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29"/>
  <workbookPr/>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2022_IDQ_손상/질의서/"/>
    </mc:Choice>
  </mc:AlternateContent>
  <xr:revisionPtr revIDLastSave="0" documentId="8_{1AB78A21-2439-4A82-B612-810F9189EDD9}" xr6:coauthVersionLast="47" xr6:coauthVersionMax="47" xr10:uidLastSave="{00000000-0000-0000-0000-000000000000}"/>
  <bookViews>
    <workbookView xWindow="28680" yWindow="-120" windowWidth="26745" windowHeight="16440" tabRatio="854" xr2:uid="{00000000-000D-0000-FFFF-FFFF00000000}"/>
  </bookViews>
  <sheets>
    <sheet name="질의사항" sheetId="1" r:id="rId1"/>
    <sheet name="Advisors Fee" sheetId="34" r:id="rId2"/>
    <sheet name="Fee Screen Criteria" sheetId="35" r:id="rId3"/>
    <sheet name="#3 Valuation Results 검증" sheetId="17" r:id="rId4"/>
    <sheet name="KPMG. Control Premium" sheetId="25" r:id="rId5"/>
    <sheet name="#4 Control Premium 검증" sheetId="23" r:id="rId6"/>
    <sheet name="Public Company Screening(day)" sheetId="32" r:id="rId7"/>
    <sheet name="Public Company Screening(WEEK)" sheetId="31" r:id="rId8"/>
    <sheet name="Public Company Screening(MON)" sheetId="33" r:id="rId9"/>
    <sheet name="Screening (2)" sheetId="26" r:id="rId10"/>
    <sheet name="Aggregates" sheetId="27" r:id="rId11"/>
    <sheet name="Screen Criteria (2)" sheetId="28" r:id="rId12"/>
    <sheet name="#5 Peer Group Multiples 검증" sheetId="24" r:id="rId13"/>
    <sheet name="환율" sheetId="18" r:id="rId14"/>
    <sheet name="Screening" sheetId="21" r:id="rId15"/>
    <sheet name="Screen Criteria" sheetId="22" r:id="rId16"/>
    <sheet name="평가자 제공 자료&gt;&gt;" sheetId="2" r:id="rId17"/>
    <sheet name="별첨1.과거재무자료(2020이후)" sheetId="5" r:id="rId18"/>
    <sheet name="별첨1-1.과거재무자료(2019)" sheetId="6" r:id="rId19"/>
    <sheet name="별첨2. GPCM 1st Screening" sheetId="8" r:id="rId20"/>
    <sheet name="별첨2-1. GPCM+Summary" sheetId="7" r:id="rId21"/>
    <sheet name="별첨3. PEER 재무정보" sheetId="9" r:id="rId22"/>
    <sheet name="별첨4-1. 월별손익(2020)" sheetId="10" r:id="rId23"/>
    <sheet name="별첨4-2. 월별손익(2021)" sheetId="11" r:id="rId24"/>
    <sheet name="별첨5. Net Debt" sheetId="12" r:id="rId25"/>
    <sheet name="별첨6. Control Premium" sheetId="13" r:id="rId26"/>
    <sheet name="별첨6-1. Public Company" sheetId="14" r:id="rId27"/>
    <sheet name="별첨6-2. Screening" sheetId="15" r:id="rId28"/>
    <sheet name="별첨6-3. Screen Criteria" sheetId="16"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s>
  <definedNames>
    <definedName name="\">#REF!</definedName>
    <definedName name="\0">#REF!</definedName>
    <definedName name="\a" localSheetId="21">#REF!</definedName>
    <definedName name="\a">#REF!</definedName>
    <definedName name="\B" localSheetId="3">#REF!</definedName>
    <definedName name="\b" localSheetId="21">'[1]합판1-4'!#REF!</definedName>
    <definedName name="\b">'[1]합판1-4'!#REF!</definedName>
    <definedName name="\C" localSheetId="3">#REF!</definedName>
    <definedName name="\c">#N/A</definedName>
    <definedName name="\D" localSheetId="3">#REF!</definedName>
    <definedName name="\d">#N/A</definedName>
    <definedName name="\E" localSheetId="3">#REF!</definedName>
    <definedName name="\e" localSheetId="21">#REF!</definedName>
    <definedName name="\e">#REF!</definedName>
    <definedName name="\F">#REF!</definedName>
    <definedName name="\i">#N/A</definedName>
    <definedName name="\m">#N/A</definedName>
    <definedName name="\n">#N/A</definedName>
    <definedName name="\P" localSheetId="3">#REF!</definedName>
    <definedName name="\p">#N/A</definedName>
    <definedName name="\r">#N/A</definedName>
    <definedName name="\S" localSheetId="3">#REF!</definedName>
    <definedName name="\s" localSheetId="21">#REF!</definedName>
    <definedName name="\s">#REF!</definedName>
    <definedName name="\t" localSheetId="3">#REF!</definedName>
    <definedName name="\t" localSheetId="21">#REF!</definedName>
    <definedName name="\t">#REF!</definedName>
    <definedName name="\W" localSheetId="3">#REF!</definedName>
    <definedName name="\w">#N/A</definedName>
    <definedName name="\X">#REF!</definedName>
    <definedName name="\Y">#REF!</definedName>
    <definedName name="\Z" localSheetId="3">#REF!</definedName>
    <definedName name="\z">#N/A</definedName>
    <definedName name="_" localSheetId="3">#REF!</definedName>
    <definedName name="_" localSheetId="21">#REF!</definedName>
    <definedName name="_">#REF!</definedName>
    <definedName name="_.4" localSheetId="3">#REF!</definedName>
    <definedName name="_.4" localSheetId="21">#REF!</definedName>
    <definedName name="_.4">#REF!</definedName>
    <definedName name="_?">[2]손익합산!$L$5:$L$92</definedName>
    <definedName name="_?__C" localSheetId="3">#REF!</definedName>
    <definedName name="_?__C" localSheetId="21">#REF!</definedName>
    <definedName name="_?__C">#REF!</definedName>
    <definedName name="__?">[3]손익합산!$L$5:$L$92</definedName>
    <definedName name="__?__C" localSheetId="3">#REF!</definedName>
    <definedName name="__?__C" localSheetId="21">#REF!</definedName>
    <definedName name="__?__C">#REF!</definedName>
    <definedName name="___?__C" localSheetId="3">#REF!</definedName>
    <definedName name="___?__C" localSheetId="21">#REF!</definedName>
    <definedName name="___?__C">#REF!</definedName>
    <definedName name="____?__C" localSheetId="3">#REF!</definedName>
    <definedName name="____?__C" localSheetId="21">#REF!</definedName>
    <definedName name="____?__C">#REF!</definedName>
    <definedName name="_____?__C" localSheetId="21">#REF!</definedName>
    <definedName name="_____?__C">#REF!</definedName>
    <definedName name="______?__C" localSheetId="21">#REF!</definedName>
    <definedName name="______?__C">#REF!</definedName>
    <definedName name="_______?__C" localSheetId="21">#REF!</definedName>
    <definedName name="_______?__C">#REF!</definedName>
    <definedName name="________new2" hidden="1">'[4]Jobsite Staff'!#REF!</definedName>
    <definedName name="_______f3" hidden="1">{"'분양원가'!$B$1:$F$113"}</definedName>
    <definedName name="_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new2" hidden="1">'[4]Jobsite Staff'!#REF!</definedName>
    <definedName name="______20020701_Disconnect_Service">#REF!</definedName>
    <definedName name="______new2" hidden="1">'[4]Jobsite Staff'!#REF!</definedName>
    <definedName name="______P1" localSheetId="3">#REF!</definedName>
    <definedName name="______P1" localSheetId="21">#REF!</definedName>
    <definedName name="______P1">#REF!</definedName>
    <definedName name="______p11" localSheetId="3">#REF!</definedName>
    <definedName name="______p11" localSheetId="21">#REF!</definedName>
    <definedName name="______p11">#REF!</definedName>
    <definedName name="______P2" localSheetId="3">#REF!</definedName>
    <definedName name="______P2" localSheetId="21">#REF!</definedName>
    <definedName name="______P2">#REF!</definedName>
    <definedName name="_____20020701_Disconnect_Service">#REF!</definedName>
    <definedName name="_____f3" hidden="1">{"'분양원가'!$B$1:$F$113"}</definedName>
    <definedName name="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KTM10" hidden="1">{#N/A,#N/A,FALSE,"현장 NCR 분석";#N/A,#N/A,FALSE,"현장품질감사";#N/A,#N/A,FALSE,"현장품질감사"}</definedName>
    <definedName name="_____new2" hidden="1">'[4]Jobsite Staff'!#REF!</definedName>
    <definedName name="_____P1" localSheetId="3">#REF!</definedName>
    <definedName name="_____P1" localSheetId="21">#REF!</definedName>
    <definedName name="_____P1">#REF!</definedName>
    <definedName name="_____p11" localSheetId="3">#REF!</definedName>
    <definedName name="_____p11" localSheetId="21">#REF!</definedName>
    <definedName name="_____p11">#REF!</definedName>
    <definedName name="_____P2" localSheetId="3">#REF!</definedName>
    <definedName name="_____P2" localSheetId="21">#REF!</definedName>
    <definedName name="_____P2">#REF!</definedName>
    <definedName name="_____t9" hidden="1">{#N/A,#N/A,FALSE,"UNIT";#N/A,#N/A,FALSE,"UNIT";#N/A,#N/A,FALSE,"계정"}</definedName>
    <definedName name="____20020701_Disconnect_Service">#REF!</definedName>
    <definedName name="____key2" hidden="1">#REF!</definedName>
    <definedName name="____new2" hidden="1">'[4]Jobsite Staff'!#REF!</definedName>
    <definedName name="____P1" localSheetId="3">#REF!</definedName>
    <definedName name="____P1" localSheetId="21">#REF!</definedName>
    <definedName name="____P1">#REF!</definedName>
    <definedName name="____p11" localSheetId="3">#REF!</definedName>
    <definedName name="____p11" localSheetId="21">#REF!</definedName>
    <definedName name="____p11">#REF!</definedName>
    <definedName name="____P2" localSheetId="3">#REF!</definedName>
    <definedName name="____P2" localSheetId="21">#REF!</definedName>
    <definedName name="____P2">#REF!</definedName>
    <definedName name="____t9" hidden="1">{#N/A,#N/A,FALSE,"UNIT";#N/A,#N/A,FALSE,"UNIT";#N/A,#N/A,FALSE,"계정"}</definedName>
    <definedName name="_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20020701_Disconnect_Service">#REF!</definedName>
    <definedName name="___IMP1" localSheetId="3">[5]Prices!#REF!</definedName>
    <definedName name="___IMP1" localSheetId="21">[5]Prices!#REF!</definedName>
    <definedName name="___IMP1">[5]Prices!#REF!</definedName>
    <definedName name="___IMP2" localSheetId="3">[5]Prices!#REF!</definedName>
    <definedName name="___IMP2" localSheetId="21">[5]Prices!#REF!</definedName>
    <definedName name="___IMP2">[5]Prices!#REF!</definedName>
    <definedName name="___IMP3" localSheetId="21">[5]Prices!#REF!</definedName>
    <definedName name="___IMP3">[5]Prices!#REF!</definedName>
    <definedName name="___IMP6" localSheetId="21">[5]Prices!#REF!</definedName>
    <definedName name="___IMP6">[5]Prices!#REF!</definedName>
    <definedName name="___IMP7" localSheetId="21">[5]Prices!#REF!</definedName>
    <definedName name="___IMP7">[5]Prices!#REF!</definedName>
    <definedName name="___key2" hidden="1">#REF!</definedName>
    <definedName name="___KTM10" hidden="1">{#N/A,#N/A,FALSE,"현장 NCR 분석";#N/A,#N/A,FALSE,"현장품질감사";#N/A,#N/A,FALSE,"현장품질감사"}</definedName>
    <definedName name="___new2" hidden="1">'[4]Jobsite Staff'!#REF!</definedName>
    <definedName name="___P1" localSheetId="3">#REF!</definedName>
    <definedName name="___P1" localSheetId="21">#REF!</definedName>
    <definedName name="___P1">#REF!</definedName>
    <definedName name="___p11" localSheetId="3">#REF!</definedName>
    <definedName name="___p11" localSheetId="21">#REF!</definedName>
    <definedName name="___p11">#REF!</definedName>
    <definedName name="___P2" localSheetId="3">#REF!</definedName>
    <definedName name="___P2" localSheetId="21">#REF!</definedName>
    <definedName name="___P2">#REF!</definedName>
    <definedName name="___P3" localSheetId="3">'[6]118.세금과공과'!#REF!</definedName>
    <definedName name="___P3" localSheetId="21">'[6]118.세금과공과'!#REF!</definedName>
    <definedName name="___P3">'[6]118.세금과공과'!#REF!</definedName>
    <definedName name="___P4" localSheetId="3">'[6]118.세금과공과'!#REF!</definedName>
    <definedName name="___P4" localSheetId="21">'[6]118.세금과공과'!#REF!</definedName>
    <definedName name="___P4">'[6]118.세금과공과'!#REF!</definedName>
    <definedName name="___P5" localSheetId="3">'[6]118.세금과공과'!#REF!</definedName>
    <definedName name="___P5" localSheetId="21">'[6]118.세금과공과'!#REF!</definedName>
    <definedName name="___P5">'[6]118.세금과공과'!#REF!</definedName>
    <definedName name="___P6" localSheetId="3">'[6]118.세금과공과'!#REF!</definedName>
    <definedName name="___P6" localSheetId="21">'[6]118.세금과공과'!#REF!</definedName>
    <definedName name="___P6">'[6]118.세금과공과'!#REF!</definedName>
    <definedName name="___t9" hidden="1">{#N/A,#N/A,FALSE,"UNIT";#N/A,#N/A,FALSE,"UNIT";#N/A,#N/A,FALSE,"계정"}</definedName>
    <definedName name="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123" hidden="1">[7]D!#REF!</definedName>
    <definedName name="__123Graph_A" localSheetId="3" hidden="1">#N/A</definedName>
    <definedName name="__123Graph_A" localSheetId="21" hidden="1">'[8]카드채권(대출포함)'!#REF!</definedName>
    <definedName name="__123Graph_A" hidden="1">'[8]카드채권(대출포함)'!#REF!</definedName>
    <definedName name="__123Graph_ACHART1" localSheetId="3" hidden="1">#REF!</definedName>
    <definedName name="__123Graph_ACHART1" localSheetId="21" hidden="1">#REF!</definedName>
    <definedName name="__123Graph_ACHART1" hidden="1">#REF!</definedName>
    <definedName name="__123Graph_ACHART10" localSheetId="3" hidden="1">#REF!</definedName>
    <definedName name="__123Graph_ACHART10" localSheetId="21" hidden="1">#REF!</definedName>
    <definedName name="__123Graph_ACHART10" hidden="1">#REF!</definedName>
    <definedName name="__123Graph_ACHART11" localSheetId="3" hidden="1">#REF!</definedName>
    <definedName name="__123Graph_ACHART11" localSheetId="21" hidden="1">#REF!</definedName>
    <definedName name="__123Graph_ACHART11" hidden="1">#REF!</definedName>
    <definedName name="__123Graph_ACHART12" localSheetId="21" hidden="1">#REF!</definedName>
    <definedName name="__123Graph_ACHART12" hidden="1">#REF!</definedName>
    <definedName name="__123Graph_ACHART13" localSheetId="21" hidden="1">#REF!</definedName>
    <definedName name="__123Graph_ACHART13" hidden="1">#REF!</definedName>
    <definedName name="__123Graph_ACHART14" localSheetId="21" hidden="1">#REF!</definedName>
    <definedName name="__123Graph_ACHART14" hidden="1">#REF!</definedName>
    <definedName name="__123Graph_ACHART15" localSheetId="21" hidden="1">#REF!</definedName>
    <definedName name="__123Graph_ACHART15" hidden="1">#REF!</definedName>
    <definedName name="__123Graph_ACHART16" localSheetId="21" hidden="1">#REF!</definedName>
    <definedName name="__123Graph_ACHART16" hidden="1">#REF!</definedName>
    <definedName name="__123Graph_ACHART17" localSheetId="21" hidden="1">#REF!</definedName>
    <definedName name="__123Graph_ACHART17" hidden="1">#REF!</definedName>
    <definedName name="__123Graph_ACHART18" localSheetId="21" hidden="1">#REF!</definedName>
    <definedName name="__123Graph_ACHART18" hidden="1">#REF!</definedName>
    <definedName name="__123Graph_ACHART19" localSheetId="21" hidden="1">#REF!</definedName>
    <definedName name="__123Graph_ACHART19" hidden="1">#REF!</definedName>
    <definedName name="__123Graph_ACHART2" localSheetId="21" hidden="1">#REF!</definedName>
    <definedName name="__123Graph_ACHART2" hidden="1">#REF!</definedName>
    <definedName name="__123Graph_ACHART20" localSheetId="21" hidden="1">#REF!</definedName>
    <definedName name="__123Graph_ACHART20" hidden="1">#REF!</definedName>
    <definedName name="__123Graph_ACHART21" localSheetId="21" hidden="1">#REF!</definedName>
    <definedName name="__123Graph_ACHART21" hidden="1">#REF!</definedName>
    <definedName name="__123Graph_ACHART22" localSheetId="21" hidden="1">#REF!</definedName>
    <definedName name="__123Graph_ACHART22" hidden="1">#REF!</definedName>
    <definedName name="__123Graph_ACHART3" localSheetId="21" hidden="1">#REF!</definedName>
    <definedName name="__123Graph_ACHART3" hidden="1">#REF!</definedName>
    <definedName name="__123Graph_ACHART4" localSheetId="21" hidden="1">#REF!</definedName>
    <definedName name="__123Graph_ACHART4" hidden="1">#REF!</definedName>
    <definedName name="__123Graph_ACHART5" localSheetId="21" hidden="1">#REF!</definedName>
    <definedName name="__123Graph_ACHART5" hidden="1">#REF!</definedName>
    <definedName name="__123Graph_ACHART6" localSheetId="21" hidden="1">#REF!</definedName>
    <definedName name="__123Graph_ACHART6" hidden="1">#REF!</definedName>
    <definedName name="__123Graph_ACHART7" localSheetId="21" hidden="1">#REF!</definedName>
    <definedName name="__123Graph_ACHART7" hidden="1">#REF!</definedName>
    <definedName name="__123Graph_ACHART8" localSheetId="21" hidden="1">#REF!</definedName>
    <definedName name="__123Graph_ACHART8" hidden="1">#REF!</definedName>
    <definedName name="__123Graph_ACHART9" localSheetId="21" hidden="1">#REF!</definedName>
    <definedName name="__123Graph_ACHART9" hidden="1">#REF!</definedName>
    <definedName name="__123Graph_ASLIDE17" localSheetId="21" hidden="1">#REF!</definedName>
    <definedName name="__123Graph_ASLIDE17" hidden="1">#REF!</definedName>
    <definedName name="__123Graph_ASLIDEIII15" localSheetId="21" hidden="1">#REF!</definedName>
    <definedName name="__123Graph_ASLIDEIII15" hidden="1">#REF!</definedName>
    <definedName name="__123Graph_ASLIDEIII25" localSheetId="21" hidden="1">#REF!</definedName>
    <definedName name="__123Graph_ASLIDEIII25" hidden="1">#REF!</definedName>
    <definedName name="__123Graph_ASLIDEIII26" localSheetId="21" hidden="1">#REF!</definedName>
    <definedName name="__123Graph_ASLIDEIII26" hidden="1">#REF!</definedName>
    <definedName name="__123Graph_AVALSIF" hidden="1">[7]D!#REF!</definedName>
    <definedName name="__123Graph_B" hidden="1">#N/A</definedName>
    <definedName name="__123Graph_BCHANGE" hidden="1">#REF!</definedName>
    <definedName name="__123Graph_BCHART1" localSheetId="3" hidden="1">#REF!</definedName>
    <definedName name="__123Graph_BCHART1" localSheetId="21" hidden="1">#REF!</definedName>
    <definedName name="__123Graph_BCHART1" hidden="1">#REF!</definedName>
    <definedName name="__123Graph_BCHART10" localSheetId="3" hidden="1">#REF!</definedName>
    <definedName name="__123Graph_BCHART10" localSheetId="21" hidden="1">#REF!</definedName>
    <definedName name="__123Graph_BCHART10" hidden="1">#REF!</definedName>
    <definedName name="__123Graph_BCHART11" localSheetId="21" hidden="1">#REF!</definedName>
    <definedName name="__123Graph_BCHART11" hidden="1">#REF!</definedName>
    <definedName name="__123Graph_BCHART12" localSheetId="21" hidden="1">#REF!</definedName>
    <definedName name="__123Graph_BCHART12" hidden="1">#REF!</definedName>
    <definedName name="__123Graph_BCHART13" localSheetId="21" hidden="1">#REF!</definedName>
    <definedName name="__123Graph_BCHART13" hidden="1">#REF!</definedName>
    <definedName name="__123Graph_BCHART14" localSheetId="21" hidden="1">#REF!</definedName>
    <definedName name="__123Graph_BCHART14" hidden="1">#REF!</definedName>
    <definedName name="__123Graph_BCHART15" localSheetId="21" hidden="1">#REF!</definedName>
    <definedName name="__123Graph_BCHART15" hidden="1">#REF!</definedName>
    <definedName name="__123Graph_BCHART16" localSheetId="21" hidden="1">#REF!</definedName>
    <definedName name="__123Graph_BCHART16" hidden="1">#REF!</definedName>
    <definedName name="__123Graph_BCHART17" localSheetId="21" hidden="1">#REF!</definedName>
    <definedName name="__123Graph_BCHART17" hidden="1">#REF!</definedName>
    <definedName name="__123Graph_BCHART18" localSheetId="21" hidden="1">#REF!</definedName>
    <definedName name="__123Graph_BCHART18" hidden="1">#REF!</definedName>
    <definedName name="__123Graph_BCHART19" localSheetId="21" hidden="1">#REF!</definedName>
    <definedName name="__123Graph_BCHART19" hidden="1">#REF!</definedName>
    <definedName name="__123Graph_BCHART2" localSheetId="21" hidden="1">#REF!</definedName>
    <definedName name="__123Graph_BCHART2" hidden="1">#REF!</definedName>
    <definedName name="__123Graph_BCHART20" localSheetId="21" hidden="1">#REF!</definedName>
    <definedName name="__123Graph_BCHART20" hidden="1">#REF!</definedName>
    <definedName name="__123Graph_BCHART22" localSheetId="21" hidden="1">#REF!</definedName>
    <definedName name="__123Graph_BCHART22" hidden="1">#REF!</definedName>
    <definedName name="__123Graph_BCHART3" localSheetId="21" hidden="1">#REF!</definedName>
    <definedName name="__123Graph_BCHART3" hidden="1">#REF!</definedName>
    <definedName name="__123Graph_BCHART4" localSheetId="21" hidden="1">#REF!</definedName>
    <definedName name="__123Graph_BCHART4" hidden="1">#REF!</definedName>
    <definedName name="__123Graph_BCHART6" localSheetId="21" hidden="1">#REF!</definedName>
    <definedName name="__123Graph_BCHART6" hidden="1">#REF!</definedName>
    <definedName name="__123Graph_BCHART7" localSheetId="21" hidden="1">#REF!</definedName>
    <definedName name="__123Graph_BCHART7" hidden="1">#REF!</definedName>
    <definedName name="__123Graph_BCHART8" localSheetId="21" hidden="1">#REF!</definedName>
    <definedName name="__123Graph_BCHART8" hidden="1">#REF!</definedName>
    <definedName name="__123Graph_BCHART9" localSheetId="21" hidden="1">#REF!</definedName>
    <definedName name="__123Graph_BCHART9" hidden="1">#REF!</definedName>
    <definedName name="__123Graph_BSLIDE17" localSheetId="21" hidden="1">#REF!</definedName>
    <definedName name="__123Graph_BSLIDE17" hidden="1">#REF!</definedName>
    <definedName name="__123Graph_BSLIDEIII15" localSheetId="21" hidden="1">#REF!</definedName>
    <definedName name="__123Graph_BSLIDEIII15" hidden="1">#REF!</definedName>
    <definedName name="__123Graph_BSLIDEIII25" localSheetId="21" hidden="1">#REF!</definedName>
    <definedName name="__123Graph_BSLIDEIII25" hidden="1">#REF!</definedName>
    <definedName name="__123Graph_BSLIDEIII26" localSheetId="21" hidden="1">#REF!</definedName>
    <definedName name="__123Graph_BSLIDEIII26" hidden="1">#REF!</definedName>
    <definedName name="__123Graph_C" hidden="1">[9]임차보증금!$U$10:$U$10</definedName>
    <definedName name="__123Graph_CCHART1" localSheetId="3" hidden="1">#REF!</definedName>
    <definedName name="__123Graph_CCHART1" localSheetId="21" hidden="1">#REF!</definedName>
    <definedName name="__123Graph_CCHART1" hidden="1">#REF!</definedName>
    <definedName name="__123Graph_CCHART10" localSheetId="3" hidden="1">#REF!</definedName>
    <definedName name="__123Graph_CCHART10" localSheetId="21" hidden="1">#REF!</definedName>
    <definedName name="__123Graph_CCHART10" hidden="1">#REF!</definedName>
    <definedName name="__123Graph_CCHART11" localSheetId="3" hidden="1">#REF!</definedName>
    <definedName name="__123Graph_CCHART11" localSheetId="21" hidden="1">#REF!</definedName>
    <definedName name="__123Graph_CCHART11" hidden="1">#REF!</definedName>
    <definedName name="__123Graph_CCHART14" localSheetId="21" hidden="1">#REF!</definedName>
    <definedName name="__123Graph_CCHART14" hidden="1">#REF!</definedName>
    <definedName name="__123Graph_CCHART15" localSheetId="21" hidden="1">#REF!</definedName>
    <definedName name="__123Graph_CCHART15" hidden="1">#REF!</definedName>
    <definedName name="__123Graph_CCHART2" localSheetId="21" hidden="1">#REF!</definedName>
    <definedName name="__123Graph_CCHART2" hidden="1">#REF!</definedName>
    <definedName name="__123Graph_CCHART22" localSheetId="21" hidden="1">#REF!</definedName>
    <definedName name="__123Graph_CCHART22" hidden="1">#REF!</definedName>
    <definedName name="__123Graph_CCHART3" localSheetId="21" hidden="1">#REF!</definedName>
    <definedName name="__123Graph_CCHART3" hidden="1">#REF!</definedName>
    <definedName name="__123Graph_CCHART6" localSheetId="21" hidden="1">#REF!</definedName>
    <definedName name="__123Graph_CCHART6" hidden="1">#REF!</definedName>
    <definedName name="__123Graph_CCHART7" localSheetId="21" hidden="1">#REF!</definedName>
    <definedName name="__123Graph_CCHART7" hidden="1">#REF!</definedName>
    <definedName name="__123Graph_CCHART8" localSheetId="21" hidden="1">#REF!</definedName>
    <definedName name="__123Graph_CCHART8" hidden="1">#REF!</definedName>
    <definedName name="__123Graph_CSLIDEIII25" localSheetId="21" hidden="1">#REF!</definedName>
    <definedName name="__123Graph_CSLIDEIII25" hidden="1">#REF!</definedName>
    <definedName name="__123Graph_CSLIDEIII26" localSheetId="21" hidden="1">#REF!</definedName>
    <definedName name="__123Graph_CSLIDEIII26" hidden="1">#REF!</definedName>
    <definedName name="__123Graph_D" hidden="1">#N/A</definedName>
    <definedName name="__123Graph_D93TECHMF" hidden="1">[7]act98!#REF!</definedName>
    <definedName name="__123Graph_DCHANGE" hidden="1">[7]act98!#REF!</definedName>
    <definedName name="__123Graph_DCHART10" localSheetId="3" hidden="1">#REF!</definedName>
    <definedName name="__123Graph_DCHART10" localSheetId="21" hidden="1">#REF!</definedName>
    <definedName name="__123Graph_DCHART10" hidden="1">#REF!</definedName>
    <definedName name="__123Graph_DCHART14" localSheetId="3" hidden="1">#REF!</definedName>
    <definedName name="__123Graph_DCHART14" localSheetId="21" hidden="1">#REF!</definedName>
    <definedName name="__123Graph_DCHART14" hidden="1">#REF!</definedName>
    <definedName name="__123Graph_DSLIDEIII25" localSheetId="3" hidden="1">#REF!</definedName>
    <definedName name="__123Graph_DSLIDEIII25" localSheetId="21" hidden="1">#REF!</definedName>
    <definedName name="__123Graph_DSLIDEIII25" hidden="1">#REF!</definedName>
    <definedName name="__123Graph_E" hidden="1">[7]act98!#REF!</definedName>
    <definedName name="__123Graph_E93TECHMF" hidden="1">[7]act98!#REF!</definedName>
    <definedName name="__123Graph_ECHANGE" hidden="1">[7]act98!#REF!</definedName>
    <definedName name="__123Graph_F" localSheetId="3" hidden="1">[10]Histo!#REF!</definedName>
    <definedName name="__123Graph_F" localSheetId="21" hidden="1">[11]미수!#REF!</definedName>
    <definedName name="__123Graph_F" hidden="1">[11]미수!#REF!</definedName>
    <definedName name="__123Graph_FEFFECT.MF" hidden="1">[12]act!#REF!</definedName>
    <definedName name="__123Graph_FRBE" hidden="1">[10]Histo!#REF!</definedName>
    <definedName name="__123Graph_LBL_A" localSheetId="3" hidden="1">#N/A</definedName>
    <definedName name="__123Graph_LBL_A" localSheetId="21" hidden="1">'[8]카드채권(대출포함)'!#REF!</definedName>
    <definedName name="__123Graph_LBL_A" hidden="1">'[8]카드채권(대출포함)'!#REF!</definedName>
    <definedName name="__123Graph_LBL_AMVTS.CAP" hidden="1">[7]act98!#REF!</definedName>
    <definedName name="__123Graph_LBL_AVALSIF" hidden="1">[7]D!#REF!</definedName>
    <definedName name="__123Graph_LBL_B" hidden="1">#N/A</definedName>
    <definedName name="__123Graph_LBL_BMVTS.CAP" hidden="1">[7]act98!#REF!</definedName>
    <definedName name="__123Graph_LBL_BVALSIF" hidden="1">[7]D!#REF!</definedName>
    <definedName name="__123Graph_LBL_CCHART22" localSheetId="3" hidden="1">#REF!</definedName>
    <definedName name="__123Graph_LBL_CCHART22" localSheetId="21" hidden="1">#REF!</definedName>
    <definedName name="__123Graph_LBL_CCHART22" hidden="1">#REF!</definedName>
    <definedName name="__123Graph_X" hidden="1">#N/A</definedName>
    <definedName name="__123Graph_XCHANGE" hidden="1">[7]act98!#REF!</definedName>
    <definedName name="__123Graph_XCHART1" localSheetId="3" hidden="1">#REF!</definedName>
    <definedName name="__123Graph_XCHART1" localSheetId="21" hidden="1">#REF!</definedName>
    <definedName name="__123Graph_XCHART1" hidden="1">#REF!</definedName>
    <definedName name="__123Graph_XCHART10" localSheetId="3" hidden="1">#REF!</definedName>
    <definedName name="__123Graph_XCHART10" localSheetId="21" hidden="1">#REF!</definedName>
    <definedName name="__123Graph_XCHART10" hidden="1">#REF!</definedName>
    <definedName name="__123Graph_XCHART11" localSheetId="3" hidden="1">#REF!</definedName>
    <definedName name="__123Graph_XCHART11" localSheetId="21" hidden="1">#REF!</definedName>
    <definedName name="__123Graph_XCHART11" hidden="1">#REF!</definedName>
    <definedName name="__123Graph_XCHART12" localSheetId="21" hidden="1">#REF!</definedName>
    <definedName name="__123Graph_XCHART12" hidden="1">#REF!</definedName>
    <definedName name="__123Graph_XCHART13" localSheetId="21" hidden="1">#REF!</definedName>
    <definedName name="__123Graph_XCHART13" hidden="1">#REF!</definedName>
    <definedName name="__123Graph_XCHART14" localSheetId="21" hidden="1">#REF!</definedName>
    <definedName name="__123Graph_XCHART14" hidden="1">#REF!</definedName>
    <definedName name="__123Graph_XCHART15" localSheetId="21" hidden="1">#REF!</definedName>
    <definedName name="__123Graph_XCHART15" hidden="1">#REF!</definedName>
    <definedName name="__123Graph_XCHART16" localSheetId="21" hidden="1">#REF!</definedName>
    <definedName name="__123Graph_XCHART16" hidden="1">#REF!</definedName>
    <definedName name="__123Graph_XCHART17" localSheetId="21" hidden="1">#REF!</definedName>
    <definedName name="__123Graph_XCHART17" hidden="1">#REF!</definedName>
    <definedName name="__123Graph_XCHART18" localSheetId="21" hidden="1">#REF!</definedName>
    <definedName name="__123Graph_XCHART18" hidden="1">#REF!</definedName>
    <definedName name="__123Graph_XCHART19" localSheetId="21" hidden="1">#REF!</definedName>
    <definedName name="__123Graph_XCHART19" hidden="1">#REF!</definedName>
    <definedName name="__123Graph_XCHART2" localSheetId="21" hidden="1">#REF!</definedName>
    <definedName name="__123Graph_XCHART2" hidden="1">#REF!</definedName>
    <definedName name="__123Graph_XCHART20" localSheetId="21" hidden="1">#REF!</definedName>
    <definedName name="__123Graph_XCHART20" hidden="1">#REF!</definedName>
    <definedName name="__123Graph_XCHART21" localSheetId="21" hidden="1">#REF!</definedName>
    <definedName name="__123Graph_XCHART21" hidden="1">#REF!</definedName>
    <definedName name="__123Graph_XCHART22" localSheetId="21" hidden="1">#REF!</definedName>
    <definedName name="__123Graph_XCHART22" hidden="1">#REF!</definedName>
    <definedName name="__123Graph_XCHART3" localSheetId="21" hidden="1">#REF!</definedName>
    <definedName name="__123Graph_XCHART3" hidden="1">#REF!</definedName>
    <definedName name="__123Graph_XCHART4" localSheetId="21" hidden="1">#REF!</definedName>
    <definedName name="__123Graph_XCHART4" hidden="1">#REF!</definedName>
    <definedName name="__123Graph_XCHART5" localSheetId="21" hidden="1">#REF!</definedName>
    <definedName name="__123Graph_XCHART5" hidden="1">#REF!</definedName>
    <definedName name="__123Graph_XCHART6" localSheetId="21" hidden="1">#REF!</definedName>
    <definedName name="__123Graph_XCHART6" hidden="1">#REF!</definedName>
    <definedName name="__123Graph_XCHART7" localSheetId="21" hidden="1">#REF!</definedName>
    <definedName name="__123Graph_XCHART7" hidden="1">#REF!</definedName>
    <definedName name="__123Graph_XCHART8" localSheetId="21" hidden="1">#REF!</definedName>
    <definedName name="__123Graph_XCHART8" hidden="1">#REF!</definedName>
    <definedName name="__123Graph_XCHART9" localSheetId="21" hidden="1">#REF!</definedName>
    <definedName name="__123Graph_XCHART9" hidden="1">#REF!</definedName>
    <definedName name="__123Graph_XEFTECHMF" hidden="1">[7]act98!#REF!</definedName>
    <definedName name="__123Graph_XSLIDE17" localSheetId="3" hidden="1">#REF!</definedName>
    <definedName name="__123Graph_XSLIDE17" localSheetId="21" hidden="1">#REF!</definedName>
    <definedName name="__123Graph_XSLIDE17" hidden="1">#REF!</definedName>
    <definedName name="__123Graph_XSLIDEIII15" localSheetId="3" hidden="1">#REF!</definedName>
    <definedName name="__123Graph_XSLIDEIII15" localSheetId="21" hidden="1">#REF!</definedName>
    <definedName name="__123Graph_XSLIDEIII15" hidden="1">#REF!</definedName>
    <definedName name="__123Graph_XSLIDEIII25" localSheetId="3" hidden="1">#REF!</definedName>
    <definedName name="__123Graph_XSLIDEIII25" localSheetId="21" hidden="1">#REF!</definedName>
    <definedName name="__123Graph_XSLIDEIII25" hidden="1">#REF!</definedName>
    <definedName name="__123Graph_XSLIDEIII26" localSheetId="21" hidden="1">#REF!</definedName>
    <definedName name="__123Graph_XSLIDEIII26" hidden="1">#REF!</definedName>
    <definedName name="__20020701_Disconnect_Service">#REF!</definedName>
    <definedName name="__a1">'[13]97년추정손익계산서'!$I$6:$I$8</definedName>
    <definedName name="__A600001" localSheetId="3">#REF!</definedName>
    <definedName name="__A600001" localSheetId="21">#REF!</definedName>
    <definedName name="__A600001">#REF!</definedName>
    <definedName name="__DAT18" localSheetId="3">'[14]sap`04.7.14'!#REF!</definedName>
    <definedName name="__DAT18" localSheetId="21">'[14]sap`04.7.14'!#REF!</definedName>
    <definedName name="__DAT18">'[14]sap`04.7.14'!#REF!</definedName>
    <definedName name="__DAT19" localSheetId="21">'[14]sap`04.7.14'!#REF!</definedName>
    <definedName name="__DAT19">'[14]sap`04.7.14'!#REF!</definedName>
    <definedName name="__DAT20" localSheetId="21">'[14]sap`04.7.14'!#REF!</definedName>
    <definedName name="__DAT20">'[14]sap`04.7.14'!#REF!</definedName>
    <definedName name="__DAT21" localSheetId="21">'[14]sap`04.7.14'!#REF!</definedName>
    <definedName name="__DAT21">'[14]sap`04.7.14'!#REF!</definedName>
    <definedName name="__DAT24" localSheetId="21">'[14]sap`04.7.14'!#REF!</definedName>
    <definedName name="__DAT24">'[14]sap`04.7.14'!#REF!</definedName>
    <definedName name="__DAT25" localSheetId="21">'[15]임차보증금현황04.6.30'!#REF!</definedName>
    <definedName name="__DAT25">'[15]임차보증금현황04.6.30'!#REF!</definedName>
    <definedName name="__DAT26" localSheetId="21">'[14]sap`04.7.14'!#REF!</definedName>
    <definedName name="__DAT26">'[14]sap`04.7.14'!#REF!</definedName>
    <definedName name="__DAT27" localSheetId="21">'[14]sap`04.7.14'!#REF!</definedName>
    <definedName name="__DAT27">'[14]sap`04.7.14'!#REF!</definedName>
    <definedName name="__DAT29" localSheetId="21">'[14]sap`04.7.14'!#REF!</definedName>
    <definedName name="__DAT29">'[14]sap`04.7.14'!#REF!</definedName>
    <definedName name="__DAT3" localSheetId="21">'[16]신전산소항목시산표(5월)'!#REF!</definedName>
    <definedName name="__DAT3">'[16]신전산소항목시산표(5월)'!#REF!</definedName>
    <definedName name="__DAT30" localSheetId="21">'[14]sap`04.7.14'!#REF!</definedName>
    <definedName name="__DAT30">'[14]sap`04.7.14'!#REF!</definedName>
    <definedName name="__DAT31" localSheetId="21">'[14]sap`04.7.14'!#REF!</definedName>
    <definedName name="__DAT31">'[14]sap`04.7.14'!#REF!</definedName>
    <definedName name="__DAT4" localSheetId="21">'[16]신전산소항목시산표(5월)'!#REF!</definedName>
    <definedName name="__DAT4">'[16]신전산소항목시산표(5월)'!#REF!</definedName>
    <definedName name="__DAT7" localSheetId="21">'[16]신전산소항목시산표(5월)'!#REF!</definedName>
    <definedName name="__DAT7">'[16]신전산소항목시산표(5월)'!#REF!</definedName>
    <definedName name="__DAT8" localSheetId="21">'[16]신전산소항목시산표(5월)'!#REF!</definedName>
    <definedName name="__DAT8">'[16]신전산소항목시산표(5월)'!#REF!</definedName>
    <definedName name="__Description" localSheetId="21">[17]COMBINED!#REF!</definedName>
    <definedName name="__Description">[17]COMBINED!#REF!</definedName>
    <definedName name="__f3" hidden="1">{"'분양원가'!$B$1:$F$113"}</definedName>
    <definedName name="__FDS_HYPERLINK_TOGGLE_STATE__" hidden="1">"ON"</definedName>
    <definedName name="__Group" localSheetId="3">[17]COMBINED!#REF!</definedName>
    <definedName name="__Group" localSheetId="21">[17]COMBINED!#REF!</definedName>
    <definedName name="__Group">[17]COMBINED!#REF!</definedName>
    <definedName name="__IMP1" localSheetId="3">[5]Prices!#REF!</definedName>
    <definedName name="__IMP1" localSheetId="21">[5]Prices!#REF!</definedName>
    <definedName name="__IMP1">[5]Prices!#REF!</definedName>
    <definedName name="__IMP2" localSheetId="21">[5]Prices!#REF!</definedName>
    <definedName name="__IMP2">[5]Prices!#REF!</definedName>
    <definedName name="__IMP3" localSheetId="21">[5]Prices!#REF!</definedName>
    <definedName name="__IMP3">[5]Prices!#REF!</definedName>
    <definedName name="__IMP6" localSheetId="21">[5]Prices!#REF!</definedName>
    <definedName name="__IMP6">[5]Prices!#REF!</definedName>
    <definedName name="__IMP7" localSheetId="21">[5]Prices!#REF!</definedName>
    <definedName name="__IMP7">[5]Prices!#REF!</definedName>
    <definedName name="__IntlFixup">TRUE</definedName>
    <definedName name="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key2" hidden="1">#REF!</definedName>
    <definedName name="__KTM10" hidden="1">{#N/A,#N/A,FALSE,"현장 NCR 분석";#N/A,#N/A,FALSE,"현장품질감사";#N/A,#N/A,FALSE,"현장품질감사"}</definedName>
    <definedName name="__LongDescrip" localSheetId="21">[17]COMBINED!#REF!</definedName>
    <definedName name="__LongDescrip">[17]COMBINED!#REF!</definedName>
    <definedName name="__mdf1" localSheetId="21">'[18]1.MDF1공장'!#REF!</definedName>
    <definedName name="__mdf1">'[18]1.MDF1공장'!#REF!</definedName>
    <definedName name="__new2" hidden="1">'[4]Jobsite Staff'!#REF!</definedName>
    <definedName name="__P1" localSheetId="3">#REF!</definedName>
    <definedName name="__P1" localSheetId="21">#REF!</definedName>
    <definedName name="__P1">#REF!</definedName>
    <definedName name="__p11" localSheetId="3">#REF!</definedName>
    <definedName name="__p11" localSheetId="21">#REF!</definedName>
    <definedName name="__p11">#REF!</definedName>
    <definedName name="__P2" localSheetId="3">#REF!</definedName>
    <definedName name="__P2" localSheetId="21">#REF!</definedName>
    <definedName name="__P2">#REF!</definedName>
    <definedName name="__Rev" localSheetId="3">[17]COMBINED!#REF!</definedName>
    <definedName name="__Rev" localSheetId="21">[17]COMBINED!#REF!</definedName>
    <definedName name="__Rev">[17]COMBINED!#REF!</definedName>
    <definedName name="__s1" hidden="1">{#N/A,#N/A,FALSE,"UNIT";#N/A,#N/A,FALSE,"UNIT";#N/A,#N/A,FALSE,"계정"}</definedName>
    <definedName name="__s10" hidden="1">{#N/A,#N/A,FALSE,"UNIT";#N/A,#N/A,FALSE,"UNIT";#N/A,#N/A,FALSE,"계정"}</definedName>
    <definedName name="__s11" hidden="1">{#N/A,#N/A,FALSE,"UNIT";#N/A,#N/A,FALSE,"UNIT";#N/A,#N/A,FALSE,"계정"}</definedName>
    <definedName name="__s12" hidden="1">{#N/A,#N/A,FALSE,"UNIT";#N/A,#N/A,FALSE,"UNIT";#N/A,#N/A,FALSE,"계정"}</definedName>
    <definedName name="__s13" hidden="1">{#N/A,#N/A,FALSE,"UNIT";#N/A,#N/A,FALSE,"UNIT";#N/A,#N/A,FALSE,"계정"}</definedName>
    <definedName name="__s14" hidden="1">{#N/A,#N/A,FALSE,"UNIT";#N/A,#N/A,FALSE,"UNIT";#N/A,#N/A,FALSE,"계정"}</definedName>
    <definedName name="__s16" hidden="1">{#N/A,#N/A,FALSE,"UNIT";#N/A,#N/A,FALSE,"UNIT";#N/A,#N/A,FALSE,"계정"}</definedName>
    <definedName name="__s17" hidden="1">{#N/A,#N/A,FALSE,"UNIT";#N/A,#N/A,FALSE,"UNIT";#N/A,#N/A,FALSE,"계정"}</definedName>
    <definedName name="__s2" hidden="1">{#N/A,#N/A,FALSE,"UNIT";#N/A,#N/A,FALSE,"UNIT";#N/A,#N/A,FALSE,"계정"}</definedName>
    <definedName name="__s3" hidden="1">{#N/A,#N/A,FALSE,"UNIT";#N/A,#N/A,FALSE,"UNIT";#N/A,#N/A,FALSE,"계정"}</definedName>
    <definedName name="__s4" hidden="1">{#N/A,#N/A,FALSE,"UNIT";#N/A,#N/A,FALSE,"UNIT";#N/A,#N/A,FALSE,"계정"}</definedName>
    <definedName name="__s5" hidden="1">{#N/A,#N/A,FALSE,"UNIT";#N/A,#N/A,FALSE,"UNIT";#N/A,#N/A,FALSE,"계정"}</definedName>
    <definedName name="__s6" hidden="1">{#N/A,#N/A,FALSE,"UNIT";#N/A,#N/A,FALSE,"UNIT";#N/A,#N/A,FALSE,"계정"}</definedName>
    <definedName name="__s9" hidden="1">{#N/A,#N/A,FALSE,"UNIT";#N/A,#N/A,FALSE,"UNIT";#N/A,#N/A,FALSE,"계정"}</definedName>
    <definedName name="__t9" hidden="1">{#N/A,#N/A,FALSE,"UNIT";#N/A,#N/A,FALSE,"UNIT";#N/A,#N/A,FALSE,"계정"}</definedName>
    <definedName name="__Type" localSheetId="21">[17]COMBINED!#REF!</definedName>
    <definedName name="__Type">[17]COMBINED!#REF!</definedName>
    <definedName name="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1" localSheetId="21">[19]부재료입고집계!#REF!</definedName>
    <definedName name="_1">[19]부재료입고집계!#REF!</definedName>
    <definedName name="_1.매출채권" localSheetId="3">#REF!</definedName>
    <definedName name="_1.매출채권" localSheetId="21">#REF!</definedName>
    <definedName name="_1.매출채권">#REF!</definedName>
    <definedName name="_1__123Graph_A차트_1" hidden="1">#REF!</definedName>
    <definedName name="_1_0bo">#REF!</definedName>
    <definedName name="_1_0토">'[20]설계명세서(선로)'!#REF!</definedName>
    <definedName name="_10____123Graph_AChart_16B" hidden="1">[21]OtherKPI!#REF!</definedName>
    <definedName name="_100____123Graph_CChart_24C" hidden="1">[21]OtherKPI!#REF!</definedName>
    <definedName name="_102____123Graph_CChart_25C" hidden="1">[21]OtherKPI!#REF!</definedName>
    <definedName name="_10320" localSheetId="3">[22]만기!#REF!</definedName>
    <definedName name="_10320" localSheetId="21">[22]만기!#REF!</definedName>
    <definedName name="_10320">[22]만기!#REF!</definedName>
    <definedName name="_104____123Graph_CChart_26C" hidden="1">[21]OtherKPI!#REF!</definedName>
    <definedName name="_106____123Graph_CChart_4A" hidden="1">[21]OtherKPI!#REF!</definedName>
    <definedName name="_108____123Graph_CChart_5A" hidden="1">[21]OtherKPI!#REF!</definedName>
    <definedName name="_11" localSheetId="3">BlankMacro1</definedName>
    <definedName name="_11" localSheetId="6">BlankMacro1</definedName>
    <definedName name="_11" localSheetId="8">BlankMacro1</definedName>
    <definedName name="_11" localSheetId="21">BlankMacro1</definedName>
    <definedName name="_11">BlankMacro1</definedName>
    <definedName name="_110____123Graph_CChart_6A" hidden="1">[21]OtherKPI!#REF!</definedName>
    <definedName name="_112____123Graph_CChart_7A" hidden="1">[21]OtherKPI!#REF!</definedName>
    <definedName name="_114____123Graph_CChart_8A" hidden="1">[21]OtherKPI!#REF!</definedName>
    <definedName name="_116____123Graph_DChart_13B" hidden="1">[21]OtherKPI!#REF!</definedName>
    <definedName name="_118____123Graph_DChart_16B" hidden="1">[21]OtherKPI!#REF!</definedName>
    <definedName name="_12____123Graph_AChart_17B" hidden="1">[21]OtherKPI!#REF!</definedName>
    <definedName name="_120____123Graph_DChart_17B" hidden="1">[21]OtherKPI!#REF!</definedName>
    <definedName name="_122____123Graph_DChart_22C" hidden="1">[21]OtherKPI!#REF!</definedName>
    <definedName name="_124____123Graph_DChart_23C" hidden="1">[21]OtherKPI!#REF!</definedName>
    <definedName name="_126____123Graph_DChart_24C" hidden="1">[21]OtherKPI!#REF!</definedName>
    <definedName name="_128____123Graph_DChart_25C" hidden="1">[21]OtherKPI!#REF!</definedName>
    <definedName name="_130____123Graph_DChart_26C" hidden="1">[21]OtherKPI!#REF!</definedName>
    <definedName name="_132____123Graph_DChart_4A" hidden="1">[21]OtherKPI!#REF!</definedName>
    <definedName name="_134____123Graph_DChart_5A" hidden="1">[21]OtherKPI!#REF!</definedName>
    <definedName name="_136____123Graph_DChart_6A" hidden="1">[21]OtherKPI!#REF!</definedName>
    <definedName name="_138____123Graph_DChart_7A" hidden="1">[21]OtherKPI!#REF!</definedName>
    <definedName name="_13t9_" hidden="1">{#N/A,#N/A,FALSE,"UNIT";#N/A,#N/A,FALSE,"UNIT";#N/A,#N/A,FALSE,"계정"}</definedName>
    <definedName name="_14____123Graph_AChart_18B" hidden="1">[21]OtherKPI!#REF!</definedName>
    <definedName name="_140____123Graph_DChart_8A" hidden="1">[21]OtherKPI!#REF!</definedName>
    <definedName name="_16____123Graph_AChart_19C" hidden="1">[21]OtherKPI!#REF!</definedName>
    <definedName name="_18____123Graph_AChart_1A" hidden="1">[21]OtherKPI!#REF!</definedName>
    <definedName name="_1999_01_29" localSheetId="3">#REF!</definedName>
    <definedName name="_1999_01_29" localSheetId="21">#REF!</definedName>
    <definedName name="_1999_01_29">#REF!</definedName>
    <definedName name="_1d4_" localSheetId="3">#REF!</definedName>
    <definedName name="_1d4_" localSheetId="21">#REF!</definedName>
    <definedName name="_1d4_">#REF!</definedName>
    <definedName name="_1item" localSheetId="3">#REF!</definedName>
    <definedName name="_1item" localSheetId="21">#REF!</definedName>
    <definedName name="_1item">#REF!</definedName>
    <definedName name="_2">#N/A</definedName>
    <definedName name="_2____123Graph_AChart_10B" hidden="1">[21]OtherKPI!#REF!</definedName>
    <definedName name="_2_0토">'[20]설계명세서(선로)'!#REF!</definedName>
    <definedName name="_2_20020701_Disconnect_Service">#REF!</definedName>
    <definedName name="_20____123Graph_AChart_20C" hidden="1">[21]OtherKPI!#REF!</definedName>
    <definedName name="_20020701_Disconnect_Service">#REF!</definedName>
    <definedName name="_22____123Graph_AChart_21C" hidden="1">[21]OtherKPI!#REF!</definedName>
    <definedName name="_24____123Graph_AChart_22C" hidden="1">[21]OtherKPI!#REF!</definedName>
    <definedName name="_24_0_0_F" hidden="1">#REF!</definedName>
    <definedName name="_26____123Graph_AChart_23C" hidden="1">[21]OtherKPI!#REF!</definedName>
    <definedName name="_28____123Graph_AChart_24C" hidden="1">[21]OtherKPI!#REF!</definedName>
    <definedName name="_2item" localSheetId="3">#REF!</definedName>
    <definedName name="_2item" localSheetId="21">#REF!</definedName>
    <definedName name="_2item">#REF!</definedName>
    <definedName name="_3_20020701_Disconnect_Service">#REF!</definedName>
    <definedName name="_30____123Graph_AChart_25C" hidden="1">[21]OtherKPI!#REF!</definedName>
    <definedName name="_32____123Graph_AChart_26C" hidden="1">[21]OtherKPI!#REF!</definedName>
    <definedName name="_34____123Graph_AChart_27C" hidden="1">[21]OtherKPI!#REF!</definedName>
    <definedName name="_36____123Graph_AChart_2A" hidden="1">[21]OtherKPI!#REF!</definedName>
    <definedName name="_38____123Graph_AChart_3A" hidden="1">[21]OtherKPI!#REF!</definedName>
    <definedName name="_3C_">#REF!</definedName>
    <definedName name="_3item" localSheetId="3">#REF!</definedName>
    <definedName name="_3item" localSheetId="21">#REF!</definedName>
    <definedName name="_3item">#REF!</definedName>
    <definedName name="_4____123Graph_AChart_11B" hidden="1">[21]OtherKPI!#REF!</definedName>
    <definedName name="_4_0토">'[20]설계명세서(선로)'!#REF!</definedName>
    <definedName name="_40____123Graph_AChart_4A" hidden="1">[21]OtherKPI!#REF!</definedName>
    <definedName name="_42____123Graph_AChart_5A" hidden="1">[21]OtherKPI!#REF!</definedName>
    <definedName name="_44____123Graph_AChart_6A" hidden="1">[21]OtherKPI!#REF!</definedName>
    <definedName name="_46____123Graph_AChart_7A" hidden="1">[21]OtherKPI!#REF!</definedName>
    <definedName name="_48____123Graph_AChart_8A" hidden="1">[21]OtherKPI!#REF!</definedName>
    <definedName name="_4item" localSheetId="3">#REF!</definedName>
    <definedName name="_4item" localSheetId="21">#REF!</definedName>
    <definedName name="_4item">#REF!</definedName>
    <definedName name="_4분기" localSheetId="3">{0;0;0;0;1;#N/A;0;0;0.3;0.3;2;FALSE;FALSE;FALSE;FALSE;FALSE;#N/A;1;96;#N/A;#N/A;"";""}</definedName>
    <definedName name="_4분기">{0;0;0;0;1;#N/A;0;0;0.3;0.3;2;FALSE;FALSE;FALSE;FALSE;FALSE;#N/A;1;96;#N/A;#N/A;"";""}</definedName>
    <definedName name="_5_20020701_Disconnect_Service">#REF!</definedName>
    <definedName name="_50____123Graph_AChart_9A" hidden="1">[21]OtherKPI!#REF!</definedName>
    <definedName name="_52____123Graph_BChart_12B" hidden="1">[21]OtherKPI!#REF!</definedName>
    <definedName name="_54____123Graph_BChart_13B" hidden="1">[21]OtherKPI!#REF!</definedName>
    <definedName name="_56____123Graph_BChart_16B" hidden="1">[21]OtherKPI!#REF!</definedName>
    <definedName name="_58____123Graph_BChart_17B" hidden="1">[21]OtherKPI!#REF!</definedName>
    <definedName name="_5item" localSheetId="3">#REF!</definedName>
    <definedName name="_5item" localSheetId="21">#REF!</definedName>
    <definedName name="_5item">#REF!</definedName>
    <definedName name="_6____123Graph_AChart_12B" hidden="1">[21]OtherKPI!#REF!</definedName>
    <definedName name="_60____123Graph_BChart_18B" hidden="1">[21]OtherKPI!#REF!</definedName>
    <definedName name="_62____123Graph_BChart_21C" hidden="1">[21]OtherKPI!#REF!</definedName>
    <definedName name="_64____123Graph_BChart_22C" hidden="1">[21]OtherKPI!#REF!</definedName>
    <definedName name="_66____123Graph_BChart_23C" hidden="1">[21]OtherKPI!#REF!</definedName>
    <definedName name="_68____123Graph_BChart_24C" hidden="1">[21]OtherKPI!#REF!</definedName>
    <definedName name="_70____123Graph_BChart_25C" hidden="1">[21]OtherKPI!#REF!</definedName>
    <definedName name="_72____123Graph_BChart_26C" hidden="1">[21]OtherKPI!#REF!</definedName>
    <definedName name="_74____123Graph_BChart_27C" hidden="1">[21]OtherKPI!#REF!</definedName>
    <definedName name="_76____123Graph_BChart_3A" hidden="1">[21]OtherKPI!#REF!</definedName>
    <definedName name="_78____123Graph_BChart_4A" hidden="1">[21]OtherKPI!#REF!</definedName>
    <definedName name="_8____123Graph_AChart_13B" hidden="1">[21]OtherKPI!#REF!</definedName>
    <definedName name="_8_0_0_F" hidden="1">#REF!</definedName>
    <definedName name="_80____123Graph_BChart_5A" hidden="1">[21]OtherKPI!#REF!</definedName>
    <definedName name="_82____123Graph_BChart_6A" hidden="1">[21]OtherKPI!#REF!</definedName>
    <definedName name="_84____123Graph_BChart_7A" hidden="1">[21]OtherKPI!#REF!</definedName>
    <definedName name="_86____123Graph_BChart_8A" hidden="1">[21]OtherKPI!#REF!</definedName>
    <definedName name="_88____123Graph_BChart_9A" hidden="1">[21]OtherKPI!#REF!</definedName>
    <definedName name="_90____123Graph_CChart_13B" hidden="1">[21]OtherKPI!#REF!</definedName>
    <definedName name="_92____123Graph_CChart_16B" hidden="1">[21]OtherKPI!#REF!</definedName>
    <definedName name="_94____123Graph_CChart_17B" hidden="1">[21]OtherKPI!#REF!</definedName>
    <definedName name="_96____123Graph_CChart_22C" hidden="1">[21]OtherKPI!#REF!</definedName>
    <definedName name="_98____123Graph_CChart_23C" hidden="1">[21]OtherKPI!#REF!</definedName>
    <definedName name="_a1">'[23]97년추정손익계산서'!$I$6:$I$8</definedName>
    <definedName name="_A3" hidden="1">{#N/A,#N/A,FALSE,"단축1";#N/A,#N/A,FALSE,"단축2";#N/A,#N/A,FALSE,"단축3";#N/A,#N/A,FALSE,"장축";#N/A,#N/A,FALSE,"4WD"}</definedName>
    <definedName name="_AA4" hidden="1">{#N/A,#N/A,FALSE,"신규dep";#N/A,#N/A,FALSE,"신규dep-금형상각후";#N/A,#N/A,FALSE,"신규dep-연구비상각후";#N/A,#N/A,FALSE,"신규dep-기계,공구상각후"}</definedName>
    <definedName name="_b123" hidden="1">#N/A</definedName>
    <definedName name="_d12" localSheetId="3">'#3 Valuation Results 검증'!_d12</definedName>
    <definedName name="_d12">[0]!_d12</definedName>
    <definedName name="_d4" localSheetId="3">#REF!</definedName>
    <definedName name="_d4" localSheetId="21">#REF!</definedName>
    <definedName name="_d4">#REF!</definedName>
    <definedName name="_DAT1" localSheetId="3">#REF!</definedName>
    <definedName name="_DAT1" localSheetId="21">#REF!</definedName>
    <definedName name="_DAT1">#REF!</definedName>
    <definedName name="_DAT10" localSheetId="3">#REF!</definedName>
    <definedName name="_DAT10" localSheetId="21">#REF!</definedName>
    <definedName name="_DAT10">#REF!</definedName>
    <definedName name="_DAT11" localSheetId="21">#REF!</definedName>
    <definedName name="_DAT11">#REF!</definedName>
    <definedName name="_DAT12" localSheetId="21">#REF!</definedName>
    <definedName name="_DAT12">#REF!</definedName>
    <definedName name="_DAT13" localSheetId="21">#REF!</definedName>
    <definedName name="_DAT13">#REF!</definedName>
    <definedName name="_DAT14" localSheetId="21">#REF!</definedName>
    <definedName name="_DAT14">#REF!</definedName>
    <definedName name="_DAT15" localSheetId="21">#REF!</definedName>
    <definedName name="_DAT15">#REF!</definedName>
    <definedName name="_DAT16" localSheetId="21">#REF!</definedName>
    <definedName name="_DAT16">#REF!</definedName>
    <definedName name="_DAT2" localSheetId="21">#REF!</definedName>
    <definedName name="_DAT2">#REF!</definedName>
    <definedName name="_DAT5" localSheetId="21">#REF!</definedName>
    <definedName name="_DAT5">#REF!</definedName>
    <definedName name="_DAT6" localSheetId="21">#REF!</definedName>
    <definedName name="_DAT6">#REF!</definedName>
    <definedName name="_DAT9" localSheetId="21">#REF!</definedName>
    <definedName name="_DAT9">#REF!</definedName>
    <definedName name="_Dist_Bin" hidden="1">#REF!</definedName>
    <definedName name="_Dist_Values" hidden="1">#REF!</definedName>
    <definedName name="_f3" hidden="1">{"'분양원가'!$B$1:$F$113"}</definedName>
    <definedName name="_Fill" localSheetId="21" hidden="1">#REF!</definedName>
    <definedName name="_Fill" hidden="1">#REF!</definedName>
    <definedName name="_FILL1" hidden="1">#REF!</definedName>
    <definedName name="_xlnm._FilterDatabase" localSheetId="3" hidden="1">#REF!</definedName>
    <definedName name="_xlnm._FilterDatabase" localSheetId="6" hidden="1">'Public Company Screening(day)'!$A$8:$R$8</definedName>
    <definedName name="_xlnm._FilterDatabase" localSheetId="8" hidden="1">'Public Company Screening(MON)'!$A$8:$R$8</definedName>
    <definedName name="_xlnm._FilterDatabase" localSheetId="7" hidden="1">'Public Company Screening(WEEK)'!$A$8:$R$8</definedName>
    <definedName name="_xlnm._FilterDatabase" localSheetId="14" hidden="1">Screening!$A$8:$G$8</definedName>
    <definedName name="_xlnm._FilterDatabase" localSheetId="9" hidden="1">'Screening (2)'!$A$8:$L$8</definedName>
    <definedName name="_xlnm._FilterDatabase" localSheetId="19" hidden="1">'별첨2. GPCM 1st Screening'!$B$3:$Y$139</definedName>
    <definedName name="_xlnm._FilterDatabase" localSheetId="20" hidden="1">'별첨2-1. GPCM+Summary'!$B$10:$P$82</definedName>
    <definedName name="_xlnm._FilterDatabase" localSheetId="21">#REF!</definedName>
    <definedName name="_xlnm._FilterDatabase" localSheetId="26" hidden="1">'별첨6-1. Public Company'!$A$8:$AP$582</definedName>
    <definedName name="_xlnm._FilterDatabase" localSheetId="27" hidden="1">'별첨6-2. Screening'!$A$8:$AP$1705</definedName>
    <definedName name="_xlnm._FilterDatabase" localSheetId="0" hidden="1">질의사항!$B$9:$F$19</definedName>
    <definedName name="_xlnm._FilterDatabase">#REF!</definedName>
    <definedName name="_I071_First_Page" localSheetId="3">[17]COMBINED!#REF!</definedName>
    <definedName name="_I071_First_Page" localSheetId="21">[17]COMBINED!#REF!</definedName>
    <definedName name="_I071_First_Page">[17]COMBINED!#REF!</definedName>
    <definedName name="_IMP1" localSheetId="3">[5]Prices!#REF!</definedName>
    <definedName name="_IMP1" localSheetId="21">[5]Prices!#REF!</definedName>
    <definedName name="_IMP1">[5]Prices!#REF!</definedName>
    <definedName name="_IMP2" localSheetId="21">[5]Prices!#REF!</definedName>
    <definedName name="_IMP2">[5]Prices!#REF!</definedName>
    <definedName name="_IMP3" localSheetId="21">[5]Prices!#REF!</definedName>
    <definedName name="_IMP3">[5]Prices!#REF!</definedName>
    <definedName name="_IMP6" localSheetId="21">[5]Prices!#REF!</definedName>
    <definedName name="_IMP6">[5]Prices!#REF!</definedName>
    <definedName name="_IMP7" localSheetId="21">[5]Prices!#REF!</definedName>
    <definedName name="_IMP7">[5]Prices!#REF!</definedName>
    <definedName name="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k7" hidden="1">{#N/A,#N/A,FALSE,"단축1";#N/A,#N/A,FALSE,"단축2";#N/A,#N/A,FALSE,"단축3";#N/A,#N/A,FALSE,"장축";#N/A,#N/A,FALSE,"4WD"}</definedName>
    <definedName name="_k8" hidden="1">{#N/A,#N/A,FALSE,"단축1";#N/A,#N/A,FALSE,"단축2";#N/A,#N/A,FALSE,"단축3";#N/A,#N/A,FALSE,"장축";#N/A,#N/A,FALSE,"4WD"}</definedName>
    <definedName name="_Key1" localSheetId="3" hidden="1">'[24]DeltaCom wan orders'!$A$6</definedName>
    <definedName name="_Key1" localSheetId="21" hidden="1">#REF!</definedName>
    <definedName name="_Key1" hidden="1">#REF!</definedName>
    <definedName name="_key11" hidden="1">#REF!</definedName>
    <definedName name="_Key2" localSheetId="3" hidden="1">'[24]DeltaCom wan orders'!$A$6</definedName>
    <definedName name="_Key2" localSheetId="21" hidden="1">#REF!</definedName>
    <definedName name="_Key2" hidden="1">#REF!</definedName>
    <definedName name="_Key3" hidden="1">#REF!</definedName>
    <definedName name="_KTM10" hidden="1">{#N/A,#N/A,FALSE,"현장 NCR 분석";#N/A,#N/A,FALSE,"현장품질감사";#N/A,#N/A,FALSE,"현장품질감사"}</definedName>
    <definedName name="_MatInverse_In" hidden="1">#REF!</definedName>
    <definedName name="_MatInverse_Out" localSheetId="3" hidden="1">#REF!</definedName>
    <definedName name="_MatInverse_Out" localSheetId="21" hidden="1">[25]Sheet3!#REF!</definedName>
    <definedName name="_MatInverse_Out" hidden="1">[25]Sheet3!#REF!</definedName>
    <definedName name="_MatMult_B" localSheetId="3" hidden="1">[25]Sheet3!#REF!</definedName>
    <definedName name="_MatMult_B" localSheetId="21" hidden="1">[25]Sheet3!#REF!</definedName>
    <definedName name="_MatMult_B" hidden="1">[25]Sheet3!#REF!</definedName>
    <definedName name="_new2" hidden="1">'[4]Jobsite Staff'!#REF!</definedName>
    <definedName name="_Order1">255</definedName>
    <definedName name="_Order2">255</definedName>
    <definedName name="_P001_First_Page" localSheetId="3">[17]COMBINED!#REF!</definedName>
    <definedName name="_P001_First_Page" localSheetId="21">[17]COMBINED!#REF!</definedName>
    <definedName name="_P001_First_Page">[17]COMBINED!#REF!</definedName>
    <definedName name="_P1" localSheetId="3">#REF!</definedName>
    <definedName name="_P1" localSheetId="21">#REF!</definedName>
    <definedName name="_P1">#REF!</definedName>
    <definedName name="_p11" localSheetId="3">#REF!</definedName>
    <definedName name="_p11" localSheetId="21">#REF!</definedName>
    <definedName name="_p11">#REF!</definedName>
    <definedName name="_P2" localSheetId="3">#REF!</definedName>
    <definedName name="_P2" localSheetId="21">#REF!</definedName>
    <definedName name="_P2">#REF!</definedName>
    <definedName name="_P7">'[6]118.세금과공과'!$A$46:$H$60</definedName>
    <definedName name="_Parse_In" localSheetId="3" hidden="1">#REF!</definedName>
    <definedName name="_Parse_In" localSheetId="21" hidden="1">#REF!</definedName>
    <definedName name="_Parse_In" hidden="1">#REF!</definedName>
    <definedName name="_Parse_Out" localSheetId="3" hidden="1">'[26]건설중인자산(기타)'!#REF!</definedName>
    <definedName name="_Parse_Out" localSheetId="21" hidden="1">#REF!</definedName>
    <definedName name="_Parse_Out" hidden="1">#REF!</definedName>
    <definedName name="_pc1">'[27]2담당0113'!$F$427</definedName>
    <definedName name="_Qprescomps">{"page 1";"page 2";"notes";"summary"}</definedName>
    <definedName name="_Regression_Int" hidden="1">1</definedName>
    <definedName name="_Report">0</definedName>
    <definedName name="_S_Base" localSheetId="3">{0.1;0;0.382758620689655;0;0;0;0.258620689655172;0;0.258620689655172}</definedName>
    <definedName name="_S_Base">{0.1;0;0.382758620689655;0;0;0;0.258620689655172;0;0.258620689655172}</definedName>
    <definedName name="_S_new_case" localSheetId="3">{0.1;0;0.45;0;0;0;0;0;0.45}</definedName>
    <definedName name="_S_new_case">{0.1;0;0.45;0;0;0;0;0;0.45}</definedName>
    <definedName name="_Sort" localSheetId="3" hidden="1">'[24]DeltaCom wan orders'!$A$6:$G$21</definedName>
    <definedName name="_Sort" localSheetId="21" hidden="1">#REF!</definedName>
    <definedName name="_Sort" hidden="1">#REF!</definedName>
    <definedName name="_Sort1" hidden="1">'[24]DeltaCom wan orders'!$A$6:$G$21</definedName>
    <definedName name="_Sort2" hidden="1">#N/A</definedName>
    <definedName name="_SSS1" hidden="1">#REF!</definedName>
    <definedName name="_SUM1" hidden="1">{#N/A,#N/A,FALSE,"단축1";#N/A,#N/A,FALSE,"단축2";#N/A,#N/A,FALSE,"단축3";#N/A,#N/A,FALSE,"장축";#N/A,#N/A,FALSE,"4WD"}</definedName>
    <definedName name="_t9" hidden="1">{#N/A,#N/A,FALSE,"UNIT";#N/A,#N/A,FALSE,"UNIT";#N/A,#N/A,FALSE,"계정"}</definedName>
    <definedName name="_Table1_In1" hidden="1">#N/A</definedName>
    <definedName name="_Table1_Out" hidden="1">#N/A</definedName>
    <definedName name="_Table2_In1" hidden="1">#N/A</definedName>
    <definedName name="_Table2_In2" hidden="1">#N/A</definedName>
    <definedName name="_Table2_Out" hidden="1">#N/A</definedName>
    <definedName name="_ucf1" localSheetId="3">#REF!</definedName>
    <definedName name="_ucf1" localSheetId="21">#REF!</definedName>
    <definedName name="_ucf1">#REF!</definedName>
    <definedName name="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Z5.5_Discounted_Cash_Flow_2" localSheetId="3">{0;0;0;0;1;#N/A;0;0;0.3;0.3;2;FALSE;FALSE;FALSE;FALSE;FALSE;#N/A;1;#N/A;1;1;"";""}</definedName>
    <definedName name="_Z5.5_Discounted_Cash_Flow_2">{0;0;0;0;1;#N/A;0;0;0.3;0.3;2;FALSE;FALSE;FALSE;FALSE;FALSE;#N/A;1;#N/A;1;1;"";""}</definedName>
    <definedName name="_ZAccDil">{0;0;0;0;1;#N/A;0.5;0.25;0.5;0;2;TRUE;FALSE;FALSE;FALSE;FALSE;#N/A;1;85;#N/A;#N/A;"&amp;R&amp;""Times New Roman,Regular""&amp;12
";""}</definedName>
    <definedName name="_Zanalys">{0;0;0;0;1;1;0.65;0.65;0.75;0.75;2;FALSE;FALSE;FALSE;FALSE;FALSE;#N/A;1;#N/A;1;1;"";""}</definedName>
    <definedName name="_Zbaladj">{0;0;0;0;1;1;0;0;0;0;2;FALSE;FALSE;FALSE;FALSE;FALSE;#N/A;1;#N/A;1;1;"";""}</definedName>
    <definedName name="_ZBS_Input">{0;0;0;0;1;#N/A;0.21;0.16;0.5;0.5;2;TRUE;FALSE;FALSE;FALSE;FALSE;#N/A;1;#N/A;1;1;"";""}</definedName>
    <definedName name="_Zbs_model">{0;0;0;0;1;#N/A;0.5;0.5;0.5;0.5;2;FALSE;FALSE;FALSE;FALSE;FALSE;#N/A;1;#N/A;1;1;"";""}</definedName>
    <definedName name="_Zcomp">{0;0;0;0;1;#N/A;0.31;0.52;0.44;0.17;2;FALSE;FALSE;FALSE;FALSE;TRUE;#N/A;1;80;#N/A;#N/A;"";""}</definedName>
    <definedName name="_Zcomp1">{0;0;0;0;1;#N/A;0.31;0.16;0.74;0.2;2;FALSE;FALSE;FALSE;FALSE;TRUE;#N/A;1;61;#N/A;#N/A;"";""}</definedName>
    <definedName name="_Zcomps">{0;0;0;0;1;#N/A;0.5;0.25;0.75;0.5;2;FALSE;FALSE;FALSE;FALSE;FALSE;#N/A;1;#N/A;1;1;"";"&amp;L&amp;""Arial,Italic""&amp;8&amp;F Page &amp;P of &amp;N &amp;D &amp;T "}</definedName>
    <definedName name="_Zcomps1">{0;0;0;0;5;#N/A;0.31;0.16;0.74;0.2;2;FALSE;FALSE;FALSE;FALSE;TRUE;#N/A;1;#N/A;1;1;"";""}</definedName>
    <definedName name="_Zcovrge">{0;0;0;0;1;1;0.9;0.9;1;1;2;FALSE;FALSE;FALSE;FALSE;FALSE;#N/A;1;#N/A;1;1;"";""}</definedName>
    <definedName name="_Zdealcomp">{0;0;0;0;1;#N/A;0.5;0.25;0.75;0.5;2;FALSE;FALSE;FALSE;FALSE;FALSE;#N/A;1;#N/A;1;1;"";"&amp;L&amp;""Arial,Italic""&amp;8&amp;F Page &amp;P of &amp;N &amp;D &amp;T "}</definedName>
    <definedName name="_Zdeals">{0;0;0;0;1;#N/A;0.5;0.25;0.75;0.5;2;FALSE;FALSE;FALSE;FALSE;FALSE;#N/A;1;#N/A;1;1;"";"&amp;L&amp;""Arial,Italic""&amp;8&amp;F Page &amp;P of &amp;N &amp;D &amp;T "}</definedName>
    <definedName name="_ZEITF">{0;0;0;0;1;#N/A;0.75;0.5;0.75;0.75;1;FALSE;FALSE;FALSE;FALSE;FALSE;#N/A;1;#N/A;1;1;"";""}</definedName>
    <definedName name="_ZEITF_bs">{0;0;0;0;1;#N/A;0.5;0.5;0.5;0.5;2;FALSE;FALSE;FALSE;FALSE;FALSE;#N/A;1;#N/A;1;1;"";""}</definedName>
    <definedName name="_ZEITF_det">{0;0;0;0;1;#N/A;0.75;0.5;0.75;0.75;1;FALSE;FALSE;FALSE;FALSE;FALSE;#N/A;1;#N/A;1;1;"";""}</definedName>
    <definedName name="_ZEV">{0;0;0;0;1;#N/A;0.75;0.75;1;1;1;FALSE;FALSE;FALSE;FALSE;FALSE;#N/A;1;100;#N/A;#N/A;"&amp;A";"Page &amp;P"}</definedName>
    <definedName name="_Zexchange_ratio_sensitivity">{0;0;0;0;1;#N/A;0.5;0.25;0.5;0;2;TRUE;FALSE;FALSE;FALSE;FALSE;#N/A;1;80;#N/A;#N/A;"&amp;R&amp;""Times New Roman,Regular""&amp;12
";""}</definedName>
    <definedName name="_ZFood">{0;0;0;0;1;1;0.21;0.21;0.37;0.2;2;FALSE;FALSE;FALSE;FALSE;FALSE;#N/A;2;#N/A;1;1;"&amp;L&amp;12LEHMAN BROTHERS
&amp;10&amp;D
p. &amp;P";""}</definedName>
    <definedName name="_ZFood_Valuation">{0;0;0;0;1;1;2.05;0.3;0.79;0.25;2;FALSE;FALSE;FALSE;FALSE;FALSE;#N/A;1;100;#N/A;#N/A;"";""}</definedName>
    <definedName name="_ZHowmet_LTM">{0;0;0;0;5;#N/A;0.39;0.4;0.44;0.17;2;FALSE;FALSE;FALSE;FALSE;TRUE;#N/A;1;#N/A;1;1;"";""}</definedName>
    <definedName name="_ZHowmet_LTM2">{0;0;0;0;1;#N/A;0.39;0.4;0.44;0.17;1;FALSE;FALSE;FALSE;FALSE;TRUE;#N/A;1;100;#N/A;#N/A;"";""}</definedName>
    <definedName name="_ZImplied_RN_Tobacco_Valuation">{0;0;0;0;1;1;1.63;0.3;0.41;0.25;2;FALSE;FALSE;FALSE;FALSE;FALSE;#N/A;1;61;#N/A;#N/A;"";""}</definedName>
    <definedName name="_ZImplied_Tobacco">{0;0;0;0;1;1;0.55;0.3;0.33;0.25;2;FALSE;FALSE;FALSE;FALSE;FALSE;#N/A;1;74;#N/A;#N/A;"";""}</definedName>
    <definedName name="_ZImplied_Tobacco_Valuation">{0;0;0;0;1;1;0.56;0.3;0.17;0.25;2;FALSE;FALSE;FALSE;FALSE;FALSE;#N/A;1;69;#N/A;#N/A;"";""}</definedName>
    <definedName name="_ZInternational_vs_domestic">{0;0;0;0;1;1;0.21;0.3;0.95;0.25;2;FALSE;FALSE;FALSE;FALSE;FALSE;#N/A;1;69;#N/A;#N/A;"";""}</definedName>
    <definedName name="_ZIntl_vs_domestic">{0;0;0;0;1;1;0.21;0.3;0.17;0.25;2;FALSE;FALSE;FALSE;FALSE;FALSE;#N/A;1;69;#N/A;#N/A;"";""}</definedName>
    <definedName name="_ZIPOmodel">{0;0;0;0;1;#N/A;0.35;0;0.5;0;2;FALSE;FALSE;FALSE;FALSE;FALSE;#N/A;1;95;#N/A;#N/A;"";""}</definedName>
    <definedName name="_ZIS_Inputs">{0;0;0;0;1;#N/A;0.21;0.16;0.5;0.5;2;TRUE;FALSE;FALSE;FALSE;FALSE;#N/A;1;#N/A;1;1;"";""}</definedName>
    <definedName name="_Zismodel">{0;0;0;0;1;#N/A;0.5;0.5;0.5;0.5;1;FALSE;FALSE;FALSE;FALSE;FALSE;#N/A;1;75;#N/A;#N/A;"";""}</definedName>
    <definedName name="_ZISsumm">{0;0;0;0;1;#N/A;0.5;0.5;0.5;0.5;2;FALSE;FALSE;FALSE;FALSE;FALSE;#N/A;1;#N/A;1;1;"";""}</definedName>
    <definedName name="_ZMO_breakdown">{0;0;0;0;1;1;2.32;0.3;0.49;0.25;2;FALSE;FALSE;FALSE;FALSE;FALSE;#N/A;1;75;#N/A;#N/A;"";""}</definedName>
    <definedName name="_ZMO_Tobacco_vs_RN_Tobacco">{0;0;0;0;1;1;1.8;0.3;0.64;0.25;2;FALSE;FALSE;FALSE;FALSE;FALSE;#N/A;1;68;#N/A;#N/A;"";""}</definedName>
    <definedName name="_ZMO_vs._RJR_Tobacco">{0;0;0;0;1;1;1.81;0.3;0.49;0.25;2;FALSE;FALSE;FALSE;FALSE;FALSE;#N/A;1;72;#N/A;#N/A;"";""}</definedName>
    <definedName name="_Zmodel">{0;0;0;0;1;#N/A;0.5;0.5;0.5;0.5;1;FALSE;FALSE;FALSE;FALSE;FALSE;#N/A;1;75;#N/A;#N/A;"";""}</definedName>
    <definedName name="_ZMultiples_and_LTM_Figures">{0;0;0;0;5;1;0.21;0.21;0.37;0.49;2;FALSE;FALSE;FALSE;FALSE;FALSE;#N/A;2;70;#N/A;#N/A;"&amp;L&amp;12LEHMAN BROTHERS
&amp;10&amp;D
p. &amp;P";""}</definedName>
    <definedName name="_ZMultiples_LTM_figures">{0;0;0;0;5;1;0.53;0.2;0.28;0.17;2;FALSE;FALSE;FALSE;FALSE;FALSE;#N/A;1;64;#N/A;#N/A;"&amp;L&amp;""Kennerly""&amp;10LEHMAN BROTHERS";""}</definedName>
    <definedName name="_Znotes">{0;0;0;0;1;1;0.9;0.9;1;1;2;FALSE;FALSE;FALSE;FALSE;FALSE;#N/A;1;#N/A;1;1;"";""}</definedName>
    <definedName name="_ZOverview_Bottom">{0;0;0;0;5;1;0.2;0.2;0.35;0.35;2;TRUE;TRUE;FALSE;FALSE;FALSE;#N/A;1;#N/A;1;1;"&amp;L&amp;11LEHMAN BROTHERS";""}</definedName>
    <definedName name="_ZOverview_Top">{0;0;0;0;5;1;0.2;0.2;0.35;0.35;2;TRUE;TRUE;FALSE;FALSE;FALSE;#N/A;1;#N/A;1;1;"&amp;L&amp;11LEHMAN BROTHERS";""}</definedName>
    <definedName name="_Zp1">{0;0;0;0;1;1;0.9;0.9;1;1;2;FALSE;FALSE;FALSE;FALSE;FALSE;#N/A;1;#N/A;1;1;"";""}</definedName>
    <definedName name="_Zp2">{0;0;0;0;1;1;0.9;0.9;1;1;2;FALSE;FALSE;FALSE;FALSE;FALSE;#N/A;1;#N/A;1;1;"";""}</definedName>
    <definedName name="_Zpage_1">{0;0;0;0;1;1;0.9;0.9;1;1;2;FALSE;FALSE;FALSE;FALSE;FALSE;#N/A;1;#N/A;1;1;"";""}</definedName>
    <definedName name="_ZPage_1_Bottom">{0;0;0;0;5;1;0.2;0.2;0.35;0.35;2;TRUE;TRUE;FALSE;FALSE;FALSE;#N/A;1;#N/A;1;1;"&amp;L&amp;""Kennerly""&amp;10LEHMAN BROTHERS";""}</definedName>
    <definedName name="_Zpage_1_Top">{0;0;0;0;5;1;0.35;0.35;0.35;0.35;2;FALSE;TRUE;FALSE;FALSE;FALSE;#N/A;1;61;#N/A;#N/A;"&amp;LLEHMAN BROTHERS";""}</definedName>
    <definedName name="_ZPage_12">{0;0;0;0;5;1;0.21;0.21;0.37;0.2;2;FALSE;FALSE;FALSE;FALSE;FALSE;#N/A;2;#N/A;1;1;"&amp;L&amp;12LEHMAN BROTHERS
&amp;10&amp;D
p. &amp;P";""}</definedName>
    <definedName name="_ZPage_1Top">{0;0;0;0;5;1;0.2;0.2;0.35;0.35;2;TRUE;TRUE;FALSE;FALSE;FALSE;#N/A;1;#N/A;1;1;"&amp;L&amp;""Kennerly""&amp;10LEHMAN BROTHERS";""}</definedName>
    <definedName name="_Zpage_2">{0;0;0;0;1;1;0.9;0.9;1;1;2;FALSE;FALSE;FALSE;FALSE;FALSE;#N/A;1;#N/A;1;1;"";""}</definedName>
    <definedName name="_ZPage_2_Botom">{0;0;0;0;5;1;0.2;0.2;0.35;0.35;2;TRUE;TRUE;FALSE;FALSE;FALSE;#N/A;1;#N/A;1;1;"&amp;L&amp;""Kennerly""&amp;10LEHMAN BROTHERS";""}</definedName>
    <definedName name="_Zpage_2_bottom">{0;0;0;0;5;1;0.35;0.35;0.35;0.35;2;TRUE;TRUE;FALSE;FALSE;FALSE;#N/A;1;68;#N/A;#N/A;"&amp;LLEHMAN BROTHERS";""}</definedName>
    <definedName name="_ZPage_2_Top">{0;0;0;0;5;1;0.2;0.2;0.35;0.35;2;TRUE;TRUE;FALSE;FALSE;FALSE;#N/A;1;#N/A;1;1;"&amp;L&amp;""Kennerly""&amp;10LEHMAN BROTHERS";""}</definedName>
    <definedName name="_ZPage_3">{0;0;0;0;5;1;0.21;0.21;0.37;0.2;2;FALSE;FALSE;FALSE;FALSE;FALSE;#N/A;2;#N/A;1;1;"&amp;L&amp;12LEHMAN BROTHERS
&amp;10&amp;D
p. &amp;P";""}</definedName>
    <definedName name="_ZPage_4">{0;0;0;0;5;1;0.21;0.21;0.37;0.2;2;FALSE;FALSE;FALSE;FALSE;FALSE;#N/A;2;#N/A;1;1;"&amp;L&amp;12LEHMAN BROTHERS
&amp;10&amp;D
p. &amp;P";""}</definedName>
    <definedName name="_ZPage_5">{0;0;0;0;5;1;0.21;0.21;0.37;0.2;2;FALSE;FALSE;FALSE;FALSE;FALSE;#N/A;2;#N/A;1;1;"&amp;L&amp;12LEHMAN BROTHERS
&amp;10&amp;D
p. &amp;P";""}</definedName>
    <definedName name="_ZPAGE_6">{0;0;0;0;1;1;0.75;0.67;1;1;2;FALSE;FALSE;FALSE;FALSE;FALSE;#N/A;1;#N/A;1;1;"";""}</definedName>
    <definedName name="_ZPAGE_7">{0;0;0;0;1;1;0.75;0.67;1;1;2;FALSE;FALSE;FALSE;FALSE;FALSE;#N/A;1;#N/A;1;1;"";""}</definedName>
    <definedName name="_ZPAGE_8">{0;0;0;0;1;1;0.75;0.67;1;1;2;FALSE;FALSE;FALSE;FALSE;FALSE;#N/A;1;#N/A;1;1;"";""}</definedName>
    <definedName name="_Zpage1">{0;0;0;0;1;1;0.65;0.65;0.75;0.75;1;FALSE;FALSE;FALSE;FALSE;FALSE;#N/A;1;#N/A;1;1;"";""}</definedName>
    <definedName name="_ZPage10">{0;0;0;0;1;#N/A;0.25;0.25;0.5;0.5;2;TRUE;FALSE;FALSE;FALSE;FALSE;#N/A;1;87;#N/A;#N/A;"";"LBO_MGMT.xls"}</definedName>
    <definedName name="_ZPage11">{0;0;0;0;1;#N/A;0.25;0.25;0.5;0.5;2;TRUE;FALSE;FALSE;FALSE;FALSE;#N/A;1;87;#N/A;#N/A;"";"LBO_MGMT.xls"}</definedName>
    <definedName name="_ZPage12">{0;0;0;0;1;#N/A;0.25;0.25;0.5;0.5;2;TRUE;FALSE;FALSE;FALSE;FALSE;#N/A;1;87;#N/A;#N/A;"";"LBO_MGMT.xls"}</definedName>
    <definedName name="_ZPage13">{0;0;0;0;1;#N/A;0.25;0.25;0.5;0.5;2;TRUE;FALSE;FALSE;FALSE;FALSE;#N/A;1;87;#N/A;#N/A;"";"LBO_MGMT.xls"}</definedName>
    <definedName name="_ZPage14">{0;0;0;0;1;#N/A;0.25;0.25;0.5;0.5;2;TRUE;FALSE;FALSE;FALSE;FALSE;#N/A;1;87;#N/A;#N/A;"";"LBO_MGMT.xls"}</definedName>
    <definedName name="_ZPage15">{0;0;0;0;1;#N/A;0.25;0.25;0.5;0.5;2;TRUE;FALSE;FALSE;FALSE;FALSE;#N/A;1;87;#N/A;#N/A;"";"LBO_MGMT.xls"}</definedName>
    <definedName name="_ZPage16">{0;0;0;0;1;#N/A;0.25;0.25;0.5;0.5;2;TRUE;FALSE;FALSE;FALSE;FALSE;#N/A;1;87;#N/A;#N/A;"";"LBO_MGMT.xls"}</definedName>
    <definedName name="_ZPage17">{0;0;0;0;1;#N/A;0.25;0.25;0.5;0.5;2;TRUE;FALSE;FALSE;FALSE;FALSE;#N/A;1;87;#N/A;#N/A;"";"LBO_MGMT.xls"}</definedName>
    <definedName name="_ZPage2">{0;0;0;0;1;#N/A;0.25;0.25;0.5;0.5;2;TRUE;FALSE;FALSE;FALSE;FALSE;#N/A;1;87;#N/A;#N/A;"";"LBO_MGMT.xls"}</definedName>
    <definedName name="_ZPage3">{0;0;0;0;1;#N/A;0.25;0.25;0.5;0.5;2;TRUE;FALSE;FALSE;FALSE;FALSE;#N/A;1;87;#N/A;#N/A;"";"LBO_MGMT.xls"}</definedName>
    <definedName name="_ZPage4">{0;0;0;0;1;#N/A;0.25;0.25;0.5;0.5;2;TRUE;FALSE;FALSE;FALSE;FALSE;#N/A;1;87;#N/A;#N/A;"";"LBO_MGMT.xls"}</definedName>
    <definedName name="_ZPage5">{0;0;0;0;1;#N/A;0.25;0.25;0.5;0.5;2;TRUE;FALSE;FALSE;FALSE;FALSE;#N/A;1;87;#N/A;#N/A;"";"LBO_MGMT.xls"}</definedName>
    <definedName name="_ZPage6">{0;0;0;0;1;#N/A;0.25;0.25;0.5;0.5;2;TRUE;FALSE;FALSE;FALSE;FALSE;#N/A;1;87;#N/A;#N/A;"";"LBO_MGMT.xls"}</definedName>
    <definedName name="_ZPage7">{0;0;0;0;1;#N/A;0.25;0.25;0.5;0.5;2;TRUE;FALSE;FALSE;FALSE;FALSE;#N/A;1;87;#N/A;#N/A;"";"LBO_MGMT.xls"}</definedName>
    <definedName name="_ZPage8">{0;0;0;0;1;#N/A;0.25;0.25;0.5;0.5;2;TRUE;FALSE;FALSE;FALSE;FALSE;#N/A;1;87;#N/A;#N/A;"";"LBO_MGMT.xls"}</definedName>
    <definedName name="_ZPage9">{0;0;0;0;1;#N/A;0.25;0.25;0.5;0.5;2;TRUE;FALSE;FALSE;FALSE;FALSE;#N/A;1;87;#N/A;#N/A;"";"LBO_MGMT.xls"}</definedName>
    <definedName name="_ZPhilip_Morris_break_down">{0;0;0;0;1;1;2;0.3;0.95;0.25;2;FALSE;FALSE;FALSE;FALSE;FALSE;#N/A;1;69;#N/A;#N/A;"";""}</definedName>
    <definedName name="_ZPhilip_Morris_Breakdown">{0;0;0;0;1;1;1.99;0.3;0.5;0.25;2;FALSE;FALSE;FALSE;FALSE;FALSE;#N/A;1;75;#N/A;#N/A;"";""}</definedName>
    <definedName name="_ZPhilip_Morris_Valuation">{0;0;0;0;1;1;2.15;0.3;0.79;0.25;2;FALSE;FALSE;FALSE;FALSE;FALSE;#N/A;1;72;#N/A;#N/A;"";""}</definedName>
    <definedName name="_Zprint_all" localSheetId="3">{0;0;0;0;1;#N/A;0;0;0.3;0.3;2;FALSE;FALSE;FALSE;FALSE;FALSE;#N/A;1;96;#N/A;#N/A;"";""}</definedName>
    <definedName name="_Zprint_all">{0;0;0;0;1;#N/A;0;0;0.3;0.3;2;FALSE;FALSE;FALSE;FALSE;FALSE;#N/A;1;96;#N/A;#N/A;"";""}</definedName>
    <definedName name="_Zprint_area" localSheetId="3">{0;0;0;0;1;#N/A;0;0;0.3;0.3;2;FALSE;FALSE;FALSE;FALSE;FALSE;#N/A;1;100;#N/A;#N/A;"";""}</definedName>
    <definedName name="_Zprint_area">{0;0;0;0;1;#N/A;0;0;0.3;0.3;2;FALSE;FALSE;FALSE;FALSE;FALSE;#N/A;1;100;#N/A;#N/A;"";""}</definedName>
    <definedName name="_Zprint1">{0;0;0;0;1;#N/A;0.5;0.5;0.5;0.5;2;FALSE;FALSE;FALSE;FALSE;FALSE;#N/A;1;90;#N/A;#N/A;"";""}</definedName>
    <definedName name="_Zprint2">{0;0;0;0;1;#N/A;0;0;0;0;2;TRUE;TRUE;FALSE;FALSE;FALSE;#N/A;1;66;#N/A;#N/A;"";""}</definedName>
    <definedName name="_Zprint3">{0;0;0;0;1;#N/A;0;0;0;0;2;TRUE;TRUE;FALSE;FALSE;FALSE;#N/A;1;66;#N/A;#N/A;"";""}</definedName>
    <definedName name="_ZProforma_BS">{0;0;0;0;1;#N/A;0.21;0.16;0.5;0.5;2;TRUE;FALSE;FALSE;FALSE;FALSE;#N/A;1;#N/A;1;1;"";""}</definedName>
    <definedName name="_ZProforma_IS">{0;0;0;0;1;#N/A;0.21;0.16;0.5;0.5;2;TRUE;FALSE;FALSE;FALSE;FALSE;#N/A;1;#N/A;1;1;"";""}</definedName>
    <definedName name="_ZRestaurants">{0;0;0;0;5;#N/A;0.21;0.21;0.37;0.2;2;TRUE;FALSE;FALSE;FALSE;FALSE;#N/A;2;65;#N/A;#N/A;"&amp;L&amp;12LEHMAN BROTHERS
&amp;10&amp;D
p. &amp;P";""}</definedName>
    <definedName name="_ZRN_Tobacco_valuation">{0;0;0;0;1;1;0.21;0.3;0.17;0.25;2;FALSE;FALSE;FALSE;FALSE;FALSE;#N/A;1;68;#N/A;#N/A;"";""}</definedName>
    <definedName name="_ZRN_Tobacco_vs_MO_tobacco">{0;0;0;0;1;1;1.63;0.3;0.41;0.25;2;FALSE;FALSE;FALSE;FALSE;FALSE;#N/A;1;80;#N/A;#N/A;"";""}</definedName>
    <definedName name="_Zroea">{0;0;0;0;1;1;0.9;0.9;1;1;2;FALSE;FALSE;FALSE;FALSE;FALSE;#N/A;1;#N/A;1;1;"";""}</definedName>
    <definedName name="_Zsource">{0;0;0;0;5;1;0.4;0.4;0.75;0.75;2;FALSE;FALSE;FALSE;FALSE;FALSE;#N/A;1;#N/A;1;1;"";""}</definedName>
    <definedName name="_Zsource2">{0;0;0;0;1;1;0.9;0.9;1;1;2;FALSE;FALSE;FALSE;FALSE;FALSE;#N/A;1;#N/A;1;1;"";""}</definedName>
    <definedName name="_Zsummary">{0;0;0;0;1;1;0.75;0.67;1;1;2;FALSE;FALSE;FALSE;FALSE;FALSE;#N/A;1;#N/A;1;1;"";""}</definedName>
    <definedName name="_Zsynergy">{0;0;0;0;1;#N/A;0.5;0.5;0.5;0.5;2;FALSE;FALSE;FALSE;FALSE;FALSE;#N/A;1;#N/A;1;1;"";""}</definedName>
    <definedName name="_ZTexas_DCF">{0;0;0;0;1;#N/A;0.2;0.2;0.5;0.5;2;FALSE;FALSE;FALSE;FALSE;FALSE;#N/A;1;77;#N/A;#N/A;"";""}</definedName>
    <definedName name="_ZTexas_IS">{0;0;0;0;1;#N/A;0.75;0.75;0.75;0.75;2;FALSE;FALSE;FALSE;FALSE;FALSE;#N/A;1;#N/A;1;1;"";""}</definedName>
    <definedName name="_Zwhole_model">{0;0;0;0;1;1;0.25;0;0.75;0.5;2;FALSE;FALSE;FALSE;FALSE;FALSE;#N/A;1;77;#N/A;#N/A;"";""}</definedName>
    <definedName name="_Zwholemodel">{0;0;0;0;1;1;0.25;0;0.75;0.5;2;FALSE;FALSE;FALSE;FALSE;FALSE;#N/A;1;77;#N/A;#N/A;"";""}</definedName>
    <definedName name="_zz">{0;0;0;0;1;1;0.65;0.65;0.75;0.75;2;FALSE;FALSE;FALSE;FALSE;FALSE;#N/A;1;#N/A;1;1;"";""}</definedName>
    <definedName name="¸AAa¿ø°¡" localSheetId="3">#REF!</definedName>
    <definedName name="¸AAa¿ø°¡" localSheetId="21">#REF!</definedName>
    <definedName name="¸AAa¿ø°¡">#REF!</definedName>
    <definedName name="※" localSheetId="3">#REF!</definedName>
    <definedName name="※" localSheetId="21">#REF!</definedName>
    <definedName name="※">#REF!</definedName>
    <definedName name="a" localSheetId="3" hidden="1">{"'FY98 BP2'!$A$1:$K$27","'FY98 BP2'!$A$3:$K$27"}</definedName>
    <definedName name="a" localSheetId="21">'[28]표준대차대조표(갑)'!#REF!</definedName>
    <definedName name="a">'[28]표준대차대조표(갑)'!#REF!</definedName>
    <definedName name="A.IndexPos">#N/A</definedName>
    <definedName name="A.NewPricePaste">#N/A</definedName>
    <definedName name="A.NewPriceRow">#N/A</definedName>
    <definedName name="A.VolPos">#N/A</definedName>
    <definedName name="A1_00근거" hidden="1">{#N/A,#N/A,FALSE,"단축1";#N/A,#N/A,FALSE,"단축2";#N/A,#N/A,FALSE,"단축3";#N/A,#N/A,FALSE,"장축";#N/A,#N/A,FALSE,"4WD"}</definedName>
    <definedName name="A1환율9703" localSheetId="3">#REF!</definedName>
    <definedName name="A1환율9703" localSheetId="21">#REF!</definedName>
    <definedName name="A1환율9703">#REF!</definedName>
    <definedName name="A5.1" localSheetId="3">BlankMacro1</definedName>
    <definedName name="A5.1" localSheetId="6">BlankMacro1</definedName>
    <definedName name="A5.1" localSheetId="8">BlankMacro1</definedName>
    <definedName name="A5.1" localSheetId="21">BlankMacro1</definedName>
    <definedName name="A5.1">BlankMacro1</definedName>
    <definedName name="aa" localSheetId="3" hidden="1">{#N/A,#N/A,FALSE,"Title Page";#N/A,#N/A,FALSE,"Conclusions";#N/A,#N/A,FALSE,"Assum.";#N/A,#N/A,FALSE,"Sun  DCF-WC-Dep";#N/A,#N/A,FALSE,"MarketValue";#N/A,#N/A,FALSE,"BalSheet";#N/A,#N/A,FALSE,"WACC";#N/A,#N/A,FALSE,"PC+ Info.";#N/A,#N/A,FALSE,"PC+Info_2"}</definedName>
    <definedName name="AA">[0]!prt6bn46bt82</definedName>
    <definedName name="aaa" localSheetId="3" hidden="1">{#N/A,#N/A,FALSE,"Title Page";#N/A,#N/A,FALSE,"Conclusions";#N/A,#N/A,FALSE,"Assum.";#N/A,#N/A,FALSE,"Sun  DCF-WC-Dep";#N/A,#N/A,FALSE,"MarketValue";#N/A,#N/A,FALSE,"BalSheet";#N/A,#N/A,FALSE,"WACC";#N/A,#N/A,FALSE,"PC+ Info.";#N/A,#N/A,FALSE,"PC+Info_2"}</definedName>
    <definedName name="AAA" localSheetId="21">#REF!</definedName>
    <definedName name="AAA">#REF!</definedName>
    <definedName name="AAAA" hidden="1">{"ten year ratios",#N/A,TRUE,"PROFIT_LOSS";"ten year ratios",#N/A,TRUE,"Ratios";"ten yr opex and capex",#N/A,TRUE,"1996 budget";"ten year revenues",#N/A,TRUE,"Revenue_1996-2004";"ten year payroll",#N/A,TRUE,"Payroll"}</definedName>
    <definedName name="aaaaa" hidden="1">{#N/A,#N/A,FALSE,"Title Page";#N/A,#N/A,FALSE,"Conclusions";#N/A,#N/A,FALSE,"Assum.";#N/A,#N/A,FALSE,"Sun  DCF-WC-Dep";#N/A,#N/A,FALSE,"MarketValue";#N/A,#N/A,FALSE,"BalSheet";#N/A,#N/A,FALSE,"WACC";#N/A,#N/A,FALSE,"PC+ Info.";#N/A,#N/A,FALSE,"PC+Info_2"}</definedName>
    <definedName name="aaaaaa" hidden="1">{#N/A,#N/A,FALSE,"Title Page";#N/A,#N/A,FALSE,"Conclusions";#N/A,#N/A,FALSE,"Assum.";#N/A,#N/A,FALSE,"Sun  DCF-WC-Dep";#N/A,#N/A,FALSE,"MarketValue";#N/A,#N/A,FALSE,"BalSheet";#N/A,#N/A,FALSE,"WACC";#N/A,#N/A,FALSE,"PC+ Info.";#N/A,#N/A,FALSE,"PC+Info_2"}</definedName>
    <definedName name="AAAAAAA" hidden="1">{#N/A,#N/A,TRUE,"Y생산";#N/A,#N/A,TRUE,"Y판매";#N/A,#N/A,TRUE,"Y총물량";#N/A,#N/A,TRUE,"Y능력";#N/A,#N/A,TRUE,"YKD"}</definedName>
    <definedName name="AAAAAAAAAA" localSheetId="3">#REF!</definedName>
    <definedName name="AAAAAAAAAA" localSheetId="21">#REF!</definedName>
    <definedName name="AAAAAAAAAA">#REF!</definedName>
    <definedName name="aaaabv" localSheetId="3">'#3 Valuation Results 검증'!aaaabv</definedName>
    <definedName name="aaaabv">[0]!aaaabv</definedName>
    <definedName name="AB" localSheetId="3">[0]!PRT6BN5BT41</definedName>
    <definedName name="AB">[0]!PRT6BN5BT41</definedName>
    <definedName name="abbreviations" hidden="1">{"'매출'!$A$1:$I$22"}</definedName>
    <definedName name="abc">#REF!</definedName>
    <definedName name="abcde" hidden="1">{#N/A,#N/A,FALSE,"Title Page";#N/A,#N/A,FALSE,"Conclusions";#N/A,#N/A,FALSE,"Assum.";#N/A,#N/A,FALSE,"Sun  DCF-WC-Dep";#N/A,#N/A,FALSE,"MarketValue";#N/A,#N/A,FALSE,"BalSheet";#N/A,#N/A,FALSE,"WACC";#N/A,#N/A,FALSE,"PC+ Info.";#N/A,#N/A,FALSE,"PC+Info_2"}</definedName>
    <definedName name="abopkpf" localSheetId="3">'#3 Valuation Results 검증'!abopkpf</definedName>
    <definedName name="abopkpf">[0]!abopkpf</definedName>
    <definedName name="ABS_원부_수납" localSheetId="3">#REF!</definedName>
    <definedName name="ABS_원부_수납" localSheetId="21">#REF!</definedName>
    <definedName name="ABS_원부_수납">#REF!</definedName>
    <definedName name="ABS_원부_약정" localSheetId="3">#REF!</definedName>
    <definedName name="ABS_원부_약정" localSheetId="21">#REF!</definedName>
    <definedName name="ABS_원부_약정">#REF!</definedName>
    <definedName name="AC" localSheetId="3">[0]!prt6bv7cc30</definedName>
    <definedName name="AC">[0]!prt6bv7cc30</definedName>
    <definedName name="ACB" hidden="1">{#N/A,#N/A,FALSE,"단축1";#N/A,#N/A,FALSE,"단축2";#N/A,#N/A,FALSE,"단축3";#N/A,#N/A,FALSE,"장축";#N/A,#N/A,FALSE,"4WD"}</definedName>
    <definedName name="Access_Button" hidden="1">"X98요약BS_9809_요약대차__2__List"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localSheetId="3" hidden="1">"C:\My Documents\재무회계\98요약BS.mdb"</definedName>
    <definedName name="AccessDatabase" hidden="1">"C:\test\db1.mdb"</definedName>
    <definedName name="Account">'[29]By Acct'!$B$105</definedName>
    <definedName name="Accounts">'[29]By Acct'!$B$108:$B$165</definedName>
    <definedName name="ACCT">[30]DATA!$J$1:$J$970</definedName>
    <definedName name="Acount">[30]Configuration!$M$3</definedName>
    <definedName name="ACPERD" localSheetId="3">[30]Configuration!#REF!</definedName>
    <definedName name="ACPERD" localSheetId="21">[30]Configuration!#REF!</definedName>
    <definedName name="ACPERD">[30]Configuration!#REF!</definedName>
    <definedName name="AcqCost">{"Client Name or Project Name"}</definedName>
    <definedName name="act" localSheetId="3">#REF!</definedName>
    <definedName name="act" localSheetId="21">#REF!</definedName>
    <definedName name="act">#REF!</definedName>
    <definedName name="Act_Date">[31]Volumes!$D$3:$O$3:'[31]Volumes'!$M$3</definedName>
    <definedName name="Act_Headcount_C">#REF!</definedName>
    <definedName name="Act_Headcount_D">#REF!</definedName>
    <definedName name="Act_Headcount_E">#REF!</definedName>
    <definedName name="Act_Members">[32]Volumes!$D$22:$O$22</definedName>
    <definedName name="Act_New_Members">[32]Volumes!$D$45:$O$45</definedName>
    <definedName name="ActFeb">#REF!</definedName>
    <definedName name="ActivityCodes">'[33]Activity Codes'!$A$2:$B$2348</definedName>
    <definedName name="ActJan">#REF!</definedName>
    <definedName name="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ge" hidden="1">{#N/A,#N/A,TRUE,"Y생산";#N/A,#N/A,TRUE,"Y판매";#N/A,#N/A,TRUE,"Y총물량";#N/A,#N/A,TRUE,"Y능력";#N/A,#N/A,TRUE,"YKD"}</definedName>
    <definedName name="adfghsdfgsd">[34]대환취급!$A$1:$N$3416</definedName>
    <definedName name="ADGG" hidden="1">{#N/A,#N/A,TRUE,"Y생산";#N/A,#N/A,TRUE,"Y판매";#N/A,#N/A,TRUE,"Y총물량";#N/A,#N/A,TRUE,"Y능력";#N/A,#N/A,TRUE,"YKD"}</definedName>
    <definedName name="adqw" localSheetId="3">'#3 Valuation Results 검증'!adqw</definedName>
    <definedName name="adqw">[0]!adqw</definedName>
    <definedName name="adrr" localSheetId="3">'#3 Valuation Results 검증'!adrr</definedName>
    <definedName name="adrr">[0]!adrr</definedName>
    <definedName name="a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SDF" hidden="1">{#N/A,#N/A,TRUE,"Y생산";#N/A,#N/A,TRUE,"Y판매";#N/A,#N/A,TRUE,"Y총물량";#N/A,#N/A,TRUE,"Y능력";#N/A,#N/A,TRUE,"YKD"}</definedName>
    <definedName name="advv" localSheetId="3">'#3 Valuation Results 검증'!advv</definedName>
    <definedName name="advv">[0]!advv</definedName>
    <definedName name="AERHTRJN" hidden="1">{#N/A,#N/A,TRUE,"Y생산";#N/A,#N/A,TRUE,"Y판매";#N/A,#N/A,TRUE,"Y총물량";#N/A,#N/A,TRUE,"Y능력";#N/A,#N/A,TRUE,"YKD"}</definedName>
    <definedName name="AERWGFDB" hidden="1">{#N/A,#N/A,FALSE,"96 3월물량표";#N/A,#N/A,FALSE,"96 4월물량표";#N/A,#N/A,FALSE,"96 5월물량표"}</definedName>
    <definedName name="af" localSheetId="3" hidden="1">{#N/A,#N/A,FALSE,"Aging Summary";#N/A,#N/A,FALSE,"Ratio Analysis";#N/A,#N/A,FALSE,"Test 120 Day Accts";#N/A,#N/A,FALSE,"Tickmarks"}</definedName>
    <definedName name="af" hidden="1">{#N/A,#N/A,FALSE,"Aging Summary";#N/A,#N/A,FALSE,"Ratio Analysis";#N/A,#N/A,FALSE,"Test 120 Day Accts";#N/A,#N/A,FALSE,"Tickmarks"}</definedName>
    <definedName name="afasdfasd" localSheetId="3">{0;0;0;0;1;#N/A;0;0;0.3;0.3;2;FALSE;FALSE;FALSE;FALSE;FALSE;#N/A;1;#N/A;1;1;"";""}</definedName>
    <definedName name="afasdfasd">{0;0;0;0;1;#N/A;0;0;0.3;0.3;2;FALSE;FALSE;FALSE;FALSE;FALSE;#N/A;1;#N/A;1;1;"";""}</definedName>
    <definedName name="afdb" localSheetId="3">'#3 Valuation Results 검증'!afdb</definedName>
    <definedName name="afdb">[0]!afdb</definedName>
    <definedName name="afdwre" localSheetId="3">'#3 Valuation Results 검증'!afdwre</definedName>
    <definedName name="afdwre">[0]!afdwre</definedName>
    <definedName name="afg" localSheetId="3">'#3 Valuation Results 검증'!afg</definedName>
    <definedName name="afg">[0]!afg</definedName>
    <definedName name="afs" localSheetId="3" hidden="1">{#N/A,#N/A,FALSE,"Aging Summary";#N/A,#N/A,FALSE,"Ratio Analysis";#N/A,#N/A,FALSE,"Test 120 Day Accts";#N/A,#N/A,FALSE,"Tickmarks"}</definedName>
    <definedName name="afs" hidden="1">{#N/A,#N/A,FALSE,"Aging Summary";#N/A,#N/A,FALSE,"Ratio Analysis";#N/A,#N/A,FALSE,"Test 120 Day Accts";#N/A,#N/A,FALSE,"Tickmarks"}</definedName>
    <definedName name="ag"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dfa" localSheetId="3">'#3 Valuation Results 검증'!agdfa</definedName>
    <definedName name="agdfa">[0]!agdfa</definedName>
    <definedName name="agdump" localSheetId="3">#REF!</definedName>
    <definedName name="agdump" localSheetId="21">#REF!</definedName>
    <definedName name="agdump">#REF!</definedName>
    <definedName name="agedump" localSheetId="3">#REF!</definedName>
    <definedName name="agedump" localSheetId="21">#REF!</definedName>
    <definedName name="agedump">#REF!</definedName>
    <definedName name="agencydump" localSheetId="3">#REF!</definedName>
    <definedName name="agencydump" localSheetId="21">#REF!</definedName>
    <definedName name="agencydump">#REF!</definedName>
    <definedName name="AGENCYLY" localSheetId="21">#REF!</definedName>
    <definedName name="AGENCYLY">#REF!</definedName>
    <definedName name="AGENCYPLAN" localSheetId="21">#REF!</definedName>
    <definedName name="AGENCYPLAN">#REF!</definedName>
    <definedName name="agfvgh" localSheetId="3">'#3 Valuation Results 검증'!agfvgh</definedName>
    <definedName name="agfvgh">[0]!agfvgh</definedName>
    <definedName name="ahfds"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fd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JE" localSheetId="3" hidden="1">{#N/A,#N/A,FALSE,"주요여수신";#N/A,#N/A,FALSE,"수신금리";#N/A,#N/A,FALSE,"대출금리";#N/A,#N/A,FALSE,"신규대출";#N/A,#N/A,FALSE,"총액대출"}</definedName>
    <definedName name="AJE" hidden="1">{#N/A,#N/A,FALSE,"주요여수신";#N/A,#N/A,FALSE,"수신금리";#N/A,#N/A,FALSE,"대출금리";#N/A,#N/A,FALSE,"신규대출";#N/A,#N/A,FALSE,"총액대출"}</definedName>
    <definedName name="All" localSheetId="3">[35]Trends!$A$1:$N$365</definedName>
    <definedName name="ALL" localSheetId="21">#REF!</definedName>
    <definedName name="ALL">#REF!</definedName>
    <definedName name="all_close" localSheetId="3">'#3 Valuation Results 검증'!all_close</definedName>
    <definedName name="all_close">[0]!all_close</definedName>
    <definedName name="ALLPRODUCTS">[5]Marketing!$A$5:$A$25</definedName>
    <definedName name="AllTables" localSheetId="3">{12}</definedName>
    <definedName name="AllTables" localSheetId="4">{12}</definedName>
    <definedName name="AllTables" localSheetId="18">{12}</definedName>
    <definedName name="AllTables" localSheetId="22">{12}</definedName>
    <definedName name="AllTables">{12}</definedName>
    <definedName name="alpha" localSheetId="21">[36]CapMult!#REF!</definedName>
    <definedName name="alpha">[36]CapMult!#REF!</definedName>
    <definedName name="anscount" localSheetId="3" hidden="1">1</definedName>
    <definedName name="anscount" hidden="1">3</definedName>
    <definedName name="AO">[37]Yields!$EB$3:$EC$3</definedName>
    <definedName name="aqwe" localSheetId="3">'#3 Valuation Results 검증'!aqwe</definedName>
    <definedName name="aqwe">[0]!aqwe</definedName>
    <definedName name="aregy" hidden="1">{#N/A,#N/A,TRUE,"Y생산";#N/A,#N/A,TRUE,"Y판매";#N/A,#N/A,TRUE,"Y총물량";#N/A,#N/A,TRUE,"Y능력";#N/A,#N/A,TRUE,"YKD"}</definedName>
    <definedName name="arpu">[38]ARPU2!$A$1:$N$57</definedName>
    <definedName name="as">#REF!</definedName>
    <definedName name="AS2DocOpenMode">"AS2DocumentEdit"</definedName>
    <definedName name="AS2HasNoAutoHeaderFooter" hidden="1">" "</definedName>
    <definedName name="AS2LinkLS" hidden="1">[39]Links!A1</definedName>
    <definedName name="AS2ReportLS" hidden="1">1</definedName>
    <definedName name="AS2StaticLS" localSheetId="3" hidden="1">[39]Lead!A1</definedName>
    <definedName name="AS2StaticLS" localSheetId="21" hidden="1">#REF!</definedName>
    <definedName name="AS2StaticLS" hidden="1">#REF!</definedName>
    <definedName name="AS2SyncStepLS" hidden="1">0</definedName>
    <definedName name="AS2TickmarkLS" localSheetId="21" hidden="1">#REF!</definedName>
    <definedName name="AS2TickmarkLS" hidden="1">#REF!</definedName>
    <definedName name="AS2VersionLS" hidden="1">300</definedName>
    <definedName name="ASASASAA" hidden="1">#REF!</definedName>
    <definedName name="asd">#REF!</definedName>
    <definedName name="asdas" hidden="1">{#N/A,#N/A,FALSE,"Performance Flash Report"}</definedName>
    <definedName name="asdasd" hidden="1">{"qchm_dcf",#N/A,FALSE,"QCHMDCF2";"qchm_terminal",#N/A,FALSE,"QCHMDCF2"}</definedName>
    <definedName name="as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f" localSheetId="3" hidden="1">{"by departments",#N/A,TRUE,"FORECAST";"cap_headcount",#N/A,TRUE,"FORECAST";"summary",#N/A,TRUE,"FORECAST"}</definedName>
    <definedName name="asdf" hidden="1">{#N/A,#N/A,FALSE,"Aging Summary";#N/A,#N/A,FALSE,"Ratio Analysis";#N/A,#N/A,FALSE,"Test 120 Day Accts";#N/A,#N/A,FALSE,"Tickmarks"}</definedName>
    <definedName name="asdfasdfasdf" hidden="1">{"SUMMARY",#N/A,TRUE,"SUMMARY";"compare",#N/A,TRUE,"Vs. Bus Plan";"ratios",#N/A,TRUE,"Ratios";"REVENUE",#N/A,TRUE,"Revenue";"expenses",#N/A,TRUE,"1996 budget";"payroll",#N/A,TRUE,"Payroll"}</definedName>
    <definedName name="asdfsa">{"page 1";"page 2";"notes";"summary"}</definedName>
    <definedName name="asdfsdfa" localSheetId="3">'#3 Valuation Results 검증'!asdfsdfa</definedName>
    <definedName name="asdfsdfa">[0]!asdfsdfa</definedName>
    <definedName name="ASDGFSDG" hidden="1">{#N/A,#N/A,FALSE,"96 3월물량표";#N/A,#N/A,FALSE,"96 4월물량표";#N/A,#N/A,FALSE,"96 5월물량표"}</definedName>
    <definedName name="asdsad">'[40]BD 2000'!$A$1:$H$65536,'[40]BD 2000'!$A$1:$IV$4</definedName>
    <definedName name="asefq" hidden="1">{#N/A,#N/A,FALSE,"96 3월물량표";#N/A,#N/A,FALSE,"96 4월물량표";#N/A,#N/A,FALSE,"96 5월물량표"}</definedName>
    <definedName name="asfsd" hidden="1">{"FORM17",#N/A,FALSE,"Commission1";"FORM17.1",#N/A,FALSE,"Commission2"}</definedName>
    <definedName name="asfwefwf">[41]f_BS!$A$4:$E$43</definedName>
    <definedName name="asof">'[42]General Information'!$B$22</definedName>
    <definedName name="ASPHTON" localSheetId="3">#REF!</definedName>
    <definedName name="ASPHTON" localSheetId="21">#REF!</definedName>
    <definedName name="ASPHTON">#REF!</definedName>
    <definedName name="ASQ" hidden="1">{#N/A,#N/A,FALSE,"총괄수정"}</definedName>
    <definedName name="Asset9808CAK" hidden="1">#N/A</definedName>
    <definedName name="assetlist">#REF!</definedName>
    <definedName name="Assets9808CAK" hidden="1">#N/A</definedName>
    <definedName name="Assumptions" hidden="1">{"'매출'!$A$1:$I$22"}</definedName>
    <definedName name="ASWERGFEQ" hidden="1">[43]주요재무비율!#REF!</definedName>
    <definedName name="AUD">[44]적용환율!$C$11</definedName>
    <definedName name="audrey3852" hidden="1">{#N/A,#N/A,FALSE,"BS";#N/A,#N/A,FALSE,"PL";#N/A,#N/A,FALSE,"처분";#N/A,#N/A,FALSE,"현금";#N/A,#N/A,FALSE,"매출";#N/A,#N/A,FALSE,"원가";#N/A,#N/A,FALSE,"경영"}</definedName>
    <definedName name="Ausy_Demand" localSheetId="3">#REF!</definedName>
    <definedName name="Ausy_Demand" localSheetId="21">#REF!</definedName>
    <definedName name="Ausy_Demand">#REF!</definedName>
    <definedName name="AverageHoldTimesInSupport">#REF!</definedName>
    <definedName name="AVGASTON" localSheetId="3">#REF!</definedName>
    <definedName name="AVGASTON" localSheetId="21">#REF!</definedName>
    <definedName name="AVGASTON">#REF!</definedName>
    <definedName name="AvgCostPort">'[35]One-Time Data'!$A$1:$B$11</definedName>
    <definedName name="awefgdvb" hidden="1">{#N/A,#N/A,TRUE,"Y생산";#N/A,#N/A,TRUE,"Y판매";#N/A,#N/A,TRUE,"Y총물량";#N/A,#N/A,TRUE,"Y능력";#N/A,#N/A,TRUE,"YKD"}</definedName>
    <definedName name="AWEGDFBV" hidden="1">{#N/A,#N/A,TRUE,"Y생산";#N/A,#N/A,TRUE,"Y판매";#N/A,#N/A,TRUE,"Y총물량";#N/A,#N/A,TRUE,"Y능력";#N/A,#N/A,TRUE,"YKD"}</definedName>
    <definedName name="AWEGERHBDFB" hidden="1">{#N/A,#N/A,TRUE,"Y생산";#N/A,#N/A,TRUE,"Y판매";#N/A,#N/A,TRUE,"Y총물량";#N/A,#N/A,TRUE,"Y능력";#N/A,#N/A,TRUE,"YKD"}</definedName>
    <definedName name="AWERGERGH" hidden="1">{#N/A,#N/A,FALSE,"96 3월물량표";#N/A,#N/A,FALSE,"96 4월물량표";#N/A,#N/A,FALSE,"96 5월물량표"}</definedName>
    <definedName name="AWETDFBV" hidden="1">{#N/A,#N/A,TRUE,"Y생산";#N/A,#N/A,TRUE,"Y판매";#N/A,#N/A,TRUE,"Y총물량";#N/A,#N/A,TRUE,"Y능력";#N/A,#N/A,TRUE,"YKD"}</definedName>
    <definedName name="az" localSheetId="3">{0.1;0;0.382758620689655;0;0;0;0.258620689655172;0;0.258620689655172}</definedName>
    <definedName name="az">{0.1;0;0.382758620689655;0;0;0;0.258620689655172;0;0.258620689655172}</definedName>
    <definedName name="b" localSheetId="3">#REF!</definedName>
    <definedName name="b" localSheetId="21">#REF!</definedName>
    <definedName name="b">#REF!</definedName>
    <definedName name="B.Close">OFFSET([0]!P.Close,[0]!P.LastRow,0,1,1)</definedName>
    <definedName name="B.Comp">OFFSET([0]!P.Comp,[0]!P.LastRow,0,1,1)</definedName>
    <definedName name="B.High">#N/A</definedName>
    <definedName name="B.Low">#N/A</definedName>
    <definedName name="B.OldPriceData">#N/A</definedName>
    <definedName name="B.OldPriceRow">#N/A</definedName>
    <definedName name="B.Vol">#N/A</definedName>
    <definedName name="BALANCE" localSheetId="3">[45]WACC!#REF!</definedName>
    <definedName name="BALANCE" localSheetId="21">[45]WACC!#REF!</definedName>
    <definedName name="BALANCE">[45]WACC!#REF!</definedName>
    <definedName name="BalanceSheetDates" localSheetId="3">#REF!</definedName>
    <definedName name="BalanceSheetDates" localSheetId="21">#REF!</definedName>
    <definedName name="BalanceSheetDates">#REF!</definedName>
    <definedName name="BALWOL">[30]DATA!$BF$1:$BF$970</definedName>
    <definedName name="bancs_co1">"bancs'!$B$3:$H$2183"</definedName>
    <definedName name="BB" localSheetId="3">'#3 Valuation Results 검증'!BB</definedName>
    <definedName name="BB">[0]!BB</definedName>
    <definedName name="bbb" localSheetId="3" hidden="1">{#N/A,#N/A,FALSE,"주요여수신";#N/A,#N/A,FALSE,"수신금리";#N/A,#N/A,FALSE,"대출금리";#N/A,#N/A,FALSE,"신규대출";#N/A,#N/A,FALSE,"총액대출"}</definedName>
    <definedName name="bbb" hidden="1">{#N/A,#N/A,FALSE,"주요여수신";#N/A,#N/A,FALSE,"수신금리";#N/A,#N/A,FALSE,"대출금리";#N/A,#N/A,FALSE,"신규대출";#N/A,#N/A,FALSE,"총액대출"}</definedName>
    <definedName name="bbbb" localSheetId="3" hidden="1">{#N/A,#N/A,FALSE,"Title Page";#N/A,#N/A,FALSE,"Conclusions";#N/A,#N/A,FALSE,"Assum.";#N/A,#N/A,FALSE,"Sun  DCF-WC-Dep";#N/A,#N/A,FALSE,"MarketValue";#N/A,#N/A,FALSE,"BalSheet";#N/A,#N/A,FALSE,"WACC";#N/A,#N/A,FALSE,"PC+ Info.";#N/A,#N/A,FALSE,"PC+Info_2"}</definedName>
    <definedName name="bbbb">[0]!bbbb</definedName>
    <definedName name="bbddetail">'[46]Churn Overview Charts'!#REF!</definedName>
    <definedName name="bbddetails">'[46]Churn Overview Charts'!$AB$51:$AH$59</definedName>
    <definedName name="Bcount">[30]Configuration!$M$4</definedName>
    <definedName name="BEG">[47]admin!$C$14</definedName>
    <definedName name="beta" localSheetId="3">[36]CapMult!#REF!</definedName>
    <definedName name="beta" localSheetId="21">[36]CapMult!#REF!</definedName>
    <definedName name="beta">[36]CapMult!#REF!</definedName>
    <definedName name="BG_Del" hidden="1">15</definedName>
    <definedName name="BG_Ins" hidden="1">4</definedName>
    <definedName name="BG_Mod" hidden="1">6</definedName>
    <definedName name="big_sorting" localSheetId="3">#REF!</definedName>
    <definedName name="big_sorting" localSheetId="21">#REF!</definedName>
    <definedName name="big_sorting">#REF!</definedName>
    <definedName name="bk" localSheetId="3">#REF!</definedName>
    <definedName name="bk" localSheetId="21">#REF!</definedName>
    <definedName name="bk">#REF!</definedName>
    <definedName name="blah">'[48]BD 2000'!$A$1:$H$65536,'[48]BD 2000'!$A$1:$IV$4</definedName>
    <definedName name="blah2" hidden="1">{#N/A,#N/A,FALSE,"Performance Flash Report"}</definedName>
    <definedName name="bn" hidden="1">{#N/A,#N/A,FALSE,"Aging Summary";#N/A,#N/A,FALSE,"Ratio Analysis";#N/A,#N/A,FALSE,"Test 120 Day Accts";#N/A,#N/A,FALSE,"Tickmarks"}</definedName>
    <definedName name="BNE_MESSAGES_HIDDEN" hidden="1">#REF!</definedName>
    <definedName name="BO">'[23]97년추정손익계산서'!$I$6:$I$86</definedName>
    <definedName name="bs" hidden="1">{#N/A,#N/A,FALSE,"매출이익"}</definedName>
    <definedName name="BS_1" localSheetId="3">#REF!</definedName>
    <definedName name="BS_1" localSheetId="21">#REF!</definedName>
    <definedName name="BS_1">#REF!</definedName>
    <definedName name="BS_2" localSheetId="3">#REF!</definedName>
    <definedName name="BS_2" localSheetId="21">#REF!</definedName>
    <definedName name="BS_2">#REF!</definedName>
    <definedName name="BS_3" localSheetId="3">#REF!</definedName>
    <definedName name="BS_3" localSheetId="21">#REF!</definedName>
    <definedName name="BS_3">#REF!</definedName>
    <definedName name="BS_4" localSheetId="21">#REF!</definedName>
    <definedName name="BS_4">#REF!</definedName>
    <definedName name="BS_5" localSheetId="21">#REF!</definedName>
    <definedName name="BS_5">#REF!</definedName>
    <definedName name="BS_6" localSheetId="21">#REF!</definedName>
    <definedName name="BS_6">#REF!</definedName>
    <definedName name="BS_Account">[49]유효성검사!$L$2:$L$290</definedName>
    <definedName name="BS_계정_Code">[49]유효성검사!$K$2:$K$290</definedName>
    <definedName name="BS_일본" hidden="1">#REF!</definedName>
    <definedName name="bsdad" localSheetId="3">'#3 Valuation Results 검증'!bsdad</definedName>
    <definedName name="bsdad">[0]!bsdad</definedName>
    <definedName name="bsNote" localSheetId="3">'#3 Valuation Results 검증'!bsNote</definedName>
    <definedName name="bsNote">[0]!bsNote</definedName>
    <definedName name="BSSACC_R022_453_fixed_Query">#REF!</definedName>
    <definedName name="BSSACC_R022_453_Query">#REF!</definedName>
    <definedName name="BS계정" localSheetId="3">#REF!</definedName>
    <definedName name="BS계정" localSheetId="21">#REF!</definedName>
    <definedName name="BS계정">#REF!</definedName>
    <definedName name="BS추정" localSheetId="3" hidden="1">{"'보고양식'!$A$58:$K$111"}</definedName>
    <definedName name="BS추정" hidden="1">{"'보고양식'!$A$58:$K$111"}</definedName>
    <definedName name="btnClose" localSheetId="3">'#3 Valuation Results 검증'!btnClose</definedName>
    <definedName name="btnClose">[0]!btnClose</definedName>
    <definedName name="btnFootNoting" localSheetId="3">'#3 Valuation Results 검증'!btnFootNoting</definedName>
    <definedName name="btnFootNoting">[0]!btnFootNoting</definedName>
    <definedName name="btnNext" localSheetId="3">'#3 Valuation Results 검증'!btnNext</definedName>
    <definedName name="btnNext">[0]!btnNext</definedName>
    <definedName name="btnOK" localSheetId="3">'#3 Valuation Results 검증'!btnOK</definedName>
    <definedName name="btnOK">[0]!btnOK</definedName>
    <definedName name="btnPrevious" localSheetId="3">'#3 Valuation Results 검증'!btnPrevious</definedName>
    <definedName name="btnPrevious">[0]!btnPrevious</definedName>
    <definedName name="btnReturn" localSheetId="3">'#3 Valuation Results 검증'!btnReturn</definedName>
    <definedName name="btnReturn">[0]!btnReturn</definedName>
    <definedName name="BudgCols2002">#REF!</definedName>
    <definedName name="BudgCols2003">#REF!</definedName>
    <definedName name="bv" hidden="1">{#N/A,#N/A,FALSE,"1.CRITERIA";#N/A,#N/A,FALSE,"2.IS";#N/A,#N/A,FALSE,"3.BS";#N/A,#N/A,FALSE,"4.PER PL";#N/A,#N/A,FALSE,"5.INVESTMENT";#N/A,#N/A,FALSE,"6.공문";#N/A,#N/A,FALSE,"7.netinvest"}</definedName>
    <definedName name="bz"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bz"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C.Close">#N/A</definedName>
    <definedName name="C.Comp">#N/A</definedName>
    <definedName name="C.Date">#N/A</definedName>
    <definedName name="C.High">#N/A</definedName>
    <definedName name="C.Low">#N/A</definedName>
    <definedName name="C.Vol">#N/A</definedName>
    <definedName name="C_C_Balance" localSheetId="3">#REF!</definedName>
    <definedName name="C_C_Balance" localSheetId="21">#REF!</definedName>
    <definedName name="C_C_Balance">#REF!</definedName>
    <definedName name="CableCoverage">[35]Trends!#REF!</definedName>
    <definedName name="CableCustomers">[35]Trends!$A$259</definedName>
    <definedName name="CALC_DATA" localSheetId="3">#REF!</definedName>
    <definedName name="CALC_DATA" localSheetId="21">#REF!</definedName>
    <definedName name="CALC_DATA">#REF!</definedName>
    <definedName name="CalcAgencyPrice" localSheetId="3">#REF!</definedName>
    <definedName name="CalcAgencyPrice" localSheetId="21">#REF!</definedName>
    <definedName name="CalcAgencyPrice">#REF!</definedName>
    <definedName name="CallCtrs">'[35]One-Time Data'!$G$5:$P$13</definedName>
    <definedName name="CANADA" localSheetId="3">[50]COMPS!#REF!</definedName>
    <definedName name="CANADA" localSheetId="21">[50]COMPS!#REF!</definedName>
    <definedName name="CANADA">[50]COMPS!#REF!</definedName>
    <definedName name="CAPA" localSheetId="3" hidden="1">{#N/A,#N/A,FALSE,"인원";#N/A,#N/A,FALSE,"비용2";#N/A,#N/A,FALSE,"비용1";#N/A,#N/A,FALSE,"비용";#N/A,#N/A,FALSE,"보증2";#N/A,#N/A,FALSE,"보증1";#N/A,#N/A,FALSE,"보증";#N/A,#N/A,FALSE,"손익1";#N/A,#N/A,FALSE,"손익";#N/A,#N/A,FALSE,"부서별매출";#N/A,#N/A,FALSE,"매출"}</definedName>
    <definedName name="capa" localSheetId="21">#REF!</definedName>
    <definedName name="capa">#REF!</definedName>
    <definedName name="capital" localSheetId="3">[36]CapMult!#REF!</definedName>
    <definedName name="capital" localSheetId="21">[36]CapMult!#REF!</definedName>
    <definedName name="capital">[36]CapMult!#REF!</definedName>
    <definedName name="capitalized" hidden="1">{#N/A,#N/A,FALSE,"Title Page";#N/A,#N/A,FALSE,"Conclusions";#N/A,#N/A,FALSE,"Assum.";#N/A,#N/A,FALSE,"Sun  DCF-WC-Dep";#N/A,#N/A,FALSE,"MarketValue";#N/A,#N/A,FALSE,"BalSheet";#N/A,#N/A,FALSE,"WACC";#N/A,#N/A,FALSE,"PC+ Info.";#N/A,#N/A,FALSE,"PC+Info_2"}</definedName>
    <definedName name="cash" localSheetId="3">'#3 Valuation Results 검증'!cash</definedName>
    <definedName name="cash">[0]!cash</definedName>
    <definedName name="CashFlow">#REF!</definedName>
    <definedName name="CashFlow_Button1_Click" localSheetId="3">'#3 Valuation Results 검증'!CashFlow_Button1_Click</definedName>
    <definedName name="CashFlow_Button1_Click">[0]!CashFlow_Button1_Click</definedName>
    <definedName name="cashIndex" localSheetId="3">'#3 Valuation Results 검증'!cashIndex</definedName>
    <definedName name="cashIndex">[0]!cashIndex</definedName>
    <definedName name="CASHM" localSheetId="3">'#3 Valuation Results 검증'!CASHM</definedName>
    <definedName name="CASHM">[0]!CASHM</definedName>
    <definedName name="cc" localSheetId="3">'#3 Valuation Results 검증'!cc</definedName>
    <definedName name="cc">[0]!cc</definedName>
    <definedName name="ccc" localSheetId="3" hidden="1">{#N/A,#N/A,FALSE,"주요여수신";#N/A,#N/A,FALSE,"수신금리";#N/A,#N/A,FALSE,"대출금리";#N/A,#N/A,FALSE,"신규대출";#N/A,#N/A,FALSE,"총액대출"}</definedName>
    <definedName name="ccc" hidden="1">{#N/A,#N/A,FALSE,"주요여수신";#N/A,#N/A,FALSE,"수신금리";#N/A,#N/A,FALSE,"대출금리";#N/A,#N/A,FALSE,"신규대출";#N/A,#N/A,FALSE,"총액대출"}</definedName>
    <definedName name="cd" localSheetId="3">{0;0;0;0;1;#N/A;0;0;0.3;0.3;2;FALSE;FALSE;FALSE;FALSE;FALSE;#N/A;1;96;#N/A;#N/A;"";""}</definedName>
    <definedName name="cd">{0;0;0;0;1;#N/A;0;0;0.3;0.3;2;FALSE;FALSE;FALSE;FALSE;FALSE;#N/A;1;96;#N/A;#N/A;"";""}</definedName>
    <definedName name="Cday">[30]Configuration!$K$2</definedName>
    <definedName name="CF" localSheetId="3">'#3 Valuation Results 검증'!CF</definedName>
    <definedName name="CF">[0]!CF</definedName>
    <definedName name="cfdf"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RNumbers">'[35]One-Time Data'!$G$1:$DD$3</definedName>
    <definedName name="CF참조" localSheetId="3">'#3 Valuation Results 검증'!CF참조</definedName>
    <definedName name="CF참조">[0]!CF참조</definedName>
    <definedName name="chal3" localSheetId="3">#REF!</definedName>
    <definedName name="chal3" localSheetId="21">#REF!</definedName>
    <definedName name="chal3">#REF!</definedName>
    <definedName name="chal31" localSheetId="3">#REF!</definedName>
    <definedName name="chal31" localSheetId="21">#REF!</definedName>
    <definedName name="chal31">#REF!</definedName>
    <definedName name="chal33" localSheetId="3">#REF!</definedName>
    <definedName name="chal33" localSheetId="21">#REF!</definedName>
    <definedName name="chal33">#REF!</definedName>
    <definedName name="ChangeRange" localSheetId="6" hidden="1">[51]!ChangeRange</definedName>
    <definedName name="ChangeRange" localSheetId="8" hidden="1">[51]!ChangeRange</definedName>
    <definedName name="ChangeRange" hidden="1">[51]!ChangeRange</definedName>
    <definedName name="CHD" hidden="1">{#N/A,#N/A,FALSE,"손익표지";#N/A,#N/A,FALSE,"손익계산";#N/A,#N/A,FALSE,"일반관리비";#N/A,#N/A,FALSE,"영업외수익";#N/A,#N/A,FALSE,"영업외비용";#N/A,#N/A,FALSE,"매출액";#N/A,#N/A,FALSE,"요약손익";#N/A,#N/A,FALSE,"요약대차";#N/A,#N/A,FALSE,"매출채권현황";#N/A,#N/A,FALSE,"매출채권명세"}</definedName>
    <definedName name="CHF">[44]적용환율!$C$12</definedName>
    <definedName name="China" localSheetId="3">#REF!,#REF!,#REF!</definedName>
    <definedName name="China" localSheetId="21">#REF!,#REF!,#REF!</definedName>
    <definedName name="China">#REF!,#REF!,#REF!</definedName>
    <definedName name="China_Demand" localSheetId="3">#REF!</definedName>
    <definedName name="China_Demand" localSheetId="21">#REF!</definedName>
    <definedName name="China_Demand">#REF!</definedName>
    <definedName name="CHK" localSheetId="3">[30]JournalSummary!#REF!</definedName>
    <definedName name="CHK" localSheetId="21">[30]JournalSummary!#REF!</definedName>
    <definedName name="CHK">[30]JournalSummary!#REF!</definedName>
    <definedName name="Churn">[35]Trends!#REF!</definedName>
    <definedName name="CIQWBGuid" localSheetId="3" hidden="1">"2479f95f-e413-4be1-aede-6e35dd4de5db"</definedName>
    <definedName name="CIQWBGuid" hidden="1">"PJT Leicester_Valuation Model_v0.xlsx"</definedName>
    <definedName name="ck" hidden="1">{"'분양원가'!$B$1:$F$113"}</definedName>
    <definedName name="Class">'[42]Asset Detail'!$O$7:$O$7329</definedName>
    <definedName name="Client" localSheetId="3">'[52]GEN Inputs'!$D$10</definedName>
    <definedName name="client">[47]admin!$C$13</definedName>
    <definedName name="CLIENT_NAME" localSheetId="3">#REF!</definedName>
    <definedName name="CLIENT_NAME" localSheetId="21">#REF!</definedName>
    <definedName name="CLIENT_NAME">#REF!</definedName>
    <definedName name="CL금액" localSheetId="3">#REF!</definedName>
    <definedName name="CL금액" localSheetId="21">#REF!</definedName>
    <definedName name="CL금액">#REF!</definedName>
    <definedName name="CM" localSheetId="3">[53]CM!#REF!</definedName>
    <definedName name="CM" localSheetId="21">#REF!</definedName>
    <definedName name="CM">#REF!</definedName>
    <definedName name="cm1_fct_xl1" localSheetId="3">#REF!</definedName>
    <definedName name="cm1_fct_xl1" localSheetId="21">#REF!</definedName>
    <definedName name="cm1_fct_xl1">#REF!</definedName>
    <definedName name="cmi_amt" localSheetId="3">#REF!</definedName>
    <definedName name="cmi_amt" localSheetId="21">#REF!</definedName>
    <definedName name="cmi_amt">#REF!</definedName>
    <definedName name="cmi_amt1" localSheetId="3">#REF!</definedName>
    <definedName name="cmi_amt1" localSheetId="21">#REF!</definedName>
    <definedName name="cmi_amt1">#REF!</definedName>
    <definedName name="cmi_fct" localSheetId="21">#REF!</definedName>
    <definedName name="cmi_fct">#REF!</definedName>
    <definedName name="cmi_fct_xl" localSheetId="21">#REF!</definedName>
    <definedName name="cmi_fct_xl">#REF!</definedName>
    <definedName name="Cmonth">[30]Configuration!$I$2</definedName>
    <definedName name="COBS_HIS">'[54]00.08계정'!$F$5:$K$769</definedName>
    <definedName name="CODE" localSheetId="3">#REF!</definedName>
    <definedName name="CODE" localSheetId="21">#REF!</definedName>
    <definedName name="CODE">"Edit Box 39"</definedName>
    <definedName name="code1">[55]code!$B$5:$C$223</definedName>
    <definedName name="codes">[5]PriceDefinition!$A$3:$G$152</definedName>
    <definedName name="codetitles">[5]PriceDefinition!$A$3:$IV$3</definedName>
    <definedName name="COKETON" localSheetId="3">#REF!</definedName>
    <definedName name="COKETON" localSheetId="21">#REF!</definedName>
    <definedName name="COKETON">#REF!</definedName>
    <definedName name="ColorNames" localSheetId="3">#REF!</definedName>
    <definedName name="ColorNames" localSheetId="21">#REF!</definedName>
    <definedName name="ColorNames">#REF!</definedName>
    <definedName name="com_c_sg" localSheetId="3">#REF!</definedName>
    <definedName name="com_c_sg" localSheetId="21">#REF!</definedName>
    <definedName name="com_c_sg">#REF!</definedName>
    <definedName name="com_c_sg_xl" localSheetId="21">#REF!</definedName>
    <definedName name="com_c_sg_xl">#REF!</definedName>
    <definedName name="com_h_sg" localSheetId="21">#REF!</definedName>
    <definedName name="com_h_sg">#REF!</definedName>
    <definedName name="com_h_sg_xl" localSheetId="21">#REF!</definedName>
    <definedName name="com_h_sg_xl">#REF!</definedName>
    <definedName name="Commission" localSheetId="21">#REF!</definedName>
    <definedName name="Commission">#REF!</definedName>
    <definedName name="Company_Name">[56]Customers!$B$2:$B$65536</definedName>
    <definedName name="CompanyName" hidden="1">#REF!</definedName>
    <definedName name="Competitors">#REF!</definedName>
    <definedName name="computer" localSheetId="3">#REF!</definedName>
    <definedName name="computer" localSheetId="21">#REF!</definedName>
    <definedName name="computer">#REF!</definedName>
    <definedName name="CON" localSheetId="21">#REF!</definedName>
    <definedName name="CON">#REF!</definedName>
    <definedName name="Congestion1">[35]Trends!#REF!</definedName>
    <definedName name="Congestion2">[35]Trends!#REF!</definedName>
    <definedName name="Congestion3">[35]Trends!#REF!</definedName>
    <definedName name="Congestion4">[35]Trends!#REF!</definedName>
    <definedName name="CONS" localSheetId="3">#REF!</definedName>
    <definedName name="CONS" localSheetId="21">#REF!</definedName>
    <definedName name="CONS">#REF!</definedName>
    <definedName name="CONSTANT1">#N/A</definedName>
    <definedName name="CONSTANT2">#N/A</definedName>
    <definedName name="Consumer_조기상각반영" localSheetId="3" hidden="1">{#N/A,#N/A,FALSE,"주요여수신";#N/A,#N/A,FALSE,"수신금리";#N/A,#N/A,FALSE,"대출금리";#N/A,#N/A,FALSE,"신규대출";#N/A,#N/A,FALSE,"총액대출"}</definedName>
    <definedName name="Consumer_조기상각반영" hidden="1">{#N/A,#N/A,FALSE,"주요여수신";#N/A,#N/A,FALSE,"수신금리";#N/A,#N/A,FALSE,"대출금리";#N/A,#N/A,FALSE,"신규대출";#N/A,#N/A,FALSE,"총액대출"}</definedName>
    <definedName name="ContentsHelp" localSheetId="6" hidden="1">[51]!ContentsHelp</definedName>
    <definedName name="ContentsHelp" localSheetId="8" hidden="1">[51]!ContentsHelp</definedName>
    <definedName name="ContentsHelp" hidden="1">[51]!ContentsHelp</definedName>
    <definedName name="contract">#REF!</definedName>
    <definedName name="Conventions" localSheetId="3">#REF!</definedName>
    <definedName name="Conventions" localSheetId="21">#REF!</definedName>
    <definedName name="Conventions">#REF!</definedName>
    <definedName name="COPY" localSheetId="3">#REF!</definedName>
    <definedName name="COPY" localSheetId="21">#REF!</definedName>
    <definedName name="COPY">#REF!</definedName>
    <definedName name="COR_BY_PRODUCT">#REF!</definedName>
    <definedName name="COR_IMP" localSheetId="21">#REF!</definedName>
    <definedName name="COR_IMP">#REF!</definedName>
    <definedName name="COR_NOR" localSheetId="21">#REF!</definedName>
    <definedName name="COR_NOR">#REF!</definedName>
    <definedName name="Cost">'[42]Asset Detail'!$Q$7:$Q$7326</definedName>
    <definedName name="Cost_FTE">[35]Trends!$A$110</definedName>
    <definedName name="Cost_Hour">[35]Trends!$A$136</definedName>
    <definedName name="Costs">[35]Trends!$A$49</definedName>
    <definedName name="COSTT" hidden="1">#REF!</definedName>
    <definedName name="Covad_Allfile_disco_with_TT">#REF!</definedName>
    <definedName name="CP" localSheetId="3">#REF!</definedName>
    <definedName name="CP" localSheetId="21">#REF!</definedName>
    <definedName name="CP">#REF!</definedName>
    <definedName name="CPA감사"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매입잔액" localSheetId="3">#REF!</definedName>
    <definedName name="CP매입잔액" localSheetId="21">#REF!</definedName>
    <definedName name="CP매입잔액">#REF!</definedName>
    <definedName name="CR">[30]DATA!$AP$1:$AP$950</definedName>
    <definedName name="crackertblock" localSheetId="3">#REF!</definedName>
    <definedName name="crackertblock" localSheetId="21">#REF!</definedName>
    <definedName name="crackertblock">#REF!</definedName>
    <definedName name="CreateTable" localSheetId="6" hidden="1">[51]!CreateTable</definedName>
    <definedName name="CreateTable" localSheetId="8" hidden="1">[51]!CreateTable</definedName>
    <definedName name="CreateTable" hidden="1">[51]!CreateTable</definedName>
    <definedName name="CRITE">[57]보고!$B$40</definedName>
    <definedName name="_xlnm.Criteria" localSheetId="3">[58]건물!#REF!</definedName>
    <definedName name="_xlnm.Criteria" localSheetId="21">[58]건물!#REF!</definedName>
    <definedName name="_xlnm.Criteria">[58]건물!#REF!</definedName>
    <definedName name="Criteria_MI" localSheetId="3">#REF!</definedName>
    <definedName name="Criteria_MI" localSheetId="21">#REF!</definedName>
    <definedName name="Criteria_MI">#REF!</definedName>
    <definedName name="Critical_Component" localSheetId="3">#REF!</definedName>
    <definedName name="Critical_Component" localSheetId="21">#REF!</definedName>
    <definedName name="Critical_Component">#REF!</definedName>
    <definedName name="CRUTON" localSheetId="3">#REF!</definedName>
    <definedName name="CRUTON" localSheetId="21">#REF!</definedName>
    <definedName name="CRUTON">#REF!</definedName>
    <definedName name="CSS1Q실적" localSheetId="21">#REF!</definedName>
    <definedName name="CSS1Q실적">#REF!</definedName>
    <definedName name="Cumegross">[59]newGraphs!#REF!</definedName>
    <definedName name="CumeNet">[59]newGraphs!#REF!</definedName>
    <definedName name="Cur">INDIRECT("Data!$d$2:$D$"&amp;COUNTA([60]Data!$D$1:$D$65536))</definedName>
    <definedName name="current" localSheetId="3">#REF!</definedName>
    <definedName name="CURRENT" localSheetId="21">[45]WACC!#REF!</definedName>
    <definedName name="CURRENT">[45]WACC!#REF!</definedName>
    <definedName name="CURRENT1" localSheetId="3">#REF!</definedName>
    <definedName name="CURRENT1" localSheetId="21">#REF!</definedName>
    <definedName name="CURRENT1">#REF!</definedName>
    <definedName name="CURRENT2" localSheetId="3">#REF!</definedName>
    <definedName name="CURRENT2" localSheetId="21">#REF!</definedName>
    <definedName name="CURRENT2">#REF!</definedName>
    <definedName name="Customer_Life_Undisc">#REF!</definedName>
    <definedName name="Customers">[56]Customers!$B$2:$L$249</definedName>
    <definedName name="cvcx"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Y_Cash_Div_Dec" localSheetId="3">[61]손익계산서!#REF!</definedName>
    <definedName name="CY_Cash_Div_Dec" localSheetId="21">[61]손익계산서!#REF!</definedName>
    <definedName name="CY_Cash_Div_Dec">[61]손익계산서!#REF!</definedName>
    <definedName name="CY_Depreciation" localSheetId="3">[61]손익계산서!#REF!</definedName>
    <definedName name="CY_Depreciation" localSheetId="21">[61]손익계산서!#REF!</definedName>
    <definedName name="CY_Depreciation">[61]손익계산서!#REF!</definedName>
    <definedName name="CY_Market_Value_of_Equity" localSheetId="3">[61]손익계산서!#REF!</definedName>
    <definedName name="CY_Market_Value_of_Equity" localSheetId="21">[61]손익계산서!#REF!</definedName>
    <definedName name="CY_Market_Value_of_Equity">[61]손익계산서!#REF!</definedName>
    <definedName name="CY_Other" localSheetId="3">[61]손익계산서!#REF!</definedName>
    <definedName name="CY_Other" localSheetId="21">[61]손익계산서!#REF!</definedName>
    <definedName name="CY_Other">[61]손익계산서!#REF!</definedName>
    <definedName name="CY_Other_Curr_Assets" localSheetId="3">[61]대차대조표!#REF!</definedName>
    <definedName name="CY_Other_Curr_Assets" localSheetId="21">[61]대차대조표!#REF!</definedName>
    <definedName name="CY_Other_Curr_Assets">[61]대차대조표!#REF!</definedName>
    <definedName name="CY_Other_LT_Assets" localSheetId="3">[61]대차대조표!#REF!</definedName>
    <definedName name="CY_Other_LT_Assets" localSheetId="21">[61]대차대조표!#REF!</definedName>
    <definedName name="CY_Other_LT_Assets">[61]대차대조표!#REF!</definedName>
    <definedName name="CY_Other_LT_Liabilities" localSheetId="3">[61]대차대조표!#REF!</definedName>
    <definedName name="CY_Other_LT_Liabilities" localSheetId="21">[61]대차대조표!#REF!</definedName>
    <definedName name="CY_Other_LT_Liabilities">[61]대차대조표!#REF!</definedName>
    <definedName name="CY_Selling" localSheetId="3">[61]손익계산서!#REF!</definedName>
    <definedName name="CY_Selling" localSheetId="21">[61]손익계산서!#REF!</definedName>
    <definedName name="CY_Selling">[61]손익계산서!#REF!</definedName>
    <definedName name="CY_Tangible_Net_Worth" localSheetId="3">[61]손익계산서!#REF!</definedName>
    <definedName name="CY_Tangible_Net_Worth" localSheetId="21">[61]손익계산서!#REF!</definedName>
    <definedName name="CY_Tangible_Net_Worth">[61]손익계산서!#REF!</definedName>
    <definedName name="CY_Weighted_Average" localSheetId="3">[61]손익계산서!#REF!</definedName>
    <definedName name="CY_Weighted_Average" localSheetId="21">[61]손익계산서!#REF!</definedName>
    <definedName name="CY_Weighted_Average">[61]손익계산서!#REF!</definedName>
    <definedName name="CY_Working_Capital" localSheetId="3">[61]손익계산서!#REF!</definedName>
    <definedName name="CY_Working_Capital" localSheetId="21">[61]손익계산서!#REF!</definedName>
    <definedName name="CY_Working_Capital">[61]손익계산서!#REF!</definedName>
    <definedName name="Cyear">[30]Configuration!$H$2</definedName>
    <definedName name="d" localSheetId="3" hidden="1">{#N/A,#N/A,FALSE,"Aging Summary";#N/A,#N/A,FALSE,"Ratio Analysis";#N/A,#N/A,FALSE,"Test 120 Day Accts";#N/A,#N/A,FALSE,"Tickmarks"}</definedName>
    <definedName name="D">503.02</definedName>
    <definedName name="D.CompTickarray">{"SPAL","00000117","Price","S&amp;P 500","I0003"}</definedName>
    <definedName name="D.Tickarray">{"wac","93439010","Price"}</definedName>
    <definedName name="d_1" localSheetId="3">#REF!</definedName>
    <definedName name="d_1" localSheetId="21">#REF!</definedName>
    <definedName name="d_1">#REF!</definedName>
    <definedName name="d_2" localSheetId="3">#REF!</definedName>
    <definedName name="d_2" localSheetId="21">#REF!</definedName>
    <definedName name="d_2">#REF!</definedName>
    <definedName name="da" localSheetId="3">#REF!</definedName>
    <definedName name="da" localSheetId="21">#REF!</definedName>
    <definedName name="da">#REF!</definedName>
    <definedName name="dae" hidden="1">#REF!</definedName>
    <definedName name="DAL_ACD">#REF!</definedName>
    <definedName name="DAL_AOT">#REF!</definedName>
    <definedName name="DAL_HT">#REF!</definedName>
    <definedName name="DAL_OC">#REF!</definedName>
    <definedName name="DaRWk1" localSheetId="21">#REF!</definedName>
    <definedName name="DaRWk1">#REF!</definedName>
    <definedName name="DaRWk10" localSheetId="21">#REF!</definedName>
    <definedName name="DaRWk10">#REF!</definedName>
    <definedName name="DaRWk11" localSheetId="21">#REF!</definedName>
    <definedName name="DaRWk11">#REF!</definedName>
    <definedName name="DaRWk12" localSheetId="21">#REF!</definedName>
    <definedName name="DaRWk12">#REF!</definedName>
    <definedName name="DaRWk2" localSheetId="21">#REF!</definedName>
    <definedName name="DaRWk2">#REF!</definedName>
    <definedName name="DaRWk3" localSheetId="21">#REF!</definedName>
    <definedName name="DaRWk3">#REF!</definedName>
    <definedName name="DaRWk4" localSheetId="21">#REF!</definedName>
    <definedName name="DaRWk4">#REF!</definedName>
    <definedName name="DaRWk5" localSheetId="21">#REF!</definedName>
    <definedName name="DaRWk5">#REF!</definedName>
    <definedName name="DaRWk6" localSheetId="21">#REF!</definedName>
    <definedName name="DaRWk6">#REF!</definedName>
    <definedName name="DaRWk8" localSheetId="21">#REF!</definedName>
    <definedName name="DaRWk8">#REF!</definedName>
    <definedName name="DaRwk9" localSheetId="21">#REF!</definedName>
    <definedName name="DaRwk9">#REF!</definedName>
    <definedName name="data" localSheetId="21">#REF!</definedName>
    <definedName name="data">#REF!</definedName>
    <definedName name="data_save" localSheetId="3">'#3 Valuation Results 검증'!data_save</definedName>
    <definedName name="data_save">[0]!data_save</definedName>
    <definedName name="data_save_qsd" localSheetId="3">'#3 Valuation Results 검증'!data_save_qsd</definedName>
    <definedName name="data_save_qsd">[0]!data_save_qsd</definedName>
    <definedName name="_xlnm.Database" localSheetId="3">#REF!</definedName>
    <definedName name="_xlnm.Database" localSheetId="21">#REF!</definedName>
    <definedName name="_xlnm.Database">#REF!</definedName>
    <definedName name="Database_MI" localSheetId="3">#REF!</definedName>
    <definedName name="Database_MI" localSheetId="21">#REF!</definedName>
    <definedName name="Database_MI">#REF!</definedName>
    <definedName name="DATABASE1" localSheetId="3">#REF!</definedName>
    <definedName name="DATABASE1" localSheetId="21">#REF!</definedName>
    <definedName name="DATABASE1">#REF!</definedName>
    <definedName name="date" localSheetId="3">[62]Index!$B$5</definedName>
    <definedName name="date" localSheetId="21">#REF!</definedName>
    <definedName name="date">#REF!</definedName>
    <definedName name="DateText">#REF!</definedName>
    <definedName name="DaWk7" localSheetId="3">#REF!</definedName>
    <definedName name="DaWk7" localSheetId="21">#REF!</definedName>
    <definedName name="DaWk7">#REF!</definedName>
    <definedName name="DAY">"2000.10.31"</definedName>
    <definedName name="days_invt" localSheetId="3">#REF!</definedName>
    <definedName name="days_invt" localSheetId="21">#REF!</definedName>
    <definedName name="days_invt">#REF!</definedName>
    <definedName name="days_tp" localSheetId="3">#REF!</definedName>
    <definedName name="days_tp" localSheetId="21">#REF!</definedName>
    <definedName name="days_tp">#REF!</definedName>
    <definedName name="days_tr" localSheetId="3">#REF!</definedName>
    <definedName name="days_tr" localSheetId="21">#REF!</definedName>
    <definedName name="days_tr">#REF!</definedName>
    <definedName name="DB.AllColumns">#N/A</definedName>
    <definedName name="DB.AllPriceColumns">#N/A</definedName>
    <definedName name="DB.NumColumns">COLUMN([0]!Q.DateEOM)-COLUMN([0]!P.Date)+1</definedName>
    <definedName name="DB.NumColumnsPriceOnly">COLUMN([0]!P.CompIndex)-COLUMN([0]!P.Date)+1</definedName>
    <definedName name="DB.Range1">#N/A</definedName>
    <definedName name="dbrwk1" localSheetId="3">#REF!</definedName>
    <definedName name="dbrwk1" localSheetId="21">#REF!</definedName>
    <definedName name="dbrwk1">#REF!</definedName>
    <definedName name="dbrwk10" localSheetId="3">#REF!</definedName>
    <definedName name="dbrwk10" localSheetId="21">#REF!</definedName>
    <definedName name="dbrwk10">#REF!</definedName>
    <definedName name="dbrwk11" localSheetId="3">#REF!</definedName>
    <definedName name="dbrwk11" localSheetId="21">#REF!</definedName>
    <definedName name="dbrwk11">#REF!</definedName>
    <definedName name="dbrwk12" localSheetId="21">#REF!</definedName>
    <definedName name="dbrwk12">#REF!</definedName>
    <definedName name="dbrwk2" localSheetId="21">#REF!</definedName>
    <definedName name="dbrwk2">#REF!</definedName>
    <definedName name="dbrwk3" localSheetId="21">#REF!</definedName>
    <definedName name="dbrwk3">#REF!</definedName>
    <definedName name="dbrwk4" localSheetId="21">#REF!</definedName>
    <definedName name="dbrwk4">#REF!</definedName>
    <definedName name="dbrwk5" localSheetId="21">#REF!</definedName>
    <definedName name="dbrwk5">#REF!</definedName>
    <definedName name="dbrwk6" localSheetId="21">#REF!</definedName>
    <definedName name="dbrwk6">#REF!</definedName>
    <definedName name="dbrwk7" localSheetId="21">#REF!</definedName>
    <definedName name="dbrwk7">#REF!</definedName>
    <definedName name="dbrwk8" localSheetId="21">#REF!</definedName>
    <definedName name="dbrwk8">#REF!</definedName>
    <definedName name="dbrwk9" localSheetId="21">#REF!</definedName>
    <definedName name="dbrwk9">#REF!</definedName>
    <definedName name="dc" localSheetId="6">[63]!dc</definedName>
    <definedName name="dc" localSheetId="8">[63]!dc</definedName>
    <definedName name="dc" localSheetId="21">[63]!dc</definedName>
    <definedName name="dc">[63]!dc</definedName>
    <definedName name="DCF_1995">#REF!</definedName>
    <definedName name="DCF_2195">#REF!</definedName>
    <definedName name="DCF_Breweries_sum">{0;0;0;0;1;1;0.9;0.9;1;1;2;FALSE;FALSE;FALSE;FALSE;FALSE;#N/A;1;#N/A;1;1;"";""}</definedName>
    <definedName name="DCFROR" localSheetId="3">#REF!</definedName>
    <definedName name="DCFROR" localSheetId="21">#REF!</definedName>
    <definedName name="DCFROR">#REF!</definedName>
    <definedName name="dcrwk1" localSheetId="3">#REF!</definedName>
    <definedName name="dcrwk1" localSheetId="21">#REF!</definedName>
    <definedName name="dcrwk1">#REF!</definedName>
    <definedName name="dcrwk10" localSheetId="21">#REF!</definedName>
    <definedName name="dcrwk10">#REF!</definedName>
    <definedName name="dcrwk11" localSheetId="21">#REF!</definedName>
    <definedName name="dcrwk11">#REF!</definedName>
    <definedName name="dcrwk12" localSheetId="21">#REF!</definedName>
    <definedName name="dcrwk12">#REF!</definedName>
    <definedName name="dcrwk2" localSheetId="21">#REF!</definedName>
    <definedName name="dcrwk2">#REF!</definedName>
    <definedName name="dcrwk3" localSheetId="21">#REF!</definedName>
    <definedName name="dcrwk3">#REF!</definedName>
    <definedName name="dcrwk4" localSheetId="21">#REF!</definedName>
    <definedName name="dcrwk4">#REF!</definedName>
    <definedName name="dcrwk5" localSheetId="21">#REF!</definedName>
    <definedName name="dcrwk5">#REF!</definedName>
    <definedName name="dcrwk6" localSheetId="21">#REF!</definedName>
    <definedName name="dcrwk6">#REF!</definedName>
    <definedName name="dcrwk7" localSheetId="21">#REF!</definedName>
    <definedName name="dcrwk7">#REF!</definedName>
    <definedName name="dcrwk8" localSheetId="21">#REF!</definedName>
    <definedName name="dcrwk8">#REF!</definedName>
    <definedName name="dcrwk9" localSheetId="21">#REF!</definedName>
    <definedName name="dcrwk9">#REF!</definedName>
    <definedName name="dd" localSheetId="3" hidden="1">{"by departments",#N/A,TRUE,"FORECAST";"cap_headcount",#N/A,TRUE,"FORECAST";"summary",#N/A,TRUE,"FORECAST"}</definedName>
    <definedName name="dd">{0.1;0;0.382758620689655;0;0;0;0.258620689655172;0;0.258620689655172}</definedName>
    <definedName name="ddd" localSheetId="3" hidden="1">{"by departments",#N/A,TRUE,"FORECAST";"cap_headcount",#N/A,TRUE,"FORECAST";"summary",#N/A,TRUE,"FORECAST"}</definedName>
    <definedName name="DDD">[64]기초데이타!$D$12</definedName>
    <definedName name="DDDDD" hidden="1">{#N/A,#N/A,FALSE,"96 3월물량표";#N/A,#N/A,FALSE,"96 4월물량표";#N/A,#N/A,FALSE,"96 5월물량표"}</definedName>
    <definedName name="DEBT" localSheetId="3">[17]COMBINED!#REF!</definedName>
    <definedName name="DEBT" localSheetId="21">[17]COMBINED!#REF!</definedName>
    <definedName name="DEBT">[17]COMBINED!#REF!</definedName>
    <definedName name="Debt_Rate">[52]WACC_BUILDUP!$F$14</definedName>
    <definedName name="defd" hidden="1">#N/A</definedName>
    <definedName name="Definitions">#REF!</definedName>
    <definedName name="DelDC" localSheetId="3">#REF!</definedName>
    <definedName name="DelDC" localSheetId="21">#REF!</definedName>
    <definedName name="DelDC">#REF!</definedName>
    <definedName name="DelDm" localSheetId="3">#REF!</definedName>
    <definedName name="DelDm" localSheetId="21">#REF!</definedName>
    <definedName name="DelDm">#REF!</definedName>
    <definedName name="DeleteRange" localSheetId="6" hidden="1">[51]!DeleteRange</definedName>
    <definedName name="DeleteRange" localSheetId="8" hidden="1">[51]!DeleteRange</definedName>
    <definedName name="DeleteRange" hidden="1">[51]!DeleteRange</definedName>
    <definedName name="DeleteTable" localSheetId="6" hidden="1">[51]!DeleteTable</definedName>
    <definedName name="DeleteTable" localSheetId="8" hidden="1">[51]!DeleteTable</definedName>
    <definedName name="DeleteTable" hidden="1">[51]!DeleteTable</definedName>
    <definedName name="Delivery" localSheetId="3">#REF!</definedName>
    <definedName name="Delivery" localSheetId="21">#REF!</definedName>
    <definedName name="Delivery">#REF!</definedName>
    <definedName name="DelType" localSheetId="3">#REF!</definedName>
    <definedName name="DelType" localSheetId="21">#REF!</definedName>
    <definedName name="DelType">#REF!</definedName>
    <definedName name="DEM">[44]적용환율!$C$13</definedName>
    <definedName name="Demand" localSheetId="3">#REF!,#REF!,#REF!</definedName>
    <definedName name="Demand" localSheetId="21">#REF!,#REF!,#REF!</definedName>
    <definedName name="Demand">#REF!,#REF!,#REF!</definedName>
    <definedName name="DeptClass">'[42]Asset Detail'!#REF!</definedName>
    <definedName name="deptLookup" localSheetId="3">#REF!</definedName>
    <definedName name="deptLookup" localSheetId="21">#REF!</definedName>
    <definedName name="deptLookup">#REF!</definedName>
    <definedName name="df" localSheetId="3" hidden="1">{#N/A,#N/A,FALSE,"96 3월물량표";#N/A,#N/A,FALSE,"96 4월물량표";#N/A,#N/A,FALSE,"96 5월물량표"}</definedName>
    <definedName name="df">[0]!df</definedName>
    <definedName name="DF_GRID_1">#REF!</definedName>
    <definedName name="DF_NAVPANEL_13">#REF!</definedName>
    <definedName name="DF_NAVPANEL_18">#REF!</definedName>
    <definedName name="df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gbbn" hidden="1">{#N/A,#N/A,TRUE,"Y생산";#N/A,#N/A,TRUE,"Y판매";#N/A,#N/A,TRUE,"Y총물량";#N/A,#N/A,TRUE,"Y능력";#N/A,#N/A,TRUE,"YKD"}</definedName>
    <definedName name="DFHJ" hidden="1">{#N/A,#N/A,FALSE,"BS";#N/A,#N/A,FALSE,"PL";#N/A,#N/A,FALSE,"처분";#N/A,#N/A,FALSE,"현금";#N/A,#N/A,FALSE,"매출";#N/A,#N/A,FALSE,"원가";#N/A,#N/A,FALSE,"경영"}</definedName>
    <definedName name="DForecast">'[35]One-Time Data'!$F$15:$P$47</definedName>
    <definedName name="dfvgfg" hidden="1">{#N/A,#N/A,FALSE,"BS";#N/A,#N/A,FALSE,"PL";#N/A,#N/A,FALSE,"처분";#N/A,#N/A,FALSE,"현금";#N/A,#N/A,FALSE,"매출";#N/A,#N/A,FALSE,"원가";#N/A,#N/A,FALSE,"경영"}</definedName>
    <definedName name="dgfrhg" hidden="1">{#N/A,#N/A,TRUE,"Y생산";#N/A,#N/A,TRUE,"Y판매";#N/A,#N/A,TRUE,"Y총물량";#N/A,#N/A,TRUE,"Y능력";#N/A,#N/A,TRUE,"YKD"}</definedName>
    <definedName name="dgs" localSheetId="3">'#3 Valuation Results 검증'!dgs</definedName>
    <definedName name="dgs">[0]!dgs</definedName>
    <definedName name="DIETON" localSheetId="3">#REF!</definedName>
    <definedName name="DIETON" localSheetId="21">#REF!</definedName>
    <definedName name="DIETON">#REF!</definedName>
    <definedName name="diffusion_rate" localSheetId="3">#REF!</definedName>
    <definedName name="diffusion_rate" localSheetId="21">#REF!</definedName>
    <definedName name="diffusion_rate">#REF!</definedName>
    <definedName name="diffusion_rate_xl" localSheetId="3">#REF!</definedName>
    <definedName name="diffusion_rate_xl" localSheetId="21">#REF!</definedName>
    <definedName name="diffusion_rate_xl">#REF!</definedName>
    <definedName name="diffusion_rate_xl1" localSheetId="21">#REF!</definedName>
    <definedName name="diffusion_rate_xl1">#REF!</definedName>
    <definedName name="discount_list" localSheetId="21">'[65]산출데이타(a)'!#REF!</definedName>
    <definedName name="discount_list">'[65]산출데이타(a)'!#REF!</definedName>
    <definedName name="DistinctUsers">[35]Trends!$A$36</definedName>
    <definedName name="djk" localSheetId="3">BlankMacro1</definedName>
    <definedName name="djk" localSheetId="6">BlankMacro1</definedName>
    <definedName name="djk" localSheetId="8">BlankMacro1</definedName>
    <definedName name="djk" localSheetId="21">BlankMacro1</definedName>
    <definedName name="djk">BlankMacro1</definedName>
    <definedName name="dkdk" hidden="1">{"'미착금액'!$A$4:$G$14"}</definedName>
    <definedName name="DM">[53]DM!#REF!</definedName>
    <definedName name="dnfk" localSheetId="3">BlankMacro1</definedName>
    <definedName name="dnfk" localSheetId="6">BlankMacro1</definedName>
    <definedName name="dnfk" localSheetId="8">BlankMacro1</definedName>
    <definedName name="dnfk" localSheetId="21">BlankMacro1</definedName>
    <definedName name="dnfk">BlankMacro1</definedName>
    <definedName name="DOC" localSheetId="3">#REF!</definedName>
    <definedName name="DOC" localSheetId="21">#REF!</definedName>
    <definedName name="DOC">#REF!</definedName>
    <definedName name="DocType" localSheetId="3">PPt</definedName>
    <definedName name="DocType" localSheetId="4">PPt</definedName>
    <definedName name="DocType" localSheetId="6">PPt</definedName>
    <definedName name="DocType" localSheetId="8">PPt</definedName>
    <definedName name="DocType" localSheetId="18">PPt</definedName>
    <definedName name="DocType" localSheetId="22">PPt</definedName>
    <definedName name="DocType">PPt</definedName>
    <definedName name="DR">[30]DATA!$AA$1:$AA$950</definedName>
    <definedName name="Draft">'[52]GEN Inputs'!$D$16</definedName>
    <definedName name="ds" localSheetId="3" hidden="1">{"YTD/Forecast",#N/A,TRUE,"Fcst_TPLN";"Monthly Averages",#N/A,TRUE,"Fcst_TPLN"}</definedName>
    <definedName name="ds">{0;0;0;0;1;#N/A;0;0;0.3;0.3;2;FALSE;FALSE;FALSE;FALSE;FALSE;#N/A;1;100;#N/A;#N/A;"";""}</definedName>
    <definedName name="dsa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dddsfdfdgdfg">[66]forecasted_BS!$A$1:$E$41</definedName>
    <definedName name="d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 hidden="1">#REF!</definedName>
    <definedName name="ds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dfw" localSheetId="3">'#3 Valuation Results 검증'!dsfdfdfw</definedName>
    <definedName name="dsfdfdfw">[0]!dsfdfdfw</definedName>
    <definedName name="dsfwe" hidden="1">{#N/A,#N/A,TRUE,"Y생산";#N/A,#N/A,TRUE,"Y판매";#N/A,#N/A,TRUE,"Y총물량";#N/A,#N/A,TRUE,"Y능력";#N/A,#N/A,TRUE,"YKD"}</definedName>
    <definedName name="dsgf" hidden="1">#REF!</definedName>
    <definedName name="DSLCoverage">[35]Trends!#REF!</definedName>
    <definedName name="DSLCustomers">[35]Trends!$A$241</definedName>
    <definedName name="DSLForecast">'[35]One-Time Data'!$F$50:$P$77</definedName>
    <definedName name="dud" hidden="1">{#N/A,#N/A,FALSE,"Aging Summary";#N/A,#N/A,FALSE,"Ratio Analysis";#N/A,#N/A,FALSE,"Test 120 Day Accts";#N/A,#N/A,FALSE,"Tickmarks"}</definedName>
    <definedName name="DUMP">#REF!</definedName>
    <definedName name="dumppr" localSheetId="3">#REF!</definedName>
    <definedName name="dumppr" localSheetId="21">#REF!</definedName>
    <definedName name="dumppr">#REF!</definedName>
    <definedName name="Duplicate_Print_Titles">'[67]BD 2000'!$A$1:$H$65536,'[67]BD 2000'!$A$1:$IV$4</definedName>
    <definedName name="dㅀ" localSheetId="3">'#3 Valuation Results 검증'!dㅀ</definedName>
    <definedName name="dㅀ">[0]!dㅀ</definedName>
    <definedName name="E" hidden="1">{"'매출계획'!$D$2"}</definedName>
    <definedName name="E_BB_Service">#REF!</definedName>
    <definedName name="E_BB_Support">#REF!</definedName>
    <definedName name="E_DU_Service">#REF!</definedName>
    <definedName name="E_DU_Support">#REF!</definedName>
    <definedName name="E_Web_Service">#REF!</definedName>
    <definedName name="E_Web_Support">#REF!</definedName>
    <definedName name="Earthlink_C13475_09012001">#REF!</definedName>
    <definedName name="Earthlink_C13475_10012001">#REF!</definedName>
    <definedName name="Earthlink_C13475_11012001">#REF!</definedName>
    <definedName name="EarthLink_eCommerce_Packages">#REF!</definedName>
    <definedName name="ECART" hidden="1">{"Frgen",#N/A,FALSE,"A";"Résu",#N/A,FALSE,"A"}</definedName>
    <definedName name="eCommerce_Details">#REF!</definedName>
    <definedName name="eCommerce_Summary">#REF!</definedName>
    <definedName name="ed" localSheetId="3" hidden="1">{"'보고양식'!$A$58:$K$111"}</definedName>
    <definedName name="ed" hidden="1">{"'보고양식'!$A$58:$K$111"}</definedName>
    <definedName name="ee" hidden="1">{#N/A,#N/A,FALSE,"97년 투자계획 세부내역 "}</definedName>
    <definedName name="eee" localSheetId="3" hidden="1">{#N/A,#N/A,FALSE,"주요여수신";#N/A,#N/A,FALSE,"수신금리";#N/A,#N/A,FALSE,"대출금리";#N/A,#N/A,FALSE,"신규대출";#N/A,#N/A,FALSE,"총액대출"}</definedName>
    <definedName name="eee" hidden="1">{#N/A,#N/A,FALSE,"주요여수신";#N/A,#N/A,FALSE,"수신금리";#N/A,#N/A,FALSE,"대출금리";#N/A,#N/A,FALSE,"신규대출";#N/A,#N/A,FALSE,"총액대출"}</definedName>
    <definedName name="eeee" hidden="1">{#N/A,#N/A,FALSE,"UNIT";#N/A,#N/A,FALSE,"UNIT";#N/A,#N/A,FALSE,"계정"}</definedName>
    <definedName name="eeinfo">'[46]Churn Overview Charts'!$X$8:$Z$16</definedName>
    <definedName name="ef" hidden="1">{#N/A,#N/A,TRUE,"Y생산";#N/A,#N/A,TRUE,"Y판매";#N/A,#N/A,TRUE,"Y총물량";#N/A,#N/A,TRUE,"Y능력";#N/A,#N/A,TRUE,"YKD"}</definedName>
    <definedName name="efaef" hidden="1">{#N/A,#N/A,TRUE,"Y생산";#N/A,#N/A,TRUE,"Y판매";#N/A,#N/A,TRUE,"Y총물량";#N/A,#N/A,TRUE,"Y능력";#N/A,#N/A,TRUE,"YKD"}</definedName>
    <definedName name="efbar" hidden="1">{#N/A,#N/A,FALSE,"Performance Flash Report"}</definedName>
    <definedName name="Effective_Tax_Rate" localSheetId="3">#REF!</definedName>
    <definedName name="Effective_Tax_Rate" localSheetId="21">#REF!</definedName>
    <definedName name="Effective_Tax_Rate">#REF!</definedName>
    <definedName name="egtth" hidden="1">{#N/A,#N/A,FALSE,"96 3월물량표";#N/A,#N/A,FALSE,"96 4월물량표";#N/A,#N/A,FALSE,"96 5월물량표"}</definedName>
    <definedName name="EL" localSheetId="3">[36]CapMult!#REF!</definedName>
    <definedName name="EL" localSheetId="21">[36]CapMult!#REF!</definedName>
    <definedName name="EL">[36]CapMult!#REF!</definedName>
    <definedName name="ELN_more">#REF!</definedName>
    <definedName name="Elnk_BB_Install_Application_Service_AC">#REF!</definedName>
    <definedName name="Elnk_BB_Install_Application_Service_ASA">#REF!</definedName>
    <definedName name="Elnk_BB_Install_Application_Service_CO">#REF!</definedName>
    <definedName name="Elnk_BB_Install_Application_Support_AC">#REF!</definedName>
    <definedName name="Elnk_BB_Install_Application_Support_ASA">#REF!</definedName>
    <definedName name="Elnk_BB_Install_Application_Support_CO">#REF!</definedName>
    <definedName name="Elnk_BB_Install_Service_AC">[68]SQL_Data!#REF!</definedName>
    <definedName name="Elnk_BB_Install_Service_AOT">#REF!</definedName>
    <definedName name="Elnk_BB_Install_Service_ASA">[68]SQL_Data!#REF!</definedName>
    <definedName name="Elnk_BB_Install_Service_CO">[68]SQL_Data!#REF!</definedName>
    <definedName name="Elnk_BB_Install_Service_HT">#REF!</definedName>
    <definedName name="Elnk_BB_Install_Service_OC">#REF!</definedName>
    <definedName name="Elnk_BB_Post_Application_Service_AC">[68]SQL_Data!#REF!</definedName>
    <definedName name="Elnk_BB_Post_Application_Service_ASA">[68]SQL_Data!#REF!</definedName>
    <definedName name="Elnk_BB_Post_Application_Service_CO">[68]SQL_Data!#REF!</definedName>
    <definedName name="Elnk_BB_Post_Application_Support_AC">#REF!</definedName>
    <definedName name="Elnk_BB_Post_Application_Support_ASA">#REF!</definedName>
    <definedName name="Elnk_BB_Post_Application_Support_CO">#REF!</definedName>
    <definedName name="Elnk_BB_Post_Service_AC">[68]SQL_Data!#REF!</definedName>
    <definedName name="Elnk_BB_Post_Service_AOT">#REF!</definedName>
    <definedName name="Elnk_BB_Post_Service_ASA">[68]SQL_Data!#REF!</definedName>
    <definedName name="Elnk_BB_Post_Service_CO">[68]SQL_Data!#REF!</definedName>
    <definedName name="Elnk_BB_Post_Service_HT">#REF!</definedName>
    <definedName name="Elnk_BB_Post_Service_OC">#REF!</definedName>
    <definedName name="Elnk_BB_Post_Support_AC">#REF!</definedName>
    <definedName name="Elnk_BB_Post_Support_AOT">#REF!</definedName>
    <definedName name="Elnk_BB_Post_Support_ASA">#REF!</definedName>
    <definedName name="Elnk_BB_Post_Support_CO">#REF!</definedName>
    <definedName name="Elnk_BB_Post_Support_HT">#REF!</definedName>
    <definedName name="Elnk_BB_Post_Support_OC">#REF!</definedName>
    <definedName name="Elnk_CL_support_AC">#REF!</definedName>
    <definedName name="Elnk_CL_support_AOT">#REF!</definedName>
    <definedName name="Elnk_CL_support_ASA">#REF!</definedName>
    <definedName name="Elnk_CL_support_CO">#REF!</definedName>
    <definedName name="Elnk_CL_support_HT">#REF!</definedName>
    <definedName name="Elnk_CL_support_OC">#REF!</definedName>
    <definedName name="Elnk_DU_Application_Service_AC">[68]SQL_Data!#REF!</definedName>
    <definedName name="Elnk_DU_Application_Service_ASA">[68]SQL_Data!#REF!</definedName>
    <definedName name="Elnk_DU_Application_Service_CO">[68]SQL_Data!#REF!</definedName>
    <definedName name="Elnk_DU_Application_Support_AC">#REF!</definedName>
    <definedName name="Elnk_DU_Application_Support_ASA">#REF!</definedName>
    <definedName name="Elnk_DU_Application_Support_CO">#REF!</definedName>
    <definedName name="Elnk_DU_Service_AC">[68]SQL_Data!#REF!</definedName>
    <definedName name="Elnk_DU_Service_AOT">#REF!</definedName>
    <definedName name="Elnk_DU_Service_ASA">[68]SQL_Data!#REF!</definedName>
    <definedName name="Elnk_DU_Service_CO">[68]SQL_Data!#REF!</definedName>
    <definedName name="Elnk_DU_Service_HT">#REF!</definedName>
    <definedName name="Elnk_DU_Service_OC">#REF!</definedName>
    <definedName name="Elnk_DU_Support_AC">#REF!</definedName>
    <definedName name="Elnk_DU_Support_AOT">#REF!</definedName>
    <definedName name="Elnk_DU_Support_ASA">#REF!</definedName>
    <definedName name="Elnk_DU_Support_CO">#REF!</definedName>
    <definedName name="Elnk_DU_Support_HT">#REF!</definedName>
    <definedName name="Elnk_DU_Support_OC">#REF!</definedName>
    <definedName name="Elnk_Web_Service_AC">#REF!</definedName>
    <definedName name="Elnk_Web_Service_AOT">#REF!</definedName>
    <definedName name="Elnk_Web_Service_ASA">#REF!</definedName>
    <definedName name="Elnk_Web_Service_CO">#REF!</definedName>
    <definedName name="Elnk_Web_Service_HT">#REF!</definedName>
    <definedName name="Elnk_Web_Service_OC">#REF!</definedName>
    <definedName name="Elnk_Web_Support_AC">#REF!</definedName>
    <definedName name="Elnk_Web_Support_AOT">#REF!</definedName>
    <definedName name="Elnk_Web_Support_ASA">#REF!</definedName>
    <definedName name="Elnk_Web_Support_CO">#REF!</definedName>
    <definedName name="Elnk_Web_Support_HT">#REF!</definedName>
    <definedName name="Elnk_Web_Support_OC">#REF!</definedName>
    <definedName name="ELNKCosts">[35]Trends!$A$88</definedName>
    <definedName name="ELSK" hidden="1">{#N/A,#N/A,FALSE,"1.CRITERIA";#N/A,#N/A,FALSE,"2.IS";#N/A,#N/A,FALSE,"3.BS";#N/A,#N/A,FALSE,"4.PER PL";#N/A,#N/A,FALSE,"5.INVESTMENT";#N/A,#N/A,FALSE,"6.공문";#N/A,#N/A,FALSE,"7.netinvest"}</definedName>
    <definedName name="END">[47]admin!$C$15</definedName>
    <definedName name="enddate">#REF!</definedName>
    <definedName name="EndDate2">#REF!</definedName>
    <definedName name="eng감가" localSheetId="3">#REF!</definedName>
    <definedName name="eng감가" localSheetId="21">#REF!</definedName>
    <definedName name="eng감가">#REF!</definedName>
    <definedName name="eng매출" localSheetId="21">#REF!</definedName>
    <definedName name="eng매출">#REF!</definedName>
    <definedName name="ENG배부" localSheetId="21">#REF!</definedName>
    <definedName name="ENG배부">#REF!</definedName>
    <definedName name="eng인원" localSheetId="21">#REF!</definedName>
    <definedName name="eng인원">#REF!</definedName>
    <definedName name="eo" hidden="1">{#N/A,#N/A,FALSE,"BS";#N/A,#N/A,FALSE,"PL";#N/A,#N/A,FALSE,"처분";#N/A,#N/A,FALSE,"현금";#N/A,#N/A,FALSE,"매출";#N/A,#N/A,FALSE,"원가";#N/A,#N/A,FALSE,"경영"}</definedName>
    <definedName name="EPS"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quity_Rate">[52]WACC_BUILDUP!$F$21</definedName>
    <definedName name="eq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GTWEG" hidden="1">{#N/A,#N/A,TRUE,"Y생산";#N/A,#N/A,TRUE,"Y판매";#N/A,#N/A,TRUE,"Y총물량";#N/A,#N/A,TRUE,"Y능력";#N/A,#N/A,TRUE,"YKD"}</definedName>
    <definedName name="er" localSheetId="3">{0;0;0;0;1;#N/A;0;0;0.3;0.3;2;FALSE;FALSE;FALSE;FALSE;FALSE;#N/A;1;96;#N/A;#N/A;"";""}</definedName>
    <definedName name="er">{0;0;0;0;1;#N/A;0;0;0.3;0.3;2;FALSE;FALSE;FALSE;FALSE;FALSE;#N/A;1;96;#N/A;#N/A;"";""}</definedName>
    <definedName name="ERAWYGDFBG" hidden="1">{#N/A,#N/A,TRUE,"Y생산";#N/A,#N/A,TRUE,"Y판매";#N/A,#N/A,TRUE,"Y총물량";#N/A,#N/A,TRUE,"Y능력";#N/A,#N/A,TRUE,"YKD"}</definedName>
    <definedName name="erer" hidden="1">[69]Total!#REF!</definedName>
    <definedName name="ergdag" hidden="1">{#N/A,#N/A,FALSE,"96 3월물량표";#N/A,#N/A,FALSE,"96 4월물량표";#N/A,#N/A,FALSE,"96 5월물량표"}</definedName>
    <definedName name="ergsdfg" hidden="1">{#N/A,#N/A,TRUE,"Y생산";#N/A,#N/A,TRUE,"Y판매";#N/A,#N/A,TRUE,"Y총물량";#N/A,#N/A,TRUE,"Y능력";#N/A,#N/A,TRUE,"YKD"}</definedName>
    <definedName name="ergw"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gw"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h" hidden="1">{#N/A,#N/A,FALSE,"96 3월물량표";#N/A,#N/A,FALSE,"96 4월물량표";#N/A,#N/A,FALSE,"96 5월물량표"}</definedName>
    <definedName name="ERHGFBN" hidden="1">{#N/A,#N/A,TRUE,"Y생산";#N/A,#N/A,TRUE,"Y판매";#N/A,#N/A,TRUE,"Y총물량";#N/A,#N/A,TRUE,"Y능력";#N/A,#N/A,TRUE,"YKD"}</definedName>
    <definedName name="erhgfh" hidden="1">{#N/A,#N/A,TRUE,"Y생산";#N/A,#N/A,TRUE,"Y판매";#N/A,#N/A,TRUE,"Y총물량";#N/A,#N/A,TRUE,"Y능력";#N/A,#N/A,TRUE,"YKD"}</definedName>
    <definedName name="ERHGN" hidden="1">{#N/A,#N/A,FALSE,"96 3월물량표";#N/A,#N/A,FALSE,"96 4월물량표";#N/A,#N/A,FALSE,"96 5월물량표"}</definedName>
    <definedName name="ERHTH" hidden="1">{#N/A,#N/A,TRUE,"Y생산";#N/A,#N/A,TRUE,"Y판매";#N/A,#N/A,TRUE,"Y총물량";#N/A,#N/A,TRUE,"Y능력";#N/A,#N/A,TRUE,"YKD"}</definedName>
    <definedName name="erhyhtj" hidden="1">{#N/A,#N/A,TRUE,"Y생산";#N/A,#N/A,TRUE,"Y판매";#N/A,#N/A,TRUE,"Y총물량";#N/A,#N/A,TRUE,"Y능력";#N/A,#N/A,TRUE,"YKD"}</definedName>
    <definedName name="ers" hidden="1">{#N/A,#N/A,FALSE,"96 3월물량표";#N/A,#N/A,FALSE,"96 4월물량표";#N/A,#N/A,FALSE,"96 5월물량표"}</definedName>
    <definedName name="ert" hidden="1">{#N/A,#N/A,TRUE,"Y생산";#N/A,#N/A,TRUE,"Y판매";#N/A,#N/A,TRUE,"Y총물량";#N/A,#N/A,TRUE,"Y능력";#N/A,#N/A,TRUE,"YKD"}</definedName>
    <definedName name="ery" hidden="1">{#N/A,#N/A,TRUE,"Y생산";#N/A,#N/A,TRUE,"Y판매";#N/A,#N/A,TRUE,"Y총물량";#N/A,#N/A,TRUE,"Y능력";#N/A,#N/A,TRUE,"YKD"}</definedName>
    <definedName name="eryh" hidden="1">{#N/A,#N/A,TRUE,"Y생산";#N/A,#N/A,TRUE,"Y판매";#N/A,#N/A,TRUE,"Y총물량";#N/A,#N/A,TRUE,"Y능력";#N/A,#N/A,TRUE,"YKD"}</definedName>
    <definedName name="eryhghnj" hidden="1">{#N/A,#N/A,TRUE,"Y생산";#N/A,#N/A,TRUE,"Y판매";#N/A,#N/A,TRUE,"Y총물량";#N/A,#N/A,TRUE,"Y능력";#N/A,#N/A,TRUE,"YKD"}</definedName>
    <definedName name="ERYIU" hidden="1">{#N/A,#N/A,FALSE,"BS";#N/A,#N/A,FALSE,"PL";#N/A,#N/A,FALSE,"처분";#N/A,#N/A,FALSE,"현금";#N/A,#N/A,FALSE,"매출";#N/A,#N/A,FALSE,"원가";#N/A,#N/A,FALSE,"경영"}</definedName>
    <definedName name="ETHTON" localSheetId="3">#REF!</definedName>
    <definedName name="ETHTON" localSheetId="21">#REF!</definedName>
    <definedName name="ETHTON">#REF!</definedName>
    <definedName name="Europe_Demand" localSheetId="3">#REF!</definedName>
    <definedName name="Europe_Demand" localSheetId="21">#REF!</definedName>
    <definedName name="Europe_Demand">#REF!</definedName>
    <definedName name="EV__LASTREFTIME__" hidden="1">"2012-10-19 오후 5:40:01"</definedName>
    <definedName name="EW" localSheetId="3">#REF!</definedName>
    <definedName name="EW" localSheetId="21">#REF!</definedName>
    <definedName name="EW">#REF!</definedName>
    <definedName name="EWGERBGDFB" hidden="1">{#N/A,#N/A,FALSE,"96 3월물량표";#N/A,#N/A,FALSE,"96 4월물량표";#N/A,#N/A,FALSE,"96 5월물량표"}</definedName>
    <definedName name="ew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xe_1" localSheetId="6">[70]!exe_1</definedName>
    <definedName name="exe_1" localSheetId="8">[70]!exe_1</definedName>
    <definedName name="exe_1" localSheetId="21">[70]!exe_1</definedName>
    <definedName name="exe_1">[70]!exe_1</definedName>
    <definedName name="exe_10" localSheetId="6">[71]!exe_10</definedName>
    <definedName name="exe_10" localSheetId="8">[71]!exe_10</definedName>
    <definedName name="exe_10" localSheetId="21">[71]!exe_10</definedName>
    <definedName name="exe_10">[71]!exe_10</definedName>
    <definedName name="exe_11" localSheetId="6">[71]!exe_11</definedName>
    <definedName name="exe_11" localSheetId="8">[71]!exe_11</definedName>
    <definedName name="exe_11" localSheetId="21">[71]!exe_11</definedName>
    <definedName name="exe_11">[71]!exe_11</definedName>
    <definedName name="exe_12" localSheetId="6">[71]!exe_12</definedName>
    <definedName name="exe_12" localSheetId="8">[71]!exe_12</definedName>
    <definedName name="exe_12" localSheetId="21">[71]!exe_12</definedName>
    <definedName name="exe_12">[71]!exe_12</definedName>
    <definedName name="exe_13" localSheetId="6">[71]!exe_13</definedName>
    <definedName name="exe_13" localSheetId="8">[71]!exe_13</definedName>
    <definedName name="exe_13" localSheetId="21">[71]!exe_13</definedName>
    <definedName name="exe_13">[71]!exe_13</definedName>
    <definedName name="exe_14" localSheetId="6">[71]!exe_14</definedName>
    <definedName name="exe_14" localSheetId="8">[71]!exe_14</definedName>
    <definedName name="exe_14" localSheetId="21">[71]!exe_14</definedName>
    <definedName name="exe_14">[71]!exe_14</definedName>
    <definedName name="exe_15" localSheetId="6">[71]!exe_15</definedName>
    <definedName name="exe_15" localSheetId="8">[71]!exe_15</definedName>
    <definedName name="exe_15" localSheetId="21">[71]!exe_15</definedName>
    <definedName name="exe_15">[71]!exe_15</definedName>
    <definedName name="exe_16" localSheetId="6">[71]!exe_16</definedName>
    <definedName name="exe_16" localSheetId="8">[71]!exe_16</definedName>
    <definedName name="exe_16" localSheetId="21">[71]!exe_16</definedName>
    <definedName name="exe_16">[71]!exe_16</definedName>
    <definedName name="exe_17" localSheetId="6">[72]!exe_17</definedName>
    <definedName name="exe_17" localSheetId="8">[72]!exe_17</definedName>
    <definedName name="exe_17" localSheetId="21">[72]!exe_17</definedName>
    <definedName name="exe_17">[72]!exe_17</definedName>
    <definedName name="exe_18" localSheetId="6">[72]!exe_18</definedName>
    <definedName name="exe_18" localSheetId="8">[72]!exe_18</definedName>
    <definedName name="exe_18" localSheetId="21">[72]!exe_18</definedName>
    <definedName name="exe_18">[72]!exe_18</definedName>
    <definedName name="exe_19" localSheetId="6">[72]!exe_19</definedName>
    <definedName name="exe_19" localSheetId="8">[72]!exe_19</definedName>
    <definedName name="exe_19" localSheetId="21">[72]!exe_19</definedName>
    <definedName name="exe_19">[72]!exe_19</definedName>
    <definedName name="exe_2" localSheetId="6">[70]!exe_2</definedName>
    <definedName name="exe_2" localSheetId="8">[70]!exe_2</definedName>
    <definedName name="exe_2" localSheetId="21">[70]!exe_2</definedName>
    <definedName name="exe_2">[70]!exe_2</definedName>
    <definedName name="exe_20" localSheetId="6">[72]!exe_20</definedName>
    <definedName name="exe_20" localSheetId="8">[72]!exe_20</definedName>
    <definedName name="exe_20" localSheetId="21">[72]!exe_20</definedName>
    <definedName name="exe_20">[72]!exe_20</definedName>
    <definedName name="exe_21" localSheetId="6">[72]!exe_21</definedName>
    <definedName name="exe_21" localSheetId="8">[72]!exe_21</definedName>
    <definedName name="exe_21" localSheetId="21">[72]!exe_21</definedName>
    <definedName name="exe_21">[72]!exe_21</definedName>
    <definedName name="exe_22" localSheetId="6">[72]!exe_22</definedName>
    <definedName name="exe_22" localSheetId="8">[72]!exe_22</definedName>
    <definedName name="exe_22" localSheetId="21">[72]!exe_22</definedName>
    <definedName name="exe_22">[72]!exe_22</definedName>
    <definedName name="exe_23" localSheetId="6">[72]!exe_23</definedName>
    <definedName name="exe_23" localSheetId="8">[72]!exe_23</definedName>
    <definedName name="exe_23" localSheetId="21">[72]!exe_23</definedName>
    <definedName name="exe_23">[72]!exe_23</definedName>
    <definedName name="exe_24" localSheetId="6">[72]!exe_24</definedName>
    <definedName name="exe_24" localSheetId="8">[72]!exe_24</definedName>
    <definedName name="exe_24" localSheetId="21">[72]!exe_24</definedName>
    <definedName name="exe_24">[72]!exe_24</definedName>
    <definedName name="exe_25" localSheetId="6">[72]!exe_25</definedName>
    <definedName name="exe_25" localSheetId="8">[72]!exe_25</definedName>
    <definedName name="exe_25" localSheetId="21">[72]!exe_25</definedName>
    <definedName name="exe_25">[72]!exe_25</definedName>
    <definedName name="exe_26" localSheetId="6">[72]!exe_26</definedName>
    <definedName name="exe_26" localSheetId="8">[72]!exe_26</definedName>
    <definedName name="exe_26" localSheetId="21">[72]!exe_26</definedName>
    <definedName name="exe_26">[72]!exe_26</definedName>
    <definedName name="exe_27" localSheetId="6">[72]!exe_27</definedName>
    <definedName name="exe_27" localSheetId="8">[72]!exe_27</definedName>
    <definedName name="exe_27" localSheetId="21">[72]!exe_27</definedName>
    <definedName name="exe_27">[72]!exe_27</definedName>
    <definedName name="exe_28" localSheetId="6">[72]!exe_28</definedName>
    <definedName name="exe_28" localSheetId="8">[72]!exe_28</definedName>
    <definedName name="exe_28" localSheetId="21">[72]!exe_28</definedName>
    <definedName name="exe_28">[72]!exe_28</definedName>
    <definedName name="exe_3" localSheetId="6">[70]!exe_3</definedName>
    <definedName name="exe_3" localSheetId="8">[70]!exe_3</definedName>
    <definedName name="exe_3" localSheetId="21">[70]!exe_3</definedName>
    <definedName name="exe_3">[70]!exe_3</definedName>
    <definedName name="exe_4" localSheetId="6">[70]!exe_4</definedName>
    <definedName name="exe_4" localSheetId="8">[70]!exe_4</definedName>
    <definedName name="exe_4" localSheetId="21">[70]!exe_4</definedName>
    <definedName name="exe_4">[70]!exe_4</definedName>
    <definedName name="exe_5" localSheetId="6">[70]!exe_5</definedName>
    <definedName name="exe_5" localSheetId="8">[70]!exe_5</definedName>
    <definedName name="exe_5" localSheetId="21">[70]!exe_5</definedName>
    <definedName name="exe_5">[70]!exe_5</definedName>
    <definedName name="exe_6" localSheetId="6">[70]!exe_6</definedName>
    <definedName name="exe_6" localSheetId="8">[70]!exe_6</definedName>
    <definedName name="exe_6" localSheetId="21">[70]!exe_6</definedName>
    <definedName name="exe_6">[70]!exe_6</definedName>
    <definedName name="exe_7" localSheetId="6">[70]!exe_7</definedName>
    <definedName name="exe_7" localSheetId="8">[70]!exe_7</definedName>
    <definedName name="exe_7" localSheetId="21">[70]!exe_7</definedName>
    <definedName name="exe_7">[70]!exe_7</definedName>
    <definedName name="exe_8" localSheetId="6">[70]!exe_8</definedName>
    <definedName name="exe_8" localSheetId="8">[70]!exe_8</definedName>
    <definedName name="exe_8" localSheetId="21">[70]!exe_8</definedName>
    <definedName name="exe_8">[70]!exe_8</definedName>
    <definedName name="exe_9" localSheetId="6">[71]!exe_9</definedName>
    <definedName name="exe_9" localSheetId="8">[71]!exe_9</definedName>
    <definedName name="exe_9" localSheetId="21">[71]!exe_9</definedName>
    <definedName name="exe_9">[71]!exe_9</definedName>
    <definedName name="EXPAC" localSheetId="3">[30]WorkFile!#REF!</definedName>
    <definedName name="EXPAC" localSheetId="21">[30]WorkFile!#REF!</definedName>
    <definedName name="EXPAC">[30]WorkFile!#REF!</definedName>
    <definedName name="Expected_Error_Rate" localSheetId="3">#REF!</definedName>
    <definedName name="Expected_Error_Rate" localSheetId="21">#REF!</definedName>
    <definedName name="Expected_Error_Rate">#REF!</definedName>
    <definedName name="_xlnm.Extract" localSheetId="3">[58]건물!#REF!</definedName>
    <definedName name="_xlnm.Extract" localSheetId="21">[58]건물!#REF!</definedName>
    <definedName name="_xlnm.Extract">[58]건물!#REF!</definedName>
    <definedName name="Extract_MI" localSheetId="3">#REF!</definedName>
    <definedName name="Extract_MI" localSheetId="21">#REF!</definedName>
    <definedName name="Extract_MI">#REF!</definedName>
    <definedName name="eyuhhgfh" hidden="1">{#N/A,#N/A,TRUE,"Y생산";#N/A,#N/A,TRUE,"Y판매";#N/A,#N/A,TRUE,"Y총물량";#N/A,#N/A,TRUE,"Y능력";#N/A,#N/A,TRUE,"YKD"}</definedName>
    <definedName name="E매출" localSheetId="3">#REF!</definedName>
    <definedName name="E매출" localSheetId="21">#REF!</definedName>
    <definedName name="E매출">#REF!</definedName>
    <definedName name="E이자" localSheetId="3">#REF!</definedName>
    <definedName name="E이자" localSheetId="21">#REF!</definedName>
    <definedName name="E이자">#REF!</definedName>
    <definedName name="e인원" localSheetId="3">#REF!</definedName>
    <definedName name="e인원" localSheetId="21">#REF!</definedName>
    <definedName name="e인원">#REF!</definedName>
    <definedName name="f" localSheetId="3" hidden="1">{#N/A,#N/A,FALSE,"BS";#N/A,#N/A,FALSE,"PL";#N/A,#N/A,FALSE,"처분";#N/A,#N/A,FALSE,"현금";#N/A,#N/A,FALSE,"매출";#N/A,#N/A,FALSE,"원가";#N/A,#N/A,FALSE,"경영"}</definedName>
    <definedName name="f">[73]산출데이타!$A$39:$B$46</definedName>
    <definedName name="F.CompIndex">#N/A</definedName>
    <definedName name="F.Date2">#N/A</definedName>
    <definedName name="F.Date4">#N/A</definedName>
    <definedName name="F.PE">#N/A</definedName>
    <definedName name="F.Yield">#N/A</definedName>
    <definedName name="F_123" localSheetId="3">'#3 Valuation Results 검증'!F_123</definedName>
    <definedName name="F_123">[0]!F_123</definedName>
    <definedName name="FA_Movement">#REF!</definedName>
    <definedName name="Factor" localSheetId="3">#REF!</definedName>
    <definedName name="Factor" localSheetId="21">#REF!</definedName>
    <definedName name="Factor">#REF!</definedName>
    <definedName name="fas" localSheetId="3" hidden="1">{#N/A,#N/A,FALSE,"Aging Summary";#N/A,#N/A,FALSE,"Ratio Analysis";#N/A,#N/A,FALSE,"Test 120 Day Accts";#N/A,#N/A,FALSE,"Tickmarks"}</definedName>
    <definedName name="fas" hidden="1">{#N/A,#N/A,FALSE,"Aging Summary";#N/A,#N/A,FALSE,"Ratio Analysis";#N/A,#N/A,FALSE,"Test 120 Day Accts";#N/A,#N/A,FALSE,"Tickmarks"}</definedName>
    <definedName name="FA증감" localSheetId="3">#REF!</definedName>
    <definedName name="FA증감" localSheetId="21">#REF!</definedName>
    <definedName name="FA증감">#REF!</definedName>
    <definedName name="fbvnvcb" hidden="1">{#N/A,#N/A,FALSE,"96 3월물량표";#N/A,#N/A,FALSE,"96 4월물량표";#N/A,#N/A,FALSE,"96 5월물량표"}</definedName>
    <definedName name="Fcast_Dates">[32]Volumes!$D$88:$IV$88</definedName>
    <definedName name="Fcast_Headcount_C">#REF!</definedName>
    <definedName name="Fcast_Headcount_D">#REF!</definedName>
    <definedName name="Fcast_Headcount_E">#REF!</definedName>
    <definedName name="Fcast_Members">[32]Volumes!$D$150:$IV$150</definedName>
    <definedName name="Fcast_New_Members">[32]Volumes!$D$107:$IV$107</definedName>
    <definedName name="FcstCols2002">#REF!</definedName>
    <definedName name="fd" hidden="1">{"FORM16",#N/A,TRUE,"Personnel1";"FORM16.2",#N/A,TRUE,"Personnel2";"FORM16.2",#N/A,TRUE,"Personnel3";"FORM16.3",#N/A,TRUE,"Personnel4";"FORM16.4",#N/A,TRUE,"Personnel5"}</definedName>
    <definedName name="fdadsfa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fg" localSheetId="3" hidden="1">{#N/A,#N/A,FALSE,"Aging Summary";#N/A,#N/A,FALSE,"Ratio Analysis";#N/A,#N/A,FALSE,"Test 120 Day Accts";#N/A,#N/A,FALSE,"Tickmarks"}</definedName>
    <definedName name="fdfg" hidden="1">{#N/A,#N/A,FALSE,"Aging Summary";#N/A,#N/A,FALSE,"Ratio Analysis";#N/A,#N/A,FALSE,"Test 120 Day Accts";#N/A,#N/A,FALSE,"Tickmarks"}</definedName>
    <definedName name="fdghea" hidden="1">{#N/A,#N/A,TRUE,"Y생산";#N/A,#N/A,TRUE,"Y판매";#N/A,#N/A,TRUE,"Y총물량";#N/A,#N/A,TRUE,"Y능력";#N/A,#N/A,TRUE,"YKD"}</definedName>
    <definedName name="Feb" localSheetId="3">#REF!</definedName>
    <definedName name="Feb" localSheetId="21">#REF!</definedName>
    <definedName name="Feb">#REF!</definedName>
    <definedName name="ff" localSheetId="3" hidden="1">{#N/A,#N/A,FALSE,"BS";#N/A,#N/A,FALSE,"PL";#N/A,#N/A,FALSE,"A";#N/A,#N/A,FALSE,"B";#N/A,#N/A,FALSE,"B1";#N/A,#N/A,FALSE,"C";#N/A,#N/A,FALSE,"C1";#N/A,#N/A,FALSE,"C2";#N/A,#N/A,FALSE,"D";#N/A,#N/A,FALSE,"E";#N/A,#N/A,FALSE,"F";#N/A,#N/A,FALSE,"AA";#N/A,#N/A,FALSE,"BB";#N/A,#N/A,FALSE,"CC";#N/A,#N/A,FALSE,"DD";#N/A,#N/A,FALSE,"EE";#N/A,#N/A,FALSE,"FF";#N/A,#N/A,FALSE,"PL10";#N/A,#N/A,FALSE,"PL20";#N/A,#N/A,FALSE,"PL30"}</definedName>
    <definedName name="ff" hidden="1">{#N/A,#N/A,FALSE,"BS";#N/A,#N/A,FALSE,"PL";#N/A,#N/A,FALSE,"A";#N/A,#N/A,FALSE,"B";#N/A,#N/A,FALSE,"B1";#N/A,#N/A,FALSE,"C";#N/A,#N/A,FALSE,"C1";#N/A,#N/A,FALSE,"C2";#N/A,#N/A,FALSE,"D";#N/A,#N/A,FALSE,"E";#N/A,#N/A,FALSE,"F";#N/A,#N/A,FALSE,"AA";#N/A,#N/A,FALSE,"BB";#N/A,#N/A,FALSE,"CC";#N/A,#N/A,FALSE,"DD";#N/A,#N/A,FALSE,"EE";#N/A,#N/A,FALSE,"FF";#N/A,#N/A,FALSE,"PL10";#N/A,#N/A,FALSE,"PL20";#N/A,#N/A,FALSE,"PL30"}</definedName>
    <definedName name="FFF" hidden="1">{#N/A,#N/A,TRUE,"Y생산";#N/A,#N/A,TRUE,"Y판매";#N/A,#N/A,TRUE,"Y총물량";#N/A,#N/A,TRUE,"Y능력";#N/A,#N/A,TRUE,"YKD"}</definedName>
    <definedName name="FFFF" hidden="1">{#N/A,#N/A,TRUE,"Y생산";#N/A,#N/A,TRUE,"Y판매";#N/A,#N/A,TRUE,"Y총물량";#N/A,#N/A,TRUE,"Y능력";#N/A,#N/A,TRUE,"YKD"}</definedName>
    <definedName name="FFFFF" hidden="1">{#N/A,#N/A,TRUE,"Y생산";#N/A,#N/A,TRUE,"Y판매";#N/A,#N/A,TRUE,"Y총물량";#N/A,#N/A,TRUE,"Y능력";#N/A,#N/A,TRUE,"YKD"}</definedName>
    <definedName name="ffhsfgh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g" localSheetId="3" hidden="1">{#N/A,#N/A,TRUE,"Y생산";#N/A,#N/A,TRUE,"Y판매";#N/A,#N/A,TRUE,"Y총물량";#N/A,#N/A,TRUE,"Y능력";#N/A,#N/A,TRUE,"YKD"}</definedName>
    <definedName name="fg" hidden="1">{#N/A,#N/A,FALSE,"Aging Summary";#N/A,#N/A,FALSE,"Ratio Analysis";#N/A,#N/A,FALSE,"Test 120 Day Accts";#N/A,#N/A,FALSE,"Tickmarks"}</definedName>
    <definedName name="FGJ" localSheetId="3">'#3 Valuation Results 검증'!FGJ</definedName>
    <definedName name="FGJ">[0]!FGJ</definedName>
    <definedName name="fgvh" hidden="1">{#N/A,#N/A,TRUE,"Y생산";#N/A,#N/A,TRUE,"Y판매";#N/A,#N/A,TRUE,"Y총물량";#N/A,#N/A,TRUE,"Y능력";#N/A,#N/A,TRUE,"YKD"}</definedName>
    <definedName name="FINAL">#REF!</definedName>
    <definedName name="FINAL_FS" localSheetId="3">'#3 Valuation Results 검증'!FINAL_FS</definedName>
    <definedName name="FINAL_FS">[0]!FINAL_FS</definedName>
    <definedName name="finalReport" localSheetId="3">'#3 Valuation Results 검증'!finalReport</definedName>
    <definedName name="finalReport">[0]!finalReport</definedName>
    <definedName name="Finaltest">#REF!</definedName>
    <definedName name="Finaltestmissing3">#REF!</definedName>
    <definedName name="finance">#REF!</definedName>
    <definedName name="financialcalcs" localSheetId="3">#REF!</definedName>
    <definedName name="financialcalcs" localSheetId="21">#REF!</definedName>
    <definedName name="financialcalcs">#REF!</definedName>
    <definedName name="findingss" hidden="1">{#N/A,#N/A,FALSE,"Aging Summary";#N/A,#N/A,FALSE,"Ratio Analysis";#N/A,#N/A,FALSE,"Test 120 Day Accts";#N/A,#N/A,FALSE,"Tickmarks"}</definedName>
    <definedName name="FJD" hidden="1">{#N/A,#N/A,FALSE,"단축1";#N/A,#N/A,FALSE,"단축2";#N/A,#N/A,FALSE,"단축3";#N/A,#N/A,FALSE,"장축";#N/A,#N/A,FALSE,"4WD"}</definedName>
    <definedName name="FKFK" localSheetId="3">#REF!</definedName>
    <definedName name="FKFK" localSheetId="21">#REF!</definedName>
    <definedName name="FKFK">#REF!</definedName>
    <definedName name="FLEXIBLE.T.L" hidden="1">{#N/A,#N/A,FALSE,"단축1";#N/A,#N/A,FALSE,"단축2";#N/A,#N/A,FALSE,"단축3";#N/A,#N/A,FALSE,"장축";#N/A,#N/A,FALSE,"4WD"}</definedName>
    <definedName name="FLUCTUATIONS" localSheetId="3">#REF!</definedName>
    <definedName name="FLUCTUATIONS" localSheetId="21">#REF!</definedName>
    <definedName name="FLUCTUATIONS">#REF!</definedName>
    <definedName name="FMV">'[42]Asset Detail'!#REF!</definedName>
    <definedName name="FootnoteAnchor" localSheetId="3">#REF!</definedName>
    <definedName name="FootnoteAnchor" localSheetId="21">#REF!</definedName>
    <definedName name="FootnoteAnchor">#REF!</definedName>
    <definedName name="FootnoteRange" localSheetId="3">#REF!</definedName>
    <definedName name="FootnoteRange" localSheetId="21">#REF!</definedName>
    <definedName name="FootnoteRange">#REF!</definedName>
    <definedName name="ForecastPeriod" hidden="1">[74]Reference!$C$26:$F$40</definedName>
    <definedName name="Forklifts">#REF!</definedName>
    <definedName name="FORM1_조회" localSheetId="6">[75]!FORM1_조회</definedName>
    <definedName name="FORM1_조회" localSheetId="8">[75]!FORM1_조회</definedName>
    <definedName name="FORM1_조회" localSheetId="21">[75]!FORM1_조회</definedName>
    <definedName name="FORM1_조회">[75]!FORM1_조회</definedName>
    <definedName name="Format_AT_Actual_List" localSheetId="3">#REF!</definedName>
    <definedName name="Format_AT_Actual_List" localSheetId="21">#REF!</definedName>
    <definedName name="Format_AT_Actual_List">#REF!</definedName>
    <definedName name="FRCoverage">[35]Trends!#REF!</definedName>
    <definedName name="FRCustomers">[35]Trends!$A$252</definedName>
    <definedName name="Freight">[53]Insurance!#REF!</definedName>
    <definedName name="FS" localSheetId="3" hidden="1">{#N/A,#N/A,FALSE,"BS";#N/A,#N/A,FALSE,"PL";#N/A,#N/A,FALSE,"처분";#N/A,#N/A,FALSE,"현금";#N/A,#N/A,FALSE,"매출";#N/A,#N/A,FALSE,"원가";#N/A,#N/A,FALSE,"경영"}</definedName>
    <definedName name="fs" hidden="1">{#N/A,#N/A,FALSE,"Aging Summary";#N/A,#N/A,FALSE,"Ratio Analysis";#N/A,#N/A,FALSE,"Test 120 Day Accts";#N/A,#N/A,FALSE,"Tickmarks"}</definedName>
    <definedName name="fsd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f" hidden="1">{#N/A,#N/A,FALSE,"BS";#N/A,#N/A,FALSE,"PL";#N/A,#N/A,FALSE,"처분";#N/A,#N/A,FALSE,"현금";#N/A,#N/A,FALSE,"매출";#N/A,#N/A,FALSE,"원가";#N/A,#N/A,FALSE,"경영"}</definedName>
    <definedName name="FSU" localSheetId="3">#REF!,#REF!,#REF!</definedName>
    <definedName name="FSU" localSheetId="21">#REF!,#REF!,#REF!</definedName>
    <definedName name="FSU">#REF!,#REF!,#REF!</definedName>
    <definedName name="FSU_Demand" localSheetId="3">#REF!</definedName>
    <definedName name="FSU_Demand" localSheetId="21">#REF!</definedName>
    <definedName name="FSU_Demand">#REF!</definedName>
    <definedName name="FT.FormatsOther">#N/A</definedName>
    <definedName name="FT.FormatsTop">#N/A</definedName>
    <definedName name="FTEGrowth">[35]Trends!$A$14</definedName>
    <definedName name="FTEs">[35]Trends!$A$1</definedName>
    <definedName name="FULL">#REF!</definedName>
    <definedName name="FVNGHMGHM" hidden="1">{#N/A,#N/A,TRUE,"Y생산";#N/A,#N/A,TRUE,"Y판매";#N/A,#N/A,TRUE,"Y총물량";#N/A,#N/A,TRUE,"Y능력";#N/A,#N/A,TRUE,"YKD"}</definedName>
    <definedName name="fw" localSheetId="3">{0;0;0;0;1;#N/A;0;0;0.3;0.3;2;FALSE;FALSE;FALSE;FALSE;FALSE;#N/A;1;#N/A;1;1;"";""}</definedName>
    <definedName name="fw">{0;0;0;0;1;#N/A;0;0;0.3;0.3;2;FALSE;FALSE;FALSE;FALSE;FALSE;#N/A;1;#N/A;1;1;"";""}</definedName>
    <definedName name="G" localSheetId="3">[76]Des!$C$15</definedName>
    <definedName name="g" localSheetId="21">[73]산출데이타!$C$2:$D$8</definedName>
    <definedName name="g">[77]가정!$E$60</definedName>
    <definedName name="g_0">'[78]Basic Assumption'!$C$15</definedName>
    <definedName name="g_1">'[78]Basic Assumption'!$C$14</definedName>
    <definedName name="g_신규">'[79]Basic Assumption'!$C$15</definedName>
    <definedName name="GASOTON" localSheetId="3">#REF!</definedName>
    <definedName name="GASOTON" localSheetId="21">#REF!</definedName>
    <definedName name="GASOTON">#REF!</definedName>
    <definedName name="gd"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gd">[0]!gd</definedName>
    <definedName name="gdyu" hidden="1">{#N/A,#N/A,FALSE,"96 3월물량표";#N/A,#N/A,FALSE,"96 4월물량표";#N/A,#N/A,FALSE,"96 5월물량표"}</definedName>
    <definedName name="GEMCO" hidden="1">#REF!</definedName>
    <definedName name="GF" localSheetId="3">BlankMacro1</definedName>
    <definedName name="GF" localSheetId="6">BlankMacro1</definedName>
    <definedName name="GF" localSheetId="8">BlankMacro1</definedName>
    <definedName name="GF" localSheetId="21">BlankMacro1</definedName>
    <definedName name="GF">BlankMacro1</definedName>
    <definedName name="gfbn" hidden="1">{#N/A,#N/A,TRUE,"Y생산";#N/A,#N/A,TRUE,"Y판매";#N/A,#N/A,TRUE,"Y총물량";#N/A,#N/A,TRUE,"Y능력";#N/A,#N/A,TRUE,"YKD"}</definedName>
    <definedName name="gfdgfdgfdgfdg">[66]forecasted_IS!$A$1:$D$53</definedName>
    <definedName name="gfh" hidden="1">{#N/A,#N/A,FALSE,"96 3월물량표";#N/A,#N/A,FALSE,"96 4월물량표";#N/A,#N/A,FALSE,"96 5월물량표"}</definedName>
    <definedName name="gfhery" hidden="1">{#N/A,#N/A,FALSE,"96 3월물량표";#N/A,#N/A,FALSE,"96 4월물량표";#N/A,#N/A,FALSE,"96 5월물량표"}</definedName>
    <definedName name="gfhj" hidden="1">{#N/A,#N/A,TRUE,"Y생산";#N/A,#N/A,TRUE,"Y판매";#N/A,#N/A,TRUE,"Y총물량";#N/A,#N/A,TRUE,"Y능력";#N/A,#N/A,TRUE,"YKD"}</definedName>
    <definedName name="gfj" hidden="1">{#N/A,#N/A,TRUE,"Y생산";#N/A,#N/A,TRUE,"Y판매";#N/A,#N/A,TRUE,"Y총물량";#N/A,#N/A,TRUE,"Y능력";#N/A,#N/A,TRUE,"YKD"}</definedName>
    <definedName name="gfs" localSheetId="3">{0.1;0;0.382758620689655;0;0;0;0.258620689655172;0;0.258620689655172}</definedName>
    <definedName name="gfs">{0.1;0;0.382758620689655;0;0;0;0.258620689655172;0;0.258620689655172}</definedName>
    <definedName name="gg" hidden="1">{"'매출계획'!$D$2"}</definedName>
    <definedName name="ggg" hidden="1">{#N/A,#N/A,FALSE,"생산성";#N/A,#N/A,FALSE,"인력1";#N/A,#N/A,FALSE,"인력2";#N/A,#N/A,FALSE,"인력3";#N/A,#N/A,FALSE,"인건1";#N/A,#N/A,FALSE,"인건2";#N/A,#N/A,FALSE,"인건3";#N/A,#N/A,FALSE,"인원증감";#N/A,#N/A,FALSE,"인건증감";#N/A,#N/A,FALSE,"표지등"}</definedName>
    <definedName name="GGGG" hidden="1">{#N/A,#N/A,FALSE,"96 3월물량표";#N/A,#N/A,FALSE,"96 4월물량표";#N/A,#N/A,FALSE,"96 5월물량표"}</definedName>
    <definedName name="gh" hidden="1">{#N/A,#N/A,TRUE,"Y생산";#N/A,#N/A,TRUE,"Y판매";#N/A,#N/A,TRUE,"Y총물량";#N/A,#N/A,TRUE,"Y능력";#N/A,#N/A,TRUE,"YKD"}</definedName>
    <definedName name="ghd" localSheetId="3" hidden="1">{#N/A,#N/A,FALSE,"Aging Summary";#N/A,#N/A,FALSE,"Ratio Analysis";#N/A,#N/A,FALSE,"Test 120 Day Accts";#N/A,#N/A,FALSE,"Tickmarks"}</definedName>
    <definedName name="ghd" hidden="1">{#N/A,#N/A,FALSE,"Aging Summary";#N/A,#N/A,FALSE,"Ratio Analysis";#N/A,#N/A,FALSE,"Test 120 Day Accts";#N/A,#N/A,FALSE,"Tickmarks"}</definedName>
    <definedName name="ghdg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HGH" hidden="1">{"'미착금액'!$A$4:$G$14"}</definedName>
    <definedName name="ghj" localSheetId="3" hidden="1">{#N/A,#N/A,FALSE,"96 3월물량표";#N/A,#N/A,FALSE,"96 4월물량표";#N/A,#N/A,FALSE,"96 5월물량표"}</definedName>
    <definedName name="ghj"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hjy" hidden="1">{#N/A,#N/A,TRUE,"Y생산";#N/A,#N/A,TRUE,"Y판매";#N/A,#N/A,TRUE,"Y총물량";#N/A,#N/A,TRUE,"Y능력";#N/A,#N/A,TRUE,"YKD"}</definedName>
    <definedName name="GHUTGHF" hidden="1">{#N/A,#N/A,FALSE,"96 3월물량표";#N/A,#N/A,FALSE,"96 4월물량표";#N/A,#N/A,FALSE,"96 5월물량표"}</definedName>
    <definedName name="gj" hidden="1">{#N/A,#N/A,FALSE,"96 3월물량표";#N/A,#N/A,FALSE,"96 4월물량표";#N/A,#N/A,FALSE,"96 5월물량표"}</definedName>
    <definedName name="gjk" localSheetId="3" hidden="1">{#N/A,#N/A,TRUE,"Y생산";#N/A,#N/A,TRUE,"Y판매";#N/A,#N/A,TRUE,"Y총물량";#N/A,#N/A,TRUE,"Y능력";#N/A,#N/A,TRUE,"YKD"}</definedName>
    <definedName name="gjk" hidden="1">{#N/A,#N/A,FALSE,"Aging Summary";#N/A,#N/A,FALSE,"Ratio Analysis";#N/A,#N/A,FALSE,"Test 120 Day Accts";#N/A,#N/A,FALSE,"Tickmarks"}</definedName>
    <definedName name="GLCodes">'[33]SAM Expenses Tree of Accounts'!$D$1:$E$590</definedName>
    <definedName name="gnxcvb" hidden="1">{#N/A,#N/A,TRUE,"Y생산";#N/A,#N/A,TRUE,"Y판매";#N/A,#N/A,TRUE,"Y총물량";#N/A,#N/A,TRUE,"Y능력";#N/A,#N/A,TRUE,"YKD"}</definedName>
    <definedName name="goto_front" localSheetId="6">[72]!goto_front</definedName>
    <definedName name="goto_front" localSheetId="8">[72]!goto_front</definedName>
    <definedName name="goto_front" localSheetId="21">[72]!goto_front</definedName>
    <definedName name="goto_front">[72]!goto_front</definedName>
    <definedName name="goto_studio" localSheetId="6">[72]!goto_studio</definedName>
    <definedName name="goto_studio" localSheetId="8">[72]!goto_studio</definedName>
    <definedName name="goto_studio" localSheetId="21">[72]!goto_studio</definedName>
    <definedName name="goto_studio">[72]!goto_studio</definedName>
    <definedName name="GotoFront" localSheetId="6">[70]!GotoFront</definedName>
    <definedName name="GotoFront" localSheetId="8">[70]!GotoFront</definedName>
    <definedName name="GotoFront" localSheetId="21">[70]!GotoFront</definedName>
    <definedName name="GotoFront">[70]!GotoFront</definedName>
    <definedName name="gotofront1" localSheetId="6">[71]!gotofront1</definedName>
    <definedName name="gotofront1" localSheetId="8">[71]!gotofront1</definedName>
    <definedName name="gotofront1" localSheetId="21">[71]!gotofront1</definedName>
    <definedName name="gotofront1">[71]!gotofront1</definedName>
    <definedName name="gotopractice" localSheetId="6">[71]!gotopractice</definedName>
    <definedName name="gotopractice" localSheetId="8">[71]!gotopractice</definedName>
    <definedName name="gotopractice" localSheetId="21">[71]!gotopractice</definedName>
    <definedName name="gotopractice">[71]!gotopractice</definedName>
    <definedName name="gotosheet1" localSheetId="6">[71]!gotosheet1</definedName>
    <definedName name="gotosheet1" localSheetId="8">[71]!gotosheet1</definedName>
    <definedName name="gotosheet1" localSheetId="21">[71]!gotosheet1</definedName>
    <definedName name="gotosheet1">[71]!gotosheet1</definedName>
    <definedName name="GotoStudio" localSheetId="6">[70]!GotoStudio</definedName>
    <definedName name="GotoStudio" localSheetId="8">[70]!GotoStudio</definedName>
    <definedName name="GotoStudio" localSheetId="21">[70]!GotoStudio</definedName>
    <definedName name="GotoStudio">[70]!GotoStudio</definedName>
    <definedName name="GotoWorkPlace" localSheetId="6">[70]!GotoWorkPlace</definedName>
    <definedName name="GotoWorkPlace" localSheetId="8">[70]!GotoWorkPlace</definedName>
    <definedName name="GotoWorkPlace" localSheetId="21">[70]!GotoWorkPlace</definedName>
    <definedName name="GotoWorkPlace">[70]!GotoWorkPlace</definedName>
    <definedName name="gpmtFO6" localSheetId="3">[5]BASIS!#REF!</definedName>
    <definedName name="gpmtFO6" localSheetId="21">[5]BASIS!#REF!</definedName>
    <definedName name="gpmtFO6">[5]BASIS!#REF!</definedName>
    <definedName name="graph" localSheetId="3" hidden="1">{"monthly",#N/A,FALSE,"GASODEM";"qtr to yr",#N/A,FALSE,"GASODEM"}</definedName>
    <definedName name="graph" hidden="1">{"monthly",#N/A,FALSE,"GASODEM";"qtr to yr",#N/A,FALSE,"GASODEM"}</definedName>
    <definedName name="GROSSPROFIT">#REF!</definedName>
    <definedName name="GROWTH" localSheetId="21">#REF!</definedName>
    <definedName name="GROWTH">#REF!</definedName>
    <definedName name="GrphActSales" localSheetId="3">#REF!</definedName>
    <definedName name="GrphActSales" localSheetId="21">#REF!</definedName>
    <definedName name="GrphActSales">#REF!</definedName>
    <definedName name="GrphActStk" localSheetId="21">#REF!</definedName>
    <definedName name="GrphActStk">#REF!</definedName>
    <definedName name="GrphPlanSales" localSheetId="21">#REF!</definedName>
    <definedName name="GrphPlanSales">#REF!</definedName>
    <definedName name="GrphTgtStk" localSheetId="21">#REF!</definedName>
    <definedName name="GrphTgtStk">#REF!</definedName>
    <definedName name="gs" localSheetId="3" hidden="1">{#N/A,#N/A,FALSE,"Aging Summary";#N/A,#N/A,FALSE,"Ratio Analysis";#N/A,#N/A,FALSE,"Test 120 Day Accts";#N/A,#N/A,FALSE,"Tickmarks"}</definedName>
    <definedName name="gs" hidden="1">{#N/A,#N/A,FALSE,"Aging Summary";#N/A,#N/A,FALSE,"Ratio Analysis";#N/A,#N/A,FALSE,"Test 120 Day Accts";#N/A,#N/A,FALSE,"Tickmarks"}</definedName>
    <definedName name="gsrnaerg" hidden="1">{#N/A,#N/A,TRUE,"Y생산";#N/A,#N/A,TRUE,"Y판매";#N/A,#N/A,TRUE,"Y총물량";#N/A,#N/A,TRUE,"Y능력";#N/A,#N/A,TRUE,"YKD"}</definedName>
    <definedName name="GUATEMALA">#REF!</definedName>
    <definedName name="GUSINASSETNA" localSheetId="3">#REF!</definedName>
    <definedName name="GUSINASSETNA" localSheetId="21">#REF!</definedName>
    <definedName name="GUSINASSETNA">#REF!</definedName>
    <definedName name="GUSINBSCO" localSheetId="3">#REF!</definedName>
    <definedName name="GUSINBSCO" localSheetId="21">#REF!</definedName>
    <definedName name="GUSINBSCO">#REF!</definedName>
    <definedName name="GUSINISCO" localSheetId="21">#REF!</definedName>
    <definedName name="GUSINISCO">#REF!</definedName>
    <definedName name="GUSINISNA" localSheetId="21">#REF!</definedName>
    <definedName name="GUSINISNA">#REF!</definedName>
    <definedName name="GUSINLIABNA" localSheetId="21">#REF!</definedName>
    <definedName name="GUSINLIABNA">#REF!</definedName>
    <definedName name="GUSINNA" localSheetId="21">#REF!</definedName>
    <definedName name="GUSINNA">#REF!</definedName>
    <definedName name="GYIO" hidden="1">{#N/A,#N/A,FALSE,"BS";#N/A,#N/A,FALSE,"PL";#N/A,#N/A,FALSE,"처분";#N/A,#N/A,FALSE,"현금";#N/A,#N/A,FALSE,"매출";#N/A,#N/A,FALSE,"원가";#N/A,#N/A,FALSE,"경영"}</definedName>
    <definedName name="H">'[80]7.31 (2)'!$HM$3271</definedName>
    <definedName name="H_CM_Growth_Rate_Scenario" localSheetId="3">#REF!</definedName>
    <definedName name="H_CM_Growth_Rate_Scenario" localSheetId="21">#REF!</definedName>
    <definedName name="H_CM_Growth_Rate_Scenario">#REF!</definedName>
    <definedName name="H_CM_Saturation_Year" localSheetId="3">#REF!</definedName>
    <definedName name="H_CM_Saturation_Year" localSheetId="21">#REF!</definedName>
    <definedName name="H_CM_Saturation_Year">#REF!</definedName>
    <definedName name="H_CMI_Cost" localSheetId="3">#REF!</definedName>
    <definedName name="H_CMI_Cost" localSheetId="21">#REF!</definedName>
    <definedName name="H_CMI_Cost">#REF!</definedName>
    <definedName name="H_Cooking_Sales_Grwoth_Rate_2001" localSheetId="21">#REF!</definedName>
    <definedName name="H_Cooking_Sales_Grwoth_Rate_2001">#REF!</definedName>
    <definedName name="H_DCFROR" localSheetId="21">#REF!</definedName>
    <definedName name="H_DCFROR">#REF!</definedName>
    <definedName name="H_Heat_Cool_Sales_Growth_Rate_2001" localSheetId="21">#REF!</definedName>
    <definedName name="H_Heat_Cool_Sales_Growth_Rate_2001">#REF!</definedName>
    <definedName name="H_Household_Increase_Rate" localSheetId="21">#REF!</definedName>
    <definedName name="H_Household_Increase_Rate">#REF!</definedName>
    <definedName name="H_Industrial_Sales_Volume_Scenario" localSheetId="21">#REF!</definedName>
    <definedName name="H_Industrial_Sales_Volume_Scenario">#REF!</definedName>
    <definedName name="H_Inventories" localSheetId="21">#REF!</definedName>
    <definedName name="H_Inventories">#REF!</definedName>
    <definedName name="H_irr_all" localSheetId="21">#REF!</definedName>
    <definedName name="H_irr_all">#REF!</definedName>
    <definedName name="H_Manpower_Cost_Growth_Nominal" localSheetId="21">#REF!</definedName>
    <definedName name="H_Manpower_Cost_Growth_Nominal">#REF!</definedName>
    <definedName name="H_Manpower_Cost_Growth_Real" localSheetId="21">#REF!</definedName>
    <definedName name="H_Manpower_Cost_Growth_Real">#REF!</definedName>
    <definedName name="H_Maximum_Diffusion_Rate" localSheetId="21">#REF!</definedName>
    <definedName name="H_Maximum_Diffusion_Rate">#REF!</definedName>
    <definedName name="H_npv_all" localSheetId="21">#REF!</definedName>
    <definedName name="H_npv_all">#REF!</definedName>
    <definedName name="H_npv_cg" localSheetId="21">#REF!</definedName>
    <definedName name="H_npv_cg">#REF!</definedName>
    <definedName name="H_npv_ws" localSheetId="21">#REF!</definedName>
    <definedName name="H_npv_ws">#REF!</definedName>
    <definedName name="H_Other_Opex" localSheetId="21">#REF!</definedName>
    <definedName name="H_Other_Opex">#REF!</definedName>
    <definedName name="H_Per_Household_Comsumption_Growth" localSheetId="21">#REF!</definedName>
    <definedName name="H_Per_Household_Comsumption_Growth">#REF!</definedName>
    <definedName name="H_Record_Year_of_Maximum_Diffusion_Rate" localSheetId="21">#REF!</definedName>
    <definedName name="H_Record_Year_of_Maximum_Diffusion_Rate">#REF!</definedName>
    <definedName name="H_shareholder_v" localSheetId="21">#REF!</definedName>
    <definedName name="H_shareholder_v">#REF!</definedName>
    <definedName name="H_Trade_Payables" localSheetId="21">#REF!</definedName>
    <definedName name="H_Trade_Payables">#REF!</definedName>
    <definedName name="H_Trade_Receivable" localSheetId="21">#REF!</definedName>
    <definedName name="H_Trade_Receivable">#REF!</definedName>
    <definedName name="H_Unit_Pipeline_Cost_Arterial" localSheetId="21">#REF!</definedName>
    <definedName name="H_Unit_Pipeline_Cost_Arterial">#REF!</definedName>
    <definedName name="H_User_Contribution" localSheetId="21">#REF!</definedName>
    <definedName name="H_User_Contribution">#REF!</definedName>
    <definedName name="ha" localSheetId="3" hidden="1">{#N/A,#N/A,FALSE,"Aging Summary";#N/A,#N/A,FALSE,"Ratio Analysis";#N/A,#N/A,FALSE,"Test 120 Day Accts";#N/A,#N/A,FALSE,"Tickmarks"}</definedName>
    <definedName name="ha" hidden="1">{#N/A,#N/A,FALSE,"Aging Summary";#N/A,#N/A,FALSE,"Ratio Analysis";#N/A,#N/A,FALSE,"Test 120 Day Accts";#N/A,#N/A,FALSE,"Tickmarks"}</definedName>
    <definedName name="hardwar" hidden="1">#REF!</definedName>
    <definedName name="HAT">#REF!</definedName>
    <definedName name="hcc감가" localSheetId="3">#REF!</definedName>
    <definedName name="hcc감가" localSheetId="21">#REF!</definedName>
    <definedName name="hcc감가">#REF!</definedName>
    <definedName name="hcc매출" localSheetId="21">#REF!</definedName>
    <definedName name="hcc매출">#REF!</definedName>
    <definedName name="hcc인원" localSheetId="21">#REF!</definedName>
    <definedName name="hcc인원">#REF!</definedName>
    <definedName name="HDPE_ExtUtil_Conv" localSheetId="21">#REF!</definedName>
    <definedName name="HDPE_ExtUtil_Conv">#REF!</definedName>
    <definedName name="HDPE_ExtUtil_Vol" localSheetId="21">#REF!</definedName>
    <definedName name="HDPE_ExtUtil_Vol">#REF!</definedName>
    <definedName name="HDPE_Feedstock_Conv" localSheetId="21">#REF!</definedName>
    <definedName name="HDPE_Feedstock_Conv">#REF!</definedName>
    <definedName name="HDPE_Feedstock_Vol" localSheetId="21">#REF!</definedName>
    <definedName name="HDPE_Feedstock_Vol">#REF!</definedName>
    <definedName name="HDPE_IntUtil_Conv" localSheetId="21">#REF!</definedName>
    <definedName name="HDPE_IntUtil_Conv">#REF!</definedName>
    <definedName name="HDPE_IntUtil_Vol" localSheetId="21">#REF!</definedName>
    <definedName name="HDPE_IntUtil_Vol">#REF!</definedName>
    <definedName name="HDPE_OthExt_Conv" localSheetId="21">#REF!</definedName>
    <definedName name="HDPE_OthExt_Conv">#REF!</definedName>
    <definedName name="HDPE_OthExt_Vol" localSheetId="21">#REF!</definedName>
    <definedName name="HDPE_OthExt_Vol">#REF!</definedName>
    <definedName name="HDPE_OthInt_Conv" localSheetId="21">#REF!</definedName>
    <definedName name="HDPE_OthInt_Conv">#REF!</definedName>
    <definedName name="HDPE_OthInt_Vol" localSheetId="21">#REF!</definedName>
    <definedName name="HDPE_OthInt_Vol">#REF!</definedName>
    <definedName name="HDPE_ProChem_Conv" localSheetId="21">#REF!</definedName>
    <definedName name="HDPE_ProChem_Conv">#REF!</definedName>
    <definedName name="HDPE_ProChem_Vol" localSheetId="21">#REF!</definedName>
    <definedName name="HDPE_ProChem_Vol">#REF!</definedName>
    <definedName name="HEADER" localSheetId="21">#REF!</definedName>
    <definedName name="HEADER">#REF!</definedName>
    <definedName name="hf">[73]산출데이타!$I$26:$J$37</definedName>
    <definedName name="hfg" localSheetId="3" hidden="1">{#N/A,#N/A,FALSE,"Aging Summary";#N/A,#N/A,FALSE,"Ratio Analysis";#N/A,#N/A,FALSE,"Test 120 Day Accts";#N/A,#N/A,FALSE,"Tickmarks"}</definedName>
    <definedName name="hfg" hidden="1">{#N/A,#N/A,FALSE,"Aging Summary";#N/A,#N/A,FALSE,"Ratio Analysis";#N/A,#N/A,FALSE,"Test 120 Day Accts";#N/A,#N/A,FALSE,"Tickmarks"}</definedName>
    <definedName name="hgfh" hidden="1">{#N/A,#N/A,FALSE,"96 3월물량표";#N/A,#N/A,FALSE,"96 4월물량표";#N/A,#N/A,FALSE,"96 5월물량표"}</definedName>
    <definedName name="hgmjbv" hidden="1">{#N/A,#N/A,TRUE,"Y생산";#N/A,#N/A,TRUE,"Y판매";#N/A,#N/A,TRUE,"Y총물량";#N/A,#N/A,TRUE,"Y능력";#N/A,#N/A,TRUE,"YKD"}</definedName>
    <definedName name="HH" localSheetId="21">'[81]93상각비'!#REF!</definedName>
    <definedName name="HH">'[81]93상각비'!#REF!</definedName>
    <definedName name="hhh" localSheetId="3" hidden="1">{#N/A,#N/A,FALSE,"BS";#N/A,#N/A,FALSE,"PL";#N/A,#N/A,FALSE,"처분";#N/A,#N/A,FALSE,"현금";#N/A,#N/A,FALSE,"매출";#N/A,#N/A,FALSE,"원가";#N/A,#N/A,FALSE,"경영"}</definedName>
    <definedName name="hhh" hidden="1">{#N/A,#N/A,FALSE,"BS";#N/A,#N/A,FALSE,"PL";#N/A,#N/A,FALSE,"처분";#N/A,#N/A,FALSE,"현금";#N/A,#N/A,FALSE,"매출";#N/A,#N/A,FALSE,"원가";#N/A,#N/A,FALSE,"경영"}</definedName>
    <definedName name="HHHH" localSheetId="3" hidden="1">{#N/A,#N/A,TRUE,"Y생산";#N/A,#N/A,TRUE,"Y판매";#N/A,#N/A,TRUE,"Y총물량";#N/A,#N/A,TRUE,"Y능력";#N/A,#N/A,TRUE,"YKD"}</definedName>
    <definedName name="hhhh">[0]!hhhh</definedName>
    <definedName name="hhm" hidden="1">{#N/A,#N/A,FALSE,"BS";#N/A,#N/A,FALSE,"PL";#N/A,#N/A,FALSE,"처분";#N/A,#N/A,FALSE,"현금";#N/A,#N/A,FALSE,"매출";#N/A,#N/A,FALSE,"원가";#N/A,#N/A,FALSE,"경영"}</definedName>
    <definedName name="HHSR" localSheetId="3">#REF!</definedName>
    <definedName name="HHSR" localSheetId="21">#REF!</definedName>
    <definedName name="HHSR">#REF!</definedName>
    <definedName name="hidden" localSheetId="3">#REF!</definedName>
    <definedName name="hidden" localSheetId="21">#REF!</definedName>
    <definedName name="hidden">#REF!</definedName>
    <definedName name="HJ" hidden="1">{#N/A,#N/A,FALSE,"Sheet5"}</definedName>
    <definedName name="hlj"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lj"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mk" hidden="1">{#N/A,#N/A,TRUE,"Y생산";#N/A,#N/A,TRUE,"Y판매";#N/A,#N/A,TRUE,"Y총물량";#N/A,#N/A,TRUE,"Y능력";#N/A,#N/A,TRUE,"YKD"}</definedName>
    <definedName name="holding_ratio" localSheetId="3">#REF!</definedName>
    <definedName name="holding_ratio" localSheetId="21">#REF!</definedName>
    <definedName name="holding_ratio">#REF!</definedName>
    <definedName name="Hosting_Details">#REF!</definedName>
    <definedName name="Hosting_Summary">#REF!</definedName>
    <definedName name="Hours_Day">[35]Trends!$A$162</definedName>
    <definedName name="Hours_FTE">[35]Trends!$A$149</definedName>
    <definedName name="house_con" localSheetId="3">'[82]New Valuation'!#REF!</definedName>
    <definedName name="house_con" localSheetId="21">'[82]New Valuation'!#REF!</definedName>
    <definedName name="house_con">'[82]New Valuation'!#REF!</definedName>
    <definedName name="house_con_grow" localSheetId="3">#REF!</definedName>
    <definedName name="house_con_grow" localSheetId="21">#REF!</definedName>
    <definedName name="house_con_grow">#REF!</definedName>
    <definedName name="house_con_grow_xl" localSheetId="3">#REF!</definedName>
    <definedName name="house_con_grow_xl" localSheetId="21">#REF!</definedName>
    <definedName name="house_con_grow_xl">#REF!</definedName>
    <definedName name="house_con_xl" localSheetId="3">#REF!</definedName>
    <definedName name="house_con_xl" localSheetId="21">#REF!</definedName>
    <definedName name="house_con_xl">#REF!</definedName>
    <definedName name="HS">'[80]7.31 (2)'!$HS$3296:$HS$3297</definedName>
    <definedName name="hs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TML_CodePage" localSheetId="3" hidden="1">1252</definedName>
    <definedName name="HTML_CodePage" hidden="1">949</definedName>
    <definedName name="HTML_Control" localSheetId="3" hidden="1">{"'FY98 BP2'!$A$1:$K$27","'FY98 BP2'!$A$3:$K$27"}</definedName>
    <definedName name="HTML_Control" hidden="1">{"'보고양식'!$A$58:$K$111"}</definedName>
    <definedName name="html_control2" hidden="1">{"'Planning Data'!$A$2:$X$120"}</definedName>
    <definedName name="HTML_Description" hidden="1">""</definedName>
    <definedName name="HTML_Email" hidden="1">""</definedName>
    <definedName name="HTML_Header" localSheetId="3" hidden="1">"FY98 BP2"</definedName>
    <definedName name="HTML_Header" hidden="1">""</definedName>
    <definedName name="HTML_LastUpdate" localSheetId="3" hidden="1">"10/2/98"</definedName>
    <definedName name="HTML_LastUpdate" hidden="1">""</definedName>
    <definedName name="HTML_LineAfter" localSheetId="3" hidden="1">TRUE</definedName>
    <definedName name="HTML_LineAfter" hidden="1">FALSE</definedName>
    <definedName name="HTML_LineBefore" localSheetId="3" hidden="1">TRUE</definedName>
    <definedName name="HTML_LineBefore" hidden="1">FALSE</definedName>
    <definedName name="HTML_Name" localSheetId="3" hidden="1">"Matt Verhalen"</definedName>
    <definedName name="HTML_Name" hidden="1">""</definedName>
    <definedName name="HTML_OBDlg2" hidden="1">TRUE</definedName>
    <definedName name="HTML_OBDlg4" hidden="1">TRUE</definedName>
    <definedName name="HTML_OS" hidden="1">0</definedName>
    <definedName name="HTML_PathFile" localSheetId="3" hidden="1">"K:\financial\Budget\summary.htm"</definedName>
    <definedName name="HTML_PathFile" hidden="1">"C:\My Documents\98년\영업현황\2월 수주현황(2월 마감분).htm"</definedName>
    <definedName name="HTML_PathFileMac" hidden="1">"Macintosh HD:HomePageStuff:New_Home_Page:datafile:ctryprem.html"</definedName>
    <definedName name="HTML_Title" localSheetId="3" hidden="1">"summary 98bp2"</definedName>
    <definedName name="HTML_Title" hidden="1">""</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tr" hidden="1">{#N/A,#N/A,TRUE,"Y생산";#N/A,#N/A,TRUE,"Y판매";#N/A,#N/A,TRUE,"Y총물량";#N/A,#N/A,TRUE,"Y능력";#N/A,#N/A,TRUE,"YKD"}</definedName>
    <definedName name="HYP" hidden="1">#REF!</definedName>
    <definedName name="H매출" localSheetId="3">#REF!</definedName>
    <definedName name="H매출" localSheetId="21">#REF!</definedName>
    <definedName name="H매출">#REF!</definedName>
    <definedName name="H이자" localSheetId="3">#REF!</definedName>
    <definedName name="H이자" localSheetId="21">#REF!</definedName>
    <definedName name="H이자">#REF!</definedName>
    <definedName name="H인원" localSheetId="21">#REF!</definedName>
    <definedName name="H인원">#REF!</definedName>
    <definedName name="i" localSheetId="21">#REF!</definedName>
    <definedName name="i">#REF!</definedName>
    <definedName name="i_?3" localSheetId="21">#REF!</definedName>
    <definedName name="i_?3">#REF!</definedName>
    <definedName name="i_E" localSheetId="21">#REF!</definedName>
    <definedName name="i_E">#REF!</definedName>
    <definedName name="i_E__.3" localSheetId="21">#REF!</definedName>
    <definedName name="i_E__.3">#REF!</definedName>
    <definedName name="i_E_O" localSheetId="21">#REF!</definedName>
    <definedName name="i_E_O">#REF!</definedName>
    <definedName name="i_E_O__.3" localSheetId="21">#REF!</definedName>
    <definedName name="i_E_O__.3">#REF!</definedName>
    <definedName name="IELWSALES" localSheetId="21">#REF!</definedName>
    <definedName name="IELWSALES">#REF!</definedName>
    <definedName name="IELYSALES" localSheetId="21">#REF!</definedName>
    <definedName name="IELYSALES">#REF!</definedName>
    <definedName name="IEPLANSALES" localSheetId="21">#REF!</definedName>
    <definedName name="IEPLANSALES">#REF!</definedName>
    <definedName name="IESP" localSheetId="21">#REF!</definedName>
    <definedName name="IESP">#REF!</definedName>
    <definedName name="II" hidden="1">{"'매출계획'!$D$2"}</definedName>
    <definedName name="IIIII" hidden="1">{#N/A,#N/A,FALSE,"96 3월물량표";#N/A,#N/A,FALSE,"96 4월물량표";#N/A,#N/A,FALSE,"96 5월물량표"}</definedName>
    <definedName name="il_ja" localSheetId="3">#REF!</definedName>
    <definedName name="il_ja" localSheetId="21">#REF!</definedName>
    <definedName name="il_ja">#REF!</definedName>
    <definedName name="IMP1A" localSheetId="3">[5]Prices!#REF!</definedName>
    <definedName name="IMP1A" localSheetId="21">[5]Prices!#REF!</definedName>
    <definedName name="IMP1A">[5]Prices!#REF!</definedName>
    <definedName name="IMP1B" localSheetId="3">[5]Prices!#REF!</definedName>
    <definedName name="IMP1B" localSheetId="21">[5]Prices!#REF!</definedName>
    <definedName name="IMP1B">[5]Prices!#REF!</definedName>
    <definedName name="IMP2A" localSheetId="3">[5]Prices!#REF!</definedName>
    <definedName name="IMP2A" localSheetId="21">[5]Prices!#REF!</definedName>
    <definedName name="IMP2A">[5]Prices!#REF!</definedName>
    <definedName name="IMP2B" localSheetId="3">[5]Prices!#REF!</definedName>
    <definedName name="IMP2B" localSheetId="21">[5]Prices!#REF!</definedName>
    <definedName name="IMP2B">[5]Prices!#REF!</definedName>
    <definedName name="IMP3A" localSheetId="3">[5]Prices!#REF!</definedName>
    <definedName name="IMP3A" localSheetId="21">[5]Prices!#REF!</definedName>
    <definedName name="IMP3A">[5]Prices!#REF!</definedName>
    <definedName name="IMP4A" localSheetId="3">[5]Prices!#REF!</definedName>
    <definedName name="IMP4A" localSheetId="21">[5]Prices!#REF!</definedName>
    <definedName name="IMP4A">[5]Prices!#REF!</definedName>
    <definedName name="IMP4B" localSheetId="3">[5]Prices!#REF!</definedName>
    <definedName name="IMP4B" localSheetId="21">[5]Prices!#REF!</definedName>
    <definedName name="IMP4B">[5]Prices!#REF!</definedName>
    <definedName name="IMP7A" localSheetId="3">[5]Prices!#REF!</definedName>
    <definedName name="IMP7A" localSheetId="21">[5]Prices!#REF!</definedName>
    <definedName name="IMP7A">[5]Prices!#REF!</definedName>
    <definedName name="IMP7B" localSheetId="3">[5]Prices!#REF!</definedName>
    <definedName name="IMP7B" localSheetId="21">[5]Prices!#REF!</definedName>
    <definedName name="IMP7B">[5]Prices!#REF!</definedName>
    <definedName name="INADJSET" localSheetId="3">#REF!</definedName>
    <definedName name="INADJSET" localSheetId="21">#REF!</definedName>
    <definedName name="INADJSET">#REF!</definedName>
    <definedName name="Income" hidden="1">[7]act98!#REF!</definedName>
    <definedName name="Income_Statement">#REF!</definedName>
    <definedName name="IncomeStatementDates" localSheetId="3">#REF!</definedName>
    <definedName name="IncomeStatementDates" localSheetId="21">#REF!</definedName>
    <definedName name="IncomeStatementDates">#REF!</definedName>
    <definedName name="indexK" localSheetId="3">'[36]Industry Indices'!#REF!</definedName>
    <definedName name="indexK" localSheetId="21">'[36]Industry Indices'!#REF!</definedName>
    <definedName name="indexK">'[36]Industry Indices'!#REF!</definedName>
    <definedName name="INDIRECT" localSheetId="3">[17]VALSTAT!#REF!</definedName>
    <definedName name="INDIRECT" localSheetId="21">[17]VALSTAT!#REF!</definedName>
    <definedName name="INDIRECT">[17]VALSTAT!#REF!</definedName>
    <definedName name="inflation_rate" localSheetId="3">#REF!</definedName>
    <definedName name="inflation_rate" localSheetId="21">#REF!</definedName>
    <definedName name="inflation_rate">#REF!</definedName>
    <definedName name="inflation_rate_cum" localSheetId="3">#REF!</definedName>
    <definedName name="inflation_rate_cum" localSheetId="21">#REF!</definedName>
    <definedName name="inflation_rate_cum">#REF!</definedName>
    <definedName name="inflation_rate_cum1" localSheetId="3">#REF!</definedName>
    <definedName name="inflation_rate_cum1" localSheetId="21">#REF!</definedName>
    <definedName name="inflation_rate_cum1">#REF!</definedName>
    <definedName name="inflation_rate1" localSheetId="21">#REF!</definedName>
    <definedName name="inflation_rate1">#REF!</definedName>
    <definedName name="ini_button_Click" localSheetId="3">'#3 Valuation Results 검증'!ini_button_Click</definedName>
    <definedName name="ini_button_Click">[0]!ini_button_Click</definedName>
    <definedName name="Initial_class">#REF!</definedName>
    <definedName name="INPUT" localSheetId="3">#REF!</definedName>
    <definedName name="INPUT" localSheetId="21">#REF!</definedName>
    <definedName name="INPUT">#REF!</definedName>
    <definedName name="input_exe" localSheetId="3">'#3 Valuation Results 검증'!input_exe</definedName>
    <definedName name="input_exe">[0]!input_exe</definedName>
    <definedName name="Input_Table">'[42]Input Data'!$A$14:$M$29</definedName>
    <definedName name="Insurance">[53]Freight!#REF!</definedName>
    <definedName name="interestoverall" hidden="1">{#N/A,#N/A,FALSE,"Aging Summary";#N/A,#N/A,FALSE,"Ratio Analysis";#N/A,#N/A,FALSE,"Test 120 Day Accts";#N/A,#N/A,FALSE,"Tickmarks"}</definedName>
    <definedName name="IntFreeCred" localSheetId="3">#REF!</definedName>
    <definedName name="IntFreeCred" localSheetId="21">#REF!</definedName>
    <definedName name="IntFreeCred">#REF!</definedName>
    <definedName name="INV_w_o_Freight_and_Insurance">[53]Sales!#REF!</definedName>
    <definedName name="INVENT_Forecast" localSheetId="3">#REF!,#REF!,#REF!</definedName>
    <definedName name="INVENT_Forecast" localSheetId="21">#REF!,#REF!,#REF!</definedName>
    <definedName name="INVENT_Forecast">#REF!,#REF!,#REF!</definedName>
    <definedName name="INVENT_History" localSheetId="3">#REF!</definedName>
    <definedName name="INVENT_History" localSheetId="21">#REF!</definedName>
    <definedName name="INVENT_History">#REF!</definedName>
    <definedName name="Inverse_Busy">[35]Trends!#REF!</definedName>
    <definedName name="Inverse_Error">[35]Trends!#REF!</definedName>
    <definedName name="Inverse_UserTerm">[35]Trends!#REF!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IVIDENDS_NET_INCOME_FDIC" hidden="1">"c6738"</definedName>
    <definedName name="IQ_CASH_DUE_BANKS" hidden="1">"c1351"</definedName>
    <definedName name="IQ_CASH_EQUIV" hidden="1">"c118"</definedName>
    <definedName name="IQ_CASH_FINAN" hidden="1">"c119"</definedName>
    <definedName name="IQ_CASH_IN_PROCESS_FDIC" hidden="1">"c6386"</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CE_FDIC" hidden="1">"c6296"</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USIP" hidden="1">"c2245"</definedName>
    <definedName name="IQ_CY">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COVERAGE_NET_CHARGE_OFFS_FDIC" hidden="1">"c6735"</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Q_INC" hidden="1">"c3498"</definedName>
    <definedName name="IQ_EBIT_EQ_INC_EXCL_SBC" hidden="1">"c3502"</definedName>
    <definedName name="IQ_EBIT_EST" hidden="1">"c1681"</definedName>
    <definedName name="IQ_EBIT_EXCL_SBC" hidden="1">"c3082"</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REUT" hidden="1">"c5453"</definedName>
    <definedName name="IQ_EPS_GW_ACT_OR_EST" hidden="1">"c2223"</definedName>
    <definedName name="IQ_EPS_GW_EST" hidden="1">"c1737"</definedName>
    <definedName name="IQ_EPS_GW_EST_REUT" hidden="1">"c5389"</definedName>
    <definedName name="IQ_EPS_GW_HIGH_EST" hidden="1">"c1739"</definedName>
    <definedName name="IQ_EPS_GW_HIGH_EST_REUT" hidden="1">"c5391"</definedName>
    <definedName name="IQ_EPS_GW_LOW_EST" hidden="1">"c1740"</definedName>
    <definedName name="IQ_EPS_GW_LOW_EST_REUT" hidden="1">"c5392"</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 hidden="1">"c2224"</definedName>
    <definedName name="IQ_EPS_REPORTED_EST" hidden="1">"c1744"</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TDDEV_EST" hidden="1">"c403"</definedName>
    <definedName name="IQ_EPS_STDDEV_EST_REUT" hidden="1">"c5452"</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PRIMARY" hidden="1">"c2232"</definedName>
    <definedName name="IQ_EST_ACT_EPS_REPORTED" hidden="1">"c1750"</definedName>
    <definedName name="IQ_EST_ACT_EPS_REPORTED_REUT" hidden="1">"c5402"</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CURRENCY_REUT" hidden="1">"c5437"</definedName>
    <definedName name="IQ_EST_DATE" hidden="1">"c1634"</definedName>
    <definedName name="IQ_EST_DATE_REUT" hidden="1">"c5438"</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1YR_REUT" hidden="1">"c3646"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REUT" hidden="1">"c3633"</definedName>
    <definedName name="IQ_EST_EPS_GROWTH_5YR_STDDEV" hidden="1">"c1660"</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9272997</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PAYOUT_RATIO" hidden="1">"c3492"</definedName>
    <definedName name="IQ_FFO_STDDEV_EST" hidden="1">"c422"</definedName>
    <definedName name="IQ_FH">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SPOT_FDIC" hidden="1">"c6356"</definedName>
    <definedName name="IQ_FY">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ELD_MATURITY_FDIC" hidden="1">"c6408"</definedName>
    <definedName name="IQ_HIGH_TARGET_PRICE" hidden="1">"c1651"</definedName>
    <definedName name="IQ_HIGH_TARGET_PRICE_REUT" hidden="1">"c5317"</definedName>
    <definedName name="IQ_HIGHPRICE" hidden="1">"c545"</definedName>
    <definedName name="IQ_HOME_EQUITY_LOC_NET_CHARGE_OFFS_FDIC" hidden="1">"c6644"</definedName>
    <definedName name="IQ_HOME_EQUITY_LOC_TOTAL_CHARGE_OFFS_FDIC" hidden="1">"c6606"</definedName>
    <definedName name="IQ_HOME_EQUITY_LOC_TOTAL_RECOVERIES_FDIC" hidden="1">"c6625"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2000</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EY_MARKET_DEPOSIT_ACCOUNTS_FDIC" hidden="1">"c6553"</definedName>
    <definedName name="IQ_MONTH">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localSheetId="3" hidden="1">"2012-04-03 오후 2:47:0"</definedName>
    <definedName name="IQ_NAMES_REVISION_DATE_" hidden="1">"01/13/2020 01:22:20"</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_BR" hidden="1">"c5566"</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SHARE_SHARE_12MONTHS" hidden="1">"c1828"</definedName>
    <definedName name="IQ_PERCENT_CHANGE_EST_FFO_SHARE_SHARE_12MONTHS_CIQ" hidden="1">"c3769"</definedName>
    <definedName name="IQ_PERCENT_CHANGE_EST_FFO_SHARE_SHARE_18MONTHS" hidden="1">"c1829"</definedName>
    <definedName name="IQ_PERCENT_CHANGE_EST_FFO_SHARE_SHARE_18MONTHS_CIQ" hidden="1">"c3770"</definedName>
    <definedName name="IQ_PERCENT_CHANGE_EST_FFO_SHARE_SHARE_3MONTHS" hidden="1">"c1825"</definedName>
    <definedName name="IQ_PERCENT_CHANGE_EST_FFO_SHARE_SHARE_3MONTHS_CIQ" hidden="1">"c3766"</definedName>
    <definedName name="IQ_PERCENT_CHANGE_EST_FFO_SHARE_SHARE_6MONTHS" hidden="1">"c1826"</definedName>
    <definedName name="IQ_PERCENT_CHANGE_EST_FFO_SHARE_SHARE_6MONTHS_CIQ" hidden="1">"c3767"</definedName>
    <definedName name="IQ_PERCENT_CHANGE_EST_FFO_SHARE_SHARE_9MONTHS" hidden="1">"c1827"</definedName>
    <definedName name="IQ_PERCENT_CHANGE_EST_FFO_SHARE_SHARE_9MONTHS_CIQ" hidden="1">"c3768"</definedName>
    <definedName name="IQ_PERCENT_CHANGE_EST_FFO_SHARE_SHARE_DAY" hidden="1">"c1822"</definedName>
    <definedName name="IQ_PERCENT_CHANGE_EST_FFO_SHARE_SHARE_DAY_CIQ" hidden="1">"c3764"</definedName>
    <definedName name="IQ_PERCENT_CHANGE_EST_FFO_SHARE_SHARE_MONTH" hidden="1">"c1824"</definedName>
    <definedName name="IQ_PERCENT_CHANGE_EST_FFO_SHARE_SHARE_MONTH_CIQ" hidden="1">"c3765"</definedName>
    <definedName name="IQ_PERCENT_CHANGE_EST_FFO_SHARE_SHARE_WEEK" hidden="1">"c1823"</definedName>
    <definedName name="IQ_PERCENT_CHANGE_EST_FFO_SHARE_SHARE_WEEK_CIQ" hidden="1">"c3795"</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CENT_INSURED_FDIC" hidden="1">"c6374"</definedName>
    <definedName name="IQ_PERIODDATE" hidden="1">"c1414"</definedName>
    <definedName name="IQ_PERIODDATE_BS" hidden="1">"c1032"</definedName>
    <definedName name="IQ_PERIODDATE_CF" hidden="1">"c1033"</definedName>
    <definedName name="IQ_PERIODDATE_FDIC" hidden="1">"c13646"</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OVER_BVPS" hidden="1">"c1412"</definedName>
    <definedName name="IQ_PRICE_OVER_LTM_EPS" hidden="1">"c1413"</definedName>
    <definedName name="IQ_PRICE_TARGET" hidden="1">"c82"</definedName>
    <definedName name="IQ_PRICE_TARGET_REUT" hidden="1">"c3631"</definedName>
    <definedName name="IQ_PRICEDATE" hidden="1">"c1069"</definedName>
    <definedName name="IQ_PRICING_DATE" hidden="1">"c1613"</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ACT_OR_EST" hidden="1">"c2214"</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39430.4207986111</definedName>
    <definedName name="IQ_REVOLVING_SECURED_1_4_NON_ACCRUAL_FFIEC" hidden="1">"c13314"</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R" hidden="1">"c5517"</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D12" hidden="1">"$D$13:$D$34"</definedName>
    <definedName name="IQRE12" hidden="1">"$E$13:$E$34"</definedName>
    <definedName name="IQRF12" hidden="1">"$F$13:$F$34"</definedName>
    <definedName name="IRR">[52]IRR!$F$44</definedName>
    <definedName name="irr_all" localSheetId="3">#REF!</definedName>
    <definedName name="irr_all" localSheetId="21">#REF!</definedName>
    <definedName name="irr_all">#REF!</definedName>
    <definedName name="IS" hidden="1">[83]목표세부명세!#REF!</definedName>
    <definedName name="IS_Account">[49]유효성검사!$P$2:$P$334</definedName>
    <definedName name="IS_계정_Code">[49]유효성검사!$O$2:$O$334</definedName>
    <definedName name="IS7월당월" localSheetId="3">BlankMacro1</definedName>
    <definedName name="IS7월당월" localSheetId="6">BlankMacro1</definedName>
    <definedName name="IS7월당월" localSheetId="8">BlankMacro1</definedName>
    <definedName name="IS7월당월" localSheetId="21">BlankMacro1</definedName>
    <definedName name="IS7월당월">BlankMacro1</definedName>
    <definedName name="IT" hidden="1">{"'Sheet1'!$A$1:$H$36"}</definedName>
    <definedName name="IT수정" hidden="1">{"'Sheet1'!$A$1:$H$36"}</definedName>
    <definedName name="j" hidden="1">{#N/A,#N/A,FALSE,"BS";#N/A,#N/A,FALSE,"PL";#N/A,#N/A,FALSE,"처분";#N/A,#N/A,FALSE,"현금";#N/A,#N/A,FALSE,"매출";#N/A,#N/A,FALSE,"원가";#N/A,#N/A,FALSE,"경영"}</definedName>
    <definedName name="Jan" localSheetId="3">#REF!</definedName>
    <definedName name="Jan" localSheetId="21">#REF!</definedName>
    <definedName name="Jan">#REF!</definedName>
    <definedName name="Japan_Demand" localSheetId="3">#REF!</definedName>
    <definedName name="Japan_Demand" localSheetId="21">#REF!</definedName>
    <definedName name="Japan_Demand">#REF!</definedName>
    <definedName name="JDHFK"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eld" localSheetId="3" hidden="1">{#N/A,#N/A,FALSE,"Sheet5"}</definedName>
    <definedName name="jeld" hidden="1">{#N/A,#N/A,FALSE,"Sheet5"}</definedName>
    <definedName name="jeld2" hidden="1">{#N/A,#N/A,FALSE,"Sheet5"}</definedName>
    <definedName name="JEON" localSheetId="3">#REF!</definedName>
    <definedName name="JEON" localSheetId="21">#REF!</definedName>
    <definedName name="JEON">#REF!</definedName>
    <definedName name="JETTON" localSheetId="3">#REF!</definedName>
    <definedName name="JETTON" localSheetId="21">#REF!</definedName>
    <definedName name="JETTON">#REF!</definedName>
    <definedName name="jf"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d"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hbgdhlgdj666666666666666" localSheetId="3">'#3 Valuation Results 검증'!jhbgdhlgdj666666666666666</definedName>
    <definedName name="jhbgdhlgdj666666666666666">[0]!jhbgdhlgdj666666666666666</definedName>
    <definedName name="JIM" localSheetId="3" hidden="1">{#N/A,#N/A,FALSE,"Sheet5"}</definedName>
    <definedName name="JIM" hidden="1">{#N/A,#N/A,FALSE,"Sheet5"}</definedName>
    <definedName name="jj" localSheetId="3">'#3 Valuation Results 검증'!jj</definedName>
    <definedName name="jj">[0]!jj</definedName>
    <definedName name="JK" hidden="1">{#N/A,#N/A,TRUE,"Y생산";#N/A,#N/A,TRUE,"Y판매";#N/A,#N/A,TRUE,"Y총물량";#N/A,#N/A,TRUE,"Y능력";#N/A,#N/A,TRUE,"YKD"}</definedName>
    <definedName name="job_run" localSheetId="3">'#3 Valuation Results 검증'!job_run</definedName>
    <definedName name="job_run">[0]!job_run</definedName>
    <definedName name="JPY">[44]적용환율!$C$14</definedName>
    <definedName name="jsk" hidden="1">{#N/A,#N/A,FALSE,"UNIT";#N/A,#N/A,FALSE,"UNIT";#N/A,#N/A,FALSE,"계정"}</definedName>
    <definedName name="jun" hidden="1">#REF!</definedName>
    <definedName name="JUSO" localSheetId="3">#REF!</definedName>
    <definedName name="JUSO" localSheetId="21">#REF!</definedName>
    <definedName name="JUSO">#REF!</definedName>
    <definedName name="jw.pl" localSheetId="3">#REF!</definedName>
    <definedName name="jw.pl" localSheetId="21">#REF!</definedName>
    <definedName name="jw.pl">#REF!</definedName>
    <definedName name="jyuk" hidden="1">{#N/A,#N/A,TRUE,"Y생산";#N/A,#N/A,TRUE,"Y판매";#N/A,#N/A,TRUE,"Y총물량";#N/A,#N/A,TRUE,"Y능력";#N/A,#N/A,TRUE,"YKD"}</definedName>
    <definedName name="K">#REF!</definedName>
    <definedName name="KEROTON" localSheetId="3">#REF!</definedName>
    <definedName name="KEROTON" localSheetId="21">#REF!</definedName>
    <definedName name="KEROTON">#REF!</definedName>
    <definedName name="key" hidden="1">[84]COVER!#REF!</definedName>
    <definedName name="KHN" localSheetId="3" hidden="1">{"'보고양식'!$A$58:$K$111"}</definedName>
    <definedName name="KHN" hidden="1">{"'보고양식'!$A$58:$K$111"}</definedName>
    <definedName name="KIM" hidden="1">{#N/A,#N/A,FALSE,"단축1";#N/A,#N/A,FALSE,"단축2";#N/A,#N/A,FALSE,"단축3";#N/A,#N/A,FALSE,"장축";#N/A,#N/A,FALSE,"4WD"}</definedName>
    <definedName name="kjh" localSheetId="3">#REF!</definedName>
    <definedName name="kjh" localSheetId="21">#REF!</definedName>
    <definedName name="kjh">#REF!</definedName>
    <definedName name="kjs" hidden="1">{#N/A,#N/A,FALSE,"UNIT";#N/A,#N/A,FALSE,"UNIT";#N/A,#N/A,FALSE,"계정"}</definedName>
    <definedName name="kkk" localSheetId="3" hidden="1">{#N/A,#N/A,FALSE,"BS";#N/A,#N/A,FALSE,"PL";#N/A,#N/A,FALSE,"처분";#N/A,#N/A,FALSE,"현금";#N/A,#N/A,FALSE,"매출";#N/A,#N/A,FALSE,"원가";#N/A,#N/A,FALSE,"경영"}</definedName>
    <definedName name="kkk" hidden="1">{#N/A,#N/A,FALSE,"BS";#N/A,#N/A,FALSE,"PL";#N/A,#N/A,FALSE,"처분";#N/A,#N/A,FALSE,"현금";#N/A,#N/A,FALSE,"매출";#N/A,#N/A,FALSE,"원가";#N/A,#N/A,FALSE,"경영"}</definedName>
    <definedName name="KKKK" localSheetId="3" hidden="1">{#N/A,#N/A,FALSE,"96 3월물량표";#N/A,#N/A,FALSE,"96 4월물량표";#N/A,#N/A,FALSE,"96 5월물량표"}</definedName>
    <definedName name="kkkk" hidden="1">{#N/A,#N/A,FALSE,"BS";#N/A,#N/A,FALSE,"PL";#N/A,#N/A,FALSE,"처분";#N/A,#N/A,FALSE,"현금";#N/A,#N/A,FALSE,"매출";#N/A,#N/A,FALSE,"원가";#N/A,#N/A,FALSE,"경영"}</definedName>
    <definedName name="kkkkkk" hidden="1">{#N/A,#N/A,TRUE,"Y생산";#N/A,#N/A,TRUE,"Y판매";#N/A,#N/A,TRUE,"Y총물량";#N/A,#N/A,TRUE,"Y능력";#N/A,#N/A,TRUE,"YKD"}</definedName>
    <definedName name="KL" hidden="1">{#N/A,#N/A,FALSE,"BS";#N/A,#N/A,FALSE,"PL";#N/A,#N/A,FALSE,"처분";#N/A,#N/A,FALSE,"현금";#N/A,#N/A,FALSE,"매출";#N/A,#N/A,FALSE,"원가";#N/A,#N/A,FALSE,"경영"}</definedName>
    <definedName name="KPMG_Input_Data">'[85]Initial Class'!$C$2:$D$34</definedName>
    <definedName name="KPMG_REM">#REF!</definedName>
    <definedName name="ktft" hidden="1">3</definedName>
    <definedName name="KTM10B" hidden="1">{#N/A,#N/A,FALSE,"현장 NCR 분석";#N/A,#N/A,FALSE,"현장품질감사";#N/A,#N/A,FALSE,"현장품질감사"}</definedName>
    <definedName name="KU" hidden="1">{#N/A,#N/A,TRUE,"Y생산";#N/A,#N/A,TRUE,"Y판매";#N/A,#N/A,TRUE,"Y총물량";#N/A,#N/A,TRUE,"Y능력";#N/A,#N/A,TRUE,"YKD"}</definedName>
    <definedName name="K잔액기준" localSheetId="3" hidden="1">{#N/A,#N/A,FALSE,"주요여수신";#N/A,#N/A,FALSE,"수신금리";#N/A,#N/A,FALSE,"대출금리";#N/A,#N/A,FALSE,"신규대출";#N/A,#N/A,FALSE,"총액대출"}</definedName>
    <definedName name="K잔액기준" hidden="1">{#N/A,#N/A,FALSE,"주요여수신";#N/A,#N/A,FALSE,"수신금리";#N/A,#N/A,FALSE,"대출금리";#N/A,#N/A,FALSE,"신규대출";#N/A,#N/A,FALSE,"총액대출"}</definedName>
    <definedName name="L" localSheetId="3">'[42]Asset Detail'!#REF!</definedName>
    <definedName name="l" hidden="1">{#N/A,#N/A,FALSE,"주요여수신";#N/A,#N/A,FALSE,"수신금리";#N/A,#N/A,FALSE,"대출금리";#N/A,#N/A,FALSE,"신규대출";#N/A,#N/A,FALSE,"총액대출"}</definedName>
    <definedName name="L_Adjust">[86]Links!$H$1:$H$65536</definedName>
    <definedName name="L_AJE_Tot">[86]Links!$G$1:$G$65536</definedName>
    <definedName name="L_CY_Beg">[86]Links!$F$1:$F$65536</definedName>
    <definedName name="L_CY_End">[86]Links!$J$1:$J$65536</definedName>
    <definedName name="L_PY_End">[86]Links!$K$1:$K$65536</definedName>
    <definedName name="L_RJE_Tot">[86]Links!$I$1:$I$65536</definedName>
    <definedName name="labor" localSheetId="3">#REF!</definedName>
    <definedName name="labor" localSheetId="21">#REF!</definedName>
    <definedName name="labor">#REF!</definedName>
    <definedName name="Language">[87]basic_info!$C$3</definedName>
    <definedName name="Leases">#REF!</definedName>
    <definedName name="lee" localSheetId="3" hidden="1">{#N/A,#N/A,FALSE,"Sheet5"}</definedName>
    <definedName name="LEE" localSheetId="21">[11]미수!#REF!</definedName>
    <definedName name="LEE">[11]미수!#REF!</definedName>
    <definedName name="lek" localSheetId="3">#REF!</definedName>
    <definedName name="lek" localSheetId="21">#REF!</definedName>
    <definedName name="lek">#REF!</definedName>
    <definedName name="leverage" localSheetId="3">#REF!</definedName>
    <definedName name="leverage" localSheetId="21">#REF!</definedName>
    <definedName name="leverage">#REF!</definedName>
    <definedName name="libor">[88]Index!$F$11</definedName>
    <definedName name="Life">'[42]Asset Detail'!#REF!</definedName>
    <definedName name="limcount" hidden="1">2</definedName>
    <definedName name="LINE검토2" hidden="1">{#N/A,#N/A,TRUE,"Y생산";#N/A,#N/A,TRUE,"Y판매";#N/A,#N/A,TRUE,"Y총물량";#N/A,#N/A,TRUE,"Y능력";#N/A,#N/A,TRUE,"YKD"}</definedName>
    <definedName name="List" localSheetId="3">#REF!</definedName>
    <definedName name="List" localSheetId="21">#REF!</definedName>
    <definedName name="List">#REF!</definedName>
    <definedName name="ListOffset" hidden="1">1</definedName>
    <definedName name="lj"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h" localSheetId="3" hidden="1">{#N/A,#N/A,FALSE,"Sheet5"}</definedName>
    <definedName name="ljh" hidden="1">{#N/A,#N/A,FALSE,"Sheet5"}</definedName>
    <definedName name="lkhjfs" localSheetId="3" hidden="1">{#N/A,#N/A,FALSE,"주요여수신";#N/A,#N/A,FALSE,"수신금리";#N/A,#N/A,FALSE,"대출금리";#N/A,#N/A,FALSE,"신규대출";#N/A,#N/A,FALSE,"총액대출"}</definedName>
    <definedName name="lkhjfs" hidden="1">{#N/A,#N/A,FALSE,"주요여수신";#N/A,#N/A,FALSE,"수신금리";#N/A,#N/A,FALSE,"대출금리";#N/A,#N/A,FALSE,"신규대출";#N/A,#N/A,FALSE,"총액대출"}</definedName>
    <definedName name="lkjl">#REF!</definedName>
    <definedName name="lkjlk">#REF!</definedName>
    <definedName name="lkl">#REF!</definedName>
    <definedName name="ll" hidden="1">{"'교육경비품의'!$B$4:$D$12"}</definedName>
    <definedName name="llkjlkjl">#REF!</definedName>
    <definedName name="lll" hidden="1">{"'교육경비품의'!$B$4:$D$12"}</definedName>
    <definedName name="llll" hidden="1">{"'Sheet1'!$A$1:$D$4"}</definedName>
    <definedName name="lllll" hidden="1">{"'교육경비품의'!$B$4:$D$12"}</definedName>
    <definedName name="llllll" hidden="1">{"'Sheet1'!$A$1:$D$4"}</definedName>
    <definedName name="lllllll" hidden="1">{"'교육경비품의'!$B$4:$D$12"}</definedName>
    <definedName name="llllllll" hidden="1">{"'Sheet1'!$A$1:$D$4"}</definedName>
    <definedName name="lllllllll" hidden="1">{"'Sheet1'!$A$1:$D$4"}</definedName>
    <definedName name="llllllllll" hidden="1">{"'Sheet1'!$A$1:$D$4"}</definedName>
    <definedName name="llllllllllll" hidden="1">{"'교육경비품의'!$B$4:$D$12"}</definedName>
    <definedName name="loan" localSheetId="3" hidden="1">{#N/A,#N/A,FALSE,"주요여수신";#N/A,#N/A,FALSE,"수신금리";#N/A,#N/A,FALSE,"대출금리";#N/A,#N/A,FALSE,"신규대출";#N/A,#N/A,FALSE,"총액대출"}</definedName>
    <definedName name="loan" hidden="1">{#N/A,#N/A,FALSE,"주요여수신";#N/A,#N/A,FALSE,"수신금리";#N/A,#N/A,FALSE,"대출금리";#N/A,#N/A,FALSE,"신규대출";#N/A,#N/A,FALSE,"총액대출"}</definedName>
    <definedName name="LoanAC">INDIRECT("Data!$B$2:$B$"&amp;COUNTA([60]Data!$B$1:$B$65536))</definedName>
    <definedName name="loc">#REF!</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tionClass">'[42]Asset Detail'!#REF!</definedName>
    <definedName name="Locations">#REF!</definedName>
    <definedName name="lookup_table" localSheetId="3">'[82]New Valuation'!#REF!</definedName>
    <definedName name="lookup_table" localSheetId="21">'[82]New Valuation'!#REF!</definedName>
    <definedName name="lookup_table">'[82]New Valuation'!#REF!</definedName>
    <definedName name="lookup_table1" localSheetId="3">#REF!</definedName>
    <definedName name="lookup_table1" localSheetId="21">#REF!</definedName>
    <definedName name="lookup_table1">#REF!</definedName>
    <definedName name="lookup_table2" localSheetId="3">#REF!</definedName>
    <definedName name="lookup_table2" localSheetId="21">#REF!</definedName>
    <definedName name="lookup_table2">#REF!</definedName>
    <definedName name="lookup_table2_h" localSheetId="3">#REF!</definedName>
    <definedName name="lookup_table2_h" localSheetId="21">#REF!</definedName>
    <definedName name="lookup_table2_h">#REF!</definedName>
    <definedName name="lowsulfurdiesel" localSheetId="3" hidden="1">{"PAGE1",#N/A,FALSE,"YIELDS";"PAGE2",#N/A,FALSE,"YIELDS";"PAGE3",#N/A,FALSE,"YIELDS"}</definedName>
    <definedName name="lowsulfurdiesel" hidden="1">{"PAGE1",#N/A,FALSE,"YIELDS";"PAGE2",#N/A,FALSE,"YIELDS";"PAGE3",#N/A,FALSE,"YIELDS"}</definedName>
    <definedName name="LPGTON" localSheetId="3">#REF!</definedName>
    <definedName name="LPGTON" localSheetId="21">#REF!</definedName>
    <definedName name="LPGTON">#REF!</definedName>
    <definedName name="LTV">#REF!</definedName>
    <definedName name="LUBETON" localSheetId="3">#REF!</definedName>
    <definedName name="LUBETON" localSheetId="21">#REF!</definedName>
    <definedName name="LUBETON">#REF!</definedName>
    <definedName name="LW">'[42]Asset Detail'!#REF!</definedName>
    <definedName name="LWSALES" localSheetId="3">#REF!</definedName>
    <definedName name="LWSALES" localSheetId="21">#REF!</definedName>
    <definedName name="LWSALES">#REF!</definedName>
    <definedName name="LY" hidden="1">#REF!</definedName>
    <definedName name="LYBin" localSheetId="3">#REF!</definedName>
    <definedName name="LYBin" localSheetId="21">#REF!</definedName>
    <definedName name="LYBin">#REF!</definedName>
    <definedName name="LYHolds" localSheetId="21">#REF!</definedName>
    <definedName name="LYHolds">#REF!</definedName>
    <definedName name="LYNet" localSheetId="21">#REF!</definedName>
    <definedName name="LYNet">#REF!</definedName>
    <definedName name="LYoos" localSheetId="21">#REF!</definedName>
    <definedName name="LYoos">#REF!</definedName>
    <definedName name="LYReselects" localSheetId="21">#REF!</definedName>
    <definedName name="LYReselects">#REF!</definedName>
    <definedName name="LYReturns" localSheetId="21">#REF!</definedName>
    <definedName name="LYReturns">#REF!</definedName>
    <definedName name="LYSales" localSheetId="21">#REF!</definedName>
    <definedName name="LYSales">#REF!</definedName>
    <definedName name="LYTotal" localSheetId="21">#REF!</definedName>
    <definedName name="LYTotal">#REF!</definedName>
    <definedName name="m" hidden="1">[89]INMD1198!$B$30</definedName>
    <definedName name="M.D.F1공장" localSheetId="3">'[18]1.MDF1공장'!#REF!</definedName>
    <definedName name="M.D.F1공장" localSheetId="21">'[18]1.MDF1공장'!#REF!</definedName>
    <definedName name="M.D.F1공장">'[18]1.MDF1공장'!#REF!</definedName>
    <definedName name="M_DU_Service">#REF!</definedName>
    <definedName name="M_DU_Support">#REF!</definedName>
    <definedName name="M_F123.CashFlow_Button1_Click" localSheetId="6">[90]!M_F123.CashFlow_Button1_Click</definedName>
    <definedName name="M_F123.CashFlow_Button1_Click" localSheetId="8">[90]!M_F123.CashFlow_Button1_Click</definedName>
    <definedName name="M_F123.CashFlow_Button1_Click" localSheetId="21">[90]!M_F123.CashFlow_Button1_Click</definedName>
    <definedName name="M_F123.CashFlow_Button1_Click">[90]!M_F123.CashFlow_Button1_Click</definedName>
    <definedName name="M_Web_Service">#REF!</definedName>
    <definedName name="M65M12.5M" localSheetId="3">#REF!</definedName>
    <definedName name="M65M12.5M" localSheetId="21">#REF!</definedName>
    <definedName name="M65M12.5M">#REF!</definedName>
    <definedName name="Macro8" localSheetId="6">[91]!Macro8</definedName>
    <definedName name="Macro8" localSheetId="8">[91]!Macro8</definedName>
    <definedName name="Macro8" localSheetId="21">[91]!Macro8</definedName>
    <definedName name="Macro8">[91]!Macro8</definedName>
    <definedName name="main" localSheetId="6">[63]!main</definedName>
    <definedName name="main" localSheetId="8">[63]!main</definedName>
    <definedName name="main" localSheetId="21">[63]!main</definedName>
    <definedName name="main">[63]!main</definedName>
    <definedName name="Maintenance_Cost">#REF!</definedName>
    <definedName name="map">[92]Sheet1!$A$2:$B$71</definedName>
    <definedName name="MargCostPort">'[35]One-Time Data'!$D$1:$E$11</definedName>
    <definedName name="MARGINPLAN" localSheetId="3">#REF!</definedName>
    <definedName name="MARGINPLAN" localSheetId="21">#REF!</definedName>
    <definedName name="MARGINPLAN">#REF!</definedName>
    <definedName name="MARGINPROJ" localSheetId="3">#REF!</definedName>
    <definedName name="MARGINPROJ" localSheetId="21">#REF!</definedName>
    <definedName name="MARGINPROJ">#REF!</definedName>
    <definedName name="Market">#REF!</definedName>
    <definedName name="Market_Share">[93]Market!$A$1:$J$37</definedName>
    <definedName name="MarketClipActivationFee">#REF!</definedName>
    <definedName name="MarketClipFXActivationFee">#REF!</definedName>
    <definedName name="MarketClipFXDivisor">#REF!</definedName>
    <definedName name="MarketClipFXInternationalActivationFee">#REF!</definedName>
    <definedName name="MarketClipFXInternationalDivisor">#REF!</definedName>
    <definedName name="MarketClipFXInternationalMonthlyCosts">#REF!</definedName>
    <definedName name="MarketClipFXInternationalRecurringFee">#REF!</definedName>
    <definedName name="MarketClipFXMonthlyCosts">#REF!</definedName>
    <definedName name="MarketClipFXRecurringFee">#REF!</definedName>
    <definedName name="MarketClipMonthlyCosts">#REF!</definedName>
    <definedName name="MarketClipRecurringFee">#REF!</definedName>
    <definedName name="master">#REF!</definedName>
    <definedName name="Master4_System">#REF!</definedName>
    <definedName name="Master5">#REF!</definedName>
    <definedName name="mcs03g.ReqArray">{"Price","MEGT","LC125","N","0","0","H"}</definedName>
    <definedName name="MDETITLE" localSheetId="3">#REF!</definedName>
    <definedName name="MDETITLE" localSheetId="21">#REF!</definedName>
    <definedName name="MDETITLE">#REF!</definedName>
    <definedName name="MeanCFR">[35]Trends!#REF!</definedName>
    <definedName name="MedianCFR">[35]Trends!#REF!</definedName>
    <definedName name="menu_button_Click" localSheetId="3">'#3 Valuation Results 검증'!menu_button_Click</definedName>
    <definedName name="menu_button_Click">[0]!menu_button_Click</definedName>
    <definedName name="MerrillPrintIt" localSheetId="6" hidden="1">[51]!MerrillPrintIt</definedName>
    <definedName name="MerrillPrintIt" localSheetId="8" hidden="1">[51]!MerrillPrintIt</definedName>
    <definedName name="MerrillPrintIt" hidden="1">[51]!MerrillPrintIt</definedName>
    <definedName name="Method" localSheetId="3">#REF!</definedName>
    <definedName name="Method" localSheetId="21">#REF!</definedName>
    <definedName name="Method">#REF!</definedName>
    <definedName name="Mideast" localSheetId="3">#REF!</definedName>
    <definedName name="Mideast" localSheetId="21">#REF!</definedName>
    <definedName name="Mideast">#REF!</definedName>
    <definedName name="mike" localSheetId="3">#REF!</definedName>
    <definedName name="mike" localSheetId="21">#REF!</definedName>
    <definedName name="mike">#REF!</definedName>
    <definedName name="mil" localSheetId="3">1000000</definedName>
    <definedName name="mil" localSheetId="21">#REF!</definedName>
    <definedName name="mil">#REF!</definedName>
    <definedName name="MktTitleBlock">[5]Marketing!$A$4:$IV$4</definedName>
    <definedName name="mm" hidden="1">{#N/A,#N/A,TRUE,"Y생산";#N/A,#N/A,TRUE,"Y판매";#N/A,#N/A,TRUE,"Y총물량";#N/A,#N/A,TRUE,"Y능력";#N/A,#N/A,TRUE,"YKD"}</definedName>
    <definedName name="mmmm" hidden="1">{#N/A,#N/A,TRUE,"Y생산";#N/A,#N/A,TRUE,"Y판매";#N/A,#N/A,TRUE,"Y총물량";#N/A,#N/A,TRUE,"Y능력";#N/A,#N/A,TRUE,"YKD"}</definedName>
    <definedName name="MobileFirstCallActivationFee">#REF!</definedName>
    <definedName name="MobileFirstCallDivisor">#REF!</definedName>
    <definedName name="MobileFirstCallRecurringFee">#REF!</definedName>
    <definedName name="MobileFirstCalMonthlyCosts">#REF!</definedName>
    <definedName name="MobileTradingActivationFee">#REF!</definedName>
    <definedName name="MobileTradingDivisor">#REF!</definedName>
    <definedName name="MobileTradingMonthlyCosts">#REF!</definedName>
    <definedName name="MobileTradingRecurringFee">#REF!</definedName>
    <definedName name="MODEMS" localSheetId="3">[50]COMPS!#REF!</definedName>
    <definedName name="MODEMS" localSheetId="21">[50]COMPS!#REF!</definedName>
    <definedName name="MODEMS">[50]COMPS!#REF!</definedName>
    <definedName name="Module1.exe_1" localSheetId="6">[71]!Module1.exe_1</definedName>
    <definedName name="Module1.exe_1" localSheetId="8">[71]!Module1.exe_1</definedName>
    <definedName name="Module1.exe_1" localSheetId="21">[71]!Module1.exe_1</definedName>
    <definedName name="Module1.exe_1">[71]!Module1.exe_1</definedName>
    <definedName name="Module1.exe_10" localSheetId="6">[72]!Module1.exe_10</definedName>
    <definedName name="Module1.exe_10" localSheetId="8">[72]!Module1.exe_10</definedName>
    <definedName name="Module1.exe_10" localSheetId="21">[72]!Module1.exe_10</definedName>
    <definedName name="Module1.exe_10">[72]!Module1.exe_10</definedName>
    <definedName name="Module1.exe_11" localSheetId="6">[72]!Module1.exe_11</definedName>
    <definedName name="Module1.exe_11" localSheetId="8">[72]!Module1.exe_11</definedName>
    <definedName name="Module1.exe_11" localSheetId="21">[72]!Module1.exe_11</definedName>
    <definedName name="Module1.exe_11">[72]!Module1.exe_11</definedName>
    <definedName name="Module1.exe_12" localSheetId="6">[72]!Module1.exe_12</definedName>
    <definedName name="Module1.exe_12" localSheetId="8">[72]!Module1.exe_12</definedName>
    <definedName name="Module1.exe_12" localSheetId="21">[72]!Module1.exe_12</definedName>
    <definedName name="Module1.exe_12">[72]!Module1.exe_12</definedName>
    <definedName name="Module1.exe_13" localSheetId="6">[72]!Module1.exe_13</definedName>
    <definedName name="Module1.exe_13" localSheetId="8">[72]!Module1.exe_13</definedName>
    <definedName name="Module1.exe_13" localSheetId="21">[72]!Module1.exe_13</definedName>
    <definedName name="Module1.exe_13">[72]!Module1.exe_13</definedName>
    <definedName name="Module1.exe_14" localSheetId="6">[72]!Module1.exe_14</definedName>
    <definedName name="Module1.exe_14" localSheetId="8">[72]!Module1.exe_14</definedName>
    <definedName name="Module1.exe_14" localSheetId="21">[72]!Module1.exe_14</definedName>
    <definedName name="Module1.exe_14">[72]!Module1.exe_14</definedName>
    <definedName name="Module1.exe_15" localSheetId="6">[72]!Module1.exe_15</definedName>
    <definedName name="Module1.exe_15" localSheetId="8">[72]!Module1.exe_15</definedName>
    <definedName name="Module1.exe_15" localSheetId="21">[72]!Module1.exe_15</definedName>
    <definedName name="Module1.exe_15">[72]!Module1.exe_15</definedName>
    <definedName name="Module1.exe_16" localSheetId="6">[72]!Module1.exe_16</definedName>
    <definedName name="Module1.exe_16" localSheetId="8">[72]!Module1.exe_16</definedName>
    <definedName name="Module1.exe_16" localSheetId="21">[72]!Module1.exe_16</definedName>
    <definedName name="Module1.exe_16">[72]!Module1.exe_16</definedName>
    <definedName name="Module1.exe_2" localSheetId="6">[71]!Module1.exe_2</definedName>
    <definedName name="Module1.exe_2" localSheetId="8">[71]!Module1.exe_2</definedName>
    <definedName name="Module1.exe_2" localSheetId="21">[71]!Module1.exe_2</definedName>
    <definedName name="Module1.exe_2">[71]!Module1.exe_2</definedName>
    <definedName name="Module1.exe_3" localSheetId="6">[71]!Module1.exe_3</definedName>
    <definedName name="Module1.exe_3" localSheetId="8">[71]!Module1.exe_3</definedName>
    <definedName name="Module1.exe_3" localSheetId="21">[71]!Module1.exe_3</definedName>
    <definedName name="Module1.exe_3">[71]!Module1.exe_3</definedName>
    <definedName name="Module1.exe_4" localSheetId="6">[71]!Module1.exe_4</definedName>
    <definedName name="Module1.exe_4" localSheetId="8">[71]!Module1.exe_4</definedName>
    <definedName name="Module1.exe_4" localSheetId="21">[71]!Module1.exe_4</definedName>
    <definedName name="Module1.exe_4">[71]!Module1.exe_4</definedName>
    <definedName name="Module1.exe_5" localSheetId="6">[71]!Module1.exe_5</definedName>
    <definedName name="Module1.exe_5" localSheetId="8">[71]!Module1.exe_5</definedName>
    <definedName name="Module1.exe_5" localSheetId="21">[71]!Module1.exe_5</definedName>
    <definedName name="Module1.exe_5">[71]!Module1.exe_5</definedName>
    <definedName name="Module1.exe_6" localSheetId="6">[71]!Module1.exe_6</definedName>
    <definedName name="Module1.exe_6" localSheetId="8">[71]!Module1.exe_6</definedName>
    <definedName name="Module1.exe_6" localSheetId="21">[71]!Module1.exe_6</definedName>
    <definedName name="Module1.exe_6">[71]!Module1.exe_6</definedName>
    <definedName name="Module1.exe_7" localSheetId="6">[71]!Module1.exe_7</definedName>
    <definedName name="Module1.exe_7" localSheetId="8">[71]!Module1.exe_7</definedName>
    <definedName name="Module1.exe_7" localSheetId="21">[71]!Module1.exe_7</definedName>
    <definedName name="Module1.exe_7">[71]!Module1.exe_7</definedName>
    <definedName name="Module1.exe_8" localSheetId="6">[71]!Module1.exe_8</definedName>
    <definedName name="Module1.exe_8" localSheetId="8">[71]!Module1.exe_8</definedName>
    <definedName name="Module1.exe_8" localSheetId="21">[71]!Module1.exe_8</definedName>
    <definedName name="Module1.exe_8">[71]!Module1.exe_8</definedName>
    <definedName name="Module1.exe_9" localSheetId="6">[72]!Module1.exe_9</definedName>
    <definedName name="Module1.exe_9" localSheetId="8">[72]!Module1.exe_9</definedName>
    <definedName name="Module1.exe_9" localSheetId="21">[72]!Module1.exe_9</definedName>
    <definedName name="Module1.exe_9">[72]!Module1.exe_9</definedName>
    <definedName name="Module1.gotostudio" localSheetId="6">[71]!Module1.gotostudio</definedName>
    <definedName name="Module1.gotostudio" localSheetId="8">[71]!Module1.gotostudio</definedName>
    <definedName name="Module1.gotostudio" localSheetId="21">[71]!Module1.gotostudio</definedName>
    <definedName name="Module1.gotostudio">[71]!Module1.gotostudio</definedName>
    <definedName name="Mortgage" localSheetId="3">#REF!</definedName>
    <definedName name="Mortgage" localSheetId="21">#REF!</definedName>
    <definedName name="Mortgage">#REF!</definedName>
    <definedName name="MP" hidden="1">{#N/A,#N/A,FALSE,"BS";#N/A,#N/A,FALSE,"PL";#N/A,#N/A,FALSE,"처분";#N/A,#N/A,FALSE,"현금";#N/A,#N/A,FALSE,"매출";#N/A,#N/A,FALSE,"원가";#N/A,#N/A,FALSE,"경영"}</definedName>
    <definedName name="mp_cst" localSheetId="3">'[82]New Valuation'!#REF!</definedName>
    <definedName name="mp_cst" localSheetId="21">'[82]New Valuation'!#REF!</definedName>
    <definedName name="mp_cst">'[82]New Valuation'!#REF!</definedName>
    <definedName name="ms" localSheetId="3" hidden="1">{#N/A,#N/A,FALSE,"Aging Summary";#N/A,#N/A,FALSE,"Ratio Analysis";#N/A,#N/A,FALSE,"Test 120 Day Accts";#N/A,#N/A,FALSE,"Tickmarks"}</definedName>
    <definedName name="ms" hidden="1">{#N/A,#N/A,FALSE,"Aging Summary";#N/A,#N/A,FALSE,"Ratio Analysis";#N/A,#N/A,FALSE,"Test 120 Day Accts";#N/A,#N/A,FALSE,"Tickmarks"}</definedName>
    <definedName name="mse" hidden="1">{#N/A,#N/A,FALSE,"BS";#N/A,#N/A,FALSE,"PL";#N/A,#N/A,FALSE,"처분";#N/A,#N/A,FALSE,"현금";#N/A,#N/A,FALSE,"매출";#N/A,#N/A,FALSE,"원가";#N/A,#N/A,FALSE,"경영"}</definedName>
    <definedName name="Mseok" hidden="1">{#N/A,#N/A,FALSE,"BS";#N/A,#N/A,FALSE,"PL";#N/A,#N/A,FALSE,"처분";#N/A,#N/A,FALSE,"현금";#N/A,#N/A,FALSE,"매출";#N/A,#N/A,FALSE,"원가";#N/A,#N/A,FALSE,"경영"}</definedName>
    <definedName name="MSPGCosts">[35]Trends!$A$99</definedName>
    <definedName name="mycal" localSheetId="3">#REF!</definedName>
    <definedName name="mycal" localSheetId="21">#REF!</definedName>
    <definedName name="mycal">#REF!</definedName>
    <definedName name="name">[62]Index!$B$3</definedName>
    <definedName name="NAMECHECK" localSheetId="3">#REF!</definedName>
    <definedName name="NAMECHECK" localSheetId="21">#REF!</definedName>
    <definedName name="NAMECHECK">#REF!</definedName>
    <definedName name="NAMES" localSheetId="3">[50]COMPS!#REF!</definedName>
    <definedName name="NAMES" localSheetId="21">[50]COMPS!#REF!</definedName>
    <definedName name="NAMES">[50]COMPS!#REF!</definedName>
    <definedName name="NAMTITLE" localSheetId="3">#REF!</definedName>
    <definedName name="NAMTITLE" localSheetId="21">#REF!</definedName>
    <definedName name="NAMTITLE">#REF!</definedName>
    <definedName name="NAPTON" localSheetId="3">#REF!</definedName>
    <definedName name="NAPTON" localSheetId="21">#REF!</definedName>
    <definedName name="NAPTON">#REF!</definedName>
    <definedName name="NBdetail">'[46]Churn Overview Charts'!#REF!</definedName>
    <definedName name="NBV">'[42]Asset Detail'!#REF!</definedName>
    <definedName name="NEATITLE" localSheetId="3">#REF!</definedName>
    <definedName name="NEATITLE" localSheetId="21">#REF!</definedName>
    <definedName name="NEATITLE">#REF!</definedName>
    <definedName name="Net">[59]newGraphs!#REF!</definedName>
    <definedName name="NetBacks">'[5]Net Backs'!$A$1:$AX$25</definedName>
    <definedName name="NetBackTB">'[5]Net Backs'!$A$1:$IV$1</definedName>
    <definedName name="new" localSheetId="3">[35]Trends!$A$1:$N$365</definedName>
    <definedName name="New">{0;0;0;0;1;#N/A;0;0;0.3;0.3;2;FALSE;FALSE;FALSE;FALSE;FALSE;#N/A;1;96;#N/A;#N/A;"";""}</definedName>
    <definedName name="NewRange" localSheetId="6" hidden="1">[51]!NewRange</definedName>
    <definedName name="NewRange" localSheetId="8" hidden="1">[51]!NewRange</definedName>
    <definedName name="NewRange" hidden="1">[51]!NewRange</definedName>
    <definedName name="NGLTON" localSheetId="3">#REF!</definedName>
    <definedName name="NGLTON" localSheetId="21">#REF!</definedName>
    <definedName name="NGLTON">#REF!</definedName>
    <definedName name="nhgv" localSheetId="3" hidden="1">{#N/A,#N/A,FALSE,"주요여수신";#N/A,#N/A,FALSE,"수신금리";#N/A,#N/A,FALSE,"대출금리";#N/A,#N/A,FALSE,"신규대출";#N/A,#N/A,FALSE,"총액대출"}</definedName>
    <definedName name="nhgv" hidden="1">{#N/A,#N/A,FALSE,"주요여수신";#N/A,#N/A,FALSE,"수신금리";#N/A,#N/A,FALSE,"대출금리";#N/A,#N/A,FALSE,"신규대출";#N/A,#N/A,FALSE,"총액대출"}</definedName>
    <definedName name="nm" hidden="1">{#N/A,#N/A,TRUE,"Y생산";#N/A,#N/A,TRUE,"Y판매";#N/A,#N/A,TRUE,"Y총물량";#N/A,#N/A,TRUE,"Y능력";#N/A,#N/A,TRUE,"YKD"}</definedName>
    <definedName name="nn" localSheetId="3">'#3 Valuation Results 검증'!nn</definedName>
    <definedName name="nn">[0]!nn</definedName>
    <definedName name="Non_OECD" localSheetId="3">#REF!,#REF!,#REF!</definedName>
    <definedName name="Non_OECD" localSheetId="21">#REF!,#REF!,#REF!</definedName>
    <definedName name="Non_OECD">#REF!,#REF!,#REF!</definedName>
    <definedName name="Non_OECD_Demand" localSheetId="3">#REF!</definedName>
    <definedName name="Non_OECD_Demand" localSheetId="21">#REF!</definedName>
    <definedName name="Non_OECD_Demand">#REF!</definedName>
    <definedName name="Non_OECD_Growth" localSheetId="3">#REF!</definedName>
    <definedName name="Non_OECD_Growth" localSheetId="21">#REF!</definedName>
    <definedName name="Non_OECD_Growth">#REF!</definedName>
    <definedName name="Non_OPEC_Crude_Oil" localSheetId="3">#REF!,#REF!,#REF!</definedName>
    <definedName name="Non_OPEC_Crude_Oil" localSheetId="21">#REF!,#REF!,#REF!</definedName>
    <definedName name="Non_OPEC_Crude_Oil">#REF!,#REF!,#REF!</definedName>
    <definedName name="NOTES" localSheetId="3">[50]COMPS!#REF!</definedName>
    <definedName name="NOTES" localSheetId="21">[50]COMPS!#REF!</definedName>
    <definedName name="NOTES">[50]COMPS!#REF!</definedName>
    <definedName name="npv" localSheetId="3">#REF!</definedName>
    <definedName name="npv" localSheetId="21">#REF!</definedName>
    <definedName name="npv">#REF!</definedName>
    <definedName name="npv_add" localSheetId="3">'[82]New Valuation'!#REF!</definedName>
    <definedName name="npv_add" localSheetId="21">'[82]New Valuation'!#REF!</definedName>
    <definedName name="npv_add">'[82]New Valuation'!#REF!</definedName>
    <definedName name="npv_all" localSheetId="3">#REF!</definedName>
    <definedName name="npv_all" localSheetId="21">#REF!</definedName>
    <definedName name="npv_all">#REF!</definedName>
    <definedName name="npv_lggas" localSheetId="3">#REF!</definedName>
    <definedName name="npv_lggas" localSheetId="21">#REF!</definedName>
    <definedName name="npv_lggas">#REF!</definedName>
    <definedName name="npv_ws" localSheetId="3">#REF!</definedName>
    <definedName name="npv_ws" localSheetId="21">#REF!</definedName>
    <definedName name="npv_ws">#REF!</definedName>
    <definedName name="nzn" localSheetId="3" hidden="1">{#N/A,#N/A,FALSE,"Aging Summary";#N/A,#N/A,FALSE,"Ratio Analysis";#N/A,#N/A,FALSE,"Test 120 Day Accts";#N/A,#N/A,FALSE,"Tickmarks"}</definedName>
    <definedName name="nzn" hidden="1">{#N/A,#N/A,FALSE,"Aging Summary";#N/A,#N/A,FALSE,"Ratio Analysis";#N/A,#N/A,FALSE,"Test 120 Day Accts";#N/A,#N/A,FALSE,"Tickmarks"}</definedName>
    <definedName name="o" localSheetId="3" hidden="1">{#N/A,#N/A,FALSE,"New Depr Sch-150% DB";#N/A,#N/A,FALSE,"Cash Flows RLP";#N/A,#N/A,FALSE,"IRR";#N/A,#N/A,FALSE,"Proforma IS";#N/A,#N/A,FALSE,"Assumptions"}</definedName>
    <definedName name="O">[94]인건비!$D$7:$X$65</definedName>
    <definedName name="OECD" localSheetId="3">#REF!,#REF!,#REF!</definedName>
    <definedName name="OECD" localSheetId="21">#REF!,#REF!,#REF!</definedName>
    <definedName name="OECD">#REF!,#REF!,#REF!</definedName>
    <definedName name="OECD_Growth" localSheetId="3">#REF!</definedName>
    <definedName name="OECD_Growth" localSheetId="21">#REF!</definedName>
    <definedName name="OECD_Growth">#REF!</definedName>
    <definedName name="OnlineHours">[35]Trends!$A$123</definedName>
    <definedName name="ONP" hidden="1">#REF!</definedName>
    <definedName name="ooo" hidden="1">{"'Sheet1'!$A$1:$D$4"}</definedName>
    <definedName name="oooo" hidden="1">{"'교육경비품의'!$B$4:$D$12"}</definedName>
    <definedName name="ooooo" hidden="1">{"'Sheet1'!$A$1:$D$4"}</definedName>
    <definedName name="oooooo" hidden="1">{"'Sheet1'!$A$1:$D$4"}</definedName>
    <definedName name="ooooooo" hidden="1">{"'Sheet1'!$A$1:$D$4"}</definedName>
    <definedName name="oooooooooo" hidden="1">{"'교육경비품의'!$B$4:$D$12"}</definedName>
    <definedName name="oooooooooooo" hidden="1">{"'Sheet1'!$A$1:$D$4"}</definedName>
    <definedName name="ooooooooooooooo" hidden="1">{"'교육경비품의'!$B$4:$D$12"}</definedName>
    <definedName name="oooooooooooooooo" hidden="1">{"'Sheet1'!$A$1:$D$4"}</definedName>
    <definedName name="ooooooooooooooooooo" hidden="1">{"'Sheet1'!$A$1:$D$4"}</definedName>
    <definedName name="ooooooooooooooooooooo" hidden="1">{"'교육경비품의'!$B$4:$D$12"}</definedName>
    <definedName name="ooooooooooooooooooooooo" hidden="1">{"'교육경비품의'!$B$4:$D$12"}</definedName>
    <definedName name="ooop" hidden="1">{"'매출'!$A$1:$I$22"}</definedName>
    <definedName name="OpCase">#REF!</definedName>
    <definedName name="OPEC_Crude_Oil" localSheetId="3">#REF!,#REF!,#REF!</definedName>
    <definedName name="OPEC_Crude_Oil" localSheetId="21">#REF!,#REF!,#REF!</definedName>
    <definedName name="OPEC_Crude_Oil">#REF!,#REF!,#REF!</definedName>
    <definedName name="OPPTY_PL">#REF!</definedName>
    <definedName name="OptionButton21_Click" localSheetId="3">'#3 Valuation Results 검증'!OptionButton21_Click</definedName>
    <definedName name="OptionButton21_Click">[0]!OptionButton21_Click</definedName>
    <definedName name="other" localSheetId="3">'[67]BD 2000'!$A$1:$H$65536,'[67]BD 2000'!$A$1:$IV$4</definedName>
    <definedName name="other" localSheetId="21">#REF!</definedName>
    <definedName name="other">#REF!</definedName>
    <definedName name="other_inv_amt" localSheetId="3">#REF!</definedName>
    <definedName name="other_inv_amt" localSheetId="21">#REF!</definedName>
    <definedName name="other_inv_amt">#REF!</definedName>
    <definedName name="other_inv_amt1" localSheetId="3">#REF!</definedName>
    <definedName name="other_inv_amt1" localSheetId="21">#REF!</definedName>
    <definedName name="other_inv_amt1">#REF!</definedName>
    <definedName name="other_op" localSheetId="3">#REF!</definedName>
    <definedName name="other_op" localSheetId="21">#REF!</definedName>
    <definedName name="other_op">#REF!</definedName>
    <definedName name="Other_Supply" localSheetId="3">#REF!,#REF!,#REF!</definedName>
    <definedName name="Other_Supply" localSheetId="21">#REF!,#REF!,#REF!</definedName>
    <definedName name="Other_Supply">#REF!,#REF!,#REF!</definedName>
    <definedName name="othertitles">'[67]BD 2000'!$A$1:$H$65536,'[67]BD 2000'!$A$1:$IV$4</definedName>
    <definedName name="OTHTON" localSheetId="3">#REF!</definedName>
    <definedName name="OTHTON" localSheetId="21">#REF!</definedName>
    <definedName name="OTHTON">#REF!</definedName>
    <definedName name="ou" localSheetId="3" hidden="1">{#N/A,#N/A,FALSE,"Aging Summary";#N/A,#N/A,FALSE,"Ratio Analysis";#N/A,#N/A,FALSE,"Test 120 Day Accts";#N/A,#N/A,FALSE,"Tickmarks"}</definedName>
    <definedName name="ou" hidden="1">{#N/A,#N/A,FALSE,"Aging Summary";#N/A,#N/A,FALSE,"Ratio Analysis";#N/A,#N/A,FALSE,"Test 120 Day Accts";#N/A,#N/A,FALSE,"Tickmarks"}</definedName>
    <definedName name="OUTPUT" localSheetId="3">#REF!</definedName>
    <definedName name="OUTPUT" localSheetId="21">#REF!</definedName>
    <definedName name="OUTPUT">#REF!</definedName>
    <definedName name="Over40CFR">[35]Trends!#REF!</definedName>
    <definedName name="p" localSheetId="3" hidden="1">{"'교육경비품의'!$B$4:$D$12"}</definedName>
    <definedName name="P" localSheetId="21">#REF!</definedName>
    <definedName name="P">#REF!</definedName>
    <definedName name="P.Close">#N/A</definedName>
    <definedName name="P.Comp">#N/A</definedName>
    <definedName name="P.CompIndex">#N/A</definedName>
    <definedName name="P.Date">#N/A</definedName>
    <definedName name="P.Date2">#N/A</definedName>
    <definedName name="P.Date3">#N/A</definedName>
    <definedName name="P.Date4">#N/A</definedName>
    <definedName name="P.FirstRow">#N/A</definedName>
    <definedName name="P.High">#N/A</definedName>
    <definedName name="P.Holidays">#N/A</definedName>
    <definedName name="P.LastRow">#N/A</definedName>
    <definedName name="P.Low">#N/A</definedName>
    <definedName name="P.PE">#N/A</definedName>
    <definedName name="P.Vol">#N/A</definedName>
    <definedName name="P.Yield">#N/A</definedName>
    <definedName name="P_?">'[23]97년추정손익계산서'!$G$6:$G$86</definedName>
    <definedName name="p_inv_amt" localSheetId="3">#REF!</definedName>
    <definedName name="p_inv_amt" localSheetId="21">#REF!</definedName>
    <definedName name="p_inv_amt">#REF!</definedName>
    <definedName name="p_inv_amt1" localSheetId="3">#REF!</definedName>
    <definedName name="p_inv_amt1" localSheetId="21">#REF!</definedName>
    <definedName name="p_inv_amt1">#REF!</definedName>
    <definedName name="pacb0160">'[95]Bill Sum'!#REF!</definedName>
    <definedName name="PAGE2">#N/A</definedName>
    <definedName name="PAGE3">#N/A</definedName>
    <definedName name="PAGE4">#N/A</definedName>
    <definedName name="PAGE5" localSheetId="3">[17]COMBINED!#REF!</definedName>
    <definedName name="PAGE5" localSheetId="21">[17]COMBINED!#REF!</definedName>
    <definedName name="PAGE5">[17]COMBINED!#REF!</definedName>
    <definedName name="PAGE6">#N/A</definedName>
    <definedName name="palm_pct_palm">#REF!</definedName>
    <definedName name="parameter.report.subtitle">'[96]{parameters}'!$C$6</definedName>
    <definedName name="parameter.report.title">'[96]{parameters}'!$C$5</definedName>
    <definedName name="parameter.sources" localSheetId="3">OFFSET('[96]{parameters}'!$L$7,0,0,parameter.sources.count)</definedName>
    <definedName name="parameter.sources" localSheetId="4">OFFSET('[96]{parameters}'!$L$7,0,0,parameter.sources.count)</definedName>
    <definedName name="parameter.sources" localSheetId="18">OFFSET('[96]{parameters}'!$L$7,0,0,parameter.sources.count)</definedName>
    <definedName name="parameter.sources" localSheetId="22">OFFSET('[96]{parameters}'!$L$7,0,0,parameter.sources.count)</definedName>
    <definedName name="parameter.sources">OFFSET('[96]{parameters}'!$L$7,0,0,parameter.sources.count)</definedName>
    <definedName name="parameter.sources.count">'[96]{parameters}'!$L$5</definedName>
    <definedName name="PART">[97]Sheet1!$A$1:$C$83</definedName>
    <definedName name="PAS_ACD">#REF!</definedName>
    <definedName name="PAS_AOT">#REF!</definedName>
    <definedName name="PAS_HT">#REF!</definedName>
    <definedName name="PAS_OC">#REF!</definedName>
    <definedName name="pay" hidden="1">[98]comm!#REF!</definedName>
    <definedName name="payment1" hidden="1">[99]comm!#REF!</definedName>
    <definedName name="PBC" localSheetId="3">#REF!</definedName>
    <definedName name="PBC" localSheetId="21">#REF!</definedName>
    <definedName name="PBC">#REF!</definedName>
    <definedName name="PBC_List" localSheetId="3">#REF!</definedName>
    <definedName name="PBC_List" localSheetId="21">#REF!</definedName>
    <definedName name="PBC_List">#REF!</definedName>
    <definedName name="pc">'[27]1담당0113'!$F$260</definedName>
    <definedName name="PeakPorts">[35]Trends!#REF!</definedName>
    <definedName name="PERIOD_END" localSheetId="3">#REF!</definedName>
    <definedName name="PERIOD_END" localSheetId="21">#REF!</definedName>
    <definedName name="PERIOD_END">#REF!</definedName>
    <definedName name="PHX_ACD">#REF!</definedName>
    <definedName name="PHX_AOT">#REF!</definedName>
    <definedName name="PHX_HT">#REF!</definedName>
    <definedName name="PHX_OC">#REF!</definedName>
    <definedName name="PI" hidden="1">{#N/A,#N/A,TRUE,"Y생산";#N/A,#N/A,TRUE,"Y판매";#N/A,#N/A,TRUE,"Y총물량";#N/A,#N/A,TRUE,"Y능력";#N/A,#N/A,TRUE,"YKD"}</definedName>
    <definedName name="pi_ext" localSheetId="3">#REF!</definedName>
    <definedName name="pi_ext" localSheetId="21">#REF!</definedName>
    <definedName name="pi_ext">#REF!</definedName>
    <definedName name="pl" localSheetId="3" hidden="1">{#N/A,#N/A,FALSE,"주요여수신";#N/A,#N/A,FALSE,"수신금리";#N/A,#N/A,FALSE,"대출금리";#N/A,#N/A,FALSE,"신규대출";#N/A,#N/A,FALSE,"총액대출"}</definedName>
    <definedName name="pl" hidden="1">{#N/A,#N/A,FALSE,"주요여수신";#N/A,#N/A,FALSE,"수신금리";#N/A,#N/A,FALSE,"대출금리";#N/A,#N/A,FALSE,"신규대출";#N/A,#N/A,FALSE,"총액대출"}</definedName>
    <definedName name="PL_1" localSheetId="3">#REF!</definedName>
    <definedName name="PL_1" localSheetId="21">#REF!</definedName>
    <definedName name="PL_1">#REF!</definedName>
    <definedName name="PL_2" localSheetId="3">#REF!</definedName>
    <definedName name="PL_2" localSheetId="21">#REF!</definedName>
    <definedName name="PL_2">#REF!</definedName>
    <definedName name="PL_3" localSheetId="3">#REF!</definedName>
    <definedName name="PL_3" localSheetId="21">#REF!</definedName>
    <definedName name="PL_3">#REF!</definedName>
    <definedName name="PL_4" localSheetId="21">#REF!</definedName>
    <definedName name="PL_4">#REF!</definedName>
    <definedName name="PL_5" localSheetId="21">#REF!</definedName>
    <definedName name="PL_5">#REF!</definedName>
    <definedName name="PL_6" localSheetId="21">#REF!</definedName>
    <definedName name="PL_6">#REF!</definedName>
    <definedName name="PL_7" localSheetId="21">#REF!</definedName>
    <definedName name="PL_7">#REF!</definedName>
    <definedName name="pl_inv_al" localSheetId="21">#REF!</definedName>
    <definedName name="pl_inv_al">#REF!</definedName>
    <definedName name="pl_inv_cl" localSheetId="21">#REF!</definedName>
    <definedName name="pl_inv_cl">#REF!</definedName>
    <definedName name="pl_inv_hl" localSheetId="21">#REF!</definedName>
    <definedName name="pl_inv_hl">#REF!</definedName>
    <definedName name="pl_inv_xl" localSheetId="21">#REF!</definedName>
    <definedName name="pl_inv_xl">#REF!</definedName>
    <definedName name="pl03s" localSheetId="21">'[100]Yr03,04,05,06PLs-1'!#REF!</definedName>
    <definedName name="pl03s">'[100]Yr03,04,05,06PLs-1'!#REF!</definedName>
    <definedName name="pl04s" localSheetId="21">'[100]Yr03,04,05,06PLs-1'!#REF!</definedName>
    <definedName name="pl04s">'[100]Yr03,04,05,06PLs-1'!#REF!</definedName>
    <definedName name="pl05s" localSheetId="21">'[100]Yr03,04,05,06PLs-1'!#REF!</definedName>
    <definedName name="pl05s">'[100]Yr03,04,05,06PLs-1'!#REF!</definedName>
    <definedName name="pl06s" localSheetId="21">'[100]Yr03,04,05,06PLs-1'!#REF!</definedName>
    <definedName name="pl06s">'[100]Yr03,04,05,06PLs-1'!#REF!</definedName>
    <definedName name="placeholder" hidden="1">{#N/A,#N/A,FALSE,"Performance Flash Report"}</definedName>
    <definedName name="PLConvF">[101]Control!$I$15</definedName>
    <definedName name="PLConvL">[101]Control!$J$15</definedName>
    <definedName name="plNote" localSheetId="3">'#3 Valuation Results 검증'!plNote</definedName>
    <definedName name="plNote">[0]!plNote</definedName>
    <definedName name="PO_Type">[102]DSL!#REF!</definedName>
    <definedName name="POPs_Active">[35]Trends!$A$224</definedName>
    <definedName name="POPs_Decomm">[35]Trends!$A$236</definedName>
    <definedName name="POPs_INactive">[35]Trends!$A$230</definedName>
    <definedName name="Portal">#REF!</definedName>
    <definedName name="Ports_FTE">[35]Trends!$A$211</definedName>
    <definedName name="PortsInstalled">[35]Trends!$A$175</definedName>
    <definedName name="PortsUsed">[35]Trends!$A$187</definedName>
    <definedName name="Post_tax_materiality" localSheetId="3">#REF!</definedName>
    <definedName name="Post_tax_materiality" localSheetId="21">#REF!</definedName>
    <definedName name="Post_tax_materiality">#REF!</definedName>
    <definedName name="power" hidden="1">{"'Sheet1'!$A$1:$H$36"}</definedName>
    <definedName name="ppc_pct_ipaq">#REF!</definedName>
    <definedName name="PPF" localSheetId="3">[76]Des!$C$11</definedName>
    <definedName name="ppf">[77]Des!$C$11</definedName>
    <definedName name="PPK" hidden="1">{#N/A,#N/A,FALSE,"96 3월물량표";#N/A,#N/A,FALSE,"96 4월물량표";#N/A,#N/A,FALSE,"96 5월물량표"}</definedName>
    <definedName name="pppp" hidden="1">{"'Sheet1'!$A$1:$D$4"}</definedName>
    <definedName name="ppppp" hidden="1">{"'교육경비품의'!$B$4:$D$12"}</definedName>
    <definedName name="pppppp" hidden="1">{"'Sheet1'!$A$1:$D$4"}</definedName>
    <definedName name="ppppppp" hidden="1">{"'교육경비품의'!$B$4:$D$12"}</definedName>
    <definedName name="pppppppp" hidden="1">{"'Sheet1'!$A$1:$D$4"}</definedName>
    <definedName name="ppppppppp" hidden="1">{"'교육경비품의'!$B$4:$D$12"}</definedName>
    <definedName name="pppppppppp" localSheetId="3" hidden="1">{"'교육경비품의'!$B$4:$D$12"}</definedName>
    <definedName name="PPPPPPPPPP" localSheetId="21">#REF!</definedName>
    <definedName name="PPPPPPPPPP">#REF!</definedName>
    <definedName name="ppppppppppp" hidden="1">{"'Sheet1'!$A$1:$D$4"}</definedName>
    <definedName name="pppppppppppp" localSheetId="3" hidden="1">{"'교육경비품의'!$B$4:$D$12"}</definedName>
    <definedName name="pppppppppppp" localSheetId="21">#REF!</definedName>
    <definedName name="pppppppppppp">#REF!</definedName>
    <definedName name="ppppppppppppp" hidden="1">{"'Sheet1'!$A$1:$D$4"}</definedName>
    <definedName name="pppppppppppppp" localSheetId="3" hidden="1">{"'교육경비품의'!$B$4:$D$12"}</definedName>
    <definedName name="PPPPPPPPPPPPPP" localSheetId="21">#REF!</definedName>
    <definedName name="PPPPPPPPPPPPPP">#REF!</definedName>
    <definedName name="ppppppppppppppp" hidden="1">{"'Sheet1'!$A$1:$D$4"}</definedName>
    <definedName name="pppppppppppppppp" hidden="1">{"'교육경비품의'!$B$4:$D$12"}</definedName>
    <definedName name="ppppppppppppppppp" hidden="1">{"'Sheet1'!$A$1:$D$4"}</definedName>
    <definedName name="PPPPPPPPPPPPPPPPPP" localSheetId="21">#REF!</definedName>
    <definedName name="PPPPPPPPPPPPPPPPPP">#REF!</definedName>
    <definedName name="pppppppppppppppppppp" hidden="1">{"'교육경비품의'!$B$4:$D$12"}</definedName>
    <definedName name="ppppppppppppppppppppp" hidden="1">{"'Sheet1'!$A$1:$D$4"}</definedName>
    <definedName name="pppppppppppppppppppppp" hidden="1">{"'Sheet1'!$A$1:$D$4"}</definedName>
    <definedName name="pppppppppppppppppppppppp" hidden="1">{"'교육경비품의'!$B$4:$D$12"}</definedName>
    <definedName name="pppppppppppppppppppppppppp" hidden="1">{"'교육경비품의'!$B$4:$D$12"}</definedName>
    <definedName name="ppppppppppppppppppppppppppp" hidden="1">{"'교육경비품의'!$B$4:$D$12"}</definedName>
    <definedName name="pppppppppppppppppppppppppppp" hidden="1">{"'교육경비품의'!$B$4:$D$12"}</definedName>
    <definedName name="ppppppppppppppppppppppppppppp" hidden="1">{"'Sheet1'!$A$1:$D$4"}</definedName>
    <definedName name="pppppppppppppppppppppppppppppp" hidden="1">{"'교육경비품의'!$B$4:$D$12"}</definedName>
    <definedName name="ppppppppppppppppppppppppppppppp" hidden="1">{"'Sheet1'!$A$1:$D$4"}</definedName>
    <definedName name="pppppppppppppppppppppppppppppppp" hidden="1">{"'Sheet1'!$A$1:$D$4"}</definedName>
    <definedName name="pppppppppppppppppppppppppppppppppp" hidden="1">{"'교육경비품의'!$B$4:$D$12"}</definedName>
    <definedName name="pppppppppppppppppppppppppppppppppppp" hidden="1">{"'교육경비품의'!$B$4:$D$12"}</definedName>
    <definedName name="pps" localSheetId="21">#REF!</definedName>
    <definedName name="pps">#REF!</definedName>
    <definedName name="PRDump" localSheetId="21">#REF!</definedName>
    <definedName name="PRDump">#REF!</definedName>
    <definedName name="Pre_tax_Materiality" localSheetId="21">#REF!</definedName>
    <definedName name="Pre_tax_Materiality">#REF!</definedName>
    <definedName name="PREPAY" localSheetId="21">#REF!</definedName>
    <definedName name="PREPAY">#REF!</definedName>
    <definedName name="prev_month_delete" localSheetId="3">'#3 Valuation Results 검증'!prev_month_delete</definedName>
    <definedName name="prev_month_delete">[0]!prev_month_delete</definedName>
    <definedName name="prev_month_delete_qsd" localSheetId="3">'#3 Valuation Results 검증'!prev_month_delete_qsd</definedName>
    <definedName name="prev_month_delete_qsd">[0]!prev_month_delete_qsd</definedName>
    <definedName name="PRICE" localSheetId="3">[17]COMBINED!#REF!</definedName>
    <definedName name="PRICE" localSheetId="21">[17]COMBINED!#REF!</definedName>
    <definedName name="PRICE">[17]COMBINED!#REF!</definedName>
    <definedName name="Prices">[5]Prices!$A$4:$AV$618</definedName>
    <definedName name="PriceTblock">[5]Prices!$A$4:$AV$4</definedName>
    <definedName name="Print" localSheetId="3">#REF!</definedName>
    <definedName name="Print" localSheetId="21">#REF!</definedName>
    <definedName name="Print">#REF!</definedName>
    <definedName name="_xlnm.Print_Area" localSheetId="3">#REF!</definedName>
    <definedName name="_xlnm.Print_Area" localSheetId="21">#REF!</definedName>
    <definedName name="_xlnm.Print_Area" localSheetId="23">'별첨4-2. 월별손익(2021)'!$B$1:$Q$64</definedName>
    <definedName name="_xlnm.Print_Area" localSheetId="0">질의사항!$B$9:$F$19</definedName>
    <definedName name="_xlnm.Print_Area">#REF!</definedName>
    <definedName name="Print_Area_MI" localSheetId="3">#REF!</definedName>
    <definedName name="Print_Area_MI" localSheetId="21">#REF!</definedName>
    <definedName name="Print_Area_MI">#REF!</definedName>
    <definedName name="PRINT_AREA_MI1" localSheetId="21">#REF!</definedName>
    <definedName name="PRINT_AREA_MI1">#REF!</definedName>
    <definedName name="Print_Header">'[67]BD 2000'!$A$1:$H$65536,'[67]BD 2000'!$A$1:$IV$4</definedName>
    <definedName name="_xlnm.Print_Titles" localSheetId="3">'[67]BD 2000'!$A$1:$H$65536,'[67]BD 2000'!$A$1:$IV$4</definedName>
    <definedName name="_xlnm.Print_Titles" localSheetId="1">'Advisors Fee'!$1:$3</definedName>
    <definedName name="_xlnm.Print_Titles" localSheetId="10">Aggregates!$1:$3</definedName>
    <definedName name="_xlnm.Print_Titles" localSheetId="2">'Fee Screen Criteria'!$1:$3</definedName>
    <definedName name="_xlnm.Print_Titles" localSheetId="6">'Public Company Screening(day)'!$1:$3</definedName>
    <definedName name="_xlnm.Print_Titles" localSheetId="8">'Public Company Screening(MON)'!$1:$3</definedName>
    <definedName name="_xlnm.Print_Titles" localSheetId="7">'Public Company Screening(WEEK)'!$1:$3</definedName>
    <definedName name="_xlnm.Print_Titles" localSheetId="15">'Screen Criteria'!$1:$3</definedName>
    <definedName name="_xlnm.Print_Titles" localSheetId="11">'Screen Criteria (2)'!$1:$3</definedName>
    <definedName name="_xlnm.Print_Titles" localSheetId="14">Screening!$1:$3</definedName>
    <definedName name="_xlnm.Print_Titles" localSheetId="9">'Screening (2)'!$1:$3</definedName>
    <definedName name="_xlnm.Print_Titles" localSheetId="21">[52]별첨</definedName>
    <definedName name="_xlnm.Print_Titles" localSheetId="26">'별첨6-1. Public Company'!$1:$3</definedName>
    <definedName name="_xlnm.Print_Titles" localSheetId="27">'별첨6-2. Screening'!$1:$3</definedName>
    <definedName name="_xlnm.Print_Titles" localSheetId="28">'별첨6-3. Screen Criteria'!$1:$3</definedName>
    <definedName name="_xlnm.Print_Titles">[52]별첨</definedName>
    <definedName name="PRINT_TITLES_MI" localSheetId="3">#REF!</definedName>
    <definedName name="PRINT_TITLES_MI" localSheetId="21">#REF!</definedName>
    <definedName name="PRINT_TITLES_MI">#REF!</definedName>
    <definedName name="Print_Titles2">'[48]BD 2000'!$A$1:$H$65536,'[48]BD 2000'!$A$1:$IV$4</definedName>
    <definedName name="Print_Titles3">'[40]BD 2000'!$A$1:$H$65536,'[40]BD 2000'!$A$1:$IV$4</definedName>
    <definedName name="Print_Titles4">'[40]BD 2000'!$A$1:$H$65536,'[40]BD 2000'!$A$1:$IV$4</definedName>
    <definedName name="print2">'[103]BD 2000'!$A$1:$H$65536,'[103]BD 2000'!$A$1:$IV$4</definedName>
    <definedName name="PrintAll" localSheetId="3">#REF!,#REF!</definedName>
    <definedName name="printall" localSheetId="21">#REF!</definedName>
    <definedName name="printall">#REF!</definedName>
    <definedName name="print모두">[104]국외감가상각내역0103!$A$1:$J$82</definedName>
    <definedName name="product_list" localSheetId="3">'[65]산출데이타(a)'!#REF!</definedName>
    <definedName name="product_list" localSheetId="21">'[65]산출데이타(a)'!#REF!</definedName>
    <definedName name="product_list">'[65]산출데이타(a)'!#REF!</definedName>
    <definedName name="Products">[5]Marketing!$A$4:$AS$59</definedName>
    <definedName name="ProjecName">{"Client Name or Project Name"}</definedName>
    <definedName name="Project" localSheetId="3">[105]Description!$C$3</definedName>
    <definedName name="Project" localSheetId="21">#REF!</definedName>
    <definedName name="Project">#REF!</definedName>
    <definedName name="Project_Name">'[106]Base Info'!$D$3</definedName>
    <definedName name="ProjectName" localSheetId="3">{"Client Name or Project Name"}</definedName>
    <definedName name="ProjectName" localSheetId="4">{"Client Name or Project Name"}</definedName>
    <definedName name="ProjectName" localSheetId="18">{"Client Name or Project Name"}</definedName>
    <definedName name="ProjectName" localSheetId="22">{"Client Name or Project Name"}</definedName>
    <definedName name="ProjectName">{"Client Name or Project Name"}</definedName>
    <definedName name="projenam">{"Client Name or Project Name"}</definedName>
    <definedName name="projename">{"Client Name or Project Name"}</definedName>
    <definedName name="projname">{"Client Name or Project Name"}</definedName>
    <definedName name="proname">{"Client Name or Project Name"}</definedName>
    <definedName name="Proposed_eCommerce">#REF!</definedName>
    <definedName name="Proposed_Hosting">#REF!</definedName>
    <definedName name="Proposed_Map">#REF!</definedName>
    <definedName name="Prt.Stock.Prices">#N/A</definedName>
    <definedName name="PRT6AL5AR40" localSheetId="3">'#3 Valuation Results 검증'!PRT6AL5AR40</definedName>
    <definedName name="PRT6AL5AR40">[0]!PRT6AL5AR40</definedName>
    <definedName name="PRT6AU5BA41" localSheetId="3">'#3 Valuation Results 검증'!PRT6AU5BA41</definedName>
    <definedName name="PRT6AU5BA41">[0]!PRT6AU5BA41</definedName>
    <definedName name="PRT6B5H25" localSheetId="3">'#3 Valuation Results 검증'!PRT6B5H25</definedName>
    <definedName name="PRT6B5H25">[0]!PRT6B5H25</definedName>
    <definedName name="PRT6BD5BK32" localSheetId="3">'#3 Valuation Results 검증'!PRT6BD5BK32</definedName>
    <definedName name="PRT6BD5BK32">[0]!PRT6BD5BK32</definedName>
    <definedName name="prt6bn252bt288" localSheetId="3">'#3 Valuation Results 검증'!prt6bn252bt288</definedName>
    <definedName name="prt6bn252bt288">[0]!prt6bn252bt288</definedName>
    <definedName name="prt6bn46bt82">#N/A</definedName>
    <definedName name="PRT6BN5BT41">#N/A</definedName>
    <definedName name="prt6bv7cc30">#N/A</definedName>
    <definedName name="prt6cf5cl37" localSheetId="3">'#3 Valuation Results 검증'!prt6cf5cl37</definedName>
    <definedName name="prt6cf5cl37">[0]!prt6cf5cl37</definedName>
    <definedName name="prt6co5cs41" localSheetId="3">'#3 Valuation Results 검증'!prt6co5cs41</definedName>
    <definedName name="prt6co5cs41">[0]!prt6co5cs41</definedName>
    <definedName name="prt6cv5dg33" localSheetId="3">'#3 Valuation Results 검증'!prt6cv5dg33</definedName>
    <definedName name="prt6cv5dg33">[0]!prt6cv5dg33</definedName>
    <definedName name="PRT6K31U52" localSheetId="3">'#3 Valuation Results 검증'!PRT6K31U52</definedName>
    <definedName name="PRT6K31U52">[0]!PRT6K31U52</definedName>
    <definedName name="PRT6K4U25" localSheetId="3">'#3 Valuation Results 검증'!PRT6K4U25</definedName>
    <definedName name="PRT6K4U25">[0]!PRT6K4U25</definedName>
    <definedName name="PRT6K57W79" localSheetId="3">'#3 Valuation Results 검증'!PRT6K57W79</definedName>
    <definedName name="PRT6K57W79">[0]!PRT6K57W79</definedName>
    <definedName name="PRT6K85U107" localSheetId="3">'#3 Valuation Results 검증'!PRT6K85U107</definedName>
    <definedName name="PRT6K85U107">[0]!PRT6K85U107</definedName>
    <definedName name="PRT6X4AI25" localSheetId="3">'#3 Valuation Results 검증'!PRT6X4AI25</definedName>
    <definedName name="PRT6X4AI25">[0]!PRT6X4AI25</definedName>
    <definedName name="PSIFTEs">[35]Trends!$A$27</definedName>
    <definedName name="purchase_price" localSheetId="3">#REF!</definedName>
    <definedName name="purchase_price" localSheetId="21">#REF!</definedName>
    <definedName name="purchase_price">#REF!</definedName>
    <definedName name="PY_Cash_Div_Dec" localSheetId="3">[61]손익계산서!#REF!</definedName>
    <definedName name="PY_Cash_Div_Dec" localSheetId="21">[61]손익계산서!#REF!</definedName>
    <definedName name="PY_Cash_Div_Dec">[61]손익계산서!#REF!</definedName>
    <definedName name="PY_Depreciation" localSheetId="3">[61]손익계산서!#REF!</definedName>
    <definedName name="PY_Depreciation" localSheetId="21">[61]손익계산서!#REF!</definedName>
    <definedName name="PY_Depreciation">[61]손익계산서!#REF!</definedName>
    <definedName name="PY_Market_Value_of_Equity" localSheetId="21">[61]손익계산서!#REF!</definedName>
    <definedName name="PY_Market_Value_of_Equity">[61]손익계산서!#REF!</definedName>
    <definedName name="PY_Operating_Inc" localSheetId="21">[61]손익계산서!#REF!</definedName>
    <definedName name="PY_Operating_Inc">[61]손익계산서!#REF!</definedName>
    <definedName name="PY_Other_Curr_Assets" localSheetId="21">[61]대차대조표!#REF!</definedName>
    <definedName name="PY_Other_Curr_Assets">[61]대차대조표!#REF!</definedName>
    <definedName name="PY_Other_Exp" localSheetId="21">[61]손익계산서!#REF!</definedName>
    <definedName name="PY_Other_Exp">[61]손익계산서!#REF!</definedName>
    <definedName name="PY_Other_LT_Assets" localSheetId="21">[61]대차대조표!#REF!</definedName>
    <definedName name="PY_Other_LT_Assets">[61]대차대조표!#REF!</definedName>
    <definedName name="PY_Other_LT_Liabilities" localSheetId="21">[61]대차대조표!#REF!</definedName>
    <definedName name="PY_Other_LT_Liabilities">[61]대차대조표!#REF!</definedName>
    <definedName name="PY_Selling" localSheetId="21">[61]손익계산서!#REF!</definedName>
    <definedName name="PY_Selling">[61]손익계산서!#REF!</definedName>
    <definedName name="PY_Tangible_Net_Worth" localSheetId="21">[61]손익계산서!#REF!</definedName>
    <definedName name="PY_Tangible_Net_Worth">[61]손익계산서!#REF!</definedName>
    <definedName name="PY_Weighted_Average" localSheetId="21">[61]손익계산서!#REF!</definedName>
    <definedName name="PY_Weighted_Average">[61]손익계산서!#REF!</definedName>
    <definedName name="PY_Working_Capital" localSheetId="21">[61]손익계산서!#REF!</definedName>
    <definedName name="PY_Working_Capital">[61]손익계산서!#REF!</definedName>
    <definedName name="PY2_Cash_Div_Dec" localSheetId="21">[61]손익계산서!#REF!</definedName>
    <definedName name="PY2_Cash_Div_Dec">[61]손익계산서!#REF!</definedName>
    <definedName name="PY2_Depreciation" localSheetId="21">[61]손익계산서!#REF!</definedName>
    <definedName name="PY2_Depreciation">[61]손익계산서!#REF!</definedName>
    <definedName name="PY2_Operating_Inc" localSheetId="21">[61]손익계산서!#REF!</definedName>
    <definedName name="PY2_Operating_Inc">[61]손익계산서!#REF!</definedName>
    <definedName name="PY2_Other_Curr_Assets" localSheetId="21">[61]대차대조표!#REF!</definedName>
    <definedName name="PY2_Other_Curr_Assets">[61]대차대조표!#REF!</definedName>
    <definedName name="PY2_Other_Exp." localSheetId="21">[61]손익계산서!#REF!</definedName>
    <definedName name="PY2_Other_Exp.">[61]손익계산서!#REF!</definedName>
    <definedName name="PY2_Other_LT_Assets" localSheetId="21">[61]대차대조표!#REF!</definedName>
    <definedName name="PY2_Other_LT_Assets">[61]대차대조표!#REF!</definedName>
    <definedName name="PY2_Other_LT_Liabilities" localSheetId="21">[61]대차대조표!#REF!</definedName>
    <definedName name="PY2_Other_LT_Liabilities">[61]대차대조표!#REF!</definedName>
    <definedName name="PY2_Selling" localSheetId="21">[61]손익계산서!#REF!</definedName>
    <definedName name="PY2_Selling">[61]손익계산서!#REF!</definedName>
    <definedName name="PY2_Tangible_Net_Worth" localSheetId="21">[61]손익계산서!#REF!</definedName>
    <definedName name="PY2_Tangible_Net_Worth">[61]손익계산서!#REF!</definedName>
    <definedName name="PY2_Weighted_Average" localSheetId="21">[61]손익계산서!#REF!</definedName>
    <definedName name="PY2_Weighted_Average">[61]손익계산서!#REF!</definedName>
    <definedName name="PY2_Working_Capital" localSheetId="21">[61]손익계산서!#REF!</definedName>
    <definedName name="PY2_Working_Capital">[61]손익계산서!#REF!</definedName>
    <definedName name="Q" localSheetId="3" hidden="1">{#N/A,#N/A,FALSE,"BS";#N/A,#N/A,FALSE,"PL";#N/A,#N/A,FALSE,"처분";#N/A,#N/A,FALSE,"현금";#N/A,#N/A,FALSE,"매출";#N/A,#N/A,FALSE,"원가";#N/A,#N/A,FALSE,"경영"}</definedName>
    <definedName name="q" localSheetId="21">#REF!</definedName>
    <definedName name="q">#REF!</definedName>
    <definedName name="Q.Date">#N/A</definedName>
    <definedName name="Q.DateEOM">#N/A</definedName>
    <definedName name="Q.DPS">#N/A</definedName>
    <definedName name="Q.EPS">#N/A</definedName>
    <definedName name="Q.FirstRow">#N/A</definedName>
    <definedName name="Q.LastRow">#N/A</definedName>
    <definedName name="qe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r" localSheetId="3">'#3 Valuation Results 검증'!qerr</definedName>
    <definedName name="qerr">[0]!qerr</definedName>
    <definedName name="qet" hidden="1">{#N/A,#N/A,TRUE,"Y생산";#N/A,#N/A,TRUE,"Y판매";#N/A,#N/A,TRUE,"Y총물량";#N/A,#N/A,TRUE,"Y능력";#N/A,#N/A,TRUE,"YKD"}</definedName>
    <definedName name="qfdsaf" localSheetId="3">'#3 Valuation Results 검증'!qfdsaf</definedName>
    <definedName name="qfdsaf">[0]!qfdsaf</definedName>
    <definedName name="QQ" hidden="1">{#N/A,#N/A,FALSE,"단축1";#N/A,#N/A,FALSE,"단축2";#N/A,#N/A,FALSE,"단축3";#N/A,#N/A,FALSE,"장축";#N/A,#N/A,FALSE,"4WD"}</definedName>
    <definedName name="qqq" localSheetId="3" hidden="1">{#N/A,#N/A,FALSE,"주요여수신";#N/A,#N/A,FALSE,"수신금리";#N/A,#N/A,FALSE,"대출금리";#N/A,#N/A,FALSE,"신규대출";#N/A,#N/A,FALSE,"총액대출"}</definedName>
    <definedName name="qqq" hidden="1">{#N/A,#N/A,FALSE,"주요여수신";#N/A,#N/A,FALSE,"수신금리";#N/A,#N/A,FALSE,"대출금리";#N/A,#N/A,FALSE,"신규대출";#N/A,#N/A,FALSE,"총액대출"}</definedName>
    <definedName name="QQQAAASSS" hidden="1">{#N/A,#N/A,TRUE,"Y생산";#N/A,#N/A,TRUE,"Y판매";#N/A,#N/A,TRUE,"Y총물량";#N/A,#N/A,TRUE,"Y능력";#N/A,#N/A,TRUE,"YKD"}</definedName>
    <definedName name="QQQQ" hidden="1">{#N/A,#N/A,FALSE,"단축1";#N/A,#N/A,FALSE,"단축2";#N/A,#N/A,FALSE,"단축3";#N/A,#N/A,FALSE,"장축";#N/A,#N/A,FALSE,"4WD"}</definedName>
    <definedName name="QQQQQ" hidden="1">{#N/A,#N/A,FALSE,"96 3월물량표";#N/A,#N/A,FALSE,"96 4월물량표";#N/A,#N/A,FALSE,"96 5월물량표"}</definedName>
    <definedName name="QQQQQQQ" hidden="1">{#N/A,#N/A,TRUE,"Y생산";#N/A,#N/A,TRUE,"Y판매";#N/A,#N/A,TRUE,"Y총물량";#N/A,#N/A,TRUE,"Y능력";#N/A,#N/A,TRUE,"YKD"}</definedName>
    <definedName name="qre" localSheetId="3">'#3 Valuation Results 검증'!qre</definedName>
    <definedName name="qre">[0]!qre</definedName>
    <definedName name="Query_for_Crosstab_Crosstab">#REF!</definedName>
    <definedName name="Query2">#REF!</definedName>
    <definedName name="QueryResult" localSheetId="3">#REF!</definedName>
    <definedName name="QueryResult" localSheetId="21">#REF!</definedName>
    <definedName name="QueryResult">#REF!</definedName>
    <definedName name="quit_button_Click" localSheetId="3">'#3 Valuation Results 검증'!quit_button_Click</definedName>
    <definedName name="quit_button_Click">[0]!quit_button_Click</definedName>
    <definedName name="Quota" localSheetId="3">#REF!</definedName>
    <definedName name="Quota" localSheetId="21">#REF!</definedName>
    <definedName name="Quota">#REF!</definedName>
    <definedName name="qw" localSheetId="3">{0;0;0;0;1;#N/A;0;0;0.3;0.3;2;FALSE;FALSE;FALSE;FALSE;FALSE;#N/A;1;100;#N/A;#N/A;"";""}</definedName>
    <definedName name="qw">{0;0;0;0;1;#N/A;0;0;0.3;0.3;2;FALSE;FALSE;FALSE;FALSE;FALSE;#N/A;1;100;#N/A;#N/A;"";""}</definedName>
    <definedName name="qwe" hidden="1">{#N/A,#N/A,TRUE,"Y생산";#N/A,#N/A,TRUE,"Y판매";#N/A,#N/A,TRUE,"Y총물량";#N/A,#N/A,TRUE,"Y능력";#N/A,#N/A,TRUE,"YKD"}</definedName>
    <definedName name="qwer" localSheetId="3" hidden="1">{#N/A,#N/A,FALSE,"Aging Summary";#N/A,#N/A,FALSE,"Ratio Analysis";#N/A,#N/A,FALSE,"Test 120 Day Accts";#N/A,#N/A,FALSE,"Tickmarks"}</definedName>
    <definedName name="qwer" hidden="1">{#N/A,#N/A,FALSE,"Aging Summary";#N/A,#N/A,FALSE,"Ratio Analysis";#N/A,#N/A,FALSE,"Test 120 Day Accts";#N/A,#N/A,FALSE,"Tickmarks"}</definedName>
    <definedName name="qwertyuiop" hidden="1">{#N/A,#N/A,FALSE,"Aging Summary";#N/A,#N/A,FALSE,"Ratio Analysis";#N/A,#N/A,FALSE,"Test 120 Day Accts";#N/A,#N/A,FALSE,"Tickmarks"}</definedName>
    <definedName name="qwet" hidden="1">{#N/A,#N/A,TRUE,"Y생산";#N/A,#N/A,TRUE,"Y판매";#N/A,#N/A,TRUE,"Y총물량";#N/A,#N/A,TRUE,"Y능력";#N/A,#N/A,TRUE,"YKD"}</definedName>
    <definedName name="QWETRF23T" hidden="1">{#N/A,#N/A,TRUE,"Y생산";#N/A,#N/A,TRUE,"Y판매";#N/A,#N/A,TRUE,"Y총물량";#N/A,#N/A,TRUE,"Y능력";#N/A,#N/A,TRUE,"YKD"}</definedName>
    <definedName name="qwr" hidden="1">{#N/A,#N/A,TRUE,"Y생산";#N/A,#N/A,TRUE,"Y판매";#N/A,#N/A,TRUE,"Y총물량";#N/A,#N/A,TRUE,"Y능력";#N/A,#N/A,TRUE,"YKD"}</definedName>
    <definedName name="qwrgfh" hidden="1">{#N/A,#N/A,FALSE,"96 3월물량표";#N/A,#N/A,FALSE,"96 4월물량표";#N/A,#N/A,FALSE,"96 5월물량표"}</definedName>
    <definedName name="qy"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y"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RA" localSheetId="3">#REF!</definedName>
    <definedName name="RA" localSheetId="21">#REF!</definedName>
    <definedName name="RA">#REF!</definedName>
    <definedName name="rate" localSheetId="3">#REF!</definedName>
    <definedName name="rate" localSheetId="21">#REF!</definedName>
    <definedName name="rate">#REF!</definedName>
    <definedName name="RATIO" localSheetId="3">[45]WACC!#REF!</definedName>
    <definedName name="RATIO" localSheetId="21">[45]WACC!#REF!</definedName>
    <definedName name="RATIO">[45]WACC!#REF!</definedName>
    <definedName name="RATIOS" localSheetId="3">#REF!</definedName>
    <definedName name="RATIOS" localSheetId="21">#REF!</definedName>
    <definedName name="RATIOS">#REF!</definedName>
    <definedName name="RawAgencyPrice" localSheetId="3">#REF!</definedName>
    <definedName name="RawAgencyPrice" localSheetId="21">#REF!</definedName>
    <definedName name="RawAgencyPrice">#REF!</definedName>
    <definedName name="RBData" localSheetId="3">#REF!</definedName>
    <definedName name="RBData" localSheetId="21">#REF!</definedName>
    <definedName name="RBData">#REF!</definedName>
    <definedName name="RCN">'[42]Asset Detail'!$W$7:$W$7326</definedName>
    <definedName name="RCN_OEM">#REF!</definedName>
    <definedName name="RCNLD">'[42]Asset Detail'!$AN$7:$AN$7326</definedName>
    <definedName name="RCNW">'[42]Asset Detail'!$AE$7:$AE$7326</definedName>
    <definedName name="reacts">[59]newGraphs!#REF!</definedName>
    <definedName name="Recon">[107]유효성검사!$E$2:$E$34</definedName>
    <definedName name="_xlnm.Recorder" localSheetId="3">#REF!</definedName>
    <definedName name="_xlnm.Recorder" localSheetId="21">#REF!</definedName>
    <definedName name="_xlnm.Recorder">#REF!</definedName>
    <definedName name="Recover">[108]Macro1!$A$61</definedName>
    <definedName name="red" localSheetId="3">{0.1;0;0.45;0;0;0;0;0;0.45}</definedName>
    <definedName name="red">{0.1;0;0.45;0;0;0;0;0;0.45}</definedName>
    <definedName name="RedefinePrintTableRange" localSheetId="6" hidden="1">[51]!RedefinePrintTableRange</definedName>
    <definedName name="RedefinePrintTableRange" localSheetId="8" hidden="1">[51]!RedefinePrintTableRange</definedName>
    <definedName name="RedefinePrintTableRange" hidden="1">[51]!RedefinePrintTableRange</definedName>
    <definedName name="REGIONCHECK" localSheetId="3">#REF!</definedName>
    <definedName name="REGIONCHECK" localSheetId="21">#REF!</definedName>
    <definedName name="REGIONCHECK">#REF!</definedName>
    <definedName name="rehagh" hidden="1">{#N/A,#N/A,FALSE,"96 3월물량표";#N/A,#N/A,FALSE,"96 4월물량표";#N/A,#N/A,FALSE,"96 5월물량표"}</definedName>
    <definedName name="Remlee">#REF!</definedName>
    <definedName name="remove14" hidden="1">{#N/A,#N/A,FALSE,"Aging Summary";#N/A,#N/A,FALSE,"Ratio Analysis";#N/A,#N/A,FALSE,"Test 120 Day Accts";#N/A,#N/A,FALSE,"Tickmarks"}</definedName>
    <definedName name="remove15" hidden="1">{#N/A,#N/A,FALSE,"Aging Summary";#N/A,#N/A,FALSE,"Ratio Analysis";#N/A,#N/A,FALSE,"Test 120 Day Accts";#N/A,#N/A,FALSE,"Tickmarks"}</definedName>
    <definedName name="remove32" hidden="1">{#N/A,#N/A,FALSE,"Aging Summary";#N/A,#N/A,FALSE,"Ratio Analysis";#N/A,#N/A,FALSE,"Test 120 Day Accts";#N/A,#N/A,FALSE,"Tickmarks"}</definedName>
    <definedName name="remove4" hidden="1">{#N/A,#N/A,FALSE,"Aging Summary";#N/A,#N/A,FALSE,"Ratio Analysis";#N/A,#N/A,FALSE,"Test 120 Day Accts";#N/A,#N/A,FALSE,"Tickmarks"}</definedName>
    <definedName name="replace">{"page 1";"page 2";"notes";"summary"}</definedName>
    <definedName name="Replacement">'[103]BD 2000'!$A$1:$H$65536,'[103]BD 2000'!$A$1:$IV$4</definedName>
    <definedName name="report">'[109]Mall Revenue'!$A$1:$V$182</definedName>
    <definedName name="REPORT1">"Text 24"</definedName>
    <definedName name="ReportCreated">TRUE</definedName>
    <definedName name="reportPl" localSheetId="3">'#3 Valuation Results 검증'!reportPl</definedName>
    <definedName name="reportPl">[0]!reportPl</definedName>
    <definedName name="RESDEVF" hidden="1">{"Frgen",#N/A,FALSE,"A";"Résu",#N/A,FALSE,"A"}</definedName>
    <definedName name="Reselects" localSheetId="3">#REF!</definedName>
    <definedName name="Reselects" localSheetId="21">#REF!</definedName>
    <definedName name="Reselects">#REF!</definedName>
    <definedName name="Reset" localSheetId="3">#REF!</definedName>
    <definedName name="Reset" localSheetId="21">#REF!</definedName>
    <definedName name="Reset">#REF!</definedName>
    <definedName name="Retire">#REF!</definedName>
    <definedName name="REVENUE">#REF!</definedName>
    <definedName name="revtrends">[38]Trends!$A$1:$AL$51</definedName>
    <definedName name="rf" localSheetId="3"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localSheetId="21">#REF!</definedName>
    <definedName name="rf">#REF!</definedName>
    <definedName name="RFOTON" localSheetId="3">#REF!</definedName>
    <definedName name="RFOTON" localSheetId="21">#REF!</definedName>
    <definedName name="RFOTON">#REF!</definedName>
    <definedName name="RJE">[107]유효성검사!$G$2:$G$3</definedName>
    <definedName name="RK" hidden="1">{#N/A,#N/A,TRUE,"Y생산";#N/A,#N/A,TRUE,"Y판매";#N/A,#N/A,TRUE,"Y총물량";#N/A,#N/A,TRUE,"Y능력";#N/A,#N/A,TRUE,"YKD"}</definedName>
    <definedName name="RLA" hidden="1">{#N/A,#N/A,TRUE,"Y생산";#N/A,#N/A,TRUE,"Y판매";#N/A,#N/A,TRUE,"Y총물량";#N/A,#N/A,TRUE,"Y능력";#N/A,#N/A,TRUE,"YKD"}</definedName>
    <definedName name="rmsjr">{"Client Name or Project Name"}</definedName>
    <definedName name="Rpt.Table">#N/A</definedName>
    <definedName name="Rpt.Text">#N/A</definedName>
    <definedName name="rqrySAADivP1">#REF!</definedName>
    <definedName name="rqrySAADivP2">#REF!</definedName>
    <definedName name="rqrySAADivP3">#REF!</definedName>
    <definedName name="rqrySAADivP4">#REF!</definedName>
    <definedName name="rqrySAADivP5">#REF!</definedName>
    <definedName name="rqrySAAMasterP1">#REF!</definedName>
    <definedName name="rqrySAASDP1">#REF!</definedName>
    <definedName name="rqrySAASDP2">#REF!</definedName>
    <definedName name="rrrr" hidden="1">{#N/A,#N/A,FALSE,"UNIT";#N/A,#N/A,FALSE,"UNIT";#N/A,#N/A,FALSE,"계정"}</definedName>
    <definedName name="RRRRR" localSheetId="3">'#3 Valuation Results 검증'!RRRRR</definedName>
    <definedName name="RRRRR">[0]!RRRRR</definedName>
    <definedName name="RT" hidden="1">{#N/A,#N/A,FALSE,"Sheet5"}</definedName>
    <definedName name="RTJTYM" hidden="1">{#N/A,#N/A,FALSE,"96 3월물량표";#N/A,#N/A,FALSE,"96 4월물량표";#N/A,#N/A,FALSE,"96 5월물량표"}</definedName>
    <definedName name="rtu" hidden="1">{#N/A,#N/A,TRUE,"Y생산";#N/A,#N/A,TRUE,"Y판매";#N/A,#N/A,TRUE,"Y총물량";#N/A,#N/A,TRUE,"Y능력";#N/A,#N/A,TRUE,"YKD"}</definedName>
    <definedName name="rw" localSheetId="3" hidden="1">{#N/A,#N/A,FALSE,"Aging Summary";#N/A,#N/A,FALSE,"Ratio Analysis";#N/A,#N/A,FALSE,"Test 120 Day Accts";#N/A,#N/A,FALSE,"Tickmarks"}</definedName>
    <definedName name="rw" hidden="1">{#N/A,#N/A,FALSE,"Aging Summary";#N/A,#N/A,FALSE,"Ratio Analysis";#N/A,#N/A,FALSE,"Test 120 Day Accts";#N/A,#N/A,FALSE,"Tickmarks"}</definedName>
    <definedName name="ry" localSheetId="3">'#3 Valuation Results 검증'!ry</definedName>
    <definedName name="ry">[0]!ry</definedName>
    <definedName name="ryan">{"p1";"p2";"analys";"covrge";"notes";"page 1";"page 2";"page1";"roea";"source";"source2";"summary"}</definedName>
    <definedName name="ryan1">{0;0;0;0;1;#N/A;0.5;0.25;0.5;0;2;TRUE;FALSE;FALSE;FALSE;FALSE;#N/A;1;85;#N/A;#N/A;"&amp;R&amp;""Times New Roman,Regular""&amp;12
";""}</definedName>
    <definedName name="ryan10">{0;0;0;0;1;1;0.9;0.9;1;1;2;FALSE;FALSE;FALSE;FALSE;FALSE;#N/A;1;#N/A;1;1;"";""}</definedName>
    <definedName name="ryan2">{0;0;0;0;1;1;0.65;0.65;0.75;0.75;2;FALSE;FALSE;FALSE;FALSE;FALSE;#N/A;1;#N/A;1;1;"";""}</definedName>
    <definedName name="ryan3">{0;0;0;0;1;1;0;0;0;0;2;FALSE;FALSE;FALSE;FALSE;FALSE;#N/A;1;#N/A;1;1;"";""}</definedName>
    <definedName name="ryan5">{0;0;0;0;1;#N/A;0.5;0.5;0.5;0.5;2;FALSE;FALSE;FALSE;FALSE;FALSE;#N/A;1;#N/A;1;1;"";""}</definedName>
    <definedName name="ryan6">{0;0;0;0;1;#N/A;0.31;0.52;0.44;0.17;2;FALSE;FALSE;FALSE;FALSE;TRUE;#N/A;1;80;#N/A;#N/A;"";""}</definedName>
    <definedName name="ryan7">{0;0;0;0;1;#N/A;0.31;0.16;0.74;0.2;2;FALSE;FALSE;FALSE;FALSE;TRUE;#N/A;1;61;#N/A;#N/A;"";""}</definedName>
    <definedName name="ryan8">{0;0;0;0;1;#N/A;0.5;0.25;0.75;0.5;2;FALSE;FALSE;FALSE;FALSE;FALSE;#N/A;1;#N/A;1;1;"";"&amp;L&amp;""Arial,Italic""&amp;8&amp;F Page &amp;P of &amp;N &amp;D &amp;T "}</definedName>
    <definedName name="ryan9">{0;0;0;0;5;#N/A;0.31;0.16;0.74;0.2;2;FALSE;FALSE;FALSE;FALSE;TRUE;#N/A;1;#N/A;1;1;"";""}</definedName>
    <definedName name="s" localSheetId="3" hidden="1">"4/30/2009 PM 4:52:05"</definedName>
    <definedName name="S">1115</definedName>
    <definedName name="S.AllColumns">#N/A</definedName>
    <definedName name="S.AllPriceColumns">#N/A</definedName>
    <definedName name="S.SortColumn">[0]!T.Date</definedName>
    <definedName name="S_Adjust_Data">[86]Lead!$I$1:$I$5</definedName>
    <definedName name="S_AJE_Tot_Data">[86]Lead!$H$1:$H$5</definedName>
    <definedName name="S_CY_Beg_Data">[86]Lead!$F$1:$F$5</definedName>
    <definedName name="S_CY_End_Data">[86]Lead!$K$1:$K$5</definedName>
    <definedName name="S_PY_End_Data">[86]Lead!$M$1:$M$5</definedName>
    <definedName name="S_RJE_Tot_Data">[86]Lead!$J$1:$J$5</definedName>
    <definedName name="SAC">[30]JournalSummary!$I$6:$I$394</definedName>
    <definedName name="SAC_ACD">#REF!</definedName>
    <definedName name="SAC_AOT">#REF!</definedName>
    <definedName name="SAC_HT">#REF!</definedName>
    <definedName name="SAC_OC">#REF!</definedName>
    <definedName name="SALESPLAN" localSheetId="3">#REF!</definedName>
    <definedName name="SALESPLAN" localSheetId="21">#REF!</definedName>
    <definedName name="SALESPLAN">#REF!</definedName>
    <definedName name="SAPBEXhrIndnt" hidden="1">"Wide"</definedName>
    <definedName name="SAPBEXrevision" localSheetId="3" hidden="1">5</definedName>
    <definedName name="SAPBEXrevision" hidden="1">8</definedName>
    <definedName name="SAPBEXsysID" localSheetId="3" hidden="1">"BWP"</definedName>
    <definedName name="SAPBEXsysID" hidden="1">"PBP"</definedName>
    <definedName name="SAPBEXwbID" localSheetId="3" hidden="1">"1R2S01GZGQWQCNE0ZMIG38FD6"</definedName>
    <definedName name="SAPBEXwbID" hidden="1">"3VKJY9BFFHCEQX032R8GWG514"</definedName>
    <definedName name="SAPsysID" hidden="1">"708C5W7SBKP804JT78WJ0JNKI"</definedName>
    <definedName name="SAPwbID" hidden="1">"ARS"</definedName>
    <definedName name="satrr" localSheetId="3">'#3 Valuation Results 검증'!satrr</definedName>
    <definedName name="satrr">[0]!satrr</definedName>
    <definedName name="SAVE" localSheetId="6">[63]!SAVE</definedName>
    <definedName name="SAVE" localSheetId="8">[63]!SAVE</definedName>
    <definedName name="SAVE" localSheetId="21">[63]!SAVE</definedName>
    <definedName name="SAVE">[63]!SAVE</definedName>
    <definedName name="SBL">[30]JournalSummary!$D$6:$D$394</definedName>
    <definedName name="Scenario1">'[110]3250-41'!$C$73:$C$75</definedName>
    <definedName name="Scenario1_KC">'[111]3250-31'!$B$74:$B$76</definedName>
    <definedName name="Scenario2">'[110]3250-41'!$D$73:$D$75</definedName>
    <definedName name="Scenario2_KC">'[111]3250-31'!$C$74:$C$76</definedName>
    <definedName name="Scenario3">'[110]3250-41'!$E$73:$E$75</definedName>
    <definedName name="Scenario3_KC">'[111]3250-31'!$D$74:$D$76</definedName>
    <definedName name="Scenario4">'[110]3250-41'!$F$73:$F$75</definedName>
    <definedName name="Scenario4_KC">'[111]3250-31'!$E$74:$E$76</definedName>
    <definedName name="Scenario5">'[110]3250-41'!$G$73:$G$75</definedName>
    <definedName name="Scenario6">'[110]3250-41'!$H$73:$H$75</definedName>
    <definedName name="Scenario7">'[110]3250-41'!$I$73:$I$75</definedName>
    <definedName name="Scenario8">'[110]3250-41'!$J$73:$J$75</definedName>
    <definedName name="SCODE" localSheetId="3">#REF!</definedName>
    <definedName name="SCODE" localSheetId="21">#REF!</definedName>
    <definedName name="SCODE">#REF!</definedName>
    <definedName name="sd" hidden="1">[7]D!#REF!</definedName>
    <definedName name="sdagasdg" hidden="1">{#N/A,#N/A,FALSE,"96 3월물량표";#N/A,#N/A,FALSE,"96 4월물량표";#N/A,#N/A,FALSE,"96 5월물량표"}</definedName>
    <definedName name="sdas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 localSheetId="3">{0;0;0;0;1;1;0;0;0;0;2;FALSE;FALSE;FALSE;FALSE;FALSE;#N/A;1;#N/A;1;1;"";""}</definedName>
    <definedName name="sdf" hidden="1">{#N/A,#N/A,FALSE,"Aging Summary";#N/A,#N/A,FALSE,"Ratio Analysis";#N/A,#N/A,FALSE,"Test 120 Day Accts";#N/A,#N/A,FALSE,"Tickmarks"}</definedName>
    <definedName name="sdfaf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g"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d" localSheetId="3" hidden="1">{#N/A,#N/A,FALSE,"Aging Summary";#N/A,#N/A,FALSE,"Ratio Analysis";#N/A,#N/A,FALSE,"Test 120 Day Accts";#N/A,#N/A,FALSE,"Tickmarks"}</definedName>
    <definedName name="sdfgd" hidden="1">{#N/A,#N/A,FALSE,"Aging Summary";#N/A,#N/A,FALSE,"Ratio Analysis";#N/A,#N/A,FALSE,"Test 120 Day Accts";#N/A,#N/A,FALSE,"Tickmarks"}</definedName>
    <definedName name="sdfgsdfhsdfhs">[34]대환취급!$A$1:$N$3416</definedName>
    <definedName name="sdfhwery" hidden="1">{#N/A,#N/A,TRUE,"Y생산";#N/A,#N/A,TRUE,"Y판매";#N/A,#N/A,TRUE,"Y총물량";#N/A,#N/A,TRUE,"Y능력";#N/A,#N/A,TRUE,"YKD"}</definedName>
    <definedName name="sdfj">{"page 1";"page 2";"notes";"summary"}</definedName>
    <definedName name="sdg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s" localSheetId="3" hidden="1">{"'보고양식'!$A$58:$K$111"}</definedName>
    <definedName name="sds" hidden="1">{"'보고양식'!$A$58:$K$111"}</definedName>
    <definedName name="SEA_ACD">#REF!</definedName>
    <definedName name="SEA_AOT">#REF!</definedName>
    <definedName name="SEA_HT">#REF!</definedName>
    <definedName name="SEA_OC">#REF!</definedName>
    <definedName name="Season_factor" localSheetId="21">#REF!</definedName>
    <definedName name="Season_factor">#REF!</definedName>
    <definedName name="Season_factor1" localSheetId="21">#REF!</definedName>
    <definedName name="Season_factor1">#REF!</definedName>
    <definedName name="SEATITLE" localSheetId="21">#REF!</definedName>
    <definedName name="SEATITLE">#REF!</definedName>
    <definedName name="sectionNames" localSheetId="21">#REF!</definedName>
    <definedName name="sectionNames">#REF!</definedName>
    <definedName name="Segment">[49]유효성검사!$F$2:$F$18</definedName>
    <definedName name="sencount" localSheetId="3" hidden="1">1</definedName>
    <definedName name="sencount" hidden="1">2</definedName>
    <definedName name="serh" hidden="1">{#N/A,#N/A,TRUE,"Y생산";#N/A,#N/A,TRUE,"Y판매";#N/A,#N/A,TRUE,"Y총물량";#N/A,#N/A,TRUE,"Y능력";#N/A,#N/A,TRUE,"YKD"}</definedName>
    <definedName name="seryhj" hidden="1">{#N/A,#N/A,TRUE,"Y생산";#N/A,#N/A,TRUE,"Y판매";#N/A,#N/A,TRUE,"Y총물량";#N/A,#N/A,TRUE,"Y능력";#N/A,#N/A,TRUE,"YKD"}</definedName>
    <definedName name="sewa" hidden="1">'[4]Jobsite Staff'!#REF!</definedName>
    <definedName name="sg" localSheetId="3">'#3 Valuation Results 검증'!sg</definedName>
    <definedName name="sg">[0]!sg</definedName>
    <definedName name="sgddh" localSheetId="3" hidden="1">{#N/A,#N/A,FALSE,"Aging Summary";#N/A,#N/A,FALSE,"Ratio Analysis";#N/A,#N/A,FALSE,"Test 120 Day Accts";#N/A,#N/A,FALSE,"Tickmarks"}</definedName>
    <definedName name="sgddh" hidden="1">{#N/A,#N/A,FALSE,"Aging Summary";#N/A,#N/A,FALSE,"Ratio Analysis";#N/A,#N/A,FALSE,"Test 120 Day Accts";#N/A,#N/A,FALSE,"Tickmarks"}</definedName>
    <definedName name="sgfd"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f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s"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g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hareholder_v" localSheetId="3">#REF!</definedName>
    <definedName name="shareholder_v" localSheetId="21">#REF!</definedName>
    <definedName name="shareholder_v">#REF!</definedName>
    <definedName name="shgsd" localSheetId="3" hidden="1">{#N/A,#N/A,FALSE,"Aging Summary";#N/A,#N/A,FALSE,"Ratio Analysis";#N/A,#N/A,FALSE,"Test 120 Day Accts";#N/A,#N/A,FALSE,"Tickmarks"}</definedName>
    <definedName name="shgsd" hidden="1">{#N/A,#N/A,FALSE,"Aging Summary";#N/A,#N/A,FALSE,"Ratio Analysis";#N/A,#N/A,FALSE,"Test 120 Day Accts";#N/A,#N/A,FALSE,"Tickmarks"}</definedName>
    <definedName name="shj" hidden="1">{#N/A,#N/A,TRUE,"Y생산";#N/A,#N/A,TRUE,"Y판매";#N/A,#N/A,TRUE,"Y총물량";#N/A,#N/A,TRUE,"Y능력";#N/A,#N/A,TRUE,"YKD"}</definedName>
    <definedName name="ShowAll">#N/A</definedName>
    <definedName name="sigma" localSheetId="3">#REF!</definedName>
    <definedName name="sigma" localSheetId="21">#REF!</definedName>
    <definedName name="sigma">#REF!</definedName>
    <definedName name="sincode">[112]YHCODE!$B$3:$F$2087</definedName>
    <definedName name="SJE_ACD">#REF!</definedName>
    <definedName name="SJE_AOT">#REF!</definedName>
    <definedName name="SJE_HT">#REF!</definedName>
    <definedName name="SJE_OC">#REF!</definedName>
    <definedName name="sksk" localSheetId="3" hidden="1">{#N/A,#N/A,FALSE,"주요여수신";#N/A,#N/A,FALSE,"수신금리";#N/A,#N/A,FALSE,"대출금리";#N/A,#N/A,FALSE,"신규대출";#N/A,#N/A,FALSE,"총액대출"}</definedName>
    <definedName name="sksk" hidden="1">{#N/A,#N/A,FALSE,"주요여수신";#N/A,#N/A,FALSE,"수신금리";#N/A,#N/A,FALSE,"대출금리";#N/A,#N/A,FALSE,"신규대출";#N/A,#N/A,FALSE,"총액대출"}</definedName>
    <definedName name="sm"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all_ch" localSheetId="3">#REF!</definedName>
    <definedName name="small_ch" localSheetId="21">#REF!</definedName>
    <definedName name="small_ch">#REF!</definedName>
    <definedName name="SOFT" hidden="1">#REF!</definedName>
    <definedName name="Software_Movement">#REF!</definedName>
    <definedName name="solver_cvg" hidden="1">0.001</definedName>
    <definedName name="solver_drv" hidden="1">1</definedName>
    <definedName name="solver_est" hidden="1">1</definedName>
    <definedName name="solver_itr" hidden="1">100</definedName>
    <definedName name="solver_lhs1" hidden="1">#N/A</definedName>
    <definedName name="solver_lin" hidden="1">0</definedName>
    <definedName name="solver_neg" hidden="1">2</definedName>
    <definedName name="solver_num" hidden="1">0</definedName>
    <definedName name="solver_nwt" hidden="1">1</definedName>
    <definedName name="solver_pre" hidden="1">0.000001</definedName>
    <definedName name="solver_rel1" hidden="1">1</definedName>
    <definedName name="solver_rhs1" hidden="1">#N/A</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0.6</definedName>
    <definedName name="SORT" localSheetId="3">#REF!</definedName>
    <definedName name="SORT" localSheetId="21">#REF!</definedName>
    <definedName name="SORT">#REF!</definedName>
    <definedName name="SPA" localSheetId="3" hidden="1">{#N/A,#N/A,FALSE,"주요여수신";#N/A,#N/A,FALSE,"수신금리";#N/A,#N/A,FALSE,"대출금리";#N/A,#N/A,FALSE,"신규대출";#N/A,#N/A,FALSE,"총액대출"}</definedName>
    <definedName name="SPA" hidden="1">{#N/A,#N/A,FALSE,"주요여수신";#N/A,#N/A,FALSE,"수신금리";#N/A,#N/A,FALSE,"대출금리";#N/A,#N/A,FALSE,"신규대출";#N/A,#N/A,FALSE,"총액대출"}</definedName>
    <definedName name="SPB" localSheetId="3" hidden="1">{#N/A,#N/A,FALSE,"주요여수신";#N/A,#N/A,FALSE,"수신금리";#N/A,#N/A,FALSE,"대출금리";#N/A,#N/A,FALSE,"신규대출";#N/A,#N/A,FALSE,"총액대출"}</definedName>
    <definedName name="SPB" hidden="1">{#N/A,#N/A,FALSE,"주요여수신";#N/A,#N/A,FALSE,"수신금리";#N/A,#N/A,FALSE,"대출금리";#N/A,#N/A,FALSE,"신규대출";#N/A,#N/A,FALSE,"총액대출"}</definedName>
    <definedName name="SPC" localSheetId="3" hidden="1">{#N/A,#N/A,FALSE,"주요여수신";#N/A,#N/A,FALSE,"수신금리";#N/A,#N/A,FALSE,"대출금리";#N/A,#N/A,FALSE,"신규대출";#N/A,#N/A,FALSE,"총액대출"}</definedName>
    <definedName name="SPC" hidden="1">{#N/A,#N/A,FALSE,"주요여수신";#N/A,#N/A,FALSE,"수신금리";#N/A,#N/A,FALSE,"대출금리";#N/A,#N/A,FALSE,"신규대출";#N/A,#N/A,FALSE,"총액대출"}</definedName>
    <definedName name="SPD" localSheetId="3" hidden="1">{#N/A,#N/A,FALSE,"주요여수신";#N/A,#N/A,FALSE,"수신금리";#N/A,#N/A,FALSE,"대출금리";#N/A,#N/A,FALSE,"신규대출";#N/A,#N/A,FALSE,"총액대출"}</definedName>
    <definedName name="SPD" hidden="1">{#N/A,#N/A,FALSE,"주요여수신";#N/A,#N/A,FALSE,"수신금리";#N/A,#N/A,FALSE,"대출금리";#N/A,#N/A,FALSE,"신규대출";#N/A,#N/A,FALSE,"총액대출"}</definedName>
    <definedName name="SPE" localSheetId="3" hidden="1">{#N/A,#N/A,FALSE,"주요여수신";#N/A,#N/A,FALSE,"수신금리";#N/A,#N/A,FALSE,"대출금리";#N/A,#N/A,FALSE,"신규대출";#N/A,#N/A,FALSE,"총액대출"}</definedName>
    <definedName name="SPE" hidden="1">{#N/A,#N/A,FALSE,"주요여수신";#N/A,#N/A,FALSE,"수신금리";#N/A,#N/A,FALSE,"대출금리";#N/A,#N/A,FALSE,"신규대출";#N/A,#N/A,FALSE,"총액대출"}</definedName>
    <definedName name="SPWS_WBID">"99D0ABD9-E4F4-482A-BBE5-773A902CF104"</definedName>
    <definedName name="srf" hidden="1">{#N/A,#N/A,FALSE,"BS";#N/A,#N/A,FALSE,"PL";#N/A,#N/A,FALSE,"처분";#N/A,#N/A,FALSE,"현금";#N/A,#N/A,FALSE,"매출";#N/A,#N/A,FALSE,"원가";#N/A,#N/A,FALSE,"경영"}</definedName>
    <definedName name="srhga" hidden="1">{#N/A,#N/A,FALSE,"96 3월물량표";#N/A,#N/A,FALSE,"96 4월물량표";#N/A,#N/A,FALSE,"96 5월물량표"}</definedName>
    <definedName name="SS" hidden="1">{#N/A,#N/A,TRUE,"Y생산";#N/A,#N/A,TRUE,"Y판매";#N/A,#N/A,TRUE,"Y총물량";#N/A,#N/A,TRUE,"Y능력";#N/A,#N/A,TRUE,"YKD"}</definedName>
    <definedName name="SSS" localSheetId="3" hidden="1">#REF!</definedName>
    <definedName name="SSS">[64]기초데이타!$D$13</definedName>
    <definedName name="SSSS" hidden="1">{#N/A,#N/A,TRUE,"Y생산";#N/A,#N/A,TRUE,"Y판매";#N/A,#N/A,TRUE,"Y총물량";#N/A,#N/A,TRUE,"Y능력";#N/A,#N/A,TRUE,"YKD"}</definedName>
    <definedName name="SSSSSSS" hidden="1">{#N/A,#N/A,TRUE,"Y생산";#N/A,#N/A,TRUE,"Y판매";#N/A,#N/A,TRUE,"Y총물량";#N/A,#N/A,TRUE,"Y능력";#N/A,#N/A,TRUE,"YKD"}</definedName>
    <definedName name="startdate">#REF!</definedName>
    <definedName name="StartDate2">#REF!</definedName>
    <definedName name="StateMembers">'[35]One-Time Data'!$A$15:$D$66</definedName>
    <definedName name="STATISTICS">#REF!</definedName>
    <definedName name="steven" localSheetId="3"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even"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GASTON" localSheetId="3">#REF!</definedName>
    <definedName name="STGASTON" localSheetId="21">#REF!</definedName>
    <definedName name="STGASTON">#REF!</definedName>
    <definedName name="strh" hidden="1">{#N/A,#N/A,TRUE,"Y생산";#N/A,#N/A,TRUE,"Y판매";#N/A,#N/A,TRUE,"Y총물량";#N/A,#N/A,TRUE,"Y능력";#N/A,#N/A,TRUE,"YKD"}</definedName>
    <definedName name="Subs">#REF!</definedName>
    <definedName name="Subs1">#REF!</definedName>
    <definedName name="Subs2">#REF!</definedName>
    <definedName name="Subs3">[38]SubTable!$A$1:$AB$154</definedName>
    <definedName name="Summary" localSheetId="3">#REF!</definedName>
    <definedName name="SUMMARY" localSheetId="21">#REF!</definedName>
    <definedName name="SUMMARY">#REF!</definedName>
    <definedName name="SUMMARYT" hidden="1">#REF!</definedName>
    <definedName name="Superfly_BB_Install_Service_AC">#REF!</definedName>
    <definedName name="Superfly_BB_Install_Service_AOT">#REF!</definedName>
    <definedName name="Superfly_BB_Install_Service_ASA">#REF!</definedName>
    <definedName name="Superfly_BB_Install_Service_CO">#REF!</definedName>
    <definedName name="Superfly_BB_Install_Service_HT">#REF!</definedName>
    <definedName name="Superfly_BB_Install_Service_OC">#REF!</definedName>
    <definedName name="Superfly_BB_Install_Support_AC">#REF!</definedName>
    <definedName name="Superfly_BB_Install_Support_AOT">#REF!</definedName>
    <definedName name="Superfly_BB_Install_Support_ASA">#REF!</definedName>
    <definedName name="Superfly_BB_Install_Support_CO">#REF!</definedName>
    <definedName name="Superfly_BB_Install_Support_HT">#REF!</definedName>
    <definedName name="Superfly_BB_Install_Support_OC">#REF!</definedName>
    <definedName name="Superfly_BB_Post_Service">#REF!</definedName>
    <definedName name="Superfly_BB_Post_Service_AC">#REF!</definedName>
    <definedName name="Superfly_BB_Post_Service_ASA">#REF!</definedName>
    <definedName name="Superfly_BB_Post_Service_CO">#REF!</definedName>
    <definedName name="Superfly_BB_Post_Support">#REF!</definedName>
    <definedName name="Superfly_BB_Post_Support_AC">#REF!</definedName>
    <definedName name="Superfly_BB_Post_Support_AOT">#REF!</definedName>
    <definedName name="Superfly_BB_Post_Support_ASA">#REF!</definedName>
    <definedName name="Superfly_BB_Post_Support_CO">#REF!</definedName>
    <definedName name="Superfly_BB_Post_Support_HT">#REF!</definedName>
    <definedName name="Superfly_BB_Post_Support_OC">#REF!</definedName>
    <definedName name="Superfly_DU_and_BB_Post_Service">#REF!</definedName>
    <definedName name="Superfly_DU_and_BB_Post_Support">#REF!</definedName>
    <definedName name="Superfly_DU_Service">#REF!</definedName>
    <definedName name="Superfly_DU_Service_AC">#REF!</definedName>
    <definedName name="Superfly_DU_Service_AOT">#REF!</definedName>
    <definedName name="Superfly_DU_Service_ASA">#REF!</definedName>
    <definedName name="Superfly_DU_Service_CO">#REF!</definedName>
    <definedName name="Superfly_DU_Service_HT">#REF!</definedName>
    <definedName name="Superfly_DU_Service_OC">#REF!</definedName>
    <definedName name="Superfly_DU_Support">#REF!</definedName>
    <definedName name="Superfly_DU_Support_AC">#REF!</definedName>
    <definedName name="Superfly_DU_Support_AOT">#REF!</definedName>
    <definedName name="Superfly_DU_Support_ASA">#REF!</definedName>
    <definedName name="Superfly_DU_Support_CO">#REF!</definedName>
    <definedName name="Superfly_DU_Support_HT">#REF!</definedName>
    <definedName name="Superfly_DU_Support_OC">#REF!</definedName>
    <definedName name="Superfly_Web_Hosting_Service_AC">#REF!</definedName>
    <definedName name="Superfly_Web_Hosting_Service_ASA">#REF!</definedName>
    <definedName name="Superfly_Web_Hosting_Service_CO">#REF!</definedName>
    <definedName name="Superfly_Web_Hosting_Support_AC">#REF!</definedName>
    <definedName name="Superfly_Web_Hosting_Support_AOT">#REF!</definedName>
    <definedName name="Superfly_Web_Hosting_Support_ASA">#REF!</definedName>
    <definedName name="Superfly_Web_Hosting_Support_CO">#REF!</definedName>
    <definedName name="Superfly_Web_Hosting_Support_HT">#REF!</definedName>
    <definedName name="Superfly_Web_Hosting_Support_OC">#REF!</definedName>
    <definedName name="SWAP" localSheetId="21">#REF!</definedName>
    <definedName name="SWAP">#REF!</definedName>
    <definedName name="SWAP2" localSheetId="21">#REF!</definedName>
    <definedName name="SWAP2">#REF!</definedName>
    <definedName name="SWAP3" localSheetId="21">#REF!</definedName>
    <definedName name="SWAP3">#REF!</definedName>
    <definedName name="swfwef" hidden="1">{#N/A,#N/A,TRUE,"Y생산";#N/A,#N/A,TRUE,"Y판매";#N/A,#N/A,TRUE,"Y총물량";#N/A,#N/A,TRUE,"Y능력";#N/A,#N/A,TRUE,"YKD"}</definedName>
    <definedName name="sx" localSheetId="3">{0.1;0;0.382758620689655;0;0;0;0.258620689655172;0;0.258620689655172}</definedName>
    <definedName name="sx">{0.1;0;0.382758620689655;0;0;0;0.258620689655172;0;0.258620689655172}</definedName>
    <definedName name="System_No_Forklift">'[113]Forklift List'!$E$2:$Z$143</definedName>
    <definedName name="System_No_Vehicle">'[113]Vehicle List'!$D$2:$Y$165</definedName>
    <definedName name="T" localSheetId="3">'[114]GEN Inputs'!$D$30</definedName>
    <definedName name="T" localSheetId="21">#REF!</definedName>
    <definedName name="T">#REF!</definedName>
    <definedName name="T.Date">#N/A</definedName>
    <definedName name="T.Date2">#N/A</definedName>
    <definedName name="T.Date3">#N/A</definedName>
    <definedName name="T.DateEOM">#N/A</definedName>
    <definedName name="T.DPS">#N/A</definedName>
    <definedName name="T.EPS">#N/A</definedName>
    <definedName name="T.High">#N/A</definedName>
    <definedName name="T.Low">#N/A</definedName>
    <definedName name="T.PE">#N/A</definedName>
    <definedName name="T.Vol">#N/A</definedName>
    <definedName name="T.Yield">#N/A</definedName>
    <definedName name="t_house_grow" localSheetId="3">#REF!</definedName>
    <definedName name="t_house_grow" localSheetId="21">#REF!</definedName>
    <definedName name="t_house_grow">#REF!</definedName>
    <definedName name="t_house_grow_xl" localSheetId="3">#REF!</definedName>
    <definedName name="t_house_grow_xl" localSheetId="21">#REF!</definedName>
    <definedName name="t_house_grow_xl">#REF!</definedName>
    <definedName name="t_house_grow_xl1" localSheetId="3">#REF!</definedName>
    <definedName name="t_house_grow_xl1" localSheetId="21">#REF!</definedName>
    <definedName name="t_house_grow_xl1">#REF!</definedName>
    <definedName name="T_RCNLD">'[42]Asset Detail'!#REF!</definedName>
    <definedName name="TA" localSheetId="3">#REF!</definedName>
    <definedName name="TA" localSheetId="21">#REF!</definedName>
    <definedName name="TA">#REF!</definedName>
    <definedName name="TABLE" localSheetId="3">#REF!</definedName>
    <definedName name="TABLE" localSheetId="21">#REF!</definedName>
    <definedName name="TABLE">#REF!</definedName>
    <definedName name="table.main" localSheetId="3">OFFSET('#3 Valuation Results 검증'!table.main.header,0,0,#REF!)</definedName>
    <definedName name="table.main" localSheetId="4">OFFSET('KPMG. Control Premium'!table.main.header,0,0,#REF!)</definedName>
    <definedName name="table.main" localSheetId="18">OFFSET('별첨1-1.과거재무자료(2019)'!table.main.header,0,0,#REF!)</definedName>
    <definedName name="table.main" localSheetId="22">OFFSET('별첨4-1. 월별손익(2020)'!table.main.header,0,0,#REF!)</definedName>
    <definedName name="table.main">OFFSET(table.main.header,0,0,#REF!)</definedName>
    <definedName name="table.main.header" localSheetId="3">#REF!</definedName>
    <definedName name="table.main.header" localSheetId="4">#REF!</definedName>
    <definedName name="table.main.header" localSheetId="18">#REF!</definedName>
    <definedName name="table.main.header" localSheetId="22">#REF!</definedName>
    <definedName name="table.main.header">#REF!</definedName>
    <definedName name="table.main.refresh_date" localSheetId="4">#REF!</definedName>
    <definedName name="table.main.refresh_date" localSheetId="18">#REF!</definedName>
    <definedName name="table.main.refresh_date" localSheetId="22">#REF!</definedName>
    <definedName name="table.main.refresh_date">#REF!</definedName>
    <definedName name="Table1" localSheetId="21">#REF!</definedName>
    <definedName name="Table1">#REF!</definedName>
    <definedName name="TABLEI" localSheetId="21">#REF!</definedName>
    <definedName name="TABLEI">#REF!</definedName>
    <definedName name="TABLEII" localSheetId="21">#REF!</definedName>
    <definedName name="TABLEII">#REF!</definedName>
    <definedName name="TABLEIII" localSheetId="21">#REF!</definedName>
    <definedName name="TABLEIII">#REF!</definedName>
    <definedName name="TABLEIV" localSheetId="21">#REF!</definedName>
    <definedName name="TABLEIV">#REF!</definedName>
    <definedName name="TableName">"Dummy"</definedName>
    <definedName name="target">'[115]Basic Assumption'!$C$7</definedName>
    <definedName name="target_probability" localSheetId="3">[36]CapMult!#REF!</definedName>
    <definedName name="target_probability" localSheetId="21">[36]CapMult!#REF!</definedName>
    <definedName name="target_probability">[36]CapMult!#REF!</definedName>
    <definedName name="tax" localSheetId="3">[88]Index!$F$10</definedName>
    <definedName name="TAX" localSheetId="21">[17]VALSTAT!#REF!</definedName>
    <definedName name="TAX">[17]VALSTAT!#REF!</definedName>
    <definedName name="Tax_">[116]Tax!$C$4:$D$113</definedName>
    <definedName name="tax_1">0.11</definedName>
    <definedName name="tax_2">0.22</definedName>
    <definedName name="tax_3">0.242</definedName>
    <definedName name="Tax_Rate" localSheetId="3">'[117]GEN Inputs'!$D$30</definedName>
    <definedName name="tax_rate" localSheetId="21">#REF!</definedName>
    <definedName name="tax_rate">#REF!</definedName>
    <definedName name="taxrate">[105]Description!$C$9</definedName>
    <definedName name="TaxType">'[52]GEN Inputs'!$D$46</definedName>
    <definedName name="TB" localSheetId="3">#REF!</definedName>
    <definedName name="TB" localSheetId="21">#REF!</definedName>
    <definedName name="TB">#REF!</definedName>
    <definedName name="tblCumlCancelsPerELNKonNov01Inv_Query_Query">#REF!</definedName>
    <definedName name="TC_RCN">'[42]Asset Detail'!#REF!</definedName>
    <definedName name="TC_RCNLD">'[42]Asset Detail'!#REF!</definedName>
    <definedName name="TCName">'[52]GEN Inputs'!$D$12</definedName>
    <definedName name="Telco_MInutes">[35]Trends!#REF!</definedName>
    <definedName name="TelcoCalls">[35]Trends!#REF!</definedName>
    <definedName name="TelcoForecast">'[35]One-Time Data'!$F$80:$P$104</definedName>
    <definedName name="temp">'[118]Sub Forecast'!$B$51</definedName>
    <definedName name="temp2">'[118]Sub Forecast'!#REF!</definedName>
    <definedName name="TemplateVersion" hidden="1">[74]Reference!$C$4</definedName>
    <definedName name="Term" localSheetId="3">#REF!</definedName>
    <definedName name="Term" localSheetId="21">#REF!</definedName>
    <definedName name="Term">#REF!</definedName>
    <definedName name="Test" localSheetId="3">#REF!</definedName>
    <definedName name="test" hidden="1">{"PAGE1",#N/A,FALSE,"YIELDS";"PAGE2",#N/A,FALSE,"YIELDS";"PAGE3",#N/A,FALSE,"YIELDS"}</definedName>
    <definedName name="test.4" localSheetId="3" hidden="1">{"Padd I to III",#N/A,FALSE,"REFINERY";"Padd IV to US",#N/A,FALSE,"REFINERY";"Crude Balance I",#N/A,FALSE,"REFINERY";"Crude Balance II",#N/A,FALSE,"REFINERY"}</definedName>
    <definedName name="test.4" hidden="1">{"Padd I to III",#N/A,FALSE,"REFINERY";"Padd IV to US",#N/A,FALSE,"REFINERY";"Crude Balance I",#N/A,FALSE,"REFINERY";"Crude Balance II",#N/A,FALSE,"REFINERY"}</definedName>
    <definedName name="test.all" localSheetId="3" hidden="1">{"PAGE1",#N/A,FALSE,"YIELDS";"PAGE2",#N/A,FALSE,"YIELDS";"PAGE3",#N/A,FALSE,"YIELDS"}</definedName>
    <definedName name="test.all" hidden="1">{"PAGE1",#N/A,FALSE,"YIELDS";"PAGE2",#N/A,FALSE,"YIELDS";"PAGE3",#N/A,FALSE,"YIELDS"}</definedName>
    <definedName name="TEST_A">#N/A</definedName>
    <definedName name="TEST_B">#N/A</definedName>
    <definedName name="TEST_C">#N/A</definedName>
    <definedName name="TEST_D">#N/A</definedName>
    <definedName name="TEST_E">#N/A</definedName>
    <definedName name="TEST0" localSheetId="3">#REF!</definedName>
    <definedName name="TEST0" localSheetId="21">#REF!</definedName>
    <definedName name="TEST0">#REF!</definedName>
    <definedName name="TEST1" localSheetId="3">#REF!</definedName>
    <definedName name="TEST1" localSheetId="21">#REF!</definedName>
    <definedName name="TEST1">#REF!</definedName>
    <definedName name="test2" hidden="1">{#N/A,#N/A,FALSE,"Performance Flash Report"}</definedName>
    <definedName name="test3" localSheetId="3" hidden="1">{#N/A,#N/A,FALSE,"Performance Flash Report"}</definedName>
    <definedName name="test3"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test5" localSheetId="3" hidden="1">{"Current",#N/A,FALSE,"Currentcal";"Current B",#N/A,FALSE,"Currentcal";"Constant",#N/A,FALSE,"Constantcal";"Constant B",#N/A,FALSE,"Constantcal"}</definedName>
    <definedName name="test5" hidden="1">{"Current",#N/A,FALSE,"Currentcal";"Current B",#N/A,FALSE,"Currentcal";"Constant",#N/A,FALSE,"Constantcal";"Constant B",#N/A,FALSE,"Constantcal"}</definedName>
    <definedName name="TESTHKEY" localSheetId="3">#REF!</definedName>
    <definedName name="TESTHKEY" localSheetId="21">#REF!</definedName>
    <definedName name="TESTHKEY">#REF!</definedName>
    <definedName name="TESTKEYS" localSheetId="3">#REF!</definedName>
    <definedName name="TESTKEYS" localSheetId="21">#REF!</definedName>
    <definedName name="TESTKEYS">#REF!</definedName>
    <definedName name="TESTVKEY" localSheetId="3">#REF!</definedName>
    <definedName name="TESTVKEY" localSheetId="21">#REF!</definedName>
    <definedName name="TESTVKEY">#REF!</definedName>
    <definedName name="TEWR" hidden="1">{#N/A,#N/A,TRUE,"Y생산";#N/A,#N/A,TRUE,"Y판매";#N/A,#N/A,TRUE,"Y총물량";#N/A,#N/A,TRUE,"Y능력";#N/A,#N/A,TRUE,"YKD"}</definedName>
    <definedName name="TextRefCopy1" localSheetId="3">#REF!</definedName>
    <definedName name="TextRefCopy1" localSheetId="21">#REF!</definedName>
    <definedName name="TextRefCopy1">#REF!</definedName>
    <definedName name="TextRefCopy10" localSheetId="3">#REF!</definedName>
    <definedName name="TextRefCopy10" localSheetId="21">#REF!</definedName>
    <definedName name="TextRefCopy10">#REF!</definedName>
    <definedName name="TextRefCopy11" localSheetId="3">#REF!</definedName>
    <definedName name="TextRefCopy11" localSheetId="21">#REF!</definedName>
    <definedName name="TextRefCopy11">#REF!</definedName>
    <definedName name="TextRefCopy12" localSheetId="21">#REF!</definedName>
    <definedName name="TextRefCopy12">#REF!</definedName>
    <definedName name="TextRefCopy2" localSheetId="21">[119]Summary!#REF!</definedName>
    <definedName name="TextRefCopy2">[119]Summary!#REF!</definedName>
    <definedName name="TextRefCopy3" localSheetId="21">[119]Summary!#REF!</definedName>
    <definedName name="TextRefCopy3">[119]Summary!#REF!</definedName>
    <definedName name="TextRefCopy4" localSheetId="3">#REF!</definedName>
    <definedName name="TextRefCopy4" localSheetId="21">#REF!</definedName>
    <definedName name="TextRefCopy4">#REF!</definedName>
    <definedName name="TextRefCopy5" localSheetId="3">#REF!</definedName>
    <definedName name="TextRefCopy5" localSheetId="21">#REF!</definedName>
    <definedName name="TextRefCopy5">#REF!</definedName>
    <definedName name="TextRefCopy6" localSheetId="3">#REF!</definedName>
    <definedName name="TextRefCopy6" localSheetId="21">#REF!</definedName>
    <definedName name="TextRefCopy6">#REF!</definedName>
    <definedName name="TextRefCopy7" localSheetId="21">#REF!</definedName>
    <definedName name="TextRefCopy7">#REF!</definedName>
    <definedName name="TextRefCopy8" localSheetId="21">#REF!</definedName>
    <definedName name="TextRefCopy8">#REF!</definedName>
    <definedName name="TextRefCopy9" localSheetId="21">#REF!</definedName>
    <definedName name="TextRefCopy9">#REF!</definedName>
    <definedName name="TextRefCopyRangeCount" localSheetId="3" hidden="1">3</definedName>
    <definedName name="TextRefCopyRangeCount" hidden="1">1</definedName>
    <definedName name="THEME2" hidden="1">{#N/A,#N/A,FALSE,"96 3월물량표";#N/A,#N/A,FALSE,"96 4월물량표";#N/A,#N/A,FALSE,"96 5월물량표"}</definedName>
    <definedName name="thou">1000</definedName>
    <definedName name="thsdorlsf" hidden="1">{"'분양원가'!$B$1:$F$113"}</definedName>
    <definedName name="Title">'[52]GEN Inputs'!$D$14</definedName>
    <definedName name="Title1">[29]Title!$A$19</definedName>
    <definedName name="Title2">[29]Title!$A$19</definedName>
    <definedName name="tkdeo" hidden="1">{#N/A,#N/A,FALSE,"매출이익"}</definedName>
    <definedName name="TKTKTK" hidden="1">{"'미착금액'!$A$4:$G$14"}</definedName>
    <definedName name="Tl" localSheetId="3">[0]!PRT6BN5BT41</definedName>
    <definedName name="Tl">[0]!PRT6BN5BT41</definedName>
    <definedName name="TLF" hidden="1">{"'10_03일자별'!$A$2:$H$31"}</definedName>
    <definedName name="TODAY" localSheetId="3">#REF!</definedName>
    <definedName name="TODAY" localSheetId="21">#REF!</definedName>
    <definedName name="TODAY">#REF!</definedName>
    <definedName name="todd">{0;0;0;0;1;1;0.9;0.9;1;1;2;FALSE;FALSE;FALSE;FALSE;FALSE;#N/A;1;#N/A;1;1;"";""}</definedName>
    <definedName name="TOTAL" localSheetId="3">#REF!</definedName>
    <definedName name="TOTAL" localSheetId="21">#REF!</definedName>
    <definedName name="TOTAL">#REF!</definedName>
    <definedName name="tp" localSheetId="3" hidden="1">{#N/A,#N/A,FALSE,"주요여수신";#N/A,#N/A,FALSE,"수신금리";#N/A,#N/A,FALSE,"대출금리";#N/A,#N/A,FALSE,"신규대출";#N/A,#N/A,FALSE,"총액대출"}</definedName>
    <definedName name="tp" hidden="1">{#N/A,#N/A,FALSE,"주요여수신";#N/A,#N/A,FALSE,"수신금리";#N/A,#N/A,FALSE,"대출금리";#N/A,#N/A,FALSE,"신규대출";#N/A,#N/A,FALSE,"총액대출"}</definedName>
    <definedName name="tr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eference">#REF!</definedName>
    <definedName name="trev">{"wac","93439010","Price"}</definedName>
    <definedName name="TRHTRNGNMHNM" hidden="1">{#N/A,#N/A,FALSE,"96 3월물량표";#N/A,#N/A,FALSE,"96 4월물량표";#N/A,#N/A,FALSE,"96 5월물량표"}</definedName>
    <definedName name="trhy" hidden="1">{#N/A,#N/A,TRUE,"Y생산";#N/A,#N/A,TRUE,"Y판매";#N/A,#N/A,TRUE,"Y총물량";#N/A,#N/A,TRUE,"Y능력";#N/A,#N/A,TRUE,"YKD"}</definedName>
    <definedName name="Trigger">#REF!</definedName>
    <definedName name="tryt"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T" hidden="1">{#N/A,#N/A,FALSE,"단축1";#N/A,#N/A,FALSE,"단축2";#N/A,#N/A,FALSE,"단축3";#N/A,#N/A,FALSE,"장축";#N/A,#N/A,FALSE,"4WD"}</definedName>
    <definedName name="TTT" hidden="1">{#N/A,#N/A,FALSE,"UNIT";#N/A,#N/A,FALSE,"UNIT";#N/A,#N/A,FALSE,"계정"}</definedName>
    <definedName name="tw"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w"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ycointfull">#REF!</definedName>
    <definedName name="tyjk" hidden="1">{#N/A,#N/A,TRUE,"Y생산";#N/A,#N/A,TRUE,"Y판매";#N/A,#N/A,TRUE,"Y총물량";#N/A,#N/A,TRUE,"Y능력";#N/A,#N/A,TRUE,"YKD"}</definedName>
    <definedName name="ucf" localSheetId="3">#REF!</definedName>
    <definedName name="ucf" localSheetId="21">#REF!</definedName>
    <definedName name="ucf">#REF!</definedName>
    <definedName name="UL" localSheetId="3">[36]CapMult!#REF!</definedName>
    <definedName name="UL" localSheetId="21">[36]CapMult!#REF!</definedName>
    <definedName name="UL">[36]CapMult!#REF!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 localSheetId="3">[76]Des!$C$14</definedName>
    <definedName name="unit">[77]Des!$C$14</definedName>
    <definedName name="unit_cm" localSheetId="3">#REF!</definedName>
    <definedName name="unit_cm" localSheetId="21">#REF!</definedName>
    <definedName name="unit_cm">#REF!</definedName>
    <definedName name="Unit_Pipeline_Cost_Arterial" localSheetId="3">#REF!</definedName>
    <definedName name="Unit_Pipeline_Cost_Arterial" localSheetId="21">#REF!</definedName>
    <definedName name="Unit_Pipeline_Cost_Arterial">#REF!</definedName>
    <definedName name="UnitClass">'[42]Asset Detail'!#REF!</definedName>
    <definedName name="Units" localSheetId="3">'[52]GEN Inputs'!$D$26</definedName>
    <definedName name="Units" localSheetId="21">#REF!</definedName>
    <definedName name="Units">#REF!</definedName>
    <definedName name="US_Demand" localSheetId="3">#REF!</definedName>
    <definedName name="US_Demand" localSheetId="21">#REF!</definedName>
    <definedName name="US_Demand">#REF!</definedName>
    <definedName name="USBS">'[120]US Codes'!$A$6:$B$639</definedName>
    <definedName name="USD_or_CPP" localSheetId="3">#REF!</definedName>
    <definedName name="USD_or_CPP" localSheetId="21">#REF!</definedName>
    <definedName name="USD_or_CPP">#REF!</definedName>
    <definedName name="user_cnt" localSheetId="3">#REF!</definedName>
    <definedName name="user_cnt" localSheetId="21">#REF!</definedName>
    <definedName name="user_cnt">#REF!</definedName>
    <definedName name="User_Contribution_Household" localSheetId="3">#REF!</definedName>
    <definedName name="User_Contribution_Household" localSheetId="21">#REF!</definedName>
    <definedName name="User_Contribution_Household">#REF!</definedName>
    <definedName name="USIS">'[120]US Codes'!$D$6:$E$795</definedName>
    <definedName name="Utilization">[35]Trends!$A$199</definedName>
    <definedName name="UUNetPSUs">[35]Trends!$A$31</definedName>
    <definedName name="UUU" hidden="1">{#N/A,#N/A,TRUE,"Y생산";#N/A,#N/A,TRUE,"Y판매";#N/A,#N/A,TRUE,"Y총물량";#N/A,#N/A,TRUE,"Y능력";#N/A,#N/A,TRUE,"YKD"}</definedName>
    <definedName name="UUUUUUU" hidden="1">{#N/A,#N/A,TRUE,"Y생산";#N/A,#N/A,TRUE,"Y판매";#N/A,#N/A,TRUE,"Y총물량";#N/A,#N/A,TRUE,"Y능력";#N/A,#N/A,TRUE,"YKD"}</definedName>
    <definedName name="uykl" hidden="1">{#N/A,#N/A,FALSE,"96 3월물량표";#N/A,#N/A,FALSE,"96 4월물량표";#N/A,#N/A,FALSE,"96 5월물량표"}</definedName>
    <definedName name="v">[62]Index!$B$9</definedName>
    <definedName name="vad" localSheetId="3">'#3 Valuation Results 검증'!vad</definedName>
    <definedName name="vad">[0]!vad</definedName>
    <definedName name="ValDate">'[121]General Inputs'!$E$14</definedName>
    <definedName name="Valuation">#REF!</definedName>
    <definedName name="var">#REF!</definedName>
    <definedName name="variance">#REF!</definedName>
    <definedName name="vczxv"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Date" localSheetId="3">'[52]GEN Inputs'!$D$20</definedName>
    <definedName name="VDate">'[115]Basic Assumption'!$C$8</definedName>
    <definedName name="Vendor_Available">[35]Trends!#REF!</definedName>
    <definedName name="Vendor_ELNK">[35]Trends!#REF!</definedName>
    <definedName name="Vendor_Other">[35]Trends!#REF!</definedName>
    <definedName name="VERBIAGE">#REF!</definedName>
    <definedName name="vfdgvfdgdf">[41]f_IS!$A$4:$D$55</definedName>
    <definedName name="vhh">[73]산출데이타!$E$26:$F$35</definedName>
    <definedName name="vnb"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v" localSheetId="3">'#3 Valuation Results 검증'!vv</definedName>
    <definedName name="vv">[0]!vv</definedName>
    <definedName name="VVV" hidden="1">{#N/A,#N/A,TRUE,"Y생산";#N/A,#N/A,TRUE,"Y판매";#N/A,#N/A,TRUE,"Y총물량";#N/A,#N/A,TRUE,"Y능력";#N/A,#N/A,TRUE,"YKD"}</definedName>
    <definedName name="VYW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 localSheetId="3">{"page 1";"page 2";"notes";"summary";"source";"analys";"covrge";"roea"}</definedName>
    <definedName name="w" hidden="1">{#N/A,#N/A,FALSE,"BS";#N/A,#N/A,FALSE,"PL";#N/A,#N/A,FALSE,"처분";#N/A,#N/A,FALSE,"현금";#N/A,#N/A,FALSE,"매출";#N/A,#N/A,FALSE,"원가";#N/A,#N/A,FALSE,"경영"}</definedName>
    <definedName name="WACC" localSheetId="3">[76]WACC!$Q$50</definedName>
    <definedName name="wacc" localSheetId="21">#REF!</definedName>
    <definedName name="wacc">'[77]WACC(보고서)'!$O$50</definedName>
    <definedName name="WACC_h" localSheetId="3">#REF!</definedName>
    <definedName name="WACC_h" localSheetId="21">#REF!</definedName>
    <definedName name="WACC_h">#REF!</definedName>
    <definedName name="wacc1" localSheetId="3">#REF!</definedName>
    <definedName name="wacc1" localSheetId="21">#REF!</definedName>
    <definedName name="wacc1">#REF!</definedName>
    <definedName name="WACCMethod">'[52]GEN Inputs'!$D$38</definedName>
    <definedName name="waethgh" hidden="1">{#N/A,#N/A,FALSE,"96 3월물량표";#N/A,#N/A,FALSE,"96 4월물량표";#N/A,#N/A,FALSE,"96 5월물량표"}</definedName>
    <definedName name="wage" localSheetId="3">PPt</definedName>
    <definedName name="wage" localSheetId="4">PPt</definedName>
    <definedName name="wage" localSheetId="6">PPt</definedName>
    <definedName name="wage" localSheetId="8">PPt</definedName>
    <definedName name="wage" localSheetId="18">PPt</definedName>
    <definedName name="wage" localSheetId="22">PPt</definedName>
    <definedName name="wage">PPt</definedName>
    <definedName name="WARA">[52]Sum!$O$25</definedName>
    <definedName name="water" hidden="1">{#N/A,#N/A,FALSE,"현장 NCR 분석";#N/A,#N/A,FALSE,"현장품질감사";#N/A,#N/A,FALSE,"현장품질감사"}</definedName>
    <definedName name="WAXTON" localSheetId="3">#REF!</definedName>
    <definedName name="WAXTON" localSheetId="21">#REF!</definedName>
    <definedName name="WAXTON">#REF!</definedName>
    <definedName name="WC">'[52]GEN Inputs'!$D$34</definedName>
    <definedName name="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E4TGH" hidden="1">{#N/A,#N/A,TRUE,"Y생산";#N/A,#N/A,TRUE,"Y판매";#N/A,#N/A,TRUE,"Y총물량";#N/A,#N/A,TRUE,"Y능력";#N/A,#N/A,TRUE,"YKD"}</definedName>
    <definedName name="WEAGTBG" hidden="1">{#N/A,#N/A,TRUE,"Y생산";#N/A,#N/A,TRUE,"Y판매";#N/A,#N/A,TRUE,"Y총물량";#N/A,#N/A,TRUE,"Y능력";#N/A,#N/A,TRUE,"YKD"}</definedName>
    <definedName name="WEARF" hidden="1">{#N/A,#N/A,TRUE,"Y생산";#N/A,#N/A,TRUE,"Y판매";#N/A,#N/A,TRUE,"Y총물량";#N/A,#N/A,TRUE,"Y능력";#N/A,#N/A,TRUE,"YKD"}</definedName>
    <definedName name="wedfg" localSheetId="3">{0;0;0;0;1;#N/A;0;0;0.3;0.3;2;FALSE;FALSE;FALSE;FALSE;FALSE;#N/A;1;100;#N/A;#N/A;"";""}</definedName>
    <definedName name="wedfg">{0;0;0;0;1;#N/A;0;0;0.3;0.3;2;FALSE;FALSE;FALSE;FALSE;FALSE;#N/A;1;100;#N/A;#N/A;"";""}</definedName>
    <definedName name="wef" hidden="1">{#N/A,#N/A,FALSE,"Performance Flash Report"}</definedName>
    <definedName name="wefsdgf4" localSheetId="3">{0.1;0;0.382758620689655;0;0;0;0.258620689655172;0;0.258620689655172}</definedName>
    <definedName name="wefsdgf4">{0.1;0;0.382758620689655;0;0;0;0.258620689655172;0;0.258620689655172}</definedName>
    <definedName name="WEG" hidden="1">{#N/A,#N/A,TRUE,"Y생산";#N/A,#N/A,TRUE,"Y판매";#N/A,#N/A,TRUE,"Y총물량";#N/A,#N/A,TRUE,"Y능력";#N/A,#N/A,TRUE,"YKD"}</definedName>
    <definedName name="WEGDFBV" hidden="1">{#N/A,#N/A,TRUE,"Y생산";#N/A,#N/A,TRUE,"Y판매";#N/A,#N/A,TRUE,"Y총물량";#N/A,#N/A,TRUE,"Y능력";#N/A,#N/A,TRUE,"YKD"}</definedName>
    <definedName name="WEGERHNT" hidden="1">{#N/A,#N/A,FALSE,"96 3월물량표";#N/A,#N/A,FALSE,"96 4월물량표";#N/A,#N/A,FALSE,"96 5월물량표"}</definedName>
    <definedName name="wegtgb" hidden="1">{#N/A,#N/A,TRUE,"Y생산";#N/A,#N/A,TRUE,"Y판매";#N/A,#N/A,TRUE,"Y총물량";#N/A,#N/A,TRUE,"Y능력";#N/A,#N/A,TRUE,"YKD"}</definedName>
    <definedName name="WEGTHN" hidden="1">{#N/A,#N/A,TRUE,"Y생산";#N/A,#N/A,TRUE,"Y판매";#N/A,#N/A,TRUE,"Y총물량";#N/A,#N/A,TRUE,"Y능력";#N/A,#N/A,TRUE,"YKD"}</definedName>
    <definedName name="wegvc" hidden="1">{#N/A,#N/A,TRUE,"Y생산";#N/A,#N/A,TRUE,"Y판매";#N/A,#N/A,TRUE,"Y총물량";#N/A,#N/A,TRUE,"Y능력";#N/A,#N/A,TRUE,"YKD"}</definedName>
    <definedName name="WEPTITLE" localSheetId="3">#REF!</definedName>
    <definedName name="WEPTITLE" localSheetId="21">#REF!</definedName>
    <definedName name="WEPTITLE">#REF!</definedName>
    <definedName name="weraw" localSheetId="3">'#3 Valuation Results 검증'!weraw</definedName>
    <definedName name="weraw">[0]!weraw</definedName>
    <definedName name="werdf" localSheetId="3">{0;0;0;0;1;#N/A;0;0;0.3;0.3;2;FALSE;FALSE;FALSE;FALSE;FALSE;#N/A;1;96;#N/A;#N/A;"";""}</definedName>
    <definedName name="werdf">{0;0;0;0;1;#N/A;0;0;0.3;0.3;2;FALSE;FALSE;FALSE;FALSE;FALSE;#N/A;1;96;#N/A;#N/A;"";""}</definedName>
    <definedName name="werfew" hidden="1">{#N/A,#N/A,FALSE,"96 3월물량표";#N/A,#N/A,FALSE,"96 4월물량표";#N/A,#N/A,FALSE,"96 5월물량표"}</definedName>
    <definedName name="wert" hidden="1">{#N/A,#N/A,TRUE,"Y생산";#N/A,#N/A,TRUE,"Y판매";#N/A,#N/A,TRUE,"Y총물량";#N/A,#N/A,TRUE,"Y능력";#N/A,#N/A,TRUE,"YKD"}</definedName>
    <definedName name="werwerewrew">'[67]BD 2000'!$A$1:$H$65536,'[67]BD 2000'!$A$1:$IV$4</definedName>
    <definedName name="weryh" hidden="1">{#N/A,#N/A,TRUE,"Y생산";#N/A,#N/A,TRUE,"Y판매";#N/A,#N/A,TRUE,"Y총물량";#N/A,#N/A,TRUE,"Y능력";#N/A,#N/A,TRUE,"YKD"}</definedName>
    <definedName name="wet" hidden="1">{#N/A,#N/A,FALSE,"96 3월물량표";#N/A,#N/A,FALSE,"96 4월물량표";#N/A,#N/A,FALSE,"96 5월물량표"}</definedName>
    <definedName name="WETTRHTRHJ" hidden="1">{#N/A,#N/A,TRUE,"Y생산";#N/A,#N/A,TRUE,"Y판매";#N/A,#N/A,TRUE,"Y총물량";#N/A,#N/A,TRUE,"Y능력";#N/A,#N/A,TRUE,"YKD"}</definedName>
    <definedName name="wewe" hidden="1">[7]D!#REF!</definedName>
    <definedName name="weygtrhj" hidden="1">{#N/A,#N/A,FALSE,"96 3월물량표";#N/A,#N/A,FALSE,"96 4월물량표";#N/A,#N/A,FALSE,"96 5월물량표"}</definedName>
    <definedName name="wh" hidden="1">{#N/A,#N/A,TRUE,"Y생산";#N/A,#N/A,TRUE,"Y판매";#N/A,#N/A,TRUE,"Y총물량";#N/A,#N/A,TRUE,"Y능력";#N/A,#N/A,TRUE,"YKD"}</definedName>
    <definedName name="WHITETON" localSheetId="3">#REF!</definedName>
    <definedName name="WHITETON" localSheetId="21">#REF!</definedName>
    <definedName name="WHITETON">#REF!</definedName>
    <definedName name="widebs" localSheetId="3">#REF!</definedName>
    <definedName name="widebs" localSheetId="21">#REF!</definedName>
    <definedName name="widebs">#REF!</definedName>
    <definedName name="wkgk" hidden="1">{#N/A,#N/A,FALSE,"BS";#N/A,#N/A,FALSE,"PL";#N/A,#N/A,FALSE,"처분";#N/A,#N/A,FALSE,"현금";#N/A,#N/A,FALSE,"매출";#N/A,#N/A,FALSE,"원가";#N/A,#N/A,FALSE,"경영"}</definedName>
    <definedName name="wo" hidden="1">{"'교육경비품의'!$B$4:$D$12"}</definedName>
    <definedName name="WORK_COM">#N/A</definedName>
    <definedName name="world">#REF!</definedName>
    <definedName name="WP">'[52]GEN Inputs'!$D$18</definedName>
    <definedName name="wq" hidden="1">{#N/A,#N/A,FALSE,"UNIT";#N/A,#N/A,FALSE,"UNIT";#N/A,#N/A,FALSE,"계정"}</definedName>
    <definedName name="wq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 localSheetId="3" hidden="1">{#N/A,#N/A,FALSE,"Aging Summary";#N/A,#N/A,FALSE,"Ratio Analysis";#N/A,#N/A,FALSE,"Test 120 Day Accts";#N/A,#N/A,FALSE,"Tickmarks"}</definedName>
    <definedName name="wr" hidden="1">{#N/A,#N/A,FALSE,"Aging Summary";#N/A,#N/A,FALSE,"Ratio Analysis";#N/A,#N/A,FALSE,"Test 120 Day Accts";#N/A,#N/A,FALSE,"Tickmarks"}</definedName>
    <definedName name="wraeygfb" hidden="1">{#N/A,#N/A,FALSE,"96 3월물량표";#N/A,#N/A,FALSE,"96 4월물량표";#N/A,#N/A,FALSE,"96 5월물량표"}</definedName>
    <definedName name="wret"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t"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1996._.BUDGET." hidden="1">{"SUMMARY",#N/A,TRUE,"SUMMARY";"compare",#N/A,TRUE,"Vs. Bus Plan";"ratios",#N/A,TRUE,"Ratios";"REVENUE",#N/A,TRUE,"Revenue";"expenses",#N/A,TRUE,"1996 budget";"payroll",#N/A,TRUE,"Payroll"}</definedName>
    <definedName name="wrn.1996._.BUDGET.1" hidden="1">{"SUMMARY",#N/A,TRUE,"SUMMARY";"compare",#N/A,TRUE,"Vs. Bus Plan";"ratios",#N/A,TRUE,"Ratios";"REVENUE",#N/A,TRUE,"Revenue";"expenses",#N/A,TRUE,"1996 budget";"payroll",#N/A,TRUE,"Payroll"}</definedName>
    <definedName name="wrn.1996._.TO._.2004." hidden="1">{"ten year ratios",#N/A,TRUE,"PROFIT_LOSS";"ten year ratios",#N/A,TRUE,"Ratios";"ten yr opex and capex",#N/A,TRUE,"1996 budget";"ten year revenues",#N/A,TRUE,"Revenue_1996-2004";"ten year payroll",#N/A,TRUE,"Payroll"}</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45." hidden="1">{#N/A,#N/A,FALSE,"96 3월물량표";#N/A,#N/A,FALSE,"96 4월물량표";#N/A,#N/A,FALSE,"96 5월물량표"}</definedName>
    <definedName name="wrn.97년._.투자계획." hidden="1">{#N/A,#N/A,FALSE,"97년 투자계획 세부내역 "}</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a." hidden="1">{#N/A,#N/A,FALSE,"UNIT";#N/A,#N/A,FALSE,"UNIT";#N/A,#N/A,FALSE,"계정"}</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quisition_matrix." hidden="1">{"Acq_matrix",#N/A,FALSE,"Acquisition Matrix"}</definedName>
    <definedName name="wrn.Aging._.and._.Trend._.Analysis." localSheetId="3"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3" hidden="1">{#N/A,#N/A,FALSE,"assumptions";#N/A,#N/A,FALSE,"v_projcy";#N/A,#N/A,FALSE,"tar_proj";#N/A,#N/A,FALSE,"contrib_annual";#N/A,#N/A,FALSE,"Proforma";#N/A,#N/A,FALSE,"purc_97";#N/A,#N/A,FALSE,"syn_purc_97";#N/A,#N/A,FALSE,"pool_97";#N/A,#N/A,FALSE,"syn_pool_97";#N/A,#N/A,FALSE,"pool1_FY2"}</definedName>
    <definedName name="wrn.ALL." hidden="1">{"PAGE1",#N/A,FALSE,"YIELDS";"PAGE2",#N/A,FALSE,"YIELDS";"PAGE3",#N/A,FALSE,"YIELDS"}</definedName>
    <definedName name="wrn.all3" hidden="1">{#N/A,#N/A,FALSE,"assumptions";#N/A,#N/A,FALSE,"v_projcy";#N/A,#N/A,FALSE,"tar_proj";#N/A,#N/A,FALSE,"contrib_annual";#N/A,#N/A,FALSE,"Proforma";#N/A,#N/A,FALSE,"purc_97";#N/A,#N/A,FALSE,"syn_purc_97";#N/A,#N/A,FALSE,"pool_97";#N/A,#N/A,FALSE,"syn_pool_97";#N/A,#N/A,FALSE,"pool1_FY2"}</definedName>
    <definedName name="wrn.AQUIROR._.DCF." hidden="1">{"AQUIRORDCF",#N/A,FALSE,"Merger consequences";"Acquirorassns",#N/A,FALSE,"Merger consequences"}</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Basic._.Report." hidden="1">{#N/A,#N/A,FALSE,"New Depr Sch-150% DB";#N/A,#N/A,FALSE,"Cash Flows RLP";#N/A,#N/A,FALSE,"IRR";#N/A,#N/A,FALSE,"Proforma IS";#N/A,#N/A,FALSE,"Assumptions"}</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CAPA." hidden="1">{#N/A,#N/A,FALSE,"상재GS";#N/A,#N/A,FALSE,"상재GM";#N/A,#N/A,FALSE,"건재";#N/A,#N/A,FALSE,"SBR";#N/A,#N/A,FALSE,"부품";#N/A,#N/A,FALSE,"기능자재";#N/A,#N/A,FALSE,"특수"}</definedName>
    <definedName name="wrn.CAPA2." hidden="1">{#N/A,#N/A,FALSE,"보고";#N/A,#N/A,FALSE,"유첨"}</definedName>
    <definedName name="wrn.CASH." localSheetId="3" hidden="1">{#N/A,#N/A,FALSE,"Sheet5"}</definedName>
    <definedName name="wrn.CASH." hidden="1">{#N/A,#N/A,FALSE,"Sheet5"}</definedName>
    <definedName name="wrn.charts." localSheetId="3" hidden="1">{"newyork",#N/A,FALSE,"Plots-Annually";"florida",#N/A,FALSE,"Plots-Annually"}</definedName>
    <definedName name="wrn.charts." hidden="1">{"newyork",#N/A,FALSE,"Plots-Annually";"florida",#N/A,FALSE,"Plots-Annually"}</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MMISSION." hidden="1">{"FORM17",#N/A,FALSE,"Commission1";"FORM17.1",#N/A,FALSE,"Commission2"}</definedName>
    <definedName name="wrn.Complete._.Report." hidden="1">{#N/A,#N/A,FALSE,"Assumptions";#N/A,#N/A,FALSE,"Proforma IS";#N/A,#N/A,FALSE,"Cash Flows RLP";#N/A,#N/A,FALSE,"IRR";#N/A,#N/A,FALSE,"New Depr Sch-150% DB";#N/A,#N/A,FALSE,"Comments"}</definedName>
    <definedName name="wrn.condensate." localSheetId="3" hidden="1">{"condensate",#N/A,FALSE,"CNTRYTYPE"}</definedName>
    <definedName name="wrn.condensate." hidden="1">{"condensate",#N/A,FALSE,"CNTRYTYPE"}</definedName>
    <definedName name="wrn.COSA._.FS._.국문." localSheetId="3"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riteria.95p." hidden="1">{#N/A,#N/A,FALSE,"1.CRITERIA";#N/A,#N/A,FALSE,"2.IS";#N/A,#N/A,FALSE,"3.BS";#N/A,#N/A,FALSE,"4.PER PL";#N/A,#N/A,FALSE,"5.INVESTMENT";#N/A,#N/A,FALSE,"6.공문";#N/A,#N/A,FALSE,"7.netinvest"}</definedName>
    <definedName name="wrn.crude." localSheetId="3" hidden="1">{"Padd1crd",#N/A,FALSE,"REFINERY";"padd2crd",#N/A,FALSE,"REFINERY";"padd3crd",#N/A,FALSE,"REFINERY";"padd4crd",#N/A,FALSE,"REFINERY";"padd5crd",#N/A,FALSE,"REFINERY"}</definedName>
    <definedName name="wrn.crude." hidden="1">{"Padd1crd",#N/A,FALSE,"REFINERY";"padd2crd",#N/A,FALSE,"REFINERY";"padd3crd",#N/A,FALSE,"REFINERY";"padd4crd",#N/A,FALSE,"REFINERY";"padd5crd",#N/A,FALSE,"REFINERY"}</definedName>
    <definedName name="wrn.CS._.Flash._.Test." hidden="1">{#N/A,#N/A,FALSE,"Performance Flash Report"}</definedName>
    <definedName name="wrn.DCF_Terminal_Value_qchm." hidden="1">{"qchm_dcf",#N/A,FALSE,"QCHMDCF2";"qchm_terminal",#N/A,FALSE,"QCHMDCF2"}</definedName>
    <definedName name="wrn.DELTA." localSheetId="3" hidden="1">{"table II 1",#N/A,FALSE,"DTables";"table II 2",#N/A,FALSE,"DTables";"table III 3",#N/A,FALSE,"DTables";"table III 4",#N/A,FALSE,"DTables"}</definedName>
    <definedName name="wrn.DELTA." hidden="1">{"table II 1",#N/A,FALSE,"DTables";"table II 2",#N/A,FALSE,"DTables";"table III 3",#N/A,FALSE,"DTables";"table III 4",#N/A,FALSE,"DTables"}</definedName>
    <definedName name="wrn.Demand._.MT." localSheetId="3" hidden="1">{"Demand by Product MT",#N/A,TRUE,"PRDEMPOR";"Demand by Sector MT",#N/A,TRUE,"PRDEMPOR"}</definedName>
    <definedName name="wrn.Demand._.MT." hidden="1">{"Demand by Product MT",#N/A,TRUE,"PRDEMPOR";"Demand by Sector MT",#N/A,TRUE,"PRDEMPOR"}</definedName>
    <definedName name="wrn.Demand._.MTOE." localSheetId="3" hidden="1">{"Demand by Product MTOE",#N/A,TRUE,"PRDEMPOR";"Demand by Sector MTOE",#N/A,TRUE,"PRDEMPOR"}</definedName>
    <definedName name="wrn.Demand._.MTOE." hidden="1">{"Demand by Product MTOE",#N/A,TRUE,"PRDEMPOR";"Demand by Sector MTOE",#N/A,TRUE,"PRDEMPOR"}</definedName>
    <definedName name="wrn.Dosdevl." hidden="1">{"Frgen",#N/A,FALSE,"A";"Résu",#N/A,FALSE,"A"}</definedName>
    <definedName name="wrn.DosPM." hidden="1">{"FrgénEst",#N/A,FALSE,"A";"RésuEst",#N/A,FALSE,"A"}</definedName>
    <definedName name="wrn.EM." hidden="1">{#N/A,#N/A,FALSE,"전제";#N/A,#N/A,FALSE,"표지";#N/A,#N/A,FALSE,"6D16";#N/A,#N/A,FALSE,"6D22";#N/A,#N/A,FALSE,"6D22-T";#N/A,#N/A,FALSE,"Q-DEG";#N/A,#N/A,FALSE,"총손";#N/A,#N/A,FALSE,"대당";#N/A,#N/A,FALSE,"가공비"}</definedName>
    <definedName name="wrn.FCB." hidden="1">{"FCB_ALL",#N/A,FALSE,"FCB"}</definedName>
    <definedName name="wrn.fcb2" hidden="1">{"FCB_ALL",#N/A,FALSE,"FCB"}</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VE._.YEAR._.PROJECTION." hidden="1">{"FIVEYEAR",#N/A,TRUE,"SUMMARY";"FIVEYEAR",#N/A,TRUE,"Ratios";"FIVEYEAR",#N/A,TRUE,"Revenue";"FIVEYEAR",#N/A,TRUE,"DETAIL";"FIVEYEAR",#N/A,TRUE,"Payroll"}</definedName>
    <definedName name="wrn.FY97SBP." hidden="1">{#N/A,#N/A,FALSE,"FY97";#N/A,#N/A,FALSE,"FY98";#N/A,#N/A,FALSE,"FY99";#N/A,#N/A,FALSE,"FY00";#N/A,#N/A,FALSE,"FY01"}</definedName>
    <definedName name="wrn.GASCOND." localSheetId="3" hidden="1">{"GASCOND",#N/A,FALSE,"CONDENSATE";"CRUDECOND",#N/A,FALSE,"CONDENSATE";"TOTALCOND",#N/A,FALSE,"CONDENSATE"}</definedName>
    <definedName name="wrn.GASCOND." hidden="1">{"GASCOND",#N/A,FALSE,"CONDENSATE";"CRUDECOND",#N/A,FALSE,"CONDENSATE";"TOTALCOND",#N/A,FALSE,"CONDENSATE"}</definedName>
    <definedName name="wrn.GASODEM." localSheetId="3" hidden="1">{"monthly",#N/A,FALSE,"GASODEM";"qtr to yr",#N/A,FALSE,"GASODEM"}</definedName>
    <definedName name="wrn.GASODEM." hidden="1">{"monthly",#N/A,FALSE,"GASODEM";"qtr to yr",#N/A,FALSE,"GASODEM"}</definedName>
    <definedName name="wrn.heavy." localSheetId="3" hidden="1">{"heavy",#N/A,FALSE,"CNTRYTYPE"}</definedName>
    <definedName name="wrn.heavy." hidden="1">{"heavy",#N/A,FALSE,"CNTRYTYPE"}</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nput._.and._.Growths." localSheetId="3" hidden="1">{"Product Demands Input",#N/A,TRUE,"PRDEMPOR";"Annual Growth Rates",#N/A,TRUE,"PRDEMPOR"}</definedName>
    <definedName name="wrn.Input._.and._.Growths." hidden="1">{"Product Demands Input",#N/A,TRUE,"PRDEMPOR";"Annual Growth Rates",#N/A,TRUE,"PRDEMPOR"}</definedName>
    <definedName name="wrn.jck94TAXRETURN."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ead._.Schedule." localSheetId="3"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ght._.sour." localSheetId="3" hidden="1">{"light sour",#N/A,FALSE,"CNTRYTYPE"}</definedName>
    <definedName name="wrn.light._.sour." hidden="1">{"light sour",#N/A,FALSE,"CNTRYTYPE"}</definedName>
    <definedName name="wrn.MHHD." hidden="1">{#N/A,#N/A,FALSE,"MHHD_98LROP PL";#N/A,#N/A,FALSE,"MHHD_98LROP Sales";#N/A,#N/A,FALSE,"MHHD Launches";#N/A,#N/A,FALSE,"Zocor";#N/A,#N/A,FALSE,"Cozaar i";#N/A,#N/A,FALSE,"Cozaar ii";#N/A,#N/A,FALSE,"Fosamax";#N/A,#N/A,FALSE,"Proscar";#N/A,#N/A,FALSE,"Crixivan";#N/A,#N/A,FALSE,"Stocrin";#N/A,#N/A,FALSE,"Singulair";#N/A,#N/A,FALSE,"Aggrastat";#N/A,#N/A,FALSE,"Maxalt";#N/A,#N/A,FALSE,"Propecia";#N/A,#N/A,FALSE,"MHHD Product_P+L (1)";#N/A,#N/A,FALSE,"MHHD Product_P+L (2)";#N/A,#N/A,FALSE,"MHHD LROP Expense_Growth1";#N/A,#N/A,FALSE,"MHHD LROP Expense_Growth1 (2)";#N/A,#N/A,FALSE,"Risks &amp; Opport.";#N/A,#N/A,FALSE,"MHHD LROP Headcount";#N/A,#N/A,FALSE,"LROP 98Capital"}</definedName>
    <definedName name="wrn.MONTH._.END._.SPREADS." hidden="1">{#N/A,#N/A,FALSE,"Verify at a Glance";#N/A,#N/A,FALSE,"CARMS VS. STAR";#N/A,#N/A,FALSE,"Intel-US";#N/A,#N/A,FALSE,"Intel-PR";#N/A,#N/A,FALSE,"Intel-MISC-6";#N/A,#N/A,FALSE,"Intel-DPA-7";#N/A,#N/A,FALSE,"Intel-IRE";#N/A,#N/A,FALSE,"Intel-HK";#N/A,#N/A,FALSE,"DAILY INPUT";#N/A,#N/A,FALSE,"P5 HK Cash List"}</definedName>
    <definedName name="wrn.MVD." hidden="1">{#N/A,#N/A,FALSE,"MVD_98LROP_Pl";#N/A,#N/A,FALSE,"MVD_98LROP_Sales";#N/A,#N/A,FALSE,"MVD LROP Product P+L";#N/A,#N/A,FALSE,"MVD R&amp;O's";#N/A,#N/A,FALSE,"MVD 98LROP Launches"}</definedName>
    <definedName name="wrn.New._.York." localSheetId="3" hidden="1">{"NY PRICES",#N/A,FALSE,"CURRENT";"NY PRICES B",#N/A,FALSE,"CURRENT";"NY PRICES",#N/A,FALSE,"CONSTANT";"NY PRICES B",#N/A,FALSE,"CONSTANT"}</definedName>
    <definedName name="wrn.New._.York." hidden="1">{"NY PRICES",#N/A,FALSE,"CURRENT";"NY PRICES B",#N/A,FALSE,"CURRENT";"NY PRICES",#N/A,FALSE,"CONSTANT";"NY PRICES B",#N/A,FALSE,"CONSTANT"}</definedName>
    <definedName name="wrn.ntfinance." hidden="1">{"Rate",#N/A,TRUE,"SUMMARY";"Ratios",#N/A,TRUE,"Ratios";"BUDGETREVENUE",#N/A,TRUE,"Revenue";"TOTALS",#N/A,TRUE,"DETAIL"}</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ERSONNEL." hidden="1">{"FORM16",#N/A,TRUE,"Personnel1";"FORM16.2",#N/A,TRUE,"Personnel2";"FORM16.2",#N/A,TRUE,"Personnel3";"FORM16.3",#N/A,TRUE,"Personnel4";"FORM16.4",#N/A,TRUE,"Personnel5"}</definedName>
    <definedName name="wrn.print." hidden="1">{#N/A,#N/A,FALSE,"Japan 2003";#N/A,#N/A,FALSE,"Sheet2"}</definedName>
    <definedName name="wrn.print._.graphs." hidden="1">{"cap_structure",#N/A,FALSE,"Graph-Mkt Cap";"price",#N/A,FALSE,"Graph-Price";"ebit",#N/A,FALSE,"Graph-EBITDA";"ebitda",#N/A,FALSE,"Graph-EBITDA"}</definedName>
    <definedName name="wrn.Print._.Plots." localSheetId="3" hidden="1">{"Plot1",#N/A,FALSE,"Plots";"plot2",#N/A,FALSE,"Plots";"plot3",#N/A,FALSE,"Plots";"plot4",#N/A,FALSE,"Plots";"plot5",#N/A,FALSE,"Plots";"plot6",#N/A,FALSE,"Plots"}</definedName>
    <definedName name="wrn.Print._.Plots." hidden="1">{"Plot1",#N/A,FALSE,"Plots";"plot2",#N/A,FALSE,"Plots";"plot3",#N/A,FALSE,"Plots";"plot4",#N/A,FALSE,"Plots";"plot5",#N/A,FALSE,"Plots";"plot6",#N/A,FALSE,"Plots"}</definedName>
    <definedName name="wrn.print._.raw._.data._.entry." hidden="1">{"inputs raw data",#N/A,TRUE,"INPUT"}</definedName>
    <definedName name="wrn.print._.summary._.sheets." hidden="1">{"summary1",#N/A,TRUE,"Comps";"summary2",#N/A,TRUE,"Comps";"summary3",#N/A,TRUE,"Comps"}</definedName>
    <definedName name="wrn.Print_Buyer." hidden="1">{#N/A,"DR",FALSE,"increm pf";#N/A,"MAMSI",FALSE,"increm pf";#N/A,"MAXI",FALSE,"increm pf";#N/A,"PCAM",FALSE,"increm pf";#N/A,"PHSV",FALSE,"increm pf";#N/A,"SIE",FALSE,"increm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ODTABLES." localSheetId="3"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RODTABLES."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REFINERY." localSheetId="3" hidden="1">{"Padd I to III",#N/A,FALSE,"REFINERY";"Padd IV to US",#N/A,FALSE,"REFINERY";"Crude Balance I",#N/A,FALSE,"REFINERY";"Crude Balance II",#N/A,FALSE,"REFINERY"}</definedName>
    <definedName name="wrn.REFINERY." hidden="1">{"Padd I to III",#N/A,FALSE,"REFINERY";"Padd IV to US",#N/A,FALSE,"REFINERY";"Crude Balance I",#N/A,FALSE,"REFINERY";"Crude Balance II",#N/A,FALSE,"REFINERY"}</definedName>
    <definedName name="wrn.region." localSheetId="3" hidden="1">{"Region",#N/A,FALSE,"CNTRYTYPE"}</definedName>
    <definedName name="wrn.region." hidden="1">{"Region",#N/A,FALSE,"CNTRYTYPE"}</definedName>
    <definedName name="wrn.Relevant." hidden="1">{#N/A,#N/A,FALSE,"Title Page";#N/A,#N/A,FALSE,"Conclusions";#N/A,#N/A,FALSE,"Assum.";#N/A,#N/A,FALSE,"Sun  DCF-WC-Dep";#N/A,#N/A,FALSE,"MarketValue";#N/A,#N/A,FALSE,"BalSheet";#N/A,#N/A,FALSE,"WACC";#N/A,#N/A,FALSE,"PC+ Info.";#N/A,#N/A,FALSE,"PC+Info_2"}</definedName>
    <definedName name="wrn.Relevant1." hidden="1">{#N/A,#N/A,FALSE,"Title Page";#N/A,#N/A,FALSE,"Conclusions";#N/A,#N/A,FALSE,"Assum.";#N/A,#N/A,FALSE,"Sun  DCF-WC-Dep";#N/A,#N/A,FALSE,"MarketValue";#N/A,#N/A,FALSE,"BalSheet";#N/A,#N/A,FALSE,"WACC";#N/A,#N/A,FALSE,"PC+ Info.";#N/A,#N/A,FALSE,"PC+Info_2"}</definedName>
    <definedName name="wrn.report." localSheetId="3" hidden="1">{#N/A,#N/A,FALSE,"Summary_netback";#N/A,#N/A,FALSE,"Summary_value"}</definedName>
    <definedName name="wrn.report." hidden="1">{#N/A,#N/A,FALSE,"Summary_netback";#N/A,#N/A,FALSE,"Summary_value"}</definedName>
    <definedName name="wrn.Report1." hidden="1">{#N/A,#N/A,FALSE,"IS";#N/A,#N/A,FALSE,"BS";#N/A,#N/A,FALSE,"CF";#N/A,#N/A,FALSE,"CE";#N/A,#N/A,FALSE,"Depr";#N/A,#N/A,FALSE,"APAL"}</definedName>
    <definedName name="wrn.REV1." hidden="1">{"FORM1",#N/A,FALSE,"Revenue";"FORMTR",#N/A,FALSE,"Revenue";"FORM3.1",#N/A,FALSE,"Revenue"}</definedName>
    <definedName name="wrn.REVENUE." hidden="1">{"FORM1",#N/A,TRUE,"Revenue";"FORM1.1",#N/A,TRUE,"Revenue";"FORM1.2",#N/A,TRUE,"Revenue";"FORM2",#N/A,TRUE,"Revenue";"FORM2.1",#N/A,TRUE,"Revenue"}</definedName>
    <definedName name="wrn.Revs." hidden="1">{"Base_rev",#N/A,FALSE,"Proj_IS_Base";"Projrev",#N/A,FALSE,"Proj_IS_wOTLC";"Delta",#N/A,FALSE,"Delta Rev_PV"}</definedName>
    <definedName name="wrn.RPT." hidden="1">{#N/A,#N/A,FALSE,"인원";#N/A,#N/A,FALSE,"비용2";#N/A,#N/A,FALSE,"비용1";#N/A,#N/A,FALSE,"비용";#N/A,#N/A,FALSE,"보증2";#N/A,#N/A,FALSE,"보증1";#N/A,#N/A,FALSE,"보증";#N/A,#N/A,FALSE,"손익1";#N/A,#N/A,FALSE,"손익";#N/A,#N/A,FALSE,"부서별매출";#N/A,#N/A,FALSE,"매출"}</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MPLE." localSheetId="3" hidden="1">{#N/A,#N/A,TRUE,"Crude";#N/A,#N/A,TRUE,"Products"}</definedName>
    <definedName name="wrn.SAMPLE." hidden="1">{#N/A,#N/A,TRUE,"Crude";#N/A,#N/A,TRUE,"Products"}</definedName>
    <definedName name="wrn.STAND_ALONE_BOTH." hidden="1">{"FCB_ALL",#N/A,FALSE,"FCB";"GREY_ALL",#N/A,FALSE,"GREY"}</definedName>
    <definedName name="wrn.su." hidden="1">{#N/A,#N/A,FALSE,"표지";#N/A,#N/A,FALSE,"전제";#N/A,#N/A,FALSE,"손익-자 (2)";#N/A,#N/A,FALSE,"손익-자";#N/A,#N/A,FALSE,"손익-마 (2)";#N/A,#N/A,FALSE,"손익-마";#N/A,#N/A,FALSE,"총손최종"}</definedName>
    <definedName name="wrn.SUBREGION." localSheetId="3" hidden="1">{"SUBREGION",#N/A,FALSE,"CNTRYTYPE"}</definedName>
    <definedName name="wrn.SUBREGION." hidden="1">{"SUBREGION",#N/A,FALSE,"CNTRYTYPE"}</definedName>
    <definedName name="wrn.sum." hidden="1">{"Opsys",#N/A,FALSE,"NPV_OPsys";"NT",#N/A,FALSE,"NPV_NT";"DevP",#N/A,FALSE,"NPV_DevPdt";"Office",#N/A,FALSE,"NPV_Office"}</definedName>
    <definedName name="wrn.Summary." localSheetId="3" hidden="1">{"Growth Supply Demand",#N/A,TRUE,"Summary";"Primary Energy Balance",#N/A,TRUE,"Summary"}</definedName>
    <definedName name="wrn.Summary." hidden="1">{"Growth Supply Demand",#N/A,TRUE,"Summary";"Primary Energy Balance",#N/A,TRUE,"Summary"}</definedName>
    <definedName name="wrn.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weet." localSheetId="3" hidden="1">{"sweet",#N/A,FALSE,"CNTRYTYPE"}</definedName>
    <definedName name="wrn.sweet." hidden="1">{"sweet",#N/A,FALSE,"CNTRYTYPE"}</definedName>
    <definedName name="wrn.Tables." localSheetId="3" hidden="1">{"Current",#N/A,FALSE,"Currentcal";"Current B",#N/A,FALSE,"Currentcal";"Constant",#N/A,FALSE,"Constantcal";"Constant B",#N/A,FALSE,"Constantcal"}</definedName>
    <definedName name="wrn.Tables." hidden="1">{"Current",#N/A,FALSE,"Currentcal";"Current B",#N/A,FALSE,"Currentcal";"Constant",#N/A,FALSE,"Constantcal";"Constant B",#N/A,FALSE,"Constantcal"}</definedName>
    <definedName name="wrn.TARGET._.DCF." hidden="1">{"targetdcf",#N/A,FALSE,"Merger consequences";"TARGETASSU",#N/A,FALSE,"Merger consequences";"TERMINAL VALUE",#N/A,FALSE,"Merger consequences"}</definedName>
    <definedName name="wrn.total." localSheetId="3" hidden="1">{"total",#N/A,FALSE,"CNTRYTYPE"}</definedName>
    <definedName name="wrn.total." hidden="1">{"total",#N/A,FALSE,"CNTRYTYPE"}</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Valuation._.Worksheets."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Y차._.종합." hidden="1">{#N/A,#N/A,TRUE,"Y생산";#N/A,#N/A,TRUE,"Y판매";#N/A,#N/A,TRUE,"Y총물량";#N/A,#N/A,TRUE,"Y능력";#N/A,#N/A,TRUE,"YKD"}</definedName>
    <definedName name="wrn.간단한세무조정계산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hidden="1">{#N/A,#N/A,FALSE,"buildings"}</definedName>
    <definedName name="wrn.부문손익." hidden="1">{#N/A,#N/A,FALSE,"매출이익"}</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선사." hidden="1">{#N/A,#N/A,FALSE,"품의서";#N/A,#N/A,FALSE,"전제";#N/A,#N/A,FALSE,"총손";#N/A,#N/A,FALSE,"손익"}</definedName>
    <definedName name="wrn.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월보." hidden="1">{#N/A,#N/A,FALSE,"표지";#N/A,#N/A,FALSE,"생산현황";#N/A,#N/A,FALSE,"중량수율";#N/A,#N/A,FALSE,"길이수율";#N/A,#N/A,FALSE,"노동";#N/A,#N/A,FALSE,"기기";#N/A,#N/A,FALSE,"기기가동(누계)";#N/A,#N/A,FALSE,"자소원료"}</definedName>
    <definedName name="wrn.월추정." hidden="1">{#N/A,#N/A,FALSE,"월추정감가상각비";#N/A,#N/A,FALSE,"main_prog"}</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무제표." hidden="1">{#N/A,#N/A,FALSE,"BS";#N/A,#N/A,FALSE,"IS";#N/A,#N/A,FALSE,"결손금처리";#N/A,#N/A,FALSE,"cashflow"}</definedName>
    <definedName name="wrn.전부인쇄." hidden="1">{#N/A,#N/A,FALSE,"단축1";#N/A,#N/A,FALSE,"단축2";#N/A,#N/A,FALSE,"단축3";#N/A,#N/A,FALSE,"장축";#N/A,#N/A,FALSE,"4WD"}</definedName>
    <definedName name="wrn.전체인쇄." hidden="1">{#N/A,#N/A,FALSE,"본사";#N/A,#N/A,FALSE,"영업";#N/A,#N/A,FALSE,"생산";#N/A,#N/A,FALSE,"정비";#N/A,#N/A,FALSE,"칠성계";#N/A,#N/A,FALSE,"파견";#N/A,#N/A,FALSE,"기타";#N/A,#N/A,FALSE,"총계"}</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직좌." hidden="1">{#N/A,#N/A,FALSE,"품의서";#N/A,#N/A,FALSE,"전제";#N/A,#N/A,FALSE,"총손";#N/A,#N/A,FALSE,"손익";#N/A,#N/A,FALSE,"대당";#N/A,#N/A,FALSE,"가공비";#N/A,#N/A,FALSE,"재료비";#N/A,#N/A,FALSE,"판비";#N/A,#N/A,FALSE,"가격"}</definedName>
    <definedName name="wrn.직중." hidden="1">{#N/A,#N/A,FALSE,"표지";#N/A,#N/A,FALSE,"전제";#N/A,#N/A,FALSE,"대당";#N/A,#N/A,FALSE,"가공비";#N/A,#N/A,FALSE,"재료비";#N/A,#N/A,FALSE,"손익"}</definedName>
    <definedName name="wrn.채권채무조회서." localSheetId="3" hidden="1">{#N/A,#N/A,FALSE,"채권채무";#N/A,#N/A,FALSE,"control sheet"}</definedName>
    <definedName name="wrn.채권채무조회서." hidden="1">{#N/A,#N/A,FALSE,"채권채무";#N/A,#N/A,FALSE,"control sheet"}</definedName>
    <definedName name="wrn.철골집계표._.5칸." hidden="1">{#N/A,#N/A,FALSE,"Sheet1"}</definedName>
    <definedName name="wrn.총괄._.수정." hidden="1">{#N/A,#N/A,FALSE,"총괄수정"}</definedName>
    <definedName name="wrn.통신지." hidden="1">{#N/A,#N/A,FALSE,"기안지";#N/A,#N/A,FALSE,"통신지"}</definedName>
    <definedName name="wrn.포항강판." hidden="1">{"현수",#N/A,FALSE,"월추정감가상각비"}</definedName>
    <definedName name="wrn.한국은행._.보고서." localSheetId="3" hidden="1">{#N/A,#N/A,FALSE,"주요여수신";#N/A,#N/A,FALSE,"수신금리";#N/A,#N/A,FALSE,"대출금리";#N/A,#N/A,FALSE,"신규대출";#N/A,#N/A,FALSE,"총액대출"}</definedName>
    <definedName name="wrn.한국은행._.보고서." hidden="1">{#N/A,#N/A,FALSE,"주요여수신";#N/A,#N/A,FALSE,"수신금리";#N/A,#N/A,FALSE,"대출금리";#N/A,#N/A,FALSE,"신규대출";#N/A,#N/A,FALSE,"총액대출"}</definedName>
    <definedName name="wrn.현장._.NCR._.분석." hidden="1">{#N/A,#N/A,FALSE,"현장 NCR 분석";#N/A,#N/A,FALSE,"현장품질감사";#N/A,#N/A,FALSE,"현장품질감사"}</definedName>
    <definedName name="wrn.현장._.NCR._.분석.B" hidden="1">{#N/A,#N/A,FALSE,"현장 NCR 분석";#N/A,#N/A,FALSE,"현장품질감사";#N/A,#N/A,FALSE,"현장품질감사"}</definedName>
    <definedName name="wrn.회선임차현황." hidden="1">{#N/A,#N/A,FALSE,"회선임차현황"}</definedName>
    <definedName name="wrn1.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2.all" localSheetId="3" hidden="1">{"PAGE1",#N/A,FALSE,"YIELDS";"PAGE2",#N/A,FALSE,"YIELDS";"PAGE3",#N/A,FALSE,"YIELDS"}</definedName>
    <definedName name="wrn2.all" hidden="1">{"PAGE1",#N/A,FALSE,"YIELDS";"PAGE2",#N/A,FALSE,"YIELDS";"PAGE3",#N/A,FALSE,"YIELDS"}</definedName>
    <definedName name="wrn2.all." localSheetId="3" hidden="1">{"PAGE1",#N/A,FALSE,"YIELDS";"PAGE2",#N/A,FALSE,"YIELDS";"PAGE3",#N/A,FALSE,"YIELDS"}</definedName>
    <definedName name="wrn2.all." hidden="1">{"PAGE1",#N/A,FALSE,"YIELDS";"PAGE2",#N/A,FALSE,"YIELDS";"PAGE3",#N/A,FALSE,"YIELDS"}</definedName>
    <definedName name="wrn2.gasodem." localSheetId="3" hidden="1">{"monthly",#N/A,FALSE,"GASODEM";"qtr to yr",#N/A,FALSE,"GASODEM"}</definedName>
    <definedName name="wrn2.gasodem." hidden="1">{"monthly",#N/A,FALSE,"GASODEM";"qtr to yr",#N/A,FALSE,"GASODEM"}</definedName>
    <definedName name="ws" localSheetId="3" hidden="1">{"'보고양식'!$A$58:$K$111"}</definedName>
    <definedName name="ws" hidden="1">{"'보고양식'!$A$58:$K$111"}</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3">#REF!</definedName>
    <definedName name="ww" localSheetId="21">#REF!</definedName>
    <definedName name="ww">#REF!</definedName>
    <definedName name="ww.Rele" hidden="1">{#N/A,#N/A,FALSE,"Title Page";#N/A,#N/A,FALSE,"Conclusions";#N/A,#N/A,FALSE,"Assum.";#N/A,#N/A,FALSE,"Sun  DCF-WC-Dep";#N/A,#N/A,FALSE,"MarketValue";#N/A,#N/A,FALSE,"BalSheet";#N/A,#N/A,FALSE,"WACC";#N/A,#N/A,FALSE,"PC+ Info.";#N/A,#N/A,FALSE,"PC+Info_2"}</definedName>
    <definedName name="WWW">[64]기초데이타!$D$10</definedName>
    <definedName name="wwww" hidden="1">{#N/A,#N/A,FALSE,"UNIT";#N/A,#N/A,FALSE,"UNIT";#N/A,#N/A,FALSE,"계정"}</definedName>
    <definedName name="WWWWWWW" hidden="1">{#N/A,#N/A,TRUE,"Y생산";#N/A,#N/A,TRUE,"Y판매";#N/A,#N/A,TRUE,"Y총물량";#N/A,#N/A,TRUE,"Y능력";#N/A,#N/A,TRUE,"YKD"}</definedName>
    <definedName name="x" localSheetId="3">#REF!</definedName>
    <definedName name="X" localSheetId="21">#REF!</definedName>
    <definedName name="X">#REF!</definedName>
    <definedName name="X_AXIS" localSheetId="3">#REF!,#REF!,#REF!</definedName>
    <definedName name="X_AXIS" localSheetId="21">#REF!,#REF!,#REF!</definedName>
    <definedName name="X_AXIS">#REF!,#REF!,#REF!</definedName>
    <definedName name="XIII._당기순이익" localSheetId="3">#REF!</definedName>
    <definedName name="XIII._당기순이익" localSheetId="21">#REF!</definedName>
    <definedName name="XIII._당기순이익">#REF!</definedName>
    <definedName name="xm"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m"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Range10082" localSheetId="21">'[122]WP-6'!#REF!</definedName>
    <definedName name="xRange10082">'[122]WP-6'!#REF!</definedName>
    <definedName name="XREF_COLUMN_1" localSheetId="3" hidden="1">#REF!</definedName>
    <definedName name="XREF_COLUMN_1" localSheetId="21" hidden="1">#REF!</definedName>
    <definedName name="XREF_COLUMN_1" hidden="1">#REF!</definedName>
    <definedName name="XREF_COLUMN_10" hidden="1">'[123]8100'!$L$1:$L$65536</definedName>
    <definedName name="XREF_COLUMN_11" hidden="1">[124]유형자산!#REF!</definedName>
    <definedName name="XREF_COLUMN_12" hidden="1">#REF!</definedName>
    <definedName name="XREF_COLUMN_2" localSheetId="3" hidden="1">#REF!</definedName>
    <definedName name="XREF_COLUMN_2" localSheetId="21" hidden="1">#REF!</definedName>
    <definedName name="XREF_COLUMN_2" hidden="1">#REF!</definedName>
    <definedName name="XREF_COLUMN_3" hidden="1">[124]판관비!#REF!</definedName>
    <definedName name="XREF_COLUMN_4" hidden="1">#N/A</definedName>
    <definedName name="XREF_COLUMN_4B" hidden="1">[125]지분법평가!#REF!</definedName>
    <definedName name="XREF_COLUMN_5" hidden="1">#N/A</definedName>
    <definedName name="XREF_COLUMN_5B" hidden="1">[125]LS!#REF!</definedName>
    <definedName name="XREF_COLUMN_6" localSheetId="3" hidden="1">#N/A</definedName>
    <definedName name="XREF_COLUMN_6" localSheetId="21" hidden="1">[126]기타의투자자산!#REF!</definedName>
    <definedName name="XREF_COLUMN_6" hidden="1">[126]기타의투자자산!#REF!</definedName>
    <definedName name="XREF_COLUMN_7" localSheetId="3" hidden="1">#N/A</definedName>
    <definedName name="XREF_COLUMN_7" localSheetId="21" hidden="1">[126]장기대여금!#REF!</definedName>
    <definedName name="XREF_COLUMN_7" hidden="1">[126]장기대여금!#REF!</definedName>
    <definedName name="XREF_COLUMN_8" hidden="1">[124]유형자산!#REF!</definedName>
    <definedName name="XREF_COLUMN_9" hidden="1">#REF!</definedName>
    <definedName name="XRefActiveRow" hidden="1">#REF!</definedName>
    <definedName name="XRefColumnsCount" localSheetId="3" hidden="1">4</definedName>
    <definedName name="XRefColumnsCount" localSheetId="21" hidden="1">4</definedName>
    <definedName name="XRefColumnsCount">6</definedName>
    <definedName name="XRefCopy1" localSheetId="3" hidden="1">#REF!</definedName>
    <definedName name="XRefCopy1" localSheetId="21" hidden="1">#REF!</definedName>
    <definedName name="XRefCopy1" hidden="1">#REF!</definedName>
    <definedName name="XRefCopy10" hidden="1">#N/A</definedName>
    <definedName name="XRefCopy10Row" hidden="1">[127]XREF!$A$6:$IV$6</definedName>
    <definedName name="XRefCopy11" hidden="1">#N/A</definedName>
    <definedName name="XRefCopy11Row" hidden="1">[127]XREF!$A$8:$IV$8</definedName>
    <definedName name="XRefCopy12" hidden="1">#N/A</definedName>
    <definedName name="XRefCopy12Row" hidden="1">[128]XREF!#REF!</definedName>
    <definedName name="XRefCopy13" hidden="1">#N/A</definedName>
    <definedName name="XRefCopy13Row" hidden="1">[128]XREF!#REF!</definedName>
    <definedName name="XRefCopy14" hidden="1">#N/A</definedName>
    <definedName name="XRefCopy14Row" hidden="1">[127]XREF!$A$14:$IV$14</definedName>
    <definedName name="XRefCopy15" hidden="1">#N/A</definedName>
    <definedName name="XRefCopy15Row" hidden="1">[127]XREF!$A$16:$IV$16</definedName>
    <definedName name="XRefCopy16" hidden="1">#N/A</definedName>
    <definedName name="XRefCopy16Row" hidden="1">[127]XREF!$A$18:$IV$18</definedName>
    <definedName name="XRefCopy17" hidden="1">#N/A</definedName>
    <definedName name="XRefCopy17Row" hidden="1">[127]XREF!$A$20:$IV$20</definedName>
    <definedName name="XRefCopy18" hidden="1">#N/A</definedName>
    <definedName name="XRefCopy18Row" hidden="1">[127]XREF!$A$22:$IV$22</definedName>
    <definedName name="XRefCopy19" hidden="1">#N/A</definedName>
    <definedName name="XRefCopy19Row" hidden="1">[127]XREF!$A$24:$IV$24</definedName>
    <definedName name="XRefCopy1Row" hidden="1">[129]XREF!#REF!</definedName>
    <definedName name="XRefCopy2" localSheetId="3" hidden="1">#N/A</definedName>
    <definedName name="XRefCopy2" localSheetId="21" hidden="1">#REF!</definedName>
    <definedName name="XRefCopy2" hidden="1">#REF!</definedName>
    <definedName name="XRefCopy20" hidden="1">#N/A</definedName>
    <definedName name="XRefCopy20Row" hidden="1">[130]XREF!$A$2:$IV$2</definedName>
    <definedName name="XRefCopy21" hidden="1">#N/A</definedName>
    <definedName name="XRefCopy21Row" hidden="1">[130]XREF!$A$4:$IV$4</definedName>
    <definedName name="XRefCopy22" hidden="1">#N/A</definedName>
    <definedName name="XRefCopy23" hidden="1">#N/A</definedName>
    <definedName name="XRefCopy24" hidden="1">#N/A</definedName>
    <definedName name="XRefCopy25" hidden="1">#N/A</definedName>
    <definedName name="XRefCopy26" hidden="1">#N/A</definedName>
    <definedName name="XRefCopy27" hidden="1">#N/A</definedName>
    <definedName name="XRefCopy28" hidden="1">#N/A</definedName>
    <definedName name="XRefCopy29" hidden="1">#N/A</definedName>
    <definedName name="XRefCopy2Row" hidden="1">#REF!</definedName>
    <definedName name="XRefCopy3" localSheetId="3" hidden="1">#N/A</definedName>
    <definedName name="XRefCopy3" localSheetId="21" hidden="1">#REF!</definedName>
    <definedName name="XRefCopy3" hidden="1">#REF!</definedName>
    <definedName name="XRefCopy30" hidden="1">#N/A</definedName>
    <definedName name="XRefCopy31" hidden="1">#N/A</definedName>
    <definedName name="XRefCopy32" hidden="1">#N/A</definedName>
    <definedName name="XRefCopy33" hidden="1">#N/A</definedName>
    <definedName name="XRefCopy34" hidden="1">#N/A</definedName>
    <definedName name="XRefCopy35" hidden="1">#N/A</definedName>
    <definedName name="XRefCopy36" hidden="1">#N/A</definedName>
    <definedName name="XRefCopy37" hidden="1">#N/A</definedName>
    <definedName name="XRefCopy38" hidden="1">#N/A</definedName>
    <definedName name="XRefCopy39" hidden="1">#N/A</definedName>
    <definedName name="XRefCopy3B" hidden="1">[125]지분법평가!#REF!</definedName>
    <definedName name="XRefCopy3Row" hidden="1">[131]XREF!#REF!</definedName>
    <definedName name="XRefCopy3RowB" hidden="1">[125]XREF!#REF!</definedName>
    <definedName name="XRefCopy4" hidden="1">#N/A</definedName>
    <definedName name="XRefCopy40" hidden="1">#N/A</definedName>
    <definedName name="XRefCopy41" hidden="1">#N/A</definedName>
    <definedName name="XRefCopy42" hidden="1">#N/A</definedName>
    <definedName name="XRefCopy43" hidden="1">#N/A</definedName>
    <definedName name="XRefCopy44" hidden="1">#N/A</definedName>
    <definedName name="XRefCopy45" hidden="1">#N/A</definedName>
    <definedName name="XRefCopy46" hidden="1">#N/A</definedName>
    <definedName name="XRefCopy47" hidden="1">#N/A</definedName>
    <definedName name="XRefCopy48" hidden="1">#N/A</definedName>
    <definedName name="XRefCopy49" hidden="1">#N/A</definedName>
    <definedName name="XRefCopy4Row" hidden="1">[132]XREF!#REF!</definedName>
    <definedName name="XRefCopy5" hidden="1">#N/A</definedName>
    <definedName name="XRefCopy50" hidden="1">#N/A</definedName>
    <definedName name="XRefCopy5Row" hidden="1">[128]XREF!#REF!</definedName>
    <definedName name="XRefCopy6" hidden="1">#N/A</definedName>
    <definedName name="XRefCopy6Row" hidden="1">[133]XREF!#REF!</definedName>
    <definedName name="XRefCopy7" hidden="1">#N/A</definedName>
    <definedName name="XRefCopy7Row" hidden="1">[134]XREF!#REF!</definedName>
    <definedName name="XRefCopy8" hidden="1">#N/A</definedName>
    <definedName name="XRefCopy8Row" hidden="1">[127]XREF!$A$2:$IV$2</definedName>
    <definedName name="XRefCopy9" hidden="1">#N/A</definedName>
    <definedName name="XRefCopy9Row" hidden="1">[127]XREF!$A$4:$IV$4</definedName>
    <definedName name="XRefCopyRangeCount" localSheetId="3" hidden="1">3</definedName>
    <definedName name="XRefCopyRangeCount" localSheetId="21" hidden="1">4</definedName>
    <definedName name="XRefCopyRangeCount">14</definedName>
    <definedName name="XRefPaste1" hidden="1">#REF!</definedName>
    <definedName name="XRefPaste10" hidden="1">#N/A</definedName>
    <definedName name="XRefPaste10Row" hidden="1">#REF!</definedName>
    <definedName name="XRefPaste11" hidden="1">#N/A</definedName>
    <definedName name="XRefPaste11Row" hidden="1">#REF!</definedName>
    <definedName name="XRefPaste12" hidden="1">#N/A</definedName>
    <definedName name="XRefPaste12Row" hidden="1">#REF!</definedName>
    <definedName name="XRefPaste13" hidden="1">#N/A</definedName>
    <definedName name="XRefPaste13Row" hidden="1">#REF!</definedName>
    <definedName name="XRefPaste14" hidden="1">#N/A</definedName>
    <definedName name="XRefPaste14Row" hidden="1">#REF!</definedName>
    <definedName name="XRefPaste15" hidden="1">#N/A</definedName>
    <definedName name="XRefPaste15Row" hidden="1">#REF!</definedName>
    <definedName name="XRefPaste16" hidden="1">#N/A</definedName>
    <definedName name="XRefPaste16Row" hidden="1">#REF!</definedName>
    <definedName name="XRefPaste17" hidden="1">#N/A</definedName>
    <definedName name="XRefPaste17Row" hidden="1">#REF!</definedName>
    <definedName name="XRefPaste18" hidden="1">#N/A</definedName>
    <definedName name="XRefPaste18Row" hidden="1">#REF!</definedName>
    <definedName name="XRefPaste19" hidden="1">#N/A</definedName>
    <definedName name="XRefPaste19Row" hidden="1">#REF!</definedName>
    <definedName name="XRefPaste1Row" hidden="1">#REF!</definedName>
    <definedName name="XRefPaste2" hidden="1">#REF!</definedName>
    <definedName name="XRefPaste20" hidden="1">#N/A</definedName>
    <definedName name="XRefPaste20Row" hidden="1">#REF!</definedName>
    <definedName name="XRefPaste21" hidden="1">#N/A</definedName>
    <definedName name="XRefPaste21Row" hidden="1">#REF!</definedName>
    <definedName name="XRefPaste22" hidden="1">#N/A</definedName>
    <definedName name="XRefPaste23" hidden="1">#N/A</definedName>
    <definedName name="XRefPaste24" hidden="1">#N/A</definedName>
    <definedName name="XRefPaste24Row" hidden="1">[135]XREF!#REF!</definedName>
    <definedName name="XRefPaste25" hidden="1">#N/A</definedName>
    <definedName name="XRefPaste26" hidden="1">#N/A</definedName>
    <definedName name="XRefPaste27" hidden="1">#N/A</definedName>
    <definedName name="XRefPaste27Row" hidden="1">[134]XREF!#REF!</definedName>
    <definedName name="XRefPaste28" hidden="1">#N/A</definedName>
    <definedName name="XRefPaste28Row" hidden="1">[134]XREF!#REF!</definedName>
    <definedName name="XRefPaste29" hidden="1">#N/A</definedName>
    <definedName name="XRefPaste2Row" hidden="1">#REF!</definedName>
    <definedName name="XRefPaste3" hidden="1">#REF!</definedName>
    <definedName name="XRefPaste30" hidden="1">#N/A</definedName>
    <definedName name="XRefPaste31" hidden="1">#N/A</definedName>
    <definedName name="XRefPaste32" hidden="1">#N/A</definedName>
    <definedName name="XRefPaste33" hidden="1">#N/A</definedName>
    <definedName name="XRefPaste34" hidden="1">#N/A</definedName>
    <definedName name="XRefPaste35" hidden="1">#N/A</definedName>
    <definedName name="XRefPaste36" hidden="1">#N/A</definedName>
    <definedName name="XRefPaste37" hidden="1">#N/A</definedName>
    <definedName name="XRefPaste38" hidden="1">#N/A</definedName>
    <definedName name="XRefPaste39" hidden="1">#N/A</definedName>
    <definedName name="XRefPaste3Row" hidden="1">#REF!</definedName>
    <definedName name="XRefPaste3RowB" hidden="1">[125]XREF!#REF!</definedName>
    <definedName name="XRefPaste4" hidden="1">#REF!</definedName>
    <definedName name="XRefPaste40" hidden="1">#N/A</definedName>
    <definedName name="XRefPaste41" hidden="1">#N/A</definedName>
    <definedName name="XRefPaste42" hidden="1">#N/A</definedName>
    <definedName name="XRefPaste42Row" hidden="1">#N/A</definedName>
    <definedName name="XRefPaste43" hidden="1">#N/A</definedName>
    <definedName name="XRefPaste44" hidden="1">#N/A</definedName>
    <definedName name="XRefPaste45" hidden="1">#N/A</definedName>
    <definedName name="XRefPaste46" hidden="1">#N/A</definedName>
    <definedName name="XRefPaste47" hidden="1">#N/A</definedName>
    <definedName name="XRefPaste48" hidden="1">#N/A</definedName>
    <definedName name="XRefPaste49" hidden="1">#N/A</definedName>
    <definedName name="XRefPaste4Row" hidden="1">#REF!</definedName>
    <definedName name="XRefPaste5" hidden="1">#REF!</definedName>
    <definedName name="XRefPaste50" hidden="1">#N/A</definedName>
    <definedName name="XRefPaste51" hidden="1">#N/A</definedName>
    <definedName name="XRefPaste5Row" hidden="1">#REF!</definedName>
    <definedName name="XRefPaste6" hidden="1">#REF!</definedName>
    <definedName name="XRefPaste6Row" hidden="1">#REF!</definedName>
    <definedName name="XRefPaste7" hidden="1">#N/A</definedName>
    <definedName name="XRefPaste7Row" hidden="1">#REF!</definedName>
    <definedName name="XRefPaste8" hidden="1">#N/A</definedName>
    <definedName name="XRefPaste8Row" hidden="1">#REF!</definedName>
    <definedName name="XRefPaste9" hidden="1">#N/A</definedName>
    <definedName name="XRefPaste9Row" hidden="1">#REF!</definedName>
    <definedName name="XRefPasteRangeCount" localSheetId="3" hidden="1">10</definedName>
    <definedName name="XRefPasteRangeCount" localSheetId="21" hidden="1">4</definedName>
    <definedName name="XRefPasteRangeCount">13</definedName>
    <definedName name="xx" localSheetId="3">'#3 Valuation Results 검증'!xx</definedName>
    <definedName name="xx">[0]!xx</definedName>
    <definedName name="xxxxx" localSheetId="3">'[103]BD 2000'!$A$1:$H$65536,'[103]BD 2000'!$A$1:$IV$4</definedName>
    <definedName name="xxxxx" hidden="1">{"monthly",#N/A,FALSE,"GASODEM";"qtr to yr",#N/A,FALSE,"GASODEM"}</definedName>
    <definedName name="Y">10.3088</definedName>
    <definedName name="YEAREND" localSheetId="3">#REF!</definedName>
    <definedName name="YEAREND" localSheetId="21">#REF!</definedName>
    <definedName name="YEAREND">#REF!</definedName>
    <definedName name="ygj" hidden="1">{#N/A,#N/A,TRUE,"Y생산";#N/A,#N/A,TRUE,"Y판매";#N/A,#N/A,TRUE,"Y총물량";#N/A,#N/A,TRUE,"Y능력";#N/A,#N/A,TRUE,"YKD"}</definedName>
    <definedName name="yhbscode">[112]YHCODE!$A$5:$F$1022</definedName>
    <definedName name="yhplcode">[112]YHCODE!$A$1023:$F$2089</definedName>
    <definedName name="yrju" hidden="1">{#N/A,#N/A,TRUE,"Y생산";#N/A,#N/A,TRUE,"Y판매";#N/A,#N/A,TRUE,"Y총물량";#N/A,#N/A,TRUE,"Y능력";#N/A,#N/A,TRUE,"YKD"}</definedName>
    <definedName name="ysj" hidden="1">{#N/A,#N/A,FALSE,"Sheet5"}</definedName>
    <definedName name="ytk" hidden="1">{#N/A,#N/A,FALSE,"96 3월물량표";#N/A,#N/A,FALSE,"96 4월물량표";#N/A,#N/A,FALSE,"96 5월물량표"}</definedName>
    <definedName name="YUIYI" hidden="1">{#N/A,#N/A,FALSE,"BS";#N/A,#N/A,FALSE,"PL";#N/A,#N/A,FALSE,"처분";#N/A,#N/A,FALSE,"현금";#N/A,#N/A,FALSE,"매출";#N/A,#N/A,FALSE,"원가";#N/A,#N/A,FALSE,"경영"}</definedName>
    <definedName name="YYY" hidden="1">{#N/A,#N/A,TRUE,"Y생산";#N/A,#N/A,TRUE,"Y판매";#N/A,#N/A,TRUE,"Y총물량";#N/A,#N/A,TRUE,"Y능력";#N/A,#N/A,TRUE,"YKD"}</definedName>
    <definedName name="Z" localSheetId="3" hidden="1">{#N/A,#N/A,FALSE,"BS";#N/A,#N/A,FALSE,"PL";#N/A,#N/A,FALSE,"처분";#N/A,#N/A,FALSE,"현금";#N/A,#N/A,FALSE,"매출";#N/A,#N/A,FALSE,"원가";#N/A,#N/A,FALSE,"경영"}</definedName>
    <definedName name="z" hidden="1">{#N/A,#N/A,FALSE,"Aging Summary";#N/A,#N/A,FALSE,"Ratio Analysis";#N/A,#N/A,FALSE,"Test 120 Day Accts";#N/A,#N/A,FALSE,"Tickmarks"}</definedName>
    <definedName name="Z_332CA821_6D7A_11D5_B762_00A0C90CFCF0_.wvu.PrintArea" hidden="1">#N/A</definedName>
    <definedName name="Z_E8FEE9A5_163A_11D2_AED0_0000E81DA68C_.wvu.Rows" hidden="1">#N/A</definedName>
    <definedName name="zb"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ero" localSheetId="3">#REF!,#REF!,#REF!</definedName>
    <definedName name="zero" localSheetId="21">#REF!,#REF!,#REF!</definedName>
    <definedName name="zero">#REF!,#REF!,#REF!</definedName>
    <definedName name="zna" localSheetId="3" hidden="1">{#N/A,#N/A,FALSE,"Aging Summary";#N/A,#N/A,FALSE,"Ratio Analysis";#N/A,#N/A,FALSE,"Test 120 Day Accts";#N/A,#N/A,FALSE,"Tickmarks"}</definedName>
    <definedName name="zna" hidden="1">{#N/A,#N/A,FALSE,"Aging Summary";#N/A,#N/A,FALSE,"Ratio Analysis";#N/A,#N/A,FALSE,"Test 120 Day Accts";#N/A,#N/A,FALSE,"Tickmarks"}</definedName>
    <definedName name="zsdcas" hidden="1">{#N/A,#N/A,TRUE,"Y생산";#N/A,#N/A,TRUE,"Y판매";#N/A,#N/A,TRUE,"Y총물량";#N/A,#N/A,TRUE,"Y능력";#N/A,#N/A,TRUE,"YKD"}</definedName>
    <definedName name="zv"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v"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xc" localSheetId="3">{0;0;0;0;1;#N/A;0;0;0.3;0.3;2;FALSE;FALSE;FALSE;FALSE;FALSE;#N/A;1;#N/A;1;1;"";""}</definedName>
    <definedName name="zxc">{0;0;0;0;1;#N/A;0;0;0.3;0.3;2;FALSE;FALSE;FALSE;FALSE;FALSE;#N/A;1;#N/A;1;1;"";""}</definedName>
    <definedName name="zz" localSheetId="3">'#3 Valuation Results 검증'!zz</definedName>
    <definedName name="zz">[0]!zz</definedName>
    <definedName name="zzz" hidden="1">{#N/A,#N/A,FALSE,"MVD_98LROP_Pl";#N/A,#N/A,FALSE,"MVD_98LROP_Sales";#N/A,#N/A,FALSE,"MVD LROP Product P+L";#N/A,#N/A,FALSE,"MVD R&amp;O's";#N/A,#N/A,FALSE,"MVD 98LROP Launches"}</definedName>
    <definedName name="zzz.com" hidden="1">{#N/A,#N/A,FALSE,"Title Page";#N/A,#N/A,FALSE,"Conclusions";#N/A,#N/A,FALSE,"Assum.";#N/A,#N/A,FALSE,"Sun  DCF-WC-Dep";#N/A,#N/A,FALSE,"MarketValue";#N/A,#N/A,FALSE,"BalSheet";#N/A,#N/A,FALSE,"WACC";#N/A,#N/A,FALSE,"PC+ Info.";#N/A,#N/A,FALSE,"PC+Info_2"}</definedName>
    <definedName name="zzzzv" localSheetId="3" hidden="1">{#N/A,#N/A,FALSE,"Aging Summary";#N/A,#N/A,FALSE,"Ratio Analysis";#N/A,#N/A,FALSE,"Test 120 Day Accts";#N/A,#N/A,FALSE,"Tickmarks"}</definedName>
    <definedName name="zzzzv" hidden="1">{#N/A,#N/A,FALSE,"Aging Summary";#N/A,#N/A,FALSE,"Ratio Analysis";#N/A,#N/A,FALSE,"Test 120 Day Accts";#N/A,#N/A,FALSE,"Tickmarks"}</definedName>
    <definedName name="zzzzzx" hidden="1">{#N/A,#N/A,TRUE,"Y생산";#N/A,#N/A,TRUE,"Y판매";#N/A,#N/A,TRUE,"Y총물량";#N/A,#N/A,TRUE,"Y능력";#N/A,#N/A,TRUE,"YKD"}</definedName>
    <definedName name="zzzzzz" hidden="1">{#N/A,#N/A,TRUE,"Y생산";#N/A,#N/A,TRUE,"Y판매";#N/A,#N/A,TRUE,"Y총물량";#N/A,#N/A,TRUE,"Y능력";#N/A,#N/A,TRUE,"YKD"}</definedName>
    <definedName name="zzzzzzzzz" hidden="1">{#N/A,#N/A,FALSE,"96 3월물량표";#N/A,#N/A,FALSE,"96 4월물량표";#N/A,#N/A,FALSE,"96 5월물량표"}</definedName>
    <definedName name="Ε_샥dⅨ" localSheetId="3">#REF!</definedName>
    <definedName name="Ε_샥dⅨ" localSheetId="21">#REF!</definedName>
    <definedName name="Ε_샥dⅨ">#REF!</definedName>
    <definedName name="ㄱ" localSheetId="3" hidden="1">{#N/A,#N/A,FALSE,"단축1";#N/A,#N/A,FALSE,"단축2";#N/A,#N/A,FALSE,"단축3";#N/A,#N/A,FALSE,"장축";#N/A,#N/A,FALSE,"4WD"}</definedName>
    <definedName name="ㄱ" hidden="1">{#N/A,#N/A,FALSE,"BS";#N/A,#N/A,FALSE,"PL";#N/A,#N/A,FALSE,"처분";#N/A,#N/A,FALSE,"현금";#N/A,#N/A,FALSE,"매출";#N/A,#N/A,FALSE,"원가";#N/A,#N/A,FALSE,"경영"}</definedName>
    <definedName name="ㄱ1" localSheetId="3">#REF!</definedName>
    <definedName name="ㄱ1" localSheetId="21">#REF!</definedName>
    <definedName name="ㄱ1">#REF!</definedName>
    <definedName name="ㄱㄱ" hidden="1">{#N/A,#N/A,FALSE,"Aging Summary";#N/A,#N/A,FALSE,"Ratio Analysis";#N/A,#N/A,FALSE,"Test 120 Day Accts";#N/A,#N/A,FALSE,"Tickmarks"}</definedName>
    <definedName name="ㄱㄱㄱ" hidden="1">{#N/A,#N/A,FALSE,"손익표지";#N/A,#N/A,FALSE,"손익계산";#N/A,#N/A,FALSE,"일반관리비";#N/A,#N/A,FALSE,"영업외수익";#N/A,#N/A,FALSE,"영업외비용";#N/A,#N/A,FALSE,"매출액";#N/A,#N/A,FALSE,"요약손익";#N/A,#N/A,FALSE,"요약대차";#N/A,#N/A,FALSE,"매출채권현황";#N/A,#N/A,FALSE,"매출채권명세"}</definedName>
    <definedName name="ㄱㄹㄷ" hidden="1">{#N/A,#N/A,TRUE,"Y생산";#N/A,#N/A,TRUE,"Y판매";#N/A,#N/A,TRUE,"Y총물량";#N/A,#N/A,TRUE,"Y능력";#N/A,#N/A,TRUE,"YKD"}</definedName>
    <definedName name="ㄱ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쇼" hidden="1">{"FORM1",#N/A,TRUE,"Revenue";"FORM1.1",#N/A,TRUE,"Revenue";"FORM1.2",#N/A,TRUE,"Revenue";"FORM2",#N/A,TRUE,"Revenue";"FORM2.1",#N/A,TRUE,"Revenue"}</definedName>
    <definedName name="ㄱㅇ" hidden="1">{#N/A,#N/A,FALSE,"단축1";#N/A,#N/A,FALSE,"단축2";#N/A,#N/A,FALSE,"단축3";#N/A,#N/A,FALSE,"장축";#N/A,#N/A,FALSE,"4WD"}</definedName>
    <definedName name="ㄱ히망ㅎ" hidden="1">{#N/A,#N/A,FALSE,"1.CRITERIA";#N/A,#N/A,FALSE,"2.IS";#N/A,#N/A,FALSE,"3.BS";#N/A,#N/A,FALSE,"4.PER PL";#N/A,#N/A,FALSE,"5.INVESTMENT";#N/A,#N/A,FALSE,"6.공문";#N/A,#N/A,FALSE,"7.netinvest"}</definedName>
    <definedName name="가" localSheetId="3" hidden="1">{#N/A,#N/A,FALSE,"Sheet5"}</definedName>
    <definedName name="가" localSheetId="21">#REF!</definedName>
    <definedName name="가">#REF!</definedName>
    <definedName name="가1" hidden="1">{#N/A,#N/A,TRUE,"Y생산";#N/A,#N/A,TRUE,"Y판매";#N/A,#N/A,TRUE,"Y총물량";#N/A,#N/A,TRUE,"Y능력";#N/A,#N/A,TRUE,"YKD"}</definedName>
    <definedName name="가123" hidden="1">{"'분양원가'!$B$1:$F$113"}</definedName>
    <definedName name="가9504" localSheetId="21">[136]성적표96!#REF!</definedName>
    <definedName name="가9504">[136]성적표96!#REF!</definedName>
    <definedName name="가가" hidden="1">{#N/A,#N/A,FALSE,"1.CRITERIA";#N/A,#N/A,FALSE,"2.IS";#N/A,#N/A,FALSE,"3.BS";#N/A,#N/A,FALSE,"4.PER PL";#N/A,#N/A,FALSE,"5.INVESTMENT";#N/A,#N/A,FALSE,"6.공문";#N/A,#N/A,FALSE,"7.netinvest"}</definedName>
    <definedName name="가가가" hidden="1">{#N/A,#N/A,FALSE,"BS";#N/A,#N/A,FALSE,"PL";#N/A,#N/A,FALSE,"A";#N/A,#N/A,FALSE,"B";#N/A,#N/A,FALSE,"B1";#N/A,#N/A,FALSE,"C";#N/A,#N/A,FALSE,"C1";#N/A,#N/A,FALSE,"C2";#N/A,#N/A,FALSE,"D";#N/A,#N/A,FALSE,"E";#N/A,#N/A,FALSE,"F";#N/A,#N/A,FALSE,"AA";#N/A,#N/A,FALSE,"BB";#N/A,#N/A,FALSE,"CC";#N/A,#N/A,FALSE,"DD";#N/A,#N/A,FALSE,"EE";#N/A,#N/A,FALSE,"FF";#N/A,#N/A,FALSE,"PL10";#N/A,#N/A,FALSE,"PL20";#N/A,#N/A,FALSE,"PL30"}</definedName>
    <definedName name="가계대변">'[137]합동별(기표용)'!$Z$1:$Z$65536</definedName>
    <definedName name="가계차변">'[137]합동별(기표용)'!$E$1:$E$65536</definedName>
    <definedName name="가계평가손" localSheetId="3">#REF!</definedName>
    <definedName name="가계평가손" localSheetId="21">#REF!</definedName>
    <definedName name="가계평가손">#REF!</definedName>
    <definedName name="가계평가익" localSheetId="3">#REF!</definedName>
    <definedName name="가계평가익" localSheetId="21">#REF!</definedName>
    <definedName name="가계평가익">#REF!</definedName>
    <definedName name="가구">'[27]1담당0113'!$F$134</definedName>
    <definedName name="가구1">'[27]2담당0113'!$F$267</definedName>
    <definedName name="가기긱" hidden="1">{"'미착금액'!$A$4:$G$14"}</definedName>
    <definedName name="가나" hidden="1">{#N/A,#N/A,FALSE,"1.CRITERIA";#N/A,#N/A,FALSE,"2.IS";#N/A,#N/A,FALSE,"3.BS";#N/A,#N/A,FALSE,"4.PER PL";#N/A,#N/A,FALSE,"5.INVESTMENT";#N/A,#N/A,FALSE,"6.공문";#N/A,#N/A,FALSE,"7.netinvest"}</definedName>
    <definedName name="가나다" localSheetId="3">#REF!</definedName>
    <definedName name="가나다" localSheetId="21">#REF!</definedName>
    <definedName name="가나다">#REF!</definedName>
    <definedName name="가나다라">[138]매출매입_153Q!#REF!</definedName>
    <definedName name="가나라" hidden="1">{#N/A,#N/A,FALSE,"1.CRITERIA";#N/A,#N/A,FALSE,"2.IS";#N/A,#N/A,FALSE,"3.BS";#N/A,#N/A,FALSE,"4.PER PL";#N/A,#N/A,FALSE,"5.INVESTMENT";#N/A,#N/A,FALSE,"6.공문";#N/A,#N/A,FALSE,"7.netinvest"}</definedName>
    <definedName name="가다" hidden="1">{#N/A,#N/A,FALSE,"1.CRITERIA";#N/A,#N/A,FALSE,"2.IS";#N/A,#N/A,FALSE,"3.BS";#N/A,#N/A,FALSE,"4.PER PL";#N/A,#N/A,FALSE,"5.INVESTMENT";#N/A,#N/A,FALSE,"6.공문";#N/A,#N/A,FALSE,"7.netinvest"}</definedName>
    <definedName name="가동" hidden="1">{#N/A,#N/A,TRUE,"Y생산";#N/A,#N/A,TRUE,"Y판매";#N/A,#N/A,TRUE,"Y총물량";#N/A,#N/A,TRUE,"Y능력";#N/A,#N/A,TRUE,"YKD"}</definedName>
    <definedName name="가동2" hidden="1">{#N/A,#N/A,TRUE,"Y생산";#N/A,#N/A,TRUE,"Y판매";#N/A,#N/A,TRUE,"Y총물량";#N/A,#N/A,TRUE,"Y능력";#N/A,#N/A,TRUE,"YKD"}</definedName>
    <definedName name="가라" hidden="1">{#N/A,#N/A,FALSE,"1.CRITERIA";#N/A,#N/A,FALSE,"2.IS";#N/A,#N/A,FALSE,"3.BS";#N/A,#N/A,FALSE,"4.PER PL";#N/A,#N/A,FALSE,"5.INVESTMENT";#N/A,#N/A,FALSE,"6.공문";#N/A,#N/A,FALSE,"7.netinvest"}</definedName>
    <definedName name="가맹점" localSheetId="3">#REF!</definedName>
    <definedName name="가맹점" localSheetId="21">#REF!</definedName>
    <definedName name="가맹점">#REF!</definedName>
    <definedName name="가불" hidden="1">{"'교육경비품의'!$B$4:$D$12"}</definedName>
    <definedName name="가불내역" hidden="1">{"'교육경비품의'!$B$4:$D$12"}</definedName>
    <definedName name="가아" hidden="1">{#N/A,#N/A,FALSE,"1.CRITERIA";#N/A,#N/A,FALSE,"2.IS";#N/A,#N/A,FALSE,"3.BS";#N/A,#N/A,FALSE,"4.PER PL";#N/A,#N/A,FALSE,"5.INVESTMENT";#N/A,#N/A,FALSE,"6.공문";#N/A,#N/A,FALSE,"7.netinvest"}</definedName>
    <definedName name="가아나" hidden="1">{#N/A,#N/A,TRUE,"Y생산";#N/A,#N/A,TRUE,"Y판매";#N/A,#N/A,TRUE,"Y총물량";#N/A,#N/A,TRUE,"Y능력";#N/A,#N/A,TRUE,"YKD"}</definedName>
    <definedName name="가아노" hidden="1">{#N/A,#N/A,FALSE,"1.CRITERIA";#N/A,#N/A,FALSE,"2.IS";#N/A,#N/A,FALSE,"3.BS";#N/A,#N/A,FALSE,"4.PER PL";#N/A,#N/A,FALSE,"5.INVESTMENT";#N/A,#N/A,FALSE,"6.공문";#N/A,#N/A,FALSE,"7.netinvest"}</definedName>
    <definedName name="가아다" hidden="1">{#N/A,#N/A,FALSE,"1.CRITERIA";#N/A,#N/A,FALSE,"2.IS";#N/A,#N/A,FALSE,"3.BS";#N/A,#N/A,FALSE,"4.PER PL";#N/A,#N/A,FALSE,"5.INVESTMENT";#N/A,#N/A,FALSE,"6.공문";#N/A,#N/A,FALSE,"7.netinvest"}</definedName>
    <definedName name="가아차" hidden="1">{#N/A,#N/A,FALSE,"1.CRITERIA";#N/A,#N/A,FALSE,"2.IS";#N/A,#N/A,FALSE,"3.BS";#N/A,#N/A,FALSE,"4.PER PL";#N/A,#N/A,FALSE,"5.INVESTMENT";#N/A,#N/A,FALSE,"6.공문";#N/A,#N/A,FALSE,"7.netinvest"}</definedName>
    <definedName name="가오" hidden="1">{#N/A,#N/A,FALSE,"1.CRITERIA";#N/A,#N/A,FALSE,"2.IS";#N/A,#N/A,FALSE,"3.BS";#N/A,#N/A,FALSE,"4.PER PL";#N/A,#N/A,FALSE,"5.INVESTMENT";#N/A,#N/A,FALSE,"6.공문";#N/A,#N/A,FALSE,"7.netinvest"}</definedName>
    <definedName name="가오나" hidden="1">{#N/A,#N/A,FALSE,"1.CRITERIA";#N/A,#N/A,FALSE,"2.IS";#N/A,#N/A,FALSE,"3.BS";#N/A,#N/A,FALSE,"4.PER PL";#N/A,#N/A,FALSE,"5.INVESTMENT";#N/A,#N/A,FALSE,"6.공문";#N/A,#N/A,FALSE,"7.netinvest"}</definedName>
    <definedName name="가오아" hidden="1">{#N/A,#N/A,FALSE,"1.CRITERIA";#N/A,#N/A,FALSE,"2.IS";#N/A,#N/A,FALSE,"3.BS";#N/A,#N/A,FALSE,"4.PER PL";#N/A,#N/A,FALSE,"5.INVESTMENT";#N/A,#N/A,FALSE,"6.공문";#N/A,#N/A,FALSE,"7.netinvest"}</definedName>
    <definedName name="가자">'[139]상환익(2001년도)'!$A$3:$C$13</definedName>
    <definedName name="가카" hidden="1">{#N/A,#N/A,FALSE,"1.CRITERIA";#N/A,#N/A,FALSE,"2.IS";#N/A,#N/A,FALSE,"3.BS";#N/A,#N/A,FALSE,"4.PER PL";#N/A,#N/A,FALSE,"5.INVESTMENT";#N/A,#N/A,FALSE,"6.공문";#N/A,#N/A,FALSE,"7.netinvest"}</definedName>
    <definedName name="가타" hidden="1">{#N/A,#N/A,FALSE,"1.CRITERIA";#N/A,#N/A,FALSE,"2.IS";#N/A,#N/A,FALSE,"3.BS";#N/A,#N/A,FALSE,"4.PER PL";#N/A,#N/A,FALSE,"5.INVESTMENT";#N/A,#N/A,FALSE,"6.공문";#N/A,#N/A,FALSE,"7.netinvest"}</definedName>
    <definedName name="갈" hidden="1">{#N/A,#N/A,FALSE,"1.CRITERIA";#N/A,#N/A,FALSE,"2.IS";#N/A,#N/A,FALSE,"3.BS";#N/A,#N/A,FALSE,"4.PER PL";#N/A,#N/A,FALSE,"5.INVESTMENT";#N/A,#N/A,FALSE,"6.공문";#N/A,#N/A,FALSE,"7.netinvest"}</definedName>
    <definedName name="감"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localSheetId="21">[140]무형자산명세!#REF!</definedName>
    <definedName name="감">[140]무형자산명세!#REF!</definedName>
    <definedName name="감가overall" hidden="1">{#N/A,#N/A,FALSE,"Aging Summary";#N/A,#N/A,FALSE,"Ratio Analysis";#N/A,#N/A,FALSE,"Test 120 Day Accts";#N/A,#N/A,FALSE,"Tickmarks"}</definedName>
    <definedName name="감가상각" localSheetId="3">#REF!</definedName>
    <definedName name="감가상각" localSheetId="21">#REF!</definedName>
    <definedName name="감가상각">#REF!</definedName>
    <definedName name="감가상각OT" localSheetId="3">'#3 Valuation Results 검증'!감가상각OT</definedName>
    <definedName name="감가상각OT">[0]!감가상각OT</definedName>
    <definedName name="감가상각누계액" localSheetId="3">[140]무형자산명세!#REF!</definedName>
    <definedName name="감가상각누계액" localSheetId="21">[140]무형자산명세!#REF!</definedName>
    <definedName name="감가상각누계액">[140]무형자산명세!#REF!</definedName>
    <definedName name="감가상각비" localSheetId="3">#REF!</definedName>
    <definedName name="감가상각비" localSheetId="21">#REF!</definedName>
    <definedName name="감가상각비">#REF!</definedName>
    <definedName name="감정평가" hidden="1">{#N/A,#N/A,FALSE,"Sheet5"}</definedName>
    <definedName name="갔" localSheetId="3" hidden="1">{#N/A,#N/A,FALSE,"Sheet5"}</definedName>
    <definedName name="갔" hidden="1">{#N/A,#N/A,FALSE,"Sheet5"}</definedName>
    <definedName name="강" localSheetId="3" hidden="1">{#N/A,#N/A,FALSE,"1.CRITERIA";#N/A,#N/A,FALSE,"2.IS";#N/A,#N/A,FALSE,"3.BS";#N/A,#N/A,FALSE,"4.PER PL";#N/A,#N/A,FALSE,"5.INVESTMENT";#N/A,#N/A,FALSE,"6.공문";#N/A,#N/A,FALSE,"7.netinvest"}</definedName>
    <definedName name="강" hidden="1">{#N/A,#N/A,FALSE,"Sheet5"}</definedName>
    <definedName name="강명구" hidden="1">{#N/A,#N/A,FALSE,"97년 투자계획 세부내역 "}</definedName>
    <definedName name="강민수" hidden="1">{#N/A,#N/A,FALSE,"97년 투자계획 세부내역 "}</definedName>
    <definedName name="강용" hidden="1">{"'Sheet1'!$A$1:$H$36"}</definedName>
    <definedName name="강주형"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개" localSheetId="3" hidden="1">{#N/A,#N/A,TRUE,"Y생산";#N/A,#N/A,TRUE,"Y판매";#N/A,#N/A,TRUE,"Y총물량";#N/A,#N/A,TRUE,"Y능력";#N/A,#N/A,TRUE,"YKD"}</definedName>
    <definedName name="개" hidden="1">{#N/A,#N/A,FALSE,"주요여수신";#N/A,#N/A,FALSE,"수신금리";#N/A,#N/A,FALSE,"대출금리";#N/A,#N/A,FALSE,"신규대출";#N/A,#N/A,FALSE,"총액대출"}</definedName>
    <definedName name="개발대변">'[137]합동별(기표용)'!$AA$1:$AA$65536</definedName>
    <definedName name="개발비2" hidden="1">{#N/A,#N/A,FALSE,"BS";#N/A,#N/A,FALSE,"PL";#N/A,#N/A,FALSE,"A";#N/A,#N/A,FALSE,"B";#N/A,#N/A,FALSE,"B1";#N/A,#N/A,FALSE,"C";#N/A,#N/A,FALSE,"C1";#N/A,#N/A,FALSE,"C2";#N/A,#N/A,FALSE,"D";#N/A,#N/A,FALSE,"E";#N/A,#N/A,FALSE,"F";#N/A,#N/A,FALSE,"AA";#N/A,#N/A,FALSE,"BB";#N/A,#N/A,FALSE,"CC";#N/A,#N/A,FALSE,"DD";#N/A,#N/A,FALSE,"EE";#N/A,#N/A,FALSE,"FF";#N/A,#N/A,FALSE,"PL10";#N/A,#N/A,FALSE,"PL20";#N/A,#N/A,FALSE,"PL30"}</definedName>
    <definedName name="개발차변">'[137]합동별(기표용)'!$F$1:$F$65536</definedName>
    <definedName name="개발평가손" localSheetId="3">#REF!</definedName>
    <definedName name="개발평가손" localSheetId="21">#REF!</definedName>
    <definedName name="개발평가손">#REF!</definedName>
    <definedName name="개발평가익" localSheetId="3">#REF!</definedName>
    <definedName name="개발평가익" localSheetId="21">#REF!</definedName>
    <definedName name="개발평가익">#REF!</definedName>
    <definedName name="개선내용" hidden="1">{#N/A,#N/A,TRUE,"Y생산";#N/A,#N/A,TRUE,"Y판매";#N/A,#N/A,TRUE,"Y총물량";#N/A,#N/A,TRUE,"Y능력";#N/A,#N/A,TRUE,"YKD"}</definedName>
    <definedName name="개선실적" hidden="1">{#N/A,#N/A,TRUE,"Y생산";#N/A,#N/A,TRUE,"Y판매";#N/A,#N/A,TRUE,"Y총물량";#N/A,#N/A,TRUE,"Y능력";#N/A,#N/A,TRUE,"YKD"}</definedName>
    <definedName name="개시결정일" localSheetId="21">[141]가정!#REF!</definedName>
    <definedName name="개시결정일">[141]가정!#REF!</definedName>
    <definedName name="개요1" hidden="1">[142]Total!#REF!</definedName>
    <definedName name="개인대변">'[137]합동별(기표용)'!$AF$1:$AF$65536</definedName>
    <definedName name="개인차변">'[137]합동별(기표용)'!$K$1:$K$65536</definedName>
    <definedName name="갸" hidden="1">{#N/A,#N/A,TRUE,"Y생산";#N/A,#N/A,TRUE,"Y판매";#N/A,#N/A,TRUE,"Y총물량";#N/A,#N/A,TRUE,"Y능력";#N/A,#N/A,TRUE,"YKD"}</definedName>
    <definedName name="거" hidden="1">{#N/A,#N/A,FALSE,"1.CRITERIA";#N/A,#N/A,FALSE,"2.IS";#N/A,#N/A,FALSE,"3.BS";#N/A,#N/A,FALSE,"4.PER PL";#N/A,#N/A,FALSE,"5.INVESTMENT";#N/A,#N/A,FALSE,"6.공문";#N/A,#N/A,FALSE,"7.netinvest"}</definedName>
    <definedName name="거래처명1" localSheetId="3">#REF!</definedName>
    <definedName name="거래처명1" localSheetId="21">#REF!</definedName>
    <definedName name="거래처명1">#REF!</definedName>
    <definedName name="거이" hidden="1">{#N/A,#N/A,FALSE,"1.CRITERIA";#N/A,#N/A,FALSE,"2.IS";#N/A,#N/A,FALSE,"3.BS";#N/A,#N/A,FALSE,"4.PER PL";#N/A,#N/A,FALSE,"5.INVESTMENT";#N/A,#N/A,FALSE,"6.공문";#N/A,#N/A,FALSE,"7.netinvest"}</definedName>
    <definedName name="건물상각률">[141]고정자산!$B$17</definedName>
    <definedName name="건물임." hidden="1">{"'손익현황'!$A$1:$J$29"}</definedName>
    <definedName name="건설가계정명세서" hidden="1">#REF!</definedName>
    <definedName name="건열" hidden="1">{#N/A,#N/A,TRUE,"Y생산";#N/A,#N/A,TRUE,"Y판매";#N/A,#N/A,TRUE,"Y총물량";#N/A,#N/A,TRUE,"Y능력";#N/A,#N/A,TRUE,"YKD"}</definedName>
    <definedName name="건전성" hidden="1">[143]연체대출!$A$9:$A$92</definedName>
    <definedName name="건축토공" hidden="1">{#N/A,#N/A,FALSE,"기안지";#N/A,#N/A,FALSE,"통신지"}</definedName>
    <definedName name="검증" localSheetId="3">#REF!</definedName>
    <definedName name="검증" localSheetId="21">#REF!</definedName>
    <definedName name="검증">#REF!</definedName>
    <definedName name="결산일" localSheetId="3">#REF!</definedName>
    <definedName name="결산일" localSheetId="21">#REF!</definedName>
    <definedName name="결산일">#REF!</definedName>
    <definedName name="결산자료" hidden="1">{#N/A,#N/A,FALSE,"BS";#N/A,#N/A,FALSE,"PL";#N/A,#N/A,FALSE,"처분";#N/A,#N/A,FALSE,"현금";#N/A,#N/A,FALSE,"매출";#N/A,#N/A,FALSE,"원가";#N/A,#N/A,FALSE,"경영"}</definedName>
    <definedName name="결ㅈ제ㅔㅔ" localSheetId="3" hidden="1">{#N/A,#N/A,FALSE,"주요여수신";#N/A,#N/A,FALSE,"수신금리";#N/A,#N/A,FALSE,"대출금리";#N/A,#N/A,FALSE,"신규대출";#N/A,#N/A,FALSE,"총액대출"}</definedName>
    <definedName name="결ㅈ제ㅔㅔ" hidden="1">{#N/A,#N/A,FALSE,"주요여수신";#N/A,#N/A,FALSE,"수신금리";#N/A,#N/A,FALSE,"대출금리";#N/A,#N/A,FALSE,"신규대출";#N/A,#N/A,FALSE,"총액대출"}</definedName>
    <definedName name="결제2" localSheetId="3" hidden="1">{#N/A,#N/A,FALSE,"주요여수신";#N/A,#N/A,FALSE,"수신금리";#N/A,#N/A,FALSE,"대출금리";#N/A,#N/A,FALSE,"신규대출";#N/A,#N/A,FALSE,"총액대출"}</definedName>
    <definedName name="결제2" hidden="1">{#N/A,#N/A,FALSE,"주요여수신";#N/A,#N/A,FALSE,"수신금리";#N/A,#N/A,FALSE,"대출금리";#N/A,#N/A,FALSE,"신규대출";#N/A,#N/A,FALSE,"총액대출"}</definedName>
    <definedName name="경" hidden="1">{"'교육경비품의'!$B$4:$D$12"}</definedName>
    <definedName name="경락률">[144]경락률!$A$1:$AC$244</definedName>
    <definedName name="경로" hidden="1">{#N/A,#N/A,TRUE,"Y생산";#N/A,#N/A,TRUE,"Y판매";#N/A,#N/A,TRUE,"Y총물량";#N/A,#N/A,TRUE,"Y능력";#N/A,#N/A,TRUE,"YKD"}</definedName>
    <definedName name="경비내역" hidden="1">{"'교육경비품의'!$B$4:$D$12"}</definedName>
    <definedName name="경영" hidden="1">{#N/A,#N/A,FALSE,"97년 투자계획 세부내역 "}</definedName>
    <definedName name="경영지표" localSheetId="3" hidden="1">{#N/A,#N/A,FALSE,"BS";#N/A,#N/A,FALSE,"PL";#N/A,#N/A,FALSE,"처분";#N/A,#N/A,FALSE,"현금";#N/A,#N/A,FALSE,"매출";#N/A,#N/A,FALSE,"원가";#N/A,#N/A,FALSE,"경영"}</definedName>
    <definedName name="경영지표" hidden="1">{#N/A,#N/A,FALSE,"BS";#N/A,#N/A,FALSE,"PL";#N/A,#N/A,FALSE,"처분";#N/A,#N/A,FALSE,"현금";#N/A,#N/A,FALSE,"매출";#N/A,#N/A,FALSE,"원가";#N/A,#N/A,FALSE,"경영"}</definedName>
    <definedName name="경쟁사동향" hidden="1">{#N/A,#N/A,FALSE,"97년 투자계획 세부내역 "}</definedName>
    <definedName name="경합금2과운연계획" hidden="1">{#N/A,#N/A,TRUE,"Y생산";#N/A,#N/A,TRUE,"Y판매";#N/A,#N/A,TRUE,"Y총물량";#N/A,#N/A,TRUE,"Y능력";#N/A,#N/A,TRUE,"YKD"}</definedName>
    <definedName name="계산" hidden="1">{#N/A,#N/A,FALSE,"1.CRITERIA";#N/A,#N/A,FALSE,"2.IS";#N/A,#N/A,FALSE,"3.BS";#N/A,#N/A,FALSE,"4.PER PL";#N/A,#N/A,FALSE,"5.INVESTMENT";#N/A,#N/A,FALSE,"6.공문";#N/A,#N/A,FALSE,"7.netinvest"}</definedName>
    <definedName name="계열명" localSheetId="3">#REF!</definedName>
    <definedName name="계열명" localSheetId="21">#REF!</definedName>
    <definedName name="계열명">#REF!</definedName>
    <definedName name="계정" localSheetId="3" hidden="1">{#N/A,#N/A,FALSE,"주요여수신";#N/A,#N/A,FALSE,"수신금리";#N/A,#N/A,FALSE,"대출금리";#N/A,#N/A,FALSE,"신규대출";#N/A,#N/A,FALSE,"총액대출"}</definedName>
    <definedName name="계정" hidden="1">{#N/A,#N/A,FALSE,"주요여수신";#N/A,#N/A,FALSE,"수신금리";#N/A,#N/A,FALSE,"대출금리";#N/A,#N/A,FALSE,"신규대출";#N/A,#N/A,FALSE,"총액대출"}</definedName>
    <definedName name="계정1" localSheetId="3">#REF!</definedName>
    <definedName name="계정1" localSheetId="21">#REF!</definedName>
    <definedName name="계정1">#REF!</definedName>
    <definedName name="계정11" localSheetId="3">#REF!</definedName>
    <definedName name="계정11" localSheetId="21">#REF!</definedName>
    <definedName name="계정11">#REF!</definedName>
    <definedName name="계정2" localSheetId="3">#REF!</definedName>
    <definedName name="계정2" localSheetId="21">#REF!</definedName>
    <definedName name="계정2">#REF!</definedName>
    <definedName name="계정3" localSheetId="21">#REF!</definedName>
    <definedName name="계정3">#REF!</definedName>
    <definedName name="계정4" localSheetId="21">#REF!</definedName>
    <definedName name="계정4">#REF!</definedName>
    <definedName name="계정과목" localSheetId="21">#REF!</definedName>
    <definedName name="계정과목">#REF!</definedName>
    <definedName name="계정명세서" localSheetId="3" hidden="1">{#N/A,#N/A,FALSE,"Sheet5"}</definedName>
    <definedName name="계정명세서" hidden="1">{#N/A,#N/A,FALSE,"Sheet5"}</definedName>
    <definedName name="계정종합표" hidden="1">{#N/A,#N/A,TRUE,"Y생산";#N/A,#N/A,TRUE,"Y판매";#N/A,#N/A,TRUE,"Y총물량";#N/A,#N/A,TRUE,"Y능력";#N/A,#N/A,TRUE,"YKD"}</definedName>
    <definedName name="계정코드">[145]계정code!$A$2:$C$674</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획3" hidden="1">{"Acq_matrix",#N/A,FALSE,"Acquisition Matrix"}</definedName>
    <definedName name="고1" localSheetId="3">#REF!</definedName>
    <definedName name="고1" localSheetId="21">#REF!</definedName>
    <definedName name="고1">#REF!</definedName>
    <definedName name="고2" localSheetId="3">#REF!</definedName>
    <definedName name="고2" localSheetId="21">#REF!</definedName>
    <definedName name="고2">#REF!</definedName>
    <definedName name="고3" localSheetId="3">#REF!</definedName>
    <definedName name="고3" localSheetId="21">#REF!</definedName>
    <definedName name="고3">#REF!</definedName>
    <definedName name="고4" localSheetId="21">#REF!</definedName>
    <definedName name="고4">#REF!</definedName>
    <definedName name="고5" localSheetId="21">#REF!</definedName>
    <definedName name="고5">#REF!</definedName>
    <definedName name="고6" localSheetId="21">#REF!</definedName>
    <definedName name="고6">#REF!</definedName>
    <definedName name="고려아연1분기증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재균대급금상각">'[146]신용카드(상각 고재균 활동 고재균)'!$F$7:$N$19</definedName>
    <definedName name="고정성장">[141]계속기업가치!$B$33</definedName>
    <definedName name="고정이하">[147]환율시트!$A$5:$C$13</definedName>
    <definedName name="고처분" localSheetId="3">#REF!</definedName>
    <definedName name="고처분" localSheetId="21">#REF!</definedName>
    <definedName name="고처분">#REF!</definedName>
    <definedName name="고현호" hidden="1">{#N/A,#N/A,FALSE,"97년 투자계획 세부내역 "}</definedName>
    <definedName name="곧"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 hidden="1">{"'손익현황'!$A$1:$J$29"}</definedName>
    <definedName name="공300" localSheetId="21">#REF!</definedName>
    <definedName name="공300">#REF!</definedName>
    <definedName name="공9">'[148]2000제조1'!$A$2:$Q$50</definedName>
    <definedName name="공공" hidden="1">{#N/A,#N/A,FALSE,"손익표지";#N/A,#N/A,FALSE,"손익계산";#N/A,#N/A,FALSE,"일반관리비";#N/A,#N/A,FALSE,"영업외수익";#N/A,#N/A,FALSE,"영업외비용";#N/A,#N/A,FALSE,"매출액";#N/A,#N/A,FALSE,"요약손익";#N/A,#N/A,FALSE,"요약대차";#N/A,#N/A,FALSE,"매출채권현황";#N/A,#N/A,FALSE,"매출채권명세"}</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구" hidden="1">{"'손익현황'!$A$1:$J$29"}</definedName>
    <definedName name="공구기구" hidden="1">{"'손익현황'!$A$1:$J$29"}</definedName>
    <definedName name="공구내용연수">[141]고정자산!$B$76</definedName>
    <definedName name="공구상각률">[141]고정자산!$B$75</definedName>
    <definedName name="공기구비품" localSheetId="3">#REF!</definedName>
    <definedName name="공기구비품" localSheetId="21">#REF!</definedName>
    <definedName name="공기구비품">#REF!</definedName>
    <definedName name="공기구비품그룹" localSheetId="3">#REF!</definedName>
    <definedName name="공기구비품그룹" localSheetId="21">#REF!</definedName>
    <definedName name="공기구비품그룹">#REF!</definedName>
    <definedName name="공동구토공" hidden="1">{#N/A,#N/A,FALSE,"기안지";#N/A,#N/A,FALSE,"통신지"}</definedName>
    <definedName name="공모23" hidden="1">{#N/A,#N/A,FALSE,"현장 NCR 분석";#N/A,#N/A,FALSE,"현장품질감사";#N/A,#N/A,FALSE,"현장품질감사"}</definedName>
    <definedName name="공모23B" hidden="1">{#N/A,#N/A,FALSE,"현장 NCR 분석";#N/A,#N/A,FALSE,"현장품질감사";#N/A,#N/A,FALSE,"현장품질감사"}</definedName>
    <definedName name="공모24" hidden="1">{#N/A,#N/A,FALSE,"현장 NCR 분석";#N/A,#N/A,FALSE,"현장품질감사";#N/A,#N/A,FALSE,"현장품질감사"}</definedName>
    <definedName name="공모24B" hidden="1">{#N/A,#N/A,FALSE,"현장 NCR 분석";#N/A,#N/A,FALSE,"현장품질감사";#N/A,#N/A,FALSE,"현장품질감사"}</definedName>
    <definedName name="공미" hidden="1">{"'분양원가'!$B$1:$F$113"}</definedName>
    <definedName name="공비" localSheetId="21">#REF!</definedName>
    <definedName name="공비">#REF!</definedName>
    <definedName name="공비1" localSheetId="21">#REF!</definedName>
    <definedName name="공비1">#REF!</definedName>
    <definedName name="공ㅌ오" hidden="1">{#N/A,#N/A,TRUE,"Y생산";#N/A,#N/A,TRUE,"Y판매";#N/A,#N/A,TRUE,"Y총물량";#N/A,#N/A,TRUE,"Y능력";#N/A,#N/A,TRUE,"YKD"}</definedName>
    <definedName name="곻ㅇ바\" localSheetId="3">#REF!</definedName>
    <definedName name="곻ㅇ바\" localSheetId="21">#REF!</definedName>
    <definedName name="곻ㅇ바\">#REF!</definedName>
    <definedName name="과목" localSheetId="3">#REF!</definedName>
    <definedName name="과목" localSheetId="21">#REF!</definedName>
    <definedName name="과목">#REF!</definedName>
    <definedName name="과목세목현황" hidden="1">{#N/A,#N/A,TRUE,"Y생산";#N/A,#N/A,TRUE,"Y판매";#N/A,#N/A,TRUE,"Y총물량";#N/A,#N/A,TRUE,"Y능력";#N/A,#N/A,TRUE,"YKD"}</definedName>
    <definedName name="관계채권거치기간">[141]가정!$D$32</definedName>
    <definedName name="관계채권상환기간">[141]가정!$E$32</definedName>
    <definedName name="관리지표2" hidden="1">{#N/A,#N/A,TRUE,"Y생산";#N/A,#N/A,TRUE,"Y판매";#N/A,#N/A,TRUE,"Y총물량";#N/A,#N/A,TRUE,"Y능력";#N/A,#N/A,TRUE,"YKD"}</definedName>
    <definedName name="관세" localSheetId="3">#REF!</definedName>
    <definedName name="관세" localSheetId="21">#REF!</definedName>
    <definedName name="관세">#REF!</definedName>
    <definedName name="관할세무서지" localSheetId="3">#REF!</definedName>
    <definedName name="관할세무서지" localSheetId="21">#REF!</definedName>
    <definedName name="관할세무서지">#REF!</definedName>
    <definedName name="광" localSheetId="3">#REF!</definedName>
    <definedName name="광" localSheetId="21">#REF!</definedName>
    <definedName name="광">#REF!</definedName>
    <definedName name="광원" hidden="1">{#N/A,#N/A,FALSE,"매출이익"}</definedName>
    <definedName name="광주" localSheetId="21">[149]TB!#REF!</definedName>
    <definedName name="광주">[149]TB!#REF!</definedName>
    <definedName name="구" hidden="1">{"'손익현황'!$A$1:$J$29"}</definedName>
    <definedName name="구__분" localSheetId="3">#REF!</definedName>
    <definedName name="구__분" localSheetId="21">#REF!</definedName>
    <definedName name="구__분">#REF!</definedName>
    <definedName name="구기달성" hidden="1">{"targetdcf",#N/A,FALSE,"Merger consequences";"TARGETASSU",#N/A,FALSE,"Merger consequences";"TERMINAL VALUE",#N/A,FALSE,"Merger consequences"}</definedName>
    <definedName name="구로" localSheetId="3">[149]TB!#REF!</definedName>
    <definedName name="구로" localSheetId="21">[149]TB!#REF!</definedName>
    <definedName name="구로">[149]TB!#REF!</definedName>
    <definedName name="구매기획" hidden="1">{"AQUIRORDCF",#N/A,FALSE,"Merger consequences";"Acquirorassns",#N/A,FALSE,"Merger consequences"}</definedName>
    <definedName name="구미" hidden="1">{#N/A,#N/A,FALSE,"손익표지";#N/A,#N/A,FALSE,"손익계산";#N/A,#N/A,FALSE,"일반관리비";#N/A,#N/A,FALSE,"영업외수익";#N/A,#N/A,FALSE,"영업외비용";#N/A,#N/A,FALSE,"매출액";#N/A,#N/A,FALSE,"요약손익";#N/A,#N/A,FALSE,"요약대차";#N/A,#N/A,FALSE,"매출채권현황";#N/A,#N/A,FALSE,"매출채권명세"}</definedName>
    <definedName name="구분" localSheetId="3">#REF!</definedName>
    <definedName name="구분" localSheetId="21">#REF!</definedName>
    <definedName name="구분">#REF!</definedName>
    <definedName name="구조본양식" hidden="1">{#N/A,#N/A,FALSE,"97년 투자계획 세부내역 "}</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hidden="1">{"'손익현황'!$A$1:$J$29"}</definedName>
    <definedName name="구축물상각률">[141]고정자산!$B$29</definedName>
    <definedName name="구축물임" hidden="1">{"'손익현황'!$A$1:$J$29"}</definedName>
    <definedName name="국_내_매_출" localSheetId="3">#REF!</definedName>
    <definedName name="국_내_매_출" localSheetId="21">#REF!</definedName>
    <definedName name="국_내_매_출">#REF!</definedName>
    <definedName name="국가별" localSheetId="21">#REF!</definedName>
    <definedName name="국가별">#REF!</definedName>
    <definedName name="국민연금전환금" localSheetId="21">#REF!</definedName>
    <definedName name="국민연금전환금">#REF!</definedName>
    <definedName name="국민주대변">'[137]합동별(기표용)'!$AO$1:$AO$65536</definedName>
    <definedName name="국민주차변">'[137]합동별(기표용)'!$T$1:$T$65536</definedName>
    <definedName name="국민카드_참고" localSheetId="3">#REF!</definedName>
    <definedName name="국민카드_참고" localSheetId="21">#REF!</definedName>
    <definedName name="국민카드_참고">#REF!</definedName>
    <definedName name="국민카드1차" localSheetId="3" hidden="1">{#N/A,#N/A,FALSE,"주요여수신";#N/A,#N/A,FALSE,"수신금리";#N/A,#N/A,FALSE,"대출금리";#N/A,#N/A,FALSE,"신규대출";#N/A,#N/A,FALSE,"총액대출"}</definedName>
    <definedName name="국민카드1차" hidden="1">{#N/A,#N/A,FALSE,"주요여수신";#N/A,#N/A,FALSE,"수신금리";#N/A,#N/A,FALSE,"대출금리";#N/A,#N/A,FALSE,"신규대출";#N/A,#N/A,FALSE,"총액대출"}</definedName>
    <definedName name="국산차">'[27]1담당0113'!$F$78</definedName>
    <definedName name="국산차1">'[27]2담당0113'!$F$119</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군" localSheetId="3">#REF!</definedName>
    <definedName name="군" localSheetId="21">#REF!</definedName>
    <definedName name="군">#REF!</definedName>
    <definedName name="군매출" localSheetId="3">#REF!</definedName>
    <definedName name="군매출" localSheetId="21">#REF!</definedName>
    <definedName name="군매출">#REF!</definedName>
    <definedName name="군이자" localSheetId="3">#REF!</definedName>
    <definedName name="군이자" localSheetId="21">#REF!</definedName>
    <definedName name="군이자">#REF!</definedName>
    <definedName name="군인원" localSheetId="21">#REF!</definedName>
    <definedName name="군인원">#REF!</definedName>
    <definedName name="군포감가" localSheetId="21">#REF!</definedName>
    <definedName name="군포감가">#REF!</definedName>
    <definedName name="군포매출" localSheetId="21">#REF!</definedName>
    <definedName name="군포매출">#REF!</definedName>
    <definedName name="군포배부" localSheetId="21">#REF!</definedName>
    <definedName name="군포배부">#REF!</definedName>
    <definedName name="군포부품이자" localSheetId="21">#REF!</definedName>
    <definedName name="군포부품이자">#REF!</definedName>
    <definedName name="군포인원" localSheetId="21">#REF!</definedName>
    <definedName name="군포인원">#REF!</definedName>
    <definedName name="규격" localSheetId="21">[150]원시데이타!#REF!</definedName>
    <definedName name="규격">[150]원시데이타!#REF!</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그냥" localSheetId="3">'#3 Valuation Results 검증'!그냥</definedName>
    <definedName name="그냥">[0]!그냥</definedName>
    <definedName name="그런">[151]환율시트!$A$5:$C$13</definedName>
    <definedName name="그리일" hidden="1">#REF!</definedName>
    <definedName name="근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2" hidden="1">{#N/A,#N/A,FALSE,"단축1";#N/A,#N/A,FALSE,"단축2";#N/A,#N/A,FALSE,"단축3";#N/A,#N/A,FALSE,"장축";#N/A,#N/A,FALSE,"4WD"}</definedName>
    <definedName name="근로대변">'[137]합동별(기표용)'!$AH$1:$AH$65536</definedName>
    <definedName name="근로자평가손" localSheetId="3">#REF!</definedName>
    <definedName name="근로자평가손" localSheetId="21">#REF!</definedName>
    <definedName name="근로자평가손">#REF!</definedName>
    <definedName name="근로자평가익" localSheetId="3">#REF!</definedName>
    <definedName name="근로자평가익" localSheetId="21">#REF!</definedName>
    <definedName name="근로자평가익">#REF!</definedName>
    <definedName name="근로차변">'[137]합동별(기표용)'!$M$1:$M$65536</definedName>
    <definedName name="근퇴평가손" localSheetId="3">#REF!</definedName>
    <definedName name="근퇴평가손" localSheetId="21">#REF!</definedName>
    <definedName name="근퇴평가손">#REF!</definedName>
    <definedName name="근퇴평가익" localSheetId="3">#REF!</definedName>
    <definedName name="근퇴평가익" localSheetId="21">#REF!</definedName>
    <definedName name="근퇴평가익">#REF!</definedName>
    <definedName name="글쎄" hidden="1">{#N/A,#N/A,FALSE,"97년 투자계획 세부내역 "}</definedName>
    <definedName name="금___액" localSheetId="3">#REF!</definedName>
    <definedName name="금___액" localSheetId="21">#REF!</definedName>
    <definedName name="금___액">#REF!</definedName>
    <definedName name="금월" hidden="1">{#N/A,#N/A,TRUE,"Y생산";#N/A,#N/A,TRUE,"Y판매";#N/A,#N/A,TRUE,"Y총물량";#N/A,#N/A,TRUE,"Y능력";#N/A,#N/A,TRUE,"YKD"}</definedName>
    <definedName name="금월입고" localSheetId="3">#REF!</definedName>
    <definedName name="금월입고" localSheetId="21">#REF!</definedName>
    <definedName name="금월입고">#REF!</definedName>
    <definedName name="금월재고" localSheetId="3">#REF!</definedName>
    <definedName name="금월재고" localSheetId="21">#REF!</definedName>
    <definedName name="금월재고">#REF!</definedName>
    <definedName name="금월출고" localSheetId="3">#REF!</definedName>
    <definedName name="금월출고" localSheetId="21">#REF!</definedName>
    <definedName name="금월출고">#REF!</definedName>
    <definedName name="금융손익">#REF!</definedName>
    <definedName name="금채단대변">'[137]합동별(기표용)'!$AR$1:$AR$65536</definedName>
    <definedName name="금채단차변">'[137]합동별(기표용)'!$W$1:$W$65536</definedName>
    <definedName name="금형" hidden="1">{#N/A,#N/A,FALSE,"단축1";#N/A,#N/A,FALSE,"단축2";#N/A,#N/A,FALSE,"단축3";#N/A,#N/A,FALSE,"장축";#N/A,#N/A,FALSE,"4WD"}</definedName>
    <definedName name="금형편성표" hidden="1">{#N/A,#N/A,FALSE,"단축1";#N/A,#N/A,FALSE,"단축2";#N/A,#N/A,FALSE,"단축3";#N/A,#N/A,FALSE,"장축";#N/A,#N/A,FALSE,"4WD"}</definedName>
    <definedName name="급여" localSheetId="3">#REF!</definedName>
    <definedName name="급여" localSheetId="21">#REF!</definedName>
    <definedName name="급여">#REF!</definedName>
    <definedName name="급여10" localSheetId="3">'[152]Sheet1 (2)'!#REF!</definedName>
    <definedName name="급여10" localSheetId="21">'[152]Sheet1 (2)'!#REF!</definedName>
    <definedName name="급여10">'[152]Sheet1 (2)'!#REF!</definedName>
    <definedName name="급여11" localSheetId="3">'[152]Sheet1 (2)'!#REF!</definedName>
    <definedName name="급여11" localSheetId="21">'[152]Sheet1 (2)'!#REF!</definedName>
    <definedName name="급여11">'[152]Sheet1 (2)'!#REF!</definedName>
    <definedName name="기" hidden="1">{#N/A,#N/A,FALSE,"1.CRITERIA";#N/A,#N/A,FALSE,"2.IS";#N/A,#N/A,FALSE,"3.BS";#N/A,#N/A,FALSE,"4.PER PL";#N/A,#N/A,FALSE,"5.INVESTMENT";#N/A,#N/A,FALSE,"6.공문";#N/A,#N/A,FALSE,"7.netinvest"}</definedName>
    <definedName name="기계장치" hidden="1">{"'손익현황'!$A$1:$J$29"}</definedName>
    <definedName name="기계장치내용연수">[141]고정자산!$B$39</definedName>
    <definedName name="기계장치상각률">[141]고정자산!$B$38</definedName>
    <definedName name="기말">[153]Ctrl!$C$5</definedName>
    <definedName name="기본" hidden="1">{"YTD/Forecast",#N/A,TRUE,"Fcst_TPLN";"Monthly Averages",#N/A,TRUE,"Fcst_TPLN"}</definedName>
    <definedName name="기본단가" localSheetId="3">[154]매출원가추정!#REF!</definedName>
    <definedName name="기본단가" localSheetId="21">[154]매출원가추정!#REF!</definedName>
    <definedName name="기본단가">[154]매출원가추정!#REF!</definedName>
    <definedName name="기부금" localSheetId="3">#REF!</definedName>
    <definedName name="기부금" localSheetId="21">#REF!</definedName>
    <definedName name="기부금">#REF!</definedName>
    <definedName name="기성" hidden="1">{#N/A,#N/A,FALSE,"손익표지";#N/A,#N/A,FALSE,"손익계산";#N/A,#N/A,FALSE,"일반관리비";#N/A,#N/A,FALSE,"영업외수익";#N/A,#N/A,FALSE,"영업외비용";#N/A,#N/A,FALSE,"매출액";#N/A,#N/A,FALSE,"요약손익";#N/A,#N/A,FALSE,"요약대차";#N/A,#N/A,FALSE,"매출채권현황";#N/A,#N/A,FALSE,"매출채권명세"}</definedName>
    <definedName name="기성분" hidden="1">{#N/A,#N/A,FALSE,"손익표지";#N/A,#N/A,FALSE,"손익계산";#N/A,#N/A,FALSE,"일반관리비";#N/A,#N/A,FALSE,"영업외수익";#N/A,#N/A,FALSE,"영업외비용";#N/A,#N/A,FALSE,"매출액";#N/A,#N/A,FALSE,"요약손익";#N/A,#N/A,FALSE,"요약대차";#N/A,#N/A,FALSE,"매출채권현황";#N/A,#N/A,FALSE,"매출채권명세"}</definedName>
    <definedName name="기아" hidden="1">{#N/A,#N/A,FALSE,"1.CRITERIA";#N/A,#N/A,FALSE,"2.IS";#N/A,#N/A,FALSE,"3.BS";#N/A,#N/A,FALSE,"4.PER PL";#N/A,#N/A,FALSE,"5.INVESTMENT";#N/A,#N/A,FALSE,"6.공문";#N/A,#N/A,FALSE,"7.netinvest"}</definedName>
    <definedName name="기아자동차" hidden="1">{#N/A,#N/A,TRUE,"Y생산";#N/A,#N/A,TRUE,"Y판매";#N/A,#N/A,TRUE,"Y총물량";#N/A,#N/A,TRUE,"Y능력";#N/A,#N/A,TRUE,"YKD"}</definedName>
    <definedName name="기아차" hidden="1">{#N/A,#N/A,FALSE,"1.CRITERIA";#N/A,#N/A,FALSE,"2.IS";#N/A,#N/A,FALSE,"3.BS";#N/A,#N/A,FALSE,"4.PER PL";#N/A,#N/A,FALSE,"5.INVESTMENT";#N/A,#N/A,FALSE,"6.공문";#N/A,#N/A,FALSE,"7.netinvest"}</definedName>
    <definedName name="기업대변">'[137]합동별(기표용)'!$AC$1:$AC$65536</definedName>
    <definedName name="기업차변">'[137]합동별(기표용)'!$H$1:$H$65536</definedName>
    <definedName name="기업평가손" localSheetId="3">#REF!</definedName>
    <definedName name="기업평가손" localSheetId="21">#REF!</definedName>
    <definedName name="기업평가손">#REF!</definedName>
    <definedName name="기업평가익" localSheetId="3">#REF!</definedName>
    <definedName name="기업평가익" localSheetId="21">#REF!</definedName>
    <definedName name="기업평가익">#REF!</definedName>
    <definedName name="기입불가" localSheetId="3">#REF!</definedName>
    <definedName name="기입불가" localSheetId="21">#REF!</definedName>
    <definedName name="기입불가">#REF!</definedName>
    <definedName name="기준시점" localSheetId="21">#REF!</definedName>
    <definedName name="기준시점">#REF!</definedName>
    <definedName name="기준점" localSheetId="21">#REF!</definedName>
    <definedName name="기준점">#REF!</definedName>
    <definedName name="기초">[153]Ctrl!$C$4</definedName>
    <definedName name="기타"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 localSheetId="21">#REF!</definedName>
    <definedName name="기타">#REF!</definedName>
    <definedName name="기타1">'[27]2담당0113'!$F$475</definedName>
    <definedName name="기타1거치기간">[141]가정!$D$27</definedName>
    <definedName name="기타1상환기간">[141]가정!$E$27</definedName>
    <definedName name="기타1이자율">[141]가정!$G$27</definedName>
    <definedName name="기타2거치기간">[141]가정!$D$28</definedName>
    <definedName name="기타2상환기간">[141]가정!$E$28</definedName>
    <definedName name="기타2이자율">[141]가정!$G$28</definedName>
    <definedName name="기타영업외손실">#REF!</definedName>
    <definedName name="기타영업외수익" hidden="1">{#N/A,#N/A,FALSE,"손익표지";#N/A,#N/A,FALSE,"손익계산";#N/A,#N/A,FALSE,"일반관리비";#N/A,#N/A,FALSE,"영업외수익";#N/A,#N/A,FALSE,"영업외비용";#N/A,#N/A,FALSE,"매출액";#N/A,#N/A,FALSE,"요약손익";#N/A,#N/A,FALSE,"요약대차";#N/A,#N/A,FALSE,"매출채권현황";#N/A,#N/A,FALSE,"매출채권명세"}</definedName>
    <definedName name="기타영업외이익">#REF!</definedName>
    <definedName name="기타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충당금" localSheetId="3" hidden="1">{#N/A,#N/A,FALSE,"주요여수신";#N/A,#N/A,FALSE,"수신금리";#N/A,#N/A,FALSE,"대출금리";#N/A,#N/A,FALSE,"신규대출";#N/A,#N/A,FALSE,"총액대출"}</definedName>
    <definedName name="기타충당금" hidden="1">{#N/A,#N/A,FALSE,"주요여수신";#N/A,#N/A,FALSE,"수신금리";#N/A,#N/A,FALSE,"대출금리";#N/A,#N/A,FALSE,"신규대출";#N/A,#N/A,FALSE,"총액대출"}</definedName>
    <definedName name="기획" hidden="1">{"targetdcf",#N/A,FALSE,"Merger consequences";"TARGETASSU",#N/A,FALSE,"Merger consequences";"TERMINAL VALUE",#N/A,FALSE,"Merger consequences"}</definedName>
    <definedName name="김" hidden="1">{#N/A,#N/A,TRUE,"Y생산";#N/A,#N/A,TRUE,"Y판매";#N/A,#N/A,TRUE,"Y총물량";#N/A,#N/A,TRUE,"Y능력";#N/A,#N/A,TRUE,"YKD"}</definedName>
    <definedName name="김강완" hidden="1">{#N/A,#N/A,FALSE,"97년 투자계획 세부내역 "}</definedName>
    <definedName name="김강완2" hidden="1">{#N/A,#N/A,FALSE,"97년 투자계획 세부내역 "}</definedName>
    <definedName name="김권두" localSheetId="3" hidden="1">{#N/A,#N/A,FALSE,"Sheet5"}</definedName>
    <definedName name="김권두" hidden="1">{#N/A,#N/A,FALSE,"Sheet5"}</definedName>
    <definedName name="김권수" localSheetId="3" hidden="1">{#N/A,#N/A,FALSE,"Sheet5"}</definedName>
    <definedName name="김권수" hidden="1">{#N/A,#N/A,FALSE,"Sheet5"}</definedName>
    <definedName name="김두현" hidden="1">{"'교육경비품의'!$B$4:$D$12"}</definedName>
    <definedName name="김명호SW" localSheetId="3">#REF!</definedName>
    <definedName name="김명호SW" localSheetId="21">#REF!</definedName>
    <definedName name="김명호SW">#REF!</definedName>
    <definedName name="김민주" hidden="1">{#N/A,#N/A,FALSE,"BS";#N/A,#N/A,FALSE,"PL";#N/A,#N/A,FALSE,"처분";#N/A,#N/A,FALSE,"현금";#N/A,#N/A,FALSE,"매출";#N/A,#N/A,FALSE,"원가";#N/A,#N/A,FALSE,"경영"}</definedName>
    <definedName name="김수영" hidden="1">{#N/A,#N/A,FALSE,"BS";#N/A,#N/A,FALSE,"PL";#N/A,#N/A,FALSE,"처분";#N/A,#N/A,FALSE,"현금";#N/A,#N/A,FALSE,"매출";#N/A,#N/A,FALSE,"원가";#N/A,#N/A,FALSE,"경영"}</definedName>
    <definedName name="김염형" localSheetId="3">'#3 Valuation Results 검증'!김염형</definedName>
    <definedName name="김염형">[0]!김염형</definedName>
    <definedName name="김영철" hidden="1">{#N/A,#N/A,FALSE,"손익표지";#N/A,#N/A,FALSE,"손익계산";#N/A,#N/A,FALSE,"일반관리비";#N/A,#N/A,FALSE,"영업외수익";#N/A,#N/A,FALSE,"영업외비용";#N/A,#N/A,FALSE,"매출액";#N/A,#N/A,FALSE,"요약손익";#N/A,#N/A,FALSE,"요약대차";#N/A,#N/A,FALSE,"매출채권현황";#N/A,#N/A,FALSE,"매출채권명세"}</definedName>
    <definedName name="김재경" localSheetId="3">#REF!</definedName>
    <definedName name="김재경" localSheetId="21">#REF!</definedName>
    <definedName name="김재경">#REF!</definedName>
    <definedName name="김주" hidden="1">{#N/A,#N/A,TRUE,"Y생산";#N/A,#N/A,TRUE,"Y판매";#N/A,#N/A,TRUE,"Y총물량";#N/A,#N/A,TRUE,"Y능력";#N/A,#N/A,TRUE,"YKD"}</definedName>
    <definedName name="김형준" localSheetId="3">#REF!</definedName>
    <definedName name="김형준" localSheetId="21">#REF!</definedName>
    <definedName name="김형준">#REF!</definedName>
    <definedName name="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 localSheetId="3"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ㄴ" localSheetId="21">#REF!</definedName>
    <definedName name="ㄴ">#REF!</definedName>
    <definedName name="ㄴㄴ" localSheetId="3" hidden="1">{#N/A,#N/A,FALSE,"단축1";#N/A,#N/A,FALSE,"단축2";#N/A,#N/A,FALSE,"단축3";#N/A,#N/A,FALSE,"장축";#N/A,#N/A,FALSE,"4WD"}</definedName>
    <definedName name="ㄴㄴ" hidden="1">{#N/A,#N/A,FALSE,"주요여수신";#N/A,#N/A,FALSE,"수신금리";#N/A,#N/A,FALSE,"대출금리";#N/A,#N/A,FALSE,"신규대출";#N/A,#N/A,FALSE,"총액대출"}</definedName>
    <definedName name="ㄴㄴㄴㄴㄴ" hidden="1">{#N/A,#N/A,FALSE,"BS";#N/A,#N/A,FALSE,"PL";#N/A,#N/A,FALSE,"처분";#N/A,#N/A,FALSE,"현금";#N/A,#N/A,FALSE,"매출";#N/A,#N/A,FALSE,"원가";#N/A,#N/A,FALSE,"경영"}</definedName>
    <definedName name="ㄴㄴㄴㄴㄴㄴㄴㄴ" hidden="1">{"'Sheet1'!$A$1:$H$36"}</definedName>
    <definedName name="ㄴ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ㅁ" localSheetId="3" hidden="1">{#N/A,#N/A,FALSE,"주요여수신";#N/A,#N/A,FALSE,"수신금리";#N/A,#N/A,FALSE,"대출금리";#N/A,#N/A,FALSE,"신규대출";#N/A,#N/A,FALSE,"총액대출"}</definedName>
    <definedName name="ㄴㅁ" hidden="1">{#N/A,#N/A,FALSE,"주요여수신";#N/A,#N/A,FALSE,"수신금리";#N/A,#N/A,FALSE,"대출금리";#N/A,#N/A,FALSE,"신규대출";#N/A,#N/A,FALSE,"총액대출"}</definedName>
    <definedName name="ㄴㅅ고" hidden="1">{#N/A,#N/A,TRUE,"Y생산";#N/A,#N/A,TRUE,"Y판매";#N/A,#N/A,TRUE,"Y총물량";#N/A,#N/A,TRUE,"Y능력";#N/A,#N/A,TRUE,"YKD"}</definedName>
    <definedName name="ㄴㅇ" hidden="1">{#N/A,#N/A,TRUE,"Y생산";#N/A,#N/A,TRUE,"Y판매";#N/A,#N/A,TRUE,"Y총물량";#N/A,#N/A,TRUE,"Y능력";#N/A,#N/A,TRUE,"YKD"}</definedName>
    <definedName name="ㄴㅇㄴ" localSheetId="3" hidden="1">{#N/A,#N/A,FALSE,"단축1";#N/A,#N/A,FALSE,"단축2";#N/A,#N/A,FALSE,"단축3";#N/A,#N/A,FALSE,"장축";#N/A,#N/A,FALSE,"4WD"}</definedName>
    <definedName name="ㄴㅇㄴ" hidden="1">{#N/A,#N/A,FALSE,"Aging Summary";#N/A,#N/A,FALSE,"Ratio Analysis";#N/A,#N/A,FALSE,"Test 120 Day Accts";#N/A,#N/A,FALSE,"Tickmarks"}</definedName>
    <definedName name="ㄴ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ㄹㄴㅇ">[41]f_BS!$A$4:$E$43</definedName>
    <definedName name="ㄴㅇ류" hidden="1">{#N/A,#N/A,FALSE,"96 3월물량표";#N/A,#N/A,FALSE,"96 4월물량표";#N/A,#N/A,FALSE,"96 5월물량표"}</definedName>
    <definedName name="ㄴㅇㅀ" hidden="1">{#N/A,#N/A,FALSE,"96 3월물량표";#N/A,#N/A,FALSE,"96 4월물량표";#N/A,#N/A,FALSE,"96 5월물량표"}</definedName>
    <definedName name="ㄴㅇㅁ" localSheetId="3" hidden="1">{#N/A,#N/A,FALSE,"주요여수신";#N/A,#N/A,FALSE,"수신금리";#N/A,#N/A,FALSE,"대출금리";#N/A,#N/A,FALSE,"신규대출";#N/A,#N/A,FALSE,"총액대출"}</definedName>
    <definedName name="ㄴㅇㅁ" hidden="1">{#N/A,#N/A,FALSE,"주요여수신";#N/A,#N/A,FALSE,"수신금리";#N/A,#N/A,FALSE,"대출금리";#N/A,#N/A,FALSE,"신규대출";#N/A,#N/A,FALSE,"총액대출"}</definedName>
    <definedName name="ㄴㅇ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ㄴㄹ" hidden="1">{#N/A,#N/A,FALSE,"BS";#N/A,#N/A,FALSE,"PL";#N/A,#N/A,FALSE,"처분";#N/A,#N/A,FALSE,"현금";#N/A,#N/A,FALSE,"매출";#N/A,#N/A,FALSE,"원가";#N/A,#N/A,FALSE,"경영"}</definedName>
    <definedName name="ㄴㅇ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 localSheetId="3" hidden="1">{#N/A,#N/A,FALSE,"1.CRITERIA";#N/A,#N/A,FALSE,"2.IS";#N/A,#N/A,FALSE,"3.BS";#N/A,#N/A,FALSE,"4.PER PL";#N/A,#N/A,FALSE,"5.INVESTMENT";#N/A,#N/A,FALSE,"6.공문";#N/A,#N/A,FALSE,"7.netinvest"}</definedName>
    <definedName name="나" localSheetId="21">#REF!</definedName>
    <definedName name="나">#REF!</definedName>
    <definedName name="나9504" localSheetId="3">[136]성적표96!#REF!</definedName>
    <definedName name="나9504" localSheetId="21">[136]성적표96!#REF!</definedName>
    <definedName name="나9504">[136]성적표96!#REF!</definedName>
    <definedName name="나나" hidden="1">{#N/A,#N/A,FALSE,"손익표지";#N/A,#N/A,FALSE,"손익계산";#N/A,#N/A,FALSE,"일반관리비";#N/A,#N/A,FALSE,"영업외수익";#N/A,#N/A,FALSE,"영업외비용";#N/A,#N/A,FALSE,"매출액";#N/A,#N/A,FALSE,"요약손익";#N/A,#N/A,FALSE,"요약대차";#N/A,#N/A,FALSE,"매출채권현황";#N/A,#N/A,FALSE,"매출채권명세"}</definedName>
    <definedName name="나나나" hidden="1">{"'미착금액'!$A$4:$G$14"}</definedName>
    <definedName name="나너" hidden="1">{#N/A,#N/A,FALSE,"97년 투자계획 세부내역 "}</definedName>
    <definedName name="나다라" hidden="1">{#N/A,#N/A,FALSE,"1.CRITERIA";#N/A,#N/A,FALSE,"2.IS";#N/A,#N/A,FALSE,"3.BS";#N/A,#N/A,FALSE,"4.PER PL";#N/A,#N/A,FALSE,"5.INVESTMENT";#N/A,#N/A,FALSE,"6.공문";#N/A,#N/A,FALSE,"7.netinvest"}</definedName>
    <definedName name="나라" hidden="1">{#N/A,#N/A,FALSE,"1.CRITERIA";#N/A,#N/A,FALSE,"2.IS";#N/A,#N/A,FALSE,"3.BS";#N/A,#N/A,FALSE,"4.PER PL";#N/A,#N/A,FALSE,"5.INVESTMENT";#N/A,#N/A,FALSE,"6.공문";#N/A,#N/A,FALSE,"7.netinvest"}</definedName>
    <definedName name="나막" localSheetId="3">'#3 Valuation Results 검증'!나막</definedName>
    <definedName name="나막">[0]!나막</definedName>
    <definedName name="나어퍄다ㅗ서ㅠㅜ서" localSheetId="3">'#3 Valuation Results 검증'!나어퍄다ㅗ서ㅠㅜ서</definedName>
    <definedName name="나어퍄다ㅗ서ㅠㅜ서">[0]!나어퍄다ㅗ서ㅠㅜ서</definedName>
    <definedName name="나ㅏㅏㅏ" localSheetId="3">'#3 Valuation Results 검증'!나ㅏㅏㅏ</definedName>
    <definedName name="나ㅏㅏㅏ">[0]!나ㅏㅏㅏ</definedName>
    <definedName name="나ㅏㅏㅏㅏ" localSheetId="3">'#3 Valuation Results 검증'!나ㅏㅏㅏㅏ</definedName>
    <definedName name="나ㅏㅏㅏㅏ">[0]!나ㅏㅏㅏㅏ</definedName>
    <definedName name="나ㅓㄴㅇ러ㅏ"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난" hidden="1">{#N/A,#N/A,FALSE,"매출이익"}</definedName>
    <definedName name="남" localSheetId="3" hidden="1">{#N/A,#N/A,FALSE,"Sheet5"}</definedName>
    <definedName name="남" hidden="1">{#N/A,#N/A,FALSE,"Sheet5"}</definedName>
    <definedName name="남석" localSheetId="3">#REF!</definedName>
    <definedName name="남석" localSheetId="21">#REF!</definedName>
    <definedName name="남석">#REF!</definedName>
    <definedName name="남양" localSheetId="3">#REF!</definedName>
    <definedName name="남양" localSheetId="21">#REF!</definedName>
    <definedName name="남양">#REF!</definedName>
    <definedName name="남채" localSheetId="3">#REF!</definedName>
    <definedName name="남채" localSheetId="21">#REF!</definedName>
    <definedName name="남채">#REF!</definedName>
    <definedName name="내" hidden="1">{#N/A,#N/A,FALSE,"1.CRITERIA";#N/A,#N/A,FALSE,"2.IS";#N/A,#N/A,FALSE,"3.BS";#N/A,#N/A,FALSE,"4.PER PL";#N/A,#N/A,FALSE,"5.INVESTMENT";#N/A,#N/A,FALSE,"6.공문";#N/A,#N/A,FALSE,"7.netinvest"}</definedName>
    <definedName name="내부거래" localSheetId="3">#REF!</definedName>
    <definedName name="내부거래" localSheetId="21">#REF!</definedName>
    <definedName name="내부거래">#REF!</definedName>
    <definedName name="내부거래_" localSheetId="3" hidden="1">{#N/A,#N/A,FALSE,"주요여수신";#N/A,#N/A,FALSE,"수신금리";#N/A,#N/A,FALSE,"대출금리";#N/A,#N/A,FALSE,"신규대출";#N/A,#N/A,FALSE,"총액대출"}</definedName>
    <definedName name="내부거래_" hidden="1">{#N/A,#N/A,FALSE,"주요여수신";#N/A,#N/A,FALSE,"수신금리";#N/A,#N/A,FALSE,"대출금리";#N/A,#N/A,FALSE,"신규대출";#N/A,#N/A,FALSE,"총액대출"}</definedName>
    <definedName name="냉난방">'[27]1담당0113'!$F$181</definedName>
    <definedName name="냉난방1">'[27]2담당0113'!$F$323</definedName>
    <definedName name="너" hidden="1">{#N/A,#N/A,FALSE,"1.CRITERIA";#N/A,#N/A,FALSE,"2.IS";#N/A,#N/A,FALSE,"3.BS";#N/A,#N/A,FALSE,"4.PER PL";#N/A,#N/A,FALSE,"5.INVESTMENT";#N/A,#N/A,FALSE,"6.공문";#N/A,#N/A,FALSE,"7.netinvest"}</definedName>
    <definedName name="네" localSheetId="3" hidden="1">{#N/A,#N/A,FALSE,"Sheet5"}</definedName>
    <definedName name="네" hidden="1">{#N/A,#N/A,FALSE,"Sheet5"}</definedName>
    <definedName name="녀" hidden="1">{#N/A,#N/A,FALSE,"1.CRITERIA";#N/A,#N/A,FALSE,"2.IS";#N/A,#N/A,FALSE,"3.BS";#N/A,#N/A,FALSE,"4.PER PL";#N/A,#N/A,FALSE,"5.INVESTMENT";#N/A,#N/A,FALSE,"6.공문";#N/A,#N/A,FALSE,"7.netinvest"}</definedName>
    <definedName name="년___월___일_까지" localSheetId="21">'[6]108.수선비'!#REF!</definedName>
    <definedName name="년___월___일_까지">'[6]108.수선비'!#REF!</definedName>
    <definedName name="년도별손익분석" hidden="1">{"'10_03일자별'!$A$2:$H$31"}</definedName>
    <definedName name="노" hidden="1">{#N/A,#N/A,FALSE,"1.CRITERIA";#N/A,#N/A,FALSE,"2.IS";#N/A,#N/A,FALSE,"3.BS";#N/A,#N/A,FALSE,"4.PER PL";#N/A,#N/A,FALSE,"5.INVESTMENT";#N/A,#N/A,FALSE,"6.공문";#N/A,#N/A,FALSE,"7.netinvest"}</definedName>
    <definedName name="노무비" localSheetId="3">#REF!</definedName>
    <definedName name="노무비" localSheetId="21">#REF!</definedName>
    <definedName name="노무비">#REF!</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후대변">'[137]합동별(기표용)'!$AB$1:$AB$65536</definedName>
    <definedName name="노후차변">'[137]합동별(기표용)'!$G$1:$G$65536</definedName>
    <definedName name="누" localSheetId="3" hidden="1">{#N/A,#N/A,FALSE,"Sheet5"}</definedName>
    <definedName name="누" hidden="1">{#N/A,#N/A,FALSE,"Sheet5"}</definedName>
    <definedName name="뉴셀" hidden="1">{#N/A,#N/A,FALSE,"손익표지";#N/A,#N/A,FALSE,"손익계산";#N/A,#N/A,FALSE,"일반관리비";#N/A,#N/A,FALSE,"영업외수익";#N/A,#N/A,FALSE,"영업외비용";#N/A,#N/A,FALSE,"매출액";#N/A,#N/A,FALSE,"요약손익";#N/A,#N/A,FALSE,"요약대차";#N/A,#N/A,FALSE,"매출채권현황";#N/A,#N/A,FALSE,"매출채권명세"}</definedName>
    <definedName name="니" localSheetId="3" hidden="1">{#N/A,#N/A,FALSE,"Sheet5"}</definedName>
    <definedName name="니" hidden="1">{#N/A,#N/A,FALSE,"주요여수신";#N/A,#N/A,FALSE,"수신금리";#N/A,#N/A,FALSE,"대출금리";#N/A,#N/A,FALSE,"신규대출";#N/A,#N/A,FALSE,"총액대출"}</definedName>
    <definedName name="닝잉" hidden="1">{#N/A,#N/A,TRUE,"Y생산";#N/A,#N/A,TRUE,"Y판매";#N/A,#N/A,TRUE,"Y총물량";#N/A,#N/A,TRUE,"Y능력";#N/A,#N/A,TRUE,"YKD"}</definedName>
    <definedName name="ㄷ" localSheetId="3" hidden="1">{#N/A,#N/A,FALSE,"단축1";#N/A,#N/A,FALSE,"단축2";#N/A,#N/A,FALSE,"단축3";#N/A,#N/A,FALSE,"장축";#N/A,#N/A,FALSE,"4WD"}</definedName>
    <definedName name="ㄷ" hidden="1">{#N/A,#N/A,FALSE,"BS";#N/A,#N/A,FALSE,"PL";#N/A,#N/A,FALSE,"처분";#N/A,#N/A,FALSE,"현금";#N/A,#N/A,FALSE,"매출";#N/A,#N/A,FALSE,"원가";#N/A,#N/A,FALSE,"경영"}</definedName>
    <definedName name="ㄷㄱㄷㄱ소" hidden="1">{#N/A,#N/A,TRUE,"Y생산";#N/A,#N/A,TRUE,"Y판매";#N/A,#N/A,TRUE,"Y총물량";#N/A,#N/A,TRUE,"Y능력";#N/A,#N/A,TRUE,"YKD"}</definedName>
    <definedName name="ㄷㄱㄷㄱㅎ" hidden="1">{#N/A,#N/A,FALSE,"96 3월물량표";#N/A,#N/A,FALSE,"96 4월물량표";#N/A,#N/A,FALSE,"96 5월물량표"}</definedName>
    <definedName name="ㄷ고" hidden="1">{#N/A,#N/A,FALSE,"96 3월물량표";#N/A,#N/A,FALSE,"96 4월물량표";#N/A,#N/A,FALSE,"96 5월물량표"}</definedName>
    <definedName name="ㄷㄳ" hidden="1">{#N/A,#N/A,FALSE,"단축1";#N/A,#N/A,FALSE,"단축2";#N/A,#N/A,FALSE,"단축3";#N/A,#N/A,FALSE,"장축";#N/A,#N/A,FALSE,"4WD"}</definedName>
    <definedName name="ㄷㄳ곳고" hidden="1">{#N/A,#N/A,TRUE,"Y생산";#N/A,#N/A,TRUE,"Y판매";#N/A,#N/A,TRUE,"Y총물량";#N/A,#N/A,TRUE,"Y능력";#N/A,#N/A,TRUE,"YKD"}</definedName>
    <definedName name="ㄷㄳ곻" hidden="1">{#N/A,#N/A,TRUE,"Y생산";#N/A,#N/A,TRUE,"Y판매";#N/A,#N/A,TRUE,"Y총물량";#N/A,#N/A,TRUE,"Y능력";#N/A,#N/A,TRUE,"YKD"}</definedName>
    <definedName name="ㄷㄴ밈" localSheetId="3">{0;0;0;0;1;#N/A;0;0;0.3;0.3;2;FALSE;FALSE;FALSE;FALSE;FALSE;#N/A;1;96;#N/A;#N/A;"";""}</definedName>
    <definedName name="ㄷㄴ밈">{0;0;0;0;1;#N/A;0;0;0.3;0.3;2;FALSE;FALSE;FALSE;FALSE;FALSE;#N/A;1;96;#N/A;#N/A;"";""}</definedName>
    <definedName name="ㄷㄷ" localSheetId="3" hidden="1">{#N/A,#N/A,FALSE,"BS";#N/A,#N/A,FALSE,"PL";#N/A,#N/A,FALSE,"처분";#N/A,#N/A,FALSE,"현금";#N/A,#N/A,FALSE,"매출";#N/A,#N/A,FALSE,"원가";#N/A,#N/A,FALSE,"경영"}</definedName>
    <definedName name="ㄷㄷ" hidden="1">{#N/A,#N/A,FALSE,"BS";#N/A,#N/A,FALSE,"PL";#N/A,#N/A,FALSE,"처분";#N/A,#N/A,FALSE,"현금";#N/A,#N/A,FALSE,"매출";#N/A,#N/A,FALSE,"원가";#N/A,#N/A,FALSE,"경영"}</definedName>
    <definedName name="ㄷㅇ" hidden="1">{#N/A,#N/A,TRUE,"Y생산";#N/A,#N/A,TRUE,"Y판매";#N/A,#N/A,TRUE,"Y총물량";#N/A,#N/A,TRUE,"Y능력";#N/A,#N/A,TRUE,"YKD"}</definedName>
    <definedName name="ㄷㅈ" localSheetId="3">'#3 Valuation Results 검증'!ㄷㅈ</definedName>
    <definedName name="ㄷㅈ">[0]!ㄷㅈ</definedName>
    <definedName name="다" localSheetId="3" hidden="1">{#N/A,#N/A,FALSE,"1.CRITERIA";#N/A,#N/A,FALSE,"2.IS";#N/A,#N/A,FALSE,"3.BS";#N/A,#N/A,FALSE,"4.PER PL";#N/A,#N/A,FALSE,"5.INVESTMENT";#N/A,#N/A,FALSE,"6.공문";#N/A,#N/A,FALSE,"7.netinvest"}</definedName>
    <definedName name="다" localSheetId="21">#REF!</definedName>
    <definedName name="다">#REF!</definedName>
    <definedName name="다9504" localSheetId="3">[136]성적표96!#REF!</definedName>
    <definedName name="다9504" localSheetId="21">[136]성적표96!#REF!</definedName>
    <definedName name="다9504">[136]성적표96!#REF!</definedName>
    <definedName name="다라" localSheetId="3">'#3 Valuation Results 검증'!다라</definedName>
    <definedName name="다라">[0]!다라</definedName>
    <definedName name="다라마사" localSheetId="3">'#3 Valuation Results 검증'!다라마사</definedName>
    <definedName name="다라마사">[0]!다라마사</definedName>
    <definedName name="다바" hidden="1">{#N/A,#N/A,FALSE,"1.CRITERIA";#N/A,#N/A,FALSE,"2.IS";#N/A,#N/A,FALSE,"3.BS";#N/A,#N/A,FALSE,"4.PER PL";#N/A,#N/A,FALSE,"5.INVESTMENT";#N/A,#N/A,FALSE,"6.공문";#N/A,#N/A,FALSE,"7.netinvest"}</definedName>
    <definedName name="다ㅏㅁ" localSheetId="3">'#3 Valuation Results 검증'!다ㅏㅁ</definedName>
    <definedName name="다ㅏㅁ">[0]!다ㅏㅁ</definedName>
    <definedName name="단_기" localSheetId="3">#REF!</definedName>
    <definedName name="단_기" localSheetId="21">#REF!</definedName>
    <definedName name="단_기">#REF!</definedName>
    <definedName name="단가기준" hidden="1">{#N/A,#N/A,TRUE,"Y생산";#N/A,#N/A,TRUE,"Y판매";#N/A,#N/A,TRUE,"Y총물량";#N/A,#N/A,TRUE,"Y능력";#N/A,#N/A,TRUE,"YKD"}</definedName>
    <definedName name="단가대" hidden="1">#REF!</definedName>
    <definedName name="단기" hidden="1">{#N/A,#N/A,TRUE,"Y생산";#N/A,#N/A,TRUE,"Y판매";#N/A,#N/A,TRUE,"Y총물량";#N/A,#N/A,TRUE,"Y능력";#N/A,#N/A,TRUE,"YKD"}</definedName>
    <definedName name="단기금융상품1" hidden="1">{"FORM16",#N/A,TRUE,"Personnel1";"FORM16.2",#N/A,TRUE,"Personnel2";"FORM16.2",#N/A,TRUE,"Personnel3";"FORM16.3",#N/A,TRUE,"Personnel4";"FORM16.4",#N/A,TRUE,"Personnel5"}</definedName>
    <definedName name="단기대여금" localSheetId="3" hidden="1">{#N/A,#N/A,TRUE,"Y생산";#N/A,#N/A,TRUE,"Y판매";#N/A,#N/A,TRUE,"Y총물량";#N/A,#N/A,TRUE,"Y능력";#N/A,#N/A,TRUE,"YKD"}</definedName>
    <definedName name="단기대여금" localSheetId="21">#REF!</definedName>
    <definedName name="단기대여금">#REF!</definedName>
    <definedName name="단기예치금5월" hidden="1">{"'분양원가'!$B$1:$F$113"}</definedName>
    <definedName name="단기차입금" localSheetId="21">#REF!</definedName>
    <definedName name="단기차입금">#REF!</definedName>
    <definedName name="단위___원">#REF!</definedName>
    <definedName name="단위대변">'[137]합동별(기표용)'!$AJ$1:$AJ$65536</definedName>
    <definedName name="단위차변">'[137]합동별(기표용)'!$O$1:$O$65536</definedName>
    <definedName name="단조편성표" hidden="1">{#N/A,#N/A,FALSE,"단축1";#N/A,#N/A,FALSE,"단축2";#N/A,#N/A,FALSE,"단축3";#N/A,#N/A,FALSE,"장축";#N/A,#N/A,FALSE,"4WD"}</definedName>
    <definedName name="단충" localSheetId="3">#REF!</definedName>
    <definedName name="단충" localSheetId="21">#REF!</definedName>
    <definedName name="단충">#REF!</definedName>
    <definedName name="달성" hidden="1">{"Acq_matrix",#N/A,FALSE,"Acquisition Matrix"}</definedName>
    <definedName name="담당공인회계사" localSheetId="3">#REF!</definedName>
    <definedName name="담당공인회계사" localSheetId="21">#REF!</definedName>
    <definedName name="담당공인회계사">#REF!</definedName>
    <definedName name="담보" localSheetId="3">#REF!</definedName>
    <definedName name="담보" localSheetId="21">#REF!</definedName>
    <definedName name="담보">#REF!</definedName>
    <definedName name="담보기타2거치기간">[141]가정!$D$24</definedName>
    <definedName name="담보기타2상환기간">[141]가정!$E$24</definedName>
    <definedName name="담보기타2이자율">[141]가정!$G$24</definedName>
    <definedName name="담보기타거치기간">[141]가정!$D$23</definedName>
    <definedName name="담보기타상환기간">[141]가정!$E$23</definedName>
    <definedName name="담보기타이자율">[141]가정!$G$23</definedName>
    <definedName name="담보리스거치기간">[141]가정!$D$22</definedName>
    <definedName name="담보리스상환기간">[141]가정!$E$22</definedName>
    <definedName name="담보리스이자율">[141]가정!$G$22</definedName>
    <definedName name="담보유무" localSheetId="3">#REF!</definedName>
    <definedName name="담보유무" localSheetId="21">#REF!</definedName>
    <definedName name="담보유무">#REF!</definedName>
    <definedName name="담보차주" localSheetId="3">#REF!</definedName>
    <definedName name="담보차주" localSheetId="21">#REF!</definedName>
    <definedName name="담보차주">#REF!</definedName>
    <definedName name="담보차주번호" localSheetId="3">#REF!</definedName>
    <definedName name="담보차주번호" localSheetId="21">#REF!</definedName>
    <definedName name="담보차주번호">#REF!</definedName>
    <definedName name="당기매출액">[155]기초데이타!$D$12</definedName>
    <definedName name="당기부채총계">[155]기초데이타!$D$9</definedName>
    <definedName name="당기순이익" localSheetId="3">#REF!</definedName>
    <definedName name="당기순이익">[155]기초데이타!$D$15</definedName>
    <definedName name="당기영업이익">[155]기초데이타!$D$13</definedName>
    <definedName name="당기영업현금흐름">[155]기초데이타!$D$17</definedName>
    <definedName name="당기유동부채">[155]기초데이타!$D$7</definedName>
    <definedName name="당기유동자산">[155]기초데이타!$D$5</definedName>
    <definedName name="당기이자비용">[155]기초데이타!$D$14</definedName>
    <definedName name="당기자기자본">[155]기초데이타!$D$10</definedName>
    <definedName name="당기차입금">[155]기초데이타!$D$8</definedName>
    <definedName name="당기총자산">[155]기초데이타!$D$6</definedName>
    <definedName name="대구" localSheetId="3">[149]TB!#REF!</definedName>
    <definedName name="대구" localSheetId="21">[149]TB!#REF!</definedName>
    <definedName name="대구">[149]TB!#REF!</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급금1" localSheetId="3">#REF!</definedName>
    <definedName name="대급금1" localSheetId="21">#REF!</definedName>
    <definedName name="대급금1">#REF!</definedName>
    <definedName name="대급금2" localSheetId="3">#REF!</definedName>
    <definedName name="대급금2" localSheetId="21">#REF!</definedName>
    <definedName name="대급금2">#REF!</definedName>
    <definedName name="대급금3" localSheetId="3">#REF!</definedName>
    <definedName name="대급금3" localSheetId="21">#REF!</definedName>
    <definedName name="대급금3">#REF!</definedName>
    <definedName name="대급금충당금1" localSheetId="21">#REF!</definedName>
    <definedName name="대급금충당금1">#REF!</definedName>
    <definedName name="대급금충당금2" localSheetId="21">#REF!</definedName>
    <definedName name="대급금충당금2">#REF!</definedName>
    <definedName name="대급금충당금3" localSheetId="21">#REF!</definedName>
    <definedName name="대급금충당금3">#REF!</definedName>
    <definedName name="대미환율" localSheetId="21">#REF!</definedName>
    <definedName name="대미환율">#REF!</definedName>
    <definedName name="대방총괄" hidden="1">{#N/A,#N/A,FALSE,"단축1";#N/A,#N/A,FALSE,"단축2";#N/A,#N/A,FALSE,"단축3";#N/A,#N/A,FALSE,"장축";#N/A,#N/A,FALSE,"4WD"}</definedName>
    <definedName name="대변합계">'[137]합동별(기표용)'!$AU$1:$AU$65536</definedName>
    <definedName name="대손" localSheetId="3">#REF!</definedName>
    <definedName name="대손" localSheetId="21">#REF!</definedName>
    <definedName name="대손">#REF!</definedName>
    <definedName name="대손상각회수실적" localSheetId="3">{0;0;0;0;1;#N/A;0;0;0.3;0.3;2;FALSE;FALSE;FALSE;FALSE;FALSE;#N/A;1;96;#N/A;#N/A;"";""}</definedName>
    <definedName name="대손상각회수실적">{0;0;0;0;1;#N/A;0;0;0.3;0.3;2;FALSE;FALSE;FALSE;FALSE;FALSE;#N/A;1;96;#N/A;#N/A;"";""}</definedName>
    <definedName name="대일" hidden="1">{#N/A,#N/A,FALSE,"손익표지";#N/A,#N/A,FALSE,"손익계산";#N/A,#N/A,FALSE,"일반관리비";#N/A,#N/A,FALSE,"영업외수익";#N/A,#N/A,FALSE,"영업외비용";#N/A,#N/A,FALSE,"매출액";#N/A,#N/A,FALSE,"요약손익";#N/A,#N/A,FALSE,"요약대차";#N/A,#N/A,FALSE,"매출채권현황";#N/A,#N/A,FALSE,"매출채권명세"}</definedName>
    <definedName name="대일1" hidden="1">{#N/A,#N/A,FALSE,"손익표지";#N/A,#N/A,FALSE,"손익계산";#N/A,#N/A,FALSE,"일반관리비";#N/A,#N/A,FALSE,"영업외수익";#N/A,#N/A,FALSE,"영업외비용";#N/A,#N/A,FALSE,"매출액";#N/A,#N/A,FALSE,"요약손익";#N/A,#N/A,FALSE,"요약대차";#N/A,#N/A,FALSE,"매출채권현황";#N/A,#N/A,FALSE,"매출채권명세"}</definedName>
    <definedName name="대전" localSheetId="21">[149]TB!#REF!</definedName>
    <definedName name="대전">[149]TB!#REF!</definedName>
    <definedName name="대차_신탁" localSheetId="3">#REF!</definedName>
    <definedName name="대차_신탁" localSheetId="21">#REF!</definedName>
    <definedName name="대차_신탁">#REF!</definedName>
    <definedName name="대차대조표" localSheetId="6">[156]!FORM1_조회</definedName>
    <definedName name="대차대조표" localSheetId="8">[156]!FORM1_조회</definedName>
    <definedName name="대차대조표" localSheetId="21">[156]!FORM1_조회</definedName>
    <definedName name="대차대조표">[156]!FORM1_조회</definedName>
    <definedName name="대차대조표1" hidden="1">{#N/A,#N/A,FALSE,"매출이익"}</definedName>
    <definedName name="대출" localSheetId="3">#REF!</definedName>
    <definedName name="대출" localSheetId="21">#REF!</definedName>
    <definedName name="대출">#REF!</definedName>
    <definedName name="대출잔액" localSheetId="3">#REF!</definedName>
    <definedName name="대출잔액" localSheetId="21">#REF!</definedName>
    <definedName name="대출잔액">#REF!</definedName>
    <definedName name="대치대차" hidden="1">{#N/A,#N/A,FALSE,"매출이익"}</definedName>
    <definedName name="대표자성명" localSheetId="3">#REF!</definedName>
    <definedName name="대표자성명" localSheetId="21">#REF!</definedName>
    <definedName name="대표자성명">#REF!</definedName>
    <definedName name="대표자주민등록번호" localSheetId="3">#REF!</definedName>
    <definedName name="대표자주민등록번호" localSheetId="21">#REF!</definedName>
    <definedName name="대표자주민등록번호">#REF!</definedName>
    <definedName name="대환론1" localSheetId="3">#REF!</definedName>
    <definedName name="대환론1" localSheetId="21">#REF!</definedName>
    <definedName name="대환론1">#REF!</definedName>
    <definedName name="대환론2" localSheetId="21">#REF!</definedName>
    <definedName name="대환론2">#REF!</definedName>
    <definedName name="대환론3" localSheetId="21">#REF!</definedName>
    <definedName name="대환론3">#REF!</definedName>
    <definedName name="대환론충당금1" localSheetId="21">#REF!</definedName>
    <definedName name="대환론충당금1">#REF!</definedName>
    <definedName name="대환론충당금2" localSheetId="21">#REF!</definedName>
    <definedName name="대환론충당금2">#REF!</definedName>
    <definedName name="대환론충당금3" localSheetId="21">#REF!</definedName>
    <definedName name="대환론충당금3">#REF!</definedName>
    <definedName name="던" localSheetId="3" hidden="1">{#N/A,#N/A,FALSE,"Sheet5"}</definedName>
    <definedName name="던" hidden="1">{#N/A,#N/A,FALSE,"Sheet5"}</definedName>
    <definedName name="데이타" localSheetId="21">'[157]LEAD SHEET (K상각후회수율)'!#REF!</definedName>
    <definedName name="데이타">'[157]LEAD SHEET (K상각후회수율)'!#REF!</definedName>
    <definedName name="데이터" localSheetId="21">'[157]LEAD SHEET (K상각후회수율)'!#REF!</definedName>
    <definedName name="데이터">'[157]LEAD SHEET (K상각후회수율)'!#REF!</definedName>
    <definedName name="도" hidden="1">{#N/A,#N/A,FALSE,"1.CRITERIA";#N/A,#N/A,FALSE,"2.IS";#N/A,#N/A,FALSE,"3.BS";#N/A,#N/A,FALSE,"4.PER PL";#N/A,#N/A,FALSE,"5.INVESTMENT";#N/A,#N/A,FALSE,"6.공문";#N/A,#N/A,FALSE,"7.netinvest"}</definedName>
    <definedName name="도용" hidden="1">#REF!</definedName>
    <definedName name="독립기초" hidden="1">{#N/A,#N/A,FALSE,"기안지";#N/A,#N/A,FALSE,"통신지"}</definedName>
    <definedName name="독립기초토공수량산출" hidden="1">{#N/A,#N/A,FALSE,"기안지";#N/A,#N/A,FALSE,"통신지"}</definedName>
    <definedName name="돌" localSheetId="3" hidden="1">{#N/A,#N/A,FALSE,"Sheet5"}</definedName>
    <definedName name="돌" hidden="1">{#N/A,#N/A,FALSE,"Sheet5"}</definedName>
    <definedName name="동남노후평가손" localSheetId="3">#REF!</definedName>
    <definedName name="동남노후평가손" localSheetId="21">#REF!</definedName>
    <definedName name="동남노후평가손">#REF!</definedName>
    <definedName name="동남노후평가익" localSheetId="3">#REF!</definedName>
    <definedName name="동남노후평가익" localSheetId="21">#REF!</definedName>
    <definedName name="동남노후평가익">#REF!</definedName>
    <definedName name="동남연금평가손" localSheetId="3">#REF!</definedName>
    <definedName name="동남연금평가손" localSheetId="21">#REF!</definedName>
    <definedName name="동남연금평가손">#REF!</definedName>
    <definedName name="동남연금평가익" localSheetId="21">#REF!</definedName>
    <definedName name="동남연금평가익">#REF!</definedName>
    <definedName name="동방" hidden="1">{#N/A,#N/A,FALSE,"BS";#N/A,#N/A,FALSE,"PL";#N/A,#N/A,FALSE,"처분";#N/A,#N/A,FALSE,"현금";#N/A,#N/A,FALSE,"매출";#N/A,#N/A,FALSE,"원가";#N/A,#N/A,FALSE,"경영"}</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동태" localSheetId="6">[63]!동태</definedName>
    <definedName name="동태" localSheetId="8">[63]!동태</definedName>
    <definedName name="동태" localSheetId="21">[63]!동태</definedName>
    <definedName name="동태">[63]!동태</definedName>
    <definedName name="돠" hidden="1">{#N/A,#N/A,FALSE,"1.CRITERIA";#N/A,#N/A,FALSE,"2.IS";#N/A,#N/A,FALSE,"3.BS";#N/A,#N/A,FALSE,"4.PER PL";#N/A,#N/A,FALSE,"5.INVESTMENT";#N/A,#N/A,FALSE,"6.공문";#N/A,#N/A,FALSE,"7.netinvest"}</definedName>
    <definedName name="디" hidden="1">{#N/A,#N/A,FALSE,"1.CRITERIA";#N/A,#N/A,FALSE,"2.IS";#N/A,#N/A,FALSE,"3.BS";#N/A,#N/A,FALSE,"4.PER PL";#N/A,#N/A,FALSE,"5.INVESTMENT";#N/A,#N/A,FALSE,"6.공문";#N/A,#N/A,FALSE,"7.netinvest"}</definedName>
    <definedName name="ㄹ" localSheetId="3" hidden="1">{#N/A,#N/A,FALSE,"단축1";#N/A,#N/A,FALSE,"단축2";#N/A,#N/A,FALSE,"단축3";#N/A,#N/A,FALSE,"장축";#N/A,#N/A,FALSE,"4WD"}</definedName>
    <definedName name="ㄹ" hidden="1">{#N/A,#N/A,FALSE,"BS";#N/A,#N/A,FALSE,"PL";#N/A,#N/A,FALSE,"처분";#N/A,#N/A,FALSE,"현금";#N/A,#N/A,FALSE,"매출";#N/A,#N/A,FALSE,"원가";#N/A,#N/A,FALSE,"경영"}</definedName>
    <definedName name="ㄹㄹ" localSheetId="3" hidden="1">{#N/A,#N/A,FALSE,"매출이익"}</definedName>
    <definedName name="ㄹㄹ" hidden="1">{#N/A,#N/A,FALSE,"BS";#N/A,#N/A,FALSE,"PL";#N/A,#N/A,FALSE,"처분";#N/A,#N/A,FALSE,"현금";#N/A,#N/A,FALSE,"매출";#N/A,#N/A,FALSE,"원가";#N/A,#N/A,FALSE,"경영"}</definedName>
    <definedName name="ㄹㄹㄹ" hidden="1">#REF!</definedName>
    <definedName name="ㄹㄹㄹㄹ">[158]질의사항!#REF!</definedName>
    <definedName name="ㄹㄹㄹㄹㄹ" hidden="1">{#N/A,#N/A,FALSE,"97년 투자계획 세부내역 "}</definedName>
    <definedName name="ㄹㄹㅇ" hidden="1">{#N/A,#N/A,FALSE,"97년 투자계획 세부내역 "}</definedName>
    <definedName name="ㄹ쇼겨" hidden="1">#REF!</definedName>
    <definedName name="ㄹㅇㄹㅇ" hidden="1">{#N/A,#N/A,FALSE,"97년 투자계획 세부내역 "}</definedName>
    <definedName name="라" localSheetId="3" hidden="1">{#N/A,#N/A,FALSE,"1.CRITERIA";#N/A,#N/A,FALSE,"2.IS";#N/A,#N/A,FALSE,"3.BS";#N/A,#N/A,FALSE,"4.PER PL";#N/A,#N/A,FALSE,"5.INVESTMENT";#N/A,#N/A,FALSE,"6.공문";#N/A,#N/A,FALSE,"7.netinvest"}</definedName>
    <definedName name="라" localSheetId="21">#REF!</definedName>
    <definedName name="라">#REF!</definedName>
    <definedName name="라리" hidden="1">{#N/A,#N/A,FALSE,"1.CRITERIA";#N/A,#N/A,FALSE,"2.IS";#N/A,#N/A,FALSE,"3.BS";#N/A,#N/A,FALSE,"4.PER PL";#N/A,#N/A,FALSE,"5.INVESTMENT";#N/A,#N/A,FALSE,"6.공문";#N/A,#N/A,FALSE,"7.netinvest"}</definedName>
    <definedName name="라마바" localSheetId="3">#REF!</definedName>
    <definedName name="라마바" localSheetId="21">#REF!</definedName>
    <definedName name="라마바">#REF!</definedName>
    <definedName name="라아아" hidden="1">{#N/A,#N/A,FALSE,"1.CRITERIA";#N/A,#N/A,FALSE,"2.IS";#N/A,#N/A,FALSE,"3.BS";#N/A,#N/A,FALSE,"4.PER PL";#N/A,#N/A,FALSE,"5.INVESTMENT";#N/A,#N/A,FALSE,"6.공문";#N/A,#N/A,FALSE,"7.netinvest"}</definedName>
    <definedName name="랴" hidden="1">{#N/A,#N/A,FALSE,"1.CRITERIA";#N/A,#N/A,FALSE,"2.IS";#N/A,#N/A,FALSE,"3.BS";#N/A,#N/A,FALSE,"4.PER PL";#N/A,#N/A,FALSE,"5.INVESTMENT";#N/A,#N/A,FALSE,"6.공문";#N/A,#N/A,FALSE,"7.netinvest"}</definedName>
    <definedName name="러ㅏㅇ" hidden="1">{#N/A,#N/A,FALSE,"1.CRITERIA";#N/A,#N/A,FALSE,"2.IS";#N/A,#N/A,FALSE,"3.BS";#N/A,#N/A,FALSE,"4.PER PL";#N/A,#N/A,FALSE,"5.INVESTMENT";#N/A,#N/A,FALSE,"6.공문";#N/A,#N/A,FALSE,"7.netinvest"}</definedName>
    <definedName name="렁ㅁ니만ㅇ" localSheetId="3" hidden="1">{#N/A,#N/A,FALSE,"주요여수신";#N/A,#N/A,FALSE,"수신금리";#N/A,#N/A,FALSE,"대출금리";#N/A,#N/A,FALSE,"신규대출";#N/A,#N/A,FALSE,"총액대출"}</definedName>
    <definedName name="렁ㅁ니만ㅇ" hidden="1">{#N/A,#N/A,FALSE,"주요여수신";#N/A,#N/A,FALSE,"수신금리";#N/A,#N/A,FALSE,"대출금리";#N/A,#N/A,FALSE,"신규대출";#N/A,#N/A,FALSE,"총액대출"}</definedName>
    <definedName name="려ㅛ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로" localSheetId="3" hidden="1">{#N/A,#N/A,FALSE,"1.CRITERIA";#N/A,#N/A,FALSE,"2.IS";#N/A,#N/A,FALSE,"3.BS";#N/A,#N/A,FALSE,"4.PER PL";#N/A,#N/A,FALSE,"5.INVESTMENT";#N/A,#N/A,FALSE,"6.공문";#N/A,#N/A,FALSE,"7.netinvest"}</definedName>
    <definedName name="로" localSheetId="21">#REF!</definedName>
    <definedName name="로">#REF!</definedName>
    <definedName name="류" hidden="1">{#N/A,#N/A,FALSE,"1.CRITERIA";#N/A,#N/A,FALSE,"2.IS";#N/A,#N/A,FALSE,"3.BS";#N/A,#N/A,FALSE,"4.PER PL";#N/A,#N/A,FALSE,"5.INVESTMENT";#N/A,#N/A,FALSE,"6.공문";#N/A,#N/A,FALSE,"7.netinvest"}</definedName>
    <definedName name="리" localSheetId="3" hidden="1">#REF!</definedName>
    <definedName name="리" hidden="1">{#N/A,#N/A,FALSE,"Sheet5"}</definedName>
    <definedName name="리비" hidden="1">#REF!</definedName>
    <definedName name="리비아" hidden="1">#REF!</definedName>
    <definedName name="리비아아" hidden="1">#REF!</definedName>
    <definedName name="리얼손익" hidden="1">{"'10_03일자별'!$A$2:$H$31"}</definedName>
    <definedName name="ㄻㄴㅇㄹ" localSheetId="3" hidden="1">{#N/A,#N/A,FALSE,"주요여수신";#N/A,#N/A,FALSE,"수신금리";#N/A,#N/A,FALSE,"대출금리";#N/A,#N/A,FALSE,"신규대출";#N/A,#N/A,FALSE,"총액대출"}</definedName>
    <definedName name="ㄻㄴㅇㄹ" hidden="1">{#N/A,#N/A,FALSE,"주요여수신";#N/A,#N/A,FALSE,"수신금리";#N/A,#N/A,FALSE,"대출금리";#N/A,#N/A,FALSE,"신규대출";#N/A,#N/A,FALSE,"총액대출"}</definedName>
    <definedName name="ㅀㅎㅎㅎㅎㅎㅎㅎㅎㅎㅎㅎㅎ" hidden="1">{#N/A,#N/A,FALSE,"BS";#N/A,#N/A,FALSE,"PL";#N/A,#N/A,FALSE,"처분";#N/A,#N/A,FALSE,"현금";#N/A,#N/A,FALSE,"매출";#N/A,#N/A,FALSE,"원가";#N/A,#N/A,FALSE,"경영"}</definedName>
    <definedName name="ㅁ" localSheetId="3" hidden="1">#REF!</definedName>
    <definedName name="ㅁ" hidden="1">{#N/A,#N/A,FALSE,"BS";#N/A,#N/A,FALSE,"PL";#N/A,#N/A,FALSE,"처분";#N/A,#N/A,FALSE,"현금";#N/A,#N/A,FALSE,"매출";#N/A,#N/A,FALSE,"원가";#N/A,#N/A,FALSE,"경영"}</definedName>
    <definedName name="ㅁ1" localSheetId="21">#REF!</definedName>
    <definedName name="ㅁ1">#REF!</definedName>
    <definedName name="ㅁ2" localSheetId="3">#REF!</definedName>
    <definedName name="ㅁ2" localSheetId="21">#REF!</definedName>
    <definedName name="ㅁ2">#REF!</definedName>
    <definedName name="ㅁㄴ" localSheetId="3" hidden="1">{"'분양원가'!$B$1:$F$113"}</definedName>
    <definedName name="ㅁㄴ" hidden="1">{#N/A,#N/A,FALSE,"주요여수신";#N/A,#N/A,FALSE,"수신금리";#N/A,#N/A,FALSE,"대출금리";#N/A,#N/A,FALSE,"신규대출";#N/A,#N/A,FALSE,"총액대출"}</definedName>
    <definedName name="ㅁㄴㄷㄱ호" hidden="1">{#N/A,#N/A,TRUE,"Y생산";#N/A,#N/A,TRUE,"Y판매";#N/A,#N/A,TRUE,"Y총물량";#N/A,#N/A,TRUE,"Y능력";#N/A,#N/A,TRUE,"YKD"}</definedName>
    <definedName name="ㅁㄴㅇ" hidden="1">{#N/A,#N/A,FALSE,"단축1";#N/A,#N/A,FALSE,"단축2";#N/A,#N/A,FALSE,"단축3";#N/A,#N/A,FALSE,"장축";#N/A,#N/A,FALSE,"4WD"}</definedName>
    <definedName name="ㅁㄴㅇㄴㅁㅇㄹ" localSheetId="3" hidden="1">{#N/A,#N/A,FALSE,"주요여수신";#N/A,#N/A,FALSE,"수신금리";#N/A,#N/A,FALSE,"대출금리";#N/A,#N/A,FALSE,"신규대출";#N/A,#N/A,FALSE,"총액대출"}</definedName>
    <definedName name="ㅁㄴㅇㄴㅁㅇㄹ" hidden="1">{#N/A,#N/A,FALSE,"주요여수신";#N/A,#N/A,FALSE,"수신금리";#N/A,#N/A,FALSE,"대출금리";#N/A,#N/A,FALSE,"신규대출";#N/A,#N/A,FALSE,"총액대출"}</definedName>
    <definedName name="ㅁㄴㅇㄹ" hidden="1">{#N/A,#N/A,TRUE,"Y생산";#N/A,#N/A,TRUE,"Y판매";#N/A,#N/A,TRUE,"Y총물량";#N/A,#N/A,TRUE,"Y능력";#N/A,#N/A,TRUE,"YKD"}</definedName>
    <definedName name="ㅁㄴㅇㄹㄴㄹ" localSheetId="3">'#3 Valuation Results 검증'!ㅁㄴㅇㄹㄴㄹ</definedName>
    <definedName name="ㅁㄴㅇㄹㄴㄹ">[0]!ㅁㄴㅇㄹㄴㄹ</definedName>
    <definedName name="ㅁㄴㅇㄹㄻㅇㄴ" localSheetId="3">'#3 Valuation Results 검증'!ㅁㄴㅇㄹㄻㅇㄴ</definedName>
    <definedName name="ㅁㄴㅇㄹㄻㅇㄴ">[0]!ㅁㄴㅇㄹㄻㅇㄴ</definedName>
    <definedName name="ㅁㄴㅇㅇㅁ" hidden="1">[7]act98!#REF!</definedName>
    <definedName name="ㅁㄷㄴㄹ" hidden="1">{#N/A,#N/A,TRUE,"Y생산";#N/A,#N/A,TRUE,"Y판매";#N/A,#N/A,TRUE,"Y총물량";#N/A,#N/A,TRUE,"Y능력";#N/A,#N/A,TRUE,"YKD"}</definedName>
    <definedName name="ㅁㄹㅇ" localSheetId="3">'#3 Valuation Results 검증'!ㅁㄹㅇ</definedName>
    <definedName name="ㅁㄹㅇ">[0]!ㅁㄹㅇ</definedName>
    <definedName name="ㅁㄹㅇㄴ" localSheetId="3">'#3 Valuation Results 검증'!ㅁㄹㅇㄴ</definedName>
    <definedName name="ㅁㄹㅇㄴ">[0]!ㅁㄹㅇㄴ</definedName>
    <definedName name="ㅁㄹㅇㄴㅁ" localSheetId="3">'#3 Valuation Results 검증'!ㅁㄹㅇㄴㅁ</definedName>
    <definedName name="ㅁㄹㅇㄴㅁ">[0]!ㅁㄹㅇㄴㅁ</definedName>
    <definedName name="ㅁㅁ" localSheetId="3" hidden="1">"4/30/2009 PM 4:52:05"</definedName>
    <definedName name="ㅁㅁ" localSheetId="21">#REF!</definedName>
    <definedName name="ㅁㅁ">#REF!</definedName>
    <definedName name="ㅁㅁㅁ" localSheetId="3" hidden="1">{#N/A,#N/A,FALSE,"BS";#N/A,#N/A,FALSE,"PL";#N/A,#N/A,FALSE,"처분";#N/A,#N/A,FALSE,"현금";#N/A,#N/A,FALSE,"매출";#N/A,#N/A,FALSE,"원가";#N/A,#N/A,FALSE,"경영"}</definedName>
    <definedName name="ㅁㅁㅁ" hidden="1">{#N/A,#N/A,FALSE,"BS";#N/A,#N/A,FALSE,"PL";#N/A,#N/A,FALSE,"처분";#N/A,#N/A,FALSE,"현금";#N/A,#N/A,FALSE,"매출";#N/A,#N/A,FALSE,"원가";#N/A,#N/A,FALSE,"경영"}</definedName>
    <definedName name="ㅁㅁㅁㅁ" hidden="1">{#N/A,#N/A,TRUE,"Y생산";#N/A,#N/A,TRUE,"Y판매";#N/A,#N/A,TRUE,"Y총물량";#N/A,#N/A,TRUE,"Y능력";#N/A,#N/A,TRUE,"YKD"}</definedName>
    <definedName name="ㅁㅁㅁㅁㅁ" hidden="1">#REF!</definedName>
    <definedName name="ㅁㅁㅁㅁㅁㅁ" hidden="1">{#N/A,#N/A,TRUE,"Y생산";#N/A,#N/A,TRUE,"Y판매";#N/A,#N/A,TRUE,"Y총물량";#N/A,#N/A,TRUE,"Y능력";#N/A,#N/A,TRUE,"YKD"}</definedName>
    <definedName name="ㅁㅁㅁㅁㅁㅁㅁㅁ" hidden="1">{#N/A,#N/A,TRUE,"Y생산";#N/A,#N/A,TRUE,"Y판매";#N/A,#N/A,TRUE,"Y총물량";#N/A,#N/A,TRUE,"Y능력";#N/A,#N/A,TRUE,"YKD"}</definedName>
    <definedName name="ㅁㅁㅇ" hidden="1">{#N/A,#N/A,FALSE,"97년 투자계획 세부내역 "}</definedName>
    <definedName name="ㅁ몰ㅇㅎ" localSheetId="3">'#3 Valuation Results 검증'!ㅁ몰ㅇㅎ</definedName>
    <definedName name="ㅁ몰ㅇㅎ">[0]!ㅁ몰ㅇㅎ</definedName>
    <definedName name="ㅁㅇㄴㄻ" localSheetId="3">'#3 Valuation Results 검증'!ㅁㅇㄴㄻ</definedName>
    <definedName name="ㅁㅇㄴㄻ">[0]!ㅁㅇㄴㄻ</definedName>
    <definedName name="ㅁㅇㅀㅁㅇㄴㄴ" localSheetId="3">'#3 Valuation Results 검증'!ㅁㅇㅀㅁㅇㄴㄴ</definedName>
    <definedName name="ㅁㅇㅀㅁㅇㄴㄴ">[0]!ㅁㅇㅀㅁㅇㄴㄴ</definedName>
    <definedName name="ㅁㅇㅁㄹ">'[159]GEN Inputs'!$D$30</definedName>
    <definedName name="ㅁㅇㅇㄹㅇ" hidden="1">{#N/A,#N/A,FALSE,"97년 투자계획 세부내역 "}</definedName>
    <definedName name="ㅁㅈㄷ4교ㅓㅓㅛ" hidden="1">{#N/A,#N/A,FALSE,"96 3월물량표";#N/A,#N/A,FALSE,"96 4월물량표";#N/A,#N/A,FALSE,"96 5월물량표"}</definedName>
    <definedName name="ㅁㅈㄷㄻㄴㄹ">[138]매출매입_153Q!#REF!</definedName>
    <definedName name="ㅁㅎ" localSheetId="3">'#3 Valuation Results 검증'!ㅁㅎ</definedName>
    <definedName name="ㅁㅎ">[0]!ㅁㅎ</definedName>
    <definedName name="마" localSheetId="3" hidden="1">{#N/A,#N/A,FALSE,"Sheet5"}</definedName>
    <definedName name="마" hidden="1">{#N/A,#N/A,FALSE,"Sheet5"}</definedName>
    <definedName name="마감" hidden="1">{#N/A,#N/A,TRUE,"Y생산";#N/A,#N/A,TRUE,"Y판매";#N/A,#N/A,TRUE,"Y총물량";#N/A,#N/A,TRUE,"Y능력";#N/A,#N/A,TRUE,"YKD"}</definedName>
    <definedName name="마마" hidden="1">{#N/A,#N/A,FALSE,"1.CRITERIA";#N/A,#N/A,FALSE,"2.IS";#N/A,#N/A,FALSE,"3.BS";#N/A,#N/A,FALSE,"4.PER PL";#N/A,#N/A,FALSE,"5.INVESTMENT";#N/A,#N/A,FALSE,"6.공문";#N/A,#N/A,FALSE,"7.netinvest"}</definedName>
    <definedName name="마마오" hidden="1">{#N/A,#N/A,FALSE,"1.CRITERIA";#N/A,#N/A,FALSE,"2.IS";#N/A,#N/A,FALSE,"3.BS";#N/A,#N/A,FALSE,"4.PER PL";#N/A,#N/A,FALSE,"5.INVESTMENT";#N/A,#N/A,FALSE,"6.공문";#N/A,#N/A,FALSE,"7.netinvest"}</definedName>
    <definedName name="마마이" hidden="1">{#N/A,#N/A,FALSE,"1.CRITERIA";#N/A,#N/A,FALSE,"2.IS";#N/A,#N/A,FALSE,"3.BS";#N/A,#N/A,FALSE,"4.PER PL";#N/A,#N/A,FALSE,"5.INVESTMENT";#N/A,#N/A,FALSE,"6.공문";#N/A,#N/A,FALSE,"7.netinvest"}</definedName>
    <definedName name="마바" localSheetId="3">'#3 Valuation Results 검증'!마바</definedName>
    <definedName name="마바">[0]!마바</definedName>
    <definedName name="마아" hidden="1">{#N/A,#N/A,FALSE,"1.CRITERIA";#N/A,#N/A,FALSE,"2.IS";#N/A,#N/A,FALSE,"3.BS";#N/A,#N/A,FALSE,"4.PER PL";#N/A,#N/A,FALSE,"5.INVESTMENT";#N/A,#N/A,FALSE,"6.공문";#N/A,#N/A,FALSE,"7.netinvest"}</definedName>
    <definedName name="만기보장수익율" localSheetId="3">#REF!</definedName>
    <definedName name="만기보장수익율" localSheetId="21">#REF!</definedName>
    <definedName name="만기보장수익율">#REF!</definedName>
    <definedName name="매" hidden="1">{#N/A,#N/A,FALSE,"1.CRITERIA";#N/A,#N/A,FALSE,"2.IS";#N/A,#N/A,FALSE,"3.BS";#N/A,#N/A,FALSE,"4.PER PL";#N/A,#N/A,FALSE,"5.INVESTMENT";#N/A,#N/A,FALSE,"6.공문";#N/A,#N/A,FALSE,"7.netinvest"}</definedName>
    <definedName name="매각일자" localSheetId="3">#REF!</definedName>
    <definedName name="매각일자" localSheetId="21">#REF!</definedName>
    <definedName name="매각일자">#REF!</definedName>
    <definedName name="매매" localSheetId="3">#REF!</definedName>
    <definedName name="매매" localSheetId="21">#REF!</definedName>
    <definedName name="매매">#REF!</definedName>
    <definedName name="매매손익" localSheetId="3">#REF!</definedName>
    <definedName name="매매손익" localSheetId="21">#REF!</definedName>
    <definedName name="매매손익">#REF!</definedName>
    <definedName name="매수" localSheetId="3">[150]원시데이타!#REF!</definedName>
    <definedName name="매수" localSheetId="21">[150]원시데이타!#REF!</definedName>
    <definedName name="매수">[150]원시데이타!#REF!</definedName>
    <definedName name="매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입약정금액" localSheetId="3">#REF!</definedName>
    <definedName name="매입약정금액" localSheetId="21">#REF!</definedName>
    <definedName name="매입약정금액">#REF!</definedName>
    <definedName name="매입채무" localSheetId="3">#REF!</definedName>
    <definedName name="매입채무" localSheetId="21">#REF!</definedName>
    <definedName name="매입채무">#REF!</definedName>
    <definedName name="매축액2" hidden="1">{#N/A,#N/A,FALSE,"1.CRITERIA";#N/A,#N/A,FALSE,"2.IS";#N/A,#N/A,FALSE,"3.BS";#N/A,#N/A,FALSE,"4.PER PL";#N/A,#N/A,FALSE,"5.INVESTMENT";#N/A,#N/A,FALSE,"6.공문";#N/A,#N/A,FALSE,"7.netinvest"}</definedName>
    <definedName name="매출0316" hidden="1">#REF!</definedName>
    <definedName name="매출bogo" hidden="1">{#N/A,#N/A,FALSE,"손익표지";#N/A,#N/A,FALSE,"손익계산";#N/A,#N/A,FALSE,"일반관리비";#N/A,#N/A,FALSE,"영업외수익";#N/A,#N/A,FALSE,"영업외비용";#N/A,#N/A,FALSE,"매출액";#N/A,#N/A,FALSE,"요약손익";#N/A,#N/A,FALSE,"요약대차";#N/A,#N/A,FALSE,"매출채권현황";#N/A,#N/A,FALSE,"매출채권명세"}</definedName>
    <definedName name="매출금" localSheetId="3">#REF!</definedName>
    <definedName name="매출금" localSheetId="21">#REF!</definedName>
    <definedName name="매출금">#REF!</definedName>
    <definedName name="매출단가율" localSheetId="3">[141]가정!#REF!</definedName>
    <definedName name="매출단가율" localSheetId="21">[141]가정!#REF!</definedName>
    <definedName name="매출단가율">[141]가정!#REF!</definedName>
    <definedName name="매출보고" hidden="1">{#N/A,#N/A,FALSE,"손익표지";#N/A,#N/A,FALSE,"손익계산";#N/A,#N/A,FALSE,"일반관리비";#N/A,#N/A,FALSE,"영업외수익";#N/A,#N/A,FALSE,"영업외비용";#N/A,#N/A,FALSE,"매출액";#N/A,#N/A,FALSE,"요약손익";#N/A,#N/A,FALSE,"요약대차";#N/A,#N/A,FALSE,"매출채권현황";#N/A,#N/A,FALSE,"매출채권명세"}</definedName>
    <definedName name="매출액2" hidden="1">{#N/A,#N/A,FALSE,"1.CRITERIA";#N/A,#N/A,FALSE,"2.IS";#N/A,#N/A,FALSE,"3.BS";#N/A,#N/A,FALSE,"4.PER PL";#N/A,#N/A,FALSE,"5.INVESTMENT";#N/A,#N/A,FALSE,"6.공문";#N/A,#N/A,FALSE,"7.netinvest"}</definedName>
    <definedName name="매출원가" localSheetId="3" hidden="1">{#N/A,#N/A,FALSE,"Aging Summary";#N/A,#N/A,FALSE,"Ratio Analysis";#N/A,#N/A,FALSE,"Test 120 Day Accts";#N/A,#N/A,FALSE,"Tickmarks"}</definedName>
    <definedName name="매출원가" hidden="1">{#N/A,#N/A,FALSE,"Aging Summary";#N/A,#N/A,FALSE,"Ratio Analysis";#N/A,#N/A,FALSE,"Test 120 Day Accts";#N/A,#N/A,FALSE,"Tickmarks"}</definedName>
    <definedName name="매출원가1" localSheetId="3" hidden="1">{#N/A,#N/A,FALSE,"Aging Summary";#N/A,#N/A,FALSE,"Ratio Analysis";#N/A,#N/A,FALSE,"Test 120 Day Accts";#N/A,#N/A,FALSE,"Tickmarks"}</definedName>
    <definedName name="매출원가1" hidden="1">{#N/A,#N/A,FALSE,"Aging Summary";#N/A,#N/A,FALSE,"Ratio Analysis";#N/A,#N/A,FALSE,"Test 120 Day Accts";#N/A,#N/A,FALSE,"Tickmarks"}</definedName>
    <definedName name="매출채권" localSheetId="3">#REF!</definedName>
    <definedName name="매출채권" localSheetId="21">#REF!</definedName>
    <definedName name="매출채권">#REF!</definedName>
    <definedName name="머냐" hidden="1">{#N/A,#N/A,TRUE,"Y생산";#N/A,#N/A,TRUE,"Y판매";#N/A,#N/A,TRUE,"Y총물량";#N/A,#N/A,TRUE,"Y능력";#N/A,#N/A,TRUE,"YKD"}</definedName>
    <definedName name="머머" hidden="1">{#N/A,#N/A,FALSE,"1.CRITERIA";#N/A,#N/A,FALSE,"2.IS";#N/A,#N/A,FALSE,"3.BS";#N/A,#N/A,FALSE,"4.PER PL";#N/A,#N/A,FALSE,"5.INVESTMENT";#N/A,#N/A,FALSE,"6.공문";#N/A,#N/A,FALSE,"7.netinvest"}</definedName>
    <definedName name="며며" hidden="1">{#N/A,#N/A,FALSE,"1.CRITERIA";#N/A,#N/A,FALSE,"2.IS";#N/A,#N/A,FALSE,"3.BS";#N/A,#N/A,FALSE,"4.PER PL";#N/A,#N/A,FALSE,"5.INVESTMENT";#N/A,#N/A,FALSE,"6.공문";#N/A,#N/A,FALSE,"7.netinvest"}</definedName>
    <definedName name="명세서" localSheetId="3">#REF!</definedName>
    <definedName name="명세서" localSheetId="21">#REF!</definedName>
    <definedName name="명세서">#REF!</definedName>
    <definedName name="모리" hidden="1">{#N/A,#N/A,FALSE,"1.CRITERIA";#N/A,#N/A,FALSE,"2.IS";#N/A,#N/A,FALSE,"3.BS";#N/A,#N/A,FALSE,"4.PER PL";#N/A,#N/A,FALSE,"5.INVESTMENT";#N/A,#N/A,FALSE,"6.공문";#N/A,#N/A,FALSE,"7.netinvest"}</definedName>
    <definedName name="모모" hidden="1">{#N/A,#N/A,FALSE,"1.CRITERIA";#N/A,#N/A,FALSE,"2.IS";#N/A,#N/A,FALSE,"3.BS";#N/A,#N/A,FALSE,"4.PER PL";#N/A,#N/A,FALSE,"5.INVESTMENT";#N/A,#N/A,FALSE,"6.공문";#N/A,#N/A,FALSE,"7.netinvest"}</definedName>
    <definedName name="모야" hidden="1">{#N/A,#N/A,FALSE,"BS";#N/A,#N/A,FALSE,"PL";#N/A,#N/A,FALSE,"처분";#N/A,#N/A,FALSE,"현금";#N/A,#N/A,FALSE,"매출";#N/A,#N/A,FALSE,"원가";#N/A,#N/A,FALSE,"경영"}</definedName>
    <definedName name="목차" localSheetId="3" hidden="1">{#N/A,#N/A,FALSE,"주요여수신";#N/A,#N/A,FALSE,"수신금리";#N/A,#N/A,FALSE,"대출금리";#N/A,#N/A,FALSE,"신규대출";#N/A,#N/A,FALSE,"총액대출"}</definedName>
    <definedName name="목차" hidden="1">{#N/A,#N/A,FALSE,"주요여수신";#N/A,#N/A,FALSE,"수신금리";#N/A,#N/A,FALSE,"대출금리";#N/A,#N/A,FALSE,"신규대출";#N/A,#N/A,FALSE,"총액대출"}</definedName>
    <definedName name="목차2" localSheetId="3" hidden="1">{"'교육경비품의'!$B$4:$D$12"}</definedName>
    <definedName name="목차2" hidden="1">{#N/A,#N/A,FALSE,"주요여수신";#N/A,#N/A,FALSE,"수신금리";#N/A,#N/A,FALSE,"대출금리";#N/A,#N/A,FALSE,"신규대출";#N/A,#N/A,FALSE,"총액대출"}</definedName>
    <definedName name="목표03" hidden="1">{"AQUIRORDCF",#N/A,FALSE,"Merger consequences";"Acquirorassns",#N/A,FALSE,"Merger consequences"}</definedName>
    <definedName name="뫌" hidden="1">{#N/A,#N/A,FALSE,"1.CRITERIA";#N/A,#N/A,FALSE,"2.IS";#N/A,#N/A,FALSE,"3.BS";#N/A,#N/A,FALSE,"4.PER PL";#N/A,#N/A,FALSE,"5.INVESTMENT";#N/A,#N/A,FALSE,"6.공문";#N/A,#N/A,FALSE,"7.netinvest"}</definedName>
    <definedName name="무무" hidden="1">{#N/A,#N/A,FALSE,"1.CRITERIA";#N/A,#N/A,FALSE,"2.IS";#N/A,#N/A,FALSE,"3.BS";#N/A,#N/A,FALSE,"4.PER PL";#N/A,#N/A,FALSE,"5.INVESTMENT";#N/A,#N/A,FALSE,"6.공문";#N/A,#N/A,FALSE,"7.netinvest"}</definedName>
    <definedName name="무선">'[27]1담당0113'!$F$279</definedName>
    <definedName name="무선1">'[27]2담당0113'!$F$491</definedName>
    <definedName name="무야" hidden="1">{#N/A,#N/A,FALSE,"BS";#N/A,#N/A,FALSE,"PL";#N/A,#N/A,FALSE,"A";#N/A,#N/A,FALSE,"B";#N/A,#N/A,FALSE,"B1";#N/A,#N/A,FALSE,"C";#N/A,#N/A,FALSE,"C1";#N/A,#N/A,FALSE,"C2";#N/A,#N/A,FALSE,"D";#N/A,#N/A,FALSE,"E";#N/A,#N/A,FALSE,"F";#N/A,#N/A,FALSE,"AA";#N/A,#N/A,FALSE,"BB";#N/A,#N/A,FALSE,"CC";#N/A,#N/A,FALSE,"DD";#N/A,#N/A,FALSE,"EE";#N/A,#N/A,FALSE,"FF";#N/A,#N/A,FALSE,"PL10";#N/A,#N/A,FALSE,"PL20";#N/A,#N/A,FALSE,"PL30"}</definedName>
    <definedName name="무얼까" hidden="1">{"'분양원가'!$B$1:$F$113"}</definedName>
    <definedName name="무형자산" localSheetId="3">#REF!</definedName>
    <definedName name="무형자산" localSheetId="21">#REF!</definedName>
    <definedName name="무형자산">#REF!</definedName>
    <definedName name="문" localSheetId="21">#REF!</definedName>
    <definedName name="문">#REF!</definedName>
    <definedName name="문성근" hidden="1">{#N/A,#N/A,FALSE,"97년 투자계획 세부내역 "}</definedName>
    <definedName name="문성수" hidden="1">{#N/A,#N/A,FALSE,"손익표지";#N/A,#N/A,FALSE,"손익계산";#N/A,#N/A,FALSE,"일반관리비";#N/A,#N/A,FALSE,"영업외수익";#N/A,#N/A,FALSE,"영업외비용";#N/A,#N/A,FALSE,"매출액";#N/A,#N/A,FALSE,"요약손익";#N/A,#N/A,FALSE,"요약대차";#N/A,#N/A,FALSE,"매출채권현황";#N/A,#N/A,FALSE,"매출채권명세"}</definedName>
    <definedName name="문성헌" localSheetId="3">#REF!</definedName>
    <definedName name="문성헌" localSheetId="21">#REF!</definedName>
    <definedName name="문성헌">#REF!</definedName>
    <definedName name="문의처" localSheetId="3">#REF!</definedName>
    <definedName name="문의처" localSheetId="21">#REF!</definedName>
    <definedName name="문의처">#REF!</definedName>
    <definedName name="문제3" hidden="1">{#N/A,#N/A,FALSE,"단축1";#N/A,#N/A,FALSE,"단축2";#N/A,#N/A,FALSE,"단축3";#N/A,#N/A,FALSE,"장축";#N/A,#N/A,FALSE,"4WD"}</definedName>
    <definedName name="물랴자" hidden="1">{#N/A,#N/A,TRUE,"Y생산";#N/A,#N/A,TRUE,"Y판매";#N/A,#N/A,TRUE,"Y총물량";#N/A,#N/A,TRUE,"Y능력";#N/A,#N/A,TRUE,"YKD"}</definedName>
    <definedName name="물량수" hidden="1">{#N/A,#N/A,TRUE,"Y생산";#N/A,#N/A,TRUE,"Y판매";#N/A,#N/A,TRUE,"Y총물량";#N/A,#N/A,TRUE,"Y능력";#N/A,#N/A,TRUE,"YKD"}</definedName>
    <definedName name="물량수전ㅇ" hidden="1">{#N/A,#N/A,TRUE,"Y생산";#N/A,#N/A,TRUE,"Y판매";#N/A,#N/A,TRUE,"Y총물량";#N/A,#N/A,TRUE,"Y능력";#N/A,#N/A,TRUE,"YKD"}</definedName>
    <definedName name="물량수정" hidden="1">{#N/A,#N/A,TRUE,"Y생산";#N/A,#N/A,TRUE,"Y판매";#N/A,#N/A,TRUE,"Y총물량";#N/A,#N/A,TRUE,"Y능력";#N/A,#N/A,TRUE,"YKD"}</definedName>
    <definedName name="물량수정1" hidden="1">{#N/A,#N/A,TRUE,"Y생산";#N/A,#N/A,TRUE,"Y판매";#N/A,#N/A,TRUE,"Y총물량";#N/A,#N/A,TRUE,"Y능력";#N/A,#N/A,TRUE,"YKD"}</definedName>
    <definedName name="물량수정2" hidden="1">{#N/A,#N/A,TRUE,"Y생산";#N/A,#N/A,TRUE,"Y판매";#N/A,#N/A,TRUE,"Y총물량";#N/A,#N/A,TRUE,"Y능력";#N/A,#N/A,TRUE,"YKD"}</definedName>
    <definedName name="물량정" hidden="1">{#N/A,#N/A,TRUE,"Y생산";#N/A,#N/A,TRUE,"Y판매";#N/A,#N/A,TRUE,"Y총물량";#N/A,#N/A,TRUE,"Y능력";#N/A,#N/A,TRUE,"YKD"}</definedName>
    <definedName name="물량조정" hidden="1">{#N/A,#N/A,TRUE,"Y생산";#N/A,#N/A,TRUE,"Y판매";#N/A,#N/A,TRUE,"Y총물량";#N/A,#N/A,TRUE,"Y능력";#N/A,#N/A,TRUE,"YKD"}</definedName>
    <definedName name="물류2" hidden="1">{#N/A,#N/A,FALSE,"97년 투자계획 세부내역 "}</definedName>
    <definedName name="물류3" hidden="1">{#N/A,#N/A,FALSE,"97년 투자계획 세부내역 "}</definedName>
    <definedName name="물수" hidden="1">{#N/A,#N/A,TRUE,"Y생산";#N/A,#N/A,TRUE,"Y판매";#N/A,#N/A,TRUE,"Y총물량";#N/A,#N/A,TRUE,"Y능력";#N/A,#N/A,TRUE,"YKD"}</definedName>
    <definedName name="뮤뮤" hidden="1">{#N/A,#N/A,FALSE,"1.CRITERIA";#N/A,#N/A,FALSE,"2.IS";#N/A,#N/A,FALSE,"3.BS";#N/A,#N/A,FALSE,"4.PER PL";#N/A,#N/A,FALSE,"5.INVESTMENT";#N/A,#N/A,FALSE,"6.공문";#N/A,#N/A,FALSE,"7.netinvest"}</definedName>
    <definedName name="미라" hidden="1">{#N/A,#N/A,FALSE,"1.CRITERIA";#N/A,#N/A,FALSE,"2.IS";#N/A,#N/A,FALSE,"3.BS";#N/A,#N/A,FALSE,"4.PER PL";#N/A,#N/A,FALSE,"5.INVESTMENT";#N/A,#N/A,FALSE,"6.공문";#N/A,#N/A,FALSE,"7.netinvest"}</definedName>
    <definedName name="미로" hidden="1">{#N/A,#N/A,FALSE,"1.CRITERIA";#N/A,#N/A,FALSE,"2.IS";#N/A,#N/A,FALSE,"3.BS";#N/A,#N/A,FALSE,"4.PER PL";#N/A,#N/A,FALSE,"5.INVESTMENT";#N/A,#N/A,FALSE,"6.공문";#N/A,#N/A,FALSE,"7.netinvest"}</definedName>
    <definedName name="미로어" hidden="1">{#N/A,#N/A,FALSE,"1.CRITERIA";#N/A,#N/A,FALSE,"2.IS";#N/A,#N/A,FALSE,"3.BS";#N/A,#N/A,FALSE,"4.PER PL";#N/A,#N/A,FALSE,"5.INVESTMENT";#N/A,#N/A,FALSE,"6.공문";#N/A,#N/A,FALSE,"7.netinvest"}</definedName>
    <definedName name="미료" hidden="1">{#N/A,#N/A,FALSE,"1.CRITERIA";#N/A,#N/A,FALSE,"2.IS";#N/A,#N/A,FALSE,"3.BS";#N/A,#N/A,FALSE,"4.PER PL";#N/A,#N/A,FALSE,"5.INVESTMENT";#N/A,#N/A,FALSE,"6.공문";#N/A,#N/A,FALSE,"7.netinvest"}</definedName>
    <definedName name="미미" hidden="1">{#N/A,#N/A,FALSE,"1.CRITERIA";#N/A,#N/A,FALSE,"2.IS";#N/A,#N/A,FALSE,"3.BS";#N/A,#N/A,FALSE,"4.PER PL";#N/A,#N/A,FALSE,"5.INVESTMENT";#N/A,#N/A,FALSE,"6.공문";#N/A,#N/A,FALSE,"7.netinvest"}</definedName>
    <definedName name="미수" localSheetId="3">#REF!</definedName>
    <definedName name="미수" localSheetId="21">#REF!</definedName>
    <definedName name="미수">#REF!</definedName>
    <definedName name="미수금" localSheetId="3">'[160]control sheet'!#REF!</definedName>
    <definedName name="미수금" localSheetId="21">'[160]control sheet'!#REF!</definedName>
    <definedName name="미수금">'[160]control sheet'!#REF!</definedName>
    <definedName name="미수수익" localSheetId="3" hidden="1">{"'보고양식'!$A$58:$K$111"}</definedName>
    <definedName name="미수수익" localSheetId="21">#REF!</definedName>
    <definedName name="미수수익">#REF!</definedName>
    <definedName name="미수수익계산내역"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이자1" hidden="1">#REF!</definedName>
    <definedName name="미얼" hidden="1">#REF!</definedName>
    <definedName name="미지급" hidden="1">#REF!</definedName>
    <definedName name="미지급금" localSheetId="3" hidden="1">{#N/A,#N/A,FALSE,"buildings"}</definedName>
    <definedName name="미지급금" localSheetId="21">'[81]93상각비'!#REF!</definedName>
    <definedName name="미지급금">'[81]93상각비'!#REF!</definedName>
    <definedName name="미지급법인세" localSheetId="3">#REF!</definedName>
    <definedName name="미지급법인세" localSheetId="21">#REF!</definedName>
    <definedName name="미지급법인세">#REF!</definedName>
    <definedName name="미지급비용" localSheetId="3">#REF!</definedName>
    <definedName name="미지급비용" localSheetId="21">#REF!</definedName>
    <definedName name="미지급비용">#REF!</definedName>
    <definedName name="미ㅣ" localSheetId="3">{0;0;0;0;1;#N/A;0;0;0.3;0.3;2;FALSE;FALSE;FALSE;FALSE;FALSE;#N/A;1;96;#N/A;#N/A;"";""}</definedName>
    <definedName name="미ㅣ">{0;0;0;0;1;#N/A;0;0;0.3;0.3;2;FALSE;FALSE;FALSE;FALSE;FALSE;#N/A;1;96;#N/A;#N/A;"";""}</definedName>
    <definedName name="민감도범위" localSheetId="21">[141]가정!#REF!</definedName>
    <definedName name="민감도범위">[141]가정!#REF!</definedName>
    <definedName name="민자사업" hidden="1">{#N/A,#N/A,FALSE,"손익표지";#N/A,#N/A,FALSE,"손익계산";#N/A,#N/A,FALSE,"일반관리비";#N/A,#N/A,FALSE,"영업외수익";#N/A,#N/A,FALSE,"영업외비용";#N/A,#N/A,FALSE,"매출액";#N/A,#N/A,FALSE,"요약손익";#N/A,#N/A,FALSE,"요약대차";#N/A,#N/A,FALSE,"매출채권현황";#N/A,#N/A,FALSE,"매출채권명세"}</definedName>
    <definedName name="ㅂ" localSheetId="3" hidden="1">{#N/A,#N/A,FALSE,"단축1";#N/A,#N/A,FALSE,"단축2";#N/A,#N/A,FALSE,"단축3";#N/A,#N/A,FALSE,"장축";#N/A,#N/A,FALSE,"4WD"}</definedName>
    <definedName name="ㅂ" hidden="1">{#N/A,#N/A,FALSE,"BS";#N/A,#N/A,FALSE,"PL";#N/A,#N/A,FALSE,"처분";#N/A,#N/A,FALSE,"현금";#N/A,#N/A,FALSE,"매출";#N/A,#N/A,FALSE,"원가";#N/A,#N/A,FALSE,"경영"}</definedName>
    <definedName name="ㅂ1" hidden="1">{#N/A,#N/A,FALSE,"97년 투자계획 세부내역 "}</definedName>
    <definedName name="ㅂ2" hidden="1">{#N/A,#N/A,FALSE,"97년 투자계획 세부내역 "}</definedName>
    <definedName name="ㅂ3" hidden="1">{#N/A,#N/A,FALSE,"97년 투자계획 세부내역 "}</definedName>
    <definedName name="ㅂ3ㄱ" hidden="1">{#N/A,#N/A,FALSE,"BS";#N/A,#N/A,FALSE,"PL";#N/A,#N/A,FALSE,"처분";#N/A,#N/A,FALSE,"현금";#N/A,#N/A,FALSE,"매출";#N/A,#N/A,FALSE,"원가";#N/A,#N/A,FALSE,"경영"}</definedName>
    <definedName name="ㅂ4" hidden="1">{#N/A,#N/A,FALSE,"97년 투자계획 세부내역 "}</definedName>
    <definedName name="ㅂ5" hidden="1">{#N/A,#N/A,FALSE,"97년 투자계획 세부내역 "}</definedName>
    <definedName name="ㅂㄷㅂ" hidden="1">{#N/A,#N/A,TRUE,"Y생산";#N/A,#N/A,TRUE,"Y판매";#N/A,#N/A,TRUE,"Y총물량";#N/A,#N/A,TRUE,"Y능력";#N/A,#N/A,TRUE,"YKD"}</definedName>
    <definedName name="ㅂㅁㅋ" hidden="1">{#N/A,#N/A,FALSE,"단축1";#N/A,#N/A,FALSE,"단축2";#N/A,#N/A,FALSE,"단축3";#N/A,#N/A,FALSE,"장축";#N/A,#N/A,FALSE,"4WD"}</definedName>
    <definedName name="ㅂㅂ" localSheetId="3" hidden="1">{#N/A,#N/A,FALSE,"단축1";#N/A,#N/A,FALSE,"단축2";#N/A,#N/A,FALSE,"단축3";#N/A,#N/A,FALSE,"장축";#N/A,#N/A,FALSE,"4WD"}</definedName>
    <definedName name="ㅂㅂ" localSheetId="21">#REF!</definedName>
    <definedName name="ㅂㅂ">#REF!</definedName>
    <definedName name="ㅂㅂㅂ" hidden="1">{#N/A,#N/A,FALSE,"총괄수정"}</definedName>
    <definedName name="ㅂㅂㅂㅂ" localSheetId="3">'[161]보증금(전신전화가입권)'!#REF!</definedName>
    <definedName name="ㅂㅂㅂㅂ" localSheetId="21">'[161]보증금(전신전화가입권)'!#REF!</definedName>
    <definedName name="ㅂㅂㅂㅂ">'[161]보증금(전신전화가입권)'!#REF!</definedName>
    <definedName name="ㅂㅂㅂㅂㅂㅂㅂ" hidden="1">{#N/A,#N/A,TRUE,"Y생산";#N/A,#N/A,TRUE,"Y판매";#N/A,#N/A,TRUE,"Y총물량";#N/A,#N/A,TRUE,"Y능력";#N/A,#N/A,TRUE,"YKD"}</definedName>
    <definedName name="ㅂㅂㅈ" localSheetId="3">'#3 Valuation Results 검증'!ㅂㅂㅈ</definedName>
    <definedName name="ㅂㅂㅈ">[0]!ㅂㅂㅈ</definedName>
    <definedName name="ㅂㅈ" hidden="1">{#N/A,#N/A,TRUE,"Y생산";#N/A,#N/A,TRUE,"Y판매";#N/A,#N/A,TRUE,"Y총물량";#N/A,#N/A,TRUE,"Y능력";#N/A,#N/A,TRUE,"YKD"}</definedName>
    <definedName name="ㅂㅈㄷ" hidden="1">{#N/A,#N/A,FALSE,"1.CRITERIA";#N/A,#N/A,FALSE,"2.IS";#N/A,#N/A,FALSE,"3.BS";#N/A,#N/A,FALSE,"4.PER PL";#N/A,#N/A,FALSE,"5.INVESTMENT";#N/A,#N/A,FALSE,"6.공문";#N/A,#N/A,FALSE,"7.netinvest"}</definedName>
    <definedName name="ㅂㅈㄷㄱ" localSheetId="3">'#3 Valuation Results 검증'!ㅂㅈㄷㄱ</definedName>
    <definedName name="ㅂㅈㄷㄱ">[0]!ㅂㅈㄷㄱ</definedName>
    <definedName name="ㅂㅈㄷㄳ" hidden="1">#REF!</definedName>
    <definedName name="ㅂㅈㄷㅂ" hidden="1">{#N/A,#N/A,FALSE,"96 3월물량표";#N/A,#N/A,FALSE,"96 4월물량표";#N/A,#N/A,FALSE,"96 5월물량표"}</definedName>
    <definedName name="ㅂㅈ됴ㅔ." hidden="1">{#N/A,#N/A,FALSE,"BS";#N/A,#N/A,FALSE,"PL";#N/A,#N/A,FALSE,"처분";#N/A,#N/A,FALSE,"현금";#N/A,#N/A,FALSE,"매출";#N/A,#N/A,FALSE,"원가";#N/A,#N/A,FALSE,"경영"}</definedName>
    <definedName name="바" localSheetId="3" hidden="1">{#N/A,#N/A,FALSE,"1.CRITERIA";#N/A,#N/A,FALSE,"2.IS";#N/A,#N/A,FALSE,"3.BS";#N/A,#N/A,FALSE,"4.PER PL";#N/A,#N/A,FALSE,"5.INVESTMENT";#N/A,#N/A,FALSE,"6.공문";#N/A,#N/A,FALSE,"7.netinvest"}</definedName>
    <definedName name="바" hidden="1">{#N/A,#N/A,FALSE,"Sheet5"}</definedName>
    <definedName name="바가" hidden="1">{#N/A,#N/A,FALSE,"1.CRITERIA";#N/A,#N/A,FALSE,"2.IS";#N/A,#N/A,FALSE,"3.BS";#N/A,#N/A,FALSE,"4.PER PL";#N/A,#N/A,FALSE,"5.INVESTMENT";#N/A,#N/A,FALSE,"6.공문";#N/A,#N/A,FALSE,"7.netinvest"}</definedName>
    <definedName name="바나" hidden="1">{#N/A,#N/A,FALSE,"1.CRITERIA";#N/A,#N/A,FALSE,"2.IS";#N/A,#N/A,FALSE,"3.BS";#N/A,#N/A,FALSE,"4.PER PL";#N/A,#N/A,FALSE,"5.INVESTMENT";#N/A,#N/A,FALSE,"6.공문";#N/A,#N/A,FALSE,"7.netinvest"}</definedName>
    <definedName name="바다올" hidden="1">{#N/A,#N/A,FALSE,"1.CRITERIA";#N/A,#N/A,FALSE,"2.IS";#N/A,#N/A,FALSE,"3.BS";#N/A,#N/A,FALSE,"4.PER PL";#N/A,#N/A,FALSE,"5.INVESTMENT";#N/A,#N/A,FALSE,"6.공문";#N/A,#N/A,FALSE,"7.netinvest"}</definedName>
    <definedName name="바도" hidden="1">{"'분양원가'!$B$1:$F$113"}</definedName>
    <definedName name="바라" hidden="1">{#N/A,#N/A,FALSE,"1.CRITERIA";#N/A,#N/A,FALSE,"2.IS";#N/A,#N/A,FALSE,"3.BS";#N/A,#N/A,FALSE,"4.PER PL";#N/A,#N/A,FALSE,"5.INVESTMENT";#N/A,#N/A,FALSE,"6.공문";#N/A,#N/A,FALSE,"7.netinvest"}</definedName>
    <definedName name="바라오" hidden="1">{#N/A,#N/A,FALSE,"1.CRITERIA";#N/A,#N/A,FALSE,"2.IS";#N/A,#N/A,FALSE,"3.BS";#N/A,#N/A,FALSE,"4.PER PL";#N/A,#N/A,FALSE,"5.INVESTMENT";#N/A,#N/A,FALSE,"6.공문";#N/A,#N/A,FALSE,"7.netinvest"}</definedName>
    <definedName name="바로" hidden="1">{#N/A,#N/A,FALSE,"1.CRITERIA";#N/A,#N/A,FALSE,"2.IS";#N/A,#N/A,FALSE,"3.BS";#N/A,#N/A,FALSE,"4.PER PL";#N/A,#N/A,FALSE,"5.INVESTMENT";#N/A,#N/A,FALSE,"6.공문";#N/A,#N/A,FALSE,"7.netinvest"}</definedName>
    <definedName name="바바" hidden="1">{#N/A,#N/A,FALSE,"1.CRITERIA";#N/A,#N/A,FALSE,"2.IS";#N/A,#N/A,FALSE,"3.BS";#N/A,#N/A,FALSE,"4.PER PL";#N/A,#N/A,FALSE,"5.INVESTMENT";#N/A,#N/A,FALSE,"6.공문";#N/A,#N/A,FALSE,"7.netinvest"}</definedName>
    <definedName name="바바라" hidden="1">{#N/A,#N/A,TRUE,"Y생산";#N/A,#N/A,TRUE,"Y판매";#N/A,#N/A,TRUE,"Y총물량";#N/A,#N/A,TRUE,"Y능력";#N/A,#N/A,TRUE,"YKD"}</definedName>
    <definedName name="바아" hidden="1">{#N/A,#N/A,FALSE,"1.CRITERIA";#N/A,#N/A,FALSE,"2.IS";#N/A,#N/A,FALSE,"3.BS";#N/A,#N/A,FALSE,"4.PER PL";#N/A,#N/A,FALSE,"5.INVESTMENT";#N/A,#N/A,FALSE,"6.공문";#N/A,#N/A,FALSE,"7.netinvest"}</definedName>
    <definedName name="바아가" hidden="1">{#N/A,#N/A,FALSE,"1.CRITERIA";#N/A,#N/A,FALSE,"2.IS";#N/A,#N/A,FALSE,"3.BS";#N/A,#N/A,FALSE,"4.PER PL";#N/A,#N/A,FALSE,"5.INVESTMENT";#N/A,#N/A,FALSE,"6.공문";#N/A,#N/A,FALSE,"7.netinvest"}</definedName>
    <definedName name="바아가오" hidden="1">{#N/A,#N/A,FALSE,"1.CRITERIA";#N/A,#N/A,FALSE,"2.IS";#N/A,#N/A,FALSE,"3.BS";#N/A,#N/A,FALSE,"4.PER PL";#N/A,#N/A,FALSE,"5.INVESTMENT";#N/A,#N/A,FALSE,"6.공문";#N/A,#N/A,FALSE,"7.netinvest"}</definedName>
    <definedName name="바아고" hidden="1">{#N/A,#N/A,FALSE,"1.CRITERIA";#N/A,#N/A,FALSE,"2.IS";#N/A,#N/A,FALSE,"3.BS";#N/A,#N/A,FALSE,"4.PER PL";#N/A,#N/A,FALSE,"5.INVESTMENT";#N/A,#N/A,FALSE,"6.공문";#N/A,#N/A,FALSE,"7.netinvest"}</definedName>
    <definedName name="바이" hidden="1">{#N/A,#N/A,FALSE,"1.CRITERIA";#N/A,#N/A,FALSE,"2.IS";#N/A,#N/A,FALSE,"3.BS";#N/A,#N/A,FALSE,"4.PER PL";#N/A,#N/A,FALSE,"5.INVESTMENT";#N/A,#N/A,FALSE,"6.공문";#N/A,#N/A,FALSE,"7.netinvest"}</definedName>
    <definedName name="박" localSheetId="3" hidden="1">{#N/A,#N/A,FALSE,"1.CRITERIA";#N/A,#N/A,FALSE,"2.IS";#N/A,#N/A,FALSE,"3.BS";#N/A,#N/A,FALSE,"4.PER PL";#N/A,#N/A,FALSE,"5.INVESTMENT";#N/A,#N/A,FALSE,"6.공문";#N/A,#N/A,FALSE,"7.netinvest"}</definedName>
    <definedName name="박" hidden="1">{#N/A,#N/A,FALSE,"주요여수신";#N/A,#N/A,FALSE,"수신금리";#N/A,#N/A,FALSE,"대출금리";#N/A,#N/A,FALSE,"신규대출";#N/A,#N/A,FALSE,"총액대출"}</definedName>
    <definedName name="박경원" hidden="1">{#N/A,#N/A,FALSE,"1.CRITERIA";#N/A,#N/A,FALSE,"2.IS";#N/A,#N/A,FALSE,"3.BS";#N/A,#N/A,FALSE,"4.PER PL";#N/A,#N/A,FALSE,"5.INVESTMENT";#N/A,#N/A,FALSE,"6.공문";#N/A,#N/A,FALSE,"7.netinvest"}</definedName>
    <definedName name="박광호" localSheetId="21">[162]LIST!#REF!</definedName>
    <definedName name="박광호">[162]LIST!#REF!</definedName>
    <definedName name="박해규" localSheetId="3">#REF!</definedName>
    <definedName name="박해규" localSheetId="21">#REF!</definedName>
    <definedName name="박해규">#REF!</definedName>
    <definedName name="반" localSheetId="3">'[163]계수원본(99.2.28)'!#REF!</definedName>
    <definedName name="반" localSheetId="21">'[163]계수원본(99.2.28)'!#REF!</definedName>
    <definedName name="반">'[163]계수원본(99.2.28)'!#REF!</definedName>
    <definedName name="반기대차대조표" hidden="1">{#N/A,#N/A,FALSE,"매출이익"}</definedName>
    <definedName name="반품내역" hidden="1">#REF!</definedName>
    <definedName name="받을어음" localSheetId="3">#REF!</definedName>
    <definedName name="받을어음" localSheetId="21">#REF!</definedName>
    <definedName name="받을어음">#REF!</definedName>
    <definedName name="발" hidden="1">{#N/A,#N/A,FALSE,"1.CRITERIA";#N/A,#N/A,FALSE,"2.IS";#N/A,#N/A,FALSE,"3.BS";#N/A,#N/A,FALSE,"4.PER PL";#N/A,#N/A,FALSE,"5.INVESTMENT";#N/A,#N/A,FALSE,"6.공문";#N/A,#N/A,FALSE,"7.netinvest"}</definedName>
    <definedName name="발송일자" localSheetId="3">#REF!</definedName>
    <definedName name="발송일자" localSheetId="21">#REF!</definedName>
    <definedName name="발송일자">#REF!</definedName>
    <definedName name="발송지" localSheetId="3">#REF!</definedName>
    <definedName name="발송지" localSheetId="21">#REF!</definedName>
    <definedName name="발송지">#REF!</definedName>
    <definedName name="발송회사" localSheetId="3">#REF!</definedName>
    <definedName name="발송회사" localSheetId="21">#REF!</definedName>
    <definedName name="발송회사">#REF!</definedName>
    <definedName name="밤">[164]basic_info!$C$3</definedName>
    <definedName name="배" hidden="1">{#N/A,#N/A,FALSE,"1.CRITERIA";#N/A,#N/A,FALSE,"2.IS";#N/A,#N/A,FALSE,"3.BS";#N/A,#N/A,FALSE,"4.PER PL";#N/A,#N/A,FALSE,"5.INVESTMENT";#N/A,#N/A,FALSE,"6.공문";#N/A,#N/A,FALSE,"7.netinvest"}</definedName>
    <definedName name="배당율1" localSheetId="3">#REF!</definedName>
    <definedName name="배당율1" localSheetId="21">#REF!</definedName>
    <definedName name="배당율1">#REF!</definedName>
    <definedName name="배당율2" localSheetId="3">#REF!</definedName>
    <definedName name="배당율2" localSheetId="21">#REF!</definedName>
    <definedName name="배당율2">#REF!</definedName>
    <definedName name="배배배" hidden="1">{"'미착금액'!$A$4:$G$14"}</definedName>
    <definedName name="배부액">[165]월할경비!$U$9</definedName>
    <definedName name="백만원">[141]가정!$A$66</definedName>
    <definedName name="버버" hidden="1">{#N/A,#N/A,FALSE,"1.CRITERIA";#N/A,#N/A,FALSE,"2.IS";#N/A,#N/A,FALSE,"3.BS";#N/A,#N/A,FALSE,"4.PER PL";#N/A,#N/A,FALSE,"5.INVESTMENT";#N/A,#N/A,FALSE,"6.공문";#N/A,#N/A,FALSE,"7.netinvest"}</definedName>
    <definedName name="범위" localSheetId="3">#REF!</definedName>
    <definedName name="범위" localSheetId="21">#REF!</definedName>
    <definedName name="범위">#REF!</definedName>
    <definedName name="법과표조정_2004분기_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인등록번호" localSheetId="3">#REF!</definedName>
    <definedName name="법인등록번호" localSheetId="21">#REF!</definedName>
    <definedName name="법인등록번호">#REF!</definedName>
    <definedName name="법인명_상호명" localSheetId="3">#REF!</definedName>
    <definedName name="법인명_상호명" localSheetId="21">#REF!</definedName>
    <definedName name="법인명_상호명">#REF!</definedName>
    <definedName name="법인세매매손익수익증권포함" localSheetId="3">#REF!</definedName>
    <definedName name="법인세매매손익수익증권포함" localSheetId="21">#REF!</definedName>
    <definedName name="법인세매매손익수익증권포함">#REF!</definedName>
    <definedName name="법인세비용">#REF!</definedName>
    <definedName name="법정" hidden="1">{#N/A,#N/A,FALSE,"손익표지";#N/A,#N/A,FALSE,"손익계산";#N/A,#N/A,FALSE,"일반관리비";#N/A,#N/A,FALSE,"영업외수익";#N/A,#N/A,FALSE,"영업외비용";#N/A,#N/A,FALSE,"매출액";#N/A,#N/A,FALSE,"요약손익";#N/A,#N/A,FALSE,"요약대차";#N/A,#N/A,FALSE,"매출채권현황";#N/A,#N/A,FALSE,"매출채권명세"}</definedName>
    <definedName name="베" hidden="1">{#N/A,#N/A,FALSE,"1.CRITERIA";#N/A,#N/A,FALSE,"2.IS";#N/A,#N/A,FALSE,"3.BS";#N/A,#N/A,FALSE,"4.PER PL";#N/A,#N/A,FALSE,"5.INVESTMENT";#N/A,#N/A,FALSE,"6.공문";#N/A,#N/A,FALSE,"7.netinvest"}</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 hidden="1">{#N/A,#N/A,FALSE,"1.CRITERIA";#N/A,#N/A,FALSE,"2.IS";#N/A,#N/A,FALSE,"3.BS";#N/A,#N/A,FALSE,"4.PER PL";#N/A,#N/A,FALSE,"5.INVESTMENT";#N/A,#N/A,FALSE,"6.공문";#N/A,#N/A,FALSE,"7.netinvest"}</definedName>
    <definedName name="보고서" localSheetId="3" hidden="1">{#N/A,#N/A,FALSE,"주요여수신";#N/A,#N/A,FALSE,"수신금리";#N/A,#N/A,FALSE,"대출금리";#N/A,#N/A,FALSE,"신규대출";#N/A,#N/A,FALSE,"총액대출"}</definedName>
    <definedName name="보고서" hidden="1">{#N/A,#N/A,FALSE,"주요여수신";#N/A,#N/A,FALSE,"수신금리";#N/A,#N/A,FALSE,"대출금리";#N/A,#N/A,FALSE,"신규대출";#N/A,#N/A,FALSE,"총액대출"}</definedName>
    <definedName name="보라차" hidden="1">{#N/A,#N/A,FALSE,"1.CRITERIA";#N/A,#N/A,FALSE,"2.IS";#N/A,#N/A,FALSE,"3.BS";#N/A,#N/A,FALSE,"4.PER PL";#N/A,#N/A,FALSE,"5.INVESTMENT";#N/A,#N/A,FALSE,"6.공문";#N/A,#N/A,FALSE,"7.netinvest"}</definedName>
    <definedName name="보람" localSheetId="3">#REF!</definedName>
    <definedName name="보람" localSheetId="21">#REF!</definedName>
    <definedName name="보람">#REF!</definedName>
    <definedName name="보봅" hidden="1">{#N/A,#N/A,FALSE,"Aging Summary";#N/A,#N/A,FALSE,"Ratio Analysis";#N/A,#N/A,FALSE,"Test 120 Day Accts";#N/A,#N/A,FALSE,"Tickmarks"}</definedName>
    <definedName name="보아리" hidden="1">{#N/A,#N/A,FALSE,"1.CRITERIA";#N/A,#N/A,FALSE,"2.IS";#N/A,#N/A,FALSE,"3.BS";#N/A,#N/A,FALSE,"4.PER PL";#N/A,#N/A,FALSE,"5.INVESTMENT";#N/A,#N/A,FALSE,"6.공문";#N/A,#N/A,FALSE,"7.netinvest"}</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이" hidden="1">{#N/A,#N/A,FALSE,"1.CRITERIA";#N/A,#N/A,FALSE,"2.IS";#N/A,#N/A,FALSE,"3.BS";#N/A,#N/A,FALSE,"4.PER PL";#N/A,#N/A,FALSE,"5.INVESTMENT";#N/A,#N/A,FALSE,"6.공문";#N/A,#N/A,FALSE,"7.netinvest"}</definedName>
    <definedName name="보이아" hidden="1">{#N/A,#N/A,FALSE,"1.CRITERIA";#N/A,#N/A,FALSE,"2.IS";#N/A,#N/A,FALSE,"3.BS";#N/A,#N/A,FALSE,"4.PER PL";#N/A,#N/A,FALSE,"5.INVESTMENT";#N/A,#N/A,FALSE,"6.공문";#N/A,#N/A,FALSE,"7.netinvest"}</definedName>
    <definedName name="보증기관" localSheetId="3">#REF!</definedName>
    <definedName name="보증기관" localSheetId="21">#REF!</definedName>
    <definedName name="보증기관">#REF!</definedName>
    <definedName name="보증분류2" localSheetId="3">#REF!</definedName>
    <definedName name="보증분류2" localSheetId="21">#REF!</definedName>
    <definedName name="보증분류2">#REF!</definedName>
    <definedName name="보증분류3" localSheetId="3">#REF!</definedName>
    <definedName name="보증분류3" localSheetId="21">#REF!</definedName>
    <definedName name="보증분류3">#REF!</definedName>
    <definedName name="보증분류4" localSheetId="21">#REF!</definedName>
    <definedName name="보증분류4">#REF!</definedName>
    <definedName name="보험" hidden="1">{#N/A,#N/A,FALSE,"BS";#N/A,#N/A,FALSE,"PL";#N/A,#N/A,FALSE,"처분";#N/A,#N/A,FALSE,"현금";#N/A,#N/A,FALSE,"매출";#N/A,#N/A,FALSE,"원가";#N/A,#N/A,FALSE,"경영"}</definedName>
    <definedName name="복사기">'[27]1담당0113'!$F$268</definedName>
    <definedName name="복사기1">'[27]2담당0113'!$F$433</definedName>
    <definedName name="복사본" hidden="1">{#N/A,#N/A,FALSE,"BS";#N/A,#N/A,FALSE,"PL";#N/A,#N/A,FALSE,"처분";#N/A,#N/A,FALSE,"현금";#N/A,#N/A,FALSE,"매출";#N/A,#N/A,FALSE,"원가";#N/A,#N/A,FALSE,"경영"}</definedName>
    <definedName name="본란계정" localSheetId="3">#REF!</definedName>
    <definedName name="본란계정" localSheetId="21">#REF!</definedName>
    <definedName name="본란계정">#REF!</definedName>
    <definedName name="본사" localSheetId="3">[149]TB!#REF!</definedName>
    <definedName name="본사" localSheetId="21">[149]TB!#REF!</definedName>
    <definedName name="본사">[149]TB!#REF!</definedName>
    <definedName name="본사누계" localSheetId="3">[149]TB!#REF!</definedName>
    <definedName name="본사누계" localSheetId="21">[149]TB!#REF!</definedName>
    <definedName name="본사누계">[149]TB!#REF!</definedName>
    <definedName name="본사전기" localSheetId="21">[149]TB!#REF!</definedName>
    <definedName name="본사전기">[149]TB!#REF!</definedName>
    <definedName name="볼" hidden="1">{#N/A,#N/A,FALSE,"1.CRITERIA";#N/A,#N/A,FALSE,"2.IS";#N/A,#N/A,FALSE,"3.BS";#N/A,#N/A,FALSE,"4.PER PL";#N/A,#N/A,FALSE,"5.INVESTMENT";#N/A,#N/A,FALSE,"6.공문";#N/A,#N/A,FALSE,"7.netinvest"}</definedName>
    <definedName name="봉석" localSheetId="3">#REF!</definedName>
    <definedName name="봉석" localSheetId="21">#REF!</definedName>
    <definedName name="봉석">#REF!</definedName>
    <definedName name="봐" hidden="1">{#N/A,#N/A,FALSE,"1.CRITERIA";#N/A,#N/A,FALSE,"2.IS";#N/A,#N/A,FALSE,"3.BS";#N/A,#N/A,FALSE,"4.PER PL";#N/A,#N/A,FALSE,"5.INVESTMENT";#N/A,#N/A,FALSE,"6.공문";#N/A,#N/A,FALSE,"7.netinvest"}</definedName>
    <definedName name="부"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부가세대사" hidden="1">{#N/A,#N/A,FALSE,"buildings"}</definedName>
    <definedName name="부도어음" localSheetId="3">#REF!</definedName>
    <definedName name="부도어음" localSheetId="21">#REF!</definedName>
    <definedName name="부도어음">#REF!</definedName>
    <definedName name="부동산대변">'[137]합동별(기표용)'!$AP$1:$AP$65536</definedName>
    <definedName name="부동산차변">'[137]합동별(기표용)'!$U$1:$U$65536</definedName>
    <definedName name="부속" localSheetId="3" hidden="1">[166]수정시산표!#REF!</definedName>
    <definedName name="부속" localSheetId="21" hidden="1">[167]수정시산표!#REF!</definedName>
    <definedName name="부속" hidden="1">[167]수정시산표!#REF!</definedName>
    <definedName name="부채탕감" localSheetId="3">[141]가정!#REF!</definedName>
    <definedName name="부채탕감" localSheetId="21">[141]가정!#REF!</definedName>
    <definedName name="부채탕감">[141]가정!#REF!</definedName>
    <definedName name="부채탕감액" localSheetId="3">[141]가정!#REF!</definedName>
    <definedName name="부채탕감액" localSheetId="21">[141]가정!#REF!</definedName>
    <definedName name="부채탕감액">[141]가정!#REF!</definedName>
    <definedName name="부평" localSheetId="3">[149]TB!#REF!</definedName>
    <definedName name="부평" localSheetId="21">[149]TB!#REF!</definedName>
    <definedName name="부평">[149]TB!#REF!</definedName>
    <definedName name="북채" localSheetId="3">#REF!</definedName>
    <definedName name="북채" localSheetId="21">#REF!</definedName>
    <definedName name="북채">#REF!</definedName>
    <definedName name="분개" localSheetId="3">#REF!</definedName>
    <definedName name="분개" localSheetId="21">#REF!</definedName>
    <definedName name="분개">#REF!</definedName>
    <definedName name="분기별" hidden="1">{#N/A,#N/A,TRUE,"Y생산";#N/A,#N/A,TRUE,"Y판매";#N/A,#N/A,TRUE,"Y총물량";#N/A,#N/A,TRUE,"Y능력";#N/A,#N/A,TRUE,"YKD"}</definedName>
    <definedName name="분기별2" hidden="1">{#N/A,#N/A,TRUE,"Y생산";#N/A,#N/A,TRUE,"Y판매";#N/A,#N/A,TRUE,"Y총물량";#N/A,#N/A,TRUE,"Y능력";#N/A,#N/A,TRUE,"YKD"}</definedName>
    <definedName name="분기손익비교" hidden="1">{#N/A,#N/A,FALSE,"매출이익"}</definedName>
    <definedName name="분기외화" hidden="1">{#N/A,#N/A,FALSE,"1.CRITERIA";#N/A,#N/A,FALSE,"2.IS";#N/A,#N/A,FALSE,"3.BS";#N/A,#N/A,FALSE,"4.PER PL";#N/A,#N/A,FALSE,"5.INVESTMENT";#N/A,#N/A,FALSE,"6.공문";#N/A,#N/A,FALSE,"7.netinvest"}</definedName>
    <definedName name="분석" localSheetId="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localSheetId="21">#REF!</definedName>
    <definedName name="분석">#REF!</definedName>
    <definedName name="불특대변">'[137]합동별(기표용)'!$Y$1:$Y$65536</definedName>
    <definedName name="불특차변">'[137]합동별(기표용)'!$D$1:$D$65536</definedName>
    <definedName name="불특평가손" localSheetId="3">#REF!</definedName>
    <definedName name="불특평가손" localSheetId="21">#REF!</definedName>
    <definedName name="불특평가손">#REF!</definedName>
    <definedName name="불특평가익" localSheetId="3">#REF!</definedName>
    <definedName name="불특평가익" localSheetId="21">#REF!</definedName>
    <definedName name="불특평가익">#REF!</definedName>
    <definedName name="비" localSheetId="3" hidden="1">{#N/A,#N/A,FALSE,"1.CRITERIA";#N/A,#N/A,FALSE,"2.IS";#N/A,#N/A,FALSE,"3.BS";#N/A,#N/A,FALSE,"4.PER PL";#N/A,#N/A,FALSE,"5.INVESTMENT";#N/A,#N/A,FALSE,"6.공문";#N/A,#N/A,FALSE,"7.netinvest"}</definedName>
    <definedName name="비" hidden="1">{#N/A,#N/A,FALSE,"Sheet5"}</definedName>
    <definedName name="비경상r" localSheetId="3">#REF!</definedName>
    <definedName name="비경상r" localSheetId="21">#REF!</definedName>
    <definedName name="비경상r">#REF!</definedName>
    <definedName name="비고" localSheetId="3">#REF!</definedName>
    <definedName name="비고" localSheetId="21">#REF!</definedName>
    <definedName name="비고">#REF!</definedName>
    <definedName name="비과세" hidden="1">#REF!</definedName>
    <definedName name="비과세평가손" localSheetId="21">#REF!</definedName>
    <definedName name="비과세평가손">#REF!</definedName>
    <definedName name="비과세평가익" localSheetId="21">#REF!</definedName>
    <definedName name="비과세평가익">#REF!</definedName>
    <definedName name="비교대차대조표" localSheetId="21">#REF!</definedName>
    <definedName name="비교대차대조표">#REF!</definedName>
    <definedName name="비용계정별" hidden="1">{#N/A,#N/A,FALSE,"UNIT";#N/A,#N/A,FALSE,"UNIT";#N/A,#N/A,FALSE,"계정"}</definedName>
    <definedName name="비품내용연수">[141]고정자산!$B$100</definedName>
    <definedName name="비품상각률">[141]고정자산!$B$99</definedName>
    <definedName name="빙수" hidden="1">{#N/A,#N/A,FALSE,"1.CRITERIA";#N/A,#N/A,FALSE,"2.IS";#N/A,#N/A,FALSE,"3.BS";#N/A,#N/A,FALSE,"4.PER PL";#N/A,#N/A,FALSE,"5.INVESTMENT";#N/A,#N/A,FALSE,"6.공문";#N/A,#N/A,FALSE,"7.netinvest"}</definedName>
    <definedName name="ㅅ" localSheetId="3" hidden="1">{#N/A,#N/A,FALSE,"표지";#N/A,#N/A,FALSE,"전제";#N/A,#N/A,FALSE,"대당";#N/A,#N/A,FALSE,"가공비";#N/A,#N/A,FALSE,"재료비";#N/A,#N/A,FALSE,"손익"}</definedName>
    <definedName name="ㅅ" hidden="1">{#N/A,#N/A,FALSE,"BS";#N/A,#N/A,FALSE,"PL";#N/A,#N/A,FALSE,"처분";#N/A,#N/A,FALSE,"현금";#N/A,#N/A,FALSE,"매출";#N/A,#N/A,FALSE,"원가";#N/A,#N/A,FALSE,"경영"}</definedName>
    <definedName name="ㅅㄱ" hidden="1">{#N/A,#N/A,TRUE,"Y생산";#N/A,#N/A,TRUE,"Y판매";#N/A,#N/A,TRUE,"Y총물량";#N/A,#N/A,TRUE,"Y능력";#N/A,#N/A,TRUE,"YKD"}</definedName>
    <definedName name="ㅅ거ㅏ" hidden="1">{#N/A,#N/A,TRUE,"Y생산";#N/A,#N/A,TRUE,"Y판매";#N/A,#N/A,TRUE,"Y총물량";#N/A,#N/A,TRUE,"Y능력";#N/A,#N/A,TRUE,"YKD"}</definedName>
    <definedName name="ㅅ거ㅛㅕㅣㅏ" hidden="1">{#N/A,#N/A,FALSE,"96 3월물량표";#N/A,#N/A,FALSE,"96 4월물량표";#N/A,#N/A,FALSE,"96 5월물량표"}</definedName>
    <definedName name="ㅅㅅㅅ" hidden="1">{"targetdcf",#N/A,FALSE,"Merger consequences";"TARGETASSU",#N/A,FALSE,"Merger consequences";"TERMINAL VALUE",#N/A,FALSE,"Merger consequences"}</definedName>
    <definedName name="ㅅ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ㅎㄹ" hidden="1">{#N/A,#N/A,FALSE,"97년 투자계획 세부내역 "}</definedName>
    <definedName name="사" localSheetId="3" hidden="1">{#N/A,#N/A,FALSE,"1.CRITERIA";#N/A,#N/A,FALSE,"2.IS";#N/A,#N/A,FALSE,"3.BS";#N/A,#N/A,FALSE,"4.PER PL";#N/A,#N/A,FALSE,"5.INVESTMENT";#N/A,#N/A,FALSE,"6.공문";#N/A,#N/A,FALSE,"7.netinvest"}</definedName>
    <definedName name="사" hidden="1">{#N/A,#N/A,FALSE,"Sheet5"}</definedName>
    <definedName name="사고뭉치" hidden="1">{#N/A,#N/A,FALSE,"96 3월물량표";#N/A,#N/A,FALSE,"96 4월물량표";#N/A,#N/A,FALSE,"96 5월물량표"}</definedName>
    <definedName name="사랑" hidden="1">{"'Sheet1'!$A$1:$H$36"}</definedName>
    <definedName name="사마ㅏ" hidden="1">{"targetdcf",#N/A,FALSE,"Merger consequences";"TARGETASSU",#N/A,FALSE,"Merger consequences";"TERMINAL VALUE",#N/A,FALSE,"Merger consequences"}</definedName>
    <definedName name="사모분류1" localSheetId="3">#REF!</definedName>
    <definedName name="사모분류1" localSheetId="21">#REF!</definedName>
    <definedName name="사모분류1">#REF!</definedName>
    <definedName name="사모분류2" localSheetId="3">#REF!</definedName>
    <definedName name="사모분류2" localSheetId="21">#REF!</definedName>
    <definedName name="사모분류2">#REF!</definedName>
    <definedName name="사모분류3" localSheetId="3">#REF!</definedName>
    <definedName name="사모분류3" localSheetId="21">#REF!</definedName>
    <definedName name="사모분류3">#REF!</definedName>
    <definedName name="사모분류4" localSheetId="21">#REF!</definedName>
    <definedName name="사모분류4">#REF!</definedName>
    <definedName name="사업계획">[168]대환취급!$A$1:$N$3416</definedName>
    <definedName name="사업년도_월수" localSheetId="3">#REF!</definedName>
    <definedName name="사업년도_월수" localSheetId="21">#REF!</definedName>
    <definedName name="사업년도_월수">#REF!</definedName>
    <definedName name="사업년도1" localSheetId="3">#REF!</definedName>
    <definedName name="사업년도1" localSheetId="21">#REF!</definedName>
    <definedName name="사업년도1">#REF!</definedName>
    <definedName name="사업년도2" localSheetId="3">#REF!</definedName>
    <definedName name="사업년도2" localSheetId="21">#REF!</definedName>
    <definedName name="사업년도2">#REF!</definedName>
    <definedName name="사업ㅂ3" hidden="1">{"AQUIRORDCF",#N/A,FALSE,"Merger consequences";"Acquirorassns",#N/A,FALSE,"Merger consequences"}</definedName>
    <definedName name="사업자등록번호" localSheetId="3">#REF!</definedName>
    <definedName name="사업자등록번호" localSheetId="21">#REF!</definedName>
    <definedName name="사업자등록번호">#REF!</definedName>
    <definedName name="사업장소재지" localSheetId="3">#REF!</definedName>
    <definedName name="사업장소재지" localSheetId="21">#REF!</definedName>
    <definedName name="사업장소재지">#REF!</definedName>
    <definedName name="사원미지급" hidden="1">{#N/A,#N/A,FALSE,"1.CRITERIA";#N/A,#N/A,FALSE,"2.IS";#N/A,#N/A,FALSE,"3.BS";#N/A,#N/A,FALSE,"4.PER PL";#N/A,#N/A,FALSE,"5.INVESTMENT";#N/A,#N/A,FALSE,"6.공문";#N/A,#N/A,FALSE,"7.netinvest"}</definedName>
    <definedName name="사진" hidden="1">{#N/A,#N/A,FALSE,"단축1";#N/A,#N/A,FALSE,"단축2";#N/A,#N/A,FALSE,"단축3";#N/A,#N/A,FALSE,"장축";#N/A,#N/A,FALSE,"4WD"}</definedName>
    <definedName name="사진1" hidden="1">{#N/A,#N/A,FALSE,"단축1";#N/A,#N/A,FALSE,"단축2";#N/A,#N/A,FALSE,"단축3";#N/A,#N/A,FALSE,"장축";#N/A,#N/A,FALSE,"4WD"}</definedName>
    <definedName name="사채" localSheetId="3">#REF!</definedName>
    <definedName name="사채" localSheetId="21">#REF!</definedName>
    <definedName name="사채">#REF!</definedName>
    <definedName name="사ㅏ" hidden="1">{#N/A,#N/A,FALSE,"BS";#N/A,#N/A,FALSE,"PL";#N/A,#N/A,FALSE,"처분";#N/A,#N/A,FALSE,"현금";#N/A,#N/A,FALSE,"매출";#N/A,#N/A,FALSE,"원가";#N/A,#N/A,FALSE,"경영"}</definedName>
    <definedName name="삼일최고" hidden="1">{#N/A,#N/A,FALSE,"Aging Summary";#N/A,#N/A,FALSE,"Ratio Analysis";#N/A,#N/A,FALSE,"Test 120 Day Accts";#N/A,#N/A,FALSE,"Tickmarks"}</definedName>
    <definedName name="상각비" localSheetId="3">#REF!</definedName>
    <definedName name="상각비" localSheetId="21">#REF!</definedName>
    <definedName name="상각비">#REF!</definedName>
    <definedName name="상거래거치기간">[141]가정!$D$29</definedName>
    <definedName name="상거래상환기간">[141]가정!$E$29</definedName>
    <definedName name="상계표" localSheetId="3">#REF!</definedName>
    <definedName name="상계표" localSheetId="21">#REF!</definedName>
    <definedName name="상계표">#REF!</definedName>
    <definedName name="상록수명세" localSheetId="3">#REF!</definedName>
    <definedName name="상록수명세" localSheetId="21">#REF!</definedName>
    <definedName name="상록수명세">#REF!</definedName>
    <definedName name="상이사항기록" localSheetId="3">#REF!</definedName>
    <definedName name="상이사항기록" localSheetId="21">#REF!</definedName>
    <definedName name="상이사항기록">#REF!</definedName>
    <definedName name="상품" localSheetId="3" hidden="1">#REF!</definedName>
    <definedName name="상품" hidden="1">{#N/A,#N/A,FALSE,"Sheet5"}</definedName>
    <definedName name="상품시화" localSheetId="3">#REF!</definedName>
    <definedName name="상품시화" localSheetId="21">#REF!</definedName>
    <definedName name="상품시화">#REF!</definedName>
    <definedName name="상품원가" localSheetId="3" hidden="1">{#N/A,#N/A,FALSE,"Sheet5"}</definedName>
    <definedName name="상품원가" hidden="1">{#N/A,#N/A,FALSE,"Sheet5"}</definedName>
    <definedName name="상환기일" localSheetId="3">#REF!</definedName>
    <definedName name="상환기일" localSheetId="21">#REF!</definedName>
    <definedName name="상환기일">#REF!</definedName>
    <definedName name="상환방법" localSheetId="3">#REF!</definedName>
    <definedName name="상환방법" localSheetId="21">#REF!</definedName>
    <definedName name="상환방법">#REF!</definedName>
    <definedName name="새" localSheetId="3" hidden="1">{#N/A,#N/A,FALSE,"주요여수신";#N/A,#N/A,FALSE,"수신금리";#N/A,#N/A,FALSE,"대출금리";#N/A,#N/A,FALSE,"신규대출";#N/A,#N/A,FALSE,"총액대출"}</definedName>
    <definedName name="새" hidden="1">{#N/A,#N/A,FALSE,"주요여수신";#N/A,#N/A,FALSE,"수신금리";#N/A,#N/A,FALSE,"대출금리";#N/A,#N/A,FALSE,"신규대출";#N/A,#N/A,FALSE,"총액대출"}</definedName>
    <definedName name="새새샛" hidden="1">{"'미착금액'!$A$4:$G$14"}</definedName>
    <definedName name="새천년" hidden="1">{#N/A,#N/A,TRUE,"Y생산";#N/A,#N/A,TRUE,"Y판매";#N/A,#N/A,TRUE,"Y총물량";#N/A,#N/A,TRUE,"Y능력";#N/A,#N/A,TRUE,"YKD"}</definedName>
    <definedName name="샘플">'[152]Sheet1 (2)'!$D$240:$D$244</definedName>
    <definedName name="샘플2">'[152]Sheet1 (2)'!$D$246:$D$248</definedName>
    <definedName name="생공안" hidden="1">{"targetdcf",#N/A,FALSE,"Merger consequences";"TARGETASSU",#N/A,FALSE,"Merger consequences";"TERMINAL VALUE",#N/A,FALSE,"Merger consequences"}</definedName>
    <definedName name="생산PLAN" localSheetId="3">#REF!</definedName>
    <definedName name="생산PLAN" localSheetId="21">#REF!</definedName>
    <definedName name="생산PLAN">#REF!</definedName>
    <definedName name="생산TON" hidden="1">{#N/A,#N/A,TRUE,"Y생산";#N/A,#N/A,TRUE,"Y판매";#N/A,#N/A,TRUE,"Y총물량";#N/A,#N/A,TRUE,"Y능력";#N/A,#N/A,TRUE,"YKD"}</definedName>
    <definedName name="생산계획" localSheetId="3">#REF!</definedName>
    <definedName name="생산계획" localSheetId="21">#REF!</definedName>
    <definedName name="생산계획">#REF!</definedName>
    <definedName name="생산량" localSheetId="3">#REF!</definedName>
    <definedName name="생산량" localSheetId="21">#REF!</definedName>
    <definedName name="생산량">#REF!</definedName>
    <definedName name="생산실적" localSheetId="3">#REF!</definedName>
    <definedName name="생산실적" localSheetId="21">#REF!</definedName>
    <definedName name="생산실적">#REF!</definedName>
    <definedName name="생산특장2" hidden="1">{#N/A,#N/A,TRUE,"Y생산";#N/A,#N/A,TRUE,"Y판매";#N/A,#N/A,TRUE,"Y총물량";#N/A,#N/A,TRUE,"Y능력";#N/A,#N/A,TRUE,"YKD"}</definedName>
    <definedName name="생산합격" hidden="1">{#N/A,#N/A,TRUE,"Y생산";#N/A,#N/A,TRUE,"Y판매";#N/A,#N/A,TRUE,"Y총물량";#N/A,#N/A,TRUE,"Y능력";#N/A,#N/A,TRUE,"YKD"}</definedName>
    <definedName name="서" hidden="1">{#N/A,#N/A,FALSE,"96 3월물량표";#N/A,#N/A,FALSE,"96 4월물량표";#N/A,#N/A,FALSE,"96 5월물량표"}</definedName>
    <definedName name="서교원" hidden="1">{#N/A,#N/A,TRUE,"Y생산";#N/A,#N/A,TRUE,"Y판매";#N/A,#N/A,TRUE,"Y총물량";#N/A,#N/A,TRUE,"Y능력";#N/A,#N/A,TRUE,"YKD"}</definedName>
    <definedName name="서기창" hidden="1">{#N/A,#N/A,FALSE,"97년 투자계획 세부내역 "}</definedName>
    <definedName name="서버">[169]PLT8500!$A$2:$W$30</definedName>
    <definedName name="서버PL">[169]PLT8500!$A$2:$A$30</definedName>
    <definedName name="서울사무소" localSheetId="3">[149]TB!#REF!</definedName>
    <definedName name="서울사무소" localSheetId="21">[149]TB!#REF!</definedName>
    <definedName name="서울사무소">[149]TB!#REF!</definedName>
    <definedName name="서울사무소월차" localSheetId="3">[149]TB!#REF!</definedName>
    <definedName name="서울사무소월차" localSheetId="21">[149]TB!#REF!</definedName>
    <definedName name="서울사무소월차">[149]TB!#REF!</definedName>
    <definedName name="서울사무소전기" localSheetId="3">[149]TB!#REF!</definedName>
    <definedName name="서울사무소전기" localSheetId="21">[149]TB!#REF!</definedName>
    <definedName name="서울사무소전기">[149]TB!#REF!</definedName>
    <definedName name="서이" hidden="1">{#N/A,#N/A,FALSE,"1.CRITERIA";#N/A,#N/A,FALSE,"2.IS";#N/A,#N/A,FALSE,"3.BS";#N/A,#N/A,FALSE,"4.PER PL";#N/A,#N/A,FALSE,"5.INVESTMENT";#N/A,#N/A,FALSE,"6.공문";#N/A,#N/A,FALSE,"7.netinvest"}</definedName>
    <definedName name="선급금" localSheetId="3">#REF!</definedName>
    <definedName name="선급금" localSheetId="21">#REF!</definedName>
    <definedName name="선급금">#REF!</definedName>
    <definedName name="선급비용" localSheetId="3">#REF!</definedName>
    <definedName name="선급비용" localSheetId="21">#REF!</definedName>
    <definedName name="선급비용">#REF!</definedName>
    <definedName name="선물환" localSheetId="3">#REF!</definedName>
    <definedName name="선물환" localSheetId="21">#REF!</definedName>
    <definedName name="선물환">#REF!</definedName>
    <definedName name="선수금" localSheetId="3">'[160]control sheet'!#REF!</definedName>
    <definedName name="선수금" localSheetId="21">'[160]control sheet'!#REF!</definedName>
    <definedName name="선수금">'[160]control sheet'!#REF!</definedName>
    <definedName name="성공" hidden="1">{#N/A,#N/A,FALSE,"97년 투자계획 세부내역 "}</definedName>
    <definedName name="성남" localSheetId="21">[149]TB!#REF!</definedName>
    <definedName name="성남">[149]TB!#REF!</definedName>
    <definedName name="세무조사완료" hidden="1">{#N/A,#N/A,FALSE,"매출이익"}</definedName>
    <definedName name="세부계정" localSheetId="3" hidden="1">{#N/A,#N/A,FALSE,"주요여수신";#N/A,#N/A,FALSE,"수신금리";#N/A,#N/A,FALSE,"대출금리";#N/A,#N/A,FALSE,"신규대출";#N/A,#N/A,FALSE,"총액대출"}</definedName>
    <definedName name="세부계정" hidden="1">{#N/A,#N/A,FALSE,"주요여수신";#N/A,#N/A,FALSE,"수신금리";#N/A,#N/A,FALSE,"대출금리";#N/A,#N/A,FALSE,"신규대출";#N/A,#N/A,FALSE,"총액대출"}</definedName>
    <definedName name="세부생산계획" hidden="1">{#N/A,#N/A,TRUE,"Y생산";#N/A,#N/A,TRUE,"Y판매";#N/A,#N/A,TRUE,"Y총물량";#N/A,#N/A,TRUE,"Y능력";#N/A,#N/A,TRUE,"YKD"}</definedName>
    <definedName name="세부일정" hidden="1">{#N/A,#N/A,FALSE,"단축1";#N/A,#N/A,FALSE,"단축2";#N/A,#N/A,FALSE,"단축3";#N/A,#N/A,FALSE,"장축";#N/A,#N/A,FALSE,"4WD"}</definedName>
    <definedName name="세부일정.1" hidden="1">{#N/A,#N/A,FALSE,"단축1";#N/A,#N/A,FALSE,"단축2";#N/A,#N/A,FALSE,"단축3";#N/A,#N/A,FALSE,"장축";#N/A,#N/A,FALSE,"4WD"}</definedName>
    <definedName name="세율" localSheetId="3">#REF!</definedName>
    <definedName name="세율" localSheetId="21">#REF!</definedName>
    <definedName name="세율">#REF!</definedName>
    <definedName name="세전손익">#REF!</definedName>
    <definedName name="세진" localSheetId="3">#REF!</definedName>
    <definedName name="세진" localSheetId="21">#REF!</definedName>
    <definedName name="세진">#REF!</definedName>
    <definedName name="세진2" localSheetId="21">#REF!</definedName>
    <definedName name="세진2">#REF!</definedName>
    <definedName name="세진3" localSheetId="3">'#3 Valuation Results 검증'!세진3</definedName>
    <definedName name="세진3">[0]!세진3</definedName>
    <definedName name="소화주철장판" hidden="1">{#N/A,#N/A,FALSE,"단축1";#N/A,#N/A,FALSE,"단축2";#N/A,#N/A,FALSE,"단축3";#N/A,#N/A,FALSE,"장축";#N/A,#N/A,FALSE,"4WD"}</definedName>
    <definedName name="속성">[49]유효성검사!$J$2:$J$13</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실" hidden="1">{#N/A,#N/A,FALSE,"1.CRITERIA";#N/A,#N/A,FALSE,"2.IS";#N/A,#N/A,FALSE,"3.BS";#N/A,#N/A,FALSE,"4.PER PL";#N/A,#N/A,FALSE,"5.INVESTMENT";#N/A,#N/A,FALSE,"6.공문";#N/A,#N/A,FALSE,"7.netinvest"}</definedName>
    <definedName name="손익" hidden="1">{"'Sheet1'!$A$1:$D$4"}</definedName>
    <definedName name="손익_신탁" localSheetId="3">#REF!</definedName>
    <definedName name="손익_신탁" localSheetId="21">#REF!</definedName>
    <definedName name="손익_신탁">#REF!</definedName>
    <definedName name="손익_은행" localSheetId="21">#REF!</definedName>
    <definedName name="손익_은행">#REF!</definedName>
    <definedName name="손익3" hidden="1">{#N/A,#N/A,FALSE,"UNIT";#N/A,#N/A,FALSE,"UNIT";#N/A,#N/A,FALSE,"계정"}</definedName>
    <definedName name="손익계산서" hidden="1">{#N/A,#N/A,FALSE,"Aging Summary";#N/A,#N/A,FALSE,"Ratio Analysis";#N/A,#N/A,FALSE,"Test 120 Day Accts";#N/A,#N/A,FALSE,"Tickmarks"}</definedName>
    <definedName name="손익계산서조정_04_12" hidden="1">{#N/A,#N/A,FALSE,"1.CRITERIA";#N/A,#N/A,FALSE,"2.IS";#N/A,#N/A,FALSE,"3.BS";#N/A,#N/A,FALSE,"4.PER PL";#N/A,#N/A,FALSE,"5.INVESTMENT";#N/A,#N/A,FALSE,"6.공문";#N/A,#N/A,FALSE,"7.netinvest"}</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송" hidden="1">{#N/A,#N/A,TRUE,"Y생산";#N/A,#N/A,TRUE,"Y판매";#N/A,#N/A,TRUE,"Y총물량";#N/A,#N/A,TRUE,"Y능력";#N/A,#N/A,TRUE,"YKD"}</definedName>
    <definedName name="송창기" hidden="1">{#N/A,#N/A,TRUE,"Y생산";#N/A,#N/A,TRUE,"Y판매";#N/A,#N/A,TRUE,"Y총물량";#N/A,#N/A,TRUE,"Y능력";#N/A,#N/A,TRUE,"YKD"}</definedName>
    <definedName name="쇼ㅏㅓㅘㅡ" hidden="1">{#N/A,#N/A,TRUE,"Y생산";#N/A,#N/A,TRUE,"Y판매";#N/A,#N/A,TRUE,"Y총물량";#N/A,#N/A,TRUE,"Y능력";#N/A,#N/A,TRUE,"YKD"}</definedName>
    <definedName name="쇼ㅓ" hidden="1">{#N/A,#N/A,FALSE,"96 3월물량표";#N/A,#N/A,FALSE,"96 4월물량표";#N/A,#N/A,FALSE,"96 5월물량표"}</definedName>
    <definedName name="쇼ㅓㅑㅛㅕㅏㅣ" hidden="1">{#N/A,#N/A,TRUE,"Y생산";#N/A,#N/A,TRUE,"Y판매";#N/A,#N/A,TRUE,"Y총물량";#N/A,#N/A,TRUE,"Y능력";#N/A,#N/A,TRUE,"YKD"}</definedName>
    <definedName name="쇼ㅓㅡㅜ" hidden="1">{#N/A,#N/A,TRUE,"Y생산";#N/A,#N/A,TRUE,"Y판매";#N/A,#N/A,TRUE,"Y총물량";#N/A,#N/A,TRUE,"Y능력";#N/A,#N/A,TRUE,"YKD"}</definedName>
    <definedName name="쇽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수">[170]수탁현황!$A$6:$AD$262</definedName>
    <definedName name="수_______출" localSheetId="3">#REF!</definedName>
    <definedName name="수_______출" localSheetId="21">#REF!</definedName>
    <definedName name="수_______출">#REF!</definedName>
    <definedName name="수급계획" hidden="1">{"targetdcf",#N/A,FALSE,"Merger consequences";"TARGETASSU",#N/A,FALSE,"Merger consequences";"TERMINAL VALUE",#N/A,FALSE,"Merger consequences"}</definedName>
    <definedName name="수량조정율" localSheetId="3">[141]가정!#REF!</definedName>
    <definedName name="수량조정율" localSheetId="21">[141]가정!#REF!</definedName>
    <definedName name="수량조정율">[141]가정!#REF!</definedName>
    <definedName name="수보누계" localSheetId="3">#REF!</definedName>
    <definedName name="수보누계" localSheetId="21">#REF!</definedName>
    <definedName name="수보누계">#REF!</definedName>
    <definedName name="수선비세부" hidden="1">#REF!</definedName>
    <definedName name="수영" hidden="1">{#N/A,#N/A,FALSE,"BS";#N/A,#N/A,FALSE,"PL";#N/A,#N/A,FALSE,"처분";#N/A,#N/A,FALSE,"현금";#N/A,#N/A,FALSE,"매출";#N/A,#N/A,FALSE,"원가";#N/A,#N/A,FALSE,"경영"}</definedName>
    <definedName name="수익4속" hidden="1">{#N/A,#N/A,FALSE,"단축1";#N/A,#N/A,FALSE,"단축2";#N/A,#N/A,FALSE,"단축3";#N/A,#N/A,FALSE,"장축";#N/A,#N/A,FALSE,"4WD"}</definedName>
    <definedName name="수익증권1" localSheetId="3">#REF!</definedName>
    <definedName name="수익증권1" localSheetId="21">#REF!</definedName>
    <definedName name="수익증권1">#REF!</definedName>
    <definedName name="수익증권2" localSheetId="3">#REF!</definedName>
    <definedName name="수익증권2" localSheetId="21">#REF!</definedName>
    <definedName name="수익증권2">#REF!</definedName>
    <definedName name="수익증권3" localSheetId="3">#REF!</definedName>
    <definedName name="수익증권3" localSheetId="21">#REF!</definedName>
    <definedName name="수익증권3">#REF!</definedName>
    <definedName name="수익증권4" localSheetId="21">#REF!</definedName>
    <definedName name="수익증권4">#REF!</definedName>
    <definedName name="수익증권5" localSheetId="21">#REF!</definedName>
    <definedName name="수익증권5">#REF!</definedName>
    <definedName name="수익증권6" localSheetId="21">#REF!</definedName>
    <definedName name="수익증권6">#REF!</definedName>
    <definedName name="수익증권7" localSheetId="21">#REF!</definedName>
    <definedName name="수익증권7">#REF!</definedName>
    <definedName name="수익증권8" localSheetId="21">#REF!</definedName>
    <definedName name="수익증권8">#REF!</definedName>
    <definedName name="수입보증금" localSheetId="21">#REF!</definedName>
    <definedName name="수입보증금">#REF!</definedName>
    <definedName name="수입차">'[27]1담당0113'!$F$131</definedName>
    <definedName name="수입차1">'[27]2담당0113'!$F$260</definedName>
    <definedName name="수정" localSheetId="3" hidden="1">{#N/A,#N/A,FALSE,"BS";#N/A,#N/A,FALSE,"PL";#N/A,#N/A,FALSE,"처분";#N/A,#N/A,FALSE,"현금";#N/A,#N/A,FALSE,"매출";#N/A,#N/A,FALSE,"원가";#N/A,#N/A,FALSE,"경영"}</definedName>
    <definedName name="수정" hidden="1">{#N/A,#N/A,FALSE,"BS";#N/A,#N/A,FALSE,"PL";#N/A,#N/A,FALSE,"처분";#N/A,#N/A,FALSE,"현금";#N/A,#N/A,FALSE,"매출";#N/A,#N/A,FALSE,"원가";#N/A,#N/A,FALSE,"경영"}</definedName>
    <definedName name="수정1211" hidden="1">{"'10_03일자별'!$A$2:$H$31"}</definedName>
    <definedName name="수정1212" hidden="1">{"'10_03일자별'!$A$2:$H$31"}</definedName>
    <definedName name="수정물량" hidden="1">{#N/A,#N/A,TRUE,"Y생산";#N/A,#N/A,TRUE,"Y판매";#N/A,#N/A,TRUE,"Y총물량";#N/A,#N/A,TRUE,"Y능력";#N/A,#N/A,TRUE,"YKD"}</definedName>
    <definedName name="수정분" localSheetId="21">[149]TB!#REF!</definedName>
    <definedName name="수정분">[149]TB!#REF!</definedName>
    <definedName name="수정사항" localSheetId="3">[0]!prt6bn46bt82</definedName>
    <definedName name="수정사항">[0]!prt6bn46bt82</definedName>
    <definedName name="수정사항_34분기" hidden="1">{#N/A,#N/A,FALSE,"매출이익"}</definedName>
    <definedName name="수출"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1213.70" hidden="1">{#N/A,#N/A,TRUE,"Y생산";#N/A,#N/A,TRUE,"Y판매";#N/A,#N/A,TRUE,"Y총물량";#N/A,#N/A,TRUE,"Y능력";#N/A,#N/A,TRUE,"YKD"}</definedName>
    <definedName name="수출실적" hidden="1">{"'Sheet1'!$A$1:$H$36"}</definedName>
    <definedName name="수출판촉비총괄" hidden="1">#N/A</definedName>
    <definedName name="수탁현황" localSheetId="3">#REF!</definedName>
    <definedName name="수탁현황" localSheetId="21">#REF!</definedName>
    <definedName name="수탁현황">#REF!</definedName>
    <definedName name="순위" localSheetId="3">#REF!</definedName>
    <definedName name="순위" localSheetId="21">#REF!</definedName>
    <definedName name="순위">#REF!</definedName>
    <definedName name="스왑" localSheetId="3">#REF!</definedName>
    <definedName name="스왑" localSheetId="21">#REF!</definedName>
    <definedName name="스왑">#REF!</definedName>
    <definedName name="스왑09" localSheetId="21">#REF!</definedName>
    <definedName name="스왑09">#REF!</definedName>
    <definedName name="스왑2" localSheetId="21">#REF!</definedName>
    <definedName name="스왑2">#REF!</definedName>
    <definedName name="스파" localSheetId="21">#REF!</definedName>
    <definedName name="스파">#REF!</definedName>
    <definedName name="스파2" localSheetId="21">#REF!</definedName>
    <definedName name="스파2">#REF!</definedName>
    <definedName name="승부">'[152]Sheet1 (2)'!$F$2:$F$676</definedName>
    <definedName name="승부2">'[152]Sheet1 (2)'!$G$2:$G$649</definedName>
    <definedName name="시" localSheetId="3">#REF!</definedName>
    <definedName name="시" localSheetId="21">#REF!</definedName>
    <definedName name="시">#REF!</definedName>
    <definedName name="시간" hidden="1">{"'교육경비품의'!$B$4:$D$12"}</definedName>
    <definedName name="시매출" localSheetId="21">#REF!</definedName>
    <definedName name="시매출">#REF!</definedName>
    <definedName name="시뮬레이션" localSheetId="21">[141]가정!#REF!</definedName>
    <definedName name="시뮬레이션">[141]가정!#REF!</definedName>
    <definedName name="시산_1" localSheetId="3">#REF!</definedName>
    <definedName name="시산_1" localSheetId="21">#REF!</definedName>
    <definedName name="시산_1">#REF!</definedName>
    <definedName name="시산_2" localSheetId="3">#REF!</definedName>
    <definedName name="시산_2" localSheetId="21">#REF!</definedName>
    <definedName name="시산_2">#REF!</definedName>
    <definedName name="시산_3" localSheetId="3">#REF!</definedName>
    <definedName name="시산_3" localSheetId="21">#REF!</definedName>
    <definedName name="시산_3">#REF!</definedName>
    <definedName name="시산_4" localSheetId="21">#REF!</definedName>
    <definedName name="시산_4">#REF!</definedName>
    <definedName name="시산표" localSheetId="21">#REF!</definedName>
    <definedName name="시산표">#REF!</definedName>
    <definedName name="시이자" localSheetId="21">#REF!</definedName>
    <definedName name="시이자">#REF!</definedName>
    <definedName name="시인원" localSheetId="21">#REF!</definedName>
    <definedName name="시인원">#REF!</definedName>
    <definedName name="시장동향" hidden="1">{#N/A,#N/A,TRUE,"Y생산";#N/A,#N/A,TRUE,"Y판매";#N/A,#N/A,TRUE,"Y총물량";#N/A,#N/A,TRUE,"Y능력";#N/A,#N/A,TRUE,"YKD"}</definedName>
    <definedName name="시파" localSheetId="3">#REF!</definedName>
    <definedName name="시파" localSheetId="21">#REF!</definedName>
    <definedName name="시파">#REF!</definedName>
    <definedName name="시화감가" localSheetId="3">#REF!</definedName>
    <definedName name="시화감가" localSheetId="21">#REF!</definedName>
    <definedName name="시화감가">#REF!</definedName>
    <definedName name="시화매출" localSheetId="3">#REF!</definedName>
    <definedName name="시화매출" localSheetId="21">#REF!</definedName>
    <definedName name="시화매출">#REF!</definedName>
    <definedName name="시화배부" localSheetId="21">#REF!</definedName>
    <definedName name="시화배부">#REF!</definedName>
    <definedName name="시화인원" localSheetId="21">#REF!</definedName>
    <definedName name="시화인원">#REF!</definedName>
    <definedName name="시화재료" localSheetId="21">#REF!</definedName>
    <definedName name="시화재료">#REF!</definedName>
    <definedName name="시화제품제고" localSheetId="21">#REF!</definedName>
    <definedName name="시화제품제고">#REF!</definedName>
    <definedName name="신AT종합" hidden="1">{#N/A,#N/A,FALSE,"단축1";#N/A,#N/A,FALSE,"단축2";#N/A,#N/A,FALSE,"단축3";#N/A,#N/A,FALSE,"장축";#N/A,#N/A,FALSE,"4WD"}</definedName>
    <definedName name="신개인대변">'[137]합동별(기표용)'!$AM$1:$AM$65536</definedName>
    <definedName name="신개인차변">'[137]합동별(기표용)'!$R$1:$R$65536</definedName>
    <definedName name="신노후대변">'[137]합동별(기표용)'!$AN$1:$AN$65536</definedName>
    <definedName name="신노후차변">'[137]합동별(기표용)'!$S$1:$S$65536</definedName>
    <definedName name="신부1" localSheetId="3">#REF!</definedName>
    <definedName name="신부1" localSheetId="21">#REF!</definedName>
    <definedName name="신부1">#REF!</definedName>
    <definedName name="신부2" localSheetId="3">#REF!</definedName>
    <definedName name="신부2" localSheetId="21">#REF!</definedName>
    <definedName name="신부2">#REF!</definedName>
    <definedName name="신비1" localSheetId="3">#REF!</definedName>
    <definedName name="신비1" localSheetId="21">#REF!</definedName>
    <definedName name="신비1">#REF!</definedName>
    <definedName name="신비2" localSheetId="21">#REF!</definedName>
    <definedName name="신비2">#REF!</definedName>
    <definedName name="신세대종합" hidden="1">{#N/A,#N/A,FALSE,"단축1";#N/A,#N/A,FALSE,"단축2";#N/A,#N/A,FALSE,"단축3";#N/A,#N/A,FALSE,"장축";#N/A,#N/A,FALSE,"4WD"}</definedName>
    <definedName name="신수1" localSheetId="3">#REF!</definedName>
    <definedName name="신수1" localSheetId="21">#REF!</definedName>
    <definedName name="신수1">#REF!</definedName>
    <definedName name="신수2" localSheetId="3">#REF!</definedName>
    <definedName name="신수2" localSheetId="21">#REF!</definedName>
    <definedName name="신수2">#REF!</definedName>
    <definedName name="신신자" localSheetId="3">#REF!</definedName>
    <definedName name="신신자" localSheetId="21">#REF!</definedName>
    <definedName name="신신자">#REF!</definedName>
    <definedName name="신용" hidden="1">{#N/A,#N/A,FALSE,"인원";#N/A,#N/A,FALSE,"비용2";#N/A,#N/A,FALSE,"비용1";#N/A,#N/A,FALSE,"비용";#N/A,#N/A,FALSE,"보증2";#N/A,#N/A,FALSE,"보증1";#N/A,#N/A,FALSE,"보증";#N/A,#N/A,FALSE,"손익1";#N/A,#N/A,FALSE,"손익";#N/A,#N/A,FALSE,"부서별매출";#N/A,#N/A,FALSE,"매출"}</definedName>
    <definedName name="신자" localSheetId="3">#REF!</definedName>
    <definedName name="신자" localSheetId="21">#REF!</definedName>
    <definedName name="신자">#REF!</definedName>
    <definedName name="신자1" localSheetId="3">#REF!</definedName>
    <definedName name="신자1" localSheetId="21">#REF!</definedName>
    <definedName name="신자1">#REF!</definedName>
    <definedName name="신자2" localSheetId="3">#REF!</definedName>
    <definedName name="신자2" localSheetId="21">#REF!</definedName>
    <definedName name="신자2">#REF!</definedName>
    <definedName name="신종대변">'[137]합동별(기표용)'!$AI$1:$AI$65536</definedName>
    <definedName name="신종차변">'[137]합동별(기표용)'!$N$1:$N$65536</definedName>
    <definedName name="신종평가손" localSheetId="3">#REF!</definedName>
    <definedName name="신종평가손" localSheetId="21">#REF!</definedName>
    <definedName name="신종평가손">#REF!</definedName>
    <definedName name="신종평가익" localSheetId="3">#REF!</definedName>
    <definedName name="신종평가익" localSheetId="21">#REF!</definedName>
    <definedName name="신종평가익">#REF!</definedName>
    <definedName name="실시" hidden="1">{#N/A,#N/A,FALSE,"단축1";#N/A,#N/A,FALSE,"단축2";#N/A,#N/A,FALSE,"단축3";#N/A,#N/A,FALSE,"장축";#N/A,#N/A,FALSE,"4WD"}</definedName>
    <definedName name="실적" hidden="1">{"'Sheet1'!$A$1:$D$4"}</definedName>
    <definedName name="실적4월" hidden="1">{#N/A,#N/A,FALSE,"UNIT";#N/A,#N/A,FALSE,"UNIT";#N/A,#N/A,FALSE,"계정"}</definedName>
    <definedName name="실적6월" hidden="1">{#N/A,#N/A,FALSE,"UNIT";#N/A,#N/A,FALSE,"UNIT";#N/A,#N/A,FALSE,"계정"}</definedName>
    <definedName name="ㅇ" localSheetId="3" hidden="1">"5/24/2009 PM 5:17:42"</definedName>
    <definedName name="ㅇ" hidden="1">{#N/A,#N/A,FALSE,"BS";#N/A,#N/A,FALSE,"PL";#N/A,#N/A,FALSE,"처분";#N/A,#N/A,FALSE,"현금";#N/A,#N/A,FALSE,"매출";#N/A,#N/A,FALSE,"원가";#N/A,#N/A,FALSE,"경영"}</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140" localSheetId="3">#REF!</definedName>
    <definedName name="ㅇ140" localSheetId="21">#REF!</definedName>
    <definedName name="ㅇ140">#REF!</definedName>
    <definedName name="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ㄻ">[171]대환취급!$A$1:$N$3416</definedName>
    <definedName name="ㅇㄴ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ㅇ" hidden="1">{#N/A,#N/A,FALSE,"BS";#N/A,#N/A,FALSE,"PL";#N/A,#N/A,FALSE,"처분";#N/A,#N/A,FALSE,"현금";#N/A,#N/A,FALSE,"매출";#N/A,#N/A,FALSE,"원가";#N/A,#N/A,FALSE,"경영"}</definedName>
    <definedName name="ㅇㄹ" localSheetId="3" hidden="1">{#N/A,#N/A,FALSE,"BS";#N/A,#N/A,FALSE,"PL";#N/A,#N/A,FALSE,"처분";#N/A,#N/A,FALSE,"현금";#N/A,#N/A,FALSE,"매출";#N/A,#N/A,FALSE,"원가";#N/A,#N/A,FALSE,"경영"}</definedName>
    <definedName name="ㅇㄹ" localSheetId="21">#REF!</definedName>
    <definedName name="ㅇㄹ">#REF!</definedName>
    <definedName name="ㅇㄹㄴ" hidden="1">{#N/A,#N/A,FALSE,"97년 투자계획 세부내역 "}</definedName>
    <definedName name="ㅇㄹㄹ" hidden="1">#REF!</definedName>
    <definedName name="ㅇㄹ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홍" localSheetId="3">'#3 Valuation Results 검증'!ㅇㄹ홍</definedName>
    <definedName name="ㅇㄹ홍">[0]!ㅇㄹ홍</definedName>
    <definedName name="ㅇ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ㅀ" hidden="1">{#N/A,#N/A,FALSE,"BS";#N/A,#N/A,FALSE,"PL";#N/A,#N/A,FALSE,"A";#N/A,#N/A,FALSE,"B";#N/A,#N/A,FALSE,"B1";#N/A,#N/A,FALSE,"C";#N/A,#N/A,FALSE,"C1";#N/A,#N/A,FALSE,"C2";#N/A,#N/A,FALSE,"D";#N/A,#N/A,FALSE,"E";#N/A,#N/A,FALSE,"F";#N/A,#N/A,FALSE,"AA";#N/A,#N/A,FALSE,"BB";#N/A,#N/A,FALSE,"CC";#N/A,#N/A,FALSE,"DD";#N/A,#N/A,FALSE,"EE";#N/A,#N/A,FALSE,"FF";#N/A,#N/A,FALSE,"PL10";#N/A,#N/A,FALSE,"PL20";#N/A,#N/A,FALSE,"PL30"}</definedName>
    <definedName name="ㅇㅀㄴㅇㅀ">[171]대환취급!$A$1:$N$3416</definedName>
    <definedName name="ㅇㅁㄶ" localSheetId="3">'#3 Valuation Results 검증'!ㅇㅁㄶ</definedName>
    <definedName name="ㅇㅁㄶ">[0]!ㅇㅁㄶ</definedName>
    <definedName name="ㅇㅇ"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 localSheetId="21">#REF!</definedName>
    <definedName name="ㅇㅇ">#REF!</definedName>
    <definedName name="ㅇ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ㄹ" hidden="1">{#N/A,#N/A,FALSE,"표지";#N/A,#N/A,FALSE,"전제";#N/A,#N/A,FALSE,"손익-자 (2)";#N/A,#N/A,FALSE,"손익-자";#N/A,#N/A,FALSE,"손익-마 (2)";#N/A,#N/A,FALSE,"손익-마";#N/A,#N/A,FALSE,"총손최종"}</definedName>
    <definedName name="ㅇㅇㅀ" hidden="1">{#N/A,#N/A,FALSE,"BS";#N/A,#N/A,FALSE,"PL";#N/A,#N/A,FALSE,"A";#N/A,#N/A,FALSE,"B";#N/A,#N/A,FALSE,"B1";#N/A,#N/A,FALSE,"C";#N/A,#N/A,FALSE,"C1";#N/A,#N/A,FALSE,"C2";#N/A,#N/A,FALSE,"D";#N/A,#N/A,FALSE,"E";#N/A,#N/A,FALSE,"F";#N/A,#N/A,FALSE,"AA";#N/A,#N/A,FALSE,"BB";#N/A,#N/A,FALSE,"CC";#N/A,#N/A,FALSE,"DD";#N/A,#N/A,FALSE,"EE";#N/A,#N/A,FALSE,"FF";#N/A,#N/A,FALSE,"PL10";#N/A,#N/A,FALSE,"PL20";#N/A,#N/A,FALSE,"PL30"}</definedName>
    <definedName name="ㅇㅇㅇ"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 hidden="1">{#N/A,#N/A,FALSE,"BS";#N/A,#N/A,FALSE,"PL";#N/A,#N/A,FALSE,"처분";#N/A,#N/A,FALSE,"현금";#N/A,#N/A,FALSE,"매출";#N/A,#N/A,FALSE,"원가";#N/A,#N/A,FALSE,"경영"}</definedName>
    <definedName name="ㅇㅇㅇㅇ" localSheetId="3" hidden="1">{#N/A,#N/A,FALSE,"Sheet5"}</definedName>
    <definedName name="ㅇㅇㅇㅇ" hidden="1">{#N/A,#N/A,FALSE,"주요여수신";#N/A,#N/A,FALSE,"수신금리";#N/A,#N/A,FALSE,"대출금리";#N/A,#N/A,FALSE,"신규대출";#N/A,#N/A,FALSE,"총액대출"}</definedName>
    <definedName name="ㅇㅇㅇㅇ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ㅇㅇㅇㅇ" hidden="1">{"'Sheet1'!$A$1:$H$36"}</definedName>
    <definedName name="ㅇㅇㅇㅇㅇㅇㅇㅇㅇㅇㅇㅇㅇ" hidden="1">{"'Sheet1'!$A$1:$H$36"}</definedName>
    <definedName name="ㅇㅇㅇㅇㅇㅇㅇㅇㅇㅇㅇㅇㅇㅇ" hidden="1">{"'Sheet1'!$A$1:$H$36"}</definedName>
    <definedName name="ㅇㅇ이ㅏ읾" hidden="1">{#N/A,#N/A,FALSE,"1.CRITERIA";#N/A,#N/A,FALSE,"2.IS";#N/A,#N/A,FALSE,"3.BS";#N/A,#N/A,FALSE,"4.PER PL";#N/A,#N/A,FALSE,"5.INVESTMENT";#N/A,#N/A,FALSE,"6.공문";#N/A,#N/A,FALSE,"7.netinvest"}</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ㅎ" hidden="1">{#N/A,#N/A,FALSE,"단축1";#N/A,#N/A,FALSE,"단축2";#N/A,#N/A,FALSE,"단축3";#N/A,#N/A,FALSE,"장축";#N/A,#N/A,FALSE,"4WD"}</definedName>
    <definedName name="ㅇㅎㅁ" hidden="1">{#N/A,#N/A,FALSE,"97년 투자계획 세부내역 "}</definedName>
    <definedName name="아" localSheetId="3" hidden="1">{#N/A,#N/A,FALSE,"BS";#N/A,#N/A,FALSE,"PL";#N/A,#N/A,FALSE,"처분";#N/A,#N/A,FALSE,"현금";#N/A,#N/A,FALSE,"매출";#N/A,#N/A,FALSE,"원가";#N/A,#N/A,FALSE,"경영"}</definedName>
    <definedName name="아" hidden="1">{#N/A,#N/A,FALSE,"Sheet5"}</definedName>
    <definedName name="아99999" localSheetId="3">'#3 Valuation Results 검증'!아99999</definedName>
    <definedName name="아99999">[0]!아99999</definedName>
    <definedName name="아러" hidden="1">{#N/A,#N/A,FALSE,"BS";#N/A,#N/A,FALSE,"PL";#N/A,#N/A,FALSE,"처분";#N/A,#N/A,FALSE,"현금";#N/A,#N/A,FALSE,"매출";#N/A,#N/A,FALSE,"원가";#N/A,#N/A,FALSE,"경영"}</definedName>
    <definedName name="아러닐" localSheetId="3">#REF!</definedName>
    <definedName name="아러닐" localSheetId="21">#REF!</definedName>
    <definedName name="아러닐">#REF!</definedName>
    <definedName name="아마도" hidden="1">{#N/A,#N/A,FALSE,"97년 투자계획 세부내역 "}</definedName>
    <definedName name="아싸" localSheetId="3">#REF!</definedName>
    <definedName name="아싸" localSheetId="21">#REF!</definedName>
    <definedName name="아싸">#REF!</definedName>
    <definedName name="아싸2" localSheetId="3">#REF!</definedName>
    <definedName name="아싸2" localSheetId="21">#REF!</definedName>
    <definedName name="아싸2">#REF!</definedName>
    <definedName name="아아" hidden="1">{#N/A,#N/A,FALSE,"1.CRITERIA";#N/A,#N/A,FALSE,"2.IS";#N/A,#N/A,FALSE,"3.BS";#N/A,#N/A,FALSE,"4.PER PL";#N/A,#N/A,FALSE,"5.INVESTMENT";#N/A,#N/A,FALSE,"6.공문";#N/A,#N/A,FALSE,"7.netinvest"}</definedName>
    <definedName name="아아아" hidden="1">{#N/A,#N/A,FALSE,"1.CRITERIA";#N/A,#N/A,FALSE,"2.IS";#N/A,#N/A,FALSE,"3.BS";#N/A,#N/A,FALSE,"4.PER PL";#N/A,#N/A,FALSE,"5.INVESTMENT";#N/A,#N/A,FALSE,"6.공문";#N/A,#N/A,FALSE,"7.netinvest"}</definedName>
    <definedName name="아아아ㅏㅏㅏㅏㅏㅏㅏㅏㅏㅏㅏㅏ" hidden="1">{"'Sheet1'!$A$1:$H$36"}</definedName>
    <definedName name="아이" hidden="1">{#N/A,#N/A,FALSE,"1.CRITERIA";#N/A,#N/A,FALSE,"2.IS";#N/A,#N/A,FALSE,"3.BS";#N/A,#N/A,FALSE,"4.PER PL";#N/A,#N/A,FALSE,"5.INVESTMENT";#N/A,#N/A,FALSE,"6.공문";#N/A,#N/A,FALSE,"7.netinvest"}</definedName>
    <definedName name="아이에이" hidden="1">{"'매출'!$A$1:$I$22"}</definedName>
    <definedName name="악기">'[27]1담당0113'!$F$175</definedName>
    <definedName name="악기1">'[27]2담당0113'!$F$300</definedName>
    <definedName name="안" localSheetId="3">#REF!</definedName>
    <definedName name="안" localSheetId="21">#REF!</definedName>
    <definedName name="안">#REF!</definedName>
    <definedName name="안건" localSheetId="3" hidden="1">{#N/A,#N/A,FALSE,"BS";#N/A,#N/A,FALSE,"PL";#N/A,#N/A,FALSE,"처분";#N/A,#N/A,FALSE,"현금";#N/A,#N/A,FALSE,"매출";#N/A,#N/A,FALSE,"원가";#N/A,#N/A,FALSE,"경영"}</definedName>
    <definedName name="안건" hidden="1">{#N/A,#N/A,FALSE,"BS";#N/A,#N/A,FALSE,"PL";#N/A,#N/A,FALSE,"처분";#N/A,#N/A,FALSE,"현금";#N/A,#N/A,FALSE,"매출";#N/A,#N/A,FALSE,"원가";#N/A,#N/A,FALSE,"경영"}</definedName>
    <definedName name="앙" localSheetId="3" hidden="1">{#N/A,#N/A,FALSE,"BS";#N/A,#N/A,FALSE,"PL";#N/A,#N/A,FALSE,"처분";#N/A,#N/A,FALSE,"현금";#N/A,#N/A,FALSE,"매출";#N/A,#N/A,FALSE,"원가";#N/A,#N/A,FALSE,"경영"}</definedName>
    <definedName name="앙" hidden="1">{#N/A,#N/A,FALSE,"BS";#N/A,#N/A,FALSE,"PL";#N/A,#N/A,FALSE,"처분";#N/A,#N/A,FALSE,"현금";#N/A,#N/A,FALSE,"매출";#N/A,#N/A,FALSE,"원가";#N/A,#N/A,FALSE,"경영"}</definedName>
    <definedName name="앙1" localSheetId="3" hidden="1">{#N/A,#N/A,FALSE,"BS";#N/A,#N/A,FALSE,"PL";#N/A,#N/A,FALSE,"처분";#N/A,#N/A,FALSE,"현금";#N/A,#N/A,FALSE,"매출";#N/A,#N/A,FALSE,"원가";#N/A,#N/A,FALSE,"경영"}</definedName>
    <definedName name="앙1" hidden="1">{#N/A,#N/A,FALSE,"BS";#N/A,#N/A,FALSE,"PL";#N/A,#N/A,FALSE,"처분";#N/A,#N/A,FALSE,"현금";#N/A,#N/A,FALSE,"매출";#N/A,#N/A,FALSE,"원가";#N/A,#N/A,FALSE,"경영"}</definedName>
    <definedName name="액체FACTOR" localSheetId="6">[172]!액체FACTOR</definedName>
    <definedName name="액체FACTOR" localSheetId="8">[172]!액체FACTOR</definedName>
    <definedName name="액체FACTOR" localSheetId="21">[172]!액체FACTOR</definedName>
    <definedName name="액체FACTOR">[172]!액체FACTOR</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산" localSheetId="3">[149]TB!#REF!</definedName>
    <definedName name="양산" localSheetId="21">[149]TB!#REF!</definedName>
    <definedName name="양산">[149]TB!#REF!</definedName>
    <definedName name="양승일대환론상각">'[146]대환론(수정)'!$F$7:$N$19</definedName>
    <definedName name="양승일카드론상각">'[146]일반론(수정)'!$F$7:$N$19</definedName>
    <definedName name="양식" hidden="1">{"'10_03일자별'!$A$2:$H$31"}</definedName>
    <definedName name="어" localSheetId="3" hidden="1">{#N/A,#N/A,FALSE,"Sheet5"}</definedName>
    <definedName name="어" hidden="1">{#N/A,#N/A,FALSE,"Sheet5"}</definedName>
    <definedName name="어랑" hidden="1">{#N/A,#N/A,FALSE,"BS";#N/A,#N/A,FALSE,"PL";#N/A,#N/A,FALSE,"처분";#N/A,#N/A,FALSE,"현금";#N/A,#N/A,FALSE,"매출";#N/A,#N/A,FALSE,"원가";#N/A,#N/A,FALSE,"경영"}</definedName>
    <definedName name="어어" hidden="1">{#N/A,#N/A,FALSE,"1.CRITERIA";#N/A,#N/A,FALSE,"2.IS";#N/A,#N/A,FALSE,"3.BS";#N/A,#N/A,FALSE,"4.PER PL";#N/A,#N/A,FALSE,"5.INVESTMENT";#N/A,#N/A,FALSE,"6.공문";#N/A,#N/A,FALSE,"7.netinvest"}</definedName>
    <definedName name="업" localSheetId="3" hidden="1">{#N/A,#N/A,FALSE,"주요여수신";#N/A,#N/A,FALSE,"수신금리";#N/A,#N/A,FALSE,"대출금리";#N/A,#N/A,FALSE,"신규대출";#N/A,#N/A,FALSE,"총액대출"}</definedName>
    <definedName name="업" hidden="1">{#N/A,#N/A,FALSE,"주요여수신";#N/A,#N/A,FALSE,"수신금리";#N/A,#N/A,FALSE,"대출금리";#N/A,#N/A,FALSE,"신규대출";#N/A,#N/A,FALSE,"총액대출"}</definedName>
    <definedName name="업_태" localSheetId="3">#REF!</definedName>
    <definedName name="업_태" localSheetId="21">#REF!</definedName>
    <definedName name="업_태">#REF!</definedName>
    <definedName name="업체명" localSheetId="3">#REF!</definedName>
    <definedName name="업체명" localSheetId="21">#REF!</definedName>
    <definedName name="업체명">#REF!</definedName>
    <definedName name="업체별" hidden="1">{#N/A,#N/A,FALSE,"총괄수정"}</definedName>
    <definedName name="업태포지셔닝" hidden="1">{#N/A,#N/A,FALSE,"97년 투자계획 세부내역 "}</definedName>
    <definedName name="없애버림" hidden="1">{#N/A,#N/A,FALSE,"손익표지";#N/A,#N/A,FALSE,"손익계산";#N/A,#N/A,FALSE,"일반관리비";#N/A,#N/A,FALSE,"영업외수익";#N/A,#N/A,FALSE,"영업외비용";#N/A,#N/A,FALSE,"매출액";#N/A,#N/A,FALSE,"요약손익";#N/A,#N/A,FALSE,"요약대차";#N/A,#N/A,FALSE,"매출채권현황";#N/A,#N/A,FALSE,"매출채권명세"}</definedName>
    <definedName name="에라" localSheetId="3">#REF!</definedName>
    <definedName name="에라" localSheetId="21">#REF!</definedName>
    <definedName name="에라">#REF!</definedName>
    <definedName name="에이" hidden="1">{#N/A,#N/A,TRUE,"Y생산";#N/A,#N/A,TRUE,"Y판매";#N/A,#N/A,TRUE,"Y총물량";#N/A,#N/A,TRUE,"Y능력";#N/A,#N/A,TRUE,"YKD"}</definedName>
    <definedName name="여신" localSheetId="3">#REF!</definedName>
    <definedName name="여신" localSheetId="21">#REF!</definedName>
    <definedName name="여신">#REF!</definedName>
    <definedName name="여신차주" localSheetId="3">#REF!</definedName>
    <definedName name="여신차주" localSheetId="21">#REF!</definedName>
    <definedName name="여신차주">#REF!</definedName>
    <definedName name="여신차주번호" localSheetId="3">#REF!</definedName>
    <definedName name="여신차주번호" localSheetId="21">#REF!</definedName>
    <definedName name="여신차주번호">#REF!</definedName>
    <definedName name="여의도" hidden="1">{#N/A,#N/A,FALSE,"손익표지";#N/A,#N/A,FALSE,"손익계산";#N/A,#N/A,FALSE,"일반관리비";#N/A,#N/A,FALSE,"영업외수익";#N/A,#N/A,FALSE,"영업외비용";#N/A,#N/A,FALSE,"매출액";#N/A,#N/A,FALSE,"요약손익";#N/A,#N/A,FALSE,"요약대차";#N/A,#N/A,FALSE,"매출채권현황";#N/A,#N/A,FALSE,"매출채권명세"}</definedName>
    <definedName name="여이" hidden="1">{#N/A,#N/A,FALSE,"1.CRITERIA";#N/A,#N/A,FALSE,"2.IS";#N/A,#N/A,FALSE,"3.BS";#N/A,#N/A,FALSE,"4.PER PL";#N/A,#N/A,FALSE,"5.INVESTMENT";#N/A,#N/A,FALSE,"6.공문";#N/A,#N/A,FALSE,"7.netinvest"}</definedName>
    <definedName name="연결정산표2" localSheetId="3" hidden="1">{#N/A,#N/A,FALSE,"Aging Summary";#N/A,#N/A,FALSE,"Ratio Analysis";#N/A,#N/A,FALSE,"Test 120 Day Accts";#N/A,#N/A,FALSE,"Tickmarks"}</definedName>
    <definedName name="연결정산표2" hidden="1">{#N/A,#N/A,FALSE,"Aging Summary";#N/A,#N/A,FALSE,"Ratio Analysis";#N/A,#N/A,FALSE,"Test 120 Day Accts";#N/A,#N/A,FALSE,"Tickmarks"}</definedName>
    <definedName name="연금대변">'[137]합동별(기표용)'!$AE$1:$AE$65536</definedName>
    <definedName name="연금차변">'[137]합동별(기표용)'!$J$1:$J$65536</definedName>
    <definedName name="연습" localSheetId="3" hidden="1">{#N/A,#N/A,FALSE,"손익표지";#N/A,#N/A,FALSE,"손익계산";#N/A,#N/A,FALSE,"일반관리비";#N/A,#N/A,FALSE,"영업외수익";#N/A,#N/A,FALSE,"영업외비용";#N/A,#N/A,FALSE,"매출액";#N/A,#N/A,FALSE,"요약손익";#N/A,#N/A,FALSE,"요약대차";#N/A,#N/A,FALSE,"매출채권현황";#N/A,#N/A,FALSE,"매출채권명세"}</definedName>
    <definedName name="연습" localSheetId="21">#REF!</definedName>
    <definedName name="연습">#REF!</definedName>
    <definedName name="연습1" hidden="1">{#N/A,#N/A,FALSE,"손익표지";#N/A,#N/A,FALSE,"손익계산";#N/A,#N/A,FALSE,"일반관리비";#N/A,#N/A,FALSE,"영업외수익";#N/A,#N/A,FALSE,"영업외비용";#N/A,#N/A,FALSE,"매출액";#N/A,#N/A,FALSE,"요약손익";#N/A,#N/A,FALSE,"요약대차";#N/A,#N/A,FALSE,"매출채권현황";#N/A,#N/A,FALSE,"매출채권명세"}</definedName>
    <definedName name="연습3" hidden="1">{#N/A,#N/A,FALSE,"손익표지";#N/A,#N/A,FALSE,"손익계산";#N/A,#N/A,FALSE,"일반관리비";#N/A,#N/A,FALSE,"영업외수익";#N/A,#N/A,FALSE,"영업외비용";#N/A,#N/A,FALSE,"매출액";#N/A,#N/A,FALSE,"요약손익";#N/A,#N/A,FALSE,"요약대차";#N/A,#N/A,FALSE,"매출채권현황";#N/A,#N/A,FALSE,"매출채권명세"}</definedName>
    <definedName name="연월차" hidden="1">{#N/A,#N/A,TRUE,"Y생산";#N/A,#N/A,TRUE,"Y판매";#N/A,#N/A,TRUE,"Y총물량";#N/A,#N/A,TRUE,"Y능력";#N/A,#N/A,TRUE,"YKD"}</definedName>
    <definedName name="열처리" hidden="1">{#N/A,#N/A,FALSE,"단축1";#N/A,#N/A,FALSE,"단축2";#N/A,#N/A,FALSE,"단축3";#N/A,#N/A,FALSE,"장축";#N/A,#N/A,FALSE,"4WD"}</definedName>
    <definedName name="영" localSheetId="3">#REF!</definedName>
    <definedName name="영" localSheetId="21">#REF!</definedName>
    <definedName name="영">#REF!</definedName>
    <definedName name="영미" hidden="1">{#N/A,#N/A,FALSE,"매출이익"}</definedName>
    <definedName name="영업" hidden="1">{#N/A,#N/A,FALSE,"1.CRITERIA";#N/A,#N/A,FALSE,"2.IS";#N/A,#N/A,FALSE,"3.BS";#N/A,#N/A,FALSE,"4.PER PL";#N/A,#N/A,FALSE,"5.INVESTMENT";#N/A,#N/A,FALSE,"6.공문";#N/A,#N/A,FALSE,"7.netinvest"}</definedName>
    <definedName name="영업권" localSheetId="3"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법인세" localSheetId="21">[141]가정!#REF!</definedName>
    <definedName name="영업법인세">[141]가정!#REF!</definedName>
    <definedName name="영업비용">#REF!</definedName>
    <definedName name="영업손익">#REF!</definedName>
    <definedName name="영업수" hidden="1">{#N/A,#N/A,FALSE,"1.CRITERIA";#N/A,#N/A,FALSE,"2.IS";#N/A,#N/A,FALSE,"3.BS";#N/A,#N/A,FALSE,"4.PER PL";#N/A,#N/A,FALSE,"5.INVESTMENT";#N/A,#N/A,FALSE,"6.공문";#N/A,#N/A,FALSE,"7.netinvest"}</definedName>
    <definedName name="영업수익" hidden="1">{#N/A,#N/A,FALSE,"1.CRITERIA";#N/A,#N/A,FALSE,"2.IS";#N/A,#N/A,FALSE,"3.BS";#N/A,#N/A,FALSE,"4.PER PL";#N/A,#N/A,FALSE,"5.INVESTMENT";#N/A,#N/A,FALSE,"6.공문";#N/A,#N/A,FALSE,"7.netinvest"}</definedName>
    <definedName name="영업외비용" localSheetId="3" hidden="1">{#N/A,#N/A,FALSE,"BS";#N/A,#N/A,FALSE,"PL";#N/A,#N/A,FALSE,"처분";#N/A,#N/A,FALSE,"현금";#N/A,#N/A,FALSE,"매출";#N/A,#N/A,FALSE,"원가";#N/A,#N/A,FALSE,"경영"}</definedName>
    <definedName name="영업외비용" hidden="1">{#N/A,#N/A,FALSE,"BS";#N/A,#N/A,FALSE,"PL";#N/A,#N/A,FALSE,"처분";#N/A,#N/A,FALSE,"현금";#N/A,#N/A,FALSE,"매출";#N/A,#N/A,FALSE,"원가";#N/A,#N/A,FALSE,"경영"}</definedName>
    <definedName name="영업외수익" hidden="1">{#N/A,#N/A,FALSE,"1.CRITERIA";#N/A,#N/A,FALSE,"2.IS";#N/A,#N/A,FALSE,"3.BS";#N/A,#N/A,FALSE,"4.PER PL";#N/A,#N/A,FALSE,"5.INVESTMENT";#N/A,#N/A,FALSE,"6.공문";#N/A,#N/A,FALSE,"7.netinvest"}</definedName>
    <definedName name="영업인건배부" hidden="1">{#N/A,#N/A,FALSE,"97년 투자계획 세부내역 "}</definedName>
    <definedName name="영업인건비배부" hidden="1">{#N/A,#N/A,FALSE,"97년 투자계획 세부내역 "}</definedName>
    <definedName name="영역" localSheetId="3">#REF!</definedName>
    <definedName name="영역" localSheetId="21">#REF!</definedName>
    <definedName name="영역">#REF!</definedName>
    <definedName name="영역1" localSheetId="3">#REF!</definedName>
    <definedName name="영역1" localSheetId="21">#REF!</definedName>
    <definedName name="영역1">#REF!</definedName>
    <definedName name="영외수" localSheetId="3">#REF!</definedName>
    <definedName name="영외수" localSheetId="21">#REF!</definedName>
    <definedName name="영외수">#REF!</definedName>
    <definedName name="예금" hidden="1">{#N/A,#N/A,FALSE,"1.CRITERIA";#N/A,#N/A,FALSE,"2.IS";#N/A,#N/A,FALSE,"3.BS";#N/A,#N/A,FALSE,"4.PER PL";#N/A,#N/A,FALSE,"5.INVESTMENT";#N/A,#N/A,FALSE,"6.공문";#N/A,#N/A,FALSE,"7.netinvest"}</definedName>
    <definedName name="예상" hidden="1">#REF!</definedName>
    <definedName name="예수금" localSheetId="3">#REF!</definedName>
    <definedName name="예수금" localSheetId="21">#REF!</definedName>
    <definedName name="예수금">#REF!</definedName>
    <definedName name="예치보증" hidden="1">{"'분양원가'!$B$1:$F$113"}</definedName>
    <definedName name="예치보증금" hidden="1">{"'분양원가'!$B$1:$F$113"}</definedName>
    <definedName name="오" localSheetId="3" hidden="1">{#N/A,#N/A,FALSE,"UNIT";#N/A,#N/A,FALSE,"UNIT";#N/A,#N/A,FALSE,"계정"}</definedName>
    <definedName name="오" hidden="1">{#N/A,#N/A,FALSE,"Sheet5"}</definedName>
    <definedName name="오." hidden="1">{#N/A,#N/A,FALSE,"UNIT";#N/A,#N/A,FALSE,"UNIT";#N/A,#N/A,FALSE,"계정"}</definedName>
    <definedName name="오.." hidden="1">{#N/A,#N/A,FALSE,"UNIT";#N/A,#N/A,FALSE,"UNIT";#N/A,#N/A,FALSE,"계정"}</definedName>
    <definedName name="오늘" hidden="1">{#N/A,#N/A,TRUE,"Y생산";#N/A,#N/A,TRUE,"Y판매";#N/A,#N/A,TRUE,"Y총물량";#N/A,#N/A,TRUE,"Y능력";#N/A,#N/A,TRUE,"YKD"}</definedName>
    <definedName name="오서방" hidden="1">{#N/A,#N/A,FALSE,"97년 투자계획 세부내역 "}</definedName>
    <definedName name="오성협" hidden="1">{#N/A,#N/A,TRUE,"Y생산";#N/A,#N/A,TRUE,"Y판매";#N/A,#N/A,TRUE,"Y총물량";#N/A,#N/A,TRUE,"Y능력";#N/A,#N/A,TRUE,"YKD"}</definedName>
    <definedName name="오세범" hidden="1">{#N/A,#N/A,FALSE,"97년 투자계획 세부내역 "}</definedName>
    <definedName name="오세범1" hidden="1">{#N/A,#N/A,FALSE,"97년 투자계획 세부내역 "}</definedName>
    <definedName name="오세범2" hidden="1">{#N/A,#N/A,FALSE,"97년 투자계획 세부내역 "}</definedName>
    <definedName name="오세범3" hidden="1">{#N/A,#N/A,FALSE,"97년 투자계획 세부내역 "}</definedName>
    <definedName name="오수토공" hidden="1">{#N/A,#N/A,FALSE,"기안지";#N/A,#N/A,FALSE,"통신지"}</definedName>
    <definedName name="오일보" localSheetId="6">[63]!오일보</definedName>
    <definedName name="오일보" localSheetId="8">[63]!오일보</definedName>
    <definedName name="오일보" localSheetId="21">[63]!오일보</definedName>
    <definedName name="오일보">[63]!오일보</definedName>
    <definedName name="오ㅓㄱ" hidden="1">{#N/A,#N/A,FALSE,"BS";#N/A,#N/A,FALSE,"PL";#N/A,#N/A,FALSE,"처분";#N/A,#N/A,FALSE,"현금";#N/A,#N/A,FALSE,"매출";#N/A,#N/A,FALSE,"원가";#N/A,#N/A,FALSE,"경영"}</definedName>
    <definedName name="왔" localSheetId="3" hidden="1">{#N/A,#N/A,FALSE,"Sheet5"}</definedName>
    <definedName name="왔" hidden="1">{#N/A,#N/A,FALSE,"Sheet5"}</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외상매입" localSheetId="3">#REF!</definedName>
    <definedName name="외상매입" localSheetId="21">#REF!</definedName>
    <definedName name="외상매입">#REF!</definedName>
    <definedName name="외상매입금" localSheetId="3">'[160]control sheet'!#REF!</definedName>
    <definedName name="외상매입금" localSheetId="21">'[160]control sheet'!#REF!</definedName>
    <definedName name="외상매입금">'[160]control sheet'!#REF!</definedName>
    <definedName name="외상매출금" localSheetId="3">#REF!</definedName>
    <definedName name="외상매출금" localSheetId="21">#REF!</definedName>
    <definedName name="외상매출금">#REF!</definedName>
    <definedName name="외예금" hidden="1">{#N/A,#N/A,FALSE,"1.CRITERIA";#N/A,#N/A,FALSE,"2.IS";#N/A,#N/A,FALSE,"3.BS";#N/A,#N/A,FALSE,"4.PER PL";#N/A,#N/A,FALSE,"5.INVESTMENT";#N/A,#N/A,FALSE,"6.공문";#N/A,#N/A,FALSE,"7.netinvest"}</definedName>
    <definedName name="외주계획" hidden="1">{#N/A,#N/A,TRUE,"Y생산";#N/A,#N/A,TRUE,"Y판매";#N/A,#N/A,TRUE,"Y총물량";#N/A,#N/A,TRUE,"Y능력";#N/A,#N/A,TRUE,"YKD"}</definedName>
    <definedName name="외주공사">'[173]1.외주공사'!$B$4:$AN$39</definedName>
    <definedName name="외화평가" localSheetId="3">#REF!</definedName>
    <definedName name="외화평가" localSheetId="21">#REF!</definedName>
    <definedName name="외화평가">#REF!</definedName>
    <definedName name="요" hidden="1">{#N/A,#N/A,FALSE,"1.CRITERIA";#N/A,#N/A,FALSE,"2.IS";#N/A,#N/A,FALSE,"3.BS";#N/A,#N/A,FALSE,"4.PER PL";#N/A,#N/A,FALSE,"5.INVESTMENT";#N/A,#N/A,FALSE,"6.공문";#N/A,#N/A,FALSE,"7.netinvest"}</definedName>
    <definedName name="요1" localSheetId="3">#REF!</definedName>
    <definedName name="요1" localSheetId="21">#REF!</definedName>
    <definedName name="요1">#REF!</definedName>
    <definedName name="요2" localSheetId="3">#REF!</definedName>
    <definedName name="요2" localSheetId="21">#REF!</definedName>
    <definedName name="요2">#REF!</definedName>
    <definedName name="요3" localSheetId="3">#REF!</definedName>
    <definedName name="요3" localSheetId="21">#REF!</definedName>
    <definedName name="요3">#REF!</definedName>
    <definedName name="요4" localSheetId="21">#REF!</definedName>
    <definedName name="요4">#REF!</definedName>
    <definedName name="요약" localSheetId="3" hidden="1">{"'10_03일자별'!$A$2:$H$31"}</definedName>
    <definedName name="요약">[147]환율시트!$A$5:$C$13</definedName>
    <definedName name="요약FS" hidden="1">{#N/A,#N/A,FALSE,"Sheet5"}</definedName>
    <definedName name="우" localSheetId="3" hidden="1">{#N/A,#N/A,FALSE,"Sheet5"}</definedName>
    <definedName name="우" hidden="1">{#N/A,#N/A,FALSE,"Sheet5"}</definedName>
    <definedName name="우리" hidden="1">{#N/A,#N/A,FALSE,"97년 투자계획 세부내역 "}</definedName>
    <definedName name="우리나라" hidden="1">{#N/A,#N/A,TRUE,"Y생산";#N/A,#N/A,TRUE,"Y판매";#N/A,#N/A,TRUE,"Y총물량";#N/A,#N/A,TRUE,"Y능력";#N/A,#N/A,TRUE,"YKD"}</definedName>
    <definedName name="우리는" hidden="1">{#N/A,#N/A,FALSE,"Sheet5"}</definedName>
    <definedName name="우승철" hidden="1">{#N/A,#N/A,FALSE,"97년 투자계획 세부내역 "}</definedName>
    <definedName name="운영" localSheetId="3" hidden="1">{#N/A,#N/A,FALSE,"Sheet5"}</definedName>
    <definedName name="운영" hidden="1">{#N/A,#N/A,FALSE,"Sheet5"}</definedName>
    <definedName name="울랄라" localSheetId="3">#REF!</definedName>
    <definedName name="울랄라" localSheetId="21">#REF!</definedName>
    <definedName name="울랄라">#REF!</definedName>
    <definedName name="울산" hidden="1">{#N/A,#N/A,FALSE,"손익표지";#N/A,#N/A,FALSE,"손익계산";#N/A,#N/A,FALSE,"일반관리비";#N/A,#N/A,FALSE,"영업외수익";#N/A,#N/A,FALSE,"영업외비용";#N/A,#N/A,FALSE,"매출액";#N/A,#N/A,FALSE,"요약손익";#N/A,#N/A,FALSE,"요약대차";#N/A,#N/A,FALSE,"매출채권현황";#N/A,#N/A,FALSE,"매출채권명세"}</definedName>
    <definedName name="울산\\"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웃겨" localSheetId="3">[0]!prt6bv7cc30</definedName>
    <definedName name="웃겨">[0]!prt6bv7cc30</definedName>
    <definedName name="원" localSheetId="3" hidden="1">{#N/A,#N/A,TRUE,"Y생산";#N/A,#N/A,TRUE,"Y판매";#N/A,#N/A,TRUE,"Y총물량";#N/A,#N/A,TRUE,"Y능력";#N/A,#N/A,TRUE,"YKD"}</definedName>
    <definedName name="원">[154]가정!$A$64</definedName>
    <definedName name="원가" hidden="1">{#N/A,#N/A,FALSE,"1.CRITERIA";#N/A,#N/A,FALSE,"2.IS";#N/A,#N/A,FALSE,"3.BS";#N/A,#N/A,FALSE,"4.PER PL";#N/A,#N/A,FALSE,"5.INVESTMENT";#N/A,#N/A,FALSE,"6.공문";#N/A,#N/A,FALSE,"7.netinvest"}</definedName>
    <definedName name="원가분개" localSheetId="21">[149]TB!#REF!</definedName>
    <definedName name="원가분개">[149]TB!#REF!</definedName>
    <definedName name="원가분석" hidden="1">{#N/A,#N/A,FALSE,"1.CRITERIA";#N/A,#N/A,FALSE,"2.IS";#N/A,#N/A,FALSE,"3.BS";#N/A,#N/A,FALSE,"4.PER PL";#N/A,#N/A,FALSE,"5.INVESTMENT";#N/A,#N/A,FALSE,"6.공문";#N/A,#N/A,FALSE,"7.netinvest"}</definedName>
    <definedName name="원금" localSheetId="3">#REF!</definedName>
    <definedName name="원금" localSheetId="21">#REF!</definedName>
    <definedName name="원금">#REF!</definedName>
    <definedName name="원단" hidden="1">{#N/A,#N/A,TRUE,"Y생산";#N/A,#N/A,TRUE,"Y판매";#N/A,#N/A,TRUE,"Y총물량";#N/A,#N/A,TRUE,"Y능력";#N/A,#N/A,TRUE,"YKD"}</definedName>
    <definedName name="원본2" hidden="1">#REF!</definedName>
    <definedName name="원재료생산현황" hidden="1">{#N/A,#N/A,FALSE,"손익표지";#N/A,#N/A,FALSE,"손익계산";#N/A,#N/A,FALSE,"일반관리비";#N/A,#N/A,FALSE,"영업외수익";#N/A,#N/A,FALSE,"영업외비용";#N/A,#N/A,FALSE,"매출액";#N/A,#N/A,FALSE,"요약손익";#N/A,#N/A,FALSE,"요약대차";#N/A,#N/A,FALSE,"매출채권현황";#N/A,#N/A,FALSE,"매출채권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월" hidden="1">{#N/A,#N/A,FALSE,"1.CRITERIA";#N/A,#N/A,FALSE,"2.IS";#N/A,#N/A,FALSE,"3.BS";#N/A,#N/A,FALSE,"4.PER PL";#N/A,#N/A,FALSE,"5.INVESTMENT";#N/A,#N/A,FALSE,"6.공문";#N/A,#N/A,FALSE,"7.netinvest"}</definedName>
    <definedName name="월례" hidden="1">{#N/A,#N/A,FALSE,"97년 투자계획 세부내역 "}</definedName>
    <definedName name="월말" localSheetId="3" hidden="1">{#N/A,#N/A,FALSE,"1.CRITERIA";#N/A,#N/A,FALSE,"2.IS";#N/A,#N/A,FALSE,"3.BS";#N/A,#N/A,FALSE,"4.PER PL";#N/A,#N/A,FALSE,"5.INVESTMENT";#N/A,#N/A,FALSE,"6.공문";#N/A,#N/A,FALSE,"7.netinvest"}</definedName>
    <definedName name="월말" localSheetId="21">#REF!</definedName>
    <definedName name="월말">#REF!</definedName>
    <definedName name="월말환율" localSheetId="3">#REF!</definedName>
    <definedName name="월말환율" localSheetId="21">#REF!</definedName>
    <definedName name="월말환율">#REF!</definedName>
    <definedName name="월별" hidden="1">{#N/A,#N/A,FALSE,"1.CRITERIA";#N/A,#N/A,FALSE,"2.IS";#N/A,#N/A,FALSE,"3.BS";#N/A,#N/A,FALSE,"4.PER PL";#N/A,#N/A,FALSE,"5.INVESTMENT";#N/A,#N/A,FALSE,"6.공문";#N/A,#N/A,FALSE,"7.netinvest"}</definedName>
    <definedName name="월별매출3" hidden="1">{#N/A,#N/A,FALSE,"97년 투자계획 세부내역 "}</definedName>
    <definedName name="월별변동분석" localSheetId="3">'#3 Valuation Results 검증'!월별변동분석</definedName>
    <definedName name="월별변동분석">[0]!월별변동분석</definedName>
    <definedName name="월별영업비용" hidden="1">{#N/A,#N/A,FALSE,"1.CRITERIA";#N/A,#N/A,FALSE,"2.IS";#N/A,#N/A,FALSE,"3.BS";#N/A,#N/A,FALSE,"4.PER PL";#N/A,#N/A,FALSE,"5.INVESTMENT";#N/A,#N/A,FALSE,"6.공문";#N/A,#N/A,FALSE,"7.netinvest"}</definedName>
    <definedName name="월별재경" hidden="1">{#N/A,#N/A,TRUE,"Y생산";#N/A,#N/A,TRUE,"Y판매";#N/A,#N/A,TRUE,"Y총물량";#N/A,#N/A,TRUE,"Y능력";#N/A,#N/A,TRUE,"YKD"}</definedName>
    <definedName name="월별재경안" hidden="1">{#N/A,#N/A,TRUE,"Y생산";#N/A,#N/A,TRUE,"Y판매";#N/A,#N/A,TRUE,"Y총물량";#N/A,#N/A,TRUE,"Y능력";#N/A,#N/A,TRUE,"YKD"}</definedName>
    <definedName name="유가" localSheetId="3" hidden="1">{#N/A,#N/A,FALSE,"BS";#N/A,#N/A,FALSE,"PL";#N/A,#N/A,FALSE,"처분";#N/A,#N/A,FALSE,"현금";#N/A,#N/A,FALSE,"매출";#N/A,#N/A,FALSE,"원가";#N/A,#N/A,FALSE,"경영"}</definedName>
    <definedName name="유가" hidden="1">{#N/A,#N/A,FALSE,"BS";#N/A,#N/A,FALSE,"PL";#N/A,#N/A,FALSE,"처분";#N/A,#N/A,FALSE,"현금";#N/A,#N/A,FALSE,"매출";#N/A,#N/A,FALSE,"원가";#N/A,#N/A,FALSE,"경영"}</definedName>
    <definedName name="유가증권" localSheetId="3" hidden="1">#REF!</definedName>
    <definedName name="유가증권" localSheetId="21" hidden="1">#REF!</definedName>
    <definedName name="유가증권" hidden="1">#REF!</definedName>
    <definedName name="유가증권평가test" hidden="1">{#N/A,#N/A,FALSE,"Aging Summary";#N/A,#N/A,FALSE,"Ratio Analysis";#N/A,#N/A,FALSE,"Test 120 Day Accts";#N/A,#N/A,FALSE,"Tickmarks"}</definedName>
    <definedName name="유동성사채" localSheetId="3">#REF!</definedName>
    <definedName name="유동성사채" localSheetId="21">#REF!</definedName>
    <definedName name="유동성사채">#REF!</definedName>
    <definedName name="유동성이연법인세차" hidden="1">{#N/A,#N/A,FALSE,"매출이익"}</definedName>
    <definedName name="유동성장기부채" localSheetId="3">#REF!</definedName>
    <definedName name="유동성장기부채" localSheetId="21">#REF!</definedName>
    <definedName name="유동성장기부채">#REF!</definedName>
    <definedName name="유승" hidden="1">{#N/A,#N/A,FALSE,"손익표지";#N/A,#N/A,FALSE,"손익계산";#N/A,#N/A,FALSE,"일반관리비";#N/A,#N/A,FALSE,"영업외수익";#N/A,#N/A,FALSE,"영업외비용";#N/A,#N/A,FALSE,"매출액";#N/A,#N/A,FALSE,"요약손익";#N/A,#N/A,FALSE,"요약대차";#N/A,#N/A,FALSE,"매출채권현황";#N/A,#N/A,FALSE,"매출채권명세"}</definedName>
    <definedName name="유승주" hidden="1">{#N/A,#N/A,FALSE,"손익표지";#N/A,#N/A,FALSE,"손익계산";#N/A,#N/A,FALSE,"일반관리비";#N/A,#N/A,FALSE,"영업외수익";#N/A,#N/A,FALSE,"영업외비용";#N/A,#N/A,FALSE,"매출액";#N/A,#N/A,FALSE,"요약손익";#N/A,#N/A,FALSE,"요약대차";#N/A,#N/A,FALSE,"매출채권현황";#N/A,#N/A,FALSE,"매출채권명세"}</definedName>
    <definedName name="유이" hidden="1">{#N/A,#N/A,FALSE,"1.CRITERIA";#N/A,#N/A,FALSE,"2.IS";#N/A,#N/A,FALSE,"3.BS";#N/A,#N/A,FALSE,"4.PER PL";#N/A,#N/A,FALSE,"5.INVESTMENT";#N/A,#N/A,FALSE,"6.공문";#N/A,#N/A,FALSE,"7.netinvest"}</definedName>
    <definedName name="유지니" hidden="1">{#N/A,#N/A,FALSE,"97년 투자계획 세부내역 "}</definedName>
    <definedName name="유지니네" hidden="1">{#N/A,#N/A,FALSE,"97년 투자계획 세부내역 "}</definedName>
    <definedName name="유지니다" hidden="1">{#N/A,#N/A,FALSE,"97년 투자계획 세부내역 "}</definedName>
    <definedName name="유형" localSheetId="3" hidden="1">{#N/A,#N/A,FALSE,"Sheet5"}</definedName>
    <definedName name="유형" hidden="1">{#N/A,#N/A,FALSE,"Sheet5"}</definedName>
    <definedName name="유형자산" localSheetId="3">#REF!</definedName>
    <definedName name="유형자산" localSheetId="21">#REF!</definedName>
    <definedName name="유형자산">#REF!</definedName>
    <definedName name="유형테스트" hidden="1">{"FORM17",#N/A,FALSE,"Commission1";"FORM17.1",#N/A,FALSE,"Commission2"}</definedName>
    <definedName name="유화" hidden="1">{"'매출'!$A$1:$I$22"}</definedName>
    <definedName name="유화처분" hidden="1">{#N/A,#N/A,FALSE,"매출이익"}</definedName>
    <definedName name="유효" localSheetId="3" hidden="1">{#N/A,#N/A,FALSE,"주요여수신";#N/A,#N/A,FALSE,"수신금리";#N/A,#N/A,FALSE,"대출금리";#N/A,#N/A,FALSE,"신규대출";#N/A,#N/A,FALSE,"총액대출"}</definedName>
    <definedName name="유효" hidden="1">{#N/A,#N/A,FALSE,"주요여수신";#N/A,#N/A,FALSE,"수신금리";#N/A,#N/A,FALSE,"대출금리";#N/A,#N/A,FALSE,"신규대출";#N/A,#N/A,FALSE,"총액대출"}</definedName>
    <definedName name="음냐" hidden="1">{#N/A,#N/A,FALSE,"Sheet5"}</definedName>
    <definedName name="이" localSheetId="3">#REF!</definedName>
    <definedName name="이" localSheetId="21">#REF!</definedName>
    <definedName name="이">#REF!</definedName>
    <definedName name="이근우" localSheetId="3" hidden="1">{#N/A,#N/A,FALSE,"BS";#N/A,#N/A,FALSE,"PL";#N/A,#N/A,FALSE,"처분";#N/A,#N/A,FALSE,"현금";#N/A,#N/A,FALSE,"매출";#N/A,#N/A,FALSE,"원가";#N/A,#N/A,FALSE,"경영"}</definedName>
    <definedName name="이근우" hidden="1">{#N/A,#N/A,FALSE,"BS";#N/A,#N/A,FALSE,"PL";#N/A,#N/A,FALSE,"처분";#N/A,#N/A,FALSE,"현금";#N/A,#N/A,FALSE,"매출";#N/A,#N/A,FALSE,"원가";#N/A,#N/A,FALSE,"경영"}</definedName>
    <definedName name="이륜차1">'[27]2담당0113'!$F$257</definedName>
    <definedName name="이름" localSheetId="3" hidden="1">{#N/A,#N/A,TRUE,"Y생산";#N/A,#N/A,TRUE,"Y판매";#N/A,#N/A,TRUE,"Y총물량";#N/A,#N/A,TRUE,"Y능력";#N/A,#N/A,TRUE,"YKD"}</definedName>
    <definedName name="이름" localSheetId="21">#REF!</definedName>
    <definedName name="이름">#REF!</definedName>
    <definedName name="이름충돌" localSheetId="3" hidden="1">{#N/A,#N/A,FALSE,"BS";#N/A,#N/A,FALSE,"PL";#N/A,#N/A,FALSE,"처분";#N/A,#N/A,FALSE,"현금";#N/A,#N/A,FALSE,"매출";#N/A,#N/A,FALSE,"원가";#N/A,#N/A,FALSE,"경영"}</definedName>
    <definedName name="이름충돌" hidden="1">{#N/A,#N/A,FALSE,"주요여수신";#N/A,#N/A,FALSE,"수신금리";#N/A,#N/A,FALSE,"대출금리";#N/A,#N/A,FALSE,"신규대출";#N/A,#N/A,FALSE,"총액대출"}</definedName>
    <definedName name="이름충돌\" hidden="1">{#N/A,#N/A,TRUE,"Y생산";#N/A,#N/A,TRUE,"Y판매";#N/A,#N/A,TRUE,"Y총물량";#N/A,#N/A,TRUE,"Y능력";#N/A,#N/A,TRUE,"YKD"}</definedName>
    <definedName name="이매출" localSheetId="3">#REF!</definedName>
    <definedName name="이매출" localSheetId="21">#REF!</definedName>
    <definedName name="이매출">#REF!</definedName>
    <definedName name="이명철" hidden="1">{#N/A,#N/A,FALSE,"인원";#N/A,#N/A,FALSE,"비용2";#N/A,#N/A,FALSE,"비용1";#N/A,#N/A,FALSE,"비용";#N/A,#N/A,FALSE,"보증2";#N/A,#N/A,FALSE,"보증1";#N/A,#N/A,FALSE,"보증";#N/A,#N/A,FALSE,"손익1";#N/A,#N/A,FALSE,"손익";#N/A,#N/A,FALSE,"부서별매출";#N/A,#N/A,FALSE,"매출"}</definedName>
    <definedName name="이상엽" hidden="1">{#N/A,#N/A,TRUE,"Y생산";#N/A,#N/A,TRUE,"Y판매";#N/A,#N/A,TRUE,"Y총물량";#N/A,#N/A,TRUE,"Y능력";#N/A,#N/A,TRUE,"YKD"}</definedName>
    <definedName name="이상인대급금상각">'[146]신용카드(상각 이상인 활동 이상인)'!$F$7:$N$19</definedName>
    <definedName name="이상인대환론상각">'[146]대환론(상각 이상인 활동 이상인)'!$F$7:$N$19</definedName>
    <definedName name="이상인카드론상각">'[146]일반론(상각 이상인 활동 이상인)'!$F$7:$N$19</definedName>
    <definedName name="이연" hidden="1">{#N/A,#N/A,FALSE,"총괄수정"}</definedName>
    <definedName name="이연자산" localSheetId="3">#REF!</definedName>
    <definedName name="이연자산" localSheetId="21">#REF!</definedName>
    <definedName name="이연자산">#REF!</definedName>
    <definedName name="이용률_1프로" localSheetId="3">#REF!</definedName>
    <definedName name="이용률_1프로" localSheetId="21">#REF!</definedName>
    <definedName name="이용률_1프로">#REF!</definedName>
    <definedName name="이원일" hidden="1">{"targetdcf",#N/A,FALSE,"Merger consequences";"TARGETASSU",#N/A,FALSE,"Merger consequences";"TERMINAL VALUE",#N/A,FALSE,"Merger consequences"}</definedName>
    <definedName name="이이잉" hidden="1">#REF!</definedName>
    <definedName name="이이자" localSheetId="3">#REF!</definedName>
    <definedName name="이이자" localSheetId="21">#REF!</definedName>
    <definedName name="이이자">#REF!</definedName>
    <definedName name="이익" localSheetId="3">#REF!</definedName>
    <definedName name="이익" localSheetId="21">#REF!</definedName>
    <definedName name="이익">#REF!</definedName>
    <definedName name="이익잉여금처분계산서" hidden="1">{#N/A,#N/A,FALSE,"현장 NCR 분석";#N/A,#N/A,FALSE,"현장품질감사";#N/A,#N/A,FALSE,"현장품질감사"}</definedName>
    <definedName name="이익잉여금처분계산서B" hidden="1">{#N/A,#N/A,FALSE,"현장 NCR 분석";#N/A,#N/A,FALSE,"현장품질감사";#N/A,#N/A,FALSE,"현장품질감사"}</definedName>
    <definedName name="이익잉영금" localSheetId="3">#REF!</definedName>
    <definedName name="이익잉영금" localSheetId="21">#REF!</definedName>
    <definedName name="이익잉영금">#REF!</definedName>
    <definedName name="이인원" localSheetId="3">#REF!</definedName>
    <definedName name="이인원" localSheetId="21">#REF!</definedName>
    <definedName name="이인원">#REF!</definedName>
    <definedName name="이자보상비율" localSheetId="3">[141]가정!#REF!</definedName>
    <definedName name="이자보상비율" localSheetId="21">[141]가정!#REF!</definedName>
    <definedName name="이자보상비율">[141]가정!#REF!</definedName>
    <definedName name="이자비용"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자산입여부">[141]가정!$E$34</definedName>
    <definedName name="이자수익OVERALL">#N/A</definedName>
    <definedName name="이자율" localSheetId="3">#REF!</definedName>
    <definedName name="이자율" localSheetId="21">#REF!</definedName>
    <definedName name="이자율">#REF!</definedName>
    <definedName name="이재범" hidden="1">{"'분양원가'!$B$1:$F$113"}</definedName>
    <definedName name="이전" hidden="1">{#N/A,#N/A,FALSE,"생산성";#N/A,#N/A,FALSE,"인력1";#N/A,#N/A,FALSE,"인력2";#N/A,#N/A,FALSE,"인력3";#N/A,#N/A,FALSE,"인건1";#N/A,#N/A,FALSE,"인건2";#N/A,#N/A,FALSE,"인건3";#N/A,#N/A,FALSE,"인원증감";#N/A,#N/A,FALSE,"인건증감";#N/A,#N/A,FALSE,"표지등"}</definedName>
    <definedName name="이정례" hidden="1">{#N/A,#N/A,TRUE,"Y생산";#N/A,#N/A,TRUE,"Y판매";#N/A,#N/A,TRUE,"Y총물량";#N/A,#N/A,TRUE,"Y능력";#N/A,#N/A,TRUE,"YKD"}</definedName>
    <definedName name="이찬호" localSheetId="3">#REF!</definedName>
    <definedName name="이찬호" localSheetId="21">#REF!</definedName>
    <definedName name="이찬호">#REF!</definedName>
    <definedName name="이천순복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철행" localSheetId="3">'#3 Valuation Results 검증'!이철행</definedName>
    <definedName name="이철행">[0]!이철행</definedName>
    <definedName name="이화감가" localSheetId="3">#REF!</definedName>
    <definedName name="이화감가" localSheetId="21">#REF!</definedName>
    <definedName name="이화감가">#REF!</definedName>
    <definedName name="이화매출" localSheetId="3">#REF!</definedName>
    <definedName name="이화매출" localSheetId="21">#REF!</definedName>
    <definedName name="이화매출">#REF!</definedName>
    <definedName name="이화인원" localSheetId="3">#REF!</definedName>
    <definedName name="이화인원" localSheetId="21">#REF!</definedName>
    <definedName name="이화인원">#REF!</definedName>
    <definedName name="이환욱" hidden="1">{#N/A,#N/A,TRUE,"Y생산";#N/A,#N/A,TRUE,"Y판매";#N/A,#N/A,TRUE,"Y총물량";#N/A,#N/A,TRUE,"Y능력";#N/A,#N/A,TRUE,"YKD"}</definedName>
    <definedName name="이ㅏㅓ" hidden="1">{#N/A,#N/A,FALSE,"1.CRITERIA";#N/A,#N/A,FALSE,"2.IS";#N/A,#N/A,FALSE,"3.BS";#N/A,#N/A,FALSE,"4.PER PL";#N/A,#N/A,FALSE,"5.INVESTMENT";#N/A,#N/A,FALSE,"6.공문";#N/A,#N/A,FALSE,"7.netinvest"}</definedName>
    <definedName name="이ㅏㅓ로" localSheetId="3">#REF!</definedName>
    <definedName name="이ㅏㅓ로" localSheetId="21">#REF!</definedName>
    <definedName name="이ㅏㅓ로">#REF!</definedName>
    <definedName name="인" hidden="1">{#N/A,#N/A,FALSE,"97년 투자계획 세부내역 "}</definedName>
    <definedName name="인당" hidden="1">{#N/A,#N/A,FALSE,"총괄수정"}</definedName>
    <definedName name="인쇄" localSheetId="6">[63]!인쇄</definedName>
    <definedName name="인쇄" localSheetId="8">[63]!인쇄</definedName>
    <definedName name="인쇄" localSheetId="21">[63]!인쇄</definedName>
    <definedName name="인쇄">[63]!인쇄</definedName>
    <definedName name="인쇄01" localSheetId="3">#REF!</definedName>
    <definedName name="인쇄01" localSheetId="21">#REF!</definedName>
    <definedName name="인쇄01">#REF!</definedName>
    <definedName name="인원1" localSheetId="3">#REF!</definedName>
    <definedName name="인원1" localSheetId="21">#REF!</definedName>
    <definedName name="인원1">#REF!</definedName>
    <definedName name="인원세부" hidden="1">{#N/A,#N/A,TRUE,"Y생산";#N/A,#N/A,TRUE,"Y판매";#N/A,#N/A,TRUE,"Y총물량";#N/A,#N/A,TRUE,"Y능력";#N/A,#N/A,TRUE,"YKD"}</definedName>
    <definedName name="인원현황2" hidden="1">{#N/A,#N/A,FALSE,"손익표지";#N/A,#N/A,FALSE,"손익계산";#N/A,#N/A,FALSE,"일반관리비";#N/A,#N/A,FALSE,"영업외수익";#N/A,#N/A,FALSE,"영업외비용";#N/A,#N/A,FALSE,"매출액";#N/A,#N/A,FALSE,"요약손익";#N/A,#N/A,FALSE,"요약대차";#N/A,#N/A,FALSE,"매출채권현황";#N/A,#N/A,FALSE,"매출채권명세"}</definedName>
    <definedName name="인원현황3" hidden="1">{#N/A,#N/A,FALSE,"손익표지";#N/A,#N/A,FALSE,"손익계산";#N/A,#N/A,FALSE,"일반관리비";#N/A,#N/A,FALSE,"영업외수익";#N/A,#N/A,FALSE,"영업외비용";#N/A,#N/A,FALSE,"매출액";#N/A,#N/A,FALSE,"요약손익";#N/A,#N/A,FALSE,"요약대차";#N/A,#N/A,FALSE,"매출채권현황";#N/A,#N/A,FALSE,"매출채권명세"}</definedName>
    <definedName name="인천대형" hidden="1">{"AQUIRORDCF",#N/A,FALSE,"Merger consequences";"Acquirorassns",#N/A,FALSE,"Merger consequences"}</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일단끝" localSheetId="3">#REF!</definedName>
    <definedName name="일단끝" localSheetId="21">#REF!</definedName>
    <definedName name="일단끝">#REF!</definedName>
    <definedName name="일동" hidden="1">{#N/A,#N/A,TRUE,"Y생산";#N/A,#N/A,TRUE,"Y판매";#N/A,#N/A,TRUE,"Y총물량";#N/A,#N/A,TRUE,"Y능력";#N/A,#N/A,TRUE,"YKD"}</definedName>
    <definedName name="일반" localSheetId="6">[63]!일반</definedName>
    <definedName name="일반" localSheetId="8">[63]!일반</definedName>
    <definedName name="일반" localSheetId="21">[63]!일반</definedName>
    <definedName name="일반">[63]!일반</definedName>
    <definedName name="일반가계연체율">'[174]연체 ()'!$E$10</definedName>
    <definedName name="일반제조경비" localSheetId="3">#REF!</definedName>
    <definedName name="일반제조경비" localSheetId="21">#REF!</definedName>
    <definedName name="일반제조경비">#REF!</definedName>
    <definedName name="일산" hidden="1">{#N/A,#N/A,FALSE,"손익표지";#N/A,#N/A,FALSE,"손익계산";#N/A,#N/A,FALSE,"일반관리비";#N/A,#N/A,FALSE,"영업외수익";#N/A,#N/A,FALSE,"영업외비용";#N/A,#N/A,FALSE,"매출액";#N/A,#N/A,FALSE,"요약손익";#N/A,#N/A,FALSE,"요약대차";#N/A,#N/A,FALSE,"매출채권현황";#N/A,#N/A,FALSE,"매출채권명세"}</definedName>
    <definedName name="일산100" localSheetId="3">#REF!</definedName>
    <definedName name="일산100" localSheetId="21">#REF!</definedName>
    <definedName name="일산100">#REF!</definedName>
    <definedName name="일시적차이대사" hidden="1">{#N/A,#N/A,FALSE,"총괄수정"}</definedName>
    <definedName name="일자" hidden="1">{"'Sheet1'!$A$1:$D$4"}</definedName>
    <definedName name="일자별" hidden="1">{#N/A,#N/A,TRUE,"Y생산";#N/A,#N/A,TRUE,"Y판매";#N/A,#N/A,TRUE,"Y총물량";#N/A,#N/A,TRUE,"Y능력";#N/A,#N/A,TRUE,"YKD"}</definedName>
    <definedName name="일정" hidden="1">{#N/A,#N/A,FALSE,"단축1";#N/A,#N/A,FALSE,"단축2";#N/A,#N/A,FALSE,"단축3";#N/A,#N/A,FALSE,"장축";#N/A,#N/A,FALSE,"4WD"}</definedName>
    <definedName name="일정2" hidden="1">{"'교육경비품의'!$B$4:$D$12"}</definedName>
    <definedName name="임대보증금" hidden="1">{#N/A,#N/A,FALSE,"BS";#N/A,#N/A,FALSE,"PL";#N/A,#N/A,FALSE,"처분";#N/A,#N/A,FALSE,"현금";#N/A,#N/A,FALSE,"매출";#N/A,#N/A,FALSE,"원가";#N/A,#N/A,FALSE,"경영"}</definedName>
    <definedName name="임시">10000</definedName>
    <definedName name="임차" hidden="1">{"'분양원가'!$B$1:$F$113"}</definedName>
    <definedName name="임차2" hidden="1">{"'분양원가'!$B$1:$F$113"}</definedName>
    <definedName name="임차보증금" localSheetId="3">#REF!</definedName>
    <definedName name="임차보증금" localSheetId="21">#REF!</definedName>
    <definedName name="임차보증금">#REF!</definedName>
    <definedName name="잉" hidden="1">{"FORM1",#N/A,TRUE,"Revenue";"FORM1.1",#N/A,TRUE,"Revenue";"FORM1.2",#N/A,TRUE,"Revenue";"FORM2",#N/A,TRUE,"Revenue";"FORM2.1",#N/A,TRUE,"Revenue"}</definedName>
    <definedName name="ㅈ" localSheetId="3" hidden="1">{#N/A,#N/A,TRUE,"Y생산";#N/A,#N/A,TRUE,"Y판매";#N/A,#N/A,TRUE,"Y총물량";#N/A,#N/A,TRUE,"Y능력";#N/A,#N/A,TRUE,"YKD"}</definedName>
    <definedName name="ㅈ" hidden="1">{#N/A,#N/A,FALSE,"BS";#N/A,#N/A,FALSE,"PL";#N/A,#N/A,FALSE,"처분";#N/A,#N/A,FALSE,"현금";#N/A,#N/A,FALSE,"매출";#N/A,#N/A,FALSE,"원가";#N/A,#N/A,FALSE,"경영"}</definedName>
    <definedName name="ㅈㄷ" hidden="1">{#N/A,#N/A,FALSE,"97년 투자계획 세부내역 "}</definedName>
    <definedName name="ㅈㄷㄱ" localSheetId="3">'#3 Valuation Results 검증'!ㅈㄷㄱ</definedName>
    <definedName name="ㅈㄷㄱ">[0]!ㅈㄷㄱ</definedName>
    <definedName name="ㅈㄷ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ㄷㄷㅎ" localSheetId="3">'#3 Valuation Results 검증'!ㅈㄷㄷㄷㅎ</definedName>
    <definedName name="ㅈㄷㄷㄷㅎ">[0]!ㅈㄷㄷㄷㅎ</definedName>
    <definedName name="ㅈㄷㄹㅈㄷㅎ" hidden="1">{#N/A,#N/A,TRUE,"Y생산";#N/A,#N/A,TRUE,"Y판매";#N/A,#N/A,TRUE,"Y총물량";#N/A,#N/A,TRUE,"Y능력";#N/A,#N/A,TRUE,"YKD"}</definedName>
    <definedName name="ㅈㄷ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ㅎㅇ륲" hidden="1">{#N/A,#N/A,TRUE,"Y생산";#N/A,#N/A,TRUE,"Y판매";#N/A,#N/A,TRUE,"Y총물량";#N/A,#N/A,TRUE,"Y능력";#N/A,#N/A,TRUE,"YKD"}</definedName>
    <definedName name="ㅈㅁㄷㄳㅈ" localSheetId="3">'#3 Valuation Results 검증'!ㅈㅁㄷㄳㅈ</definedName>
    <definedName name="ㅈㅁㄷㄳㅈ">[0]!ㅈㅁㄷㄳㅈ</definedName>
    <definedName name="ㅈㅂ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ㅂㅂㅂㅂㅂㅂㅂㅂㅂㅂ" hidden="1">{#N/A,#N/A,FALSE,"손익표지";#N/A,#N/A,FALSE,"손익계산";#N/A,#N/A,FALSE,"일반관리비";#N/A,#N/A,FALSE,"영업외수익";#N/A,#N/A,FALSE,"영업외비용";#N/A,#N/A,FALSE,"매출액";#N/A,#N/A,FALSE,"요약손익";#N/A,#N/A,FALSE,"요약대차";#N/A,#N/A,FALSE,"매출채권현황";#N/A,#N/A,FALSE,"매출채권명세"}</definedName>
    <definedName name="ㅈㅈ" hidden="1">{#N/A,#N/A,FALSE,"전제";#N/A,#N/A,FALSE,"표지";#N/A,#N/A,FALSE,"6D16";#N/A,#N/A,FALSE,"6D22";#N/A,#N/A,FALSE,"6D22-T";#N/A,#N/A,FALSE,"Q-DEG";#N/A,#N/A,FALSE,"총손";#N/A,#N/A,FALSE,"대당";#N/A,#N/A,FALSE,"가공비"}</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hidden="1">{"'Sheet1'!$A$1:$H$36"}</definedName>
    <definedName name="자" localSheetId="3" hidden="1">{#N/A,#N/A,FALSE,"UNIT";#N/A,#N/A,FALSE,"UNIT";#N/A,#N/A,FALSE,"계정"}</definedName>
    <definedName name="자" hidden="1">{#N/A,#N/A,FALSE,"Sheet5"}</definedName>
    <definedName name="자." hidden="1">{#N/A,#N/A,FALSE,"UNIT";#N/A,#N/A,FALSE,"UNIT";#N/A,#N/A,FALSE,"계정"}</definedName>
    <definedName name="자.." hidden="1">{#N/A,#N/A,FALSE,"UNIT";#N/A,#N/A,FALSE,"UNIT";#N/A,#N/A,FALSE,"계정"}</definedName>
    <definedName name="자1" hidden="1">{#N/A,#N/A,FALSE,"UNIT";#N/A,#N/A,FALSE,"UNIT";#N/A,#N/A,FALSE,"계정"}</definedName>
    <definedName name="자금" localSheetId="6">[75]!FORM1_조회</definedName>
    <definedName name="자금" localSheetId="8">[75]!FORM1_조회</definedName>
    <definedName name="자금" localSheetId="21">[75]!FORM1_조회</definedName>
    <definedName name="자금">[75]!FORM1_조회</definedName>
    <definedName name="자금수지" hidden="1">#REF!</definedName>
    <definedName name="자매출" localSheetId="3">#REF!</definedName>
    <definedName name="자매출" localSheetId="21">#REF!</definedName>
    <definedName name="자매출">#REF!</definedName>
    <definedName name="자본" hidden="1">{#N/A,#N/A,FALSE,"Aging Summary";#N/A,#N/A,FALSE,"Ratio Analysis";#N/A,#N/A,FALSE,"Test 120 Day Accts";#N/A,#N/A,FALSE,"Tickmarks"}</definedName>
    <definedName name="자본금" hidden="1">{#N/A,#N/A,FALSE,"Aging Summary";#N/A,#N/A,FALSE,"Ratio Analysis";#N/A,#N/A,FALSE,"Test 120 Day Accts";#N/A,#N/A,FALSE,"Tickmarks"}</definedName>
    <definedName name="자본금과잉여금" localSheetId="3">#REF!</definedName>
    <definedName name="자본금과잉여금" localSheetId="21">#REF!</definedName>
    <definedName name="자본금과잉여금">#REF!</definedName>
    <definedName name="자본반기" hidden="1">#N/A</definedName>
    <definedName name="자본방" hidden="1">{#N/A,#N/A,FALSE,"Aging Summary";#N/A,#N/A,FALSE,"Ratio Analysis";#N/A,#N/A,FALSE,"Test 120 Day Accts";#N/A,#N/A,FALSE,"Tickmarks"}</definedName>
    <definedName name="자본변동표3" localSheetId="3" hidden="1">{#N/A,#N/A,FALSE,"Aging Summary";#N/A,#N/A,FALSE,"Ratio Analysis";#N/A,#N/A,FALSE,"Test 120 Day Accts";#N/A,#N/A,FALSE,"Tickmarks"}</definedName>
    <definedName name="자본변동표3" hidden="1">{#N/A,#N/A,FALSE,"Aging Summary";#N/A,#N/A,FALSE,"Ratio Analysis";#N/A,#N/A,FALSE,"Test 120 Day Accts";#N/A,#N/A,FALSE,"Tickmarks"}</definedName>
    <definedName name="자산건전성" localSheetId="3">#REF!</definedName>
    <definedName name="자산건전성" localSheetId="21">#REF!</definedName>
    <definedName name="자산건전성">#REF!</definedName>
    <definedName name="자산보유자" localSheetId="3">#REF!</definedName>
    <definedName name="자산보유자" localSheetId="21">#REF!</definedName>
    <definedName name="자산보유자">#REF!</definedName>
    <definedName name="자산유동화부_20041231" localSheetId="3">'#3 Valuation Results 검증'!자산유동화부_20041231</definedName>
    <definedName name="자산유동화부_20041231">[0]!자산유동화부_20041231</definedName>
    <definedName name="자이자" localSheetId="3">#REF!</definedName>
    <definedName name="자이자" localSheetId="21">#REF!</definedName>
    <definedName name="자이자">#REF!</definedName>
    <definedName name="자인원" localSheetId="3">#REF!</definedName>
    <definedName name="자인원" localSheetId="21">#REF!</definedName>
    <definedName name="자인원">#REF!</definedName>
    <definedName name="자재기준" hidden="1">{#N/A,#N/A,TRUE,"Y생산";#N/A,#N/A,TRUE,"Y판매";#N/A,#N/A,TRUE,"Y총물량";#N/A,#N/A,TRUE,"Y능력";#N/A,#N/A,TRUE,"YKD"}</definedName>
    <definedName name="자회사">'[139]통합지보건전성(0201)'!$A$5:$F$44</definedName>
    <definedName name="자회사Total" localSheetId="3" hidden="1">{#N/A,#N/A,FALSE,"주요여수신";#N/A,#N/A,FALSE,"수신금리";#N/A,#N/A,FALSE,"대출금리";#N/A,#N/A,FALSE,"신규대출";#N/A,#N/A,FALSE,"총액대출"}</definedName>
    <definedName name="자회사Total" hidden="1">{#N/A,#N/A,FALSE,"주요여수신";#N/A,#N/A,FALSE,"수신금리";#N/A,#N/A,FALSE,"대출금리";#N/A,#N/A,FALSE,"신규대출";#N/A,#N/A,FALSE,"총액대출"}</definedName>
    <definedName name="작성조서" localSheetId="3"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잔액">[175]현금!$D$6</definedName>
    <definedName name="잔존만기" localSheetId="3">#REF!</definedName>
    <definedName name="잔존만기" localSheetId="21">#REF!</definedName>
    <definedName name="잔존만기">#REF!</definedName>
    <definedName name="잠정보고" localSheetId="3" hidden="1">{#N/A,#N/A,FALSE,"주요여수신";#N/A,#N/A,FALSE,"수신금리";#N/A,#N/A,FALSE,"대출금리";#N/A,#N/A,FALSE,"신규대출";#N/A,#N/A,FALSE,"총액대출"}</definedName>
    <definedName name="잠정보고" hidden="1">{#N/A,#N/A,FALSE,"주요여수신";#N/A,#N/A,FALSE,"수신금리";#N/A,#N/A,FALSE,"대출금리";#N/A,#N/A,FALSE,"신규대출";#N/A,#N/A,FALSE,"총액대출"}</definedName>
    <definedName name="잡이익" hidden="1">{#N/A,#N/A,FALSE,"1.CRITERIA";#N/A,#N/A,FALSE,"2.IS";#N/A,#N/A,FALSE,"3.BS";#N/A,#N/A,FALSE,"4.PER PL";#N/A,#N/A,FALSE,"5.INVESTMENT";#N/A,#N/A,FALSE,"6.공문";#N/A,#N/A,FALSE,"7.netinvest"}</definedName>
    <definedName name="장" localSheetId="21">[150]원시데이타!#REF!</definedName>
    <definedName name="장">[150]원시데이타!#REF!</definedName>
    <definedName name="장기대변">'[137]합동별(기표용)'!$AG$1:$AG$65536</definedName>
    <definedName name="장기차변">'[137]합동별(기표용)'!$L$1:$L$65536</definedName>
    <definedName name="장기차입" localSheetId="3">#REF!</definedName>
    <definedName name="장기차입" localSheetId="21">#REF!</definedName>
    <definedName name="장기차입">#REF!</definedName>
    <definedName name="장단기차입금10월" hidden="1">{#N/A,#N/A,TRUE,"Y생산";#N/A,#N/A,TRUE,"Y판매";#N/A,#N/A,TRUE,"Y총물량";#N/A,#N/A,TRUE,"Y능력";#N/A,#N/A,TRUE,"YKD"}</definedName>
    <definedName name="장부가액" localSheetId="3">#REF!</definedName>
    <definedName name="장부가액" localSheetId="21">#REF!</definedName>
    <definedName name="장부가액">#REF!</definedName>
    <definedName name="장부가액합계" localSheetId="3">#REF!</definedName>
    <definedName name="장부가액합계" localSheetId="21">#REF!</definedName>
    <definedName name="장부가액합계">#REF!</definedName>
    <definedName name="재가공내역" hidden="1">'[176]1-7(재가공내역)'!#REF!</definedName>
    <definedName name="재계약" localSheetId="3">#REF!</definedName>
    <definedName name="재계약" localSheetId="21">#REF!</definedName>
    <definedName name="재계약">#REF!</definedName>
    <definedName name="재고자산" localSheetId="3" hidden="1">{"'분양원가'!$B$1:$F$113"}</definedName>
    <definedName name="재고자산" localSheetId="21">#REF!</definedName>
    <definedName name="재고자산">#REF!</definedName>
    <definedName name="재고자산이자최종" hidden="1">{"'분양원가'!$B$1:$F$113"}</definedName>
    <definedName name="재공포함" localSheetId="3" hidden="1">{#N/A,#N/A,FALSE,"Sheet5"}</definedName>
    <definedName name="재공포함" hidden="1">{#N/A,#N/A,FALSE,"Sheet5"}</definedName>
    <definedName name="재관비율">6.9%</definedName>
    <definedName name="재료" localSheetId="3" hidden="1">{#N/A,#N/A,FALSE,"Sheet5"}</definedName>
    <definedName name="재료" hidden="1">{#N/A,#N/A,FALSE,"Sheet5"}</definedName>
    <definedName name="재분류">'[137]합동별(기표용)'!$A$1:$A$65536</definedName>
    <definedName name="재재재" hidden="1">{"'미착금액'!$A$4:$G$14"}</definedName>
    <definedName name="재할인대상" localSheetId="3" hidden="1">{#N/A,#N/A,FALSE,"주요여수신";#N/A,#N/A,FALSE,"수신금리";#N/A,#N/A,FALSE,"대출금리";#N/A,#N/A,FALSE,"신규대출";#N/A,#N/A,FALSE,"총액대출"}</definedName>
    <definedName name="재할인대상" hidden="1">{#N/A,#N/A,FALSE,"주요여수신";#N/A,#N/A,FALSE,"수신금리";#N/A,#N/A,FALSE,"대출금리";#N/A,#N/A,FALSE,"신규대출";#N/A,#N/A,FALSE,"총액대출"}</definedName>
    <definedName name="저장" localSheetId="3" hidden="1">{#N/A,#N/A,FALSE,"Sheet5"}</definedName>
    <definedName name="저장" hidden="1">{#N/A,#N/A,FALSE,"Sheet5"}</definedName>
    <definedName name="저장1" localSheetId="3" hidden="1">{#N/A,#N/A,FALSE,"Sheet5"}</definedName>
    <definedName name="저장1" hidden="1">{#N/A,#N/A,FALSE,"Sheet5"}</definedName>
    <definedName name="저장2" localSheetId="3" hidden="1">{#N/A,#N/A,FALSE,"Sheet5"}</definedName>
    <definedName name="저장2" hidden="1">{#N/A,#N/A,FALSE,"Sheet5"}</definedName>
    <definedName name="저장품" localSheetId="3" hidden="1">{"'분양원가'!$B$1:$F$113"}</definedName>
    <definedName name="저장품" localSheetId="21">#REF!</definedName>
    <definedName name="저장품">#REF!</definedName>
    <definedName name="저장품수불" localSheetId="3" hidden="1">{#N/A,#N/A,FALSE,"Sheet5"}</definedName>
    <definedName name="저장품수불" hidden="1">{#N/A,#N/A,FALSE,"Sheet5"}</definedName>
    <definedName name="저저" hidden="1">{#N/A,#N/A,FALSE,"UNIT";#N/A,#N/A,FALSE,"UNIT";#N/A,#N/A,FALSE,"계정"}</definedName>
    <definedName name="적립대변">'[137]합동별(기표용)'!$AD$1:$AD$65536</definedName>
    <definedName name="적립차변">'[137]합동별(기표용)'!$I$1:$I$65536</definedName>
    <definedName name="전기" localSheetId="3">#REF!</definedName>
    <definedName name="전기" localSheetId="21">#REF!</definedName>
    <definedName name="전기">#REF!</definedName>
    <definedName name="전기매출액">[155]기초데이타!$F$12</definedName>
    <definedName name="전기부채총계">[155]기초데이타!$F$9</definedName>
    <definedName name="전기순이익">[155]기초데이타!$F$15</definedName>
    <definedName name="전기영업이익">[155]기초데이타!$F$13</definedName>
    <definedName name="전기영업현금흐름">[155]기초데이타!$F$17</definedName>
    <definedName name="전기유동부채">[155]기초데이타!$F$7</definedName>
    <definedName name="전기유동자산">[155]기초데이타!$F$5</definedName>
    <definedName name="전기이자비용">[155]기초데이타!$F$14</definedName>
    <definedName name="전기자기자본">[155]기초데이타!$F$10</definedName>
    <definedName name="전기차입금">[155]기초데이타!$F$8</definedName>
    <definedName name="전기총자산">[155]기초데이타!$F$6</definedName>
    <definedName name="전산비품" localSheetId="3">#REF!</definedName>
    <definedName name="전산비품" localSheetId="21">#REF!</definedName>
    <definedName name="전산비품">#REF!</definedName>
    <definedName name="전산비품그릅" localSheetId="3">#REF!</definedName>
    <definedName name="전산비품그릅" localSheetId="21">#REF!</definedName>
    <definedName name="전산비품그릅">#REF!</definedName>
    <definedName name="전산장비" hidden="1">{"'Sheet1'!$A$1:$H$36"}</definedName>
    <definedName name="전신전화" localSheetId="21">#REF!</definedName>
    <definedName name="전신전화">#REF!</definedName>
    <definedName name="전용원" hidden="1">{#N/A,#N/A,FALSE,"97년 투자계획 세부내역 "}</definedName>
    <definedName name="전월입고" localSheetId="3">#REF!</definedName>
    <definedName name="전월입고" localSheetId="21">#REF!</definedName>
    <definedName name="전월입고">#REF!</definedName>
    <definedName name="전월재고" localSheetId="3">#REF!</definedName>
    <definedName name="전월재고" localSheetId="21">#REF!</definedName>
    <definedName name="전월재고">#REF!</definedName>
    <definedName name="전월출고" localSheetId="3">#REF!</definedName>
    <definedName name="전월출고" localSheetId="21">#REF!</definedName>
    <definedName name="전월출고">#REF!</definedName>
    <definedName name="전자" hidden="1">{#N/A,#N/A,FALSE,"손익표지";#N/A,#N/A,FALSE,"손익계산";#N/A,#N/A,FALSE,"일반관리비";#N/A,#N/A,FALSE,"영업외수익";#N/A,#N/A,FALSE,"영업외비용";#N/A,#N/A,FALSE,"매출액";#N/A,#N/A,FALSE,"요약손익";#N/A,#N/A,FALSE,"요약대차";#N/A,#N/A,FALSE,"매출채권현황";#N/A,#N/A,FALSE,"매출채권명세"}</definedName>
    <definedName name="전전기매출액">[155]기초데이타!$H$12</definedName>
    <definedName name="전전기순이익">[155]기초데이타!$H$15</definedName>
    <definedName name="전전기영업이익">[155]기초데이타!$H$13</definedName>
    <definedName name="전전기자기자본">[155]기초데이타!$H$10</definedName>
    <definedName name="전전기총자산">[155]기초데이타!$H$6</definedName>
    <definedName name="전전월재고" localSheetId="3">#REF!</definedName>
    <definedName name="전전월재고" localSheetId="21">#REF!</definedName>
    <definedName name="전전월재고">#REF!</definedName>
    <definedName name="전제" localSheetId="3">#REF!</definedName>
    <definedName name="전제" localSheetId="21">#REF!</definedName>
    <definedName name="전제">#REF!</definedName>
    <definedName name="전차종" hidden="1">{#N/A,#N/A,FALSE,"표지";#N/A,#N/A,FALSE,"전제";#N/A,#N/A,FALSE,"대당";#N/A,#N/A,FALSE,"가공비";#N/A,#N/A,FALSE,"재료비";#N/A,#N/A,FALSE,"손익"}</definedName>
    <definedName name="전체" localSheetId="3">#REF!</definedName>
    <definedName name="전체" localSheetId="21">#REF!</definedName>
    <definedName name="전체">#REF!</definedName>
    <definedName name="전화번호" localSheetId="3">#REF!</definedName>
    <definedName name="전화번호" localSheetId="21">#REF!</definedName>
    <definedName name="전화번호">#REF!</definedName>
    <definedName name="점포현황자료정비991231" localSheetId="3">#REF!</definedName>
    <definedName name="점포현황자료정비991231" localSheetId="21">#REF!</definedName>
    <definedName name="점포현황자료정비991231">#REF!</definedName>
    <definedName name="정" hidden="1">{#N/A,#N/A,FALSE,"매출이익"}</definedName>
    <definedName name="정기적금" localSheetId="3" hidden="1">{#N/A,#N/A,FALSE,"주요여수신";#N/A,#N/A,FALSE,"수신금리";#N/A,#N/A,FALSE,"대출금리";#N/A,#N/A,FALSE,"신규대출";#N/A,#N/A,FALSE,"총액대출"}</definedName>
    <definedName name="정기적금" hidden="1">{#N/A,#N/A,FALSE,"주요여수신";#N/A,#N/A,FALSE,"수신금리";#N/A,#N/A,FALSE,"대출금리";#N/A,#N/A,FALSE,"신규대출";#N/A,#N/A,FALSE,"총액대출"}</definedName>
    <definedName name="정리" hidden="1">[43]주요재무비율!#REF!</definedName>
    <definedName name="정리담보2거치기간">[177]가정!$D$7</definedName>
    <definedName name="정리담보2상환기간">[177]가정!$E$7</definedName>
    <definedName name="정리담보2이자율">[177]가정!$J$7</definedName>
    <definedName name="정리담보거치기간">[141]가정!$D$21</definedName>
    <definedName name="정리담보상환기간">[141]가정!$E$21</definedName>
    <definedName name="정리담보이자율">[141]가정!$G$21</definedName>
    <definedName name="정리채권2거치기간">[141]가정!$D$26</definedName>
    <definedName name="정리채권2상환기간">[141]가정!$E$26</definedName>
    <definedName name="정리채권2이자율">[141]가정!$G$26</definedName>
    <definedName name="정리채권거치기간">[141]가정!$D$25</definedName>
    <definedName name="정리채권상환기간">[141]가정!$E$25</definedName>
    <definedName name="정리채권이자율">[141]가정!$G$25</definedName>
    <definedName name="정말">'[139]상환익(2001년도)'!$A$1</definedName>
    <definedName name="정문" hidden="1">{#N/A,#N/A,FALSE,"UNIT";#N/A,#N/A,FALSE,"UNIT";#N/A,#N/A,FALSE,"계정"}</definedName>
    <definedName name="정문식" hidden="1">{#N/A,#N/A,FALSE,"UNIT";#N/A,#N/A,FALSE,"UNIT";#N/A,#N/A,FALSE,"계정"}</definedName>
    <definedName name="정봉용" hidden="1">{#N/A,#N/A,FALSE,"손익표지";#N/A,#N/A,FALSE,"손익계산";#N/A,#N/A,FALSE,"일반관리비";#N/A,#N/A,FALSE,"영업외수익";#N/A,#N/A,FALSE,"영업외비용";#N/A,#N/A,FALSE,"매출액";#N/A,#N/A,FALSE,"요약손익";#N/A,#N/A,FALSE,"요약대차";#N/A,#N/A,FALSE,"매출채권현황";#N/A,#N/A,FALSE,"매출채권명세"}</definedName>
    <definedName name="정비대수" hidden="1">{#N/A,#N/A,FALSE,"인원";#N/A,#N/A,FALSE,"비용2";#N/A,#N/A,FALSE,"비용1";#N/A,#N/A,FALSE,"비용";#N/A,#N/A,FALSE,"보증2";#N/A,#N/A,FALSE,"보증1";#N/A,#N/A,FALSE,"보증";#N/A,#N/A,FALSE,"손익1";#N/A,#N/A,FALSE,"손익";#N/A,#N/A,FALSE,"부서별매출";#N/A,#N/A,FALSE,"매출"}</definedName>
    <definedName name="정산일자" localSheetId="3">#REF!</definedName>
    <definedName name="정산일자" localSheetId="21">#REF!</definedName>
    <definedName name="정산일자">#REF!</definedName>
    <definedName name="정산표" localSheetId="3" hidden="1">{#N/A,#N/A,FALSE,"BS";#N/A,#N/A,FALSE,"PL";#N/A,#N/A,FALSE,"처분";#N/A,#N/A,FALSE,"현금";#N/A,#N/A,FALSE,"매출";#N/A,#N/A,FALSE,"원가";#N/A,#N/A,FALSE,"경영"}</definedName>
    <definedName name="정산표" hidden="1">{#N/A,#N/A,FALSE,"BS";#N/A,#N/A,FALSE,"PL";#N/A,#N/A,FALSE,"처분";#N/A,#N/A,FALSE,"현금";#N/A,#N/A,FALSE,"매출";#N/A,#N/A,FALSE,"원가";#N/A,#N/A,FALSE,"경영"}</definedName>
    <definedName name="정상" localSheetId="3">#REF!</definedName>
    <definedName name="정상" localSheetId="21">#REF!</definedName>
    <definedName name="정상">#REF!</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성자료11월" localSheetId="3">#REF!</definedName>
    <definedName name="정성자료11월" localSheetId="21">#REF!</definedName>
    <definedName name="정성자료11월">#REF!</definedName>
    <definedName name="정수용" hidden="1">{#N/A,#N/A,TRUE,"Y생산";#N/A,#N/A,TRUE,"Y판매";#N/A,#N/A,TRUE,"Y총물량";#N/A,#N/A,TRUE,"Y능력";#N/A,#N/A,TRUE,"YKD"}</definedName>
    <definedName name="정인" hidden="1">{#N/A,#N/A,FALSE,"손익표지";#N/A,#N/A,FALSE,"손익계산";#N/A,#N/A,FALSE,"일반관리비";#N/A,#N/A,FALSE,"영업외수익";#N/A,#N/A,FALSE,"영업외비용";#N/A,#N/A,FALSE,"매출액";#N/A,#N/A,FALSE,"요약손익";#N/A,#N/A,FALSE,"요약대차";#N/A,#N/A,FALSE,"매출채권현황";#N/A,#N/A,FALSE,"매출채권명세"}</definedName>
    <definedName name="정인보" hidden="1">{#N/A,#N/A,FALSE,"손익표지";#N/A,#N/A,FALSE,"손익계산";#N/A,#N/A,FALSE,"일반관리비";#N/A,#N/A,FALSE,"영업외수익";#N/A,#N/A,FALSE,"영업외비용";#N/A,#N/A,FALSE,"매출액";#N/A,#N/A,FALSE,"요약손익";#N/A,#N/A,FALSE,"요약대차";#N/A,#N/A,FALSE,"매출채권현황";#N/A,#N/A,FALSE,"매출채권명세"}</definedName>
    <definedName name="정종구" hidden="1">{#N/A,#N/A,FALSE,"손익표지";#N/A,#N/A,FALSE,"손익계산";#N/A,#N/A,FALSE,"일반관리비";#N/A,#N/A,FALSE,"영업외수익";#N/A,#N/A,FALSE,"영업외비용";#N/A,#N/A,FALSE,"매출액";#N/A,#N/A,FALSE,"요약손익";#N/A,#N/A,FALSE,"요약대차";#N/A,#N/A,FALSE,"매출채권현황";#N/A,#N/A,FALSE,"매출채권명세"}</definedName>
    <definedName name="정징" hidden="1">{#N/A,#N/A,TRUE,"Y생산";#N/A,#N/A,TRUE,"Y판매";#N/A,#N/A,TRUE,"Y총물량";#N/A,#N/A,TRUE,"Y능력";#N/A,#N/A,TRUE,"YKD"}</definedName>
    <definedName name="제" localSheetId="3" hidden="1">{#N/A,#N/A,FALSE,"Sheet5"}</definedName>
    <definedName name="제" localSheetId="21">#REF!</definedName>
    <definedName name="제">#REF!</definedName>
    <definedName name="제조" localSheetId="3" hidden="1">{#N/A,#N/A,FALSE,"1.CRITERIA";#N/A,#N/A,FALSE,"2.IS";#N/A,#N/A,FALSE,"3.BS";#N/A,#N/A,FALSE,"4.PER PL";#N/A,#N/A,FALSE,"5.INVESTMENT";#N/A,#N/A,FALSE,"6.공문";#N/A,#N/A,FALSE,"7.netinvest"}</definedName>
    <definedName name="제조" localSheetId="21" hidden="1">#REF!</definedName>
    <definedName name="제조" hidden="1">#REF!</definedName>
    <definedName name="제조원가" localSheetId="3" hidden="1">{#N/A,#N/A,FALSE,"Sheet5"}</definedName>
    <definedName name="제조원가" hidden="1">{#N/A,#N/A,FALSE,"Sheet5"}</definedName>
    <definedName name="제조원가배부율" hidden="1">{#N/A,#N/A,FALSE,"buildings"}</definedName>
    <definedName name="제출자료" localSheetId="3">#REF!</definedName>
    <definedName name="제출자료" localSheetId="21">#REF!</definedName>
    <definedName name="제출자료">#REF!</definedName>
    <definedName name="제품시화" localSheetId="3">#REF!</definedName>
    <definedName name="제품시화" localSheetId="21">#REF!</definedName>
    <definedName name="제품시화">#REF!</definedName>
    <definedName name="조" hidden="1">{#N/A,#N/A,FALSE,"1.CRITERIA";#N/A,#N/A,FALSE,"2.IS";#N/A,#N/A,FALSE,"3.BS";#N/A,#N/A,FALSE,"4.PER PL";#N/A,#N/A,FALSE,"5.INVESTMENT";#N/A,#N/A,FALSE,"6.공문";#N/A,#N/A,FALSE,"7.netinvest"}</definedName>
    <definedName name="조달운용1" localSheetId="3">#REF!</definedName>
    <definedName name="조달운용1" localSheetId="21">#REF!</definedName>
    <definedName name="조달운용1">#REF!</definedName>
    <definedName name="조달운용10" localSheetId="3">#REF!</definedName>
    <definedName name="조달운용10" localSheetId="21">#REF!</definedName>
    <definedName name="조달운용10">#REF!</definedName>
    <definedName name="조달운용11" localSheetId="3">#REF!</definedName>
    <definedName name="조달운용11" localSheetId="21">#REF!</definedName>
    <definedName name="조달운용11">#REF!</definedName>
    <definedName name="조달운용12" localSheetId="21">#REF!</definedName>
    <definedName name="조달운용12">#REF!</definedName>
    <definedName name="조달운용2" localSheetId="21">#REF!</definedName>
    <definedName name="조달운용2">#REF!</definedName>
    <definedName name="조달운용3" localSheetId="21">#REF!</definedName>
    <definedName name="조달운용3">#REF!</definedName>
    <definedName name="조달운용4" localSheetId="21">#REF!</definedName>
    <definedName name="조달운용4">#REF!</definedName>
    <definedName name="조달운용5" localSheetId="21">#REF!</definedName>
    <definedName name="조달운용5">#REF!</definedName>
    <definedName name="조달운용6" localSheetId="21">#REF!</definedName>
    <definedName name="조달운용6">#REF!</definedName>
    <definedName name="조달운용7" localSheetId="21">#REF!</definedName>
    <definedName name="조달운용7">#REF!</definedName>
    <definedName name="조달운용8" localSheetId="21">#REF!</definedName>
    <definedName name="조달운용8">#REF!</definedName>
    <definedName name="조달운용9" localSheetId="21">#REF!</definedName>
    <definedName name="조달운용9">#REF!</definedName>
    <definedName name="조립" hidden="1">{#N/A,#N/A,FALSE,"단축1";#N/A,#N/A,FALSE,"단축2";#N/A,#N/A,FALSE,"단축3";#N/A,#N/A,FALSE,"장축";#N/A,#N/A,FALSE,"4WD"}</definedName>
    <definedName name="조사기준일" localSheetId="21">[141]가정!#REF!</definedName>
    <definedName name="조사기준일">[141]가정!#REF!</definedName>
    <definedName name="조세거치기간">[141]가정!$D$30</definedName>
    <definedName name="조세상환기간">[141]가정!$E$30</definedName>
    <definedName name="조세이자율">[141]가정!$G$30</definedName>
    <definedName name="조정" hidden="1">#REF!</definedName>
    <definedName name="조정감합계" localSheetId="3">'[178]01반기조정감'!#REF!</definedName>
    <definedName name="조정감합계" localSheetId="21">'[178]01반기조정감'!#REF!</definedName>
    <definedName name="조정감합계">'[178]01반기조정감'!#REF!</definedName>
    <definedName name="조정금액" localSheetId="3">#REF!</definedName>
    <definedName name="조정금액" localSheetId="21">#REF!</definedName>
    <definedName name="조정금액">#REF!</definedName>
    <definedName name="조정률" localSheetId="3">#REF!</definedName>
    <definedName name="조정률" localSheetId="21">#REF!</definedName>
    <definedName name="조정률">#REF!</definedName>
    <definedName name="조정불건" localSheetId="3">[179]연불!#REF!</definedName>
    <definedName name="조정불건" localSheetId="21">[179]연불!#REF!</definedName>
    <definedName name="조정불건">[179]연불!#REF!</definedName>
    <definedName name="조정증합계" localSheetId="3">'[178]01반기조정증'!#REF!</definedName>
    <definedName name="조정증합계" localSheetId="21">'[178]01반기조정증'!#REF!</definedName>
    <definedName name="조정증합계">'[178]01반기조정증'!#REF!</definedName>
    <definedName name="조정총여" localSheetId="3">[179]연불!#REF!</definedName>
    <definedName name="조정총여" localSheetId="21">[179]연불!#REF!</definedName>
    <definedName name="조정총여">[179]연불!#REF!</definedName>
    <definedName name="조치" hidden="1">{#N/A,#N/A,FALSE,"단축1";#N/A,#N/A,FALSE,"단축2";#N/A,#N/A,FALSE,"단축3";#N/A,#N/A,FALSE,"장축";#N/A,#N/A,FALSE,"4WD"}</definedName>
    <definedName name="조회금액" localSheetId="3">#REF!</definedName>
    <definedName name="조회금액" localSheetId="21">#REF!</definedName>
    <definedName name="조회금액">#REF!</definedName>
    <definedName name="조회서기준일" localSheetId="3">#REF!</definedName>
    <definedName name="조회서기준일" localSheetId="21">#REF!</definedName>
    <definedName name="조회서기준일">#REF!</definedName>
    <definedName name="조회서번호" localSheetId="3">#REF!</definedName>
    <definedName name="조회서번호" localSheetId="21">#REF!</definedName>
    <definedName name="조회서번호">#REF!</definedName>
    <definedName name="조회인" localSheetId="21">#REF!</definedName>
    <definedName name="조회인">#REF!</definedName>
    <definedName name="조회일자" localSheetId="21">#REF!</definedName>
    <definedName name="조회일자">#REF!</definedName>
    <definedName name="종_목" localSheetId="21">#REF!</definedName>
    <definedName name="종_목">#REF!</definedName>
    <definedName name="종합어음" hidden="1">{#N/A,#N/A,FALSE,"손익표지";#N/A,#N/A,FALSE,"손익계산";#N/A,#N/A,FALSE,"일반관리비";#N/A,#N/A,FALSE,"영업외수익";#N/A,#N/A,FALSE,"영업외비용";#N/A,#N/A,FALSE,"매출액";#N/A,#N/A,FALSE,"요약손익";#N/A,#N/A,FALSE,"요약대차";#N/A,#N/A,FALSE,"매출채권현황";#N/A,#N/A,FALSE,"매출채권명세"}</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주">[170]수탁현황!$A$6:$AD$262</definedName>
    <definedName name="주변">[169]PLT8500!$A$31:$W$249</definedName>
    <definedName name="주변PL">[169]PLT8500!$A$31:$A$249</definedName>
    <definedName name="주부신수익권증서_400" localSheetId="3">#REF!</definedName>
    <definedName name="주부신수익권증서_400" localSheetId="21">#REF!</definedName>
    <definedName name="주부신수익권증서_400">#REF!</definedName>
    <definedName name="주석" localSheetId="3">'[180]93상각비'!#REF!</definedName>
    <definedName name="주석" localSheetId="21">'[180]93상각비'!#REF!</definedName>
    <definedName name="주석">'[180]93상각비'!#REF!</definedName>
    <definedName name="주소" localSheetId="3">#REF!</definedName>
    <definedName name="주소" localSheetId="21">#REF!</definedName>
    <definedName name="주소">#REF!</definedName>
    <definedName name="주식1" localSheetId="3">#REF!</definedName>
    <definedName name="주식1" localSheetId="21">#REF!</definedName>
    <definedName name="주식1">#REF!</definedName>
    <definedName name="주식2" localSheetId="3">#REF!</definedName>
    <definedName name="주식2" localSheetId="21">#REF!</definedName>
    <definedName name="주식2">#REF!</definedName>
    <definedName name="주식3" localSheetId="21">#REF!</definedName>
    <definedName name="주식3">#REF!</definedName>
    <definedName name="주식4" localSheetId="21">#REF!</definedName>
    <definedName name="주식4">#REF!</definedName>
    <definedName name="주식5" localSheetId="21">#REF!</definedName>
    <definedName name="주식5">#REF!</definedName>
    <definedName name="주식6" localSheetId="21">#REF!</definedName>
    <definedName name="주식6">#REF!</definedName>
    <definedName name="주식7" localSheetId="21">#REF!</definedName>
    <definedName name="주식7">#REF!</definedName>
    <definedName name="주식8" localSheetId="21">#REF!</definedName>
    <definedName name="주식8">#REF!</definedName>
    <definedName name="주식발행초과금" localSheetId="21">#REF!</definedName>
    <definedName name="주식발행초과금">#REF!</definedName>
    <definedName name="주식한도1" localSheetId="21">#REF!</definedName>
    <definedName name="주식한도1">#REF!</definedName>
    <definedName name="주식한도2" localSheetId="21">#REF!</definedName>
    <definedName name="주식한도2">#REF!</definedName>
    <definedName name="주식한도3" localSheetId="21">#REF!</definedName>
    <definedName name="주식한도3">#REF!</definedName>
    <definedName name="주식한도4" localSheetId="21">#REF!</definedName>
    <definedName name="주식한도4">#REF!</definedName>
    <definedName name="주식한도5" localSheetId="21">#REF!</definedName>
    <definedName name="주식한도5">#REF!</definedName>
    <definedName name="주식한도6" localSheetId="21">#REF!</definedName>
    <definedName name="주식한도6">#REF!</definedName>
    <definedName name="주식한도7" localSheetId="21">#REF!</definedName>
    <definedName name="주식한도7">#REF!</definedName>
    <definedName name="주식한도8" localSheetId="21">#REF!</definedName>
    <definedName name="주식한도8">#REF!</definedName>
    <definedName name="주요" hidden="1">{#N/A,#N/A,TRUE,"Y생산";#N/A,#N/A,TRUE,"Y판매";#N/A,#N/A,TRUE,"Y총물량";#N/A,#N/A,TRUE,"Y능력";#N/A,#N/A,TRUE,"YKD"}</definedName>
    <definedName name="주요경영지표2" hidden="1">#REF!</definedName>
    <definedName name="주요업무2" hidden="1">{#N/A,#N/A,TRUE,"Y생산";#N/A,#N/A,TRUE,"Y판매";#N/A,#N/A,TRUE,"Y총물량";#N/A,#N/A,TRUE,"Y능력";#N/A,#N/A,TRUE,"YKD"}</definedName>
    <definedName name="주요업무3" hidden="1">{#N/A,#N/A,TRUE,"Y생산";#N/A,#N/A,TRUE,"Y판매";#N/A,#N/A,TRUE,"Y총물량";#N/A,#N/A,TRUE,"Y능력";#N/A,#N/A,TRUE,"YKD"}</definedName>
    <definedName name="주종단체" localSheetId="3">#REF!</definedName>
    <definedName name="주종단체" localSheetId="21">#REF!</definedName>
    <definedName name="주종단체">#REF!</definedName>
    <definedName name="주차계획" hidden="1">{#N/A,#N/A,FALSE,"UNIT";#N/A,#N/A,FALSE,"UNIT";#N/A,#N/A,FALSE,"계정"}</definedName>
    <definedName name="주택노후평가손" localSheetId="3">#REF!</definedName>
    <definedName name="주택노후평가손" localSheetId="21">#REF!</definedName>
    <definedName name="주택노후평가손">#REF!</definedName>
    <definedName name="주택노후평가익" localSheetId="3">#REF!</definedName>
    <definedName name="주택노후평가익" localSheetId="21">#REF!</definedName>
    <definedName name="주택노후평가익">#REF!</definedName>
    <definedName name="주택연금평가손" localSheetId="3">#REF!</definedName>
    <definedName name="주택연금평가손" localSheetId="21">#REF!</definedName>
    <definedName name="주택연금평가손">#REF!</definedName>
    <definedName name="주택연금평가익" localSheetId="21">#REF!</definedName>
    <definedName name="주택연금평가익">#REF!</definedName>
    <definedName name="주택자금_Query" localSheetId="21">#REF!</definedName>
    <definedName name="주택자금_Query">#REF!</definedName>
    <definedName name="준" hidden="1">{#N/A,#N/A,FALSE,"Aging Summary";#N/A,#N/A,FALSE,"Ratio Analysis";#N/A,#N/A,FALSE,"Test 120 Day Accts";#N/A,#N/A,FALSE,"Tickmarks"}</definedName>
    <definedName name="준비금" localSheetId="21">[181]매매손실준비금!#REF!</definedName>
    <definedName name="준비금">[181]매매손실준비금!#REF!</definedName>
    <definedName name="준비기간" localSheetId="21">[141]가정!#REF!</definedName>
    <definedName name="준비기간">[141]가정!#REF!</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3"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고차">'[27]1담당0113'!$F$129</definedName>
    <definedName name="중고차1">'[27]2담당0113'!$F$255</definedName>
    <definedName name="중소기업해당여부" localSheetId="3">#REF!</definedName>
    <definedName name="중소기업해당여부" localSheetId="21">#REF!</definedName>
    <definedName name="중소기업해당여부">#REF!</definedName>
    <definedName name="중앙" hidden="1">{#N/A,#N/A,FALSE,"단축1";#N/A,#N/A,FALSE,"단축2";#N/A,#N/A,FALSE,"단축3";#N/A,#N/A,FALSE,"장축";#N/A,#N/A,FALSE,"4WD"}</definedName>
    <definedName name="증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증감구로" localSheetId="3">[149]TB!#REF!</definedName>
    <definedName name="증감구로" localSheetId="21">[149]TB!#REF!</definedName>
    <definedName name="증감구로">[149]TB!#REF!</definedName>
    <definedName name="증감단위" localSheetId="3">#REF!</definedName>
    <definedName name="증감단위" localSheetId="21">#REF!</definedName>
    <definedName name="증감단위">#REF!</definedName>
    <definedName name="증감본사누계" localSheetId="3">[149]TB!#REF!</definedName>
    <definedName name="증감본사누계" localSheetId="21">[149]TB!#REF!</definedName>
    <definedName name="증감본사누계">[149]TB!#REF!</definedName>
    <definedName name="증감부평" localSheetId="3">[149]TB!#REF!</definedName>
    <definedName name="증감부평" localSheetId="21">[149]TB!#REF!</definedName>
    <definedName name="증감부평">[149]TB!#REF!</definedName>
    <definedName name="증감분석96계획95실적" hidden="1">{#N/A,#N/A,FALSE,"97년 투자계획 세부내역 "}</definedName>
    <definedName name="증감비율" localSheetId="3">#REF!</definedName>
    <definedName name="증감비율" localSheetId="21">#REF!</definedName>
    <definedName name="증감비율">#REF!</definedName>
    <definedName name="증감서울" localSheetId="3">[149]TB!#REF!</definedName>
    <definedName name="증감서울" localSheetId="21">[149]TB!#REF!</definedName>
    <definedName name="증감서울">[149]TB!#REF!</definedName>
    <definedName name="증감창원" localSheetId="3">[149]TB!#REF!</definedName>
    <definedName name="증감창원" localSheetId="21">[149]TB!#REF!</definedName>
    <definedName name="증감창원">[149]TB!#REF!</definedName>
    <definedName name="증권사" localSheetId="3">#REF!</definedName>
    <definedName name="증권사" localSheetId="21">#REF!</definedName>
    <definedName name="증권사">#REF!</definedName>
    <definedName name="증권사1" localSheetId="3">#REF!</definedName>
    <definedName name="증권사1" localSheetId="21">#REF!</definedName>
    <definedName name="증권사1">#REF!</definedName>
    <definedName name="증권사12" localSheetId="3">#REF!</definedName>
    <definedName name="증권사12" localSheetId="21">#REF!</definedName>
    <definedName name="증권사12">#REF!</definedName>
    <definedName name="지" hidden="1">{#N/A,#N/A,TRUE,"Y생산";#N/A,#N/A,TRUE,"Y판매";#N/A,#N/A,TRUE,"Y총물량";#N/A,#N/A,TRUE,"Y능력";#N/A,#N/A,TRUE,"YKD"}</definedName>
    <definedName name="지급1" localSheetId="21">[182]보험금!#REF!</definedName>
    <definedName name="지급1">[182]보험금!#REF!</definedName>
    <definedName name="지급10" localSheetId="21">[182]보험금!#REF!</definedName>
    <definedName name="지급10">[182]보험금!#REF!</definedName>
    <definedName name="지급2" localSheetId="21">[182]보험금!#REF!</definedName>
    <definedName name="지급2">[182]보험금!#REF!</definedName>
    <definedName name="지급3" localSheetId="21">[182]보험금!#REF!</definedName>
    <definedName name="지급3">[182]보험금!#REF!</definedName>
    <definedName name="지급4" localSheetId="21">[182]보험금!#REF!</definedName>
    <definedName name="지급4">[182]보험금!#REF!</definedName>
    <definedName name="지급5" localSheetId="21">[182]보험금!#REF!</definedName>
    <definedName name="지급5">[182]보험금!#REF!</definedName>
    <definedName name="지급6" localSheetId="21">[182]보험금!#REF!</definedName>
    <definedName name="지급6">[182]보험금!#REF!</definedName>
    <definedName name="지급7" localSheetId="21">[182]보험금!#REF!</definedName>
    <definedName name="지급7">[182]보험금!#REF!</definedName>
    <definedName name="지급8" localSheetId="21">[182]보험금!#REF!</definedName>
    <definedName name="지급8">[182]보험금!#REF!</definedName>
    <definedName name="지급9" localSheetId="21">[182]보험금!#REF!</definedName>
    <definedName name="지급9">[182]보험금!#REF!</definedName>
    <definedName name="지급어음" localSheetId="3">#REF!</definedName>
    <definedName name="지급어음" localSheetId="21">#REF!</definedName>
    <definedName name="지급어음">#REF!</definedName>
    <definedName name="지랄" hidden="1">{#N/A,#N/A,FALSE,"97년 투자계획 세부내역 "}</definedName>
    <definedName name="지보7" localSheetId="3">#REF!</definedName>
    <definedName name="지보7" localSheetId="21">#REF!</definedName>
    <definedName name="지보7">#REF!</definedName>
    <definedName name="지보약" localSheetId="3">#REF!</definedName>
    <definedName name="지보약" localSheetId="21">#REF!</definedName>
    <definedName name="지보약">#REF!</definedName>
    <definedName name="지분법손익">#REF!</definedName>
    <definedName name="지분율" localSheetId="21">#REF!</definedName>
    <definedName name="지분율">#REF!</definedName>
    <definedName name="지자" localSheetId="21">#REF!</definedName>
    <definedName name="지자">#REF!</definedName>
    <definedName name="지지지" hidden="1">{"'미착금액'!$A$4:$G$14"}</definedName>
    <definedName name="직영공사">'[173]2.직영공사'!$B$4:$M$39</definedName>
    <definedName name="직접재료" localSheetId="3" hidden="1">{#N/A,#N/A,FALSE,"Sheet5"}</definedName>
    <definedName name="직접재료" hidden="1">{#N/A,#N/A,FALSE,"Sheet5"}</definedName>
    <definedName name="진짜연습" hidden="1">{#N/A,#N/A,FALSE,"손익표지";#N/A,#N/A,FALSE,"손익계산";#N/A,#N/A,FALSE,"일반관리비";#N/A,#N/A,FALSE,"영업외수익";#N/A,#N/A,FALSE,"영업외비용";#N/A,#N/A,FALSE,"매출액";#N/A,#N/A,FALSE,"요약손익";#N/A,#N/A,FALSE,"요약대차";#N/A,#N/A,FALSE,"매출채권현황";#N/A,#N/A,FALSE,"매출채권명세"}</definedName>
    <definedName name="진짜원가" hidden="1">{#N/A,#N/A,FALSE,"손익표지";#N/A,#N/A,FALSE,"손익계산";#N/A,#N/A,FALSE,"일반관리비";#N/A,#N/A,FALSE,"영업외수익";#N/A,#N/A,FALSE,"영업외비용";#N/A,#N/A,FALSE,"매출액";#N/A,#N/A,FALSE,"요약손익";#N/A,#N/A,FALSE,"요약대차";#N/A,#N/A,FALSE,"매출채권현황";#N/A,#N/A,FALSE,"매출채권명세"}</definedName>
    <definedName name="진행사항보고.xls" hidden="1">{#N/A,#N/A,FALSE,"97년 투자계획 세부내역 "}</definedName>
    <definedName name="집">[183]스평!$A$1:$V$606</definedName>
    <definedName name="ㅊ" localSheetId="3" hidden="1">{#N/A,#N/A,FALSE,"품의서";#N/A,#N/A,FALSE,"전제";#N/A,#N/A,FALSE,"총손";#N/A,#N/A,FALSE,"손익";#N/A,#N/A,FALSE,"대당";#N/A,#N/A,FALSE,"가공비";#N/A,#N/A,FALSE,"재료비";#N/A,#N/A,FALSE,"판비";#N/A,#N/A,FALSE,"가격"}</definedName>
    <definedName name="ㅊ" hidden="1">{#N/A,#N/A,FALSE,"BS";#N/A,#N/A,FALSE,"PL";#N/A,#N/A,FALSE,"처분";#N/A,#N/A,FALSE,"현금";#N/A,#N/A,FALSE,"매출";#N/A,#N/A,FALSE,"원가";#N/A,#N/A,FALSE,"경영"}</definedName>
    <definedName name="ㅊㅊ" localSheetId="3">#REF!</definedName>
    <definedName name="ㅊㅊ" localSheetId="21">#REF!</definedName>
    <definedName name="ㅊㅊ">#REF!</definedName>
    <definedName name="차" hidden="1">{#N/A,#N/A,FALSE,"1.CRITERIA";#N/A,#N/A,FALSE,"2.IS";#N/A,#N/A,FALSE,"3.BS";#N/A,#N/A,FALSE,"4.PER PL";#N/A,#N/A,FALSE,"5.INVESTMENT";#N/A,#N/A,FALSE,"6.공문";#N/A,#N/A,FALSE,"7.netinvest"}</definedName>
    <definedName name="차." hidden="1">{#N/A,#N/A,FALSE,"UNIT";#N/A,#N/A,FALSE,"UNIT";#N/A,#N/A,FALSE,"계정"}</definedName>
    <definedName name="차량SVC" hidden="1">{#N/A,#N/A,FALSE,"UNIT";#N/A,#N/A,FALSE,"UNIT";#N/A,#N/A,FALSE,"계정"}</definedName>
    <definedName name="차량별손익보고2" hidden="1">{#N/A,#N/A,FALSE,"Sheet5"}</definedName>
    <definedName name="차량상각률">[141]고정자산!$B$62</definedName>
    <definedName name="차량운반구" hidden="1">{"'손익현황'!$A$1:$J$29"}</definedName>
    <definedName name="차변합계">'[137]합동별(기표용)'!$AT$1:$AT$65536</definedName>
    <definedName name="차월및한도약정" hidden="1">{#N/A,#N/A,FALSE,"BS";#N/A,#N/A,FALSE,"PL";#N/A,#N/A,FALSE,"처분";#N/A,#N/A,FALSE,"현금";#N/A,#N/A,FALSE,"매출";#N/A,#N/A,FALSE,"원가";#N/A,#N/A,FALSE,"경영"}</definedName>
    <definedName name="차이조" localSheetId="3">#REF!</definedName>
    <definedName name="차이조" localSheetId="21">#REF!</definedName>
    <definedName name="차이조">#REF!</definedName>
    <definedName name="차이조회" localSheetId="3">'[184]BS(5월-경리과)'!#REF!</definedName>
    <definedName name="차이조회" localSheetId="21">'[184]BS(5월-경리과)'!#REF!</definedName>
    <definedName name="차이조회">'[184]BS(5월-경리과)'!#REF!</definedName>
    <definedName name="차입금" localSheetId="3">'#3 Valuation Results 검증'!차입금</definedName>
    <definedName name="차입금">[0]!차입금</definedName>
    <definedName name="차입금변동" localSheetId="3">'#3 Valuation Results 검증'!차입금변동</definedName>
    <definedName name="차입금변동">[0]!차입금변동</definedName>
    <definedName name="차입명세" hidden="1">{"'분양원가'!$B$1:$F$113"}</definedName>
    <definedName name="차입명세표">[185]전환대상!$A$1:$J$50</definedName>
    <definedName name="차입명세표_1">[185]전환대상!$A$1:$J$50</definedName>
    <definedName name="차입처" localSheetId="3">#REF!</definedName>
    <definedName name="차입처" localSheetId="21">#REF!</definedName>
    <definedName name="차입처">#REF!</definedName>
    <definedName name="차종별" hidden="1">{#N/A,#N/A,TRUE,"Y생산";#N/A,#N/A,TRUE,"Y판매";#N/A,#N/A,TRUE,"Y총물량";#N/A,#N/A,TRUE,"Y능력";#N/A,#N/A,TRUE,"YKD"}</definedName>
    <definedName name="차주번호" localSheetId="3">#REF!</definedName>
    <definedName name="차주번호" localSheetId="21">#REF!</definedName>
    <definedName name="차주번호">#REF!</definedName>
    <definedName name="차주별평가" localSheetId="3">#REF!</definedName>
    <definedName name="차주별평가" localSheetId="21">#REF!</definedName>
    <definedName name="차주별평가">#REF!</definedName>
    <definedName name="차주별평가1" localSheetId="3">#REF!</definedName>
    <definedName name="차주별평가1" localSheetId="21">#REF!</definedName>
    <definedName name="차주별평가1">#REF!</definedName>
    <definedName name="참고2" hidden="1">[186]현장!#REF!</definedName>
    <definedName name="창원" localSheetId="3">[149]TB!#REF!</definedName>
    <definedName name="창원" localSheetId="21">[149]TB!#REF!</definedName>
    <definedName name="창원">[149]TB!#REF!</definedName>
    <definedName name="채권sort" localSheetId="3">#REF!</definedName>
    <definedName name="채권sort" localSheetId="21">#REF!</definedName>
    <definedName name="채권sort">#REF!</definedName>
    <definedName name="채권계정과목" localSheetId="3">#REF!</definedName>
    <definedName name="채권계정과목" localSheetId="21">#REF!</definedName>
    <definedName name="채권계정과목">#REF!</definedName>
    <definedName name="채권금액" localSheetId="3">#REF!</definedName>
    <definedName name="채권금액" localSheetId="21">#REF!</definedName>
    <definedName name="채권금액">#REF!</definedName>
    <definedName name="채권상각1" localSheetId="21">#REF!</definedName>
    <definedName name="채권상각1">#REF!</definedName>
    <definedName name="채권상각10" localSheetId="21">#REF!</definedName>
    <definedName name="채권상각10">#REF!</definedName>
    <definedName name="채권상각11" localSheetId="21">#REF!</definedName>
    <definedName name="채권상각11">#REF!</definedName>
    <definedName name="채권상각2" localSheetId="21">#REF!</definedName>
    <definedName name="채권상각2">#REF!</definedName>
    <definedName name="채권상각3" localSheetId="21">#REF!</definedName>
    <definedName name="채권상각3">#REF!</definedName>
    <definedName name="채권상각4" localSheetId="21">#REF!</definedName>
    <definedName name="채권상각4">#REF!</definedName>
    <definedName name="채권상각5" localSheetId="21">#REF!</definedName>
    <definedName name="채권상각5">#REF!</definedName>
    <definedName name="채권상각6" localSheetId="21">#REF!</definedName>
    <definedName name="채권상각6">#REF!</definedName>
    <definedName name="채권상각7" localSheetId="21">#REF!</definedName>
    <definedName name="채권상각7">#REF!</definedName>
    <definedName name="채권상각8" localSheetId="21">#REF!</definedName>
    <definedName name="채권상각8">#REF!</definedName>
    <definedName name="채권상각9" localSheetId="21">#REF!</definedName>
    <definedName name="채권상각9">#REF!</definedName>
    <definedName name="채권조정" localSheetId="21">[179]연불!#REF!</definedName>
    <definedName name="채권조정">[179]연불!#REF!</definedName>
    <definedName name="채무sort" localSheetId="3">#REF!</definedName>
    <definedName name="채무sort" localSheetId="21">#REF!</definedName>
    <definedName name="채무sort">#REF!</definedName>
    <definedName name="채무계정과목" localSheetId="3">#REF!</definedName>
    <definedName name="채무계정과목" localSheetId="21">#REF!</definedName>
    <definedName name="채무계정과목">#REF!</definedName>
    <definedName name="채무금액" localSheetId="3">#REF!</definedName>
    <definedName name="채무금액" localSheetId="21">#REF!</definedName>
    <definedName name="채무금액">#REF!</definedName>
    <definedName name="채무제목" localSheetId="21">#REF!</definedName>
    <definedName name="채무제목">#REF!</definedName>
    <definedName name="책임분담" localSheetId="3">{0.1;0;0.45;0;0;0;0;0;0.45}</definedName>
    <definedName name="책임분담">{0.1;0;0.45;0;0;0;0;0;0.45}</definedName>
    <definedName name="천안" localSheetId="21">[149]TB!#REF!</definedName>
    <definedName name="천안">[149]TB!#REF!</definedName>
    <definedName name="천원">[141]가정!$A$65</definedName>
    <definedName name="철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총무비품" localSheetId="3">#REF!</definedName>
    <definedName name="총무비품" localSheetId="21">#REF!</definedName>
    <definedName name="총무비품">#REF!</definedName>
    <definedName name="총무비품그룹" localSheetId="3">#REF!</definedName>
    <definedName name="총무비품그룹" localSheetId="21">#REF!</definedName>
    <definedName name="총무비품그룹">#REF!</definedName>
    <definedName name="총무팀총무팀" hidden="1">{#N/A,#N/A,TRUE,"Y생산";#N/A,#N/A,TRUE,"Y판매";#N/A,#N/A,TRUE,"Y총물량";#N/A,#N/A,TRUE,"Y능력";#N/A,#N/A,TRUE,"YKD"}</definedName>
    <definedName name="촤" hidden="1">{#N/A,#N/A,FALSE,"1.CRITERIA";#N/A,#N/A,FALSE,"2.IS";#N/A,#N/A,FALSE,"3.BS";#N/A,#N/A,FALSE,"4.PER PL";#N/A,#N/A,FALSE,"5.INVESTMENT";#N/A,#N/A,FALSE,"6.공문";#N/A,#N/A,FALSE,"7.netinvest"}</definedName>
    <definedName name="최재호" hidden="1">#REF!</definedName>
    <definedName name="최종" hidden="1">{#N/A,#N/A,FALSE,"손익표지";#N/A,#N/A,FALSE,"손익계산";#N/A,#N/A,FALSE,"일반관리비";#N/A,#N/A,FALSE,"영업외수익";#N/A,#N/A,FALSE,"영업외비용";#N/A,#N/A,FALSE,"매출액";#N/A,#N/A,FALSE,"요약손익";#N/A,#N/A,FALSE,"요약대차";#N/A,#N/A,FALSE,"매출채권현황";#N/A,#N/A,FALSE,"매출채권명세"}</definedName>
    <definedName name="최종분임"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hidden="1">{#N/A,#N/A,FALSE,"손익표지";#N/A,#N/A,FALSE,"손익계산";#N/A,#N/A,FALSE,"일반관리비";#N/A,#N/A,FALSE,"영업외수익";#N/A,#N/A,FALSE,"영업외비용";#N/A,#N/A,FALSE,"매출액";#N/A,#N/A,FALSE,"요약손익";#N/A,#N/A,FALSE,"요약대차";#N/A,#N/A,FALSE,"매출채권현황";#N/A,#N/A,FALSE,"매출채권명세"}</definedName>
    <definedName name="최초CCOA" localSheetId="3">#REF!</definedName>
    <definedName name="최초CCOA" localSheetId="21">#REF!</definedName>
    <definedName name="최초CCOA">#REF!</definedName>
    <definedName name="추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추가대변">'[137]합동별(기표용)'!$AK$1:$AK$65536</definedName>
    <definedName name="추가차변">'[137]합동별(기표용)'!$P$1:$P$65536</definedName>
    <definedName name="추정양식" hidden="1">{#N/A,#N/A,FALSE,"97년 투자계획 세부내역 "}</definedName>
    <definedName name="출자현황" hidden="1">{"qchm_dcf",#N/A,FALSE,"QCHMDCF2";"qchm_terminal",#N/A,FALSE,"QCHMDCF2"}</definedName>
    <definedName name="충당금" localSheetId="3">#REF!</definedName>
    <definedName name="충당금" localSheetId="21">#REF!</definedName>
    <definedName name="충당금">#REF!</definedName>
    <definedName name="취급액" localSheetId="3">#REF!</definedName>
    <definedName name="취급액" localSheetId="21">#REF!</definedName>
    <definedName name="취급액">#REF!</definedName>
    <definedName name="취득가액" localSheetId="3">#REF!</definedName>
    <definedName name="취득가액" localSheetId="21">#REF!</definedName>
    <definedName name="취득가액">#REF!</definedName>
    <definedName name="치" hidden="1">{#N/A,#N/A,FALSE,"97년 투자계획 세부내역 "}</definedName>
    <definedName name="ㅋ" localSheetId="3" hidden="1">{#N/A,#N/A,FALSE,"BS";#N/A,#N/A,FALSE,"PL";#N/A,#N/A,FALSE,"처분";#N/A,#N/A,FALSE,"현금";#N/A,#N/A,FALSE,"매출";#N/A,#N/A,FALSE,"원가";#N/A,#N/A,FALSE,"경영"}</definedName>
    <definedName name="ㅋ" hidden="1">{#N/A,#N/A,FALSE,"BS";#N/A,#N/A,FALSE,"PL";#N/A,#N/A,FALSE,"처분";#N/A,#N/A,FALSE,"현금";#N/A,#N/A,FALSE,"매출";#N/A,#N/A,FALSE,"원가";#N/A,#N/A,FALSE,"경영"}</definedName>
    <definedName name="ㅋㅋ" hidden="1">{#N/A,#N/A,TRUE,"Y생산";#N/A,#N/A,TRUE,"Y판매";#N/A,#N/A,TRUE,"Y총물량";#N/A,#N/A,TRUE,"Y능력";#N/A,#N/A,TRUE,"YKD"}</definedName>
    <definedName name="ㅋㅋㅋㅋ"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카드론1" localSheetId="3">#REF!</definedName>
    <definedName name="카드론1" localSheetId="21">#REF!</definedName>
    <definedName name="카드론1">#REF!</definedName>
    <definedName name="카드론2" localSheetId="3">#REF!</definedName>
    <definedName name="카드론2" localSheetId="21">#REF!</definedName>
    <definedName name="카드론2">#REF!</definedName>
    <definedName name="카드론3" localSheetId="3">#REF!</definedName>
    <definedName name="카드론3" localSheetId="21">#REF!</definedName>
    <definedName name="카드론3">#REF!</definedName>
    <definedName name="카드론충당금1" localSheetId="21">#REF!</definedName>
    <definedName name="카드론충당금1">#REF!</definedName>
    <definedName name="카드론충당금2" localSheetId="21">#REF!</definedName>
    <definedName name="카드론충당금2">#REF!</definedName>
    <definedName name="카드론충당금3" localSheetId="21">#REF!</definedName>
    <definedName name="카드론충당금3">#REF!</definedName>
    <definedName name="카러" hidden="1">{#N/A,#N/A,FALSE,"1.CRITERIA";#N/A,#N/A,FALSE,"2.IS";#N/A,#N/A,FALSE,"3.BS";#N/A,#N/A,FALSE,"4.PER PL";#N/A,#N/A,FALSE,"5.INVESTMENT";#N/A,#N/A,FALSE,"6.공문";#N/A,#N/A,FALSE,"7.netinvest"}</definedName>
    <definedName name="카메라" hidden="1">{#N/A,#N/A,FALSE,"단축1";#N/A,#N/A,FALSE,"단축2";#N/A,#N/A,FALSE,"단축3";#N/A,#N/A,FALSE,"장축";#N/A,#N/A,FALSE,"4WD"}</definedName>
    <definedName name="커머" hidden="1">{#N/A,#N/A,FALSE,"1.CRITERIA";#N/A,#N/A,FALSE,"2.IS";#N/A,#N/A,FALSE,"3.BS";#N/A,#N/A,FALSE,"4.PER PL";#N/A,#N/A,FALSE,"5.INVESTMENT";#N/A,#N/A,FALSE,"6.공문";#N/A,#N/A,FALSE,"7.netinvest"}</definedName>
    <definedName name="컼커" hidden="1">{#N/A,#N/A,FALSE,"1.CRITERIA";#N/A,#N/A,FALSE,"2.IS";#N/A,#N/A,FALSE,"3.BS";#N/A,#N/A,FALSE,"4.PER PL";#N/A,#N/A,FALSE,"5.INVESTMENT";#N/A,#N/A,FALSE,"6.공문";#N/A,#N/A,FALSE,"7.netinvest"}</definedName>
    <definedName name="코" hidden="1">{#N/A,#N/A,FALSE,"1.CRITERIA";#N/A,#N/A,FALSE,"2.IS";#N/A,#N/A,FALSE,"3.BS";#N/A,#N/A,FALSE,"4.PER PL";#N/A,#N/A,FALSE,"5.INVESTMENT";#N/A,#N/A,FALSE,"6.공문";#N/A,#N/A,FALSE,"7.netinvest"}</definedName>
    <definedName name="키" hidden="1">{#N/A,#N/A,FALSE,"1.CRITERIA";#N/A,#N/A,FALSE,"2.IS";#N/A,#N/A,FALSE,"3.BS";#N/A,#N/A,FALSE,"4.PER PL";#N/A,#N/A,FALSE,"5.INVESTMENT";#N/A,#N/A,FALSE,"6.공문";#N/A,#N/A,FALSE,"7.netinvest"}</definedName>
    <definedName name="ㅌ" localSheetId="3" hidden="1">{#N/A,#N/A,FALSE,"단축1";#N/A,#N/A,FALSE,"단축2";#N/A,#N/A,FALSE,"단축3";#N/A,#N/A,FALSE,"장축";#N/A,#N/A,FALSE,"4WD"}</definedName>
    <definedName name="ㅌ" hidden="1">{#N/A,#N/A,FALSE,"BS";#N/A,#N/A,FALSE,"PL";#N/A,#N/A,FALSE,"처분";#N/A,#N/A,FALSE,"현금";#N/A,#N/A,FALSE,"매출";#N/A,#N/A,FALSE,"원가";#N/A,#N/A,FALSE,"경영"}</definedName>
    <definedName name="ㅌㄴㅇ" hidden="1">{#N/A,#N/A,FALSE,"단축1";#N/A,#N/A,FALSE,"단축2";#N/A,#N/A,FALSE,"단축3";#N/A,#N/A,FALSE,"장축";#N/A,#N/A,FALSE,"4WD"}</definedName>
    <definedName name="타계정" localSheetId="3">#REF!</definedName>
    <definedName name="타계정" localSheetId="21">#REF!</definedName>
    <definedName name="타계정">#REF!</definedName>
    <definedName name="타타타" hidden="1">{"'Sheet1'!$A$1:$H$36"}</definedName>
    <definedName name="탕감합계" localSheetId="3">[141]가정!#REF!</definedName>
    <definedName name="탕감합계" localSheetId="21">[141]가정!#REF!</definedName>
    <definedName name="탕감합계">[141]가정!#REF!</definedName>
    <definedName name="템플리트모듈1" localSheetId="3">BlankMacro1</definedName>
    <definedName name="템플리트모듈1" localSheetId="6">BlankMacro1</definedName>
    <definedName name="템플리트모듈1" localSheetId="8">BlankMacro1</definedName>
    <definedName name="템플리트모듈1" localSheetId="21">BlankMacro1</definedName>
    <definedName name="템플리트모듈1">BlankMacro1</definedName>
    <definedName name="템플리트모듈2" localSheetId="3">BlankMacro1</definedName>
    <definedName name="템플리트모듈2" localSheetId="6">BlankMacro1</definedName>
    <definedName name="템플리트모듈2" localSheetId="8">BlankMacro1</definedName>
    <definedName name="템플리트모듈2" localSheetId="21">BlankMacro1</definedName>
    <definedName name="템플리트모듈2">BlankMacro1</definedName>
    <definedName name="템플리트모듈3" localSheetId="3">BlankMacro1</definedName>
    <definedName name="템플리트모듈3" localSheetId="6">BlankMacro1</definedName>
    <definedName name="템플리트모듈3" localSheetId="8">BlankMacro1</definedName>
    <definedName name="템플리트모듈3" localSheetId="21">BlankMacro1</definedName>
    <definedName name="템플리트모듈3">BlankMacro1</definedName>
    <definedName name="템플리트모듈4" localSheetId="3">BlankMacro1</definedName>
    <definedName name="템플리트모듈4" localSheetId="6">BlankMacro1</definedName>
    <definedName name="템플리트모듈4" localSheetId="8">BlankMacro1</definedName>
    <definedName name="템플리트모듈4" localSheetId="21">BlankMacro1</definedName>
    <definedName name="템플리트모듈4">BlankMacro1</definedName>
    <definedName name="템플리트모듈5" localSheetId="3">BlankMacro1</definedName>
    <definedName name="템플리트모듈5" localSheetId="6">BlankMacro1</definedName>
    <definedName name="템플리트모듈5" localSheetId="8">BlankMacro1</definedName>
    <definedName name="템플리트모듈5" localSheetId="21">BlankMacro1</definedName>
    <definedName name="템플리트모듈5">BlankMacro1</definedName>
    <definedName name="템플리트모듈6" localSheetId="3">BlankMacro1</definedName>
    <definedName name="템플리트모듈6" localSheetId="6">BlankMacro1</definedName>
    <definedName name="템플리트모듈6" localSheetId="8">BlankMacro1</definedName>
    <definedName name="템플리트모듈6" localSheetId="21">BlankMacro1</definedName>
    <definedName name="템플리트모듈6">BlankMacro1</definedName>
    <definedName name="토지단대변">'[137]합동별(기표용)'!$AS$1:$AS$65536</definedName>
    <definedName name="토지단차변">'[137]합동별(기표용)'!$X$1:$X$65536</definedName>
    <definedName name="토지현황" localSheetId="3">#REF!</definedName>
    <definedName name="토지현황" localSheetId="21">#REF!</definedName>
    <definedName name="토지현황">#REF!</definedName>
    <definedName name="통보용" hidden="1">{#N/A,#N/A,FALSE,"총괄수정"}</definedName>
    <definedName name="통보현황" hidden="1">{#N/A,#N/A,FALSE,"총괄수정"}</definedName>
    <definedName name="통합" hidden="1">{#N/A,#N/A,FALSE,"BS";#N/A,#N/A,FALSE,"PL";#N/A,#N/A,FALSE,"처분";#N/A,#N/A,FALSE,"현금";#N/A,#N/A,FALSE,"매출";#N/A,#N/A,FALSE,"원가";#N/A,#N/A,FALSE,"경영"}</definedName>
    <definedName name="통화" localSheetId="3">#REF!</definedName>
    <definedName name="통화" localSheetId="21">#REF!</definedName>
    <definedName name="통화">#REF!</definedName>
    <definedName name="퇴직금지급율">[141]퇴충!$B$3</definedName>
    <definedName name="퇴직금추계액" localSheetId="3">#REF!</definedName>
    <definedName name="퇴직금추계액" localSheetId="21">#REF!</definedName>
    <definedName name="퇴직금추계액">#REF!</definedName>
    <definedName name="퇴직대변">'[137]합동별(기표용)'!$AL$1:$AL$65536</definedName>
    <definedName name="퇴직보험" localSheetId="3">#REF!</definedName>
    <definedName name="퇴직보험" localSheetId="21">#REF!</definedName>
    <definedName name="퇴직보험">#REF!</definedName>
    <definedName name="퇴직차변">'[137]합동별(기표용)'!$Q$1:$Q$65536</definedName>
    <definedName name="퇴충" localSheetId="3" hidden="1">16</definedName>
    <definedName name="퇴충" localSheetId="21">#REF!</definedName>
    <definedName name="퇴충">#REF!</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 hidden="1">#REF!</definedName>
    <definedName name="투자" hidden="1">{#N/A,#N/A,FALSE,"97년 투자계획 세부내역 "}</definedName>
    <definedName name="투자1" hidden="1">{#N/A,#N/A,FALSE,"97년 투자계획 세부내역 "}</definedName>
    <definedName name="투자CONC.182억" hidden="1">{#N/A,#N/A,FALSE,"단축1";#N/A,#N/A,FALSE,"단축2";#N/A,#N/A,FALSE,"단축3";#N/A,#N/A,FALSE,"장축";#N/A,#N/A,FALSE,"4WD"}</definedName>
    <definedName name="투자비비교" hidden="1">{#N/A,#N/A,FALSE,"단축1";#N/A,#N/A,FALSE,"단축2";#N/A,#N/A,FALSE,"단축3";#N/A,#N/A,FALSE,"장축";#N/A,#N/A,FALSE,"4WD"}</definedName>
    <definedName name="투자자산" localSheetId="3">#REF!</definedName>
    <definedName name="투자자산" localSheetId="21">#REF!</definedName>
    <definedName name="투자자산">#REF!</definedName>
    <definedName name="투자회사양쓰" hidden="1">{#N/A,#N/A,FALSE,"BS";#N/A,#N/A,FALSE,"PL";#N/A,#N/A,FALSE,"처분";#N/A,#N/A,FALSE,"현금";#N/A,#N/A,FALSE,"매출";#N/A,#N/A,FALSE,"원가";#N/A,#N/A,FALSE,"경영"}</definedName>
    <definedName name="투자회사현황" hidden="1">{#N/A,#N/A,FALSE,"BS";#N/A,#N/A,FALSE,"PL";#N/A,#N/A,FALSE,"처분";#N/A,#N/A,FALSE,"현금";#N/A,#N/A,FALSE,"매출";#N/A,#N/A,FALSE,"원가";#N/A,#N/A,FALSE,"경영"}</definedName>
    <definedName name="튶"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특정" hidden="1">{#N/A,#N/A,FALSE,"1.CRITERIA";#N/A,#N/A,FALSE,"2.IS";#N/A,#N/A,FALSE,"3.BS";#N/A,#N/A,FALSE,"4.PER PL";#N/A,#N/A,FALSE,"5.INVESTMENT";#N/A,#N/A,FALSE,"6.공문";#N/A,#N/A,FALSE,"7.netinvest"}</definedName>
    <definedName name="특정대변">'[137]합동별(기표용)'!$AQ$1:$AQ$65536</definedName>
    <definedName name="특정차변">'[137]합동별(기표용)'!$V$1:$V$65536</definedName>
    <definedName name="특정평가손" localSheetId="3">#REF!</definedName>
    <definedName name="특정평가손" localSheetId="21">#REF!</definedName>
    <definedName name="특정평가손">#REF!</definedName>
    <definedName name="특정평가익" localSheetId="3">#REF!</definedName>
    <definedName name="특정평가익" localSheetId="21">#REF!</definedName>
    <definedName name="특정평가익">#REF!</definedName>
    <definedName name="특정현금" localSheetId="3">#REF!</definedName>
    <definedName name="특정현금" localSheetId="21">#REF!</definedName>
    <definedName name="특정현금">#REF!</definedName>
    <definedName name="팀별계획" hidden="1">{#N/A,#N/A,FALSE,"UNIT";#N/A,#N/A,FALSE,"UNIT";#N/A,#N/A,FALSE,"계정"}</definedName>
    <definedName name="ㅍ" hidden="1">{#N/A,#N/A,FALSE,"표지";#N/A,#N/A,FALSE,"전제";#N/A,#N/A,FALSE,"대당";#N/A,#N/A,FALSE,"가공비";#N/A,#N/A,FALSE,"재료비";#N/A,#N/A,FALSE,"손익"}</definedName>
    <definedName name="ㅍㄴㅁㅇㄴ" localSheetId="3">'#3 Valuation Results 검증'!ㅍㄴㅁㅇㄴ</definedName>
    <definedName name="ㅍㄴㅁㅇㄴ">[0]!ㅍㄴㅁㅇㄴ</definedName>
    <definedName name="ㅍㄹㅇㅍ"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ㅁㄴㅇ" localSheetId="3">'#3 Valuation Results 검증'!ㅍㅁㄴㅇ</definedName>
    <definedName name="ㅍㅁㄴㅇ">[0]!ㅍㅁㄴㅇ</definedName>
    <definedName name="ㅍㅊㅌㅋ" localSheetId="3">'#3 Valuation Results 검증'!ㅍㅊㅌㅋ</definedName>
    <definedName name="ㅍㅊㅌㅋ">[0]!ㅍㅊㅌㅋ</definedName>
    <definedName name="ㅍㅍ" hidden="1">{#N/A,#N/A,FALSE,"단축1";#N/A,#N/A,FALSE,"단축2";#N/A,#N/A,FALSE,"단축3";#N/A,#N/A,FALSE,"장축";#N/A,#N/A,FALSE,"4WD"}</definedName>
    <definedName name="파" hidden="1">{#N/A,#N/A,FALSE,"1.CRITERIA";#N/A,#N/A,FALSE,"2.IS";#N/A,#N/A,FALSE,"3.BS";#N/A,#N/A,FALSE,"4.PER PL";#N/A,#N/A,FALSE,"5.INVESTMENT";#N/A,#N/A,FALSE,"6.공문";#N/A,#N/A,FALSE,"7.netinvest"}</definedName>
    <definedName name="파생" localSheetId="3">#REF!</definedName>
    <definedName name="파생" localSheetId="21">#REF!</definedName>
    <definedName name="파생">#REF!</definedName>
    <definedName name="파아라" hidden="1">{#N/A,#N/A,FALSE,"1.CRITERIA";#N/A,#N/A,FALSE,"2.IS";#N/A,#N/A,FALSE,"3.BS";#N/A,#N/A,FALSE,"4.PER PL";#N/A,#N/A,FALSE,"5.INVESTMENT";#N/A,#N/A,FALSE,"6.공문";#N/A,#N/A,FALSE,"7.netinvest"}</definedName>
    <definedName name="파하" hidden="1">{#N/A,#N/A,FALSE,"1.CRITERIA";#N/A,#N/A,FALSE,"2.IS";#N/A,#N/A,FALSE,"3.BS";#N/A,#N/A,FALSE,"4.PER PL";#N/A,#N/A,FALSE,"5.INVESTMENT";#N/A,#N/A,FALSE,"6.공문";#N/A,#N/A,FALSE,"7.netinvest"}</definedName>
    <definedName name="판관비" hidden="1">{#N/A,#N/A,FALSE,"97년 투자계획 세부내역 "}</definedName>
    <definedName name="판관비2" hidden="1">{"'10_03일자별'!$A$2:$H$31"}</definedName>
    <definedName name="판매량" localSheetId="21">#REF!</definedName>
    <definedName name="판매량">#REF!</definedName>
    <definedName name="판매보증" hidden="1">{#N/A,#N/A,FALSE,"인원";#N/A,#N/A,FALSE,"비용2";#N/A,#N/A,FALSE,"비용1";#N/A,#N/A,FALSE,"비용";#N/A,#N/A,FALSE,"보증2";#N/A,#N/A,FALSE,"보증1";#N/A,#N/A,FALSE,"보증";#N/A,#N/A,FALSE,"손익1";#N/A,#N/A,FALSE,"손익";#N/A,#N/A,FALSE,"부서별매출";#N/A,#N/A,FALSE,"매출"}</definedName>
    <definedName name="팔레" hidden="1">{#N/A,#N/A,FALSE,"손익표지";#N/A,#N/A,FALSE,"손익계산";#N/A,#N/A,FALSE,"일반관리비";#N/A,#N/A,FALSE,"영업외수익";#N/A,#N/A,FALSE,"영업외비용";#N/A,#N/A,FALSE,"매출액";#N/A,#N/A,FALSE,"요약손익";#N/A,#N/A,FALSE,"요약대차";#N/A,#N/A,FALSE,"매출채권현황";#N/A,#N/A,FALSE,"매출채권명세"}</definedName>
    <definedName name="패션본부손익" hidden="1">{"'10_03일자별'!$A$2:$H$31"}</definedName>
    <definedName name="팩토링채권" localSheetId="21">#REF!</definedName>
    <definedName name="팩토링채권">#REF!</definedName>
    <definedName name="퍄" hidden="1">{#N/A,#N/A,FALSE,"1.CRITERIA";#N/A,#N/A,FALSE,"2.IS";#N/A,#N/A,FALSE,"3.BS";#N/A,#N/A,FALSE,"4.PER PL";#N/A,#N/A,FALSE,"5.INVESTMENT";#N/A,#N/A,FALSE,"6.공문";#N/A,#N/A,FALSE,"7.netinvest"}</definedName>
    <definedName name="페" hidden="1">{#N/A,#N/A,FALSE,"1.CRITERIA";#N/A,#N/A,FALSE,"2.IS";#N/A,#N/A,FALSE,"3.BS";#N/A,#N/A,FALSE,"4.PER PL";#N/A,#N/A,FALSE,"5.INVESTMENT";#N/A,#N/A,FALSE,"6.공문";#N/A,#N/A,FALSE,"7.netinvest"}</definedName>
    <definedName name="펴" hidden="1">{#N/A,#N/A,FALSE,"1.CRITERIA";#N/A,#N/A,FALSE,"2.IS";#N/A,#N/A,FALSE,"3.BS";#N/A,#N/A,FALSE,"4.PER PL";#N/A,#N/A,FALSE,"5.INVESTMENT";#N/A,#N/A,FALSE,"6.공문";#N/A,#N/A,FALSE,"7.netinvest"}</definedName>
    <definedName name="편의점" localSheetId="3">#REF!</definedName>
    <definedName name="편의점" localSheetId="21">#REF!</definedName>
    <definedName name="편의점">#REF!</definedName>
    <definedName name="편의점사업부" localSheetId="3">#REF!</definedName>
    <definedName name="편의점사업부" localSheetId="21">#REF!</definedName>
    <definedName name="편의점사업부">#REF!</definedName>
    <definedName name="편출1" localSheetId="3">#REF!</definedName>
    <definedName name="편출1" localSheetId="21">#REF!</definedName>
    <definedName name="편출1">#REF!</definedName>
    <definedName name="편출2" localSheetId="21">#REF!</definedName>
    <definedName name="편출2">#REF!</definedName>
    <definedName name="편출3" localSheetId="21">#REF!</definedName>
    <definedName name="편출3">#REF!</definedName>
    <definedName name="편출4" localSheetId="21">#REF!</definedName>
    <definedName name="편출4">#REF!</definedName>
    <definedName name="평균이자" hidden="1">[43]주요재무비율!#REF!</definedName>
    <definedName name="평균이자율" hidden="1">[187]이자율!#REF!</definedName>
    <definedName name="포" hidden="1">{#N/A,#N/A,FALSE,"1.CRITERIA";#N/A,#N/A,FALSE,"2.IS";#N/A,#N/A,FALSE,"3.BS";#N/A,#N/A,FALSE,"4.PER PL";#N/A,#N/A,FALSE,"5.INVESTMENT";#N/A,#N/A,FALSE,"6.공문";#N/A,#N/A,FALSE,"7.netinvest"}</definedName>
    <definedName name="포철평가손" localSheetId="3">#REF!</definedName>
    <definedName name="포철평가손" localSheetId="21">#REF!</definedName>
    <definedName name="포철평가손">#REF!</definedName>
    <definedName name="포철평가익" localSheetId="3">#REF!</definedName>
    <definedName name="포철평가익" localSheetId="21">#REF!</definedName>
    <definedName name="포철평가익">#REF!</definedName>
    <definedName name="표" localSheetId="3">#REF!</definedName>
    <definedName name="표" localSheetId="21">#REF!</definedName>
    <definedName name="표">#REF!</definedName>
    <definedName name="표1" localSheetId="21">#REF!</definedName>
    <definedName name="표1">#REF!</definedName>
    <definedName name="표2" localSheetId="21">[188]이익잉여금처분계산서!#REF!</definedName>
    <definedName name="표2">[188]이익잉여금처분계산서!#REF!</definedName>
    <definedName name="표3" localSheetId="21">[188]재무상태변동표!#REF!</definedName>
    <definedName name="표3">[188]재무상태변동표!#REF!</definedName>
    <definedName name="표4" localSheetId="21">[188]제조원가명세서!#REF!</definedName>
    <definedName name="표4">[188]제조원가명세서!#REF!</definedName>
    <definedName name="표5" localSheetId="21">[188]현금흐름표!#REF!</definedName>
    <definedName name="표5">[188]현금흐름표!#REF!</definedName>
    <definedName name="표종류" localSheetId="3">#REF!</definedName>
    <definedName name="표종류" localSheetId="21">#REF!</definedName>
    <definedName name="표종류">#REF!</definedName>
    <definedName name="표종류_New" localSheetId="3">#REF!</definedName>
    <definedName name="표종류_New" localSheetId="21">#REF!</definedName>
    <definedName name="표종류_New">#REF!</definedName>
    <definedName name="표지" hidden="1">[189]간접경상비!#REF!</definedName>
    <definedName name="표지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2" hidden="1">[189]간접경상비!#REF!</definedName>
    <definedName name="표표ㅣ" hidden="1">{"'Sheet1'!$A$1:$H$36"}</definedName>
    <definedName name="품목별원가" localSheetId="21">#REF!</definedName>
    <definedName name="품목별원가">#REF!</definedName>
    <definedName name="품의서참조영역" localSheetId="21">[190]분개장·원장!#REF!</definedName>
    <definedName name="품의서참조영역">[190]분개장·원장!#REF!</definedName>
    <definedName name="품질생산합격" hidden="1">{#N/A,#N/A,TRUE,"Y생산";#N/A,#N/A,TRUE,"Y판매";#N/A,#N/A,TRUE,"Y총물량";#N/A,#N/A,TRUE,"Y능력";#N/A,#N/A,TRUE,"YKD"}</definedName>
    <definedName name="ㅎ" localSheetId="3" hidden="1">{#N/A,#N/A,FALSE,"단축1";#N/A,#N/A,FALSE,"단축2";#N/A,#N/A,FALSE,"단축3";#N/A,#N/A,FALSE,"장축";#N/A,#N/A,FALSE,"4WD"}</definedName>
    <definedName name="ㅎ" hidden="1">{#N/A,#N/A,FALSE,"BS";#N/A,#N/A,FALSE,"PL";#N/A,#N/A,FALSE,"처분";#N/A,#N/A,FALSE,"현금";#N/A,#N/A,FALSE,"매출";#N/A,#N/A,FALSE,"원가";#N/A,#N/A,FALSE,"경영"}</definedName>
    <definedName name="ㅎㄴ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ㄴㅇㅇ" hidden="1">{#N/A,#N/A,FALSE,"97년 투자계획 세부내역 "}</definedName>
    <definedName name="ㅎ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ㄴ" hidden="1">{#N/A,#N/A,FALSE,"97년 투자계획 세부내역 "}</definedName>
    <definedName name="ㅎㄹ오하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로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ㅀㄹㅇㅎ" hidden="1">{#N/A,#N/A,FALSE,"BS";#N/A,#N/A,FALSE,"PL";#N/A,#N/A,FALSE,"처분";#N/A,#N/A,FALSE,"현금";#N/A,#N/A,FALSE,"매출";#N/A,#N/A,FALSE,"원가";#N/A,#N/A,FALSE,"경영"}</definedName>
    <definedName name="ㅎㅇㄴ" hidden="1">{#N/A,#N/A,FALSE,"97년 투자계획 세부내역 "}</definedName>
    <definedName name="ㅎㅇㄴㅁ" hidden="1">{#N/A,#N/A,FALSE,"97년 투자계획 세부내역 "}</definedName>
    <definedName name="ㅎㅇㅎㅁㅁㅁ" hidden="1">{#N/A,#N/A,FALSE,"97년 투자계획 세부내역 "}</definedName>
    <definedName name="ㅎㅎ" localSheetId="3" hidden="1">{#N/A,#N/A,FALSE,"BS";#N/A,#N/A,FALSE,"PL";#N/A,#N/A,FALSE,"처분";#N/A,#N/A,FALSE,"현금";#N/A,#N/A,FALSE,"매출";#N/A,#N/A,FALSE,"원가";#N/A,#N/A,FALSE,"경영"}</definedName>
    <definedName name="ㅎㅎ" hidden="1">{#N/A,#N/A,FALSE,"BS";#N/A,#N/A,FALSE,"PL";#N/A,#N/A,FALSE,"처분";#N/A,#N/A,FALSE,"현금";#N/A,#N/A,FALSE,"매출";#N/A,#N/A,FALSE,"원가";#N/A,#N/A,FALSE,"경영"}</definedName>
    <definedName name="ㅎㅎㅎ" hidden="1">{#N/A,#N/A,FALSE,"BS";#N/A,#N/A,FALSE,"PL";#N/A,#N/A,FALSE,"처분";#N/A,#N/A,FALSE,"현금";#N/A,#N/A,FALSE,"매출";#N/A,#N/A,FALSE,"원가";#N/A,#N/A,FALSE,"경영"}</definedName>
    <definedName name="ㅎㅎㅎㅎ" localSheetId="3" hidden="1">{#N/A,#N/A,FALSE,"BS";#N/A,#N/A,FALSE,"PL";#N/A,#N/A,FALSE,"처분";#N/A,#N/A,FALSE,"현금";#N/A,#N/A,FALSE,"매출";#N/A,#N/A,FALSE,"원가";#N/A,#N/A,FALSE,"경영"}</definedName>
    <definedName name="ㅎㅎㅎㅎ" hidden="1">{#N/A,#N/A,FALSE,"BS";#N/A,#N/A,FALSE,"PL";#N/A,#N/A,FALSE,"처분";#N/A,#N/A,FALSE,"현금";#N/A,#N/A,FALSE,"매출";#N/A,#N/A,FALSE,"원가";#N/A,#N/A,FALSE,"경영"}</definedName>
    <definedName name="ㅎ혀ㅕㅛㅛㅑㅐㄹ" hidden="1">{#N/A,#N/A,FALSE,"BS";#N/A,#N/A,FALSE,"PL";#N/A,#N/A,FALSE,"처분";#N/A,#N/A,FALSE,"현금";#N/A,#N/A,FALSE,"매출";#N/A,#N/A,FALSE,"원가";#N/A,#N/A,FALSE,"경영"}</definedName>
    <definedName name="하" localSheetId="3" hidden="1">{"'Sheet1'!$A$1:$H$36"}</definedName>
    <definedName name="하" hidden="1">{#N/A,#N/A,FALSE,"주요여수신";#N/A,#N/A,FALSE,"수신금리";#N/A,#N/A,FALSE,"대출금리";#N/A,#N/A,FALSE,"신규대출";#N/A,#N/A,FALSE,"총액대출"}</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반기차입금계획" hidden="1">{#N/A,#N/A,FALSE,"손익표지";#N/A,#N/A,FALSE,"손익계산";#N/A,#N/A,FALSE,"일반관리비";#N/A,#N/A,FALSE,"영업외수익";#N/A,#N/A,FALSE,"영업외비용";#N/A,#N/A,FALSE,"매출액";#N/A,#N/A,FALSE,"요약손익";#N/A,#N/A,FALSE,"요약대차";#N/A,#N/A,FALSE,"매출채권현황";#N/A,#N/A,FALSE,"매출채권명세"}</definedName>
    <definedName name="하하" hidden="1">{#N/A,#N/A,FALSE,"BS";#N/A,#N/A,FALSE,"PL";#N/A,#N/A,FALSE,"처분";#N/A,#N/A,FALSE,"현금";#N/A,#N/A,FALSE,"매출";#N/A,#N/A,FALSE,"원가";#N/A,#N/A,FALSE,"경영"}</definedName>
    <definedName name="하하하" hidden="1">{#N/A,#N/A,FALSE,"BS";#N/A,#N/A,FALSE,"PL";#N/A,#N/A,FALSE,"A";#N/A,#N/A,FALSE,"B";#N/A,#N/A,FALSE,"B1";#N/A,#N/A,FALSE,"C";#N/A,#N/A,FALSE,"C1";#N/A,#N/A,FALSE,"C2";#N/A,#N/A,FALSE,"D";#N/A,#N/A,FALSE,"E";#N/A,#N/A,FALSE,"F";#N/A,#N/A,FALSE,"AA";#N/A,#N/A,FALSE,"BB";#N/A,#N/A,FALSE,"CC";#N/A,#N/A,FALSE,"DD";#N/A,#N/A,FALSE,"EE";#N/A,#N/A,FALSE,"FF";#N/A,#N/A,FALSE,"PL10";#N/A,#N/A,FALSE,"PL20";#N/A,#N/A,FALSE,"PL30"}</definedName>
    <definedName name="하핳" hidden="1">{#N/A,#N/A,TRUE,"Y생산";#N/A,#N/A,TRUE,"Y판매";#N/A,#N/A,TRUE,"Y총물량";#N/A,#N/A,TRUE,"Y능력";#N/A,#N/A,TRUE,"YKD"}</definedName>
    <definedName name="하ㅏㅎ라하하핳" hidden="1">{"'Sheet1'!$A$1:$H$36"}</definedName>
    <definedName name="한마음평가손" localSheetId="3">#REF!</definedName>
    <definedName name="한마음평가손" localSheetId="21">#REF!</definedName>
    <definedName name="한마음평가손">#REF!</definedName>
    <definedName name="한마음평가익" localSheetId="21">#REF!</definedName>
    <definedName name="한마음평가익">#REF!</definedName>
    <definedName name="한영사전" hidden="1">{#N/A,#N/A,TRUE,"Y생산";#N/A,#N/A,TRUE,"Y판매";#N/A,#N/A,TRUE,"Y총물량";#N/A,#N/A,TRUE,"Y능력";#N/A,#N/A,TRUE,"YKD"}</definedName>
    <definedName name="한은보고">[147]계정과목!$A$5:$F$44</definedName>
    <definedName name="한은보고2" localSheetId="3">#REF!</definedName>
    <definedName name="한은보고2" localSheetId="21">#REF!</definedName>
    <definedName name="한은보고2">#REF!</definedName>
    <definedName name="한전평가손" localSheetId="3">#REF!</definedName>
    <definedName name="한전평가손" localSheetId="21">#REF!</definedName>
    <definedName name="한전평가손">#REF!</definedName>
    <definedName name="한전평가익" localSheetId="3">#REF!</definedName>
    <definedName name="한전평가익" localSheetId="21">#REF!</definedName>
    <definedName name="한전평가익">#REF!</definedName>
    <definedName name="합계" localSheetId="21">#REF!</definedName>
    <definedName name="합계">#REF!</definedName>
    <definedName name="합잔" localSheetId="21">#REF!</definedName>
    <definedName name="합잔">#REF!</definedName>
    <definedName name="해당팀">[107]유효성검사!$B$2:$B$5</definedName>
    <definedName name="해외관게\" hidden="1">#REF!</definedName>
    <definedName name="해원3" hidden="1">{#N/A,#N/A,FALSE,"Sheet5"}</definedName>
    <definedName name="햐" hidden="1">{#N/A,#N/A,FALSE,"1.CRITERIA";#N/A,#N/A,FALSE,"2.IS";#N/A,#N/A,FALSE,"3.BS";#N/A,#N/A,FALSE,"4.PER PL";#N/A,#N/A,FALSE,"5.INVESTMENT";#N/A,#N/A,FALSE,"6.공문";#N/A,#N/A,FALSE,"7.netinvest"}</definedName>
    <definedName name="허" hidden="1">{#N/A,#N/A,FALSE,"BS";#N/A,#N/A,FALSE,"PL";#N/A,#N/A,FALSE,"처분";#N/A,#N/A,FALSE,"현금";#N/A,#N/A,FALSE,"매출";#N/A,#N/A,FALSE,"원가";#N/A,#N/A,FALSE,"경영"}</definedName>
    <definedName name="허정">'[152]10월 급여'!$A$2:$B$676</definedName>
    <definedName name="허ㅓ" hidden="1">{#N/A,#N/A,FALSE,"단축1";#N/A,#N/A,FALSE,"단축2";#N/A,#N/A,FALSE,"단축3";#N/A,#N/A,FALSE,"장축";#N/A,#N/A,FALSE,"4WD"}</definedName>
    <definedName name="혀" hidden="1">{#N/A,#N/A,FALSE,"1.CRITERIA";#N/A,#N/A,FALSE,"2.IS";#N/A,#N/A,FALSE,"3.BS";#N/A,#N/A,FALSE,"4.PER PL";#N/A,#N/A,FALSE,"5.INVESTMENT";#N/A,#N/A,FALSE,"6.공문";#N/A,#N/A,FALSE,"7.netinvest"}</definedName>
    <definedName name="현금" localSheetId="3">#REF!</definedName>
    <definedName name="현금" localSheetId="21">#REF!</definedName>
    <definedName name="현금">#REF!</definedName>
    <definedName name="현금_당기말">[191]정산표!$C$8</definedName>
    <definedName name="현금_전기말">[192]정산표!$D$8</definedName>
    <definedName name="현금과예금" localSheetId="3">#REF!</definedName>
    <definedName name="현금과예금" localSheetId="21">#REF!</definedName>
    <definedName name="현금과예금">#REF!</definedName>
    <definedName name="현금등가물" localSheetId="3" hidden="1">{#N/A,#N/A,FALSE,"Aging Summary";#N/A,#N/A,FALSE,"Ratio Analysis";#N/A,#N/A,FALSE,"Test 120 Day Accts";#N/A,#N/A,FALSE,"Tickmarks"}</definedName>
    <definedName name="현금등가물" hidden="1">{#N/A,#N/A,FALSE,"Aging Summary";#N/A,#N/A,FALSE,"Ratio Analysis";#N/A,#N/A,FALSE,"Test 120 Day Accts";#N/A,#N/A,FALSE,"Tickmarks"}</definedName>
    <definedName name="현금회수..." localSheetId="3">#REF!</definedName>
    <definedName name="현금회수..." localSheetId="21">#REF!</definedName>
    <definedName name="현금회수...">#REF!</definedName>
    <definedName name="현금흐름" localSheetId="3" hidden="1">{#N/A,#N/A,FALSE,"손익표지";#N/A,#N/A,FALSE,"손익계산";#N/A,#N/A,FALSE,"일반관리비";#N/A,#N/A,FALSE,"영업외수익";#N/A,#N/A,FALSE,"영업외비용";#N/A,#N/A,FALSE,"매출액";#N/A,#N/A,FALSE,"요약손익";#N/A,#N/A,FALSE,"요약대차";#N/A,#N/A,FALSE,"매출채권현황";#N/A,#N/A,FALSE,"매출채권명세"}</definedName>
    <definedName name="현금흐름" hidden="1">{#N/A,#N/A,FALSE,"Aging Summary";#N/A,#N/A,FALSE,"Ratio Analysis";#N/A,#N/A,FALSE,"Test 120 Day Accts";#N/A,#N/A,FALSE,"Tickmarks"}</definedName>
    <definedName name="현금흐름표2" hidden="1">{#N/A,#N/A,FALSE,"매출이익"}</definedName>
    <definedName name="현금흐름표정산" hidden="1">255</definedName>
    <definedName name="현안문제" localSheetId="3">#REF!</definedName>
    <definedName name="현안문제" localSheetId="21">#REF!</definedName>
    <definedName name="현안문제">#REF!</definedName>
    <definedName name="현작성조서" localSheetId="3"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현재단계" localSheetId="3">#REF!</definedName>
    <definedName name="현재단계" localSheetId="21">#REF!</definedName>
    <definedName name="현재단계">#REF!</definedName>
    <definedName name="현황" hidden="1">{#N/A,#N/A,FALSE,"BS";#N/A,#N/A,FALSE,"PL";#N/A,#N/A,FALSE,"처분";#N/A,#N/A,FALSE,"현금";#N/A,#N/A,FALSE,"매출";#N/A,#N/A,FALSE,"원가";#N/A,#N/A,FALSE,"경영"}</definedName>
    <definedName name="현황22" hidden="1">{#N/A,#N/A,TRUE,"Y생산";#N/A,#N/A,TRUE,"Y판매";#N/A,#N/A,TRUE,"Y총물량";#N/A,#N/A,TRUE,"Y능력";#N/A,#N/A,TRUE,"YKD"}</definedName>
    <definedName name="현황표" hidden="1">{#N/A,#N/A,TRUE,"Y생산";#N/A,#N/A,TRUE,"Y판매";#N/A,#N/A,TRUE,"Y총물량";#N/A,#N/A,TRUE,"Y능력";#N/A,#N/A,TRUE,"YKD"}</definedName>
    <definedName name="호" localSheetId="3" hidden="1">{#N/A,#N/A,FALSE,"1.CRITERIA";#N/A,#N/A,FALSE,"2.IS";#N/A,#N/A,FALSE,"3.BS";#N/A,#N/A,FALSE,"4.PER PL";#N/A,#N/A,FALSE,"5.INVESTMENT";#N/A,#N/A,FALSE,"6.공문";#N/A,#N/A,FALSE,"7.netinvest"}</definedName>
    <definedName name="호" localSheetId="21">#REF!</definedName>
    <definedName name="호">#REF!</definedName>
    <definedName name="호의일자" localSheetId="3">#REF!</definedName>
    <definedName name="호의일자" localSheetId="21">#REF!</definedName>
    <definedName name="호의일자">#REF!</definedName>
    <definedName name="호ㅓ" localSheetId="3">'#3 Valuation Results 검증'!호ㅓ</definedName>
    <definedName name="호ㅓ">[0]!호ㅓ</definedName>
    <definedName name="호ㅓㅏ" hidden="1">{#N/A,#N/A,FALSE,"96 3월물량표";#N/A,#N/A,FALSE,"96 4월물량표";#N/A,#N/A,FALSE,"96 5월물량표"}</definedName>
    <definedName name="홍" hidden="1">{#N/A,#N/A,FALSE,"96 3월물량표";#N/A,#N/A,FALSE,"96 4월물량표";#N/A,#N/A,FALSE,"96 5월물량표"}</definedName>
    <definedName name="홍성태" hidden="1">{#N/A,#N/A,FALSE,"손익표지";#N/A,#N/A,FALSE,"손익계산";#N/A,#N/A,FALSE,"일반관리비";#N/A,#N/A,FALSE,"영업외수익";#N/A,#N/A,FALSE,"영업외비용";#N/A,#N/A,FALSE,"매출액";#N/A,#N/A,FALSE,"요약손익";#N/A,#N/A,FALSE,"요약대차";#N/A,#N/A,FALSE,"매출채권현황";#N/A,#N/A,FALSE,"매출채권명세"}</definedName>
    <definedName name="홍승노" hidden="1">{#N/A,#N/A,TRUE,"Y생산";#N/A,#N/A,TRUE,"Y판매";#N/A,#N/A,TRUE,"Y총물량";#N/A,#N/A,TRUE,"Y능력";#N/A,#N/A,TRUE,"YKD"}</definedName>
    <definedName name="화" localSheetId="3">#REF!</definedName>
    <definedName name="화" localSheetId="21">#REF!</definedName>
    <definedName name="화">#REF!</definedName>
    <definedName name="환경3" hidden="1">{#N/A,#N/A,FALSE,"97년 투자계획 세부내역 "}</definedName>
    <definedName name="환경분석3" hidden="1">{#N/A,#N/A,FALSE,"97년 투자계획 세부내역 "}</definedName>
    <definedName name="환율" localSheetId="3">#REF!</definedName>
    <definedName name="환율" localSheetId="21">#REF!</definedName>
    <definedName name="환율">#REF!</definedName>
    <definedName name="환율0309">[139]유가증권현황!$A$5:$C$12</definedName>
    <definedName name="환율2000">[193]환율시트!$A$3:$C$13</definedName>
    <definedName name="환율970">[151]환율시트!$A$5:$C$13</definedName>
    <definedName name="환율9703">[194]환율시트!$A$5:$C$12</definedName>
    <definedName name="환율9704">[147]환율시트!$A$5:$C$13</definedName>
    <definedName name="환율9706">[195]환율시트!$A$5:$C$12</definedName>
    <definedName name="환율9708">[196]환율시트!$A$5:$C$12</definedName>
    <definedName name="환율유가" hidden="1">{#N/A,#N/A,FALSE,"손익표지";#N/A,#N/A,FALSE,"손익계산";#N/A,#N/A,FALSE,"일반관리비";#N/A,#N/A,FALSE,"영업외수익";#N/A,#N/A,FALSE,"영업외비용";#N/A,#N/A,FALSE,"매출액";#N/A,#N/A,FALSE,"요약손익";#N/A,#N/A,FALSE,"요약대차";#N/A,#N/A,FALSE,"매출채권현황";#N/A,#N/A,FALSE,"매출채권명세"}</definedName>
    <definedName name="황" hidden="1">{"'분양원가'!$B$1:$F$113"}</definedName>
    <definedName name="회1" localSheetId="3">#REF!</definedName>
    <definedName name="회1" localSheetId="21">#REF!</definedName>
    <definedName name="회1">#REF!</definedName>
    <definedName name="회10" localSheetId="21">#REF!</definedName>
    <definedName name="회10">#REF!</definedName>
    <definedName name="회2" localSheetId="21">#REF!</definedName>
    <definedName name="회2">#REF!</definedName>
    <definedName name="회3" localSheetId="21">#REF!</definedName>
    <definedName name="회3">#REF!</definedName>
    <definedName name="회4" localSheetId="21">#REF!</definedName>
    <definedName name="회4">#REF!</definedName>
    <definedName name="회5" localSheetId="21">#REF!</definedName>
    <definedName name="회5">#REF!</definedName>
    <definedName name="회6" localSheetId="21">#REF!</definedName>
    <definedName name="회6">#REF!</definedName>
    <definedName name="회7" localSheetId="21">#REF!</definedName>
    <definedName name="회7">#REF!</definedName>
    <definedName name="회8" localSheetId="21">#REF!</definedName>
    <definedName name="회8">#REF!</definedName>
    <definedName name="회9" localSheetId="21">#REF!</definedName>
    <definedName name="회9">#REF!</definedName>
    <definedName name="회계연도">[107]유효성검사!$A$2:$A$105</definedName>
    <definedName name="회계잔액" hidden="1">#REF!</definedName>
    <definedName name="회사">[197]정의!$B$3</definedName>
    <definedName name="회사명" localSheetId="3">#REF!</definedName>
    <definedName name="회사명" localSheetId="21">#REF!</definedName>
    <definedName name="회사명">#REF!</definedName>
    <definedName name="회사코드">[55]code!$B$5:$C$223</definedName>
    <definedName name="회원권" localSheetId="3">#REF!</definedName>
    <definedName name="회원권" localSheetId="21">#REF!</definedName>
    <definedName name="회원권">#REF!</definedName>
    <definedName name="회현" hidden="1">{#N/A,#N/A,FALSE,"손익표지";#N/A,#N/A,FALSE,"손익계산";#N/A,#N/A,FALSE,"일반관리비";#N/A,#N/A,FALSE,"영업외수익";#N/A,#N/A,FALSE,"영업외비용";#N/A,#N/A,FALSE,"매출액";#N/A,#N/A,FALSE,"요약손익";#N/A,#N/A,FALSE,"요약대차";#N/A,#N/A,FALSE,"매출채권현황";#N/A,#N/A,FALSE,"매출채권명세"}</definedName>
    <definedName name="효" hidden="1">{#N/A,#N/A,FALSE,"1.CRITERIA";#N/A,#N/A,FALSE,"2.IS";#N/A,#N/A,FALSE,"3.BS";#N/A,#N/A,FALSE,"4.PER PL";#N/A,#N/A,FALSE,"5.INVESTMENT";#N/A,#N/A,FALSE,"6.공문";#N/A,#N/A,FALSE,"7.netinvest"}</definedName>
    <definedName name="후" hidden="1">{#N/A,#N/A,FALSE,"1.CRITERIA";#N/A,#N/A,FALSE,"2.IS";#N/A,#N/A,FALSE,"3.BS";#N/A,#N/A,FALSE,"4.PER PL";#N/A,#N/A,FALSE,"5.INVESTMENT";#N/A,#N/A,FALSE,"6.공문";#N/A,#N/A,FALSE,"7.netinvest"}</definedName>
    <definedName name="후후후" hidden="1">{"'미착금액'!$A$4:$G$14"}</definedName>
    <definedName name="휴" hidden="1">{#N/A,#N/A,FALSE,"1.CRITERIA";#N/A,#N/A,FALSE,"2.IS";#N/A,#N/A,FALSE,"3.BS";#N/A,#N/A,FALSE,"4.PER PL";#N/A,#N/A,FALSE,"5.INVESTMENT";#N/A,#N/A,FALSE,"6.공문";#N/A,#N/A,FALSE,"7.netinvest"}</definedName>
    <definedName name="휴가" hidden="1">{#N/A,#N/A,TRUE,"Y생산";#N/A,#N/A,TRUE,"Y판매";#N/A,#N/A,TRUE,"Y총물량";#N/A,#N/A,TRUE,"Y능력";#N/A,#N/A,TRUE,"YKD"}</definedName>
    <definedName name="흐" hidden="1">{#N/A,#N/A,FALSE,"1.CRITERIA";#N/A,#N/A,FALSE,"2.IS";#N/A,#N/A,FALSE,"3.BS";#N/A,#N/A,FALSE,"4.PER PL";#N/A,#N/A,FALSE,"5.INVESTMENT";#N/A,#N/A,FALSE,"6.공문";#N/A,#N/A,FALSE,"7.netinvest"}</definedName>
    <definedName name="흐름" localSheetId="3" hidden="1">{#N/A,#N/A,FALSE,"BS";#N/A,#N/A,FALSE,"PL";#N/A,#N/A,FALSE,"처분";#N/A,#N/A,FALSE,"현금";#N/A,#N/A,FALSE,"매출";#N/A,#N/A,FALSE,"원가";#N/A,#N/A,FALSE,"경영"}</definedName>
    <definedName name="흐름" hidden="1">{#N/A,#N/A,FALSE,"BS";#N/A,#N/A,FALSE,"PL";#N/A,#N/A,FALSE,"처분";#N/A,#N/A,FALSE,"현금";#N/A,#N/A,FALSE,"매출";#N/A,#N/A,FALSE,"원가";#N/A,#N/A,FALSE,"경영"}</definedName>
    <definedName name="ㅏ" localSheetId="3" hidden="1">{"'교육경비품의'!$B$4:$D$12"}</definedName>
    <definedName name="ㅏ" hidden="1">{#N/A,#N/A,FALSE,"BS";#N/A,#N/A,FALSE,"PL";#N/A,#N/A,FALSE,"처분";#N/A,#N/A,FALSE,"현금";#N/A,#N/A,FALSE,"매출";#N/A,#N/A,FALSE,"원가";#N/A,#N/A,FALSE,"경영"}</definedName>
    <definedName name="ㅏㅏ" localSheetId="3" hidden="1">{#N/A,#N/A,FALSE,"Aging Summary";#N/A,#N/A,FALSE,"Ratio Analysis";#N/A,#N/A,FALSE,"Test 120 Day Accts";#N/A,#N/A,FALSE,"Tickmarks"}</definedName>
    <definedName name="ㅏㅏ" hidden="1">{#N/A,#N/A,FALSE,"Aging Summary";#N/A,#N/A,FALSE,"Ratio Analysis";#N/A,#N/A,FALSE,"Test 120 Day Accts";#N/A,#N/A,FALSE,"Tickmarks"}</definedName>
    <definedName name="ㅏㅏㅏ" hidden="1">{#N/A,#N/A,TRUE,"Y생산";#N/A,#N/A,TRUE,"Y판매";#N/A,#N/A,TRUE,"Y총물량";#N/A,#N/A,TRUE,"Y능력";#N/A,#N/A,TRUE,"YKD"}</definedName>
    <definedName name="ㅏㅓ" hidden="1">{#N/A,#N/A,FALSE,"단축1";#N/A,#N/A,FALSE,"단축2";#N/A,#N/A,FALSE,"단축3";#N/A,#N/A,FALSE,"장축";#N/A,#N/A,FALSE,"4WD"}</definedName>
    <definedName name="ㅏㅓㅏㄹㅇㅎ" hidden="1">{#N/A,#N/A,TRUE,"Y생산";#N/A,#N/A,TRUE,"Y판매";#N/A,#N/A,TRUE,"Y총물량";#N/A,#N/A,TRUE,"Y능력";#N/A,#N/A,TRUE,"YKD"}</definedName>
    <definedName name="ㅏㅣ" hidden="1">{"'분양원가'!$B$1:$F$113"}</definedName>
    <definedName name="ㅐ">[55]code!$B$5:$C$223</definedName>
    <definedName name="ㅐ24" localSheetId="3">#REF!</definedName>
    <definedName name="ㅐ24" localSheetId="21">#REF!</definedName>
    <definedName name="ㅐ24">#REF!</definedName>
    <definedName name="ㅐㅔㅔ" hidden="1">{#N/A,#N/A,FALSE,"BS";#N/A,#N/A,FALSE,"PL";#N/A,#N/A,FALSE,"처분";#N/A,#N/A,FALSE,"현금";#N/A,#N/A,FALSE,"매출";#N/A,#N/A,FALSE,"원가";#N/A,#N/A,FALSE,"경영"}</definedName>
    <definedName name="ㅑ" localSheetId="3" hidden="1">{#N/A,#N/A,FALSE,"Aging Summary";#N/A,#N/A,FALSE,"Ratio Analysis";#N/A,#N/A,FALSE,"Test 120 Day Accts";#N/A,#N/A,FALSE,"Tickmarks"}</definedName>
    <definedName name="ㅑ" hidden="1">{#N/A,#N/A,FALSE,"Aging Summary";#N/A,#N/A,FALSE,"Ratio Analysis";#N/A,#N/A,FALSE,"Test 120 Day Accts";#N/A,#N/A,FALSE,"Tickmarks"}</definedName>
    <definedName name="ㅓ" localSheetId="3" hidden="1">{"'교육경비품의'!$B$4:$D$12"}</definedName>
    <definedName name="ㅓ" hidden="1">{#N/A,#N/A,FALSE,"BS";#N/A,#N/A,FALSE,"PL";#N/A,#N/A,FALSE,"처분";#N/A,#N/A,FALSE,"현금";#N/A,#N/A,FALSE,"매출";#N/A,#N/A,FALSE,"원가";#N/A,#N/A,FALSE,"경영"}</definedName>
    <definedName name="ㅓㄿ호" localSheetId="3">'#3 Valuation Results 검증'!ㅓㄿ호</definedName>
    <definedName name="ㅓㄿ호">[0]!ㅓㄿ호</definedName>
    <definedName name="ㅓㅎ" localSheetId="3">'#3 Valuation Results 검증'!ㅓㅎ</definedName>
    <definedName name="ㅓㅎ">[0]!ㅓㅎ</definedName>
    <definedName name="ㅓㅏ호ㅓ로ㅑㅗㅑㅐ햐" hidden="1">{#N/A,#N/A,FALSE,"96 3월물량표";#N/A,#N/A,FALSE,"96 4월물량표";#N/A,#N/A,FALSE,"96 5월물량표"}</definedName>
    <definedName name="ㅓㅏㅣㅐㅐ" hidden="1">{#N/A,#N/A,FALSE,"BS";#N/A,#N/A,FALSE,"PL";#N/A,#N/A,FALSE,"처분";#N/A,#N/A,FALSE,"현금";#N/A,#N/A,FALSE,"매출";#N/A,#N/A,FALSE,"원가";#N/A,#N/A,FALSE,"경영"}</definedName>
    <definedName name="ㅓㅓ" hidden="1">{"'Sheet1'!$A$1:$D$4"}</definedName>
    <definedName name="ㅓㅓㅓ" hidden="1">{"'교육경비품의'!$B$4:$D$12"}</definedName>
    <definedName name="ㅓㅓㅓㅓ" hidden="1">{"'Sheet1'!$A$1:$D$4"}</definedName>
    <definedName name="ㅓㅓㅓㅓㅓ" hidden="1">{"'교육경비품의'!$B$4:$D$12"}</definedName>
    <definedName name="ㅓㅓㅓㅓㅓㅓ" hidden="1">{"'Sheet1'!$A$1:$D$4"}</definedName>
    <definedName name="ㅓㅓㅓㅓㅓㅓㅓ" hidden="1">{"'Sheet1'!$A$1:$D$4"}</definedName>
    <definedName name="ㅓㅓㅓㅓㅓㅓㅓㅓ" hidden="1">{"'Sheet1'!$A$1:$D$4"}</definedName>
    <definedName name="ㅓㅓㅓㅓㅓㅓㅓㅓㅓ" hidden="1">{"'교육경비품의'!$B$4:$D$12"}</definedName>
    <definedName name="ㅓㅓㅓㅣㅣㅣㅣ" hidden="1">{#N/A,#N/A,FALSE,"BS";#N/A,#N/A,FALSE,"PL";#N/A,#N/A,FALSE,"처분";#N/A,#N/A,FALSE,"현금";#N/A,#N/A,FALSE,"매출";#N/A,#N/A,FALSE,"원가";#N/A,#N/A,FALSE,"경영"}</definedName>
    <definedName name="ㅔ" hidden="1">{#N/A,#N/A,FALSE,"단축1";#N/A,#N/A,FALSE,"단축2";#N/A,#N/A,FALSE,"단축3";#N/A,#N/A,FALSE,"장축";#N/A,#N/A,FALSE,"4WD"}</definedName>
    <definedName name="ㅔ갸ㅜㅅ_샤싣ㄴ" localSheetId="3">#REF!</definedName>
    <definedName name="ㅔ갸ㅜㅅ_샤싣ㄴ" localSheetId="21">#REF!</definedName>
    <definedName name="ㅔ갸ㅜㅅ_샤싣ㄴ">#REF!</definedName>
    <definedName name="ㅕ" localSheetId="3" hidden="1">{#N/A,#N/A,FALSE,"BS";#N/A,#N/A,FALSE,"PL";#N/A,#N/A,FALSE,"처분";#N/A,#N/A,FALSE,"현금";#N/A,#N/A,FALSE,"매출";#N/A,#N/A,FALSE,"원가";#N/A,#N/A,FALSE,"경영"}</definedName>
    <definedName name="ㅕ" hidden="1">{#N/A,#N/A,FALSE,"BS";#N/A,#N/A,FALSE,"PL";#N/A,#N/A,FALSE,"처분";#N/A,#N/A,FALSE,"현금";#N/A,#N/A,FALSE,"매출";#N/A,#N/A,FALSE,"원가";#N/A,#N/A,FALSE,"경영"}</definedName>
    <definedName name="ㅗ" localSheetId="3" hidden="1">{#N/A,#N/A,FALSE,"단축1";#N/A,#N/A,FALSE,"단축2";#N/A,#N/A,FALSE,"단축3";#N/A,#N/A,FALSE,"장축";#N/A,#N/A,FALSE,"4WD"}</definedName>
    <definedName name="ㅗ" hidden="1">{#N/A,#N/A,FALSE,"BS";#N/A,#N/A,FALSE,"PL";#N/A,#N/A,FALSE,"처분";#N/A,#N/A,FALSE,"현금";#N/A,#N/A,FALSE,"매출";#N/A,#N/A,FALSE,"원가";#N/A,#N/A,FALSE,"경영"}</definedName>
    <definedName name="ㅗ1015" localSheetId="3">#REF!</definedName>
    <definedName name="ㅗ1015" localSheetId="21">#REF!</definedName>
    <definedName name="ㅗ1015">#REF!</definedName>
    <definedName name="ㅗ1018" localSheetId="3">#REF!</definedName>
    <definedName name="ㅗ1018" localSheetId="21">#REF!</definedName>
    <definedName name="ㅗ1018">#REF!</definedName>
    <definedName name="ㅗ6" localSheetId="3">#REF!</definedName>
    <definedName name="ㅗ6" localSheetId="21">#REF!</definedName>
    <definedName name="ㅗ6">#REF!</definedName>
    <definedName name="ㅗㅗ" hidden="1">{#N/A,#N/A,FALSE,"단축1";#N/A,#N/A,FALSE,"단축2";#N/A,#N/A,FALSE,"단축3";#N/A,#N/A,FALSE,"장축";#N/A,#N/A,FALSE,"4WD"}</definedName>
    <definedName name="ㅗㅗㅗ" localSheetId="3">'#3 Valuation Results 검증'!ㅗㅗㅗ</definedName>
    <definedName name="ㅗㅗㅗ">[0]!ㅗㅗㅗ</definedName>
    <definedName name="ㅗ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ㅛ" hidden="1">{#N/A,#N/A,FALSE,"단축1";#N/A,#N/A,FALSE,"단축2";#N/A,#N/A,FALSE,"단축3";#N/A,#N/A,FALSE,"장축";#N/A,#N/A,FALSE,"4WD"}</definedName>
    <definedName name="ㅛㅕㅏ" hidden="1">{#N/A,#N/A,TRUE,"Y생산";#N/A,#N/A,TRUE,"Y판매";#N/A,#N/A,TRUE,"Y총물량";#N/A,#N/A,TRUE,"Y능력";#N/A,#N/A,TRUE,"YKD"}</definedName>
    <definedName name="ㅜ" hidden="1">{#N/A,#N/A,FALSE,"단축1";#N/A,#N/A,FALSE,"단축2";#N/A,#N/A,FALSE,"단축3";#N/A,#N/A,FALSE,"장축";#N/A,#N/A,FALSE,"4WD"}</definedName>
    <definedName name="ㅜㅡ"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 hidden="1">{#N/A,#N/A,FALSE,"단축1";#N/A,#N/A,FALSE,"단축2";#N/A,#N/A,FALSE,"단축3";#N/A,#N/A,FALSE,"장축";#N/A,#N/A,FALSE,"4WD"}</definedName>
    <definedName name="ㅠ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ㅡ"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ㅣ" hidden="1">{"'교육경비품의'!$B$4:$D$12"}</definedName>
    <definedName name="ㅣㅏ" hidden="1">{#N/A,#N/A,FALSE,"단축1";#N/A,#N/A,FALSE,"단축2";#N/A,#N/A,FALSE,"단축3";#N/A,#N/A,FALSE,"장축";#N/A,#N/A,FALSE,"4WD"}</definedName>
    <definedName name="ㅣㅏㅏ" hidden="1">{#N/A,#N/A,FALSE,"97년 투자계획 세부내역 "}</definedName>
    <definedName name="ㅣㅏㅓ" hidden="1">{#N/A,#N/A,FALSE,"97년 투자계획 세부내역 "}</definedName>
    <definedName name="ㅣㅏㅣㅓㅊ홓ㄾ" hidden="1">{#N/A,#N/A,TRUE,"Y생산";#N/A,#N/A,TRUE,"Y판매";#N/A,#N/A,TRUE,"Y총물량";#N/A,#N/A,TRUE,"Y능력";#N/A,#N/A,TRUE,"YKD"}</definedName>
    <definedName name="ㅣㅗㅓㄴ" hidden="1">{#N/A,#N/A,TRUE,"Y생산";#N/A,#N/A,TRUE,"Y판매";#N/A,#N/A,TRUE,"Y총물량";#N/A,#N/A,TRUE,"Y능력";#N/A,#N/A,TRUE,"YKD"}</definedName>
    <definedName name="ㅣㅣ" hidden="1">{#N/A,#N/A,FALSE,"단축1";#N/A,#N/A,FALSE,"단축2";#N/A,#N/A,FALSE,"단축3";#N/A,#N/A,FALSE,"장축";#N/A,#N/A,FALSE,"4WD"}</definedName>
    <definedName name="ㅣㅣㅣ" hidden="1">{#N/A,#N/A,FALSE,"97년 투자계획 세부내역 "}</definedName>
    <definedName name="ㅣㅣㅣㅣ" hidden="1">{#N/A,#N/A,FALSE,"BS";#N/A,#N/A,FALSE,"PL";#N/A,#N/A,FALSE,"처분";#N/A,#N/A,FALSE,"현금";#N/A,#N/A,FALSE,"매출";#N/A,#N/A,FALSE,"원가";#N/A,#N/A,FALSE,"경영"}</definedName>
    <definedName name="計定明細.書2.A" localSheetId="21">#REF!</definedName>
    <definedName name="計定明細.書2.A">#REF!</definedName>
    <definedName name="計定明細.書2.B" localSheetId="21">#REF!</definedName>
    <definedName name="計定明細.書2.B">#REF!</definedName>
    <definedName name="計定明細.書2.D" localSheetId="21">'[198]24.보증금(전신전화가입권)'!#REF!</definedName>
    <definedName name="計定明細.書2.D">'[198]24.보증금(전신전화가입권)'!#REF!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34" l="1"/>
  <c r="D4" i="34"/>
  <c r="D3" i="34"/>
  <c r="M81" i="34"/>
  <c r="M80" i="34"/>
  <c r="M79" i="34"/>
  <c r="M78" i="34"/>
  <c r="M77" i="34"/>
  <c r="M76" i="34"/>
  <c r="M75" i="34"/>
  <c r="M74" i="34"/>
  <c r="M73" i="34"/>
  <c r="M72" i="34"/>
  <c r="M71" i="34"/>
  <c r="M70" i="34"/>
  <c r="M69" i="34"/>
  <c r="M68" i="34"/>
  <c r="M67" i="34"/>
  <c r="M66" i="34"/>
  <c r="M65" i="34"/>
  <c r="M64" i="34"/>
  <c r="M63" i="34"/>
  <c r="M62" i="34"/>
  <c r="M61" i="34"/>
  <c r="M60" i="34"/>
  <c r="M59" i="34"/>
  <c r="M58" i="34"/>
  <c r="M57" i="34"/>
  <c r="M56" i="34"/>
  <c r="M55" i="34"/>
  <c r="M54" i="34"/>
  <c r="M53" i="34"/>
  <c r="M52" i="34"/>
  <c r="M51" i="34"/>
  <c r="M50" i="34"/>
  <c r="M49" i="34"/>
  <c r="M48" i="34"/>
  <c r="M47" i="34"/>
  <c r="M46" i="34"/>
  <c r="M45" i="34"/>
  <c r="M44" i="34"/>
  <c r="M43" i="34"/>
  <c r="M42" i="34"/>
  <c r="M41" i="34"/>
  <c r="M40" i="34"/>
  <c r="M39" i="34"/>
  <c r="M38" i="34"/>
  <c r="M37" i="34"/>
  <c r="M36" i="34"/>
  <c r="M35" i="34"/>
  <c r="M34" i="34"/>
  <c r="M33" i="34"/>
  <c r="M32" i="34"/>
  <c r="M31" i="34"/>
  <c r="M30" i="34"/>
  <c r="M29" i="34"/>
  <c r="M28" i="34"/>
  <c r="M27" i="34"/>
  <c r="M26" i="34"/>
  <c r="M25" i="34"/>
  <c r="M24" i="34"/>
  <c r="M23" i="34"/>
  <c r="M22" i="34"/>
  <c r="M21" i="34"/>
  <c r="M20" i="34"/>
  <c r="M19" i="34"/>
  <c r="M18" i="34"/>
  <c r="M17" i="34"/>
  <c r="M16" i="34"/>
  <c r="M15" i="34"/>
  <c r="M14" i="34"/>
  <c r="M13" i="34"/>
  <c r="M12" i="34"/>
  <c r="M11" i="34"/>
  <c r="M10" i="34"/>
  <c r="M9" i="34"/>
  <c r="H5" i="34"/>
  <c r="H4" i="34"/>
  <c r="H3" i="34"/>
  <c r="G3" i="34"/>
  <c r="D2" i="34"/>
  <c r="D40" i="17"/>
  <c r="C40" i="17"/>
  <c r="D39" i="17"/>
  <c r="C39" i="17"/>
  <c r="K7" i="34"/>
  <c r="C38" i="17"/>
  <c r="D38" i="17"/>
  <c r="D37" i="17"/>
  <c r="D36" i="17"/>
  <c r="D35" i="17"/>
  <c r="C35" i="17"/>
  <c r="F27" i="25"/>
  <c r="E27" i="25"/>
  <c r="D27" i="25"/>
  <c r="F26" i="25"/>
  <c r="E26" i="25"/>
  <c r="D26" i="25"/>
  <c r="F25" i="25"/>
  <c r="E25" i="25"/>
  <c r="D25" i="25"/>
  <c r="F24" i="25"/>
  <c r="E24" i="25"/>
  <c r="D24" i="25"/>
  <c r="D23" i="25"/>
  <c r="E23" i="25"/>
  <c r="F23" i="25"/>
  <c r="D21" i="25"/>
  <c r="D20" i="25"/>
  <c r="D36" i="25"/>
  <c r="D38" i="25" s="1"/>
  <c r="F21" i="25"/>
  <c r="E21" i="25"/>
  <c r="F20" i="25"/>
  <c r="E20" i="25"/>
  <c r="F19" i="25"/>
  <c r="E19" i="25"/>
  <c r="F18" i="25"/>
  <c r="D19" i="25"/>
  <c r="D18" i="25"/>
  <c r="R618" i="33"/>
  <c r="Q618" i="33"/>
  <c r="P618" i="33"/>
  <c r="R617" i="33"/>
  <c r="Q617" i="33"/>
  <c r="P617" i="33"/>
  <c r="R612" i="33"/>
  <c r="Q612" i="33"/>
  <c r="P612" i="33"/>
  <c r="R616" i="33"/>
  <c r="Q616" i="33"/>
  <c r="P616" i="33"/>
  <c r="R615" i="33"/>
  <c r="Q615" i="33"/>
  <c r="P615" i="33"/>
  <c r="R614" i="33"/>
  <c r="Q614" i="33"/>
  <c r="P614" i="33"/>
  <c r="R610" i="33"/>
  <c r="Q610" i="33"/>
  <c r="P610" i="33"/>
  <c r="R611" i="33"/>
  <c r="Q611" i="33"/>
  <c r="P611" i="33"/>
  <c r="R613" i="33"/>
  <c r="Q613" i="33"/>
  <c r="P613" i="33"/>
  <c r="R609" i="33"/>
  <c r="Q609" i="33"/>
  <c r="P609" i="33"/>
  <c r="R602" i="33"/>
  <c r="Q602" i="33"/>
  <c r="P602" i="33"/>
  <c r="R606" i="33"/>
  <c r="Q606" i="33"/>
  <c r="P606" i="33"/>
  <c r="R608" i="33"/>
  <c r="Q608" i="33"/>
  <c r="P608" i="33"/>
  <c r="R607" i="33"/>
  <c r="Q607" i="33"/>
  <c r="P607" i="33"/>
  <c r="R605" i="33"/>
  <c r="Q605" i="33"/>
  <c r="P605" i="33"/>
  <c r="R603" i="33"/>
  <c r="Q603" i="33"/>
  <c r="P603" i="33"/>
  <c r="R604" i="33"/>
  <c r="Q604" i="33"/>
  <c r="P604" i="33"/>
  <c r="R592" i="33"/>
  <c r="Q592" i="33"/>
  <c r="P592" i="33"/>
  <c r="R584" i="33"/>
  <c r="Q584" i="33"/>
  <c r="P584" i="33"/>
  <c r="R596" i="33"/>
  <c r="Q596" i="33"/>
  <c r="P596" i="33"/>
  <c r="R600" i="33"/>
  <c r="Q600" i="33"/>
  <c r="P600" i="33"/>
  <c r="R601" i="33"/>
  <c r="Q601" i="33"/>
  <c r="P601" i="33"/>
  <c r="R579" i="33"/>
  <c r="Q579" i="33"/>
  <c r="P579" i="33"/>
  <c r="R599" i="33"/>
  <c r="Q599" i="33"/>
  <c r="P599" i="33"/>
  <c r="R598" i="33"/>
  <c r="Q598" i="33"/>
  <c r="P598" i="33"/>
  <c r="R597" i="33"/>
  <c r="Q597" i="33"/>
  <c r="P597" i="33"/>
  <c r="R589" i="33"/>
  <c r="Q589" i="33"/>
  <c r="P589" i="33"/>
  <c r="R594" i="33"/>
  <c r="Q594" i="33"/>
  <c r="P594" i="33"/>
  <c r="R591" i="33"/>
  <c r="Q591" i="33"/>
  <c r="P591" i="33"/>
  <c r="R587" i="33"/>
  <c r="Q587" i="33"/>
  <c r="P587" i="33"/>
  <c r="R595" i="33"/>
  <c r="Q595" i="33"/>
  <c r="P595" i="33"/>
  <c r="R593" i="33"/>
  <c r="Q593" i="33"/>
  <c r="P593" i="33"/>
  <c r="R588" i="33"/>
  <c r="Q588" i="33"/>
  <c r="P588" i="33"/>
  <c r="R540" i="33"/>
  <c r="Q540" i="33"/>
  <c r="P540" i="33"/>
  <c r="R586" i="33"/>
  <c r="Q586" i="33"/>
  <c r="P586" i="33"/>
  <c r="R578" i="33"/>
  <c r="Q578" i="33"/>
  <c r="P578" i="33"/>
  <c r="R582" i="33"/>
  <c r="Q582" i="33"/>
  <c r="P582" i="33"/>
  <c r="R580" i="33"/>
  <c r="Q580" i="33"/>
  <c r="P580" i="33"/>
  <c r="R573" i="33"/>
  <c r="Q573" i="33"/>
  <c r="P573" i="33"/>
  <c r="R581" i="33"/>
  <c r="Q581" i="33"/>
  <c r="P581" i="33"/>
  <c r="R577" i="33"/>
  <c r="Q577" i="33"/>
  <c r="P577" i="33"/>
  <c r="R590" i="33"/>
  <c r="Q590" i="33"/>
  <c r="P590" i="33"/>
  <c r="R568" i="33"/>
  <c r="Q568" i="33"/>
  <c r="P568" i="33"/>
  <c r="R576" i="33"/>
  <c r="Q576" i="33"/>
  <c r="P576" i="33"/>
  <c r="R556" i="33"/>
  <c r="Q556" i="33"/>
  <c r="P556" i="33"/>
  <c r="R575" i="33"/>
  <c r="Q575" i="33"/>
  <c r="P575" i="33"/>
  <c r="R571" i="33"/>
  <c r="Q571" i="33"/>
  <c r="P571" i="33"/>
  <c r="R549" i="33"/>
  <c r="Q549" i="33"/>
  <c r="P549" i="33"/>
  <c r="R585" i="33"/>
  <c r="Q585" i="33"/>
  <c r="P585" i="33"/>
  <c r="R574" i="33"/>
  <c r="Q574" i="33"/>
  <c r="P574" i="33"/>
  <c r="R572" i="33"/>
  <c r="Q572" i="33"/>
  <c r="P572" i="33"/>
  <c r="R544" i="33"/>
  <c r="Q544" i="33"/>
  <c r="P544" i="33"/>
  <c r="R567" i="33"/>
  <c r="Q567" i="33"/>
  <c r="P567" i="33"/>
  <c r="R561" i="33"/>
  <c r="Q561" i="33"/>
  <c r="P561" i="33"/>
  <c r="R570" i="33"/>
  <c r="Q570" i="33"/>
  <c r="P570" i="33"/>
  <c r="R419" i="33"/>
  <c r="Q419" i="33"/>
  <c r="P419" i="33"/>
  <c r="R583" i="33"/>
  <c r="Q583" i="33"/>
  <c r="P583" i="33"/>
  <c r="R558" i="33"/>
  <c r="Q558" i="33"/>
  <c r="P558" i="33"/>
  <c r="R565" i="33"/>
  <c r="Q565" i="33"/>
  <c r="P565" i="33"/>
  <c r="R518" i="33"/>
  <c r="Q518" i="33"/>
  <c r="P518" i="33"/>
  <c r="R566" i="33"/>
  <c r="Q566" i="33"/>
  <c r="P566" i="33"/>
  <c r="R538" i="33"/>
  <c r="Q538" i="33"/>
  <c r="P538" i="33"/>
  <c r="R563" i="33"/>
  <c r="Q563" i="33"/>
  <c r="P563" i="33"/>
  <c r="R543" i="33"/>
  <c r="Q543" i="33"/>
  <c r="P543" i="33"/>
  <c r="R564" i="33"/>
  <c r="Q564" i="33"/>
  <c r="P564" i="33"/>
  <c r="R562" i="33"/>
  <c r="Q562" i="33"/>
  <c r="P562" i="33"/>
  <c r="R559" i="33"/>
  <c r="Q559" i="33"/>
  <c r="P559" i="33"/>
  <c r="R560" i="33"/>
  <c r="Q560" i="33"/>
  <c r="P560" i="33"/>
  <c r="R472" i="33"/>
  <c r="Q472" i="33"/>
  <c r="P472" i="33"/>
  <c r="R557" i="33"/>
  <c r="Q557" i="33"/>
  <c r="P557" i="33"/>
  <c r="R545" i="33"/>
  <c r="Q545" i="33"/>
  <c r="P545" i="33"/>
  <c r="R555" i="33"/>
  <c r="Q555" i="33"/>
  <c r="P555" i="33"/>
  <c r="R554" i="33"/>
  <c r="Q554" i="33"/>
  <c r="P554" i="33"/>
  <c r="R385" i="33"/>
  <c r="Q385" i="33"/>
  <c r="P385" i="33"/>
  <c r="R552" i="33"/>
  <c r="Q552" i="33"/>
  <c r="P552" i="33"/>
  <c r="R526" i="33"/>
  <c r="Q526" i="33"/>
  <c r="P526" i="33"/>
  <c r="R546" i="33"/>
  <c r="Q546" i="33"/>
  <c r="P546" i="33"/>
  <c r="R551" i="33"/>
  <c r="Q551" i="33"/>
  <c r="P551" i="33"/>
  <c r="R541" i="33"/>
  <c r="Q541" i="33"/>
  <c r="P541" i="33"/>
  <c r="R548" i="33"/>
  <c r="Q548" i="33"/>
  <c r="P548" i="33"/>
  <c r="R553" i="33"/>
  <c r="Q553" i="33"/>
  <c r="P553" i="33"/>
  <c r="R389" i="33"/>
  <c r="Q389" i="33"/>
  <c r="P389" i="33"/>
  <c r="R547" i="33"/>
  <c r="Q547" i="33"/>
  <c r="P547" i="33"/>
  <c r="R539" i="33"/>
  <c r="Q539" i="33"/>
  <c r="P539" i="33"/>
  <c r="R504" i="33"/>
  <c r="Q504" i="33"/>
  <c r="P504" i="33"/>
  <c r="R537" i="33"/>
  <c r="Q537" i="33"/>
  <c r="P537" i="33"/>
  <c r="R511" i="33"/>
  <c r="Q511" i="33"/>
  <c r="P511" i="33"/>
  <c r="R359" i="33"/>
  <c r="Q359" i="33"/>
  <c r="P359" i="33"/>
  <c r="R527" i="33"/>
  <c r="Q527" i="33"/>
  <c r="P527" i="33"/>
  <c r="R542" i="33"/>
  <c r="Q542" i="33"/>
  <c r="P542" i="33"/>
  <c r="R533" i="33"/>
  <c r="Q533" i="33"/>
  <c r="P533" i="33"/>
  <c r="R569" i="33"/>
  <c r="Q569" i="33"/>
  <c r="P569" i="33"/>
  <c r="R500" i="33"/>
  <c r="Q500" i="33"/>
  <c r="P500" i="33"/>
  <c r="R530" i="33"/>
  <c r="Q530" i="33"/>
  <c r="P530" i="33"/>
  <c r="R535" i="33"/>
  <c r="Q535" i="33"/>
  <c r="P535" i="33"/>
  <c r="R386" i="33"/>
  <c r="Q386" i="33"/>
  <c r="P386" i="33"/>
  <c r="R523" i="33"/>
  <c r="Q523" i="33"/>
  <c r="P523" i="33"/>
  <c r="R513" i="33"/>
  <c r="Q513" i="33"/>
  <c r="P513" i="33"/>
  <c r="R465" i="33"/>
  <c r="Q465" i="33"/>
  <c r="P465" i="33"/>
  <c r="R528" i="33"/>
  <c r="Q528" i="33"/>
  <c r="P528" i="33"/>
  <c r="R27" i="33"/>
  <c r="Q27" i="33"/>
  <c r="P27" i="33"/>
  <c r="R529" i="33"/>
  <c r="Q529" i="33"/>
  <c r="P529" i="33"/>
  <c r="R358" i="33"/>
  <c r="Q358" i="33"/>
  <c r="P358" i="33"/>
  <c r="R524" i="33"/>
  <c r="Q524" i="33"/>
  <c r="P524" i="33"/>
  <c r="R522" i="33"/>
  <c r="Q522" i="33"/>
  <c r="P522" i="33"/>
  <c r="R474" i="33"/>
  <c r="Q474" i="33"/>
  <c r="P474" i="33"/>
  <c r="R532" i="33"/>
  <c r="Q532" i="33"/>
  <c r="P532" i="33"/>
  <c r="R536" i="33"/>
  <c r="Q536" i="33"/>
  <c r="P536" i="33"/>
  <c r="R520" i="33"/>
  <c r="Q520" i="33"/>
  <c r="P520" i="33"/>
  <c r="R514" i="33"/>
  <c r="Q514" i="33"/>
  <c r="P514" i="33"/>
  <c r="R517" i="33"/>
  <c r="Q517" i="33"/>
  <c r="P517" i="33"/>
  <c r="R253" i="33"/>
  <c r="Q253" i="33"/>
  <c r="P253" i="33"/>
  <c r="R521" i="33"/>
  <c r="Q521" i="33"/>
  <c r="P521" i="33"/>
  <c r="R329" i="33"/>
  <c r="Q329" i="33"/>
  <c r="P329" i="33"/>
  <c r="R217" i="33"/>
  <c r="Q217" i="33"/>
  <c r="P217" i="33"/>
  <c r="R525" i="33"/>
  <c r="Q525" i="33"/>
  <c r="P525" i="33"/>
  <c r="R508" i="33"/>
  <c r="Q508" i="33"/>
  <c r="P508" i="33"/>
  <c r="R497" i="33"/>
  <c r="Q497" i="33"/>
  <c r="P497" i="33"/>
  <c r="R480" i="33"/>
  <c r="Q480" i="33"/>
  <c r="P480" i="33"/>
  <c r="R227" i="33"/>
  <c r="Q227" i="33"/>
  <c r="P227" i="33"/>
  <c r="R509" i="33"/>
  <c r="Q509" i="33"/>
  <c r="P509" i="33"/>
  <c r="R487" i="33"/>
  <c r="Q487" i="33"/>
  <c r="P487" i="33"/>
  <c r="R505" i="33"/>
  <c r="Q505" i="33"/>
  <c r="P505" i="33"/>
  <c r="R503" i="33"/>
  <c r="Q503" i="33"/>
  <c r="P503" i="33"/>
  <c r="R498" i="33"/>
  <c r="Q498" i="33"/>
  <c r="P498" i="33"/>
  <c r="R501" i="33"/>
  <c r="Q501" i="33"/>
  <c r="P501" i="33"/>
  <c r="R499" i="33"/>
  <c r="Q499" i="33"/>
  <c r="P499" i="33"/>
  <c r="R462" i="33"/>
  <c r="Q462" i="33"/>
  <c r="P462" i="33"/>
  <c r="R394" i="33"/>
  <c r="Q394" i="33"/>
  <c r="P394" i="33"/>
  <c r="R502" i="33"/>
  <c r="Q502" i="33"/>
  <c r="P502" i="33"/>
  <c r="R512" i="33"/>
  <c r="Q512" i="33"/>
  <c r="P512" i="33"/>
  <c r="R507" i="33"/>
  <c r="Q507" i="33"/>
  <c r="P507" i="33"/>
  <c r="R464" i="33"/>
  <c r="Q464" i="33"/>
  <c r="P464" i="33"/>
  <c r="R438" i="33"/>
  <c r="Q438" i="33"/>
  <c r="P438" i="33"/>
  <c r="R483" i="33"/>
  <c r="Q483" i="33"/>
  <c r="P483" i="33"/>
  <c r="R486" i="33"/>
  <c r="Q486" i="33"/>
  <c r="P486" i="33"/>
  <c r="R485" i="33"/>
  <c r="Q485" i="33"/>
  <c r="P485" i="33"/>
  <c r="R506" i="33"/>
  <c r="Q506" i="33"/>
  <c r="P506" i="33"/>
  <c r="R496" i="33"/>
  <c r="Q496" i="33"/>
  <c r="P496" i="33"/>
  <c r="R484" i="33"/>
  <c r="Q484" i="33"/>
  <c r="P484" i="33"/>
  <c r="R461" i="33"/>
  <c r="Q461" i="33"/>
  <c r="P461" i="33"/>
  <c r="R531" i="33"/>
  <c r="Q531" i="33"/>
  <c r="P531" i="33"/>
  <c r="R425" i="33"/>
  <c r="Q425" i="33"/>
  <c r="P425" i="33"/>
  <c r="R460" i="33"/>
  <c r="Q460" i="33"/>
  <c r="P460" i="33"/>
  <c r="R476" i="33"/>
  <c r="Q476" i="33"/>
  <c r="P476" i="33"/>
  <c r="R459" i="33"/>
  <c r="Q459" i="33"/>
  <c r="P459" i="33"/>
  <c r="R482" i="33"/>
  <c r="Q482" i="33"/>
  <c r="P482" i="33"/>
  <c r="R469" i="33"/>
  <c r="Q469" i="33"/>
  <c r="P469" i="33"/>
  <c r="R493" i="33"/>
  <c r="Q493" i="33"/>
  <c r="P493" i="33"/>
  <c r="R478" i="33"/>
  <c r="Q478" i="33"/>
  <c r="P478" i="33"/>
  <c r="R409" i="33"/>
  <c r="Q409" i="33"/>
  <c r="P409" i="33"/>
  <c r="R473" i="33"/>
  <c r="Q473" i="33"/>
  <c r="P473" i="33"/>
  <c r="R452" i="33"/>
  <c r="Q452" i="33"/>
  <c r="P452" i="33"/>
  <c r="R471" i="33"/>
  <c r="Q471" i="33"/>
  <c r="P471" i="33"/>
  <c r="R76" i="33"/>
  <c r="Q76" i="33"/>
  <c r="P76" i="33"/>
  <c r="R426" i="33"/>
  <c r="Q426" i="33"/>
  <c r="P426" i="33"/>
  <c r="R467" i="33"/>
  <c r="Q467" i="33"/>
  <c r="P467" i="33"/>
  <c r="R435" i="33"/>
  <c r="Q435" i="33"/>
  <c r="P435" i="33"/>
  <c r="R396" i="33"/>
  <c r="Q396" i="33"/>
  <c r="P396" i="33"/>
  <c r="R416" i="33"/>
  <c r="Q416" i="33"/>
  <c r="P416" i="33"/>
  <c r="R468" i="33"/>
  <c r="Q468" i="33"/>
  <c r="P468" i="33"/>
  <c r="R463" i="33"/>
  <c r="Q463" i="33"/>
  <c r="P463" i="33"/>
  <c r="R477" i="33"/>
  <c r="Q477" i="33"/>
  <c r="P477" i="33"/>
  <c r="R405" i="33"/>
  <c r="Q405" i="33"/>
  <c r="P405" i="33"/>
  <c r="R515" i="33"/>
  <c r="Q515" i="33"/>
  <c r="P515" i="33"/>
  <c r="R348" i="33"/>
  <c r="Q348" i="33"/>
  <c r="P348" i="33"/>
  <c r="R440" i="33"/>
  <c r="Q440" i="33"/>
  <c r="P440" i="33"/>
  <c r="R270" i="33"/>
  <c r="Q270" i="33"/>
  <c r="P270" i="33"/>
  <c r="R412" i="33"/>
  <c r="Q412" i="33"/>
  <c r="P412" i="33"/>
  <c r="R433" i="33"/>
  <c r="Q433" i="33"/>
  <c r="P433" i="33"/>
  <c r="R455" i="33"/>
  <c r="Q455" i="33"/>
  <c r="P455" i="33"/>
  <c r="R457" i="33"/>
  <c r="Q457" i="33"/>
  <c r="P457" i="33"/>
  <c r="R50" i="33"/>
  <c r="Q50" i="33"/>
  <c r="P50" i="33"/>
  <c r="R354" i="33"/>
  <c r="Q354" i="33"/>
  <c r="P354" i="33"/>
  <c r="R454" i="33"/>
  <c r="Q454" i="33"/>
  <c r="P454" i="33"/>
  <c r="R453" i="33"/>
  <c r="Q453" i="33"/>
  <c r="P453" i="33"/>
  <c r="R519" i="33"/>
  <c r="Q519" i="33"/>
  <c r="P519" i="33"/>
  <c r="R490" i="33"/>
  <c r="Q490" i="33"/>
  <c r="P490" i="33"/>
  <c r="R337" i="33"/>
  <c r="Q337" i="33"/>
  <c r="P337" i="33"/>
  <c r="R445" i="33"/>
  <c r="Q445" i="33"/>
  <c r="P445" i="33"/>
  <c r="R489" i="33"/>
  <c r="Q489" i="33"/>
  <c r="P489" i="33"/>
  <c r="R516" i="33"/>
  <c r="Q516" i="33"/>
  <c r="P516" i="33"/>
  <c r="R448" i="33"/>
  <c r="Q448" i="33"/>
  <c r="P448" i="33"/>
  <c r="R447" i="33"/>
  <c r="Q447" i="33"/>
  <c r="P447" i="33"/>
  <c r="R422" i="33"/>
  <c r="Q422" i="33"/>
  <c r="P422" i="33"/>
  <c r="R202" i="33"/>
  <c r="Q202" i="33"/>
  <c r="P202" i="33"/>
  <c r="R444" i="33"/>
  <c r="Q444" i="33"/>
  <c r="P444" i="33"/>
  <c r="R400" i="33"/>
  <c r="Q400" i="33"/>
  <c r="P400" i="33"/>
  <c r="R446" i="33"/>
  <c r="Q446" i="33"/>
  <c r="P446" i="33"/>
  <c r="R343" i="33"/>
  <c r="Q343" i="33"/>
  <c r="P343" i="33"/>
  <c r="R333" i="33"/>
  <c r="Q333" i="33"/>
  <c r="P333" i="33"/>
  <c r="R439" i="33"/>
  <c r="Q439" i="33"/>
  <c r="P439" i="33"/>
  <c r="R266" i="33"/>
  <c r="Q266" i="33"/>
  <c r="P266" i="33"/>
  <c r="R436" i="33"/>
  <c r="Q436" i="33"/>
  <c r="P436" i="33"/>
  <c r="R424" i="33"/>
  <c r="Q424" i="33"/>
  <c r="P424" i="33"/>
  <c r="R413" i="33"/>
  <c r="Q413" i="33"/>
  <c r="P413" i="33"/>
  <c r="R91" i="33"/>
  <c r="Q91" i="33"/>
  <c r="P91" i="33"/>
  <c r="R428" i="33"/>
  <c r="Q428" i="33"/>
  <c r="P428" i="33"/>
  <c r="R534" i="33"/>
  <c r="Q534" i="33"/>
  <c r="P534" i="33"/>
  <c r="R421" i="33"/>
  <c r="Q421" i="33"/>
  <c r="P421" i="33"/>
  <c r="R466" i="33"/>
  <c r="Q466" i="33"/>
  <c r="P466" i="33"/>
  <c r="R298" i="33"/>
  <c r="Q298" i="33"/>
  <c r="P298" i="33"/>
  <c r="R456" i="33"/>
  <c r="Q456" i="33"/>
  <c r="P456" i="33"/>
  <c r="R414" i="33"/>
  <c r="Q414" i="33"/>
  <c r="P414" i="33"/>
  <c r="R331" i="33"/>
  <c r="Q331" i="33"/>
  <c r="P331" i="33"/>
  <c r="R423" i="33"/>
  <c r="Q423" i="33"/>
  <c r="P423" i="33"/>
  <c r="R451" i="33"/>
  <c r="Q451" i="33"/>
  <c r="P451" i="33"/>
  <c r="R373" i="33"/>
  <c r="Q373" i="33"/>
  <c r="P373" i="33"/>
  <c r="R488" i="33"/>
  <c r="Q488" i="33"/>
  <c r="P488" i="33"/>
  <c r="R330" i="33"/>
  <c r="Q330" i="33"/>
  <c r="P330" i="33"/>
  <c r="R346" i="33"/>
  <c r="Q346" i="33"/>
  <c r="P346" i="33"/>
  <c r="R449" i="33"/>
  <c r="Q449" i="33"/>
  <c r="P449" i="33"/>
  <c r="R479" i="33"/>
  <c r="Q479" i="33"/>
  <c r="P479" i="33"/>
  <c r="R404" i="33"/>
  <c r="Q404" i="33"/>
  <c r="P404" i="33"/>
  <c r="R442" i="33"/>
  <c r="Q442" i="33"/>
  <c r="P442" i="33"/>
  <c r="R338" i="33"/>
  <c r="Q338" i="33"/>
  <c r="P338" i="33"/>
  <c r="R432" i="33"/>
  <c r="Q432" i="33"/>
  <c r="P432" i="33"/>
  <c r="R363" i="33"/>
  <c r="Q363" i="33"/>
  <c r="P363" i="33"/>
  <c r="R368" i="33"/>
  <c r="Q368" i="33"/>
  <c r="P368" i="33"/>
  <c r="R403" i="33"/>
  <c r="Q403" i="33"/>
  <c r="P403" i="33"/>
  <c r="R411" i="33"/>
  <c r="Q411" i="33"/>
  <c r="P411" i="33"/>
  <c r="R418" i="33"/>
  <c r="Q418" i="33"/>
  <c r="P418" i="33"/>
  <c r="R450" i="33"/>
  <c r="Q450" i="33"/>
  <c r="P450" i="33"/>
  <c r="R387" i="33"/>
  <c r="Q387" i="33"/>
  <c r="P387" i="33"/>
  <c r="R434" i="33"/>
  <c r="Q434" i="33"/>
  <c r="P434" i="33"/>
  <c r="R383" i="33"/>
  <c r="Q383" i="33"/>
  <c r="P383" i="33"/>
  <c r="R290" i="33"/>
  <c r="Q290" i="33"/>
  <c r="P290" i="33"/>
  <c r="R408" i="33"/>
  <c r="Q408" i="33"/>
  <c r="P408" i="33"/>
  <c r="R407" i="33"/>
  <c r="Q407" i="33"/>
  <c r="P407" i="33"/>
  <c r="R398" i="33"/>
  <c r="Q398" i="33"/>
  <c r="P398" i="33"/>
  <c r="R374" i="33"/>
  <c r="Q374" i="33"/>
  <c r="P374" i="33"/>
  <c r="R475" i="33"/>
  <c r="Q475" i="33"/>
  <c r="P475" i="33"/>
  <c r="R378" i="33"/>
  <c r="Q378" i="33"/>
  <c r="P378" i="33"/>
  <c r="R481" i="33"/>
  <c r="Q481" i="33"/>
  <c r="P481" i="33"/>
  <c r="R366" i="33"/>
  <c r="Q366" i="33"/>
  <c r="P366" i="33"/>
  <c r="R238" i="33"/>
  <c r="Q238" i="33"/>
  <c r="P238" i="33"/>
  <c r="R430" i="33"/>
  <c r="Q430" i="33"/>
  <c r="P430" i="33"/>
  <c r="R390" i="33"/>
  <c r="Q390" i="33"/>
  <c r="P390" i="33"/>
  <c r="R267" i="33"/>
  <c r="Q267" i="33"/>
  <c r="P267" i="33"/>
  <c r="R129" i="33"/>
  <c r="Q129" i="33"/>
  <c r="P129" i="33"/>
  <c r="R382" i="33"/>
  <c r="Q382" i="33"/>
  <c r="P382" i="33"/>
  <c r="R362" i="33"/>
  <c r="Q362" i="33"/>
  <c r="P362" i="33"/>
  <c r="R357" i="33"/>
  <c r="Q357" i="33"/>
  <c r="P357" i="33"/>
  <c r="R321" i="33"/>
  <c r="Q321" i="33"/>
  <c r="P321" i="33"/>
  <c r="R494" i="33"/>
  <c r="Q494" i="33"/>
  <c r="P494" i="33"/>
  <c r="R262" i="33"/>
  <c r="Q262" i="33"/>
  <c r="P262" i="33"/>
  <c r="R427" i="33"/>
  <c r="Q427" i="33"/>
  <c r="P427" i="33"/>
  <c r="R417" i="33"/>
  <c r="Q417" i="33"/>
  <c r="P417" i="33"/>
  <c r="R350" i="33"/>
  <c r="Q350" i="33"/>
  <c r="P350" i="33"/>
  <c r="R323" i="33"/>
  <c r="Q323" i="33"/>
  <c r="P323" i="33"/>
  <c r="R388" i="33"/>
  <c r="Q388" i="33"/>
  <c r="P388" i="33"/>
  <c r="R375" i="33"/>
  <c r="Q375" i="33"/>
  <c r="P375" i="33"/>
  <c r="R318" i="33"/>
  <c r="Q318" i="33"/>
  <c r="P318" i="33"/>
  <c r="R443" i="33"/>
  <c r="Q443" i="33"/>
  <c r="P443" i="33"/>
  <c r="R397" i="33"/>
  <c r="Q397" i="33"/>
  <c r="P397" i="33"/>
  <c r="R401" i="33"/>
  <c r="Q401" i="33"/>
  <c r="P401" i="33"/>
  <c r="R470" i="33"/>
  <c r="Q470" i="33"/>
  <c r="P470" i="33"/>
  <c r="R369" i="33"/>
  <c r="Q369" i="33"/>
  <c r="P369" i="33"/>
  <c r="R415" i="33"/>
  <c r="Q415" i="33"/>
  <c r="P415" i="33"/>
  <c r="R277" i="33"/>
  <c r="Q277" i="33"/>
  <c r="P277" i="33"/>
  <c r="R261" i="33"/>
  <c r="Q261" i="33"/>
  <c r="P261" i="33"/>
  <c r="R380" i="33"/>
  <c r="Q380" i="33"/>
  <c r="P380" i="33"/>
  <c r="R402" i="33"/>
  <c r="Q402" i="33"/>
  <c r="P402" i="33"/>
  <c r="R302" i="33"/>
  <c r="Q302" i="33"/>
  <c r="P302" i="33"/>
  <c r="R154" i="33"/>
  <c r="Q154" i="33"/>
  <c r="P154" i="33"/>
  <c r="R437" i="33"/>
  <c r="Q437" i="33"/>
  <c r="P437" i="33"/>
  <c r="R308" i="33"/>
  <c r="Q308" i="33"/>
  <c r="P308" i="33"/>
  <c r="R345" i="33"/>
  <c r="Q345" i="33"/>
  <c r="P345" i="33"/>
  <c r="R364" i="33"/>
  <c r="Q364" i="33"/>
  <c r="P364" i="33"/>
  <c r="R278" i="33"/>
  <c r="Q278" i="33"/>
  <c r="P278" i="33"/>
  <c r="R381" i="33"/>
  <c r="Q381" i="33"/>
  <c r="P381" i="33"/>
  <c r="R135" i="33"/>
  <c r="Q135" i="33"/>
  <c r="P135" i="33"/>
  <c r="R249" i="33"/>
  <c r="Q249" i="33"/>
  <c r="P249" i="33"/>
  <c r="R351" i="33"/>
  <c r="Q351" i="33"/>
  <c r="P351" i="33"/>
  <c r="R303" i="33"/>
  <c r="Q303" i="33"/>
  <c r="P303" i="33"/>
  <c r="R347" i="33"/>
  <c r="Q347" i="33"/>
  <c r="P347" i="33"/>
  <c r="R307" i="33"/>
  <c r="Q307" i="33"/>
  <c r="P307" i="33"/>
  <c r="R361" i="33"/>
  <c r="Q361" i="33"/>
  <c r="P361" i="33"/>
  <c r="R372" i="33"/>
  <c r="Q372" i="33"/>
  <c r="P372" i="33"/>
  <c r="R214" i="33"/>
  <c r="Q214" i="33"/>
  <c r="P214" i="33"/>
  <c r="R283" i="33"/>
  <c r="Q283" i="33"/>
  <c r="P283" i="33"/>
  <c r="R312" i="33"/>
  <c r="Q312" i="33"/>
  <c r="P312" i="33"/>
  <c r="R370" i="33"/>
  <c r="Q370" i="33"/>
  <c r="P370" i="33"/>
  <c r="R232" i="33"/>
  <c r="Q232" i="33"/>
  <c r="P232" i="33"/>
  <c r="R306" i="33"/>
  <c r="Q306" i="33"/>
  <c r="P306" i="33"/>
  <c r="R192" i="33"/>
  <c r="Q192" i="33"/>
  <c r="P192" i="33"/>
  <c r="R207" i="33"/>
  <c r="Q207" i="33"/>
  <c r="P207" i="33"/>
  <c r="R365" i="33"/>
  <c r="Q365" i="33"/>
  <c r="P365" i="33"/>
  <c r="R149" i="33"/>
  <c r="Q149" i="33"/>
  <c r="P149" i="33"/>
  <c r="R171" i="33"/>
  <c r="Q171" i="33"/>
  <c r="P171" i="33"/>
  <c r="R406" i="33"/>
  <c r="Q406" i="33"/>
  <c r="P406" i="33"/>
  <c r="R393" i="33"/>
  <c r="Q393" i="33"/>
  <c r="P393" i="33"/>
  <c r="R399" i="33"/>
  <c r="Q399" i="33"/>
  <c r="P399" i="33"/>
  <c r="R342" i="33"/>
  <c r="Q342" i="33"/>
  <c r="P342" i="33"/>
  <c r="R311" i="33"/>
  <c r="Q311" i="33"/>
  <c r="P311" i="33"/>
  <c r="R335" i="33"/>
  <c r="Q335" i="33"/>
  <c r="P335" i="33"/>
  <c r="R106" i="33"/>
  <c r="Q106" i="33"/>
  <c r="P106" i="33"/>
  <c r="R293" i="33"/>
  <c r="Q293" i="33"/>
  <c r="P293" i="33"/>
  <c r="R265" i="33"/>
  <c r="Q265" i="33"/>
  <c r="P265" i="33"/>
  <c r="R327" i="33"/>
  <c r="Q327" i="33"/>
  <c r="P327" i="33"/>
  <c r="R316" i="33"/>
  <c r="Q316" i="33"/>
  <c r="P316" i="33"/>
  <c r="R300" i="33"/>
  <c r="Q300" i="33"/>
  <c r="P300" i="33"/>
  <c r="R367" i="33"/>
  <c r="Q367" i="33"/>
  <c r="P367" i="33"/>
  <c r="R158" i="33"/>
  <c r="Q158" i="33"/>
  <c r="P158" i="33"/>
  <c r="R245" i="33"/>
  <c r="Q245" i="33"/>
  <c r="P245" i="33"/>
  <c r="R339" i="33"/>
  <c r="Q339" i="33"/>
  <c r="P339" i="33"/>
  <c r="R295" i="33"/>
  <c r="Q295" i="33"/>
  <c r="P295" i="33"/>
  <c r="R344" i="33"/>
  <c r="Q344" i="33"/>
  <c r="P344" i="33"/>
  <c r="R291" i="33"/>
  <c r="Q291" i="33"/>
  <c r="P291" i="33"/>
  <c r="R296" i="33"/>
  <c r="Q296" i="33"/>
  <c r="P296" i="33"/>
  <c r="R185" i="33"/>
  <c r="Q185" i="33"/>
  <c r="P185" i="33"/>
  <c r="R334" i="33"/>
  <c r="Q334" i="33"/>
  <c r="P334" i="33"/>
  <c r="R332" i="33"/>
  <c r="Q332" i="33"/>
  <c r="P332" i="33"/>
  <c r="R392" i="33"/>
  <c r="Q392" i="33"/>
  <c r="P392" i="33"/>
  <c r="R420" i="33"/>
  <c r="Q420" i="33"/>
  <c r="P420" i="33"/>
  <c r="R441" i="33"/>
  <c r="Q441" i="33"/>
  <c r="P441" i="33"/>
  <c r="R257" i="33"/>
  <c r="Q257" i="33"/>
  <c r="P257" i="33"/>
  <c r="R391" i="33"/>
  <c r="Q391" i="33"/>
  <c r="P391" i="33"/>
  <c r="R250" i="33"/>
  <c r="Q250" i="33"/>
  <c r="P250" i="33"/>
  <c r="R353" i="33"/>
  <c r="Q353" i="33"/>
  <c r="P353" i="33"/>
  <c r="R138" i="33"/>
  <c r="Q138" i="33"/>
  <c r="P138" i="33"/>
  <c r="R492" i="33"/>
  <c r="Q492" i="33"/>
  <c r="P492" i="33"/>
  <c r="R371" i="33"/>
  <c r="Q371" i="33"/>
  <c r="P371" i="33"/>
  <c r="R292" i="33"/>
  <c r="Q292" i="33"/>
  <c r="P292" i="33"/>
  <c r="R429" i="33"/>
  <c r="Q429" i="33"/>
  <c r="P429" i="33"/>
  <c r="R377" i="33"/>
  <c r="Q377" i="33"/>
  <c r="P377" i="33"/>
  <c r="R287" i="33"/>
  <c r="Q287" i="33"/>
  <c r="P287" i="33"/>
  <c r="R255" i="33"/>
  <c r="Q255" i="33"/>
  <c r="P255" i="33"/>
  <c r="R360" i="33"/>
  <c r="Q360" i="33"/>
  <c r="P360" i="33"/>
  <c r="R122" i="33"/>
  <c r="Q122" i="33"/>
  <c r="P122" i="33"/>
  <c r="R194" i="33"/>
  <c r="Q194" i="33"/>
  <c r="P194" i="33"/>
  <c r="R166" i="33"/>
  <c r="Q166" i="33"/>
  <c r="P166" i="33"/>
  <c r="R314" i="33"/>
  <c r="Q314" i="33"/>
  <c r="P314" i="33"/>
  <c r="R274" i="33"/>
  <c r="Q274" i="33"/>
  <c r="P274" i="33"/>
  <c r="R240" i="33"/>
  <c r="Q240" i="33"/>
  <c r="P240" i="33"/>
  <c r="R288" i="33"/>
  <c r="Q288" i="33"/>
  <c r="P288" i="33"/>
  <c r="R275" i="33"/>
  <c r="Q275" i="33"/>
  <c r="P275" i="33"/>
  <c r="R310" i="33"/>
  <c r="Q310" i="33"/>
  <c r="P310" i="33"/>
  <c r="R410" i="33"/>
  <c r="Q410" i="33"/>
  <c r="P410" i="33"/>
  <c r="R341" i="33"/>
  <c r="Q341" i="33"/>
  <c r="P341" i="33"/>
  <c r="R301" i="33"/>
  <c r="Q301" i="33"/>
  <c r="P301" i="33"/>
  <c r="R236" i="33"/>
  <c r="Q236" i="33"/>
  <c r="P236" i="33"/>
  <c r="R355" i="33"/>
  <c r="Q355" i="33"/>
  <c r="P355" i="33"/>
  <c r="R313" i="33"/>
  <c r="Q313" i="33"/>
  <c r="P313" i="33"/>
  <c r="R379" i="33"/>
  <c r="Q379" i="33"/>
  <c r="P379" i="33"/>
  <c r="R326" i="33"/>
  <c r="Q326" i="33"/>
  <c r="P326" i="33"/>
  <c r="R75" i="33"/>
  <c r="Q75" i="33"/>
  <c r="P75" i="33"/>
  <c r="R281" i="33"/>
  <c r="Q281" i="33"/>
  <c r="P281" i="33"/>
  <c r="R289" i="33"/>
  <c r="Q289" i="33"/>
  <c r="P289" i="33"/>
  <c r="R315" i="33"/>
  <c r="Q315" i="33"/>
  <c r="P315" i="33"/>
  <c r="R179" i="33"/>
  <c r="Q179" i="33"/>
  <c r="P179" i="33"/>
  <c r="R271" i="33"/>
  <c r="Q271" i="33"/>
  <c r="P271" i="33"/>
  <c r="R169" i="33"/>
  <c r="Q169" i="33"/>
  <c r="P169" i="33"/>
  <c r="R352" i="33"/>
  <c r="Q352" i="33"/>
  <c r="P352" i="33"/>
  <c r="R215" i="33"/>
  <c r="Q215" i="33"/>
  <c r="P215" i="33"/>
  <c r="R211" i="33"/>
  <c r="Q211" i="33"/>
  <c r="P211" i="33"/>
  <c r="R148" i="33"/>
  <c r="Q148" i="33"/>
  <c r="P148" i="33"/>
  <c r="R495" i="33"/>
  <c r="Q495" i="33"/>
  <c r="P495" i="33"/>
  <c r="R550" i="33"/>
  <c r="Q550" i="33"/>
  <c r="P550" i="33"/>
  <c r="R272" i="33"/>
  <c r="Q272" i="33"/>
  <c r="P272" i="33"/>
  <c r="R340" i="33"/>
  <c r="Q340" i="33"/>
  <c r="P340" i="33"/>
  <c r="R317" i="33"/>
  <c r="Q317" i="33"/>
  <c r="P317" i="33"/>
  <c r="R195" i="33"/>
  <c r="Q195" i="33"/>
  <c r="P195" i="33"/>
  <c r="R186" i="33"/>
  <c r="Q186" i="33"/>
  <c r="P186" i="33"/>
  <c r="R244" i="33"/>
  <c r="Q244" i="33"/>
  <c r="P244" i="33"/>
  <c r="R259" i="33"/>
  <c r="Q259" i="33"/>
  <c r="P259" i="33"/>
  <c r="R152" i="33"/>
  <c r="Q152" i="33"/>
  <c r="P152" i="33"/>
  <c r="R243" i="33"/>
  <c r="Q243" i="33"/>
  <c r="P243" i="33"/>
  <c r="R322" i="33"/>
  <c r="Q322" i="33"/>
  <c r="P322" i="33"/>
  <c r="R328" i="33"/>
  <c r="Q328" i="33"/>
  <c r="P328" i="33"/>
  <c r="R241" i="33"/>
  <c r="Q241" i="33"/>
  <c r="P241" i="33"/>
  <c r="R258" i="33"/>
  <c r="Q258" i="33"/>
  <c r="P258" i="33"/>
  <c r="R167" i="33"/>
  <c r="Q167" i="33"/>
  <c r="P167" i="33"/>
  <c r="R180" i="33"/>
  <c r="Q180" i="33"/>
  <c r="P180" i="33"/>
  <c r="R269" i="33"/>
  <c r="Q269" i="33"/>
  <c r="P269" i="33"/>
  <c r="R304" i="33"/>
  <c r="Q304" i="33"/>
  <c r="P304" i="33"/>
  <c r="R210" i="33"/>
  <c r="Q210" i="33"/>
  <c r="P210" i="33"/>
  <c r="R276" i="33"/>
  <c r="Q276" i="33"/>
  <c r="P276" i="33"/>
  <c r="R263" i="33"/>
  <c r="Q263" i="33"/>
  <c r="P263" i="33"/>
  <c r="R273" i="33"/>
  <c r="Q273" i="33"/>
  <c r="P273" i="33"/>
  <c r="R268" i="33"/>
  <c r="Q268" i="33"/>
  <c r="P268" i="33"/>
  <c r="R220" i="33"/>
  <c r="Q220" i="33"/>
  <c r="P220" i="33"/>
  <c r="R183" i="33"/>
  <c r="Q183" i="33"/>
  <c r="P183" i="33"/>
  <c r="R172" i="33"/>
  <c r="Q172" i="33"/>
  <c r="P172" i="33"/>
  <c r="R193" i="33"/>
  <c r="Q193" i="33"/>
  <c r="P193" i="33"/>
  <c r="R284" i="33"/>
  <c r="Q284" i="33"/>
  <c r="P284" i="33"/>
  <c r="R251" i="33"/>
  <c r="Q251" i="33"/>
  <c r="P251" i="33"/>
  <c r="R216" i="33"/>
  <c r="Q216" i="33"/>
  <c r="P216" i="33"/>
  <c r="R235" i="33"/>
  <c r="Q235" i="33"/>
  <c r="P235" i="33"/>
  <c r="R349" i="33"/>
  <c r="Q349" i="33"/>
  <c r="P349" i="33"/>
  <c r="R395" i="33"/>
  <c r="Q395" i="33"/>
  <c r="P395" i="33"/>
  <c r="R212" i="33"/>
  <c r="Q212" i="33"/>
  <c r="P212" i="33"/>
  <c r="R198" i="33"/>
  <c r="Q198" i="33"/>
  <c r="P198" i="33"/>
  <c r="R254" i="33"/>
  <c r="Q254" i="33"/>
  <c r="P254" i="33"/>
  <c r="R319" i="33"/>
  <c r="Q319" i="33"/>
  <c r="P319" i="33"/>
  <c r="R256" i="33"/>
  <c r="Q256" i="33"/>
  <c r="P256" i="33"/>
  <c r="R356" i="33"/>
  <c r="Q356" i="33"/>
  <c r="P356" i="33"/>
  <c r="R458" i="33"/>
  <c r="Q458" i="33"/>
  <c r="P458" i="33"/>
  <c r="R184" i="33"/>
  <c r="Q184" i="33"/>
  <c r="P184" i="33"/>
  <c r="R231" i="33"/>
  <c r="Q231" i="33"/>
  <c r="P231" i="33"/>
  <c r="R260" i="33"/>
  <c r="Q260" i="33"/>
  <c r="P260" i="33"/>
  <c r="R96" i="33"/>
  <c r="Q96" i="33"/>
  <c r="P96" i="33"/>
  <c r="R143" i="33"/>
  <c r="Q143" i="33"/>
  <c r="P143" i="33"/>
  <c r="R204" i="33"/>
  <c r="Q204" i="33"/>
  <c r="P204" i="33"/>
  <c r="R239" i="33"/>
  <c r="Q239" i="33"/>
  <c r="P239" i="33"/>
  <c r="R309" i="33"/>
  <c r="Q309" i="33"/>
  <c r="P309" i="33"/>
  <c r="R226" i="33"/>
  <c r="Q226" i="33"/>
  <c r="P226" i="33"/>
  <c r="R384" i="33"/>
  <c r="Q384" i="33"/>
  <c r="P384" i="33"/>
  <c r="R491" i="33"/>
  <c r="Q491" i="33"/>
  <c r="P491" i="33"/>
  <c r="R325" i="33"/>
  <c r="Q325" i="33"/>
  <c r="P325" i="33"/>
  <c r="R176" i="33"/>
  <c r="Q176" i="33"/>
  <c r="P176" i="33"/>
  <c r="R103" i="33"/>
  <c r="Q103" i="33"/>
  <c r="P103" i="33"/>
  <c r="R225" i="33"/>
  <c r="Q225" i="33"/>
  <c r="P225" i="33"/>
  <c r="R237" i="33"/>
  <c r="Q237" i="33"/>
  <c r="P237" i="33"/>
  <c r="R228" i="33"/>
  <c r="Q228" i="33"/>
  <c r="P228" i="33"/>
  <c r="R222" i="33"/>
  <c r="Q222" i="33"/>
  <c r="P222" i="33"/>
  <c r="R299" i="33"/>
  <c r="Q299" i="33"/>
  <c r="P299" i="33"/>
  <c r="R153" i="33"/>
  <c r="Q153" i="33"/>
  <c r="P153" i="33"/>
  <c r="R162" i="33"/>
  <c r="Q162" i="33"/>
  <c r="P162" i="33"/>
  <c r="R230" i="33"/>
  <c r="Q230" i="33"/>
  <c r="P230" i="33"/>
  <c r="R133" i="33"/>
  <c r="Q133" i="33"/>
  <c r="P133" i="33"/>
  <c r="R233" i="33"/>
  <c r="Q233" i="33"/>
  <c r="P233" i="33"/>
  <c r="R99" i="33"/>
  <c r="Q99" i="33"/>
  <c r="P99" i="33"/>
  <c r="R115" i="33"/>
  <c r="Q115" i="33"/>
  <c r="P115" i="33"/>
  <c r="R218" i="33"/>
  <c r="Q218" i="33"/>
  <c r="P218" i="33"/>
  <c r="R209" i="33"/>
  <c r="Q209" i="33"/>
  <c r="P209" i="33"/>
  <c r="R187" i="33"/>
  <c r="Q187" i="33"/>
  <c r="P187" i="33"/>
  <c r="R137" i="33"/>
  <c r="Q137" i="33"/>
  <c r="P137" i="33"/>
  <c r="R221" i="33"/>
  <c r="Q221" i="33"/>
  <c r="P221" i="33"/>
  <c r="R206" i="33"/>
  <c r="Q206" i="33"/>
  <c r="P206" i="33"/>
  <c r="R164" i="33"/>
  <c r="Q164" i="33"/>
  <c r="P164" i="33"/>
  <c r="R286" i="33"/>
  <c r="Q286" i="33"/>
  <c r="P286" i="33"/>
  <c r="R146" i="33"/>
  <c r="Q146" i="33"/>
  <c r="P146" i="33"/>
  <c r="R324" i="33"/>
  <c r="Q324" i="33"/>
  <c r="P324" i="33"/>
  <c r="R109" i="33"/>
  <c r="Q109" i="33"/>
  <c r="P109" i="33"/>
  <c r="R223" i="33"/>
  <c r="Q223" i="33"/>
  <c r="P223" i="33"/>
  <c r="R200" i="33"/>
  <c r="Q200" i="33"/>
  <c r="P200" i="33"/>
  <c r="R247" i="33"/>
  <c r="Q247" i="33"/>
  <c r="P247" i="33"/>
  <c r="R163" i="33"/>
  <c r="Q163" i="33"/>
  <c r="P163" i="33"/>
  <c r="R203" i="33"/>
  <c r="Q203" i="33"/>
  <c r="P203" i="33"/>
  <c r="R294" i="33"/>
  <c r="Q294" i="33"/>
  <c r="P294" i="33"/>
  <c r="R285" i="33"/>
  <c r="Q285" i="33"/>
  <c r="P285" i="33"/>
  <c r="R116" i="33"/>
  <c r="Q116" i="33"/>
  <c r="P116" i="33"/>
  <c r="R190" i="33"/>
  <c r="Q190" i="33"/>
  <c r="P190" i="33"/>
  <c r="R165" i="33"/>
  <c r="Q165" i="33"/>
  <c r="P165" i="33"/>
  <c r="R246" i="33"/>
  <c r="Q246" i="33"/>
  <c r="P246" i="33"/>
  <c r="R280" i="33"/>
  <c r="Q280" i="33"/>
  <c r="P280" i="33"/>
  <c r="R174" i="33"/>
  <c r="Q174" i="33"/>
  <c r="P174" i="33"/>
  <c r="R297" i="33"/>
  <c r="Q297" i="33"/>
  <c r="P297" i="33"/>
  <c r="R197" i="33"/>
  <c r="Q197" i="33"/>
  <c r="P197" i="33"/>
  <c r="R147" i="33"/>
  <c r="Q147" i="33"/>
  <c r="P147" i="33"/>
  <c r="R110" i="33"/>
  <c r="Q110" i="33"/>
  <c r="P110" i="33"/>
  <c r="R160" i="33"/>
  <c r="Q160" i="33"/>
  <c r="P160" i="33"/>
  <c r="R161" i="33"/>
  <c r="Q161" i="33"/>
  <c r="P161" i="33"/>
  <c r="R159" i="33"/>
  <c r="Q159" i="33"/>
  <c r="P159" i="33"/>
  <c r="R117" i="33"/>
  <c r="Q117" i="33"/>
  <c r="P117" i="33"/>
  <c r="R264" i="33"/>
  <c r="Q264" i="33"/>
  <c r="P264" i="33"/>
  <c r="R208" i="33"/>
  <c r="Q208" i="33"/>
  <c r="P208" i="33"/>
  <c r="R77" i="33"/>
  <c r="Q77" i="33"/>
  <c r="P77" i="33"/>
  <c r="R150" i="33"/>
  <c r="Q150" i="33"/>
  <c r="P150" i="33"/>
  <c r="R118" i="33"/>
  <c r="Q118" i="33"/>
  <c r="P118" i="33"/>
  <c r="R170" i="33"/>
  <c r="Q170" i="33"/>
  <c r="P170" i="33"/>
  <c r="R205" i="33"/>
  <c r="Q205" i="33"/>
  <c r="P205" i="33"/>
  <c r="R320" i="33"/>
  <c r="Q320" i="33"/>
  <c r="P320" i="33"/>
  <c r="R178" i="33"/>
  <c r="Q178" i="33"/>
  <c r="P178" i="33"/>
  <c r="R181" i="33"/>
  <c r="Q181" i="33"/>
  <c r="P181" i="33"/>
  <c r="R213" i="33"/>
  <c r="Q213" i="33"/>
  <c r="P213" i="33"/>
  <c r="R188" i="33"/>
  <c r="Q188" i="33"/>
  <c r="P188" i="33"/>
  <c r="R124" i="33"/>
  <c r="Q124" i="33"/>
  <c r="P124" i="33"/>
  <c r="R126" i="33"/>
  <c r="Q126" i="33"/>
  <c r="P126" i="33"/>
  <c r="R242" i="33"/>
  <c r="Q242" i="33"/>
  <c r="P242" i="33"/>
  <c r="R182" i="33"/>
  <c r="Q182" i="33"/>
  <c r="P182" i="33"/>
  <c r="R248" i="33"/>
  <c r="Q248" i="33"/>
  <c r="P248" i="33"/>
  <c r="R199" i="33"/>
  <c r="Q199" i="33"/>
  <c r="P199" i="33"/>
  <c r="R279" i="33"/>
  <c r="Q279" i="33"/>
  <c r="P279" i="33"/>
  <c r="R177" i="33"/>
  <c r="Q177" i="33"/>
  <c r="P177" i="33"/>
  <c r="R156" i="33"/>
  <c r="Q156" i="33"/>
  <c r="P156" i="33"/>
  <c r="R173" i="33"/>
  <c r="Q173" i="33"/>
  <c r="P173" i="33"/>
  <c r="R219" i="33"/>
  <c r="Q219" i="33"/>
  <c r="P219" i="33"/>
  <c r="R119" i="33"/>
  <c r="Q119" i="33"/>
  <c r="P119" i="33"/>
  <c r="R336" i="33"/>
  <c r="Q336" i="33"/>
  <c r="P336" i="33"/>
  <c r="R120" i="33"/>
  <c r="Q120" i="33"/>
  <c r="P120" i="33"/>
  <c r="R141" i="33"/>
  <c r="Q141" i="33"/>
  <c r="P141" i="33"/>
  <c r="R139" i="33"/>
  <c r="Q139" i="33"/>
  <c r="P139" i="33"/>
  <c r="R131" i="33"/>
  <c r="Q131" i="33"/>
  <c r="P131" i="33"/>
  <c r="R62" i="33"/>
  <c r="Q62" i="33"/>
  <c r="P62" i="33"/>
  <c r="R125" i="33"/>
  <c r="Q125" i="33"/>
  <c r="P125" i="33"/>
  <c r="R144" i="33"/>
  <c r="Q144" i="33"/>
  <c r="P144" i="33"/>
  <c r="R57" i="33"/>
  <c r="Q57" i="33"/>
  <c r="P57" i="33"/>
  <c r="R201" i="33"/>
  <c r="Q201" i="33"/>
  <c r="P201" i="33"/>
  <c r="R510" i="33"/>
  <c r="Q510" i="33"/>
  <c r="P510" i="33"/>
  <c r="R234" i="33"/>
  <c r="Q234" i="33"/>
  <c r="P234" i="33"/>
  <c r="R189" i="33"/>
  <c r="Q189" i="33"/>
  <c r="P189" i="33"/>
  <c r="R97" i="33"/>
  <c r="Q97" i="33"/>
  <c r="P97" i="33"/>
  <c r="R134" i="33"/>
  <c r="Q134" i="33"/>
  <c r="P134" i="33"/>
  <c r="R136" i="33"/>
  <c r="Q136" i="33"/>
  <c r="P136" i="33"/>
  <c r="R79" i="33"/>
  <c r="Q79" i="33"/>
  <c r="P79" i="33"/>
  <c r="R71" i="33"/>
  <c r="Q71" i="33"/>
  <c r="P71" i="33"/>
  <c r="R68" i="33"/>
  <c r="Q68" i="33"/>
  <c r="P68" i="33"/>
  <c r="R94" i="33"/>
  <c r="Q94" i="33"/>
  <c r="P94" i="33"/>
  <c r="R108" i="33"/>
  <c r="Q108" i="33"/>
  <c r="P108" i="33"/>
  <c r="R58" i="33"/>
  <c r="Q58" i="33"/>
  <c r="P58" i="33"/>
  <c r="R121" i="33"/>
  <c r="Q121" i="33"/>
  <c r="P121" i="33"/>
  <c r="R175" i="33"/>
  <c r="Q175" i="33"/>
  <c r="P175" i="33"/>
  <c r="R52" i="33"/>
  <c r="Q52" i="33"/>
  <c r="P52" i="33"/>
  <c r="R191" i="33"/>
  <c r="Q191" i="33"/>
  <c r="P191" i="33"/>
  <c r="R123" i="33"/>
  <c r="Q123" i="33"/>
  <c r="P123" i="33"/>
  <c r="R113" i="33"/>
  <c r="Q113" i="33"/>
  <c r="P113" i="33"/>
  <c r="R305" i="33"/>
  <c r="Q305" i="33"/>
  <c r="P305" i="33"/>
  <c r="R83" i="33"/>
  <c r="Q83" i="33"/>
  <c r="P83" i="33"/>
  <c r="R85" i="33"/>
  <c r="Q85" i="33"/>
  <c r="P85" i="33"/>
  <c r="R132" i="33"/>
  <c r="Q132" i="33"/>
  <c r="P132" i="33"/>
  <c r="R93" i="33"/>
  <c r="Q93" i="33"/>
  <c r="P93" i="33"/>
  <c r="R112" i="33"/>
  <c r="Q112" i="33"/>
  <c r="P112" i="33"/>
  <c r="R111" i="33"/>
  <c r="Q111" i="33"/>
  <c r="P111" i="33"/>
  <c r="R282" i="33"/>
  <c r="Q282" i="33"/>
  <c r="P282" i="33"/>
  <c r="R252" i="33"/>
  <c r="Q252" i="33"/>
  <c r="P252" i="33"/>
  <c r="R101" i="33"/>
  <c r="Q101" i="33"/>
  <c r="P101" i="33"/>
  <c r="R128" i="33"/>
  <c r="Q128" i="33"/>
  <c r="P128" i="33"/>
  <c r="R81" i="33"/>
  <c r="Q81" i="33"/>
  <c r="P81" i="33"/>
  <c r="R84" i="33"/>
  <c r="Q84" i="33"/>
  <c r="P84" i="33"/>
  <c r="R92" i="33"/>
  <c r="Q92" i="33"/>
  <c r="P92" i="33"/>
  <c r="R155" i="33"/>
  <c r="Q155" i="33"/>
  <c r="P155" i="33"/>
  <c r="R87" i="33"/>
  <c r="Q87" i="33"/>
  <c r="P87" i="33"/>
  <c r="R104" i="33"/>
  <c r="Q104" i="33"/>
  <c r="P104" i="33"/>
  <c r="R80" i="33"/>
  <c r="Q80" i="33"/>
  <c r="P80" i="33"/>
  <c r="R88" i="33"/>
  <c r="Q88" i="33"/>
  <c r="P88" i="33"/>
  <c r="R42" i="33"/>
  <c r="Q42" i="33"/>
  <c r="P42" i="33"/>
  <c r="R145" i="33"/>
  <c r="Q145" i="33"/>
  <c r="P145" i="33"/>
  <c r="R142" i="33"/>
  <c r="Q142" i="33"/>
  <c r="P142" i="33"/>
  <c r="R89" i="33"/>
  <c r="Q89" i="33"/>
  <c r="P89" i="33"/>
  <c r="R100" i="33"/>
  <c r="Q100" i="33"/>
  <c r="P100" i="33"/>
  <c r="R82" i="33"/>
  <c r="Q82" i="33"/>
  <c r="P82" i="33"/>
  <c r="R54" i="33"/>
  <c r="Q54" i="33"/>
  <c r="P54" i="33"/>
  <c r="R102" i="33"/>
  <c r="Q102" i="33"/>
  <c r="P102" i="33"/>
  <c r="R431" i="33"/>
  <c r="Q431" i="33"/>
  <c r="P431" i="33"/>
  <c r="R95" i="33"/>
  <c r="Q95" i="33"/>
  <c r="P95" i="33"/>
  <c r="R60" i="33"/>
  <c r="Q60" i="33"/>
  <c r="P60" i="33"/>
  <c r="R196" i="33"/>
  <c r="Q196" i="33"/>
  <c r="P196" i="33"/>
  <c r="R229" i="33"/>
  <c r="Q229" i="33"/>
  <c r="P229" i="33"/>
  <c r="R67" i="33"/>
  <c r="Q67" i="33"/>
  <c r="P67" i="33"/>
  <c r="R47" i="33"/>
  <c r="Q47" i="33"/>
  <c r="P47" i="33"/>
  <c r="R140" i="33"/>
  <c r="Q140" i="33"/>
  <c r="P140" i="33"/>
  <c r="R90" i="33"/>
  <c r="Q90" i="33"/>
  <c r="P90" i="33"/>
  <c r="R74" i="33"/>
  <c r="Q74" i="33"/>
  <c r="P74" i="33"/>
  <c r="R73" i="33"/>
  <c r="Q73" i="33"/>
  <c r="P73" i="33"/>
  <c r="R127" i="33"/>
  <c r="Q127" i="33"/>
  <c r="P127" i="33"/>
  <c r="R376" i="33"/>
  <c r="Q376" i="33"/>
  <c r="P376" i="33"/>
  <c r="R53" i="33"/>
  <c r="Q53" i="33"/>
  <c r="P53" i="33"/>
  <c r="R78" i="33"/>
  <c r="Q78" i="33"/>
  <c r="P78" i="33"/>
  <c r="R72" i="33"/>
  <c r="Q72" i="33"/>
  <c r="P72" i="33"/>
  <c r="R98" i="33"/>
  <c r="Q98" i="33"/>
  <c r="P98" i="33"/>
  <c r="R69" i="33"/>
  <c r="Q69" i="33"/>
  <c r="P69" i="33"/>
  <c r="R70" i="33"/>
  <c r="Q70" i="33"/>
  <c r="P70" i="33"/>
  <c r="R31" i="33"/>
  <c r="Q31" i="33"/>
  <c r="P31" i="33"/>
  <c r="R45" i="33"/>
  <c r="Q45" i="33"/>
  <c r="P45" i="33"/>
  <c r="R66" i="33"/>
  <c r="Q66" i="33"/>
  <c r="P66" i="33"/>
  <c r="R44" i="33"/>
  <c r="Q44" i="33"/>
  <c r="P44" i="33"/>
  <c r="R224" i="33"/>
  <c r="Q224" i="33"/>
  <c r="P224" i="33"/>
  <c r="R151" i="33"/>
  <c r="Q151" i="33"/>
  <c r="P151" i="33"/>
  <c r="R63" i="33"/>
  <c r="Q63" i="33"/>
  <c r="P63" i="33"/>
  <c r="R64" i="33"/>
  <c r="Q64" i="33"/>
  <c r="P64" i="33"/>
  <c r="R105" i="33"/>
  <c r="Q105" i="33"/>
  <c r="P105" i="33"/>
  <c r="R114" i="33"/>
  <c r="Q114" i="33"/>
  <c r="P114" i="33"/>
  <c r="R107" i="33"/>
  <c r="Q107" i="33"/>
  <c r="P107" i="33"/>
  <c r="R39" i="33"/>
  <c r="Q39" i="33"/>
  <c r="P39" i="33"/>
  <c r="R36" i="33"/>
  <c r="Q36" i="33"/>
  <c r="P36" i="33"/>
  <c r="R61" i="33"/>
  <c r="Q61" i="33"/>
  <c r="P61" i="33"/>
  <c r="R65" i="33"/>
  <c r="Q65" i="33"/>
  <c r="P65" i="33"/>
  <c r="R49" i="33"/>
  <c r="Q49" i="33"/>
  <c r="P49" i="33"/>
  <c r="R157" i="33"/>
  <c r="Q157" i="33"/>
  <c r="P157" i="33"/>
  <c r="R55" i="33"/>
  <c r="Q55" i="33"/>
  <c r="P55" i="33"/>
  <c r="R56" i="33"/>
  <c r="Q56" i="33"/>
  <c r="P56" i="33"/>
  <c r="R35" i="33"/>
  <c r="Q35" i="33"/>
  <c r="P35" i="33"/>
  <c r="R59" i="33"/>
  <c r="Q59" i="33"/>
  <c r="P59" i="33"/>
  <c r="R168" i="33"/>
  <c r="Q168" i="33"/>
  <c r="P168" i="33"/>
  <c r="R48" i="33"/>
  <c r="Q48" i="33"/>
  <c r="P48" i="33"/>
  <c r="R86" i="33"/>
  <c r="Q86" i="33"/>
  <c r="P86" i="33"/>
  <c r="R51" i="33"/>
  <c r="Q51" i="33"/>
  <c r="P51" i="33"/>
  <c r="R38" i="33"/>
  <c r="Q38" i="33"/>
  <c r="P38" i="33"/>
  <c r="R43" i="33"/>
  <c r="Q43" i="33"/>
  <c r="P43" i="33"/>
  <c r="R130" i="33"/>
  <c r="Q130" i="33"/>
  <c r="P130" i="33"/>
  <c r="R37" i="33"/>
  <c r="Q37" i="33"/>
  <c r="P37" i="33"/>
  <c r="R28" i="33"/>
  <c r="Q28" i="33"/>
  <c r="P28" i="33"/>
  <c r="R29" i="33"/>
  <c r="Q29" i="33"/>
  <c r="P29" i="33"/>
  <c r="R41" i="33"/>
  <c r="Q41" i="33"/>
  <c r="P41" i="33"/>
  <c r="R17" i="33"/>
  <c r="Q17" i="33"/>
  <c r="P17" i="33"/>
  <c r="R40" i="33"/>
  <c r="Q40" i="33"/>
  <c r="P40" i="33"/>
  <c r="R33" i="33"/>
  <c r="Q33" i="33"/>
  <c r="P33" i="33"/>
  <c r="R30" i="33"/>
  <c r="Q30" i="33"/>
  <c r="P30" i="33"/>
  <c r="R32" i="33"/>
  <c r="Q32" i="33"/>
  <c r="P32" i="33"/>
  <c r="R34" i="33"/>
  <c r="Q34" i="33"/>
  <c r="P34" i="33"/>
  <c r="R46" i="33"/>
  <c r="Q46" i="33"/>
  <c r="P46" i="33"/>
  <c r="R23" i="33"/>
  <c r="Q23" i="33"/>
  <c r="P23" i="33"/>
  <c r="R20" i="33"/>
  <c r="Q20" i="33"/>
  <c r="P20" i="33"/>
  <c r="R26" i="33"/>
  <c r="Q26" i="33"/>
  <c r="P26" i="33"/>
  <c r="R25" i="33"/>
  <c r="Q25" i="33"/>
  <c r="P25" i="33"/>
  <c r="R24" i="33"/>
  <c r="Q24" i="33"/>
  <c r="P24" i="33"/>
  <c r="R19" i="33"/>
  <c r="Q19" i="33"/>
  <c r="P19" i="33"/>
  <c r="R22" i="33"/>
  <c r="Q22" i="33"/>
  <c r="P22" i="33"/>
  <c r="R21" i="33"/>
  <c r="Q21" i="33"/>
  <c r="P21" i="33"/>
  <c r="R18" i="33"/>
  <c r="Q18" i="33"/>
  <c r="P18" i="33"/>
  <c r="R15" i="33"/>
  <c r="Q15" i="33"/>
  <c r="P15" i="33"/>
  <c r="R16" i="33"/>
  <c r="Q16" i="33"/>
  <c r="P16" i="33"/>
  <c r="R14" i="33"/>
  <c r="Q14" i="33"/>
  <c r="P14" i="33"/>
  <c r="R12" i="33"/>
  <c r="Q12" i="33"/>
  <c r="P12" i="33"/>
  <c r="R13" i="33"/>
  <c r="Q13" i="33"/>
  <c r="P13" i="33"/>
  <c r="R11" i="33"/>
  <c r="Q11" i="33"/>
  <c r="P11" i="33"/>
  <c r="R10" i="33"/>
  <c r="Q10" i="33"/>
  <c r="P10" i="33"/>
  <c r="R9" i="33"/>
  <c r="Q9" i="33"/>
  <c r="P9" i="33"/>
  <c r="O7" i="33"/>
  <c r="N7" i="33"/>
  <c r="L7" i="33"/>
  <c r="O6" i="33"/>
  <c r="N6" i="33"/>
  <c r="L6" i="33"/>
  <c r="R618" i="32"/>
  <c r="Q618" i="32"/>
  <c r="P618" i="32"/>
  <c r="R617" i="32"/>
  <c r="Q617" i="32"/>
  <c r="P617" i="32"/>
  <c r="R616" i="32"/>
  <c r="Q616" i="32"/>
  <c r="P616" i="32"/>
  <c r="R615" i="32"/>
  <c r="Q615" i="32"/>
  <c r="P615" i="32"/>
  <c r="R613" i="32"/>
  <c r="Q613" i="32"/>
  <c r="P613" i="32"/>
  <c r="R612" i="32"/>
  <c r="Q612" i="32"/>
  <c r="P612" i="32"/>
  <c r="R614" i="32"/>
  <c r="Q614" i="32"/>
  <c r="P614" i="32"/>
  <c r="R611" i="32"/>
  <c r="Q611" i="32"/>
  <c r="P611" i="32"/>
  <c r="R610" i="32"/>
  <c r="Q610" i="32"/>
  <c r="P610" i="32"/>
  <c r="R608" i="32"/>
  <c r="Q608" i="32"/>
  <c r="P608" i="32"/>
  <c r="R609" i="32"/>
  <c r="Q609" i="32"/>
  <c r="P609" i="32"/>
  <c r="R607" i="32"/>
  <c r="Q607" i="32"/>
  <c r="P607" i="32"/>
  <c r="R606" i="32"/>
  <c r="Q606" i="32"/>
  <c r="P606" i="32"/>
  <c r="R605" i="32"/>
  <c r="Q605" i="32"/>
  <c r="P605" i="32"/>
  <c r="R604" i="32"/>
  <c r="Q604" i="32"/>
  <c r="P604" i="32"/>
  <c r="R599" i="32"/>
  <c r="Q599" i="32"/>
  <c r="P599" i="32"/>
  <c r="R602" i="32"/>
  <c r="Q602" i="32"/>
  <c r="P602" i="32"/>
  <c r="R600" i="32"/>
  <c r="Q600" i="32"/>
  <c r="P600" i="32"/>
  <c r="R598" i="32"/>
  <c r="Q598" i="32"/>
  <c r="P598" i="32"/>
  <c r="R601" i="32"/>
  <c r="Q601" i="32"/>
  <c r="P601" i="32"/>
  <c r="R597" i="32"/>
  <c r="Q597" i="32"/>
  <c r="P597" i="32"/>
  <c r="R596" i="32"/>
  <c r="Q596" i="32"/>
  <c r="P596" i="32"/>
  <c r="R603" i="32"/>
  <c r="Q603" i="32"/>
  <c r="P603" i="32"/>
  <c r="R595" i="32"/>
  <c r="Q595" i="32"/>
  <c r="P595" i="32"/>
  <c r="R594" i="32"/>
  <c r="Q594" i="32"/>
  <c r="P594" i="32"/>
  <c r="R593" i="32"/>
  <c r="Q593" i="32"/>
  <c r="P593" i="32"/>
  <c r="R587" i="32"/>
  <c r="Q587" i="32"/>
  <c r="P587" i="32"/>
  <c r="R590" i="32"/>
  <c r="Q590" i="32"/>
  <c r="P590" i="32"/>
  <c r="R588" i="32"/>
  <c r="Q588" i="32"/>
  <c r="P588" i="32"/>
  <c r="R585" i="32"/>
  <c r="Q585" i="32"/>
  <c r="P585" i="32"/>
  <c r="R591" i="32"/>
  <c r="Q591" i="32"/>
  <c r="P591" i="32"/>
  <c r="R589" i="32"/>
  <c r="Q589" i="32"/>
  <c r="P589" i="32"/>
  <c r="R584" i="32"/>
  <c r="Q584" i="32"/>
  <c r="P584" i="32"/>
  <c r="R579" i="32"/>
  <c r="Q579" i="32"/>
  <c r="P579" i="32"/>
  <c r="R582" i="32"/>
  <c r="Q582" i="32"/>
  <c r="P582" i="32"/>
  <c r="R580" i="32"/>
  <c r="Q580" i="32"/>
  <c r="P580" i="32"/>
  <c r="R581" i="32"/>
  <c r="Q581" i="32"/>
  <c r="P581" i="32"/>
  <c r="R576" i="32"/>
  <c r="Q576" i="32"/>
  <c r="P576" i="32"/>
  <c r="R583" i="32"/>
  <c r="Q583" i="32"/>
  <c r="P583" i="32"/>
  <c r="R574" i="32"/>
  <c r="Q574" i="32"/>
  <c r="P574" i="32"/>
  <c r="R575" i="32"/>
  <c r="Q575" i="32"/>
  <c r="P575" i="32"/>
  <c r="R592" i="32"/>
  <c r="Q592" i="32"/>
  <c r="P592" i="32"/>
  <c r="R586" i="32"/>
  <c r="Q586" i="32"/>
  <c r="P586" i="32"/>
  <c r="R573" i="32"/>
  <c r="Q573" i="32"/>
  <c r="P573" i="32"/>
  <c r="R556" i="32"/>
  <c r="Q556" i="32"/>
  <c r="P556" i="32"/>
  <c r="R572" i="32"/>
  <c r="Q572" i="32"/>
  <c r="P572" i="32"/>
  <c r="R570" i="32"/>
  <c r="Q570" i="32"/>
  <c r="P570" i="32"/>
  <c r="R568" i="32"/>
  <c r="Q568" i="32"/>
  <c r="P568" i="32"/>
  <c r="R553" i="32"/>
  <c r="Q553" i="32"/>
  <c r="P553" i="32"/>
  <c r="R569" i="32"/>
  <c r="Q569" i="32"/>
  <c r="P569" i="32"/>
  <c r="R571" i="32"/>
  <c r="Q571" i="32"/>
  <c r="P571" i="32"/>
  <c r="R577" i="32"/>
  <c r="Q577" i="32"/>
  <c r="P577" i="32"/>
  <c r="R567" i="32"/>
  <c r="Q567" i="32"/>
  <c r="P567" i="32"/>
  <c r="R563" i="32"/>
  <c r="Q563" i="32"/>
  <c r="P563" i="32"/>
  <c r="R566" i="32"/>
  <c r="Q566" i="32"/>
  <c r="P566" i="32"/>
  <c r="R564" i="32"/>
  <c r="Q564" i="32"/>
  <c r="P564" i="32"/>
  <c r="R578" i="32"/>
  <c r="Q578" i="32"/>
  <c r="P578" i="32"/>
  <c r="R562" i="32"/>
  <c r="Q562" i="32"/>
  <c r="P562" i="32"/>
  <c r="R561" i="32"/>
  <c r="Q561" i="32"/>
  <c r="P561" i="32"/>
  <c r="R559" i="32"/>
  <c r="Q559" i="32"/>
  <c r="P559" i="32"/>
  <c r="R557" i="32"/>
  <c r="Q557" i="32"/>
  <c r="P557" i="32"/>
  <c r="R542" i="32"/>
  <c r="Q542" i="32"/>
  <c r="P542" i="32"/>
  <c r="R555" i="32"/>
  <c r="Q555" i="32"/>
  <c r="P555" i="32"/>
  <c r="R535" i="32"/>
  <c r="Q535" i="32"/>
  <c r="P535" i="32"/>
  <c r="R554" i="32"/>
  <c r="Q554" i="32"/>
  <c r="P554" i="32"/>
  <c r="R552" i="32"/>
  <c r="Q552" i="32"/>
  <c r="P552" i="32"/>
  <c r="R558" i="32"/>
  <c r="Q558" i="32"/>
  <c r="P558" i="32"/>
  <c r="R560" i="32"/>
  <c r="Q560" i="32"/>
  <c r="P560" i="32"/>
  <c r="R536" i="32"/>
  <c r="Q536" i="32"/>
  <c r="P536" i="32"/>
  <c r="R550" i="32"/>
  <c r="Q550" i="32"/>
  <c r="P550" i="32"/>
  <c r="R551" i="32"/>
  <c r="Q551" i="32"/>
  <c r="P551" i="32"/>
  <c r="R546" i="32"/>
  <c r="Q546" i="32"/>
  <c r="P546" i="32"/>
  <c r="R545" i="32"/>
  <c r="Q545" i="32"/>
  <c r="P545" i="32"/>
  <c r="R543" i="32"/>
  <c r="Q543" i="32"/>
  <c r="P543" i="32"/>
  <c r="R540" i="32"/>
  <c r="Q540" i="32"/>
  <c r="P540" i="32"/>
  <c r="R506" i="32"/>
  <c r="Q506" i="32"/>
  <c r="P506" i="32"/>
  <c r="R539" i="32"/>
  <c r="Q539" i="32"/>
  <c r="P539" i="32"/>
  <c r="R544" i="32"/>
  <c r="Q544" i="32"/>
  <c r="P544" i="32"/>
  <c r="R538" i="32"/>
  <c r="Q538" i="32"/>
  <c r="P538" i="32"/>
  <c r="R534" i="32"/>
  <c r="Q534" i="32"/>
  <c r="P534" i="32"/>
  <c r="R537" i="32"/>
  <c r="Q537" i="32"/>
  <c r="P537" i="32"/>
  <c r="R505" i="32"/>
  <c r="Q505" i="32"/>
  <c r="P505" i="32"/>
  <c r="R519" i="32"/>
  <c r="Q519" i="32"/>
  <c r="P519" i="32"/>
  <c r="R541" i="32"/>
  <c r="Q541" i="32"/>
  <c r="P541" i="32"/>
  <c r="R549" i="32"/>
  <c r="Q549" i="32"/>
  <c r="P549" i="32"/>
  <c r="R531" i="32"/>
  <c r="Q531" i="32"/>
  <c r="P531" i="32"/>
  <c r="R532" i="32"/>
  <c r="Q532" i="32"/>
  <c r="P532" i="32"/>
  <c r="R533" i="32"/>
  <c r="Q533" i="32"/>
  <c r="P533" i="32"/>
  <c r="R530" i="32"/>
  <c r="Q530" i="32"/>
  <c r="P530" i="32"/>
  <c r="R527" i="32"/>
  <c r="Q527" i="32"/>
  <c r="P527" i="32"/>
  <c r="R526" i="32"/>
  <c r="Q526" i="32"/>
  <c r="P526" i="32"/>
  <c r="R565" i="32"/>
  <c r="Q565" i="32"/>
  <c r="P565" i="32"/>
  <c r="R521" i="32"/>
  <c r="Q521" i="32"/>
  <c r="P521" i="32"/>
  <c r="R525" i="32"/>
  <c r="Q525" i="32"/>
  <c r="P525" i="32"/>
  <c r="R524" i="32"/>
  <c r="Q524" i="32"/>
  <c r="P524" i="32"/>
  <c r="R547" i="32"/>
  <c r="Q547" i="32"/>
  <c r="P547" i="32"/>
  <c r="R528" i="32"/>
  <c r="Q528" i="32"/>
  <c r="P528" i="32"/>
  <c r="R516" i="32"/>
  <c r="Q516" i="32"/>
  <c r="P516" i="32"/>
  <c r="R529" i="32"/>
  <c r="Q529" i="32"/>
  <c r="P529" i="32"/>
  <c r="R520" i="32"/>
  <c r="Q520" i="32"/>
  <c r="P520" i="32"/>
  <c r="R504" i="32"/>
  <c r="Q504" i="32"/>
  <c r="P504" i="32"/>
  <c r="R517" i="32"/>
  <c r="Q517" i="32"/>
  <c r="P517" i="32"/>
  <c r="R499" i="32"/>
  <c r="Q499" i="32"/>
  <c r="P499" i="32"/>
  <c r="R515" i="32"/>
  <c r="Q515" i="32"/>
  <c r="P515" i="32"/>
  <c r="R514" i="32"/>
  <c r="Q514" i="32"/>
  <c r="P514" i="32"/>
  <c r="R513" i="32"/>
  <c r="Q513" i="32"/>
  <c r="P513" i="32"/>
  <c r="R512" i="32"/>
  <c r="Q512" i="32"/>
  <c r="P512" i="32"/>
  <c r="R494" i="32"/>
  <c r="Q494" i="32"/>
  <c r="P494" i="32"/>
  <c r="R508" i="32"/>
  <c r="Q508" i="32"/>
  <c r="P508" i="32"/>
  <c r="R518" i="32"/>
  <c r="Q518" i="32"/>
  <c r="P518" i="32"/>
  <c r="R511" i="32"/>
  <c r="Q511" i="32"/>
  <c r="P511" i="32"/>
  <c r="R500" i="32"/>
  <c r="Q500" i="32"/>
  <c r="P500" i="32"/>
  <c r="R509" i="32"/>
  <c r="Q509" i="32"/>
  <c r="P509" i="32"/>
  <c r="R485" i="32"/>
  <c r="Q485" i="32"/>
  <c r="P485" i="32"/>
  <c r="R523" i="32"/>
  <c r="Q523" i="32"/>
  <c r="P523" i="32"/>
  <c r="R503" i="32"/>
  <c r="Q503" i="32"/>
  <c r="P503" i="32"/>
  <c r="R507" i="32"/>
  <c r="Q507" i="32"/>
  <c r="P507" i="32"/>
  <c r="R510" i="32"/>
  <c r="Q510" i="32"/>
  <c r="P510" i="32"/>
  <c r="R497" i="32"/>
  <c r="Q497" i="32"/>
  <c r="P497" i="32"/>
  <c r="R422" i="32"/>
  <c r="Q422" i="32"/>
  <c r="P422" i="32"/>
  <c r="R488" i="32"/>
  <c r="Q488" i="32"/>
  <c r="P488" i="32"/>
  <c r="R498" i="32"/>
  <c r="Q498" i="32"/>
  <c r="P498" i="32"/>
  <c r="R548" i="32"/>
  <c r="Q548" i="32"/>
  <c r="P548" i="32"/>
  <c r="R496" i="32"/>
  <c r="Q496" i="32"/>
  <c r="P496" i="32"/>
  <c r="R491" i="32"/>
  <c r="Q491" i="32"/>
  <c r="P491" i="32"/>
  <c r="R495" i="32"/>
  <c r="Q495" i="32"/>
  <c r="P495" i="32"/>
  <c r="R493" i="32"/>
  <c r="Q493" i="32"/>
  <c r="P493" i="32"/>
  <c r="R487" i="32"/>
  <c r="Q487" i="32"/>
  <c r="P487" i="32"/>
  <c r="R481" i="32"/>
  <c r="Q481" i="32"/>
  <c r="P481" i="32"/>
  <c r="R490" i="32"/>
  <c r="Q490" i="32"/>
  <c r="P490" i="32"/>
  <c r="R489" i="32"/>
  <c r="Q489" i="32"/>
  <c r="P489" i="32"/>
  <c r="R501" i="32"/>
  <c r="Q501" i="32"/>
  <c r="P501" i="32"/>
  <c r="R470" i="32"/>
  <c r="Q470" i="32"/>
  <c r="P470" i="32"/>
  <c r="R486" i="32"/>
  <c r="Q486" i="32"/>
  <c r="P486" i="32"/>
  <c r="R484" i="32"/>
  <c r="Q484" i="32"/>
  <c r="P484" i="32"/>
  <c r="R480" i="32"/>
  <c r="Q480" i="32"/>
  <c r="P480" i="32"/>
  <c r="R522" i="32"/>
  <c r="Q522" i="32"/>
  <c r="P522" i="32"/>
  <c r="R477" i="32"/>
  <c r="Q477" i="32"/>
  <c r="P477" i="32"/>
  <c r="R476" i="32"/>
  <c r="Q476" i="32"/>
  <c r="P476" i="32"/>
  <c r="R474" i="32"/>
  <c r="Q474" i="32"/>
  <c r="P474" i="32"/>
  <c r="R445" i="32"/>
  <c r="Q445" i="32"/>
  <c r="P445" i="32"/>
  <c r="R465" i="32"/>
  <c r="Q465" i="32"/>
  <c r="P465" i="32"/>
  <c r="R427" i="32"/>
  <c r="Q427" i="32"/>
  <c r="P427" i="32"/>
  <c r="R462" i="32"/>
  <c r="Q462" i="32"/>
  <c r="P462" i="32"/>
  <c r="R468" i="32"/>
  <c r="Q468" i="32"/>
  <c r="P468" i="32"/>
  <c r="R478" i="32"/>
  <c r="Q478" i="32"/>
  <c r="P478" i="32"/>
  <c r="R460" i="32"/>
  <c r="Q460" i="32"/>
  <c r="P460" i="32"/>
  <c r="R467" i="32"/>
  <c r="Q467" i="32"/>
  <c r="P467" i="32"/>
  <c r="R406" i="32"/>
  <c r="Q406" i="32"/>
  <c r="P406" i="32"/>
  <c r="R463" i="32"/>
  <c r="Q463" i="32"/>
  <c r="P463" i="32"/>
  <c r="R442" i="32"/>
  <c r="Q442" i="32"/>
  <c r="P442" i="32"/>
  <c r="R483" i="32"/>
  <c r="Q483" i="32"/>
  <c r="P483" i="32"/>
  <c r="R472" i="32"/>
  <c r="Q472" i="32"/>
  <c r="P472" i="32"/>
  <c r="R386" i="32"/>
  <c r="Q386" i="32"/>
  <c r="P386" i="32"/>
  <c r="R459" i="32"/>
  <c r="Q459" i="32"/>
  <c r="P459" i="32"/>
  <c r="R443" i="32"/>
  <c r="Q443" i="32"/>
  <c r="P443" i="32"/>
  <c r="R458" i="32"/>
  <c r="Q458" i="32"/>
  <c r="P458" i="32"/>
  <c r="R482" i="32"/>
  <c r="Q482" i="32"/>
  <c r="P482" i="32"/>
  <c r="R438" i="32"/>
  <c r="Q438" i="32"/>
  <c r="P438" i="32"/>
  <c r="R471" i="32"/>
  <c r="Q471" i="32"/>
  <c r="P471" i="32"/>
  <c r="R408" i="32"/>
  <c r="Q408" i="32"/>
  <c r="P408" i="32"/>
  <c r="R454" i="32"/>
  <c r="Q454" i="32"/>
  <c r="P454" i="32"/>
  <c r="R435" i="32"/>
  <c r="Q435" i="32"/>
  <c r="P435" i="32"/>
  <c r="R464" i="32"/>
  <c r="Q464" i="32"/>
  <c r="P464" i="32"/>
  <c r="R492" i="32"/>
  <c r="Q492" i="32"/>
  <c r="P492" i="32"/>
  <c r="R448" i="32"/>
  <c r="Q448" i="32"/>
  <c r="P448" i="32"/>
  <c r="R461" i="32"/>
  <c r="Q461" i="32"/>
  <c r="P461" i="32"/>
  <c r="R473" i="32"/>
  <c r="Q473" i="32"/>
  <c r="P473" i="32"/>
  <c r="R355" i="32"/>
  <c r="Q355" i="32"/>
  <c r="P355" i="32"/>
  <c r="R437" i="32"/>
  <c r="Q437" i="32"/>
  <c r="P437" i="32"/>
  <c r="R407" i="32"/>
  <c r="Q407" i="32"/>
  <c r="P407" i="32"/>
  <c r="R439" i="32"/>
  <c r="Q439" i="32"/>
  <c r="P439" i="32"/>
  <c r="R99" i="32"/>
  <c r="Q99" i="32"/>
  <c r="P99" i="32"/>
  <c r="R444" i="32"/>
  <c r="Q444" i="32"/>
  <c r="P444" i="32"/>
  <c r="R441" i="32"/>
  <c r="Q441" i="32"/>
  <c r="P441" i="32"/>
  <c r="R456" i="32"/>
  <c r="Q456" i="32"/>
  <c r="P456" i="32"/>
  <c r="R231" i="32"/>
  <c r="Q231" i="32"/>
  <c r="P231" i="32"/>
  <c r="R436" i="32"/>
  <c r="Q436" i="32"/>
  <c r="P436" i="32"/>
  <c r="R440" i="32"/>
  <c r="Q440" i="32"/>
  <c r="P440" i="32"/>
  <c r="R424" i="32"/>
  <c r="Q424" i="32"/>
  <c r="P424" i="32"/>
  <c r="R452" i="32"/>
  <c r="Q452" i="32"/>
  <c r="P452" i="32"/>
  <c r="R431" i="32"/>
  <c r="Q431" i="32"/>
  <c r="P431" i="32"/>
  <c r="R246" i="32"/>
  <c r="Q246" i="32"/>
  <c r="P246" i="32"/>
  <c r="R430" i="32"/>
  <c r="Q430" i="32"/>
  <c r="P430" i="32"/>
  <c r="R309" i="32"/>
  <c r="Q309" i="32"/>
  <c r="P309" i="32"/>
  <c r="R446" i="32"/>
  <c r="Q446" i="32"/>
  <c r="P446" i="32"/>
  <c r="R428" i="32"/>
  <c r="Q428" i="32"/>
  <c r="P428" i="32"/>
  <c r="R457" i="32"/>
  <c r="Q457" i="32"/>
  <c r="P457" i="32"/>
  <c r="R421" i="32"/>
  <c r="Q421" i="32"/>
  <c r="P421" i="32"/>
  <c r="R469" i="32"/>
  <c r="Q469" i="32"/>
  <c r="P469" i="32"/>
  <c r="R475" i="32"/>
  <c r="Q475" i="32"/>
  <c r="P475" i="32"/>
  <c r="R425" i="32"/>
  <c r="Q425" i="32"/>
  <c r="P425" i="32"/>
  <c r="R453" i="32"/>
  <c r="Q453" i="32"/>
  <c r="P453" i="32"/>
  <c r="R416" i="32"/>
  <c r="Q416" i="32"/>
  <c r="P416" i="32"/>
  <c r="R433" i="32"/>
  <c r="Q433" i="32"/>
  <c r="P433" i="32"/>
  <c r="R384" i="32"/>
  <c r="Q384" i="32"/>
  <c r="P384" i="32"/>
  <c r="R412" i="32"/>
  <c r="Q412" i="32"/>
  <c r="P412" i="32"/>
  <c r="R410" i="32"/>
  <c r="Q410" i="32"/>
  <c r="P410" i="32"/>
  <c r="R217" i="32"/>
  <c r="Q217" i="32"/>
  <c r="P217" i="32"/>
  <c r="R415" i="32"/>
  <c r="Q415" i="32"/>
  <c r="P415" i="32"/>
  <c r="R382" i="32"/>
  <c r="Q382" i="32"/>
  <c r="P382" i="32"/>
  <c r="R316" i="32"/>
  <c r="Q316" i="32"/>
  <c r="P316" i="32"/>
  <c r="R449" i="32"/>
  <c r="Q449" i="32"/>
  <c r="P449" i="32"/>
  <c r="R398" i="32"/>
  <c r="Q398" i="32"/>
  <c r="P398" i="32"/>
  <c r="R447" i="32"/>
  <c r="Q447" i="32"/>
  <c r="P447" i="32"/>
  <c r="R403" i="32"/>
  <c r="Q403" i="32"/>
  <c r="P403" i="32"/>
  <c r="R383" i="32"/>
  <c r="Q383" i="32"/>
  <c r="P383" i="32"/>
  <c r="R351" i="32"/>
  <c r="Q351" i="32"/>
  <c r="P351" i="32"/>
  <c r="R366" i="32"/>
  <c r="Q366" i="32"/>
  <c r="P366" i="32"/>
  <c r="R350" i="32"/>
  <c r="Q350" i="32"/>
  <c r="P350" i="32"/>
  <c r="R380" i="32"/>
  <c r="Q380" i="32"/>
  <c r="P380" i="32"/>
  <c r="R397" i="32"/>
  <c r="Q397" i="32"/>
  <c r="P397" i="32"/>
  <c r="R393" i="32"/>
  <c r="Q393" i="32"/>
  <c r="P393" i="32"/>
  <c r="R283" i="32"/>
  <c r="Q283" i="32"/>
  <c r="P283" i="32"/>
  <c r="R394" i="32"/>
  <c r="Q394" i="32"/>
  <c r="P394" i="32"/>
  <c r="R377" i="32"/>
  <c r="Q377" i="32"/>
  <c r="P377" i="32"/>
  <c r="R419" i="32"/>
  <c r="Q419" i="32"/>
  <c r="P419" i="32"/>
  <c r="R363" i="32"/>
  <c r="Q363" i="32"/>
  <c r="P363" i="32"/>
  <c r="R401" i="32"/>
  <c r="Q401" i="32"/>
  <c r="P401" i="32"/>
  <c r="R434" i="32"/>
  <c r="Q434" i="32"/>
  <c r="P434" i="32"/>
  <c r="R391" i="32"/>
  <c r="Q391" i="32"/>
  <c r="P391" i="32"/>
  <c r="R395" i="32"/>
  <c r="Q395" i="32"/>
  <c r="P395" i="32"/>
  <c r="R390" i="32"/>
  <c r="Q390" i="32"/>
  <c r="P390" i="32"/>
  <c r="R400" i="32"/>
  <c r="Q400" i="32"/>
  <c r="P400" i="32"/>
  <c r="R396" i="32"/>
  <c r="Q396" i="32"/>
  <c r="P396" i="32"/>
  <c r="R381" i="32"/>
  <c r="Q381" i="32"/>
  <c r="P381" i="32"/>
  <c r="R360" i="32"/>
  <c r="Q360" i="32"/>
  <c r="P360" i="32"/>
  <c r="R387" i="32"/>
  <c r="Q387" i="32"/>
  <c r="P387" i="32"/>
  <c r="R361" i="32"/>
  <c r="Q361" i="32"/>
  <c r="P361" i="32"/>
  <c r="R450" i="32"/>
  <c r="Q450" i="32"/>
  <c r="P450" i="32"/>
  <c r="R347" i="32"/>
  <c r="Q347" i="32"/>
  <c r="P347" i="32"/>
  <c r="R308" i="32"/>
  <c r="Q308" i="32"/>
  <c r="P308" i="32"/>
  <c r="R369" i="32"/>
  <c r="Q369" i="32"/>
  <c r="P369" i="32"/>
  <c r="R250" i="32"/>
  <c r="Q250" i="32"/>
  <c r="P250" i="32"/>
  <c r="R192" i="32"/>
  <c r="Q192" i="32"/>
  <c r="P192" i="32"/>
  <c r="R367" i="32"/>
  <c r="Q367" i="32"/>
  <c r="P367" i="32"/>
  <c r="R356" i="32"/>
  <c r="Q356" i="32"/>
  <c r="P356" i="32"/>
  <c r="R365" i="32"/>
  <c r="Q365" i="32"/>
  <c r="P365" i="32"/>
  <c r="R479" i="32"/>
  <c r="Q479" i="32"/>
  <c r="P479" i="32"/>
  <c r="R420" i="32"/>
  <c r="Q420" i="32"/>
  <c r="P420" i="32"/>
  <c r="R312" i="32"/>
  <c r="Q312" i="32"/>
  <c r="P312" i="32"/>
  <c r="R337" i="32"/>
  <c r="Q337" i="32"/>
  <c r="P337" i="32"/>
  <c r="R378" i="32"/>
  <c r="Q378" i="32"/>
  <c r="P378" i="32"/>
  <c r="R327" i="32"/>
  <c r="Q327" i="32"/>
  <c r="P327" i="32"/>
  <c r="R272" i="32"/>
  <c r="Q272" i="32"/>
  <c r="P272" i="32"/>
  <c r="R332" i="32"/>
  <c r="Q332" i="32"/>
  <c r="P332" i="32"/>
  <c r="R338" i="32"/>
  <c r="Q338" i="32"/>
  <c r="P338" i="32"/>
  <c r="R354" i="32"/>
  <c r="Q354" i="32"/>
  <c r="P354" i="32"/>
  <c r="R352" i="32"/>
  <c r="Q352" i="32"/>
  <c r="P352" i="32"/>
  <c r="R336" i="32"/>
  <c r="Q336" i="32"/>
  <c r="P336" i="32"/>
  <c r="R376" i="32"/>
  <c r="Q376" i="32"/>
  <c r="P376" i="32"/>
  <c r="R413" i="32"/>
  <c r="Q413" i="32"/>
  <c r="P413" i="32"/>
  <c r="R392" i="32"/>
  <c r="Q392" i="32"/>
  <c r="P392" i="32"/>
  <c r="R328" i="32"/>
  <c r="Q328" i="32"/>
  <c r="P328" i="32"/>
  <c r="R345" i="32"/>
  <c r="Q345" i="32"/>
  <c r="P345" i="32"/>
  <c r="R370" i="32"/>
  <c r="Q370" i="32"/>
  <c r="P370" i="32"/>
  <c r="R349" i="32"/>
  <c r="Q349" i="32"/>
  <c r="P349" i="32"/>
  <c r="R264" i="32"/>
  <c r="Q264" i="32"/>
  <c r="P264" i="32"/>
  <c r="R388" i="32"/>
  <c r="Q388" i="32"/>
  <c r="P388" i="32"/>
  <c r="R343" i="32"/>
  <c r="Q343" i="32"/>
  <c r="P343" i="32"/>
  <c r="R432" i="32"/>
  <c r="Q432" i="32"/>
  <c r="P432" i="32"/>
  <c r="R342" i="32"/>
  <c r="Q342" i="32"/>
  <c r="P342" i="32"/>
  <c r="R314" i="32"/>
  <c r="Q314" i="32"/>
  <c r="P314" i="32"/>
  <c r="R310" i="32"/>
  <c r="Q310" i="32"/>
  <c r="P310" i="32"/>
  <c r="R371" i="32"/>
  <c r="Q371" i="32"/>
  <c r="P371" i="32"/>
  <c r="R324" i="32"/>
  <c r="Q324" i="32"/>
  <c r="P324" i="32"/>
  <c r="R385" i="32"/>
  <c r="Q385" i="32"/>
  <c r="P385" i="32"/>
  <c r="R359" i="32"/>
  <c r="Q359" i="32"/>
  <c r="P359" i="32"/>
  <c r="R373" i="32"/>
  <c r="Q373" i="32"/>
  <c r="P373" i="32"/>
  <c r="R353" i="32"/>
  <c r="Q353" i="32"/>
  <c r="P353" i="32"/>
  <c r="R409" i="32"/>
  <c r="Q409" i="32"/>
  <c r="P409" i="32"/>
  <c r="R455" i="32"/>
  <c r="Q455" i="32"/>
  <c r="P455" i="32"/>
  <c r="R451" i="32"/>
  <c r="Q451" i="32"/>
  <c r="P451" i="32"/>
  <c r="R399" i="32"/>
  <c r="Q399" i="32"/>
  <c r="P399" i="32"/>
  <c r="R417" i="32"/>
  <c r="Q417" i="32"/>
  <c r="P417" i="32"/>
  <c r="R379" i="32"/>
  <c r="Q379" i="32"/>
  <c r="P379" i="32"/>
  <c r="R325" i="32"/>
  <c r="Q325" i="32"/>
  <c r="P325" i="32"/>
  <c r="R318" i="32"/>
  <c r="Q318" i="32"/>
  <c r="P318" i="32"/>
  <c r="R358" i="32"/>
  <c r="Q358" i="32"/>
  <c r="P358" i="32"/>
  <c r="R322" i="32"/>
  <c r="Q322" i="32"/>
  <c r="P322" i="32"/>
  <c r="R320" i="32"/>
  <c r="Q320" i="32"/>
  <c r="P320" i="32"/>
  <c r="R389" i="32"/>
  <c r="Q389" i="32"/>
  <c r="P389" i="32"/>
  <c r="R340" i="32"/>
  <c r="Q340" i="32"/>
  <c r="P340" i="32"/>
  <c r="R187" i="32"/>
  <c r="Q187" i="32"/>
  <c r="P187" i="32"/>
  <c r="R306" i="32"/>
  <c r="Q306" i="32"/>
  <c r="P306" i="32"/>
  <c r="R414" i="32"/>
  <c r="Q414" i="32"/>
  <c r="P414" i="32"/>
  <c r="R411" i="32"/>
  <c r="Q411" i="32"/>
  <c r="P411" i="32"/>
  <c r="R372" i="32"/>
  <c r="Q372" i="32"/>
  <c r="P372" i="32"/>
  <c r="R275" i="32"/>
  <c r="Q275" i="32"/>
  <c r="P275" i="32"/>
  <c r="R313" i="32"/>
  <c r="Q313" i="32"/>
  <c r="P313" i="32"/>
  <c r="R221" i="32"/>
  <c r="Q221" i="32"/>
  <c r="P221" i="32"/>
  <c r="R259" i="32"/>
  <c r="Q259" i="32"/>
  <c r="P259" i="32"/>
  <c r="R335" i="32"/>
  <c r="Q335" i="32"/>
  <c r="P335" i="32"/>
  <c r="R334" i="32"/>
  <c r="Q334" i="32"/>
  <c r="P334" i="32"/>
  <c r="R346" i="32"/>
  <c r="Q346" i="32"/>
  <c r="P346" i="32"/>
  <c r="R287" i="32"/>
  <c r="Q287" i="32"/>
  <c r="P287" i="32"/>
  <c r="R141" i="32"/>
  <c r="Q141" i="32"/>
  <c r="P141" i="32"/>
  <c r="R307" i="32"/>
  <c r="Q307" i="32"/>
  <c r="P307" i="32"/>
  <c r="R301" i="32"/>
  <c r="Q301" i="32"/>
  <c r="P301" i="32"/>
  <c r="R195" i="32"/>
  <c r="Q195" i="32"/>
  <c r="P195" i="32"/>
  <c r="R311" i="32"/>
  <c r="Q311" i="32"/>
  <c r="P311" i="32"/>
  <c r="R292" i="32"/>
  <c r="Q292" i="32"/>
  <c r="P292" i="32"/>
  <c r="R303" i="32"/>
  <c r="Q303" i="32"/>
  <c r="P303" i="32"/>
  <c r="R326" i="32"/>
  <c r="Q326" i="32"/>
  <c r="P326" i="32"/>
  <c r="R268" i="32"/>
  <c r="Q268" i="32"/>
  <c r="P268" i="32"/>
  <c r="R300" i="32"/>
  <c r="Q300" i="32"/>
  <c r="P300" i="32"/>
  <c r="R323" i="32"/>
  <c r="Q323" i="32"/>
  <c r="P323" i="32"/>
  <c r="R418" i="32"/>
  <c r="Q418" i="32"/>
  <c r="P418" i="32"/>
  <c r="R375" i="32"/>
  <c r="Q375" i="32"/>
  <c r="P375" i="32"/>
  <c r="R286" i="32"/>
  <c r="Q286" i="32"/>
  <c r="P286" i="32"/>
  <c r="R319" i="32"/>
  <c r="Q319" i="32"/>
  <c r="P319" i="32"/>
  <c r="R296" i="32"/>
  <c r="Q296" i="32"/>
  <c r="P296" i="32"/>
  <c r="R341" i="32"/>
  <c r="Q341" i="32"/>
  <c r="P341" i="32"/>
  <c r="R284" i="32"/>
  <c r="Q284" i="32"/>
  <c r="P284" i="32"/>
  <c r="R426" i="32"/>
  <c r="Q426" i="32"/>
  <c r="P426" i="32"/>
  <c r="R254" i="32"/>
  <c r="Q254" i="32"/>
  <c r="P254" i="32"/>
  <c r="R368" i="32"/>
  <c r="Q368" i="32"/>
  <c r="P368" i="32"/>
  <c r="R289" i="32"/>
  <c r="Q289" i="32"/>
  <c r="P289" i="32"/>
  <c r="R280" i="32"/>
  <c r="Q280" i="32"/>
  <c r="P280" i="32"/>
  <c r="R288" i="32"/>
  <c r="Q288" i="32"/>
  <c r="P288" i="32"/>
  <c r="R273" i="32"/>
  <c r="Q273" i="32"/>
  <c r="P273" i="32"/>
  <c r="R404" i="32"/>
  <c r="Q404" i="32"/>
  <c r="P404" i="32"/>
  <c r="R364" i="32"/>
  <c r="Q364" i="32"/>
  <c r="P364" i="32"/>
  <c r="R263" i="32"/>
  <c r="Q263" i="32"/>
  <c r="P263" i="32"/>
  <c r="R278" i="32"/>
  <c r="Q278" i="32"/>
  <c r="P278" i="32"/>
  <c r="R242" i="32"/>
  <c r="Q242" i="32"/>
  <c r="P242" i="32"/>
  <c r="R295" i="32"/>
  <c r="Q295" i="32"/>
  <c r="P295" i="32"/>
  <c r="R262" i="32"/>
  <c r="Q262" i="32"/>
  <c r="P262" i="32"/>
  <c r="R222" i="32"/>
  <c r="Q222" i="32"/>
  <c r="P222" i="32"/>
  <c r="R344" i="32"/>
  <c r="Q344" i="32"/>
  <c r="P344" i="32"/>
  <c r="R405" i="32"/>
  <c r="Q405" i="32"/>
  <c r="P405" i="32"/>
  <c r="R302" i="32"/>
  <c r="Q302" i="32"/>
  <c r="P302" i="32"/>
  <c r="R248" i="32"/>
  <c r="Q248" i="32"/>
  <c r="P248" i="32"/>
  <c r="R252" i="32"/>
  <c r="Q252" i="32"/>
  <c r="P252" i="32"/>
  <c r="R274" i="32"/>
  <c r="Q274" i="32"/>
  <c r="P274" i="32"/>
  <c r="R267" i="32"/>
  <c r="Q267" i="32"/>
  <c r="P267" i="32"/>
  <c r="R294" i="32"/>
  <c r="Q294" i="32"/>
  <c r="P294" i="32"/>
  <c r="R348" i="32"/>
  <c r="Q348" i="32"/>
  <c r="P348" i="32"/>
  <c r="R291" i="32"/>
  <c r="Q291" i="32"/>
  <c r="P291" i="32"/>
  <c r="R290" i="32"/>
  <c r="Q290" i="32"/>
  <c r="P290" i="32"/>
  <c r="R285" i="32"/>
  <c r="Q285" i="32"/>
  <c r="P285" i="32"/>
  <c r="R293" i="32"/>
  <c r="Q293" i="32"/>
  <c r="P293" i="32"/>
  <c r="R237" i="32"/>
  <c r="Q237" i="32"/>
  <c r="P237" i="32"/>
  <c r="R240" i="32"/>
  <c r="Q240" i="32"/>
  <c r="P240" i="32"/>
  <c r="R256" i="32"/>
  <c r="Q256" i="32"/>
  <c r="P256" i="32"/>
  <c r="R297" i="32"/>
  <c r="Q297" i="32"/>
  <c r="P297" i="32"/>
  <c r="R220" i="32"/>
  <c r="Q220" i="32"/>
  <c r="P220" i="32"/>
  <c r="R260" i="32"/>
  <c r="Q260" i="32"/>
  <c r="P260" i="32"/>
  <c r="R188" i="32"/>
  <c r="Q188" i="32"/>
  <c r="P188" i="32"/>
  <c r="R265" i="32"/>
  <c r="Q265" i="32"/>
  <c r="P265" i="32"/>
  <c r="R423" i="32"/>
  <c r="Q423" i="32"/>
  <c r="P423" i="32"/>
  <c r="R245" i="32"/>
  <c r="Q245" i="32"/>
  <c r="P245" i="32"/>
  <c r="R247" i="32"/>
  <c r="Q247" i="32"/>
  <c r="P247" i="32"/>
  <c r="R249" i="32"/>
  <c r="Q249" i="32"/>
  <c r="P249" i="32"/>
  <c r="R227" i="32"/>
  <c r="Q227" i="32"/>
  <c r="P227" i="32"/>
  <c r="R253" i="32"/>
  <c r="Q253" i="32"/>
  <c r="P253" i="32"/>
  <c r="R271" i="32"/>
  <c r="Q271" i="32"/>
  <c r="P271" i="32"/>
  <c r="R333" i="32"/>
  <c r="Q333" i="32"/>
  <c r="P333" i="32"/>
  <c r="R339" i="32"/>
  <c r="Q339" i="32"/>
  <c r="P339" i="32"/>
  <c r="R232" i="32"/>
  <c r="Q232" i="32"/>
  <c r="P232" i="32"/>
  <c r="R281" i="32"/>
  <c r="Q281" i="32"/>
  <c r="P281" i="32"/>
  <c r="R329" i="32"/>
  <c r="Q329" i="32"/>
  <c r="P329" i="32"/>
  <c r="R277" i="32"/>
  <c r="Q277" i="32"/>
  <c r="P277" i="32"/>
  <c r="R238" i="32"/>
  <c r="Q238" i="32"/>
  <c r="P238" i="32"/>
  <c r="R266" i="32"/>
  <c r="Q266" i="32"/>
  <c r="P266" i="32"/>
  <c r="R282" i="32"/>
  <c r="Q282" i="32"/>
  <c r="P282" i="32"/>
  <c r="R228" i="32"/>
  <c r="Q228" i="32"/>
  <c r="P228" i="32"/>
  <c r="R224" i="32"/>
  <c r="Q224" i="32"/>
  <c r="P224" i="32"/>
  <c r="R257" i="32"/>
  <c r="Q257" i="32"/>
  <c r="P257" i="32"/>
  <c r="R236" i="32"/>
  <c r="Q236" i="32"/>
  <c r="P236" i="32"/>
  <c r="R225" i="32"/>
  <c r="Q225" i="32"/>
  <c r="P225" i="32"/>
  <c r="R304" i="32"/>
  <c r="Q304" i="32"/>
  <c r="P304" i="32"/>
  <c r="R269" i="32"/>
  <c r="Q269" i="32"/>
  <c r="P269" i="32"/>
  <c r="R197" i="32"/>
  <c r="Q197" i="32"/>
  <c r="P197" i="32"/>
  <c r="R230" i="32"/>
  <c r="Q230" i="32"/>
  <c r="P230" i="32"/>
  <c r="R196" i="32"/>
  <c r="Q196" i="32"/>
  <c r="P196" i="32"/>
  <c r="R118" i="32"/>
  <c r="Q118" i="32"/>
  <c r="P118" i="32"/>
  <c r="R206" i="32"/>
  <c r="Q206" i="32"/>
  <c r="P206" i="32"/>
  <c r="R239" i="32"/>
  <c r="Q239" i="32"/>
  <c r="P239" i="32"/>
  <c r="R156" i="32"/>
  <c r="Q156" i="32"/>
  <c r="P156" i="32"/>
  <c r="R218" i="32"/>
  <c r="Q218" i="32"/>
  <c r="P218" i="32"/>
  <c r="R219" i="32"/>
  <c r="Q219" i="32"/>
  <c r="P219" i="32"/>
  <c r="R208" i="32"/>
  <c r="Q208" i="32"/>
  <c r="P208" i="32"/>
  <c r="R241" i="32"/>
  <c r="Q241" i="32"/>
  <c r="P241" i="32"/>
  <c r="R243" i="32"/>
  <c r="Q243" i="32"/>
  <c r="P243" i="32"/>
  <c r="R402" i="32"/>
  <c r="Q402" i="32"/>
  <c r="P402" i="32"/>
  <c r="R210" i="32"/>
  <c r="Q210" i="32"/>
  <c r="P210" i="32"/>
  <c r="R211" i="32"/>
  <c r="Q211" i="32"/>
  <c r="P211" i="32"/>
  <c r="R207" i="32"/>
  <c r="Q207" i="32"/>
  <c r="P207" i="32"/>
  <c r="R299" i="32"/>
  <c r="Q299" i="32"/>
  <c r="P299" i="32"/>
  <c r="R214" i="32"/>
  <c r="Q214" i="32"/>
  <c r="P214" i="32"/>
  <c r="R315" i="32"/>
  <c r="Q315" i="32"/>
  <c r="P315" i="32"/>
  <c r="R200" i="32"/>
  <c r="Q200" i="32"/>
  <c r="P200" i="32"/>
  <c r="R215" i="32"/>
  <c r="Q215" i="32"/>
  <c r="P215" i="32"/>
  <c r="R216" i="32"/>
  <c r="Q216" i="32"/>
  <c r="P216" i="32"/>
  <c r="R179" i="32"/>
  <c r="Q179" i="32"/>
  <c r="P179" i="32"/>
  <c r="R330" i="32"/>
  <c r="Q330" i="32"/>
  <c r="P330" i="32"/>
  <c r="R261" i="32"/>
  <c r="Q261" i="32"/>
  <c r="P261" i="32"/>
  <c r="R201" i="32"/>
  <c r="Q201" i="32"/>
  <c r="P201" i="32"/>
  <c r="R298" i="32"/>
  <c r="Q298" i="32"/>
  <c r="P298" i="32"/>
  <c r="R357" i="32"/>
  <c r="Q357" i="32"/>
  <c r="P357" i="32"/>
  <c r="R181" i="32"/>
  <c r="Q181" i="32"/>
  <c r="P181" i="32"/>
  <c r="R258" i="32"/>
  <c r="Q258" i="32"/>
  <c r="P258" i="32"/>
  <c r="R255" i="32"/>
  <c r="Q255" i="32"/>
  <c r="P255" i="32"/>
  <c r="R244" i="32"/>
  <c r="Q244" i="32"/>
  <c r="P244" i="32"/>
  <c r="R229" i="32"/>
  <c r="Q229" i="32"/>
  <c r="P229" i="32"/>
  <c r="R202" i="32"/>
  <c r="Q202" i="32"/>
  <c r="P202" i="32"/>
  <c r="R198" i="32"/>
  <c r="Q198" i="32"/>
  <c r="P198" i="32"/>
  <c r="R140" i="32"/>
  <c r="Q140" i="32"/>
  <c r="P140" i="32"/>
  <c r="R212" i="32"/>
  <c r="Q212" i="32"/>
  <c r="P212" i="32"/>
  <c r="R270" i="32"/>
  <c r="Q270" i="32"/>
  <c r="P270" i="32"/>
  <c r="R251" i="32"/>
  <c r="Q251" i="32"/>
  <c r="P251" i="32"/>
  <c r="R276" i="32"/>
  <c r="Q276" i="32"/>
  <c r="P276" i="32"/>
  <c r="R223" i="32"/>
  <c r="Q223" i="32"/>
  <c r="P223" i="32"/>
  <c r="R191" i="32"/>
  <c r="Q191" i="32"/>
  <c r="P191" i="32"/>
  <c r="R177" i="32"/>
  <c r="Q177" i="32"/>
  <c r="P177" i="32"/>
  <c r="R123" i="32"/>
  <c r="Q123" i="32"/>
  <c r="P123" i="32"/>
  <c r="R213" i="32"/>
  <c r="Q213" i="32"/>
  <c r="P213" i="32"/>
  <c r="R180" i="32"/>
  <c r="Q180" i="32"/>
  <c r="P180" i="32"/>
  <c r="R163" i="32"/>
  <c r="Q163" i="32"/>
  <c r="P163" i="32"/>
  <c r="R194" i="32"/>
  <c r="Q194" i="32"/>
  <c r="P194" i="32"/>
  <c r="R190" i="32"/>
  <c r="Q190" i="32"/>
  <c r="P190" i="32"/>
  <c r="R235" i="32"/>
  <c r="Q235" i="32"/>
  <c r="P235" i="32"/>
  <c r="R171" i="32"/>
  <c r="Q171" i="32"/>
  <c r="P171" i="32"/>
  <c r="R176" i="32"/>
  <c r="Q176" i="32"/>
  <c r="P176" i="32"/>
  <c r="R226" i="32"/>
  <c r="Q226" i="32"/>
  <c r="P226" i="32"/>
  <c r="R178" i="32"/>
  <c r="Q178" i="32"/>
  <c r="P178" i="32"/>
  <c r="R185" i="32"/>
  <c r="Q185" i="32"/>
  <c r="P185" i="32"/>
  <c r="R317" i="32"/>
  <c r="Q317" i="32"/>
  <c r="P317" i="32"/>
  <c r="R170" i="32"/>
  <c r="Q170" i="32"/>
  <c r="P170" i="32"/>
  <c r="R204" i="32"/>
  <c r="Q204" i="32"/>
  <c r="P204" i="32"/>
  <c r="R174" i="32"/>
  <c r="Q174" i="32"/>
  <c r="P174" i="32"/>
  <c r="R165" i="32"/>
  <c r="Q165" i="32"/>
  <c r="P165" i="32"/>
  <c r="R279" i="32"/>
  <c r="Q279" i="32"/>
  <c r="P279" i="32"/>
  <c r="R374" i="32"/>
  <c r="Q374" i="32"/>
  <c r="P374" i="32"/>
  <c r="R184" i="32"/>
  <c r="Q184" i="32"/>
  <c r="P184" i="32"/>
  <c r="R183" i="32"/>
  <c r="Q183" i="32"/>
  <c r="P183" i="32"/>
  <c r="R143" i="32"/>
  <c r="Q143" i="32"/>
  <c r="P143" i="32"/>
  <c r="R209" i="32"/>
  <c r="Q209" i="32"/>
  <c r="P209" i="32"/>
  <c r="R167" i="32"/>
  <c r="Q167" i="32"/>
  <c r="P167" i="32"/>
  <c r="R152" i="32"/>
  <c r="Q152" i="32"/>
  <c r="P152" i="32"/>
  <c r="R331" i="32"/>
  <c r="Q331" i="32"/>
  <c r="P331" i="32"/>
  <c r="R172" i="32"/>
  <c r="Q172" i="32"/>
  <c r="P172" i="32"/>
  <c r="R132" i="32"/>
  <c r="Q132" i="32"/>
  <c r="P132" i="32"/>
  <c r="R175" i="32"/>
  <c r="Q175" i="32"/>
  <c r="P175" i="32"/>
  <c r="R199" i="32"/>
  <c r="Q199" i="32"/>
  <c r="P199" i="32"/>
  <c r="R115" i="32"/>
  <c r="Q115" i="32"/>
  <c r="P115" i="32"/>
  <c r="R193" i="32"/>
  <c r="Q193" i="32"/>
  <c r="P193" i="32"/>
  <c r="R186" i="32"/>
  <c r="Q186" i="32"/>
  <c r="P186" i="32"/>
  <c r="R148" i="32"/>
  <c r="Q148" i="32"/>
  <c r="P148" i="32"/>
  <c r="R151" i="32"/>
  <c r="Q151" i="32"/>
  <c r="P151" i="32"/>
  <c r="R169" i="32"/>
  <c r="Q169" i="32"/>
  <c r="P169" i="32"/>
  <c r="R150" i="32"/>
  <c r="Q150" i="32"/>
  <c r="P150" i="32"/>
  <c r="R205" i="32"/>
  <c r="Q205" i="32"/>
  <c r="P205" i="32"/>
  <c r="R168" i="32"/>
  <c r="Q168" i="32"/>
  <c r="P168" i="32"/>
  <c r="R161" i="32"/>
  <c r="Q161" i="32"/>
  <c r="P161" i="32"/>
  <c r="R305" i="32"/>
  <c r="Q305" i="32"/>
  <c r="P305" i="32"/>
  <c r="R155" i="32"/>
  <c r="Q155" i="32"/>
  <c r="P155" i="32"/>
  <c r="R154" i="32"/>
  <c r="Q154" i="32"/>
  <c r="P154" i="32"/>
  <c r="R147" i="32"/>
  <c r="Q147" i="32"/>
  <c r="P147" i="32"/>
  <c r="R153" i="32"/>
  <c r="Q153" i="32"/>
  <c r="P153" i="32"/>
  <c r="R149" i="32"/>
  <c r="Q149" i="32"/>
  <c r="P149" i="32"/>
  <c r="R157" i="32"/>
  <c r="Q157" i="32"/>
  <c r="P157" i="32"/>
  <c r="R131" i="32"/>
  <c r="Q131" i="32"/>
  <c r="P131" i="32"/>
  <c r="R166" i="32"/>
  <c r="Q166" i="32"/>
  <c r="P166" i="32"/>
  <c r="R137" i="32"/>
  <c r="Q137" i="32"/>
  <c r="P137" i="32"/>
  <c r="R173" i="32"/>
  <c r="Q173" i="32"/>
  <c r="P173" i="32"/>
  <c r="R139" i="32"/>
  <c r="Q139" i="32"/>
  <c r="P139" i="32"/>
  <c r="R142" i="32"/>
  <c r="Q142" i="32"/>
  <c r="P142" i="32"/>
  <c r="R133" i="32"/>
  <c r="Q133" i="32"/>
  <c r="P133" i="32"/>
  <c r="R124" i="32"/>
  <c r="Q124" i="32"/>
  <c r="P124" i="32"/>
  <c r="R130" i="32"/>
  <c r="Q130" i="32"/>
  <c r="P130" i="32"/>
  <c r="R107" i="32"/>
  <c r="Q107" i="32"/>
  <c r="P107" i="32"/>
  <c r="R164" i="32"/>
  <c r="Q164" i="32"/>
  <c r="P164" i="32"/>
  <c r="R127" i="32"/>
  <c r="Q127" i="32"/>
  <c r="P127" i="32"/>
  <c r="R125" i="32"/>
  <c r="Q125" i="32"/>
  <c r="P125" i="32"/>
  <c r="R128" i="32"/>
  <c r="Q128" i="32"/>
  <c r="P128" i="32"/>
  <c r="R126" i="32"/>
  <c r="Q126" i="32"/>
  <c r="P126" i="32"/>
  <c r="R189" i="32"/>
  <c r="Q189" i="32"/>
  <c r="P189" i="32"/>
  <c r="R106" i="32"/>
  <c r="Q106" i="32"/>
  <c r="P106" i="32"/>
  <c r="R146" i="32"/>
  <c r="Q146" i="32"/>
  <c r="P146" i="32"/>
  <c r="R145" i="32"/>
  <c r="Q145" i="32"/>
  <c r="P145" i="32"/>
  <c r="R94" i="32"/>
  <c r="Q94" i="32"/>
  <c r="P94" i="32"/>
  <c r="R129" i="32"/>
  <c r="Q129" i="32"/>
  <c r="P129" i="32"/>
  <c r="R134" i="32"/>
  <c r="Q134" i="32"/>
  <c r="P134" i="32"/>
  <c r="R144" i="32"/>
  <c r="Q144" i="32"/>
  <c r="P144" i="32"/>
  <c r="R117" i="32"/>
  <c r="Q117" i="32"/>
  <c r="P117" i="32"/>
  <c r="R114" i="32"/>
  <c r="Q114" i="32"/>
  <c r="P114" i="32"/>
  <c r="R138" i="32"/>
  <c r="Q138" i="32"/>
  <c r="P138" i="32"/>
  <c r="R78" i="32"/>
  <c r="Q78" i="32"/>
  <c r="P78" i="32"/>
  <c r="R502" i="32"/>
  <c r="Q502" i="32"/>
  <c r="P502" i="32"/>
  <c r="R95" i="32"/>
  <c r="Q95" i="32"/>
  <c r="P95" i="32"/>
  <c r="R111" i="32"/>
  <c r="Q111" i="32"/>
  <c r="P111" i="32"/>
  <c r="R233" i="32"/>
  <c r="Q233" i="32"/>
  <c r="P233" i="32"/>
  <c r="R112" i="32"/>
  <c r="Q112" i="32"/>
  <c r="P112" i="32"/>
  <c r="R135" i="32"/>
  <c r="Q135" i="32"/>
  <c r="P135" i="32"/>
  <c r="R79" i="32"/>
  <c r="Q79" i="32"/>
  <c r="P79" i="32"/>
  <c r="R109" i="32"/>
  <c r="Q109" i="32"/>
  <c r="P109" i="32"/>
  <c r="R108" i="32"/>
  <c r="Q108" i="32"/>
  <c r="P108" i="32"/>
  <c r="R110" i="32"/>
  <c r="Q110" i="32"/>
  <c r="P110" i="32"/>
  <c r="R160" i="32"/>
  <c r="Q160" i="32"/>
  <c r="P160" i="32"/>
  <c r="R362" i="32"/>
  <c r="Q362" i="32"/>
  <c r="P362" i="32"/>
  <c r="R98" i="32"/>
  <c r="Q98" i="32"/>
  <c r="P98" i="32"/>
  <c r="R89" i="32"/>
  <c r="Q89" i="32"/>
  <c r="P89" i="32"/>
  <c r="R120" i="32"/>
  <c r="Q120" i="32"/>
  <c r="P120" i="32"/>
  <c r="R121" i="32"/>
  <c r="Q121" i="32"/>
  <c r="P121" i="32"/>
  <c r="R102" i="32"/>
  <c r="Q102" i="32"/>
  <c r="P102" i="32"/>
  <c r="R116" i="32"/>
  <c r="Q116" i="32"/>
  <c r="P116" i="32"/>
  <c r="R113" i="32"/>
  <c r="Q113" i="32"/>
  <c r="P113" i="32"/>
  <c r="R119" i="32"/>
  <c r="Q119" i="32"/>
  <c r="P119" i="32"/>
  <c r="R105" i="32"/>
  <c r="Q105" i="32"/>
  <c r="P105" i="32"/>
  <c r="R87" i="32"/>
  <c r="Q87" i="32"/>
  <c r="P87" i="32"/>
  <c r="R93" i="32"/>
  <c r="Q93" i="32"/>
  <c r="P93" i="32"/>
  <c r="R136" i="32"/>
  <c r="Q136" i="32"/>
  <c r="P136" i="32"/>
  <c r="R83" i="32"/>
  <c r="Q83" i="32"/>
  <c r="P83" i="32"/>
  <c r="R100" i="32"/>
  <c r="Q100" i="32"/>
  <c r="P100" i="32"/>
  <c r="R158" i="32"/>
  <c r="Q158" i="32"/>
  <c r="P158" i="32"/>
  <c r="R82" i="32"/>
  <c r="Q82" i="32"/>
  <c r="P82" i="32"/>
  <c r="R92" i="32"/>
  <c r="Q92" i="32"/>
  <c r="P92" i="32"/>
  <c r="R97" i="32"/>
  <c r="Q97" i="32"/>
  <c r="P97" i="32"/>
  <c r="R88" i="32"/>
  <c r="Q88" i="32"/>
  <c r="P88" i="32"/>
  <c r="R86" i="32"/>
  <c r="Q86" i="32"/>
  <c r="P86" i="32"/>
  <c r="R85" i="32"/>
  <c r="Q85" i="32"/>
  <c r="P85" i="32"/>
  <c r="R74" i="32"/>
  <c r="Q74" i="32"/>
  <c r="P74" i="32"/>
  <c r="R84" i="32"/>
  <c r="Q84" i="32"/>
  <c r="P84" i="32"/>
  <c r="R122" i="32"/>
  <c r="Q122" i="32"/>
  <c r="P122" i="32"/>
  <c r="R104" i="32"/>
  <c r="Q104" i="32"/>
  <c r="P104" i="32"/>
  <c r="R101" i="32"/>
  <c r="Q101" i="32"/>
  <c r="P101" i="32"/>
  <c r="R103" i="32"/>
  <c r="Q103" i="32"/>
  <c r="P103" i="32"/>
  <c r="R69" i="32"/>
  <c r="Q69" i="32"/>
  <c r="P69" i="32"/>
  <c r="R96" i="32"/>
  <c r="Q96" i="32"/>
  <c r="P96" i="32"/>
  <c r="R90" i="32"/>
  <c r="Q90" i="32"/>
  <c r="P90" i="32"/>
  <c r="R159" i="32"/>
  <c r="Q159" i="32"/>
  <c r="P159" i="32"/>
  <c r="R80" i="32"/>
  <c r="Q80" i="32"/>
  <c r="P80" i="32"/>
  <c r="R77" i="32"/>
  <c r="Q77" i="32"/>
  <c r="P77" i="32"/>
  <c r="R68" i="32"/>
  <c r="Q68" i="32"/>
  <c r="P68" i="32"/>
  <c r="R67" i="32"/>
  <c r="Q67" i="32"/>
  <c r="P67" i="32"/>
  <c r="R52" i="32"/>
  <c r="Q52" i="32"/>
  <c r="P52" i="32"/>
  <c r="R56" i="32"/>
  <c r="Q56" i="32"/>
  <c r="P56" i="32"/>
  <c r="R72" i="32"/>
  <c r="Q72" i="32"/>
  <c r="P72" i="32"/>
  <c r="R466" i="32"/>
  <c r="Q466" i="32"/>
  <c r="P466" i="32"/>
  <c r="R203" i="32"/>
  <c r="Q203" i="32"/>
  <c r="P203" i="32"/>
  <c r="R81" i="32"/>
  <c r="Q81" i="32"/>
  <c r="P81" i="32"/>
  <c r="R162" i="32"/>
  <c r="Q162" i="32"/>
  <c r="P162" i="32"/>
  <c r="R70" i="32"/>
  <c r="Q70" i="32"/>
  <c r="P70" i="32"/>
  <c r="R63" i="32"/>
  <c r="Q63" i="32"/>
  <c r="P63" i="32"/>
  <c r="R71" i="32"/>
  <c r="Q71" i="32"/>
  <c r="P71" i="32"/>
  <c r="R54" i="32"/>
  <c r="Q54" i="32"/>
  <c r="P54" i="32"/>
  <c r="R75" i="32"/>
  <c r="Q75" i="32"/>
  <c r="P75" i="32"/>
  <c r="R76" i="32"/>
  <c r="Q76" i="32"/>
  <c r="P76" i="32"/>
  <c r="R65" i="32"/>
  <c r="Q65" i="32"/>
  <c r="P65" i="32"/>
  <c r="R91" i="32"/>
  <c r="Q91" i="32"/>
  <c r="P91" i="32"/>
  <c r="R53" i="32"/>
  <c r="Q53" i="32"/>
  <c r="P53" i="32"/>
  <c r="R46" i="32"/>
  <c r="Q46" i="32"/>
  <c r="P46" i="32"/>
  <c r="R66" i="32"/>
  <c r="Q66" i="32"/>
  <c r="P66" i="32"/>
  <c r="R35" i="32"/>
  <c r="Q35" i="32"/>
  <c r="P35" i="32"/>
  <c r="R429" i="32"/>
  <c r="Q429" i="32"/>
  <c r="P429" i="32"/>
  <c r="R182" i="32"/>
  <c r="Q182" i="32"/>
  <c r="P182" i="32"/>
  <c r="R62" i="32"/>
  <c r="Q62" i="32"/>
  <c r="P62" i="32"/>
  <c r="R50" i="32"/>
  <c r="Q50" i="32"/>
  <c r="P50" i="32"/>
  <c r="R57" i="32"/>
  <c r="Q57" i="32"/>
  <c r="P57" i="32"/>
  <c r="R60" i="32"/>
  <c r="Q60" i="32"/>
  <c r="P60" i="32"/>
  <c r="R61" i="32"/>
  <c r="Q61" i="32"/>
  <c r="P61" i="32"/>
  <c r="R58" i="32"/>
  <c r="Q58" i="32"/>
  <c r="P58" i="32"/>
  <c r="R28" i="32"/>
  <c r="Q28" i="32"/>
  <c r="P28" i="32"/>
  <c r="R64" i="32"/>
  <c r="Q64" i="32"/>
  <c r="P64" i="32"/>
  <c r="R55" i="32"/>
  <c r="Q55" i="32"/>
  <c r="P55" i="32"/>
  <c r="R59" i="32"/>
  <c r="Q59" i="32"/>
  <c r="P59" i="32"/>
  <c r="R41" i="32"/>
  <c r="Q41" i="32"/>
  <c r="P41" i="32"/>
  <c r="R48" i="32"/>
  <c r="Q48" i="32"/>
  <c r="P48" i="32"/>
  <c r="R32" i="32"/>
  <c r="Q32" i="32"/>
  <c r="P32" i="32"/>
  <c r="R38" i="32"/>
  <c r="Q38" i="32"/>
  <c r="P38" i="32"/>
  <c r="R51" i="32"/>
  <c r="Q51" i="32"/>
  <c r="P51" i="32"/>
  <c r="R73" i="32"/>
  <c r="Q73" i="32"/>
  <c r="P73" i="32"/>
  <c r="R40" i="32"/>
  <c r="Q40" i="32"/>
  <c r="P40" i="32"/>
  <c r="R43" i="32"/>
  <c r="Q43" i="32"/>
  <c r="P43" i="32"/>
  <c r="R39" i="32"/>
  <c r="Q39" i="32"/>
  <c r="P39" i="32"/>
  <c r="R47" i="32"/>
  <c r="Q47" i="32"/>
  <c r="P47" i="32"/>
  <c r="R37" i="32"/>
  <c r="Q37" i="32"/>
  <c r="P37" i="32"/>
  <c r="R44" i="32"/>
  <c r="Q44" i="32"/>
  <c r="P44" i="32"/>
  <c r="R36" i="32"/>
  <c r="Q36" i="32"/>
  <c r="P36" i="32"/>
  <c r="R42" i="32"/>
  <c r="Q42" i="32"/>
  <c r="P42" i="32"/>
  <c r="R49" i="32"/>
  <c r="Q49" i="32"/>
  <c r="P49" i="32"/>
  <c r="R321" i="32"/>
  <c r="Q321" i="32"/>
  <c r="P321" i="32"/>
  <c r="R234" i="32"/>
  <c r="Q234" i="32"/>
  <c r="P234" i="32"/>
  <c r="R34" i="32"/>
  <c r="Q34" i="32"/>
  <c r="P34" i="32"/>
  <c r="R29" i="32"/>
  <c r="Q29" i="32"/>
  <c r="P29" i="32"/>
  <c r="R45" i="32"/>
  <c r="Q45" i="32"/>
  <c r="P45" i="32"/>
  <c r="R33" i="32"/>
  <c r="Q33" i="32"/>
  <c r="P33" i="32"/>
  <c r="R31" i="32"/>
  <c r="Q31" i="32"/>
  <c r="P31" i="32"/>
  <c r="R27" i="32"/>
  <c r="Q27" i="32"/>
  <c r="P27" i="32"/>
  <c r="R30" i="32"/>
  <c r="Q30" i="32"/>
  <c r="P30" i="32"/>
  <c r="R25" i="32"/>
  <c r="Q25" i="32"/>
  <c r="P25" i="32"/>
  <c r="R26" i="32"/>
  <c r="Q26" i="32"/>
  <c r="P26" i="32"/>
  <c r="R24" i="32"/>
  <c r="Q24" i="32"/>
  <c r="P24" i="32"/>
  <c r="R23" i="32"/>
  <c r="Q23" i="32"/>
  <c r="P23" i="32"/>
  <c r="R21" i="32"/>
  <c r="Q21" i="32"/>
  <c r="P21" i="32"/>
  <c r="R22" i="32"/>
  <c r="Q22" i="32"/>
  <c r="P22" i="32"/>
  <c r="R19" i="32"/>
  <c r="Q19" i="32"/>
  <c r="P19" i="32"/>
  <c r="R16" i="32"/>
  <c r="Q16" i="32"/>
  <c r="P16" i="32"/>
  <c r="R20" i="32"/>
  <c r="Q20" i="32"/>
  <c r="P20" i="32"/>
  <c r="R17" i="32"/>
  <c r="Q17" i="32"/>
  <c r="P17" i="32"/>
  <c r="R18" i="32"/>
  <c r="Q18" i="32"/>
  <c r="P18" i="32"/>
  <c r="R15" i="32"/>
  <c r="Q15" i="32"/>
  <c r="P15" i="32"/>
  <c r="R14" i="32"/>
  <c r="Q14" i="32"/>
  <c r="P14" i="32"/>
  <c r="R13" i="32"/>
  <c r="Q13" i="32"/>
  <c r="P13" i="32"/>
  <c r="R12" i="32"/>
  <c r="Q12" i="32"/>
  <c r="P12" i="32"/>
  <c r="R11" i="32"/>
  <c r="Q11" i="32"/>
  <c r="P11" i="32"/>
  <c r="R10" i="32"/>
  <c r="Q10" i="32"/>
  <c r="P10" i="32"/>
  <c r="R9" i="32"/>
  <c r="Q9" i="32"/>
  <c r="P9" i="32"/>
  <c r="O7" i="32"/>
  <c r="N7" i="32"/>
  <c r="L7" i="32"/>
  <c r="O6" i="32"/>
  <c r="N6" i="32"/>
  <c r="L6" i="32"/>
  <c r="R618" i="31"/>
  <c r="R617" i="31"/>
  <c r="R615" i="31"/>
  <c r="R614" i="31"/>
  <c r="R613" i="31"/>
  <c r="R610" i="31"/>
  <c r="R616" i="31"/>
  <c r="R611" i="31"/>
  <c r="R612" i="31"/>
  <c r="R609" i="31"/>
  <c r="R606" i="31"/>
  <c r="R605" i="31"/>
  <c r="R607" i="31"/>
  <c r="R604" i="31"/>
  <c r="R602" i="31"/>
  <c r="R603" i="31"/>
  <c r="R608" i="31"/>
  <c r="R597" i="31"/>
  <c r="R598" i="31"/>
  <c r="R595" i="31"/>
  <c r="R594" i="31"/>
  <c r="R593" i="31"/>
  <c r="R599" i="31"/>
  <c r="R588" i="31"/>
  <c r="R591" i="31"/>
  <c r="R587" i="31"/>
  <c r="R601" i="31"/>
  <c r="R590" i="31"/>
  <c r="R577" i="31"/>
  <c r="R592" i="31"/>
  <c r="R586" i="31"/>
  <c r="R589" i="31"/>
  <c r="R584" i="31"/>
  <c r="R570" i="31"/>
  <c r="R600" i="31"/>
  <c r="R562" i="31"/>
  <c r="R582" i="31"/>
  <c r="R579" i="31"/>
  <c r="R581" i="31"/>
  <c r="R596" i="31"/>
  <c r="R583" i="31"/>
  <c r="R578" i="31"/>
  <c r="R575" i="31"/>
  <c r="R573" i="31"/>
  <c r="R569" i="31"/>
  <c r="R580" i="31"/>
  <c r="R568" i="31"/>
  <c r="R572" i="31"/>
  <c r="R564" i="31"/>
  <c r="R527" i="31"/>
  <c r="R576" i="31"/>
  <c r="R566" i="31"/>
  <c r="R558" i="31"/>
  <c r="R560" i="31"/>
  <c r="R554" i="31"/>
  <c r="R556" i="31"/>
  <c r="R553" i="31"/>
  <c r="R565" i="31"/>
  <c r="R551" i="31"/>
  <c r="R552" i="31"/>
  <c r="R561" i="31"/>
  <c r="R549" i="31"/>
  <c r="R574" i="31"/>
  <c r="R547" i="31"/>
  <c r="R546" i="31"/>
  <c r="R538" i="31"/>
  <c r="R544" i="31"/>
  <c r="R541" i="31"/>
  <c r="R260" i="31"/>
  <c r="R571" i="31"/>
  <c r="R539" i="31"/>
  <c r="R536" i="31"/>
  <c r="R542" i="31"/>
  <c r="R548" i="31"/>
  <c r="R567" i="31"/>
  <c r="R555" i="31"/>
  <c r="R529" i="31"/>
  <c r="R540" i="31"/>
  <c r="R585" i="31"/>
  <c r="R535" i="31"/>
  <c r="R557" i="31"/>
  <c r="R533" i="31"/>
  <c r="R511" i="31"/>
  <c r="R524" i="31"/>
  <c r="R420" i="31"/>
  <c r="R528" i="31"/>
  <c r="R512" i="31"/>
  <c r="R477" i="31"/>
  <c r="R525" i="31"/>
  <c r="R517" i="31"/>
  <c r="R519" i="31"/>
  <c r="R530" i="31"/>
  <c r="R543" i="31"/>
  <c r="R503" i="31"/>
  <c r="R515" i="31"/>
  <c r="R522" i="31"/>
  <c r="R514" i="31"/>
  <c r="R506" i="31"/>
  <c r="R510" i="31"/>
  <c r="R442" i="31"/>
  <c r="R559" i="31"/>
  <c r="R508" i="31"/>
  <c r="R437" i="31"/>
  <c r="R454" i="31"/>
  <c r="R509" i="31"/>
  <c r="R521" i="31"/>
  <c r="R488" i="31"/>
  <c r="R532" i="31"/>
  <c r="R128" i="31"/>
  <c r="R498" i="31"/>
  <c r="R502" i="31"/>
  <c r="R487" i="31"/>
  <c r="R481" i="31"/>
  <c r="R496" i="31"/>
  <c r="R534" i="31"/>
  <c r="R495" i="31"/>
  <c r="R489" i="31"/>
  <c r="R493" i="31"/>
  <c r="R526" i="31"/>
  <c r="R492" i="31"/>
  <c r="R494" i="31"/>
  <c r="R501" i="31"/>
  <c r="R480" i="31"/>
  <c r="R261" i="31"/>
  <c r="R374" i="31"/>
  <c r="R470" i="31"/>
  <c r="R297" i="31"/>
  <c r="R210" i="31"/>
  <c r="R441" i="31"/>
  <c r="R438" i="31"/>
  <c r="R410" i="31"/>
  <c r="R497" i="31"/>
  <c r="R483" i="31"/>
  <c r="R482" i="31"/>
  <c r="R479" i="31"/>
  <c r="R484" i="31"/>
  <c r="R472" i="31"/>
  <c r="R385" i="31"/>
  <c r="R500" i="31"/>
  <c r="R406" i="31"/>
  <c r="R469" i="31"/>
  <c r="R456" i="31"/>
  <c r="R474" i="31"/>
  <c r="R387" i="31"/>
  <c r="R513" i="31"/>
  <c r="R467" i="31"/>
  <c r="R550" i="31"/>
  <c r="R465" i="31"/>
  <c r="R362" i="31"/>
  <c r="R471" i="31"/>
  <c r="R458" i="31"/>
  <c r="R462" i="31"/>
  <c r="R418" i="31"/>
  <c r="R520" i="31"/>
  <c r="R457" i="31"/>
  <c r="R486" i="31"/>
  <c r="R491" i="31"/>
  <c r="R478" i="31"/>
  <c r="R475" i="31"/>
  <c r="R473" i="31"/>
  <c r="R221" i="31"/>
  <c r="R447" i="31"/>
  <c r="R416" i="31"/>
  <c r="R448" i="31"/>
  <c r="R444" i="31"/>
  <c r="R443" i="31"/>
  <c r="R466" i="31"/>
  <c r="R412" i="31"/>
  <c r="R396" i="31"/>
  <c r="R407" i="31"/>
  <c r="R436" i="31"/>
  <c r="R435" i="31"/>
  <c r="R430" i="31"/>
  <c r="R439" i="31"/>
  <c r="R432" i="31"/>
  <c r="R365" i="31"/>
  <c r="R404" i="31"/>
  <c r="R303" i="31"/>
  <c r="R452" i="31"/>
  <c r="R427" i="31"/>
  <c r="R485" i="31"/>
  <c r="R353" i="31"/>
  <c r="R425" i="31"/>
  <c r="R461" i="31"/>
  <c r="R394" i="31"/>
  <c r="R449" i="31"/>
  <c r="R402" i="31"/>
  <c r="R83" i="31"/>
  <c r="R382" i="31"/>
  <c r="R294" i="31"/>
  <c r="R421" i="31"/>
  <c r="R372" i="31"/>
  <c r="R463" i="31"/>
  <c r="R476" i="31"/>
  <c r="R424" i="31"/>
  <c r="R413" i="31"/>
  <c r="R434" i="31"/>
  <c r="R419" i="31"/>
  <c r="R304" i="31"/>
  <c r="R563" i="31"/>
  <c r="R397" i="31"/>
  <c r="R371" i="31"/>
  <c r="R459" i="31"/>
  <c r="R360" i="31"/>
  <c r="R415" i="31"/>
  <c r="R423" i="31"/>
  <c r="R450" i="31"/>
  <c r="R398" i="31"/>
  <c r="R280" i="31"/>
  <c r="R468" i="31"/>
  <c r="R391" i="31"/>
  <c r="R390" i="31"/>
  <c r="R328" i="31"/>
  <c r="R455" i="31"/>
  <c r="R405" i="31"/>
  <c r="R399" i="31"/>
  <c r="R356" i="31"/>
  <c r="R363" i="31"/>
  <c r="R431" i="31"/>
  <c r="R326" i="31"/>
  <c r="R389" i="31"/>
  <c r="R364" i="31"/>
  <c r="R460" i="31"/>
  <c r="R228" i="31"/>
  <c r="R490" i="31"/>
  <c r="R327" i="31"/>
  <c r="R305" i="31"/>
  <c r="R301" i="31"/>
  <c r="R381" i="31"/>
  <c r="R537" i="31"/>
  <c r="R368" i="31"/>
  <c r="R395" i="31"/>
  <c r="R523" i="31"/>
  <c r="R545" i="31"/>
  <c r="R211" i="31"/>
  <c r="R393" i="31"/>
  <c r="R378" i="31"/>
  <c r="R348" i="31"/>
  <c r="R357" i="31"/>
  <c r="R274" i="31"/>
  <c r="R386" i="31"/>
  <c r="R293" i="31"/>
  <c r="R71" i="31"/>
  <c r="R367" i="31"/>
  <c r="R388" i="31"/>
  <c r="R411" i="31"/>
  <c r="R340" i="31"/>
  <c r="R296" i="31"/>
  <c r="R336" i="31"/>
  <c r="R361" i="31"/>
  <c r="R400" i="31"/>
  <c r="R316" i="31"/>
  <c r="R384" i="31"/>
  <c r="R331" i="31"/>
  <c r="R350" i="31"/>
  <c r="R401" i="31"/>
  <c r="R377" i="31"/>
  <c r="R341" i="31"/>
  <c r="R290" i="31"/>
  <c r="R531" i="31"/>
  <c r="R516" i="31"/>
  <c r="R376" i="31"/>
  <c r="R222" i="31"/>
  <c r="R276" i="31"/>
  <c r="R445" i="31"/>
  <c r="R299" i="31"/>
  <c r="R265" i="31"/>
  <c r="R345" i="31"/>
  <c r="R370" i="31"/>
  <c r="R229" i="31"/>
  <c r="R453" i="31"/>
  <c r="R343" i="31"/>
  <c r="R408" i="31"/>
  <c r="R351" i="31"/>
  <c r="R311" i="31"/>
  <c r="R429" i="31"/>
  <c r="R325" i="31"/>
  <c r="R279" i="31"/>
  <c r="R258" i="31"/>
  <c r="R313" i="31"/>
  <c r="R403" i="31"/>
  <c r="R440" i="31"/>
  <c r="R138" i="31"/>
  <c r="R323" i="31"/>
  <c r="R307" i="31"/>
  <c r="R428" i="31"/>
  <c r="R306" i="31"/>
  <c r="R414" i="31"/>
  <c r="R409" i="31"/>
  <c r="R505" i="31"/>
  <c r="R249" i="31"/>
  <c r="R319" i="31"/>
  <c r="R273" i="31"/>
  <c r="R209" i="31"/>
  <c r="R185" i="31"/>
  <c r="R369" i="31"/>
  <c r="R250" i="31"/>
  <c r="R375" i="31"/>
  <c r="R155" i="31"/>
  <c r="R224" i="31"/>
  <c r="R366" i="31"/>
  <c r="R257" i="31"/>
  <c r="R318" i="31"/>
  <c r="R269" i="31"/>
  <c r="R286" i="31"/>
  <c r="R275" i="31"/>
  <c r="R337" i="31"/>
  <c r="R324" i="31"/>
  <c r="R281" i="31"/>
  <c r="R213" i="31"/>
  <c r="R352" i="31"/>
  <c r="R342" i="31"/>
  <c r="R334" i="31"/>
  <c r="R110" i="31"/>
  <c r="R243" i="31"/>
  <c r="R344" i="31"/>
  <c r="R355" i="31"/>
  <c r="R278" i="31"/>
  <c r="R317" i="31"/>
  <c r="R202" i="31"/>
  <c r="R417" i="31"/>
  <c r="R170" i="31"/>
  <c r="R309" i="31"/>
  <c r="R312" i="31"/>
  <c r="R178" i="31"/>
  <c r="R321" i="31"/>
  <c r="R295" i="31"/>
  <c r="R310" i="31"/>
  <c r="R392" i="31"/>
  <c r="R270" i="31"/>
  <c r="R283" i="31"/>
  <c r="R292" i="31"/>
  <c r="R187" i="31"/>
  <c r="R177" i="31"/>
  <c r="R233" i="31"/>
  <c r="R338" i="31"/>
  <c r="R103" i="31"/>
  <c r="R271" i="31"/>
  <c r="R172" i="31"/>
  <c r="R144" i="31"/>
  <c r="R349" i="31"/>
  <c r="R359" i="31"/>
  <c r="R241" i="31"/>
  <c r="R282" i="31"/>
  <c r="R285" i="31"/>
  <c r="R239" i="31"/>
  <c r="R259" i="31"/>
  <c r="R267" i="31"/>
  <c r="R451" i="31"/>
  <c r="R244" i="31"/>
  <c r="R238" i="31"/>
  <c r="R380" i="31"/>
  <c r="R426" i="31"/>
  <c r="R320" i="31"/>
  <c r="R162" i="31"/>
  <c r="R240" i="31"/>
  <c r="R373" i="31"/>
  <c r="R358" i="31"/>
  <c r="R218" i="31"/>
  <c r="R253" i="31"/>
  <c r="R247" i="31"/>
  <c r="R302" i="31"/>
  <c r="R223" i="31"/>
  <c r="R291" i="31"/>
  <c r="R225" i="31"/>
  <c r="R507" i="31"/>
  <c r="R102" i="31"/>
  <c r="R232" i="31"/>
  <c r="R300" i="31"/>
  <c r="R346" i="31"/>
  <c r="R146" i="31"/>
  <c r="R181" i="31"/>
  <c r="R173" i="31"/>
  <c r="R314" i="31"/>
  <c r="R254" i="31"/>
  <c r="R251" i="31"/>
  <c r="R148" i="31"/>
  <c r="R248" i="31"/>
  <c r="R284" i="31"/>
  <c r="R214" i="31"/>
  <c r="R383" i="31"/>
  <c r="R205" i="31"/>
  <c r="R277" i="31"/>
  <c r="R230" i="31"/>
  <c r="R127" i="31"/>
  <c r="R197" i="31"/>
  <c r="R335" i="31"/>
  <c r="R219" i="31"/>
  <c r="R199" i="31"/>
  <c r="R79" i="31"/>
  <c r="R204" i="31"/>
  <c r="R499" i="31"/>
  <c r="R212" i="31"/>
  <c r="R206" i="31"/>
  <c r="R60" i="31"/>
  <c r="R183" i="31"/>
  <c r="R203" i="31"/>
  <c r="R190" i="31"/>
  <c r="R237" i="31"/>
  <c r="R140" i="31"/>
  <c r="R194" i="31"/>
  <c r="R504" i="31"/>
  <c r="R231" i="31"/>
  <c r="R264" i="31"/>
  <c r="R339" i="31"/>
  <c r="R152" i="31"/>
  <c r="R227" i="31"/>
  <c r="R263" i="31"/>
  <c r="R242" i="31"/>
  <c r="R193" i="31"/>
  <c r="R161" i="31"/>
  <c r="R332" i="31"/>
  <c r="R189" i="31"/>
  <c r="R156" i="31"/>
  <c r="R215" i="31"/>
  <c r="R179" i="31"/>
  <c r="R433" i="31"/>
  <c r="R129" i="31"/>
  <c r="R182" i="31"/>
  <c r="R145" i="31"/>
  <c r="R226" i="31"/>
  <c r="R169" i="31"/>
  <c r="R80" i="31"/>
  <c r="R256" i="31"/>
  <c r="R288" i="31"/>
  <c r="R234" i="31"/>
  <c r="R113" i="31"/>
  <c r="R333" i="31"/>
  <c r="R175" i="31"/>
  <c r="R126" i="31"/>
  <c r="R151" i="31"/>
  <c r="R192" i="31"/>
  <c r="R255" i="31"/>
  <c r="R308" i="31"/>
  <c r="R220" i="31"/>
  <c r="R236" i="31"/>
  <c r="R147" i="31"/>
  <c r="R153" i="31"/>
  <c r="R245" i="31"/>
  <c r="R268" i="31"/>
  <c r="R154" i="31"/>
  <c r="R143" i="31"/>
  <c r="R208" i="31"/>
  <c r="R115" i="31"/>
  <c r="R171" i="31"/>
  <c r="R141" i="31"/>
  <c r="R235" i="31"/>
  <c r="R329" i="31"/>
  <c r="R157" i="31"/>
  <c r="R266" i="31"/>
  <c r="R43" i="31"/>
  <c r="R246" i="31"/>
  <c r="R287" i="31"/>
  <c r="R174" i="31"/>
  <c r="R188" i="31"/>
  <c r="R180" i="31"/>
  <c r="R200" i="31"/>
  <c r="R165" i="31"/>
  <c r="R166" i="31"/>
  <c r="R164" i="31"/>
  <c r="R315" i="31"/>
  <c r="R48" i="31"/>
  <c r="R142" i="31"/>
  <c r="R96" i="31"/>
  <c r="R354" i="31"/>
  <c r="R201" i="31"/>
  <c r="R252" i="31"/>
  <c r="R59" i="31"/>
  <c r="R159" i="31"/>
  <c r="R330" i="31"/>
  <c r="R262" i="31"/>
  <c r="R168" i="31"/>
  <c r="R186" i="31"/>
  <c r="R90" i="31"/>
  <c r="R131" i="31"/>
  <c r="R216" i="31"/>
  <c r="R89" i="31"/>
  <c r="R136" i="31"/>
  <c r="R76" i="31"/>
  <c r="R135" i="31"/>
  <c r="R298" i="31"/>
  <c r="R191" i="31"/>
  <c r="R123" i="31"/>
  <c r="R347" i="31"/>
  <c r="R124" i="31"/>
  <c r="R198" i="31"/>
  <c r="R107" i="31"/>
  <c r="R134" i="31"/>
  <c r="R37" i="31"/>
  <c r="R379" i="31"/>
  <c r="R100" i="31"/>
  <c r="R72" i="31"/>
  <c r="R149" i="31"/>
  <c r="R132" i="31"/>
  <c r="R150" i="31"/>
  <c r="R112" i="31"/>
  <c r="R289" i="31"/>
  <c r="R116" i="31"/>
  <c r="R137" i="31"/>
  <c r="R139" i="31"/>
  <c r="R158" i="31"/>
  <c r="R163" i="31"/>
  <c r="R176" i="31"/>
  <c r="R195" i="31"/>
  <c r="R55" i="31"/>
  <c r="R111" i="31"/>
  <c r="R105" i="31"/>
  <c r="R104" i="31"/>
  <c r="R167" i="31"/>
  <c r="R184" i="31"/>
  <c r="R118" i="31"/>
  <c r="R54" i="31"/>
  <c r="R322" i="31"/>
  <c r="R56" i="31"/>
  <c r="R94" i="31"/>
  <c r="R207" i="31"/>
  <c r="R84" i="31"/>
  <c r="R101" i="31"/>
  <c r="R87" i="31"/>
  <c r="R196" i="31"/>
  <c r="R67" i="31"/>
  <c r="R125" i="31"/>
  <c r="R217" i="31"/>
  <c r="R82" i="31"/>
  <c r="R119" i="31"/>
  <c r="R106" i="31"/>
  <c r="R97" i="31"/>
  <c r="R422" i="31"/>
  <c r="R75" i="31"/>
  <c r="R88" i="31"/>
  <c r="R92" i="31"/>
  <c r="R95" i="31"/>
  <c r="R41" i="31"/>
  <c r="R108" i="31"/>
  <c r="R98" i="31"/>
  <c r="R109" i="31"/>
  <c r="R86" i="31"/>
  <c r="R99" i="31"/>
  <c r="R93" i="31"/>
  <c r="R122" i="31"/>
  <c r="R69" i="31"/>
  <c r="R160" i="31"/>
  <c r="R464" i="31"/>
  <c r="R272" i="31"/>
  <c r="R74" i="31"/>
  <c r="R73" i="31"/>
  <c r="R68" i="31"/>
  <c r="R121" i="31"/>
  <c r="R65" i="31"/>
  <c r="R66" i="31"/>
  <c r="R120" i="31"/>
  <c r="R78" i="31"/>
  <c r="R62" i="31"/>
  <c r="R50" i="31"/>
  <c r="R57" i="31"/>
  <c r="R58" i="31"/>
  <c r="R133" i="31"/>
  <c r="R51" i="31"/>
  <c r="R81" i="31"/>
  <c r="R44" i="31"/>
  <c r="R117" i="31"/>
  <c r="R130" i="31"/>
  <c r="R46" i="31"/>
  <c r="R47" i="31"/>
  <c r="R85" i="31"/>
  <c r="R70" i="31"/>
  <c r="R114" i="31"/>
  <c r="R40" i="31"/>
  <c r="R446" i="31"/>
  <c r="R49" i="31"/>
  <c r="R42" i="31"/>
  <c r="R77" i="31"/>
  <c r="R26" i="31"/>
  <c r="R63" i="31"/>
  <c r="R61" i="31"/>
  <c r="R38" i="31"/>
  <c r="R91" i="31"/>
  <c r="R33" i="31"/>
  <c r="R31" i="31"/>
  <c r="R53" i="31"/>
  <c r="R39" i="31"/>
  <c r="R36" i="31"/>
  <c r="R52" i="31"/>
  <c r="R45" i="31"/>
  <c r="R27" i="31"/>
  <c r="R30" i="31"/>
  <c r="R28" i="31"/>
  <c r="R64" i="31"/>
  <c r="R29" i="31"/>
  <c r="R34" i="31"/>
  <c r="R35" i="31"/>
  <c r="R518" i="31"/>
  <c r="R23" i="31"/>
  <c r="R22" i="31"/>
  <c r="R21" i="31"/>
  <c r="R25" i="31"/>
  <c r="R19" i="31"/>
  <c r="R18" i="31"/>
  <c r="R24" i="31"/>
  <c r="R20" i="31"/>
  <c r="R17" i="31"/>
  <c r="R32" i="31"/>
  <c r="R15" i="31"/>
  <c r="R16" i="31"/>
  <c r="R14" i="31"/>
  <c r="R12" i="31"/>
  <c r="R13" i="31"/>
  <c r="R11" i="31"/>
  <c r="R10" i="31"/>
  <c r="R9" i="31"/>
  <c r="Q618" i="31"/>
  <c r="Q617" i="31"/>
  <c r="Q615" i="31"/>
  <c r="Q614" i="31"/>
  <c r="Q613" i="31"/>
  <c r="Q610" i="31"/>
  <c r="Q616" i="31"/>
  <c r="Q611" i="31"/>
  <c r="Q612" i="31"/>
  <c r="Q609" i="31"/>
  <c r="Q606" i="31"/>
  <c r="Q605" i="31"/>
  <c r="Q607" i="31"/>
  <c r="Q604" i="31"/>
  <c r="Q602" i="31"/>
  <c r="Q603" i="31"/>
  <c r="Q608" i="31"/>
  <c r="Q597" i="31"/>
  <c r="Q598" i="31"/>
  <c r="Q595" i="31"/>
  <c r="Q594" i="31"/>
  <c r="Q593" i="31"/>
  <c r="Q599" i="31"/>
  <c r="Q588" i="31"/>
  <c r="Q591" i="31"/>
  <c r="Q587" i="31"/>
  <c r="Q601" i="31"/>
  <c r="Q590" i="31"/>
  <c r="Q577" i="31"/>
  <c r="Q592" i="31"/>
  <c r="Q586" i="31"/>
  <c r="Q589" i="31"/>
  <c r="Q584" i="31"/>
  <c r="Q570" i="31"/>
  <c r="Q600" i="31"/>
  <c r="Q562" i="31"/>
  <c r="Q582" i="31"/>
  <c r="Q579" i="31"/>
  <c r="Q581" i="31"/>
  <c r="Q596" i="31"/>
  <c r="Q583" i="31"/>
  <c r="Q578" i="31"/>
  <c r="Q575" i="31"/>
  <c r="Q573" i="31"/>
  <c r="Q569" i="31"/>
  <c r="Q580" i="31"/>
  <c r="Q568" i="31"/>
  <c r="Q572" i="31"/>
  <c r="Q564" i="31"/>
  <c r="Q527" i="31"/>
  <c r="Q576" i="31"/>
  <c r="Q566" i="31"/>
  <c r="Q558" i="31"/>
  <c r="Q560" i="31"/>
  <c r="Q554" i="31"/>
  <c r="Q556" i="31"/>
  <c r="Q553" i="31"/>
  <c r="Q565" i="31"/>
  <c r="Q551" i="31"/>
  <c r="Q552" i="31"/>
  <c r="Q561" i="31"/>
  <c r="Q549" i="31"/>
  <c r="Q574" i="31"/>
  <c r="Q547" i="31"/>
  <c r="Q546" i="31"/>
  <c r="Q538" i="31"/>
  <c r="Q544" i="31"/>
  <c r="Q541" i="31"/>
  <c r="Q260" i="31"/>
  <c r="Q571" i="31"/>
  <c r="Q539" i="31"/>
  <c r="Q536" i="31"/>
  <c r="Q542" i="31"/>
  <c r="Q548" i="31"/>
  <c r="Q567" i="31"/>
  <c r="Q555" i="31"/>
  <c r="Q529" i="31"/>
  <c r="Q540" i="31"/>
  <c r="Q585" i="31"/>
  <c r="Q535" i="31"/>
  <c r="Q557" i="31"/>
  <c r="Q533" i="31"/>
  <c r="Q511" i="31"/>
  <c r="Q524" i="31"/>
  <c r="Q420" i="31"/>
  <c r="Q528" i="31"/>
  <c r="Q512" i="31"/>
  <c r="Q477" i="31"/>
  <c r="Q525" i="31"/>
  <c r="Q517" i="31"/>
  <c r="Q519" i="31"/>
  <c r="Q530" i="31"/>
  <c r="Q543" i="31"/>
  <c r="Q503" i="31"/>
  <c r="Q515" i="31"/>
  <c r="Q522" i="31"/>
  <c r="Q514" i="31"/>
  <c r="Q506" i="31"/>
  <c r="Q510" i="31"/>
  <c r="Q442" i="31"/>
  <c r="Q559" i="31"/>
  <c r="Q508" i="31"/>
  <c r="Q437" i="31"/>
  <c r="Q454" i="31"/>
  <c r="Q509" i="31"/>
  <c r="Q521" i="31"/>
  <c r="Q488" i="31"/>
  <c r="Q532" i="31"/>
  <c r="Q128" i="31"/>
  <c r="Q498" i="31"/>
  <c r="Q502" i="31"/>
  <c r="Q487" i="31"/>
  <c r="Q481" i="31"/>
  <c r="Q496" i="31"/>
  <c r="Q534" i="31"/>
  <c r="Q495" i="31"/>
  <c r="Q489" i="31"/>
  <c r="Q493" i="31"/>
  <c r="Q526" i="31"/>
  <c r="Q492" i="31"/>
  <c r="Q494" i="31"/>
  <c r="Q501" i="31"/>
  <c r="Q480" i="31"/>
  <c r="Q261" i="31"/>
  <c r="Q374" i="31"/>
  <c r="Q470" i="31"/>
  <c r="Q297" i="31"/>
  <c r="Q210" i="31"/>
  <c r="Q441" i="31"/>
  <c r="Q438" i="31"/>
  <c r="Q410" i="31"/>
  <c r="Q497" i="31"/>
  <c r="Q483" i="31"/>
  <c r="Q482" i="31"/>
  <c r="Q479" i="31"/>
  <c r="Q484" i="31"/>
  <c r="Q472" i="31"/>
  <c r="Q385" i="31"/>
  <c r="Q500" i="31"/>
  <c r="Q406" i="31"/>
  <c r="Q469" i="31"/>
  <c r="Q456" i="31"/>
  <c r="Q474" i="31"/>
  <c r="Q387" i="31"/>
  <c r="Q513" i="31"/>
  <c r="Q467" i="31"/>
  <c r="Q550" i="31"/>
  <c r="Q465" i="31"/>
  <c r="Q362" i="31"/>
  <c r="Q471" i="31"/>
  <c r="Q458" i="31"/>
  <c r="Q462" i="31"/>
  <c r="Q418" i="31"/>
  <c r="Q520" i="31"/>
  <c r="Q457" i="31"/>
  <c r="Q486" i="31"/>
  <c r="Q491" i="31"/>
  <c r="Q478" i="31"/>
  <c r="Q475" i="31"/>
  <c r="Q473" i="31"/>
  <c r="Q221" i="31"/>
  <c r="Q447" i="31"/>
  <c r="Q416" i="31"/>
  <c r="Q448" i="31"/>
  <c r="Q444" i="31"/>
  <c r="Q443" i="31"/>
  <c r="Q466" i="31"/>
  <c r="Q412" i="31"/>
  <c r="Q396" i="31"/>
  <c r="Q407" i="31"/>
  <c r="Q436" i="31"/>
  <c r="Q435" i="31"/>
  <c r="Q430" i="31"/>
  <c r="Q439" i="31"/>
  <c r="Q432" i="31"/>
  <c r="Q365" i="31"/>
  <c r="Q404" i="31"/>
  <c r="Q303" i="31"/>
  <c r="Q452" i="31"/>
  <c r="Q427" i="31"/>
  <c r="Q485" i="31"/>
  <c r="Q353" i="31"/>
  <c r="Q425" i="31"/>
  <c r="Q461" i="31"/>
  <c r="Q394" i="31"/>
  <c r="Q449" i="31"/>
  <c r="Q402" i="31"/>
  <c r="Q83" i="31"/>
  <c r="Q382" i="31"/>
  <c r="Q294" i="31"/>
  <c r="Q421" i="31"/>
  <c r="Q372" i="31"/>
  <c r="Q463" i="31"/>
  <c r="Q476" i="31"/>
  <c r="Q424" i="31"/>
  <c r="Q413" i="31"/>
  <c r="Q434" i="31"/>
  <c r="Q419" i="31"/>
  <c r="Q304" i="31"/>
  <c r="Q563" i="31"/>
  <c r="Q397" i="31"/>
  <c r="Q371" i="31"/>
  <c r="Q459" i="31"/>
  <c r="Q360" i="31"/>
  <c r="Q415" i="31"/>
  <c r="Q423" i="31"/>
  <c r="Q450" i="31"/>
  <c r="Q398" i="31"/>
  <c r="Q280" i="31"/>
  <c r="Q468" i="31"/>
  <c r="Q391" i="31"/>
  <c r="Q390" i="31"/>
  <c r="Q328" i="31"/>
  <c r="Q455" i="31"/>
  <c r="Q405" i="31"/>
  <c r="Q399" i="31"/>
  <c r="Q356" i="31"/>
  <c r="Q363" i="31"/>
  <c r="Q431" i="31"/>
  <c r="Q326" i="31"/>
  <c r="Q389" i="31"/>
  <c r="Q364" i="31"/>
  <c r="Q460" i="31"/>
  <c r="Q228" i="31"/>
  <c r="Q490" i="31"/>
  <c r="Q327" i="31"/>
  <c r="Q305" i="31"/>
  <c r="Q301" i="31"/>
  <c r="Q381" i="31"/>
  <c r="Q537" i="31"/>
  <c r="Q368" i="31"/>
  <c r="Q395" i="31"/>
  <c r="Q523" i="31"/>
  <c r="Q545" i="31"/>
  <c r="Q211" i="31"/>
  <c r="Q393" i="31"/>
  <c r="Q378" i="31"/>
  <c r="Q348" i="31"/>
  <c r="Q357" i="31"/>
  <c r="Q274" i="31"/>
  <c r="Q386" i="31"/>
  <c r="Q293" i="31"/>
  <c r="Q71" i="31"/>
  <c r="Q367" i="31"/>
  <c r="Q388" i="31"/>
  <c r="Q411" i="31"/>
  <c r="Q340" i="31"/>
  <c r="Q296" i="31"/>
  <c r="Q336" i="31"/>
  <c r="Q361" i="31"/>
  <c r="Q400" i="31"/>
  <c r="Q316" i="31"/>
  <c r="Q384" i="31"/>
  <c r="Q331" i="31"/>
  <c r="Q350" i="31"/>
  <c r="Q401" i="31"/>
  <c r="Q377" i="31"/>
  <c r="Q341" i="31"/>
  <c r="Q290" i="31"/>
  <c r="Q531" i="31"/>
  <c r="Q516" i="31"/>
  <c r="Q376" i="31"/>
  <c r="Q222" i="31"/>
  <c r="Q276" i="31"/>
  <c r="Q445" i="31"/>
  <c r="Q299" i="31"/>
  <c r="Q265" i="31"/>
  <c r="Q345" i="31"/>
  <c r="Q370" i="31"/>
  <c r="Q229" i="31"/>
  <c r="Q453" i="31"/>
  <c r="Q343" i="31"/>
  <c r="Q408" i="31"/>
  <c r="Q351" i="31"/>
  <c r="Q311" i="31"/>
  <c r="Q429" i="31"/>
  <c r="Q325" i="31"/>
  <c r="Q279" i="31"/>
  <c r="Q258" i="31"/>
  <c r="Q313" i="31"/>
  <c r="Q403" i="31"/>
  <c r="Q440" i="31"/>
  <c r="Q138" i="31"/>
  <c r="Q323" i="31"/>
  <c r="Q307" i="31"/>
  <c r="Q428" i="31"/>
  <c r="Q306" i="31"/>
  <c r="Q414" i="31"/>
  <c r="Q409" i="31"/>
  <c r="Q505" i="31"/>
  <c r="Q249" i="31"/>
  <c r="Q319" i="31"/>
  <c r="Q273" i="31"/>
  <c r="Q209" i="31"/>
  <c r="Q185" i="31"/>
  <c r="Q369" i="31"/>
  <c r="Q250" i="31"/>
  <c r="Q375" i="31"/>
  <c r="Q155" i="31"/>
  <c r="Q224" i="31"/>
  <c r="Q366" i="31"/>
  <c r="Q257" i="31"/>
  <c r="Q318" i="31"/>
  <c r="Q269" i="31"/>
  <c r="Q286" i="31"/>
  <c r="Q275" i="31"/>
  <c r="Q337" i="31"/>
  <c r="Q324" i="31"/>
  <c r="Q281" i="31"/>
  <c r="Q213" i="31"/>
  <c r="Q352" i="31"/>
  <c r="Q342" i="31"/>
  <c r="Q334" i="31"/>
  <c r="Q110" i="31"/>
  <c r="Q243" i="31"/>
  <c r="Q344" i="31"/>
  <c r="Q355" i="31"/>
  <c r="Q278" i="31"/>
  <c r="Q317" i="31"/>
  <c r="Q202" i="31"/>
  <c r="Q417" i="31"/>
  <c r="Q170" i="31"/>
  <c r="Q309" i="31"/>
  <c r="Q312" i="31"/>
  <c r="Q178" i="31"/>
  <c r="Q321" i="31"/>
  <c r="Q295" i="31"/>
  <c r="Q310" i="31"/>
  <c r="Q392" i="31"/>
  <c r="Q270" i="31"/>
  <c r="Q283" i="31"/>
  <c r="Q292" i="31"/>
  <c r="Q187" i="31"/>
  <c r="Q177" i="31"/>
  <c r="Q233" i="31"/>
  <c r="Q338" i="31"/>
  <c r="Q103" i="31"/>
  <c r="Q271" i="31"/>
  <c r="Q172" i="31"/>
  <c r="Q144" i="31"/>
  <c r="Q349" i="31"/>
  <c r="Q359" i="31"/>
  <c r="Q241" i="31"/>
  <c r="Q282" i="31"/>
  <c r="Q285" i="31"/>
  <c r="Q239" i="31"/>
  <c r="Q259" i="31"/>
  <c r="Q267" i="31"/>
  <c r="Q451" i="31"/>
  <c r="Q244" i="31"/>
  <c r="Q238" i="31"/>
  <c r="Q380" i="31"/>
  <c r="Q426" i="31"/>
  <c r="Q320" i="31"/>
  <c r="Q162" i="31"/>
  <c r="Q240" i="31"/>
  <c r="Q373" i="31"/>
  <c r="Q358" i="31"/>
  <c r="Q218" i="31"/>
  <c r="Q253" i="31"/>
  <c r="Q247" i="31"/>
  <c r="Q302" i="31"/>
  <c r="Q223" i="31"/>
  <c r="Q291" i="31"/>
  <c r="Q225" i="31"/>
  <c r="Q507" i="31"/>
  <c r="Q102" i="31"/>
  <c r="Q232" i="31"/>
  <c r="Q300" i="31"/>
  <c r="Q346" i="31"/>
  <c r="Q146" i="31"/>
  <c r="Q181" i="31"/>
  <c r="Q173" i="31"/>
  <c r="Q314" i="31"/>
  <c r="Q254" i="31"/>
  <c r="Q251" i="31"/>
  <c r="Q148" i="31"/>
  <c r="Q248" i="31"/>
  <c r="Q284" i="31"/>
  <c r="Q214" i="31"/>
  <c r="Q383" i="31"/>
  <c r="Q205" i="31"/>
  <c r="Q277" i="31"/>
  <c r="Q230" i="31"/>
  <c r="Q127" i="31"/>
  <c r="Q197" i="31"/>
  <c r="Q335" i="31"/>
  <c r="Q219" i="31"/>
  <c r="Q199" i="31"/>
  <c r="Q79" i="31"/>
  <c r="Q204" i="31"/>
  <c r="Q499" i="31"/>
  <c r="Q212" i="31"/>
  <c r="Q206" i="31"/>
  <c r="Q60" i="31"/>
  <c r="Q183" i="31"/>
  <c r="Q203" i="31"/>
  <c r="Q190" i="31"/>
  <c r="Q237" i="31"/>
  <c r="Q140" i="31"/>
  <c r="Q194" i="31"/>
  <c r="Q504" i="31"/>
  <c r="Q231" i="31"/>
  <c r="Q264" i="31"/>
  <c r="Q339" i="31"/>
  <c r="Q152" i="31"/>
  <c r="Q227" i="31"/>
  <c r="Q263" i="31"/>
  <c r="Q242" i="31"/>
  <c r="Q193" i="31"/>
  <c r="Q161" i="31"/>
  <c r="Q332" i="31"/>
  <c r="Q189" i="31"/>
  <c r="Q156" i="31"/>
  <c r="Q215" i="31"/>
  <c r="Q179" i="31"/>
  <c r="Q433" i="31"/>
  <c r="Q129" i="31"/>
  <c r="Q182" i="31"/>
  <c r="Q145" i="31"/>
  <c r="Q226" i="31"/>
  <c r="Q169" i="31"/>
  <c r="Q80" i="31"/>
  <c r="Q256" i="31"/>
  <c r="Q288" i="31"/>
  <c r="Q234" i="31"/>
  <c r="Q113" i="31"/>
  <c r="Q333" i="31"/>
  <c r="Q175" i="31"/>
  <c r="Q126" i="31"/>
  <c r="Q151" i="31"/>
  <c r="Q192" i="31"/>
  <c r="Q255" i="31"/>
  <c r="Q308" i="31"/>
  <c r="Q220" i="31"/>
  <c r="Q236" i="31"/>
  <c r="Q147" i="31"/>
  <c r="Q153" i="31"/>
  <c r="Q245" i="31"/>
  <c r="Q268" i="31"/>
  <c r="Q154" i="31"/>
  <c r="Q143" i="31"/>
  <c r="Q208" i="31"/>
  <c r="Q115" i="31"/>
  <c r="Q171" i="31"/>
  <c r="Q141" i="31"/>
  <c r="Q235" i="31"/>
  <c r="Q329" i="31"/>
  <c r="Q157" i="31"/>
  <c r="Q266" i="31"/>
  <c r="Q43" i="31"/>
  <c r="Q246" i="31"/>
  <c r="Q287" i="31"/>
  <c r="Q174" i="31"/>
  <c r="Q188" i="31"/>
  <c r="Q180" i="31"/>
  <c r="Q200" i="31"/>
  <c r="Q165" i="31"/>
  <c r="Q166" i="31"/>
  <c r="Q164" i="31"/>
  <c r="Q315" i="31"/>
  <c r="Q48" i="31"/>
  <c r="Q142" i="31"/>
  <c r="Q96" i="31"/>
  <c r="Q354" i="31"/>
  <c r="Q201" i="31"/>
  <c r="Q252" i="31"/>
  <c r="Q59" i="31"/>
  <c r="Q159" i="31"/>
  <c r="Q330" i="31"/>
  <c r="Q262" i="31"/>
  <c r="Q168" i="31"/>
  <c r="Q186" i="31"/>
  <c r="Q90" i="31"/>
  <c r="Q131" i="31"/>
  <c r="Q216" i="31"/>
  <c r="Q89" i="31"/>
  <c r="Q136" i="31"/>
  <c r="Q76" i="31"/>
  <c r="Q135" i="31"/>
  <c r="Q298" i="31"/>
  <c r="Q191" i="31"/>
  <c r="Q123" i="31"/>
  <c r="Q347" i="31"/>
  <c r="Q124" i="31"/>
  <c r="Q198" i="31"/>
  <c r="Q107" i="31"/>
  <c r="Q134" i="31"/>
  <c r="Q37" i="31"/>
  <c r="Q379" i="31"/>
  <c r="Q100" i="31"/>
  <c r="Q72" i="31"/>
  <c r="Q149" i="31"/>
  <c r="Q132" i="31"/>
  <c r="Q150" i="31"/>
  <c r="Q112" i="31"/>
  <c r="Q289" i="31"/>
  <c r="Q116" i="31"/>
  <c r="Q137" i="31"/>
  <c r="Q139" i="31"/>
  <c r="Q158" i="31"/>
  <c r="Q163" i="31"/>
  <c r="Q176" i="31"/>
  <c r="Q195" i="31"/>
  <c r="Q55" i="31"/>
  <c r="Q111" i="31"/>
  <c r="Q105" i="31"/>
  <c r="Q104" i="31"/>
  <c r="Q167" i="31"/>
  <c r="Q184" i="31"/>
  <c r="Q118" i="31"/>
  <c r="Q54" i="31"/>
  <c r="Q322" i="31"/>
  <c r="Q56" i="31"/>
  <c r="Q94" i="31"/>
  <c r="Q207" i="31"/>
  <c r="Q84" i="31"/>
  <c r="Q101" i="31"/>
  <c r="Q87" i="31"/>
  <c r="Q196" i="31"/>
  <c r="Q67" i="31"/>
  <c r="Q125" i="31"/>
  <c r="Q217" i="31"/>
  <c r="Q82" i="31"/>
  <c r="Q119" i="31"/>
  <c r="Q106" i="31"/>
  <c r="Q97" i="31"/>
  <c r="Q422" i="31"/>
  <c r="Q75" i="31"/>
  <c r="Q88" i="31"/>
  <c r="Q92" i="31"/>
  <c r="Q95" i="31"/>
  <c r="Q41" i="31"/>
  <c r="Q108" i="31"/>
  <c r="Q98" i="31"/>
  <c r="Q109" i="31"/>
  <c r="Q86" i="31"/>
  <c r="Q99" i="31"/>
  <c r="Q93" i="31"/>
  <c r="Q122" i="31"/>
  <c r="Q69" i="31"/>
  <c r="Q160" i="31"/>
  <c r="Q464" i="31"/>
  <c r="Q272" i="31"/>
  <c r="Q74" i="31"/>
  <c r="Q73" i="31"/>
  <c r="Q68" i="31"/>
  <c r="Q121" i="31"/>
  <c r="Q65" i="31"/>
  <c r="Q66" i="31"/>
  <c r="Q120" i="31"/>
  <c r="Q78" i="31"/>
  <c r="Q62" i="31"/>
  <c r="Q50" i="31"/>
  <c r="Q57" i="31"/>
  <c r="Q58" i="31"/>
  <c r="Q133" i="31"/>
  <c r="Q51" i="31"/>
  <c r="Q81" i="31"/>
  <c r="Q44" i="31"/>
  <c r="Q117" i="31"/>
  <c r="Q130" i="31"/>
  <c r="Q46" i="31"/>
  <c r="Q47" i="31"/>
  <c r="Q85" i="31"/>
  <c r="Q70" i="31"/>
  <c r="Q114" i="31"/>
  <c r="Q40" i="31"/>
  <c r="Q446" i="31"/>
  <c r="Q49" i="31"/>
  <c r="Q42" i="31"/>
  <c r="Q77" i="31"/>
  <c r="Q26" i="31"/>
  <c r="Q63" i="31"/>
  <c r="Q61" i="31"/>
  <c r="Q38" i="31"/>
  <c r="Q91" i="31"/>
  <c r="Q33" i="31"/>
  <c r="Q31" i="31"/>
  <c r="Q53" i="31"/>
  <c r="Q39" i="31"/>
  <c r="Q36" i="31"/>
  <c r="Q52" i="31"/>
  <c r="Q45" i="31"/>
  <c r="Q27" i="31"/>
  <c r="Q30" i="31"/>
  <c r="Q28" i="31"/>
  <c r="Q64" i="31"/>
  <c r="Q29" i="31"/>
  <c r="Q34" i="31"/>
  <c r="Q35" i="31"/>
  <c r="Q518" i="31"/>
  <c r="Q23" i="31"/>
  <c r="Q22" i="31"/>
  <c r="Q21" i="31"/>
  <c r="Q25" i="31"/>
  <c r="Q19" i="31"/>
  <c r="Q18" i="31"/>
  <c r="Q24" i="31"/>
  <c r="Q20" i="31"/>
  <c r="Q17" i="31"/>
  <c r="Q32" i="31"/>
  <c r="Q15" i="31"/>
  <c r="Q16" i="31"/>
  <c r="Q14" i="31"/>
  <c r="Q12" i="31"/>
  <c r="Q13" i="31"/>
  <c r="Q11" i="31"/>
  <c r="Q10" i="31"/>
  <c r="Q9" i="31"/>
  <c r="P618" i="31"/>
  <c r="P617" i="31"/>
  <c r="P615" i="31"/>
  <c r="P614" i="31"/>
  <c r="P613" i="31"/>
  <c r="P610" i="31"/>
  <c r="P616" i="31"/>
  <c r="P611" i="31"/>
  <c r="P612" i="31"/>
  <c r="P609" i="31"/>
  <c r="P606" i="31"/>
  <c r="P605" i="31"/>
  <c r="P607" i="31"/>
  <c r="P604" i="31"/>
  <c r="P602" i="31"/>
  <c r="P603" i="31"/>
  <c r="P608" i="31"/>
  <c r="P597" i="31"/>
  <c r="P598" i="31"/>
  <c r="P595" i="31"/>
  <c r="P594" i="31"/>
  <c r="P593" i="31"/>
  <c r="P599" i="31"/>
  <c r="P588" i="31"/>
  <c r="P591" i="31"/>
  <c r="P587" i="31"/>
  <c r="P601" i="31"/>
  <c r="P590" i="31"/>
  <c r="P577" i="31"/>
  <c r="P592" i="31"/>
  <c r="P586" i="31"/>
  <c r="P589" i="31"/>
  <c r="P584" i="31"/>
  <c r="P570" i="31"/>
  <c r="P600" i="31"/>
  <c r="P562" i="31"/>
  <c r="P582" i="31"/>
  <c r="P579" i="31"/>
  <c r="P581" i="31"/>
  <c r="P596" i="31"/>
  <c r="P583" i="31"/>
  <c r="P578" i="31"/>
  <c r="P575" i="31"/>
  <c r="P573" i="31"/>
  <c r="P569" i="31"/>
  <c r="P580" i="31"/>
  <c r="P568" i="31"/>
  <c r="P572" i="31"/>
  <c r="P564" i="31"/>
  <c r="P527" i="31"/>
  <c r="P576" i="31"/>
  <c r="P566" i="31"/>
  <c r="P558" i="31"/>
  <c r="P560" i="31"/>
  <c r="P554" i="31"/>
  <c r="P556" i="31"/>
  <c r="P553" i="31"/>
  <c r="P565" i="31"/>
  <c r="P551" i="31"/>
  <c r="P552" i="31"/>
  <c r="P561" i="31"/>
  <c r="P549" i="31"/>
  <c r="P574" i="31"/>
  <c r="P547" i="31"/>
  <c r="P546" i="31"/>
  <c r="P538" i="31"/>
  <c r="P544" i="31"/>
  <c r="P541" i="31"/>
  <c r="P260" i="31"/>
  <c r="P571" i="31"/>
  <c r="P539" i="31"/>
  <c r="P536" i="31"/>
  <c r="P542" i="31"/>
  <c r="P548" i="31"/>
  <c r="P567" i="31"/>
  <c r="P555" i="31"/>
  <c r="P529" i="31"/>
  <c r="P540" i="31"/>
  <c r="P585" i="31"/>
  <c r="P535" i="31"/>
  <c r="P557" i="31"/>
  <c r="P533" i="31"/>
  <c r="P511" i="31"/>
  <c r="P524" i="31"/>
  <c r="P420" i="31"/>
  <c r="P528" i="31"/>
  <c r="P512" i="31"/>
  <c r="P477" i="31"/>
  <c r="P525" i="31"/>
  <c r="P517" i="31"/>
  <c r="P519" i="31"/>
  <c r="P530" i="31"/>
  <c r="P543" i="31"/>
  <c r="P503" i="31"/>
  <c r="P515" i="31"/>
  <c r="P522" i="31"/>
  <c r="P514" i="31"/>
  <c r="P506" i="31"/>
  <c r="P510" i="31"/>
  <c r="P442" i="31"/>
  <c r="P559" i="31"/>
  <c r="P508" i="31"/>
  <c r="P437" i="31"/>
  <c r="P454" i="31"/>
  <c r="P509" i="31"/>
  <c r="P521" i="31"/>
  <c r="P488" i="31"/>
  <c r="P532" i="31"/>
  <c r="P128" i="31"/>
  <c r="P498" i="31"/>
  <c r="P502" i="31"/>
  <c r="P487" i="31"/>
  <c r="P481" i="31"/>
  <c r="P496" i="31"/>
  <c r="P534" i="31"/>
  <c r="P495" i="31"/>
  <c r="P489" i="31"/>
  <c r="P493" i="31"/>
  <c r="P526" i="31"/>
  <c r="P492" i="31"/>
  <c r="P494" i="31"/>
  <c r="P501" i="31"/>
  <c r="P480" i="31"/>
  <c r="P261" i="31"/>
  <c r="P374" i="31"/>
  <c r="P470" i="31"/>
  <c r="P297" i="31"/>
  <c r="P210" i="31"/>
  <c r="P441" i="31"/>
  <c r="P438" i="31"/>
  <c r="P410" i="31"/>
  <c r="P497" i="31"/>
  <c r="P483" i="31"/>
  <c r="P482" i="31"/>
  <c r="P479" i="31"/>
  <c r="P484" i="31"/>
  <c r="P472" i="31"/>
  <c r="P385" i="31"/>
  <c r="P500" i="31"/>
  <c r="P406" i="31"/>
  <c r="P469" i="31"/>
  <c r="P456" i="31"/>
  <c r="P474" i="31"/>
  <c r="P387" i="31"/>
  <c r="P513" i="31"/>
  <c r="P467" i="31"/>
  <c r="P550" i="31"/>
  <c r="P465" i="31"/>
  <c r="P362" i="31"/>
  <c r="P471" i="31"/>
  <c r="P458" i="31"/>
  <c r="P462" i="31"/>
  <c r="P418" i="31"/>
  <c r="P520" i="31"/>
  <c r="P457" i="31"/>
  <c r="P486" i="31"/>
  <c r="P491" i="31"/>
  <c r="P478" i="31"/>
  <c r="P475" i="31"/>
  <c r="P473" i="31"/>
  <c r="P221" i="31"/>
  <c r="P447" i="31"/>
  <c r="P416" i="31"/>
  <c r="P448" i="31"/>
  <c r="P444" i="31"/>
  <c r="P443" i="31"/>
  <c r="P466" i="31"/>
  <c r="P412" i="31"/>
  <c r="P396" i="31"/>
  <c r="P407" i="31"/>
  <c r="P436" i="31"/>
  <c r="P435" i="31"/>
  <c r="P430" i="31"/>
  <c r="P439" i="31"/>
  <c r="P432" i="31"/>
  <c r="P365" i="31"/>
  <c r="P404" i="31"/>
  <c r="P303" i="31"/>
  <c r="P452" i="31"/>
  <c r="P427" i="31"/>
  <c r="P485" i="31"/>
  <c r="P353" i="31"/>
  <c r="P425" i="31"/>
  <c r="P461" i="31"/>
  <c r="P394" i="31"/>
  <c r="P449" i="31"/>
  <c r="P402" i="31"/>
  <c r="P83" i="31"/>
  <c r="P382" i="31"/>
  <c r="P294" i="31"/>
  <c r="P421" i="31"/>
  <c r="P372" i="31"/>
  <c r="P463" i="31"/>
  <c r="P476" i="31"/>
  <c r="P424" i="31"/>
  <c r="P413" i="31"/>
  <c r="P434" i="31"/>
  <c r="P419" i="31"/>
  <c r="P304" i="31"/>
  <c r="P563" i="31"/>
  <c r="P397" i="31"/>
  <c r="P371" i="31"/>
  <c r="P459" i="31"/>
  <c r="P360" i="31"/>
  <c r="P415" i="31"/>
  <c r="P423" i="31"/>
  <c r="P450" i="31"/>
  <c r="P398" i="31"/>
  <c r="P280" i="31"/>
  <c r="P468" i="31"/>
  <c r="P391" i="31"/>
  <c r="P390" i="31"/>
  <c r="P328" i="31"/>
  <c r="P455" i="31"/>
  <c r="P405" i="31"/>
  <c r="P399" i="31"/>
  <c r="P356" i="31"/>
  <c r="P363" i="31"/>
  <c r="P431" i="31"/>
  <c r="P326" i="31"/>
  <c r="P389" i="31"/>
  <c r="P364" i="31"/>
  <c r="P460" i="31"/>
  <c r="P228" i="31"/>
  <c r="P490" i="31"/>
  <c r="P327" i="31"/>
  <c r="P305" i="31"/>
  <c r="P301" i="31"/>
  <c r="P381" i="31"/>
  <c r="P537" i="31"/>
  <c r="P368" i="31"/>
  <c r="P395" i="31"/>
  <c r="P523" i="31"/>
  <c r="P545" i="31"/>
  <c r="P211" i="31"/>
  <c r="P393" i="31"/>
  <c r="P378" i="31"/>
  <c r="P348" i="31"/>
  <c r="P357" i="31"/>
  <c r="P274" i="31"/>
  <c r="P386" i="31"/>
  <c r="P293" i="31"/>
  <c r="P71" i="31"/>
  <c r="P367" i="31"/>
  <c r="P388" i="31"/>
  <c r="P411" i="31"/>
  <c r="P340" i="31"/>
  <c r="P296" i="31"/>
  <c r="P336" i="31"/>
  <c r="P361" i="31"/>
  <c r="P400" i="31"/>
  <c r="P316" i="31"/>
  <c r="P384" i="31"/>
  <c r="P331" i="31"/>
  <c r="P350" i="31"/>
  <c r="P401" i="31"/>
  <c r="P377" i="31"/>
  <c r="P341" i="31"/>
  <c r="P290" i="31"/>
  <c r="P531" i="31"/>
  <c r="P516" i="31"/>
  <c r="P376" i="31"/>
  <c r="P222" i="31"/>
  <c r="P276" i="31"/>
  <c r="P445" i="31"/>
  <c r="P299" i="31"/>
  <c r="P265" i="31"/>
  <c r="P345" i="31"/>
  <c r="P370" i="31"/>
  <c r="P229" i="31"/>
  <c r="P453" i="31"/>
  <c r="P343" i="31"/>
  <c r="P408" i="31"/>
  <c r="P351" i="31"/>
  <c r="P311" i="31"/>
  <c r="P429" i="31"/>
  <c r="P325" i="31"/>
  <c r="P279" i="31"/>
  <c r="P258" i="31"/>
  <c r="P313" i="31"/>
  <c r="P403" i="31"/>
  <c r="P440" i="31"/>
  <c r="P138" i="31"/>
  <c r="P323" i="31"/>
  <c r="P307" i="31"/>
  <c r="P428" i="31"/>
  <c r="P306" i="31"/>
  <c r="P414" i="31"/>
  <c r="P409" i="31"/>
  <c r="P505" i="31"/>
  <c r="P249" i="31"/>
  <c r="P319" i="31"/>
  <c r="P273" i="31"/>
  <c r="P209" i="31"/>
  <c r="P185" i="31"/>
  <c r="P369" i="31"/>
  <c r="P250" i="31"/>
  <c r="P375" i="31"/>
  <c r="P155" i="31"/>
  <c r="P224" i="31"/>
  <c r="P366" i="31"/>
  <c r="P257" i="31"/>
  <c r="P318" i="31"/>
  <c r="P269" i="31"/>
  <c r="P286" i="31"/>
  <c r="P275" i="31"/>
  <c r="P337" i="31"/>
  <c r="P324" i="31"/>
  <c r="P281" i="31"/>
  <c r="P213" i="31"/>
  <c r="P352" i="31"/>
  <c r="P342" i="31"/>
  <c r="P334" i="31"/>
  <c r="P110" i="31"/>
  <c r="P243" i="31"/>
  <c r="P344" i="31"/>
  <c r="P355" i="31"/>
  <c r="P278" i="31"/>
  <c r="P317" i="31"/>
  <c r="P202" i="31"/>
  <c r="P417" i="31"/>
  <c r="P170" i="31"/>
  <c r="P309" i="31"/>
  <c r="P312" i="31"/>
  <c r="P178" i="31"/>
  <c r="P321" i="31"/>
  <c r="P295" i="31"/>
  <c r="P310" i="31"/>
  <c r="P392" i="31"/>
  <c r="P270" i="31"/>
  <c r="P283" i="31"/>
  <c r="P292" i="31"/>
  <c r="P187" i="31"/>
  <c r="P177" i="31"/>
  <c r="P233" i="31"/>
  <c r="P338" i="31"/>
  <c r="P103" i="31"/>
  <c r="P271" i="31"/>
  <c r="P172" i="31"/>
  <c r="P144" i="31"/>
  <c r="P349" i="31"/>
  <c r="P359" i="31"/>
  <c r="P241" i="31"/>
  <c r="P282" i="31"/>
  <c r="P285" i="31"/>
  <c r="P239" i="31"/>
  <c r="P259" i="31"/>
  <c r="P267" i="31"/>
  <c r="P451" i="31"/>
  <c r="P244" i="31"/>
  <c r="P238" i="31"/>
  <c r="P380" i="31"/>
  <c r="P426" i="31"/>
  <c r="P320" i="31"/>
  <c r="P162" i="31"/>
  <c r="P240" i="31"/>
  <c r="P373" i="31"/>
  <c r="P358" i="31"/>
  <c r="P218" i="31"/>
  <c r="P253" i="31"/>
  <c r="P247" i="31"/>
  <c r="P302" i="31"/>
  <c r="P223" i="31"/>
  <c r="P291" i="31"/>
  <c r="P225" i="31"/>
  <c r="P507" i="31"/>
  <c r="P102" i="31"/>
  <c r="P232" i="31"/>
  <c r="P300" i="31"/>
  <c r="P346" i="31"/>
  <c r="P146" i="31"/>
  <c r="P181" i="31"/>
  <c r="P173" i="31"/>
  <c r="P314" i="31"/>
  <c r="P254" i="31"/>
  <c r="P251" i="31"/>
  <c r="P148" i="31"/>
  <c r="P248" i="31"/>
  <c r="P284" i="31"/>
  <c r="P214" i="31"/>
  <c r="P383" i="31"/>
  <c r="P205" i="31"/>
  <c r="P277" i="31"/>
  <c r="P230" i="31"/>
  <c r="P127" i="31"/>
  <c r="P197" i="31"/>
  <c r="P335" i="31"/>
  <c r="P219" i="31"/>
  <c r="P199" i="31"/>
  <c r="P79" i="31"/>
  <c r="P204" i="31"/>
  <c r="P499" i="31"/>
  <c r="P212" i="31"/>
  <c r="P206" i="31"/>
  <c r="P60" i="31"/>
  <c r="P183" i="31"/>
  <c r="P203" i="31"/>
  <c r="P190" i="31"/>
  <c r="P237" i="31"/>
  <c r="P140" i="31"/>
  <c r="P194" i="31"/>
  <c r="P504" i="31"/>
  <c r="P231" i="31"/>
  <c r="P264" i="31"/>
  <c r="P339" i="31"/>
  <c r="P152" i="31"/>
  <c r="P227" i="31"/>
  <c r="P263" i="31"/>
  <c r="P242" i="31"/>
  <c r="P193" i="31"/>
  <c r="P161" i="31"/>
  <c r="P332" i="31"/>
  <c r="P189" i="31"/>
  <c r="P156" i="31"/>
  <c r="P215" i="31"/>
  <c r="P179" i="31"/>
  <c r="P433" i="31"/>
  <c r="P129" i="31"/>
  <c r="P182" i="31"/>
  <c r="P145" i="31"/>
  <c r="P226" i="31"/>
  <c r="P169" i="31"/>
  <c r="P80" i="31"/>
  <c r="P256" i="31"/>
  <c r="P288" i="31"/>
  <c r="P234" i="31"/>
  <c r="P113" i="31"/>
  <c r="P333" i="31"/>
  <c r="P175" i="31"/>
  <c r="P126" i="31"/>
  <c r="P151" i="31"/>
  <c r="P192" i="31"/>
  <c r="P255" i="31"/>
  <c r="P308" i="31"/>
  <c r="P220" i="31"/>
  <c r="P236" i="31"/>
  <c r="P147" i="31"/>
  <c r="P153" i="31"/>
  <c r="P245" i="31"/>
  <c r="P268" i="31"/>
  <c r="P154" i="31"/>
  <c r="P143" i="31"/>
  <c r="P208" i="31"/>
  <c r="P115" i="31"/>
  <c r="P171" i="31"/>
  <c r="P141" i="31"/>
  <c r="P235" i="31"/>
  <c r="P329" i="31"/>
  <c r="P157" i="31"/>
  <c r="P266" i="31"/>
  <c r="P43" i="31"/>
  <c r="P246" i="31"/>
  <c r="P287" i="31"/>
  <c r="P174" i="31"/>
  <c r="P188" i="31"/>
  <c r="P180" i="31"/>
  <c r="P200" i="31"/>
  <c r="P165" i="31"/>
  <c r="P166" i="31"/>
  <c r="P164" i="31"/>
  <c r="P315" i="31"/>
  <c r="P48" i="31"/>
  <c r="P142" i="31"/>
  <c r="P96" i="31"/>
  <c r="P354" i="31"/>
  <c r="P201" i="31"/>
  <c r="P252" i="31"/>
  <c r="P59" i="31"/>
  <c r="P159" i="31"/>
  <c r="P330" i="31"/>
  <c r="P262" i="31"/>
  <c r="P168" i="31"/>
  <c r="P186" i="31"/>
  <c r="P90" i="31"/>
  <c r="P131" i="31"/>
  <c r="P216" i="31"/>
  <c r="P89" i="31"/>
  <c r="P136" i="31"/>
  <c r="P76" i="31"/>
  <c r="P135" i="31"/>
  <c r="P298" i="31"/>
  <c r="P191" i="31"/>
  <c r="P123" i="31"/>
  <c r="P347" i="31"/>
  <c r="P124" i="31"/>
  <c r="P198" i="31"/>
  <c r="P107" i="31"/>
  <c r="P134" i="31"/>
  <c r="P37" i="31"/>
  <c r="P379" i="31"/>
  <c r="P100" i="31"/>
  <c r="P72" i="31"/>
  <c r="P149" i="31"/>
  <c r="P132" i="31"/>
  <c r="P150" i="31"/>
  <c r="P112" i="31"/>
  <c r="P289" i="31"/>
  <c r="P116" i="31"/>
  <c r="P137" i="31"/>
  <c r="P139" i="31"/>
  <c r="P158" i="31"/>
  <c r="P163" i="31"/>
  <c r="P176" i="31"/>
  <c r="P195" i="31"/>
  <c r="P55" i="31"/>
  <c r="P111" i="31"/>
  <c r="P105" i="31"/>
  <c r="P104" i="31"/>
  <c r="P167" i="31"/>
  <c r="P184" i="31"/>
  <c r="P118" i="31"/>
  <c r="P54" i="31"/>
  <c r="P322" i="31"/>
  <c r="P56" i="31"/>
  <c r="P94" i="31"/>
  <c r="P207" i="31"/>
  <c r="P84" i="31"/>
  <c r="P101" i="31"/>
  <c r="P87" i="31"/>
  <c r="P196" i="31"/>
  <c r="P67" i="31"/>
  <c r="P125" i="31"/>
  <c r="P217" i="31"/>
  <c r="P82" i="31"/>
  <c r="P119" i="31"/>
  <c r="P106" i="31"/>
  <c r="P97" i="31"/>
  <c r="P422" i="31"/>
  <c r="P75" i="31"/>
  <c r="P88" i="31"/>
  <c r="P92" i="31"/>
  <c r="P95" i="31"/>
  <c r="P41" i="31"/>
  <c r="P108" i="31"/>
  <c r="P98" i="31"/>
  <c r="P109" i="31"/>
  <c r="P86" i="31"/>
  <c r="P99" i="31"/>
  <c r="P93" i="31"/>
  <c r="P122" i="31"/>
  <c r="P69" i="31"/>
  <c r="P160" i="31"/>
  <c r="P464" i="31"/>
  <c r="P272" i="31"/>
  <c r="P74" i="31"/>
  <c r="P73" i="31"/>
  <c r="P68" i="31"/>
  <c r="P121" i="31"/>
  <c r="P65" i="31"/>
  <c r="P66" i="31"/>
  <c r="P120" i="31"/>
  <c r="P78" i="31"/>
  <c r="P62" i="31"/>
  <c r="P50" i="31"/>
  <c r="P57" i="31"/>
  <c r="P58" i="31"/>
  <c r="P133" i="31"/>
  <c r="P51" i="31"/>
  <c r="P81" i="31"/>
  <c r="P44" i="31"/>
  <c r="P117" i="31"/>
  <c r="P130" i="31"/>
  <c r="P46" i="31"/>
  <c r="P47" i="31"/>
  <c r="P85" i="31"/>
  <c r="P70" i="31"/>
  <c r="P114" i="31"/>
  <c r="P40" i="31"/>
  <c r="P446" i="31"/>
  <c r="P49" i="31"/>
  <c r="P42" i="31"/>
  <c r="P77" i="31"/>
  <c r="P26" i="31"/>
  <c r="P63" i="31"/>
  <c r="P61" i="31"/>
  <c r="P38" i="31"/>
  <c r="P91" i="31"/>
  <c r="P33" i="31"/>
  <c r="P31" i="31"/>
  <c r="P53" i="31"/>
  <c r="P39" i="31"/>
  <c r="P36" i="31"/>
  <c r="P52" i="31"/>
  <c r="P45" i="31"/>
  <c r="P27" i="31"/>
  <c r="P30" i="31"/>
  <c r="P28" i="31"/>
  <c r="P64" i="31"/>
  <c r="P29" i="31"/>
  <c r="P34" i="31"/>
  <c r="P35" i="31"/>
  <c r="P518" i="31"/>
  <c r="P23" i="31"/>
  <c r="P22" i="31"/>
  <c r="P21" i="31"/>
  <c r="P25" i="31"/>
  <c r="P19" i="31"/>
  <c r="P18" i="31"/>
  <c r="P24" i="31"/>
  <c r="P20" i="31"/>
  <c r="P17" i="31"/>
  <c r="P32" i="31"/>
  <c r="P15" i="31"/>
  <c r="P16" i="31"/>
  <c r="P14" i="31"/>
  <c r="P12" i="31"/>
  <c r="P13" i="31"/>
  <c r="P11" i="31"/>
  <c r="P10" i="31"/>
  <c r="P9" i="31"/>
  <c r="C36" i="25"/>
  <c r="C38" i="25" s="1"/>
  <c r="E18" i="25"/>
  <c r="O7" i="31"/>
  <c r="F17" i="25" s="1"/>
  <c r="O6" i="31"/>
  <c r="N7" i="31"/>
  <c r="E17" i="25" s="1"/>
  <c r="N6" i="31"/>
  <c r="L7" i="31"/>
  <c r="D17" i="25" s="1"/>
  <c r="L6" i="31"/>
  <c r="E11" i="25"/>
  <c r="C17" i="25" s="1"/>
  <c r="E10" i="25"/>
  <c r="L7" i="26"/>
  <c r="L6" i="26"/>
  <c r="G19" i="25" l="1"/>
  <c r="H19" i="25" s="1"/>
  <c r="G21" i="25"/>
  <c r="G27" i="25" s="1"/>
  <c r="G18" i="25"/>
  <c r="C23" i="25"/>
  <c r="G20" i="25"/>
  <c r="I20" i="25" s="1"/>
  <c r="F7" i="12"/>
  <c r="F6" i="12"/>
  <c r="F5" i="12"/>
  <c r="H59" i="24"/>
  <c r="H58" i="24"/>
  <c r="H57" i="24"/>
  <c r="F59" i="24"/>
  <c r="F58" i="24"/>
  <c r="F57" i="24"/>
  <c r="I56" i="24"/>
  <c r="I55" i="24"/>
  <c r="I54" i="24"/>
  <c r="I53" i="24"/>
  <c r="I52" i="24"/>
  <c r="I51" i="24"/>
  <c r="I50" i="24"/>
  <c r="I49" i="24"/>
  <c r="I48" i="24"/>
  <c r="I47" i="24"/>
  <c r="I46" i="24"/>
  <c r="I45" i="24"/>
  <c r="I44" i="24"/>
  <c r="I43" i="24"/>
  <c r="I42" i="24"/>
  <c r="I41" i="24"/>
  <c r="I40" i="24"/>
  <c r="I39" i="24"/>
  <c r="I38" i="24"/>
  <c r="I37" i="24"/>
  <c r="I36" i="24"/>
  <c r="I35" i="24"/>
  <c r="I34" i="24"/>
  <c r="I33" i="24"/>
  <c r="I32" i="24"/>
  <c r="I31" i="24"/>
  <c r="I30" i="24"/>
  <c r="I29" i="24"/>
  <c r="I28" i="24"/>
  <c r="I27" i="24"/>
  <c r="I26" i="24"/>
  <c r="I25" i="24"/>
  <c r="I24" i="24"/>
  <c r="I23" i="24"/>
  <c r="I22" i="24"/>
  <c r="I21" i="24"/>
  <c r="I20" i="24"/>
  <c r="I19" i="24"/>
  <c r="I18" i="24"/>
  <c r="I17" i="24"/>
  <c r="I16" i="24"/>
  <c r="I15" i="24"/>
  <c r="I14" i="24"/>
  <c r="I13" i="24"/>
  <c r="I12" i="24"/>
  <c r="I11" i="24"/>
  <c r="I10" i="24"/>
  <c r="I9" i="24"/>
  <c r="I8" i="24"/>
  <c r="I7" i="24"/>
  <c r="I6" i="24"/>
  <c r="I5"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56" i="24"/>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M79" i="7"/>
  <c r="M78" i="7"/>
  <c r="M77" i="7"/>
  <c r="M76" i="7"/>
  <c r="M75" i="7"/>
  <c r="M74" i="7"/>
  <c r="M73" i="7"/>
  <c r="M72" i="7"/>
  <c r="M71" i="7"/>
  <c r="M70" i="7"/>
  <c r="J11" i="7"/>
  <c r="M20" i="7"/>
  <c r="M19" i="7"/>
  <c r="M18" i="7"/>
  <c r="M17" i="7"/>
  <c r="M16" i="7"/>
  <c r="M15" i="7"/>
  <c r="M14" i="7"/>
  <c r="M13" i="7"/>
  <c r="M12" i="7"/>
  <c r="M11"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L22" i="7" s="1"/>
  <c r="M22" i="7" s="1"/>
  <c r="B21" i="7"/>
  <c r="B20" i="7"/>
  <c r="B19" i="7"/>
  <c r="B18" i="7"/>
  <c r="B17" i="7"/>
  <c r="B16" i="7"/>
  <c r="B15" i="7"/>
  <c r="B14" i="7"/>
  <c r="B13" i="7"/>
  <c r="B12" i="7"/>
  <c r="B11" i="7"/>
  <c r="EN671" i="9"/>
  <c r="EM671" i="9"/>
  <c r="EL671" i="9"/>
  <c r="EK671" i="9"/>
  <c r="EJ671" i="9"/>
  <c r="EI671" i="9"/>
  <c r="EH671" i="9"/>
  <c r="EG671" i="9"/>
  <c r="EF671" i="9"/>
  <c r="EE671" i="9"/>
  <c r="ED671" i="9"/>
  <c r="EC671" i="9"/>
  <c r="EB671" i="9"/>
  <c r="EA671" i="9"/>
  <c r="DZ671" i="9"/>
  <c r="DY671" i="9"/>
  <c r="DX671" i="9"/>
  <c r="DW671" i="9"/>
  <c r="DV671" i="9"/>
  <c r="DU671" i="9"/>
  <c r="DT671" i="9"/>
  <c r="DS671" i="9"/>
  <c r="DR671" i="9"/>
  <c r="DQ671" i="9"/>
  <c r="DP671" i="9"/>
  <c r="DO671" i="9"/>
  <c r="DN671" i="9"/>
  <c r="DM671" i="9"/>
  <c r="DL671" i="9"/>
  <c r="DK671" i="9"/>
  <c r="DJ671" i="9"/>
  <c r="DI671" i="9"/>
  <c r="DH671" i="9"/>
  <c r="DG671" i="9"/>
  <c r="DF671" i="9"/>
  <c r="DE671" i="9"/>
  <c r="DD671" i="9"/>
  <c r="DC671" i="9"/>
  <c r="DB671" i="9"/>
  <c r="DA671" i="9"/>
  <c r="CZ671" i="9"/>
  <c r="CY671" i="9"/>
  <c r="CX671" i="9"/>
  <c r="CW671" i="9"/>
  <c r="CV671" i="9"/>
  <c r="CU671" i="9"/>
  <c r="CT671" i="9"/>
  <c r="CS671" i="9"/>
  <c r="CR671" i="9"/>
  <c r="CQ671" i="9"/>
  <c r="CP671" i="9"/>
  <c r="CO671" i="9"/>
  <c r="CN671" i="9"/>
  <c r="CM671" i="9"/>
  <c r="CL671" i="9"/>
  <c r="CK671" i="9"/>
  <c r="CJ671" i="9"/>
  <c r="CI671" i="9"/>
  <c r="CH671" i="9"/>
  <c r="CG671" i="9"/>
  <c r="CF671" i="9"/>
  <c r="CE671" i="9"/>
  <c r="CD671" i="9"/>
  <c r="CC671" i="9"/>
  <c r="CB671" i="9"/>
  <c r="CA671" i="9"/>
  <c r="BZ671" i="9"/>
  <c r="BY671" i="9"/>
  <c r="BX671" i="9"/>
  <c r="BW671" i="9"/>
  <c r="BV671" i="9"/>
  <c r="BU671" i="9"/>
  <c r="BT671" i="9"/>
  <c r="BS671" i="9"/>
  <c r="BR671" i="9"/>
  <c r="BQ671" i="9"/>
  <c r="BP671" i="9"/>
  <c r="BO671" i="9"/>
  <c r="BN671" i="9"/>
  <c r="BM671" i="9"/>
  <c r="BL671" i="9"/>
  <c r="BK671" i="9"/>
  <c r="BJ671" i="9"/>
  <c r="BI671" i="9"/>
  <c r="BH671" i="9"/>
  <c r="BG671" i="9"/>
  <c r="BF671" i="9"/>
  <c r="BE671" i="9"/>
  <c r="BD671" i="9"/>
  <c r="BC671" i="9"/>
  <c r="BB671" i="9"/>
  <c r="BA671" i="9"/>
  <c r="AZ671" i="9"/>
  <c r="AY671" i="9"/>
  <c r="AX671" i="9"/>
  <c r="AW671" i="9"/>
  <c r="AV671" i="9"/>
  <c r="AU671" i="9"/>
  <c r="AT671" i="9"/>
  <c r="AS671" i="9"/>
  <c r="AR671" i="9"/>
  <c r="AQ671" i="9"/>
  <c r="AP671" i="9"/>
  <c r="AO671" i="9"/>
  <c r="AN671" i="9"/>
  <c r="AM671" i="9"/>
  <c r="AL671" i="9"/>
  <c r="AK671" i="9"/>
  <c r="AJ671" i="9"/>
  <c r="AI671" i="9"/>
  <c r="AH671" i="9"/>
  <c r="AG671" i="9"/>
  <c r="AF671" i="9"/>
  <c r="AE671" i="9"/>
  <c r="AD671" i="9"/>
  <c r="AC671" i="9"/>
  <c r="AB671" i="9"/>
  <c r="AA671" i="9"/>
  <c r="Z671" i="9"/>
  <c r="Y671" i="9"/>
  <c r="X671" i="9"/>
  <c r="W671" i="9"/>
  <c r="V671" i="9"/>
  <c r="U671" i="9"/>
  <c r="T671" i="9"/>
  <c r="S671" i="9"/>
  <c r="R671" i="9"/>
  <c r="Q671" i="9"/>
  <c r="P671" i="9"/>
  <c r="O671" i="9"/>
  <c r="N671" i="9"/>
  <c r="M671" i="9"/>
  <c r="L671" i="9"/>
  <c r="K671" i="9"/>
  <c r="J671" i="9"/>
  <c r="EN764" i="9"/>
  <c r="EM764" i="9"/>
  <c r="EL764" i="9"/>
  <c r="EK764" i="9"/>
  <c r="EJ764" i="9"/>
  <c r="EI764" i="9"/>
  <c r="EH764" i="9"/>
  <c r="EG764" i="9"/>
  <c r="EF764" i="9"/>
  <c r="EE764" i="9"/>
  <c r="ED764" i="9"/>
  <c r="EC764" i="9"/>
  <c r="EB764" i="9"/>
  <c r="EA764" i="9"/>
  <c r="DZ764" i="9"/>
  <c r="DY764" i="9"/>
  <c r="DX764" i="9"/>
  <c r="DW764" i="9"/>
  <c r="DV764" i="9"/>
  <c r="DU764" i="9"/>
  <c r="DT764" i="9"/>
  <c r="DS764" i="9"/>
  <c r="DR764" i="9"/>
  <c r="DQ764" i="9"/>
  <c r="DP764" i="9"/>
  <c r="DO764" i="9"/>
  <c r="DN764" i="9"/>
  <c r="DM764" i="9"/>
  <c r="DL764" i="9"/>
  <c r="DK764" i="9"/>
  <c r="DJ764" i="9"/>
  <c r="DI764" i="9"/>
  <c r="DH764" i="9"/>
  <c r="DG764" i="9"/>
  <c r="DF764" i="9"/>
  <c r="DE764" i="9"/>
  <c r="DD764" i="9"/>
  <c r="DC764" i="9"/>
  <c r="DB764" i="9"/>
  <c r="DA764" i="9"/>
  <c r="CZ764" i="9"/>
  <c r="CY764" i="9"/>
  <c r="CX764" i="9"/>
  <c r="CW764" i="9"/>
  <c r="CV764" i="9"/>
  <c r="CU764" i="9"/>
  <c r="CT764" i="9"/>
  <c r="CS764" i="9"/>
  <c r="CR764" i="9"/>
  <c r="CQ764" i="9"/>
  <c r="CP764" i="9"/>
  <c r="CO764" i="9"/>
  <c r="CN764" i="9"/>
  <c r="CM764" i="9"/>
  <c r="CL764" i="9"/>
  <c r="CK764" i="9"/>
  <c r="CJ764" i="9"/>
  <c r="CI764" i="9"/>
  <c r="CH764" i="9"/>
  <c r="CG764" i="9"/>
  <c r="CF764" i="9"/>
  <c r="CE764" i="9"/>
  <c r="CD764" i="9"/>
  <c r="CC764" i="9"/>
  <c r="CB764" i="9"/>
  <c r="CA764" i="9"/>
  <c r="BZ764" i="9"/>
  <c r="BY764" i="9"/>
  <c r="BX764" i="9"/>
  <c r="BW764" i="9"/>
  <c r="BV764" i="9"/>
  <c r="BU764" i="9"/>
  <c r="BT764" i="9"/>
  <c r="BS764" i="9"/>
  <c r="BR764" i="9"/>
  <c r="BQ764" i="9"/>
  <c r="BP764" i="9"/>
  <c r="BO764" i="9"/>
  <c r="BN764" i="9"/>
  <c r="BM764" i="9"/>
  <c r="BL764" i="9"/>
  <c r="BK764" i="9"/>
  <c r="BJ764" i="9"/>
  <c r="BI764" i="9"/>
  <c r="BH764" i="9"/>
  <c r="BG764" i="9"/>
  <c r="BF764" i="9"/>
  <c r="BE764" i="9"/>
  <c r="BD764" i="9"/>
  <c r="BC764" i="9"/>
  <c r="BB764" i="9"/>
  <c r="BA764" i="9"/>
  <c r="AZ764" i="9"/>
  <c r="AY764" i="9"/>
  <c r="AX764" i="9"/>
  <c r="AW764" i="9"/>
  <c r="AV764" i="9"/>
  <c r="AU764" i="9"/>
  <c r="AT764" i="9"/>
  <c r="AS764" i="9"/>
  <c r="AR764" i="9"/>
  <c r="AQ764" i="9"/>
  <c r="AP764" i="9"/>
  <c r="AO764" i="9"/>
  <c r="AN764" i="9"/>
  <c r="AM764" i="9"/>
  <c r="AL764" i="9"/>
  <c r="AK764" i="9"/>
  <c r="AJ764" i="9"/>
  <c r="AI764" i="9"/>
  <c r="AH764" i="9"/>
  <c r="AG764" i="9"/>
  <c r="AF764" i="9"/>
  <c r="AE764" i="9"/>
  <c r="AD764" i="9"/>
  <c r="AC764" i="9"/>
  <c r="AB764" i="9"/>
  <c r="AA764" i="9"/>
  <c r="Z764" i="9"/>
  <c r="Y764" i="9"/>
  <c r="X764" i="9"/>
  <c r="W764" i="9"/>
  <c r="V764" i="9"/>
  <c r="U764" i="9"/>
  <c r="T764" i="9"/>
  <c r="S764" i="9"/>
  <c r="R764" i="9"/>
  <c r="Q764" i="9"/>
  <c r="P764" i="9"/>
  <c r="O764" i="9"/>
  <c r="N764" i="9"/>
  <c r="M764" i="9"/>
  <c r="L764" i="9"/>
  <c r="K764" i="9"/>
  <c r="J764" i="9"/>
  <c r="I764" i="9"/>
  <c r="I671" i="9"/>
  <c r="G25" i="25" l="1"/>
  <c r="I19" i="25"/>
  <c r="J19" i="25" s="1"/>
  <c r="H21" i="25"/>
  <c r="J21" i="25" s="1"/>
  <c r="C21" i="25"/>
  <c r="C27" i="25" s="1"/>
  <c r="I21" i="25"/>
  <c r="C19" i="25"/>
  <c r="C25" i="25" s="1"/>
  <c r="C18" i="25"/>
  <c r="C24" i="25" s="1"/>
  <c r="I18" i="25"/>
  <c r="H18" i="25"/>
  <c r="G24" i="25"/>
  <c r="G26" i="25"/>
  <c r="H20" i="25"/>
  <c r="J20" i="25" s="1"/>
  <c r="C20" i="25"/>
  <c r="C26" i="25" s="1"/>
  <c r="L24" i="7"/>
  <c r="M24" i="7" s="1"/>
  <c r="L42" i="7"/>
  <c r="M42" i="7" s="1"/>
  <c r="L39" i="7"/>
  <c r="M39" i="7" s="1"/>
  <c r="L57" i="7"/>
  <c r="M57" i="7" s="1"/>
  <c r="L29" i="7"/>
  <c r="M29" i="7" s="1"/>
  <c r="L30" i="7"/>
  <c r="M30" i="7" s="1"/>
  <c r="L23" i="7"/>
  <c r="M23" i="7" s="1"/>
  <c r="L54" i="7"/>
  <c r="M54" i="7" s="1"/>
  <c r="L46" i="7"/>
  <c r="M46" i="7" s="1"/>
  <c r="L37" i="7"/>
  <c r="M37" i="7" s="1"/>
  <c r="L66" i="7"/>
  <c r="M66" i="7" s="1"/>
  <c r="L56" i="7"/>
  <c r="M56" i="7" s="1"/>
  <c r="L67" i="7"/>
  <c r="M67" i="7" s="1"/>
  <c r="L63" i="7"/>
  <c r="M63" i="7" s="1"/>
  <c r="L55" i="7"/>
  <c r="M55" i="7" s="1"/>
  <c r="L47" i="7"/>
  <c r="M47" i="7" s="1"/>
  <c r="L60" i="7"/>
  <c r="M60" i="7" s="1"/>
  <c r="L64" i="7"/>
  <c r="M64" i="7" s="1"/>
  <c r="L69" i="7"/>
  <c r="M69" i="7" s="1"/>
  <c r="L28" i="7"/>
  <c r="M28" i="7" s="1"/>
  <c r="L31" i="7"/>
  <c r="M31" i="7" s="1"/>
  <c r="L61" i="7"/>
  <c r="M61" i="7" s="1"/>
  <c r="L62" i="7"/>
  <c r="M62" i="7" s="1"/>
  <c r="L32" i="7"/>
  <c r="M32" i="7" s="1"/>
  <c r="L58" i="7"/>
  <c r="M58" i="7" s="1"/>
  <c r="L52" i="7"/>
  <c r="M52" i="7" s="1"/>
  <c r="L21" i="7"/>
  <c r="M21" i="7" s="1"/>
  <c r="L40" i="7"/>
  <c r="M40" i="7" s="1"/>
  <c r="L38" i="7"/>
  <c r="M38" i="7" s="1"/>
  <c r="L48" i="7"/>
  <c r="M48" i="7" s="1"/>
  <c r="L53" i="7"/>
  <c r="M53" i="7" s="1"/>
  <c r="L51" i="7"/>
  <c r="M51" i="7" s="1"/>
  <c r="L68" i="7"/>
  <c r="M68" i="7" s="1"/>
  <c r="L25" i="7"/>
  <c r="M25" i="7" s="1"/>
  <c r="L35" i="7"/>
  <c r="M35" i="7" s="1"/>
  <c r="L43" i="7"/>
  <c r="M43" i="7" s="1"/>
  <c r="L34" i="7"/>
  <c r="M34" i="7" s="1"/>
  <c r="L59" i="7"/>
  <c r="M59" i="7" s="1"/>
  <c r="L33" i="7"/>
  <c r="M33" i="7" s="1"/>
  <c r="L27" i="7"/>
  <c r="M27" i="7" s="1"/>
  <c r="L26" i="7"/>
  <c r="M26" i="7" s="1"/>
  <c r="L41" i="7"/>
  <c r="M41" i="7" s="1"/>
  <c r="L36" i="7"/>
  <c r="M36" i="7" s="1"/>
  <c r="L44" i="7"/>
  <c r="M44" i="7" s="1"/>
  <c r="L49" i="7"/>
  <c r="M49" i="7" s="1"/>
  <c r="L65" i="7"/>
  <c r="M65" i="7" s="1"/>
  <c r="L50" i="7"/>
  <c r="M50" i="7" s="1"/>
  <c r="L45" i="7"/>
  <c r="M45" i="7" s="1"/>
  <c r="AB4" i="8"/>
  <c r="J18" i="25" l="1"/>
  <c r="AA81" i="8" l="1"/>
  <c r="AA37" i="8"/>
  <c r="AA25" i="8"/>
  <c r="Z139" i="8"/>
  <c r="Z138" i="8"/>
  <c r="Z137" i="8"/>
  <c r="Z136" i="8"/>
  <c r="Z135" i="8"/>
  <c r="Z134" i="8"/>
  <c r="Z133" i="8"/>
  <c r="Z132" i="8"/>
  <c r="Z131" i="8"/>
  <c r="Z130" i="8"/>
  <c r="Z129" i="8"/>
  <c r="Z128" i="8"/>
  <c r="Z127" i="8"/>
  <c r="Z126" i="8"/>
  <c r="Z125" i="8"/>
  <c r="Z124" i="8"/>
  <c r="Z123" i="8"/>
  <c r="Z122" i="8"/>
  <c r="Z121" i="8"/>
  <c r="Z120" i="8"/>
  <c r="Z119" i="8"/>
  <c r="Z118" i="8"/>
  <c r="Z117" i="8"/>
  <c r="Z116" i="8"/>
  <c r="Z115" i="8"/>
  <c r="Z114" i="8"/>
  <c r="Z113" i="8"/>
  <c r="Z112" i="8"/>
  <c r="Z111" i="8"/>
  <c r="Z110" i="8"/>
  <c r="Z109" i="8"/>
  <c r="Z108" i="8"/>
  <c r="Z107" i="8"/>
  <c r="Z106" i="8"/>
  <c r="Z105" i="8"/>
  <c r="Z104" i="8"/>
  <c r="Z103" i="8"/>
  <c r="Z102" i="8"/>
  <c r="Z101" i="8"/>
  <c r="Z100" i="8"/>
  <c r="Z99" i="8"/>
  <c r="Z98" i="8"/>
  <c r="Z97" i="8"/>
  <c r="Z96" i="8"/>
  <c r="Z95" i="8"/>
  <c r="Z94" i="8"/>
  <c r="Z93" i="8"/>
  <c r="Z92" i="8"/>
  <c r="Z91" i="8"/>
  <c r="Z90" i="8"/>
  <c r="Z89" i="8"/>
  <c r="Z88" i="8"/>
  <c r="Z87" i="8"/>
  <c r="Z86" i="8"/>
  <c r="Z85" i="8"/>
  <c r="Z84" i="8"/>
  <c r="Z83" i="8"/>
  <c r="Z82" i="8"/>
  <c r="Z81" i="8"/>
  <c r="Z80" i="8"/>
  <c r="Z79" i="8"/>
  <c r="Z78" i="8"/>
  <c r="Z77" i="8"/>
  <c r="Z76" i="8"/>
  <c r="Z75" i="8"/>
  <c r="Z74" i="8"/>
  <c r="Z73" i="8"/>
  <c r="Z72" i="8"/>
  <c r="Z71" i="8"/>
  <c r="Z70" i="8"/>
  <c r="Z69" i="8"/>
  <c r="Z68" i="8"/>
  <c r="Z67" i="8"/>
  <c r="Z66" i="8"/>
  <c r="Z65" i="8"/>
  <c r="Z64" i="8"/>
  <c r="Z63" i="8"/>
  <c r="Z62" i="8"/>
  <c r="Z61" i="8"/>
  <c r="Z60" i="8"/>
  <c r="Z59" i="8"/>
  <c r="Z58" i="8"/>
  <c r="Z57" i="8"/>
  <c r="Z56" i="8"/>
  <c r="Z55" i="8"/>
  <c r="Z54" i="8"/>
  <c r="Z53" i="8"/>
  <c r="Z52" i="8"/>
  <c r="Z51" i="8"/>
  <c r="Z50" i="8"/>
  <c r="Z49" i="8"/>
  <c r="Z48" i="8"/>
  <c r="Z47" i="8"/>
  <c r="Z46" i="8"/>
  <c r="Z45" i="8"/>
  <c r="Z44" i="8"/>
  <c r="Z43" i="8"/>
  <c r="Z42" i="8"/>
  <c r="Z41" i="8"/>
  <c r="Z40" i="8"/>
  <c r="Z39" i="8"/>
  <c r="Z38" i="8"/>
  <c r="Z37" i="8"/>
  <c r="Z36" i="8"/>
  <c r="Z35" i="8"/>
  <c r="Z34" i="8"/>
  <c r="Z33" i="8"/>
  <c r="Z32" i="8"/>
  <c r="Z31" i="8"/>
  <c r="Z30" i="8"/>
  <c r="Z29" i="8"/>
  <c r="Z28" i="8"/>
  <c r="Z27" i="8"/>
  <c r="Z26" i="8"/>
  <c r="Z25" i="8"/>
  <c r="Z24" i="8"/>
  <c r="Z23" i="8"/>
  <c r="Z22" i="8"/>
  <c r="Z21" i="8"/>
  <c r="Z20" i="8"/>
  <c r="Z19" i="8"/>
  <c r="Z18" i="8"/>
  <c r="Z17" i="8"/>
  <c r="Z16" i="8"/>
  <c r="Z15" i="8"/>
  <c r="Z14" i="8"/>
  <c r="Z13" i="8"/>
  <c r="Z12" i="8"/>
  <c r="Z11" i="8"/>
  <c r="Z10" i="8"/>
  <c r="Z9" i="8"/>
  <c r="Z8" i="8"/>
  <c r="Z7" i="8"/>
  <c r="Z6" i="8"/>
  <c r="Z5" i="8"/>
  <c r="Z4" i="8"/>
  <c r="Y37" i="8"/>
  <c r="Y139" i="8"/>
  <c r="AA139" i="8" s="1"/>
  <c r="Y138" i="8"/>
  <c r="AA138" i="8" s="1"/>
  <c r="Y137" i="8"/>
  <c r="AA137" i="8" s="1"/>
  <c r="Y136" i="8"/>
  <c r="AA136" i="8" s="1"/>
  <c r="Y135" i="8"/>
  <c r="AA135" i="8" s="1"/>
  <c r="Y134" i="8"/>
  <c r="AA134" i="8" s="1"/>
  <c r="Y133" i="8"/>
  <c r="AA133" i="8" s="1"/>
  <c r="Y132" i="8"/>
  <c r="AA132" i="8" s="1"/>
  <c r="Y131" i="8"/>
  <c r="AA131" i="8" s="1"/>
  <c r="Y130" i="8"/>
  <c r="AA130" i="8" s="1"/>
  <c r="Y129" i="8"/>
  <c r="AA129" i="8" s="1"/>
  <c r="Y128" i="8"/>
  <c r="AA128" i="8" s="1"/>
  <c r="Y127" i="8"/>
  <c r="AA127" i="8" s="1"/>
  <c r="Y126" i="8"/>
  <c r="AA126" i="8" s="1"/>
  <c r="Y125" i="8"/>
  <c r="AA125" i="8" s="1"/>
  <c r="Y124" i="8"/>
  <c r="AA124" i="8" s="1"/>
  <c r="Y123" i="8"/>
  <c r="AA123" i="8" s="1"/>
  <c r="Y122" i="8"/>
  <c r="AA122" i="8" s="1"/>
  <c r="Y121" i="8"/>
  <c r="AA121" i="8" s="1"/>
  <c r="Y120" i="8"/>
  <c r="AA120" i="8" s="1"/>
  <c r="Y119" i="8"/>
  <c r="AA119" i="8" s="1"/>
  <c r="Y118" i="8"/>
  <c r="AA118" i="8" s="1"/>
  <c r="Y117" i="8"/>
  <c r="AA117" i="8" s="1"/>
  <c r="Y116" i="8"/>
  <c r="AA116" i="8" s="1"/>
  <c r="Y115" i="8"/>
  <c r="AA115" i="8" s="1"/>
  <c r="Y114" i="8"/>
  <c r="AA114" i="8" s="1"/>
  <c r="Y113" i="8"/>
  <c r="AA113" i="8" s="1"/>
  <c r="Y112" i="8"/>
  <c r="AA112" i="8" s="1"/>
  <c r="Y111" i="8"/>
  <c r="AA111" i="8" s="1"/>
  <c r="Y110" i="8"/>
  <c r="AA110" i="8" s="1"/>
  <c r="Y109" i="8"/>
  <c r="AA109" i="8" s="1"/>
  <c r="Y108" i="8"/>
  <c r="AA108" i="8" s="1"/>
  <c r="Y107" i="8"/>
  <c r="AA107" i="8" s="1"/>
  <c r="Y106" i="8"/>
  <c r="AA106" i="8" s="1"/>
  <c r="Y105" i="8"/>
  <c r="AA105" i="8" s="1"/>
  <c r="Y104" i="8"/>
  <c r="AA104" i="8" s="1"/>
  <c r="Y103" i="8"/>
  <c r="AA103" i="8" s="1"/>
  <c r="Y102" i="8"/>
  <c r="AA102" i="8" s="1"/>
  <c r="Y101" i="8"/>
  <c r="AA101" i="8" s="1"/>
  <c r="Y100" i="8"/>
  <c r="AA100" i="8" s="1"/>
  <c r="Y99" i="8"/>
  <c r="AA99" i="8" s="1"/>
  <c r="Y98" i="8"/>
  <c r="AA98" i="8" s="1"/>
  <c r="Y97" i="8"/>
  <c r="AA97" i="8" s="1"/>
  <c r="Y96" i="8"/>
  <c r="AA96" i="8" s="1"/>
  <c r="Y95" i="8"/>
  <c r="AA95" i="8" s="1"/>
  <c r="Y94" i="8"/>
  <c r="AA94" i="8" s="1"/>
  <c r="Y93" i="8"/>
  <c r="AA93" i="8" s="1"/>
  <c r="Y92" i="8"/>
  <c r="AA92" i="8" s="1"/>
  <c r="Y91" i="8"/>
  <c r="AA91" i="8" s="1"/>
  <c r="Y90" i="8"/>
  <c r="AA90" i="8" s="1"/>
  <c r="Y89" i="8"/>
  <c r="AA89" i="8" s="1"/>
  <c r="Y88" i="8"/>
  <c r="AA88" i="8" s="1"/>
  <c r="Y87" i="8"/>
  <c r="AA87" i="8" s="1"/>
  <c r="Y86" i="8"/>
  <c r="AA86" i="8" s="1"/>
  <c r="Y85" i="8"/>
  <c r="AA85" i="8" s="1"/>
  <c r="Y84" i="8"/>
  <c r="AA84" i="8" s="1"/>
  <c r="Y83" i="8"/>
  <c r="AA83" i="8" s="1"/>
  <c r="Y82" i="8"/>
  <c r="AA82" i="8" s="1"/>
  <c r="Y81" i="8"/>
  <c r="Y80" i="8"/>
  <c r="AA80" i="8" s="1"/>
  <c r="Y79" i="8"/>
  <c r="AA79" i="8" s="1"/>
  <c r="Y78" i="8"/>
  <c r="AA78" i="8" s="1"/>
  <c r="Y77" i="8"/>
  <c r="AA77" i="8" s="1"/>
  <c r="Y76" i="8"/>
  <c r="AA76" i="8" s="1"/>
  <c r="Y75" i="8"/>
  <c r="AA75" i="8" s="1"/>
  <c r="Y74" i="8"/>
  <c r="AA74" i="8" s="1"/>
  <c r="Y73" i="8"/>
  <c r="AA73" i="8" s="1"/>
  <c r="Y72" i="8"/>
  <c r="AA72" i="8" s="1"/>
  <c r="Y71" i="8"/>
  <c r="AA71" i="8" s="1"/>
  <c r="Y70" i="8"/>
  <c r="AA70" i="8" s="1"/>
  <c r="Y69" i="8"/>
  <c r="AA69" i="8" s="1"/>
  <c r="Y68" i="8"/>
  <c r="AA68" i="8" s="1"/>
  <c r="Y67" i="8"/>
  <c r="AA67" i="8" s="1"/>
  <c r="Y66" i="8"/>
  <c r="AA66" i="8" s="1"/>
  <c r="Y65" i="8"/>
  <c r="AA65" i="8" s="1"/>
  <c r="Y64" i="8"/>
  <c r="AA64" i="8" s="1"/>
  <c r="Y63" i="8"/>
  <c r="AA63" i="8" s="1"/>
  <c r="Y62" i="8"/>
  <c r="AA62" i="8" s="1"/>
  <c r="Y61" i="8"/>
  <c r="AA61" i="8" s="1"/>
  <c r="Y60" i="8"/>
  <c r="AA60" i="8" s="1"/>
  <c r="Y59" i="8"/>
  <c r="AA59" i="8" s="1"/>
  <c r="Y58" i="8"/>
  <c r="AA58" i="8" s="1"/>
  <c r="Y57" i="8"/>
  <c r="AA57" i="8" s="1"/>
  <c r="Y56" i="8"/>
  <c r="AA56" i="8" s="1"/>
  <c r="Y55" i="8"/>
  <c r="AA55" i="8" s="1"/>
  <c r="Y54" i="8"/>
  <c r="AA54" i="8" s="1"/>
  <c r="Y53" i="8"/>
  <c r="AA53" i="8" s="1"/>
  <c r="Y52" i="8"/>
  <c r="AA52" i="8" s="1"/>
  <c r="Y51" i="8"/>
  <c r="AA51" i="8" s="1"/>
  <c r="Y50" i="8"/>
  <c r="AA50" i="8" s="1"/>
  <c r="Y49" i="8"/>
  <c r="AA49" i="8" s="1"/>
  <c r="Y48" i="8"/>
  <c r="AA48" i="8" s="1"/>
  <c r="Y47" i="8"/>
  <c r="AA47" i="8" s="1"/>
  <c r="Y46" i="8"/>
  <c r="AA46" i="8" s="1"/>
  <c r="Y45" i="8"/>
  <c r="AA45" i="8" s="1"/>
  <c r="Y44" i="8"/>
  <c r="AA44" i="8" s="1"/>
  <c r="Y43" i="8"/>
  <c r="AA43" i="8" s="1"/>
  <c r="Y42" i="8"/>
  <c r="AA42" i="8" s="1"/>
  <c r="Y41" i="8"/>
  <c r="AA41" i="8" s="1"/>
  <c r="Y40" i="8"/>
  <c r="AA40" i="8" s="1"/>
  <c r="Y39" i="8"/>
  <c r="AA39" i="8" s="1"/>
  <c r="Y38" i="8"/>
  <c r="AA38" i="8" s="1"/>
  <c r="Y36" i="8"/>
  <c r="AA36" i="8" s="1"/>
  <c r="Y35" i="8"/>
  <c r="AA35" i="8" s="1"/>
  <c r="Y34" i="8"/>
  <c r="AA34" i="8" s="1"/>
  <c r="Y33" i="8"/>
  <c r="AA33" i="8" s="1"/>
  <c r="Y32" i="8"/>
  <c r="AA32" i="8" s="1"/>
  <c r="Y31" i="8"/>
  <c r="AA31" i="8" s="1"/>
  <c r="Y30" i="8"/>
  <c r="AA30" i="8" s="1"/>
  <c r="Y29" i="8"/>
  <c r="AA29" i="8" s="1"/>
  <c r="Y28" i="8"/>
  <c r="AA28" i="8" s="1"/>
  <c r="Y27" i="8"/>
  <c r="AA27" i="8" s="1"/>
  <c r="Y26" i="8"/>
  <c r="AA26" i="8" s="1"/>
  <c r="Y25" i="8"/>
  <c r="Y24" i="8"/>
  <c r="AA24" i="8" s="1"/>
  <c r="Y23" i="8"/>
  <c r="AA23" i="8" s="1"/>
  <c r="Y22" i="8"/>
  <c r="AA22" i="8" s="1"/>
  <c r="Y21" i="8"/>
  <c r="AA21" i="8" s="1"/>
  <c r="Y20" i="8"/>
  <c r="AA20" i="8" s="1"/>
  <c r="Y19" i="8"/>
  <c r="AA19" i="8" s="1"/>
  <c r="Y18" i="8"/>
  <c r="AA18" i="8" s="1"/>
  <c r="Y17" i="8"/>
  <c r="AA17" i="8" s="1"/>
  <c r="Y16" i="8"/>
  <c r="AA16" i="8" s="1"/>
  <c r="Y15" i="8"/>
  <c r="AA15" i="8" s="1"/>
  <c r="Y14" i="8"/>
  <c r="AA14" i="8" s="1"/>
  <c r="Y13" i="8"/>
  <c r="AA13" i="8" s="1"/>
  <c r="Y12" i="8"/>
  <c r="AA12" i="8" s="1"/>
  <c r="Y11" i="8"/>
  <c r="AA11" i="8" s="1"/>
  <c r="Y10" i="8"/>
  <c r="G135" i="21" s="1"/>
  <c r="Y9" i="8"/>
  <c r="AA9" i="8" s="1"/>
  <c r="Y8" i="8"/>
  <c r="AA8" i="8" s="1"/>
  <c r="Y7" i="8"/>
  <c r="AA7" i="8" s="1"/>
  <c r="Y6" i="8"/>
  <c r="AA6" i="8" s="1"/>
  <c r="G31" i="21" s="1"/>
  <c r="Y5" i="8"/>
  <c r="AA5" i="8" s="1"/>
  <c r="Y4" i="8"/>
  <c r="F7" i="17"/>
  <c r="D19" i="17"/>
  <c r="C19" i="17"/>
  <c r="D33" i="17"/>
  <c r="C32" i="17"/>
  <c r="D32" i="17" s="1"/>
  <c r="G142" i="21" l="1"/>
  <c r="G15" i="21"/>
  <c r="G39" i="21"/>
  <c r="G103" i="21"/>
  <c r="AA10" i="8"/>
  <c r="G16" i="21"/>
  <c r="G24" i="21"/>
  <c r="G32" i="21"/>
  <c r="G40" i="21"/>
  <c r="G48" i="21"/>
  <c r="G56" i="21"/>
  <c r="G64" i="21"/>
  <c r="G72" i="21"/>
  <c r="G80" i="21"/>
  <c r="G88" i="21"/>
  <c r="G96" i="21"/>
  <c r="G104" i="21"/>
  <c r="G112" i="21"/>
  <c r="G120" i="21"/>
  <c r="G128" i="21"/>
  <c r="G136" i="21"/>
  <c r="G63" i="21"/>
  <c r="G95" i="21"/>
  <c r="G9" i="21"/>
  <c r="G17" i="21"/>
  <c r="G25" i="21"/>
  <c r="G33" i="21"/>
  <c r="G41" i="21"/>
  <c r="G49" i="21"/>
  <c r="G57" i="21"/>
  <c r="G65" i="21"/>
  <c r="G73" i="21"/>
  <c r="G81" i="21"/>
  <c r="G89" i="21"/>
  <c r="G97" i="21"/>
  <c r="G105" i="21"/>
  <c r="G113" i="21"/>
  <c r="G121" i="21"/>
  <c r="G129" i="21"/>
  <c r="G137" i="21"/>
  <c r="G55" i="21"/>
  <c r="G119" i="21"/>
  <c r="AA4" i="8"/>
  <c r="G10" i="21"/>
  <c r="G18" i="21"/>
  <c r="G26" i="21"/>
  <c r="G34" i="21"/>
  <c r="G42" i="21"/>
  <c r="G50" i="21"/>
  <c r="G58" i="21"/>
  <c r="G66" i="21"/>
  <c r="G74" i="21"/>
  <c r="G82" i="21"/>
  <c r="G90" i="21"/>
  <c r="G98" i="21"/>
  <c r="G106" i="21"/>
  <c r="G114" i="21"/>
  <c r="G122" i="21"/>
  <c r="G130" i="21"/>
  <c r="G138" i="21"/>
  <c r="G87" i="21"/>
  <c r="G11" i="21"/>
  <c r="G19" i="21"/>
  <c r="G27" i="21"/>
  <c r="G35" i="21"/>
  <c r="G43" i="21"/>
  <c r="G51" i="21"/>
  <c r="G59" i="21"/>
  <c r="G67" i="21"/>
  <c r="G75" i="21"/>
  <c r="G83" i="21"/>
  <c r="G91" i="21"/>
  <c r="G99" i="21"/>
  <c r="G107" i="21"/>
  <c r="G115" i="21"/>
  <c r="G123" i="21"/>
  <c r="G131" i="21"/>
  <c r="G139" i="21"/>
  <c r="G47" i="21"/>
  <c r="G111" i="21"/>
  <c r="G12" i="21"/>
  <c r="G20" i="21"/>
  <c r="G28" i="21"/>
  <c r="G36" i="21"/>
  <c r="G44" i="21"/>
  <c r="G52" i="21"/>
  <c r="G60" i="21"/>
  <c r="G68" i="21"/>
  <c r="G76" i="21"/>
  <c r="G84" i="21"/>
  <c r="G92" i="21"/>
  <c r="G100" i="21"/>
  <c r="G108" i="21"/>
  <c r="G116" i="21"/>
  <c r="G124" i="21"/>
  <c r="G132" i="21"/>
  <c r="G140" i="21"/>
  <c r="G23" i="21"/>
  <c r="G71" i="21"/>
  <c r="G127" i="21"/>
  <c r="G13" i="21"/>
  <c r="G21" i="21"/>
  <c r="G29" i="21"/>
  <c r="G37" i="21"/>
  <c r="G45" i="21"/>
  <c r="G53" i="21"/>
  <c r="G61" i="21"/>
  <c r="G69" i="21"/>
  <c r="G77" i="21"/>
  <c r="G85" i="21"/>
  <c r="G93" i="21"/>
  <c r="G101" i="21"/>
  <c r="G109" i="21"/>
  <c r="G117" i="21"/>
  <c r="G125" i="21"/>
  <c r="G133" i="21"/>
  <c r="G141" i="21"/>
  <c r="G79" i="21"/>
  <c r="G14" i="21"/>
  <c r="G22" i="21"/>
  <c r="G30" i="21"/>
  <c r="G38" i="21"/>
  <c r="G46" i="21"/>
  <c r="G54" i="21"/>
  <c r="G62" i="21"/>
  <c r="G70" i="21"/>
  <c r="G78" i="21"/>
  <c r="G86" i="21"/>
  <c r="G94" i="21"/>
  <c r="G102" i="21"/>
  <c r="G110" i="21"/>
  <c r="G118" i="21"/>
  <c r="G126" i="21"/>
  <c r="G134" i="21"/>
  <c r="C34" i="17"/>
  <c r="D34" i="17" s="1"/>
  <c r="I21" i="5" l="1"/>
  <c r="H21" i="5"/>
  <c r="G21" i="5"/>
  <c r="A7" i="15"/>
  <c r="E9" i="13" s="1"/>
  <c r="AS582" i="14"/>
  <c r="AR582" i="14"/>
  <c r="AQ582" i="14"/>
  <c r="AS581" i="14"/>
  <c r="AR581" i="14"/>
  <c r="AQ581" i="14"/>
  <c r="AS580" i="14"/>
  <c r="AR580" i="14"/>
  <c r="AQ580" i="14"/>
  <c r="AS579" i="14"/>
  <c r="AR579" i="14"/>
  <c r="AQ579" i="14"/>
  <c r="AS578" i="14"/>
  <c r="AR578" i="14"/>
  <c r="AQ578" i="14"/>
  <c r="AS577" i="14"/>
  <c r="AR577" i="14"/>
  <c r="AQ577" i="14"/>
  <c r="AS576" i="14"/>
  <c r="AR576" i="14"/>
  <c r="AQ576" i="14"/>
  <c r="AS575" i="14"/>
  <c r="AR575" i="14"/>
  <c r="AQ575" i="14"/>
  <c r="AS574" i="14"/>
  <c r="AR574" i="14"/>
  <c r="AQ574" i="14"/>
  <c r="AS573" i="14"/>
  <c r="AR573" i="14"/>
  <c r="AQ573" i="14"/>
  <c r="AS572" i="14"/>
  <c r="AR572" i="14"/>
  <c r="AQ572" i="14"/>
  <c r="AS571" i="14"/>
  <c r="AR571" i="14"/>
  <c r="AQ571" i="14"/>
  <c r="AS570" i="14"/>
  <c r="AR570" i="14"/>
  <c r="AQ570" i="14"/>
  <c r="AS569" i="14"/>
  <c r="AR569" i="14"/>
  <c r="AQ569" i="14"/>
  <c r="AS568" i="14"/>
  <c r="AR568" i="14"/>
  <c r="AQ568" i="14"/>
  <c r="AS567" i="14"/>
  <c r="AR567" i="14"/>
  <c r="AQ567" i="14"/>
  <c r="AS566" i="14"/>
  <c r="AR566" i="14"/>
  <c r="AQ566" i="14"/>
  <c r="AS565" i="14"/>
  <c r="AR565" i="14"/>
  <c r="AQ565" i="14"/>
  <c r="AS564" i="14"/>
  <c r="AR564" i="14"/>
  <c r="AQ564" i="14"/>
  <c r="AS563" i="14"/>
  <c r="AR563" i="14"/>
  <c r="AQ563" i="14"/>
  <c r="AS562" i="14"/>
  <c r="AR562" i="14"/>
  <c r="AQ562" i="14"/>
  <c r="AS561" i="14"/>
  <c r="AR561" i="14"/>
  <c r="AQ561" i="14"/>
  <c r="AS560" i="14"/>
  <c r="AR560" i="14"/>
  <c r="AQ560" i="14"/>
  <c r="AS559" i="14"/>
  <c r="AR559" i="14"/>
  <c r="AQ559" i="14"/>
  <c r="AS558" i="14"/>
  <c r="AR558" i="14"/>
  <c r="AQ558" i="14"/>
  <c r="AS557" i="14"/>
  <c r="AR557" i="14"/>
  <c r="AQ557" i="14"/>
  <c r="AS556" i="14"/>
  <c r="AR556" i="14"/>
  <c r="AQ556" i="14"/>
  <c r="AS555" i="14"/>
  <c r="AR555" i="14"/>
  <c r="AQ555" i="14"/>
  <c r="AS554" i="14"/>
  <c r="AR554" i="14"/>
  <c r="AQ554" i="14"/>
  <c r="AS553" i="14"/>
  <c r="AR553" i="14"/>
  <c r="AQ553" i="14"/>
  <c r="AS552" i="14"/>
  <c r="AR552" i="14"/>
  <c r="AQ552" i="14"/>
  <c r="AS551" i="14"/>
  <c r="AR551" i="14"/>
  <c r="AQ551" i="14"/>
  <c r="AS550" i="14"/>
  <c r="AR550" i="14"/>
  <c r="AQ550" i="14"/>
  <c r="AS549" i="14"/>
  <c r="AR549" i="14"/>
  <c r="AQ549" i="14"/>
  <c r="AS548" i="14"/>
  <c r="AR548" i="14"/>
  <c r="AQ548" i="14"/>
  <c r="AS547" i="14"/>
  <c r="AR547" i="14"/>
  <c r="AQ547" i="14"/>
  <c r="AS546" i="14"/>
  <c r="AR546" i="14"/>
  <c r="AQ546" i="14"/>
  <c r="AS545" i="14"/>
  <c r="AR545" i="14"/>
  <c r="AQ545" i="14"/>
  <c r="AS544" i="14"/>
  <c r="AR544" i="14"/>
  <c r="AQ544" i="14"/>
  <c r="AS543" i="14"/>
  <c r="AR543" i="14"/>
  <c r="AQ543" i="14"/>
  <c r="AS542" i="14"/>
  <c r="AR542" i="14"/>
  <c r="AQ542" i="14"/>
  <c r="AS541" i="14"/>
  <c r="AR541" i="14"/>
  <c r="AQ541" i="14"/>
  <c r="AS540" i="14"/>
  <c r="AR540" i="14"/>
  <c r="AQ540" i="14"/>
  <c r="AS539" i="14"/>
  <c r="AR539" i="14"/>
  <c r="AQ539" i="14"/>
  <c r="AS538" i="14"/>
  <c r="AR538" i="14"/>
  <c r="AQ538" i="14"/>
  <c r="AS537" i="14"/>
  <c r="AR537" i="14"/>
  <c r="AQ537" i="14"/>
  <c r="AS536" i="14"/>
  <c r="AR536" i="14"/>
  <c r="AQ536" i="14"/>
  <c r="AS535" i="14"/>
  <c r="AR535" i="14"/>
  <c r="AQ535" i="14"/>
  <c r="AS534" i="14"/>
  <c r="AR534" i="14"/>
  <c r="AQ534" i="14"/>
  <c r="AS533" i="14"/>
  <c r="AR533" i="14"/>
  <c r="AQ533" i="14"/>
  <c r="AS532" i="14"/>
  <c r="AR532" i="14"/>
  <c r="AQ532" i="14"/>
  <c r="AS531" i="14"/>
  <c r="AR531" i="14"/>
  <c r="AQ531" i="14"/>
  <c r="AS530" i="14"/>
  <c r="AR530" i="14"/>
  <c r="AQ530" i="14"/>
  <c r="AS529" i="14"/>
  <c r="AR529" i="14"/>
  <c r="AQ529" i="14"/>
  <c r="AS528" i="14"/>
  <c r="AR528" i="14"/>
  <c r="AQ528" i="14"/>
  <c r="AS527" i="14"/>
  <c r="AR527" i="14"/>
  <c r="AQ527" i="14"/>
  <c r="AS526" i="14"/>
  <c r="AR526" i="14"/>
  <c r="AQ526" i="14"/>
  <c r="AS525" i="14"/>
  <c r="AR525" i="14"/>
  <c r="AQ525" i="14"/>
  <c r="AS524" i="14"/>
  <c r="AR524" i="14"/>
  <c r="AQ524" i="14"/>
  <c r="AS523" i="14"/>
  <c r="AR523" i="14"/>
  <c r="AQ523" i="14"/>
  <c r="AS522" i="14"/>
  <c r="AR522" i="14"/>
  <c r="AQ522" i="14"/>
  <c r="AS521" i="14"/>
  <c r="AR521" i="14"/>
  <c r="AQ521" i="14"/>
  <c r="AS520" i="14"/>
  <c r="AR520" i="14"/>
  <c r="AQ520" i="14"/>
  <c r="AS519" i="14"/>
  <c r="AR519" i="14"/>
  <c r="AQ519" i="14"/>
  <c r="AS518" i="14"/>
  <c r="AR518" i="14"/>
  <c r="AQ518" i="14"/>
  <c r="AS517" i="14"/>
  <c r="AR517" i="14"/>
  <c r="AQ517" i="14"/>
  <c r="AS516" i="14"/>
  <c r="AR516" i="14"/>
  <c r="AQ516" i="14"/>
  <c r="AS515" i="14"/>
  <c r="AR515" i="14"/>
  <c r="AQ515" i="14"/>
  <c r="AS514" i="14"/>
  <c r="AR514" i="14"/>
  <c r="AQ514" i="14"/>
  <c r="AS513" i="14"/>
  <c r="AR513" i="14"/>
  <c r="AQ513" i="14"/>
  <c r="AS512" i="14"/>
  <c r="AR512" i="14"/>
  <c r="AQ512" i="14"/>
  <c r="AS511" i="14"/>
  <c r="AR511" i="14"/>
  <c r="AQ511" i="14"/>
  <c r="AS510" i="14"/>
  <c r="AR510" i="14"/>
  <c r="AQ510" i="14"/>
  <c r="AS509" i="14"/>
  <c r="AR509" i="14"/>
  <c r="AQ509" i="14"/>
  <c r="AS508" i="14"/>
  <c r="AR508" i="14"/>
  <c r="AQ508" i="14"/>
  <c r="AS507" i="14"/>
  <c r="AR507" i="14"/>
  <c r="AQ507" i="14"/>
  <c r="AS506" i="14"/>
  <c r="AR506" i="14"/>
  <c r="AQ506" i="14"/>
  <c r="AS505" i="14"/>
  <c r="AR505" i="14"/>
  <c r="AQ505" i="14"/>
  <c r="AS504" i="14"/>
  <c r="AR504" i="14"/>
  <c r="AQ504" i="14"/>
  <c r="AS503" i="14"/>
  <c r="AR503" i="14"/>
  <c r="AQ503" i="14"/>
  <c r="AS502" i="14"/>
  <c r="AR502" i="14"/>
  <c r="AQ502" i="14"/>
  <c r="AS501" i="14"/>
  <c r="AR501" i="14"/>
  <c r="AQ501" i="14"/>
  <c r="AS500" i="14"/>
  <c r="AR500" i="14"/>
  <c r="AQ500" i="14"/>
  <c r="AS499" i="14"/>
  <c r="AR499" i="14"/>
  <c r="AQ499" i="14"/>
  <c r="AS498" i="14"/>
  <c r="AR498" i="14"/>
  <c r="AQ498" i="14"/>
  <c r="AS497" i="14"/>
  <c r="AR497" i="14"/>
  <c r="AQ497" i="14"/>
  <c r="AS496" i="14"/>
  <c r="AR496" i="14"/>
  <c r="AQ496" i="14"/>
  <c r="AS495" i="14"/>
  <c r="AR495" i="14"/>
  <c r="AQ495" i="14"/>
  <c r="AS494" i="14"/>
  <c r="AR494" i="14"/>
  <c r="AQ494" i="14"/>
  <c r="AS493" i="14"/>
  <c r="AR493" i="14"/>
  <c r="AQ493" i="14"/>
  <c r="AS492" i="14"/>
  <c r="AR492" i="14"/>
  <c r="AQ492" i="14"/>
  <c r="AS491" i="14"/>
  <c r="AR491" i="14"/>
  <c r="AQ491" i="14"/>
  <c r="AS490" i="14"/>
  <c r="AR490" i="14"/>
  <c r="AQ490" i="14"/>
  <c r="AS489" i="14"/>
  <c r="AR489" i="14"/>
  <c r="AQ489" i="14"/>
  <c r="AS488" i="14"/>
  <c r="AR488" i="14"/>
  <c r="AQ488" i="14"/>
  <c r="AS487" i="14"/>
  <c r="AR487" i="14"/>
  <c r="AQ487" i="14"/>
  <c r="AS486" i="14"/>
  <c r="AR486" i="14"/>
  <c r="AQ486" i="14"/>
  <c r="AS485" i="14"/>
  <c r="AR485" i="14"/>
  <c r="AQ485" i="14"/>
  <c r="AS484" i="14"/>
  <c r="AR484" i="14"/>
  <c r="AQ484" i="14"/>
  <c r="AS483" i="14"/>
  <c r="AR483" i="14"/>
  <c r="AQ483" i="14"/>
  <c r="AS482" i="14"/>
  <c r="AR482" i="14"/>
  <c r="AQ482" i="14"/>
  <c r="AS481" i="14"/>
  <c r="AR481" i="14"/>
  <c r="AQ481" i="14"/>
  <c r="AS480" i="14"/>
  <c r="AR480" i="14"/>
  <c r="AQ480" i="14"/>
  <c r="AS479" i="14"/>
  <c r="AR479" i="14"/>
  <c r="AQ479" i="14"/>
  <c r="AS478" i="14"/>
  <c r="AR478" i="14"/>
  <c r="AQ478" i="14"/>
  <c r="AS477" i="14"/>
  <c r="AR477" i="14"/>
  <c r="AQ477" i="14"/>
  <c r="AS476" i="14"/>
  <c r="AR476" i="14"/>
  <c r="AQ476" i="14"/>
  <c r="AS475" i="14"/>
  <c r="AR475" i="14"/>
  <c r="AQ475" i="14"/>
  <c r="AS474" i="14"/>
  <c r="AR474" i="14"/>
  <c r="AQ474" i="14"/>
  <c r="AS473" i="14"/>
  <c r="AR473" i="14"/>
  <c r="AQ473" i="14"/>
  <c r="AS472" i="14"/>
  <c r="AR472" i="14"/>
  <c r="AQ472" i="14"/>
  <c r="AS471" i="14"/>
  <c r="AR471" i="14"/>
  <c r="AQ471" i="14"/>
  <c r="AS470" i="14"/>
  <c r="AR470" i="14"/>
  <c r="AQ470" i="14"/>
  <c r="AS469" i="14"/>
  <c r="AR469" i="14"/>
  <c r="AQ469" i="14"/>
  <c r="AS468" i="14"/>
  <c r="AR468" i="14"/>
  <c r="AQ468" i="14"/>
  <c r="AS467" i="14"/>
  <c r="AR467" i="14"/>
  <c r="AQ467" i="14"/>
  <c r="AS466" i="14"/>
  <c r="AR466" i="14"/>
  <c r="AQ466" i="14"/>
  <c r="AS465" i="14"/>
  <c r="AR465" i="14"/>
  <c r="AQ465" i="14"/>
  <c r="AS464" i="14"/>
  <c r="AR464" i="14"/>
  <c r="AQ464" i="14"/>
  <c r="AS463" i="14"/>
  <c r="AR463" i="14"/>
  <c r="AQ463" i="14"/>
  <c r="AS462" i="14"/>
  <c r="AR462" i="14"/>
  <c r="AQ462" i="14"/>
  <c r="AS461" i="14"/>
  <c r="AR461" i="14"/>
  <c r="AQ461" i="14"/>
  <c r="AS460" i="14"/>
  <c r="AR460" i="14"/>
  <c r="AQ460" i="14"/>
  <c r="AS459" i="14"/>
  <c r="AR459" i="14"/>
  <c r="AQ459" i="14"/>
  <c r="AS458" i="14"/>
  <c r="AR458" i="14"/>
  <c r="AQ458" i="14"/>
  <c r="AS457" i="14"/>
  <c r="AR457" i="14"/>
  <c r="AQ457" i="14"/>
  <c r="AS456" i="14"/>
  <c r="AR456" i="14"/>
  <c r="AQ456" i="14"/>
  <c r="AS455" i="14"/>
  <c r="AR455" i="14"/>
  <c r="AQ455" i="14"/>
  <c r="AS454" i="14"/>
  <c r="AR454" i="14"/>
  <c r="AQ454" i="14"/>
  <c r="AS453" i="14"/>
  <c r="AR453" i="14"/>
  <c r="AQ453" i="14"/>
  <c r="AS452" i="14"/>
  <c r="AR452" i="14"/>
  <c r="AQ452" i="14"/>
  <c r="AS451" i="14"/>
  <c r="AR451" i="14"/>
  <c r="AQ451" i="14"/>
  <c r="AS450" i="14"/>
  <c r="AR450" i="14"/>
  <c r="AQ450" i="14"/>
  <c r="AS449" i="14"/>
  <c r="AR449" i="14"/>
  <c r="AQ449" i="14"/>
  <c r="AS448" i="14"/>
  <c r="AR448" i="14"/>
  <c r="AQ448" i="14"/>
  <c r="AS447" i="14"/>
  <c r="AR447" i="14"/>
  <c r="AQ447" i="14"/>
  <c r="AS446" i="14"/>
  <c r="AR446" i="14"/>
  <c r="AQ446" i="14"/>
  <c r="AS445" i="14"/>
  <c r="AR445" i="14"/>
  <c r="AQ445" i="14"/>
  <c r="AS444" i="14"/>
  <c r="AR444" i="14"/>
  <c r="AQ444" i="14"/>
  <c r="AS443" i="14"/>
  <c r="AR443" i="14"/>
  <c r="AQ443" i="14"/>
  <c r="AS442" i="14"/>
  <c r="AR442" i="14"/>
  <c r="AQ442" i="14"/>
  <c r="AS441" i="14"/>
  <c r="AR441" i="14"/>
  <c r="AQ441" i="14"/>
  <c r="AS440" i="14"/>
  <c r="AR440" i="14"/>
  <c r="AQ440" i="14"/>
  <c r="AS439" i="14"/>
  <c r="AR439" i="14"/>
  <c r="AQ439" i="14"/>
  <c r="AS438" i="14"/>
  <c r="AR438" i="14"/>
  <c r="AQ438" i="14"/>
  <c r="AS437" i="14"/>
  <c r="AR437" i="14"/>
  <c r="AQ437" i="14"/>
  <c r="AS436" i="14"/>
  <c r="AR436" i="14"/>
  <c r="AQ436" i="14"/>
  <c r="AS435" i="14"/>
  <c r="AR435" i="14"/>
  <c r="AQ435" i="14"/>
  <c r="AS434" i="14"/>
  <c r="AR434" i="14"/>
  <c r="AQ434" i="14"/>
  <c r="AS433" i="14"/>
  <c r="AR433" i="14"/>
  <c r="AQ433" i="14"/>
  <c r="AS432" i="14"/>
  <c r="AR432" i="14"/>
  <c r="AQ432" i="14"/>
  <c r="AS431" i="14"/>
  <c r="AR431" i="14"/>
  <c r="AQ431" i="14"/>
  <c r="AS430" i="14"/>
  <c r="AR430" i="14"/>
  <c r="AQ430" i="14"/>
  <c r="AS429" i="14"/>
  <c r="AR429" i="14"/>
  <c r="AQ429" i="14"/>
  <c r="AS428" i="14"/>
  <c r="AR428" i="14"/>
  <c r="AQ428" i="14"/>
  <c r="AS427" i="14"/>
  <c r="AR427" i="14"/>
  <c r="AQ427" i="14"/>
  <c r="AS426" i="14"/>
  <c r="AR426" i="14"/>
  <c r="AQ426" i="14"/>
  <c r="AS425" i="14"/>
  <c r="AR425" i="14"/>
  <c r="AQ425" i="14"/>
  <c r="AS424" i="14"/>
  <c r="AR424" i="14"/>
  <c r="AQ424" i="14"/>
  <c r="AS423" i="14"/>
  <c r="AR423" i="14"/>
  <c r="AQ423" i="14"/>
  <c r="AS422" i="14"/>
  <c r="AR422" i="14"/>
  <c r="AQ422" i="14"/>
  <c r="AS421" i="14"/>
  <c r="AR421" i="14"/>
  <c r="AQ421" i="14"/>
  <c r="AS420" i="14"/>
  <c r="AR420" i="14"/>
  <c r="AQ420" i="14"/>
  <c r="AS419" i="14"/>
  <c r="AR419" i="14"/>
  <c r="AQ419" i="14"/>
  <c r="AS418" i="14"/>
  <c r="AR418" i="14"/>
  <c r="AQ418" i="14"/>
  <c r="AS417" i="14"/>
  <c r="AR417" i="14"/>
  <c r="AQ417" i="14"/>
  <c r="AS416" i="14"/>
  <c r="AR416" i="14"/>
  <c r="AQ416" i="14"/>
  <c r="AS415" i="14"/>
  <c r="AR415" i="14"/>
  <c r="AQ415" i="14"/>
  <c r="AS414" i="14"/>
  <c r="AR414" i="14"/>
  <c r="AQ414" i="14"/>
  <c r="AS413" i="14"/>
  <c r="AR413" i="14"/>
  <c r="AQ413" i="14"/>
  <c r="AS412" i="14"/>
  <c r="AR412" i="14"/>
  <c r="AQ412" i="14"/>
  <c r="AS411" i="14"/>
  <c r="AR411" i="14"/>
  <c r="AQ411" i="14"/>
  <c r="AS410" i="14"/>
  <c r="AR410" i="14"/>
  <c r="AQ410" i="14"/>
  <c r="AS409" i="14"/>
  <c r="AR409" i="14"/>
  <c r="AQ409" i="14"/>
  <c r="AS408" i="14"/>
  <c r="AR408" i="14"/>
  <c r="AQ408" i="14"/>
  <c r="AS407" i="14"/>
  <c r="AR407" i="14"/>
  <c r="AQ407" i="14"/>
  <c r="AS406" i="14"/>
  <c r="AR406" i="14"/>
  <c r="AQ406" i="14"/>
  <c r="AS405" i="14"/>
  <c r="AR405" i="14"/>
  <c r="AQ405" i="14"/>
  <c r="AS404" i="14"/>
  <c r="AR404" i="14"/>
  <c r="AQ404" i="14"/>
  <c r="AS403" i="14"/>
  <c r="AR403" i="14"/>
  <c r="AQ403" i="14"/>
  <c r="AS402" i="14"/>
  <c r="AR402" i="14"/>
  <c r="AQ402" i="14"/>
  <c r="AS401" i="14"/>
  <c r="AR401" i="14"/>
  <c r="AQ401" i="14"/>
  <c r="AS400" i="14"/>
  <c r="AR400" i="14"/>
  <c r="AQ400" i="14"/>
  <c r="AS399" i="14"/>
  <c r="AR399" i="14"/>
  <c r="AQ399" i="14"/>
  <c r="AS398" i="14"/>
  <c r="AR398" i="14"/>
  <c r="AQ398" i="14"/>
  <c r="AS397" i="14"/>
  <c r="AR397" i="14"/>
  <c r="AQ397" i="14"/>
  <c r="AS396" i="14"/>
  <c r="AR396" i="14"/>
  <c r="AQ396" i="14"/>
  <c r="AS395" i="14"/>
  <c r="AR395" i="14"/>
  <c r="AQ395" i="14"/>
  <c r="AS394" i="14"/>
  <c r="AR394" i="14"/>
  <c r="AQ394" i="14"/>
  <c r="AS393" i="14"/>
  <c r="AR393" i="14"/>
  <c r="AQ393" i="14"/>
  <c r="AS392" i="14"/>
  <c r="AR392" i="14"/>
  <c r="AQ392" i="14"/>
  <c r="AS391" i="14"/>
  <c r="AR391" i="14"/>
  <c r="AQ391" i="14"/>
  <c r="AS390" i="14"/>
  <c r="AR390" i="14"/>
  <c r="AQ390" i="14"/>
  <c r="AS389" i="14"/>
  <c r="AR389" i="14"/>
  <c r="AQ389" i="14"/>
  <c r="AS388" i="14"/>
  <c r="AR388" i="14"/>
  <c r="AQ388" i="14"/>
  <c r="AS387" i="14"/>
  <c r="AR387" i="14"/>
  <c r="AQ387" i="14"/>
  <c r="AS386" i="14"/>
  <c r="AR386" i="14"/>
  <c r="AQ386" i="14"/>
  <c r="AS385" i="14"/>
  <c r="AR385" i="14"/>
  <c r="AQ385" i="14"/>
  <c r="AS384" i="14"/>
  <c r="AR384" i="14"/>
  <c r="AQ384" i="14"/>
  <c r="AS383" i="14"/>
  <c r="AR383" i="14"/>
  <c r="AQ383" i="14"/>
  <c r="AS382" i="14"/>
  <c r="AR382" i="14"/>
  <c r="AQ382" i="14"/>
  <c r="AS381" i="14"/>
  <c r="AR381" i="14"/>
  <c r="AQ381" i="14"/>
  <c r="AS380" i="14"/>
  <c r="AR380" i="14"/>
  <c r="AQ380" i="14"/>
  <c r="AS379" i="14"/>
  <c r="AR379" i="14"/>
  <c r="AQ379" i="14"/>
  <c r="AS378" i="14"/>
  <c r="AR378" i="14"/>
  <c r="AQ378" i="14"/>
  <c r="AS377" i="14"/>
  <c r="AR377" i="14"/>
  <c r="AQ377" i="14"/>
  <c r="AS376" i="14"/>
  <c r="AR376" i="14"/>
  <c r="AQ376" i="14"/>
  <c r="AS375" i="14"/>
  <c r="AR375" i="14"/>
  <c r="AQ375" i="14"/>
  <c r="AS374" i="14"/>
  <c r="AR374" i="14"/>
  <c r="AQ374" i="14"/>
  <c r="AS373" i="14"/>
  <c r="AR373" i="14"/>
  <c r="AQ373" i="14"/>
  <c r="AS372" i="14"/>
  <c r="AR372" i="14"/>
  <c r="AQ372" i="14"/>
  <c r="AS371" i="14"/>
  <c r="AR371" i="14"/>
  <c r="AQ371" i="14"/>
  <c r="AS370" i="14"/>
  <c r="AR370" i="14"/>
  <c r="AQ370" i="14"/>
  <c r="AS369" i="14"/>
  <c r="AR369" i="14"/>
  <c r="AQ369" i="14"/>
  <c r="AS368" i="14"/>
  <c r="AR368" i="14"/>
  <c r="AQ368" i="14"/>
  <c r="AS367" i="14"/>
  <c r="AR367" i="14"/>
  <c r="AQ367" i="14"/>
  <c r="AS366" i="14"/>
  <c r="AR366" i="14"/>
  <c r="AQ366" i="14"/>
  <c r="AS365" i="14"/>
  <c r="AR365" i="14"/>
  <c r="AQ365" i="14"/>
  <c r="AS364" i="14"/>
  <c r="AR364" i="14"/>
  <c r="AQ364" i="14"/>
  <c r="AS363" i="14"/>
  <c r="AR363" i="14"/>
  <c r="AQ363" i="14"/>
  <c r="AS362" i="14"/>
  <c r="AR362" i="14"/>
  <c r="AQ362" i="14"/>
  <c r="AS361" i="14"/>
  <c r="AR361" i="14"/>
  <c r="AQ361" i="14"/>
  <c r="AS360" i="14"/>
  <c r="AR360" i="14"/>
  <c r="AQ360" i="14"/>
  <c r="AS359" i="14"/>
  <c r="AR359" i="14"/>
  <c r="AQ359" i="14"/>
  <c r="AS358" i="14"/>
  <c r="AR358" i="14"/>
  <c r="AQ358" i="14"/>
  <c r="AS357" i="14"/>
  <c r="AR357" i="14"/>
  <c r="AQ357" i="14"/>
  <c r="AS356" i="14"/>
  <c r="AR356" i="14"/>
  <c r="AQ356" i="14"/>
  <c r="AS355" i="14"/>
  <c r="AR355" i="14"/>
  <c r="AQ355" i="14"/>
  <c r="AS354" i="14"/>
  <c r="AR354" i="14"/>
  <c r="AQ354" i="14"/>
  <c r="AS353" i="14"/>
  <c r="AR353" i="14"/>
  <c r="AQ353" i="14"/>
  <c r="AS352" i="14"/>
  <c r="AR352" i="14"/>
  <c r="AQ352" i="14"/>
  <c r="AS351" i="14"/>
  <c r="AR351" i="14"/>
  <c r="AQ351" i="14"/>
  <c r="AS350" i="14"/>
  <c r="AR350" i="14"/>
  <c r="AQ350" i="14"/>
  <c r="AS349" i="14"/>
  <c r="AR349" i="14"/>
  <c r="AQ349" i="14"/>
  <c r="AS348" i="14"/>
  <c r="AR348" i="14"/>
  <c r="AQ348" i="14"/>
  <c r="AS347" i="14"/>
  <c r="AR347" i="14"/>
  <c r="AQ347" i="14"/>
  <c r="AS346" i="14"/>
  <c r="AR346" i="14"/>
  <c r="AQ346" i="14"/>
  <c r="AS345" i="14"/>
  <c r="AR345" i="14"/>
  <c r="AQ345" i="14"/>
  <c r="AS344" i="14"/>
  <c r="AR344" i="14"/>
  <c r="AQ344" i="14"/>
  <c r="AS343" i="14"/>
  <c r="AR343" i="14"/>
  <c r="AQ343" i="14"/>
  <c r="AS342" i="14"/>
  <c r="AR342" i="14"/>
  <c r="AQ342" i="14"/>
  <c r="AS341" i="14"/>
  <c r="AR341" i="14"/>
  <c r="AQ341" i="14"/>
  <c r="AS340" i="14"/>
  <c r="AR340" i="14"/>
  <c r="AQ340" i="14"/>
  <c r="AS339" i="14"/>
  <c r="AR339" i="14"/>
  <c r="AQ339" i="14"/>
  <c r="AS338" i="14"/>
  <c r="AR338" i="14"/>
  <c r="AQ338" i="14"/>
  <c r="AS337" i="14"/>
  <c r="AR337" i="14"/>
  <c r="AQ337" i="14"/>
  <c r="AS336" i="14"/>
  <c r="AR336" i="14"/>
  <c r="AQ336" i="14"/>
  <c r="AS335" i="14"/>
  <c r="AR335" i="14"/>
  <c r="AQ335" i="14"/>
  <c r="AS334" i="14"/>
  <c r="AR334" i="14"/>
  <c r="AQ334" i="14"/>
  <c r="AS333" i="14"/>
  <c r="AR333" i="14"/>
  <c r="AQ333" i="14"/>
  <c r="AS332" i="14"/>
  <c r="AR332" i="14"/>
  <c r="AQ332" i="14"/>
  <c r="AS331" i="14"/>
  <c r="AR331" i="14"/>
  <c r="AQ331" i="14"/>
  <c r="AS330" i="14"/>
  <c r="AR330" i="14"/>
  <c r="AQ330" i="14"/>
  <c r="AS329" i="14"/>
  <c r="AR329" i="14"/>
  <c r="AQ329" i="14"/>
  <c r="AS328" i="14"/>
  <c r="AR328" i="14"/>
  <c r="AQ328" i="14"/>
  <c r="AS327" i="14"/>
  <c r="AR327" i="14"/>
  <c r="AQ327" i="14"/>
  <c r="AS326" i="14"/>
  <c r="AR326" i="14"/>
  <c r="AQ326" i="14"/>
  <c r="AS325" i="14"/>
  <c r="AR325" i="14"/>
  <c r="AQ325" i="14"/>
  <c r="AS324" i="14"/>
  <c r="AR324" i="14"/>
  <c r="AQ324" i="14"/>
  <c r="AS323" i="14"/>
  <c r="AR323" i="14"/>
  <c r="AQ323" i="14"/>
  <c r="AS322" i="14"/>
  <c r="AR322" i="14"/>
  <c r="AQ322" i="14"/>
  <c r="AS321" i="14"/>
  <c r="AR321" i="14"/>
  <c r="AQ321" i="14"/>
  <c r="AS320" i="14"/>
  <c r="AR320" i="14"/>
  <c r="AQ320" i="14"/>
  <c r="AS319" i="14"/>
  <c r="AR319" i="14"/>
  <c r="AQ319" i="14"/>
  <c r="AS318" i="14"/>
  <c r="AR318" i="14"/>
  <c r="AQ318" i="14"/>
  <c r="AS317" i="14"/>
  <c r="AR317" i="14"/>
  <c r="AQ317" i="14"/>
  <c r="AS316" i="14"/>
  <c r="AR316" i="14"/>
  <c r="AQ316" i="14"/>
  <c r="AS315" i="14"/>
  <c r="AR315" i="14"/>
  <c r="AQ315" i="14"/>
  <c r="AS314" i="14"/>
  <c r="AR314" i="14"/>
  <c r="AQ314" i="14"/>
  <c r="AS313" i="14"/>
  <c r="AR313" i="14"/>
  <c r="AQ313" i="14"/>
  <c r="AS312" i="14"/>
  <c r="AR312" i="14"/>
  <c r="AQ312" i="14"/>
  <c r="AS311" i="14"/>
  <c r="AR311" i="14"/>
  <c r="AQ311" i="14"/>
  <c r="AS310" i="14"/>
  <c r="AR310" i="14"/>
  <c r="AQ310" i="14"/>
  <c r="AS309" i="14"/>
  <c r="AR309" i="14"/>
  <c r="AQ309" i="14"/>
  <c r="AS308" i="14"/>
  <c r="AR308" i="14"/>
  <c r="AQ308" i="14"/>
  <c r="AS307" i="14"/>
  <c r="AR307" i="14"/>
  <c r="AQ307" i="14"/>
  <c r="AS306" i="14"/>
  <c r="AR306" i="14"/>
  <c r="AQ306" i="14"/>
  <c r="AS305" i="14"/>
  <c r="AR305" i="14"/>
  <c r="AQ305" i="14"/>
  <c r="AS304" i="14"/>
  <c r="AR304" i="14"/>
  <c r="AQ304" i="14"/>
  <c r="AS303" i="14"/>
  <c r="AR303" i="14"/>
  <c r="AQ303" i="14"/>
  <c r="AS302" i="14"/>
  <c r="AR302" i="14"/>
  <c r="AQ302" i="14"/>
  <c r="AS301" i="14"/>
  <c r="AR301" i="14"/>
  <c r="AQ301" i="14"/>
  <c r="AS300" i="14"/>
  <c r="AR300" i="14"/>
  <c r="AQ300" i="14"/>
  <c r="AS299" i="14"/>
  <c r="AR299" i="14"/>
  <c r="AQ299" i="14"/>
  <c r="AS298" i="14"/>
  <c r="AR298" i="14"/>
  <c r="AQ298" i="14"/>
  <c r="AS297" i="14"/>
  <c r="AR297" i="14"/>
  <c r="AQ297" i="14"/>
  <c r="AS296" i="14"/>
  <c r="AR296" i="14"/>
  <c r="AQ296" i="14"/>
  <c r="AS295" i="14"/>
  <c r="AR295" i="14"/>
  <c r="AQ295" i="14"/>
  <c r="AS294" i="14"/>
  <c r="AR294" i="14"/>
  <c r="AQ294" i="14"/>
  <c r="AS293" i="14"/>
  <c r="AR293" i="14"/>
  <c r="AQ293" i="14"/>
  <c r="AS292" i="14"/>
  <c r="AR292" i="14"/>
  <c r="AQ292" i="14"/>
  <c r="AS291" i="14"/>
  <c r="AR291" i="14"/>
  <c r="AQ291" i="14"/>
  <c r="AS290" i="14"/>
  <c r="AR290" i="14"/>
  <c r="AQ290" i="14"/>
  <c r="AS289" i="14"/>
  <c r="AR289" i="14"/>
  <c r="AQ289" i="14"/>
  <c r="AS288" i="14"/>
  <c r="AR288" i="14"/>
  <c r="AQ288" i="14"/>
  <c r="AS287" i="14"/>
  <c r="AR287" i="14"/>
  <c r="AQ287" i="14"/>
  <c r="AS286" i="14"/>
  <c r="AR286" i="14"/>
  <c r="AQ286" i="14"/>
  <c r="AS285" i="14"/>
  <c r="AR285" i="14"/>
  <c r="AQ285" i="14"/>
  <c r="AS284" i="14"/>
  <c r="AR284" i="14"/>
  <c r="AQ284" i="14"/>
  <c r="AS283" i="14"/>
  <c r="AR283" i="14"/>
  <c r="AQ283" i="14"/>
  <c r="AS282" i="14"/>
  <c r="AR282" i="14"/>
  <c r="AQ282" i="14"/>
  <c r="AS281" i="14"/>
  <c r="AR281" i="14"/>
  <c r="AQ281" i="14"/>
  <c r="AS280" i="14"/>
  <c r="AR280" i="14"/>
  <c r="AQ280" i="14"/>
  <c r="AS279" i="14"/>
  <c r="AR279" i="14"/>
  <c r="AQ279" i="14"/>
  <c r="AS278" i="14"/>
  <c r="AR278" i="14"/>
  <c r="AQ278" i="14"/>
  <c r="AS277" i="14"/>
  <c r="AR277" i="14"/>
  <c r="AQ277" i="14"/>
  <c r="AS276" i="14"/>
  <c r="AR276" i="14"/>
  <c r="AQ276" i="14"/>
  <c r="AS275" i="14"/>
  <c r="AR275" i="14"/>
  <c r="AQ275" i="14"/>
  <c r="AS274" i="14"/>
  <c r="AR274" i="14"/>
  <c r="AQ274" i="14"/>
  <c r="AS273" i="14"/>
  <c r="AR273" i="14"/>
  <c r="AQ273" i="14"/>
  <c r="AS272" i="14"/>
  <c r="AR272" i="14"/>
  <c r="AQ272" i="14"/>
  <c r="AS271" i="14"/>
  <c r="AR271" i="14"/>
  <c r="AQ271" i="14"/>
  <c r="AS270" i="14"/>
  <c r="AR270" i="14"/>
  <c r="AQ270" i="14"/>
  <c r="AS269" i="14"/>
  <c r="AR269" i="14"/>
  <c r="AQ269" i="14"/>
  <c r="AS268" i="14"/>
  <c r="AR268" i="14"/>
  <c r="AQ268" i="14"/>
  <c r="AS267" i="14"/>
  <c r="AR267" i="14"/>
  <c r="AQ267" i="14"/>
  <c r="AS266" i="14"/>
  <c r="AR266" i="14"/>
  <c r="AQ266" i="14"/>
  <c r="AS265" i="14"/>
  <c r="AR265" i="14"/>
  <c r="AQ265" i="14"/>
  <c r="AS264" i="14"/>
  <c r="AR264" i="14"/>
  <c r="AQ264" i="14"/>
  <c r="AS263" i="14"/>
  <c r="AR263" i="14"/>
  <c r="AQ263" i="14"/>
  <c r="AS262" i="14"/>
  <c r="AR262" i="14"/>
  <c r="AQ262" i="14"/>
  <c r="AS261" i="14"/>
  <c r="AR261" i="14"/>
  <c r="AQ261" i="14"/>
  <c r="AS260" i="14"/>
  <c r="AR260" i="14"/>
  <c r="AQ260" i="14"/>
  <c r="AS259" i="14"/>
  <c r="AR259" i="14"/>
  <c r="AQ259" i="14"/>
  <c r="AS258" i="14"/>
  <c r="AR258" i="14"/>
  <c r="AQ258" i="14"/>
  <c r="AS257" i="14"/>
  <c r="AR257" i="14"/>
  <c r="AQ257" i="14"/>
  <c r="AS256" i="14"/>
  <c r="AR256" i="14"/>
  <c r="AQ256" i="14"/>
  <c r="AS255" i="14"/>
  <c r="AR255" i="14"/>
  <c r="AQ255" i="14"/>
  <c r="AS254" i="14"/>
  <c r="AR254" i="14"/>
  <c r="AQ254" i="14"/>
  <c r="AS253" i="14"/>
  <c r="AR253" i="14"/>
  <c r="AQ253" i="14"/>
  <c r="AS252" i="14"/>
  <c r="AR252" i="14"/>
  <c r="AQ252" i="14"/>
  <c r="AS251" i="14"/>
  <c r="AR251" i="14"/>
  <c r="AQ251" i="14"/>
  <c r="AS250" i="14"/>
  <c r="AR250" i="14"/>
  <c r="AQ250" i="14"/>
  <c r="AS249" i="14"/>
  <c r="AR249" i="14"/>
  <c r="AQ249" i="14"/>
  <c r="AS248" i="14"/>
  <c r="AR248" i="14"/>
  <c r="AQ248" i="14"/>
  <c r="AS247" i="14"/>
  <c r="AR247" i="14"/>
  <c r="AQ247" i="14"/>
  <c r="AS246" i="14"/>
  <c r="AR246" i="14"/>
  <c r="AQ246" i="14"/>
  <c r="AS245" i="14"/>
  <c r="AR245" i="14"/>
  <c r="AQ245" i="14"/>
  <c r="AS244" i="14"/>
  <c r="AR244" i="14"/>
  <c r="AQ244" i="14"/>
  <c r="AS243" i="14"/>
  <c r="AR243" i="14"/>
  <c r="AQ243" i="14"/>
  <c r="AS242" i="14"/>
  <c r="AR242" i="14"/>
  <c r="AQ242" i="14"/>
  <c r="AS241" i="14"/>
  <c r="AR241" i="14"/>
  <c r="AQ241" i="14"/>
  <c r="AS240" i="14"/>
  <c r="AR240" i="14"/>
  <c r="AQ240" i="14"/>
  <c r="AS239" i="14"/>
  <c r="AR239" i="14"/>
  <c r="AQ239" i="14"/>
  <c r="AS238" i="14"/>
  <c r="AR238" i="14"/>
  <c r="AQ238" i="14"/>
  <c r="AS237" i="14"/>
  <c r="AR237" i="14"/>
  <c r="AQ237" i="14"/>
  <c r="AS236" i="14"/>
  <c r="AR236" i="14"/>
  <c r="AQ236" i="14"/>
  <c r="AS235" i="14"/>
  <c r="AR235" i="14"/>
  <c r="AQ235" i="14"/>
  <c r="AS234" i="14"/>
  <c r="AR234" i="14"/>
  <c r="AQ234" i="14"/>
  <c r="AS233" i="14"/>
  <c r="AR233" i="14"/>
  <c r="AQ233" i="14"/>
  <c r="AS232" i="14"/>
  <c r="AR232" i="14"/>
  <c r="AQ232" i="14"/>
  <c r="AS231" i="14"/>
  <c r="AR231" i="14"/>
  <c r="AQ231" i="14"/>
  <c r="AS230" i="14"/>
  <c r="AR230" i="14"/>
  <c r="AQ230" i="14"/>
  <c r="AS229" i="14"/>
  <c r="AR229" i="14"/>
  <c r="AQ229" i="14"/>
  <c r="AS228" i="14"/>
  <c r="AR228" i="14"/>
  <c r="AQ228" i="14"/>
  <c r="AS227" i="14"/>
  <c r="AR227" i="14"/>
  <c r="AQ227" i="14"/>
  <c r="AS226" i="14"/>
  <c r="AR226" i="14"/>
  <c r="AQ226" i="14"/>
  <c r="AS225" i="14"/>
  <c r="AR225" i="14"/>
  <c r="AQ225" i="14"/>
  <c r="AS224" i="14"/>
  <c r="AR224" i="14"/>
  <c r="AQ224" i="14"/>
  <c r="AS223" i="14"/>
  <c r="AR223" i="14"/>
  <c r="AQ223" i="14"/>
  <c r="AS222" i="14"/>
  <c r="AR222" i="14"/>
  <c r="AQ222" i="14"/>
  <c r="AS221" i="14"/>
  <c r="AR221" i="14"/>
  <c r="AQ221" i="14"/>
  <c r="AS220" i="14"/>
  <c r="AR220" i="14"/>
  <c r="AQ220" i="14"/>
  <c r="AS219" i="14"/>
  <c r="AR219" i="14"/>
  <c r="AQ219" i="14"/>
  <c r="AS218" i="14"/>
  <c r="AR218" i="14"/>
  <c r="AQ218" i="14"/>
  <c r="AS217" i="14"/>
  <c r="AR217" i="14"/>
  <c r="AQ217" i="14"/>
  <c r="AS216" i="14"/>
  <c r="AR216" i="14"/>
  <c r="AQ216" i="14"/>
  <c r="AS215" i="14"/>
  <c r="AR215" i="14"/>
  <c r="AQ215" i="14"/>
  <c r="AS214" i="14"/>
  <c r="AR214" i="14"/>
  <c r="AQ214" i="14"/>
  <c r="AS213" i="14"/>
  <c r="AR213" i="14"/>
  <c r="AQ213" i="14"/>
  <c r="AS212" i="14"/>
  <c r="AR212" i="14"/>
  <c r="AQ212" i="14"/>
  <c r="AS211" i="14"/>
  <c r="AR211" i="14"/>
  <c r="AQ211" i="14"/>
  <c r="AS210" i="14"/>
  <c r="AR210" i="14"/>
  <c r="AQ210" i="14"/>
  <c r="AS209" i="14"/>
  <c r="AR209" i="14"/>
  <c r="AQ209" i="14"/>
  <c r="AS208" i="14"/>
  <c r="AR208" i="14"/>
  <c r="AQ208" i="14"/>
  <c r="AS207" i="14"/>
  <c r="AR207" i="14"/>
  <c r="AQ207" i="14"/>
  <c r="AS206" i="14"/>
  <c r="AR206" i="14"/>
  <c r="AQ206" i="14"/>
  <c r="AS205" i="14"/>
  <c r="AR205" i="14"/>
  <c r="AQ205" i="14"/>
  <c r="AS204" i="14"/>
  <c r="AR204" i="14"/>
  <c r="AQ204" i="14"/>
  <c r="AS203" i="14"/>
  <c r="AR203" i="14"/>
  <c r="AQ203" i="14"/>
  <c r="AS202" i="14"/>
  <c r="AR202" i="14"/>
  <c r="AQ202" i="14"/>
  <c r="AS201" i="14"/>
  <c r="AR201" i="14"/>
  <c r="AQ201" i="14"/>
  <c r="AS200" i="14"/>
  <c r="AR200" i="14"/>
  <c r="AQ200" i="14"/>
  <c r="AS199" i="14"/>
  <c r="AR199" i="14"/>
  <c r="AQ199" i="14"/>
  <c r="AS198" i="14"/>
  <c r="AR198" i="14"/>
  <c r="AQ198" i="14"/>
  <c r="AS197" i="14"/>
  <c r="AR197" i="14"/>
  <c r="AQ197" i="14"/>
  <c r="AS196" i="14"/>
  <c r="AR196" i="14"/>
  <c r="AQ196" i="14"/>
  <c r="AS195" i="14"/>
  <c r="AR195" i="14"/>
  <c r="AQ195" i="14"/>
  <c r="AS194" i="14"/>
  <c r="AR194" i="14"/>
  <c r="AQ194" i="14"/>
  <c r="AS193" i="14"/>
  <c r="AR193" i="14"/>
  <c r="AQ193" i="14"/>
  <c r="AS192" i="14"/>
  <c r="AR192" i="14"/>
  <c r="AQ192" i="14"/>
  <c r="AS191" i="14"/>
  <c r="AR191" i="14"/>
  <c r="AQ191" i="14"/>
  <c r="AS190" i="14"/>
  <c r="AR190" i="14"/>
  <c r="AQ190" i="14"/>
  <c r="AS189" i="14"/>
  <c r="AR189" i="14"/>
  <c r="AQ189" i="14"/>
  <c r="AS188" i="14"/>
  <c r="AR188" i="14"/>
  <c r="AQ188" i="14"/>
  <c r="AS187" i="14"/>
  <c r="AR187" i="14"/>
  <c r="AQ187" i="14"/>
  <c r="AS186" i="14"/>
  <c r="AR186" i="14"/>
  <c r="AQ186" i="14"/>
  <c r="AS185" i="14"/>
  <c r="AR185" i="14"/>
  <c r="AQ185" i="14"/>
  <c r="AS184" i="14"/>
  <c r="AR184" i="14"/>
  <c r="AQ184" i="14"/>
  <c r="AS183" i="14"/>
  <c r="AR183" i="14"/>
  <c r="AQ183" i="14"/>
  <c r="AS182" i="14"/>
  <c r="AR182" i="14"/>
  <c r="AQ182" i="14"/>
  <c r="AS181" i="14"/>
  <c r="AR181" i="14"/>
  <c r="AQ181" i="14"/>
  <c r="AS180" i="14"/>
  <c r="AR180" i="14"/>
  <c r="AQ180" i="14"/>
  <c r="AS179" i="14"/>
  <c r="AR179" i="14"/>
  <c r="AQ179" i="14"/>
  <c r="AS178" i="14"/>
  <c r="AR178" i="14"/>
  <c r="AQ178" i="14"/>
  <c r="AS177" i="14"/>
  <c r="AR177" i="14"/>
  <c r="AQ177" i="14"/>
  <c r="AS176" i="14"/>
  <c r="AR176" i="14"/>
  <c r="AQ176" i="14"/>
  <c r="AS175" i="14"/>
  <c r="AR175" i="14"/>
  <c r="AQ175" i="14"/>
  <c r="AS174" i="14"/>
  <c r="AR174" i="14"/>
  <c r="AQ174" i="14"/>
  <c r="AS173" i="14"/>
  <c r="AR173" i="14"/>
  <c r="AQ173" i="14"/>
  <c r="AS172" i="14"/>
  <c r="AR172" i="14"/>
  <c r="AQ172" i="14"/>
  <c r="AS171" i="14"/>
  <c r="AR171" i="14"/>
  <c r="AQ171" i="14"/>
  <c r="AS170" i="14"/>
  <c r="AR170" i="14"/>
  <c r="AQ170" i="14"/>
  <c r="AS169" i="14"/>
  <c r="AR169" i="14"/>
  <c r="AQ169" i="14"/>
  <c r="AS168" i="14"/>
  <c r="AR168" i="14"/>
  <c r="AQ168" i="14"/>
  <c r="AS167" i="14"/>
  <c r="AR167" i="14"/>
  <c r="AQ167" i="14"/>
  <c r="AS166" i="14"/>
  <c r="AR166" i="14"/>
  <c r="AQ166" i="14"/>
  <c r="AS165" i="14"/>
  <c r="AR165" i="14"/>
  <c r="AQ165" i="14"/>
  <c r="AS164" i="14"/>
  <c r="AR164" i="14"/>
  <c r="AQ164" i="14"/>
  <c r="AS163" i="14"/>
  <c r="AR163" i="14"/>
  <c r="AQ163" i="14"/>
  <c r="AS162" i="14"/>
  <c r="AR162" i="14"/>
  <c r="AQ162" i="14"/>
  <c r="AS161" i="14"/>
  <c r="AR161" i="14"/>
  <c r="AQ161" i="14"/>
  <c r="AS160" i="14"/>
  <c r="AR160" i="14"/>
  <c r="AQ160" i="14"/>
  <c r="AS159" i="14"/>
  <c r="AR159" i="14"/>
  <c r="AQ159" i="14"/>
  <c r="AS158" i="14"/>
  <c r="AR158" i="14"/>
  <c r="AQ158" i="14"/>
  <c r="AS157" i="14"/>
  <c r="AR157" i="14"/>
  <c r="AQ157" i="14"/>
  <c r="AS156" i="14"/>
  <c r="AR156" i="14"/>
  <c r="AQ156" i="14"/>
  <c r="AS155" i="14"/>
  <c r="AR155" i="14"/>
  <c r="AQ155" i="14"/>
  <c r="AS154" i="14"/>
  <c r="AR154" i="14"/>
  <c r="AQ154" i="14"/>
  <c r="AS153" i="14"/>
  <c r="AR153" i="14"/>
  <c r="AQ153" i="14"/>
  <c r="AS152" i="14"/>
  <c r="AR152" i="14"/>
  <c r="AQ152" i="14"/>
  <c r="AS151" i="14"/>
  <c r="AR151" i="14"/>
  <c r="AQ151" i="14"/>
  <c r="AS150" i="14"/>
  <c r="AR150" i="14"/>
  <c r="AQ150" i="14"/>
  <c r="AS149" i="14"/>
  <c r="AR149" i="14"/>
  <c r="AQ149" i="14"/>
  <c r="AS148" i="14"/>
  <c r="AR148" i="14"/>
  <c r="AQ148" i="14"/>
  <c r="AS147" i="14"/>
  <c r="AR147" i="14"/>
  <c r="AQ147" i="14"/>
  <c r="AS146" i="14"/>
  <c r="AR146" i="14"/>
  <c r="AQ146" i="14"/>
  <c r="AS145" i="14"/>
  <c r="AR145" i="14"/>
  <c r="AQ145" i="14"/>
  <c r="AS144" i="14"/>
  <c r="AR144" i="14"/>
  <c r="AQ144" i="14"/>
  <c r="AS143" i="14"/>
  <c r="AR143" i="14"/>
  <c r="AQ143" i="14"/>
  <c r="AS142" i="14"/>
  <c r="AR142" i="14"/>
  <c r="AQ142" i="14"/>
  <c r="AS141" i="14"/>
  <c r="AR141" i="14"/>
  <c r="AQ141" i="14"/>
  <c r="AS140" i="14"/>
  <c r="AR140" i="14"/>
  <c r="AQ140" i="14"/>
  <c r="AS139" i="14"/>
  <c r="AR139" i="14"/>
  <c r="AQ139" i="14"/>
  <c r="AS138" i="14"/>
  <c r="AR138" i="14"/>
  <c r="AQ138" i="14"/>
  <c r="AS137" i="14"/>
  <c r="AR137" i="14"/>
  <c r="AQ137" i="14"/>
  <c r="AS136" i="14"/>
  <c r="AR136" i="14"/>
  <c r="AQ136" i="14"/>
  <c r="AS135" i="14"/>
  <c r="AR135" i="14"/>
  <c r="AQ135" i="14"/>
  <c r="AS134" i="14"/>
  <c r="AR134" i="14"/>
  <c r="AQ134" i="14"/>
  <c r="AS133" i="14"/>
  <c r="AR133" i="14"/>
  <c r="AQ133" i="14"/>
  <c r="AS132" i="14"/>
  <c r="AR132" i="14"/>
  <c r="AQ132" i="14"/>
  <c r="AS131" i="14"/>
  <c r="AR131" i="14"/>
  <c r="AQ131" i="14"/>
  <c r="AS130" i="14"/>
  <c r="AR130" i="14"/>
  <c r="AQ130" i="14"/>
  <c r="AS129" i="14"/>
  <c r="AR129" i="14"/>
  <c r="AQ129" i="14"/>
  <c r="AS128" i="14"/>
  <c r="AR128" i="14"/>
  <c r="AQ128" i="14"/>
  <c r="AS127" i="14"/>
  <c r="AR127" i="14"/>
  <c r="AQ127" i="14"/>
  <c r="AS126" i="14"/>
  <c r="AR126" i="14"/>
  <c r="AQ126" i="14"/>
  <c r="AS125" i="14"/>
  <c r="AR125" i="14"/>
  <c r="AQ125" i="14"/>
  <c r="AS124" i="14"/>
  <c r="AR124" i="14"/>
  <c r="AQ124" i="14"/>
  <c r="AS123" i="14"/>
  <c r="AR123" i="14"/>
  <c r="AQ123" i="14"/>
  <c r="AS122" i="14"/>
  <c r="AR122" i="14"/>
  <c r="AQ122" i="14"/>
  <c r="AS121" i="14"/>
  <c r="AR121" i="14"/>
  <c r="AQ121" i="14"/>
  <c r="AS120" i="14"/>
  <c r="AR120" i="14"/>
  <c r="AQ120" i="14"/>
  <c r="AS119" i="14"/>
  <c r="AR119" i="14"/>
  <c r="AQ119" i="14"/>
  <c r="AS118" i="14"/>
  <c r="AR118" i="14"/>
  <c r="AQ118" i="14"/>
  <c r="AS117" i="14"/>
  <c r="AR117" i="14"/>
  <c r="AQ117" i="14"/>
  <c r="AS116" i="14"/>
  <c r="AR116" i="14"/>
  <c r="AQ116" i="14"/>
  <c r="AS115" i="14"/>
  <c r="AR115" i="14"/>
  <c r="AQ115" i="14"/>
  <c r="AS114" i="14"/>
  <c r="AR114" i="14"/>
  <c r="AQ114" i="14"/>
  <c r="AS113" i="14"/>
  <c r="AR113" i="14"/>
  <c r="AQ113" i="14"/>
  <c r="AS112" i="14"/>
  <c r="AR112" i="14"/>
  <c r="AQ112" i="14"/>
  <c r="AS111" i="14"/>
  <c r="AR111" i="14"/>
  <c r="AQ111" i="14"/>
  <c r="AS110" i="14"/>
  <c r="AR110" i="14"/>
  <c r="AQ110" i="14"/>
  <c r="AS109" i="14"/>
  <c r="AR109" i="14"/>
  <c r="AQ109" i="14"/>
  <c r="AS108" i="14"/>
  <c r="AR108" i="14"/>
  <c r="AQ108" i="14"/>
  <c r="AS107" i="14"/>
  <c r="AR107" i="14"/>
  <c r="AQ107" i="14"/>
  <c r="AS106" i="14"/>
  <c r="AR106" i="14"/>
  <c r="AQ106" i="14"/>
  <c r="AS105" i="14"/>
  <c r="AR105" i="14"/>
  <c r="AQ105" i="14"/>
  <c r="AS104" i="14"/>
  <c r="AR104" i="14"/>
  <c r="AQ104" i="14"/>
  <c r="AS103" i="14"/>
  <c r="AR103" i="14"/>
  <c r="AQ103" i="14"/>
  <c r="AS102" i="14"/>
  <c r="AR102" i="14"/>
  <c r="AQ102" i="14"/>
  <c r="AS101" i="14"/>
  <c r="AR101" i="14"/>
  <c r="AQ101" i="14"/>
  <c r="AS100" i="14"/>
  <c r="AR100" i="14"/>
  <c r="AQ100" i="14"/>
  <c r="AS99" i="14"/>
  <c r="AR99" i="14"/>
  <c r="AQ99" i="14"/>
  <c r="AS98" i="14"/>
  <c r="AR98" i="14"/>
  <c r="AQ98" i="14"/>
  <c r="AS97" i="14"/>
  <c r="AR97" i="14"/>
  <c r="AQ97" i="14"/>
  <c r="AS96" i="14"/>
  <c r="AR96" i="14"/>
  <c r="AQ96" i="14"/>
  <c r="AS95" i="14"/>
  <c r="AR95" i="14"/>
  <c r="AQ95" i="14"/>
  <c r="AS94" i="14"/>
  <c r="AR94" i="14"/>
  <c r="AQ94" i="14"/>
  <c r="AS93" i="14"/>
  <c r="AR93" i="14"/>
  <c r="AQ93" i="14"/>
  <c r="AS92" i="14"/>
  <c r="AR92" i="14"/>
  <c r="AQ92" i="14"/>
  <c r="AS91" i="14"/>
  <c r="AR91" i="14"/>
  <c r="AQ91" i="14"/>
  <c r="AS90" i="14"/>
  <c r="AR90" i="14"/>
  <c r="AQ90" i="14"/>
  <c r="AS89" i="14"/>
  <c r="AR89" i="14"/>
  <c r="AQ89" i="14"/>
  <c r="AS88" i="14"/>
  <c r="AR88" i="14"/>
  <c r="AQ88" i="14"/>
  <c r="AS87" i="14"/>
  <c r="AR87" i="14"/>
  <c r="AQ87" i="14"/>
  <c r="AS86" i="14"/>
  <c r="AR86" i="14"/>
  <c r="AQ86" i="14"/>
  <c r="AS85" i="14"/>
  <c r="AR85" i="14"/>
  <c r="AQ85" i="14"/>
  <c r="AS84" i="14"/>
  <c r="AR84" i="14"/>
  <c r="AQ84" i="14"/>
  <c r="AS83" i="14"/>
  <c r="AR83" i="14"/>
  <c r="AQ83" i="14"/>
  <c r="AS82" i="14"/>
  <c r="AR82" i="14"/>
  <c r="AQ82" i="14"/>
  <c r="AS81" i="14"/>
  <c r="AR81" i="14"/>
  <c r="AQ81" i="14"/>
  <c r="AS80" i="14"/>
  <c r="AR80" i="14"/>
  <c r="AQ80" i="14"/>
  <c r="AS79" i="14"/>
  <c r="AR79" i="14"/>
  <c r="AQ79" i="14"/>
  <c r="AS78" i="14"/>
  <c r="AR78" i="14"/>
  <c r="AQ78" i="14"/>
  <c r="AS77" i="14"/>
  <c r="AR77" i="14"/>
  <c r="AQ77" i="14"/>
  <c r="AS76" i="14"/>
  <c r="AR76" i="14"/>
  <c r="AQ76" i="14"/>
  <c r="AS75" i="14"/>
  <c r="AR75" i="14"/>
  <c r="AQ75" i="14"/>
  <c r="AS74" i="14"/>
  <c r="AR74" i="14"/>
  <c r="AQ74" i="14"/>
  <c r="AS73" i="14"/>
  <c r="AR73" i="14"/>
  <c r="AQ73" i="14"/>
  <c r="AS72" i="14"/>
  <c r="AR72" i="14"/>
  <c r="AQ72" i="14"/>
  <c r="AS71" i="14"/>
  <c r="AR71" i="14"/>
  <c r="AQ71" i="14"/>
  <c r="AS70" i="14"/>
  <c r="AR70" i="14"/>
  <c r="AQ70" i="14"/>
  <c r="AS69" i="14"/>
  <c r="AR69" i="14"/>
  <c r="AQ69" i="14"/>
  <c r="AS68" i="14"/>
  <c r="AR68" i="14"/>
  <c r="AQ68" i="14"/>
  <c r="AS67" i="14"/>
  <c r="AR67" i="14"/>
  <c r="AQ67" i="14"/>
  <c r="AS66" i="14"/>
  <c r="AR66" i="14"/>
  <c r="AQ66" i="14"/>
  <c r="AS65" i="14"/>
  <c r="AR65" i="14"/>
  <c r="AQ65" i="14"/>
  <c r="AS64" i="14"/>
  <c r="AR64" i="14"/>
  <c r="AQ64" i="14"/>
  <c r="AS63" i="14"/>
  <c r="AR63" i="14"/>
  <c r="AQ63" i="14"/>
  <c r="AS62" i="14"/>
  <c r="AR62" i="14"/>
  <c r="AQ62" i="14"/>
  <c r="AS61" i="14"/>
  <c r="AR61" i="14"/>
  <c r="AQ61" i="14"/>
  <c r="AS60" i="14"/>
  <c r="AR60" i="14"/>
  <c r="AQ60" i="14"/>
  <c r="AS59" i="14"/>
  <c r="AR59" i="14"/>
  <c r="AQ59" i="14"/>
  <c r="AS58" i="14"/>
  <c r="AR58" i="14"/>
  <c r="AQ58" i="14"/>
  <c r="AS57" i="14"/>
  <c r="AR57" i="14"/>
  <c r="AQ57" i="14"/>
  <c r="AS56" i="14"/>
  <c r="AR56" i="14"/>
  <c r="AQ56" i="14"/>
  <c r="AS55" i="14"/>
  <c r="AR55" i="14"/>
  <c r="AQ55" i="14"/>
  <c r="AS54" i="14"/>
  <c r="AR54" i="14"/>
  <c r="AQ54" i="14"/>
  <c r="AS53" i="14"/>
  <c r="AR53" i="14"/>
  <c r="AQ53" i="14"/>
  <c r="AS52" i="14"/>
  <c r="AR52" i="14"/>
  <c r="AQ52" i="14"/>
  <c r="AS51" i="14"/>
  <c r="AR51" i="14"/>
  <c r="AQ51" i="14"/>
  <c r="AS50" i="14"/>
  <c r="AR50" i="14"/>
  <c r="AQ50" i="14"/>
  <c r="AS49" i="14"/>
  <c r="AR49" i="14"/>
  <c r="AQ49" i="14"/>
  <c r="AS48" i="14"/>
  <c r="AR48" i="14"/>
  <c r="AQ48" i="14"/>
  <c r="AS47" i="14"/>
  <c r="AR47" i="14"/>
  <c r="AQ47" i="14"/>
  <c r="AS46" i="14"/>
  <c r="AR46" i="14"/>
  <c r="AQ46" i="14"/>
  <c r="AS45" i="14"/>
  <c r="AR45" i="14"/>
  <c r="AQ45" i="14"/>
  <c r="AS44" i="14"/>
  <c r="AR44" i="14"/>
  <c r="AQ44" i="14"/>
  <c r="AS43" i="14"/>
  <c r="AR43" i="14"/>
  <c r="AQ43" i="14"/>
  <c r="AS42" i="14"/>
  <c r="AR42" i="14"/>
  <c r="AQ42" i="14"/>
  <c r="AS41" i="14"/>
  <c r="AR41" i="14"/>
  <c r="AQ41" i="14"/>
  <c r="AS40" i="14"/>
  <c r="AR40" i="14"/>
  <c r="AQ40" i="14"/>
  <c r="AS39" i="14"/>
  <c r="AR39" i="14"/>
  <c r="AQ39" i="14"/>
  <c r="AS38" i="14"/>
  <c r="AR38" i="14"/>
  <c r="AQ38" i="14"/>
  <c r="AS37" i="14"/>
  <c r="AR37" i="14"/>
  <c r="AQ37" i="14"/>
  <c r="AS36" i="14"/>
  <c r="AR36" i="14"/>
  <c r="AQ36" i="14"/>
  <c r="AS35" i="14"/>
  <c r="AR35" i="14"/>
  <c r="AQ35" i="14"/>
  <c r="AS34" i="14"/>
  <c r="AR34" i="14"/>
  <c r="AQ34" i="14"/>
  <c r="AS33" i="14"/>
  <c r="AR33" i="14"/>
  <c r="AQ33" i="14"/>
  <c r="AS32" i="14"/>
  <c r="AR32" i="14"/>
  <c r="AQ32" i="14"/>
  <c r="AS31" i="14"/>
  <c r="AR31" i="14"/>
  <c r="AQ31" i="14"/>
  <c r="AS30" i="14"/>
  <c r="AR30" i="14"/>
  <c r="AQ30" i="14"/>
  <c r="AS29" i="14"/>
  <c r="AR29" i="14"/>
  <c r="AQ29" i="14"/>
  <c r="AS28" i="14"/>
  <c r="AR28" i="14"/>
  <c r="AQ28" i="14"/>
  <c r="AS27" i="14"/>
  <c r="AR27" i="14"/>
  <c r="AQ27" i="14"/>
  <c r="AS26" i="14"/>
  <c r="AR26" i="14"/>
  <c r="AQ26" i="14"/>
  <c r="AS25" i="14"/>
  <c r="AR25" i="14"/>
  <c r="AQ25" i="14"/>
  <c r="AS24" i="14"/>
  <c r="AR24" i="14"/>
  <c r="AQ24" i="14"/>
  <c r="AS23" i="14"/>
  <c r="AR23" i="14"/>
  <c r="AQ23" i="14"/>
  <c r="AS22" i="14"/>
  <c r="AR22" i="14"/>
  <c r="AQ22" i="14"/>
  <c r="AS21" i="14"/>
  <c r="AR21" i="14"/>
  <c r="AQ21" i="14"/>
  <c r="AS20" i="14"/>
  <c r="AR20" i="14"/>
  <c r="AQ20" i="14"/>
  <c r="AS19" i="14"/>
  <c r="AR19" i="14"/>
  <c r="AQ19" i="14"/>
  <c r="AS18" i="14"/>
  <c r="AR18" i="14"/>
  <c r="AQ18" i="14"/>
  <c r="AS17" i="14"/>
  <c r="AR17" i="14"/>
  <c r="AQ17" i="14"/>
  <c r="AS16" i="14"/>
  <c r="AR16" i="14"/>
  <c r="AQ16" i="14"/>
  <c r="AS15" i="14"/>
  <c r="AR15" i="14"/>
  <c r="AQ15" i="14"/>
  <c r="AS14" i="14"/>
  <c r="AR14" i="14"/>
  <c r="AQ14" i="14"/>
  <c r="AS13" i="14"/>
  <c r="AR13" i="14"/>
  <c r="AQ13" i="14"/>
  <c r="AS12" i="14"/>
  <c r="AR12" i="14"/>
  <c r="AQ12" i="14"/>
  <c r="AS11" i="14"/>
  <c r="AR11" i="14"/>
  <c r="AQ11" i="14"/>
  <c r="AS10" i="14"/>
  <c r="AR10" i="14"/>
  <c r="AQ10" i="14"/>
  <c r="AS9" i="14"/>
  <c r="AR9" i="14"/>
  <c r="AQ9" i="14"/>
  <c r="AP7" i="14"/>
  <c r="AO7" i="14"/>
  <c r="AN7" i="14"/>
  <c r="A7" i="14"/>
  <c r="E10" i="13" s="1"/>
  <c r="AP6" i="14"/>
  <c r="AO6" i="14"/>
  <c r="AN6" i="14"/>
  <c r="D32" i="13"/>
  <c r="D34" i="13" s="1"/>
  <c r="C32" i="13"/>
  <c r="C34" i="13" s="1"/>
  <c r="C15" i="13" l="1"/>
  <c r="C21" i="13"/>
  <c r="G18" i="13" l="1"/>
  <c r="H18" i="13" s="1"/>
  <c r="G19" i="13"/>
  <c r="H19" i="13" s="1"/>
  <c r="G17" i="13"/>
  <c r="H17" i="13" s="1"/>
  <c r="G16" i="13"/>
  <c r="H16" i="13" s="1"/>
  <c r="I17" i="13" l="1"/>
  <c r="J17" i="13" s="1"/>
  <c r="C19" i="13"/>
  <c r="C25" i="13" s="1"/>
  <c r="I16" i="13"/>
  <c r="J16" i="13" s="1"/>
  <c r="I19" i="13"/>
  <c r="J19" i="13" s="1"/>
  <c r="C18" i="13"/>
  <c r="C24" i="13" s="1"/>
  <c r="C16" i="13"/>
  <c r="C22" i="13" s="1"/>
  <c r="I18" i="13"/>
  <c r="J18" i="13" s="1"/>
  <c r="C17" i="13"/>
  <c r="C23" i="13" s="1"/>
  <c r="B5" i="8"/>
  <c r="B6" i="8" s="1"/>
  <c r="B7" i="8" s="1"/>
  <c r="B8" i="8" s="1"/>
  <c r="B9" i="8" s="1"/>
  <c r="B10" i="8" s="1"/>
  <c r="B11" i="8" s="1"/>
  <c r="B12" i="8" s="1"/>
  <c r="B13" i="8" s="1"/>
  <c r="B14" i="8" s="1"/>
  <c r="B15" i="8" s="1"/>
  <c r="B16" i="8" s="1"/>
  <c r="B17" i="8" s="1"/>
  <c r="B18" i="8" s="1"/>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B104" i="8" s="1"/>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D4" i="7" s="1"/>
  <c r="O79" i="7"/>
  <c r="N79" i="7"/>
  <c r="O78" i="7"/>
  <c r="N78" i="7"/>
  <c r="O77" i="7"/>
  <c r="N77" i="7"/>
  <c r="O76" i="7"/>
  <c r="N76" i="7"/>
  <c r="O75" i="7"/>
  <c r="N75" i="7"/>
  <c r="O74" i="7"/>
  <c r="N74" i="7"/>
  <c r="O73" i="7"/>
  <c r="N73" i="7"/>
  <c r="O72" i="7"/>
  <c r="N72" i="7"/>
  <c r="O71" i="7"/>
  <c r="N71" i="7"/>
  <c r="O70" i="7"/>
  <c r="N70" i="7"/>
  <c r="O69" i="7"/>
  <c r="N69" i="7"/>
  <c r="O68" i="7"/>
  <c r="N68" i="7"/>
  <c r="O67" i="7"/>
  <c r="N67" i="7"/>
  <c r="O66" i="7"/>
  <c r="N66" i="7"/>
  <c r="O65" i="7"/>
  <c r="N65" i="7"/>
  <c r="O64" i="7"/>
  <c r="N64" i="7"/>
  <c r="O63" i="7"/>
  <c r="N63" i="7"/>
  <c r="O62" i="7"/>
  <c r="N62" i="7"/>
  <c r="O61" i="7"/>
  <c r="N61" i="7"/>
  <c r="O60" i="7"/>
  <c r="N60" i="7"/>
  <c r="O59" i="7"/>
  <c r="N59" i="7"/>
  <c r="O58" i="7"/>
  <c r="N58" i="7"/>
  <c r="O57" i="7"/>
  <c r="N57" i="7"/>
  <c r="O56" i="7"/>
  <c r="N56" i="7"/>
  <c r="O55" i="7"/>
  <c r="N55" i="7"/>
  <c r="O54" i="7"/>
  <c r="N54" i="7"/>
  <c r="O53" i="7"/>
  <c r="N53" i="7"/>
  <c r="O52" i="7"/>
  <c r="N52" i="7"/>
  <c r="O51" i="7"/>
  <c r="N51" i="7"/>
  <c r="O50" i="7"/>
  <c r="N50" i="7"/>
  <c r="O49" i="7"/>
  <c r="N49" i="7"/>
  <c r="O48" i="7"/>
  <c r="N48" i="7"/>
  <c r="O47" i="7"/>
  <c r="N47" i="7"/>
  <c r="O46" i="7"/>
  <c r="N46" i="7"/>
  <c r="O45" i="7"/>
  <c r="N45" i="7"/>
  <c r="O44" i="7"/>
  <c r="N44" i="7"/>
  <c r="O43" i="7"/>
  <c r="N43" i="7"/>
  <c r="O42" i="7"/>
  <c r="N42" i="7"/>
  <c r="O41" i="7"/>
  <c r="N41" i="7"/>
  <c r="O40" i="7"/>
  <c r="N40" i="7"/>
  <c r="O39" i="7"/>
  <c r="N39" i="7"/>
  <c r="O38" i="7"/>
  <c r="N38" i="7"/>
  <c r="O37" i="7"/>
  <c r="N37" i="7"/>
  <c r="O36" i="7"/>
  <c r="N36" i="7"/>
  <c r="O35" i="7"/>
  <c r="N35" i="7"/>
  <c r="O34" i="7"/>
  <c r="N34" i="7"/>
  <c r="O33" i="7"/>
  <c r="N33" i="7"/>
  <c r="O32" i="7"/>
  <c r="N32" i="7"/>
  <c r="O31" i="7"/>
  <c r="N31" i="7"/>
  <c r="O30" i="7"/>
  <c r="N30" i="7"/>
  <c r="O29" i="7"/>
  <c r="N29" i="7"/>
  <c r="O28" i="7"/>
  <c r="N28" i="7"/>
  <c r="O27" i="7"/>
  <c r="N27" i="7"/>
  <c r="O26" i="7"/>
  <c r="N26" i="7"/>
  <c r="O25" i="7"/>
  <c r="N25" i="7"/>
  <c r="O24" i="7"/>
  <c r="N24" i="7"/>
  <c r="O23" i="7"/>
  <c r="N23" i="7"/>
  <c r="O22" i="7"/>
  <c r="N22" i="7"/>
  <c r="O21" i="7"/>
  <c r="N21" i="7"/>
  <c r="O20" i="7"/>
  <c r="N20" i="7"/>
  <c r="O19" i="7"/>
  <c r="N19" i="7"/>
  <c r="O18" i="7"/>
  <c r="N18" i="7"/>
  <c r="O17" i="7"/>
  <c r="N17" i="7"/>
  <c r="O16" i="7"/>
  <c r="N16" i="7"/>
  <c r="O15" i="7"/>
  <c r="N15" i="7"/>
  <c r="O14" i="7"/>
  <c r="N14" i="7"/>
  <c r="O13" i="7"/>
  <c r="N13" i="7"/>
  <c r="O12" i="7"/>
  <c r="N12" i="7"/>
  <c r="O11" i="7"/>
  <c r="N11" i="7"/>
  <c r="D5" i="7"/>
  <c r="H82" i="7" l="1"/>
  <c r="K82" i="7"/>
  <c r="H80" i="7"/>
  <c r="K80" i="7"/>
  <c r="H81" i="7"/>
  <c r="K81" i="7"/>
  <c r="D7" i="7"/>
  <c r="E66" i="5"/>
  <c r="D66" i="5"/>
  <c r="C66" i="5"/>
  <c r="C60" i="5"/>
  <c r="E60" i="5"/>
  <c r="D60" i="5"/>
  <c r="C49" i="5"/>
  <c r="E49" i="5"/>
  <c r="D49" i="5"/>
  <c r="C4" i="5"/>
  <c r="D4" i="5"/>
  <c r="E4" i="5"/>
  <c r="B12" i="1" l="1"/>
  <c r="B13" i="1" s="1"/>
  <c r="B14" i="1" s="1"/>
  <c r="B15" i="1" s="1"/>
  <c r="B16" i="1" s="1"/>
  <c r="B17" i="1" s="1"/>
  <c r="B18" i="1" s="1"/>
  <c r="B19" i="1" s="1"/>
  <c r="B3" i="1" l="1"/>
  <c r="I18" i="7" l="1"/>
  <c r="I22" i="7" l="1"/>
  <c r="I23" i="7" l="1"/>
  <c r="I24" i="7" l="1"/>
  <c r="I25" i="7" l="1"/>
  <c r="I26" i="7" l="1"/>
  <c r="I27" i="7" l="1"/>
  <c r="I28" i="7" l="1"/>
  <c r="I29" i="7" l="1"/>
  <c r="I30" i="7" l="1"/>
  <c r="I31" i="7" l="1"/>
  <c r="I32" i="7" l="1"/>
  <c r="I33" i="7" l="1"/>
  <c r="I34" i="7" l="1"/>
  <c r="I35" i="7" l="1"/>
  <c r="I36" i="7" l="1"/>
  <c r="I37" i="7" l="1"/>
  <c r="I38" i="7" l="1"/>
  <c r="I39" i="7" l="1"/>
  <c r="I40" i="7" l="1"/>
  <c r="I41" i="7" l="1"/>
  <c r="I42" i="7" l="1"/>
  <c r="I43" i="7" l="1"/>
  <c r="I44" i="7" l="1"/>
  <c r="I45" i="7" l="1"/>
  <c r="I46" i="7" l="1"/>
  <c r="I47" i="7" l="1"/>
  <c r="I48" i="7" l="1"/>
  <c r="I49" i="7" l="1"/>
  <c r="I50" i="7" l="1"/>
  <c r="I51" i="7" l="1"/>
  <c r="I52" i="7" l="1"/>
  <c r="I53" i="7" l="1"/>
  <c r="I54" i="7" l="1"/>
  <c r="I55" i="7" l="1"/>
  <c r="I56" i="7" l="1"/>
  <c r="I57" i="7" l="1"/>
  <c r="I58" i="7" l="1"/>
  <c r="I59" i="7" l="1"/>
  <c r="I61" i="7" l="1"/>
  <c r="I62" i="7" l="1"/>
  <c r="I63" i="7" l="1"/>
  <c r="I64" i="7" l="1"/>
  <c r="I65" i="7" l="1"/>
  <c r="I66" i="7" l="1"/>
  <c r="I67" i="7" l="1"/>
  <c r="I68" i="7" l="1"/>
  <c r="I71" i="7" l="1"/>
  <c r="I77" i="7" l="1"/>
</calcChain>
</file>

<file path=xl/sharedStrings.xml><?xml version="1.0" encoding="utf-8"?>
<sst xmlns="http://schemas.openxmlformats.org/spreadsheetml/2006/main" count="155505" uniqueCount="17385">
  <si>
    <t>ID Quantique SA 주식회사 순공정가치 평가에 관한 질의사항</t>
    <phoneticPr fontId="2" type="noConversion"/>
  </si>
  <si>
    <t>1. 귀사의 무궁한 발전을 기원합니다.</t>
    <phoneticPr fontId="2" type="noConversion"/>
  </si>
  <si>
    <t>2. 폐사는 귀사가 작성한 'ID Quantique SA 주식회사 순공정가치 평가' 와 관련하여 확인사항 및 질의사항을 전달하는 바, 질의사항에 대한 답변을 서면으로 제공해 주실 것을 정중히 요청드리는 바입니다.</t>
    <phoneticPr fontId="2" type="noConversion"/>
  </si>
  <si>
    <t>No.</t>
    <phoneticPr fontId="2" type="noConversion"/>
  </si>
  <si>
    <t>구분</t>
    <phoneticPr fontId="2" type="noConversion"/>
  </si>
  <si>
    <r>
      <t>ID Quantique SA 주식회사 순공정가치 평가</t>
    </r>
    <r>
      <rPr>
        <b/>
        <sz val="10"/>
        <color rgb="FFFFFFFF"/>
        <rFont val="맑은 고딕"/>
        <family val="3"/>
        <charset val="129"/>
        <scheme val="major"/>
      </rPr>
      <t xml:space="preserve"> </t>
    </r>
    <r>
      <rPr>
        <b/>
        <sz val="10"/>
        <color indexed="9"/>
        <rFont val="맑은 고딕"/>
        <family val="3"/>
        <charset val="129"/>
        <scheme val="major"/>
      </rPr>
      <t>산정보고서 질의 답변</t>
    </r>
    <phoneticPr fontId="2" type="noConversion"/>
  </si>
  <si>
    <t>2차 질의사항</t>
    <phoneticPr fontId="2" type="noConversion"/>
  </si>
  <si>
    <t>요청자료 및 질의사항</t>
  </si>
  <si>
    <t>답변사항</t>
    <phoneticPr fontId="2" type="noConversion"/>
  </si>
  <si>
    <t>일반</t>
    <phoneticPr fontId="2" type="noConversion"/>
  </si>
  <si>
    <t>평가자</t>
    <phoneticPr fontId="2" type="noConversion"/>
  </si>
  <si>
    <t xml:space="preserve">
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
</t>
    <phoneticPr fontId="2" type="noConversion"/>
  </si>
  <si>
    <t xml:space="preserve">ㅁ 모성원 상무
ㅁ Incharge
ㅁ 12년 이상
ㅁ KICPA
ㅁ 기타 별첨 업무팀 소개자료 참고
</t>
    <phoneticPr fontId="2" type="noConversion"/>
  </si>
  <si>
    <t>답변 감사드립니다
(추가 질의 없습니다)</t>
    <phoneticPr fontId="2" type="noConversion"/>
  </si>
  <si>
    <t>일반</t>
  </si>
  <si>
    <t xml:space="preserve">
1. 평가대상회사의 평가시점 및 결산시점별 재무상태표 제공 부탁드립니다.
- 2019년~2021년 12월말
- 2022년 9월말
- 2022년 12월말(가결산)
2. 평가대상회사의 평가에 적용하신 평가시점 이전 과거 손익계산서 제공 부탁드립니다. 또한 2022년 4분기 실적 확인을 위해 2022년 4분기 손익계산서도 제공 부탁드립니다. 
- 2019년~2021년 12개월
- 2022년 3분기(누적) 9개월
- 2022년 4분기 3개월(가결산)
</t>
    <phoneticPr fontId="1" type="noConversion"/>
  </si>
  <si>
    <t>별첨1. 과거재무자료(2020이후), 별첨1-1. 과거재무자료(2019) 및 별첨1-2. 가결산재무자료(2022.4Q) 참고하십시오</t>
    <phoneticPr fontId="2" type="noConversion"/>
  </si>
  <si>
    <t>별첨 1-2 가결선재무자료(2022.4Q)의 경우 누락된 것같습니다. 재요청드립니다.</t>
    <phoneticPr fontId="2" type="noConversion"/>
  </si>
  <si>
    <t>평가방법</t>
    <phoneticPr fontId="2" type="noConversion"/>
  </si>
  <si>
    <r>
      <t xml:space="preserve">1. 회수가능액 산정 시 사용가치가 아닌 순공정가치를 적용하신 것으로 이해됩니다. 하기 기업회계기준서 1113호(공정가치 측정) 문단 63에 따르면, 통상 CGU의 경우 복수의 가치평가기법(이익접근법, 시장접근법, 원가접근법 中)을 적용하는 것이 합리적인 것으로 제시하고 있음에도, 시장접근법만을 적용하시어 평가하신 사유에 대해 질의드립니다.
</t>
    </r>
    <r>
      <rPr>
        <i/>
        <sz val="10"/>
        <rFont val="맑은 고딕"/>
        <family val="3"/>
        <charset val="129"/>
        <scheme val="major"/>
      </rPr>
      <t xml:space="preserve">63 어떤 경우에는 하나의 가치평가기법이 적절할 것이다(예: 자산이나 부채의 공정가치를 동일한 자산이나 부채에 대한 활성시장의 공시가격을 사용하여 측정하는 경우). 다른 경우에는 </t>
    </r>
    <r>
      <rPr>
        <b/>
        <i/>
        <u/>
        <sz val="10"/>
        <rFont val="맑은 고딕"/>
        <family val="3"/>
        <charset val="129"/>
        <scheme val="major"/>
      </rPr>
      <t>복수의 가치평가기법이 적절할 것이다(예: 현금창출단위의 공정가치를 측정하는 경우가 해당될 수 있음)</t>
    </r>
    <r>
      <rPr>
        <i/>
        <sz val="10"/>
        <rFont val="맑은 고딕"/>
        <family val="3"/>
        <charset val="129"/>
        <scheme val="major"/>
      </rPr>
      <t xml:space="preserve">. 공정가치를 측정하기 위해 복수의 가치평가기법을 사용하는 경우에는 결괏값(공정가치에 대한 각각의 지표)에 나타나는 여러 값들의 범위에 대한 합리성을 고려해 그 결괏값들을 평가한다. 공정가치 측정치는 그러한 상황에서 공정가치를 가장 잘 나타내는 범위 내의 값이다.
</t>
    </r>
    <r>
      <rPr>
        <sz val="10"/>
        <rFont val="맑은 고딕"/>
        <family val="3"/>
        <charset val="129"/>
        <scheme val="major"/>
      </rPr>
      <t xml:space="preserve">
2. 시장접근법 中 EV/Sales Multiple 만을 적용한 사유에 대하여 질의드립니다.
3. 순공정가치 추정 주요 가정 중 하나로 이해하고 있습니다. 실무적으로 거래규모를 거래한 거래 사례를 기준으로 평균 advisor fee(%)를 적용하는 등 사례가 많은 것으로 알고 있는데, 현재 순공정가치 평가에 어떻게 고려가 되어 있는지 설명 부탁드리며, 혹시 고려되어 있지 않다면 처분 부대비용을 고려해야하는 것은 아닌지 질의드립니다.</t>
    </r>
    <phoneticPr fontId="2" type="noConversion"/>
  </si>
  <si>
    <t>1. 회사의 주요 기술인 양자보안은 양자컴퓨터, 5G통신 등 최근 급격히 변화되는 IT 환경으로 유발되는 보안 위험에 대응하는 기술로, 아직은 초기단계에서 주로 정부기관, 연구단체 등을 중심으로 그 수요가 발생되는 단계이며, 향후 양자컴퓨터 기술의 확산에 비례하여 정보통신, 자동차 등 일반 산업영역으로 시장이 형성될 것으로 기대되는 Start up 단계의 사업으로 판단됩니다.
회사에서 제시하고있는 사업계획도 이러한 장기 전망을 반영하고 있으며, 과거 SKT, 도이치텔레콤 등 회사에 대한 유상증자 금액에서도 알 수 있 듯 시장에서 평가하는 회사의 가치는 현재까지 실현된 실적이 아닌 장기 성장성을 크게 반영하고 있는 것으로 이해됩니다.
전통적인 DCF의 평가방식은 회사의 이러한 성장성을 논리적으로 설명하는 것에는 한계가 존재한다고 판단됩니다.
따라서 평가법인은 현재 시장에 상장된 기업의 상대가치를 적용하는 것이 이러한 상황에서 보다 객관적인 가치를 판단하는 방법이라 판단하였습니다.(보고서 20 페이지에서 이러한 내용을 설명하였습니다)
2. 산업환경을 고려할 때, 상대가치 평가 지표로 EV/EBITDA 및 PER는 적합하지 않다고 판단하였습니다 (보고서 20페이지 참조). 
실제 평가시는 EV/Salse와 PSR 두가지 지표를 사용하였습니다. 
3. 처분 부대비용 추정에 불확실성이 매우 크고, 전체 공정가치에서 차지하는 중요성이 크지 않을 것으로 판단하여, 본 순공정가치 평가에서 처분 부대비용은 고려하지 않았습니다.</t>
    <phoneticPr fontId="2" type="noConversion"/>
  </si>
  <si>
    <t>1, 2. 답변 감사드립니다.
3. 질의 별첨1 Advisor Fee 참고 부탁드립니다.
최근 3개년 Advisor Fee 조회시 약 1.5% ~ 2.5% 내외의 Advisor Fee가 조회되는데 처분부대비용에 대한 고려가 필요하지 않을지 질의드립니다.</t>
    <phoneticPr fontId="2" type="noConversion"/>
  </si>
  <si>
    <t>Peer Group</t>
    <phoneticPr fontId="2" type="noConversion"/>
  </si>
  <si>
    <t>Peer Selection</t>
    <phoneticPr fontId="2" type="noConversion"/>
  </si>
  <si>
    <t>평가보고서 21페이지상 확인할 수 있는 Peer Selection의 4가지 Step 각각에서 활용되고 Short-list가 이루어진 회사들에 어떤 것이 있는지 확인할 수 있는 세부 Data 요청드립니다. 
(S&amp;P Capital IQ DB상 Security Software을 Primary Industry로 삼는 상장사 136개 List 및 조회 기준일, Bloomberg DB상 조회가 불가능해 제외된 회사 67개 세부 List, EV/Sales 기준 상하위 Outlier 회사 20개 세부 내역)</t>
    <phoneticPr fontId="3" type="noConversion"/>
  </si>
  <si>
    <t>별첨 2. GPCM 1st Screening 및 별첨 2-1. GPCM+Summary를 참고바랍니다.</t>
    <phoneticPr fontId="2" type="noConversion"/>
  </si>
  <si>
    <t>재무정보</t>
    <phoneticPr fontId="2" type="noConversion"/>
  </si>
  <si>
    <t>1. 평가보고서 21~25페이지상 확인할 수 있는 Peer Group의 재무정보(Total Enterprise Value, PSR 및 PSR 산출 시 활용한 Market Cap Data, EV/Sales 및 EV/Sales 산출 시 활용된 Sales)의 세부 Back-Data 및 Source 제공 요청드립니다. 
2. 재무정보 원천 Data의 경우 Bloomberg DB를 활용한 것으로 파악되는데, 1. EV, 2. Market Cap, 3. Revenue 등 주요 재무정보 산출 시 어떤 기준으로 산출하셨는지 질의 드립니다. 
(예: Market Cap, Total Enterprise Value의 경우 사용한 재무정보 기준일(평가기준일인 2022년 09/30일 여부), Sales의 경우 온기 실적 또는 평가기준일 기준으로 LTM 수치 사용 여부 등)</t>
    <phoneticPr fontId="2" type="noConversion"/>
  </si>
  <si>
    <t>1. 별첨 3. PEER 재무정보 참고하십시오 (Source: Bloomberg)
2. 주요 재무정보 기준일은 평가기준일인 2022년 9월 30일로 산출하였고, Sales는 LTM을 적용하였습니다.</t>
    <phoneticPr fontId="2" type="noConversion"/>
  </si>
  <si>
    <t>22년 Revenue</t>
    <phoneticPr fontId="3" type="noConversion"/>
  </si>
  <si>
    <t>1. 보고서 26페이지 Valuation Results 표에서 PSR, EV/Sales 산출 시 활용된 '22년 LTM Revenue는 22,867,478 CHF로, 동 보고서 18페이지에 언급되어 있는 '22년 9개월 누적 Revenue인 12,206k CHF의 190% 수준입니다. 4Q에 매출이 집중되는 Seasonality가 발생하는 사유가 무엇인지 평가자께서 파악하고 계신 사유가 있으시다면 알려주시면 감사하겠습니다. 또한 19-'21년 과거 월별 실적치 자료제공해주시면 감사하겠습니다.</t>
    <phoneticPr fontId="2" type="noConversion"/>
  </si>
  <si>
    <t>1. 회사의 주요 고객이 정부기관, 연구소 등으로, 이들의 구매 Cycle 상 전통적으로 연말에 집중되는 경향이 있습니다. 이러한 대규모 프로젝트(하드웨어를 포함)는 수익인식기준 상 출고시점에 일시에 수익이 인식되므로 수익이 연말에 집중되어 발생됩니다.
예를 들어 과거 연도별 주요 대규모 프로젝트는 다음과 같습니다.
- 2021년에는 한국에서 2개의 대형프로젝트(New Deal II 및 G-Project)를 완료하였으며, 대부분 12월에 납품하여 수익을 인식함
- 2020년은 한국의 첫번째 New Deal Project가 연중 시스템을 제조하여 연말에 모두 출하함에 따라 매출이 연말에 인식됨
- 2019년 역시 대규모 유럽 프로젝트가 연말에 출고되어 수익이 인식됨
과거 월별 실적치 자료는 별첨1-1. 과거재무자료(2019), 별첨4-1. 월별손익(2020), 별첨 4-2. 월별손익(2021) 참고바랍니다.</t>
    <phoneticPr fontId="2" type="noConversion"/>
  </si>
  <si>
    <t>Net Debt</t>
    <phoneticPr fontId="2" type="noConversion"/>
  </si>
  <si>
    <t>1. EV/Sales 기준에 의해 지분가치 산정 시 Enterprise Value에서 차감한 Net Debt -4,573백만원의 산정 내역 세부 자료 제공 요청드립니다.</t>
    <phoneticPr fontId="2" type="noConversion"/>
  </si>
  <si>
    <t>1. 별첨 5. Net Debt를 참고하여 주십시요.</t>
  </si>
  <si>
    <t>첨부해주신 별첨1.과거재무자료 및 별첨4 월별손익자료 상 "Other Short-term Liabilities 와"Financial assets" 의 nature에 대해 질의드리며, Net Debt 산정 시 고려되어야 할 항목이 아닌지 질의드립니다.</t>
    <phoneticPr fontId="2" type="noConversion"/>
  </si>
  <si>
    <t>Control Premium</t>
    <phoneticPr fontId="2" type="noConversion"/>
  </si>
  <si>
    <t>1. Capital IQ DB를 활용해서 Control Premium(평균 16.5%, 중간값 15.8%) 산정 시 활용하신 Raw-Data 세부 제공 요청 드립니다.
2. 상기 1의 Data 산출 시 활용하신 기준 및 혹시 제외된 Outlier가 존재할 경우 제외된 Outlier list 및 제외 사유 제공 요청드립니다. (평가보고서 26페이지 주석 1번상 개략적인 기준에 의해 확인 가능하나, Capital IQ DB에서 자료 export시 엑셀 파일에 동봉되는 Capital IQ Transaction Screening Report 시트 제공 가능하실 경우 해당 시트 요청 드리는 바입니다. 혹시 이것이 불가능할 경우 1. M&amp;A Announced Date 기준일을 언제부터 언제까지로 설정하셨는지, 2. 발표 1주 전 주가대비 Target Stock Premium 기준치를 무엇으로 설정하셨는지 알려주시면 감사하겠습니다.)
3. Control Premium 산정 시에는 대상회사의 Industry에 대한 고려를 하지 않고 전체 M&amp;A Case를 기준으로 Control Premium을 산출하신 이유가 있는지 질의 드립니다.</t>
    <phoneticPr fontId="2" type="noConversion"/>
  </si>
  <si>
    <t>1~2. 별첨 6. Control Premium, 별첨 6-1. Public Company, 별첨 6-2. Screening 및 별첨6-3. Screen Criteria 참고하십시오
3. 'Control Premium'을 경영권을 수반하는 Deal 에서 경험적, 결과적으로 적용된 프리미엄을 보았으며, 이러한 프리미엄은 특정 인더스트리에 따라 달라진다기 보다는 Deal의 개별적 성격(경영권 수반, 시너지, M&amp;A경쟁상황 등)에 영향을 받은 결과이므로 전체 Transaction를 모집단으로 판단하는 것이 오히려 편향을 줄이는 것이라 판단하였습니다.</t>
    <phoneticPr fontId="2" type="noConversion"/>
  </si>
  <si>
    <t xml:space="preserve">1. 별첨6.~6-3 자료상 Screen Criteria 중 2번 All Transactions Announced Date:  [1/1/2020-10/31/2022]의 설정 기준이 무엇인지 질의 드립니다. 
- 설정기간이 보고서 26페이지상 언급되어 있는 3년에 미달하는 사유 및 기간말인 '22년 10월 31일 설정 시 평가기준일인 9월 30일 이후의 날짜를 선택하신 사유에 대해 질의드리는 바입니다. </t>
    <phoneticPr fontId="2" type="noConversion"/>
  </si>
  <si>
    <t>1. RSM's_Control_Premium_Study_2021 보고서 상에는 호주/뉴질랜드 지역의 거래 사례를 바탕으로 산출한 양국의 Control Premium 수치가 병용되어 있는데, 이 중에서 호주 지역의 Control Premium 수치만을 활용하신 데 특별한 이유가 있으신 지 질의 드립니다.
2. RSM's_Control_Premium_Study_2021 보고서 상 Control Premium은거래 2일전, 5일전, 20일전 주가대비 프리미엄이 모두 병용되어있는데 이중 5일전을 채택하신 사유에 대하여 질의드립니다.</t>
    <phoneticPr fontId="2" type="noConversion"/>
  </si>
  <si>
    <t>1. 뉴질랜드는 시장규모가 작으므로 호주시장이 보다 대표성 있는 것으로 추정하였습니다.(단순평균하는 것도 무리가 있을 것으로 판단합니다)
2. 주가 대비 Premium 산정을 위해 최근일의 주가를 사용한 것으로, 다만, 2일전의 경우, M&amp;A 정보 유출에 의한 왜곡이 포함될 Risk가 있어서 배제하였습니다. 이는, 전기 및 Capital IQ (1W) 상 경영권 프리이엄 분석 기준과도 일관성을 유지한 것입니다.</t>
    <phoneticPr fontId="2" type="noConversion"/>
  </si>
  <si>
    <t>전체</t>
    <phoneticPr fontId="1" type="noConversion"/>
  </si>
  <si>
    <t>상하위 5%</t>
    <phoneticPr fontId="1" type="noConversion"/>
  </si>
  <si>
    <r>
      <rPr>
        <sz val="8"/>
        <rFont val="맑은 고딕"/>
        <family val="3"/>
        <charset val="129"/>
      </rPr>
      <t>상하위</t>
    </r>
    <r>
      <rPr>
        <sz val="8"/>
        <rFont val="Arial"/>
        <family val="2"/>
      </rPr>
      <t xml:space="preserve"> 10%</t>
    </r>
    <phoneticPr fontId="1" type="noConversion"/>
  </si>
  <si>
    <t>상하위 20%</t>
    <phoneticPr fontId="1" type="noConversion"/>
  </si>
  <si>
    <t>Capital IQ Transaction Screening Report</t>
  </si>
  <si>
    <t>All Transactions Announced Date</t>
  </si>
  <si>
    <t>Target/Issuer</t>
  </si>
  <si>
    <t>Exchange:Ticker</t>
  </si>
  <si>
    <t>Transaction Types</t>
  </si>
  <si>
    <t>Transaction Status</t>
  </si>
  <si>
    <t>Total Transaction Value ($USDmm, Historical rate)</t>
  </si>
  <si>
    <t>Buyers/Investors</t>
  </si>
  <si>
    <t>Sellers</t>
  </si>
  <si>
    <t>CIQ Transaction ID</t>
  </si>
  <si>
    <t>Transaction Advisors (Financial Advisor or Legal Advisor or Accountant or Fairness Opinion Provider or Placement Agent or Underwriter...) (Advisor to Any Role) Advisor Fee %  (Include subs/parents)</t>
  </si>
  <si>
    <t>Transaction Advisors (Financial Advisor or Legal Advisor or Accountant or Fairness Opinion Provider or Placement Agent or Underwriter...) (Advisor to Any Role) Total Advisor Fees %  (Include subs/parents)</t>
  </si>
  <si>
    <t>M&amp;A Announced Date</t>
  </si>
  <si>
    <t>Welbilt, Inc.</t>
  </si>
  <si>
    <t>-</t>
  </si>
  <si>
    <t>Merger/Acquisition</t>
  </si>
  <si>
    <t>Cancelled</t>
  </si>
  <si>
    <t>Middleby Marshall Inc.</t>
  </si>
  <si>
    <t>IQTR712102399</t>
  </si>
  <si>
    <t>Guggenheim Securities, LLC (Advisor to Buyer) (Financial Advisor) 17.50</t>
  </si>
  <si>
    <t>LINKBANCORP, Inc.</t>
  </si>
  <si>
    <t>Closed</t>
  </si>
  <si>
    <t>LINKBANCORP, Inc. (NasdaqCM:LNKB)</t>
  </si>
  <si>
    <t>IQTR697803768</t>
  </si>
  <si>
    <t>Boenning &amp; Scattergood, Inc. (Advisor to Buyer) (Financial Advisor) 01.15; Boenning &amp; Scattergood, Inc. (Advisor to Buyer) (Fairness Opinion Provider) 15.00</t>
  </si>
  <si>
    <t>Ameri Holdings, Inc.</t>
  </si>
  <si>
    <t>Enveric Biosciences, Inc. (NasdaqCM:ENVB)</t>
  </si>
  <si>
    <t>IQTR650902277</t>
  </si>
  <si>
    <t>Palladium Capital Group, LLC (Advisor to Target) (Financial Advisor) 08.00</t>
  </si>
  <si>
    <t>Health House International Limited (ASX:HHI)</t>
  </si>
  <si>
    <t>ASX:HHI</t>
  </si>
  <si>
    <t>Announced</t>
  </si>
  <si>
    <t>Creso Pharma Limited (ASX:CPH)</t>
  </si>
  <si>
    <t>IQTR1794000363</t>
  </si>
  <si>
    <t>Everblu Capital Pty. Ltd. (Advisor to Buyer) (Financial Advisor) 07.50</t>
  </si>
  <si>
    <t>Ritter Pharmaceuticals, Inc.</t>
  </si>
  <si>
    <t>Qualigen Therapeutics, Inc. (NasdaqCM:QLGN)</t>
  </si>
  <si>
    <t>IQTR651866855</t>
  </si>
  <si>
    <t>GreenBlock Capital LLC (Advisor to Buyer) (Financial Advisor) 07.50</t>
  </si>
  <si>
    <t>Healthcare Trust, Inc. (OTCPK:HLTC)</t>
  </si>
  <si>
    <t>OTCPK:HLTC</t>
  </si>
  <si>
    <t>Comrit Investments Ltd.</t>
  </si>
  <si>
    <t>IQTR656428244</t>
  </si>
  <si>
    <t>Central Trade &amp; Transfer, LLC (Advisor to Target) (Transfer Agent/Registrar) 02.00; Independent Financial Group, LLC, Investment Banking Arm (Advisor to Buyer) (Financial Advisor) 05.00</t>
  </si>
  <si>
    <t>CNL Healthcare Properties, Inc. (OTCPK:CHTH)</t>
  </si>
  <si>
    <t>OTCPK:CHTH</t>
  </si>
  <si>
    <t>Comrit Investments 1 LP</t>
  </si>
  <si>
    <t>IQTR681883987</t>
  </si>
  <si>
    <t>Central Trade &amp; Transfer, LLC (Advisor to Buyer) (Transfer Agent/Registrar) 02.00; Plotkin Financial Advisors, LLC (Advisor to Buyer) (Financial Advisor) 04.50</t>
  </si>
  <si>
    <t>Ooway Technology Pte. Ltd.</t>
  </si>
  <si>
    <t>Kitchen Culture Holdings Ltd. (Catalist:5TI)</t>
  </si>
  <si>
    <t>IQTR664345370</t>
  </si>
  <si>
    <t>Precious Glory Enterprises Limited (Advisor to Buyer) (Financial Advisor) 05.00</t>
  </si>
  <si>
    <t>Good Works Acquisition Corp.</t>
  </si>
  <si>
    <t>Cipher Mining Inc. (NasdaqGS:CIFR)</t>
  </si>
  <si>
    <t>IQTR706582703</t>
  </si>
  <si>
    <t>I-Bankers Securities, Inc. (Advisor to Target) (Financial Advisor) 04.50</t>
  </si>
  <si>
    <t>CIM Real Estate Finance Trust, Inc.</t>
  </si>
  <si>
    <t>IQTR656426221</t>
  </si>
  <si>
    <t>Plotkin Financial Advisors, LLC (Advisor to Buyer) (Financial Advisor) 04.50</t>
  </si>
  <si>
    <t>Minority Equality Opportunities Acquisition Inc. (NasdaqCM:MEOA)</t>
  </si>
  <si>
    <t>NasdaqCM:MEOA</t>
  </si>
  <si>
    <t>Digerati Technologies, Inc. (OTCPK:DTGI)</t>
  </si>
  <si>
    <t>Karpus Management Inc; Hudson Bay Capital Management LP; Saba Capital Management, L.P.; Minority Equality Opportunities Acquisition Sponsor, LLC; MMCAP International Inc. SPC</t>
  </si>
  <si>
    <t>IQTR1799717190</t>
  </si>
  <si>
    <t>Maxim Group LLC (Advisor to Buyer) (Financial Advisor) 03.50</t>
  </si>
  <si>
    <t>Petra Acquisition, Inc.</t>
  </si>
  <si>
    <t>Revelation Biosciences, Inc. (NasdaqCM:REVB)</t>
  </si>
  <si>
    <t>IQTR1679672149</t>
  </si>
  <si>
    <t>LifeSci Capital, LLC (Advisor to Target) (Financial Advisor) 03.50</t>
  </si>
  <si>
    <t>Merida Merger Corp. I</t>
  </si>
  <si>
    <t>Leafly Holdings, Inc. (NasdaqGM:LFLY)</t>
  </si>
  <si>
    <t>Highbridge Capital Management, LLC; Linden Advisors LP; Castle Creek Arbitrage, LLC; Merida Holdings, LLC</t>
  </si>
  <si>
    <t>IQTR1676903505</t>
  </si>
  <si>
    <t>EarlyBirdCapital, Inc. (Advisor to Target) (Financial Advisor) 03.50</t>
  </si>
  <si>
    <t>Panacea Acquisition Corp.</t>
  </si>
  <si>
    <t>Nuvation Bio Inc. (NYSE:NUVB)</t>
  </si>
  <si>
    <t>IQTR692657315</t>
  </si>
  <si>
    <t>Cowen Inc. (NasdaqGS:COWN) (Advisor to Target) (Financial Advisor) 03.50</t>
  </si>
  <si>
    <t>Eos Energy Enterprises, Inc.</t>
  </si>
  <si>
    <t>Eos Energy Enterprises, Inc. (NasdaqCM:EOSE)</t>
  </si>
  <si>
    <t>B. Riley Principal Investments, LLC</t>
  </si>
  <si>
    <t>IQTR673453957</t>
  </si>
  <si>
    <t>B. Riley Securities, Inc. (Advisor to Target) (Financial Advisor) 03.50</t>
  </si>
  <si>
    <t>GreenVision Acquisition Corp.</t>
  </si>
  <si>
    <t>Helbiz, Inc. (NasdaqCM:HLBZ)</t>
  </si>
  <si>
    <t>Basso Capital Management, L.P.; Hudson Bay Capital Management LP; Periscope Capital Inc; Feis Equities, LLC</t>
  </si>
  <si>
    <t>IQTR703722933</t>
  </si>
  <si>
    <t>I-Bankers Securities, Inc. (Advisor to Target) (Financial Advisor) 02.50; Ladenburg Thalmann &amp; Co. Inc. (Advisor to Buyer) (Financial Advisor) 00.75</t>
  </si>
  <si>
    <t>Lincoln Minerals Limited (ASX:LML)</t>
  </si>
  <si>
    <t>ASX:LML</t>
  </si>
  <si>
    <t>Quantum Graphite Limited (ASX:QGL)</t>
  </si>
  <si>
    <t>SENHENG ELECTRIC (KL) SDN. BHD.; HSBC Custody Nominees (Australia) Limited; High Treasure International Ltd; Poan Group Holdings Pty Limited; Citicorp Nominees Pty Ltd; Regal Fortress Inc; Poly Mineral Investment Limited; Good Make Inc.; BNP Paribas Nominess Pty Ltd ACF Clearstream</t>
  </si>
  <si>
    <t>IQTR1795895098</t>
  </si>
  <si>
    <t>Chimaera Financial Group (Advisor to Buyer) (Financial Advisor) 03.00</t>
  </si>
  <si>
    <t>Mountain Crest Acquisition Corp. III (NasdaqCM:MCAE)</t>
  </si>
  <si>
    <t>NasdaqCM:MCAE</t>
  </si>
  <si>
    <t>ETAO International Group</t>
  </si>
  <si>
    <t>Barclays PLC (LSE:BARC); Chardan Capital Markets, LLC; Hudson Bay Capital Management LP; Boothbay Fund Management, LLC; ATW SPAC Management LLC; Mountain Crest Holdings III LLC; MMCAP International Inc. SPC</t>
  </si>
  <si>
    <t>IQTR1765727834</t>
  </si>
  <si>
    <t>Beijing Haohan Tianyu Investment Consulting Co., Ltd. (Advisor to Target) (Financial Advisor) 03.00</t>
  </si>
  <si>
    <t>Longevity Acquisition Corporation</t>
  </si>
  <si>
    <t>4D pharma plc (AIM:DDDD)</t>
  </si>
  <si>
    <t>Whale Management Corporation</t>
  </si>
  <si>
    <t>IQTR692680214</t>
  </si>
  <si>
    <t>Chardan Capital Markets, LLC (Advisor to Target) (Financial Advisor) 03.00</t>
  </si>
  <si>
    <t>Citizens Bancshares Co.</t>
  </si>
  <si>
    <t>Southern Missouri Bancorp, Inc. (NasdaqGM:SMBC)</t>
  </si>
  <si>
    <t>Castle Creek Advisors VIII LLC</t>
  </si>
  <si>
    <t>IQTR1801418168</t>
  </si>
  <si>
    <t>D.A. Davidson &amp; Co. (Advisor to Target) (Financial Advisor) 01.00; Piper Sandler &amp; Co. (Advisor to Buyer) (Financial Advisor) 01.00</t>
  </si>
  <si>
    <t>Panton PGM Project and associated tenements</t>
  </si>
  <si>
    <t>Future Metals NL (ASX:FME)</t>
  </si>
  <si>
    <t>Panoramic Resources Limited (ASX:PAN)</t>
  </si>
  <si>
    <t>IQTR718798308</t>
  </si>
  <si>
    <t>CPS Capital Group Pty. Ltd. (Advisor to Buyer) (Financial Advisor) 02.00</t>
  </si>
  <si>
    <t>Dubai 2020 Limited</t>
  </si>
  <si>
    <t>IQTR691478510</t>
  </si>
  <si>
    <t>Coral Gold Resources Ltd.</t>
  </si>
  <si>
    <t>Nomad Royalty Company Ltd.</t>
  </si>
  <si>
    <t>IQTR685232819</t>
  </si>
  <si>
    <t>Cantor Fitzgerald Canada Corporation (Advisor to Target) (Financial Advisor) 02.00</t>
  </si>
  <si>
    <t>Teton Financial Services, Inc.</t>
  </si>
  <si>
    <t>First Western Financial, Inc. (NasdaqGS:MYFW)</t>
  </si>
  <si>
    <t>IQTR1674893971</t>
  </si>
  <si>
    <t>Piper Sandler &amp; Co. (Advisor to Target) (Financial Advisor) 01.75</t>
  </si>
  <si>
    <t>Severn Bancorp, Inc.</t>
  </si>
  <si>
    <t>Shore Bancshares, Inc. (NasdaqGS:SHBI)</t>
  </si>
  <si>
    <t>IQTR706391458</t>
  </si>
  <si>
    <t>Piper Sandler &amp; Co. (Advisor to Target) (Financial Advisor) 01.00; Janney Montgomery Scott LLC (Advisor to Buyer) (Financial Advisor) 00.75</t>
  </si>
  <si>
    <t>Bryn Mawr Bank Corporation</t>
  </si>
  <si>
    <t>WSFS Financial Corporation (NasdaqGS:WSFS)</t>
  </si>
  <si>
    <t>IQTR707109378</t>
  </si>
  <si>
    <t>Keefe, Bruyette &amp; Woods, Inc. (Advisor to Target) (Financial Advisor) 01.00; Piper Sandler &amp; Co. (Advisor to Buyer) (Financial Advisor) 00.70</t>
  </si>
  <si>
    <t>Peoples-Sidney Financial Corporation</t>
  </si>
  <si>
    <t>Farmers &amp; Merchants Bancorp, Inc. (NasdaqCM:FMAO)</t>
  </si>
  <si>
    <t>IQTR1786911945</t>
  </si>
  <si>
    <t>Boenning &amp; Scattergood, Inc., Investment Bank (Advisor to Target) (Financial Advisor) 01.50</t>
  </si>
  <si>
    <t>Dicerna Pharmaceuticals, Inc.</t>
  </si>
  <si>
    <t>Novo Nordisk A/S (CPSE:NOVO B)</t>
  </si>
  <si>
    <t>Domain Associates, L.L.C.; Skyline Ventures; RA Capital Management, L.P.</t>
  </si>
  <si>
    <t>IQTR1758825629</t>
  </si>
  <si>
    <t>Centerview Partners LLC (Advisor to Target) (Financial Advisor) 01.50</t>
  </si>
  <si>
    <t>JMP Group LLC</t>
  </si>
  <si>
    <t>Citizens Financial Group, Inc. (NYSE:CFG)</t>
  </si>
  <si>
    <t>Wedbush Securities Inc.</t>
  </si>
  <si>
    <t>IQTR1680639985</t>
  </si>
  <si>
    <t>Keefe, Bruyette &amp; Woods, Inc. (Advisor to Target) (Financial Advisor) 01.50</t>
  </si>
  <si>
    <t>Cortland Bancorp</t>
  </si>
  <si>
    <t>Farmers National Banc Corp. (NasdaqCM:FMNB)</t>
  </si>
  <si>
    <t>Ancora Advisors LLC</t>
  </si>
  <si>
    <t>IQTR1671698115</t>
  </si>
  <si>
    <t>Piper Sandler Companies (NYSE:PIPR) (Advisor to Target) (Financial Advisor) 01.50</t>
  </si>
  <si>
    <t>Red Earth Field of Highwood Oil Company Ltd.</t>
  </si>
  <si>
    <t>Blue Sky Resources Ltd.</t>
  </si>
  <si>
    <t>Highwood Asset Management Ltd. (TSXV:HAM)</t>
  </si>
  <si>
    <t>IQTR694913587</t>
  </si>
  <si>
    <t>National Bank Financial, Inc. (Advisor to Seller) (Financial Advisor) 01.50</t>
  </si>
  <si>
    <t>Carroll Bancorp, Inc.</t>
  </si>
  <si>
    <t>Farmers and Merchants Bancshares, Inc. (OTCPK:FMFG)</t>
  </si>
  <si>
    <t>IQTR664159559</t>
  </si>
  <si>
    <t>Aquesta Financial Holdings, Inc.</t>
  </si>
  <si>
    <t>United Community Banks, Inc. (NasdaqGS:UCBI)</t>
  </si>
  <si>
    <t>AllianceBernstein L.P.; Castle Creek Advisors VIII LLC</t>
  </si>
  <si>
    <t>IQTR716534313</t>
  </si>
  <si>
    <t>Piper Sandler &amp; Co. (Advisor to Target) (Financial Advisor) 01.45</t>
  </si>
  <si>
    <t>Guaranty Federal Bancshares, Inc.</t>
  </si>
  <si>
    <t>QCR Holdings, Inc. (NasdaqGM:QCRH)</t>
  </si>
  <si>
    <t>IQTR1757490428</t>
  </si>
  <si>
    <t>Keefe, Bruyette &amp; Woods, Inc. (Advisor to Target) (Financial Advisor) 01.35</t>
  </si>
  <si>
    <t>Partners Bancorp (NasdaqCM:PTRS)</t>
  </si>
  <si>
    <t>NasdaqCM:PTRS</t>
  </si>
  <si>
    <t>OceanFirst Financial Corp. (NasdaqGS:OCFC)</t>
  </si>
  <si>
    <t>IQTR1687164081</t>
  </si>
  <si>
    <t>Piper Sandler &amp; Co. (Advisor to Target) (Financial Advisor) 01.35</t>
  </si>
  <si>
    <t>Bank of Commerce Holdings</t>
  </si>
  <si>
    <t>Columbia Banking System, Inc. (NasdaqGS:COLB)</t>
  </si>
  <si>
    <t>IQTR1671754801</t>
  </si>
  <si>
    <t>Raymond James &amp; Associates, Inc. (Advisor to Target) (Financial Advisor) 01.35</t>
  </si>
  <si>
    <t>GrandSouth Bancorporation</t>
  </si>
  <si>
    <t>First Bancorp (NasdaqGS:FBNC)</t>
  </si>
  <si>
    <t>IQTR1787640185</t>
  </si>
  <si>
    <t>Piper Sandler &amp; Co. (Advisor to Target) (Financial Advisor) 01.30</t>
  </si>
  <si>
    <t>Denmark Bancshares, Inc.</t>
  </si>
  <si>
    <t>Bank First Corporation (NasdaqCM:BFC)</t>
  </si>
  <si>
    <t>IQTR1764754622</t>
  </si>
  <si>
    <t>Comunibanc Corp.</t>
  </si>
  <si>
    <t>Civista Bancshares, Inc. (NasdaqCM:CIVB)</t>
  </si>
  <si>
    <t>IQTR1763869899</t>
  </si>
  <si>
    <t>Investment Bank Services, Inc. dba ProBank Austin (Advisor to Target) (Financial Advisor) 01.30</t>
  </si>
  <si>
    <t>PCSB Financial Corporation</t>
  </si>
  <si>
    <t>Brookline Bancorp, Inc. (NasdaqGS:BRKL)</t>
  </si>
  <si>
    <t>IQTR1784509295</t>
  </si>
  <si>
    <t>Piper Sandler &amp; Co. (Advisor to Target) (Financial Advisor) 01.25</t>
  </si>
  <si>
    <t>Royal Financial, Inc.</t>
  </si>
  <si>
    <t>Finward Bancorp (NasdaqCM:FNWD)</t>
  </si>
  <si>
    <t>IQTR1675592065</t>
  </si>
  <si>
    <t>Boenning &amp; Scattergood, Inc. (Advisor to Target) (Financial Advisor) 01.25</t>
  </si>
  <si>
    <t>Sevier County Bancshares, Inc.</t>
  </si>
  <si>
    <t>SmartFinancial, Inc. (NasdaqCM:SMBK)</t>
  </si>
  <si>
    <t>Spence Limited LP</t>
  </si>
  <si>
    <t>IQTR711324120</t>
  </si>
  <si>
    <t>Performance Trust Capital Partners, LLC (Advisor to Target) (Financial Advisor) 01.25</t>
  </si>
  <si>
    <t>Virginia Bank Bankshares, Inc.</t>
  </si>
  <si>
    <t>Pinnacle Bankshares Corporation (OTCPK:PPBN)</t>
  </si>
  <si>
    <t>IQTR651889842</t>
  </si>
  <si>
    <t>Janney Montgomery Scott LLC (Advisor to Target) (Financial Advisor) 01.25</t>
  </si>
  <si>
    <t>Heritage Southeast Bancorporation, Inc.</t>
  </si>
  <si>
    <t>The First Bancshares, Inc. (NasdaqGM:FBMS)</t>
  </si>
  <si>
    <t>IQTR1793408195</t>
  </si>
  <si>
    <t>Piper Sandler &amp; Co. (Advisor to Target) (Financial Advisor) 01.20</t>
  </si>
  <si>
    <t>First Choice Bancorp</t>
  </si>
  <si>
    <t>Enterprise Financial Services Corp (NasdaqGS:EFSC)</t>
  </si>
  <si>
    <t>IQTR712744563</t>
  </si>
  <si>
    <t>Keefe, Bruyette &amp; Woods, Inc. (Advisor to Target) (Financial Advisor) 01.20</t>
  </si>
  <si>
    <t>Pacific Mercantile Bancorp</t>
  </si>
  <si>
    <t>Banc of California, Inc. (NYSE:BANC)</t>
  </si>
  <si>
    <t>Banc Funds Company, L.L.C.; Endeavour Capital Advisors Inc.; EJF Capital LLC; Patriot Financial Partners, L.P.; FJ Capital Management, LLC; Fourthstone LLC</t>
  </si>
  <si>
    <t>IQTR708794117</t>
  </si>
  <si>
    <t>SB One Bancorp</t>
  </si>
  <si>
    <t>Provident Financial Services, Inc. (NYSE:PFS)</t>
  </si>
  <si>
    <t>Banc Funds Company, L.L.C.</t>
  </si>
  <si>
    <t>IQTR658445961</t>
  </si>
  <si>
    <t>Limestone Bancorp, Inc. (NasdaqCM:LMST)</t>
  </si>
  <si>
    <t>NasdaqCM:LMST</t>
  </si>
  <si>
    <t>Peoples Bancorp Inc. (NasdaqGS:PEBO)</t>
  </si>
  <si>
    <t>Banc Funds Company, L.L.C.; Patriot Financial Partners, L.P.; FJ Capital Management, LLC; Elizabeth Park Capital Advisors, Ltd.</t>
  </si>
  <si>
    <t>IQTR1805980956</t>
  </si>
  <si>
    <t>Piper Sandler &amp; Co. (Advisor to Target) (Financial Advisor) 01.15</t>
  </si>
  <si>
    <t>Spirit of Texas Bancshares, Inc.</t>
  </si>
  <si>
    <t>Simmons First National Corporation (NasdaqGS:SFNC)</t>
  </si>
  <si>
    <t>IQTR1759009873</t>
  </si>
  <si>
    <t>Stephens Inc. (Advisor to Target) (Financial Advisor) 01.15</t>
  </si>
  <si>
    <t>Askott Entertainment Inc.</t>
  </si>
  <si>
    <t>FansUnite Entertainment Inc. (TSX:FANS)</t>
  </si>
  <si>
    <t>Rhino Ventures</t>
  </si>
  <si>
    <t>IQTR673316040</t>
  </si>
  <si>
    <t>Haywood Securities Inc. (Advisor to Target) (Financial Advisor) 01.13</t>
  </si>
  <si>
    <t>UB Bancorp</t>
  </si>
  <si>
    <t>F.N.B. Corporation (NYSE:FNB)</t>
  </si>
  <si>
    <t>Franklin Street Trust Company</t>
  </si>
  <si>
    <t>IQTR1785352185</t>
  </si>
  <si>
    <t>Piper Sandler &amp; Co. (Advisor to Target) (Financial Advisor) 01.10</t>
  </si>
  <si>
    <t>Howard Bancorp, Inc.</t>
  </si>
  <si>
    <t>IQTR1673787316</t>
  </si>
  <si>
    <t>Keefe, Bruyette &amp; Woods, Inc. (Advisor to Target) (Financial Advisor) 01.10</t>
  </si>
  <si>
    <t>Altabancorp</t>
  </si>
  <si>
    <t>Glacier Bancorp, Inc. (NYSE:GBCI)</t>
  </si>
  <si>
    <t>BlackRock, Inc. (NYSE:BLK); Davis Capital Partners, LLC; FJ Capital Management, LLC; DRG Partners, LLC; The Raspberry Trust; Gunther Legacy Trust</t>
  </si>
  <si>
    <t>IQTR715289993</t>
  </si>
  <si>
    <t>Keefe, Bruyette &amp; Woods, Inc. (Advisor to Target) (Financial Advisor) 01.08</t>
  </si>
  <si>
    <t>Standard AVB Financial Corp.</t>
  </si>
  <si>
    <t>Dollar Mutual Bancorp</t>
  </si>
  <si>
    <t>IQTR689863922</t>
  </si>
  <si>
    <t>Keefe, Bruyette &amp; Woods, Inc. (Advisor to Target) (Financial Advisor) 01.05</t>
  </si>
  <si>
    <t>LightJump Acquisition Corporation</t>
  </si>
  <si>
    <t>Moolec Science SA (NasdaqCM:MLEC)</t>
  </si>
  <si>
    <t>LightJump One Founders, LLC</t>
  </si>
  <si>
    <t>IQTR1786956556</t>
  </si>
  <si>
    <t>EarlyBirdCapital, Inc. (Advisor to Target) (Financial Advisor) 01.00</t>
  </si>
  <si>
    <t>Americas Technology Acquisition Corp.</t>
  </si>
  <si>
    <t>Rally Bus Corp.</t>
  </si>
  <si>
    <t>IQTR1785351705</t>
  </si>
  <si>
    <t>Meritor, Inc.</t>
  </si>
  <si>
    <t>Cummins Inc. (NYSE:CMI)</t>
  </si>
  <si>
    <t>BlackRock, Inc. (NYSE:BLK); The Vanguard Group, Inc.; Glenview Capital Management, LLC; T. Rowe Price Associates, Inc.; Magnetar Financial LLC</t>
  </si>
  <si>
    <t>IQTR1772179999</t>
  </si>
  <si>
    <t>J.P. Morgan Securities LLC (Advisor to Target) (Financial Advisor) 01.00</t>
  </si>
  <si>
    <t>Happy Bancshares, Inc.</t>
  </si>
  <si>
    <t>Home Bancshares, Inc. (Conway, AR) (NYSE:HOMB)</t>
  </si>
  <si>
    <t>IQTR1681510652</t>
  </si>
  <si>
    <t>Stephens Inc. (Advisor to Target) (Financial Advisor) 01.00</t>
  </si>
  <si>
    <t>Mercury Acquisitions Corp.</t>
  </si>
  <si>
    <t>Franchise Global Health Inc.</t>
  </si>
  <si>
    <t>IQTR1671826902</t>
  </si>
  <si>
    <t>Tri Volta Investments Inc. (Advisor to Buyer) (Financial Advisor) 01.00</t>
  </si>
  <si>
    <t>NXT Bancorporation, Inc.</t>
  </si>
  <si>
    <t>HBT Financial, Inc. (NasdaqGS:HBT)</t>
  </si>
  <si>
    <t>IQTR717708110</t>
  </si>
  <si>
    <t>D.A. Davidson &amp; Co. (Advisor to Target) (Financial Advisor) 01.00</t>
  </si>
  <si>
    <t>Premier Financial Bancorp, Inc.</t>
  </si>
  <si>
    <t>IQTR709575315</t>
  </si>
  <si>
    <t>Piper Sandler &amp; Co. (Advisor to Target) (Financial Advisor) 01.00</t>
  </si>
  <si>
    <t>Seacoast Commerce Banc Holdings</t>
  </si>
  <si>
    <t>IQTR684652938</t>
  </si>
  <si>
    <t>Keefe, Bruyette &amp; Woods, Inc. (Advisor to Target) (Financial Advisor) 01.00</t>
  </si>
  <si>
    <t>Three Shores Bancorporation, Inc.</t>
  </si>
  <si>
    <t>IQTR658054047</t>
  </si>
  <si>
    <t>AIM Bancshares, Inc.</t>
  </si>
  <si>
    <t>First Bank &amp; Trust</t>
  </si>
  <si>
    <t>IQTR654439820</t>
  </si>
  <si>
    <t>Magstar Capital, LLC (Advisor to Target) (Financial Advisor) 01.00</t>
  </si>
  <si>
    <t>Opus Bank</t>
  </si>
  <si>
    <t>Pacific Premier Bank</t>
  </si>
  <si>
    <t>BlackRock, Inc. (NYSE:BLK); The Vanguard Group, Inc.; Fortress Investment Group LLC; State Street Global Advisors, Inc.; Lord, Abbett &amp; Co. LLC; Dimensional Fund Advisors LP; Goldman Sachs Asset Management, L.P.; AllianceBernstein L.P.; Columbia Management Investment Advisers, LLC; Elliott Management Corporation; Northern Trust Global Investments; BNY Mellon Asset Management; Invesco Capital Management LLC; Geode Capital Management, LLC; Starwood Capital Operations, LLC; FJ Capital Management, LLC; Aristotle Capital Boston, LLC; Emerald Advisors, LLC</t>
  </si>
  <si>
    <t>IQTR653321465</t>
  </si>
  <si>
    <t>Lakeland Bancorp, Inc. (NasdaqGS:LBAI)</t>
  </si>
  <si>
    <t>NasdaqGS:LBAI</t>
  </si>
  <si>
    <t>IQTR1802038661</t>
  </si>
  <si>
    <t>Keefe, Bruyette &amp; Woods, Inc. (Advisor to Target) (Financial Advisor) 00.95</t>
  </si>
  <si>
    <t>1st Constitution Bancorp</t>
  </si>
  <si>
    <t>IQTR1673709761</t>
  </si>
  <si>
    <t>Keefe, Bruyette &amp; Woods, Inc. (Advisor to Buyer) (Financial Advisor) 00.75</t>
  </si>
  <si>
    <t>TriState Capital Holdings, Inc.</t>
  </si>
  <si>
    <t>Raymond James Financial, Inc. (NYSE:RJF)</t>
  </si>
  <si>
    <t>Stone Point Capital LLC</t>
  </si>
  <si>
    <t>IQTR1685719202</t>
  </si>
  <si>
    <t>Stephens Inc. (Advisor to Target) (Financial Advisor) 00.74</t>
  </si>
  <si>
    <t>Mountain Industrial REIT LLC</t>
  </si>
  <si>
    <t>Industrial Logistics Properties Trust (NasdaqGS:ILPT)</t>
  </si>
  <si>
    <t>Blackwells Capital LLC</t>
  </si>
  <si>
    <t>IQTR1696191018</t>
  </si>
  <si>
    <t>CSCA Capital Advisors, LLC (Advisor to Target) (Financial Advisor) 00.70</t>
  </si>
  <si>
    <t>Maxim Integrated Products, Inc.</t>
  </si>
  <si>
    <t>Analog Devices, Inc. (NasdaqGS:ADI)</t>
  </si>
  <si>
    <t>BlackRock, Inc. (NYSE:BLK); The Vanguard Group, Inc.; T. Rowe Price Associates, Inc.</t>
  </si>
  <si>
    <t>IQTR676791674</t>
  </si>
  <si>
    <t>J.P. Morgan Securities LLC (Advisor to Target) (Financial Advisor) 00.50</t>
  </si>
  <si>
    <t>Spectrum Metals Limited</t>
  </si>
  <si>
    <t>Ramelius Resources Limited (ASX:RMS)</t>
  </si>
  <si>
    <t>1832 Asset Management L.P.; Chalice Mining Limited (ASX:CHN); Anthony Barton and Associates Pty Ltd; Widetop Mining Investments Pty Ltd; Sunwy International Co., Limited; Jialong Trading Co. Ltd.; Patina Resources Pty Ltd.</t>
  </si>
  <si>
    <t>IQTR654151589</t>
  </si>
  <si>
    <t>Adelaide Equity Partners Limited (Advisor to Buyer) (Financial Advisor) 00.50</t>
  </si>
  <si>
    <t>Signify Health, Inc. (NYSE:SGFY)</t>
  </si>
  <si>
    <t>NYSE:SGFY</t>
  </si>
  <si>
    <t>CVS Pharmacy, Inc.</t>
  </si>
  <si>
    <t>New Mountain Capital, L.L.C.</t>
  </si>
  <si>
    <t>IQTR1799648930</t>
  </si>
  <si>
    <t>Deutsche Bank Securities Inc. (Advisor to Target) (Financial Advisor) 00.30</t>
  </si>
  <si>
    <t>Fauquier Bankshares, Inc.</t>
  </si>
  <si>
    <t>Virginia National Bankshares Corporation (NasdaqCM:VABK)</t>
  </si>
  <si>
    <t>IQTR690591080</t>
  </si>
  <si>
    <t>Performance Trust Capital Partners, LLC (Advisor to Buyer) (Financial Advisor) 00.12</t>
  </si>
  <si>
    <t>Screening Criteria</t>
  </si>
  <si>
    <r>
      <t xml:space="preserve">1) </t>
    </r>
    <r>
      <rPr>
        <b/>
        <sz val="8"/>
        <color indexed="8"/>
        <rFont val="Arial"/>
        <family val="2"/>
      </rPr>
      <t xml:space="preserve">Transaction Advisors (Advisor to Any Role): </t>
    </r>
    <r>
      <rPr>
        <i/>
        <sz val="8"/>
        <color indexed="8"/>
        <rFont val="Arial"/>
        <family val="2"/>
      </rPr>
      <t xml:space="preserve">Roles: </t>
    </r>
    <r>
      <rPr>
        <sz val="8"/>
        <color indexed="8"/>
        <rFont val="Arial"/>
        <family val="2"/>
      </rPr>
      <t xml:space="preserve">Financial Advisor or Legal Advisor or Accountant or Fairness Opinion Provider or Placement Agent or Underwriter or Legal Counsel to Underwriters or Legal Counsel to Creditors Committee or Depository Bank or Information Agent or Workout Specialist/Crisis Manager or Lead Underwriter or Co-Lead Underwriter or Transfer Agent/Registrar or Trustee or Lead Arranger or Administrative Agent or Syndication Agent or Document Agent or Agent or Arranger or Book Runner or Co-Agent or Co-Arranger or Co-Book Runner or Col Agent or Lead Manager or Lender or Manager or Managing Agent or Mandated Lead Arranger or Sr Co-Arranger or Sr Managing Agent or DIP Financing Provider or Lead DIP Financing Provider or Proxy Solicitor or Independent Proxy Advisor or Proxy Agent or Investor and Public Relations Advisor AND </t>
    </r>
    <r>
      <rPr>
        <i/>
        <sz val="8"/>
        <color indexed="8"/>
        <rFont val="Arial"/>
        <family val="2"/>
      </rPr>
      <t>Advisor Fee %</t>
    </r>
    <r>
      <rPr>
        <sz val="8"/>
        <color indexed="8"/>
        <rFont val="Arial"/>
        <family val="2"/>
      </rPr>
      <t>: is greater than 0</t>
    </r>
  </si>
  <si>
    <r>
      <t xml:space="preserve">2) </t>
    </r>
    <r>
      <rPr>
        <b/>
        <sz val="8"/>
        <color indexed="8"/>
        <rFont val="Arial"/>
        <family val="2"/>
      </rPr>
      <t xml:space="preserve">M&amp;A Announced Date: </t>
    </r>
    <r>
      <rPr>
        <sz val="8"/>
        <color indexed="8"/>
        <rFont val="Arial"/>
        <family val="2"/>
      </rPr>
      <t xml:space="preserve"> [1/1/2020-12/31/2022]</t>
    </r>
  </si>
  <si>
    <t>1. Valuation Results - 기존 보고서</t>
    <phoneticPr fontId="1" type="noConversion"/>
  </si>
  <si>
    <r>
      <t>구</t>
    </r>
    <r>
      <rPr>
        <b/>
        <sz val="8"/>
        <color rgb="FFFFFFFF"/>
        <rFont val="Arial"/>
        <family val="2"/>
      </rPr>
      <t xml:space="preserve">  </t>
    </r>
    <r>
      <rPr>
        <b/>
        <sz val="8"/>
        <color rgb="FFFFFFFF"/>
        <rFont val="돋움"/>
        <family val="3"/>
        <charset val="129"/>
      </rPr>
      <t>분</t>
    </r>
  </si>
  <si>
    <t>PSR</t>
  </si>
  <si>
    <t>EV/Sales</t>
  </si>
  <si>
    <t>Average</t>
  </si>
  <si>
    <r>
      <t>22.9</t>
    </r>
    <r>
      <rPr>
        <sz val="8"/>
        <color rgb="FF000000"/>
        <rFont val="맑은 고딕"/>
        <family val="3"/>
        <charset val="129"/>
      </rPr>
      <t xml:space="preserve">월 </t>
    </r>
    <r>
      <rPr>
        <sz val="8"/>
        <color rgb="FF000000"/>
        <rFont val="Arial"/>
        <family val="2"/>
      </rPr>
      <t>LTM Revenue(CHF)(*1)</t>
    </r>
    <phoneticPr fontId="1" type="noConversion"/>
  </si>
  <si>
    <t>Ex Ratio(as of 9/30/22)</t>
  </si>
  <si>
    <r>
      <t>22.9</t>
    </r>
    <r>
      <rPr>
        <sz val="8"/>
        <color rgb="FF000000"/>
        <rFont val="맑은 고딕"/>
        <family val="3"/>
        <charset val="129"/>
      </rPr>
      <t xml:space="preserve">월 </t>
    </r>
    <r>
      <rPr>
        <sz val="8"/>
        <color rgb="FF000000"/>
        <rFont val="Arial"/>
        <family val="2"/>
      </rPr>
      <t>LTM Revenue(m KRW)</t>
    </r>
  </si>
  <si>
    <t>Multiple</t>
  </si>
  <si>
    <t>Enterprize Value</t>
  </si>
  <si>
    <t>Net Debt</t>
  </si>
  <si>
    <t>Equity Value</t>
  </si>
  <si>
    <r>
      <t>Control Premium(</t>
    </r>
    <r>
      <rPr>
        <sz val="8"/>
        <color rgb="FF000000"/>
        <rFont val="돋움"/>
        <family val="3"/>
        <charset val="129"/>
      </rPr>
      <t>주</t>
    </r>
    <r>
      <rPr>
        <sz val="8"/>
        <color rgb="FF000000"/>
        <rFont val="Arial"/>
        <family val="2"/>
      </rPr>
      <t>1)</t>
    </r>
    <phoneticPr fontId="1" type="noConversion"/>
  </si>
  <si>
    <t>Adjusted Equity Value</t>
  </si>
  <si>
    <t>2. Valuation Results - 최종 보고서(Final)</t>
    <phoneticPr fontId="1" type="noConversion"/>
  </si>
  <si>
    <t>구  분</t>
  </si>
  <si>
    <t>KPMG 재계산 검증</t>
    <phoneticPr fontId="1" type="noConversion"/>
  </si>
  <si>
    <t>Checklist</t>
    <phoneticPr fontId="1" type="noConversion"/>
  </si>
  <si>
    <t>비고</t>
    <phoneticPr fontId="1" type="noConversion"/>
  </si>
  <si>
    <t>22.9월 LTM Revenue(CHF)(*1)</t>
  </si>
  <si>
    <t>Check</t>
    <phoneticPr fontId="1" type="noConversion"/>
  </si>
  <si>
    <t>보고서 상 수치와 평가자 제시 별첨1.과거재무자료(2020이후), 별첨4-2.월별손익(2021)상 '22년 9월 기준 LTM 매출과 일치</t>
    <phoneticPr fontId="1" type="noConversion"/>
  </si>
  <si>
    <t>서울외국환중개 조회 '21년 9월 30일 환율과 일치</t>
    <phoneticPr fontId="1" type="noConversion"/>
  </si>
  <si>
    <t>22.9월 LTM Revenue(m KRW)</t>
  </si>
  <si>
    <t>보고서 수치와 재계산 검증값 일치</t>
    <phoneticPr fontId="1" type="noConversion"/>
  </si>
  <si>
    <t>Screening 절차 독립 시행 이후 Multiple 오류 수정 요청 후 수령한 자료(별첨7. 상대가치 재산정)와 일치</t>
    <phoneticPr fontId="1" type="noConversion"/>
  </si>
  <si>
    <t>Control Premium(주1)</t>
  </si>
  <si>
    <t>Control Premium 오류 수정 요청 자료(최종보고서 Control Premium)와 일치</t>
    <phoneticPr fontId="1" type="noConversion"/>
  </si>
  <si>
    <t>■ 과거 3개년 Transaction Case 분석</t>
    <phoneticPr fontId="42" type="noConversion"/>
  </si>
  <si>
    <t>Source : S&amp;P Capital IQ DB</t>
    <phoneticPr fontId="42" type="noConversion"/>
  </si>
  <si>
    <t>Periad : 2020.01∼2022.12</t>
    <phoneticPr fontId="42" type="noConversion"/>
  </si>
  <si>
    <t>Company Type : Public Company</t>
    <phoneticPr fontId="42" type="noConversion"/>
  </si>
  <si>
    <t>※ Transaction Case Selection</t>
    <phoneticPr fontId="42" type="noConversion"/>
  </si>
  <si>
    <t xml:space="preserve">STEP 1. </t>
    <phoneticPr fontId="42" type="noConversion"/>
  </si>
  <si>
    <t>capital IQ 과거 3개년 Transaction Case</t>
    <phoneticPr fontId="42" type="noConversion"/>
  </si>
  <si>
    <t>STEP 2.</t>
  </si>
  <si>
    <t>Public Company Case</t>
    <phoneticPr fontId="42" type="noConversion"/>
  </si>
  <si>
    <t>STEP 3.</t>
  </si>
  <si>
    <t>Outlier Adjustment</t>
    <phoneticPr fontId="42" type="noConversion"/>
  </si>
  <si>
    <t>585∼389</t>
    <phoneticPr fontId="42" type="noConversion"/>
  </si>
  <si>
    <r>
      <rPr>
        <sz val="9"/>
        <color indexed="9"/>
        <rFont val="맑은 고딕"/>
        <family val="3"/>
        <charset val="129"/>
        <scheme val="major"/>
      </rPr>
      <t>구  분</t>
    </r>
    <phoneticPr fontId="42" type="noConversion"/>
  </si>
  <si>
    <t># of Transaction</t>
    <phoneticPr fontId="42" type="noConversion"/>
  </si>
  <si>
    <t>Target Stock Premium - 1 Day Prior (%)</t>
  </si>
  <si>
    <t>Target Stock Premium - 1 Week Prior (%)</t>
  </si>
  <si>
    <t>Target Stock Premium - 1 Month Prior (%)</t>
  </si>
  <si>
    <t>from</t>
    <phoneticPr fontId="42" type="noConversion"/>
  </si>
  <si>
    <t>to</t>
    <phoneticPr fontId="42" type="noConversion"/>
  </si>
  <si>
    <t>Average Control Premium</t>
    <phoneticPr fontId="42" type="noConversion"/>
  </si>
  <si>
    <t>전체</t>
    <phoneticPr fontId="42" type="noConversion"/>
  </si>
  <si>
    <t>상하 5%제외</t>
    <phoneticPr fontId="42" type="noConversion"/>
  </si>
  <si>
    <t>상하 10%제외</t>
    <phoneticPr fontId="42" type="noConversion"/>
  </si>
  <si>
    <t>상하 15%제외</t>
    <phoneticPr fontId="42" type="noConversion"/>
  </si>
  <si>
    <t>상하 20%제외</t>
    <phoneticPr fontId="42" type="noConversion"/>
  </si>
  <si>
    <t>Median Control Premium</t>
    <phoneticPr fontId="42" type="noConversion"/>
  </si>
  <si>
    <t>전체</t>
  </si>
  <si>
    <t>상하 5%제외</t>
  </si>
  <si>
    <t>상하 10%제외</t>
  </si>
  <si>
    <t>상하 15%제외</t>
  </si>
  <si>
    <t>상하 20%제외</t>
  </si>
  <si>
    <t>■ Control Premium</t>
    <phoneticPr fontId="42" type="noConversion"/>
  </si>
  <si>
    <t>과거 M&amp;A 사례를 통해 분석한 결과 일반적인 Control Premium은 20∼25% 수준으로 분석됨</t>
    <phoneticPr fontId="42" type="noConversion"/>
  </si>
  <si>
    <r>
      <rPr>
        <sz val="9"/>
        <color indexed="9"/>
        <rFont val="맑은 고딕"/>
        <family val="3"/>
        <charset val="129"/>
        <scheme val="major"/>
      </rPr>
      <t>구   분</t>
    </r>
    <phoneticPr fontId="42" type="noConversion"/>
  </si>
  <si>
    <t>Average</t>
    <phoneticPr fontId="42" type="noConversion"/>
  </si>
  <si>
    <t>Median</t>
    <phoneticPr fontId="42" type="noConversion"/>
  </si>
  <si>
    <r>
      <rPr>
        <sz val="9"/>
        <color indexed="9"/>
        <rFont val="맑은 고딕"/>
        <family val="3"/>
        <charset val="129"/>
        <scheme val="major"/>
      </rPr>
      <t>비고</t>
    </r>
    <phoneticPr fontId="42" type="noConversion"/>
  </si>
  <si>
    <t>Capital IQ DB 기준(과거 3년)</t>
    <phoneticPr fontId="42" type="noConversion"/>
  </si>
  <si>
    <t>*1</t>
    <phoneticPr fontId="42" type="noConversion"/>
  </si>
  <si>
    <t>RSM 2021 Study(과거 15년)</t>
    <phoneticPr fontId="42" type="noConversion"/>
  </si>
  <si>
    <t>*2</t>
    <phoneticPr fontId="42" type="noConversion"/>
  </si>
  <si>
    <t>*1. 과거 3년간 전세계 M&amp;A Case 중 Public Company M&amp;A사례에서 분석된 발표 1주전 주가대비 거래가격에 적용된 Control Premium임</t>
    <phoneticPr fontId="42" type="noConversion"/>
  </si>
  <si>
    <t>*2. 호주 RSM이 2021년 발표한 호주 지역 M&amp;A사례에서 분석된 발표 5일전 주가대비 거래가격에 적용된 Control Premium임</t>
    <phoneticPr fontId="42" type="noConversion"/>
  </si>
  <si>
    <t>1. Control Premium - 보고서 초안</t>
    <phoneticPr fontId="1" type="noConversion"/>
  </si>
  <si>
    <t>KPMG 재계산금액</t>
    <phoneticPr fontId="1" type="noConversion"/>
  </si>
  <si>
    <t>구   분</t>
  </si>
  <si>
    <t>Median</t>
  </si>
  <si>
    <t>비고</t>
  </si>
  <si>
    <r>
      <t xml:space="preserve">Capital IQ DB </t>
    </r>
    <r>
      <rPr>
        <sz val="9"/>
        <color rgb="FF000000"/>
        <rFont val="맑은 고딕"/>
        <family val="3"/>
        <charset val="129"/>
      </rPr>
      <t>기준</t>
    </r>
    <r>
      <rPr>
        <sz val="9"/>
        <color rgb="FF000000"/>
        <rFont val="Arial"/>
        <family val="2"/>
      </rPr>
      <t>(</t>
    </r>
    <r>
      <rPr>
        <sz val="9"/>
        <color rgb="FF000000"/>
        <rFont val="맑은 고딕"/>
        <family val="3"/>
        <charset val="129"/>
      </rPr>
      <t xml:space="preserve">과거 </t>
    </r>
    <r>
      <rPr>
        <sz val="9"/>
        <color rgb="FF000000"/>
        <rFont val="Arial"/>
        <family val="2"/>
      </rPr>
      <t>3</t>
    </r>
    <r>
      <rPr>
        <sz val="9"/>
        <color rgb="FF000000"/>
        <rFont val="맑은 고딕"/>
        <family val="3"/>
        <charset val="129"/>
      </rPr>
      <t>년</t>
    </r>
    <r>
      <rPr>
        <sz val="9"/>
        <color rgb="FF000000"/>
        <rFont val="Arial"/>
        <family val="2"/>
      </rPr>
      <t>)</t>
    </r>
  </si>
  <si>
    <t>*1</t>
  </si>
  <si>
    <t>Capital IQ DB 기준(과거 3년)</t>
  </si>
  <si>
    <r>
      <t>RSM 2021 Study(</t>
    </r>
    <r>
      <rPr>
        <sz val="9"/>
        <color rgb="FF000000"/>
        <rFont val="맑은 고딕"/>
        <family val="3"/>
        <charset val="129"/>
      </rPr>
      <t xml:space="preserve">과거 </t>
    </r>
    <r>
      <rPr>
        <sz val="9"/>
        <color rgb="FF000000"/>
        <rFont val="Arial"/>
        <family val="2"/>
      </rPr>
      <t>15</t>
    </r>
    <r>
      <rPr>
        <sz val="9"/>
        <color rgb="FF000000"/>
        <rFont val="맑은 고딕"/>
        <family val="3"/>
        <charset val="129"/>
      </rPr>
      <t>년</t>
    </r>
    <r>
      <rPr>
        <sz val="9"/>
        <color rgb="FF000000"/>
        <rFont val="Arial"/>
        <family val="2"/>
      </rPr>
      <t>)</t>
    </r>
  </si>
  <si>
    <t>*2</t>
  </si>
  <si>
    <t>RSM 2021 Study(과거 15년)</t>
  </si>
  <si>
    <t>검토사항</t>
    <phoneticPr fontId="1" type="noConversion"/>
  </si>
  <si>
    <t>1. 평가자로부터 Capital IQ DB 기준으로 Control Premium 산정 시 사용한 Back-data를 수령 후 검토하는 과정에서 조회일자가 전기대비 일관적이지 않음을 발견 2020.1.1 - 2022.12.31 수치로 독립적으로 재계산 후 일관적이지 않은 부분에 대하여 질의함.</t>
    <phoneticPr fontId="1" type="noConversion"/>
  </si>
  <si>
    <t>수정요청사항</t>
    <phoneticPr fontId="1" type="noConversion"/>
  </si>
  <si>
    <t xml:space="preserve">1. 별첨6.~6-3 자료상 Screen Criteria 중 2번 All Transactions Announced Date:  [1/1/2020-10/31/2022]의 설정 기준이 무엇인지 질의 드립니다. 
- 설정기간이 보고서 26페이지상 언급되어 있는 3년에 미달하는 사유 및 기간말인 '22년 10월 31일 설정 시 평가기준일인 9월 30일 이후의 날짜를 선택하신 사유에 대해 질의드리는 바입니다. </t>
    <phoneticPr fontId="1" type="noConversion"/>
  </si>
  <si>
    <t>2. RSM 2021 Study 수치 준용 시, 호주/뉴질랜드 지역 수치 중 호주 지역의 수치만 인용한 것으로 보여 사유에 대해 질의하였으며 다음과 같은 답변 수령하였으며, 실제로 뉴질랜드 대비 호주 금융시장이 더 활성화 되어 있으며, 하기 표에서 확인할 수 있다시피 분석 대상이 된 거래 수가 호주는 605건, 뉴질랜드는 131건으로 호주 사례의 규모가 훨씬 큰 점을 감안하여 평가자 답변 수용</t>
    <phoneticPr fontId="1" type="noConversion"/>
  </si>
  <si>
    <t>질의서 9번 질의 2차 평가자 답변사항 참조</t>
    <phoneticPr fontId="1" type="noConversion"/>
  </si>
  <si>
    <t>&gt;&gt; '뉴질랜드는 시장규모가 작으므로 호주시장이 보다 대표성 있는 것으로 추정하였습니다.(단순평균하는 것도 무리가 있을 것으로 판단합니다)</t>
    <phoneticPr fontId="1" type="noConversion"/>
  </si>
  <si>
    <t>RSM Study - Source: RSM's_Control_Premium_Study_2021</t>
    <phoneticPr fontId="1" type="noConversion"/>
  </si>
  <si>
    <r>
      <rPr>
        <b/>
        <sz val="9"/>
        <color rgb="FFFFFFFF"/>
        <rFont val="맑은 고딕"/>
        <family val="3"/>
        <charset val="129"/>
        <scheme val="major"/>
      </rPr>
      <t>CONTROL PREMIUMS</t>
    </r>
  </si>
  <si>
    <r>
      <rPr>
        <b/>
        <sz val="9"/>
        <color rgb="FFFFFFFF"/>
        <rFont val="맑은 고딕"/>
        <family val="3"/>
        <charset val="129"/>
        <scheme val="major"/>
      </rPr>
      <t>AUSTRALIA</t>
    </r>
  </si>
  <si>
    <r>
      <rPr>
        <b/>
        <sz val="9"/>
        <color rgb="FFFFFFFF"/>
        <rFont val="맑은 고딕"/>
        <family val="3"/>
        <charset val="129"/>
        <scheme val="major"/>
      </rPr>
      <t>NEW ZEALAND</t>
    </r>
  </si>
  <si>
    <r>
      <rPr>
        <sz val="9"/>
        <color rgb="FF4D4D4F"/>
        <rFont val="맑은 고딕"/>
        <family val="3"/>
        <charset val="129"/>
        <scheme val="major"/>
      </rPr>
      <t>Number of Transactions</t>
    </r>
  </si>
  <si>
    <r>
      <rPr>
        <b/>
        <sz val="9"/>
        <color rgb="FF4D4D4F"/>
        <rFont val="맑은 고딕"/>
        <family val="3"/>
        <charset val="129"/>
        <scheme val="major"/>
      </rPr>
      <t>Average Control Premium</t>
    </r>
  </si>
  <si>
    <r>
      <rPr>
        <sz val="9"/>
        <color rgb="FF4D4D4F"/>
        <rFont val="맑은 고딕"/>
        <family val="3"/>
        <charset val="129"/>
        <scheme val="major"/>
      </rPr>
      <t>20 days pre announcement</t>
    </r>
  </si>
  <si>
    <r>
      <rPr>
        <sz val="9"/>
        <color rgb="FF4D4D4F"/>
        <rFont val="맑은 고딕"/>
        <family val="3"/>
        <charset val="129"/>
        <scheme val="major"/>
      </rPr>
      <t>5 days pre announcement</t>
    </r>
  </si>
  <si>
    <r>
      <rPr>
        <sz val="9"/>
        <color rgb="FF4D4D4F"/>
        <rFont val="맑은 고딕"/>
        <family val="3"/>
        <charset val="129"/>
        <scheme val="major"/>
      </rPr>
      <t>2 days pre announcement</t>
    </r>
  </si>
  <si>
    <r>
      <rPr>
        <b/>
        <sz val="9"/>
        <color rgb="FF4D4D4F"/>
        <rFont val="맑은 고딕"/>
        <family val="3"/>
        <charset val="129"/>
        <scheme val="major"/>
      </rPr>
      <t>Median Control Premium</t>
    </r>
  </si>
  <si>
    <t>1. 최종보고서 상 포함된 Capital IQ DB 기준의 Control Premium Average/Median 수치가 3차 질의서를 통해 평가 측에 수정 요청한 값과 일치하는 것을 확인하였으며, 최종 평가 시에는 이를 활용한 Median Average 값인 18.7%를 이용하여 지분가치가 이루어졌음을 확인함.</t>
    <phoneticPr fontId="1" type="noConversion"/>
  </si>
  <si>
    <t>Merger/Acquisition Features</t>
  </si>
  <si>
    <t>Company Type [Target/Issuer]</t>
  </si>
  <si>
    <t>주랭크</t>
    <phoneticPr fontId="1" type="noConversion"/>
  </si>
  <si>
    <t>일랭크</t>
    <phoneticPr fontId="1" type="noConversion"/>
  </si>
  <si>
    <t>월랭크</t>
    <phoneticPr fontId="1" type="noConversion"/>
  </si>
  <si>
    <t>Lotus KFM Berhad (KLSE:LOTUS)</t>
  </si>
  <si>
    <t>KLSE:LOTUS</t>
  </si>
  <si>
    <t>Poh Kong Properties Sdn. Bhd</t>
  </si>
  <si>
    <t>IQTR1799624225</t>
  </si>
  <si>
    <t>Acquisition of Majority Stake</t>
  </si>
  <si>
    <t>Public Company</t>
  </si>
  <si>
    <t>Power Fulx Co., Ltd. (XKON:A266870)</t>
  </si>
  <si>
    <t>XKON:A266870</t>
  </si>
  <si>
    <t>VITZROCELL Co.,Ltd. (KOSDAQ:A082920)</t>
  </si>
  <si>
    <t>IQTR696990780</t>
  </si>
  <si>
    <t>Buka Investments Limited (JSE:BKI)</t>
  </si>
  <si>
    <t>JSE:BKI</t>
  </si>
  <si>
    <t>Shenver Investments (Pty) Ltd; Baxfex (Pty) Ltd.</t>
  </si>
  <si>
    <t>Unihold Group (Pty) Limited; Holistic Remedies (Pty) Ltd; SA Madiba Investment (Pty) Ltd, Asset Management Arm</t>
  </si>
  <si>
    <t>IQTR706400636</t>
  </si>
  <si>
    <t>Anshuni Commercials Limited (BSE:512091)</t>
  </si>
  <si>
    <t>BSE:512091</t>
  </si>
  <si>
    <t>Tycarati Jewellery Private Limited; Indiashoppingmal.com Private Limited</t>
  </si>
  <si>
    <t>IQTR1781400457</t>
  </si>
  <si>
    <t>Rohit Ferro-Tech Limited (BSE:532731)</t>
  </si>
  <si>
    <t>BSE:532731</t>
  </si>
  <si>
    <t>Tata Steel Mining Limited</t>
  </si>
  <si>
    <t>IQTR717642558</t>
  </si>
  <si>
    <t>Ðuro Ðakovic Grupa d.d. (ZGSE:DDJH)</t>
  </si>
  <si>
    <t>ZGSE:DDJH</t>
  </si>
  <si>
    <t>IQTR1799410279</t>
  </si>
  <si>
    <t>Petroteq Energy Inc. (TSXV:PQE)</t>
  </si>
  <si>
    <t>TSXV:PQE</t>
  </si>
  <si>
    <t>Uppgard Konsult AB</t>
  </si>
  <si>
    <t>IQTR1671467098</t>
  </si>
  <si>
    <t>Tanga Cement Public Limited Company (DAR:TCCL)</t>
  </si>
  <si>
    <t>DAR:TCCL</t>
  </si>
  <si>
    <t>Scancem International DA</t>
  </si>
  <si>
    <t>AfriSam (South Africa) (Pty) Ltd</t>
  </si>
  <si>
    <t>IQTR1686252269</t>
  </si>
  <si>
    <t>Southwest Securities International Securities Limited (SEHK:812)</t>
  </si>
  <si>
    <t>SEHK:812</t>
  </si>
  <si>
    <t>Southwest Securities International Investment Company Limited</t>
  </si>
  <si>
    <t>IQTR1820452608</t>
  </si>
  <si>
    <t>Sejong Medical Co., Ltd. (KOSDAQ:A258830)</t>
  </si>
  <si>
    <t>KOSDAQ:A258830</t>
  </si>
  <si>
    <t>CANARIABIO M Inc.</t>
  </si>
  <si>
    <t>Meritz Securities Co., Ltd., Investment Arm</t>
  </si>
  <si>
    <t>IQTR1792724576</t>
  </si>
  <si>
    <t>Mirch Technologies (India) Limited (BSE:505336)</t>
  </si>
  <si>
    <t>BSE:505336</t>
  </si>
  <si>
    <t>IQTR1775247231</t>
  </si>
  <si>
    <t>Union Bank of Colombo PLC (COSE:UBC.N0000)</t>
  </si>
  <si>
    <t>COSE:UBC.N0000</t>
  </si>
  <si>
    <t>CG Capital Partners Global Ltd.</t>
  </si>
  <si>
    <t>TPG Asia VI SF Pte. Ltd.</t>
  </si>
  <si>
    <t>IQTR1818842001</t>
  </si>
  <si>
    <t>Acrow India Limited (BSE:513149)</t>
  </si>
  <si>
    <t>BSE:513149</t>
  </si>
  <si>
    <t>The Ravalgaon Sugar Farm Limited (BSE:507300); Carina Finvest Limited</t>
  </si>
  <si>
    <t>IQTR1792879564</t>
  </si>
  <si>
    <t>Sociedad Transmisora Metropolitana II S.A. (SNSE:STMCHA)</t>
  </si>
  <si>
    <t>SNSE:STMCHA</t>
  </si>
  <si>
    <t>Mareco Holdings Corp.; Sociedad Transmisora Metropolitana SpA</t>
  </si>
  <si>
    <t>Enel Chile S.A. (SNSE:ENELCHILE)</t>
  </si>
  <si>
    <t>IQTR1793602458</t>
  </si>
  <si>
    <t>IZOBLOK S.A. (WSE:IZB)</t>
  </si>
  <si>
    <t>WSE:IZB</t>
  </si>
  <si>
    <t>BEWi ASA (OB:BEWI)</t>
  </si>
  <si>
    <t>IQTR713074615</t>
  </si>
  <si>
    <t>Carbon Revolution Limited (ASX:CBR)</t>
  </si>
  <si>
    <t>ASX:CBR</t>
  </si>
  <si>
    <t>Twin Ridge Capital Acquisition Corp. (NYSE:TRCA)</t>
  </si>
  <si>
    <t>IQTR1816997842</t>
  </si>
  <si>
    <t>Globe Trade Centre S.A. (WSE:GTC)</t>
  </si>
  <si>
    <t>WSE:GTC</t>
  </si>
  <si>
    <t>Optimum Ventures Magantokealap</t>
  </si>
  <si>
    <t>Lone Star Americas Acquisitions, Inc.</t>
  </si>
  <si>
    <t>IQTR662435708</t>
  </si>
  <si>
    <t>SG Finserve Limited (BSE:539199)</t>
  </si>
  <si>
    <t>BSE:539199</t>
  </si>
  <si>
    <t>Moongipa Capital Finance Limited (BSE:530167)</t>
  </si>
  <si>
    <t>IQTR1679547008</t>
  </si>
  <si>
    <t>Olympique Lyonnais Groupe SA (ENXTPA:OLG)</t>
  </si>
  <si>
    <t>ENXTPA:OLG</t>
  </si>
  <si>
    <t>Eagle Football LLC</t>
  </si>
  <si>
    <t>IQTR1818564299</t>
  </si>
  <si>
    <t>Redx Pharma Plc (AIM:REDX)</t>
  </si>
  <si>
    <t>AIM:REDX</t>
  </si>
  <si>
    <t>Yesod Bio-Sciences Limited</t>
  </si>
  <si>
    <t>Moulton Goodies Limited</t>
  </si>
  <si>
    <t>IQTR658566028</t>
  </si>
  <si>
    <t>Australian Pacific Coal Limited (ASX:AQC)</t>
  </si>
  <si>
    <t>ASX:AQC</t>
  </si>
  <si>
    <t>Pacific Premium Coal Pty Limited</t>
  </si>
  <si>
    <t>IQTR1800078317</t>
  </si>
  <si>
    <t>Opiant Pharmaceuticals, Inc. (NasdaqCM:OPNT)</t>
  </si>
  <si>
    <t>NasdaqCM:OPNT</t>
  </si>
  <si>
    <t>Indivior PLC (LSE:INDV)</t>
  </si>
  <si>
    <t>Impulse Pharmaceuticals LLC</t>
  </si>
  <si>
    <t>IQTR1815093346</t>
  </si>
  <si>
    <t>Capital Hotels Plc (NGSE:CAPHOTEL)</t>
  </si>
  <si>
    <t>NGSE:CAPHOTEL</t>
  </si>
  <si>
    <t>11 plc</t>
  </si>
  <si>
    <t>Hans Gremlin Nigeria Limited</t>
  </si>
  <si>
    <t>IQTR1671663017</t>
  </si>
  <si>
    <t>TP Group plc (AIM:TPG)</t>
  </si>
  <si>
    <t>AIM:TPG</t>
  </si>
  <si>
    <t>Science Group plc (AIM:SAG)</t>
  </si>
  <si>
    <t>Hargreave Hale AIM VCT plc (LSE:HHV)</t>
  </si>
  <si>
    <t>IQTR1813332294</t>
  </si>
  <si>
    <t>Compañía General de Electricidad S.A. (SNSE:CGE)</t>
  </si>
  <si>
    <t>SNSE:CGE</t>
  </si>
  <si>
    <t>State Grid International Development Co., Ltd.</t>
  </si>
  <si>
    <t>Naturgy Energy Group, S.A. (BME:NTGY)</t>
  </si>
  <si>
    <t>IQTR694862098</t>
  </si>
  <si>
    <t>Bien Hoa Packaging Company (HOSE:SVI)</t>
  </si>
  <si>
    <t>HOSE:SVI</t>
  </si>
  <si>
    <t>TCG Solutions Pte. Ltd.</t>
  </si>
  <si>
    <t>IQTR662070184</t>
  </si>
  <si>
    <t>LOLC Development Finance PLC (COSE:NIFL.N0000)</t>
  </si>
  <si>
    <t>COSE:NIFL.N0000</t>
  </si>
  <si>
    <t>LOLC Finance PLC (COSE:LOFC.N0000)</t>
  </si>
  <si>
    <t>IQTR1818687926</t>
  </si>
  <si>
    <t>Totoku Electric Co., Ltd. (TSE:5807)</t>
  </si>
  <si>
    <t>TSE:5807</t>
  </si>
  <si>
    <t>The Carlyle Group Inc. (NasdaqGS:CG)</t>
  </si>
  <si>
    <t>Furukawa Electric Co., Ltd. (TSE:5801); Sumitomo Life Insurance Company; Asahi Mutual Life Insurance Company; Sanyo Trading Co., Ltd. (TSE:3176); Mizuho Bank, Ltd.; Resona Bank, Limited; Totoku Toryo Co., Ltd.; Hongkong And Shanghai Banking Corporation Limited, Japan; Custody Bank of Japan, Ltd. (Trust Account); The Master Trust Bank of Japan, Ltd. (Trust Account)</t>
  </si>
  <si>
    <t>IQTR1814545751</t>
  </si>
  <si>
    <t>Freshii Inc. (TSX:FRII)</t>
  </si>
  <si>
    <t>TSX:FRII</t>
  </si>
  <si>
    <t>Foodtastic Inc.</t>
  </si>
  <si>
    <t>IQTR1819255217</t>
  </si>
  <si>
    <t>PropTech Group Limited (ASX:PTG)</t>
  </si>
  <si>
    <t>ASX:PTG</t>
  </si>
  <si>
    <t>Rockend Technology Pty Ltd.</t>
  </si>
  <si>
    <t>IQTR1813344685</t>
  </si>
  <si>
    <t>One Swiss Bank SA (SWX:ONE)</t>
  </si>
  <si>
    <t>SWX:ONE</t>
  </si>
  <si>
    <t>Banca Profilo S.p.A. (BIT:PRO)</t>
  </si>
  <si>
    <t>IQTR694136957</t>
  </si>
  <si>
    <t>Maxar Technologies Inc. (NYSE:MAXR)</t>
  </si>
  <si>
    <t>NYSE:MAXR</t>
  </si>
  <si>
    <t>Advent International Corporation; British Columbia Investment Management Corporation</t>
  </si>
  <si>
    <t>IQTR1818826920</t>
  </si>
  <si>
    <t>Coffee Holding Co., Inc. (NasdaqCM:JVA)</t>
  </si>
  <si>
    <t>NasdaqCM:JVA</t>
  </si>
  <si>
    <t>Delta Corp Holdings Ltd</t>
  </si>
  <si>
    <t>IQTR1802856795</t>
  </si>
  <si>
    <t>FLC FAROS Construction Joint Stock Company (UNQ-VNM:ROS)</t>
  </si>
  <si>
    <t>UNQ-VNM:ROS</t>
  </si>
  <si>
    <t>FLC Mining Investment &amp; Asset Management Joint Stock Company (HOSE:GAB)</t>
  </si>
  <si>
    <t>IQTR663081904</t>
  </si>
  <si>
    <t>PI Advanced Materials Co., Ltd. (KOSE:A178920)</t>
  </si>
  <si>
    <t>KOSE:A178920</t>
  </si>
  <si>
    <t>BPEA EQT</t>
  </si>
  <si>
    <t>Glenwood Private Equity</t>
  </si>
  <si>
    <t>IQTR1790390156</t>
  </si>
  <si>
    <t>PT KDB Tifa Finance Tbk (IDX:TIFA)</t>
  </si>
  <si>
    <t>IDX:TIFA</t>
  </si>
  <si>
    <t>The Korea Development Bank</t>
  </si>
  <si>
    <t>Tan Chong Credit Pte. Ltd.; PT Dwi Satrya Utama; PT. TC Auto World; PT. T Eight Gallery</t>
  </si>
  <si>
    <t>IQTR687584727</t>
  </si>
  <si>
    <t>home24 SE (XTRA:H24)</t>
  </si>
  <si>
    <t>XTRA:H24</t>
  </si>
  <si>
    <t>RAS Beteiligungs GmbH; SGW-Immo-GmbH; LSW GmbH</t>
  </si>
  <si>
    <t>Rocket Internet SE (HMSE:RKET)</t>
  </si>
  <si>
    <t>IQTR1803571283</t>
  </si>
  <si>
    <t>PT Solusi Tunas Pratama Tbk (IDX:SUPR)</t>
  </si>
  <si>
    <t>IDX:SUPR</t>
  </si>
  <si>
    <t>PT Profesional Telekomunikasi Indonesia</t>
  </si>
  <si>
    <t>The Carlyle Group Inc. (NasdaqGS:CG); Southern Capital Group; PT Kharisma Indah Ekaprima; Cahaya Anugerah Nusantara Holding Limited; PT. Mastar Perdana Indonesia; Pioneering Networks Investments; Uniperkasa Indonesia Investments; Nusantara Connectivity Ventures; Clearwater Insight Investments; Great Archipelago Capital; Evergreen Digital Capital; Towering Heights Investments Limited</t>
  </si>
  <si>
    <t>IQTR1684741176</t>
  </si>
  <si>
    <t>Domaine Power Holdings Limited (SEHK:442)</t>
  </si>
  <si>
    <t>SEHK:442</t>
  </si>
  <si>
    <t>IQTR1679311274</t>
  </si>
  <si>
    <t>Standard Development Group Limited (SEHK:1867)</t>
  </si>
  <si>
    <t>SEHK:1867</t>
  </si>
  <si>
    <t>Heavenly White Limited; Summer Unicorn Limited</t>
  </si>
  <si>
    <t>IQTR712888952</t>
  </si>
  <si>
    <t>Zaklady Przemyslu Cukierniczego Otmuchów S.A. (WSE:OTM)</t>
  </si>
  <si>
    <t>WSE:OTM</t>
  </si>
  <si>
    <t>Kervan International AB</t>
  </si>
  <si>
    <t>Warsaw Equity Group</t>
  </si>
  <si>
    <t>IQTR714094265</t>
  </si>
  <si>
    <t>Pine Care Group Limited (SEHK:1989)</t>
  </si>
  <si>
    <t>SEHK:1989</t>
  </si>
  <si>
    <t>Smartbase Investments Limited; Starcorp Limited; Century Fortress Limited; Great Canton Investments Limited</t>
  </si>
  <si>
    <t>Pine Active Care Limited</t>
  </si>
  <si>
    <t>IQTR653652374</t>
  </si>
  <si>
    <t>China Index Holdings Limited (NasdaqCM:CIH)</t>
  </si>
  <si>
    <t>NasdaqCM:CIH</t>
  </si>
  <si>
    <t>Fang Holdings Limited (OTCPK:SFUN.Y)</t>
  </si>
  <si>
    <t>IQTR1797681436</t>
  </si>
  <si>
    <t>Exterran Corporation</t>
  </si>
  <si>
    <t>Enerflex Ltd. (TSX:EFX)</t>
  </si>
  <si>
    <t>Dimensional Fund Advisors LP; EGI-Fund (08-10) Investors, L.L.C; EGI-Fund (11-13) Investors, L.L.C; EGI-Fund B L.L.C.; EGI-Fund (05-07) Investors, L.L.C.; Chai Trust Co LLC; EGI-Fund C, L.L.C</t>
  </si>
  <si>
    <t>IQTR1765252610</t>
  </si>
  <si>
    <t>Digital Media Solutions, Inc. (NYSE:DMS)</t>
  </si>
  <si>
    <t>NYSE:DMS</t>
  </si>
  <si>
    <t>Prism Data, LLC</t>
  </si>
  <si>
    <t>Clairvest Group Inc. (TSX:CVG); Lion Capital LLP</t>
  </si>
  <si>
    <t>IQTR1800114929</t>
  </si>
  <si>
    <t>seha corporation (KOSE:A027970)</t>
  </si>
  <si>
    <t>KOSE:A027970</t>
  </si>
  <si>
    <t>Hankuk Paper Mfg. Co., Ltd; Haesung Industrial Co., Ltd. (KOSDAQ:A034810)</t>
  </si>
  <si>
    <t>Uamco., Ltd., Investment Arm</t>
  </si>
  <si>
    <t>IQTR659571502</t>
  </si>
  <si>
    <t>Hansaemk Co.,Ltd. (KOSE:A069640)</t>
  </si>
  <si>
    <t>KOSE:A069640</t>
  </si>
  <si>
    <t>Hansae Yes24 Holdings Co., Ltd (KOSE:A016450)</t>
  </si>
  <si>
    <t>Hansae Co., Ltd. (KOSE:A105630)</t>
  </si>
  <si>
    <t>IQTR700449305</t>
  </si>
  <si>
    <t>Qumu Corporation (NasdaqCM:QUMU)</t>
  </si>
  <si>
    <t>NasdaqCM:QUMU</t>
  </si>
  <si>
    <t>Enghouse Systems Limited (TSX:ENGH)</t>
  </si>
  <si>
    <t>Hale Capital Management, L.P.; Harbert Fund Advisors Inc.</t>
  </si>
  <si>
    <t>IQTR1819210781</t>
  </si>
  <si>
    <t>ILJIN MATERIALS Co., Ltd. (KOSE:A020150)</t>
  </si>
  <si>
    <t>KOSE:A020150</t>
  </si>
  <si>
    <t>LOTTE Battery Materials USA Corporation</t>
  </si>
  <si>
    <t>IQTR1804261234</t>
  </si>
  <si>
    <t>Connectwave Co., Ltd. (KOSDAQ:A119860)</t>
  </si>
  <si>
    <t>KOSDAQ:A119860</t>
  </si>
  <si>
    <t>Koreacenter.Co.,Ltd.</t>
  </si>
  <si>
    <t>IQTR1760758869</t>
  </si>
  <si>
    <t>Citizens Commerce Bancshares, Inc. (OTCPK:CCVS)</t>
  </si>
  <si>
    <t>OTCPK:CCVS</t>
  </si>
  <si>
    <t>City Holding Company (NasdaqGS:CHCO)</t>
  </si>
  <si>
    <t>IQTR1805366428</t>
  </si>
  <si>
    <t>Nuvo Pharmaceuticals Inc. (TSX:MRV)</t>
  </si>
  <si>
    <t>TSX:MRV</t>
  </si>
  <si>
    <t>Searchlight Pharma Inc.</t>
  </si>
  <si>
    <t>Red Oak Partners, LLC</t>
  </si>
  <si>
    <t>IQTR1819658341</t>
  </si>
  <si>
    <t>Spirit Airlines, Inc. (NYSE:SAVE)</t>
  </si>
  <si>
    <t>NYSE:SAVE</t>
  </si>
  <si>
    <t>JetBlue Airways Corporation (NasdaqGS:JBLU)</t>
  </si>
  <si>
    <t>BlackRock, Inc. (NYSE:BLK); The Vanguard Group, Inc.; TIG Advisors, LLC</t>
  </si>
  <si>
    <t>IQTR1783432838</t>
  </si>
  <si>
    <t>Micro Focus International plc (LSE:MCRO)</t>
  </si>
  <si>
    <t>LSE:MCRO</t>
  </si>
  <si>
    <t>Open Text Corporation (NasdaqGS:OTEX)</t>
  </si>
  <si>
    <t>Dodge &amp; Cox</t>
  </si>
  <si>
    <t>IQTR1798157276</t>
  </si>
  <si>
    <t>Trean Insurance Group, Inc. (NasdaqGS:TIG)</t>
  </si>
  <si>
    <t>NasdaqGS:TIG</t>
  </si>
  <si>
    <t>Altaris Capital Partners, LLC</t>
  </si>
  <si>
    <t>IQTR1818908622</t>
  </si>
  <si>
    <t>Easy Software AG (HMSE:ESY)</t>
  </si>
  <si>
    <t>HMSE:ESY</t>
  </si>
  <si>
    <t>Effective</t>
  </si>
  <si>
    <t>Battery Ventures</t>
  </si>
  <si>
    <t>Deutsche Balaton AG (DB:BBHK); Global Derivative Trading GmbH</t>
  </si>
  <si>
    <t>IQTR681618754</t>
  </si>
  <si>
    <t>Optiva Inc. (TSX:OPT)</t>
  </si>
  <si>
    <t>TSX:OPT</t>
  </si>
  <si>
    <t>ESW Capital, LLC</t>
  </si>
  <si>
    <t>EdgePoint Investment Group Inc.; Maple Rock Capital Partners Inc.</t>
  </si>
  <si>
    <t>IQTR678906350</t>
  </si>
  <si>
    <t>ICPEI Holdings Inc. (TSXV:ICPH)</t>
  </si>
  <si>
    <t>TSXV:ICPH</t>
  </si>
  <si>
    <t>Desjardins Groupe d'assurances Générales inc.</t>
  </si>
  <si>
    <t>T.C.W. Financial Corporation; Investissement Essere Inc.; 3954854 Canada Inc.; 9092005 Canada Inc.; Gestion Karine Verreault Inc.; Gestion Mathieu Verreault Inc.; JBF Holdings Inc.; Steer Investments Inc.</t>
  </si>
  <si>
    <t>IQTR1818237322</t>
  </si>
  <si>
    <t>IsoPlexis Corporation (NasdaqGS:ISO)</t>
  </si>
  <si>
    <t>NasdaqGS:ISO</t>
  </si>
  <si>
    <t>Berkeley Lights, Inc. (NasdaqGS:BLI)</t>
  </si>
  <si>
    <t>Connecticut Innovations, Incorporated; Perceptive Advisors LLC; North Sound Trading, LP; Northpond Ventures, LLC; Perceptive Credit Holdings III, LP; PCOF Eq Aiv GP, LLC</t>
  </si>
  <si>
    <t>IQTR1819441975</t>
  </si>
  <si>
    <t>Airobotics Ltd. (TASE:AIRO)</t>
  </si>
  <si>
    <t>TASE:AIRO</t>
  </si>
  <si>
    <t>American Robotics, Inc.; Ondas Networks Inc.</t>
  </si>
  <si>
    <t>Charles River Ventures, Inc.; BRV Partners, LLC; Pavilion Capital Pte. Ltd.; Upwest Labs, LLC; M12; OurCrowd Ltd.</t>
  </si>
  <si>
    <t>IQTR1789888796</t>
  </si>
  <si>
    <t>Surrey Bancorp (OTCPK:SRYB)</t>
  </si>
  <si>
    <t>OTCPK:SRYB</t>
  </si>
  <si>
    <t>First Community Bankshares, Inc. (NasdaqGS:FCBC)</t>
  </si>
  <si>
    <t>IQTR1815637589</t>
  </si>
  <si>
    <t>F45 Training Holdings Inc. (NYSE:FXLV)</t>
  </si>
  <si>
    <t>NYSE:FXLV</t>
  </si>
  <si>
    <t>Kennedy Lewis Investment Management LLC</t>
  </si>
  <si>
    <t>Fortress Investment Group LLC; Bardin Hill Investment Partners LP; L1 Capital Pty. Limited; L1 Capital Long Short Fund; Db Ventures Limited; L1 Long Short Fund Limited (ASX:LSF); MWIG LLC; Drawbridge DSO Securities LLC; Gcm Grosvenor Strategic Credit Sidecar Trading, L.P.</t>
  </si>
  <si>
    <t>IQTR1802920002</t>
  </si>
  <si>
    <t>PF Group Holdings Limited (SEHK:8221)</t>
  </si>
  <si>
    <t>SEHK:8221</t>
  </si>
  <si>
    <t>Thoughtful Mind Limited</t>
  </si>
  <si>
    <t>IQTR666881604</t>
  </si>
  <si>
    <t>F-star Therapeutics, Inc. (NasdaqCM:FSTX)</t>
  </si>
  <si>
    <t>NasdaqCM:FSTX</t>
  </si>
  <si>
    <t>invoX Pharma Limited</t>
  </si>
  <si>
    <t>Atlas Venture L.P.; SR One Capital Management, LP; Aescap Venture; Merck Ventures B.V.</t>
  </si>
  <si>
    <t>IQTR1788000930</t>
  </si>
  <si>
    <t>Nitro Software Limited (ASX:NTO)</t>
  </si>
  <si>
    <t>ASX:NTO</t>
  </si>
  <si>
    <t>HarbourVest Partners, LLC; Potentia Capital Pty. Ltd.</t>
  </si>
  <si>
    <t>Battery Ventures; AustralianSuper Pty. Ltd.; TIGA Trading Pty Ltd; Spheria Asset Management Pty Ltd; National Nominees Ltd ACF Australian Ethical Investment Ltd</t>
  </si>
  <si>
    <t>IQTR1798769505</t>
  </si>
  <si>
    <t>1Life Healthcare, Inc. (NasdaqGS:ONEM)</t>
  </si>
  <si>
    <t>NasdaqGS:ONEM</t>
  </si>
  <si>
    <t>Amazon.com, Inc. (NasdaqGS:AMZN)</t>
  </si>
  <si>
    <t>The Carlyle Group Inc. (NasdaqGS:CG); Temasek Holdings (Private) Limited; BlackRock, Inc. (NYSE:BLK); The Vanguard Group, Inc.; FMR LLC; Tiger Global Performance, LLC</t>
  </si>
  <si>
    <t>IQTR1792729430</t>
  </si>
  <si>
    <t>Elevate Credit, Inc. (NYSE:ELVT)</t>
  </si>
  <si>
    <t>NYSE:ELVT</t>
  </si>
  <si>
    <t>Park Cities Asset Management LLC</t>
  </si>
  <si>
    <t>JB Capital Partners</t>
  </si>
  <si>
    <t>IQTR1815363157</t>
  </si>
  <si>
    <t>Community Shores Bank Corporation</t>
  </si>
  <si>
    <t>ChoiceOne Financial Services, Inc. (NasdaqCM:COFS)</t>
  </si>
  <si>
    <t>IQTR650050999</t>
  </si>
  <si>
    <t>Glory Star New Media Group Holdings Limited (NasdaqCM:GSMG)</t>
  </si>
  <si>
    <t>NasdaqCM:GSMG</t>
  </si>
  <si>
    <t>IQTR1774375155</t>
  </si>
  <si>
    <t>Jindal Capital Limited (BSE:530405)</t>
  </si>
  <si>
    <t>BSE:530405</t>
  </si>
  <si>
    <t>CMV Informatics Private limited</t>
  </si>
  <si>
    <t>P K J Securities Private Limited</t>
  </si>
  <si>
    <t>IQTR696230878</t>
  </si>
  <si>
    <t>Abundante Limited (SGX:570)</t>
  </si>
  <si>
    <t>SGX:570</t>
  </si>
  <si>
    <t>Kheng Leong Company Pte Ltd</t>
  </si>
  <si>
    <t>IQTR705092718</t>
  </si>
  <si>
    <t>VNET Group, Inc. (NasdaqGS:VNET)</t>
  </si>
  <si>
    <t>NasdaqGS:VNET</t>
  </si>
  <si>
    <t>Xiaomi Ventures Limited</t>
  </si>
  <si>
    <t>IQTR1800442048</t>
  </si>
  <si>
    <t>zooplus SE (HMSE:ZO1)</t>
  </si>
  <si>
    <t>HMSE:ZO1</t>
  </si>
  <si>
    <t>Hellman &amp; Friedman LLC; H&amp;F Investors IV LLC</t>
  </si>
  <si>
    <t>UBS Group AG (SWX:UBSG); JPMorgan Chase &amp; Co. (NYSE:JPM); Luxempart S.A. (BDL:LXMPR); The Capital Group Companies, Inc.; Deutsche Asset Management Investment GmbH; Morgan Stanley &amp; Co. International plc; Adelphi Capital, L.L.P.; RAG-Stiftung; Nielsen Capital Management FondsmÆGlerselskab A/S; Ncmh ApS; Pelham Capital Ltd; Maxburg Beteiligungen Ii Gmbh &amp; Co. Kg; Kf030332 Gmbh; MFS Meridian Funds Société d’Investissement à Capital Variable - Prudent Wealth Fund</t>
  </si>
  <si>
    <t>IQTR1677395306</t>
  </si>
  <si>
    <t>TATSUTA Electric Wire and Cable Co., Ltd. (TSE:5809)</t>
  </si>
  <si>
    <t>TSE:5809</t>
  </si>
  <si>
    <t>JX Nippon Mining &amp; Metals Corporation</t>
  </si>
  <si>
    <t>Sumitomo Metal Mining Co., Ltd. (TSE:5713); MSIP Client Securities; Custody Bank of Japan, Ltd. (Trust Account); The Master Trust Bank of Japan, Ltd. (Trust Account); Custody Bank of Japan, Ltd. (Trust Account 4); DFA International Small Cap Value Portfolio</t>
  </si>
  <si>
    <t>IQTR1819401385</t>
  </si>
  <si>
    <t>Elmira Savings Bank</t>
  </si>
  <si>
    <t>Community Bank, National Association</t>
  </si>
  <si>
    <t>IQTR1684288563</t>
  </si>
  <si>
    <t>Yonwoo Co., Ltd (KOSDAQ:A115960)</t>
  </si>
  <si>
    <t>KOSDAQ:A115960</t>
  </si>
  <si>
    <t>Kolmar Korea Co., Ltd. (KOSE:A161890)</t>
  </si>
  <si>
    <t>IQTR1782514196</t>
  </si>
  <si>
    <t>Shaw Communications Inc. (TSX:SJR.B)</t>
  </si>
  <si>
    <t>TSX:SJR.B</t>
  </si>
  <si>
    <t>Rogers Communications Inc. (TSX:RCI.B)</t>
  </si>
  <si>
    <t>IQTR707680885</t>
  </si>
  <si>
    <t>Mackinac Financial Corporation</t>
  </si>
  <si>
    <t>Nicolet Bankshares, Inc. (NYSE:NIC)</t>
  </si>
  <si>
    <t>IQTR711153848</t>
  </si>
  <si>
    <t>Hollysys Automation Technologies Ltd. (NasdaqGS:HOLI)</t>
  </si>
  <si>
    <t>NasdaqGS:HOLI</t>
  </si>
  <si>
    <t>Great Wall Capital Co.,Ltd.; TFI Asset Management Limited; Dazheng Group (Hong Kong) Investment Holdings Company Limited; Recco Control Technology Pte. Ltd</t>
  </si>
  <si>
    <t>IQTR1765293752</t>
  </si>
  <si>
    <t>Appreciate Group plc (AIM:APP)</t>
  </si>
  <si>
    <t>AIM:APP</t>
  </si>
  <si>
    <t>PayPoint plc (LSE:PAY)</t>
  </si>
  <si>
    <t>Schroder Investment Management Limited</t>
  </si>
  <si>
    <t>IQTR1814416830</t>
  </si>
  <si>
    <t>Paints and Chemical Industries Company Pachin S.A.E. (CASE:PACH)</t>
  </si>
  <si>
    <t>CASE:PACH</t>
  </si>
  <si>
    <t>National Paints Holdings LTD</t>
  </si>
  <si>
    <t>IQTR1814123291</t>
  </si>
  <si>
    <t>Boa Vista Serviços S.A. (BOVESPA:BOAS3)</t>
  </si>
  <si>
    <t>BOVESPA:BOAS3</t>
  </si>
  <si>
    <t>Equifax do Brasil Ltda.</t>
  </si>
  <si>
    <t>Associação Comercial de São Paulo</t>
  </si>
  <si>
    <t>IQTR1819187007</t>
  </si>
  <si>
    <t>Apollo Endosurgery, Inc. (NasdaqGM:APEN)</t>
  </si>
  <si>
    <t>NasdaqGM:APEN</t>
  </si>
  <si>
    <t>Boston Scientific Corporation (NYSE:BSX)</t>
  </si>
  <si>
    <t>Nantahala Capital Management, LLC; CPMG, Inc.; Stonepine Capital Management LLC</t>
  </si>
  <si>
    <t>IQTR1816658430</t>
  </si>
  <si>
    <t>Calfrac Well Services Ltd. (TSX:CFW)</t>
  </si>
  <si>
    <t>TSX:CFW</t>
  </si>
  <si>
    <t>THRC Holdings, LP</t>
  </si>
  <si>
    <t>Matco Investments Ltd.</t>
  </si>
  <si>
    <t>IQTR686600121</t>
  </si>
  <si>
    <t>Prodware S.A. (ENXTPA:ALPRO)</t>
  </si>
  <si>
    <t>ENXTPA:ALPRO</t>
  </si>
  <si>
    <t>PHAST Invest</t>
  </si>
  <si>
    <t>IQTR1685647535</t>
  </si>
  <si>
    <t>Demetallica Limited (ASX:DRM)</t>
  </si>
  <si>
    <t>ASX:DRM</t>
  </si>
  <si>
    <t>AIC Mines Limited (ASX:A1M)</t>
  </si>
  <si>
    <t>OZ Minerals Limited (ASX:OZL); Sandfire Resources Limited (ASX:SFR); Yarraandoo Pty Ltd</t>
  </si>
  <si>
    <t>IQTR1800982515</t>
  </si>
  <si>
    <t>MEDYSSEY Co.,Ltd (XKON:A200580)</t>
  </si>
  <si>
    <t>XKON:A200580</t>
  </si>
  <si>
    <t>Dongwha Pharm.Co.,Ltd (KOSE:A000020)</t>
  </si>
  <si>
    <t>IQTR679847015</t>
  </si>
  <si>
    <t>Devro plc (LSE:DVO)</t>
  </si>
  <si>
    <t>LSE:DVO</t>
  </si>
  <si>
    <t>SARIA SE &amp; Co. KG</t>
  </si>
  <si>
    <t>IQTR1816373367</t>
  </si>
  <si>
    <t>KITO Corporation (TSE:6409)</t>
  </si>
  <si>
    <t>TSE:6409</t>
  </si>
  <si>
    <t>Lifting Holdings BidCo, Inc.</t>
  </si>
  <si>
    <t>Norway; YK Capital Co., Ltd.; Misaki Capital Inc.; Sumitomo Mitsui Banking Corporation; The Bank Of New York, Treaty Jasdec Account; Custody Bank of Japan, Ltd. (Trust Account); The Master Trust Bank of Japan, Ltd. (Trust Account); Custody Bank of Japan, Ltd. (Trust Account 9); The Bank Of New York Mellon 140042; Kito Corporation Business Partner Shareholding Association</t>
  </si>
  <si>
    <t>IQTR1783431221</t>
  </si>
  <si>
    <t>Bio-Matrix Scientific Group, Inc.</t>
  </si>
  <si>
    <t>IQTR660275923</t>
  </si>
  <si>
    <t>Resolute Forest Products Inc. (NYSE:RFP)</t>
  </si>
  <si>
    <t>NYSE:RFP</t>
  </si>
  <si>
    <t>Domtar Corporation</t>
  </si>
  <si>
    <t>Fairfax Financial Holdings Limited (TSX:FFH); Dimensional Fund Advisors LP; Chou Associates Management Inc.</t>
  </si>
  <si>
    <t>IQTR1789889469</t>
  </si>
  <si>
    <t>Warrego Energy Limited (ASX:WGO)</t>
  </si>
  <si>
    <t>ASX:WGO</t>
  </si>
  <si>
    <t>Hancock Prospecting Pty Ltd</t>
  </si>
  <si>
    <t>Strike Energy Limited (ASX:STX); Regal Partners Limited (ASX:RPL)</t>
  </si>
  <si>
    <t>IQTR1816702869</t>
  </si>
  <si>
    <t>Future Data Group Limited (SEHK:8229)</t>
  </si>
  <si>
    <t>SEHK:8229</t>
  </si>
  <si>
    <t>Variant Wealth Investment Development Limited; Gorgeous Real Investment Holding Limited</t>
  </si>
  <si>
    <t>LiquidTech Limited</t>
  </si>
  <si>
    <t>IQTR1800549462</t>
  </si>
  <si>
    <t>Log-In Logística Intermodal S.A. (BOVESPA:LOGN3)</t>
  </si>
  <si>
    <t>BOVESPA:LOGN3</t>
  </si>
  <si>
    <t>SAS Shipping Agencies Services SÀRL</t>
  </si>
  <si>
    <t>Alaska Investimentos LTDA.</t>
  </si>
  <si>
    <t>IQTR1681648625</t>
  </si>
  <si>
    <t>Kansai Food Market Ltd. (TSE:9919)</t>
  </si>
  <si>
    <t>TSE:9919</t>
  </si>
  <si>
    <t>OK Corporation</t>
  </si>
  <si>
    <t>IQTR1680075562</t>
  </si>
  <si>
    <t>Home Capital Group Inc. (TSX:HCG)</t>
  </si>
  <si>
    <t>TSX:HCG</t>
  </si>
  <si>
    <t>1000355080 Ontario Inc.</t>
  </si>
  <si>
    <t>Turtle Creek Asset Management Inc.</t>
  </si>
  <si>
    <t>IQTR1815827643</t>
  </si>
  <si>
    <t>Conexio Corporation (TSE:9422)</t>
  </si>
  <si>
    <t>TSE:9422</t>
  </si>
  <si>
    <t>Nojima Corporation (TSE:7419)</t>
  </si>
  <si>
    <t>ITOCHU Corporation (TSE:8001)</t>
  </si>
  <si>
    <t>IQTR1819450460</t>
  </si>
  <si>
    <t>Tower Semiconductor Ltd. (NasdaqGS:TSEM)</t>
  </si>
  <si>
    <t>NasdaqGS:TSEM</t>
  </si>
  <si>
    <t>Intel Corporation (NasdaqGS:INTC)</t>
  </si>
  <si>
    <t>Wellington Management Group LLP; The Phoenix Holdings Ltd. (TASE:PHOE); Harel Insurance Investments &amp; Financial Services Ltd (TASE:HARL); Senvest Management, LLC</t>
  </si>
  <si>
    <t>IQTR1771585821</t>
  </si>
  <si>
    <t>Quest Capital Markets Limited (BSE:500069)</t>
  </si>
  <si>
    <t>BSE:500069</t>
  </si>
  <si>
    <t>Lebnitze Real Estates Private Limited</t>
  </si>
  <si>
    <t>Patrex Vyapaar Private Limited; Asian Securities Exchange Pvt Ltd; BNK Securities Pvt. Ltd.</t>
  </si>
  <si>
    <t>IQTR709746758</t>
  </si>
  <si>
    <t>Plasma, LP</t>
  </si>
  <si>
    <t>Korea PI Holdings Co., Ltd</t>
  </si>
  <si>
    <t>IQTR1786778943</t>
  </si>
  <si>
    <t>Theradiag SA (ENXTPA:ALTER)</t>
  </si>
  <si>
    <t>ENXTPA:ALTER</t>
  </si>
  <si>
    <t>Biosynex SA (ENXTPA:ALBIO)</t>
  </si>
  <si>
    <t>IQTR1801571514</t>
  </si>
  <si>
    <t>Quarry City Savings &amp; Loan Association</t>
  </si>
  <si>
    <t>Community National Bank &amp; Trust</t>
  </si>
  <si>
    <t>IQTR1775373012</t>
  </si>
  <si>
    <t>Zhejiang Longsheng Group Co.,Ltd (SHSE:600352); Loyal Valley Capital</t>
  </si>
  <si>
    <t>IQTR1758493877</t>
  </si>
  <si>
    <t>Integrated Financial Holdings, Inc. (OTCPK:IFHI)</t>
  </si>
  <si>
    <t>OTCPK:IFHI</t>
  </si>
  <si>
    <t>MVB Financial Corp. (NasdaqCM:MVBF)</t>
  </si>
  <si>
    <t>IQTR1796710779</t>
  </si>
  <si>
    <t>Virginia Energy Resources Inc. (TSXV:VUI)</t>
  </si>
  <si>
    <t>TSXV:VUI</t>
  </si>
  <si>
    <t>Consolidated Uranium Inc. (TSXV:CUR)</t>
  </si>
  <si>
    <t>IQTR1815198951</t>
  </si>
  <si>
    <t>M2I Corporation (KOSDAQ:A347890)</t>
  </si>
  <si>
    <t>KOSDAQ:A347890</t>
  </si>
  <si>
    <t>K Bridge Investment; Nautic Investment</t>
  </si>
  <si>
    <t>Comes Investment Co., Ltd</t>
  </si>
  <si>
    <t>IQTR1813992539</t>
  </si>
  <si>
    <t>Origin Energy Limited (ASX:ORG)</t>
  </si>
  <si>
    <t>ASX:ORG</t>
  </si>
  <si>
    <t>Brookfield Corporation (TSX:BN); MidOcean Energy, LLC</t>
  </si>
  <si>
    <t>IQTR1814686311</t>
  </si>
  <si>
    <t>Purple Innovation, Inc. (NasdaqGS:PRPL)</t>
  </si>
  <si>
    <t>NasdaqGS:PRPL</t>
  </si>
  <si>
    <t>Coliseum Capital Management, LLC</t>
  </si>
  <si>
    <t>AWH Capital, L.P.</t>
  </si>
  <si>
    <t>IQTR1800997846</t>
  </si>
  <si>
    <t>Oyster Point Pharma, Inc.</t>
  </si>
  <si>
    <t>Viatris Inc. (NasdaqGS:VTRS)</t>
  </si>
  <si>
    <t>New Enterprise Associates, Inc.; The Invus Group, LLC; Versant Venture Management, LLC; OrbiMed Advisors LLC; Invus Financial Advisors, LLC; Flying L Partners; Vida Ventures Advisors, LLC</t>
  </si>
  <si>
    <t>IQTR1814510408</t>
  </si>
  <si>
    <t>Angel Fibers Limited (BSE:541006)</t>
  </si>
  <si>
    <t>BSE:541006</t>
  </si>
  <si>
    <t>IQTR672634166</t>
  </si>
  <si>
    <t>Strongbridge Biopharma plc</t>
  </si>
  <si>
    <t>Xeris Biopharma Holdings, Inc. (NasdaqGS:XERS)</t>
  </si>
  <si>
    <t>New Enterprise Associates, Inc.; TVM Capital GmbH; Odlander, Fredrikson &amp; Co. AB; Novo Nordisk A/S (CPSE:NOVO B); Third Swedish National Pension Fund; Storebrand Kapitalforvaltning As; Granite Point Capital Management, L.P.; RA Capital Management, L.P.; Fougner Invest AS; Arctic Asset Management AS; Zinober Invest AS; Caxton Alternative Management LP; CDK Associates LLC; Acuta Capital Partners LLC</t>
  </si>
  <si>
    <t>IQTR716128210</t>
  </si>
  <si>
    <t>Altra Industrial Motion Corp. (NasdaqGS:AIMC)</t>
  </si>
  <si>
    <t>NasdaqGS:AIMC</t>
  </si>
  <si>
    <t>Regal Rexnord Corporation (NYSE:RRX)</t>
  </si>
  <si>
    <t>BlackRock, Inc. (NYSE:BLK); The Vanguard Group, Inc.; Boston Partners Global Investors, Inc.; Wasatch Advisors Inc</t>
  </si>
  <si>
    <t>IQTR1806232855</t>
  </si>
  <si>
    <t>Weber Inc. (NYSE:WEBR)</t>
  </si>
  <si>
    <t>NYSE:WEBR</t>
  </si>
  <si>
    <t>BDT Capital Partners, LLC</t>
  </si>
  <si>
    <t>IQTR1805970409</t>
  </si>
  <si>
    <t>ForgeRock, Inc. (NYSE:FORG)</t>
  </si>
  <si>
    <t>NYSE:FORG</t>
  </si>
  <si>
    <t>Thoma Bravo, L.P.</t>
  </si>
  <si>
    <t>Accel Partners; KKR &amp; Co. Inc. (NYSE:KKR); Meritech Capital Partners; Foundation Capital; T. Rowe Price Associates, Inc.; Riverwood Capital Management L.P.</t>
  </si>
  <si>
    <t>IQTR1804260665</t>
  </si>
  <si>
    <t>South Jersey Industries, Inc. (NYSE:SJI)</t>
  </si>
  <si>
    <t>NYSE:SJI</t>
  </si>
  <si>
    <t>J.P. Morgan Asset Management, Inc.</t>
  </si>
  <si>
    <t>BlackRock, Inc. (NYSE:BLK); The Vanguard Group, Inc.; SSGA Funds Management, Inc.</t>
  </si>
  <si>
    <t>IQTR1772426019</t>
  </si>
  <si>
    <t>Peak Bancorp Inc. (OTCPK:IDFB)</t>
  </si>
  <si>
    <t>OTCPK:IDFB</t>
  </si>
  <si>
    <t>BAWAG Group AG (WBAG:BG)</t>
  </si>
  <si>
    <t>IQTR1769665633</t>
  </si>
  <si>
    <t>IEL Limited (BSE:524614)</t>
  </si>
  <si>
    <t>BSE:524614</t>
  </si>
  <si>
    <t>Nanavati Speciality Chemicals Pvt. Ltd.</t>
  </si>
  <si>
    <t>IQTR658413119</t>
  </si>
  <si>
    <t>Superior Emerald (Cayman) Limited</t>
  </si>
  <si>
    <t>IQTR1675962354</t>
  </si>
  <si>
    <t>Valora Holding AG (SWX:VALN)</t>
  </si>
  <si>
    <t>SWX:VALN</t>
  </si>
  <si>
    <t>Impulsora de Marcas e Intangibles S.A. de C.V.</t>
  </si>
  <si>
    <t>Dimensional Fund Advisors LP; T. Rowe Price Associates, Inc.; Sand Grove Capital Management LLP</t>
  </si>
  <si>
    <t>IQTR1789772168</t>
  </si>
  <si>
    <t>Magnachip Semiconductor Corporation (NYSE:MX)</t>
  </si>
  <si>
    <t>NYSE:MX</t>
  </si>
  <si>
    <t>Sinostone Capital Management Company Limited; Zhong Ou Fund Management Co., Ltd; Yango Financial Holding Investment Group Co., Ltd.; Cornucopia Capital Limited</t>
  </si>
  <si>
    <t>IQTR718229939</t>
  </si>
  <si>
    <t>Cornerstone Capital Resources Inc. (TSXV:CGP)</t>
  </si>
  <si>
    <t>TSXV:CGP</t>
  </si>
  <si>
    <t>SolGold Plc (LSE:SOLG)</t>
  </si>
  <si>
    <t>IQTR1803824026</t>
  </si>
  <si>
    <t>County Bancorp, Inc.</t>
  </si>
  <si>
    <t>IQTR1671587871</t>
  </si>
  <si>
    <t>OZ Minerals Limited (ASX:OZL)</t>
  </si>
  <si>
    <t>ASX:OZL</t>
  </si>
  <si>
    <t>BHP Lonsdale Investments Pty Ltd</t>
  </si>
  <si>
    <t>IQTR1795569884</t>
  </si>
  <si>
    <t>Caverion Oyj (HLSE:CAV1V)</t>
  </si>
  <si>
    <t>HLSE:CAV1V</t>
  </si>
  <si>
    <t>Corbis SA; Security Trading Oy; Fennogens Investments S.A.; Bain Capital Private Equity (Europe), LLP</t>
  </si>
  <si>
    <t>IQTR1819304521</t>
  </si>
  <si>
    <t>American Virtual Cloud Technologies, Inc. (NasdaqCM:AVCT)</t>
  </si>
  <si>
    <t>NasdaqCM:AVCT</t>
  </si>
  <si>
    <t>IQTR710628150</t>
  </si>
  <si>
    <t>Benefitfocus, Inc. (NasdaqGM:BNFT)</t>
  </si>
  <si>
    <t>NasdaqGM:BNFT</t>
  </si>
  <si>
    <t>Voya Financial, Inc. (NYSE:VOYA)</t>
  </si>
  <si>
    <t>BlackRock, Inc. (NYSE:BLK); The Vanguard Group, Inc.; Archon Capital Management LLC; Indaba Capital Management, L.P.; BuildGroup LLC</t>
  </si>
  <si>
    <t>IQTR1813989254</t>
  </si>
  <si>
    <t>Chr. Hansen Holding A/S (CPSE:CHR)</t>
  </si>
  <si>
    <t>CPSE:CHR</t>
  </si>
  <si>
    <t>Novozymes A/S (CPSE:NZYM B)</t>
  </si>
  <si>
    <t>IQTR1818393009</t>
  </si>
  <si>
    <t>Sun International Limited (JSE:SUI)</t>
  </si>
  <si>
    <t>JSE:SUI</t>
  </si>
  <si>
    <t>Nueva Inversiones Pacifico Sur Limitada</t>
  </si>
  <si>
    <t>IQTR673473662</t>
  </si>
  <si>
    <t>Elix Vintage Residencial SOCIMI, S.A. (BME:YVRS)</t>
  </si>
  <si>
    <t>BME:YVRS</t>
  </si>
  <si>
    <t>Allianz Compañía de Seguros y Reaseguros, S.A.; Global Azawaki, S.L.</t>
  </si>
  <si>
    <t>KKR &amp; Co. Inc. (NYSE:KKR); Altamar Private Equity SGIIC S.A.U.; Altan IV Global IICIICIL; Maveor, S.L.; ELIX SCM Partners, S.L.; Vintage Jv SARL</t>
  </si>
  <si>
    <t>IQTR718738820</t>
  </si>
  <si>
    <t>Zyla Life Sciences</t>
  </si>
  <si>
    <t>Assertio Holdings, Inc. (NasdaqCM:ASRT)</t>
  </si>
  <si>
    <t>Omega Fund Management Ltd</t>
  </si>
  <si>
    <t>IQTR659070046</t>
  </si>
  <si>
    <t>The Hina Group; Industrial Bank Co., Ltd., Shanghai Branch</t>
  </si>
  <si>
    <t>Xiaomi Ventures Limited; Personal Group Limited</t>
  </si>
  <si>
    <t>IQTR1777915726</t>
  </si>
  <si>
    <t>ipet Holdings, Inc. (TSE:7339)</t>
  </si>
  <si>
    <t>TSE:7339</t>
  </si>
  <si>
    <t>Dai-ichi Life Holdings, Inc. (TSE:8750)</t>
  </si>
  <si>
    <t>Sojitz Corporation (TSE:2768); Dream Incubator Inc. (TSE:4310); Goldman Sachs Japan Co., Ltd.; Focus Co., Ltd.; SO-TWO. Inc.; YCP Holdings (Global) Limited (TSE:9257); Goldman Sachs &amp; Co. REG; Custody Bank of Japan, Ltd. (Trust Account); NORTHERN TRUST CO. (AVFC) SUB A / C NON TREATY</t>
  </si>
  <si>
    <t>IQTR1814482100</t>
  </si>
  <si>
    <t>Laird Superfood, Inc. (NYSEAM:LSF)</t>
  </si>
  <si>
    <t>NYSEAM:LSF</t>
  </si>
  <si>
    <t>IQTR1796822877</t>
  </si>
  <si>
    <t>ELMO Software Limited (ASX:ELO)</t>
  </si>
  <si>
    <t>ASX:ELO</t>
  </si>
  <si>
    <t>K1 Investment Management, LLC</t>
  </si>
  <si>
    <t>Cooper Investors Pty Limited; JLAB Investments (No. 2) Pty Ltd; Garber Family Trust; Cox Aus Super Investments Pty Ltd; Lessem Trading Pty Ltd</t>
  </si>
  <si>
    <t>IQTR1806048492</t>
  </si>
  <si>
    <t>Abans Finance PLC (COSE:AFSL.N0000)</t>
  </si>
  <si>
    <t>COSE:AFSL.N0000</t>
  </si>
  <si>
    <t>Softlogic Capital PLC (COSE:SCAP.N0000)</t>
  </si>
  <si>
    <t>IQTR690158021</t>
  </si>
  <si>
    <t>O2Micro International Limited (NasdaqGS:OIIM)</t>
  </si>
  <si>
    <t>NasdaqGS:OIIM</t>
  </si>
  <si>
    <t>Forebright Capital Management Limited</t>
  </si>
  <si>
    <t>IQTR1775210810</t>
  </si>
  <si>
    <t>Delmarva Bancshares, Inc.</t>
  </si>
  <si>
    <t>BV Financial, Inc. (OTCPK:BVFL)</t>
  </si>
  <si>
    <t>IQTR672756144</t>
  </si>
  <si>
    <t>Atari SA (ENXTPA:ALATA)</t>
  </si>
  <si>
    <t>ENXTPA:ALATA</t>
  </si>
  <si>
    <t>Irata LLC</t>
  </si>
  <si>
    <t>IQTR1802023477</t>
  </si>
  <si>
    <t>Sumitomo Precision Products Co., Ltd. (TSE:6355)</t>
  </si>
  <si>
    <t>TSE:6355</t>
  </si>
  <si>
    <t>Sumitomo Corporation (TSE:8053)</t>
  </si>
  <si>
    <t>Sumitomo Mitsui Banking Corporation; Nippon Steel Corporation (TSE:5401); Interactive Brokers LLC; The Master Trust Bank of Japan, Ltd. (Trust Account); Sumitomo Precision Products Co., Ltd. Kyoeikai; Sumitomo Precision Products Employee Stock</t>
  </si>
  <si>
    <t>IQTR1815056503</t>
  </si>
  <si>
    <t>Activision Blizzard, Inc. (NasdaqGS:ATVI)</t>
  </si>
  <si>
    <t>NasdaqGS:ATVI</t>
  </si>
  <si>
    <t>Microsoft Corporation (NasdaqGS:MSFT)</t>
  </si>
  <si>
    <t>Berkshire Hathaway Inc. (NYSE:BRK.A); BlackRock, Inc. (NYSE:BLK); The Vanguard Group, Inc.; Capital International Investors</t>
  </si>
  <si>
    <t>IQTR1764635969</t>
  </si>
  <si>
    <t>TESSCO Technologies Incorporated (NasdaqGS:TESS)</t>
  </si>
  <si>
    <t>NasdaqGS:TESS</t>
  </si>
  <si>
    <t>Lakeview Investment Group, LLC</t>
  </si>
  <si>
    <t>IQTR1760800731</t>
  </si>
  <si>
    <t>Refnol Resins and Chemicals Limited (BSE:530815)</t>
  </si>
  <si>
    <t>BSE:530815</t>
  </si>
  <si>
    <t>Indokem Limited (BSE:504092)</t>
  </si>
  <si>
    <t>IQTR1675386308</t>
  </si>
  <si>
    <t>GOMAJI Corp., LTD (TPEX:8472)</t>
  </si>
  <si>
    <t>TPEX:8472</t>
  </si>
  <si>
    <t>Taiwan Australia International Investment Co., Ltd.</t>
  </si>
  <si>
    <t>IQTR1781043860</t>
  </si>
  <si>
    <t>UBcare. Co., Ltd. (KOSDAQ:A032620)</t>
  </si>
  <si>
    <t>KOSDAQ:A032620</t>
  </si>
  <si>
    <t>GCHEALTHCARE co.,Ltd</t>
  </si>
  <si>
    <t>Kakao Investment; Euonymus Holdings Inc.</t>
  </si>
  <si>
    <t>IQTR653903236</t>
  </si>
  <si>
    <t>KnowBe4, Inc. (NasdaqGS:KNBE)</t>
  </si>
  <si>
    <t>NasdaqGS:KNBE</t>
  </si>
  <si>
    <t>Vista Equity Partners Management, LLC</t>
  </si>
  <si>
    <t>West Street Capital Partners; KKR &amp; Co. Inc. (NYSE:KKR); Invesco Ltd. (NYSE:IVZ); The Vanguard Group, Inc.; Vista Equity Partners Management, LLC; Voya Financial, Inc. (NYSE:VOYA); Ten Eleven Ventures; Elephant Partners; FMR LLC; KKR Knowledge Investors L.P.; Sjouwerman Enterprises Limited Partnership; Kevin Mitnick Family Trust</t>
  </si>
  <si>
    <t>IQTR1801007155</t>
  </si>
  <si>
    <t>Alviva Holdings Limited (JSE:AVV)</t>
  </si>
  <si>
    <t>JSE:AVV</t>
  </si>
  <si>
    <t>Tham Investments Proprietary Limited; DY Investments 3 Proprietary Limited</t>
  </si>
  <si>
    <t>Fidelity Management &amp; Research Company LLC; Old Mutual Customised Solutions (Pty) Limited; Anchor Capital (Pty) Ltd.; Cvm Investments (Pty) Ltd; South African Alpha Capital Management Limited</t>
  </si>
  <si>
    <t>IQTR1789536804</t>
  </si>
  <si>
    <t>Vixtel Technologies Holdings Limited (SEHK:1782)</t>
  </si>
  <si>
    <t>SEHK:1782</t>
  </si>
  <si>
    <t>Phoenix Wealth (Cayman) Asset Management Limited</t>
  </si>
  <si>
    <t>Sino Impact Limited; Worldgate Ventures Limited; Silver Coral Developments Limited; Hugemind Investments Limited; Cohort Investments Limited; Copious Link Investments Limited</t>
  </si>
  <si>
    <t>IQTR1764486523</t>
  </si>
  <si>
    <t>AVEO Pharmaceuticals, Inc. (NasdaqCM:AVEO)</t>
  </si>
  <si>
    <t>NasdaqCM:AVEO</t>
  </si>
  <si>
    <t>LG Chem, Ltd. (KOSE:A051910)</t>
  </si>
  <si>
    <t>New Enterprise Associates, Inc.; Perceptive Advisors LLC; Dafna Capital Management, LLC; New Leaf Venture Partners, LLC; Nexthera Capital LP; Aigh Capital Management, LLC; AIGH Investment Partners, L.L.C.</t>
  </si>
  <si>
    <t>IQTR1805282854</t>
  </si>
  <si>
    <t>Cannon Resources Limited (ASX:CNR)</t>
  </si>
  <si>
    <t>ASX:CNR</t>
  </si>
  <si>
    <t>Kedalion Nickel Pty Ltd.</t>
  </si>
  <si>
    <t>Rox Resources Limited (ASX:RXL); Hammerhead Holdings Pty Ltd; Ponderosa Investments WA Pty Ltd; Kendali Pty Ltd; Longreach 52 Pty Ltd; Hawke's Point (RRL) L.P.</t>
  </si>
  <si>
    <t>IQTR1813337111</t>
  </si>
  <si>
    <t>Samil C&amp;S Co.,Ltd (KOSE:A004440)</t>
  </si>
  <si>
    <t>KOSE:A004440</t>
  </si>
  <si>
    <t>Samil Ecostec Co.,Ltd.</t>
  </si>
  <si>
    <t>DL Holdings CO., LTD. (KOSE:A000210)</t>
  </si>
  <si>
    <t>IQTR676278946</t>
  </si>
  <si>
    <t>HV Bancorp, Inc. (NasdaqCM:HVBC)</t>
  </si>
  <si>
    <t>NasdaqCM:HVBC</t>
  </si>
  <si>
    <t>Citizens Financial Services, Inc. (NasdaqCM:CZFS)</t>
  </si>
  <si>
    <t>AllianceBernstein L.P.; Huntingdon Valley Bank Employee Stock Ownership Plan Trust</t>
  </si>
  <si>
    <t>IQTR1805661278</t>
  </si>
  <si>
    <t>1834 Investments Limited (JMSE:1834)</t>
  </si>
  <si>
    <t>JMSE:1834</t>
  </si>
  <si>
    <t>Radio Jamaica Limited (JMSE:RJR)</t>
  </si>
  <si>
    <t>IQTR1780712089</t>
  </si>
  <si>
    <t>Centric Financial Corporation (OTCPK:CFCX)</t>
  </si>
  <si>
    <t>OTCPK:CFCX</t>
  </si>
  <si>
    <t>First Commonwealth Financial Corporation (NYSE:FCF)</t>
  </si>
  <si>
    <t>Banc Funds Company, L.L.C.; Endeavour Capital Advisors Inc.; Strategic Value Bank Partners LLC</t>
  </si>
  <si>
    <t>IQTR1798791374</t>
  </si>
  <si>
    <t>Community Bankers Trust Corporation</t>
  </si>
  <si>
    <t>United Bankshares, Inc. (NasdaqGS:UBSI)</t>
  </si>
  <si>
    <t>IQTR717247543</t>
  </si>
  <si>
    <t>Den Jyske Sparekasse A/S</t>
  </si>
  <si>
    <t>Vestjysk Bank A/S (CPSE:VJBA)</t>
  </si>
  <si>
    <t>Nykredit Realkredit A/S; A/S Arbejdernes Landsbank; AP Pension Livsforsikringsaktieselskab; Finansiel Stabilitet A/S</t>
  </si>
  <si>
    <t>IQTR696130718</t>
  </si>
  <si>
    <t>Professional Holding Corp. (NasdaqGS:PFHD)</t>
  </si>
  <si>
    <t>NasdaqGS:PFHD</t>
  </si>
  <si>
    <t>Seacoast Banking Corporation of Florida (NasdaqGS:SBCF)</t>
  </si>
  <si>
    <t>Endeavour Capital Advisors Inc.; T. Rowe Price Associates, Inc.; EJF Capital LLC; BayBoston Managers LLC; FMR LLC</t>
  </si>
  <si>
    <t>IQTR1795844886</t>
  </si>
  <si>
    <t>Silicon Motion Technology Corporation (NasdaqGS:SIMO)</t>
  </si>
  <si>
    <t>NasdaqGS:SIMO</t>
  </si>
  <si>
    <t>MaxLinear, Inc. (NasdaqGS:MXL)</t>
  </si>
  <si>
    <t>Cardinal Capital Management, L.L.C.</t>
  </si>
  <si>
    <t>IQTR1781681911</t>
  </si>
  <si>
    <t>EMIS Group plc (AIM:EMIS)</t>
  </si>
  <si>
    <t>AIM:EMIS</t>
  </si>
  <si>
    <t>Optum Health Solutions (UK) Limited</t>
  </si>
  <si>
    <t>Octopus Investments Limited; Hargreaves Lansdown (Nominees) Limited; Evenlode Investment Management Limited</t>
  </si>
  <si>
    <t>IQTR1787298821</t>
  </si>
  <si>
    <t>M.I.TECH Co.,Ltd (KOSDAQ:A179290)</t>
  </si>
  <si>
    <t>KOSDAQ:A179290</t>
  </si>
  <si>
    <t>Synergy Innovation Co., Ltd. (KOSDAQ:A048870)</t>
  </si>
  <si>
    <t>IQTR1787142370</t>
  </si>
  <si>
    <t>Adveritas Limited (ASX:AV1)</t>
  </si>
  <si>
    <t>ASX:AV1</t>
  </si>
  <si>
    <t>Integral Ad Science Holding Corp. (NasdaqGS:IAS)</t>
  </si>
  <si>
    <t>IQTR1816331177</t>
  </si>
  <si>
    <t>Orthofix Medical Inc. (NasdaqGS:OFIX)</t>
  </si>
  <si>
    <t>NasdaqGS:OFIX</t>
  </si>
  <si>
    <t>IQTR1816885905</t>
  </si>
  <si>
    <t>Sindu Valley Technologies Ltd. (BSE:505504)</t>
  </si>
  <si>
    <t>BSE:505504</t>
  </si>
  <si>
    <t>Bhadra Paper Mills Limited</t>
  </si>
  <si>
    <t>IQTR696596505</t>
  </si>
  <si>
    <t>Grupo Nutresa S. A. (BVC:NUTRESA)</t>
  </si>
  <si>
    <t>BVC:NUTRESA</t>
  </si>
  <si>
    <t>Royal Group</t>
  </si>
  <si>
    <t>Grupo Argos S.A. (BVC:GRUPOARGOS); Grupo de Inversiones Suramericana S.A. (BVC:GRUPOSURA)</t>
  </si>
  <si>
    <t>IQTR1758115937</t>
  </si>
  <si>
    <t>First Horizon Corporation (NYSE:FHN)</t>
  </si>
  <si>
    <t>NYSE:FHN</t>
  </si>
  <si>
    <t>The Toronto-Dominion Bank (TSX:TD)</t>
  </si>
  <si>
    <t>BlackRock, Inc. (NYSE:BLK); The Vanguard Group, Inc.</t>
  </si>
  <si>
    <t>IQTR1772790598</t>
  </si>
  <si>
    <t>Spok Holdings, Inc. (NasdaqGS:SPOK)</t>
  </si>
  <si>
    <t>NasdaqGS:SPOK</t>
  </si>
  <si>
    <t>Acacia Research Corporation (NasdaqGS:ACTG)</t>
  </si>
  <si>
    <t>IQTR1679735063</t>
  </si>
  <si>
    <t>CPE Funds Management Limited; Ace Lead Profits Limited</t>
  </si>
  <si>
    <t>IQTR697698097</t>
  </si>
  <si>
    <t>Superior Industries International, Inc. (NYSE:SUP)</t>
  </si>
  <si>
    <t>NYSE:SUP</t>
  </si>
  <si>
    <t>M2 Capital Partners International Holdings Limited</t>
  </si>
  <si>
    <t>IQTR1815064004</t>
  </si>
  <si>
    <t>Nirvana Daii Public Company Limited (SET:NVD)</t>
  </si>
  <si>
    <t>SET:NVD</t>
  </si>
  <si>
    <t>Singha Estate Public Company Limited (SET:S)</t>
  </si>
  <si>
    <t>IQTR701691320</t>
  </si>
  <si>
    <t>IntegraGen SA (ENXTPA:ALINT)</t>
  </si>
  <si>
    <t>ENXTPA:ALINT</t>
  </si>
  <si>
    <t>OncoDNA SA</t>
  </si>
  <si>
    <t>IQTR676031609</t>
  </si>
  <si>
    <t>PT Rig Tenders Indonesia Tbk (IDX:RIGS)</t>
  </si>
  <si>
    <t>IDX:RIGS</t>
  </si>
  <si>
    <t>PT Surya Indah Muara Pantai</t>
  </si>
  <si>
    <t>Scomi Marine Services Pte. Ltd.</t>
  </si>
  <si>
    <t>IQTR1679389647</t>
  </si>
  <si>
    <t>Madinet Nasr for Housing &amp; Development S.A.E. (CASE:MNHD)</t>
  </si>
  <si>
    <t>CASE:MNHD</t>
  </si>
  <si>
    <t>Sixth of October for Development and Investment Company "SODIC" (S.A.E.) (CASE:OCDI)</t>
  </si>
  <si>
    <t>IQTR1790016743</t>
  </si>
  <si>
    <t>Secoo Holding Limited (NasdaqCM:SECO)</t>
  </si>
  <si>
    <t>NasdaqCM:SECO</t>
  </si>
  <si>
    <t>JD.com, Inc. (NasdaqGS:JD); CMC Capital Partners; L Catterton Asia</t>
  </si>
  <si>
    <t>IQTR700816603</t>
  </si>
  <si>
    <t>Velocity Portfolio Group, Inc</t>
  </si>
  <si>
    <t>VPGTP, Inc.</t>
  </si>
  <si>
    <t>IQTR712981638</t>
  </si>
  <si>
    <t>Alliance Aviation Services Limited (ASX:AQZ)</t>
  </si>
  <si>
    <t>ASX:AQZ</t>
  </si>
  <si>
    <t>Qantas Airways Limited (ASX:QAN)</t>
  </si>
  <si>
    <t>IQTR1781686005</t>
  </si>
  <si>
    <t>Centro de Imagem Diagnósticos S.A. (BOVESPA:AALR3)</t>
  </si>
  <si>
    <t>BOVESPA:AALR3</t>
  </si>
  <si>
    <t>Fonte De Saude Fundo De Investimento Em Participacoes Multiestrategia</t>
  </si>
  <si>
    <t>IQTR1759053781</t>
  </si>
  <si>
    <t>PSB Holding Corp. (OTCPK:PSBP)</t>
  </si>
  <si>
    <t>OTCPK:PSBP</t>
  </si>
  <si>
    <t>Summit Financial Group, Inc. (NasdaqGS:SMMF)</t>
  </si>
  <si>
    <t>IQTR1818372803</t>
  </si>
  <si>
    <t>Banco Modal S.A. (BOVESPA:MODL3)</t>
  </si>
  <si>
    <t>BOVESPA:MODL3</t>
  </si>
  <si>
    <t>XP Inc. (NasdaqGS:XP)</t>
  </si>
  <si>
    <t>IQTR1763595184</t>
  </si>
  <si>
    <t>Modern Ekonomi Sverige Holding AB (publ) (OM:ME)</t>
  </si>
  <si>
    <t>OM:ME</t>
  </si>
  <si>
    <t>ECIT AS (OB:ECIT)</t>
  </si>
  <si>
    <t>IQTR715953512</t>
  </si>
  <si>
    <t>Vivint Smart Home, Inc. (NYSE:VVNT)</t>
  </si>
  <si>
    <t>NYSE:VVNT</t>
  </si>
  <si>
    <t>NRG Energy, Inc. (NYSE:NRG)</t>
  </si>
  <si>
    <t>Fortress Investment Group LLC; Blackstone Inc. (NYSE:BX); Solamere Capital, LLC; 313 Acquisition LLC; Fayerweather Management, LLC; Fortress Mosaic Sponsor LLC; Fortress Mosaic Investor LLC; Fortress Mosaic Anchor LLC</t>
  </si>
  <si>
    <t>IQTR1817674890</t>
  </si>
  <si>
    <t>TEGNA Inc. (NYSE:TGNA)</t>
  </si>
  <si>
    <t>NYSE:TGNA</t>
  </si>
  <si>
    <t>Trinity Christian Center of Santa Ana Inc; Najafi Companies</t>
  </si>
  <si>
    <t>Standard General L.P.</t>
  </si>
  <si>
    <t>IQTR659245047</t>
  </si>
  <si>
    <t>Norwest Energy NL (ASX:NWE)</t>
  </si>
  <si>
    <t>ASX:NWE</t>
  </si>
  <si>
    <t>Mineral Resources Limited (ASX:MIN)</t>
  </si>
  <si>
    <t>IQTR1819050579</t>
  </si>
  <si>
    <t>PGP Glass Ceylon PLC (COSE:GLAS.N0000)</t>
  </si>
  <si>
    <t>COSE:GLAS.N0000</t>
  </si>
  <si>
    <t>Pristine Glass Private Limited</t>
  </si>
  <si>
    <t>Piramal Glass Limited</t>
  </si>
  <si>
    <t>IQTR699029203</t>
  </si>
  <si>
    <t>Jinke Smart Services Group Co., Ltd. (SEHK:9666)</t>
  </si>
  <si>
    <t>SEHK:9666</t>
  </si>
  <si>
    <t>Boyu Capital Consultancy Co., Ltd.</t>
  </si>
  <si>
    <t>IQTR1802126051</t>
  </si>
  <si>
    <t>Infomedia Ltd (ASX:IFM)</t>
  </si>
  <si>
    <t>ASX:IFM</t>
  </si>
  <si>
    <t>TA Associates Management, L.P.; Viburnum Funds Pty Ltd.</t>
  </si>
  <si>
    <t>Viburnum Funds Pty Ltd.</t>
  </si>
  <si>
    <t>IQTR1783184403</t>
  </si>
  <si>
    <t>Black Knight, Inc. (NYSE:BKI)</t>
  </si>
  <si>
    <t>NYSE:BKI</t>
  </si>
  <si>
    <t>Intercontinental Exchange, Inc. (NYSE:ICE)</t>
  </si>
  <si>
    <t>IQTR1781572984</t>
  </si>
  <si>
    <t>The Global Ltd. (TSE:3271)</t>
  </si>
  <si>
    <t>TSE:3271</t>
  </si>
  <si>
    <t>SBI Holdings, Inc. (TSE:8473)</t>
  </si>
  <si>
    <t>Ascot Corp. (TSE:3264)</t>
  </si>
  <si>
    <t>IQTR1797916442</t>
  </si>
  <si>
    <t>Acotec Scientific Holdings Limited (SEHK:6669)</t>
  </si>
  <si>
    <t>SEHK:6669</t>
  </si>
  <si>
    <t>Boston Scientific Group Public Limited Company</t>
  </si>
  <si>
    <t>Bliss Way Limited; Cpe Investment Wu Limited; CA Medtech Investment (Cayman) Limited; Nexus Partners Group Limited</t>
  </si>
  <si>
    <t>IQTR1818534385</t>
  </si>
  <si>
    <t>Macro Enterprises Inc. (TSXV:MCR)</t>
  </si>
  <si>
    <t>TSXV:MCR</t>
  </si>
  <si>
    <t>IQTR1771414305</t>
  </si>
  <si>
    <t>Willamette Community Bank</t>
  </si>
  <si>
    <t>PBCO Financial Corporation (OTCPK:PBCO)</t>
  </si>
  <si>
    <t>IQTR694189111</t>
  </si>
  <si>
    <t>Beltone Financial Holding SAE (CASE:BTFH)</t>
  </si>
  <si>
    <t>CASE:BTFH</t>
  </si>
  <si>
    <t>Chimera Investments LLC</t>
  </si>
  <si>
    <t>Orascom Financial Holding S.A.E. (CASE:OFH)</t>
  </si>
  <si>
    <t>IQTR1787739052</t>
  </si>
  <si>
    <t>Coupa Software Incorporated (NasdaqGS:COUP)</t>
  </si>
  <si>
    <t>NasdaqGS:COUP</t>
  </si>
  <si>
    <t>Abu Dhabi Investment Authority; Thoma Bravo, L.P.</t>
  </si>
  <si>
    <t>IQTR1818367875</t>
  </si>
  <si>
    <t>UrbanGold Minerals Inc.</t>
  </si>
  <si>
    <t>Troilus Gold Corp. (TSX:TLG)</t>
  </si>
  <si>
    <t>IQTR708843969</t>
  </si>
  <si>
    <t>Wentworth Resources plc (AIM:WEN)</t>
  </si>
  <si>
    <t>AIM:WEN</t>
  </si>
  <si>
    <t>Etablissements Maurel &amp; Prom S.A. (ENXTPA:MAU)</t>
  </si>
  <si>
    <t>DNB Bank ASA (OB:DNB); Hargreaves Lansdown Stockbrokers Limited; Julius Baer International Limited; Vitol Energy (Bermuda) Ltd.; FIL Limited; Ovmk Vermogensbeheer</t>
  </si>
  <si>
    <t>IQTR1817553886</t>
  </si>
  <si>
    <t>Boston Private Financial Holdings, Inc.</t>
  </si>
  <si>
    <t>SVB Financial Group (NasdaqGS:SIVB)</t>
  </si>
  <si>
    <t>Holdco Asset Management, L.P.</t>
  </si>
  <si>
    <t>IQTR700131740</t>
  </si>
  <si>
    <t>Styland Holdings Limited (SEHK:211)</t>
  </si>
  <si>
    <t>SEHK:211</t>
  </si>
  <si>
    <t>Kenvonia Family Limited</t>
  </si>
  <si>
    <t>IQTR1820407263</t>
  </si>
  <si>
    <t>Select Bancorp, Inc.</t>
  </si>
  <si>
    <t>IQTR717070077</t>
  </si>
  <si>
    <t>Solus Advanced Materials Co., Ltd. (KOSE:A336370)</t>
  </si>
  <si>
    <t>KOSE:A336370</t>
  </si>
  <si>
    <t>Skylake Equity Partners Limited</t>
  </si>
  <si>
    <t>Doosan Corporation (KOSE:A000150)</t>
  </si>
  <si>
    <t>IQTR675788705</t>
  </si>
  <si>
    <t>Ohana Pacific Bank</t>
  </si>
  <si>
    <t>CBB Bancorp, Inc. (OTCPK:CBBI)</t>
  </si>
  <si>
    <t>IQTR702588063</t>
  </si>
  <si>
    <t>Mayfield Childcare Limited (ASX:MFD)</t>
  </si>
  <si>
    <t>ASX:MFD</t>
  </si>
  <si>
    <t>Genius Education Holdings Pty Ltd</t>
  </si>
  <si>
    <t>IQTR1817430383</t>
  </si>
  <si>
    <t>VOOLT Spólka Akcyjna (WSE:VLT)</t>
  </si>
  <si>
    <t>WSE:VLT</t>
  </si>
  <si>
    <t>Novavis Group S.A. (WSE:NVG)</t>
  </si>
  <si>
    <t>Marshall Nordic Limited</t>
  </si>
  <si>
    <t>IQTR687475257</t>
  </si>
  <si>
    <t>AGROB Immobilien AG (DB:AGR)</t>
  </si>
  <si>
    <t>DB:AGR</t>
  </si>
  <si>
    <t>RFR InvestCo 1 S.à rl</t>
  </si>
  <si>
    <t>Apollo Capital Management, L.P.</t>
  </si>
  <si>
    <t>IQTR1684255984</t>
  </si>
  <si>
    <t>Malvern Bancorp, Inc. (NasdaqGM:MLVF)</t>
  </si>
  <si>
    <t>NasdaqGM:MLVF</t>
  </si>
  <si>
    <t>First Bank (NasdaqGM:FRBA)</t>
  </si>
  <si>
    <t>IQTR1818626088</t>
  </si>
  <si>
    <t>Tarena International, Inc. (NasdaqGS:TEDU)</t>
  </si>
  <si>
    <t>NasdaqGS:TEDU</t>
  </si>
  <si>
    <t>KKR &amp; Co. Inc. (NYSE:KKR); Aero Holdings Limited</t>
  </si>
  <si>
    <t>IQTR697450986</t>
  </si>
  <si>
    <t>Tailim Packaging Co., Ltd. (KOSE:A011280)</t>
  </si>
  <si>
    <t>KOSE:A011280</t>
  </si>
  <si>
    <t>Tailim Paper Co., Ltd.</t>
  </si>
  <si>
    <t>Sae-A Investment Co., Ltd.</t>
  </si>
  <si>
    <t>IQTR653892120</t>
  </si>
  <si>
    <t>Lagardere SA (ENXTPA:MMB)</t>
  </si>
  <si>
    <t>ENXTPA:MMB</t>
  </si>
  <si>
    <t>Vivendi SE (ENXTPA:VIV)</t>
  </si>
  <si>
    <t>IQTR1761317173</t>
  </si>
  <si>
    <t>Town and Country Financial Corporation (OTCPK:TWCF)</t>
  </si>
  <si>
    <t>OTCPK:TWCF</t>
  </si>
  <si>
    <t>IQTR1797932342</t>
  </si>
  <si>
    <t>Japan Tissue Engineering Co., Ltd. (TSE:7774)</t>
  </si>
  <si>
    <t>TSE:7774</t>
  </si>
  <si>
    <t>Teijin Limited (TSE:3401)</t>
  </si>
  <si>
    <t>Fujifilm Corporation</t>
  </si>
  <si>
    <t>IQTR702692024</t>
  </si>
  <si>
    <t>Shraddha Prime Projects Limited (BSE:531771)</t>
  </si>
  <si>
    <t>BSE:531771</t>
  </si>
  <si>
    <t>IQTR704712098</t>
  </si>
  <si>
    <t>Aves One AG (HMSE:AVES)</t>
  </si>
  <si>
    <t>HMSE:AVES</t>
  </si>
  <si>
    <t>Swiss Life Asset Management AG; I Squared Capital Advisors (Uk) Llp; Vauban Infrastructure Partners</t>
  </si>
  <si>
    <t>Versorgungswerk der Zahnarztekammer Nordrhein; Versorgungswerk der Zahnärztekammer Berlin K.d.ö.R.</t>
  </si>
  <si>
    <t>IQTR1676755831</t>
  </si>
  <si>
    <t>Ayalon Insurance Company Ltd (TASE:AYAL)</t>
  </si>
  <si>
    <t>TASE:AYAL</t>
  </si>
  <si>
    <t>Wesure Global Tech Ltd (TASE:WESR)</t>
  </si>
  <si>
    <t>IQTR1672358965</t>
  </si>
  <si>
    <t>Arctic Fish Holding AS (OB:AFISH)</t>
  </si>
  <si>
    <t>OB:AFISH</t>
  </si>
  <si>
    <t>Mowi ASA (OB:MOWI)</t>
  </si>
  <si>
    <t>Norway Royal Salmon AS</t>
  </si>
  <si>
    <t>IQTR1813341921</t>
  </si>
  <si>
    <t>Biffa plc (LSE:BIFF)</t>
  </si>
  <si>
    <t>LSE:BIFF</t>
  </si>
  <si>
    <t>Energy Capital Partners, LLC</t>
  </si>
  <si>
    <t>Soros Fund Management LLC; Global Alpha Capital Management Ltd.</t>
  </si>
  <si>
    <t>IQTR1786131573</t>
  </si>
  <si>
    <t>MJ Harvest, Inc. (OTCPK:MJHI)</t>
  </si>
  <si>
    <t>OTCPK:MJHI</t>
  </si>
  <si>
    <t>Cannabis Sativa, Inc. (OTCPK:CBDS)</t>
  </si>
  <si>
    <t>Boulder Capital LLC; Big Horse Holdings, Inc.; Nexit Inc; PPK Investment Group, Inc.; Consensus Holdings, LLC; XXX Enterprises, Inc.</t>
  </si>
  <si>
    <t>IQTR1782482954</t>
  </si>
  <si>
    <t>CBM Bancorp, Inc.</t>
  </si>
  <si>
    <t>Rosedale Federal Savings and Loan Association</t>
  </si>
  <si>
    <t>IQTR1765747240</t>
  </si>
  <si>
    <t>Axkid AB (publ) (NGM:AXKID)</t>
  </si>
  <si>
    <t>NGM:AXKID</t>
  </si>
  <si>
    <t>Goldcup 26807 AB</t>
  </si>
  <si>
    <t>IQTR699293726</t>
  </si>
  <si>
    <t>German Values Property Group AG (DB:TVD6)</t>
  </si>
  <si>
    <t>DB:TVD6</t>
  </si>
  <si>
    <t>VICUS GROUP AG</t>
  </si>
  <si>
    <t>UNISTER Holding GmbH</t>
  </si>
  <si>
    <t>IQTR696881612</t>
  </si>
  <si>
    <t>General Atlantic Service Company, L.P.</t>
  </si>
  <si>
    <t>IQTR699012072</t>
  </si>
  <si>
    <t>Poindus Systems Corp. (TPEX:6599)</t>
  </si>
  <si>
    <t>TPEX:6599</t>
  </si>
  <si>
    <t>Compal Electronics, Inc. (TWSE:2324)</t>
  </si>
  <si>
    <t>IQTR1771427436</t>
  </si>
  <si>
    <t>Great Western Bancorp, Inc.</t>
  </si>
  <si>
    <t>First Interstate BancSystem, Inc. (NasdaqGS:FIBK)</t>
  </si>
  <si>
    <t>IQTR1681645686</t>
  </si>
  <si>
    <t>3P Learning Limited (ASX:3PL)</t>
  </si>
  <si>
    <t>ASX:3PL</t>
  </si>
  <si>
    <t>Think and Learn Private Limited</t>
  </si>
  <si>
    <t>IQTR694739071</t>
  </si>
  <si>
    <t>Mason Group Holdings Limited (SEHK:273)</t>
  </si>
  <si>
    <t>SEHK:273</t>
  </si>
  <si>
    <t>Marvel Bonus Holdings Limited</t>
  </si>
  <si>
    <t>Kingston Securities Limited</t>
  </si>
  <si>
    <t>IQTR1786804364</t>
  </si>
  <si>
    <t>Daewoo Engineering &amp; Construction Co., Ltd. (KOSE:A047040)</t>
  </si>
  <si>
    <t>KOSE:A047040</t>
  </si>
  <si>
    <t>Jungheung Construction.Co.,Ltd.; Jungheung Togun Co.,Ltd.</t>
  </si>
  <si>
    <t>KDB Investment</t>
  </si>
  <si>
    <t>IQTR1761368399</t>
  </si>
  <si>
    <t>EVO Payments, Inc. (NasdaqGM:EVOP)</t>
  </si>
  <si>
    <t>NasdaqGM:EVOP</t>
  </si>
  <si>
    <t>Global Payments Inc. (NYSE:GPN)</t>
  </si>
  <si>
    <t>Madison Dearborn Partners, LLC; Madison Dearborn Partners VI-A&amp;C, L.P.; Madison Dearborn Capital Partners VI Executive-B, L.P.; MDCP Cardservices, LLC; MDCP VI-C Cardservices Blocker Corp.; MDCP VI-C Cardservices Splitter, L.P.</t>
  </si>
  <si>
    <t>IQTR1793888867</t>
  </si>
  <si>
    <t>Corel Corporation</t>
  </si>
  <si>
    <t>Battery Ventures; AustralianSuper Pty. Ltd.; TIGA Trading Pty Ltd; Potentia Capital Pty. Ltd.; Spheria Asset Management Pty Ltd; National Nominees Ltd ACF Australian Ethical Investment Ltd</t>
  </si>
  <si>
    <t>IQTR1813561775</t>
  </si>
  <si>
    <t>Link Administration Holdings Limited (ASX:LNK)</t>
  </si>
  <si>
    <t>ASX:LNK</t>
  </si>
  <si>
    <t>Bond Street Custodians Limited; J.P. Morgan Nominees Australia Limited; National Nominees Limited; Mutual Trust Pty Ltd; Netwealth Investments Ltd.; Cogent Nominees Pty Limited; HSBC Custody Nominees (Australia) Limited; Pacific Custodians Pty Ltd; Citicorp Nominees Pty Ltd; BNP Paribas Nominees (Australia) Pty Limited; Warbont Nominees Pty Ltd; CS Third Nominees Pty Limited; Custodial Services Limited; Boston &amp; Baxter Pty Ltd; BNP Paribas Nominees Pty Ltd Hub24 Custodial Serv Ltd</t>
  </si>
  <si>
    <t>IQTR1757352013</t>
  </si>
  <si>
    <t>Watawala Plantations PLC (COSE:WATA.N0000)</t>
  </si>
  <si>
    <t>COSE:WATA.N0000</t>
  </si>
  <si>
    <t>Sunshine Wilmar (Private) Limited</t>
  </si>
  <si>
    <t>Estate Management Services (Private) Limited</t>
  </si>
  <si>
    <t>IQTR667862663</t>
  </si>
  <si>
    <t>Pershimex Resources Corporation (TSXV:PRO)</t>
  </si>
  <si>
    <t>TSXV:PRO</t>
  </si>
  <si>
    <t>Abcourt Mines Inc. (TSXV:ABI)</t>
  </si>
  <si>
    <t>IQTR1786425203</t>
  </si>
  <si>
    <t>Samba Financial Group</t>
  </si>
  <si>
    <t>The Saudi National Bank (SASE:1180)</t>
  </si>
  <si>
    <t>The Public Investment Fund of The Kingdom of Saudi Arabia; General Organization for Social Insurance; Public Pension Agency</t>
  </si>
  <si>
    <t>IQTR673696493</t>
  </si>
  <si>
    <t>Waterloo Brewing Ltd. (TSX:WBR)</t>
  </si>
  <si>
    <t>TSX:WBR</t>
  </si>
  <si>
    <t>Carlsberg Canada Inc.</t>
  </si>
  <si>
    <t>Kernwood Limited</t>
  </si>
  <si>
    <t>IQTR1818703049</t>
  </si>
  <si>
    <t>Cowell e Holdings Inc. (SEHK:1415)</t>
  </si>
  <si>
    <t>SEHK:1415</t>
  </si>
  <si>
    <t>Luxvisions Innovation Technology Limited</t>
  </si>
  <si>
    <t>IQTR697729576</t>
  </si>
  <si>
    <t>CASE:OCDI</t>
  </si>
  <si>
    <t>Aldar Properties PJSC (ADX:ALDAR); Abu Dhabi Developmental Holding Company PJSC</t>
  </si>
  <si>
    <t>IQTR707648574</t>
  </si>
  <si>
    <t>MoneyGram International, Inc. (NasdaqGS:MGI)</t>
  </si>
  <si>
    <t>NasdaqGS:MGI</t>
  </si>
  <si>
    <t>Madison Dearborn Partners, LLC</t>
  </si>
  <si>
    <t>Donerail Group LP</t>
  </si>
  <si>
    <t>IQTR1771531406</t>
  </si>
  <si>
    <t>ABC Technologies Holdings Inc. (TSX:ABCT)</t>
  </si>
  <si>
    <t>TSX:ABCT</t>
  </si>
  <si>
    <t>Apollo Global Management, Inc. (NYSE:APO)</t>
  </si>
  <si>
    <t>ABC Group Canada LP</t>
  </si>
  <si>
    <t>IQTR711263055</t>
  </si>
  <si>
    <t>CANARIABIO Inc. (KOSDAQ:A016790)</t>
  </si>
  <si>
    <t>KOSDAQ:A016790</t>
  </si>
  <si>
    <t>CANARIABIO Inc.; High Ride Consortium No.1 Association; Widefield Cooperative</t>
  </si>
  <si>
    <t>IQTR1780158333</t>
  </si>
  <si>
    <t>ECM Libra Group Berhad (KLSE:ECM)</t>
  </si>
  <si>
    <t>KLSE:ECM</t>
  </si>
  <si>
    <t>Truesource Pte. Ltd.</t>
  </si>
  <si>
    <t>IQTR1788593333</t>
  </si>
  <si>
    <t>Alon Gas Energy Development Ltd (TASE:ALGS)</t>
  </si>
  <si>
    <t>TASE:ALGS</t>
  </si>
  <si>
    <t>Alon Israel Oil Company Ltd.</t>
  </si>
  <si>
    <t>IQTR1819499048</t>
  </si>
  <si>
    <t>iRobot Corporation (NasdaqGS:IRBT)</t>
  </si>
  <si>
    <t>NasdaqGS:IRBT</t>
  </si>
  <si>
    <t>BlackRock, Inc. (NYSE:BLK); The Vanguard Group, Inc.; PRIMECAP Management Company; Pictet Asset Management S.A.</t>
  </si>
  <si>
    <t>IQTR1795231249</t>
  </si>
  <si>
    <t>Rede D'Or São Luiz S.A. (BOVESPA:RDOR3)</t>
  </si>
  <si>
    <t>Patria Investimentos Ltda</t>
  </si>
  <si>
    <t>IQTR1677844600</t>
  </si>
  <si>
    <t>ADVA Optical Networking SE (XTRA:ADV)</t>
  </si>
  <si>
    <t>XTRA:ADV</t>
  </si>
  <si>
    <t>ADTRAN Holdings, Inc. (NasdaqGS:ADTN)</t>
  </si>
  <si>
    <t>EGORA Holding GmbH; EGORA Investments GmbH</t>
  </si>
  <si>
    <t>IQTR1679780511</t>
  </si>
  <si>
    <t>Arco Platform Limited (NasdaqGS:ARCE)</t>
  </si>
  <si>
    <t>NasdaqGS:ARCE</t>
  </si>
  <si>
    <t>General Atlantic Service Company, L.P.; Dragoneer Investment Group, LLC</t>
  </si>
  <si>
    <t>IQTR1817014565</t>
  </si>
  <si>
    <t>GFun Industrial Corporation (TPEX:4429)</t>
  </si>
  <si>
    <t>TPEX:4429</t>
  </si>
  <si>
    <t>Singtex Industrial Co., Ltd. (TPEX:4433)</t>
  </si>
  <si>
    <t>IQTR1781046296</t>
  </si>
  <si>
    <t>Prudential Bancorp, Inc.</t>
  </si>
  <si>
    <t>Fulton Financial Corporation (NasdaqGS:FULT)</t>
  </si>
  <si>
    <t>Chicago Capital Management, LLC</t>
  </si>
  <si>
    <t>IQTR1773164614</t>
  </si>
  <si>
    <t>InTiCa Systems AG (XTRA:IS7)</t>
  </si>
  <si>
    <t>XTRA:IS7</t>
  </si>
  <si>
    <t>Printad Verlags-GmbH</t>
  </si>
  <si>
    <t>IQTR684051276</t>
  </si>
  <si>
    <t>Century Bancorp, Inc.</t>
  </si>
  <si>
    <t>Eastern Bankshares, Inc. (NasdaqGS:EBC)</t>
  </si>
  <si>
    <t>Sloane Family Enterprises, Limited Partnership</t>
  </si>
  <si>
    <t>IQTR710670531</t>
  </si>
  <si>
    <t>Mehta Housing Finance Limited (BSE:511740)</t>
  </si>
  <si>
    <t>BSE:511740</t>
  </si>
  <si>
    <t>Mehta Securities Limited (BSE:511738); Mehta Integrated Finance Limited (BSE:511377)</t>
  </si>
  <si>
    <t>IQTR694861527</t>
  </si>
  <si>
    <t>Saybad Industrial Investment</t>
  </si>
  <si>
    <t>IQTR1791853220</t>
  </si>
  <si>
    <t>Ryder System, Inc. (NYSE:R)</t>
  </si>
  <si>
    <t>NYSE:R</t>
  </si>
  <si>
    <t>HG Vora Capital Management, LLC</t>
  </si>
  <si>
    <t>IQTR1783248585</t>
  </si>
  <si>
    <t>Carboclor S.A. (BASE:CARC)</t>
  </si>
  <si>
    <t>BASE:CARC</t>
  </si>
  <si>
    <t>Pure life General Trading LLC</t>
  </si>
  <si>
    <t>Ancsol S.A.; Petrouruguay S.A.</t>
  </si>
  <si>
    <t>IQTR692427681</t>
  </si>
  <si>
    <t>OTCPK:SFUN.Y</t>
  </si>
  <si>
    <t>IQTR696962776</t>
  </si>
  <si>
    <t>111, Inc. (NasdaqGM:YI)</t>
  </si>
  <si>
    <t>NasdaqGM:YI</t>
  </si>
  <si>
    <t>Shanghai Guosheng Capital Management Co., Ltd.</t>
  </si>
  <si>
    <t>IQTR1800275251</t>
  </si>
  <si>
    <t>GolfzonDeca Inc. (XKON:A183410)</t>
  </si>
  <si>
    <t>XKON:A183410</t>
  </si>
  <si>
    <t>GOLFZON Co., Ltd. (KOSDAQ:A215000)</t>
  </si>
  <si>
    <t>GOLFZON NEWDIN HOLDINGS Co., Ltd. (KOSDAQ:A121440)</t>
  </si>
  <si>
    <t>IQTR1788945263</t>
  </si>
  <si>
    <t>Horizon Therapeutics Public Limited Company (NasdaqGS:HZNP)</t>
  </si>
  <si>
    <t>NasdaqGS:HZNP</t>
  </si>
  <si>
    <t>Amgen Inc. (NasdaqGS:AMGN)</t>
  </si>
  <si>
    <t>IQTR1818398330</t>
  </si>
  <si>
    <t>Gwangju Shinsegae. Co. ,Ltd. (KOSE:A037710)</t>
  </si>
  <si>
    <t>KOSE:A037710</t>
  </si>
  <si>
    <t>SHINSEGAE Inc. (KOSE:A004170)</t>
  </si>
  <si>
    <t>IQTR1683287160</t>
  </si>
  <si>
    <t>Renaissance Gold Inc.</t>
  </si>
  <si>
    <t>Orogen Royalties Inc. (TSXV:OGN)</t>
  </si>
  <si>
    <t>IQTR671848346</t>
  </si>
  <si>
    <t>iClick Interactive Asia Group Limited (NasdaqGM:ICLK)</t>
  </si>
  <si>
    <t>NasdaqGM:ICLK</t>
  </si>
  <si>
    <t>Oasis Management Company Ltd.; PAG Pegasus Fund LP</t>
  </si>
  <si>
    <t>IQTR1683012700</t>
  </si>
  <si>
    <t>Som Datt Finance Corporation Limited (BSE:511571)</t>
  </si>
  <si>
    <t>BSE:511571</t>
  </si>
  <si>
    <t>IQTR1814642920</t>
  </si>
  <si>
    <t>BFC Media S.p.A. (BIT:BFC)</t>
  </si>
  <si>
    <t>BIT:BFC</t>
  </si>
  <si>
    <t>Idi S.r.l.</t>
  </si>
  <si>
    <t>IQTR1765404941</t>
  </si>
  <si>
    <t>Albertsons Companies, Inc. (NYSE:ACI)</t>
  </si>
  <si>
    <t>NYSE:ACI</t>
  </si>
  <si>
    <t>The Kroger Co. (NYSE:KR)</t>
  </si>
  <si>
    <t>Apollo Global Management, Inc. (NYSE:APO); Schottenstein Stores Corporation; Lubert-Adler Partners, LP; Klaff Realty, LP; HPS Investment Partners, LLC; Cerberus Albertsons Incentive LLC; Cerberus Iceberg LLC; KRS ABS, LLC</t>
  </si>
  <si>
    <t>IQTR1804706471</t>
  </si>
  <si>
    <t>Royal Bafokeng Platinum Limited (JSE:RBP)</t>
  </si>
  <si>
    <t>JSE:RBP</t>
  </si>
  <si>
    <t>Impala Platinum Holdings Limited (JSE:IMP)</t>
  </si>
  <si>
    <t>IQTR1759961618</t>
  </si>
  <si>
    <t>Quabit Inmobiliaria, S.A.</t>
  </si>
  <si>
    <t>Neinor Homes, S.A. (BME:HOME)</t>
  </si>
  <si>
    <t>IQTR700866201</t>
  </si>
  <si>
    <t>Net Insurance S.p.A. (BIT:NET)</t>
  </si>
  <si>
    <t>BIT:NET</t>
  </si>
  <si>
    <t>Poste Vita S.p.A.; Istituto Bancario del Lavoro S.p.A.</t>
  </si>
  <si>
    <t>IQTR1804067132</t>
  </si>
  <si>
    <t>Cinese International Group Holdings Limited (SEHK:1620)</t>
  </si>
  <si>
    <t>SEHK:1620</t>
  </si>
  <si>
    <t>IQTR717639375</t>
  </si>
  <si>
    <t>Hail Cement Company (SASE:3001)</t>
  </si>
  <si>
    <t>SASE:3001</t>
  </si>
  <si>
    <t>Qassim Cement Company (SASE:3040)</t>
  </si>
  <si>
    <t>IQTR1801991847</t>
  </si>
  <si>
    <t>Eutelsat Communications S.A. (ENXTPA:ETL)</t>
  </si>
  <si>
    <t>ENXTPA:ETL</t>
  </si>
  <si>
    <t>IQTR1683471346</t>
  </si>
  <si>
    <t>SQLI SA (ENXTPA:SQI)</t>
  </si>
  <si>
    <t>ENXTPA:SQI</t>
  </si>
  <si>
    <t>DBAY Advisors Limited</t>
  </si>
  <si>
    <t>IQTR1682812742</t>
  </si>
  <si>
    <t>Giordano International Limited (SEHK:709)</t>
  </si>
  <si>
    <t>SEHK:709</t>
  </si>
  <si>
    <t>Clear Prosper Global Ltd</t>
  </si>
  <si>
    <t>IQTR1790082295</t>
  </si>
  <si>
    <t>Sentelic Corporation (TPEX:4945)</t>
  </si>
  <si>
    <t>TPEX:4945</t>
  </si>
  <si>
    <t>Weltrend Semiconductor, Inc. (TWSE:2436)</t>
  </si>
  <si>
    <t>IQTR1793636011</t>
  </si>
  <si>
    <t>Smartgroup Corporation Ltd (ASX:SIQ)</t>
  </si>
  <si>
    <t>ASX:SIQ</t>
  </si>
  <si>
    <t>TPG Global, LLC; Potentia Capital Pty. Ltd.</t>
  </si>
  <si>
    <t>IQTR1683354633</t>
  </si>
  <si>
    <t>Vandana Knitwear Limited (BSE:532090)</t>
  </si>
  <si>
    <t>BSE:532090</t>
  </si>
  <si>
    <t>IQTR693865086</t>
  </si>
  <si>
    <t>Bigtincan Holdings Limited (ASX:BTH)</t>
  </si>
  <si>
    <t>ASX:BTH</t>
  </si>
  <si>
    <t>SQN Investors LP</t>
  </si>
  <si>
    <t>IQTR1817474040</t>
  </si>
  <si>
    <t>IAA, Inc. (NYSE:IAA)</t>
  </si>
  <si>
    <t>NYSE:IAA</t>
  </si>
  <si>
    <t>Ritchie Bros. Holdings Inc</t>
  </si>
  <si>
    <t>IQTR1814384449</t>
  </si>
  <si>
    <t>Katakura Industries Co.,Ltd. (TSE:3001)</t>
  </si>
  <si>
    <t>TSE:3001</t>
  </si>
  <si>
    <t>Oasis Management Company Ltd.</t>
  </si>
  <si>
    <t>IQTR1757359905</t>
  </si>
  <si>
    <t>K3 Capital Group PLC (AIM:K3C)</t>
  </si>
  <si>
    <t>AIM:K3C</t>
  </si>
  <si>
    <t>Sun Capital Partners Group VIII, LLC,</t>
  </si>
  <si>
    <t>IQTR1818188483</t>
  </si>
  <si>
    <t>Nidhi Granites Limited (BSE:512103)</t>
  </si>
  <si>
    <t>BSE:512103</t>
  </si>
  <si>
    <t>Nupur International Private Limited</t>
  </si>
  <si>
    <t>IQTR695469119</t>
  </si>
  <si>
    <t>HeBei Jinniu Chemical Industry Co.,Ltd (SHSE:600722)</t>
  </si>
  <si>
    <t>SHSE:600722</t>
  </si>
  <si>
    <t>Hebei Expressway Group Limited</t>
  </si>
  <si>
    <t>Jizhong Energy Resources Co., Ltd. (SZSE:000937)</t>
  </si>
  <si>
    <t>IQTR1805287179</t>
  </si>
  <si>
    <t>INOX Leisure Limited (NSEI:INOXLEISUR)</t>
  </si>
  <si>
    <t>NSEI:INOXLEISUR</t>
  </si>
  <si>
    <t>PVR Limited (NSEI:PVR)</t>
  </si>
  <si>
    <t>GFL Limited (NSEI:GFLLIMITED); INOX Infrastructure Limited</t>
  </si>
  <si>
    <t>IQTR1775960705</t>
  </si>
  <si>
    <t>Columbia Care Inc. (CNSX:CCHW)</t>
  </si>
  <si>
    <t>CNSX:CCHW</t>
  </si>
  <si>
    <t>Cresco Labs Inc. (CNSX:CL)</t>
  </si>
  <si>
    <t>IQTR1775386347</t>
  </si>
  <si>
    <t>UTour Group Co., Ltd. (SZSE:002707)</t>
  </si>
  <si>
    <t>SZSE:002707</t>
  </si>
  <si>
    <t>Caissa Tosun Development Co.,Ltd. (SZSE:000796)</t>
  </si>
  <si>
    <t>IQTR1672890463</t>
  </si>
  <si>
    <t>IC Plus Corp. (TPEX:8040)</t>
  </si>
  <si>
    <t>TPEX:8040</t>
  </si>
  <si>
    <t>Airoha Technology Corp. (TPEX:6526)</t>
  </si>
  <si>
    <t>IQTR699611910</t>
  </si>
  <si>
    <t>Infinity Equity Management Co. Ltd.</t>
  </si>
  <si>
    <t>IQTR1685476626</t>
  </si>
  <si>
    <t>Shriram City Union Finance Limited (BSE:532498)</t>
  </si>
  <si>
    <t>BSE:532498</t>
  </si>
  <si>
    <t>Shriram Finance Limited (BSE:511218)</t>
  </si>
  <si>
    <t>Piramal Enterprises Limited (BSE:500302); Shriram Capital Limited; Dynasty Acquisition (FPI) Ltd.</t>
  </si>
  <si>
    <t>IQTR1761660324</t>
  </si>
  <si>
    <t>1957 &amp; Co. (Hospitality) Limited (SEHK:8495)</t>
  </si>
  <si>
    <t>SEHK:8495</t>
  </si>
  <si>
    <t>Real Hero Ventures Limited</t>
  </si>
  <si>
    <t>IQTR1787871994</t>
  </si>
  <si>
    <t>VMware, Inc. (NYSE:VMW)</t>
  </si>
  <si>
    <t>NYSE:VMW</t>
  </si>
  <si>
    <t>Broadcom Inc. (NasdaqGS:AVGO)</t>
  </si>
  <si>
    <t>Silver Lake Management, L.L.C.; Dodge &amp; Cox; Silver Lake Partners V DE (AIV), L.P.; SL SPV-2, L.P.</t>
  </si>
  <si>
    <t>IQTR1784746799</t>
  </si>
  <si>
    <t>BlackRock, Inc. (NYSE:BLK); The Vanguard Group, Inc.; Boston Partners Global Investors, Inc.</t>
  </si>
  <si>
    <t>IQTR1772176149</t>
  </si>
  <si>
    <t>Strategem Capital Corporation (TSXV:SGE)</t>
  </si>
  <si>
    <t>TSXV:SGE</t>
  </si>
  <si>
    <t>SKKY Capital Corporation Limited</t>
  </si>
  <si>
    <t>IQTR692545831</t>
  </si>
  <si>
    <t>Instituto Hermes Pardini S.A. (BOVESPA:PARD3)</t>
  </si>
  <si>
    <t>BOVESPA:PARD3</t>
  </si>
  <si>
    <t>Fleury S.A. (BOVESPA:FLRY3)</t>
  </si>
  <si>
    <t>IQTR1789316214</t>
  </si>
  <si>
    <t>Solera Holdings LLC</t>
  </si>
  <si>
    <t>IQTR1787532008</t>
  </si>
  <si>
    <t>Mediclinic International plc (LSE:MDC)</t>
  </si>
  <si>
    <t>LSE:MDC</t>
  </si>
  <si>
    <t>Remgro Limited (JSE:REM); SAS Shipping Agencies Services SÀRL</t>
  </si>
  <si>
    <t>IQTR1790397865</t>
  </si>
  <si>
    <t>Northam Platinum Holdings Limited (JSE:NPH)</t>
  </si>
  <si>
    <t>IQTR1814704908</t>
  </si>
  <si>
    <t>Ausnutria Dairy Corporation Ltd (SEHK:1717)</t>
  </si>
  <si>
    <t>SEHK:1717</t>
  </si>
  <si>
    <t>HongKong Jingang Trade Holding Company Limited</t>
  </si>
  <si>
    <t>Center Laboratories, Inc. (TPEX:4123); Citagri Easter Ltd</t>
  </si>
  <si>
    <t>IQTR1686752771</t>
  </si>
  <si>
    <t>Kingwest Resources Limited (ASX:KWR)</t>
  </si>
  <si>
    <t>ASX:KWR</t>
  </si>
  <si>
    <t>Brightstar Resources Limited (ASX:BTR)</t>
  </si>
  <si>
    <t>IQTR1819725349</t>
  </si>
  <si>
    <t>Cheops Technology France SA (ENXTPA:MLCHE)</t>
  </si>
  <si>
    <t>ENXTPA:MLCHE</t>
  </si>
  <si>
    <t>Aquiline Capital Partners LLC; Elyan Partners SAS</t>
  </si>
  <si>
    <t>IQTR1762420930</t>
  </si>
  <si>
    <t>Netlink Solutions (India) Limited (BSE:509040)</t>
  </si>
  <si>
    <t>BSE:509040</t>
  </si>
  <si>
    <t>Jupiter Infomedia Limited (BSE:534623); Jineshvar Securities Private Limited</t>
  </si>
  <si>
    <t>IQTR707167004</t>
  </si>
  <si>
    <t>Tele Columbus AG (HMSE:TC1)</t>
  </si>
  <si>
    <t>HMSE:TC1</t>
  </si>
  <si>
    <t>Morgan Stanley Infrastructure Inc.</t>
  </si>
  <si>
    <t>Union Investment Privatfonds GmbH; Rocket Internet SE (HMSE:RKET); 3d investors; United Internet Investments Holding AG &amp; Co. KG; Samson Rock Capital LLP</t>
  </si>
  <si>
    <t>IQTR699038075</t>
  </si>
  <si>
    <t>The Community Financial Corporation (NasdaqCM:TCFC)</t>
  </si>
  <si>
    <t>NasdaqCM:TCFC</t>
  </si>
  <si>
    <t>IQTR1818698865</t>
  </si>
  <si>
    <t>Crestchic Plc (AIM:LOAD)</t>
  </si>
  <si>
    <t>AIM:LOAD</t>
  </si>
  <si>
    <t>Aggreko Limited</t>
  </si>
  <si>
    <t>Rockwood Strategic Plc (LSE:RKW); Artemis Fund Managers Limited; Harwood Capital LLP; Artemis Investment Management Ltd.; Artemis UK Smaller Companies Fund; Artemis Investment Management LLP; Harwood Capital Management (Gibraltar) Limited</t>
  </si>
  <si>
    <t>IQTR1818292073</t>
  </si>
  <si>
    <t>Pushpay Holdings Limited (NZSE:PPH)</t>
  </si>
  <si>
    <t>NZSE:PPH</t>
  </si>
  <si>
    <t>Sixth Street Partners, LLC; BGH Capital</t>
  </si>
  <si>
    <t>IQTR1813105675</t>
  </si>
  <si>
    <t>M Resources Pty Ltd</t>
  </si>
  <si>
    <t>IQTR1798145958</t>
  </si>
  <si>
    <t>The Sincere Company, Limited (SEHK:244)</t>
  </si>
  <si>
    <t>SEHK:244</t>
  </si>
  <si>
    <t>Realord Group Holdings Limited (SEHK:1196)</t>
  </si>
  <si>
    <t>The Sincere Life Assurance Co., Ltd.; The Sincere Insurance &amp; Investment Company, Limited; The Sincere Company (Perfumery Manufacturers), Limited; Win Dynamic Limited</t>
  </si>
  <si>
    <t>IQTR668367107</t>
  </si>
  <si>
    <t>Ujjivan Financial Services Limited (NSEI:UJJIVAN)</t>
  </si>
  <si>
    <t>NSEI:UJJIVAN</t>
  </si>
  <si>
    <t>Ujjivan Small Finance Bank Limited (NSEI:UJJIVANSFB)</t>
  </si>
  <si>
    <t>IQTR1820409604</t>
  </si>
  <si>
    <t>Investors Bancorp, Inc. (NasdaqGS:ISBC)</t>
  </si>
  <si>
    <t>NasdaqGS:ISBC</t>
  </si>
  <si>
    <t>IQTR1675454059</t>
  </si>
  <si>
    <t>CST Group Limited (SEHK:985)</t>
  </si>
  <si>
    <t>SEHK:985</t>
  </si>
  <si>
    <t>IQTR677634709</t>
  </si>
  <si>
    <t>Strike Energy Limited (ASX:STX)</t>
  </si>
  <si>
    <t>IQTR1819992283</t>
  </si>
  <si>
    <t>TCF Financial Corporation</t>
  </si>
  <si>
    <t>Huntington Bancshares Incorporated (NasdaqGS:HBAN)</t>
  </si>
  <si>
    <t>IQTR698128922</t>
  </si>
  <si>
    <t>Fope S.p.A. (BIT:FPE)</t>
  </si>
  <si>
    <t>BIT:FPE</t>
  </si>
  <si>
    <t>IQTR655999200</t>
  </si>
  <si>
    <t>Maverix Metals Inc. (TSX:MMX)</t>
  </si>
  <si>
    <t>TSX:MMX</t>
  </si>
  <si>
    <t>Triple Flag Precious Metals Corp. (TSX:TFPM)</t>
  </si>
  <si>
    <t>Newmont Corporation (NYSE:NEM); Kinross Gold Corporation (TSX:K); Pan American Silver Corp. (TSX:PAAS)</t>
  </si>
  <si>
    <t>IQTR1814774227</t>
  </si>
  <si>
    <t>Saudi Enaya Cooperative Insurance Company (SASE:8311)</t>
  </si>
  <si>
    <t>SASE:8311</t>
  </si>
  <si>
    <t>Amana Cooperative Insurance Company (SASE:8310)</t>
  </si>
  <si>
    <t>Münchener Rückversicherungs-Gesellschaft Aktiengesellschaft in München (XTRA:MUV2); DAMAN - National Health Insurance Company</t>
  </si>
  <si>
    <t>IQTR695175383</t>
  </si>
  <si>
    <t>El Nasr Manufacturing Agricultural Crops S.A.E (CASE:ELNA)</t>
  </si>
  <si>
    <t>CASE:ELNA</t>
  </si>
  <si>
    <t>Al Raed for Agricultural Production and Real Estate Investment; New Smart for Construction</t>
  </si>
  <si>
    <t>IQTR700826089</t>
  </si>
  <si>
    <t>PHYZ Holdings Inc. (TSE:9325)</t>
  </si>
  <si>
    <t>TSE:9325</t>
  </si>
  <si>
    <t>AZ-COM MARUWA Holdings Inc. (TSE:9090)</t>
  </si>
  <si>
    <t>IQTR1779647118</t>
  </si>
  <si>
    <t>Canasil Resources Inc. (TSXV:CLZ)</t>
  </si>
  <si>
    <t>TSXV:CLZ</t>
  </si>
  <si>
    <t>Silver Viper Minerals Corp. (TSXV:VIPR)</t>
  </si>
  <si>
    <t>IQTR1814435569</t>
  </si>
  <si>
    <t>Intouch Holdings Public Company Limited (SET:INTUCH)</t>
  </si>
  <si>
    <t>SET:INTUCH</t>
  </si>
  <si>
    <t>Gulf Energy Development Public Company Limited (SET:GULF)</t>
  </si>
  <si>
    <t>The Bank of New York Mellon Corporation (NYSE:BK); GIC Private Limited; State Street Europe Limited; The Hongkong and Shanghai Banking Corporation Limited; Thai NVDR Co., Ltd.; Singtel Global Investment Pte. Ltd.; South East Asia UK (Type C) Nominees Limited</t>
  </si>
  <si>
    <t>IQTR711984090</t>
  </si>
  <si>
    <t>Reliant Bancorp, Inc.</t>
  </si>
  <si>
    <t>IQTR1673989777</t>
  </si>
  <si>
    <t>CIT Group Inc.</t>
  </si>
  <si>
    <t>First-Citizens Bank &amp; Trust Company, Inc.</t>
  </si>
  <si>
    <t>IQTR692116336</t>
  </si>
  <si>
    <t>Brunswick Bancorp (OTCPK:BRBW)</t>
  </si>
  <si>
    <t>OTCPK:BRBW</t>
  </si>
  <si>
    <t>Mid Penn Bancorp, Inc. (NasdaqGM:MPB)</t>
  </si>
  <si>
    <t>IQTR1819375766</t>
  </si>
  <si>
    <t>Genesis Minerals Limited (ASX:GMD)</t>
  </si>
  <si>
    <t>ASX:GMD</t>
  </si>
  <si>
    <t>St Barbara Limited (ASX:SBM)</t>
  </si>
  <si>
    <t>IQTR1818351622</t>
  </si>
  <si>
    <t>Dacian Gold Limited (ASX:DCN)</t>
  </si>
  <si>
    <t>ASX:DCN</t>
  </si>
  <si>
    <t>Perennial Value Management Limited</t>
  </si>
  <si>
    <t>IQTR1789817541</t>
  </si>
  <si>
    <t>Pinestone Capital Limited (SEHK:804)</t>
  </si>
  <si>
    <t>SEHK:804</t>
  </si>
  <si>
    <t>IQTR1683534394</t>
  </si>
  <si>
    <t>Canopy Finance Limited (BSE:539304)</t>
  </si>
  <si>
    <t>BSE:539304</t>
  </si>
  <si>
    <t>Abhidev Consultancy Services Private Limited; Singularity Ventures Private Limited</t>
  </si>
  <si>
    <t>IQTR708075336</t>
  </si>
  <si>
    <t>PNM Resources, Inc. (NYSE:PNM)</t>
  </si>
  <si>
    <t>NYSE:PNM</t>
  </si>
  <si>
    <t>Avangrid, Inc. (NYSE:AGR)</t>
  </si>
  <si>
    <t>IQTR692545316</t>
  </si>
  <si>
    <t>Cowen Inc. (NasdaqGS:COWN)</t>
  </si>
  <si>
    <t>NasdaqGS:COWN</t>
  </si>
  <si>
    <t>TD Securities Inc.</t>
  </si>
  <si>
    <t>BlackRock, Inc. (NYSE:BLK); The Vanguard Group, Inc.; Magnetar Capital, LLC; Azora Capital LP</t>
  </si>
  <si>
    <t>IQTR1794023887</t>
  </si>
  <si>
    <t>McPherson's Limited (ASX:MCP)</t>
  </si>
  <si>
    <t>ASX:MCP</t>
  </si>
  <si>
    <t>Bennamon Pty Ltd.</t>
  </si>
  <si>
    <t>Investors Mutual Limited; Microequities Asset Management Pty Limited; Lennox Capital Partners</t>
  </si>
  <si>
    <t>IQTR709754773</t>
  </si>
  <si>
    <t>Vantage Towers AG (DB:VTWR)</t>
  </si>
  <si>
    <t>DB:VTWR</t>
  </si>
  <si>
    <t>KKR &amp; Co. Inc. (NYSE:KKR); Global Infrastructure Management, LLC</t>
  </si>
  <si>
    <t>Vodafone GmbH</t>
  </si>
  <si>
    <t>IQTR1814805685</t>
  </si>
  <si>
    <t>AlAhli Takaful Company</t>
  </si>
  <si>
    <t>Arabian Shield Cooperative Insurance Company (SASE:8070)</t>
  </si>
  <si>
    <t>IQTR711395794</t>
  </si>
  <si>
    <t>Sygnity S.A. (WSE:SGN)</t>
  </si>
  <si>
    <t>WSE:SGN</t>
  </si>
  <si>
    <t>TSS Europe B.V.</t>
  </si>
  <si>
    <t>IQTR1775295318</t>
  </si>
  <si>
    <t>Attis Oil and Gas Ltd</t>
  </si>
  <si>
    <t>Helium One Treasury Ltd</t>
  </si>
  <si>
    <t>IQTR694106833</t>
  </si>
  <si>
    <t>Consus Real Estate AG (XTRA:CC1)</t>
  </si>
  <si>
    <t>XTRA:CC1</t>
  </si>
  <si>
    <t>Adler Group S.A. (XTRA:ADJ)</t>
  </si>
  <si>
    <t>Aggregate Holdings S.A.</t>
  </si>
  <si>
    <t>IQTR674144943</t>
  </si>
  <si>
    <t>AVIC Electromechanical Systems Co.,Ltd (SZSE:002013)</t>
  </si>
  <si>
    <t>SZSE:002013</t>
  </si>
  <si>
    <t>China Avionics Systems Co.,Ltd. (SHSE:600372)</t>
  </si>
  <si>
    <t>IQTR1803189597</t>
  </si>
  <si>
    <t>SouthCrest Financial Group, Inc.</t>
  </si>
  <si>
    <t>Colony Bankcorp, Inc. (NasdaqGM:CBAN)</t>
  </si>
  <si>
    <t>IQTR712351649</t>
  </si>
  <si>
    <t>LHC Group, Inc. (NasdaqGS:LHCG)</t>
  </si>
  <si>
    <t>NasdaqGS:LHCG</t>
  </si>
  <si>
    <t>OptumHealth, Inc.</t>
  </si>
  <si>
    <t>BlackRock, Inc. (NYSE:BLK); The Vanguard Group, Inc.; Wellington Management Group LLP</t>
  </si>
  <si>
    <t>IQTR1776088578</t>
  </si>
  <si>
    <t>Velodyne Lidar, Inc. (NasdaqGS:VLDR)</t>
  </si>
  <si>
    <t>NasdaqGS:VLDR</t>
  </si>
  <si>
    <t>Ouster, Inc. (NYSE:OUST)</t>
  </si>
  <si>
    <t>Baidu Holdings Limited; Baidu (Hong Kong) Limited</t>
  </si>
  <si>
    <t>IQTR1814398121</t>
  </si>
  <si>
    <t>Raysum Co., Ltd. (TSE:8890)</t>
  </si>
  <si>
    <t>TSE:8890</t>
  </si>
  <si>
    <t>Rays Company (HongKong) Limited</t>
  </si>
  <si>
    <t>IQTR1801089849</t>
  </si>
  <si>
    <t>Hitachi Transport System, Ltd. (TSE:9086)</t>
  </si>
  <si>
    <t>TSE:9086</t>
  </si>
  <si>
    <t>KKR &amp; Co. Inc. (NYSE:KKR)</t>
  </si>
  <si>
    <t>SG Holdings Co.,Ltd. (TSE:9143); Oasis Management Company Ltd.; State Street Bank and Trust Company 510312; State Street Bank and Trust Company 510311; BNY GCM CLIENT ACCOUNT JPRD AC ISG (FE-AC); Goldman Sachs &amp; Co. REG; Custody Bank of Japan, Ltd. (Trust Account); The Master Trust Bank of Japan, Ltd. (Trust Account)</t>
  </si>
  <si>
    <t>IQTR1780874506</t>
  </si>
  <si>
    <t>Sequent Scientific Limited (BSE:512529)</t>
  </si>
  <si>
    <t>BSE:512529</t>
  </si>
  <si>
    <t>CA Harbor Investments</t>
  </si>
  <si>
    <t>Chayadeep Properties Private Limited; Agnus Holdings Private Limited; Pronomz Ventures LLP; Agnus Capital LLP; Chayadeep Ventures LLP; Devicam Capital LLP</t>
  </si>
  <si>
    <t>IQTR668594618</t>
  </si>
  <si>
    <t>AKD Securities Limited (KASE:AKDSL)</t>
  </si>
  <si>
    <t>KASE:AKDSL</t>
  </si>
  <si>
    <t>AKD Securities Limited</t>
  </si>
  <si>
    <t>BankIslami Pakistan Limited (KASE:BIPL)</t>
  </si>
  <si>
    <t>IQTR1673607092</t>
  </si>
  <si>
    <t>Elos Medtech AB (publ) (OM:ELOS B)</t>
  </si>
  <si>
    <t>OM:ELOS B</t>
  </si>
  <si>
    <t>TA Associates Management, L.P.</t>
  </si>
  <si>
    <t>Svolder AB (publ) (OM:SVOL B); Nordea Fonder AB; Lannebo Fonder AB; Aktia Fund Management Company Ltd; Bank Julius Baer &amp; Co. Ltd, Investment Arm; Cliens Kapitalförvaltning AB; Aktia Nordic Micro Cap</t>
  </si>
  <si>
    <t>IQTR718342383</t>
  </si>
  <si>
    <t>RPS Group plc (LSE:RPS)</t>
  </si>
  <si>
    <t>LSE:RPS</t>
  </si>
  <si>
    <t>Tetra Tech, Inc. (NasdaqGS:TTEK)</t>
  </si>
  <si>
    <t>M&amp;G Investment Management Limited; The Wellcome Trust Limited; Aberforth Partners LLP; RWC Asset Management LLP; Artemis Investment Management LLP</t>
  </si>
  <si>
    <t>IQTR1801804319</t>
  </si>
  <si>
    <t>va-Q-tec AG (XTRA:VQT)</t>
  </si>
  <si>
    <t>XTRA:VQT</t>
  </si>
  <si>
    <t>EQT Partners AB</t>
  </si>
  <si>
    <t>IQTR1818613447</t>
  </si>
  <si>
    <t>Companhia de Locação das Américas</t>
  </si>
  <si>
    <t>Localiza Rent a Car S.A. (BOVESPA:RENT3)</t>
  </si>
  <si>
    <t>IQTR689617382</t>
  </si>
  <si>
    <t>Total Access Communication Public Company Limited (SET:DTAC)</t>
  </si>
  <si>
    <t>SET:DTAC</t>
  </si>
  <si>
    <t>True Corporation Public Company Limited (SET:TRUE)</t>
  </si>
  <si>
    <t>Telenor Asia Pte. Ltd.</t>
  </si>
  <si>
    <t>IQTR1759261038</t>
  </si>
  <si>
    <t>Tunisie Valeurs Société anonyme (BVMT:TVAL)</t>
  </si>
  <si>
    <t>BVMT:TVAL</t>
  </si>
  <si>
    <t>Banque Internationale Arabe de Tunisie Société anonyme (BVMT:BIAT)</t>
  </si>
  <si>
    <t>Integra Partners</t>
  </si>
  <si>
    <t>IQTR652704626</t>
  </si>
  <si>
    <t>CLASSYS Inc. (KOSDAQ:A214150)</t>
  </si>
  <si>
    <t>KOSDAQ:A214150</t>
  </si>
  <si>
    <t>Bain Capital, LP</t>
  </si>
  <si>
    <t>IQTR1777265919</t>
  </si>
  <si>
    <t>China Infrastructure &amp; Logistics Group Ltd. (SEHK:1719)</t>
  </si>
  <si>
    <t>SEHK:1719</t>
  </si>
  <si>
    <t>Hubei Port Group Company Limited</t>
  </si>
  <si>
    <t>Zall Holding Co., Ltd.; China Tongshang Investment Group Limited</t>
  </si>
  <si>
    <t>IQTR1763866008</t>
  </si>
  <si>
    <t>PT Petrosea Tbk (IDX:PTRO)</t>
  </si>
  <si>
    <t>IDX:PTRO</t>
  </si>
  <si>
    <t>PT Caraka Reksa Optima</t>
  </si>
  <si>
    <t>PT. Indika Energy Tbk (IDX:INDY)</t>
  </si>
  <si>
    <t>IQTR1774353330</t>
  </si>
  <si>
    <t>Nice Footwear S.p.A. (BIT:NFT)</t>
  </si>
  <si>
    <t>BIT:NFT</t>
  </si>
  <si>
    <t>Palladio Holding S.p.a.</t>
  </si>
  <si>
    <t>IQTR1814506737</t>
  </si>
  <si>
    <t>Flagstar Bancorp, Inc.</t>
  </si>
  <si>
    <t>New York Community Bancorp, Inc. (NYSE:NYCB)</t>
  </si>
  <si>
    <t>IQTR712697011</t>
  </si>
  <si>
    <t>PT Link Net Tbk (IDX:LINK)</t>
  </si>
  <si>
    <t>IDX:LINK</t>
  </si>
  <si>
    <t>PT XL Axiata Tbk (IDX:EXCL); Axiata Investments (Indonesia) Sdn Bhd</t>
  </si>
  <si>
    <t>PT First Media Tbk (IDX:KBLV); Asia Link Dewa Pte. Ltd.</t>
  </si>
  <si>
    <t>IQTR1675815599</t>
  </si>
  <si>
    <t>Amcorp Global Limited (SGX:S9B)</t>
  </si>
  <si>
    <t>SGX:S9B</t>
  </si>
  <si>
    <t>Amcorp Group Berhad</t>
  </si>
  <si>
    <t>TEE International Limited (SGX:M1Z)</t>
  </si>
  <si>
    <t>IQTR650821063</t>
  </si>
  <si>
    <t>Atlas Air Worldwide Holdings, Inc. (NasdaqGS:AAWW)</t>
  </si>
  <si>
    <t>NasdaqGS:AAWW</t>
  </si>
  <si>
    <t>Apollo Global Management, Inc. (NYSE:APO); J.F. Lehman and Company, LLC; Hill City Capital LP</t>
  </si>
  <si>
    <t>BlackRock, Inc. (NYSE:BLK); The Vanguard Group, Inc.; Dimensional Fund Advisors LP; Tpg Special Situations Partners Management Company ,L.P</t>
  </si>
  <si>
    <t>IQTR1794452835</t>
  </si>
  <si>
    <t>Nam Seng Insurance Public Company Limited (SET:NSI)</t>
  </si>
  <si>
    <t>SET:NSI</t>
  </si>
  <si>
    <t>ThaiSri Insurance Public Company Limited</t>
  </si>
  <si>
    <t>N.S. Alliance Company Limited; Pok Khim Company Limited</t>
  </si>
  <si>
    <t>IQTR1813085582</t>
  </si>
  <si>
    <t>Société Marseillaise du Tunnel Prado Carénage (ENXTPA:SMTPC)</t>
  </si>
  <si>
    <t>ENXTPA:SMTPC</t>
  </si>
  <si>
    <t>Eiffage SA (ENXTPA:FGR); VINCI Concessions SA</t>
  </si>
  <si>
    <t>IQTR1761125468</t>
  </si>
  <si>
    <t>Insumos Agroquímicos S.A. (BASE:INAG)</t>
  </si>
  <si>
    <t>BASE:INAG</t>
  </si>
  <si>
    <t>RASA Holding LLC</t>
  </si>
  <si>
    <t>IQTR716984718</t>
  </si>
  <si>
    <t>Aerojet Rocketdyne Holdings, Inc. (NYSE:AJRD)</t>
  </si>
  <si>
    <t>NYSE:AJRD</t>
  </si>
  <si>
    <t>L3Harris Technologies, Inc. (NYSE:LHX)</t>
  </si>
  <si>
    <t>IQTR1819034182</t>
  </si>
  <si>
    <t>Mirainovate Co., Ltd. (TSE:3528)</t>
  </si>
  <si>
    <t>TSE:3528</t>
  </si>
  <si>
    <t>J Trust Co., Ltd. (TSE:8508)</t>
  </si>
  <si>
    <t>Shinwa Kogyo Co., Ltd.; Rakuten Securities, Inc.; SMBC Nikko Securities Inc.; NLHD Co., Ltd.; JAPAN POCKET Co., Ltd.</t>
  </si>
  <si>
    <t>IQTR1815146244</t>
  </si>
  <si>
    <t>Tremont Mortgage Trust</t>
  </si>
  <si>
    <t>Seven Hills Realty Trust (NasdaqCM:SEVN)</t>
  </si>
  <si>
    <t>Tremont Realty Capital</t>
  </si>
  <si>
    <t>IQTR712748113</t>
  </si>
  <si>
    <t>Heba Fastighets AB (publ) (OM:HEBA B)</t>
  </si>
  <si>
    <t>OM:HEBA B</t>
  </si>
  <si>
    <t>Samhällsbyggnadsbolaget i Norden AB (publ) (OM:SBB B)</t>
  </si>
  <si>
    <t>IQTR1819617865</t>
  </si>
  <si>
    <t>Kelsey Developments PLC (COSE:KDL.N0000)</t>
  </si>
  <si>
    <t>COSE:KDL.N0000</t>
  </si>
  <si>
    <t>Blue Ocean Residencies (Private) Limited</t>
  </si>
  <si>
    <t>IQTR1815304169</t>
  </si>
  <si>
    <t>Dawson Geophysical Company (NasdaqGS:DWSN)</t>
  </si>
  <si>
    <t>NasdaqGS:DWSN</t>
  </si>
  <si>
    <t>Wilks Brothers, LLC</t>
  </si>
  <si>
    <t>IQTR1686092367</t>
  </si>
  <si>
    <t>MOJ S.A. (WSE:MOJ)</t>
  </si>
  <si>
    <t>WSE:MOJ</t>
  </si>
  <si>
    <t>Fabryki Sprzetu i Narzedzi Górniczych Grupa Kapitalowa FASING S.A. (WSE:FSG)</t>
  </si>
  <si>
    <t>Karbon 2 Sp. z o.o.</t>
  </si>
  <si>
    <t>IQTR690327888</t>
  </si>
  <si>
    <t>INTAGE HOLDINGS Inc. (TSE:4326)</t>
  </si>
  <si>
    <t>TSE:4326</t>
  </si>
  <si>
    <t>International Fund Management Limited; Nippon Active Value Fund plc (LSE:NAVF)</t>
  </si>
  <si>
    <t>Rising Sun Management Ltd.; Earle 1927 LLC</t>
  </si>
  <si>
    <t>IQTR1770478037</t>
  </si>
  <si>
    <t>Alumetal S.A. (WSE:AML)</t>
  </si>
  <si>
    <t>WSE:AML</t>
  </si>
  <si>
    <t>Norsk Hydro ASA (OB:NHY)</t>
  </si>
  <si>
    <t>IQTR1781036911</t>
  </si>
  <si>
    <t>Biotest Aktiengesellschaft (XTRA:BIO3)</t>
  </si>
  <si>
    <t>XTRA:BIO3</t>
  </si>
  <si>
    <t>Grifols, S.A. (BME:GRF)</t>
  </si>
  <si>
    <t>IQTR1681795901</t>
  </si>
  <si>
    <t>Justride Enterprises Limited (BSE:531035)</t>
  </si>
  <si>
    <t>BSE:531035</t>
  </si>
  <si>
    <t>Just Right Life Limited</t>
  </si>
  <si>
    <t>IQTR1779863907</t>
  </si>
  <si>
    <t>CI Capital Holding For Financial Investments (S.A.E) (CASE:CICH)</t>
  </si>
  <si>
    <t>CASE:CICH</t>
  </si>
  <si>
    <t>Banque Misr (S.A.E.)</t>
  </si>
  <si>
    <t>IQTR704059123</t>
  </si>
  <si>
    <t>HG Industries Limited (BSE:513723)</t>
  </si>
  <si>
    <t>BSE:513723</t>
  </si>
  <si>
    <t>Greenlam Industries Limited (NSEI:GREENLAM)</t>
  </si>
  <si>
    <t>S M Safeinvest Pvt Ltd</t>
  </si>
  <si>
    <t>IQTR1679648651</t>
  </si>
  <si>
    <t>Farmers Bankshares, Inc. (OTCPK:FBVA)</t>
  </si>
  <si>
    <t>OTCPK:FBVA</t>
  </si>
  <si>
    <t>TowneBank (NasdaqGS:TOWN)</t>
  </si>
  <si>
    <t>IQTR1797205821</t>
  </si>
  <si>
    <t>NHOA S.A. (ENXTPA:NHOA)</t>
  </si>
  <si>
    <t>ENXTPA:NHOA</t>
  </si>
  <si>
    <t>Taiwan Cement Corp. (TWSE:1101)</t>
  </si>
  <si>
    <t>GDF International S.A.</t>
  </si>
  <si>
    <t>IQTR711913025</t>
  </si>
  <si>
    <t>Veritas (India) Limited (BSE:512229)</t>
  </si>
  <si>
    <t>BSE:512229</t>
  </si>
  <si>
    <t>Swan Energy Limited (BSE:503310)</t>
  </si>
  <si>
    <t>Groupe Veritas Ltd</t>
  </si>
  <si>
    <t>IQTR1784136224</t>
  </si>
  <si>
    <t>Komercijalna banka a.d. (BELEX:KMBN)</t>
  </si>
  <si>
    <t>BELEX:KMBN</t>
  </si>
  <si>
    <t>Nova Ljubljanska Banka d.d. (LJSE:NLBR)</t>
  </si>
  <si>
    <t>IQTR656400398</t>
  </si>
  <si>
    <t>Chip Eng Seng Corporation Ltd (SGX:C29)</t>
  </si>
  <si>
    <t>SGX:C29</t>
  </si>
  <si>
    <t>Tang Dynasty Treasure Pte. Ltd.</t>
  </si>
  <si>
    <t>IQTR1816534882</t>
  </si>
  <si>
    <t>Nova Empire Public Company Limited (SET:NOVA)</t>
  </si>
  <si>
    <t>SET:NOVA</t>
  </si>
  <si>
    <t>IQTR681289841</t>
  </si>
  <si>
    <t>Hitachi Capital Corporation</t>
  </si>
  <si>
    <t>Mitsubishi HC Capital Inc. (TSE:8593)</t>
  </si>
  <si>
    <t>Hitachi, Ltd. (TSE:6501); The Goldman Sachs Group, Inc. (NYSE:GS); Mitsubishi UFJ Financial Group, Inc. (TSE:8306); Custody Bank of Japan, Ltd.; The Master Trust Bank of Japan, Ltd.; State Street Bank &amp; Trust Company 505001; BNY GCM CLIENT ACCOUNT JPRD AC ISG (FE-AC); JP Morgan Chase Bank 380684; Credit Suisse Securities (USA) LLC-SPCL. For ExCL. BEN</t>
  </si>
  <si>
    <t>IQTR689667169</t>
  </si>
  <si>
    <t>Archicom S.A. (WSE:ARH)</t>
  </si>
  <si>
    <t>WSE:ARH</t>
  </si>
  <si>
    <t>Echo Investment S.A. (WSE:ECH)</t>
  </si>
  <si>
    <t>IQTR704852874</t>
  </si>
  <si>
    <t>Housing Development Finance Corporation Limited (BSE:500010)</t>
  </si>
  <si>
    <t>BSE:500010</t>
  </si>
  <si>
    <t>HDFC Bank Limited (NSEI:HDFCBANK)</t>
  </si>
  <si>
    <t>Premji Invest Limited</t>
  </si>
  <si>
    <t>IQTR1776973269</t>
  </si>
  <si>
    <t>Luther Burbank Corporation (NasdaqGS:LBC)</t>
  </si>
  <si>
    <t>NasdaqGS:LBC</t>
  </si>
  <si>
    <t>Washington Federal, Inc. (NasdaqGS:WAFD)</t>
  </si>
  <si>
    <t>IQTR1815178068</t>
  </si>
  <si>
    <t>PT Cahayaputra Asa Keramik Tbk (IDX:CAKK)</t>
  </si>
  <si>
    <t>IDX:CAKK</t>
  </si>
  <si>
    <t>PT Tancorp Bangun Indonesia</t>
  </si>
  <si>
    <t>Pt Marissi Idola Sumber Sejahtera</t>
  </si>
  <si>
    <t>IQTR1805860863</t>
  </si>
  <si>
    <t>F&amp;G Annuities &amp; Life, Inc. (NYSE:FG)</t>
  </si>
  <si>
    <t>NYSE:FG</t>
  </si>
  <si>
    <t>Fidelity National Financial, Inc. (NYSE:FNF)</t>
  </si>
  <si>
    <t>BlackRock, Inc. (NYSE:BLK); The Vanguard Group, Inc.; BlackRock Fund Advisors; Blackstone Alternative Credit Advisors LP; Blackstone Tactical Opportunities Advisors L.L.C.; Coral Blue Investment Pte. Ltd.; CC Capital Management, LLC; Blackstone Group Management L.L.C.; Bilcar, LLC</t>
  </si>
  <si>
    <t>IQTR653912968</t>
  </si>
  <si>
    <t>Shalimar Agencies Limited (BSE:539895)</t>
  </si>
  <si>
    <t>BSE:539895</t>
  </si>
  <si>
    <t>IT Trailblazers Resources Private Limited</t>
  </si>
  <si>
    <t>Quebec Tech Solutions Private Limited</t>
  </si>
  <si>
    <t>IQTR712264205</t>
  </si>
  <si>
    <t>Alio Gold Inc.</t>
  </si>
  <si>
    <t>Argonaut Gold Inc. (TSX:AR)</t>
  </si>
  <si>
    <t>IQTR661474033</t>
  </si>
  <si>
    <t>Eastern &amp; Oriental Berhad (KLSE:E&amp;O)</t>
  </si>
  <si>
    <t>KLSE:E&amp;O</t>
  </si>
  <si>
    <t>Amazing Parade Sdn. Bhd.</t>
  </si>
  <si>
    <t>Sweetwater SPV Sdn Bhd</t>
  </si>
  <si>
    <t>IQTR709357452</t>
  </si>
  <si>
    <t>Global Dining Holdings Limited (SEHK:8496)</t>
  </si>
  <si>
    <t>SEHK:8496</t>
  </si>
  <si>
    <t>AA Food Holdings Limited</t>
  </si>
  <si>
    <t>IQTR1814500242</t>
  </si>
  <si>
    <t>Thorn Group Limited (ASX:TGA)</t>
  </si>
  <si>
    <t>ASX:TGA</t>
  </si>
  <si>
    <t>Somers Limited</t>
  </si>
  <si>
    <t>Forager Funds Management Pty Ltd.</t>
  </si>
  <si>
    <t>IQTR718913928</t>
  </si>
  <si>
    <t>Thai Rayon Public Company Limited (SET:TR)</t>
  </si>
  <si>
    <t>SET:TR</t>
  </si>
  <si>
    <t>Surya Kiran Investments Pte. Ltd.</t>
  </si>
  <si>
    <t>Grasim Industries Limited (NSEI:GRASIM); Asseau Company Limited; Thai Industrial Management &amp; Trading Co., Ltd.; Rama Trading Co.,Ltd.; Wholton Company Limited; Oneida Services Limited</t>
  </si>
  <si>
    <t>IQTR1773172317</t>
  </si>
  <si>
    <t>Butterfly Gandhimathi Appliances Limited (BSE:517421)</t>
  </si>
  <si>
    <t>BSE:517421</t>
  </si>
  <si>
    <t>Crompton Greaves Consumer Electricals Limited (NSEI:CROMPTON)</t>
  </si>
  <si>
    <t>LLM Appliances Limited; VM Chettiar &amp; Sons India LLP</t>
  </si>
  <si>
    <t>IQTR1773009395</t>
  </si>
  <si>
    <t>Liberty Bancshares, Inc. (Ada, OH)</t>
  </si>
  <si>
    <t>Middlefield Banc Corp. (NasdaqCM:MBCN)</t>
  </si>
  <si>
    <t>IQTR1784799686</t>
  </si>
  <si>
    <t>Gameone Holdings Limited (SEHK:8282)</t>
  </si>
  <si>
    <t>SEHK:8282</t>
  </si>
  <si>
    <t>IQTR1759653302</t>
  </si>
  <si>
    <t>ACME Printing and Packaging PLC (COSE:ACME.N0000)</t>
  </si>
  <si>
    <t>COSE:ACME.N0000</t>
  </si>
  <si>
    <t>Lankem Ceylon PLC (COSE:LCEY.N0000)</t>
  </si>
  <si>
    <t>IQTR1682165061</t>
  </si>
  <si>
    <t>YuanShengTai Dairy Farm Limited (SEHK:1431)</t>
  </si>
  <si>
    <t>SEHK:1431</t>
  </si>
  <si>
    <t>China Feihe Limited (SEHK:6186)</t>
  </si>
  <si>
    <t>IQTR687353744</t>
  </si>
  <si>
    <t>Aareal Bank AG (XTRA:ARL)</t>
  </si>
  <si>
    <t>XTRA:ARL</t>
  </si>
  <si>
    <t>Advent International Corporation; Centerbridge Partners, L.P.; Cpp Investment Board Europe S.à R.L.</t>
  </si>
  <si>
    <t>Petrus Advisers LLP; Teleios Capital Partners GmbH; Talomon Capital Limited; Vesa Equity Investment S.à R.L.</t>
  </si>
  <si>
    <t>IQTR1777359213</t>
  </si>
  <si>
    <t>R Systems International Limited (NSEI:RSYSTEMS)</t>
  </si>
  <si>
    <t>NSEI:RSYSTEMS</t>
  </si>
  <si>
    <t>Blackstone Inc. (NYSE:BX); BCP Asia II Topco II Pte. Ltd.</t>
  </si>
  <si>
    <t>Satinder &amp; Harpreet Rekhi Family Trust</t>
  </si>
  <si>
    <t>IQTR1815364960</t>
  </si>
  <si>
    <t>Amplitude Surgical SA (ENXTPA:AMPLI)</t>
  </si>
  <si>
    <t>ENXTPA:AMPLI</t>
  </si>
  <si>
    <t>PAI Partners</t>
  </si>
  <si>
    <t>Apax Partners SAS</t>
  </si>
  <si>
    <t>IQTR689023375</t>
  </si>
  <si>
    <t>Meridian Bioscience, Inc. (NasdaqGS:VIVO)</t>
  </si>
  <si>
    <t>NasdaqGS:VIVO</t>
  </si>
  <si>
    <t>SD Biosensor, Inc (KOSE:A137310); SJL Partners</t>
  </si>
  <si>
    <t>BlackRock, Inc. (NYSE:BLK); The Vanguard Group, Inc.; Royce &amp; Associates, LP; Impactive Capital LP</t>
  </si>
  <si>
    <t>IQTR1790065699</t>
  </si>
  <si>
    <t>Lotus Chocolate Company Limited (BSE:523475)</t>
  </si>
  <si>
    <t>BSE:523475</t>
  </si>
  <si>
    <t>Reliance Consumer Products Limited</t>
  </si>
  <si>
    <t>IQTR1819976803</t>
  </si>
  <si>
    <t>Suwary S.A. (WSE:SUW)</t>
  </si>
  <si>
    <t>WSE:SUW</t>
  </si>
  <si>
    <t>Przetwórstwo Tworzyw Sztucznych Plast-Box S.A.</t>
  </si>
  <si>
    <t>Wentworth Tech Sp. z.o.o.; Savtec Sp. z o.o.</t>
  </si>
  <si>
    <t>IQTR1817439540</t>
  </si>
  <si>
    <t>Chinachem Group Co. Ltd.</t>
  </si>
  <si>
    <t>IQTR1798910523</t>
  </si>
  <si>
    <t>Stella Holdings Berhad (KLSE:STELLA)</t>
  </si>
  <si>
    <t>KLSE:STELLA</t>
  </si>
  <si>
    <t>Varia Engineering Services Sdn Bhd</t>
  </si>
  <si>
    <t>Fine Approach Sdn Bhd; Cerdik Cempaka Sdn Bhd; Anjuran Utama Sdn Bhd; Westiara Development Sdn. Bhd.; Nova Premium Sdn Bhd</t>
  </si>
  <si>
    <t>IQTR1805728831</t>
  </si>
  <si>
    <t>The Valens Company Inc. (TSX:VLNS)</t>
  </si>
  <si>
    <t>TSX:VLNS</t>
  </si>
  <si>
    <t>SNDL Inc. (NasdaqCM:SNDL)</t>
  </si>
  <si>
    <t>IQTR1797580196</t>
  </si>
  <si>
    <t>Allane SE (XTRA:LNSX)</t>
  </si>
  <si>
    <t>XTRA:LNSX</t>
  </si>
  <si>
    <t>Hyundai Capital Bank Europe GmbH</t>
  </si>
  <si>
    <t>IQTR657331577</t>
  </si>
  <si>
    <t>Ador Fontech Limited (BSE:530431)</t>
  </si>
  <si>
    <t>BSE:530431</t>
  </si>
  <si>
    <t>Ador Welding Limited (BSE:517041)</t>
  </si>
  <si>
    <t>IQTR1785167557</t>
  </si>
  <si>
    <t>Gogoro Inc. (NasdaqGS:GGR)</t>
  </si>
  <si>
    <t>NasdaqGS:GGR</t>
  </si>
  <si>
    <t>Taishin Venture Capital Co., Ltd.</t>
  </si>
  <si>
    <t>Temasek Holdings (Private) Limited; National Development Fund, Executive Yuan; ENGIE New Ventures</t>
  </si>
  <si>
    <t>IQTR1774632561</t>
  </si>
  <si>
    <t>TOTM Technologies Limited (Catalist:42F)</t>
  </si>
  <si>
    <t>Catalist:42F</t>
  </si>
  <si>
    <t>Yinda Pte. Ltd.</t>
  </si>
  <si>
    <t>IQTR684019666</t>
  </si>
  <si>
    <t>Fertilizantes Heringer S.A. (BOVESPA:FHER3)</t>
  </si>
  <si>
    <t>BOVESPA:FHER3</t>
  </si>
  <si>
    <t>Eurochem Comercio De Produtos Quimicos Ltda.</t>
  </si>
  <si>
    <t>Heringer Participações Ltda</t>
  </si>
  <si>
    <t>IQTR1762485402</t>
  </si>
  <si>
    <t>National Drilling Company (CASE:NDRL)</t>
  </si>
  <si>
    <t>CASE:NDRL</t>
  </si>
  <si>
    <t>Verto Holding</t>
  </si>
  <si>
    <t>IQTR708242899</t>
  </si>
  <si>
    <t>Sable Exploration and Mining Limited (JSE:SXM)</t>
  </si>
  <si>
    <t>JSE:SXM</t>
  </si>
  <si>
    <t>PBNJ Trading and Consulting (Pty) Limited</t>
  </si>
  <si>
    <t>IQTR1818343840</t>
  </si>
  <si>
    <t>Rodna Zemya Holding AD (BUL:HRZ)</t>
  </si>
  <si>
    <t>BUL:HRZ</t>
  </si>
  <si>
    <t>Nevena</t>
  </si>
  <si>
    <t>IQTR651894889</t>
  </si>
  <si>
    <t>Advance Information Marketing Berhad (KLSE:AIM)</t>
  </si>
  <si>
    <t>KLSE:AIM</t>
  </si>
  <si>
    <t>IQTR691676107</t>
  </si>
  <si>
    <t>Beijing Enterprises Urban Resources Group Limited (SEHK:3718)</t>
  </si>
  <si>
    <t>SEHK:3718</t>
  </si>
  <si>
    <t>Beijing Enterprises Water Group Limited (SEHK:371)</t>
  </si>
  <si>
    <t>IQTR1781071056</t>
  </si>
  <si>
    <t>Cerealis SA (BVMT:CREAL)</t>
  </si>
  <si>
    <t>BVMT:CREAL</t>
  </si>
  <si>
    <t>Power Brands</t>
  </si>
  <si>
    <t>Consortium Tuniso-Koweitien de Développement</t>
  </si>
  <si>
    <t>IQTR1816582941</t>
  </si>
  <si>
    <t>Suven Pharmaceuticals Limited (NSEI:SUVENPHAR)</t>
  </si>
  <si>
    <t>NSEI:SUVENPHAR</t>
  </si>
  <si>
    <t>Advent International Corporation</t>
  </si>
  <si>
    <t>IQTR1819722158</t>
  </si>
  <si>
    <t>Carry Wealth Holdings Limited (SEHK:643)</t>
  </si>
  <si>
    <t>SEHK:643</t>
  </si>
  <si>
    <t>IQTR1803451149</t>
  </si>
  <si>
    <t>VIVO Cannabis Inc. (TSX:VIVO)</t>
  </si>
  <si>
    <t>TSX:VIVO</t>
  </si>
  <si>
    <t>MediPharm Labs Corp. (TSX:LABS)</t>
  </si>
  <si>
    <t>IQTR1819546029</t>
  </si>
  <si>
    <t>Wonik Pne Co., Ltd</t>
  </si>
  <si>
    <t>Wonik Pne Co., Ltd. (KOSDAQ:A217820)</t>
  </si>
  <si>
    <t>IQTR1800744960</t>
  </si>
  <si>
    <t>Heng Huat Resources Group Berhad (KLSE:HHGROUP)</t>
  </si>
  <si>
    <t>KLSE:HHGROUP</t>
  </si>
  <si>
    <t>IQTR1802628527</t>
  </si>
  <si>
    <t>Toshiba Corporation (TSE:6502)</t>
  </si>
  <si>
    <t>TSE:6502</t>
  </si>
  <si>
    <t>Suzuki Motor Corporation (TSE:7269); ROHM Co., Ltd. (TSE:6963); Japan Industrial Partners, Inc.</t>
  </si>
  <si>
    <t>IQTR1814461305</t>
  </si>
  <si>
    <t>Svedbergs i Dalstorp AB (publ) (OM:SVED B)</t>
  </si>
  <si>
    <t>OM:SVED B</t>
  </si>
  <si>
    <t>Stena Adactum AB</t>
  </si>
  <si>
    <t>IQTR1777048979</t>
  </si>
  <si>
    <t>Distell Group Holdings Limited (JSE:DGH)</t>
  </si>
  <si>
    <t>JSE:DGH</t>
  </si>
  <si>
    <t>Heineken International B.V.</t>
  </si>
  <si>
    <t>IQTR1758452258</t>
  </si>
  <si>
    <t>White Organic Retail Limited (BSE:542667)</t>
  </si>
  <si>
    <t>BSE:542667</t>
  </si>
  <si>
    <t>Suumaya Retail Limited</t>
  </si>
  <si>
    <t>White Organic Agro Limited (BSE:513713)</t>
  </si>
  <si>
    <t>IQTR715919447</t>
  </si>
  <si>
    <t>Mr. Onion International Co., Ltd (TPEX:2740)</t>
  </si>
  <si>
    <t>TPEX:2740</t>
  </si>
  <si>
    <t>Jingshuo International Enterprise Co. , Ltd.; Jingyue International Enterprise Co., Ltd.</t>
  </si>
  <si>
    <t>Sweet Onion Investment Co., Ltd.; Master Rate Management</t>
  </si>
  <si>
    <t>IQTR1781652116</t>
  </si>
  <si>
    <t>TM hf.</t>
  </si>
  <si>
    <t>Kvika banki hf. (ICSE:KVIKA)</t>
  </si>
  <si>
    <t>IQTR696037304</t>
  </si>
  <si>
    <t>Fawry for Banking Technology and Electronic Payments S.A.E. (CASE:FWRY)</t>
  </si>
  <si>
    <t>CASE:FWRY</t>
  </si>
  <si>
    <t>Responsability Participations AG; Egyptian-American Enterprise Fund; Link Holdco BV; Black Sparrow Long Term Investments LTD</t>
  </si>
  <si>
    <t>PSI Netherlands Holding B.V.</t>
  </si>
  <si>
    <t>IQTR656930894</t>
  </si>
  <si>
    <t>Mimi's Rock Corp. (TSXV:MIMI)</t>
  </si>
  <si>
    <t>TSXV:MIMI</t>
  </si>
  <si>
    <t>1000374984 Ontario Inc.</t>
  </si>
  <si>
    <t>Bloom Burton &amp; Co. Inc.; Bloom Burton Healthcare Lending Trust; Bloom Burton Investment Group Inc.; Bloom Burton Securities Inc.; Bloom Burton Management Services Inc.; Bloom Burton Canadian Healthcare Fund</t>
  </si>
  <si>
    <t>IQTR1817481677</t>
  </si>
  <si>
    <t>Bright Oceans Inter-Telecom Corporation (SHSE:600289)</t>
  </si>
  <si>
    <t>SHSE:600289</t>
  </si>
  <si>
    <t>Dalian Wanyi Investment Co., Ltd.</t>
  </si>
  <si>
    <t>IQTR1763275568</t>
  </si>
  <si>
    <t>Milestone Builder Holdings Limited (SEHK:1667)</t>
  </si>
  <si>
    <t>SEHK:1667</t>
  </si>
  <si>
    <t>IQTR693440053</t>
  </si>
  <si>
    <t>Ework Group AB (publ) (OM:EWRK)</t>
  </si>
  <si>
    <t>OM:EWRK</t>
  </si>
  <si>
    <t>Investment AB Arawak</t>
  </si>
  <si>
    <t>IQTR686921368</t>
  </si>
  <si>
    <t>BOC Kenya Plc (NASE:BOC)</t>
  </si>
  <si>
    <t>NASE:BOC</t>
  </si>
  <si>
    <t>Carbacid Investments plc (NASE:CARB)</t>
  </si>
  <si>
    <t>Best Investment Decisions Ltd; Allied Storage Limited; Saraj Properties Limited; B O C Holdings</t>
  </si>
  <si>
    <t>IQTR696170628</t>
  </si>
  <si>
    <t>Mirae Technology Co., Ltd.</t>
  </si>
  <si>
    <t>Korea Information Certificate Authority, Inc. (KOSDAQ:A053300)</t>
  </si>
  <si>
    <t>Daou Data Corp. (KOSDAQ:A032190); Corstone Asia Co., Ltd.</t>
  </si>
  <si>
    <t>IQTR1673079236</t>
  </si>
  <si>
    <t>MKVentures Capital Limited (BSE:514238)</t>
  </si>
  <si>
    <t>BSE:514238</t>
  </si>
  <si>
    <t>Oasis Securities Limited (BSE:512489); Linkers Enclave Pvt Ltd; Tuscon Towers Private Limited</t>
  </si>
  <si>
    <t>IQTR1751778968</t>
  </si>
  <si>
    <t>Thyrocare Technologies Limited (BSE:539871)</t>
  </si>
  <si>
    <t>BSE:539871</t>
  </si>
  <si>
    <t>Docon Technologies Private Limited</t>
  </si>
  <si>
    <t>TThyrocare Publications Private Limited; Thyrocare Properties and Infrastructure Private Limited; Sumathi Infra Project Private Limited; Mahima Advertising Private Limited; Pavilion Commercial Pvt Ltd</t>
  </si>
  <si>
    <t>IQTR1671975672</t>
  </si>
  <si>
    <t>Guosheng Financial Holding Inc. (SZSE:002670)</t>
  </si>
  <si>
    <t>SZSE:002670</t>
  </si>
  <si>
    <t>IQTR1790065493</t>
  </si>
  <si>
    <t>Montage Resources Corporation</t>
  </si>
  <si>
    <t>Southwestern Energy Company (NYSE:SWN)</t>
  </si>
  <si>
    <t>EnCap Investments L.P.; Silver Point Capital, L.P.; Travis Peak Resources, LLC</t>
  </si>
  <si>
    <t>IQTR683345429</t>
  </si>
  <si>
    <t>2invest AG (XTRA:2INV)</t>
  </si>
  <si>
    <t>XTRA:2INV</t>
  </si>
  <si>
    <t>Sparta AG (DB:SPT6)</t>
  </si>
  <si>
    <t>IQTR679831827</t>
  </si>
  <si>
    <t>PT Mulia Boga Raya Tbk (IDX:KEJU)</t>
  </si>
  <si>
    <t>IDX:KEJU</t>
  </si>
  <si>
    <t>PT Garudafood Putra Putri Jaya Tbk (IDX:GOOD)</t>
  </si>
  <si>
    <t>IQTR689503217</t>
  </si>
  <si>
    <t>Danske Andelskassers Bank A/S (CPSE:DAB)</t>
  </si>
  <si>
    <t>CPSE:DAB</t>
  </si>
  <si>
    <t>Spar Nord Bank A/S (CPSE:SPNO)</t>
  </si>
  <si>
    <t>IQTR1677835618</t>
  </si>
  <si>
    <t>Ho Wah Genting Berhad (KLSE:HWGB)</t>
  </si>
  <si>
    <t>KLSE:HWGB</t>
  </si>
  <si>
    <t>IQTR665694088</t>
  </si>
  <si>
    <t>HELLA GmbH &amp; Co. KGaA (XTRA:HLE)</t>
  </si>
  <si>
    <t>XTRA:HLE</t>
  </si>
  <si>
    <t>Faurecia S.E. (ENXTPA:EO)</t>
  </si>
  <si>
    <t>IQTR1677717550</t>
  </si>
  <si>
    <t>Lai Fung Holdings Limited (SEHK:1125)</t>
  </si>
  <si>
    <t>SEHK:1125</t>
  </si>
  <si>
    <t>Lai Sun Development Company Limited (SEHK:488)</t>
  </si>
  <si>
    <t>IQTR655992992</t>
  </si>
  <si>
    <t>Rede Energia Participações S.A. (BOVESPA:REDE3)</t>
  </si>
  <si>
    <t>BOVESPA:REDE3</t>
  </si>
  <si>
    <t>Energisa S.A. (BOVESPA:ENGI3)</t>
  </si>
  <si>
    <t>IQTR711404280</t>
  </si>
  <si>
    <t>Versatile Creative Berhad (KLSE:VERSATL)</t>
  </si>
  <si>
    <t>KLSE:VERSATL</t>
  </si>
  <si>
    <t>NSK Trading Sdn Bhd</t>
  </si>
  <si>
    <t>IQTR699083231</t>
  </si>
  <si>
    <t>Korea Miracle People Company (XKON:A331660)</t>
  </si>
  <si>
    <t>XKON:A331660</t>
  </si>
  <si>
    <t>GP Club Co., Ltd.</t>
  </si>
  <si>
    <t>IQTR1813375600</t>
  </si>
  <si>
    <t>Gencan Capital Inc. (CNSX:GCA.X)</t>
  </si>
  <si>
    <t>CNSX:GCA.X</t>
  </si>
  <si>
    <t>Genterra Capital Inc.; York Capital Funding Inc.; Forum Financial Corporation</t>
  </si>
  <si>
    <t>IQTR1760183509</t>
  </si>
  <si>
    <t>Chin Hin Group Property Berhad (KLSE:CHGP)</t>
  </si>
  <si>
    <t>KLSE:CHGP</t>
  </si>
  <si>
    <t>Chin Hin Group Berhad (KLSE:CHINHIN)</t>
  </si>
  <si>
    <t>Divine Inventions Sdn. Bhd.</t>
  </si>
  <si>
    <t>IQTR699626794</t>
  </si>
  <si>
    <t>Indara Insurance Public Company Limited (SET:INSURE)</t>
  </si>
  <si>
    <t>SET:INSURE</t>
  </si>
  <si>
    <t>Rod Dee Det Auto Company Limited</t>
  </si>
  <si>
    <t>TCC Land Company Limited; Thai Rung Rueng Finance &amp; Trust Co. Ltd.; Prestige 2015 Company Limited</t>
  </si>
  <si>
    <t>IQTR660703808</t>
  </si>
  <si>
    <t>E &amp; M Computing Ltd. (TASE:EMCO)</t>
  </si>
  <si>
    <t>TASE:EMCO</t>
  </si>
  <si>
    <t>First Israel Mezzanine Investors Ltd.</t>
  </si>
  <si>
    <t>IQTR702704061</t>
  </si>
  <si>
    <t>Suzhou Douson Drilling &amp; Production Equipment Co.,Ltd. (SHSE:603800)</t>
  </si>
  <si>
    <t>SHSE:603800</t>
  </si>
  <si>
    <t>IQTR1686263844</t>
  </si>
  <si>
    <t>Dynamic Portfolio Management &amp; Services Limited (BSE:530779)</t>
  </si>
  <si>
    <t>BSE:530779</t>
  </si>
  <si>
    <t>Rani Sati Mercantiles Pvt Ltd; Ritesh Real Estates Private Limited; Jwel Moulders &amp; Holdings Private Limited; Darshan Vyapaar Pvt. Ltd.</t>
  </si>
  <si>
    <t>IQTR1774181202</t>
  </si>
  <si>
    <t>Zibo Qixiang Tengda Chemical Co., Ltd (SZSE:002408)</t>
  </si>
  <si>
    <t>SZSE:002408</t>
  </si>
  <si>
    <t>Shandong Energy Group New Material Co., Ltd.</t>
  </si>
  <si>
    <t>IQTR1815812780</t>
  </si>
  <si>
    <t>Global Service Center Public Company Limited (SET:GSC)</t>
  </si>
  <si>
    <t>SET:GSC</t>
  </si>
  <si>
    <t>ASIA Capital Group Public Company Limited (SET:ACAP)</t>
  </si>
  <si>
    <t>IQTR677450383</t>
  </si>
  <si>
    <t>Alexandria National Company For Financial Investment SAE (CASE:ANFI)</t>
  </si>
  <si>
    <t>CASE:ANFI</t>
  </si>
  <si>
    <t>Tycoon Holding</t>
  </si>
  <si>
    <t>Abu Dhabi Islamic Bank - Egypt S.A.E. (CASE:ADIB)</t>
  </si>
  <si>
    <t>IQTR717880003</t>
  </si>
  <si>
    <t>Grindrod Shipping Holdings Ltd. (NasdaqGS:GRIN)</t>
  </si>
  <si>
    <t>NasdaqGS:GRIN</t>
  </si>
  <si>
    <t>Good Falkirk Mi Limited</t>
  </si>
  <si>
    <t>IQTR1798625489</t>
  </si>
  <si>
    <t>Vintron Informatics Limited (BSE:517393)</t>
  </si>
  <si>
    <t>BSE:517393</t>
  </si>
  <si>
    <t>Vistara Network Private Limited; Telexcell Enterprise LLP</t>
  </si>
  <si>
    <t>Goodworth Build Invest Private Limited</t>
  </si>
  <si>
    <t>IQTR1790072999</t>
  </si>
  <si>
    <t>Ganesh Films India Limited (BSE:541703)</t>
  </si>
  <si>
    <t>BSE:541703</t>
  </si>
  <si>
    <t>Annaya Management Consultancy Private Limited</t>
  </si>
  <si>
    <t>IQTR1781219722</t>
  </si>
  <si>
    <t>SMT Scharf AG (XTRA:S4AA)</t>
  </si>
  <si>
    <t>XTRA:S4AA</t>
  </si>
  <si>
    <t>Shareholder Value Beteiligungen AG (XTRA:SVE); Share Value Foundation</t>
  </si>
  <si>
    <t>IQTR704133925</t>
  </si>
  <si>
    <t>Manila Water Company, Inc. (PSE:MWC)</t>
  </si>
  <si>
    <t>PSE:MWC</t>
  </si>
  <si>
    <t>Prime Strategic Holdings Inc</t>
  </si>
  <si>
    <t>IQTR654169278</t>
  </si>
  <si>
    <t>Compass Capital</t>
  </si>
  <si>
    <t>Abu Dhabi Islamic Bank - Egypt S.A.E. (CASE:ADIB); El Kahera El Watania Investment (CASE:KWIN)</t>
  </si>
  <si>
    <t>IQTR1671445043</t>
  </si>
  <si>
    <t>Time Interconnect Technology Limited (SEHK:1729)</t>
  </si>
  <si>
    <t>SEHK:1729</t>
  </si>
  <si>
    <t>Luxshare Precision Limited</t>
  </si>
  <si>
    <t>Linkz International Limited; Datatech Investment Inc.</t>
  </si>
  <si>
    <t>IQTR1771553463</t>
  </si>
  <si>
    <t>IHQ Inc. (KOSE:A003560)</t>
  </si>
  <si>
    <t>KOSE:A003560</t>
  </si>
  <si>
    <t>KH Media Co., Ltd.</t>
  </si>
  <si>
    <t>D'LIVE Co., Ltd.; D'LIVE Gangnam Cable TV Co., Ltd</t>
  </si>
  <si>
    <t>IQTR698799132</t>
  </si>
  <si>
    <t>STS Group AG (XTRA:SF3)</t>
  </si>
  <si>
    <t>XTRA:SF3</t>
  </si>
  <si>
    <t>Adler Pelzer Holding GmbH</t>
  </si>
  <si>
    <t>Mutares SE &amp; Co. KGaA (XTRA:MUX)</t>
  </si>
  <si>
    <t>IQTR707196908</t>
  </si>
  <si>
    <t>Mphasis Limited (BSE:526299)</t>
  </si>
  <si>
    <t>BSE:526299</t>
  </si>
  <si>
    <t>Blackstone Inc. (NYSE:BX)</t>
  </si>
  <si>
    <t>Marble II Pte. Ltd.</t>
  </si>
  <si>
    <t>IQTR1677178770</t>
  </si>
  <si>
    <t>Yogi Limited (BSE:511702)</t>
  </si>
  <si>
    <t>BSE:511702</t>
  </si>
  <si>
    <t>Dhananjay Financial Services Private Limited; Crest Capital Services Private Limited</t>
  </si>
  <si>
    <t>IQTR1762467574</t>
  </si>
  <si>
    <t>Alexandria New Medical Center (CASE:AMES)</t>
  </si>
  <si>
    <t>CASE:AMES</t>
  </si>
  <si>
    <t>LimeVest Partners; Tawasol Holdings for Financial Investments</t>
  </si>
  <si>
    <t>Abu Dhabi Commercial Bank PJSC (ADX:ADCB)</t>
  </si>
  <si>
    <t>IQTR704725832</t>
  </si>
  <si>
    <t>DEAG Deutsche Entertainment Aktiengesellschaft (HMSE:LOU)</t>
  </si>
  <si>
    <t>HMSE:LOU</t>
  </si>
  <si>
    <t>Musai Capital Ltd.</t>
  </si>
  <si>
    <t>Apeiron Investment Group Ltd.; Galaxy Group Investments LLC</t>
  </si>
  <si>
    <t>IQTR700809182</t>
  </si>
  <si>
    <t>Argo Yachts Development Co.,Ltd. (TPEX:7566)</t>
  </si>
  <si>
    <t>TPEX:7566</t>
  </si>
  <si>
    <t>Li Ming Construction Co., Ltd.; Yafang International Enterprise Co., Ltd.</t>
  </si>
  <si>
    <t>IQTR1781046260</t>
  </si>
  <si>
    <t>TUS ENVIRONMENTAL SCIENCE AND TECHNOLOGY DEVELOPMENT Co., LTD. (SZSE:000826)</t>
  </si>
  <si>
    <t>SZSE:000826</t>
  </si>
  <si>
    <t>City Development Environment CO.,Ltd. (SZSE:000885)</t>
  </si>
  <si>
    <t>Beijing Jinxin Huachuang Equity Investment Center (Limited Partnership)</t>
  </si>
  <si>
    <t>IQTR704165264</t>
  </si>
  <si>
    <t>Asia Pacific Telecom Co., Ltd. (TWSE:3682)</t>
  </si>
  <si>
    <t>TWSE:3682</t>
  </si>
  <si>
    <t>Far EasTone Telecommunications Co., Ltd. (TWSE:4904)</t>
  </si>
  <si>
    <t>Hon Hai Precision Industry Co., Ltd. (TWSE:2317)</t>
  </si>
  <si>
    <t>IQTR1774028035</t>
  </si>
  <si>
    <t>Young Poong Paper Mfg Co.,Ltd. (KOSE:A006740)</t>
  </si>
  <si>
    <t>KOSE:A006740</t>
  </si>
  <si>
    <t>Daiyang Metal Co., Ltd. (KOSE:A009190)</t>
  </si>
  <si>
    <t>Growth First Investment Purpose Co., Ltd.</t>
  </si>
  <si>
    <t>IQTR1786998031</t>
  </si>
  <si>
    <t>Mallouppas &amp; Papacostas Public Co. Ltd (CSE:MPT)</t>
  </si>
  <si>
    <t>CSE:MPT</t>
  </si>
  <si>
    <t>IQTR1775545960</t>
  </si>
  <si>
    <t>Kintech Renewables Limited (BSE:512329)</t>
  </si>
  <si>
    <t>BSE:512329</t>
  </si>
  <si>
    <t>IQTR1678087734</t>
  </si>
  <si>
    <t>Tancheng Group Co., Ltd. (OTCPK:BIGN)</t>
  </si>
  <si>
    <t>OTCPK:BIGN</t>
  </si>
  <si>
    <t>Shanxi Qiansui Tancheng Culture Media Co., Ltd.</t>
  </si>
  <si>
    <t>IQTR1800276917</t>
  </si>
  <si>
    <t>Zeta Investment Company LLC</t>
  </si>
  <si>
    <t>IQTR703091500</t>
  </si>
  <si>
    <t>Shandong High Speed Renewable Energy Group Limited (SZSE:000803)</t>
  </si>
  <si>
    <t>SZSE:000803</t>
  </si>
  <si>
    <t>Beijing Beikong Guangfu Technology Development Co., Ltd</t>
  </si>
  <si>
    <t>IQTR658185133</t>
  </si>
  <si>
    <t>Khoon Group Limited (SEHK:924)</t>
  </si>
  <si>
    <t>SEHK:924</t>
  </si>
  <si>
    <t>Lead Development Investment Limited</t>
  </si>
  <si>
    <t>IQTR1805822920</t>
  </si>
  <si>
    <t>Plus Tech Innovation Public Company Limited (SET:PTECH)</t>
  </si>
  <si>
    <t>SET:PTECH</t>
  </si>
  <si>
    <t>Sabuy Technology Public Company Limited (SET:SABUY)</t>
  </si>
  <si>
    <t>T.K.S. Technologies Public Company Limited (SET:TKS)</t>
  </si>
  <si>
    <t>IQTR1672845385</t>
  </si>
  <si>
    <t>Cohen Development Gas &amp; Oil Ltd. (TASE:CDEV)</t>
  </si>
  <si>
    <t>TASE:CDEV</t>
  </si>
  <si>
    <t>Union Investments &amp; Development Limited; Yongil Ltd</t>
  </si>
  <si>
    <t>Delek Group Ltd. (TASE:DLEKG)</t>
  </si>
  <si>
    <t>IQTR664826577</t>
  </si>
  <si>
    <t>United Distributors Pakistan Limited (KASE:UDPL)</t>
  </si>
  <si>
    <t>KASE:UDPL</t>
  </si>
  <si>
    <t>Genesis Holdings (Private) Limited</t>
  </si>
  <si>
    <t>International Brands (Pvt) Limited</t>
  </si>
  <si>
    <t>IQTR702680163</t>
  </si>
  <si>
    <t>Ionic Brands Corp. (CNSX:IONC)</t>
  </si>
  <si>
    <t>CNSX:IONC</t>
  </si>
  <si>
    <t>YourWay Cannabis Brands Inc. (CNSX:YOUR)</t>
  </si>
  <si>
    <t>IQTR1779964720</t>
  </si>
  <si>
    <t>YAS Holding</t>
  </si>
  <si>
    <t>Abu Dhabi Commercial Bank PJSC (ADX:ADCB); Tawasol Holdings for Financial Investments</t>
  </si>
  <si>
    <t>IQTR717647771</t>
  </si>
  <si>
    <t>Memories Group Limited (Catalist:1H4)</t>
  </si>
  <si>
    <t>Catalist:1H4</t>
  </si>
  <si>
    <t>Yoma Strategic Investment Ltd.</t>
  </si>
  <si>
    <t>IQTR1816851982</t>
  </si>
  <si>
    <t>T.Krungthai Industries Public Company Limited (SET:TKT)</t>
  </si>
  <si>
    <t>SET:TKT</t>
  </si>
  <si>
    <t>Karrie Automotive Investment Limited</t>
  </si>
  <si>
    <t>IQTR1814528802</t>
  </si>
  <si>
    <t>Serendib Hotels PLC (COSE:SHOT.N0000)</t>
  </si>
  <si>
    <t>COSE:SHOT.N0000</t>
  </si>
  <si>
    <t>Eden Hotel Lanka PLC (COSE:EDEN.N0000)</t>
  </si>
  <si>
    <t>Hemas Holdings PLC (COSE:HHL.N0000)</t>
  </si>
  <si>
    <t>IQTR698368438</t>
  </si>
  <si>
    <t>Pacific Enterprise Bancorp</t>
  </si>
  <si>
    <t>BayCom Corp (NasdaqGS:BCML)</t>
  </si>
  <si>
    <t>IQTR1680636056</t>
  </si>
  <si>
    <t>Zaldi Capital</t>
  </si>
  <si>
    <t>IQTR700092220</t>
  </si>
  <si>
    <t>Turiya Berhad (KLSE:TURIYA)</t>
  </si>
  <si>
    <t>KLSE:TURIYA</t>
  </si>
  <si>
    <t>MAA Group Berhad (KLSE:MAA)</t>
  </si>
  <si>
    <t>Ithmaar Bank B.S.C.</t>
  </si>
  <si>
    <t>IQTR1671563486</t>
  </si>
  <si>
    <t>PT Bank Maspion Indonesia Tbk (IDX:BMAS)</t>
  </si>
  <si>
    <t>IDX:BMAS</t>
  </si>
  <si>
    <t>Kasikorn Vision Financial Company Pte. Ltd</t>
  </si>
  <si>
    <t>IQTR1785415950</t>
  </si>
  <si>
    <t>ABL Diagnostics Société anonyme (ENXTPA:ABLD)</t>
  </si>
  <si>
    <t>ENXTPA:ABLD</t>
  </si>
  <si>
    <t>Advanced Biological Laboratories (ABL) S.A.</t>
  </si>
  <si>
    <t>STE Parisienne De Construction Et De Location</t>
  </si>
  <si>
    <t>IQTR1685346665</t>
  </si>
  <si>
    <t>Infinities Technology International (Cayman) Holding Limited (SEHK:1961)</t>
  </si>
  <si>
    <t>SEHK:1961</t>
  </si>
  <si>
    <t>Infinities Worldwide Limited</t>
  </si>
  <si>
    <t>Captain Player LJHJH Saga Investment Company Limited; Captain Player JLCY Saga Investment Company Limited; Captain Player WW Saga Investment Company Limited; Captain Player Dragon Wing Saga Investment Company; Captain Player LTZL Saga Investment Company Limited</t>
  </si>
  <si>
    <t>IQTR1770179708</t>
  </si>
  <si>
    <t>HKE Holdings Limited (SEHK:1726)</t>
  </si>
  <si>
    <t>SEHK:1726</t>
  </si>
  <si>
    <t>Eagle Fortitude Limited</t>
  </si>
  <si>
    <t>IQTR710999222</t>
  </si>
  <si>
    <t>IQTR699612005</t>
  </si>
  <si>
    <t>Kayan for Sustainable Development</t>
  </si>
  <si>
    <t>IQTR699067818</t>
  </si>
  <si>
    <t>Styrenix Performance Materials Limited (BSE:506222)</t>
  </si>
  <si>
    <t>BSE:506222</t>
  </si>
  <si>
    <t>Shiva Performance Materials Private Limited</t>
  </si>
  <si>
    <t>INEOS Styrolution APAC Pte Ltd.</t>
  </si>
  <si>
    <t>IQTR1794092672</t>
  </si>
  <si>
    <t>SSNB Inc</t>
  </si>
  <si>
    <t>Savings Bancorp, Inc.</t>
  </si>
  <si>
    <t>IQTR1682231344</t>
  </si>
  <si>
    <t>APAC Realty Limited (SGX:CLN)</t>
  </si>
  <si>
    <t>SGX:CLN</t>
  </si>
  <si>
    <t>Morgan Stanley Private Equity Asia Limited</t>
  </si>
  <si>
    <t>Asia Pacific Realty Holdings Ltd.</t>
  </si>
  <si>
    <t>IQTR1780481433</t>
  </si>
  <si>
    <t>Great Wall Terroir Holdings Limited (SEHK:524)</t>
  </si>
  <si>
    <t>SEHK:524</t>
  </si>
  <si>
    <t>IQTR702373709</t>
  </si>
  <si>
    <t>China Oral Industry Group Holdings Limited (SEHK:8406)</t>
  </si>
  <si>
    <t>SEHK:8406</t>
  </si>
  <si>
    <t>Nonton Limited; Blink Wishes Limited</t>
  </si>
  <si>
    <t>IQTR1681716449</t>
  </si>
  <si>
    <t>PT Sarana Meditama Metropolitan Tbk (IDX:SAME)</t>
  </si>
  <si>
    <t>IDX:SAME</t>
  </si>
  <si>
    <t>PT Elang Mahkota Teknologi Tbk (IDX:EMTK)</t>
  </si>
  <si>
    <t>PT Omni Health Care</t>
  </si>
  <si>
    <t>IQTR697748605</t>
  </si>
  <si>
    <t>King Gen Public Company Limited (SET:KGEN)</t>
  </si>
  <si>
    <t>SET:KGEN</t>
  </si>
  <si>
    <t>Nation Group (Thailand) Public Company Limited (SET:NATION)</t>
  </si>
  <si>
    <t>IQTR1774128996</t>
  </si>
  <si>
    <t>Macro International Limited (BSE:512600)</t>
  </si>
  <si>
    <t>BSE:512600</t>
  </si>
  <si>
    <t>Aceso Research Labs LLP</t>
  </si>
  <si>
    <t>Magnanimous Trade &amp; Finance Ltd. (BSE:512377); Beopar Sahayak Private Limited; Amber Mercantiles Limited</t>
  </si>
  <si>
    <t>IQTR1774038341</t>
  </si>
  <si>
    <t>Azul Azul S.A. (SNSE:AZUL AZUL)</t>
  </si>
  <si>
    <t>SNSE:AZUL AZUL</t>
  </si>
  <si>
    <t>Sartor Administradora General de Fondos S.A.</t>
  </si>
  <si>
    <t>IQTR712719048</t>
  </si>
  <si>
    <t>enX Group Limited (JSE:ENX)</t>
  </si>
  <si>
    <t>JSE:ENX</t>
  </si>
  <si>
    <t>African Phoenix Investments Limited; MCC Contracts (Pty) Limited</t>
  </si>
  <si>
    <t>Nedbank Group Limited (JSE:NED); BSC Technologies (Proprietary) Limited; Richmark Holdings (PTY) Ltd; Berkeley Capital (Pty) Ltd; Spigin 888 Investments; Eric Ellerine Trust (Pty) Ltd; Bopdeen Investments (Pty) Ltd; Ellerine Group Pty Ltd; Westex International Limited; Socgen ITF SUI Generis PFP H4 QHF Proprietary Limited; Samvenice Trading 1 Proprietary Limited; enX Corporation Proprietary Limited; Finance Focus Proprietary Limited</t>
  </si>
  <si>
    <t>IQTR1769628127</t>
  </si>
  <si>
    <t>i Power Solutions India Limited (BSE:512405)</t>
  </si>
  <si>
    <t>BSE:512405</t>
  </si>
  <si>
    <t>IQTR1784132265</t>
  </si>
  <si>
    <t>Rosier SA (ENXTBR:ENGB)</t>
  </si>
  <si>
    <t>ENXTBR:ENGB</t>
  </si>
  <si>
    <t>Yildirim Holding A.S.</t>
  </si>
  <si>
    <t>Borealis AG</t>
  </si>
  <si>
    <t>IQTR1814614070</t>
  </si>
  <si>
    <t>PT Allo Bank Indonesia Tbk (IDX:BBHI)</t>
  </si>
  <si>
    <t>IDX:BBHI</t>
  </si>
  <si>
    <t>PT Mega Corpora</t>
  </si>
  <si>
    <t>PT Hakim Putra Perkasa</t>
  </si>
  <si>
    <t>IQTR693916103</t>
  </si>
  <si>
    <t>EPS Creative Health Technology Group Limited (SEHK:3860)</t>
  </si>
  <si>
    <t>SEHK:3860</t>
  </si>
  <si>
    <t>EPS Holdings, Inc.</t>
  </si>
  <si>
    <t>Speed Development Co. Ltd.</t>
  </si>
  <si>
    <t>IQTR712787207</t>
  </si>
  <si>
    <t>Fullwealth International Group Holdings Limited (SEHK:1034)</t>
  </si>
  <si>
    <t>SEHK:1034</t>
  </si>
  <si>
    <t>Miracle Investments Company Limited</t>
  </si>
  <si>
    <t>IQTR696761992</t>
  </si>
  <si>
    <t>Chuo Kagaku Co., Ltd. (TSE:7895)</t>
  </si>
  <si>
    <t>TSE:7895</t>
  </si>
  <si>
    <t>SENKO Group Holdings Co., Ltd. (TSE:9069)</t>
  </si>
  <si>
    <t>Mitsubishi Corporation (TSE:8058)</t>
  </si>
  <si>
    <t>IQTR1815067426</t>
  </si>
  <si>
    <t>One to One Contacts Public Company Limited (SET:OTO)</t>
  </si>
  <si>
    <t>SET:OTO</t>
  </si>
  <si>
    <t>Samart Corporation Public Company Limited (SET:SAMART); Samart Engineering Co., Ltd.</t>
  </si>
  <si>
    <t>IQTR695594173</t>
  </si>
  <si>
    <t>Crypto Flow Technology Limited (SEHK:8198)</t>
  </si>
  <si>
    <t>SEHK:8198</t>
  </si>
  <si>
    <t>Manful Kingdom Limited</t>
  </si>
  <si>
    <t>BIT Mining Limited (NYSE:BTCM)</t>
  </si>
  <si>
    <t>IQTR1791209353</t>
  </si>
  <si>
    <t>Golden Ponder Holdings Limited (SEHK:1783)</t>
  </si>
  <si>
    <t>SEHK:1783</t>
  </si>
  <si>
    <t>Chun Yip International Investment Limited</t>
  </si>
  <si>
    <t>IQTR1819505474</t>
  </si>
  <si>
    <t>Forza Petroleum Limited (TSX:FORZ)</t>
  </si>
  <si>
    <t>TSX:FORZ</t>
  </si>
  <si>
    <t>Zeg Oil and Gas Ltd</t>
  </si>
  <si>
    <t>AOG Upstream BV</t>
  </si>
  <si>
    <t>IQTR673201588</t>
  </si>
  <si>
    <t>PT Perdana Karya Perkasa Tbk (IDX:PKPK)</t>
  </si>
  <si>
    <t>IDX:PKPK</t>
  </si>
  <si>
    <t>PT Deli Pratama Batubara</t>
  </si>
  <si>
    <t>IQTR1685632506</t>
  </si>
  <si>
    <t>Cayman Island Grand Galactica Corp Limited (TPEX:2924)</t>
  </si>
  <si>
    <t>TPEX:2924</t>
  </si>
  <si>
    <t>River North Limited; Beauty Trend Holdings Limited; Angel Space Limited; Eco Tourbillon Co., Ltd.</t>
  </si>
  <si>
    <t>IQTR1781395686</t>
  </si>
  <si>
    <t>HVA Foods PLC (COSE:HVA.N0000)</t>
  </si>
  <si>
    <t>COSE:HVA.N0000</t>
  </si>
  <si>
    <t>George Steuart &amp; Company Ltd.</t>
  </si>
  <si>
    <t>HVA Group; Lake Drive Holdings (Private) Limited; Divasa Equity (Pvt) Ltd</t>
  </si>
  <si>
    <t>IQTR696835881</t>
  </si>
  <si>
    <t>PT Pratama Abadi Nusa Industri Tbk (IDX:PANI)</t>
  </si>
  <si>
    <t>IDX:PANI</t>
  </si>
  <si>
    <t>PT Multi Artha Pratama</t>
  </si>
  <si>
    <t>IQTR1760441269</t>
  </si>
  <si>
    <t>Hephaestus Holdings Limited (SEHK:8173)</t>
  </si>
  <si>
    <t>SEHK:8173</t>
  </si>
  <si>
    <t>Whistle Up Limited</t>
  </si>
  <si>
    <t>IQTR1762780595</t>
  </si>
  <si>
    <t>Bioasis Technologies Inc. (TSXV:BTI)</t>
  </si>
  <si>
    <t>TSXV:BTI</t>
  </si>
  <si>
    <t>Midatech Pharma plc (AIM:MTPH)</t>
  </si>
  <si>
    <t>IQTR1818600364</t>
  </si>
  <si>
    <t>Multi Finance PLC (COSE:MFL.N0000)</t>
  </si>
  <si>
    <t>COSE:MFL.N0000</t>
  </si>
  <si>
    <t>LB Finance PLC (COSE:LFIN.N0000)</t>
  </si>
  <si>
    <t>Fairway Holdings (Pvt) Ltd</t>
  </si>
  <si>
    <t>IQTR1769735365</t>
  </si>
  <si>
    <t>Min Fu International Holding Limited (SEHK:8511)</t>
  </si>
  <si>
    <t>SEHK:8511</t>
  </si>
  <si>
    <t>IQTR1759692923</t>
  </si>
  <si>
    <t>Alpha Professional Holdings Limited (SEHK:948)</t>
  </si>
  <si>
    <t>SEHK:948</t>
  </si>
  <si>
    <t>Miracle Plant Developments Limited</t>
  </si>
  <si>
    <t>Alpha Professional Development Limited</t>
  </si>
  <si>
    <t>IQTR1685920933</t>
  </si>
  <si>
    <t>Epsom Properties Limited (BSE:531155)</t>
  </si>
  <si>
    <t>BSE:531155</t>
  </si>
  <si>
    <t>Chase Perdana Sdn Bhd</t>
  </si>
  <si>
    <t>IQTR650470765</t>
  </si>
  <si>
    <t>PT Agro Yasa Lestari Tbk (IDX:AYLS)</t>
  </si>
  <si>
    <t>IDX:AYLS</t>
  </si>
  <si>
    <t>PT Anugrah Cakrawala Dunia</t>
  </si>
  <si>
    <t>IQTR708261770</t>
  </si>
  <si>
    <t>TRF Limited (BSE:505854)</t>
  </si>
  <si>
    <t>BSE:505854</t>
  </si>
  <si>
    <t>Tata Steel Limited (BSE:500470)</t>
  </si>
  <si>
    <t>IQTR1801901193</t>
  </si>
  <si>
    <t>Strategic Acquisitions, Inc. (OTCPK:STQN)</t>
  </si>
  <si>
    <t>OTCPK:STQN</t>
  </si>
  <si>
    <t>Exworth Management LLC</t>
  </si>
  <si>
    <t>NextCoal International, Inc.</t>
  </si>
  <si>
    <t>IQTR1819611589</t>
  </si>
  <si>
    <t>Mia Dynamics Motors Ltd (TASE:MIA)</t>
  </si>
  <si>
    <t>TASE:MIA</t>
  </si>
  <si>
    <t>Royaldale Investments Ltd.; Chai Lahav Entrepreneurship Ltd.</t>
  </si>
  <si>
    <t>IQTR699387633</t>
  </si>
  <si>
    <t>SENA J Property Public Company Limited (SET:SENAJ)</t>
  </si>
  <si>
    <t>SET:SENAJ</t>
  </si>
  <si>
    <t>Sena Development Public Company Limited (SET:SENA)</t>
  </si>
  <si>
    <t>Thai NVDR Co., Ltd.</t>
  </si>
  <si>
    <t>IQTR1775309481</t>
  </si>
  <si>
    <t>Sunshield Chemicals Limited (BSE:530845)</t>
  </si>
  <si>
    <t>BSE:530845</t>
  </si>
  <si>
    <t>Indus Petrochem Limited</t>
  </si>
  <si>
    <t>Rhodia Amines Chemicals Pte. Ltd.</t>
  </si>
  <si>
    <t>IQTR1684900745</t>
  </si>
  <si>
    <t>Acerías Paz del Río S. A. (BVC:PAZRIO)</t>
  </si>
  <si>
    <t>BVC:PAZRIO</t>
  </si>
  <si>
    <t>Structure Banca de Inversión; Trinity Capital Inc. (NasdaqGS:TRIN)</t>
  </si>
  <si>
    <t>Votorantim S.A.; Boyacá Development and Promotion Institute</t>
  </si>
  <si>
    <t>IQTR1759085633</t>
  </si>
  <si>
    <t>Tianci International, Inc. (OTCPK:CIIT)</t>
  </si>
  <si>
    <t>OTCPK:CIIT</t>
  </si>
  <si>
    <t>Silver Glory Group Limited</t>
  </si>
  <si>
    <t>IQTR1679503124</t>
  </si>
  <si>
    <t>New Amante Group Limited (SEHK:8412)</t>
  </si>
  <si>
    <t>SEHK:8412</t>
  </si>
  <si>
    <t>Aplus Concept Limited; Phoenix Year Limited</t>
  </si>
  <si>
    <t>IQTR698643727</t>
  </si>
  <si>
    <t>PT Multifiling Mitra Indonesia Tbk (IDX:MFMI)</t>
  </si>
  <si>
    <t>IDX:MFMI</t>
  </si>
  <si>
    <t>Iron Mountain Hong Kong Limited</t>
  </si>
  <si>
    <t>IQTR1676883441</t>
  </si>
  <si>
    <t>Metavesco, Inc. (OTCPK:MVCO)</t>
  </si>
  <si>
    <t>OTCPK:MVCO</t>
  </si>
  <si>
    <t>Roran Capital LLC</t>
  </si>
  <si>
    <t>IQTR1680807298</t>
  </si>
  <si>
    <t>Gi Group Poland S.A. (WSE:GIG)</t>
  </si>
  <si>
    <t>WSE:GIG</t>
  </si>
  <si>
    <t>GI International S.R.L.</t>
  </si>
  <si>
    <t>WorkSource Investments S.a.r.l</t>
  </si>
  <si>
    <t>IQTR652644452</t>
  </si>
  <si>
    <t>Gujarat Borosil Limited</t>
  </si>
  <si>
    <t>Borosil Renewables Limited (BSE:502219)</t>
  </si>
  <si>
    <t>IQTR669645832</t>
  </si>
  <si>
    <t>Hong Kong Aerospace Technology Group Limited (SEHK:1725)</t>
  </si>
  <si>
    <t>SEHK:1725</t>
  </si>
  <si>
    <t>Hong Kong Aerospace Technology Group Limited</t>
  </si>
  <si>
    <t>Rich Blessing Group Limited</t>
  </si>
  <si>
    <t>IQTR712274241</t>
  </si>
  <si>
    <t>Krishna Ventures Limited (BSE:504392)</t>
  </si>
  <si>
    <t>BSE:504392</t>
  </si>
  <si>
    <t>Freshplate Agro Foods Private Limited; Ashva Energy Private Limited</t>
  </si>
  <si>
    <t>Kernel Tech Networks Pvt. Ltd.</t>
  </si>
  <si>
    <t>IQTR1763396557</t>
  </si>
  <si>
    <t>Teac Corporation (TSE:6803)</t>
  </si>
  <si>
    <t>TSE:6803</t>
  </si>
  <si>
    <t>Global Acoustic Partners LLC</t>
  </si>
  <si>
    <t>Gibson Brands, Inc.</t>
  </si>
  <si>
    <t>IQTR668996032</t>
  </si>
  <si>
    <t>Yield Go Holdings Ltd. (SEHK:1796)</t>
  </si>
  <si>
    <t>SEHK:1796</t>
  </si>
  <si>
    <t>IQTR1782494903</t>
  </si>
  <si>
    <t>Michong Metaverse (China) Holdings Group Limited (SEHK:8645)</t>
  </si>
  <si>
    <t>SEHK:8645</t>
  </si>
  <si>
    <t>IQTR1763258845</t>
  </si>
  <si>
    <t>One Glove Group Berhad (KLSE:ONEGLOVE)</t>
  </si>
  <si>
    <t>KLSE:ONEGLOVE</t>
  </si>
  <si>
    <t>IQTR696450086</t>
  </si>
  <si>
    <t>HYB Holding Corp.</t>
  </si>
  <si>
    <t>IQTR688285506</t>
  </si>
  <si>
    <t>Revez Corporation Ltd. (Catalist:RCU)</t>
  </si>
  <si>
    <t>Catalist:RCU</t>
  </si>
  <si>
    <t>L3n Capital Pte. Ltd.</t>
  </si>
  <si>
    <t>IQTR1818245744</t>
  </si>
  <si>
    <t>Shenzhen Investment Holdings Bay Area Development Company Limited (SEHK:737)</t>
  </si>
  <si>
    <t>SEHK:737</t>
  </si>
  <si>
    <t>Mei Wah Industrial (Hong Kong) Limited</t>
  </si>
  <si>
    <t>Shenzhen Investment Holdings Co., Ltd.</t>
  </si>
  <si>
    <t>IQTR707705833</t>
  </si>
  <si>
    <t>5th Planet Games A/S (OB:5PG)</t>
  </si>
  <si>
    <t>OB:5PG</t>
  </si>
  <si>
    <t>Skybound Game Studios, Inc</t>
  </si>
  <si>
    <t>IQTR1785017737</t>
  </si>
  <si>
    <t>Sarda Papers Limited (BSE:516032)</t>
  </si>
  <si>
    <t>BSE:516032</t>
  </si>
  <si>
    <t>IQTR1785958477</t>
  </si>
  <si>
    <t>Bossini International Holdings Limited (SEHK:592)</t>
  </si>
  <si>
    <t>SEHK:592</t>
  </si>
  <si>
    <t>Viva China Holdings Limited (SEHK:8032)</t>
  </si>
  <si>
    <t>IQTR668200648</t>
  </si>
  <si>
    <t>Gratitude Infinite Public Company Limited (SET:GIFT)</t>
  </si>
  <si>
    <t>SET:GIFT</t>
  </si>
  <si>
    <t>Union Petrochemical Public Company Limited (SET:UKEM)</t>
  </si>
  <si>
    <t>IQTR1819043393</t>
  </si>
  <si>
    <t>EFC (I) Limited (BSE:512008)</t>
  </si>
  <si>
    <t>BSE:512008</t>
  </si>
  <si>
    <t>IQTR1772996534</t>
  </si>
  <si>
    <t>Palace Banquet Holdings Limited (SEHK:1703)</t>
  </si>
  <si>
    <t>SEHK:1703</t>
  </si>
  <si>
    <t>Agile Valley Limited; Bright Firewood Limited</t>
  </si>
  <si>
    <t>IQTR1762314742</t>
  </si>
  <si>
    <t>Yamana Gold Inc. (TSX:YRI)</t>
  </si>
  <si>
    <t>TSX:YRI</t>
  </si>
  <si>
    <t>Agnico Eagle Mines Limited (NYSE:AEM); Pan American Silver Corp. (TSX:PAAS)</t>
  </si>
  <si>
    <t>Van Eck Associates Corporation</t>
  </si>
  <si>
    <t>IQTR1814304702</t>
  </si>
  <si>
    <t>Grand Foundry Limited (BSE:513343)</t>
  </si>
  <si>
    <t>BSE:513343</t>
  </si>
  <si>
    <t>IQTR1817768538</t>
  </si>
  <si>
    <t>Virya Resources Limited (BSE:512479)</t>
  </si>
  <si>
    <t>BSE:512479</t>
  </si>
  <si>
    <t>VR Integrated Project Management Private Limited</t>
  </si>
  <si>
    <t>IQTR716995169</t>
  </si>
  <si>
    <t>Century Sage Scientific Holdings Limited (SEHK:1450)</t>
  </si>
  <si>
    <t>SEHK:1450</t>
  </si>
  <si>
    <t>Cerulean Coast Limited; Future Miracle Limited</t>
  </si>
  <si>
    <t>IQTR1679911901</t>
  </si>
  <si>
    <t>Southern Archipelago Ltd. (SGX:A33)</t>
  </si>
  <si>
    <t>SGX:A33</t>
  </si>
  <si>
    <t>Ultimate Horizon Pte. Ltd.</t>
  </si>
  <si>
    <t>IQTR695121338</t>
  </si>
  <si>
    <t>TOMO Holdings Limited (SEHK:6928)</t>
  </si>
  <si>
    <t>SEHK:6928</t>
  </si>
  <si>
    <t>Billion Legend Trading Limited</t>
  </si>
  <si>
    <t>TOMO Ventures Limited</t>
  </si>
  <si>
    <t>IQTR717833502</t>
  </si>
  <si>
    <t>Ecomax, Inc. (OTCPK:EMAX)</t>
  </si>
  <si>
    <t>OTCPK:EMAX</t>
  </si>
  <si>
    <t>Clark Orient (BVI) Limited</t>
  </si>
  <si>
    <t>Wwyd, Inc.</t>
  </si>
  <si>
    <t>IQTR701008002</t>
  </si>
  <si>
    <t>Red Planet Japan, Inc. (TSE:3350)</t>
  </si>
  <si>
    <t>TSE:3350</t>
  </si>
  <si>
    <t>Evolution Capital Management, LLC</t>
  </si>
  <si>
    <t>Red Planet Holdings Pte. Ltd.</t>
  </si>
  <si>
    <t>IQTR1797300831</t>
  </si>
  <si>
    <t>WINDMILL Group Limited (SEHK:1850)</t>
  </si>
  <si>
    <t>SEHK:1850</t>
  </si>
  <si>
    <t>IQTR654389501</t>
  </si>
  <si>
    <t>Mediaone Global Entertainment Limited (BSE:503685)</t>
  </si>
  <si>
    <t>BSE:503685</t>
  </si>
  <si>
    <t>PPG International Limited</t>
  </si>
  <si>
    <t>Shri Pathee Investments Private Limited</t>
  </si>
  <si>
    <t>IQTR1795595051</t>
  </si>
  <si>
    <t>Arihant Tournesol Limited (BSE:526125)</t>
  </si>
  <si>
    <t>BSE:526125</t>
  </si>
  <si>
    <t>Sara Resinous Chemicals Pvt Ltd; Wipcon Impex Private Limited; Omega Investments &amp; Properties Limited</t>
  </si>
  <si>
    <t>IQTR1814952017</t>
  </si>
  <si>
    <t>Yong Bai Chao New Retail Corporation (OTCPK:YBCN)</t>
  </si>
  <si>
    <t>OTCPK:YBCN</t>
  </si>
  <si>
    <t>IQTR1672906127</t>
  </si>
  <si>
    <t>Waves Homes Appliance Limited (KASE:WHALE)</t>
  </si>
  <si>
    <t>KASE:WHALE</t>
  </si>
  <si>
    <t>IQTR703403258</t>
  </si>
  <si>
    <t>Pedro's List, Inc. (OTCPK:PDRO)</t>
  </si>
  <si>
    <t>OTCPK:PDRO</t>
  </si>
  <si>
    <t>Friction &amp; Heat, LLC</t>
  </si>
  <si>
    <t>IQTR682998093</t>
  </si>
  <si>
    <t>FHT Future Technology Ltd (OTCPK:FHTF)</t>
  </si>
  <si>
    <t>OTCPK:FHTF</t>
  </si>
  <si>
    <t>Custodian Ventures LLC</t>
  </si>
  <si>
    <t>IQTR675687064</t>
  </si>
  <si>
    <t>Stuart Olson Inc.</t>
  </si>
  <si>
    <t>Bird Construction Inc. (TSX:BDT)</t>
  </si>
  <si>
    <t>IQTR680967750</t>
  </si>
  <si>
    <t>Global Innovative Platforms Inc. (OTCPK:GIPL)</t>
  </si>
  <si>
    <t>OTCPK:GIPL</t>
  </si>
  <si>
    <t>IQTR710284611</t>
  </si>
  <si>
    <t>9R Limited (Catalist:1Y1)</t>
  </si>
  <si>
    <t>Catalist:1Y1</t>
  </si>
  <si>
    <t>BlueOcean Capital Partners Pte. Ltd.</t>
  </si>
  <si>
    <t>IQTR1758887792</t>
  </si>
  <si>
    <t>flooidCX Corp. (OTCPK:FLCX)</t>
  </si>
  <si>
    <t>OTCPK:FLCX</t>
  </si>
  <si>
    <t>IQTR1792773980</t>
  </si>
  <si>
    <t>Israel Discount Bank Limited (TASE:DSCT)</t>
  </si>
  <si>
    <t>TASE:DSCT</t>
  </si>
  <si>
    <t>Mega Or Holdings Ltd (TASE:MGOR)</t>
  </si>
  <si>
    <t>IQTR692123544</t>
  </si>
  <si>
    <t>QLY Biotech Group Corp. (OTCPK:LQLY)</t>
  </si>
  <si>
    <t>OTCPK:LQLY</t>
  </si>
  <si>
    <t>IQTR1790533991</t>
  </si>
  <si>
    <t>Blow &amp; Drive Interlock Corporation</t>
  </si>
  <si>
    <t>The Doheny Group, LLC</t>
  </si>
  <si>
    <t>IQTR694606077</t>
  </si>
  <si>
    <t>Seed Co Limited</t>
  </si>
  <si>
    <t>Seed Co International Limited (ZMSE:SCIL)</t>
  </si>
  <si>
    <t>IQTR701172985</t>
  </si>
  <si>
    <t>Trans India House Impex Limited (BSE:523752)</t>
  </si>
  <si>
    <t>BSE:523752</t>
  </si>
  <si>
    <t>Nisha Securities Limited</t>
  </si>
  <si>
    <t>Smart Bharat Private Limited</t>
  </si>
  <si>
    <t>IQTR1770071799</t>
  </si>
  <si>
    <t>In Technical Productions Holdings Limited (SEHK:8446)</t>
  </si>
  <si>
    <t>SEHK:8446</t>
  </si>
  <si>
    <t>Next Vision Management Limited</t>
  </si>
  <si>
    <t>IQTR1774696312</t>
  </si>
  <si>
    <t>Buffalo Coal Corp. (TSXV:BUF)</t>
  </si>
  <si>
    <t>TSXV:BUF</t>
  </si>
  <si>
    <t>Belvedere Resources Dmcc</t>
  </si>
  <si>
    <t>RCF Management, LLC</t>
  </si>
  <si>
    <t>IQTR1801519335</t>
  </si>
  <si>
    <t>Integra Essentia Limited (NSEI:ESSENTIA)</t>
  </si>
  <si>
    <t>NSEI:ESSENTIA</t>
  </si>
  <si>
    <t>IQTR710334891</t>
  </si>
  <si>
    <t>Quality Industrial Corp. (OTCPK:QIND)</t>
  </si>
  <si>
    <t>OTCPK:QIND</t>
  </si>
  <si>
    <t>Emergency Response Technologies LLC</t>
  </si>
  <si>
    <t>Modern Art Foundation Inc.</t>
  </si>
  <si>
    <t>IQTR1785465685</t>
  </si>
  <si>
    <t>Yale Transaction Finders, Inc. (OTCPK:YTFD)</t>
  </si>
  <si>
    <t>OTCPK:YTFD</t>
  </si>
  <si>
    <t>Moyo Partners,LLC; Dakota Group Ltd.; Ironbound Partners Fund LLC; Rise Capital Corp.</t>
  </si>
  <si>
    <t>Fountainhead Capital Management Ltd.</t>
  </si>
  <si>
    <t>IQTR1775494056</t>
  </si>
  <si>
    <t>CX Network Group, Inc.</t>
  </si>
  <si>
    <t>Continent Investment Management Limited; Golden Fish Capital Investment Limited</t>
  </si>
  <si>
    <t>IQTR709871774</t>
  </si>
  <si>
    <t>EvoAir Holdings Inc. (OTCPK:EVOH)</t>
  </si>
  <si>
    <t>OTCPK:EVOH</t>
  </si>
  <si>
    <t>IQTR706672393</t>
  </si>
  <si>
    <t>Fact, Inc. (OTCPK:FCTI)</t>
  </si>
  <si>
    <t>OTCPK:FCTI</t>
  </si>
  <si>
    <t>Kryptos Art Technologies, Inc.</t>
  </si>
  <si>
    <t>IQTR691481892</t>
  </si>
  <si>
    <t>Mehai Technology Limited (BSE:540730)</t>
  </si>
  <si>
    <t>BSE:540730</t>
  </si>
  <si>
    <t>Dynamic Services &amp; Security Limited (NSEI:DYNAMIC)</t>
  </si>
  <si>
    <t>IQTR1685471428</t>
  </si>
  <si>
    <t>CMX Holdings Limited (BSE:532217)</t>
  </si>
  <si>
    <t>BSE:532217</t>
  </si>
  <si>
    <t>Mawana Sugars Limited (BSE:523371)</t>
  </si>
  <si>
    <t>IQTR707031883</t>
  </si>
  <si>
    <t>China Youzan Limited (SEHK:8083)</t>
  </si>
  <si>
    <t>SEHK:8083</t>
  </si>
  <si>
    <t>Haitong International Securities Company Limited; Franchise Fund LP; GCYZ Holdings Limited; Tembusu Hz II Limited; Aves Capital, LLC</t>
  </si>
  <si>
    <t>IQTR706410157</t>
  </si>
  <si>
    <t>Wetouch Technology Inc.</t>
  </si>
  <si>
    <t>Chengdu Haobo Te Technology Co., Ltd; Qihong Technology (Samoa) Limited</t>
  </si>
  <si>
    <t>IQTR692089041</t>
  </si>
  <si>
    <t>Imperalis Holding Corp. (OTCPK:IMHC)</t>
  </si>
  <si>
    <t>OTCPK:IMHC</t>
  </si>
  <si>
    <t>BitNile, Inc.</t>
  </si>
  <si>
    <t>IQTR1762245202</t>
  </si>
  <si>
    <t>Mofast AB (publ) (NGM:MOFAST)</t>
  </si>
  <si>
    <t>NGM:MOFAST</t>
  </si>
  <si>
    <t>Famos a.d.; Paul Bernhardt GmbH</t>
  </si>
  <si>
    <t>IQTR1770293361</t>
  </si>
  <si>
    <t>Huaizhong Health Group, Inc. (OTCPK:ADAD)</t>
  </si>
  <si>
    <t>OTCPK:ADAD</t>
  </si>
  <si>
    <t>IQTR684839811</t>
  </si>
  <si>
    <t>Zeuus, Inc. (OTCPK:ZUUS)</t>
  </si>
  <si>
    <t>OTCPK:ZUUS</t>
  </si>
  <si>
    <t>IQTR672460057</t>
  </si>
  <si>
    <t>Namliong SkyCosmos, Inc. (OTCPK:NLSC)</t>
  </si>
  <si>
    <t>OTCPK:NLSC</t>
  </si>
  <si>
    <t>Orient Express &amp; Co., Ltd.; PG Max &amp; Co, LLC</t>
  </si>
  <si>
    <t>IQTR1762392360</t>
  </si>
  <si>
    <t>Türk Telekomünikasyon Anonim Sirketi (IBSE:TTKOM)</t>
  </si>
  <si>
    <t>IBSE:TTKOM</t>
  </si>
  <si>
    <t>Turkey Wealth Fund Management Company</t>
  </si>
  <si>
    <t>LYY Telekomünikasyon AS</t>
  </si>
  <si>
    <t>IQTR1774757070</t>
  </si>
  <si>
    <t>Fuel Doctor Holdings, Inc. (OTCPK:FDOC)</t>
  </si>
  <si>
    <t>OTCPK:FDOC</t>
  </si>
  <si>
    <t>IQTR1764154862</t>
  </si>
  <si>
    <t>Yubo International Biotech Limited</t>
  </si>
  <si>
    <t>Custodian Ventures LLC; Activist Investing, LLC</t>
  </si>
  <si>
    <t>IQTR692104755</t>
  </si>
  <si>
    <t>Eurogas International Inc. (CNSX:EI)</t>
  </si>
  <si>
    <t>CNSX:EI</t>
  </si>
  <si>
    <t>Dundee Resources Limited</t>
  </si>
  <si>
    <t>IQTR1683020021</t>
  </si>
  <si>
    <t>Rockwell Diamonds Inc.</t>
  </si>
  <si>
    <t>1274787 B.C. Ltd.</t>
  </si>
  <si>
    <t>Daboll Consultants Limited</t>
  </si>
  <si>
    <t>IQTR701365412</t>
  </si>
  <si>
    <t>LogicBio Therapeutics, Inc.</t>
  </si>
  <si>
    <t>Alexion Pharmaceuticals, Inc.</t>
  </si>
  <si>
    <t>OrbiMed Advisors LLC; Andera Partners; Pontifax Venture Capital; Arix Bioscience plc (LSE:ARIX); The Biotech Growth Trust Plc</t>
  </si>
  <si>
    <t>IQTR1802984795</t>
  </si>
  <si>
    <t>AFA Protective Systems, Inc.</t>
  </si>
  <si>
    <t>Corbett Technology Solutions, Inc.</t>
  </si>
  <si>
    <t>IQTR1680249780</t>
  </si>
  <si>
    <t>Big River Gold Limited</t>
  </si>
  <si>
    <t>Aura Minerals Inc. (TSX:ORA)</t>
  </si>
  <si>
    <t>Dundee Resources Limited; Copulos Group of Companies</t>
  </si>
  <si>
    <t>IQTR1779821038</t>
  </si>
  <si>
    <t>SOC Telemed, Inc.</t>
  </si>
  <si>
    <t>Patient Square Capital, LP</t>
  </si>
  <si>
    <t>Warburg Pincus LLC; Millennium Management LLC; Greenwoods Capital Partners; Wpxi Finance, Lp</t>
  </si>
  <si>
    <t>IQTR1769790918</t>
  </si>
  <si>
    <t>Noront Resources Ltd.</t>
  </si>
  <si>
    <t>Wyloo Metals Pty Ltd</t>
  </si>
  <si>
    <t>IQTR716286262</t>
  </si>
  <si>
    <t>Checkmate Pharmaceuticals, Inc.</t>
  </si>
  <si>
    <t>Regeneron Pharmaceuticals, Inc. (NasdaqGS:REGN)</t>
  </si>
  <si>
    <t>Sofinnova Investment, Inc.; Novo Holdings A/S; Longitude Capital Management Co., LLC; Omega Fund Management, LLC; venBio LLC; Decheng Capital LLC; Impresa Management LLC</t>
  </si>
  <si>
    <t>IQTR1779785864</t>
  </si>
  <si>
    <t>Exsa S.A.</t>
  </si>
  <si>
    <t>Orica Mining Services Peru S.A.</t>
  </si>
  <si>
    <t>Brescia Group</t>
  </si>
  <si>
    <t>IQTR655342957</t>
  </si>
  <si>
    <t>Kiadis Pharma N.V.</t>
  </si>
  <si>
    <t>Sanofi Foreign Participations B.V.</t>
  </si>
  <si>
    <t>Kreos Capital Management (UK) Limited; EQT Life Sciences; Empery Asset Management, LP; Kreos Capital V (Uk) Limited</t>
  </si>
  <si>
    <t>IQTR693718540</t>
  </si>
  <si>
    <t>Resonant Inc.</t>
  </si>
  <si>
    <t>Murata Electronics North America, Inc.</t>
  </si>
  <si>
    <t>Longboard Capital Advisors, LLC</t>
  </si>
  <si>
    <t>IQTR1771477526</t>
  </si>
  <si>
    <t>Diversicare Healthcare Services, Inc.</t>
  </si>
  <si>
    <t>DAC Acquisition LLC</t>
  </si>
  <si>
    <t>Marlin Capital Partners LLC</t>
  </si>
  <si>
    <t>IQTR1678150166</t>
  </si>
  <si>
    <t>ADVANZ PHARMA Corp. Limited</t>
  </si>
  <si>
    <t>Nordic Capital</t>
  </si>
  <si>
    <t>Capital Research and Management Company; Baring Asset Management Limited; Blackstone Alternative Credit Advisors LP; Solus Alternative Asset Management LP; Bybrook Capital LLP</t>
  </si>
  <si>
    <t>IQTR702435813</t>
  </si>
  <si>
    <t>Sekonic Holdings Corporation</t>
  </si>
  <si>
    <t>TCS Alliance Co., Ltd.</t>
  </si>
  <si>
    <t>IQTR1762759989</t>
  </si>
  <si>
    <t>GAINSCO, Inc.</t>
  </si>
  <si>
    <t>State Farm Mutual Automobile Insurance Company</t>
  </si>
  <si>
    <t>IQTR688866966</t>
  </si>
  <si>
    <t>BlueCity Holdings Limited</t>
  </si>
  <si>
    <t>Metaclass Management ELP</t>
  </si>
  <si>
    <t>IQTR1763179740</t>
  </si>
  <si>
    <t>Torotel, Inc.</t>
  </si>
  <si>
    <t>TT Group Industries, Inc.</t>
  </si>
  <si>
    <t>IQTR688899010</t>
  </si>
  <si>
    <t>Sharps Compliance Corp.</t>
  </si>
  <si>
    <t>Aurora Capital Partners</t>
  </si>
  <si>
    <t>IQTR1790698432</t>
  </si>
  <si>
    <t>Eastmain Resources Inc.</t>
  </si>
  <si>
    <t>Fury Gold Mines Limited (TSX:FURY)</t>
  </si>
  <si>
    <t>IQTR681087672</t>
  </si>
  <si>
    <t>Trillium Therapeutics Inc.</t>
  </si>
  <si>
    <t>Pfizer Inc. (NYSE:PFE)</t>
  </si>
  <si>
    <t>New Enterprise Associates, Inc.; RA Capital Management, L.P.; Avoro Capital Advisors LLC</t>
  </si>
  <si>
    <t>IQTR1679036899</t>
  </si>
  <si>
    <t>Xplore Wealth Limited</t>
  </si>
  <si>
    <t>HUB24 Limited (ASX:HUB)</t>
  </si>
  <si>
    <t>IQTR693234001</t>
  </si>
  <si>
    <t>Modern Waterproofing Company S.A.E.</t>
  </si>
  <si>
    <t>Sika Egypt For Construction Chemicals S.A.E.</t>
  </si>
  <si>
    <t>IQTR650504457</t>
  </si>
  <si>
    <t>Emerald Health Therapeutics, Inc.</t>
  </si>
  <si>
    <t>Skye Bioscience, Inc. (OTCPK:SKYE)</t>
  </si>
  <si>
    <t>Emerald Health Sciences Inc.</t>
  </si>
  <si>
    <t>IQTR1782763697</t>
  </si>
  <si>
    <t>Data Deposit Box Inc.</t>
  </si>
  <si>
    <t>HostPapa, Inc.</t>
  </si>
  <si>
    <t>IQTR653857215</t>
  </si>
  <si>
    <t>SimiGon Ltd.</t>
  </si>
  <si>
    <t>Maxify Solutions Inc.</t>
  </si>
  <si>
    <t>Samurai Web Ventures Ltd.</t>
  </si>
  <si>
    <t>IQTR1764360848</t>
  </si>
  <si>
    <t>Sienna Cancer Diagnostics Limited</t>
  </si>
  <si>
    <t>INOVIQ Ltd (ASX:IIQ)</t>
  </si>
  <si>
    <t>Merchant Funds Management Pty Ltd</t>
  </si>
  <si>
    <t>IQTR662706391</t>
  </si>
  <si>
    <t>ESI Energy Services Inc.</t>
  </si>
  <si>
    <t>Battery Mineral Resources Corp. (TSXV:BMR)</t>
  </si>
  <si>
    <t>Yorktown Partners LLC</t>
  </si>
  <si>
    <t>IQTR686780489</t>
  </si>
  <si>
    <t>Aimmune Therapeutics, Inc.</t>
  </si>
  <si>
    <t>Société des Produits Nestlé S.A.</t>
  </si>
  <si>
    <t>Aisling Capital LLC; RA Capital Management, L.P.; Longitude Capital Management Co., LLC; Foresite Capital Management, LLC</t>
  </si>
  <si>
    <t>IQTR686212181</t>
  </si>
  <si>
    <t>Countrywide Limited</t>
  </si>
  <si>
    <t>Connells Limited</t>
  </si>
  <si>
    <t>Alchemy Partners LLP; Oaktree Capital Management, L.P.; Brandes International Partners, Ltd.; Schroder Investment Management Limited; Hosking Partners LLP; Ocm Luxembourg Castle Holdings S.à R.L.; Ocm Luxembourg Epf Iii Castle Holdings S.à R.L.; Catalist Partners LLP</t>
  </si>
  <si>
    <t>IQTR694390788</t>
  </si>
  <si>
    <t>PayGroup Limited</t>
  </si>
  <si>
    <t>Deel, Inc.</t>
  </si>
  <si>
    <t>IQTR1788469629</t>
  </si>
  <si>
    <t>Nordic Petroleum AS</t>
  </si>
  <si>
    <t>Netoil Capital Ltd</t>
  </si>
  <si>
    <t>IQTR715925592</t>
  </si>
  <si>
    <t>Li &amp; Fung Limited</t>
  </si>
  <si>
    <t>GLP China Holdings Limited</t>
  </si>
  <si>
    <t>HSBC Trustee (C.I.) Limited; Fung Holdings (1937) Limited; Golden Step Ltd.</t>
  </si>
  <si>
    <t>IQTR659562233</t>
  </si>
  <si>
    <t>Collagen Solutions plc</t>
  </si>
  <si>
    <t>Rosen's Diversified Inc.</t>
  </si>
  <si>
    <t>Rathbone Investment Management Limited; Calculus Capital Limited; ISPartners Investment Solutions AG; Seneca Partners Limited; Gresham House Asset Management Limited; 1615915 Alberta Ltd.</t>
  </si>
  <si>
    <t>IQTR685645601</t>
  </si>
  <si>
    <t>Sol Cuisine Ltd.</t>
  </si>
  <si>
    <t>PlantPlus Foods Canada Inc.</t>
  </si>
  <si>
    <t>BDC Capital Inc.; Export Development Canada; Investeco Capital Corp.; Kirchner Asset Management; Planted Power Inc</t>
  </si>
  <si>
    <t>IQTR1758256704</t>
  </si>
  <si>
    <t>Isentia Group Limited</t>
  </si>
  <si>
    <t>Access Intelligence Plc (AIM:ACC)</t>
  </si>
  <si>
    <t>IQTR718517787</t>
  </si>
  <si>
    <t>Apollo Healthcare Corp.</t>
  </si>
  <si>
    <t>Anjac Health and Beauty Services</t>
  </si>
  <si>
    <t>IQTR1723130113</t>
  </si>
  <si>
    <t>Epizyme, Inc.</t>
  </si>
  <si>
    <t>Ipsen Biopharmaceuticals, Inc.</t>
  </si>
  <si>
    <t>RP Management LLC</t>
  </si>
  <si>
    <t>IQTR1788472174</t>
  </si>
  <si>
    <t>exactEarth Ltd.</t>
  </si>
  <si>
    <t>Spire Global, Inc. (NYSE:SPIR)</t>
  </si>
  <si>
    <t>IQTR1681374872</t>
  </si>
  <si>
    <t>Mutual Corporation</t>
  </si>
  <si>
    <t>MS Co., Ltd.</t>
  </si>
  <si>
    <t>IQTR1788383317</t>
  </si>
  <si>
    <t>Redflex Holdings Limited</t>
  </si>
  <si>
    <t>Verra Mobility Corporation (NasdaqCM:VRRM)</t>
  </si>
  <si>
    <t>Duke University; Coliseum Capital Management, LLC; Sandhurst Trustees Limited; Debuscey Pty Ltd; Investaco Proprietary Limited; O'connor Holdings Pty. Ltd.; Blue Jade Pty. Ltd.; Character Home Sales Pty Ltd.; HSBC Custody Nominees (Australia) Limited; HSBC Custody Nominees (Australia) Limited - Goodman Securities Finance; J.P. Morgan Nominees Australia Limited, Investment Arm; Citicorp Nominees Pty Ltd; Ho &amp; Associates International Pty Ltd; Edinwood Pty Ltd; Vertex Bianca Nominees Pty Ltd</t>
  </si>
  <si>
    <t>IQTR701930718</t>
  </si>
  <si>
    <t>Diurnal Group plc</t>
  </si>
  <si>
    <t>Neurocrine Biosciences, Inc. (NasdaqGS:NBIX)</t>
  </si>
  <si>
    <t>IP Group Plc (LSE:IPO); Amati Global Investors Ltd.; Development Bank of Wales Plc; Polar Capital Holdings plc (AIM:POLR)</t>
  </si>
  <si>
    <t>IQTR1798623390</t>
  </si>
  <si>
    <t>Think Childcare Group</t>
  </si>
  <si>
    <t>Foundation Early Learning Limited</t>
  </si>
  <si>
    <t>NKT Investments Pty Ltd</t>
  </si>
  <si>
    <t>IQTR695781550</t>
  </si>
  <si>
    <t>Stemline Therapeutics, Inc.</t>
  </si>
  <si>
    <t>Berlin-Chemie AG</t>
  </si>
  <si>
    <t>IQTR666567937</t>
  </si>
  <si>
    <t>XCD Energy Limited</t>
  </si>
  <si>
    <t>88 Energy Limited (ASX:88E)</t>
  </si>
  <si>
    <t>Tevlo Pty Ltd; Glenroyd Investment Pty Ltd; Crying Rock Pty Ltd; Zerrin Investments Pty Ltd.; Boston Legal Services Pty Ltd; Chelsea Investments (WA) Pty Ltd; Medserv Medical Couriers Pty Ltd; Benny Bind Pty. Limited</t>
  </si>
  <si>
    <t>IQTR665662933</t>
  </si>
  <si>
    <t>National Holdings Corporation</t>
  </si>
  <si>
    <t>B. Riley Financial, Inc. (NasdaqGM:RILY)</t>
  </si>
  <si>
    <t>Rockmore Capital, LLC</t>
  </si>
  <si>
    <t>IQTR679835118</t>
  </si>
  <si>
    <t>Hanil Networks Co., Ltd.</t>
  </si>
  <si>
    <t>UBASE INC.</t>
  </si>
  <si>
    <t>Hanil Holdings Co., Ltd. (KOSE:A003300)</t>
  </si>
  <si>
    <t>IQTR1773528769</t>
  </si>
  <si>
    <t>Höegh LNG Partners LP</t>
  </si>
  <si>
    <t>Höegh LNG Holdings Ltd.</t>
  </si>
  <si>
    <t>IQTR1760676793</t>
  </si>
  <si>
    <t>Giorgio Fedon &amp; Figli Spa</t>
  </si>
  <si>
    <t>Luxottica Group S.p.A.</t>
  </si>
  <si>
    <t>Sylt S.r.l.; Cl &amp; Gp S.R.L.</t>
  </si>
  <si>
    <t>IQTR1777986977</t>
  </si>
  <si>
    <t>Pandion Therapeutics, Inc.</t>
  </si>
  <si>
    <t>Merck Sharp &amp; Dohme Corp.</t>
  </si>
  <si>
    <t>IQTR705646401</t>
  </si>
  <si>
    <t>Retelit S.p.A.</t>
  </si>
  <si>
    <t>Marbles S.r.l.</t>
  </si>
  <si>
    <t>Global Emerging Markets</t>
  </si>
  <si>
    <t>IQTR716930106</t>
  </si>
  <si>
    <t>Portola Pharmaceuticals, Inc.</t>
  </si>
  <si>
    <t>IQTR666680053</t>
  </si>
  <si>
    <t>ResApp Health Limited</t>
  </si>
  <si>
    <t>Pfizer Australia Holdings Pty Limited</t>
  </si>
  <si>
    <t>IQTR1777864947</t>
  </si>
  <si>
    <t>Scientific Learning Corporation</t>
  </si>
  <si>
    <t>Carnegie Learning, Inc.</t>
  </si>
  <si>
    <t>IQTR688435688</t>
  </si>
  <si>
    <t>Foshan Huaxin Packaging Co., Ltd.</t>
  </si>
  <si>
    <t>Guangdong Guanhao High-Tech Co., Ltd. (SHSE:600433)</t>
  </si>
  <si>
    <t>IQTR687549810</t>
  </si>
  <si>
    <t>IndigoVision Group plc</t>
  </si>
  <si>
    <t>Motorola Solutions, Inc. (NYSE:MSI)</t>
  </si>
  <si>
    <t>Archon Capital Management LLC; Peter Gyllenhammar AB; Colston Trustees Limited; VT Sorbus Vector OEIC</t>
  </si>
  <si>
    <t>IQTR659101278</t>
  </si>
  <si>
    <t>Universe Group plc</t>
  </si>
  <si>
    <t>Inform Information Systems, Ltd</t>
  </si>
  <si>
    <t>Downing LLP; Harwood Capital LLP; Ennismore Fund Management Limited</t>
  </si>
  <si>
    <t>IQTR1759378519</t>
  </si>
  <si>
    <t>Oklo Resources Limited</t>
  </si>
  <si>
    <t>B2Gold Corp. (TSX:BTO)</t>
  </si>
  <si>
    <t>IQTR1784727711</t>
  </si>
  <si>
    <t>InnerWorkings, Inc.</t>
  </si>
  <si>
    <t>HH Global Limited</t>
  </si>
  <si>
    <t>IQTR677307425</t>
  </si>
  <si>
    <t>ALBERT Inc.</t>
  </si>
  <si>
    <t>Accenture Japan Ltd</t>
  </si>
  <si>
    <t>Whiz Partners Inc.; Toyota Motor Corporation (TSE:7203); SBI Holdings, Inc. (TSE:8473)</t>
  </si>
  <si>
    <t>IQTR1802724922</t>
  </si>
  <si>
    <t>Tikkurila Oyj</t>
  </si>
  <si>
    <t>PPG Industries, Inc. (NYSE:PPG)</t>
  </si>
  <si>
    <t>Elo Mutual Pension Insurance Company; Ilmarinen Mutual Pension Insurance Company; Keskinäinen työeläkevakuutusyhtiö Varma; Keskinäinen Vakuutusyhtiö Kaleva; Nordea Funds AB; The State Pension Fund (VER); Seligson &amp; Co Fund Management Company Plc; Nordea Nordic Small Cap Fund; Seligson &amp; Co Phoebus; Mandatum Henkivakuutusosakeyhtiö; Oras Invest Oy; Veritas Pension Insurance Company Ltd.</t>
  </si>
  <si>
    <t>IQTR698738244</t>
  </si>
  <si>
    <t>Cardinal Resources Limited</t>
  </si>
  <si>
    <t>Shandong Gold Mining (Hong Kong) Co., Limited</t>
  </si>
  <si>
    <t>CQS Natural Resources Growth and Income plc (LSE:CYN); 1832 Asset Management L.P.; CQS Asset Management Ltd; Dynamic Trust Funds - Dynamic Precious Metals Fund; Golden Prospect Precious Metals Ltd. (LSE:GPM); Resource Capital Investment Corporation; MM Asset Management Inc; Yarandi Investments Pty Ltd; Dynamic Global Fund Corporation - Dynamic Strategic Gold Class; Nord Gold plc; Macquarie Bank Limited, Investment Arm</t>
  </si>
  <si>
    <t>IQTR672760251</t>
  </si>
  <si>
    <t>GTY Technology Holdings Inc.</t>
  </si>
  <si>
    <t>GI Manager L.P.</t>
  </si>
  <si>
    <t>Conifer Management, LLC; Beryl Capital Management LLC; Terrapin Station LLC</t>
  </si>
  <si>
    <t>IQTR1781066046</t>
  </si>
  <si>
    <t>Turning Point Therapeutics, Inc.</t>
  </si>
  <si>
    <t>Bristol-Myers Squibb Company (NYSE:BMY)</t>
  </si>
  <si>
    <t>SR One Capital Management, LP; OrbiMed Advisors LLC; Nextech Invest Ltd.; Eli Lilly Investment Consulting (Shanghai) Co., Ltd.; venBio LLC; Foresite Capital Management, LLC; HBM Healthcare Investments (Cayman) Ltd.; SV Tech Ventures</t>
  </si>
  <si>
    <t>IQTR1785566742</t>
  </si>
  <si>
    <t>Akouos, Inc.</t>
  </si>
  <si>
    <t>Eli Lilly and Company (NYSE:LLY)</t>
  </si>
  <si>
    <t>New Enterprise Associates, Inc.; Novartis Venture Funds; Sofinnova Investment, Inc.; 5AM Venture Management, LLC; RA Capital Management, L.P.; Mass General Brigham Ventures, LLC; Wu Capital; Pivotal BioVenture Partners LLC; CHI Advisors LLC; Polaris Founders Capital; PagsGroup</t>
  </si>
  <si>
    <t>IQTR1805303927</t>
  </si>
  <si>
    <t>Ocean Bio-Chem, Inc.</t>
  </si>
  <si>
    <t>OneWater Marine Inc. (NasdaqGM:ONEW)</t>
  </si>
  <si>
    <t>IQTR1787728275</t>
  </si>
  <si>
    <t>Isagro S.p.A.</t>
  </si>
  <si>
    <t>Crop Demetra Limited</t>
  </si>
  <si>
    <t>IQTR706879915</t>
  </si>
  <si>
    <t>R. R. Donnelley &amp; Sons Company</t>
  </si>
  <si>
    <t>Chatham Asset Management</t>
  </si>
  <si>
    <t>IQTR1684972804</t>
  </si>
  <si>
    <t>USA Truck, Inc.</t>
  </si>
  <si>
    <t>Schenker, Inc.</t>
  </si>
  <si>
    <t>Dimensional Fund Advisors LP; Grace &amp; White, Inc.; Magnetar Financial LLC; The Estate of James B. Speed</t>
  </si>
  <si>
    <t>IQTR1788002996</t>
  </si>
  <si>
    <t>CynergisTek, Inc.</t>
  </si>
  <si>
    <t>Clearwater Compliance, LLC</t>
  </si>
  <si>
    <t>Beryl Capital Management LLC</t>
  </si>
  <si>
    <t>IQTR1784425776</t>
  </si>
  <si>
    <t>ChemoCentryx, Inc.</t>
  </si>
  <si>
    <t>BlackRock, Inc. (NYSE:BLK); The Vanguard Group, Inc.; Hercules Capital, Inc. (NYSE:HTGC); Vifor Pharma Ltd.; State Street Global Advisors (Us); FMR LLC</t>
  </si>
  <si>
    <t>IQTR1795152076</t>
  </si>
  <si>
    <t>Reem Investments PJSC</t>
  </si>
  <si>
    <t>Q Holding</t>
  </si>
  <si>
    <t>IQTR1781600736</t>
  </si>
  <si>
    <t>Next Games Oyj</t>
  </si>
  <si>
    <t>Netflix, Inc. (NasdaqGS:NFLX)</t>
  </si>
  <si>
    <t>AMC Networks Ventures, LLC</t>
  </si>
  <si>
    <t>IQTR1773243920</t>
  </si>
  <si>
    <t>Kawasumi Laboratories, Incorporated</t>
  </si>
  <si>
    <t>Sumitomo Bakelite Company Limited (TSE:4203)</t>
  </si>
  <si>
    <t>Sumitomo Mitsui Banking Corporation; Iyogin Holdings,Inc. (TSE:5830); The Oita Bank, Ltd. (TSE:8392); BofA Securities Japan Co., Ltd.; Mizuho Bank, Ltd.; Asahi Kasei Medical Co., Ltd.</t>
  </si>
  <si>
    <t>IQTR681902258</t>
  </si>
  <si>
    <t>Horizon Bancorp, Inc. (Lake Havasu City, AZ)</t>
  </si>
  <si>
    <t>Arizona Financial Credit Union</t>
  </si>
  <si>
    <t>IQTR1774376785</t>
  </si>
  <si>
    <t>Mercell Holding ASA</t>
  </si>
  <si>
    <t>Viking Venture AS; Luxor Capital Group, LP</t>
  </si>
  <si>
    <t>IQTR1784687409</t>
  </si>
  <si>
    <t>Majesco</t>
  </si>
  <si>
    <t>Mastek (UK) Ltd.; Aurum PropTech Limited (NSEI:AURUM)</t>
  </si>
  <si>
    <t>IQTR677721415</t>
  </si>
  <si>
    <t>Horizon Discovery Group Limited</t>
  </si>
  <si>
    <t>PerkinElmer (UK) Holdings Limited</t>
  </si>
  <si>
    <t>Inclusive Capital Partners, L.P.</t>
  </si>
  <si>
    <t>IQTR693725259</t>
  </si>
  <si>
    <t>Immunomedics, Inc.</t>
  </si>
  <si>
    <t>Gilead Sciences, Inc. (NasdaqGS:GILD)</t>
  </si>
  <si>
    <t>OrbiMed Advisors LLC; RA Capital Management, L.P.; Foresite Capital Management, LLC; HBM Healthcare Investments (Cayman) Ltd.</t>
  </si>
  <si>
    <t>IQTR688286274</t>
  </si>
  <si>
    <t>Imago BioSciences, Inc.</t>
  </si>
  <si>
    <t>Frazier Healthcare Partners; Greenspring Associates, Inc.; Amgen Ventures; Blackstone Life Sciences; Omega Fund Management, LLC; M Ventures; Xeraya Capital Sdn. Bhd.; Irving Investors LLC; HighLight Capital</t>
  </si>
  <si>
    <t>IQTR1815821699</t>
  </si>
  <si>
    <t>Apteryx Imaging Inc.</t>
  </si>
  <si>
    <t>Planet DDS, Inc.</t>
  </si>
  <si>
    <t>IQTR672410911</t>
  </si>
  <si>
    <t>Kentucky Bancshares, Inc.</t>
  </si>
  <si>
    <t>Stock Yards Bancorp, Inc. (NasdaqGS:SYBT)</t>
  </si>
  <si>
    <t>IQTR702452531</t>
  </si>
  <si>
    <t>Evans &amp; Sutherland Computer Corporation</t>
  </si>
  <si>
    <t>Mirasol Capital, LLC</t>
  </si>
  <si>
    <t>IQTR654247648</t>
  </si>
  <si>
    <t>SoldOut, Inc.</t>
  </si>
  <si>
    <t>Hakuhodo DY Holdings Inc (TSE:2433)</t>
  </si>
  <si>
    <t>Digital Holdings, Inc. (TSE:2389)</t>
  </si>
  <si>
    <t>IQTR1779632738</t>
  </si>
  <si>
    <t>The Torrington Water Company</t>
  </si>
  <si>
    <t>Aquarion Water Company, Inc.</t>
  </si>
  <si>
    <t>O&amp;G Industries, Inc.</t>
  </si>
  <si>
    <t>IQTR1773909110</t>
  </si>
  <si>
    <t>MZN Property S.A.</t>
  </si>
  <si>
    <t>Ringier Axel Springer Media AG</t>
  </si>
  <si>
    <t>Alterium Holding Sp. z o.o.</t>
  </si>
  <si>
    <t>IQTR656419198</t>
  </si>
  <si>
    <t>Navios Maritime Containers L.P.</t>
  </si>
  <si>
    <t>Navios Maritime Partners L.P. (NYSE:NMM)</t>
  </si>
  <si>
    <t>IQTR695187622</t>
  </si>
  <si>
    <t>Renovacor, Inc.</t>
  </si>
  <si>
    <t>Rocket Pharmaceuticals, Inc. (NasdaqGM:RCKT)</t>
  </si>
  <si>
    <t>Novartis Venture Funds; BioAdvance; New Leaf Venture Partners, LLC; Innogest SGR S.p.A; Citadel Advisors LLC; Broadview Ventures, Inc.; RTW Investments, LP; Altium Capital Management LP; Acorn Bioventures; Chardan Investments 2, LLC</t>
  </si>
  <si>
    <t>IQTR1801120977</t>
  </si>
  <si>
    <t>Shenzhen Powerleader Technology Co., Ltd.</t>
  </si>
  <si>
    <t>Shenzhen Speed Top Network Technology Company Limited</t>
  </si>
  <si>
    <t>Shenzhen City Hengtong Dayuan Electronic Co., Ltd.; Wulumuqi Yali'anda Equity Investment Co., Ltd.; Shenzhen City Jinbo Litong Investment Partnership Enterprise (Limited Partnership); Shenzhen City Jiachuang Lianhe Investment Partnership Enterprise (Limited Partnership); Shenzhen City Zhizheng Lida Investment Partnership Enterprise (Limited Partnership); Qushui Shiji Longxiang Technology Development Co., Ltd.</t>
  </si>
  <si>
    <t>IQTR692360348</t>
  </si>
  <si>
    <t>CSS Industries, Inc.</t>
  </si>
  <si>
    <t>IG Design Group Americas Inc.</t>
  </si>
  <si>
    <t>IQTR651737125</t>
  </si>
  <si>
    <t>Tenneco Inc.</t>
  </si>
  <si>
    <t>BlackRock, Inc. (NYSE:BLK); The Vanguard Group, Inc.; Fuller &amp; Thaler Asset Management, Inc.</t>
  </si>
  <si>
    <t>IQTR1772282494</t>
  </si>
  <si>
    <t>Arena Pharmaceuticals, Inc.</t>
  </si>
  <si>
    <t>IQTR1761336300</t>
  </si>
  <si>
    <t>Luzhou Bio-chem Technology Limited</t>
  </si>
  <si>
    <t>IQTR674486519</t>
  </si>
  <si>
    <t>AGC Biologics S.p.A.</t>
  </si>
  <si>
    <t>AGC Inc. (TSE:5201)</t>
  </si>
  <si>
    <t>Finanziaria d'investimento Fininvest S.p.A.; Société Générale Capital Partenaires SAS, SCR</t>
  </si>
  <si>
    <t>IQTR659081958</t>
  </si>
  <si>
    <t>Abano Healthcare Group Limited</t>
  </si>
  <si>
    <t>Ontario Teachers' Pension Plan Board; BGH Capital</t>
  </si>
  <si>
    <t>IQTR686226151</t>
  </si>
  <si>
    <t>AKKA Technologies SE</t>
  </si>
  <si>
    <t>Adecco Group AG (SWX:ADEN)</t>
  </si>
  <si>
    <t>Swilux SA</t>
  </si>
  <si>
    <t>IQTR1675520076</t>
  </si>
  <si>
    <t>Volt Information Sciences, Inc.</t>
  </si>
  <si>
    <t>American CyberSystems, Inc.</t>
  </si>
  <si>
    <t>IQTR1774361980</t>
  </si>
  <si>
    <t>Royal Fox Gold Inc.</t>
  </si>
  <si>
    <t>Northern Superior Resources Inc. (TSXV:SUP)</t>
  </si>
  <si>
    <t>IQTR1799766210</t>
  </si>
  <si>
    <t>GHP Specialty Care AB (publ)</t>
  </si>
  <si>
    <t>Capio Group Services AB</t>
  </si>
  <si>
    <t>Metroland BV; Grenspecialisten AB; MJW Invest Förvaltning AB</t>
  </si>
  <si>
    <t>IQTR1774125992</t>
  </si>
  <si>
    <t>Hill International, Inc.</t>
  </si>
  <si>
    <t>Global Infrastructure Solutions Inc.</t>
  </si>
  <si>
    <t>Rutabaga Capital Management LLC; Engine Capital Management, LP; Wellington Management Company LLP; Beryl Capital Management LLC; Richter Capital Llc</t>
  </si>
  <si>
    <t>IQTR1796970117</t>
  </si>
  <si>
    <t>HRL Holdings Limited</t>
  </si>
  <si>
    <t>Australian Laboratory Services PTY Ltd.</t>
  </si>
  <si>
    <t>IQTR1788688976</t>
  </si>
  <si>
    <t>New England Service Company, Inc.</t>
  </si>
  <si>
    <t>Aquarion Company</t>
  </si>
  <si>
    <t>IQTR710775731</t>
  </si>
  <si>
    <t>Basware Oyj</t>
  </si>
  <si>
    <t>Accel-KKR LLC; Briarwood Capital Management Inc.; Long Path Partners, LP</t>
  </si>
  <si>
    <t>Ilmarinen Mutual Pension Insurance Company; AP Fonden 4; Lannebo Fonder AB</t>
  </si>
  <si>
    <t>IQTR1778303466</t>
  </si>
  <si>
    <t>Casper Sleep Inc.</t>
  </si>
  <si>
    <t>Durational Capital Management LP</t>
  </si>
  <si>
    <t>Institutional Venture Partners; New Enterprise Associates, Inc.; NVP Associates, LLC; Tresalia Capital, S.A. de C.V.; SV Angel Management, LLC; Rainfall Ventures; Slow Ventures LLC; Irving Investors LLC; Queensbridge Venture Partners; Pritzker Group Venture Capital; KBW Ventures, Inc.</t>
  </si>
  <si>
    <t>IQTR1758533194</t>
  </si>
  <si>
    <t>UserTesting, Inc. (NYSE:USER)</t>
  </si>
  <si>
    <t>NYSE:USER</t>
  </si>
  <si>
    <t>Thoma Bravo, L.P.; Sunstone Partners Management, LLC</t>
  </si>
  <si>
    <t>Accel Partners; Insight Venture Management, LLC; Greenspring Associates, Inc.; OpenView Advisors, LLC; StepStone Group Inc. (NasdaqGS:STEP); Accel Management Co. Inc.</t>
  </si>
  <si>
    <t>IQTR1806254302</t>
  </si>
  <si>
    <t>Liberty Health Sciences Inc.</t>
  </si>
  <si>
    <t>Ayr Wellness Inc. (CNSX:AYR.A)</t>
  </si>
  <si>
    <t>Delavaco Group; Serruya Private Equity Inc.</t>
  </si>
  <si>
    <t>IQTR699496670</t>
  </si>
  <si>
    <t>ironSource Ltd.</t>
  </si>
  <si>
    <t>Unity Software Inc. (NYSE:U)</t>
  </si>
  <si>
    <t>App Investments S.À R.L.</t>
  </si>
  <si>
    <t>IQTR1791060882</t>
  </si>
  <si>
    <t>UCHIDA ESCO Co.,Ltd.</t>
  </si>
  <si>
    <t>Uchida Yoko Co., Ltd. (TSE:8057)</t>
  </si>
  <si>
    <t>IQTR1763472713</t>
  </si>
  <si>
    <t>Be Heard Group Limited</t>
  </si>
  <si>
    <t>MSQ Partners Limited</t>
  </si>
  <si>
    <t>Gresham House Asset Management Limited</t>
  </si>
  <si>
    <t>IQTR673388406</t>
  </si>
  <si>
    <t>On Deck Capital, Inc.</t>
  </si>
  <si>
    <t>Enova International, Inc. (NYSE:ENVA)</t>
  </si>
  <si>
    <t>Foundation Capital, LLC; Institutional Venture Partners; RRE Ventures LLC; Sapphire Ventures, LLC; Industry Ventures, L.L.C.; First Round Capital Management, LLC; Tiger Global Management, LLC; GV Management Company, LLC</t>
  </si>
  <si>
    <t>IQTR680933286</t>
  </si>
  <si>
    <t>Registry Direct Limited</t>
  </si>
  <si>
    <t>Complii FinTech Solutions Ltd (ASX:CF1)</t>
  </si>
  <si>
    <t>Torres Industries Pty Ltd; Texson Pty Ltd; Nagarit Pty Ltd; Trafalgar Street Nominees Pty Ltd</t>
  </si>
  <si>
    <t>IQTR1785963311</t>
  </si>
  <si>
    <t>Tungsten Corporation plc</t>
  </si>
  <si>
    <t>Kofax, Inc.</t>
  </si>
  <si>
    <t>Herald Investment Management Limited; Odey Asset Management LLP; Burgundy Asset Management Ltd.; AXA Framlington Investment Management Ltd.; Chelverton Asset Management Limited; Archon Capital Management LLC; Disruptive Capital GP Limited; London Private Capital Limited</t>
  </si>
  <si>
    <t>IQTR1761502993</t>
  </si>
  <si>
    <t>Zwei Co.,Ltd.</t>
  </si>
  <si>
    <t>IBJ, Inc. (TSE:6071)</t>
  </si>
  <si>
    <t>Monex, Inc.; Aeon Co., Ltd. (TSE:8267); MINISTOP Co., Ltd. (TSE:9946); AEON Financial Service Co., Ltd. (TSE:8570); Custody Bank of Japan, Ltd.; Aeon Delight Co., Ltd. (TSE:9787); SBI SECURITIES Co., Ltd.</t>
  </si>
  <si>
    <t>IQTR658548409</t>
  </si>
  <si>
    <t>iSelect Limited</t>
  </si>
  <si>
    <t>Innovation Holdings Australia Pty Ltd</t>
  </si>
  <si>
    <t>Thorney Investment Group Australia Pty. Ltd.; Microequities Asset Management Pty Limited</t>
  </si>
  <si>
    <t>IQTR1796010171</t>
  </si>
  <si>
    <t>MultiQ International AB (publ)</t>
  </si>
  <si>
    <t>Vertiseit AB (publ) (OM:VERT B)</t>
  </si>
  <si>
    <t>Grenspecialisten AB; Mikrolund Holding Ab; Mejvik Consulting AB</t>
  </si>
  <si>
    <t>IQTR1763820193</t>
  </si>
  <si>
    <t>Lydall, Inc.</t>
  </si>
  <si>
    <t>Alkegen</t>
  </si>
  <si>
    <t>IQTR1671492264</t>
  </si>
  <si>
    <t>InteliWISE S.A.</t>
  </si>
  <si>
    <t>Efecte Oy (HLSE:EFECTE)</t>
  </si>
  <si>
    <t>IQTR1784864034</t>
  </si>
  <si>
    <t>The New Home Company Inc.</t>
  </si>
  <si>
    <t>Apollo Management IX LP</t>
  </si>
  <si>
    <t>Institutional Housing Partners, Inc</t>
  </si>
  <si>
    <t>IQTR1674971926</t>
  </si>
  <si>
    <t>Navistar International Corporation</t>
  </si>
  <si>
    <t>Dusk Inc.</t>
  </si>
  <si>
    <t>MHR Fund Management LLC; Icahn Capital LP; MAN Latin America Ltda; Traton SE (XTRA:8TRA)</t>
  </si>
  <si>
    <t>IQTR653041999</t>
  </si>
  <si>
    <t>La Jolla Pharmaceutical Company</t>
  </si>
  <si>
    <t>Innoviva, Inc. (NasdaqGS:INVA)</t>
  </si>
  <si>
    <t>IQTR1790538072</t>
  </si>
  <si>
    <t>CRH Medical Corporation</t>
  </si>
  <si>
    <t>WELL Health Technologies Corp. (TSX:WELL)</t>
  </si>
  <si>
    <t>IQTR703671707</t>
  </si>
  <si>
    <t>Grandio Group</t>
  </si>
  <si>
    <t>Fondaction; Société Financière Bourgie Inc.; Champlain Financial Corporation</t>
  </si>
  <si>
    <t>IQTR1758933500</t>
  </si>
  <si>
    <t>Pacgen Life Science Corporation</t>
  </si>
  <si>
    <t>General Biologicals Corporation (TPEX:4117)</t>
  </si>
  <si>
    <t>Southern Gold Resources Ltd</t>
  </si>
  <si>
    <t>IQTR675680946</t>
  </si>
  <si>
    <t>BRAbank ASA</t>
  </si>
  <si>
    <t>Lea Bank ASA (OB:LEA)</t>
  </si>
  <si>
    <t>IQTR672101590</t>
  </si>
  <si>
    <t>WellteQ Digital Health Inc.</t>
  </si>
  <si>
    <t>Advanced Health Intelligence Ltd. (ASX:AHI)</t>
  </si>
  <si>
    <t>IQTR1799463278</t>
  </si>
  <si>
    <t>Youfoodz Holdings Limited</t>
  </si>
  <si>
    <t>Cook E Services Australia Pty Ltd</t>
  </si>
  <si>
    <t>RGT Capital Pty Limited</t>
  </si>
  <si>
    <t>IQTR1673749694</t>
  </si>
  <si>
    <t>CFT S.p.A.</t>
  </si>
  <si>
    <t>ATS Corporation (TSX:ATS)</t>
  </si>
  <si>
    <t>IQTR697318267</t>
  </si>
  <si>
    <t>Intertape Polymer Group Inc.</t>
  </si>
  <si>
    <t>Clearlake Capital Group, L.P.</t>
  </si>
  <si>
    <t>IQTR1773814114</t>
  </si>
  <si>
    <t>Adfitech, Inc.</t>
  </si>
  <si>
    <t>Mortgage Connect, LP</t>
  </si>
  <si>
    <t>IQTR1773947136</t>
  </si>
  <si>
    <t>John Menzies plc</t>
  </si>
  <si>
    <t>National Aviation Service WLL</t>
  </si>
  <si>
    <t>IQTR1770640755</t>
  </si>
  <si>
    <t>Steadfast Apartment REIT, Inc. (OTCPK:STFR)</t>
  </si>
  <si>
    <t>OTCPK:STFR</t>
  </si>
  <si>
    <t>Independence Realty Trust, Inc. (NYSE:IRT)</t>
  </si>
  <si>
    <t>IQTR1675290967</t>
  </si>
  <si>
    <t>ProPhotonix Limited</t>
  </si>
  <si>
    <t>Exaktera LLC</t>
  </si>
  <si>
    <t>IQTR1758065543</t>
  </si>
  <si>
    <t>Prevail Therapeutics Inc.</t>
  </si>
  <si>
    <t>OrbiMed Advisors LLC; Pontifax Venture Capital; RA Capital Management, L.P.; Omega Fund Management, LLC; Boxer Capital LLC; Alexandria Venture Investments, LLC</t>
  </si>
  <si>
    <t>IQTR698307886</t>
  </si>
  <si>
    <t>Proactis Holdings Limited</t>
  </si>
  <si>
    <t>DBAY Advisors Limited; Pollen Street Capital Limited</t>
  </si>
  <si>
    <t>Lombard Odier Asset Management (Europe) Limited; Gresham House Asset Management Limited</t>
  </si>
  <si>
    <t>IQTR713449163</t>
  </si>
  <si>
    <t>Kadmon Holdings, Inc. (NasdaqGS:KDMN)</t>
  </si>
  <si>
    <t>NasdaqGS:KDMN</t>
  </si>
  <si>
    <t>Sanofi (ENXTPA:SAN)</t>
  </si>
  <si>
    <t>IQTR1680634381</t>
  </si>
  <si>
    <t>OneVue Holdings Limited</t>
  </si>
  <si>
    <t>Iress Limited (ASX:IRE)</t>
  </si>
  <si>
    <t>Thorney Investment Group Australia Pty. Ltd.; OneVentures Pty Ltd; Abtourk Group</t>
  </si>
  <si>
    <t>IQTR670564186</t>
  </si>
  <si>
    <t>Chiasma, Inc.</t>
  </si>
  <si>
    <t>Amryt Pharma plc (NasdaqGS:AMYT)</t>
  </si>
  <si>
    <t>MPM Asset Management, L.L.C.; Sofinnova Investment, Inc.</t>
  </si>
  <si>
    <t>IQTR713767798</t>
  </si>
  <si>
    <t>Zogenix, Inc.</t>
  </si>
  <si>
    <t>UCB BioSciences, Inc.</t>
  </si>
  <si>
    <t>IQTR1764714428</t>
  </si>
  <si>
    <t>Five Prime Therapeutics, Inc.</t>
  </si>
  <si>
    <t>IQTR706460240</t>
  </si>
  <si>
    <t>Biohaven Pharmaceutical Holding Company Ltd.</t>
  </si>
  <si>
    <t>Knoll Capital Management; VR Adviser, LLC; BlackRock, Inc. (NYSE:BLK); RA Capital Management, L.P.; Osage University Partners</t>
  </si>
  <si>
    <t>IQTR1782280918</t>
  </si>
  <si>
    <t>CAVU Energy Metals Corp.</t>
  </si>
  <si>
    <t>Alpha Copper Corp. (CNSX:ALCU)</t>
  </si>
  <si>
    <t>IQTR1797398186</t>
  </si>
  <si>
    <t>LiDCO Group Plc</t>
  </si>
  <si>
    <t>Masimo Corporation (NasdaqGS:MASI)</t>
  </si>
  <si>
    <t>Herald Investment Management Limited; Eiffel Investment Group S.A.S.</t>
  </si>
  <si>
    <t>IQTR693767951</t>
  </si>
  <si>
    <t>The National Security Group, Inc.</t>
  </si>
  <si>
    <t>IQTR1765545616</t>
  </si>
  <si>
    <t>BioNTech US Inc.</t>
  </si>
  <si>
    <t>BioNTech SE (NasdaqGS:BNTX)</t>
  </si>
  <si>
    <t>Nextech Invest Ltd.; Clal Biotechnology Industries Ltd. (TASE:CBI); Third Rock Ventures, LLC; Hillhouse Investment Management, Ltd.; Access Industries (uk) Ltd; Pharmstandard Ventures</t>
  </si>
  <si>
    <t>IQTR651254124</t>
  </si>
  <si>
    <t>Minotaur Exploration Limited</t>
  </si>
  <si>
    <t>Andromeda Metals Limited (ASX:ADN)</t>
  </si>
  <si>
    <t>Surpion Pty Ltd; Yarraandoo Pty Ltd; Chetan Enterprises Pty Ltd</t>
  </si>
  <si>
    <t>IQTR1757528608</t>
  </si>
  <si>
    <t>iCar Asia Limited</t>
  </si>
  <si>
    <t>Carsome Sdn. Bhd.</t>
  </si>
  <si>
    <t>PM Capital Limited; carsales.com Ltd (ASX:CAR); Catcha Group; Collins St Asset Management Pty Ltd</t>
  </si>
  <si>
    <t>IQTR1673896953</t>
  </si>
  <si>
    <t>LifeWorks Inc.</t>
  </si>
  <si>
    <t>TELUS Corporation (TSX:T)</t>
  </si>
  <si>
    <t>IQTR1787099133</t>
  </si>
  <si>
    <t>UEX Corporation</t>
  </si>
  <si>
    <t>Uranium Energy Corp. (NYSEAM:UEC)</t>
  </si>
  <si>
    <t>IQTR1786777229</t>
  </si>
  <si>
    <t>Adamas Pharmaceuticals, Inc.</t>
  </si>
  <si>
    <t>Supernus Pharmaceuticals, Inc. (NasdaqGM:SUPN)</t>
  </si>
  <si>
    <t>Mohr Davidow Ventures</t>
  </si>
  <si>
    <t>IQTR1684905564</t>
  </si>
  <si>
    <t>Yorkey Optical International (Cayman) Ltd.</t>
  </si>
  <si>
    <t>Asia Optical International Ltd.</t>
  </si>
  <si>
    <t>Ability Enterprise (BVI) Co., Ltd.; Fortune Lands International Ltd.</t>
  </si>
  <si>
    <t>IQTR1685421695</t>
  </si>
  <si>
    <t>U.S. Well Services, Inc.</t>
  </si>
  <si>
    <t>ProFrac Holding Corp. (NasdaqGS:ACDC)</t>
  </si>
  <si>
    <t>Crestview Partners, L.P.; Crestview III USWS TE, LLC; THRC Holdings, LP</t>
  </si>
  <si>
    <t>IQTR1787668567</t>
  </si>
  <si>
    <t>Japara Healthcare Limited</t>
  </si>
  <si>
    <t>Calvary Bruce Private Hospital Limited</t>
  </si>
  <si>
    <t>IQTR713476297</t>
  </si>
  <si>
    <t>Strongco Corporation</t>
  </si>
  <si>
    <t>2737920 Ontario Inc.</t>
  </si>
  <si>
    <t>Oakwest Corporation Limited; ISH Capital Inc.; Palmerston Investments Inc; Huddersfield Investments Inc.</t>
  </si>
  <si>
    <t>IQTR652280634</t>
  </si>
  <si>
    <t>Uzabase, Inc. (TSE:3966)</t>
  </si>
  <si>
    <t>TSE:3966</t>
  </si>
  <si>
    <t>IQTR1814719282</t>
  </si>
  <si>
    <t>Alt Resources Limited</t>
  </si>
  <si>
    <t>Aurenne Ularring Pty Ltd</t>
  </si>
  <si>
    <t>31 May Pty Ltd; Harvest Lane Asset Management Pty Ltd</t>
  </si>
  <si>
    <t>IQTR666963318</t>
  </si>
  <si>
    <t>Dutech Holdings Limited</t>
  </si>
  <si>
    <t>DBS Nominees Pte. Ltd.; Willalpha International Limited; Spectacular Bright Corp.</t>
  </si>
  <si>
    <t>IQTR717106761</t>
  </si>
  <si>
    <t>Cardinal Co., Ltd.</t>
  </si>
  <si>
    <t>Yamada Marketing Co., Ltd.</t>
  </si>
  <si>
    <t>IQTR1676292224</t>
  </si>
  <si>
    <t>U and I Group PLC</t>
  </si>
  <si>
    <t>Land Securities Group plc (LSE:LAND)</t>
  </si>
  <si>
    <t>Jupiter Asset Management Limited; Aberforth Partners LLP; J O Hambro Capital Management Limited; Ennismore Fund Management Limited</t>
  </si>
  <si>
    <t>IQTR1686773525</t>
  </si>
  <si>
    <t>CarLotz, Inc.</t>
  </si>
  <si>
    <t>Shift Technologies, Inc. (NasdaqCM:SFT)</t>
  </si>
  <si>
    <t>Transportation Resource Partners, LP; Tremblant Capital Group; Acamar Partners Sponsor I LLC</t>
  </si>
  <si>
    <t>IQTR1796028849</t>
  </si>
  <si>
    <t>California Gold Mining Inc.</t>
  </si>
  <si>
    <t>Stratabound Minerals Corp. (TSXV:SB)</t>
  </si>
  <si>
    <t>R.W. Tomlinson Limited; Romspen Investment Corporation</t>
  </si>
  <si>
    <t>IQTR712131277</t>
  </si>
  <si>
    <t>Cary Group Holding AB (publ)</t>
  </si>
  <si>
    <t>Nordic Capital; CVC Advisers Company (Luxembourg) S.à r.l.</t>
  </si>
  <si>
    <t>IQTR1789126940</t>
  </si>
  <si>
    <t>Newater Technology, Inc.</t>
  </si>
  <si>
    <t>IQTR667769005</t>
  </si>
  <si>
    <t>Cloudcall Group plc</t>
  </si>
  <si>
    <t>Xplorer Capital Growth I, LLC</t>
  </si>
  <si>
    <t>Herald Investment Management Limited; Burgundy Asset Management Ltd.; Gresham House Asset Management Limited; Goudy Park Management, Llc</t>
  </si>
  <si>
    <t>IQTR1761021991</t>
  </si>
  <si>
    <t>Adapt IT Holdings Limited</t>
  </si>
  <si>
    <t>Huge Group Limited (JSE:HUG)</t>
  </si>
  <si>
    <t>IQTR702510899</t>
  </si>
  <si>
    <t>ATTRAQT Group plc</t>
  </si>
  <si>
    <t>Crownpeak Holdings, LLC</t>
  </si>
  <si>
    <t>Herald Investment Management Limited; Hargreave Hale Ltd.; Ruffer LLP; Kestrel Partners LLP; Lombard Odier Asset Management (Europe) Limited</t>
  </si>
  <si>
    <t>IQTR1802617815</t>
  </si>
  <si>
    <t>Momentum Software Group AB (publ)</t>
  </si>
  <si>
    <t>Aareon AG</t>
  </si>
  <si>
    <t>IQTR1787448374</t>
  </si>
  <si>
    <t>Perceptron, Inc.</t>
  </si>
  <si>
    <t>Atlas Copco North America LLC</t>
  </si>
  <si>
    <t>Harbert Management Corporation; Harbert Fund Advisors Inc.</t>
  </si>
  <si>
    <t>IQTR690033067</t>
  </si>
  <si>
    <t>Meggitt PLC</t>
  </si>
  <si>
    <t>Parker-Hannifin Corporation (NYSE:PH)</t>
  </si>
  <si>
    <t>IQTR1675893890</t>
  </si>
  <si>
    <t>Momenta Pharmaceuticals, Inc.</t>
  </si>
  <si>
    <t>Johnson &amp; Johnson (NYSE:JNJ)</t>
  </si>
  <si>
    <t>IQTR684320647</t>
  </si>
  <si>
    <t>US Ecology, Inc. (NasdaqGS:ECOL)</t>
  </si>
  <si>
    <t>NasdaqGS:ECOL</t>
  </si>
  <si>
    <t>Republic Services, Inc. (NYSE:RSG)</t>
  </si>
  <si>
    <t>BlackRock, Inc. (NYSE:BLK); The Vanguard Group, Inc.; Wellington Management Group LLP; Thrivent Financial for Lutherans; Magnetar Financial LLC</t>
  </si>
  <si>
    <t>IQTR1770357673</t>
  </si>
  <si>
    <t>PAE Incorporated</t>
  </si>
  <si>
    <t>Amentum Government Services Holdings LLC</t>
  </si>
  <si>
    <t>Platinum Equity, LLC; Cramer Rosenthal McGlynn, LLC; Massachusetts Financial Services Company; Magnetar Financial LLC; Millennium Group Management LLC; PVM Pinnacle Holdings, LLC</t>
  </si>
  <si>
    <t>IQTR1686101482</t>
  </si>
  <si>
    <t>InnovaDerma PLC</t>
  </si>
  <si>
    <t>Brand Architekts Group plc (AIM:BAR)</t>
  </si>
  <si>
    <t>IQTR1776521079</t>
  </si>
  <si>
    <t>Sunora Foods Inc.</t>
  </si>
  <si>
    <t>2326230 Alberta Ltd.</t>
  </si>
  <si>
    <t>IQTR701907702</t>
  </si>
  <si>
    <t>GAIN Capital Holdings, Inc.</t>
  </si>
  <si>
    <t>StoneX Group Inc. (NasdaqGS:SNEX)</t>
  </si>
  <si>
    <t>VantagePoint Capital Partners; Dimensional Fund Advisors LP; JB Capital Partners; IPGL No. 1 Limited; IPGL Ltd.</t>
  </si>
  <si>
    <t>IQTR656469987</t>
  </si>
  <si>
    <t>Zynga Inc.</t>
  </si>
  <si>
    <t>Take-Two Interactive Software, Inc. (NasdaqGS:TTWO)</t>
  </si>
  <si>
    <t>The Vanguard Group, Inc.; Artisan Partners Limited Partnership; T. Rowe Price Associates, Inc.</t>
  </si>
  <si>
    <t>IQTR1763909553</t>
  </si>
  <si>
    <t>Exalenz Bioscience Ltd.</t>
  </si>
  <si>
    <t>IQTR655461374</t>
  </si>
  <si>
    <t>Vitalharvest Freehold Trust</t>
  </si>
  <si>
    <t>Macquarie Agricultural Funds Management Limited</t>
  </si>
  <si>
    <t>Investors Mutual Limited; Primewest Management Ltd.</t>
  </si>
  <si>
    <t>IQTR694376128</t>
  </si>
  <si>
    <t>Perseus ERX Holdings Pty Ltd</t>
  </si>
  <si>
    <t>Perseus Mining Limited (ASX:PRU)</t>
  </si>
  <si>
    <t>IQTR670928753</t>
  </si>
  <si>
    <t>EcoOnline Holding AS</t>
  </si>
  <si>
    <t>Apax Partners LLP</t>
  </si>
  <si>
    <t>GLQ Holdings (UK) Ltd; Bridge Street Opportunity Advisors, L.L.C.; Stonebridge 2020 Offshore Holdings II, L.P.; Nitro Newco AS</t>
  </si>
  <si>
    <t>IQTR1785415321</t>
  </si>
  <si>
    <t>Marrone Bio Innovations, Inc.</t>
  </si>
  <si>
    <t>Bioceres Crop Solutions Corp. (NasdaqGS:BIOX)</t>
  </si>
  <si>
    <t>Ardsley Advisory Partners LP; Van Herk Investments B.V.; Ospraie Ag Science LLC</t>
  </si>
  <si>
    <t>IQTR1774776772</t>
  </si>
  <si>
    <t>Constellation Pharmaceuticals, Inc.</t>
  </si>
  <si>
    <t>MorphoSys AG (XTRA:MOR)</t>
  </si>
  <si>
    <t>Vivo Capital, LLC; SR One Capital Management, LP; VR Adviser, LLC; OrbiMed Advisors LLC; The Column Group LLC; Third Rock Ventures, LLC; Hillhouse Investment Management, Ltd.; Topspin Partners LP; Sirona Capital Pty Ltd, Investment Arm; Ponoi Capital; Bain Capital Life Sciences Investors, LLC</t>
  </si>
  <si>
    <t>IQTR717112282</t>
  </si>
  <si>
    <t>Ignis Ltd.</t>
  </si>
  <si>
    <t>Bain Capital Private Equity, LP</t>
  </si>
  <si>
    <t>SK LTD.</t>
  </si>
  <si>
    <t>IQTR706581104</t>
  </si>
  <si>
    <t>Golden Valley Mines And Royalties Ltd.</t>
  </si>
  <si>
    <t>Gold Royalty Corp. (NYSEAM:GROY)</t>
  </si>
  <si>
    <t>IQTR1680596828</t>
  </si>
  <si>
    <t>Stamps.com Inc.</t>
  </si>
  <si>
    <t>IQTR1673512449</t>
  </si>
  <si>
    <t>Tri-Stage Inc.</t>
  </si>
  <si>
    <t>Sojitz Corporation (TSE:2768)</t>
  </si>
  <si>
    <t>IQTR1779912159</t>
  </si>
  <si>
    <t>Nanotech Security Corp.</t>
  </si>
  <si>
    <t>1315115 BC Inc.</t>
  </si>
  <si>
    <t>IQTR1676288793</t>
  </si>
  <si>
    <t>Brampton Brick Limited</t>
  </si>
  <si>
    <t>Ruland Realty Limited</t>
  </si>
  <si>
    <t>IQTR696077965</t>
  </si>
  <si>
    <t>Osprey Gold Development Ltd.</t>
  </si>
  <si>
    <t>MegumaGold Corp. (OTCPK:NSAU.F)</t>
  </si>
  <si>
    <t>IQTR660258044</t>
  </si>
  <si>
    <t>American Renal Associates Holdings, Inc.</t>
  </si>
  <si>
    <t>Innovative Renal Care, LLC</t>
  </si>
  <si>
    <t>Van Berkom and Associates Inc.; Centerbridge Partners, L.P.; Centerbridge Capital Partners LP</t>
  </si>
  <si>
    <t>IQTR690593734</t>
  </si>
  <si>
    <t>Del Taco Restaurants, Inc. (NasdaqCM:TACO)</t>
  </si>
  <si>
    <t>NasdaqCM:TACO</t>
  </si>
  <si>
    <t>Jack in the Box Inc. (NasdaqGS:JACK)</t>
  </si>
  <si>
    <t>The Vanguard Group, Inc.; Dimensional Fund Advisors LP; Blackrock Inc.; Levy Family Partners, LLC; Belfer Investment Partners L.P.; Lime Partners, LLC; Versor Investments LP</t>
  </si>
  <si>
    <t>IQTR1760676420</t>
  </si>
  <si>
    <t>The Supreme Cannabis Company, Inc.</t>
  </si>
  <si>
    <t>Canopy Growth Corporation (TSX:WEED)</t>
  </si>
  <si>
    <t>IQTR710705519</t>
  </si>
  <si>
    <t>Mortgage Choice Limited</t>
  </si>
  <si>
    <t>REA Group Limited (ASX:REA)</t>
  </si>
  <si>
    <t>IQTR709569077</t>
  </si>
  <si>
    <t>Marlin Business Services Corp.</t>
  </si>
  <si>
    <t>HPS Investment Partners, LLC</t>
  </si>
  <si>
    <t>Peachtree Equity Partners; Red Mountain Capital Partners LLC; WCI (Private Equity) LLC</t>
  </si>
  <si>
    <t>IQTR711877988</t>
  </si>
  <si>
    <t>Net Marketing Co. Ltd.</t>
  </si>
  <si>
    <t>Macbee Planet,Inc. (TSE:7095)</t>
  </si>
  <si>
    <t>IQTR1796294640</t>
  </si>
  <si>
    <t>Forty Seven, Inc.</t>
  </si>
  <si>
    <t>Sutter Hill Ventures; Lightspeed Ventures, LLC; Blackstone Life Sciences; GV Management Company, LLC</t>
  </si>
  <si>
    <t>IQTR656937634</t>
  </si>
  <si>
    <t>BTRS Holdings Inc.</t>
  </si>
  <si>
    <t>EQT Partners Inc.</t>
  </si>
  <si>
    <t>The Vanguard Group, Inc.; Senvest Management, LLC; W Capital Management, LLC; Bain Capital Venture Partners, LLC; Riverwood Capital Management L.P.; BCIP Venture Associates; BCIP Venture Associates-B</t>
  </si>
  <si>
    <t>IQTR1802493741</t>
  </si>
  <si>
    <t>Empired Limited</t>
  </si>
  <si>
    <t>Capgemini Australia Pty Limited</t>
  </si>
  <si>
    <t>Australian Ethical Investment Ltd. (ASX:AEF); TIGA Trading Pty Ltd; Microequities Asset Management Pty Limited; Samson Rock Capital LLP</t>
  </si>
  <si>
    <t>IQTR1674441354</t>
  </si>
  <si>
    <t>Abiomed, Inc. (NasdaqGS:ABMD)</t>
  </si>
  <si>
    <t>NasdaqGS:ABMD</t>
  </si>
  <si>
    <t>IQTR1813453117</t>
  </si>
  <si>
    <t>GridTek Utility Services</t>
  </si>
  <si>
    <t>First Reserve Corporation</t>
  </si>
  <si>
    <t>IQTR695974909</t>
  </si>
  <si>
    <t>Rockrose Energy Limited</t>
  </si>
  <si>
    <t>Viaro Energy Limited</t>
  </si>
  <si>
    <t>IQTR675430530</t>
  </si>
  <si>
    <t>DPM Ecuador Holdings Inc.</t>
  </si>
  <si>
    <t>Dundee Precious Metals Inc. (TSX:DPM)</t>
  </si>
  <si>
    <t>IAMGOLD Corporation (TSX:IMG)</t>
  </si>
  <si>
    <t>IQTR716914297</t>
  </si>
  <si>
    <t>Newfold Digital Holdings Group, Inc.</t>
  </si>
  <si>
    <t>Warburg Pincus LLC; The Vanguard Group, Inc.; Goldman Sachs Private Equity Group; Capital Research Global Investors; Okumus Fund Management, Ltd.</t>
  </si>
  <si>
    <t>IQTR693745974</t>
  </si>
  <si>
    <t>Urban&amp;Civic plc</t>
  </si>
  <si>
    <t>Wellcome Trust</t>
  </si>
  <si>
    <t>GI Manager L.P.; Investec Wealth &amp; Investment Limited; J O Hambro Capital Management Limited</t>
  </si>
  <si>
    <t>IQTR694196450</t>
  </si>
  <si>
    <t>Kyckr Limited</t>
  </si>
  <si>
    <t>IQTR1790081644</t>
  </si>
  <si>
    <t>Front Yard Residential Corporation</t>
  </si>
  <si>
    <t>Ares Management Corporation (NYSE:ARES); Pretium Partners, LLC</t>
  </si>
  <si>
    <t>BlackRock, Inc. (NYSE:BLK); The Vanguard Group, Inc.; Pentwater Capital Management LP; Deer Park Road Management Company, LP</t>
  </si>
  <si>
    <t>IQTR692415049</t>
  </si>
  <si>
    <t>Ping Identity Holding Corp.</t>
  </si>
  <si>
    <t>Vista Equity Partners Management, LLC; Senvest Management, LLC</t>
  </si>
  <si>
    <t>IQTR1794254515</t>
  </si>
  <si>
    <t>Orca Gold Inc.</t>
  </si>
  <si>
    <t>Lorito Holdings S.à R.L.; Zebra Holdings And Investments S.à R.L.</t>
  </si>
  <si>
    <t>IQTR1773367047</t>
  </si>
  <si>
    <t>MyDeal.com.au Limited</t>
  </si>
  <si>
    <t>Woolworths Group Limited (ASX:WOW)</t>
  </si>
  <si>
    <t>IQTR1783980665</t>
  </si>
  <si>
    <t>Haynes Publishing Group P.L.C.</t>
  </si>
  <si>
    <t>InfoPro Digital Group B.V.</t>
  </si>
  <si>
    <t>Stancroft Trust Ltd.; AXA Investment Managers UK Ltd.; Haynes International Motor Museum; CriSeren Investments</t>
  </si>
  <si>
    <t>IQTR654609257</t>
  </si>
  <si>
    <t>MMA Capital Holdings, Inc.</t>
  </si>
  <si>
    <t>Fundamental Advisors, LP</t>
  </si>
  <si>
    <t>Hunt Companies, Inc.</t>
  </si>
  <si>
    <t>IQTR716144362</t>
  </si>
  <si>
    <t>Brewin Dolphin Holdings PLC</t>
  </si>
  <si>
    <t>Royal Bank of Canada (TSX:RY)</t>
  </si>
  <si>
    <t>IQTR1776438811</t>
  </si>
  <si>
    <t>24Storage AB (publ)</t>
  </si>
  <si>
    <t>Nuveen Asset Management Europe S.à r.l.</t>
  </si>
  <si>
    <t>Neudi &amp; Co. AB; Ivar Kjellberg Aktiebolag; Adrigo Asset Management AB; Ulf Och Bo EklÖF Invest Aktiebolag; HajskÄRet Invest AB; Swedia HighP; Inbox Capital AB; Per Josefsson Invest AB; Assindia AB; Adrigo Small &amp; Midcap L/S; Lovén &amp; Helgesson Invest AB; HG Kapital AB; Realm AB; Michael Fogelberg Kapital AB</t>
  </si>
  <si>
    <t>IQTR1757423192</t>
  </si>
  <si>
    <t>GT Gold Corp.</t>
  </si>
  <si>
    <t>Newmont Corporation (NYSE:NEM)</t>
  </si>
  <si>
    <t>K2 &amp; Associates Investment Management Inc.; Muddy Waters, LLC</t>
  </si>
  <si>
    <t>IQTR707072810</t>
  </si>
  <si>
    <t>Column National Association</t>
  </si>
  <si>
    <t>IQTR706852506</t>
  </si>
  <si>
    <t>MyoKardia, Inc.</t>
  </si>
  <si>
    <t>Third Rock Ventures, LLC</t>
  </si>
  <si>
    <t>IQTR690774932</t>
  </si>
  <si>
    <t>Altice Europe N.V.</t>
  </si>
  <si>
    <t>Next Private B.V.</t>
  </si>
  <si>
    <t>Lucerne Capital Management, LP; Sessa Capital IM, L.P.; Next Alt S.à R.L.</t>
  </si>
  <si>
    <t>IQTR688017166</t>
  </si>
  <si>
    <t>Granite Oil Corp.</t>
  </si>
  <si>
    <t>International Petroleum Corporation (TSX:IPCO)</t>
  </si>
  <si>
    <t>GMT Capital Corp.</t>
  </si>
  <si>
    <t>IQTR651648215</t>
  </si>
  <si>
    <t>LifeAssays AB (publ)</t>
  </si>
  <si>
    <t>AegirBio AB (publ) (OM:AEGIR)</t>
  </si>
  <si>
    <t>Beijing St Grand Asset Management Co. Ltd.</t>
  </si>
  <si>
    <t>IQTR702290948</t>
  </si>
  <si>
    <t>Volaris Group Inc.</t>
  </si>
  <si>
    <t>Rubistar Proprietary Limited; Nedgroup Investment Advisors Pty Limited; Blacksheep Fund Management Limited; Tiffany Dunsdon &amp; the Dunsdon Self Managed Super Fund; Glacier Pass Management</t>
  </si>
  <si>
    <t>IQTR710841386</t>
  </si>
  <si>
    <t>Wm Morrison Supermarkets Limited</t>
  </si>
  <si>
    <t>Clayton, Dubilier &amp; Rice, LLC</t>
  </si>
  <si>
    <t>IQTR1671477918</t>
  </si>
  <si>
    <t>Moss Bros Group Limited</t>
  </si>
  <si>
    <t>Gatemore Capital Management LLP</t>
  </si>
  <si>
    <t>IQTR658401493</t>
  </si>
  <si>
    <t>Sul América S.A.</t>
  </si>
  <si>
    <t>IQTR1772514961</t>
  </si>
  <si>
    <t>Balmoral Resources Ltd</t>
  </si>
  <si>
    <t>Wallbridge Mining Company Limited (TSX:WM)</t>
  </si>
  <si>
    <t>Caisse de dépôt et placement du Québec; Societe de Developpement de la Baie James; Fonds de solidarité FTQ; SIDEX L.L.P.; 2176423 Ontario Ltd.</t>
  </si>
  <si>
    <t>IQTR657071123</t>
  </si>
  <si>
    <t>House of Control Group AS</t>
  </si>
  <si>
    <t>Visma Norge Holding AS</t>
  </si>
  <si>
    <t>Viking Venture AS; Luxor Capital Group, LP; Bjørk Invest AS; Akkar Invest AS; Fiwe AS; Dunvik As; Nikfan As</t>
  </si>
  <si>
    <t>IQTR1802023434</t>
  </si>
  <si>
    <t>NSGold Corporation</t>
  </si>
  <si>
    <t>DDV Gold Limited</t>
  </si>
  <si>
    <t>Globex Mining Enterprises Inc. (TSX:GMX); Van Hoof Industrial Holdings Ltd.</t>
  </si>
  <si>
    <t>IQTR1762452710</t>
  </si>
  <si>
    <t>Angel Seafood Holdings Limited</t>
  </si>
  <si>
    <t>Laguna Bay Group Pty Ltd</t>
  </si>
  <si>
    <t>IQTR1762362434</t>
  </si>
  <si>
    <t>Great Canadian Gaming Corporation</t>
  </si>
  <si>
    <t>IQTR694582978</t>
  </si>
  <si>
    <t>Terrace Global Inc.</t>
  </si>
  <si>
    <t>The Flowr Corporation (TSXV:FLWR.H)</t>
  </si>
  <si>
    <t>IQTR692537385</t>
  </si>
  <si>
    <t>W. R. Grace &amp; Co.</t>
  </si>
  <si>
    <t>Standard Investments LLC</t>
  </si>
  <si>
    <t>IQTR694480309</t>
  </si>
  <si>
    <t>Uniti Group Limited</t>
  </si>
  <si>
    <t>Brookfield Corporation (TSX:BN); HRL Morrison &amp; Co Limited; Commonwealth Superannuation Corporation; HRL Morrison &amp; Co (Australia) Pty Limited; Brookfield Infrastructure Group (Australia) Pty Ltd</t>
  </si>
  <si>
    <t>CVC Limited (ASX:CVC)</t>
  </si>
  <si>
    <t>IQTR1776227874</t>
  </si>
  <si>
    <t>Goo Chemical Co., Ltd.</t>
  </si>
  <si>
    <t>GC Holdings Co., Ltd.</t>
  </si>
  <si>
    <t>Shoei Yakuhin Co.,Ltd. (TSE:3537)</t>
  </si>
  <si>
    <t>IQTR1778703128</t>
  </si>
  <si>
    <t>Inner Spirit Holdings Ltd.</t>
  </si>
  <si>
    <t>IQTR713821526</t>
  </si>
  <si>
    <t>Novamind Inc.</t>
  </si>
  <si>
    <t>Numinus Wellness Inc. (TSX:NUMI)</t>
  </si>
  <si>
    <t>IQTR1778018168</t>
  </si>
  <si>
    <t>Plateau Energy Metals Inc.</t>
  </si>
  <si>
    <t>American Lithium Corp. (TSXV:LI)</t>
  </si>
  <si>
    <t>IQTR703869704</t>
  </si>
  <si>
    <t>Intega Group Limited</t>
  </si>
  <si>
    <t>Kiwa Australia 2 Pty Ltd</t>
  </si>
  <si>
    <t>Crescent Capital Partners Management Pty Ltd.</t>
  </si>
  <si>
    <t>IQTR1684382839</t>
  </si>
  <si>
    <t>Dover Motorsports, Inc.</t>
  </si>
  <si>
    <t>Speedway Motorsports, LLC</t>
  </si>
  <si>
    <t>RMT Trust</t>
  </si>
  <si>
    <t>IQTR1757441665</t>
  </si>
  <si>
    <t>ChannelAdvisor Corporation</t>
  </si>
  <si>
    <t>Commerce Technologies, LLC</t>
  </si>
  <si>
    <t>BlackRock, Inc. (NYSE:BLK); The Vanguard Group, Inc.; Janus Henderson Group plc (NYSE:JHG); Magnetar Capital, LLC; ArrowMark Colorado Holdings, LLC</t>
  </si>
  <si>
    <t>IQTR1799719873</t>
  </si>
  <si>
    <t>Adesto Technologies Corporation</t>
  </si>
  <si>
    <t>Dialog Semiconductor Plc</t>
  </si>
  <si>
    <t>IQTR655573547</t>
  </si>
  <si>
    <t>Bluerock Residential Growth REIT, Inc.</t>
  </si>
  <si>
    <t>Blackstone Real Estate Advisors</t>
  </si>
  <si>
    <t>Harbert Management Corporation</t>
  </si>
  <si>
    <t>IQTR1762121266</t>
  </si>
  <si>
    <t>RealNetworks, Inc.</t>
  </si>
  <si>
    <t>IQTR1782203247</t>
  </si>
  <si>
    <t>Sogou Inc.</t>
  </si>
  <si>
    <t>Tencent Holdings Limited (SEHK:700)</t>
  </si>
  <si>
    <t>Sohu.com (Search) Limited</t>
  </si>
  <si>
    <t>IQTR679127438</t>
  </si>
  <si>
    <t>AgJunction Inc.</t>
  </si>
  <si>
    <t>Kubota Corporation (TSE:6326)</t>
  </si>
  <si>
    <t>IGC Holding LP</t>
  </si>
  <si>
    <t>IQTR1684758370</t>
  </si>
  <si>
    <t>GreenSky, Inc. (NasdaqGS:GSKY)</t>
  </si>
  <si>
    <t>NasdaqGS:GSKY</t>
  </si>
  <si>
    <t>Goldman Sachs Bank USA</t>
  </si>
  <si>
    <t>The Vanguard Group, Inc.; UBS O'Connor LLC; Shapiro Capital Management LLC; Dragoneer Investment Group, LLC</t>
  </si>
  <si>
    <t>IQTR1681513596</t>
  </si>
  <si>
    <t>QuestEx Gold &amp; Copper Ltd.</t>
  </si>
  <si>
    <t>Skeena Resources Limited (TSX:SKE)</t>
  </si>
  <si>
    <t>Newmont Corporation (NYSE:NEM); Delbrook Capital Advisors Inc</t>
  </si>
  <si>
    <t>IQTR1776349618</t>
  </si>
  <si>
    <t>Community Savings Bancorp, Inc.</t>
  </si>
  <si>
    <t>Double Bottomline Corp.</t>
  </si>
  <si>
    <t>IQTR717995416</t>
  </si>
  <si>
    <t>General Finance Corporation</t>
  </si>
  <si>
    <t>United Rentals (North America), Inc.</t>
  </si>
  <si>
    <t>IQTR711514256</t>
  </si>
  <si>
    <t>CatchMark Timber Trust, Inc.</t>
  </si>
  <si>
    <t>PotlatchDeltic Corporation (NasdaqGS:PCH)</t>
  </si>
  <si>
    <t>BlackRock, Inc. (NYSE:BLK); The Vanguard Group, Inc.; Renaissance Technologies LLC; William Blair Investment Management, LLC; Ranger Global Real Estate Advisors, LLC; Asset Management Exchange Master ICAV - AMX Master - AXA - Long Term Credit</t>
  </si>
  <si>
    <t>IQTR1785151409</t>
  </si>
  <si>
    <t>Protective Insurance Corporation</t>
  </si>
  <si>
    <t>The Progressive Corporation (NYSE:PGR)</t>
  </si>
  <si>
    <t>Wells Fargo &amp; Company (NYSE:WFC); Shapiro family Partnership trust</t>
  </si>
  <si>
    <t>IQTR704540917</t>
  </si>
  <si>
    <t>Xiamen International Port Co., Ltd</t>
  </si>
  <si>
    <t>Xiamen Port Holding Group Co.,Ltd.</t>
  </si>
  <si>
    <t>Shia Ning Shipping Co., Ltd.</t>
  </si>
  <si>
    <t>IQTR1803888317</t>
  </si>
  <si>
    <t>Beyond International Limited</t>
  </si>
  <si>
    <t>Screentime Pty Ltd.</t>
  </si>
  <si>
    <t>IQTR1803539044</t>
  </si>
  <si>
    <t>SEMAFO Inc.</t>
  </si>
  <si>
    <t>Endeavour Mining plc (TSX:EDV)</t>
  </si>
  <si>
    <t>IQTR660130452</t>
  </si>
  <si>
    <t>Golden Pacific Bancorp, Inc.</t>
  </si>
  <si>
    <t>SoFi Technologies, Inc. (NasdaqGS:SOFI)</t>
  </si>
  <si>
    <t>IQTR706957528</t>
  </si>
  <si>
    <t>Zenitel NV</t>
  </si>
  <si>
    <t>House of Thor BV</t>
  </si>
  <si>
    <t>QuaeroQ CVBA</t>
  </si>
  <si>
    <t>IQTR696066965</t>
  </si>
  <si>
    <t>Air Partner Limited</t>
  </si>
  <si>
    <t>Wheels Up Experience Inc. (NYSE:UP)</t>
  </si>
  <si>
    <t>Schroder Investment Management Limited; T. Bailey Fund Services Limited; TB Amati UK Smaller Companies Fund</t>
  </si>
  <si>
    <t>IQTR1765580507</t>
  </si>
  <si>
    <t>Torstar Corporation</t>
  </si>
  <si>
    <t>NordStar Capital LP</t>
  </si>
  <si>
    <t>Hamblin Watsa Investment Counsel Ltd.</t>
  </si>
  <si>
    <t>IQTR669403122</t>
  </si>
  <si>
    <t>Echo Global Logistics, Inc.</t>
  </si>
  <si>
    <t>The Jordan Company, L.P.</t>
  </si>
  <si>
    <t>BlackRock, Inc. (NYSE:BLK); The Vanguard Group, Inc.; Dimensional Fund Advisors LP</t>
  </si>
  <si>
    <t>IQTR1680820604</t>
  </si>
  <si>
    <t>Archaea Energy Inc.</t>
  </si>
  <si>
    <t>BP Products North America Inc.</t>
  </si>
  <si>
    <t>Struan &amp; Company, LLC; Green Eyed Devil, Llc; Daniel J Rice IV 2018 Irrevocable Trust; Shalennial Fund I, L.P.; Stork Partners, LLC; Rothwell-Gornt LLC</t>
  </si>
  <si>
    <t>IQTR1805090157</t>
  </si>
  <si>
    <t>Blueknight Energy Partners, L.P.</t>
  </si>
  <si>
    <t>Ergon Asphalt &amp; Emulsions, Inc.</t>
  </si>
  <si>
    <t>Invesco Advisers, Inc.; Zazove Associates, LLC; DG Capital Management, LLC</t>
  </si>
  <si>
    <t>IQTR1758434946</t>
  </si>
  <si>
    <t>Leucrotta Exploration Inc.</t>
  </si>
  <si>
    <t>Vermilion Energy Inc. (TSX:VET)</t>
  </si>
  <si>
    <t>IQTR1775886725</t>
  </si>
  <si>
    <t>SilverBridge Holdings Limited (JSE:SVB)</t>
  </si>
  <si>
    <t>JSE:SVB</t>
  </si>
  <si>
    <t>ROX Equity Partners Limited</t>
  </si>
  <si>
    <t>IQTR1773902728</t>
  </si>
  <si>
    <t>BioDelivery Sciences International, Inc. (NasdaqGS:BDSI)</t>
  </si>
  <si>
    <t>NasdaqGS:BDSI</t>
  </si>
  <si>
    <t>Collegium Pharmaceutical, Inc. (NasdaqGS:COLL)</t>
  </si>
  <si>
    <t>IQTR1771396865</t>
  </si>
  <si>
    <t>Texton Property Fund Limited (JSE:TEX)</t>
  </si>
  <si>
    <t>JSE:TEX</t>
  </si>
  <si>
    <t>Oak Tech Trading Proprietary Limited; Oak Tech Properties (Pty) Ltd</t>
  </si>
  <si>
    <t>IQTR696233671</t>
  </si>
  <si>
    <t>Navios Maritime Acquisition Corporation</t>
  </si>
  <si>
    <t>IQTR1679445456</t>
  </si>
  <si>
    <t>Wameja Limited</t>
  </si>
  <si>
    <t>Mastercard Incorporated (NYSE:MA)</t>
  </si>
  <si>
    <t>Hargreave Hale Ltd.; Killik &amp; Co LLP; Lombard Odier Asset Management (Europe) Limited; M&amp;G plc (LSE:MNG); First Sentier Investors Holdings Pty. Ltd.</t>
  </si>
  <si>
    <t>IQTR687716494</t>
  </si>
  <si>
    <t>Golden Nugget Online Gaming, Inc.</t>
  </si>
  <si>
    <t>DraftKings Inc. (NasdaqGS:DKNG)</t>
  </si>
  <si>
    <t>Jefferies Financial Group Inc. (NYSE:JEF); Fertitta Entertainment, LLC; Magnetar Financial LLC; Fertitta Entertainment, Inc.</t>
  </si>
  <si>
    <t>IQTR1676865642</t>
  </si>
  <si>
    <t>Itamar Medical Ltd.</t>
  </si>
  <si>
    <t>ZOLL Medical Corporation</t>
  </si>
  <si>
    <t>Viola Growth</t>
  </si>
  <si>
    <t>IQTR1681153295</t>
  </si>
  <si>
    <t>Computer Services, Inc.</t>
  </si>
  <si>
    <t>Centerbridge Partners, L.P.; Bridgeport Partners LLC</t>
  </si>
  <si>
    <t>IQTR1797558420</t>
  </si>
  <si>
    <t>National General Holdings Corp.</t>
  </si>
  <si>
    <t>The Allstate Corporation (NYSE:ALL)</t>
  </si>
  <si>
    <t>The Vanguard Group, Inc.; Park West Asset Management LLC; MSD Partners, L.P.</t>
  </si>
  <si>
    <t>IQTR675758946</t>
  </si>
  <si>
    <t>Viela Bio, Inc.</t>
  </si>
  <si>
    <t>Horizon Therapeutics plc</t>
  </si>
  <si>
    <t>West Street Capital Partners; AstraZeneca UK Limited; HBM Partners Ltd.; Hillhouse Investment Management, Ltd.; Boyu Capital Consultancy Co., Ltd.; Sirona Capital Pty Ltd, Investment Arm; 6 Dimensions Capital, L.P.; Terra Magnum Capital Partners; Barer &amp; Son Capital, LLC</t>
  </si>
  <si>
    <t>IQTR702907532</t>
  </si>
  <si>
    <t>AOI TYO Holdings Inc.</t>
  </si>
  <si>
    <t>Studio Cruise Co., Ltd.</t>
  </si>
  <si>
    <t>IQTR715463740</t>
  </si>
  <si>
    <t>Adapteo Oyj</t>
  </si>
  <si>
    <t>Goldman Sachs Asset Management, L.P.</t>
  </si>
  <si>
    <t>AP Fonden 4; Rakennusmestarien Säätiö sr; Eqt Public Value Investments S.à R.L.</t>
  </si>
  <si>
    <t>IQTR715495293</t>
  </si>
  <si>
    <t>Plantronics, Inc.</t>
  </si>
  <si>
    <t>HP Inc. (NYSE:HPQ)</t>
  </si>
  <si>
    <t>BlackRock, Inc. (NYSE:BLK); The Vanguard Group, Inc.; PRIMECAP Management Company; Disciplined Growth Investors, Inc.</t>
  </si>
  <si>
    <t>IQTR1775871155</t>
  </si>
  <si>
    <t>NichiiGakkan Co., Ltd.</t>
  </si>
  <si>
    <t>LIM Advisors Limited</t>
  </si>
  <si>
    <t>IQTR667625487</t>
  </si>
  <si>
    <t>Joban Kaihatsu Co., Ltd.</t>
  </si>
  <si>
    <t>Joban Kosan Co.,Ltd. (TSE:9675)</t>
  </si>
  <si>
    <t>IQTR694861263</t>
  </si>
  <si>
    <t>Seven Aces Limited</t>
  </si>
  <si>
    <t>Trive Capital Management LLC</t>
  </si>
  <si>
    <t>IQTR672015482</t>
  </si>
  <si>
    <t>AuStar Gold Limited</t>
  </si>
  <si>
    <t>White Rock Minerals Ltd (ASX:WRM)</t>
  </si>
  <si>
    <t>Equity Management Associates, LLC; Incor Holdings Limited</t>
  </si>
  <si>
    <t>IQTR703100681</t>
  </si>
  <si>
    <t>ORBCOMM Inc.</t>
  </si>
  <si>
    <t>BlackRock, Inc. (NYSE:BLK); The Vanguard Group, Inc.; Dimensional Fund Advisors LP; Adage Capital Management, L.P.; OHB SE (XTRA:OHB)</t>
  </si>
  <si>
    <t>IQTR710754763</t>
  </si>
  <si>
    <t>Constantine Metal Resources Ltd.</t>
  </si>
  <si>
    <t>American Pacific Mining Corp. (CNSX:USGD)</t>
  </si>
  <si>
    <t>IQTR1796852303</t>
  </si>
  <si>
    <t>MTS Systems Corporation</t>
  </si>
  <si>
    <t>Amphenol Corporation (NYSE:APH)</t>
  </si>
  <si>
    <t>IQTR697684515</t>
  </si>
  <si>
    <t>Befimmo SA</t>
  </si>
  <si>
    <t>RE Invest Belgium SA</t>
  </si>
  <si>
    <t>AXA Belgium S.A./N.V.; AG Finance SA</t>
  </si>
  <si>
    <t>IQTR1772751526</t>
  </si>
  <si>
    <t>SDL plc</t>
  </si>
  <si>
    <t>RWS Holdings plc (AIM:RWS)</t>
  </si>
  <si>
    <t>Marlborough Fund Managers Limited; INVESCO Asset Management Limited; Schroder Investment Management Limited; RGM Capital, LLC; AXA Investment Managers UK Ltd.; River and Mercantile Asset Management LLP; Marlborough Special Situations Fund; J O Hambro Capital Management Limited</t>
  </si>
  <si>
    <t>IQTR685600369</t>
  </si>
  <si>
    <t>Autohome Inc. (NYSE:ATHM)</t>
  </si>
  <si>
    <t>Catcha Group</t>
  </si>
  <si>
    <t>IQTR693473357</t>
  </si>
  <si>
    <t>Class Limited</t>
  </si>
  <si>
    <t>Spheria Asset Management Pty Ltd</t>
  </si>
  <si>
    <t>IQTR1685423839</t>
  </si>
  <si>
    <t>Great Bear Royalties Corp.</t>
  </si>
  <si>
    <t>International Royalty Corp.</t>
  </si>
  <si>
    <t>IQTR1790537443</t>
  </si>
  <si>
    <t>Zenith Energy Limited</t>
  </si>
  <si>
    <t>Pacific Equity Partners; Apex Opportunities Trust</t>
  </si>
  <si>
    <t>IQTR657884633</t>
  </si>
  <si>
    <t>Student Properties Spain SOCIMI, S.A.</t>
  </si>
  <si>
    <t>Xior Student Housing NV (ENXTBR:XIOR)</t>
  </si>
  <si>
    <t>Pigasol SL; EURO SCANNING SL</t>
  </si>
  <si>
    <t>IQTR1673695664</t>
  </si>
  <si>
    <t>Virtus Health Limited</t>
  </si>
  <si>
    <t>BGH Capital</t>
  </si>
  <si>
    <t>Dimensional Fund Advisors LP; Paradice Investment Management Pty Ltd.; Yarra Capital Management</t>
  </si>
  <si>
    <t>IQTR1761442562</t>
  </si>
  <si>
    <t>Sydney Airport Limited</t>
  </si>
  <si>
    <t>IFM Investors Pty Ltd; Qsuper Limited; AustralianSuper Pty. Ltd.; Global Infrastructure Partners (GIP) Australia</t>
  </si>
  <si>
    <t>State Street Corporation (NYSE:STT); BlackRock, Inc. (NYSE:BLK); UBS Group AG (SWX:UBSG); UniSuper Limited; J.P. Morgan Nominees Australia Limited; HSBC Custody Nominees (Australia) Limited; BNP Paribas Nominees (Australia) Pty Limited</t>
  </si>
  <si>
    <t>IQTR1673050782</t>
  </si>
  <si>
    <t>CCOM Group, Inc.</t>
  </si>
  <si>
    <t>Daikin Comfort Technologies North America, Inc.</t>
  </si>
  <si>
    <t>IQTR1774964562</t>
  </si>
  <si>
    <t>Corning Natural Gas Holding Corporation</t>
  </si>
  <si>
    <t>Argo Infrastructure Partners LP</t>
  </si>
  <si>
    <t>IQTR701091487</t>
  </si>
  <si>
    <t>GW Pharmaceuticals Limited</t>
  </si>
  <si>
    <t>Jazz Pharmaceuticals plc (NasdaqGS:JAZZ)</t>
  </si>
  <si>
    <t>Mentor Capital, Inc. (OTCPK:MNTR)</t>
  </si>
  <si>
    <t>IQTR703233990</t>
  </si>
  <si>
    <t>Somers Group Holdings Ltd.</t>
  </si>
  <si>
    <t>Enstar Group Limited (NasdaqGS:ESGR)</t>
  </si>
  <si>
    <t>IQTR690767655</t>
  </si>
  <si>
    <t>Raven Industries, Inc.</t>
  </si>
  <si>
    <t>CNH Industrial N.V. (NYSE:CNHI)</t>
  </si>
  <si>
    <t>IQTR1671442140</t>
  </si>
  <si>
    <t>MOQ Limited</t>
  </si>
  <si>
    <t>Brennan Vdi Pty Ltd</t>
  </si>
  <si>
    <t>IQTR1796903736</t>
  </si>
  <si>
    <t>Bacanora Lithium Plc</t>
  </si>
  <si>
    <t>Ganfeng Lithium Group Co., Ltd. (SZSE:002460)</t>
  </si>
  <si>
    <t>Hanwa Co., Ltd. (TSE:8078); M&amp;G Investment Management Limited; D &amp; A Income Limited; Igneous Capital Limited</t>
  </si>
  <si>
    <t>IQTR715057253</t>
  </si>
  <si>
    <t>Huntsworth Limited</t>
  </si>
  <si>
    <t>Hargreave Hale Ltd.; Aegon Asset Management UK Plc; Jupiter Investment Management Limited; Aberforth Partners LLP; Kabouter Management, LLC</t>
  </si>
  <si>
    <t>IQTR657027602</t>
  </si>
  <si>
    <t>Bredband2 AllmÄNna It Ab</t>
  </si>
  <si>
    <t>Bredband2 i Skandinavien AB (publ) (OM:BRE2)</t>
  </si>
  <si>
    <t>IQTR688326829</t>
  </si>
  <si>
    <t>Immunodiagnostic Systems Holdings PLC</t>
  </si>
  <si>
    <t>Shareholder Value Beteiligungen AG (XTRA:SVE); Axxion S.A.; FORUM Venture Capital GmbH; FORUM European Smallcaps GmbH; Shareholder Value Management AG; Franklin Templeton Investment Funds SICAV</t>
  </si>
  <si>
    <t>IQTR715494755</t>
  </si>
  <si>
    <t>Antares Pharma, Inc.</t>
  </si>
  <si>
    <t>Halozyme Therapeutics, Inc. (NasdaqGS:HALO)</t>
  </si>
  <si>
    <t>IQTR1778194661</t>
  </si>
  <si>
    <t>Forma Therapeutics Holdings, Inc.</t>
  </si>
  <si>
    <t>Novartis Venture Funds; Lilly Ventures Management Company, LLC; RA Capital Management, L.P.</t>
  </si>
  <si>
    <t>IQTR1798951472</t>
  </si>
  <si>
    <t>IPL Plastics Inc.</t>
  </si>
  <si>
    <t>Madison Dearborn Partners, LLC; Caisse de dépôt et placement du Québec</t>
  </si>
  <si>
    <t>Caisse de dépôt et placement du Québec; Fonds de solidarité FTQ; Fitzwilliam Finance Corporation Limited</t>
  </si>
  <si>
    <t>IQTR681020874</t>
  </si>
  <si>
    <t>Gatling Exploration Inc.</t>
  </si>
  <si>
    <t>MAG Silver Corp. (TSX:MAG)</t>
  </si>
  <si>
    <t>Sprott Asset Management LP</t>
  </si>
  <si>
    <t>IQTR1774151337</t>
  </si>
  <si>
    <t>RSA Insurance Group Limited</t>
  </si>
  <si>
    <t>Intact Financial Corporation (TSX:IFC); Tryg A/S (CPSE:TRYG)</t>
  </si>
  <si>
    <t>Cevian Capital Limited</t>
  </si>
  <si>
    <t>IQTR694106140</t>
  </si>
  <si>
    <t>Inter Pipeline Ltd. (TSX:IPL)</t>
  </si>
  <si>
    <t>TSX:IPL</t>
  </si>
  <si>
    <t>Brookfield Infrastructure Partners L.P. (NYSE:BIP)</t>
  </si>
  <si>
    <t>IQTR704003832</t>
  </si>
  <si>
    <t>KAZ Minerals Limited</t>
  </si>
  <si>
    <t>Greenleas International Holdings Limited; Denalot Worldwide Limited; CFC Management; Ferris Services Limited</t>
  </si>
  <si>
    <t>IQTR693284165</t>
  </si>
  <si>
    <t>Triple-S Management Corporation</t>
  </si>
  <si>
    <t>GuideWell Mutual Holding Corporation</t>
  </si>
  <si>
    <t>BlackRock, Inc. (NYSE:BLK); The Vanguard Group, Inc.; Dimensional Fund Advisors LP; Magnetar Capital, LLC; Pzena Investment Management LLC; Versor Investments LP; FMR LLC</t>
  </si>
  <si>
    <t>IQTR1679147135</t>
  </si>
  <si>
    <t>Powerwrap Limited (ASX:PWL)</t>
  </si>
  <si>
    <t>ASX:PWL</t>
  </si>
  <si>
    <t>Praemium Limited (ASX:PPS)</t>
  </si>
  <si>
    <t>SG Hiscock &amp; Company Ltd.; Regal Partners Limited (ASX:RPL); Nelcan Pty Ltd</t>
  </si>
  <si>
    <t>IQTR676004673</t>
  </si>
  <si>
    <t>Société Anonyme Belge de Constructions Aéronautiques</t>
  </si>
  <si>
    <t>Sabena Aerospace SA; Federal Holding and Investment Company</t>
  </si>
  <si>
    <t>Dassault Belgique Aviation, S.A.</t>
  </si>
  <si>
    <t>IQTR653960464</t>
  </si>
  <si>
    <t>Daito Gyorui Co., Ltd.</t>
  </si>
  <si>
    <t>Maruha Nichiro Corporation (TSE:1333)</t>
  </si>
  <si>
    <t>Shinko Gyorui Limited; TAIYO A&amp;F CO.,LTD; Kyushu Uoichi Co., Ltd.; Maruha Nichiro Logistics, Inc.; Guangyang Fisheries Co., Ltd.; Japan Silo Stock Association; Daikyo Gyorui Inc; State Central Fish Market Co., Ltd.; Daito Fishery Co., Ltd.</t>
  </si>
  <si>
    <t>IQTR661429845</t>
  </si>
  <si>
    <t>Taisei Co.,Ltd.</t>
  </si>
  <si>
    <t>IKK Co., Ltd.</t>
  </si>
  <si>
    <t>IQTR703743072</t>
  </si>
  <si>
    <t>Arena Events Group plc</t>
  </si>
  <si>
    <t>TasHeel Holding Group; IHC Industrial Holding LLC</t>
  </si>
  <si>
    <t>Harwood Capital LLP; Premier Fund Managers Limited; Killik &amp; Co LLP; Lombard Odier Asset Management (Europe) Limited; Gresham House Asset Management Limited</t>
  </si>
  <si>
    <t>IQTR1685730851</t>
  </si>
  <si>
    <t>Emakina Group SA</t>
  </si>
  <si>
    <t>EPAM Systems, Inc. (NYSE:EPAM)</t>
  </si>
  <si>
    <t>IQTR1677991497</t>
  </si>
  <si>
    <t>Waddell &amp; Reed Financial, Inc.</t>
  </si>
  <si>
    <t>Macquarie Asset Management Inc.</t>
  </si>
  <si>
    <t>IQTR696828441</t>
  </si>
  <si>
    <t>IMImobile Limited</t>
  </si>
  <si>
    <t>Cisco Systems Holdings UK Limited</t>
  </si>
  <si>
    <t>Marlborough Fund Managers Limited; Octopus Investments Limited; Brown Shipley &amp; Co., Asset Management Arm; Marlborough Special Situations Fund; IFSL Marlborough Global Innovation Fund; Marlborough Unit Trusts - Marlborough UK Micro-Cap Growth Fund; Liontrust Investment Partners LLP</t>
  </si>
  <si>
    <t>IQTR697311492</t>
  </si>
  <si>
    <t>Eagle Cement Corporation (PSE:EAGLE)</t>
  </si>
  <si>
    <t>PSE:EAGLE</t>
  </si>
  <si>
    <t>San Miguel Equity Investments, Inc.</t>
  </si>
  <si>
    <t>Far East Holdings, Inc.</t>
  </si>
  <si>
    <t>IQTR1803344182</t>
  </si>
  <si>
    <t>APN Property Group Limited</t>
  </si>
  <si>
    <t>Dexus (ASX:DXS)</t>
  </si>
  <si>
    <t>IQTR714454655</t>
  </si>
  <si>
    <t>IEC Electronics Corp.</t>
  </si>
  <si>
    <t>Creation Technologies International Inc.</t>
  </si>
  <si>
    <t>IQTR1677197567</t>
  </si>
  <si>
    <t>The ExOne Company</t>
  </si>
  <si>
    <t>Desktop Metal, Inc. (NYSE:DM)</t>
  </si>
  <si>
    <t>Nikko Asset Management Americas, Inc.; Rockwell Forest Products, Inc.; ARK Investment Management LLC; S. Kent Rockwell Foundation, Endowment Arm</t>
  </si>
  <si>
    <t>IQTR1677148005</t>
  </si>
  <si>
    <t>Otis Gold Corp.</t>
  </si>
  <si>
    <t>Excellon Resources Inc. (TSX:EXN)</t>
  </si>
  <si>
    <t>Arbutus Grove Capital Corp.</t>
  </si>
  <si>
    <t>IQTR656057886</t>
  </si>
  <si>
    <t>BBQ Holdings, Inc.</t>
  </si>
  <si>
    <t>MTY Franchising USA, Inc.</t>
  </si>
  <si>
    <t>Farnam Street Capital, Inc.; Wexford Capital LP; Bandera Partners LLC</t>
  </si>
  <si>
    <t>IQTR1795970640</t>
  </si>
  <si>
    <t>ServiceSource International, Inc.</t>
  </si>
  <si>
    <t>Concentrix Corporation (NasdaqGS:CNXC)</t>
  </si>
  <si>
    <t>PRIMECAP Management Company; Archon Capital Management LLC; Edenbrook Capital, Llc; Lynrock Lake LP</t>
  </si>
  <si>
    <t>IQTR1782192548</t>
  </si>
  <si>
    <t>Flexion Therapeutics, Inc.</t>
  </si>
  <si>
    <t>Pacira BioSciences, Inc. (NasdaqGS:PCRX)</t>
  </si>
  <si>
    <t>IQTR1684902424</t>
  </si>
  <si>
    <t>Hastings Group Holdings Limited</t>
  </si>
  <si>
    <t>Sampo Oyj (HLSE:SAMPO); OUTsurance Group Limited (JSE:OUT)</t>
  </si>
  <si>
    <t>IQTR681119305</t>
  </si>
  <si>
    <t>Genesis Metals Corp.</t>
  </si>
  <si>
    <t>Fonds de solidarité FTQ</t>
  </si>
  <si>
    <t>IQTR1780835895</t>
  </si>
  <si>
    <t>Sofibus Patrimoine S.A.</t>
  </si>
  <si>
    <t>SEGRO Plc (LSE:SGRO)</t>
  </si>
  <si>
    <t>Heriot NV; Hottinger Participations Francaises B.V.; Omnium de conseil et de Promotion Ocepro SAS; Financière Hottinguer SAS; Soplacor</t>
  </si>
  <si>
    <t>IQTR698287101</t>
  </si>
  <si>
    <t>Haldex AB (publ)</t>
  </si>
  <si>
    <t>SAF-Holland SE (XTRA:SFQ)</t>
  </si>
  <si>
    <t>Nordea Asset Management; Knorr-Bremse AG (XTRA:KBX); AFA Försäkring AB; AP Fonden 4; Athanese Industrial Partners Ltd.</t>
  </si>
  <si>
    <t>IQTR1786240008</t>
  </si>
  <si>
    <t>Gold X Mining Corp.</t>
  </si>
  <si>
    <t>Aris Mining Corporation (TSX:ARIS)</t>
  </si>
  <si>
    <t>IQTR707721902</t>
  </si>
  <si>
    <t>AMAG Pharmaceuticals, Inc.</t>
  </si>
  <si>
    <t>Covis Group S.à r.l.</t>
  </si>
  <si>
    <t>NB Alternatives Advisers LLC</t>
  </si>
  <si>
    <t>IQTR690749930</t>
  </si>
  <si>
    <t>Wey Education plc</t>
  </si>
  <si>
    <t>Inspired Education Holdings Limited</t>
  </si>
  <si>
    <t>Octopus Investments Limited; Canaccord Genuity Wealth International Limited; Gresham House Asset Management Limited</t>
  </si>
  <si>
    <t>IQTR715526668</t>
  </si>
  <si>
    <t>Knoll, Inc.</t>
  </si>
  <si>
    <t>MillerKnoll, Inc. (NasdaqGS:MLKN)</t>
  </si>
  <si>
    <t>BlackRock, Inc. (NYSE:BLK); The Vanguard Group, Inc.; InvestIndustrial; Silvercrest Asset Management Group LLC; Vulcan Value Partners, LLC; Versor Investments LP; Global Furniture Investments S.À R.L.</t>
  </si>
  <si>
    <t>IQTR711913290</t>
  </si>
  <si>
    <t>Marshall Motor Holdings Limited</t>
  </si>
  <si>
    <t>Constellation Automotive Group Limited</t>
  </si>
  <si>
    <t>Marshall of Cambridge (Holdings) Limited</t>
  </si>
  <si>
    <t>IQTR1759984174</t>
  </si>
  <si>
    <t>Umanis SA</t>
  </si>
  <si>
    <t>CGI France SAS</t>
  </si>
  <si>
    <t>MURA SAS</t>
  </si>
  <si>
    <t>IQTR1774545649</t>
  </si>
  <si>
    <t>Boso oil and fat Co., Ltd.</t>
  </si>
  <si>
    <t>Showa Sangyo Co., Ltd. (TSE:2004)</t>
  </si>
  <si>
    <t>Mitsui &amp; Co., Ltd. (TSE:8031); Sojitz Corporation (TSE:2768); Riken Vitamin Co., Ltd. (TSE:4526); Tokio Marine &amp; Nichido Fire Insurance Co., Ltd.; Maruzen Pharmaceuticals Co., Ltd.; Kyoei Fire &amp; Marine Insurance Co., Ltd.; Norinchukin-Zenkyoren Asset Management Co., Ltd.; Resona Bank Ltd., Asset Management Arm; MUFG Bank, Ltd., Investment Arm</t>
  </si>
  <si>
    <t>IQTR668146348</t>
  </si>
  <si>
    <t>I-O Data Device, Inc.</t>
  </si>
  <si>
    <t>IQTR1779722319</t>
  </si>
  <si>
    <t>Kindred Biosciences, Inc.</t>
  </si>
  <si>
    <t>Elanco Animal Health Incorporated (NYSE:ELAN)</t>
  </si>
  <si>
    <t>IQTR718742411</t>
  </si>
  <si>
    <t>Points.com Inc.</t>
  </si>
  <si>
    <t>Plusgrade LP</t>
  </si>
  <si>
    <t>IQTR1782121704</t>
  </si>
  <si>
    <t>Atturra Limited (ASX:ATA)</t>
  </si>
  <si>
    <t>IQTR1788950270</t>
  </si>
  <si>
    <t>Cerved Group S.p.A.</t>
  </si>
  <si>
    <t>Castor Srl</t>
  </si>
  <si>
    <t>Gruppo MutuiOnline S.p.A (BIT:MOL); Massachusetts Financial Services Company; Kayne Anderson Rudnick Investment Management, LLC; MFS Institutional Advisors, Inc.; MFS Investment Management Canada Limited; MFS International (UK) Limited; Wellington Management International Ltd.; MFS Investment Management K.K.; Centro Istruttorie S.p.A.; MFS Heritage Trust Company; MFS International Singapore Pte. Ltd.; Servizi Cgn S.R.L.; Wellington Management Company LLP; MFS International Australia Pty Ltd</t>
  </si>
  <si>
    <t>IQTR706919410</t>
  </si>
  <si>
    <t>Biosearch, S.A.</t>
  </si>
  <si>
    <t>Vendin S.L.</t>
  </si>
  <si>
    <t>Groupe Lactalis S.A.; Pescaderías Coruñesas</t>
  </si>
  <si>
    <t>IQTR704399876</t>
  </si>
  <si>
    <t>Battle North Gold Corporation</t>
  </si>
  <si>
    <t>Evolution Mining Limited (ASX:EVN)</t>
  </si>
  <si>
    <t>IQTR707648033</t>
  </si>
  <si>
    <t>CannPal Animal Therapeutics Limited</t>
  </si>
  <si>
    <t>AusCann Group Holdings Ltd (ASX:AC8)</t>
  </si>
  <si>
    <t>Merchant Opportunities Fund; Merchant Funds Management Pty Ltd</t>
  </si>
  <si>
    <t>IQTR695121422</t>
  </si>
  <si>
    <t>Shinoken Group Co., Ltd.</t>
  </si>
  <si>
    <t>Integral Corporation</t>
  </si>
  <si>
    <t>Kyushu Leasing Service Co., Ltd. (TSE:8596)</t>
  </si>
  <si>
    <t>IQTR1796406017</t>
  </si>
  <si>
    <t>Terminix Global Holdings, Inc.</t>
  </si>
  <si>
    <t>Rentokil Initial plc (LSE:RTO)</t>
  </si>
  <si>
    <t>The Vanguard Group, Inc.; Morgan Stanley (NYSE:MS); Janus Henderson Group plc (NYSE:JHG); T. Rowe Price Associates, Inc.</t>
  </si>
  <si>
    <t>IQTR1761416989</t>
  </si>
  <si>
    <t>Linx S.A.</t>
  </si>
  <si>
    <t>Stne Participacoes S.A.</t>
  </si>
  <si>
    <t>IQTR683291050</t>
  </si>
  <si>
    <t>Next Green Wave Holdings Inc.</t>
  </si>
  <si>
    <t>Planet 13 Holdings Inc. (CNSX:PLTH)</t>
  </si>
  <si>
    <t>Plant-Based Investment Corp. (CNSX:PBIC)</t>
  </si>
  <si>
    <t>IQTR1762160335</t>
  </si>
  <si>
    <t>Tyme Technologies, Inc.</t>
  </si>
  <si>
    <t>Syros Pharmaceuticals, Inc. (NasdaqGS:SYRS)</t>
  </si>
  <si>
    <t>Eagle Pharmaceuticals, Inc. (NasdaqGM:EGRX)</t>
  </si>
  <si>
    <t>IQTR1789772273</t>
  </si>
  <si>
    <t>Malkowski-Martech Spólka Akcyjna</t>
  </si>
  <si>
    <t>ASSA ABLOY AB (publ) (OM:ASSA B)</t>
  </si>
  <si>
    <t>IQTR1762649256</t>
  </si>
  <si>
    <t>BioSpecifics Technologies Corp.</t>
  </si>
  <si>
    <t>Endo International plc (OTCPK:ENDP.Q)</t>
  </si>
  <si>
    <t>BlackRock, Inc. (NYSE:BLK); Renaissance Technologies LLC; Edwin H. Wegman Marital Trust</t>
  </si>
  <si>
    <t>IQTR692398222</t>
  </si>
  <si>
    <t>Solarpack Corporacion Tecnologica, S.A.</t>
  </si>
  <si>
    <t>Beraunberri, S.L.; Burgest 2007 SL; Landa LLC</t>
  </si>
  <si>
    <t>IQTR718722116</t>
  </si>
  <si>
    <t>Tokyo Dome Corporation</t>
  </si>
  <si>
    <t>Mitsui Fudosan Co., Ltd. (TSE:8801)</t>
  </si>
  <si>
    <t>Mizuho Bank, Ltd.; Oasis Management Company Ltd.</t>
  </si>
  <si>
    <t>IQTR696194355</t>
  </si>
  <si>
    <t>RXP Services Limited</t>
  </si>
  <si>
    <t>IQTR694553774</t>
  </si>
  <si>
    <t>AstraZeneca PLC (LSE:AZN)</t>
  </si>
  <si>
    <t>IQTR698117658</t>
  </si>
  <si>
    <t>NexJ Systems Inc.</t>
  </si>
  <si>
    <t>N. Harris Computer Corporation</t>
  </si>
  <si>
    <t>IQTR1798525988</t>
  </si>
  <si>
    <t>Babri Cotton Mills Limited</t>
  </si>
  <si>
    <t>Janana De Malucho Textile Mills Limited (KASE:JDMT)</t>
  </si>
  <si>
    <t>IQTR708661705</t>
  </si>
  <si>
    <t>Modern Water Limited</t>
  </si>
  <si>
    <t>DeepVerge plc (AIM:DVRG)</t>
  </si>
  <si>
    <t>IP Group Plc (LSE:IPO); Turner Pope Investments (TPI) Ltd, Asset Management Arm</t>
  </si>
  <si>
    <t>IQTR685767801</t>
  </si>
  <si>
    <t>N FIELD Co.,Ltd.</t>
  </si>
  <si>
    <t>Unison Capital, Inc.</t>
  </si>
  <si>
    <t>IQTR703614794</t>
  </si>
  <si>
    <t>McCarthy &amp; Stone Limited</t>
  </si>
  <si>
    <t>Lone Star Global Acquisitions, Ltd.</t>
  </si>
  <si>
    <t>Anchorage Capital Group, L.L.C.</t>
  </si>
  <si>
    <t>IQTR692831829</t>
  </si>
  <si>
    <t>Pfenex Inc.</t>
  </si>
  <si>
    <t>Ligand Pharmaceuticals Incorporated (NasdaqGM:LGND)</t>
  </si>
  <si>
    <t>IQTR683155448</t>
  </si>
  <si>
    <t>Tsukui Holdings Corporation</t>
  </si>
  <si>
    <t>MBKP Life Co.,Ltd.</t>
  </si>
  <si>
    <t>The Bank of Yokohama, Ltd.; Custody Bank of Japan, Ltd.; Kuwait Investment Authority; The Master Trust Bank of Japan, Ltd.; BNPP Securities Services (Luxembourg branch); Sumitomo Mitsui Trust International Limited</t>
  </si>
  <si>
    <t>IQTR703653237</t>
  </si>
  <si>
    <t>Easy One Financial Group Limited</t>
  </si>
  <si>
    <t>Caister Limited</t>
  </si>
  <si>
    <t>Kingston Securities Limited; Hearty Limited; Suntech Investments Limited</t>
  </si>
  <si>
    <t>IQTR666722656</t>
  </si>
  <si>
    <t>Oasis Midstream Partners LP (NasdaqGS:OMP)</t>
  </si>
  <si>
    <t>NasdaqGS:OMP</t>
  </si>
  <si>
    <t>Crestwood Equity Partners LP (NYSE:CEQP)</t>
  </si>
  <si>
    <t>Chord Energy Corporation (NasdaqGS:CHRD); OMS Holdings LLC</t>
  </si>
  <si>
    <t>IQTR1686200447</t>
  </si>
  <si>
    <t>Ely Gold Royalties Inc.</t>
  </si>
  <si>
    <t>2176423 Ontario Ltd.</t>
  </si>
  <si>
    <t>IQTR1671514550</t>
  </si>
  <si>
    <t>LeoVegas AB (publ)</t>
  </si>
  <si>
    <t>MGM Casino Next Lion, LLC</t>
  </si>
  <si>
    <t>LOYS AG; Gilston Invest AB</t>
  </si>
  <si>
    <t>IQTR1781274255</t>
  </si>
  <si>
    <t>Ideagen plc</t>
  </si>
  <si>
    <t>Hg Pooled Management Ltd</t>
  </si>
  <si>
    <t>IQTR1782101755</t>
  </si>
  <si>
    <t>Fiore Gold Ltd.</t>
  </si>
  <si>
    <t>Calibre Mining Corp. (TSX:CXB)</t>
  </si>
  <si>
    <t>IQTR1686127906</t>
  </si>
  <si>
    <t>Tufin Software Technologies Ltd.</t>
  </si>
  <si>
    <t>Turn/River Management, L.P.</t>
  </si>
  <si>
    <t>IQTR1777327605</t>
  </si>
  <si>
    <t>Deutsche EuroShop AG (XTRA:DEQ)</t>
  </si>
  <si>
    <t>XTRA:DEQ</t>
  </si>
  <si>
    <t>Oaktree Capital Management, L.P.; Cura VermÖGensverwaltung G.M.B.H.</t>
  </si>
  <si>
    <t>State Street Corporation (NYSE:STT); BlackRock, Inc. (NYSE:BLK); PGGM Coöperatie U.A.</t>
  </si>
  <si>
    <t>IQTR1784376597</t>
  </si>
  <si>
    <t>Mid-Con Energy Partners, LP</t>
  </si>
  <si>
    <t>Contango Oil &amp; Gas Company</t>
  </si>
  <si>
    <t>Goff Capital, Inc.</t>
  </si>
  <si>
    <t>IQTR693134198</t>
  </si>
  <si>
    <t>MindBeacon Holdings Inc.</t>
  </si>
  <si>
    <t>CloudMD Software &amp; Services Inc. (TSXV:DOC)</t>
  </si>
  <si>
    <t>Green Shield Canada; Elkland Capital Inc.; Elkland Capital L.P.</t>
  </si>
  <si>
    <t>IQTR1758540610</t>
  </si>
  <si>
    <t>Credito Valtellinese S.p.A.</t>
  </si>
  <si>
    <t>Crédit Agricole Italia S.p.A.</t>
  </si>
  <si>
    <t>Kairòs Investment Management SpA; Algebris (UK) Limited; ALTA Global; Petrus Advisers LLP; Crédit Agricole Assurances S.A.; ALTA Skladi, druzba za upravljanje, d.d.; TIG Advisors, LLC; Hosking Partners LLP; Melqart Asset Management (Uk) Ltd; DGFD S.A.</t>
  </si>
  <si>
    <t>IQTR695788917</t>
  </si>
  <si>
    <t>Cello Health Limited</t>
  </si>
  <si>
    <t>Value Demonstration UK Holdings Limited</t>
  </si>
  <si>
    <t>NVM Private Equity LLP; Octopus Investments Limited; Hargreave Hale Limited, Asset Management Arm; Ennismore Fund Management Limited; Kabouter Management, LLC; Liontrust Investment Partners LLP</t>
  </si>
  <si>
    <t>IQTR674562594</t>
  </si>
  <si>
    <t>QMX Gold Corporation</t>
  </si>
  <si>
    <t>Eldorado Gold Corporation (TSX:ELD)</t>
  </si>
  <si>
    <t>IQTR701886200</t>
  </si>
  <si>
    <t>Abico Holdings Public Company Limited</t>
  </si>
  <si>
    <t>Malee Group Public Company Limited (SET:MALEE)</t>
  </si>
  <si>
    <t>Maybank Securities Pte Ltd; Thai NVDR Co., Ltd.</t>
  </si>
  <si>
    <t>IQTR1775990687</t>
  </si>
  <si>
    <t>Cia. Hering</t>
  </si>
  <si>
    <t>Grupo de Moda SOMA S.A. (BOVESPA:SOMA3)</t>
  </si>
  <si>
    <t>IQTR712864483</t>
  </si>
  <si>
    <t>Assiteca S.p.A.</t>
  </si>
  <si>
    <t>Howden Broking Group Limited</t>
  </si>
  <si>
    <t>Lucca S S.R.L.; Chaise S.P.A.</t>
  </si>
  <si>
    <t>IQTR1773758034</t>
  </si>
  <si>
    <t>Charles Stanley Group Limited</t>
  </si>
  <si>
    <t>IQTR1675573654</t>
  </si>
  <si>
    <t>Sumo Group Plc</t>
  </si>
  <si>
    <t>Sixjoy Hong Kong Limited</t>
  </si>
  <si>
    <t>Perwyn Bidco (UK) II Limited</t>
  </si>
  <si>
    <t>IQTR1674454433</t>
  </si>
  <si>
    <t>Feelgood Svenska AB (publ)</t>
  </si>
  <si>
    <t>Terveystalo Healthcare Oy</t>
  </si>
  <si>
    <t>Tastsinn AB; Rcl Holding Aktiebolag; Provobis Holding AB; Ringvägen Venture Ab; Logistik Restauranger AB; Aktiebolaget Syoto</t>
  </si>
  <si>
    <t>IQTR717749815</t>
  </si>
  <si>
    <t>The Citadel Group Limited</t>
  </si>
  <si>
    <t>Pacific Equity Partners</t>
  </si>
  <si>
    <t>UBS Securities Australia Ltd; Wilson Asset Management (International) Pty Limited; Microequities Asset Management Pty Limited</t>
  </si>
  <si>
    <t>IQTR688291188</t>
  </si>
  <si>
    <t>ISRA VISION AG</t>
  </si>
  <si>
    <t>Atlas Copco AB (OM:ATCO A)</t>
  </si>
  <si>
    <t>Kabouter Management, LLC; VISION GbR; EVWB GmbH &amp; Co. KG</t>
  </si>
  <si>
    <t>IQTR654214036</t>
  </si>
  <si>
    <t>Abacus Health Products, Inc.</t>
  </si>
  <si>
    <t>Charlotte's Web Holdings, Inc. (TSX:CWEB)</t>
  </si>
  <si>
    <t>KR Group Ltd</t>
  </si>
  <si>
    <t>IQTR660168597</t>
  </si>
  <si>
    <t>Atlantic Power Corporation</t>
  </si>
  <si>
    <t>I Squared Capital Advisors, LLC</t>
  </si>
  <si>
    <t>IQTR701275367</t>
  </si>
  <si>
    <t>Castleton Technology plc</t>
  </si>
  <si>
    <t>MRI Software Limited</t>
  </si>
  <si>
    <t>Marlborough Fund Managers Limited; Marlborough Unit Trusts - Marlborough UK Micro-Cap Growth Fund; Kestrel Partners LLP; Artemis Investment Management LLP; Marlborough No 2 OEIC - Marlborough Nano-Cap Growth Fund; Long Path Partners, LP</t>
  </si>
  <si>
    <t>IQTR663911269</t>
  </si>
  <si>
    <t>NetEnt AB (publ)</t>
  </si>
  <si>
    <t>Evolution AB (publ) (OM:EVO)</t>
  </si>
  <si>
    <t>StrategiQ Capital AB; Novobis AB</t>
  </si>
  <si>
    <t>IQTR673392133</t>
  </si>
  <si>
    <t>Huon Aquaculture Group Limited</t>
  </si>
  <si>
    <t>JBS Australia Pty Limited</t>
  </si>
  <si>
    <t>Coutts &amp; Co.; DFA Australia Limited; Thorney Investment Group Australia Pty. Ltd.; Renaissance Asset Management Pty Ltd; AustralianSuper Pty. Ltd.; First Sentier Investors Realindex Pty. Ltd.; Samson Rock Capital LLP; Tattarang Agrifood Pty Ltd</t>
  </si>
  <si>
    <t>IQTR1676796650</t>
  </si>
  <si>
    <t>MIYAKO,Inc.</t>
  </si>
  <si>
    <t>Tsukada Kosan Co., Ltd</t>
  </si>
  <si>
    <t>IQTR653427834</t>
  </si>
  <si>
    <t>China Gezhouba Group Company Limited</t>
  </si>
  <si>
    <t>China Energy Engineering Corporation Limited (SEHK:3996)</t>
  </si>
  <si>
    <t>IQTR692065688</t>
  </si>
  <si>
    <t>Mediawan SA</t>
  </si>
  <si>
    <t>KKR &amp; Co. Inc. (NYSE:KKR); MUTUELLE D'ASSURANCES DU CORPS DE SANTE FRANÇAIS Société d'Assurance Mutuelle</t>
  </si>
  <si>
    <t>IQTR673158087</t>
  </si>
  <si>
    <t>NattoPharma ASA</t>
  </si>
  <si>
    <t>Compagnie Des Levures Lesaffre SA</t>
  </si>
  <si>
    <t>Synergia Sciences Pvt. Ltd.</t>
  </si>
  <si>
    <t>IQTR704439063</t>
  </si>
  <si>
    <t>Oliver Corporation</t>
  </si>
  <si>
    <t>NEXT-O Co., Ltd.</t>
  </si>
  <si>
    <t>Okawa Foundation</t>
  </si>
  <si>
    <t>IQTR1671581570</t>
  </si>
  <si>
    <t>Inphi Corporation</t>
  </si>
  <si>
    <t>Marvell Technology, Inc. (NasdaqGS:MRVL)</t>
  </si>
  <si>
    <t>IQTR693406416</t>
  </si>
  <si>
    <t>Pendal Group Limited (ASX:PDL)</t>
  </si>
  <si>
    <t>ASX:PDL</t>
  </si>
  <si>
    <t>Perpetual Limited (ASX:PPT)</t>
  </si>
  <si>
    <t>Milton Corporation Limited; BKI Investment Company Limited (ASX:BKI); J.P. Morgan Nominees Australia Limited; National Nominees Limited; Mutual Trust Pty Ltd; HSBC Custody Nominees (Australia) Limited; Pacific Custodians Pty Ltd; Citicorp Nominees Pty Ltd; Vesta Investments Pty Ltd; BNP PARIBAS NOMS PTY LTD ; BNP Paribas Nominees Pty Ltd SIX SIS Ltd; HSBC Custody Nominees (Australia) Limited &lt;NT-Comnwlth Super Corp; Equiniti Tst (Jersey) Ltd &lt;PDL Emp Benefit Tst 3 A/C&gt;; Equiniti Tst (Jersey) Ltd &lt;PDL Emp Benefit Tst 1 A/C&gt;; Equiniti Tst (Jersey) Ltd &lt;PDL Emp Benefit Tst 2 A/C&gt;; Equiniti Tst (Jersey) Ltd &lt;PDL Emp Benefit Tst A/C&gt;; Equiniti Tst (Jersey) Ltd &lt;PDL Emp Benefit Tst 4 A/C&gt;; Citicorp Nominees Pty Limited &lt;Colonial First State Inv A/C&gt;; BNP Paribas Nominees Pty Ltd &lt;Agency Lending Drp A/C&gt;</t>
  </si>
  <si>
    <t>IQTR1777061067</t>
  </si>
  <si>
    <t>Andor Co., Ltd.</t>
  </si>
  <si>
    <t>TCS Companies Co., Ltd.</t>
  </si>
  <si>
    <t>IQTR698458793</t>
  </si>
  <si>
    <t>Centuria Capital Limited</t>
  </si>
  <si>
    <t>Centuria Platform Investments Pty Ltd</t>
  </si>
  <si>
    <t>Accident Compensation Corporation; ANZ Bank New Zealand Limited; ANZ New Zealand Investments Limited; New Zealand Central Securities Depository Limited; Cypress Capital Limited; New Zealand Permanent Trustees Limited; Mint Asset Management Limited; ANZ Custodial Services New Zealand Limited; Custodial Services Ltd.; Leveraged Equities Finance Limited; Salt Funds Management Limited; TEA Custodians (Bluestone) Limited; Kawaroa Trustees Ltd; Morrow Equity Management Limited; Rockridge Trustee Company Limited</t>
  </si>
  <si>
    <t>IQTR672369451</t>
  </si>
  <si>
    <t>Ultra Electronics Holdings plc</t>
  </si>
  <si>
    <t>Cobham Limited</t>
  </si>
  <si>
    <t>IQTR1674942031</t>
  </si>
  <si>
    <t>Applied Genetic Technologies Corporation</t>
  </si>
  <si>
    <t>Syncona Limited (LSE:SYNC); Syncona Investment Management Limited</t>
  </si>
  <si>
    <t>IQTR1805890110</t>
  </si>
  <si>
    <t>Share Limited</t>
  </si>
  <si>
    <t>Antler Holdco Limited</t>
  </si>
  <si>
    <t>IQTR655178814</t>
  </si>
  <si>
    <t>Ina Research Inc.</t>
  </si>
  <si>
    <t>Shin Nippon Biomedical Laboratories, Ltd. (TSE:2395)</t>
  </si>
  <si>
    <t>IQTR1785423249</t>
  </si>
  <si>
    <t>Roxgold Inc.</t>
  </si>
  <si>
    <t>Fortuna Silver Mines Inc. (TSX:FVI)</t>
  </si>
  <si>
    <t>International Finance Corporation; Appian Capital Advisory LLP</t>
  </si>
  <si>
    <t>IQTR712717793</t>
  </si>
  <si>
    <t>Summer Infant, Inc.</t>
  </si>
  <si>
    <t>Kids2, Inc.</t>
  </si>
  <si>
    <t>Wynnefield Capital, Inc.; Wynnefield Capital Management, LLC; Wynnefield Capital, Inc. Profit Sharing &amp; Money Purchase Plan, Inc.</t>
  </si>
  <si>
    <t>IQTR1774769483</t>
  </si>
  <si>
    <t>Change Healthcare Inc.</t>
  </si>
  <si>
    <t>Optum, Inc.</t>
  </si>
  <si>
    <t>Blackstone Inc. (NYSE:BX); Camber Capital Management LP</t>
  </si>
  <si>
    <t>IQTR700346664</t>
  </si>
  <si>
    <t>Polskie Górnictwo Naftowe i Gazownictwo S.A.</t>
  </si>
  <si>
    <t>Polski Koncern Naftowy ORLEN Spólka Akcyjna (WSE:PKN)</t>
  </si>
  <si>
    <t>IQTR676975698</t>
  </si>
  <si>
    <t>Ørn Software Holding AS</t>
  </si>
  <si>
    <t>EG Norge AS</t>
  </si>
  <si>
    <t>IQTR1785098594</t>
  </si>
  <si>
    <t>Manning &amp; Napier, Inc.</t>
  </si>
  <si>
    <t>Callodine Group, LLC</t>
  </si>
  <si>
    <t>Renaissance Technologies LLC; QCI Asset Management Inc</t>
  </si>
  <si>
    <t>IQTR1776645974</t>
  </si>
  <si>
    <t>Resilux NV</t>
  </si>
  <si>
    <t>Quva NV</t>
  </si>
  <si>
    <t>IQTR1759796650</t>
  </si>
  <si>
    <t>Stock Spirits Group PLC</t>
  </si>
  <si>
    <t>CVC Capital Partners Limited</t>
  </si>
  <si>
    <t>IQTR1677168625</t>
  </si>
  <si>
    <t>RIB Software SE</t>
  </si>
  <si>
    <t>Schneider Electric Investment AG</t>
  </si>
  <si>
    <t>Bank of America Corporation (NYSE:BAC); Capital Research and Management Company; BlackRock, Inc. (NYSE:BLK); Ameriprise Financial, Inc. (NYSE:AMP); Carmignac Gestion S.A.; RWC Partners Limited; Schroder Investment Management Limited; Henderson Global Investors Limited; Credit Suisse Fund Management S.A.; Times Square Asset Management L.L.C.; Morgan Stanley, Investment Banking and Brokerage Investments; Lagoda Investment Management, L.P.; Ena Investment Capital Llp</t>
  </si>
  <si>
    <t>IQTR654599942</t>
  </si>
  <si>
    <t>Pivot Technology Solutions, Inc.</t>
  </si>
  <si>
    <t>5038823 Ontario Ltd.</t>
  </si>
  <si>
    <t>Brigus Capital Inc.; Canoe Financial LP; Canoe Premium Income Fund; Mainstar Ventures Ltd</t>
  </si>
  <si>
    <t>IQTR687616783</t>
  </si>
  <si>
    <t>Arden Partners plc</t>
  </si>
  <si>
    <t>The Ince Group plc (AIM:INCE)</t>
  </si>
  <si>
    <t>IQTR1686226704</t>
  </si>
  <si>
    <t>Renewable Energy Group, Inc. (NasdaqGS:REGI)</t>
  </si>
  <si>
    <t>NasdaqGS:REGI</t>
  </si>
  <si>
    <t>Chevron Corporation (NYSE:CVX)</t>
  </si>
  <si>
    <t>State Street Corporation (NYSE:STT); BlackRock, Inc. (NYSE:BLK); The Vanguard Group, Inc.; Dimensional Fund Advisors LP; Ameriprise Financial, Inc. (NYSE:AMP)</t>
  </si>
  <si>
    <t>IQTR1772802724</t>
  </si>
  <si>
    <t>CAI International, Inc.</t>
  </si>
  <si>
    <t>IQTR718913222</t>
  </si>
  <si>
    <t>EOS imaging SA</t>
  </si>
  <si>
    <t>Alphatec Holdings, Inc. (NasdaqGS:ATEC)</t>
  </si>
  <si>
    <t>M Capital Partners SAS</t>
  </si>
  <si>
    <t>IQTR698582402</t>
  </si>
  <si>
    <t>Krynicki Recykling Spólka Akcyjna</t>
  </si>
  <si>
    <t>SCR-Sibelco N.V. (ENXTBR:094426466)</t>
  </si>
  <si>
    <t>IQTR1775470548</t>
  </si>
  <si>
    <t>TMAC Resources Inc.</t>
  </si>
  <si>
    <t>Agnico Eagle Mines Limited (NYSE:AEM)</t>
  </si>
  <si>
    <t>RCF Management, LLC; Newmont Corporation (NYSE:NEM); Shandong Gold Mining (Hong Kong) Co., Limited</t>
  </si>
  <si>
    <t>IQTR700188836</t>
  </si>
  <si>
    <t>Ham-Let (Israel-Canada) Ltd</t>
  </si>
  <si>
    <t>Ultra Clean Holdings, Inc. (NasdaqGS:UCTT)</t>
  </si>
  <si>
    <t>IQTR698521903</t>
  </si>
  <si>
    <t>FNBH Bancorp, Inc.</t>
  </si>
  <si>
    <t>Arbor Bancorp, Inc.</t>
  </si>
  <si>
    <t>IQTR1676953176</t>
  </si>
  <si>
    <t>Alceon Private Equity</t>
  </si>
  <si>
    <t>IQTR695124038</t>
  </si>
  <si>
    <t>Empress Resources Corp.</t>
  </si>
  <si>
    <t>Big Ridge Gold Corp. (TSXV:BRAU)</t>
  </si>
  <si>
    <t>IQTR653465152</t>
  </si>
  <si>
    <t>Aegion Corporation</t>
  </si>
  <si>
    <t>IQTR704548670</t>
  </si>
  <si>
    <t>Correvio Pharma Corp.</t>
  </si>
  <si>
    <t>Mercury Pharma Group Limited</t>
  </si>
  <si>
    <t>IQTR658935345</t>
  </si>
  <si>
    <t>Clear Media Limited</t>
  </si>
  <si>
    <t>City Lead Developments Limited</t>
  </si>
  <si>
    <t>Aimia Inc. (TSX:AIM); Clear Channel KNR Neth Antilles NV; Mittleman Investment Management, LLC; International Value Advisers, LLC; Media General Superannuation Fund</t>
  </si>
  <si>
    <t>IQTR661543604</t>
  </si>
  <si>
    <t>Imperial Logistics Limited</t>
  </si>
  <si>
    <t>DP World Limited (UNQ-ARE:DPW)</t>
  </si>
  <si>
    <t>M&amp;G Investment Management Limited; Ukhamba Holdings (Proprietary) Limited; Public Investment Corporation Limited; PSG Asset Management (Pty) Ltd.; Imperial Corporate Services (Proprietary) Limited; Abax Investments Proprietary Limited</t>
  </si>
  <si>
    <t>IQTR1673331233</t>
  </si>
  <si>
    <t>Plc Uutechnic Group Oyj</t>
  </si>
  <si>
    <t>SPX Flow Technology Germany GmbH</t>
  </si>
  <si>
    <t>Joensuun Kauppa Ja Kone Oy; HML Finance Oy; UuCap Oy; Bark Road Invest Oy</t>
  </si>
  <si>
    <t>IQTR697312695</t>
  </si>
  <si>
    <t>LCT Holdings Limited</t>
  </si>
  <si>
    <t>Longdu Investment Limited</t>
  </si>
  <si>
    <t>IQTR688617169</t>
  </si>
  <si>
    <t>Houston Wire &amp; Cable Company</t>
  </si>
  <si>
    <t>Omni Cable Corporation</t>
  </si>
  <si>
    <t>Nierenberg Investment Management Company, Inc.</t>
  </si>
  <si>
    <t>IQTR709155286</t>
  </si>
  <si>
    <t>Kirindo Holdings Co., Ltd.</t>
  </si>
  <si>
    <t>BCJ-47 Co., Ltd.</t>
  </si>
  <si>
    <t>IQTR687938788</t>
  </si>
  <si>
    <t>IntriCon Corporation</t>
  </si>
  <si>
    <t>Royce &amp; Associates, LP; Gabelli Funds, LLC; Beryl Capital Management LLC</t>
  </si>
  <si>
    <t>IQTR1773031666</t>
  </si>
  <si>
    <t>Sierra Oncology, Inc.</t>
  </si>
  <si>
    <t>GSK plc (LSE:GSK)</t>
  </si>
  <si>
    <t>Abingworth LLP; Vivo Capital, LLC; Frazier Healthcare Partners; Gilead Sciences, Inc. (NasdaqGS:GILD); OrbiMed Advisors LLC; Adage Capital Management, L.P.; Longitude Capital Management Co., LLC; Rock Springs Capital Management LP</t>
  </si>
  <si>
    <t>IQTR1778099369</t>
  </si>
  <si>
    <t>Nearmap Ltd</t>
  </si>
  <si>
    <t>IQTR1796783204</t>
  </si>
  <si>
    <t>NeoPhotonics Corporation</t>
  </si>
  <si>
    <t>Lumentum Holdings Inc. (NasdaqGS:LITE)</t>
  </si>
  <si>
    <t>IQTR1687152537</t>
  </si>
  <si>
    <t>Windlab Limited</t>
  </si>
  <si>
    <t>Federation Asset Management Pty Ltd; Squadron Wind Energy Development Pty Ltd</t>
  </si>
  <si>
    <t>Lend Lease Ventures Pty Ltd.; Moelis Australia Asset Management Ltd; Jencay Capital Pty Ltd; Rhodium Capital Pty Limited; Federation Asset Management Pty Ltd</t>
  </si>
  <si>
    <t>IQTR651626412</t>
  </si>
  <si>
    <t>Play Communications S.A.</t>
  </si>
  <si>
    <t>Iliad Purple S.A.S.</t>
  </si>
  <si>
    <t>Nationale-Nederlanden Powszechne Towarzystwo Emerytalne S.A.</t>
  </si>
  <si>
    <t>IQTR689199642</t>
  </si>
  <si>
    <t>Aerie Pharmaceuticals, Inc.</t>
  </si>
  <si>
    <t>Alcon Research, Ltd.</t>
  </si>
  <si>
    <t>The Vanguard Group, Inc.; BlackRock Institutional Trust Company, N.A.; Deerfield Capital, L.P.</t>
  </si>
  <si>
    <t>IQTR1797602898</t>
  </si>
  <si>
    <t>Perpetual Federal Savings Bank</t>
  </si>
  <si>
    <t>IQTR713716063</t>
  </si>
  <si>
    <t>PTB Group Limited</t>
  </si>
  <si>
    <t>Precision Aviation Group, Inc.</t>
  </si>
  <si>
    <t>IQTR1797354502</t>
  </si>
  <si>
    <t>Essity AustralAsia</t>
  </si>
  <si>
    <t>Essity Group Holding BV</t>
  </si>
  <si>
    <t>IQTR697690537</t>
  </si>
  <si>
    <t>Benefytt Technologies, Inc.</t>
  </si>
  <si>
    <t>IQTR676906655</t>
  </si>
  <si>
    <t>Hibernia REIT Plc</t>
  </si>
  <si>
    <t>Brookfield Corporation (TSX:BN)</t>
  </si>
  <si>
    <t>Universal-Investment-Gesellschaft Mit BeschrÄNkter Haftung</t>
  </si>
  <si>
    <t>IQTR1775713525</t>
  </si>
  <si>
    <t>Eaton Vance Corp.</t>
  </si>
  <si>
    <t>Morgan Stanley Investment Management Inc.</t>
  </si>
  <si>
    <t>IQTR691155737</t>
  </si>
  <si>
    <t>Hwa Hong Corporation Limited</t>
  </si>
  <si>
    <t>Ely Investments (Pte) Ltd.; Roswell Assets Limited; Zen Capital Pte. Ltd.; Ergonomix Ltd.</t>
  </si>
  <si>
    <t>IQTR1783646188</t>
  </si>
  <si>
    <t>Cincinnati Bell Inc.</t>
  </si>
  <si>
    <t>Macquarie Infrastructure and Real Assets</t>
  </si>
  <si>
    <t>Ares Management LLC; Ares Management Corporation (NYSE:ARES); Ares Management GP LLC; Ares Capital Management III LLC; Ares Management Holdings L.P.; Ares Voting Llc; Af V BD Aiv, L.P.</t>
  </si>
  <si>
    <t>IQTR652278289</t>
  </si>
  <si>
    <t>SeaSpine Holdings Corporation</t>
  </si>
  <si>
    <t>BlackRock, Inc. (NYSE:BLK); Tru St Partnership LP; Provco Leasing Corporation; First Light Asset Management, LLC; Avidity Partners Management, L.P.</t>
  </si>
  <si>
    <t>IQTR1804271347</t>
  </si>
  <si>
    <t>American River Bankshares</t>
  </si>
  <si>
    <t>Bank of Marin Bancorp (NasdaqCM:BMRC)</t>
  </si>
  <si>
    <t>Manulife Financial Corporation (TSX:MFC); Dimensional Fund Advisors LP</t>
  </si>
  <si>
    <t>IQTR711877191</t>
  </si>
  <si>
    <t>Stagecoach Group plc</t>
  </si>
  <si>
    <t>DWS Alternatives Global Limited</t>
  </si>
  <si>
    <t>DWS Investments UK Limited; HGT Finance A Limited; Threadneedle Asset Management Ltd</t>
  </si>
  <si>
    <t>IQTR1773862184</t>
  </si>
  <si>
    <t>GYP Properties Limited</t>
  </si>
  <si>
    <t>Oregold Pte. Ltd.; Asia Food Retail Group Pte. Ltd.; Rumah Property Pte. Ltd.</t>
  </si>
  <si>
    <t>Oregold Pte. Ltd.; Asia Food Retail Group Pte. Ltd.; Rumah Group Pte Ltd</t>
  </si>
  <si>
    <t>IQTR1790659236</t>
  </si>
  <si>
    <t>Apollo Consolidated Limited</t>
  </si>
  <si>
    <t>Ramelius Kalgoorlie Pty Ltd</t>
  </si>
  <si>
    <t>Gold Road Resources Limited (ASX:GOR); Yarraandoo Pty Ltd; Capricorn Group Limited (NMSE:CGP)</t>
  </si>
  <si>
    <t>IQTR1685424743</t>
  </si>
  <si>
    <t>Landmark Bancorp, Inc.</t>
  </si>
  <si>
    <t>Fidelity D &amp; D Bancorp, Inc. (NasdaqGM:FDBC)</t>
  </si>
  <si>
    <t>IQTR705848637</t>
  </si>
  <si>
    <t>Y&amp;G Limited</t>
  </si>
  <si>
    <t>Suzuken Co., Ltd. (TSE:9987); Medical System Network Co., Ltd. (TSE:4350)</t>
  </si>
  <si>
    <t>IQTR716540461</t>
  </si>
  <si>
    <t>Vault Intelligence Limited</t>
  </si>
  <si>
    <t>Damstra Holdings Limited (ASX:DTC)</t>
  </si>
  <si>
    <t>IQTR675779762</t>
  </si>
  <si>
    <t>People Corporation</t>
  </si>
  <si>
    <t>West Street Capital Partners</t>
  </si>
  <si>
    <t>IQTR698239760</t>
  </si>
  <si>
    <t>Cpl Resources plc</t>
  </si>
  <si>
    <t>OUTSOURCING Inc. (TSE:2427)</t>
  </si>
  <si>
    <t>Marlborough Fund Managers Limited; Marlborough European Multi-Cap; Polar Capital LLP; Polar Capital European Forager Fund Limited</t>
  </si>
  <si>
    <t>IQTR693935304</t>
  </si>
  <si>
    <t>ContourGlobal plc</t>
  </si>
  <si>
    <t>FIL Limited; ContourGlobal LP</t>
  </si>
  <si>
    <t>IQTR1783503113</t>
  </si>
  <si>
    <t>Morgan Stanley Infrastructure Inc.; Leif HÖEgh &amp; Co As</t>
  </si>
  <si>
    <t>IQTR706828043</t>
  </si>
  <si>
    <t>Sbanken ASA</t>
  </si>
  <si>
    <t>DNB Bank ASA</t>
  </si>
  <si>
    <t>Altor Invest 3 AS; Altor Invest 4 AS</t>
  </si>
  <si>
    <t>IQTR711793858</t>
  </si>
  <si>
    <t>Glu Mobile Inc.</t>
  </si>
  <si>
    <t>Electronic Arts Inc. (NasdaqGS:EA)</t>
  </si>
  <si>
    <t>The Vanguard Group, Inc.; GGV Capital, LLC; Blackrock Inc.; Red River Investment Limited</t>
  </si>
  <si>
    <t>IQTR703708133</t>
  </si>
  <si>
    <t>Corem Kelly AB (publ)</t>
  </si>
  <si>
    <t>Corem Property Group AB (publ) (OM:CORE A)</t>
  </si>
  <si>
    <t>IQTR709581516</t>
  </si>
  <si>
    <t>Taiga Gold Corp.</t>
  </si>
  <si>
    <t>SSR Mining Inc. (TSX:SSRM)</t>
  </si>
  <si>
    <t>Eagle Plains Resources Ltd. (TSXV:EPL)</t>
  </si>
  <si>
    <t>IQTR1760352106</t>
  </si>
  <si>
    <t>Tassal Group Limited</t>
  </si>
  <si>
    <t>Aquaculture Australia Company Pty Ltd</t>
  </si>
  <si>
    <t>IQTR1788630998</t>
  </si>
  <si>
    <t>China Distance Education Holdings Limited</t>
  </si>
  <si>
    <t>IQTR671544630</t>
  </si>
  <si>
    <t>Sigma Capital Group plc</t>
  </si>
  <si>
    <t>PineBridge Benson Elliot LLP</t>
  </si>
  <si>
    <t>Hargreave Hale Ltd.; AXA Investment Managers UK Ltd.; River and Mercantile Asset Management LLP; J O Hambro Capital Management Limited; Lombard Odier Asset Management (Europe) Limited</t>
  </si>
  <si>
    <t>IQTR718242233</t>
  </si>
  <si>
    <t>Family Inc.</t>
  </si>
  <si>
    <t>Family Shoji Co., Ltd.</t>
  </si>
  <si>
    <t>IQTR714466179</t>
  </si>
  <si>
    <t>ICT Group N.V.</t>
  </si>
  <si>
    <t>NPM Capital N.V.; Teslin Capital Management BV; Teslin Participaties Coöperatief U.A.</t>
  </si>
  <si>
    <t>Invesco Limited; Teslin Capital Management BV; Alychlo NV; Mavawe B.V.; Teslin Participaties Coöperatief U.A.; Stichting Administratiekantoor Participatieplan ICT</t>
  </si>
  <si>
    <t>IQTR706641707</t>
  </si>
  <si>
    <t>Taal Distributed Information Technologies Inc.</t>
  </si>
  <si>
    <t>14487460 Canada Inc.</t>
  </si>
  <si>
    <t>Faveo Capital Ltd.</t>
  </si>
  <si>
    <t>IQTR1814042836</t>
  </si>
  <si>
    <t>Being Co., Ltd.</t>
  </si>
  <si>
    <t>Truth, Y.K.</t>
  </si>
  <si>
    <t>IQTR703666321</t>
  </si>
  <si>
    <t>CMC Materials, Inc.</t>
  </si>
  <si>
    <t>Entegris, Inc. (NasdaqGS:ENTG)</t>
  </si>
  <si>
    <t>BlackRock, Inc. (NYSE:BLK); The Vanguard Group, Inc.; EARNEST Partners, LLC; Neuberger Berman Group LLC</t>
  </si>
  <si>
    <t>IQTR1761540947</t>
  </si>
  <si>
    <t>Jeugia Corp.</t>
  </si>
  <si>
    <t>cross road Corporation</t>
  </si>
  <si>
    <t>Yamaha Music Japan Co., Ltd.</t>
  </si>
  <si>
    <t>IQTR653126620</t>
  </si>
  <si>
    <t>Sun Metals Corp.</t>
  </si>
  <si>
    <t>NorthWest Copper Corp. (TSXV:NWST)</t>
  </si>
  <si>
    <t>IQTR696719782</t>
  </si>
  <si>
    <t>Airex Inc.</t>
  </si>
  <si>
    <t>IQTR698457981</t>
  </si>
  <si>
    <t>Gold Standard Ventures Corp</t>
  </si>
  <si>
    <t>Orla Mining Ltd. (TSX:OLA)</t>
  </si>
  <si>
    <t>Newmont Corporation (NYSE:NEM); Orion Mine Finance</t>
  </si>
  <si>
    <t>IQTR1786775262</t>
  </si>
  <si>
    <t>Vecta Inc.</t>
  </si>
  <si>
    <t>OppCapital Associates LLC</t>
  </si>
  <si>
    <t>IQTR711987290</t>
  </si>
  <si>
    <t>Tribune Publishing Company</t>
  </si>
  <si>
    <t>Alden Global Capital LLC</t>
  </si>
  <si>
    <t>Nant Capital, LLC</t>
  </si>
  <si>
    <t>IQTR700083426</t>
  </si>
  <si>
    <t>Edgeware AB (publ)</t>
  </si>
  <si>
    <t>Agile Content, S.A. (BME:AGIL)</t>
  </si>
  <si>
    <t>Amadeus Capital Partners Limited; Creandum AB; Micron Ventures; Volador AB</t>
  </si>
  <si>
    <t>IQTR693523902</t>
  </si>
  <si>
    <t>New Carolin Gold Corp.</t>
  </si>
  <si>
    <t>Talisker Resources Ltd. (TSX:TSK)</t>
  </si>
  <si>
    <t>IQTR1675276408</t>
  </si>
  <si>
    <t>Billerud Americas Corporation</t>
  </si>
  <si>
    <t>BillerudKorsnäs Inc.</t>
  </si>
  <si>
    <t>Hoak &amp; Co.; BlackRock, Inc. (NYSE:BLK); The Vanguard Group, Inc.; Dimensional Fund Advisors LP; SCW Capital Management, LP; Hoak Fund Management, L.P.; Lapetus Capital III LLC; The Hoak Foundation</t>
  </si>
  <si>
    <t>IQTR1762048837</t>
  </si>
  <si>
    <t>GCA Corporation</t>
  </si>
  <si>
    <t>Houlihan Lokey, Inc. (NYSE:HLI)</t>
  </si>
  <si>
    <t>IQTR1675971353</t>
  </si>
  <si>
    <t>MACA Limited</t>
  </si>
  <si>
    <t>Thiess Group Investments Pty Ltd</t>
  </si>
  <si>
    <t>IQTR1793352794</t>
  </si>
  <si>
    <t>Neos Therapeutics, Inc.</t>
  </si>
  <si>
    <t>Aytu BioPharma, Inc. (NasdaqCM:AYTU)</t>
  </si>
  <si>
    <t>Presidio Partners; Crabtree Ventures, LLC; Nantahala Capital Management, LLC; Water Street Healthcare Partners, LLC; Crabtree Partners LLC; Stonepine Capital Management LLC; Essex Capital Corporation; Sphera Global Healthcare Management LP</t>
  </si>
  <si>
    <t>IQTR697803206</t>
  </si>
  <si>
    <t>Infrastructure and Energy Alternatives, Inc.</t>
  </si>
  <si>
    <t>MasTec, Inc. (NYSE:MTZ)</t>
  </si>
  <si>
    <t>Ares Management LLC; GFI Energy Ventures LLC; ASOF Holdings I, L.P.</t>
  </si>
  <si>
    <t>IQTR1793107999</t>
  </si>
  <si>
    <t>Rocky Mountain Equipment Alberta Ltd.</t>
  </si>
  <si>
    <t>IQTR693916694</t>
  </si>
  <si>
    <t>Torrens Mining Limited</t>
  </si>
  <si>
    <t>Coda Minerals Limited (ASX:COD)</t>
  </si>
  <si>
    <t>IQTR1770510259</t>
  </si>
  <si>
    <t>ANGLO AMERICAN CROP NUTRIENTS LIMITED</t>
  </si>
  <si>
    <t>Anglo American plc (LSE:AAL)</t>
  </si>
  <si>
    <t>Hancock British Holdings Ltd</t>
  </si>
  <si>
    <t>IQTR650414538</t>
  </si>
  <si>
    <t>A&amp;T Corporation</t>
  </si>
  <si>
    <t>Tokuyama Corporation (TSE:4043)</t>
  </si>
  <si>
    <t>JEOL Ltd. (TSE:6951); Rakuten Securities, Inc.</t>
  </si>
  <si>
    <t>IQTR693279111</t>
  </si>
  <si>
    <t>Romeo Power, Inc.</t>
  </si>
  <si>
    <t>Nikola Corporation (NasdaqGS:NKLA)</t>
  </si>
  <si>
    <t>HG Ventures</t>
  </si>
  <si>
    <t>IQTR1793960460</t>
  </si>
  <si>
    <t>Zymergen Inc.</t>
  </si>
  <si>
    <t>Ginkgo Bioworks Holdings, Inc. (NYSE:DNA)</t>
  </si>
  <si>
    <t>Threshold Ventures Management Company, LLC; West Street Capital Partners; Perceptive Advisors LLC; SoftBank Capital; True Venture Management, LLC; Innovation Endeavors LLC; Data Collective; AME Cloud Ventures, LLC; Two Sigma Ventures, LP; Prelude Ventures, LLC; Obvious Ventures, L.P.; Tao Capital Partners; SoftBank Investment Advisers (UK) Limited; SVF Excalibur (Cayman) Limited</t>
  </si>
  <si>
    <t>IQTR1793113405</t>
  </si>
  <si>
    <t>Enlabs AB (publ)</t>
  </si>
  <si>
    <t>Entain Plc (LSE:ENT)</t>
  </si>
  <si>
    <t>Atletico Nordic B.V.; Erlinghundra AB; Alta Fox Capital Management LLC; Giwdul Invest Ab; Topline Capital Partners, LLC; Norrlandet Invest AB; TNGN Invest AB</t>
  </si>
  <si>
    <t>IQTR700448865</t>
  </si>
  <si>
    <t>Owari Precise Products Co.,Ltd.</t>
  </si>
  <si>
    <t>Precise Products Holdings Co., Ltd.</t>
  </si>
  <si>
    <t>Toyota Motor Corporation (TSE:7203); Proterial, Ltd.; AISIN AW CO., LTD.</t>
  </si>
  <si>
    <t>IQTR697309032</t>
  </si>
  <si>
    <t>Cornerstone Building Brands, Inc.</t>
  </si>
  <si>
    <t>Clayton, Dubilier &amp; Rice, LLC; CD&amp;R Investment Associates X, Ltd.</t>
  </si>
  <si>
    <t>Golden Gate Capital</t>
  </si>
  <si>
    <t>IQTR1771399048</t>
  </si>
  <si>
    <t>Zendesk, Inc.</t>
  </si>
  <si>
    <t>Hellman &amp; Friedman LLC; GIC Private Limited; Abu Dhabi Investment Authority; Permira Advisers LLC</t>
  </si>
  <si>
    <t>BlackRock, Inc. (NYSE:BLK); The Vanguard Group, Inc.; Capital World Investors; Light Street Capital Management, LLC</t>
  </si>
  <si>
    <t>IQTR1788006790</t>
  </si>
  <si>
    <t>McKay Securities Plc</t>
  </si>
  <si>
    <t>Workspace Group plc (LSE:WKP)</t>
  </si>
  <si>
    <t>TR Property Investment Trust plc (LSE:TRY); Aberforth Partners LLP; BMO Investment Business Limited; Sutherland Securities Limited; The Iain Mckay Discretionary Grandchildren's Trust; Smith &amp; Williamson Nominees Limited</t>
  </si>
  <si>
    <t>IQTR1774658868</t>
  </si>
  <si>
    <t>Harvest Health &amp; Recreation Inc.</t>
  </si>
  <si>
    <t>Trulieve Cannabis Corp. (CNSX:TRUL)</t>
  </si>
  <si>
    <t>IQTR714457080</t>
  </si>
  <si>
    <t>Taisun Int'l (Holding) Corporation</t>
  </si>
  <si>
    <t>NHTC Unison Company Limited</t>
  </si>
  <si>
    <t>IQTR1797154624</t>
  </si>
  <si>
    <t>Atlantic Leaf Properties Limited</t>
  </si>
  <si>
    <t>South Downs Investment LP</t>
  </si>
  <si>
    <t>IQTR669034641</t>
  </si>
  <si>
    <t>Proofpoint, Inc.</t>
  </si>
  <si>
    <t>IQTR712728852</t>
  </si>
  <si>
    <t>Euromoney Institutional Investor PLC</t>
  </si>
  <si>
    <t>Astorg Asset Management S A.R.L.; Epiris GP Limited; Epiris GP III Limited</t>
  </si>
  <si>
    <t>IQTR1787494459</t>
  </si>
  <si>
    <t>Strad Inc.</t>
  </si>
  <si>
    <t>IQTR656016189</t>
  </si>
  <si>
    <t>Arrow Global Group PLC</t>
  </si>
  <si>
    <t>TDR Capital LLP</t>
  </si>
  <si>
    <t>IQTR703690065</t>
  </si>
  <si>
    <t>DWS Limited</t>
  </si>
  <si>
    <t>HCL Australia Services Pty Limited</t>
  </si>
  <si>
    <t>Mutual Trust Pty Ltd; ACN 106 966 401 Pty. Ltd.; Fielding Johnstone Pty Ltd; Luton Pty. Ltd.; AET Corporate Trust Pty Limited</t>
  </si>
  <si>
    <t>IQTR689165658</t>
  </si>
  <si>
    <t>Dealnet Capital Corp.</t>
  </si>
  <si>
    <t>Simply Green Home Services Inc.</t>
  </si>
  <si>
    <t>Municipal Home Service Inc.; Capital Partners Corporation</t>
  </si>
  <si>
    <t>IQTR685236180</t>
  </si>
  <si>
    <t>Tetraphase Pharmaceuticals, Inc.</t>
  </si>
  <si>
    <t>Armistice Capital, LLC</t>
  </si>
  <si>
    <t>IQTR666959403</t>
  </si>
  <si>
    <t>Apollo Tourism &amp; Leisure Ltd</t>
  </si>
  <si>
    <t>Tourism Holdings Limited (NZSE:THL)</t>
  </si>
  <si>
    <t>Mitsubishi UFJ Financial Group, Inc. (TSE:8306)</t>
  </si>
  <si>
    <t>IQTR1761123151</t>
  </si>
  <si>
    <t>The Habit Restaurants, Inc.</t>
  </si>
  <si>
    <t>Yum! Brands, Inc. (NYSE:YUM)</t>
  </si>
  <si>
    <t>Barclays PLC (LSE:BARC); BlackRock, Inc. (NYSE:BLK); The Vanguard Group, Inc.; Renaissance Technologies LLC; KarpReilly GP, LLC; Reichard Bros Enterprises Inc.; KarpReilly Investments, LLC; Habit Restaurant Co-Invest, LLC; Greenhouse Funds LLLP</t>
  </si>
  <si>
    <t>IQTR650064909</t>
  </si>
  <si>
    <t>Brightbay Real Estate Partners Limited</t>
  </si>
  <si>
    <t>Starwood Capital Operations, LLC</t>
  </si>
  <si>
    <t>IQTR706005439</t>
  </si>
  <si>
    <t>HUMAN ASSOCIATES HOLDINGS,Inc.</t>
  </si>
  <si>
    <t>Mitsui &amp; Co., Ltd. (TSE:8031)</t>
  </si>
  <si>
    <t>Morimoto Honten Co.,Ltd.; Daiwa PI Partners Co. Ltd.</t>
  </si>
  <si>
    <t>IQTR1758428769</t>
  </si>
  <si>
    <t>Crown Resorts Limited</t>
  </si>
  <si>
    <t>Wilson Asset Management (International) Pty Limited; WAM Leaders Limited (ASX:WLE)</t>
  </si>
  <si>
    <t>IQTR708793198</t>
  </si>
  <si>
    <t>Gunnebo AB (publ)</t>
  </si>
  <si>
    <t>Altor Equity Partners AB; Stena Adactum AB</t>
  </si>
  <si>
    <t>Vätterledens Invest AB; If SkadefÖRsÄKring Holding Ab (Publ)</t>
  </si>
  <si>
    <t>IQTR690019698</t>
  </si>
  <si>
    <t>Opticomm Pty Ltd</t>
  </si>
  <si>
    <t>WAM Capital Limited (ASX:WAM); Mirrabooka Investments Limited (ASX:MIR); OC Funds Management Limited; Ausbil Investment Management Limited; MAM Pty Limited; Perpetual Investments Management Limited; Pengana Capital Ltd.; Wilson Asset Management (International) Pty Limited; Karara Capital Pty Ltd; Regal Partners Limited (ASX:RPL); WAM Active Limited (ASX:WAA); Pengana Emerging Companies Fund; Perpetual Pure MicroCap Fund; WAM Microcap Limited (ASX:WMI); QVG Capital Pty Ltd; Regal Investment Fund (ASX:RF1); Richmond Bridge Superannuation Pty Ltd</t>
  </si>
  <si>
    <t>IQTR672374197</t>
  </si>
  <si>
    <t>Transcontinental Realty Investors, Inc. (NYSE:TCI)</t>
  </si>
  <si>
    <t>NYSE:TCI</t>
  </si>
  <si>
    <t>The Shidler Group, Inc.; Brixton Capital, LP</t>
  </si>
  <si>
    <t>American Realty Investors, Inc. (NYSE:ARL); Realty Advisors, Inc.</t>
  </si>
  <si>
    <t>IQTR1682677586</t>
  </si>
  <si>
    <t>Magnolia Bostad AB (publ)</t>
  </si>
  <si>
    <t>Andersson Real Estate Investment Management; F. HolmstrÖM Fastigheter Ab</t>
  </si>
  <si>
    <t>IQTR1673244506</t>
  </si>
  <si>
    <t>Halman Aldubi Investment House Ltd</t>
  </si>
  <si>
    <t>The Phoenix Holdings Ltd. (TASE:PHOE)</t>
  </si>
  <si>
    <t>I.B.I Investment House Ltd. (TASE:IBI)</t>
  </si>
  <si>
    <t>IQTR697705452</t>
  </si>
  <si>
    <t>Sleepo AB</t>
  </si>
  <si>
    <t>Inredhemma Sverige AB</t>
  </si>
  <si>
    <t>IQTR678911634</t>
  </si>
  <si>
    <t>GP Strategies Corporation</t>
  </si>
  <si>
    <t>Learning Technologies Group plc (AIM:LTG)</t>
  </si>
  <si>
    <t>Sagard Capital Partners, L.P.; Sagard Capital Partners Management Corp.</t>
  </si>
  <si>
    <t>IQTR1674119051</t>
  </si>
  <si>
    <t>Tokyo Kiho Co., Ltd.</t>
  </si>
  <si>
    <t>IQTR1757541385</t>
  </si>
  <si>
    <t>Evergreen Gaming Corporation</t>
  </si>
  <si>
    <t>Maverick Gaming LLC</t>
  </si>
  <si>
    <t>IQTR1799988118</t>
  </si>
  <si>
    <t>TransGlobe Energy Corporation</t>
  </si>
  <si>
    <t>VAALCO Energy Canada ULC</t>
  </si>
  <si>
    <t>Horizon Partners, Ltd.</t>
  </si>
  <si>
    <t>IQTR1791411871</t>
  </si>
  <si>
    <t>New Senior Investment Group Inc.</t>
  </si>
  <si>
    <t>Ventas, Inc. (NYSE:VTR)</t>
  </si>
  <si>
    <t>BlackRock, Inc. (NYSE:BLK); The Vanguard Group, Inc.; Fortress Investment Group LLC; Renaissance Technologies LLC; J.P. Morgan Global Special Opportunities Group; Versor Investments LP</t>
  </si>
  <si>
    <t>IQTR1672264487</t>
  </si>
  <si>
    <t>Select Interior Concepts, Inc. (NasdaqCM:SIC)</t>
  </si>
  <si>
    <t>NasdaqCM:SIC</t>
  </si>
  <si>
    <t>Sun Capital Partners, Inc.</t>
  </si>
  <si>
    <t>B. Riley Securities, Inc.; B. Riley Asset Management, LLC; Solace Capital Partners, L.P.</t>
  </si>
  <si>
    <t>IQTR1676908915</t>
  </si>
  <si>
    <t>Semcon AB (publ)</t>
  </si>
  <si>
    <t>Etteplan Oyj (HLSE:ETTE)</t>
  </si>
  <si>
    <t>IQTR1797637847</t>
  </si>
  <si>
    <t>SailPoint Technologies Holdings, Inc.</t>
  </si>
  <si>
    <t>BlackRock, Inc. (NYSE:BLK); The Vanguard Group, Inc.; HMI Capital Management, L.P.; SoMa Equity Partners, LP</t>
  </si>
  <si>
    <t>IQTR1777896053</t>
  </si>
  <si>
    <t>Sichuan Languang Justbon Services Group Co., Ltd.</t>
  </si>
  <si>
    <t>Country Garden Property Services HK Holdings Company Limited</t>
  </si>
  <si>
    <t>Sichuan Blu-ray Hejun Industry Co., Ltd.</t>
  </si>
  <si>
    <t>IQTR705725230</t>
  </si>
  <si>
    <t>AusNet Services Ltd</t>
  </si>
  <si>
    <t>Brookfield Corporation (TSX:BN); Sunsuper Pty Ltd; Healthcare of Ontario Pension Plan; Investment Management Corporation of Ontario; Public Sector Pension Investment Board; Alberta Investment Management Corporation; Brookfield Infrastructure Partners L.P. (NYSE:BIP); Brookfield Infrastructure Group (Australia) Pty Ltd</t>
  </si>
  <si>
    <t>Singapore Power International Pte Ltd.; SP eResources Pte Ltd.; State Grid International Australia Development Company Limited</t>
  </si>
  <si>
    <t>IQTR1682260648</t>
  </si>
  <si>
    <t>CyberOptics Corporation</t>
  </si>
  <si>
    <t>Nordson Corporation (NasdaqGS:NDSN)</t>
  </si>
  <si>
    <t>GAMCO Investors, Inc. (OTCPK:GAMI); Royce &amp; Associates, LP; Aigh Capital Management, LLC</t>
  </si>
  <si>
    <t>IQTR1795847195</t>
  </si>
  <si>
    <t>Vigil Health Solutions Inc.</t>
  </si>
  <si>
    <t>Abloy Canada Inc.</t>
  </si>
  <si>
    <t>PenderFund Capital Management Ltd.</t>
  </si>
  <si>
    <t>IQTR1764617437</t>
  </si>
  <si>
    <t>Deutsche Industrie Grundbesitz AG</t>
  </si>
  <si>
    <t>CTP N.V. (ENXTAM:CTPNV)</t>
  </si>
  <si>
    <t>Morgan Stanley &amp; Co. International plc; LBBW Asset Management Investmentgesellschaft mbH; Rocket Internet SE (HMSE:RKET); Försterweg Beteiligungs GmbH; Oliver Samwer Familienstiftung; Goebel Home Accessories Ag; Parson GmbH; Olive Tree Invest GmbH; EFa Vermögensverwaltungs KG; Obotritia Alpha Invest GmbH; Babelsberger Beteiligungs GmbH; Midgard Beteiligungs GmbH; Obotritia Delta Invest Gmbh; MFS Meridian Funds Société d’Investissement à Capital Variable - Prudent Wealth Fund</t>
  </si>
  <si>
    <t>IQTR1686369158</t>
  </si>
  <si>
    <t>Azarga Uranium Corp.</t>
  </si>
  <si>
    <t>enCore Energy Corp. (TSXV:EU)</t>
  </si>
  <si>
    <t>AK Jensen Investment Management Limited</t>
  </si>
  <si>
    <t>IQTR1680538888</t>
  </si>
  <si>
    <t>Sykes Enterprises, Incorporated</t>
  </si>
  <si>
    <t>Sitel Worldwide Corporation</t>
  </si>
  <si>
    <t>BlackRock, Inc. (NYSE:BLK); The Vanguard Group, Inc.; Victory Capital Management Inc.; Dimensional Fund Advisors LP; Magnetar Capital, LLC</t>
  </si>
  <si>
    <t>IQTR719021714</t>
  </si>
  <si>
    <t>Summit Industrial Income REIT (TSX:SMU.UN)</t>
  </si>
  <si>
    <t>TSX:SMU.UN</t>
  </si>
  <si>
    <t>GIC Real Estate Pte Ltd.; Dream Industrial Real Estate Investment Trust (TSX:DIR.UN)</t>
  </si>
  <si>
    <t>IQTR1814367638</t>
  </si>
  <si>
    <t>Australian Pharmaceutical Industries Limited</t>
  </si>
  <si>
    <t>WFM Investments Pty Ltd</t>
  </si>
  <si>
    <t>Washington H. Soul Pattinson and Company Limited (ASX:SOL)</t>
  </si>
  <si>
    <t>IQTR1673689466</t>
  </si>
  <si>
    <t>RealPage, Inc.</t>
  </si>
  <si>
    <t>Seren Capital, Ltd.; Seren Capital II, Ltd.</t>
  </si>
  <si>
    <t>IQTR699103331</t>
  </si>
  <si>
    <t>Equiniti Group Limited</t>
  </si>
  <si>
    <t>Siris Capital Group, LLC</t>
  </si>
  <si>
    <t>IQTR711882452</t>
  </si>
  <si>
    <t>Telenav, Inc.</t>
  </si>
  <si>
    <t>Digital Mobile Venture Ltd.</t>
  </si>
  <si>
    <t>IQTR690755353</t>
  </si>
  <si>
    <t>Great Bear Resources Ltd.</t>
  </si>
  <si>
    <t>Kinross Gold Corporation (TSX:K)</t>
  </si>
  <si>
    <t>McEwen Mining Inc. (NYSE:MUX); 1832 Asset Management L.P.; Northfield Capital Corporation (TSXV:NFD.A); Nicmar Capital Corp.; Scotia Canadian Small Cap Fund; Dynamic Trust Funds - Dynamic Power Small Cap Fund; Scotia Resource Fund; Dynamic Managed Portfolios Ltd - DMP Resource Class; Evanachan Ltd.; Dynamic Global Fund Corporation - Dynamic Strategic Resource Class; Vinland Holdings Inc.</t>
  </si>
  <si>
    <t>IQTR1761037729</t>
  </si>
  <si>
    <t>E*TRADE Financial, LLC</t>
  </si>
  <si>
    <t>Morgan Stanley (NYSE:MS)</t>
  </si>
  <si>
    <t>BlackRock, Inc. (NYSE:BLK); The Vanguard Group, Inc.; PRIMECAP Management Company; T. Rowe Price Associates, Inc.</t>
  </si>
  <si>
    <t>IQTR655615692</t>
  </si>
  <si>
    <t>Afterpay Limited</t>
  </si>
  <si>
    <t>Lanai (AU) 2 Pty Ltd</t>
  </si>
  <si>
    <t>IQTR1675843764</t>
  </si>
  <si>
    <t>Primo Water Corporation</t>
  </si>
  <si>
    <t>Primo Water Corporation (TSX:PRMW)</t>
  </si>
  <si>
    <t>IQTR650853180</t>
  </si>
  <si>
    <t>Augean plc</t>
  </si>
  <si>
    <t>Ancala Partners LLP; Fiera Infrastructure Inc.</t>
  </si>
  <si>
    <t>Rockwood Strategic Plc (LSE:RKW); North Atlantic Smaller Companies Investment Trust PLC (LSE:NAS); Oryx International Growth Fund Limited (LSE:OIG); Hargreave Hale Ltd.; Harwood Capital LLP; Chelverton Asset Management Limited; Close Asset Management Limited; Artemis Investment Management LLP; Harwood Capital Nominees Limited; Gresham House Asset Management Limited</t>
  </si>
  <si>
    <t>IQTR1680012495</t>
  </si>
  <si>
    <t>Taldor Computer Systems (1986) Ltd</t>
  </si>
  <si>
    <t>One Software Technologies Ltd (TASE:ONE)</t>
  </si>
  <si>
    <t>IQTR694521564</t>
  </si>
  <si>
    <t>Royal Boskalis Westminster N.V.</t>
  </si>
  <si>
    <t>HAL Investments B.V.</t>
  </si>
  <si>
    <t>JPMorgan Chase &amp; Co. (NYSE:JPM); Sprucegrove Investment Management Ltd; Moneta Asset Management</t>
  </si>
  <si>
    <t>IQTR1776286961</t>
  </si>
  <si>
    <t>Josemaria Resources Inc.</t>
  </si>
  <si>
    <t>Lundin Mining Corporation (TSX:LUN)</t>
  </si>
  <si>
    <t>IQTR1762150481</t>
  </si>
  <si>
    <t>Translate Bio, Inc.</t>
  </si>
  <si>
    <t>Atlas Venture L.P.; SR One Capital Management, LP; The Baupost Group, L.L.C.; Pfizer Venture Investments LLC; Mass General Brigham Ventures, LLC; Merck Ventures B.V.; Omega Fund Management, LLC; M Ventures</t>
  </si>
  <si>
    <t>IQTR1675958862</t>
  </si>
  <si>
    <t>Taiwan Liposome Company, Ltd.</t>
  </si>
  <si>
    <t>Woods Investment Company, Ltd.</t>
  </si>
  <si>
    <t>IQTR1673113117</t>
  </si>
  <si>
    <t>IBI Group Inc.</t>
  </si>
  <si>
    <t>Arcadis NV (ENXTAM:ARCAD)</t>
  </si>
  <si>
    <t>IBI Group Management Partnership; IBI Group Investment Partnership; IBI Group Management Partnership II</t>
  </si>
  <si>
    <t>IQTR1792018519</t>
  </si>
  <si>
    <t>PRA Health Sciences, Inc.</t>
  </si>
  <si>
    <t>ICON Public Limited Company (NasdaqGS:ICLR)</t>
  </si>
  <si>
    <t>IQTR705518358</t>
  </si>
  <si>
    <t>GenMark Diagnostics, Inc.</t>
  </si>
  <si>
    <t>Roche Holding AG (SWX:ROG)</t>
  </si>
  <si>
    <t>IQTR707662750</t>
  </si>
  <si>
    <t>Trecora Resources</t>
  </si>
  <si>
    <t>Balmoral Funds LLC</t>
  </si>
  <si>
    <t>IQTR1782512652</t>
  </si>
  <si>
    <t>French Connection Group Limited</t>
  </si>
  <si>
    <t>KJR Brothers Limited</t>
  </si>
  <si>
    <t>IQTR1682822252</t>
  </si>
  <si>
    <t>Tethyan Resource Corp.</t>
  </si>
  <si>
    <t>Adriatic Metals PLC (ASX:ADT)</t>
  </si>
  <si>
    <t>IQTR667539658</t>
  </si>
  <si>
    <t>Emclaire Financial Corp</t>
  </si>
  <si>
    <t>IQTR1775535699</t>
  </si>
  <si>
    <t>Red Lion Hotels Corporation</t>
  </si>
  <si>
    <t>HPT SN Holding, Inc.</t>
  </si>
  <si>
    <t>Coliseum Capital Management, LLC; Moab Capital Partners, LLC; Alta Fundamental Advisers, LLC</t>
  </si>
  <si>
    <t>IQTR700165951</t>
  </si>
  <si>
    <t>Recipharm AB (publ)</t>
  </si>
  <si>
    <t>AMF Fonder AB; AP Fonden 4; Första AP-fonden; Handelsbanken Asset Management</t>
  </si>
  <si>
    <t>IQTR698142679</t>
  </si>
  <si>
    <t>Grubhub Inc.</t>
  </si>
  <si>
    <t>Just Eat Takeaway.com N.V. (ENXTAM:TKWY)</t>
  </si>
  <si>
    <t>IQTR671870105</t>
  </si>
  <si>
    <t>Nobina AB (publ)</t>
  </si>
  <si>
    <t>Basalt Infrastructure Partners III GP Limited</t>
  </si>
  <si>
    <t>IQTR1762492059</t>
  </si>
  <si>
    <t>Bluma Wellness Inc.</t>
  </si>
  <si>
    <t>SOL Global Investments Corp. (CNSX:SOL)</t>
  </si>
  <si>
    <t>IQTR701199649</t>
  </si>
  <si>
    <t>U.S. Concrete, Inc.</t>
  </si>
  <si>
    <t>Vulcan Materials Company (NYSE:VMC)</t>
  </si>
  <si>
    <t>IQTR717674533</t>
  </si>
  <si>
    <t>Randolph Bancorp, Inc.</t>
  </si>
  <si>
    <t>Hometown Financial Group, Inc</t>
  </si>
  <si>
    <t>AllianceBernstein L.P.; FJ Capital Management, LLC</t>
  </si>
  <si>
    <t>IQTR1776004236</t>
  </si>
  <si>
    <t>Coherent, Inc.</t>
  </si>
  <si>
    <t>MKS Instruments, Inc. (NasdaqGS:MKSI)</t>
  </si>
  <si>
    <t>IQTR703694105</t>
  </si>
  <si>
    <t>Guyana Goldfields Inc.</t>
  </si>
  <si>
    <t>Zijin Mining Group Company Limited (SEHK:2899)</t>
  </si>
  <si>
    <t>Silvercorp Metals Inc. (TSX:SVM)</t>
  </si>
  <si>
    <t>IQTR671081530</t>
  </si>
  <si>
    <t>Bardoc Gold Limited</t>
  </si>
  <si>
    <t>IQTR1762297317</t>
  </si>
  <si>
    <t>Valmec Limited</t>
  </si>
  <si>
    <t>Altrad Australia Pty Ltd</t>
  </si>
  <si>
    <t>IQTR1674442522</t>
  </si>
  <si>
    <t>RedHill Education Limited</t>
  </si>
  <si>
    <t>Nexted Group Limited (ASX:NXD)</t>
  </si>
  <si>
    <t>Credit Suisse Holdings (Australia) Limited; Perpetual Investments Management Limited; Acorn Capital Limited; Pendal Group Limited (ASX:PDL); Regal Partners Limited (ASX:RPL); Viburnum Funds Pty Ltd.; Welas Pty Ltd</t>
  </si>
  <si>
    <t>IQTR705105132</t>
  </si>
  <si>
    <t>Kawakin Holdings Co., Ltd.</t>
  </si>
  <si>
    <t>IQTR690874737</t>
  </si>
  <si>
    <t>New Look Vision Group Inc.</t>
  </si>
  <si>
    <t>FFL Partners, LLC; Caisse de dépôt et placement du Québec; 8104107 Canada Inc.; Bennett Church Hill Capital Inc.</t>
  </si>
  <si>
    <t>Benvest Holdings, Ltd.; 8104107 Canada Inc.; Bennett Church Hill Capital Inc.</t>
  </si>
  <si>
    <t>IQTR708285564</t>
  </si>
  <si>
    <t>HiQ International AB (publ)</t>
  </si>
  <si>
    <t>Triton</t>
  </si>
  <si>
    <t>SEB Investment Management AB; Third Swedish National Pension Fund; Försäkringsbolaget PRI Pensionsgaranti, ömsesidigt; Swedbank Robur Fonder AB; Nordea Investment Funds S.A.; J.P. Morgan Bank Luxembourg S.A.; Mawer Investment Management Ltd.; Lannebo Fonder AB; E. ÖHman J:Or Fonder Ab; Cliens Kapitalförvaltning AB</t>
  </si>
  <si>
    <t>IQTR685414904</t>
  </si>
  <si>
    <t>The Drilling Company of 1972 A/S</t>
  </si>
  <si>
    <t>Noble Corporation Plc (NYSE:NE)</t>
  </si>
  <si>
    <t>Den A.P. Møllerske Støttefond; Apmh Invest A/S; A.P. Møller Og Hustru Chastine Mckinney Møllers Familiefond</t>
  </si>
  <si>
    <t>IQTR1799704869</t>
  </si>
  <si>
    <t>Fly Leasing Limited</t>
  </si>
  <si>
    <t>Carlyle Aviation Partners Ltd.</t>
  </si>
  <si>
    <t>IQTR709663677</t>
  </si>
  <si>
    <t>Talend S.A.</t>
  </si>
  <si>
    <t>Millennium Management LLC; Praesidium Investment Management Company, LLC; SRS Investment Management, LLC; Standard Investments LLC; Putnam Investments, LLC</t>
  </si>
  <si>
    <t>IQTR707118758</t>
  </si>
  <si>
    <t>Natus Medical Incorporated</t>
  </si>
  <si>
    <t>ArchiMed SAS</t>
  </si>
  <si>
    <t>BlackRock, Inc. (NYSE:BLK); The Vanguard Group, Inc.; Victory Capital Management Inc.; Allspring Global Investments Holdings, LLC</t>
  </si>
  <si>
    <t>IQTR1779665520</t>
  </si>
  <si>
    <t>Iconix Brand Group, Inc.</t>
  </si>
  <si>
    <t>IQTR718239546</t>
  </si>
  <si>
    <t>Play Magnus AS</t>
  </si>
  <si>
    <t>Chess Growthco LLC</t>
  </si>
  <si>
    <t>Idekapital AS; MagnusChess AS; Breakthrough Initiatives Limited; Espen Agdestein AS; LT Holding Limited; Investinor Direkte AS</t>
  </si>
  <si>
    <t>IQTR1798056764</t>
  </si>
  <si>
    <t>CounterPath Corporation</t>
  </si>
  <si>
    <t>Alianza, Inc.</t>
  </si>
  <si>
    <t>Wesley Clover Corporation; KRP Properties LLC; KMB Trac Two Holdings Ltd.</t>
  </si>
  <si>
    <t>IQTR697343792</t>
  </si>
  <si>
    <t>Vonage Holdings Corp.</t>
  </si>
  <si>
    <t>Telefonaktiebolaget LM Ericsson (publ) (OM:ERIC B)</t>
  </si>
  <si>
    <t>BlackRock, Inc. (NYSE:BLK); The Vanguard Group, Inc.; JANA Partners LLC; Janus Henderson Group plc (NYSE:JHG)</t>
  </si>
  <si>
    <t>IQTR1759281617</t>
  </si>
  <si>
    <t>UDG Healthcare Limited</t>
  </si>
  <si>
    <t>M&amp;G Investment Management Limited; Allianz Global Investments; Kabouter Management, LLC</t>
  </si>
  <si>
    <t>IQTR714563882</t>
  </si>
  <si>
    <t>Wow Unlimited Media Inc.</t>
  </si>
  <si>
    <t>Wow Exchange Co. Inc.</t>
  </si>
  <si>
    <t>IQTR1686318027</t>
  </si>
  <si>
    <t>The Go-Ahead Group plc</t>
  </si>
  <si>
    <t>Globalvia Inversiones, S.A.U.; Kinetic TCo Pty Ltd</t>
  </si>
  <si>
    <t>Jupiter Asset Management Limited; abrdn plc (LSE:ABDN); M&amp;G Investment Management Limited; Schroder Investment Management Limited; Threadneedle Asset Management Ltd</t>
  </si>
  <si>
    <t>IQTR1786843870</t>
  </si>
  <si>
    <t>Teledyne FLIR, LLC</t>
  </si>
  <si>
    <t>Teledyne Technologies Incorporated (NYSE:TDY)</t>
  </si>
  <si>
    <t>IQTR700106709</t>
  </si>
  <si>
    <t>Infront AS</t>
  </si>
  <si>
    <t>Inflexion Buyout V Investments LP</t>
  </si>
  <si>
    <t>IQTR698292936</t>
  </si>
  <si>
    <t>Redhorse Group Co.Ltd.</t>
  </si>
  <si>
    <t>IQTR1674802461</t>
  </si>
  <si>
    <t>Bingo Industries Limited</t>
  </si>
  <si>
    <t>CPE Capital Pty. Ltd.; Macquarie Infrastructure and Real Assets</t>
  </si>
  <si>
    <t>IQTR701528833</t>
  </si>
  <si>
    <t>Sunrise Communications Group AG</t>
  </si>
  <si>
    <t>UPC Switzerland LLC</t>
  </si>
  <si>
    <t>freenet AG (XTRA:FNTN)</t>
  </si>
  <si>
    <t>IQTR683328540</t>
  </si>
  <si>
    <t>Sportamore AB (publ)</t>
  </si>
  <si>
    <t>Footway Group AB (publ) (OM:FOOT B)</t>
  </si>
  <si>
    <t>IQTR655176142</t>
  </si>
  <si>
    <t>Citizen Stash Cannabis Corp.</t>
  </si>
  <si>
    <t>IQTR1679835749</t>
  </si>
  <si>
    <t>Millennial Lithium Corp.</t>
  </si>
  <si>
    <t>Lithium Americas Corp. (TSX:LAC)</t>
  </si>
  <si>
    <t>IQTR1686775349</t>
  </si>
  <si>
    <t>ZetaDisplay AB (publ)</t>
  </si>
  <si>
    <t>Hanover Investors Management LLP</t>
  </si>
  <si>
    <t>WEALINS S.A.; Ningamma AB; Abraxas Holding AB; Nidoco AB</t>
  </si>
  <si>
    <t>IQTR1672997623</t>
  </si>
  <si>
    <t>Funcom SE</t>
  </si>
  <si>
    <t>Tencent Cloud Europe B.V.</t>
  </si>
  <si>
    <t>IQTR651958866</t>
  </si>
  <si>
    <t>Oxford Immunotec Global Limited</t>
  </si>
  <si>
    <t>IQTR700494602</t>
  </si>
  <si>
    <t>Golar LNG Partners LP</t>
  </si>
  <si>
    <t>New Fortress Energy Inc. (NasdaqGS:NFE)</t>
  </si>
  <si>
    <t>Golar LNG Limited (NasdaqGS:GLNG)</t>
  </si>
  <si>
    <t>IQTR701117492</t>
  </si>
  <si>
    <t>Aiko Corporation</t>
  </si>
  <si>
    <t>AK Corporation</t>
  </si>
  <si>
    <t>Mitsuwa Electric Co., Ltd.; Fujiden Corporation; Negurosu Denko Co., Ltd.; Koshow Co.,Ltd.</t>
  </si>
  <si>
    <t>IQTR1676719698</t>
  </si>
  <si>
    <t>HML Holdings plc</t>
  </si>
  <si>
    <t>Harwood Private Equity</t>
  </si>
  <si>
    <t>Unicorn Asset Management Limited; LTC Holdings plc; M. D. Barnard &amp; Co. Ltd., Asset Management Arm; Bgf Investment Management Limited</t>
  </si>
  <si>
    <t>IQTR681091156</t>
  </si>
  <si>
    <t>Vectura Group plc</t>
  </si>
  <si>
    <t>IQTR716372190</t>
  </si>
  <si>
    <t>Dragontail Systems Limited</t>
  </si>
  <si>
    <t>Yum! Connect Australia Pty Ltd</t>
  </si>
  <si>
    <t>Goudy Park Management, Llc; Eldridge Industries LLC; Alceon Liquid Strategies Pty Ltd</t>
  </si>
  <si>
    <t>IQTR716484536</t>
  </si>
  <si>
    <t>Foundation Building Materials, Inc.</t>
  </si>
  <si>
    <t>American Securities LLC</t>
  </si>
  <si>
    <t>IQTR695092111</t>
  </si>
  <si>
    <t>Collectors Universe, Inc.</t>
  </si>
  <si>
    <t>Cards Parent LP</t>
  </si>
  <si>
    <t>Alta Fox Capital Management LLC</t>
  </si>
  <si>
    <t>IQTR696715828</t>
  </si>
  <si>
    <t>Ocean Yield AS</t>
  </si>
  <si>
    <t>Aker Capital ASA</t>
  </si>
  <si>
    <t>IQTR1681156917</t>
  </si>
  <si>
    <t>Virtusa Corporation</t>
  </si>
  <si>
    <t>BlackRock, Inc. (NYSE:BLK); The Vanguard Group, Inc.; New Mountain Vantage Advisers, L.L.C.; The Orogen Group</t>
  </si>
  <si>
    <t>IQTR687919607</t>
  </si>
  <si>
    <t>Vocera Communications, Inc.</t>
  </si>
  <si>
    <t>Stryker Corporation (NYSE:SYK)</t>
  </si>
  <si>
    <t>IQTR1763473929</t>
  </si>
  <si>
    <t>Cast SA</t>
  </si>
  <si>
    <t>Bridgepoint Development Capital</t>
  </si>
  <si>
    <t>Crédit Mutuel Equity SCR; DevFactory FZ-LLC; Long Path Holdings 2, LP</t>
  </si>
  <si>
    <t>IQTR1784575140</t>
  </si>
  <si>
    <t>COL Public Company Limited</t>
  </si>
  <si>
    <t>PBHD Limited</t>
  </si>
  <si>
    <t>Thainamthip Co., Ltd.; Thai NVDR Co., Ltd.; EFG Bank AG Hong Kong Branch; Hold COL Company Limited</t>
  </si>
  <si>
    <t>IQTR688386841</t>
  </si>
  <si>
    <t>Kenedix, Inc.</t>
  </si>
  <si>
    <t>SMFL MIRAI Partners Company, Limited</t>
  </si>
  <si>
    <t>IQTR695790369</t>
  </si>
  <si>
    <t>Coherent Corp. (NasdaqGS:COHR)</t>
  </si>
  <si>
    <t>IQTR704169312</t>
  </si>
  <si>
    <t>Haier Electronics Group Co., Ltd.</t>
  </si>
  <si>
    <t>Haier Smart Home Co., Ltd. (SHSE:600690)</t>
  </si>
  <si>
    <t>Alibaba Capital Partners</t>
  </si>
  <si>
    <t>IQTR681293075</t>
  </si>
  <si>
    <t>Calisen Group (Holdings) Limited</t>
  </si>
  <si>
    <t>West Street Capital Partners; Blackrock Alternatives Management, LLC; Broad Street Credit Holdings Europe S.À R.L.; GLQ Holdings (UK) Ltd; Ninteenth Investment Company L.L.C</t>
  </si>
  <si>
    <t>BlackRock, Inc. (NYSE:BLK); Goldman Sachs International; KKR Evergreen Aggregator L.P.</t>
  </si>
  <si>
    <t>IQTR697810815</t>
  </si>
  <si>
    <t>SFB Bancorp, Inc.</t>
  </si>
  <si>
    <t>Community First Bancorporation (OTCPK:CFOK)</t>
  </si>
  <si>
    <t>IQTR691481926</t>
  </si>
  <si>
    <t>Daol Investment Co.,Ltd. (KOSDAQ:A298870)</t>
  </si>
  <si>
    <t>KOSDAQ:A298870</t>
  </si>
  <si>
    <t>Daol Investment &amp; Securities Co., Ltd. (KOSE:A030210)</t>
  </si>
  <si>
    <t>IQTR1818068076</t>
  </si>
  <si>
    <t>Apria, Inc.</t>
  </si>
  <si>
    <t>Byram Healthcare Centers, Inc.</t>
  </si>
  <si>
    <t>IQTR1763824282</t>
  </si>
  <si>
    <t>Corvus Gold Inc.</t>
  </si>
  <si>
    <t>AngloGold Ashanti Holdings Plc</t>
  </si>
  <si>
    <t>RCF Management, LLC; Sprott Asset Management LP</t>
  </si>
  <si>
    <t>IQTR1673830219</t>
  </si>
  <si>
    <t>Sogo Medical Holdings Co.,Ltd.</t>
  </si>
  <si>
    <t>Polaris Capital Group Co., Ltd.</t>
  </si>
  <si>
    <t>Mitsui &amp; Co., Ltd. (TSE:8031); The Bank of Fukuoka, Ltd.; Tokyo Century Corporation (TSE:8439); SFP Value Realization Co., Ltd.; The Kitakyushu Bank, Ltd.</t>
  </si>
  <si>
    <t>IQTR653581589</t>
  </si>
  <si>
    <t>On Track Innovations Ltd.</t>
  </si>
  <si>
    <t>Nayax Ltd. (TASE:NYAX)</t>
  </si>
  <si>
    <t>IQTR1765023006</t>
  </si>
  <si>
    <t>Nielsen Holdings plc</t>
  </si>
  <si>
    <t>Brookfield Business Partners L.P. (NYSE:BBU); Evergreen Coast Capital Corp.</t>
  </si>
  <si>
    <t>The Vanguard Group, Inc.; Nomura Holdings, Inc. (TSE:8604); Blackrock Inc.; The WindAcre Partnership LLC; Elliott Investment Management L.P.</t>
  </si>
  <si>
    <t>IQTR1776192479</t>
  </si>
  <si>
    <t>KLK Sawit Nusantara Berhad</t>
  </si>
  <si>
    <t>Kuala Lumpur Kepong Berhad (KLSE:KLK)</t>
  </si>
  <si>
    <t>IJM Corporation Berhad (KLSE:IJM)</t>
  </si>
  <si>
    <t>IQTR717940120</t>
  </si>
  <si>
    <t>Anaplan, Inc.</t>
  </si>
  <si>
    <t>Threshold Ventures Management Company, LLC; Meritech Capital Partners; Granite Ventures, LLC; The Vanguard Group, Inc.; Top Tier Capital Partners, LLC; Premji Invest Limited; Harmony Partners, LLC; Sachem Head Capital Management LP; Founders Circle Capital, LLC; JS Capital Management, LLC; FMR LLC</t>
  </si>
  <si>
    <t>IQTR1775124916</t>
  </si>
  <si>
    <t>Nordic ID Oyj</t>
  </si>
  <si>
    <t>Brady S.À R.L.</t>
  </si>
  <si>
    <t>IQTR711540407</t>
  </si>
  <si>
    <t>Accell Group N.V.</t>
  </si>
  <si>
    <t>KKR &amp; Co. Inc. (NYSE:KKR); Teslin Capital Management BV; Teslin Participaties Coöperatief U.A.</t>
  </si>
  <si>
    <t>IQTR1765360552</t>
  </si>
  <si>
    <t>Firefly Resources Limited</t>
  </si>
  <si>
    <t>Gascoyne Resources Limited (ASX:GCY)</t>
  </si>
  <si>
    <t>IQTR718678004</t>
  </si>
  <si>
    <t>Subtron Technology Co., Ltd</t>
  </si>
  <si>
    <t>Unimicron Technology Corp. (TWSE:3037)</t>
  </si>
  <si>
    <t>IQTR1773284531</t>
  </si>
  <si>
    <t>Hanger, Inc.</t>
  </si>
  <si>
    <t>BlackRock, Inc. (NYSE:BLK); The Vanguard Group, Inc.; Victory Capital Management Inc.; Hotchkis and Wiley Capital Management, LLC</t>
  </si>
  <si>
    <t>IQTR1792766337</t>
  </si>
  <si>
    <t>Mamezou Holdings Co.,Ltd.</t>
  </si>
  <si>
    <t>Information Creative Co., Ltd. (TSE:4769); T.D.I. Co., Ltd.</t>
  </si>
  <si>
    <t>IQTR652984229</t>
  </si>
  <si>
    <t>Abitibi Royalties Inc.</t>
  </si>
  <si>
    <t>Caisse de dépôt et placement du Québec; Fonds de solidarité FTQ; Golden Valley Mines And Royalties Ltd.; Fonds régionaux de solidarité FTQ Abitibi-Témiscamingue</t>
  </si>
  <si>
    <t>IQTR1680515530</t>
  </si>
  <si>
    <t>Advantage Lithium Corp.</t>
  </si>
  <si>
    <t>Allkem Limited (ASX:AKE)</t>
  </si>
  <si>
    <t>IQTR655304877</t>
  </si>
  <si>
    <t>Coca-Cola Amatil Limited</t>
  </si>
  <si>
    <t>Coca-Cola Europacific Partners PLC (ENXTAM:CCEP)</t>
  </si>
  <si>
    <t>Setanta Asset Management Limited; Pendal Group Limited (ASX:PDL); Antares Capital Partners Pty. Ltd.; Martin Currie Australia</t>
  </si>
  <si>
    <t>IQTR693054590</t>
  </si>
  <si>
    <t>Vocus Group Limited</t>
  </si>
  <si>
    <t>Aware Super Pty Ltd; Macquarie Infrastructure and Real Assets</t>
  </si>
  <si>
    <t>IQTR703682229</t>
  </si>
  <si>
    <t>Soliton, Inc.</t>
  </si>
  <si>
    <t>Allergan plc</t>
  </si>
  <si>
    <t>Remeditex Ventures, LLC</t>
  </si>
  <si>
    <t>IQTR714367589</t>
  </si>
  <si>
    <t>Sakai Ovex Co.,Ltd.</t>
  </si>
  <si>
    <t>Toray Industries, Inc. (TSE:3402); Fukui Bank, Ltd., Asset Management Arm; International Fund Management Limited; Nippon Active Value Fund plc (LSE:NAVF); City Index Eleventh Co., Ltd.</t>
  </si>
  <si>
    <t>IQTR1675411952</t>
  </si>
  <si>
    <t>Jeco Co.,Ltd.</t>
  </si>
  <si>
    <t>DENSO Corporation (TSE:6902)</t>
  </si>
  <si>
    <t>Hikari Tsushin, Inc. (TSE:9435); Nippon Life Insurance Company; Aisin Corporation (TSE:7259); Shinko Shoji Co., Ltd. (TSE:8141); Secom General Insurance Co., Ltd.; KM Corporation (KOSDAQ:A083550)</t>
  </si>
  <si>
    <t>IQTR697540540</t>
  </si>
  <si>
    <t>Cassini Resources Limited</t>
  </si>
  <si>
    <t>Guangzhou Tinci Materials Technology Co., Ltd. (SZSE:002709)</t>
  </si>
  <si>
    <t>IQTR673154322</t>
  </si>
  <si>
    <t>BR Malls Participações S.A.</t>
  </si>
  <si>
    <t>Aliansce Sonae Shopping Centers S.A. (BOVESPA:ALSO3)</t>
  </si>
  <si>
    <t>IQTR1764293103</t>
  </si>
  <si>
    <t>Golden Star Resources Ltd.</t>
  </si>
  <si>
    <t>Chijin International (HK) Limited</t>
  </si>
  <si>
    <t>La Mancha Star Investments S.à R.L.</t>
  </si>
  <si>
    <t>IQTR1686762643</t>
  </si>
  <si>
    <t>Alleghany Corporation</t>
  </si>
  <si>
    <t>Berkshire Hathaway Inc. (NYSE:BRK.A)</t>
  </si>
  <si>
    <t>BlackRock, Inc. (NYSE:BLK); The Vanguard Group, Inc.; Victory Capital Management Inc.</t>
  </si>
  <si>
    <t>IQTR1775158647</t>
  </si>
  <si>
    <t>ALE Property Group</t>
  </si>
  <si>
    <t>Host-Plus Pty. Limited; Charter Hall Long WALE REIT (ASX:CLW)</t>
  </si>
  <si>
    <t>Caledonia (Private) Investments Pty Limited</t>
  </si>
  <si>
    <t>IQTR1682312198</t>
  </si>
  <si>
    <t>Anworth Mortgage Asset Corporation</t>
  </si>
  <si>
    <t>Ready Capital Corporation (NYSE:RC)</t>
  </si>
  <si>
    <t>IQTR697320565</t>
  </si>
  <si>
    <t>Ferro Corporation</t>
  </si>
  <si>
    <t>Prince International Corporation</t>
  </si>
  <si>
    <t>IQTR714499002</t>
  </si>
  <si>
    <t>St. Modwen Properties Limited</t>
  </si>
  <si>
    <t>The Blackstone Group International Partners LLP</t>
  </si>
  <si>
    <t>J O Hambro Capital Management Limited</t>
  </si>
  <si>
    <t>IQTR715069323</t>
  </si>
  <si>
    <t>Castlight Health, Inc.</t>
  </si>
  <si>
    <t>Vera Whole Health Inc.</t>
  </si>
  <si>
    <t>VR Adviser, LLC; Maverick Capital, Ltd.</t>
  </si>
  <si>
    <t>IQTR1763357848</t>
  </si>
  <si>
    <t>Cambria Automobiles Limited</t>
  </si>
  <si>
    <t>Killik &amp; Co LLP; River and Mercantile Asset Management LLP</t>
  </si>
  <si>
    <t>IQTR708669805</t>
  </si>
  <si>
    <t>William Hill Limited</t>
  </si>
  <si>
    <t>Caesars Entertainment, Inc. (NasdaqGS:CZR)</t>
  </si>
  <si>
    <t>IQTR689879858</t>
  </si>
  <si>
    <t>HD Supply Holdings, Inc.</t>
  </si>
  <si>
    <t>The Home Depot, Inc. (NYSE:HD)</t>
  </si>
  <si>
    <t>IQTR695107430</t>
  </si>
  <si>
    <t>Hunters Property Limited</t>
  </si>
  <si>
    <t>The Property Franchise Group PLC (AIM:TPFG)</t>
  </si>
  <si>
    <t>IQTR699718321</t>
  </si>
  <si>
    <t>Sierra Wireless, Inc. (TSX:SW)</t>
  </si>
  <si>
    <t>TSX:SW</t>
  </si>
  <si>
    <t>13548597 Canada Inc.</t>
  </si>
  <si>
    <t>IQTR1794043728</t>
  </si>
  <si>
    <t>Columbia Property Trust, Inc.</t>
  </si>
  <si>
    <t>The Sapir Organization, LLC; Arkhouse Partners LLC; 8F Investment Partners Pte. Ltd.</t>
  </si>
  <si>
    <t>Invesco Ltd. (NYSE:IVZ); BlackRock, Inc. (NYSE:BLK); The Vanguard Group, Inc.; JPMorgan Chase &amp; Co. (NYSE:JPM)</t>
  </si>
  <si>
    <t>IQTR708221000</t>
  </si>
  <si>
    <t>Vivo Energy Limited</t>
  </si>
  <si>
    <t>Vitol Investment Partnership II Limited</t>
  </si>
  <si>
    <t>Helios Fairfax Partners Corporation (OTCPK:FFXX.F); Baclaud Investments Ltd; Hip Oils Mauritius Ltd</t>
  </si>
  <si>
    <t>IQTR1759640009</t>
  </si>
  <si>
    <t>Mainstream Group Holdings Limited</t>
  </si>
  <si>
    <t>Apex Group Ltd.</t>
  </si>
  <si>
    <t>IQTR713120087</t>
  </si>
  <si>
    <t>Cloudera, Inc.</t>
  </si>
  <si>
    <t>Clayton, Dubilier &amp; Rice, LLC; KKR &amp; Co. Inc. (NYSE:KKR)</t>
  </si>
  <si>
    <t>Icahn Capital LP</t>
  </si>
  <si>
    <t>IQTR716996918</t>
  </si>
  <si>
    <t>ClearStar, Inc.</t>
  </si>
  <si>
    <t>Artemis Investment Management LLP</t>
  </si>
  <si>
    <t>IQTR688567952</t>
  </si>
  <si>
    <t>Varian Medical Systems, Inc.</t>
  </si>
  <si>
    <t>Siemens Healthineers AG (XTRA:SHL)</t>
  </si>
  <si>
    <t>IQTR681723824</t>
  </si>
  <si>
    <t>Universal Coal Plc</t>
  </si>
  <si>
    <t>TerraCom Limited (ASX:TER)</t>
  </si>
  <si>
    <t>African Minerals Exploration &amp; Development Fund SICAR SA; Boothbay Fund Management, LLC; Walleye Capital LLC; Brasidas Investment Management LLC</t>
  </si>
  <si>
    <t>IQTR653275069</t>
  </si>
  <si>
    <t>Cooper Tire &amp; Rubber Company</t>
  </si>
  <si>
    <t>The Goodyear Tire &amp; Rubber Company (NasdaqGS:GT)</t>
  </si>
  <si>
    <t>IQTR705135788</t>
  </si>
  <si>
    <t>Taubman Centers, Inc.</t>
  </si>
  <si>
    <t>Simon Property Group, L.P.</t>
  </si>
  <si>
    <t>IQTR654235200</t>
  </si>
  <si>
    <t>Tilt Renewables Limited</t>
  </si>
  <si>
    <t>Powering Australian Renewables</t>
  </si>
  <si>
    <t>Infratil Limited (NZSE:IFT); Mercury NZ Limited (NZSE:MCY)</t>
  </si>
  <si>
    <t>IQTR707648182</t>
  </si>
  <si>
    <t>Cervus Equipment Corporation</t>
  </si>
  <si>
    <t>13255026 Canada Ltd.</t>
  </si>
  <si>
    <t>IQTR1677738155</t>
  </si>
  <si>
    <t>Xilinx, Inc.</t>
  </si>
  <si>
    <t>Advanced Micro Devices, Inc. (NasdaqGS:AMD)</t>
  </si>
  <si>
    <t>IQTR693202669</t>
  </si>
  <si>
    <t>Tokyu Recreation Co., Ltd.</t>
  </si>
  <si>
    <t>Tokyu Corporation (TSE:9005)</t>
  </si>
  <si>
    <t>Toei Company, Ltd. (TSE:9605); Shochiku Co., Ltd. (TSE:9601); Kinden Corporation (TSE:1944); Tokyu Fudosan Holdings Corporation (TSE:3289); MSIP Client Securities</t>
  </si>
  <si>
    <t>IQTR1800601495</t>
  </si>
  <si>
    <t>Xinghua Port Holdings Ltd.</t>
  </si>
  <si>
    <t>Zhuhai Port (Hong Kong) Co., Ltd.</t>
  </si>
  <si>
    <t>Petroships Investment Pte Ltd.</t>
  </si>
  <si>
    <t>IQTR681022718</t>
  </si>
  <si>
    <t>Finzsoft Solutions Limited</t>
  </si>
  <si>
    <t>First Credit Union; CRX Investments Pty Ltd; Police and Families Credit Union</t>
  </si>
  <si>
    <t>Silverlake Axis Ltd (SGX:5CP); CRX Investments Pty Ltd; HGH (ICT Investments No. 2) Limited</t>
  </si>
  <si>
    <t>IQTR658214352</t>
  </si>
  <si>
    <t>GoCo Group Limited</t>
  </si>
  <si>
    <t>Future plc (LSE:FUTR)</t>
  </si>
  <si>
    <t>Marlborough Fund Managers Limited; Marlborough Special Situations Fund; Slater Investments Limited</t>
  </si>
  <si>
    <t>IQTR695979306</t>
  </si>
  <si>
    <t>Pretium Resources Inc.</t>
  </si>
  <si>
    <t>Newcrest Mining Limited (ASX:NCM)</t>
  </si>
  <si>
    <t>Blackstone Inc. (NYSE:BX); Liberty Metals &amp; Mining Holdings, LLC; Orion Mine Finance</t>
  </si>
  <si>
    <t>IQTR1757418795</t>
  </si>
  <si>
    <t>Datto Holding Corp.</t>
  </si>
  <si>
    <t>Kaseya Limited</t>
  </si>
  <si>
    <t>IQTR1777910955</t>
  </si>
  <si>
    <t>New Frontier Health Corporation</t>
  </si>
  <si>
    <t>Carnival Investments Limited; Sun Hing Associates Limited; New Frontier Public Holding Ltd.; Aspex Management (HK) Limited; Vivo Capital Fund IX (Cayman), L.P.; Brave Peak Limited; Smart Scene Investment Limited</t>
  </si>
  <si>
    <t>IQTR703936781</t>
  </si>
  <si>
    <t>The Bank of Fincastle</t>
  </si>
  <si>
    <t>First National Corporation (NasdaqCM:FXNC)</t>
  </si>
  <si>
    <t>IQTR704868408</t>
  </si>
  <si>
    <t>Nexpoint Storage Partners, Inc.</t>
  </si>
  <si>
    <t>Nexpoint Advisors, L.P.</t>
  </si>
  <si>
    <t>IQTR681746994</t>
  </si>
  <si>
    <t>Radius Health, Inc.</t>
  </si>
  <si>
    <t>Gurnet Point Capital Limited; Patient Square Capital, LP</t>
  </si>
  <si>
    <t>Velan Capital Investment Management LP; Repertoire Partners LP</t>
  </si>
  <si>
    <t>IQTR1787870385</t>
  </si>
  <si>
    <t>Ahlstrom-Munksjö Holding 3 Oy</t>
  </si>
  <si>
    <t>Ahlström Capital Oy; Bain Capital Private Equity (Europe), LLP; Viknum AB</t>
  </si>
  <si>
    <t>Ahlström Capital Oy; Ilmarinen Mutual Pension Insurance Company; ODIN Forvaltning AS; ODIN Sverige; Elo Mutual Pension Insurance Company, Asset Management Arm; Varma Mutual Pension Insurance Company, Asset Management Arm; Belgrano Inversiones Oy; Viknum AB</t>
  </si>
  <si>
    <t>IQTR700923677</t>
  </si>
  <si>
    <t>Suez SA</t>
  </si>
  <si>
    <t>Veolia Environnement S.A. (ENXTPA:VIE)</t>
  </si>
  <si>
    <t>Amber Capital LP; CIAM</t>
  </si>
  <si>
    <t>IQTR700460714</t>
  </si>
  <si>
    <t>Z Energy Limited</t>
  </si>
  <si>
    <t>Ampol Limited (ASX:ALD)</t>
  </si>
  <si>
    <t>IQTR1679066311</t>
  </si>
  <si>
    <t>Yomiuri Land Co., Ltd.</t>
  </si>
  <si>
    <t>The Yomiuri Shimbun Group Inc.</t>
  </si>
  <si>
    <t>IQTR694279691</t>
  </si>
  <si>
    <t>IQTR1676697483</t>
  </si>
  <si>
    <t>CAR Inc.</t>
  </si>
  <si>
    <t>Indigo Glamour Company limited</t>
  </si>
  <si>
    <t>Legend Holdings Corporation (SEHK:3396); Legion Elite Limited; Grand Union Investment Fund, L.P.</t>
  </si>
  <si>
    <t>IQTR694882734</t>
  </si>
  <si>
    <t>Nuance Communications, Inc.</t>
  </si>
  <si>
    <t>The Vanguard Group, Inc.; Viking Global Investors LP; Coatue Management, L.L.C.; ClearBridge Investments, LLC; FMR LLC</t>
  </si>
  <si>
    <t>IQTR711087647</t>
  </si>
  <si>
    <t>Boingo Wireless, Inc.</t>
  </si>
  <si>
    <t>DigitalBridge Investment Management, LLC</t>
  </si>
  <si>
    <t>IQTR706178146</t>
  </si>
  <si>
    <t>Legg Mason, Inc.</t>
  </si>
  <si>
    <t>Franklin Resources, Inc. (NYSE:BEN)</t>
  </si>
  <si>
    <t>Trian Fund Management, L.P.</t>
  </si>
  <si>
    <t>IQTR655294050</t>
  </si>
  <si>
    <t>Sin Ghee Huat Corporation Ltd.</t>
  </si>
  <si>
    <t>2GS Investment Pte. Ltd.</t>
  </si>
  <si>
    <t>IQTR713196879</t>
  </si>
  <si>
    <t>Honda Tsushin Kogyo Co., Ltd.</t>
  </si>
  <si>
    <t>MINEBEA MITSUMI Inc. (TSE:6479)</t>
  </si>
  <si>
    <t>Panasonic Holdings Corporation (TSE:6752); MUFG Bank, Ltd.; Nippon Life Insurance Company; Custody Bank of Japan, Ltd.; Tokyo Small and Medium Business Investment &amp; Consultation Co., Ltd.; The Master Trust Bank of Japan, Ltd.; SMBC Nikko Securities Inc.; Panasonic Corporation; Business Partner Stockholding Association of Honda Tsushin Kogyo; Employee Stockholding Association of Honda Tsushin Kogyo</t>
  </si>
  <si>
    <t>IQTR1794300527</t>
  </si>
  <si>
    <t>Meridian Bancorp, Inc.</t>
  </si>
  <si>
    <t>Independent Bank Corp. (NasdaqGS:INDB)</t>
  </si>
  <si>
    <t>IQTR712346482</t>
  </si>
  <si>
    <t>Swedish Match AB (publ)</t>
  </si>
  <si>
    <t>Philip Morris Holland Holdings B.V.</t>
  </si>
  <si>
    <t>IQTR1782409559</t>
  </si>
  <si>
    <t>The Michaels Companies, Inc.</t>
  </si>
  <si>
    <t>IQTR706347176</t>
  </si>
  <si>
    <t>COIMA RES S.p.A. SIIQ</t>
  </si>
  <si>
    <t>Evergreen S.p.A.</t>
  </si>
  <si>
    <t>COIMA SGR; COIMA REM S.r.l.</t>
  </si>
  <si>
    <t>IQTR1781223613</t>
  </si>
  <si>
    <t>SMTC Corporation</t>
  </si>
  <si>
    <t>H.I.G. Capital, LLC</t>
  </si>
  <si>
    <t>IQTR700169057</t>
  </si>
  <si>
    <t>Public Joint Stock Company Chelyabinsk Pipe Plant</t>
  </si>
  <si>
    <t>PAO TMK (MISX:TRMK)</t>
  </si>
  <si>
    <t>IQTR707029004</t>
  </si>
  <si>
    <t>PMI Global Services, Inc.</t>
  </si>
  <si>
    <t>The Vanguard Group, Inc.; AXA Investment Managers S.A.; Legal &amp; General Investment Management Limited</t>
  </si>
  <si>
    <t>IQTR1673484571</t>
  </si>
  <si>
    <t>Central Federal Bancshares, Inc.</t>
  </si>
  <si>
    <t>IQTR651485780</t>
  </si>
  <si>
    <t>G4S Limited</t>
  </si>
  <si>
    <t>Allied Universal Security Services LLC</t>
  </si>
  <si>
    <t>IQTR691315614</t>
  </si>
  <si>
    <t>Medicrea International SA</t>
  </si>
  <si>
    <t>Covidien Group S.à R.L.</t>
  </si>
  <si>
    <t>Sycomore Asset Management SA; Stonepine Capital Management LLC; Orchard International SAS; Armistice Capital, LLC; Athyrium Capital Management, LP; Perceptive Credit Holdings II, LP</t>
  </si>
  <si>
    <t>IQTR677093452</t>
  </si>
  <si>
    <t>Scapa Group plc</t>
  </si>
  <si>
    <t>Mativ Holdings, Inc. (NYSE:MATV)</t>
  </si>
  <si>
    <t>Castlefield Investment Partners LLP; Paradice Investment Management Pty Ltd.; Tellworth Investments LLP</t>
  </si>
  <si>
    <t>IQTR702428283</t>
  </si>
  <si>
    <t>Bay Banks of Virginia, Inc.</t>
  </si>
  <si>
    <t>Blue Ridge Bankshares, Inc. (NYSEAM:BRBS)</t>
  </si>
  <si>
    <t>IQTR683508654</t>
  </si>
  <si>
    <t>Trastor Real Estate Investment Company SA (ATSE:TRASTOR)</t>
  </si>
  <si>
    <t>ATSE:TRASTOR</t>
  </si>
  <si>
    <t>Piraeus Bank S.A.</t>
  </si>
  <si>
    <t>Wred LLC</t>
  </si>
  <si>
    <t>IQTR1765361411</t>
  </si>
  <si>
    <t>SharpSpring, Inc.</t>
  </si>
  <si>
    <t>Constant Contact, Inc.</t>
  </si>
  <si>
    <t>Greenhaven Road Investment Management, LP</t>
  </si>
  <si>
    <t>IQTR1671587293</t>
  </si>
  <si>
    <t>Allgon AB (publ)</t>
  </si>
  <si>
    <t>Bure Equity AB (publ) (OM:BURE)</t>
  </si>
  <si>
    <t>Verdane; Clearstream Banking Aktiengesellschaft; Tibia Konsult Aktiebolag; Försäkringsaktiebolaget Avanza Pension AB; Futur Pension Försäkringsaktiebolag (publ.); Akei AB; Verdane Capital VI B K/S; AB Jier</t>
  </si>
  <si>
    <t>IQTR699187286</t>
  </si>
  <si>
    <t>Extended Stay America, Inc.</t>
  </si>
  <si>
    <t>Blackstone Inc. (NYSE:BX); Starwood Capital Operations, LLC</t>
  </si>
  <si>
    <t>SouthernSun Asset Management, LLC; Cooke &amp; Bieler, L.P.; River Road Asset Management, LLC; Hawk Ridge Capital Management LP; Tarsadia Capital, LLC</t>
  </si>
  <si>
    <t>IQTR707708138</t>
  </si>
  <si>
    <t>QTS Realty Trust, Inc.</t>
  </si>
  <si>
    <t>Blackstone Inc. (NYSE:BX); Blackstone Real Estate Income Trust Operating Partnership</t>
  </si>
  <si>
    <t>IQTR717671294</t>
  </si>
  <si>
    <t>Tre Kronor Property Investment AB (publ)</t>
  </si>
  <si>
    <t>LSTH Svenska Handelsfastigheter AB (publ)</t>
  </si>
  <si>
    <t>IQTR711222807</t>
  </si>
  <si>
    <t>Leaf Group Ltd.</t>
  </si>
  <si>
    <t>Graham Holdings Company (NYSE:GHC)</t>
  </si>
  <si>
    <t>Oak Investment Partners; PenderFund Capital Management Ltd.; Osmium Capital Partners; Boyle Capital Management, LLC; Viex Capital Advisors, LLC</t>
  </si>
  <si>
    <t>IQTR710367848</t>
  </si>
  <si>
    <t>Transcendent Group AB (publ)</t>
  </si>
  <si>
    <t>FCG Holding Sverige AB</t>
  </si>
  <si>
    <t>IQTR1788600755</t>
  </si>
  <si>
    <t>Offentliga Hus i Norden AB (publ)</t>
  </si>
  <si>
    <t>Samhällsbyggnadsbolaget i Norden AB (publ) (OM:SBB B); SBB i Norden AB (publ)</t>
  </si>
  <si>
    <t>Aktiebolaget Fastator (publ) (OM:FASTAT); Offentliga Hus I Norden Holding AB; CLBRM Private S.A., SICAR - Real Assets; Offentliga Nordic Property Holding SARL</t>
  </si>
  <si>
    <t>IQTR698767756</t>
  </si>
  <si>
    <t>Slitevind AB</t>
  </si>
  <si>
    <t>Orrön Energy Holding AB</t>
  </si>
  <si>
    <t>Investment AB Spiltan; FundRock Management Company S.A.; Tamt AB; SEB Prime Solutions - Nordic Cross Stable Return; SEB Prime Solutions - Nordic Cross Small Cap Edge; Kadevind Aktiebolag; GÖRan Bylund Energi Och MiljÖTeknik Ab; Ryttargården Aktiebolag; Heinels Verkstad I Malmö Ab; Vindservice Gotland Ab; P&amp;B Pettersson o Bendel i Sthlm AB</t>
  </si>
  <si>
    <t>IQTR1794115974</t>
  </si>
  <si>
    <t>Husky Energy Inc.</t>
  </si>
  <si>
    <t>Cenovus Energy Inc. (TSX:CVE)</t>
  </si>
  <si>
    <t>Hutchison Whampoa Europe Investments S.à r.l.; L.F. Investments S.à r.l.</t>
  </si>
  <si>
    <t>IQTR693050027</t>
  </si>
  <si>
    <t>AFH Financial Group Plc</t>
  </si>
  <si>
    <t>Edwards Capital, LLC</t>
  </si>
  <si>
    <t>Columbia Threadneedle (AM) Holdings PLC; Slater Investments Limited; Lombard Odier Asset Management (Europe) Limited</t>
  </si>
  <si>
    <t>IQTR702201142</t>
  </si>
  <si>
    <t>Sandstorm Gold Ltd. (TSX:SSL)</t>
  </si>
  <si>
    <t>Yamana Gold Inc. (TSX:YRI); Orion Resource Partners; Orion Mine Finance Management II Limited</t>
  </si>
  <si>
    <t>IQTR1781303514</t>
  </si>
  <si>
    <t>Singapore Press Holdings Limited</t>
  </si>
  <si>
    <t>Cuscaden Peak Pte. Ltd.</t>
  </si>
  <si>
    <t>IQTR1735062436</t>
  </si>
  <si>
    <t>Ali Group S.r.l.</t>
  </si>
  <si>
    <t>Invesco Ltd. (NYSE:IVZ); BlackRock, Inc. (NYSE:BLK); The Vanguard Group, Inc.</t>
  </si>
  <si>
    <t>IQTR716696657</t>
  </si>
  <si>
    <t>Iowa First Bancshares Corp.</t>
  </si>
  <si>
    <t>MidWestOne Financial Group, Inc. (NasdaqGS:MOFG)</t>
  </si>
  <si>
    <t>IQTR1686812262</t>
  </si>
  <si>
    <t>STORE Capital Corporation (NYSE:STOR)</t>
  </si>
  <si>
    <t>NYSE:STOR</t>
  </si>
  <si>
    <t>GIC Real Estate, Inc.; Oak Street Real Estate Capital, LLC</t>
  </si>
  <si>
    <t>Berkshire Hathaway Inc. (NYSE:BRK.A); BlackRock, Inc. (NYSE:BLK); The Vanguard Group, Inc.</t>
  </si>
  <si>
    <t>IQTR1800697621</t>
  </si>
  <si>
    <t>Renesas Electronics Corporation (TSE:6723)</t>
  </si>
  <si>
    <t>The Vanguard Group, Inc.; Dimensional Fund Advisors LP; Schroder Investment Management Limited; Norges Bank Investment Management; Tianfu Qingyuan Holdings Co., Ltd.</t>
  </si>
  <si>
    <t>IQTR703658436</t>
  </si>
  <si>
    <t>MPB BHC, INC.</t>
  </si>
  <si>
    <t>Alerus Financial Corporation (NasdaqCM:ALRS)</t>
  </si>
  <si>
    <t>IQTR1761028463</t>
  </si>
  <si>
    <t>MásMóvil Ibercom, S.A.</t>
  </si>
  <si>
    <t>Cinven Limited; KKR &amp; Co. Inc. (NYSE:KKR); Providence Equity Partners L.L.C.</t>
  </si>
  <si>
    <t>Capital Research and Management Company; BlackRock, Inc. (NYSE:BLK); Wellington Management Group LLP; Norges Bank; Deutsche Asset Management Investment GmbH; AllianceBernstein L.P.; Indumenta Pueri, S.L.; Polygon Global Partners LLP; Estiriac XXI, S.L.</t>
  </si>
  <si>
    <t>IQTR670566594</t>
  </si>
  <si>
    <t>Toyo Knife Co., Ltd.</t>
  </si>
  <si>
    <t>Ferrotec Holdings Corporation (TSE:6890)</t>
  </si>
  <si>
    <t>IQTR1795888201</t>
  </si>
  <si>
    <t>Paltek Corporation</t>
  </si>
  <si>
    <t>Restar Holdings Corporation (TSE:3156)</t>
  </si>
  <si>
    <t>IQTR710873154</t>
  </si>
  <si>
    <t>IQTR684037145</t>
  </si>
  <si>
    <t>QAD Inc.</t>
  </si>
  <si>
    <t>IQTR1672264311</t>
  </si>
  <si>
    <t>Golden Predator Mining Corp.</t>
  </si>
  <si>
    <t>Sabre Gold Mines Corp. (TSX:SGLD)</t>
  </si>
  <si>
    <t>CIBC Private Wealth Advisors, Inc.</t>
  </si>
  <si>
    <t>IQTR1672340413</t>
  </si>
  <si>
    <t>Copper North Mining Corp.</t>
  </si>
  <si>
    <t>Granite Creek Copper Ltd. (TSXV:GCX)</t>
  </si>
  <si>
    <t>IQTR686430190</t>
  </si>
  <si>
    <t>58.com Inc.</t>
  </si>
  <si>
    <t>General Atlantic Service Company, L.P.; Warburg Pincus Asia LLC; Ohio River Investment Limited; Ocean Link; THL E Limited; Huang River Investment Limited</t>
  </si>
  <si>
    <t>General Atlantic Service Company, L.P.; Ohio River Investment Limited; THL E Limited; Huang River Investment Limited</t>
  </si>
  <si>
    <t>IQTR662393125</t>
  </si>
  <si>
    <t>Singapore Reinsurance Corporation Limited</t>
  </si>
  <si>
    <t>Fairfax Asia Ltd.</t>
  </si>
  <si>
    <t>Dalton Investments LLC</t>
  </si>
  <si>
    <t>IQTR708414258</t>
  </si>
  <si>
    <t>Roxy-Pacific Holdings Limited</t>
  </si>
  <si>
    <t>Sen Lee Development Private Limited; Kian Lam Invesment Pte Ltd</t>
  </si>
  <si>
    <t>IQTR1682262823</t>
  </si>
  <si>
    <t>TC PipeLines, LP</t>
  </si>
  <si>
    <t>TC Energy Corporation (TSX:TRP)</t>
  </si>
  <si>
    <t>Energy Income Partners LLC; Steel City Capital Investments, LLC</t>
  </si>
  <si>
    <t>IQTR690822158</t>
  </si>
  <si>
    <t>TCI Developers Limited</t>
  </si>
  <si>
    <t>TDL Real Estate Holdings Limited</t>
  </si>
  <si>
    <t>IQTR1786245931</t>
  </si>
  <si>
    <t>Handicare Group AB (publ)</t>
  </si>
  <si>
    <t>Savaria (Sweden) AB</t>
  </si>
  <si>
    <t>Nordic Capital; Cidron Liberty Systems S.à R.L</t>
  </si>
  <si>
    <t>IQTR702511827</t>
  </si>
  <si>
    <t>Furusato Industries, Ltd.</t>
  </si>
  <si>
    <t>Maruka Corporation</t>
  </si>
  <si>
    <t>MUFG Bank, Ltd.; Nippon Life Insurance Company; Hanwa Co., Ltd. (TSE:8078); Shinsho Corporation (TSE:8075); Custody Bank of Japan, Ltd.; Seiwa Chuo Holdings Corporation (TSE:7531); The Master Trust Bank of Japan, Ltd.</t>
  </si>
  <si>
    <t>IQTR715062976</t>
  </si>
  <si>
    <t>Phivida Holdings Inc.</t>
  </si>
  <si>
    <t>Choom Holdings Inc. (CNSX:CHOO)</t>
  </si>
  <si>
    <t>IQTR671101851</t>
  </si>
  <si>
    <t>MobileIron, Inc.</t>
  </si>
  <si>
    <t>Ivanti Software, Inc.</t>
  </si>
  <si>
    <t>White Hat Capital Partners LP</t>
  </si>
  <si>
    <t>IQTR690039510</t>
  </si>
  <si>
    <t>Cashrewards Limited</t>
  </si>
  <si>
    <t>1835i Ventures</t>
  </si>
  <si>
    <t>Alium Capital Management Pty Ltd; M&amp;S Skyleisure Pty Ltd</t>
  </si>
  <si>
    <t>IQTR1686458132</t>
  </si>
  <si>
    <t>Western Areas Limited</t>
  </si>
  <si>
    <t>IGO Nickel Holdings Pty Ltd</t>
  </si>
  <si>
    <t>Perpetual Limited (ASX:PPT); Wyloo Consolidated Investments Pty Ltd</t>
  </si>
  <si>
    <t>IQTR1762067428</t>
  </si>
  <si>
    <t>JihSun Financial Holding Co.,Ltd.</t>
  </si>
  <si>
    <t>Fubon Financial Holding Co., Ltd. (TWSE:2881)</t>
  </si>
  <si>
    <t>SIPF B.V.</t>
  </si>
  <si>
    <t>IQTR698809100</t>
  </si>
  <si>
    <t>Nuverra Environmental Solutions, Inc.</t>
  </si>
  <si>
    <t>Select Energy Services, Inc. (NYSE:WTTR)</t>
  </si>
  <si>
    <t>Gates Capital Management, Inc.; Ascribe II Investments LLC</t>
  </si>
  <si>
    <t>IQTR1761363844</t>
  </si>
  <si>
    <t>Misonix, Inc.</t>
  </si>
  <si>
    <t>Bioventus Inc. (NasdaqGS:BVS)</t>
  </si>
  <si>
    <t>SV Health Investors, LLC; 1315 Capital, LLC</t>
  </si>
  <si>
    <t>IQTR1675690293</t>
  </si>
  <si>
    <t>Vifor Pharma AG</t>
  </si>
  <si>
    <t>CSL Behring AG</t>
  </si>
  <si>
    <t>BNP Paribas SA (ENXTPA:BNP); BlackRock Institutional Trust Company, N.A.; BZ Bank Aktiengesellschaft; Patinex AG; UBS Asset Management; Priora Suisse Ag; Priora Investment Limited</t>
  </si>
  <si>
    <t>IQTR1761442767</t>
  </si>
  <si>
    <t>Long4life Limited</t>
  </si>
  <si>
    <t>Old Mutual Private Equity</t>
  </si>
  <si>
    <t>IQTR1760661834</t>
  </si>
  <si>
    <t>Vimy Resources Limited</t>
  </si>
  <si>
    <t>Deep Yellow Limited (ASX:DYL)</t>
  </si>
  <si>
    <t>Paradice Investment Management Pty Ltd.</t>
  </si>
  <si>
    <t>IQTR1776422283</t>
  </si>
  <si>
    <t>Aedes SIIQ S.p.A. (BIT:AED)</t>
  </si>
  <si>
    <t>BIT:AED</t>
  </si>
  <si>
    <t>Domus Srl</t>
  </si>
  <si>
    <t>Palladio Holding S.p.a.; Augusto S.P.A. - In Liquidazione</t>
  </si>
  <si>
    <t>IQTR1803458202</t>
  </si>
  <si>
    <t>Metromile, Inc.</t>
  </si>
  <si>
    <t>Lemonade, Inc. (NYSE:LMND)</t>
  </si>
  <si>
    <t>Index Ventures SA; Mitsui &amp; Co. Global Investment, Inc.; First Round Capital Management, LLC; SV Angel Management, LLC; The Social+Capital Partnership, L.L.C.; Saltwater Capital LLC</t>
  </si>
  <si>
    <t>IQTR1757422890</t>
  </si>
  <si>
    <t>Pluralsight, Inc.</t>
  </si>
  <si>
    <t>Vista Equity Partners Management, LLC; Partners Group Holding AG (SWX:PGHN)</t>
  </si>
  <si>
    <t>Insight Venture Management, LLC; Eminence Capital, LP; Sorenson Capital; Akaris Global Partners, LP</t>
  </si>
  <si>
    <t>IQTR698120339</t>
  </si>
  <si>
    <t>Kawasaki Kinkai Kisen Kaisha, Ltd.</t>
  </si>
  <si>
    <t>Kawasaki Kisen Kaisha, Ltd. (TSE:9107)</t>
  </si>
  <si>
    <t>Tokio Marine &amp; Nichido Fire Insurance Co., Ltd.; Sompo Japan Insurance Inc.; Hokkai Transportation Co., Ltd.; Kuribayashi &amp; CO.,LTD; Mitsui Sumitomo Insurance Co., Ltd.</t>
  </si>
  <si>
    <t>IQTR1801231632</t>
  </si>
  <si>
    <t>Cubic Corporation</t>
  </si>
  <si>
    <t>Veritas Capital Fund Management, L.L.C; Evergreen Coast Capital Corp.</t>
  </si>
  <si>
    <t>IQTR703680874</t>
  </si>
  <si>
    <t>Delphi Technologies PLC</t>
  </si>
  <si>
    <t>BorgWarner Inc. (NYSE:BWA)</t>
  </si>
  <si>
    <t>Invesco Ltd. (NYSE:IVZ); BlackRock, Inc. (NYSE:BLK); The Vanguard Group, Inc.; Ninety One UK Limited</t>
  </si>
  <si>
    <t>IQTR652709711</t>
  </si>
  <si>
    <t>NTS ASA (OB:NTS)</t>
  </si>
  <si>
    <t>OB:NTS</t>
  </si>
  <si>
    <t>SalMar ASA (OB:SALM)</t>
  </si>
  <si>
    <t>Nils Williksen AS; Emilsen Fisk AS; Terboli Invest AS; Vikna Invest AS; Rodo Invest AS; Dolmen Invest As; Haspro AS; Bergpro AS; Andvari AS; E.R. Dolmen Invest AS; H.g. Dolmen Invest As</t>
  </si>
  <si>
    <t>IQTR1772219190</t>
  </si>
  <si>
    <t>GCP Applied Technologies Inc.</t>
  </si>
  <si>
    <t>Compagnie de Saint-Gobain S.A. (ENXTPA:SGO)</t>
  </si>
  <si>
    <t>GAMCO Investors, Inc. (OTCPK:GAMI); BlackRock, Inc. (NYSE:BLK); The Vanguard Group, Inc.; Starboard Value LP; Standard Investments LLC; Dalbergia Investments LLC; SI GP III LLC</t>
  </si>
  <si>
    <t>IQTR1760669742</t>
  </si>
  <si>
    <t>Veoneer, Inc.</t>
  </si>
  <si>
    <t>SSW Partners</t>
  </si>
  <si>
    <t>IQTR1676849180</t>
  </si>
  <si>
    <t>Neo Lithium Corp.</t>
  </si>
  <si>
    <t>IQTR1684799095</t>
  </si>
  <si>
    <t>Solon Eiendom ASA</t>
  </si>
  <si>
    <t>Dukat AS; Hortulan As; Skøien AS; Vatne Equity AS; UFI AS</t>
  </si>
  <si>
    <t>IQTR1757439194</t>
  </si>
  <si>
    <t>At Home Group Inc.</t>
  </si>
  <si>
    <t>Hellman &amp; Friedman LLC</t>
  </si>
  <si>
    <t>CAS Investment Partners, LLC</t>
  </si>
  <si>
    <t>IQTR713886979</t>
  </si>
  <si>
    <t>AMM S.p.A.</t>
  </si>
  <si>
    <t>LINK Mobility Group Holding ASA (OB:LINK)</t>
  </si>
  <si>
    <t>IQTR712748328</t>
  </si>
  <si>
    <t>Twitter, Inc.</t>
  </si>
  <si>
    <t>BlackRock, Inc. (NYSE:BLK); The Vanguard Group, Inc.; Morgan Stanley (NYSE:MS); Morgan Stanley Investment Management Inc.; Kingdom Holding Company (SASE:4280); Qatar Investment Authority</t>
  </si>
  <si>
    <t>IQTR1778294505</t>
  </si>
  <si>
    <t>Ted Baker Plc</t>
  </si>
  <si>
    <t>Authentic Brands Group Inc.</t>
  </si>
  <si>
    <t>IQTR1796899131</t>
  </si>
  <si>
    <t>SINA Corporation</t>
  </si>
  <si>
    <t>IQTR675566950</t>
  </si>
  <si>
    <t>AdderaCare AB (OM:ADDERA)</t>
  </si>
  <si>
    <t>OM:ADDERA</t>
  </si>
  <si>
    <t>MedCap AB (publ) (OM:MCAP)</t>
  </si>
  <si>
    <t>Linc AB (OM:LINC); Prosus AB; Ampere I Malmö Aktiebolag; Prosus Capital Ab; Sannaskogen Aktiebolag</t>
  </si>
  <si>
    <t>IQTR1816356444</t>
  </si>
  <si>
    <t>Promaster Technology Corp.</t>
  </si>
  <si>
    <t>EDOM Technology Co., Ltd. (TWSE:3048)</t>
  </si>
  <si>
    <t>IQTR1683594765</t>
  </si>
  <si>
    <t>Singapore O&amp;G Ltd.</t>
  </si>
  <si>
    <t>Hanaan Health Group Ltd.</t>
  </si>
  <si>
    <t>Kessler Investment Holding Limited</t>
  </si>
  <si>
    <t>IQTR1774170722</t>
  </si>
  <si>
    <t>Trans-Siberian Gold plc</t>
  </si>
  <si>
    <t>Horvik Limited</t>
  </si>
  <si>
    <t>UFG Asset Management; UFG Private Equity; UFG Special Situations Fund LP; Petrovka Gmbh</t>
  </si>
  <si>
    <t>IQTR708152466</t>
  </si>
  <si>
    <t>DSP Group, Inc.</t>
  </si>
  <si>
    <t>Synaptics Incorporated (NasdaqGS:SYNA)</t>
  </si>
  <si>
    <t>IQTR1679678719</t>
  </si>
  <si>
    <t>Irongate Group</t>
  </si>
  <si>
    <t>PGGM; Charter Hall Group (ASX:CHC)</t>
  </si>
  <si>
    <t>360 Capital Group Limited (ASX:TGP); 360 Capital REIT (ASX:TOT)</t>
  </si>
  <si>
    <t>IQTR1769722235</t>
  </si>
  <si>
    <t>Gage Growth Corp.</t>
  </si>
  <si>
    <t>TerrAscend Corp. (CNSX:TER)</t>
  </si>
  <si>
    <t>IQTR1679944016</t>
  </si>
  <si>
    <t>Asian Healthcare Specialists Limited</t>
  </si>
  <si>
    <t>Doctor Anywhere Pte Ltd</t>
  </si>
  <si>
    <t>Vanda 1 Investments Pte. Ltd.; AHS Investments Holdings Pte. Ltd.; Encyclia 1 Investments Pte. Ltd.</t>
  </si>
  <si>
    <t>IQTR1803863216</t>
  </si>
  <si>
    <t>Lonestar Resources US Inc.</t>
  </si>
  <si>
    <t>Ranger Oil Corporation (NasdaqGS:ROCC)</t>
  </si>
  <si>
    <t>Chambers Energy Management, LP</t>
  </si>
  <si>
    <t>IQTR1673676120</t>
  </si>
  <si>
    <t>VEREIT, Inc.</t>
  </si>
  <si>
    <t>Realty Income Corporation (NYSE:O)</t>
  </si>
  <si>
    <t>IQTR713130969</t>
  </si>
  <si>
    <t>Cocoaland Holdings Berhad</t>
  </si>
  <si>
    <t>Fraser &amp; Neave Holdings Bhd (KLSE:F&amp;N)</t>
  </si>
  <si>
    <t>Leverage Success Sdn. Bhd.</t>
  </si>
  <si>
    <t>IQTR1785529959</t>
  </si>
  <si>
    <t>Blockchain Foundry Inc.</t>
  </si>
  <si>
    <t>WonderFi Technologies Inc. (TSX:WNDR)</t>
  </si>
  <si>
    <t>Alumina Partners (Ontario) Ltd.</t>
  </si>
  <si>
    <t>IQTR1799245631</t>
  </si>
  <si>
    <t>CEI Limited</t>
  </si>
  <si>
    <t>AEM Singapore Pte. Ltd.</t>
  </si>
  <si>
    <t>TIHT Investment Holdings Pte. Ltd.</t>
  </si>
  <si>
    <t>IQTR700830397</t>
  </si>
  <si>
    <t>Guala Closures S.p.A.</t>
  </si>
  <si>
    <t>Special Packaging Solutions Investments S.à r.l.</t>
  </si>
  <si>
    <t>IQTR718427721</t>
  </si>
  <si>
    <t>Karta Halten B.V.</t>
  </si>
  <si>
    <t>IQTR714519967</t>
  </si>
  <si>
    <t>ManTech International Corporation</t>
  </si>
  <si>
    <t>BlackRock, Inc. (NYSE:BLK); The Vanguard Group, Inc.; Dimensional Fund Advisors LP; The Pedersen GST 2022 Trust; The Pedersen Nonexempt 2022 Trust</t>
  </si>
  <si>
    <t>IQTR1783457795</t>
  </si>
  <si>
    <t>Athena Investments A/S</t>
  </si>
  <si>
    <t>FIDIM S.r.l.</t>
  </si>
  <si>
    <t>GWM Renewable Energy II S.p.A.</t>
  </si>
  <si>
    <t>IQTR691995794</t>
  </si>
  <si>
    <t>WPT Industrial Real Estate Investment Trust</t>
  </si>
  <si>
    <t>Blackstone Real Estate Income Trust, Inc.</t>
  </si>
  <si>
    <t>Alberta Investment Management Corporation; Middlefield International Limited; Middlefield Limited; Middlefield Canadian Income PCC - Middlefield Canadian Income - GBP PC</t>
  </si>
  <si>
    <t>IQTR1676897972</t>
  </si>
  <si>
    <t>Ingenico Group - GCS</t>
  </si>
  <si>
    <t>Worldline SA (ENXTPA:WLN)</t>
  </si>
  <si>
    <t>Bpifrance Investissement SAS</t>
  </si>
  <si>
    <t>IQTR653310734</t>
  </si>
  <si>
    <t>Painted Pony Energy Ltd.</t>
  </si>
  <si>
    <t>Canadian Natural Resources Limited (TSX:CNQ)</t>
  </si>
  <si>
    <t>IQTR683015775</t>
  </si>
  <si>
    <t>Duke Realty Corporation</t>
  </si>
  <si>
    <t>Prologis, Inc. (NYSE:PLD)</t>
  </si>
  <si>
    <t>State Street Corporation (NYSE:STT); BlackRock, Inc. (NYSE:BLK); The Vanguard Group, Inc.; Cohen &amp; Steers, Inc. (NYSE:CNS)</t>
  </si>
  <si>
    <t>IQTR1782287973</t>
  </si>
  <si>
    <t>Pacific Investment Management Company LLC</t>
  </si>
  <si>
    <t>IQTR1680510495</t>
  </si>
  <si>
    <t>Warburg Pincus LLC; Kelso &amp; Company, L.P.; Arch Capital Group Ltd. (NasdaqGS:ACGL)</t>
  </si>
  <si>
    <t>BlackRock, Inc. (NYSE:BLK); Enstar Group Limited (NasdaqGS:ESGR); Arch Reinsurance Ltd.; Gulf Reinsurance Ltd.; Capital Returns Management, LLC</t>
  </si>
  <si>
    <t>IQTR691307247</t>
  </si>
  <si>
    <t>Chiyoda Ute Co., Ltd.</t>
  </si>
  <si>
    <t>Knauf International Gmbh</t>
  </si>
  <si>
    <t>IQTR1780546666</t>
  </si>
  <si>
    <t>Prairie Storm Resources Corp.</t>
  </si>
  <si>
    <t>InPlay Oil Corp. (TSX:IPO)</t>
  </si>
  <si>
    <t>NGP Energy Capital Management, LLC; Ingenio Global Inv. Ltd.</t>
  </si>
  <si>
    <t>IQTR1683305711</t>
  </si>
  <si>
    <t>BioTelemetry, Inc.</t>
  </si>
  <si>
    <t>Philips Holding USA Inc.</t>
  </si>
  <si>
    <t>IQTR698738061</t>
  </si>
  <si>
    <t>Finjan Holdings, Inc.</t>
  </si>
  <si>
    <t>Fortress Investment Group LLC</t>
  </si>
  <si>
    <t>HarbourVest Partners, LLC; Benhamou Global Ventures LLC; Halcyon Long Duration Recoveries Management LP; Soryn IP Group LLC; Soryn Capital, LLC</t>
  </si>
  <si>
    <t>IQTR671848297</t>
  </si>
  <si>
    <t>Covetrus, Inc.</t>
  </si>
  <si>
    <t>Clayton, Dubilier &amp; Rice, LLC; TPG Capital, L.P.; TPG Global, LLC</t>
  </si>
  <si>
    <t>IQTR1784055510</t>
  </si>
  <si>
    <t>Landmark Infrastructure Partners LP</t>
  </si>
  <si>
    <t>Landmark Dividend, LLC</t>
  </si>
  <si>
    <t>IQTR1679096921</t>
  </si>
  <si>
    <t>Bottomline Technologies, Inc.</t>
  </si>
  <si>
    <t>Clearfield Capital Management LP</t>
  </si>
  <si>
    <t>IQTR1761806224</t>
  </si>
  <si>
    <t>Athene Holding Ltd.</t>
  </si>
  <si>
    <t>IQTR706900223</t>
  </si>
  <si>
    <t>Euskaltel, S.A.</t>
  </si>
  <si>
    <t>Kaixo Telecom, S.A.</t>
  </si>
  <si>
    <t>JPMorgan Chase &amp; Co. (NYSE:JPM); Corporación Financiera Alba, S.A. (BME:ALB); NN Group N.V. (ENXTAM:NN); J.P. Morgan Securities plc; Magnetar Capital, LLC; ABANCA Corporación Industrial y Empresarial, S.L.; Syquant Capital SAS; Charity Investment Asset Management; Kutxabank, S.A.; Zegona Communications plc (LSE:ZEG)</t>
  </si>
  <si>
    <t>IQTR709570094</t>
  </si>
  <si>
    <t>TalkTalk Telecom Group Limited</t>
  </si>
  <si>
    <t>Penta Capital; Toscafund Asset Management LLP</t>
  </si>
  <si>
    <t>Jupiter Asset Management Limited; Capital Research Global Investors</t>
  </si>
  <si>
    <t>IQTR691147339</t>
  </si>
  <si>
    <t>Spark Infrastructure Group</t>
  </si>
  <si>
    <t>KKR &amp; Co. Inc. (NYSE:KKR); Ontario Teachers' Pension Plan Board; Public Sector Pension Investment Board</t>
  </si>
  <si>
    <t>IQTR1674012990</t>
  </si>
  <si>
    <t>Clipper Logistics plc</t>
  </si>
  <si>
    <t>GXO Logistics, Inc. (NYSE:GXO)</t>
  </si>
  <si>
    <t>BlackRock, Inc. (NYSE:BLK); Liontrust Asset Management PLC (LSE:LIO); Mondrian Investment Partners Limited; Global Alpha Capital Management Ltd.; Carlton Court Investments Limited; Aberdeen Standard Investments Limited; Somlie Limited</t>
  </si>
  <si>
    <t>IQTR1772072258</t>
  </si>
  <si>
    <t>Cornerstone OnDemand, Inc.</t>
  </si>
  <si>
    <t>Silver Lake Management, L.L.C.; Vector Capital</t>
  </si>
  <si>
    <t>IQTR1676354588</t>
  </si>
  <si>
    <t>Aspire Global plc</t>
  </si>
  <si>
    <t>NeoGames S.A. (NasdaqGM:NGMS)</t>
  </si>
  <si>
    <t>IQTR1764672461</t>
  </si>
  <si>
    <t>Qurain Petrochemical Industries Company K.S.C.P.</t>
  </si>
  <si>
    <t>Kuwait Projects Company Holding K.S.C.P. (KWSE:KPROJ)</t>
  </si>
  <si>
    <t>IQTR1774676637</t>
  </si>
  <si>
    <t>INTERFERIE Spólka Akcyjna</t>
  </si>
  <si>
    <t>POLSKI HOLDING HOTELOWY SP. Z OO</t>
  </si>
  <si>
    <t>KGHM TFI SA.</t>
  </si>
  <si>
    <t>IQTR1763320699</t>
  </si>
  <si>
    <t>Nagoya Lumber Co., Ltd.</t>
  </si>
  <si>
    <t>IQTR703436102</t>
  </si>
  <si>
    <t>GlobalSCAPE, Inc.</t>
  </si>
  <si>
    <t>Fortra, LLC</t>
  </si>
  <si>
    <t>Renaissance Technologies LLC; 210 Capital LLC; Long Path Partners, LP</t>
  </si>
  <si>
    <t>IQTR677729368</t>
  </si>
  <si>
    <t>Atlas Holdings LLC</t>
  </si>
  <si>
    <t>IQTR1673747897</t>
  </si>
  <si>
    <t>Houghton Mifflin Harcourt Company</t>
  </si>
  <si>
    <t>Veritas Capital Fund Management, L.L.C</t>
  </si>
  <si>
    <t>Engine Investments, LLC</t>
  </si>
  <si>
    <t>IQTR1772166157</t>
  </si>
  <si>
    <t>Paperpack A.B.E.E.</t>
  </si>
  <si>
    <t>Orlando-Equity Holding Limited</t>
  </si>
  <si>
    <t>IQTR699339462</t>
  </si>
  <si>
    <t>Avcorp Industries Inc.</t>
  </si>
  <si>
    <t>Latécoère S.A. (ENXTPA:LAT)</t>
  </si>
  <si>
    <t>Panta Canada B.V.</t>
  </si>
  <si>
    <t>IQTR1781651354</t>
  </si>
  <si>
    <t>Photon Control Inc.</t>
  </si>
  <si>
    <t>1302998 B.C. Ltd.</t>
  </si>
  <si>
    <t>IQTR714348885</t>
  </si>
  <si>
    <t>Level One Bancorp, Inc.</t>
  </si>
  <si>
    <t>First Merchants Corporation (NasdaqGS:FRME)</t>
  </si>
  <si>
    <t>IQTR1687160512</t>
  </si>
  <si>
    <t>Lojas Americanas S.A.</t>
  </si>
  <si>
    <t>Americanas S.A. (BOVESPA:AMER3)</t>
  </si>
  <si>
    <t>IQTR1759093926</t>
  </si>
  <si>
    <t>EAB Group Oyj</t>
  </si>
  <si>
    <t>Evli Oyj (HLSE:EVLI)</t>
  </si>
  <si>
    <t>IQTR1780148577</t>
  </si>
  <si>
    <t>Hexion Holdings Corporation</t>
  </si>
  <si>
    <t>IQTR1762088027</t>
  </si>
  <si>
    <t>AspenTech Corporation</t>
  </si>
  <si>
    <t>Emerson Electric Co. (NYSE:EMR)</t>
  </si>
  <si>
    <t>IQTR1684909762</t>
  </si>
  <si>
    <t>Falck Renewables S.p.A.</t>
  </si>
  <si>
    <t>J.P. Morgan Investment Management Inc.</t>
  </si>
  <si>
    <t>Falck SpA</t>
  </si>
  <si>
    <t>IQTR1685663434</t>
  </si>
  <si>
    <t>Intersect ENT, Inc.</t>
  </si>
  <si>
    <t>Medtronic plc (NYSE:MDT)</t>
  </si>
  <si>
    <t>BlackRock, Inc. (NYSE:BLK); Artisan Partners Limited Partnership; Fidelity Management &amp; Research Company LLC; Magnetar Capital, LLC; Versor Investments LP</t>
  </si>
  <si>
    <t>IQTR1676693154</t>
  </si>
  <si>
    <t>Telefonkabl a.d.</t>
  </si>
  <si>
    <t>Advatec Solutions Doo Beograd; MBC Capital Doo</t>
  </si>
  <si>
    <t>IQTR656411496</t>
  </si>
  <si>
    <t>Sourcesense S.p.A.</t>
  </si>
  <si>
    <t>Poste Italiane S.p.A. (BIT:PST)</t>
  </si>
  <si>
    <t>IQTR1788420093</t>
  </si>
  <si>
    <t>Secure Income REIT Plc</t>
  </si>
  <si>
    <t>LXI REIT plc (LSE:LXI)</t>
  </si>
  <si>
    <t>TR Property Investment Trust plc (LSE:TRY);  BMO Fund Management Limited; BMO Investment Business Limited; Artemis Investment Management LLP; Aegon Asset Management; BMO Property Growth &amp; Income Fund ICVC - BMO Property Growth &amp; Income Fund</t>
  </si>
  <si>
    <t>IQTR1820593705</t>
  </si>
  <si>
    <t>Bank of Santa Clarita</t>
  </si>
  <si>
    <t>Bank of Southern California</t>
  </si>
  <si>
    <t>IQTR712865476</t>
  </si>
  <si>
    <t>Akasol AG</t>
  </si>
  <si>
    <t>Morgan Stanley &amp; Co. International plc; Lansdowne Partners (UK) LLP; Schulz Group GmbH</t>
  </si>
  <si>
    <t>IQTR704481607</t>
  </si>
  <si>
    <t>Metlifecare Limited</t>
  </si>
  <si>
    <t>Nikko Asset Management Co., Ltd.; ANZ New Zealand Investments Limited; New Zealand Superannuation Fund; Accident Compensation Corporation, Asset Management Arm; Morgan Stanley, Investment Banking and Brokerage Investments; Credit Suisse, Investment Banking and Securities Investments; Devon Funds Management Limited; HSBC Nominees (New Zealand) Limited; Arrow International Group Limited; JPMorgan Chase &amp; Co, Brokerage and Securities Investments; Citibank Nominees (New Zealand) Limited; Maso Capital Partners Ltd; BNP Paribas Nominees (NZ) Limited; JPMorgan Chase Bank NA NZ Branch; Generate Kiwisaver Public Trust Nominees Limited; HSBC Nominees (New Zealand) Limited A/C State Street</t>
  </si>
  <si>
    <t>IQTR677451965</t>
  </si>
  <si>
    <t>Nusantara Resources Limited</t>
  </si>
  <si>
    <t>Lion Selection Pty Ltd; Cumulus Wealth PTY Ltd; Federation Mining Pty Ltd</t>
  </si>
  <si>
    <t>IQTR1672219672</t>
  </si>
  <si>
    <t>Jumei International Holding Limited</t>
  </si>
  <si>
    <t>IQTR650776302</t>
  </si>
  <si>
    <t>Clearwater Seafoods Incorporated</t>
  </si>
  <si>
    <t>Premium Brands Holdings Corporation (TSX:PBH)</t>
  </si>
  <si>
    <t>IQTR694439341</t>
  </si>
  <si>
    <t>Bearing Lithium Corp.</t>
  </si>
  <si>
    <t>Lithium Power International Limited (ASX:LPI)</t>
  </si>
  <si>
    <t>IQTR1787720355</t>
  </si>
  <si>
    <t>Magellan Health, Inc.</t>
  </si>
  <si>
    <t>Centene Corporation (NYSE:CNC)</t>
  </si>
  <si>
    <t>The Vanguard Group, Inc.; Victory Capital Management Inc.; Dimensional Fund Advisors LP; BlackRock Fund Advisors; Magnetar Financial LLC; Starboard Value LP</t>
  </si>
  <si>
    <t>IQTR700123453</t>
  </si>
  <si>
    <t>Asta Funding, Inc.</t>
  </si>
  <si>
    <t>RBF Capital LLC</t>
  </si>
  <si>
    <t>IQTR670988078</t>
  </si>
  <si>
    <t>NIPPAN RENTAL Co.,Ltd.</t>
  </si>
  <si>
    <t>IQTR707412275</t>
  </si>
  <si>
    <t>Primero Group Limited</t>
  </si>
  <si>
    <t>NRW Holdings Limited (ASX:NWH)</t>
  </si>
  <si>
    <t>The Vanguard Group, Inc.; Mitsubishi UFJ Financial Group, Inc. (TSE:8306); Perennial Value Management Limited; Black Rock Group, LLC</t>
  </si>
  <si>
    <t>IQTR695845351</t>
  </si>
  <si>
    <t>Franklin Financial Network, Inc.</t>
  </si>
  <si>
    <t>FB Financial Corporation (NYSE:FBK)</t>
  </si>
  <si>
    <t>IQTR651894533</t>
  </si>
  <si>
    <t>SEACOR Holdings Inc.</t>
  </si>
  <si>
    <t>AIP, LLC</t>
  </si>
  <si>
    <t>IQTR697330819</t>
  </si>
  <si>
    <t>Hinokiya Group Co.,Ltd.</t>
  </si>
  <si>
    <t>Yamada Holdings Co., Ltd. (TSE:9831)</t>
  </si>
  <si>
    <t>Eidai Co.,Ltd. (TSE:7822); GSK Co., Ltd.; EIGHT&amp;COMPANY Co., Ltd.</t>
  </si>
  <si>
    <t>IQTR687507714</t>
  </si>
  <si>
    <t>Albioma</t>
  </si>
  <si>
    <t>IQTR1780872286</t>
  </si>
  <si>
    <t>PGS Software S.A.</t>
  </si>
  <si>
    <t>Xebia Consultancy Services B.V.</t>
  </si>
  <si>
    <t>Nationale-Nederlanden Powszechne Towarzystwo Emerytalne S.A.; Copernicus Capital Towarzystwo Funduszy Inwestycyjnych S.A.</t>
  </si>
  <si>
    <t>IQTR1676258980</t>
  </si>
  <si>
    <t>Poshmark, Inc.</t>
  </si>
  <si>
    <t>NAVER Corporation (KOSE:A035420)</t>
  </si>
  <si>
    <t>J.F. Shea Venture Capital; Mayfield Fund, LLC; Menlo Ventures Management, L.P.; Temasek Holdings (Private) Limited; The Vanguard Group, Inc.; GGV Capital, LLC; Inventus Capital Partners; Cross Creek Advisors, LLC; UGVP Management, LLC; Dorsey Asset Management LLC; Anderson Investments Pte Ltd</t>
  </si>
  <si>
    <t>IQTR1803021845</t>
  </si>
  <si>
    <t>Techedge S.p.A.</t>
  </si>
  <si>
    <t>OEP 14 Coöperatief U.A.</t>
  </si>
  <si>
    <t>Techies Consulting S.L.</t>
  </si>
  <si>
    <t>IQTR678932177</t>
  </si>
  <si>
    <t>J. Alexander's Holdings, Inc.</t>
  </si>
  <si>
    <t>SPB Hospitality LLC</t>
  </si>
  <si>
    <t>The Vanguard Group, Inc.; River Road Asset Management, LLC; Newport Global Advisors, L.P.; Hill Path Capital LP; Ancora Holdings LLC</t>
  </si>
  <si>
    <t>IQTR1672798684</t>
  </si>
  <si>
    <t>Covivio Office AG</t>
  </si>
  <si>
    <t>Covivio X-Tend AG</t>
  </si>
  <si>
    <t>IQTR654738071</t>
  </si>
  <si>
    <t>Huttig Building Products, Inc.</t>
  </si>
  <si>
    <t>Woodgrain Inc.</t>
  </si>
  <si>
    <t>Mill Road Capital Management LLC</t>
  </si>
  <si>
    <t>IQTR1775218998</t>
  </si>
  <si>
    <t>NIC Inc.</t>
  </si>
  <si>
    <t>Tyler Technologies, Inc. (NYSE:TYL)</t>
  </si>
  <si>
    <t>IQTR703931692</t>
  </si>
  <si>
    <t>HomeServe plc</t>
  </si>
  <si>
    <t>IQTR1783891222</t>
  </si>
  <si>
    <t>Emisphere Technologies, Inc.</t>
  </si>
  <si>
    <t>Iszo Capital Management LP</t>
  </si>
  <si>
    <t>IQTR694229892</t>
  </si>
  <si>
    <t>Capstead Mortgage Corporation</t>
  </si>
  <si>
    <t>Franklin BSP Realty Trust, Inc. (NYSE:FBRT)</t>
  </si>
  <si>
    <t>The Vanguard Group, Inc.; T. Rowe Price Associates, Inc.; Blackrock Inc.; Paradice Investment Management LLC</t>
  </si>
  <si>
    <t>IQTR1675277618</t>
  </si>
  <si>
    <t>American Campus Communities LLC</t>
  </si>
  <si>
    <t>Blackstone Real Estate Advisors; Blackstone Real Estate Income Trust, Inc.</t>
  </si>
  <si>
    <t>IQTR1779772430</t>
  </si>
  <si>
    <t>BMC Stock Holdings, Inc.</t>
  </si>
  <si>
    <t>Builders FirstSource, Inc. (NYSE:BLDR)</t>
  </si>
  <si>
    <t>IQTR685769693</t>
  </si>
  <si>
    <t>Growww Media Co., Ltd.</t>
  </si>
  <si>
    <t>Hakuhodo Zeta Inc.</t>
  </si>
  <si>
    <t>Anding Co., Ltd.; Chuang Jing Co., Ltd.; Guang Li Mei Co., Ltd.</t>
  </si>
  <si>
    <t>IQTR656148214</t>
  </si>
  <si>
    <t>Dynamic Colours Limited</t>
  </si>
  <si>
    <t>Intraco Limited (SGX:I06)</t>
  </si>
  <si>
    <t>IQTR670780129</t>
  </si>
  <si>
    <t>Norbord Inc.</t>
  </si>
  <si>
    <t>West Fraser Timber Co. Ltd. (TSX:WFG)</t>
  </si>
  <si>
    <t>IQTR695466808</t>
  </si>
  <si>
    <t>Ruhnn Holding Limited</t>
  </si>
  <si>
    <t>IQTR695997769</t>
  </si>
  <si>
    <t>Telit Communications PLC</t>
  </si>
  <si>
    <t>Compass Asset Management SA (Switzerland); Tavira Financial Limited; Run Liang Tai Management Limited; Berry Street Capital Management LLP</t>
  </si>
  <si>
    <t>IQTR716277499</t>
  </si>
  <si>
    <t>Over the Wire Holdings Limited</t>
  </si>
  <si>
    <t>Aussie Broadband Limited (ASX:ABB)</t>
  </si>
  <si>
    <t>Weiss Asset Management, LLC; Weiss Asset Management LP; Wam Gp LLC</t>
  </si>
  <si>
    <t>IQTR1686055260</t>
  </si>
  <si>
    <t>INDUS Realty Trust, Inc. (NasdaqGM:INDT)</t>
  </si>
  <si>
    <t>NasdaqGM:INDT</t>
  </si>
  <si>
    <t>GIC Real Estate, Inc.; Centerbridge Partners, L.P.; CPREF II Aiv II - A, L.P.; CPREF II Cayman, L.P.; Cpref II Aiv II - B, L.P.; Centerbridge Partners Real Estate Associates Ii, L.P; CCP SBS GP, LLC</t>
  </si>
  <si>
    <t>IQTR1816558988</t>
  </si>
  <si>
    <t>Cominar Real Estate Investment Trust</t>
  </si>
  <si>
    <t>Canderel Management Inc.; Artis Real Estate Investment Trust (TSX:AX.UN); FrontFour Capital Group LLC; Sandpiper Group Holdings Inc.; Koch Real Estate Investments</t>
  </si>
  <si>
    <t>Groupe Mach Inc.</t>
  </si>
  <si>
    <t>IQTR1686059297</t>
  </si>
  <si>
    <t>rhipe Limited</t>
  </si>
  <si>
    <t>Crayon Group Holding ASA (OB:CRAYN)</t>
  </si>
  <si>
    <t>Clime Investment Management Limited (ASX:CIW); UBS Group AG (SWX:UBSG); Clime Asset Management Pty Ltd.; Tutus McDonagh Pty Ltd; CBG Asset Management Limited; MA Financial Group Limited (ASX:MAF); National Nominees Ltd ACF Australian Ethical Investment Ltd</t>
  </si>
  <si>
    <t>IQTR1672634188</t>
  </si>
  <si>
    <t>Sanne Group plc</t>
  </si>
  <si>
    <t>Cinven Limited</t>
  </si>
  <si>
    <t>IQTR718205637</t>
  </si>
  <si>
    <t>Al Khalij Commercial Bank (al khaliji) P.Q.S.C.</t>
  </si>
  <si>
    <t>Masraf Al Rayan (Q.P.S.C.) (DSM:MARK)</t>
  </si>
  <si>
    <t>Qatar Holding LLC</t>
  </si>
  <si>
    <t>IQTR700502846</t>
  </si>
  <si>
    <t>Clinigen Limited</t>
  </si>
  <si>
    <t>IQTR1760868824</t>
  </si>
  <si>
    <t>Chemical Company of Malaysia Berhad</t>
  </si>
  <si>
    <t>Batu Kawan Berhad (KLSE:BKAWAN)</t>
  </si>
  <si>
    <t>Permodalan Nasional Berhad; AMANAH Saham Malaysia; Amanah Saham Bumiputera; Amanah Saham Nasional Bhd; Amanah Saham Bumiputera 3- Didik</t>
  </si>
  <si>
    <t>IQTR695236442</t>
  </si>
  <si>
    <t>Codemasters Group Holdings Limited</t>
  </si>
  <si>
    <t>IQTR698157988</t>
  </si>
  <si>
    <t>Mikros Systems Corporation</t>
  </si>
  <si>
    <t>McKean Defense Group, LLC</t>
  </si>
  <si>
    <t>IQTR694955000</t>
  </si>
  <si>
    <t>Watermark Lodging Trust, Inc.</t>
  </si>
  <si>
    <t>IQTR1781896803</t>
  </si>
  <si>
    <t>Shinvest Holding Ltd.</t>
  </si>
  <si>
    <t>IQTR1774637703</t>
  </si>
  <si>
    <t>Rifco Inc.</t>
  </si>
  <si>
    <t>Chesswood Group Limited (TSX:CHW)</t>
  </si>
  <si>
    <t>IQTR1686271748</t>
  </si>
  <si>
    <t>People's United Financial, Inc.</t>
  </si>
  <si>
    <t>M&amp;T Bank Corporation (NYSE:MTB)</t>
  </si>
  <si>
    <t>IQTR705147065</t>
  </si>
  <si>
    <t>Synacor, Inc.</t>
  </si>
  <si>
    <t>Centre Lane Partners, LLC</t>
  </si>
  <si>
    <t>180 Degree Capital Corp. (NasdaqGM:TURN); Pacven Walden Management Co., Ltd., Asset Management Arm</t>
  </si>
  <si>
    <t>IQTR704055833</t>
  </si>
  <si>
    <t>Milton Corporation Limited</t>
  </si>
  <si>
    <t>IQTR1671559758</t>
  </si>
  <si>
    <t>Retail Properties of America, Inc.</t>
  </si>
  <si>
    <t>Kite Realty Group, L.P.</t>
  </si>
  <si>
    <t>State Street Corporation (NYSE:STT); BlackRock, Inc. (NYSE:BLK); The Vanguard Group, Inc.</t>
  </si>
  <si>
    <t>IQTR1674521258</t>
  </si>
  <si>
    <t>Pinnacle Renewable Energy Inc.</t>
  </si>
  <si>
    <t>Drax Group plc (LSE:DRX)</t>
  </si>
  <si>
    <t>ONCAP Management Partners L.P.</t>
  </si>
  <si>
    <t>IQTR703644548</t>
  </si>
  <si>
    <t>Redline Communications Group Inc.</t>
  </si>
  <si>
    <t>Aviat U.S., Inc.</t>
  </si>
  <si>
    <t>K2 &amp; Associates Investment Management Inc.; PenderFund Capital Management Ltd.</t>
  </si>
  <si>
    <t>IQTR1778223514</t>
  </si>
  <si>
    <t>Driven Deliveries, Inc.</t>
  </si>
  <si>
    <t>Stem Holdings, Inc. (OTCPK:STMH)</t>
  </si>
  <si>
    <t>M2 Equity Partners, LLC</t>
  </si>
  <si>
    <t>IQTR691034801</t>
  </si>
  <si>
    <t>Chinook Energy Inc.</t>
  </si>
  <si>
    <t>Tourmaline Oil Corp. (TSX:TOU)</t>
  </si>
  <si>
    <t>IQTR656077701</t>
  </si>
  <si>
    <t>Kingsley Edugroup Limited</t>
  </si>
  <si>
    <t>China Maple Leaf Educational Systems Limited (SEHK:1317)</t>
  </si>
  <si>
    <t>DGMK Investment Limited; Eduking Investment Limited; Star Shine Finance Limited</t>
  </si>
  <si>
    <t>IQTR652898390</t>
  </si>
  <si>
    <t>Shimachu Co., Ltd.</t>
  </si>
  <si>
    <t>Nitori Holdings Co., Ltd. (TSE:9843)</t>
  </si>
  <si>
    <t>IRIS OHYAMA Inc.; Saitama Resona Bank, Limited; Minami Aoyama Real Estate Co., Ltd.</t>
  </si>
  <si>
    <t>IQTR693395565</t>
  </si>
  <si>
    <t>Imperial Helium Corp.</t>
  </si>
  <si>
    <t>Royal Helium Ltd. (TSXV:RHC)</t>
  </si>
  <si>
    <t>IQTR1781333670</t>
  </si>
  <si>
    <t>Luminex Corporation</t>
  </si>
  <si>
    <t>DiaSorin S.p.A. (BIT:DIA)</t>
  </si>
  <si>
    <t>BlackRock, Inc. (NYSE:BLK); The Vanguard Group, Inc.; RGM Capital, LLC; Biomedical Advanced Research And Development Authority</t>
  </si>
  <si>
    <t>IQTR711064858</t>
  </si>
  <si>
    <t>Nucleus Financial Limited</t>
  </si>
  <si>
    <t>James Hay Partnership</t>
  </si>
  <si>
    <t>Sanlam UK Limited</t>
  </si>
  <si>
    <t>IQTR703789845</t>
  </si>
  <si>
    <t>Iberdrola Australia Limited</t>
  </si>
  <si>
    <t>Iberdrola Renewables Australia Pty Ltd</t>
  </si>
  <si>
    <t>Mitsubishi UFJ Financial Group, Inc. (TSE:8306); Vinva Investment Management Limited; TCI Fund Management Limited; AC Renewables International Pte Ltd; Ciff Capital UK LP; ACEN Australia Pty Ltd</t>
  </si>
  <si>
    <t>IQTR672573501</t>
  </si>
  <si>
    <t>TIL Gaming, LLC</t>
  </si>
  <si>
    <t>IQTR1816753818</t>
  </si>
  <si>
    <t>CDK Global, Inc.</t>
  </si>
  <si>
    <t>Brookfield Business Partners L.P. (NYSE:BBU)</t>
  </si>
  <si>
    <t>IQTR1777417497</t>
  </si>
  <si>
    <t>Kraton Corporation</t>
  </si>
  <si>
    <t>DL Chemical Co., Ltd.</t>
  </si>
  <si>
    <t>BlackRock, Inc. (NYSE:BLK); The Vanguard Group, Inc.; Dimensional Fund Advisors LP; Magnetar Financial LLC</t>
  </si>
  <si>
    <t>IQTR1683180646</t>
  </si>
  <si>
    <t>IQTR696083551</t>
  </si>
  <si>
    <t>PS Business Parks, Inc.</t>
  </si>
  <si>
    <t>Public Storage (NYSE:PSA); BlackRock, Inc. (NYSE:BLK); The Vanguard Group, Inc.; Wellington Management Group LLP; T. Rowe Price Associates, Inc.</t>
  </si>
  <si>
    <t>IQTR1780484500</t>
  </si>
  <si>
    <t>Perspecta Inc.</t>
  </si>
  <si>
    <t>Peraton Corporation</t>
  </si>
  <si>
    <t>IQTR702469924</t>
  </si>
  <si>
    <t>Filae S.A.</t>
  </si>
  <si>
    <t>MyHeritage Ltd.</t>
  </si>
  <si>
    <t>IQTR712440771</t>
  </si>
  <si>
    <t>Unione di Banche Italiane S.p.A.</t>
  </si>
  <si>
    <t>Intesa Sanpaolo S.p.A. (BIT:ISP)</t>
  </si>
  <si>
    <t>HSBC Bank plc; Silchester International Investors LLP; HSBC Global Asset Management (UK) Limited; Società Cattolica di Assicurazione S.p.A.; C.O.S.P.A. di Andreoletti S.p.A.; Upifra S.A.; Parvus Asset Management Europe Limited; Fondazione Cassa di Rispamio di cuneo, Endowment Arm; Fondazione Banca del Monte di Lombardia, Endowment Arm; The Calleva Trust, Endowment Arm; P4P International S.P.A.; Polifin S.P.A.; Next Investment SRL; Scame S.n.c</t>
  </si>
  <si>
    <t>IQTR655264419</t>
  </si>
  <si>
    <t>John Laing Group Limited</t>
  </si>
  <si>
    <t>Soros Fund Management LLC</t>
  </si>
  <si>
    <t>IQTR715533026</t>
  </si>
  <si>
    <t>Riverview Financial Corporation</t>
  </si>
  <si>
    <t>IQTR1672596503</t>
  </si>
  <si>
    <t>Northview Apartment Real Estate Investment Trust</t>
  </si>
  <si>
    <t>KingSett Capital; D.D. Acquisitions Partnership; Galaxy Real Estate Core Fund LP; Galaxy Value Add Fund LP</t>
  </si>
  <si>
    <t>IQTR655630247</t>
  </si>
  <si>
    <t>Kansas City Southern</t>
  </si>
  <si>
    <t>Canadian Pacific Railway Limited (TSX:CP)</t>
  </si>
  <si>
    <t>BlackRock, Inc. (NYSE:BLK); The Vanguard Group, Inc.; Massachusetts Financial Services Company</t>
  </si>
  <si>
    <t>IQTR1677074203</t>
  </si>
  <si>
    <t>Società Cattolica di Assicurazione S.p.A.</t>
  </si>
  <si>
    <t>Assicurazioni Generali S.p.A. (BIT:G)</t>
  </si>
  <si>
    <t>IQTR716968875</t>
  </si>
  <si>
    <t>Sterling Bancorp</t>
  </si>
  <si>
    <t>Webster Financial Corporation (NYSE:WBS)</t>
  </si>
  <si>
    <t>IQTR711899437</t>
  </si>
  <si>
    <t>PiPEDO HD, Inc.</t>
  </si>
  <si>
    <t>Advantage Partners, Inc.</t>
  </si>
  <si>
    <t>IQTR1683591199</t>
  </si>
  <si>
    <t>MGM Growth Properties LLC</t>
  </si>
  <si>
    <t>VICI Properties L.P.</t>
  </si>
  <si>
    <t>MGM Resorts International (NYSE:MGM); The Vanguard Group, Inc.; Capital Research Global Investors; Capital World Investors; Barrow Hanley Global Investors</t>
  </si>
  <si>
    <t>IQTR1676218408</t>
  </si>
  <si>
    <t>Switch, Inc.</t>
  </si>
  <si>
    <t>IFM Investors Pty Ltd; DigitalBridge Group, Inc. (NYSE:DBRG)</t>
  </si>
  <si>
    <t>The Vanguard Group, Inc.; City National Rochdale, LLC</t>
  </si>
  <si>
    <t>IQTR1782462626</t>
  </si>
  <si>
    <t>Sanderson Farms, Inc.</t>
  </si>
  <si>
    <t>Cargill, Incorporated; Wayne Farms, LLC</t>
  </si>
  <si>
    <t>BlackRock, Inc. (NYSE:BLK); The Vanguard Group, Inc.; Nuance Investments, LLC; T. Rowe Price Associations, Inc.</t>
  </si>
  <si>
    <t>IQTR1676897975</t>
  </si>
  <si>
    <t>Columbus Energy Resources Limited</t>
  </si>
  <si>
    <t>Challenger Energy Group PLC (AIM:CEG)</t>
  </si>
  <si>
    <t>IQTR671943806</t>
  </si>
  <si>
    <t>Atlantic Capital Bancshares, Inc. (NasdaqGS:ACBI)</t>
  </si>
  <si>
    <t>NasdaqGS:ACBI</t>
  </si>
  <si>
    <t>SouthState Corporation (NasdaqGS:SSB)</t>
  </si>
  <si>
    <t>IQTR1674961120</t>
  </si>
  <si>
    <t>Meta Growth Corp.</t>
  </si>
  <si>
    <t>High Tide Inc. (TSXV:HITI)</t>
  </si>
  <si>
    <t>IQTR684971651</t>
  </si>
  <si>
    <t>European Distributed Energy Assets Holding AS</t>
  </si>
  <si>
    <t>Otovo ASA (OB:OTOVO)</t>
  </si>
  <si>
    <t>IQTR1757539502</t>
  </si>
  <si>
    <t>Altus Strategies plc</t>
  </si>
  <si>
    <t>Elemental Altus Royalties Corp. (TSXV:ELE)</t>
  </si>
  <si>
    <t>Condire Management, LP; LMH Explorers S.à r.l.</t>
  </si>
  <si>
    <t>IQTR1786855367</t>
  </si>
  <si>
    <t>China ZhongDi Dairy Holdings Company Limited</t>
  </si>
  <si>
    <t>Jingm Investment Company Limited; Pacific Eminent Limited; Agriculture Investment Company Limited; Tianfu Investment Company Limited</t>
  </si>
  <si>
    <t>IQTR690032707</t>
  </si>
  <si>
    <t>Gemini Student Living Limited</t>
  </si>
  <si>
    <t>Iqsa Holdco Ltd; Scape Living PLC</t>
  </si>
  <si>
    <t>APG Asset Management NV</t>
  </si>
  <si>
    <t>IQTR1674279603</t>
  </si>
  <si>
    <t>Yumeshin Holdings Co.,Ltd.</t>
  </si>
  <si>
    <t>BeNext-Yumeshin Group Co. (TSE:2154)</t>
  </si>
  <si>
    <t>IQTR702696092</t>
  </si>
  <si>
    <t>DGNV N.V.</t>
  </si>
  <si>
    <t>Gilde Equity Management Benelux B.V.</t>
  </si>
  <si>
    <t>IQTR708630452</t>
  </si>
  <si>
    <t>Core-Mark Holding Company, Inc.</t>
  </si>
  <si>
    <t>Performance Food Group Company (NYSE:PFGC)</t>
  </si>
  <si>
    <t>IQTR715201296</t>
  </si>
  <si>
    <t>Voztelecom Oigaa360 S.A.</t>
  </si>
  <si>
    <t>Gamma Communications Europe B.V.</t>
  </si>
  <si>
    <t>Inveready Asset Management, S.G.E.I.C., S.A.; Inveready Capital Company, S.L.; Institut Català de Finances Capital, SGEIC, S.A.</t>
  </si>
  <si>
    <t>IQTR655339108</t>
  </si>
  <si>
    <t>Alexco Resource Corp.</t>
  </si>
  <si>
    <t>Hecla Mining Company (NYSE:HL)</t>
  </si>
  <si>
    <t>Wheaton Precious Metals Corp. (TSX:WPM)</t>
  </si>
  <si>
    <t>IQTR1789744993</t>
  </si>
  <si>
    <t>PPD, Inc.</t>
  </si>
  <si>
    <t>Thermo Fisher Scientific Inc. (NYSE:TMO)</t>
  </si>
  <si>
    <t>Hellman &amp; Friedman LLC; The Carlyle Group Inc. (NasdaqGS:CG)</t>
  </si>
  <si>
    <t>IQTR711432967</t>
  </si>
  <si>
    <t>AES Brasil Operações S.A.</t>
  </si>
  <si>
    <t>Eneva S.A. (BOVESPA:ENEV3)</t>
  </si>
  <si>
    <t>BNDES Participações S.A. - BNDESPAR</t>
  </si>
  <si>
    <t>IQTR678398520</t>
  </si>
  <si>
    <t>Oil Search Limited</t>
  </si>
  <si>
    <t>Santos Limited (ASX:STO)</t>
  </si>
  <si>
    <t>BlackRock, Inc. (NYSE:BLK); UBS Group AG (SWX:UBSG); Wilson Asset Management (International) Pty Limited</t>
  </si>
  <si>
    <t>IQTR1674553068</t>
  </si>
  <si>
    <t>Principia Biopharma Inc.</t>
  </si>
  <si>
    <t>Morgenthaler Management Corporation; SR One Capital Management, LP; OrbiMed Advisors LLC; Sofinnova Investment, Inc.; WS Investment Co.; HBM Partners Ltd.; New Leaf Venture Partners, LLC; G C &amp; H Investments; Mission Bay Capital LLC; Alexandria Equities, LLC; Samsara BioCapital LLC</t>
  </si>
  <si>
    <t>IQTR684040283</t>
  </si>
  <si>
    <t>Inovalon Holdings, Inc.</t>
  </si>
  <si>
    <t>Insight Venture Management, LLC; Nordic Capital; 22C Capital LLC</t>
  </si>
  <si>
    <t>BlackRock, Inc. (NYSE:BLK); The Vanguard Group, Inc.; Black Creek Investment Management Inc.; Meritas Group, Inc.</t>
  </si>
  <si>
    <t>IQTR1678120840</t>
  </si>
  <si>
    <t>AA Limited</t>
  </si>
  <si>
    <t>Warburg Pincus LLC; TowerBrook Capital Partners (U.K.) LLP</t>
  </si>
  <si>
    <t>University of Texas Investment Management Company; Davidson Kempner European Partners, LLP</t>
  </si>
  <si>
    <t>IQTR695978883</t>
  </si>
  <si>
    <t>Chilisin Electronics Corp.</t>
  </si>
  <si>
    <t>Yageo Corporation (TWSE:2327)</t>
  </si>
  <si>
    <t>IQTR1672605512</t>
  </si>
  <si>
    <t>CenterState Bank Corporation</t>
  </si>
  <si>
    <t>IQTR652660093</t>
  </si>
  <si>
    <t>American National Group, Inc.</t>
  </si>
  <si>
    <t>Brookfield Reinsurance Ltd. (NYSE:BNRE)</t>
  </si>
  <si>
    <t>The Moody Foundation; Moody National Bank; Libbie Shearn Moody Trust; Moody Medical Research Institute</t>
  </si>
  <si>
    <t>IQTR1676860526</t>
  </si>
  <si>
    <t>IQTR707476145</t>
  </si>
  <si>
    <t>Yintech Investment Holdings Limited</t>
  </si>
  <si>
    <t>IQTR684066793</t>
  </si>
  <si>
    <t>Gamesys Group plc</t>
  </si>
  <si>
    <t>Bally's Corporation (NYSE:BALY)</t>
  </si>
  <si>
    <t>IQTR709044735</t>
  </si>
  <si>
    <t>Mosaico Tecnologia ao Consumidor S.A.</t>
  </si>
  <si>
    <t>Banco Pan S.A. (BOVESPA:BPAN4)</t>
  </si>
  <si>
    <t>IQTR1684290787</t>
  </si>
  <si>
    <t>Suncrest Bank</t>
  </si>
  <si>
    <t>Citizens Business Bank</t>
  </si>
  <si>
    <t>Banc Funds Company, L.L.C.; Castle Creek Advisors VIII LLC</t>
  </si>
  <si>
    <t>IQTR1675408206</t>
  </si>
  <si>
    <t>HMS Holdings Corp.</t>
  </si>
  <si>
    <t>Gainwell Technologies LLC</t>
  </si>
  <si>
    <t>IQTR699086152</t>
  </si>
  <si>
    <t>Byte Computer S.A.</t>
  </si>
  <si>
    <t>Ideal Holdings S.A. (ATSE:INTEK)</t>
  </si>
  <si>
    <t>Alpha Services and Holdings S.A. (ATSE:ALPHA); Alpha Asset Management A.E.D.A.K.</t>
  </si>
  <si>
    <t>IQTR1789391916</t>
  </si>
  <si>
    <t>BroadVision, Inc.</t>
  </si>
  <si>
    <t>IQTR661403410</t>
  </si>
  <si>
    <t>Vivint Solar, Inc.</t>
  </si>
  <si>
    <t>Sunrun Inc. (NasdaqGS:RUN)</t>
  </si>
  <si>
    <t>IQTR675583771</t>
  </si>
  <si>
    <t>Sella Capital Real Estate Ltd. (TASE:SLARL)</t>
  </si>
  <si>
    <t>TASE:SLARL</t>
  </si>
  <si>
    <t>Mivne Real Estate (K.D) Ltd (TASE:MVNE)</t>
  </si>
  <si>
    <t>IQTR695307301</t>
  </si>
  <si>
    <t>Cardtronics plc</t>
  </si>
  <si>
    <t>NCR Corporation (NYSE:NCR)</t>
  </si>
  <si>
    <t>IQTR700566078</t>
  </si>
  <si>
    <t>Intertrust N.V.</t>
  </si>
  <si>
    <t>Corporation Service Company, Inc.</t>
  </si>
  <si>
    <t>IQTR1760800772</t>
  </si>
  <si>
    <t>IQTR1675894005</t>
  </si>
  <si>
    <t>Covanta Holding Corporation</t>
  </si>
  <si>
    <t>Equity Group Investments</t>
  </si>
  <si>
    <t>IQTR1673959482</t>
  </si>
  <si>
    <t>Standard Industries Inc.</t>
  </si>
  <si>
    <t>The Vanguard Group, Inc.; Standard Investments LLC</t>
  </si>
  <si>
    <t>IQTR712709779</t>
  </si>
  <si>
    <t>SSM Holding AB (publ)</t>
  </si>
  <si>
    <t>Amasten Fastighets AB (publ)</t>
  </si>
  <si>
    <t>Svenska Handelsbanken AB (publ) (OM:SHB A); Länsförsäkringar Fondförvaltning Aktiebolag; Weland Holding AB; Samhällsbyggnadsbolaget i Norden AB (publ) (OM:SBB B)</t>
  </si>
  <si>
    <t>IQTR691852249</t>
  </si>
  <si>
    <t>TGR Financial, Inc.</t>
  </si>
  <si>
    <t>First Foundation Inc. (NasdaqGM:FFWM)</t>
  </si>
  <si>
    <t>Lightyear Capital LLC; GMT Capital Corp.; Endicott Management Company; Constitution Capital Partners, LLC</t>
  </si>
  <si>
    <t>IQTR717250526</t>
  </si>
  <si>
    <t>Revelo Resources Corp.</t>
  </si>
  <si>
    <t>Austral Gold Limited (ASX:AGD)</t>
  </si>
  <si>
    <t>Tiger Royalties and investments Plc (AIM:TIR)</t>
  </si>
  <si>
    <t>IQTR686761576</t>
  </si>
  <si>
    <t>SICIT Group S.p.A.</t>
  </si>
  <si>
    <t>Galileo Otto S.à r.l.</t>
  </si>
  <si>
    <t>IQTR711758242</t>
  </si>
  <si>
    <t>Assiut Islamic Trading Co.</t>
  </si>
  <si>
    <t>IQTR705413078</t>
  </si>
  <si>
    <t>Dragon Crown Group Holdings Limited</t>
  </si>
  <si>
    <t>Great River Smarter Logistics (Hong Kong) Ltd</t>
  </si>
  <si>
    <t>IQTR1684798973</t>
  </si>
  <si>
    <t>Rebelle AB (publ)</t>
  </si>
  <si>
    <t>Vinted UAB</t>
  </si>
  <si>
    <t>Deutsche Balaton AG (DB:BBHK); Friheden Invest A/S; High-Tech Gründerfonds Management GmbH; Hanse Ventures BSJ GmbH; Skandia Fonder AB; HCS Beteiligungsgesellschaft mbH; North-East Venture A/S; HV Growth Fund GmbH &amp; Co. KG; Scg Beteiligungs Ug (HaftungsbeschrÄNkt); Style Beteiligungs Gmbh &amp; Co. Kg; Hanse Ventures Investment Pool I GmbH &amp; Co. KG; Stiftelsen Facilitator</t>
  </si>
  <si>
    <t>IQTR1793269960</t>
  </si>
  <si>
    <t>Bajrang Finance Limited</t>
  </si>
  <si>
    <t>Remi Sales and Engineering Limited (BSE:504360); Remi Securities Limited; K K Fincorp Limited (BSE:503669); Rajendra Finance Private Limited; Remi Finance &amp; Investment Private Limited</t>
  </si>
  <si>
    <t>IQTR700821707</t>
  </si>
  <si>
    <t>IQTR1678132190</t>
  </si>
  <si>
    <t>CareTech Holdings PLC</t>
  </si>
  <si>
    <t>Sheikh Holdings Group (Investments) Limited; Thcp Advisory Limited, Asset Management Arm; Kensington Capital Limited; Belgravia Investments Limited</t>
  </si>
  <si>
    <t>Amati Global Investors Ltd.; Hargreave Hale Ltd.; Lombard Odier Asset Management (Europe) Limited; Tellworth Investments LLP; Ovmk Vermogensbeheer; Kernow Asset Management Limited</t>
  </si>
  <si>
    <t>IQTR1778200052</t>
  </si>
  <si>
    <t>Weingarten Realty Investors</t>
  </si>
  <si>
    <t>Kimco Realty Corporation (NYSE:KIM)</t>
  </si>
  <si>
    <t>IQTR711427259</t>
  </si>
  <si>
    <t>Seapeak LLC</t>
  </si>
  <si>
    <t>Stonepeak Partners LP</t>
  </si>
  <si>
    <t>Teekay Corporation (NYSE:TK); Teekay GP L.L.C.; Teekay Finance Limited</t>
  </si>
  <si>
    <t>IQTR1684416143</t>
  </si>
  <si>
    <t>Randviken Fastigheter AB</t>
  </si>
  <si>
    <t>Stenhus Fastigheter i Norden AB (publ) (OM:SFAST)</t>
  </si>
  <si>
    <t>Prior &amp; Nilsson Fond- Och KapitalfÖRvaltning Aktiebolag; Danske Invest Sverige Småbolag</t>
  </si>
  <si>
    <t>IQTR1783316584</t>
  </si>
  <si>
    <t>Forterra, Inc.</t>
  </si>
  <si>
    <t>Quikrete Holdings, Inc.</t>
  </si>
  <si>
    <t>IQTR705191145</t>
  </si>
  <si>
    <t>Mobile Mini, Inc.</t>
  </si>
  <si>
    <t>WillScot Mobile Mini Holdings Corp. (NasdaqCM:WSC)</t>
  </si>
  <si>
    <t>Elliott Management Corporation; Donerail Group LP</t>
  </si>
  <si>
    <t>IQTR656934333</t>
  </si>
  <si>
    <t>Cocokarafine Group Co., Ltd.</t>
  </si>
  <si>
    <t>MatsukiyoCocokara &amp; Co. (TSE:3088)</t>
  </si>
  <si>
    <t>The Master Trust Bank of Japan, Ltd.; Segami Fudosan K.K.; Hibiki Path Advisors Pte. Ltd.</t>
  </si>
  <si>
    <t>IQTR653090363</t>
  </si>
  <si>
    <t>Tower Property Fund Limited</t>
  </si>
  <si>
    <t>RDC Properties Limited (BSM:RDCP)</t>
  </si>
  <si>
    <t>Prescient Investment Management (Pty) Ltd.; Allan Gray Limited; Bridge Fund Managers</t>
  </si>
  <si>
    <t>IQTR716509136</t>
  </si>
  <si>
    <t>Excelpoint Technology Ltd.</t>
  </si>
  <si>
    <t>WT Semiconductor Pte. Ltd.</t>
  </si>
  <si>
    <t>IQTR1778157254</t>
  </si>
  <si>
    <t>Zenabis Global Inc.</t>
  </si>
  <si>
    <t>HEXO Corp. (TSX:HEXO)</t>
  </si>
  <si>
    <t>Eight Capital Management LLC</t>
  </si>
  <si>
    <t>IQTR704571850</t>
  </si>
  <si>
    <t>Safari Investments RSA Limited (JSE:SAR)</t>
  </si>
  <si>
    <t>JSE:SAR</t>
  </si>
  <si>
    <t>Reya Gola Investments Pty Ltd; Heriot Investments Proprietary Limited; Heriot Properties Proprietary Limited</t>
  </si>
  <si>
    <t>IQTR1791203824</t>
  </si>
  <si>
    <t>Trudaine Participations</t>
  </si>
  <si>
    <t>Vatel Capital SAS</t>
  </si>
  <si>
    <t>IQTR703853427</t>
  </si>
  <si>
    <t>Filta Group Holdings Limited</t>
  </si>
  <si>
    <t>Franchise Brands plc (AIM:FRAN)</t>
  </si>
  <si>
    <t>Gresham House Asset Management Limited; Meredian Settlement Trust</t>
  </si>
  <si>
    <t>IQTR1771861278</t>
  </si>
  <si>
    <t>Telrad Networks Ltd</t>
  </si>
  <si>
    <t>Liquid Telecommunications South Africa (Pty) Lty</t>
  </si>
  <si>
    <t>Fortissimo Capital Management Ltd.</t>
  </si>
  <si>
    <t>IQTR1782224079</t>
  </si>
  <si>
    <t>Transcend Residential Property Fund Limited (JSE:TPF)</t>
  </si>
  <si>
    <t>JSE:TPF</t>
  </si>
  <si>
    <t>Emira Property Fund Limited (JSE:EMI)</t>
  </si>
  <si>
    <t>Development Bank of Southern Africa; Public Sector Pension Investment Board</t>
  </si>
  <si>
    <t>IQTR1791526553</t>
  </si>
  <si>
    <t>Noble Energy, Inc.</t>
  </si>
  <si>
    <t>IQTR677702303</t>
  </si>
  <si>
    <t>Hill-Rom Holdings, Inc.</t>
  </si>
  <si>
    <t>Baxter International Inc. (NYSE:BAX)</t>
  </si>
  <si>
    <t>IQTR1680054879</t>
  </si>
  <si>
    <t>Seven Generations Energy Ltd.</t>
  </si>
  <si>
    <t>ARC Resources Ltd. (TSX:ARX)</t>
  </si>
  <si>
    <t>CPP Investments</t>
  </si>
  <si>
    <t>IQTR704004429</t>
  </si>
  <si>
    <t>Kungsleden AB (publ)</t>
  </si>
  <si>
    <t>Castellum AB (publ) (OM:CAST)</t>
  </si>
  <si>
    <t>IQTR1676799195</t>
  </si>
  <si>
    <t>Neenah, Inc.</t>
  </si>
  <si>
    <t>IQTR1775878250</t>
  </si>
  <si>
    <t>Preferred Apartment Communities, Inc.</t>
  </si>
  <si>
    <t>IQTR1771637034</t>
  </si>
  <si>
    <t>Storm Resources Ltd.</t>
  </si>
  <si>
    <t>IQTR1757573607</t>
  </si>
  <si>
    <t>Swissmed Centrum Zdrowia S.A.</t>
  </si>
  <si>
    <t>LUX MED Sp. z o.o.</t>
  </si>
  <si>
    <t>IQTR1673231665</t>
  </si>
  <si>
    <t>Arcus ASA</t>
  </si>
  <si>
    <t>Anora Group Oyj (HLSE:ANORA)</t>
  </si>
  <si>
    <t>Canica AS; HOFF SA; Geveran Trading Co., Ltd.</t>
  </si>
  <si>
    <t>IQTR690113080</t>
  </si>
  <si>
    <t>Global Blood Therapeutics, Inc.</t>
  </si>
  <si>
    <t>BlackRock, Inc. (NYSE:BLK); The Vanguard Group, Inc.; Perceptive Advisors LLC; Fidelity Management &amp; Research Company LLC; Janus Henderson Group plc (NYSE:JHG); Deep Track Capital, LP</t>
  </si>
  <si>
    <t>IQTR1795597835</t>
  </si>
  <si>
    <t>Remi Securities Limited</t>
  </si>
  <si>
    <t>Bajrang Finance Limited; Remi Sales and Engineering Limited (BSE:504360); K K Fincorp Limited (BSE:503669); Remi Finance &amp; Investment Private Limited</t>
  </si>
  <si>
    <t>IQTR708806899</t>
  </si>
  <si>
    <t>Voluntis S.A.</t>
  </si>
  <si>
    <t>AptarGroup, Inc. (NYSE:ATR)</t>
  </si>
  <si>
    <t>LBO France; Debiopharm Innovation Fund SA; Vesalius Biocapital Partners S.à R.L.; Bpifrance Participations SA; Sham Innovation Santé</t>
  </si>
  <si>
    <t>IQTR1675066809</t>
  </si>
  <si>
    <t>Paloma Natural Gas, LLC</t>
  </si>
  <si>
    <t>Paloma Resources, LLC</t>
  </si>
  <si>
    <t>LS Power Development, LLC; Franklin Advisers, Inc.; Anchorage Capital Group, L.L.C.; Gen IV Investment Opportunities LLC</t>
  </si>
  <si>
    <t>IQTR1759299962</t>
  </si>
  <si>
    <t>Slack Technologies, LLC</t>
  </si>
  <si>
    <t>Salesforce, Inc. (NYSE:CRM)</t>
  </si>
  <si>
    <t>Accel Partners; Glynn Capital Management; Institutional Venture Partners; Kleiner Perkins Caufield &amp; Byers; Telesoft Partners; Comcast Ventures; Index Ventures SA; GGV Capital, LLC; Horizons Ventures Limited; Meyer Ventures, LLC; Spark Capital Partners, LLC; Global Founders Capital Management GmbH; TrueBridge Captial Partners, Inc.; GP Bullhound LLP, Investment Arm; GV Management Company, LLC; Andreessen Horowitz LLC; Lowercase Capital; Thrive Capital Management, LLC; DST Global; The Social+Capital Partnership, L.L.C.; Slow Ventures LLC; FundersClub Inc.; Dragoneer Investment Group, LLC; AME Cloud Ventures, LLC; Bloomberg Beta L.P.; Plus Capital; Sands Capital Ventures, LLC; Social Capital PEP Management LLC; Scale-Up Venture Capital; SoftBank Investment Advisers (UK) Limited; M13 Ventures Management, LLC; Race Capital; Bond Capital Management LP; Ben Jen Holdings SLLC; Next Play Ventures, LLC</t>
  </si>
  <si>
    <t>IQTR696675016</t>
  </si>
  <si>
    <t>Monarch Gold Corporation</t>
  </si>
  <si>
    <t>Desjardins Capital; Fonds de solidarité FTQ; Fonds régionaux de solidarité FTQ Abitibi-Témiscamingue; Fonds régionaux de solidarité FTQ s.e.c. Nord-du-Québec; Investissement Québec, Investment Arm</t>
  </si>
  <si>
    <t>IQTR693727845</t>
  </si>
  <si>
    <t>Mimecast Limited</t>
  </si>
  <si>
    <t>Permira Advisers Ltd.</t>
  </si>
  <si>
    <t>IQTR1760998874</t>
  </si>
  <si>
    <t>PFB Corporation</t>
  </si>
  <si>
    <t>The Riverside Company</t>
  </si>
  <si>
    <t>IQTR1687241629</t>
  </si>
  <si>
    <t>amaysim Australia Limited</t>
  </si>
  <si>
    <t>WAM Capital Limited (ASX:WAM); Wilson Asset Management (International) Pty Limited</t>
  </si>
  <si>
    <t>University of Notre Dame; Challenger Limited (ASX:CGF); Investmentaktiengesellschaft FÜR Langfristige Investoren Tgv; Merlon Capital Partners Pty Limited</t>
  </si>
  <si>
    <t>IQTR698247030</t>
  </si>
  <si>
    <t>Uro Property Holdings, S.A. (BME:YURO)</t>
  </si>
  <si>
    <t>BME:YURO</t>
  </si>
  <si>
    <t>Banco Santander, S.A. (BME:SAN)</t>
  </si>
  <si>
    <t>Ziloti Holding S.A.</t>
  </si>
  <si>
    <t>IQTR678467764</t>
  </si>
  <si>
    <t>Uniden Holdings Corporation</t>
  </si>
  <si>
    <t>Valencia K.K.</t>
  </si>
  <si>
    <t>IQTR1788547963</t>
  </si>
  <si>
    <t>Alcanna Inc.</t>
  </si>
  <si>
    <t>Ace Liquor Corporation</t>
  </si>
  <si>
    <t>IQTR1684733236</t>
  </si>
  <si>
    <t>Ratos AB (publ) (OM:RATO B)</t>
  </si>
  <si>
    <t>The Bank of New York Mellon Corporation (NYSE:BK); Goldman Sachs International; Morgan Stanley &amp; Co. International plc; Jce Group Aktiebolag; Nordea Funds AB; Nordea Investment Management AB; Nordea Nordic Small Cap Fund; Otus Capital Management Limited; Ennismore Fund Management Limited; State Street Bank and Trust Company; Samson Rock Capital LLP; Caceis Bank; RBCB Lux Ucits Ex-Mig; CBNY-DFA-Intl Small Cap V; The Northern Trust Company, London Branch</t>
  </si>
  <si>
    <t>IQTR1802006189</t>
  </si>
  <si>
    <t>Bilot Oyj</t>
  </si>
  <si>
    <t>Vincit Oyj (HLSE:VINCIT)</t>
  </si>
  <si>
    <t>IQTR1769878525</t>
  </si>
  <si>
    <t>IQTR699485852</t>
  </si>
  <si>
    <t>Anevia Société Anonyme</t>
  </si>
  <si>
    <t>ATEME SA (ENXTPA:ATEME)</t>
  </si>
  <si>
    <t>IQTR690990090</t>
  </si>
  <si>
    <t>CyrusOne Inc.</t>
  </si>
  <si>
    <t>IQTR1758457885</t>
  </si>
  <si>
    <t>Diamond S Shipping Inc.</t>
  </si>
  <si>
    <t>International Seaways, Inc. (NYSE:INSW)</t>
  </si>
  <si>
    <t>WL Ross &amp; Co. LLC; Capital Maritime &amp; Trading Corp.; Capital Product Partners L.P. (NasdaqGS:CPLP); Crude Carriers Investments Corp</t>
  </si>
  <si>
    <t>IQTR709847075</t>
  </si>
  <si>
    <t>Cerner Corporation</t>
  </si>
  <si>
    <t>Oracle Corporation (NYSE:ORCL)</t>
  </si>
  <si>
    <t>IQTR1762126403</t>
  </si>
  <si>
    <t>Starburst Holdings Limited</t>
  </si>
  <si>
    <t>Nordic Flow Control Pte. Ltd.</t>
  </si>
  <si>
    <t>IQTR1758036102</t>
  </si>
  <si>
    <t>TearLab Corporation</t>
  </si>
  <si>
    <t>Accelmed Partners</t>
  </si>
  <si>
    <t>CR Group L.P.</t>
  </si>
  <si>
    <t>IQTR667637067</t>
  </si>
  <si>
    <t>Soilbuild Business Space REIT</t>
  </si>
  <si>
    <t>DBS Bank Ltd.</t>
  </si>
  <si>
    <t>IQTR698156009</t>
  </si>
  <si>
    <t>Dunkin' Brands Group, Inc.</t>
  </si>
  <si>
    <t>Inspire Brands, Inc.</t>
  </si>
  <si>
    <t>IQTR693649029</t>
  </si>
  <si>
    <t>Mapletree North Asia Commercial Trust</t>
  </si>
  <si>
    <t>Mapletree Pan Asia Commercial Trust (SGX:N2IU)</t>
  </si>
  <si>
    <t>DBS Bank Ltd.; Mapletree North Asia Commercial Trust Management Ltd.; Mapletree North Asia Property Management Limited; Suffolk Assets Pte. Ltd.; Kent Assets Pte. Ltd.</t>
  </si>
  <si>
    <t>IQTR1780971680</t>
  </si>
  <si>
    <t>Bnf Corporation Ltd.</t>
  </si>
  <si>
    <t>Vissem Electronics Co., Ltd. (KOSDAQ:A072950)</t>
  </si>
  <si>
    <t>IQTR684292019</t>
  </si>
  <si>
    <t>Cadence Bancorporation</t>
  </si>
  <si>
    <t>Cadence Bank (NYSE:CADE)</t>
  </si>
  <si>
    <t>IQTR711140044</t>
  </si>
  <si>
    <t>Livongo Health, Inc.</t>
  </si>
  <si>
    <t>Teladoc Health, Inc. (NYSE:TDOC)</t>
  </si>
  <si>
    <t>Threshold Ventures Management Company, LLC; Humana Venture Capital; Kleiner Perkins Caufield &amp; Byers; Sapphire Ventures, LLC; EDBI Pte Ltd; General Catalyst Group Management, LLC; Kinnevik AB (OM:KINV B); Merck Global Health Innovation Fund, LLC; 7wire Ventures; M12; Zaffre Investments, LLC; Echo Health Ventures, LLC</t>
  </si>
  <si>
    <t>IQTR682164205</t>
  </si>
  <si>
    <t>Biuro Inwestycji Kapitalowych S.A.</t>
  </si>
  <si>
    <t>Nrep Nsf Iv Holding 2 S.À R.L.</t>
  </si>
  <si>
    <t>IQTR704398024</t>
  </si>
  <si>
    <t>Atlantia SpA</t>
  </si>
  <si>
    <t>Schematrentatre S.P.A.</t>
  </si>
  <si>
    <t>HSBC Holdings plc (LSE:HSBA); GIC Private Limited; Fondazione Cassa di Risparmio di Torino, Endowment Arm</t>
  </si>
  <si>
    <t>IQTR1778309333</t>
  </si>
  <si>
    <t>Teranga Gold Corporation</t>
  </si>
  <si>
    <t>Barrick Gold Corporation (TSX:ABX); Tablo Corporation</t>
  </si>
  <si>
    <t>IQTR695166411</t>
  </si>
  <si>
    <t>On-Bright Electronics Incorporated</t>
  </si>
  <si>
    <t>Axiom Asia Private Capital Pte. Ltd.; Pavilion Capital Pte. Ltd.</t>
  </si>
  <si>
    <t>Lite-On Semiconductor Corp.</t>
  </si>
  <si>
    <t>IQTR650905691</t>
  </si>
  <si>
    <t>ZAGG Inc</t>
  </si>
  <si>
    <t>Evercel, Inc. (OTCPK:EVRC)</t>
  </si>
  <si>
    <t>IQTR697854218</t>
  </si>
  <si>
    <t>PRGX Global, Inc.</t>
  </si>
  <si>
    <t>Ardian</t>
  </si>
  <si>
    <t>Northern Right Capital Management, L.P.</t>
  </si>
  <si>
    <t>IQTR699517206</t>
  </si>
  <si>
    <t>IHS Markit Ltd.</t>
  </si>
  <si>
    <t>S&amp;P Global Inc. (NYSE:SPGI)</t>
  </si>
  <si>
    <t>BlackRock, Inc. (NYSE:BLK); The Vanguard Group, Inc.; CPP Investments</t>
  </si>
  <si>
    <t>IQTR696448118</t>
  </si>
  <si>
    <t>Focus Energia Holding Participações S.A.</t>
  </si>
  <si>
    <t>IQTR1761609566</t>
  </si>
  <si>
    <t>Europcar Mobility Group S.A.</t>
  </si>
  <si>
    <t>Volkswagen AG (XTRA:VOW3); Pon Holdings B.V.; Attestor Limited</t>
  </si>
  <si>
    <t>King Street Capital Management, L.P.; Anchorage Capital Group, L.L.C.; Marathon Asset Management, LP; AB CarVal Investors LP; Centerbridge Partners, L.P.; Monarch; Diameter Capital Partners LP; Attestor Limited</t>
  </si>
  <si>
    <t>IQTR1675552230</t>
  </si>
  <si>
    <t>Leyou Technologies Holdings Limited</t>
  </si>
  <si>
    <t>Image Frame Investment (HK) Limited</t>
  </si>
  <si>
    <t>Novel New Limited; Port New Limited; LaGuardia Venture Limited</t>
  </si>
  <si>
    <t>IQTR685722603</t>
  </si>
  <si>
    <t>Sunningdale Tech Ltd</t>
  </si>
  <si>
    <t>Novo Tellus Capital Partners</t>
  </si>
  <si>
    <t>Yarwood Engineering &amp; Trading Limited</t>
  </si>
  <si>
    <t>IQTR694471022</t>
  </si>
  <si>
    <t>Applegreen Limited</t>
  </si>
  <si>
    <t>Blackstone Inc. (NYSE:BX); B&amp;J Holdings Limited</t>
  </si>
  <si>
    <t>IQTR699172167</t>
  </si>
  <si>
    <t>Highland Gold Mining Limited</t>
  </si>
  <si>
    <t>Fortiana Holdings Limited</t>
  </si>
  <si>
    <t>IQTR681277262</t>
  </si>
  <si>
    <t>Reno De Medici S.p.A.</t>
  </si>
  <si>
    <t>Cascades Inc. (TSX:CAS)</t>
  </si>
  <si>
    <t>IQTR1673054114</t>
  </si>
  <si>
    <t>Microwave Vision S.A.</t>
  </si>
  <si>
    <t>HLD Associés</t>
  </si>
  <si>
    <t>Bpifrance Investissement SAS; Seventure Partners; Eximium SAS</t>
  </si>
  <si>
    <t>IQTR686238199</t>
  </si>
  <si>
    <t>Forescout Technologies, Inc.</t>
  </si>
  <si>
    <t>Advent International Corporation; Crosspoint Capital Partners, LP</t>
  </si>
  <si>
    <t>Accel Partners; Amadeus Capital Partners Limited; Corvex Management LP; Jericho Capital Asset Management L.P.</t>
  </si>
  <si>
    <t>IQTR653797757</t>
  </si>
  <si>
    <t>Eclipse Gold Mining Corporation</t>
  </si>
  <si>
    <t>Elevation Gold Mining Corporation (TSXV:ELVT)</t>
  </si>
  <si>
    <t>IQTR697313966</t>
  </si>
  <si>
    <t>RSL Care RDNS Limited</t>
  </si>
  <si>
    <t>IQTR718516098</t>
  </si>
  <si>
    <t>Simple S.A.</t>
  </si>
  <si>
    <t>CRON Sp. z o.o.</t>
  </si>
  <si>
    <t>IQTR697784619</t>
  </si>
  <si>
    <t>First Midwest Bancorp, Inc.</t>
  </si>
  <si>
    <t>Old National Bancorp (NasdaqGS:ONB)</t>
  </si>
  <si>
    <t>IQTR717017437</t>
  </si>
  <si>
    <t>Senex Energy Limited</t>
  </si>
  <si>
    <t>Posco International Corporation (KOSE:A047050)</t>
  </si>
  <si>
    <t>IQTR1757419076</t>
  </si>
  <si>
    <t>Aris Mining Holdings Corp.</t>
  </si>
  <si>
    <t>IQTR1793231255</t>
  </si>
  <si>
    <t>Suchuang Gas Corporation Limited</t>
  </si>
  <si>
    <t>China Resources Gas Co., Ltd.</t>
  </si>
  <si>
    <t>Shanghai Dazhong Public Utilities(Group) Co.,Ltd. (SHSE:600635); Dazhong (Hongkong) International Corporation Limited; Action East International Limited</t>
  </si>
  <si>
    <t>IQTR1679383354</t>
  </si>
  <si>
    <t>Euro Cosmetic S.p.A.</t>
  </si>
  <si>
    <t>Fine Foods &amp; Pharmaceuticals N.T.M. S.p.A. (BIT:FF)</t>
  </si>
  <si>
    <t>Findea's Srl; MD S.R.L.</t>
  </si>
  <si>
    <t>IQTR1682531200</t>
  </si>
  <si>
    <t>Hulisani Limited</t>
  </si>
  <si>
    <t>Reatile Group Proprietary Limited</t>
  </si>
  <si>
    <t>Mazi Capital (Pty) Limited</t>
  </si>
  <si>
    <t>IQTR1757531289</t>
  </si>
  <si>
    <t>Rotam Global AgroSciences Limited</t>
  </si>
  <si>
    <t>Albaugh, LLC</t>
  </si>
  <si>
    <t>IQTR1762383811</t>
  </si>
  <si>
    <t>Neways Electronics International N.V.</t>
  </si>
  <si>
    <t>Infestos Sustainability B.V.</t>
  </si>
  <si>
    <t>IQTR1671938446</t>
  </si>
  <si>
    <t>West Suburban Bancorp, Inc.</t>
  </si>
  <si>
    <t>Old Second Bancorp, Inc. (NasdaqGS:OSBC)</t>
  </si>
  <si>
    <t>West Suburban Bancorp Inc, Esop</t>
  </si>
  <si>
    <t>IQTR1675228383</t>
  </si>
  <si>
    <t>Acceleron Pharma Inc.</t>
  </si>
  <si>
    <t>Avoro Capital Advisors LLC; Holocene Advisors, LP; Darwin Global Management Limited</t>
  </si>
  <si>
    <t>IQTR1683515186</t>
  </si>
  <si>
    <t>Hankuk Paper Mfg. Co., Ltd</t>
  </si>
  <si>
    <t>Haesung Industrial Co., Ltd. (KOSDAQ:A034810)</t>
  </si>
  <si>
    <t>IQTR667005622</t>
  </si>
  <si>
    <t>Artefact SA</t>
  </si>
  <si>
    <t>Truffle Capital S.A.S.; Weinberg Capital Partners; Financiere Arbevel</t>
  </si>
  <si>
    <t>IQTR1682210246</t>
  </si>
  <si>
    <t>WPX Energy, Inc.</t>
  </si>
  <si>
    <t>Devon Energy Corporation (NYSE:DVN)</t>
  </si>
  <si>
    <t>BlackRock, Inc. (NYSE:BLK); The Vanguard Group, Inc.; EnCap Investments L.P.; Felix Energy Holdings II, LLC</t>
  </si>
  <si>
    <t>IQTR690048953</t>
  </si>
  <si>
    <t>Coland Holdings Limited</t>
  </si>
  <si>
    <t>Oceanic World Sub Corp</t>
  </si>
  <si>
    <t>IQTR688276914</t>
  </si>
  <si>
    <t>Ocean Outdoor Limited</t>
  </si>
  <si>
    <t>Atairos Group, Inc.</t>
  </si>
  <si>
    <t>Mariposa Acquisition III, LLC; LionTree Ocelot LLC</t>
  </si>
  <si>
    <t>IQTR1781370404</t>
  </si>
  <si>
    <t>Korea Auto Glass Co., Ltd.</t>
  </si>
  <si>
    <t>KCC GLASS Corporation (KOSE:A344820)</t>
  </si>
  <si>
    <t>IQTR689853029</t>
  </si>
  <si>
    <t>EasyVista S.A.</t>
  </si>
  <si>
    <t>Eurazeo PME</t>
  </si>
  <si>
    <t>Very S.A.S.; Animation De Participations Industrielles Commerciales Et Artisanales - A.P.I.C.A. SAS; Alclan SC</t>
  </si>
  <si>
    <t>IQTR689180509</t>
  </si>
  <si>
    <t>The Lexington Company AB (publ)</t>
  </si>
  <si>
    <t>Finlayson &amp; Co Oy</t>
  </si>
  <si>
    <t>IQTR1772271667</t>
  </si>
  <si>
    <t>Mandiant, Inc.</t>
  </si>
  <si>
    <t>Google LLC</t>
  </si>
  <si>
    <t>BlackRock, Inc. (NYSE:BLK); The Vanguard Group, Inc.; Blackstone Inc. (NYSE:BX); Shapiro Capital Management LLC; Allianz Global Investors U.S. LLC; Blackstone Tactical Opportunities Advisors L.L.C.; Blackstone Group Management L.L.C.; FMR LLC; ClearSky</t>
  </si>
  <si>
    <t>IQTR1773786962</t>
  </si>
  <si>
    <t>Premier Gold Mines Limited</t>
  </si>
  <si>
    <t>Equinox Gold Corp. (TSX:EQX)</t>
  </si>
  <si>
    <t>Orion Mine Finance</t>
  </si>
  <si>
    <t>IQTR698510580</t>
  </si>
  <si>
    <t>Energica Motor Company S.p.A.</t>
  </si>
  <si>
    <t>Ideanomics, Inc. (NasdaqCM:IDEX)</t>
  </si>
  <si>
    <t>CRP Technology S.r.l.; CRP Meccanica S.r.l.; Maison ER &amp; CIE S.C.A.; EMCH S.r.l.</t>
  </si>
  <si>
    <t>IQTR1681464223</t>
  </si>
  <si>
    <t>Dermira, Inc.</t>
  </si>
  <si>
    <t>Bay City Capital LLC; New Enterprise Associates, Inc.; Sabby Capital; New Enterprise Associates 13, L.P.</t>
  </si>
  <si>
    <t>IQTR650607200</t>
  </si>
  <si>
    <t>McAfee Corp. (NasdaqGS:MCFE)</t>
  </si>
  <si>
    <t>NasdaqGS:MCFE</t>
  </si>
  <si>
    <t>Advent International Corporation; GIC Private Limited; CPP Investments; Abu Dhabi Investment Authority; Permira Advisers LLC; Crosspoint Capital Partners, LP</t>
  </si>
  <si>
    <t>McAfee LLC; TPG Global, LLC; TPG VII Manta AIV Co-Invest, L.P.; TPG VII Manta Blocker Co-Invest I, L.P.; TPG VII Manta AIV I, L.P.; TPG VII Manta Holdings II, L.P.; TPG VII Side-by-Side Separate Account I, L.P.</t>
  </si>
  <si>
    <t>IQTR1757348954</t>
  </si>
  <si>
    <t>CoreSite Realty Corporation</t>
  </si>
  <si>
    <t>American Tower Investments LLC</t>
  </si>
  <si>
    <t>IQTR1758441960</t>
  </si>
  <si>
    <t>National Petrochemical Company</t>
  </si>
  <si>
    <t>Saudi Industrial Investment Group (SASE:2250)</t>
  </si>
  <si>
    <t>General Organization for Social Insurance</t>
  </si>
  <si>
    <t>IQTR1683297946</t>
  </si>
  <si>
    <t>Medallia, Inc.</t>
  </si>
  <si>
    <t>Sequoia Capital Operations LLC; Wasatch Advisors Inc; Champlain Investment Partners, LLC</t>
  </si>
  <si>
    <t>IQTR1675281772</t>
  </si>
  <si>
    <t>Atotech Limited</t>
  </si>
  <si>
    <t>The Carlyle Group Inc. (NasdaqGS:CG); Cep Iv Participations S.à R.L. Sicar; Carlyle Partners VI Cayman Holdings, L.P.; Gamma Holding Company Ltd.</t>
  </si>
  <si>
    <t>IQTR1672888258</t>
  </si>
  <si>
    <t>NextStage SCA</t>
  </si>
  <si>
    <t>Nextstage Evergreen</t>
  </si>
  <si>
    <t>IQTR1800974869</t>
  </si>
  <si>
    <t>Rever Holdings Corporation</t>
  </si>
  <si>
    <t>Takeei Corporation</t>
  </si>
  <si>
    <t>Tokyo Tekko Co., Ltd. (TSE:5445); Besterra Co., Ltd. (TSE:1433); Envipro Holdings Inc. (TSE:5698)</t>
  </si>
  <si>
    <t>IQTR710448032</t>
  </si>
  <si>
    <t>Renaissance Oil Corp.</t>
  </si>
  <si>
    <t>Reconnaissance Energy Africa Ltd. (TSXV:RECO)</t>
  </si>
  <si>
    <t>BMO Nesbitt Burns Inc.; RF Securities Clearing LP; Gibralt Capital Corporation; KCR, LLC; KCO, LLC; Clearview Capital Limited; Fernwood Foundation, Endowment Arm</t>
  </si>
  <si>
    <t>IQTR711859766</t>
  </si>
  <si>
    <t>GCI Liberty, Inc.</t>
  </si>
  <si>
    <t>Liberty Broadband Corporation (NasdaqGS:LBRD.K)</t>
  </si>
  <si>
    <t>IQTR682564132</t>
  </si>
  <si>
    <t>TA Enterprise Berhad</t>
  </si>
  <si>
    <t>IQTR698344742</t>
  </si>
  <si>
    <t>Concho Resources Inc.</t>
  </si>
  <si>
    <t>ConocoPhillips (NYSE:COP)</t>
  </si>
  <si>
    <t>IQTR692359643</t>
  </si>
  <si>
    <t>RigNet, Inc.</t>
  </si>
  <si>
    <t>Viasat, Inc. (NasdaqGS:VSAT)</t>
  </si>
  <si>
    <t>KKR &amp; Co. Inc. (NYSE:KKR); Houston Ventures; Millennium TVP Management Company, LLC</t>
  </si>
  <si>
    <t>IQTR699485692</t>
  </si>
  <si>
    <t>Eurogerm SA</t>
  </si>
  <si>
    <t>Novagerm</t>
  </si>
  <si>
    <t>IQTR713530736</t>
  </si>
  <si>
    <t>Polski Bank Komórek Macierzystych S.A.</t>
  </si>
  <si>
    <t>VITA 34 AG (XTRA:V3V)</t>
  </si>
  <si>
    <t>AOC Health GmbH</t>
  </si>
  <si>
    <t>IQTR716973961</t>
  </si>
  <si>
    <t>AT-Group Co., Ltd.</t>
  </si>
  <si>
    <t>IQTR1781267142</t>
  </si>
  <si>
    <t>SPX FLOW, Inc.</t>
  </si>
  <si>
    <t>IQTR1761344754</t>
  </si>
  <si>
    <t>Invesco Office J-REIT, Inc.</t>
  </si>
  <si>
    <t>Invesco Global Real Estate Asia Pacific, Inc.</t>
  </si>
  <si>
    <t>Invesco Investments (Bermuda) Ltd.</t>
  </si>
  <si>
    <t>IQTR718860259</t>
  </si>
  <si>
    <t>Extraction Oil &amp; Gas, Inc.</t>
  </si>
  <si>
    <t>Civitas Resources, Inc. (NYSE:CIVI)</t>
  </si>
  <si>
    <t>Yorktown Partners LLC; Kimmeridge Energy Management Company, LLC</t>
  </si>
  <si>
    <t>IQTR714319251</t>
  </si>
  <si>
    <t>Vine Energy Inc.</t>
  </si>
  <si>
    <t>Chesapeake Energy Corporation (NasdaqGS:CHK)</t>
  </si>
  <si>
    <t>IQTR1677089828</t>
  </si>
  <si>
    <t>Beijing Capital Retailing Group Co.,Ltd.</t>
  </si>
  <si>
    <t>Wangfujing Group Co., Ltd. (SHSE:600859)</t>
  </si>
  <si>
    <t>IQTR702794067</t>
  </si>
  <si>
    <t>Tivity Health, Inc.</t>
  </si>
  <si>
    <t>IQTR1777124580</t>
  </si>
  <si>
    <t>Nexus Bank Co., Ltd.</t>
  </si>
  <si>
    <t>IQTR1776036979</t>
  </si>
  <si>
    <t>GS Home Shopping Inc.</t>
  </si>
  <si>
    <t>GS Retail Co., Ltd. (KOSE:A007070)</t>
  </si>
  <si>
    <t>IQTR694587824</t>
  </si>
  <si>
    <t>TCM Biosciences Inc.</t>
  </si>
  <si>
    <t>Next Bt Co., Ltd. (KOSDAQ:A065170)</t>
  </si>
  <si>
    <t>IQTR664885380</t>
  </si>
  <si>
    <t>Mirai Saiteki Group Co., Ltd.</t>
  </si>
  <si>
    <t>OTUS Co., Ltd.; T.G. Asset Ltd.</t>
  </si>
  <si>
    <t>IQTR1788759786</t>
  </si>
  <si>
    <t>Rosetta Stone Inc.</t>
  </si>
  <si>
    <t>Cambium Learning Group, Inc.</t>
  </si>
  <si>
    <t>IQTR686254352</t>
  </si>
  <si>
    <t>OBOS BBL; Samhällsbyggnadsbolaget i Norden AB (publ) (OM:SBB B)</t>
  </si>
  <si>
    <t>IQTR1762328975</t>
  </si>
  <si>
    <t>Cimarex Energy Co.</t>
  </si>
  <si>
    <t>Coterra Energy Inc. (NYSE:CTRA)</t>
  </si>
  <si>
    <t>IQTR716127002</t>
  </si>
  <si>
    <t>Poenina Holding AG</t>
  </si>
  <si>
    <t>Burkhalter Holding AG (SWX:BRKN)</t>
  </si>
  <si>
    <t>IQTR1777393986</t>
  </si>
  <si>
    <t>Pan Orient Energy Corp.</t>
  </si>
  <si>
    <t>Dialog Systems (Asia) Pte. Ltd.</t>
  </si>
  <si>
    <t>Gulf Overseas Investment Trading Corporation</t>
  </si>
  <si>
    <t>IQTR1786014942</t>
  </si>
  <si>
    <t>Torslanda Property Investment AB (publ) (OM:TORSAB)</t>
  </si>
  <si>
    <t>OM:TORSAB</t>
  </si>
  <si>
    <t>Västerport Holding Ab</t>
  </si>
  <si>
    <t>IQTR1816147760</t>
  </si>
  <si>
    <t>Cantel Medical LLC</t>
  </si>
  <si>
    <t>STERIS plc (NYSE:STE)</t>
  </si>
  <si>
    <t>Brown Capital Management, LLC; Diker Management, LLC; Champlain Investment Partners, LLC</t>
  </si>
  <si>
    <t>IQTR700970072</t>
  </si>
  <si>
    <t>Alacer Gold Corp.</t>
  </si>
  <si>
    <t>IQTR667597481</t>
  </si>
  <si>
    <t>48North Cannabis Corp.</t>
  </si>
  <si>
    <t>Eat Well Investment Group Inc. (CNSX:EWG); Wallington Investment Holdings Limited; Canopy Growth Corporation (TSX:WEED)</t>
  </si>
  <si>
    <t>IQTR715080430</t>
  </si>
  <si>
    <t>Dommo Energia S.A.</t>
  </si>
  <si>
    <t>Petro Rio S.A. (BOVESPA:PRIO3)</t>
  </si>
  <si>
    <t>Prisma Capital Ltda</t>
  </si>
  <si>
    <t>IQTR1799688460</t>
  </si>
  <si>
    <t>IQTR1762138100</t>
  </si>
  <si>
    <t>CapitaLand Commercial Trust</t>
  </si>
  <si>
    <t>CapitaLand Integrated Commercial Trust (SGX:C38U)</t>
  </si>
  <si>
    <t>CapitaLand Commercial Trust Management Limited; SBR Private Limited; E-Pavilion Pte Ltd; Carmel Plus Pte. Ltd.</t>
  </si>
  <si>
    <t>IQTR651926199</t>
  </si>
  <si>
    <t>Yew Grove REIT plc</t>
  </si>
  <si>
    <t>Slate Office REIT (TSX:SOT.UN)</t>
  </si>
  <si>
    <t>IQTR1758548165</t>
  </si>
  <si>
    <t>FTS International, Inc.</t>
  </si>
  <si>
    <t>Ares Management LLC; Temasek Holdings (Private) Limited; Nomura Corporate Research and Asset Management Inc.; GLG Partners LP; CHK Energy Holdings Inc.; Glendon Capital Management L.P.; Amundi S.A. (ENXTPA:AMUN)</t>
  </si>
  <si>
    <t>IQTR1685901787</t>
  </si>
  <si>
    <t>Saracen Mineral Holdings Limited</t>
  </si>
  <si>
    <t>Northern Star Resources Limited (ASX:NST)</t>
  </si>
  <si>
    <t>IQTR690831501</t>
  </si>
  <si>
    <t>Woori Financial Capital Co., Ltd.</t>
  </si>
  <si>
    <t>Woori Financial Group Inc. (KOSE:A316140)</t>
  </si>
  <si>
    <t>Well to Sea Investment Co., Ltd.</t>
  </si>
  <si>
    <t>IQTR693059190</t>
  </si>
  <si>
    <t>ARA LOGOS Logistics Trust</t>
  </si>
  <si>
    <t>ESR-Logos REIT (SGX:J91U)</t>
  </si>
  <si>
    <t>IQTR1776117901</t>
  </si>
  <si>
    <t>TORC Oil &amp; Gas Ltd.</t>
  </si>
  <si>
    <t>Whitecap Resources Inc. (TSX:WCP)</t>
  </si>
  <si>
    <t>IQTR697552136</t>
  </si>
  <si>
    <t>QEP Resources, Inc.</t>
  </si>
  <si>
    <t>Diamondback Energy, Inc. (NasdaqGS:FANG)</t>
  </si>
  <si>
    <t>Glazer Capital, LLC; THRC Holdings, LP</t>
  </si>
  <si>
    <t>IQTR699074771</t>
  </si>
  <si>
    <t>AMVIG Holdings Limited</t>
  </si>
  <si>
    <t>New Prospect Capital Limited</t>
  </si>
  <si>
    <t>IQTR690745855</t>
  </si>
  <si>
    <t>CoreLogic, Inc.</t>
  </si>
  <si>
    <t>Insight Venture Management, LLC; Stone Point Capital LLC</t>
  </si>
  <si>
    <t>IQTR703343619</t>
  </si>
  <si>
    <t>TDR Capital LLP; I Squared Capital Advisors, LLC</t>
  </si>
  <si>
    <t>Sprucegrove Investment Management Ltd</t>
  </si>
  <si>
    <t>IQTR706595207</t>
  </si>
  <si>
    <t>Quantum Health Group Limited</t>
  </si>
  <si>
    <t>Paragon Care Limited (ASX:PGC)</t>
  </si>
  <si>
    <t>IQTR1757420887</t>
  </si>
  <si>
    <t>Citrix Systems, Inc.</t>
  </si>
  <si>
    <t>TIBCO Software Inc.</t>
  </si>
  <si>
    <t>BlackRock, Inc. (NYSE:BLK); The Vanguard Group, Inc.; Elliott Management Corporation; T. Rowe Price Associates, Inc.</t>
  </si>
  <si>
    <t>IQTR1765987121</t>
  </si>
  <si>
    <t>La Doria S.p.A.</t>
  </si>
  <si>
    <t>InvestIndustrial</t>
  </si>
  <si>
    <t>IQTR1686382904</t>
  </si>
  <si>
    <t>Generix SA</t>
  </si>
  <si>
    <t>New Gen Holding SAS</t>
  </si>
  <si>
    <t>IQTR1793396281</t>
  </si>
  <si>
    <t>Blue Prism Group plc</t>
  </si>
  <si>
    <t>SS&amp;C Technologies Holdings, Inc. (NasdaqGS:SSNC)</t>
  </si>
  <si>
    <t>Jupiter Investment Management Limited; Lead Edge Capital Management, LLC; Coast Capital Management, LP</t>
  </si>
  <si>
    <t>IQTR1760644868</t>
  </si>
  <si>
    <t>Alaska Communications Systems Group, Inc.</t>
  </si>
  <si>
    <t>ATN International, Inc. (NasdaqGS:ATNI); Freedom 3 Capital, LLC</t>
  </si>
  <si>
    <t>22NW, LP; Tar Holdings Llc</t>
  </si>
  <si>
    <t>IQTR699515927</t>
  </si>
  <si>
    <t>MCUBS MidCity Investment Corporation</t>
  </si>
  <si>
    <t>Japan Metropolitan Fund Investment Corporation (TSE:8953)</t>
  </si>
  <si>
    <t>Custody Bank of Japan, Ltd.; Kanden Realty &amp; Development Co.,Ltd.; The Nomura Trust and Banking Co., Ltd.; The Master Trust Bank of Japan, Ltd.</t>
  </si>
  <si>
    <t>IQTR685781972</t>
  </si>
  <si>
    <t>JSE:EMI</t>
  </si>
  <si>
    <t>Clearance Capital (Cayman) Limited; Clearance Cantara Fund; Maitlantic 10 (Pty) Ltd</t>
  </si>
  <si>
    <t>Tamela Holdings (Proprietary) Limited; Luxanio Trading 157 Proprietary Limited</t>
  </si>
  <si>
    <t>IQTR712472344</t>
  </si>
  <si>
    <t>Avalara, Inc.</t>
  </si>
  <si>
    <t>Franklin Resources, Inc. (NYSE:BEN); BlackRock, Inc. (NYSE:BLK); The Vanguard Group, Inc.; Wellington Management Group LLP</t>
  </si>
  <si>
    <t>IQTR1795821068</t>
  </si>
  <si>
    <t>Galaxy Resources Limited</t>
  </si>
  <si>
    <t>IQTR711955806</t>
  </si>
  <si>
    <t>DGO Gold Limited</t>
  </si>
  <si>
    <t>Gold Road Resources Limited (ASX:GOR)</t>
  </si>
  <si>
    <t>IQTR1777060744</t>
  </si>
  <si>
    <t>Zix Corporation</t>
  </si>
  <si>
    <t>True Wind Capital Management, L.P.</t>
  </si>
  <si>
    <t>IQTR1757381756</t>
  </si>
  <si>
    <t>Sinhaputhra Finance PLC</t>
  </si>
  <si>
    <t>Commercial Leasing &amp; Finance PLC</t>
  </si>
  <si>
    <t>IQTR1765449943</t>
  </si>
  <si>
    <t>Bankia, S.A.</t>
  </si>
  <si>
    <t>CaixaBank, S.A. (BME:CABK)</t>
  </si>
  <si>
    <t>BFA Tenedora de Acciones S.A.U.</t>
  </si>
  <si>
    <t>IQTR688852082</t>
  </si>
  <si>
    <t>Vidler Water Resources, Inc. (NasdaqGS:VWTR)</t>
  </si>
  <si>
    <t>NasdaqGS:VWTR</t>
  </si>
  <si>
    <t>D.R. Horton, Inc. (NYSE:DHI)</t>
  </si>
  <si>
    <t>IQTR1779357330</t>
  </si>
  <si>
    <t>Volga Gas plc</t>
  </si>
  <si>
    <t>GEM Capital</t>
  </si>
  <si>
    <t>Baring Vostok Capital Partners Limited</t>
  </si>
  <si>
    <t>IQTR695107680</t>
  </si>
  <si>
    <t>Signature Aviation Limited</t>
  </si>
  <si>
    <t>Cascade Investment, L.L.C.; Global Infrastructure Management, LLC; Blackstone Infrastructure Advisors L.L.C.; Blackstone Core Equity Management Associates L.L.C.</t>
  </si>
  <si>
    <t>UBS Financial Services Inc.</t>
  </si>
  <si>
    <t>IQTR703518931</t>
  </si>
  <si>
    <t>PBF Logistics LP</t>
  </si>
  <si>
    <t>PBF Energy Company LLC</t>
  </si>
  <si>
    <t>IQTR1793555890</t>
  </si>
  <si>
    <t>Avast Limited</t>
  </si>
  <si>
    <t>Gen Digital Inc. (NasdaqGS:GEN)</t>
  </si>
  <si>
    <t>IQTR1677033474</t>
  </si>
  <si>
    <t>Unicorn Capital Partners Limited</t>
  </si>
  <si>
    <t>Afrimat Limited (JSE:AFT)</t>
  </si>
  <si>
    <t>Regarding Capital Management (Pty) Ltd; Prescient Management Company; Counterpoint Boutique Pty Ltd; Calibre Capital Pty. Ltd.; JB Private Equity Investors Partnership; Prescient Management Company (Rf) Ltd. - Rozendal Worldwide Flexible Prescient QI Hedge Fund</t>
  </si>
  <si>
    <t>IQTR669253981</t>
  </si>
  <si>
    <t>Green Cross Cell Corporation</t>
  </si>
  <si>
    <t>GC Cell Corporation (KOSDAQ:A144510)</t>
  </si>
  <si>
    <t>Green Cross Corporation (KOSE:A006280); Green Cross Holdings Corporation (KOSE:A005250); SUSUNG ASSET MANAGEMENT Co., Ltd.; Kiwoom Securities Co., Ltd., Investment Arm; Aion Investment Management Co., Ltd.</t>
  </si>
  <si>
    <t>IQTR1674206583</t>
  </si>
  <si>
    <t>Follicum AB (publ)</t>
  </si>
  <si>
    <t>Coegin Pharma AS (NGM:COEGIN)</t>
  </si>
  <si>
    <t>Sunstone Capital A/S; Recipharm Venture Fund AB; Sunstone Life Science Ventures A/S</t>
  </si>
  <si>
    <t>IQTR1780387727</t>
  </si>
  <si>
    <t>National Takaful Company (Watania) P.J.S.C.</t>
  </si>
  <si>
    <t>Dar Al Takaful PJSC (DFM:DARTAKAFUL)</t>
  </si>
  <si>
    <t>IQTR1773997948</t>
  </si>
  <si>
    <t>GoNetspeed</t>
  </si>
  <si>
    <t>Oak Hill Capital Management, LLC</t>
  </si>
  <si>
    <t>IQTR679091581</t>
  </si>
  <si>
    <t>MORI TRUST Hotel Reit, Inc. (TSE:3478)</t>
  </si>
  <si>
    <t>TSE:3478</t>
  </si>
  <si>
    <t>MORI TRUST Sogo Reit, Inc. (TSE:8961)</t>
  </si>
  <si>
    <t>IQTR1816156818</t>
  </si>
  <si>
    <t>LaSalle Exploration Corp.</t>
  </si>
  <si>
    <t>Harfang Exploration Inc. (TSXV:HAR)</t>
  </si>
  <si>
    <t>IQTR1763491911</t>
  </si>
  <si>
    <t>AutoWeb, Inc.</t>
  </si>
  <si>
    <t>One Planet Group, LLC</t>
  </si>
  <si>
    <t>IQTR1793178342</t>
  </si>
  <si>
    <t>Liberbank, S.A.</t>
  </si>
  <si>
    <t>Unicaja Banco, S.A. (BME:UNI)</t>
  </si>
  <si>
    <t>IQTR699796678</t>
  </si>
  <si>
    <t>The Egyptian Starch and Glucose Company</t>
  </si>
  <si>
    <t>Cairo Three A for International Industries S.A.E.</t>
  </si>
  <si>
    <t>Kuwait Food Company (Americana) K.S.C.P.; Cairo Poultry Company S.A.E. (CASE:POUL); Egyptian International Tourism Projects Company</t>
  </si>
  <si>
    <t>IQTR653294744</t>
  </si>
  <si>
    <t>MSG Networks Inc.</t>
  </si>
  <si>
    <t>Madison Square Garden Entertainment Corp. (NYSE:MSGE)</t>
  </si>
  <si>
    <t>IQTR709374452</t>
  </si>
  <si>
    <t>The Meet Group, Inc.</t>
  </si>
  <si>
    <t>Parship Group GmbH</t>
  </si>
  <si>
    <t>BlackRock, Inc. (NYSE:BLK); The Vanguard Group, Inc.; Dimensional Fund Advisors LP; Luxor Capital Group, LP</t>
  </si>
  <si>
    <t>IQTR657352870</t>
  </si>
  <si>
    <t>Kværner ASA</t>
  </si>
  <si>
    <t>Aker Solutions ASA (OB:AKSO)</t>
  </si>
  <si>
    <t>IQTR677415947</t>
  </si>
  <si>
    <t>Enable Midstream Partners, LP</t>
  </si>
  <si>
    <t>Energy Transfer LP (NYSE:ET)</t>
  </si>
  <si>
    <t>CenterPoint Energy, Inc. (NYSE:CNP); OGE Energy Corp. (NYSE:OGE)</t>
  </si>
  <si>
    <t>IQTR704663937</t>
  </si>
  <si>
    <t>Cordy Oilfield Services Inc.</t>
  </si>
  <si>
    <t>Vertex Resource Group Ltd. (TSXV:VTX)</t>
  </si>
  <si>
    <t>IQTR1772748443</t>
  </si>
  <si>
    <t>Renk Aktiengesellschaft</t>
  </si>
  <si>
    <t>Volkswagen Automobile Stuttgart GmbH</t>
  </si>
  <si>
    <t>IQTR653066952</t>
  </si>
  <si>
    <t>Kirkland Lake Gold Ltd.</t>
  </si>
  <si>
    <t>IQTR1683249069</t>
  </si>
  <si>
    <t>Countryside Partnerships PLC</t>
  </si>
  <si>
    <t>Vistry Group PLC (LSE:VTY)</t>
  </si>
  <si>
    <t>Abrams Capital Management, L.P.; David Capital Partners, LLC; Anson Advisors Inc.; Browning West LP; Inclusive Capital Partners, L.P.</t>
  </si>
  <si>
    <t>IQTR1799589897</t>
  </si>
  <si>
    <t>Coaction Global, Inc.</t>
  </si>
  <si>
    <t>TowerBrook Capital Partners L.P.; Further Global Capital Management, L.P.</t>
  </si>
  <si>
    <t>West Street Capital Partners; TPG Global, LLC; Tpg Ps 4, L.P.; Tpg Ps 2, L.P.; TPG PS 3 L.P.; Tpg Ps 1, L.P.; Prosight Tpg, L.P.; GS Capital Partners VI Parallel Fund, LLC; GS Capital Partners VI GmbH &amp; CO. KG Fund, LLC</t>
  </si>
  <si>
    <t>IQTR701309679</t>
  </si>
  <si>
    <t>Solid Containers Limited</t>
  </si>
  <si>
    <t>Vyoman Tradelink India Private Limited</t>
  </si>
  <si>
    <t>IQTR1686921162</t>
  </si>
  <si>
    <t>CorePoint Lodging Inc.</t>
  </si>
  <si>
    <t>Cerberus Capital Management, L.P.; Highgate Hotels, L.P.</t>
  </si>
  <si>
    <t>Littlejohn &amp; Co., LLC; The Vanguard Group, Inc.; Blackstone Inc. (NYSE:BX); Donald Smith &amp; Co., Inc.; Cetus Capital VI, L.P.</t>
  </si>
  <si>
    <t>IQTR1757376107</t>
  </si>
  <si>
    <t>Notre Dame Intermédica Participações S.A.</t>
  </si>
  <si>
    <t>Hapvida Participações e Investimentos S.A. (BOVESPA:HAPV3)</t>
  </si>
  <si>
    <t>BRL Trust Investimentos Ltda.; Alkes II - Fundo de Investimento em Participações Multiestra</t>
  </si>
  <si>
    <t>IQTR700796137</t>
  </si>
  <si>
    <t>51job, Inc.</t>
  </si>
  <si>
    <t>Recruit Holdings Co., Ltd. (TSE:6098); Ocean Link; DCP Investments</t>
  </si>
  <si>
    <t>Recruit Holdings Co., Ltd. (TSE:6098)</t>
  </si>
  <si>
    <t>IQTR688734414</t>
  </si>
  <si>
    <t>AstiVita Limited</t>
  </si>
  <si>
    <t>Tamawood Limited (ASX:TWD)</t>
  </si>
  <si>
    <t>Stoddart Group Pty Ltd; Odalreach PTY Ltd</t>
  </si>
  <si>
    <t>IQTR1774784062</t>
  </si>
  <si>
    <t>Tervita Corporation</t>
  </si>
  <si>
    <t>Secure Energy Services Inc. (TSX:SES)</t>
  </si>
  <si>
    <t>Oaktree Capital Management, L.P.; Solus Alternative Asset Management LP</t>
  </si>
  <si>
    <t>IQTR706936805</t>
  </si>
  <si>
    <t>Srikalahasthi Pipes Limited</t>
  </si>
  <si>
    <t>Electrosteel Castings Limited (BSE:500128)</t>
  </si>
  <si>
    <t>Murari Investment &amp; Trading Company Limited; Uttam Commercial Co. Ltd.; G.K. Investments Ltd.; G.K. and Sons Private Limited</t>
  </si>
  <si>
    <t>IQTR690765541</t>
  </si>
  <si>
    <t>Hengxing Gold Holding Company Limited</t>
  </si>
  <si>
    <t>Shandong Gold Mining Co., Ltd. (SHSE:600547)</t>
  </si>
  <si>
    <t>Gold Virtue Limited</t>
  </si>
  <si>
    <t>IQTR690321854</t>
  </si>
  <si>
    <t>Jaanhbio, Inc.</t>
  </si>
  <si>
    <t>River Stone Co., Ltd.; H Investment</t>
  </si>
  <si>
    <t>Hansol Chemical Co., Ltd. (KOSE:A014680)</t>
  </si>
  <si>
    <t>IQTR655439272</t>
  </si>
  <si>
    <t>BoardTek Electronics Corp</t>
  </si>
  <si>
    <t>Zhen Ding Technology Holding Limited (TWSE:4958)</t>
  </si>
  <si>
    <t>IQTR658163877</t>
  </si>
  <si>
    <t>AUX Resources Limited</t>
  </si>
  <si>
    <t>Scottie Resources Corp. (TSXV:SCOT)</t>
  </si>
  <si>
    <t>IQTR711155581</t>
  </si>
  <si>
    <t>MYM Nutraceuticals Inc.</t>
  </si>
  <si>
    <t>Trichome Financial Corp.</t>
  </si>
  <si>
    <t>Teletouch Services Inc.; Alumina Partners LLC; Biome Grow Inc. (CNSX:BIO); Cultivator Catalyst Corp.</t>
  </si>
  <si>
    <t>IQTR710045594</t>
  </si>
  <si>
    <t>Sanistål A/S (CPSE:SANI)</t>
  </si>
  <si>
    <t>CPSE:SANI</t>
  </si>
  <si>
    <t>Ahlsell Danmark ApS</t>
  </si>
  <si>
    <t>Nordea Bank Abp (OM:NDA SE); Danske Bank A/S (CPSE:DANSKE); Jyske Bank A/S (CPSE:JYSK); Nykredit Bank A/S</t>
  </si>
  <si>
    <t>IQTR1784479795</t>
  </si>
  <si>
    <t>Showa Aircraft Industry Co., Ltd.</t>
  </si>
  <si>
    <t>Mitsui E&amp;S Holdings Co., Ltd. (TSE:7003); TACHI-S Co., Ltd. (TSE:7239); Foster Electric Company, Limited (TSE:6794); BofA Securities Japan Co., Ltd.; Hongkong And Shanghai Banking Corporation Limited, Japan; MSIP Client Securities</t>
  </si>
  <si>
    <t>IQTR652175217</t>
  </si>
  <si>
    <t>KFG Resources Ltd.</t>
  </si>
  <si>
    <t>Cadillac Ventures Inc. (TSXV:CDC.H)</t>
  </si>
  <si>
    <t>IQTR693982778</t>
  </si>
  <si>
    <t>NIBC Holding N.V.</t>
  </si>
  <si>
    <t>J.C. Flowers &amp; Co. LLC</t>
  </si>
  <si>
    <t>IQTR654742077</t>
  </si>
  <si>
    <t>Apex Global Brands Inc.</t>
  </si>
  <si>
    <t>Galaxy Universal LLC</t>
  </si>
  <si>
    <t>IQTR704569808</t>
  </si>
  <si>
    <t>NorZinc Ltd.</t>
  </si>
  <si>
    <t>IQTR1802795421</t>
  </si>
  <si>
    <t>Bowl America Incorporated</t>
  </si>
  <si>
    <t>Bowlero Corp. (NYSE:BOWL)</t>
  </si>
  <si>
    <t>Royce &amp; Associates, LP</t>
  </si>
  <si>
    <t>IQTR716679297</t>
  </si>
  <si>
    <t>Lakeview Hotel Investment Corp.</t>
  </si>
  <si>
    <t>First Canadian Management Corporation</t>
  </si>
  <si>
    <t>IQTR1757605384</t>
  </si>
  <si>
    <t>Smoke Cartel, Inc.</t>
  </si>
  <si>
    <t>IQTR702199429</t>
  </si>
  <si>
    <t>DiNonA Inc.</t>
  </si>
  <si>
    <t>Kumho HT, Inc (KOSE:A214330)</t>
  </si>
  <si>
    <t>IQTR685605735</t>
  </si>
  <si>
    <t>New Placer Dome Gold Corp.</t>
  </si>
  <si>
    <t>CopAur Minerals Inc. (TSXV:CPAU)</t>
  </si>
  <si>
    <t>IQTR1760536888</t>
  </si>
  <si>
    <t>Village Roadshow Limited</t>
  </si>
  <si>
    <t>VRG Bidco Pty Limited</t>
  </si>
  <si>
    <t>Aimia Inc. (TSX:AIM); Mittleman Investment Management, LLC; Spheria Asset Management Pty Ltd</t>
  </si>
  <si>
    <t>IQTR652155905</t>
  </si>
  <si>
    <t>AS PATA Saldus</t>
  </si>
  <si>
    <t>SIA PATA-AB</t>
  </si>
  <si>
    <t>Saldus Merzrupniecibas Uznemums Ltd.; SIA "Kubit"</t>
  </si>
  <si>
    <t>IQTR1685032450</t>
  </si>
  <si>
    <t>HighPoint Resources Corporation</t>
  </si>
  <si>
    <t>Fifth Creek Energy Company, LLC</t>
  </si>
  <si>
    <t>IQTR694414796</t>
  </si>
  <si>
    <t>1300SMILES Limited</t>
  </si>
  <si>
    <t>Ellerston Capital Limited; Golden Arch (Qld) Pty Ltd</t>
  </si>
  <si>
    <t>IQTR1679096922</t>
  </si>
  <si>
    <t>MySale Group plc</t>
  </si>
  <si>
    <t>Frasers Group plc (LSE:FRAS)</t>
  </si>
  <si>
    <t>Lynchwood Nominees Limited; Jackson Family Capital Pty Limited</t>
  </si>
  <si>
    <t>IQTR1797077070</t>
  </si>
  <si>
    <t>SK Materials Co., Ltd.</t>
  </si>
  <si>
    <t>SK Inc. (KOSE:A034730)</t>
  </si>
  <si>
    <t>IQTR1679018193</t>
  </si>
  <si>
    <t>myFC Holding AB (publ)</t>
  </si>
  <si>
    <t>K Öhlin Holding AB</t>
  </si>
  <si>
    <t>IQTR1786058386</t>
  </si>
  <si>
    <t>Sprague Resources LP</t>
  </si>
  <si>
    <t>Hartree Partners, LP</t>
  </si>
  <si>
    <t>Sprague Resources Holdings LLC</t>
  </si>
  <si>
    <t>IQTR712051173</t>
  </si>
  <si>
    <t>Acacia Pharma Group plc</t>
  </si>
  <si>
    <t>Lundbeckfonden BioCapital; Cosmo Technologies Limited</t>
  </si>
  <si>
    <t>IQTR1776022361</t>
  </si>
  <si>
    <t>KushCo Holdings, Inc.</t>
  </si>
  <si>
    <t>Greenlane Holdings, Inc. (NasdaqGM:GNLN)</t>
  </si>
  <si>
    <t>Adage Capital Management, L.P.; Merida Capital Partners, LLC</t>
  </si>
  <si>
    <t>IQTR709815420</t>
  </si>
  <si>
    <t>iStar Inc. (NYSE:STAR)</t>
  </si>
  <si>
    <t>NYSE:STAR</t>
  </si>
  <si>
    <t>Safehold Inc. (NYSE:SAFE)</t>
  </si>
  <si>
    <t>IQTR1796422760</t>
  </si>
  <si>
    <t>Creative Enterprise Holdings Limited</t>
  </si>
  <si>
    <t>Sinotrans Shipping Limited</t>
  </si>
  <si>
    <t>Genesis Group Limited</t>
  </si>
  <si>
    <t>IQTR698182649</t>
  </si>
  <si>
    <t>Neles Oyj</t>
  </si>
  <si>
    <t>Valmet Oyj (HLSE:VALMT)</t>
  </si>
  <si>
    <t>Alfa Laval Corporate AB (OM:ALFA); Elo Mutual Pension Insurance Company; Ilmarinen Mutual Pension Insurance Company; Keskinäinen työeläkevakuutusyhtiö Varma; Cevian Capital Partners Limited</t>
  </si>
  <si>
    <t>IQTR690335449</t>
  </si>
  <si>
    <t>AKM Industrial Company Limited</t>
  </si>
  <si>
    <t>Alpha Luck Industrial Ltd.; AKMMeadville Electronics (Xiamen) Co., Ltd</t>
  </si>
  <si>
    <t>IQTR1804395945</t>
  </si>
  <si>
    <t>TransAtlantic Petroleum Ltd.</t>
  </si>
  <si>
    <t>KMF Advisers, LLC; Longfellow Energy, LP; Dalea Management, LLC; West Investment Holdings, LLC; Deut 8, LLC</t>
  </si>
  <si>
    <t>IQTR665310636</t>
  </si>
  <si>
    <t>Imperio Alternatywna Spolka Inwestycyjna S.A. (WSE:IMP)</t>
  </si>
  <si>
    <t>WSE:IMP</t>
  </si>
  <si>
    <t>Bougralo Management Limited; Blefona Management Limited</t>
  </si>
  <si>
    <t>IQTR703413264</t>
  </si>
  <si>
    <t>Hylands International Holdings Inc.</t>
  </si>
  <si>
    <t>Haijin Group Limited</t>
  </si>
  <si>
    <t>IQTR649793684</t>
  </si>
  <si>
    <t>Quintana Energy Services Inc.</t>
  </si>
  <si>
    <t>KLX Energy Services Holdings, Inc. (NasdaqGS:KLXE)</t>
  </si>
  <si>
    <t>Quintana Capital Group, L.P.; Archer Well Company Inc.; Geveran Investments Ltd; Melqart Asset Management (Uk) Ltd</t>
  </si>
  <si>
    <t>IQTR666543688</t>
  </si>
  <si>
    <t>The Michinoku Bank, Ltd.</t>
  </si>
  <si>
    <t>The Aomori Bank, Ltd.</t>
  </si>
  <si>
    <t>IQTR715550421</t>
  </si>
  <si>
    <t>SpareBank 1 Telemark</t>
  </si>
  <si>
    <t>SpareBank 1 Sørøst-Norge (OB:SOON)</t>
  </si>
  <si>
    <t>IQTR696452179</t>
  </si>
  <si>
    <t>The Kamogawa Grand Hotel, Ltd.</t>
  </si>
  <si>
    <t>Nippon Sangyo Suishin Kiko Ltd.; NSSK Maples 2017 L.P.</t>
  </si>
  <si>
    <t>IQTR1763530905</t>
  </si>
  <si>
    <t>River and Mercantile Group PLC</t>
  </si>
  <si>
    <t>AssetCo plc (AIM:ASTO)</t>
  </si>
  <si>
    <t>Harwood Capital LLP; Toscafund Asset Management LLP; Cadoc Limited</t>
  </si>
  <si>
    <t>IQTR1790056275</t>
  </si>
  <si>
    <t>Yingkou Port Liability Co.,Ltd</t>
  </si>
  <si>
    <t>Liaoning Port Co., Ltd. (SEHK:2880)</t>
  </si>
  <si>
    <t>Yingkou Port Group Co. Ltd; China Securities Finance Corporation Limited</t>
  </si>
  <si>
    <t>IQTR675804813</t>
  </si>
  <si>
    <t>SABB Takaful Company</t>
  </si>
  <si>
    <t>Walaa Cooperative Insurance Company (SASE:8060)</t>
  </si>
  <si>
    <t>IQTR1674132460</t>
  </si>
  <si>
    <t>Magseis Fairfield ASA (OB:MSEIS)</t>
  </si>
  <si>
    <t>OB:MSEIS</t>
  </si>
  <si>
    <t>TGS ASA (OB:TGS)</t>
  </si>
  <si>
    <t>Fairfield Ms LLC</t>
  </si>
  <si>
    <t>IQTR1788790271</t>
  </si>
  <si>
    <t>Cedar Realty Trust, Inc.</t>
  </si>
  <si>
    <t>Wheeler Real Estate Investment Trust, Inc. (NasdaqCM:WHLR)</t>
  </si>
  <si>
    <t>T. Rowe Price Associates, Inc.; Camac Partners, LLC; Ewing Morris &amp; Co. Investment Partners</t>
  </si>
  <si>
    <t>IQTR1773259834</t>
  </si>
  <si>
    <t>IM Cannabis Corp. (CNSX:IMCC)</t>
  </si>
  <si>
    <t>IQTR700159875</t>
  </si>
  <si>
    <t>Ortho Clinical Diagnostics Holdings plc</t>
  </si>
  <si>
    <t>QuidelOrtho Corporation (NasdaqGS:QDEL)</t>
  </si>
  <si>
    <t>IQTR1762441617</t>
  </si>
  <si>
    <t>AS Valmieras stikla skiedra</t>
  </si>
  <si>
    <t>Duke I S.à r.l</t>
  </si>
  <si>
    <t>IQTR693331794</t>
  </si>
  <si>
    <t>Engagement Labs Inc.</t>
  </si>
  <si>
    <t>DGTL Holdings Inc. (TSXV:DGTL)</t>
  </si>
  <si>
    <t>Loeb Holding Corporation</t>
  </si>
  <si>
    <t>IQTR1677579225</t>
  </si>
  <si>
    <t>Zonia Holdings Corp.</t>
  </si>
  <si>
    <t>World Copper Ltd. (TSXV:WCU)</t>
  </si>
  <si>
    <t>Wealth Minerals Ltd. (TSXV:WML); Escalones Resource Corp.</t>
  </si>
  <si>
    <t>IQTR712019040</t>
  </si>
  <si>
    <t>Daily Mail and General Trust plc</t>
  </si>
  <si>
    <t>Rothermere Continuation Limited</t>
  </si>
  <si>
    <t>Syquant Capital SAS; Maven Investment Partners Ltd.; TIG Advisors, LLC; Berry Street Capital Management LLP</t>
  </si>
  <si>
    <t>IQTR1673686855</t>
  </si>
  <si>
    <t>Olmuksan International Paper Ambalaj Sanayi ve Ticaret A.S.</t>
  </si>
  <si>
    <t>Mondi plc (LSE:MNDI)</t>
  </si>
  <si>
    <t>International Paper Company (NYSE:IP)</t>
  </si>
  <si>
    <t>IQTR700167845</t>
  </si>
  <si>
    <t>Baja Custom Design, Inc.</t>
  </si>
  <si>
    <t>IQTR662147960</t>
  </si>
  <si>
    <t>IGIS RESIDENCE REIT Co., Ltd. (KOSE:A350520)</t>
  </si>
  <si>
    <t>KOSE:A350520</t>
  </si>
  <si>
    <t>IQTR1788497077</t>
  </si>
  <si>
    <t>Comany Inc.</t>
  </si>
  <si>
    <t>Komatsu Kosan Co., Ltd.</t>
  </si>
  <si>
    <t>IQTR1782353678</t>
  </si>
  <si>
    <t>Alpha Peak Capital Inc.</t>
  </si>
  <si>
    <t>2578218 Ontario Ltd</t>
  </si>
  <si>
    <t>CN Lifestyles Limited</t>
  </si>
  <si>
    <t>IQTR700166435</t>
  </si>
  <si>
    <t>Antalis Société anonyme</t>
  </si>
  <si>
    <t>Kpp Group Holdings Co.,Ltd. (TSE:9274)</t>
  </si>
  <si>
    <t>Sequana SA</t>
  </si>
  <si>
    <t>IQTR668689361</t>
  </si>
  <si>
    <t>Primewest Group Limited</t>
  </si>
  <si>
    <t>Centuria Capital Group (ASX:CNI)</t>
  </si>
  <si>
    <t>IQTR711854770</t>
  </si>
  <si>
    <t>LAIX Inc.</t>
  </si>
  <si>
    <t>PCIL IV Limited</t>
  </si>
  <si>
    <t>IQTR1676824893</t>
  </si>
  <si>
    <t>Redbox Entertainment Inc.</t>
  </si>
  <si>
    <t>Chicken Soup for the Soul Entertainment, Inc. (NasdaqGM:CSSE)</t>
  </si>
  <si>
    <t>Apollo Management Holdings, L.P.; Seaport Global Asset Management LLC; Redwood Holdco Limited</t>
  </si>
  <si>
    <t>IQTR1782487220</t>
  </si>
  <si>
    <t>MFS Capital Partners Limited (JMSE:MFS)</t>
  </si>
  <si>
    <t>JMSE:MFS</t>
  </si>
  <si>
    <t>Micro-Financing Solutions Limited</t>
  </si>
  <si>
    <t>Stocks and Securities Ltd.; Croskery Holdings Limited</t>
  </si>
  <si>
    <t>IQTR1765408445</t>
  </si>
  <si>
    <t>Valuedesign Inc.</t>
  </si>
  <si>
    <t>arara inc. (TSE:4015)</t>
  </si>
  <si>
    <t>IQTR1778166197</t>
  </si>
  <si>
    <t>Aventus Group</t>
  </si>
  <si>
    <t>HMC Capital Limited (ASX:HMC)</t>
  </si>
  <si>
    <t>IQTR1772300231</t>
  </si>
  <si>
    <t>Inscape Corporation (TSX:INQ)</t>
  </si>
  <si>
    <t>TSX:INQ</t>
  </si>
  <si>
    <t>HUK 121 Limited</t>
  </si>
  <si>
    <t>Pender Growth Fund Inc. (TSXV:PTF); PenderFund Capital Management Ltd.</t>
  </si>
  <si>
    <t>IQTR1813289907</t>
  </si>
  <si>
    <t>NOWTRANSIT INC (OTCPK:NOTR)</t>
  </si>
  <si>
    <t>OTCPK:NOTR</t>
  </si>
  <si>
    <t>IQTR1679993817</t>
  </si>
  <si>
    <t>Banca Carige S.p.A. - Cassa di Risparmio di Genova e Imperia</t>
  </si>
  <si>
    <t>BPER Banca SpA (BIT:BPE)</t>
  </si>
  <si>
    <t>The Interbank Deposit Protection Fund</t>
  </si>
  <si>
    <t>IQTR1771632957</t>
  </si>
  <si>
    <t>Screening Aggregates</t>
  </si>
  <si>
    <t>Transaction Screening Aggregates</t>
  </si>
  <si>
    <t>Number of Transactions by Status</t>
  </si>
  <si>
    <t>Number of Transactions by Type</t>
  </si>
  <si>
    <t>Announced:</t>
  </si>
  <si>
    <t>Private Placement</t>
  </si>
  <si>
    <t>Closed/Effective/Expired:</t>
  </si>
  <si>
    <t>Cancelled/Withdrawn/Suspended:</t>
  </si>
  <si>
    <t>Public Offering</t>
  </si>
  <si>
    <t>Other Bankruptcy Status:</t>
  </si>
  <si>
    <t>Spin-Off/Split-Off</t>
  </si>
  <si>
    <t>Other Investor Activism Status:</t>
  </si>
  <si>
    <t>Bankruptcy</t>
  </si>
  <si>
    <t>Total Number of Transactions:</t>
  </si>
  <si>
    <t>Buyback</t>
  </si>
  <si>
    <t>Shelf Registration</t>
  </si>
  <si>
    <t>Investor Activism</t>
  </si>
  <si>
    <t>Number of Transactions by Sector</t>
  </si>
  <si>
    <t>Number of Transactions by Region</t>
  </si>
  <si>
    <t>Energy</t>
  </si>
  <si>
    <t>Europe</t>
  </si>
  <si>
    <t>Real Estate</t>
  </si>
  <si>
    <t>Asia / Pacific</t>
  </si>
  <si>
    <t>Materials</t>
  </si>
  <si>
    <t>Latin America and Caribbean</t>
  </si>
  <si>
    <t>Industrials</t>
  </si>
  <si>
    <t>United States and Canada</t>
  </si>
  <si>
    <t>Consumer Discretionary</t>
  </si>
  <si>
    <t>Africa / Middle East</t>
  </si>
  <si>
    <t>Consumer Staples</t>
  </si>
  <si>
    <t>Health Care</t>
  </si>
  <si>
    <t>Financials</t>
  </si>
  <si>
    <t>Information Technology</t>
  </si>
  <si>
    <t>Communication Services</t>
  </si>
  <si>
    <t>Utilities</t>
  </si>
  <si>
    <t>Most Active Buyers/Investors by Number of Transactions</t>
  </si>
  <si>
    <t>Most Active Buyers/Investors by Total Transaction Size</t>
  </si>
  <si>
    <t>Company Name</t>
  </si>
  <si>
    <t>Number Of Transactions</t>
  </si>
  <si>
    <t>Total Transaction Size ($mm)</t>
  </si>
  <si>
    <t>Abu Dhabi Investment Authority</t>
  </si>
  <si>
    <t>Merger &amp; Acquisition Statistics</t>
  </si>
  <si>
    <t>Valuation Summary</t>
  </si>
  <si>
    <t>Number of Deals by Transaction Ranges</t>
  </si>
  <si>
    <t>Total Deal Value($mm):</t>
  </si>
  <si>
    <t>Greater than $1 billion</t>
  </si>
  <si>
    <t>Average Deal Value:</t>
  </si>
  <si>
    <t>$500 - $999.9mm</t>
  </si>
  <si>
    <t>Average TEV/Revenue:</t>
  </si>
  <si>
    <t>$100 - $499.9mm</t>
  </si>
  <si>
    <t>Average TEV/EBITDA:</t>
  </si>
  <si>
    <t>Less than $100mm</t>
  </si>
  <si>
    <t>Average Day Prior Premium(%):</t>
  </si>
  <si>
    <t>Undisclosed</t>
  </si>
  <si>
    <t>Average Week Prior Premium(%):</t>
  </si>
  <si>
    <t>Average Month Prior Premium(%):</t>
  </si>
  <si>
    <t>Canceled transactions may be included in these statistics.</t>
  </si>
  <si>
    <r>
      <t xml:space="preserve">1) </t>
    </r>
    <r>
      <rPr>
        <b/>
        <sz val="8"/>
        <color indexed="8"/>
        <rFont val="Arial"/>
        <family val="2"/>
      </rPr>
      <t xml:space="preserve">Merger/Acquisition Features: </t>
    </r>
    <r>
      <rPr>
        <sz val="8"/>
        <color indexed="8"/>
        <rFont val="Arial"/>
        <family val="2"/>
      </rPr>
      <t>Acquisition of Majority Stake</t>
    </r>
  </si>
  <si>
    <r>
      <t xml:space="preserve">3) </t>
    </r>
    <r>
      <rPr>
        <b/>
        <sz val="8"/>
        <color indexed="8"/>
        <rFont val="Arial"/>
        <family val="2"/>
      </rPr>
      <t xml:space="preserve">Transaction Status: </t>
    </r>
    <r>
      <rPr>
        <sz val="8"/>
        <color indexed="8"/>
        <rFont val="Arial"/>
        <family val="2"/>
      </rPr>
      <t>Announced</t>
    </r>
    <r>
      <rPr>
        <b/>
        <sz val="8"/>
        <color indexed="8"/>
        <rFont val="Arial"/>
        <family val="2"/>
      </rPr>
      <t xml:space="preserve"> OR </t>
    </r>
    <r>
      <rPr>
        <sz val="8"/>
        <color indexed="8"/>
        <rFont val="Arial"/>
        <family val="2"/>
      </rPr>
      <t>Closed</t>
    </r>
    <r>
      <rPr>
        <b/>
        <sz val="8"/>
        <color indexed="8"/>
        <rFont val="Arial"/>
        <family val="2"/>
      </rPr>
      <t xml:space="preserve"> OR </t>
    </r>
    <r>
      <rPr>
        <sz val="8"/>
        <color indexed="8"/>
        <rFont val="Arial"/>
        <family val="2"/>
      </rPr>
      <t>Effective</t>
    </r>
  </si>
  <si>
    <r>
      <t xml:space="preserve">4) </t>
    </r>
    <r>
      <rPr>
        <b/>
        <sz val="8"/>
        <color indexed="8"/>
        <rFont val="Arial"/>
        <family val="2"/>
      </rPr>
      <t xml:space="preserve">Total Transaction Value ($USDmm, Historical rate): </t>
    </r>
    <r>
      <rPr>
        <sz val="8"/>
        <color indexed="8"/>
        <rFont val="Arial"/>
        <family val="2"/>
      </rPr>
      <t>is greater than 0</t>
    </r>
  </si>
  <si>
    <r>
      <t xml:space="preserve">5) </t>
    </r>
    <r>
      <rPr>
        <b/>
        <sz val="8"/>
        <color indexed="8"/>
        <rFont val="Arial"/>
        <family val="2"/>
      </rPr>
      <t xml:space="preserve">Target Stock Premium - 1 Day Prior (%): </t>
    </r>
    <r>
      <rPr>
        <sz val="8"/>
        <color indexed="8"/>
        <rFont val="Arial"/>
        <family val="2"/>
      </rPr>
      <t>is greater than 0</t>
    </r>
  </si>
  <si>
    <r>
      <t xml:space="preserve">Or) </t>
    </r>
    <r>
      <rPr>
        <b/>
        <sz val="8"/>
        <color indexed="8"/>
        <rFont val="Arial"/>
        <family val="2"/>
      </rPr>
      <t xml:space="preserve">Target Stock Premium - 1 Day Prior (%): </t>
    </r>
    <r>
      <rPr>
        <sz val="8"/>
        <color indexed="8"/>
        <rFont val="Arial"/>
        <family val="2"/>
      </rPr>
      <t>is less than 0</t>
    </r>
  </si>
  <si>
    <r>
      <t xml:space="preserve">Or) </t>
    </r>
    <r>
      <rPr>
        <b/>
        <sz val="8"/>
        <color indexed="8"/>
        <rFont val="Arial"/>
        <family val="2"/>
      </rPr>
      <t xml:space="preserve">Target Stock Premium - 1 Day Prior (%): </t>
    </r>
    <r>
      <rPr>
        <sz val="8"/>
        <color indexed="8"/>
        <rFont val="Arial"/>
        <family val="2"/>
      </rPr>
      <t>equals 0</t>
    </r>
  </si>
  <si>
    <t>1. 보고서 초안 Peer Group 및 Multiples</t>
    <phoneticPr fontId="1" type="noConversion"/>
  </si>
  <si>
    <t>No</t>
  </si>
  <si>
    <t>Contury</t>
  </si>
  <si>
    <t>EV</t>
  </si>
  <si>
    <t>KPMG</t>
    <phoneticPr fontId="1" type="noConversion"/>
  </si>
  <si>
    <t>Business Description</t>
  </si>
  <si>
    <t>UNITED STATES</t>
  </si>
  <si>
    <t>Out Layer</t>
  </si>
  <si>
    <t>노우비4(KnowBe4, Inc.)는 소프트웨어 보안 솔루션 제공업체. 동사는 기업이 소셜 엔지니어링 공격의 지속적인 사이버 보안 위협을 평가 및 모니터링하여 이를 최소화할 수 있도록 해주는 보안 인식 플랫폼을 개발한다. 동사는 전 세계 고객을 대상으로 서비스를 제공한다.</t>
  </si>
  <si>
    <t>Fortinet, Inc. (NasdaqGS:FTNT)</t>
  </si>
  <si>
    <t>포티넷(Fortinet, Inc.)은 네트워크 보안 솔루션 제공업체. 동사는 네트워크 보안 장비, 소프트웨어, 구독 서비스를 제공한다. 동사의 시스템은 방화벽, VPN, 바이러스 백신, 침입 방지(IPS), 웹 필터링, 스팸 차단, 트래픽 조절 등 보안기술 업계에서 가장 광범위한 제품군을 보유하고 있다.</t>
  </si>
  <si>
    <t>OPTiM Corporation (TSE:3694)</t>
  </si>
  <si>
    <t>JAPAN</t>
  </si>
  <si>
    <t>OPTiM Corporation은 일본에서 다양한 인터넷 기반 서비스를 제공한다. OPTiM 인공 지능(AI) 카메라, 이미지 분석 서비스 및 OPTiM 물리적 보안을 포함한 AI 서비스를 제공한다.</t>
  </si>
  <si>
    <t>Beijing Infosec Technologies Co.,Ltd. (SHSE:688201)</t>
  </si>
  <si>
    <t>CHINA</t>
  </si>
  <si>
    <t>베이징 Infosec 기술 유한 회사는 중국에서 응용 프로그램 보안 제품을 개발하고 제공합니다. 제품 포트폴리오에는 ID 보안 제품 및 유지 관리 게이트웨이(NetFort)가 포함됩니다. 이 회사는 또한 모바일 보안 제품을 제공합니다.</t>
  </si>
  <si>
    <t>BlackBerry Limited (TSX:BB)</t>
  </si>
  <si>
    <t>CANADA</t>
  </si>
  <si>
    <t>블랙베리(BlackBerry Limited)는 지능형 보안 소프트웨어 솔루션 제공업체. 동사는 사이버보안, 안전 및 데이터 프라이버시 솔루션에 인공지능과 머신러닝을 비롯하여, 엔드포인트 보안 및 관리, 암호화, 임베디드 시스템을 제공한다. 동사는 전 세계 정부 및 기업 부문을 대상으로 서비스를 제공한다.</t>
  </si>
  <si>
    <t>젠 디지털(Gen Digital Inc.)은 소비자 사이버 보안 솔루션 제공업체. 동사는 고객의 장비, 온라인 개인정보, 신원, 홈 네트워크를 보호할 수 있는 솔루션을 제공한다. 동사는 전 세계 고객을 대상으로 서비스를 제공하고 있다.</t>
  </si>
  <si>
    <t>Tenable Holdings, Inc. (NasdaqGS:TENB)</t>
  </si>
  <si>
    <t>테너블 홀딩스(Tenable Holdings, Inc.)는 지주회사. 동사는 자회사를 통해 금융, 헬스케어, 소매, 에너지 및 교육 부문에 대한 응용 및 클라우드 기반 보안 솔루션을 제공하고 있다. 동사는 전 세계 고객에게 서비스를 제공하고 있다.</t>
  </si>
  <si>
    <t>Hangzhou DPtech Technologies Co.,Ltd. (SZSE:300768)</t>
  </si>
  <si>
    <t xml:space="preserve">항저우 DPtech 기술 Co., 주식 회사. 중국 및 국제적으로 네트워크 보안 및 애플리케이션 제공 제품의 연구 개발, 생산 및 판매에 종사하고 있다. 애플리케이션 방화벽, 지능형 보안 게이트웨이, 침입 방지 시스템, 웹 애플리케이션 방화벽, 안티 DDoS 시스템, IoT 보안 제어 시스템, 산업용 방화벽, 사이버 보안 탐지 플랫폼, 사이버 보안 위험 관리 및 제어 플랫폼, 사이버 보안 등 네트워크 보안 제품을 제공한다. </t>
  </si>
  <si>
    <t>Tobila Systems Inc. (TSE:4441)</t>
  </si>
  <si>
    <t>Tobila Systems Inc.는 일본에서 사기 필터링 시스템을 개발 및 제공한다.</t>
  </si>
  <si>
    <t>DBAPPSecurity Co., Ltd. (SHSE:688023)</t>
  </si>
  <si>
    <t xml:space="preserve">DBAPPSecurity Co., Ltd.는 중국에서 사이버 보안 제품의 연구 개발, 제조 및 판매에 종사하고 있다. </t>
  </si>
  <si>
    <t>VM웨어(VMware, Inc.)는 클라우드 컴퓨팅 및 가상 기술 업체. 동사는 비용 및 운영 비효율 문제, 비즈니스 연속성, 소프트웨어 수명 주기 관리, 데스크톱 관리 등 각종 IT 문제를 해결하는 서비스형 솔루션(SaaS)을 제공한다. 동사는 전 세계 고객을 대상으로 서비스를 제공한다.</t>
  </si>
  <si>
    <t>Rapid7, Inc. (NasdaqGM:RPD)</t>
  </si>
  <si>
    <t>래피드7(Rapid7, Inc.)는 보안 데이터 및 분석 소프트웨어 솔루션을 제공하는 업체. 동사는 위협 익스포저를 줄이고 실시간으로 위험을 탐지하기 위해 보안 데이터를 수집, 해석 및 분석하는 서비스를 제공한다.</t>
  </si>
  <si>
    <t>FFRI Security, Inc. (TSE:3692)</t>
  </si>
  <si>
    <t>FFRI시큐리티(FFRI Security, Inc)는 사이버 보안 소프트웨어 제품 개발 및 판매업체. 동사는 컴퓨터 보안 및 네트워크 시스템 연구, 컨설팅, 정보 제공 및 기타 서비스를 제공한다. 동사는 컴퓨터 소프트웨어 및 컴퓨터 프로그램 판매, 리스, 유지관리 및 기타 서비스도 제공한다.</t>
  </si>
  <si>
    <t>Surfilter Network Technology Co., Ltd. (SZSE:300311)</t>
  </si>
  <si>
    <t>Surfilter Network Technology Co., Ltd.는 중국 및 국제적으로 네트워크 정보 보안 솔루션을 제공한다.</t>
  </si>
  <si>
    <t>Check Point Software Technologies Ltd. (NasdaqGS:CHKP)</t>
  </si>
  <si>
    <t>ISRAEL</t>
  </si>
  <si>
    <t>체크 포인트 소프트웨어 테크놀로지 (Check Point Software Technologies Ltd.)는 다 양한 소프트웨어, 하드웨어 상품 및 정보기술(IT) 관련 서비스를 개발, 판매 및 지원 하는 업체. 동사는 또한 고객들에게 네트워크, 게이트웨이 보안 솔루션, 데이터 및 엔드포인트 보안 솔루션과 관리 솔루션을 제공하고 있다.</t>
  </si>
  <si>
    <t>Qi An Xin Technology Group Inc. (SHSE:688561)</t>
  </si>
  <si>
    <t>사이버 보안 회사인 Qianxin Technology Group Inc.는 중국의 정부, 기업, 군대, 교육, 금융 및 기타 기관과 조직에 사이버 보안 기술, 제품 및 서비스를 제공한다.</t>
  </si>
  <si>
    <t>Datasea Inc. (NasdaqCM:DTSS)</t>
  </si>
  <si>
    <t>Datasea Inc.는 자회사를 통해 중화인민공화국에서 스마트 보안 솔루션을 제공한다. 빅 데이터 보안 및 스마트 3D 보안 플랫폼, 안전한 캠퍼스 보안 시스템, 경관 지역 보안 시스템, 공공 커뮤니티 보안 시스템 및 전염병 시스템을 개발한다.</t>
  </si>
  <si>
    <t>BeijingABT Networks Co.,Ltd. (SHSE:688168)</t>
  </si>
  <si>
    <t>베이징 ABT 네트웍스(주) 중국에서 네트워크 보안 기술을 개발한다.</t>
  </si>
  <si>
    <t>Identillect Technologies Corp. (TSXV:ID)</t>
  </si>
  <si>
    <t>Identillect Technologies Corp.는 이메일 암호화 소프트웨어 솔루션을 개발한다. 회사는 이메일 암호화 기술인 Delivery Trust를 제공한다.</t>
  </si>
  <si>
    <t>Venustech Group Inc. (SZSE:002439)</t>
  </si>
  <si>
    <t>베이징 비너스테크(Beijing Venustech Inc.)는 다양한 정보 보안 제품, 정보 보안 서비스 및 정보 보안 솔루션을 제공하는 업체. 동사의 제품 및 서비스에는 침입 탐지 시스템, 침입 방지 시스템, 방화벽, 실시간 모니터링 및 보안 관리 인증 교육 서비스 등이 있다.</t>
  </si>
  <si>
    <t>Hancom WITH Inc. (KOSDAQ:A054920)</t>
  </si>
  <si>
    <t>SOUTH KOREA</t>
  </si>
  <si>
    <t>한컴위드는 컴퓨터 보안 소프트웨어 개발업체. 동사는 블록체인 보안 솔루션, 블록체인 원장 기술, 스마트 시티 솔루션, 생체인증 온라인 모바일 보안, 통합 키 운영 및 기타 관련 서비스를 제공한다. 동사는 또한 부동산 임대 서비스를 제공한다.</t>
  </si>
  <si>
    <t>Topsec Technologies Group Inc. (SZSE:002212)</t>
  </si>
  <si>
    <t>텐룽신 과기집단(Topsec Technologies Group Inc.)은 전선 및 케이블 제품 제조업체. 동사는 전력 케이블, 저전압 케이블, 중간 전압 케이블, 고압 케이블, 특수 케이블, 구리 전선 및 기타 제품을 생산한다. 동사는 보안 및 빅데이터 제품 제조, 데이터 프로세싱, 기타 서비스도 제공한다.</t>
  </si>
  <si>
    <t>Zhongfu Information Inc. (SZSE:300659)</t>
  </si>
  <si>
    <t>Zhongfu Information Inc.는 중국에서 정보 보안 제품 및 솔루션의 연구, 개발 및 판매에 종사하고 있다.</t>
  </si>
  <si>
    <t>Nippon Techno Lab Inc. (SPSE:3849)</t>
  </si>
  <si>
    <t xml:space="preserve">Nippon Techno Lab Inc.는 일본 및 국제적으로 컴퓨터 시스템을 개발한다. 이 회사는 컴퓨터 연결 제어 장치, 이미지 확장, 네트워크 연결, 이미지 처리, 색 합성, 스캐너 입력 장치 제어, 색상 조정, 데이터 형식 자동 인식/변환 및 잉크젯 제어 소프트웨어를 포함한 제어 시스템 소프트웨어를 개발하여 프린터 제조업체에 공급한다. </t>
  </si>
  <si>
    <t>KSIGN Co.,Ltd. (KOSDAQ:A192250)</t>
  </si>
  <si>
    <t>케이사인은 온라인에서 개인과 기업의 정보를 지켜주는 보안솔루션 및 프로그램을 제공하는 업체.  동사의 주요 제품 및 서비스로는 전자서명인증, 통합인증, 권한관리, 계정관리 및 데이터베이스 보안 등이 있다.</t>
  </si>
  <si>
    <t>Asiainfo Security Technologies Co.,Ltd. (SHSE:688225)</t>
  </si>
  <si>
    <t xml:space="preserve">Asiainfo 보안 기술 유한 회사는 네트워크 보안 소프트웨어에 종사하는 네트워크 보안 회사입니다. 회사의 주요 제품 및 서비스에는 클라우드 보안, 터미널 보안, 지능형 위협 관리, 국경 보안, ID 보안, 데이터 보안 및 네트워크 관리 등이 포함됩니다. </t>
  </si>
  <si>
    <t>Precise Biometrics AB (publ) (OM:PREC)</t>
  </si>
  <si>
    <t>SWEDEN</t>
  </si>
  <si>
    <t>프리사이즈 바이오메트릭스(Precise Biometrics AB)는 지문 및 스마트 카드 기반 인증을 위한 시스템을 공급하는 보안 업체. 동사는 키, PIN 코드 및 패스워드를 대체하는 솔루션을 개발했으며 제품군에는 건물, 컴퓨터 및 네트워크 액세스 제어용 스마트 ID 카드 및 시스템을 포함한다. 또한 전세계에 제품을 판매하고 있다.</t>
  </si>
  <si>
    <t>Advenica AB (publ) (OM:ADVE)</t>
  </si>
  <si>
    <t xml:space="preserve">Advenica AB(publ)는 전 세계적으로 사이버 보안 솔루션과 서비스를 개발 및 제공한다. 동 회사는 다양한 보안 도메인 간의 단방향 정보 교환을 실시간으로 허용하고 네트워크 간의 단방향 분리를 보장하는 SecuriCDS Data Diode를 포함한 도메인 간 보안 제품을 제공한다. </t>
  </si>
  <si>
    <t>Clavister Holding AB (publ.) (OM:CLAV)</t>
  </si>
  <si>
    <t>Clavister Holding AB(publ.)는 자회사와 함께 전 세계적으로 사이버 보안 솔루션을 개발 및 판매한다.</t>
  </si>
  <si>
    <t>360 Security Technology Inc. (SHSE:601360)</t>
  </si>
  <si>
    <t xml:space="preserve">인터넷 보안 회사인 360 Security Technology Inc.는 중국에서 인터넷 및 모바일 보안 제품을 제공한다. 이 회사는 국가 기관 및 기업에 보안 컨설팅, 보안 운영 및 유지 관리, 보안 교육 서비스를 포함한 보안 서비스를 제공합니다. </t>
  </si>
  <si>
    <t>SecureWorks Corp. (NasdaqGS:SCWX)</t>
  </si>
  <si>
    <t>시큐어웍스(SecureWorks Corp.)는 지능형 정보 보안솔루션 제공업체. 동사는 고급 위 협 및 핵심 자산보호, 준법감시, 사이버보안 위험관리, 보안운영서비스를 제공하고, 미국 고객을 대상으로 서비스를 제공하고 있다.</t>
  </si>
  <si>
    <t>Koal Software Co., Ltd. (SHSE:603232)</t>
  </si>
  <si>
    <t xml:space="preserve">Koal Software Co., Ltd.는 중국에서 공개 키 인프라 플랫폼을 개발한다. 회사는 루트 인증서 발급, 인증서 발급, 인증서 등록 감사, 키 및 인증서 통합 관리, 신뢰할 수 있는 ID 관리 시스템과 같은 ID 보안 인프라를 제공합니다. 타임스탬프 및 서명 확인 서버, 전자 서명 시스템을 포함한 암호 서비스 플랫폼, 보안 인증, SSL 애플리케이션 전달, API, 싱글 사인온 게이트웨이, 계정 관리 시스템으로 구성된 인증 및 액세스 제어 제품. </t>
  </si>
  <si>
    <t>Beijing Global Safety Technology Co., Ltd. (SZSE:300523)</t>
  </si>
  <si>
    <t>Beijing Global Safety Technology Co., Ltd.는 중국 및 국제적으로 에너지 관리, 도시 기반 시설 안전, 지능형 소방, 사이버 보안, 세관 보안 및 정보 관리 솔루션을 제공한다.</t>
  </si>
  <si>
    <t>Telos Corporation (NasdaqGM:TLS)</t>
  </si>
  <si>
    <t>Telos Corporation은 자회사와 함께 전 세계적으로 정보 기술(IT) 솔루션 및 서비스를 제공한다. 대기업 및 정부 기업에 엔터프라이즈 사이버 위험 관리 및 보안 규정 준수 자동화 솔루션을 위한 최고의 플랫폼인 Xacta를 제공한다. 데이터 난독화 및 암호화, 사용자 ID 및 위치 마스킹, 네트워크 리소스 숨기기를 통해 사이버 공격 표면을 제거하는 솔루션인 Telos Ghost는 인텔리전스 수집, 사이버 위협 보호, 중요 인프라 보호 및 보호를 위한 보안 및 개인 정보를 제공한다.</t>
  </si>
  <si>
    <t>NSFOCUS Technologies Group Co., Ltd. (SZSE:300369)</t>
  </si>
  <si>
    <t>베이징 선저우루멍 신식안전과기(NSFocus Information Technology Company Limited)는 정보 보안 제품을 개발, 제조, 판매하고, 전문 보안 서비스를 제공하는 업체. 동사의 주요 제품에는 네트워크 및 터미널 보안 제품, 준법감시 및 보안 관리 제품 등이 있다.</t>
  </si>
  <si>
    <t>FASOO Co.,Ltd. (KOSDAQ:A150900)</t>
  </si>
  <si>
    <t>파수는 소프트웨어 제품 개발업체. 동사는 디지털 권리 관리, 품질 자동화 툴, 정보 보안 컨설팅 및 기타 관련 서비스를 제공한다. 동사는 유지관리 서비스도 제공한다.</t>
  </si>
  <si>
    <t>Fuva Brain Limited (TSE:3927)</t>
  </si>
  <si>
    <t>Fuva Brain Limited는 일본에서 엔드포인트 사이버 보안 및 사무직 생산성을 위한 소프트웨어 제품을 개발 및 판매한다. 이 회사는 사이버 보안 컨설팅 서비스도 제공합니다. 및 사용자 지원 서비스. 또한 네트워크 보안 제품을 재판매하고 관련 서비스를 제공한다.</t>
  </si>
  <si>
    <t>한국정보인증은 공인인증서 발급, 공개기반구조(PKI) 시스템 및 웹보안서버 (SSL) 판매를 하는 업체.</t>
  </si>
  <si>
    <t>Nexwise Intelligence China Limited (SZSE:301248)</t>
  </si>
  <si>
    <t>Nexwise Intelligence China Limited는 전 세계적으로 보안 및 지능형 시스템을 제공합니다. 이 회사의 제품에는 지능형 빌딩 관리 시스템, 데이터 센터 종합 관리 시스템 및 포괄적인 보안 관리 시스템과 같은 지능형 관리 시스템이 포함됩니다.</t>
  </si>
  <si>
    <t>SGA Solutions Co.,Ltd. (KOSDAQ:A184230)</t>
  </si>
  <si>
    <t>에스지에이 솔루션즈는 시스템보안 및 응용보안 운영체제를 개발하고 유지보수 서비스를 제공하는 업체. 당사는 주로 서버보안과 전자문서보호 제품/솔루션을 공급한다.</t>
  </si>
  <si>
    <t>Dream Security co., Ltd. (KOSDAQ:A203650)</t>
  </si>
  <si>
    <t>드림시큐리티는 정보보안제품과 정보보안서비스 제공업체.  동사의 제품과 서비스는 시스템 보안, 정보 유출방지 및 암호인증분야에 집중된다.</t>
  </si>
  <si>
    <t>BIO-key International, Inc. (NasdaqCM:BKYI)</t>
  </si>
  <si>
    <t>바이오-키 인터내셔널(BIO-key International, Inc.)은 생체 지문 인식 소프트웨어 제품의 개발 및 라이선스 업체. 동사의 역량으로 익명 검사 및 하드웨어 독립성을 통해 신분위조를 방지할 수 있다. 동사는 장비 원제조업체, 부가가치 재판매업자, 통합회사, 애플리케이션 공급업체에게 서비스를 제공하고 있다.</t>
  </si>
  <si>
    <t>Raonsecure Co., Ltd. (KOSDAQ:A042510)</t>
  </si>
  <si>
    <t>라온시큐어는 PC와 모바일 기기 보안 솔루션 및 FIDO 기반 인증 솔루션 개발업체이자 제공업체. 동사는 모바일 암호 인증, 모바일 단말기 관리 및 기타 관련 서비스를 제공한다. 동사는 또한 FIDO와 블록체인 기술에 기반한 탈중앙 인증 서비스 플랫폼을 개발한다.</t>
  </si>
  <si>
    <t>AhnLab, Inc. (KOSDAQ:A053800)</t>
  </si>
  <si>
    <t>안철수연구소는 인터넷 및 각종 컴퓨터 시스템 등의 보안 서비스 제공 전문업체. 동사의 주요 사업영역으로는 컴퓨터 바이러스 방지용 소프트웨어 개발 및 판매, 온라인 및 네트워크 시스템 정보 보안 컨설팅 등이 있다.</t>
  </si>
  <si>
    <t>WithSecure Oyj (HLSE:WITH)</t>
  </si>
  <si>
    <t>FINLAND</t>
  </si>
  <si>
    <t>위드시큐어(WithSecure Oyj)는 사이버 보안 제품 및 서비스 제공업체. 동사는 엔드포인트 탐지 및 대응, 데이터 보안, 클라우드 기반 보호, 관리형 사이버 보안 솔루션을 제공한다. 동사는 전 세계 고객을 대상으로 서비스를 제공한다.</t>
  </si>
  <si>
    <t>ClearSale S.A. (BOVESPA:CLSA3)</t>
  </si>
  <si>
    <t>BRAZIL</t>
  </si>
  <si>
    <t>ClearSale S.A.는 브라질 기업을 위한 Fraud Detection Solution을 개발합니다. 또한 Fraud 컨설팅 서비스를 제공합니다.</t>
  </si>
  <si>
    <t>OneSpan Inc. (NasdaqCM:OSPN)</t>
  </si>
  <si>
    <t>원스펜(OneSpan Inc.)은 소프트웨어 서비스 제공업체. 동사는 장치 및 금융 거래를 사기와 오용으로부터 보호하는 보안 소프트웨어 및 전자 서명 솔루션을 설계 및 개발한다. 동사는 위험 분석, 모바일 보안 및 인증 서비스를 제공한다. 동사는 전 세계 고객들에게 서비스를 제공한다.</t>
  </si>
  <si>
    <t>TRADE WORKS Co., Ltd (TSE:3997)</t>
  </si>
  <si>
    <t>TRADE WORKS Co., Ltd.는 증권, FX마진거래(FX), 상품선물 산업에 대한 전면 시스템 거래소 연결 시스템 및 불공정 거래 모니터링 시스템에 대한 솔루션을 제공한다.</t>
  </si>
  <si>
    <t>Genesis Technology, Inc. (TPEX:6221)</t>
  </si>
  <si>
    <t>TAIWAN</t>
  </si>
  <si>
    <t>제네시스 테크놀로지/타이완(Genesis Technology Inc.)은 컴퓨터 통합 서비스 제공업체. 동사의 서비스에는 시스템 유지 및 수리 서비스뿐 아니라, 운영 플랫폼, 데이터 저장, 인터넷 보안, 컨설팅 서비스 등이 있다.</t>
  </si>
  <si>
    <t>Setopia Co.,Ltd. (KOSDAQ:A222810)</t>
  </si>
  <si>
    <t>세토피아는 네트워크 보안 제품 개발 업체. 동사는 대마초, 정보 보안, 코로나 진단 기기, EDR 보안, 진단 키트, 개인 네트워크 보안 제품, 기업용 네트워크 보안 제품 및 기타 관련 제품을 개발 및 판매한다. 동사는 개인 혈당 측정기 및 혈당 테스트 종이도 개발하고 있다.</t>
  </si>
  <si>
    <t>Allot Ltd. (NasdaqGS:ALLT)</t>
  </si>
  <si>
    <t>앨롯(Allot Ltd)은 혁신적 네트워크 인텔리전스 및 보안 솔루션 업체. 동사는 네트워크 보안, 서비스 게이트웨이, 통합 관리 및 기타 관련 제품을 제공할 뿐만 아니라 서비스로서의 보안(SECaaS), DOS 보호 및 예방, 네트워크 인텔리전스, 트래픽 관리 및 기타 관련 솔루션을 공급한다. 동사는 전 세계 고객을 대상으로 서비스를 제공하고 있다.</t>
  </si>
  <si>
    <t>Secuve Co., Ltd. (KOSDAQ:A131090)</t>
  </si>
  <si>
    <t>시큐브는 다양한 보안 이슈에 대응하기 위한 전략적인 솔루션을 개발 및 공급하고 있 다. 시스템 해킹차단 및 침입방지를 위한 서버보안솔루션 Secuve TOS, PC환경을 업무 영역과 인터넷영역으로 분리해 보안관리하기 위한 정보유출방지 솔루션 DuoGRIFFIN, 통합계정권한관리시스템 iGRIFFIN 등의 사업을 영위하고 있다.</t>
  </si>
  <si>
    <t>MAX</t>
    <phoneticPr fontId="1" type="noConversion"/>
  </si>
  <si>
    <t>MIN</t>
    <phoneticPr fontId="1" type="noConversion"/>
  </si>
  <si>
    <t>2. 최종 보고서 Peer Group 및 Multiples</t>
    <phoneticPr fontId="1" type="noConversion"/>
  </si>
  <si>
    <t>Min</t>
  </si>
  <si>
    <t>Max</t>
  </si>
  <si>
    <t>별첨2.1GPCM+Summary 시트 List상 재무정보와 보고서 상 수치 일치 여부 확인</t>
    <phoneticPr fontId="1" type="noConversion"/>
  </si>
  <si>
    <t>구분</t>
    <phoneticPr fontId="1" type="noConversion"/>
  </si>
  <si>
    <t>검토 결과</t>
    <phoneticPr fontId="1" type="noConversion"/>
  </si>
  <si>
    <t>Min</t>
    <phoneticPr fontId="1" type="noConversion"/>
  </si>
  <si>
    <t>보고서 상 수치와 일치</t>
    <phoneticPr fontId="1" type="noConversion"/>
  </si>
  <si>
    <t>Max</t>
    <phoneticPr fontId="1" type="noConversion"/>
  </si>
  <si>
    <t>보고서 상 수치와 일치</t>
  </si>
  <si>
    <t>Average</t>
    <phoneticPr fontId="1" type="noConversion"/>
  </si>
  <si>
    <t>1. Capital IQ상 산업분류가 'Security Software'로 분류되는 회사들에 대해서 독립적으로 List-up을 진행한 후 평가자 제시 목록과 일치하는 지 여부를 검토하였으며, Peer-group list는 문제 없이 포함된 것을 확인하였음. 조회 시점 차이등으로 인해 평가자 제시 Peer List 136개사 중 5개사 외 포함됨을 확인함</t>
    <phoneticPr fontId="1" type="noConversion"/>
  </si>
  <si>
    <t>2. 상기 1을 통해 확인한 EV/Sales 및 PSR 값과 보고서 초안상 확인 가능한 Peer Group의 EV/Sales와 PSR이 일치함을 확인하였고, 평가자 제시 Raw Data를 독립적으로 재계산한 값과 수치가 일치함을 확인함</t>
    <phoneticPr fontId="1" type="noConversion"/>
  </si>
  <si>
    <t>3. 최종 보고서 xxxx</t>
    <phoneticPr fontId="1" type="noConversion"/>
  </si>
  <si>
    <t>Capital IQ Company Screening Report</t>
  </si>
  <si>
    <t>Industry Classifications</t>
  </si>
  <si>
    <t>Company Type</t>
  </si>
  <si>
    <t>Company Status</t>
  </si>
  <si>
    <t>평가자 포함여부</t>
    <phoneticPr fontId="1" type="noConversion"/>
  </si>
  <si>
    <t>SHSE:601360</t>
  </si>
  <si>
    <t>Security Software (Primary)</t>
  </si>
  <si>
    <t>Operating</t>
  </si>
  <si>
    <t>OM:ADVE</t>
  </si>
  <si>
    <t>KOSDAQ:A053800</t>
  </si>
  <si>
    <t>Alchera Inc. (KOSDAQ:A347860)</t>
  </si>
  <si>
    <t>KOSDAQ:A347860</t>
  </si>
  <si>
    <t>NasdaqGS:ALLT</t>
  </si>
  <si>
    <t>AMIYA Corporation (TSE:4258)</t>
  </si>
  <si>
    <t>TSE:4258</t>
  </si>
  <si>
    <t>Appgate, Inc. (OTCPK:APGT)</t>
  </si>
  <si>
    <t>OTCPK:APGT</t>
  </si>
  <si>
    <t>archTIS Limited (ASX:AR9)</t>
  </si>
  <si>
    <t>ASX:AR9</t>
  </si>
  <si>
    <t>Asgent, Inc. (TSE:4288)</t>
  </si>
  <si>
    <t>TSE:4288</t>
  </si>
  <si>
    <t>SHSE:688225</t>
  </si>
  <si>
    <t>Astra Veda Corporation (OTCPK:ASTA)</t>
  </si>
  <si>
    <t>OTCPK:ASTA</t>
  </si>
  <si>
    <t>authID Inc. (NasdaqCM:AUID)</t>
  </si>
  <si>
    <t>NasdaqCM:AUID</t>
  </si>
  <si>
    <t>SZSE:300523</t>
  </si>
  <si>
    <t>SHSE:688201</t>
  </si>
  <si>
    <t>Beijing Tongtech Co., Ltd. (SZSE:300379)</t>
  </si>
  <si>
    <t>SZSE:300379</t>
  </si>
  <si>
    <t>Beijing VRV Software Corporation Limited (SZSE:300352)</t>
  </si>
  <si>
    <t>SZSE:300352</t>
  </si>
  <si>
    <t>SHSE:688168</t>
  </si>
  <si>
    <t>NasdaqCM:BKYI</t>
  </si>
  <si>
    <t>Bittium Oyj (HLSE:BITTI)</t>
  </si>
  <si>
    <t>HLSE:BITTI</t>
  </si>
  <si>
    <t>TSX:BB</t>
  </si>
  <si>
    <t>Bluedon Information Security Technologies Co.,Ltd. (SZSE:300297)</t>
  </si>
  <si>
    <t>SZSE:300297</t>
  </si>
  <si>
    <t>BrandShield Systems Plc (AIM:BRSD)</t>
  </si>
  <si>
    <t>AIM:BRSD</t>
  </si>
  <si>
    <t>NasdaqGS:CHKP</t>
  </si>
  <si>
    <t>Cipherpoint Limited (ASX:CPT)</t>
  </si>
  <si>
    <t>ASX:CPT</t>
  </si>
  <si>
    <t>OM:CLAV</t>
  </si>
  <si>
    <t>BOVESPA:CLSA3</t>
  </si>
  <si>
    <t>Collexis Holdings Inc. (OTCPK:CLXS)</t>
  </si>
  <si>
    <t>OTCPK:CLXS</t>
  </si>
  <si>
    <t>Com-Guard.com, Inc. (OTCPK:CGUD)</t>
  </si>
  <si>
    <t>OTCPK:CGUD</t>
  </si>
  <si>
    <t>Corero Network Security plc (AIM:CNS)</t>
  </si>
  <si>
    <t>AIM:CNS</t>
  </si>
  <si>
    <t>Crossword Cybersecurity Plc (AIM:CCS)</t>
  </si>
  <si>
    <t>AIM:CCS</t>
  </si>
  <si>
    <t>CrowdStrike Holdings, Inc. (NasdaqGS:CRWD)</t>
  </si>
  <si>
    <t>NasdaqGS:CRWD</t>
  </si>
  <si>
    <t>cyan AG (XTRA:CYR)</t>
  </si>
  <si>
    <t>XTRA:CYR</t>
  </si>
  <si>
    <t>Cyber Security Cloud , Inc. (TSE:4493)</t>
  </si>
  <si>
    <t>TSE:4493</t>
  </si>
  <si>
    <t>CyberArk Software Ltd. (NasdaqGS:CYBR)</t>
  </si>
  <si>
    <t>NasdaqGS:CYBR</t>
  </si>
  <si>
    <t>Cyberfort Software, Inc. (OTCPK:CYBF)</t>
  </si>
  <si>
    <t>OTCPK:CYBF</t>
  </si>
  <si>
    <t>Cyberloq Technologies, Inc. (OTCPK:CLOQ)</t>
  </si>
  <si>
    <t>OTCPK:CLOQ</t>
  </si>
  <si>
    <t>Cyren Ltd. (NasdaqCM:CYRN)</t>
  </si>
  <si>
    <t>NasdaqCM:CYRN</t>
  </si>
  <si>
    <t>Darktrace plc (LSE:DARK)</t>
  </si>
  <si>
    <t>LSE:DARK</t>
  </si>
  <si>
    <t>Data443 Risk Mitigation, Inc. (OTCPK:ATDS)</t>
  </si>
  <si>
    <t>OTCPK:ATDS</t>
  </si>
  <si>
    <t>NasdaqCM:DTSS</t>
  </si>
  <si>
    <t>SHSE:688023</t>
  </si>
  <si>
    <t>DigiCAP Co., Ltd. (KOSDAQ:A197140)</t>
  </si>
  <si>
    <t>KOSDAQ:A197140</t>
  </si>
  <si>
    <t>Digital Arts Inc. (TSE:2326)</t>
  </si>
  <si>
    <t>TSE:2326</t>
  </si>
  <si>
    <t>KOSDAQ:A203650</t>
  </si>
  <si>
    <t>ELEMENTS, Inc. (TSE:5246)</t>
  </si>
  <si>
    <t>TSE:5246</t>
  </si>
  <si>
    <t>Exobox Technologies Corp. (OTCPK:EXBX)</t>
  </si>
  <si>
    <t>OTCPK:EXBX</t>
  </si>
  <si>
    <t>F-Secure Oyj (HLSE:FSECURE)</t>
  </si>
  <si>
    <t>HLSE:FSECURE</t>
  </si>
  <si>
    <t>Family Zone Cyber Safety Limited (ASX:FZO)</t>
  </si>
  <si>
    <t>ASX:FZO</t>
  </si>
  <si>
    <t>KOSDAQ:A150900</t>
  </si>
  <si>
    <t>TSE:3692</t>
  </si>
  <si>
    <t>Fintech S.A. (WSE:FTH)</t>
  </si>
  <si>
    <t>WSE:FTH</t>
  </si>
  <si>
    <t>NasdaqGS:FTNT</t>
  </si>
  <si>
    <t>Forwardly Inc. (OTCPK:FORW)</t>
  </si>
  <si>
    <t>OTCPK:FORW</t>
  </si>
  <si>
    <t>Freja eID Group AB (publ) (OM:FREJA)</t>
  </si>
  <si>
    <t>OM:FREJA</t>
  </si>
  <si>
    <t>TSE:3927</t>
  </si>
  <si>
    <t>Gallagher Security Corp. (CNSX:GLL)</t>
  </si>
  <si>
    <t>CNSX:GLL</t>
  </si>
  <si>
    <t>NasdaqGS:GEN</t>
  </si>
  <si>
    <t>TPEX:6221</t>
  </si>
  <si>
    <t>Genians, Inc. (KOSDAQ:A263860)</t>
  </si>
  <si>
    <t>KOSDAQ:A263860</t>
  </si>
  <si>
    <t>GET Holdings Limited (SEHK:8100)</t>
  </si>
  <si>
    <t>SEHK:8100</t>
  </si>
  <si>
    <t>KOSDAQ:A054920</t>
  </si>
  <si>
    <t>SZSE:300768</t>
  </si>
  <si>
    <t>Hecto Innovation Co., Ltd. (KOSDAQ:A214180)</t>
  </si>
  <si>
    <t>KOSDAQ:A214180</t>
  </si>
  <si>
    <t>Hunan Kylinsec Technology Co., Ltd. (SHSE:688152)</t>
  </si>
  <si>
    <t>SHSE:688152</t>
  </si>
  <si>
    <t>Hunesion Co.,Ltd (KOSDAQ:A290270)</t>
  </si>
  <si>
    <t>KOSDAQ:A290270</t>
  </si>
  <si>
    <t>IBSG International, Inc. (OTCPK:IBIN)</t>
  </si>
  <si>
    <t>OTCPK:IBIN</t>
  </si>
  <si>
    <t>TSXV:ID</t>
  </si>
  <si>
    <t>IGLOO Corporation (KOSDAQ:A067920)</t>
  </si>
  <si>
    <t>KOSDAQ:A067920</t>
  </si>
  <si>
    <t>Intrusion Inc. (NasdaqCM:INTZ)</t>
  </si>
  <si>
    <t>NasdaqCM:INTZ</t>
  </si>
  <si>
    <t>IronNet, Inc. (NYSE:IRNT)</t>
  </si>
  <si>
    <t>NYSE:IRNT</t>
  </si>
  <si>
    <t>ISA Holdings Limited (JSE:ISA)</t>
  </si>
  <si>
    <t>JSE:ISA</t>
  </si>
  <si>
    <t>Jiransecurity Co.,Ltd (KOSDAQ:A208350)</t>
  </si>
  <si>
    <t>KOSDAQ:A208350</t>
  </si>
  <si>
    <t>Kentima Holding AB (publ) (OM:KENH)</t>
  </si>
  <si>
    <t>OM:KENH</t>
  </si>
  <si>
    <t>SHSE:603232</t>
  </si>
  <si>
    <t>KOSDAQ:A053300</t>
  </si>
  <si>
    <t>KOSDAQ:A192250</t>
  </si>
  <si>
    <t>MDM Group, Inc. (OTCPK:MDDM)</t>
  </si>
  <si>
    <t>OTCPK:MDDM</t>
  </si>
  <si>
    <t>SZSE:301248</t>
  </si>
  <si>
    <t>SPSE:3849</t>
  </si>
  <si>
    <t>SZSE:300369</t>
  </si>
  <si>
    <t>Nubeva Technologies Ltd. (TSXV:NBVA)</t>
  </si>
  <si>
    <t>TSXV:NBVA</t>
  </si>
  <si>
    <t>Odyssey Technologies Limited (BSE:530175)</t>
  </si>
  <si>
    <t>BSE:530175</t>
  </si>
  <si>
    <t>NasdaqCM:OSPN</t>
  </si>
  <si>
    <t>TSE:3694</t>
  </si>
  <si>
    <t>Osirium Technologies PLC (AIM:OSI)</t>
  </si>
  <si>
    <t>AIM:OSI</t>
  </si>
  <si>
    <t>Plurilock Security Inc. (TSXV:PLUR)</t>
  </si>
  <si>
    <t>TSXV:PLUR</t>
  </si>
  <si>
    <t>OM:PREC</t>
  </si>
  <si>
    <t>Public Joint Stock Company Positive Group (MISX:POSI)</t>
  </si>
  <si>
    <t>MISX:POSI</t>
  </si>
  <si>
    <t>SHSE:688561</t>
  </si>
  <si>
    <t>Quick Heal Technologies Limited (NSEI:QUICKHEAL)</t>
    <phoneticPr fontId="1" type="noConversion"/>
  </si>
  <si>
    <t>NSEI:QUICKHEAL</t>
  </si>
  <si>
    <t>KOSDAQ:A042510</t>
  </si>
  <si>
    <t>NasdaqGM:RPD</t>
  </si>
  <si>
    <t>RightCrowd Limited (ASX:RCW)</t>
  </si>
  <si>
    <t>ASX:RCW</t>
  </si>
  <si>
    <t>Route1 Inc. (TSXV:ROI)</t>
  </si>
  <si>
    <t>TSXV:ROI</t>
  </si>
  <si>
    <t>Sababa Security S.p.A. (BIT:SBB)</t>
  </si>
  <si>
    <t>BIT:SBB</t>
  </si>
  <si>
    <t>Safe-T Group Ltd (TASE:SFET)</t>
  </si>
  <si>
    <t>TASE:SFET</t>
  </si>
  <si>
    <t>Secucen Co., Ltd. (XKON:A232830)</t>
  </si>
  <si>
    <t>XKON:A232830</t>
  </si>
  <si>
    <t>Securemetric Berhad (KLSE:SMETRIC)</t>
  </si>
  <si>
    <t>KLSE:SMETRIC</t>
  </si>
  <si>
    <t>Security Matters Limited (ASX:SMX)</t>
  </si>
  <si>
    <t>ASX:SMX</t>
  </si>
  <si>
    <t>KOSDAQ:A131090</t>
  </si>
  <si>
    <t>SentinelOne, Inc. (NYSE:S)</t>
  </si>
  <si>
    <t>NYSE:S</t>
  </si>
  <si>
    <t>KOSDAQ:A222810</t>
  </si>
  <si>
    <t>SGA Co,. Ltd (KOSDAQ:A049470)</t>
  </si>
  <si>
    <t>KOSDAQ:A049470</t>
  </si>
  <si>
    <t>KOSDAQ:A184230</t>
  </si>
  <si>
    <t>SideChannel Inc. (OTCPK:SDCH)</t>
  </si>
  <si>
    <t>OTCPK:SDCH</t>
  </si>
  <si>
    <t>Smarttech247 Group plc (AIM:S247)</t>
  </si>
  <si>
    <t>AIM:S247</t>
  </si>
  <si>
    <t>SoftCamp Co., Ltd. (KOSDAQ:A258790)</t>
  </si>
  <si>
    <t>KOSDAQ:A258790</t>
  </si>
  <si>
    <t>Soliton Systems K.K. (TSE:3040)</t>
  </si>
  <si>
    <t>TSE:3040</t>
  </si>
  <si>
    <t>Sollensys Corp. (OTCPK:SOLS)</t>
  </si>
  <si>
    <t>OTCPK:SOLS</t>
  </si>
  <si>
    <t>Sonasoft Corporation (OTCPK:SSFT)</t>
  </si>
  <si>
    <t>OTCPK:SSFT</t>
  </si>
  <si>
    <t>SOOSAN INT Co., Ltd. (KOSDAQ:A050960)</t>
  </si>
  <si>
    <t>KOSDAQ:A050960</t>
  </si>
  <si>
    <t>SSH Communications Security Oyj (HLSE:SSH1V)</t>
  </si>
  <si>
    <t>HLSE:SSH1V</t>
  </si>
  <si>
    <t>SZSE:300311</t>
  </si>
  <si>
    <t>Synel M.L.L Payway Ltd (TASE:SNEL)</t>
  </si>
  <si>
    <t>TASE:SNEL</t>
  </si>
  <si>
    <t>T Stamp Inc. (NasdaqCM:IDAI)</t>
  </si>
  <si>
    <t>NasdaqCM:IDAI</t>
  </si>
  <si>
    <t>t42 IoT Tracking Solutions PLC (AIM:TRAC)</t>
  </si>
  <si>
    <t>AIM:TRAC</t>
  </si>
  <si>
    <t>NasdaqGM:TLS</t>
  </si>
  <si>
    <t>NasdaqGS:TENB</t>
  </si>
  <si>
    <t>Tesserent Limited (ASX:TNT)</t>
  </si>
  <si>
    <t>ASX:TNT</t>
  </si>
  <si>
    <t>TSE:4441</t>
  </si>
  <si>
    <t>SZSE:002212</t>
  </si>
  <si>
    <t>TSE:3997</t>
  </si>
  <si>
    <t>Trend Micro Incorporated (TSE:4704)</t>
  </si>
  <si>
    <t>TSE:4704</t>
  </si>
  <si>
    <t>UNIPOINT Corp. (XKON:A121060)</t>
  </si>
  <si>
    <t>XKON:A121060</t>
  </si>
  <si>
    <t>Vantea SMART S.p.A. (BIT:VNT)</t>
  </si>
  <si>
    <t>BIT:VNT</t>
  </si>
  <si>
    <t>SZSE:002439</t>
  </si>
  <si>
    <t>Verimatrix Société anonyme (ENXTPA:VMX)</t>
  </si>
  <si>
    <t>ENXTPA:VMX</t>
  </si>
  <si>
    <t>WALLIX GROUP SA (ENXTPA:ALLIX)</t>
  </si>
  <si>
    <t>ENXTPA:ALLIX</t>
  </si>
  <si>
    <t>HLSE:WITH</t>
  </si>
  <si>
    <t>Zerify, Inc. (OTCPK:ZRFY)</t>
  </si>
  <si>
    <t>OTCPK:ZRFY</t>
  </si>
  <si>
    <t>SZSE:300659</t>
  </si>
  <si>
    <t>zvelo, Inc. (OTCPK:ZVLO)</t>
  </si>
  <si>
    <t>OTCPK:ZVLO</t>
  </si>
  <si>
    <r>
      <t xml:space="preserve">1) </t>
    </r>
    <r>
      <rPr>
        <b/>
        <sz val="8"/>
        <color indexed="8"/>
        <rFont val="Arial"/>
        <family val="2"/>
      </rPr>
      <t xml:space="preserve">Industry Classifications: </t>
    </r>
    <r>
      <rPr>
        <sz val="8"/>
        <color indexed="8"/>
        <rFont val="Arial"/>
        <family val="2"/>
      </rPr>
      <t>Security Software (Primary)</t>
    </r>
  </si>
  <si>
    <r>
      <t xml:space="preserve">2) </t>
    </r>
    <r>
      <rPr>
        <b/>
        <sz val="8"/>
        <color indexed="8"/>
        <rFont val="Arial"/>
        <family val="2"/>
      </rPr>
      <t xml:space="preserve">Company Type: </t>
    </r>
    <r>
      <rPr>
        <sz val="8"/>
        <color indexed="8"/>
        <rFont val="Arial"/>
        <family val="2"/>
      </rPr>
      <t>Public Company</t>
    </r>
  </si>
  <si>
    <r>
      <t xml:space="preserve">3) </t>
    </r>
    <r>
      <rPr>
        <b/>
        <sz val="8"/>
        <color indexed="8"/>
        <rFont val="Arial"/>
        <family val="2"/>
      </rPr>
      <t xml:space="preserve">Company Status: </t>
    </r>
    <r>
      <rPr>
        <sz val="8"/>
        <color indexed="8"/>
        <rFont val="Arial"/>
        <family val="2"/>
      </rPr>
      <t>Operating</t>
    </r>
  </si>
  <si>
    <r>
      <t xml:space="preserve">4) </t>
    </r>
    <r>
      <rPr>
        <b/>
        <sz val="8"/>
        <color indexed="8"/>
        <rFont val="Arial"/>
        <family val="2"/>
      </rPr>
      <t xml:space="preserve">Industry Classifications: </t>
    </r>
    <r>
      <rPr>
        <sz val="8"/>
        <color indexed="8"/>
        <rFont val="Arial"/>
        <family val="2"/>
      </rPr>
      <t>Security Software (Primary)</t>
    </r>
  </si>
  <si>
    <r>
      <t xml:space="preserve">5) </t>
    </r>
    <r>
      <rPr>
        <b/>
        <sz val="8"/>
        <color indexed="8"/>
        <rFont val="Arial"/>
        <family val="2"/>
      </rPr>
      <t xml:space="preserve">Company Type: </t>
    </r>
    <r>
      <rPr>
        <sz val="8"/>
        <color indexed="8"/>
        <rFont val="Arial"/>
        <family val="2"/>
      </rPr>
      <t>Public Company</t>
    </r>
  </si>
  <si>
    <r>
      <t xml:space="preserve">6) </t>
    </r>
    <r>
      <rPr>
        <b/>
        <sz val="8"/>
        <color indexed="8"/>
        <rFont val="Arial"/>
        <family val="2"/>
      </rPr>
      <t xml:space="preserve">Company Status: </t>
    </r>
    <r>
      <rPr>
        <sz val="8"/>
        <color indexed="8"/>
        <rFont val="Arial"/>
        <family val="2"/>
      </rPr>
      <t>Operating and Operating Subs</t>
    </r>
  </si>
  <si>
    <t>재무상태표</t>
    <phoneticPr fontId="1" type="noConversion"/>
  </si>
  <si>
    <t>All amounts in KCHF</t>
  </si>
  <si>
    <t>Cash and Cash Equivalents</t>
  </si>
  <si>
    <t>Accounts Receivable</t>
  </si>
  <si>
    <t>Other Short-term Receivables</t>
  </si>
  <si>
    <t>Inventories</t>
  </si>
  <si>
    <t>Prepaid Expenses and Accrued Income</t>
  </si>
  <si>
    <t>Financial assets</t>
  </si>
  <si>
    <t>Investments</t>
  </si>
  <si>
    <t>Tangible Assets</t>
  </si>
  <si>
    <t>Intangible Assets</t>
  </si>
  <si>
    <t>TOTAL ASSETS</t>
  </si>
  <si>
    <t>Trade Accounts Payable</t>
  </si>
  <si>
    <t>Other Short-term Liabilities</t>
  </si>
  <si>
    <t>Accrued Expenses</t>
  </si>
  <si>
    <t>Payroll</t>
  </si>
  <si>
    <t>Deferred Income</t>
  </si>
  <si>
    <t>Other Long Term Liabilities</t>
  </si>
  <si>
    <t>TOTAL LIABILITIES</t>
  </si>
  <si>
    <t>Share capital</t>
  </si>
  <si>
    <t>Legal capital reserves</t>
  </si>
  <si>
    <t>Treasury shares</t>
  </si>
  <si>
    <t>Accumulated losses carried forward</t>
  </si>
  <si>
    <t>Foreign Exchange Translation</t>
  </si>
  <si>
    <t>Loss for the year</t>
  </si>
  <si>
    <t>TOTAL SHAREHOLDERS' EQUITY</t>
  </si>
  <si>
    <t>손익계산서</t>
    <phoneticPr fontId="1" type="noConversion"/>
  </si>
  <si>
    <t>Products</t>
  </si>
  <si>
    <t>Services</t>
  </si>
  <si>
    <t>Other</t>
  </si>
  <si>
    <t>Qsafe</t>
  </si>
  <si>
    <t>Qsensing</t>
  </si>
  <si>
    <t>GROSS REVENUE</t>
  </si>
  <si>
    <t>Sales deductions</t>
  </si>
  <si>
    <t>NET REVENUE</t>
  </si>
  <si>
    <t>COGS</t>
  </si>
  <si>
    <t>Manufacturing costs</t>
  </si>
  <si>
    <t>GROSS PROFIT</t>
  </si>
  <si>
    <t>as a % of revenue</t>
  </si>
  <si>
    <t>Sales &amp; Marketing</t>
  </si>
  <si>
    <t>R&amp;D - Gross spendings</t>
  </si>
  <si>
    <t>R&amp;D - Capitalization</t>
  </si>
  <si>
    <t>Research &amp; Development</t>
  </si>
  <si>
    <t>Quality and Customer Support</t>
  </si>
  <si>
    <t>General &amp; Administration</t>
  </si>
  <si>
    <t>OPERATING EXPENSES</t>
  </si>
  <si>
    <t>EBITDA</t>
  </si>
  <si>
    <t>Depreciation</t>
  </si>
  <si>
    <t>Non Operating Income/(Expense)</t>
  </si>
  <si>
    <t>Tax</t>
  </si>
  <si>
    <t>NET INCOME</t>
  </si>
  <si>
    <t>ID Quantique</t>
  </si>
  <si>
    <t>Projection Detail</t>
    <phoneticPr fontId="1" type="noConversion"/>
  </si>
  <si>
    <t>Start Date</t>
  </si>
  <si>
    <t>End Date</t>
  </si>
  <si>
    <t>Year</t>
  </si>
  <si>
    <t># of Months</t>
    <phoneticPr fontId="1" type="noConversion"/>
  </si>
  <si>
    <t>Month</t>
  </si>
  <si>
    <t>Quarter</t>
  </si>
  <si>
    <t>(CHF in thousand unless noted otherwise)</t>
    <phoneticPr fontId="1" type="noConversion"/>
  </si>
  <si>
    <t>Parameter</t>
    <phoneticPr fontId="1" type="noConversion"/>
  </si>
  <si>
    <t>Unit</t>
    <phoneticPr fontId="1" type="noConversion"/>
  </si>
  <si>
    <t>Actual</t>
    <phoneticPr fontId="1" type="noConversion"/>
  </si>
  <si>
    <t>Income Statement</t>
    <phoneticPr fontId="1" type="noConversion"/>
  </si>
  <si>
    <t>Order in Take</t>
  </si>
  <si>
    <t>Net Revenue</t>
  </si>
  <si>
    <t>Service</t>
  </si>
  <si>
    <t>Consumables costs</t>
  </si>
  <si>
    <t>Variation in inventory</t>
  </si>
  <si>
    <t>Costs related to services</t>
  </si>
  <si>
    <t>Other Costs</t>
  </si>
  <si>
    <t>Qsafe</t>
    <phoneticPr fontId="1" type="noConversion"/>
  </si>
  <si>
    <t>Personnel Costs Prod</t>
  </si>
  <si>
    <t>Other Personnel Costs PROD</t>
  </si>
  <si>
    <t>Personnel Costs R&amp;D - PROD</t>
  </si>
  <si>
    <t>Personnel Costs R&amp;D - Service</t>
  </si>
  <si>
    <t>Personnel Costs R&amp;D - Support</t>
  </si>
  <si>
    <t>Training costs</t>
  </si>
  <si>
    <t>Gross Profit</t>
  </si>
  <si>
    <t>% of Revenue</t>
  </si>
  <si>
    <t>Operating Expenses</t>
  </si>
  <si>
    <t>External Marketing Costs</t>
  </si>
  <si>
    <t>Personnel Costs Marketing</t>
  </si>
  <si>
    <t>Personnel Costs R&amp;D - SM</t>
  </si>
  <si>
    <t>Recruiting costs</t>
  </si>
  <si>
    <t>Travelling expenses</t>
  </si>
  <si>
    <t>Other Personnel Costs R&amp;D</t>
  </si>
  <si>
    <t>Personnel Costs R&amp;D - RD</t>
  </si>
  <si>
    <t>R&amp;D Projects</t>
  </si>
  <si>
    <t>S&amp;I, Quality, Project</t>
  </si>
  <si>
    <t>Miscelaneous</t>
  </si>
  <si>
    <t>Personnel Costs PPMO</t>
  </si>
  <si>
    <t>Personnel Costs Quality</t>
  </si>
  <si>
    <t>Personnel Costs S&amp;I</t>
  </si>
  <si>
    <t>Accounting and Auditing expenses</t>
  </si>
  <si>
    <t>Board fees and expenses</t>
  </si>
  <si>
    <t>Consulting expenses</t>
  </si>
  <si>
    <t>Indirect labor costs</t>
  </si>
  <si>
    <t>Insurance costs</t>
  </si>
  <si>
    <t>IT costs</t>
  </si>
  <si>
    <t>Offices expenses</t>
  </si>
  <si>
    <t>Personnel Costs MGT</t>
  </si>
  <si>
    <t>Social activities</t>
  </si>
  <si>
    <t>D&amp;A</t>
  </si>
  <si>
    <t>EBIT</t>
  </si>
  <si>
    <t>Balance Sheet</t>
    <phoneticPr fontId="1" type="noConversion"/>
  </si>
  <si>
    <t>Assets :</t>
  </si>
  <si>
    <t>Computer Hardware</t>
  </si>
  <si>
    <t>Demonstration and Replacement Equipment</t>
  </si>
  <si>
    <t xml:space="preserve">Office Equipment and Tools </t>
  </si>
  <si>
    <t xml:space="preserve">Optical and Electronical Instrumentation </t>
  </si>
  <si>
    <t>Premises Installation Costs and Furniture</t>
  </si>
  <si>
    <t>Acquired tangible assets</t>
  </si>
  <si>
    <t xml:space="preserve">Computer Software </t>
  </si>
  <si>
    <t xml:space="preserve">Other Intangible Assets </t>
  </si>
  <si>
    <t xml:space="preserve">R&amp;D Projects </t>
  </si>
  <si>
    <t>Goodwill</t>
  </si>
  <si>
    <t>Acquired intangible assets</t>
  </si>
  <si>
    <t>Total Assets</t>
  </si>
  <si>
    <t>Liabilities :</t>
  </si>
  <si>
    <t>Accrued Expenses and Deferred Income</t>
  </si>
  <si>
    <t>Total Liabilities</t>
  </si>
  <si>
    <t>Equity :</t>
  </si>
  <si>
    <t>Ordinary Registered Shares</t>
  </si>
  <si>
    <t>General Legal Reserve</t>
  </si>
  <si>
    <t>Other Capital Reserves</t>
  </si>
  <si>
    <t xml:space="preserve">Other Reserves </t>
  </si>
  <si>
    <t>Reserves from Capital Contributions</t>
  </si>
  <si>
    <t>Reserves from Capital Contributions - Free contribution</t>
  </si>
  <si>
    <t xml:space="preserve">Treasury Shares </t>
  </si>
  <si>
    <t>Accumulated Losses Carried Forward</t>
  </si>
  <si>
    <t>Currency Translation adjustment</t>
  </si>
  <si>
    <t>P&amp;L</t>
  </si>
  <si>
    <t>Total Equity</t>
  </si>
  <si>
    <t>Balance Check</t>
  </si>
  <si>
    <t>Sales_LTM</t>
  </si>
  <si>
    <t>NI_LTM</t>
  </si>
  <si>
    <t>Market Cap</t>
  </si>
  <si>
    <t>Ticker</t>
  </si>
  <si>
    <t>Total Debt</t>
  </si>
  <si>
    <t>Total Preferred Equity</t>
  </si>
  <si>
    <t>Total Minority Interest</t>
  </si>
  <si>
    <t>22.3Q</t>
    <phoneticPr fontId="42" type="noConversion"/>
  </si>
  <si>
    <t>21</t>
    <phoneticPr fontId="42" type="noConversion"/>
  </si>
  <si>
    <t>WACC(%)</t>
  </si>
  <si>
    <t>재무정보</t>
  </si>
  <si>
    <r>
      <t xml:space="preserve">KPMG </t>
    </r>
    <r>
      <rPr>
        <sz val="8"/>
        <rFont val="Arial Unicode MS"/>
        <family val="2"/>
        <charset val="129"/>
      </rPr>
      <t>대사</t>
    </r>
    <phoneticPr fontId="1" type="noConversion"/>
  </si>
  <si>
    <t>코드부여</t>
    <phoneticPr fontId="1" type="noConversion"/>
  </si>
  <si>
    <t>포함여부</t>
    <phoneticPr fontId="1" type="noConversion"/>
  </si>
  <si>
    <t>4704 JP Equity</t>
  </si>
  <si>
    <t>#N/A N/A</t>
  </si>
  <si>
    <t>트렌드 마이크로(Trend Micro Incorporated)는 항바이러스 컴퓨터 소프트웨어 및 인터 넷 보안 소프트웨어를 개발 및 판매하는 업체. 동사는 또한 미국, 유럽 및 아시아에서  제품을 판매하고 있다.</t>
  </si>
  <si>
    <t>X</t>
    <phoneticPr fontId="42" type="noConversion"/>
  </si>
  <si>
    <t>ALLT US Equity</t>
  </si>
  <si>
    <t>CHKP US Equity</t>
  </si>
  <si>
    <t>CYRN US Equity</t>
  </si>
  <si>
    <t>사이렌(Cyren Ltd.)은 이메일 및 기타 메시지 솔루션을 제공하는 아웃소싱 업체. 동사는 웹사이트, 이메일 및 모바일 거래 보호 등의 보안 솔루션을 제공하고 있다. 동사는 전세계 웹 기반 기업들, 소형 웹사이트, 업체들을 대상으로 자체 서비스를 제공하고 있다.</t>
  </si>
  <si>
    <t>VMX FP Equity</t>
  </si>
  <si>
    <t>FRANCE</t>
  </si>
  <si>
    <t>베리마트릭스(Vermatrix)는 애플리케이션 소프트웨어 제공업체. 동사는 코드 보호, 인증, 모바일 결제수단 등 보안 및 분석 솔루션을 개발한다. 동사는 전 세계 고객을 대상으로 서비스를 제공한다.</t>
  </si>
  <si>
    <t>GEN US Equity</t>
  </si>
  <si>
    <t>VMW US Equity</t>
  </si>
  <si>
    <t>INTZ US Equity</t>
  </si>
  <si>
    <t>인트루션(Intrusion Inc.)은 보안 소프트웨어 솔루션 제공업체. 동사는 제로 데이 공격, 멀웨어가 없는 공격 및 기타 최신 공격으로부터 보호하기 위해 사이버 보안 솔루션과 실시간 네트워크 모니터링을 제공한다. 동사는 미국 텍사스 주에서 서비스를 제공한다.</t>
  </si>
  <si>
    <t>BKYI US Equity</t>
  </si>
  <si>
    <t>BB CN Equity</t>
  </si>
  <si>
    <t>ADVE SS Equity</t>
  </si>
  <si>
    <t>SSH1V FH Equity</t>
  </si>
  <si>
    <t>N/A</t>
  </si>
  <si>
    <t>CNS LN Equity</t>
  </si>
  <si>
    <t>BRITAIN</t>
  </si>
  <si>
    <t>코레로 네트워크 시큐리티(Corero Network Security PLC)는 DDoS(분산 서비스 거부) 공격 및 사이버 위협에 대응한 최전선 방어를 제공하는 업체. 동사는 온라인 기업과 서비스 제공자에게 인터넷 트래픽 조사, 실시간 액세스 실현, 보호 대상이 되는 비즈니스의 요구에 부합한 모니터링 정책을 가능하게 하는 추가적인 보안 계층을 제공한다.</t>
  </si>
  <si>
    <t>TLS US Equity</t>
  </si>
  <si>
    <t>WITH FH Equity</t>
  </si>
  <si>
    <t>FTNT US Equity</t>
  </si>
  <si>
    <t>ROI CN Equity</t>
  </si>
  <si>
    <t>루트1(Route1 Inc.)은 무선 및 유선 네트워크를 통해 원격 컴퓨팅을 제공하는 업체. 동사의 솔루션을 통해 사용자는 각 항목의 애플리케이션 또는 데이터 없이도 사무실 컴퓨터, 애플리케이션 및 네트워크 자원을 원격으로 운영할 수 있다.</t>
  </si>
  <si>
    <t>3040 JP Equity</t>
  </si>
  <si>
    <t>기술 회사인 Soliton Systems K.K.는 일본 및 국제적으로 IT 보안, 원격 라이브 방송 및 임베디드 솔루션을 제공한다. 메일젠, 솔리톤 시큐어데스크톱, NetAttest D3, NetAttest LAP, 사이버공간분석 등의 IT 보안 제품을 제공한다.</t>
  </si>
  <si>
    <t>300369 CH Equity</t>
  </si>
  <si>
    <t>BITTI FH Equity</t>
  </si>
  <si>
    <t>비티움(Bittium Oyj)은 통신 및 연결 솔루션 제공업체. 동사는 인공 지능, 사물인터넷(IoT), 무선 기술 컨설팅 및 장치 개발 솔루션을 제공한다. 동사는 핀란드에서 고객에게 서비스를 제공하고 있다.</t>
  </si>
  <si>
    <t>ZRFY US Equity</t>
  </si>
  <si>
    <t>제리파이(Zerify, Inc.)는 소프트웨어 솔루션 제공업체. 동사는 어떤 규모의 업체라도 다양한 팀이 손쉽고 안전하게 협업 및 사업을 진행할 수 있도록 해주는 다양한 유형의 비즈니스 애플리케이션과 보안 화상회의를 손쉽게 통합할 수 있도록 하는 대규모 데이터 침해 사건 방지용 화상 회의 솔루션을 제공한다. 동사는 미국 내 고객을 대상으로 서비스를 제공하고 있다.</t>
  </si>
  <si>
    <t>8100 HK Equity</t>
  </si>
  <si>
    <t>HONG KONG</t>
  </si>
  <si>
    <t>3927 JP Equity</t>
  </si>
  <si>
    <t>2326 JP Equity</t>
  </si>
  <si>
    <t xml:space="preserve">Digital Arts Inc.는 일본, 미국, 유럽 및 아시아 태평양 지역에서 인터넷 보안 소프트웨어 및 가전 제품을 개발 및 판매한다. </t>
  </si>
  <si>
    <t>6221 TT Equity</t>
  </si>
  <si>
    <t>530175 IN Equity</t>
  </si>
  <si>
    <t>INDIA</t>
  </si>
  <si>
    <t>SNEL IT Equity</t>
  </si>
  <si>
    <t>RPD US Equity</t>
  </si>
  <si>
    <t>ISA SJ Equity</t>
  </si>
  <si>
    <t>SOUTH AFRICA</t>
  </si>
  <si>
    <t>ISA 홀딩스(ISA Holdings Ltd)는 남아공에서 기업 및 개인 고객에게 IT 보안 서비스를 제공하는 업체.  동사는 근거리 통신망(LAN)을 설치하고, 바이러스 방지 소프트웨어를 배급하고 있다.</t>
  </si>
  <si>
    <t>258790 KS Equity</t>
  </si>
  <si>
    <t>소프트캠프는 정보 보안 운영업체. 동사는 정보 유출 예방, 외부 위협 방어 및 기타 서비스를 제공한다. 동사는 한국에서 자사 서비스를 제공한다.</t>
  </si>
  <si>
    <t>ALLIX FP Equity</t>
  </si>
  <si>
    <t>002212 CH Equity</t>
  </si>
  <si>
    <t>CLSA3 BZ Equity</t>
  </si>
  <si>
    <r>
      <t>ClearSale S.A.</t>
    </r>
    <r>
      <rPr>
        <sz val="8"/>
        <rFont val="맑은 고딕"/>
        <family val="3"/>
        <charset val="129"/>
      </rPr>
      <t>는</t>
    </r>
    <r>
      <rPr>
        <sz val="8"/>
        <rFont val="Arial"/>
        <family val="2"/>
      </rPr>
      <t xml:space="preserve"> </t>
    </r>
    <r>
      <rPr>
        <sz val="8"/>
        <rFont val="맑은 고딕"/>
        <family val="3"/>
        <charset val="129"/>
      </rPr>
      <t>브라질</t>
    </r>
    <r>
      <rPr>
        <sz val="8"/>
        <rFont val="Arial"/>
        <family val="2"/>
      </rPr>
      <t xml:space="preserve"> </t>
    </r>
    <r>
      <rPr>
        <sz val="8"/>
        <rFont val="맑은 고딕"/>
        <family val="3"/>
        <charset val="129"/>
      </rPr>
      <t>기업을</t>
    </r>
    <r>
      <rPr>
        <sz val="8"/>
        <rFont val="Arial"/>
        <family val="2"/>
      </rPr>
      <t xml:space="preserve"> </t>
    </r>
    <r>
      <rPr>
        <sz val="8"/>
        <rFont val="맑은 고딕"/>
        <family val="3"/>
        <charset val="129"/>
      </rPr>
      <t>위한</t>
    </r>
    <r>
      <rPr>
        <sz val="8"/>
        <rFont val="Arial"/>
        <family val="2"/>
      </rPr>
      <t xml:space="preserve"> Fraud Detection Solution</t>
    </r>
    <r>
      <rPr>
        <sz val="8"/>
        <rFont val="맑은 고딕"/>
        <family val="3"/>
        <charset val="129"/>
      </rPr>
      <t>을</t>
    </r>
    <r>
      <rPr>
        <sz val="8"/>
        <rFont val="Arial"/>
        <family val="2"/>
      </rPr>
      <t xml:space="preserve"> </t>
    </r>
    <r>
      <rPr>
        <sz val="8"/>
        <rFont val="맑은 고딕"/>
        <family val="3"/>
        <charset val="129"/>
      </rPr>
      <t>개발합니다</t>
    </r>
    <r>
      <rPr>
        <sz val="8"/>
        <rFont val="Arial"/>
        <family val="2"/>
      </rPr>
      <t xml:space="preserve">. </t>
    </r>
    <r>
      <rPr>
        <sz val="8"/>
        <rFont val="맑은 고딕"/>
        <family val="3"/>
        <charset val="129"/>
      </rPr>
      <t>또한</t>
    </r>
    <r>
      <rPr>
        <sz val="8"/>
        <rFont val="Arial"/>
        <family val="2"/>
      </rPr>
      <t xml:space="preserve"> Fraud </t>
    </r>
    <r>
      <rPr>
        <sz val="8"/>
        <rFont val="맑은 고딕"/>
        <family val="3"/>
        <charset val="129"/>
      </rPr>
      <t>컨설팅</t>
    </r>
    <r>
      <rPr>
        <sz val="8"/>
        <rFont val="Arial"/>
        <family val="2"/>
      </rPr>
      <t xml:space="preserve"> </t>
    </r>
    <r>
      <rPr>
        <sz val="8"/>
        <rFont val="맑은 고딕"/>
        <family val="3"/>
        <charset val="129"/>
      </rPr>
      <t>서비스를</t>
    </r>
    <r>
      <rPr>
        <sz val="8"/>
        <rFont val="Arial"/>
        <family val="2"/>
      </rPr>
      <t xml:space="preserve"> </t>
    </r>
    <r>
      <rPr>
        <sz val="8"/>
        <rFont val="맑은 고딕"/>
        <family val="3"/>
        <charset val="129"/>
      </rPr>
      <t>제공합니다</t>
    </r>
    <r>
      <rPr>
        <sz val="8"/>
        <rFont val="Arial"/>
        <family val="2"/>
      </rPr>
      <t>.</t>
    </r>
    <phoneticPr fontId="42" type="noConversion"/>
  </si>
  <si>
    <t>Quick Heal Technologies Limited (BSE:539678)</t>
  </si>
  <si>
    <t>539678 IN Equity</t>
  </si>
  <si>
    <t>퀵 힐 테크놀로지스(Quick Heal Technologies Limited)는 인터넷 및 컴퓨터 보안 솔루션을 제공하는 업체. 동사는 데이터 도난 방지, 시청규제, 방화벽, 원격 기기 관리, 웹사이트 보안, 클린업 솔루션을 제공하고 있다. 동사는 전 세계를 대상으로 사업을 운영하고 있다.</t>
  </si>
  <si>
    <t>수기 추적(티커 다름)</t>
    <phoneticPr fontId="1" type="noConversion"/>
  </si>
  <si>
    <t>ATDS US Equity</t>
  </si>
  <si>
    <t>CYBR US Equity</t>
  </si>
  <si>
    <t>사이버아크 소프트웨어(CyberArk Software Ltd.)는 정보 기술 보안 솔루션을 제공하는 업체. 동사는 조직의 특수 계정을 사이버 테러부터 보호하는 서비스를 제공하고 있다.</t>
  </si>
  <si>
    <t>067920 KS Equity</t>
  </si>
  <si>
    <t>이글루코퍼레이션은 글로벌 정보 보안 회사. 동사는 통합 보안 관리, 통합 보안 제어 및 기타 관련 서비스를 제공한다. 동사는 전 세계에서 자사 제품을 판매하고 있다.</t>
  </si>
  <si>
    <t>150900 KS Equity</t>
  </si>
  <si>
    <t>131090 KS Equity</t>
  </si>
  <si>
    <t>002439 CH Equity</t>
    <phoneticPr fontId="42" type="noConversion"/>
  </si>
  <si>
    <t>CLOQ US Equity</t>
  </si>
  <si>
    <t>CPT AU Equity</t>
  </si>
  <si>
    <t>AUSTRALIA</t>
  </si>
  <si>
    <t>사이퍼포인트(Cipherpoint Limited)는 데이터 중심데이터 중심 보안 소프트웨어 솔루션 제공업체. 동사는 신뢰할 수 없는 네크워크와 안전하지 않은 기기에서 데이터를 보호하며, 접속 통제 및 중앙화된 보안 관리 솔루션을 제공한다. 동사는 전 세계 고객을 대상으로 서비스를 제공한다.</t>
  </si>
  <si>
    <t>FTH PW Equity</t>
  </si>
  <si>
    <t>POLAND</t>
  </si>
  <si>
    <t>300352 CH Equity</t>
  </si>
  <si>
    <t>Beijing VRV Software Corporation Limited는 중국에서 정보 보안 제품 및 솔루션을 개발 및 판매한다.</t>
  </si>
  <si>
    <t>FREJA SS Equity</t>
  </si>
  <si>
    <t>Kape Technologies PLC (AIM:KAPE)</t>
  </si>
  <si>
    <t>KAPE LN Equity</t>
  </si>
  <si>
    <t>TRAC LN Equity</t>
  </si>
  <si>
    <t>SFET IT Equity</t>
  </si>
  <si>
    <t>ID CN Equity</t>
  </si>
  <si>
    <t>KENH SS Equity</t>
  </si>
  <si>
    <t>S US Equity</t>
  </si>
  <si>
    <t>센티넬원(SentinelOne, Inc.)은 소프트웨어 회사. 동사는 첨단 위협 및 국가 주도 악성코드 등으로부터 조직을 보호하기 위한 보안 플랫폼을 개발한다. 동사는 전 세계의 고객을 대상으로 서비스를 제공하고 있다.</t>
  </si>
  <si>
    <t>DARK LN Equity</t>
  </si>
  <si>
    <t>KNBE US Equity</t>
  </si>
  <si>
    <t>3692 JP Equity</t>
  </si>
  <si>
    <t>CCS LN Equity</t>
  </si>
  <si>
    <t>300659 CH Equity</t>
  </si>
  <si>
    <t>208350 KS Equity</t>
  </si>
  <si>
    <t>지란지교시큐리티는 보안소프트웨어를 개발하는 업체.  동사의 제품은 메일보안, 문서보안, 모바일보안을 제공한다.</t>
  </si>
  <si>
    <t>SecureWorks Corp. (NasdaqGS:SCWX)</t>
    <phoneticPr fontId="1" type="noConversion"/>
  </si>
  <si>
    <t>SCWX US Equity</t>
  </si>
  <si>
    <t>DTSS US Equity</t>
  </si>
  <si>
    <t>TNT AU Equity</t>
  </si>
  <si>
    <t>4493 JP Equity</t>
  </si>
  <si>
    <t>OSI LN Equity</t>
  </si>
  <si>
    <t>TENB US Equity</t>
  </si>
  <si>
    <t>FZO AU Equity</t>
  </si>
  <si>
    <t>Nexwise Intelligence China Limited (SZSE:301248)</t>
    <phoneticPr fontId="42" type="noConversion"/>
  </si>
  <si>
    <t>301248 CH Equity</t>
  </si>
  <si>
    <r>
      <t>Nexwise Intelligence China Limited</t>
    </r>
    <r>
      <rPr>
        <sz val="8"/>
        <rFont val="맑은 고딕"/>
        <family val="3"/>
        <charset val="129"/>
      </rPr>
      <t>는</t>
    </r>
    <r>
      <rPr>
        <sz val="8"/>
        <rFont val="Arial"/>
        <family val="2"/>
      </rPr>
      <t xml:space="preserve"> </t>
    </r>
    <r>
      <rPr>
        <sz val="8"/>
        <rFont val="맑은 고딕"/>
        <family val="3"/>
        <charset val="129"/>
      </rPr>
      <t>전</t>
    </r>
    <r>
      <rPr>
        <sz val="8"/>
        <rFont val="Arial"/>
        <family val="2"/>
      </rPr>
      <t xml:space="preserve"> </t>
    </r>
    <r>
      <rPr>
        <sz val="8"/>
        <rFont val="맑은 고딕"/>
        <family val="3"/>
        <charset val="129"/>
      </rPr>
      <t>세계적으로</t>
    </r>
    <r>
      <rPr>
        <sz val="8"/>
        <rFont val="Arial"/>
        <family val="2"/>
      </rPr>
      <t xml:space="preserve"> </t>
    </r>
    <r>
      <rPr>
        <sz val="8"/>
        <rFont val="맑은 고딕"/>
        <family val="3"/>
        <charset val="129"/>
      </rPr>
      <t>보안</t>
    </r>
    <r>
      <rPr>
        <sz val="8"/>
        <rFont val="Arial"/>
        <family val="2"/>
      </rPr>
      <t xml:space="preserve"> </t>
    </r>
    <r>
      <rPr>
        <sz val="8"/>
        <rFont val="맑은 고딕"/>
        <family val="3"/>
        <charset val="129"/>
      </rPr>
      <t>및</t>
    </r>
    <r>
      <rPr>
        <sz val="8"/>
        <rFont val="Arial"/>
        <family val="2"/>
      </rPr>
      <t xml:space="preserve"> </t>
    </r>
    <r>
      <rPr>
        <sz val="8"/>
        <rFont val="맑은 고딕"/>
        <family val="3"/>
        <charset val="129"/>
      </rPr>
      <t>지능형</t>
    </r>
    <r>
      <rPr>
        <sz val="8"/>
        <rFont val="Arial"/>
        <family val="2"/>
      </rPr>
      <t xml:space="preserve"> </t>
    </r>
    <r>
      <rPr>
        <sz val="8"/>
        <rFont val="맑은 고딕"/>
        <family val="3"/>
        <charset val="129"/>
      </rPr>
      <t>시스템을</t>
    </r>
    <r>
      <rPr>
        <sz val="8"/>
        <rFont val="Arial"/>
        <family val="2"/>
      </rPr>
      <t xml:space="preserve"> </t>
    </r>
    <r>
      <rPr>
        <sz val="8"/>
        <rFont val="맑은 고딕"/>
        <family val="3"/>
        <charset val="129"/>
      </rPr>
      <t>제공합니다</t>
    </r>
    <r>
      <rPr>
        <sz val="8"/>
        <rFont val="Arial"/>
        <family val="2"/>
      </rPr>
      <t xml:space="preserve">. </t>
    </r>
    <r>
      <rPr>
        <sz val="8"/>
        <rFont val="맑은 고딕"/>
        <family val="3"/>
        <charset val="129"/>
      </rPr>
      <t>이</t>
    </r>
    <r>
      <rPr>
        <sz val="8"/>
        <rFont val="Arial"/>
        <family val="2"/>
      </rPr>
      <t xml:space="preserve"> </t>
    </r>
    <r>
      <rPr>
        <sz val="8"/>
        <rFont val="맑은 고딕"/>
        <family val="3"/>
        <charset val="129"/>
      </rPr>
      <t>회사의</t>
    </r>
    <r>
      <rPr>
        <sz val="8"/>
        <rFont val="Arial"/>
        <family val="2"/>
      </rPr>
      <t xml:space="preserve"> </t>
    </r>
    <r>
      <rPr>
        <sz val="8"/>
        <rFont val="맑은 고딕"/>
        <family val="3"/>
        <charset val="129"/>
      </rPr>
      <t>제품에는</t>
    </r>
    <r>
      <rPr>
        <sz val="8"/>
        <rFont val="Arial"/>
        <family val="2"/>
      </rPr>
      <t xml:space="preserve"> </t>
    </r>
    <r>
      <rPr>
        <sz val="8"/>
        <rFont val="맑은 고딕"/>
        <family val="3"/>
        <charset val="129"/>
      </rPr>
      <t>지능형</t>
    </r>
    <r>
      <rPr>
        <sz val="8"/>
        <rFont val="Arial"/>
        <family val="2"/>
      </rPr>
      <t xml:space="preserve"> </t>
    </r>
    <r>
      <rPr>
        <sz val="8"/>
        <rFont val="맑은 고딕"/>
        <family val="3"/>
        <charset val="129"/>
      </rPr>
      <t>빌딩</t>
    </r>
    <r>
      <rPr>
        <sz val="8"/>
        <rFont val="Arial"/>
        <family val="2"/>
      </rPr>
      <t xml:space="preserve"> </t>
    </r>
    <r>
      <rPr>
        <sz val="8"/>
        <rFont val="맑은 고딕"/>
        <family val="3"/>
        <charset val="129"/>
      </rPr>
      <t>관리</t>
    </r>
    <r>
      <rPr>
        <sz val="8"/>
        <rFont val="Arial"/>
        <family val="2"/>
      </rPr>
      <t xml:space="preserve"> </t>
    </r>
    <r>
      <rPr>
        <sz val="8"/>
        <rFont val="맑은 고딕"/>
        <family val="3"/>
        <charset val="129"/>
      </rPr>
      <t>시스템</t>
    </r>
    <r>
      <rPr>
        <sz val="8"/>
        <rFont val="Arial"/>
        <family val="2"/>
      </rPr>
      <t xml:space="preserve">, </t>
    </r>
    <r>
      <rPr>
        <sz val="8"/>
        <rFont val="맑은 고딕"/>
        <family val="3"/>
        <charset val="129"/>
      </rPr>
      <t>데이터</t>
    </r>
    <r>
      <rPr>
        <sz val="8"/>
        <rFont val="Arial"/>
        <family val="2"/>
      </rPr>
      <t xml:space="preserve"> </t>
    </r>
    <r>
      <rPr>
        <sz val="8"/>
        <rFont val="맑은 고딕"/>
        <family val="3"/>
        <charset val="129"/>
      </rPr>
      <t>센터</t>
    </r>
    <r>
      <rPr>
        <sz val="8"/>
        <rFont val="Arial"/>
        <family val="2"/>
      </rPr>
      <t xml:space="preserve"> </t>
    </r>
    <r>
      <rPr>
        <sz val="8"/>
        <rFont val="맑은 고딕"/>
        <family val="3"/>
        <charset val="129"/>
      </rPr>
      <t>종합</t>
    </r>
    <r>
      <rPr>
        <sz val="8"/>
        <rFont val="Arial"/>
        <family val="2"/>
      </rPr>
      <t xml:space="preserve"> </t>
    </r>
    <r>
      <rPr>
        <sz val="8"/>
        <rFont val="맑은 고딕"/>
        <family val="3"/>
        <charset val="129"/>
      </rPr>
      <t>관리</t>
    </r>
    <r>
      <rPr>
        <sz val="8"/>
        <rFont val="Arial"/>
        <family val="2"/>
      </rPr>
      <t xml:space="preserve"> </t>
    </r>
    <r>
      <rPr>
        <sz val="8"/>
        <rFont val="맑은 고딕"/>
        <family val="3"/>
        <charset val="129"/>
      </rPr>
      <t>시스템</t>
    </r>
    <r>
      <rPr>
        <sz val="8"/>
        <rFont val="Arial"/>
        <family val="2"/>
      </rPr>
      <t xml:space="preserve"> </t>
    </r>
    <r>
      <rPr>
        <sz val="8"/>
        <rFont val="맑은 고딕"/>
        <family val="3"/>
        <charset val="129"/>
      </rPr>
      <t>및</t>
    </r>
    <r>
      <rPr>
        <sz val="8"/>
        <rFont val="Arial"/>
        <family val="2"/>
      </rPr>
      <t xml:space="preserve"> </t>
    </r>
    <r>
      <rPr>
        <sz val="8"/>
        <rFont val="맑은 고딕"/>
        <family val="3"/>
        <charset val="129"/>
      </rPr>
      <t>포괄적인</t>
    </r>
    <r>
      <rPr>
        <sz val="8"/>
        <rFont val="Arial"/>
        <family val="2"/>
      </rPr>
      <t xml:space="preserve"> </t>
    </r>
    <r>
      <rPr>
        <sz val="8"/>
        <rFont val="맑은 고딕"/>
        <family val="3"/>
        <charset val="129"/>
      </rPr>
      <t>보안</t>
    </r>
    <r>
      <rPr>
        <sz val="8"/>
        <rFont val="Arial"/>
        <family val="2"/>
      </rPr>
      <t xml:space="preserve"> </t>
    </r>
    <r>
      <rPr>
        <sz val="8"/>
        <rFont val="맑은 고딕"/>
        <family val="3"/>
        <charset val="129"/>
      </rPr>
      <t>관리</t>
    </r>
    <r>
      <rPr>
        <sz val="8"/>
        <rFont val="Arial"/>
        <family val="2"/>
      </rPr>
      <t xml:space="preserve"> </t>
    </r>
    <r>
      <rPr>
        <sz val="8"/>
        <rFont val="맑은 고딕"/>
        <family val="3"/>
        <charset val="129"/>
      </rPr>
      <t>시스템과</t>
    </r>
    <r>
      <rPr>
        <sz val="8"/>
        <rFont val="Arial"/>
        <family val="2"/>
      </rPr>
      <t xml:space="preserve"> </t>
    </r>
    <r>
      <rPr>
        <sz val="8"/>
        <rFont val="맑은 고딕"/>
        <family val="3"/>
        <charset val="129"/>
      </rPr>
      <t>같은</t>
    </r>
    <r>
      <rPr>
        <sz val="8"/>
        <rFont val="Arial"/>
        <family val="2"/>
      </rPr>
      <t xml:space="preserve"> </t>
    </r>
    <r>
      <rPr>
        <sz val="8"/>
        <rFont val="맑은 고딕"/>
        <family val="3"/>
        <charset val="129"/>
      </rPr>
      <t>지능형</t>
    </r>
    <r>
      <rPr>
        <sz val="8"/>
        <rFont val="Arial"/>
        <family val="2"/>
      </rPr>
      <t xml:space="preserve"> </t>
    </r>
    <r>
      <rPr>
        <sz val="8"/>
        <rFont val="맑은 고딕"/>
        <family val="3"/>
        <charset val="129"/>
      </rPr>
      <t>관리</t>
    </r>
    <r>
      <rPr>
        <sz val="8"/>
        <rFont val="Arial"/>
        <family val="2"/>
      </rPr>
      <t xml:space="preserve"> </t>
    </r>
    <r>
      <rPr>
        <sz val="8"/>
        <rFont val="맑은 고딕"/>
        <family val="3"/>
        <charset val="129"/>
      </rPr>
      <t>시스템이</t>
    </r>
    <r>
      <rPr>
        <sz val="8"/>
        <rFont val="Arial"/>
        <family val="2"/>
      </rPr>
      <t xml:space="preserve"> </t>
    </r>
    <r>
      <rPr>
        <sz val="8"/>
        <rFont val="맑은 고딕"/>
        <family val="3"/>
        <charset val="129"/>
      </rPr>
      <t>포함됩니다</t>
    </r>
    <r>
      <rPr>
        <sz val="8"/>
        <rFont val="Arial"/>
        <family val="2"/>
      </rPr>
      <t>.</t>
    </r>
    <phoneticPr fontId="42" type="noConversion"/>
  </si>
  <si>
    <t>RCW AU Equity</t>
  </si>
  <si>
    <t>IDAI US Equity</t>
  </si>
  <si>
    <t>688168 CH Equity</t>
  </si>
  <si>
    <t>BRSD LN Equity</t>
  </si>
  <si>
    <t>브랜드실드 시스템스(BrandShield Systems PLC)는 사이버 보안 솔루션 제공업체. 동사는 피싱, 경영진 사칭, 모조 제품 및 상표권 침해 등 온라인 위협을 모니터링, 탐지 및 제거하는것을 전문으로 한다. 동사는 세계 각지에서 고객에게 서비스를 제공한다.</t>
  </si>
  <si>
    <t>APGT US Equity</t>
  </si>
  <si>
    <t>CRWD US Equity</t>
  </si>
  <si>
    <t>크라우드스트라이크 홀딩스(CrowdStrike Holdings, Inc.)는 침입을 막기 위한 사이버보안 제품 및 서비스를 제공하는 업체. 동사는 엔드포인트, 클라우드 작업량, 신원 및 데이터, 선도적 위협 정보, 관리 보안 서비스, IT 운영 관리, 위협 사냥, 제로 트러스트 신원 보호 및 로그 관리 등의 전반에 걸친 클라우드 방식 보호를 제공한다. 동사는 전 세계 고객을 대상으로 서비스를 제공하고 있다.</t>
  </si>
  <si>
    <t>263860 KS Equity</t>
  </si>
  <si>
    <t>지니언스는 시스템 소프트웨어를 개발하는 회사. 동사는 네트워크 액세스 제어 솔루션 및 IT 보안 서비스를 제공한다. 동사는 또한 내장형 무선 어댑터를 제조한다. 동사는 정부, 군대, 에너지, 금융, 의료, 교육 부문에 서비스를 제공하고 있다.</t>
  </si>
  <si>
    <t>PLUR CN Equity</t>
  </si>
  <si>
    <r>
      <t>Plurilock Security Inc.</t>
    </r>
    <r>
      <rPr>
        <sz val="8"/>
        <rFont val="맑은 고딕"/>
        <family val="3"/>
        <charset val="129"/>
      </rPr>
      <t>는</t>
    </r>
    <r>
      <rPr>
        <sz val="8"/>
        <rFont val="Arial"/>
        <family val="2"/>
      </rPr>
      <t xml:space="preserve"> </t>
    </r>
    <r>
      <rPr>
        <sz val="8"/>
        <rFont val="맑은 고딕"/>
        <family val="3"/>
        <charset val="129"/>
      </rPr>
      <t>미국과</t>
    </r>
    <r>
      <rPr>
        <sz val="8"/>
        <rFont val="Arial"/>
        <family val="2"/>
      </rPr>
      <t xml:space="preserve"> </t>
    </r>
    <r>
      <rPr>
        <sz val="8"/>
        <rFont val="맑은 고딕"/>
        <family val="3"/>
        <charset val="129"/>
      </rPr>
      <t>캐나다에서</t>
    </r>
    <r>
      <rPr>
        <sz val="8"/>
        <rFont val="Arial"/>
        <family val="2"/>
      </rPr>
      <t xml:space="preserve"> ID </t>
    </r>
    <r>
      <rPr>
        <sz val="8"/>
        <rFont val="맑은 고딕"/>
        <family val="3"/>
        <charset val="129"/>
      </rPr>
      <t>중심의</t>
    </r>
    <r>
      <rPr>
        <sz val="8"/>
        <rFont val="Arial"/>
        <family val="2"/>
      </rPr>
      <t xml:space="preserve"> </t>
    </r>
    <r>
      <rPr>
        <sz val="8"/>
        <rFont val="맑은 고딕"/>
        <family val="3"/>
        <charset val="129"/>
      </rPr>
      <t>사이버</t>
    </r>
    <r>
      <rPr>
        <sz val="8"/>
        <rFont val="Arial"/>
        <family val="2"/>
      </rPr>
      <t xml:space="preserve"> </t>
    </r>
    <r>
      <rPr>
        <sz val="8"/>
        <rFont val="맑은 고딕"/>
        <family val="3"/>
        <charset val="129"/>
      </rPr>
      <t>보안</t>
    </r>
    <r>
      <rPr>
        <sz val="8"/>
        <rFont val="Arial"/>
        <family val="2"/>
      </rPr>
      <t xml:space="preserve"> </t>
    </r>
    <r>
      <rPr>
        <sz val="8"/>
        <rFont val="맑은 고딕"/>
        <family val="3"/>
        <charset val="129"/>
      </rPr>
      <t>회사를</t>
    </r>
    <r>
      <rPr>
        <sz val="8"/>
        <rFont val="Arial"/>
        <family val="2"/>
      </rPr>
      <t xml:space="preserve"> </t>
    </r>
    <r>
      <rPr>
        <sz val="8"/>
        <rFont val="맑은 고딕"/>
        <family val="3"/>
        <charset val="129"/>
      </rPr>
      <t>운영하고</t>
    </r>
    <r>
      <rPr>
        <sz val="8"/>
        <rFont val="Arial"/>
        <family val="2"/>
      </rPr>
      <t xml:space="preserve"> </t>
    </r>
    <r>
      <rPr>
        <sz val="8"/>
        <rFont val="맑은 고딕"/>
        <family val="3"/>
        <charset val="129"/>
      </rPr>
      <t>있습니다</t>
    </r>
    <r>
      <rPr>
        <sz val="8"/>
        <rFont val="Arial"/>
        <family val="2"/>
      </rPr>
      <t xml:space="preserve">. </t>
    </r>
    <r>
      <rPr>
        <sz val="8"/>
        <rFont val="맑은 고딕"/>
        <family val="3"/>
        <charset val="129"/>
      </rPr>
      <t>이</t>
    </r>
    <r>
      <rPr>
        <sz val="8"/>
        <rFont val="Arial"/>
        <family val="3"/>
      </rPr>
      <t xml:space="preserve"> </t>
    </r>
    <r>
      <rPr>
        <sz val="8"/>
        <rFont val="맑은 고딕"/>
        <family val="3"/>
        <charset val="129"/>
      </rPr>
      <t>회사는</t>
    </r>
    <r>
      <rPr>
        <sz val="8"/>
        <rFont val="Arial"/>
        <family val="3"/>
      </rPr>
      <t xml:space="preserve"> </t>
    </r>
    <r>
      <rPr>
        <sz val="8"/>
        <rFont val="맑은 고딕"/>
        <family val="3"/>
        <charset val="129"/>
      </rPr>
      <t>사용자</t>
    </r>
    <r>
      <rPr>
        <sz val="8"/>
        <rFont val="Arial"/>
        <family val="3"/>
      </rPr>
      <t xml:space="preserve"> ID</t>
    </r>
    <r>
      <rPr>
        <sz val="8"/>
        <rFont val="맑은 고딕"/>
        <family val="3"/>
        <charset val="129"/>
      </rPr>
      <t>를</t>
    </r>
    <r>
      <rPr>
        <sz val="8"/>
        <rFont val="Arial"/>
        <family val="3"/>
      </rPr>
      <t xml:space="preserve"> </t>
    </r>
    <r>
      <rPr>
        <sz val="8"/>
        <rFont val="맑은 고딕"/>
        <family val="3"/>
        <charset val="129"/>
      </rPr>
      <t>확인하거나</t>
    </r>
    <r>
      <rPr>
        <sz val="8"/>
        <rFont val="Arial"/>
        <family val="3"/>
      </rPr>
      <t xml:space="preserve"> </t>
    </r>
    <r>
      <rPr>
        <sz val="8"/>
        <rFont val="맑은 고딕"/>
        <family val="3"/>
        <charset val="129"/>
      </rPr>
      <t>감지된</t>
    </r>
    <r>
      <rPr>
        <sz val="8"/>
        <rFont val="Arial"/>
        <family val="3"/>
      </rPr>
      <t xml:space="preserve"> </t>
    </r>
    <r>
      <rPr>
        <sz val="8"/>
        <rFont val="맑은 고딕"/>
        <family val="3"/>
        <charset val="129"/>
      </rPr>
      <t>침입에</t>
    </r>
    <r>
      <rPr>
        <sz val="8"/>
        <rFont val="Arial"/>
        <family val="3"/>
      </rPr>
      <t xml:space="preserve"> </t>
    </r>
    <r>
      <rPr>
        <sz val="8"/>
        <rFont val="맑은 고딕"/>
        <family val="3"/>
        <charset val="129"/>
      </rPr>
      <t>대해</t>
    </r>
    <r>
      <rPr>
        <sz val="8"/>
        <rFont val="Arial"/>
        <family val="3"/>
      </rPr>
      <t xml:space="preserve"> </t>
    </r>
    <r>
      <rPr>
        <sz val="8"/>
        <rFont val="맑은 고딕"/>
        <family val="3"/>
        <charset val="129"/>
      </rPr>
      <t>보안</t>
    </r>
    <r>
      <rPr>
        <sz val="8"/>
        <rFont val="Arial"/>
        <family val="3"/>
      </rPr>
      <t xml:space="preserve"> </t>
    </r>
    <r>
      <rPr>
        <sz val="8"/>
        <rFont val="맑은 고딕"/>
        <family val="3"/>
        <charset val="129"/>
      </rPr>
      <t>팀에</t>
    </r>
    <r>
      <rPr>
        <sz val="8"/>
        <rFont val="Arial"/>
        <family val="3"/>
      </rPr>
      <t xml:space="preserve"> </t>
    </r>
    <r>
      <rPr>
        <sz val="8"/>
        <rFont val="맑은 고딕"/>
        <family val="3"/>
        <charset val="129"/>
      </rPr>
      <t>실시간으로</t>
    </r>
    <r>
      <rPr>
        <sz val="8"/>
        <rFont val="Arial"/>
        <family val="3"/>
      </rPr>
      <t xml:space="preserve"> </t>
    </r>
    <r>
      <rPr>
        <sz val="8"/>
        <rFont val="맑은 고딕"/>
        <family val="3"/>
        <charset val="129"/>
      </rPr>
      <t>경고하는</t>
    </r>
    <r>
      <rPr>
        <sz val="8"/>
        <rFont val="Arial"/>
        <family val="3"/>
      </rPr>
      <t xml:space="preserve"> </t>
    </r>
    <r>
      <rPr>
        <sz val="8"/>
        <rFont val="맑은 고딕"/>
        <family val="3"/>
        <charset val="129"/>
      </rPr>
      <t>엔터프라이즈</t>
    </r>
    <r>
      <rPr>
        <sz val="8"/>
        <rFont val="Arial"/>
        <family val="3"/>
      </rPr>
      <t xml:space="preserve"> </t>
    </r>
    <r>
      <rPr>
        <sz val="8"/>
        <rFont val="맑은 고딕"/>
        <family val="3"/>
        <charset val="129"/>
      </rPr>
      <t>연속</t>
    </r>
    <r>
      <rPr>
        <sz val="8"/>
        <rFont val="Arial"/>
        <family val="3"/>
      </rPr>
      <t xml:space="preserve"> </t>
    </r>
    <r>
      <rPr>
        <sz val="8"/>
        <rFont val="맑은 고딕"/>
        <family val="3"/>
        <charset val="129"/>
      </rPr>
      <t>인증</t>
    </r>
    <r>
      <rPr>
        <sz val="8"/>
        <rFont val="Arial"/>
        <family val="3"/>
      </rPr>
      <t xml:space="preserve"> </t>
    </r>
    <r>
      <rPr>
        <sz val="8"/>
        <rFont val="맑은 고딕"/>
        <family val="3"/>
        <charset val="129"/>
      </rPr>
      <t>플랫폼인</t>
    </r>
    <r>
      <rPr>
        <sz val="8"/>
        <rFont val="Arial"/>
        <family val="3"/>
      </rPr>
      <t xml:space="preserve"> Plurilock DEFEND</t>
    </r>
    <r>
      <rPr>
        <sz val="8"/>
        <rFont val="맑은 고딕"/>
        <family val="3"/>
        <charset val="129"/>
      </rPr>
      <t>를</t>
    </r>
    <r>
      <rPr>
        <sz val="8"/>
        <rFont val="Arial"/>
        <family val="3"/>
      </rPr>
      <t xml:space="preserve"> </t>
    </r>
    <r>
      <rPr>
        <sz val="8"/>
        <rFont val="맑은 고딕"/>
        <family val="3"/>
        <charset val="129"/>
      </rPr>
      <t>제공합니다</t>
    </r>
    <r>
      <rPr>
        <sz val="8"/>
        <rFont val="Arial"/>
        <family val="3"/>
      </rPr>
      <t xml:space="preserve">. </t>
    </r>
    <r>
      <rPr>
        <sz val="8"/>
        <rFont val="맑은 고딕"/>
        <family val="3"/>
        <charset val="129"/>
      </rPr>
      <t>표준</t>
    </r>
    <r>
      <rPr>
        <sz val="8"/>
        <rFont val="Arial"/>
        <family val="3"/>
      </rPr>
      <t xml:space="preserve"> </t>
    </r>
    <r>
      <rPr>
        <sz val="8"/>
        <rFont val="맑은 고딕"/>
        <family val="3"/>
        <charset val="129"/>
      </rPr>
      <t>기반</t>
    </r>
    <r>
      <rPr>
        <sz val="8"/>
        <rFont val="Arial"/>
        <family val="3"/>
      </rPr>
      <t xml:space="preserve"> </t>
    </r>
    <r>
      <rPr>
        <sz val="8"/>
        <rFont val="맑은 고딕"/>
        <family val="3"/>
        <charset val="129"/>
      </rPr>
      <t>로그인</t>
    </r>
    <r>
      <rPr>
        <sz val="8"/>
        <rFont val="Arial"/>
        <family val="3"/>
      </rPr>
      <t xml:space="preserve"> MFA </t>
    </r>
    <r>
      <rPr>
        <sz val="8"/>
        <rFont val="맑은 고딕"/>
        <family val="3"/>
        <charset val="129"/>
      </rPr>
      <t>플랫폼인</t>
    </r>
    <r>
      <rPr>
        <sz val="8"/>
        <rFont val="Arial"/>
        <family val="3"/>
      </rPr>
      <t xml:space="preserve"> Plurilock ADAPT</t>
    </r>
    <r>
      <rPr>
        <sz val="8"/>
        <rFont val="맑은 고딕"/>
        <family val="3"/>
        <charset val="129"/>
      </rPr>
      <t>는</t>
    </r>
    <r>
      <rPr>
        <sz val="8"/>
        <rFont val="Arial"/>
        <family val="3"/>
      </rPr>
      <t xml:space="preserve"> </t>
    </r>
    <r>
      <rPr>
        <sz val="8"/>
        <rFont val="맑은 고딕"/>
        <family val="3"/>
        <charset val="129"/>
      </rPr>
      <t>지문</t>
    </r>
    <r>
      <rPr>
        <sz val="8"/>
        <rFont val="Arial"/>
        <family val="3"/>
      </rPr>
      <t xml:space="preserve"> </t>
    </r>
    <r>
      <rPr>
        <sz val="8"/>
        <rFont val="맑은 고딕"/>
        <family val="3"/>
        <charset val="129"/>
      </rPr>
      <t>스캔</t>
    </r>
    <r>
      <rPr>
        <sz val="8"/>
        <rFont val="Arial"/>
        <family val="3"/>
      </rPr>
      <t xml:space="preserve">, SMS </t>
    </r>
    <r>
      <rPr>
        <sz val="8"/>
        <rFont val="맑은 고딕"/>
        <family val="3"/>
        <charset val="129"/>
      </rPr>
      <t>코드</t>
    </r>
    <r>
      <rPr>
        <sz val="8"/>
        <rFont val="Arial"/>
        <family val="3"/>
      </rPr>
      <t xml:space="preserve">, </t>
    </r>
    <r>
      <rPr>
        <sz val="8"/>
        <rFont val="맑은 고딕"/>
        <family val="3"/>
        <charset val="129"/>
      </rPr>
      <t>인증자</t>
    </r>
    <r>
      <rPr>
        <sz val="8"/>
        <rFont val="Arial"/>
        <family val="3"/>
      </rPr>
      <t xml:space="preserve"> </t>
    </r>
    <r>
      <rPr>
        <sz val="8"/>
        <rFont val="맑은 고딕"/>
        <family val="3"/>
        <charset val="129"/>
      </rPr>
      <t>앱</t>
    </r>
    <r>
      <rPr>
        <sz val="8"/>
        <rFont val="Arial"/>
        <family val="3"/>
      </rPr>
      <t xml:space="preserve">, </t>
    </r>
    <r>
      <rPr>
        <sz val="8"/>
        <rFont val="맑은 고딕"/>
        <family val="3"/>
        <charset val="129"/>
      </rPr>
      <t>하드웨어</t>
    </r>
    <r>
      <rPr>
        <sz val="8"/>
        <rFont val="Arial"/>
        <family val="3"/>
      </rPr>
      <t xml:space="preserve"> </t>
    </r>
    <r>
      <rPr>
        <sz val="8"/>
        <rFont val="맑은 고딕"/>
        <family val="3"/>
        <charset val="129"/>
      </rPr>
      <t>토큰</t>
    </r>
    <r>
      <rPr>
        <sz val="8"/>
        <rFont val="Arial"/>
        <family val="3"/>
      </rPr>
      <t xml:space="preserve"> </t>
    </r>
    <r>
      <rPr>
        <sz val="8"/>
        <rFont val="맑은 고딕"/>
        <family val="3"/>
        <charset val="129"/>
      </rPr>
      <t>또는</t>
    </r>
    <r>
      <rPr>
        <sz val="8"/>
        <rFont val="Arial"/>
        <family val="3"/>
      </rPr>
      <t xml:space="preserve"> </t>
    </r>
    <r>
      <rPr>
        <sz val="8"/>
        <rFont val="맑은 고딕"/>
        <family val="3"/>
        <charset val="129"/>
      </rPr>
      <t>기타</t>
    </r>
    <r>
      <rPr>
        <sz val="8"/>
        <rFont val="Arial"/>
        <family val="3"/>
      </rPr>
      <t xml:space="preserve"> </t>
    </r>
    <r>
      <rPr>
        <sz val="8"/>
        <rFont val="맑은 고딕"/>
        <family val="3"/>
        <charset val="129"/>
      </rPr>
      <t>침입</t>
    </r>
    <r>
      <rPr>
        <sz val="8"/>
        <rFont val="Arial"/>
        <family val="3"/>
      </rPr>
      <t xml:space="preserve"> </t>
    </r>
    <r>
      <rPr>
        <sz val="8"/>
        <rFont val="맑은 고딕"/>
        <family val="3"/>
        <charset val="129"/>
      </rPr>
      <t>레거시</t>
    </r>
    <r>
      <rPr>
        <sz val="8"/>
        <rFont val="Arial"/>
        <family val="3"/>
      </rPr>
      <t xml:space="preserve"> MFA </t>
    </r>
    <r>
      <rPr>
        <sz val="8"/>
        <rFont val="맑은 고딕"/>
        <family val="3"/>
        <charset val="129"/>
      </rPr>
      <t>요구</t>
    </r>
    <r>
      <rPr>
        <sz val="8"/>
        <rFont val="Arial"/>
        <family val="3"/>
      </rPr>
      <t xml:space="preserve"> </t>
    </r>
    <r>
      <rPr>
        <sz val="8"/>
        <rFont val="맑은 고딕"/>
        <family val="3"/>
        <charset val="129"/>
      </rPr>
      <t>사항에</t>
    </r>
    <r>
      <rPr>
        <sz val="8"/>
        <rFont val="Arial"/>
        <family val="3"/>
      </rPr>
      <t xml:space="preserve"> </t>
    </r>
    <r>
      <rPr>
        <sz val="8"/>
        <rFont val="맑은 고딕"/>
        <family val="3"/>
        <charset val="129"/>
      </rPr>
      <t>의존하지</t>
    </r>
    <r>
      <rPr>
        <sz val="8"/>
        <rFont val="Arial"/>
        <family val="3"/>
      </rPr>
      <t xml:space="preserve"> </t>
    </r>
    <r>
      <rPr>
        <sz val="8"/>
        <rFont val="맑은 고딕"/>
        <family val="3"/>
        <charset val="129"/>
      </rPr>
      <t>않고</t>
    </r>
    <r>
      <rPr>
        <sz val="8"/>
        <rFont val="Arial"/>
        <family val="3"/>
      </rPr>
      <t xml:space="preserve"> </t>
    </r>
    <r>
      <rPr>
        <sz val="8"/>
        <rFont val="맑은 고딕"/>
        <family val="3"/>
        <charset val="129"/>
      </rPr>
      <t>추가</t>
    </r>
    <r>
      <rPr>
        <sz val="8"/>
        <rFont val="Arial"/>
        <family val="3"/>
      </rPr>
      <t xml:space="preserve"> </t>
    </r>
    <r>
      <rPr>
        <sz val="8"/>
        <rFont val="맑은 고딕"/>
        <family val="3"/>
        <charset val="129"/>
      </rPr>
      <t>로그인</t>
    </r>
    <r>
      <rPr>
        <sz val="8"/>
        <rFont val="Arial"/>
        <family val="3"/>
      </rPr>
      <t xml:space="preserve"> </t>
    </r>
    <r>
      <rPr>
        <sz val="8"/>
        <rFont val="맑은 고딕"/>
        <family val="3"/>
        <charset val="129"/>
      </rPr>
      <t>보안을</t>
    </r>
    <r>
      <rPr>
        <sz val="8"/>
        <rFont val="Arial"/>
        <family val="3"/>
      </rPr>
      <t xml:space="preserve"> </t>
    </r>
    <r>
      <rPr>
        <sz val="8"/>
        <rFont val="맑은 고딕"/>
        <family val="3"/>
        <charset val="129"/>
      </rPr>
      <t>제공합니다</t>
    </r>
    <r>
      <rPr>
        <sz val="8"/>
        <rFont val="Arial"/>
        <family val="3"/>
      </rPr>
      <t xml:space="preserve">. </t>
    </r>
    <r>
      <rPr>
        <sz val="8"/>
        <rFont val="맑은 고딕"/>
        <family val="3"/>
        <charset val="129"/>
      </rPr>
      <t>또한</t>
    </r>
    <r>
      <rPr>
        <sz val="8"/>
        <rFont val="Arial"/>
        <family val="3"/>
      </rPr>
      <t xml:space="preserve"> </t>
    </r>
    <r>
      <rPr>
        <sz val="8"/>
        <rFont val="맑은 고딕"/>
        <family val="3"/>
        <charset val="129"/>
      </rPr>
      <t>서비스를</t>
    </r>
    <r>
      <rPr>
        <sz val="8"/>
        <rFont val="Arial"/>
        <family val="3"/>
      </rPr>
      <t xml:space="preserve"> </t>
    </r>
    <r>
      <rPr>
        <sz val="8"/>
        <rFont val="맑은 고딕"/>
        <family val="3"/>
        <charset val="129"/>
      </rPr>
      <t>제공하고</t>
    </r>
    <r>
      <rPr>
        <sz val="8"/>
        <rFont val="Arial"/>
        <family val="3"/>
      </rPr>
      <t xml:space="preserve"> IT </t>
    </r>
    <r>
      <rPr>
        <sz val="8"/>
        <rFont val="맑은 고딕"/>
        <family val="3"/>
        <charset val="129"/>
      </rPr>
      <t>및</t>
    </r>
    <r>
      <rPr>
        <sz val="8"/>
        <rFont val="Arial"/>
        <family val="3"/>
      </rPr>
      <t xml:space="preserve"> </t>
    </r>
    <r>
      <rPr>
        <sz val="8"/>
        <rFont val="맑은 고딕"/>
        <family val="3"/>
        <charset val="129"/>
      </rPr>
      <t>사이버</t>
    </r>
    <r>
      <rPr>
        <sz val="8"/>
        <rFont val="Arial"/>
        <family val="3"/>
      </rPr>
      <t xml:space="preserve"> </t>
    </r>
    <r>
      <rPr>
        <sz val="8"/>
        <rFont val="맑은 고딕"/>
        <family val="3"/>
        <charset val="129"/>
      </rPr>
      <t>보안</t>
    </r>
    <r>
      <rPr>
        <sz val="8"/>
        <rFont val="Arial"/>
        <family val="3"/>
      </rPr>
      <t xml:space="preserve"> </t>
    </r>
    <r>
      <rPr>
        <sz val="8"/>
        <rFont val="맑은 고딕"/>
        <family val="3"/>
        <charset val="129"/>
      </rPr>
      <t>산업</t>
    </r>
    <r>
      <rPr>
        <sz val="8"/>
        <rFont val="Arial"/>
        <family val="3"/>
      </rPr>
      <t xml:space="preserve"> </t>
    </r>
    <r>
      <rPr>
        <sz val="8"/>
        <rFont val="맑은 고딕"/>
        <family val="3"/>
        <charset val="129"/>
      </rPr>
      <t>제품과</t>
    </r>
    <r>
      <rPr>
        <sz val="8"/>
        <rFont val="Arial"/>
        <family val="3"/>
      </rPr>
      <t xml:space="preserve"> </t>
    </r>
    <r>
      <rPr>
        <sz val="8"/>
        <rFont val="맑은 고딕"/>
        <family val="3"/>
        <charset val="129"/>
      </rPr>
      <t>기술을</t>
    </r>
    <r>
      <rPr>
        <sz val="8"/>
        <rFont val="Arial"/>
        <family val="3"/>
      </rPr>
      <t xml:space="preserve"> </t>
    </r>
    <r>
      <rPr>
        <sz val="8"/>
        <rFont val="맑은 고딕"/>
        <family val="3"/>
        <charset val="129"/>
      </rPr>
      <t>재판매합니다</t>
    </r>
    <r>
      <rPr>
        <sz val="8"/>
        <rFont val="Arial"/>
        <family val="3"/>
      </rPr>
      <t>.</t>
    </r>
    <phoneticPr fontId="42" type="noConversion"/>
  </si>
  <si>
    <t>290270 KS Equity</t>
  </si>
  <si>
    <t>휴네시온은 보안 소프트웨어 개발업체. 동사는 시스템 액세스 관리, 계정 관리 및 스마트폰 보안 소프트웨어를 설계한다. 동사는 한국 전역에서 자사 제품을 판매하고 있다.</t>
  </si>
  <si>
    <t>NBVA CN Equity</t>
  </si>
  <si>
    <t>Nubeva Technologies Ltd.는 네트워크 트래픽 암호 해독을 위한 독점 소프트웨어를 개발하고 라이선스를 부여한다.</t>
  </si>
  <si>
    <t>CYR GY Equity</t>
  </si>
  <si>
    <t>GERMANY</t>
  </si>
  <si>
    <t>AR9 AU Equity</t>
  </si>
  <si>
    <t>SMETRIC MK Equity</t>
  </si>
  <si>
    <t>MALAYSIA</t>
  </si>
  <si>
    <t>688561 CH Equity</t>
  </si>
  <si>
    <t>VNT IM Equity</t>
  </si>
  <si>
    <t>ITALY</t>
  </si>
  <si>
    <t>SOLS US Equity</t>
  </si>
  <si>
    <t>SBB IM Equity</t>
  </si>
  <si>
    <t>688152 CH Equity</t>
  </si>
  <si>
    <t>FSECURE FH Equity</t>
  </si>
  <si>
    <t>053300 KS Equity</t>
  </si>
  <si>
    <t>214180 KS Equity</t>
  </si>
  <si>
    <t>헥토이노베이션은 개인정보 보안 시스템 업체. 동사는 휴대폰 번호 도용 및 불법 복제 방지, 로그인 보안, 가상 계정 및 모바일 부가 서비스를 제공한다. 동사는 또한 영양 보조제도 제공하고 있다.</t>
  </si>
  <si>
    <t>347860 KS Equity</t>
  </si>
  <si>
    <t>알체라는 기술 개발업체. 동사는 애플리케이션 소프트웨어, 데이터 프로세싱, 기타 제품을 개발한다. 동사는 한국에서 사업을 운영한다.</t>
  </si>
  <si>
    <t>ZVLO US Equity</t>
  </si>
  <si>
    <t>OSPN US Equity</t>
  </si>
  <si>
    <t>PREC SS Equity</t>
  </si>
  <si>
    <t>4288 JP Equity</t>
  </si>
  <si>
    <t>Asgent, Inc.는 일본의 기업 및 중소기업을 위한 네트워크 보안 솔루션을 개발 및 배포한다.</t>
  </si>
  <si>
    <t>MDDM US Equity</t>
  </si>
  <si>
    <t>CGUD US Equity</t>
  </si>
  <si>
    <t>IBIN US Equity</t>
  </si>
  <si>
    <t>053800 KS Equity</t>
  </si>
  <si>
    <t>Willowglen MSC Berhad (KLSE:WILLOW)</t>
    <phoneticPr fontId="1" type="noConversion"/>
  </si>
  <si>
    <t>WLW MK Equity</t>
    <phoneticPr fontId="42" type="noConversion"/>
  </si>
  <si>
    <t>Willowglen MSC Berhad는 말레이시아, 싱가포르, 인도네시아 및 국제적으로 컴퓨터 기반 제어 시스템 및 통합 모니터링 시스템의 연구, 설계, 개발, 엔지니어링, 공급, 판매, 구현 및 유지 관리에 참여하고 있다.</t>
  </si>
  <si>
    <t>197140 KS Equity</t>
  </si>
  <si>
    <t>SSFT US Equity</t>
  </si>
  <si>
    <t>688201 CH Equity</t>
  </si>
  <si>
    <r>
      <rPr>
        <sz val="8"/>
        <rFont val="맑은 고딕"/>
        <family val="2"/>
        <charset val="129"/>
      </rPr>
      <t>베이징</t>
    </r>
    <r>
      <rPr>
        <sz val="8"/>
        <rFont val="Arial"/>
        <family val="2"/>
      </rPr>
      <t xml:space="preserve"> Infosec </t>
    </r>
    <r>
      <rPr>
        <sz val="8"/>
        <rFont val="맑은 고딕"/>
        <family val="2"/>
        <charset val="129"/>
      </rPr>
      <t>기술</t>
    </r>
    <r>
      <rPr>
        <sz val="8"/>
        <rFont val="Arial"/>
        <family val="2"/>
      </rPr>
      <t xml:space="preserve"> </t>
    </r>
    <r>
      <rPr>
        <sz val="8"/>
        <rFont val="맑은 고딕"/>
        <family val="2"/>
        <charset val="129"/>
      </rPr>
      <t>유한</t>
    </r>
    <r>
      <rPr>
        <sz val="8"/>
        <rFont val="Arial"/>
        <family val="2"/>
      </rPr>
      <t xml:space="preserve"> </t>
    </r>
    <r>
      <rPr>
        <sz val="8"/>
        <rFont val="맑은 고딕"/>
        <family val="2"/>
        <charset val="129"/>
      </rPr>
      <t>회사는</t>
    </r>
    <r>
      <rPr>
        <sz val="8"/>
        <rFont val="Arial"/>
        <family val="2"/>
      </rPr>
      <t xml:space="preserve"> </t>
    </r>
    <r>
      <rPr>
        <sz val="8"/>
        <rFont val="맑은 고딕"/>
        <family val="2"/>
        <charset val="129"/>
      </rPr>
      <t>중국에서</t>
    </r>
    <r>
      <rPr>
        <sz val="8"/>
        <rFont val="Arial"/>
        <family val="2"/>
      </rPr>
      <t xml:space="preserve"> </t>
    </r>
    <r>
      <rPr>
        <sz val="8"/>
        <rFont val="맑은 고딕"/>
        <family val="2"/>
        <charset val="129"/>
      </rPr>
      <t>응용</t>
    </r>
    <r>
      <rPr>
        <sz val="8"/>
        <rFont val="Arial"/>
        <family val="2"/>
      </rPr>
      <t xml:space="preserve"> </t>
    </r>
    <r>
      <rPr>
        <sz val="8"/>
        <rFont val="맑은 고딕"/>
        <family val="2"/>
        <charset val="129"/>
      </rPr>
      <t>프로그램</t>
    </r>
    <r>
      <rPr>
        <sz val="8"/>
        <rFont val="Arial"/>
        <family val="2"/>
      </rPr>
      <t xml:space="preserve"> </t>
    </r>
    <r>
      <rPr>
        <sz val="8"/>
        <rFont val="맑은 고딕"/>
        <family val="2"/>
        <charset val="129"/>
      </rPr>
      <t>보안</t>
    </r>
    <r>
      <rPr>
        <sz val="8"/>
        <rFont val="Arial"/>
        <family val="2"/>
      </rPr>
      <t xml:space="preserve"> </t>
    </r>
    <r>
      <rPr>
        <sz val="8"/>
        <rFont val="맑은 고딕"/>
        <family val="2"/>
        <charset val="129"/>
      </rPr>
      <t>제품을</t>
    </r>
    <r>
      <rPr>
        <sz val="8"/>
        <rFont val="Arial"/>
        <family val="2"/>
      </rPr>
      <t xml:space="preserve"> </t>
    </r>
    <r>
      <rPr>
        <sz val="8"/>
        <rFont val="맑은 고딕"/>
        <family val="2"/>
        <charset val="129"/>
      </rPr>
      <t>개발하고</t>
    </r>
    <r>
      <rPr>
        <sz val="8"/>
        <rFont val="Arial"/>
        <family val="2"/>
      </rPr>
      <t xml:space="preserve"> </t>
    </r>
    <r>
      <rPr>
        <sz val="8"/>
        <rFont val="맑은 고딕"/>
        <family val="2"/>
        <charset val="129"/>
      </rPr>
      <t>제공합니다</t>
    </r>
    <r>
      <rPr>
        <sz val="8"/>
        <rFont val="Arial"/>
        <family val="2"/>
      </rPr>
      <t xml:space="preserve">. </t>
    </r>
    <r>
      <rPr>
        <sz val="8"/>
        <rFont val="맑은 고딕"/>
        <family val="2"/>
        <charset val="129"/>
      </rPr>
      <t>제품</t>
    </r>
    <r>
      <rPr>
        <sz val="8"/>
        <rFont val="Arial"/>
        <family val="2"/>
      </rPr>
      <t xml:space="preserve"> </t>
    </r>
    <r>
      <rPr>
        <sz val="8"/>
        <rFont val="맑은 고딕"/>
        <family val="2"/>
        <charset val="129"/>
      </rPr>
      <t>포트폴리오에는</t>
    </r>
    <r>
      <rPr>
        <sz val="8"/>
        <rFont val="Arial"/>
        <family val="2"/>
      </rPr>
      <t xml:space="preserve"> ID </t>
    </r>
    <r>
      <rPr>
        <sz val="8"/>
        <rFont val="맑은 고딕"/>
        <family val="2"/>
        <charset val="129"/>
      </rPr>
      <t>보안</t>
    </r>
    <r>
      <rPr>
        <sz val="8"/>
        <rFont val="Arial"/>
        <family val="2"/>
      </rPr>
      <t xml:space="preserve"> </t>
    </r>
    <r>
      <rPr>
        <sz val="8"/>
        <rFont val="맑은 고딕"/>
        <family val="2"/>
        <charset val="129"/>
      </rPr>
      <t>제품</t>
    </r>
    <r>
      <rPr>
        <sz val="8"/>
        <rFont val="Arial"/>
        <family val="2"/>
      </rPr>
      <t xml:space="preserve"> </t>
    </r>
    <r>
      <rPr>
        <sz val="8"/>
        <rFont val="맑은 고딕"/>
        <family val="2"/>
        <charset val="129"/>
      </rPr>
      <t>및</t>
    </r>
    <r>
      <rPr>
        <sz val="8"/>
        <rFont val="Arial"/>
        <family val="2"/>
      </rPr>
      <t xml:space="preserve"> </t>
    </r>
    <r>
      <rPr>
        <sz val="8"/>
        <rFont val="맑은 고딕"/>
        <family val="2"/>
        <charset val="129"/>
      </rPr>
      <t>유지</t>
    </r>
    <r>
      <rPr>
        <sz val="8"/>
        <rFont val="Arial"/>
        <family val="2"/>
      </rPr>
      <t xml:space="preserve"> </t>
    </r>
    <r>
      <rPr>
        <sz val="8"/>
        <rFont val="맑은 고딕"/>
        <family val="2"/>
        <charset val="129"/>
      </rPr>
      <t>관리</t>
    </r>
    <r>
      <rPr>
        <sz val="8"/>
        <rFont val="Arial"/>
        <family val="2"/>
      </rPr>
      <t xml:space="preserve"> </t>
    </r>
    <r>
      <rPr>
        <sz val="8"/>
        <rFont val="맑은 고딕"/>
        <family val="2"/>
        <charset val="129"/>
      </rPr>
      <t>게이트웨이</t>
    </r>
    <r>
      <rPr>
        <sz val="8"/>
        <rFont val="Arial"/>
        <family val="2"/>
      </rPr>
      <t>(NetFort)</t>
    </r>
    <r>
      <rPr>
        <sz val="8"/>
        <rFont val="맑은 고딕"/>
        <family val="2"/>
        <charset val="129"/>
      </rPr>
      <t>가</t>
    </r>
    <r>
      <rPr>
        <sz val="8"/>
        <rFont val="Arial"/>
        <family val="2"/>
      </rPr>
      <t xml:space="preserve"> </t>
    </r>
    <r>
      <rPr>
        <sz val="8"/>
        <rFont val="맑은 고딕"/>
        <family val="2"/>
        <charset val="129"/>
      </rPr>
      <t>포함됩니다</t>
    </r>
    <r>
      <rPr>
        <sz val="8"/>
        <rFont val="Arial"/>
        <family val="2"/>
      </rPr>
      <t xml:space="preserve">. </t>
    </r>
    <r>
      <rPr>
        <sz val="8"/>
        <rFont val="맑은 고딕"/>
        <family val="2"/>
        <charset val="129"/>
      </rPr>
      <t>이</t>
    </r>
    <r>
      <rPr>
        <sz val="8"/>
        <rFont val="Arial"/>
        <family val="2"/>
      </rPr>
      <t xml:space="preserve"> </t>
    </r>
    <r>
      <rPr>
        <sz val="8"/>
        <rFont val="맑은 고딕"/>
        <family val="2"/>
        <charset val="129"/>
      </rPr>
      <t>회사는</t>
    </r>
    <r>
      <rPr>
        <sz val="8"/>
        <rFont val="Arial"/>
        <family val="2"/>
      </rPr>
      <t xml:space="preserve"> </t>
    </r>
    <r>
      <rPr>
        <sz val="8"/>
        <rFont val="맑은 고딕"/>
        <family val="2"/>
        <charset val="129"/>
      </rPr>
      <t>또한</t>
    </r>
    <r>
      <rPr>
        <sz val="8"/>
        <rFont val="Arial"/>
        <family val="2"/>
      </rPr>
      <t xml:space="preserve"> </t>
    </r>
    <r>
      <rPr>
        <sz val="8"/>
        <rFont val="맑은 고딕"/>
        <family val="2"/>
        <charset val="129"/>
      </rPr>
      <t>모바일</t>
    </r>
    <r>
      <rPr>
        <sz val="8"/>
        <rFont val="Arial"/>
        <family val="2"/>
      </rPr>
      <t xml:space="preserve"> </t>
    </r>
    <r>
      <rPr>
        <sz val="8"/>
        <rFont val="맑은 고딕"/>
        <family val="2"/>
        <charset val="129"/>
      </rPr>
      <t>보안</t>
    </r>
    <r>
      <rPr>
        <sz val="8"/>
        <rFont val="Arial"/>
        <family val="2"/>
      </rPr>
      <t xml:space="preserve"> </t>
    </r>
    <r>
      <rPr>
        <sz val="8"/>
        <rFont val="맑은 고딕"/>
        <family val="2"/>
        <charset val="129"/>
      </rPr>
      <t>제품을</t>
    </r>
    <r>
      <rPr>
        <sz val="8"/>
        <rFont val="Arial"/>
        <family val="2"/>
      </rPr>
      <t xml:space="preserve"> </t>
    </r>
    <r>
      <rPr>
        <sz val="8"/>
        <rFont val="맑은 고딕"/>
        <family val="2"/>
        <charset val="129"/>
      </rPr>
      <t>제공합니다</t>
    </r>
    <r>
      <rPr>
        <sz val="8"/>
        <rFont val="Arial"/>
        <family val="2"/>
      </rPr>
      <t>.</t>
    </r>
    <phoneticPr fontId="42" type="noConversion"/>
  </si>
  <si>
    <t>054920 KS Equity</t>
  </si>
  <si>
    <t>AUID US Equity</t>
  </si>
  <si>
    <t>EXBX US Equity</t>
  </si>
  <si>
    <t>300379 CH Equity</t>
  </si>
  <si>
    <t xml:space="preserve">Beijing Tongtech Co., Ltd.는 중국에서 보안 제품과 솔루션을 제공한다. 사용자가 비즈니스 혁신, 보안 관리, 데이터 공유 및 가치 마이닝을 달성할 수 있도록 통신 보안, 5G 혁신 애플리케이션, 산업용 인터넷 보안 제품 및 솔루션을 제공합니다. 회사는 미들웨어 제품 및 솔루션을 제공한다. </t>
  </si>
  <si>
    <t>GLL CN Equity</t>
  </si>
  <si>
    <t>121060 KS Equity</t>
  </si>
  <si>
    <t>CLXS US Equity</t>
  </si>
  <si>
    <t>3849 JP Equity</t>
  </si>
  <si>
    <t>049470 KS Equity</t>
  </si>
  <si>
    <t>에스지에이는 산업용 컴퓨터를 전문적으로 생산하는 업체.  동사의 주요 생산품으로는  산업용 컴퓨터, 네트워크용 컴퓨터, 임베디드 컴퓨터 등이 있다.  또한,동사는 산업 용 컴퓨터 부품 판매 및 유지보수 서비스 제공도 하고 있다.</t>
  </si>
  <si>
    <t>3997 JP Equity</t>
  </si>
  <si>
    <t>601360 CH Equity</t>
  </si>
  <si>
    <t>300297 CH Equity</t>
  </si>
  <si>
    <t>란둔 신시 안전 기술(Bluedon Information Security Technology Co.Ltd.)은 정보 보안 제품 제공 업체. 동사는 보안 게이트웨이형 제품, 보안 감시형 제품 및 애플리케이션 보안 제품을 제조 및 판매하고 있다. 동사는 중국 전역에서 자사 제품을 판매하고 있다.</t>
  </si>
  <si>
    <t>222810 KS Equity</t>
  </si>
  <si>
    <t>3694 JP Equity</t>
  </si>
  <si>
    <t>ASTA US Equity</t>
  </si>
  <si>
    <t>아스트라 베다(Astra Veda Corporation)는 투자회사. 동사는 툴 및 소프트웨어 애플리케이션 개발 기업에 주력한다. 동사는 전 세계 고객을 대상으로 서비스를 제공한다.</t>
  </si>
  <si>
    <t>4258 JP Equity</t>
  </si>
  <si>
    <t>688023 CH Equity</t>
  </si>
  <si>
    <t>300311 CH Equity</t>
  </si>
  <si>
    <t>CYBF US Equity</t>
  </si>
  <si>
    <t>FORW US Equity</t>
  </si>
  <si>
    <t>042510 KS Equity</t>
  </si>
  <si>
    <t>184230 KS Equity</t>
  </si>
  <si>
    <t>CLAV SS Equity</t>
  </si>
  <si>
    <t>300768 CH Equity</t>
  </si>
  <si>
    <t>050960 KS Equity</t>
  </si>
  <si>
    <t>수산아이앤티는 소프트웨어 개발 회사다.  동사의 주 사업은 Internet Service Provider (ISP) 소프트웨어와 모바일 유해정보차단이다.</t>
  </si>
  <si>
    <t>300523 CH Equity</t>
  </si>
  <si>
    <t>192250 KS Equity</t>
  </si>
  <si>
    <t>IRNT US Equity</t>
  </si>
  <si>
    <t>203650 KS Equity</t>
  </si>
  <si>
    <t>603232 CH Equity</t>
  </si>
  <si>
    <t>232830 KS Equity</t>
  </si>
  <si>
    <t>시큐센은 다양한 모바일 보안 서비스 및 솔루션 제공업체.  시큐센의 사업분야는 앱 위(변)조 솔루션, 이상금융거래감지 솔루션, 바이오인증/서명 솔루션, 통합 보안플랫 폼 등이 있다.</t>
  </si>
  <si>
    <t>4441 JP Equity</t>
  </si>
  <si>
    <t>Cybeats Technologies Corp. (CNSX:CYBT)</t>
  </si>
  <si>
    <t>CYBT CN Equity</t>
  </si>
  <si>
    <t>SMX AU Equity</t>
  </si>
  <si>
    <t>World Health Energy Holdings, Inc. (OTCPK:WHEN)</t>
    <phoneticPr fontId="1" type="noConversion"/>
  </si>
  <si>
    <t>WHEN US Equity</t>
  </si>
  <si>
    <t>월드 헬스 에너지 홀딩스(World Health Energy Holdings, Inc.)는 WHEN 그룹으로 사업을 운영하는 소프트웨어 솔루션 설계 및 개발업체. 동사는 B2C 및 B2B 시장에서 사이버 보안을 위한 제품과 소프트웨어 솔루션을 제공한다. 동사는 미국과 이스라엘에서 서비스를 제공한다.</t>
  </si>
  <si>
    <t>688225 CH Equity</t>
  </si>
  <si>
    <t xml:space="preserve">Asiainfo 보안 기술 유한 회사는 네트워크 보안 소프트웨어에 종사하는 네트워크 보안 회사입니다. 회사의 주요 제품 및 서비스에는 클라우드 보안, 터미널 보안, 지능형 위협 관리, 국경 보안, ID 보안, 데이터 보안 및 네트워크 관리 등이 포함됩니다. </t>
    <phoneticPr fontId="42" type="noConversion"/>
  </si>
  <si>
    <t>POSI RX Equity</t>
  </si>
  <si>
    <t>RUSSIA</t>
  </si>
  <si>
    <t>■ Peer Selection</t>
    <phoneticPr fontId="42" type="noConversion"/>
  </si>
  <si>
    <t>구분</t>
    <phoneticPr fontId="42" type="noConversion"/>
  </si>
  <si>
    <t>선정기준</t>
  </si>
  <si>
    <t>대상회사 개수</t>
  </si>
  <si>
    <t>Step 1</t>
    <phoneticPr fontId="42" type="noConversion"/>
  </si>
  <si>
    <t>S&amp;P Capital IQ DB 上 'Security Software' 회사 중 상장회사</t>
    <phoneticPr fontId="1" type="noConversion"/>
  </si>
  <si>
    <t>Step 2</t>
    <phoneticPr fontId="42" type="noConversion"/>
  </si>
  <si>
    <t>Bloomberg DB上 재무정보 조회가 불가능한 회사 제외</t>
  </si>
  <si>
    <t>Step 3</t>
  </si>
  <si>
    <t>Out Layer(EV/Sales 상하 10개 회사 제외)</t>
  </si>
  <si>
    <t>Step 4</t>
  </si>
  <si>
    <t>최종 Guide Line Company</t>
  </si>
  <si>
    <t>■ Multiple Calualtion</t>
    <phoneticPr fontId="42" type="noConversion"/>
  </si>
  <si>
    <t>Rank</t>
    <phoneticPr fontId="42" type="noConversion"/>
  </si>
  <si>
    <t>KPMG 재계산</t>
    <phoneticPr fontId="1" type="noConversion"/>
  </si>
  <si>
    <t>검증</t>
    <phoneticPr fontId="1" type="noConversion"/>
  </si>
  <si>
    <t>002439 CH Equity</t>
  </si>
  <si>
    <t>Willowglen MSC Berhad (KLSE:WILLOW)</t>
  </si>
  <si>
    <t>WLW MK Equity</t>
  </si>
  <si>
    <t>Max</t>
    <phoneticPr fontId="42" type="noConversion"/>
  </si>
  <si>
    <t>Min</t>
    <phoneticPr fontId="42" type="noConversion"/>
  </si>
  <si>
    <t>Peer Company Analysis</t>
    <phoneticPr fontId="1" type="noConversion"/>
  </si>
  <si>
    <t>As of (Beta)</t>
    <phoneticPr fontId="1" type="noConversion"/>
  </si>
  <si>
    <t>SCALING_FORMAT</t>
    <phoneticPr fontId="1" type="noConversion"/>
  </si>
  <si>
    <t>MLN</t>
  </si>
  <si>
    <t>FUND_PER</t>
    <phoneticPr fontId="1" type="noConversion"/>
  </si>
  <si>
    <t>As of (MRQ-1)</t>
    <phoneticPr fontId="1" type="noConversion"/>
  </si>
  <si>
    <t>FQ3 2022</t>
    <phoneticPr fontId="1" type="noConversion"/>
  </si>
  <si>
    <t>EQY_FUND_YEAR</t>
    <phoneticPr fontId="1" type="noConversion"/>
  </si>
  <si>
    <t>EQY_FUND_RELATIVE_PERIOD</t>
  </si>
  <si>
    <t>MLN</t>
    <phoneticPr fontId="1" type="noConversion"/>
  </si>
  <si>
    <t>TODAY</t>
    <phoneticPr fontId="1" type="noConversion"/>
  </si>
  <si>
    <t>20221205</t>
  </si>
  <si>
    <t>BEST_FPERIOD_OVERRIDE</t>
  </si>
  <si>
    <t>Data Source</t>
    <phoneticPr fontId="1" type="noConversion"/>
  </si>
  <si>
    <t>Bloomberg Database</t>
    <phoneticPr fontId="1" type="noConversion"/>
  </si>
  <si>
    <t>Currency</t>
    <phoneticPr fontId="1" type="noConversion"/>
  </si>
  <si>
    <t>USD</t>
    <phoneticPr fontId="1" type="noConversion"/>
  </si>
  <si>
    <t>EQY_FUND_CRNCY</t>
  </si>
  <si>
    <t>FX</t>
    <phoneticPr fontId="1" type="noConversion"/>
  </si>
  <si>
    <t>6P5 GR Equity</t>
    <phoneticPr fontId="1" type="noConversion"/>
  </si>
  <si>
    <t>280 GR Equity</t>
    <phoneticPr fontId="1" type="noConversion"/>
  </si>
  <si>
    <t>0E3 GR Equity</t>
    <phoneticPr fontId="1" type="noConversion"/>
  </si>
  <si>
    <t>3CJ GR Equity</t>
    <phoneticPr fontId="1" type="noConversion"/>
  </si>
  <si>
    <t>1HQ GR Equity</t>
    <phoneticPr fontId="1" type="noConversion"/>
  </si>
  <si>
    <t>Company Overview</t>
    <phoneticPr fontId="1" type="noConversion"/>
  </si>
  <si>
    <t>Ticker</t>
    <phoneticPr fontId="1" type="noConversion"/>
  </si>
  <si>
    <t>TICKER</t>
    <phoneticPr fontId="1" type="noConversion"/>
  </si>
  <si>
    <t>002439 CH Equity</t>
    <phoneticPr fontId="1" type="noConversion"/>
  </si>
  <si>
    <t>WLW MK Equity</t>
    <phoneticPr fontId="1" type="noConversion"/>
  </si>
  <si>
    <t>Consolidated?</t>
    <phoneticPr fontId="1" type="noConversion"/>
  </si>
  <si>
    <t>EQY_CONSOLIDATED</t>
    <phoneticPr fontId="1" type="noConversion"/>
  </si>
  <si>
    <t>Y</t>
    <phoneticPr fontId="1" type="noConversion"/>
  </si>
  <si>
    <t>BEST_CONSOLIDATED_OVERRIDE</t>
    <phoneticPr fontId="1" type="noConversion"/>
  </si>
  <si>
    <t>P</t>
  </si>
  <si>
    <t>Name(Eng)</t>
    <phoneticPr fontId="1" type="noConversion"/>
  </si>
  <si>
    <t>Long_Comp_Name</t>
  </si>
  <si>
    <t>트렌드마이크로</t>
  </si>
  <si>
    <t>앨롯</t>
  </si>
  <si>
    <t>체크 포인트 소프트웨어 테크놀로지</t>
  </si>
  <si>
    <t>사이렌</t>
  </si>
  <si>
    <t>베르마트릭스</t>
  </si>
  <si>
    <t>젠 디지털</t>
  </si>
  <si>
    <t>VM웨어</t>
  </si>
  <si>
    <t>인트루션</t>
  </si>
  <si>
    <t>바이오-키 인터내셔널</t>
  </si>
  <si>
    <t>블랙베리</t>
  </si>
  <si>
    <t>Advenica AB</t>
  </si>
  <si>
    <t>SSH Communications Security Oyj</t>
  </si>
  <si>
    <t>코레로 네트워크 시큐리티</t>
  </si>
  <si>
    <t>Telos Corp</t>
  </si>
  <si>
    <t>위드시큐어</t>
  </si>
  <si>
    <t>포티넷</t>
  </si>
  <si>
    <t>루트1</t>
  </si>
  <si>
    <t>Soliton Systems KK</t>
  </si>
  <si>
    <t>베이징 선저우루멍 신식안전과기</t>
  </si>
  <si>
    <t>비티움</t>
  </si>
  <si>
    <t>제리파이</t>
  </si>
  <si>
    <t>GET Holdings Ltd</t>
  </si>
  <si>
    <t>Fuva Brain Ltd</t>
  </si>
  <si>
    <t>Digital Arts Inc</t>
  </si>
  <si>
    <t>제네시스 테크놀로지/타이완</t>
  </si>
  <si>
    <t>Odyssey Technologies Ltd</t>
  </si>
  <si>
    <t>Synel MLL Payway LTD</t>
  </si>
  <si>
    <t>래피드7</t>
  </si>
  <si>
    <t>ISA 홀딩스</t>
  </si>
  <si>
    <t>소프트캠프</t>
  </si>
  <si>
    <t>Wallix Group</t>
  </si>
  <si>
    <t>텐룽신 과기집단</t>
  </si>
  <si>
    <t>Clear Sale SA</t>
  </si>
  <si>
    <t>퀵 힐 테크놀로지스</t>
  </si>
  <si>
    <t>Data443 Risk Mitigation Inc</t>
  </si>
  <si>
    <t>사이버아크 소프트웨어</t>
  </si>
  <si>
    <t>이글루코퍼레이션</t>
  </si>
  <si>
    <t>파수</t>
  </si>
  <si>
    <t>시큐브</t>
  </si>
  <si>
    <t>베이징 비너스테크</t>
  </si>
  <si>
    <t>Cyberloq Technologies Inc</t>
  </si>
  <si>
    <t>사이퍼포인트</t>
  </si>
  <si>
    <t>Fintech SA</t>
  </si>
  <si>
    <t>Beijing VRV Software Corp Ltd</t>
  </si>
  <si>
    <t>Freja Eid Group AB</t>
  </si>
  <si>
    <t>Kape Technologies PLC</t>
  </si>
  <si>
    <t>T42 LoT Tracking Solutions PLC</t>
  </si>
  <si>
    <t>Safe-T Group Ltd</t>
  </si>
  <si>
    <t>Identillect Technologies Corp</t>
  </si>
  <si>
    <t>Kentima Holding AB</t>
  </si>
  <si>
    <t>SentinelOne Inc</t>
  </si>
  <si>
    <t>Darktrace PLC</t>
  </si>
  <si>
    <t>KnowBe4 Inc</t>
  </si>
  <si>
    <t>FFRI시큐리티</t>
  </si>
  <si>
    <t>Crossword Cybersecurity PLC</t>
  </si>
  <si>
    <t>Zhongfu Information Inc</t>
  </si>
  <si>
    <t>지란지교시큐리티</t>
  </si>
  <si>
    <t>시큐어웍스</t>
  </si>
  <si>
    <t>Datasea Inc</t>
  </si>
  <si>
    <t>Tesserent Ltd</t>
  </si>
  <si>
    <t>Cyber Security Cloud Inc</t>
  </si>
  <si>
    <t>Osirium Technologies plc</t>
  </si>
  <si>
    <t>Tenable Holdings Inc</t>
  </si>
  <si>
    <t>Family Zone Cyber Safety Ltd</t>
  </si>
  <si>
    <t>Nexwise Intelligence China Ltd</t>
  </si>
  <si>
    <t>RightCrowd Ltd</t>
  </si>
  <si>
    <t>T Stamp Inc</t>
  </si>
  <si>
    <t>Beijing ABT Networks Co Ltd</t>
  </si>
  <si>
    <t>브랜드실드 시스템스</t>
  </si>
  <si>
    <t>Appgate Inc</t>
  </si>
  <si>
    <t>Crowdstrike Holdings Inc</t>
  </si>
  <si>
    <t>지니언스</t>
  </si>
  <si>
    <t>Plurilock Security Inc</t>
  </si>
  <si>
    <t>휴네시온</t>
  </si>
  <si>
    <t>Nubeva Technologies Ltd</t>
  </si>
  <si>
    <t>Cyan AG</t>
  </si>
  <si>
    <t>Archtis Ltd</t>
  </si>
  <si>
    <t>Securemetric Bhd</t>
  </si>
  <si>
    <t>Qi An Xin Technology Group Inc</t>
  </si>
  <si>
    <t>Vantea Smart Spa</t>
  </si>
  <si>
    <t>Sollensys Corp</t>
  </si>
  <si>
    <t>Sababa Security SpA</t>
  </si>
  <si>
    <t>Hunan Kylinsec Technology Co Ltd</t>
  </si>
  <si>
    <t>F-Secure Oyj</t>
  </si>
  <si>
    <t>한국정보인증</t>
  </si>
  <si>
    <t>헥토이노베이션</t>
  </si>
  <si>
    <t>알체라</t>
  </si>
  <si>
    <t>Zvelo Inc</t>
  </si>
  <si>
    <t>원스펜</t>
  </si>
  <si>
    <t>프리사이즈 바이오메트릭스</t>
  </si>
  <si>
    <t>Asgent Inc</t>
  </si>
  <si>
    <t>MDM Group Inc</t>
  </si>
  <si>
    <t>Com-Guard.com Inc</t>
  </si>
  <si>
    <t>IBSG International Inc</t>
  </si>
  <si>
    <t>안랩</t>
  </si>
  <si>
    <t>Willowglen MSC BHD</t>
  </si>
  <si>
    <t>디지캡</t>
  </si>
  <si>
    <t>Sonasoft Corp</t>
  </si>
  <si>
    <t>Beijing Infosec Technologies Co Ltd</t>
  </si>
  <si>
    <t>한컴위드</t>
  </si>
  <si>
    <t>authID Inc</t>
  </si>
  <si>
    <t>Exobox Technologies Corp</t>
  </si>
  <si>
    <t>Beijing Tongtech Co Ltd</t>
  </si>
  <si>
    <t>Gallagher Security Corp</t>
  </si>
  <si>
    <t>유니포인트</t>
  </si>
  <si>
    <t>Collexis Holdings Inc</t>
  </si>
  <si>
    <t>Nippon Techno Lab Inc</t>
  </si>
  <si>
    <t>에스지에이</t>
  </si>
  <si>
    <t>Trade Works Co Ltd/Tokyo</t>
  </si>
  <si>
    <t>360 Security Technology Inc</t>
  </si>
  <si>
    <t>란둔 신시안전기술</t>
  </si>
  <si>
    <t>세토피아</t>
  </si>
  <si>
    <t>Optim Corp</t>
  </si>
  <si>
    <t>아스트라 베다</t>
  </si>
  <si>
    <t>Amiya Corp</t>
  </si>
  <si>
    <t>DBAPP Security Ltd</t>
  </si>
  <si>
    <t>Surfilter Network Technology Co Ltd</t>
  </si>
  <si>
    <t>Cyberfort Software Inc</t>
  </si>
  <si>
    <t>Forwardly Inc</t>
  </si>
  <si>
    <t>라온시큐어</t>
  </si>
  <si>
    <t>에스지에이 솔루션즈</t>
  </si>
  <si>
    <t>Clavister Holding AB</t>
  </si>
  <si>
    <t>Hangzhou Dptech Technologies Co Ltd</t>
  </si>
  <si>
    <t>수산아이앤티</t>
  </si>
  <si>
    <t>Beijing Global Safety Technology Co Ltd</t>
  </si>
  <si>
    <t>케이사인</t>
  </si>
  <si>
    <t>IronNet Inc</t>
  </si>
  <si>
    <t>드림시큐리티</t>
  </si>
  <si>
    <t>Koal Software Co Ltd</t>
  </si>
  <si>
    <t>시큐센</t>
  </si>
  <si>
    <t>Tobila Systems Inc</t>
  </si>
  <si>
    <t>Cybeats Technologies Corp</t>
  </si>
  <si>
    <t>Security Matters Ltd</t>
  </si>
  <si>
    <t>월드 헬스 에너지 홀딩스</t>
  </si>
  <si>
    <t>Asiainfo Security Technologies Co Ltd</t>
  </si>
  <si>
    <t>Positive Group PJSC</t>
  </si>
  <si>
    <t>Security Type</t>
    <phoneticPr fontId="1" type="noConversion"/>
  </si>
  <si>
    <t>SECURITY_TYP</t>
  </si>
  <si>
    <t>Common Stock</t>
  </si>
  <si>
    <t>Country</t>
    <phoneticPr fontId="1" type="noConversion"/>
  </si>
  <si>
    <t>Country_full_Name</t>
  </si>
  <si>
    <t>City</t>
  </si>
  <si>
    <t>CITY_OF_DOMICILE</t>
  </si>
  <si>
    <t>Shibuya-Ku</t>
  </si>
  <si>
    <t>Hod Hasharon</t>
  </si>
  <si>
    <t>Tel Aviv</t>
  </si>
  <si>
    <t>Herzliya</t>
  </si>
  <si>
    <t>Meyreuil</t>
  </si>
  <si>
    <t>Tempe</t>
  </si>
  <si>
    <t>Palo Alto</t>
  </si>
  <si>
    <t>Plano</t>
  </si>
  <si>
    <t>Wall</t>
  </si>
  <si>
    <t>Waterloo</t>
  </si>
  <si>
    <t>Malmo</t>
  </si>
  <si>
    <t>Helsinki</t>
  </si>
  <si>
    <t>Uxbridge</t>
  </si>
  <si>
    <t>Ashburn</t>
  </si>
  <si>
    <t>SUNNYVALE</t>
  </si>
  <si>
    <t>Toronto</t>
  </si>
  <si>
    <t>Shinjuku-Ku</t>
  </si>
  <si>
    <t>Hai Dian, Beijing</t>
  </si>
  <si>
    <t>Oulu</t>
  </si>
  <si>
    <t>Edison</t>
  </si>
  <si>
    <t>Hong Kong</t>
  </si>
  <si>
    <t>Chiyoda-Ku</t>
  </si>
  <si>
    <t>Hsinchu</t>
  </si>
  <si>
    <t>Chennai</t>
  </si>
  <si>
    <t>Yokneam</t>
  </si>
  <si>
    <t>Boston</t>
  </si>
  <si>
    <t>Johannesburg, Gauteng</t>
  </si>
  <si>
    <t>#N/A Field Not Applicable</t>
  </si>
  <si>
    <t>Paris</t>
  </si>
  <si>
    <t>Shantou</t>
  </si>
  <si>
    <t>Sao Paulo</t>
  </si>
  <si>
    <t>Pune</t>
  </si>
  <si>
    <t>Morrisville</t>
  </si>
  <si>
    <t>Petach Tikva</t>
  </si>
  <si>
    <t>서울특별시</t>
  </si>
  <si>
    <t>Mapo</t>
  </si>
  <si>
    <t>Haidian District  Beijing</t>
  </si>
  <si>
    <t>Venice</t>
  </si>
  <si>
    <t>Sydney</t>
  </si>
  <si>
    <t>Warsaw</t>
  </si>
  <si>
    <t>Beijing</t>
  </si>
  <si>
    <t>Stockholm</t>
  </si>
  <si>
    <t>LONDON</t>
  </si>
  <si>
    <t>Ramat Gan</t>
  </si>
  <si>
    <t>Vancouver</t>
  </si>
  <si>
    <t>Staffanstorp</t>
  </si>
  <si>
    <t>MOUNTAIN VIEW</t>
  </si>
  <si>
    <t>CAMBRIDGE</t>
  </si>
  <si>
    <t>Clearwater</t>
  </si>
  <si>
    <t>Richmond-Upon-Thames</t>
  </si>
  <si>
    <t>Jinan</t>
  </si>
  <si>
    <t>Seoul</t>
  </si>
  <si>
    <t>Atlanta</t>
  </si>
  <si>
    <t>Camberwell</t>
  </si>
  <si>
    <t>Shinagawa-Ku</t>
  </si>
  <si>
    <t>Theale</t>
  </si>
  <si>
    <t>Columbia</t>
  </si>
  <si>
    <t>Perth</t>
  </si>
  <si>
    <t>Guangzhou</t>
  </si>
  <si>
    <t>Varsity Lakes</t>
  </si>
  <si>
    <t>London</t>
  </si>
  <si>
    <t>Coral Gables</t>
  </si>
  <si>
    <t>Sunnyvale</t>
  </si>
  <si>
    <t>안양시</t>
  </si>
  <si>
    <t>Victoria</t>
  </si>
  <si>
    <t>San Jose</t>
  </si>
  <si>
    <t>Munich</t>
  </si>
  <si>
    <t>Barton</t>
  </si>
  <si>
    <t>Kuala Lumpur</t>
  </si>
  <si>
    <t>Rome</t>
  </si>
  <si>
    <t>Palm Bay</t>
  </si>
  <si>
    <t>Milano</t>
  </si>
  <si>
    <t>Changsha</t>
  </si>
  <si>
    <t>Seongnam</t>
  </si>
  <si>
    <t>Seongnam-Si</t>
  </si>
  <si>
    <t>Greenwood Village</t>
  </si>
  <si>
    <t>Chicago</t>
  </si>
  <si>
    <t>Lund</t>
  </si>
  <si>
    <t>Chuo-Ku</t>
  </si>
  <si>
    <t>Dallas</t>
  </si>
  <si>
    <t>CARLSBAD</t>
  </si>
  <si>
    <t>Hollywood</t>
  </si>
  <si>
    <t>성남시</t>
  </si>
  <si>
    <t>Gangseo-gu</t>
  </si>
  <si>
    <t>Denver</t>
  </si>
  <si>
    <t>Houston</t>
  </si>
  <si>
    <t>Kelowna</t>
  </si>
  <si>
    <t>Minato-Ku</t>
  </si>
  <si>
    <t>AURORA</t>
  </si>
  <si>
    <t>Hangzhou</t>
  </si>
  <si>
    <t>Shenzhen</t>
  </si>
  <si>
    <t>San Francisco</t>
  </si>
  <si>
    <t>Rockledge</t>
  </si>
  <si>
    <t>Ornskoldsvik</t>
  </si>
  <si>
    <t>McLean</t>
  </si>
  <si>
    <t>Shanghai</t>
  </si>
  <si>
    <t>Nagoya</t>
  </si>
  <si>
    <t>Melbourne</t>
  </si>
  <si>
    <t>Boca Raton</t>
  </si>
  <si>
    <t>Nanjing</t>
  </si>
  <si>
    <t>Moscow</t>
  </si>
  <si>
    <t>CRNCY</t>
  </si>
  <si>
    <t>USD</t>
  </si>
  <si>
    <t>No. of Employee</t>
  </si>
  <si>
    <t>EQY_EMPLOYEE_NUM</t>
  </si>
  <si>
    <t>Date of Report_Employee</t>
    <phoneticPr fontId="1" type="noConversion"/>
  </si>
  <si>
    <t>CUR_NUM_EMPLOYEES_AS_PER_DT</t>
    <phoneticPr fontId="1" type="noConversion"/>
  </si>
  <si>
    <t>2021-12-31</t>
  </si>
  <si>
    <t>2022-07-01</t>
  </si>
  <si>
    <t>2022-01-28</t>
  </si>
  <si>
    <t>2022-02-28</t>
  </si>
  <si>
    <t>2022-09-30</t>
  </si>
  <si>
    <t>2022-06-30</t>
  </si>
  <si>
    <t>2022-03-31</t>
  </si>
  <si>
    <t>2010-03-31</t>
  </si>
  <si>
    <t>2010-02-28</t>
  </si>
  <si>
    <t>2019-09-30</t>
  </si>
  <si>
    <t>2015-09-30</t>
  </si>
  <si>
    <t>2020-09-30</t>
  </si>
  <si>
    <t>2016-03-31</t>
  </si>
  <si>
    <t>2020-12-31</t>
  </si>
  <si>
    <t>2016-09-30</t>
  </si>
  <si>
    <t>2017-06-30</t>
  </si>
  <si>
    <t>2015-06-30</t>
  </si>
  <si>
    <t>2014-06-30</t>
  </si>
  <si>
    <t>2016-06-30</t>
  </si>
  <si>
    <t>2022-07-31</t>
  </si>
  <si>
    <t>2018-12-31</t>
  </si>
  <si>
    <t>2017-03-31</t>
  </si>
  <si>
    <t>2017-12-31</t>
  </si>
  <si>
    <t>2011-03-31</t>
  </si>
  <si>
    <t>2021-06-30</t>
  </si>
  <si>
    <t>2012-12-31</t>
  </si>
  <si>
    <t>2002-03-15</t>
  </si>
  <si>
    <t>2007-12-31</t>
  </si>
  <si>
    <t>2005-12-31</t>
  </si>
  <si>
    <t>2019-06-30</t>
  </si>
  <si>
    <t>2018-03-31</t>
  </si>
  <si>
    <t>2009-07-31</t>
  </si>
  <si>
    <t>2011-06-30</t>
  </si>
  <si>
    <t>2020-03-31</t>
  </si>
  <si>
    <t>2019-12-31</t>
  </si>
  <si>
    <t>2021-10-31</t>
  </si>
  <si>
    <t>2018-06-30</t>
  </si>
  <si>
    <t>Accounting Standard</t>
    <phoneticPr fontId="1" type="noConversion"/>
  </si>
  <si>
    <t>ACCOUNTING_STANDARD</t>
  </si>
  <si>
    <t>JP GAAP</t>
  </si>
  <si>
    <t>US GAAP</t>
  </si>
  <si>
    <t>IAS/IFRS</t>
  </si>
  <si>
    <t>CN GAAP</t>
  </si>
  <si>
    <t>IN GAAP</t>
  </si>
  <si>
    <t>FR GAAP</t>
  </si>
  <si>
    <t>IT GAAP</t>
  </si>
  <si>
    <t>Accounting Period End (FY)</t>
  </si>
  <si>
    <t>EQY_FISCAL_YR_END</t>
  </si>
  <si>
    <t>12/2021</t>
  </si>
  <si>
    <t>03/2022</t>
  </si>
  <si>
    <t>01/2022</t>
  </si>
  <si>
    <t>02/2022</t>
  </si>
  <si>
    <t>06/2021</t>
  </si>
  <si>
    <t>06/2022</t>
  </si>
  <si>
    <t>04/2022</t>
  </si>
  <si>
    <t>03/2020</t>
  </si>
  <si>
    <t>12/2020</t>
  </si>
  <si>
    <t>12/2001</t>
  </si>
  <si>
    <t>12/2007</t>
  </si>
  <si>
    <t>07/2010</t>
  </si>
  <si>
    <t>03/2019</t>
  </si>
  <si>
    <t>10/2021</t>
  </si>
  <si>
    <t>Latest Period End Date from Full Records</t>
  </si>
  <si>
    <t>LATEST_PERIOD_END_DT_FULL_RECORD</t>
  </si>
  <si>
    <t>2022-10-28</t>
  </si>
  <si>
    <t>2022-08-31</t>
  </si>
  <si>
    <t>2022-09-29</t>
  </si>
  <si>
    <t>2022-10-31</t>
  </si>
  <si>
    <t>2002-03-31</t>
  </si>
  <si>
    <t>2008-09-30</t>
  </si>
  <si>
    <t>2010-07-31</t>
  </si>
  <si>
    <t>2021-09-30</t>
  </si>
  <si>
    <t>Most Recent Reporting date</t>
    <phoneticPr fontId="1" type="noConversion"/>
  </si>
  <si>
    <t>MOST_RECENT_PERIOD_END_DT</t>
  </si>
  <si>
    <t>2002-06-30</t>
  </si>
  <si>
    <t>2005-03-31</t>
  </si>
  <si>
    <t>EQY_RECENT_BS_QT</t>
  </si>
  <si>
    <t>2022 C3</t>
  </si>
  <si>
    <t>2022 Q3</t>
  </si>
  <si>
    <t>2022 S1</t>
  </si>
  <si>
    <t>2023 C2</t>
  </si>
  <si>
    <t>2023 Q3</t>
  </si>
  <si>
    <t>2023 Q2</t>
  </si>
  <si>
    <t>2023 S1</t>
  </si>
  <si>
    <t>2022 Y</t>
  </si>
  <si>
    <t>2022 C2</t>
  </si>
  <si>
    <t>2022 Q2</t>
  </si>
  <si>
    <t>2021 Y</t>
  </si>
  <si>
    <t>2023 Q1</t>
  </si>
  <si>
    <t>2022 Q1</t>
  </si>
  <si>
    <t>2021 S1</t>
  </si>
  <si>
    <t>2002 Q2</t>
  </si>
  <si>
    <t>2008 Q3</t>
  </si>
  <si>
    <t>2010 Y</t>
  </si>
  <si>
    <t>2020 Q3</t>
  </si>
  <si>
    <t>2021 C3</t>
  </si>
  <si>
    <t>BICS</t>
    <phoneticPr fontId="1" type="noConversion"/>
  </si>
  <si>
    <t>BICS_LEVEL_3_INDUSTRY_NAME</t>
  </si>
  <si>
    <t>소프트웨어</t>
  </si>
  <si>
    <t>정보통신</t>
  </si>
  <si>
    <t>기술 하드웨어</t>
  </si>
  <si>
    <t>기술 서비스</t>
  </si>
  <si>
    <t>도매 - 자유소비재</t>
  </si>
  <si>
    <t>전기장비</t>
  </si>
  <si>
    <t>자산 운용</t>
  </si>
  <si>
    <t>상업 지원 서비스</t>
  </si>
  <si>
    <t>생명공학 및 제약</t>
  </si>
  <si>
    <t>인터넷 미디어 &amp; 서비스</t>
  </si>
  <si>
    <t>금속과 채광</t>
  </si>
  <si>
    <t>FX Rate (to USD)</t>
    <phoneticPr fontId="1" type="noConversion"/>
  </si>
  <si>
    <t>PX_LAST</t>
    <phoneticPr fontId="1" type="noConversion"/>
  </si>
  <si>
    <t>Financial Statement Information</t>
    <phoneticPr fontId="1" type="noConversion"/>
  </si>
  <si>
    <t>▶</t>
    <phoneticPr fontId="1" type="noConversion"/>
  </si>
  <si>
    <t>Statement of Financial Position</t>
    <phoneticPr fontId="1" type="noConversion"/>
  </si>
  <si>
    <t>Total Asset</t>
    <phoneticPr fontId="1" type="noConversion"/>
  </si>
  <si>
    <t>FY 2018</t>
    <phoneticPr fontId="1" type="noConversion"/>
  </si>
  <si>
    <t>BS_TOT_ASSET</t>
  </si>
  <si>
    <t>per</t>
  </si>
  <si>
    <t>FY</t>
  </si>
  <si>
    <t>FY 2019</t>
    <phoneticPr fontId="1" type="noConversion"/>
  </si>
  <si>
    <t>FY 2020</t>
    <phoneticPr fontId="1" type="noConversion"/>
  </si>
  <si>
    <t>FY 2021</t>
    <phoneticPr fontId="1" type="noConversion"/>
  </si>
  <si>
    <t>FY 2022</t>
    <phoneticPr fontId="1" type="noConversion"/>
  </si>
  <si>
    <t>FQ1 2022</t>
    <phoneticPr fontId="1" type="noConversion"/>
  </si>
  <si>
    <t>FQ</t>
  </si>
  <si>
    <t>FQ2 2022</t>
    <phoneticPr fontId="1" type="noConversion"/>
  </si>
  <si>
    <t>FQ3 2022</t>
  </si>
  <si>
    <t>FQ1 2023</t>
    <phoneticPr fontId="1" type="noConversion"/>
  </si>
  <si>
    <t>FQ2 2023</t>
    <phoneticPr fontId="1" type="noConversion"/>
  </si>
  <si>
    <t>FQ3 2023</t>
    <phoneticPr fontId="1" type="noConversion"/>
  </si>
  <si>
    <t>FQ4 2021</t>
    <phoneticPr fontId="1" type="noConversion"/>
  </si>
  <si>
    <t>Cash &amp; Cash Equivalent</t>
    <phoneticPr fontId="1" type="noConversion"/>
  </si>
  <si>
    <t/>
  </si>
  <si>
    <t>BS_CASH_NEAR_CASH_ITEM</t>
  </si>
  <si>
    <t>Cash &amp; Cash Equivalent (EV계산)</t>
    <phoneticPr fontId="1" type="noConversion"/>
  </si>
  <si>
    <t>CASH_AND_EQUIV</t>
  </si>
  <si>
    <t>Short Term Investments</t>
    <phoneticPr fontId="1" type="noConversion"/>
  </si>
  <si>
    <t>BS_MKT_SEC_OTHER_ST_INVEST</t>
  </si>
  <si>
    <t>Long Term Investments</t>
    <phoneticPr fontId="1" type="noConversion"/>
  </si>
  <si>
    <t>BS_LT_INVEST</t>
  </si>
  <si>
    <t>Total Investments</t>
    <phoneticPr fontId="1" type="noConversion"/>
  </si>
  <si>
    <t>BS_TOT_INVEST_ASSET</t>
  </si>
  <si>
    <t>Total Investments(Finance)</t>
    <phoneticPr fontId="1" type="noConversion"/>
  </si>
  <si>
    <t>ST_AND_LT_INVEST</t>
  </si>
  <si>
    <t>담보물</t>
    <phoneticPr fontId="1" type="noConversion"/>
  </si>
  <si>
    <t>ARD_SECURITIES_LEND_COLLATERAL</t>
  </si>
  <si>
    <t>환매조건부매각채권</t>
    <phoneticPr fontId="1" type="noConversion"/>
  </si>
  <si>
    <t>BS_SEC_SOLD_REPO_AGRMNT</t>
  </si>
  <si>
    <t>Net Operating Asset</t>
    <phoneticPr fontId="1" type="noConversion"/>
  </si>
  <si>
    <t>NET_OPERATING_ASSETS</t>
  </si>
  <si>
    <t>Total Liability</t>
    <phoneticPr fontId="1" type="noConversion"/>
  </si>
  <si>
    <t>BS_TOT_LIAB2</t>
  </si>
  <si>
    <t>Short Term Debt</t>
    <phoneticPr fontId="1" type="noConversion"/>
  </si>
  <si>
    <t>BS_ST_BORROW</t>
  </si>
  <si>
    <t>Long Term Debt</t>
    <phoneticPr fontId="1" type="noConversion"/>
  </si>
  <si>
    <t>BS_LT_BORROW</t>
  </si>
  <si>
    <t>Total Debt</t>
    <phoneticPr fontId="1" type="noConversion"/>
  </si>
  <si>
    <t>SHORT_AND_LONG_TERM_DEBT</t>
  </si>
  <si>
    <t>Total Equity</t>
    <phoneticPr fontId="1" type="noConversion"/>
  </si>
  <si>
    <t>TOTAL_EQUITY</t>
  </si>
  <si>
    <t>Total Common Equity</t>
    <phoneticPr fontId="1" type="noConversion"/>
  </si>
  <si>
    <t>TOT_COMMON_EQY</t>
  </si>
  <si>
    <t>Total Preferred Equity</t>
    <phoneticPr fontId="1" type="noConversion"/>
  </si>
  <si>
    <t>BS_PFD_EQY</t>
  </si>
  <si>
    <t>Amount of Treasury Stock</t>
    <phoneticPr fontId="1" type="noConversion"/>
  </si>
  <si>
    <t>BS_AMT_OF_TSY_STOCK</t>
    <phoneticPr fontId="1" type="noConversion"/>
  </si>
  <si>
    <t>Total Minority/Non Controlling Interest</t>
    <phoneticPr fontId="1" type="noConversion"/>
  </si>
  <si>
    <t>MINORITY_NONCONTROLLING_INTEREST</t>
    <phoneticPr fontId="1" type="noConversion"/>
  </si>
  <si>
    <t>Statement of Comprehensive Income</t>
    <phoneticPr fontId="1" type="noConversion"/>
  </si>
  <si>
    <t>Sales</t>
    <phoneticPr fontId="1" type="noConversion"/>
  </si>
  <si>
    <t>SALES_REV_TURN</t>
  </si>
  <si>
    <t>2022 E</t>
    <phoneticPr fontId="1" type="noConversion"/>
  </si>
  <si>
    <t>BEST_SALES</t>
  </si>
  <si>
    <t>1FY</t>
  </si>
  <si>
    <t>2023 E</t>
    <phoneticPr fontId="1" type="noConversion"/>
  </si>
  <si>
    <t>2FY</t>
  </si>
  <si>
    <t>2024 E</t>
    <phoneticPr fontId="1" type="noConversion"/>
  </si>
  <si>
    <t>3FY</t>
  </si>
  <si>
    <t>Sales_LTM</t>
    <phoneticPr fontId="1" type="noConversion"/>
  </si>
  <si>
    <t>TRAIL_12M_NET_SALES</t>
  </si>
  <si>
    <t>Cost of Goods Sold</t>
    <phoneticPr fontId="1" type="noConversion"/>
  </si>
  <si>
    <t>IS_COGS_TO_FE_AND_PP_AND_G</t>
  </si>
  <si>
    <t>Gross Profit</t>
    <phoneticPr fontId="1" type="noConversion"/>
  </si>
  <si>
    <t>GROSS_PROFIT</t>
  </si>
  <si>
    <t>Operating Income</t>
    <phoneticPr fontId="1" type="noConversion"/>
  </si>
  <si>
    <t>IS_OPER_INC</t>
  </si>
  <si>
    <t>BEST_OPP</t>
  </si>
  <si>
    <t>V</t>
    <phoneticPr fontId="1" type="noConversion"/>
  </si>
  <si>
    <t>Operating Income_LTM</t>
    <phoneticPr fontId="1" type="noConversion"/>
  </si>
  <si>
    <t>TRAIL_12M_OPER_INC</t>
  </si>
  <si>
    <t>Dep. Amort</t>
    <phoneticPr fontId="1" type="noConversion"/>
  </si>
  <si>
    <t>CF011</t>
    <phoneticPr fontId="1" type="noConversion"/>
  </si>
  <si>
    <t>EBIT</t>
    <phoneticPr fontId="1" type="noConversion"/>
  </si>
  <si>
    <t>BEST_EBIT</t>
  </si>
  <si>
    <t>EBITDA</t>
    <phoneticPr fontId="1" type="noConversion"/>
  </si>
  <si>
    <t>BEST_EBITDA</t>
  </si>
  <si>
    <t>NI</t>
    <phoneticPr fontId="1" type="noConversion"/>
  </si>
  <si>
    <t>NET_INCOME</t>
  </si>
  <si>
    <t>BEST_NET_INCOME</t>
  </si>
  <si>
    <t>NI_LTM</t>
    <phoneticPr fontId="1" type="noConversion"/>
  </si>
  <si>
    <t>TRAIL_12M_NET_INC</t>
  </si>
  <si>
    <t>Other Financial Informations</t>
    <phoneticPr fontId="1" type="noConversion"/>
  </si>
  <si>
    <t>Net Debt</t>
    <phoneticPr fontId="1" type="noConversion"/>
  </si>
  <si>
    <t>NET_DEBT</t>
  </si>
  <si>
    <t>BEST_NET_DEBT</t>
  </si>
  <si>
    <t>WACC(%)</t>
    <phoneticPr fontId="1" type="noConversion"/>
  </si>
  <si>
    <t>WACC</t>
  </si>
  <si>
    <t>Kd(%)</t>
    <phoneticPr fontId="1" type="noConversion"/>
  </si>
  <si>
    <t>WACC_COST_DEBT</t>
  </si>
  <si>
    <t>Ke(%)</t>
    <phoneticPr fontId="1" type="noConversion"/>
  </si>
  <si>
    <t>WACC_COST_EQUITY</t>
  </si>
  <si>
    <t>EV</t>
    <phoneticPr fontId="1" type="noConversion"/>
  </si>
  <si>
    <t>ENTERPRISE_VALUE</t>
  </si>
  <si>
    <t>TODAY_20221205</t>
  </si>
  <si>
    <t>CRNCY_ADJ_CURR_EV</t>
    <phoneticPr fontId="1" type="noConversion"/>
  </si>
  <si>
    <t>Market Cap</t>
    <phoneticPr fontId="1" type="noConversion"/>
  </si>
  <si>
    <t>HISTORICAL_MARKET_CAP</t>
  </si>
  <si>
    <t>CRNCY_ADJ_MKT_CAP</t>
  </si>
  <si>
    <t>NAV</t>
    <phoneticPr fontId="1" type="noConversion"/>
  </si>
  <si>
    <t>NET_ASSETS</t>
  </si>
  <si>
    <t>BEST_NAV</t>
  </si>
  <si>
    <t>Stock Price</t>
    <phoneticPr fontId="1" type="noConversion"/>
  </si>
  <si>
    <t>PX_CLOSE_YTD</t>
    <phoneticPr fontId="1" type="noConversion"/>
  </si>
  <si>
    <t>PX_CLOSE_YTD</t>
  </si>
  <si>
    <t>CRNCY_ADJ_PX_LAST</t>
  </si>
  <si>
    <t>Financial Ratios</t>
    <phoneticPr fontId="1" type="noConversion"/>
  </si>
  <si>
    <t>BPS</t>
    <phoneticPr fontId="1" type="noConversion"/>
  </si>
  <si>
    <t>BOOK_VAL_PER_SH</t>
  </si>
  <si>
    <t>BEST_BPS</t>
  </si>
  <si>
    <t>EPS</t>
    <phoneticPr fontId="1" type="noConversion"/>
  </si>
  <si>
    <t>IS_EPS</t>
  </si>
  <si>
    <t>BEST_EPS</t>
  </si>
  <si>
    <t>PER</t>
    <phoneticPr fontId="1" type="noConversion"/>
  </si>
  <si>
    <t>PE_RATIO</t>
  </si>
  <si>
    <t>BEST_PE_RATIO</t>
  </si>
  <si>
    <t>PBR</t>
    <phoneticPr fontId="1" type="noConversion"/>
  </si>
  <si>
    <t>PX_TO_BOOK_RATIO</t>
  </si>
  <si>
    <t>BEST_PX_BPS_RATIO</t>
  </si>
  <si>
    <t>PSR</t>
    <phoneticPr fontId="1" type="noConversion"/>
  </si>
  <si>
    <t>PX_TO_SALES_RATIO</t>
  </si>
  <si>
    <t>BEST_PX_SALES_RATIO</t>
  </si>
  <si>
    <t>SPS</t>
    <phoneticPr fontId="1" type="noConversion"/>
  </si>
  <si>
    <t>REVENUE_PER_SH</t>
  </si>
  <si>
    <t>TRAIL_12M_SALES_PER_SH</t>
  </si>
  <si>
    <t>ROA</t>
    <phoneticPr fontId="1" type="noConversion"/>
  </si>
  <si>
    <t>RETURN_ON_ASSET</t>
  </si>
  <si>
    <t>BEST_ROA</t>
  </si>
  <si>
    <t>ROE</t>
    <phoneticPr fontId="1" type="noConversion"/>
  </si>
  <si>
    <t>RETURN_COM_EQY</t>
  </si>
  <si>
    <t>BEST_ROE</t>
  </si>
  <si>
    <t>3yr avg</t>
    <phoneticPr fontId="1" type="noConversion"/>
  </si>
  <si>
    <t>3YR_AVG_RETURN_ON_EQUITY</t>
  </si>
  <si>
    <t>5yr avg</t>
    <phoneticPr fontId="1" type="noConversion"/>
  </si>
  <si>
    <t>5YR_AVG_RETURN_ON_EQUITY</t>
  </si>
  <si>
    <t>ROIC</t>
    <phoneticPr fontId="1" type="noConversion"/>
  </si>
  <si>
    <t>RETURN_ON_INV_CAPITAL</t>
  </si>
  <si>
    <t>FY 2023</t>
    <phoneticPr fontId="1" type="noConversion"/>
  </si>
  <si>
    <t>EV/EBITDA</t>
    <phoneticPr fontId="1" type="noConversion"/>
  </si>
  <si>
    <t>EV_TO_T12M_EBITDA</t>
  </si>
  <si>
    <t>T12</t>
  </si>
  <si>
    <t>BEST_CUR_EV_TO_EBITDA</t>
  </si>
  <si>
    <t>EV/Sales</t>
    <phoneticPr fontId="1" type="noConversion"/>
  </si>
  <si>
    <t>EV_TO_T12M_SALES</t>
  </si>
  <si>
    <t>BEST_CURRENT_EV_BEST_SALES</t>
  </si>
  <si>
    <t>(CHF unless noted otherwise)</t>
    <phoneticPr fontId="1" type="noConversion"/>
  </si>
  <si>
    <t>Monthly FS</t>
    <phoneticPr fontId="1" type="noConversion"/>
  </si>
  <si>
    <t>FTE's</t>
  </si>
  <si>
    <t>Production</t>
  </si>
  <si>
    <t>R&amp;D</t>
  </si>
  <si>
    <t>Strategy &amp; Innovation</t>
  </si>
  <si>
    <t>Project &amp; Quality</t>
  </si>
  <si>
    <t>General &amp; Admin</t>
  </si>
  <si>
    <t>TOTAL FTE's</t>
  </si>
  <si>
    <t>Balance Sheet</t>
  </si>
  <si>
    <t>P&amp;L summary</t>
  </si>
  <si>
    <t>Jan</t>
  </si>
  <si>
    <t>Feb</t>
  </si>
  <si>
    <t>Mar</t>
  </si>
  <si>
    <t>Apr</t>
  </si>
  <si>
    <t>May</t>
  </si>
  <si>
    <t>Jun</t>
  </si>
  <si>
    <t>Jul</t>
  </si>
  <si>
    <t>Aug</t>
  </si>
  <si>
    <t>Sep</t>
  </si>
  <si>
    <t>Oct</t>
  </si>
  <si>
    <t>Nov</t>
  </si>
  <si>
    <t>Dec</t>
  </si>
  <si>
    <t>S&amp;I, Quality, Customer Support</t>
  </si>
  <si>
    <t>□ Net Debt</t>
  </si>
  <si>
    <t>As of 22/9/30</t>
  </si>
  <si>
    <t>CHF
(thousands)</t>
    <phoneticPr fontId="1" type="noConversion"/>
  </si>
  <si>
    <t>KRW
(millions)</t>
    <phoneticPr fontId="1" type="noConversion"/>
  </si>
  <si>
    <r>
      <rPr>
        <b/>
        <sz val="8"/>
        <rFont val="맑은 고딕"/>
        <family val="3"/>
        <charset val="129"/>
      </rPr>
      <t>■</t>
    </r>
    <r>
      <rPr>
        <b/>
        <sz val="8"/>
        <rFont val="Arial"/>
        <family val="2"/>
      </rPr>
      <t xml:space="preserve"> </t>
    </r>
    <r>
      <rPr>
        <b/>
        <sz val="8"/>
        <rFont val="맑은 고딕"/>
        <family val="3"/>
        <charset val="129"/>
      </rPr>
      <t>과거</t>
    </r>
    <r>
      <rPr>
        <b/>
        <sz val="8"/>
        <rFont val="Arial"/>
        <family val="2"/>
      </rPr>
      <t xml:space="preserve"> 3</t>
    </r>
    <r>
      <rPr>
        <b/>
        <sz val="8"/>
        <rFont val="맑은 고딕"/>
        <family val="3"/>
        <charset val="129"/>
      </rPr>
      <t>개년</t>
    </r>
    <r>
      <rPr>
        <b/>
        <sz val="8"/>
        <rFont val="Arial"/>
        <family val="2"/>
      </rPr>
      <t xml:space="preserve"> Transaction Case </t>
    </r>
    <r>
      <rPr>
        <b/>
        <sz val="8"/>
        <rFont val="맑은 고딕"/>
        <family val="3"/>
        <charset val="129"/>
      </rPr>
      <t>분석</t>
    </r>
    <phoneticPr fontId="42" type="noConversion"/>
  </si>
  <si>
    <t>Source : Capital IQ DB</t>
    <phoneticPr fontId="42" type="noConversion"/>
  </si>
  <si>
    <t>Period : 2020.01.01 ~ 2022.10.31</t>
    <phoneticPr fontId="42" type="noConversion"/>
  </si>
  <si>
    <t>Company Type [Target/Issuer] : Public Company</t>
    <phoneticPr fontId="42" type="noConversion"/>
  </si>
  <si>
    <r>
      <rPr>
        <sz val="8"/>
        <rFont val="맑은 고딕"/>
        <family val="3"/>
        <charset val="129"/>
      </rPr>
      <t>※</t>
    </r>
    <r>
      <rPr>
        <sz val="8"/>
        <rFont val="Arial"/>
        <family val="2"/>
      </rPr>
      <t xml:space="preserve"> Transaction Case Selection</t>
    </r>
    <phoneticPr fontId="42" type="noConversion"/>
  </si>
  <si>
    <r>
      <t xml:space="preserve">Capital IQ </t>
    </r>
    <r>
      <rPr>
        <sz val="8"/>
        <rFont val="맑은 고딕"/>
        <family val="3"/>
        <charset val="129"/>
      </rPr>
      <t>과거</t>
    </r>
    <r>
      <rPr>
        <sz val="8"/>
        <rFont val="Arial"/>
        <family val="2"/>
      </rPr>
      <t xml:space="preserve"> 3</t>
    </r>
    <r>
      <rPr>
        <sz val="8"/>
        <rFont val="맑은 고딕"/>
        <family val="3"/>
        <charset val="129"/>
      </rPr>
      <t>개년</t>
    </r>
    <r>
      <rPr>
        <sz val="8"/>
        <rFont val="Arial"/>
        <family val="2"/>
      </rPr>
      <t xml:space="preserve"> Transaction Case</t>
    </r>
    <phoneticPr fontId="42" type="noConversion"/>
  </si>
  <si>
    <r>
      <t xml:space="preserve">Public Company Case </t>
    </r>
    <r>
      <rPr>
        <sz val="8"/>
        <rFont val="맑은 고딕"/>
        <family val="3"/>
        <charset val="129"/>
      </rPr>
      <t>추출</t>
    </r>
    <phoneticPr fontId="42" type="noConversion"/>
  </si>
  <si>
    <t>Step 3</t>
    <phoneticPr fontId="42" type="noConversion"/>
  </si>
  <si>
    <r>
      <rPr>
        <sz val="8"/>
        <color theme="0"/>
        <rFont val="맑은 고딕"/>
        <family val="3"/>
        <charset val="129"/>
      </rPr>
      <t>구분</t>
    </r>
    <phoneticPr fontId="42" type="noConversion"/>
  </si>
  <si>
    <t># of Transaction</t>
  </si>
  <si>
    <t>Average Control Premium</t>
  </si>
  <si>
    <r>
      <rPr>
        <sz val="8"/>
        <rFont val="맑은 고딕"/>
        <family val="3"/>
        <charset val="129"/>
      </rPr>
      <t>전체</t>
    </r>
  </si>
  <si>
    <t>From</t>
    <phoneticPr fontId="42" type="noConversion"/>
  </si>
  <si>
    <t>To</t>
    <phoneticPr fontId="42" type="noConversion"/>
  </si>
  <si>
    <t>#</t>
    <phoneticPr fontId="42" type="noConversion"/>
  </si>
  <si>
    <r>
      <rPr>
        <sz val="8"/>
        <rFont val="맑은 고딕"/>
        <family val="3"/>
        <charset val="129"/>
      </rPr>
      <t>상하</t>
    </r>
    <r>
      <rPr>
        <sz val="8"/>
        <rFont val="Arial"/>
        <family val="2"/>
      </rPr>
      <t xml:space="preserve"> 5%</t>
    </r>
    <r>
      <rPr>
        <sz val="8"/>
        <rFont val="맑은 고딕"/>
        <family val="3"/>
        <charset val="129"/>
      </rPr>
      <t>제외</t>
    </r>
  </si>
  <si>
    <r>
      <rPr>
        <sz val="8"/>
        <rFont val="맑은 고딕"/>
        <family val="3"/>
        <charset val="129"/>
      </rPr>
      <t>상하</t>
    </r>
    <r>
      <rPr>
        <sz val="8"/>
        <rFont val="Arial"/>
        <family val="2"/>
      </rPr>
      <t xml:space="preserve"> 10%</t>
    </r>
    <r>
      <rPr>
        <sz val="8"/>
        <rFont val="맑은 고딕"/>
        <family val="3"/>
        <charset val="129"/>
      </rPr>
      <t>제외</t>
    </r>
  </si>
  <si>
    <r>
      <rPr>
        <sz val="8"/>
        <rFont val="맑은 고딕"/>
        <family val="3"/>
        <charset val="129"/>
      </rPr>
      <t>상하</t>
    </r>
    <r>
      <rPr>
        <sz val="8"/>
        <rFont val="Arial"/>
        <family val="2"/>
      </rPr>
      <t xml:space="preserve"> 15%</t>
    </r>
    <r>
      <rPr>
        <sz val="8"/>
        <rFont val="맑은 고딕"/>
        <family val="3"/>
        <charset val="129"/>
      </rPr>
      <t>제외</t>
    </r>
  </si>
  <si>
    <r>
      <rPr>
        <sz val="8"/>
        <rFont val="맑은 고딕"/>
        <family val="3"/>
        <charset val="129"/>
      </rPr>
      <t>상하</t>
    </r>
    <r>
      <rPr>
        <sz val="8"/>
        <rFont val="Arial"/>
        <family val="2"/>
      </rPr>
      <t xml:space="preserve"> 20%</t>
    </r>
    <r>
      <rPr>
        <sz val="8"/>
        <rFont val="맑은 고딕"/>
        <family val="3"/>
        <charset val="129"/>
      </rPr>
      <t>제외</t>
    </r>
  </si>
  <si>
    <t>Median Control Premium</t>
  </si>
  <si>
    <r>
      <rPr>
        <b/>
        <sz val="8"/>
        <rFont val="맑은 고딕"/>
        <family val="3"/>
        <charset val="129"/>
      </rPr>
      <t>■</t>
    </r>
    <r>
      <rPr>
        <b/>
        <sz val="8"/>
        <rFont val="Arial"/>
        <family val="2"/>
      </rPr>
      <t xml:space="preserve"> Control Premium</t>
    </r>
    <phoneticPr fontId="42" type="noConversion"/>
  </si>
  <si>
    <t>과거 M&amp;A 사례를 분석한 결과 일반적인 Control Premium은 18~23% 수준으로 분석됨</t>
    <phoneticPr fontId="42" type="noConversion"/>
  </si>
  <si>
    <r>
      <rPr>
        <sz val="8"/>
        <color theme="0"/>
        <rFont val="맑은 고딕"/>
        <family val="3"/>
        <charset val="129"/>
      </rPr>
      <t>비고</t>
    </r>
    <phoneticPr fontId="42" type="noConversion"/>
  </si>
  <si>
    <t>Capital IQ DB 기준 (과거 3년)</t>
    <phoneticPr fontId="42" type="noConversion"/>
  </si>
  <si>
    <r>
      <t>RSM 2021 Study (</t>
    </r>
    <r>
      <rPr>
        <sz val="8"/>
        <rFont val="맑은 고딕"/>
        <family val="3"/>
        <charset val="129"/>
      </rPr>
      <t>과거</t>
    </r>
    <r>
      <rPr>
        <sz val="8"/>
        <rFont val="Arial"/>
        <family val="2"/>
      </rPr>
      <t xml:space="preserve"> 15</t>
    </r>
    <r>
      <rPr>
        <sz val="8"/>
        <rFont val="맑은 고딕"/>
        <family val="3"/>
        <charset val="129"/>
      </rPr>
      <t>년</t>
    </r>
    <r>
      <rPr>
        <sz val="8"/>
        <rFont val="Arial"/>
        <family val="2"/>
      </rPr>
      <t>)</t>
    </r>
    <phoneticPr fontId="42" type="noConversion"/>
  </si>
  <si>
    <t>All Transactions Closed Date</t>
  </si>
  <si>
    <t>Business Description [Target/Issuer]</t>
  </si>
  <si>
    <t>Business Segments (Screen by Sum) (Details): % of Revenue [LTM] [Target/Issuer]</t>
  </si>
  <si>
    <t>Geographic Segments (Screen by Sum) (Details): % of Revenue [LTM] [Target/Issuer]</t>
  </si>
  <si>
    <t>Market Capitalization [My Setting] [Latest] ($USDmm, Historical rate) [Target/Issuer]</t>
  </si>
  <si>
    <t>Primary Industry [Target/Issuer]</t>
  </si>
  <si>
    <t>Industry Classifications [Target/Issuer]</t>
  </si>
  <si>
    <t>Geographic Locations [Target/Issuer]</t>
  </si>
  <si>
    <t>Geographic Region [Target/Issuer]</t>
  </si>
  <si>
    <t>Business Description [Buyers/Investors]</t>
  </si>
  <si>
    <t>Geographic Locations [Buyers/Investors]</t>
  </si>
  <si>
    <t>Market Capitalization [My Setting] [Latest] ($USDmm, Historical rate) [Buyers/Investors]</t>
  </si>
  <si>
    <t>Business Description [Sellers]</t>
  </si>
  <si>
    <t>Geographic Locations [Sellers]</t>
  </si>
  <si>
    <t>Market Capitalization [My Setting] [Latest] ($USDmm, Historical rate) [Sellers]</t>
  </si>
  <si>
    <t>Implied Equity Value/LTM Net Income (x)</t>
  </si>
  <si>
    <t>Implied Equity Value/Book Value (x)</t>
  </si>
  <si>
    <t>Implied Enterprise Value/EBITDA (x)</t>
  </si>
  <si>
    <t>Implied Enterprise Value/EBIT (x)</t>
  </si>
  <si>
    <t>Implied Enterprise Value/Revenues (x)</t>
  </si>
  <si>
    <t>Implied Enterprise Value ($USDmm, Historical rate)</t>
  </si>
  <si>
    <t>Implied Equity Value ($USDmm, Historical rate)</t>
  </si>
  <si>
    <t>Total Revenue [LTM] ($USDmm, Historical rate) [Target/Issuer]</t>
  </si>
  <si>
    <t>Net Income [LTM] ($USDmm, Historical rate) [Target/Issuer]</t>
  </si>
  <si>
    <t>Total Assets [Latest Annual] ($USDmm, Historical rate) [Target/Issuer]</t>
  </si>
  <si>
    <t>Majority / Minority Stakes</t>
  </si>
  <si>
    <t>Change of Control</t>
  </si>
  <si>
    <t>Rank - 1 Day</t>
    <phoneticPr fontId="42" type="noConversion"/>
  </si>
  <si>
    <t>Rank - 1 Week</t>
    <phoneticPr fontId="42" type="noConversion"/>
  </si>
  <si>
    <t>Rank - 1 Month</t>
    <phoneticPr fontId="42" type="noConversion"/>
  </si>
  <si>
    <t>Lotus KFM Berhad engages in flour milling and trading in flour related products in Malaysia. It offers wheat, tapioca, and corn flours, as well as repacked starch and pre-mix products. The company was formerly known as Kuantan Flour Mills Berhad and changed its name to Lotus KFM Berhad in November 2019. Lotus KFM Berhad was founded in 1984 and is based in Putrajaya, Malaysia.</t>
  </si>
  <si>
    <t>Food Processing: 14.2 (100.0%)</t>
  </si>
  <si>
    <t>Philippines: 14.2 (100.0%)</t>
  </si>
  <si>
    <t>Packaged Foods and Meats</t>
  </si>
  <si>
    <t>Consumer Staples (Primary); Flour (Primary); Food Products (Primary); Food, Beverage and Tobacco (Primary); Grain Mill Products (Primary); Packaged Foods and Meats (Primary); Food and Staples Retailing; Food and Staples Retailing; Food Distribution; Food Distributors</t>
  </si>
  <si>
    <t>Asia / Pacific (Primary); Asia / Pacific Emerging Markets (Primary); Malaysia  (Primary); South-East Asia (Primary); Wilayah Persekutuan (Primary)</t>
  </si>
  <si>
    <t>Poh Kong Properties Sdn. Bhd operates as a property invester. The company was incorporated in 1991 and is based in Selangor, Malaysia.</t>
  </si>
  <si>
    <t>Asia / Pacific (Primary);
Asia / Pacific Emerging Markets (Primary);
Malaysia  (Primary);
Selangor (Primary);
South-East Asia (Primary)</t>
  </si>
  <si>
    <t>Majority</t>
  </si>
  <si>
    <t>Yes</t>
  </si>
  <si>
    <t>Power Fulx Co., Ltd. manufactures and sells muscle pain relief, body slimming, and sun protection creams in South Korea. It offers muscle pain relief cream under the Recovery brand name; body slimming cream under the CL: LITE brand name; and sun protection cream under the Sunblock brand name. The company was formerly known as Flex Power Aws Co.,Ltd. Power Fulx Co., Ltd. is based in Seoul, South Korea.</t>
  </si>
  <si>
    <t>Pharmaceuticals</t>
  </si>
  <si>
    <t>Health Care (Primary); Non-Prescription Drugs (Primary); Pharmaceuticals (Primary); Pharmaceuticals (Primary); Pharmaceuticals, Biotechnology and Life Sciences (Primary); Beauty Care Products; Consumer Staples; Household and Personal Products; Personal Products; Personal Products; Skin Care Products</t>
  </si>
  <si>
    <t>Asia / Pacific (Primary); Asia / Pacific Developed Markets (Primary); Korea, South  (Primary)</t>
  </si>
  <si>
    <t>VITZROCELL Co.,Ltd. engages in the production and sale of lithium batteries in South Korea and the United States. The company was formerly known as Teckraf Co., Ltd. and changed its name to VITZROCELL Co., Ltd. in June 2002. VITZROCELL Co.,Ltd. was founded in 1987 and is headquartered in Dangjin, South Korea.</t>
  </si>
  <si>
    <t>Asia / Pacific (Primary);
Asia / Pacific Developed Markets (Primary);
Chungcheongnam-do (Primary);
Korea, South  (Primary)</t>
  </si>
  <si>
    <t>Buka Investments Limited provides skin care, beauty, and wellness products in South Africa. The company’s salon brands include Placecol Skin Care Clinic, Perfect 10 and Dream Nails, Skinderm, Scinderm, Beaute Pacifique, Bioeffect, and Bodyograpgy. Its distribution network consists of beauty salons, independent salons, large retail groups, and pharmacies, as well as online platforms. The company was formerly known as Imbalie Beauty Limited and changed its name to Buka Investments Limited in June 2022. Buka Investments Limited was founded in 2003 and is headquartered in Johannesburg, South Africa.</t>
  </si>
  <si>
    <t>Personal Products</t>
  </si>
  <si>
    <t>Beauty Care Products (Primary); Consumer Staples (Primary); Cosmetics (Primary); Household and Personal Products (Primary); Personal Products (Primary); Personal Products (Primary); Skin Care Products (Primary); Beauty Care Product Stores; Beauty Care Services; Beauty, Hair and Nail Salons; Consumer Discretionary; Consumer Services; Diversified Consumer Services; Diversified Financial Services; Diversified Financials; Financials; Internet and Direct Marketing Retail; Internet and Direct Marketing Retail; Investment Services and Holding Companies; Multi-Sector Holdings; Online Beauty Care Product Retail; Online Personal Care Product Retail; Online Specialty Retail; Patent Owners and Lessors; Personal Care Product Stores; Retailing; Specialized Consumer Services; Specialty Retail; Specialty Stores</t>
  </si>
  <si>
    <t>Africa / Middle East (Primary); Gauteng (Primary); South Africa (Primary); Sub-Saharan Africa (Primary)</t>
  </si>
  <si>
    <t>Baxfex (Pty) Ltd. (Africa / Middle East (Primary); South Africa (Primary); Sub-Saharan Africa (Primary));
Shenver Investments (Pty) Ltd (Africa / Middle East (Primary); Gauteng (Primary); South Africa (Primary); Sub-Saharan Africa (Primary))</t>
  </si>
  <si>
    <t>Holistic Remedies (Pty) Ltd
Holistic Remedies (Pty) Ltd manufactures and supplies cosmetics, toiletries, and household products in the Fast-Moving Consumer Goods (“FMCG”) market. The company was incorporated in 1992 and is based in Pretoria, South Africa. Holistic Remedies (Pty) Ltd operates as a subsidiary of Amka Products (Pty) Ltd.
Unihold Group (Pty) Limited
Unihold Group (Pty) Limited, an investment holding company, focuses on IT investments and IT business solutions. The company was incorporated in 1947 and is based in Gauteng, South Africa.</t>
  </si>
  <si>
    <t>Holistic Remedies (Pty) Ltd (Africa / Middle East (Primary); Gauteng (Primary); South Africa (Primary); Sub-Saharan Africa (Primary));
SA Madiba Investment (Pty) Ltd, Asset Management Arm (Africa / Middle East (Primary); South Africa (Primary); Sub-Saharan Africa (Primary));
Unihold Group (Pty) Limited (Africa / Middle East (Primary); Gauteng (Primary); South Africa (Primary); Sub-Saharan Africa (Primary))</t>
  </si>
  <si>
    <t>Anshuni Commercials Limited manufactures and trades in gems and jewelry in India and internationally. The company provides gold jewelry, diamond studded jewelry, and cut and polish diamonds. It also exports jewelry. The company serves retail customers and local jewelry manufacturers. Anshuni Commercials Limited was incorporated in 1984 and is based in Mumbai, India.</t>
  </si>
  <si>
    <t>Apparel, Accessories and Luxury Goods</t>
  </si>
  <si>
    <t>Apparel, Accessories and Luxury Goods (Primary); Consumer Discretionary (Primary); Consumer Durables and Apparel (Primary); Diamond Gemstones (Primary); Gemstones (Primary); Jewelry (Primary); Jewelry, Timepieces and Gemstone Products (Primary); Precious Stones (Primary); Textiles, Apparel and Luxury Goods (Primary); Distributors; Distributors; Durable Goods Distribution; Jewelry, Timepieces and Gemstone Product Distribution; Retailing</t>
  </si>
  <si>
    <t>Asia / Pacific (Primary); Asia / Pacific Emerging Markets (Primary); India  (Primary); Indian Sub-Continent (Primary); Maharashtra (Primary)</t>
  </si>
  <si>
    <t>Indiashoppingmal.com Private Limited
Indiashoppingmal.com Private Limited offers retail trade of motor vehicles. The company was founded in 1995 and is based in Mumbai, India.
Tycarati Jewellery Private Limited
Tycarati Jewellery Private Limited was incorporated in 2000 and is based in Mumbai, India.</t>
  </si>
  <si>
    <t>Indiashoppingmal.com Private Limited (Asia / Pacific (Primary); Asia / Pacific Emerging Markets (Primary); India  (Primary); Indian Sub-Continent (Primary); Maharashtra (Primary));
Tycarati Jewellery Private Limited (Asia / Pacific (Primary); Asia / Pacific Emerging Markets (Primary); India  (Primary); Indian Sub-Continent (Primary); Maharashtra (Primary))</t>
  </si>
  <si>
    <t>Rohit Ferro-Tech Limited, together with its subsidiaries, manufactures and sells ferro alloys in India and internationally. The company operates through two segments, Ferro Alloys and Minerals, and Iron and Steel. It offers high carbon ferro manganese, ferro chrome, ferro chrome chips, and ferro chrome fines; silico manganese; and ferro silicon for use in the manufacturing of steel. The company also produces stainless steel products, such as cast billets and ingots, rounds/bars, squares and hexagonal bars, and wire rods. Rohit Ferro-Tech Limited was incorporated in 2000 and is based in Kolkata, India. As of April 12, 2022, Rohit Ferro-Tech Limited operates as a subsidiary of Tata Steel Mining Limited.</t>
  </si>
  <si>
    <t>Ferro Alloys: 76.5 (69.9%);
Iron &amp; Steel: 33.0 (30.1%)</t>
  </si>
  <si>
    <t>Steel</t>
  </si>
  <si>
    <t>Materials (Primary); Materials (Primary); Metals and Mining (Primary); Steel (Primary); Steel Nails, Spikes, And Wire (Primary); Steel Wire Drawing, Nails and Spikes (Primary); Steel Works, Blast Furnaces, And Finishing Mills (Primary)</t>
  </si>
  <si>
    <t>Asia / Pacific (Primary); Asia / Pacific Emerging Markets (Primary); India  (Primary); Indian Sub-Continent (Primary); West Bengal (Primary)</t>
  </si>
  <si>
    <t>Asia / Pacific (Primary);
Asia / Pacific Emerging Markets (Primary);
India  (Primary);
Indian Sub-Continent (Primary);
Orissa (Primary);
West Bengal</t>
  </si>
  <si>
    <t>Ðuro Ðakovic Grupa d.d. operates in defense, transport, and industry and energetics sectors in Croatia and internationally. It is involved in the production and maintenance of armored modular vehicles; development, production, and integration of NATO interoperable systems; and production and maintenance of railway cargo wagons, and its parts and components. The company also provides various services, including engineering, design, and consulting; project management; technical supervision; commissioning and procurement; fabrication and assembly of components, equipment, and plants; electro-energetic and instrumentation works; set off and staff education; and maintenance and repair services. It serves oil and gas, chemical and petrochemical, power generation, food, cement, and metallurgy industries. The company was formerly known as Ðuro Ðakovic Holding d.d. and changed its name to Ðuro Ðakovic Grupa d.d. in September 2016. Ðuro Ðakovic Grupa d.d. was founded in 1991 and is based in Slavonski Brod, Croatia.</t>
  </si>
  <si>
    <t>Industrial Machinery</t>
  </si>
  <si>
    <t>Capital Goods (Primary); Industrial Machinery (Primary); Industrials (Primary); Machinery (Primary); Aerospace and Defense; Aerospace and Defense; Commercial and Professional Services; Commercial Services and Supplies; Construction and Engineering; Construction and Engineering; Construction Machinery and Heavy Trucks; Construction Management Services; Construction Support Services; Diversified Support Services; Energy; Energy; Energy Equipment and Services; Engineering and Surveying Services; Engineering Services; Heavy Construction; Military Armored Vehicles; Nonbuilding Structures Construction; Oil and Gas Equipment and Services; Railroad Equipment</t>
  </si>
  <si>
    <t>Croatia (Primary); Europe (Primary); European Emerging Markets (Primary)</t>
  </si>
  <si>
    <t>Petroteq Energy Inc., through its subsidiaries, engages in the oil sands mining and processing operations in the United States. It holds rights to mine, extract, and produce oil and associated hydrocarbons and minerals from oil sands containing heavy oil and bitumen under mineral leases covering approximately 1,671,91 acres in the Asphalt Ridge area of Utah, including 320 acres held under the TMC Mineral Lease and an additional 1,351.91 acres held under three Temple Mountain State of Utah’s School and Institutional Trust Land Administration Leases. The company also operates rights under five leases covering lands consisting of approximately 5,960 acres situated in Uintah, Wayne, and Garfield Counties, Utah. In addition, it is developing a blockchain-powered supply chain management platform for the oil and gas industry. The company was formerly known as MCW Energy Group Limited and changed its name to Petroteq Energy Inc. in May 2017. Petroteq Energy Inc. was founded in 2010 and is based in Sherman Oaks, California.</t>
  </si>
  <si>
    <t>Oil and Gas Exploration and Production</t>
  </si>
  <si>
    <t>Energy (Primary); Energy (Primary); Oil and Gas Exploration and Production (Primary); Oil and Gas Production (Primary); Oil, Gas and Consumable Fuels (Primary); Application Software; Information Technology; Software; Software and Services</t>
  </si>
  <si>
    <t>California (Primary); Los Angeles Area (Primary); United States and Canada (Primary); United States of America (Primary); West Coast (Primary); Canada; Ontario</t>
  </si>
  <si>
    <t>Uppgard Konsult AB develops software solutions for the forestry sector. It offers offers wood harvesting systems and mobile application software to facilitate study and analysis of operations, work methods, forestry logistics, harvesting, and haulage. It serves forestry managers. The company was founded in 1983 and is based in Avesta, Sweden.</t>
  </si>
  <si>
    <t>Dalarna County (Primary);
Europe (Primary);
European Developed Markets (Primary);
Sweden (Primary)</t>
  </si>
  <si>
    <t xml:space="preserve">Tanga Cement Public Limited Company manufactures, distributes, and sells cement and clinker under the Simba Cement brand name in Tanzania, Rwanda, and Burundi. The company offers Portland limestone cement with limestone extenders, which is used in constructions, such as structures, and structural and nonstructural cast constructions; reinforced concrete for foundations, columns, beams, slabs, girdles, bearing walls, etc.; precast elements made of normal and reinforced concrete; concrete for repairs in civil and industrial works, fillings, and coatings of reinforced and non-reinforced elements; and floor screeds and mortars, as well as mining infrastructure and shafts. It also provides Portland composite cement with Pozzolana extenders that is used in constructions comprising structural and non-structural cast, foundations, columns, beams, walls, girdles, paving blocks, roadside kerbs, interlocking pavement slabs, bricks, etc.; elements made of normal and reinforced concrete; water reservoirs; and mortars for filling the joints, as well as mortar for special flooring applications. In addition, the company offers Portland composite cement for use in road stabilization and to enhance the engineering properties of soil. The company was formerly known as Tanga Cement Company and changed its name to Tanga Cement Public Limited Company in June 2014. Tanga Cement Public Limited Company was founded in 1978 and is headquartered in Tanga, Tanzania. Tanga Cement Public Limited Company is a subsidiary of AfriSam (South Africa) (Pty) Ltd.
</t>
  </si>
  <si>
    <t>Construction Materials</t>
  </si>
  <si>
    <t>Cement, Hydraulic (Primary); Concrete (Primary); Construction Materials (Primary); Construction Materials (Primary); Materials (Primary); Materials (Primary)</t>
  </si>
  <si>
    <t>Africa / Middle East (Primary); Sub-Saharan Africa (Primary); Tanzania (Primary)</t>
  </si>
  <si>
    <t>Scancem International DA, through its subsidiaries, manufactures cement. The company owns, operates, and manages cement factories, grinding plants, and terminals. It also markets and distributes cement. The company was incorporated in 1986 and is based in Oslo, Norway. Scancem International DA operates as a subsidiary of HeidelbergCement AG.</t>
  </si>
  <si>
    <t>Europe (Primary);
European Developed Markets (Primary);
Norway (Primary);
Oslo (Primary)</t>
  </si>
  <si>
    <t>AfriSam (South Africa) (Pty) Ltd manufactures and supplies construction materials in South Africa. The company offers eco building, high strength, rapid hard, road stab, slagment, and C-Tech cements; ready-mix concrete, including customized and specialty products; aggregates, such as road stones, concrete aggregate, road layer work materials, and aggregate; and premix products, including concrete, plaster, building, and screed mixes. It also offers cement, concrete pumping, and concrete laser flooring services. The company serves architects, engineers, home builders, and DIY enthusiasts. The company was founded in 1934 and is based in Weltevredenpark, South Africa.</t>
  </si>
  <si>
    <t>Africa / Middle East (Primary);
Gauteng (Primary);
South Africa (Primary);
Sub-Saharan Africa (Primary)</t>
  </si>
  <si>
    <t>Mirch Technologies (India) Limited designs and manufactures chemical processing equipment in India. Its products include heat exchangers, air drying plants, etc. The company serves fertilizers, chemicals, petrochemicals, power plants, fibers, cements, steel plants, pharmaceuticals, dyes and intermediates, paper and pulp, and other allied processing industries. Mirch Technologies (India) Limited was incorporated in 1972 and is based in Mumbai, India.</t>
  </si>
  <si>
    <t>Capital Goods (Primary); Chemical Processing Machinery and Equipment (Primary); Industrial Machinery (Primary); Industrials (Primary); Machinery (Primary)</t>
  </si>
  <si>
    <t>KOSDAQ:A217820</t>
  </si>
  <si>
    <t>Wonik Pne Co., Ltd (KOSDAQ:A131390)</t>
  </si>
  <si>
    <t>NS Co., Ltd manufactures and sells rechargeable battery process automation and laser-aided automation equipment in South Korea. It offers package and degas machines, as well as laser slitting and cutting machines. The company offers its products for manufacturing rechargeable batteries and optical films. NS Co., Ltd was founded in 1999 and is headquartered in Cheongju, South Korea.</t>
  </si>
  <si>
    <t>Capital Goods (Primary); Industrial Machinery (Primary); Industrials (Primary); Machinery (Primary)</t>
  </si>
  <si>
    <t>Asia / Pacific (Primary); Asia / Pacific Developed Markets (Primary); Chungcheongbuk-do (Primary); Korea, South  (Primary)</t>
  </si>
  <si>
    <t>Wonik PNE Co., Ltd engages in the power and energy solutions in South Korea. It designs and manufactures various battery test solutions, including formation system and test equipment for battery cells; regenerative battery cycler; battery module cycler; test solutions for a battery pack, such as regenerative battery pack cycler, high speed pack cycler, fuel cell/redox flow battery cycler, and cell balancing and battery simulation tester, as well as DAQ, a device to measure cell temperature or voltage in the battery pack; pack EOL line solutions; and charging/discharging JIGs and connectors for various battery types. The company also provides charging infrastructure comprising hybrid, quick, home, and emergency rescue chargers, and charging stands; and electric devices that include battery pack, BMS, OBC, and DC-DC converter. In addition, it offers industrial, hybrid, and outdoor ESS, and ESS for smart home; PCR devices for thermal, hydro, nuclear, and wind power plants; and rectifiers consisting of AC, DC, and universal power supplies, as well as ballast water sterilizing rectifiers. The company was founded in 2004 and is headquartered in Suwon-si, South Korea.</t>
  </si>
  <si>
    <t>Asia / Pacific (Primary);
Asia / Pacific Developed Markets (Primary);
Gyeonggi-do (Primary);
Korea, South  (Primary)</t>
  </si>
  <si>
    <t>Enel Transmisión Chile S.A. (SNSE:ENELTXCH)</t>
  </si>
  <si>
    <t>SNSE:ENELTXCH</t>
  </si>
  <si>
    <t>Sociedad Transmisora Metropolitana SpA</t>
  </si>
  <si>
    <t>Enel Transmisión Chile S.A. engages in the transmission of electrical energy on its own or on behalf of third parties. The company was incorporated in 2021 and is based in Santiago, Chile. Enel Transmisión Chile S.A. is a subsidiary of Enel Chile S.A.</t>
  </si>
  <si>
    <t>Electric Utilities</t>
  </si>
  <si>
    <t>Electric Power Transmission and Control (Primary); Electric Utilities (Primary); Electric Utilities (Primary); Utilities (Primary); Utilities (Primary)</t>
  </si>
  <si>
    <t>Chile (Primary); Latin America and Caribbean (Primary); South America (Primary)</t>
  </si>
  <si>
    <t>Sociedad Transmisora Metropolitana SpA is based in Chile. Sociedad Transmisora Metropolitana SpA operates as a subsidiary of Sociedad Austral de Electricidad S.A.</t>
  </si>
  <si>
    <t>Chile (Primary);
Latin America and Caribbean (Primary);
South America (Primary)</t>
  </si>
  <si>
    <t>Enel Chile S.A., an electricity utility company, engages in the generation, transmission, and distribution of electricity in Chile. The company operates through Generation Business and Distribution Business segments. It generates electricity through various sources, such as hydroelectric, thermal, wind, solar, and geothermal power plants. As of December 31, 2021, it had 8,054 megawatts of gross installed capacity, as well as distributed electricity to approximately 2.0 million customers with 2,105 square kilometers of transmission lines in 33 municipalities of the Santiago metropolitan region. The company also engages in the sale and transportation of natural gas; and provision of construction works, engineering, and consulting services. It serves residential, commercial, industrial, governmental, and other customers. The company was formerly known as Enersis Chile S.A. and changed its name to Enel Chile S.A. in October 2016. The company was incorporated in 2016 and is headquartered in Santiago, Chile. Enel Chile S.A. is a subsidiary of Enel S.p.A.</t>
  </si>
  <si>
    <t>Chile (Primary);
Latin America and Caribbean (Primary);
Region Metropolitana (Santiago) (Primary);
South America (Primary)</t>
  </si>
  <si>
    <t>Acrow India Limited manufactures and sells engineering products for the sugar industry in India. The company offers material handling systems, including sugar graders, hoppers, bin systems, and elevators; sugar factory equipment comprising gear and rotary molasses pumps, rotary magma/massecuite pumps, chokeless pumps, and rapi pol extractors; and electronic bulk-weighing machines consisting of electronic weighing and bagging systems. It also provides industrial storage solutions, such as storage systems for light and heavy storage, drive-in/drive-out storage systems, automatic storage and retrieval systems, gravity flow storage systems, cantilever storage systems for long-length materials, narrow aisle racking systems, double deep systems, and mezzanine floor arrangements. Acrow India Limited was incorporated in 1960 and is based in Mumbai, India.</t>
  </si>
  <si>
    <t>Capital Goods (Primary); Elevators and Moving Stairways (Primary); Food and Beverage Machinery (Primary); Industrial Machinery (Primary); Industrials (Primary); Lifting Equipment (Primary); Machinery (Primary); Material Handling Machinery and Equipment (Primary); Pumps and Pumping Equipment (Primary); Electronic Equipment and Instruments; Electronic Equipment, Instruments and Components; Information Technology; Measuring, Analyzing, and Controlling Instruments; Technology Hardware and Equipment</t>
  </si>
  <si>
    <t>Carina Finvest Limited
Carina Finvest Limited was incorporated in 1996 and is based in Mumbai, India.
The Ravalgaon Sugar Farm Limited (BSE:507300)
The Ravalgaon Sugar Farm Limited engages in the manufacture and sale of various confectionery products primarily in India. It offers hard-boiled sweets and toffees under the Ravalgaon brand, as well as other products under the Pan Pasand, Mango Mood, Cheery, LACO, Choco Cream, Coffee Break, and Supreme brands. The company was incorporated in 1933 and is based in Mumbai, India.</t>
  </si>
  <si>
    <t>Carina Finvest Limited (Asia / Pacific (Primary); Asia / Pacific Emerging Markets (Primary); India  (Primary); Indian Sub-Continent (Primary); Maharashtra (Primary));
The Ravalgaon Sugar Farm Limited (BSE:507300) (Asia / Pacific (Primary); Asia / Pacific Emerging Markets (Primary); India  (Primary); Indian Sub-Continent (Primary); Maharashtra (Primary))</t>
  </si>
  <si>
    <t>The Ravalgaon Sugar Farm Limited (BSE:507300) (4.17)</t>
  </si>
  <si>
    <t>IZOBLOK S.A. process, manufactures, and sells expanded foamed polypropylene (EPP) products. It offers EPP fittings, interior fillings, seats, casings of pump groups, covers for heating cables, casings of heaters, and air curtains. The company’s EPP products used in the automotive, logistics, and HVAC, sports goods, construction, household appliances, and other industries. It also provides product and tool development, EPP product design, prototypes, forms design and development, and CNC machining services. The company was founded in 1998 and is based in Chorzów, Poland. IZOBLOK S.A. is a subsidiary of BEWi ASA.</t>
  </si>
  <si>
    <t>Plastics &amp; Rubber: 39.9 (100.0%)</t>
  </si>
  <si>
    <t>Commodity Chemicals</t>
  </si>
  <si>
    <t>Chemicals (Primary); Commodity Chemicals (Primary); Materials (Primary); Materials (Primary); Plastic and Synthetic Resins (Primary); Plastic Products (Primary); Auto Components; Auto Parts and Equipment; Automobiles and Components; Consumer Discretionary</t>
  </si>
  <si>
    <t>Europe (Primary); European Emerging Markets (Primary); Poland (Primary)</t>
  </si>
  <si>
    <t>BEWi ASA produces, markets, and sells various custom-designed packaging solutions and insulation materials based on expandable polystyrene (EPS). The company operates through RAW, Packaging &amp; Components, and Insulation segments. The RAW segment develops and produces EPS beads or Styrofoam, as well as Biofoam, a biobased particle foam as raw materials for the production of end products. The Packaging &amp; Components segment develops and manufactures packaging solutions and technical components from EPS, expanded polypropylene, or fabricated foam for various industries. The Insulation segment develops and manufactures a range of insulation solutions for the construction industry, such as insulation elements and various construction systems, and products for constructing the infrastructure, as well as for foundations, walls, and ceilings. It sells its products to food, pharmaceutical, automotive, hobby and leisure, residential housing, and thermal insulation industries. The company was founded in 1980 and is based in Trondheim, Norway. BEWi ASA is a subsidiary of Frøya Invest AS.</t>
  </si>
  <si>
    <t>Europe (Primary);
European Developed Markets (Primary);
Norway (Primary);
Sør-Trøndelag (Primary)</t>
  </si>
  <si>
    <t>Moongipa Securities Limited (BSE:539199)</t>
  </si>
  <si>
    <t>Moongipa Securities Limited provides broking, distribution, investment research, online trading, wealth management, investment banking, and insurance services. It also engages in the investment activities. The company was incorporated in 1994 and is based in New Delhi, India.</t>
  </si>
  <si>
    <t>Share Trading: .2 (100.0%)</t>
  </si>
  <si>
    <t>India: .2 (100.0%)</t>
  </si>
  <si>
    <t>Investment Banking and Brokerage</t>
  </si>
  <si>
    <t>Capital Markets (Primary); Diversified Financials (Primary); Financials (Primary); Investment Banking (Primary); Investment Banking and Brokerage (Primary); Online Security Brokers and Dealers (Primary); Securities and Commodities Markets Services (Primary); Security Brokers and Dealers (Primary); Asset Management and Custody Banks; Insurance; Insurance; Insurance Brokers</t>
  </si>
  <si>
    <t>Asia / Pacific (Primary); Asia / Pacific Emerging Markets (Primary); Delhi (Primary); India  (Primary); Indian Sub-Continent (Primary)</t>
  </si>
  <si>
    <t>Moongipa Capital Finance Limited, a non-banking finance company, engages in the financial activities in India. It offers consumer loans and micro-finance. The company was incorporated in 1987 and is based in New Delhi, India.</t>
  </si>
  <si>
    <t>Asia / Pacific (Primary);
Asia / Pacific Emerging Markets (Primary);
Delhi (Primary);
India  (Primary);
Indian Sub-Continent (Primary)</t>
  </si>
  <si>
    <t>Globe Trade Centre S.A. manages, acquires, and develops primarily office and retail real estate properties in Poland and internationally. It manages 44 commercial buildings covering 761,000 square meters of office and retail space to tenants and customers in Poland, Hungary, Bucharest, Belgrade, Zagreb, and Sofia; development pipeline of retail and office properties comprising approximately an area of 220,000 square meters located in capital cities of Central and Eastern Europe; and 36,000 square meters of under construction properties. The company was founded in 1994 and is headquartered in Warsaw, Poland.</t>
  </si>
  <si>
    <t>Office: 105.7 (62.1%);
Retail: 64.5 (37.9%)</t>
  </si>
  <si>
    <t>Poland: 67.3 (39.5%);
Bucharest: 11.6 (6.8%);
Hungary: 46.3 (27.2%);
Zagreb: 14.3 (8.4%);
Belgrade: 16.3 (9.6%);
Sofia: 14.5 (8.5%)</t>
  </si>
  <si>
    <t>Real Estate Operating Companies</t>
  </si>
  <si>
    <t>Nonresidential Building Operators and Lessors (Primary); Office Building Operators and Lessors (Primary); Real Estate (Primary); Real Estate (Primary); Real Estate Management and Development (Primary); Real Estate Operating Companies (Primary); Real Estate Operators And Lessors (Primary); Shopping Mall Operators and Lessors (Primary); Consumer Discretionary; Consumer Durables and Apparel; Homebuilding; Household Durables; Real Estate Development</t>
  </si>
  <si>
    <t>Optimum Ventures Magantokealap is based in Budapest, Hungary.</t>
  </si>
  <si>
    <t>Europe (Primary);
European Emerging Markets (Primary);
Hungary (Primary)</t>
  </si>
  <si>
    <t>Lone Star Americas Acquisitions, Inc. is a private equity and real estate investment firm specializing in asset acquisitions, corporate acquisitions, company sponsorships, turnarounds, refinancing, and distressed debt. The firm invests in buyouts and PIPEs in mature companies. It seeks to invest in real estate, equity, credit, and other financial assets. It invests in equity and debt investments in value-oriented assets, including corporate, commercial, and single family residential real estate and consumer debt. In asset acquisition, the firm seeks to acquire secured and corporate unsecured debt instruments and commercial real estate assets, other real estate, and real estate-related assets. In corporate acquisitions, it acquires controlling interests in the financial or real estate sector, for operational turnaround in a longer term hold strategy. In corporate sponsorships, the firm provides capital to companies in a bankruptcy or similar legal proceeding to allow the company to recapitalize, emerge from the legal proceeding, and turnaround its operations. It invests in single family residential loans and securities and consumer debt products as well as financially-oriented and asset rich operating companies. The firm provides securitized products such as residential mortgage backed securities, collateralized debt obligations, commercial mortgage backed securities and other asset-backed securities. The firm also provides short to medium term mezzanine debt or preferred equity financing for recapitalizations. It invests in consumer durables, apparel, banks, diversified financials, and real estate sectors. The firm typically invests in North America including Canada; United States; Mexico; Western Europe including Spain, Italy, Germany, France; and Eastern Asia including Japan, Korea, Taiwan, Indonesia; and Ireland. The firm seeks to invest globally. For real estate, it invests in Europe, North and South America which includes United States, and Asia with a focus on Japan. It seeks to make investments for real estate development or major rehabilitation of existing assets in various property types. Lone Star Americas Acquisitions, Inc. was founded in 1995 and is based in Dallas, Texas with additional offices in North America, Europe, South America, Australia and Asia.</t>
  </si>
  <si>
    <t>Dallas Area (Primary);
Southwest (Primary);
Texas (Primary);
United States and Canada (Primary);
United States of America (Primary);
Argentina;
Asia / Pacific;
Asia / Pacific Developed Markets;
Asia / Pacific Emerging Markets;
Australia ;
Belgium;
Bermuda;
Brazil;
Brussels;
Brussels;
Canada;
Capital Federal;
Caribbean;
Co. Dublin;
England;
Europe;
European Developed Markets;
Far East;
Florida;
France;
Germany;
Greater London;
Hessen;
Hong Kong ;
Ile-de-France;
Ireland;
Japan ;
Latin America and Caribbean;
Lisbon;
Luxembourg;
Madrid;
Netherlands;
New South Wales;
New York;
New York City Area;
Noord-Holland;
Northeast;
Portugal;
Provence-Alpes-Côte d'Azur;
Quebec;
São Paulo;
Singapore ;
South America;
Southeast;
Spain;
Taiwan ;
United Kingdom</t>
  </si>
  <si>
    <t>Capital Hotels Plc operates hotels and restaurants, apartment letting recreational facilities, night clubs, and a business center in Nigeria. The company operates through three segments: Rooms; Food and Beverage; and Other Services. It primarily operates the Sheraton Abuja Hotel. The company was incorporated in 1981 and is based in Abuja, Nigeria. Capital Hotels Plc is a subsidiary of Ikeja Hotel Plc.</t>
  </si>
  <si>
    <t>Rooms: 7.2 (50.0%);
Food and Beverages: 5.9 (41.4%);
Other Services: 1.2 (8.6%)</t>
  </si>
  <si>
    <t>Nigeria: 14.3 (100.0%)</t>
  </si>
  <si>
    <t>Hotels, Resorts and Cruise Lines</t>
  </si>
  <si>
    <t>Consumer Discretionary (Primary); Consumer Services (Primary); Hotels, Resorts and Cruise Lines (Primary); Hotels, Restaurants and Leisure (Primary); Real Estate; Real Estate; Real Estate Management and Development; Real Estate Operating Companies; Real Estate Operators And Lessors; Restaurants</t>
  </si>
  <si>
    <t>Africa / Middle East (Primary); Nigeria (Primary); Sub-Saharan Africa (Primary)</t>
  </si>
  <si>
    <t>11 plc, together with its subsidiaries, markets petroleum products in Nigeria. The company operates through two segments, Petroleum Products Marketing and Property Business. It sells petrol, diesel, aviation fuel, kerosene, and lubricants. The company distributes its products through service stations and distributors, as well as sells aviation fuel at Murtala Mohammed Airport. It also leases investment properties for office and residential use. The company was formerly known as Mobil Oil Nigeria plc and changed its name to 11 plc in May 2017. The company was incorporated in 1951 and is based in Lagos, Nigeria. 11 plc is a subsidiary of Nipco Investments Limited.</t>
  </si>
  <si>
    <t>Africa / Middle East (Primary);
Nigeria (Primary);
Sub-Saharan Africa (Primary)</t>
  </si>
  <si>
    <t>Hans Gremlin Nigeria Limited develops and operates hotels. The company was incorporated in 1990 and is based in Nigeria. Hans Gremlin Nigeria Limited operates as a subsidiary of Ikeja Hotel Plc.</t>
  </si>
  <si>
    <t>Compañía General de Electricidad S.A., engages in the distribution and transmission of electricity in Chile. Compañía General de Electricidad S.A. was founded in 1905 and is based in Santiago, Chile. As of July 26, 2021, Compañía General de Electricidad S.A. operates as a subsidiary of State Grid International Development Co., Ltd.</t>
  </si>
  <si>
    <t>Segment Adjustment: 3.5 (.2%);
Electric - Chile: 1,897.9 (99.8%)</t>
  </si>
  <si>
    <t>Electric Power Distribution (Primary); Electric Power Transmission and Control (Primary); Electric Utilities (Primary); Electric Utilities (Primary); Utilities (Primary); Utilities (Primary)</t>
  </si>
  <si>
    <t>Chile (Primary); Latin America and Caribbean (Primary); Region Metropolitana (Santiago) (Primary); South America (Primary)</t>
  </si>
  <si>
    <t>State Grid International Development Co., Ltd. engages in the investment, construction and operation of power grids. It engages in power grid investment, construction of biogas and biome thane plants for renewable electricity production, and management of energy asset investment and operations. The company also engages in stock assets acquisitions and management, Greenfield project development, and assets operation and management in overseas electric power markets. State Grid International Development Co., Ltd. was incorporated in 2008 and is headquartered in Beijing, China. State Grid International Development Co., Ltd. operates as a subsidiary of State Grid Corporation of China.</t>
  </si>
  <si>
    <t>Asia / Pacific (Primary);
Asia / Pacific Emerging Markets (Primary);
China  (Primary);
Far East (Primary)</t>
  </si>
  <si>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</si>
  <si>
    <t>Europe (Primary);
European Developed Markets (Primary);
Madrid (Primary);
Spain (Primary)</t>
  </si>
  <si>
    <t>RAS Beteiligungs GmbH</t>
  </si>
  <si>
    <t>home24 SE, together with its subsidiaries, markets, sells, and ships furniture and home furnishings in Europe and Brazil. It offers living, dining, bedroom, upholstered, and garden furniture; textiles; and lamps and accessories. The company sells its products under the Studio Copenhagen, ARS NATURA, MORTEENS, ars MANUFACTI, Masion Belfort, fredriks, home24, and Mobly brand names. It operates 18 showrooms in Germany, Austria, Switzerland, and Brazil, as well as nine outlets in Germany and Brazil; and an online platform. The company was incorporated in 2009 and is headquartered in Berlin, Germany.</t>
  </si>
  <si>
    <t>Europe: 487.4 (80.0%);
Latam: 121.7 (20.0%)</t>
  </si>
  <si>
    <t>Internet and Direct Marketing Retail</t>
  </si>
  <si>
    <t>Consumer Discretionary (Primary); Internet and Direct Marketing Retail (Primary); Internet and Direct Marketing Retail (Primary); Online Home Furnishing Retail (Primary); Online Specialty Retail (Primary); Retailing (Primary); Furniture Stores; Homefurnishing Retail; Specialty Retail</t>
  </si>
  <si>
    <t>Berlin (Primary); Europe (Primary); European Developed Markets (Primary); Germany (Primary)</t>
  </si>
  <si>
    <t>RAS Beteiligungs GmbH was founded in 1971 and is based in Vienna, Austria. RAS Beteiligungs GmbH operates as a subsidiary of XXXLutz KG.</t>
  </si>
  <si>
    <t>Austria (Primary);
Europe (Primary);
European Developed Markets (Primary);
Vienna (Primary)</t>
  </si>
  <si>
    <t>Rocket Internet SE is an incubator, private equity, and venture capital firm specializing in incubation, early-stage, growth capital, late venture, later stage, and start-ups. The firm seeks to make investments in Internet companies with a focus on online and mobile retail services. It prefers to invest in technology and Internet-based companies with a focus on financial technology, software, food and groceries which includes individualized fresh food at home and online food delivery, fashion which includes emerging markets online fashion, general merchandise which includes emerging markets online retail as well as marketplaces for online merchandise, home and living which includes international home and living ecommerce, travel including online and mobile travel bookings, mobile data services, package holidays with transfer, regional internet groups, and new businesses and investments. The firm's target regions include Europe, Africa and Middle East, Russia and CIS, Asia and Pacific (excluding China), Latin America. It was formerly known as Rocket Internet AG. Rocket Internet SE was founded in 2007 and is based in Berlin, Germany with additional offices across Africa, Asia, Europe, North America, and South America.</t>
  </si>
  <si>
    <t>Berlin (Primary);
Europe (Primary);
European Developed Markets (Primary);
Germany (Primary);
Africa / Middle East;
Argentina;
Asia / Pacific;
Asia / Pacific Developed Markets;
Asia / Pacific Emerging Markets;
Bavaria;
Brazil;
California;
Capital Federal;
Central America &amp; Mexico;
Chile;
Colombia;
Distrito Federal de Mexico;
Egypt;
European Emerging Markets;
France;
Haryana;
Hong Kong ;
Ile-de-France;
India ;
Indian Sub-Continent;
Indonesia ;
Italy;
Korea, South ;
Latin America and Caribbean;
Mexico;
Morocco;
Netherlands;
New York;
New York City Area;
Nigeria;
Noord-Holland;
North Africa;
Northeast;
Peru;
Philippines ;
Poland;
Portugal;
Russia;
San Francisco Area;
South Africa;
South America;
South-East Asia;
Sub-Saharan Africa;
Sweden;
United Kingdom;
United States and Canada;
United States of America;
Venezuela;
West Coast;
Western Cape</t>
  </si>
  <si>
    <t>Australian Pacific Coal Limited acquires, explores for, develops, and produces thermal and metallurgical coal prospects in Australia. It holds interests in the Dartbrook project covering an area of 3,268 hectares located in the coal region of the Hunter Valley, New South Wales. The company is based in Muswellbrook, Australia.</t>
  </si>
  <si>
    <t>Australia: .0 (100.0%)</t>
  </si>
  <si>
    <t>Materials (Primary); Materials (Primary); Metallurgical (Coking) Coal Mining (Primary); Metals and Mining (Primary); Steel (Primary); Coal and Consumable Fuels; Energy; Energy; Oil, Gas and Consumable Fuels</t>
  </si>
  <si>
    <t>Asia / Pacific (Primary); Asia / Pacific Developed Markets (Primary); Australia  (Primary); New South Wales (Primary); Queensland</t>
  </si>
  <si>
    <t>Pacific Premium Coal Pty Limited was incorporated in 2016 and is based in Australia.</t>
  </si>
  <si>
    <t>Asia / Pacific (Primary);
Asia / Pacific Developed Markets (Primary);
Australia  (Primary)</t>
  </si>
  <si>
    <t>Bien Hoa Packaging Company manufactures and trades in paper packaging products under the Sovi brand in Vietnam. The company offers carton and offset printing box packaging products. It provides carton packaging products for use in cosmetic, confectionary, beer, soft drink, leather shoe, textile, and pharmaceutical industries. The company serves large corporations and multinational companies. Bien Hoa Packaging Company is based in Bien Hoa, Vietnam. Bien Hoa Packaging Company operates as a subsidiary of TCG Solutions Pte. Ltd.</t>
  </si>
  <si>
    <t>The Production of Bags from Paper and Paperboard: 82.3 (100.0%)</t>
  </si>
  <si>
    <t>Vietnam: 82.3 (100.0%)</t>
  </si>
  <si>
    <t>Paper Packaging</t>
  </si>
  <si>
    <t>Containers and Packaging (Primary); Materials (Primary); Materials (Primary); Paper Packaging (Primary); Paperboard Containers And Boxes (Primary)</t>
  </si>
  <si>
    <t>Asia / Pacific (Primary); Asia / Pacific Emerging Markets (Primary); South-East Asia (Primary); Vietnam  (Primary)</t>
  </si>
  <si>
    <t>TCG Solutions Pte. Ltd., through its subsidiary, manufactures paper packaging products. The company is based in Thailand. TCG Solutions Pte. Ltd. operates as a subsidiary of Thai Containers Group Company Limited.</t>
  </si>
  <si>
    <t>Asia / Pacific (Primary);
Asia / Pacific Emerging Markets (Primary);
South-East Asia (Primary);
Thailand  (Primary)</t>
  </si>
  <si>
    <t>PayGroup Limited (ASX:PYG)</t>
  </si>
  <si>
    <t>ASX:PYG</t>
  </si>
  <si>
    <t>PayGroup Limited provides payroll and human capital management (HCM) solutions in Australia, New Zealand, and Asia. It operates through 3 segments: PayAsia, Astute, and IWS. The PayAsia segment provides Software with a Service (SwaS) payroll solutions; HCM platform; payroll treasury, lodgement, and other payroll related services; and SwaS payroll outsourcing services. The Astute segment offers SaaS payroll and workforce management solutions. The IWS segment provides a cloud-based platform that delivers rostering, payroll, and accounting services specializing in solutions for the franchise sector. The company was formerly known as PeoplesHR Limited. PayGroup Limited was incorporated in 2017 and is headquartered in Melbourne, Australia. As of November 9, 2022, PayGroup Limited operates as a subsidiary of Deel, Inc..</t>
  </si>
  <si>
    <t>Astute: 6.1 (28.3%);
IWS: 3.9 (18.3%);
Payasia (Including Talentoz): 11.5 (53.4%)</t>
  </si>
  <si>
    <t>Australia and New Zealand: 11.7 (59.7%);
Asia: 7.9 (40.3%)</t>
  </si>
  <si>
    <t>Application Software</t>
  </si>
  <si>
    <t>Application Hosting Services (Primary); Application Service Providers (ASPs) (Primary); Application Software (Primary); Information Technology (Primary); Software (Primary); Software and Services (Primary); Commercial and Professional Services; Data Processing and Outsourced Services; Human Resource and Employment Services; Industrials; IT Services; Payroll Services; Professional Services</t>
  </si>
  <si>
    <t>Asia / Pacific (Primary); Asia / Pacific Developed Markets (Primary); Australia  (Primary); Victoria (Primary)</t>
  </si>
  <si>
    <t>Deel, Inc., doing business as Lets Deel, Inc., designs and develops a compliance and payroll solution to hire independent contractors and full-time employees worldwide. Its platform allows users to hire employees abroad; hire, pay, and manage contractors; and run global payroll. The company offers integrations to automate HR workflow, security and data protection solutions, and more. It serves finance and legal teams, and hiring-managers worldwide. Deel, Inc. was formerly known as Lifeslice, Inc. Deel, Inc. was incorporated in 2017 and is based in San Francisco, California.</t>
  </si>
  <si>
    <t>California (Primary);
San Francisco Area (Primary);
United States and Canada (Primary);
United States of America (Primary);
West Coast (Primary)</t>
  </si>
  <si>
    <t>German Values Property Group AG operates as an online travel agency. The company offers various travel services, including flight, hotel, and holiday booking services for business and leisure customers. Its portal portfolio includes various tour operators with approximately 550 airlines, as well as approximately 200,000 hotels. The company was formerly known as Travel24.com AG and changed its name to German Values Property Group AG in June 2021. German Values Property Group AG was founded in 1996 and is based in Leipzig, Germany.</t>
  </si>
  <si>
    <t>Consumer Discretionary (Primary); Consumer Services (Primary); Hotels, Resorts and Cruise Lines (Primary); Hotels, Restaurants and Leisure (Primary); Internet and Direct Marketing Retail; Internet and Direct Marketing Retail; Online Hotel Booking Services; Online Transportation Booking Services; Online Travel Agencies; Retailing</t>
  </si>
  <si>
    <t>Europe (Primary); European Developed Markets (Primary); Germany (Primary); Saxony (Primary)</t>
  </si>
  <si>
    <t>VICUS GROUP AG owns, operates, and sells commercial real estate properties. The company has projects in Berlin, Hamburg, Halle, Hannover, Leipzig, Dresden, Cologne, Jena, Frankfurt, Nuremberg, and Munich. The company was incorporated in 2016 and is based in Leipzig, Germany.</t>
  </si>
  <si>
    <t>Europe (Primary);
European Developed Markets (Primary);
Germany (Primary);
Saxony (Primary)</t>
  </si>
  <si>
    <t>UNISTER Holding GmbH, an e-commerce company, develops, operates, and markets websites in Germany and internationally. It offers various platforms in the areas of finance, motoring, property, shopping, social media, and news media. The company specializes in the online travel market. It also engages in the sale of online holiday packages and flight tickets. The company was founded in 2002 and is based in Leipzig, Germany with branch offices in Berlin, Dresden, Chemnitz, Jena, Hamburg, and Magdeburg. UNISTER Holding GmbH is in reorganization.</t>
  </si>
  <si>
    <t>M Resources Pty Ltd operates as coal trading and consulting company. The company was founded in 2011 and is based in Brisbane, Australia.</t>
  </si>
  <si>
    <t>Asia / Pacific (Primary);
Asia / Pacific Developed Markets (Primary);
Australia  (Primary);
Queensland (Primary)</t>
  </si>
  <si>
    <t>Zaklady Przemyslu Cukierniczego Otmuchów S.A. produces and sells sweets and salty snacks in Poland and internationally. The company provides chocolate candies, halva, marshmallows, hard and filled candies gummies, bars, fruit bars, fruit and vegetable bars, fruit and cereal bars, protein bars, jellies, sesame snaps and snacks, dragees, chocolate candy bars, sponge cakes, created sugar molds, chocolate covered and glazed gingerbread hearts and stars, lollipops, chocolate covered cherries, chocolate and sugar covered jellies, hard and filled caramels, pralines and candy boxes, sesame crackers, chews, fondants, candy drops, and other products primarily under the ODRA and FreeYu brands. It also offers logistics services, such as transport and shipping, warehousing, return packaging management, and co-packing services. The company was founded in 1952 and is based in Otmuchów, Poland. Zaklady Przemyslu Cukierniczego Otmuchów S.A. is a subsidiary of Tornellon Investments sp z o.o.</t>
  </si>
  <si>
    <t>Others: 2.2 (4.4%);
Sweets: 44.7 (87.6%);
Breakfast and Cereal Products: 4.1 (8.0%)</t>
  </si>
  <si>
    <t>Poland: 33.1 (64.7%);
Export: 18.0 (35.3%)</t>
  </si>
  <si>
    <t>Bread and Bakery Products (Primary); Cakes, Pies and Pastries (Primary); Candy (Primary); Cereal Breakfast Foods (Primary); Chewing Gum (Primary); Chocolate And Cocoa Products (Primary); Confectionery Products (Primary); Consumer Staples (Primary); Desserts and Dessert Toppings (Primary); Food Products (Primary); Food, Beverage and Tobacco (Primary); Grain Mill Products (Primary); Ice Cream, Flavored Ices and Frozen Desserts (Primary); Packaged Foods and Meats (Primary); Prepared and Preserved Foods (Primary); Preserves, Jams and Jellies (Primary); Preserves, Jams, Jellies and Nut Spreads (Primary); Snack Food (Primary); Air Freight and Logistics; Air Freight and Logistics; Commercial and Professional Services; Commercial Services and Supplies; Diversified Support Services; Industrials; Road and Rail; Road Transportation of Freight; Transportation; Trucking; Warehousing and Storage</t>
  </si>
  <si>
    <t>Kervan International AB is based in Poland. Kervan International AB operates as a subsidiary of Kervan Gida Sanayi ve Ticaret A.S.</t>
  </si>
  <si>
    <t>Europe (Primary);
European Emerging Markets (Primary);
Poland (Primary)</t>
  </si>
  <si>
    <t>Warsaw Equity Group is a private equity and venture capital firm specializing in expansion and development capital, growth investments, special situation, turnaround, restructuring, early stage, start-up capital, seed capital, buyout and buy-in. The firm does not invest in projects that are still in the pre-revenue stage of development. The firm has a multi sector investment strategy targeting, but not restricting to consumer and retail; information and communications technology; media including new media and new technologies; industrial manufacturing, including process industries, construction and building materials, real estate development and trading; healthcare including pharmaceuticals and biotechnology; and financial services. The firm prefers to invest in companies based in Poland or derive a significant portion of its business from Poland. The firm seeks to make investments up to €15 million ($19.51 million). It prefers to implement a "buy and build" strategy in growth and buyout investments. The firm accept minority stakes that is minimum 20%. The firm also prefers to co-invest with institutional investors. Warsaw Equity Group was founded in 1993 and is based in Warsaw, Poland.</t>
  </si>
  <si>
    <t>FLC FAROS Construction Joint Stock Company provides construction services in Vietnam. The company offers construction and installation, and consulting and management services for civil, industrial, traffic, and irrigation works, as well as infrastructure engineering works of urban and industrial zones. It also provides design consultancy services for construction sites; civil and industrial projects; and civil and industrial heat supply, ventilation, and air conditioning projects, as well as undertakes interior and exterior, and mechanical and electrical design works. In addition, it also offers real estate investment service for civil, urban infrastructure, utility service, tourism, resort, and scenic projects. The company was formerly known as Faros Construction Corporation and changed its name to FLC FAROS Construction Joint Stock Company in November 2016. FLC FAROS Construction Joint Stock Company was incorporated in 2011 and is headquartered in Hanoi, Vietnam.</t>
  </si>
  <si>
    <t>Vietnam: 109.1 (100.0%)</t>
  </si>
  <si>
    <t>Construction and Engineering</t>
  </si>
  <si>
    <t>Capital Goods (Primary); Construction and Engineering (Primary); Construction and Engineering (Primary); Construction Management Services (Primary); Construction Support Services (Primary); Heavy Construction (Primary); Industrials (Primary); Specialty Contract Work (Primary); Commercial and Professional Services; Consulting Services; Professional Services; Real Estate; Real Estate; Real Estate Management and Development; Real Estate Operating Companies; Real Estate Operators And Lessors; Research and Consulting Services; Traffic Engineering Consulting</t>
  </si>
  <si>
    <t>FLC Mining Investment &amp; Asset Management Joint Stock Company engages in the production and distribution of construction materials. It offers solid bricks and hollow bricks, water paints, wood chips, and agricultural products, such as cinnamon. The company is based in Hau Loc, Vietnam.</t>
  </si>
  <si>
    <t>Asia / Pacific (Primary);
Asia / Pacific Emerging Markets (Primary);
South-East Asia (Primary);
Vietnam  (Primary)</t>
  </si>
  <si>
    <t>PT KDB Tifa Finance Tbk engages in the investment financing, working capital financing, and multipurpose financing businesses in Indonesia. It operates in four segments: Finance Lease, Multipurpose Financing, Factoring, and Operating Lease. The company also offers sharia financing and other financing business activities. It operates through a network of 1 branch office in Surabaya; and 4 representative offices in Semarang, Balikpapan, Makassar, and Pekanbaru. The company was formerly known as PT Tifa Finance Tbk and changed its name to PT KDB Tifa Finance Tbk in September 2020. PT KDB Tifa Finance Tbk was founded in 1989 and is headquartered in Jakarta Selatan, Indonesia. PT KDB Tifa Finance Tbk is a subsidiary of Korea Development Bank.</t>
  </si>
  <si>
    <t>Indonesia: 8.2 (100.0%)</t>
  </si>
  <si>
    <t>Consumer Finance</t>
  </si>
  <si>
    <t>Consumer Finance (Primary); Consumer Finance (Primary); Diversified Financials (Primary); Financials (Primary); Personal Credit Agencies (Primary); Business Credit Agencies; Credit Agencies; Diversified Financial Services; Finance Leasing; Specialized Finance</t>
  </si>
  <si>
    <t>Asia / Pacific (Primary); Asia / Pacific Emerging Markets (Primary); Indonesia  (Primary); Jakarta Raya (Primary); South-East Asia (Primary)</t>
  </si>
  <si>
    <t>The Korea Development Bank, together with its subsidiaries, provides various banking products and services in South Korea and internationally. It operates through seven segments: Corporate Finance, Investment Finance, Asset Management, Others, Insurance, Overseas, and Other Subsidiaries. The company’s deposit products include demand, time, and savings deposits; and certificates of deposit. It also provides corporate banking products, which include corporate loans, such as facility capital loans, working capital loans, etc.; equity investments, public/corporate bonds, private placement securities, etc.; and debt guarantees, payment guarantees, bond guarantees, etc. In addition, the company offers investment banking products comprising M&amp;A, TechnoBanking, venture capital, project finance, private equity fund, and other funding activities; and international banking products, including syndication, structured finance, trading, trade finance, and cross-border corporate finance. Further, it provides on-lending and SME venture capital fund services; and consulting services for various business areas, including new projects, corporate management strategy, corporate restructuring, public projects, development projects, overseas projects, and financial advisory and arrangement. Additionally, the company offers trust, bonds, bancassurance, retirement pension plans, international business, and internet banking services. It serves individual and corporate customers, as well as small and medium-sized enterprises. The Bank operates through 1 head office and 74 branches in South Korea, as well as 9 overseas branches and 8 representative offices. The Korea Development Bank was founded in 1954 and is headquartered in Seoul, South Korea.</t>
  </si>
  <si>
    <t>Asia / Pacific (Primary);
Asia / Pacific Developed Markets (Primary);
Korea, South  (Primary)</t>
  </si>
  <si>
    <t>PT Dwi Satrya Utama
PT Dwi Satrya Utama operates in the manufacturing, financial services, textiles, property, and trading industries. The company was founded in 1920 and is based in Jakarta, Indonesia.
PT. T Eight Gallery
PT. T Eight Gallery engages in the distribution and aftersales of motor vehicles. The company is based in Indonesia. PT. T Eight Gallery operates as a subsidiary of Tan Chong International Limited.
PT. TC Auto World
PT. TC Auto World is based in Indonesia. PT. TC Auto World operates as a subsidiary of Tan Chong International Limited.
Tan Chong Credit Pte. Ltd.
Tan Chong Credit Pte. Ltd. provides hire purchase financing and motor insurance services to consumers, corporate, and institutional customers. The company was incorporated in 1979 and is based in Singapore. Tan Chong Credit Pte. Ltd. operates as a subsidiary of Tan Chong International Limited.</t>
  </si>
  <si>
    <t>PT Dwi Satrya Utama (Asia / Pacific (Primary); Asia / Pacific Emerging Markets (Primary); Indonesia  (Primary); Jakarta Raya (Primary); South-East Asia (Primary));
PT. T Eight Gallery (Asia / Pacific (Primary); Asia / Pacific Emerging Markets (Primary); Indonesia  (Primary); South-East Asia (Primary));
PT. TC Auto World (Asia / Pacific (Primary); Asia / Pacific Emerging Markets (Primary); Indonesia  (Primary); South-East Asia (Primary));
Tan Chong Credit Pte. Ltd. (Asia / Pacific (Primary); Asia / Pacific Developed Markets (Primary); Singapore  (Primary))</t>
  </si>
  <si>
    <t>Domaine Power Holdings Limited, an investment holding company, designs, manufactures, exports, and sells fine jewelry and related products in Hong Kong, the Americas, Mainland China, rest of Asia, Europe, and internationally. The company offers fine jewelry products in karat gold, including rings, earrings, pendants, necklaces, bracelets, bangles, cufflinks, brooches, and anklets; and provides gold products and material, and watches. It offers its jewelry products to wholesalers and retailers. The company was formerly known as Hifood Group Holdings Co., Limited and changed its name to Domaine Power Holdings Limited in September 2022. The company was incorporated in 2014 and is headquartered in Wan Chai, Hong Kong. Domaine Power Holdings Limited is a subsidiary of HNA Aviation Investment Holding Company Ltd.</t>
  </si>
  <si>
    <t>Jewelry &amp; Watches: 17.3 (100.0%)</t>
  </si>
  <si>
    <t>Americas: 4.1 (23.6%);
Other Countries: .1 (.4%);
Hong Kong: 12.9 (74.5%);
Europe: .2 (1.4%)</t>
  </si>
  <si>
    <t>Apparel, Accessories and Luxury Goods (Primary); Consumer Discretionary (Primary); Consumer Durables and Apparel (Primary); Fine Jewelry (Primary); Jewelry (Primary); Jewelry, Timepieces and Gemstone Products (Primary); Textiles, Apparel and Luxury Goods (Primary)</t>
  </si>
  <si>
    <t>Asia / Pacific (Primary); Asia / Pacific Developed Markets (Primary); Hong Kong  (Primary)</t>
  </si>
  <si>
    <t>One Swiss Bank SA provides private banking and financial services private and institutional customers in Switzerland. The company offers wealth and asset management, and custodian services; personalized financial wealth plans; insurance products; and mortgages. It also operates as a financial intermediary, as well as a depositary bank. The company was formerly known as Banque Profil de Gestion SA and changed its name to One Swiss Bank SA in June 2021. One Swiss Bank SA is headquartered in Geneva, Switzerland.</t>
  </si>
  <si>
    <t>Brokerage: 33.9 (100.0%)</t>
  </si>
  <si>
    <t>Asset Management and Custody Banks</t>
  </si>
  <si>
    <t>Asset Management and Custody Banks (Primary); Capital Markets (Primary); Diversified Financials (Primary); Financials (Primary)</t>
  </si>
  <si>
    <t>Europe (Primary); European Developed Markets (Primary); Geneva (Primary); Switzerland (Primary)</t>
  </si>
  <si>
    <t>Banca Profilo S.p.A. provides various banking and financial services to private and institutional clients in Italy and internationally. It offers investment planning services; wealth planning, insurance, and foreign solutions; financing services; and trust services, including asset consolidation services. The company also provides investment management services, such as tailor made asset management and portfolio advisory services; and investment banking services comprising corporate finance and capital market advisory services. In addition, it offers trading in stocks and bonds, and analyzing derivative instruments and structured securities; collateralized funding solutions for electronic repurchase agreements; management of real estate portfolios; analysis and research services; and mobile banking services, as well as operates reserved investment clubs. The company was founded in 1988 and is based in Milan, Italy. Banca Profilo S.p.A. is a subsidiary of Arepo BP S.p.A.</t>
  </si>
  <si>
    <t>Europe (Primary);
European Developed Markets (Primary);
Italy (Primary);
Lombardy (Primary);
Milan (Primary)</t>
  </si>
  <si>
    <t xml:space="preserve">PI Advanced Materials Co., Ltd. engages in the manufacture and sale of polyimide films and varnishes in South Korea. It offers its products for use in IT, electronic device, automotive, aerospace, and other general industries. The company was formerly known as SKCKOLONPI, Inc. and changed its name to PI Advanced Materials Co., Ltd. in June 2020. PI Advanced Materials Co., Ltd. was founded in 2008 and is based in Anyang, South Korea. PI Advanced Materials Co., Ltd. operates as a subsidiary of Korea PI Holdings Co., Ltd.
</t>
  </si>
  <si>
    <t>Chemicals (Primary); Commodity Chemicals (Primary); Films (Primary); Materials (Primary); Materials (Primary); Plastic and Synthetic Resins (Primary); Paints, Varnishes, and Lacquers; Specialty Chemicals</t>
  </si>
  <si>
    <t>Asia / Pacific (Primary); Asia / Pacific Developed Markets (Primary); Gyeonggi-do (Primary); Korea, South  (Primary)</t>
  </si>
  <si>
    <t>BPEA EQT, formerly known as Baring Private Equity Asia, is a private equity firm specializing in growth capital, middle market, mergers, buyouts, buyback, restructuring, and recapitalization investments. It seeks to invest in mining, environmental protection, automotive, education, industrial sector, in consumer-related businesses, consumer goods, oil and gas, healthcare, IT services, food, alternative energy, telecommunication, media, financial services, and real estate. The firm primarily invests in companies based in Asia Pacific with a focus on China, India, Singapore, Japan, Hong Kong, South Korea, Australia, and Taiwan. It typically invests around 30 to 40 percent of its capital in China-based businesses. For real estate investment, it seeks to invest in emerging Asia, including China, India and Southeast Asia and mature markets like Japan and Australia. The firm invests in companies with equity investment between $100 million and $1000 million. It typically seek to invest in companies with enterprise values in the range of $300 million to $1.5 billion. The firm seeks to invest in Asian companies through either a controlling or significant minority stake. BPEA EQT was founded in 1997 and is based in Central, Hong Kong with additional offices around Asia, Australia, London, and the United States. As of October 18, 2022, BPEA EQT operates as a subsidiary of EQT AB (publ).</t>
  </si>
  <si>
    <t>Asia / Pacific (Primary);
Asia / Pacific Developed Markets (Primary);
Hong Kong  (Primary);
Asia / Pacific Emerging Markets;
Australia ;
California;
China ;
Europe;
European Developed Markets;
Far East;
India ;
Indian Sub-Continent;
Japan ;
Los Angeles Area;
Maharashtra;
New South Wales;
Singapore ;
United Kingdom;
United States and Canada;
United States of America;
West Coast</t>
  </si>
  <si>
    <t>Glenwood Private Equity is a private equity firm specialized in directly investing in middle market companies. The firm prefers to invest in Korea. The firm typically invest in partnership-based approach and acquisition. The firm was founded in 2014 and is based in Seoul, South Korea.</t>
  </si>
  <si>
    <t>CarLotz, Inc. (NasdaqGM:LOTZ)</t>
  </si>
  <si>
    <t>NasdaqGM:LOTZ</t>
  </si>
  <si>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</si>
  <si>
    <t>Retail - Gasoline &amp; Auto Dealers: 273.5 (100.0%)</t>
  </si>
  <si>
    <t>United States: 273.5 (100.0%)</t>
  </si>
  <si>
    <t>Automotive Retail</t>
  </si>
  <si>
    <t>Automotive Retail (Primary); Consumer Discretionary (Primary); Motor Vehicle Dealers (Used) (Primary); Motor Vehicle Retail (Primary); Retailing (Primary); Specialty Retail (Primary)</t>
  </si>
  <si>
    <t>Midatlantic (Primary); Richmond Area (Primary); United States and Canada (Primary); United States of America (Primary); Virginia (Primary)</t>
  </si>
  <si>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</si>
  <si>
    <t>California (Primary);
San Francisco Area (Primary);
United States and Canada (Primary);
United States of America (Primary);
West Coast (Primary);
Midatlantic;
New York;
New York City Area;
North Carolina;
Northeast</t>
  </si>
  <si>
    <t>Acamar Partners Sponsor I LLC
Acamar Partners Sponsor I LLC was incorporated in 2018 and is based in New York, New York.
Transportation Resource Partners, LP
Transportation Resource Partners, LP is a private equity and venture capital firm specializing in early venture, late venture, growth capital, emerging growth, buyout, middle market and add-on acquisition investments in growth-oriented companies. It seeks to invest in transportation sector including transportation industry sub sectors such as dealerships/services, outsourced services, distribution/logistics/supply chain, education/recruitment/training and energy/environmental/manufacturing. Within dealerships/services it focuses on Automotive, Powersport, Recreational, Marine, Heavy-duty Truck, Off-highway, Finance and insurance, Dealer management solutions and fixed operations. Within outsourced services it focuses on Fleet services, Remarketing solutions, Fleet lifecycle management, Quality services, Facilities management and Infrastructure development /remediation. Within distribution/logistics/supply chain it focuses on Specialty transportation, Distribution services, Non-asset based logistics, Truckload and LTL carriers, Final mile and Warehouse management and solutions. Within education/recruitment/training it focuses on Safety training, Commercial and consumer driver education, Service technician training, Recruitment services, Software solutions. Within energy/environmental/manufacturing it focuses on Aftermarket parts and accessories, Environmental management and solutions, Vehicle performance parts and systems and Alternative energy solutions. The firm invests in United States. The firm typically invests between $10 million and $250 million in its portfolio companies who have an enterprise value of minimum $25 million. It seeks a presence on the company's Board of Directors or specific project teams. It has preference for control but will consider minority stake positions and seeks to exit its investments through public offering, private sale, or a recapitalization. The firm was formerly known as Penske Capital. Transportation Resource Partners, LP was founded in 1997 and is based in Birmingham, Michigan with an additional office in New York, New York.
Tremblant Capital Group
Tremblant Capital Group, is a privately owned hedge fund sponsor. The firm provides its services to pooled investment vehicles, financial institutions, pension plans, foundations, investment companies, endowments, and high net worth individuals. The firm conducts in-house research to make its investments. It invests in the public equity markets. Tremblant Capital Group was founded in 2001 and is based in New York, New York with an additional office in Greenwich, Connecticut.</t>
  </si>
  <si>
    <t>Acamar Partners Sponsor I LLC (New York (Primary); New York City Area (Primary); Northeast (Primary); United States and Canada (Primary); United States of America (Primary));
Transportation Resource Partners, LP (Great Lakes (Primary); Michigan (Primary); Royal Oak Area (Primary); United States and Canada (Primary); United States of America (Primary); New York; New York City Area; Northeast);
Tremblant Capital Group (Florida (Primary); Southeast (Primary); United States and Canada (Primary); United States of America (Primary); West Palm Beach Area (Primary); Connecticut; Northeast; Stamford Area)</t>
  </si>
  <si>
    <t>ALBERT Inc. (TSE:3906)</t>
  </si>
  <si>
    <t>TSE:3906</t>
  </si>
  <si>
    <t>ALBERT Inc. provides data solutions in big data analytics in Japan. It offers AI, data analysis, and research and development support services. The company also provides big data collection and analytics, algorithm development, and system development services. In addition, it offers Sugures, a chatbot service equipped with AI, which provides an automated inquiry response that integrated with LINE and various other SNS tools enables users to achieve communication that is optimized to their needs; and Takuminome, an AI/image-recognition service that offers AI construction support services for companies looking to make use of image-recognition technology. Further, the company provides data scientist training support services. It serves automotive, manufacturing, communications, distribution, infrastructure, finance, and other sectors. ALBERT Inc. has a capital and business alliance agreement with SBI Holdings, Inc. to promote the use of data and AI in the advanced technology areas of SBI Group’s financial services, asset management, and biotechnology-related businesses. The company was incorporated in 2005 and is headquartered in Tokyo, Japan. As of November 14, 2022, ALBERT Inc. operates as a subsidiary of Accenture Japan Ltd.</t>
  </si>
  <si>
    <t>Interactive Media and Services</t>
  </si>
  <si>
    <t>Communication Services (Primary); Interactive Media and Services (Primary); Interactive Media and Services (Primary); Media and Entertainment (Primary); Online Services (Primary); Consumer Discretionary; Consumer Services; Data Processing and Outsourced Services; Diversified Consumer Services; Education Services; Information Technology; IT Services; Software and Services; Specialty Educational Services</t>
  </si>
  <si>
    <t>Asia / Pacific (Primary); Asia / Pacific Developed Markets (Primary); Japan  (Primary)</t>
  </si>
  <si>
    <t>Accenture Japan Ltd operates as a global management consulting, technology services, and outsourcing company. It offers consultancy services to public and private sector organisations. Its management consulting services include customer relationship management, finance and performance management, process and innovation performance, risk management, strategy, supply chain management, and talent and organization performance services. The company was founded in 1995 and is based in Tokyo, Japan. Accenture Japan Ltd operates as a subsidiary of Accenture plc.</t>
  </si>
  <si>
    <t>Asia / Pacific (Primary);
Asia / Pacific Developed Markets (Primary);
Japan  (Primary)</t>
  </si>
  <si>
    <t>SBI Holdings, Inc. (TSE:8473)
SBI Holdings, Inc. engages in the online financial service businesses and investment activities in Japan and internationally. It operates through Financial Services Business; Asset Management Business; Investment Business, Crypto-Asset Business and Non-financial Business segments. The company offers financial products and services, including brokerage and investment banking; Internet banking; auto, cancer, fire, and earthquake, as well as life insurance; short term insurance; FX margin trading; online securities; exchange and transaction services related to digital assets; management of defined-contribution pension, etc.; leasing and lending services; operation of proprietary trading system; control and operation of the e-commerce settlement business; and remittance and back office support services. It also provides private equity, venture capital fund management, M&amp;A advisory, commercial banking, investment advisory and management, and rating information services; real estate secured loans; and rent guarantees for rental housing. In addition, the company researches, manufactures, and sells pharmaceutical products, health foods, and cosmetics; develops, produces, sells, and maintains medical information integration systems; and researches and develops antibody drugs and nucleic acid medicines for cancer and immunology. Further, it operates a fund-raising platform; acts as a crypto-asset broker; develops, manufactures, and sells crypto-asset mining systems; operates and develops cybersecurity systems; provides blockchain platform; invests in real estate properties; exports used cars; and offers healthcare services, as well as revitalization services. Additionally, the company engages in the mining of digital assets; and e-sports and renewable energy business. The company was formerly known as Softbank Investment Corporation and changed its name to SBI Holdings, Inc. in July 2005. SBI Holdings, Inc. was incorporated in 1999 and is headquartered in Tokyo, Japan.
Toyota Motor Corporation (TSE:7203)
Toyota Motor Corporation designs, manufactures, assembles, and sells passenger vehicles, minivans and commercial vehicles, and related parts and accessories. It operates in Automotive, Financial Services, and All Other segments. The company offers hybrid cars under the Prius name, fuel cell vehicles under the MIRAI name; and conventional engine vehicles, including subcompact and compact cars under the Corolla and Raize names. It also provides mini-vehicles, passenger vehicles, commercial vehicles, and auto parts under the Toyota name; mid-size cars; luxury cars; sports cars under the GR Yaris, Corolla Sport, Corolla Cross, and Supra names; and recreational and sport-utility vehicles under the Highlander name. In addition, the company offers pickup trucks under the Tacoma name; minivans;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
Whiz Partners Inc.
Whiz Partners Inc. is a venture capital and private equity firm specializing in investments in bridge financing, PIPEs, industry consolidations, growth capital, buyouts, and recapitalizations in seed/startup, early, mid, and late venture, emerging growth, mature, turnaround, later stage, and middle markets including university-based ventures. The firm prefers to invest in life sciences and biotechnology, information technology, nanotechnology, environmental, and other industries apart from information and telecommunication technology. Within the life sciences sector, it invests in research and development, commercial products and service businesses including providing regeneration medicine, new drugs, medical devices, and biochemistry. In the information technology sector, the firm invests in information technology service, internet service, contents, business software, middleware, hardware including communication, and semiconductors. It invests in nanotechnology applied in material, electron, medical drug, energy, processor, chemistry, and environmental industry. In the environmental sector, the firm invests in technology, services, and products that reduce the burden on the environment. It seeks to invest in Japan, Korea, the United States, Europe, and Israel. Whiz Partners Inc., formerly known as CSK Venture Capital Co., Ltd., was founded in 1991 and is based in Tokyo, Japan.</t>
  </si>
  <si>
    <t>SBI Holdings, Inc. (TSE:8473) (Asia / Pacific (Primary); Asia / Pacific Developed Markets (Primary); Japan  (Primary));
Toyota Motor Corporation (TSE:7203) (Aichi (Primary); Asia / Pacific (Primary); Asia / Pacific Developed Markets (Primary); Japan  (Primary));
Whiz Partners Inc. (Asia / Pacific (Primary); Asia / Pacific Developed Markets (Primary); Japan  (Primary))</t>
  </si>
  <si>
    <t>SBI Holdings, Inc. (TSE:8473) (5,192.3); Toyota Motor Corporation (TSE:7203) (199,748.2)</t>
  </si>
  <si>
    <t>F-star Therapeutics, Inc., a clinical-stage biopharmaceutical company, develops tetravalent bispecific antibodies for cancer therapy. Its medicines are used in immuno-oncology treatments. The company’s principal product candidate is FS118 and is being evaluated in a proof-of-concept Phase 2 trial in PD-1/PD-L1 acquired resistance head and neck cancer patients. It is also developing first-in-human clinical study of FS222, a bispecific antibody that is in Phase 1 clinical trial targeting the costimulatory CD137 receptor and the inhibitory PD-L1 ligand. In addition, the company is also evaluating FS120 and SB 11285 for patients with advanced cancers, which are under Phase 1 clinical trials. F-star Therapeutics, Inc. was incorporated in 2002 and is headquartered in Cambridge, the United Kingdom.</t>
  </si>
  <si>
    <t>Biotechnology: 21.2 (100.0%)</t>
  </si>
  <si>
    <t>Biotechnology</t>
  </si>
  <si>
    <t>Biotechnology (Primary); Biotechnology (Primary); Health Care (Primary); Pharmaceuticals, Biotechnology and Life Sciences (Primary); Oncology Drugs; Pharmaceutical Products; Pharmaceuticals; Pharmaceuticals</t>
  </si>
  <si>
    <t>Cambridgeshire (Primary); England (Primary); Europe (Primary); European Developed Markets (Primary); United Kingdom (Primary)</t>
  </si>
  <si>
    <t>invoX Pharma Limited manufactures pharmaceutical products. invoX Pharma Limited was formerly known as C-Lab International Limited and changed its name to invoX Pharma Limited in June 2021. The company was incorporated in 2021 and is based in Paddington, United Kingdom. invoX Pharma Limited operates as a subsidiary of Sino Biopharmaceutical Limited.</t>
  </si>
  <si>
    <t>England (Primary);
Europe (Primary);
European Developed Markets (Primary);
Greater London (Primary);
United Kingdom (Primary)</t>
  </si>
  <si>
    <t>Akouos, Inc. (NasdaqGS:AKUS)</t>
  </si>
  <si>
    <t>NasdaqGS:AKUS</t>
  </si>
  <si>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</si>
  <si>
    <t>Biotechnology (Primary); Biotechnology (Primary); Gene Research and Development (Primary); Health Care (Primary); Pharmaceuticals, Biotechnology and Life Sciences (Primary); Pharmaceuticals; Pharmaceuticals</t>
  </si>
  <si>
    <t>Boston Area (Primary); Massachusetts (Primary); Northeast (Primary); United States and Canada (Primary); United States of America (Primary)</t>
  </si>
  <si>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</si>
  <si>
    <r>
      <t xml:space="preserve">Great Lakes (Primary);
</t>
    </r>
    <r>
      <rPr>
        <sz val="8"/>
        <color indexed="17"/>
        <rFont val="Arial"/>
        <family val="2"/>
      </rPr>
      <t>Great Lakes (Primary)</t>
    </r>
    <r>
      <rPr>
        <sz val="8"/>
        <rFont val="Arial"/>
        <family val="2"/>
      </rPr>
      <t xml:space="preserve">;
Indiana (Primary);
</t>
    </r>
    <r>
      <rPr>
        <sz val="8"/>
        <color indexed="17"/>
        <rFont val="Arial"/>
        <family val="2"/>
      </rPr>
      <t>Indiana (Primary)</t>
    </r>
    <r>
      <rPr>
        <sz val="8"/>
        <rFont val="Arial"/>
        <family val="2"/>
      </rPr>
      <t xml:space="preserve">;
Indianapolis Area (Primary);
</t>
    </r>
    <r>
      <rPr>
        <sz val="8"/>
        <color indexed="17"/>
        <rFont val="Arial"/>
        <family val="2"/>
      </rPr>
      <t>Indianapolis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</si>
  <si>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5AM Venture Management, LLC
5AM Venture Management, LLC is a venture capital firm specializing in seed, early-stage, growth capital, series A, startup investments, and spinouts. The firm prefers to invest in life science companies with a focus on healthcare, drug development, BIOPHARMACEUTICALS, biotechnology, product discovery platforms, research instrument sectors and medical technologies. In drug development, it focuses on companies discovering and developing drugs focused on specific therapeutic areas such as anti-infectives, diabetes, metabolic diseases, and oncology. Within medical technologies, the firm focuses on areas such as drug delivery, diagnostics, imaging agents, materials science, and medical devices. It seeks to invest in United State and Switzerland. It prefers to be the lead investor and make equity investments. It seeks to take a board seat of the majority of its portfolio companies. 5AM Venture Management, LLC was founded in 2002 and is based in Menlo Park, California with an additional office in Boston, Massachusetts.
CHI Advisors LLC
CHI Advisors LLC, an investment arm of Cowen Inc. is a venture capital firm specializing in mid-to-late stage and growth capital investments. The firm typically invests in innovative private biopharmaceutical and healthcare companies. CHI Advisors LLC is based in the New York, New York.
Mass General Brigham Ventures, LLC
Mass General Brigham Ventures, LLC operates as an investment arm of Partners Healthcare System, Inc. The firm specializes in both direct and fund of fund investments. For direct investments, the firm makes investments in incubation, seed, startup, and early venture stages. For fund of fund investments, it specializes in venture capital funds. The firm prefers to invest in Partners HealthCare System including life science companies based on intellectual property, technologies, devices, drugs, diagnostics, therapeutics, and information systems. It seeks to invest in United States of America. Its development investments are intended to validate technologies with a high potential for later commercialization by either new venture formation or out licensing to an existing market player. Mass General Brigham Ventures, LLC was founded in March 2008 and is based in Boston, Massachusetts with an additional office in Cambridge, Massachusetts.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Novartis Venture Funds
Novartis Venture Funds is a private equity and venture capital arm of Novartis AG specializing in investments in early startup companies, seed, growth capital, Series A, and later stage investment. The firm is stage agnostic and makes early, mid and late venture investments. It seeks to invest in biotech/biopharma, medical devices and diagnostics, and life sciences companies with a focus on new novel therapeutics and platforms; medical devices and implants; diagnostics and biomarkers; and drug delivery and biopolymers. The firm primarily invests globally focusing on private and public companies based in North America with a focus on the United States, Canada, Europe, Switzerland, Israel, and Asia Pacific with a focus on South Korea. It seeks to invest between $15 million and $30 million per company over its life, but it can be as little as $0.1 million to get started. The firm invests through equity participation either as lead or co-lead investor and also makes follow-on investments in its portfolio companies. It seeks board or observer representation in its portfolio companies. The firm prefers to hold minority stake with a minimum of 25% in its portfolio companies. Novartis Venture Funds was founded in May 1996 and is based in Basel, Switzerland with an additional office in Cambridge, Massachusetts.
PagsGroup
PagsGroup is a principal investment firm, headquartered in United States.
Pivotal BioVenture Partners LLC
Pivotal BioVenture Partners LLC is a venture capital firm specializing in mezzanine financings, early stage investments, mid and late stage clinical development investments. The firm specializes in investments in biotechnology, drug, device, diagnostic companies, life sciences and therapeutic products. It focuses on investments in North American and European privately held companies. It considers investments between $20 million and $25 million. Pivotal BioVenture Partners LLC was founded in 2017 and is based in San Francisco, California.
Polaris Founders Capital
Polaris Founders Capital is a principal investment firm based in United States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
Sofinnova Investment, Inc.
Sofinnova Investment, Inc. is a venture capital firm specializing in seed, startup, mid, early stage, series A, first venture round, and corporate spinouts. It also considers investments in intermediate and later stage startup companies. The firm does not invest in healthcare services, tool-kit companies, diagnostics, and neutraceuticals. It seeks to invest in life sciences and information technology sectors. In life sciences sector, it seeks to invest in clinical stage pharmaceutical products companies, biotechnology, biopharmaceutical, therapeutic drug or product companies in the late preclinical or Phase I clinical stage, drug companies to treat diseases with unmet medical needs, drug discovery platform technology, clinical-stage compounds, and medical technology companies. The key therapeutic areas include oncology, respiratory, dermatology, ophthalmology, neurology and women’s health. For information technology investments, it seeks to invest in product oriented IT companies building new components, systems, or solutions, enterprise software, software targeting service providers and consumer opportunities, and telecommunications infrastructure. It invests in both sides of the Atlantic with a focus on West Coast in United States and can also consider investments in East Coast of United States and European developed markets. It seeks to make initial investments between $3 million and $5 million and total investments between $5 million and $15 million over the life of a company for technology companies and makes initial investments between $5 million and $15 million and total investments between $15 million and $30 million for life science companies. The firm seeks to make seed-stage investments in both life science and technology between $0.1 million and $1 million to incubate promising technologies out of academia or industry. The firm requires a board seat whenever it invests in early stage companies as a lead or co-lead investor. Sofinnova Investment, Inc. was founded in 1976 and is based in Menlo Park, California with additional offices in La Jolla, California, Montreal, Quebec and Tokyo, Japan.
Wu Capital
Wu Capital is a principal investment firm specializing in fund of fund, primary and secondary market investments. The firm prefers to invest in artificial intelligence, high technology, new consumer, education, and medical healthcare sector. Wu Capital was founded in 2013 and is based in Beijing, China with additional offices in Central, Hong Kong and Foster City, CA.</t>
  </si>
  <si>
    <r>
      <t xml:space="preserve">5AM Venture Management, LLC (California (Primary); San Francisco Area (Primary); United States and Canada (Primary); United States of America (Primary); West Coast (Primary); Boston Area; Massachusetts; Northeast);
CHI Advisors LLC (New York (Primary); New York City Area (Primary); Northeast (Primary); United States and Canada (Primary); United States of America (Primary));
Mass General Brigham Ventures, LLC (Boston Area (Primary); Massachusetts (Primary); Northeast (Primary);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Novartis Venture Funds (Basel-Stadt (Primary); Europe (Primary); European Developed Markets (Primary); Switzerland (Primary); Boston Area; Massachusetts; Northeast; United States and Canada; United States of America);
PagsGroup (United States and Canada (Primary); United States of America (Primary));
Pivotal BioVenture Partners LLC (California (Primary); San Francisco Area (Primary); United States and Canada (Primary); United States of America (Primary); West Coast (Primary); Asia / Pacific; Asia / Pacific Emerging Markets; China ; Far East);
Polaris Founders Capital (United States and Canada (Primary); United States of America (Primary));
RA Capital Management, L.P. (Boston Area (Primary); Massachusetts (Primary); Northeast (Primary); United States and Canada (Primary); United States of America (Primary));
Sofinnova Investment, Inc. (California (Primary); San Francisco Area (Primary); United States and Canada (Primary); United States of America (Primary); West Coast (Primary); Asia / Pacific; Asia / Pacific Developed Markets; Canada; Japan ; Quebec; San Diego Area);
Wu Capital (Asia / Pacific (Primary); Asia / Pacific Emerging Markets (Primary); China  (Primary); Far East (Primary); Asia / Pacific Developed Markets; California; Hong Kong ; San Francisco Area; United States and Canada; United States of America; West Coast)</t>
    </r>
  </si>
  <si>
    <t>China Index Holdings Limited (NasdaqGS:CIH)</t>
  </si>
  <si>
    <t>NasdaqGS:CIH</t>
  </si>
  <si>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</si>
  <si>
    <t>Real Estate Information, Analytics and Marketplace Services: 70.3 (100.0%)</t>
  </si>
  <si>
    <t>People's Republic of China (PRC): 70.3 (100.0%)</t>
  </si>
  <si>
    <t>Research and Consulting Services</t>
  </si>
  <si>
    <t>Commercial and Professional Services (Primary); Industrials (Primary); Professional Services (Primary); Research and Consulting Services (Primary)</t>
  </si>
  <si>
    <t>Asia / Pacific (Primary); Asia / Pacific Emerging Markets (Primary); China  (Primary); Far East (Primary)</t>
  </si>
  <si>
    <t>Fang Holdings Limited operates a real estate Internet portal in the People’s Republic of China. The company’s portal offers marketing, listing, financial, and e-commerce, as well as other value-added services. It supports active online communities and networks of users seeking information on and other value-added services for the real estate, and home furnishing and improvement sectors. The company was formerly known as SouFun Holdings Limited and changed its name to Fang Holdings Limited in September 2016 Fang Holdings Limited was founded in 1999 and is headquartered in Beijing, China.</t>
  </si>
  <si>
    <t xml:space="preserve">Asia / Pacific (Primary);
Asia / Pacific Emerging Markets (Primary);
China  (Primary);
Far East (Primary);
Asia / Pacific Developed Markets;
Hong Kong </t>
  </si>
  <si>
    <t>PropTech Group Limited invests in, develops, and sells real estate software to real estate agencies and investors through various platforms in Australia, New Zealand, and the United Kingdom. The company operates through two segments, Business to Consumers and Business to Business. It offers residential and commercial CRM, property management, inspections, marketing automation, agent and agency websites, data and analytics, integrations, payment solutions, and security and privacy products. The company was formerly known as Real Estate Investor Group Limited and changed its name to PropTech Group Limited in October 2020. PropTech Group Limited was incorporated in 2009 and is based in Melbourne, Australia.</t>
  </si>
  <si>
    <t>Business to Business (‘B2B’): 12.5 (91.0%);
Business to Consumer (‘B2C’): 1.2 (9.0%)</t>
  </si>
  <si>
    <t>Australia: 12.5 (91.3%);
Rest of World: 1.2 (8.7%)</t>
  </si>
  <si>
    <t>Application Software (Primary); Enterprise Software (Primary); Industry Specific Software (Primary); Information Technology (Primary); Real Estate Industry Software (Primary); Software (Primary); Software and Services (Primary)</t>
  </si>
  <si>
    <t>Rockend Pty Ltd, through its subsidiaries, develops and offers property and strata management software in australia and new Zealand. The company was founded in 1977 and is based in St Leonards, Australia. As of August 1, 2019, Rockend Pty Ltd operates as a subsidiary of MRI Software LLC.</t>
  </si>
  <si>
    <t>Asia / Pacific (Primary);
Asia / Pacific Developed Markets (Primary);
Australia  (Primary);
New South Wales (Primary)</t>
  </si>
  <si>
    <t>TP Group plc engages in consulting and engineering business, provides critical services and solutions to defense, space, and energy sector. It operates through two segments, TPG Services and TPG Maritime. It offers consulting services, including enterprise transformation, feasibility analysis, system engineering, and programme delivery and support; and bespoke engineering solutions comprising atmosphere management systems, advanced ventilation systems, and rugged electronics for harsh environments. The company also provides air purification equipment for submarines, which includes oxygen/hydrogen generation and purification, air handling, and distribution systems; and technical project management, systems engineering, design and software development, artificial intelligence, and assurance services. In addition, it offers workforce, engineering, and IT solutions to the space and defense sectors; consultancy services, including safety and mission critical air space management, and regulation services in the defense, space, and urban air mobility markets; and high performance computer servers, and ancillary equipment for the defense and commercial sectors, as well as trading structure. The company was formerly known as Corac Group plc and changed its name to TP Group plc in June 2015. TP Group plc was founded in 1957 and is based in Wincanton, the United Kingdom.</t>
  </si>
  <si>
    <t>TPG Maritime: 21.6 (39.4%);
Consulting and Programme Services (Caps): 33.2 (60.6%)</t>
  </si>
  <si>
    <t>Air and Gas Compressors (Primary); Air Purification Equipment (Primary); Capital Goods (Primary); Industrial Air Conditioning and Cooling Equipment (Primary); Industrial Heat Generating Equipment (Primary); Industrial Heating, Ventilation, Air Conditioning, and Refrigeration Equipment and Supplies (Primary); Industrial Machinery (Primary); Industrials (Primary); Machinery (Primary); Commercial and Professional Services; Commercial Services and Supplies; Construction and Engineering; Construction and Engineering; Construction Support Services; Consulting Services; Data Storage; Development Consulting; Diversified Support Services; Engineering and Surveying Services; Engineering Services; Information Technology; Information Technology (IT) Consulting; IT Consulting and Other Services; IT Services; Professional Services; Research and Consulting Services; Services Outsourcing; Software and Services; Technology Hardware and Equipment; Technology Hardware, Storage and Peripherals; Technology Hardware, Storage and Peripherals</t>
  </si>
  <si>
    <t>England (Primary); Europe (Primary); European Developed Markets (Primary); Somerset (Primary); United Kingdom (Primary)</t>
  </si>
  <si>
    <t>Science Group plc, together with its subsidiaries, provides science and technology-based consultancy services in the United Kingdom, North America, Europe, and internationally. The company operates through R&amp;D Consultancy; Regulatory &amp; Compliance; and Frontier Smart Technologies divisions. It offers product and technology development, scientific and regulatory advice, and registration and compliance services to medical, food and beverage, consumer, industrial, chemical, and energy sectors. The company also provides property services. In addition, it manufactures and sells chips, and modules, which are incorporated into digital radios. The company was formerly known as Sagentia Group plc and changed its name to Science Group plc in July 2015. Science Group plc was incorporated in 2008 and is headquartered in Cambridge, the United Kingdom.</t>
  </si>
  <si>
    <t>Cambridgeshire (Primary);
England (Primary);
Europe (Primary);
European Developed Markets (Primary);
United Kingdom (Primary);
Switzerland;
Zurich</t>
  </si>
  <si>
    <t>Hargreave Hale AIM VCT 1 plc is a venture capital trust specializing in United Kingdom based companies; primarily trading on AIM.</t>
  </si>
  <si>
    <t>England (Primary);
Europe (Primary);
European Developed Markets (Primary);
Lancashire (Primary);
United Kingdom (Primary)</t>
  </si>
  <si>
    <t>Standard Development Group Limited, an investment holding company, engages in the interior fitting-out, renovation, alteration, and addition works for residential, industrial, and commercial properties in Mainland China and Hong Kong. The company operates through Construction and Engineering Related Business, and Trading Business segments. It also provides construction and engineering related services, as well as interior design services. In addition, the company engages in trading of consumables and petroleum products. It serves contractors, landlords, and property developers. The company was formerly known as LKS Holding Group Limited and changed its name to Standard Development Group Limited in September 2021. Standard Development Group Limited was founded in 2005 and is headquartered in Sheung Wan, Hong Kong. Standard Development Group Limited operates as a subsidiary of FUJINCHENG INVESTMENT HOLDINGS CO., LTD.</t>
  </si>
  <si>
    <t>Construction and Engineering Related Business: 20.4 (52.2%);
Trading Business: 18.7 (47.8%)</t>
  </si>
  <si>
    <t>Hong Kong: 19.5 (49.7%);
Mainland China: 19.7 (50.3%)</t>
  </si>
  <si>
    <t>Diversified Support Services</t>
  </si>
  <si>
    <t>Building Care and Improvement Services (Primary); Commercial and Professional Services (Primary); Commercial Design Services (Primary); Commercial Interior Design  (Primary); Commercial Services and Supplies (Primary); Diversified Support Services (Primary); Industrial Design (Primary); Industrials (Primary); Capital Goods; Construction and Engineering; Construction and Engineering; Consumer Discretionary; Consumer Services; Diversified Consumer Services; Residential Design Services ; Residential Interior Services ; Specialized Consumer Services; Specialty Contract Work; Trading Companies and Distributors; Trading Companies and Distributors</t>
  </si>
  <si>
    <t>Heavenly White Limited
Heavenly White Limited is headquartered in Tortola, British Virgin Islands.
Summer Unicorn Limited
Summer Unicorn Limited is based in Road Town, British Virgin Islands.</t>
  </si>
  <si>
    <t>Heavenly White Limited (British Virgin Islands (Primary); Caribbean (Primary); Latin America and Caribbean (Primary); Tortola (Primary));
Summer Unicorn Limited (British Virgin Islands (Primary); Caribbean (Primary); Latin America and Caribbean (Primary))</t>
  </si>
  <si>
    <t>Coffee Holding Co., Inc. manufactures, roasts, packages, markets, and distributes roasted and blended coffees in the United States, Australia, Canada, England, and China. The company offers wholesale green coffee products, which include unroasted raw beans of approximately 90 varieties that are sold to large, medium, and small roasters, as well as coffee shop operators. It also roasts, blends, packages, and sells coffee under private labels. As of October 31, 2021, the company supplied private label coffee under approximately 21 labels to wholesalers and retailers in cans, brick packages, and instants of various sizes. In addition, it roasts and blends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Harmony Bay, and Steep and Brew. The company was formerly known as Transpacific International Group Corp and changed its name to Coffee Holding Co., Inc. in April 1998. Coffee Holding Co., Inc. was founded in 1971 and is headquartered in Staten Island, New York.</t>
  </si>
  <si>
    <t>Wholesale - Groceries: 67.9 (100.0%)</t>
  </si>
  <si>
    <t>Coffee (Primary); Coffee And Tea (Primary); Consumer Staples (Primary); Food Products (Primary); Food, Beverage and Tobacco (Primary); Packaged Foods and Meats (Primary); Tea (Primary); Capital Goods; Food and Beverage Machinery Distribution; Industrials; Machinery Distribution; Trading Companies and Distributors; Trading Companies and Distributors</t>
  </si>
  <si>
    <t>New York (Primary); New York City Area (Primary); Northeast (Primary); United States and Canada (Primary); United States of America (Primary); Colorado; Colorado Springs Area; Mountain</t>
  </si>
  <si>
    <t>Delta Corp Holdings Ltd offers marine transportation of bulk commodities. The company was founded in 2019 and is based in London, United Kingdom.</t>
  </si>
  <si>
    <t>Accel Partners; Insight Venture Management, LLC; Greenspring Associates, Inc.; OpenView Advisors, LLC</t>
  </si>
  <si>
    <t>UserTesting, Inc. engages in the operation of a software-as-a-service (SaaS) platform that enables organizations to know experiences of people as they engage with products, designs, apps, processes, concepts, or brands in the United States, the United Kingdom, and internationally. Its platform captures customer perspectives from targeted audiences who share their thoughts for digital, real-world, or omnichannel experiences. The company sells through a direct selling motion and field sales representatives; and inside sales organization that sells to mid-market, and small and medium-sized business customers. It serves customers in B2B and B2C technology, retail and e-commerce, consumer products, automotive, financial services, travel and hospitality, media entertainment, public, gaming, education, healthcare, transportation, food and beverage, manufacturing, and professional service industries. The company was incorporated in 2007 and is headquartered in San Francisco, California.</t>
  </si>
  <si>
    <t>Software Tools: 185.3 (100.0%)</t>
  </si>
  <si>
    <t>United States: 147.4 (79.5%);
International: 37.9 (20.5%)</t>
  </si>
  <si>
    <t>Application Hosting Services (Primary); Application Service Providers (ASPs) (Primary); Application Software (Primary); Information Technology (Primary); Software (Primary); Software and Services (Primary)</t>
  </si>
  <si>
    <t>California (Primary); San Francisco Area (Primary); United States and Canada (Primary); United States of America (Primary); West Coast (Primary)</t>
  </si>
  <si>
    <t>Sunstone Partners Management, LLC
Sunstone Partners Management, LLC is a private equity firm specializing in growth equity and growth buyout investments. The firm seeks to invest in technology-enabled services with a focus on healthcare IT, internet and marketing services, technology, software, cloud and enterprise IT, and cybersecurity. It typically invests in the North American Region. The firm seeks to invest between $15 million and $75 million in companies with annual revenue of at least $10 million and +20% of year-over-year growth rate. The firm prefers to take both minority and majority stakes. Sunstone Partners Management, LLC was founded in 2015 and is based in San Mateo, California.
Thoma Bravo, L.P.
Thoma Bravo, L.P. is a private equity firm specializing in recapitalizations, buy-outs, growth equity, middle-market, corporate carve-outs, industry consolidation, acquisitions, buy and build, direct and fund of funds investments, small-cap and take-private transactions. It does not invest in new inventions or technologies, developmental products or services, business start-ups, the biological sciences, motion pictures, distressed businesses, oil and gas or real estate. It seeks to invest in business services, enterprise, infrastructure and security software, application software, technology enabled services, education, distribution, financial services, and consumer goods and services. In the business services sector, the firm invests in financial services, information services, and transaction processing. In education, it prefers to invest in post-secondary education, early childhood learning, K-12 schools, educational products manufacturing and distribution, behavioral schools and corporate training. Within consumer products and services, the firm invests in food and beverages, health, wellness and beauty aids and services, automotive aftermarket, sports, leisure, entertainment and hobby products and services, catalog and internet retailing, house wares, home repair and home furnishings; gardening and crafts and pet care. Within the financial services industry, it prefers to invest in asset management, community banks, and insurance brokerage sector. The firm does not prefer to invest in new inventions or technologies, developmental products or services, biological sciences, motion pictures, oil and gas, and real estate sectors. The firm prefers to invest in the companies based in North America with a focus on United States, but can consider opportunities globally as well. It seeks to invest at least $30 million and be as large as $750 million or more in companies with enterprise value between $100 million to $2000 million and EBITDA more than $50 million and revenues more than $50 million. The firm can also consider co-investments. It prefers to take a majority stake and control. Thoma Bravo, L.P. was founded in 1998 and is based in Chicago, Illinois with additional offices in San Francisco, California and Miami, Florida and London.</t>
  </si>
  <si>
    <t>Sunstone Partners Management, LLC (California (Primary); San Francisco Area (Primary); United States and Canada (Primary); United States of America (Primary); West Coast (Primary));
Thoma Bravo, L.P. (Chicago Area (Primary); Great Lakes (Primary); Illinois (Primary); United States and Canada (Primary); United States of America (Primary); California; Europe; European Developed Markets; Florida; Miami Area; San Francisco Area; Southeast; United Kingdom; West Coast)</t>
  </si>
  <si>
    <t>Accel Partners
Accel Partners is a private equity and venture capital firm specializing in investments in incubation, seed, start-ups, early venture, mid venture, late venture, emerging growth, later stage, and growth capital companies. The firm prefers to invest in information technology, cloud computing and storage technologies and infrastructure, marketplaces, big data, next generation infrastructure and data-driven services, consumer and business centric internet, business-to-business , e-commerce media including digital media, energy, enterprise applications and infrastructure, enterprise software and services, consumer internet, internet, education, healthcare, life science and biotech, medical technology, social and mobile services, consumer services, gaming, payments, technology, networking systems, retail consumer, security, cybersecurity, semiconductors, technology enabled services, clean technology, web search, online advertising, data management, analytic software, SaaS, telecommunications, financial technology and services, and open source software. It prefers to invest globally with a focus on Europe, including Finland, Germany, Ireland, Switzerland, and United Kingdom, Asia with a focus on China, India, and Israel, and the United States. The firm also seeks to invest in Brazil and Latin America. Within China, the firm targets light-emitting diodes, the smart grid, clean transmission, and solar photovoltaic material investments. The firm considers investments between $0.025 million and $50 million in its portfolio companies with minimum sales value of $5 million. It seeks to take a minority stake in the portfolio companies. Accel Partners was formerly known as Erasmic Venture Fund. Accel Partners was founded in 1983 and is based in Palo Alto, California with additional offices in North America; Europe; and Asia.
Greenspring Associates, Inc.
Greenspring Associates, Inc. is a private equity and venture capital firm specializing in VC fund of funds investments, direct, and secondary direct and indirect investments. It prefers to make seed, startup, growth capital, early, mid &amp; late venture, later stage, mezzanine, buyouts, PIPES, and bridge financing. Within fund of funds investments, the firm partners with family offices, corporate pension funds, endowments, foundations and other venture capitalists and typically invests in growth equity managers, secondary fund investments, and later stage direct venture capital funds. The firm prefers to make investments primarily in the information technology with a focus on software, SaaS, life sciences, biotechnology, Sustainability, education technology, financial technology, communications, healthcare, energy-related technologies, technology-enabled services sectors and collaborative economy verticals. In case of fund of fund investments it targets managers investing in companies in the information technology, healthcare, communications and energy verticals in both established and emerging markets. It seeks to make direct investments in the North America, Europe, Australia, and Asia with a focus on China and India and fund of fund investments globally with a focus on China, India, Europe and the United States. The firm focuses on investing 25 percent of the committed capital directly in private companies. It seeks to serve as a lead or co-lead investor in its portfolio companies.  The firm prefers to have a majority stake in portfolio companies. The firm seeks to make direct co-investments. Greenspring Associates, Inc. was found in 2000 and is based in Owings Mills, Maryland with additional offices in Palo Alto, California; Manalapan, Florida; London, United Kingdom and Beijing, China. As of September 20, 2021, Greenspring Associates, Inc. operates as a subsidiary of StepStone Group Inc.
Insight Venture Management, LLC
Insight Venture Management, LLC is a venture capital and private equity firm specializing in investments in expansion capital, emerging growth, growth capital, growth equity, buyouts, capital for mergers and acquisitions, take privates, recapitalization, PIPE deals, pre-IPO, early, later stage, middle market, mature, recapitalization and carve-outs. The firm typically invests in technology sector with a focus on consumer-facing technologies, e-commerce, internet, mobile, new media, online gaming, infrastructure software, on-premise and SaaS-based software, infrastructure, and internet software, application software, data businesses, online and on-demand businesses, retail, enterprise application software, e-commerce software, business to business commerce, software-enabled services, B2C products, post-secondary education, and data enabled services sectors. It makes worldwide investments including Israel. The firm targets investing between $3 million and $500 million in companies at all stages in their life cycle. It seeks to take a seat on the board of directors of its portfolio companies. The firm engages in both majority and minority investments and purchases both primary and secondary shares. It also makes co-investments. Insight Venture Management, LLC was founded in 1995 and is based in New York, New York with additional offices across Europe, Asia, North America and South America.
OpenView Advisors, LLC
OpenView Advisors, LLC is a venture capital firm specializing in expansion stage, late venture and growth capital investments. It does not make seed investments. The firm seeks to invest in high growth software, B2B Saas Companies, vertical and mobile saas business, Internet, technology enabled companies, with a focus on education, education technology, and security, cloud computing, enterprise technologies, data management, and infrastructure software.  It invests on a worldwide basis in companies that have a strategy of dominating the North American product markets. The firm typically invests between $5 million and $20 million growth capital in companies that have annual sales between $2 million and $20 million. It seeks to takes a board seat in its portfolio companies and exits its investments through strategic acquisitions and IPOs. OpenView Advisors, LLC was founded in 2006 and is based in Boston, Massachusetts.</t>
  </si>
  <si>
    <r>
      <t xml:space="preserve">Accel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Emerging Markets; China ; Delhi; England; Europe; European Developed Markets; Far East; Greater London; India ; Indian Sub-Continent; Israel ; Karnataka; Middle East; New York; New York City Area; Northeast; United Kingdom);
Greenspring Associates, Inc. (Baltimore Area (Primary); Maryland (Primary); Midatlantic (Primary); United States and Canada (Primary); United States of America (Primary); Asia / Pacific; Asia / Pacific Emerging Markets; California; China ; England; Europe; European Developed Markets; Far East; Florida; Greater London; San Francisco Area; Southeast; United Kingdom; West Coast; West Palm Beach Area);
Insight Venture Management, LLC (New York (Primary); New York City Area (Primary); Northeast (Primary); United States and Canada (Primary); United States of America (Primary); Africa / Middle East; Asia / Pacific; Asia / Pacific Developed Markets; Asia / Pacific Emerging Markets; Australia ; Brazil; California; China ; Europe; European Developed Markets; European Emerging Markets; Far East; France; Germany; Greece; Israel ; Italy; Latin America and Caribbean; Middle East; Russia; South America; Spain; Turkey ; United Kingdom; West Coast);
OpenView Advisors, LLC (Boston Area (Primary); Massachusetts (Primary); Northeast (Primary); United States and Canada (Primary); United States of America (Primary))</t>
    </r>
  </si>
  <si>
    <t>Danawa Co., Ltd (KOSDAQ:A119860)</t>
  </si>
  <si>
    <t>Koreacenter.Co.,Ltd. (KOSDAQ:A290510)</t>
  </si>
  <si>
    <t>Danawa Co., Ltd. provides price comparison services. The company offers price comparison services for computers, home appliances, baby products, games, cars, and outdoor products; and advertising services. It also provides integrated search service to find products; and product information services. The company was founded in 2000 and is headquartered in Seoul, South Korea. As of March 28, 2022, Danawa Co., Ltd operates as a subsidiary of Koreacenter.Co.,Ltd.</t>
  </si>
  <si>
    <t>Internet Information Providers: 151.5 (100.0%)</t>
  </si>
  <si>
    <t>Consumer Discretionary (Primary); Internet and Direct Marketing Retail (Primary); Internet and Direct Marketing Retail (Primary); Retailing (Primary); Advertising; Broadcast Advertising; Communication Services; Interactive Media and Services; Interactive Media and Services; Internet Advertising; Media; Media and Entertainment; Online Services</t>
  </si>
  <si>
    <t>Koreacenter.Co.,Ltd. provides e-commerce solutions in South Korea and internationally. It operates MakeShop, an e-commerce platform with one-stop integrated solution from on/offline to overseas expansion; MakeGlob, a multilingual shopping mall construction solution; and OKVIT, a station purchase open market service. The company also provides Malltail, a delivery agency platform; tailList, a purchasing service; Caravantail, a direct purchase agency that purchases and delivers caravans; and Shopinside, an education institution, which offers online/offline education services and information related to e-commerce to Internet shopping mall founders and operators. In addition, it offers eNURI, a shopping big data platform. The company was founded in 2000 and is headquartered in Seoul, South Korea.</t>
  </si>
  <si>
    <t xml:space="preserve">Hansaemk Co.,Ltd. manufactures and sells women’s and men’s casual clothes in South Korea and internationally. It sells its products under the PGA TOUR, LPGA, NBA, NBA KIDS, BUCKAROO, TBJ, and ANDEW brands. The company was formerly known as MK Trend Co., Ltd. Hansaemk Co.,Ltd. was founded in 1995 and is headquartered in Seoul, South Korea. Hansaemk Co.,Ltd. is a subsidiary of Hansae Yes24 Holdings Co., Ltd.
</t>
  </si>
  <si>
    <t>Apparel (Primary); Apparel, Accessories and Luxury Goods (Primary); Consumer Discretionary (Primary); Consumer Durables and Apparel (Primary); Men's Apparel (Primary); Textiles, Apparel and Luxury Goods (Primary); Women's, Misses', and Juniors' Apparel (Primary)</t>
  </si>
  <si>
    <t>Hansae Yes24 Holdings Co., Ltd., through its subsidiaries, produces and sells fabrics in South Korea and internationally. It offers baby clothes under the Moimoln brand name; operates a kid sports multi play shop; operates an online bookstore; publishes books/textbooks; distributes cultural products, including music, DVD/Blu-ray, and gift products; offers ticket booking services; and provides digital contents, such as Web novels, light novels, and comics. The company was formerly known as Hansae Co. Ltd. and changed its name to Hansae Yes24 Holdings Co., Ltd. in 2009. Hansae Yes24 Holdings Co., Ltd. was founded in 1982 and is based in Seoul, South Korea.</t>
  </si>
  <si>
    <t>Hansae Co., Ltd. manufactures and sells finished clothing products in Vietnam, Indonesia, Nicaragua, Guatemala, Myanmar, and Haiti. It also exports its products to the United States and other countries. The company was founded in 1982 and is headquartered in Seoul, South Korea.</t>
  </si>
  <si>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</si>
  <si>
    <t>Biotechnology (Startups): 21.4 (100.0%)</t>
  </si>
  <si>
    <t>United Kingdom: 21.4 (100.0%)</t>
  </si>
  <si>
    <t>Health Care (Primary); Oncology Drugs (Primary); Pharmaceutical Products (Primary); Pharmaceuticals (Primary); Pharmaceuticals (Primary); Pharmaceuticals, Biotechnology and Life Sciences (Primary)</t>
  </si>
  <si>
    <t>Cheshire (Primary); England (Primary); Europe (Primary); European Developed Markets (Primary); United Kingdom (Primary)</t>
  </si>
  <si>
    <t>Yesod Bio-Sciences Limited was incorporated in 2020 and is based in London, United Kingdom.</t>
  </si>
  <si>
    <t>Moulton Goodies Limited is an investment vehicle. The company was founded in 2013 and is based in St Peter Port, Guernsey.</t>
  </si>
  <si>
    <t>Europe (Primary);
European Developed Markets (Primary);
Guernsey (Primary)</t>
  </si>
  <si>
    <t>ILJIN Materials Co., Ltd. produces and sells elecfoils in Korea and internationally. Its elecfoils are used as core material for electronic products. The company offers I2B that creates the anode current collector of lithium secondary battery; and IHT, a high bending low illuminance elecfoil for FPCB; and UTC, a very thin elecfoil developed suitable for microcircuiting, high density, high integration, and high multilayering of PCBs. The company also provides I2K, an elecfoil used as a negative electrode collector for small lithium secondary batteries; VLP, a special elecfoil with low illuminance and high strength characteristics used for integrated circuit packaging substrates for semiconductor mounting; ICS, a general-purpose product used as the main material for printed circuit board and copper clad laminate; and I2S to expand the capacity of the secondary battery. In addition, it offers ISS a higher tensile item that is being considered for application of next-generation secondary batteries; HVLP elecfoil suitable for high-speed transmission; and TRT/HRT elecfoils used for base station antennas. The company was formerly known as Iljin Elecfoil Co., Ltd. and changed its name to ILJIN Materials Co., Ltd. in 2010. ILJIN Materials Co., Ltd. was founded in 1987 and is headquartered in Seoul, South Korea.</t>
  </si>
  <si>
    <t>Electronic Components</t>
  </si>
  <si>
    <t>Electronic Components (Primary); Electronic Components (Primary); Electronic Equipment, Instruments and Components (Primary); Information Technology (Primary); Technology Hardware and Equipment (Primary); Semiconductors; Semiconductors and Semiconductor Equipment; Semiconductors and Semiconductor Equipment</t>
  </si>
  <si>
    <t>LOTTE Battery Materials USA Corporation operates in the battery materials business. The company is based in USA. As of September 29, 2022, LOTTE Battery Materials USA Corporation operates as a subsidiary of Lotte Chemical Corporation.</t>
  </si>
  <si>
    <t>Delaware (Primary);
Midatlantic (Primary);
United States and Canada (Primary);
United States of America (Primary);
Wilmington Area (Primary)</t>
  </si>
  <si>
    <t>Citizens Commerce Bancshares, Inc. operates as the bank holding for Citizens Commerce Bank that provides banking products and services. The company accepts checking, savings, retirement, and money market accounts. Its loan products include personal, automobile, mortgage, home equity, commercial, and real estate loans. The company also offers debit and credit cards; and cash management, remote deposit capture, merchant, night depository, bill pay, wire transfer, safe deposit boxes, overdraft, and online and mobile banking services. It operates five full service locations, including two in Versailles, one in Frankfort, one in Nicholasville, and one in Lexington. Citizens Commerce Bancshares, Inc. was founded 1996 and is headquartered in Versailles, Kentucky.</t>
  </si>
  <si>
    <t>Banking: 14.5 (100.0%)</t>
  </si>
  <si>
    <t>United States: 14.5 (100.0%)</t>
  </si>
  <si>
    <t>Regional Banks</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</si>
  <si>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Services and Holding Companies; Multi-Sector Holdings; Offices Of Bank Holding Companies</t>
  </si>
  <si>
    <t>Kentucky (Primary); Lexington Area (Primary); Southeast (Primary); United States and Canada (Primary); United States of America (Primary)</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</si>
  <si>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operates through a network of 94 branches and 905 full-time equivalent associates in West Virginia, Virginia, Kentucky, and Ohio. City Holding Company was founded in 1957 and is headquartered in Charleston, West Virginia.</t>
  </si>
  <si>
    <t>Charleston Area (Primary);
Midatlantic (Primary);
United States and Canada (Primary);
United States of America (Primary);
West Virginia (Primary)</t>
  </si>
  <si>
    <t>Health House International Limited distributes medicinal cannabis products in Australasia, the United Kingdom, and Europe. It supplies a range of pharmaceutical products to pharmacies, hospitals, government departments, ambulance workers, and other wholesalers. The company was formerly known as Health House Holdings Limited and changed its name to Health House International Limited in March 2021. Health House International Limited was incorporated in 2011 and is based in Perth, Australia.</t>
  </si>
  <si>
    <t>Wholesale - Drugs: 10.9 (100.0%)</t>
  </si>
  <si>
    <t>Health Care Distributors</t>
  </si>
  <si>
    <t>Health Care (Primary); Health Care Distributors (Primary); Health Care Equipment and Services (Primary); Health Care Providers and Services (Primary); Pharmaceutical Product Distribution (Primary)</t>
  </si>
  <si>
    <t>Asia / Pacific (Primary); Asia / Pacific Developed Markets (Primary); Australia  (Primary); Western Australia (Primary)</t>
  </si>
  <si>
    <t>Creso Pharma Limited develops, registers, and commercializes pharmaceutical-grade cannabis, and hemp-based nutraceutical products and treatments for human and animal health in Europe, the Middle East, North America, and the Asia Pacific. The company develops and commercializes therapeutic products; and cultivates, processes, and sells cannabis products, as well as supplies cannabis retail products. Its products include anibidiol, a complementary feed product for companion animals; cannaQIX, a nutraceutical product containing hemp oil extract, and vitamins and zinc that reduces stress and supports psychological and nervous functions; and topical and skin care products, which include cannaDOL, a CBD-based topical gel associated with a mixture of cooling and warming essential oils. Creso Pharma Limited was incorporated in 2015 and is headquartered in Nedlands, Australia.</t>
  </si>
  <si>
    <t>Asia / Pacific (Primary);
Asia / Pacific Developed Markets (Primary);
Australia  (Primary);
Western Australia (Primary)</t>
  </si>
  <si>
    <t xml:space="preserve">Pine Care Group Limited, together with its subsidiaries, provides elderly home care services in Hong Kong. It offers senior care services, such as residence, professional nursing and care taking, nutritional management, medical, and psychological and social care services, as well as individual care plans. The company also provides repair and maintenance, property investment, and management services; rehabilitation and physiotherapy services; health care services; and sells senior care related goods. It operates a network of 11 senior care and attention homes. Pine Care Group Limited was founded in 1989 and is based in Tsz Wan Shan, Hong Kong. As of September 30, 2022, Pine Care Group Limited operates as a subsidiary of Chinachem Group Co. Ltd.
</t>
  </si>
  <si>
    <t>Provision of Senior Care Services: 34.2 (100.0%)</t>
  </si>
  <si>
    <t>Hong Kong: 34.2 (100.0%)</t>
  </si>
  <si>
    <t>Health Care Facilities</t>
  </si>
  <si>
    <t>Assisted Living Facilities and Services (Primary); Health Care (Primary); Health Care Equipment and Services (Primary); Health Care Facilities (Primary); Health Care Providers and Services (Primary); Retirement Communities (Primary); Commercial and Professional Services; Commercial Repair Services; Commercial Services and Supplies; Diversified Support Services; General Management Services; Health Care Services; Industrials; Office Services and Supplies; Physical Therapy Services; Real Estate; Real Estate; Real Estate Management and Development; Real Estate Operating Companies; Real Estate Operators And Lessors; Rehabilitation Services</t>
  </si>
  <si>
    <t>Asia / Pacific (Primary); Asia / Pacific Developed Markets (Primary); Hong Kong  (Primary); Kowloon (Primary)</t>
  </si>
  <si>
    <t>Century Fortress Limited
Century Fortress Limited is based in BVI.
Great Canton Investments Limited
Great Canton Investments Limited is based in British Virgin Islands.
Smartbase Investments Limited
Smartbase Investments Limited is headquartered in British Virgin Islands.
Starcorp Limited
Starcorp Limited is based in British Virgin Islands.</t>
  </si>
  <si>
    <t>Century Fortress Limited (British Virgin Islands (Primary); Caribbean (Primary); Latin America and Caribbean (Primary));
Great Canton Investments Limited (British Virgin Islands (Primary); Caribbean (Primary); Latin America and Caribbean (Primary));
Smartbase Investments Limited (British Virgin Islands (Primary); Caribbean (Primary); Latin America and Caribbean (Primary));
Starcorp Limited (British Virgin Islands (Primary); Caribbean (Primary); Latin America and Caribbean (Primary))</t>
  </si>
  <si>
    <t>Pine Active Care Limited operates as a investment holding company. The company was incorporated in 2015 and is based in Road Town, British Virgin Islands. Pine Active Care Limited operates as a subsidiary of Silverage Pine Care Limited.</t>
  </si>
  <si>
    <t>British Virgin Islands (Primary);
Caribbean (Primary);
Latin America and Caribbean (Primary);
Tortola (Primary)</t>
  </si>
  <si>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</si>
  <si>
    <t>Provides Air Transportation for Passengers: 4,664.7 (100.0%)</t>
  </si>
  <si>
    <t>Segment Adjustment: 665.7 (14.3%);
United States: 3,999.0 (85.7%)</t>
  </si>
  <si>
    <t>Airlines</t>
  </si>
  <si>
    <t>Airlines (Primary); Airlines (Primary); Commercial Airlines (Primary); Industrials (Primary); Transportation (Primary)</t>
  </si>
  <si>
    <t>Florida (Primary); South Florida Area (Primary); Southeast (Primary); United States and Canada (Primary); United States of America (Primary)</t>
  </si>
  <si>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</si>
  <si>
    <r>
      <t>Connecticut (Primary)</t>
    </r>
    <r>
      <rPr>
        <sz val="8"/>
        <color indexed="8"/>
        <rFont val="Arial"/>
        <family val="2"/>
      </rPr>
      <t xml:space="preserve">;
New York (Primary);
New York City Area (Primary);
Northeast (Primary);
</t>
    </r>
    <r>
      <rPr>
        <sz val="8"/>
        <color indexed="17"/>
        <rFont val="Arial"/>
        <family val="2"/>
      </rPr>
      <t>Northeast (Primary)</t>
    </r>
    <r>
      <rPr>
        <sz val="8"/>
        <color indexed="8"/>
        <rFont val="Arial"/>
        <family val="2"/>
      </rPr>
      <t xml:space="preserve">;
</t>
    </r>
    <r>
      <rPr>
        <sz val="8"/>
        <color indexed="17"/>
        <rFont val="Arial"/>
        <family val="2"/>
      </rPr>
      <t>Stamford Area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Delaware;
Midatlantic</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</si>
  <si>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TIG Advisors, LLC
TIG Advisors, LLC is a privately owned hedge fund sponsor. The firm primarily provides its services to institutional investors and other sophisticated investors. It manages separate client-focused portfolios. The firm launches and manages hedge fund for its clients. It primarily invests in public equity and fixed income markets. The firm employs fundamental analysis to create its portfolio. TIG Advisors, LLC was founded in January 1, 2006 and is based in New York City with additional office in Beverly Hills, California.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</si>
  <si>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TIG Advisors, LLC (New York (Primary); New York City Area (Primary); Northeast (Primary); United States and Canada (Primary); United States of America (Primary); California; Los Angeles Area; West Coast)</t>
  </si>
  <si>
    <t>BlackRock, Inc. (NYSE:BLK) (108,316.5)</t>
  </si>
  <si>
    <t>Nirvana Daii Public Company Limited, together with its subsidiaries, develops and sells real estate properties. It also provides construction services; and distributes precast concrete products. The company was formerly known as Daii Group Public Company Limited and changed its name to Nirvana Daii Public Company Limited in May 2017. The company is headquartered in Bangkok, Thailand.</t>
  </si>
  <si>
    <t>Real Estate: 73.4 (83.6%);
Construction: 9.1 (10.4%);
Other: 5.3 (6.0%)</t>
  </si>
  <si>
    <t>Thailand: 82.3 (100.0%)</t>
  </si>
  <si>
    <t>Real Estate Development</t>
  </si>
  <si>
    <t>Real Estate (Primary); Real Estate (Primary); Real Estate Development (Primary); Real Estate Management and Development (Primary); Capital Goods; Concrete; Construction and Engineering; Construction and Engineering; Construction Materials; Construction Materials; Industrials; Materials; Materials; Trading Companies and Distributors; Trading Companies and Distributors</t>
  </si>
  <si>
    <t>Asia / Pacific (Primary); Asia / Pacific Emerging Markets (Primary); South-East Asia (Primary); Thailand  (Primary)</t>
  </si>
  <si>
    <t>Singha Estate Public Company Limited, together with its subsidiaries, develops and invests in real estate properties for rental and sale in Thailand and internationally. The company develops single detached houses, townhomes, home offices, and condominium units for sale; and owns commercial buildings, which include an office building, a retail space, a parking space, and a mix-used building. It also engages in the provision of hotel, hotel management, and hospitality services; and construction and project management services, as well as property development and management services for real estate. The company was formerly known as Rasa Property Development Public Company Limited and changed its name to Singha Estate Public Company Limited in September 2014. Singha Estate Public Company Limited was founded in 1995 and is headquartered in Bangkok, Thailand.</t>
  </si>
  <si>
    <t>Hill International, Inc. (NYSE:HIL)</t>
  </si>
  <si>
    <t>NYSE:HIL</t>
  </si>
  <si>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</si>
  <si>
    <t>Europe: 51.4 (15.2%);
Americas: 153.8 (45.6%);
Africa: 35.8 (10.6%);
Middle East/Asia/Pacific: 96.4 (28.6%)</t>
  </si>
  <si>
    <t>Commercial and Professional Services (Primary); Consulting Services (Primary); Industrials (Primary); Professional Services (Primary); Research and Consulting Services (Primary); Building Inspection Services; Capital Goods; Construction and Engineering; Construction and Engineering; Construction Management Services; Construction Support Services</t>
  </si>
  <si>
    <t>Great Lakes (Primary); Pennsylvania (Primary); Philadelphia Area (Primary); United States and Canada (Primary); United States of America (Primary)</t>
  </si>
  <si>
    <t>Global Infrastructure Solutions Inc. provides employee ownership opportunities to its companies, clients, shareholders, and employees. It also invests in construction, program and project management companies. Global Infrastructure Solutions Inc. was incorporated in 2016 and is based in Los Angeles, California with an additional office in New York, New York.</t>
  </si>
  <si>
    <t>California (Primary);
Los Angeles Area (Primary);
United States and Canada (Primary);
United States of America (Primary);
West Coast (Primary)</t>
  </si>
  <si>
    <t>Beryl Capital Management LLC
Beryl Capital Management LLC is an employee owned hedge fund manager. The firm primarily provides its services to high net worth individuals. It also caters to pooled investment vehicles. The firm invests in public equity and fixed income markets portfolios. It also launches and manages mutual funds for its clients. Beryl Capital Management LLC was founded in 2013 and is based in Redondo Beach, California.
Engine Capital Management, LP
Engine Capital Management, LP is an employee owned hedge fund sponsor. The firm primarily provides its services to pooled investment vehicles. It launches and manages hedge funds for its clients. It employs fundamental analysis to make its investments. Engine Capital Management, LP was founded in 2013 and is based in New York; New York.
Rutabaga Capital Management LLC
Rutabaga Capital Management LLC is an employee owned investment manager. The firm provides its services to endowments, investment companies, pension and profit sharing plans, state or municipal government entities, pooled investment vehicles, charitable organizations, and corporations. It manages separate client-focused equity portfolios. The firm also manages private funds. It invests in the public equity markets of the United States. The firm invests in stocks of micro-cap companies with capitalizations less than $300 million and small-cap companies with capitalizations between $300 million and $1.5 billion. It employs bottom-up fundamental analysis to make its investments. The firm obtains external research to complement its in-house research. Rutabaga Capital Management LLC was founded on January 14, 1999 and is based in Boston, Massachusetts with an additional office in Chattanooga, Tennessee.
Wellington Management Company LLP
Wellington Management Company, LLP is a privately owned investment manager. The firm provides its services to high net worth individuals, banking &amp; thrift institutions, investment companies, pooled investment vehicles, pension and profit sharing plans, charitable organizations, sovereign wealth funds and foreign official institutions, other investment advisers, corporations or other businesses, state and municipal government entities and insurance companies. It launches and manages equity, fixed income, balanced and multi-asset mutual funds. The firm also launches and manages private funds which are equity, fixed-income, multi-asset, commodity and hedging oriented. It invests in the public equity markets and fixed income markets across the globe. For its equity portfolios, it invests in growth, core and value stocks of companies across all capitalization levels i.e. micro cap, small cap, mid cap, large cap and mega cap. The firm manages approaches that are global, multinational or focused on particular geographic regions or specific countries, across varied industry sectors. For its fixed-income portfolios, it invests in fixed income instruments across the duration (from money market and short bond to intermediate to long bond) and credit (from investment grade to high yield) spectrums across various sectors, including government, mortgage, corporate, municipal and emerging market debt. It employs fundamental, quantitative and technical analytical approaches to create its portfolios. The firm benchmarks the performance of its equity portfolios against various Russell indices and the performance of its fixed income portfolios against various Merrill Lynch and Barclays indices. It conducts in-house research to make its investments. Wellington Management Company LLP was founded in 1933 and is based in Boston, Massachusetts with additional offices in San Francisco, California, Radnor, Hawaii, Palm Beach, Florida and Radnor, Pennsylvania. It operates as a subsidiary of Wellington Investment Advisors Holdings LLP.</t>
  </si>
  <si>
    <t>Beryl Capital Management LLC (California (Primary); Los Angeles Area (Primary); United States and Canada (Primary); United States of America (Primary); West Coast (Primary));
Engine Capital Management, LP (New York (Primary); New York City Area (Primary); Northeast (Primary); United States and Canada (Primary); United States of America (Primary));
Richter Capital Llc (United States and Canada (Primary); United States of America (Primary));
Rutabaga Capital Management LLC (Boston Area (Primary); Massachusetts (Primary); Northeast (Primary); United States and Canada (Primary); United States of America (Primary); Chattanooga Area; Southeast; Tennessee);
Wellington Management Company LLP (Boston Area (Primary); Massachusetts (Primary); Northeast (Primary); United States and Canada (Primary); United States of America (Primary); California; Chicago Area; Florida; Great Lakes; Hawaii; Illinois; Kailua Kona/Kahului Area; New Jersey; Pennsylvania; Philadelphia Area; San Francisco Area; Southeast; West Coast; West Jersey Area; West Palm Beach Area; Worcester Area)</t>
  </si>
  <si>
    <t>Optiva Inc. provides cloud-native monetization and revenue management software to communication service providers (CSP) in Europe, the Middle East, Africa, North America, Latin America, the Caribbean, Asia, and the Pacific Rim. The company’s monetization products enable real-time charging, rating, billing, product catalog, policy management, and customer care for any digital services of a CSP. Its solutions include Optiva Charging Engine, a convergent charging solution that helps CSPs to monetize platform; Optiva Business Support System Platform, an end-to-end cloud native converged charging and billing solutions on the private and public cloud; Policy Control, a data monetization for real-time applications, such as video streaming, interactive gaming, and voice over LTE; and Optiva Wholesale Billing, a cloud-based solution that provides converged settlement and accurate interconnect billing. The company also offers Optiva Payment solutions that include various payment methods, including voucher and voucher less payment and top-up solutions. The company was founded in 1999 and is headquartered in Mississauga, Canada.</t>
  </si>
  <si>
    <t>Telecommunications Software Market: 62.9 (100.0%)</t>
  </si>
  <si>
    <t>Asia and Pacific Rim: 11.0 (17.4%);
Europe, Middle East and Africa: 33.3 (53.0%);
North America, Latin America and Caribbean: 18.6 (29.5%)</t>
  </si>
  <si>
    <t>Application Hosting Services (Primary); Application Service Providers (ASPs) (Primary); Application Software (Primary); Information Technology (Primary); Software (Primary); Software and Services (Primary); Information Technology (IT) Consulting; IT Consulting and Other Services; IT Services</t>
  </si>
  <si>
    <t>Canada (Primary); Ontario (Primary); United States and Canada (Primary); Bavaria; Europe; European Developed Markets; Germany</t>
  </si>
  <si>
    <t>ESW Capital, LLC is a private equity and venture capital arm of Versata, Inc. specializing in later stage, mature, turnaround, low growth, restructure, divestiture, Chapter 11, pre-ABC, and special situations investments. The firm seeks to make investments in the business software, enterprise software, infrastructure software, applications, app development, tech-centric SMB software and managed services, and horizontal or vertical focus investments. It primarily invests in the United States and Europe. The firm typically invests in companies with revenue greater than $10 million for low growth enterprise software and tech-centric SMB software companies and greater than $5 million for industry-specific software, managed services and product-line divestiture. The firm makes balance sheet investments.ESW Capital, LLC was founded in 1988 and is based in Austin, Texas.</t>
  </si>
  <si>
    <t>Austin Area (Primary);
Delaware (Primary);
Midatlantic (Primary);
United States and Canada (Primary);
United States of America (Primary)</t>
  </si>
  <si>
    <t>EdgePoint Investment Group Inc.
EdgePoint Investment Group Inc. is a privately owned investment manager. The firm manages equity and balanced mutual funds for its clients. It invests in public equity and fixed income markets across the globe. EdgePoint Investment Group Inc. is based in Toronto, Canada.
Maple Rock Capital Partners Inc.
Maple Rock Capital Partners, Inc. is an employee owned hedge fund manager. The firm primarily provides its services to pooled investment vehicles. The firm invests in public equity and fixed income markets. The firm employs fundamental and technical analysis to make its investments. Maple Rock Capital Partners, Inc. was founded in April, 2014 and is based in Toronto, Canada with an additional office in San Francisco, California.</t>
  </si>
  <si>
    <t>EdgePoint Investment Group Inc. (Canada (Primary); Ontario (Primary); United States and Canada (Primary));
Maple Rock Capital Partners Inc. (Canada (Primary); Ontario (Primary); United States and Canada (Primary); California; North Bay Area; San Francisco Area; United States of America; West Coast)</t>
  </si>
  <si>
    <t>PT Solusi Tunas Pratama Tbk operates as an independent tower company in Indonesia. It operates through two segments, Tower Rental and Other Services. The company manages and leases base transceiver station (BTS) towers. It operates greenfield and rooftop telecommunication towers, including four-legged supporting towers, three-legged self-supporting towers, camouflage towers, monopoles, and roof top towers, as well as mobile BTS. The company was founded in 2006 and is headquartered in Jakarta, Indonesia. As of October 1, 2021, PT Solusi Tunas Pratama Tbk operates as a subsidiary of PT Profesional Telekomunikasi Indonesia.</t>
  </si>
  <si>
    <t>Communications Services: 131.7 (100.0%)</t>
  </si>
  <si>
    <t>Indonesia: 131.7 (100.0%)</t>
  </si>
  <si>
    <t>Integrated Telecommunication Services</t>
  </si>
  <si>
    <t>Communication Services (Primary); Diversified Telecommunication Services (Primary); Integrated Telecommunication Services (Primary); Telecommunication Services (Primary); Wireless Telecommunication Services; Wireless Telecommunication Services</t>
  </si>
  <si>
    <t>PT Profesional Telekomunikasi Indonesia owns and operates towers for wireless communications companies in Indonesia. The company operates in two segments, Tower Rental, and Very Small Aperture Terminal (VSAT) and Wireline Services. It offers information and communication, and telecommunication supporting services; and construction, consultancy, electrical connection, site acquisition, engineering, tower reinforcement, shelter, maintenance, and security services. The company constructs, provides, purchases, and operates communication infrastructure, such as fiber optic cables and VSAT; and leases towers for infrastructure to install telecommunication equipment. As of December 31, 2021, it owned and operated approximately 28,698 telecommunication tower sites. The company was founded in 2003 and is headquartered in Kudus, Indonesia. PT Profesional Telekomunikasi Indonesia is as a subsidiary of PT Sarana Menara Nusantara Tbk.</t>
  </si>
  <si>
    <t>Asia / Pacific (Primary);
Asia / Pacific Emerging Markets (Primary);
Indonesia  (Primary);
Jawa Tengah (Primary);
South-East Asia (Primary);
Jakarta Raya</t>
  </si>
  <si>
    <r>
      <t xml:space="preserve">Cahaya Anugerah Nusantara Holding Limited
Cahaya Anugerah Nusantara Holding Limited was incorporated in 2012 and is based in Hong Kong.
Clearwater Insight Investments
Clearwater Insight Investments is based in Indonesia.
Evergreen Digital Capital
Evergreen Digital Capital is based in Indonesia.
Great Archipelago Capital
Great Archipelago Capital is based in Indonesia.
Nusantara Connectivity Ventures
Nusantara Connectivity Ventures is based in Indonesia.
Pioneering Networks Investments
Pioneering Networks Investments is based in Cayman Islands.
PT Kharisma Indah Ekaprima
PT Kharisma Indah Ekaprima is based in Jakarta, Indonesia.
PT. Mastar Perdana Indonesia
PT. Mastar Perdana Indonesia engages in the distribution of machinery for the garment and textile industry. The company is based in Jakarta Barat, Indonesia.
Southern Capital Group
Southern Capital Group is a private equity firm specializing in control buyouts of high growth middle market businesses. It only considers investments in which it is the lead investor or sole investor. The firm seeks to make investments in the field of specialized financial services, value-added manufacturing, business process outsourcing, consumer products and services including food &amp; beverage, healthcare and selected infrastructure. It primarily invests in Southeast Asia. The firm prefers to invests in businesses with an enterprise values of USD $20 million to USD $200 million. Southern Capital Group is based in Singapore with an additional office in Kuala Lumpur, Malaysia.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r>
      <rPr>
        <sz val="8"/>
        <rFont val="Arial"/>
        <family val="2"/>
      </rPr>
      <t xml:space="preserve">
Towering Heights Investments Limited
Towering Heights Investments Limited is based in Indonesia.</t>
    </r>
  </si>
  <si>
    <t>Cahaya Anugerah Nusantara Holding Limited (Asia / Pacific (Primary); Asia / Pacific Developed Markets (Primary); Hong Kong  (Primary));
Clearwater Insight Investments (Asia / Pacific (Primary); Asia / Pacific Emerging Markets (Primary); Indonesia  (Primary); South-East Asia (Primary));
Evergreen Digital Capital (Asia / Pacific (Primary); Asia / Pacific Emerging Markets (Primary); Indonesia  (Primary); South-East Asia (Primary));
Great Archipelago Capital (Asia / Pacific (Primary); Asia / Pacific Emerging Markets (Primary); Indonesia  (Primary); South-East Asia (Primary));
Nusantara Connectivity Ventures (Asia / Pacific (Primary); Asia / Pacific Emerging Markets (Primary); Indonesia  (Primary); South-East Asia (Primary));
Pioneering Networks Investments (Caribbean (Primary); Cayman Islands (Primary); Latin America and Caribbean (Primary));
PT Kharisma Indah Ekaprima (Asia / Pacific (Primary); Asia / Pacific Emerging Markets (Primary); Indonesia  (Primary); Jakarta Raya (Primary); South-East Asia (Primary));
PT. Mastar Perdana Indonesia (Asia / Pacific (Primary); Asia / Pacific Emerging Markets (Primary); Indonesia  (Primary); Jakarta Raya (Primary); South-East Asia (Primary));
Southern Capital Group (Asia / Pacific (Primary); Asia / Pacific Developed Markets (Primary); Singapore  (Primary); Asia / Pacific Emerging Markets; Malaysia ; South-East Asia);
The Carlyle Group Inc. (NasdaqGS:CG) (Midatlantic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
Towering Heights Investments Limited (Asia / Pacific (Primary); Asia / Pacific Emerging Markets (Primary); Indonesia  (Primary); South-East Asia (Primary));
Uniperkasa Indonesia Investments (Europe (Primary); European Developed Markets (Primary); Ireland (Primary))</t>
  </si>
  <si>
    <t>The Carlyle Group Inc. (NasdaqGS:CG) (10,664.5)</t>
  </si>
  <si>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</si>
  <si>
    <t>Segment Adjustment: 10.9 (2.4%);
Brand Direct: 221.1 (48.4%);
Marketplace: 225.0 (49.2%)</t>
  </si>
  <si>
    <t>United States: 409.0 (100.0%)</t>
  </si>
  <si>
    <t>Advertising</t>
  </si>
  <si>
    <t>Advertising (Primary); Broadcast Advertising (Primary); Communication Services (Primary); Internet Advertising (Primary); Marketing Services (Primary); Media (Primary); Media and Entertainment (Primary); Application Hosting Services; Application Service Providers (ASPs); Application Software; B2B Commerce; Business-to-Business (B2B); Information Technology; Interactive Media and Services; Interactive Media and Services; Online Services; Online Small Business Portals; Software; Software and Services</t>
  </si>
  <si>
    <t>Florida (Primary); Saint Petersburg Area (Primary); Southeast (Primary); United States and Canada (Primary); United States of America (Primary)</t>
  </si>
  <si>
    <t>Prism Data, LLC provides digital marketing services. The company was incorporated in 2011 and is based in Clearwater, Florida.</t>
  </si>
  <si>
    <t>Florida (Primary);
Saint Petersburg Area (Primary);
Southeast (Primary);
United States and Canada (Primary);
United States of America (Primary)</t>
  </si>
  <si>
    <t>Clairvest Group Inc. (TSX:CVG)
Clairvest Group Inc. is a private equity firm specializing in mid-market, growth equity investments, growth capital, buyouts, and consolidating industries and add-on acquisitions. It seeks to invest in small and mid-sized gaming and casino, local market gaming, healthcare, equipment rental, facility services, oilfield services, waste management, business services, consumer services, aerospace, automotive aftermarket, collision repair, food, beverage and co-packing, defense, document management, warranty, contact manufacturing, environmental services, rental services, residential HVAC services, healthcare services, multiunit healthcare, insurance services, IT services, logistics and transportation, mining services, packaging, pest control, specialty aviation, education, software (mature), textile rental, utility services, water, building products, government services, industrial distribution and services, information technology and information services, media and marketing, non-destructive testing, renewable energy, property management, and restaurants. The firm typically invests in companies based in North America including United States and Canada. It seeks to make equity investments between CAD$25 million ($19.53 million) and CAD$100 million ($78.14 million) in its portfolio company with EBITDA between CAD$5 million ($3.81 million) and CAD$50 million ($39.07 million). The firm does not require majority stake and takes controlling or minority investments. It invests its own capital and seeks to take a board seat on its portfolio companies. The firm also makes co-investments. The firm typically exits its investments through market share offering, a strategic sale or sale to a financial buyer. Clairvest Group Inc. was founded in 1987 and is based in Toronto, Canada.
Lion Capital LLP
Lion Capital LLP is a private equity firm specializing in buyout and control investments in middle market and mature businesses. The firm seeks to invest in mid and large-sized companies in the consumer sector including branded products, personal care, food and beverage, apparel, accessories and luxury goods; food distribution; and specialty retail. It prefers to invest in Europe and North America. The firm invests in the range of £75 million ($128.51 million) to £550 million ($942.41 million). It invests its own capital. The fund prefers to invest in companies with enterprise values between €57 million ($64.61 million) and €2116 million ($2398.70 million). The firm prefers to take majority stake in its portfolio companies. Lion Capital LLP was founded in 2004 and is based in London, United Kingdom, with additional offices in Los Angeles, California.</t>
  </si>
  <si>
    <t>Clairvest Group Inc. (TSX:CVG) (Canada (Primary); Ontario (Primary); United States and Canada (Primary));
Lion Capital LLP (England (Primary); Europe (Primary); European Developed Markets (Primary); Greater London (Primary); United Kingdom (Primary); California; Los Angeles Area; United States and Canada; United States of America; West Coast)</t>
  </si>
  <si>
    <t>Clairvest Group Inc. (TSX:CVG) (864.8)</t>
  </si>
  <si>
    <t>ASY SOFTWARE AG develops and provides software platforms and solutions worldwide. It offers HR process software, such as integrated HR software, including recruiting, personnel development, employee self-service, and digital personnel file; and SAP HR system, such as SAP ESS and MSS, SAP HR department, digital personnel file SAP, job reference, and SAP processes forms document generation software. The company also provides procurement processes ECM, such as accounts payable, purchase requisition, and contract management software; and procurement process SAP comprises invoice processing, order confirmation, and contract management software. In addition, it provides master data management SAP, such as change management, customer master data system, material management, and service request management software for efficient management of SAP master data and services; and document management software, including document capture, electronic files, workflow management, archiving, email archiving, and integration and interface software. Further, the company offers multi-experience services, such as multi-experience platform, Software as a Service, and private cloud software; and EASY software for SAP. Additionally, it offers consulting, managed, support, and EASY academy services. EASY SOFTWARE AG was founded in 1990 and is headquartered in Essen, Germany.</t>
  </si>
  <si>
    <t>Software &amp; Programming: 57.1 (100.0%)</t>
  </si>
  <si>
    <t>Austria: 4.3 (7.3%);
Germany: 52.0 (88.1%);
Great Britain: 1.3 (2.2%);
Singapore: .1 (.1%);
United States of America (USA): 1.3 (2.2%)</t>
  </si>
  <si>
    <t>Application Software (Primary); Document Management Software (Primary); Enterprise Data Management (Primary); Enterprise Resource Planning (ERP) Software (Primary); Enterprise Software (Primary); Human Resources Software (Primary); Information Management Software (Primary); Information Technology (Primary); Software (Primary); Software and Services (Primary); IT Consulting and Other Services; IT Services</t>
  </si>
  <si>
    <t>Europe (Primary); European Developed Markets (Primary); Germany (Primary); Lower Saxony (Primary)</t>
  </si>
  <si>
    <t>Battery Ventures is a private equity and venture capital investment firm specializing in seed, start-up, early and late stage ventures, mature, leveraged buy-outs, acquisitions, growth equity, PIPES, spin-outs, roll-ups, later stage, take private transactions, mid-market buyouts, special situations, expansion deals, secondary transactions, and distressed situations. The firm seeks to invest in companies of all stages. The firm specializes in equity and debt investments in technology driven companies. It primarily invests in the following sectors: web infrastructure; e-commerce; internet; internet applications; digital marketing technologies; social applications; mobile applications and services; healthcare information technology; mobile development platforms; consumer internet; digital media; information and data services; software as a service; healthcare; content management and monetization; data collection and analysis technologies; enterprise software; enterprise IT; green IT; analytics; interactive multiplayer gaming; next generation financial products and transaction systems; IT infrastructure; online marketplaces, social media, network monitoring and management, mobile data, data centers, wired/wireless service providers, media, financial services and technologies; marketing services; technology enabled businesses and services; process control automation; specialty retail; media; education; clean technology; fintech, communications infrastructure; analytical instrumentation for laboratory applications; advanced technology; security; artificial intelligence and cybersecurity, communication services; and infrastructure technologies focusing in the areas of big data, cloud computing infrastructure, open source, data center management, networking including networking for virtualized and cloud environment, virtualization, storage, disaster recovery, and semiconductors. For private equity investments, the firm focuses on companies operating in cleantech, software; financial services; technology enabled businesses; IT services and outsourcing; communications components, systems, and services; and industrial technology sectors. It also invests in, cable infrastructure; network and wireless infrastructure; security software and services; computing and storage infrastructure; application software; e-commerce products and services and retail; consumer technology; energy; and materials industries. The firm seeks to invest in companies globally and specifically based in United States; Canada; China; Europe; North America; India (focused on the, consumer finance; consumer internet; mobile; software; technology enabled services; BPO / ITES; components, infrastructure and communications services; and clean technology sectors); and Israel (focused on the, advanced materials and clean technology; communications services and infrastructure; financial services and technology enabled businesses; and semiconductors and components sectors). It seeks to make investments globally. It primarily invests between $5 million and $50 million over the life of the investment and has the ability to invest up to $100 million. The firm invests between $0.05 million and $50 million in seed and early stage investments or more in late stage or expansion investments. In case of private equity and buyout investments the firm can invest over $100 million equity in companies with revenues between $5 million and $200 million with an EBITDA from negative to $25 million. In case of investments in India, the firm invests $1 million to $10 million in early stage investments and between $20 million and $100 million in growth stage investments. It primarily acts as the lead institutional investor in its investments and also syndicates investments. The firm seeks to take board membership in its portfolio companies. It usually takes a minority or majority stake in its companies. It also invests private equity in undervalued companies. The firm invests about 20 percent of its funds to private equity. Battery Ventures was founded in 1983 and is based in Boston, Massachusetts with additional offices in North America, Asia and Europe.</t>
  </si>
  <si>
    <t>Boston Area (Primary);
Massachusetts (Primary);
Northeast (Primary);
United States and Canada (Primary);
United States of America (Primary);
Africa / Middle East;
Asia / Pacific;
Asia / Pacific Emerging Markets;
California;
Europe;
European Developed Markets;
India ;
Indian Sub-Continent;
Israel ;
Middle East;
New York;
New York City Area;
San Francisco Area;
United Kingdom;
West Coast</t>
  </si>
  <si>
    <t>Deutsche Balaton AG (DB:BBHK)
Deutsche Balaton AG is a private equity focusing on private equity investments in listed and unlisted companies, real estate investments and investments in other assets. It will consider investing in any industry, although the company tends to invest in manufacturing, investment and service industries. Deutsche Balaton tends to invest in both German and Hungarian companies. Main exit strategies are IPO or trade sale. The firm was founded in 1991 and is based in Heidelberg, Germany.
Global Derivative Trading GmbH
Global Derivative Trading GmbH is a specialized consumer services company. It provides other personal service activities. It is headquartered in Lehrte, Germany.</t>
  </si>
  <si>
    <t>Deutsche Balaton AG (DB:BBHK) (Baden-Württemberg (Primary); Europe (Primary); European Developed Markets (Primary); Germany (Primary));
Global Derivative Trading GmbH (Europe (Primary); European Developed Markets (Primary); Germany (Primary); Lower Saxony (Primary))</t>
  </si>
  <si>
    <t>Deutsche Balaton AG (DB:BBHK) (184.8)</t>
  </si>
  <si>
    <t>Basware Oyj (HLSE:BAS1V)</t>
  </si>
  <si>
    <t>HLSE:BAS1V</t>
  </si>
  <si>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</si>
  <si>
    <t>Purchase-To-Pay (P2P) Business: 163.4 (100.0%)</t>
  </si>
  <si>
    <t>Europe: 59.6 (36.5%);
Americas: 35.8 (21.9%);
Nordics: 59.4 (36.4%);
APAC: 8.5 (5.2%)</t>
  </si>
  <si>
    <t>Europe (Primary); European Developed Markets (Primary); Finland (Primary); Uusimaa (Primary)</t>
  </si>
  <si>
    <t>Accel-KKR LLC
Accel-KKR LLC is a private equity firm specializing in growth capital, debt investment and middle market investments. It also makes mezzanine investments. The firm seeks to invest in emerging growth, PIPEs, industry consolidation, buyouts of divisions of larger companies, divisional carveouts, subsidiaries and business units or operating assets from public companies; acquisitions and recapitalizations of closely held private companies; and going-private transactions of small and micro-cap public companies. In buyouts, the firm specifically targets assets that are considered or are likely to be considered non-core assets that will typically include businesses with business models that are inconsistent or are incompatible with the parent and may have been under-invested in for some period. It pursues acquisition and recapitalization of private companies that prefer to remain private, or which currently do not have the scale and/or growth profile to access the public markets but whose shareholder desire liquidity and/or access to growth capital including acquisition financing including founder and family-owned businesses. The firm pursues going private transactions in public companies that are either subscale for the public markets or whose management teams have a business plan that is most appropriately executed as a private company. It primarily invests in B2B software, technology industry including software, Internet technologies, online services, internet retail and IT enabled services as well as in various sub-segments including enterprise and infrastructure software, vertical market application software, technical software, networking software, enterprise computing and data storage, storage networking, data communications, telecommunications equipment, Internet services, business process outsourcing, supply chain, and professional IT services. It seeks to invest globally. The firm commits a wide range of capital, from less than $10 million to over $100 million, and typically invests in companies with annual revenues between $10 million and $200 million. It prefers to acquire majority ownership position, control investments, and minority growth investments. The firm is an affiliate of Accel Partners and Kohlberg Kravis Roberts &amp; Co. Accel–KKR LLC was founded in February 2000 and is based in Menlo Park, California with additional offices in Atlanta, Georgia, Mexico City, Mexico and London, United Kingdom.
Briarwood Capital Management Inc.
Briarwood Capital Management Inc. is a privately owned investment manager. The firm manages separate client focused commodity and futures portfolios. It invests in commodity and financial futures markets across the globe. Briarwood Capital Management Inc. was founded in 1996, and is based in New York, New York.
Long Path Partners, LP
Long Path Partners Limited Partnership was incorporated in 2018 and is headquartered in Darien, Connecticut.</t>
  </si>
  <si>
    <t>Accel-KKR LLC (California (Primary); San Francisco Area (Primary); United States and Canada (Primary); United States of America (Primary); West Coast (Primary); Atlanta Area; Central America &amp; Mexico; Europe; European Developed Markets; Georgia; Latin America and Caribbean; Mexico; Southeast; United Kingdom);
Briarwood Capital Management Inc. (New York (Primary); New York City Area (Primary); Northeast (Primary); United States and Canada (Primary); United States of America (Primary));
Long Path Partners, LP (Connecticut (Primary); Northeast (Primary); Stamford Area (Primary); United States and Canada (Primary); United States of America (Primary))</t>
  </si>
  <si>
    <t>AP Fonden 4
AP Fonden 4 (AP4) is a privately owned investment manager. The firm manages separate client-focused equity and fixed income portfolios and pension funds. It invests in public equity, fixed income, and real estate markets across the globe. The firm benchmarks the performance of its equity portfolios against SIX Return Index and MSCI World DNI Index. It also benchmarks the performance of its fixed income portfolio against Merrill Lynch Index and Handelsbanken Obligations Index. The firm employs a fundamental analysis to manage its equity and fixed income securities. It obtains external research to complement its in-house research. AP Fonden 4 is based in Stockholm, Sweden.
Ilmarinen Mutual Pension Insurance Company
Ilmarinen Mutual Pension Insurance Company provides statutory employees’ and self-employed persons’ pension insurance for employers and entrepreneurs operating in Finland. The company was founded in 1961 and is based in Helsinki, Finland.
Lannebo Fonder AB
Lannebo Fonder AB is a privately owned investment manager. The firm manages funds for its clients. It invests in the Swedish fixed income securities and Swedish and global equities. The firm employs fundamental analysis for stock picking. Lannebo Fonder is based in Stockholm, Sweden.</t>
  </si>
  <si>
    <t>AP Fonden 4 (Europe (Primary); European Developed Markets (Primary); Stockholm County (Primary); Sweden (Primary));
Ilmarinen Mutual Pension Insurance Company (Europe (Primary); European Developed Markets (Primary); Finland (Primary); Uusimaa (Primary));
Lannebo Fonder AB (Europe (Primary); European Developed Markets (Primary); Stockholm County (Primary); Sweden (Primary))</t>
  </si>
  <si>
    <t>Genex Power Limited (ASX:GNX)</t>
  </si>
  <si>
    <t>ASX:GNX</t>
  </si>
  <si>
    <t>Stonepeak Partners LP; Skip Enterprises Pty Ltd ATF Farquhar Trust</t>
  </si>
  <si>
    <t>IQTR1793243314</t>
  </si>
  <si>
    <t>Genex Power Limited develops and commercializes renewable energy generation and storage projects in Australia. The company generates power through hydro, wind, and solar projects. Its flagship project is the Kidston Clean Energy Hub comprising 50MW solar project and the 250MW Kidston Pumped hydro project located in the north Queensland. The company was incorporated in 2011 and is based in Sydney, Australia.</t>
  </si>
  <si>
    <t>development of Kidston Renewable Energy: 17.1 (100.0%)</t>
  </si>
  <si>
    <t>Australia: 17.1 (100.0%)</t>
  </si>
  <si>
    <t>Renewable Electricity</t>
  </si>
  <si>
    <t>Electric Power By Solar Energy (Primary); Electric Power By Wind Energy (Primary); Hydroelectric Power Generation (Primary); Independent Power and Renewable Electricity Producers (Primary); Renewable Electricity (Primary); Utilities (Primary); Utilities (Primary)</t>
  </si>
  <si>
    <t>Asia / Pacific (Primary); Asia / Pacific Developed Markets (Primary); Australia  (Primary); New South Wales (Primary)</t>
  </si>
  <si>
    <t>Skip Enterprises Pty Ltd ATF Farquhar Trust
Skip Enterprises Pty Ltd ATF Farquhar Trust is based in Sydney, Australia.
Stonepeak Partners LP
Stonepeak Partners LP is an principal investment firm specializing in infrastructure investments. The firm prefers to invest in infrastructure with a focus on power, midstream, renewables, energy, utilities, transportation, logistics and water. It seeks to invest in worldwide with a focus on North America and Australia. The firm will invest 70 percent of its capital in the US and 30 percent in Canada. It focuses on investments between $50 million and $200 million. Stonepeak Partners LP was founded in 2011 and is based in New York, New York with an additional office in Houston, Texas; Austin, Texas; Hong Kong; London, United Kingdom and Sydney, Australia.</t>
  </si>
  <si>
    <t>Skip Enterprises Pty Ltd ATF Farquhar Trust (Asia / Pacific (Primary); Asia / Pacific Developed Markets (Primary); Australia  (Primary); New South Wales (Primary));
Stonepeak Partners LP (New York (Primary); New York City Area (Primary); Northeast (Primary); United States and Canada (Primary); United States of America (Primary); Asia / Pacific; Asia / Pacific Developed Markets; Australia ; England; Europe; European Developed Markets; Greater London; Hong Kong ; Houston Area; New South Wales; Southwest; Texas; United Kingdom)</t>
  </si>
  <si>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</si>
  <si>
    <t>Healthcare Facilities &amp; Services: 1,001.5 (100.0%)</t>
  </si>
  <si>
    <t>United States: 1,001.5 (100.0%)</t>
  </si>
  <si>
    <t>Health Care Services</t>
  </si>
  <si>
    <t>Health Care (Primary); Health Care Equipment and Services (Primary); Health Care Providers and Services (Primary); Health Care Services (Primary)</t>
  </si>
  <si>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</si>
  <si>
    <r>
      <t xml:space="preserve">Seattle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Washington (Primary);
West Coast (Primary);
Asia / Pacific;
Asia / Pacific Developed Markets;
Asia / Pacific Emerging Markets;
Boston Area;
Brazil;
California;
Charlotte Area;
China ;
Colorado;
Delaware;
Denver Area;
England;
Europe;
European Developed Markets;
Far East;
Georgia;
Great Lakes;
Greater London;
Illinois;
Independence Area;
India ;
Indian Sub-Continent;
Japan ;
Kansas;
Karnataka;
Las Vegas Area;
Latin America and Caribbean;
Luxembourg;
Maharashtra;
Massachusetts;
Midatlantic;
Midwest;
Mountain;
Nevada;
New York;
New York City Area;
North Carolina;
Northeast;
Northern Virginia Area;
Oregon;
Portland Area;
Sacramento Area;
San Francisco Area;
San Jose Area;
São Paulo;
South America;
Southeast;
Southwest;
Tokyo;
United Kingdom;
Virginia;
Washington Area;
Washington, D. C.;
Wilmington Area</t>
    </r>
  </si>
  <si>
    <r>
      <t xml:space="preserve">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FMR LLC
FMR LLC is a privately owned investment manager. The firm was formerly known as FMR CORP. FMR LLC is based in Boston, Massachusetts.
Temasek Holdings (Private) Limited
Temasek Holdings (Private) Limited is a private equity and venture capital firm specializing in growth capital, restructuring, and divestiture transactions. The firm also invests in private equity and debt funds, such as buyout and growth capital funds, mezzanine funds, debt funds, technology venture capital funds, and life sciences venture capital funds. It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generally invests in North America and the Americas including Latin America, Asia, Singapore, Africa, Middle East, and OECD economies. Within Asia, it invests in companies based in India, Pakistan, South Asia, China, North Asia, Vietnam, and ASEAN Countries. It also invests in Europe. Temasek Holdings (Private) Limited was founded in 1974 and is based in Singapore, Singapore with additional offices in Asia, Europe, South America, and North America.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r>
      <rPr>
        <sz val="8"/>
        <rFont val="Arial"/>
        <family val="2"/>
      </rPr>
      <t xml:space="preserve">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Tiger Global Performance, LLC
Tiger Global Performance, LLC was incorporated in 2001 and is based in New York, New York.</t>
    </r>
  </si>
  <si>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FMR LLC (Boston Area (Primary); Massachusetts (Primary); Northeast (Primary); United States and Canada (Primary); United States of America (Primary));
Temasek Holdings (Private) Limited (Asia / Pacific (Primary); Asia / Pacific Developed Markets (Primary); Singapore  (Primary); Asia / Pacific Emerging Markets; Brazil; California; Central America &amp; Mexico; China ; Distrito Federal de Mexico; England; Europe; European Developed Markets; Far East; Greater London; India ; Indian Sub-Continent; Latin America and Caribbean; Maharashtra; Mexico; Midatlantic; New York; New York City Area; Northeast; San Francisco Area; São Paulo; South America; South-East Asia; United Kingdom; United States and Canada; United States of America; Vietnam ; Washington Area; Washington, D. C.; West Coast);
The Carlyle Group Inc. (NasdaqGS:CG) (Midatlantic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Tiger Global Performance, LLC (New York (Primary); New York City Area (Primary); Northeast (Primary); United States and Canada (Primary); United States of America (Primary))</t>
  </si>
  <si>
    <t>BlackRock, Inc. (NYSE:BLK) (108,316.5); The Carlyle Group Inc. (NasdaqGS:CG) (10,664.5)</t>
  </si>
  <si>
    <t>seha corporation operates in the paperboard industry in South Korea. The company offers industrial papers, including duplex boards with gray back, uncoated duplex boards with gray back, coated pizza box boards, duplex boards with white back, folding box boards, SBS-two side coated, cast coated papers, and cast white boards; and food wrapping/functional papers, such as solid bleached high bulk, kraft liner boards, coated fresh SC, and carrier boards. It also provides fancy papers, including glacis; and transfer papers, such as quick dry and sticky type sublimation inkjet papers. seha corporation exports its products to 20 countries. The company was formerly known as Serim Paper Manufacturing Co., Ltd. and changed its name to seha corporation in 2007. seha corporation was founded in 1984 and is headquartered in Daegu, South Korea. seha corporation is a subsidiary of Haesung Industrial Co., Ltd.</t>
  </si>
  <si>
    <t>Containers and Packaging (Primary); Converted Paper And Paperboard Products (Primary); Die-Cut Paper, Paperboard And Cardboard (Primary); Materials (Primary); Materials (Primary); Paper Packaging (Primary); Paper and Forest Products; Paper Manufacturing; Paper Products; Paperboard Mills</t>
  </si>
  <si>
    <t>Haesung Industrial Co., Ltd. (KOSDAQ:A034810)
Haesung Industrial Co., Ltd. operates in real estate sector in South Korea. It rents office and shopping malls; and develops, manages, and sells real estate properties. The company also provides services, such as planning, feasibility study, site selection, purchase, contract, design, supervision, construction and follow-up management, interior, and remodeling construction. Further, it offers building facility management services, including building maintenance and risk management, facility management and operation, cleaning, and security; and asset management services, as well as operates parking lots. Haesung Industrial Co., Ltd. was founded in 1954 and is based in Seoul, South Korea.
Hankuk Paper Mfg. Co., Ltd
Hankuk Paper Mfg. Co., Ltd produces and sells various paper products in South Korea. The company offers printing and writing papers, including wood-free, special wood-free, MFC, art, and rough glass papers; and copying papers. It also provides specialty papers, such as wallpapers, release papers, labels, packaging papers, transfer base papers, color papers, high speed digital inkjet papers, food papers, interleaving papers, fancy papers, information papers, heat sensitive papers, and other specialty papers, as well as pulp boards. The company was formerly known as Hankuk Special Paper Manufacturing Co., Ltd. and changed its name to Hankuk Paper Mfg. Co., Ltd in December 1966. Hankuk Paper Mfg. Co., Ltd was founded in 1958 and is headquartered in Seoul, South Korea.</t>
  </si>
  <si>
    <t>Haesung Industrial Co., Ltd. (KOSDAQ:A034810) (Asia / Pacific (Primary); Asia / Pacific Developed Markets (Primary); Korea, South  (Primary));
Hankuk Paper Mfg. Co., Ltd (Asia / Pacific (Primary); Asia / Pacific Developed Markets (Primary); Korea, South  (Primary))</t>
  </si>
  <si>
    <t>Haesung Industrial Co., Ltd. (KOSDAQ:A034810) (197.2)</t>
  </si>
  <si>
    <t>Uamco., Ltd., Investment Arm is a principal investment firm based in South Korea.</t>
  </si>
  <si>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</si>
  <si>
    <t>United States - Franchise: 49.1 (28.7%);
Rest of World - Equipment and Merchandise: 18.8 (11.0%);
Rest of World- Franchise: 16.1 (9.4%);
United States - Equipment and Merchandise: 66.6 (38.9%);
Australia- Equipment and Merchandise: 6.8 (4.0%);
Australia - Franchise: 13.8 (8.1%)</t>
  </si>
  <si>
    <t>Leisure Facilities</t>
  </si>
  <si>
    <t>Consumer Discretionary (Primary); Consumer Services (Primary); Gyms and Physical Fitness Facilities (Primary); Hotels, Restaurants and Leisure (Primary); Leisure Facilities (Primary); Sports and Related Services (Primary); Diversified Financial Services; Diversified Financials; Financials; Investment Services and Holding Companies; Multi-Sector Holdings; Patent Owners and Lessors</t>
  </si>
  <si>
    <t>Austin Area (Primary); Southwest (Primary); Texas (Primary); United States and Canada (Primary); United States of America (Primary)</t>
  </si>
  <si>
    <t>Kennedy Lewis Investment Management LLC is a private equity firm specializing in middle-market companies. The firm deploy capital opportunistically across public, private, performing and distressed investment opportunities primarily in United States. Kennedy Lewis Investment Management LLC is based in New York, New York with an additional office in Miami, Florida.</t>
  </si>
  <si>
    <t>New York (Primary);
New York City Area (Primary);
Northeast (Primary);
United States and Canada (Primary);
United States of America (Primary);
Florida;
Miami Area;
Southeast</t>
  </si>
  <si>
    <t>Bardin Hill Investment Partners LP
Bardin Hill Investment Partners LP is an employee owned hedge fund sponsor. It provides its services to public and private pension funds, endowments, foundations, financial institutions, insurance companies, funds of hedge funds, and high net worth individuals. The firm invests in the public equity and fixed income markets across the globe. Its fixed income investments primarily include stressed/distressed and undervalued asset-backed securities and senior secured bank loans. The firm employs specialized strategies focused on stressed/distressed and undervalued asset-backed securities; long-only strategies focused on senior secured bank loans; long/short equity strategies; and hybrid strategies focused on long/short corporate debt investing. It combines qualitative, quantitative, and fundamental analysis with combination of top-down and bottom-up approach to make its investments. The firm conducts in-house research to make its investments. It was formerly known as Halcyon Asset Management LLC. Halcyon Capital Management LP was founded in 1981 and is based in New York City with additional offices in London, United Kingdom and Luxembourg, Luxembourg.
Drawbridge DSO Securities LLC
Drawbridge DSO Securities LLC was incorporated in 2004 and is based in New York, New York.
Fortress Investment Group LLC
Fortress Investment Group LLC is a private equity arm of SoftBank Group Corp., specializing in buyout, recapitalization, and turnaround situations. It prefers to invest in financial services, particularly loan servicing and consumer finance, real estate, transportation &amp; energy/infrastructure, gaming, real estate, leisure, media and telecommunications, healthcare and senior living. It also invests in energy, power generation equipment’s, consumer discretionary, healthcare facilities, and independent power and renewable electricity procedures. In distressed situations, the firm will seek to secure corporate ownership or control by working with a company's board of directors or creditor's committee. It prefers to have majority stake in companies. The firm invests in distressed and undervalued assets and tangible and intangible assets such as real estate, capital assets, natural resources, and intellectual property. The firm primarily provides its services to individuals. It also provides its services to high net worth individuals. The firm invests in the fixed income, currency, equity, derivatives, and commodity markets across the globe. It also launches and manages hedge funds, credit-focused funds, real estate funds, and private equity funds. The firm makes control-oriented investments in cash flow generating, asset-based businesses and also acquire assets or make debt investments. The firm’s alternative investments include investment in real estate markets, and distressed real estate loan acquisitions. It considers investments in North America, Caribbean and Western Europe for private equity. It prefers majority stake. Fortress Investment Group LLC was founded in 1998 and is based in New York City, New York with additional offices in North America.
Gcm Grosvenor Strategic Credit Sidecar Trading, L.P.
Gcm Grosvenor Strategic Credit Sidecar Trading, L.P. was incorporated in 2021 and is based In Chicago, Illinois.
L1 Capital Long Short Fund
L1 Capital Long Short Fund is an equity hedge fund launched and managed by L1 Capital Pty Limited. The fund seeks to take long and short positions to make investments. It employs fundamental analysis with bottom-up stock picking approach to create its portfolio. L1 Capital Long Short Fund was formed on September 1, 2014 and is domiciled in Australia.
L1 Capital Pty. Limited
L1 Capital Pty. Limited is an employee owned investment manager. It provides its services to large superannuation funds, endowment funds, financial planning groups, asset consultants, family offices, high net worth individuals and retail investors. The firm launches and manages funds. It invests in the public equity markets across the globe. The firm primarily invests in value stocks. It employs fundamental analysis to create its portfolios. L1 Capital Pty. Limited was formed on 2007 and is based in Melbourne, Australia with additional offices in Miami Beach, Florida, Sydney, Australia and London, United Kingdom.
L1 Long Short Fund Limited (ASX:LSF)
L1 Long Short Fund Limited is a equity fund launched and managed by L1 Capital Pty Ltd. The fund investments predominantly in Australian and New Zealand securities. It employs long and short strategy to make its investments. The fund employs bottom up approach to make its investments. It is was formed in September 2014 and is domiciled in Australia.
MWIG LLC
MWIG LLC was incorporated in 2019 and is based in Key West, Florida.</t>
  </si>
  <si>
    <t>Bardin Hill Investment Partners LP (New York (Primary); New York City Area (Primary); Northeast (Primary); United States and Canada (Primary); United States of America (Primary); Europe; European Developed Markets; Luxembourg; United Kingdom);
Db Ventures Limited (Europe (Primary); European Developed Markets (Primary); United Kingdom (Primary));
Drawbridge DSO Securities LLC (New York (Primary); New York City Area (Primary); Northeast (Primary); United States and Canada (Primary); United States of America (Primary));
Fortress Investment Group LLC (New York (Primary); New York City Area (Primary); Northeast (Primary); United States and Canada (Primary); United States of America (Primary); Asia / Pacific; Asia / Pacific Developed Markets; Atlanta Area; California; Connecticut; Dallas Area; England; Europe; European Developed Markets; Georgia; Greater London; Hong Kong ; Los Angeles Area; San Francisco Area; Southeast; Southwest; Stamford Area; Texas; United Kingdom; West Coast);
Gcm Grosvenor Strategic Credit Sidecar Trading, L.P. (Chicago Area (Primary); Great Lakes (Primary); Illinois (Primary); United States and Canada (Primary); United States of America (Primary));
L1 Capital Long Short Fund (Asia / Pacific (Primary); Asia / Pacific Developed Markets (Primary); Australia  (Primary); Victoria (Primary));
L1 Capital Pty. Limited (Asia / Pacific (Primary); Asia / Pacific Developed Markets (Primary); Australia  (Primary); Victoria (Primary); Europe; European Developed Markets; Florida; Miami Area; New South Wales; Southeast; United Kingdom; United States and Canada; United States of America);
L1 Long Short Fund Limited (ASX:LSF) (Asia / Pacific (Primary); Asia / Pacific Developed Markets (Primary); Australia  (Primary); Victoria (Primary));
MWIG LLC (Florida (Primary); South Florida Area (Primary); Southeast (Primary); United States and Canada (Primary); United States of America (Primary))</t>
  </si>
  <si>
    <t>L1 Long Short Fund Limited (ASX:LSF) (1,086.8)</t>
  </si>
  <si>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</si>
  <si>
    <t>Micro Focus Product Portfolio: 2,743.8 (100.0%)</t>
  </si>
  <si>
    <t>Application Software (Primary); Enterprise Software (Primary); Information Technology (Primary); Software (Primary); Software and Services (Primary)</t>
  </si>
  <si>
    <t>Berkshire (Primary); England (Primary); Europe (Primary); European Developed Markets (Primary); United Kingdom (Primary); California; San Jose Area; United States and Canada; United States of America; West Coast</t>
  </si>
  <si>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eDiscovery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Open Text Corporation was incorporated in 1991 and is headquartered in Waterloo, Canada.</t>
  </si>
  <si>
    <t>Canada (Primary);
Ontario (Primary);
United States and Canada (Primary);
Austin Area;
Boston Area;
California;
Maryland;
Massachusetts;
Midatlantic;
Northeast;
San Francisco Area;
Southwest;
Texas;
United States of America;
West Coast</t>
  </si>
  <si>
    <t>Dodge &amp; Cox is a privately owned investment manager. The firm provides its services to individuals, high net worth individuals, banking or thrift institutions, investment companies, pooled investment vehicles, pension and profit sharing plans, charitable organizations, corporations, state or municipal government entities, other investment advisers, insurance companies, corporate retirement plans, public retirement plans, Taft-Harley plans, tax exempt institutions, endowments, and foundations. It manages separate client-focused equity, fixed income, and balanced portfolios. The firm also manages equity, fixed income, and balanced mutual funds. It invests in the public equity and fixed income markets. The firm employs fundamental analysis along with bottom-up stock picking approach to create its portfolios. It conducts in-house research to make its investments. Dodge &amp; Cox was founded in 1930 and is based in San Francisco, California.</t>
  </si>
  <si>
    <t>Samil C&amp;S Co.,Ltd engages in the production and sale of concrete piles and steel structures in South Korea. It offers PHC, high strength, large-diameter, retaining, and composite piles; and produces and installs steel structures, including steel bridges, composite girders, sluice, shipbuilding blocks, and wind equipment. The company was formerly known as Daelim C&amp;S Co. Ltd. and changed its name to Samil C&amp;S Co.,Ltd in September 2020. The company was founded in 1962 and is headquartered in Seoul, South Korea. As of August 31, 2020, Samil C&amp;S Co.,Ltd operates as a subsidiary of Samil Ecostec Co.,Ltd.</t>
  </si>
  <si>
    <t>Concrete (Primary); Concrete Blocks, Pipes and Brick (Primary); Construction Materials (Primary); Construction Materials (Primary); Materials (Primary); Materials (Primary); Capital Goods; Construction and Engineering; Construction and Engineering; Industrials; Prefabricated Buildings and Components; Prefabricated Metal Buildings and Components</t>
  </si>
  <si>
    <t>Samil Ecostec Co.,Ltd. was incorporated in 2009 and is based in Yongin-si, South Korea.</t>
  </si>
  <si>
    <t>DL Holdings Co.,Ltd., through its subsidiaries, operates in the construction, petrochemical, energy/manufacturing, leisure, culture, and education businesses. It undertakes various plant, civil, building, and housing works; and provides various petrochemical products, as well as synthetic resins and other plastic materials. The company also engages in the thermal and wind power generation business. In addition, it offers automotive parts and motorcycles; concrete pipes and concrete structural component products; and real estate development and consulting, management, and rental services. Further, the company operates hotels; art museums that are specialized in photography, design, and fashion; and a university for the training of professional manpower. DL Holdings Co.,Ltd. was incorporated in 1939 and is based in Seoul, South Korea.</t>
  </si>
  <si>
    <t>WellteQ Digital Health Inc. (CNSX:WTEQ)</t>
  </si>
  <si>
    <t>CNSX:WTEQ</t>
  </si>
  <si>
    <t>Advanced Human Imaging Limited (ASX:AHI)</t>
  </si>
  <si>
    <t>WellteQ Digital Health Inc. provides digital corporate wellness solutions that offers data-driven personalized health and wellness coaching to engage its users in healthier behaviors. It develops internet of medical things HealthHub for distributed virtual care deployments in enterprise health, clinic, pharmacy, and remote locations. The company’s wellteq HealthHub connects, manages, and monitors standardized medical and nonmedical devices. WellteQ Digital Health Inc. is headquartered in Vancouver, Canada.</t>
  </si>
  <si>
    <t>Software Services: .8 (86.5%);
Consulting and Service Delivery: .1 (11.0%);
Other Revenue: .0 (2.5%)</t>
  </si>
  <si>
    <t>Australia: .6 (67.5%);
Singapore: .3 (32.5%)</t>
  </si>
  <si>
    <t>Health Care Technology</t>
  </si>
  <si>
    <t>Health Care (Primary); Health Care Equipment and Services (Primary); Health Care Technology (Primary); Health Care Technology (Primary); Healthcare Industry Software (Primary)</t>
  </si>
  <si>
    <t>British Columbia (Primary); Canada (Primary); United States and Canada (Primary)</t>
  </si>
  <si>
    <t>Advanced Human Imaging Limited operates as a mobile application and technology development company in Australia and internationally. It develops and patents BodyScan, a proprietary measurement/dimensioning technology that enables end-user to check and assess body dimensions using a smartphone. The company also provides FaceScan for measuring vital signs, and risks associated with cardiovascular disease, heart attack, and stroke; and DermaScan, a dermatological scanner.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</si>
  <si>
    <t>VNET Group, Inc., an investment holding company, provides hosting and related services in China. It offers managed hosting services consisting of managed retail services, such as colocation services that dedicate data center space to house customers’ servers and networking equipment, as well as allow customers to lease partial or entire cabinets for their servers; server administration services; interconnectivity services that allow customers to connect their servers; value-added services, including hybrid IT, bare metal, firewall, server load balancing, data backup and recovery, data center management, server management, and backup server services; cloud services that allow customers to run applications over the internet using IT infrastructure; VPN Services that extend customers’ private networks by setting up connections through the public internet. The company also provides operating system support and assistance with updates, server monitoring, server backup and restoration, server security evaluation, firewall services, and disaster recovery services; site selection, planning, design, and construction services for wholesale and retail data centers. It serves information technology and cloud services, communications and social networking, gaming and entertainment, e-commerce, automobile, financial services, and blue-chip and small-to-mid-sized enterprises; government agencies; individuals; and telecommunication carriers. As of December 31, 2021, it operated 40 self-built data centers and 64 partnered data centers with 78,540 cabinets under management. The company was formerly known as 21Vianet Group, Inc. and changed its name to VNET Group, Inc. in October 2021. VNET Group, Inc. was founded in 1999 and is headquartered in Beijing, the People’s Republic of China.</t>
  </si>
  <si>
    <t>Hosting and Related Services: 974.1 (100.0%)</t>
  </si>
  <si>
    <t>People's Republic of China (PRC): 974.1 (100.0%)</t>
  </si>
  <si>
    <t>Internet Services and Infrastructure</t>
  </si>
  <si>
    <t>Co-location/Data Centers (Primary); Information Technology (Primary); Infrastructure Services (Primary); Internet Services and Infrastructure (Primary); IT Services (Primary); Software and Services (Primary); Communication Services; Diversified Telecommunication Services; Integrated Telecommunication Services; Internet Service Providers (ISP); Telecommunication Services</t>
  </si>
  <si>
    <t>Xiaomi Ventures Limited operates as an investment arm of Xiaomi Inc. Xiaomi Ventures Limited is based in Beijing, China.</t>
  </si>
  <si>
    <t>Gencan Capital Inc. does not have significant operations. Previously, it was involved in the solar energy generation business. The company was formerly known as Genterra Energy Inc. and changed its name to Gencan Capital Inc. in August 2015. Gencan Capital Inc. was incorporated in 2013 and is based in Toronto, Canada. Gencan Capital Inc. is a subsidiary of Genterra Capital Inc.</t>
  </si>
  <si>
    <t>Electric Power By Solar Energy (Primary); Independent Power and Renewable Electricity Producers (Primary); Renewable Electricity (Primary); Utilities (Primary); Utilities (Primary)</t>
  </si>
  <si>
    <t>Canada (Primary); Ontario (Primary); United States and Canada (Primary)</t>
  </si>
  <si>
    <t>Forum Financial Corporation
Forum Financial Corporation is a private equity firm specializing in investments in health care, real estate, and financial industries. Forum Financial Corporation is based in Toronto, Canada.
Genterra Capital Inc.
Genterra Capital Inc. engages in the rental of real estate properties in Ontario, Canada. The company’s real estate investment portfolio includes industrial single and multi-tenant, multi-tenant commercial, commercial residential redevelopment, and loft conversion properties. It also invests in the marketable securities and notes receivable. The company is headquartered in Toronto, Canada.
York Capital Funding Inc.
York Capital Funding Inc. was incorporated in 2012 and is based in Toronto, Canada.</t>
  </si>
  <si>
    <t>Forum Financial Corporation (Canada (Primary); Ontario (Primary); United States and Canada (Primary));
Genterra Capital Inc. (Canada (Primary); Ontario (Primary); United States and Canada (Primary));
York Capital Funding Inc. (Canada (Primary); Ontario (Primary); United States and Canada (Primary))</t>
  </si>
  <si>
    <t>PF Group Holdings Limited, an investment holding company, provides services primarily related to equity and debt securities traded on the Stock Exchange in Hong Kong. The company offers securities dealing and brokerage services; placing and underwriting services; financing services, including securities and initial public offering margin financing, loan financing, and money lending; and asset management services. It also provides ancillary services that include application for new issues and nominee services, such as collection of cash and scrip dividends. In addition, the company offers referral services in relation to fund raising related and other projects, as well as supply chain services. PF Group Holdings Limited was founded in 1988 and is headquartered in Central, Hong Kong. PF Group Holdings Limited  operates as a subsidiary of Chance Wise Investments Limited.</t>
  </si>
  <si>
    <t>Segment Adjustment: .1 (7.1%);
Professional Service Fee Income: .0 (1.6%);
Financing Services: .6 (65.0%);
Securities Dealing and Brokerage Services: .3 (26.3%)</t>
  </si>
  <si>
    <t>Hong Kong: 1.1 (100.0%)</t>
  </si>
  <si>
    <t>Capital Markets (Primary); Diversified Financials (Primary); Financials (Primary); Investment Banking (Primary); Investment Banking and Brokerage (Primary); Investment Brokerage Services (Primary); Securities and Commodities Markets Services (Primary); Security Brokers and Dealers (Primary); Security Underwriting Services (Primary); Air Freight and Logistics; Air Freight and Logistics; Asset Management and Custody Banks; Industrials; Transportation</t>
  </si>
  <si>
    <t>Thoughtful Mind Limited, a holding company, offers securities dealing and brokerage services; placing and underwriting services; financing services, including securities and initial public offering margin financing; and asset management services.. The company was incorporated in 2015 and is based in British Virgin Islands.</t>
  </si>
  <si>
    <t>British Virgin Islands (Primary);
Caribbean (Primary);
Latin America and Caribbean (Primary)</t>
  </si>
  <si>
    <t xml:space="preserve">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t>
  </si>
  <si>
    <t>Contract Operations: 374.3 (49.2%);
Aftermarket Services: 117.0 (15.4%);
Product Sales: 269.7 (35.4%)</t>
  </si>
  <si>
    <t>Oil and Gas Equipment and Services</t>
  </si>
  <si>
    <t>Energy (Primary); Energy (Primary); Energy Equipment and Services (Primary); Oil and Gas Equipment and Services (Primary); Oil and Gas Field Services (Primary); Oil and Gas Machinery and Equipment (Primary); Capital Goods; Industrials; Machinery Distribution; Oil and Gas Machinery and Equipment Distribution; Trading Companies and Distributors; Trading Companies and Distributors</t>
  </si>
  <si>
    <t>Houston Area (Primary); Southwest (Primary); Texas (Primary); United States and Canada (Primary); United States of America (Primary)</t>
  </si>
  <si>
    <t>Enerflex Ltd. supplies natural gas compression, oil and gas processing, refrigeration systems, energy transition solutions, and electric power generation equipment to the oil and natural gas industry. The company provides custom and standard compression packages for reciprocating and screw compressor applications; and designs, engineers, manufactures, constructs, and installs modular natural gas processing equipment, refrigeration systems, and electric power solutions, as well as engages in re-engineering, re-configuration, and re-packaging of compressors for various field applications; and modular processing equipment and waste gas systems for natural gas facilities. It also offers after-market services, parts distribution, operations and maintenance solutions, equipment optimization and maintenance programs, manufacturer warranties, exchange components, long-term service agreements, and technical services. In addition, the company rents natural gas compressors totaling approximately 800,000 horsepower. It serves small to large independent producers, integrated oil and natural gas companies, midstream and petrochemical companies, power generation companies, users of natural gas-fired electric power, and carbon capture players in Canada, the United States, Argentina, Bolivia, Brazil, Colombia, Mexico, the United Kingdom, Bahrain Kuwait, Oman, the United Arab Emirates, Australia, New Zealand, Indonesia, Malaysia, and Thailand. Enerflex Ltd. was founded in 1980 and is headquartered in Calgary, Canada.</t>
  </si>
  <si>
    <t>Alberta (Primary);
Canada (Primary);
United States and Canada (Primary)</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</si>
  <si>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EGI-Fund (05-07) Investors, L.L.C.
EGI-Fund (05-07) Investors, L.L.C. was incorporated in 2004 and is based in Chicago, Illinois.
EGI-Fund B L.L.C.
EGI-Fund B L.L.C. was incorporated in 2015 and is based in Chicago, Illinois.
EGI-Fund C, L.L.C
EGI-Fund C, L.L.C was incorporated in 2018 and is based in Chicago, Illinois.</t>
  </si>
  <si>
    <t>Chai Trust Co LLC (Great Lakes (Primary); Illinois (Primary); United States and Canada (Primary); United States of America (Primary));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EGI-Fund (05-07) Investors, L.L.C. (Chicago Area (Primary); Great Lakes (Primary); Illinois (Primary); United States and Canada (Primary); United States of America (Primary));
EGI-Fund (08-10) Investors, L.L.C (Chicago Area (Primary); Great Lakes (Primary); Illinois (Primary); United States and Canada (Primary); United States of America (Primary));
EGI-Fund (11-13) Investors, L.L.C (Chicago Area (Primary); Great Lakes (Primary); Illinois (Primary); United States and Canada (Primary); United States of America (Primary));
EGI-Fund B L.L.C. (Chicago Area (Primary); Great Lakes (Primary); Illinois (Primary); United States and Canada (Primary); United States of America (Primary));
EGI-Fund C, L.L.C (Chicago Area (Primary); Great Lakes (Primary); Illinois (Primary); United States and Canada (Primary); United States of America (Primary))</t>
  </si>
  <si>
    <t>As of July 1, 2020, Community Shores Bank Corporation was acquired by ChoiceOne Financial Services, Inc. Community Shores Bank Corporation operates as the bank holding company for Community Shores Bank that provides various commercial and consumer banking services primarily in the communities of Muskegon and Northern Ottawa counties, Michigan. The company offers checking, savings, certificates of deposit, and individual retirement accounts; and time deposits. Its loan products comprises fixed rate and adjustable rates loans, construction loans and loans for condominiums; home equity loans; installment loans and credit lines; and small business lines of credit, term loans, commercial real estate loans, letters of credit, and SBA loans. The company also offers credit, debit, and gift cards; investment products; and overdraft, online banking, ACH origination, bill payment, merchant, re-order checks, wire transfers, safe deposit boxes, notary, and courier services, as well as online, telephone, and mobile banking services. It serves individuals, businesses, schools, associations, churches, non-profit organizations, financial institutions, and government authorities. Community Shores Bank Corporation was founded in 1998 and is based in Muskegon, Michigan.</t>
  </si>
  <si>
    <t>Grand Rapids Area (Primary); Great Lakes (Primary); Michigan (Primary); United States and Canada (Primary); United States of America (Primary)</t>
  </si>
  <si>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</si>
  <si>
    <t>Grand Rapids Area (Primary);
Great Lakes (Primary);
Michigan (Primary);
United States and Canada (Primary);
United States of America (Primary)</t>
  </si>
  <si>
    <t>Abundante Limited, an investment holding company, manufactures, supplies, and sells ready-mixed concrete in Singapore and Malaysia. The company operates in two segments, Concrete Pumping Services and Waste Management Services. It also engages in the rental of concrete pumps and the trading of concrete-making raw materials; and provision of waste management and CCTV sewer inspection services. The company was formerly known as Transit-Mixed Concrete Ltd and changed its name to Abundante Limited in June 2022. Abundante Limited was incorporated in 1979 and is based in Singapore.</t>
  </si>
  <si>
    <t>Waste Management: 1.0 (14.8%);
Concrete Pumping Services: 5.6 (85.2%)</t>
  </si>
  <si>
    <t>Malaysia: .3 (4.2%);
Singapore: 5.7 (95.8%)</t>
  </si>
  <si>
    <t>Concrete (Primary); Construction Materials (Primary); Construction Materials (Primary); Materials (Primary); Materials (Primary); Ready-Mixed Concrete (Primary); Capital Goods; Commercial and Professional Services; Commercial Services and Supplies; Construction and Engineering; Construction and Engineering; Construction Machinery Distribution; Construction Machinery Rental and Leasing; Construction Support Services; Environmental and Facilities Services; Industrials; Machinery Distribution; Machinery Rental and Leasing; Pumps and Pumping Equipment Distribution; Sanitary Services; Trading Companies and Distributors; Trading Companies and Distributors</t>
  </si>
  <si>
    <t>Asia / Pacific (Primary); Asia / Pacific Developed Markets (Primary); Singapore  (Primary)</t>
  </si>
  <si>
    <t>Kheng Leong Company Pte Ltd develops residential and retail projects across the Asia Pacific region from Shanghai, Hong Kong, Sydney, London, and Los Angeles. The company was incorporated in 1949 and is based in Singapore. It has an additional office in Shanghai, China.</t>
  </si>
  <si>
    <t>Asia / Pacific (Primary);
Asia / Pacific Developed Markets (Primary);
Singapore  (Primary)</t>
  </si>
  <si>
    <t>AVEO Pharmaceuticals, Inc., an oncology-focused biopharmaceutical company, focuses on developing and commercializing medicines for patients with cancer. It markets FOTIVDA, an oral, next-generation vascular endothelial growth factor receptor tyrosine kinase inhibitor, which is used for the treatment of adult patients with relapsed or refractory advanced renal cell carcinoma (RCC). The company is also developing tivozanib for the treatment of RCC, hepatocellular carcinoma, ovarian cancer, immunologically cold tumors, and cholangiocarcinoma. In addition, it is developing Ficlatuzumab, a potent humanized immunoglobulin G1 (IgG1) monoclonal antibody that targets hepatocyte growth factor that is in a Phase II clinical trial for the treatment of head and neck squamous cell carcinoma, pancreatic cancer, and acute myeloid leukemia; AV-380, a potent humanized IgG1 inhibitory monoclonal antibody for the treatment or prevention of cachexia; AV-203, a potent humanized IgG1 monoclonal antibody that targets ErbB3; and AV-353 that targets the Notch 3 pathway. The company has collaborations and license agreements with AstraZeneca PLC; EUSA Pharma (UK) Limited; Biodesix, Inc.; CANbridge Life Sciences, Ltd.; Biogen Idec International GmbH; St. Vincent’s Hospital Sydney Limited; and Kyowa Kirin Co., Ltd. The company was formerly known as GenPath Pharmaceuticals, Inc. and changed its name to AVEO Pharmaceuticals, Inc. in March 2005. AVEO Pharmaceuticals, Inc. was incorporated in 2001 and is headquartered in Boston, Massachusetts.</t>
  </si>
  <si>
    <t>Pharmaceuticals: 94.3 (100.0%)</t>
  </si>
  <si>
    <t>United States: 94.3 (100.0%)</t>
  </si>
  <si>
    <t>LG Chem, Ltd., together with its subsidiaries, engages in the petrochemicals, energy solutions, advanced materials, life sciences, and common and others businesses in South Korea, China, Asia, the United States, Europe, and internationally. It provides olefin petrochemicals, including ethylene, propylene, butadiene from Naphtha; synthetic resin and synthetic components from olefin, and aromatic petrochemicals, such as benzene; propylene, polypropylene, bisphenol A, acrylonitrile butadiene styrenes, EP, polyvinyl chloride, plasticizers, acrylics, super absorbent polymers, synthetic rubber, and others. The company also manufactures and supplies IT and new application batteries for mobile phones and laptop computers; automotive batteries for electric vehicles; and energy storage system batteries. In addition, it manufactures and supplies various IT materials, such as polarizers, automotive materials, glass substrates, OLED films, OLED materials, battery materials and others, and RO membranes, as well as semiconductor materials, and display and battery materials for LCD photoresist. Further, the company offers human growth hormones, such as Eutropin; diabetes drugs, such as Zemiglo; bovine somatotropins, such as Boostin; vaccines; hyaluronic acid fillers, such as YVORIE, and others; and fine chemical products, such as herbicide PYANCHOR for rice farming. Additionally, it provides crop protection products, seeds, fertilizers, agricultural pesticides, and others; pharmaceutical research services; and facility management and general cleaning services. The company also manufactures and sells adhesives and electronic parts; sells pharmaceutical products; sells water processing membranes; agricultural pesticides licensing; and invests in venture companies. LG Chem, Ltd. was founded in 1947 and is headquartered in Seoul, South Korea.</t>
  </si>
  <si>
    <t>Aigh Capital Management, LLC
Aigh Capital Management, LLC is a principal investment firm. Aigh Capital Management, LLC is based in Baltimore, Maryland.
AIGH Investment Partners, L.L.C.
AIGH Investment Partners, L.L.C. was incorporated in 2004 and is based in Baltimore, Maryland.
Dafna Capital Management, LLC
DAFNA Capital Management, LLC is an employee owned hedge fund manager. The firm provides its services to pooled investment vehicles. The firm invests in public equity and fixed income markets. It launches and manages hedge funds for its clients. It employs fundamental and technical analysis to create its portfolios. DAFNA Capital Management, LLC was founded in December 13, 1999, and is based in Los Angeles, California.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New Leaf Venture Partners, LLC
New Leaf Venture Partners, LLC is a private equity and venture capital firm specializing in growth capital and PIPES transactions in incubation, seed, early, mid, and late venture, later stage investments in public and private companies. It seeks to invest in companies across all phases, from startup to public offerings and crossover rounds, IPOs, public financings as well as open market purchases. It prefers to invest in the healthcare sector including biopharmaceuticals products, commercial stage medical devices, healthcare-related information technology, life science tools, pharmaceutical research and development, medical device research equipment, and variety of stages in molecular diagnostics, information convergence, healthcare biological research, and laboratory infrastructure technologies. Within biopharmaceuticals, the firm seeks to invest in drug development, clinical trial design, and pharmaceutical markets. Within life science tools, it seeks to invest in research tools that accelerate the discovery process, uncover novel insights into the biology of disease and health, or personalize diagnoses and treatment. Within Information Convergence, it focuses on enabling the transformation of healthcare and the life sciences by increasing quality and efficiency through the convergence of technology and information-based products and applications. It prefers to invest between $5 million and $30 million in its portfolio companies with revenues exceeding $100 million. The firm typically seeks to take a board seat in its portfolio companies. New Leaf Venture Partners, LLC was founded in 2005 and is based in New York, New York.
Perceptive Advisors LLC
Perceptive Advisors LLC is a venture capital and incubator firm specializes in Series A, seed, incubation and investments in throughout the company’s life cycle participating in early and late stage venture, crossover rounds, leading IPOs, and public follow on financings. The firm primarily provides its services to institutional investors, financial institutions, other investment funds, and high-net-worth individuals. It also manages separate client-focused equity portfolios. The firm seeks to invest in healthcare sector including biotechnology, pharmaceuticals, life sciences, diagnostics, digital health, drug technologies, medical devices and healthcare services. The firm invests in the public equity markets of the United States. It makes equity investment between $10 million and $200 million. It invests in both private and public companies with publicly-traded companies ranging from small capitalization to multinational large capitalization companies. The firm employs hedging strategy using long and short equity positions, equity options, and index options. It also employs technical analysis to make its investments. The firm conducts in-house research to make its investments. Perceptive Advisors LLC was founded in 1999 and is based in New York, New York with an additional office in Boston, Massachusetts.</t>
  </si>
  <si>
    <r>
      <rPr>
        <sz val="8"/>
        <rFont val="Arial"/>
        <family val="2"/>
      </rPr>
      <t xml:space="preserve">Aigh Capital Management, LLC (Maryland (Primary); Midatlantic (Primary); United States and Canada (Primary); United States of America (Primary));
AIGH Investment Partners, L.L.C. (Baltimore Area (Primary); Maryland (Primary); Midatlantic (Primary); United States and Canada (Primary); United States of America (Primary));
Dafna Capital Management, LLC (California (Primary); Los Angeles Area (Primary); United States and Canada (Primary); United States of America (Primary); West Coast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New Leaf Venture Partners, LLC (New York (Primary); New York City Area (Primary); Northeast (Primary); United States and Canada (Primary); United States of America (Primary));
Nexthera Capital LP (New York (Primary); Northeast (Primary); United States and Canada (Primary); United States of America (Primary));
Perceptive Advisors LLC (New York (Primary); New York City Area (Primary); Northeast (Primary); United States and Canada (Primary); United States of America (Primary); Massachusetts)</t>
    </r>
  </si>
  <si>
    <t>MEDYSSEY Co.,Ltd develops, manufactures, and sells orthopedic and neurosurgical spinal implants. The company’s products include thoracolumbar, cervical, and 3D printing products. It distributes its products in approximately 17 countries covering 6 continents worldwide. The company was formerly known as Varian Co., Ltd. and changed its name to MEDYSSEY Co.,Ltd in November 2007. MEDYSSEY Co.,Ltd was founded in 2003 and is headquartered in Jecheon-si, South Korea.</t>
  </si>
  <si>
    <t>Health Care Equipment</t>
  </si>
  <si>
    <t>Health Care (Primary); Health Care Equipment (Primary); Health Care Equipment and Services (Primary); Health Care Equipment and Supplies (Primary); Orthopedic Devices (Primary); Therapeutic Devices (Primary)</t>
  </si>
  <si>
    <t>Dongwha Pharm Co., Ltd. manufactures and sells pharmaceutical products in South Korea. It offers ethical products in the areas of alimentary system, antibiotic, cardiovascular/metabolic disease, NSAID/respiratory system, muscle relaxant/musculoskeletal system, nervous system, and dermatological/urinary system; OTC products in the areas of alimentary system, cold remedy, NSAID/respiratory system, dermatological, mouth and teeth, hepatic protector, nutrient, tonic, topic analgesic, antihistamines, sore throat, and others; quasi drugs; health subsidiary foods; foods and drinks; and cosmetics. The company was founded in 1897 and is based in Seoul, South Korea.</t>
  </si>
  <si>
    <t>Airobotics Ltd. develops and provides an automated drone platform for surveying and collecting aerial data. Its platform is used in inspection, surveying and mapping, stockpile management, tailings dam, haul road optimization, and security and emergency response applications for the mining industry, seaports, oil and gas industry, and industrial facilities. The company was founded in 2014 and is based in Petah Tikva, Israel.</t>
  </si>
  <si>
    <t>Electronic Equipment and Instruments</t>
  </si>
  <si>
    <t>Electronic Equipment and Instruments (Primary); Electronic Equipment, Instruments and Components (Primary); Information Technology (Primary); Technology Hardware and Equipment (Primary); Aerospace and Defense; Aerospace and Defense; Aircraft Systems, Components and Equipment; Capital Goods; Industrials</t>
  </si>
  <si>
    <t>Africa / Middle East (Primary); Israel  (Primary); Middle East (Primary)</t>
  </si>
  <si>
    <t>American Robotics, Inc.
American Robotics, Inc., an agricultural drone and automation company, develops an integrated drone system for commercial farming. American Robotics, Inc. was incorporated in 2016 and is based in Marlborough, Massachusetts with an additional office in Marlborough, Massachusetts. American Robotics, Inc. operates as a subsidiary of Ondas Holdings Inc.
Ondas Networks Inc.
Ondas Networks Inc. designs and manufactures multi-patented, software defined radio (SDR) platform for mission critical IoT (MC-IoT) applications. Ondas Networks Inc. was formerly known as Full Spectrum Inc. The company was incorporated in 2006 and is based in Sunnyvale, California. Ondas Networks Inc. operates as a subsidiary of Ondas Holdings Inc.</t>
  </si>
  <si>
    <t>American Robotics, Inc. (Massachusetts (Primary); Northeast (Primary); United States and Canada (Primary); United States of America (Primary); Worcester Area (Primary));
Ondas Networks Inc. (California (Primary); San Francisco Area (Primary); United States and Canada (Primary); United States of America (Primary); West Coast (Primary))</t>
  </si>
  <si>
    <t>BRV Partners, LLC
BRV Partners, LLC is a venture capital firm specializing in seed or start-up, early stage, series A, and growth capital investments. The firm primarily focuses on investments in mobile businesses. It also invests in technology industry including companies engaged in advanced technology, mobile software and services, big data, information technology, data storage, communications, internet, financial technology, digital and new media, software, consumer electronics sectors, health care, mobile Internet companies, semiconductor, semiconductor equipment, consumer and enterprise opportunities, consumer internet service, mobile and payments technology and services, enterprise services, internet SNS/gaming, e-commerce, social commerce, wireless application, navigation aids, batteries, wireless Devices Software, wireless Network Equipment, wireless Telecommunication services, Telephone Equipment, media, and consumer technology industries. The firm seeks to invest in key global markets with a focus on Asia particularly covering in China, Korea and India. It also prefers to invest in Canada, Europe, Japan, Silicon Valley, and the United States. It prefers to make initial investments ranging between $0.1 million and $50 million with additional capital reserved for follow on rounds. BRV Partners, LLC was formerly known as Nokia Venture Partners. BRV Partners, LLC was founded in 1998 and is based in Menlo Park, California with additional offices across the United States, Europe, and Asia.
Charles River Ventures, Inc.
Charles River Ventures, Inc. is a venture capital firm specializing in investing in growth capital. It seeks to invest in seed/startup, early stage, emerging growth, and mid venture. It prefers to invest in Series A with occasional series B investment. The firm typically invests in companies engaged in the communications, biotech and technology. It also focuses on bioengineering, consumer, enterprise and small medium business, renewable energy, energy, connected hardware platforms, enterprise mobile, mobile and advertising technologies and services, social media, e-commerce, broadband entertainment, local, consumer finance, enterprise and service provider infrastructure, B2B technology, storage and networking convergence, new computing paradigms, networking, infrastructure, web services, information services, Cloud Robotics and Consumer Electronics, wireless applications, digital media, consumer Internet, enabling technologies, big data, enterprise software, ad technologies and services, intellectual property, cloud, Saas, marketplaces, bitcoin, x-factor, and mobile sectors. In the enterprise software and services industry, the firm seeks to focus on opportunities enabled by the Open Source movement. Additionally, it invests in new products and services enabled by the pervasive digital infrastructure in the media and entertainment sector. The firm seeks to make initial investments between $0.25 million and $15 million and invests between $3 million and $20 million over the life of the portfolio company. This typically results in a significant but non-controlling interest at the time of an initial public offering. It also provides convertible loans up to $0.25 million which are converted into equity when the company closes its next round of funding typically a Series A round, in which the firm may prefer to lead. It prefers to be the lead or first investor to acquire a minority stake in its portfolio companies and also provides follow-on financing to its portfolio companies. Charles River Ventures, Inc. was founded in 1970 and is based in Boston, Massachusetts with additional offices in Palo Alto, California, and San Francisco, California.
M12
M12, formerly known as Microsoft Ventures, is a venture capital and incubation arm of Microsoft Corporation specializing in seed, growth, late venture, and angel investments in startups and early stage B2B companies and Series A through C. The firm also runs an accelerator program. It runs a four to six months tailor-made program for later-stage startups. It also provides co-workspace for startups located in the Seattle area. The firm prefers to invest in companies within the technology industry, fintech, enterprise software, building online or mobile experiences with a focus on cloud computing, machine learning, security, applied AI, business applications, infrastructure and vanguard technologies. Also, it seeks to invest in accelerators. The firm typically invests in companies incorporated in the United States and India. It seeks to invest between $50,000 and $300,000 in the companies. M12 was founded in 2012 and is based in Seattle, Washington with additional offices in North America, Israel, Europe and Asia.
OurCrowd Ltd.
OurCrowd Ltd. is a venture capital firm specializing in early stage, seed stage companies, growth capital companies, pre-A, series A and B investments and start-ups. It invests in the transportation tech, greentech, enterprise solutions, telecommunications, webtech, fintech, medtech, consumer, cybersecurity, artificial intelligence and machine learning, the internet of things, 3D printing, digitally enabled precision agriculture, autonomous robotics, blockchain technology, and AR/VR sector. It also prefers to invest in advertising technology, consumer hardware, consumer software, energy &amp; agtech, enterprise, healthcare and digital health. It also seeks to invest in urgent technological solutions for the medical, business, educational and social needs triggered by global pandemics and other health emergencies. It also seeks to invest in Prevention &amp; Containment - Vaccines, Testing, Personal protection; Treatment &amp; Healing - Therapeutics, Diagnostics, Remote monitoring, Digital health; and Continuity &amp; Disruption Mitigation - Remote working, Distance learning, Robotic process automation, Home exercise. Within digital health sector it focus on end-consumer products and products for hospitals. It seeks to invest in Israel, Asia\ Pacific and United State of America. It also prefers to take board seats in its portfolio companies. OurCrowd Ltd. was founded in 2013 and is based in Jerusalem, Israel with additional offices in the United Kingdom, Asia, the United States, North America and Australia.
Pavilion Capital Pte. Ltd.
Pavilion Capital Pte. Ltd. is an investment firm specializing in fund of fund and direct investments. For direct investments, it seeks to make private equity investments. The firm seeks to invest in innovative technology and healthcare. The firm seeks to invest in privately owned firms in North Asia and Southeast Asia including small and medium enterprises in China. Pavilion Capital Pte. Ltd. was founded in December 12, 2011 and is based in Singapore. It is a subsidiary of Temasek Holdings (Pte) Ltd.
Upwest Labs, LLC
Upwest Labs, LLC is an accelerator and venture capital firm specializing in incubation, pre-seed, seed, startup, and early stage investments that are innovating in the US-Israel tech junction. The firm is domain agnostic, it seeks to invest in enterprise software, internet of things, infrastructure technologies, artificial intelligence, consumer applications, drones, cyber security, augmented reality / virtual reality and marketplaces. The firm seeks to invest in Israeli companies looking to expand to Silicon Valley. The firm prefers to invest $0.10 million to $0.50 million in pre-seed and $0.75 million to $2 million in seed companies. Upwest Labs, LLC was founded in 2012 and is based in Palo Alto, California.</t>
  </si>
  <si>
    <r>
      <t xml:space="preserve">BRV Partners, LLC (California (Primary); </t>
    </r>
    <r>
      <rPr>
        <sz val="8"/>
        <color indexed="17"/>
        <rFont val="Arial"/>
        <family val="2"/>
      </rPr>
      <t>Midatlantic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Washington Area (Primary)</t>
    </r>
    <r>
      <rPr>
        <sz val="8"/>
        <rFont val="Arial"/>
        <family val="2"/>
      </rPr>
      <t xml:space="preserve">; </t>
    </r>
    <r>
      <rPr>
        <sz val="8"/>
        <color indexed="17"/>
        <rFont val="Arial"/>
        <family val="2"/>
      </rPr>
      <t>Washington, D. C. (Primary)</t>
    </r>
    <r>
      <rPr>
        <sz val="8"/>
        <rFont val="Arial"/>
        <family val="2"/>
      </rPr>
      <t>; West Coast (Primary); Africa / Middle East; Asia / Pacific; Asia / Pacific Developed Markets; Asia / Pacific Emerging Markets; China ; England; Europe; European Developed Markets; Far East; Finland; Greater London; Hong Kong ; India ; Indian Sub-Continent; Israel ; Japan ; Korea, South ; Maharashtra; Midatlantic; Middle East; Northern Virginia Area; Tokyo; United Kingdom; Virginia);
Charles River Ventures, Inc. (Boston Area (Primary); Massachusetts (Primary); Northeast (Primary); United States and Canada (Primary); United States of America (Primary); California; San Francisco Area; West Coast);
M12 (Seattle Area (Primary); United States and Canada (Primary); United States of America (Primary); Washington (Primary); West Coast (Primary); Africa / Middle East; Asia / Pacific; Asia / Pacific Emerging Markets; Berlin; California; China ; England; Europe; European Developed Markets; Far East; France; Germany; Greater London; Ile-de-France; India ; Indian Sub-Continent; Israel ; Karnataka; Middle East; New York; New York City Area; Northeast; San Francisco Area; United Kingdom);
OurCrowd Ltd. (Africa / Middle East (Primary); Israel  (Primary); Middle East (Primary); Asia / Pacific; Asia / Pacific Developed Markets; Australia ; California; Canada; Europe; European Developed Markets; Hong Kong ; New South Wales; New York; New York City Area; Northeast; Ontario; San Diego Area; Singapore ; United Kingdom; United States and Canada; United States of America; West Coast);
Pavilion Capital Pte. Ltd. (Asia / Pacific (Primary); Asia / Pacific Developed Markets (Primary); Singapore  (Primary));
Upwest Labs, LLC (California (Primary); San Francisco Area (Primary); United States and Canada (Primary); United States of America (Primary); West Coast (Primary); Africa / Middle East; Israel ; Middle East)</t>
    </r>
  </si>
  <si>
    <t>Log-in Logística Intermodal S.A. plans, manages, and operates logistics solutions through an intermodal network in Brazil and the Mercosur. The company has an integrated network that facilitates port movement and door to door transportation; and provides logistical planning, coasting trade, and port and intermodal terminal services. As of February 05, 2021, the company owned a fleet of six container ships with a capacity of 15,500 TEUs. It also manages and operates the Vila Velha Port Terminal located in the Port of Vitória, Espírito Santo; and two container terminals, including one in Itajaí, Santa Catarina and the other in Guarujá, São Paulo. The company was incorporated in 1973 and is headquartered in Rio de Janeiro, Brazil. As of January 13, 2022, Log-In Logística Intermodal S.A. operates as a subsidiary of Sas Shipping Agencies Services SÀRl.</t>
  </si>
  <si>
    <t>Segment Adjustment: 51.5 (14.1%);
Port Terminal: 57.4 (15.8%);
Integrated Logistics Solutions (Excl. Port Terminal): 255.0 (70.1%)</t>
  </si>
  <si>
    <t>Segment Adjustment: 1.6 (.4%);
Brazil: 258.0 (65.0%);
Argentina: 52.6 (13.3%);
Switzerland: 33.4 (8.4%);
Austria: 16.0 (4.0%);
Denmark: 8.3 (2.1%);
Germany: 4.7 (1.2%);
France: 6.2 (1.6%);
Israel: 3.8 (1.0%);
China: 5.9 (1.5%);
Other Countries: 6.2 (1.6%)</t>
  </si>
  <si>
    <t>Marine</t>
  </si>
  <si>
    <t>Industrials (Primary); Marine (Primary); Marine (Primary); Marine Transportation Of Freight (Primary); Transportation (Primary); Air Freight and Logistics; Air Freight and Logistics; Commercial and Professional Services; Commercial Services and Supplies; Diversified Support Services; Marine Ports and Services; Road and Rail; Road Transportation of Freight; Transportation Infrastructure; Trucking; Warehousing and Storage</t>
  </si>
  <si>
    <t>Brazil (Primary); Latin America and Caribbean (Primary); Rio de Janeiro (Primary); South America (Primary)</t>
  </si>
  <si>
    <t>Sas Shipping Agencies Services Sàrl was incorporated in 2006 and is based in Luxembourg. Sas Shipping Agencies Services Sàrl operates as a subsidiary of Msc Mediterranean Shipping Company Holding SA</t>
  </si>
  <si>
    <t>Europe (Primary);
European Developed Markets (Primary);
Luxembourg (Primary)</t>
  </si>
  <si>
    <t>Brazil (Primary);
Latin America and Caribbean (Primary);
São Paulo (Primary);
South America (Primary)</t>
  </si>
  <si>
    <t>Kansai Food Market Ltd. operates supermarket stores in Japan. It offers fruits and vegetables; alcoholic beverages; and marine, meat, confectionery, and frozen food products, as well as miscellaneous goods and daily necessities. The company also engages in the production and processing of cooked rice; cultivation and sale of vegetables; beef cattle fattening; and store safety management activities. It operates 64 supermarket stores and 1 shopping department store. The company was incorporated in 1959 and is based in Itami, Japan.</t>
  </si>
  <si>
    <t>Product Sales through Supermarkets and Related Businesses: 2,792.7 (100.0%)</t>
  </si>
  <si>
    <t>Japan: 2,792.7 (100.0%)</t>
  </si>
  <si>
    <t>Food Retail</t>
  </si>
  <si>
    <t>Consumer Staples (Primary); Food and Staples Retailing (Primary); Food and Staples Retailing (Primary); Food Retail (Primary); Full Stock Supermarkets (Primary); Grocery Stores (Primary); Agricultural Services; Animal Services; Commercial and Professional Services; Commercial Services and Supplies; Consumer Discretionary; Department Stores; Environmental and Facilities Services; Food Products; Food, Beverage and Tobacco; General Management Services; Grain Mill Products; Industrials; Multiline Retail; Office Services and Supplies; Packaged Foods and Meats; Retailing</t>
  </si>
  <si>
    <t>Asia / Pacific (Primary); Asia / Pacific Developed Markets (Primary); Hyogo (Primary); Japan  (Primary)</t>
  </si>
  <si>
    <t>OK Corporation owns and operates the supermarkets. The company offers foods, rice, confectionery, beverages, liquor, consumables, pet supplies, household goods, stationery, pharmaceuticals, meat, fisheries, fruits and vegetables, flowers, delicatessen, sushi, bakery, daily leisure goods (home appliances, toys, etc.) Clothing, shoes, and sports products across japan. OK Corporation was founded in 1958 and is based in Yokohama, Japan.</t>
  </si>
  <si>
    <t>Asia / Pacific (Primary);
Asia / Pacific Developed Markets (Primary);
Japan  (Primary);
Kanagawa (Primary)</t>
  </si>
  <si>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</si>
  <si>
    <t>Automation and Specialty: 972.2 (49.8%);
Power Transmission Technologies: 979.2 (50.2%)</t>
  </si>
  <si>
    <t>North America (Primarily U.S.): 1,109.5 (57.0%);
Europe Excluding Germany: 344.8 (17.7%);
Germany: 211.0 (10.8%);
China: 160.2 (8.2%);
Asia and Other Excluding China: 120.4 (6.2%)</t>
  </si>
  <si>
    <t>Capital Goods (Primary); Industrial Machinery (Primary); Industrials (Primary); Machinery (Primary); Machinery Components (Primary); Auto Components; Auto Parts and Equipment; Automobiles and Components; Brakes and Wheel Bearings; Consumer Discretionary; Electrical Apparatus; Electrical Components and Equipment; Electrical Equipment; Heavy Electrical Equipment; Power Generation Equipment; Relays and Industrial Controls; Transmission and Distribution Equipment; Transmissions and Power Train Parts</t>
  </si>
  <si>
    <t>Boston Area (Primary); Massachusetts (Primary); Northeast (Primary); United States and Canada (Primary); United States of America (Primary); Midatlantic; Roanoke Area; Virginia</t>
  </si>
  <si>
    <r>
      <rPr>
        <sz val="8"/>
        <rFont val="Arial"/>
        <family val="2"/>
      </rPr>
      <t xml:space="preserve">Regal Rexnord Corporation, together with its subsidiaries, designs, manufactures, and sells industrial powertrain solutions, power transmission components, electric motors and electronic controls, air moving products, and specialty electrical components and systems worldwide. It operates through four segments: Commercial Systems, Industrial Systems, Climate Solutions, and Motion Control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distributed energy, microgrid, rental marine, agriculture, healthcare, mobile, and defense markets; and switchgear for healthcare, government, and waste water applications, as well as residential, commercial, and industrial applications. The Climate Solutions segment provides fractional motors, electronic variable speed controls, and blowers for use in a residential and light commercial air moving applications; and fractional horsepower motors and blowers for white goods, water heating equipment, small pumps, compressors, and fans. The Motion Control Solutions segment offers bearings; conveyors; disc, gear, grid, elastomeric, and torsionally soft couplings; mechanical power transmission drives and components; worm gearing, shaft configuration, helical, bevel, helical bevel, worm, hypoid, and spur gearing products; and aerospace components. This segment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The company was formerly known as Regal Beloit Corporation. The company was founded in 1955 and is headquartered in Beloit, Wisconsin.
</t>
    </r>
    <r>
      <rPr>
        <sz val="8"/>
        <color indexed="17"/>
        <rFont val="Arial"/>
        <family val="2"/>
      </rPr>
      <t>Regal-Beloit Corporation is a manufacturer and marketer of industrial electric motors, electric power generation components and controls, mechanical motion control products and cutting tools, serving markets predominantly in the United States and worldwide. The Company sells its products using more than 20 recognized brand names through a multi-channel distribution model. The Company's business is organized in two segments: the electrical group and the mechanical group. The electrical group manufactures and markets a full line of alternating current and direct current industrial electric motors, electric power generation components and controls, and electrical connecting devices. The mechanical group manufactures and markets a broad array of mechanical products, including gears and gearboxes, marine transmissions, high-performance automotive transmissions and ring and pinions, manual valve actuators and cutting tools.</t>
    </r>
  </si>
  <si>
    <r>
      <rPr>
        <sz val="8"/>
        <rFont val="Arial"/>
        <family val="2"/>
      </rPr>
      <t xml:space="preserve">Great Lakes (Primary);
</t>
    </r>
    <r>
      <rPr>
        <sz val="8"/>
        <color indexed="17"/>
        <rFont val="Arial"/>
        <family val="2"/>
      </rPr>
      <t>Great Lakes (Primary)</t>
    </r>
    <r>
      <rPr>
        <sz val="8"/>
        <rFont val="Arial"/>
        <family val="2"/>
      </rPr>
      <t xml:space="preserve">;
Madison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Wisconsin (Primary);
</t>
    </r>
    <r>
      <rPr>
        <sz val="8"/>
        <color indexed="17"/>
        <rFont val="Arial"/>
        <family val="2"/>
      </rPr>
      <t>Wisconsin (Primary)</t>
    </r>
    <r>
      <rPr>
        <sz val="8"/>
        <rFont val="Arial"/>
        <family val="2"/>
      </rPr>
      <t xml:space="preserve">;
</t>
    </r>
    <r>
      <rPr>
        <sz val="8"/>
        <color indexed="17"/>
        <rFont val="Arial"/>
        <family val="2"/>
      </rPr>
      <t>Madison Area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</si>
  <si>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Boston Partners Global Investors, Inc.
Boston Partners Global Investors, Inc. is a privately owned investment manager. The firm provides its services to individuals, high net worth individuals, banking and thrift institutions, pension and profit sharing plans, investment companies, charitable organizations, corporations and other businesses, state and municipal government entities, other investment advisers, insurance companies, and business development companies. It manages separate client-focused equity and balanced portfolios. The firm launches and manages equity mutual funds. It also manages balanced mutual funds. The firm launches and manages hedge funds. It also launches and manages private funds which invest in equity markets. The firm invests in the public equity markets across the globe and in fixed income markets. It primarily invests in value stocks of companies across all capitalizations, including large cap, mid cap, small cap, SMID cap, and micro cap. The firm also employs long/short and absolute return strategies. It employs bottom-up fundamental and quantitative analysis to create its portfolios. The firm combines in-house research and external research to make its investments. It was formerly known as Boston Partners Global Investors, Inc. The firm was founded in 1995 and is based in New York City with additional offices in Boston, Massachusetts; San Francisco, California; Greenbrae, California; Los Angeles, California; and London, United Kingdom. Boston Partners Global Investors, Inc. operates as a subsidiary of Robeco Groep N.V.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Wasatch Advisors Inc
Wasatch Advisors Inc. is an employee owned traditional investment manager. The firm primarily provides its services to investment companies. It also caters to individuals, high net worth individuals, pension and profit-sharing plans, pooled investment vehicles, charitable organizations, corporations, state or municipal government entities, other investment advisors and Sovereign wealth funds and foreign official institutions. The firm manages separate client focused equity portfolios for its clients. The firm invests in the public equity markets. The firm launches and manages equity, balanced, hedge and fixed income mutual funds for its clients. It invests in value and growth stocks of companies across all market capitalizations. The firm employs fundamental analysis with bottom-up stock picking approach. It conducts in-house research to make its investments. Wasatch Advisors Inc. was founded in 1975 and is based in Salt Lake City, Utah with additional offices in Denver, Colorado and South Bend, Indiana.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</si>
  <si>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Boston Partners Global Investors, Inc. (Boston Area (Primary); Massachusetts (Primary); Northeast (Primary); United States and Canada (Primary); United States of America (Primary); California; England; Europe; European Developed Markets; Greater London; Los Angeles Area; New York; New York City Area; North Bay Area; San Francisco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Wasatch Advisors Inc (Mountain (Primary); Salt Lake City Area (Primary); United States and Canada (Primary); United States of America (Primary); Utah (Primary); Colorado; Great Lakes; Indiana; South Bend Area)</t>
  </si>
  <si>
    <t>As of May 13, 2022, Elmira Savings Bank was acquired by Community Bank, National Association. 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</si>
  <si>
    <t>Delivery of Loan and Deposit Products: 22.6 (100.0%)</t>
  </si>
  <si>
    <t>United States: 22.6 (100.0%)</t>
  </si>
  <si>
    <t>Thrifts and Mortgage Finance</t>
  </si>
  <si>
    <t>Banks (Primary); Financials (Primary); Savings Institutions (Primary); Savings Institutions, Not Federally Chartered (Primary); Thrifts and Mortgage Finance (Primary); Thrifts and Mortgage Finance (Primary); Asset Management and Custody Banks; Capital Markets; Diversified Financials; Diversified REITs; Equity Real Estate Investment Trusts (REITs); Investment Advice; Real Estate; Real Estate</t>
  </si>
  <si>
    <t>Elmira Area (Primary); New York (Primary); Northeast (Primary); United States and Canada (Primary); United States of America (Primary)</t>
  </si>
  <si>
    <t>Community Bank, National Association operates as a bank. It operates as a diversified specialty lender.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The company offers commercial and industrial loans. The company offers domestic commercial and industrial loans. Also, it provides commercial real estate loans for land development and on-site construction of industrial, commercial, residential, or farm buildings in the United States. The company offers real estate-backed residential loans. In addition, it provides commercial loans collateralized by real estate properties. In addition, it provides loans for the purpose of financing agricultural production. In addition, the company offers loans for purchasing or carrying securities. It was founded in 1866 and is headquartered in De Witt, New York. Community Bank, National Association operates as a subsidiary of Community Bank System, Inc.</t>
  </si>
  <si>
    <t>New York (Primary);
Northeast (Primary);
Syracuse Area (Primary);
United States and Canada (Primary);
United States of America (Primary);
Watertown Area</t>
  </si>
  <si>
    <t>As of July 1, 2022,  operates as a subsidiary of Kolmar Korea Co., Ltd.</t>
  </si>
  <si>
    <t>Purchasing, Manufacturing and Selling Pumps and Tubes: 176.5 (100.0%)</t>
  </si>
  <si>
    <t>South Korea: 85.9 (48.7%);
America: 49.8 (28.2%);
Asia: 23.0 (13.0%);
Europe: 13.8 (7.8%);
Other: 3.9 (2.2%)</t>
  </si>
  <si>
    <t>Metal and Glass Containers</t>
  </si>
  <si>
    <t>Containers and Packaging (Primary); Materials (Primary); Materials (Primary); Metal and Glass Containers (Primary); Plastic Packaging (Primary); Consumer Discretionary; Internet and Direct Marketing Retail; Internet and Direct Marketing Retail; Online Specialty Retail; Retailing</t>
  </si>
  <si>
    <t>Kolmar Korea Co., Ltd. researches, develops, produces, and sells beauty and health products in South Korea and internationally. It offers various cosmetic products, including skin care, makeup, baby, hair care, and body care products, as well as perfume, functional cosmetics, and qusi drugs. The company also provides prescription, over-the-counter, and bioequivalent drugs; drugs for dermatology and circulatory system; ointment and external, and oral solutions; and oral solids. In addition, it offers health functional food comprising health supplements; ingredients; special purpose food; and individually recognized health supplements. The company was founded in 2012 and is headquartered in Sejong, South Korea.</t>
  </si>
  <si>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</si>
  <si>
    <t>Wireless: 1,016.7 (23.5%);
Wireline: 3,313.2 (76.5%)</t>
  </si>
  <si>
    <t>Canada: 4,319.6 (100.0%)</t>
  </si>
  <si>
    <t>Cable and Satellite</t>
  </si>
  <si>
    <t>Cable And Other Pay Television (Primary); Cable and Satellite (Primary); Cable Broadcasting (Primary); Cable Networks (Primary); Communication Services (Primary); Media (Primary); Media and Entertainment (Primary); Alternative Carriers; Broadband Telecommunications Services; Broadcasting; Digital Telecommunications Services; Diversified Telecommunication Services; Integrated Telecommunication Services; Internet Service Providers (ISP); Telecommunication Services; Television; Television Broadcasting Stations; Television Networks; Web Broadcasts And Cybercasts; Wireless Telecommunication Services; Wireless Telecommunication Services</t>
  </si>
  <si>
    <t>Alberta (Primary); Canada (Primary); United States and Canada (Primary); Saskatchewan</t>
  </si>
  <si>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</si>
  <si>
    <t>Canada (Primary);
Ontario (Primary);
United States and Canada (Primary);
New Brunswick</t>
  </si>
  <si>
    <t>Hollysys Automation Technologies Ltd. provides automation control system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an on-ground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other signaling products, including automatic train operation system, track circuit, line-side electronic unit, balise transmission module, temporary speed restriction server, radio block center, and computer-based interlocking; and supervisory control and data acquisition system, an open software platform. Further, it offers integrated automation control system solutions, mechanical and electrical solutions, including design, engineering, procurement, project management, construction and commissioning, and maintenance related services, and installation services. The company serves manufacturing, banks, hospitals, airports, power plants, commercial centers, hotels, and infrastructure works. The company was formerly known as HLS Systems International Ltd. and changed its name to Hollysys Automation Technologies Ltd. in July 2009. Hollysys Automation Technologies Ltd. was founded in 1993 and is headquartered in Beijing, the People’s Republic China.</t>
  </si>
  <si>
    <t>Industrial Automation (IA): 458.5 (63.3%);
Rail Transportation Automation (Rail): 176.1 (24.3%);
Mechanical and Electrical Solutions (M&amp;E): 89.5 (12.4%)</t>
  </si>
  <si>
    <t>Electronic Equipment and Instruments (Primary); Electronic Equipment, Instruments and Components (Primary); Information Technology (Primary); Measuring, Analyzing, and Controlling Instruments (Primary); Technology Hardware and Equipment (Primary); Application Software; Capital Goods; Commercial and Professional Services; Commercial Services and Supplies; Construction and Engineering; Construction and Engineering; Construction Support Services; Diversified Support Services; Engineering and Surveying Services; Engineering Services; Industrial Machinery; Industrials; Machinery; Software; Software and Services; Specialty Contract Work</t>
  </si>
  <si>
    <t>Dazheng Group (Hong Kong) Investment Holdings Company Limited
Dazheng Group (Hong Kong) Investment Holdings Company Limited has a strategic cooperation with Great Wall Capital Management Limited. Dazheng Group (Hong Kong) Investment Holdings Company Limited is based in Hong Kong.
Recco Control Technology Pte. Ltd
Recco Control Technology Pte. Ltd has a strategic cooperation with Great Wall Capital Management Limited. Recco Control Technology Pte. Ltd was incorporated in 2015 and is based in Singapore.</t>
  </si>
  <si>
    <t>Dazheng Group (Hong Kong) Investment Holdings Company Limited (Asia / Pacific (Primary); Asia / Pacific Developed Markets (Primary); Hong Kong  (Primary));
Great Wall Capital Co.,Ltd. (Asia / Pacific (Primary); Asia / Pacific Emerging Markets (Primary); China  (Primary); Far East (Primary));
Recco Control Technology Pte. Ltd (Asia / Pacific (Primary); Asia / Pacific Developed Markets (Primary); Singapore  (Primary));
TFI Asset Management Limited (Asia / Pacific (Primary); Asia / Pacific Developed Markets (Primary); Hong Kong  (Primary))</t>
  </si>
  <si>
    <t>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t>
  </si>
  <si>
    <t>Distribution and Sale of Pet Supplies: 2,380.3 (100.0%)</t>
  </si>
  <si>
    <t>Germany: 517.2 (21.8%);
Other Countries: 176.0 (7.4%);
Great Britain: 167.1 (7.0%);
The Netherlands: 141.4 (6.0%);
France: 365.7 (15.4%);
Spain: 119.0 (5.0%);
Italy: 176.0 (7.4%);
Austria: 66.9 (2.8%);
Poland: 237.0 (10.0%);
Belgium: 120.2 (5.1%);
Finland: 37.7 (1.6%);
Denmark: 49.0 (2.1%);
Czech Republic: 64.4 (2.7%);
Switzerland: 91.2 (3.8%);
Sweden: 45.3 (1.9%)</t>
  </si>
  <si>
    <t>Consumer Discretionary (Primary); Internet and Direct Marketing Retail (Primary); Internet and Direct Marketing Retail (Primary); Online Pet Care Product Retail (Primary); Online Specialty Retail (Primary); Retailing (Primary)</t>
  </si>
  <si>
    <t>Bavaria (Primary); Europe (Primary); European Developed Markets (Primary); Germany (Primary)</t>
  </si>
  <si>
    <t>H&amp;F Investors IV LLC
H&amp;F Investors IV LLC is a principal investment firm based in San Francisco, California.
Hellman &amp; Friedman LLC
Hellman &amp; Friedman LLC is a private equity firm specializing in leveraged recapitalizations, acquisitions, buys and builds, traditional buyouts, financial restructurings, growth investments, and numerous types of minority investments. It invests in public and private companies. The firm makes investments in financial services including asset management, insurance, financial technology, and related sub-sectors as financial advisors and distribution, payments, securities services and other business; retail and consumer; energy and industrials; healthcare; companies running clinical trials for pharmaceutical companies and life sciences tools and services; vertical software; business and information services industries with an emphasis on marketing, information, and professional services; data services; Internet and digital media. In case of energy and industrials sector the firm generally looks to avoid businesses with significant macroeconomic and/or commodity exposure. It targets investments in companies based in North America with a focus on the United States, Europe with a focus on Western Europe, and Australia. The firm seeks to make equity investments between $50 million and $1200 million in its portfolio companies. It may act as a controlling shareholder and as an influential minority investor. It also seeks to take majority stakes. The firm prefers to invest alongside management in companies going through transitions including private or closely held businesses looking to institutionalize, to go public, to de-mutualize, or to undertake public to private transactions. Hellman &amp; Friedman LLC was founded in 1984 and is based in San Francisco, California with offices in New York, New York and London, United Kingdom.</t>
  </si>
  <si>
    <r>
      <t xml:space="preserve">H&amp;F Investors IV LLC (California (Primary); San Francisco Area (Primary); United States and Canada (Primary); United States of America (Primary); West Coast (Primary));
Hellman &amp; Friedman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England; Europe; European Developed Markets; Greater London; New York; New York City Area; Northeast; United Kingdom)</t>
    </r>
  </si>
  <si>
    <t>Adelphi Capital, L.L.P.
Adelphi Capital, L.L.P. is an employee owned hedge fund sponsor. The firm invests in the public equity and alternative investment markets of Europe. It employs a fundamental analysis to make its investments. The firm invests in alternative investment. Adelphi Capital was founded in 1997 and is based in London, United Kingdom.
Deutsche Asset Management Investment GmbH
Deutsche Asset &amp; Wealth Management Investment GmbH is a privately owned investment manager. The firm launches and manages equity, fixed income, balanced, pension/retirement fund, real estate fund, and multi-asset mutual funds for its clients. It also launches and manages hedge funds for its clients. The firm invests in the public equity, fixed income, and real estate markets. It was formerly known as DWS Investment GmbH. The firm was founded on May 22, 1956 and is based in Frankfurt, Germany. Deutsche Asset &amp; Wealth Management Investment GmbH operates as a subsidiary of Deutsche Asset &amp; Wealth Management.
JPMorgan Chase &amp; Co. (NYSE:JPM)
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
Kf030332 Gmbh
Kf030332 Gmbh is a holding, patent owners, and trusts or estates company. It provides management activities of holding companies. It was incorporated in 2010 and is based in Riedering, Germany.
Luxempart S.A. (BDL:LXMPR)
Luxempart S.A. is an investment firm specializing in direct and fund of fund investments. The firm also makes secondary direct investments. Within direct investments, it specializes in PIPE and private equity investments in middle market, later stage, mature, emerging growth, late venture, mezzanine, buyouts, acquisitions and private investment in public equity, and growth capital for small and medium sized companies. The firm seeks to invest in listed and non-listed companies. The firm does not target a specific sector, but prefers to invest in companies operating in energy, media, banks and financial services, holding companies, credit agencies, insurance brokers, healthcare, retail and telecommunications sectors. It seeks to invest in companies based in Europe including Grand Duchy of Luxembourg and nearby regions, France, Germany, Italy, Belgium, Austria and Switzerland. The firm typically invests between €30 million ($35.53 million) and €100 million ($131.10 million) in companies with a minimum EBITDA of €1 million ($1.31 million), target enterprise value between €10 million ($13.11 million) and €2000 million ($2622.02 million), and with a minimum target sales value of €15 million ($19.66 million). It aims to aid its portfolio companies to their IPO through financial aid. The firm seeks Board seats in its portfolio companies. It prefers to take majority stakes in companies but also takes minority stakes. Luxempart S.A., formerly known as Bil Participations SA, was founded in May 1988 and is based in Leudelange, Luxembourg with additional offices in Belgium, Italy, Germany, and France.
Morgan Stanley &amp; Co. International plc
Morgan Stanley &amp; Co. International plc provides financial services to corporations, governments, financial institutions, and individuals in Europe, the Middle East, Africa, the Americas, and Asia. It offers various services, such as underwriting of debt, equity, and other securities, as well as capital raising; financial advisory services, including advice on mergers and acquisitions, restructurings, and real estate; and corporate lending. The company also engages in sales and trading activities comprising sales, financing, prime brokerage, market making activities in equity and fixed income securities and related products; investment activities; and secured lending to sales and trading customers. In addition, it provides asset management services. The company was founded in 1935 and is headquartered in London, the United Kingdom. Morgan Stanley &amp; Co. International plc is a subsidiary of Morgan Stanley Investments (UK).
Nielsen Capital Management FondsmÆGlerselskab A/S
Nielsen Capital Management Fondsmaeglerselskab A/S is an employee owned investment manager. The firm launches and manages equity mutual funds for its clients. It invests in public equity markets across the globe. Nielsen Capital Management Fondsmaeglerselskab A/S was founded in March 2002 and is based in Frederikssund, Denmark.
RAG-Stiftung
RAG-Stiftung ensures that the RAG Corporation could discontinue subsidized coal mining in a socially acceptable manner by the end of 2018. The company would finance RAG’s perpetual mine management obligations related to coal mining from 2019. RAG-Stiftung was founded in 2007 and is based in Essen, Germany.
The Capital Group Companies, Inc.
The Capital Group Companies, Inc. provides investment management services through its subsidiaries. Its subsidiaries include, Capital Research and Management Company (CRMC) and Capital Group International Inc. (CGII). The Capital Group Companies, Inc. is based in Los Angeles, California with additional offices across the U.S., Europe, and Asia.
UBS Group AG (SWX:UBSG)
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</si>
  <si>
    <r>
      <t xml:space="preserve">Adelphi Capital, L.L.P. (England (Primary); Europe (Primary); European Developed Markets (Primary); Greater London (Primary); United Kingdom (Primary));
Deutsche Asset Management Investment GmbH (Europe (Primary); European Developed Markets (Primary); Germany (Primary); Hessen (Primary));
JPMorgan Chase &amp; Co. (NYSE:JPM) (New York (Primary); New York City Area (Primary); Northeast (Primary); United States and Canada (Primary); United States of America (Primary); Africa / Middle East; Albany Area; Argentina; Arizona; Asia / Pacific; Asia / Pacific Developed Markets; Asia / Pacific Emerging Markets; Atlanta Area; Austin Area; Australia ; Brazil; California; Canada; Capital Federal; Central America &amp; Mexico; Chicago Area; Chile; China ; Co. Dublin; Colombia; Colorado; Columbus Area; Connecticut; Dallas Area; Delaware; Denver Area; Detroit Area; Distrito Federal de Mexico; Dorset; England; Europe; European Developed Markets; European Emerging Markets; Far East; Florida; Fort Worth Area; France; Georgia; Germany; Great Lakes; Greater London; Greenville Area; Hessen; Hong Kong ; Houston Area; Ile-de-France; Illinois; India ; Indian Sub-Continent; Indiana; Indianapolis Area; Indonesia ; Ireland; Jakarta Raya; Japan ; Karnataka; Kilmer Area; Korea, South ; Latin America and Caribbean; Los Angeles Area; Louisiana; </t>
    </r>
    <r>
      <rPr>
        <sz val="8"/>
        <color indexed="17"/>
        <rFont val="Arial"/>
        <family val="2"/>
      </rPr>
      <t>Louisiana</t>
    </r>
    <r>
      <rPr>
        <sz val="8"/>
        <rFont val="Arial"/>
        <family val="2"/>
      </rPr>
      <t xml:space="preserve">; Luxembourg; Maharashtra; Mexico; Miami Area; Michigan; Mid-Hudson Area; Mid-Island Area; Midatlantic; Middle East; Milwaukee Area; Monmouth Area; Mountain; Nashville Area; New Jersey; New Orleans Area; New South Wales; North Metro Area; North Texas Area; Northern Virginia Area; Ohio; Ontario; Orlando Area; Pennsylvania; Peoria Area; Philippines ; Phoenix Area; Region Metropolitana (Santiago); Rhode Island; Russia; San Diego Area; San Francisco Area; São Paulo; Saudi Arabia ; </t>
    </r>
    <r>
      <rPr>
        <sz val="8"/>
        <color indexed="17"/>
        <rFont val="Arial"/>
        <family val="2"/>
      </rPr>
      <t>Shreveport Area</t>
    </r>
    <r>
      <rPr>
        <sz val="8"/>
        <rFont val="Arial"/>
        <family val="2"/>
      </rPr>
      <t xml:space="preserve">; Singapore ; South America; South Carolina; South-East Asia; Southeast; </t>
    </r>
    <r>
      <rPr>
        <sz val="8"/>
        <color indexed="17"/>
        <rFont val="Arial"/>
        <family val="2"/>
      </rPr>
      <t>Southeast</t>
    </r>
    <r>
      <rPr>
        <sz val="8"/>
        <rFont val="Arial"/>
        <family val="2"/>
      </rPr>
      <t xml:space="preserve">; Southwest; Stamford Area; Taiwan ; Tampa Area; Tennessee; Texas; Thailand ; United Arab Emirates ;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xml:space="preserve">; Utah; Virginia; Washington Area; Washington, D. C.; West Coast; Western Nassau Area; Wilmington Area; Wisconsin);
Kf030332 Gmbh (Bavaria (Primary); Europe (Primary); European Developed Markets (Primary); Germany (Primary));
Luxempart S.A. (BDL:LXMPR) (Europe (Primary); European Developed Markets (Primary); Luxembourg (Primary); Belgium; France; Germany; Italy);
Maxburg Beteiligungen Ii Gmbh &amp; Co. Kg (Bavaria (Primary); Europe (Primary); European Developed Markets (Primary); Germany (Primary));
MFS Meridian Funds Société d’Investissement à Capital Variable - Prudent Wealth Fund (Europe (Primary); European Developed Markets (Primary); Luxembourg (Primary));
Morgan Stanley &amp; Co. International plc (England (Primary); Europe (Primary); European Developed Markets (Primary); Greater London (Primary); United Kingdom (Primary));
Ncmh ApS (Capital Region of Denmark (Primary); Denmark (Primary); Europe (Primary); European Developed Markets (Primary));
Nielsen Capital Management FondsmÆGlerselskab A/S (Capital Region of Denmark (Primary); Denmark (Primary); Europe (Primary); European Developed Markets (Primary));
Pelham Capital Ltd (England (Primary); Europe (Primary); European Developed Markets (Primary); Greater London (Primary); United Kingdom (Primary));
RAG-Stiftung (Europe (Primary); European Developed Markets (Primary); Germany (Primary); North Rhine-Westphalia (Primary));
The Capital Group Companies, Inc. (California (Primary); Los Angeles Area (Primary); United States and Canada (Primary); United States of America (Primary); West Coast (Primary); Anaheim Area; Arizona; Asia / Pacific; Asia / Pacific Developed Markets; Asia / Pacific Emerging Markets; Atlanta Area; Australia ; Brazil; Canada; Chicago Area; China ; Europe; European Developed Markets; Far East; Georgia; Great Lakes; Hong Kong ; Illinois; India ; Indian Sub-Continent; Indiana; Indianapolis Area; Japan ; Kowloon; Latin America and Caribbean; Maharashtra; Midatlantic; Nevada; New South Wales; New York; New York City Area; Norfolk Area; Northeast; Ontario; Phoenix Area; Quebec; Reno Area; San Antonio Area; San Francisco Area; Shanghai Province; Singapore ; South America; Southeast; Southwest; Switzerland; Texas; Tokyo; United Kingdom; Virginia; Washington Area; Washington, D. C.);
UBS Group AG (SWX:UBSG)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Zurich (Primary); Asia / Pacific; Asia / Pacific Developed Markets; Asia / Pacific Emerging Markets; Basel-Stadt; England; Greater London; Hong Kong ; Houston Area; India ; Indian Sub-Continent; Japan ; Maharashtra; New York; New York City Area; Northeast; Southwest; Texas; Tokyo; United Kingdom; United States and Canada; United States of America)</t>
    </r>
  </si>
  <si>
    <t>JPMorgan Chase &amp; Co. (NYSE:JPM) (394,076.1); Luxempart S.A. (BDL:LXMPR) (1,559.0); UBS Group AG (SWX:UBSG) (58,109.3)</t>
  </si>
  <si>
    <t>Vixtel Technologies Holdings Limited, an investment holding company, provides Internet and Web application performance management (APM) products and services to telecommunication operators and large enterprises in Hong Kong and Mainland China. The company offers Loglyst analysis platform, which collects, searches, analyzes, monitors, and visualizes unstructured data; APM Vista SaaS Platform, which provides network performance monitoring and mobility performance management services, as well as CDN performance monitoring, diagnosis, and evaluation; and NetVista, an intelligent IP network-oriented performance management and quality monitoring platform; and cloud monitoring systems. It also provides IPTV/OTT video security and quality monitoring system, including program content, business, and transmission quality monitoring systems, as well as safety broadcast monitoring and multi-picture surveillance systems; and Trade QoS Monitoring, a precise analysis tool for transaction speed, delay, and algorithm for securities, futures, and other financial transaction systems. In addition, the company offers technical services, such as operational support, system maintenance, network analysis and optimization of a chain of Internet applications, and research study of specific topics on application and network performance. Further, it provides software development services; and sells embedded hardware and APM software. Vixtel Technologies Holdings Limited was founded in 2006 and is headquartered in Beijing, the People’s Republic of China. As of January 13, 2022, Vixtel Technologies Holdings Limited operates as a subsidiary of Phoenix Wealth (Cayman) Asset Management Limited.</t>
  </si>
  <si>
    <t>Provision of Application Performance Management (APM) Solutions: 15.3 (100.0%)</t>
  </si>
  <si>
    <t>Segment Adjustment: .4 (2.9%);
Mainland China: 14.9 (97.1%)</t>
  </si>
  <si>
    <t>IT Consulting and Other Services</t>
  </si>
  <si>
    <t>Development Consulting (Primary); Information Technology (Primary); Information Technology (IT) Consulting (Primary); IT Consulting and Other Services (Primary); IT Services (Primary); Services Outsourcing (Primary); Software and Services (Primary); System and Platform Integration (Primary); Electronic Equipment, Instruments and Components; Software Distribution; Technology Distributors; Technology Hardware and Equipment; Technology Hardware and Equipment Distribution</t>
  </si>
  <si>
    <t xml:space="preserve">Phoenix Wealth (Cayman) Asset Management Limited operates as a subsidiary of Phoenix Wealth (Hong Kong) Asset Management Limited.
</t>
  </si>
  <si>
    <t>Caribbean (Primary);
Cayman Islands (Primary);
Latin America and Caribbean (Primary)</t>
  </si>
  <si>
    <t>Cohort Investments Limited
Cohort Investments Limited was incorporated in 2015 and is based in British Virgin Islands.
Copious Link Investments Limited
Copious Link Investments Limited was incorporated in 2015 and is based in BVI.
Silver Coral Developments Limited
Silver Coral Developments Limited is headquartered in Hong Kong.
Sino Impact Limited
Sino Impact Limited was incorporated in 2015 and is based in Road Town, BVI.
Worldgate Ventures Limited
Worldgate Ventures Limited is based in Hong Kong.</t>
  </si>
  <si>
    <t>Cohort Investments Limited (British Virgin Islands (Primary); Caribbean (Primary); Latin America and Caribbean (Primary));
Copious Link Investments Limited (British Virgin Islands (Primary); Caribbean (Primary); Latin America and Caribbean (Primary));
Hugemind Investments Limited (British Virgin Islands (Primary); Caribbean (Primary); Latin America and Caribbean (Primary));
Silver Coral Developments Limited (Asia / Pacific (Primary); Asia / Pacific Developed Markets (Primary); Hong Kong  (Primary));
Sino Impact Limited (British Virgin Islands (Primary); Caribbean (Primary); Latin America and Caribbean (Primary); Tortola (Primary));
Worldgate Ventures Limited (Asia / Pacific (Primary); Asia / Pacific Developed Markets (Primary); Hong Kong  (Primary))</t>
  </si>
  <si>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</si>
  <si>
    <t>Market Pulp: 947.0 (24.8%);
Wood Products: 1,600.0 (42.0%);
Tissue: 196.0 (5.1%);
Paper: 1,069.0 (28.0%)</t>
  </si>
  <si>
    <t>Paper Products</t>
  </si>
  <si>
    <t>Coated Paper (Primary); Industrial Service Paper (Primary); Materials (Primary); Materials (Primary); Newsprint Mills (Primary); Newsprint Paper (Primary); Paper and Forest Products (Primary); Paper Products (Primary); Printing And Writing Paper (Primary); Recycled Paper Products (Primary); Tissue Paper (Primary); Consumer Staples; Forest Products; Household and Personal Products; Household Paper Products; Household Products; Household Products; Hydroelectric Power Generation; Independent Power and Renewable Electricity Producers; Lumber Products; Renewable Electricity; Utilities; Utilities; Wood Products</t>
  </si>
  <si>
    <t>Canada (Primary); Quebec (Primary); United States and Canada (Primary)</t>
  </si>
  <si>
    <t>Domtar Corporation designs, manufactures, markets, and distributes communication papers, and specialty and packaging papers in the United States, Canada, Europe, Asia, and internationally.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converting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offers pulp products comprising softwood, fluff, and hardwood kraft, as well as airlaid and ultrathin laminated cores, which are used in a various end-products, such as diapers and personal hygiene products, bathroom and facial tissue, specialty and packaging papers, printing and writing grades, building products, and electrical insulating papers. The company serves merchants, retail outlets, stationers, printers, publishers, converters, and end-users. Domtar Corporation was founded in 1848 and is based in Fort Mill, South Carolina. Domtar Corporation operates as a subsidiary of Paper Excellence Canada Holdings Corporation.</t>
  </si>
  <si>
    <t>Charlotte Area (Primary);
South Carolina (Primary);
Southeast (Primary);
United States and Canada (Primary);
United States of America (Primary);
Delaware;
Midatlantic</t>
  </si>
  <si>
    <t>Chou Associates Management Inc.
Chou Associates Management Inc. is a privately owned investment manager. The firm launches and manages equity and fixed income mutual funds for its clients. It invests in the public equity and fixed income markets across the globe. Chou Associates Management is based in Toronto, Canada.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Fairfax Financial Holdings Limited (TSX:FFH)
Fairfax Financial Holdings Limited, through its subsidiaries, provides property and casualty insurance and reinsurance, and investment management services in the United States, Canada, Asia, and internationally. The company operates through Insurance and Reinsurance, Run-off, and Non-Insurance Companies segments. It insures against losses to property from fire, explosion, earthquake, windstorm, flood, boiler explosion, machinery breakdown, and construction defects, as well as underwrites automobile, commercial and personal property, and crop insurance. The company also offers workers' compensation, employer’s liability, accident and health, medical malpractice, professional liability, and umbrella coverage insurance products; marine, aerospace, surety risk, and other risks and liabilities insurance products; and reinsurance products. In addition, it retails home improvement goods, toys and baby products, golf equipment, sports apparel and accessories, housewares and home décors, and tableware and gifts; invests in retail business; and owns and operates holiday resorts. Further, the company provides integrated travel and travel-related financial services; originates, processes, and distributes pulses and staple foods; creates, produces, and distributes entertainment content; and provision of pet medical insurance and database services, as well as media and marketing solutions. The company was formerly known as Markel Financial Holdings Limited and changed its name to Fairfax Financial Holdings Limited in 1987. Fairfax Financial Holdings Limited was incorporated in 1951 and is headquartered in Toronto, Canada.</t>
  </si>
  <si>
    <t>Chou Associates Management Inc. (Canada (Primary); Ontario (Primary); United States and Canada (Primary));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Fairfax Financial Holdings Limited (TSX:FFH) (Canada (Primary); Ontario (Primary); United States and Canada (Primary); Anaheim Area; California; Florida; Miami Area; New Jersey; New York; Northeast; Southeast; United States of America; West Coast; West Jersey Area)</t>
  </si>
  <si>
    <t>Fairfax Financial Holdings Limited (TSX:FFH) (14,726.1)</t>
  </si>
  <si>
    <t>Calfrac Well Services Ltd., together with its subsidiaries, provides specialized oilfield services in Canada, the United States, and Argentina. It offers hydraulic fracturing, coiled tubing, cementing, and other well stimulation services, as well as pressure pumping services to oil and natural gas industries. The company was founded in 1999 and is headquartered in Calgary, Canada.</t>
  </si>
  <si>
    <t>Oil Well Equipment &amp; Services: 1,022.0 (100.0%)</t>
  </si>
  <si>
    <t>Segment Adjustment: 89.0 (8.7%);
Canada: 279.1 (27.3%);
United States: 490.8 (48.0%);
Argentina: 163.2 (16.0%)</t>
  </si>
  <si>
    <t>Energy (Primary); Energy (Primary); Energy Equipment and Services (Primary); Oil and Gas Equipment and Services (Primary); Oil and Gas Field Services (Primary)</t>
  </si>
  <si>
    <t>Alberta (Primary); Canada (Primary); United States and Canada (Primary); Colorado; Denver Area; Mountain; United States of America</t>
  </si>
  <si>
    <t>THRC Holdings, LP was incorporated in 2011 and is based in Cisco, Texas.</t>
  </si>
  <si>
    <t>Fort Worth Area (Primary);
Southwest (Primary);
Texas (Primary);
United States and Canada (Primary);
United States of America (Primary)</t>
  </si>
  <si>
    <t>Matco Investments Ltd. is a principal investment firm. The firm primarily invests in oil and gas and oilfield services industries and real estate. Matco Investments Ltd. is based in Calgary, Canada.</t>
  </si>
  <si>
    <t>ATTRAQT Group plc (AIM:ATQT)</t>
  </si>
  <si>
    <t>AIM:ATQT</t>
  </si>
  <si>
    <t>ATTRAQT Group plc, together with its subsidiaries, develops and provides e-commerce site search, merchandising, and product recommendation technology in the United Kingdom, France, the Netherlands, rest of Europe, and internationally. The company’s products include Fredhopper, a search and merchandising platform; Experience Orchestrator, a modern, cloud native, and scalable artificial intelligence-enabled platform; and Aleph Search, a platform for text/voice/visual search. It also offers Software as a Service solutions in the areas of search, merchandising, recommendations, personalization, testing and analytics, and artificial intelligence. In addition, the company provides implementation; on-going services, such as technical consulting/business consulting; and on-site support services. It offers solutions to retailers and brands, including fashion, footwear, home, garden, living, sports, recreation, leisure, brand stores, and electronics customers. The company was formerly known as ATTRAQT Group Limited and changed its name to ATTRAQT Group plc in August 2014. ATTRAQT Group plc was founded in 2000 and is based in London, the United Kingdom.</t>
  </si>
  <si>
    <t>Provide Cloud-Based E-Commerce Solutions: 29.1 (100.0%)</t>
  </si>
  <si>
    <t>UK: 13.8 (47.5%);
Rest of The World: 2.5 (8.7%);
France: 6.1 (21.1%);
Netherlands: 3.0 (10.3%);
Rest of Europe: 3.6 (12.4%)</t>
  </si>
  <si>
    <t>Application Hosting Services (Primary); Application Service Providers (ASPs) (Primary); Application Software (Primary); E-Commerce Software (Primary); Information Technology (Primary); Internet Software (Primary); Software (Primary); Software and Services (Primary); Website Infrastructure Software (Primary); Commercial and Professional Services; Consulting Services; Industrials; Professional Services; Research and Consulting Services</t>
  </si>
  <si>
    <t>England (Primary); Europe (Primary); European Developed Markets (Primary); Greater London (Primary); United Kingdom (Primary)</t>
  </si>
  <si>
    <t>Crownpeak Holdings, LLC develops and offers a cloud-native SaaS digital experience platform (DXP) that enables market brands to deliver personalized digital experiences. The company was founded in 2001 and is based in United Kingdom.</t>
  </si>
  <si>
    <t>Europe (Primary);
European Developed Markets (Primary);
United Kingdom (Primary)</t>
  </si>
  <si>
    <t>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
Kestrel Partners LLP
Kestrel Partners LLP is based in London, United Kingdom.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Ruffer LLP
Ruffer LLP is an employee owned investment manager. The firm provides its services to private clients, trusts, pension funds, corporate and charitable institutions, and OEIC funds. It manages mutual funds for its clients. The firm invests in the public equity and fixed income markets of the globe. It employs in-house research to make investments. Ruffer LLP was founded in 1994 and is based in London, United Kingdom with an additional office in Edinburgh, United Kingdom.</t>
  </si>
  <si>
    <t>Hargreave Hale Ltd. (England (Primary); Europe (Primary); European Developed Markets (Primary); Greater London (Primary); United Kingdom (Primary));
Herald Investment Management Limited (England (Primary); Europe (Primary); European Developed Markets (Primary); Greater London (Primary); United Kingdom (Primary));
Kestrel Partners LLP (England (Primary); Europe (Primary); European Developed Markets (Primary); Greater London (Primary); United Kingdom (Primary));
Lombard Odier Asset Management (Europe) Limited (England (Primary); Europe (Primary); European Developed Markets (Primary); Greater London (Primary); United Kingdom (Primary));
Ruffer LLP (England (Primary); Europe (Primary); European Developed Markets (Primary); Greater London (Primary); United Kingdom (Primary); Midlothian; Scotland)</t>
  </si>
  <si>
    <t xml:space="preserve">As of September 3, 2021, Mackinac Financial Corporation was acquired by Nicolet Bankshares, Inc. 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including commercial loans to entities within real estate — operators of nonresidential buildings industry; consumer loan products comprising installment, mortgages, home equity loans, and residential mortgage loans; and commercial and governmental lease financing, as well as offers safe deposit facilities. It has 28 branch locations, including 10 in the Upper Peninsula, 10 in the Lower Peninsula, 1 in Southeast Michigan, Michigan, and 7 in Wisconsin. The company was formerly known as North Country Financial Corporation and changed its name to Mackinac Financial Corporation in December 2004. Mackinac Financial Corporation was incorporated in 1974 and is headquartered in Manistique, Michigan.
</t>
  </si>
  <si>
    <t>Banks (Primary); Banks (Primary); Financials (Primary); National and State Commercial Banks (Primary); Regional Banks (Primary); State Commercial Banks (Primary); Diversified Financial Services; Diversified Financials; Holding Companies; Investment Services and Holding Companies; Multi-Sector Holdings; Offices Of Bank Holding Companies</t>
  </si>
  <si>
    <t>Great Lakes (Primary); Iron Mountain Area (Primary); Michigan (Primary); United States and Canada (Primary); United States of America (Primary)</t>
  </si>
  <si>
    <t>Nicolet Bankshares, Inc. operates as the bank holding company for Nicolet National Bank that provides banking products and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As of December 31, 2021, it operated 52 branches throughout Wisconsin and Michigan. The company was formerly known as Green Bay Financial Corporation and changed its name to Nicolet Bankshares, Inc. in March 2002. Nicolet Bankshares, Inc. was incorporated in 2000 and is headquartered in Green Bay, Wisconsin.</t>
  </si>
  <si>
    <t>Great Lakes (Primary);
Green Bay Area (Primary);
United States and Canada (Primary);
United States of America (Primary);
Wisconsin (Primary)</t>
  </si>
  <si>
    <t>Loyal Valley Capital
Loyal Valley Capital is a private equity firm. The firm seeks to invest in healthcare, cultural entertainment, consumer and consumer upgrade, cultural and sports consumption, mobile internet, modern finance, financial services, specialty industrials, advanced technology, advanced manufacturing, new materials, new energy, biomedicine and parent-child education industries. Loyal Valley Capital was founded in 2015 and is based in Shanghai, China, with additional office in Beijing, China.
Zhejiang Longsheng Group Co.,Ltd (SHSE:600352)
Zhejiang Longsheng Group Co.,Ltd. primarily engages in the chemical business. Its chemical products comprise textile chemicals; fine chemical intermediates; construction chemicals; and inorganic chemicals. The company also develops, produces, and sells auto parts, such as sideplate, plate, window front shield plate, engine front board and sideboard, longeron back end, front and rear wheel swell, front floor, back floor front component, and back floor foreplate and backplate products; middle and front door, front shroud, back door, and rear side inner plates; and front shroud, back door, and middle and front door shell plates, as well as headers. In addition, it is involved in the provision of logistics services; sale of steel products; development of real estate properties; and finance and stock right investment business. The company sells its products to approximately 50 countries and regions. Zhejiang Longsheng Group Co.,Ltd. was founded in 1970 and is based in Shaoxing, the People’s Republic of China.</t>
  </si>
  <si>
    <t>Loyal Valley Capital (Asia / Pacific (Primary); Asia / Pacific Emerging Markets (Primary); China  (Primary); Far East (Primary); British Virgin Islands; Caribbean; Latin America and Caribbean; Tortola);
Zhejiang Longsheng Group Co.,Ltd (SHSE:600352) (Asia / Pacific (Primary); Asia / Pacific Emerging Markets (Primary); China  (Primary); Far East (Primary); Zhejiang Province (Primary))</t>
  </si>
  <si>
    <t>Zhejiang Longsheng Group Co.,Ltd (SHSE:600352) (4,342.1)</t>
  </si>
  <si>
    <t>M2I Corporation manufactures, sells, and exports human-machine interface (HMI) systems. It offers HMI systems for industrial automation and other automation applications, such as information service system and building automation system. The company’s products offers interface solution for Serial, Ethernet, USB, Fieldbus, SD Card, CF Card, and HDMI to industrial, traffic, supervisory/control, advertisement, distribution industry, and education fields. M2I Corporation was founded in 1999 and is based in Anyang, South Korea.</t>
  </si>
  <si>
    <t>Electronic Equipment and Instruments (Primary); Electronic Equipment, Instruments and Components (Primary); Information Technology (Primary); Technology Hardware and Equipment (Primary)</t>
  </si>
  <si>
    <t>K Bridge Investment
K Bridge Investment is a venture capital firm specializing in start-ups. It prefers to invest in companies operating in the following locations: Busan, South Korea; Ulsan, South Korea; and Gyeongsangnam-do, South Korea. The firm considers investments in companies that were founded within three years or with sales value of less than or equal to KRW 1 billion ($0.84 million). It typically invests in contents, development and services related to Internet of things, and mobile services. The firm also considers investments in parts and materials, biotechnology, healthcare, and information technology through its funds. K Bridge Investment is based in Busan, South Korea.
Nautic Investment
Nautic Investment is a principal investment firm. The firm was founded in 2018 and is based in Seoul, South Korea.</t>
  </si>
  <si>
    <t>K Bridge Investment (Asia / Pacific (Primary); Asia / Pacific Developed Markets (Primary); Korea, South  (Primary));
Nautic Investment (Asia / Pacific (Primary); Asia / Pacific Developed Markets (Primary); Korea, South  (Primary))</t>
  </si>
  <si>
    <t>Comes Investment Co., Ltd is a venture capital firm. The firm considers secondary investments and is based in Seoul, South Korea.</t>
  </si>
  <si>
    <t xml:space="preserve">Future Data Group Limited, an investment holding company, provides system integration and maintenance services in South Korea and Hong Kong. The company offers integrated systems with network connectivity, cloud computing, and security elements, as well as cyber security services. It serves small and medium enterprises, multinational corporations, and government-owned entities. The company was founded in 1997 and is headquartered in Seoul, South Korea.
</t>
  </si>
  <si>
    <t>System Integration: 57.5 (68.7%);
Cyber Security Services: 4.9 (5.8%);
Maintenance Services (Excl. Cyber Security Services): 21.3 (25.5%)</t>
  </si>
  <si>
    <t>Korea: 78.9 (94.9%);
Hong Kong: 4.2 (5.1%)</t>
  </si>
  <si>
    <t>Information Technology (Primary); Information Technology (IT) Consulting (Primary); IT Consulting and Other Services (Primary); IT Services (Primary); Maintenance Repair (Break-Fix/Warranty) (Primary); Services Outsourcing (Primary); Software and Services (Primary); System and Platform Integration (Primary)</t>
  </si>
  <si>
    <t>Gorgeous Real Investment Holding Limited
Gorgeous Real Investment Holding Limited is based in BVI.
Variant Wealth Investment Development Limited
Variant Wealth Investment Development Limited is based in Seychelles.</t>
  </si>
  <si>
    <t>Gorgeous Real Investment Holding Limited (British Virgin Islands (Primary); Caribbean (Primary); Latin America and Caribbean (Primary));
Variant Wealth Investment Development Limited (Africa / Middle East (Primary); Seychelles (Primary); Sub-Saharan Africa (Primary))</t>
  </si>
  <si>
    <t>LiquidTech Limited was incorporated in 2015 and is based in Tortola, BVI.</t>
  </si>
  <si>
    <t>As of October 5, 2021, Strongbridge Biopharma plc was acquired by Xeris Pharmaceuticals, Inc. Strongbridge Biopharma plc, a commercial-stage biopharmaceutical company, focuses on the development and commercialization of therapies for rare diseases with unmet needs in the United States. The company offers Keveyis, an oral carbonic anhydrase inhibitor to treat hyperkalemic, hypokalemic, and related variants of primary periodic paralysis. Its clinical-stage product candidates include Recorlev, a cortisol synthesis inhibitor, which is in Phase III clinical trials for the treatment of endogenous Cushing's syndrome; and Veldoreotide, a somatostatin analog that has completed Phase II clinical trial for the treatment of acromegaly. The company was formerly known as Cortendo plc and changed its name to Strongbridge Biopharma plc in September 2015. Strongbridge Biopharma plc was founded in 1996 and is based in Trevose, Pennsylvania.</t>
  </si>
  <si>
    <t>Health Care (Primary); Hormones and Hormone Antagonists (Primary); Pharmaceutical Products (Primary); Pharmaceuticals (Primary); Pharmaceuticals (Primary); Pharmaceuticals, Biotechnology and Life Sciences (Primary); Biotechnology; Biotechnology</t>
  </si>
  <si>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</si>
  <si>
    <t>Chicago Area (Primary);
Great Lakes (Primary);
Illinois (Primary);
United States and Canada (Primary);
United States of America (Primary)</t>
  </si>
  <si>
    <t>Acuta Capital Partners LLC
Acuta Capital Partners, LLC is an employee owned investment manager. The firm provides its services to pooled investment vehicles and corporations. The firm invests in the public equity and fixed income markets. The firm launches and manages hedge funds for its clients. The firm employs a bottom-up fundamental analysis to make its investments. Acuta Capital Partners, LLC was founded in July 2011 and is based in Belmont, California.
Caxton Alternative Management LP
Caxton Alternative Management LP is a principal investment firm specializing in private and public market direct investments. The firm is sector agnostic with a focus on special situations. It seeks to make investments primarily in the Americas and Western Europe. The firm invests both independently and in collaboration with external partners. Caxton Alternative Management LP was founded in 2012 and is based in Princeton, New Jersey with an additional office in Jupiter, Florida.
CDK Associates LLC
CDK Associates LLC is based in Princeton, New Jersey.
Granite Point Capital Management, L.P.
Granite Point Capital Management, L.P. is an employee owned hedge fund sponsor. Funds under management include Granite Point Capital Offshore Fund Ltd. The firm provides its services to pooled investment vehicles. The firm employs fundamental analysis to create its investment portfolio. Granite Point Capital Management, L.P. was founded in January 2004 and is based in Boston, Massachusetts.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Novo Nordisk A/S (CPSE:NOVO B)
Novo Nordisk A/S, a healthcare company, engages in the research, development, manufacture, and marketing of pharmaceutical products worldwide. It operates in two segments, Diabetes and Obesity care, and Biopharm. The Diabetes and Obesity care segment provides products in the areas of insulins, GLP-1 and related delivery systems, oral antidiabetic products, obesity, and other chronic diseases. The Biopharmaceuticals segment offers products in the areas of haemophilia, growth disorders, and hormone replacement therapy. The company collaboration agreements with Gilead Sciences, Inc. Novo Nordisk A/S also has a research collaboration with Lumen Bioscience, Inc. to explore strategies for delivering oral biologics for cardiometabolic disease. The company was founded in 1923 and is headquartered in Bagsvaerd, Denmark.
Odlander, Fredrikson &amp; Co. AB
Odlander, Fredrikson &amp; Co. AB is a private equity and venture capital firm specializing in investments in early stage and mature companies. It provides financing from the seed stage through all stages of company evolution including startup, mid, early growth, emerging venture, and late ventures. The firm seeks to provide bridge financing and growth capital. It prefers to invest in companies engaged in healthcare, pharmaceuticals, biotechnology, life science with a focus on therapeutic devices, life sciences tools and services, and healthcare technology. It focuses on diseases with high unmet medical needs and therapies that have the potential to be transformative and change medical practice and the lives of patients suffering these conditions. It prefers to invest globally. The firm seeks to be a lead investor in its transactions. It typically acquires minority stakes in its portfolio companies. The firm prefers to be a board member in its portfolio companies. It seeks to maintain a reserve for subsequent financing when first engaging in a company. Odlander, Fredrikson &amp; Co. AB was founded in 1996 and is based in Stockholm, Sweden with an additional office in Lausanne, Switzerland.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
Storebrand Kapitalforvaltning As
Storebrand Investments is a privately owned investment manager. The firm manages separate client-focused equity and fixed income portfolios and mutual funds. It invests in the public equity and fixed income markets across the globe. The firm employs a fundamental analysis and a tactical asset allocation strategy for creating its portfolio. Storebrand Investments is based in Oslo, Norway. Storebrand Kapitalforvaltning As operates as a subsidiary of Storebrand ASA
Third Swedish National Pension Fund
The Third Swedish National Pension Fund (AP3) is a Swedish governmental authority governed by the National Pension Insurance Funds (AP Funds) Act (SFS 2000:192) - hereafter referred to as the "Act". It is one of five buffer funds in the Swedish public pension system established in conjunction with the 2001 Swedish pension reform. AP3's fund assets may only be used for the Swedish public pension system, subject to a decision by the Swedish Parliament.
TVM Capital GmbH
TVM Capital GmbH is private equity and venture capital firm specializing in seed, startup, early stage, mid, late stage, emerging growth, Growth capital and buyout investments. It seeks to invest in companies that have spun-out from institutes, universities, and the Research and Development departments of pharmaceutical companies. The firm may also invest in family owned businesses and in all stages of the product life cycle from its earliest stages like material and design innovation through late stage opportunities brought about by business model and execution innovation. It invests in the life sciences with a focus on enhance drug discovery, integrated drug discovery, drug delivery and drug development companies, other life sciences development projects, international pharmaceutical, biotechnology, biopharmaceutical and medical technology, medical device, medical diagnostics, health Products, healthcare services, healthcare diagnostics, therapeutics, human biotechnology, biosensors, and biotech related research, and production equipment and services. It also focuses on investment in information and communications technology including business software, semiconductors and components, wireless and telecommunications, media content and environmental technologies, business process software, system and network management, service integration, components, devices, subsystems, and system engineering frameworks. These technologies can further be divided into communications (telephone related, data communications, Internet communications and infrastructure, and satellite microwave communications); electronics (electronic components, electronics related equipment, analytical and scientific instrumentation, and optoelectronics); computer related (computer graphics and digital imaging, integrated turnkey systems and solutions, and computer services and software). It invests in Europe with a focus on Western Europe; United States of America; North America; India; Germany; Canada; Middle East; China and emerging Asian markets. It also prefers to invest in Western companies with the objective to obtain licenses for development and commercialization in China. It typically invests between €1 million ($1.16 million) and €17 million ($20.27 million) in its portfolio companies. It prefers to take majority stake in its portfolio companies. The firm seeks to exit its investments through IPO or sale to strategic buyer. TVM Capital GmbH was founded in 1983 and is headquartered in Munich, Germany and has six offices across Europe, US, North America, Asia and Middle East.
Zinober Invest AS
Zinober Invest AS was incorporated in 2000 is based in Oslo, Norway.</t>
  </si>
  <si>
    <r>
      <rPr>
        <sz val="8"/>
        <rFont val="Arial"/>
        <family val="2"/>
      </rPr>
      <t xml:space="preserve">Acuta Capital Partners LLC (California (Primary); San Francisco Area (Primary); United States and Canada (Primary); United States of America (Primary); West Coast (Primary));
Arctic Asset Management AS (Europe (Primary); European Developed Markets (Primary); Norway (Primary); Oslo (Primary));
Caxton Alternative Management LP (New Jersey (Primary); Northeast (Primary); Trenton Area (Primary); United States and Canada (Primary); United States of America (Primary); Florida; Southeast; West Palm Beach Area);
CDK Associates LLC (New Jersey (Primary); Northeast (Primary); Trenton Area (Primary); United States and Canada (Primary); United States of America (Primary));
Fougner Invest AS (Europe (Primary); European Developed Markets (Primary); Norway (Primary); Vestfold (Primary));
Granite Point Capital Management, L.P. (Boston Area (Primary); Massachusetts (Primary); Northeast (Primary);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Novo Nordisk A/S (CPSE:NOVO B) (Capital Region of Denmark (Primary); Denmark (Primary); Europe (Primary); European Developed Markets (Primary); New Jersey; Northeast; Trenton Area; United States and Canada; United States of America);
Odlander, Fredrikson &amp; Co. AB (Europe (Primary); European Developed Markets (Primary); Sweden (Primary); Switzerland);
RA Capital Management, L.P. (Boston Area (Primary); Massachusetts (Primary); Northeast (Primary); United States and Canada (Primary); United States of America (Primary));
Storebrand Kapitalforvaltning As (Europe (Primary); European Developed Markets (Primary); Norway (Primary); Oslo (Primary));
Third Swedish National Pension Fund (Europe (Primary); European Developed Markets (Primary); Sweden (Primary));
TVM Capital GmbH (Bavaria (Primary); Europe (Primary); European Developed Markets (Primary); Germany (Primary); Africa / Middle East; Asia / Pacific; Asia / Pacific Developed Markets; Austria; Boston Area; Canada; Hong Kong ; Massachusetts; Middle East; New York; New York City Area; Northeast; Quebec; United Arab Emirates ; United States and Canada; United States of America);
Zinober Invest AS (Europe (Primary); European Developed Markets (Primary); Norway (Primary); Oslo (Primary))</t>
    </r>
  </si>
  <si>
    <t>Novo Nordisk A/S (CPSE:NOVO B) (270,880.7)</t>
  </si>
  <si>
    <t>Angel Fibers Limited develops, manufactures, and markets cotton yarns in India. The company provides cotton carded, combed, and compact yarns for knitting and weaving applications. It also sells its products in various markets, including South Korea, China, Hong Kong, Taiwan, Thailand, Singapore, Malaysia, Indonesia, Bangladesh, Israel, Egypt, Russia, Brazil, Sri Lanka, Iran, Portugal, Spain, and Italy. The company was incorporated in 2014 and is based in Jamnagar, India.</t>
  </si>
  <si>
    <t>Spinning of Cotton Yarn: 23.8 (100.0%)</t>
  </si>
  <si>
    <t>India: 23.8 (100.0%)</t>
  </si>
  <si>
    <t>Textiles</t>
  </si>
  <si>
    <t>Consumer Discretionary (Primary); Consumer Durables and Apparel (Primary); Cotton Yarn (Primary); Textile Mill Products (Primary); Textiles (Primary); Textiles, Apparel and Luxury Goods (Primary); Yarns (Primary)</t>
  </si>
  <si>
    <t>Asia / Pacific (Primary); Asia / Pacific Emerging Markets (Primary); Gujarat (Primary); India  (Primary); Indian Sub-Continent (Primary)</t>
  </si>
  <si>
    <t>KITO Corporation manufactures and sells hoisting equipment and cranes in Japan, the Americas, China, rest of Asia, Europe, and internationally. It offers materials-handling equipment, which handles task of lifting, moving, holding loads, supplying safe, and durable products. The company also provides manual and electric chain hoists, chains, wire rope hoists, cranes, and other below-the-hook devices. The company was founded in 1932 and is headquartered in Nakakoma, Japan. As of October 25, 2022, KITO Corporation operates as a subsidiary of Lifting Holdings BidCo, Inc..</t>
  </si>
  <si>
    <t>Asia (Excluding Japan and China): 24.9 (4.1%);
Japan: 204.6 (33.6%);
Americas: 260.3 (42.8%);
Europe: 45.8 (7.5%);
China: 61.0 (10.0%);
Others: 11.8 (1.9%)</t>
  </si>
  <si>
    <t>Construction Machinery and Heavy Trucks</t>
  </si>
  <si>
    <t>Capital Goods (Primary); Construction Machinery and Equipment (Primary); Construction Machinery and Heavy Trucks (Primary); Industrials (Primary); Machinery (Primary); Overhead Traveling Cranes, Hoists, and Monorail Systems (Primary); Industrial Machinery; Material Handling Machinery and Equipment</t>
  </si>
  <si>
    <t>Asia / Pacific (Primary); Asia / Pacific Developed Markets (Primary); Japan  (Primary); Yamanashi (Primary)</t>
  </si>
  <si>
    <t>Lifting Holdings BidCo, Inc. engages in trading business in Japan. The company was incorporated in 2022 and is based in Tokyo, Japan. Lifting Holdings BidCo, Inc. operates as a subsidiary of Crosby Worldwide Ltd.</t>
  </si>
  <si>
    <t>Custody Bank of Japan, Ltd. (Trust Account 9)
Custody Bank of Japan, Ltd. (Trust Account 9) is based in Japan.
Custody Bank of Japan, Ltd. (Trust Account)
Custody Bank of Japan, Ltd. (Trust Account) is based in Japan.
Norway
Norway operates as a government institution. Norway is based in Norway.
Sumitomo Mitsui Banking Corporation
Sumitomo Mitsui Banking Corporation provides commercial banking services in Bahrain. The company was incorporated in 1979 and is based in Manama, Bahrain. Sumitomo Mitsui Banking Corporation operates as a subsidiary of Sumitomo Mitsui Financial Group, Inc.
The Bank Of New York Mellon 140042
The Bank Of New York Mellon 140042 is based in Japan.
The Bank Of New York, Treaty Jasdec Account
The Bank Of New York, Treaty Jasdec Account is based in the United States.
The Master Trust Bank of Japan, Ltd. (Trust Account)
The Master Trust Bank of Japan, Ltd. (Trust Account) is based in Japan.</t>
  </si>
  <si>
    <t>Custody Bank of Japan, Ltd. (Trust Account 9) (Asia / Pacific (Primary); Asia / Pacific Developed Markets (Primary); Japan  (Primary));
Custody Bank of Japan, Ltd. (Trust Account) (Asia / Pacific (Primary); Asia / Pacific Developed Markets (Primary); Japan  (Primary));
Kito Corporation Business Partner Shareholding Association (Asia / Pacific (Primary); Asia / Pacific Developed Markets (Primary); Japan  (Primary); Yamanashi (Primary));
Misaki Capital Inc. (Asia / Pacific (Primary); Asia / Pacific Developed Markets (Primary); Japan  (Primary));
Norway (Europe (Primary); European Developed Markets (Primary); Norway (Primary));
Sumitomo Mitsui Banking Corporation (Africa / Middle East (Primary); Bahrain  (Primary); Middle East (Primary));
The Bank Of New York Mellon 140042 (Asia / Pacific (Primary); Asia / Pacific Developed Markets (Primary); Japan  (Primary));
The Bank Of New York, Treaty Jasdec Account (United States and Canada (Primary); United States of America (Primary));
The Master Trust Bank of Japan, Ltd. (Trust Account) (Asia / Pacific (Primary); Asia / Pacific Developed Markets (Primary); Japan  (Primary));
YK Capital Co., Ltd. (Asia / Pacific (Primary); Asia / Pacific Developed Markets (Primary); Japan  (Primary); Yamanashi (Primary))</t>
  </si>
  <si>
    <t>Cannon Resources Limited, together with its subsidiaries, engages in the exploration and development of mineral resources in Australia. The company primarily explores for nickel deposits. Its flagship projects are the Fisher East Project that comprises eleven granted exploration licenses covering a total of 330.6 square kilometers in the North-Eastern Goldfields region of Western Australia; and the Collurabbie Project, which includes three granted exploration licenses covering a total of 147 square kilometers in the North-Eastern Goldfields region of Western Australia. The company was incorporated in 2020 and is based in West Perth, Australia.</t>
  </si>
  <si>
    <t>Exploration: .0 (100.0%)</t>
  </si>
  <si>
    <t>Diversified Metals and Mining</t>
  </si>
  <si>
    <t>Diversified Metal Ores (Primary); Diversified Metals and Mining (Primary); Materials (Primary); Materials (Primary); Metals and Mining (Primary); Nickel Ores (Primary)</t>
  </si>
  <si>
    <t>Kedalion Nickel Pty Ltd. develops minerals and downstream infrastructure necessary for the energy transition. Its products include nickel sulfide ultramafic orebodies. The company was incorporated in 2022 and is based in Perth, Australia.</t>
  </si>
  <si>
    <t>Hammerhead Holdings Pty Ltd
Hammerhead Holdings Pty Ltd was incorporated in 2007 and is based in Leederville, Australia.
Hawke's Point (RRL) L.P.
Hawke's Point (RRL) L.P. is based in George Town, Cayman Islands.
Kendali Pty Ltd
Kendali Pty Ltd was incorporated in 2019 and is based in Leederville, Australia.
Longreach 52 Pty Ltd
Longreach 52 Pty Ltd was incorporated in 2019 and is based in Cottesloe, Australia.
Ponderosa Investments WA Pty Ltd
Ponderosa Investments WA Pty Ltd was incorporated in 1997 and is based in Chinderah, Australia.
Rox Resources Limited (ASX:RXL)
Rox Resources Limited operates as a mineral exploration company in Australia. The company primarily explores for gold and nickel deposits. Its flagship project is the Youanmi Gold Project located to northeast of Perth. The company was incorporated in 2003 and is based in West Perth, Australia.</t>
  </si>
  <si>
    <t>Hammerhead Holdings Pty Ltd (Asia / Pacific (Primary); Asia / Pacific Developed Markets (Primary); Australia  (Primary); Western Australia (Primary));
Hawke's Point (RRL) L.P. (Caribbean (Primary); Cayman Islands (Primary); Grand Cayman (Primary); Latin America and Caribbean (Primary));
Kendali Pty Ltd (Asia / Pacific (Primary); Asia / Pacific Developed Markets (Primary); Australia  (Primary); Western Australia (Primary));
Longreach 52 Pty Ltd (Asia / Pacific (Primary); Asia / Pacific Developed Markets (Primary); Australia  (Primary); Western Australia (Primary));
Ponderosa Investments WA Pty Ltd (Asia / Pacific (Primary); Asia / Pacific Developed Markets (Primary); Australia  (Primary); New South Wales (Primary));
Rox Resources Limited (ASX:RXL) (Asia / Pacific (Primary); Asia / Pacific Developed Markets (Primary); Australia  (Primary); Western Australia (Primary))</t>
  </si>
  <si>
    <t>Rox Resources Limited (ASX:RXL) (21.5)</t>
  </si>
  <si>
    <t>Plasma, LP is based in South Korea.</t>
  </si>
  <si>
    <t>Korea PI Holdings Co., Ltd. manufactures polyimide films. The company was incorporated in 2019 is based in Seoul, South Korea.</t>
  </si>
  <si>
    <t>Quest Capital Markets Limited, a non-banking financial company, provides investment banking distribution, corporate finance, and advisory services in India. It is also involved in trading and dealing in securities and mutual funds; and provision of data collection and other related services. The company was formerly known as BNK Capital Markets Limited and changed its name to Quest Capital Markets Limited in March 2022. The company was incorporated in 1986 and is based in Kolkata, India. Quest Capital Markets Limited is a subsidiary of Lebnitze Real Estates Private Limited.</t>
  </si>
  <si>
    <t>Finance &amp; Investments: 4.9 (96.0%);
Other Services: .2 (4.0%)</t>
  </si>
  <si>
    <t>India: 5.1 (100.0%)</t>
  </si>
  <si>
    <t>Capital Markets (Primary); Diversified Financials (Primary); Financials (Primary); Investment Banking (Primary); Investment Banking and Brokerage (Primary); Securities and Commodities Markets Services (Primary); Security Brokers (Primary); Security Brokers and Dealers (Primary); Asset Management and Custody Banks; Data Processing and Outsourced Services; Information Technology; IT Services; Software and Services</t>
  </si>
  <si>
    <t>Lebnitze Real Estates Private Limited was incorporated in 2012 and is based in Kolkata, India.</t>
  </si>
  <si>
    <t>Asia / Pacific (Primary);
Asia / Pacific Emerging Markets (Primary);
India  (Primary);
Indian Sub-Continent (Primary);
West Bengal (Primary)</t>
  </si>
  <si>
    <t>Asian Securities Exchange Pvt Ltd
Asian Securities Exchange Pvt Ltd was incorporated in 1995 and is based in Kolkata, India.
BNK Securities Pvt. Ltd.
BNK Securities Pvt. Ltd. operates as a merchant bank that provides broking and depository services and distributes financial products. The company was formerly known as Brijnath Khandelwal &amp; Co and changed its name to BNK Securities Pvt. Ltd. in 1995. BNK Securities Pvt. Ltd. is based in Mumbai, India.
Patrex Vyapaar Private Limited
Patrex Vyapaar Private Limited was incorporated in 1995 and is based in Kolkata, India.</t>
  </si>
  <si>
    <t>Asian Securities Exchange Pvt Ltd (Asia / Pacific (Primary); Asia / Pacific Emerging Markets (Primary); India  (Primary); Indian Sub-Continent (Primary); West Bengal (Primary));
BNK Securities Pvt. Ltd. (Asia / Pacific (Primary); Asia / Pacific Emerging Markets (Primary); India  (Primary); Indian Sub-Continent (Primary); Maharashtra (Primary));
Patrex Vyapaar Private Limited (Asia / Pacific (Primary); Asia / Pacific Emerging Markets (Primary); India  (Primary); Indian Sub-Continent (Primary); West Bengal (Primary))</t>
  </si>
  <si>
    <t xml:space="preserve">As of July 1, 2022, Comunibanc Corp. was acquired by Civista Bancshares, Inc. Comunibanc Corp. operates as the bank holding company for The Henry County Bank that offers personal and commercial banking services. It offers checking, savings, and Christmas club accounts. The company also provides auto, personal, mortgage, home equity, home improvement/housing rehabilitation, construction and bridge, agricultural, and commercial loans, as well as certificate of deposits, individual retirement accounts, health savings accounts, and employee pension plans products. In addition, it offers online and mobile banking services, safe deposit boxes, overdraft/sweep protection, debit and ATM cards, and other services. The company operates its main office and two branch offices in Napoleon, Ohio, as well as branches in Bowling Green, Holgate, Liberty Center, and Malinta, Ohio. The company was founded in 1936 and is based in Napoleon, Ohio.
</t>
  </si>
  <si>
    <t>Great Lakes (Primary); Ohio (Primary); Toledo Area (Primary); United States and Canada (Primary); United States of America (Primary)</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</si>
  <si>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purchases securities; and provides trust and third-party insurance services. It operates approximately 42 locations in Northern, Central, Southwestern, and Northwestern Ohio, as well as Southeastern Indiana and Northern Kentucky. The company was formerly known as First Citizens Banc Corp and changed its name to Civista Bancshares, Inc. in May 2015. Civista Bancshares, Inc. was founded in 1884 and is headquartered in Sandusky, Ohio.</t>
  </si>
  <si>
    <t>Great Lakes (Primary);
Mansfield Area (Primary);
Ohio (Primary);
United States and Canada (Primary);
United States of America (Primary)</t>
  </si>
  <si>
    <t>Jindal Capital Limited, a non-banking financial company, provides fund-based activities and advisory services in India. It invests and trades in quoted and unquoted shares, and units of mutual funds. The company was incorporated in 1994 and is based in New Delhi, India.</t>
  </si>
  <si>
    <t>Unclassified Services: .8 (100.0%)</t>
  </si>
  <si>
    <t>India: .8 (100.0%)</t>
  </si>
  <si>
    <t>Asset Management and Custody Banks (Primary); Capital Markets (Primary); Diversified Financials (Primary); Financials (Primary); Investment Advice (Primary); Diversified Financial Services; Investment Banking and Brokerage; Securities and Commodities Markets Services; Security Brokers and Dealers; Specialized Finance</t>
  </si>
  <si>
    <t>CMV Informatics Private Limited was incorporated in 1998 and is based in Delhi, India.</t>
  </si>
  <si>
    <t>P K J Securities Private Limited engages in business services business. The company was incorporated in 1991 and is based in New Delhi, India.</t>
  </si>
  <si>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</si>
  <si>
    <t>United States: 14.3 (71.7%);
International: 5.7 (28.3%)</t>
  </si>
  <si>
    <t>Information Technology (Primary); Internet Services and Infrastructure (Primary); IT Services (Primary); Software and Services (Primary); Application Hosting Services; Application Service Providers (ASPs); Application Software; Information Technology (IT) Consulting; IT Consulting and Other Services; Software</t>
  </si>
  <si>
    <t>Atlanta Area (Primary); Georgia (Primary); Southeast (Primary); United States and Canada (Primary); United States of America (Primary)</t>
  </si>
  <si>
    <t>As of September 23, 2022, Quarry City Savings &amp; Loan Association was acquired by Community National Bank &amp; Trust. Quarry City Savings &amp; Loan Association provides community banking products and services in Missouri. It offers interest-bearing and commercial checking accounts; savings accounts; short-term and long-term certificates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reorder checks, drive-thru banking, night depository, bank by mail, and mobile banking services. Quarry City Savings &amp; Loan Association was founded in 1890 and is based in Warrensburg, Missouri.</t>
  </si>
  <si>
    <t>Banks (Primary); Banks (Primary); Financials (Primary); National and State Commercial Banks (Primary); Regional Banks (Primary); State Commercial Banks (Primary)</t>
  </si>
  <si>
    <t>Kansas City Area (Primary); Midwest (Primary); Missouri (Primary); United States and Canada (Primary); United States of America (Primary)</t>
  </si>
  <si>
    <t>Community National Bank &amp; Trust operates as a bank. The company is a diversified specialty lender.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It provides commercial and industrial loans. It provides commercial real estate loans for land development and on-site construction of industrial, commercial, residential, or farm buildings in the United States. Also, the company offers real estate-backed residential loans. It provides commercial loans collateralized by real estate properties. In addition, it provides loans for the purpose of financing agricultural production. In addition, the company offers loans for purchasing or carrying securities. The company was formerly known as Community National Bank and changed its name to Community National Bank &amp; Trust in January 2010. The company was founded in 1987 and is based in Chanute, Kansas. Community National Bank &amp; Trust operates as a subsidiary of Community Bancorp, Inc.</t>
  </si>
  <si>
    <t>Fort Scott Area (Primary);
Kansas (Primary);
Midwest (Primary);
United States and Canada (Primary);
United States of America (Primary)</t>
  </si>
  <si>
    <t>iSelect Limited (ASX:ISU)</t>
  </si>
  <si>
    <t>ASX:ISU</t>
  </si>
  <si>
    <t>iSelect Limited provides online comparison and purchase services for insurance, utilities, and personal finance products in Australia. The company operates through four segments: Health, Life and General Insurance, Energy and Telecommunications, and Other. It offers comparison services for private health, life, car, pet, travel, business, and home and contents insurances, as well as overseas visitors cover products; and provides home, car, personal, and business loans, as well as income protection products and credit cards. The company also provides comparison, purchase, and referral services for broadband, electricity and gas, and mobile phones and plans, as well as moving house services. It provides its services under the iSelect and Energy Watch brands. The company was founded in 2000 and is headquartered in Cheltenham, Australia.</t>
  </si>
  <si>
    <t>Other: .4 (.6%);
Energy and Telecommunications: 10.4 (16.2%);
Life and General Insurance: 10.8 (16.9%);
Health Insurance: 42.6 (66.4%)</t>
  </si>
  <si>
    <t>Australia: 64.1 (100.0%)</t>
  </si>
  <si>
    <t>Specialized Consumer Services</t>
  </si>
  <si>
    <t>Consumer Discretionary (Primary); Consumer Services (Primary); Diversified Consumer Services (Primary); Specialized Consumer Services (Primary); Communication Services; Interactive Media and Services; Interactive Media and Services; Internet and Direct Marketing Retail; Internet and Direct Marketing Retail; Media and Entertainment; Online Consumer Electronics Retail; Online Services; Online Specialty Retail; Retailing</t>
  </si>
  <si>
    <t>Innovation Holdings Australia Pty Ltd, through its subsidiary, owns and operates an online comparison platform for insurance, energy, and financial products and services. The company was incorporated in 2017 and is based in Milton, Australia. Innovation Holdings Australia Pty Ltd operates as a subsidiary of BGL Group Limited.</t>
  </si>
  <si>
    <t>Microequities Asset Management Pty Limited
Microequities Asset Management Pty Limited is an investment firm. The firm also makes venture capital investments. Microequities Asset Management Pty Limited is based in Sydney, Australia.
Thorney Investment Group Australia Pty. Ltd.
Thorney Investment Group Australia Pty. Ltd. is a principal investment firm specializing in investments in emerging companies. The firm seeks to invest in private companies and property. It also invests in public equity markets. The firm specializes in investing in stocks of small cap companies. It seeks to invest in manufacturing, technology, mining services, and resources sectors. Thorney Investment Group Australia Pty. Ltd was founded in 2005 and is based in Melbourne, Australia.</t>
  </si>
  <si>
    <t>Microequities Asset Management Pty Limited (Asia / Pacific (Primary); Asia / Pacific Developed Markets (Primary); Australia  (Primary); New South Wales (Primary));
Thorney Investment Group Australia Pty. Ltd. (Asia / Pacific (Primary); Asia / Pacific Developed Markets (Primary); Australia  (Primary); Victoria (Primary))</t>
  </si>
  <si>
    <t>Axkid AB (NGM:AXKID)</t>
  </si>
  <si>
    <t>Axkid AB develops, manufactures, and sells car seats and accessories for children of various ages in Europe. Its products primarily include belt-mounted child car seats. The company was formerly known as Axonkids AB and changed its name to Axkid AB in October 2017. Axkid AB was incorporated in 2009 and is based in Gothenburg, Sweden.</t>
  </si>
  <si>
    <t>Auto Parts &amp; Accessories: 14.9 (100.0%)</t>
  </si>
  <si>
    <t>Segment Adjustment: 8.4 (57.2%);
Nordic Countries: 6.3 (42.8%)</t>
  </si>
  <si>
    <t>Leisure Products</t>
  </si>
  <si>
    <t>Consumer Discretionary (Primary); Consumer Durables and Apparel (Primary); Leisure Products (Primary); Leisure Products (Primary); Auto Components; Auto Parts and Equipment; Automobiles and Components; Motor Vehicle Accessories; Seats, Seat Covers and Accessories</t>
  </si>
  <si>
    <t>Europe (Primary); European Developed Markets (Primary); Sweden (Primary); Västra Götaland County (Primary)</t>
  </si>
  <si>
    <t>Goldcup 26807 AB is based in Sundsvall, Sweden.</t>
  </si>
  <si>
    <t>Europe (Primary);
European Developed Markets (Primary);
Sweden (Primary);
Västernorrland County (Primary)</t>
  </si>
  <si>
    <t>Theradiag SA develops, manufactures, and markets in-vitro diagnostic products. It offers autoimmunity reagents; IMMUNO-TROL, a multi-parametric quality control tool; various instruments for autoimmunity and infectious diseases testing; SQA-V system, a semen analyzer; and V-Sperm for loading results, pictures, and videos of the samples into the computer. The company also provides instrumentation, including Theralis that integrates multiplex FIDIS immunofluorescence and ELISA; Theralis µ, a solution for medium sized laboratories; and FIDIS platform used in laboratory for analysis. In addition, it offers therapeutic drug monitoring services for treatment of chronic inflammatory diseases; and LISA tracker, a tool for monitoring of biotherapies, as well as Elisa and rapid tests for SARS-CoV 2 serology. The company was founded in 1986 and is based in Marne La Vallee, France.</t>
  </si>
  <si>
    <t>Trading: 3.5 (27.9%);
In-House: 9.0 (72.1%)</t>
  </si>
  <si>
    <t>France: 6.1 (45.7%);
Export: 6.3 (47.4%);
Unallocated: .9 (6.9%)</t>
  </si>
  <si>
    <t>Health Care (Primary); Health Care Equipment (Primary); Health Care Equipment and Services (Primary); Health Care Equipment and Supplies (Primary); Medical Testing, Analyzing, and Diagnostic Equipment (Primary)</t>
  </si>
  <si>
    <t>Europe (Primary); European Developed Markets (Primary); France (Primary); Ile-de-France (Primary)</t>
  </si>
  <si>
    <t>Biosynex SA designs, manufactures, and distributes rapid diagnostic tests in France and internationally. The company offers a range of rapid diagnostic tests, immunoblots, molecular biology, and point of care products for screening, diagnosis, and prevention in the areas of bacteriology, parasitology, mycology, virology, biochemistry and oncology, and women’s health, as well as COVID-19 tests and instruments. It also provides self-tests; self-measurement products, including thermometers and blood pressure monitors; and oral care and medical aid products. The company provides its products to biology and medical analysis laboratories, hospitals, pharmacies, hyper and supermarkets, etc. It also exports its products internationally. The company was founded in 1993 and is based in Illkirch-Graffenstaden, France.</t>
  </si>
  <si>
    <t>Alsace (Primary);
Europe (Primary);
European Developed Markets (Primary);
France (Primary)</t>
  </si>
  <si>
    <t>Demetallica Limited engages in the acquisition, exploration, and exploitation of mineral properties in Australia. It primarily explores for copper, gold, zinc, lead, silver, and other metals. The company’s projects include the Pyramid tenement group, which covers 150 square kilometers located to the south of Townsville; and the Windsor project that comprises 7 tenements covering an area of 629 square kilometers situated to south of Charters Towers in mid north Queensland. It also holds interests in the Peake and Denison project, which consists of four exploration licenses covering an area of 2,547 square kilometers located near Gawler Craton; and the Chimera Polymetal project covering an area of 2,067 square kilometers situated near Cloncurry, Queensland. The company was incorporated in 1993 and is headquartered in Norwood, Australia.</t>
  </si>
  <si>
    <t>Natural Resources Exploration and Mining Industry: .0 (100.0%)</t>
  </si>
  <si>
    <t>Diversified Metal Ores (Primary); Diversified Metals and Mining (Primary); Lead Ores (Primary); Materials (Primary); Materials (Primary); Metals and Mining (Primary); Zinc Ores (Primary); Copper; Copper Ores; Gold; Gold Ores; Silver; Silver Ores</t>
  </si>
  <si>
    <t>Asia / Pacific (Primary); Asia / Pacific Developed Markets (Primary); Australia  (Primary); South Australia (Primary); Western Australia</t>
  </si>
  <si>
    <t>AIC Mines Limited explores for and develops gold and copper deposits in Australia. It holds a 100% interest in the Marymia project comprising an area of approximately 3,600 square kilometers located in the Eastern Gascoyne region of Western Australia; the Eloise copper mine located in North Queensland; and 65% interest in the Lamil project that covers an area of 1,200 square kilometers located in the Paterson Province of Western Australia. The company has also applied for two large exploration licenses located in the Delamerian Orogen in western New South Wales. AIC Mines Limited was incorporated in 1993 and is based in Subiaco, Australia.</t>
  </si>
  <si>
    <t>OZ Minerals Limited (ASX:OZL)
OZ Minerals Limited engages in the exploration, development, mining, and processing of mining projects in Australia. The company primarily explores for copper, gold, silver, nickel, iron oxide, zinc, and lead deposits. It owns and operates the Prominent Hill mine located in northern South Australia; the Carrapateena project located in South Australia; and the Antas mine located in the state of Pará in the northern region of Brazil. The company also holds interests in the West Musgrave copper-nickel project located in the Musgrave Province, Western Australia; Pedra Branca project located in the southern part of the Carajás in the state of Pará in the North of Brazil; and the CentroGold project located in the state of Maranhão in northern Brazil. In addition, it has interests in the Paraiso, Pantera, Lannavaara, Coompana, and Eloise properties. The company was incorporated in 1932 and is headquartered in Adelaide, Australia.
Sandfire Resources Limited (ASX:SFR)
Sandfire Resources Limited, a mining company, engages in the exploration, evaluation, and development of mineral tenements and projects. It primarily explores for copper, gold, silver, lead, and zinc deposits. The company owns a 100% interest in the DeGrussa copper operations located in the Bryah Basin mineral province of Western Australia; a 100% interest in the Minas De Aguas Teñidas (MATSA) Copper operations that comprise three underground mines situated in the Huelva Province of south-western Spain; and an 87% interest in the Black Butte copper project located in central Montana, the United States. It also holds interests in the Motheo copper project situated in the Kalahari Copper Belt in Botswana. Sandfire Resources Limited was incorporated in 2003 and is based in West Perth, Australia.
Yarraandoo Pty Ltd
Yarraandoo Pty Ltd was incorporated in 2001 and is headquartered in Melbourne, Australia.</t>
  </si>
  <si>
    <t>OZ Minerals Limited (ASX:OZL) (Asia / Pacific (Primary); Asia / Pacific Developed Markets (Primary); Australia  (Primary); South Australia (Primary));
Sandfire Resources Limited (ASX:SFR) (Asia / Pacific (Primary); Asia / Pacific Developed Markets (Primary); Australia  (Primary); Western Australia (Primary));
Yarraandoo Pty Ltd (Asia / Pacific (Primary); Asia / Pacific Developed Markets (Primary); Australia  (Primary); Victoria (Primary))</t>
  </si>
  <si>
    <t>OZ Minerals Limited (ASX:OZL) (6,106.0); Sandfire Resources Limited (ASX:SFR) (1,367.5)</t>
  </si>
  <si>
    <t>Ionic Brands Corp., through its subsidiaries, extracts, manufactures, brands, and distributes cannabis consumables and concentrate extract products in Washington and Oregon. The company provides cannabis oils and concentrates, infusions, and distillates; vaporizers; and hard goods, such as cartridges, applicators, pens, jars, etc. It also offers services and products ancillary to the cannabis production and processing industry, including the leasing of processing and transportation equipment; sourcing of devices, packaging, and labeling; and licensing of intellectual properties, as well as provision of operation and marketing support services to the licensed cannabis processors and producers. The company offers its products and services under the IONIC, Zoots, and Dabulous brands. The company is headquartered in Tacoma, Washington.</t>
  </si>
  <si>
    <t>Tobacco</t>
  </si>
  <si>
    <t>Consumer Staples (Primary); Food, Beverage and Tobacco (Primary); Tobacco (Primary); Tobacco (Primary); Commercial and Professional Services; Commercial Rental and Leasing Services; Commercial Services and Supplies; Diversified Financial Services; Diversified Financials; Diversified Support Services; Financials; Health Care; Household and Personal Products; Industrials; Investment Services and Holding Companies; Multi-Sector Holdings; Patent Owners and Lessors; Personal Products; Personal Products; Pharmaceutical Products; Pharmaceuticals; Pharmaceuticals; Pharmaceuticals, Biotechnology and Life Sciences</t>
  </si>
  <si>
    <t>Tacoma Area (Primary); United States and Canada (Primary); United States of America (Primary); Washington (Primary); West Coast (Primary); Canada</t>
  </si>
  <si>
    <t>YourWay Cannabis Brands Inc. operates as a multi-state cannabis operator with sales and operations in Arizona and California. The company is building its own brands, partnering with others, and providing white-labelled products that are dedicated to expanding reach, remolding the cannabis industry, and redefining the way consumers and cannabis brands interact. The company was formerly known as Hollister Biosciences Inc. and changed its name to YourWay Cannabis Brands Inc. in December 2021. YourWay Cannabis Brands Inc. was incorporated in 2019 and is based in Phoenix, Arizona.</t>
  </si>
  <si>
    <t>Arizona (Primary);
Phoenix Area (Primary);
Southwest (Primary);
United States and Canada (Primary);
United States of America (Primary);
British Columbia;
Canada</t>
  </si>
  <si>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</si>
  <si>
    <t>Cheers App Internet Business: 126.8 (84.0%);
Traditional Media Business: 24.2 (16.0%)</t>
  </si>
  <si>
    <t>Peoples Republic of China (PRC): 151.0 (100.0%)</t>
  </si>
  <si>
    <t>Communication Services (Primary); Interactive Media and Services (Primary); Interactive Media and Services (Primary); Media and Entertainment (Primary); Online Services (Primary); Advertising; Broadcast Advertising; Casinos and Gaming; Consumer Discretionary; Consumer Services; Entertainment; Entertainment Production Companies; Entertainment Software; Entertainment Venues; Gaming Operations; Hotels, Restaurants and Leisure; Interactive Home Entertainment; Internet Advertising; Internet and Direct Marketing Retail; Internet and Direct Marketing Retail; Media; Motion Picture and Video Production Companies; Movies and Entertainment; Multimedia Streaming Services; Online Entertainment; Online Gaming Operations; Retailing</t>
  </si>
  <si>
    <t>Sun International Limited owns and operates casino, hotel, and resort properties in South Africa and Nigeria. It operates or has an interest in hotels, resorts, and casinos, as well as provides management services. The company was founded in 1966 and is headquartered in Sandton, South Africa.</t>
  </si>
  <si>
    <t>Segment Adjustment: 8.6 (1.4%);
Meropa: 15.3 (2.5%);
Flamingo: 7.7 (1.3%);
Wild Coast: 29.3 (4.9%);
Sibaya: 66.8 (11.1%);
Windmill: 13.0 (2.2%);
Boardwalk: 27.2 (4.5%);
Carnival City: 45.3 (7.5%);
Grand-West: 93.3 (15.5%);
Sun City: 78.9 (13.1%);
The Table Bay Hotel: 13.0 (2.2%);
Management Companies: 20.6 (3.4%);
Golden Valley: 8.6 (1.4%);
The Maslow Sandton: 4.8 (.8%);
Sun Time Square: 70.0 (11.6%);
Sun Slots: 86.4 (14.4%);
Sun-Bet: 13.2 (2.2%)</t>
  </si>
  <si>
    <t>South Africa: 591.9 (100.0%)</t>
  </si>
  <si>
    <t>Casinos and Gaming</t>
  </si>
  <si>
    <t>Casinos (Primary); Casinos and Gaming (Primary); Consumer Discretionary (Primary); Consumer Services (Primary); Hotels, Restaurants and Leisure (Primary); Hotels; Hotels And Motels; Hotels, Resorts and Cruise Lines; Lodging; Resorts</t>
  </si>
  <si>
    <t>Nueva Inversiones Pacifico Sur Limitada is based in Chile.</t>
  </si>
  <si>
    <t>Integrated Financial Holdings, Inc., a financial services holding company, provides small business lending solutions and bank deposit products in North Carolina. The company offers checking, savings, and time certificate accounts; and residential mortgage, real estate, commercial, and consumer loans. It also provides commercial account services; government guaranteed lending, hemp banking, and mortgage lending; and cash management solutions. In addition, the company offers payment processing solutions for small and medium sized businesses. Further, it provides insurance agency; loan processing and servicing; loan documentation origination; brokerage and loan syndication; and real estate management services. The company was formerly known as West Town Bancorp, Inc. and changed its name to Integrated Financial Holdings, Inc. in September 2020. Integrated Financial Holdings, Inc. was founded in 1922 and is headquartered in Raleigh, North Carolina.</t>
  </si>
  <si>
    <t>Banking: 45.8 (100.0%)</t>
  </si>
  <si>
    <t>United States: 45.8 (100.0%)</t>
  </si>
  <si>
    <t>Banks (Primary); Banks (Primary); Financials (Primary); National and State Commercial Banks (Primary); Regional Banks (Primary); State Commercial Banks (Primary); Diversified Financial Services; Diversified Financials; Holding Companies; Insurance; Insurance; Insurance Brokers; Investment Services and Holding Companies; Mortgage Bankers and Loan Correspondents; Mortgage Services; Multi-Sector Holdings; Offices Of Bank Holding Companies; Real Estate; Real Estate; Real Estate Management and Development; Real Estate Management Services; Real Estate Operating Companies; Thrifts and Mortgage Finance; Thrifts and Mortgage Finance</t>
  </si>
  <si>
    <t>Midatlantic (Primary); North Carolina (Primary); Raleigh Area (Primary); United States and Canada (Primary); United States of America (Primary); Rocky Mount Area</t>
  </si>
  <si>
    <t>MVB Financial Corp., through its subsidiaries, provides financial services to individuals and corporate clients in the Mid-Atlantic region and internationally.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title insurance; and integrated regulatory compliance, state licensing, financial crimes prevention, and enterprise risk management services that include consulting, outsourcing, testing, and training solutions. Further, the company offers a customizable suite of fraud prevention services for merchants, credit agencies, Fintech companies, and other vendors; and consulting for the development of online and mobile banking platforms, and digital products for Fintech companies, as well as develops software. As of December 31, 2021, it operated six full-service branches in West Virginia and two full-service branches in Virginia. MVB Financial Corp. was founded in 1997 and is headquartered in Fairmont, West Virginia.</t>
  </si>
  <si>
    <t>Clarksburg Area (Primary);
Midatlantic (Primary);
United States and Canada (Primary);
United States of America (Primary);
West Virginia (Primary)</t>
  </si>
  <si>
    <t>JLAB Investments (No. 2) Pty Ltd; Garber Family Trust</t>
  </si>
  <si>
    <t>ELMO Software Limited provides software-as-a-service, cloud-based human resource (HR), payroll, and expense management solutions in Australia, New Zealand, the United Kingdom, and internationally. It operates in two segments, Small Business Solution and Mid-Market Solution. The company develops, sells, and implements various modular software applications to manage HR, payroll, and expense management related processes, including recruitment, onboarding, performance management, learning management, rewards and recognition, experience, course builder, pre-built courses, video library, remuneration, predictive people analytics, succession management, and rostering/time and attendance. It also provides HR Core for people management, and employee and manager self-service; Hybrid Work, a tool to manage capacity restrictions and make scheduling for teams across the organization; Wellbeing that offers employees with health and wellbeing resources; and HR Survey to conduct and manage staff surveys. The company was incorporated in 2002 and is based in Sydney, Australia.</t>
  </si>
  <si>
    <t>Mid-Market Solution: 55.4 (88.1%);
Small Business Solution: 7.5 (11.9%)</t>
  </si>
  <si>
    <t>Australia: 43.6 (69.3%);
New Zealand: 4.6 (7.2%);
United Kingdom: 14.6 (23.1%);
Others: .2 (.4%)</t>
  </si>
  <si>
    <t>Application Software (Primary); Enterprise Resource Planning (ERP) Software (Primary); Enterprise Software (Primary); Human Resources Software (Primary); Information Technology (Primary); Software (Primary); Software and Services (Primary)</t>
  </si>
  <si>
    <t xml:space="preserve">K1 Investment Management, LLC specializes in making direct investments. It makes private equity / buyouts and venture capital investments in growth capital and buyout transactions. The firm invests in commercial printing, diversified support services, education services, specialized consumer services, environmental and facilities services, office services and supplies, hotels, restaurants and leisure, enterprise software, and security and alarm services. It seeks to invest in North America with focus on United States of America, Canada, Central America &amp; Mexico, and Caribbean. The firm invests between $5 million and $50 million in its portfolio companies. It invests in companies with enterprise value up to $500 million. The firm prefers to hold majority and minority stake in its portfolio companies. The firm prefers to lead its investments. The firm exits its investments through a strategic sale, merger or IPO. K1 Investment Management, LLC was founded in 2011 and is headquartered in Los Angeles, California.
</t>
  </si>
  <si>
    <t>JLAB Investments (No. 2) Pty Ltd
JLAB Investments (No. 2) Pty Ltd was formerly known as JLAB Investments Pty Limited. The company was incorporated in 2002 and is based in Sydney, Australia.</t>
  </si>
  <si>
    <t>Garber Family Trust (Asia / Pacific (Primary); Asia / Pacific Developed Markets (Primary); Australia  (Primary));
JLAB Investments (No. 2) Pty Ltd (Asia / Pacific (Primary); Asia / Pacific Developed Markets (Primary); Australia  (Primary); New South Wales (Primary))</t>
  </si>
  <si>
    <t>Valora Holding AG operates as a retailer in the convenience and food service sector in Europe. It operates through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BackWerk, Ditsch, Brezelkönig, and SuperGuud brand names. This segment also operates Caffè Spettacolo, a coffee-bar chain. The company was formerly known as Merkur Holding AG and changed its name to Valora Holding AG in July 1996. Valora Holding AG was founded in 1905 and is headquartered in Muttenz, Switzerland. As of September 30, 2022, Valora Holding AG operates as a subsidiary of Impulsora de Marcas e Intangibles S.A. de C.V. As of October 7, 2022, Valora Holding AG operates as a subsidiary of Impulsora de Marcas e Intangibles S.A. de C.V.</t>
  </si>
  <si>
    <t>Others: 23.6 (1.2%);
Food Service Division: 371.0 (18.9%);
Retail Division - Retail CH: 1,191.4 (60.5%);
Retail Division - Retail DE / LU / AT: 381.7 (19.4%)</t>
  </si>
  <si>
    <t>Segment Adjustment: 663.8 (33.7%);
Switzerland: 1,303.8 (66.3%)</t>
  </si>
  <si>
    <t>Specialty Stores</t>
  </si>
  <si>
    <t>Consumer Discretionary (Primary); Retailing (Primary); Specialty Retail (Primary); Specialty Stores (Primary); Bread and Bakery Products; Cafeterias; Consumer Services; Consumer Staples; Food and Staples Retailing; Food and Staples Retailing; Food Products; Food Retail; Food, Beverage and Tobacco; Hotels, Restaurants and Leisure; Meat Products; Meats, Meat Processing And Meat Related Products; Packaged Foods and Meats; Prepared and Preserved Foods; Pretzels; Restaurants; Sausage and Hot Dogs; Snack Food; Tobacco Retail</t>
  </si>
  <si>
    <t>Basel-Landschaft (Primary); Europe (Primary); European Developed Markets (Primary); Switzerland (Primary)</t>
  </si>
  <si>
    <t>Impulsora de Marcas e Intangibles S.A. de C.V. is based in Monterrey, Mexico. Impulsora de Marcas e Intangibles S.A. de C.V. operates as a subsidiary of Fomento Económico Mexicano, S.A.B. de C.V.</t>
  </si>
  <si>
    <t>Central America &amp; Mexico (Primary);
Latin America and Caribbean (Primary);
Mexico (Primary);
Nuevo Leon (Primary)</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</si>
  <si>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</si>
  <si>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Sand Grove Capital Management LLP (England (Primary); Europe (Primary); European Developed Markets (Primary); Greater London (Primary); United Kingdom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t>
  </si>
  <si>
    <t>Prodware S.A. engages in the publishing-integration and hosting of sectoral and business IT solutions in France and internationally. It offers software solutions for accounting and financial management, payroll, and human resources. The company also provides Microsoft Dynamics enterprise resource planning, Microsoft Dynamics CRM, Microsoft Dynamics 365, business intelligence, cloud, and infrastructure solutions. In addition, it offers BIM software for architecture, engineering, and construction projects; PDM data management software; GreenITude solutions; e-business suite; mobility suite; and WMS logistics suite, as well as Dropbox business solutions. The company serves manufacturing, process, food, life sciences, professional services, construction, engineering, retail, wholesale, distribution, and wine and spirit industries. Prodware S.A. was founded in 1989 and is headquartered in Paris, France.</t>
  </si>
  <si>
    <t>Infrastructure and Hosting: 61.4 (32.6%);
Edition and Integration and Management Solutions: 126.9 (67.4%)</t>
  </si>
  <si>
    <t>France: 87.2 (46.3%);
International: 101.0 (53.7%)</t>
  </si>
  <si>
    <t>Information Technology (Primary); Information Technology (IT) Consulting (Primary); IT Consulting and Other Services (Primary); IT Services (Primary); Software and Services (Primary); Systems Support (Primary); Application Software; Consumer Discretionary; Consumer Services; Diversified Consumer Services; Education Services; Enterprise Software; Industry Specific Software; Infrastructure Services; Internet Services and Infrastructure; Software; Specialty Educational Services</t>
  </si>
  <si>
    <t>PHAST Invest was incorporated in 2011 and is based in Paris, France.</t>
  </si>
  <si>
    <t>Europe (Primary);
European Developed Markets (Primary);
France (Primary);
Ile-de-France (Primary)</t>
  </si>
  <si>
    <t>Beyond International Limited (ASX:BYI)</t>
  </si>
  <si>
    <t>ASX:BYI</t>
  </si>
  <si>
    <t>Beyond International Limited, together with its subsidiaries, engages in the production and sale of television programs in Australia, North America, Europe, and internationally. The company operates through TV Production and Copyright, Film and Television Distribution, and Home Entertainment segments. The TV Production and Copyright division is involved in the production of television programs and ownership of television product copyrights. The Film and Television Distribution division distributes television programs and feature films. The Home Entertainment division distributes DVDs. The company was founded in 1984 and is based in Artarmon, Australia.</t>
  </si>
  <si>
    <t>Film &amp; Television Distribution: 27.4 (37.7%);
TV Production &amp; Copyright: 43.3 (59.5%);
Home Entertainment: .0 (.0%);
Digital Marketing: 2.0 (2.8%)</t>
  </si>
  <si>
    <t>Europe: 12.5 (19.2%);
Rest of World: 5.5 (8.4%);
Australia: 12.4 (19.0%);
North America: 34.9 (53.4%)</t>
  </si>
  <si>
    <t>Movies and Entertainment</t>
  </si>
  <si>
    <t>Communication Services (Primary); Entertainment (Primary); Entertainment Production Companies (Primary); Entertainment Services (Primary); Media and Entertainment (Primary); Motion Picture And Video Tape Distribution (Primary); Motion Picture Distribution And Allied Services (Primary); Movies and Entertainment (Primary); Television Production Companies (Primary); Broadcasting; Diversified Financial Services; Diversified Financials; Financials; Investment Services and Holding Companies; Media; Multi-Sector Holdings; Patent Owners and Lessors; Television; Television Content and Programming</t>
  </si>
  <si>
    <t>Screentime Pty Ltd. is a holding company that offers film and television production and distribution services through its subsidiaries. Its subsidiaries include Screentime Communicado Ltd., Screentime ShinAwiL Ltd., and Screentime Partners Ltd. The company is based in Crows Nest, Australia. As of September 4, 2012, Screentime Pty Ltd. operates as a subsidiary of Banijay Entertainment SAS.</t>
  </si>
  <si>
    <t>Abans Finance PLC provides financial services in Sri Lanka. The company offers savings accounts and fixed deposits; and personal, mortgage, business, vehicle, and revolving loans, as well as 2-wheeler, 3-wheeler, and 4-wheeler leasing services. It also offers hire purchase services. In addition, the company engages in the real estate and capital market operations. It operates a network of nine branches, nine customer centers, and four kiosks. The company was incorporated in 2005 and is headquartered in Colombo, Sri Lanka.</t>
  </si>
  <si>
    <t>Leasing: 3.5 (85.9%);
Hire Purchase: .0 (.4%);
Term Loans: .3 (7.3%);
Others: .3 (6.4%)</t>
  </si>
  <si>
    <t>Sri Lanka: 4.1 (100.0%)</t>
  </si>
  <si>
    <t>Consumer Finance (Primary); Consumer Finance (Primary); Diversified Financials (Primary); Financials (Primary); Personal Credit Agencies (Primary); Personal Loan Services (Primary); Real Estate; Real Estate; Real Estate Management and Development; Real Estate Operating Companies</t>
  </si>
  <si>
    <t>Asia / Pacific (Primary); Asia / Pacific Emerging Markets (Primary); Indian Sub-Continent (Primary); Sri Lanka  (Primary)</t>
  </si>
  <si>
    <t>Softlogic Capital PLC, together with its subsidiaries, provides financial services in Sri Lanka. It operates through three segments: Non-Banking Financial Institutions, Insurance, and Others. The company provides investment management, pawn broking, stock-brokering, unit trusts, and asset management services, as well as life insurance products, management consultancy, and financial advisory services. It also offers fixed deposits and savings accounts; business, group personal, consumer, and gold loans, as well as other credit facilities and SME working capital loans; leasing and hire purchase services; and investment banking, institutional broking, retail broking, and financial product distribution services. The company was formerly known as Softlogic Capital Limited and changed its name to Softlogic Capital PLC in May 2012. The company was incorporated in 2005 and is headquartered in Colombo, Sri Lanka. Softlogic Capital PLC is a subsidiary of Softlogic Holdings PLC.</t>
  </si>
  <si>
    <t>Asia / Pacific (Primary);
Asia / Pacific Emerging Markets (Primary);
Indian Sub-Continent (Primary);
Sri Lanka  (Primary)</t>
  </si>
  <si>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</si>
  <si>
    <t>Semiconductors: 86.2 (100.0%)</t>
  </si>
  <si>
    <t>Semiconductors</t>
  </si>
  <si>
    <t>Analog and Mixed Signal (Primary); Information Technology (Primary); Semiconductors (Primary); Semiconductors and Semiconductor Equipment (Primary); Semiconductors and Semiconductor Equipment (Primary); Diversified Financial Services; Diversified Financials; Electronic Design and Engineering Services; Electronic Equipment, Instruments and Components; Electronic Manufacturing Services; Financials; Investment Services and Holding Companies; Multi-Sector Holdings; Outsourced Technology Manufacturing Services; Patent Owners and Lessors; Technology Hardware and Equipment</t>
  </si>
  <si>
    <t>Caribbean (Primary); Cayman Islands (Primary); Grand Cayman (Primary); Latin America and Caribbean (Primary); Asia / Pacific; Asia / Pacific Emerging Markets; China ; Far East</t>
  </si>
  <si>
    <t>Forebright Capital Management Limited is principal investment firm. It was founded on March 21, 2014 and is based in Central, Hong Kong with an additional office in Shenzhen, China.</t>
  </si>
  <si>
    <t>Asia / Pacific (Primary);
Asia / Pacific Developed Markets (Primary);
Hong Kong  (Primary);
Asia / Pacific Emerging Markets;
China ;
Far East</t>
  </si>
  <si>
    <t>Nitro Software Limited operates as a document productivity software company in Australia and internationally. It offers Nitro Productivity platform that provides PDF productivity, simple to qualified eSignatures, powerful APIs and integrations, document generation, and industry leading analytics. The company also provides maintenance and support services. Nitro Software Limited was incorporated in 1997 and is headquartered in San Francisco, California.</t>
  </si>
  <si>
    <t>Subscription: 42.1 (70.9%);
Perpetual: 17.3 (29.1%)</t>
  </si>
  <si>
    <t>Australia: 59.5 (100.0%)</t>
  </si>
  <si>
    <t>Application Software (Primary); Document Creation Software (Primary); Information Technology (Primary); Office and Home Productivity Software (Primary); Software (Primary); Software and Services (Primary)</t>
  </si>
  <si>
    <t>HarbourVest Partners, LLC
HarbourVest Partners, LLC is a private equity investment firm specializing in direct, fund of funds, and secondary indirect investments. Within direct investments, the firm makes private equity, venture capital, and mezzanine debt investments in established, growing companies at a variety of stages, including later-stage venture, growth equity, private debt–providing capital for senior debt and credit investments, special situations like turnarounds, buyout, management buyouts, and buyout co-investment opportunities. It also considers Infrastructure funds, domestic and International funds and even direct investments in stapled secondaries. It also makes distressed debt investments and considers fund recapitalizations. Within primary partnerships, the firm focuses on new partnerships fund of funds and invests in small, medium, and large buyout partnerships, venture fund managers that specialize in seed and early stage; managers that focus in later stage growth, or balanced investments, and mezzanine and distressed debt partnerships. For secondary investments, it structures investments as traditional LP interests, secondary direct transactions, structured transactions, and linked transactions. The firm seeks transactions with limited competition or where it has a proprietary advantage. It invests in middle market companies throughout the world. The firm prefers to invest in real estate, consumer, software, hardware, data communications, information technology, telecommunications, cleantech, energy, real assets, healthcare, pharmaceutical and financial services sectors. It prefers to make partnership investments in the United States and non-United States markets with a focus on Europe primarily in United Kingdom, Australia, and Asia Pacific. It also invests in Canada. The firm also invests in developing markets as an early investor in various regions including the MENA region, Eastern Europe, Israel, Africa considering South Africa, Northern and Latin America. For later stage investments in emerging companies, it seeks technology innovators companies located primarily in the United States and Europe. For growth equity investments, the firm invests between $5 million to $40 million per transaction. For mezzanine investments, it invests between $5 million to $20 million per transaction. It seeks co-investments between $10 million to $100 million per transaction. For growth equity investments, the firm invests in companies with revenues between $10 million and $75 million with a proven business model and product and service acceptance. It typically makes investments in partnerships up to $80 million. The firm can structure purchases ranging from $1 million in a single fund to over $1 billion when dealing with a portfolio of assets. It leads mezzanine rounds in smaller buyout transactions and work with other mezzanine providers in small middle-market and large-market deals. The firm works very closely with its primary partnership managers. It seeks to be a lead investor and also invest alongside other private equity firms. The firm was formerly known as Hancock Venture Partners. HarbourVest Partners, LLC was founded in 1982 and is based in Boston, Massachusetts with additional offices in Asia, Europe, Germany, North America, and South America.
Potentia Capital Pty. Ltd.
Potentia Capital Pty. Ltd. is a private equity firm specializing in middle market, buyout, acquisition and growth capital for businesses that have a proven business model and a robust market position. The firm make investments in software, tech-enabled services and technology enabled services. The firm invests in businesses that are headquartered in Australia and New Zealand with corridors of growth into Asia. It invest in companies with equity invest between AUD25 million ($15.93 million) to AUD60 million ($38.24 million) and enterprise value between AUD50 million ($31.86 million) and AUD300 million ($191.18 million). The firm prefers to have majority stake in companies. Potentia Capital Pty. Ltd. is based in Sydney, Australia with an additional office in Sydney, Australia.</t>
  </si>
  <si>
    <t>HarbourVest Partners, LLC (Boston Area (Primary); Massachusetts (Primary); Northeast (Primary); United States and Canada (Primary); United States of America (Primary); Africa / Middle East; Asia / Pacific; Asia / Pacific Developed Markets; Asia / Pacific Emerging Markets; Australia ; Canada; China ; Co. Dublin; Colombia; Europe; European Developed Markets; Far East; Germany; Guernsey; Hong Kong ; Ireland; Israel ; Japan ; Korea, South ; Latin America and Caribbean; Middle East; New South Wales; Ontario; Singapore ; South America; United Kingdom);
Potentia Capital Pty. Ltd. (Asia / Pacific (Primary); Asia / Pacific Developed Markets (Primary); Australia  (Primary); New South Wales (Primary))</t>
  </si>
  <si>
    <t>AustralianSuper Pty. Ltd.
AustralianSuper Pty. Ltd. is a privately owned investment manager. The firm manages superannuation funds for its clients. Through Its fund it invests in the public equity, fixed income, and alternate markets across the globe with a focus in Australia. The firm also manages pension funds for its clients. AustralianSuper Pty. Ltd. is based in Carlton South, Australia.
Battery Ventures
Battery Ventures is a private equity and venture capital investment firm specializing in seed, start-up, early and late stage ventures, mature, leveraged buy-outs, acquisitions, growth equity, PIPES, spin-outs, roll-ups, later stage, take private transactions, mid-market buyouts, special situations, expansion deals, secondary transactions, and distressed situations. The firm seeks to invest in companies of all stages. The firm specializes in equity and debt investments in technology driven companies. It primarily invests in the following sectors: web infrastructure; e-commerce; internet; internet applications; digital marketing technologies; social applications; mobile applications and services; healthcare information technology; mobile development platforms; consumer internet; digital media; information and data services; software as a service; healthcare; content management and monetization; data collection and analysis technologies; enterprise software; enterprise IT; green IT; analytics; interactive multiplayer gaming; next generation financial products and transaction systems; IT infrastructure; online marketplaces, social media, network monitoring and management, mobile data, data centers, wired/wireless service providers, media, financial services and technologies; marketing services; technology enabled businesses and services; process control automation; specialty retail; media; education; clean technology; fintech, communications infrastructure; analytical instrumentation for laboratory applications; advanced technology; security; artificial intelligence and cybersecurity, communication services; and infrastructure technologies focusing in the areas of big data, cloud computing infrastructure, open source, data center management, networking including networking for virtualized and cloud environment, virtualization, storage, disaster recovery, and semiconductors. For private equity investments, the firm focuses on companies operating in cleantech, software; financial services; technology enabled businesses; IT services and outsourcing; communications components, systems, and services; and industrial technology sectors. It also invests in, cable infrastructure; network and wireless infrastructure; security software and services; computing and storage infrastructure; application software; e-commerce products and services and retail; consumer technology; energy; and materials industries. The firm seeks to invest in companies globally and specifically based in United States; Canada; China; Europe; North America; India (focused on the, consumer finance; consumer internet; mobile; software; technology enabled services; BPO / ITES; components, infrastructure and communications services; and clean technology sectors); and Israel (focused on the, advanced materials and clean technology; communications services and infrastructure; financial services and technology enabled businesses; and semiconductors and components sectors). It seeks to make investments globally. It primarily invests between $5 million and $50 million over the life of the investment and has the ability to invest up to $100 million. The firm invests between $0.05 million and $50 million in seed and early stage investments or more in late stage or expansion investments. In case of private equity and buyout investments the firm can invest over $100 million equity in companies with revenues between $5 million and $200 million with an EBITDA from negative to $25 million. In case of investments in India, the firm invests $1 million to $10 million in early stage investments and between $20 million and $100 million in growth stage investments. It primarily acts as the lead institutional investor in its investments and also syndicates investments. The firm seeks to take board membership in its portfolio companies. It usually takes a minority or majority stake in its companies. It also invests private equity in undervalued companies. The firm invests about 20 percent of its funds to private equity. Battery Ventures was founded in 1983 and is based in Boston, Massachusetts with additional offices in North America, Asia and Europe.
National Nominees Ltd ACF Australian Ethical Investment Ltd
National Nominees Ltd ACF Australian Ethical Investment Ltd is based in Melbourne, Australia.
TIGA Trading Pty Ltd
TIGA Trading Pty Ltd was formerly known as Thorney Investments Pty Ltd. The company was incorporated in 2006 and is based in Melbourne, Australia.</t>
  </si>
  <si>
    <t>AustralianSuper Pty. Ltd. (Asia / Pacific (Primary); Asia / Pacific Developed Markets (Primary); Australia  (Primary); Victoria (Primary); New York; New York City Area; Northeast; United States and Canada; United States of America);
Battery Ventures (Boston Area (Primary); Massachusetts (Primary); Northeast (Primary); United States and Canada (Primary); United States of America (Primary); Africa / Middle East; Asia / Pacific; Asia / Pacific Emerging Markets; California; Europe; European Developed Markets; India ; Indian Sub-Continent; Israel ; Middle East; New York; New York City Area; San Francisco Area; United Kingdom; West Coast);
National Nominees Ltd ACF Australian Ethical Investment Ltd (Asia / Pacific (Primary); Asia / Pacific Developed Markets (Primary); Australia  (Primary); Victoria (Primary));
Spheria Asset Management Pty Ltd (Asia / Pacific (Primary); Asia / Pacific Developed Markets (Primary); Australia  (Primary); New South Wales (Primary));
TIGA Trading Pty Ltd (Asia / Pacific (Primary); Asia / Pacific Developed Markets (Primary); Australia  (Primary); Victoria (Primary))</t>
  </si>
  <si>
    <t>BTRS Holdings Inc. (NasdaqGS:BTRS)</t>
  </si>
  <si>
    <t>NasdaqGS:BTRS</t>
  </si>
  <si>
    <t>BTRS Holdings Inc. provides cloud-based software and integrated payment processing solutions that automates business-to-business (B2B) commerce worldwide. The company operates in two segments, Print, and Software and Payments. The company offers solutions that span credit decisioning and monitoring, online ordering, invoicing, cash application, and collections. Its products include credit Application, a B2B credit application module, which provides a digital process that delivers credit-related information in real-time to streamline prospect evaluation and new customer onboarding during initial sales activity; Credit Management, a credit management module, which provides ongoing risk assessment for its customers’ customers; order/E-commerce module that offers B2B wholesale distributors with e-commerce capabilities; and invoicing module, which enables its customers to optimize invoice delivery across various distribution channels. The company’s products also comprise integrated B2B payments, an integrated payment capabilities that enable customers to facilitate payments at every possible touchpoint across solution set; cash application module, which enables revenue reconciliation through line item reconciliation within accounting and ERP systems; collections module that enables customers to shift from a reactive recovery-centric model to a strategic customer touchpoint-centric operation, preventing payment delays, and driving positive customer experiences; and business payments network, which makes accepting electronic payments through connecting suppliers and their underlying systems, AP portals, payment card issuers, banks, and payment processors. It serves customers across various industry verticals comprising technology, healthcare, industrial, wholesale distribution, consumer packaged goods, and others. The company was incorporated in 2001 and is headquartered in Lawrenceville, New Jersey.</t>
  </si>
  <si>
    <t>Print: 16.8 (10.9%);
Software and Payments: 125.9 (81.6%);
ALL Other: 11.6 (7.5%)</t>
  </si>
  <si>
    <t>Application Hosting Services (Primary); Application Service Providers (ASPs) (Primary); Application Software (Primary); Enterprise Resource Planning (ERP) (Primary); Information Technology (Primary); Software (Primary); Software and Services (Primary); Commercial and Professional Services; Commercial Services and Supplies; Data Processing and Outsourced Services; Industrials; IT Services; Office Services and Supplies; Outsourced Business Services</t>
  </si>
  <si>
    <t>New Jersey (Primary); Northeast (Primary); Trenton Area (Primary); United States and Canada (Primary); United States of America (Primary)</t>
  </si>
  <si>
    <t>EQT Partners Inc. is a privately owned investment manager. EQT Partners Inc. was founded in 2007, and is based New York, New York.</t>
  </si>
  <si>
    <t>New York (Primary);
Northeast (Primary);
United States and Canada (Primary);
United States of America (Primary)</t>
  </si>
  <si>
    <t>Bain Capital Venture Partners, LLC
Bain Capital Venture Partners, LLC is a private equity and venture capital firm specializing across all stages of a company's growth from providing series A, seed capital through disruptive seed/startup stage, early, mid, and late venture, later stage, growth equity, and leveraged buyouts. It focuses on materials, SaaS, fintech, capital markets, lending, insurance, developer tools, artificial intelligence, vertical SaaS, data infrastructure, software, consumer discretionary, consumer services, education services, health care, financials, insurance, commerce, information technology, software, technology hardware and equipment, communication services, media, entertainment, B2B. It prefers to invest in Europe, North America, Latin America, Caribbean, Central America, Mexico, United states of America, Canada and Europe. The firm prefers to invest between $0.1million and $100 million of growth equity in its portfolio companies and through partnering can also lead transactions requiring equity capital in excess of $150 million. The firm prefers to take majority stake. Bain Capital Venture Partners, LLC was founded in 2001 and is based in Boston, Massachusetts with additional offices in New York, New York; San Francisco, California, Palo Alto, California. It operates as an operating subsidiary of Bain Capital, LLC.
BCIP Venture Associates
BCIP Venture Associates was incorporated in 2007 and is based in Boston, Massachusetts.
BCIP Venture Associates-B
BCIP Venture Associates-B is based in USA.
Riverwood Capital Management L.P.
Riverwood Capital Management L.P. is a private equity firm specializing in divisional carve outs, expansion and growth equity financing, industry roll ups, recapitalizations, and buyout transactions. The firm invests in middle market private companies. It prefers to invest in technology including B2B software, digital and consumer Internet, tech-enabled industries, IT and telecom infrastructure, hardware and semiconductors, consumer electronics, IT services and outsourcing, software, business services, financial services, and consumer and services sector. It seeks to invest globally with a focus on North America, Latin America, China, Europe, Caribbean, and Israel. It normally invests between $25 million and $125 million. It invests in product companies with revenues between $100 million and $500 million and in software and services companies with revenues between $25 and $150 million. The firm prefers to take controlling stakes through equity investments but will consider both majority and minority stakes and prefers board seats in companies. It seeks to hold its investments for a period of three to five years. Riverwood Capital Management L.P. was founded in 2007 and is based in Menlo Park, California with additional offices in New York, New York; Sao Paulo, Brazil; and Aventura, Florida.
Senvest Management, LLC
Senvest Management, LLC is an employee owned hedge fund sponsor. The firm primarily provides its services to pooled investment vehicles. It also caters to corporations. The firm also manages separate client-focused portfolios. It invests in the public equity markets. The firm primarily invests in value stocks of companies. It employs fundamental, charting, cyclical, and quantitative analysis to make its investments. Senvest Management, LLC was founded on April 1, 1997 and is based in New York, New York with an additional offices in Montreal, Canada and Los Angeles,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 Capital Management, LLC
W Capital Management, LLC is a principal investment firm specializing in direct and fund of fund investments in fintech sector. It acquires direct private equity and venture capital investments in the secondary market and specializes in restructuring aging private equity funds. The firm also focuses on buyout minority secondaries and growth equity secondaries. For direct investments, it focuses on mid-stage, late stage, growth capital investments, middle market, mature, and buyout co-investment stage companies. The firm prefers to invest in Personal communication services, long distance telecommunication services, fiber telecommunication services, communication equipment distribution, telecommunication equipments, network security, networking and telecommunication software, telecommunication industry software, custom web design and business solutions, website infrastructure software, business and sovereign credit rating agencies, business credit card services, store and business anti theft services, security and alarm services, financial technology, cyber security, financial services, business services, internet and media, industrial, consumer products &amp; retail, energy, technology, communications &amp; infrastructures, healthcare, enterprise-software, technology-enabled business services, software &amp; services and hardware companies. The firm also seeks to make direct secondary investments in private companies and holds partial interests in funds. It even considers syndicate participation and fund recapitalizations. It seeks to invest in companies based in the United States, but considers European and Asian investments also. The firm typically invests between $10 million and $250 million and generally considers 1 to 20 investments in a portfolio. For an individual investment it seeks to invest between $5 million and $50 million. It prefers to invest in companies with revenues greater than $25 million and having enterprise value between $50 million and $1000 million. It also provides follow on financings. The firm prefers to take a minority stakes between 5 percent and 40 percent or majority stake and board seat in its portfolio companies. W Capital Management, LLC was founded in 2001 and is based in New York, New York.</t>
  </si>
  <si>
    <t>Bain Capital Venture Partners, LLC (Boston Area (Primary); Massachusetts (Primary); Northeast (Primary); United States and Canada (Primary); United States of America (Primary); California; New York; New York City Area; San Francisco Area; West Coast);
BCIP Venture Associates (Boston Area (Primary); Massachusetts (Primary); Northeast (Primary); United States and Canada (Primary); United States of America (Primary));
BCIP Venture Associates-B (United States and Canada (Primary); United States of America (Primary));
Riverwood Capital Management L.P. (California (Primary); San Francisco Area (Primary); United States and Canada (Primary); United States of America (Primary); West Coast (Primary); Brazil; Florida; Latin America and Caribbean; Miami Area; New York; New York City Area; Northeast; South America; Southeast);
Senvest Management, LLC (New York (Primary); New York City Area (Primary); Northeast (Primary); United States and Canada (Primary); United States of America (Primary); California; Canada; Los Angeles Area; Quebec;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 Capital Management, LLC (New York (Primary); New York City Area (Primary); Northeast (Primary); United States and Canada (Primary); United States of America (Primary))</t>
  </si>
  <si>
    <t>Centro de Imagem Diagnósticos S.A. provides diagnostic medicine services in Brazil. Its diagnostic medicine services include imaging diagnosis and chart-based diagnosis; nuclear medicine and cytology; pathological anatomy; and clinical tests. The company also engages in the provision of health consulting, advisory, courses and lectures, and the services related to health; management of chronic diseases; scientific and technologic research and development related to diagnostic medicine; preparation, issue, publication, and distribution of newspapers, books, magazines, periodicals, and other media for the dissemination of scientific knowledge; and grant and management of business franchises. Centro de Imagem Diagnósticos S.A. was founded in 1992 and is headquartered in São Paulo, Brazil.</t>
  </si>
  <si>
    <t>Healthcare Facilities &amp; Services: 212.2 (100.0%)</t>
  </si>
  <si>
    <t>Brazil: 212.2 (100.0%)</t>
  </si>
  <si>
    <t>Diagnostic Imaging Centers (Primary); Health Care (Primary); Health Care Equipment and Services (Primary); Health Care Providers and Services (Primary); Health Care Services (Primary); Medical Laboratory Services (Primary); Book Publishing; Commercial and Professional Services; Commercial Services and Supplies; Communication Services; Consulting Services; Diversified Financial Services; Diversified Financials; Diversified Support Services; Financials; Industrials; Investment Services and Holding Companies; Magazine Publishing; Media; Media and Entertainment; Multi-Sector Holdings; Newspaper and Magazine Publishing; Newspaper Publishing; Patent Owners and Lessors; Printed Media Publishing; Professional Services; Publishing; Research and Consulting Services; Scientific and Related Consulting Services</t>
  </si>
  <si>
    <t>Brazil (Primary); Latin America and Caribbean (Primary); São Paulo (Primary); South America (Primary)</t>
  </si>
  <si>
    <t>Brazil (Primary);
Latin America and Caribbean (Primary);
South America (Primary)</t>
  </si>
  <si>
    <t>Peak Bancorp Inc., through its subsidiary, Idaho First Bank, provides various banking products and services to commercial and consumer customers in southwestern Idaho. It offers personal and business deposit products, including savings and checking accounts. The company also provides personal and business lending, as well as home loans; and online and mobile banking, loans and lines of credit, credit cards, and cash management services. Peak Bancorp Inc. serves its customers through its offices in southwestern Idaho, serving McCall, Boise, Eagle, Nampa, and New Meadows, as well as a loan production office in Bend, Oregon. The company was founded in 2005 and is headquartered in McCall, Idaho.</t>
  </si>
  <si>
    <t>Banking: 19.6 (100.0%)</t>
  </si>
  <si>
    <t>United States: 19.6 (100.0%)</t>
  </si>
  <si>
    <t>Boise Area (Primary); Idaho (Primary); Mountain (Primary); United States and Canada (Primary); United States of America (Primary)</t>
  </si>
  <si>
    <t>BAWAG Group AG operates as a holding company for BAWAG P.S.K. Bank für Arbeit und Wirtschaft und Österreichische Postsparkasse Aktiengesellschaft that provides various banking products and services in Austria, Western Europe, North America, and internationally. The company's Retail &amp; SME segment offers savings, payments, cards, lending, investment, and insurance products and services; small business lending; factoring and leasing business; social housing activities; and real estate leasing platforms. Its Corporates &amp; Public segment provides lending products to international corporates; international real estate financing; corporate, mid-cap, and public lending; and other financial services. The company's Treasury segment offers trading and investment services, such as asset-liability management transactions, including secured and unsecured funding. The company is headquartered in Vienna, Austria.</t>
  </si>
  <si>
    <t>Austria (Primary);
Europe (Primary);
European Developed Markets (Primary);
Vienna (Primary);
England;
Greater London;
United Kingdom</t>
  </si>
  <si>
    <t>Superior Emerald (Cayman) Limited is based in China.</t>
  </si>
  <si>
    <t>Sul América S.A. (BOVESPA:SULA11)</t>
  </si>
  <si>
    <t>BOVESPA:SULA11</t>
  </si>
  <si>
    <t>Sul América S.A., through its subsidiaries, engages in the insurance business in Brazil. The company operates through Health, Life and Private Pension, Asset Management, and Other segments. It offers health and dental insurance, health and dental administrative services, healthcare and well-being solutions, life and personal accident insurance, private pension, and asset management. The company was founded in 1895 and is headquartered in Rio de Janeiro, Brazil.</t>
  </si>
  <si>
    <t>Health and Dental: 3,975.6 (95.7%);
Life and Private Pension: 153.8 (3.7%);
Others: 7.5 (.2%);
Asset Management: 16.1 (.4%)</t>
  </si>
  <si>
    <t>Brazil: 4,204.3 (100.0%)</t>
  </si>
  <si>
    <t>Multi-line Insurance</t>
  </si>
  <si>
    <t>Financials (Primary); Insurance (Primary); Insurance (Primary); Multi-line Insurance (Primary); Accident Insurance; Asset Management and Custody Banks; Capital Markets; Casualty; Dental Insurance Plans; Diversified Financials; Health and Medical Insurance; Hospital and Medical Service Plans; Life and Health Insurance; Life Insurance; Property and Casualty Insurance</t>
  </si>
  <si>
    <t>Rede D'Or São Luiz S.A. operates a network of hospitals in Brazil. The company provides services in the medical areas of neurology, oncology, hemangioma, lymphangioma, lymphatic malformation, vascular anomaly and tumor, vascular surgery, radiology, interventional radiology, and pathology, as well as pediatric cardiology, oncology and hematology, and surgery. It operates 51 own hospitals, 1 managed hospital, and 47 oncology clinics with 9,000 beds, as well as provides other services, such as blood bank, dialysis, and ambulatories of various specialties in the states of Rio de Janeiro, São Paulo, Pernambuco, Bahia, Maranhão, Sergipe, Ceará, Paraná, and the Federal District; and has a robot surgery facilities in Brazil. The company was formerly known as Hospital Maternidade São Luiz S.A. Rede D'Or São Luiz S.A. was founded in 1977 and is headquartered in São Paulo, Brazil.</t>
  </si>
  <si>
    <t>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The company was founded in 1910 and is headquartered in Folsom, New Jersey.</t>
  </si>
  <si>
    <t>SJI Utilities - South Jersey Gas Company (SJG) Utility Operations: 763.4 (28.4%);
Corporate and Services: 66.9 (2.5%);
Energy Management - Wholesale Energy Operations: 1,428.0 (53.2%);
Energy Production - Renewables: 24.4 (.9%);
Energy Management - Retail Services: 10.3 (.4%);
SJI Utilities - Elizabethtown Gas Company (ETG) Utility Operations: 391.7 (14.6%)</t>
  </si>
  <si>
    <t>United States: 2,584.8 (100.0%)</t>
  </si>
  <si>
    <t>Gas Utilities</t>
  </si>
  <si>
    <t>Gas Utilities (Primary); Gas Utilities (Primary); Natural Gas Transmission (Primary); Oil and Gas Distribution (Primary); Utilities (Primary); Utilities (Primary); Capital Goods; Construction and Engineering; Construction and Engineering; Consumer Discretionary; Consumer Repair Services; Consumer Services; Diversified Consumer Services; Electric Power By Solar Energy; Electric Power Generation By Fossil Fuels; Electric Utilities; Electric Utilities; Energy; Energy; Independent Power and Renewable Electricity Producers; Industrials; Natural Gas Pipelines; Oil and Gas Storage and Transportation; Oil, Gas and Consumable Fuels; Renewable Electricity; Specialized Consumer Services; Specialty Contract Work</t>
  </si>
  <si>
    <t>New Jersey (Primary); Northeast (Primary); South Jersey Area (Primary); United States and Canada (Primary); United States of America (Primary)</t>
  </si>
  <si>
    <t>J.P. Morgan Asset Management Inc. is a privately owned investment manager. The firm provides its services to corporate, endowments and foundations, financial intermediaries, individuals, insurance and mutual fund companies, and Taft-Hartley plans. It manages separate client-focused equity, fixed income, real estate, and alternative portfolios. The firm also manages equity, fixed income, and money market mutual funds for its clients. It invests in the public equity, currency, fixed income, real estate, and alternative markets across the globe. The firm makes its equity investments in growth and value stocks of large-cap companies; value stocks of small-cap companies; U.S. real estate securities; and index-based equities. It also manages a long/short equity portfolio for its clients. The firm typically makes its international equity investments in the EAFE markets. It makes its fixed income investments in short-term, intermediate-term, and long-term securities; private and public mortgages; and high-yield securities. The firm typically employs a combination of active and a passive approach to make its investments in the emerging currency markets. It manages separate accounts and commingled funds to make its real estate investments in REITs. The firm makes its alternative investments in venture capital and private equity transactions with a focus on growth capital and buyout investments in Internet, digital media, real estate, and healthcare sectors. The firm also seeks to invest in core infrastructure assets. It prefers to invest in transportation, power generation, water, and social infrastructure in Asia with a focus on China, India, Indonesia, the Philippines, Thailand, and South Korea. The firm also invests in shipping industry including dry bulk carriers, oil tankers and container ships, and offshore vessels. It may also target distressed assets in the shipping industry. The firm also makes fund of funds investments with a focus on venture capital funds and private equity funds. It was founded in 1935 and is based in New York, New York with additional offices across North America, South America, Europe, and Asia. J.P. Morgan Asset Management, Inc. operates as a subsidiary of JPMorgan Chase &amp; Co.</t>
  </si>
  <si>
    <t>New York (Primary);
New York City Area (Primary);
Northeast (Primary);
United States and Canada (Primary);
United States of America (Primary);
Asia / Pacific;
Asia / Pacific Developed Markets;
Atlanta Area;
Brazil;
California;
Chicago Area;
Colorado;
Columbus Area;
Dallas Area;
Denver Area;
England;
Europe;
European Developed Markets;
Florida;
Georgia;
Great Lakes;
Greater London;
Hong Kong ;
Illinois;
Latin America and Caribbean;
Los Angeles Area;
Miami Area;
Midatlantic;
Mountain;
New Jersey;
Ohio;
South America;
Southeast;
Southwest;
Tampa Area;
Texas;
United Kingdom;
Washington, D. C.;
West Coast;
West Jersey Area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</si>
  <si>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SSGA Funds Management, Inc.
SSGA Funds Management, Inc. is a privately owned investment manager. The firm primarily provides its services to investment companies. It also provides its services to pooled investment vehicles, pension and profit sharing plans and Model Portfolio Clients. The firm launches and manages equity, fixed income, and balanced mutual funds for its clients. It also manages fund of funds and exchange traded funds for its clients. The firm invests in public equity and fixed income markets across the globe. The firm conducts quantitative, fundamental, technical, cyclical, indexing, arbitrage and charting analysis to make its investments. The firm obtains external research to complement its in-house research. SSGA Funds Management, Inc. was founded in 2001 and is based in Boston, Massachusetts with additional offices in San Francisco, California, Chicago, Illinois and Scottsdale, Arizona. SSGA Funds Management, Inc. operates as a subsidiary of State Street Global Advisors,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</si>
  <si>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SSGA Funds Management, Inc. (Boston Area (Primary); Massachusetts (Primary); Northeast (Primary); United States and Canada (Primary); United States of America (Primary); Arizona; California; Chicago Area; Connecticut; Great Lakes; Illinois; Phoenix Area; San Francisco Area; Southwest; Stamford Area;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</si>
  <si>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IEL Limited engages in the trading of chemicals and colorants. It also provides marketing support services. The company was formerly known as Indian Extractions Limited and changed its name to IEL Limited in January 2019. IEL Limited was incorporated in 1956 and is based in Ahmedabad, India.</t>
  </si>
  <si>
    <t>Trading in Chemicals: .5 (100.0%)</t>
  </si>
  <si>
    <t>Trading Companies and Distributors</t>
  </si>
  <si>
    <t>Capital Goods (Primary); Chemical Distribution (Primary); Industrials (Primary); Trading Companies and Distributors (Primary); Trading Companies and Distributors (Primary); Commercial and Professional Services; Commercial Services and Supplies; Diversified Support Services</t>
  </si>
  <si>
    <t>Nanavati Speciality Chemicals Pvt. Ltd. manufactures organic chemicals. Nanavati Speciality Chemicals Pvt. Ltd. was formerly known as Nanavati Services &amp; Traders Pvt. Ltd. and changed its name to Nanavati Speciality Chemicals Pvt. Ltd. The company was founded in 1926 and is based in Mumbai, India.</t>
  </si>
  <si>
    <t>Asia / Pacific (Primary);
Asia / Pacific Emerging Markets (Primary);
India  (Primary);
Indian Sub-Continent (Primary);
Maharashtra (Primary)</t>
  </si>
  <si>
    <t>1834 Investments Limited engages in the management of real estate, and bond and equity investments in Jamaica. The company was formerly known as The Gleaner Company Limited and changed its name to 1834 Investments Limited in March 2016. 1834 Investments Limited was founded in 1834 and is based in Kingston, Jamaica.</t>
  </si>
  <si>
    <t>Investment: .0 (100.0%)</t>
  </si>
  <si>
    <t>Asset Management and Custody Banks (Primary); Capital Markets (Primary); Diversified Financials (Primary); Financials (Primary); Real Estate; Real Estate; Real Estate Management and Development; Real Estate Management Services; Real Estate Operating Companies</t>
  </si>
  <si>
    <t>Caribbean (Primary); Jamaica (Primary); Latin America and Caribbean (Primary)</t>
  </si>
  <si>
    <t>Radio Jamaica Limited, together with its subsidiaries, operates free-to-air television, cable television, and radio stations primarily in Jamaica. The company operates through three segments: Audio Visual; Radio and Other; and Print and Other. It is also involved in the publication of news in print and digital media, as well as multi-media business. The company was incorporated in 1947 and is based in Kingston, Jamaica.</t>
  </si>
  <si>
    <t>Caribbean (Primary);
Jamaica (Primary);
Latin America and Caribbean (Primary)</t>
  </si>
  <si>
    <t>Tower Semiconductor Ltd., an independent semiconductor foundry, manufactures and markets analog intensive mixed-signal semiconductor devices in the United States, Japan, other Asia countries, and Europe. It provides various customizable process technologies, including SiGe, BiCMOS, mixed 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military, and medical device products. The company was incorporated in 1993 and is headquartered in Migdal Haemek, Israel.</t>
  </si>
  <si>
    <t>Contract Electronics Manufacturing Services: 1,686.5 (100.0%)</t>
  </si>
  <si>
    <t>Analog and Mixed Signal (Primary); Digital (Primary); Information Technology (Primary); Logic Devices (Primary); Semiconductor Manufacturing Services (Primary); Semiconductors (Primary); Semiconductors and Semiconductor Equipment (Primary); Semiconductors and Semiconductor Equipment (Primary); Front-End Equipment; Semiconductor Equipment; Semiconductor Manufacturing Machinery</t>
  </si>
  <si>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</si>
  <si>
    <t>California (Primary);
San Jose Area (Primary);
United States and Canada (Primary);
United States of America (Primary);
West Coast (Primary);
Acre;
Albuquerque Area;
Arizona;
Asia / Pacific;
Asia / Pacific Developed Markets;
Asia / Pacific Emerging Markets;
Austin Area;
Bavaria;
Brazil;
Central America &amp; Mexico;
China ;
Co. Clare;
Co. Kildare;
Costa Rica;
Europe;
European Developed Markets;
Far East;
France;
Germany;
Guangdong Province;
Ibaraki;
Ile-de-France;
India ;
Indian Sub-Continent;
Ireland;
Jalisco;
Japan ;
Karnataka;
Kedah;
Latin America and Caribbean;
Malaysia ;
Massachusetts;
Mexico;
Mountain;
New Mexico;
Northeast;
Oregon;
Phoenix Area;
Portland Area;
Pulau Pinang;
Sacramento Area;
Salt Lake City Area;
South America;
South-East Asia;
Southwest;
Tacoma Area;
Taiwan ;
Texas;
Tokyo;
Utah;
Washington;
Wilayah Persekutuan;
Worcester Area</t>
  </si>
  <si>
    <t>Harel Insurance Investments &amp; Financial Services Ltd (TASE:HARL)
Harel Insurance Investments &amp; Financial Services Ltd offers insurance and financial services in Israel, the United States, and Western Europe. The company operates through five segments: Life Assurance and Long-Term Savings, Health Insurance, Non-life insurance, Insurance Companies Overseas, and Capital Market and Financial Services. It offers various classes of life insurance products, which provide coverage for risks, such as death, disability, work disability, and critical illness; and long-term saving products, as well as manages pension and provident funds. The company also provides health insurance that provides coverage for illness and hospitalization, and personal accident; travel insurance, insurance for foreign workers, and insurance for tourists; and dental insurance for conservative, periodontal, orthodontic, and oral rehabilitation treatments. In addition, it offers motor property insurance; professional liability insurance for investment consultants, portfolio managers, attorneys, engineers, architects, and accountants; insurance for clinical trials; directors and officers liability insurance; liability insurance for defective products; cyber insurance; third-party liability insurance; employers' liability insurance; and credit insurance for mortgages. Further, it provides fire and theft, homeowners, terrorism, cash in transit, goods in transit, electronic equipment, agricultural, mechanical engineering equipment, mechanical failure, and homebuyers insurance products as well as insurance for building work and various projects by contractors. Additionally, it manages mutual funds and investment portfolios; and offers certificates of deposit and private equity funds. The company was founded in 1933 and is based in Ramat Gan, Israel.
Senvest Management, LLC
Senvest Management, LLC is an employee owned hedge fund sponsor. The firm primarily provides its services to pooled investment vehicles. It also caters to corporations. The firm also manages separate client-focused portfolios. It invests in the public equity markets. The firm primarily invests in value stocks of companies. It employs fundamental, charting, cyclical, and quantitative analysis to make its investments. Senvest Management, LLC was founded on April 1, 1997 and is based in New York, New York with an additional offices in Montreal, Canada and Los Angeles, California.
The Phoenix Holdings Ltd. (TASE:PHOE)
The Phoenix Holdings Ltd. provides various insurance and pension products in Israel. It offers life and disability insurance; flight cancellation; and property and casualty insurance, including motor vehicle, motor property, home and business, third-party liability, employers' liability, directors’ and officers’ liability, product liability, building, contract works, and marine insurance products, as well as health insurance products, such as long-term care and critical illness, travel, sick leave, illness and hospitalization, and dental insurance. The company also provides mechanical-engineering equipment, mechanical breakdown, refrigerated inventory, cargo in transit and shippers' liability, short-term personal accident, fidelity, agricultural, and electronic equipment insurance; investment insurance for home buyers; insurance covering production and cancellation of events; and clinical trials, money, goods in transit, works of art, aviation, terrorism acts, and cyber insurance. In addition, it offers financial asset management services comprising marketing and management of investments, underwriting and investment banking, mutual funds management, and stock exchange and trading services; and pension, education, and provident funds, as well as savings products. The company was formerly known as The Israel Phoenix Assurance Company Limited. The Phoenix Holdings Ltd. was incorporated in 1949 and is headquartered in Givatayim, Israel. The Phoenix Holdings Ltd. operates as a subsidiary of Belenus Lux S.a.r.l.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</si>
  <si>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Harel Insurance Investments &amp; Financial Services Ltd (TASE:HARL) (Africa / Middle East (Primary); Israel  (Primary); Middle East (Primary));
Senvest Management, LLC (New York (Primary); New York City Area (Primary); Northeast (Primary); United States and Canada (Primary); United States of America (Primary); California; Canada; Los Angeles Area; Quebec; West Coast);
The Phoenix Holdings Ltd. (TASE:PHOE) (Africa / Middle East (Primary); Israel  (Primary); Middle East (Primary));
Wellington Management Group LLP (Boston Area (Primary); Massachusetts (Primary); Northeast (Primary); United States and Canada (Primary); United States of America (Primary))</t>
  </si>
  <si>
    <t>Harel Insurance Investments &amp; Financial Services Ltd (TASE:HARL) (2,012.9); The Phoenix Holdings Ltd. (TASE:PHOE) (2,716.5)</t>
  </si>
  <si>
    <t>Lombarda China Fund Management Co., Ltd.; Sinostone Capital Management Company Limited; Yango Financial Holding Investment Group Co., Ltd.; Cornucopia Capital Limited</t>
  </si>
  <si>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</si>
  <si>
    <t>Transitional Fab 3 Foundry Services: 39.4 (10.2%);
Standard Products Business - Display Solutions: 105.2 (27.2%);
Standard Products Business - Power Solutions: 242.4 (62.6%)</t>
  </si>
  <si>
    <t>Segment Adjustment: 218.1 (62.8%);
Europe: 6.8 (2.0%);
Korea: 112.9 (32.5%);
United States: 9.7 (2.8%)</t>
  </si>
  <si>
    <t>Analog and Mixed Signal (Primary); Information Technology (Primary); Semiconductors (Primary); Semiconductors and Semiconductor Equipment (Primary); Semiconductors and Semiconductor Equipment (Primary)</t>
  </si>
  <si>
    <t>Europe (Primary); European Developed Markets (Primary); Luxembourg (Primary); Asia / Pacific; Asia / Pacific Developed Markets; California; Delaware; Korea, South ; Midatlantic; San Jose Area; United States and Canada; United States of America; West Coast</t>
  </si>
  <si>
    <t>Cornucopia Capital Limited
Cornucopia Capital is an investment banks, brokers and capital markets company. It offers stocks and securities underwriting services. It was founded in 1999 and is headquartered in London, United Kingdom.
Lombarda China Fund Management Co., Ltd.
Lombarda China Fund Management Co, Ltd. (Lombarda China FMC) is a privately owned investment manager. The firm primarily provides its services to retail investors, institutional investors, qualified foreign institutional investors, and others who are permitted to invest by Chinese laws and regulations. It manages separate client-focused equity portfolios. The firm invests in the public equity markets across the globe. It employs a fundamental analysis with a bottom-up stock picking approach to make its investments. The firm conducts in-house research to make its investments. Lombarda China Fund Management was founded on July 19th, 2006 and is based in Shanghai, China.
Sinostone Capital Management Company Limited
Sinostone Capital Management Company Limited is a private equity firm specializing in turnaround investments. It primarily invests in China. The firm is based in Hong Kong.</t>
  </si>
  <si>
    <t>Cornucopia Capital Limited (Europe (Primary); European Developed Markets (Primary); United Kingdom (Primary));
Lombarda China Fund Management Co., Ltd. (Asia / Pacific (Primary); Asia / Pacific Emerging Markets (Primary); China  (Primary); Far East (Primary));
Sinostone Capital Management Company Limited (Asia / Pacific (Primary); Asia / Pacific Developed Markets (Primary); Hong Kong  (Primary));
Yango Financial Holding Investment Group Co., Ltd. (Asia / Pacific (Primary); Asia / Pacific Emerging Markets (Primary); China  (Primary); Far East (Primary); Fujian Province (Primary))</t>
  </si>
  <si>
    <t>Accel Partners; KKR &amp; Co. Inc. (NYSE:KKR); Riverwood Capital Management L.P.</t>
  </si>
  <si>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</si>
  <si>
    <t>Security Software &amp; Services: 201.9 (100.0%)</t>
  </si>
  <si>
    <t>Segment Adjustment: 66.2 (32.8%);
Americas (Excl. US): 13.7 (6.8%);
United States: 98.8 (48.9%);
Asia-Pacific (APAC): 23.2 (11.5%)</t>
  </si>
  <si>
    <t>Application Hosting Services (Primary); Application Service Providers (ASPs) (Primary); Application Software (Primary); Enterprise Software (Primary); Information Technology (Primary); Software (Primary); Software and Services (Primary)</t>
  </si>
  <si>
    <t>Thoma Bravo, L.P. is a private equity firm specializing in recapitalizations, buy-outs, growth equity, middle-market, corporate carve-outs, industry consolidation, acquisitions, buy and build, direct and fund of funds investments, small-cap and take-private transactions. It does not invest in new inventions or technologies, developmental products or services, business start-ups, the biological sciences, motion pictures, distressed businesses, oil and gas or real estate. It seeks to invest in business services, enterprise, infrastructure and security software, application software, technology enabled services, education, distribution, financial services, and consumer goods and services. In the business services sector, the firm invests in financial services, information services, and transaction processing. In education, it prefers to invest in post-secondary education, early childhood learning, K-12 schools, educational products manufacturing and distribution, behavioral schools and corporate training. Within consumer products and services, the firm invests in food and beverages, health, wellness and beauty aids and services, automotive aftermarket, sports, leisure, entertainment and hobby products and services, catalog and internet retailing, house wares, home repair and home furnishings; gardening and crafts and pet care. Within the financial services industry, it prefers to invest in asset management, community banks, and insurance brokerage sector. The firm does not prefer to invest in new inventions or technologies, developmental products or services, biological sciences, motion pictures, oil and gas, and real estate sectors. The firm prefers to invest in the companies based in North America with a focus on United States, but can consider opportunities globally as well. It seeks to invest at least $30 million and be as large as $750 million or more in companies with enterprise value between $100 million to $2000 million and EBITDA more than $50 million and revenues more than $50 million. The firm can also consider co-investments. It prefers to take a majority stake and control. Thoma Bravo, L.P. was founded in 1998 and is based in Chicago, Illinois with additional offices in San Francisco, California and Miami, Florida and London.</t>
  </si>
  <si>
    <t>Chicago Area (Primary);
Great Lakes (Primary);
Illinois (Primary);
United States and Canada (Primary);
United States of America (Primary);
California;
Europe;
European Developed Markets;
Florida;
Miami Area;
San Francisco Area;
Southeast;
United Kingdom;
West Coast</t>
  </si>
  <si>
    <t>Accel Partners
Accel Partners is a private equity and venture capital firm specializing in investments in incubation, seed, start-ups, early venture, mid venture, late venture, emerging growth, later stage, and growth capital companies. The firm prefers to invest in information technology, cloud computing and storage technologies and infrastructure, marketplaces, big data, next generation infrastructure and data-driven services, consumer and business centric internet, business-to-business , e-commerce media including digital media, energy, enterprise applications and infrastructure, enterprise software and services, consumer internet, internet, education, healthcare, life science and biotech, medical technology, social and mobile services, consumer services, gaming, payments, technology, networking systems, retail consumer, security, cybersecurity, semiconductors, technology enabled services, clean technology, web search, online advertising, data management, analytic software, SaaS, telecommunications, financial technology and services, and open source software. It prefers to invest globally with a focus on Europe, including Finland, Germany, Ireland, Switzerland, and United Kingdom, Asia with a focus on China, India, and Israel, and the United States. The firm also seeks to invest in Brazil and Latin America. Within China, the firm targets light-emitting diodes, the smart grid, clean transmission, and solar photovoltaic material investments. The firm considers investments between $0.025 million and $50 million in its portfolio companies with minimum sales value of $5 million. It seeks to take a minority stake in the portfolio companies. Accel Partners was formerly known as Erasmic Venture Fund. Accel Partners was founded in 1983 and is based in Palo Alto, California with additional offices in North America; Europe; and Asia.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Riverwood Capital Management L.P.
Riverwood Capital Management L.P. is a private equity firm specializing in divisional carve outs, expansion and growth equity financing, industry roll ups, recapitalizations, and buyout transactions. The firm invests in middle market private companies. It prefers to invest in technology including B2B software, digital and consumer Internet, tech-enabled industries, IT and telecom infrastructure, hardware and semiconductors, consumer electronics, IT services and outsourcing, software, business services, financial services, and consumer and services sector. It seeks to invest globally with a focus on North America, Latin America, China, Europe, Caribbean, and Israel. It normally invests between $25 million and $125 million. It invests in product companies with revenues between $100 million and $500 million and in software and services companies with revenues between $25 and $150 million. The firm prefers to take controlling stakes through equity investments but will consider both majority and minority stakes and prefers board seats in companies. It seeks to hold its investments for a period of three to five years. Riverwood Capital Management L.P. was founded in 2007 and is based in Menlo Park, California with additional offices in New York, New York; Sao Paulo, Brazil; and Aventura, Florida.</t>
  </si>
  <si>
    <r>
      <rPr>
        <sz val="8"/>
        <rFont val="Arial"/>
        <family val="2"/>
      </rPr>
      <t xml:space="preserve">Accel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Emerging Markets; China ; Delhi; England; Europe; European Developed Markets; Far East; Greater London; India ; Indian Sub-Continent; Israel ; Karnataka; Middle East; New York; New York City Area; Northeast; United Kingdom);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Riverwood Capital Management L.P. (California (Primary); San Francisco Area (Primary); United States and Canada (Primary); United States of America (Primary); West Coast (Primary); Brazil; Florida; Latin America and Caribbean; Miami Area; New York; New York City Area; Northeast; South America; Southeast)</t>
    </r>
  </si>
  <si>
    <t>KKR &amp; Co. Inc. (NYSE:KKR) (43,529.2)</t>
  </si>
  <si>
    <t>Swedish Match AB (publ) (OM:SWMA)</t>
  </si>
  <si>
    <t>OM:SWMA</t>
  </si>
  <si>
    <t>Swedish Match AB (publ) develops, manufactures, markets, and sells snus and moist snuff, lights, and other tobacco products in Scandinavia, the United States, and internationally. The company operates through Smokefree, Cigars, and Lights segments. It provides snus and pouch products, nicotine pouches, nicotine free products, and moist snuff under the General, Göteborgs Rapé, Kaliber, Kronan, Ettan, Grov, Catch, G.3, The Lab, Nick &amp; Johnny, Thunder, VOLT, Swave, ZYN, G.4, Onico, Qvitt, Longhorn, and Timber Wolf brand names. The company offers chewing tobacco products under the Red Man and Big Duke brand names; chew bags under the Thunder and Göteborgs Rapé brands; and tobacco bits under the Oliver Twist brand name. In addition, it provides cigars under the Garcia y Vega, Game by Garcia y Vega, 1882, White Owl, and Jackpot brands; matches under the Solstickan, Nitedals, Fiat Lux, and Redheads brand names; lighters under the Cricket brand; and complementary products, such as razors, batteries, and light bulbs under the Fiat Lux brand name. Further, the company distributes third party tobacco products. It markets its products through convenience stores, tobacconists, gasoline stations, supermarkets, bars, restaurants, airports, and ferries, as well as e-commerce and own stores. The company was founded in 1915 and is headquartered in Stockholm, Sweden. As of November 25, 2022, Swedish Match AB (publ) operates as a subsidiary of Philip Morris Holland Holdings B.V..</t>
  </si>
  <si>
    <t>Cigars: 432.1 (22.9%);
Other Operations: 34.1 (1.8%);
Lights: 128.1 (6.8%);
Smokefree: 1,295.5 (68.6%)</t>
  </si>
  <si>
    <t>USA: 1,252.8 (66.3%);
Scandinavia: 515.0 (27.3%);
Other Markets: 121.9 (6.5%)</t>
  </si>
  <si>
    <t>Chewing, Pipe Tobacco And Snuff (Primary); Cigars (Primary); Consumer Staples (Primary); Food, Beverage and Tobacco (Primary); Tobacco (Primary); Tobacco (Primary); Alcoholic Beverage and Tobacco Distribution; Batteries; Capital Goods; Consumer Discretionary; Distributors; Distributors; Electric Light Bulbs and Tubes; Electric Lighting and Wiring Equipment; Electrical Components and Equipment; Electrical Equipment; Industrials; Internet and Direct Marketing Retail; Internet and Direct Marketing Retail; Non-Durable Goods Distribution; Retailing; Specialty Retail; Specialty Stores; Tobacco Distribution</t>
  </si>
  <si>
    <t>Europe (Primary); European Developed Markets (Primary); Stockholm County (Primary); Sweden (Primary)</t>
  </si>
  <si>
    <t>Philip Morris Holland Holdings B.V. is a holding company operating through its subsidiaries that produces and offers tobacco products. The company is based in Bergen op Zoom, the Netherlands. As of May 11, 2022, Philip Morris Holland Holdings B.V. operates as a subsidiary of Philip Morris International Inc.</t>
  </si>
  <si>
    <t>Europe (Primary);
European Developed Markets (Primary);
Netherlands (Primary);
Noord-Brabant (Primary)</t>
  </si>
  <si>
    <t>BHP Group Limited (ASX:BHP)</t>
  </si>
  <si>
    <t>OZ Minerals Limited engages in the exploration, development, mining, and processing of mining projects in Australia. The company primarily explores for copper, gold, silver, nickel, iron oxide, zinc, and lead deposits. It owns and operates the Prominent Hill mine located in northern South Australia; the Carrapateena project located in South Australia; and the Antas mine located in the state of Pará in the northern region of Brazil. The company also holds interests in the West Musgrave copper-nickel project located in the Musgrave Province, Western Australia; Pedra Branca project located in the southern part of the Carajás in the state of Pará in the North of Brazil; and the CentroGold project located in the state of Maranhão in northern Brazil. In addition, it has interests in the Paraiso, Pantera, Lannavaara, Coompana, and Eloise properties. The company was incorporated in 1932 and is headquartered in Adelaide, Australia.</t>
  </si>
  <si>
    <t>Prominent Hill: 708.3 (50.9%);
Carrapateena: 624.6 (44.9%);
Carajás: 57.7 (4.2%)</t>
  </si>
  <si>
    <t>Copper</t>
  </si>
  <si>
    <t>Copper (Primary); Copper Ores (Primary); Materials (Primary); Materials (Primary); Metals and Mining (Primary); Diversified Metal Ores; Diversified Metals and Mining; Gold; Gold Ores; Iron Ores; Lead Ores; Nickel Ores; Silver; Silver Ores; Steel; Zinc Ores</t>
  </si>
  <si>
    <t>Asia / Pacific (Primary); Asia / Pacific Developed Markets (Primary); Australia  (Primary); South Australia (Primary)</t>
  </si>
  <si>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The company was founded in 1851 and is headquartered in Melbourne, Australia.</t>
  </si>
  <si>
    <t>Asia / Pacific (Primary);
Asia / Pacific Developed Markets (Primary);
Australia  (Primary);
Victoria (Primary);
British Columbia;
Canada;
United States and Canada</t>
  </si>
  <si>
    <t>Elix Vintage Residencial SOCIMI, S.A. invests in, rehabilitates, manages, rents, and sells residential buildings in Barcelona and Madrid. The company was incorporated in 2017 and is based in Madrid, Spain. Elix Vintage Residencial SOCIMI, S.A. operates as a subsidiary of Global Azawaki, S.L.</t>
  </si>
  <si>
    <t>The Residential Real Estate Sector: 5.0 (100.0%)</t>
  </si>
  <si>
    <t>Spain: 5.0 (100.0%)</t>
  </si>
  <si>
    <t>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t>
  </si>
  <si>
    <t>Europe (Primary); European Developed Markets (Primary); Madrid (Primary); Spain (Primary)</t>
  </si>
  <si>
    <t>Allianz Compañía de Seguros y Reaseguros, S.A.
Allianz Compañía de Seguros y Reaseguros, S.A. provides non-life insurance services in Spain, Portugal, France, Germany, the United States, and Morocco. It offers medical expenses, income protection, general liability, credit and surety insurance, maritime, fire and property damage, and aviation and transportation insurance products, as well as civil liability insurance for motor vehicles and other motor vehicle insurance solutions. Allianz Compañía de Seguros y Reaseguros, S.A. was formerly known as Lucero, S.A. de Seguros and changed its name to Allianz Compañía de Seguros y Reaseguros, S.A. in July 1999. The company was founded in 1918 and is based in Madrid, Spain. Allianz Compañía de Seguros y Reaseguros, S.A. operates as a subsidiary of Allianz Europe B.V.
Global Azawaki, S.L.
Global Azawaki, S.L. develops and operates commercial properties. The company was incorporated in 2019 and is based in Madrid, Spain. Global Azawaki, S.L. operates as a subsidiary of Allianz Finance IX Luxembourg S.A.</t>
  </si>
  <si>
    <t>Allianz Compañía de Seguros y Reaseguros, S.A. (Europe (Primary); European Developed Markets (Primary); Madrid (Primary); Spain (Primary));
Global Azawaki, S.L. (Europe (Primary); European Developed Markets (Primary); Madrid (Primary); Spain (Primary))</t>
  </si>
  <si>
    <t>Altamar Private Equity SGIIC S.A.U.
Altamar Private Equity SGIIC S.A.U., formerly known as Altamar Capital Privado, SGECR, S.A., is a venture capital firm specializing in fund of funds investments, secondary indirect investments, managed accounts investments, and direct investments in growth capital. The firm seeks to invest in companies at all the stages of development, seed through commercialization. The firm seeks to make investments through bridge funding. The firm seeks to invest in private equity funds, venture capital funds, secondary investment funds, real estate funds, infrastructure funds, and special situation funds with a focus on leveraged buyouts and buyouts. The firm makes investments in biotechnology and biopharma product, medical devices, diagnostics, genomics and digital health. It seeks to invest globally with a focus on Europe including Spain, the United States, special situations, and in emerging markets including Asia and Latin America. Altamar Private Equity SGIIC S.A.U. was founded in 2004 and is based in Madrid, Spain with additional offices in Region Metropolitana (Santiago), Chile and New York, New York. It operates as a subsidiary of Altamar Private Equity S.L.
Altan IV Global IICIICIL
Altan IV Global IICIICIL specializes in fund of fund investments in real estate funds and secondary investments funds.
ELIX SCM Partners, S.L.
ELIX SCM Partners, S.L. directs and coordinates the transformation and exploitation of the estate. The company was incorporated in 2017 and is based in Barcelona, Spain.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Vintage Jv SARL
Vintage Jv SARL was incorporated in 2017 and is based in Luxembourg.</t>
  </si>
  <si>
    <r>
      <rPr>
        <sz val="8"/>
        <rFont val="Arial"/>
        <family val="2"/>
      </rPr>
      <t>Altamar Private Equity SGIIC S.A.U. (Europe (Primary); European Developed Markets (Primary); Madrid (Primary); Spain (Primary); Chile; Latin America and Caribbean; New York; Northeast; Region Metropolitana (Santiago); South America; United States and Canada; United States of America);
Altan IV Global IICIICIL (Europe (Primary); European Developed Markets (Primary); Madrid (Primary); Spain (Primary));
ELIX SCM Partners, S.L. (Catalonia (Primary); Europe (Primary); European Developed Markets (Primary); Spain (Primary));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Maveor, S.L. (Catalonia (Primary); Europe (Primary); European Developed Markets (Primary); Spain (Primary));
Vintage Jv SARL (Europe (Primary); European Developed Markets (Primary); Luxembourg (Primary))</t>
    </r>
  </si>
  <si>
    <t>M.I.TECH Co.,Ltd provides various medical devices in South Korea. The company offers HANAROSTENT, a non-vascular stent; and cosmetic products, including BETTERSKIN, a micro needle patch for wrinkle reduction, whitening, and skin texture improvement, as well as Skin Dr.Ato, a cosmetic in cream, mist, and patch form for allelic inflammation improvement. It also provides blood glucose monitoring systems and strips under the GBIO name; BRT system, device for cleansing skin and injecting the effective component in non-invasive way; ClearView, a device to inject the effective component in non-invasive way, as well as check skin condition before and after treatment; and LIPOEN, a device for custom contouring fat reduction and face lifting. The company was formerly known as Solco Intermed Co., Ltd. and changed its name to M.I.TECH Co.,Ltd in March 1999. The company was founded in 1991 and is headquartered in Pyeongtaek-si, South Korea. M.I.TECH Co.,Ltd is a subsidiary of Synergy Innovation Co., Ltd.</t>
  </si>
  <si>
    <t>Cardiovascular Equipment (Primary); Health Care (Primary); Health Care Equipment (Primary); Health Care Equipment and Services (Primary); Health Care Equipment and Supplies (Primary); Medical Testing, Analyzing, and Diagnostic Equipment (Primary); Stents (Primary); Therapeutic Devices (Primary); Health Care Supplies</t>
  </si>
  <si>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</si>
  <si>
    <r>
      <rPr>
        <sz val="8"/>
        <rFont val="Arial"/>
        <family val="2"/>
      </rPr>
      <t xml:space="preserve">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Worcester Area (Primary);
</t>
    </r>
    <r>
      <rPr>
        <sz val="8"/>
        <color indexed="17"/>
        <rFont val="Arial"/>
        <family val="2"/>
      </rPr>
      <t>Worcester Area (Primary)</t>
    </r>
    <r>
      <rPr>
        <sz val="8"/>
        <rFont val="Arial"/>
        <family val="2"/>
      </rPr>
      <t>;
Great Lakes;
Minneapolis Area;
Minnesota</t>
    </r>
  </si>
  <si>
    <t>Synergy Innovation Co., Ltd. engages in the research and development of generic and new drugs, medical devices, and materials in South Korea. It also provides reagents for in vitro medical analysis; and produces microbial culture medium for monitoring pharmaceutical manufacturing environment. The company offers its products for hospitals, pharmaceuticals, food and cosmetics, strains, and others. Synergy Innovation Co., Ltd. was founded in 1998 and is headquartered in Seongnam, South Korea.</t>
  </si>
  <si>
    <t>Avidly Oyj (HLSE:AVIDLY)</t>
  </si>
  <si>
    <t>HLSE:AVIDLY</t>
  </si>
  <si>
    <t>Adelis Equity Partners AB</t>
  </si>
  <si>
    <t>CapMan Oyj (HLSE:CAPMAN); Palcmills Oy; Viento Oy; Gobelet Oy; Wearefuture AB; Stockholm Holding Co W.L.L; AMRAP Holding AS</t>
  </si>
  <si>
    <t>IQTR1792205848</t>
  </si>
  <si>
    <t>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t>
  </si>
  <si>
    <t>Finland: 26.9 (76.9%);
Other Countries: 8.1 (23.1%)</t>
  </si>
  <si>
    <t>Advertising (Primary); Communication Services (Primary); Marketing Services (Primary); Media (Primary); Media and Entertainment (Primary); Online Direct Marketing (Primary); Information Technology; Information Technology (IT) Consulting; Interactive Media and Services; Interactive Media and Services; IT Consulting and Other Services; IT Services; Online Services; Services Outsourcing; Software and Services; System and Platform Integration; Web Design</t>
  </si>
  <si>
    <t>Adelis Equity Partners AB is a private equity firm specializing in lower-mid market and buyout investments. The firm focuses on organic and acquisition-based growth investments in niche industrials, retail, life science, consumer, healthcare, renovation, medical technology, and business service sectors in Nordic region. It seeks to invest in companies having revenues between €25 million ($33.59 million) and €400 million ($537.42 million) and enterprise values between €20 million ($26.87 million) and €200 million ($268.71 million). It takes a board seat in its investee firms. The firm seeks to acquire majority interests. Adelis Equity Partners AB was founded in November, 2012 and is based in Stockholm, Sweden with additional offices in Copenhagen, Denmark and Stockholm, Sweden.</t>
  </si>
  <si>
    <t>Europe (Primary);
European Developed Markets (Primary);
Sweden (Primary);
Denmark;
Stockholm County</t>
  </si>
  <si>
    <t>AMRAP Holding AS
AMRAP Holding AS was incorporated in 2018 and is based in Oslo, Norway.
CapMan Oyj (HLSE:CAPMAN)
CapMan Oyj is a leading Nordic private assets management and investment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
Gobelet Oy
Gobelet Oy was incorporated in 2014 and is based in Helsinki, Finland.
Palcmills Oy
Palcmills Oy was incorporated in 1990 and is based in Helsinki, Finland.
Stockholm Holding Co W.L.L
Stockholm Holding Co W.L.L was incorporated in 2018 and is based in Sitra, Bahrain.
Viento Oy
Viento Oy is based in Finland.</t>
  </si>
  <si>
    <t>AMRAP Holding AS (Europe (Primary); European Developed Markets (Primary); Norway (Primary); Oslo (Primary));
CapMan Oyj (HLSE:CAPMAN) (Europe (Primary); European Developed Markets (Primary); Finland (Primary); Capital Region of Denmark; Denmark; Luxembourg; Norway; Oslo; Sweden; United Kingdom);
Gobelet Oy (Europe (Primary); European Developed Markets (Primary); Finland (Primary); Uusimaa (Primary));
Palcmills Oy (Europe (Primary); European Developed Markets (Primary); Finland (Primary); Uusimaa (Primary));
Stockholm Holding Co W.L.L (Africa / Middle East (Primary); Bahrain  (Primary); Middle East (Primary));
Viento Oy (Europe (Primary); European Developed Markets (Primary); Finland (Primary); Uusimaa (Primary));
Wearefuture AB (Europe (Primary); European Developed Markets (Primary); Stockholm County (Primary); Sweden (Primary))</t>
  </si>
  <si>
    <t>CapMan Oyj (HLSE:CAPMAN) (420.1)</t>
  </si>
  <si>
    <t xml:space="preserve">As of December 3, 2021, Community Bankers Trust Corporation was acquired by United Bankshares, Inc. Community Bankers Trust Corporation operates as the holding company for Essex Bank that provides financial services primarily to individuals, small businesses, and commercial companies. It offers individual and commercial demand and time deposit accounts; and commercial and industrial, consumer and small business, and real estate and mortgage loans. The company also provides investment services; online and mobile banking products; cash management services; and investment and insurance products. It operates a network of 24 full-service offices, which include 18 in Virginia and six in Maryland; and two loan production offices in Virginia. The company was founded in 1926 and is headquartered in Richmond, Virginia.
</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</si>
  <si>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Services and Holding Companies; Multi-Sector Holdings; Offices Of Bank Holding Companies</t>
  </si>
  <si>
    <t>Midatlantic (Primary); Richmond Area (Primary); United States and Canada (Primary); United States of America (Primary); Virginia (Primary); Northern Virginia Area</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</si>
  <si>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</si>
  <si>
    <t>Cornerstone Capital Resources Inc., through its subsidiaries, engages in the acquisition, evaluation, and exploration of mineral properties in Ecuador and Chile. The company primarily explores for gold, copper, and silver deposits. Its flagship project is the Cascabel project located in northern Ecuador. The company was founded in 1997 and is based in Ottawa, Canada.</t>
  </si>
  <si>
    <t>Acquisition, Exploration and Evaluation Activities: .1 (100.0%)</t>
  </si>
  <si>
    <t>Diversified Metals and Mining (Primary); Materials (Primary); Materials (Primary); Metals and Mining (Primary); Copper; Copper Ores; Gold; Gold Ores; Silver; Silver Ores</t>
  </si>
  <si>
    <t>SolGold Plc, a mineral exploration and development company, explores for and develops mineral properties in Ecuador, Australia, and Solomon Islands. The company primarily explores for copper, gold, silver, and molybdenum deposits. Its flagship project is the Alpala project that covers an area of approximately 50 square kilometers located in Imbabura province, Northern Ecuador. The company was formerly known as Solomon Gold plc and changed its name to SolGold plc in May 2012. SolGold Plc was incorporated in 2005 and is headquartered in Brisbane, Australia.</t>
  </si>
  <si>
    <t>Asia / Pacific (Primary);
Asia / Pacific Developed Markets (Primary);
Australia  (Primary);
Queensland (Primary);
Ecuador;
Latin America and Caribbean;
South America</t>
  </si>
  <si>
    <t>Eagle Cement Corporation engages in the manufactures, markets, distributes, and sells cement, cement products, minerals, and other by-products in the Philippines. It offers its products under the Eagle Cement Advance and Eagle Cement Strongcem brands. The company was incorporated in 1995 and is headquartered in Mandaluyong, the Philippines. Eagle Cement Corporation is a subsidiary of Far East Holdings, Inc.</t>
  </si>
  <si>
    <t>Quarrying, Manufacturing and Sale and Distribution of Cement Products: 429.8 (100.0%)</t>
  </si>
  <si>
    <t>Philippines: 429.8 (100.0%)</t>
  </si>
  <si>
    <t>Asia / Pacific (Primary); Asia / Pacific Emerging Markets (Primary); Philippines  (Primary); South-East Asia (Primary)</t>
  </si>
  <si>
    <t>San Miguel Equity Investments Inc is based in the Philippines. San Miguel Equity Investments Inc operates as a subsidiary of San Miguel Corp.</t>
  </si>
  <si>
    <t>Asia / Pacific (Primary);
Asia / Pacific Emerging Markets (Primary);
Philippines  (Primary);
South-East Asia (Primary)</t>
  </si>
  <si>
    <t>Far East Holdings, Inc. manufactures, markets, sells, and distributes cement products. Far East Holdings, Inc. was formerly known as Far East Cement Corporation. The company is based in Makati City, the Philippines.</t>
  </si>
  <si>
    <t>Archaea Energy Inc. (NYSE:LFG)</t>
  </si>
  <si>
    <t>NYSE:LFG</t>
  </si>
  <si>
    <t>Struan &amp; Company, LLC; Green Eyed Devil, Llc; Shalennial Fund I, L.P.; Stork Partners, LLC; Rothwell-Gornt LLC</t>
  </si>
  <si>
    <t>Archaea Energy Inc. operates as a renewable natural gas (RNG) and renewable electricity producer in the United States. It operates through two segments, RNG and Power. As of December 31, 2021,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t>
  </si>
  <si>
    <t>Renewable Natural Gas (RNG): 215.7 (72.5%);
Power: 77.0 (25.9%);
Corporate and Other: 4.8 (1.6%)</t>
  </si>
  <si>
    <t>United States: 286.0 (100.0%)</t>
  </si>
  <si>
    <t>Oil and Gas Refining and Marketing</t>
  </si>
  <si>
    <t>Energy (Primary); Energy (Primary); Oil and Gas Refining and Marketing (Primary); Oil and Gas Refining and Marketing (Primary); Oil, Gas and Consumable Fuels (Primary); Independent Power and Renewable Electricity Producers; Oil and Gas Exploration and Production; Oil and Gas Production; Renewable Electricity; Utilities; Utilities</t>
  </si>
  <si>
    <t>BP Products North America Inc. engages in the exploration, development, production, refining and marketing of oil and natural gas. BP Products North America Inc. was formerly known as Amoco Oil Company and changed its name to BP Products North America Inc. in September 2001. The company was incorporated in 1922 and is based in Naperville, Illinois. BP Products North America Inc. operates as a subsidiary of BP p.l.c.</t>
  </si>
  <si>
    <t>Fox Valley Area (Primary);
Great Lakes (Primary);
Illinois (Primary);
United States and Canada (Primary);
United States of America (Primary)</t>
  </si>
  <si>
    <t>Green Eyed Devil, Llc
Green Eyed Devil, Llc was founded in 2018 and is headquartered in United States.
Rothwell-Gornt LLC
Rothwell-Gornt LLC is based in USA.
Shalennial Fund I, L.P.
Shalennial Fund I, L.P. is based in the United States.
Stork Partners, LLC
Stork Partners, LLC was incorporated in 2020 and is based in Frisco, Texas.
Struan &amp; Company, LLC
Struan &amp; Company, LLC is based in USA.</t>
  </si>
  <si>
    <t>Green Eyed Devil, Llc (United States and Canada (Primary); United States of America (Primary));
Rothwell-Gornt LLC (United States and Canada (Primary); United States of America (Primary));
Shalennial Fund I, L.P. (United States and Canada (Primary); United States of America (Primary));
Stork Partners, LLC (North Texas Area (Primary); Southwest (Primary); Texas (Primary); United States and Canada (Primary); United States of America (Primary));
Struan &amp; Company, LLC (United States and Canada (Primary); United States of America (Primary))</t>
  </si>
  <si>
    <t>RealNetworks, Inc. (NasdaqCM:RNWK)</t>
  </si>
  <si>
    <t>NasdaqCM:RNWK</t>
  </si>
  <si>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</si>
  <si>
    <t>Games: 21.0 (41.9%);
Consumer Media: 8.2 (16.3%);
Mobile Services: 21.0 (41.8%)</t>
  </si>
  <si>
    <t>United States: 31.6 (62.8%);
Rest of World: 10.3 (20.4%);
Europe: 8.4 (16.8%)</t>
  </si>
  <si>
    <t>Application Hosting Services (Primary); Application Service Providers (ASPs) (Primary); Application Software (Primary); Information Technology (Primary); Multimedia Software (Primary); Personal Mobile Applications (Primary); Software (Primary); Software and Services (Primary); Communication Services; Computer and Mobile Games; Entertainment; Entertainment Software; Information Technology (IT) Consulting; Interactive Home Entertainment; Interactive Media and Services; Interactive Media and Services; IT Consulting and Other Services; IT Services; Media and Entertainment; Messaging Services; Online Services</t>
  </si>
  <si>
    <r>
      <rPr>
        <sz val="8"/>
        <rFont val="Arial"/>
        <family val="2"/>
      </rPr>
      <t xml:space="preserve">Seattle Area (Primary); </t>
    </r>
    <r>
      <rPr>
        <sz val="8"/>
        <color indexed="17"/>
        <rFont val="Arial"/>
        <family val="2"/>
      </rPr>
      <t>Seattle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Washington (Primary); </t>
    </r>
    <r>
      <rPr>
        <sz val="8"/>
        <color indexed="17"/>
        <rFont val="Arial"/>
        <family val="2"/>
      </rPr>
      <t>Washington (Primary)</t>
    </r>
    <r>
      <rPr>
        <sz val="8"/>
        <rFont val="Arial"/>
        <family val="2"/>
      </rPr>
      <t xml:space="preserve">; West Coast (Primary); </t>
    </r>
    <r>
      <rPr>
        <sz val="8"/>
        <color indexed="17"/>
        <rFont val="Arial"/>
        <family val="2"/>
      </rPr>
      <t>West Coast (Primary)</t>
    </r>
  </si>
  <si>
    <t>Atari SA operates as a multi-platform, interactive entertainment, and licensing products company worldwide. The company provides video games; monetization of video games through multiple channels, multimedia production, and licensing activities; Atari VCS videogame computer system; and Atari Blockchain, which develops and markets non-fungible tokens (NFTs) and develops ecosystem around the Atari Token. It owns and manages a portfolio of approximately 200 games and franchises under the Asteroids, Centipede, Missile Command, Pong, and RollerCoaster Tycoon brands. The company was formerly known as Infogrames Entertainment SA and changed its name to Atari SA in May 2009. Atari SA was founded in 1972 and is based in Paris, France.</t>
  </si>
  <si>
    <t>Licencing: 1.4 (8.7%);
Atari Blockchain: 5.4 (32.7%);
Games: 6.3 (38.0%);
Hardware: 3.4 (20.7%)</t>
  </si>
  <si>
    <t>Interactive Home Entertainment</t>
  </si>
  <si>
    <t>Communication Services (Primary); Computer and Mobile Games (Primary); Entertainment (Primary); Entertainment Software (Primary); Interactive Home Entertainment (Primary); Media and Entertainment (Primary); Casinos and Gaming; Consumer Discretionary; Consumer Services; Gaming Operations; Hotels, Restaurants and Leisure; Lottery, Bingo, Bookie And Other Gaming Operations; Online Gaming Operations</t>
  </si>
  <si>
    <t>Irata LLC is a holding company. The company is based in France.</t>
  </si>
  <si>
    <t>Europe (Primary);
European Developed Markets (Primary);
France (Primary)</t>
  </si>
  <si>
    <t>Refnol Resins and Chemicals Limited engages in the manufacture, market, and sale of textile chemicals, polyester resins, and chemicals for laundry and garments wet process in India. The company’s Textile Sizing Chemicals division manufactures and markets a range of performance chemicals for the sizing of warp yarns, such as size binders, filament yarns, softeners, lubricants, rebeaming products, aids, antistick, agents, etc., as well as compound sizes/modified starches. Its Unsaturated &amp; Saturated Polyester Resins division provides unsaturated polyester and vinyl ester resins for the manufacture of corrosion resistant process equipment and storage tanks, filament windings, and pultruded and molded articles; cultured marbles; architectural and construction products; and products in the automotive and transportation industry. This division also offers saturated polyester resins, such as water and solvent-based polyesters for use in coil and can coatings, stoving enamels, and other paints, as well as polymeric and specialty plasticizers for PVC and fiber sizes, and specialty low profile additives for composite moulding processes. The company’s Garment Wash Chemicals &amp; Textile Enzymes division provides textile enzyme formulations, such as softeners, wetting agents, and anti-backstain agents, as well as a range of garment processing auxiliaries. Its Laundry &amp; Cleaning Chemicals division offers commercial laundries and dry cleaners; and house-keeping, kitchen hygiene, and building maintenance products primarily for institutional and industrial users. The company’s Textile Auxiliaries division provides a range of chemicals for pre-treatment, dyeing and printing, finishing, and special applications. It also exports its products to South Asia, Europe, the Middle East, South East Asia, Latin America, the United States, and Africa. The company was incorporated in 1980 and is based in Ahmedabad, India.</t>
  </si>
  <si>
    <t>Chemical Products: 7.3 (100.0%)</t>
  </si>
  <si>
    <t>Specialty Chemicals</t>
  </si>
  <si>
    <t>Chemicals (Primary); Materials (Primary); Materials (Primary); Specialty Chemicals (Primary); Commodity Chemicals; Industrial Inorganic Chemicals; Industrial Organic Chemicals; Plastic and Synthetic Resins; Resins</t>
  </si>
  <si>
    <t>Indokem Limited manufactures, exports, and sells dyes, sizing chemicals, and auxiliaries for the textile industry in India, China, Bangladesh, Burma, Japan, Sri Lanka, Pakistan, the Middle East, Europe, Africa, and the United States. The company operates in two segments, Textile Dyes and Chemicals; and Electrical Capacitors. It offers disperse, vat, direct, reactive, and sulphur dyes, as well as pigment emulsions to dyeing and printing applications. The company also provides sizing chemicals, such as one shot sizing chemicals, modified starches, polyvinyl alcohols, polyester resin binders, softners, synthetic lubricants, and waxes for textile sizing applications. In addition, it offers textile auxiliaries for wet-processing of textiles. Further, the company deals in electrical capacitors. Indokem Limited was founded in 1945 and is headquartered in Mumbai, India.</t>
  </si>
  <si>
    <t>Emclaire Financial Corp (NasdaqCM:EMCF)</t>
  </si>
  <si>
    <t>NasdaqCM:EMCF</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</si>
  <si>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</si>
  <si>
    <t>Financial Services: 35.5 (100.0%)</t>
  </si>
  <si>
    <t>United States: 35.5 (100.0%)</t>
  </si>
  <si>
    <t>Banks (Primary); Banks (Primary); Financials (Primary); National and State Commercial Banks (Primary); National Commercial Banks (Primary); Regional Banks (Primary); Diversified Financial Services; Diversified Financials; Holding Companies; Investment Services and Holding Companies; Multi-Sector Holdings; Offices Of Bank Holding Companies</t>
  </si>
  <si>
    <t>Great Lakes (Primary); Oil City Area (Primary); Pennsylvania (Primary); United States and Canada (Primary); United States of America (Primary)</t>
  </si>
  <si>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</si>
  <si>
    <t>Great Lakes (Primary);
Ohio (Primary);
United States and Canada (Primary);
United States of America (Primary);
Youngstown Area (Primary)</t>
  </si>
  <si>
    <t>Castle Creek Capital LLC</t>
  </si>
  <si>
    <t>As of October 31, 2020, Delmarva Bancshares, Inc. was acquired by BV Financial, Inc. Delmarva Bancshares, Inc., through its subsidiary, 1880 Bank, provides various financial products and services to businesses and individuals in Dorchester and Talbot Counties, and surrounding areas of the Eastern Shore of Maryland, and the Delmarva Peninsula. The company accepts various deposit products, including savings, checking, and money market accounts; certificates of deposit; safe deposit boxes; cards; and individual retirement accounts. It also offers automobile, recreational vehicle, marine, mobile home, and unsecured loans; overdraft protection lines; home equity lines of credit; residential mortgages; and commercial loans. In addition, the company provides cash management, and online and mobile banking services. It operates six branches. The company was founded in 1880 and is based in Cambridge, Maryland.</t>
  </si>
  <si>
    <t>Easton Area (Primary); Maryland (Primary); Midatlantic (Primary); United States and Canada (Primary); United States of America (Primary)</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</si>
  <si>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also offers ATM, overdraft, safe deposit, bill pay, remote deposit capture, ACH origination, merchant, and online banking services. The company was founded in 1873 and is headquartered in Baltimore, Maryland. BV Financial, Inc. operates as a subsidiary of Bay-Vanguard, MHC.</t>
  </si>
  <si>
    <t>Baltimore Area (Primary);
Maryland (Primary);
Midatlantic (Primary);
United States and Canada (Primary);
United States of America (Primary)</t>
  </si>
  <si>
    <t>Castle Creek Capital LLC is a private equity firm specializing in direct investing in companies at mature and later stage ,through growth capital, turnarounds, recapitalizations, special situations fund, middle market, PIPEs, bridge financing and buyout transactions. The firm seeks to make investments in financial services industry and community banking and small regional banks. It typically makes equity investments in banks, diversified financial service, multi sector holdings, specialized finance and other financial intermediaries with assets between $100 million and $10 billion that operate in markets that are under-banked and are characterized by favorable demographics such as above average population and economic growth. The firm typically invests in the United States. It prefers to take board membership and partner directly with senior executive teams in its portfolio companies. Castle Creek Capital LLC was founded in 1990 and is based at San Diego, California with an additional office in Dallas, Texas.</t>
  </si>
  <si>
    <t>California (Primary);
San Diego Area (Primary);
United States and Canada (Primary);
United States of America (Primary);
West Coast (Primary);
Dallas Area;
Southwest;
Texas</t>
  </si>
  <si>
    <t>Lion Chemtech Co., Ltd. (KOSDAQ:A171120)</t>
  </si>
  <si>
    <t>KOSDAQ:A171120</t>
  </si>
  <si>
    <t>Lion No.1 Fund; Aster-Orbit New Technology Business Investment Fund</t>
  </si>
  <si>
    <t>IQTR1802752777</t>
  </si>
  <si>
    <t>Lion Chemtech Co., Ltd. provides artificial marbles and wax products in South Korea. The company offers acrylic solid surfaces under the TriStone name and quartz stones under the BlackStone name for use in kitchen, bathroom, interior, and work of art; and accessories, such as shower trays, bathtubs, sink bowls and wash basins, and adhesives. It also provides LDPE, low polymer, LLDPE, HDPE, M-VLDPE, M-HDPE, oxidized PE, specialty, Homo PP, M-Homo PP, random co PP, POE, and EBS wax products that are used as PVC slip and mold releasing agents; and rubber, plastic, print ink, toner, cable, and hot melt additives, as well as in pigment dispersion and paint modification. The company was formerly nown as Lion Chemical and changed its name to Lion Chemtech Co., Ltd. in January 2001. Lion Chemtech Co., Ltd. was founded in 1973 and is headquartered in Daejeon, South Korea.</t>
  </si>
  <si>
    <t>Building Products</t>
  </si>
  <si>
    <t>Bathtubs (Primary); Building Products (Primary); Building Products (Primary); Capital Goods (Primary); Industrials (Primary); Plumbing Fixtures and Equipment (Primary); Sinks (Primary); Sinks, Baths, and Showers (Primary); Adhesives And Sealants; Chemicals; Construction Materials; Construction Materials; Cut Stone And Stone Products; Materials; Materials; Specialty Chemicals</t>
  </si>
  <si>
    <t>Aster-Orbit New Technology Business Investment Fund (Asia / Pacific (Primary); Asia / Pacific Developed Markets (Primary); Korea, South  (Primary));
Lion No.1 Fund (Asia / Pacific (Primary); Asia / Pacific Developed Markets (Primary); Korea, South  (Primary))</t>
  </si>
  <si>
    <t>GOMAJI Corp., LTD provides e-commerce and advertising services in Taiwan. It operates an online trading platform that provides supplier’s information, including brand chain restaurants, theme restaurants, SPA clubs, wellness massages, movie theaters, etc., as well as food, drink, and entertainment stores. The company was founded in 1999 and is based in Taipei, Taiwan.</t>
  </si>
  <si>
    <t>Online Platform Services: 9.2 (100.0%)</t>
  </si>
  <si>
    <t>Taiwan: 9.2 (100.0%)</t>
  </si>
  <si>
    <t>Consumer Discretionary (Primary); Internet and Direct Marketing Retail (Primary); Internet and Direct Marketing Retail (Primary); Retailing (Primary); Advertising; Communication Services; Media; Media and Entertainment</t>
  </si>
  <si>
    <t>Asia / Pacific (Primary); Asia / Pacific Emerging Markets (Primary); Far East (Primary); Taiwan  (Primary)</t>
  </si>
  <si>
    <t>Taiwan Australia International Investment Co., Ltd. offers real estate services. The company was founded in 2009 and is based in New Taipei City, Taiwan.</t>
  </si>
  <si>
    <t>Asia / Pacific (Primary);
Asia / Pacific Emerging Markets (Primary);
Far East (Primary);
Taiwan  (Primary)</t>
  </si>
  <si>
    <t>UBcare. Co., Ltd. provides health care solutions in South Korea and internationally. The company offers medical IT services, such as Ysarang, an EMR system for hospital/clinic use; and U Pharm, an integrated management control system for pharmacies, hospitals, clinics, and pharmacy environments; and Big Ysarang, an EMR system for small and medium-sized hospitals, as well as customer management and media services. It is also involved in the medical distribution business that suggests products and services, such as high-technology medical equipment/devices for hospitals, clinics, pharmacies, medical e-commerce businesses, and shop-in-shop for health functional food; and provision of customized services. In addition, the company engages in the pharmaceutical marketing business; and provision of U-healthcare solution that offers digitalized hospital solution and healthcare service for personnel. Further, it operates digital hospital in Thailand. Its healthcare network covers 30,000 hospitals/clinics, pharmacies, 17 agencies, and 1.2 million members of healthkorea.net. The company was founded in 1992 and is based in Seoul, South Korea.</t>
  </si>
  <si>
    <t>Health Care (Primary); Health Care Equipment and Services (Primary); Health Care Technology (Primary); Health Care Technology (Primary); Consumer Discretionary; Consumer Staples; Drug Retail; Drug Stores and Pharmacies; Food and Staples Retailing; Food and Staples Retailing; Health Care Distributors; Health Care Facilities; Health Care Providers and Services; Health Care Services; Healthcare Equipment Distribution; Hospitals and Healthcare Centers; Internet and Direct Marketing Retail; Internet and Direct Marketing Retail; Online Healthcare and Medical Supply Retail; Online Specialty Retail; Pharmaceutical Product Distribution; Retailing</t>
  </si>
  <si>
    <t>GCHEALTHCARE co.,Ltd provides information technology services to health care providers for appointment, care diagnosis, and preferential treatment. GCHEALTHCARE co.,Ltd was founded in 2003 and is based in Seongnam-si, South Korea. GCHEALTHCARE co.,Ltd operates as a subsidiary of Green Cross Holdings Corporation.</t>
  </si>
  <si>
    <t>Kakao Investment
Kakao Investment, formerly known as K Venture Group, is a venture capital arm of Daum Kakao Corp. The firm specializes in startups in and out of Korea. It typically invests in artificial intelligence technologies. Kakao Investment was founded in 2015 and is based in Seoul, South Korea.</t>
  </si>
  <si>
    <t>Euonymus Holdings Inc. (Asia / Pacific (Primary); Asia / Pacific Developed Markets (Primary); Korea, South  (Primary));
Kakao Investment (Asia / Pacific (Primary); Asia / Pacific Developed Markets (Primary); Gyeonggi-do (Primary); Korea, South  (Primary))</t>
  </si>
  <si>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</si>
  <si>
    <t>Software &amp; Programming: 13,481.0 (100.0%)</t>
  </si>
  <si>
    <t>International: 6,741.0 (51.2%);
United States: 6,425.0 (48.8%)</t>
  </si>
  <si>
    <t>Systems Software</t>
  </si>
  <si>
    <t>Backup and Recovery Software (Primary); Firewall Software (Primary); Information Technology (Primary); Network Administration (Primary); Network Software (Primary); Operating System Software (Primary); Performance Monitoring and Analysis Software (Primary); Security Software (Primary); Server Software (Primary); Software (Primary); Software and Services (Primary); Systems Software (Primary); Application Hosting Services; Application Service Providers (ASPs); Application Software</t>
  </si>
  <si>
    <t>California (Primary); San Francisco Area (Primary); United States and Canada (Primary); United States of America (Primary); West Coast (Primary); Delaware; Midatlantic</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</si>
  <si>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</si>
  <si>
    <t>California (Primary);
San Jose Area (Primary);
United States and Canada (Primary);
United States of America (Primary);
West Coast (Primary)</t>
  </si>
  <si>
    <t>Dodge &amp; Cox
Dodge &amp; Cox is a privately owned investment manager. The firm provides its services to individuals, high net worth individuals, banking or thrift institutions, investment companies, pooled investment vehicles, pension and profit sharing plans, charitable organizations, corporations, state or municipal government entities, other investment advisers, insurance companies, corporate retirement plans, public retirement plans, Taft-Harley plans, tax exempt institutions, endowments, and foundations. It manages separate client-focused equity, fixed income, and balanced portfolios. The firm also manages equity, fixed income, and balanced mutual funds. It invests in the public equity and fixed income markets. The firm employs fundamental analysis along with bottom-up stock picking approach to create its portfolios. It conducts in-house research to make its investments. Dodge &amp; Cox was founded in 1930 and is based in San Francisco, California.
Silver Lake Management, L.L.C.
Silver Lake Management, L.L.C. is a private equity and venture debt firm. For venture debt, the firm specializes in private later stage, pre-IPO companies through both public and private debt instruments. The firm’s private equity investments specializes in recapitalizations, leveraged buyouts, carve-outs, growth minority and take-private transactions, growth capital, and PIPEs in middle market and established large cap companies. It primarily targets technology, technology-enabled, and related growth industries with a focus on semiconductors, cloud computing, information technology infrastructure, tech-enabled financial markets, transaction processing, financial technology, mobile communications, and e-commerce. In growth capital, it invests globally in technology innovators and technology-enabled industries in oil and gas, transportation, logistics, semiconductors, software, transaction processing, IT infrastructure, cybersecurity, e-commerce, energy, healthcare, financial services, power generation and transmission, operations, energy and energy efficiency, waste, water and emissions reduction, agriculture, natural resources, renewable energy, resource efficiency and innovation, and clean energy sectors. It also invests in healthcare, clean tech, clean energy, social and digital media, big data analytics, mobility, cyber security, operations, and software as a service, hardware, software, telecom, and Internet. The firm seeks to invest globally with a focus on Europe, North America, Asia, China, Brazil, India, and Israel. It seeks to invest between $25 million and $1000 million in companies with enterprise values between $50 million and $500 million or more. The firm seeks majority and minority stake in its portfolio companies. Silver Lake Management, L.L.C. was founded in 1999 and is based in Menlo Park, California with additional offices in Central, Hong Kong; Cupertino, California; London, Greater London; New York, New York; San Francisco, California; Singapore.
Silver Lake Partners V DE (AIV), L.P.
Silver Lake Partners V DE (AIV), L.P. was incorporated in 2018 and is based in Menlo Park, California.
SL SPV-2, L.P.
SL SPV-2, L.P. was incorporated in 2019 and is based in Menlo Park, California.</t>
  </si>
  <si>
    <t>Dodge &amp; Cox (California (Primary); San Francisco Area (Primary); United States and Canada (Primary); United States of America (Primary); West Coast (Primary));
Silver Lake Management, L.L.C. (California (Primary); San Francisco Area (Primary); United States and Canada (Primary); United States of America (Primary); West Coast (Primary); Asia / Pacific; Asia / Pacific Developed Markets; England; Europe; European Developed Markets; Greater London; Hong Kong ; New York; New York City Area; Northeast; San Jose Area; Singapore ; United Kingdom);
Silver Lake Partners V DE (AIV), L.P. (California (Primary); San Francisco Area (Primary); United States and Canada (Primary); United States of America (Primary); West Coast (Primary));
SL SPV-2, L.P. (California (Primary); San Francisco Area (Primary); United States and Canada (Primary); United States of America (Primary); West Coast (Primary))</t>
  </si>
  <si>
    <t>Net Marketing Co. Ltd. (TSE:6175)</t>
  </si>
  <si>
    <t>TSE:6175</t>
  </si>
  <si>
    <t xml:space="preserve">Net Marketing Co. Ltd., together with its subsidiaries, provides advertising and media services in Japan and internationally. It offers strategy planning and operation services. The company also operates Omiai, a dating and matchmaking app. Net Marketing Co. Ltd. was incorporated in 2004 and is headquartered in Tokyo, Japan.
</t>
  </si>
  <si>
    <t>Advertising (Primary); Communication Services (Primary); Media (Primary); Media and Entertainment (Primary); Interactive Media and Services; Interactive Media and Services; Online Services; Social Media and Networking Platforms</t>
  </si>
  <si>
    <t>Bain Capital Private Equity, LP is a private equity and venture capital firm specializing in investments in control buyouts, expansion financing for growing companies, cross-platform, minority growth, early stage venture, leveraged acquisitions, middle market, growth capital investments, going private transactions, industry consolidations, special situations, turnaround, joint ventures, and corporate divestitures. The firm seeks to invest in consumer, financial &amp; business services, healthcare, industrial and technology sectors. Within consumer sector it invests in retail, dining sector, large retailers, multinational franchises, boutique growth ideas, quick service restaurants, food distribution, high growth consumer durables, on-line merchandising, food and restaurants, and consumer services. Within financial &amp; business services sector it invests in payment, software, banking/insurance/credit, mortgage, transaction processing,  brokerage/exchange, and business services/outsourcing sectors. Within healthcare sector it invests in devices/equipment, hospitals, life sciences and pharmaceutical companies, medical products manufacturers, distributors and service providers. Within industrial sector the firm invests in automotive, steel and non-ferrous metals, industrial equipment, engineered components, construction, manufacturing/hard goods, diversified industrial tech, automotive, paper and packaging, and chemicals industries. Within technology sector the firm invests in all areas of the evolving technology and media landscape, including software, hardware, internet, digital media, information services businesses, application software, infrastructure software, cybersecurity, semiconductor, information services, information data, broadcasting and internet/media companies. The firm also invests in power generation, database development and management, direct marketing, telecommunication services, infrastructure, energy, education. Within life sciences, the firm seeks to invest in biopharmaceutical, specialty pharmaceutical, medical device, diagnostics, and enabling life science technology companies globally. The firm focuses on global investments in companies based in North America; Europe with a focus on Western Europe, France, and Benelux (Belgium, Netherlands, and Luxembourg); Asia with a focus on China, India, and Japan and lesser emphasis on Southeast Asia, Korea, and Australia. It seeks to invest between $5 million and $1 billion in companies having enterprise values between ¥30,000 million ($250.93 million) and ¥100,000 million ($836.46 million). In China, the fund seeks to invest in early stage companies and take majority and minority stakes. Within Japan, the fund prefers to invest in buyouts of mature middle-market companies or divisions and subsidiaries of corporations looking to divest. It prefers to take a Board seat in its portfolio companies. Bain Capital Private Equity, LP was founded in 1984 and is based in Boston, Massachusetts with additional offices in North America, Europe, Asia and Australia. It operates as a subsidiary of Bain Capital, LLC.</t>
  </si>
  <si>
    <t>Boston Area (Primary);
Massachusetts (Primary);
Northeast (Primary);
United States and Canada (Primary);
United States of America (Primary);
Africa / Middle East;
Asia / Pacific;
Asia / Pacific Developed Markets;
Asia / Pacific Emerging Markets;
Australia ;
Bavaria;
California;
China ;
England;
Europe;
European Developed Markets;
Far East;
Germany;
Great Lakes;
Greater London;
Hong Kong ;
India ;
Indian Sub-Continent;
Japan ;
Korea, South ;
Luxembourg;
Maharashtra;
Mauritius;
New South Wales;
New York;
New York City Area;
Ohio;
Shanghai Province;
Sub-Saharan Africa;
United Kingdom;
Victoria;
West Coast</t>
  </si>
  <si>
    <t>Macbee Planet,Inc. engages in analytics consulting business in Japan. The company is involved in marketing analysis activities, which builds LTV prediction models by analyzing and visualizing purchasing data to derive optimal marketing methods; and the marketing technology business that offers sales and operation support for in-house developed products utilizing data and technology. Its products include Robee web customer service tool and Honeycomb data analysis platform. The company was founded in 2015 and is headquartered in Tokyo, Japan.</t>
  </si>
  <si>
    <t>As of May 31, 2022, TriState Capital Holdings, Inc. was acquired by TRISTATE CAPITAL HOLDING COMPANY, LLC. 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The company was incorporated in 2006 and is headquartered in Pittsburgh, Pennsylvania.</t>
  </si>
  <si>
    <t>Bank: 222.6 (85.1%);
Investment Management: 38.9 (14.9%)</t>
  </si>
  <si>
    <t>United States: 247.6 (100.0%)</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</si>
  <si>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Advice; Investment Banking; Investment Banking and Brokerage; Investment Brokerage Services; Investment Services and Holding Companies; Multi-Sector Holdings; Offices Of Bank Holding Companies</t>
  </si>
  <si>
    <t>Great Lakes (Primary); Pennsylvania (Primary); Pittsburgh Area (Primary); United States and Canada (Primary); United States of America (Primary)</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</si>
  <si>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and custodial, trade execution, research, and other support and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mortgage, securities-based, and other loans; loan syndication services; and liquidity management products and services. The Other segment engages in the private equity investments, including invests in third-party funds. The company was founded in 1962 and is headquartered in St. Petersburg, Florida.</t>
  </si>
  <si>
    <t>Florida (Primary);
Saint Petersburg Area (Primary);
Southeast (Primary);
United States and Canada (Primary);
United States of America (Primary);
Boston Area;
Massachusetts;
Northeast</t>
  </si>
  <si>
    <t>Stone Point Capital LLC is a private equity and venture capital firm specializing in mature, middle market, PIPEs, growth capital, early stage, opportunistic and buyout investments. It seeks to invest in financial services with focus on advisory, broker dealers, merchant trading, managed care and healthcare services, insurance run off, insurance services, outsourcing &amp; technology, property and casualty insurance, real estate and finance services, specialty finance/non-bank lenders, insurance distribution, life insurance underwriting, casualty reinsurance carriers; central reserve depository institutions; specialty lending and banking companies; diversified financial services including banks, credit opportunities, healthcare companies, asset managers and insurers; financial responsibility reinsurance carriers; health and medical insurance; insurance brokers; life reinsurance carriers; title reinsurance carriers; asset and wealth management; insurance industry software; mortgage services; online insurance services; and employee benefits sectors. It typically invests in opportunities such as: supply and demand imbalances between the demand for insurance and the supply of capital available to support underwriting activities; the restructurings and divestitures of a division or a subsidiary by an insurance or financial services company; the distribution and other non-underwriting businesses; distressed assets and run-off management by insurers; and special situations including, demutualization, privatizations, public offerings, and other financings. It seeks to invest in globally. The firm generally makes equity investments between $5 million and $500 million but can make larger investments as well. It seeks to control, majority or substantial minority positions in its portfolio companies, with board representation and customary shareholder rights. The firm’s investment horizon varies by investment and spans five to 10+ years. The firm was formerly known as MMC Capital, Inc. Stone Point Capital LLC was founded in 2005 and is based in Greenwich, Connecticut with additional offices in New York, New York and West Palm Beach, Florida.</t>
  </si>
  <si>
    <t>Connecticut (Primary);
Northeast (Primary);
Stamford Area (Primary);
United States and Canada (Primary);
United States of America (Primary);
Florida;
New York;
New York City Area;
Southeast;
West Palm Beach Area</t>
  </si>
  <si>
    <t>As of January 14, 2021, Den Jyske Sparekasse A/S was acquired by Vestjysk Bank A/S. Den Jyske Sparekasse A/S, a savings bank, provides various financial products and services to private and business customers. The company offers savings accounts, children and teenager accounts, and pension accounts; housing, car, mortgage, and construction loans, as well as operating credit, leasing, and guarantee; payment solutions; debit, credit, and business cards; and insurance solutions. It also provides foreign transfer, currency investment, trade finance, hedging, and risk management services, as well as online and mobile banking services. The company operates through a network of 19 branches. Den Jyske Sparekasse A/S was founded in 1872 and is headquartered in Grindsted, Denmark.</t>
  </si>
  <si>
    <t>Banks (Primary); Financials (Primary); Savings Institutions (Primary); Thrifts and Mortgage Finance (Primary); Thrifts and Mortgage Finance (Primary); Asset Management and Custody Banks; Business Credit Agencies; Capital Markets; Credit Agencies; Diversified Financial Services; Diversified Financials; Finance Leasing; Insurance; Insurance; Insurance Brokers; Specialized Finance</t>
  </si>
  <si>
    <t>Denmark (Primary); Europe (Primary); European Developed Markets (Primary); Region of Southern Denmark (Primary)</t>
  </si>
  <si>
    <t>Vestjysk Bank A/S provides banking products and services for retail and business customers in Jutland, Denmark. The company accepts deposits; and offers lending and financing for agriculture, fisheries, real estate, and small and medium-sized enterprises. It is also involved in the project financing activities. The company was incorporated in 1925 and is based in Herning, Denmark. Vestjysk Bank A/S is a subsidiary of A/S Arbejdernes Landsbank.</t>
  </si>
  <si>
    <t>Central Denmark Region (Primary);
Denmark (Primary);
Europe (Primary);
European Developed Markets (Primary)</t>
  </si>
  <si>
    <t>A/S Arbejdernes Landsbank
A/S Arbejdernes Landsbank provides financial products and services for private customers, and small and medium-sized enterprises, as well as associations and trade unions in Denmark. It offers deposit accounts; loans and overdrafts; credit cards, currency exchange services, online trading services, and mobile payment services; car and boat loans; cooperative loans, mortgage loans, loan restructuring services, loans for holiday homes, bank loans for hosing, and climate loans; savings accounts for children; pension and insurance; investment services; and accounts and loans for young people for private clients. The company also provides business accounts; operating financing services, business loans, commercial real estate loans, commercial leasing services, factoring services, and guarantee services; payment solutions; online and mobile business banking services; payments to and from abroad, currency accounts, trade financing services, international loans, and currency advice and currency risk hedging services; investment advice, and tax and investment services; and pension and insurance. In addition, A/S Arbejdernes Landsbank, through its subsidiaries, offers advisory services to private and corporate customers; car loans and car leasing services for individuals; factoring, invoice purchasing, and car leasing services for businesses; and operates a land. The company was incorporated in 1919 and is headquartered in Copenhagen, Denmark with branches in Denmark.
AP Pension Livsforsikringsaktieselskab
AP Pension Livsforsikringsaktieselskab provides life and health insurance in Denmark. It offers insurance with profit shares, index-linked and unit-linked insurance, and other life insurance. AP Pension Livsforsikringsaktieselskab was formerly known as AP I A/S. The company was founded in 1919 and is based in Copenhagen, Denmark. AP Pension Livsforsikringsaktieselskab operates as a subsidiary of Foreningen AP Pension f.m.b.a.
Finansiel Stabilitet A/S
Finansiel Stabilitet A/S, together with its subsidiaries, engages in activities and exposures taken over from banks in distress. The company operates through Bank Package I-V, Guarantee Fund, and Settlement Assets segments. It is invovled in winding up of banks taken over under the bank package III-IV; winding up banks taken over under the exit and consolidation packages; managing individual government guarantees under the credit package; and winding-up activities taken over from distressed banks. The company also engages in remaining activities with winding up that include customer commitments during liquidation, financial assets, real estate, guarantees, and liabilities, as well as litigation and other disputes. In addition, it offers guarantee funds for private individuals and legal persons; and financial assets, such as equities, shares, guarantee and unit certificates, and other securities, as well as real estate properties. The company was founded in 2008 and is based in Copenhagen, Denmark.
Nykredit Realkredit A/S
Nykredit Realkredit A/S provides banking and mortgage lending products and services in Denmark and internationally. The company offers mortgage lending and banking services to personal customers and SMEs, including agricultural and residential rental customers, as well as corporate and institutional clients, public housing segment, large housing cooperatives, and business customers. It also engages in the estate agency and leasing activities; securities and financial instruments trading activities; and provision of asset management and portfolio administration services to institutional clients, foundations, municipalities, businesses, and high-net-worth clients. The company was founded in 1851 and is based in København V, Denmark. Nykredit Realkredit A/S is a subsidiary of Nykredit A/S.</t>
  </si>
  <si>
    <t>A/S Arbejdernes Landsbank (Capital Region of Denmark (Primary); Denmark (Primary); Europe (Primary); European Developed Markets (Primary));
AP Pension Livsforsikringsaktieselskab (Capital Region of Denmark (Primary); Denmark (Primary); Europe (Primary); European Developed Markets (Primary); Central Denmark Region);
Finansiel Stabilitet A/S (Capital Region of Denmark (Primary); Denmark (Primary); Europe (Primary); European Developed Markets (Primary));
Nykredit Realkredit A/S (Capital Region of Denmark (Primary); Denmark (Primary); Europe (Primary); European Developed Markets (Primary))</t>
  </si>
  <si>
    <t xml:space="preserve">As of March 1, 2021, Willamette Community Bank was acquired by People's Bank of Commerce. Willamette Community Bank, a state-chartered bank, provides banking products and services primarily to business, professional, and consumer customers. The company accepts checking, savings, and money market accounts, as well as interest-bearing and noninterest-bearing demand deposits, time deposits, and certificates of deposit. It also offers car, truck, boat, and RV loans, as well as personal loans and home equity lines of credit; and agricultural loans, equipment financing, lines of credit, term loans, commercial real estate loans, professional practice financing, and state-guaranteed and small business administration loans. In addition, the company provides debit and credit cards, cashier’s checks, wire transfers, foreign currency exchanges, safe deposit boxes, and direct deposits; and cash management, automatic clearing house, and merchant services, as well as online and mobile banking services. As of April 22, 2020, it operated through three offices located in Albany, Lebanon, and Salem, Oregon. Willamette Community Bank was founded in 2003 and is headquartered in Albany, Oregon.
</t>
  </si>
  <si>
    <t>Oregon (Primary); Salem Area (Primary); United States and Canada (Primary); United States of America (Primary); West Coast (Primary)</t>
  </si>
  <si>
    <t>PBCO Financial Corporation operates as a bank holding company for People's Bank of Commerce that provides commercial banking services for businesses and individuals in Southern Oregon. The company offers checking and savings accounts. It also provides home loans; home equity lines of credit; consumer loans and credit lines; home lot and construction, auto, recreational vehicle, boat, and personal loans; personal lines of credit; commercial loans and lines of credit; and small business - SBA/government loans. In addition, the company offers treasury management and ebanking services; PPP loan forgiveness services; and debit cards. It has branches in Albany, Medford, Ashland, Central Point, Grants Pass, Klamath Falls, Lebanon, and Salem. The company was founded in 1998 and is based in Medford, Oregon.</t>
  </si>
  <si>
    <t>Medford Area (Primary);
Oregon (Primary);
United States and Canada (Primary);
United States of America (Primary);
West Coast (Primary)</t>
  </si>
  <si>
    <t>Krynicki Recykling Spólka Akcyjna (WSE:KRC)</t>
  </si>
  <si>
    <t>WSE:KRC</t>
  </si>
  <si>
    <t>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t>
  </si>
  <si>
    <t>Waste Management: 28.6 (100.0%)</t>
  </si>
  <si>
    <t>Poland: 24.1 (86.3%);
European Union: 3.8 (13.7%)</t>
  </si>
  <si>
    <t>Environmental and Facilities Services</t>
  </si>
  <si>
    <t>Commercial and Professional Services (Primary); Commercial Services and Supplies (Primary); Environmental and Facilities Services (Primary); Industrials (Primary); Recycling Facilities (Primary); Sanitary Services (Primary)</t>
  </si>
  <si>
    <t>SCR-Sibelco N.V., a material solutions company, explores for, develops, produces, and sells industrial minerals. The company offers aluminium trihydrate, natural and precipitated barytes, bentonite, calcium carbonate, chromite, clay and kaolin, cristobalite, and dolomite materials. It also provides feldspar, glass cullet, iron oxide, manganese dioxide, nepheline syenite, olivine, proppant, quartz, resin coated sand, silica, talc, and wollastonite materials. In addition, the company offers other mineral products, including huntite/hydromagnesite, calcium silicate, iron carbonate, calcined bauxite, lithium mineral, colemanite, lime fertilizer, fused silica, and ulexite products. It serves abrasives, ceramics, coatings, electronics, engineered stone, metallurgy, polymers, sports and leisure, agriculture, chemicals, construction, energy, glass, mining, renewable energy, and water filtration industries. The company was founded in 1872 and is headquartered in Antwerp, Belgium.</t>
  </si>
  <si>
    <t>Antwerp (Primary);
Belgium (Primary);
Europe (Primary);
European Developed Markets (Primary);
Flanders (Primary)</t>
  </si>
  <si>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</si>
  <si>
    <t>Banking: 83.1 (100.0%)</t>
  </si>
  <si>
    <t>United States: 83.1 (100.0%)</t>
  </si>
  <si>
    <t>Banks (Primary); Banks (Primary); Financials (Primary); Regional Banks (Primary); Regional Commercial Banks (Primary); Asset Management and Custody Banks; Capital Markets; Diversified Financial Services; Diversified Financials; Holding Companies; Investment Services and Holding Companies; Multi-Sector Holdings; Offices Of Bank Holding Companies</t>
  </si>
  <si>
    <t>Florida (Primary); Miami Area (Primary); Southeast (Primary); United States and Canada (Primary); United States of America (Primary)</t>
  </si>
  <si>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</si>
  <si>
    <t>Florida (Primary);
Southeast (Primary);
United States and Canada (Primary);
United States of America (Primary);
West Palm Beach Area (Primary)</t>
  </si>
  <si>
    <t>BayBoston Managers LLC
BayBoston Managers LLC is a private equity firm specializing in buyout, recapitalizations, industry consolidation, PIPEs, growth capital, and special situation investments in middle market, mature and later stage companies. The firm invests in small and medium sized community banks and financial services companies. It typically invests between $3 million and $15 million per investment. The firm seeks minority and majority stake. It also provides advisory services. BayBoston Managers LLC was founded in 2014 and is based in Newton Center, Massachusetts with additional office in Guaynabo, Puerto Rico.
EJF Capital LLC
EJF Capital LLC is an employee owned investment manager. The firm primarily provides its services to pooled investment vehicles. It also caters to high net worth individuals, corporations, foundations, and endowments. The firm manages hedge funds and private equity funds for its clients. It also manages separate client focused equity and fixed income portfolios. The firm invests in the public equity and fixed income markets across the globe. It primarily seeks to invest in securities that are listed, quoted, or traded on stock markets of Hong Kong, Taiwan, Singapore, and United States, and primarily employs an equity long or short strategy. EJF Capital LLC was founded in 2005 and is based in Arlington, Virginia with additional offices in London, United Kingdom and Shanghai, China.
Endeavour Capital Advisors Inc.
Endeavour Capital Advisors Inc. is an employee owned hedge fund sponsor. The firm primarily provides its services to pooled investment vehicles. It also caters to investment companies. The firm also manages client focused equity portfolios. It invests in public equity markets. The firm employs fundamental analysis to make its investments. It employs a combination of in-house and external research to make its investments. The firm typically makes its investments in the financial services sector. Endeavour Capital Advisors Inc. was founded in December 1993 and is based in Greenwich, Connecticut with an additional office in West Palm Beach, Florida.
FMR LLC
FMR LLC is a privately owned investment manager. The firm was formerly known as FMR CORP. FMR LLC is based in Boston, Massachusetts.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t>
  </si>
  <si>
    <t>BayBoston Managers LLC (Brockton Area (Primary); Massachusetts (Primary); Northeast (Primary); United States and Canada (Primary); United States of America (Primary); Puerto Rico; San Juan Area; US Territories and Possessions);
EJF Capital LLC (Midatlantic (Primary); Northern Virginia Area (Primary); United States and Canada (Primary); United States of America (Primary); Virginia (Primary); Asia / Pacific; Asia / Pacific Emerging Markets; China ; England; Europe; European Developed Markets; Far East; Greater London; Shanghai Province; United Kingdom);
Endeavour Capital Advisors Inc. (Connecticut (Primary); Northeast (Primary); Stamford Area (Primary); United States and Canada (Primary); United States of America (Primary); Florida; Southeast; West Palm Beach Area);
FMR LLC (Boston Area (Primary); Massachusetts (Primary); Northeast (Primary); United States and Canada (Primary); United States of America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</si>
  <si>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is headquartered in Santa Monica, California.</t>
  </si>
  <si>
    <t>Segment Adjustment: 449.0 (6.1%);
Blizzard: 1,358.0 (18.3%);
Activision: 2,325.0 (31.3%);
Non-Reportable Segments: 540.0 (7.3%);
King: 2,746.0 (37.0%)</t>
  </si>
  <si>
    <t>Asia Pacific: 1,001.0 (13.6%);
United States: 3,642.4 (49.5%);
United Kingdom: 823.7 (11.2%);
Europe, Middle East, and Africa (Excluding United Kingdom): 1,421.3 (19.3%);
Americas (Excluding United States): 468.6 (6.4%)</t>
  </si>
  <si>
    <t>Communication Services (Primary); Computer and Mobile Games (Primary); Console Platforms (Primary); Entertainment (Primary); Entertainment Software (Primary); Interactive Home Entertainment (Primary); Media and Entertainment (Primary); Casinos and Gaming; Commercial and Professional Services; Commercial Services and Supplies; Consumer Discretionary; Consumer Services; Diversified Support Services; Electronic Equipment, Instruments and Components; Gaming Operations; Hotels, Restaurants and Leisure; Industrials; Information Technology; Online Gaming Operations; Software Distribution; Technology Distributors; Technology Hardware and Equipment; Technology Hardware and Equipment Distribution; Warehousing and Storage</t>
  </si>
  <si>
    <t>California (Primary); Los Angeles Area (Primary); United States and Canada (Primary); United States of America (Primary); West Coast (Primary)</t>
  </si>
  <si>
    <t>Microsoft Corporation develops, licenses, and supports software, services, devices, and solutions worldwide. The company operates in three segments: Productivity and Business Processes, Intelligent Cloud, and More Personal Computing. The Productivity and Business Processes segment offers Office, Exchange, SharePoint, Microsoft Teams, Office 365 Security and Compliance, Microsoft Viva, and Skype for Business; Skype, Outlook.com, OneDrive, and LinkedIn; and Dynamics 365, a set of cloud-based and on-premises business solutions for organizations and enterprise divisions. The Intelligent Cloud segment licenses SQL, Windows Servers, Visual Studio, System Center, and related Client Access Licenses; GitHub that provides a collaboration platform and code hosting service for developers; Nuance provides healthcare and enterprise AI solutions; and Azure, a cloud platform. It also offers enterprise support, Microsoft consulting, and nuance professional services to assist customers in developing, deploying, and managing Microsoft server and desktop solutions; and training and certification on Microsoft products. The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and Windows Internet of Things. It also offers Surface, PC accessories, PCs, tablets, gaming and entertainment consoles, and other devices; Gaming, including Xbox hardware, and Xbox content and services; video games and third-party video game royalties; and Search, including Bing and Microsoft advertising. The company sells its products through OEMs, distributors, and resellers; and directly through digital marketplaces, online stores, and retail stores. Microsoft Corporation was founded in 1975 and is headquartered in Redmond, Washington.</t>
  </si>
  <si>
    <t>Seattle Area (Primary);
United States and Canada (Primary);
United States of America (Primary);
Washington (Primary);
West Coast (Primary);
Africa / Middle East;
Arizona;
Asia / Pacific;
Asia / Pacific Developed Markets;
Asia / Pacific Emerging Markets;
Egypt;
Europe;
European Developed Markets;
Finland;
Florida;
Fort Lauderdale Area;
India ;
Indian Sub-Continent;
Ireland;
Italy;
Milan;
Mountain;
Netherlands;
Nevada;
Noord-Holland;
North Africa;
Phoenix Area;
Salt Lake City Area;
Singapore ;
Southeast;
Southwest;
Switzerland;
Utah;
Uusimaa;
Zurich</t>
  </si>
  <si>
    <r>
      <rPr>
        <sz val="8"/>
        <rFont val="Arial"/>
        <family val="2"/>
      </rPr>
      <t xml:space="preserve">Berkshire Hathaway Inc. (NYSE:BRK.A)
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products, jewelry, and custom picture framing products, as well as alkaline batteries; castings, forgings, fasteners/fastener systems, and aerostructures; and seamless pipes, fittings, downhole casing and tubing, and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
</t>
    </r>
    <r>
      <rPr>
        <sz val="8"/>
        <color indexed="17"/>
        <rFont val="Arial"/>
        <family val="2"/>
      </rPr>
      <t>Berkshire Hathaway is a holding company primarily involved in the property and casualty insurance business. BRK.A is also involved in publishing, manufacturing of confectionery products, cleaning systems, footwear, and furnishings retailing.</t>
    </r>
    <r>
      <rPr>
        <sz val="8"/>
        <rFont val="Arial"/>
        <family val="2"/>
      </rPr>
      <t xml:space="preserve">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r>
  </si>
  <si>
    <r>
      <rPr>
        <sz val="8"/>
        <rFont val="Arial"/>
        <family val="2"/>
      </rPr>
      <t xml:space="preserve">Berkshire Hathaway Inc. (NYSE:BRK.A) (Midwest (Primary); </t>
    </r>
    <r>
      <rPr>
        <sz val="8"/>
        <color indexed="17"/>
        <rFont val="Arial"/>
        <family val="2"/>
      </rPr>
      <t>Midwest (Primary)</t>
    </r>
    <r>
      <rPr>
        <sz val="8"/>
        <rFont val="Arial"/>
        <family val="2"/>
      </rPr>
      <t xml:space="preserve">; Nebraska (Primary); </t>
    </r>
    <r>
      <rPr>
        <sz val="8"/>
        <color indexed="17"/>
        <rFont val="Arial"/>
        <family val="2"/>
      </rPr>
      <t>Nebraska (Primary)</t>
    </r>
    <r>
      <rPr>
        <sz val="8"/>
        <rFont val="Arial"/>
        <family val="2"/>
      </rPr>
      <t xml:space="preserve">; Omaha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Delaware; Midatlantic);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International Investors (California (Primary); Los Angeles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</si>
  <si>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Berkshire Hathaway Inc. (NYSE:BRK.A) (689,998.5); BlackRock, Inc. (NYSE:BLK) (108,316.5)</t>
  </si>
  <si>
    <t>First Sound Bank (OTCPK:FSWA)</t>
  </si>
  <si>
    <t>OTCPK:FSWA</t>
  </si>
  <si>
    <t>BM Technologies, Inc. (NYSEAM:BMTX)</t>
  </si>
  <si>
    <t>IQTR1758467923</t>
  </si>
  <si>
    <t>First Sound Bank provides various banking products and services for individuals, small and medium-sized businesses, not-for-profit organizations, entrepreneurs, and professional service firms in Western Washington. The company’s deposit products include checking, savings, money market, and sweep accounts. It also offers consumer loans comprising personal loans, ready cash line of credit, and home equity lines of credit; and commercial loans, such as lines of credit, commercial real estate loans, export activity and foreign receivables, investment property loans, and small business administration loans, as well as cash flow solutions. In addition, the company provides cash management services; and international services, including import and export letters of credit, standby letters of credit, documentary collections, and foreign exchange services, as well as international remittances, drafts, and wires. Further, it offers Sound eCapture services that allow its customers to scan checks, create digital deposits, and transmit for account clearing and posting. Additionally, the company provides equipment financing; and ATM card, debit card, credit card, merchant, mobile and online banking, and courier services. It operates through a branch in downtown Seattle, Washington. The company was founded in 2004 and is headquartered in Seattle, Washington.</t>
  </si>
  <si>
    <t>Delivery of Loan, Lease and Deposit Products: 6.7 (100.0%)</t>
  </si>
  <si>
    <t>United States: 6.7 (100.0%)</t>
  </si>
  <si>
    <t>Banks (Primary); Banks (Primary); Financials (Primary); National and State Commercial Banks (Primary); Regional Banks (Primary); State Commercial Banks (Primary); Asset Management and Custody Banks; Capital Markets; Diversified Financials</t>
  </si>
  <si>
    <t>Seattle Area (Primary); United States and Canada (Primary); United States of America (Primary); Washington (Primary); West Coast (Primary)</t>
  </si>
  <si>
    <t>BM Technologies, Inc. operates as a financial technology (fintech) company in the United States. It facilitates deposits and banking services between a customer and its partner bank, customers bank, which is a related party and is a Federal Deposit Insurance Corporation insured bank. The company, through its fintech banking platform, offers digital banking and disbursement services to consumers and students through digital channels. The company was formerly known as BankMobile Technologies, Inc. and changed its name to BM Technologies, Inc. in January 2021. BM Technologies, Inc. was founded in 2014 and is headquartered in Wayne, Pennsylvania.</t>
  </si>
  <si>
    <t>Great Lakes (Primary);
Pennsylvania (Primary);
Philadelphia Area (Primary);
United States and Canada (Primary);
United States of America (Primary)</t>
  </si>
  <si>
    <t xml:space="preserve">As of October 1, 2020, Carroll Bancorp, Inc. was acquired by Farmers and Merchants Bancshares, Inc. Carroll Bancorp, Inc. operates as the bank holding company for Carroll Community Bank that provides financial services to individuals, families, and businesses in Maryland. It accepts various deposit products, such as checking accounts, savings accounts, certificates of deposit, money market accounts, and individual retirement accounts. The company’s loan products include construction/rehab/lot, home equity, auto, and personal loans; and commercial mortgages and construction loans, working capital and equipment loans, lines and letters of credit, and business overdraft protection. In addition, the company provides asset management, remote deposit capture, ACH origination, merchant card, and Internet banking services. It operates three banking offices in Sykesville, Westminster, and Bethesda, Maryland. The company was founded in 1870 and is based in Sykesville, Maryland.
</t>
  </si>
  <si>
    <t>Frederick Area (Primary); Maryland (Primary); Midatlantic (Primary); United States and Canada (Primary); United States of America (Primary)</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</si>
  <si>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</si>
  <si>
    <t>Secoo Holding Limited, through its subsidiaries, operates an integrated online and offline shopping platform in the People’s Republic of China, Hong Kong, and internationally. It provides upscale brand products and services, including handbags, watches, clothing, footwear, jewelry and accessories, cosmetics and skincare, home accessories, sportswear, home goods, fine food and beverage products, arts, 3C electronic devices, and Chinese original products, as well as lifestyle services through its website, mobile applications, and offline experience centers. The company also offers its website as a marketplace to third party merchants to facilitate their sales of upscale products and services. Secoo Holding Limited was incorporated in 2011 and is headquartered in Beijing, China.</t>
  </si>
  <si>
    <t>Online Retailers: 493.0 (100.0%)</t>
  </si>
  <si>
    <t>PRC, Excluding Hong Kong: 431.1 (87.5%);
Hong Kong: 60.9 (12.4%);
Others: .9 (.2%)</t>
  </si>
  <si>
    <t>Consumer Discretionary (Primary); Internet and Direct Marketing Retail (Primary); Internet and Direct Marketing Retail (Primary); Online Specialty Retail (Primary); Retailing (Primary); Apparel Retail; Home Improvement Retail; Specialty Retail; Specialty Stores</t>
  </si>
  <si>
    <t>CMC Capital Partners
CMC Capital Partners is a private equity and venture capital firm specializing in growth capital, early, mid venture, late venture, emerging growth, corporate restructuring, management buyouts, and mergers &amp; acquisitions. For early stage, it seeks to make A-round and pre-A round investments. The firm prefers to invest in enterprise services, cultural, technology, sports, media, entertainment, consumer, medical treatment, telecommunication, internet, mobile, middle class lifestyle, consumer upgrade, and internet technology in education sectors. It prefers to invest in and outside China. CMC Capital Partners was founded in 2009 and is based in Shanghai, China with an additional offices in Beijing, China and Hong Kong.
JD.com, Inc. (NasdaqGS:JD)
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
L Catterton Asia
L Catterton Asia is a private equity firm specializing in buyouts, middle-market growth capital and emerging market investments. The firm seeks to invest in consumer product brands (accessories, footwear and handbags, leather goods, watches, and jewelry), lifestyle retail, selective retail and distribution (furnishing, home decoration, and fashion apparel), specialty retail, lifestyle food and beverages (wines and spirits, lifestyles, and restaurant), natural and super foods, travel and tourism, health, beauty and wellness (luxury spas, holistic care facilities, perfumes, and cosmetics), boutique hospitality, media and entertainment, and private education sectors. It primarily invests in the Asia Pacific region, China, India, Southeast Asia, North Asian markets such as Japan and Taiwan, and other Developed Asian markets such as Korea, Australia, and New Zealand. The firm seeks to invest in Middle East. The firm considers investments between $20 million and $150 million in companies valued at between $100 million to $1 billion. The firm invests in companies with sales value $100 million or more. Although the firm prefers to take minority shareholding in portfolio companies, it is nevertheless open to take majority stake in collaboration with other investors. The firm seeks to take controlling stake in the companies. It has an investment horizon of approximately four to six years. L Catterton Asia was founded on 2009 and is based in Singapore with additional offices in Shanghai, China; Mumbai, India; Delhi, India; Tokyo, Japan; and Sydney, Australia.</t>
  </si>
  <si>
    <t>CMC Capital Partners (Asia / Pacific (Primary); Asia / Pacific Emerging Markets (Primary); China  (Primary); Far East (Primary); Asia / Pacific Developed Markets; Hong Kong );
JD.com, Inc. (NasdaqGS:JD) (Asia / Pacific (Primary); Asia / Pacific Emerging Markets (Primary); China  (Primary); Far East (Primary); Asia / Pacific Developed Markets; Hong Kong );
L Catterton Asia (Asia / Pacific (Primary); Asia / Pacific Developed Markets (Primary); Singapore  (Primary); Africa / Middle East; Asia / Pacific Emerging Markets; Australia ; China ; Far East; India ; Indian Sub-Continent; Japan ; Mauritius; New South Wales; Sub-Saharan Africa)</t>
  </si>
  <si>
    <t>JD.com, Inc. (NasdaqGS:JD) (78,134.1)</t>
  </si>
  <si>
    <t>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is a subsidiary of ECIT AS.</t>
  </si>
  <si>
    <t>Business Services: 8.8 (100.0%)</t>
  </si>
  <si>
    <t>Sweden: 8.8 (100.0%)</t>
  </si>
  <si>
    <t>Accounting Services (Primary); Accounting, Auditing and Taxation Services (Primary); Commercial and Professional Services (Primary); Consulting Services (Primary); Financial Accounting (Primary); Industrials (Primary); Professional Services (Primary); Research and Consulting Services (Primary); Tax Accounting (Primary); Taxation Issues and Preparation (Primary); Commercial Services and Supplies; Communication Services; Debt Collection Services; Debt Management Services; Diversified Financial Services; Diversified Financials; Financials; General Management Services; Human Resource and Employment Services; Interactive Media and Services; Interactive Media and Services; Media and Entertainment; Office Services and Supplies; Online Services; Payroll Services; Professional and Management Development Training; Specialized Finance</t>
  </si>
  <si>
    <t>Europe (Primary); European Developed Markets (Primary); Sweden (Primary); Västmanland County (Primary)</t>
  </si>
  <si>
    <t>ECIT AS provides IT, finance and accounting, and technology solutions in Norway and internationally. The company offers finance and accounting services, including accounting, payroll, and HR, as well as process management, reporting/controlling, annual reports/tax, advisory, and debt collection; IT services and support, such as managed services, hosting and hybrid cloud, IT consulting, and digitalization. It also provides technology solutions comprising ERP and accounting, payroll, workflow, office support, automation, and robotics/artificial intelligence. ECIT AS was founded in 2013 and is based in Fornebu, Norway.</t>
  </si>
  <si>
    <t>Europe (Primary);
European Developed Markets (Primary);
Norway (Primary)</t>
  </si>
  <si>
    <t>Infomedia Ltd, a technology company, develops and supplies electronic parts catalogues, service quoting software, and e-commerce solutions for the automotive industry worldwide. The company offers parts solutions, including Microcat EPC, an electronic parts catalogue; Microcat PartsBridge for collision parts ordering; Microcat Market for mechanical parts ordering; Microcat CRM, an online CRM for wholesale parts; Microcat Messenger, an instant messaging tool; and Microcat EPC Origins. It also provides service solutions, such as Superservice Platform; Superservice Menus, a service quoting software; Superservice Triage, an electronic vehicle health check software; Superservice Connect, an online self-serve booking and quoting system; and Superservice Register, an online VIN-specific central database. In addition, the company offers oil industry solutions comprising Netlube Data, a lubricant recommendation database; and Netlube CRM, a frontline sales transformation solution; and SimplePart, an online store to reach new customers, as well as data management, performance insights, forecasting, customer experience, and dealer optimization services. Infomedia Ltd was incorporated in 1987 and is headquartered in Sydney, Australia.</t>
  </si>
  <si>
    <t>Publishing - Periodicals: 83.0 (100.0%)</t>
  </si>
  <si>
    <t>Europe, The Middle East and Africa (EMEA): 26.8 (32.3%);
Asia Pacific: 25.8 (31.1%);
Americas: 30.3 (36.6%)</t>
  </si>
  <si>
    <t>Application Software (Primary); Automotive Industry Software (Primary); Enterprise Software (Primary); Industry Specific Software (Primary); Information Technology (Primary); Software (Primary); Software and Services (Primary); Communication Services; Information Technology (IT) Consulting; IT Consulting and Other Services; IT Services; Media; Media and Entertainment; Published Electronic Materials; Publishing</t>
  </si>
  <si>
    <t>TA Associates Management, L.P.
TA Associates Management, L.P., formerly known as TA Associates, Inc., is a private equity and venture capital firm specializing in equity and debt capital, mezzanine, management buyouts, PIPES, turnaround, minority recapitalization, leveraged recapitalization or liquidity with leverage for shareholders, purchasing stocks from owners, expansion, growth capital and working capital for growth, mid-market, subordinated debt, and financing acquisition in middle market and mature companies. The firm primarily invests in private companies globally with a focus on technology, technology-based services, payment technology, investment and wealth management, payment technology and processing, consumer and retail, Health &amp; Wellness, Pharma, pharma service, payor, payor service, healthcare IT, medical technology, healthcare providers, life science tools, vertical brands, wholesale branded goods, Ecommerce, direct to consumer, energy, Semiconductor, systems, software, telecommunication, investment management, education, online, internet and internet infrastructure, technology service, financial technology, command control and communication equipment, business to business, consumer staples, computers, consumer services and products, media, software, restaurant, financial services, auto-related services, distribution, logistics, facility services, information services, insurance service, marketing service, outsourcing, business services, and healthcare businesses. The firm targets investments globally in companies based in Asia Pacific, Greater China, Korea, Norway, Sweden, Denmark, Germany, Indonesia, Australia, North America with a focus on the United States, Europe, Asia, Scandinavia, India, and other emerging markets. The firm typically invests between $5 million and $600 million in equity and between $10 million to $50 million in subordinated debt transactions in the companies with enterprise values between $50 million and $5000 million. Within India the firm invests between $45 million and $125 million. It can also make larger investments through its limited partners. The firm usually takes majority or minority positions (i.e., without voting control), seeking ownership control but never takes operating control of its portfolio companies. It seeks to act as the lead investor. The firm makes investments with other investment firms, strategic investors, and angel investors as well and prefers to acquire a board seat or a board level advisor seat in its portfolio companies. It typically exits its investments in five years through full sale or IPO. TA Associates Management, L.P. was founded in 1968 and is based in Boston, Massachusetts with additional offices in Austin, Texas; Menlo Park, California; Mumbai, India; Central, Hong Kong; and London, United Kingdom.
Viburnum Funds Pty Ltd.
Viburnum Funds Pty Ltd. is a venture capital and private equity firm specializing in investments in expansion stage, growth capital, replacement capital, mid market, buyouts, and buy-ins. The firm seeks to invest in industrial sector with a focus on resource services. The firm invests in small-cap, micro-cap, and small and medium sized private or listed companies. It typically invests in small and medium enterprises based in Western Australia. The firm typically invests between AUS $5 million ($4.98 million) and AUS $15 million ($14.94 million) in its portfolio companies but can also consider investments up to AUS $20 million ($19.92 million) where near term recapitalization and return is possible. It focuses on small-cap companies with enterprise value of at least $100 million. The firm invests in unlisted entities but can also invest in illiquid listed companies. It may also invest in public to private transactions. In case of investments in listed micro-cap companies, the firm requires a Board representation in its portfolio companies. It prefers to take majority stake. Viburnum Funds Pty Ltd was founded in 2007 and is based in Perth, Australia with additional offices in Victoria, Australia and Singapore, Singapore. Viburnum Funds Pty Ltd. operates as a subsidiary of Wyllie Group Pty Ltd.</t>
  </si>
  <si>
    <r>
      <rPr>
        <sz val="8"/>
        <rFont val="Arial"/>
        <family val="2"/>
      </rPr>
      <t xml:space="preserve">TA Associates Management, L.P. (Boston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Asia / Pacific Emerging Markets; Austin Area; California; Europe; European Developed Markets; Hong Kong ; India ; Indian Sub-Continent; San Francisco Area; Southwest; Texas; United Kingdom; West Coast);
Viburnum Funds Pty Ltd. (Asia / Pacific (Primary); Asia / Pacific Developed Markets (Primary); Australia  (Primary); Western Australia (Primary); Singapore ; Victoria)</t>
    </r>
  </si>
  <si>
    <t>Viburnum Funds Pty Ltd. is a venture capital and private equity firm specializing in investments in expansion stage, growth capital, replacement capital, mid market, buyouts, and buy-ins. The firm seeks to invest in industrial sector with a focus on resource services. The firm invests in small-cap, micro-cap, and small and medium sized private or listed companies. It typically invests in small and medium enterprises based in Western Australia. The firm typically invests between AUS $5 million ($4.98 million) and AUS $15 million ($14.94 million) in its portfolio companies but can also consider investments up to AUS $20 million ($19.92 million) where near term recapitalization and return is possible. It focuses on small-cap companies with enterprise value of at least $100 million. The firm invests in unlisted entities but can also invest in illiquid listed companies. It may also invest in public to private transactions. In case of investments in listed micro-cap companies, the firm requires a Board representation in its portfolio companies. It prefers to take majority stake. Viburnum Funds Pty Ltd was founded in 2007 and is based in Perth, Australia with additional offices in Victoria, Australia and Singapore, Singapore. Viburnum Funds Pty Ltd. operates as a subsidiary of Wyllie Group Pty Ltd.</t>
  </si>
  <si>
    <t>Asia / Pacific (Primary);
Asia / Pacific Developed Markets (Primary);
Australia  (Primary);
Western Australia (Primary);
Singapore ;
Victoria</t>
  </si>
  <si>
    <t xml:space="preserve">As of December 3, 2021, County Bancorp, Inc. was acquired by Nicolet Bankshares, Inc.. As of December 6, 2021, County Bancorp, Inc. was acquired by Nicolet Bankshares, Inc. County Bancorp, Inc. operates as the bank holding company for Investors Community Bank that provides a range of consumer and commercial banking services to individuals, businesses, and industries primarily in northeastern and central Wisconsin. It accepts demand interest bearing and noninterest bearing, money market deposit, NOW, checking, and savings accounts, as well as time deposits. The company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and residential real estate loans. In addition, it provides mobile and internet banking, remote merchant deposit capture, cash management, safe deposit, direct deposit, notary, night depository, cashier’s check, and drive-in teller services, as well as credit, debit, and ATM cards; and crop insurance and milk margin products. The company operates full-service branches in Manitowoc, Appleton, Green Bay, and Stevens Point; and loan production offices in Darlington, Eau Claire, Fond du Lac, and Sheboygan. County Bancorp, Inc. was founded in 1996 and is headquartered in Manitowoc, Wisconsin.
</t>
  </si>
  <si>
    <t>Banks (Primary); Banks (Primary); Financials (Primary); National and State Commercial Banks (Primary); Regional Banks (Primary); State Commercial Banks (Primary); Diversified Financial Services; Diversified Financials; Holding Companies; Insurance; Insurance; Insurance Brokers; Investment Services and Holding Companies; Multi-Sector Holdings; Offices Of Bank Holding Companies</t>
  </si>
  <si>
    <t>Great Lakes (Primary); Green Bay Area (Primary); United States and Canada (Primary); United States of America (Primary); Wisconsin (Primary)</t>
  </si>
  <si>
    <t>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which enables patients to order repeat medication online and track progress from order to home delivery; and ProScript and ProScript Connect, which enable pharmacies to manage the dispensing process and handle tasks, such as labeling and endorsing, patient records, ordering, and stock control. In addition, the company provides non-clinical ICT solutions for healthcare professionals and other public and private sector organizations; and supplies ICT infrastructure and hosting services. The company was founded in 1987 and is headquartered in Leeds, the United Kingdom.</t>
  </si>
  <si>
    <t>EMIS Health: 125.1 (59.8%);
EMIS Enterprise: 84.0 (40.2%)</t>
  </si>
  <si>
    <t>Health Care (Primary); Health Care Equipment and Services (Primary); Health Care Technology (Primary); Health Care Technology (Primary); Healthcare Industry Software (Primary); Health Care Providers and Services; Health Care Services; Information Technology; Information Technology (IT) Consulting; IT Consulting and Other Services; IT Services; Software and Services</t>
  </si>
  <si>
    <t>England (Primary); Europe (Primary); European Developed Markets (Primary); United Kingdom (Primary); West Yorkshire (Primary)</t>
  </si>
  <si>
    <t>Optum Health Solutions (UK) Limited offers healthcare services. The company offers data and analytics: population health management, which includes behavioral health, care and clinical management, claims editing services, and population analytics and consulting; ScriptSwitch, a prescribing decision support tool; MMO Accelerate, a shared-savings service, focusing on delivering CCG QIPP schemes; and Medicines Optimisation Management, engages in providing outsourced medicines management service for CCGs and systems. In addition, it offers Optum Genomics, health systems to predict, diagnose, and treat. The company serves health planners, pharmacies, care providers and health systems, hospitals, doctors, individuals and families, and life science companies. The company was formerly known as Optum Solutions &amp; Services Limited and changed its name to Optum Health Solutions (UK) Limited in October 2014. The company was founded in 2002 and is based in Paddington, United Kingdom. Optum Health Solutions (UK) Limited operates as a subsidiary of UnitedHealth Group Incorporated.</t>
  </si>
  <si>
    <t>Hargreaves Lansdown (Nominees) Limited
Hargreaves Lansdown (Nominees) Limited was incorporated in 1984 and is based in Bristol, United Kingdom. Hargreaves Lansdown (Nominees) Limited operates as a subsidiary of Hargreaves Lansdown Asset Management Limited.
Octopus Investments Limited
Octopus Investments Limited is a venture capital and private equity arm of Octopus Capital Ltd specializing in early stage, emerging growth, growth capital, and buyouts. It seeks to invest in media, communication equipment, fintech, environmental and facilities services, energy efficiency, anaerobic digestion and wind power opportunities, reserve power (gas engine), and solar energy as well as alternative energy resources. The firm manages venture capital trusts and enterprise investment schemes. Through venture capital trusts, it seeks to make investments in unlisted or alternative investment markets companies. The firm also seeks to make investments in development and expansion stages in small and medium sized companies in the United Kingdom. Through enterprise investment schemes, it seeks to make early stage investments in unquoted EIS qualifying companies and alternative investment market listed companies. It invests between GBP 0.2 million ($0.28 million) and GBP 365 million ($465.38 million), it invest in companies with minimum sales value as GBP 9.3 million ($11.9 million), and EBITDA of minimum GBP 0.76 million ($0.98 million). It typically invests in companies with debt investment values between £1 million ($1.64 million) and £2 million ($3.29 million). The firm also provides investment management services to its clients. It manages separately managed accounts. It also launches and manages mutual funds for its clients. The firm invests in public equity and fixed income markets across the globe. Octopus Investments Limited was founded in 2000 and is based in London, United Kingdom.</t>
  </si>
  <si>
    <t>Evenlode Investment Management Limited (England (Primary); Europe (Primary); European Developed Markets (Primary); Oxfordshire (Primary); United Kingdom (Primary));
Hargreaves Lansdown (Nominees) Limited (Europe (Primary); European Developed Markets (Primary); United Kingdom (Primary));
Octopus Investments Limited (England (Primary); Europe (Primary); European Developed Markets (Primary); Greater London (Primary); United Kingdom (Primary))</t>
  </si>
  <si>
    <t>Nearmap Ltd (ASX:NEA)</t>
  </si>
  <si>
    <t>ASX:NEA</t>
  </si>
  <si>
    <t>Nearmap Ltd provides cloud-based geospatial information services in Australia, New Zealand, Canada, and North America. The company offers aerial imagery maps, such as vertical and oblique imagery, Nearmap 3D, Nearmap AI, and Nearmap on OpenSolar. Its solutions are used in architecture and engineering, construction, insurance and financial services, property and real estate, roofing, solar, telecommunication, transportation and logistics, and utilities, as well as government sector. The company was formerly known as ipernica ltd and changed its name to Nearmap Ltd in November 2012. Nearmap Ltd was incorporated in 1998 and is based in Sydney, Australia.</t>
  </si>
  <si>
    <t>Australia and New Zealand (ANZ): 49.0 (48.7%);
North America (NA): 51.5 (51.3%)</t>
  </si>
  <si>
    <t>North America: 51.5 (51.3%);
Australia &amp; New Zealand: 49.0 (48.7%)</t>
  </si>
  <si>
    <t>Application Software (Primary); Drawing and Imaging Software (Primary); Information Technology (Primary); Mapping Software (Primary); Software (Primary); Software and Services (Primary)</t>
  </si>
  <si>
    <t>Subtron Technology Co., Ltd (TPEX:8179)</t>
  </si>
  <si>
    <t>TPEX:8179</t>
  </si>
  <si>
    <t>Subtron Technology Co., Ltd manufactures and sells IC carrier boards and soft boards in Taiwan. Its products primarily include system in package RF, LED lighting, optical communication module, sensor, 5G related, and PBGA/CSP/TFBGA products, as well as TAB, COF, EMV TAB, and INK products. The company was founded in 1998 and is based in Hsinchu City, Taiwan.</t>
  </si>
  <si>
    <t>IC Hard Board and IC Soft Board: 156.4 (100.0%)</t>
  </si>
  <si>
    <t>Electronic Components (Primary); Electronic Components (Primary); Electronic Equipment, Instruments and Components (Primary); Information Technology (Primary); Technology Hardware and Equipment (Primary); Semiconductor Equipment; Semiconductors and Semiconductor Equipment; Semiconductors and Semiconductor Equipment</t>
  </si>
  <si>
    <t>Unimicron Technology Corp. engages in the development, manufacturing, processing, and sale of printed circuit boards, electrical equipment, electronic products, and testing and burn-in systems for integrated circuit products worldwide. It also provides IC testing products, HDIs, FPCs, ELICs, multi-layer and rigid flex PCS; and IC carriers, as well as connectors, and TP and ECRM. Unimicron Technology Corp. was incorporated in 1990 and is based in Taoyuan City, Taiwan.</t>
  </si>
  <si>
    <t>El Nasr Manufacturing Agricultural Crops S.A.E engages in manufacturing, drying, freezing, and selling of agricultural crops in Egypt. The company was founded in 1997 and is headquartered in Beni Suef, Egypt.</t>
  </si>
  <si>
    <t>Agricultural Products</t>
  </si>
  <si>
    <t>Agricultural Products (Primary); Consumer Staples (Primary); Food Products (Primary); Food, Beverage and Tobacco (Primary)</t>
  </si>
  <si>
    <t>Africa / Middle East (Primary); Egypt (Primary); North Africa (Primary)</t>
  </si>
  <si>
    <t>Al Raed for Agricultural Production and Real Estate Investment
Al Raed for Agricultural Production and Real Estate Investment is based in Egypt.
New Smart for Construction
New Smart for Construction is based in Egypt.</t>
  </si>
  <si>
    <t>Al Raed for Agricultural Production and Real Estate Investment (Africa / Middle East (Primary); Egypt (Primary); North Africa (Primary));
New Smart for Construction (Africa / Middle East (Primary); Egypt (Primary); North Africa (Primary))</t>
  </si>
  <si>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</si>
  <si>
    <t>Segment Adjustment: 249.9 (57.2%);
Carrier: 186.8 (42.8%)</t>
  </si>
  <si>
    <t>United States: 436.7 (100.0%)</t>
  </si>
  <si>
    <t>Communications Equipment</t>
  </si>
  <si>
    <t>Communications Equipment (Primary); Communications Equipment (Primary); Information Technology (Primary); Networking Equipment (Primary); Technology Hardware and Equipment (Primary); Telephone and Telecommunications Equipment (Primary); Telephone Equipment (Primary); Wireless Base Stations (Primary); Wireless Networking Equipment (Primary); Amplifier; Antennas; Capital Goods; Electrical Components and Equipment; Electrical Equipment; Electronic Components; Electronic Components; Electronic Equipment and Instruments; Electronic Equipment, Instruments and Components; Industrials; Information Technology (IT) Consulting; Infrastructure Services; Internet Services and Infrastructure; IT Consulting and Other Services; IT Services; Networking Services; Security, Control, Surveillance and Detection Equipment; Software and Services</t>
  </si>
  <si>
    <t>Baltimore Area (Primary); Maryland (Primary); Midatlantic (Primary); United States and Canada (Primary); United States of America (Primary)</t>
  </si>
  <si>
    <t>Lakeview Investment Group, LLC is a privately owned hedge fund sponsor. The firm invests in public equity markets. Lakeview Investment Group is based in Chicago, Illinois.</t>
  </si>
  <si>
    <t>As of April 1, 2022, Guaranty Federal Bancshares, Inc. was acquired by QCR Holdings, Inc. 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</si>
  <si>
    <t>Originating Mortgage Loans: 47.5 (100.0%)</t>
  </si>
  <si>
    <t>United States: 47.5 (100.0%)</t>
  </si>
  <si>
    <t>Banks (Primary); Financials (Primary); Thrifts and Mortgage Finance (Primary); Thrifts and Mortgage Finance (Primary); Asset Management and Custody Banks; Banks; Capital Markets; Diversified Financial Services; Diversified Financials; Holding Companies; Investment Services and Holding Companies; Multi-Sector Holdings; National and State Commercial Banks; Offices Of Bank Holding Companies; Regional Banks; State Commercial Banks</t>
  </si>
  <si>
    <t>Midwest (Primary); Missouri (Primary); Springfield Area (Primary); United States and Canada (Primary); United States of America (Primary)</t>
  </si>
  <si>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</si>
  <si>
    <t>Great Lakes (Primary);
Illinois (Primary);
Rock Island Area (Primary);
United States and Canada (Primary);
United States of America (Primary)</t>
  </si>
  <si>
    <t>As of May 18, 2021, UrbanGold Minerals Inc. was acquired by Troilus Gold Corp. UrbanGold Minerals Inc. engages in the acquisition, exploration, and evaluation of mineral properties in Canada. It explores for gold, copper, silver, zinc, and other base metals. The company holds 100% interests in the Monaco property located in Chibougamau, Quebec; Kiyask property situated in Waswanipi, Quebec; Monarch property located in Baie James, Quebec; StarGold property situated in the area of the Urban-Windfall gold camp, Quebec; and Elmer-East property located in James Bay, Quebec. It also holds 50% interests in the Pallador property and Bullseye property located on the north of the town of Chibougamau, Quebec, as well as interests in the other properties. UrbanGold Minerals Inc. was incorporated in 2017 and is based in Ottawa, Canada.</t>
  </si>
  <si>
    <t>Diversified Metal Ores (Primary); Diversified Metals and Mining (Primary); Materials (Primary); Materials (Primary); Metals and Mining (Primary); Zinc Ores (Primary); Copper; Copper Ores; Gold; Gold Ores; Silver; Silver Ores</t>
  </si>
  <si>
    <t>Troilus Gold Corp. operates as a mineral exploration company in Canada. The company primarily explores for gold and copper. It holds 100% interest in the Troilus project consisting of a single mining lease and 2,585 mineral claims covering an area of approximately 1,420 square kilometers located in Frotêt-Evans Greenstone Belt in Quebec. The company is headquartered in Montreal, Canada.</t>
  </si>
  <si>
    <t>Canada (Primary);
Quebec (Primary);
United States and Canada (Primary)</t>
  </si>
  <si>
    <t>Laird Superfood, Inc. manufactures and markets plant-based natural and functional food in the United States. It offers powdered and liquid coffee creamers, and hydration and beverage enhancing supplements; hydrate coconut water products, activate daily jumpstart products, activate prebiotic daily greens, renew plant-based proteins, and performance mushroom supplements; coffee, tea, hot chocolate products; and Pili nuts and Harvest dates. The company provides its products through wholesale channels, its own website, as well as third-party online channels. Laird Superfood, Inc. was incorporated in 2015 and is headquartered in Sisters, Oregon.</t>
  </si>
  <si>
    <t>Food Processing: 36.2 (100.0%)</t>
  </si>
  <si>
    <t>United States: 36.2 (100.0%)</t>
  </si>
  <si>
    <t>Chocolate And Cocoa Products (Primary); Coffee (Primary); Coffee And Tea (Primary); Confectionery Products (Primary); Consumer Staples (Primary); Food Products (Primary); Food, Beverage and Tobacco (Primary); Packaged Foods and Meats (Primary); Tea (Primary); Agricultural Products; Consumer Discretionary; Fruits, Vegetables, and Nuts; Household and Personal Products; Internet and Direct Marketing Retail; Internet and Direct Marketing Retail; Nuts; Online Food and Drug Retail; Online Food Retail; Online Personal Care Product Retail; Online Specialty Retail; Personal Products; Personal Products; Retailing; Vitamins and Nutritional Supplements</t>
  </si>
  <si>
    <t>Bend Area (Primary); Oregon (Primary); United States and Canada (Primary); United States of America (Primary); West Coast (Primary)</t>
  </si>
  <si>
    <t>IntegraGen SA provides human genome analysis services for academic researcher and life sciences companies in France. Its genomic services include transcriptomics, epigenomics, DNA sequencing, NGS testing for cancer research, and SNP genotyping. The company offers clinical research services, such as clinical grade sequencing and pharmacogenomics; basic and human genetic research; agrigenomic services, including crop and livestock genotyping and high-throughput sequencing for crops and livestock; and microbial genomics services comprising whole-genome microbial sequencing and microbial transcriptomics. It also provides MERCURY, an online biological interpretation tool for oncology intended to assist pathologists and oncologists in transforming raw data obtained through high-throughput sequencing into a molecular report for translational and clinical research use; SIRIUS, a cloud-based software tool that enables researchers to analyze whole genome, whole exome, and gene panel sequencing data; Galileo, a cloud-based app for dynamic exporation of RNA-Seq expression data; and GeCo, a genomic consulting service that offers researchers with access to biostatistics and bioanalytics experts. IntegraGen SA was founded in 2000 and is headquartered in Évry, France. IntegraGen SA is a subsidiary of OncoDNA SA.</t>
  </si>
  <si>
    <t>Agricultural Biotechnology (Primary); Biotechnology (Primary); Biotechnology (Primary); Gene Research and Development (Primary); Health Care (Primary); Microbiology (Primary); Pharmaceuticals, Biotechnology and Life Sciences (Primary); Health Care Equipment and Services; Health Care Technology; Health Care Technology; Healthcare Industry Software</t>
  </si>
  <si>
    <t>OncoDNA SA provides solutions for cancer approach and cancer treatment. Its solutions include OncoDEEP, a routine cancer theragnostic solution for solid tumors that combines DNA/RNA and protein analyses to guide the oncologist’s treatment choice and OncoDEEP&amp;TRACE, a solution that combines the profiling of a solid biopsy and of a liquid biopsy. The company also offers OncoTRACE, a personalized non-invasive blood based solution to monitor the evolution of the tumor and the effectiveness of the treatment; OncoSHARE, a link between the patient, the oncologist, the oncology community; and OncoDNA that allows sample shipment box request, analysis ordering, process follow-up, data analysis, and data sharing. It markets and sells its products through distributors in Belgium and internationally. The company was incorporated in 2012 and is based in Gosselies, Belgium.</t>
  </si>
  <si>
    <t>Belgium (Primary);
Europe (Primary);
European Developed Markets (Primary);
Hainaut (Primary);
Wallonia (Primary)</t>
  </si>
  <si>
    <t>PT Rig Tenders Indonesia Tbk provides marine logistics services for the oil and coal industry in Indonesia. It operates in two segments, Mining Commodities and Offshore. The Mining Commodities segment charters tugboats and barges to coal mining companies for the transportation of coal and other bulk aggregates. The Offshore segment charters supply vessels and accommodation work barges to upstream oil and gas companies for supporting their offshore operations. The company also offers catering, ship and crew management, and bunker services. As of June 30, 2021, it owned 36 tug boats, 7 self-discharging barges, and 20 barges. The company was incorporated in 1974 and is headquartered in Jakarta, Indonesia. PT Rig Tenders Indonesia Tbk is a subsidiary of Scomi Marine Services Pte Ltd. As of November 16, 2021, PT Rig Tenders Indonesia Tbk operates as a subsidiary of PT Surya Indah Muara Pantai.</t>
  </si>
  <si>
    <t>Mining Commodities: 20.9 (100.0%)</t>
  </si>
  <si>
    <t>Indonesia: 20.9 (100.0%)</t>
  </si>
  <si>
    <t>Industrials (Primary); Marine (Primary); Marine (Primary); Marine Transportation Of Freight (Primary); Transportation (Primary); Commercial and Professional Services; Commercial Services and Supplies; Diversified Support Services</t>
  </si>
  <si>
    <t>PT Surya Indah Muara Pantai provides transportation and warehousing for the coal mining industry. The company was founded in 2003 and is based in Samarinda, Indonesia.</t>
  </si>
  <si>
    <t>Asia / Pacific (Primary);
Asia / Pacific Emerging Markets (Primary);
Indonesia  (Primary);
Kalimantan Timur (Primary);
South-East Asia (Primary)</t>
  </si>
  <si>
    <t xml:space="preserve">Scomi Marine Services Pte. Ltd., an investment holding company, through its subsidiaries provides ship chartering and management services. The company was formerly known as International Marine Service Pte Ltd. The company is based in Singapore, Singapore. Scomi Marine Services Pte. Ltd. operates as a subsidiary of Scomi Energy Services Bhd.
</t>
  </si>
  <si>
    <t>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and cargo and passenger aircraft and engines dry leasing services. In addition, the company offers administrative and management support services, and flight simulator training services. It also serves express delivery providers, e-commerce retailers, and airlines. The company has operations in Africa, Asia, Australia, Europe, the Middle East, North America, and South America. Atlas Air Worldwide Holdings, Inc. was founded in 1992 and is headquartered in Purchase, New York.</t>
  </si>
  <si>
    <t>Other: 23.2 (.5%);
Dry Leasing: 170.9 (3.8%);
Airline Operations: 4,350.9 (95.7%)</t>
  </si>
  <si>
    <t>Air Freight and Logistics</t>
  </si>
  <si>
    <t>Air Freight and Logistics (Primary); Air Freight and Logistics (Primary); Charter Freight Air Transportation (Primary); Industrials (Primary); Transportation (Primary); Aerospace and Defense; Aerospace and Defense; Aircraft Maintenance and Repair; Airlines; Airlines; Airport Services; Capital Goods; Commercial Airlines; Passenger and Cargo Aircraft and Airplanes; Passenger and Cargo Aircraft Rental and Leasing; Transportation Infrastructure</t>
  </si>
  <si>
    <t>New York (Primary); Northeast (Primary); United States and Canada (Primary); United States of America (Primary); Westchester Area (Primary)</t>
  </si>
  <si>
    <t>Apollo Global Management, Inc. (NYSE:APO)
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 India and Europe.
Hill City Capital LP
Hill City Capital LP is an employee owned hedge fund sponsor. The firm primarily provides its services to pooled investment vehicles. The firm primarily invests in equity securities, ETFs, foreign securities and derivatives. The firm employs long / short equity strategy to create its portfolios. Hill City Capital LP is based in the Massachusetts, United States.
J.F. Lehman and Company, LLC
J.F. Lehman and Company, LLC is a private equity firm specializing in buyout, industry consolidation, corporate divestitures, mature, and acquiring lower middle market companies. It does not invest in deeply troubled or turnaround situations. The firm typically invests in the manufacturing &amp; service companies with focus on defense, aerospace, construction, engineering and maritime, government, shipping industries, environmental and technical services. It prefers to invest in the United States, North America and United Kingdom defense markets. It prefers to invest between $50 million and $350 million in companies with enterprise values between $30 million and $300 million &amp; EBITDA between $10 million &amp; $75 million. The firm seeks to make majority stake and control investments in its portfolio companies. It prefers to take board seat in the portfolio companies. J.F. Lehman and Company, LLC formerly known as J.F. Lehman &amp; Company, Inc. was founded in 1992 and is based in New York, New York with additional offices in Arlington, Virginia and London, United Kingdom.</t>
  </si>
  <si>
    <r>
      <rPr>
        <sz val="8"/>
        <rFont val="Arial"/>
        <family val="2"/>
      </rPr>
      <t>Apollo Global Management, Inc. (NYSE:APO)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New York (Primary); New York City Area (Primary); Northeast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Asia / Pacific; Asia / Pacific Developed Markets; Asia / Pacific Emerging Markets; Australia ; California; China ; Connecticut; England; Europe; European Developed Markets; Far East; Florida; Germany; Greater London; Haryana; Hessen; Hong Kong ; India ; Indian Sub-Continent; Japan ; Los Angeles Area; Luxembourg; Madrid; Maharashtra; Maryland; Miami Area; Midatlantic; New South Wales; </t>
    </r>
    <r>
      <rPr>
        <sz val="8"/>
        <color indexed="17"/>
        <rFont val="Arial"/>
        <family val="2"/>
      </rPr>
      <t>New York</t>
    </r>
    <r>
      <rPr>
        <sz val="8"/>
        <rFont val="Arial"/>
        <family val="2"/>
      </rPr>
      <t xml:space="preserve">; </t>
    </r>
    <r>
      <rPr>
        <sz val="8"/>
        <color indexed="17"/>
        <rFont val="Arial"/>
        <family val="2"/>
      </rPr>
      <t>New York City Area</t>
    </r>
    <r>
      <rPr>
        <sz val="8"/>
        <rFont val="Arial"/>
        <family val="2"/>
      </rPr>
      <t xml:space="preserve">; </t>
    </r>
    <r>
      <rPr>
        <sz val="8"/>
        <color indexed="17"/>
        <rFont val="Arial"/>
        <family val="2"/>
      </rPr>
      <t>Northeast</t>
    </r>
    <r>
      <rPr>
        <sz val="8"/>
        <rFont val="Arial"/>
        <family val="2"/>
      </rPr>
      <t>; San Diego Area; Singapore ; Southeast; Southwest; Spain; Stamford Area; Suburban Baltimore Area; Texas; Tokyo; United Kingdom; West Coast; West Palm Beach Area; Westchester Area);
Hill City Capital LP (Boston Area (Primary); Massachusetts (Primary); Northeast (Primary); United States and Canada (Primary); United States of America (Primary));
J.F. Lehman and Company, LLC (New York (Primary); New York City Area (Primary); Northeast (Primary); United States and Canada (Primary); United States of America (Primary); Europe; European Developed Markets; Midatlantic; Northern Virginia Area; United Kingdom; Virginia)</t>
    </r>
  </si>
  <si>
    <t>Apollo Global Management, Inc. (NYSE:APO) (37,204.2)</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</si>
  <si>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</si>
  <si>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Tpg Special Situations Partners Management Company ,L.P (Delaware (Primary); Midatlantic (Primary); United States and Canada (Primary); United States of America (Primary))</t>
  </si>
  <si>
    <t>Applied Genetic Technologies Corporation (NasdaqGM:AGTC)</t>
  </si>
  <si>
    <t>NasdaqGM:AGTC</t>
  </si>
  <si>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1/2 clinical trials; and achromatopsia that is in Phase 1/2 clinical trials. It is also developing an optogenetic product candidate to treat advanced retinal disease. In addition, the company has initiated one preclinical program in otology; preclinical program in dry age-related macular degeneration; and two preclinical programs in targeting central nervous system disorders, including frontotemporal dementia and amyotrophic lateral sclerosis. It has collaboration agreements with University of Florida; Bionic Sight, Inc.; and Otonomy, Inc. The company was incorporated in 1999 and is headquartered in Alachua, Florida.</t>
  </si>
  <si>
    <t>Biotechnology (Primary); Biotechnology (Primary); Gene Research and Development (Primary); Health Care (Primary); Pharmaceuticals, Biotechnology and Life Sciences (Primary); Pharmaceutical Products; Pharmaceuticals; Pharmaceuticals</t>
  </si>
  <si>
    <t>Florida (Primary); Gainesville Area (Primary); Southeast (Primary); United States and Canada (Primary); United States of America (Primary)</t>
  </si>
  <si>
    <t>Syncona Investment Management Limited
Syncona Investment Management Limited is a principal investment firm specializing in direct and fund of fund investments. The firm prefers to invest in healthcare and life sciences sector with focus on Cell therapy, gene therapy, biologics and small molecules. The firm invests globally. The firm was founded in 2016 and is based in London, United Kingdom.
Syncona Limited (LSE:SYNC)
Syncona Limited is a fund specializes in investments in hedge, equity and long-term alternative investment funds across multiple asset classes. It manages private equity, debt, fixed income and alternative investments. The fund prefers to invest in healthcare and life sciences sector with focus on Cell therapy, gene therapy, biologics and small molecules. The fund invests in the public equity and fixed income markets across the globe. It targets attractive medium to long term returns by investing in leading long-only and alternative investment funds with proven managers and across multiple asset classes. The firm invests in separately managed account portfolios.</t>
  </si>
  <si>
    <t>Syncona Investment Management Limited (Europe (Primary); European Developed Markets (Primary); United Kingdom (Primary));
Syncona Limited (LSE:SYNC) (Europe (Primary); European Developed Markets (Primary); United Kingdom (Primary))</t>
  </si>
  <si>
    <t>Syncona Limited (LSE:SYNC) (1,410.2)</t>
  </si>
  <si>
    <t>PTB Group Limited (ASX:PTB)</t>
  </si>
  <si>
    <t>ASX:PTB</t>
  </si>
  <si>
    <t>PTB Group Limited, together with its subsidiaries, engages in the aviation business in Australia, Papua New Guinea, New Zealand, the Pacific Islands, North and South America, Asia, Africa, and Europe. It operates through four segments: PTB, PT USA, PT Leasing, and IAP. The company repairs and overhauls Pratt &amp; Whitney PT6A/PT6T, Honeywell TPE331/T53, and Bell Drivetrain turbine engines; provides engine maintenance contracts; and trades in aircraft airframes, turbine engines, and related parts. It also leases, rents, hires, and finances aircraft and turbine engines. The company was formerly known as Pacific Turbine Brisbane Limited and changed its name to PTB Group Limited in December 2006. PTB Group Limited was incorporated in 2001 and is based in Pinkenba, Australia.</t>
  </si>
  <si>
    <t>Pacific Turbine Brisbane (PTB): 34.2 (28.7%);
International Air Parts (IAP): 4.7 (3.9%);
Pacific Turbine Leasing (PT Leasing): 6.3 (5.3%);
Pacific Turbine USA (PT USA): 74.0 (62.1%)</t>
  </si>
  <si>
    <t>Australia PNG &amp; New Zealand: 29.9 (25.1%);
Africa: 1.2 (1.0%);
Asia: 17.8 (15.0%);
Europe: 3.8 (3.2%);
America North &amp; South: 63.5 (53.3%);
Pacific: 2.9 (2.5%)</t>
  </si>
  <si>
    <t>Aerospace and Defense</t>
  </si>
  <si>
    <t>Aerospace and Defense (Primary); Aerospace and Defense (Primary); Aerospace and Defense Maintenance and Services (Primary); Capital Goods (Primary); Industrials (Primary); Passenger and Cargo Aircraft and Airplanes (Primary); Passenger and Cargo Aircraft Rental and Leasing (Primary); Business Credit Agencies; Credit Agencies; Diversified Financial Services; Diversified Financials; Financials; Specialized Finance; Trading Companies and Distributors; Trading Companies and Distributors</t>
  </si>
  <si>
    <t>Asia / Pacific (Primary); Asia / Pacific Developed Markets (Primary); Australia  (Primary); Queensland (Primary)</t>
  </si>
  <si>
    <t>Precision Aviation Group, Inc., through its subsidiaries, operates repair stations that provide inventory supported maintenance, repair, and overhaul. The company also offers logistics support; consignment inventory sales; and overhaul of avionics, instruments, electrical accessories, and engine accessories. It operates avionics and maintenance shops that offer rotables and exchanges, as well as avionics and instrument repair, installation, and maintenance services for aircraft and helicopters ranging from corporate jets to LSA planes. In addition, the company repairs, sells, and sources components for national and international airlines, aircraft operators, maintenance facilities, military users, OEMs, engineers, and managers. The company was incorporated in 2004 and is based in Atlanta, Georgia with additional locations and sales and service facilities in the United States, Canada, Australia, Brazil, and Singapore.</t>
  </si>
  <si>
    <t>Atlanta Area (Primary);
Georgia (Primary);
Southeast (Primary);
United States and Canada (Primary);
United States of America (Primary)</t>
  </si>
  <si>
    <t>Apollo Global Management, Inc. (NYSE:APO); Lubert-Adler Partners, LP; Klaff Realty, LP; HPS Investment Partners, LLC; Cerberus Albertsons Incentive LLC; Cerberus Iceberg LLC; KRS ABS, LLC</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</si>
  <si>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</si>
  <si>
    <t>Food and Drug Retail Stores: 75,341.6 (100.0%)</t>
  </si>
  <si>
    <t>United States: 75,341.6 (100.0%)</t>
  </si>
  <si>
    <t>Consumer Staples (Primary); Food and Staples Retailing (Primary); Food and Staples Retailing (Primary); Food Retail (Primary); Beauty Care Product Stores; Beverage and Tobacco Bars; Consumer Discretionary; Consumer Services; Drug Retail; Drug Stores and Pharmacies; Energy; Energy; Food Products; Food, Beverage and Tobacco; Fuel Dealers; Hotels, Restaurants and Leisure; Oil and Gas Storage and Transportation; Oil, Gas and Consumable Fuels; Packaged Foods and Meats; Personal Care Product Stores; Restaurants; Retailing; Specialty Retail; Specialty Stores; Tea and Coffee Shops</t>
  </si>
  <si>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1,613 fuel centers. As of January 29, 2022, the company operated 2,726 supermarkets under various banner names in 35 states and the District of Columbia. The Kroger Co. was founded in 1883 and is based in Cincinnati, Ohio.</t>
  </si>
  <si>
    <t>Cincinnati Area (Primary);
Great Lakes (Primary);
Ohio (Primary);
United States and Canada (Primary);
United States of America (Primary);
Colorado;
Columbus Area;
Denver Area;
Mountain</t>
  </si>
  <si>
    <t>Apollo Global Management, Inc. (NYSE:APO)
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 India and Europe.
Cerberus Albertsons Incentive LLC
Cerberus Albertsons Incentive LLC was incorporated in 2018 and is based in Wilmington, Delaware.
Cerberus Iceberg LLC
Cerberus Iceberg LLC was incorporated in 2006 and is based in Dover, Delaware.
HPS Investment Partners, LLC
HPS Investment Partners, LLC formerly known as Highbridge Principal Strategies, is a private equity firm specializing in debt, mezzanine, preferred equity, common equity co-investments, early venture, mid venture, late venture, middle market, mature, later stage, growth capital and buyout. It seeks to provide junior debt and equity securities across a broad set of industries. The firm focuses on North America and Western Europe. The firm prefers to invest in media, telecommunication services, internet services and infrastructure, internet software, communication equipment, software distribution, televisions. HPS Investment Partners, LLC was founded in 2007 and is based in New York, New York. HPS Investment Partners, LLC was previously operating as a subsidiary of  HPS GROUP HOLDINGS II, LLC
Klaff Realty, LP
Klaff Realty, LP operates as a real estate investment company. It engages in acquisition, redevelopment, and management of commercial real estates, including office and retail properties in the United States. Klaff Realty, LP was founded in 1995 and is based in Chicago, Illinois.
KRS ABS, LLC
KRS ABS, LLC was incorporated in 2006 and is based in Jericho, New York.
Lubert-Adler Partners, LP
Lubert-Adler Partners, LP is a real estate investment firm specializing in acquiring and enhancing mid-sized value-added rental assets, including multi-family, credit retail, urban mixed use and business hospitality assets. It redevelops various property types, such as student apartments, market apartments, and condominiums. The firm seeks to redevelop properties in North America with a focus on United States. Lubert-Adler Partners, LP was founded in 1997 and is based in Philadelphia, Pennsylvania with additional offices in Wayne, Pennsylvania; Baltimore, Maryland; Boston, Massachusetts; New York City; and Los Angeles, California.</t>
  </si>
  <si>
    <r>
      <rPr>
        <sz val="8"/>
        <rFont val="Arial"/>
        <family val="2"/>
      </rPr>
      <t>Apollo Global Management, Inc. (NYSE:APO)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New York (Primary); New York City Area (Primary); Northeast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Asia / Pacific; Asia / Pacific Developed Markets; Asia / Pacific Emerging Markets; Australia ; California; China ; Connecticut; England; Europe; European Developed Markets; Far East; Florida; Germany; Greater London; Haryana; Hessen; Hong Kong ; India ; Indian Sub-Continent; Japan ; Los Angeles Area; Luxembourg; Madrid; Maharashtra; Maryland; Miami Area; Midatlantic; New South Wales; </t>
    </r>
    <r>
      <rPr>
        <sz val="8"/>
        <color indexed="17"/>
        <rFont val="Arial"/>
        <family val="2"/>
      </rPr>
      <t>New York</t>
    </r>
    <r>
      <rPr>
        <sz val="8"/>
        <rFont val="Arial"/>
        <family val="2"/>
      </rPr>
      <t xml:space="preserve">; </t>
    </r>
    <r>
      <rPr>
        <sz val="8"/>
        <color indexed="17"/>
        <rFont val="Arial"/>
        <family val="2"/>
      </rPr>
      <t>New York City Area</t>
    </r>
    <r>
      <rPr>
        <sz val="8"/>
        <rFont val="Arial"/>
        <family val="2"/>
      </rPr>
      <t xml:space="preserve">; </t>
    </r>
    <r>
      <rPr>
        <sz val="8"/>
        <color indexed="17"/>
        <rFont val="Arial"/>
        <family val="2"/>
      </rPr>
      <t>Northeast</t>
    </r>
    <r>
      <rPr>
        <sz val="8"/>
        <rFont val="Arial"/>
        <family val="2"/>
      </rPr>
      <t>; San Diego Area; Singapore ; Southeast; Southwest; Spain; Stamford Area; Suburban Baltimore Area; Texas; Tokyo; United Kingdom; West Coast; West Palm Beach Area; Westchester Area);
Cerberus Albertsons Incentive LLC (Delaware (Primary); Midatlantic (Primary); United States and Canada (Primary); United States of America (Primary); Wilmington Area (Primary));
Cerberus Iceberg LLC (Delaware (Primary); Midatlantic (Primary); United States and Canada (Primary); United States of America (Primary); Wilmington Area (Primary));
HPS Investment Partners, LLC (New York (Primary); New York City Area (Primary); Northeast (Primary); United States and Canada (Primary); United States of America (Primary); Asia / Pacific; Asia / Pacific Developed Markets; Australia ; California; Connecticut; England; Europe; European Developed Markets; Greater London; Hong Kong ; New South Wales; San Francisco Area; Stamford Area; United Kingdom; West Coast);
Klaff Realty, LP (Chicago Area (Primary); Great Lakes (Primary); Illinois (Primary); United States and Canada (Primary); United States of America (Primary));
KRS ABS, LLC (Mid-Island Area (Primary); New York (Primary); Northeast (Primary); United States and Canada (Primary); United States of America (Primary));
Lubert-Adler Partners, LP (Great Lakes (Primary); Pennsylvania (Primary); Philadelphia Area (Primary); United States and Canada (Primary); United States of America (Primary); New York; New York City Area; Northeast)</t>
    </r>
  </si>
  <si>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commercial real estate loans, lines and letters of credit, and commercial term loans, as well as financing for doctors and professional practices; credit cards; cash management services; residential mortgages; and online and mobile banking services. In addition, it provides leasing services for business equipment; and other banking services, such as telephone banking, debit cards, fraud protection, ATM cards, bounce protection, checking navigator, notary, and safe deposit boxes. The company serves businesses and individuals, as well as healthcare providers, professional practitioners, government and municipalities, and nonprofit organizations. It offers its services through seven full-service offices in Dauphin, Cumberland, Lancaster, Bucks, and Chester Counties; and a loan production office in Chester county, as well as online banking channels. Centric Financial Corporation was founded in 2007 and is headquartered in Harrisburg, Pennsylvania.</t>
  </si>
  <si>
    <t>Banking: 42.0 (100.0%)</t>
  </si>
  <si>
    <t>United States: 42.0 (100.0%)</t>
  </si>
  <si>
    <t>Great Lakes (Primary); Harrisburg Area (Primary); Pennsylvania (Primary); United States and Canada (Primary); United States of America (Primary)</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</si>
  <si>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</si>
  <si>
    <t>Great Lakes (Primary);
Johnstown Area (Primary);
Pennsylvania (Primary);
United States and Canada (Primary);
United States of America (Primary)</t>
  </si>
  <si>
    <t>Banc Funds Company, L.L.C.
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
Endeavour Capital Advisors Inc.
Endeavour Capital Advisors Inc. is an employee owned hedge fund sponsor. The firm primarily provides its services to pooled investment vehicles. It also caters to investment companies. The firm also manages client focused equity portfolios. It invests in public equity markets. The firm employs fundamental analysis to make its investments. It employs a combination of in-house and external research to make its investments. The firm typically makes its investments in the financial services sector. Endeavour Capital Advisors Inc. was founded in December 1993 and is based in Greenwich, Connecticut with an additional office in West Palm Beach, Florida.</t>
  </si>
  <si>
    <t>Banc Funds Company, L.L.C. (Chicago Area (Primary); Great Lakes (Primary); Illinois (Primary); United States and Canada (Primary); United States of America (Primary));
Endeavour Capital Advisors Inc. (Connecticut (Primary); Northeast (Primary); Stamford Area (Primary); United States and Canada (Primary); United States of America (Primary); Florida; Southeast; West Palm Beach Area);
Strategic Value Bank Partners LLC (Cleveland Area (Primary); Great Lakes (Primary); Ohio (Primary); United States and Canada (Primary); United States of America (Primary))</t>
  </si>
  <si>
    <t>ContourGlobal plc (LSE:GLO)</t>
  </si>
  <si>
    <t>LSE:GLO</t>
  </si>
  <si>
    <t>ContourGlobal plc acquires, develops, and operates wholesale power generation businesses. The company generates 1,808 MW of renewable electricity from hydro, solar, wind, and biogas; and 2,509 MW of thermal electricity from gas, coal, and oil. It operates a portfolio of 138 thermal and renewable power plants. The company was founded in 2005 and is based in London, the United Kingdom. ContourGlobal plc is a subsidiary of ContourGlobal LP.</t>
  </si>
  <si>
    <t>Thermal Energy: 2,112.0 (82.3%);
Renewable Energy: 455.6 (17.7%)</t>
  </si>
  <si>
    <t>Africa: 146.3 (5.7%);
United States: 238.7 (9.3%);
Spain: 479.7 (18.7%);
Bulgaria: 902.7 (35.2%);
Other Europe: 194.6 (7.6%);
Brazil: 138.5 (5.4%);
Other Latin America: 111.1 (4.3%);
Mexico: 355.9 (13.9%)</t>
  </si>
  <si>
    <t>Independent Power Producers and Energy Traders</t>
  </si>
  <si>
    <t>Independent Power and Renewable Electricity Producers (Primary); Independent Power Producers and Energy Traders (Primary); Utilities (Primary); Utilities (Primary); Alternative Energy Resources; Electric Power By Solar Energy; Electric Power By Wind Energy; Electric Power Generation By Fossil Fuels; Electric Utilities; Electric Utilities; Hydroelectric Power Generation; Renewable Electricity</t>
  </si>
  <si>
    <t>England (Primary); Europe (Primary); European Developed Markets (Primary); Greater London (Primary); United Kingdom (Primary); Latin America and Caribbean; Lima; Peru; South America</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</si>
  <si>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</si>
  <si>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r>
      <rPr>
        <sz val="8"/>
        <color indexed="17"/>
        <rFont val="Arial"/>
        <family val="2"/>
      </rPr>
      <t>California (Primary)</t>
    </r>
    <r>
      <rPr>
        <sz val="8"/>
        <color indexed="8"/>
        <rFont val="Arial"/>
        <family val="2"/>
      </rPr>
      <t xml:space="preserve">;
New York (Primary);
New York City Area (Primary);
Northeast (Primary);
</t>
    </r>
    <r>
      <rPr>
        <sz val="8"/>
        <color indexed="17"/>
        <rFont val="Arial"/>
        <family val="2"/>
      </rPr>
      <t>San Francisco Area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r>
      <rPr>
        <sz val="8"/>
        <color indexed="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r>
    <r>
      <rPr>
        <sz val="8"/>
        <color indexed="17"/>
        <rFont val="Arial"/>
        <family val="2"/>
      </rPr>
      <t>t</t>
    </r>
  </si>
  <si>
    <t>ContourGlobal LP
ContourGlobal LP develops, acquires, and operates electric-power and district-heating resources in Africa, Europe, the Caribbean, North America, and South America. It generates power through gas, gas/DDO, oil, wind/oil, hydro, coal/gas, biomass, solar, biogas, and wind. The company is based in New York, New York.
FIL Limited
FIL Limited is an employee owned investment manager. The firm primarily provides its services to institutions and individuals. It launches and manages equity, fixed income, and balanced mutual funds, exchange traded funds and investment trusts for its clients. The firm invests in public equity and fixed income markets across the globe. It employs active, bottom-up analysis to make its investments. It conducts in-house research to make its investments. FIL Limited was founded in 1969 and is based in Weston-super-Mare, United Kingdom.</t>
  </si>
  <si>
    <t>ContourGlobal LP (New York (Primary); New York City Area (Primary); Northeast (Primary); United States and Canada (Primary); United States of America (Primary));
FIL Limited (Avon (Primary); England (Primary); Europe (Primary); European Developed Markets (Primary); United Kingdom (Primary); Surrey)</t>
  </si>
  <si>
    <t>Macro Enterprises Inc. provides pipeline and facilities construction and maintenance services to the oil and gas industry in western Canada. It offers construction, alteration, repair, and installation of pipeline and facility pressure piping, and structural steel facilities. The company was founded in 1994 and is headquartered in Fort Saint John, Canada. Macro Enterprises Inc. was formerly a subsidiary of Spiecapag Canada Corp. As of April 20, 2022, Macro Enterprises Inc. was taken private.</t>
  </si>
  <si>
    <t>Energy (Primary); Energy (Primary); Energy Equipment and Services (Primary); Oil and Gas Equipment and Services (Primary); Oil and Gas Field Services (Primary); Capital Goods; Construction and Engineering; Construction and Engineering; Construction Support Services; Heavy Construction; Industrials; Specialty Contract Work</t>
  </si>
  <si>
    <t>Patriot Financial Partners, L.P.</t>
  </si>
  <si>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</si>
  <si>
    <t>Financial Services: 55.0 (100.0%)</t>
  </si>
  <si>
    <t>United States: 55.0 (100.0%)</t>
  </si>
  <si>
    <t>Kentucky (Primary); Louisville Area (Primary); Southeast (Primary); United States and Canada (Primary); United States of America (Primary)</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</si>
  <si>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</si>
  <si>
    <t>Athens Area (Primary);
Great Lakes (Primary);
Ohio (Primary);
United States and Canada (Primary);
United States of America (Primary)</t>
  </si>
  <si>
    <t>Patriot Financial Partners, L.P. is a private equity firm specializing in buyouts, middle market, mature, PIPEs, recapitalizations, and growth capital investments. The firm seeks to invest in real estate, healthcare, distressed debt, structured debt, community banks, thrifts and other financial service related companies. It prefers to invest in the community banking sector throughout the United States, in companies that are primarily in metropolitan, growth or niche markets and seek to take advantage of market dislocation to grow rapidly. The firm seeks to invest for an average transaction size of $5 million to $30 million. It also seeks to invest in private small/micro cap banks with assets between $500 million and $5000 million that are within metro markets, are growth-oriented and have solid core deposit franchises. The firm prefers to make non-controlling investments. Patriot Financial Partners, L.P. was founded in 2007 and is based in Philadelphia, Pennsylvania. It operates as a subsidiary of Patriot Financial Group.</t>
  </si>
  <si>
    <t>Tele Columbus AG, together with its subsidiaries, operates fiber optic networks in Germany. The company operates in two segments, TV, and Internet and Telephony. The company offers analogue, digital TV, and radio broadcasting services. Its digital entertainment platform offers approximately 200 TV channels, and 60 digital radio stations. The company also provides internet and telephony, and mobile telephony services. In addition, it engages in the B2B business that comprises products to provide carrier companies with bandwidth services and business client networking services, and business clients with internet and telephony services, as well as network monitoring and data center marketing services. Further, the company offers construction services to install fiber optic networks or connecting residential areas. It sells its end user products under the PYUR name. As of December 31, 2021, it served approximately 3.3 million residential units. The company was formerly known as Tele Columbus Holding GmbH and changed its name to Tele Columbus AG in September 2014. Tele Columbus AG was founded in 1972 and is headquartered in Berlin, Germany.</t>
  </si>
  <si>
    <t>Television (TV): 224.5 (49.9%);
Internet &amp; Telephony: 173.2 (38.5%);
Others: 52.5 (11.7%)</t>
  </si>
  <si>
    <t>Germany: 463.1 (100.0%)</t>
  </si>
  <si>
    <t>Cable And Other Pay Television (Primary); Cable and Satellite (Primary); Communication Services (Primary); Media (Primary); Media and Entertainment (Primary); Alternative Carriers; Broadband Telecommunications Services; Broadcasting; Capital Goods; Cellular Services; Co-location/Data Centers; Construction and Engineering; Construction and Engineering; Diversified Telecommunication Services; Fiber Telecommunications Services; Heavy Construction; Industrials; Information Technology; Internet Services and Infrastructure; IT Services; Power and Communication Transmission Lines; Radio; Software and Services; Telecommunication Services; Wireless Telecommunication Services; Wireless Telecommunication Services</t>
  </si>
  <si>
    <r>
      <rPr>
        <sz val="8"/>
        <rFont val="Arial"/>
        <family val="2"/>
      </rPr>
      <t xml:space="preserve">Morgan Stanley Infrastructure Inc. is a principal investment firm. It targets investments in infrastructure-related sectors such as transport, energy &amp; utilities, natural gas pipelines, communications, and social infrastructure. The firm seeks to invest between $200 million and $400 million. The firm seeks to exit its investment in eight to ten years. Morgan Stanley Infrastructure Inc. is based in New York, New York with additional offices in London, United Kingdom,  India, and Victoria, Australia. Morgan Stanley Infrastructure Inc. operates as a subsidiary of Morgan Stanley Investment Management Inc.
</t>
    </r>
    <r>
      <rPr>
        <sz val="8"/>
        <color indexed="17"/>
        <rFont val="Arial"/>
        <family val="2"/>
      </rPr>
      <t>Morgan Stanley Infrastructure (MSI) is a leading global infrastructure investment platform. MSI employs an established, disciplined process to invest in diverse infrastructure assets in predominantly OECD countries and seeks to create value through active asset management and operational improvements. MSI's team, one of the largest in the industry, is based in New York, London, Melbourne, Hong Kong, Amsterdam and Mumbai. Team members possess considerable infrastructure investing and asset management experience, and leverage their senior-level relationships as well as the unparalleled global network of Morgan Stanley to source investment opportunities.</t>
    </r>
  </si>
  <si>
    <t>New York (Primary);
New York City Area (Primary);
Northeast (Primary);
United States and Canada (Primary);
United States of America (Primary);
Asia / Pacific;
Asia / Pacific Developed Markets;
Asia / Pacific Emerging Markets;
Australia ;
Europe;
European Developed Markets;
India ;
Indian Sub-Continent;
United Kingdom;
Victoria</t>
  </si>
  <si>
    <t>3d investors
3d investors is a private equity and real estate investment firm specializing in middle market, mature, emerging growth, industry consolidation, debt, shareholder loans, recapitalizations, buyout, and growth capital investments. The firm also invests in public equity markets. It does not seek to invest in venture capital or early stage firms. It seeks to invest in firms in industry, production, value-added distribution, retail, and services including business-to-business services. It prefers to invest in companies based in Belgium. The firm seeks to invest between €5 million ($5.77 million) and €50 million ($57.77 million) in medium sized firms with enterprise value between €10 million ($14.07 million) to €100 million ($122.26 million), and target EBITDA between €2.5 million ($3.05 million) and €20 million ($24.45 million). It seeks to take majority of the voting shares of the company or a minority share of sufficient size that allows it to be an active partner. The majority or minority participation can be realized by a buy-out of the shares of the existing shareholders or by strengthening the existing capital structure through increase of capital in cash and reduction of debts. The firm's partners will take up the role of active chairman and will act as sounding board and sparring partner of the management. In real estate investments, it seeks to invest in offices, residential, and retail with mixed use. The firm invests through its personal capital. 3d investors was founded in 1992 and is based in Gent, Belgium.
Rocket Internet SE (HMSE:RKET)
Rocket Internet SE is an incubator, private equity, and venture capital firm specializing in incubation, early-stage, growth capital, late venture, later stage, and start-ups. The firm seeks to make investments in Internet companies with a focus on online and mobile retail services. It prefers to invest in technology and Internet-based companies with a focus on financial technology, software, food and groceries which includes individualized fresh food at home and online food delivery, fashion which includes emerging markets online fashion, general merchandise which includes emerging markets online retail as well as marketplaces for online merchandise, home and living which includes international home and living ecommerce, travel including online and mobile travel bookings, mobile data services, package holidays with transfer, regional internet groups, and new businesses and investments. The firm's target regions include Europe, Africa and Middle East, Russia and CIS, Asia and Pacific (excluding China), Latin America. It was formerly known as Rocket Internet AG. Rocket Internet SE was founded in 2007 and is based in Berlin, Germany with additional offices across Africa, Asia, Europe, North America, and South America.
Samson Rock Capital LLP
Samson Rock Capital LLP was founded in 2019 and is based in London, United Kingdom.
Union Investment Privatfonds GmbH
Union Investment Privatfonds GmbH is a privately owned investment manager. The firm manages equity and fixed income mutual funds for its clients. Union Investment Privatfonds is based in Frankfurt, Germany. It invests in the public equity markets. Union Investment Privatfonds GmbH operates as a subsidiary of Union Asset Management Holding AG.
United Internet Investments Holding AG &amp; Co. KG
United Internet Investments Holding AG &amp; Co. KG is the principal investment arm of United Internet AG. United Internet Investments Holding AG &amp; Co. KG is based in Montabaur, Germany.</t>
  </si>
  <si>
    <t>3d investors (Belgium (Primary); East Flanders (Primary); Europe (Primary); European Developed Markets (Primary); Flanders (Primary));
Rocket Internet SE (HMSE:RKET) (Berlin (Primary); Europe (Primary); European Developed Markets (Primary); Germany (Primary); Africa / Middle East; Argentina; Asia / Pacific; Asia / Pacific Developed Markets; Asia / Pacific Emerging Markets; Bavaria; Brazil; California; Capital Federal; Central America &amp; Mexico; Chile; Colombia; Distrito Federal de Mexico; Egypt; European Emerging Markets; France; Haryana; Hong Kong ; Ile-de-France; India ; Indian Sub-Continent; Indonesia ; Italy; Korea, South ; Latin America and Caribbean; Mexico; Morocco; Netherlands; New York; New York City Area; Nigeria; Noord-Holland; North Africa; Northeast; Peru; Philippines ; Poland; Portugal; Russia; San Francisco Area; South Africa; South America; South-East Asia; Sub-Saharan Africa; Sweden; United Kingdom; United States and Canada; United States of America; Venezuela; West Coast; Western Cape);
Samson Rock Capital LLP (England (Primary); Europe (Primary); European Developed Markets (Primary); Greater London (Primary); United Kingdom (Primary));
Union Investment Privatfonds GmbH (Europe (Primary); European Developed Markets (Primary); Germany (Primary); Hessen (Primary));
United Internet Investments Holding AG &amp; Co. KG (Europe (Primary); European Developed Markets (Primary); Germany (Primary); Rhineland-Palatinate (Primary))</t>
  </si>
  <si>
    <t>Rocket Internet SE (HMSE:RKET) (1,776.9)</t>
  </si>
  <si>
    <t>Madinet Nasr for Housing and Development S.A.E. operates as a real estate development company in Egypt. The company engages in the acquisition, development, sale, and rental of land and real estate, as well as establishment, management, and investment of residential, administrative, tourist, and recreational projects. The company was founded in 1959 and is headquartered in Cairo, Egypt.</t>
  </si>
  <si>
    <t>Development of Land and Buildings and Facilities: 141.3 (100.0%)</t>
  </si>
  <si>
    <t>Egypt: 141.3 (100.0%)</t>
  </si>
  <si>
    <t>Diversified Real Estate Activities</t>
  </si>
  <si>
    <t>Diversified Real Estate Activities (Primary); Real Estate (Primary); Real Estate (Primary); Real Estate Management and Development (Primary); Real Estate Development; Real Estate Operating Companies; Real Estate Operators And Lessors</t>
  </si>
  <si>
    <t>Sixth of October for Development and Investment Company "SODIC" (S.A.E.) operates as a real estate development company in Egypt. It develops, sells, and leases residential units, commercial shops, villas, offices, and industrial properties. The company was incorporated in 1996 and is headquartered in Sheikh Zayed City, Egypt.</t>
  </si>
  <si>
    <t>Africa / Middle East (Primary);
Egypt (Primary);
North Africa (Primary)</t>
  </si>
  <si>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</si>
  <si>
    <t>Regional Banking: 2,303.0 (70.4%);
Specialty Banking: 970.0 (29.6%)</t>
  </si>
  <si>
    <t>United States: 3,112.0 (100.0%)</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</si>
  <si>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Banking; Investment Banking and Brokerage; Investment Services and Holding Companies; Multi-Sector Holdings; Offices Of Bank Holding Companies; Securities and Commodities Markets Services; Security Brokers and Dealers; Security Underwriting Services</t>
  </si>
  <si>
    <t>Memphis Area (Primary); Southeast (Primary); Tennessee (Primary); United States and Canada (Primary); United States of America (Primary)</t>
  </si>
  <si>
    <r>
      <rPr>
        <sz val="8"/>
        <rFont val="Arial"/>
        <family val="2"/>
      </rPr>
      <t xml:space="preserve">The Toronto-Dominion Bank, together with its subsidiaries, provides various financial products and services in Canada, the United States, and internationally. It operates through Canadian Personal and Commercial Banking, U.S. Retail, Wealth Management and Insurance, and Wholesale Banking segments. The company offers personal deposits, such as checking,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company operates through a network of 1,061 branches and 3,381 automated teller machines (ATMs) in Canada, and 1,148 stores and 2,701 ATMs in the United States, as well as offers telephone, digital, and mobile banking services. It has a strategic alliance with Canada Post Corporation. The Toronto-Dominion Bank was founded in 1855 and is headquartered in Toronto, Canada.
</t>
    </r>
    <r>
      <rPr>
        <sz val="8"/>
        <color indexed="17"/>
        <rFont val="Arial"/>
        <family val="2"/>
      </rPr>
      <t>demo</t>
    </r>
  </si>
  <si>
    <r>
      <rPr>
        <sz val="8"/>
        <rFont val="Arial"/>
        <family val="2"/>
      </rPr>
      <t xml:space="preserve">Canada (Primary);
Ontario (Primary);
United States and Canada (Primary);
</t>
    </r>
    <r>
      <rPr>
        <sz val="8"/>
        <color indexed="17"/>
        <rFont val="Arial"/>
        <family val="2"/>
      </rPr>
      <t>Alberta</t>
    </r>
    <r>
      <rPr>
        <sz val="8"/>
        <rFont val="Arial"/>
        <family val="2"/>
      </rPr>
      <t xml:space="preserve">;
Asia / Pacific;
Asia / Pacific Developed Markets;
</t>
    </r>
    <r>
      <rPr>
        <sz val="8"/>
        <color indexed="17"/>
        <rFont val="Arial"/>
        <family val="2"/>
      </rPr>
      <t>Canada</t>
    </r>
    <r>
      <rPr>
        <sz val="8"/>
        <rFont val="Arial"/>
        <family val="2"/>
      </rPr>
      <t xml:space="preserve">;
Houston Area;
New York;
New York City Area;
Northeast;
</t>
    </r>
    <r>
      <rPr>
        <sz val="8"/>
        <color indexed="17"/>
        <rFont val="Arial"/>
        <family val="2"/>
      </rPr>
      <t>Ontario</t>
    </r>
    <r>
      <rPr>
        <sz val="8"/>
        <rFont val="Arial"/>
        <family val="2"/>
      </rPr>
      <t xml:space="preserve">;
Singapore ;
Southwest;
Texas;
</t>
    </r>
    <r>
      <rPr>
        <sz val="8"/>
        <color indexed="17"/>
        <rFont val="Arial"/>
        <family val="2"/>
      </rPr>
      <t>United States and Canada</t>
    </r>
    <r>
      <rPr>
        <sz val="8"/>
        <rFont val="Arial"/>
        <family val="2"/>
      </rPr>
      <t>;
United States of America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</si>
  <si>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</si>
  <si>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</si>
  <si>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Vifor Pharma AG (SWX:VIFN)</t>
  </si>
  <si>
    <t>SWX:VIFN</t>
  </si>
  <si>
    <t>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As of August 9, 2022, Vifor Pharma AG operates as a subsidiary of CSL Behring AG.</t>
  </si>
  <si>
    <t>Vifor Pharma: 1,987.8 (100.0%)</t>
  </si>
  <si>
    <t>Europe (Excluding Switzerland): 542.1 (27.1%);
Switzerland: 132.0 (6.6%);
Rest of World: 294.2 (14.7%);
USA: 1,033.3 (51.6%)</t>
  </si>
  <si>
    <t>Health Care (Primary); Pharmaceutical Products (Primary); Pharmaceuticals (Primary); Pharmaceuticals (Primary); Pharmaceuticals, Biotechnology and Life Sciences (Primary)</t>
  </si>
  <si>
    <t>Europe (Primary); European Developed Markets (Primary); St. Gallen (Primary); Switzerland (Primary)</t>
  </si>
  <si>
    <t>CSL Behring AG, a biotechnology company, manufactures biotherapeutic products for patients with coagulation disorders, immune diseases, enzyme deficiency diseases, and other rare diseases. The company was incorporated in 2000 and is based in Bern, Switzerland. CSL Behring AG operates as a subsidiary of CSL Limited.</t>
  </si>
  <si>
    <t>Bern (Primary);
Europe (Primary);
European Developed Markets (Primary);
Switzerland (Primary)</t>
  </si>
  <si>
    <t>BlackRock Institutional Trust Company, N.A.
BlackRock Institutional Trust Company, N.A. is a privately owned investment manager. The firm also provides fiduciary and trust services to its institutional clients. It provides its services to individuals, institutional investors, retirement plans, defined contribution and defined benefit plans, trusts, foundations, endowments, corporations, and Taft-Hartley unions. The firm launches and manages equity, fixed income, balanced, and commodity mutual funds for its clients. It also manages equity, fixed income, balanced, commodity, and multi-asset exchange-traded funds. The firm launches and manages hedge funds and private funds which invest in fixed income and equity markets. It invests in the public equity, fixed income, and alternative investments markets across the globe. The firm also makes investments in ADR's and GDR's. It primarily invests in growth and value stocks of small-cap, mid-cap, and large-cap companies, employing a fundamental analysis with a bottom-up stock picking approach to make its investments. The firm also provides important investment capabilities such as securities lending services, transition management, cash management, currency management, and portfolio transition services. It employs tactical asset allocation, risk-controlled active products, indexed, enhanced index, and active product lines. The firm typically employs an indexing strategy to create its equity portfolios. It makes its fixed income investments in asset-backed securities, mortgage-backed securities, and government bonds across all maturities and credit ratings. The firm employs Alpha Tilts, Growth Tilts, Value Tilts, International Alpha Tilts, Market Neutral, Active Fixed Income Update, Asset Allocation, LifePath, US Index, and International Index strategies for its portfolios. It also invests in multi-asset, commodities, currencies, derivatives, real estate investments in REIT's, REOC's, and real estate properties to make its alternative investments. The firm employs a quantitative and a qualitative analysis to create its fixed income investments. It conducts in-house research to make its investments. The firm was formerly known as Barclays Global Investors, National Association. It was founded in 1971 and is based in San Francisco, California with additional offices in Boston, Massachusetts; New York, New York; Atlanta, Georgia; and Chicago, Illinois. BlackRock Institutional Trust Company, N.A. operates as a subsidiary of Blackrock Delaware Holdings Inc.
BNP Paribas SA (ENXTPA:BNP)
BNP Paribas SA engages in the provision of banking and financial services in Europe, North America, Asia Pacific, and internationally. It operates through three divisions: Corporate &amp; Institutional Banking; Investment &amp; Protection Services; and Commercial, Personal Banking &amp; Services. The Corporate &amp; Institutional Banking division offers capital markets, securities services, investment banking, financing, risk management, cash management, and financial advisory services for corporate clients, and institutional investors. The Investment &amp; Protection Services division involved in protection, savings, investment, asset management, wealth management, and real estate services to support individuals, professionals, corporate clients, and institutions. The Commercial, Personal Banking &amp; Services division financing and leasing services, financing of individuals, and digital banking services, as well as current and savings account products, equipment leasing and financing solutions, and consumer loans. The company was formerly known as Banque Nationale de Paris and changed its name to BNP Paribas SA in May 2000. BNP Paribas SA was founded in 1822 and is headquartered in Paris, France.
BZ Bank Aktiengesellschaft
BZ Bank Aktiengesellschaft provides securities trading, equities brokerage, wealth management and advisory, asset management, collective investment schemes management, and corporate advisory services in Switzerland. The company offers customized and personalized investment solutions for institutional investors and entrepreneurs; advises clients in the areas of investment strategy and investment management, as well as portfolio management services based on customized discretionary accounts; and provides advisory services for the acquisition or sale of businesses and companies. It also manages and distributes collective investment schemes that include equity funds in the agro, infrastructure, and healthcare sectors. BZ Bank Aktiengesellschaft was formerly known as BZ Bank Zürich Aktiengesellschaft and changed its name to BZ Bank Aktiengesellschaft in December 1997. The company was founded in 1985 and is based in Wilen, Switzerland. BZ Bank Aktiengesellschaft operates as a subsidiary of Anna Holding AG.
Patinex AG
Patinex AG is an investment firm. The firm was formerly known as BZ Group Holding Limited. Patinex AG was founded in 1988 and is based in Freienbach, Switzerland.
UBS Asset Management
UBS Asset Management is a privately owned investment manager. The firm provides alternative and quantitative investments, global real estate, global investment solutions, infrastructure &amp; private equity and fund services in core markets. It also manages separate client-focused equity, fixed income, and balanced portfolios. The firm invests in the public equity and fixed income markets across the globe. It employs combination of fundamental and quantitative analysis stock picking approach to create its portfolio. The firm also makes its investments in the alternative investments markets such as investments in real estate and the currency markets. It conducts in-house research to make its investments. The firm is based in Zurich, Switzerland with additional offices in Chicago, Frankfurt, Hartford, Hong Kong, London, New York, Paris, Singapore, Sydney, Hong Kong, and Tokyo. It was formerly known as UBS Global Asset Management. UBS Asset Management operates as a subsidiary of UBS Group AG.</t>
  </si>
  <si>
    <r>
      <rPr>
        <sz val="8"/>
        <rFont val="Arial"/>
        <family val="2"/>
      </rPr>
      <t xml:space="preserve">BlackRock Institutional Trust Company, N.A.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xml:space="preserve">; Atlanta Area; Boston Area; Chicago Area; Georgia; Great Lakes; Illinois; Massachusetts; New York; New York City Area; Northeast; Southeast);
BNP Paribas SA (ENXTPA:BNP) (Europe (Primary); European Developed Markets (Primary); France (Primary); Ile-de-France (Primary); Africa / Middle East; Asia / Pacific; Asia / Pacific Developed Markets; Asia / Pacific Emerging Markets; Austria; Belgium; Brazil; Brussels; Brussels; Canada; </t>
    </r>
    <r>
      <rPr>
        <sz val="8"/>
        <color indexed="17"/>
        <rFont val="Arial"/>
        <family val="2"/>
      </rPr>
      <t>Canada</t>
    </r>
    <r>
      <rPr>
        <sz val="8"/>
        <rFont val="Arial"/>
        <family val="2"/>
      </rPr>
      <t xml:space="preserve">; China ; England; </t>
    </r>
    <r>
      <rPr>
        <sz val="8"/>
        <color indexed="17"/>
        <rFont val="Arial"/>
        <family val="2"/>
      </rPr>
      <t>Europe</t>
    </r>
    <r>
      <rPr>
        <sz val="8"/>
        <rFont val="Arial"/>
        <family val="2"/>
      </rPr>
      <t xml:space="preserve">; </t>
    </r>
    <r>
      <rPr>
        <sz val="8"/>
        <color indexed="17"/>
        <rFont val="Arial"/>
        <family val="2"/>
      </rPr>
      <t>European Developed Markets</t>
    </r>
    <r>
      <rPr>
        <sz val="8"/>
        <rFont val="Arial"/>
        <family val="2"/>
      </rPr>
      <t xml:space="preserve">; Far East; </t>
    </r>
    <r>
      <rPr>
        <sz val="8"/>
        <color indexed="17"/>
        <rFont val="Arial"/>
        <family val="2"/>
      </rPr>
      <t>France</t>
    </r>
    <r>
      <rPr>
        <sz val="8"/>
        <rFont val="Arial"/>
        <family val="2"/>
      </rPr>
      <t xml:space="preserve">; Germany; Greater London; Hessen; Hong Kong ; Italy; Latin America and Caribbean; Madrid; Middle East; Milan; Netherlands; New York; </t>
    </r>
    <r>
      <rPr>
        <sz val="8"/>
        <color indexed="17"/>
        <rFont val="Arial"/>
        <family val="2"/>
      </rPr>
      <t>New York</t>
    </r>
    <r>
      <rPr>
        <sz val="8"/>
        <rFont val="Arial"/>
        <family val="2"/>
      </rPr>
      <t xml:space="preserve">; New York City Area; </t>
    </r>
    <r>
      <rPr>
        <sz val="8"/>
        <color indexed="17"/>
        <rFont val="Arial"/>
        <family val="2"/>
      </rPr>
      <t>New York City Area</t>
    </r>
    <r>
      <rPr>
        <sz val="8"/>
        <rFont val="Arial"/>
        <family val="2"/>
      </rPr>
      <t xml:space="preserve">; Noord-Holland; Northeast; </t>
    </r>
    <r>
      <rPr>
        <sz val="8"/>
        <color indexed="17"/>
        <rFont val="Arial"/>
        <family val="2"/>
      </rPr>
      <t>Northeast</t>
    </r>
    <r>
      <rPr>
        <sz val="8"/>
        <rFont val="Arial"/>
        <family val="2"/>
      </rPr>
      <t xml:space="preserve">; </t>
    </r>
    <r>
      <rPr>
        <sz val="8"/>
        <color indexed="17"/>
        <rFont val="Arial"/>
        <family val="2"/>
      </rPr>
      <t>Ontario</t>
    </r>
    <r>
      <rPr>
        <sz val="8"/>
        <rFont val="Arial"/>
        <family val="2"/>
      </rPr>
      <t xml:space="preserve">; Quebec; South America; Spain; United Arab Emirates ; United Kingdom; United States and Canada; </t>
    </r>
    <r>
      <rPr>
        <sz val="8"/>
        <color indexed="17"/>
        <rFont val="Arial"/>
        <family val="2"/>
      </rPr>
      <t>United States and Canada</t>
    </r>
    <r>
      <rPr>
        <sz val="8"/>
        <rFont val="Arial"/>
        <family val="2"/>
      </rPr>
      <t xml:space="preserve">; United States of America; </t>
    </r>
    <r>
      <rPr>
        <sz val="8"/>
        <color indexed="17"/>
        <rFont val="Arial"/>
        <family val="2"/>
      </rPr>
      <t>United States of America</t>
    </r>
    <r>
      <rPr>
        <sz val="8"/>
        <rFont val="Arial"/>
        <family val="2"/>
      </rPr>
      <t>; Vienna);
BZ Bank Aktiengesellschaft (Europe (Primary); European Developed Markets (Primary); Switzerland (Primary); Thurgau (Primary));
Patinex AG (Europe (Primary); European Developed Markets (Primary); Switzerland (Primary); Thurgau (Primary));
Priora Investment Limited (Africa / Middle East (Primary); Middle East (Primary); United Arab Emirates  (Primary));
Priora Suisse Ag (Europe (Primary); European Developed Markets (Primary); Geneva (Primary); Switzerland (Primary));
UBS Asset Management (Europe (Primary); European Developed Markets (Primary); Switzerland (Primary); Zurich (Primary); Asia / Pacific; Asia / Pacific Developed Markets; Chicago Area; Germany; Great Lakes; Hong Kong ; Illinois; New York; New York City Area; Northeast; Singapore ; Stockholm County; Sweden; United Kingdom; United States and Canada; United States of America)</t>
    </r>
  </si>
  <si>
    <t>BNP Paribas SA (ENXTPA:BNP) (68,277.0)</t>
  </si>
  <si>
    <t>Aves One AG, together with its subsidiaries, engages in the ownership of long-lasting logistics assets with a focus on rail assets in Europe. The company offers railway carriages, such as coil transport, flat, intermodal, box, bulk freight, tank, sliding-wall, and other wagons; sea containers; and special equipment, including swap bodies and tank containers. It serves shipping companies, and industrial and logistics companies, as well as state-owned railways. Aves One AG is headquartered in Hamburg, Germany.</t>
  </si>
  <si>
    <t>Container: 18.7 (14.0%);
Rail: 104.8 (78.3%);
Holding: 10.3 (7.7%)</t>
  </si>
  <si>
    <t>Capital Goods (Primary); Industrials (Primary); Machinery Rental and Leasing (Primary); Trading Companies and Distributors (Primary); Trading Companies and Distributors (Primary); Transportation Equipment and Supplies Distribution (Primary)</t>
  </si>
  <si>
    <t>Europe (Primary); European Developed Markets (Primary); Germany (Primary); Hamburg (Primary)</t>
  </si>
  <si>
    <t>Swiss Life Asset Management AG
Swiss Life Asset Management AG operates as a subsidiary of Swiss Life Investment Management Holding AG.</t>
  </si>
  <si>
    <t>I Squared Capital Advisors (Uk) Llp (Europe (Primary); European Developed Markets (Primary); United Kingdom (Primary));
Swiss Life Asset Management AG (Europe (Primary); European Developed Markets (Primary); Switzerland (Primary); Zurich (Primary); Ticino);
Vauban Infrastructure Partners (Europe (Primary); European Developed Markets (Primary); France (Primary); Ile-de-France (Primary))</t>
  </si>
  <si>
    <t>Versorgungswerk der Zahnärztekammer Berlin K.d.ö.R.
Versorgungswerk der Zahnärztekammer Berlin K.d.ö.R. provides various pension schemes and products for dentists in Berlin, Bremen, and Brandenburg. It offers disability, retirement, and survivor's pension, as well as grants. The company was founded in 1965 and is based in Berlin, Germany.
Versorgungswerk der Zahnarztekammer Nordrhein
Versorgungswerk der Zahnarztekammer Nordrhein was incorporated in 2013 and is headquartered in Dusseldorf, Germany.</t>
  </si>
  <si>
    <t>Versorgungswerk der Zahnärztekammer Berlin K.d.ö.R. (Berlin (Primary); Europe (Primary); European Developed Markets (Primary); Germany (Primary));
Versorgungswerk der Zahnarztekammer Nordrhein (Europe (Primary); European Developed Markets (Primary); Germany (Primary); North Rhine-Westphalia (Primary))</t>
  </si>
  <si>
    <t>Sindu Valley Technologies Ltd. engages in the business of auxiliary services in India. The company was incorporated in 1976 and is based in Mumbai, India.</t>
  </si>
  <si>
    <t>Commercial and Professional Services (Primary); Commercial Services and Supplies (Primary); Diversified Support Services (Primary); Industrials (Primary)</t>
  </si>
  <si>
    <t>Bhadra Paper Mills Limited manufactures and sells a range of paperboards and allied products in India. The company produces and markets paperboard products for packing, packaging, and stationery segments of the paper industry. Its product portfolio includes duplex boards, file boards, chipboards, grey boards, and color boards. Bhadra Paper Mills Limited was incorporated in 1984 and is based in Bengaluru, India.</t>
  </si>
  <si>
    <t>Asia / Pacific (Primary);
Asia / Pacific Emerging Markets (Primary);
India  (Primary);
Indian Sub-Continent (Primary);
Karnataka (Primary)</t>
  </si>
  <si>
    <t>Silicon Motion Technology Corporation, together with its subsidiaries, designs, develops, and markets NAND flash controllers for solid-state storage devices. It offers controllers for computing-grade solid state drives (SSDs), which are used in PCs and other client devices; enterprise-grade SSDs used in data centers; eMMC and UFS mobile embedded storage for use in smartphones and IoT devices; flash memory cards and flash drives for use in expandable storage; and specialized SSDs that are used in industrial, commercial, and automotive applications. It markets its controllers under the SMI brand; enterprise-grade SSDs under the Shannon Systems brand; and single-chip industrial-grade SSDs under the Ferri SSD, Ferri-eMMC, and Ferri-UFS brands. The company markets and sells its products through direct sales personnel and independent electronics distributors to NAND flash makers, module makers, hyperscalers, and OEMs. It operates in Taiwan, the United States, South Korea, China, Malaysia, Singapore, and internationally. Silicon Motion Technology Corporation was founded in 1995 and is based in Hong Kong, Hong Kong.</t>
  </si>
  <si>
    <t>Developing NAND Flash Controllers for Solid State Storage Devices: 1,009.5 (100.0%)</t>
  </si>
  <si>
    <t>Analog and Mixed Signal (Primary); Digital (Primary); Information Technology (Primary); Microcontroller (Primary); Semiconductors (Primary); Semiconductors and Semiconductor Equipment (Primary); Semiconductors and Semiconductor Equipment (Primary); Data Storage; Flash Drives; Technology Hardware and Equipment; Technology Hardware, Storage and Peripherals; Technology Hardware, Storage and Peripherals</t>
  </si>
  <si>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</si>
  <si>
    <t>California (Primary);
San Diego Area (Primary);
United States and Canada (Primary);
United States of America (Primary);
West Coast (Primary);
Los Angeles Area</t>
  </si>
  <si>
    <t>Cardinal Capital Management, L.L.C. is an employee owned investment manager. The firm primarily provides its services to high net worth individuals. It also caters public and private institutions, corporations, public and private pension plans, investment companies, foundations and endowments, mutual funds and collective investment trusts. The firm manages separate client-focused equity and balanced portfolios. The firm invests in the public equity markets of the United States. It invests in value stocks of small-cap and mid-cap companies. It employs a fundamental analysis with a bottom-up stock picking approach to make its investments. It employs in-house research to make its investments. Cardinal Capital Management, L.L.C. was founded in 1995 and is based in Greenwich, Connecticut.</t>
  </si>
  <si>
    <t>Connecticut (Primary);
Northeast (Primary);
Stamford Area (Primary);
United States and Canada (Primary);
United States of America (Primary)</t>
  </si>
  <si>
    <t>General Atlantic Service Company, L.P. is a private equity and venture capital firm specializing in investments in middle market, mezzanine, expansion capital, growth capital, pre-IPO stage, buyouts, industry consolidations, build-ups, acquisition, recapitalization, and PIPE. It seeks to invest in life sciences, financial services with focus on fintech, financial services companies and technology solutions providers to the financial services sector; media and consumer with focus on content and technology driven media and marketing services companies and consumer businesses capitalizing on emerging digital markets; healthcare with a focus on healthcare payors, providers and pharmaceutical companies, and technology and data informatics providers to these segments; enterprise solutions with focus on software, internet advertising, mobile internet, business services, logistics, Consulting, capital markets, Big data, SaaS, information technology services, and outsourcing companies; communications and electronics with focus on companies that provide hardware, software and services in the communications industry, semiconductor, and electronics companies across all sectors; and energy and resources with focus on business models that enable or facilitate the global transformation of supply, demand and infrastructure dynamics for critical resources. The firm also invests in emerging market consumer, Internet and technology focusing on e-commerce and online marketplaces; cloud based technology, and digital media; and business services focusing on disruptive technology-enabled services targeting enterprises in select industry verticals. It also invests in retail, telecom, agriculture, manufacturing and education sectors. The firm invests globally in companies with focus on Latin America, Asia-Pacific, and in the North-East and Southeast Asian region including India. The firm also invests in United States, Africa, Mexico, European market, including Western and Eastern Europe, United Kingdom, Germany, Austria, Switzerland, Russia, Turkey and the Middle East, Greater China, Brazil, Indonesia, Philippines, Argentina and Columbia. It typically invests between $50 million and $500 million in companies with annual revenue between $25 million and $300 million. The firm seeks to be either a minority or majority investor, preferably between 20 percent and 40 percent stake. The firm typically invests for a period of five to seven years and seeks to hold a board seat in its portfolio companies. General Atlantic Service Company, L.P.  was founded in 1980 and is based in New York, New York with additional offices across North America, Europe, Asia, Latin America and Tel Aviv, Israel.</t>
  </si>
  <si>
    <t>New York (Primary);
New York City Area (Primary);
Northeast (Primary);
United States and Canada (Primary);
United States of America (Primary);
Africa / Middle East;
Argentina;
Asia / Pacific;
Asia / Pacific Developed Markets;
Asia / Pacific Emerging Markets;
Bavaria;
Brazil;
California;
Central America &amp; Mexico;
China ;
Connecticut;
Distrito Federal de Mexico;
England;
Europe;
European Developed Markets;
Far East;
Germany;
Greater London;
Hong Kong ;
India ;
Indian Sub-Continent;
Indonesia ;
Israel ;
Jakarta Raya;
Latin America and Caribbean;
Maharashtra;
Mexico;
Middle East;
Netherlands;
Noord-Holland;
San Francisco Area;
São Paulo;
Singapore ;
South America;
South-East Asia;
Stamford Area;
United Kingdom;
West Coast</t>
  </si>
  <si>
    <t>First Choice Bancorp operates as the bank holding company for First Choice Bank that provides a range of retail and commercial banking products and services to individuals, families, and small and medium-sized businesses. The company accepts interest and non-interest demand, savings, and money market accounts, as well as time deposits and certificates of deposit. It also offers construction and land development, residential and commercial real estate, commercial and industrial, small business administration, and consumer loans; and debit and commercial credit cards. In addition, the company provides treasury management, remote deposit capture, online and mobile banking, and automated teller machine services, as well as bank-by-mail, courier, domestic and international wire, and documentary collection services. It operates through eight full-service branches located in Alhambra, Anaheim, Carlsbad, Cerritos, Chula Vista, Downtown Los Angeles, Pasadena, and West Los Angeles, California; and two loan production offices located in Manhattan Beach and San Diego, California. The company was incorporated in 2005 and is headquartered in Cerritos, California. As of July 21, 2021, First Choice Bancorp operates as a subsidiary of Enterprise Financial Services Corp.</t>
  </si>
  <si>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</si>
  <si>
    <t>Midwest (Primary);
Missouri (Primary);
Saint Louis Area (Primary);
United States and Canada (Primary);
United States of America (Primary)</t>
  </si>
  <si>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</si>
  <si>
    <t>United States: 25.0 (100.0%)</t>
  </si>
  <si>
    <t>Banks (Primary); Financials (Primary); Savings Institutions (Primary); Savings Institutions, Not Federally Chartered (Primary); Thrifts and Mortgage Finance (Primary); Thrifts and Mortgage Finance (Primary); Asset Management and Custody Banks; Capital Markets; Diversified Financial Services; Diversified Financials; Holding Companies; Investment Services and Holding Companies; Multi-Sector Holdings; Offices Of Bank Holding Companies</t>
  </si>
  <si>
    <t>Great Lakes (Primary); Pennsylvania (Primary); SE Pennsylvania Area (Primary); United States and Canada (Primary); United States of America (Primary)</t>
  </si>
  <si>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</si>
  <si>
    <t>Great Lakes (Primary);
Pennsylvania (Primary);
United States and Canada (Primary);
United States of America (Primary);
Williamsport Area (Primary)</t>
  </si>
  <si>
    <t>Ace Lead Profits Limited (British Virgin Islands (Primary); Caribbean (Primary); Latin America and Caribbean (Primary));
CPE Funds Management Limited (Caribbean (Primary); Cayman Islands (Primary); Grand Cayman (Primary); Latin America and Caribbean (Primary))</t>
  </si>
  <si>
    <t>BR Malls Participações S.A. (BOVESPA:BRML3)</t>
  </si>
  <si>
    <t>BOVESPA:BRML3</t>
  </si>
  <si>
    <t>BR Malls Participações S.A. operates and manages shopping malls in Brazil. It also promotes and manages real estate enterprises; manages parking lot operations; and offers digital solutions to support shopping malls and retail companies. The company was founded in 1949 and is headquartered in Rio de Janeiro, Brazil. As of March 31, 2022, BR Malls Participações S.A. operates as a subsidiary of Aliansce Sonae Shopping Centers S.A.</t>
  </si>
  <si>
    <t>Brazil: 252.8 (100.0%)</t>
  </si>
  <si>
    <t>Nonresidential Building Operators and Lessors (Primary); Real Estate (Primary); Real Estate (Primary); Real Estate Management and Development (Primary); Real Estate Operating Companies (Primary); Real Estate Operators And Lessors (Primary); Shopping Mall Operators and Lessors (Primary); Consumer Discretionary; Consumer Services; Diversified Consumer Services; Information Technology; IT Consulting and Other Services; IT Services; Motor Vehicle Parking; Motor Vehicle Repair and Services; Motor Vehicle Services; Software and Services; Specialized Consumer Services</t>
  </si>
  <si>
    <t>Brazil (Primary); Latin America and Caribbean (Primary); Rio de Janeiro (Primary); South America (Primary); São Paulo</t>
  </si>
  <si>
    <t>Aliansce Sonae Shopping Centers S.A. owns, operates, manages, and leases shopping centers and malls in Brazil. The company also engages in the operation of parking lots of shopping malls; trading, rental, and management of condominiums; leasing of stores and commercial spaces; and provision of development/planning services in shopping malls owned by third parties, as well as brokerage and commercial advisory services for promotions and publicity. As of January 14, 2022, it owned a portfolio of 27 malls, as well as manages 11 malls owned by third parties. The company was formerly known as Aliansce Shopping Centers S.A. and changed its name to Aliansce Sonae Shopping Centers SA in August 2019. Aliansce Sonae Shopping Centers S.A. is headquartered in Rio de Janeiro, Brazil.</t>
  </si>
  <si>
    <t>Brazil (Primary);
Latin America and Caribbean (Primary);
Rio de Janeiro (Primary);
South America (Primary)</t>
  </si>
  <si>
    <t>Select Bancorp, Inc. was acquired by First Bancorp. The bank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Select Bancorp, Inc. operates a network of branch offices in Burlington, Charlotte, Clinton, Cornelius, Dunn, Elizabeth City, Fayetteville, Franklin, Goldsboro, Greenville, Highlands, Holly Springs, Leland, Lillington, Lumberton, Morehead City, Raleigh, Sylva, and Wilmington, North Carolina; Blacksburg and Rock Hill, South Carolina; and Virginia Beach, as well as loan production offices in Durham, Wilson, and Winston-Salem, North Carolina. The company was formerly known as New Century Bancorp, Inc. and changed its name to Select Bancorp, Inc. in July 2014. Select Bancorp, Inc. was founded in 2000 and is headquartered in Dunn, North Carolina.</t>
  </si>
  <si>
    <t>Fayetteville Area (Primary); Midatlantic (Primary); North Carolina (Primary); United States and Canada (Primary); United States of America (Primary)</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</si>
  <si>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December 31, 2021, it operated 121 branches comprising 114 branch offices located in North Carolina and seven branches in South Carolina. First Bancorp was founded in 1934 and is headquartered in Southern Pines, North Carolina.</t>
  </si>
  <si>
    <t>Fayetteville Area (Primary);
Midatlantic (Primary);
North Carolina (Primary);
United States and Canada (Primary);
United States of America (Primary)</t>
  </si>
  <si>
    <t>Grupo Nutresa S. A. operates in the food industry primarily in Colombia and Latin America. The company produces and sells cold cuts, matured meats, sausages, canned vegetables, ready-to-eat dishes, and mushrooms; and biscuits, cookies flavored, creamed, and wafers cookies, as well as crackers. It also produces and sells chocolate candies, chocolate drinks, milk modifiers, and cereal bars and nuts; and instant cold beverages, tea, juices, coffee, pastas, snacks, edible oils, soups, and desserts, as well as freeze-dried, roasted, soluble, ground coffee, coffee-in powder, and coffee extracts and blends. In addition, the company offers ice cream products, including popsicles, milk popsicles, cones, liters, desserts, cups, and ice cream cookies; and short, long, and egg pasta, as well as pasta with vegetables, fiber pasta, pasta with butter, and instant pasta. Further, it operates restaurants and ice cream parlors, as well as provides logistics and transportation services. Grupo Nutresa S. A. was incorporated in 1920 and is based in Medellin, Colombia.</t>
  </si>
  <si>
    <t>Pasta: 117.3 (3.4%);
Ice Creams: 145.8 (4.2%);
Coffee: 574.2 (16.6%);
Chocolates: 520.0 (15.0%);
Biscuits: 619.9 (17.9%);
Cold Cuts: 614.4 (17.8%);
Other Items: 312.1 (9.0%);
Tresmontes Lucchetti (TMLUC): 309.1 (8.9%);
Retail Food: 247.4 (7.2%)</t>
  </si>
  <si>
    <t>Colombia: 2,071.9 (60.5%);
Ecuador: 40.8 (1.2%);
United States: 438.9 (12.8%);
Mexico: 106.9 (3.1%);
Peru: 66.5 (1.9%);
Central America: 341.4 (10.0%);
Dominican Republic and The Caribbean: 63.1 (1.8%);
Other: 92.1 (2.7%);
Chile: 203.8 (5.9%)</t>
  </si>
  <si>
    <t>Biscuits (Primary); Bread and Bakery Products (Primary); Bread, Biscuits and Cookies (Primary); Candy (Primary); Cereal Breakfast Foods (Primary); Chocolate And Cocoa Products (Primary); Coffee (Primary); Coffee And Tea (Primary); Confectionery Products (Primary); Consumer Staples (Primary); Cookies And Cracker (Primary); Crackers (Primary); Desserts and Dessert Toppings (Primary); Flour (Primary); Food Products (Primary); Food, Beverage and Tobacco (Primary); Frozen Foods (Primary); Grain Mill Products (Primary); Health and Breakfast Bars (Primary); Ice Cream, Flavored Ices and Frozen Desserts (Primary); Meat Products (Primary); Meats, Meat Processing And Meat Related Products (Primary); Packaged Foods and Meats (Primary); Packaged Frozen Meals (Primary); Pasta (Primary); Prepared and Preserved Foods (Primary); Prepared Desserts (Primary); Prepared Soups and Stews (Primary); Processed Cold Cuts (Primary); Sausage and Hot Dogs (Primary); Snack Food (Primary); Specialty Meat Products (Primary); Tea (Primary); Agricultural Products; Air Freight and Logistics; Air Freight and Logistics; Beverages; Chocolate, Malt and Other Hot Beverages; Consumer Discretionary; Consumer Services; Hotels, Restaurants and Leisure; Industrials; Juices; Restaurants; Soft Drinks; Transportation</t>
  </si>
  <si>
    <t>Colombia (Primary); Latin America and Caribbean (Primary); South America (Primary)</t>
  </si>
  <si>
    <t>Royal Group operates in media, trade, financing, real estate, manufacturing, construction, information technology, education, entertainment, healthcare, hospitality, retail, and robotic businesses. It owns and operates stores that sell dried fruits, nuts, spices, herbs, pulses, sauces, saffron, olives, dates, pastry products, and frozen vegetables; a chain of cineplexes in Abu Dhabi; a whitewater rafting, kayaking, and surfing facility in Al Ain; a poultry farm; a shopping mall; and hotel apartments. The company also develops, operates, and franchises quick-service restaurants; designs, crafts, and customizes humanoid robots; sells and services products to armed forces, police, and security organizations; designs and manufactures custom-made unitized curtain wall panels; manufactures concept interior design work custom made furniture; manufactures concrete products; builds luxury lifestyle communities; develops residential, commercial, and retail projects in Abu Dhabi and Dubai; and designs and constructs hospitality, commercial, culture/education, healthcare, housing and residence, infrastructure, industrial/agricultural, and public/military projects. In addition, it provides project management services for desalination plants, water transmission lines, and construction of earth embankment tanks; community management services; property development, property management, real estate brokerage, sales and marketing, property investment, and real estate advisory services; marketing consultancy; printing, publishing, distribution, and advertising; and technology solutions. Further, the company offers yacht management, engineering, fabrication, painting, marina management, and boat building services; destination management and professional conference organizing services; camp management services; electromechanical works; and wood work solution for upholstery and decoration works. Royal Group is based in Abu Dhabi, United Arab Emirates.</t>
  </si>
  <si>
    <t>Africa / Middle East (Primary);
Middle East (Primary);
United Arab Emirates  (Primary)</t>
  </si>
  <si>
    <t>Grupo Argos S.A. (BVC:GRUPOARGOS)
Grupo Argos S.A., an infrastructure holding company, engages in cement business. It is involved in the production of cement and concrete; and road and airport concessions businesses. The company also generates, transmits, markets, and distributes power through solar, hydro, thermal, and wind plants; and installs and generates 1,854 MW solar power. In addition, it manages airports of Bogota and Quito, as well as 4 highways in Colombia, the Dominican Republic, and Aruba. The company was founded in 1934 and is headquartered in Medellín, Colombia.
Grupo de Inversiones Suramericana S.A. (BVC:GRUPOSURA)
Grupo de Inversiones Suramericana S.A. operates in the financial services, industry, and corporate venture sectors in Colombia and internationally. The company offers general and life insurance, as well as reinsurance; pension, saving, investment, and asset management services; investment funds; annuities; severance pay and complementary services; health plans; occupational hazards; and business, consumer, insurance, investment, offshore, private, and government banking, as well as treasury products. It also produces cement, concrete, and aggregates; provides processed foods, such as cold cuts, confectionery, chocolates, coffees, ice cream, pasta, and consumer foods; and offers power generation and distribution, real estate, road and airport concessions, and business support services. In addition, the company provides a technological solution to manage human talent information for companies; a digital marketplace for mortgage sector; a platform for engagement, marketing, sale, and administration of financial products; a health technology platform; tools to manage prevention and wellbeing programs; web and mobile platform based on artificial intelligence; platform for on-demand insurance; and risk capital fund for early-stage and growing technology companies. Further, it offers integrated information, technology, and knowledge solutions; and residential, functional conditioning, and rehabilitation services for the elderly. Additionally, the company provides data processing and leasing computer equipment, consultancy and advisory, promotion, and marketing services; management consultancy services; medical, paramedical, dental, and diagnostic aid services; risk management, telecommunication, and outsourcing services; and vehicle inspection, repair, purchase, and selling services, as well as acts as securities brokers; and purchases and sells securities. The company was incorporated in 1997 and is headquartered in Medellin, Colombia.</t>
  </si>
  <si>
    <t>Grupo Argos S.A. (BVC:GRUPOARGOS) (Colombia (Primary); Latin America and Caribbean (Primary); South America (Primary));
Grupo de Inversiones Suramericana S.A. (BVC:GRUPOSURA) (Colombia (Primary); Latin America and Caribbean (Primary); South America (Primary); Chile; Lima; Peru; Region Metropolitana (Santiago); Uruguay)</t>
  </si>
  <si>
    <t>Grupo Argos S.A. (BVC:GRUPOARGOS) (1,616.2); Grupo de Inversiones Suramericana S.A. (BVC:GRUPOSURA) (4,095.3)</t>
  </si>
  <si>
    <t>Semtech Corporation (NasdaqGS:SMTC)</t>
  </si>
  <si>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</si>
  <si>
    <t>Enterprise Solutions: 178.7 (26.4%);
Iot Solutions: 498.2 (73.6%)</t>
  </si>
  <si>
    <t>Americas: 276.3 (40.8%);
Asia-Pacific: 295.0 (43.6%);
Europe, Middle East and Africa: 105.6 (15.6%)</t>
  </si>
  <si>
    <t>Communications Equipment (Primary); Communications Equipment (Primary); Information Technology (Primary); Networking Equipment (Primary); Technology Hardware and Equipment (Primary); Application Hosting Services; Application Service Providers (ASPs); Application Software; Cellular Services; Communication Services; Interactive Media and Services; Interactive Media and Services; Media and Entertainment; Online Services; Software; Software and Services; Telecommunication Services; Wireless Telecommunication Services; Wireless Telecommunication Services</t>
  </si>
  <si>
    <t>Semtech Corporation designs, develops, manufactures, and markets analog and mixed-signal semiconductor products and advanced algorithms. It provides signal integrity products, including a portfolio of optical data communications and video transport products used in various infrastructure, and industrial applications; a portfolio of integrated circuits for data centers, enterprise networks, passive optical networks, wireless base station optical transceivers, and high-speed interface applications; and video products for broadcast applications, as well as video-over-IP technology for professional audio video applications. The company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it provides power products consisting of switching voltage regulators, combination switching and linear regulators, smart regulators, isolated switches, and wireless charging that control, alter, regulate, and condition the power within electronic systems. The company serves original equipment manufacturers and their suppliers in the enterprise computing, communications, and consumer and industrial end-markets. It sells its products directly, as well as through independent sales representative firms and independent distributors in North America, Europe, Asia- Pacific, and internationally. The company was incorporated in 1960 and is headquartered in Camarillo, California.</t>
  </si>
  <si>
    <t>California (Primary);
Oxnard Area (Primary);
United States and Canada (Primary);
United States of America (Primary);
West Coast (Primary)</t>
  </si>
  <si>
    <t>Town and Country Financial Corporation operates as the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individual retirement, and business accounts, as well as certificates of deposit. The company also provides various loan products, such as auto, personal, mortgage, home equity, home improvement, land and lot, and bridge loans; business term, lines of credit, small business administration, and commercial real estate loans, as well as public finance package that includes public fund deposit and treasury management solutions; and equipment loans, agricultural lines of credit, and farm real estate loans. In addition, it offers debit and credit cards; lease financing; safe deposit boxes, cashier’s checks, notary, and electronic transfer services; online banking and bill pay, cash management, mobile banking, merchant, lockbox, and overdraft protection services; and personal and business financial planning services. Town and Country Financial Corporation was founded in 1962 and is headquartered in Springfield, Illinois.</t>
  </si>
  <si>
    <t>Banking: 43.6 (100.0%)</t>
  </si>
  <si>
    <t>United States: 43.6 (100.0%)</t>
  </si>
  <si>
    <t>Great Lakes (Primary); Illinois (Primary); Springfield Area (Primary); United States and Canada (Primary); United States of America (Primary)</t>
  </si>
  <si>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</si>
  <si>
    <t>Bloomington Area (Primary);
Great Lakes (Primary);
Illinois (Primary);
United States and Canada (Primary);
United States of America (Primary)</t>
  </si>
  <si>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and iNsights, an online campaign results monitoring and measurement solution. The company also provides mobile marketing solutions, which identify, engage, and activate audience on mobile apps, as well as monitor and measure the results of online marketing activities on such channels. In addition, it offers enterprise solutions that help clients collate information from various consumer touchpoints and integrate them into a single data management platform to drive sales and marketing decisions. The company sells its solutions by entering into sales contracts with entities or marketing agencies, including marketing campaign contracts. The company was formerly known as Optimix Media Asia Limited and changed its name to iClick Interactive Asia Group Limited in March 2017. iClick Interactive Asia Group Limited was founded in 2009 and is headquartered in Quarry Bay, Hong Kong.</t>
  </si>
  <si>
    <t>Advertising (Primary); Communication Services (Primary); Marketing Services (Primary); Media (Primary); Media and Entertainment (Primary); Application Software; Information Technology; Interactive Media and Services; Interactive Media and Services; IT Consulting and Other Services; IT Services; Online Services; Software; Software and Services</t>
  </si>
  <si>
    <t>Oasis Management Company Ltd.
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t>
  </si>
  <si>
    <t>Oasis Management Company Ltd. (Caribbean (Primary); Cayman Islands (Primary); Latin America and Caribbean (Primary));
PAG Pegasus Fund LP (Asia / Pacific (Primary); Asia / Pacific Developed Markets (Primary); Hong Kong  (Primary); Caribbean; Cayman Islands; Grand Cayman; Latin America and Caribbean)</t>
  </si>
  <si>
    <t>Cowell e Holdings Inc., an investment holding company, engages in the design, development, manufacture, and sale of optical modules and parts for smartphones, multimedia tablets, and other mobile devices in the People’s Republic of China, the Republic of Korea, and internationally. The company also designs, develops, manufactures, and sells optical components used in various consumer electronics products. It primarily offers camera modules for mobile device manufacturers; and optical components to subsidiaries or affiliates of electronics companies. The company was incorporated in 2006 and is headquartered in Dongguan, the People’s Republic of China.</t>
  </si>
  <si>
    <t>Photographic Equipment &amp; Supplies: 906.2 (100.0%)</t>
  </si>
  <si>
    <t>The People's Republic of China (PRC): 905.1 (99.5%);
The Republic of Korea (Korea): 4.1 (.5%)</t>
  </si>
  <si>
    <t>Electronic Components (Primary); Electronic Components (Primary); Electronic Equipment, Instruments and Components (Primary); Information Technology (Primary); Technology Hardware and Equipment (Primary); Data Storage; Optical Accessories; Optical Storage Systems; Technology Hardware, Storage and Peripherals; Technology Hardware, Storage and Peripherals</t>
  </si>
  <si>
    <t>Asia / Pacific (Primary); Asia / Pacific Emerging Markets (Primary); China  (Primary); Far East (Primary); Guangdong Province (Primary); Asia / Pacific Developed Markets; Hong Kong ; Kowloon</t>
  </si>
  <si>
    <t>Luxvisions Innovation Technology Limited manufactures mobile phone lens modules, tablet lens modules, and laptop lens modules. The company was founded in 2018 and is based in New Taipei City, Taiwan. Luxvisions Innovation Technology Limited operates as a subsidiary of Guangzhou Luxvisions Innovation Technology Limited.</t>
  </si>
  <si>
    <t>Communication Services (Primary); Interactive Media and Services (Primary); Interactive Media and Services (Primary); Media and Entertainment (Primary); Online Services (Primary); Information Retrieval Services; Information Technology; Infrastructure Services; Internet Services and Infrastructure; IT Services; Software and Services</t>
  </si>
  <si>
    <t xml:space="preserve">Asia / Pacific (Primary); Asia / Pacific Emerging Markets (Primary); China  (Primary); Far East (Primary); Asia / Pacific Developed Markets; Hong Kong </t>
  </si>
  <si>
    <r>
      <rPr>
        <sz val="8"/>
        <rFont val="Arial"/>
        <family val="2"/>
      </rPr>
      <t xml:space="preserve">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</si>
  <si>
    <t>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t>
  </si>
  <si>
    <t>Play Magnus AS (OB:PMG)</t>
  </si>
  <si>
    <t>OB:PMG</t>
  </si>
  <si>
    <t>Play Magnus AS operates in the chess industry worldwide. The company engages in the development of chess related applications, content, and events. It offers e-learning and entertainment services under the Chessable, chess24, Champions Chess Tour, New In Chess, Everyman Chess, iChess, Ginger GM, Aimchess, Magnus Chess Academy, and CoChess brands. It also organizes chess competitions through online. Play Magnus AS was incorporated in 2013 and is headquartered in Oslo, Norway.</t>
  </si>
  <si>
    <t>Courses: 10.3 (43.2%);
Subscriptions: 4.6 (19.1%);
Tour Revenue and Partnerships: 6.2 (26.3%);
Other: 2.7 (11.4%)</t>
  </si>
  <si>
    <t>Communication Services (Primary); Entertainment (Primary); Entertainment Software (Primary); Interactive Home Entertainment (Primary); Media and Entertainment (Primary); Entertainment Services; Interactive Media and Services; Interactive Media and Services; Movies and Entertainment; Online Services; Sports Services</t>
  </si>
  <si>
    <t>Europe (Primary); European Developed Markets (Primary); Norway (Primary); Oslo (Primary)</t>
  </si>
  <si>
    <t>Chess Growthco LLC is based in USA. Chess Growthco LLC operates as subsidiary of Chess.com, LLC.</t>
  </si>
  <si>
    <t>United States and Canada (Primary);
United States of America (Primary)</t>
  </si>
  <si>
    <t>Espen Agdestein AS
Espen Agdestein AS engages in consultancy in general, and purchase/sale of securities, investment, and real estate. The company was incorporated in 2010 and is based in Oslo, Norway.
Idekapital AS
Idekapital AS provides forecasting services. The company was founded in 2004 and is based in Oslo. Norway.
LT Holding Limited
LT Holding Limited is based in Gibraltar.
MagnusChess AS
MagnusChess AS engages in the promotion and branding, including appearances and social media events of Magnus Carlsen. The company was incorporated in 2006 and is based in Oslo, Norway.</t>
  </si>
  <si>
    <t>Breakthrough Initiatives Limited (United States and Canada (Primary); United States of America (Primary));
Espen Agdestein AS (Europe (Primary); European Developed Markets (Primary); Norway (Primary); Oslo (Primary));
Idekapital AS (Europe (Primary); European Developed Markets (Primary); Norway (Primary); Oslo (Primary));
Investinor Direkte AS (Europe (Primary); European Developed Markets (Primary); Norway (Primary); Sør-Trøndelag (Primary));
LT Holding Limited (Europe (Primary); European Developed Markets (Primary); Gibraltar  (Primary));
MagnusChess AS (Europe (Primary); European Developed Markets (Primary); Norway (Primary); Oslo (Primary))</t>
  </si>
  <si>
    <t>Abico Holdings Public Company Limited (SET:ABICO)</t>
  </si>
  <si>
    <t>SET:ABICO</t>
  </si>
  <si>
    <t>Abico Holdings Public Company Limited, together with its subsidiaries, engages in dairy farming business. It manufactures and sells UHT and pasteurized milk, and fruit juices. It is also involved in office space rental and agricultural business. The company was incorporated in 1992 and is based in Lam Luk Ka, Thailand.</t>
  </si>
  <si>
    <t>Segment Adjustment: .6 (.9%);
Manufacturing and Contract Manufacturing of Ready to Drink Milk,Drinks and Fruit Juice: 61.3 (96.4%);
Agriculture and Dairy Farm: 1.7 (2.6%)</t>
  </si>
  <si>
    <t>Thailand: 63.5 (100.0%)</t>
  </si>
  <si>
    <t>Consumer Staples (Primary); Dairy Products (Primary); Dairy Products and Eggs (Primary); Food Products (Primary); Food, Beverage and Tobacco (Primary); Milk (Primary); Packaged Foods and Meats (Primary); Agricultural Products; Beverages; Juices; Nonresidential Building Operators and Lessors; Office Building Operators and Lessors; Real Estate; Real Estate; Real Estate Management and Development; Real Estate Operating Companies; Real Estate Operators And Lessors; Soft Drinks</t>
  </si>
  <si>
    <t>Malee Group Public Company Limited, together with its subsidiaries, manufactures and distributes canned agriculture products, fruit juices, and non-alcohol beverages in Thailand and internationally. It offers UHT and pasteurized vegetable and fruit juices under the Malee, Malee Food Service, Malee Tropical, Malee In Season, Malee Homestyle, and Malee Coco brands; and UHT box drinking water under the Good Water brand name, and PET bottles under the Malee brand. The company also provides UHT boxes and pasteurized bottles under the brand name Farm Chokchai, as well as corn milk under the Malee I-Corn brand name; and TurBusta Maxx branded canned coffee. In addition, it offers canned seasonal fruits, including rambutan, rambutan stuffed with pineapple, lychees, longans, water chestnuts, sugar palm, mangoes, etc.; canned sweet corn; canned pineapple; and canned mixed fruits under the brand names Malee, First Choice, Farmer, and Malee Foods Service. Further, the company provides research and development services for scientifically transformation agriculture solutions.it also engages in the contract manufacturing and import and export businesses. The company was formerly known as Malee Sampran Public Company Limited and changed its name to Malee Group Public Company Limited in April 2016. Malee Group Public Company Limited was founded in 1978 and is based in Lam Luk Ka, Thailand.</t>
  </si>
  <si>
    <t>Maybank Securities Pte Ltd
Maybank Securities Pte Ltd provides stockbrokerage services to retail and institutional clients. The company’s trading platform offers investors with access to a range of products and services, such as stocks, warrants, exchange traded funds, real estate investment trust products, daily leverage certificates, and international markets. It also provides trading ideas and market insights. The company was incorporated in 1972 and is based in Singapore. Maybank Securities Pte Ltd operates as a subsidiary of Maybank Kim Eng Holdings Limited.
Thai NVDR Co., Ltd.
Thai NVDR Co., Ltd. engages in issuing and selling non-voting depository receipts (NVDRs) to local and foreign and individual and institutional investors. It offers the purchase or sale of listed company shares whose investors wish to trade through NVDRs. The company was founded in 2000 and is based in Bangkok, Thailand. Thai NVDR Co., Ltd. operates as a subsidiary of The Stock Exchange of Thailand.</t>
  </si>
  <si>
    <t>Maybank Securities Pte Ltd (Asia / Pacific (Primary); Asia / Pacific Developed Markets (Primary); Singapore  (Primary));
Thai NVDR Co., Ltd. (Asia / Pacific (Primary); Asia / Pacific Emerging Markets (Primary); South-East Asia (Primary); Thailand  (Primary))</t>
  </si>
  <si>
    <t>Renovacor, Inc. (NYSEAM:RCOR)</t>
  </si>
  <si>
    <t>NYSEAM:RCOR</t>
  </si>
  <si>
    <t>Renovacor, Inc., a biotechnology company, focuses on delivering various precision therapies to enhance the lives of patients and families battling genetically-driven cardiovascular and mechanistically-related diseases. It primarily focuses on the treatment of BCL2-associated athanogene 3 (BAG3) mutation-associated dilated cardiomyopathy (DCM). The company’s lead product candidate is REN-001, a recombinant adeno-associated virus 9-based gene therapy designed to deliver a functional BAG3 gene to augment BAG3 protein levels in cardiomyocytes, and slow or halt progression of BAG3 DCM. It is also developing a pipeline of BAG3-associated gene therapies for diseases with high unmet medical need associated with mutations in the BAG3 gene and mechanistically linked to BAG3's expression and function. The company was founded in 2013 and is based in Greenwich, Connecticut.</t>
  </si>
  <si>
    <t>Biotechnology (Primary); Biotechnology (Primary); Gene Research and Development (Primary); Health Care (Primary); Pharmaceuticals, Biotechnology and Life Sciences (Primary)</t>
  </si>
  <si>
    <t>Connecticut (Primary); Northeast (Primary); Stamford Area (Primary); United States and Canada (Primary); United States of America (Primary)</t>
  </si>
  <si>
    <t>Rocket Pharmaceuticals, Inc., together with its subsidiaries, operates as a multi-platform biotechnology company that focuses on developing gene therapies for rare and devastating diseases. It has three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Rocket Pharmaceuticals, Inc. is headquartered in Cranbury, New Jersey.</t>
  </si>
  <si>
    <t>New Jersey (Primary);
Northeast (Primary);
Trenton Area (Primary);
United States and Canada (Primary);
United States of America (Primary)</t>
  </si>
  <si>
    <t>Acorn Bioventures
Acorn Bioventures is a private equity and venture capital firm specializing in growth capital investments. The firm invests across stages in small-cap public and private biotechnology companies focused on bringing novel innovative medicines to patients. The firm provide value across the entire spectrum from seed financings, cross-over financings, IPOs, registered direct offerings, PIPEs, open market purchases, etc. Acorn Bioventures is based in the United States.
Altium Capital Management LP
Altium Capital Management LP is a privately owned hedge fund manager. Altium Capital Management LP is based New York, New York.
BioAdvance
BioAdvance is venture capital firm specializing in pre seed, seed, and start up investments. The firm seeks to invest in life sciences, therapeutic agents, diagnostics, health information technology, medical devices, research tools, and platform technologies focused on human health. It prefers to invest in Mid-Atlantic companies mainly based in the Southeastern region of Pennsylvania in the United States. The firm makes a maximum of $0.5 million equity investment. BioAdvance was founded in 2002 and is based in Radnor, Pennsylvania.
Broadview Ventures, Inc.
Broadview Ventures, Inc. is the venture capital arm of Leducq Foundation specializing in investments in seed/startup, series A, series B and early stage ventures. The firm prefers to invest in technology companies working in the areas of cardiovascular, metabolic, and neurovascular disease; therapeutics, devices, diagnostics, and regenerative therapies. Within therapeutics it focuses on small molecules and biologics. Within regenerative therapies it focuses on cell and gene therapies. Within devices it focuses on implantable, interventional and monitoring devices. Withing diagnostics it focuses on stand alone or companion diagnostics. The firm typically invests in companies based in the U.S. and Europe. It seeks to invest upto $1 million in equity. Broadview Ventures, Inc. was founded in 2008 and is based at Boston, Massachusetts with an additional office in Boston, Massachusetts.
Chardan Investments 2, LLC
Chardan Investments 2, LLC was formerly known as Chardan Investments III, LLC. The company was founded in 2018 and is based in the United States.
Citadel Advisors LLC
Citadel Advisors LLC is a privately owned hedge fund sponsor. The firm primarily provides its services to pooled investment vehicles. It invests in public equity, fixed income, commodity and alternative investment markets across the globe. The firm employs both fundamental and technical analysis to make its investments. It employs a combination of in-house and external research to make its investments. Citadel Advisors LLC is based in Chicago, Illinois. The firm operates as subsidiary of Citadel Advisors Holdings L.P.
Innogest SGR S.p.A
Innogest SGR S.p.A is a venture capital firm specializing in investments in growth capital. The firm seeks to invest in seed/ start-ups, early stage, and late stage investments. It does not provide any sort of debt. The firm seeks to invest in digital, healthcare, advanced mechanics, industrial technology, financial technology, new materials, biomedical devices and technologies and appliances, diagnostics, cardiovascular diseases, neurological disorders, oncology, clean energy, health technologies, medical devices and technology, innovative high value-added services, digital health, information and communications technology, energy, multimedia, mobile, and web technologies. It prefers to invest in cloud computing and Made in Italy: food, fashion, and design. The firm seeks to invest almost exclusively in Italy with a focus on north of Italy, however from time to time the firm may be interested in funding companies based abroad but with major and significant activities in Italy. It invests between €0.05 million ($0.06 million) and €2 million ($2.44 million) at the time of first round and over the lifetime of company, may deploy up to €7 million ($8.52 million) in a single company. The firm seeks to invest up to €0.25 million ($0.30 million) in case of seed investments. It seeks to invest between €0.25 million ($0.30 million) and €1 million ($1.22 million) in case of early stage investments. It seeks to invest up to $3.5 million over the life of the company. In case of late stage invests in companies with annual revenues up to €10 million ($12.18 million). It typically acquires a minority stake between 20 percent and 49 percent of the equity, with preferred rights and representation in the board of directors of the company. The firm prefers to hold its stake in the company for about three to five years. Innogest SGR S.p.A was founded in 2006 and is based in Milan, Italy with additional offices in Turin, Italy; Padova, Italy; Milano, Italy; Geneva, Switzerland and San Francisco, California.
New Leaf Venture Partners, LLC
New Leaf Venture Partners, LLC is a private equity and venture capital firm specializing in growth capital and PIPES transactions in incubation, seed, early, mid, and late venture, later stage investments in public and private companies. It seeks to invest in companies across all phases, from startup to public offerings and crossover rounds, IPOs, public financings as well as open market purchases. It prefers to invest in the healthcare sector including biopharmaceuticals products, commercial stage medical devices, healthcare-related information technology, life science tools, pharmaceutical research and development, medical device research equipment, and variety of stages in molecular diagnostics, information convergence, healthcare biological research, and laboratory infrastructure technologies. Within biopharmaceuticals, the firm seeks to invest in drug development, clinical trial design, and pharmaceutical markets. Within life science tools, it seeks to invest in research tools that accelerate the discovery process, uncover novel insights into the biology of disease and health, or personalize diagnoses and treatment. Within Information Convergence, it focuses on enabling the transformation of healthcare and the life sciences by increasing quality and efficiency through the convergence of technology and information-based products and applications. It prefers to invest between $5 million and $30 million in its portfolio companies with revenues exceeding $100 million. The firm typically seeks to take a board seat in its portfolio companies. New Leaf Venture Partners, LLC was founded in 2005 and is based in New York, New York.
Novartis Venture Funds
Novartis Venture Funds is a private equity and venture capital arm of Novartis AG specializing in investments in early startup companies, seed, growth capital, Series A, and later stage investment. The firm is stage agnostic and makes early, mid and late venture investments. It seeks to invest in biotech/biopharma, medical devices and diagnostics, and life sciences companies with a focus on new novel therapeutics and platforms; medical devices and implants; diagnostics and biomarkers; and drug delivery and biopolymers. The firm primarily invests globally focusing on private and public companies based in North America with a focus on the United States, Canada, Europe, Switzerland, Israel, and Asia Pacific with a focus on South Korea. It seeks to invest between $15 million and $30 million per company over its life, but it can be as little as $0.1 million to get started. The firm invests through equity participation either as lead or co-lead investor and also makes follow-on investments in its portfolio companies. It seeks board or observer representation in its portfolio companies. The firm prefers to hold minority stake with a minimum of 25% in its portfolio companies. Novartis Venture Funds was founded in May 1996 and is based in Basel, Switzerland with an additional office in Cambridge, Massachusetts.
RTW Investments, LP
RTW Investments, LP is an employee owned hedge fund sponsor. The firm provides its services to pooled investment vehicles. It also manages separate client-focused equity and fixed income portfolios. The firm also manages equity mutual funds. It invests in the public equity and fixed income markets across the globe. The firm conducts fundamental research to make its investments. It conducts in-house research to make its investments. The firm was formerly known as RTW Investments, LLC. RTW Investments, LP was founded in February 2010 and is based in New York, New York.</t>
  </si>
  <si>
    <t>Acorn Bioventures (New York (Primary); New York City Area (Primary); Northeast (Primary); United States and Canada (Primary); United States of America (Primary));
Altium Capital Management LP (New York (Primary); New York City Area (Primary); Northeast (Primary); United States and Canada (Primary); United States of America (Primary));
BioAdvance (Great Lakes (Primary); Pennsylvania (Primary); Philadelphia Area (Primary); United States and Canada (Primary); United States of America (Primary));
Broadview Ventures, Inc. (Boston Area (Primary); Massachusetts (Primary); Northeast (Primary); United States and Canada (Primary); United States of America (Primary));
Chardan Investments 2, LLC (United States and Canada (Primary); United States of America (Primary));
Citadel Advisors LLC (Florida (Primary); Miami Area (Primary); Southeast (Primary); United States and Canada (Primary); United States of America (Primary));
Innogest SGR S.p.A (Europe (Primary); European Developed Markets (Primary); Italy (Primary); California; Switzerland; Turin; United States and Canada; United States of America; West Coast);
New Leaf Venture Partners, LLC (New York (Primary); New York City Area (Primary); Northeast (Primary); United States and Canada (Primary); United States of America (Primary));
Novartis Venture Funds (Basel-Stadt (Primary); Europe (Primary); European Developed Markets (Primary); Switzerland (Primary); Boston Area; Massachusetts; Northeast; United States and Canada; United States of America);
RTW Investments, LP (New York (Primary); New York City Area (Primary); Northeast (Primary); United States and Canada (Primary); United States of America (Primary))</t>
  </si>
  <si>
    <t>As of May 20, 2020, Zyla Life Sciences was acquired by Assertio Holdings, Inc. Zyla Life Sciences, a commercial-stage life sciences company, focuses on the development and marketing of various treatments for patients and healthcare providers. The company has a portfolio of various treatments for various types of pain and inflammation. Its commercial products include SPRIX nasal spray, a non-steroidal anti-inflammatory drug indicated in adult patients for the short-term management of moderate to moderately severe pain that requires analgesia at the opioid level; ZORVOLEX, a novel formulation of diclofenac; VIVLODEX, a SoluMatrix formulation of meloxicam approved for osteoarthritis pain; INDOCIN suppositories; INDOCIN oral suspension products; and OXAYDO, an immediate-release oxycodone product for the management of acute and chronic pain severe enough to require an opioid analgesic, and for which alternative treatments are inadequate. The company was formerly known as Egalet Corporation. Zyla Life Sciences was founded in 2010 and is headquartered in Wayne, Pennsylvania.</t>
  </si>
  <si>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</si>
  <si>
    <t>Great Lakes (Primary);
Illinois (Primary);
Palatine Area (Primary);
United States and Canada (Primary);
United States of America (Primary)</t>
  </si>
  <si>
    <t>Omega Fund Management Ltd is a private equity firm specializing in buyouts. It seeks to invest through its fund and specializes in acquisition financing. Omega Fund Management Ltd is based in Cayman Islands. Omega Fund Management Ltd operates as a subsidiary of Omega Fund Management, LLC</t>
  </si>
  <si>
    <t>Jinke Smart Services Group Co., Ltd. provides space property management, community value-added, local catering, and smart living technology services in the People’s Republic of China. The company also offers construction management, decoration, cultural management, trading, advertising, consulting, and hotel management services. It provides its services to property developers, property owners, residents, tenants, and governmental authorities. The company was formerly known as Jinke Property Service Group Co., Ltd. The company was founded in 2000 and is headquartered in Chongqing, China. Jinke Smart Services Group Co., Ltd. is a subsidiary of Jinke Property Group Co., Ltd.</t>
  </si>
  <si>
    <t>Real Estate &amp; Property Managers: 887.5 (100.0%)</t>
  </si>
  <si>
    <t>People's Republic of China: 887.5 (100.0%)</t>
  </si>
  <si>
    <t>Nonresidential Property Managers (Primary); Real Estate (Primary); Real Estate (Primary); Real Estate Management and Development (Primary); Real Estate Management Services (Primary); Real Estate Operating Companies (Primary); Residential Property Managers (Primary); Advertising; Building Care and Improvement Services; Capital Goods; Catering Services; Commercial and Professional Services; Commercial Services and Supplies; Communication Services; Construction and Engineering; Construction and Engineering; Construction Management Services; Construction Support Services; Consulting Services; Consumer Discretionary; Consumer Services; Diversified Support Services; Hotels; Hotels And Motels; Hotels, Resorts and Cruise Lines; Hotels, Restaurants and Leisure; Industrials; Lodging; Media; Media and Entertainment; Professional Services; Real Estate Agents And Brokers; Real Estate Services; Research and Consulting Services; Restaurants; Trading Companies and Distributors; Trading Companies and Distributors; Travel and Tourism Services</t>
  </si>
  <si>
    <t>Boyu Capital Consultancy Co., Ltd. is a private equity firm specializing in buyout investments in China. The firm seeks to invest in media, technology, healthcare, consumer, retail, and financial services sectors in China. Boyu Capital Consultancy Co., Ltd. was founded on September 28, 2010 and is based in Hong Kong with an additional office in Beijing, China.</t>
  </si>
  <si>
    <t>Heritage Southeast Bancorporation, Inc. (OTCPK:HSBI)</t>
  </si>
  <si>
    <t>OTCPK:HSBI</t>
  </si>
  <si>
    <t>Heritage Southeast Bancorporation, Inc. operates as the bank holding company for Heritage Southeast Bank that provides a range of commercial and consumer banking products and services primarily in North and South Metro Atlanta, southeastern Georgia, and Northeastern Florida. The company offers checking and savings, money market, and individual retirement accounts, as well as certificates of deposit; personal, home equity, mortgage, term, small business administration, commercial real estate, and construction loans; personal lines of credit; accounts receivable financing; credit and debit cards; and mobile, online, and telephone banking services, as well as cash management, courier, and remote deposit services. The company was founded in 1995 and is based in Jonesboro, Georgia.</t>
  </si>
  <si>
    <t>Banking: 71.9 (100.0%)</t>
  </si>
  <si>
    <t>United States: 71.9 (100.0%)</t>
  </si>
  <si>
    <t>Georgia (Primary); North Metro Area (Primary); Southeast (Primary); United States and Canada (Primary); United States of America (Primary)</t>
  </si>
  <si>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</si>
  <si>
    <t>Gulfport Area (Primary);
Mississippi (Primary);
Southeast (Primary);
United States and Canada (Primary);
United States of America (Primary)</t>
  </si>
  <si>
    <t>Honda Tsushin Kogyo Co., Ltd. (TSE:6826)</t>
  </si>
  <si>
    <t>TSE:6826</t>
  </si>
  <si>
    <t>Honda Tsushin Kogyo Co., Ltd. manufactures and sells electronic components in Japan. It offers connectors for use in Internet information infrastructure, such as FA equipment, machine tools, and office equipment; and advanced driving assistant system and automatic driving system connectors used in-vehicle cameras and ECUs in the automotive industry. The company also constructs virtual servers; and develops hardware control programs and IoT, as well as maintains and operates various systems for information and communications technology sector. In addition, it engages in the system design and software development activities. Honda Tsushin Kogyo Co., Ltd. was incorporated in 1947 and is headquartered in Tokyo, Japan.</t>
  </si>
  <si>
    <t>Electronic Components (Primary); Electronic Components (Primary); Electronic Connectors (Primary); Electronic Equipment, Instruments and Components (Primary); Information Technology (Primary); Technology Hardware and Equipment (Primary); Application Software; Development Consulting; Information Technology (IT) Consulting; IT Consulting and Other Services; IT Services; Services Outsourcing; Software; Software and Services</t>
  </si>
  <si>
    <t>Asia / Pacific (Primary); Asia / Pacific Developed Markets (Primary); Japan  (Primary); Tokyo</t>
  </si>
  <si>
    <t>MinebeaMitsumi Inc. manufactures and supplies machined components, and electronic devices and components in Japan, Europe, the United States, Asia, and internationally. It operates through four segments: Machined Components, Electronic Devices and Components, MITSUMI Business, and U-Shin business segment. The company offers bearing products, including miniature and small-sized ball bearings, rod end and spherical bearings, roller bearings, bushings, precision machined parts for aircraft, and medium- and large-sized ball bearings for aerospace use. It also provides bearing-related products, such as pivot assemblies and precision mechanical assemblies; and fasteners, defense related special components, and electromagnetic clutches and brakes. In addition, the company offers rotary components comprising fan motors, blowers, hybrid type stepping motors, PM stepping motors, small diameter/high speed PM stepping motors, brush DC motors, small brushless motors, power brushless motors, polygon mirror scanner motors, HDD spindle motors, high-pressure blowers, rotation angle sensors, fan units, and FDB motors. Further, it provides lighting devices for LCDs; resonant devices; and measuring components comprising strain gauges, force sensors, load cells, pressure gauges, torque transducers, vector sensors, digital indicators, and tensile and compression testing machines; sensors and sensor related products; coils, switches, and connectors; frequency and optical devices, power supply components, industrial machinery components, home security products, automotive components, and semiconductors. It offers its products for use in PCs and peripheral equipment, information and telecommunications equipment, household electrical appliances, automobiles, and aircraft parts. The company was formerly known as Minebea Co., Ltd. and changed its name to MinebeaMitsumi Inc. in January 2017. MinebeaMitsumi Inc. was incorporated in 1951 and is headquartered in Tokyo, Japan.</t>
  </si>
  <si>
    <t>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MUFG Bank, Ltd.
MUFG Bank, Ltd. provides various banking and financial products and services to individuals and corporate customers in the Americas, Europe, the Middle East, Africa, Asia, and Oceania. The company operates through Digital Service Business Unit, Retail &amp; Commercial Banking Business Unit, Japanese Corporate &amp; Investment Banking Business Unit, Global Commercial Banking Business Unit, Global Corporate &amp; Investment Banking Business Unit, Global Markets Business Unit, and Other Units segments. It offers corporate and investment banking services, including syndication and cross border syndication loans; structured finance services, such as project, export credit agency, leveraged buyout/management buyout/corporate M&amp;A, real estate, and ship finance; and asset finance services comprising securitization solutions, asset-based lending, accounts receivable purchases programs, and supply chain finance. The company also provides sales and trading, asset and liability management, strategic investment, and back-office services; cash management services consisting of liquidity management, payment solutions, account reconciliation, and online foreign exchange contract solutions; trade finance services; and transaction services, such as custody, and cash and securities clearing services to financial institutions. In addition, it offers trust banking, securities, credit cards, consumer finance, leasing, funds and securities transactions, settlement, and other services. The company was formerly known as The Bank of Tokyo-Mitsubishi UFJ, Ltd. and changed its name to MUFG Bank, Ltd. in April 2018. The company was founded in 1919 and is headquartered in Chiyoda, Japan. MUFG Bank, Ltd. is a subsidiary of Mitsubishi UFJ Financial Group, Inc.
Nippon Life Insurance Company
Nippon Life Insurance Company, together with its subsidiaries, engages in the insurance and insurance-related businesses in Japan and internationally. It offers whole life and term life insurance, and term life insurance with survival benefits; dread disease, physical disability, and nursing care insurance; general medical, cancer medical, and limited injury insurance; annuity and endowment insurance; juvenile, children’s general medical, and education endowment insurance; longevity and single-payment; automobile and fire insurance products; and after-sales service, as well as consultation service on health, nursing care, and childcare matters to individual customers. The company also provides survivor coverage, disability coverage, medical coverage, retirement coverage, asset formation promotion, home loan, and asset formation incentive plans to corporate customers. In addition, it engages in the corporate pension system management, insurance policy confirmation, life insurance policy solicitation, and non-life insurance agency businesses. Further, the company provides investment management and advisory, type II financial instrument, trust banking, credit guarantee, leasing, venture capital, building management, discretionary investment contact, and finance agency services. Additionally, it engages in employment placement, goods mediation and sale, printing and bookbinding, clerical agency, software development, information processing, system administration and management, receiving agency, survey and research, and information services. The company was formerly known as Nippon Life Assurance Co., Ltd. and changed its name to Nippon Life Insurance Company in 1947. Nippon Life Insurance Company was founded in 1889 and is headquartered in Osaka, Japan.
Panasonic Corporation
Panasonic Corporation engages in the manufacturing and sales of electronic appliances, heating and ventilation, food distribution, and electrical equipment. The company was founded in 1918 and is based in Minato, Japan. Panasonic Corporation operates as a subsidiary of Panasonic Holdings Corporation.
Panasonic Holdings Corporation (TSE:6752)
Panasonic Holdings Corporation, together with its subsidiaries, develops, manufactures, sells, and services various electrical and electronic products worldwide. It operates through Appliances, Life Solutions, Connected Solutions, Automotive, and Industrial Solutions segments. The Appliances segment offers air conditioners, refrigerators, washing machines, vacuum cleaners, microwave ovens, rice cookers, personal care products, TVs, digital cameras, video equipment, home audio equipment, fixed-phones, show cases, compressors, and fuel cells. The Life Solutions segment provides lighting fixtures, lamps, wiring devices, solar photovoltaic systems, spatial sterilizing/deodorizing equipment, interior and exterior furnishing materials, ventilation and air conditioning equipment, air purifiers, bicycles, and nursing care related products, as well as kitchen and bath products. The Connected Solutions segment offers aircraft in-flight entertainment systems and communications services, electronic component mounting machines, welding equipment, PCs and tablets, projectors, and professional AV systems, as well as solutions for various industries. The Automotive segment provides automotive-use infotainment systems, head-up displays, automotive audio systems, automotive switches, vehicle camera modules, advanced driver assistance systems, automotive mirrors, and cylindrical and prismatic lithium-ion batteries, as well as devices and systems for electric automobiles. The Industrial Solutions segment offers relays, switches, power supply products, industrial motors and sensors, capacitors, coils, resistors, electronic circuit board materials, semiconductors, and LCD panels, as well as small lithium–ion, dry, and micro batteries. The company was formerly known as Panasonic Corporation. Panasonic Holdings Corporation was founded in 1918 and is headquartered in Kadoma, Japan.
SMBC Nikko Securities Inc.
SMBC Nikko Securities Inc., a securities company, provides a range of financial products and services for individual and corporate clients in Japan and internationally. It offers asset management consulting services through a network of branches, online trade, and call centers that allow clients to trade financial products and equities. The company also provides M&amp;A and financing solutions; trading capabilities and financial products to institutional investors; and investment information through researching and analyzing earnings and stock price trends of sectors and companies. In addition, it offers underwriting, stock broking, M&amp;A advisory services, etc., as well as arranges Samurai bonds. SMBC Nikko Securities Inc. has Strategic Alliances with Jefferies Financial Group, Inc., Sumitomo Mitsui Financial Group, Inc., and Sumitomo Mitsui Banking Corporation. SMBC Nikko Securities Inc. was formerly known as Nikko Cordial Securities Inc. and changed its name to SMBC Nikko Securities Inc. in April 2011. SMBC Nikko Securities Inc. was incorporated in 2009 and is based in Chiyoda, Japan. As of October 2016, SMBC Nikko Securities Inc. operates as a subsidiary of Sumitomo Mitsui Financial Group, Inc.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
Tokyo Small and Medium Business Investment &amp; Consultation Co., Ltd.
Tokyo Small and Medium Business Investment &amp; Consultation Co., Ltd. is a private equity and venture capital firm which specializes in investment in manufacturing companies. Tokyo Small and Medium Business Investment &amp; Consultation Co. Ltd. was founded in 1963 and is based in Tokyo, Japan.</t>
  </si>
  <si>
    <t>Business Partner Stockholding Association of Honda Tsushin Kogyo (Asia / Pacific (Primary); Asia / Pacific Developed Markets (Primary); Japan  (Primary));
Custody Bank of Japan, Ltd. (Asia / Pacific (Primary); Asia / Pacific Developed Markets (Primary); Japan  (Primary));
Employee Stockholding Association of Honda Tsushin Kogyo (Asia / Pacific (Primary); Asia / Pacific Developed Markets (Primary); Japan  (Primary));
MUFG Bank, Ltd. (Asia / Pacific (Primary); Asia / Pacific Developed Markets (Primary); Japan  (Primary); Tokyo (Primary); Africa / Middle East; Alberta; Argentina; Asia / Pacific Emerging Markets; Atlanta Area; Australia ; California; Canada; Capital Federal; Chicago Area; Chile; China ; Colombia; England; Europe; European Developed Markets; Far East; France; Gauteng; Georgia; Germany; Great Lakes; Greater London; Guangdong Province; Hessen; Hong Kong ; Houston Area; Ile-de-France; Illinois; Korea, South ; Latin America and Caribbean; Los Angeles Area; Malaysia ; Middle East; New Jersey; New South Wales; New York; New York City Area; New Zealand ; North Rhine-Westphalia; Northeast; Ontario; Peru; Philippines ; Region Metropolitana (Santiago); San Francisco Area; Seattle Area; Singapore ; South Africa; South America; South-East Asia; Southeast; Southwest; Sub-Saharan Africa; Taiwan ; Texas; Turkey ; United Arab Emirates ; United Kingdom; United States and Canada; United States of America; Victoria; Washington; West Coast; Western Australia; Wilayah Persekutuan);
Nippon Life Insurance Company (Asia / Pacific (Primary); Asia / Pacific Developed Markets (Primary); Japan  (Primary); England; Europe; European Developed Markets; Germany; Greater London; Hessen; United Kingdom);
Panasonic Corporation (Asia / Pacific (Primary); Asia / Pacific Developed Markets (Primary); Japan  (Primary));
Panasonic Holdings Corporation (TSE:6752) (Asia / Pacific (Primary); Asia / Pacific Developed Markets (Primary); Japan  (Primary); Osaka (Primary); Kanagawa; Shiga; Tokyo);
SMBC Nikko Securities Inc. (Asia / Pacific (Primary); Asia / Pacific Developed Markets (Primary); Japan  (Primary); Tokyo (Primary); England; Europe; European Developed Markets; Greater London; New York; Northeast; Singapore ; United Kingdom; United States and Canada; United States of America);
The Master Trust Bank of Japan, Ltd. (Asia / Pacific (Primary); Asia / Pacific Developed Markets (Primary); Japan  (Primary));
Tokyo Small and Medium Business Investment &amp; Consultation Co., Ltd. (Asia / Pacific (Primary); Asia / Pacific Developed Markets (Primary); Japan  (Primary))</t>
  </si>
  <si>
    <t>Panasonic Holdings Corporation (TSE:6752) (21,496.8)</t>
  </si>
  <si>
    <t>CANARIABIO Inc. engages in the manufacture and sale of compounded feed. Its primary products include poultry and pig feed. The company was founded in 1983 and is headquartered in Cheonan-si, South Korea.</t>
  </si>
  <si>
    <t>Agricultural Products (Primary); Consumer Staples (Primary); Food Products (Primary); Food, Beverage and Tobacco (Primary); Animal Feed; Livestock Feed; Packaged Foods and Meats</t>
  </si>
  <si>
    <t>Asia / Pacific (Primary); Asia / Pacific Developed Markets (Primary); Chungcheongnam-do (Primary); Korea, South  (Primary)</t>
  </si>
  <si>
    <t>CANARIABIO Inc.
CANARIABIO Inc. manufactures car parts and accessories for motor vehicles. The company manufactures carpet parts, luggage trim, wheel guard, and undercovers for motor vehicles. CANARIABIO Inc. was formerly known as DUAL CORPORATION and changed its name to CANARIABIO Inc. in December 2021. CANARIABIO Inc. was incorporated in 1995 and is based in Seoul, South Korea.</t>
  </si>
  <si>
    <t>CANARIABIO Inc. (Asia / Pacific (Primary); Asia / Pacific Developed Markets (Primary); Korea, South  (Primary));
High Ride Consortium No.1 Association (Asia / Pacific (Primary); Asia / Pacific Developed Markets (Primary); Korea, South  (Primary));
Widefield Cooperative (Asia / Pacific (Primary); Asia / Pacific Developed Markets (Primary); Korea, South  (Primary))</t>
  </si>
  <si>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</si>
  <si>
    <t>Consumer Robots: 1,281.0 (100.0%)</t>
  </si>
  <si>
    <t>United States: 665.7 (52.0%);
Japan: 210.8 (16.5%);
Emea: 304.6 (23.8%);
Other: 99.9 (7.8%)</t>
  </si>
  <si>
    <t>Household Appliances</t>
  </si>
  <si>
    <t>Consumer Discretionary (Primary); Consumer Durables and Apparel (Primary); Floor Care Equipment (Primary); Household Appliances (Primary); Household Durables (Primary); Vacuum Cleaners (Primary); Internet and Direct Marketing Retail; Internet and Direct Marketing Retail; Online Specialty Retail; Retailing</t>
  </si>
  <si>
    <t>Massachusetts (Primary); Northeast (Primary); United States and Canada (Primary); United States of America (Primary); Worcester Area (Primary); Asia / Pacific; Asia / Pacific Developed Markets; Hong Kong ; Kowloon</t>
  </si>
  <si>
    <r>
      <rPr>
        <sz val="8"/>
        <rFont val="Arial"/>
        <family val="2"/>
      </rPr>
      <t xml:space="preserve">Seattle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Washington (Primary);
West Coast (Primary);
Asia / Pacific;
Asia / Pacific Developed Markets;
Asia / Pacific Emerging Markets;
Boston Area;
Brazil;
California;
Charlotte Area;
China ;
Colorado;
Delaware;
Denver Area;
England;
Europe;
European Developed Markets;
Far East;
Georgia;
Great Lakes;
Greater London;
Illinois;
Independence Area;
India ;
Indian Sub-Continent;
Japan ;
Kansas;
Karnataka;
Las Vegas Area;
Latin America and Caribbean;
Luxembourg;
Maharashtra;
Massachusetts;
Midatlantic;
Midwest;
Mountain;
Nevada;
New York;
New York City Area;
North Carolina;
Northeast;
Northern Virginia Area;
Oregon;
Portland Area;
Sacramento Area;
San Francisco Area;
San Jose Area;
São Paulo;
South America;
Southeast;
Southwest;
Tokyo;
United Kingdom;
Virginia;
Washington Area;
Washington, D. C.;
Wilmington Area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</si>
  <si>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Pictet Asset Management S.A.
Pictet Asset Management S.A. is a privately owned investment manager. The firm provides its services to individuals, pension funds, mutual funds, sovereign wealth funds, and financial institutions. It manages separate client-focused portfolios. The firm also manages mutual funds, hedge funds, and fund of funds for its clients. It invests in public equity, fixed income, and alternative markets of the world. The firm conducts fundamental and quantitative research with a bottom-up approach to make investments. It employs in-house research to make investments. The firm is based in Geneva, Switzerland with an additional office in Zurich, Switzerland. Pictet Asset Management S.A. operates as a subsidiary of Pictet Asset Management Limited.
PRIMECAP Management Company
PRIMECAP Management Company is an employee owned investment manager. The firm provides its services to investment companies, pooled investment vehicles, pension and profit sharing plans, charitable organizations, and sovereign wealth funds. It manages separate client-focused equity portfolios. The firm launches and manages equity mutual funds. It invests in the public equity markets. The firm employs fundamental analysis along with bottom-up stock picking approach to create its portfolios. It employs a combination of in-house and external research to make its investments. PRIMECAP Management Company was founded in September 1983 and is based in Pasadena,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</si>
  <si>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Pictet Asset Management S.A. (Europe (Primary); European Developed Markets (Primary); Geneva (Primary); Switzerland (Primary); Asia / Pacific; Asia / Pacific Developed Markets; Singapore );
PRIMECAP Management Company (California (Primary); Los Angeles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</si>
  <si>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Hitachi Transport System, Ltd. provides integrated third party logistics services for corporate customers in Japan and internationally. The company offers logistics system building, information control, inventory control, orders control, processing for distribution, logistics center operation, factory logistics, transportation, customs clearance, and international nonstop delivery through land/ocean/air transportation. Its logistics services also include the transportation, installation, and setting of general cargo, heavy machineries, and artworks; factory and office moving services; warehousing and trunk room services; and collection and transportation of industrial waste, as well as logistics consulting, etc. The company was formerly known as Hitachi Express Co., Ltd. and changed its name to Hitachi Transport System, Ltd. in July 1985. The company was founded in 1950 and is headquartered in Tokyo, Japan.</t>
  </si>
  <si>
    <t>Others: 225.8 (4.0%);
Domestic Logistics: 2,888.5 (51.3%);
International Logistics: 2,517.6 (44.7%)</t>
  </si>
  <si>
    <t>Segment Adjustment: 90.9 (1.7%);
Japan: 3,379.1 (61.5%);
Europe: 706.7 (12.9%);
North America: 561.0 (10.2%);
Asia: 448.5 (8.2%);
China: 312.6 (5.7%)</t>
  </si>
  <si>
    <t>Air Freight and Logistics (Primary); Air Freight and Logistics (Primary); Industrials (Primary); Services Incidental to Road Transportation of Freight (Primary); Transportation (Primary); Commercial and Professional Services; Commercial Services and Supplies; Consulting Services; Diversified Support Services; Environmental and Facilities Services; Marine; Marine; Marine Transportation Of Freight; Professional Services; Research and Consulting Services; Road and Rail; Road Transportation of Freight; Sanitary Services; Trucking; Warehousing and Storage</t>
  </si>
  <si>
    <t>BNY GCM CLIENT ACCOUNT JPRD AC ISG (FE-AC)
BNY GCM CLIENT ACCOUNT JPRD AC ISG (FE-AC) is based in Japan.
Custody Bank of Japan, Ltd. (Trust Account)
Custody Bank of Japan, Ltd. (Trust Account) is based in Japan.
Oasis Management Company Ltd.
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
SG Holdings Co.,Ltd. (TSE:9143)
SG Holdings Co.,Ltd., through its subsidiaries, engages in the delivery, logistics, and real estate businesses in Japan and internationally. It offers domestic or international delivery services; logistics solutions, including warehouse storage, needle and product inspection, and logistics processing to sea, air, and land transport; and international transport, customs clearance, and regional transport and delivery services. The company also operates, manages, and leases real estate facilities; and engages in renewable energy business. In addition, it develops, operates, and maintains in IT systems; operates temporary staffing business; and operates casualty insurance agency for transport operations and truck fuel sales. The company was founded in 1957 and is headquartered in Kyoto, Japan.
State Street Bank and Trust Company 510311
State Street Bank and Trust Company 510311 is based in Japan.
State Street Bank and Trust Company 510312
State Street Bank and Trust Company 510312 is based in Japan.
The Master Trust Bank of Japan, Ltd. (Trust Account)
The Master Trust Bank of Japan, Ltd. (Trust Account) is based in Japan.</t>
  </si>
  <si>
    <t>BNY GCM CLIENT ACCOUNT JPRD AC ISG (FE-AC) (Asia / Pacific (Primary); Asia / Pacific Developed Markets (Primary); Japan  (Primary));
Custody Bank of Japan, Ltd. (Trust Account) (Asia / Pacific (Primary); Asia / Pacific Developed Markets (Primary); Japan  (Primary));
Goldman Sachs &amp; Co. REG (Asia / Pacific (Primary); Asia / Pacific Developed Markets (Primary); Japan  (Primary));
Oasis Management Company Ltd. (Caribbean (Primary); Cayman Islands (Primary); Latin America and Caribbean (Primary));
SG Holdings Co.,Ltd. (TSE:9143) (Asia / Pacific (Primary); Asia / Pacific Developed Markets (Primary); Japan  (Primary));
State Street Bank and Trust Company 510311 (Asia / Pacific (Primary); Asia / Pacific Developed Markets (Primary); Japan  (Primary));
State Street Bank and Trust Company 510312 (Asia / Pacific (Primary); Asia / Pacific Developed Markets (Primary); Japan  (Primary));
The Master Trust Bank of Japan, Ltd. (Trust Account) (Asia / Pacific (Primary); Asia / Pacific Developed Markets (Primary); Japan  (Primary))</t>
  </si>
  <si>
    <t>SG Holdings Co.,Ltd. (TSE:9143) (9,684.1)</t>
  </si>
  <si>
    <t>Alviva Holdings Limited provides information and communication technology (ICT) products and services in South Africa, rest of Africa, and internationally. It operates through three segments: ICT Distribution, Services and Solutions, and Financial Services. The ICT Distribution segment imports, assembles, distributes, and sells hardware and software products in sub-Saharan African markets through reseller channels and retail chains. The Services and Solutions segment provides systems integration and ICT solutions, including cybersecurity, application development, and artificial intelligence, as well as undertakes projects in the renewable energy. The Financial Services segment offers finance solutions to business entities in the SMME and commercial sectors. The company was formerly known as Pinnacle Holdings Limited and changed its name to Alviva Holdings Limited in March 2017. Alviva Holdings Limited was incorporated in 1986 and is based in Midrand, South Africa.</t>
  </si>
  <si>
    <t>Financial Services: 13.4 (.9%);
Services and Solutions: 325.2 (22.0%);
ICT Distribution: 1,142.1 (77.1%)</t>
  </si>
  <si>
    <t>South Africa: 1,367.5 (95.5%);
Africa (Excluding South Africa): 58.6 (4.1%);
Other: 5.1 (.4%)</t>
  </si>
  <si>
    <t>Technology Distributors</t>
  </si>
  <si>
    <t>Communications Equipment Distribution (Primary); Electronic Equipment, Instruments and Components (Primary); Information Technology (Primary); Software Distribution (Primary); Technology Distributors (Primary); Technology Hardware and Equipment (Primary); Technology Hardware and Equipment Distribution (Primary); Artificial Intelligence Software; Business Credit Agencies; Capital Goods; Construction and Engineering; Construction and Engineering; Credit Agencies; Diversified Financial Services; Diversified Financials; Financials; Industrials; Information Technology (IT) Consulting; Insurance; Insurance; Insurance Brokers; IT Consulting and Other Services; IT Services; Security Software; Services Outsourcing; Software; Software and Services; Software Research ; Specialized Finance; System and Platform Integration; Systems Software; Website Security Software</t>
  </si>
  <si>
    <t>DY Investments 3 Proprietary Limited
DY Investments 3 Proprietary Limited is based in South Africa.
Tham Investments Proprietary Limited
Tham Investments Proprietary Limited was incorporated in 2019 and is based in Midrand, South Africa.</t>
  </si>
  <si>
    <t>DY Investments 3 Proprietary Limited (Africa / Middle East (Primary); South Africa (Primary); Sub-Saharan Africa (Primary));
Tham Investments Proprietary Limited (Africa / Middle East (Primary); Gauteng (Primary); South Africa (Primary); Sub-Saharan Africa (Primary))</t>
  </si>
  <si>
    <t>INOX Leisure Limited (BSE:532706)</t>
  </si>
  <si>
    <t>BSE:532706</t>
  </si>
  <si>
    <t>INOX Leisure Limited operates and manages multiplexes and cinema theatres under the INOX brand name in India. As of November 25, 2022, it operated 167 multiplexes and 712 screens in 74 cities. The company was incorporated in 1999 and is based in Mumbai, India.</t>
  </si>
  <si>
    <t>Theatrical Exhibition: 193.0 (100.0%)</t>
  </si>
  <si>
    <t>India: 193.0 (100.0%)</t>
  </si>
  <si>
    <t>Communication Services (Primary); Entertainment (Primary); Entertainment Venues (Primary); Media and Entertainment (Primary); Motion Picture Theaters (Primary); Movies and Entertainment (Primary)</t>
  </si>
  <si>
    <t>PVR Limited, a theatrical exhibition company, engages in the exhibition, distribution, and production of movies. The company is involved in the in-house advertisement activities; sale of food and beverages; and gaming and restaurant businesses. As of November 24, 2022, it operated a network of 876 screens at 176 properties in India and Sri Lanka. PVR Limited was incorporated in 1995 and is based in Gurugram, India.</t>
  </si>
  <si>
    <t>Asia / Pacific (Primary);
Asia / Pacific Emerging Markets (Primary);
Haryana (Primary);
India  (Primary);
Indian Sub-Continent (Primary)</t>
  </si>
  <si>
    <t>GFL Limited (NSEI:GFLLIMITED)
GFL Limited operates and manages multiplexes and cinema theatres in India. As of June 30, 2022, the company operated 163 multiplexes with 692 screens and a total seating capacity of 1,55,218 in 73 cities under the INOX brand name. It also engages in the real estate and property development activities. The company was formerly known as Gujarat Fluorochemicals Limited and changed its name to GFL Limited in July 2019. The company was incorporated in 1987 and is based in Mumbai, India.
INOX Infrastructure Limited
INOX Infrastructure Limited was incorporated in 2007 and is based in New Delhi, India.</t>
  </si>
  <si>
    <t>GFL Limited (NSEI:GFLLIMITED) (Asia / Pacific (Primary); Asia / Pacific Emerging Markets (Primary); India  (Primary); Indian Sub-Continent (Primary); Maharashtra (Primary); Gujarat);
INOX Infrastructure Limited (Asia / Pacific (Primary); Asia / Pacific Emerging Markets (Primary); Delhi (Primary); India  (Primary); Indian Sub-Continent (Primary))</t>
  </si>
  <si>
    <t>GFL Limited (NSEI:GFLLIMITED) (91.3)</t>
  </si>
  <si>
    <t>Poshmark, Inc. (NasdaqGS:POSH)</t>
  </si>
  <si>
    <t>NasdaqGS:POSH</t>
  </si>
  <si>
    <t>Poshmark, Inc. operates as a social marketplace for new and secondhand style products in the United States, Canada, India, and Australia. The company offers apparel, footwear, home, beauty, and pet products, as well as accessories. As of December 31, 2021, it had 7.6 million active buyers. The company was formerly known as GoshPosh, Inc. and changed its name to Poshmark, Inc. in 2011. Poshmark, Inc. was incorporated in 2011 and is headquartered in Redwood City, California.</t>
  </si>
  <si>
    <t>Internet Information Providers: 352.6 (100.0%)</t>
  </si>
  <si>
    <t>Consumer Discretionary (Primary); Internet and Direct Marketing Retail (Primary); Internet and Direct Marketing Retail (Primary); Online Accessory Retail (Primary); Online Apparel and Accessory Retail (Primary); Online Apparel Retail (Primary); Online Beauty Care Product Retail (Primary); Online Building Product and Home Supply Retail (Primary); Online Personal Care Product Retail (Primary); Online Pet Care Product Retail (Primary); Online Shoe Retail (Primary); Online Specialty Retail (Primary); Retailing (Primary)</t>
  </si>
  <si>
    <t>NAVER Corporation, together with its subsidiaries, provides internet and online search portal, and mobile messenger platform services in South Korea, Japan, and internationally. The company offers Naver, a search portal that offers various content topic boards; LINE, a messaging application; Naver Clova, an integrated AI platform; Papago, an automated interpretation application; WHALE, a web browser; Naver Map, a navigation application; Webtoon, a promotion system for mobile comics; SERIES, a paid content platform; SNOW, a camera; BAND, a mobile community platform; NOW, an audio shows to listen to on NAVER app; and NAVER WORKS, which provides features necessary for work, such as Message, Mail, Calendar, and Drive. It also provides IT platforms, BIZ platforms, advertising services, and NAVER SQUARE for business; NAVER Webtoon, NAVER Webnovel, NAVER AudioClip, Series, Premium Contents, NAVER Influencer Center, Creator Advisor, VIBE, NAVER TV, NAVER Post, and Grafolio for creators; and NAVER D2 Startup Factory, DEVIEW, NAVER D2, NAVER Open Source, CLOVA Platform API, NAVER Maps API, papago API, and NAVER login for developers. In addition, NAVER Corporation is involved in the manufacture of cosmetics; electronic financial business; film production and distribution; real estate rental; investment and information business; and character and doll wholesale and retail activities. The company was formerly known as NHN Corporation. NAVER Corporation was founded in 1999 and is headquartered in Seongnam-si, South Korea.</t>
  </si>
  <si>
    <t>Anderson Investments Pte Ltd
Anderson Investments Pte Ltd was founded in July 27, 2004 and is based in Singapore.
Cross Creek Advisors, LLC
Cross Creek Advisors, LLC is a venture capital firm specializing in fund of funds and direct investments. For direct investments, the firm seeks to invest in late stage companies. For fund of fund investments, it invests in other venture capital funds in North America. The firms invests in information technology, financial technology, internet, consumer, and healthcare sectors. It typically invests between $1 million and $5 million in each company. The firm is a cross over investor and seeks to co-invest. Cross Creek Advisors, LLC was founded in 2006 and is based in Salt Lake City, Utah.
Dorsey Asset Management LLC
Dorsey Asset Management, LLC is an employee owned investment manager. The firm provides its services to pooled investment vehicles and charitable organizations. It employs fundamental analysis to create its investment portfolios. It invests in the public equity, fixed income, and alternative investments markets. Dorsey Asset Management, LLC was founded on July 31, 2013 and based in Chicago, Illinois.
GGV Capital, LLC
GGV Capital, LLC is a private equity and venture capital firm specializing in growth capital to expansion stage companies, PIPIEs, and bridge financing. The firm seeks to invest in all stages focusing on early and late stage opportunities, from seed and early series A and B to growth stage companies, and cross-border business models. It invests across a range of sectors including technology, telecom, media, social internet, smart tech, information technology, services and healthcare, mobile technology, financial technology, frontier tech, internet, connected devices, social, commerce, travel, digital media, games, new retail, music, marketing and advertising, cloud, enterprise, SaaS, security, healthcare, artificial intelligence, infrastructure, CRO research, biology, e-commerce, networking and computing, software and services, clean technology, workmanship, materials, new equipment, advanced manufacturing, wireless internet, consumer products and growth. The firm primarily invests in companies based in the Silicon Valley, United States, China, and Asia. It seeks to make initial investment between $5 million and $25 million, with significant capacity for follow-on investments. The firm prefers to be a lead investor and seeks to take a board seat in its portfolio companies. GGV Capital, LLC was founded in 2000 and is headquartered in Menlo Park, California with additional offices in San Francisco, California; Beijing, China, Shanghai, China; and Singapore.
Inventus Capital Partners
Inventus Capital Partners is a venture capital firm specializing in early seed phase, seed-prime, series-A, startup, early stage, mid venture, early-growth, and selective Series B stages investments. The firm does not invest in capital intensive companies like semiconductor. It seeks to invest in embedded software business, software as a service, software products,, cloud technology, digital services businesses, technology enabled services defining new sectors of the global digital economy, mobile data services, applications, consumer Internet, health care technology, marketing services, internet advertising, online retail, media, travel agencies, Internet infrastructure, consumer electronics, consumer technology, electronic newspaper publishing, movies and entertainment, and education services sector. The firm prefers to invest globally with a focus on United States and India. It typically leads the first venture round with $1 million to $2 million and invests from $0.25 million up to $10 million as businesses grow. The firm seeks to acquire a board seat in its portfolio companies. Inventus Capital Partners was founded in 1993 and is based in San Mateo, California with additional offices in Ebene, Mauritius and Bangalore, India.
J.F. Shea Venture Capital
J.F. Shea Venture Capital is the investment arm of J.F. Shea Co., Inc. specializing in Start-up, early stage investments. The firm prefers to invest in technology sector across a wide range of industries, including computer software, semiconductors, biotechnology and medical devices. It prefers to invest in the United States. J.F. Shea Venture Capital was founded in 1968 and is based in Walnut, California with an additional office in Bethesda, Maryland.
Mayfield Fund, LLC
May?eld Fund, LLC is a venture capital and private equity firm specializing in investments in growth capital. It seeks to invest in incubation, seed, startup, series A, early stage, later stage, growth stage, emerging growth, and mid-market investments. The firm does not invest in publicly traded companies and in companies that are not technology-based. It seeks to invest in technology companies with a focus on consumer, big data, cloud/Saas, storage, enterprise, energy tech, healthcare, Agribusiness, Consumer Goods, financial services, data management, energy management industry software, voice recognition software, communication service providers, and semiconductors chips and components sectors. Within enterprise sector, the firm invests in online marketing and advertising, business application, infrastructure, software, internet of things, and equipment companies. Within semiconductors chips and components sectors, it invests in communications and application-specific devices. Within energy tech sector, the firm focuses on energy efficiency, alternative energy, management, clean energy, and cleantech opportunities. It also seeks investments in business services, telecom, social, mobile, gaming, online gaming operations, digital media, engineering services, consumer internet services, interactive entertainment, retail, agriculture, power ancillary, media, networking components and systems, logistics, mobile communications, and business-to-business e-commerce. It prefers to invest in consumerized health &amp; wellness, crowdsourcing, collaborative consumption, mobile-first service and product marketplaces, vertical communities, and enabling platforms and services. It also invest in enterprise software, data center, open source, mobile technology markets, consumer durables and apparel. The firm seeks to invest in companies located globally across the U.S. with a focus in California further focusing on San Francisco and San Jose Area as well as cross-border companies domiciled in Europe, India, and China. It also focuses on companies with substantial operations in India with a focus on technology, technology enabled services, consumer services, business sectors, infrastructure ancillaries, healthcare services, and manufacturing opportunities. The firm also invests in early stage companies with substantial operations in China with a focus on Internet, semiconductor, wireless, new media opportunities, entertainment and advertising services, and e-commerce sectors. It typically makes investments between $1 and $15 million with revenues between $10 million and $100 million. It prefers to invest between $0.5 million to $10 million in companies targeting enterprise and consumer businesses across non-tech, tech-enabled, and technology verticals. The firm prefers to make a debt investment value of $1 million. The firm also generally participates in follow-on financing rounds and assists in finding co-investors in these rounds. It prefers to co-invest with other local investors outside California. The firm prefers to lead investment rounds, but also invest in a company even if it is not the lead or co-lead investor. It also seeks to be the first institutional investor in its Chinese investments. May?eld Fund, LLC was founded in 1969 and is based in Menlo Park, California with an additional office in Mumbai, India.
Menlo Ventures Management, L.P.
Menlo Ventures Management, L.P. is a venture capital firm specializing in investments in early stage, expansion capital, growth capital, emerging growth, mid venture, late venture, and seed/startup stage companies. The firm also seeks to invest in pre-IPO stages of a company. It does not invest in companies operating in the vertical e-commerce, consumer goods and marketplace, and retail sectors and in foreign entities. The firm prefers to invest in companies engaged in the connected software and services; artificial intelligence; frontier technologies; marketplaces; social web; web based software; fintech; big data, enterprise software and storage; gaming; enterprise markets; communications; mobile and internet; semiconductor; storage and computing; networking; consumer; financial technology; datacenter infrastructure; digital media; security; datacenter technologies; software-as-a-service; security; cloud infrastructure advertising; transportation, and bioinformatics; internet advertising technologies; cloud computing; application software; mobile software; handset technology; and information technology sector with a focus on areas including internet infrastructure; data storage; communication products; enterprise storage and storage solutions; mobile applications; subscription services; consumer related internet sites; health care, life sciences, and computer hardware sectors. In cyber security, the firm seeks to invest in Insider threats/User ID theft and Internet of things sector. The firm seeks to invest in companies based in the United States. It typically invests from $5 million to $20 million in our main fund, and continue to support subsequent rounds. For later stage opportunities, it has the capacity to invest more than $30 million, focusing on capital-efficient models with the potential to disrupt huge markets. The firm also considers investments under $0.25 million for seed financing and up to $35 million in some cases. It seeks board seat in most of its portfolio companies. Menlo Ventures Management L.P. was founded in 1976 and is based in Menlo Park, California with an additional office in San Francisco, California.
Temasek Holdings (Private) Limited
Temasek Holdings (Private) Limited is a private equity and venture capital firm specializing in growth capital, restructuring, and divestiture transactions. The firm also invests in private equity and debt funds, such as buyout and growth capital funds, mezzanine funds, debt funds, technology venture capital funds, and life sciences venture capital funds. It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generally invests in North America and the Americas including Latin America, Asia, Singapore, Africa, Middle East, and OECD economies. Within Asia, it invests in companies based in India, Pakistan, South Asia, China, North Asia, Vietnam, and ASEAN Countries. It also invests in Europe. Temasek Holdings (Private) Limited was founded in 1974 and is based in Singapore, Singapore with additional offices in Asia, Europe, South America, and North America.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UGVP Management, LLC
UGVP Management, LLC is a private equity and venture capital firm specializing in direct and fund of fund investments. Within direct investments, the firm makes seed/startups, early, mid and late venture, emerging growth and growth capital investments. Within fund of fund investments, the firm target venture capital funds. The firm makes direct equity investment between $1 million and $4 million. The firm makes equity investment per fund between $1 million and $20 million in fund of fund investments. UGVP Management, LLC was founded in 2011  is headquartered in Chapel Hill, North Carolina with an additional office in Summit, New Jersey.</t>
  </si>
  <si>
    <r>
      <rPr>
        <sz val="8"/>
        <rFont val="Arial"/>
        <family val="2"/>
      </rPr>
      <t xml:space="preserve">Anderson Investments Pte Ltd (Asia / Pacific (Primary); Asia / Pacific Developed Markets (Primary); Singapore  (Primary));
Cross Creek Advisors, LLC (Mountain (Primary); Salt Lake City Area (Primary); United States and Canada (Primary); United States of America (Primary); Utah (Primary));
Dorsey Asset Management LLC (Chicago Area (Primary); Great Lakes (Primary); Illinois (Primary); United States and Canada (Primary); United States of America (Primary));
GGV Capital, LLC (California (Primary); San Francisco Area (Primary); United States and Canada (Primary); United States of America (Primary); West Coast (Primary); Asia / Pacific; Asia / Pacific Developed Markets; Asia / Pacific Emerging Markets; China ; Far East; Singapore );
Inventus Capital Partners (California (Primary); San Francisco Area (Primary); United States and Canada (Primary); United States of America (Primary); West Coast (Primary); Africa / Middle East; Asia / Pacific; Asia / Pacific Emerging Markets; India ; Indian Sub-Continent; Mauritius; Sub-Saharan Africa);
J.F. Shea Venture Capital (California (Primary); Los Angeles Area (Primary); United States and Canada (Primary); United States of America (Primary); West Coast (Primary); Maryland; Midatlantic; Suburban Baltimore Area);
Mayfield Fund, LLC (California (Primary); San Francisco Area (Primary); United States and Canada (Primary); United States of America (Primary); West Coast (Primary); Asia / Pacific; Asia / Pacific Emerging Markets; India ; Indian Sub-Continent; Maharashtra);
Menlo Ventures Management, L.P.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Temasek Holdings (Private) Limited (Asia / Pacific (Primary); Asia / Pacific Developed Markets (Primary); Singapore  (Primary); Asia / Pacific Emerging Markets; Brazil; California; Central America &amp; Mexico; China ; Distrito Federal de Mexico; England; Europe; European Developed Markets; Far East; Greater London; India ; Indian Sub-Continent; Latin America and Caribbean; Maharashtra; Mexico; Midatlantic; New York; New York City Area; Northeast; San Francisco Area; São Paulo; South America; South-East Asia; United Kingdom; United States and Canada; United States of America; Vietnam ; Washington Area; Washington, D. C.;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UGVP Management, LLC (Midatlantic (Primary); North Carolina (Primary); Raleigh Area (Primary); United States and Canada (Primary); United States of America (Primary); New Jersey; Northeast; West Jersey Area)</t>
    </r>
  </si>
  <si>
    <t>Schaltbau Holding AG (HMSE:SLT)</t>
  </si>
  <si>
    <t>HMSE:SLT</t>
  </si>
  <si>
    <t>Axxion S.A.; Universal-Investment-Gesellschaft Mit BeschrÄNkter Haftung; BayernInvest Kapitalverwaltungsgesellschaft mbH; Teslin Capital Management BV; Midlin NV; Active Ownership Capital S.à R.L.; Gerlin NV</t>
  </si>
  <si>
    <t>IQTR1676817231</t>
  </si>
  <si>
    <t>Schaltbau Holding AG, together with its subsidiaries, develops and supplies components and systems for the mobile and stationary transportation technology and capital goods industry. It operates through four segments: Pintsch, Bode, Schaltbau, and SBRS. The Pintsch segment offers stationary transportation technology and rail infrastructure equipment; and installation, testing, commissioning, maintenance, repair, spare parts supply, training, and digital services. The Bode segment provides door and boarding systems for buses, trains, and commercial and electric vehicles; and interior fittings for road vehicles and rolling stock. The Schaltbau segment develops, manufactures, and sells connectors, snap-action switches, contactors, as well as a range of electrical components, such as toggle switches, master controllers, and driver’s desk equipment for a spectrum of applications in the rail sector and other industries. The SBRS segment offers on-board converters, air conditioning units, door and boarding systems, sanitary systems, interiors, driver’s cab equipment, lighting systems, and high- and low-voltage switchgears. The company sells its products under the Schaltbau, Bode, Pintsch, and SBRS brand names. It operates in Germany, other European countries, Asia, North America, and internationally. Schaltbau Holding AG was founded in 1929 and is based in Munich, Germany.</t>
  </si>
  <si>
    <t>Pintsch: 93.5 (15.5%);
SCHALDTBAU: 175.8 (29.2%);
Unallocated Other Revenue: .0 (.0%);
Bode Segment: 271.4 (45.1%);
SBRC [SBRS Consulting Gmbh]: 60.8 (10.1%)</t>
  </si>
  <si>
    <t>Germany: 249.7 (41.8%);
Other EU Countries: 191.9 (32.1%);
Other European Countries: 68.2 (11.4%);
Other Countries: .8 (.1%);
North America: 35.0 (5.9%);
Asia: 52.3 (8.7%)</t>
  </si>
  <si>
    <t>Capital Goods (Primary); Industrial Machinery (Primary); Industrials (Primary); Machinery (Primary); Auto Components; Auto Parts and Equipment; Automobiles and Components; Construction Machinery and Heavy Trucks; Consumer Discretionary; Electrical Components and Equipment; Electrical Equipment; Railroad Equipment</t>
  </si>
  <si>
    <t>Active Ownership Capital S.à R.L.
Active Ownership Capital S.à R.L. is a private equity firm specializing in acquisition. The firm seeks to invest in publicly listed companies. It typically invests in the undervalued small- and mid-size companies in German speaking countries and countries in the Nordic region such as Germany, Switzerland, Austria, Sweden, Finland, Denmark, and Norway. The firm seeks to acquire a minority stake. Active Ownership Capital S.à R.L. is based in Grevenmacher, Luxembourg.
Axxion S.A.
Axxion S.A. is a publicly owned investment manager. The firm manages equity and mutual funds for its clients. It invests in equity markets. Axxion S.A.is based in Santiago, Chile.
BayernInvest Kapitalverwaltungsgesellschaft mbH
BayernInvest Kapitalverwaltungsgesellschaft mbH is a privately owned investment manager. The firm provides its services to individuals, insurance companies, pension funds, and corporations. It manages equity, fixed income, and balanced mutual funds. The firm invests in the public equity and fixed income markets across the world. BayernInvest Kapitalverwaltungsgesellschaft mbH is based in Munich, Germany. BayernInvest Kapitalverwaltungsgesellschaft mbH operates as a subsidiary of Bayerische Landesbank.
Gerlin NV
Gerlin NV is headquartered in Maarsbergen, Utrecht, Netherlands.
Midlin NV
Midlin NV was founded in 2006 and is headquartered in Maarsbergen, Utrecht, Netherlands.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
Universal-Investment-Gesellschaft Mit BeschrÄNkter Haftung
Universal-Investment-Gesellschaft mbH is a privately owned investment manager. The firm provides its services to institutional investors, and private investors. It also manages mutual funds for its clients. The firm invests in public equity and fixed income markets. Universal-Investment-Gesellschaft mbH was founded in 1968 and is based in Frankfurt am Main, Germany. Universal-Investment-Gesellschaft mbH operates as a subsidiary of Montagu Private Equity LLP.</t>
  </si>
  <si>
    <t>Active Ownership Capital S.à R.L. (Europe (Primary); European Developed Markets (Primary); Luxembourg (Primary));
Axxion S.A. (Chile (Primary); Latin America and Caribbean (Primary); Region Metropolitana (Santiago) (Primary); South America (Primary));
BayernInvest Kapitalverwaltungsgesellschaft mbH (Bavaria (Primary); Europe (Primary); European Developed Markets (Primary); Germany (Primary));
Gerlin NV (Europe (Primary); European Developed Markets (Primary); Netherlands (Primary); Utrecht (Primary));
Midlin NV (Europe (Primary); European Developed Markets (Primary); Netherlands (Primary); Utrecht (Primary));
Teslin Capital Management BV (Europe (Primary); European Developed Markets (Primary); Netherlands (Primary); Utrecht (Primary));
Universal-Investment-Gesellschaft Mit BeschrÄNkter Haftung (Europe (Primary); European Developed Markets (Primary); Germany (Primary); Hessen (Primary))</t>
  </si>
  <si>
    <t>The Global Ltd., through its subsidiaries, engages in the development of condominiums, apartment complexes, and detached houses in Japan. The company is also involved brokerage and property agency; hotel development; and property and asset management businesses. The Global Ltd. was founded in 1998 and is headquartered in Tokyo, Japan. As of September 30, 2022, The Global Ltd. operates as a subsidiary of SBI Holdings, Inc..</t>
  </si>
  <si>
    <t>Segment Adjustment: 15.5 (8.2%);
Others: .6 (.3%);
Sales Agency Business: 2.9 (1.5%);
Building Management Business: 3.2 (1.7%);
Hotel business: 33.7 (17.7%);
Income Property Business: 134.4 (70.6%)</t>
  </si>
  <si>
    <t>Japan: 190.5 (100.0%)</t>
  </si>
  <si>
    <t>Homebuilding</t>
  </si>
  <si>
    <t>Consumer Discretionary (Primary); Consumer Durables and Apparel (Primary); Homebuilding (Primary); Household Durables (Primary); Residential Construction, General Contractors and Operative Builders (Primary); Asset Management and Custody Banks; Capital Markets; Diversified Financials; Financials; Real Estate; Real Estate; Real Estate Agents And Brokers; Real Estate Development; Real Estate Management and Development; Real Estate Management Services; Real Estate Operating Companies; Real Estate Services</t>
  </si>
  <si>
    <t>SBI Holdings, Inc. engages in the online financial service businesses and investment activities in Japan and internationally. It operates through Financial Services Business; Asset Management Business; Investment Business, Crypto-Asset Business and Non-financial Business segments. The company offers financial products and services, including brokerage and investment banking; Internet banking; auto, cancer, fire, and earthquake, as well as life insurance; short term insurance; FX margin trading; online securities; exchange and transaction services related to digital assets; management of defined-contribution pension, etc.; leasing and lending services; operation of proprietary trading system; control and operation of the e-commerce settlement business; and remittance and back office support services. It also provides private equity, venture capital fund management, M&amp;A advisory, commercial banking, investment advisory and management, and rating information services; real estate secured loans; and rent guarantees for rental housing. In addition, the company researches, manufactures, and sells pharmaceutical products, health foods, and cosmetics; develops, produces, sells, and maintains medical information integration systems; and researches and develops antibody drugs and nucleic acid medicines for cancer and immunology. Further, it operates a fund-raising platform; acts as a crypto-asset broker; develops, manufactures, and sells crypto-asset mining systems; operates and develops cybersecurity systems; provides blockchain platform; invests in real estate properties; exports used cars; and offers healthcare services, as well as revitalization services. Additionally, the company engages in the mining of digital assets; and e-sports and renewable energy business. The company was formerly known as Softbank Investment Corporation and changed its name to SBI Holdings, Inc. in July 2005. SBI Holdings, Inc. was incorporated in 1999 and is headquartered in Tokyo, Japan.</t>
  </si>
  <si>
    <t>Ascot Corp. develops and sells real estate properties in Japan. Its property portfolio includes condominiums, detached and terrace houses, office buildings, hotels, and commercial and nursing facilities. The company also rents apartments, condominiums, and offices. In addition, it provides real estate consulting and other services. Ascot Corp. was founded in 1999 and is based in Tokyo, Japan.</t>
  </si>
  <si>
    <t>Taisun Int'l (Holding) Corporation (TWSE:8480)</t>
  </si>
  <si>
    <t>TWSE:8480</t>
  </si>
  <si>
    <t>Taisun Int'l (Holding) Corporation, together with its subsidiaries, manufactures and sells disposable baby diapers and pull-ups, adult diapers, adult rehabilitation pants, sanitary napkins, and wet tissues. It sells its products under the UniDry, SunMate, YoYo, Sunfree, and Unifresh brands. The company was founded in 2001 and is headquartered in Ho Chi Minh City, Vietnam.</t>
  </si>
  <si>
    <t>Taisun Vietnam Co., LTD.: 41.7 (74.1%);
Other Individuals: 6.1 (10.9%);
Winsun (Cambodia) Co., LTD: 8.5 (15.1%)</t>
  </si>
  <si>
    <t>Vietnam: 23.8 (47.3%);
Cambodia: 15.8 (31.4%);
Thailand: 3.8 (7.5%);
France: 3.4 (6.7%);
Others: 3.6 (7.1%)</t>
  </si>
  <si>
    <t>Baby Care Products (Primary); Consumer Staples (Primary); Diapers (Primary); Feminine Care Products (Primary); Household and Personal Products (Primary); Personal Products (Primary); Personal Products (Primary); Household Paper Products; Household Products; Household Products</t>
  </si>
  <si>
    <t>NHTC Unison Company Limited is based in USA.</t>
  </si>
  <si>
    <t>Saudi Enaya Cooperative Insurance Company provides health insurance services in the Kingdom of Saudi Arabia. It primarily underwrites medical insurance products. In addition, the company offers ambassadors, doctors, app and video talk, and home, chronic, and elderly care services. Saudi Enaya Cooperative Insurance Company was founded in 2011 and is headquartered in Jeddah, the Kingdom of Saudi Arabia.</t>
  </si>
  <si>
    <t>Insurance Contracts for Providing Health Care Services ('Medical Insurance'): 59.5 (100.0%)</t>
  </si>
  <si>
    <t>Kingdom of Saudi Arabia: 59.5 (100.0%)</t>
  </si>
  <si>
    <t>Life and Health Insurance</t>
  </si>
  <si>
    <t>Financials (Primary); Health and Medical Insurance (Primary); Insurance (Primary); Insurance (Primary); Life and Health Insurance (Primary)</t>
  </si>
  <si>
    <t>Africa / Middle East (Primary); Middle East (Primary); Saudi Arabia  (Primary)</t>
  </si>
  <si>
    <t>Amana Cooperative Insurance Company provides various insurance products and services to corporate and individual clients in the Kingdom of Saudi Arabia. It offers engineering, fidelity, general, healthcare, marine cargo, money, motor, personal, property, travel, and workmen insurance products, as well as other specialized insurance solutions. Amana Cooperative Insurance Company was founded in 2010 and is headquartered in Riyadh, the Kingdom of Saudi Arabia.</t>
  </si>
  <si>
    <t>Africa / Middle East (Primary);
Middle East (Primary);
Saudi Arabia  (Primary)</t>
  </si>
  <si>
    <t>DAMAN - National Health Insurance Company
Münchener Rückversicherungs-Gesellschaft Aktiengesellschaft in München (XTRA:MUV2)
Münchener Rückversicherungs-Gesellschaft Aktiengesellschaft in München engages in the insurance and reinsurance businesses worldwide. The company operates through five segments: Life and Health Reinsurance; Property-Casualty Reinsurance; ERGO Life and Health Germany; ERGO Property-Casualty Germany; and ERGO International. It offers life and health reinsurance solutions, such as financial market risks, data analytics, claims handling and underwriting, medical research, health market, capital management, and digital underwriting and analytics, as well as MIRA digital suite; and property and casualty reinsurance solutions, including agricultural risk, data analytics, infrastructure risk profiler, remote inspection, retroactive reinsurance, insurance linked securities, location risk, risk transfer, and cyber, as well as NatCatSERVICE for natural catastrophe loss database, REALYTIX ZERO, IMPROVEX, cert2go, consulting for product development, prospective structured reinsurance, and Vahana AI for motor claims. The company also provides solutions for industry clients, such as IoT cover, earnings quality insurance protection, captive insurance and risk transfer, liability, weather risks, space and satellite insurance, bioenergy plant performance insurance, solar energy insurance, wind farm insurance, mining insurance, construction projects covers and services, aviation insurance, power and utilities, oil and gas companies insurance, industrial cyber insurance, risk suite, data and location risk intelligence, digital risks, PV warranty insurance, parametric, Insure AI, liquidation damage cover, and natural catastrophes solutions. In addition, it offers life, property-casualty, health, legal protection, and travel insurance products under the ERGO brand name. The company was founded in 1880 and is based in Munich, Germany.</t>
  </si>
  <si>
    <t>DAMAN - National Health Insurance Company (Africa / Middle East (Primary); Middle East (Primary); United Arab Emirates  (Primary));
Münchener Rückversicherungs-Gesellschaft Aktiengesellschaft in München (XTRA:MUV2) (Bavaria (Primary); Europe (Primary); European Developed Markets (Primary); Germany (Primary); Asia / Pacific; Asia / Pacific Developed Markets; Asia / Pacific Emerging Markets; Atlanta Area; Australia ; Brazil; California; China ; England; Far East; France; Georgia; Greater London; Ile-de-France; Latin America and Caribbean; New South Wales; New York; New York City Area; New Zealand ; Northeast; San Francisco Area; São Paulo; Singapore ; South America; Southeast; Switzerland; United Kingdom; United States and Canada; United States of America; West Coast; Zurich)</t>
  </si>
  <si>
    <t>Münchener Rückversicherungs-Gesellschaft Aktiengesellschaft in München (XTRA:MUV2) (42,574.0)</t>
  </si>
  <si>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</si>
  <si>
    <t>Clinical Communication and Collaboration Business: 135.8 (100.0%)</t>
  </si>
  <si>
    <t>United States: 131.7 (97.0%);
International: 4.1 (3.0%)</t>
  </si>
  <si>
    <t>Wireless Telecommunication Services</t>
  </si>
  <si>
    <t>Communication Services (Primary); Paging Services (Primary); Telecommunication Services (Primary); Wireless Telecommunication Services (Primary); Wireless Telecommunication Services (Primary); Application Hosting Services; Application Software; Electronic Equipment, Instruments and Components; Information Technology; Information Technology (IT) Consulting; IT Consulting and Other Services; IT Services; Software; Software and Services; Technology Distributors; Technology Hardware and Equipment; Technology Hardware and Equipment Distribution</t>
  </si>
  <si>
    <t>Midatlantic (Primary); Northern Virginia Area (Primary); United States and Canada (Primary); United States of America (Primary); Virginia (Primary); Delaware; Massachusetts; Northeast</t>
  </si>
  <si>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</si>
  <si>
    <t>New York (Primary);
New York City Area (Primary);
Northeast (Primary);
United States and Canada (Primary);
United States of America (Primary)</t>
  </si>
  <si>
    <t>As of July 1, 2021, Ohana Pacific Bank was acquired by Commonwealth Business Bank. Ohana Pacific Bank provides personal and business banking products and services. It offers checking, savings, money market, and individual retirement accounts, as well as certificates of deposit. The company also provides residential mortgage loans, secured loans and lines of credit, home equity lines of credit, SBA loans, commercial term loans and lines of credit, commercial real estate loans and lines of credit, construction loans, and professional loans and lines of credit. In addition, it offers remote deposit capture, wire, and phone and online banking services, as well as safe deposit boxes. The company is based in Honolulu, Hawaii.</t>
  </si>
  <si>
    <t>Hawaii (Primary); Honolulu Area (Primary); United States and Canada (Primary); United States of America (Primary); West Coast (Primary)</t>
  </si>
  <si>
    <t>CBB Bancorp, Inc. operates as the holding company for Commonwealth Business Bank that provides various commercial banking products and services to individuals and businesses in the United States. It offers checking, savings, money market, and certification of deposit accounts; SBA lending; business lines of credit; business term loans; business and commercial property loans; construction loans; and credit cards. The company also provides treasury management, and mobile and online banking services, as well as title and escrow services. In addition, it engages in investing activities; and offers trade finance services, including commercial letters of credit, standby letters of credit, and documentary collection services. The company offers its services through 9 full-service branches and 1 limited-service branch in Southern California, Dallas, Texas and Honolulu, and Hawaii; and 5 loan production offices in the states of Colorado, Georgia, Texas, and Washington. CBB Bancorp, Inc. was founded in 2005 and is headquartered in Los Angeles, California.</t>
  </si>
  <si>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</si>
  <si>
    <t>Software Solutions: 1,332.0 (85.7%);
Data and Analytics: 222.6 (14.3%)</t>
  </si>
  <si>
    <t>United States: 1,554.6 (100.0%)</t>
  </si>
  <si>
    <t>Application Software (Primary); Enterprise Software (Primary); Industry Specific Software (Primary); Information Technology (Primary); Internet Software (Primary); Software (Primary); Software and Services (Primary); Data Processing and Outsourced Services; IT Services</t>
  </si>
  <si>
    <t>Florida (Primary); Jacksonville Area (Primary); Southeast (Primary); United States and Canada (Primary); United States of America (Primary)</t>
  </si>
  <si>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</si>
  <si>
    <t>Atlanta Area (Primary);
Georgia (Primary);
Southeast (Primary);
United States and Canada (Primary);
United States of America (Primary);
Delaware;
England;
Europe;
European Developed Markets;
Greater London;
Midatlantic;
New York;
New York City Area;
Northeast;
United Kingdom</t>
  </si>
  <si>
    <t>Cheops Technology France SA provides information technology (IT) consulting services. The company offers data management, digital workspace, IT transformation, and consulting solutions. It also provides networking, unified communications, and security services, as well as offers hyper com, a business communication tool. In addition, the company provides hyper wifi, a wireless network infrastructure. Further, it provides systems migration, cloud and other modern applications, and research, and development tools. Additionally, the company offers managed and data hosting services, as well as provides hyper x range, a service appliance. Cheops Technology France SA was incorporated in 1998 and is headquartered in Bordeaux, France.</t>
  </si>
  <si>
    <t>Computer Services: 135.4 (100.0%)</t>
  </si>
  <si>
    <t>France: 131.7 (97.4%);
Export &amp; Central and Eastern Europe: 3.6 (2.6%)</t>
  </si>
  <si>
    <t>Information Technology (Primary); Information Technology (IT) Consulting (Primary); IT Consulting and Other Services (Primary); IT Services (Primary); Services Outsourcing (Primary); Software and Services (Primary); System and Platform Integration (Primary); Data Management; Infrastructure Services; Internet Services and Infrastructure</t>
  </si>
  <si>
    <t>Aquitaine (Primary); Europe (Primary); European Developed Markets (Primary); France (Primary)</t>
  </si>
  <si>
    <t>Aquiline Capital Partners LLC
Aquiline Capital Partners LLC is a private equity and venture capital firm specializing in industry consolidation, recapitalization, growth capital, emerging growth, turnaround, buyouts, and restructurings in seed/start-up, later stage, mature stage, corporate divestitures, and middle market. It seeks to make investments in the financial technology, technology, healthcare, financial services enterprises including banking and credit, benefits and retirement, security, data and analytics, insurance (InsurTech), investment management and markets and services businesses. It prefers to make investments in risk-bearing and services enterprises in sectors such as property and casualty insurance, specialty finance, securities, asset management technology, life and health insurance, reinsurance, markets, operations, financial services software, and transaction processing. The firm invests globally with a focus on North America and Europe. It seeks to invest between $3 million and $200 million. The firm prefers to take majority stake in companies. Aquiline Capital Partners LLC was founded in 2005 and is based in New York, New York with an additional office in London, United Kingdom.
Elyan Partners SAS
Elyan Partners SAS is a private equity firm specializing investments in medium-sized companies. The firm prefers to invest in the businesses which are involved in e-commerce; financial services; the new consumer and the affluent consumer; and services to biotechs. The firm seeks to invest in the companies which are headquartered in Europe or North America. The firm prefers to make equity investments ranging from €100 million ($101.56 million) to €1000 million ($1015.64 million). The firm seeks to take both majority and minority stakes in its portfolio companies. Elyan Partners SAS was founded in 2021 and is based in Paris, France.</t>
  </si>
  <si>
    <t>Aquiline Capital Partners LLC (New York (Primary); New York City Area (Primary); Northeast (Primary); United States and Canada (Primary); United States of America (Primary); England; Europe; European Developed Markets; Greater London; United Kingdom);
Elyan Partners SAS (Europe (Primary); European Developed Markets (Primary); France (Primary); Ile-de-France (Primary))</t>
  </si>
  <si>
    <t>Solus Advanced Materials Co., Ltd. provides materials and solutions in South Korea, Europe, and internationally. It offers battery copper foil for use in electric car battery; copper foil for use in various electronic equipment; electro materials for use in organic light emitting diode display devices, such as mobile, TV, and vehicle/tablet/PCs; and natural bio materials for use in pharmaceutical, cosmeceutical, and nutraceutical ingredients, as well as provides customized development manufacturing services. The company was formerly known as Doosan Solus Co., Ltd. The company was founded in 2019 and is based in Iksan, South Korea. Solus Advanced Materials Co. Ltd. is a subsidiary of Skylake Equity Partners Limited.</t>
  </si>
  <si>
    <t>Segment Adjustment: 20.6 (6.5%);
Advanced Materials Division: 93.7 (29.7%);
Copper Foil/Battery Foil Sector: 200.9 (63.7%)</t>
  </si>
  <si>
    <t>Korea: 116.4 (25.5%);
Europe: 265.3 (58.1%);
Asia Etc.: 75.1 (16.4%)</t>
  </si>
  <si>
    <t>Electronic Components (Primary); Electronic Components (Primary); Electronic Equipment, Instruments and Components (Primary); Information Technology (Primary); Technology Hardware and Equipment (Primary); Electronic Manufacturing Services; Electronic Manufacturing Services (EMS); Health Care; Medicinal Chemicals and Botanical Products; Outsourced Technology Manufacturing Services; Pharmaceuticals; Pharmaceuticals; Pharmaceuticals, Biotechnology and Life Sciences; Semiconductors; Semiconductors and Semiconductor Equipment; Semiconductors and Semiconductor Equipment</t>
  </si>
  <si>
    <t>Asia / Pacific (Primary); Asia / Pacific Developed Markets (Primary); Jeollabuk-do (Primary); Korea, South  (Primary)</t>
  </si>
  <si>
    <t>Skylake Equity Partners Limited was founded in 2019 and is based in Seoul, South Korea.</t>
  </si>
  <si>
    <t>Doosan Corporation operates in the machinery manufacturing, apartment construction, service, and heavy industries in Korea, the United States, rest of Asia, the Middle East, Europe, and internationally. The company manufactures and sells copper clad laminates, and hydraulic and industrial equipment; and offers development and maintenance services for information technology systems and other products. It also engages in the construction of NSSS, BOP, turbines, plant facilities, and freshwater and water treatment facilities, as well as road construction; and operations of golf club and condominium, etc. In addition, the company is involved in software development and supply manufacturing; electric power generation and sale; forklift manufacture, rental, and sale; real estate development; and financial investment activities, as well as advertisement, sports, and education businesses. Further, it offers internal combustion engines, construction machinery, and transportation equipment and parts; research and development, manufacturing, IT, marketing, finance, and engineering services, as well as software and systems engineering services. The company was formerly known as OB Beer, Ltd. and changed its name to Doosan Corporation in September 1998. Doosan Corporation was founded in 1896 and is headquartered in Seoul, South Korea.</t>
  </si>
  <si>
    <t>Columbia Care Inc. cultivates, manufactures, and provides cannabis products and related services. It offers flowers, edibles, oils, and tablets under the Seed &amp; Strain, Triple Seven, gLeaf, Classix, Press, Amber, and Platinum Label CBD brands. The company holds licenses in 18 jurisdictions in the United States and the European Union. As of June 15, 2022, it operated 131 facilities, including 99 dispensaries and 32 cultivation and manufacturing facilities. The company was founded in 2012 and is headquartered in New York, New York.</t>
  </si>
  <si>
    <t>Pharmaceuticals: 524.7 (100.0%)</t>
  </si>
  <si>
    <t>United States: 524.7 (100.0%)</t>
  </si>
  <si>
    <t>Health Care (Primary); Medicinal Chemicals and Botanical Products (Primary); Pharmaceuticals (Primary); Pharmaceuticals (Primary); Pharmaceuticals, Biotechnology and Life Sciences (Primary); Consumer Staples; Drug Retail; Drug Stores and Pharmacies; Food and Staples Retailing; Food and Staples Retailing</t>
  </si>
  <si>
    <t>New York (Primary); New York City Area (Primary); Northeast (Primary); United States and Canada (Primary); United States of America (Primary)</t>
  </si>
  <si>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founded in 2013 and is headquartered in Chicago, Illinois.</t>
  </si>
  <si>
    <t xml:space="preserve">Beltone Financial Holding SAE provides investment banking services in the Middle East. It offers security brokerage, market maker accounts, and asset management services, as well as initial public offerings, financial advisory, and capital raising services. The company also provides fundamental insights and analysis for equity, fixed income, and commodities markets. Beltone Financial Holding SAE was founded in 2002 and is headquartered in Cairo, Egypt. 
</t>
  </si>
  <si>
    <t>Portfolio Management and Mutual Funds Activities: 2.7 (23.8%);
Subscription Promotion and Underwriting Activities: 1.7 (15.5%);
Financial Securities’ Brokerage and Trading Activities: 4.4 (38.7%);
Non-Banking Financial Activities: 2.5 (22.0%)</t>
  </si>
  <si>
    <t>Capital Markets (Primary); Diversified Financials (Primary); Financials (Primary); Investment Banking (Primary); Investment Banking and Brokerage (Primary); Investment Brokerage Services (Primary); Securities and Commodities Markets Services (Primary); Security Brokers (Primary); Security Brokers and Dealers (Primary); Asset Management and Custody Banks</t>
  </si>
  <si>
    <t>Africa / Middle East (Primary); Egypt (Primary); North Africa (Primary); Libya</t>
  </si>
  <si>
    <t>Chimera Investments LLC is a private equity firm. Chimera Investments LLC established in 2007 and is based in Abu Dhabi, United Arab Emirates.</t>
  </si>
  <si>
    <t>Euronav NV (ENXTBR:EURN)</t>
  </si>
  <si>
    <t>ENXTBR:EURN</t>
  </si>
  <si>
    <t>Frontline Ltd. (NYSE:FRO)</t>
  </si>
  <si>
    <t>CMB NV; C.K. LIMITED</t>
  </si>
  <si>
    <t>IQTR1777390251</t>
  </si>
  <si>
    <t>Euronav NV, together with its subsidiaries, engages in the transportation and storage of crude oil worldwide. The company also offers floating, storage, and offloading (FSO) services. As of April 1, 2022, it owned and operated a fleet of 72 vessels, including 6 chartered-in vessels with an aggregate carrying capacity of approximately 18.5 million deadweight tons consisting of 41 very large crude carriers, 2 V-plus, 27 Suezmax vessels, and 2 FSO vessels. The company was incorporated in 2003 and is headquartered in Antwerp, Belgium.</t>
  </si>
  <si>
    <t>Oil and Gas Storage and Transportation</t>
  </si>
  <si>
    <t>Energy (Primary); Energy (Primary); Oil and Gas Storage and Transportation (Primary); Oil and Gas Tankers (Primary); Oil, Gas and Consumable Fuels (Primary); Industrials; Marine; Marine; Marine Ports and Services; Marine Transportation Of Freight; Tankers; Transportation; Transportation Infrastructure</t>
  </si>
  <si>
    <t>Antwerp (Primary); Belgium (Primary); Europe (Primary); European Developed Markets (Primary); Flanders (Primary)</t>
  </si>
  <si>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</si>
  <si>
    <t>Bermuda (Primary);
Caribbean (Primary);
Latin America and Caribbean (Primary)</t>
  </si>
  <si>
    <t>CMB NV
CMB NV, together with its subsidiaries, transports dry bulk cargo in Belgium. The company operates in three segments: Bocimar, ASL Aviation, and Other Activities. As of December 31, 2014, it operated a fleet of owned and chartered-in vessels, which included 25 Capesize vessels, of which 1 is under construction; 2 Postpanamax units; 4 Supramax units; and 16 Handysize units. The company primarily transports dry bulk cargo comprising coal, ores, and grains; and operates as buyer and seller of both second-hand and newbuilding vessels. CMB NV is also involved in the provision of aviation operations, services, and leasing activities. It operated a fleet of 86 aircraft, of which 58 were owned. In addition, the company provides ship management, crew management, and new building consultancy services. CMB NV was founded in 1895 and is based in Antwerpen, Belgium.CMB NV operates as a subsidiary of Saverco NV.</t>
  </si>
  <si>
    <t>C.K. LIMITED (Europe (Primary); European Developed Markets (Primary); United Kingdom (Primary));
CMB NV (Antwerp (Primary); Belgium (Primary); Europe (Primary); European Developed Markets (Primary); Flanders (Primary))</t>
  </si>
  <si>
    <t>As of July 1, 2021, Boston Private Financial Holdings, Inc. was acquired by SVB Financial Group. 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it provides wealth management solutions comprising planning-based financial strategies, wealth management, family office, financial planning, tax planning, and trust services to individuals, families, institutions, and nonprofit institutions. Boston Private Financial Holdings, Inc. was incorporated in 1987 and is headquartered in Boston, Massachusetts.</t>
  </si>
  <si>
    <t>Banks (Primary); Banks (Primary); Financials (Primary); Regional Banks (Primary); Accounting, Auditing and Taxation Services; Commercial and Professional Services; Diversified Banks; Diversified Financial Services; Diversified Financials; Holding Companies; Industrials; Investment Services and Holding Companies; Multi-Sector Holdings; Offices Of Bank Holding Companies; Private and Industrial Banking; Professional Services; Research and Consulting Services; Tax Advisory Services; Tax Return Preparation Services; Taxation Issues and Preparation</t>
  </si>
  <si>
    <t>SVB Financial Group, a diversified financial services company, offers various banking and financial products and services. It operates through four segments: Global Commercial Bank, SVB Private Bank, SVB Capital, and SVB Securities. The Global Commercial Bank segment provides commercial banking products and services, including credit, treasury management, foreign exchange, trade finance, and other financial products and services. This segment also offers traditional term and equipment loans, asset-based loans, revolving lines of credit, warehouse facilities, recurring revenue and acquisition finance facilities, mezzanine lending, corporate working capital facilities, and credit card programs; treasury management products and services; business and analysis checking, money market, multi-currency, in-country bank, and sweep accounts; receivables services, which include merchant services, remote capture, lockbox, and fraud control services; wire transfer and automated clearing house payment services; business bill pay, credit and debit cards, account analysis, and disbursement services. In addition, it offers foreign exchange and trade finance products and services; letters of credit; and investment services and solutions. The SVB Private Bank segment offers mortgages, home equity lines of credit, restricted and private stock loans, capital call lines of credit, and other secured and unsecured lending products; planning-based financial strategies, wealth management, family office, financial planning, tax planning, and trust services; and real estate secured loans. The SVB Capital segment provides venture capital investment services. The SVB Securities segment provides investment banking services; products and services, including capital raising, merger and acquisition advisory, equity research, and sales and trading. It operates through 56 offices in the United States and internationally. The company was founded in 1983 and is headquartered in Santa Clara, California.</t>
  </si>
  <si>
    <t>California (Primary);
San Jose Area (Primary);
United States and Canada (Primary);
United States of America (Primary);
West Coast (Primary);
Arizona;
Asia / Pacific;
Asia / Pacific Emerging Markets;
Austin Area;
Boston Area;
Brockton Area;
Canada;
Chicago Area;
Colorado;
Denver Area;
England;
Europe;
European Developed Markets;
Great Lakes;
Greater London;
Houston Area;
Illinois;
India ;
Indian Sub-Continent;
Karnataka;
Los Angeles Area;
Massachusetts;
Midwest;
Missouri;
Mountain;
New York;
Northeast;
Ontario;
Oregon;
Phoenix Area;
San Diego Area;
San Francisco Area;
Seattle Area;
Southwest;
Texas;
United Kingdom;
Washington</t>
  </si>
  <si>
    <t>Holdco Asset Management, LP is a principal investment firm specializing in investing in corporate credit, structured credit, and equity. Holdco Asset Management, LP was founded in 2011 and is based in Fort Lauderdale, Florida.</t>
  </si>
  <si>
    <t>Florida (Primary);
Fort Lauderdale Area (Primary);
Southeast (Primary);
United States and Canada (Primary);
United States of America (Primary)</t>
  </si>
  <si>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</si>
  <si>
    <t>Americas: 319.1 (59.5%);
Europe: 217.4 (40.5%)</t>
  </si>
  <si>
    <t>United States: 189.8 (35.4%);
Poland: 96.5 (18.0%);
Mexico: 110.2 (20.5%);
Other Countries: 140.0 (26.1%)</t>
  </si>
  <si>
    <t>Data Processing and Outsourced Services</t>
  </si>
  <si>
    <t>Data Processing and Outsourced Services (Primary); Information Technology (Primary); Internet Merchant Services (Primary); IT Services (Primary); Payment Processors (Primary); Payment Service Providers and Gateways (Primary); Payments Fraud Management Services (Primary); Software and Services (Primary)</t>
  </si>
  <si>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</si>
  <si>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Atlanta Area (Primary);
Georgia (Primary);
Southeast (Primary);
United States and Canada (Primary);
United States of America (Primary);
Canada;
Ontario</t>
  </si>
  <si>
    <r>
      <rPr>
        <sz val="8"/>
        <rFont val="Arial"/>
        <family val="2"/>
      </rPr>
      <t xml:space="preserve">Madison Dearborn Partners, LLC
Madison Dearborn Partners, LLC is a private equity firm specializing in management buyouts of private or publicly held companies, divisions or subsidiaries of larger companies; middle market transactions; balance sheet restructurings; minority or structured equity investments including acquisition financings; and growth capital investments. The firm prefers to invest in basic industries, technology, communications, consumer, Business &amp; Government Software and Services; Financial &amp; Transaction Services; Health Care; and Telecom, Media &amp; Technology Services, and real estate sectors. Basic Industries; Business &amp; Government Software and Services; Financial &amp; Transaction Services; Health Care; and Telecom, Media &amp; Technology Services. Within the basic industries sectors, it focuses on energy and power including midstream pipelines and storage terminals for the gathering, processing, transportation, and storage of oil or gas, electric generation, including gas, oil and coal fired, nuclear, and hydro, electric and gas transmission and distribution, energy and power services and technology, renewable energy and power, including wind, solar, geothermal, and biomass, oil and gas exploration, production, and reserve acquisition, oil field services, coal production and gasification, paper, packaging and forest products, chemicals, building products, homebuilding, building products, and construction materials, metals and mining, diversified industrial, natural resources, automotive, food, refining, Other manufacturing, distribution and service industries. In the Telecom, Media and Technology Services, the firm invests in media including cable and broadcast television, radio station groups, terrestrial and satellite radio, consumer and business oriented publishing, entertainment, and online and wireless broadband media and publishing companies; wireless communications sector including mobile telephone operators, paging service providers, high-capacity data and voice transmission service providers, and satellite service providers; wireline telecommunications including Wireline communications, including traditional landline network operators, voice over internet protocol providers and providers of communications services to specialized market niches, local exchange carriers, rural telephone operators, and cable television system operators; technology-enabled business and IT services that take advantage of the proliferation of broadband and data and computing infrastructure, including software-as-a-service companies, infrastructure-as-a-service providers and specialized IT services firms; and information services, including advertising, education and marketing services. Within the consumer sector, it invests in specialty retailing; including specialty hardlines and deep value retailers, direct marketing, including business-to-consumer and business-to-business direct marketers; branded and private label consumer products, including food and beverage manufacturers and distributors; government services; business services focused on consumer-facing companies, including distribution services; and consumer services, with a focus on location-based service models such as restaurants, motion picture exhibition companies, and fitness clubs. In the financial services sector, the firm focuses on specialty finance including commercial and consumer lending; financial technology and outsourcing including transaction, payment, core, accounts and other processing companies, and credit services; and asset management including information services companies and other service providers focused on the investment management industry, distributors of investment products, investment managers, and other providers of investment services companies, business services, including consulting and insurance brokerage companies. Within the healthcare sectors, health care service providers, including acute care hospitals, physician staffing companies, nursing homes, and assisted living providers, specialty pharma, medical device and product manufacturers, home healthcare services, specialized health care service providers, including diagnostic laboratories, kidney dialysis chains, and hospital outpatient surgery centers, home health care and community based human service providers, health care information technology companies, managed care and specialty managed care providers, medical product and life science distributors, medical technology and dental product manufacturers, it focuses on ancillary care service providers, clinical contract service providers, medical supplies and devices, health care facilities and providers, distribution, and other health care services. Business &amp; Government Software and Services: Business Services: Software-as-a-service (“SaaS”); Licensed software, aerospace and defense, Cybersecurity software and services, HR/benefits/talent management technology, Data services, BPO and IT outsourcing, Education technology and services, Industrial Technology and IoT, Insurance Technology, Other industry vertically focused technology.  Government Services: Cybersecurity, Intelligence services, Operational support services, Systems engineering &amp; integration, Consulting &amp; program management, Command, Control, Communications, Computers, Intelligence, Surveillance and Reconnaissance. Financial &amp; Transaction Services: Financial technology companies including: data analytics, transaction, payment and other processing companies, and other technology enabled companies that provide services to, or support, financial institutions, Insurance and related companies with a focus on distribution and servicing companies, human capital businesses, including: brokerage, consulting, professional services and other human capital companies, Within Telecom, Media &amp; Technology Services: includes Cloud Services, Information Services &amp; Data Analytics, Information Services &amp; Data Analytics, IT Infrastructure &amp; Services, Mobile, Network and Security Services. In the real estate sector: the firm focuses on investment opportunities throughout the real estate sector, including office, hotel, retail, industrial, multifamily, homebuilding, healthcare, services, infrastructure, parking, vineyards, and other niche sectors. The firm focuses on investments in North America with a focus on Midwest. In management buyouts, it seeks to invest between $100 million and $600 million. The firm prefers to invest between $100 million and $600 million in structured transactions and growth equity investments. It seeks to take majority stake and a board seat in its portfolio companies. The firm seeks to exit its investments within a period of five to seven years. Madison Dearborn Partners, LLC was founded in 1992 and is based in Chicago, Illinois.
</t>
    </r>
    <r>
      <rPr>
        <sz val="8"/>
        <color indexed="17"/>
        <rFont val="Arial"/>
        <family val="2"/>
      </rPr>
      <t>They are interested in Food Services.</t>
    </r>
    <r>
      <rPr>
        <sz val="8"/>
        <rFont val="Arial"/>
        <family val="2"/>
      </rPr>
      <t xml:space="preserve">
MDCP Cardservices, LLC
MDCP Cardservices, LLC was incorporated in 2017 and is based in Chicago, Illinois.
MDCP VI-C Cardservices Blocker Corp.
MDCP VI-C Cardservices Blocker Corp. was incorporated in 2012 and is based in Chicago, Illinois.
MDCP VI-C Cardservices Splitter, L.P.
MDCP VI-C Cardservices Splitter, L.P. was incorporated in 2012 and is based in Chicago, Illinois.</t>
    </r>
  </si>
  <si>
    <r>
      <rPr>
        <sz val="8"/>
        <rFont val="Arial"/>
        <family val="2"/>
      </rPr>
      <t xml:space="preserve">Madison Dearborn Capital Partners VI Executive-B, L.P. (Chicago Area (Primary); Great Lakes (Primary); Illinois (Primary); United States and Canada (Primary); United States of America (Primary));
Madison Dearborn Partners VI-A&amp;C, L.P. (United States and Canada (Primary); United States of America (Primary));
Madison Dearborn Partners, LLC (Chicago Area (Primary); </t>
    </r>
    <r>
      <rPr>
        <sz val="8"/>
        <color indexed="17"/>
        <rFont val="Arial"/>
        <family val="2"/>
      </rPr>
      <t>Chicago Area (Primary)</t>
    </r>
    <r>
      <rPr>
        <sz val="8"/>
        <rFont val="Arial"/>
        <family val="2"/>
      </rPr>
      <t xml:space="preserve">;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MDCP Cardservices, LLC (Chicago Area (Primary); Great Lakes (Primary); Illinois (Primary); United States and Canada (Primary); United States of America (Primary));
MDCP VI-C Cardservices Blocker Corp. (Chicago Area (Primary); Great Lakes (Primary); Illinois (Primary); United States and Canada (Primary); United States of America (Primary));
MDCP VI-C Cardservices Splitter, L.P. (Chicago Area (Primary); Great Lakes (Primary); Illinois (Primary); United States and Canada (Primary); United States of America (Primary))</t>
    </r>
  </si>
  <si>
    <t>Mason Group Holdings Limited, together with its subsidiaries, engages in the trading of securities investments in the People’s Republic of China, Hong Kong, Australia, and Europe. The company provides loan financing services; securities and commodities brokerage, and bullion trading services; and financial advisory services, as well as deals in securities. It also provides medical consultation and laboratory services relating to assisted reproductive technology; and operates, manages, and franchises retail stores that offer mother-infant-children products. In addition, the company develops, manufactures, and sells infant milk formula products, and supplement and organic nutrition products. Further, it offers wealth and asset management, discretionary account, private banking, administrative, securities margin financing, and investment and corporate finance advisory services, as well as provision of management services. The company was formerly known as Mason Financial Holdings Limited and changed its name to Mason Group Holdings Limited in July 2017. Mason Group Holdings Limited is based in Central, Hong Kong.</t>
  </si>
  <si>
    <t>Unallocated: 3.3 (5.8%);
Investment Holding: .2 (.4%);
Provision of Financing Services: 1.7 (3.0%);
Provision of Wealth and Asset Management, Financial Brokerage and Related Services: 31.0 (54.9%);
Manufacture of Infant Formula and Nutritional Products: 20.3 (35.9%)</t>
  </si>
  <si>
    <t>Hong Kong: 21.7 (48.9%);
PRC: .2 (.5%);
Australia: 20.3 (45.8%);
Europe: 2.1 (4.8%)</t>
  </si>
  <si>
    <t>Capital Markets (Primary); Diversified Financials (Primary); Financials (Primary); Investment Banking (Primary); Investment Banking and Brokerage (Primary); Securities and Commodities Markets Services (Primary); Asset Management and Custody Banks; Consumer Discretionary; Consumer Finance; Consumer Finance; Consumer Staples; Diversified Financial Services; Food and Staples Retailing; Food and Staples Retailing; Food Products; Food Retail; Food, Beverage and Tobacco; Grocery Stores; Health Care; Health Care Equipment and Services; Health Care Providers and Services; Health Care Services; Health Food Stores; Household and Personal Products; Infant Food; Investment Advice; Investment Services and Holding Companies; Medical Laboratory Services; Multi-Sector Holdings; Packaged Foods and Meats; Patent Owners and Lessors; Personal Products; Personal Products; Prepared and Preserved Foods; Retailing; Specialized Finance; Specialty Retail; Specialty Stores; Vitamins and Nutritional Supplements</t>
  </si>
  <si>
    <t xml:space="preserve">Marvel Bonus Holdings Ltd. is an investment holding company. The company was incorporated in 2006.
</t>
  </si>
  <si>
    <t xml:space="preserve">British Virgin Islands (Primary);
Caribbean (Primary);
Latin America and Caribbean (Primary);
Asia / Pacific;
Asia / Pacific Developed Markets;
Hong Kong </t>
  </si>
  <si>
    <t>Kingston Securities Limited provides security brokerage services. The company is based in Central, Hong Kong. Kingston Securities Limited operates as a subsidiary of Kingston Capital Asia Limited.</t>
  </si>
  <si>
    <t>Asia / Pacific (Primary);
Asia / Pacific Developed Markets (Primary);
Hong Kong  (Primary)</t>
  </si>
  <si>
    <t>Apollo Tourism &amp; Leisure Ltd (ASX:ATL)</t>
  </si>
  <si>
    <t>ASX:ATL</t>
  </si>
  <si>
    <t>Apollo Tourism &amp; Leisure Ltd, a tourism leisure company, manufactures, imports, rents, sells, and distributes recreational vehicles (RVs) in Australia, New Zealand, North America, Germany, the United Kingdom, and Ireland. The company offers motorhomes, campervans, and caravans under the Winnebago, Coromal, and Windsor brands. It also sells new and used motorhomes and caravans; and ex-rental fleet vehicles. In addition, the company is involved in online accessories sale and labor hire business; property holding, investing, and intellectual property holding activities; and provision of RV services and repair activities. It offers its products through a network of dealers and retail shopfronts. Apollo Tourism &amp; Leisure Ltd was founded in 1985 and is based in Northgate, Australia.</t>
  </si>
  <si>
    <t>Rental &amp; Leasing: 183.2 (100.0%)</t>
  </si>
  <si>
    <t>Others and Eliminations: .4 (.2%);
New Zealand: 11.3 (6.2%);
Australia: 141.5 (77.2%);
North America: 20.2 (11.0%);
Europe: 9.7 (5.3%)</t>
  </si>
  <si>
    <t>Automobile Manufacturers</t>
  </si>
  <si>
    <t>Automobile Manufacturers (Primary); Automobiles (Primary); Automobiles and Components (Primary); Consumer Discretionary (Primary); Motor Homes (Primary); Recreational Vehicles (Primary); Travel Trailers and Campers (Primary); Asset Management and Custody Banks; Automotive Retail; Capital Markets; Commercial and Professional Services; Commercial Services and Supplies; Diversified Financial Services; Diversified Financials; Diversified Support Services; Financials; Industrials; Internet and Direct Marketing Retail; Internet and Direct Marketing Retail; Investment Services and Holding Companies; Motor Homes Dealers; Motor Vehicle Rental and Leasing; Motor Vehicle Retail; Multi-Sector Holdings; Online Motor Vehicle Parts and Accessories Retail; Online Specialty Retail; Patent Owners and Lessors; Real Estate; Real Estate; Real Estate Management and Development; Real Estate Operating Companies; Recreational Vehicle Dealers; Retailing; Road and Rail; Specialty Retail; Transportation; Trucking; Utility Trailer and Recreational Vehicle Rental</t>
  </si>
  <si>
    <t>Tourism Holdings Limited, together with its subsidiaries, operates as a tourism company in Australia, New Zealand, and the United States. The company operates through New Zealand Rentals, Action Manufacturing, Tourism Group, Australia Rentals, and United States Rentals segments. It engages in the design, manufacture, and sale of motorhomes, campervans, caravans, and RV accessories; and other tourism related activities. The company offers its vehicles under the Maui, Britz, Mighty, Road Bear RV, Just Go, and El Monte RV brands. It also operates hop on and hop off guided buses under the Kiwi Experience name; operates Waitomo Glowworm caves, Ruakuri caves, and Aranui caves; provides water rafting in the subterranean rivers that flow through the Ruakuri cave system; and operates Waitomo Homestead, a refurbished restaurant. The company was formerly known as The Helicopter Line and changed its name to Tourism Holdings Limited in 1996. Tourism Holdings Limited was incorporated in 1984 and is headquartered in Auckland, New Zealand.</t>
  </si>
  <si>
    <t>Asia / Pacific (Primary);
Asia / Pacific Developed Markets (Primary);
New Zealand  (Primary)</t>
  </si>
  <si>
    <t>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t>
  </si>
  <si>
    <t>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t>
  </si>
  <si>
    <t>Germany: 11.9 (100.0%)</t>
  </si>
  <si>
    <t>Industrial Property Operators and Lessors (Primary); Nonresidential Building Operators and Lessors (Primary); Nonresidential Property Managers (Primary); Office Building Operators and Lessors (Primary); Real Estate (Primary); Real Estate (Primary); Real Estate Management and Development (Primary); Real Estate Management Services (Primary); Real Estate Operating Companies (Primary); Real Estate Operators And Lessors (Primary); Alternative Carriers; Asset Management and Custody Banks; Capital Markets; Communication Services; Diversified Financials; Diversified Telecommunication Services; Financials; Real Estate Development; Satellite Communication Services; Telecommunication Services</t>
  </si>
  <si>
    <t>RFR InvestCo 1 S.à rl is based in Luxembourg, Luxembourg.</t>
  </si>
  <si>
    <t>Apollo Capital Management, L.P. was incorporated in 2007 and is based in New York.</t>
  </si>
  <si>
    <t>West Street Capital Partners; KKR &amp; Co. Inc. (NYSE:KKR); Invesco Ltd. (NYSE:IVZ); The Vanguard Group, Inc.; Vista Equity Partners Management, LLC; Voya Financial, Inc. (NYSE:VOYA); Ten Eleven Ventures; Elephant Partners; FMR LLC; KKR Knowledge Investors L.P.; Sjouwerman Enterprises Limited Partnership</t>
  </si>
  <si>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</si>
  <si>
    <t>Security Software &amp; Services: 310.9 (100.0%)</t>
  </si>
  <si>
    <t>International: 53.6 (17.2%);
North America: 257.3 (82.8%)</t>
  </si>
  <si>
    <t>Information Technology (Primary); Security Software (Primary); Software (Primary); Software and Services (Primary); Systems Software (Primary); Application Hosting Services; Application Service Providers (ASPs); Application Software</t>
  </si>
  <si>
    <t>Vista Equity Partners Management, LLC is a private equity and venture capital firm specializing in investments in middle and large market management and leveraged buyouts, growth and acquisition financings, recapitalizations, restructurings, spinouts, divestitures, special situations, and going private transactions. The firm seeks to invest in Agriculture, application development, automotive, collaboration, data &amp; analytics, education, energy, enterprise resource planning, financial services, government, healthcare, hospitality, HR &amp; recruiting, insurance, IT operations, legal, risk &amp; compliance, media, publishing &amp; advertising, non-profit, real estate, retail, sales &amp; marketing, security, sports, entertainment &amp; recreation, telecom, transportation. It also seeks to invest in technology-enabled companies which have a proven and defensible technology that can be leveraged to build new products, solutions, and services; mature companies in which opportunities exist to create value through embracing and leveraging technology; and new or existing companies which have developed proprietary technologies that address specific niche markets. It seeks to invest in North America and Europe. The firm typically invests between $5 million to $1 billion equity investment, between $20 million to $500 million sales Value, and between $25 million and $10 billion enterprise values. It seeks to acquire a majority stake in the portfolio companies. Vista Equity Partners Management, LLC was founded in 2000 and is based in Austin, Texas with additional offices in New York,New York; Hong Kong, Hong Kong, Chicago, Illinois; San Francisco, California; Oakland, California.</t>
  </si>
  <si>
    <t>Austin Area (Primary);
Southwest (Primary);
Texas (Primary);
United States and Canada (Primary);
United States of America (Primary);
Asia / Pacific;
Asia / Pacific Developed Markets;
California;
Chicago Area;
Great Lakes;
Hong Kong ;
Illinois;
New York;
New York City Area;
Northeast;
Oakland Area;
San Francisco Area;
West Coast</t>
  </si>
  <si>
    <t>Elephant Partners
Elephant Partners is a venture capital firm specializing in growth capital investments. The firm seeks to invest in disruptive software, enterprise software, consumer internet, mobile, and software sectors. Elephant Partners was founded in 2015 and is based in Boston, Massachusetts with an additional office in New York, New York.
FMR LLC
FMR LLC is a privately owned investment manager. The firm was formerly known as FMR CORP. FMR LLC is based in Boston, Massachusetts.
Invesco Ltd. (NYSE:IVZ)
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KKR Knowledge Investors L.P.
KKR Knowledge Investors L.P. was incorporated in 2019 and is based in New York, New York.
Sjouwerman Enterprises Limited Partnership
Sjouwerman Enterprises Limited Partnership was incorporated in 2018 and is based in Belleair, Florida.
Ten Eleven Ventures
Ten Eleven Ventures is a venture capital firm specializing in seed to growth investments. The firm invest in cyber security. It prefers to invest in Africa/middle east, Asia/pacific, Europe, and United States, Canada and Latin America and Caribbean. Ten Eleven Ventures was founded in 2015 and is based in San Francisco, California with additional offices in Boston, Massachusetts; Boulder, Colorado; Burlingame, California and Cheltenham, United Kingdom.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Vista Equity Partners Management, LLC
Vista Equity Partners Management, LLC is a private equity and venture capital firm specializing in investments in middle and large market management and leveraged buyouts, growth and acquisition financings, recapitalizations, restructurings, spinouts, divestitures, special situations, and going private transactions. The firm seeks to invest in Agriculture, application development, automotive, collaboration, data &amp; analytics, education, energy, enterprise resource planning, financial services, government, healthcare, hospitality, HR &amp; recruiting, insurance, IT operations, legal, risk &amp; compliance, media, publishing &amp; advertising, non-profit, real estate, retail, sales &amp; marketing, security, sports, entertainment &amp; recreation, telecom, transportation. It also seeks to invest in technology-enabled companies which have a proven and defensible technology that can be leveraged to build new products, solutions, and services; mature companies in which opportunities exist to create value through embracing and leveraging technology; and new or existing companies which have developed proprietary technologies that address specific niche markets. It seeks to invest in North America and Europe. The firm typically invests between $5 million to $1 billion equity investment, between $20 million to $500 million sales Value, and between $25 million and $10 billion enterprise values. It seeks to acquire a majority stake in the portfolio companies. Vista Equity Partners Management, LLC was founded in 2000 and is based in Austin, Texas with additional offices in New York,New York; Hong Kong, Hong Kong, Chicago, Illinois; San Francisco, California; Oakland, California.
Voya Financial, Inc. (NYSE:VOYA)
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</si>
  <si>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r>
      <rPr>
        <sz val="8"/>
        <rFont val="Arial"/>
        <family val="2"/>
      </rPr>
      <t xml:space="preserve">Elephant Partners (Massachusetts (Primary); Northeast (Primary); United States and Canada (Primary); United States of America (Primary); New York);
FMR LLC (Boston Area (Primary); Massachusetts (Primary); Northeast (Primary); United States and Canada (Primary); United States of America (Primary));
Invesco Ltd. (NYSE:IVZ) (Atlanta Area (Primary); Georgia (Primary); Southeast (Primary); United States and Canada (Primary); United States of America (Primary); </t>
    </r>
    <r>
      <rPr>
        <sz val="8"/>
        <color indexed="17"/>
        <rFont val="Arial"/>
        <family val="2"/>
      </rPr>
      <t>Atlanta Area</t>
    </r>
    <r>
      <rPr>
        <sz val="8"/>
        <rFont val="Arial"/>
        <family val="2"/>
      </rPr>
      <t xml:space="preserve">; Bermuda; </t>
    </r>
    <r>
      <rPr>
        <sz val="8"/>
        <color indexed="17"/>
        <rFont val="Arial"/>
        <family val="2"/>
      </rPr>
      <t>Canada</t>
    </r>
    <r>
      <rPr>
        <sz val="8"/>
        <rFont val="Arial"/>
        <family val="2"/>
      </rPr>
      <t xml:space="preserve">; Caribbean; </t>
    </r>
    <r>
      <rPr>
        <sz val="8"/>
        <color indexed="17"/>
        <rFont val="Arial"/>
        <family val="2"/>
      </rPr>
      <t>Georgia</t>
    </r>
    <r>
      <rPr>
        <sz val="8"/>
        <rFont val="Arial"/>
        <family val="2"/>
      </rPr>
      <t xml:space="preserve">; Latin America and Caribbean; </t>
    </r>
    <r>
      <rPr>
        <sz val="8"/>
        <color indexed="17"/>
        <rFont val="Arial"/>
        <family val="2"/>
      </rPr>
      <t>Ontario</t>
    </r>
    <r>
      <rPr>
        <sz val="8"/>
        <rFont val="Arial"/>
        <family val="2"/>
      </rPr>
      <t xml:space="preserve">; </t>
    </r>
    <r>
      <rPr>
        <sz val="8"/>
        <color indexed="17"/>
        <rFont val="Arial"/>
        <family val="2"/>
      </rPr>
      <t>Southeast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KKR Knowledge Investors L.P. (New York (Primary); New York City Area (Primary); Northeast (Primary); United States and Canada (Primary); United States of America (Primary));
Sjouwerman Enterprises Limited Partnership (Florida (Primary); Saint Petersburg Area (Primary); Southeast (Primary); United States and Canada (Primary); United States of America (Primary));
Ten Eleven Ventures (California (Primary); United States and Canada (Primary); United States of America (Primary); West Coast (Primary); Boston Area; Colorado; Denver Area; Europe; European Developed Markets; Massachusetts; Mountain; Northeast; San Francisco Area;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Vista Equity Partners Management, LLC (Austin Area (Primary); Southwest (Primary); Texas (Primary); United States and Canada (Primary); United States of America (Primary); Asia / Pacific; Asia / Pacific Developed Markets; California; Chicago Area; Great Lakes; Hong Kong ; Illinois; New York; New York City Area; Northeast; Oakland Area; San Francisco Area; West Coast);
Voya Financial, Inc. (NYSE:VOYA) (New York (Primary); New York City Area (Primary); Northeast (Primary); United States and Canada (Primary); United States of America (Primary); Atlanta Area; Colorado; Delaware; Denver Area; Georgia; Midatlantic; Mountain; Southeast);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r>
  </si>
  <si>
    <t>Invesco Ltd. (NYSE:IVZ) (8,499.9); KKR &amp; Co. Inc. (NYSE:KKR) (43,529.2); Voya Financial, Inc. (NYSE:VOYA) (6,174.4)</t>
  </si>
  <si>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</si>
  <si>
    <t>Community Banking: 124.5 (100.0%)</t>
  </si>
  <si>
    <t>United States: 124.5 (100.0%)</t>
  </si>
  <si>
    <t>North Houston Area (Primary); Southwest (Primary); Texas (Primary); United States and Canada (Primary); United States of America (Primary)</t>
  </si>
  <si>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</si>
  <si>
    <t>Arkansas (Primary);
Pine Bluff Area (Primary);
Southeast (Primary);
United States and Canada (Primary);
United States of America (Primary)</t>
  </si>
  <si>
    <t>As of November 12, 2020, Seacoast Commerce Banc Holdings was acquired by Enterprise Financial Services Corp. Seacoast Commerce Banc Holdings operates as a bank holding company for Seacoast Commerce Bank that provides various banking products and services principally to small and middle market businesses and individuals in California. Its deposits products include interest checking, investors’ money market, basic money market, and regular savings accounts, as well as certificates of deposit. The company’s loan portfolio comprises various loans and lines of credit, as well as small business administration financing. It also provides cash management services, including remote deposit capture and lockbox processing services; online banking services; and wire transfer, ATM, and Ach services. In addition, the company offers property management and homeowner association banking solutions, as well as exchange services. It operates four full service branches in San Juan Capistrano, Encinitas, National City, and San Diego, California under the Seacoast Commerce Bank name. The company was founded in 2014 and is headquartered in San Diego, California.</t>
  </si>
  <si>
    <t>California (Primary); San Diego Area (Primary); United States and Canada (Primary); United States of America (Primary); West Coast (Primary)</t>
  </si>
  <si>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</si>
  <si>
    <t>Furniture &amp; Fixtures: 617.0 (100.0%)</t>
  </si>
  <si>
    <t>Home Furnishings</t>
  </si>
  <si>
    <t>Consumer Discretionary (Primary); Consumer Durables and Apparel (Primary); Home Furnishings (Primary); Household Durables (Primary); Mattresses and Beds (Primary); Mattresses and Foundations (Primary); Animal Care Products; Consumer Staples; Homefurnishing Retail; Household and Personal Products; Household Products; Household Products; Linens and Bedding; Retailing; Sheets; Specialty Retail; Textiles; Textiles, Apparel and Luxury Goods</t>
  </si>
  <si>
    <t>Mountain (Primary); Salt Lake City Area (Primary); United States and Canada (Primary); United States of America (Primary); Utah (Primary)</t>
  </si>
  <si>
    <t>Coliseum Capital Management, LLC is an employee owned hedge fund manager. It provides its services to Pooled investment vehicles and corporations. The firm manages separate client-focused portfolios. It invests in the public equity markets of the United States and Canada. The firm seeks to invest in the distressed and special situations. The firm launces and manages hedge funds for its clients. The firm employs a combination of fundamental and technical analysis to create its portfolios. Coliseum Capital Management, LLC was founded in 2005 and is based in Stamford, Connecticut with offices in New York, New York and Rowayton, Connecticut.</t>
  </si>
  <si>
    <t>Connecticut (Primary);
Northeast (Primary);
Stamford Area (Primary);
United States and Canada (Primary);
United States of America (Primary);
New York</t>
  </si>
  <si>
    <t>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t>
  </si>
  <si>
    <t>Collections: 1,152.5 (60.6%);
Resources &amp; Energy: 521.2 (27.4%);
Specialist Services: 229.6 (12.1%)</t>
  </si>
  <si>
    <t>United Kingdom: 1,903.3 (100.0%)</t>
  </si>
  <si>
    <t>Commercial and Professional Services (Primary); Commercial Services and Supplies (Primary); Environmental and Facilities Services (Primary); Environmental Consulting (Primary); Hazardous Waste Collection, Treatment and Disposal Services (Primary); Industrials (Primary); Recycling Facilities (Primary); Sanitary Services (Primary); Solid Waste Collection, Treatment and Disposal Services (Primary); Independent Power and Renewable Electricity Producers; Independent Power Producers and Energy Traders; Utilities; Utilities</t>
  </si>
  <si>
    <t>Buckinghamshire (Primary); England (Primary); Europe (Primary); European Developed Markets (Primary); United Kingdom (Primary)</t>
  </si>
  <si>
    <t>Energy Capital Partners, LLC is a private equity firm specializing in investing in buyouts, loan, infrastructure, credit, capital solutions, and mezzanine investments. It may invest in senior-secured loans and debt, which are being secured with first or second liens on energy assets. The firm invests in energy infrastructure with a focus on energy transition, power generation, including fossil fuel generation and renewable energy facilities; energy efficiency and storage; electric transmission including new and existing lines; energy equipment and services including manufacturing, construction and services related to the energy industry; coal transportation, handling and reserves, oil field services, midstream oil and gas including gas storage, pipelines, and other midstream gas assets; environmental services and environmental infrastructure including decarbonization, infrastructure assets addressing environmental challenges of fossil and nuclear power generators; water purification; energy service companies; and other energy related assets including other products and services supporting the power, oil and natural gas sectors as well as energy efficiency and construction platforms. It prefers to invest in companies based in North America. The firm invests between $50 million and $225 million in companies. Energy Capital Partners, LLC was founded in April 2005 and is based in Summit, New Jersey with additional offices in Seoul, South Korea, Ft. Lauderdale, Florida, New York City, New York, San Diego, California and Houston, Texas.</t>
  </si>
  <si>
    <t>New Jersey (Primary);
Northeast (Primary);
United States and Canada (Primary);
United States of America (Primary);
West Jersey Area (Primary);
Asia / Pacific;
Asia / Pacific Developed Markets;
California;
Florida;
Fort Lauderdale Area;
Houston Area;
Korea, South ;
New York;
New York City Area;
San Diego Area;
Southeast;
Southwest;
Texas;
West Coast</t>
  </si>
  <si>
    <t>Global Alpha Capital Management Ltd.
Global Alpha Capital Management Ltd. is a privately owned investment manager. The firm provides its services to pooled investment vehicles, pension and profit sharing plans, investment companies, financial institutions, charitable
organizations, trusts, estates, and other investment advisers. It manages separate client-focused equity portfolios. The firm also manages and launches equity mutual funds for its clients. It invests in public equity markets across the globe. The firm primarily invests in growth and value stocks of small-cap companies. It employs a combination of quantitative, technical, cyclical and fundamental analysis with a bottom-up stock picking approach to make its investments. It employs external research to complement its in-house research. Global Alpha Capital Management Ltd. was founded in 2004 and is based in Montreal, Canada.
Soros Fund Management LLC
Soros Fund Management LLC is a privately owned family office. The firm invests in the public equity and fixed income markets across the globe. The firm also manages private equity and venture capital funds. It invests in capital-intensive start-ups, buyouts, build-ups, and growth equity transactions. The firm seeks to invest in energy and resources sector focusing on coal, coke, copper and gold as well as on related infrastructure and logistics. It invests globally. Soros Fund Management LLC was founded in 1969 and is based in New York, New York.</t>
  </si>
  <si>
    <t>Global Alpha Capital Management Ltd. (Canada (Primary); Quebec (Primary); United States and Canada (Primary));
Soros Fund Management LLC (New York (Primary); New York City Area (Primary); Northeast (Primary); United States and Canada (Primary); United States of America (Primary))</t>
  </si>
  <si>
    <t>PGP Glass Ceylon PLC engages in the manufacturing and sale of glass bottles in Sri Lanka, India, the United States, and internationally. It offers a molded range of glass bottles and containers for various industries, such as food and beverages, pharmaceuticals, liquor, and cosmetics and perfumes. The company was formerly known as Piramal Glass Ceylon PLC and changed its name to PGP Glass Ceylon PLC in July 2021. The company was incorporated in 1955 and is based in Ratmalana, Sri Lanka. PGP Glass Ceylon PLC is a subsidiary of PGP Glass Private Limited.</t>
  </si>
  <si>
    <t>Packaging &amp; Containers: 40.9 (100.0%)</t>
  </si>
  <si>
    <t>Containers and Packaging (Primary); Glass Bottles (Primary); Glass Containers (Primary); Glass Packaging (Primary); Materials (Primary); Materials (Primary); Metal and Glass Containers (Primary)</t>
  </si>
  <si>
    <t>Pristine Glass Private Limited was incorporated in 2020 and is based in Mumbai, India.</t>
  </si>
  <si>
    <t>Piramal Glass Limited manufactures and sells glass containers for cosmetics and perfumery, specialty food and beverages, and pharmaceuticals industries in India. The company offers its products for use in decoration applications, such as hot foil stamping, lacquering, glass printing, glass etching, and sleeving. It also provides caps and closures, and cartons and liners. The company also exports its products. Piramal Glass Limited was incorporated in 1998 and is based in Mumbai, India.</t>
  </si>
  <si>
    <t>Carboclor S.A. provides port, storage, and logistics services in Argentina. The company’s logistics services include tax court services for trucks and containers; reception, storage, and dispatch of chemical, agro-industrial, and fuel products by lines, trucks, barges, and ships; drum fractionation, logistics warehouse storage, and delivery; blending of controlled products; special requirements, such as heating in tanks and lines; inertization and blanketing of tanks and cisterns; spill prevention; final disposal of slop and waste treatment with certification; and boat service cranes. It also offers laboratory services. Carboclor S.A. was founded in 1968 and is headquartered in Campana, Argentina. Carboclor S.A. is a subsidiary of Ancsol S.A.</t>
  </si>
  <si>
    <t>Port, Storage and Logistics Services: 3.7 (100.0%)</t>
  </si>
  <si>
    <t>Argentina: 3.7 (100.0%)</t>
  </si>
  <si>
    <t>Marine Ports and Services</t>
  </si>
  <si>
    <t>Industrials (Primary); Marine Ports and Services (Primary); Transportation (Primary); Transportation Infrastructure (Primary); Air Freight and Logistics; Air Freight and Logistics; Commercial and Professional Services; Professional Services; Research and Consulting Services; Research, Development, and Testing Services; Testing Laboratories</t>
  </si>
  <si>
    <t>Argentina (Primary); Buenos Aires (Primary); Latin America and Caribbean (Primary); South America (Primary)</t>
  </si>
  <si>
    <t>Pure life General Trading LLC trades and distributes fuel and oil products. It also distributes tyres, fruits and vegetables, heavy equipment, and personal products to the oil and gas sector. The company was incorporated in 2012 and is based in Ajman, United Arab Emirates.</t>
  </si>
  <si>
    <t xml:space="preserve">Ancsol S.A.
Ancsol S.A. operates through its subsidiaries Petrolera and Sol Petroleo which are involved in distribution of fuels.
Petrouruguay S.A.
Petrouruguay S.A. engages in exploration, development, production and marketing of hydrocarbons from the offshore areas. The company owns interests in productive areas in Argentina, Bolivia, and in a gas pipeline Cruz Del Sur which connects Argentina with Uruguay. Petrouruguay S.A. was founded in 1991 and is based in Buenos Aires, Argentina. Petrouruguay S.A. operates as a subsidiary of Administracion Nacional de Combustibles Alcohol y Portland.
</t>
  </si>
  <si>
    <t>Ancsol S.A. (Latin America and Caribbean (Primary); South America (Primary); Uruguay (Primary));
Petrouruguay S.A. (Argentina (Primary); Capital Federal (Primary); Latin America and Caribbean (Primary); South America (Primary))</t>
  </si>
  <si>
    <t>1957 &amp; Co. (Hospitality) Limited, an investment holding company, operates full service restaurants in Hong Kong and the People’s Republic of China. The company also provides restaurant and catering management, as well as consultancy services. As of December 31, 2021, it operated twelve restaurants under five self-owned brands, including Ta-ke, An Nam, Modern Shanghai, 10 Shanghai, and Hokkaidon; and three franchised or sublicensed brands, such as Mango Tree, Gonpachi, and Paper Moon. The company was incorporated in 2016 and is headquartered in Hong Kong, Hong Kong. As of August 17, 2022, 1957 &amp; Co. (Hospitality) Limited operates as a subsidiary of Real Hero Ventures Limited.</t>
  </si>
  <si>
    <t>Operation of Restaurants: 44.5 (93.5%);
Catering Management and Consultancy Services: 3.1 (6.5%)</t>
  </si>
  <si>
    <t>Restaurants</t>
  </si>
  <si>
    <t>Catering Services (Primary); Consumer Discretionary (Primary); Consumer Services (Primary); Full Service Restaurants (Primary); Hotels, Restaurants and Leisure (Primary); Restaurants (Primary); Commercial and Professional Services; Consulting Services; Diversified Financial Services; Diversified Financials; Financials; Industrials; Investment Services and Holding Companies; Multi-Sector Holdings; Patent Owners and Lessors; Professional Services; Research and Consulting Services</t>
  </si>
  <si>
    <t>Real Hero Ventures Limited operates as an investment holding company. The company was incorporated in 2022 and is based in BVI.</t>
  </si>
  <si>
    <t>Shraddha Prime Projects Limited engages in the real estate development business in India. It undertakes real estate activities, including developing, leasing, constructing, and reconstructing various residential projects. The company was formerly known as Towa Sokki Limited and changed its name to Shraddha Prime Projects Limited in July 2021. Shraddha Prime Projects Limited was incorporated in 1993 and is headquartered in Mumbai, India.</t>
  </si>
  <si>
    <t>Land Sub Dividers And Developers (Primary); Real Estate (Primary); Real Estate (Primary); Real Estate Development (Primary); Real Estate Management and Development (Primary); Capital Goods; Construction and Engineering; Construction and Engineering; Consumer Discretionary; Consumer Durables and Apparel; Homebuilding; Household Durables; Industrials; Real Estate Operating Companies; Real Estate Operators And Lessors; Residential Building Operators and Lessors; Residential Construction, General Contractors and Operative Builders</t>
  </si>
  <si>
    <t>Poindus Systems Corp. designs, manufactures, and trades in computers and peripheral equipment worldwide. The company offers panel PCs, tablets, small and large size displays, box PCs, POS peripherals, and custom products. Its products are used in hospitality, retail, medical, and industrial applications. The company was founded in 1998 and is headquartered in Taipei City, Taiwan. As of March 7, 2022, Poindus Systems Corp. operates as a subsidiary of Compal Electronics, Inc.</t>
  </si>
  <si>
    <t>Design, Manufacture and Sale of Computers and Peripheral Equipment: 30.6 (100.0%)</t>
  </si>
  <si>
    <t>Taiwan: .9 (2.9%);
Europe and Africa: 22.1 (72.1%);
America: 1.8 (5.9%);
Asia: 5.9 (19.1%)</t>
  </si>
  <si>
    <t>Electronic Equipment and Instruments (Primary); Electronic Equipment, Instruments and Components (Primary); Information Technology (Primary); Technology Hardware and Equipment (Primary); Desktop Computers; Personal Computers And Accessories; Technology Distributors; Technology Hardware and Equipment Distribution; Technology Hardware, Storage and Peripherals; Technology Hardware, Storage and Peripherals</t>
  </si>
  <si>
    <t>Compal Electronics, Inc., together with its subsidiaries, engages in the manufacture and sale of notebook personal computers (PC), monitors, LCD TVs, mobile phones, and various components and peripherals in Taiwan, the United States, China, the Netherlands, and internationally. The company operates through Information Technology Product and Strategy Integrated Product Segments. It designs, develops, manufactures, sells, and services tablet PCs, digital products, network switches, wireless AP, automobile electronic products, and touch panels. The company also provides information technology and mobile communication products, networking products, communication devices, electronic computers, and smart watches, as well as cable modems, digital set up boxes, and household digital electronic products. In addition, it is involved in manufacturing of electric appliance, lighting products, and audiovisual electric products; international trading; manufacture, wholesale, and retail of medical equipment and precision instruments; technical support and sale of wireless network products; real estate development, management, rental, and leasing business; marketing of monitors and notebook PCs; investment activities; construction and investment in infrastructures; manufacture and sale of aluminum and magnesium alloy products; and retail and wholesale of animal medication products. Further, it provides management consulting, biotechnology, and related technical services; maintenance and warranty services for notebook PCs and mobile phones; and training and education, business information consulting, financial and tax consulting, investment consulting, and investment management services. Additionally, it engages in wholesale and retail of computer software and electronic materials; provision of software design and data processing; and medical care IOT business. The company was incorporated in 1984 and is headquartered in Taipei City, Taiwan.</t>
  </si>
  <si>
    <t>Japan Tissue Engineering Co., Ltd. engages in the regenerative medicine business in Japan. The company offers autologous cultured epidermis, cartilage, corneal epithelium, and oral mucosal epithelium to medical institutions for the purpose of medical treatment. It also provides tissue-engineered medical products, which are used in autologous transplant cases. In addition, the company researches and develops human 3-dimensional cultured tissue models for use in the development of cosmetics and drugs for external use, as well as in research that employs skin and cornea tissues. Further, it offers regenerative medical products contract development and manufacturing services. The company was founded in 1999 and is headquartered in Gamagori, Japan. Japan Tissue Engineering Co., Ltd. operates as a subsidiary of Teijin Limited.</t>
  </si>
  <si>
    <t>Biotechnology (Primary); Biotechnology (Primary); Health Care (Primary); Pharmaceuticals, Biotechnology and Life Sciences (Primary); Pharmaceutical Contract Manufacturing Services; Pharmaceutical Contract Research Organization; Pharmaceuticals; Pharmaceuticals</t>
  </si>
  <si>
    <t>Aichi (Primary); Asia / Pacific (Primary); Asia / Pacific Developed Markets (Primary); Japan  (Primary)</t>
  </si>
  <si>
    <t>Teijin Limited engages in the fibers, films and sheets, composites, healthcare, and IT businesses worldwide. It offers aramid fibers and polyethylene materials; carbon fibers, composite materials, and oxidized PAN fibers; polycarbonate sheets and films; high-density polyethylene porous films and materials; and microporous films. The company also provides PC resins, polyphenylene sulfide resins, molded parts, and additives; lightweight glass and carbon fiber reinforced composites for automotive applications; and polytrimethylene telephthalate products, artificial leather materials, polyester nanofibers, and recycled polyester fibers. In addition, it offers pharmaceuticals for bone and joint, respiratory, cardiovascular and metabolic, and other diseases; home oxygen therapy, non-invasive positive pressure ventilation, rehabilitation, and sleep disordered breathing related devices, as well as sonic accelerated fracture healing system and community-based integrated care system; and orthopedic implantable devices, and functional food ingredients. Further, the company provides Recopic, a radio-frequency identification technology for inventory management. Additionally, it develops and implements engineering solutions for various issues, such as environmental pollution, energy supply stability, and aging-related workforce population decline. Teijin Limited was incorporated in 1918 and is headquartered in Chiyoda, Japan.</t>
  </si>
  <si>
    <t>Asia / Pacific (Primary);
Asia / Pacific Developed Markets (Primary);
Japan  (Primary);
Tokyo (Primary)</t>
  </si>
  <si>
    <t>Fujifilm Corporation manufactures and sells electronic consumer products that offers imaging, information, and document solutions. The company also offers consumer products, including digital cameras, 3D image products, films and cameras, instant photo systems, and binoculars and healthcare products, such as medical systems, graphic systems, photofinishing products, motion picture products, optical devices, recording media products, industrial products, semiconductor materials, and biomaterials. It also offers document solutions, which comprise office copy machines and multifunction devices, printers, production systems, paper and consumables, and office services. It sells its products through online platform. Fujifilm Corporation was founded in 2006 and is based in Tokyo, Japan with factory locations and technology development centers in Japan. Fujifilm Corporation operates as a subsidiary of FUJIFILM Holdings Corporation.</t>
  </si>
  <si>
    <t>As of January 1, 2022, Bryn Mawr Bank Corporation was acquired by WSFS Financial Corporation. 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</si>
  <si>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Banking and Brokerage; Investment Services and Holding Companies; Multi-Sector Holdings; Offices Of Bank Holding Companies; Specialized Finance</t>
  </si>
  <si>
    <t>Great Lakes (Primary); Pennsylvania (Primary); Philadelphia Area (Primary); United States and Canada (Primary); United States of America (Primary); Harrisburg Area; SE Pennsylvania Area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</si>
  <si>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</si>
  <si>
    <t>Midatlantic (Primary);
United States and Canada (Primary);
United States of America (Primary);
Wilmington Area (Primary)</t>
  </si>
  <si>
    <t>Net Insurance S.p.A. provides insurance and reinsurance products and services in Italy. Net Insurance S.p.A. was founded in 2000 and is headquartered in Rome, Italy.</t>
  </si>
  <si>
    <t>Italy: 77.3 (100.0%)</t>
  </si>
  <si>
    <t>Financials (Primary); Insurance (Primary); Insurance (Primary); Multi-line Insurance (Primary); Casualty; Property and Casualty Insurance; Reinsurance</t>
  </si>
  <si>
    <t>Europe (Primary); European Developed Markets (Primary); Italy (Primary); Lazio (Primary); Rome (Primary)</t>
  </si>
  <si>
    <t>Istituto Bancario del Lavoro S.p.A.
Istituto Bancario del Lavoro S.p.A. provides various banking products and services for individuals and families in Italy. It offers accounts and cards, such as bank accounts, escrow accounts, debit cards, prepaid cards, credit cards, IBL E-Bank mobile application, digital payments, and telepass; employee loans; insurance, such as car and motorcycle insurance, home and family insurance, life insurance, injury insurance, pension insurance, health insurance, and travel and mobility insurance; and loans, such as personal loans, consolidation loans, and advance TFS. The company offers its products and services through a network of 55 branches. Istituto Bancario del Lavoro S.p.A. was founded in 1927 and is based in Rome, Italy.
Poste Vita S.p.A.
Poste Vita S.p.A. provides life insurance in Italy. It offers insurance with profit participation, index-linked and unit-linked insurance, other life insurance, and health insurance. The company, through its subsidiary, also provides medical expenses, income protection, fire and other damage to property, general liability, legal expenses, assistance, and miscellaneous financial loss insurance. It primarily distributes its products through Poste Italiane S.p.A.- Patrimonio BancoPosta, an insurance broker. The company was founded in 1999 and is based in Rome, Italy. Poste Vita S.p.A. operates as a subsidiary of Poste Italiane S.p.A.</t>
  </si>
  <si>
    <t>Istituto Bancario del Lavoro S.p.A. (Europe (Primary); European Developed Markets (Primary); Italy (Primary); Lazio (Primary); Rome (Primary));
Poste Vita S.p.A. (Europe (Primary); European Developed Markets (Primary); Italy (Primary); Lazio (Primary); Rome (Primary))</t>
  </si>
  <si>
    <t>Mehta Housing Finance Limited provides long term housing finance for purchase or construction of house/flats to individuals in India. The company was incorporated in 1993 and is based in Bhavnagar, India.</t>
  </si>
  <si>
    <t>Banks (Primary); Financials (Primary); Mortgage Bankers and Loan Correspondents (Primary); Thrifts and Mortgage Finance (Primary); Thrifts and Mortgage Finance (Primary)</t>
  </si>
  <si>
    <t>Mehta Integrated Finance Limited (BSE:511377)
Mehta Integrated Finance Limited, a financial services company, engages in capital market investment and consulting activities in India. It offers services in the areas of merger and amalgamation, investment advisory, corporate advisory, small and medium enterprise listing, initial public offerings, further public offerings, lead manager, valuation report of corporates, banker to an issue, and merchant banking, as well as underwriting services. The company was incorporated in 1985 and is based in Ahmedabad, India.
Mehta Securities Limited (BSE:511738)
Mehta Securities Limited provides research-based services related to capital market in India. The company offers advisory and consultancy services. It invests funds in the capital market and other financial instruments. Mehta Securities Limited was incorporated in 1994 and is based in Ahmedabad, India.</t>
  </si>
  <si>
    <t>Mehta Integrated Finance Limited (BSE:511377) (Asia / Pacific (Primary); Asia / Pacific Emerging Markets (Primary); Gujarat (Primary); India  (Primary); Indian Sub-Continent (Primary));
Mehta Securities Limited (BSE:511738) (Asia / Pacific (Primary); Asia / Pacific Emerging Markets (Primary); Gujarat (Primary); India  (Primary); Indian Sub-Continent (Primary))</t>
  </si>
  <si>
    <t>Mehta Integrated Finance Limited (BSE:511377) (0.961); Mehta Securities Limited (BSE:511738) (1.10)</t>
  </si>
  <si>
    <t>As of October 18, 2021, Pacific Mercantile Bancorp was acquired by Banc of California, Inc. Pacific Mercantile Bancorp operates as a holding company for the Pacific Mercantile Bank that provides a range of commercial banking products and services to middle-market businesses, professional firms, and individuals.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import/export financing services. As of January 25, 2021, it operates seven offices in Orange, Los Angeles, San Diego, and San Bernardino counties, Southern California. The company was founded in 1998 and is headquartered in Costa Mesa, California.</t>
  </si>
  <si>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</si>
  <si>
    <t>Banc Funds Company, L.L.C.
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
EJF Capital LLC
EJF Capital LLC is an employee owned investment manager. The firm primarily provides its services to pooled investment vehicles. It also caters to high net worth individuals, corporations, foundations, and endowments. The firm manages hedge funds and private equity funds for its clients. It also manages separate client focused equity and fixed income portfolios. The firm invests in the public equity and fixed income markets across the globe. It primarily seeks to invest in securities that are listed, quoted, or traded on stock markets of Hong Kong, Taiwan, Singapore, and United States, and primarily employs an equity long or short strategy. EJF Capital LLC was founded in 2005 and is based in Arlington, Virginia with additional offices in London, United Kingdom and Shanghai, China.
Endeavour Capital Advisors Inc.
Endeavour Capital Advisors Inc. is an employee owned hedge fund sponsor. The firm primarily provides its services to pooled investment vehicles. It also caters to investment companies. The firm also manages client focused equity portfolios. It invests in public equity markets. The firm employs fundamental analysis to make its investments. It employs a combination of in-house and external research to make its investments. The firm typically makes its investments in the financial services sector. Endeavour Capital Advisors Inc. was founded in December 1993 and is based in Greenwich, Connecticut with an additional office in West Palm Beach, Florida.
FJ Capital Management, LLC
FJ Capital Management, LLC is an employee owned hedge fund sponsor. The firm primarily provides its services to pooled investment vehicles. It also caters to pension and profit sharing plans, and state or municipal government entities. The firm launches and manages hedge Funds for its clients. It also launches equity mutual funds. The firm also manages separate client-focused equity portfolios. It primarily invests in equity markets of United States. The firm invests in small-cap and mid-cap companies employing fundamental analysis to make its investments. It conducts in-house research to make its investments. The firm typically invests in community/regional bank sector. FJ Capital Management, LLC was founded in December 2007 and is based in McLean, Virginia.
Fourthstone LLC
Fourthstone LLC is an employee owned investment manager. It provides its services to individuals, high net worth individuals, trusts, foundations, businesses, pension or profit sharing plans, and pooled investment vehicles. The firm manages separate client-focused equity portfolios. It invests in the public equity markets of the United States. The firm employs long/short strategy to make its investments. The firm primarily invests in value stocks of small-cap companies. The firm employs combination of qualitative and quantitative analysis to create its portfolios. Fourthstone LLC was founded in 2013 and is based in St Louis, Missouri.
Patriot Financial Partners, L.P.
Patriot Financial Partners, L.P. is a private equity firm specializing in buyouts, middle market, mature, PIPEs, recapitalizations, and growth capital investments. The firm seeks to invest in real estate, healthcare, distressed debt, structured debt, community banks, thrifts and other financial service related companies. It prefers to invest in the community banking sector throughout the United States, in companies that are primarily in metropolitan, growth or niche markets and seek to take advantage of market dislocation to grow rapidly. The firm seeks to invest for an average transaction size of $5 million to $30 million. It also seeks to invest in private small/micro cap banks with assets between $500 million and $5000 million that are within metro markets, are growth-oriented and have solid core deposit franchises. The firm prefers to make non-controlling investments. Patriot Financial Partners, L.P. was founded in 2007 and is based in Philadelphia, Pennsylvania. It operates as a subsidiary of Patriot Financial Group.</t>
  </si>
  <si>
    <t>Banc Funds Company, L.L.C. (Chicago Area (Primary); Great Lakes (Primary); Illinois (Primary); United States and Canada (Primary); United States of America (Primary));
EJF Capital LLC (Midatlantic (Primary); Northern Virginia Area (Primary); United States and Canada (Primary); United States of America (Primary); Virginia (Primary); Asia / Pacific; Asia / Pacific Emerging Markets; China ; England; Europe; European Developed Markets; Far East; Greater London; Shanghai Province; United Kingdom);
Endeavour Capital Advisors Inc. (Connecticut (Primary); Northeast (Primary); Stamford Area (Primary); United States and Canada (Primary); United States of America (Primary); Florida; Southeast; West Palm Beach Area);
FJ Capital Management, LLC (Midatlantic (Primary); Northern Virginia Area (Primary); United States and Canada (Primary); United States of America (Primary); Virginia (Primary));
Fourthstone LLC (Midwest (Primary); Missouri (Primary); Saint Louis Area (Primary); United States and Canada (Primary); United States of America (Primary));
Patriot Financial Partners, L.P. (Great Lakes (Primary); Pennsylvania (Primary); Philadelphia Area (Primary); United States and Canada (Primary); United States of America (Primary))</t>
  </si>
  <si>
    <t xml:space="preserve">As of May 24, 2021, Quabit Inmobiliaria, S.A. was acquired by Neinor Homes, S.A.. </t>
  </si>
  <si>
    <t>Diversified Real Estate Activities (Primary); Real Estate (Primary); Real Estate (Primary); Real Estate Management and Development (Primary); Hotel Property Operators and Lessors; Nonresidential Building Operators and Lessors; Nonresidential Property Managers; Office Building Operators and Lessors; Real Estate Development; Real Estate Management Services; Real Estate Operating Companies; Real Estate Operators And Lessors; Residential Property Managers</t>
  </si>
  <si>
    <t>Neinor Homes, S.A., together with its subsidiaries, develops, promotes, rental, and manages real estate properties in Spain. The company operates through Legacy, Development, Assets Management-Servicing, and Rental segments. Its land portfolio consists of 160 lots with a total of 9.700 buildable units in Madrid, Catalonia, the Basque Country, Valencia, and Andalusia. Neinor Homes, S.A. was founded in 1988 and is headquartered in Bilbao, Spain.</t>
  </si>
  <si>
    <t>Basque Country (Primary);
Europe (Primary);
European Developed Markets (Primary);
Spain (Primary)</t>
  </si>
  <si>
    <t>CBM Bancorp, Inc. was acquired by Rosedale Federal Savings and Loan Association. 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</si>
  <si>
    <t>Banks (Primary); Financials (Primary); Savings Institutions (Primary); Savings Institutions, Federally Chartered (Primary); Thrifts and Mortgage Finance (Primary); Thrifts and Mortgage Finance (Primary); Asset Management and Custody Banks; Capital Markets; Diversified Financial Services; Diversified Financials; Holding Companies; Investment Services and Holding Companies; Multi-Sector Holdings; Offices Of Bank Holding Companies</t>
  </si>
  <si>
    <t>Rosedale Federal Savings and Loan Association is a bank. It operates as a diversified specialty lender.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It provides commercial and industrial loans. The company offers commercial real estate loans for land development and on-site construction of industrial, commercial, residential, or farm buildings in the United States. Also, it provides real estate-backed residential loans. The company offers commercial loans collateralized by real estate properties. In addition, the company offers loans for purchasing or carrying securities. It was founded in 1908 and is headquartered in Baltimore, Maryland.</t>
  </si>
  <si>
    <t>Dacian Gold Limited engages in the exploration, mining, and processing of gold properties in Australia. The company holds interest in Mt Morgans and the Redcliffe gold project located in Leonora-Laverton, Western Australia. Dacian Gold Limited was incorporated in 2011 and is based in Perth, Australia.</t>
  </si>
  <si>
    <t>Mineral Production, Exploration and Development: 154.1 (100.0%)</t>
  </si>
  <si>
    <t>Australia: 154.1 (100.0%)</t>
  </si>
  <si>
    <t>Gold</t>
  </si>
  <si>
    <t>Gold (Primary); Gold Ores (Primary); Materials (Primary); Materials (Primary); Metals and Mining (Primary)</t>
  </si>
  <si>
    <t>Genesis Minerals Limited engages in the exploration and development of gold deposits in Western Australia. The company owns 100% interests in the Leonora Gold project located to the north of Kalgoorlie. Genesis Minerals Limited was incorporated in 2007 and is based in Perth, Australia.</t>
  </si>
  <si>
    <t>Perennial Value Management Limited is a privately owned investment manager. The firm provides its services to institutional and retail clients. It launches equity mutual funds. The firm also manages equity and balanced mutual funds. It invests in the public equity markets of Australia. The firm primarily invests in value stocks of small-cap and large-cap companies. It employs fundamental analysis along with bottom-up stock picking approach to create its portfolios. The firm is based in Sydney, Australia. Perennial Value Management Limited operates as a subsidiary of Perennial Investment Partners Limited.</t>
  </si>
  <si>
    <t>SeaSpine Holdings Corporation (NasdaqGS:SPNE)</t>
  </si>
  <si>
    <t>NasdaqGS:SPNE</t>
  </si>
  <si>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</si>
  <si>
    <t>Manufacture and Marketing of Orthbiologics, Spinal Implants and Enabling Technologies: 229.7 (100.0%)</t>
  </si>
  <si>
    <t>United States: 196.3 (85.4%);
International: 33.4 (14.6%)</t>
  </si>
  <si>
    <t>Health Care (Primary); Health Care Equipment (Primary); Health Care Equipment and Services (Primary); Health Care Equipment and Supplies (Primary); Therapeutic Devices (Primary)</t>
  </si>
  <si>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</si>
  <si>
    <t>North Texas Area (Primary);
Southwest (Primary);
Texas (Primary);
United States and Canada (Primary);
United States of America (Primary)</t>
  </si>
  <si>
    <t>Avidity Partners Management, L.P.
Avidity Partners Management, L.P. is an employee owned hedge fund manager. The firm provides its services to pooled investment vehicles. The firm invests in the public equity markets. The firm launches mutual funds for its clients. The firm conducts fundamental bottom-up analysis to make its investments. Avidity Partners Management, L.P. was founded in April 2019 and is based in Dallas, Texas with additional office in Greenwich, Connecticut.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First Light Asset Management, LLC
First Light Asset Management, LLC is an employee owned investment manager. The firm primarily provides its services to high net worth individuals. It also caters to individuals, pension and profit sharing plans, pooled investment vehicles, charitable organizations, and corporations or other businesses. The firm manages separate client-focused equity portfolios. It invests in the public equity markets of the United States. It employs fundamental analysis along with bottom-up stock picking approach to create its portfolios. The firm employs a combination of in-house and external research to make its investments. First Light Asset Management, LLC was founded in September 2013 and is based in Edina, Minnesota with additional office in Mill Valley, California.
Provco Leasing Corporation
Provco Leasing Corporation is based in Wilmington, Delaware.
Tru St Partnership LP
Tru St Partnership LP was incorporated in 2004 and is based in Villanova, Pennsylvania.</t>
  </si>
  <si>
    <t>Avidity Partners Management, L.P. (Dallas Area (Primary); Southwest (Primary); Texas (Primary); United States and Canada (Primary); United States of America (Primary); Connecticut; Northeast; Stamford Area);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First Light Asset Management, LLC (Great Lakes (Primary); Minneapolis Area (Primary); Minnesota (Primary); United States and Canada (Primary); United States of America (Primary); California; North Bay Area; West Coast);
Provco Leasing Corporation (Delaware (Primary); Midatlantic (Primary); United States and Canada (Primary); United States of America (Primary); Wilmington Area (Primary));
Tru St Partnership LP (Great Lakes (Primary); Pennsylvania (Primary); Philadelphia Area (Primary); United States and Canada (Primary); United States of America (Primary))</t>
  </si>
  <si>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that include online consultation services and electronic prescription services to consumers. It offers prescription and over-the counter drugs, including western and traditional Chinese medicines; nutritional supplements, such as vitamins and dietary products; contact lenses; medical supplies and devices comprising bandages and thermometers; and personal care products consisting of skin care, birth control, and sexual wellness products; and baby products. The company also operates an online marketplace where third-party sellers can directly sell to pharmacies; provides online loan application services to the clients of 1 Pharmacy, which include pharmacies and wholesalers; and data and supply chain integration services. As of December 31, 2021, it operated 14 offline retail pharmacies under the Yi Hao Pharmacy brand name in Guangzhou, Tianjin, Kunshan, Chongqing, and Wuhan provinces.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The company was formerly known as New Peak Group and changed its name to 111, Inc. in April 2018. 111, Inc. was founded in 2010 and is headquartered in Shanghai, the People's Republic of China.</t>
  </si>
  <si>
    <t>People’S Republic of China (PRC): 1,914.6 (100.0%)</t>
  </si>
  <si>
    <t>Drug Retail</t>
  </si>
  <si>
    <t>Consumer Staples (Primary); Drug Retail (Primary); Drug Stores and Pharmacies (Primary); Food and Staples Retailing (Primary); Food and Staples Retailing (Primary); Air Freight and Logistics; Air Freight and Logistics; Commercial and Professional Services; Commercial Services and Supplies; Consulting Services; Consumer Discretionary; Diversified Support Services; Health Care; Health Care Equipment and Services; Health Care Providers and Services; Health Care Services; Health Care Technology; Health Care Technology; Industrials; Information Technology; Internet and Direct Marketing Retail; Internet and Direct Marketing Retail; IT Consulting and Other Services; IT Services; Online Drug Retail and Pharmacies; Online Food and Drug Retail; Professional Services; Research and Consulting Services; Retailing; Software and Services; Transportation; Warehousing and Storage</t>
  </si>
  <si>
    <t>Shanghai Guosheng Capital Management Co., Ltd. is a principal investment firm specializing in growth capital investments. The firm prefers to invest in semiconductors. It typically invests in strategic and emerging industries including new generation information technology. It was founded in 2018 and is based in Shanghai, China.</t>
  </si>
  <si>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</si>
  <si>
    <t>Global Funds Transfer: 1,225.0 (94.8%);
Financial Paper Products: 67.6 (5.2%)</t>
  </si>
  <si>
    <t>Data Processing and Outsourced Services (Primary); Information Technology (Primary); IT Services (Primary); Online Bill Payment Services (Primary); Software and Services (Primary); Commercial and Professional Services; Commercial Services and Supplies; Consumer Finance; Consumer Finance; Diversified Financials; Diversified Support Services; Electronic Funds Transfer and Transaction Services; Financials; Funds Transfer and Exchange Services; Industrials</t>
  </si>
  <si>
    <t>Dallas Area (Primary); Southwest (Primary); Texas (Primary); United States and Canada (Primary); United States of America (Primary)</t>
  </si>
  <si>
    <r>
      <rPr>
        <sz val="8"/>
        <rFont val="Arial"/>
        <family val="2"/>
      </rPr>
      <t xml:space="preserve">Madison Dearborn Partners, LLC is a private equity firm specializing in management buyouts of private or publicly held companies, divisions or subsidiaries of larger companies; middle market transactions; balance sheet restructurings; minority or structured equity investments including acquisition financings; and growth capital investments. The firm prefers to invest in basic industries, technology, communications, consumer, Business &amp; Government Software and Services; Financial &amp; Transaction Services; Health Care; and Telecom, Media &amp; Technology Services, and real estate sectors. Basic Industries; Business &amp; Government Software and Services; Financial &amp; Transaction Services; Health Care; and Telecom, Media &amp; Technology Services. Within the basic industries sectors, it focuses on energy and power including midstream pipelines and storage terminals for the gathering, processing, transportation, and storage of oil or gas, electric generation, including gas, oil and coal fired, nuclear, and hydro, electric and gas transmission and distribution, energy and power services and technology, renewable energy and power, including wind, solar, geothermal, and biomass, oil and gas exploration, production, and reserve acquisition, oil field services, coal production and gasification, paper, packaging and forest products, chemicals, building products, homebuilding, building products, and construction materials, metals and mining, diversified industrial, natural resources, automotive, food, refining, Other manufacturing, distribution and service industries. In the Telecom, Media and Technology Services, the firm invests in media including cable and broadcast television, radio station groups, terrestrial and satellite radio, consumer and business oriented publishing, entertainment, and online and wireless broadband media and publishing companies; wireless communications sector including mobile telephone operators, paging service providers, high-capacity data and voice transmission service providers, and satellite service providers; wireline telecommunications including Wireline communications, including traditional landline network operators, voice over internet protocol providers and providers of communications services to specialized market niches, local exchange carriers, rural telephone operators, and cable television system operators; technology-enabled business and IT services that take advantage of the proliferation of broadband and data and computing infrastructure, including software-as-a-service companies, infrastructure-as-a-service providers and specialized IT services firms; and information services, including advertising, education and marketing services. Within the consumer sector, it invests in specialty retailing; including specialty hardlines and deep value retailers, direct marketing, including business-to-consumer and business-to-business direct marketers; branded and private label consumer products, including food and beverage manufacturers and distributors; government services; business services focused on consumer-facing companies, including distribution services; and consumer services, with a focus on location-based service models such as restaurants, motion picture exhibition companies, and fitness clubs. In the financial services sector, the firm focuses on specialty finance including commercial and consumer lending; financial technology and outsourcing including transaction, payment, core, accounts and other processing companies, and credit services; and asset management including information services companies and other service providers focused on the investment management industry, distributors of investment products, investment managers, and other providers of investment services companies, business services, including consulting and insurance brokerage companies. Within the healthcare sectors, health care service providers, including acute care hospitals, physician staffing companies, nursing homes, and assisted living providers, specialty pharma, medical device and product manufacturers, home healthcare services, specialized health care service providers, including diagnostic laboratories, kidney dialysis chains, and hospital outpatient surgery centers, home health care and community based human service providers, health care information technology companies, managed care and specialty managed care providers, medical product and life science distributors, medical technology and dental product manufacturers, it focuses on ancillary care service providers, clinical contract service providers, medical supplies and devices, health care facilities and providers, distribution, and other health care services. Business &amp; Government Software and Services: Business Services: Software-as-a-service (“SaaS”); Licensed software, aerospace and defense, Cybersecurity software and services, HR/benefits/talent management technology, Data services, BPO and IT outsourcing, Education technology and services, Industrial Technology and IoT, Insurance Technology, Other industry vertically focused technology.  Government Services: Cybersecurity, Intelligence services, Operational support services, Systems engineering &amp; integration, Consulting &amp; program management, Command, Control, Communications, Computers, Intelligence, Surveillance and Reconnaissance. Financial &amp; Transaction Services: Financial technology companies including: data analytics, transaction, payment and other processing companies, and other technology enabled companies that provide services to, or support, financial institutions, Insurance and related companies with a focus on distribution and servicing companies, human capital businesses, including: brokerage, consulting, professional services and other human capital companies, Within Telecom, Media &amp; Technology Services: includes Cloud Services, Information Services &amp; Data Analytics, Information Services &amp; Data Analytics, IT Infrastructure &amp; Services, Mobile, Network and Security Services. In the real estate sector: the firm focuses on investment opportunities throughout the real estate sector, including office, hotel, retail, industrial, multifamily, homebuilding, healthcare, services, infrastructure, parking, vineyards, and other niche sectors. The firm focuses on investments in North America with a focus on Midwest. In management buyouts, it seeks to invest between $100 million and $600 million. The firm prefers to invest between $100 million and $600 million in structured transactions and growth equity investments. It seeks to take majority stake and a board seat in its portfolio companies. The firm seeks to exit its investments within a period of five to seven years. Madison Dearborn Partners, LLC was founded in 1992 and is based in Chicago, Illinois.
</t>
    </r>
    <r>
      <rPr>
        <sz val="8"/>
        <color indexed="17"/>
        <rFont val="Arial"/>
        <family val="2"/>
      </rPr>
      <t>They are interested in Food Services.</t>
    </r>
  </si>
  <si>
    <r>
      <rPr>
        <sz val="8"/>
        <rFont val="Arial"/>
        <family val="2"/>
      </rPr>
      <t xml:space="preserve">Chicago Area (Primary);
</t>
    </r>
    <r>
      <rPr>
        <sz val="8"/>
        <color indexed="17"/>
        <rFont val="Arial"/>
        <family val="2"/>
      </rPr>
      <t>Chicago Area (Primary)</t>
    </r>
    <r>
      <rPr>
        <sz val="8"/>
        <rFont val="Arial"/>
        <family val="2"/>
      </rPr>
      <t xml:space="preserve">;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</si>
  <si>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Donerail Group LP is a private equity firm focused on special situation and highly structured equity investments. Donerail Group LP was founded in 2018 and is based in Los Angeles, California with an additional office in Dover, Delaware.</t>
  </si>
  <si>
    <t>California (Primary);
Los Angeles Area (Primary);
United States and Canada (Primary);
United States of America (Primary);
West Coast (Primary);
Delaware;
Midatlantic;
Wilmington Area</t>
  </si>
  <si>
    <t>Ayalon Insurance Company Ltd, through its subsidiaries, provides various insurance products in Israel. It offers health insurance products, including nursing, medical expenses, surgeries and transplants, dental, personal accident, travel, and medical insurance for foreign workers; and third party and employer liability, property, vehicle, and professional liability insurance. The company also provides savings, pension, and provident fund products. It serves its customers through a network of agents and agencies. The company was formerly known as Ayalon Holdings Ltd and changed its name to Ayalon Insurance Company Ltd in July 2022. Ayalon Insurance Company Ltd was founded in 1976 and is based in Ramat Gan, Israel. As of June 30, 2022, Ayalon Insurance Company Ltd operates as a subsidiary of Wesure Global Tech Ltd.</t>
  </si>
  <si>
    <t>General Insurance - Compulsory Vehicle Insurance: 43.3 (5.7%);
General Insurance - Automobile Property Insurance: 155.7 (20.6%);
General Insurance - Other Liabilities Divisions: 182.6 (24.2%);
Other: 18.2 (2.4%);
General Insurance - Property Divisions and Others: 59.5 (7.9%);
Life Insurance and Long-Term Savings - Life Insurance: 142.0 (18.8%);
Health Insurance: 126.0 (16.7%);
Not Attributed to Operating Segments: 28.7 (3.8%)</t>
  </si>
  <si>
    <t>Israel: 716.0 (100.0%)</t>
  </si>
  <si>
    <t>Financials (Primary); Insurance (Primary); Insurance (Primary); Multi-line Insurance (Primary); Accident Insurance; Asset Management and Custody Banks; Capital Markets; Casualty; Commercial Property Insurance; Disability Insurance; Diversified Financials; Fire and Marine Insurance; Health and Medical Insurance; Homeowner's and Renter's Insurance; Insurance Brokers; Liability Insurance; Life and Health Insurance; Life Insurance; Motor Vehicle Insurance; Personal Property Insurance; Property; Property and Casualty Insurance</t>
  </si>
  <si>
    <t>Wesure Global Tech Ltd operates as a digital insurance company. It offers third party car, structure and contents, building, mortgage, and comprehensive insurance products. The company was founded in 2016 and is based in Kefar Sava, Israel.</t>
  </si>
  <si>
    <t>Africa / Middle East (Primary);
Israel  (Primary);
Middle East (Primary)</t>
  </si>
  <si>
    <t>Pershimex Resources Corporation engages in the exploration and evaluation of mineral resources in Canada. The company holds 100% interests in the the Villebon property that include 43 claims covering an area of approximately 18 square kilometers located in the Villebon Township, Abitibi; the Forsan property comprising 27 claims covering an area of approximately 8 square kilometers; and the Courville property that consists of 312 claims covering an area of approximately 151.82 square kilometers located in the Carpentier and Courville townships. It also holds 49% interests in the Malartic property, which comprise 6 blocks of contiguous claims covering an area of approximately 36 square kilometers located near the prolific Cadillac Fault. The company was formerly known as Khalkos Exploration Inc. Pershimex Resources Corporation was incorporated in 2007 and is headquartered in Val-d’Or, Canada.</t>
  </si>
  <si>
    <t>Diversified Metals and Mining (Primary); Materials (Primary); Materials (Primary); Metals and Mining (Primary); Gold; Gold Ores</t>
  </si>
  <si>
    <t>Abcourt Mines Inc. engages in the acquisition, exploration, evaluation, and exploitation of gold mining properties in Canada. It also explores for silver, copper, and zinc ores, as well as diamond deposits. The company holds a 100% interest in the Elder Mine and Tagami Property located near Rouyn-Noranda; the Abcourt-Barvue and Vendome silver-zinc projects located at Barraute; Aldermac property located near Rouyn-Noranda; and the Jonpol property located near Amos, Quebec. It also holds a 100% interest in the Sleeping Giant mine located in Abitibi; and the Discovery-Flordin gold project located in the north-west of Lebel-sur-Quévillon, Quebec. Abcourt Mines Inc. was incorporated in 1971 and is headquartered in Rouyn-Noranda, Canada.</t>
  </si>
  <si>
    <t>Link Administration Holdings Limited provides technology-enabled administration solutions for companies, large asset owners, and trustees worldwide. The company operates through Retirement &amp; Superannuation Solutions (RSS); Corporate Markets (CM); Banking &amp; Credit Management (BCM); and Fund Solutions (FS) segments. The RSS segment offers core member and employer administration services; and a range of value-added services, including integrated clearing house, financial planning and advice, direct investment options, and trustee services. The CM segment provides shareholder management and analytics, stakeholder engagement, share and unit registry, employee share plans, and company secretarial support services, as well as insolvency solutions. The BCM segment offers loan origination and servicing, debt work-out, compliance, and regulatory oversight services to various clients, including retail banks, investment banks, private equity funds, and other investors. The FS segment provides fund management, third-party administration, and transfer agency services to asset managers and a?variety of investment funds. Link Administration Holdings Limited was founded in 2005 and is headquartered in Sydney, Australia.</t>
  </si>
  <si>
    <t>Retirement &amp; Superannuation Solutions (RSS): 352.6 (43.0%);
Corporate Markets (CM): 252.2 (30.7%);
Banking &amp; Credit Management (BCM): 90.7 (11.1%);
Fund Solutions (FS): 125.0 (15.2%)</t>
  </si>
  <si>
    <t>Australia and New Zealand: 471.2 (57.4%);
United Kingdom and Channel Islands: 214.1 (26.1%);
Other Countries: 64.2 (7.8%);
Ireland: 70.9 (8.6%)</t>
  </si>
  <si>
    <t>Data Processing and Outsourced Services (Primary); Information Technology (Primary); IT Services (Primary); Software and Services (Primary); Asset Management and Custody Banks; Capital Markets; Diversified Financial Services; Diversified Financials; Financials; Investment Advice; Investment Funds; Investment Services and Holding Companies; Multi-Sector Holdings; Trusts</t>
  </si>
  <si>
    <t>BNP Paribas Nominees (Australia) Pty Limited
BNP Paribas Nominees (Australia) Pty Limited is headquartered in Sydney, Australia.
BNP Paribas Nominees Pty Ltd Hub24 Custodial Serv Ltd
BNP Paribas Nominees Pty Ltd Hub24 Custodial Serv Ltd is based in Australia.
Bond Street Custodians Limited
Bond Street Custodians Limited provides custodial or depository services. The company also deals in derivatives, foreign exchange contracts, stocks, and bonds. The company was incorporated in 1985 and is based in Sydney, Australia. Bond Street Custodians Limited operates as a subsidiary of Macquarie Group Limited.
Boston &amp; Baxter Pty Ltd
Boston &amp; Baxter Pty Ltd was incorporated in 2005 and is based in Mosman, Australia.
Citicorp Nominees Pty Ltd
Citicorp Nominees Pty Ltd was incorporated in 1970 and is based in Sydney, Australia. Citicorp Nominees Pty Ltd operates as a subsidiary of Citigroup Pty Limited.
Cogent Nominees Pty Limited
Cogent Nominees Pty Limited provides nominee services to investors in Australian and New Zealand equities markets. The company was incorporated in 1998 and is based in Sydney, Australia. Cogent Nominees Pty Limited operates as a subsidiary of BNP Paribas SA.
CS Third Nominees Pty Limited
CS Third Nominees Pty Limited was incorporated in 1998 and is based in Sydney, Australia.
Custodial Services Limited
Custodial Services Limited is a diversified support services company. It offers business support services. The company was incorporated in 2011 and is based in Dewsbury, United Kingdom.
HSBC Custody Nominees (Australia) Limited
HSBC Custody Nominees (Australia) Limited was incorporated in 1986 and is based in Sydney, Australia. HSBC Custody Nominees (Australia) Limited operates as a subsidiary of HSBC Bank Australia Limited.
J.P. Morgan Nominees Australia Limited
J.P. Morgan Nominees Australia Limited was formerly known as Chase Manhattan Nominees Limited. J.P. Morgan Nominees Australia Limited was incorporated in 1985 and is based in Sydney, Australia. J.P. Morgan Nominees Australia Limited operates as a subsidiary of J.P. Morgan Administrative Services Australia Limited.
Mutual Trust Pty Ltd
Mutual Trust Pty Ltd. provides financial and wealth management services in Australia. The company’s services comprise estate and succession planning, treasury, funds management, and rural; investment planning, management, and advisory; custody of assets; taxation, accounting, and superannuation advice and services; specialized family office services; and philanthropy advisory services. It serves individuals, family groups, businesses, trusts, and organizations. The company was incorporated in 1951 and is based in Melbourne, Australia.
National Nominees Limited
National Nominees Limited was incorporated in 1997 and is based in Melbourne, Australia.
Pacific Custodians Pty Ltd
Pacific Custodians Pty Ltd offers trustee, custodial, and escrow services. Pacific Custodians Pty Ltd was formerly known as Australian Trustees Pty. Ltd. The company was founded in 1957 and is based in Sydney, Australia. Pacific Custodians Pty Ltd operates as a subsidiary of Link Market Services Limited.
Warbont Nominees Pty Ltd
Warbont Nominees Pty Ltd was formerly known as GARDRING PTY. LIMITED. The company was incorporated in 1990 and is based in Sydney, Australia. Warbont Nominees Pty Ltd operates as a subsidiary of UBS Securities Australia Ltd.</t>
  </si>
  <si>
    <t>BNP Paribas Nominees (Australia) Pty Limited (Asia / Pacific (Primary); Asia / Pacific Developed Markets (Primary); Australia  (Primary); New South Wales (Primary));
BNP Paribas Nominees Pty Ltd Hub24 Custodial Serv Ltd (Asia / Pacific (Primary); Asia / Pacific Developed Markets (Primary); Australia  (Primary));
Bond Street Custodians Limited (Asia / Pacific (Primary); Asia / Pacific Developed Markets (Primary); Australia  (Primary); New South Wales (Primary));
Boston &amp; Baxter Pty Ltd (Asia / Pacific (Primary); Asia / Pacific Developed Markets (Primary); Australia  (Primary); New South Wales (Primary));
Citicorp Nominees Pty Ltd (Asia / Pacific (Primary); Asia / Pacific Developed Markets (Primary); Australia  (Primary); New South Wales (Primary); Victoria);
Cogent Nominees Pty Limited (Asia / Pacific (Primary); Asia / Pacific Developed Markets (Primary); Australia  (Primary); New South Wales (Primary));
CS Third Nominees Pty Limited (Asia / Pacific (Primary); Asia / Pacific Developed Markets (Primary); Australia  (Primary); New South Wales (Primary));
Custodial Services Limited (England (Primary); Europe (Primary); European Developed Markets (Primary); United Kingdom (Primary); Warwickshire (Primary));
HSBC Custody Nominees (Australia) Limited (Asia / Pacific (Primary); Asia / Pacific Developed Markets (Primary); Australia  (Primary); New South Wales (Primary));
J.P. Morgan Nominees Australia Limited (Asia / Pacific (Primary); Asia / Pacific Developed Markets (Primary); Australia  (Primary); New South Wales (Primary));
Mutual Trust Pty Ltd (Asia / Pacific (Primary); Asia / Pacific Developed Markets (Primary); Australia  (Primary); Victoria (Primary); New South Wales);
National Nominees Limited (Asia / Pacific (Primary); Asia / Pacific Developed Markets (Primary); Australia  (Primary); Victoria (Primary));
Netwealth Investments Ltd. (Asia / Pacific (Primary); Asia / Pacific Developed Markets (Primary); Australia  (Primary); Victoria (Primary));
Pacific Custodians Pty Ltd (Asia / Pacific (Primary); Asia / Pacific Developed Markets (Primary); Australia  (Primary); New South Wales (Primary));
Warbont Nominees Pty Ltd (Asia / Pacific (Primary); Asia / Pacific Developed Markets (Primary); Australia  (Primary); New South Wales (Primary))</t>
  </si>
  <si>
    <t>Tokyu Recreation Co., Ltd. (TSE:9631)</t>
  </si>
  <si>
    <t>TSE:9631</t>
  </si>
  <si>
    <t>Tokyu Recreation Co., Ltd. operates cinema complexes in Japan. The company also operates bowling alleys, fitness clubs, gyms, futsal grounds, hotels, etc. In addition, the company engages in the real estate leasing business; and operation of culture school for adults and children. The company was formerly known as Nippon Kogyo Co., Ltd. and changed its name to Tokyu Recreation Co., Ltd. in 1969. Tokyu Recreation Co., Ltd. was founded in 1946 and is headquartered in Tokyo, Japan.</t>
  </si>
  <si>
    <t>Communication Services (Primary); Entertainment (Primary); Entertainment Venues (Primary); Media and Entertainment (Primary); Motion Picture Theaters (Primary); Movies and Entertainment (Primary); Bowling; Consumer Discretionary; Consumer Services; Diversified Consumer Services; Education Services; Gyms and Physical Fitness Facilities; Hotels; Hotels And Motels; Hotels, Resorts and Cruise Lines; Hotels, Restaurants and Leisure; Leisure Facilities; Lodging; Real Estate; Real Estate; Real Estate Management and Development; Real Estate Operating Companies; Real Estate Operators And Lessors; Schools; Sports and Related Services</t>
  </si>
  <si>
    <t>Tokyu Corporation, together with its subsidiaries, engages in the transportation, real estate, life services, and hotel and resort businesses in Japan and internationally. It is involved in railway, bus, and airport operations; real estate sales, leasing, and management activities; department store, chain store, shopping center, advertising, imaging, and CATV operations; and hotel and golf course operations. Tokyu Corporation was founded in 1918 and is headquartered in Tokyo, Japan.</t>
  </si>
  <si>
    <t>Kinden Corporation (TSE:1944)
Kinden Corporation operates as an integrated electrical and facility engineering company in Japan. It plans, designs, develops, constructs, maintains, and renews electrical facilities, such as power generation and substation, overhead power transmission and distribution, water treatment plant, underground power transmission and distribution, wind-power generation, nuclear power generation, incineration plant and building electrical, factory and plant electrical, public and theater electrical, explosion-proof electrical, photovoltaic power, disaster-prevention and security, and electrical railroad facilities, as well as main feeder and control panel, CVCF and UPS, and DC power supply systems. The company also offers air-conditioning and purification systems; ventilation systems; plumbing and sanitation, fire-extinguishing, freezing and refrigerating, exhaust heat recovery, ground thermal energy, emission and waste water treatment, industrial waste processing, heating and cooling, clean room, cogeneration, and medical gas supply systems; and building automation, energy management, process/ factory automation, facility monitoring and control, and power plant instrumentation systems, as well as designs and supplies measurement and analysis equipment. In addition, it designs, installs, and maintains internet, intranet, LAN, telephone, multimedia communication, communications and cable television operators, and information processing facilities; security and disaster prevention administrative wireless systems; and wide area information communication, and video transmission and display equipment. Further, the company provides interior system products and other small-scale construction, as well as develops infrastructure for civil engineering and landscaping works; and maintains wind turbine generation and photovoltaic power generation optimization systems. Kinden Corporation was incorporated in 1944 and is headquartered in Osaka, Japan.
MSIP Client Securities
MSIP Client Securities is headquartered in UK.
Shochiku Co., Ltd. (TSE:9601)
Shochiku Co., Ltd. engages in audio and video, theatre, real estate, and other businesses in Japan and internationally. The company’s audio and video division is involved production, publicity, and distribution of live-action, animation, and motion pictures; audio and video rights to domestic and international parties; develops audio and video content; manages theatres and cinema complexes; arrangement of programming at theatres; production and editing of content for satellite and cable channels; basic satellite broadcasting and general broadcasting; and production, purchase, and sales of video content. The company’s Theater division plans, produces, and promotes kabuki presentations and general theatre productions on tour and overseas performances; and operates Shochiku theatres. It is also involved in theatrical rights; kabuki related events; the development of theatre-related businesses; and actor and talent promotion business. The company’s Real Estate division develops, manages, and leases properties. The Other Business division engages in the editing, production, and sale of motion picture pamphlets; planning, production, and sale of character merchandise; management of mobile and computer shopping websites; distribution of official content for mobile devices; operation of restaurants, parking lots, and other businesses; provision of property management and cleaning services; and development and licensing of music copyrights. The company was formerly known as Shochiku Kinema Co., Ltd. and changed its name to Shochiku Co., Ltd. in 1937. Shochiku Co., Ltd. was founded in 1895 and is headquartered in Tokyo, Japan.
Toei Company, Ltd. (TSE:9605)
Toei Company, Ltd. engages in the production of movies, TV shows, animation, and various other video products in Japan. The company plans, develops, produces, and distributes theatrical movies and events; engages in online shopping business; manages and operates movie theatres and cinema complexes; offers DVDs and Blu-ray discs; and provides video content distribution services. It also offers content to Toei Channel, a CS broadcasting station, as well as various broadcasting media; and grants videogram rights to stations. In addition, the company provides commoditizing rights for toys, apparel, everyday items, food products, stationeries, publications, CDs, DVDs, games, gaming machines, and theme parks. Further, it operates movie studios; undertakes various cultural events; offers real estate leasing services for office buildings and rental apartment buildings; owns and operates a golf course; and operates hotels. Toei Company, Ltd. was incorporated in 1949 and is based in Tokyo, Japan.
Tokyu Fudosan Holdings Corporation (TSE:3289)
Tokyu Fudosan Holdings Corporation, together with its subsidiaries, engages in the real estate business in Japan and internationally. The company operates through four segments: Urban Development, Strategic Investment, Property Management &amp; Operation, and Real Estate Agents. The Urban Development segment develops and operates office buildings, commercial facilities, condominiums, leased housing, and other facilities. The Strategic Investment segment develops and improves infrastructures, such as renewable energy power generation and logistics facilities. The Property Management &amp; Operation segment manages condominiums, buildings and facilities, and other properties; and constructs rental conference rooms and hotels, as well as leisure, healthcare, and environmental and greening management facilities. The Real-Estate Agents segment provides real-estate sales agent service and consignment sales; and engages in operations related to rental housing management. It also owns and manages resort facilities, urban style hotels, senior housings, and membership sports clubs. The company was founded in 1918 and is headquartered in Tokyo, Japan.</t>
  </si>
  <si>
    <t>Kinden Corporation (TSE:1944) (Asia / Pacific (Primary); Asia / Pacific Developed Markets (Primary); Japan  (Primary); Hong Kong ; Kowloon);
MSIP Client Securities (England (Primary); Europe (Primary); European Developed Markets (Primary); Greater London (Primary); United Kingdom (Primary));
Shochiku Co., Ltd. (TSE:9601) (Asia / Pacific (Primary); Asia / Pacific Developed Markets (Primary); Japan  (Primary));
Toei Company, Ltd. (TSE:9605) (Asia / Pacific (Primary); Asia / Pacific Developed Markets (Primary); Japan  (Primary));
Tokyu Fudosan Holdings Corporation (TSE:3289) (Asia / Pacific (Primary); Asia / Pacific Developed Markets (Primary); Japan  (Primary))</t>
  </si>
  <si>
    <t>Kinden Corporation (TSE:1944) (2,203.4); Shochiku Co., Ltd. (TSE:9601) (1,195.8); Toei Company, Ltd. (TSE:9605) (1,661.0); Tokyu Fudosan Holdings Corporation (TSE:3289) (3,796.9)</t>
  </si>
  <si>
    <t>Allane SE, together with its subsidiaries, engages in the vehicle leasing business in Germany, Austria, Switzerland, France, and the Netherlands. The company operates in two segments, Leasing and Fleet Management. The Leasing segment provides lease financing and associated services to corporate customers that include multi-brand online configuration, vehicle selection consulting, online approval procedure, vehicle procurement, vehicle maintenance, tire changing, and damage assistance and management comprising insurance handling, as well as fuel cards, vehicle taxes, and broadcast contribution services. This segment also operates an online retail business that serves private and commercial customers through sixt-neuwagen.de and autohaus24.de websites, as well as offers additional services, such as wear and tear, and inspection and insurance package. The Fleet Management segment manages large customer fleets ranging from mid-sized businesses to international corporations; and sells used vehicles. It also offers FleetIntelligence, a cloud application that enables fleet managers to perform analyses; Multibid Configurator for configuring fleet vehicles, comparing them with alternative vehicles, and carrying out tenders for vehicles; and The Companion for performing vehicle-related tasks, such as booking workshop appointments, as well as supports digital communication between fleet managers and company car users. The company was formerly known as Sixt Leasing SE and changed its name to Allane SE in August 2021. Allane SE was founded in 1967 and is headquartered in Pullach, Germany. Allane SE is a subsidiary of Hyundai Capital Bank Europe GmbH.</t>
  </si>
  <si>
    <t>Leasing: 590.7 (82.6%);
Fleet Management: 124.4 (17.4%)</t>
  </si>
  <si>
    <t>Trucking</t>
  </si>
  <si>
    <t>Industrials (Primary); Motor Vehicle Rental and Leasing (Primary); Road and Rail (Primary); Transportation (Primary); Trucking (Primary); Application Software; Business Credit Agencies; Commercial and Professional Services; Commercial Services and Supplies; Consumer Discretionary; Consumer Services; Credit Agencies; Diversified Consumer Services; Diversified Financial Services; Diversified Financials; Diversified Support Services; Finance Leasing; Financials; Information Technology; Insurance; Insurance; Insurance Brokers; Internet and Direct Marketing Retail; Internet and Direct Marketing Retail; Motor Vehicle Repair and Services; Online Motor Vehicle Retail; Online Specialty Retail; Retailing; Software; Software and Services; Specialized Consumer Services; Specialized Finance</t>
  </si>
  <si>
    <t>Hyundai Capital Bank Europe GmbH provides automotive financing and leasing solutions to the consumers. The company provides consulting, advisory, and automotive financing solutions. Hyundai Capital Bank Europe GmbH was formerly known as Hyundai Capital Services Deutschland GmbH. The company was founded in 2010 and is based in Frankfurt Am Main, Germany. Hyundai Capital Bank Europe GmbH operates as a subsidiary of Santander Consumer Bank AG.</t>
  </si>
  <si>
    <t>Europe (Primary);
European Developed Markets (Primary);
Germany (Primary);
Hessen (Primary)</t>
  </si>
  <si>
    <t>As of November 12, 2021, Century Bancorp, Inc. was acquired by Eastern Bankshares, Inc. Century Bancorp, Inc. operates as the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New York, Virginia, Washington DC, and Pennsylvania. As of January 19, 2021, the company operated twenty-seven full-service branches in the Greater Boston area. Century Bancorp, Inc. was founded in 1969 and is headquartered in Medford, Massachusetts.</t>
  </si>
  <si>
    <t>Banks (Primary); Banks (Primary); Financials (Primary); National and State Commercial Banks (Primary); Regional Banks (Primary); State Commercial Banks (Primary); Asset Management and Custody Banks; Capital Markets; Diversified Financial Services; Diversified Financials; Holding Companies; Investment Banking and Brokerage; Investment Services and Holding Companies; Multi-Sector Holdings; Offices Of Bank Holding Companies; Securities and Commodities Markets Services; Security Brokers; Security Brokers and Dealers</t>
  </si>
  <si>
    <t>Eastern Bankshares, Inc. operates as the bank holding company for Eastern Bank that provides banking products and services primarily to retail, commercial, and small business customers. It operates in two segments, Banking Business and Insurance Agency Business. The company provides interest-bearing and non interest-bearing checking deposits, money market deposits, savings deposits, and time certificates of deposits, as well as debit and credit cards. It also offers commercial and industrial loans, commercial real estate and construction loans, small business loans, residential real estate loans, home equity, and lines of credit, as well as other consumer loans comprising unsecured personal lines of credit, overdraft protection, automobile loans, home improvement loans, airplane loans, and other personal loans. In addition, the company provides cash reserves, cash management, merchant, escrow express, government banking, international banking, interest on lawyers trust accounts, retirement planning, and business telephone banking services, as well as products and services for not-for-profit and healthcare. Further, it offers trust and investment products and services; community development and asset-based lending services; financial planning, portfolio management, wealth management, private banking, and fiduciary products; online, mobile, and telephone banking services; and automated lock box collection and account reconciliation services, as well as various insurance products. As of December 31, 2021, the company operated 105 branch offices in eastern Massachusetts and southern New Hampshire; and 23 non-branch offices in eastern Massachusetts, one office in New Hampshire, and one office in Rhode Island. Eastern Bankshares, Inc. was founded in 1818 and is headquartered in Boston, Massachusetts.</t>
  </si>
  <si>
    <t>Boston Area (Primary);
Massachusetts (Primary);
Northeast (Primary);
United States and Canada (Primary);
United States of America (Primary)</t>
  </si>
  <si>
    <t>Sloane Family Enterprises, Limited Partnership was incorporated in 2020 and is based in Medford, Massachusetts.</t>
  </si>
  <si>
    <t xml:space="preserve">Corel Corporation develops graphics, productivity, and digital media software for customers in Canada and internationally. The company offers illustration, design, and digital painting software; photo editing and digital imaging software; photo animation; video editing and DVD playback software; office suites and utilities software; CorelDRAW Graphics Suite, a graphics software for graphics professionals and teams; CorelDRAW Technical Suite, offers control and precision for designing detailed technical illustrations, documentation, and marketing; and MindManager Enterprise that provides mind mapping, diagram creation, visual planning tools, patented data integration, and flexible sharing options to help businesses improve communication and collaborate across their key business initiatives. It also provides volume licensing solutions in the areas of business, government, and educational organizations. In addition, the company offers customers, technical, installation, and other support services. It provides its solutions through a network of international resellers, retailers, original equipment manufacturers, and online providers, as well as through its global websites. The company was founded in 1985 and is based in Ottawa, Canada. Corel Corporation operates as a subsidiary of Cascade Parent Limited.
</t>
  </si>
  <si>
    <t>Canada (Primary);
Ontario (Primary);
United States and Canada (Primary)</t>
  </si>
  <si>
    <t>AustralianSuper Pty. Ltd.
AustralianSuper Pty. Ltd. is a privately owned investment manager. The firm manages superannuation funds for its clients. Through Its fund it invests in the public equity, fixed income, and alternate markets across the globe with a focus in Australia. The firm also manages pension funds for its clients. AustralianSuper Pty. Ltd. is based in Carlton South, Australia.
Battery Ventures
Battery Ventures is a private equity and venture capital investment firm specializing in seed, start-up, early and late stage ventures, mature, leveraged buy-outs, acquisitions, growth equity, PIPES, spin-outs, roll-ups, later stage, take private transactions, mid-market buyouts, special situations, expansion deals, secondary transactions, and distressed situations. The firm seeks to invest in companies of all stages. The firm specializes in equity and debt investments in technology driven companies. It primarily invests in the following sectors: web infrastructure; e-commerce; internet; internet applications; digital marketing technologies; social applications; mobile applications and services; healthcare information technology; mobile development platforms; consumer internet; digital media; information and data services; software as a service; healthcare; content management and monetization; data collection and analysis technologies; enterprise software; enterprise IT; green IT; analytics; interactive multiplayer gaming; next generation financial products and transaction systems; IT infrastructure; online marketplaces, social media, network monitoring and management, mobile data, data centers, wired/wireless service providers, media, financial services and technologies; marketing services; technology enabled businesses and services; process control automation; specialty retail; media; education; clean technology; fintech, communications infrastructure; analytical instrumentation for laboratory applications; advanced technology; security; artificial intelligence and cybersecurity, communication services; and infrastructure technologies focusing in the areas of big data, cloud computing infrastructure, open source, data center management, networking including networking for virtualized and cloud environment, virtualization, storage, disaster recovery, and semiconductors. For private equity investments, the firm focuses on companies operating in cleantech, software; financial services; technology enabled businesses; IT services and outsourcing; communications components, systems, and services; and industrial technology sectors. It also invests in, cable infrastructure; network and wireless infrastructure; security software and services; computing and storage infrastructure; application software; e-commerce products and services and retail; consumer technology; energy; and materials industries. The firm seeks to invest in companies globally and specifically based in United States; Canada; China; Europe; North America; India (focused on the, consumer finance; consumer internet; mobile; software; technology enabled services; BPO / ITES; components, infrastructure and communications services; and clean technology sectors); and Israel (focused on the, advanced materials and clean technology; communications services and infrastructure; financial services and technology enabled businesses; and semiconductors and components sectors). It seeks to make investments globally. It primarily invests between $5 million and $50 million over the life of the investment and has the ability to invest up to $100 million. The firm invests between $0.05 million and $50 million in seed and early stage investments or more in late stage or expansion investments. In case of private equity and buyout investments the firm can invest over $100 million equity in companies with revenues between $5 million and $200 million with an EBITDA from negative to $25 million. In case of investments in India, the firm invests $1 million to $10 million in early stage investments and between $20 million and $100 million in growth stage investments. It primarily acts as the lead institutional investor in its investments and also syndicates investments. The firm seeks to take board membership in its portfolio companies. It usually takes a minority or majority stake in its companies. It also invests private equity in undervalued companies. The firm invests about 20 percent of its funds to private equity. Battery Ventures was founded in 1983 and is based in Boston, Massachusetts with additional offices in North America, Asia and Europe.
National Nominees Ltd ACF Australian Ethical Investment Ltd
National Nominees Ltd ACF Australian Ethical Investment Ltd is based in Melbourne, Australia.
Potentia Capital Pty. Ltd.
Potentia Capital Pty. Ltd. is a private equity firm specializing in middle market, buyout, acquisition and growth capital for businesses that have a proven business model and a robust market position. The firm make investments in software, tech-enabled services and technology enabled services. The firm invests in businesses that are headquartered in Australia and New Zealand with corridors of growth into Asia. It invest in companies with equity invest between AUD25 million ($15.93 million) to AUD60 million ($38.24 million) and enterprise value between AUD50 million ($31.86 million) and AUD300 million ($191.18 million). The firm prefers to have majority stake in companies. Potentia Capital Pty. Ltd. is based in Sydney, Australia with an additional office in Sydney, Australia.
TIGA Trading Pty Ltd
TIGA Trading Pty Ltd was formerly known as Thorney Investments Pty Ltd. The company was incorporated in 2006 and is based in Melbourne, Australia.</t>
  </si>
  <si>
    <t>AustralianSuper Pty. Ltd. (Asia / Pacific (Primary); Asia / Pacific Developed Markets (Primary); Australia  (Primary); Victoria (Primary); New York; New York City Area; Northeast; United States and Canada; United States of America);
Battery Ventures (Boston Area (Primary); Massachusetts (Primary); Northeast (Primary); United States and Canada (Primary); United States of America (Primary); Africa / Middle East; Asia / Pacific; Asia / Pacific Emerging Markets; California; Europe; European Developed Markets; India ; Indian Sub-Continent; Israel ; Middle East; New York; New York City Area; San Francisco Area; United Kingdom; West Coast);
National Nominees Ltd ACF Australian Ethical Investment Ltd (Asia / Pacific (Primary); Asia / Pacific Developed Markets (Primary); Australia  (Primary); Victoria (Primary));
Potentia Capital Pty. Ltd. (Asia / Pacific (Primary); Asia / Pacific Developed Markets (Primary); Australia  (Primary); New South Wales (Primary));
Spheria Asset Management Pty Ltd (Asia / Pacific (Primary); Asia / Pacific Developed Markets (Primary); Australia  (Primary); New South Wales (Primary));
TIGA Trading Pty Ltd (Asia / Pacific (Primary); Asia / Pacific Developed Markets (Primary); Australia  (Primary); Victoria (Primary))</t>
  </si>
  <si>
    <t>Alliance Aviation Services Limited provides contract, charter, and allied aviation services to the mining, energy, tourism, and government sectors in Australia and internationally. The company also offers specialized aviation services, including aircraft wet leasing, airport management, aircraft trading, parts sales, engine leasing, and engineering to other airlines and clients. As of June 30, 2022, it operated a fleet of 5 Fokker 50 turboprops aircraft, 13 Fokker 70 jet aircraft, and 24 Fokker 100 jet aircraft, as well as 19 Embraer aircraft. The company was founded in 2002 and is based in Brisbane, Australia.</t>
  </si>
  <si>
    <t>Provision of Aircraft Charter Services and Aviation Services: 255.8 (100.0%)</t>
  </si>
  <si>
    <t>Airlines (Primary); Airlines (Primary); Commercial Airlines (Primary); Industrials (Primary); Transportation (Primary); Aerospace and Defense; Aerospace and Defense; Aerospace and Defense Maintenance and Services; Capital Goods; Construction and Engineering; Construction and Engineering; Construction Support Services; Engineering and Surveying Services; Engineering Services; Trading Companies and Distributors; Trading Companies and Distributors</t>
  </si>
  <si>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</si>
  <si>
    <t>Asia / Pacific (Primary);
Asia / Pacific Developed Markets (Primary);
Australia  (Primary);
New South Wales (Primary);
England;
Europe;
European Developed Markets;
Germany;
Greater London;
Hessen;
Hong Kong ;
Japan ;
New Zealand ;
Tokyo;
United Kingdom</t>
  </si>
  <si>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</si>
  <si>
    <t>People's Republic of China (PRC): 379.6 (100.0%)</t>
  </si>
  <si>
    <t>Education Services</t>
  </si>
  <si>
    <t>Consumer Discretionary (Primary); Consumer Services (Primary); Diversified Consumer Services (Primary); Education Services (Primary); Online Education Courses (Primary); Online Training Services (Primary)</t>
  </si>
  <si>
    <t>Asia / Pacific (Primary); Asia / Pacific Emerging Markets (Primary); China  (Primary); Far East (Primary); Zhejiang Province</t>
  </si>
  <si>
    <t>Aero Holdings Limited
Aero Holdings Limited is a holding, patent owners, and trusts or estates company. It operates as a holding company. It was incorporated in 2007 and is based in Tarbert, United Kingdom.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</si>
  <si>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r>
      <rPr>
        <sz val="8"/>
        <rFont val="Arial"/>
        <family val="2"/>
      </rPr>
      <t>Aero Holdings Limited (Europe (Primary); European Developed Markets (Primary); United Kingdom (Primary));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t>
    </r>
  </si>
  <si>
    <t xml:space="preserve">HeBei Jinniu Chemical Industry Co.,Ltd, together with its subsidiaries, produces and sells methanol products in China. Its products are used in chemical, pharmaceutical, light industry, textile, and other industries. The company was formerly known as Changzhou Chemical Industry Co., Ltd and changed its name HeBei Jinniu Chemical Industry Co.,Ltd in May 2008. HeBei Jinniu Chemical Industry Co.,Ltd was founded in 1994 and is based in Cangzhou, China. HeBei Jinniu Chemical Industry Co.,Ltd operates as subsidiary of Jizhong Energy Resources Co., Ltd.
</t>
  </si>
  <si>
    <t>China: 87.3 (100.0%)</t>
  </si>
  <si>
    <t>Chemicals (Primary); Commodity Chemicals (Primary); Industrial Inorganic Chemicals (Primary); Materials (Primary); Materials (Primary)</t>
  </si>
  <si>
    <t>Asia / Pacific (Primary); Asia / Pacific Emerging Markets (Primary); China  (Primary); Far East (Primary); Hebei Province (Primary)</t>
  </si>
  <si>
    <t>Hebei Expressway Group Limited engages in the construction and operation of transport infrastructure. It offers transportation hub, railways, and port construction and development; gas station business and leasing; warehousing and logistics; catering; and other businesses. The company was founded in 2019 and is based in Shijiazhuang, China.</t>
  </si>
  <si>
    <t>Asia / Pacific (Primary);
Asia / Pacific Emerging Markets (Primary);
China  (Primary);
Far East (Primary);
Hebei Province (Primary)</t>
  </si>
  <si>
    <t>Jizhong Energy Resources Co., Ltd. engages in the mining, production, processing, and wholesale of coal in China. The company operates through Coal Business, Electricity Business, Building Materials Business, Chemical Business, Trade Business, and Other segments. It also produces and sells cement, glass fiber, and related products; coke, PVC and related products; and electricity. In addition, the company engages in trading PVC products, chemicals, and building materials, as well as provides consulting services. It also exports its products. The company was founded in 1999 and is based in Xingtai, China.</t>
  </si>
  <si>
    <t>ECM Libra Group Berhad, an investment holding company, provides structured lending and financial services in Malaysia. The company operates through Investment holding, Structured Financing, and Hospitality segments. It also engages in the general investments and corporate related activities; and management and operations of hotels and restaurants. In addition, the company offers credit services, and business management consultancy services. The company was formerly known as ECM Libra Financial Group Berhad and changed its name to ECM Libra Group Berhad in December 2019. ECM Libra Group Berhad was founded in 2002 and is based in Kuala Lumpur, Malaysia.</t>
  </si>
  <si>
    <t>Investment Holding: .0 (1.0%);
Structured Financing: .1 (1.3%);
Hospitality: 4.4 (97.7%)</t>
  </si>
  <si>
    <t>Malaysia: 4.5 (100.0%)</t>
  </si>
  <si>
    <t>Asset Management and Custody Banks (Primary); Capital Markets (Primary); Diversified Financials (Primary); Financials (Primary); Business Credit Agencies; Consumer Discretionary; Consumer Services; Credit Agencies; Diversified Financial Services; Hotels; Hotels And Motels; Hotels, Resorts and Cruise Lines; Hotels, Restaurants and Leisure; Lodging; Restaurants; Specialized Finance</t>
  </si>
  <si>
    <t>Truesource Pte. Ltd. is an investment holding company. The company was incorporated in 2016 and is based in Singapore. Truesource Pte. Ltd. operates as a subsidiary of Plato Capital Limited.</t>
  </si>
  <si>
    <t>3P Learning Limited, together with its subsidiaries, engages in the development, marketing, and sale of educational software and e-books to schools and parents of school-aged students. It provides online education, and adaptive and collaborative learning, including mathematics and literacy products. The company offers Mathseeds, Mathletics, Reading Eggs, and Spellodrome, as well as ReadiWriter, and WordFlyers products. It serves approximately 6 million students in approximately 17,000 schools worldwide. 3P Learning Limited was incorporated in 2003 and is headquartered in Leichhardt, Australia.</t>
  </si>
  <si>
    <t>Business-To-Consumer ('B2C'): 27.1 (40.4%);
Business-To-School ('B2B'): 39.9 (59.6%)</t>
  </si>
  <si>
    <t>Asia-Pacific ('APAC'): 34.0 (50.7%);
United States of America, Canada and South America ('Americas'): 18.2 (27.2%);
Europe, Middle-East and Africa ('EMEA'): 14.8 (22.1%)</t>
  </si>
  <si>
    <t>Consumer Discretionary (Primary); Consumer Services (Primary); Diversified Consumer Services (Primary); Education Services (Primary); Online Education Courses (Primary)</t>
  </si>
  <si>
    <t>Asia / Pacific (Primary); Asia / Pacific Developed Markets (Primary); Australia  (Primary); New South Wales (Primary); New York; Northeast; United States and Canada; United States of America; Westchester Area</t>
  </si>
  <si>
    <t>Think and Learn Private Limited, doing business as BYJU’S, provides online educational services in India. It offers courses on CBSE, ICSE, CAT, IAS, JEE, NEET, commerce, NCERT, and banking exams. The company also provides study material for state boards and government exams. In addition, it also provides personalized learning programs basis individual learning patterns. Think and Learn Private Limited was founded in 2008 and is based in Bengaluru, India.</t>
  </si>
  <si>
    <t xml:space="preserve">As of February 1, 2022, Great Western Bancorp, Inc. was acquired by First Interstate BancSystem, Inc. 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
</t>
  </si>
  <si>
    <t>Banking: 505.1 (100.0%)</t>
  </si>
  <si>
    <t>United States: 505.1 (100.0%)</t>
  </si>
  <si>
    <t>Midwest (Primary); Sioux Falls Area (Primary); South Dakota (Primary); United States and Canada (Primary); United States of America (Primary)</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</si>
  <si>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</si>
  <si>
    <t>Billings Area (Primary);
Montana (Primary);
Mountain (Primary);
United States and Canada (Primary);
United States of America (Primary)</t>
  </si>
  <si>
    <t>Eutelsat Communications S.A. engages in the operation of telecommunication satellites. It provides video services, such as broadcast DTH, distribution, HD and ultra HD channels, and occasional use services; connectivity services; and Internet of Things and low earth orbit solutions. The company offers its services under the Eutelsat brand directly and through distributors. It operated 36 satellites in geostationary orbit. The company serves broadcasters, video service providers, companies, telecom operators, and government agencies in France, Italy, the United Kingdom, rest of Europe, the Americas, the Middle East, Africa, Asia, and internationally. The company was founded in 1977 and is headquartered in Issy-les-Moulineaux, France.</t>
  </si>
  <si>
    <t>Satellite-Based Video, Business and Broadband Networks, and Mobile Services: 1,203.8 (100.0%)</t>
  </si>
  <si>
    <t>France: 74.2 (6.1%);
Italy: 135.6 (11.2%);
United Kingdom: 72.0 (5.9%);
Europe (Others): 324.2 (26.7%);
Americas: 245.8 (20.2%);
Middle-East: 224.2 (18.4%);
Africa: 104.0 (8.6%);
Asia: 35.4 (2.9%)</t>
  </si>
  <si>
    <t>Cable And Other Pay Television (Primary); Cable and Satellite (Primary); Communication Services (Primary); Media (Primary); Media and Entertainment (Primary); Alternative Carriers; Broadband Telecommunications Services; Diversified Telecommunication Services; Satellite Communication Services; Telecommunication Services</t>
  </si>
  <si>
    <t>Smartgroup Corporation Ltd provides employee management services in Australia. It operates through Outsourced Administration (OA); Vehicle Services (VS); and Software, Distribution, and Group Services (SDGS) segments. The OA segment offers outsourced salary packaging services, novated leasing, and outsourced payroll services. The VS segment provides end-to-end fleet management services. The SDGS segment offers salary packaging software solutions; markets salary packaging debit cards; and distributes vehicle insurances and workforce management software to the healthcare industry. It serves community and charity workers in not-for-profit organizations; teachers, administrators, and support personnel in the education industry; nurses, clinicians, and auxiliary staff in the health industry; government sector; and corporate organizations. Smartgroup Corporation Ltd was founded in 1999 and is headquartered in Sydney, Australia.</t>
  </si>
  <si>
    <t>Outsourced Administration (OA): 143.1 (80.3%);
Vehicle Services (VS): 10.3 (5.8%);
Software, Distribution and Group Services (SDGS): 24.9 (13.9%)</t>
  </si>
  <si>
    <t>Australia: 155.7 (100.0%)</t>
  </si>
  <si>
    <t>Human Resource and Employment Services</t>
  </si>
  <si>
    <t>Commercial and Professional Services (Primary); Human Resource and Employment Services (Primary); Industrials (Primary); Payroll Services (Primary); Professional Services (Primary); Application Hosting Services; Application Service Providers (ASPs); Application Software; Commercial Services and Supplies; Diversified Support Services; Electronic Equipment, Instruments and Components; Financials; General Management Services; Information Technology; Insurance; Insurance; Insurance Brokers; Office Services and Supplies; Software; Software and Services; Software Distribution; Technology Distributors; Technology Hardware and Equipment</t>
  </si>
  <si>
    <t>Potentia Capital Pty. Ltd.
Potentia Capital Pty. Ltd. is a private equity firm specializing in middle market, buyout, acquisition and growth capital for businesses that have a proven business model and a robust market position. The firm make investments in software, tech-enabled services and technology enabled services. The firm invests in businesses that are headquartered in Australia and New Zealand with corridors of growth into Asia. It invest in companies with equity invest between AUD25 million ($15.93 million) to AUD60 million ($38.24 million) and enterprise value between AUD50 million ($31.86 million) and AUD300 million ($191.18 million). The firm prefers to have majority stake in companies. Potentia Capital Pty. Ltd. is based in Sydney, Australia with an additional office in Sydney, Australia.
TPG Global, LLC
TPG Global, LLC is a principal investment firm and is based in the United States.</t>
  </si>
  <si>
    <t>Potentia Capital Pty. Ltd. (Asia / Pacific (Primary); Asia / Pacific Developed Markets (Primary); Australia  (Primary); New South Wales (Primary));
TPG Global, LLC (Fort Worth Area (Primary); Southwest (Primary); Texas (Primary); United States and Canada (Primary); United States of America (Primary))</t>
  </si>
  <si>
    <t>Vandana Knitwear Limited engages in the manufacture, export, and sale of various textile fabrics in India. The company offers socks, shirts, and sweaters, as well as readymade garments and hosiery goods. It also engages in the commission and investment activities. The company was formerly known as Trendy Knitwear Limited and changed its name to Vandana Knitwear Limited in August 2012. Vandana Knitwear Limited was incorporated in 1995 and is headquartered in Hyderabad, India.</t>
  </si>
  <si>
    <t>Knitting Job Work: .5 (100.0%)</t>
  </si>
  <si>
    <t>India: .5 (100.0%)</t>
  </si>
  <si>
    <t>Apparel (Primary); Apparel, Accessories and Luxury Goods (Primary); Consumer Discretionary (Primary); Consumer Durables and Apparel (Primary); Textiles, Apparel and Luxury Goods (Primary); Asset Management and Custody Banks; Capital Markets; Diversified Financials; Fabrics; Financials; Textile Mill Products; Textiles</t>
  </si>
  <si>
    <t>Asia / Pacific (Primary); Asia / Pacific Emerging Markets (Primary); India  (Primary); Indian Sub-Continent (Primary)</t>
  </si>
  <si>
    <t>Sygnity S.A. provides IT products and services in Poland and internationally. The company engages in the manufacture, purchase, and sale of integrated IT systems, infrastructure, and hardware for the banking, finance, insurance, industry and energy, and public administration sectors. It also offers spatial information, geodesy information, and cartography services; supplies software and IT services; and sells software and computer hardware, as well as provides electricity trading services. The company was formerly known as Computerland Poland SA and changed its name to Sygnity S.A. in April 2007. Sygnity S.A. was founded in 1991 and is headquartered in Warsaw, Poland. As of May 16, 2022, Sygnity S.A. operates as a subsidiary of TSS Europe B.V. As of May 16, 2022, Sygnity S.A. operates as a subsidiary of TSS Europe B.V. As of May 16, 2022, Sygnity S.A. operates as a subsidiary of TSS Europe B.V. As of May 16, 2022, Sygnity S.A. operates as a subsidiary of TSS Europe B.V. As of May 16, 2022, Sygnity S.A. operates as a subsidiary of TSS Europe B.V. As of May 16, 2022, Sygnity S.A. operates as a subsidiary of TSS Europe B.V.</t>
  </si>
  <si>
    <t>IT Segment: 47.0 (100.0%)</t>
  </si>
  <si>
    <t>Poland: 45.8 (97.5%);
Outside Poland: 1.2 (2.5%)</t>
  </si>
  <si>
    <t>Information Technology (Primary); Information Technology (IT) Consulting (Primary); IT Consulting and Other Services (Primary); IT Services (Primary); Software and Services (Primary); Application Software; Commercial and Professional Services; Commercial Services and Supplies; Diversified Support Services; Electric Power Distribution; Electric Utilities; Electric Utilities; Electronic Equipment, Instruments and Components; Enterprise Software; Industrials; Industry Specific Software; Infrastructure Services; Internet Services and Infrastructure; Software; Technology Distributors; Technology Hardware and Equipment; Utilities; Utilities</t>
  </si>
  <si>
    <t>TSS Europe B.V. is based in Nieuwegein, the Netherlands.</t>
  </si>
  <si>
    <t>Europe (Primary);
European Developed Markets (Primary);
Netherlands (Primary);
Utrecht (Primary)</t>
  </si>
  <si>
    <t>Katakura Industries Co.,Ltd. engages in the textile, pharmaceutical, machinery, real estate, and life solutions businesses in Japan. The company manufactures and sells undergarments, hosiery products, aprons, and relaxing garments, as well as various functional fibers, such as the water-soluble fiber solvron and the thermal resistant NITIVY ALF. It also engages in the manufacture and sale of pharmaceuticals for treating cardiovascular illnesses comprising Frandol for the treatment of angina pectoris; and Frandol Tape, a heart medicine. In addition, the company manufactures and sells environment-related equipment (washers) and cutting oil–related products, fire engines and firefighting-related equipment, and agricultural machinery, as well as car parts. Further, it provides commercial facility management services; and leases and develops various real estate lands. Additionally, the company offers agriculture-related products, food products, nursing care equipment, and general building maintenance and flower/tree planting services, as well as operates plant and pet specialty shops. The company was formerly known as Katakura Silk Spinning Co., Ltd. and changed its name to Katakura Industries Co.,Ltd. in November 1943. Katakura Industries Co.,Ltd. was founded in 1873 and is headquartered in Tokyo, Japan.</t>
  </si>
  <si>
    <t>Fiber: 46.9 (19.9%);
Machinery Related: 36.3 (15.4%);
Pharmaceuticals: 68.7 (29.1%);
Others: 12.3 (5.2%);
Real Estate: 71.8 (30.4%)</t>
  </si>
  <si>
    <t>Japan: 234.1 (100.0%)</t>
  </si>
  <si>
    <t>Industrial Conglomerates</t>
  </si>
  <si>
    <t>Capital Goods (Primary); Industrial Conglomerates (Primary); Industrial Conglomerates (Primary); Industrials (Primary); Agricultural Products; Apparel; Apparel, Accessories and Luxury Goods; Auto Components; Auto Parts and Equipment; Automobiles and Components; Building Care and Improvement Services; Cardiovascular Drugs; Commercial and Professional Services; Commercial Services and Supplies; Consumer Discretionary; Consumer Durables and Apparel; Consumer Staples; Diversified Support Services; Fibers; Food Products; Food, Beverage and Tobacco; Health Care; Health Care Equipment; Health Care Equipment and Services; Health Care Equipment and Supplies; Industrial Machinery; Machinery; Pharmaceutical Products; Pharmaceuticals; Pharmaceuticals; Pharmaceuticals, Biotechnology and Life Sciences; Real Estate; Real Estate; Real Estate Management and Development; Real Estate Operating Companies; Real Estate Operators And Lessors; Retailing; Specialty Retail; Specialty Stores; Textile Mill Products; Textiles; Textiles, Apparel and Luxury Goods</t>
  </si>
  <si>
    <t>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t>
  </si>
  <si>
    <t>Paints and Chemical Industries Company Pachin S.A.E. engages in manufacture and sale of paints, varnishes, printing inks, and related products in Egypt. It offers lacquers, coloring center products, surface preparation products, plastic, other external products, and special effect products; and industrial paints. The company was founded in 1958 and is based in El Obour city, Egypt.</t>
  </si>
  <si>
    <t>Paint and Related Products: 48.0 (100.0%)</t>
  </si>
  <si>
    <t>Egypt: 48.0 (100.0%)</t>
  </si>
  <si>
    <t>Chemicals (Primary); Commodity Chemicals (Primary); Materials (Primary); Materials (Primary); Bone And Lamp Black; Paints, Varnishes, and Lacquers; Printing Ink; Specialty Chemicals</t>
  </si>
  <si>
    <t>Saybad Industrial Investment is based in Egypt.</t>
  </si>
  <si>
    <t>Gwangju Shinsegae. Co. ,Ltd. operates department stores under the E-Mart name in South Korea. The company was formerly known as Gwangju Shinsegae Department Co., Ltd. and changed its name to Gwangju Shinsegae Co., Ltd. in 2006. The company was incorporated in 1995 and is headquartered in Gwangju, South Korea. Gwangju Shinsegae. Co. ,Ltd. operates as a subsidiary of Shinsegae Inc.</t>
  </si>
  <si>
    <t>Department Stores</t>
  </si>
  <si>
    <t>Consumer Discretionary (Primary); Department Stores (Primary); Multiline Retail (Primary); Retailing (Primary)</t>
  </si>
  <si>
    <t>SHINSEGAE Inc. operates department stores in South Korea. It operates its department stores under the Shinsegae name. The company also manufactures and retails clothing and furniture; manufactures, retails, and distributes cosmetics; produces and supplies broadcast programs; leases real estate properties; offers advisory services; operates passenger terminal; and engages in the information and communication business. As of December 31, 2021, it operated nine departmental stores. SHINSEGAE Inc. was incorporated in 1955 and is headquartered in Seoul, South Korea.</t>
  </si>
  <si>
    <t>Sale of Real Estate Units and Lands: 422.8 (100.0%)</t>
  </si>
  <si>
    <t>Egypt: 422.8 (100.0%)</t>
  </si>
  <si>
    <t>Real Estate (Primary); Real Estate (Primary); Real Estate Development (Primary); Real Estate Management and Development (Primary); Nonresidential Building Operators and Lessors; Real Estate Operating Companies; Real Estate Operators And Lessors; Residential Building Operators and Lessors</t>
  </si>
  <si>
    <t>Abu Dhabi Developmental Holding Company PJSC
Abu Dhabi Developmental Holding Company PJSC provides guiding services to other companies in Abu Dhabi. Abu Dhabi Developmental Holding Company PJSC has a strategic alliance with Samruk-Kazyna. The company was founded in 2018 and is headquartered in Abu Dhabi, United Arab Emirates.
Aldar Properties PJSC (ADX:ALDAR)
Aldar Properties PJSC, together with its subsidiaries, operates as a real estate developer in the United Arab Emirates. Its real estate portfolio comprises retail, residential, and commercial properties. The company develops, constructs, manages, and operates hotels, schools, marinas, restaurants, beach clubs, and golf courses. It also manages and operates sports clubs, and marine machinery; provides educational services; manages, rents, and leases real estate properties; and operates as an asset management company. In addition, the company is involved in the engineering and general construction works; funding, hospitality, and accommodation village businesses; and provision of real estate brokerage, project management, and development consultancy services. Aldar Properties PJSC was founded in 2004 and is headquartered in Abu Dhabi, the United Arab Emirates.</t>
  </si>
  <si>
    <t>Abu Dhabi Developmental Holding Company PJSC (Africa / Middle East (Primary); Middle East (Primary); United Arab Emirates  (Primary));
Aldar Properties PJSC (ADX:ALDAR) (Africa / Middle East (Primary); Middle East (Primary); United Arab Emirates  (Primary))</t>
  </si>
  <si>
    <t>Aldar Properties PJSC (ADX:ALDAR) (9,738.9)</t>
  </si>
  <si>
    <t>Samba Financial Group provides various banking products and services. The company operates through four segments: Consumer Banking, Corporate Banking, Treasury, and Investment Banking. The Consumer Banking segment offers individual customer time deposits, current, call, and savings accounts, as well as credit cards, retail investment products, and individual and consumer loans. The Corporate Banking segment provides corporate time deposits, current and call accounts, overdrafts, loans and other credit facilities, and corporate advisory services, as well as derivative portfolios. The Treasury segment primarily manages money market, foreign exchange, commission rate trading, and derivatives for corporate and institutional customers. The Investment Banking segment is involved in the investment management and asset management activities related to dealing, managing, arranging, advising, and custody businesses. The company also offers Islamic banking products, as well as manages real estate projects; and provides debit cards and online banking services. It operates 73 branches in the Kingdom of Saudi Arabia; and two overseas branches. Samba Financial Group was founded in 1955 and is headquartered in Riyadh, the Kingdom of Saudi Arabia. As of April 1, 2021, Samba Financial Group was acquired by The National Commercial Bank.</t>
  </si>
  <si>
    <t>Diversified Banks</t>
  </si>
  <si>
    <t>Banks (Primary); Banks (Primary); Diversified Banks (Primary); Diversified Commercial Banks (Primary); Financials (Primary); Asset Management and Custody Banks; Capital Markets; Diversified Financials; Investment Banking; Investment Banking and Brokerage; Real Estate; Real Estate; Real Estate Management and Development; Real Estate Management Services; Real Estate Operating Companies; Securities and Commodities Markets Services; Security Brokers and Dealers</t>
  </si>
  <si>
    <t xml:space="preserve">Africa / Middle East (Primary); Middle East (Primary); Saudi Arabia  (Primary); United Arab Emirates </t>
  </si>
  <si>
    <t>The Saudi National Bank provides various banking products and services in Saudi Arabia. The company operates through four segments: Retail, Wholesale, Capital Market, and International. The Retail segment provides banking services, including lending and current accounts, as well as products in compliance with Shariah rules to individuals and private banking customers. The Wholesale segment offers various conventional credit-related products and financing products to small sized businesses, medium and large establishments, and companies, as well as various treasury and correspondent banking products and services comprising money market and foreign exchange; carries out investment and trading activities; and manages liquidity, market, and credit risks related to investments. The Capital Market segment offers wealth management, asset management, investment banking, and shares brokerage services. The International segment provides banking services outside Saudi Arabia. It also distributes and markets Islamic insurance products; operates as a private equity and hedge fund; issues bonds; invests in and manages real estate development projects; engages in trading in derivatives and repos/reverse repos activities; and provides recruitment and trade finance services. In addition, the company offers debit and credit cards; online and mobile banking services; safe deposit boxes; and cash management and currency exchange services. It operates through 506 branches, 12 retail service centers, 7 corporate service centers, and 130 QuickPay remittance centers in Saudi Arabia, as well as four overseas branches in the Kingdom of Bahrain, the United Arab Emirates, Qatar, and the Republic of Singapore. The company was formerly known as The National Commercial Bank and changed its name to The Saudi National Bank in April 2021. The Saudi National Bank was founded in 1953 and is headquartered in Riyadh, Saudi Arabia.</t>
  </si>
  <si>
    <t xml:space="preserve">Africa / Middle East (Primary);
Middle East (Primary);
Saudi Arabia  (Primary);
Asia / Pacific;
Asia / Pacific Developed Markets;
Singapore </t>
  </si>
  <si>
    <t>General Organization for Social Insurance
General Organization for Social Insurance is a government organization that implements the provisions of the Social Insurance Law in Saudi Arabia. The organization focuses on achieving social insurance coverage lawfully, collects contributions from employers, and pays benefits to entitled insured persons or their family members. It offers e-payment and system-to-system integration services. The organization was founded in 1973 and is headquartered in Riyadh, Saudi Arabia.
The Public Investment Fund of The Kingdom of Saudi Arabia
The Public Investment Fund of The Kingdom of Saudi Arabia is a sovereign wealth fund founded for the purpose of investing funds on behalf of the government of the Saudi Arabia. It seeks to invest through equity, loans or guarantees, and through allocations of public funds to specific projects. The firm provides medium and long-term loans to the large-scale government and private industrial projects. It invests in telecoms, aerospace, energy, green technologies, and security with a particular focus on housing finance, renewable energy and information technology. The firm also invests in a range of non-oil sectors within and outside Saudi Arabia. The firm invests and finances projects in Saudi Arabia. The firm also undertakes investments in externally managed fund and non-fund structures which are active across multiple geographies. The Public Investment Fund of The Kingdom of Saudi Arabia was founded in 1971 and is based in Riyadh, Kingdom Of Saudi Arabia.</t>
  </si>
  <si>
    <t>General Organization for Social Insurance (Africa / Middle East (Primary); Middle East (Primary); Saudi Arabia  (Primary));
Public Pension Agency (Africa / Middle East (Primary); Middle East (Primary); Saudi Arabia  (Primary));
The Public Investment Fund of The Kingdom of Saudi Arabia (Africa / Middle East (Primary); Middle East (Primary); Saudi Arabia  (Primary))</t>
  </si>
  <si>
    <t>Infinity Equity Management Co. Ltd. was incorporated in 2009 and is based in Wan Chai, Hong Kong.</t>
  </si>
  <si>
    <t>Eastern &amp; Oriental Berhad, an investment holding company, invests in, develops, and manages residential and commercial properties in Malaysia. The company operates through three segments: Properties, Hospitality, and Investments and Others. It also manages and operates hotels, serviced apartments, and restaurants; provides management services; leases, operates, and manages service apartments, as well as offers related hospitality services; charters vessels; housing development; land reclamation and development, and project management services; and sells and markets services for property development projects. Eastern &amp; Oriental Berhad was founded in 1885 and is headquartered in Kuala Lumpur, Malaysia.</t>
  </si>
  <si>
    <t>Properties: 40.0 (52.2%);
Investments and Others: 22.7 (29.6%);
Hospitality: 13.9 (18.2%)</t>
  </si>
  <si>
    <t>Diversified Real Estate Activities (Primary); Real Estate (Primary); Real Estate (Primary); Real Estate Management and Development (Primary); Consumer Discretionary; Consumer Services; Hotels; Hotels And Motels; Hotels, Resorts and Cruise Lines; Hotels, Restaurants and Leisure; Industrials; Land Sub Dividers And Developers; Land Sub Dividers and Developers, except Cemetery; Lodging; Marine; Marine; Nonresidential Building Operators and Lessors; Real Estate Development; Real Estate Management Services; Real Estate Operating Companies; Real Estate Operators And Lessors; Real Estate Services; Residential Building Operators and Lessors; Transportation</t>
  </si>
  <si>
    <t>Amazing Parade Sdn. Bhd. was incorporated in 2015 and is based in Petaling Jaya, Malaysia.</t>
  </si>
  <si>
    <t>Asia / Pacific (Primary);
Asia / Pacific Emerging Markets (Primary);
Malaysia  (Primary);
South-East Asia (Primary)</t>
  </si>
  <si>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</si>
  <si>
    <t>Operating Company: 1,491.2 (100.0%)</t>
  </si>
  <si>
    <t>Capital Markets (Primary); Diversified Financials (Primary); Financials (Primary); Investment Banking and Brokerage (Primary); Asset Management and Custody Banks</t>
  </si>
  <si>
    <t>New York (Primary); New York City Area (Primary); Northeast (Primary); United States and Canada (Primary); United States of America (Primary); Boston Area; California; Chicago Area; Cleveland Area; Dallas Area; Great Lakes; Illinois; Massachusetts; Ohio; San Francisco Area; Southwest; Texas; West Coast</t>
  </si>
  <si>
    <t>TD Securities Inc. provides capital market products and services to corporate, government, and institutional clients. Its business segments include investment banking, debt capital markets, institutional equities, private equity, and foreign exchange. The company's services comprise advising on mergers and acquisitions, divestitures, private placement, and risk management; underwriting and distribution of debt and equity issues; securities brokerage; and foreign exchange sales and trading. It makes private equity investments through TD capital. The company was founded in 1987 and is headquartered in Toronto, Canada with additional offices in Calgary, Vancouver, and Montreal, Canada; New York City; Houston, Texas; Chicago, Illinois; Mexico City; Santiago, Chile; London, United Kingdom; Dublin, Ireland; Tokyo, Japan; Taipei, Taiwan; Mumbai, India; Hong Kong; Singapore; Jakarta, Indonesia; and Sydney, Australia. TD Securities Inc. operates as a subsidiary of The Toronto-Dominion Bank.</t>
  </si>
  <si>
    <r>
      <rPr>
        <sz val="8"/>
        <rFont val="Arial"/>
        <family val="2"/>
      </rPr>
      <t xml:space="preserve">Canada (Primary);
Ontario (Primary);
United States and Canada (Primary);
Alberta;
Asia / Pacific;
Asia / Pacific Developed Markets;
Asia / Pacific Emerging Markets;
Australia ;
Boston Area;
British Columbia;
</t>
    </r>
    <r>
      <rPr>
        <sz val="8"/>
        <color indexed="17"/>
        <rFont val="Arial"/>
        <family val="2"/>
      </rPr>
      <t>Canada</t>
    </r>
    <r>
      <rPr>
        <sz val="8"/>
        <rFont val="Arial"/>
        <family val="2"/>
      </rPr>
      <t xml:space="preserve">;
Central America &amp; Mexico;
Chicago Area;
Chile;
China ;
Connecticut;
Europe;
European Developed Markets;
Far East;
Great Lakes;
Hackensack Area;
Haryana;
Hong Kong ;
Houston Area;
Illinois;
India ;
Indian Sub-Continent;
Indonesia ;
Ireland;
Japan ;
Latin America and Caribbean;
Maharashtra;
Maine;
Manchester Area;
Massachusetts;
Mexico;
Michigan;
New Hampshire;
New Jersey;
New South Wales;
New York;
New York City Area;
Northeast;
</t>
    </r>
    <r>
      <rPr>
        <sz val="8"/>
        <color indexed="17"/>
        <rFont val="Arial"/>
        <family val="2"/>
      </rPr>
      <t>Ontario</t>
    </r>
    <r>
      <rPr>
        <sz val="8"/>
        <rFont val="Arial"/>
        <family val="2"/>
      </rPr>
      <t xml:space="preserve">;
Portland Area;
Quebec;
Royal Oak Area;
Singapore ;
South America;
South Carolina;
South Jersey Area;
South-East Asia;
Southeast;
Southwest;
Taiwan ;
Texas;
Tokyo;
United Kingdom;
</t>
    </r>
    <r>
      <rPr>
        <sz val="8"/>
        <color indexed="17"/>
        <rFont val="Arial"/>
        <family val="2"/>
      </rPr>
      <t>United States and Canada</t>
    </r>
    <r>
      <rPr>
        <sz val="8"/>
        <rFont val="Arial"/>
        <family val="2"/>
      </rPr>
      <t>;
United States of America;
Westchester Area</t>
    </r>
  </si>
  <si>
    <t>Azora Capital LP
Azora Capital LP is an employee owned hedge fund manager. The firm provides its services to pooled investment vehicles. The firm invests in the public equity markets of United States. The firm launches mutual fund for its clients. The firm employs long/short strategy to make its investments. It employs fundamental analysis to create its portfolios. The firm obtains external research to make its investments. Azora Capital LP was founded in June 2016 and is based in New York, New York.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</si>
  <si>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Azora Capital LP (Florida (Primary); Miami Area (Primary); Southeast (Primary); United States and Canada (Primary); United States of America (Primary); New York; New York City Area; Northeast);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</si>
  <si>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Lagardere SA engages in content publishing, production, broadcasting, and distribution businesses worldwide. It operates through two divisions: Lagardère Publishing, and Lagardère Travel Retail. The Lagardère Publishing division includes book publishing and e-publishing businesses, which cover the areas of education, general literature, illustrated books, partworks, dictionaries, youth works, mobile games, board games, and distribution in English, French, and Spanish languages. The Lagardère Travel Retail division is involved in retail activities in transit hubs and concessions in travel essentials, duty free and fashion, and food services fields. As of December 31, 2021, this segment operated 2,928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The company was founded in 1826 and is headquartered in Paris, France.
</t>
  </si>
  <si>
    <t>Lagardère Publishing: 2,819.4 (44.0%);
Lagardère Travel Retail: 3,300.2 (51.5%);
Other Activities: 284.3 (4.4%)</t>
  </si>
  <si>
    <t>Segment Adjustment: 4,113.5 (64.7%);
France: 1,642.3 (25.8%);
Other European Countries: 93.0 (1.5%);
Asia-pacific: 508.0 (8.0%)</t>
  </si>
  <si>
    <t>Publishing</t>
  </si>
  <si>
    <t>Book Publishing (Primary); Communication Services (Primary); Educational Book Publishing (Primary); Leisure Book Publishing (Primary); Magazine Publishing (Primary); Media (Primary); Media and Entertainment (Primary); Newspaper and Magazine Publishing (Primary); Newspaper Publishing (Primary); Printed Media Publishing (Primary); Publishing (Primary); Text Book Publishing (Primary); Advertising; Broadcasting; Consumer Discretionary; Distributors; Distributors; Diversified Financial Services; Diversified Financials; Entertainment; Entertainment Production Companies; Entertainment Venues; Financials; Interactive Media and Services; Interactive Media and Services; Investment Services and Holding Companies; Media Distribution; Movies and Entertainment; Multi-Sector Holdings; Online Services; Patent Owners and Lessors; Printed Media Distribution; Radio; Retailing; Specialty Retail; Specialty Stores; Television</t>
  </si>
  <si>
    <t>Vivendi SE operates as a entertainment, media, and communication company in France, the rest of Europe, the Americas, Asia/Oceania, and Africa. It operates through Canal+ Group, Havas Group, Editis, Prisma Media, Gameloft, Vivendi Village, Corporate, and New Initiative segments. The Canal+ Group segment publishes and distributes premium and thematic pay-TV and free-to-air channels; and produces, sells, and distributes movies and TV series. The Havas Group segment includes communications disciplines, such as creativity, media expertise, and healthcare/wellness. The Editis segment engages in the publishing of literature, educational, and reference books, as well as selling and distribution of books. The Prisma Media segment publishes online videos. The Gameloft segment engages in the creation and publishing of downloadable video games for mobile phones, tablets, triple-play boxes, and smart TVs. The Vivendi Village segment provides ticketing services and live performances through Olympia production, festival production, and venues. The Corporate segment offers centralized services. The New Initiative segment operates Dailymotion, a video content aggregation and distribution platform, as well as develops ultra-high-speed Internet service. Vivendi SA was founded in 1853 and is headquartered in Paris, France.</t>
  </si>
  <si>
    <t>Europe (Primary);
European Developed Markets (Primary);
France (Primary);
Ile-de-France (Primary);
New York;
New York City Area;
Northeast;
United States and Canada;
United States of America</t>
  </si>
  <si>
    <t>GFun Industrial Corporation engages in manufacture and sale of coated and laminated fabrics in Taiwan. It offers various linings, membranes, and fabrics; and develops various types of windproof, waterproof, heat retention, anti-UV, anti-bacterial, antifungal, flame retardant, washable, and abrasion-resistant functional fabrics for use in outdoor and water activities, and medical field. The company was founded in 1999 and is based in Taoyuan, Taiwan.</t>
  </si>
  <si>
    <t>Coated Fabrics (Primary); Consumer Discretionary (Primary); Consumer Durables and Apparel (Primary); Fabrics (Primary); Textile Mill Products (Primary); Textiles (Primary); Textiles, Apparel and Luxury Goods (Primary)</t>
  </si>
  <si>
    <t>Singtex Industrial Co., Ltd. manufactures and sells textiles using eco-friendly materials in Taiwan. It offers partially oriented yarn, draw textured yarn, and air-textured yarns; fabrics; and garments. The company was founded in 1989 is based in New Taipei City, Taiwan.</t>
  </si>
  <si>
    <t xml:space="preserve">Daewoo Engineering &amp; Construction Co., Ltd. engages in construction business in South Korea and internationally. It constructs civil projects, including highways, roads and bridges, railways and subways, harbors and reclamation facilities, environmental projects, and leisure facilities; building works, such as office buildings, hotels and condominiums, commercial complexes, educational and medical facilities, and exhibition and sports centers; and plants comprising thermal power, cogeneration, tidal power, nuclear power plant, LNG storage, and other facilities. The company also constructs apartments, urban residential and commercial complexes, townhouses and villas, and studio apartments and urban lifestyle homes, as well as provides urban redevelopment, reconstruction, and remodeling services. Daewoo Engineering &amp; Construction Co., Ltd. was founded in 1973 and is headquartered in Seoul, South Korea.
</t>
  </si>
  <si>
    <t>Bridge, Tunnel, and Elevated Highway Construction (Primary); Capital Goods (Primary); Commercial and Institutional Buildings (Primary); Commercial Construction and Engineering (Primary); Commercial Construction, General Contractors and Operative Builders (Primary); Construction and Engineering (Primary); Construction and Engineering (Primary); Heavy Construction (Primary); Highway and Street Construction (Primary); Hotel and Motel Construction (Primary); Industrial Buildings and Warehouses (Primary); Industrial Nonbuilding Structures Construction (Primary); Industrials (Primary); Nonbuilding Structures Construction (Primary); Power and Communication Transmission Lines (Primary); Rail Construction (Primary); Consumer Discretionary; Consumer Durables and Apparel; Homebuilding; Household Durables; Residential Construction, General Contractors and Operative Builders</t>
  </si>
  <si>
    <t>Jungheung Construction.Co.,Ltd.
Jungheung Construction.Co.,Ltd. provides construction and engineering services. The company was founded in 1983 and is based in Gwangju, South Korea.
Jungheung Togun Co.,Ltd.
Jungheung Togun Co.,Ltd. operates as a local construction company that engages in housing construction, civil engineering, and real estate development activities. It constructs housing, building, civil engineering, urban maintenance, urban development, other development, and sports leisure projects. The company was incorporated in 2021 and is based in Gwangju-si, South Korea.</t>
  </si>
  <si>
    <t>Jungheung Construction.Co.,Ltd. (Asia / Pacific (Primary); Asia / Pacific Developed Markets (Primary); Korea, South  (Primary));
Jungheung Togun Co.,Ltd. (Asia / Pacific (Primary); Asia / Pacific Developed Markets (Primary); Korea, South  (Primary))</t>
  </si>
  <si>
    <t>KDB Investment is an investment firm based in South Korea.</t>
  </si>
  <si>
    <t xml:space="preserve"> As per the transaction announced on December 30, 2021,  operates as a subsidiary of Idi S.r.l..</t>
  </si>
  <si>
    <t>Communication Services (Primary); Electronic Magazine Publishing (Primary); Magazine Publishing (Primary); Media (Primary); Media and Entertainment (Primary); Newspaper and Magazine Publishing (Primary); Printed Media Publishing (Primary); Published Electronic Materials (Primary); Publishing (Primary); Advertising; Broadcasting; Conference Providers; Conference Services; Consumer Discretionary; Consumer Services; Diversified Consumer Services; Education Services; Entertainment; Entertainment Production Companies; Interactive Media and Services; Interactive Media and Services; Motion Picture and Video Production Companies; Movies and Entertainment; Online Education Courses; Online Services; Social Media and Networking Platforms; Television; Television Broadcasting Stations</t>
  </si>
  <si>
    <t>Europe (Primary); European Developed Markets (Primary); Italy (Primary); Lombardy (Primary); Milan (Primary)</t>
  </si>
  <si>
    <t>Idi S.r.l. was founded in 1996 and is based in Poggibonsi, Italy.</t>
  </si>
  <si>
    <t>Europe (Primary);
European Developed Markets (Primary);
Italy (Primary);
Siena (Primary);
Tuscany (Primary)</t>
  </si>
  <si>
    <t>As of July 1, 2022, Prudential Bancorp, Inc. was acquired by Fulton Financial Corporation. 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 It operates a main office in Philadelphia, Pennsylvania, as well as nine additional full-service branch offices, including seven in Philadelphia, Philadelphia County; one in Drexel Hill, Delaware County; and one in Huntingdon Valley, Montgomery County, Pennsylvania. Prudential Bancorp, Inc. was incorporated in 1886 and is headquartered in Philadelphia, Pennsylvania.</t>
  </si>
  <si>
    <t>Thrift/Savings and Loan Institutions: 23.5 (100.0%)</t>
  </si>
  <si>
    <t>United States: 23.5 (100.0%)</t>
  </si>
  <si>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</si>
  <si>
    <t>Great Lakes (Primary);
Lancaster Area (Primary);
Pennsylvania (Primary);
United States and Canada (Primary);
United States of America (Primary)</t>
  </si>
  <si>
    <t>Total Access Communication Public Company Limited, together with its subsidiaries, primarily provides wireless telecommunications services in Thailand. The company operates in two segments, Mobile Telephone Service and Related Services; and Sales of Handsets and Starter Kits. It primarily offers its services in 800 MHz and 1800 MHz frequency bands. The company also provides asset management services; and telecommunication equipment lease and device services. In addition, it sells mobile phones, SIM cards, voucher cards, and supplementary equipment; and operates information systems and centralized database for the number portability services. Total Access Communication Public Company Limited was founded in 1989 and is based in Bangkok, Thailand.</t>
  </si>
  <si>
    <t>Mobile Telephone Service and Related Services: 1,513.6 (85.2%);
Sales of Handsets and Starter Kits: 263.0 (14.8%)</t>
  </si>
  <si>
    <t>Thailand: 1,768.9 (100.0%)</t>
  </si>
  <si>
    <t>Communication Services (Primary); Telecommunication Services (Primary); Wireless Telecommunication Services (Primary); Wireless Telecommunication Services (Primary); Alternative Carriers; Asset Management and Custody Banks; Capital Markets; Communications Equipment Distribution; Data Processing and Outsourced Services; Diversified Financials; Diversified Telecommunication Services; Electronic Equipment, Instruments and Components; Financials; Information Technology; IT Services; Mobile Telephones; Software and Services; Technology Distributors; Technology Hardware and Equipment; Technology Hardware, Storage and Peripherals; Technology Hardware, Storage and Peripherals; Wireless Telephone Equipment</t>
  </si>
  <si>
    <t>True Corporation Public Company Limited, together with its subsidiaries, engages in the telecommunications and diversified communications industries in Thailand. The company operates through TrueMove H, TrueOnline, and TrueVisions segments. It offers mobile, broadband Internet, Wi-Fi, content and media, television, and digital platforms and solutions. The company is also involved in entertainment, mobile equipment lessor, program production, non-government telecommunication, artist management and related, Internet services provider and distributor, and marketing management activities. In addition, it operates news channel; and provides business solutions, online digital media services on website and telecommunication devices, distribution center services, consultancy and management services related to logistics, advertising sale and agency services, wireless telecommunication services, pay television via cable system, and football club and related activities management services. Further, the company operates as a content provider; designs, develops, produces, and sells software products; and offers data analytics and digital solutions, and hospitality technology, as well as business process outsourcing services in technical service, marketing, and customer relations. The company was formerly known as TelecomAsia Corporation Public Company Limited and changed its name to True Corporation Public Company Limited in April 2004. True Corporation Public Company Limited was incorporated in 1990 and is headquartered in Bangkok, Thailand.</t>
  </si>
  <si>
    <t>Telenor Asia Pte. Ltd., through its subsidiaries, provides mobile telecommunication services. The company was incorporated in 1997 and is based in Singapore. Telenor Asia Pte. Ltd. operates as a subsidiary of Telenor ASA.</t>
  </si>
  <si>
    <t xml:space="preserve">Alio Gold Inc., through its subsidiaries, engages in the acquisition, exploration, development, and operation of mineral resource properties. The company primarily mines for gold and silver. It holds 100% interests in San Francisco project that consists of 13 mining concessions situated in the north central portion of the state of Sonora, Mexico; Florida Canyon open pit mine covering an area of approximately 11,886 hectares located in Nevada, the United States; and Ana Paula property situated in the state of Guerrero, Mexico. The company was formerly known as Timmins Gold Corp. and changed its name to Alio Gold Inc. in May 2017. Alio Gold Inc. was incorporated in 2005 and is headquartered in Vancouver, Canada. As of July 1, 2020, Alio Gold Inc. was acquired by Argonaut Gold Inc.
</t>
  </si>
  <si>
    <t>Gold (Primary); Gold Ores (Primary); Materials (Primary); Materials (Primary); Metals and Mining (Primary); Silver; Silver Ores</t>
  </si>
  <si>
    <t>Argonaut Gold Inc. is a Canadian company engaged in gold mining, mine development, and mineral exploration activities at gold-bearing mineral properties in North America. Its primary assets include the El Castillo and San Agustin mines, which together form the El Castillo Complex located in Durango, Mexico; the La Colorada mine located in Sonora, Mexico; the Florida Canyon mine in Nevada, the United States; and the Cerro del Gallo project in Guanajuato, Mexico. The advanced exploration projects of the company include the San Antonio project in Baja California Sur, Mexico, the Cerro del Gallo project in the State of Guanajuato, Mexico, the Ana Paula project in the State of Guerrero, Mexico, and the Magino project in the Province of Ontario, Canada. The Company also holds several other exploration stage projects, all of which are located in North America. Argonaut Gold Inc. was founded in 2007 and is headquartered in Reno, Nevada.</t>
  </si>
  <si>
    <t>Nevada (Primary);
Reno Area (Primary);
Southwest (Primary);
United States and Canada (Primary);
United States of America (Primary)</t>
  </si>
  <si>
    <t>Giordano International Limited, an investment holding company, engages in the retail and distribution of men’s, women’s, and children’s fashion apparel and accessories worldwide. It operates through two segments, Retail and Distribution; and Wholesales to Overseas Franchisees. The company sells its products under the Giordano, Giordano Junior, Giordano Ladies, BSX, and other owned and licensed brands through its own stores, as well as third party franchisees. As of December 31, 2021, the company operated a network of 2,056 points of sales. Giordano International Limited was founded in 1981 and is based in Kowloon, Hong Kong.</t>
  </si>
  <si>
    <t>Hong Kong and Macau: 39.5 (8.7%);
Mainland China: 93.9 (20.6%);
Taiwan: 61.0 (13.4%);
Southeast Asia and Australia: 154.1 (33.8%);
Wholesale to Overseas Franchisees: 31.5 (6.9%);
Gulf Cooperation Council: 75.7 (16.6%)</t>
  </si>
  <si>
    <t>Mainland China: 93.9 (20.6%);
Hong Kong and Macau: 71.0 (15.6%);
Other Markets: 290.8 (63.8%)</t>
  </si>
  <si>
    <t>Apparel Retail</t>
  </si>
  <si>
    <t>Accessory Stores (Primary); Apparel Retail (Primary); Boys' Apparel Stores (Primary); Consumer Discretionary (Primary); Girls' Apparel Stores (Primary); Men's Apparel Stores (Primary); Retailing (Primary); Specialty Retail (Primary); Women's, Misses', and Juniors' Apparel Stores (Primary); Apparel and Textile Distribution; Distributors; Distributors; Diversified Financial Services; Diversified Financials; Durable Goods Distribution; Financials; Investment Services and Holding Companies; Multi-Sector Holdings; Patent Owners and Lessors</t>
  </si>
  <si>
    <t>Asia / Pacific (Primary); Asia / Pacific Developed Markets (Primary); Hong Kong  (Primary); Kowloon (Primary); Bermuda; Caribbean; Latin America and Caribbean</t>
  </si>
  <si>
    <t>Royal Bafokeng Platinum Limited, together with its subsidiaries, engages in mining and producing platinum group metals in South Africa. The company explores for platinum, palladium, rhodium, iridium, osmium, ruthenium, gold, nickel, copper, and cobalt. Its operations include the Bafokeng Rasimone Platinum mine (BRPM), which consists of North and South shafts; Styldrift mine; the BRPM Concentrator complex; and the Maseve concentrator plant. The company also completed a pre-feasibility study on its Styldrift II exploration project located to the east of Styldrift. Royal Bafokeng Platinum Limited was incorporated in 2008 and is based in Johannesburg, the South Africa.</t>
  </si>
  <si>
    <t>Rbplat Corporate: 213.0 (18.8%);
RBR Operations - BRPM Mining: 520.3 (46.0%);
RBR Operations - Styldrift Mining: 397.0 (35.1%)</t>
  </si>
  <si>
    <t>South Africa: 917.4 (100.0%)</t>
  </si>
  <si>
    <t>Precious Metals and Minerals</t>
  </si>
  <si>
    <t>Materials (Primary); Materials (Primary); Metals and Mining (Primary); Palladium Ores (Primary); Platinum Ores (Primary); Precious Metal Ores (Primary); Precious Metals and Minerals (Primary); Rhodium Ores (Primary); Copper; Copper Ores; Diversified Metal Ores; Diversified Metals and Mining; Gold; Gold Ores; Nickel Ores</t>
  </si>
  <si>
    <t>Impala Platinum Holdings Limited engages in the mining, processing, refining, and marketing platinum group metals (PGMs). The company produces platinum, palladium, rhodium, nickel, and by-products.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based in Sandton, South Africa.</t>
  </si>
  <si>
    <t>Africa / Middle East (Primary);
Gauteng (Primary);
South Africa (Primary);
Sub-Saharan Africa (Primary);
England;
Europe;
European Developed Markets;
Oxfordshire;
United Kingdom</t>
  </si>
  <si>
    <t>Sentelic Corporation operates as an IC design company in Taiwan, China, and Japan. It offers mixed-signal, ASIC, firmware/software, and multi-media processing services; fan motor drive control IC’s for servers, communication equipment, cloud data centers, and 5G base stations; and cooling fans for servers, telecommunication switching equipment, gaming graphics cards, and mining hardware. The company was founded in 2000 and is based in Taipei, Taiwan. As of August 17, 2022, Sentelic Corporation operates as a subsidiary of Weltrend Semiconductor, Inc..</t>
  </si>
  <si>
    <t>Integrated Circuit Development and Design Industry: 19.5 (100.0%)</t>
  </si>
  <si>
    <t>Analog and Mixed Signal (Primary); Digital (Primary); Information Technology (Primary); Microcontroller (Primary); Semiconductors (Primary); Semiconductors and Semiconductor Equipment (Primary); Semiconductors and Semiconductor Equipment (Primary); IT Consulting and Other Services; IT Services; Software and Services</t>
  </si>
  <si>
    <t>Weltrend Semiconductor, Inc., a fabless semiconductor company, plans, designs, tests, develops, and distributes integrated circuit (IC) products in Taiwan and internationally. The company offers display ICs, including advanced driver assistance system SoC, image processors, display MCU, FPD SoC, 3D active shutter glasses ICs and smart projectors; and consumer ICs, such as consumer MCUs, touch device controllers, heart rate monitors, USB HID controllers, boosted NFC card solutions, and MSR and barcode decoders. It also provides power management and analog ICs comprising USB power and charging port controllers, motor and LED drivers, SPS supervisors, and OP amplifiers; and microcontrollers, which include 8-bit ADC type MCUs, Andes and Arm based 32-bit MCUs products, and BLDC motor control ICs. In addition, the company imports and exports electronic parts. Weltrend Semiconductor, Inc. was founded in 1989 and is headquartered in Hsinchu City, Taiwan.</t>
  </si>
  <si>
    <t>PT Petrosea Tbk provides engineering, construction, mining, and other services to the oil and gas, infrastructure, industrial and manufacturing, and utility sectors in Indonesia and internationally. It operates through three segments: Mining, Services, and Engineering and Construction. The Mining segment provides mining contract services, including overburden stripping, drilling, blasting, lifting, hauling, mine, and mine partnering services. The Services segment offers supply base facilities and port services. The Engineering and Construction segment provides a range of engineering, procurement, and construction services, including technical due diligence, feasibility studies, engineering design, project management, procurement and logistics, plant and equipment hire, and operation and commissioning services. This segment also supplies skilled trade personnel. The company was incorporated in 1972 and is headquartered in South Tangerang, Indonesia. PT Petrosea Tbk is a subsidiary of PT Indika Energy Tbk.</t>
  </si>
  <si>
    <t>Unallocated: 2.5 (.6%);
Engineering and Construction: 80.6 (18.8%);
Mining: 296.9 (69.2%);
Services: 48.9 (11.4%)</t>
  </si>
  <si>
    <t>Indonesia: 428.8 (100.0%)</t>
  </si>
  <si>
    <t>Diversified Metals and Mining (Primary); Materials (Primary); Materials (Primary); Metals and Mining (Primary); Capital Goods; Commercial and Professional Services; Construction and Engineering; Construction and Engineering; Construction Support Services; Heavy Construction; Human Resource and Employment Services; Industrials; Machinery Rental and Leasing; Marine Ports and Services; Professional Services; Specialty Contract Work; Trading Companies and Distributors; Trading Companies and Distributors; Transportation; Transportation Infrastructure</t>
  </si>
  <si>
    <t>Asia / Pacific (Primary); Asia / Pacific Emerging Markets (Primary); Banten (Primary); Indonesia  (Primary); South-East Asia (Primary)</t>
  </si>
  <si>
    <t>PT Caraka Reksa Optima is based in Indonesia.</t>
  </si>
  <si>
    <t>Asia / Pacific (Primary);
Asia / Pacific Emerging Markets (Primary);
Indonesia  (Primary);
South-East Asia (Primary)</t>
  </si>
  <si>
    <t>PT. Indika Energy Tbk, together with its subsidiaries, operates as an integrated energy company in Indonesia. The company operates through Energy Resources, Energy Services, Energy Infrastructure, and Other Portfolio Holdings segments. It produces coal; and undertakes surface coal mining at a 50,921 hectares concession in Paser Regency, East Kalimantan, Indonesia. The company also provides mining, engineering, procurement, construction, and offshore supply base services in the coal, and oil and gas sectors; operation, maintenance, and logistics services; and owns and operates 660 megawatt coal-fired power plant in Cirebon, West Java. In addition, it offers logistic and support services, including supply chain business process solution, warehousing and inventory management, transportation, port operation, and related services; ship docking integrated operations, management, logistics, maintenance, and portside services. Further, the company is involved in the investment, general trading, marketing, financing, coal and mineral trading, contracting, development, construction, real estate and trading, agriculture, printing, and workshop activities; and provision of renewable energy, EV mobility, nature-based solutions, as well as consultancy services for construction, industry, and infrastructure. Additionally, it provides transportation management, business and management consultancy, gold mining, information and communication, manpower, travelling agency, insurance, vehicle repair maintenance, rental and lease, waste management, and digital technology services, as well as professional, scientific, and technical services. The company was founded in 2000 and is headquartered in Jakarta, Indonesia.</t>
  </si>
  <si>
    <t>Asia / Pacific (Primary);
Asia / Pacific Emerging Markets (Primary);
Indonesia  (Primary);
Jakarta Raya (Primary);
South-East Asia (Primary)</t>
  </si>
  <si>
    <t>ABC Technologies Holdings Inc. engages in manufacturing, designing, engineering, material compounding, machine tooling, and equipment building of plastics and light weighting products for the automotive industry in Canada, the United States, Mexico, and internationally. It provides interior systems, including floor consoles, cargo management systems, interior trims, seat backs, load floor/deck boards, knee/sides, and door panels; exterior systems, such as spoilers,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also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formerly known as ABC Group Holdings Parent Inc. and changed its name to ABC Technologies Holdings Inc. in January 2021. The company was founded in 1950 and is headquartered in Toronto, Canada.</t>
  </si>
  <si>
    <t>North America: 1,031.7 (80.3%);
Rest of The World: 107.6 (8.4%);
Joint Ventures: 145.2 (11.3%)</t>
  </si>
  <si>
    <t>Mexico: 309.9 (27.5%);
Rest of The World: 106.8 (9.5%);
Canada: 282.6 (25.1%);
United States: 428.0 (38.0%)</t>
  </si>
  <si>
    <t>Auto Parts and Equipment</t>
  </si>
  <si>
    <t>Auto Components (Primary); Auto Parts and Equipment (Primary); Automobiles and Components (Primary); Consumer Discretionary (Primary); Cooling Systems for Motor Vehicles (Primary); Defrosting and Defogging Systems (Primary); Exterior Trim and Coverings (Primary); Motor Vehicle Accessories (Primary); Seats, Seat Covers and Accessories (Primary); Steering and Suspension System Components (Primary); Suspension Systems (Primary)</t>
  </si>
  <si>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 India and Europe.</t>
  </si>
  <si>
    <r>
      <rPr>
        <sz val="8"/>
        <color indexed="17"/>
        <rFont val="Arial"/>
        <family val="2"/>
      </rPr>
      <t>California (Primary)</t>
    </r>
    <r>
      <rPr>
        <sz val="8"/>
        <color indexed="8"/>
        <rFont val="Arial"/>
        <family val="2"/>
      </rPr>
      <t xml:space="preserve">;
</t>
    </r>
    <r>
      <rPr>
        <sz val="8"/>
        <color indexed="17"/>
        <rFont val="Arial"/>
        <family val="2"/>
      </rPr>
      <t>Los Angeles Area (Primary)</t>
    </r>
    <r>
      <rPr>
        <sz val="8"/>
        <color indexed="8"/>
        <rFont val="Arial"/>
        <family val="2"/>
      </rPr>
      <t xml:space="preserve">;
New York (Primary);
New York City Area (Primary);
Northeast (Primary);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r>
      <rPr>
        <sz val="8"/>
        <color indexed="8"/>
        <rFont val="Arial"/>
        <family val="2"/>
      </rPr>
      <t xml:space="preserve">;
Asia / Pacific;
Asia / Pacific Developed Markets;
Asia / Pacific Emerging Markets;
Australia ;
California;
China ;
Connecticut;
England;
Europe;
European Developed Markets;
Far East;
Florida;
Germany;
Greater London;
Haryana;
Hessen;
Hong Kong ;
India ;
Indian Sub-Continent;
Japan ;
Los Angeles Area;
Luxembourg;
Madrid;
Maharashtra;
Maryland;
Miami Area;
Midatlantic;
New South Wales;
</t>
    </r>
    <r>
      <rPr>
        <sz val="8"/>
        <color indexed="17"/>
        <rFont val="Arial"/>
        <family val="2"/>
      </rPr>
      <t>New York</t>
    </r>
    <r>
      <rPr>
        <sz val="8"/>
        <color indexed="8"/>
        <rFont val="Arial"/>
        <family val="2"/>
      </rPr>
      <t xml:space="preserve">;
</t>
    </r>
    <r>
      <rPr>
        <sz val="8"/>
        <color indexed="17"/>
        <rFont val="Arial"/>
        <family val="2"/>
      </rPr>
      <t>New York City Area</t>
    </r>
    <r>
      <rPr>
        <sz val="8"/>
        <color indexed="8"/>
        <rFont val="Arial"/>
        <family val="2"/>
      </rPr>
      <t xml:space="preserve">;
</t>
    </r>
    <r>
      <rPr>
        <sz val="8"/>
        <color indexed="17"/>
        <rFont val="Arial"/>
        <family val="2"/>
      </rPr>
      <t>Northeast</t>
    </r>
    <r>
      <rPr>
        <sz val="8"/>
        <color indexed="8"/>
        <rFont val="Arial"/>
        <family val="2"/>
      </rPr>
      <t>;
San Diego Area;
Singapore ;
Southeast;
Southwest;
Spain;
Stamford Area;
Suburban Baltimore Area;
Texas;
Tokyo;
United Kingdom;
West Coast;
West Palm Beach Area;
Westchester Area</t>
    </r>
  </si>
  <si>
    <t>ABC Group Canada LP was incorporated in 2016 and is based in Toronto, Canada.</t>
  </si>
  <si>
    <t>Asian Healthcare Specialists Limited (Catalist:1J3)</t>
  </si>
  <si>
    <t>Catalist:1J3</t>
  </si>
  <si>
    <t>Asian Healthcare Specialists Limited, together with its subsidiaries, provides medical consultancy and services in the field of orthopedic medicine. It operates through Orthopaedic, Anaesthesia, ENT, and Other Medical Services segments. The company offers a range of general and specialized healthcare services, including anesthesia, dermatology, family medicine, gastroenterology, orthopedics, ophthalmology, otorhinolaryngology, urology, and rehabilitative services. It has 13 medical specialists, 1 family physician, and 1 physiotherapist; and 12 clinics in Singapore. Asian Healthcare Specialists Limited was founded in 2013 and is based in Singapore.</t>
  </si>
  <si>
    <t>Orthopaedic: 8.8 (42.6%);
Anaesthesia: 1.4 (6.9%);
ENT: .6 (2.7%);
Other Medical Services: 9.9 (47.8%)</t>
  </si>
  <si>
    <t>Singapore: 20.7 (100.0%)</t>
  </si>
  <si>
    <t>Dermatology Services (Primary); Health Care (Primary); Health Care Equipment and Services (Primary); Health Care Providers and Services (Primary); Health Care Services (Primary); Medical Doctor Specialist Services (Primary); Ophthalmology Services (Primary); Orthopedic Services (Primary); Rehabilitation Services (Primary)</t>
  </si>
  <si>
    <t>Doctor Anywhere Pte Ltd operates an online platform that provides access to health and wellness solutions. It offers Video Consultations, a medical video consultation services to consult a doctor for various treatments. The company was incorporated in 2016 and is based in Singapore, Singapore.</t>
  </si>
  <si>
    <t>AHS Investments Holdings Pte. Ltd.
AHS Investments Holdings Pte. Ltd. operates as a holding company. The company was incorporated in 2017 and is based in Singapore.
Encyclia 1 Investments Pte. Ltd.
Encyclia 1 Investments Pte. Ltd. was incorporated in 2017 and is based in Singapore. The company operates as a subsidiary of Heliconia Capital Management Pte. Ltd.</t>
  </si>
  <si>
    <t>AHS Investments Holdings Pte. Ltd. (Asia / Pacific (Primary); Asia / Pacific Developed Markets (Primary); Singapore  (Primary));
Encyclia 1 Investments Pte. Ltd. (Asia / Pacific (Primary); Asia / Pacific Developed Markets (Primary); Singapore  (Primary));
Vanda 1 Investments Pte. Ltd. (Asia / Pacific (Primary); Asia / Pacific Developed Markets (Primary); Hong Kong  (Primary))</t>
  </si>
  <si>
    <t>Totm Technologies Limited, an investment holding company, provides identity management and biometric products and solutions in Singapore, Thailand, the Philippines, and Malaysia. It engages in the provision of information technology consultancy, identity management biometric technology solutions, and information technology and computer facility management, as well as technical consultancy, training, and software development related services. The company was formerly known as Yinda Infocomm Limited and changed its name to Totm Technologies Limited in October 2021. Totm Technologies Limited was incorporated in 2015 and is based in Singapore.</t>
  </si>
  <si>
    <t>Singapore: 3.6 (42.7%);
Indonesia: 4.6 (55.0%);
India: .2 (2.2%)</t>
  </si>
  <si>
    <t>Communication Services (Primary); Diversified Telecommunication Services (Primary); Integrated Telecommunication Services (Primary); Telecommunication Services (Primary); Application Software; Development Consulting; Information Technology; Information Technology (IT) Consulting; IT Consulting and Other Services; IT Services; Services Outsourcing; Software; Software and Services</t>
  </si>
  <si>
    <t>Yinda Pte. Ltd. was founded in 2016 and is headquartered in Singapore. Yinda Pte. Ltd. operates as a subsidiary of Shanghai Yinda Technology Industrial Co. Ltd.</t>
  </si>
  <si>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 As of April 29, 2022, NTS ASA operates as a subsidiary of SalMar ASA.</t>
  </si>
  <si>
    <t>Segment Adjustment: 432.9 (68.6%);
Well Boat: 100.6 (16.0%);
Service Boat: 83.4 (13.2%);
Marine Transport: 13.9 (2.2%)</t>
  </si>
  <si>
    <t>Commercial Marine Crafts (Primary); Ferries (Primary); Fishing Boats (Primary); Industrials (Primary); Marine (Primary); Marine (Primary); Marine Transportation Of Freight (Primary); Marine Transportation Of Passengers (Primary); Transportation (Primary); Commercial and Professional Services; Commercial Services and Supplies; Consumer Staples; Diversified Support Services; Electronic Equipment and Instruments; Electronic Equipment, Instruments and Components; Fish Products; Food Products; Food, Beverage and Tobacco; Information Technology; Packaged Foods and Meats; Seafood Products; Seafood, Seafood Processing and Seafood Products; Technology Hardware and Equipment</t>
  </si>
  <si>
    <t>Europe (Primary); European Developed Markets (Primary); Nord-Trøndelag (Primary); Norway (Primary)</t>
  </si>
  <si>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</si>
  <si>
    <t>Andvari AS
Andvari AS was incorporated in 2006 and is based in Lunde, Norway.
Bergpro AS
Bergpro AS was incorporated in 2013 and is based in Oslo, Norway.
Dolmen Invest As
Dolmen Invest As was incorporated in 2008 and is based in Kolvereid, Norway.
E.R. Dolmen Invest AS
E.R. Dolmen Invest AS was incorporated in 2012 and is based in Molde, Norway.
Emilsen Fisk AS
Emilsen Fisk As is a fish farming company. The company was founded in 1964 and is based in Rørvik, Norway.
H.g. Dolmen Invest As
H.g. Dolmen Invest was incorporated in 2017 and is based in Naustbukta, Norway.
Haspro AS
Haspro AS was incorporated in 2016 and is based in Bodø, Norway.
Nils Williksen AS
Nils Williksen AS produces, processes, and supplies seafood worldwide. It offers fresh and frozen products of farmed salmon fish. The company was incorporated in 2001 and is based in Rørvik, Norway.
Rodo Invest AS
Rodo Invest AS was incorporated in 2005 and is based in Namsskogan, Norway.
Terboli Invest AS
Terboli Invest AS was formerly known as Vite Invest AS. The company was incorporated in 2005 and is based in Rørvik, Norway.
Vikna Invest AS
Vikna Invest AS was incorporated in 2003 and is headquartered in Rørvik, Norway.</t>
  </si>
  <si>
    <t>Andvari AS (Europe (Primary); European Developed Markets (Primary); Norway (Primary); Telemark (Primary));
Bergpro AS (Europe (Primary); European Developed Markets (Primary); Norway (Primary); Oslo (Primary));
Dolmen Invest As (Europe (Primary); European Developed Markets (Primary); Nord-Trøndelag (Primary); Norway (Primary));
E.R. Dolmen Invest AS (Europe (Primary); European Developed Markets (Primary); Møre og Romsdal (Primary); Norway (Primary));
Emilsen Fisk AS (Europe (Primary); European Developed Markets (Primary); Nord-Trøndelag (Primary); Norway (Primary));
H.g. Dolmen Invest As (Europe (Primary); European Developed Markets (Primary); Nord-Trøndelag (Primary); Norway (Primary));
Haspro AS (Europe (Primary); European Developed Markets (Primary); Nordland (Primary); Norway (Primary));
Nils Williksen AS (Europe (Primary); European Developed Markets (Primary); Nord-Trøndelag (Primary); Norway (Primary));
Rodo Invest AS (Europe (Primary); European Developed Markets (Primary); Nord-Trøndelag (Primary); Norway (Primary));
Terboli Invest AS (Europe (Primary); European Developed Markets (Primary); Nord-Trøndelag (Primary); Norway (Primary));
Vikna Invest AS (Europe (Primary); European Developed Markets (Primary); Nord-Trøndelag (Primary); Norway (Primary))</t>
  </si>
  <si>
    <t>Hail Cement Company manufactures and distributes cement in the Kingdom of Saudi Arabia and internationally. It offers ordinary Portland, sulphate resistant, and masonry cement. The company was founded in 2010 and is based in Hail, the Kingdom of Saudi Arabia.</t>
  </si>
  <si>
    <t>Production and Sale of Cement: 84.5 (100.0%)</t>
  </si>
  <si>
    <t>Kingdom of Saudi Arabia: 84.5 (100.0%)</t>
  </si>
  <si>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</si>
  <si>
    <t>Pinestone Capital Limited, an investment holding company, provides bespoke financial services to individual and corporate clients in Hong Kong. It offers securities brokerage services; securities-backed lending services, including margin financing and money lending services; and placing and underwriting services. The company was incorporated in 2015 and is headquartered in Wan Chai, Hong Kong.</t>
  </si>
  <si>
    <t>Provision of Securities Brokerage Services, Securities-Backed Lending Services: 2.2 (100.0%)</t>
  </si>
  <si>
    <t>Hong Kong: 2.2 (100.0%)</t>
  </si>
  <si>
    <t>Capital Markets (Primary); Diversified Financials (Primary); Financials (Primary); Investment Banking (Primary); Investment Banking and Brokerage (Primary); Securities and Commodities Markets Services (Primary); Security Brokers (Primary); Security Brokers and Dealers (Primary); Business Credit Agencies; Consumer Finance; Consumer Finance; Credit Agencies; Diversified Financial Services; Personal Credit Agencies; Specialized Finance</t>
  </si>
  <si>
    <t>Nidhi Granites Limited trades in securities. The company was incorporated in 1981 and is based in Mumbai, India.</t>
  </si>
  <si>
    <t>Trading &amp; Investing in Shares and Mutual Funds: 2.8 (100.0%)</t>
  </si>
  <si>
    <t>India: 2.8 (100.0%)</t>
  </si>
  <si>
    <t>Capital Markets (Primary); Diversified Financials (Primary); Financials (Primary); Investment Banking and Brokerage (Primary); Securities and Commodities Markets Services (Primary); Security Brokers (Primary); Security Brokers and Dealers (Primary)</t>
  </si>
  <si>
    <t>NUPUR INTERNATIONAL PRIVATE LIMITED was incorporated in 1982 and is based in Mumbai, India.</t>
  </si>
  <si>
    <t>SQLI SA engages in digital experience and unified commerce businesses worldwide. It offers digital transformation services, including business and IT consulting, implementation, and maintenance solutions to support large companies and local authorities. The company also provides technological platforms development; big data consulting and solutions; mobile solutions and connected objects; digital and social marketing; connected commerce; data marketing; and UX and new practices solutions. In addition, it offers digital experience platforms, marketing and experience design, digital workplace, strategy and digital transformation consulting, and marketing and technological performance solutions. The company was incorporated in 1990 and is headquartered in Levallois-Perret, France. As of February 1, 2022, SQLI SA was taken private.</t>
  </si>
  <si>
    <t>France: 130.3 (52.8%);
Abroad: 116.5 (47.2%)</t>
  </si>
  <si>
    <t>Information Technology (Primary); IT Consulting and Other Services (Primary); IT Services (Primary); Software and Services (Primary); Data Processing and Outsourced Services</t>
  </si>
  <si>
    <t>DBAY Advisors Limited is a private equity firm. DBAY Advisors Limited is based in Douglas, Isle of Man.</t>
  </si>
  <si>
    <t>Europe (Primary);
European Developed Markets (Primary);
Isle of Man (Primary);
Scotland (Primary);
United Kingdom (Primary)</t>
  </si>
  <si>
    <t>Nam Seng Insurance Public Company Limited provides non-life insurance products in Thailand. It operates in two segments, Motor Insurance and Others Insurance. The company offers fire, marine and transportation, motor, and personal accident insurance products, as well as miscellaneous insurance products. It is also involved in the reinsurance business. The company operates through 26 sub-branches. Nam Seng Insurance Public Company Limited was founded in 1948 and is headquartered in Bangkok, Thailand.</t>
  </si>
  <si>
    <t>Segment Adjustment: .0 (.0%);
Motor Insurance: 45.0 (63.0%);
Others Insurance: 24.2 (33.9%);
Unallocated Net Investment Revenue: 1.7 (2.4%);
Unallocated Other Income: .1 (.1%);
Unallocated Rental Income: .4 (.6%);
Unallocated Expected Credit Losses (Reversal): .0 (.1%)</t>
  </si>
  <si>
    <t>Thailand: 70.9 (100.0%)</t>
  </si>
  <si>
    <t>Property and Casualty Insurance</t>
  </si>
  <si>
    <t>Accident Insurance (Primary); Casualty (Primary); Financials (Primary); Fire and Marine Insurance (Primary); Insurance (Primary); Insurance (Primary); Motor Vehicle Insurance (Primary); Personal Property Insurance (Primary); Property (Primary); Property and Casualty Insurance (Primary); Asset Management and Custody Banks; Capital Markets; Diversified Financials; Reinsurance</t>
  </si>
  <si>
    <t>ThaiSri Insurance Public Company Limited is a property and casualty company. It offers accident and health, automobile, environmental, fire, liability, marine, other property and casualty, and boiler and machinery insurance. It was formerly known as Thai Sri Insurance Company Limited and changed its name to ThaiSri Insurance Public Company Limited in January 2016. It is headquartered in Bangkok, Thailand.</t>
  </si>
  <si>
    <t>N.S. Alliance Company Limited
N.S. Alliance Company Limited is a holding company. The company was incorporated in 1976 and is based in Bangkok, Thailand.
Pok Khim Company Limited
Pok Khim Company Limited was incorporated in 1990 and is based in Bangkok, Thailand.</t>
  </si>
  <si>
    <t>N.S. Alliance Company Limited (Asia / Pacific (Primary); Asia / Pacific Emerging Markets (Primary); South-East Asia (Primary); Thailand  (Primary));
Pok Khim Company Limited (Asia / Pacific (Primary); Asia / Pacific Emerging Markets (Primary); South-East Asia (Primary); Thailand  (Primary))</t>
  </si>
  <si>
    <t>UTour Group Co., Ltd. provides outbound travel agency services in China and internationally. Its outbound travel services include study tours, immigration and real estate, tourism finance, health care travel, etc. The company also provides integrated marketing services. It operates through a network of 120 company-operated retail stores and 2,000 agents. The company was formerly known as Beijing UTour International Travel Service Co., Ltd. and changed its name to UTour Group Co., Ltd. in July 2016. UTour Group Co., Ltd. was founded in 1992 and is headquartered in Beijing, China.</t>
  </si>
  <si>
    <t>Consumer Discretionary (Primary); Consumer Services (Primary); Hotels, Resorts and Cruise Lines (Primary); Hotels, Restaurants and Leisure (Primary); Travel Agencies (Primary); Travel and Tourism Services (Primary); Advertising; Communication Services; Marketing Services; Media; Media and Entertainment</t>
  </si>
  <si>
    <t>Caissa Tosun Development Co., Ltd. engages in travel and tourism related businesses in China and internationally. The company offers domestic tourism, inbound and outbound, tourism and information consulting, and business travel services. It is also involved in the aviation and railway catering business. The company was formerly known as Hna-Caissa Travel Group Co., Ltd. and changed its name to Caissa Tosun Development Co., Ltd. in December 2019. Caissa Tosun Development Co., Ltd. was founded in 1993 and is headquartered in Haikou, China.</t>
  </si>
  <si>
    <t>Asia / Pacific (Primary);
Asia / Pacific Emerging Markets (Primary);
China  (Primary);
Far East (Primary);
Hainan Province (Primary)</t>
  </si>
  <si>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</si>
  <si>
    <t>Fleet Management Solutions (FMS): 6,231.1 (50.7%);
Dedicated Transportation Solutions (DTS): 1,731.1 (14.1%);
Supply Chain Solutions (SCS) (Excluding DTS): 4,339.1 (35.3%)</t>
  </si>
  <si>
    <t>Canada: 526.5 (4.6%);
United States: 10,544.3 (91.5%);
Europe: 204.0 (1.8%);
Mexico: 248.3 (2.2%)</t>
  </si>
  <si>
    <t>Industrials (Primary); Motor Vehicle Rental and Leasing (Primary); Road and Rail (Primary); Road Transportation of Freight (Primary); Transportation (Primary); Truck Rental and Leasing (Primary); Trucking (Primary); Utility Trailer and Recreational Vehicle Rental (Primary); Air Freight and Logistics; Air Freight and Logistics; Automotive Retail; Commercial and Professional Services; Commercial Services and Supplies; Consumer Discretionary; Diversified Support Services; Internet and Direct Marketing Retail; Internet and Direct Marketing Retail; Motor Vehicle Dealers (Used); Motor Vehicle Retail; Online Motor Vehicle Dealers (Used); Online Motor Vehicle Retail; Online Specialty Retail; Retailing; Services Incidental to Road Transportation of Freight; Specialty Retail; Warehousing and Storage</t>
  </si>
  <si>
    <t>Florida (Primary); Miami Area (Primary); Southeast (Primary); United States and Canada (Primary); United States of America (Primary); Georgia; Great Lakes; Michigan; North Metro Area; Royal Oak Area</t>
  </si>
  <si>
    <t>HG Vora Capital Management, LLC is a privately owned hedge fund sponsor. The firm provides its services to pool investment vehicles and banking or thrift institutions. It invests in public equity and fixed income markets. The firm also launches and manages hedge funds. The firm employs fundamental and comprehensive research and analysis driven by bottom-up research. The firm uses internal research to make investment decisions. HG Vora Capital Management, LLC was founded in April 2009 and is based in New York, New York.</t>
  </si>
  <si>
    <t>Shriram Transport Finance Company Limited (BSE:511218)</t>
  </si>
  <si>
    <t>Shriram City Union Finance Limited, a deposit accepting non-banking finance company, engages in the retail finance activities in India. The company offers fixed and recurring deposits; and financing for new and pre-owned two wheelers, pre-owned cars, and commercial vehicles. It also provides gold, auto, personal, business, and home loans, as well as loans for micro, small, and medium enterprises; and loan against pledged jewels. The company was formerly known as Shriram Hire-Purchase Finance Limited and changed its name to Shriram City Union Finance Limited in April 1990. Shriram City Union Finance Limited was incorporated in 1986 and is based in Chennai, India.</t>
  </si>
  <si>
    <t>Financing: 574.9 (100.0%)</t>
  </si>
  <si>
    <t>India: 574.9 (100.0%)</t>
  </si>
  <si>
    <t>Consumer Finance (Primary); Consumer Finance (Primary); Diversified Financials (Primary); Financials (Primary); Personal Credit Agencies (Primary); Personal Loan Services (Primary); Business Credit Agencies; Credit Agencies; Diversified Financial Services; Specialized Finance</t>
  </si>
  <si>
    <t>Asia / Pacific (Primary); Asia / Pacific Emerging Markets (Primary); India  (Primary); Indian Sub-Continent (Primary); Tamil Nadu (Primary)</t>
  </si>
  <si>
    <t>Shriram Transport Finance Company Limited, a non-banking finance company, primarily provides commercial vehicle financing services in India. It offers commercial vehicle loans for commercial goods vehicles, passenger vehicles, tractors and farm equipment, and construction equipment. The company also provides business loans; fixed and recurring deposits; and working capital loans, including tyre, tax, fuel, and toll finance, as well as vehicle insurance and repair/top-up loans. In addition, it offers challan discounting services; life and general insurance products; consumer finance services; emergency credit line guarantee schemes; stock broking services; and chit and mutual funds. As of March 31, 2022, it operated a network of 1,854 branches. The company also offers its products through 775 rural centers; and partnerships with 500 private financiers. It primarily serves first time buyers, driver-turned-owners, and small road transport operators. The company was incorporated in 1979 and is headquartered in Mumbai, India.</t>
  </si>
  <si>
    <t>Dynasty Acquisition (FPI) Ltd.
Dynasty Acquisition (FPI) Ltd. is based in Port Louis, Mauritius.
Piramal Enterprises Limited (BSE:500302)
Piramal Enterprises Limited operates in financial services and pharmaceuticals businesses in India, North America, Europe, Japan, and internationally. It operates through Pharmaceuticals Manufacturing and Services, and Financial Services segments. The company provides housing finance and other financing solutions, such as private equity, structured debt, senior secured debt, construction finance, and flexi lease rental discounting to real estate sector; and funding solutions to infrastructure, renewable energy, roads, industrials, auto components, and other sectors. It also operates distressed asset investing platform that invests in equity and/or debt in assets. In addition, the company offers contract development and manufacturing solutions,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comprising analgesics, skin care, kids’ wellness, digestives, women’s health, disinfectant, Covifind, and hygiene and protection products, as well as vitamins, minerals, and supplements primarily under the Saridon, Lacto Calamine, Little’s, I-Pill, Supradyn, Polycrol, Triactiv, Ourdaily, Pulse Oximeters, and Tetmosol brands. The company was formerly known as Piramal Healthcare Limited and changed its name to Piramal Enterprises Limited in July 2012. Piramal Enterprises Limited was incorporated in 1947 and is based in Mumbai, India.
Shriram Capital Limited
Shriram Capital Limited provides financial services and insurance solutions internationally. It offers commercial vehicle finance; consumer and enterprise finance, such as individual personal loans, small business loans, asset purchase loans, and loans against gold; and retail stock broking services. The company also provides life insurance solutions; general insurance solutions; and financial product distribution, including distribution of debentures/fixed deposits and investment products. In addition, it offers wealth advisory services in the areas of equity, mutual funds, portfolio management, insurance, structured and fixed income products, and other assets. Further, the company provides chit funds services, such as household savings and investments; and overseas investment solutions. It has strategic partnerships with Sanlam and Santam. Shriram Capital Limited was formerly known as Shriram Financial Services Holdings Private Limited and changed its name to Shriram Capital Limited in February 2008. The company was incorporated in 1974 and is based in Chennai, India. Shriram Capital Limited operates as a subsidiary of Shriram Financial Ventures (Chennai) Private Limited.</t>
  </si>
  <si>
    <t>Dynasty Acquisition (FPI) Ltd. (Africa / Middle East (Primary); Mauritius (Primary); Sub-Saharan Africa (Primary));
Piramal Enterprises Limited (BSE:500302) (Asia / Pacific (Primary); Asia / Pacific Emerging Markets (Primary); India  (Primary); Indian Sub-Continent (Primary); Maharashtra (Primary));
Shriram Capital Limited (Asia / Pacific (Primary); Asia / Pacific Emerging Markets (Primary); India  (Primary); Indian Sub-Continent (Primary); Tamil Nadu (Primary))</t>
  </si>
  <si>
    <t>Piramal Enterprises Limited (BSE:500302) (2,398.0)</t>
  </si>
  <si>
    <t>Bearing Lithium Corp. (TSXV:BRZ)</t>
  </si>
  <si>
    <t>TSXV:BRZ</t>
  </si>
  <si>
    <t>Bearing Lithium Corp. operates as a lithium-focused mineral exploration and development company. The company primarily explores for lithium and potassium deposits. It owns 17.14% in the Maricunga lithium brine project that comprises 4,463 hectares of old code and new code tenements covering a portion of the Maricunga Salar in northern Chile. The company is based in Vancouver, Canada.</t>
  </si>
  <si>
    <t>Chemical And Fertilizer Mineral Mining (Primary); Diversified Metals and Mining (Primary); Materials (Primary); Materials (Primary); Metals and Mining (Primary)</t>
  </si>
  <si>
    <t>Lithium Power International Limited, a lithium company, engages in the identification, acquisition, exploration, and development of lithium assets in Chile and Australia. The company holds 51.55% interest in the Maricunga lithium brine project covering an area of approximately 1,125 hectares located in the Atacama Region, Chile. It also holds 100% interests in the Tabba Tabba property and Pilgangoora lithium tenement located in North West Western Australia; and the Greenbushes project in the South West Western Australia. Lithium Power International Limited was incorporated in 2015 and is based in Sydney, Australia.</t>
  </si>
  <si>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</si>
  <si>
    <t>Media (Including DMS Business): 3,136.8 (100.0%)</t>
  </si>
  <si>
    <t>Broadcasting</t>
  </si>
  <si>
    <t>Broadcasting (Primary); Communication Services (Primary); Media (Primary); Media and Entertainment (Primary); Television (Primary); Television Broadcasting Stations (Primary); Television Content and Programming (Primary); Advertising; Entertainment; Entertainment Services; Marketing Services; Movies and Entertainment; Music Services; Sound Recording Studios</t>
  </si>
  <si>
    <t>Midatlantic (Primary); Northern Virginia Area (Primary); United States and Canada (Primary); United States of America (Primary); Virginia (Primary); California; Columbus Area; Delaware; Great Lakes; Monmouth Area; New Jersey; New York; New York City Area; Northeast; Ohio; Salinas Area; West Coast</t>
  </si>
  <si>
    <t>Najafi Companies
Najafi Companies is a private equity firm specializing in recapitalizations, buyout, acquisitions, and growth capital investments in established businesses. The firm makes investments across industries with significant holdings in consumer, retail, ecommerce, sports and media. It prefers to primarily invest in education, direct marketing, telecommunications, technology, industrial, Internet services, consumer products, real estate, and leisure sectors. The firm often seeks to invest in industries out of popular favor. It seeks to invest across the globe with a focus on the United States. The firm invests in transactions up to $1000 million in size. It seeks to acquire controlling and majority stake/ ownership interest in its portfolio companies. The firm invests through internally generated capital and not through a fund. The firm prefers majority stake. Najafi Companies was founded in 1983 and is based in Phoenix, Arizona with additional offices in Toronto, Canada; Los Angeles, California; Paris, France; and New York, New York.
Trinity Christian Center of Santa Ana Inc
Trinity Christian Center of Santa Ana Inc operates a Christian religion television network. It offers worship and praise programs; praise the lord programs with faith-based interviews and testimonials from ministers, celebrities, sports figures, churches, astronauts, champion athletes, war heroes, movie stars, and country music entertainers; dramas and movies; and gospel music concerts and contemporary Christian music. The company also provides Christian programming for teens and young adults; medical doctor featured weekly programs that teach biblical concepts about nutrition and healthy lifestyles; fitness programs; marriage enrichment series; children’s programs on honesty, diligence, respect, and patriotic pride; and news and world events. In addition, it offers its inspirational programming for Protestant, Catholic, and Messianic Jewish denominations. The company broadcasts its network through television stations, satellites, Internet, and cable systems worldwide. Trinity Christian Center of Santa Ana Inc was founded in 1973 and is based in Tustin, California with locations in Dallas and Irving, Texas; Costa Mesa, California; Hendersonville, Tennessee; and Orlando and Miami, Florida.</t>
  </si>
  <si>
    <t>Najafi Companies (Arizona (Primary); Phoenix Area (Primary); Southwest (Primary); United States and Canada (Primary); United States of America (Primary); California; Canada; Europe; European Developed Markets; France; Ile-de-France; New York; Northeast; Ontario; West Coast);
Trinity Christian Center of Santa Ana Inc (California (Primary); Los Angeles Area (Primary); United States and Canada (Primary); United States of America (Primary); West Coast (Primary))</t>
  </si>
  <si>
    <t>Standard General L.P. is a privately owned hedge fund sponsor. The firm primarily provides its services to pooled investment vehicles. It also caters to charitable organizations. The firm manages separate client-focused equity and fixed income portfolios. It invests in the public equity and fixed income markets of the United States. The firm employs a combination of fundamental, quantitative and qualitative analysis to create its portfolio. It conducts in-house research to make its investments. Standard General L.P. was founded in 2007 and is based in New York, New York. Standard General L.P. operates as a subsidiary of Standard General Holdings L.P.</t>
  </si>
  <si>
    <t>IC Plus Corp. provides turnkey solutions for transceivers, Ethernet switches, media converters, and power over Ethernet products primarily in Taiwan. The company offers PHY transceivers, PoE PSE controllers, media converters, MCU products and drivers, and Ethernet switches. Its products are used in surveillance and industrial applications; smart grids; and small and medium-sized businesses. The company was founded in 1997 and is headquartered in Hsinchu City, Taiwan.</t>
  </si>
  <si>
    <t>Information Technology (Primary); Semiconductors (Primary); Semiconductors and Semiconductor Equipment (Primary); Semiconductors and Semiconductor Equipment (Primary); Communications Equipment; Communications Equipment; Networking Equipment; Routers and Switches; Technology Hardware and Equipment</t>
  </si>
  <si>
    <t>Airoha Technology Corp. provides wireless and broadband communications SoC system solutions in Taiwan. It offers Bluetooth wireless audio system, global navigation satellite system SoC, xVDSL and xPON gateway/router turnkey, and ethernet switch SoC solutions, as well as relevant ICs. The company was founded in 2002 and is headquartered in Hsinchu, Taiwan.</t>
  </si>
  <si>
    <t>Strategem Capital Corporation, an investment holding company, invests in resource exploration and development, mining, energy production, and agricultural protein products in Canada. The company was formerly known as Dexton Technologies Corporation and changed its name to Strategem Capital Corporation in November 2001. Strategem Capital Corporation was incorporated in 1994 and is headquartered in Vancouver, Canada.</t>
  </si>
  <si>
    <t>Venture Capital: -10.9</t>
  </si>
  <si>
    <t>Canada: -10.9</t>
  </si>
  <si>
    <t>Alberta (Primary); Canada (Primary); United States and Canada (Primary)</t>
  </si>
  <si>
    <t>Industrial Bank Co., Ltd., Shanghai Branch
Industrial Bank Co., Ltd., Shanghai Branch provides banking services. The company was founded in 1996 and is based in Shanghai, China. Industrial Bank Co., Ltd., Shanghai Branch operates as a subsidiary of Industrial Bank Co., Ltd.
The Hina Group
The Hina Group is an investment banking advisory and private equity firm. The firm through its subsidiaries, provides investment banking, private equity, and family offices services. It also provides mergers and acquisitions, sell side advisory, corporate financing services, private placement advisory services and fund-of-fund services. The firm focuses on internet, media, and technology industries. It caters to Chinese and international companies, institutional investors, private equity funds, startups, large private companies and public companies. Its clients also include growth, expansion, pre-IPO stage companies and publically listed companies. The Hina Group was founded in 2003 and is based in Beijing, China with additional offices in Shanghai, China and San Francisco, California.</t>
  </si>
  <si>
    <t>Industrial Bank Co., Ltd., Shanghai Branch (Asia / Pacific (Primary); Asia / Pacific Emerging Markets (Primary); China  (Primary); Far East (Primary));
The Hina Group (Asia / Pacific (Primary); Asia / Pacific Emerging Markets (Primary); China  (Primary); Far East (Primary); California; San Francisco Area; United States and Canada; United States of America; West Coast)</t>
  </si>
  <si>
    <t>Personal Group Limited
Personal Group Limited is based in Road Town, British Virgin Islands.
Xiaomi Ventures Limited
Xiaomi Ventures Limited operates as an investment arm of Xiaomi Inc. Xiaomi Ventures Limited is based in Beijing, China.</t>
  </si>
  <si>
    <t>Personal Group Limited (British Virgin Islands (Primary); Caribbean (Primary); Latin America and Caribbean (Primary); Tortola (Primary));
Xiaomi Ventures Limited (Asia / Pacific (Primary); Asia / Pacific Emerging Markets (Primary); China  (Primary); Far East (Primary))</t>
  </si>
  <si>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</si>
  <si>
    <t>Community Banking: 305.3 (100.0%)</t>
  </si>
  <si>
    <t>United States: 305.3 (100.0%)</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</si>
  <si>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Advice; Investment Banking and Brokerage; Investment Services and Holding Companies; Multi-Sector Holdings; Offices Of Bank Holding Companies; Securities and Commodities Markets Services; Security Brokers; Security Brokers and Dealers</t>
  </si>
  <si>
    <t>New Jersey (Primary); Northeast (Primary); Paterson Area (Primary); United States and Canada (Primary); United States of America (Primary)</t>
  </si>
  <si>
    <t>Provident Financial Services, Inc. operates as the bank holding company for Provident Bank that provides various banking products and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unsecured lines of credit, and auto and recreational vehicle loans. The company also offers cash management, remote deposit capture, payroll origination, escrow account management, and online and mobile banking services; and business credit cards. In addition, it provides wealth management services comprising investment management, trust and estate administration, financial planning, tax compliance and planning, and private banking. Further, the company sells insurance and investment products, including annuities; operates as a real estate investment trust for acquiring mortgage loans and other real estate related assets; and manages and sells real estate properties acquired through foreclosure. As of December 31, 2021, it operated 96 full-service branch offices in northern and central New Jersey, as well as in Pennsylvania and New York counties. The company was founded in 1839 and is headquartered in Jersey City, New Jersey.</t>
  </si>
  <si>
    <t>New Jersey (Primary);
Newark Area (Primary);
Northeast (Primary);
United States and Canada (Primary);
United States of America (Primary)</t>
  </si>
  <si>
    <t>GrandSouth Bancorporation (OTCPK:GRRB)</t>
  </si>
  <si>
    <t>OTCPK:GRRB</t>
  </si>
  <si>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</si>
  <si>
    <t>Core Bank: 39.7 (70.8%);
Carbucks: 16.4 (29.2%)</t>
  </si>
  <si>
    <t>United States: 55.3 (100.0%)</t>
  </si>
  <si>
    <t>Greenville Area (Primary); South Carolina (Primary); Southeast (Primary); United States and Canada (Primary); United States of America (Primary)</t>
  </si>
  <si>
    <t>Intouch Holdings Public Company Limited, through its subsidiaries, engages in the satellite, Internet, telecommunications, and media and advertising businesses. It operates through Local Wireless Telecommunications, Satellite and International Businesses, and Other Businesses segments. The company offers transponder rental and related services for domestic and international communications; broadband content services; satellite uplink-downlink, broadcasting television and telecommunication services; Internet data center, Internet, and telecommunication services; advertising, insurance broker, and other related services; and sale and service related to media, telephone network, mobile content, and engineering development services on communication technology and electronics. It also sells user terminals of IPSTAR and direct television equipment; and distributes internet equipment. In addition, the company offers local mobile telecommunication services; provides computer program and related services, as well as information technology and home shopping services; and trades in and rents telecommunications equipment and accessories. It has operations in Thailand, Australia, India, Japan, Myanmar, Malaysia, and internationally. The company was formerly known as Shin Corporation Public Company Limited and changed its name to Intouch Holdings Public Company Limited in March 2014. Intouch Holdings Public Company Limited was founded in 1983 and is based in Bangkok, Thailand. As of December 31, 2021, Intouch Holdings Public Company Limited operates as a subsidiary of Gulf Energy Development Public Company Limited.</t>
  </si>
  <si>
    <t>Satellite &amp; International Businesses: 79.0 (99.1%);
Other Businesses: .7 (.9%)</t>
  </si>
  <si>
    <t>Cellular Services (Primary); Communication Services (Primary); Telecommunication Services (Primary); Wireless Telecommunication Services (Primary); Wireless Telecommunication Services (Primary); Advertising; Alternative Carriers; Broadband Telecommunications Services; Commercial and Professional Services; Commercial Rental and Leasing Services; Commercial Services and Supplies; Communications Equipment Distribution; Digital Telecommunications Services; Diversified Support Services; Diversified Telecommunication Services; Electronic Equipment, Instruments and Components; Financials; Industrials; Information Technology; Information Technology (IT) Consulting; Insurance; Insurance; Insurance Brokers; Integrated Telecommunication Services; Internet Service Providers (ISP); IT Consulting and Other Services; IT Services; Media; Media and Entertainment; Satellite Communication Services; Software and Services; Technology Distributors; Technology Hardware and Equipment</t>
  </si>
  <si>
    <t>Gulf Energy Development Public Company Limited produces and sells electricity, steam, and chilled water to public and private clients in Thailand and internationally. It operates through three segments: Power Business, Consulting Business, and Infrastructure Business. The company generates electricity through gas-fired, solar, and wind power projects under the independent power producers, small power producers, and very small power producer programs. As of December 31, 2021, it had a total installed power capacity of 7,875 megawatts. The company also undertakes infrastructure projects; produces and distributes electricity from biomass; and provides natural gas distribution services; and invests in digital infrastructure and digital-related services business. In addition, it engages in the provision of services related to the operation and maintenance, as well as engineering services of the power plants; solar energy solutions and maintenance services; and infrastructure construction services of liquefied natural gas receiving terminal, including storage of liquefied natural gas and regasification facilities. Further, the company is involved in general trading activities; securities investment business; and the provision of managerial, financial, technical, and research and other services. Gulf Energy Development Public Company Limited was founded in 2007 and is headquartered in Bangkok, Thailand.</t>
  </si>
  <si>
    <t>GIC Private Limited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Singtel Global Investment Pte. Ltd.
Singtel Global Investment Pte. Ltd. is an investment holding company. The company was incorporated in 2013 and is headquartered in Singapore. Singtel Global Investment Pte. Ltd. operates as a subsidiary of SingTel Asian Investments Pte Ltd.
South East Asia UK (Type C) Nominees Limited
South East Asia UK (Type C) Nominees Limited was incorporated in 1998 and is based in London, United Kingdom. South East Asia UK (Type C) Nominees Limited operates as a subsidiary of JPMorgan Chase Bank, National Association
State Street Europe Limited
State Street Europe Limited, through its subsidiaries, provides trustee and depository services, and electronic trading platform services mainly to institutional clients in the United Kingdom, Europe, and the Asia Pacific. State Street Europe Limited was formerly known as State Street Bank Europe Limited and changed its name to State Street Europe Limited in October 2015. The company was incorporated in 1997 and is based in London, United Kingdom. State Street Europe Limited operates as a subsidiary of State Street International Holdings.
Thai NVDR Co., Ltd.
Thai NVDR Co., Ltd. engages in issuing and selling non-voting depository receipts (NVDRs) to local and foreign and individual and institutional investors. It offers the purchase or sale of listed company shares whose investors wish to trade through NVDRs. The company was founded in 2000 and is based in Bangkok, Thailand. Thai NVDR Co., Ltd. operates as a subsidiary of The Stock Exchange of Thailand.
The Bank of New York Mellon Corporation (NYSE:BK)
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
The Hongkong and Shanghai Banking Corporation Limited
The Hongkong and Shanghai Banking Corporation Limited, together with its subsidiaries, provides a range of banking and related financial services in Hong Kong and rest of the Asia-Pacific. It operates through Wealth and Personal Banking (WPB), Commercial Banking (CMB) and Global Banking and Markets (GBM) segments. The WPB segment offers a range of retail banking and wealth products to its customers from personal banking to ultra-high net worth individuals. This segment provides retail banking products, such as current and savings accounts, mortgages and personal loans, credit cards, debit cards, and local and international payment services; and wealth management services, including insurance and investment products, asset management services, investment management, and private wealth solutions. The CMB segment offers a range of products and services to serve the needs of its commercial customers, including small and medium-sized enterprises, mid-market enterprises, and corporates. Its products include credit and lending, international trade and receivables finance, treasury management and liquidity solutions, commercial insurance, and investments. This segment also provides foreign exchange products, raising capital on debt and equity markets, and advisory services. The GBM segment offers financial solutions to major government, corporate and institutional clients, and private investors. This segment provides a range of banking capabilities, including financing, advisory, and transaction services; and services in credit, rates, foreign exchange, equities, money markets and securities, and principal investment activities. The company was founded in 1865 and is headquartered in Central, Hong Kong. The Hongkong and Shanghai Banking Corporation Limited is a subsidiary of HSBC Asia Holdings Limited.</t>
  </si>
  <si>
    <t>GIC Private Limited (Asia / Pacific (Primary); Asia / Pacific Developed Markets (Primary); Singapore  (Primary); Asia / Pacific Emerging Markets; Brazil; California; China ; Europe; European Developed Markets; Far East; India ; Indian Sub-Continent; Japan ; Korea, South ; Latin America and Caribbean; Maharashtra; New York; New York City Area; Northeast; San Francisco Area; South America; Tokyo; United Kingdom; United States and Canada; United States of America; West Coast);
Singtel Global Investment Pte. Ltd. (Asia / Pacific (Primary); Asia / Pacific Developed Markets (Primary); Singapore  (Primary));
South East Asia UK (Type C) Nominees Limited (England (Primary); Europe (Primary); European Developed Markets (Primary); Greater London (Primary); United Kingdom (Primary));
State Street Europe Limited (England (Primary); Europe (Primary); European Developed Markets (Primary); Greater London (Primary); United Kingdom (Primary));
Thai NVDR Co., Ltd. (Asia / Pacific (Primary); Asia / Pacific Emerging Markets (Primary); South-East Asia (Primary); Thailand  (Primary));
The Bank of New York Mellon Corporation (NYSE:BK) (New York (Primary); New York City Area (Primary); Northeast (Primary); United States and Canada (Primary); United States of America (Primary); Africa / Middle East; Asia / Pacific; Asia / Pacific Developed Markets; Asia / Pacific Emerging Markets; Belgium; Boston Area; Brussels; Brussels; Co. Dublin; Colorado; Denver Area; England; Europe; European Developed Markets; European Emerging Markets; Florida; Great Lakes; Greater London; India ; Indian Sub-Continent; Ireland; Japan ; Madrid; Maharashtra; Massachusetts; Middle East; Mountain; Orlando Area; Pennsylvania; Philadelphia Area; Pittsburgh Area; Poland; Southeast; Spain; United Arab Emirates ; United Kingdom; Worcester Area);
The Hongkong and Shanghai Banking Corporation Limited (Asia / Pacific (Primary); Asia / Pacific Developed Markets (Primary); Hong Kong  (Primary); Kowloon)</t>
  </si>
  <si>
    <t>The Bank of New York Mellon Corporation (NYSE:BK) (36,210.9)</t>
  </si>
  <si>
    <t xml:space="preserve">As of January 1, 2022, Reliant Bancorp, Inc. was acquired by United Community Banks, Inc. 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
</t>
  </si>
  <si>
    <t>Banks (Primary); Banks (Primary); Financials (Primary); National and State Commercial Banks (Primary); Regional Banks (Primary); State Commercial Banks (Primary); Diversified Financial Services; Diversified Financials; Holding Companies; Investment Services and Holding Companies; Mortgage Bankers and Originators; Multi-Sector Holdings; Offices Of Bank Holding Companies; Thrifts and Mortgage Finance; Thrifts and Mortgage Finance</t>
  </si>
  <si>
    <t>Nashville Area (Primary); Southeast (Primary); Tennessee (Primary); United States and Canada (Primary); United States of America (Primary)</t>
  </si>
  <si>
    <t>United Community Banks, Inc. operates as the financial holding company for United Community Bank that provides financial products and services to commercial, retail, government, education, energy, health care, and real estate sectors. The company accepts various deposit products, including checking, savings, money market, and other deposit accounts. It also offers lending services, including real estate, consumer, and commercial loans, to individuals, small businesses, mid-sized commercial businesses, and non-profit organizations, as well as secured and unsecured, and mortgage loans. In addition, the company originate loans partially guaranteed by the SBA and USDA loan programs. Further, it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the company offers reinsurance on a property insurance contract; insurance agency services; brokerage services; and payment processing, merchant, wire transfer, private banking, and other related financial services. It operates through a network of 171 branches in Florida, Georgia, North Carolina, South Carolina, and Tennessee. United Community Banks, Inc. was founded in 1950 and is headquartered in Blairsville, Georgia.</t>
  </si>
  <si>
    <t>Georgia (Primary);
North Metro Area (Primary);
Southeast (Primary);
United States and Canada (Primary);
United States of America (Primary)</t>
  </si>
  <si>
    <t>Patria Investimentos Ltda is a private equity firm specializing in direct and fund of funds investments. It seeks to invest in middle market companies. For fund of funds investments, the firm primarily invests in private equity funds. For direct investments, it invests in industry consolidation, middle market, spin-offs, divestitures, growth capital, buyout, and PIPEs. The firm seeks to invest across a wide range of sectors including infrastructure, logistics, transportation, oil and gas, energy, health, real estate, education, security, food retail, agriculture, environmental services, well-being, telecommunications, and outsourcing services. It seeks to invest in Latin America mainly in Brazil, particularly in the southeastern and northwestern regions. Within this last region, the firm focuses in Recife and Salvador. The firm seeks to invest between $300 million and $500 million. It seeks to acquire both majority and minority stakes and to hold its investment between six and seven years. Patria Investimentos Ltda was founded in 1994 and is based in São Paulo, Brazil with additional offices in North America, South America, Asia and Europe.</t>
  </si>
  <si>
    <t>Brazil (Primary);
Latin America and Caribbean (Primary);
São Paulo (Primary);
South America (Primary);
Africa / Middle East;
Asia / Pacific;
Asia / Pacific Developed Markets;
California;
Chile;
Colombia;
England;
Europe;
European Developed Markets;
Greater London;
Hong Kong ;
Middle East;
New York;
Northeast;
Region Metropolitana (Santiago);
United Arab Emirates ;
United Kingdom;
United States and Canada;
United States of America;
Uruguay;
West Coast</t>
  </si>
  <si>
    <t>Tailim Packaging Co., Ltd. manufactures and sells paper and packaging products in South Korea. The company was formerly known as Tailim Packaging Industrial Co., Ltd. and changed its name to Tailim Packaging Co., Ltd. in May 2016. Tailim Packaging Co., Ltd. was founded in 1976 and is based in Siheung, South Korea.</t>
  </si>
  <si>
    <t>Containers and Packaging (Primary); Corrugated And Solid Fiber Boxes (Primary); Materials (Primary); Materials (Primary); Paper Packaging (Primary); Paperboard Containers And Boxes (Primary)</t>
  </si>
  <si>
    <t>Tailim Paper Co., Ltd produces and sells corrugated cardboard materials in South Korea. It offers liner products, including Kraft liner, corrugated medium, and test liner products; and tube paper products. The company was formerly known as Dongil Paper MFG Co., Ltd. and changed its name to Tailim Paper Co., Ltd in April 2016. Tailim Paper Co., Ltd was founded in 1986 and is based in Ansan-si, South Korea.</t>
  </si>
  <si>
    <t>Sae-A Investment Co., Ltd. provides management consulting services. The company also offers wholesale and product brokerage services. The company is based in Seoul, South Korea.</t>
  </si>
  <si>
    <t>Ausnutria Dairy Corporation Ltd, an investment holding company, primarily engages in the research and development, milk collection, processing, production, packaging, marketing, and distribution of infant formula and other dairy products. The company operates in two segments, Dairy and Related Products, and Nutrition Products. It offers cow milk-based formula products under the Allnutria, Hyproca Hollary, Hyproca Hypure, Neolac, and Puredo brand names; and goat milk-based infant formula products under the Kabrita brand. The company also produces formula milk powder products on an original equipment manufacturing basis. In addition, it engages in the manufacturing and distribution of nutrition products; development, distribution, and sale of probiotic products; and provision of financing services. The company operates in the People's Republic of China, the European Union, Southeast Asia, Australia, New Zealand, the Middle East, North and South America, and internationally. The company was founded in 2003 and is based in Sheung Wan, Hong Kong. Ausnutria Dairy Corporation Ltd operates as a subsidiary of HongKong Jingang Trade Holding Company Limited.</t>
  </si>
  <si>
    <t>Dairy and Related Products: 1,200.1 (97.7%);
Nutrition Products: 28.0 (2.3%)</t>
  </si>
  <si>
    <t>Segment Adjustment: 8.6 (.7%);
The People's Republic of China (The PRC): 1,058.4 (86.2%);
Others: 7.8 (.6%);
European Union: 102.2 (8.3%);
Middle East: 22.7 (1.8%);
North and South America: 25.5 (2.1%);
Australia: 3.0 (.2%)</t>
  </si>
  <si>
    <t>Consumer Staples (Primary); Dairy Products (Primary); Dairy Products and Eggs (Primary); Food Products (Primary); Food, Beverage and Tobacco (Primary); Infant Food (Primary); Milk (Primary); Packaged Foods and Meats (Primary); Prepared and Preserved Foods (Primary); Food and Staples Retailing; Food and Staples Retailing; Food Distribution; Food Distributors; Household and Personal Products; Personal Products; Personal Products; Vitamins and Nutritional Supplements</t>
  </si>
  <si>
    <t>HongKong Jingang Trade Holding Company Limited was incorporated in 2011 and is based in Causeway Bay, Hong Kong. HongKong Jingang Trade Holding Company Limited operates as a subsidiary of Inner Mongolia Yili Industrial Group Co., Ltd.</t>
  </si>
  <si>
    <t>Center Laboratories, Inc. (TPEX:4123)
Center Laboratories, Inc. engages in the manufacture and trading of various medicines in Taiwan. It engages in the research and development of small molecule drugs; manufacture and sale of pharmaceuticals; development of proteins and antibodies; and pharmaceutical CDMO, medical device, nutritional health and agribiotechnology, stem cell and immune cell therapy, and industry investment fund and venture capital businesses. The company was founded in 1959 and is headquartered in Taipei, Taiwan.
Citagri Easter Ltd
Citagri Easter Ltd is based in Road Town, British Virgin Islands.</t>
  </si>
  <si>
    <t>Center Laboratories, Inc. (TPEX:4123) (Asia / Pacific (Primary); Asia / Pacific Emerging Markets (Primary); Far East (Primary); Taiwan  (Primary));
Citagri Easter Ltd (British Virgin Islands (Primary); Caribbean (Primary); Latin America and Caribbean (Primary); Tortola (Primary))</t>
  </si>
  <si>
    <t>Center Laboratories, Inc. (TPEX:4123) (838.1)</t>
  </si>
  <si>
    <t xml:space="preserve">As of August 18, 2020, Renaissance Gold Inc. was acquired by Evrim Resources Corp.
</t>
  </si>
  <si>
    <t>Materials (Primary); Materials (Primary); Metals and Mining (Primary); Precious Metals and Minerals (Primary); Gold; Gold Ores; Silver; Silver Ores</t>
  </si>
  <si>
    <t>Nevada (Primary); Reno Area (Primary); Southwest (Primary); United States and Canada (Primary); United States of America (Primary)</t>
  </si>
  <si>
    <t>Orogen Royalties Inc. operates as a mineral exploration company in Canada, the United States, and Mexico. The company operates through two segments, Mineral Royalties and Mineral Exploration Project Generation. It has a portfolio of gold, copper, silver, and precious and base metal royalty projects. The company holds interest in the La Verdad epithermal gold-silver project in Durango, Mexico. It has an option to acquire the Lemon Lake property; the Ecru project; the Manhattan Gap; the South Gilbert; the Kalium Canyon project; and the Ghost Ranch project. The company was formerly known as Evrim Resources Corp. and changed its name to Orogen Royalties Inc. in August 2020. Orogen Royalties Inc. was incorporated in 2005 and is headquartered in Vancouver, Canada.</t>
  </si>
  <si>
    <t>British Columbia (Primary);
Canada (Primary);
United States and Canada (Primary)</t>
  </si>
  <si>
    <t>PT Link Net Tbk distributes television programs and high-speed Internet through its broadband communication network in Indonesia. The company offers Internet broadband services under the FastNet brand name; interactive Pay TV services under the HomeCable brand, which include educational programs, entertainment, news, music, lifestyle, box office, sports, kids, and house channels; and B2B corporate solutions and data services, data transfer, disaster recovery, storage area network, peering, inter-branch connection, and video streaming services under the DataComm brand. It also provides FirstMediaX, a TV anywhere over-the-top application; and communication system, network access point, telephony value added, trading, management consultancy, call center, and other multimedia services. It serves customers in the Jakarta, Bogor, Tangerang, Bekasi, Surabaya, Bali, Bandung, Medan, Batam, Solo, Semarang, Serang, and Cilegon areas of Indonesia. The company was formerly known as PT Seruling Indah Permai and changed its name to PT Link Net Tbk in March 2000. PT Link Net Tbk was founded in 1996 and is based in South Jakarta, Indonesia.</t>
  </si>
  <si>
    <t>Internet Telephone: 289.8 (100.0%)</t>
  </si>
  <si>
    <t>Indonesia: 289.8 (100.0%)</t>
  </si>
  <si>
    <t>Alternative Carriers</t>
  </si>
  <si>
    <t>Alternative Carriers (Primary); Broadband Telecommunications Services (Primary); Communication Services (Primary); Digital Telecommunications Services (Primary); Diversified Telecommunication Services (Primary); Telecommunication Services (Primary); Cable And Other Pay Television; Cable and Satellite; Cable Networks; Commercial and Professional Services; Consulting Services; Electronic Equipment, Instruments and Components; Entertainment; Entertainment Venues; Industrials; Information Technology; IT Consulting and Other Services; IT Services; Management Consulting Services; Media; Media and Entertainment; Movies and Entertainment; Multimedia Streaming Services; Online Entertainment; Professional Services; Research and Consulting Services; Software and Services; Technology Distributors; Technology Hardware and Equipment</t>
  </si>
  <si>
    <t>Asia / Pacific (Primary); Asia / Pacific Emerging Markets (Primary); Indonesia  (Primary); Jakarta Raya (Primary); South-East Asia (Primary); Banten</t>
  </si>
  <si>
    <t>PT XL Axiata Tbk (IDX:EXCL)
PT XL Axiata Tbk provides telecommunication, telecommunications network, and multimedia services for consumers and businesses in Indonesia. The company offers cellular mobile and closed fixed network, Internet service provider, voice over Internet protocol, content provider, money remitter service, e-money issuance services, and Internet interconnection services. It also provides leased line, VPN MPLS, corporate Internet, and voice over Internet protocol services; mobile data and home broadband services; data center and cloud services; mobile communication services; and mobile advertising and big data services, such as messaging services, display services, and digital rewards, as well as Internet of Things based solutions. The company was formerly known as PT Excelcomindo Pratama Tbk. and changed its name to PT XL Axiata Tbk in 2009. The company was founded in 1989 and is headquartered in Jakarta Selatan, Indonesia. PT XL Axiata Tbk operates as a subsidiary of Axiata Investments (Indonesia) Sdn. Bhd.</t>
  </si>
  <si>
    <t>Axiata Investments (Indonesia) Sdn Bhd (Asia / Pacific (Primary); Asia / Pacific Emerging Markets (Primary); Indonesia  (Primary); South-East Asia (Primary));
PT XL Axiata Tbk (IDX:EXCL) (Asia / Pacific (Primary); Asia / Pacific Emerging Markets (Primary); Indonesia  (Primary); Jakarta Raya (Primary); South-East Asia (Primary))</t>
  </si>
  <si>
    <t>PT XL Axiata Tbk (IDX:EXCL) (1,508.9)</t>
  </si>
  <si>
    <t>Asia Link Dewa Pte. Ltd.
Asia Link Dewa Pte. Ltd. was incorporated in 2011 and is based in Singapore.
PT First Media Tbk (IDX:KBLV)
PT First Media Tbk, together with its subsidiaries, engages in technology, media, and telecommunication businesses in Indonesia. The company provides fixed cable based, multimedia, internet, telephony added value, and business management consultancy services; subscribed and private broadcasting services; and film and video recording services. It also offers calling card, local fixed network-based packet switched and internet, internet interconnection, general trading, broadcasting, news agency, and stationery and printing and publishing services, as well as trades in electronic and telecommunication equipment and parts, and printing and publishing goods. The company was formerly known as PT Broadband Multimedia Tbk and changed its name to PT First Media Tbk in 2007. PT First Media Tbk was founded in 1994 and is based in Jakarta, Indonesia. PT First Media Tbk is a subsidiary of AcrossAsia Ltd.</t>
  </si>
  <si>
    <t>Asia Link Dewa Pte. Ltd. (Asia / Pacific (Primary); Asia / Pacific Developed Markets (Primary); Singapore  (Primary));
PT First Media Tbk (IDX:KBLV) (Asia / Pacific (Primary); Asia / Pacific Emerging Markets (Primary); Indonesia  (Primary); South-East Asia (Primary))</t>
  </si>
  <si>
    <t>PT First Media Tbk (IDX:KBLV) (14.8)</t>
  </si>
  <si>
    <t>PCSB Financial Corporation (NasdaqCM:PCSB)</t>
  </si>
  <si>
    <t>NasdaqCM:PCSB</t>
  </si>
  <si>
    <t>PCSB Financial Corporation operates as the bank holding company for PCSB Bank that provides financial services to individuals and businesses in Putnam, Southern Dutchess, Rockland, and Westchester Counties in New York. The company offers deposit products, including interest and non-interest bearing, time, and demand; checking, NOW, money market, savings, certificate of deposit, and individual retirement accounts; and online and mobile deposit services, as well as cash management services comprising escrow, sweep, and lockbox accounts. It also provides commercial real estate, multi-family residential real estate, commercial business, construction, residential mortgage, and consumer and deposit overdraft loans, as well as home equity lines of credit, insurance products, and securities. In addition, the company is involved in investment activities. As of June 30, 2022, PCSB Financial Corporation offered its services from executive offices/headquarters and 14 banking offices. The company was founded in 1871 and is headquartered in Yorktown Heights, New York.</t>
  </si>
  <si>
    <t>Financial Service Operations: 57.9 (100.0%)</t>
  </si>
  <si>
    <t>United States: 57.9 (100.0%)</t>
  </si>
  <si>
    <t>Banks (Primary); Banks (Primary); Financials (Primary); Regional Banks (Primary); Asset Management and Custody Banks; Capital Markets; Diversified Financial Services; Diversified Financials; Holding Companies; Insurance; Insurance; Insurance Brokers; Investment Banking and Brokerage; Investment Services and Holding Companies; Multi-Sector Holdings; Offices Of Bank Holding Companies; Savings Institutions; Savings Institutions, Not Federally Chartered; Securities and Commodities Markets Services; Security Brokers and Dealers; Thrifts and Mortgage Finance; Thrifts and Mortgage Finance</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</si>
  <si>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</si>
  <si>
    <t>Boston Area (Primary);
Massachusetts (Primary);
Northeast (Primary);
United States and Canada (Primary);
United States of America (Primary);
Brockton Area</t>
  </si>
  <si>
    <t>Atlantia SpA (BIT:ATL)</t>
  </si>
  <si>
    <t>BIT:ATL</t>
  </si>
  <si>
    <t>Atlantia SpA, through its subsidiaries, engages in the construction and operation of motorways, airports and transport infrastructure, parking areas, and intermodal systems worldwide. It operates and manages approximately 13,000 kilometers of toll motorways. The company manages, maintains, constructs, and widens related motorways operated under concession; and provides support for the Italian motorway operators. It also operates and expands Rome’s Fiumicino and Ciampino airports; and operates the airports of Nice, Cannes-Mandelieu, and Saint-Tropez. In addition, the company engages in the design, project management, controlling, and maintenance of road and airport infrastructures; and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Atlantia SpA was incorporated in 1950 and is headquartered in Rome, Italy. As of November 25, 2022, Atlantia SpA operates as a subsidiary of Schematrentatre S.P.A.</t>
  </si>
  <si>
    <t>Segment Adjustment: 708.0 (9.3%);
Rome Airports Group Rome: 794.3 (10.4%);
Other Assets Foreign Motorways: 671.7 (8.8%);
Aeroports De La Cote D'azur Group: 251.0 (3.3%);
Abertis Group: 4,900.0 (64.4%);
GROUP TELEPASS: 287.3 (3.8%)</t>
  </si>
  <si>
    <t>Highways and Railtracks</t>
  </si>
  <si>
    <t>Highways and Railtracks (Primary); Industrials (Primary); Transportation (Primary); Transportation Infrastructure (Primary); Airport Services; Airports and Airport Terminal Services; Bridge, Tunnel, and Elevated Highway Construction; Capital Goods; Commercial and Professional Services; Commercial Services and Supplies; Construction and Engineering; Construction and Engineering; Construction Support Services; Diversified Support Services; Electronic Equipment and Instruments; Electronic Equipment, Instruments and Components; Engineering and Surveying Services; Engineering Services; Financials; Heavy Construction; Highway and Street Construction; Information Technology; Insurance; Insurance; Insurance Brokers; Technology Hardware and Equipment</t>
  </si>
  <si>
    <t>Schematrentatre S.P.A. is based in Treviso, Italy. Schematrentatre S.P.A. operates as a subsidiary of Edizione S.r.l.</t>
  </si>
  <si>
    <t>Europe (Primary);
European Developed Markets (Primary);
Italy (Primary);
Treviso (Primary);
Veneto (Primary)</t>
  </si>
  <si>
    <t>Fondazione Cassa di Risparmio di Torino, Endowment Arm
Fondazione Cassa di Risparmio di Torino, Endowment Arm operates as an investment arm of Fondazione Cassa di Risparmio di Torino.
GIC Private Limited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HSBC Holdings plc (LSE:HSBA)
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</si>
  <si>
    <t>Fondazione Cassa di Risparmio di Torino, Endowment Arm (Europe (Primary); European Developed Markets (Primary); Italy (Primary));
GIC Private Limited (Asia / Pacific (Primary); Asia / Pacific Developed Markets (Primary); Singapore  (Primary); Asia / Pacific Emerging Markets; Brazil; California; China ; Europe; European Developed Markets; Far East; India ; Indian Sub-Continent; Japan ; Korea, South ; Latin America and Caribbean; Maharashtra; New York; New York City Area; Northeast; San Francisco Area; South America; Tokyo; United Kingdom; United States and Canada; United States of America; West Coast);
HSBC Holdings plc (LSE:HSBA) (England (Primary); Europe (Primary); European Developed Markets (Primary); Greater London (Primary); United Kingdom (Primary))</t>
  </si>
  <si>
    <t>HSBC Holdings plc (LSE:HSBA) (115,956.5)</t>
  </si>
  <si>
    <t>Gameone Holdings Limited, an investment holding company, engages in the developing, operating, publishing, and distributing online PC and mobile games in Hong Kong, the People’s Republic of China, and Taiwan. It also offers web games. The company was founded in 1999 and is headquartered in North Point, Hong Kong.</t>
  </si>
  <si>
    <t>Segment Adjustment: 3.7 (31.6%);
Hong Kong: 8.0 (68.4%)</t>
  </si>
  <si>
    <t>Communication Services (Primary); Computer and Mobile Games (Primary); Entertainment (Primary); Entertainment Software (Primary); Interactive Home Entertainment (Primary); Media and Entertainment (Primary)</t>
  </si>
  <si>
    <t>Aareal Bank AG, together with its subsidiaries, provides financing, software products, digital solutions, and payment transaction applications for the property sector and related industries in Germany, North America, Asia Pacific, and internationally. The company operates through three segments: Structured Property Financing, Banking &amp; Digital solutions, and Aareon. The Structured Property Financing segment offers property financing and refinancing solutions for office buildings, hotels, and shopping centers, as well as retail, logistics, residential properties, and student housing. This segment also provides deposits, registered and bearer Pfandbriefe, promissory note loans, medium-term notes, debt securities, private placements, other bonds and subordinated issues, mortgage Pfandbriefe, and public sector Pfandbriefe. The Banking &amp; Digital solutions segment offers various services and products for the housing, commercial property, and energy and waste disposal industries. Its services include specialized banking, payment systems, and optimized business processes. The Aareon segment provides IT systems consultancy and related advisory services, enterprise resource planning systems, software solutions, hosting and software as a service, and in-house services. Aareal Bank AG was incorporated in 1923 and is headquartered in Wiesbaden, Germany.</t>
  </si>
  <si>
    <t>Structured Property Financing: 427.5 (57.7%);
Banking &amp; Digital Solutions: 87.3 (11.8%);
Aareon: 226.5 (30.6%)</t>
  </si>
  <si>
    <t>Banks (Primary); Financials (Primary); Mortgage Bankers and Loan Correspondents (Primary); Thrifts and Mortgage Finance (Primary); Thrifts and Mortgage Finance (Primary); Application Hosting Services; Application Software; Banks; Commercial and Professional Services; Consulting Services; Diversified Banks; Enterprise Software; Industrials; Industry Specific Software; Information Technology; Information Technology (IT) Consulting; IT Consulting and Other Services; IT Services; Professional Services; Real Estate Industry Software; Research and Consulting Services; Software; Software and Services</t>
  </si>
  <si>
    <t>Europe (Primary); European Developed Markets (Primary); Germany (Primary); Hessen (Primary); Rhineland-Palatinate</t>
  </si>
  <si>
    <t>Advent International Corporation
Advent International Corporation specializes in making direct investments. It makes private equity / buyouts and venture capital investments in seed/startup, early venture, emerging growth, turnaround, middle market, mature, mid venture, late venture, and later stage companies and is involved in growth capital, buyout, leveraged buyouts, growth equity, industry consolidation, and recapitalization, PIPE, public-to-private transactions, oil, gas and consumable fuels, integrated oil and gas, oil and gas exploration and production, oil and gas refining and marketing, process and project development, networking and telephone equipment, mobile messaging, mobile telephones technology hardware and storage,  oil and gas storage and transportation, broadband telecommunications service, two-way mobile data service coal and consumable fuels, transactions. The firm prefers to invests in sectors which includes business &amp; financial Services; healthcare; industrial; retail, consumer &amp; leisure; media, B2B commerce, logistics, E-commerce, movies and entertainments, Application software and technology. Within technology the firm prefers to invest in Application software, Data, Cyber, Infrastructure, software, Other tech. Within industrial the firm prefers to invest in Building products/distribution, Capital goods, Chemicals &amp; materials, Energy. Within healthcare the firm prefers to invest in Healthcare services &amp; IT, Pharmaceuticals, life sciences &amp; medical devices. Within business and financial services , the firm prefers to invest in B2B &amp; information services, Back-office administration &amp; services, Financial institution carve-outs, Payment processing. Within retail, consumer, and leisure, the firm seeks to invest in Retail, Consumer products and Restaurants/leisure. It seeks to invest in North America, Latin America, Europe and Asia. The firm invests between $50 million and $2000 million in its portfolio companies. It invests in companies with sales between $10 million and $2500 million and enterprise value between $50 million and $5000 million. The firm prefers to hold majority and minority stake in its portfolio companies. It prefers to take control stake in the companies. The firm specializes in public-to-private transactions, buy ins, company succession, international expansion, cross-border transactions, strategic repositioning, and buy and builds, carve-outs, undercapitalized state-owned and family businesses. Within developing market buyout, it typically, makes equity investments between $20 million and $60 million in companies with enterprise value between $20 million and $250 million. For venture capital investments, the firm seeks to make equity investment between $5 million and $20 million. It prefers to exit an investment between three years and seven years or until the company is ready to move to its next stage of development either through a trade sale to another company, through flotation or IPO's, or acquisition by another private equity firm. The firm can also assist with a variety of growth initiatives including, product/service line development, international expansion, acquisitions and divestitures, strategic alliances, offshore manufacturing, technology and product sourcing, and channel development. The firm uses third party debt financing as well as equity to finance its investments. Advent International Corporation was founded in 1984 and is headquartered in Boston, Massachusetts with additional offices in Sao Paulo, Brazil North America, Europe, Latin America and Asia.
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
Cpp Investment Board Europe S.à R.L.
Cpp Investment Board Europe S.à R.L. is a holding, patent owners, and trusts or estates company. It operates as a holding company. It was incorporated in 2005 and is based in Luxembourg, Luxembourg.</t>
  </si>
  <si>
    <r>
      <rPr>
        <sz val="8"/>
        <rFont val="Arial"/>
        <family val="2"/>
      </rPr>
      <t xml:space="preserve">Advent International Corporation (Boston Area (Primary); </t>
    </r>
    <r>
      <rPr>
        <sz val="8"/>
        <color indexed="17"/>
        <rFont val="Arial"/>
        <family val="2"/>
      </rPr>
      <t>California (Primary)</t>
    </r>
    <r>
      <rPr>
        <sz val="8"/>
        <rFont val="Arial"/>
        <family val="2"/>
      </rPr>
      <t xml:space="preserve">; Massachusetts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Asia / Pacific; Asia / Pacific Developed Markets; Asia / Pacific Emerging Markets; Brazil; California; Central America &amp; Mexico; China ; Colombia; Distrito Federal de Mexico; England; Europe; European Developed Markets; Far East; France; Germany; Greater London; Hong Kong ; Ile-de-France; India ; Indian Sub-Continent; Italy; Latin America and Caribbean; Lima; Luxembourg; Madrid; Maharashtra; Mexico; Milan; New York; New York City Area; Peru; San Francisco Area; São Paulo; South America; Spain; United Kingdom; West Coast);
Centerbridge Partners, L.P. (New York (Primary); New York City Area (Primary); Northeast (Primary); United States and Canada (Primary); United States of America (Primary); England; Europe; European Developed Markets; Greater London; United Kingdom);
Cpp Investment Board Europe S.à R.L. (Europe (Primary); European Developed Markets (Primary); Luxembourg (Primary))</t>
    </r>
  </si>
  <si>
    <t>Petrus Advisers LLP
Petrus Advisers LLP is a hedge fund sponsor. The firm invests in the public equity markets. It invests in the long only equities employing fundamental analysis to make its investments. Petrus Advisers LLP was founded in 2009 and is based in London, United Kingdom.
Talomon Capital Limited
Talomon Capital Limited is headquartered in London, United Kingdom.
Vesa Equity Investment S.à R.L.
Vesa Equity Investment S.à R.L. is a principal investment firm, headquartered in Luxembourg, Luxembourg.</t>
  </si>
  <si>
    <t>Petrus Advisers LLP (Europe (Primary); European Developed Markets (Primary); United Kingdom (Primary); European Emerging Markets; Jersey; Malta ; Slovakia);
Talomon Capital Limited (England (Primary); Europe (Primary); European Developed Markets (Primary); Greater London (Primary); United Kingdom (Primary));
Teleios Capital Partners GmbH (Europe (Primary); European Developed Markets (Primary); Switzerland (Primary); Zug (Primary));
Vesa Equity Investment S.à R.L. (Europe (Primary); European Developed Markets (Primary); Luxembourg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</si>
  <si>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Boston Partners Global Investors, Inc.
Boston Partners Global Investors, Inc. is a privately owned investment manager. The firm provides its services to individuals, high net worth individuals, banking and thrift institutions, pension and profit sharing plans, investment companies, charitable organizations, corporations and other businesses, state and municipal government entities, other investment advisers, insurance companies, and business development companies. It manages separate client-focused equity and balanced portfolios. The firm launches and manages equity mutual funds. It also manages balanced mutual funds. The firm launches and manages hedge funds. It also launches and manages private funds which invest in equity markets. The firm invests in the public equity markets across the globe and in fixed income markets. It primarily invests in value stocks of companies across all capitalizations, including large cap, mid cap, small cap, SMID cap, and micro cap. The firm also employs long/short and absolute return strategies. It employs bottom-up fundamental and quantitative analysis to create its portfolios. The firm combines in-house research and external research to make its investments. It was formerly known as Boston Partners Global Investors, Inc. The firm was founded in 1995 and is based in New York City with additional offices in Boston, Massachusetts; San Francisco, California; Greenbrae, California; Los Angeles, California; and London, United Kingdom. Boston Partners Global Investors, Inc. operates as a subsidiary of Robeco Groep N.V.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</si>
  <si>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Boston Partners Global Investors, Inc. (Boston Area (Primary); Massachusetts (Primary); Northeast (Primary); United States and Canada (Primary); United States of America (Primary); California; England; Europe; European Developed Markets; Greater London; Los Angeles Area; New York; New York City Area; North Bay Area; San Francisco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</si>
  <si>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As of May 26, 2021, Velocity Portfolio Group, Inc was acquired by VPGTP, Inc. 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incorporated in 1986 and is headquartered in Wall, New Jersey.
</t>
  </si>
  <si>
    <t>Asset Management and Custody Banks (Primary); Capital Markets (Primary); Diversified Financials (Primary); Financials (Primary); Commercial and Professional Services; Commercial Services and Supplies; Credit Agencies; Debt Collection Services; Debt Management Services; Diversified Financial Services; Industrials; Office Services and Supplies; Specialized Finance</t>
  </si>
  <si>
    <t>Monmouth Area (Primary); New Jersey (Primary); Northeast (Primary); United States and Canada (Primary); United States of America (Primary)</t>
  </si>
  <si>
    <t>VPGTP, Inc. was incorporated in 2021 and is based in USA.</t>
  </si>
  <si>
    <t>UB Bancorp (OTCPK:UBNC)</t>
  </si>
  <si>
    <t>OTCPK:UBNC</t>
  </si>
  <si>
    <t>UB Bancorp operates as the bank holding company for Union Bank that provides commercial and retail banking services to individuals and businesses. The company offers checking accounts, savings and money market accounts, certificates of deposit, and individual retirement accounts; and person-to-person payment, cash management, treasury management, and remote deposit services. It also provides personal loans, including consumer instalment loans, such as auto, boat, 2nd mortgage, and home improvement loans; home equity credit lines; residential mortgage loans; residential rental property loans; personal credit lines; and personal construction loans. In addition, the company offers business loans, such as business construction loans, long-term business mortgage loans, short-term small business loans, working capital lines of credit, residential building products for speculative or pre-sold homes, SBA loans, equipment financing products, and small business start-up loans; agricultural loans comprising contract livestock production or crop production; loans for rental real estate, such as apartments, shopping centers, or office space; and mortgage loans. Further, it provides credit cards, debit cards, overdraft protection services, gift and travel cards, official checks, safe deposit boxes, telephone transfer services, online banking services, bill pay services, and wire and investment services; investment sweep accounts, merchant services, telephone banking services, and online ACH services; and e-statements, mobile banking and mobile check deposit, and digital wallet services. As of January 22, 2021, the company operated 14 branches. It serves customers primarily in Craven, Franklin, Granville, Lenoir, New Hanover, Onslow, Person, Pitt, Vance, Wake, and Wayne counties, North Carolina. The company was formerly known as Union Bank and changed its name to UB Bancorp in May 2020. UB Bancorp was incorporated in 1998 and is headquartered in Greenville, North Carolina.</t>
  </si>
  <si>
    <t>Banking: 39.0 (100.0%)</t>
  </si>
  <si>
    <t>United States: 39.0 (100.0%)</t>
  </si>
  <si>
    <t>Midatlantic (Primary); North Carolina (Primary); Rocky Mount Area (Primary); United States and Canada (Primary); United States of America (Primary); Kinston Area</t>
  </si>
  <si>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</si>
  <si>
    <t>Great Lakes (Primary);
Pennsylvania (Primary);
Pittsburgh Area (Primary);
United States and Canada (Primary);
United States of America (Primary);
Baltimore Area;
Charlotte Area;
Cleveland Area;
Erie Area;
Fayetteville Area;
Greensboro Area;
Greensburg Area;
Hickory Area;
Lancaster Area;
Maryland;
Midatlantic;
New Castle Area;
North Carolina;
Ohio;
Raleigh Area</t>
  </si>
  <si>
    <t>Franklin Street Trust Company operates as a subsidiary of Fifth Third Acquisition Holdings, LLC.</t>
  </si>
  <si>
    <t>Midatlantic (Primary);
North Carolina (Primary);
Raleigh Area (Primary);
United States and Canada (Primary);
United States of America (Primary)</t>
  </si>
  <si>
    <t>CI Capital Holding For Financial Investments (S.A.E), provides diversified financial services in Egypt and internationally. It offers leasing solutions, such as technology leasing, vendor finance, fleet operation, and corporate finance services; and microfinance services comprising individual and group lending. The company also provides investment banking services, including advises on mergers and acquisitions, private and public equity placements, debt capital raising, and financial restructuring; securities brokerage services; research services; asset management services; custody services; and mortgage and consumer finance services. It offers a range of financial solutions to a client base that include global and regional institutions and family offices, large corporates, SMEs, and high net worth and individual investors. The company was founded in 2005 and is headquartered in Sheikh Zayed City, Egypt.</t>
  </si>
  <si>
    <t>Segment Adjustment: 13.7 (8.3%);
Financial Service Non Banking: 21.8 (13.3%);
Leasing: 68.9 (42.1%);
Micro-Finance: 37.2 (22.7%);
Mortgage Finance: 2.4 (1.5%);
Consumer Finance: 19.9 (12.2%)</t>
  </si>
  <si>
    <t>Egypt: 103.0 (100.0%)</t>
  </si>
  <si>
    <t>Specialized Finance</t>
  </si>
  <si>
    <t>Business Credit Agencies (Primary); Credit Agencies (Primary); Diversified Financial Services (Primary); Diversified Financials (Primary); Finance Leasing (Primary); Financials (Primary); Specialized Finance (Primary); Asset Management and Custody Banks; Capital Markets; Consumer Finance; Consumer Finance; Investment Banking; Investment Banking and Brokerage; Merger and Acquisition Advisory Services; Private Placement Advisory Services; Securities and Commodities Markets Services; Security Brokers and Dealers</t>
  </si>
  <si>
    <t>Banque Misr (S.A.E.) provides corporate, retail, and investment banking services, as well as Islamic banking services in Egypt and internationally. Its retail banking services include personal loans, instant personal loans, and salary in advance; credit, prepaid, and debit cards; Islamic retail services; current and savings accounts; mortgage loans; and bancassurance. The company also provides custodian services; mutual funds services; micro financing services; Islamic small and medium enterprises loans; Islamic corporate and syndicated loans; treasury and correspondent banking services; money management services; and sells and purchases securities in favor of its customers. In addition, it offers corporate establishment services that include establishing new projects on behalf of bank customers and attaining all licenses from governmental agencies; organizing initial public offerings for new projects; capital increases for existing companies and issuing certificates; promoting bond issues for companies and organizations; and the liquidation of companies and taking all necessary legal and monetary measures. Further, the company provides real estate marketing services that include buying and selling of various kinds of real estate on behalf of bank customers; real estate marketing auctions; and promoting industrial and touristic projects. Banque Misr (S.A.E.) was founded in 1920 and is headquartered in Cairo, Egypt. It has branches in Egypt, the United Arab Emirates, and France; and subsidiaries in Lebanon and Germany, as well as representative offices in China, Russia, South Korea, and Italy.</t>
  </si>
  <si>
    <t>Pushpay Holdings Limited, together with its subsidiaries, provides donor management system to the faith sector, non-profit organizations, and education providers in the United States, Canada, Australia, and New Zealand. Its donor management system comprises donor tools, finance tools, and a custom community app. The company provides engagement, payment, and administration solutions, which enable its customers to enhance participation and build stronger relationships with their communities. It also offers Software as a Service church management system, a platform that provides churches to connect and communicate with their community members; record member service history; and track online giving and perform a range of administrative functions, as well as ChurchStaq, an engagement solution that allows users to connect across various ministry touch points, including giving and donor management, church management, and access to Pushpay’s App. Pushpay Holdings Limited was incorporated in 2011 and is based in Auckland, New Zealand.</t>
  </si>
  <si>
    <t>Data Processing: 212.4 (100.0%)</t>
  </si>
  <si>
    <t>United States: 212.4 (100.0%)</t>
  </si>
  <si>
    <t>Data Processing and Entry Services (Primary); Data Processing and Outsourced Services (Primary); Information Technology (Primary); IT Services (Primary); Software and Services (Primary); Application Hosting Services; Application Service Providers (ASPs); Application Software; Software</t>
  </si>
  <si>
    <t>Asia / Pacific (Primary); Asia / Pacific Developed Markets (Primary); New Zealand  (Primary); Seattle Area; United States and Canada; United States of America; Washington; West Coast</t>
  </si>
  <si>
    <t>BGH Capital
BGH Capital is a private equity firm specializing in middle-market buyout investments, large buyouts, and smaller growth deals. The firm is generalist in terms of sector. The firm seeks to invest in Australia and New Zealand. It typically invests in companies with enterprise values between A$250 million (USD185.19 million) and A$6 billion (USD4.44 billion). The firm takes majority stake. BGH Capital was founded in October 2017 and is based in Melbourne, Australia with an additional office in New Zealand.
Sixth Street Partners, LLC
Sixth Street Partners, LLC is a private equity firm specializing in late-stage growth, special situations companies. The firm manages separate client-focused portfolios. It focuses on direct lending, fundamental public strategies, credit, par liquid credit and credit-related investments. The firm invests across industries, geographies, capital structures and asset classes. The firm prefers to make investments in Agriculture, Energy, Infrastructure, Real Estate, Alternative Energy, Healthcare, Insurance, Media and technology. It makes investments in both private and public companies and assets. The firm prefers to invest from $25 million to over $500 million in companies. It seeks to make non-control investments. The firm invests in value stocks of companies, employing a combination of top-down and bottom-up analysis. Sixth Street Partners, LLC was founded in 2009 and is based in San Francisco, California, with additional offices in New York, New York, Boston, Massachusetts, Dallas, Texas, Houston, Texas, London, United Kingdom, Melbourne, Australia, Hong Kong and Luxembourg City, Luxembourg.</t>
  </si>
  <si>
    <t>BGH Capital (Asia / Pacific (Primary); Asia / Pacific Developed Markets (Primary); Australia  (Primary); Victoria (Primary); New Zealand );
Sixth Street Partners, LLC (California (Primary); San Francisco Area (Primary); United States and Canada (Primary); United States of America (Primary); West Coast (Primary); Asia / Pacific; Asia / Pacific Developed Markets; Australia ; Boston Area; Dallas Area; England; Europe; European Developed Markets; Greater London; Hong Kong ; Houston Area; Luxembourg; Massachusetts; New York; New York City Area; Northeast; Southwest; Texas; United Kingdom; Victoria)</t>
  </si>
  <si>
    <t>The Sincere Company, Limited, together with its subsidiaries, operates a chain of department stores in Hong Kong. The company operates four department stores, which offer fashion apparel, shoes and handbags, and sports equipment, as well as household, electrical, bedding and bath, travel, and food merchandises. It is also involved in the property investment and development, and securities trading activities; and provision of general and life insurance products. In addition, it offers investment, finance, and management services. The company was founded in 1900 and is based in Hong Kong, Hong Kong. The Sincere Company, Limited is a subsidiary of Realord Group Holdings Limited.</t>
  </si>
  <si>
    <t>Department Store Operations: 21.4 (82.6%);
Securities Trading: .0 (.1%);
Others: 4.5 (17.3%)</t>
  </si>
  <si>
    <t>United Kingdom: .0 (.1%);
Hong Kong: 21.5 (99.8%);
Others: .0 (.1%)</t>
  </si>
  <si>
    <t>Consumer Discretionary (Primary); Department Stores (Primary); Multiline Retail (Primary); Retailing (Primary); Asset Management and Custody Banks; Capital Markets; Commercial and Professional Services; Commercial Services and Supplies; Diversified Financial Services; Diversified Financials; Financials; General Management Services; Industrials; Insurance; Insurance; Investment Banking and Brokerage; Life and Health Insurance; Life Insurance; Office Services and Supplies; Property and Casualty Insurance; Real Estate; Real Estate; Real Estate Development; Real Estate Management and Development; Real Estate Operating Companies; Real Estate Operators And Lessors; Securities and Commodities Markets Services; Security Brokers; Security Brokers and Dealers; Specialized Finance</t>
  </si>
  <si>
    <t>Realord Group Holdings Limited, an investment holding company, engages in the commercial printing, hangtag, motor vehicles parts, financial service, trading, property, and environmental protection businesses in the People’s Republic of China, Hong Kong, Japan, and internationally. The company's Commercial Printing segment provides financial printing services, digital printing and other related services. Its Hangtag segment sells hangtags, labels, shirt paper boards, and plastic bags to manufacturers of consumer products. The company's Motor Vehicle Parts segment distributes and sells motor vehicle parts. Its Financial Services segment provides corporate finance advisory, asset management, securities brokerage services, margin financing, and money lending services. Its Property segment develops, operates, and invests in commercial properties. The company's Environmental Protection segment is involved in dismantling and trading of scrap materials. Its Department Store segment operates department stores, which offers various consumer products, securities trading, rental income from sublease of properties, and the provision of general and life insurances. The LAC segment engages in the development of project, which includes school campuses, apartments for student, commercial complex, hotel resorts, residential villas, and other ancillary facilities. It also provides financial leasing and conference services; trades in electronic products and computer components; and develops and sells e-commerce platform. The company was formerly known as Cheong Ming Investments Limited and changed its name to Realord Group Holdings Limited in September 2014. The company is headquartered in Central, Hong Kong. Realord Group Holdings Limited is a subsidiary of Manureen Holdings Limited.</t>
  </si>
  <si>
    <t>The Sincere Company (Perfumery Manufacturers), Limited
The Sincere Company (Perfumery Manufacturers), Limited was incorporated in 1926 and is based in Causeway Bay, Hong Kong.
The Sincere Insurance &amp; Investment Company, Limited
The Sincere Insurance &amp; Investment Company, Limited provides property damage insurance services. The company was incorporated in 1915 and is based in Causeway Bay, Hong Kong.
The Sincere Life Assurance Co., Ltd.
The Sincere Life Assurance Co., Ltd. was founded in 1922 and is based in Causeway Bay, Hong Kong.
Win Dynamic Limited
Win Dynamic Limited is an investment holding company. The company, through its subsidiaries, operates department stores. It also offers securities trading and securities investment activities. Win Dynamic Limited was incorporated in 2007 and is based in Hong Kong.</t>
  </si>
  <si>
    <t>The Sincere Company (Perfumery Manufacturers), Limited (Asia / Pacific (Primary); Asia / Pacific Developed Markets (Primary); Hong Kong  (Primary));
The Sincere Insurance &amp; Investment Company, Limited (Asia / Pacific (Primary); Asia / Pacific Developed Markets (Primary); Hong Kong  (Primary));
The Sincere Life Assurance Co., Ltd. (Asia / Pacific (Primary); Asia / Pacific Developed Markets (Primary); Hong Kong  (Primary));
Win Dynamic Limited (Asia / Pacific (Primary); Asia / Pacific Developed Markets (Primary); Hong Kong  (Primary))</t>
  </si>
  <si>
    <t>Sequent Scientific Limited engages in the animal health business worldwide. The company provides animal health active pharmaceutical ingredients (APIs) formulations in the areas of anthelmintics, anti-protozoal, nutraceuticals, nonsteroidal anti-inflammatory drugs, anti-infectives, and dermatology. It offers analytical solutions that supports API, pharmaceutical, personal care, and nutraceutical organizations, as well as provides method validation, stability, and microbiology for APIs and finished products. The company was formerly known as PI Drugs and Pharmaceuticals Limited and changed its name to Sequent Scientific Limited in October 2009. Sequent Scientific Limited was incorporated in 1985 and is headquartered in Mumbai, India. Sequent Scientific Limited is a subsidiary of CA Harbor Investments.</t>
  </si>
  <si>
    <t>Pharmaceuticals: 174.6 (100.0%)</t>
  </si>
  <si>
    <t>Segment Adjustment: 103.7 (59.4%);
Europe: 70.9 (40.6%)</t>
  </si>
  <si>
    <t>Health Care (Primary); Pharmaceutical Contract Research Organization (Primary); Pharmaceuticals (Primary); Pharmaceuticals (Primary); Pharmaceuticals, Biotechnology and Life Sciences (Primary); Veterinary Drugs (Primary)</t>
  </si>
  <si>
    <t>CA Harbor Investments was formerly known as CA Shore Investments. The company is based in Ebene, Mauritius.</t>
  </si>
  <si>
    <t>Africa / Middle East (Primary);
Mauritius (Primary);
Sub-Saharan Africa (Primary)</t>
  </si>
  <si>
    <t>Agnus Capital LLP
Agnus Capital LLP is a private equity and venture capital firm specializing in growth capital investments. Agnus Capital LLP was founded in 2010 and is based in Bengaluru, India.
Agnus Holdings Private Limited
Agnus Holdings Private Limited engages in manufacturing of medical appliances and instruments for measuring, checking, testing, navigating, and other purposes except optical instruments. The company was founded in 2002 and is based in Bengaluru, India.
Chayadeep Properties Private Limited
Chayadeep Properties Private Limited was incorporated in 2003 and is based in Thane, India.
Chayadeep Ventures LLP
Chayadeep Ventures LLP was incorporated in 2010 and is based in Bengaluru, India.
Devicam Capital LLP
Devicam Capital LLP was incorporated in 2014 and is headquartered in Bengaluru, India.
Pronomz Ventures LLP
Pronomz Ventures LLP was incorporated in 2011 and is based in Bengaluru, India.</t>
  </si>
  <si>
    <t>Agnus Capital LLP (Asia / Pacific (Primary); Asia / Pacific Emerging Markets (Primary); India  (Primary); Indian Sub-Continent (Primary); Karnataka (Primary));
Agnus Holdings Private Limited (Asia / Pacific (Primary); Asia / Pacific Emerging Markets (Primary); India  (Primary); Indian Sub-Continent (Primary); Karnataka (Primary));
Chayadeep Properties Private Limited (Asia / Pacific (Primary); Asia / Pacific Emerging Markets (Primary); India  (Primary); Indian Sub-Continent (Primary); Maharashtra (Primary));
Chayadeep Ventures LLP (Asia / Pacific (Primary); Asia / Pacific Emerging Markets (Primary); India  (Primary); Indian Sub-Continent (Primary); Karnataka (Primary));
Devicam Capital LLP (Asia / Pacific (Primary); Asia / Pacific Emerging Markets (Primary); India  (Primary); Indian Sub-Continent (Primary); Karnataka (Primary));
Pronomz Ventures LLP (Asia / Pacific (Primary); Asia / Pacific Emerging Markets (Primary); India  (Primary); Indian Sub-Continent (Primary); Karnataka (Primary))</t>
  </si>
  <si>
    <t>CST Group Limited, an investment holding company, engages in the exploration, development, mining, processing, and sale of coal. It operates through four segments: Mining Business, Investment in Financial Instruments, Property Investment, and Money Lending. The company is involved in the securities investment; aircraft and vessel holding; and money lending businesses, as well as invests in and rents residential and commercial units. It has operations in the People’s Republic of China, Hong Kong, Canada, the United Kingdom, Singapore, and internationally. The company was formerly known as NetMind Financial Holdings Limited and changed its name to CST Group Limited in September 2017. CST Group Limited was founded in 1993 and is headquartered in Wan Chai, Hong Kong. CST Group Limited operates as a subsidiary of Atlas Keen Ltd.</t>
  </si>
  <si>
    <t>Investments in Financial Instruments: 35.4 (51.3%);
Property Investment: 2.6 (3.8%);
Mining Business: 26.9 (38.9%);
Money Lending: 4.1 (5.9%)</t>
  </si>
  <si>
    <t>Hong Kong: 14.7 (21.3%);
The People's Republic of China (The "PRC"), Other than Hong Kong: .4 (.5%);
Singapore: 18.7 (27.0%);
The United Kingdom (The UK): 2.3 (3.3%);
Others: 6.2 (8.9%);
Canada: 26.9 (38.9%)</t>
  </si>
  <si>
    <t>Asset Management and Custody Banks (Primary); Capital Markets (Primary); Diversified Financials (Primary); Financials (Primary); Coal and Consumable Fuels; Diversified Financial Services; Energy; Energy; Nonresidential Building Operators and Lessors; Oil, Gas and Consumable Fuels; Real Estate; Real Estate; Real Estate Management and Development; Real Estate Operating Companies; Real Estate Operators And Lessors; Residential Building Operators and Lessors; Specialized Finance</t>
  </si>
  <si>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for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isothermal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</si>
  <si>
    <t>Life Science: 177.3 (53.2%);
Diagnostics: 156.2 (46.8%)</t>
  </si>
  <si>
    <t>Italy: 13.5 (4.0%);
Belgium: 1.3 (.4%);
Rest of the World (ROW): 14.3 (4.3%);
U.S. and Territories: 162.6 (48.8%);
United Kingdom: 16.9 (5.1%);
France: 11.9 (3.6%);
Holland: 1.1 (.3%);
Germany: 18.0 (5.4%);
Australia: 4.3 (1.3%);
Japan: 6.6 (2.0%);
China: 15.4 (4.6%);
South Korea: 33.6 (10.1%);
Spain: 11.1 (3.3%);
Turkey: 7.9 (2.4%);
Finland: 10.3 (3.1%);
India: 1.3 (.4%);
Czech Republic: 1.9 (.6%);
Switzerland: 1.1 (.3%)</t>
  </si>
  <si>
    <t>Health Care Supplies</t>
  </si>
  <si>
    <t>Health Care (Primary); Health Care Equipment and Services (Primary); Health Care Equipment and Supplies (Primary); Health Care Supplies (Primary); Medical Consumables (Primary); Allergy and Diagnostic Kits; Health Care Equipment; Life Sciences Tools and Services; Life Sciences Tools and Services; Medical Testing, Analyzing, and Diagnostic Equipment; Pharmaceuticals, Biotechnology and Life Sciences</t>
  </si>
  <si>
    <t>Cincinnati Area (Primary); Great Lakes (Primary); Ohio (Primary); United States and Canada (Primary); United States of America (Primary)</t>
  </si>
  <si>
    <t>SD Biosensor, Inc (KOSE:A137310)
SD BioSensor Inc., an in-vitro diagnostic company, provides point-of-care diagnostic solutions in South Korea and internationally. The company’s products include STANDARD Q, which provides various rapid test parameters comprising COVID-19 products and other parameters; STANDARD F, a multi-parametric and random accessible FIA system that provides diagnostic results to the laboratories; and STANDARD E, an enzyme linked immunosorbent assay for mass screening tests. Its products also include STANDARD M, a point-of-care MDx system for clinical decision making near-the-patient, which include analyzers, assay menus, qPCR reagents, and NA extraction kits; procell Dx, an in vitro diagnostic products for the diagnosis of infectious disease, such as tuberculosis and SARS-CoV-2, and for checking the immune status of individuals through the interferon gamma release assay; and blood glucose meters. The company was founded in 2010 and is headquartered in Suwon, South Korea.
SJL Partners
SJL Partners is a private equity firm specializing in buyout. The firm prefers to exit its investments through a sale to third party or joint-investor IPO. The firm invests in industry champions in the OECD markets. SJL Partners company was founded in 2017 and is based in Seoul, South Korea and New York, New York.</t>
  </si>
  <si>
    <t>SD Biosensor, Inc (KOSE:A137310) (Asia / Pacific (Primary); Asia / Pacific Developed Markets (Primary); Gyeonggi-do (Primary); Korea, South  (Primary));
SJL Partners (Asia / Pacific (Primary); Asia / Pacific Developed Markets (Primary); Korea, South  (Primary); New York; Northeast; United States and Canada; United States of America)</t>
  </si>
  <si>
    <t>SD Biosensor, Inc (KOSE:A137310) (2,475.5)</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</si>
  <si>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Impactive Capital LP
Impactive Capital LP is an employee owned hedge fund manager. The firm provides its services to Pooled investment vehicles. The firm invests in the public equity and fixed income markets. The firm launches and manages hedge funds for its clients. The firm employs fundamental analysis to create its portfolios. Impactive Capital LP was founded in 2018 and is based in New York.
Royce &amp; Associates, LP
Royce &amp; Associates, LLC is a privately owned investment manager. The firm primarily provides its services to investment companies. It also caters to pooled investment vehicles, pension and profit sharing plans, charitable organizations, and corporations. The firm launches and manages equity mutual funds for its clients. It invests in the public equity markets across the globe. The firm primarily invests in growth and value stocks of small cap and mid cap companies. It employs fundamental analysis along with bottom-up stock picking approach. The firm conducts in-house research to make its investment decisions. It was founded in 1972 and is based in New York with an additional office in Greenwich, Connecticut. Royce &amp; Associates, LLC operates as a subsidiary of Legg Mason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</si>
  <si>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Impactive Capital LP (New York (Primary); New York City Area (Primary); Northeast (Primary); United States and Canada (Primary); United States of America (Primary));
Royce &amp; Associates, LP (New York (Primary); New York City Area (Primary); Northeast (Primary); United States and Canada (Primary); United States of America (Primary); Connecticut; Stamford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</si>
  <si>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renovation and extension, plot, and top-up loans; loans to agriculturists, planters, horticulturists, and dairy farmers; loans for the salaried/self-employed individuals; loans for non-resident Indians; loans against property; and commercial property and plots loans,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and investment consultancy services. As of March 31, 2022, it operated through a network of 672 offices; and 3 offices in Dubai, London, and Singapore. The company was incorporated in 1977 and is based in Mumbai, India.</t>
  </si>
  <si>
    <t>Asset Management: 278.0 (1.6%);
General Insurance: 2,488.1 (14.7%);
Loans: 6,560.4 (38.8%);
Life Insurance: 7,391.8 (43.7%);
Others: 164.0 (1.0%);
Unallocated Revenues: 33.4 (.2%)</t>
  </si>
  <si>
    <t>Other Diversified Financial Services</t>
  </si>
  <si>
    <t>Diversified Financial Services (Primary); Diversified Financials (Primary); Financials (Primary); Other Diversified Financial Services (Primary); Accident Insurance; Asset Management and Custody Banks; Banks; Banks; Capital Markets; Car Loans; Casualty; Consumer Finance; Consumer Finance; Diversified Banks; Diversified Commercial Banks; Fire and Marine Insurance; Health and Medical Insurance; Insurance; Insurance; Liability Insurance; Life and Health Insurance; Life Insurance; Mortgage Bankers and Loan Correspondents; Motor Vehicle Insurance; Personal Credit Agencies; Personal Loan Services; Personal Property Insurance; Property; Property and Casualty Insurance; Student Loans; Thrifts and Mortgage Finance; Thrifts and Mortgage Finance</t>
  </si>
  <si>
    <t xml:space="preserve">Asia / Pacific (Primary); Asia / Pacific Emerging Markets (Primary); India  (Primary); Indian Sub-Continent (Primary); Maharashtra (Primary); Africa / Middle East; Middle East; United Arab Emirates </t>
  </si>
  <si>
    <t>HDFC Bank Limited provides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The company offers credit, debit, prepaid, and forex cards; payment and collection, export, import, remittance, bank guarantee, letter of credit, trade, hedging, and merchant and cash management services; insurance and investment products.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The company operates 6,378 branches and 18,620 automated teller machines in 3,203 cities/towns. As of March 31, 2022, it had 21,683 banking outlets. The company was incorporated in 1994 and is based in Mumbai, India.</t>
  </si>
  <si>
    <t>Premji Invest Limited is a family office specializing in private equity and venture capital investments. In venture capital, it invests in growth capital. The firm seeks to invest in technology companies. It prefers to invest in the United States and China. Premji Invest Limited is based in Karnataka, India.</t>
  </si>
  <si>
    <t>Asia / Pacific (Primary);
Asia / Pacific Emerging Markets (Primary);
India  (Primary);
Indian Sub-Continent (Primary);
Karnataka (Primary);
California;
United States and Canada;
United States of America;
West Coast</t>
  </si>
  <si>
    <t>HomeServe plc (LSE:HSV)</t>
  </si>
  <si>
    <t>LSE:HSV</t>
  </si>
  <si>
    <t>HomeServe plc,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plc was incorporated in 1991 and is based in Walsall, the United Kingdom.</t>
  </si>
  <si>
    <t>Segment Adjustment: 5.7 (.3%);
Membership &amp; HVAC - UK: 393.0 (22.9%);
Membership &amp; HVAC - North America: 714.6 (41.6%);
Membership &amp; HVAC - France: 183.3 (10.7%);
Membership &amp; HVAC - Spain: 233.9 (13.6%);
Home Experts - UK: 68.3 (4.0%);
Home Experts - North America: 107.0 (6.2%);
Home Experts - Other: 10.3 (.6%)</t>
  </si>
  <si>
    <t>Building Care and Improvement Services (Primary); Commercial and Professional Services (Primary); Commercial Services and Supplies (Primary); Diversified Support Services (Primary); Extermination and Pest Control (Primary); Industrials (Primary); Capital Goods; Communication Services; Construction and Engineering; Construction and Engineering; Consumer Discretionary; Consumer Services; Diversified Consumer Services; Electrical Work; Interactive Media and Services; Interactive Media and Services; Media and Entertainment; Online Services; Residential Building Care and Improvement Services ; Residential Extermination and Pest Control; Specialized Consumer Services; Specialty Contract Work</t>
  </si>
  <si>
    <t>England (Primary); Europe (Primary); European Developed Markets (Primary); United Kingdom (Primary); West Midlands (Primary); Connecticut; France; Madrid; Northeast; Rhône-Alpes; Spain; Stamford Area; United States and Canada; United States of America</t>
  </si>
  <si>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</si>
  <si>
    <t>Bermuda (Primary);
Caribbean (Primary);
Latin America and Caribbean (Primary);
England;
Europe;
European Developed Markets;
Greater London;
United Kingdom</t>
  </si>
  <si>
    <t>As of September 15, 2021, Mirae Technology Co., Ltd. was acquired by Korea Information Certificate Authority, Inc. Mirae Technology Co., Ltd. provides IT authentication security solutions using one time password (OTP) to the financial security industry in Korea. It offers electronic financial OTP system that provides authentication security for various financial services, including Internet, smart, and tele-banking; Grippin Tower, an authentication security solution, which enhances the security through two-factor authentication using OTP of ID/PW based login method; Secure Mobile OTP, a mobile OTP security secured without using secure element; and FIDO (Fast Identity Online), a biorhythm based authentication system. The company was founded in 1997 and is based in Seoul, South Korea.</t>
  </si>
  <si>
    <t>Information Technology (Primary); Security Software (Primary); Software (Primary); Software and Services (Primary); Systems Software (Primary)</t>
  </si>
  <si>
    <t>Korea Information Certificate Authority, Inc. provides certification and authentication services worldwide. It offers security solutions, SSL certification, device certificates, digital signatures, electronic documents, and biometric authentication services, as well as public key infrastructure consulting services. The company was founded in 1999 and is based in Seongnam-si, South Korea.</t>
  </si>
  <si>
    <t>Corstone Asia Co., Ltd.
Corstone Asia Co., Ltd. is a private equity firm specializing in growth equity and middle market buy-out investments. The fund seeks to invest in small to mid-sized companies domiciled in South Korea and outside Korea with the capability to support acquiring companies in the United States. Corstone Asia Co., Ltd. is based in Seoul, South Korea.
Daou Data Corp. (KOSDAQ:A032190)
Daou Data Corp. operates as an IT and fintech company in South Korea. The company offers on/offline payment and consulting services, as well as cloud solutions. It also distributes business software, including architecture, engineering and construction, manufacturing, and media and entertainment solutions; virtualization and networking solutions; end-point security, app security, database, and virtual GPU solutions; video conferencing system and meeting room solutions; and hyperconverged solutions designed for VDI, as well as 1:1 integrated Web, mobile, and messenger consulting chat solutions. Daou Data Corp. was founded in 1992 and is headquartered in Seoul, South Korea.</t>
  </si>
  <si>
    <t>Corstone Asia Co., Ltd. (Asia / Pacific (Primary); Asia / Pacific Developed Markets (Primary); Korea, South  (Primary));
Daou Data Corp. (KOSDAQ:A032190) (Asia / Pacific (Primary); Asia / Pacific Developed Markets (Primary); Korea, South  (Primary))</t>
  </si>
  <si>
    <t>Daou Data Corp. (KOSDAQ:A032190) (723.4)</t>
  </si>
  <si>
    <t xml:space="preserve">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t>
  </si>
  <si>
    <t>Energy (Primary); Energy (Primary); Oil and Gas Exploration and Production (Primary); Oil and Gas Production (Primary); Oil, Gas and Consumable Fuels (Primary)</t>
  </si>
  <si>
    <t>North Texas Area (Primary); Southwest (Primary); Texas (Primary); United States and Canada (Primary); United States of America (Primary)</t>
  </si>
  <si>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</si>
  <si>
    <t>North Houston Area (Primary);
Southwest (Primary);
Texas (Primary);
United States and Canada (Primary);
United States of America (Primary);
Arkansas;
Little Rock Area;
Southeast</t>
  </si>
  <si>
    <t>EnCap Investments L.P.
EnCap Investments L.P. is a venture capital and private equity firm specializing in seed, start-ups, emerging growth, and early venture investments. The firm typically provides capital incrementally and also for reserve acquisition and drilling project. It typically invests in upstream and midstream oil and gas companies. Within midstream assets, it prefers to invest in natural gas pipelines, clean-energy infrastructure, gathering, processing facilities, energy infrastructure, natural gas gathering, treating, compression, processing and storage operations, oil gathering and transportation, natural gas liquid fractionation, storage and transportation, produced water handling and disposal, and carbon dioxide gathering, transportation and sequestration. The firm seeks to invest in Mexico, Canada, and the United States with a focus on Dallas. It seeks to invest between $10 million and $350 million per deal. EnCap Investments L.P was founded in 1988 and is based in Houston, Texas.
Silver Point Capital, L.P.
Silver Point Capital L.P is a privately owned hedge fund sponsor. The firm primarily provides services to pooled investment vehicles. The firm launches and manages equity and hedge funds for its clients. It invests in the public equity, private equity, fixed income, and hedging markets of the United States. The firm primarily invests in securities of distressed, large-cap, and Mid-cap companies; bank debts; bonds; and trade claims. It specializes in credit analysis and diversified credit-related investments. Silver Point Capital was found in 2001 and is based in Greenwich, Connecticut with additional offices in Chicago, Illinois; Houston, Texas; Los Angeles, California and London.
Travis Peak Resources, LLC
Travis Peak Resources, LLC operates as an oil and gas company. The company was incorporated in 2013 and is headquartered in Austin, Texas.</t>
  </si>
  <si>
    <t>EnCap Investments L.P. (Houston Area (Primary); Southwest (Primary); Texas (Primary); United States and Canada (Primary); United States of America (Primary));
Silver Point Capital, L.P. (Connecticut (Primary); Northeast (Primary); Stamford Area (Primary); United States and Canada (Primary); United States of America (Primary); Puerto Rico; San Juan Area; US Territories and Possessions);
Travis Peak Resources, LLC (Austin Area (Primary); Southwest (Primary); Texas (Primary); United States and Canada (Primary); United States of America (Primary))</t>
  </si>
  <si>
    <t>Butterfly Gandhimathi Appliances Limited manufactures and sells domestic kitchen and electrical appliances under the Butterfly brand name in India and internationally. The company’s kitchen appliances comprise LPG stoves, mixer grinders, electric rice cookers, pressure cookers, wet grinders, chimneys, power hobs, and built in hobs; non-stick cookware; and breakfast appliances, such as hand blenders and mixers, pop up toaster, sandwich makers, juicer mixer grinder, flasks, vegetable choppers, and water bottles. It also offers electrical appliances, including iron box, air coolers, washers, tower fans, electric kettles, and egg boilers. The company was formerly known as Gandhimathi Appliances Limited and changed its name to Butterfly Gandhimathi Appliances Limited in October 2011. The company was incorporated in 1986 and is based in Navalur, India. Butterfly Gandhimathi Appliances Limited is a subsidiary of Crompton Greaves Consumer Electricals Limited.</t>
  </si>
  <si>
    <t>Domestic Appliances: 135.5 (100.0%)</t>
  </si>
  <si>
    <t>Air Conditioners, Cooling (Primary); Blenders and Juicers (Primary); Climate Control Equipment (Primary); Consumer Discretionary (Primary); Consumer Durables and Apparel (Primary); Cooking Equipment (Primary); Electric Household and Ceiling Fans (Primary); Heaters (Primary); Household Appliances (Primary); Household Durables (Primary); Irons (Primary); Kitchen Appliances (Primary); Laundry Equipment (Primary); Mixers (Primary); Small Kitchen Appliances (Primary); Tea Kettles (Primary); Toasters (Primary); Washers (Primary); Cookware; Housewares and Specialties; Kitchen Housewares; Kitchen Utensils</t>
  </si>
  <si>
    <t>Crompton Greaves Consumer Electricals Limited manufactures and markets consumer electrical products in India. The company operates in two segments, Electrical Consumer Durables and Lighting Products. It offers fans, including ceiling, table, pedestal, wall-mounted, ventilating, kitchen tower,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Equatorial Guinea, Uganda, Italy, Chile, Bangladesh, Senegal, and Yemen. Crompton Greaves Consumer Electricals Limited was incorporated in 2015 and is based in Mumbai, India.</t>
  </si>
  <si>
    <t>LLM Appliances Limited
LLM Appliances Limited manufacturing and marketing of domestic kitchen appliances and domestic electrical appliances. Its kitchen appliance products comprise LPG stoves, mixer grinders, wet grinders, microwave ovens, electric rice cookers, power hobs, electric kettles, sandwich makers, toasters, yogurt makers, and chapathi makers. Its home appliance products include air coolers, electric fans, water heaters, and emergency lanterns; and kitchen products consists of pressure cookers, non stick cookware, tableware, vacuum flasks, water bottles, and kitchen sinks. The company was incorporated in 1994 and is based in Chennai, India.
VM Chettiar &amp; Sons India LLP
VM Chettiar &amp; Sons India LLP is based in Kancheepuram, India.</t>
  </si>
  <si>
    <t>LLM Appliances Limited (Asia / Pacific (Primary); Asia / Pacific Emerging Markets (Primary); India  (Primary); Indian Sub-Continent (Primary); Tamil Nadu (Primary));
VM Chettiar &amp; Sons India LLP (Asia / Pacific (Primary); Asia / Pacific Emerging Markets (Primary); India  (Primary); Indian Sub-Continent (Primary); Tamil Nadu (Primary))</t>
  </si>
  <si>
    <t>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As of December 31, 2021, it operated 557 home health services locations, 170 hospice locations, 136 community-based service locations, 11 long-term acute care hospitals with 12 locations, and 14 HCI locations. The company was founded in 1994 and is based in Lafayette, Louisiana.</t>
  </si>
  <si>
    <t>Home and Community-Based Services: 183.3 (7.9%);
Facility-Based Services: 129.6 (5.6%);
Hospice Services: 410.3 (17.8%);
Home Health Services: 1,548.5 (67.1%);
Healthcare Innovations (HCI): 36.4 (1.6%)</t>
  </si>
  <si>
    <t>United States: 2,308.0 (100.0%)</t>
  </si>
  <si>
    <t>Health Care (Primary); Health Care Equipment and Services (Primary); Health Care Providers and Services (Primary); Health Care Services (Primary); Healthcare Provider Support Persons (Primary); Healthcare Providers Specialist Services (Primary); Home Healthcare Services (Primary); Rehabilitation Services (Primary); Consumer Staples; Drug Retail; Drug Stores and Pharmacies; Food and Staples Retailing; Food and Staples Retailing; Health Care Facilities; Hospice Services and Centers; Hospitals and Healthcare Centers</t>
  </si>
  <si>
    <t>Lafayette Area (Primary); Louisiana (Primary); Southeast (Primary); United States and Canada (Primary); United States of America (Primary)</t>
  </si>
  <si>
    <t>OptumHealth, Inc. provides health management solutions. It offers care solutions, which include care management program that offers case management, disease management, decision support, and wellness programs; physical health program, which offers chiropractic care, physical occupational therapy, and alternative medicine programs; and complex medical conditions program that offers transplants, cancer, congenital heart disease, kidney disease, neonatology, bariatric surgery, and infertility solutions. The company provides behavioral solutions, including behavioral health, employee assistance, work/life, pharmacy management services, and a disability support program. It offers consumer solutions, including personalized health portals, interactive consumer tools, and consumer engagement services for employers and payers. The company also provides specialty benefits that provide access to dental, vision, life, disability, and stop loss insurance benefits. In addition, it offers financial services, such as health accounts, benefits administration services, print and electronic solutions for claims processing and payment, retiree benefits solutions, and medical identification and debit card technology solutions. It serves companies, trust funds, employers, payers, health plans, individuals, and public sector entities. OptumHealth, Inc. was formerly known as Specialized Care Services, Inc. The company was founded in 1983 and is based in Eden Prairie, Minnesota. OptumHealth, Inc. operates as a subsidiary of UnitedHealth Group Incorporated.</t>
  </si>
  <si>
    <t>Great Lakes (Primary);
Minneapolis Area (Primary);
Minnesota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</si>
  <si>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</si>
  <si>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Wellington Management Group LLP (Boston Area (Primary); Massachusetts (Primary); Northeast (Primary); United States and Canada (Primary); United States of America (Primary))</t>
  </si>
  <si>
    <t>Amcorp Global Limited, an investment holding company, operates as a real estate developer and investor in Singapore, Malaysia, and Australia. The company operates through three segments: Property Development, Hotel Operations, and Investment Properties. It undertakes residential, commercial, and industrial property development projects, as well as invests in properties, such as hotels in Australia. The company was formerly known as TEE Land Limited and changed its name to Amcorp Global Limited in April 2020. Amcorp Global Limited was incorporated in 2012 and is based in Singapore. Amcorp Global Limited operates as a subsidiary of Amcorp Supreme Pte. Ltd.</t>
  </si>
  <si>
    <t>Property Development: 51.0 (94.4%);
Hotel Operations: 3.0 (5.6%)</t>
  </si>
  <si>
    <t>Singapore: 51.0 (94.4%);
Australia: 3.0 (5.6%)</t>
  </si>
  <si>
    <t>Land Sub Dividers And Developers (Primary); Land Sub Dividers and Developers, except Cemetery (Primary); Real Estate (Primary); Real Estate (Primary); Real Estate Development (Primary); Real Estate Management and Development (Primary); Consumer Discretionary; Consumer Services; Hotels; Hotels And Motels; Hotels, Resorts and Cruise Lines; Hotels, Restaurants and Leisure; Lodging</t>
  </si>
  <si>
    <t>Amcorp Group Berhad, an investment holding company, through its subsidiaries, operates in financial, real estate property development and management, information technology, engineering, and consumer goods and service sectors. It offers investment banking, business banking, retail banking, Islamic banking, and insurance services; personal loans; confirming, factoring, and industrial hire purchase facilities to small medium enterprises in the trading, manufacturing, and construction sectors; management services for a range of unit trust funds, customized portfolio, and private mandates for high net worth individuals, corporations, and institutional funds; mergers and acqusitions services that include corporate advisory and consulting services; debt and fixed income services; and strategic investment services. The company also provides property development and engineering services, including construction of commercial, industrial, and residential properties in Malaysia and internationally; and travel related services, such as cruise holidays, travel insurance, hotel reservations, international and domestic airline ticketing services, and Internet reservation services, as well as organizing corporate events, including seminars and incentive travel packages. Amcorp Group Berhad was formerly known as Arab-Malaysian Corporation Berhad and changed its name to Amcorp Group Berhad in October 2005. The company was founded in 1910 and is based in Petaling Jaya, Malaysia. Amcorp Group Berhad operates as a subsidiary of Clear Goal SDN BHD.</t>
  </si>
  <si>
    <t>TEE International Limited, an investment holding company, engages in the engineering and construction, and infrastructure businesses in Singapore, Thailand, and Hong Kong. The company's Engineering segment provides mechanical and electrical engineering services relating to large-scale and complex engineering, and infrastructure-related projects in the areas of electrical, air conditioning and mechanical ventilation, fire protection, sub structure, civil and architecture, and interior decoration. This segment is also involved in constructing commercial, industrial, and institutional buildings; converting existing buildings and facilities for new uses; offering turnkey approaches to the construction of infrastructure; and system development activities, including system definition, deployment, and development. Its Infrastructure segment offers infrastructure solutions in the areas of water and energy related projects; integrated waste management and wastewater treatment solutions; disinfection services for hotels, retail, and other commercial premises; and commercial and industrial real estate management services. The company was founded in 1980 and is based in Singapore. TEE International Limited is a subsidiary of Tramore Global Limited.</t>
  </si>
  <si>
    <t>PBF Logistics LP (NYSE:PBFX)</t>
  </si>
  <si>
    <t>NYSE:PBFX</t>
  </si>
  <si>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</si>
  <si>
    <t>Transportation and Terminaling: 286.2 (79.1%);
Storage: 75.6 (20.9%)</t>
  </si>
  <si>
    <t>United States: 361.7 (100.0%)</t>
  </si>
  <si>
    <t>Energy (Primary); Energy (Primary); Natural Gas Pipelines (Primary); Oil and Gas Pipelines (Primary); Oil and Gas Storage and Transportation (Primary); Oil, Gas and Consumable Fuels (Primary); Petroleum Pipelines (Primary)</t>
  </si>
  <si>
    <t>New Jersey (Primary); Newark Area (Primary); Northeast (Primary); United States and Canada (Primary); United States of America (Primary)</t>
  </si>
  <si>
    <t>PBF Energy Company LLC provides petroleum refinery services. It offers clean fuels, such as gasoline products, diesel products, and jet fuel products; base oils, lubricants, and process oils; petrochemicals; transportation fuels, heating oils, and petrochemical feed stocks; and liquid petroleum gas products. The company provides its products through its distribution network of pipelines, barges, terminals, tankers, trucks, and rails. It serves customers in the United States and Canada. The company was founded in 2008 and is based in Parsippany, New Jersey with oil refineries and related facilities in Delaware City, Delaware; and Toledo, Ohio. PBF Energy Company LLC operates as a subsidiary of PBF Energy Company LLC.</t>
  </si>
  <si>
    <t>AKD Securities Limited primarily engages in the stocks, money market, foreign exchange, and commodity broking businesses in Pakistan. The company also invests in listed and unlisted equity and debt securities. In addition, it provides economic research and advisory, consultancy, and corporate finance services. The company was formerly known as BIPL Securities Limited and changed its name to AKD Securities Limited in July 2022. The company was founded in 1962 and is based in Karachi, Pakistan. As of June 29, 2021, AKD Securities Limited operates as a subsidiary of AKD Securities Limited.</t>
  </si>
  <si>
    <t>Brokerage: 2.9 (100.0%)</t>
  </si>
  <si>
    <t>Pakistan: 2.9 (100.0%)</t>
  </si>
  <si>
    <t>Capital Markets (Primary); Commodity Contract Services (Primary); Diversified Financials (Primary); Financials (Primary); Investment Banking and Brokerage (Primary); Securities and Commodities Markets Services (Primary); Security Brokers (Primary); Security Brokers and Dealers (Primary); Asset Management and Custody Banks</t>
  </si>
  <si>
    <t>Asia / Pacific (Primary); Asia / Pacific Emerging Markets (Primary); Indian Sub-Continent (Primary); Pakistan  (Primary)</t>
  </si>
  <si>
    <t>AKD Securities Limited, a stock brokerage and securities firm, provides financial services to foreign and domestic institutional and corporate clients in Pakistan. Its services include equity brokerage, online stock trading, equity research, investment banking, commodities trading, and cross asset advisory. The company is based in Karachi, Pakistan.</t>
  </si>
  <si>
    <t>Asia / Pacific (Primary);
Asia / Pacific Emerging Markets (Primary);
Indian Sub-Continent (Primary);
Pakistan  (Primary)</t>
  </si>
  <si>
    <t>BankIslami Pakistan Limited provides various commercial banking products and services in Pakistan. It operates through Trading and Sales, Retail Banking, and Commercial Banking segments. The Trade and Sales segment is involved in equity, foreign exchanges, commodities, money market placements, and debt investments. The Retail Banking segment offers retail banking products and services, including retail Islamic financing and related assets, deposits, and banking services to retail customers. The Commercial Banking segment engages in investment banking business, trade business and Islamic financing, and related assets relating to corporate, SME and agriculture customers. As of December 31, 2021, it operated 340 branches, including 80 subbranches, and 347 ATMs. The company was incorporated in 2004 and is based in Karachi, Pakistan.</t>
  </si>
  <si>
    <t>INTAGE HOLDINGS Inc. operates as a marketing research company in Japan and internationally. It operates through Marketing Support (Consumer Goods &amp; Services), Marketing Support (Healthcare), and Business Intelligence segments. The company offers panel and custom research services to provide marketing support for a range of clients, including consumer goods manufacturers, advertisers, government agencies, and IT companies; and prescription information analysis services, and marketing survey and research of over-the-counter (OTC) and prescription drugs for pharmaceutical companies, as well as operates as a contract research organization. It also provides system development/operation, business process outsourcing, data center operation, and data utilization services; data modeling; enterprise solutions and research; and architecture, operation, introduction support, and auditing of IT infrastructure for the pharmaceutical, health information, manufacturing, travel, publishing, consumer goods manufacturing, services, advertising, wholesale, and retail sectors. The company was formerly known as INTAGE Inc. and changed its name to INTAGE HOLDINGS Inc. in October 2013. INTAGE HOLDINGS Inc. was founded in 1960 and is headquartered in Tokyo, Japan.</t>
  </si>
  <si>
    <t>Marketing Support (Consumer Goods and Service): 270.0 (64.5%);
Marketing Support (Health Care): 99.4 (23.7%);
Business Intelligence: 49.1 (11.7%)</t>
  </si>
  <si>
    <t>Advertising (Primary); Communication Services (Primary); Market Research (Primary); Marketing Consulting (Primary); Marketing Services (Primary); Media (Primary); Media and Entertainment (Primary); Co-location/Data Centers; Commercial and Professional Services; Health Care; Industrials; Information Technology; Information Technology (IT) Consulting; Internet Services and Infrastructure; IT Consulting and Other Services; IT Services; Pharmaceutical Contract Research Organization; Pharmaceuticals; Pharmaceuticals; Pharmaceuticals, Biotechnology and Life Sciences; Professional Services; Research and Consulting Services; Research, Development, and Testing Services; Services Outsourcing; Software and Services</t>
  </si>
  <si>
    <t>International Fund Management Limited (Europe (Primary); European Developed Markets (Primary); Guernsey (Primary));
Nippon Active Value Fund plc (LSE:NAVF) (Caribbean (Primary); Cayman Islands (Primary); Grand Cayman (Primary); Latin America and Caribbean (Primary))</t>
  </si>
  <si>
    <t>Nippon Active Value Fund plc (LSE:NAVF) (165.8)</t>
  </si>
  <si>
    <t>Earle 1927 LLC
Earle 1927 LLC was incorporated in 2020 and is based in Wilmington, Delaware.</t>
  </si>
  <si>
    <t>Earle 1927 LLC (Delaware (Primary); Midatlantic (Primary); United States and Canada (Primary); United States of America (Primary); Wilmington Area (Primary));
Rising Sun Management Ltd. (Caribbean (Primary); Cayman Islands (Primary); Grand Cayman (Primary); Latin America and Caribbean (Primary))</t>
  </si>
  <si>
    <t>As of April 7, 2022, Investors Bancorp, Inc. was acquired by Citizens Financial Group, Inc. 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</si>
  <si>
    <t>Banking: 884.2 (100.0%)</t>
  </si>
  <si>
    <t>United States: 884.2 (100.0%)</t>
  </si>
  <si>
    <t>Banks (Primary); Banks (Primary); Financials (Primary); Regional Banks (Primary); Diversified Financial Services; Diversified Financials; Holding Companies; Insurance; Insurance; Insurance Brokers; Investment Services and Holding Companies; Multi-Sector Holdings; Offices Of Bank Holding Companies</t>
  </si>
  <si>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</si>
  <si>
    <t>Northeast (Primary);
Providence Area (Primary);
Rhode Island (Primary);
United States and Canada (Primary);
United States of America (Primary)</t>
  </si>
  <si>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</si>
  <si>
    <t>Home &amp; Community Services: 778.0 (99.2%);
Episodes of Care Services: 5.9 (.8%)</t>
  </si>
  <si>
    <t>United States: 783.9 (100.0%)</t>
  </si>
  <si>
    <t>Diagnostic Imaging Centers (Primary); Health Care (Primary); Health Care Equipment and Services (Primary); Health Care Providers and Services (Primary); Health Care Services (Primary); Healthcare Provider Support Persons (Primary); Home Healthcare Services (Primary); Medical Laboratory Services (Primary)</t>
  </si>
  <si>
    <t>CVS Pharmacy, Inc. owns and operates pharmacies and drug stores in the United States. Its drug stores offer health products and medicines; vitamins; and personal care, skin care, beauty, and home health care products. The company also sells products through its online platform. CVS Pharmacy, Inc. was formerly known as CVS, Inc. and changed its name to CVS Pharmacy, Inc. in February 1997. The company was founded in 1963 and is based in Woonsocket, Rhode Island. CVS Pharmacy, Inc. operates as a subsidiary of CVS Health Corporation.</t>
  </si>
  <si>
    <t>New Mountain Capital, L.L.C. is a private equity firm specializing in investments in buyouts, growth capital, add-on acquisitions, co- investments, recapitalization and middle market. It also invests in unitranche loans, subordinated debt, equity warrants, preferred shares, and debt securities at various levels of the capital structure, including first and second lien debt, unsecured notes, bonds, and mezzanine securities. The firm seeks to invest in digital transformation, life sciences, skincare, nutrition, alternative energy, education, healthcare services and products, healthcare information technology, healthcare facilities, tech-enabled business services, federal information technology services, distribution and logistics, media, information and data and specialized software, insurance, consumer and industrial services, consumer products, financial services and technology, industrials, specialty chemicals and advanced materials, human capital management, telecommunication, retail, power generation, consumer staples, commercial Printing, office services and supplies,  infrastructure, support services, entertainment, transportation, logistics and energy. It also invests in water utilities, electric utilities, aerospace &amp; defense. It focuses on making investments in defensive growth companies across its private equity, public equity, and credit investment vehicles. It seeks to invest in Latin America and Caribbean, Central America and Mexico, United States and Canada and North America. The firm generally invests between $10 million and $500 million per transaction in the portfolio companies with enterprise value between $100 million and $1000 million and EBITDA between $10 million and $200 million with sales value between $100 million and $1000 million. It seeks to acquire control of companies without an auction. It prefers to invest in equity interests, such as preferred stock, common stock, warrants, or options received in connection with its debt investments and directly in the equity of private companies. It makes investments through both primary originations and open-market secondary purchases. It invests primarily in debt securities that are rated below investment grade and have contractual unlevered returns of 10% to 15%. The firm may also invest in distressed debt and related opportunities. The firm prefer to have majority and minority stakes in companies. It seeks to hold its investments between five years and ten years. New Mountain Capital, L.L.C. was founded in 1999 and is based in New York, New York, with additional offices in San Francisco, California and London, United Kingdom. New Mountain Capital, L.L.C. is a subsidiary of New Mountain Capital Group, L.P.</t>
  </si>
  <si>
    <t>New York (Primary);
New York City Area (Primary);
Northeast (Primary);
United States and Canada (Primary);
United States of America (Primary);
California;
England;
Europe;
European Developed Markets;
Greater London;
San Francisco Area;
United Kingdom;
West Coast</t>
  </si>
  <si>
    <t>Mediclinic International plc, together with its subsidiaries, operates private hospitals. The company offers specialist-orientated and multidisciplinary healthcare services under the Mediclinic and Hirslanden brand names. It operates 74 hospitals, 20 day case clinics, 22 outpatient clinics, 5 subacute hospitals, 2 mental health facilities, and 453 theatres with approximately 11,538 inpatient beds in Switzerland, South Africa, Namibia, the Middle East, and the United Kingdom. The company also provides treasury, hospital equipment and procurement, emergency medical, management, food and catering, healthcare management, and debt collection and related services; manages healthcare staff; and owns and manages properties. In addition, it engages in the intellectual property holding and medical store/procurement businesses. The company was founded in 1983 and is based in Stellenbosch, South Africa.</t>
  </si>
  <si>
    <t>Healthcare Facilities &amp; Services: 3,769.7 (100.0%)</t>
  </si>
  <si>
    <t>Segment Adjustment: 1.1 (.0%);
Southern Africa: 1,036.3 (27.5%);
Middle East: 998.4 (26.5%);
Switzerland: 1,733.8 (46.0%)</t>
  </si>
  <si>
    <t>Health Care (Primary); Health Care Equipment and Services (Primary); Health Care Facilities (Primary); Health Care Providers and Services (Primary); Hospitals and Healthcare Centers (Primary); Asset Management and Custody Banks; Capital Markets; Catering Services; Commercial and Professional Services; Commercial Services and Supplies; Consumer Discretionary; Consumer Services; Consumer Staples; Debt Collection Services; Debt Management Services; Diversified Financials; Drug Retail; Drug Stores and Pharmacies; Financials; Food and Staples Retailing; Food and Staples Retailing; General Management Services; Health Care Equipment; Health Care Equipment and Supplies; Health Care Services; Hotels, Restaurants and Leisure; Industrials; Office Services and Supplies; Real Estate; Real Estate; Real Estate Management and Development; Real Estate Operating Companies; Real Estate Operators And Lessors; Restaurants</t>
  </si>
  <si>
    <t>Africa / Middle East (Primary); South Africa (Primary); Sub-Saharan Africa (Primary); Western Cape (Primary)</t>
  </si>
  <si>
    <t>Remgro Limited (JSE:REM)
Remgro Limited is a principal investment firm. The firm prefers to invest in financial services, food, liquor and home care, banking, insurance, industrial, healthcare, infrastructure, information technology infrastructure services, media, and sport. It considers investments in Africa, UAE, UK, Switzerland and other international countries though investee companies. The firm typically invests in companies with significant influence and board representation. It mainly focuses on the provision of support rather than on being involved in the day-to-day management of business units of investees. Remgro Limited was founded in 1948 and is based in Stellenbosch, South Africa.
SAS Shipping Agencies Services SÀRL
Sas Shipping Agencies Services Sàrl was incorporated in 2006 and is based in Luxembourg. Sas Shipping Agencies Services Sàrl operates as a subsidiary of Msc Mediterranean Shipping Company Holding SA</t>
  </si>
  <si>
    <t>Remgro Limited (JSE:REM) (Africa / Middle East (Primary); South Africa (Primary); Sub-Saharan Africa (Primary); Western Cape (Primary));
SAS Shipping Agencies Services SÀRL (Europe (Primary); European Developed Markets (Primary); Luxembourg (Primary))</t>
  </si>
  <si>
    <t>Remgro Limited (JSE:REM) (4,736.9)</t>
  </si>
  <si>
    <t>Canopy Finance Limited operates as a non-banking financial company in India. It is primarily involved in financing and investment activities. The company was formerly known as Kartavya Udyog Viniyog Limited and changed its name to Canopy Finance Limited in March 2016. Canopy Finance Limited was incorporated in 1981 and is based in Mumbai, India.</t>
  </si>
  <si>
    <t>Financial Services: .2 (100.0%)</t>
  </si>
  <si>
    <t>Diversified Financial Services (Primary); Diversified Financials (Primary); Financials (Primary); Specialized Finance (Primary); Asset Management and Custody Banks; Capital Markets</t>
  </si>
  <si>
    <t>Abhidev Consultancy Services Private Limited
Abhidev Consultancy Services Private Limited was incorporated in 2007 and is based in Mumbai, India.</t>
  </si>
  <si>
    <t>Abhidev Consultancy Services Private Limited (Asia / Pacific (Primary); Asia / Pacific Emerging Markets (Primary); India  (Primary); Indian Sub-Continent (Primary); Maharashtra (Primary));
Singularity Ventures Private Limited (Asia / Pacific (Primary); Asia / Pacific Emerging Markets (Primary); India  (Primary); Indian Sub-Continent (Primary))</t>
  </si>
  <si>
    <t xml:space="preserve"> As of June 27, 2022,  operates as a subsidiary of Beijing Enterprises Water Group Limited.</t>
  </si>
  <si>
    <t>Environmental Hygiene Services: 470.0 (77.9%);
Hazardous Waste Treatment: 85.6 (14.2%);
Others: 47.7 (7.9%)</t>
  </si>
  <si>
    <t>People's Republic of China (PRC): 603.3 (100.0%)</t>
  </si>
  <si>
    <t>Commercial and Professional Services (Primary); Commercial Services and Supplies (Primary); Environmental and Facilities Services (Primary); Hazardous Waste Collection, Treatment and Disposal Services (Primary); Industrials (Primary); Sanitary Services (Primary); Solid Waste Collection, Treatment and Disposal Services (Primary); Real Estate; Real Estate; Real Estate Management and Development; Real Estate Management Services; Real Estate Operating Companies</t>
  </si>
  <si>
    <t>Beijing Enterprises Water Group Limited, together with its subsidiaries, provides water treatment services. The company operates through Sewage and Reclaimed Water Treatment and Construction Services, Water Distribution Services, and Technical and Consultancy Services segments. It constructs sewage and reclaimed water treatment plants, and seawater desalination plants, as well as provides construction services for comprehensive renovation projects in the People’s Republic of China, Malaysia, Australia, New Zealand, and the Republic of Botswana. The company also offers sewage and reclaimed water treatment services in Mainland China, the Republic of Singapore, the Portuguese Republic, Australia, and New Zealand; and distributes and sells piped water in Mainland China, the Portuguese Republic, and Australia. In addition, it provides technical and consultancy services; and sells machineries related to sewage treatment and construction services for comprehensive renovation projects in Mainland China and Australia. Further, the company is involved in the licensing of technical know-how related to sewage treatment. Beijing Enterprises Water Group Limited is headquartered in Wan Chai, Hong Kong.</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</si>
  <si>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generates electricity using coal, natural gas and oil, nuclear fuel, solar, wind, and geothermal energy sources. As of December 31, 2021, this segment had owned or leased facilities with a total net generation capacity of 2,168 megawatts; and owned 3,426 miles of electric transmission lines, 5,751 miles of distribution overhead lines, 5,765 miles of underground distribution lines, and 250 substations. The segment also owns and leases communication, office and other equipment, office space, vehicles, and real estate. The TNMP segment provides regulated transmission and distribution services. As of December 31, 2021, the segment owned 983 miles of overhead electric transmission lines, 7,297 miles of overhead distribution lines, 1,408 miles of underground distribution lines, and 113 substations. The segment also owns and leases vehicles, service facilities, and office locations throughout its service territory. The company serves approximately 806,000 residential, commercial, and industrial customers and end-users of electricity in New Mexico and Texas. PNM Resources, Inc. was incorporated in 1882 and is headquartered in Albuquerque, New Mexico.</t>
  </si>
  <si>
    <t>Public Service Company of New Mexico (PNM): 1,644.1 (78.0%);
Texas-New Mexico Power Company (TNMP): 463.7 (22.0%)</t>
  </si>
  <si>
    <t>United States: 2,107.8 (100.0%)</t>
  </si>
  <si>
    <t>Electric Power Distribution (Primary); Electric Power Generation By Fossil Fuels (Primary); Electric Power Generation By Nuclear Fuels (Primary); Electric Power Transmission and Control (Primary); Electric Utilities (Primary); Electric Utilities (Primary); Utilities (Primary); Utilities (Primary); Electric Power By Solar Energy; Electric Power By Wind Energy; Independent Power and Renewable Electricity Producers; Industrials; Motor Vehicle Rental and Leasing; Nonresidential Building Operators and Lessors; Office Building Operators and Lessors; Real Estate; Real Estate; Real Estate Management and Development; Real Estate Operating Companies; Real Estate Operators And Lessors; Renewable Electricity; Road and Rail; Transportation; Trucking</t>
  </si>
  <si>
    <t>Albuquerque Area (Primary); New Mexico (Primary); Southwest (Primary); United States and Canada (Primary); United States of America (Primary)</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</si>
  <si>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</si>
  <si>
    <t>Connecticut (Primary);
New Haven Area (Primary);
Northeast (Primary);
United States and Canada (Primary);
United States of America (Primary)</t>
  </si>
  <si>
    <t>Justride Enterprises Limited engages in the trading of bicycles, tricycles, and plastic items in India. The company was formerly known as Tobu Enterprises Limited. Justride Enterprises Limited was incorporated in 1967 and is based in New Delhi, India.</t>
  </si>
  <si>
    <t>Distributors</t>
  </si>
  <si>
    <t>Consumer Discretionary (Primary); Distributors (Primary); Distributors (Primary); Durable Goods Distribution (Primary); Leisure Equipment and Product Distribution (Primary); Retailing (Primary)</t>
  </si>
  <si>
    <t>Stepping Stone Construction Private Limited operates as a construction contractor. The company was incorporated in 2015 and is based in Delhi, India.</t>
  </si>
  <si>
    <t>InTiCa Systems AG, together with its subsidiaries, develops, produces, and markets inductive components and systems, passive analog circuit technology, and mechatronic assemblies in Germany and internationally. It operates through two segments, Automotive and Industrial &amp; Infrastructure. It offers solutions for power trains in the area of the stator, as well as related power electronics, such as EMC filters, transformers, and derating products; various types of actuator coils for handling, controlling, and measuring applications; antennas and transponder technology for applications in driving and access authorization, and keyless entry and transponder systems/immobilizers; components for special challenges from electromagnetic compatibility (EMC) solutions, such as Interference-suppression chokes and EMC-filters; and antenna solutions in high and low frequency areas for safety engineering applications, including tire pressure monitoring systems. The company also provides EMC filters/components for various electronic applications; AC-filter chokes, boost converters and boost chokes, high-frequency transformers, and inductive modules for solar converters; solenoid coils for various applications; solutions for transformers, coils, and hybrid transformers for frequency converters, as well as stator windings for electric motors; xDSL filter products for use in telecommunication networks; and various components of broadband cable. In addition, it offers manufacturing technology for plastic injections, soldering, resistance welding, ultra-sound welding, crimping, bonding, compound filling, winding, and testing. InTiCa Systems AG was founded in 2000 and is headquartered in Passau, Germany.</t>
  </si>
  <si>
    <t>Automotive: 72.2 (76.2%);
Industry &amp; Infrastructure: 22.6 (23.8%)</t>
  </si>
  <si>
    <t>Antennas (Primary); Electronic Components (Primary); Electronic Components (Primary); Electronic Equipment, Instruments and Components (Primary); Information Technology (Primary); Technology Hardware and Equipment (Primary); Auto Components; Auto Parts and Equipment; Automobiles and Components; Consumer Discretionary</t>
  </si>
  <si>
    <t>Bavaria (Primary);
Europe (Primary);
European Developed Markets (Primary);
Germany (Primary)</t>
  </si>
  <si>
    <t xml:space="preserve">Attis Oil and Gas Ltd does not have significant operations. Previously, it was involved in the development, production, and sale of hydrocarbons and related activities. The company was formerly known as Mayan Energy Limited and changed its name to Attis Oil and Gas Ltd in June 2019. Attis Oil and Gas Ltd was incorporated in 2010 and is based in Tortola, the British Virgin Islands. As of December 3, 2020 Attis Oil and Gas Ltd was acquired by Helium One Treasury Ltd.
</t>
  </si>
  <si>
    <t>British Virgin Islands (Primary); Caribbean (Primary); Latin America and Caribbean (Primary); Tortola (Primary)</t>
  </si>
  <si>
    <t>Helium One Treasury Ltd is based in BVI. Helium One Treasury Ltd operates as a subsidiary of Helium One Limited.</t>
  </si>
  <si>
    <t>Flagstar Bancorp, Inc. (NYSE:FBC)</t>
  </si>
  <si>
    <t>NYSE:FBC</t>
  </si>
  <si>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</si>
  <si>
    <t>Community Banking: 674.0 (45.5%);
Mortgage Origination: 497.0 (33.6%);
Mortgage Servicing: 310.0 (20.9%)</t>
  </si>
  <si>
    <t>United States: 1,390.0 (100.0%)</t>
  </si>
  <si>
    <t>Banks (Primary); Financials (Primary); Savings Institutions (Primary); Savings Institutions, Federally Chartered (Primary); Thrifts and Mortgage Finance (Primary); Thrifts and Mortgage Finance (Primary); Diversified Financial Services; Diversified Financials; Holding Companies; Investment Services and Holding Companies; Multi-Sector Holdings; Offices Of Bank Holding Companies</t>
  </si>
  <si>
    <t>Great Lakes (Primary); Michigan (Primary); Royal Oak Area (Primary); United States and Canada (Primary); United States of America (Primary)</t>
  </si>
  <si>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</si>
  <si>
    <t>Mid-Island Area (Primary);
New York (Primary);
Northeast (Primary);
United States and Canada (Primary);
United States of America (Primary);
Delaware;
Midatlantic</t>
  </si>
  <si>
    <t>McPherson's Limited provides health, wellness, and beauty products in Australia, New Zealand, Asia, and internationally. It offers beauty care, hair care, skin care, and personal care items, including facial wipes, cotton pads, and foot comfort products; and vitamins and supplements, as well as various kitchen essentials, such as baking papers, cling wraps, and aluminium foils. The company sells its products primarily under the owned brands, including Dr. LeWinn’s, A’kin, Manicare, Lady Jayne, Swisspers, Multix, Fusion Health, Oriental Botanicals, Moosehead, and Maseur. The company was founded in 1860 and is based in Kingsgrove, Australia.</t>
  </si>
  <si>
    <t>Australia and New Zealand: 129.9 (87.7%);
Health: 12.7 (8.5%);
International: 5.5 (3.7%)</t>
  </si>
  <si>
    <t>Beauty Care Products (Primary); Consumer Staples (Primary); Feminine Care Products (Primary); Hair Care Products (Primary); Household and Personal Products (Primary); Perfumes and Colognes (Primary); Personal Products (Primary); Personal Products (Primary); Skin Care Products (Primary); Vitamins and Nutritional Supplements (Primary); Aluminum; Aluminum Sheet, Plate, And Foil; Cleaning Rags, Cloths, and Wipes; Consumer Discretionary; Consumer Durables and Apparel; Household Durables; Household Products; Household Products; Housewares and Specialties; Materials; Materials; Metals and Mining; Rolling, Drawing and Extruding of Aluminum</t>
  </si>
  <si>
    <t>Bennamon Pty Ltd. was incorporated in 2007 and is based in South Yarra, Australia. Bennamon Pty Ltd. operates as a subsidiary of Geminder Holdings Pty Ltd.</t>
  </si>
  <si>
    <t>Asia / Pacific (Primary);
Asia / Pacific Developed Markets (Primary);
Australia  (Primary);
Victoria (Primary)</t>
  </si>
  <si>
    <t>Investors Mutual Limited
Investors Mutual Limited is a privately owned investment manager. The firm provides its services to individuals and institutional investors. It launches and manages equity mutual funds for its clients. The firm invests in the public equity markets of Australia. It primarily invests in value stocks of companies. The firm employs a fundamental analysis with a bottom-up stock picking approach to make its investments. It conducts in-house research to make its investments. The firm was founded in May 1998 and is based in Sydney, Australia with additional offices in Melbourne, Australia, Perth, Australia, and Brisbane, Australia. As of October 4, 2017, Investors Mutual Limited operates as a subsidiary of Natixis Global Asset Management.
Lennox Capital Partners
Lennox Capital Partners is a principal investment firm. The firm is based in Australia
Microequities Asset Management Pty Limited
Microequities Asset Management Pty Limited is an investment firm. The firm also makes venture capital investments. Microequities Asset Management Pty Limited is based in Sydney, Australia.</t>
  </si>
  <si>
    <t>Investors Mutual Limited (Asia / Pacific (Primary); Asia / Pacific Developed Markets (Primary); Australia  (Primary); New South Wales (Primary); Queensland; Victoria; Western Australia);
Lennox Capital Partners (Asia / Pacific (Primary); Asia / Pacific Developed Markets (Primary); Australia  (Primary); New South Wales (Primary));
Microequities Asset Management Pty Limited (Asia / Pacific (Primary); Asia / Pacific Developed Markets (Primary); Australia  (Primary); New South Wales (Primary))</t>
  </si>
  <si>
    <t>Fope S.p.A. produces and distributes jewelry in Italy and internationally. It offers bracelets, rings, necklaces, earrings, watches, and other collections. The company was founded in 1929 and is based in Vicenza, Italy.</t>
  </si>
  <si>
    <t>Jewelry &amp; Watches: 56.2 (100.0%)</t>
  </si>
  <si>
    <t>Apparel, Accessories and Luxury Goods (Primary); Consumer Discretionary (Primary); Consumer Durables and Apparel (Primary); Jewelry (Primary); Jewelry, Timepieces and Gemstone Products (Primary); Textiles, Apparel and Luxury Goods (Primary); Timepieces (Primary); Watches (Primary)</t>
  </si>
  <si>
    <t>Europe (Primary); European Developed Markets (Primary); Italy (Primary); Veneto (Primary); Vicenza (Primary)</t>
  </si>
  <si>
    <t>NHOA S.A. provides energy storage and e-mobility solutions. The company offers solar plus storage, utility-scale storage, and industrial microgrids. It also provides charging services and devices for electric and hybrid vehicles. The company offers energy house, power house, and hybrid house; and HyESS, a technology platform for the integration of energy storage system, renewable generation source, as well as conventional generators, as well as Atlante, an eStation that provides fast charging solution. The company was formerly known as ENGIE EPS S.A. and changed its name to NHOA S.A. in July 2021. NHOA S.A. is based in Paris, France. NHOA S.A. is a subsidiary of Taiwan Cement Corporation.</t>
  </si>
  <si>
    <t>Heavy Electrical Equipment</t>
  </si>
  <si>
    <t>Capital Goods (Primary); Electrical Equipment (Primary); Heavy Electrical Equipment (Primary); Industrials (Primary); Batteries; Electrical Components and Equipment; Storage Batteries</t>
  </si>
  <si>
    <t>Taiwan Cement Corporation manufactures and markets cement, cement-related products, and ready mix concrete in Taiwan. It operates through Cement, Chemical Engineering, Electricity, and Other segments. The company also exports cement and cement clinkers. In addition, the company generates thermal and renewable energy; processes and sells refractory, chemical, and rubber raw materials, and batteries; sells limestone; and offers property leasing and energy technology, information software design, afforestation, industrial port management, marine transportation, engineering, construction and lease, waste collection and treatment, business consulting, port facility, software product and equipment maintenance, logistics and transportation, and dangerous waste treatment services. Further, it is involved in the sand and gravel filtering and sale; import and export trading; warehousing, and transportation; mining excavation activities; and manufacture and sale of slag powder. Taiwan Cement Corporation was incorporated in 1946 and is headquartered in Taipei, Taiwan.</t>
  </si>
  <si>
    <t>GDF International S.A. distributes and markets liquefied natural gas. The company was founded in 1962 and is based in Paris, France. GDF International S.A. operates as a subsidiary of ENGIE SA.</t>
  </si>
  <si>
    <t>YuanShengTai Dairy Farm Limited, a dairy farming company, engages in the production and sale of raw milk in the People’s Republic of China. As of December 31, 2021, it had eight farms in Heilongjiang Province and one farm in Jilin Province with a total site area of approximately 7,791,700 square meters. The company was founded in 2008 and is headquartered in Qiqihar, the People’s Republic of China.</t>
  </si>
  <si>
    <t>Production and Sale of Raw Milk: 290.8 (100.0%)</t>
  </si>
  <si>
    <t>Mainland China: 290.8 (100.0%)</t>
  </si>
  <si>
    <t>Agricultural Products (Primary); Consumer Staples (Primary); Food Products (Primary); Food, Beverage and Tobacco (Primary); Dairy Products; Dairy Products and Eggs; Milk; Packaged Foods and Meats</t>
  </si>
  <si>
    <t>Asia / Pacific (Primary); Asia / Pacific Emerging Markets (Primary); China  (Primary); Far East (Primary); Heilongjiang Province (Primary)</t>
  </si>
  <si>
    <t>China Feihe Limited, an investment holding company, produces and sells infant milk formula products in Mainland China and the United States. The company offers a range of raw milk, adult milk powders, liquid milk products and health care products, as well as soybean powder and goat milk powder. It is also involved in the retail of vitamins, minerals, herbs, and other nutritional supplements. The company sells its products through distributors; and e-commerce platforms, such as Tmall, JD.com, and Suning.com, as well as through its website and mobile application, including WeChat. As of December 31, 2021, it operated a distribution network of approximately 2,000 offline customers with 110,000 retail points of sale. China Feihe Limited was founded in 1962 and is headquartered in Beijing, the People’s Republic of China.</t>
  </si>
  <si>
    <t>TCI Developers Limited (BSE:TCIDEVELOP)</t>
  </si>
  <si>
    <t>BSE:TCIDEVELOP</t>
  </si>
  <si>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</si>
  <si>
    <t>Real Estate and Warehousing: 1.4 (100.0%)</t>
  </si>
  <si>
    <t>India: 1.4 (100.0%)</t>
  </si>
  <si>
    <t>Nonresidential Building Operators and Lessors (Primary); Office Building Operators and Lessors (Primary); Real Estate (Primary); Real Estate (Primary); Real Estate Management and Development (Primary); Real Estate Operating Companies (Primary); Real Estate Operators And Lessors (Primary); Residential Building Operators and Lessors (Primary); Capital Goods; Commercial and Professional Services; Commercial Services and Supplies; Construction and Engineering; Construction and Engineering; Construction Management Services; Construction Support Services; Diversified Support Services; Industrials; Real Estate Development; Warehousing and Storage</t>
  </si>
  <si>
    <t>Asia / Pacific (Primary); Asia / Pacific Emerging Markets (Primary); Haryana (Primary); India  (Primary); Indian Sub-Continent (Primary)</t>
  </si>
  <si>
    <t>TDL Real Estate Holdings Limited was incorporated in 2017 and is based in New Delhi, India.</t>
  </si>
  <si>
    <t>Société Marseillaise du Tunnel Prado Carénage constructs and operates tunnels in France. It operates the Prado Carénage tunnel, a 2.5 kilometer tunnel that provides access to the southern districts of the city of Marseilles, as well as to the Vieux port; Rège tunnel, an access point, which passes the 26th Centenary Park and connects the Prado/Rouet districts to those of Menpenti/la Capelette; and South Prado tunnel. The company was incorporated in 1989 and is based in Marseille, France.</t>
  </si>
  <si>
    <t>Transportation Infrastructure: 36.9 (100.0%)</t>
  </si>
  <si>
    <t>France: 36.9 (100.0%)</t>
  </si>
  <si>
    <t>Highways and Railtracks (Primary); Industrials (Primary); Transportation (Primary); Transportation Infrastructure (Primary)</t>
  </si>
  <si>
    <t>Europe (Primary); European Developed Markets (Primary); France (Primary); Provence-Alpes-Côte d'Azur (Primary)</t>
  </si>
  <si>
    <t>Eiffage SA (ENXTPA:FGR)
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
VINCI Concessions SA
VINCI Concessions SA operates as a concessions and construction company that engages in the design, finance, management, operation, and maintenance of public infrastructure projects in North America, South America, Asia, and Europe. It primarily focuses on motorways and roads, airports, railways, stadiums, highways, parking, and other public facilities. The company designs, builds, finances, and operates road and motorway infrastructure, such as high ways, express ways, and bridges; manages a network of airports; operates concessions for railway infrastructure projects; manages a network multi-purpose stadiums; and designs, finances, constructs, operates, and maintains public lighting projects, city energy consumption, and traffic regulation and video surveillance equipment. The company was incorporated in 1996 and is based in Nanterre, France. VINCI Concessions SA operates as a subsidiary of VINCI SA.</t>
  </si>
  <si>
    <t>Eiffage SA (ENXTPA:FGR) (Europe (Primary); European Developed Markets (Primary); France (Primary); Ile-de-France (Primary));
VINCI Concessions SA (Europe (Primary); European Developed Markets (Primary); France (Primary); Ile-de-France (Primary))</t>
  </si>
  <si>
    <t>Eiffage SA (ENXTPA:FGR) (9,339.7)</t>
  </si>
  <si>
    <t xml:space="preserve">As of January 3, 2022, CIT Group Inc. was acquired by First-Citizens Bank &amp; Trust Company. 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
</t>
  </si>
  <si>
    <t>Corporate: 6.1 (.2%);
Consumer Banking: 556.5 (19.7%);
Commercial Banking (Including Transportation Finance): 2,255.3 (80.0%)</t>
  </si>
  <si>
    <r>
      <rPr>
        <sz val="8"/>
        <rFont val="Arial"/>
        <family val="2"/>
      </rPr>
      <t xml:space="preserve">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Arizona; Atlanta Area; Berkshire; California; Canada; Carol Stream Area; Charlotte Area; Chicago Area; </t>
    </r>
    <r>
      <rPr>
        <sz val="8"/>
        <color indexed="17"/>
        <rFont val="Arial"/>
        <family val="2"/>
      </rPr>
      <t>Chicago Area</t>
    </r>
    <r>
      <rPr>
        <sz val="8"/>
        <rFont val="Arial"/>
        <family val="2"/>
      </rPr>
      <t xml:space="preserve">; Co. Dublin; Connecticut; England; Europe; European Developed Markets; Florida; Fort Myers Area; Georgia; Great Lakes; </t>
    </r>
    <r>
      <rPr>
        <sz val="8"/>
        <color indexed="17"/>
        <rFont val="Arial"/>
        <family val="2"/>
      </rPr>
      <t>Great Lakes</t>
    </r>
    <r>
      <rPr>
        <sz val="8"/>
        <rFont val="Arial"/>
        <family val="2"/>
      </rPr>
      <t xml:space="preserve">; Greater London; Illinois; </t>
    </r>
    <r>
      <rPr>
        <sz val="8"/>
        <color indexed="17"/>
        <rFont val="Arial"/>
        <family val="2"/>
      </rPr>
      <t>Illinois</t>
    </r>
    <r>
      <rPr>
        <sz val="8"/>
        <rFont val="Arial"/>
        <family val="2"/>
      </rPr>
      <t xml:space="preserve">; Ireland; Jacksonville Area; Los Angeles Area; Massachusetts; Midatlantic; </t>
    </r>
    <r>
      <rPr>
        <sz val="8"/>
        <color indexed="17"/>
        <rFont val="Arial"/>
        <family val="2"/>
      </rPr>
      <t>New Jersey</t>
    </r>
    <r>
      <rPr>
        <sz val="8"/>
        <rFont val="Arial"/>
        <family val="2"/>
      </rPr>
      <t xml:space="preserve">; </t>
    </r>
    <r>
      <rPr>
        <sz val="8"/>
        <color indexed="17"/>
        <rFont val="Arial"/>
        <family val="2"/>
      </rPr>
      <t>Newark Area</t>
    </r>
    <r>
      <rPr>
        <sz val="8"/>
        <rFont val="Arial"/>
        <family val="2"/>
      </rPr>
      <t>; North Carolina; Ontario; Phoenix Area; San Francisco Area; Seattle Area; Southeast; Southwest; Stamford Area; United Kingdom; Washington; West Coast</t>
    </r>
  </si>
  <si>
    <t>First-Citizens Bank &amp; Trust Company, Inc. operates as a bank. It provides demand deposits, non-interest-bearing time, and savings deposits. The company's deposits include deposits in transaction accounts, brokered deposits, which represent funds, retail time deposits, individual retirement accounts, money market deposit accounts, and jumbo deposits. The company provides consumer loans, including credit card loans, revolving credit plans, personal loans, automotive loans, and commercial and industrial loans. The company also offers commercial real estate loans for land development and on-site construction of industrial, commercial, residential, or farm buildings in the United States. Additionally, the company offers commercial loans collateralized by real estate properties and offers loans for the purpose of financing agricultural production. It also provides loans for purchasing or carrying securities. The company was formerly known as the Bank of Smithfield and changed its name to First-Citizens Bank &amp; Trust Company, Inc. in March 1898. It was founded in 1898 and is headquartered in Raleigh, North Carolina. First-Citizens Bank &amp; Trust Company operates as a subsidiary of First Citizens BancShares, Inc.</t>
  </si>
  <si>
    <t>Midatlantic (Primary);
North Carolina (Primary);
Raleigh Area (Primary);
United States and Canada (Primary);
United States of America (Primary);
Columbia Area;
South Carolina;
Southeast</t>
  </si>
  <si>
    <t>NorZinc Ltd. (TSX:NZC)</t>
  </si>
  <si>
    <t>TSX:NZC</t>
  </si>
  <si>
    <t>NorZinc Ltd., together with its subsidiaries, engages in the exploration and development of natural resource properties in Canada. It holds 100% interest in the Prairie Creek mine, a zinc-lead-silver property located in the Northwest Territories. The company formerly known as Canadian Zinc Corporation and changed its name to NorZinc Ltd. in September 2018. NorZinc Ltd. was incorporated in 1965 and is headquartered in Vancouver, Canada.</t>
  </si>
  <si>
    <t>Diversified Metal Ores (Primary); Diversified Metals and Mining (Primary); Lead Ores (Primary); Materials (Primary); Materials (Primary); Metals and Mining (Primary); Zinc Ores (Primary); Copper; Silver; Silver Ores</t>
  </si>
  <si>
    <t>RCF Management, LLC is a venture capital and private equity firm specializing in investments in buyouts, early venture, later stage, emerging growth, growth capital, bridge, industry consolidation, PIPES, development capital, rollup, and distress situations. The firm does not invest in oil and gas sector. It typically invests in opportunities that arise due to corporate financial issues and not project related technical issues. The firm also provides bridge loans and credit support. It invests in all hard rock mineral commodities and in mining and metal companies, growth oriented mining companies, mining industry software, enterprise software, metal and mineral mining machinery and equipment and precious metals and mineral. The firm seeks to invest in junior mining companies with projects at the scoping study or pre-feasibility stage. The firm prefers to invest in innovation, emerging technologies, commercialization and/or market expansion of innovative mining technology products. It also invests in a range of debt-oriented funding alternatives to both development and operating stage companies. It seeks to invest globally with a focus on Australia, Europe, Canada and United States. It seeks to invest up to $500 million in a single transaction but prefers to invest initially from approximately $1 million to approximately $300 million and third party funding up to $1 billion. It also invests in the form of convertible debt, equity, royalties, letters of credit and direct project interests. The firm also focuses on earlier stage risk in exploration, early project de-risking, scoping studies, and strategic opportunities and provide funding across capital spectrum. The firm also participates in equity placements or on-market acquisitions of common stock and seeks to acquire controlling stakes and majority and minority. It seeks to exit its investments between three and five years through merger and acquisition, block sales to institutional investors, or market sales into liquidity and holds minority and majority stakes in its portfolio companies. It prefers to take a seat on the Board of its portfolio companies. RCF Management, LLC was founded in 1998 and is based in Denver, Colorado with additional offices in Perth, Australia; Toronto, Canada; Jericho, New York; Santiago, Chile; and London, United Kingdom.</t>
  </si>
  <si>
    <t>Colorado (Primary);
Denver Area (Primary);
Mountain (Primary);
United States and Canada (Primary);
United States of America (Primary);
Asia / Pacific;
Asia / Pacific Developed Markets;
Australia ;
Canada;
Chile;
England;
Europe;
European Developed Markets;
Greater London;
Latin America and Caribbean;
Mid-Island Area;
New York;
Northeast;
Ontario;
Region Metropolitana (Santiago);
South America;
United Kingdom;
Victoria;
Western Australia</t>
  </si>
  <si>
    <t>SouthCrest Financial Group, Inc. operates as the bank holding company for SouthCrest Bank, N.A. that provides various banking products and services. It offers checking, savings, and money market accounts; and certificates of deposit. The company also provides personal loans for cars, boats, recreational vehicles, and other purchases; home equity lines of credit; loans on investment properties; owner occupied real estate, acquisition construction and development, professional practice acquisition, equipment and inventory, construction to permanent, and investment real estate loans; and working capital and lines of credit. In addition, it offers credit cards; remote deposit capture, positive pay, ACH, online wires, merchant, and reorder checks services; and online banking, online bill pay, mobile banking and deposit, and telephone banking services. The company serves retail, private, entrepreneurial, high-net-worth, and commercial customers. It operates through 9 branches in Georgia. SouthCrest Financial Group, Inc. was founded in 1910 and is headquartered in Atlanta, Georgia.</t>
  </si>
  <si>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</si>
  <si>
    <t>Albany Area (Primary);
Georgia (Primary);
Southeast (Primary);
United States and Canada (Primary);
United States of America (Primary)</t>
  </si>
  <si>
    <t>Switch, Inc. (NYSE:SWCH)</t>
  </si>
  <si>
    <t>NYSE:SWCH</t>
  </si>
  <si>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</si>
  <si>
    <t>Data Processing: 668.6 (100.0%)</t>
  </si>
  <si>
    <t>United States: 668.6 (100.0%)</t>
  </si>
  <si>
    <t>Co-location/Data Centers (Primary); Information Technology (Primary); Internet Services and Infrastructure (Primary); IT Services (Primary); Software and Services (Primary)</t>
  </si>
  <si>
    <t>Las Vegas Area (Primary); Nevada (Primary); Southwest (Primary); United States and Canada (Primary); United States of America (Primary)</t>
  </si>
  <si>
    <t>DigitalBridge Group, Inc. (NYSE:DBRG)
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
IFM Investors Pty Ltd
IFM Investors Pty Ltd is a privately owned investment manager. The firm provides its services to pooled investment vehicles, pension and profit sharing plans, insurance companies, sovereign wealth funds and foreign official institutions, state or municipal government entities and corporations or other businesses. It manages separate client focused equity and fixed income portfolios. The firm also manages superannuation funds, infrastructure funds, private equity funds, and equity mutual funds. It invests in the public equity and fixed income markets across the globe. For the equity portion of its portfolio, the firm invests in small cap equities of the firm. It also invests in private equity markets including infrastructure and private assets. It typically invests in infrastructure sector and also makes responsible investing. It also seeks to invest in mid-market technology businesses with valuations more than A$200 million ($136.92 million). The firm employs fundamental analysis to create its portfolio. It benchmarks the performance of its portfolio against the MSCI World Index. The firm conducts in-house research to make its investments. It was founded in 2004 and is based in Melbourne, Victoria with additional offices in Berlin, Germany, London, United Kingdom, New York, Sydney, New South Wales, Hong Kong, Seoul, South Korea, Zurich, Switzerland, Amsterdam, Noord-Holland and Tokyo, Japan. FM Investors Pty Ltd operates as a subsidiary of Industry Super Holdings Pty Ltd.</t>
  </si>
  <si>
    <t>DigitalBridge Group, Inc. (NYSE:DBRG) (Florida (Primary); Southeast (Primary); United States and Canada (Primary); United States of America (Primary); West Palm Beach Area (Primary); Asia / Pacific; Asia / Pacific Developed Markets; Boston Area; California; Colorado; Denver Area; Europe; European Developed Markets; Los Angeles Area; Luxembourg; Massachusetts; Mountain; New York; New York City Area; Northeast; Singapore ; United Kingdom; West Coast);
IFM Investors Pty Ltd (Asia / Pacific (Primary); Asia / Pacific Developed Markets (Primary); Australia  (Primary); Victoria (Primary); Berlin; Europe; European Developed Markets; Germany; Hong Kong ; Japan ; Korea, South ; Netherlands; New South Wales; New York; New York City Area; Noord-Holland; Northeast; Switzerland; Tokyo; United Kingdom; United States and Canada; United States of America)</t>
  </si>
  <si>
    <t>DigitalBridge Group, Inc. (NYSE:DBRG) (2,297.7)</t>
  </si>
  <si>
    <t>City National Rochdale, LLC
City National Rochdale, LLC is an employee owned investment manager. The firm primarily provides its services to individuals, typically high net worth individuals. It also manages accounts for investment companies, pension and profit sharing plans, charitable organizations, corporations, and state or municipal government entities. The firm separate client-focused equity and fixed income portfolios. It also launches and manages equity and fixed income mutual funds and hedge funds for its clients. The firm invests in the public equity, fixed income, and alternative markets across the globe. It invests in small-cap, mid-cap, and large-cap companies to create its equity portfolios. The firm uses a fundamental and a quantitative analysis to make its equity investments. For its fixed income securities, the firm invests in U.S. government issues, corporate bonds, municipal bonds, and mortgage-backed securities. The company was founded in 1975 and is based in New York City with additional offices in Beverly Hills, California, Lake Mary, Florida, Grand Rapids, Michigan, San Francisco, California, and Houston, Texas. City National Rochdale, LLC operates as a subsidiary of City National Rochdale Holdings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</si>
  <si>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City National Rochdale, LLC (New York (Primary); New York City Area (Primary); Northeast (Primary); United States and Canada (Primary); United States of America (Primary); California; Chicago Area; Florida; Great Lakes; Houston Area; Illinois; Los Angeles Area; Mid-Florida Area; San Diego Area; San Francisco Area; Southeast; Southwest; Texas;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</si>
  <si>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As of April 1, 2021, Fauquier Bankshares, Inc. was acquired by Virginia National Bankshares Corporation. Fauquier Bankshares, Inc. operates as the bank holding company for The Fauquier Bank that provides retail banking services to individuals and businesses. The company offers interest and noninterest-bearing checking, money market, and savings accounts; and time deposits. It provides various loans, such as secured and unsecured commercial and industrial, commercial real estate, construction and land, residential real estate, personal, and home equity lines of credit, as well as automobile and various consumer financing services. In addition, the company offers safe deposit, ATM, stop payment, wire transfer, and internet and mobile banking services, as well as debit and credit cards; and personalized services, such as investment management, financial planning, trust, estate settlement, retirement, insurance, and brokerage services. It operates through eleven banking offices in Fauquier and Prince William counties, Virginia. The company was founded in 1902 and is based in Warrenton, Virginia.</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</si>
  <si>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Banking and Brokerage; Investment Services and Holding Companies; Multi-Sector Holdings; Offices Of Bank Holding Companies; Securities and Commodities Markets Services; Security Brokers and Dealers</t>
  </si>
  <si>
    <t>Midatlantic (Primary); Northern Virginia Area (Primary); United States and Canada (Primary); United States of America (Primary); Virginia (Primary)</t>
  </si>
  <si>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</si>
  <si>
    <t>Charlottesville Area (Primary);
Midatlantic (Primary);
United States and Canada (Primary);
United States of America (Primary);
Virginia (Primary)</t>
  </si>
  <si>
    <t>As of March 22, 2022,  operates as a subsidiary of Maruwa Unyu Kikan Co.,Ltd.</t>
  </si>
  <si>
    <t>Air Freight and Logistics (Primary); Air Freight and Logistics (Primary); Industrials (Primary); Services Incidental to Road Transportation of Freight (Primary); Transportation (Primary); Commercial and Professional Services; Commercial Services and Supplies; Diversified Support Services; Human Resource and Employment Services; Professional Services; Warehousing and Storage</t>
  </si>
  <si>
    <t>AZ-COM MARUWA Holdings Inc. provides logistics services. The company’s 3PL services include cold food, pharmaceutical medical, and room temperature logistics services. It is also involved in the collection and transportation of industrial waste; storage of documents; and provision of trucking, container transport, and logistics consulting services. The company was formerly known as Maruwa Unyu Kikan Co.,Ltd. The company was founded in 1970 and is headquartered in Yoshikawa, Japan.</t>
  </si>
  <si>
    <t>Asia / Pacific (Primary);
Asia / Pacific Developed Markets (Primary);
Japan  (Primary);
Saitama (Primary)</t>
  </si>
  <si>
    <t>GolfzonDeca Inc. develops and sells golf rangefinders in South Korea and internationally. Its products include handheld, wearable, voice, and laser products. The company was founded in 2003 and is based in Seongnam, South Korea. As of June 27, 2022, GolfzonDeca Inc. operates as a subsidiary of GOLFZON Co., Ltd.</t>
  </si>
  <si>
    <t>Communications Equipment (Primary); Communications Equipment (Primary); Global Positioning Systems (Primary); Information Technology (Primary); Satellite and Microwave Equipment (Primary); Technology Hardware and Equipment (Primary)</t>
  </si>
  <si>
    <t>GOLFZON Co., Ltd. engages in the manufacture and sale of golf simulators in South Korea and internationally. The company offers golf simulators, under the GOLFZON Vision and GOLFZON Driving Range names. It also provides solutions for sports bar and lounge, academy and driving range, and indoor golf centers, as well as operates GOLFZON PARK direct stores; GOLFZON ACADEMY; and ZSTRICT, a tournament-store. In addition, the company offers smart markers, golf GPS products, golf scorecards, smart caddies, and CaddyTalk laser rangefinders. GOLFZON Co., Ltd. was founded in 2000 and is headquartered in Seoul, South Korea.</t>
  </si>
  <si>
    <t>GOLFZON NEWDIN HOLDINGS Co., Ltd., through its subsidiaries, engages in the golf and sports, health, and lifestyle businesses in South Korea and internationally. It offers Golfzon Driving Range (GDR), the golf practice simulator; operates approximately 50 specialty stores under the Golf Zone Market and Golfing names; operates public golf course; provides system for training national golf players; operates golf academy; develops and manufactures a portable golf range finder using GPS and advanced algorithm; and operates golf theme park; as well as offers screen baseball, fishing, tennis, bowling, and media art services. The company was formerly known as Golfzonnewdin Co., Ltd. and changed its name to GOLFZON NEWDIN HOLDINGS Co., Ltd. in April 2018. GOLFZON NEWDIN HOLDINGS Co., Ltd. was founded in 2000 and is headquartered in Seoul, South Korea.</t>
  </si>
  <si>
    <r>
      <rPr>
        <sz val="8"/>
        <rFont val="Arial"/>
        <family val="2"/>
      </rPr>
      <t xml:space="preserve">As of June 9, 2021, TCF Financial Corporation was acquired by Huntington Bancshares Incorporated. TCF Financial Corporation operates as the financial holding company for TCF National Bank that provides various financial products and services in the United States and Canada. It operates through Consumer Banking, Commercial Banking, and Enterprise Services segments. The company offers checking, savings, and money market accounts; certificates of deposit; individual retirement accounts; debit and credit cards; and check cashing and remittance services. It also provides investment management and custodial services, trust services, financial and estate planning, and retirement planning and employee benefit programs; residential, consumer, and small business lending products; and consumer real estate secured lending, consumer loans, loans secured by personal property, and unsecured personal loans. In addition, the company offers loans and lines of credit, deposits, cash management, capital market products, international trade finance, letters of credit, foreign exchange management services, and loan syndication services. Further, it provides commercial and industrial, commercial real estate banking, and lease financing; and treasury services comprising investment and borrowing portfolios, as well as manages capital, debt, and market risks. As of December 31, 2020, the company operated 478 branches, including 373 traditional branches, 102 supermarket branches, and three campus branches located in Michigan, Illinois, Minnesota, Colorado, Ohio, Wisconsin, Arizona, and South Dakota; and 1,062 ATMs. TCF Financial Corporation was incorporated in 1987 and is headquartered in Detroit, Michigan.
</t>
    </r>
    <r>
      <rPr>
        <sz val="8"/>
        <color indexed="17"/>
        <rFont val="Arial"/>
        <family val="2"/>
      </rPr>
      <t>TCF operates 88 bank branches Minnesota, Illinois, Michigan, Wisconsin, Colorado, and Indiana.</t>
    </r>
  </si>
  <si>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Investment Services and Holding Companies; Multi-Sector Holdings; Offices Of Bank Holding Companies</t>
  </si>
  <si>
    <r>
      <rPr>
        <sz val="8"/>
        <rFont val="Arial"/>
        <family val="2"/>
      </rPr>
      <t xml:space="preserve">Detroit Area (Primary); Great Lakes (Primary); </t>
    </r>
    <r>
      <rPr>
        <sz val="8"/>
        <color indexed="17"/>
        <rFont val="Arial"/>
        <family val="2"/>
      </rPr>
      <t>Great Lakes (Primary)</t>
    </r>
    <r>
      <rPr>
        <sz val="8"/>
        <rFont val="Arial"/>
        <family val="2"/>
      </rPr>
      <t xml:space="preserve">; Michigan (Primary); </t>
    </r>
    <r>
      <rPr>
        <sz val="8"/>
        <color indexed="17"/>
        <rFont val="Arial"/>
        <family val="2"/>
      </rPr>
      <t>Minnesota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</si>
  <si>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</si>
  <si>
    <t>Columbus Area (Primary);
Great Lakes (Primary);
Ohio (Primary);
United States and Canada (Primary);
United States of America (Primary);
Boston Area;
Chicago Area;
Cleveland Area;
Illinois;
Maryland;
Massachusetts;
Michigan;
Midatlantic;
Northeast;
Royal Oak Area;
Southeast;
Tennessee;
Toledo Area</t>
  </si>
  <si>
    <t>As of September 30, 2021, Bank of Commerce Holdings was acquired by Columbia Banking System, Inc. Bank of Commerce Holdings operates as the bank holding company for Merchants Bank of Commerce, a chartered commercial bank that provides a range of financial services and products for small to medium-sized businesses, and retail customers. The company accepts various deposit products, such as checking, interest-bearing checking, money market, and savings accounts, as well as certificates of deposit. Its loan products include commercial, commercial real estate, residential real estate, consumer, construction, term, and small business administration loans. In addition, the company provides sweep arrangements, safe deposit boxes, collection, electronic banking, payroll processing, and ATM and point of sale services. Further, it accepts collateral for loans, real estate, listed and unlisted securities, savings and time deposits, automobiles, machinery and equipment, and other general business assets, such as accounts receivable and inventory. The company serves customers through ten full-service offices, one limited service office, and a loan production office in northern California. Bank of Commerce Holdings is headquartered in Sacramento, California.</t>
  </si>
  <si>
    <t>Banks (Primary); Banks (Primary); Financials (Primary); National and State Commercial Banks (Primary); Regional Banks (Primary); State Commercial Banks (Primary); Commercial and Professional Services; Diversified Financial Services; Diversified Financials; Holding Companies; Human Resource and Employment Services; Industrials; Investment Services and Holding Companies; Multi-Sector Holdings; Offices Of Bank Holding Companies; Payroll Services; Professional Services</t>
  </si>
  <si>
    <t>California (Primary); Sacramento Area (Primary); United States and Canada (Primary); United States of America (Primary); West Coast (Primary)</t>
  </si>
  <si>
    <t>Columbia Banking System, Inc. operates as the bank holding company for Columbia State Bank that provides a range of banking services to small and medium-sized businesses, professionals, and individuals in the United States. It offers personal banking products and services, including noninterest and interest-bearing checking, savings, money market, and certificate of deposit accounts; home mortgages for purchases and refinances, home equity loans and lines of credit, and other personal loans; debit and credit cards; and digital banking services. The company also provides business banking products and services, such as checking, savings, interest-bearing money market, and certificate of deposit accounts; agricultural, asset-based, builder, and other commercial real estate loans, as well as loans guaranteed by the small business administration; and professional banking, treasury management, merchant card, and international banking services. In addition, it offers wealth management solutions that include financial planning services, such as asset allocation, net worth analysis, estate planning and preservation, education funding, and wealth transfer; long-term care, and life and disability insurance solutions; individual retirement solutions comprising retirement planning, retirement income strategies, and traditional and Roth individual retirement accounts; and business solutions, which comprise business retirement plans, key person insurance, business succession planning, and deferred compensation plans to individuals, families, and professional businesses. Further, the company provides fiduciary, investment, and administrative trust services, such as personal and special needs trusts, estate settlement, and investment agency and charitable management. It operates a network of 153 branch locations, including 68 in the state of Washington, 59 in Oregon, 15 in Idaho, and 11 in California. The company was founded in 1993 and is headquartered in Tacoma, Washington.</t>
  </si>
  <si>
    <t>Tacoma Area (Primary);
United States and Canada (Primary);
United States of America (Primary);
Washington (Primary);
West Coast (Primary);
Colorado;
Glenwood Springs Area;
Mountain;
Oregon;
Portland Area;
Seattle Area</t>
  </si>
  <si>
    <t>Chinachem Group Co. Ltd. operates as a property developer in Hong Kong. It develops, sales, and leases residential, commercial, retail, and industrial buildings, as well as operates and manages hotels. The company also engages in property management and entertainment business. The company was founded in 1974 and is based in Tsuen Wan, Hong Kong.</t>
  </si>
  <si>
    <t>Asia / Pacific (Primary);
Asia / Pacific Developed Markets (Primary);
Hong Kong  (Primary);
New Territories (Primary)</t>
  </si>
  <si>
    <t>Manila Water Company, Inc., together with its subsidiaries, provides water treatment, water distribution, sewerage, and sanitation services to residential, semi-business, commercial, and industrial customers in the Philippines and internationally. It also offers integrated used water, pipework, engineering, procurement, and management services; water in Metro Manila; and bulk water in the province of Cebu. The company provides its services to approximately six million people in the East Zone encompassing 23 cities and municipalities, including Makati, Mandaluyong, Pasig, Pateros, San Juan, Taguig, Marikina, Quezon City, and Manila, as well as Rizal towns comprising Angono, Antipolo, Baras, Binangonan, Cainta, Cardona, Jala-Jala, Morong, Pililia, Rodriguez, San Mateo, Tanay, Taytay, and Teresa. Manila Water Company, Inc. was incorporated in 1997 and is based in Quezon City, the Philippines.</t>
  </si>
  <si>
    <t>Segment Adjustment: .3 (.1%);
Manila Concession and Head Office: 280.5 (76.7%);
Domestic Subsidiaries: 85.0 (23.2%)</t>
  </si>
  <si>
    <t>Water Utilities</t>
  </si>
  <si>
    <t>Sewage Treatment Systems (Primary); Utilities (Primary); Utilities (Primary); Waste Water Treatment (Primary); Water Supply (Primary); Water Utilities (Primary); Water Utilities (Primary); Capital Goods; Commercial and Professional Services; Commercial Services and Supplies; Construction and Engineering; Construction and Engineering; Construction Support Services; Engineering and Surveying Services; Engineering Services; Environmental and Facilities Services; General Management Services; Industrials; Office Services and Supplies; Sanitary Services; Specialty Contract Work</t>
  </si>
  <si>
    <t>Prime Metroline Transit Corporation through its subsidiaries owns and operates hotel and casino. The company was incorporated in 2010 and is based in Philippines.</t>
  </si>
  <si>
    <t>Tunisie Valeurs Société anonyme operates as a financial services company in Tunisia. It offers asset management services; securities brokerage and electronic securities trading services, as well as access to auctions on government bonds; and corporate finance and advisory services, such as valuation and fundraising services, as well as financial restructuring and merger and acquisition services. The company was founded in 1991 and is based in Tunis, Tunisia. As of March 26, 2020, Tunisie Valeurs Société anonyme operates as a subsidiary of Banque Internationale Arabe de Tunisie Société anonyme.</t>
  </si>
  <si>
    <t>Capital Markets (Primary); Diversified Financials (Primary); Financials (Primary); Investment Banking (Primary); Investment Banking and Brokerage (Primary); Merger and Acquisition Advisory Services (Primary); Online Security Brokers and Dealers (Primary); Securities and Commodities Markets Services (Primary); Security Brokers (Primary); Security Brokers and Dealers (Primary); Security Underwriting Services (Primary); Asset Management and Custody Banks</t>
  </si>
  <si>
    <t>Africa / Middle East (Primary); North Africa (Primary); Tunisia (Primary)</t>
  </si>
  <si>
    <t>Banque Internationale Arabe de Tunisie Société anonyme provides various banking products and services in Tunisia. The company offers accounts and deposits, savings, investments, consumer loans, mortgages, insurance, financing of the bank, investment, financing of the operating cycle, and international operation products and services; and operational support to the activities of large companies and institutional investors, as well as corporate and investment, various everyday banking services. It also engages in the capital market, corporate finance, capital investment, and the other financial activities, as well as provision of web and mobile banking, self-service space, ATM, and customer relations center services. In addition, the company offers asset management and brokerage, consulting, debt recovery, and money transfer services; operates hotels and golf courses; and engages in the real estate development activity. The company serves individuals, Tunisians living abroad, professionals, SMEs, large companies, institutions, and investors. It operates a network of approximately 205 branches. Banque Internationale Arabe de Tunisie Société anonyme was founded in 1976 and is headquartered in Tunis, Tunisia.</t>
  </si>
  <si>
    <t>Africa / Middle East (Primary);
North Africa (Primary);
Tunisia (Primary)</t>
  </si>
  <si>
    <t>Raysum Co., Ltd. engages in the real estate investment business in Japan. It also operates community hostels; and a specialized surgery center that offers medical care services to assist the elderly. The company was formerly known as Recrm Research Co., Ltd. and changed its name to Raysum Co., Ltd. in 2008. Raysum Co., Ltd. was founded in 1992 and is based in Tokyo, Japan. As of November 4, 2022, Raysum Co., Ltd. operates as a subsidiary of Rays Company (HongKong) Limited.</t>
  </si>
  <si>
    <t>Asset Value Creation Business: 420.0 (90.1%);
Improve Asset Value Business: 32.6 (7.0%);
Future Value Creation Business: 13.8 (3.0%)</t>
  </si>
  <si>
    <t>Japan: 465.5 (100.0%)</t>
  </si>
  <si>
    <t>Diversified Real Estate Activities (Primary); Real Estate (Primary); Real Estate (Primary); Real Estate Management and Development (Primary); Assisted Living Facilities and Services; Health Care; Health Care Equipment and Services; Health Care Facilities; Health Care Providers and Services; Real Estate Operating Companies; Real Estate Operators And Lessors</t>
  </si>
  <si>
    <t>Rays Company (HongKong) Limited was incorporated in 2017 and is based in Central, Hong Kong. As of September 20, 2022, Rays Company (HongKong) Limited operates as a subsidiary of RS Company Ltd.</t>
  </si>
  <si>
    <t>As of January 18, 2022, China Infrastructure &amp; Logistics Group Ltd. operates as a subsidiary of Hubei Port Group Company Limited.</t>
  </si>
  <si>
    <t>Terminal &amp; Related Business: 16.5 (49.8%);
Integrated Logistics Business: 7.1 (21.3%);
Property Business: 1.9 (5.8%);
Supply Chain Management and Trading Business: 7.7 (23.2%)</t>
  </si>
  <si>
    <t>People's Republic of China (PRC): 32.5 (100.0%)</t>
  </si>
  <si>
    <t>Industrials (Primary); Marine Ports and Services (Primary); Transportation (Primary); Transportation Infrastructure (Primary); Air Freight and Logistics; Air Freight and Logistics; Capital Goods; Capital Markets; Commercial and Professional Services; Commercial Services and Supplies; Construction and Engineering; Construction and Engineering; Consulting Services; Diversified Financials; Diversified Support Services; Financials; General Management Services; Heavy Construction; Investment Banking and Brokerage; Office Services and Supplies; Professional Services; Real Estate; Real Estate; Real Estate Management and Development; Real Estate Operating Companies; Real Estate Operators And Lessors; Research and Consulting Services; Securities and Commodities Markets Services; Trading Companies and Distributors; Trading Companies and Distributors; Warehousing and Storage</t>
  </si>
  <si>
    <t>Wuhan Port and Shipping Development Group Co.,Ltd. engages in the asset management, leasing, port handling, storage, transportation, repair, and cleaning businesses in China. It is also involved in the investment in port development and construction projects, and real estates; real estate leasing; property management; underwater construction; salvage of sunken ships; infrastructure construction, investment, operation, and management; road and water transportation; and yellow sand management activities, as well as provides economic information consulting, catering, conference and exhibition, property, parking, ship and mechanical equipment repairing, and metal structure processing services. In addition, the company engages in the department stores and steel ore businesses; and sale of petroleum products, coal, auto parts, ship parts, machinery, electronic products, communication equipment and accessories, building materials, decorative materials, metal materials, and knitting textile products. Wuhan Port and Shipping Development Group Co.,Ltd. was incorporated in 2015 and is based in Wuhan, China.</t>
  </si>
  <si>
    <t>Asia / Pacific (Primary);
Asia / Pacific Emerging Markets (Primary);
China  (Primary);
Far East (Primary);
Hubei Province (Primary)</t>
  </si>
  <si>
    <t>China Tongshang Investment Group Limited
China Tongshang Investment Group Limited, through its subsidiary, operates as an investment holding company that develops, operates, and manages container and other ports in China. China Tongshang Investment Group Limited was formerly known as Zall Infrastructure Investments Company Limited. The company is based in BVI. China Tongshang Investment Group Limited operates as a subsidiary of Zall Holding Co., Ltd.
Zall Holding Co., Ltd.
Zall Holding Co., Ltd. was incorporated in 2007 and is based in China.</t>
  </si>
  <si>
    <t>China Tongshang Investment Group Limited (British Virgin Islands (Primary); Caribbean (Primary); Latin America and Caribbean (Primary));
Zall Holding Co., Ltd. (Asia / Pacific (Primary); Asia / Pacific Emerging Markets (Primary); China  (Primary); Far East (Primary); British Virgin Islands; Caribbean; Latin America and Caribbean)</t>
  </si>
  <si>
    <t>Banco Modal S.A. provides various digital banking products and services in Brazil. It offers various investment options, structuring and distribution securities, financial intermediation, and foreign exchange products, as well as hedge transactions for customers. The company also provides advisory and consulting services for marketable securities; and invests in the real estate sector. Banco Modal S.A. was founded in 1995 and is headquartered in Rio de Janeiro, Brazil.</t>
  </si>
  <si>
    <t>Modalmais: 154.1 (100.0%)</t>
  </si>
  <si>
    <t>Brazil: 154.1 (100.0%)</t>
  </si>
  <si>
    <t>Capital Markets (Primary); Diversified Financials (Primary); Financials (Primary); Investment Banking (Primary); Investment Banking and Brokerage (Primary); Securities and Commodities Markets Services (Primary); Asset Management and Custody Banks; Banks; Banks; Diversified Banks; Diversified Commercial Banks; Real Estate; Real Estate; Real Estate Management and Development; Real Estate Operating Companies; Real Estate Operators And Lessors</t>
  </si>
  <si>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Xpeed,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private equity, structured products, credit cards, loan operations, life insurance, pension plans, real-estate investment funds, and others. The company was founded in 2001 and is based in São Paulo, Brazil.</t>
  </si>
  <si>
    <t>As of July 31, 2020, SB One Bancorp was acquired by Provident Financial Services, Inc.. 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mortgage, home equity, and personal loans. The company also operates as a full service general insurance agency, which offers commercial and personal lines of insurance. It operates seven branches located in Sussex County, New Jersey; two branches in Essex County, New Jersey; one branch in Warren County, New Jersey; one branch in Bergen County, New Jersey; one branch in Middlesex County, New Jersey; one branch in Union County, New Jersey; and one branch in Queens County, New York. The company was formerly known as Sussex Bancorp and changed its name to SB One Bancorp in April 2018. SB One Bancorp was founded in 1975 and is based in Paramus, New Jersey.</t>
  </si>
  <si>
    <t>Hackensack Area (Primary); New Jersey (Primary); Northeast (Primary); United States and Canada (Primary); United States of America (Primary)</t>
  </si>
  <si>
    <t>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t>
  </si>
  <si>
    <t>Instituto Hermes Pardini S.A., together with its subsidiaries, provides medical, dental, laboratory research, clinical analysis, and supplementary diagnostic and therapeutic services in Brazil. It offers clinical analysis tests, diagnostic imaging, vaccines, check-ups, and other diagnostic services through 124 centers in the states of Minas Gerais, Goiás, São Paulo, and Rio de Janeiro. The company also provides lab-to-lab services, such as specialized tests for other laboratories, as well as consulting, training, and support services for its customers. It primarily operates through eight brands, which include Hermes Pardini, Progenética, Diagnóstika, Biocod, DLE, Labfar, Toxicologia Pardini, and Solução. The company serves hospitals, clinics, laboratories, and other companies in the health care sector. Instituto Hermes Pardini S.A. was founded in 1959 and is headquartered in Belo Horizonte, Brazil.</t>
  </si>
  <si>
    <t>Auxiliary Diagnostic Support Services: 382.3 (100.0%)</t>
  </si>
  <si>
    <t>Brazil: 382.3 (100.0%)</t>
  </si>
  <si>
    <t>Dental Services (Primary); Diagnostic Imaging Centers (Primary); Health Care (Primary); Health Care Equipment and Services (Primary); Health Care Providers and Services (Primary); Health Care Services (Primary); Medical Laboratory Services (Primary); Commercial and Professional Services; Consulting Services; Industrials; Pharmaceutical Products; Pharmaceuticals; Pharmaceuticals; Pharmaceuticals, Biotechnology and Life Sciences; Professional Services; Research and Consulting Services; Vaccines</t>
  </si>
  <si>
    <t>Brazil (Primary); Latin America and Caribbean (Primary); Minas Gerais (Primary); South America (Primary)</t>
  </si>
  <si>
    <t>Fleury S.A., together with its subsidiaries, provides medical services in the diagnostic, treatment, clinical analysis, health management, medical care, orthopedics, and ophthalmology areas in Brazil. The company operates through three segments: Diagnostic Medicine, Integrated Medicine, and Dental. It provides laboratory and image exam, diagnostic information, check-up and reference laboratory, genomics, clinic day, center of infusions, dental imaging exam, dental radiology, and diagnostic imaging services. The company also offers Saúde I, a digital healthcare platform that provides services, including teleconsultations, medical, diagnostic medicine exams, and procedures; and corporate solutions and face-to-face primary care, as well as solutions for physicians with digital office and medical education. It operates 284 customer service units and 31 hospital-based units under the Labs a+, Felippe Mattoso, Lafe, Fleury, a+SP, CIP, Moacir Cunha, Vita, inlab, Weinmann, Serdil, a+ and Diagmax, a+, IRN / CPC, Diagnosis a+, a+BA, and Pretti and Bioclinic brand names. The company was founded in 1926 and is headquartered in São Paulo, Brazil.</t>
  </si>
  <si>
    <t>Uniden Holdings Corporation (TSE:6815)</t>
  </si>
  <si>
    <t>TSE:6815</t>
  </si>
  <si>
    <t>Uniden Holdings Corporation engages in the manufacture and sale of telecommunications equipment in Japan, the United States, Europe, Australia, and internationally. The company offers wireless communication devices, including radio scanners, CB radios, UHF CB radios, marine radios, video surveillance equipment, radar detectors, and dash cams; telecommunication equipment, such as cordless telephones; and digital appliances under the Uniden brand. It also buys, manages, and sells investment, commercial, and residential properties. The company was formerly known as Uniden Corporation and changed its name to Uniden Holdings Corporation in July 2015. Uniden Holdings Corporation was incorporated in 1947 and is headquartered in Tokyo, Japan. As of August 8, 2022, Uniden Holdings Corporation operates as a subsidiary of Valencia K.K..</t>
  </si>
  <si>
    <t>Communications Equipment (Primary); Communications Equipment (Primary); Cordless Telephones (Primary); Information Technology (Primary); Technology Hardware and Equipment (Primary); Telephone and Telecommunications Equipment (Primary); Telephone Equipment (Primary); Wireline Telephone Equipment (Primary); Audio Equipment; Consumer Discretionary; Consumer Durables and Apparel; Consumer Electronics; Household Appliances; Household Durables; Nonresidential Property Managers; Radar Detectors; Radios; Real Estate; Real Estate; Real Estate Agents And Brokers; Real Estate Management and Development; Real Estate Management Services; Real Estate Operating Companies; Real Estate Services; Residential Property Managers; Security and Alarm Systems; Security Cameras</t>
  </si>
  <si>
    <t>Valencia K.K. acquires and owns stock certificates. The company was incorporated in 2022 and is based in Tokyo, Japan. Valencia K.K. operates as a subsidiary of Cornwall Valencia Holding (Cayman) LP.</t>
  </si>
  <si>
    <t>As of January 12, 2022, AlAhli Takaful Company was acquired by Arabian Shield Cooperative Insurance Company. AlAhli Takaful Company provides protection and saving insurance products through insurance solutions for individuals and groups in the Kingdom of Saudi Arabia. The company operates in two segments, Insurance-Individual and Insurance-Group Life. The Insurance-Individual segment offers life insurance products on an individual basis, including unit linked investment-oriented products. The Insurance-Group Life segment provides life protection programs to the members of organizations on a group basis; and credit’s protection benefits in respect of personal loan given by financing organization. This segment also offers protection benefits in respect of various credit facilities other than personal loans extended by the financing organizations to its customers. The company was incorporated in 2007 and is headquartered in Jeddah, the Kingdom of Saudi Arabia.</t>
  </si>
  <si>
    <t>Financials (Primary); Insurance (Primary); Insurance (Primary); Multi-line Insurance (Primary); Life and Health Insurance; Life Insurance</t>
  </si>
  <si>
    <t>Arabian Shield Cooperative Insurance Company provides various insurance products to companies and individuals in the Kingdom of Saudi Arabia. It offers medical, motor, property, engineering, marine, liability, accident, casualty, protection and saving, travel, and medical malpractice insurance, as well as reinsurance products. The company was founded in 1998 and is headquartered in Riyadh, the Kingdom of Saudi Arabia.</t>
  </si>
  <si>
    <t>BOC Kenya Plc, together with its subsidiaries, manufactures and sells industrial and medical gases, and welding products in Kenya, Tanzania, and Uganda. The company offers liquid oxygen, liquid nitrogen, and liquefied petroleum gas (LPG), as well as special gas mixtures. It also provides oxygen, nitrogen, argon, rare gases, carbon dioxide, helium, hydrogen, electronic gases, specialty gases, acetylene, and other general gases. The company also provides engineering services comprising construction of medical and other gas pipelines; installation of LPG tanks and pipelines; and installation of industrial gas storage and pipelines and related maintenance services, as well as supplies medical equipment. BOC Kenya Plc offers its products and services to public and private hospitals, food processors, civil and mechanical engineering contractors, motor vehicle body builders, hotels and restaurants, small and medium enterprises, and informal business sectors. The company was founded in 1886 and is headquartered in Nairobi, Kenya. BOC Kenya Plc is a subsidiary of BOC Holdings UK.</t>
  </si>
  <si>
    <t>Production and Sale of Gases and Welding Products: 12.2 (100.0%)</t>
  </si>
  <si>
    <t>Uganda: .1 (.5%);
Tanzania: .0 (.1%);
Kenya: 12.2 (99.4%)</t>
  </si>
  <si>
    <t>Industrial Gases</t>
  </si>
  <si>
    <t>Chemicals (Primary); Industrial Gases (Primary); Materials (Primary); Materials (Primary); Nitrogen  (Primary); Oxygen (Primary); Capital Goods; Construction and Engineering; Construction and Engineering; Construction Support Services; Engineering and Surveying Services; Engineering Services; Health Care; Health Care Distributors; Health Care Equipment and Services; Health Care Providers and Services; Healthcare Equipment Distribution; Heavy Construction; Industrial Machinery; Industrial Nonbuilding Structures Construction; Industrials; Machinery; Metalworking Machinery and Equipment; Nonbuilding Structures Construction; Welding and Soldering Equipment</t>
  </si>
  <si>
    <t>Africa / Middle East (Primary); Kenya (Primary); Sub-Saharan Africa (Primary)</t>
  </si>
  <si>
    <t>Carbacid Investments plc, together with its subsidiaries, engages in production, processing, and marketing of carbon dioxide gas in Kenya. The company operates through Trading and Investments segments. It also invests in properties, shares and bonds, and financial assets. The company is based in Nairobi, Kenya.</t>
  </si>
  <si>
    <t>Africa / Middle East (Primary);
Kenya (Primary);
Sub-Saharan Africa (Primary)</t>
  </si>
  <si>
    <t>Allied Storage Limited
Allied Storage Limited is based in Kenya.
B O C Holdings
B O C Holdings was founded in 1926 and is headquartered in Guildford, United Kingdom. B O C Holdings operates as a subsidiary of The BOC Group Limited.
Best Investment Decisions Ltd
Best Investment Decisions Ltd is headquartered in Nairobi, Kenya.
Saraj Properties Limited
Saraj Properties Limited is based in Kenya.</t>
  </si>
  <si>
    <t>Allied Storage Limited (Africa / Middle East (Primary); Kenya (Primary); Sub-Saharan Africa (Primary));
B O C Holdings (England (Primary); Europe (Primary); European Developed Markets (Primary); Surrey (Primary); United Kingdom (Primary));
Best Investment Decisions Ltd (Africa / Middle East (Primary); Kenya (Primary); Sub-Saharan Africa (Primary));
Saraj Properties Limited (Africa / Middle East (Primary); Kenya (Primary); Sub-Saharan Africa (Primary))</t>
  </si>
  <si>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communication; and creative and digital services. The company provides its services to property, energy, transport, water, defense and government service, and resources sectors. RPS Group plc was founded in 1970 and is headquartered in Abingdon, the United Kingdom.</t>
  </si>
  <si>
    <t>Energy: 97.2 (15.7%);
Australia Asia Pacific (AAP): 140.3 (22.6%);
North America: 44.1 (7.1%);
Consulting - UK and Ireland: 147.5 (23.8%);
Services - UK and Netherlands: 107.8 (17.4%);
Norway: 82.8 (13.4%)</t>
  </si>
  <si>
    <t>Commercial and Professional Services (Primary); Commercial Services and Supplies (Primary); Environmental and Facilities Services (Primary); Environmental Consulting (Primary); Industrials (Primary); Capital Goods; Construction and Engineering; Construction and Engineering; Construction Management Services; Construction Support Services; Consulting Services; Diversified Support Services; Energy; Energy; Energy Equipment and Services; Management Consulting Services; Oil and Gas Equipment and Services; Oil and Gas Field Services; Professional Services; Research and Consulting Services; Scientific and Related Consulting Services; Urban Planners and Industrial Development Organizations</t>
  </si>
  <si>
    <t>England (Primary); Europe (Primary); European Developed Markets (Primary); Oxfordshire (Primary); United Kingdom (Primary); Cheshire</t>
  </si>
  <si>
    <t>Tetra Tech, Inc. provides consulting and engineering services worldwide.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This segment serves natural resources, energy, and utilities markets, as well as sustainable infrastructure master planning and engineering design markets. Tetra Tech, Inc. was founded in 1966 and is headquartered in Pasadena, California.</t>
  </si>
  <si>
    <t>California (Primary);
Los Angeles Area (Primary);
United States and Canada (Primary);
United States of America (Primary);
West Coast (Primary);
Delaware;
Great Lakes;
Massachusetts;
Midatlantic;
North Texas Area;
Northeast;
Northern Virginia Area;
Pennsylvania;
Pittsburgh Area;
Southwest;
Texas;
Virginia;
Worcester Area</t>
  </si>
  <si>
    <t>Aberforth Partners LLP
Aberforth Partners LLP is an employee owned investment manager. The firm launches and manages equity mutual funds for its clients. It invests in the public equity markets of the United Kingdom. The firm employs a fundamental analysis to make its investments. Aberforth Partners LLP was founded in 1990 and is based in Edinburgh, United Kingdom with an additional office at London, United Kingdom.
Artemis Investment Management LLP
Artemis Investment Management LLP is a privately owned investment manager. The firm invests in public equity, fixed income, and commodities markets. It manages separate client focused portfolios. The firm launches and manages equity mutual funds. It also manages fixed income, balanced, and multi-asset funds. The firm manages hedge funds and venture capital trusts. It was founded in 1997 and is based in London, United Kingdom with an additional office in Edinburgh, United Kingdom.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
RWC Asset Management LLP
RWC Asset Management LLP is a privately owned investment manager. The firm provides its services to pooled investment vehicles. It manages separate client-focused portfolios. The firm also manages equity and fixed income mutual funds. It invests in public equity and fixed income markets. The firm obtains external research to complement its in-house research. The firm was founded in December 2007 and is based in London, United Kingdom. RWC Asset Management LLP operates as a subsidiary of RWC Partners Limited.
The Wellcome Trust Limited
The Wellcome Trust Limited operates as a trustee of the Wellcome Trust and offers funding schemes in the areas of mental health, infectious disease, climate and health, and discovery research. The institution was incorporated in 1992 and is based in London, United Kingdom.</t>
  </si>
  <si>
    <t>Aberforth Partners LLP (Europe (Primary); European Developed Markets (Primary); Midlothian (Primary); Scotland (Primary); United Kingdom (Primary); England; Greater London);
Artemis Investment Management LLP (England (Primary); Europe (Primary); European Developed Markets (Primary); Greater London (Primary); United Kingdom (Primary));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
RWC Asset Management LLP (England (Primary); Europe (Primary); European Developed Markets (Primary); Greater London (Primary); United Kingdom (Primary));
The Wellcome Trust Limited (England (Primary); Europe (Primary); European Developed Markets (Primary); Greater London (Primary); United Kingdom (Primary))</t>
  </si>
  <si>
    <t>Biotest Aktiengesellschaft develops, manufactures, and sells biological medicines in Germany and internationally. It operates through Therapy, Plasma &amp; Services, and Other segments. The company offers its products in hematology, clinical immunology, and intensive care medicine areas. Its products include Haemoctin and Vihuma for the treatment of haemophilia A acute therapy and prophylaxis; and Haemonine for haemophilia B acute therapy and prophylaxis. The company’s products also comprise Cytotect CP biotest for cytomegalovirus infections; Fovepta for hepatitis B prophylaxis in neonates; Hepatect for prophylaxis of hepatitis B reinfection; Intratect and IgG Next Genration for primary immune and secondary antibody deficiency syndromes and autoimmune diseases, as well as neurological indications; Varitect for the treatment of varicella zoster virus infections; and Zutectra for hepatitis B re-infection prophylaxis after liver transplantation. In addition, it provides Albiomin and Biseko to restore and maintain circulating blood volume; Cofact for the treatment of clotting factors deficiency; Fibrinogen to treat congenital fibrinogen deficiency; Trimodulin for the community-acquired pneumonia and COVID-19; and Pentaglobin to treat bacterial infections. The company was formerly known as Biotest Serum-Institut GmbH and changed its name to Biotest Aktiengesellschaft in 1986. The company was founded in 1946 and is headquartered in Dreieich, Germany. As of January 21, 2022, Biotest Aktiengesellschaft operates as a subsidiary of Grifols, S.A.</t>
  </si>
  <si>
    <t>Therapy: 478.9 (89.7%);
Plasma &amp; Services: 48.3 (9.0%);
Other: 6.9 (1.3%)</t>
  </si>
  <si>
    <t>Segment Adjustment: 119.3 (22.3%);
Central Europe: 206.6 (38.7%);
Intercontinental: 93.6 (17.5%);
Middle East, Africa and France: 114.7 (21.5%)</t>
  </si>
  <si>
    <t>Biological Products (Primary); Biotechnology (Primary); Biotechnology (Primary); Health Care (Primary); Pharmaceuticals, Biotechnology and Life Sciences (Primary); Anti-infective Drugs; Hematologic Drugs; Pharmaceutical Products; Pharmaceuticals; Pharmaceuticals</t>
  </si>
  <si>
    <t>Europe (Primary); European Developed Markets (Primary); Germany (Primary); Hessen (Primary)</t>
  </si>
  <si>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</si>
  <si>
    <t>Catalonia (Primary);
Europe (Primary);
European Developed Markets (Primary);
Spain (Primary)</t>
  </si>
  <si>
    <t>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and HPLC fittings, as well as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t>
  </si>
  <si>
    <t>Life Science: 21.9 (28.8%);
Orthopedics: 26.9 (35.5%);
Dental: 27.1 (35.7%)</t>
  </si>
  <si>
    <t>Assistive and Corrective Equipment for People with Disabilities (Primary); Dental Care Equipment (Primary); Health Care (Primary); Health Care Equipment (Primary); Health Care Equipment and Services (Primary); Health Care Equipment and Supplies (Primary); Medical Equipment (Primary); Orthopedic Devices (Primary); Prosthetics and Parts (Primary); Therapeutic Devices (Primary); Health Care Providers and Services; Health Care Services</t>
  </si>
  <si>
    <t>TA Associates Management, L.P., formerly known as TA Associates, Inc., is a private equity and venture capital firm specializing in equity and debt capital, mezzanine, management buyouts, PIPES, turnaround, minority recapitalization, leveraged recapitalization or liquidity with leverage for shareholders, purchasing stocks from owners, expansion, growth capital and working capital for growth, mid-market, subordinated debt, and financing acquisition in middle market and mature companies. The firm primarily invests in private companies globally with a focus on technology, technology-based services, payment technology, investment and wealth management, payment technology and processing, consumer and retail, Health &amp; Wellness, Pharma, pharma service, payor, payor service, healthcare IT, medical technology, healthcare providers, life science tools, vertical brands, wholesale branded goods, Ecommerce, direct to consumer, energy, Semiconductor, systems, software, telecommunication, investment management, education, online, internet and internet infrastructure, technology service, financial technology, command control and communication equipment, business to business, consumer staples, computers, consumer services and products, media, software, restaurant, financial services, auto-related services, distribution, logistics, facility services, information services, insurance service, marketing service, outsourcing, business services, and healthcare businesses. The firm targets investments globally in companies based in Asia Pacific, Greater China, Korea, Norway, Sweden, Denmark, Germany, Indonesia, Australia, North America with a focus on the United States, Europe, Asia, Scandinavia, India, and other emerging markets. The firm typically invests between $5 million and $600 million in equity and between $10 million to $50 million in subordinated debt transactions in the companies with enterprise values between $50 million and $5000 million. Within India the firm invests between $45 million and $125 million. It can also make larger investments through its limited partners. The firm usually takes majority or minority positions (i.e., without voting control), seeking ownership control but never takes operating control of its portfolio companies. It seeks to act as the lead investor. The firm makes investments with other investment firms, strategic investors, and angel investors as well and prefers to acquire a board seat or a board level advisor seat in its portfolio companies. It typically exits its investments in five years through full sale or IPO. TA Associates Management, L.P. was founded in 1968 and is based in Boston, Massachusetts with additional offices in Austin, Texas; Menlo Park, California; Mumbai, India; Central, Hong Kong; and London, United Kingdom.</t>
  </si>
  <si>
    <r>
      <rPr>
        <sz val="8"/>
        <rFont val="Arial"/>
        <family val="2"/>
      </rPr>
      <t xml:space="preserve">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Asia / Pacific Emerging Markets;
Austin Area;
California;
Europe;
European Developed Markets;
Hong Kong ;
India ;
Indian Sub-Continent;
San Francisco Area;
Southwest;
Texas;
United Kingdom;
West Coast</t>
    </r>
  </si>
  <si>
    <t>Aktia Fund Management Company Ltd
Aktia Fund Management Company Ltd operates as a subsidiary of Aktia Bank PLC.
Aktia Nordic Micro Cap
Aktia Nordic Micro Cap is headquartered in Helsinki, Finland.
Bank Julius Baer &amp; Co. Ltd, Investment Arm
Bank Julius Baer &amp; Co. Ltd, Investment Arm is a principal investment firm based in Switzerland.
Lannebo Fonder AB
Lannebo Fonder AB is a privately owned investment manager. The firm manages funds for its clients. It invests in the Swedish fixed income securities and Swedish and global equities. The firm employs fundamental analysis for stock picking. Lannebo Fonder is based in Stockholm, Sweden.
Nordea Fonder AB
Nordea Fonder AB operates as a subsidiary of Nordea Investment Management AB.
Svolder AB (publ) (OM:SVOL B)
Svolder AB (publ) operates is a publicly owned investment manager. The firm operates as an investment trust. It invests in the shares of listed small and medium-size companies in Sweden.  Svolder AB (publ) was founded in June, 1993 and is based in Stockholm, Sweden.</t>
  </si>
  <si>
    <t>Aktia Fund Management Company Ltd (Europe (Primary); European Developed Markets (Primary); Finland (Primary); Uusimaa (Primary));
Aktia Nordic Micro Cap (Europe (Primary); European Developed Markets (Primary); Finland (Primary); Uusimaa (Primary));
Bank Julius Baer &amp; Co. Ltd, Investment Arm (Europe (Primary); European Developed Markets (Primary); Switzerland (Primary));
Cliens Kapitalförvaltning AB (Europe (Primary); European Developed Markets (Primary); Stockholm County (Primary); Sweden (Primary));
Lannebo Fonder AB (Europe (Primary); European Developed Markets (Primary); Stockholm County (Primary); Sweden (Primary));
Nordea Fonder AB (Europe (Primary); European Developed Markets (Primary); Stockholm County (Primary); Sweden (Primary));
Svolder AB (publ) (OM:SVOL B) (Europe (Primary); European Developed Markets (Primary); Stockholm County (Primary); Sweden (Primary))</t>
  </si>
  <si>
    <t>Svolder AB (publ) (OM:SVOL B) (622.0)</t>
  </si>
  <si>
    <t>Nova Empire Public Company Limited, together with its subsidiaries, manufactures, wholesales, and retails solar energy, wind energy, and other renewable energy in Thailand. The company was formerly known as Thailand Iron Works Public Company Limited and changed its name to Nova Empire Public Company Limited in January 2021. Nova Empire Public Company Limited was founded in 1958 and is headquartered in Bangkok, Thailand.</t>
  </si>
  <si>
    <t>Segment Adjustment: 10.2 (88.6%);
Solar Power: 1.3 (11.4%)</t>
  </si>
  <si>
    <t>Thailand: 11.5 (100.0%)</t>
  </si>
  <si>
    <t>Electric Power By Solar Energy (Primary); Electric Power By Wind Energy (Primary); Independent Power and Renewable Electricity Producers (Primary); Renewable Electricity (Primary); Utilities (Primary); Utilities (Primary); Independent Power Producers and Energy Traders</t>
  </si>
  <si>
    <r>
      <rPr>
        <sz val="8"/>
        <rFont val="Arial"/>
        <family val="2"/>
      </rPr>
      <t xml:space="preserve">Weber Inc., an outdoor cooking company, manufactures and distributes outdoor cooking products, accessories, consumables, and services in North America, Europe, Australia, and internationally. Its products include charcoal and gas grills, smokers, pellet and electric grills, and Weber Connect Smart Grilling Hub; and accessories, consumables, and services. The company sells its products through omni-channel network comprising wholesale, direct-to-consumer, and e-commerce channels. Weber Inc. was founded in 1952 and is headquartered in Palatine, Illinois.
</t>
    </r>
    <r>
      <rPr>
        <sz val="8"/>
        <color indexed="17"/>
        <rFont val="Arial"/>
        <family val="2"/>
      </rPr>
      <t>Mfg. of barbeque grills and accessories</t>
    </r>
  </si>
  <si>
    <t>Americas: 946.4 (53.5%);
EMEA: 671.8 (38.0%);
APAC: 150.4 (8.5%)</t>
  </si>
  <si>
    <t>Consumer Discretionary (Primary); Consumer Durables and Apparel (Primary); Cooking Equipment (Primary); Household Appliances (Primary); Household Durables (Primary); Indoor Grills (Primary); Kitchen Appliances (Primary); Outdoor Grills (Primary); Small Kitchen Appliances (Primary); Housewares and Specialties; Internet and Direct Marketing Retail; Internet and Direct Marketing Retail; Kitchen Housewares; Online Household Product Retail; Online Housewares Retail; Online Specialty Retail; Retailing</t>
  </si>
  <si>
    <r>
      <rPr>
        <sz val="8"/>
        <rFont val="Arial"/>
        <family val="2"/>
      </rPr>
      <t xml:space="preserve">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Palatine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Palatine Area</t>
    </r>
  </si>
  <si>
    <t>BDT Capital Partners, LLC is a private equity arm of Bdt Partners, L.P. The firm is merchant bank and provides long-term capital to family-owned and entrepreneurial businesses. The firm’s affiliate, BDT &amp; Company, provides strategic and advisory services to family and founder-led companies. It also co-invests. The firm seeks to invest mainly in North America along with Europe, Latin America, and Caribbean. It prefers to take both majority and minority stake. BDT Capital Partners, LLC was founded in 2009 and is headquartered in Chicago, Illinois with additional offices in New York, California, England, and Germany.</t>
  </si>
  <si>
    <t>Chicago Area (Primary);
Great Lakes (Primary);
Illinois (Primary);
United States and Canada (Primary);
United States of America (Primary);
New York;
Northeast</t>
  </si>
  <si>
    <t>Greenlam Industries Limited (BSE:538979)</t>
  </si>
  <si>
    <t>HG Industries Limited engages in the manufacturing, marketing, and trading of paper, wood, and plastic based products in India. It offers plywood, laminates, decorative veneers, door sets, flooring, etc. The company was formerly known as Himalaya Granites Limited and changed its name to HG Industries Limited in July 2021. The company was incorporated in 1987 and is based in Tindivanam, India. HG Industries Limited is a subsidiary of Greenlam Industries Limited.</t>
  </si>
  <si>
    <t>Real Estate (Primary); Real Estate (Primary); Real Estate Management and Development (Primary); Real Estate Operating Companies (Primary); Building Products; Building Products; Capital Goods; Chemicals; Commodity Chemicals; Flooring; Forest Products; Industrials; Lumber Products; Materials; Materials; Paper and Forest Products; Paper Products; Plastic and Synthetic Resins; Plastic Products; Veneer, Plywood And Structural Wood Products</t>
  </si>
  <si>
    <t>Greenlam Industries Limited manufactures and sells laminates, decorative veneers, and their allied products in India and internationally. The company operates through Laminate &amp; Allied Products and Veneer &amp; Allied Products segments. It offers laminates for homes, kitchens, offices, or other premises; decorative and designer laminates for kitchen, wardrobe, doors, living room, office, or commercial spaces; compact laminates for restroom cubicles, lockers, furniture, panels, work tops, lab furniture, and facades; and laminates for exterior and interior claddings. It also provides melamine faced chip boards; decorative veneers; engineered wood flooring products; and engineered doors and door frames. The company offers its products under the Greenlam Laminates, New Mika, Decowood, Greenlam Sturdo, Greenlam Clads, Mikasa Floors, and Mikasa Doors &amp; Frames brand names. It serves institutions, and hospitality and health care sectors, and luxury retail and fast food chains. The company sells its products through a network of distributors, dealers, and retailers. Greenlam Industries Limited was founded in 1993 and is based in New Delhi, India.</t>
  </si>
  <si>
    <t>Asia / Pacific (Primary);
Asia / Pacific Emerging Markets (Primary);
India  (Primary);
Indian Sub-Continent (Primary)</t>
  </si>
  <si>
    <t>Farmers Bankshares, Inc. operates as the bank holding company for Farmers Bank that provides various banking products and services to small and mid-sized businesses, professionals, corporate executives, and entrepreneurs primarily in southeastern Virginia. The company offers personal and business checking and savings accounts. It also provides personal loans, including residential lot, construction, vehicle,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insurance agency services; credit and debit cards, and overdrafts; automatic teller machine, direct pay, safe deposit box, wire transfer, online cash management, merchant, and remote deposit capture services; and online and telephone banking services. It operates eight branches. The company was founded in 1919 and is headquartered in Windsor, Virginia.</t>
  </si>
  <si>
    <t>Banking: 25.5 (100.0%)</t>
  </si>
  <si>
    <t>United States: 25.5 (100.0%)</t>
  </si>
  <si>
    <t>Midatlantic (Primary); Norfolk Area (Primary); United States and Canada (Primary); United States of America (Primary); Virginia (Primary)</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</si>
  <si>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</si>
  <si>
    <t>Midatlantic (Primary);
Norfolk Area (Primary);
United States and Canada (Primary);
United States of America (Primary);
Virginia (Primary)</t>
  </si>
  <si>
    <t>PT Cahayaputra Asa Keramik Tbk designs, manufactures, distributes, and sells tiles in Indonesia. The company offers wall and floor ceramic tiles, and other products. It distributes its products in Europe, the United States, Canada, Australia, Africa, New Zealand, and other Asian countries. PT Cahayaputra Asa Keramik Tbk was incorporated in 1995 and is headquartered in Jakarta Selatan, Indonesia. As of October 19, 2022, PT Cahayaputra Asa Keramik Tbk operates as a subsidiary of PT Tancorp Bangun Indonesia.</t>
  </si>
  <si>
    <t>Building Products: 18.1 (100.0%)</t>
  </si>
  <si>
    <t>Indonesia: 18.1 (100.0%)</t>
  </si>
  <si>
    <t>Building Products (Primary); Building Products (Primary); Capital Goods (Primary); Industrials (Primary); Ceramic Floor Tile; Ceramic Wall Tile; Consumer Discretionary; Consumer Durables and Apparel; Floor Coverings; Home Furnishings; Household Durables; Wall Coverings</t>
  </si>
  <si>
    <t>PT Tancorp Bangun Indonesia, along with its subsidiaries, manufactures building materials. The company is based in Indonesia.</t>
  </si>
  <si>
    <t>Pt Marissi Idola Sumber Sejahtera is based in Jakarta Utara, Indonesia.</t>
  </si>
  <si>
    <t>Companhia de Locação das Américas engages in the rental of national and imported vehicles in Brazil. It is also involved in the purchase and resale of pre-owned vehicles; and fleet management and franchise management business. As of March 31, 2020, its fleet consisted of 169,149 vehicles. The company was founded in 2008 and is headquartered in São Paulo, Brazil.</t>
  </si>
  <si>
    <t>Fleet Management: 712.5 (52.4%);
Rent-A-Car (Including Franchises): 588.3 (43.2%);
Used Cars: 60.0 (4.4%)</t>
  </si>
  <si>
    <t>Brazil: 1,360.8 (100.0%)</t>
  </si>
  <si>
    <t>Industrials (Primary); Motor Vehicle Rental and Leasing (Primary); Road and Rail (Primary); Transportation (Primary); Trucking (Primary); Automotive Retail; Consumer Discretionary; Diversified Financial Services; Diversified Financials; Financials; Investment Services and Holding Companies; Motor Vehicle Retail; Multi-Sector Holdings; Patent Owners and Lessors; Retailing; Specialty Retail</t>
  </si>
  <si>
    <t>Localiza Rent a Car S.A. engages in car rental and franchising activities. The company is also involved in selling decommissioned cars; providing car parking services; and managing car-related claims for insurance companies. As of December 31, 2021, it operated a fleet of 273,233 cars, and 620 car rental agencies in Brazil and internationally. The company serves individuals, legal entities, and corporations. The company was founded in 1973 and is headquartered in Belo Horizonte, Brazil.</t>
  </si>
  <si>
    <t>Brazil (Primary);
Latin America and Caribbean (Primary);
Minas Gerais (Primary);
South America (Primary)</t>
  </si>
  <si>
    <t>Huckabee Architects Inc</t>
  </si>
  <si>
    <t>IQTR1792460818</t>
  </si>
  <si>
    <t>Huckabee Architects Inc provides architecture design and education services. The company was founded in 1967 and is based in Fort Worth, Texas.</t>
  </si>
  <si>
    <t>Insumos Agroquímicos S.A. engages in the sale and distribution of agrochemicals in Argentina. It offers adjuvants, fungicides, herbicides, insecticides, and growth regulators. The company was founded in 2002 and is based in Buenos Aires, Argentina.</t>
  </si>
  <si>
    <t>Agrochemicals: 44.1 (100.0%)</t>
  </si>
  <si>
    <t>Argentina: 44.1 (100.0%)</t>
  </si>
  <si>
    <t>Capital Goods (Primary); Chemical Distribution (Primary); Industrials (Primary); Trading Companies and Distributors (Primary); Trading Companies and Distributors (Primary)</t>
  </si>
  <si>
    <t>Argentina (Primary); Capital Federal (Primary); Latin America and Caribbean (Primary); South America (Primary)</t>
  </si>
  <si>
    <t>RASA Holding LLC operates as an investment company. The company was incorporated in 2016 and is based in Wilmington, Delaware. RASA Holding LLC operates as a subsidiary of Bioceres Crop Solutions Corp.</t>
  </si>
  <si>
    <t>Komercijalna banka a.d. provides various banking products and services to retail and corporate customers. The company offers current, savings, dinar, and foreign currency accounts; retail loans, including cash and refinancing, cars, and housing loans, as well as loans for pensioners; safe deposit box rental, payment card, bancassurance, and foreign currency services; and securities broker-dealer and custody bank services, and investment fund services. It also provides domestic and international payment services; and short term, working capital, revolving, investment, and export loans, as well as credit support for municipalities and loans from credit lines. In addition, the company offers dinar and foreign currency guarantees, letters of credit, account receivables redemption services, and currency risk protection instruments; and micro business products and services. As of December 31, 2021, it operated a network of 6 business centers, 3 divisions that work with small and medium enterprises, 1 branch, and 190 sub-branches in the territory of Serbia, Montenegro, and Bosnia and Herzegovina. Komercijalna banka a.d. was founded in 1970 and is headquartered in Belgrade, Serbia. Komercijalna banka a.d. is a subsidiary of Nova Ljubljanska Banka d.d.</t>
  </si>
  <si>
    <t>Banks (Primary); Banks (Primary); Diversified Banks (Primary); Diversified Commercial Banks (Primary); Financials (Primary); Asset Management and Custody Banks; Capital Markets; Diversified Financials; Investment Banking; Investment Banking and Brokerage; Investment Funds; Securities and Commodities Markets Services; Security Brokers and Dealers</t>
  </si>
  <si>
    <t>Europe (Primary); European Emerging Markets (Primary); Serbia (Primary)</t>
  </si>
  <si>
    <t>Nova Ljubljanska Banka d.d., together with its subsidiaries, provides various banking and financial services in Slovenia, South East Europe, and Western Europe. It operates through Retail Banking in Slovenia, Corporate and Investment Banking in Slovenia, Strategic Foreign Markets, Financial markets in Slovenia, Non-Core Members, and Other Activities segments. The company offers deposits and business accounts; savings and investment insurance; risk and health insurance; non-life insurance products, including car and home insurance; private banking services; real estate and asset management services; leasing services; financial services, including lending, cash management, payment, and capital markets’ advisory services; and investment banking and securities, liquidity management, treasury, and wholesale funding services. It operates through a network of 75 branch offices and 538 ATMs in Slovenia. The company was founded in 1889 and is headquartered in Ljubljana, Slovenia.</t>
  </si>
  <si>
    <t>Europe (Primary);
European Emerging Markets (Primary);
Slovenia (Primary)</t>
  </si>
  <si>
    <t>Cinese International Group Holdings Limited, an investment holding company, provides travel products and services in Canada and the United States. The company operates through four segments: Air Ticket Distribution, Travel Business Process Management, Travel Products and Services, and Other Business Process Management. The Air Ticket Distribution segment sells air tickets to travel agents and travelers; and issues air tickets on behalf of airlines. The Travel Business Process Management segment provides mid-office and back-office support services comprising air ticket transaction processing, customer contact, BSP/ARC settlement and reconciliation, software development, travel licensing, compliance, and other administrative services to travel agents. The Travel Products and Services segment designs, develops, and sells package tours, as well as other travel products and services to travel agents and travelers. The Other Business Process Management segment provides translation, customer contact, software support, agent, and other administrative services on behalf of a healthcare company. The company was formerly known as Cteh Inc. and changed its name to Cinese International Group Holdings Limited in November 2021. Cinese International Group Holdings Limited was founded in 1976 and is headquartered in Kowloon, Hong Kong.</t>
  </si>
  <si>
    <t>Segment Adjustment: 3.1 (35.7%);
Air Ticket Distribution: 1.3 (14.3%);
Travel Business Process Management: 4.4 (50.1%)</t>
  </si>
  <si>
    <t>Canada: 8.7 (99.0%);
United States: .1 (1.0%)</t>
  </si>
  <si>
    <t>Consumer Discretionary (Primary); Consumer Services (Primary); Hotels, Resorts and Cruise Lines (Primary); Hotels, Restaurants and Leisure (Primary); Tour Operators (Primary); Travel and Tourism Services (Primary); Data Processing and Outsourced Services; Information Technology; IT Services; Software and Services</t>
  </si>
  <si>
    <t>Veritas (India) Limited trades in and distributes polymers, paper and paper boards, rubber products, heavy distillates, and chemicals in India and internationally. The company also trades in and distributes metals and minerals, petrochemicals, petroleum, and fertilizers. In addition, it develops software products, as well as generates wind energy. The company was formerly known as Duroflex Engineering Limited and changed its name to Veritas (India) Limited in April 2009. Veritas (India) Limited was incorporated in 1985 and is headquartered in Mumbai, India.</t>
  </si>
  <si>
    <t>Power Generation: .0 (.0%);
Distribution &amp; Development: 120.6 (51.6%);
Warehousing: 113.2 (48.4%)</t>
  </si>
  <si>
    <t>Capital Goods (Primary); Chemical Distribution (Primary); Industrials (Primary); Paper and Forest Product Distribution (Primary); Trading Companies and Distributors (Primary); Trading Companies and Distributors (Primary); Development Consulting; Electric Power By Wind Energy; Independent Power and Renewable Electricity Producers; Information Technology; Information Technology (IT) Consulting; IT Consulting and Other Services; IT Services; Renewable Electricity; Services Outsourcing; Software and Services; Utilities; Utilities</t>
  </si>
  <si>
    <t>Swan Energy Limited engages in the textile, real estate, energy, and petrochemical businesses in India. The company operates through Textiles, Energy, and Property Development/Others segments. It manufactures and markets cotton and polyester textile products, such as cotton and other fabrics; and develops commercial and residential real estate properties. The company is also involved in the construction and operation of LNG import terminal at Jafrabad port area in the Amreli district of Gujarat with a total capacity of 10MMTPA. In addition, it engages in the trade of petrochemical products. The company was formerly known as Swan Mills Limited. Swan Energy Limited was incorporated in 1909 and is headquartered in Mumbai, India.</t>
  </si>
  <si>
    <t>As of April 1, 2021, Hitachi Capital Corporation was acquired by Mitsubishi HC Capital Inc. Hitachi Capital Corporation, together with its subsidiaries, provides a range of financial services in Japan, Europe, the Americas, China, and the ASEAN countries. It operates through two segments, Account Solution and Vendor Solution. The company offers financial, service, and commercialization solutions; and leasing services, installment sales, and sales finance for vendors. It also provides finance solutions for the furniture and home improvement sectors, auto loans, and vehicle loans; and leasing services for trucks, information communication equipment, industrial equipment, and medical devices, as well as offers inventory finance and factoring services. In addition, the company provides corporate finance services for information equipment, industrial machinery, and commercial facilities, as well as automobile and housing loans in the consumer finance segment; and business process outsourcing, risk management, and facility management services. Further, it is involved in the collection and management of receivables; food, beverage, and agricultural business; non-life insurance business; real estate development, management, and leasing business; and trust, power generation, and factoring businesses, as well as stocking and selling used vehicles. Capital Corporation was founded in 1957 and is headquartered in Tokyo, Japan.</t>
  </si>
  <si>
    <t>Consumer Finance (Primary); Consumer Finance (Primary); Diversified Financials (Primary); Financials (Primary); Agricultural Products; Asset Management and Custody Banks; Automotive Retail; Beverages; Business Credit Agencies; Capital Markets; Commercial and Professional Services; Commercial Services and Supplies; Consumer Discretionary; Consumer Staples; Credit Agencies; Data Processing and Outsourced Services; Debt Collection Services; Debt Management Services; Diversified Financial Services; Environmental and Facilities Services; Finance Leasing; Food Products; Food, Beverage and Tobacco; General Management Services; Independent Power and Renewable Electricity Producers; Independent Power Producers and Energy Traders; Industrials; Information Technology; Insurance; Insurance; Insurance Brokers; IT Services; Motor Vehicle Dealers (Used); Motor Vehicle Retail; Office Services and Supplies; Packaged Foods and Meats; Real Estate; Real Estate; Real Estate Development; Real Estate Management and Development; Real Estate Management Services; Real Estate Operating Companies; Real Estate Operators And Lessors; Retailing; Risk Management Services; Soft Drinks; Software and Services; Specialized Finance; Specialty Retail; Utilities; Utilities</t>
  </si>
  <si>
    <t>Asia / Pacific (Primary); Asia / Pacific Developed Markets (Primary); Japan  (Primary); Asia / Pacific Emerging Markets; Berkshire; England; Europe; European Developed Markets; Middlesex; South-East Asia; Thailand ; United Kingdom</t>
  </si>
  <si>
    <t>Mitsubishi HC Capital Inc., together with its subsidiaries, engages in the lease, installment sale, and other financing activities in Japan, North America, Europe, the Middle and Near East, Asia/Oceania, and internationally. The company operates through Customer Business, Account Solution, Vendor Solution, LIFE, Real Estate, Environment &amp; Renewable Energy, Aviation, Logistics, Mobility, and Others segments. It offers finance solutions for corporations, government agencies, and vendors; provides sales finance through collaboration with vendors; develops, operates, and leases logistics and commercial facilities; and engages in the community development, food, agriculture, living essentials industry, and non-life insurance businesses. The company also offers real estate securitization finance, as well as engages in the real estate investment, asset management, and leasing activities; and power generation through renewable energy, as well as provision of environment-related equipment leasing and financing services. In addition, it provides aircraft, aircraft engine, marine container, railway freight car, and auto leasing services; and medical equipment leasing and finance, and social infrastructure investment and finance services. Further, the company offers trust and settlement services. Mitsubishi HC Capital Inc. was incorporated in 1971 and is based in Tokyo, Japan.</t>
  </si>
  <si>
    <t>Asia / Pacific (Primary);
Asia / Pacific Developed Markets (Primary);
Japan  (Primary);
Asia / Pacific Emerging Markets;
California;
China ;
Far East;
Great Lakes;
Guangdong Province;
Hong Kong ;
Indonesia ;
Jakarta Raya;
Minnesota;
New York;
New York City Area;
Northeast;
Oregon;
Portland Area;
San Diego Area;
Singapore ;
South-East Asia;
Thailand ;
United States and Canada;
United States of America;
West Coast</t>
  </si>
  <si>
    <t>BNY GCM CLIENT ACCOUNT JPRD AC ISG (FE-AC)
BNY GCM CLIENT ACCOUNT JPRD AC ISG (FE-AC) is based in Japan.
Credit Suisse Securities (USA) LLC-SPCL. For ExCL. BEN
Credit Suisse Securities (USA) LLC-SPCL. For ExCL. BEN is based in USA.
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Hitachi, Ltd. (TSE:6501)
Hitachi, Ltd. provides information technology, energy, industry, mobility, and smart life solutions in Japan and internationally. The company offers information and telecommunication services, such as internet of things, storage systems, servers, software, ATMs, and scanners for manufacturing, communication, finance, healthcare and life science, energy and transportation, and distribution industries, as well as government and urban sectors; drone platform and unmanned aerial system traffic management solutions; infrastructure information systems; and consulting and system integration services. It also operates nuclear power plants, power grides, wind turbines, and power generation systems; provides energy and equipment management services; power semiconductors; elevators, escalators and moving sidewalk, and control elevator systems; and transportation systems. In addition, the company offers medical equipment for radiation therapy, In-vitro diagnosis, and regenerative medicines; automotive systems; home appliances; and water treatment solutions for water supply and sewage infrastructure, industrial water treatment, seawater desalination, and water recycling, as well as maintenance and repair services. Further, it manufactures and sales air and centrifugal compressors, blowers, electrical machinery control systems, fans, pumps, pharmaceutical manufacturing execution systems, induction motors, industrial computers and controllers, inverters, logistics and marking systems, IGBT drives, motors, nitrogen gas generators, rope and chain hoist, PCS, UPS, switches and breakers, steel systems, and transformers. Additionally, the company offers functional components and equipment, power electronic and magnetic materials, wires, and cable and related products; optical disk drives; and property management services. Hitachi, Ltd. was founded in 1910 and is headquartered in Tokyo, Japan.
JP Morgan Chase Bank 380684
JP MORGAN CHASE BANK 380684 is based in Japan.
Mitsubishi UFJ Financial Group, Inc. (TSE:8306)
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
State Street Bank &amp; Trust Company 505001
State Street Bank &amp; Trust Company 505001 is headquartered in Boston, Massachusetts.
The Goldman Sachs Group, Inc. (NYSE:GS)
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t>
  </si>
  <si>
    <t>BNY GCM CLIENT ACCOUNT JPRD AC ISG (FE-AC) (Asia / Pacific (Primary); Asia / Pacific Developed Markets (Primary); Japan  (Primary));
Credit Suisse Securities (USA) LLC-SPCL. For ExCL. BEN (United States and Canada (Primary); United States of America (Primary));
Custody Bank of Japan, Ltd. (Asia / Pacific (Primary); Asia / Pacific Developed Markets (Primary); Japan  (Primary));
Hitachi, Ltd. (TSE:6501) (Asia / Pacific (Primary); Asia / Pacific Developed Markets (Primary); Japan  (Primary); Australia ; Queensland; Singapore ; Tokyo);
JP Morgan Chase Bank 380684 (Asia / Pacific (Primary); Asia / Pacific Developed Markets (Primary); Japan  (Primary));
Mitsubishi UFJ Financial Group, Inc. (TSE:8306) (Asia / Pacific (Primary); Asia / Pacific Developed Markets (Primary); Japan  (Primary));
State Street Bank &amp; Trust Company 505001 (Boston Area (Primary); Massachusetts (Primary); Northeast (Primary); United States and Canada (Primary); United States of America (Primary));
The Goldman Sachs Group, Inc. (NYSE:GS) (New York (Primary); New York City Area (Primary); Northeast (Primary); United States and Canada (Primary); United States of America (Primary); Africa / Middle East; Asia / Pacific; Asia / Pacific Developed Markets; Asia / Pacific Emerging Markets; Australia ; Brazil; California; Canada; Chicago Area; Dallas Area; Delaware; England; Europe; European Developed Markets; European Emerging Markets; Germany; Great Lakes; Greater London; Hessen; Hong Kong ; Illinois; India ; Indian Sub-Continent; Japan ; Karnataka; Korea, South ; Latin America and Caribbean; Los Angeles Area; Maharashtra; Midatlantic; Middle East; New South Wales; North Texas Area; Ontario; Poland; Russia; San Francisco Area; São Paulo; Singapore ; South America; Southwest; Texas; Turkey ; United Kingdom; Victoria; West Coast);
The Master Trust Bank of Japan, Ltd. (Asia / Pacific (Primary); Asia / Pacific Developed Markets (Primary); Japan  (Primary))</t>
  </si>
  <si>
    <t>Hitachi, Ltd. (TSE:6501) (50,037.1); Mitsubishi UFJ Financial Group, Inc. (TSE:8306) (66,048.9); The Goldman Sachs Group, Inc. (NYSE:GS) (135,572.7)</t>
  </si>
  <si>
    <t>As of September 30, 2021, Tremont Mortgage Trust was acquired by RMR Mortgage Trust. 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t>
  </si>
  <si>
    <t>Mortgage REITs</t>
  </si>
  <si>
    <t>Diversified Financials (Primary); Financials (Primary); Mortgage Real Estate Investment Trusts (REITs) (Primary); Mortgage REITs (Primary)</t>
  </si>
  <si>
    <t>Brockton Area (Primary); Massachusetts (Primary); Northeast (Primary); United States and Canada (Primary); United States of America (Primary)</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</si>
  <si>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</si>
  <si>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Brockton Area (Primary);
Massachusetts (Primary);
Northeast (Primary);
United States and Canada (Primary);
United States of America (Primary)</t>
  </si>
  <si>
    <t xml:space="preserve">Tremont Realty Advisors LLC operates as a subsidiary of The RMR Group LLC. </t>
  </si>
  <si>
    <t>Consus Real Estate AG operates as a real estate developer in Germany. The company develops and rents residential and commercial properties. It also offers planning, construction, and building services, as well as complimentary services. The company is headquartered in Berlin, Germany. Consus Real Estate AG is a subsidiary of ADLER Group S.A.</t>
  </si>
  <si>
    <t>Real Estate (Primary); Real Estate (Primary); Real Estate Development (Primary); Real Estate Management and Development (Primary); Capital Goods; Construction and Engineering; Construction and Engineering; Construction Support Services; Industrials; Nonresidential Building Operators and Lessors; Real Estate Operating Companies; Real Estate Operators And Lessors; Residential Building Operators and Lessors</t>
  </si>
  <si>
    <t>Adler Group S.A., together with its subsidiaries, operates as a residential real estate company in Germany. It operates through Residential Property Management and Privatization segments. The company is involved in the rental and management of residential properties, including modernization and maintenance of residential properties, management of tenancy agreements, and marketing of residential units. It also engages in holding, operating, and selling commercial units; and the modernization, maintenance, and management of non-vacant units. The company was formerly known as ADO Properties S.A. and changed its name to Adler Group S.A. in October 2020. The company was founded in 2006 and is based in Senningerberg, Luxembourg.</t>
  </si>
  <si>
    <t>Aggregate Holdings S.A. is an investment holding company, engages in the real estate development. Aggregate Holdings S.A. was incorporated in 2015 and is based in Luxembourg, Luxembourg.</t>
  </si>
  <si>
    <t>CLASSYS Inc. provides medical aesthetics devices worldwide. Its products include SCIZER, that treats stubborn fat and body contouring; ULTRAFORMER III, a solution for sagging skin, fine lines and wrinkles, and body contouring and stubborn fat, as well as signs of aging; and CLATUU Alpha, which helps to treat body contouring and stubborn fats, and double chin and body; and TONURV that treats face and body, skin rejuvenation, pigmentation, and vascular malformations which is used by clinics, hospitals, and beauty salons. The company was founded in 2007 and is headquartered in Seoul, South Korea.</t>
  </si>
  <si>
    <t>Health Care (Primary); Health Care Equipment (Primary); Health Care Equipment and Services (Primary); Health Care Equipment and Supplies (Primary); Medical Equipment (Primary)</t>
  </si>
  <si>
    <t>Bain Capital, LP is private equity and venture capital firm. It also focuses on credit, public equity, and real estate asset classes. Bain Capital, LP was founded in 1984 and is based in Boston Massachusetts with additional offices across the United States, Asia, and Europe.</t>
  </si>
  <si>
    <r>
      <rPr>
        <sz val="8"/>
        <rFont val="Arial"/>
        <family val="2"/>
      </rPr>
      <t xml:space="preserve">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Asia / Pacific Emerging Markets;
Australia ;
Bavaria;
California;
Chicago Area;
China ;
Co. Dublin;
England;
Europe;
European Developed Markets;
Far East;
Germany;
Great Lakes;
Greater London;
Guangdong Province;
Haryana;
Hong Kong ;
Illinois;
India ;
Indian Sub-Continent;
Ireland;
Japan ;
Korea, South ;
Luxembourg;
Madrid;
Maharashtra;
New South Wales;
New York;
New York City Area;
Portugal;
San Francisco Area;
Singapore ;
Spain;
United Kingdom;
Victoria;
West Coast</t>
    </r>
  </si>
  <si>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</si>
  <si>
    <t>Acquiring and Processing Seismic Data: 33.7 (100.0%)</t>
  </si>
  <si>
    <t>United States: 17.9 (53.3%);
Canada: 15.7 (46.7%)</t>
  </si>
  <si>
    <t>Energy (Primary); Energy (Primary); Energy Equipment and Services (Primary); Oil and Gas Equipment and Services (Primary); Oil and Gas Field Services (Primary); Oil and Gas Geophysical Mapping and Surveying (Primary)</t>
  </si>
  <si>
    <t>Midland Area (Primary); Southwest (Primary); Texas (Primary); United States and Canada (Primary); United States of America (Primary)</t>
  </si>
  <si>
    <t>Wilks Brothers, LLC operates as an oil and gas equipment and services company. It is headquartered in Cisco, Texas.</t>
  </si>
  <si>
    <t>Evergreen Gaming Corporation (TSXV:TNA)</t>
  </si>
  <si>
    <t>TSXV:TNA</t>
  </si>
  <si>
    <t>Evergreen Gaming Corporation engages in the gaming operations in the United States. It operates The Riverside casino in Tukwila; Goldies Casino in Shoreline; and Chips and Palace casinos in Lakewood. The company’s casinos offer card games, such as Poker, Blackjack, Spanish 21, 4-Card Poker, PaiGow, and Baccarat; and pull tabs. It also operates bars and restaurants in its casinos. The company is based in Lakewood, Washington.</t>
  </si>
  <si>
    <t>Casinos: 52.2 (100.0%)</t>
  </si>
  <si>
    <t>United States: 52.2 (100.0%)</t>
  </si>
  <si>
    <t>Casinos (Primary); Casinos and Gaming (Primary); Consumer Discretionary (Primary); Consumer Services (Primary); Hotels, Restaurants and Leisure (Primary); Full Service Restaurants; Restaurants</t>
  </si>
  <si>
    <t>Tacoma Area (Primary); United States and Canada (Primary); United States of America (Primary); Washington (Primary); West Coast (Primary); Seattle Area</t>
  </si>
  <si>
    <t>Maverick Gaming LLC operates casinos that provides gaming, hospitality, and entertainment services. The company was founded in 2017 and is based in Las Vegas, Nevada.</t>
  </si>
  <si>
    <t>Las Vegas Area (Primary);
Nevada (Primary);
Southwest (Primary);
United States and Canada (Primary);
United States of America (Primary)</t>
  </si>
  <si>
    <t>Shalimar Agencies Limited deals in shares, bonds, and securities. The company was incorporated in 1981 and is based in Hyderabad, India. Shalimar Agencies Limited is a subsidiary of Quebec Tech Solutions Private Limited.</t>
  </si>
  <si>
    <t>IT Trailblazers Resources Private Limited, a technology organization, provides application development, cybersecurity, managed, Cloud, and digital transformation services, as well as contract staffing and workforce solutions. The company was founded in 1999 and is based in Hyderabad, India.</t>
  </si>
  <si>
    <t>Quebec Tech Solutions Private Limited was incorporated in 2017 and is based in Hyderabad, India.</t>
  </si>
  <si>
    <t>Andhra Pradesh (Primary);
Asia / Pacific (Primary);
Asia / Pacific Emerging Markets (Primary);
India  (Primary);
Indian Sub-Continent (Primary)</t>
  </si>
  <si>
    <t>Allsec Technologies Limited (BSE:532633)</t>
  </si>
  <si>
    <t>BSE:532633</t>
  </si>
  <si>
    <t>Quess Corp Limited (BSE:539978)</t>
  </si>
  <si>
    <t>IQTR1788972868</t>
  </si>
  <si>
    <t>Allsec Technologies Limited, through its subsidiaries, provides business process solutions in India. It operates through two segments, Digital Business Services and Human Resource Outsourcing. The company provides data verification, processing of orders received through telephone calls, telemarketing, monitoring quality of calls of other call centers, customer services, and human resource and payroll processing services; and time and attendance management, and statutory compliance support services. It also offers customer retention, relationship management comprising voice and non-voice processes, and lead generation services; customer experience management, credit risk management, finance and accounting outsourcing, title and mortgage, compliance, and insurance services, as well as healthcare solutions, including insurance verification, patient co-pay collection, documentation of visit, medical coding, demo and charge entry, claims submission, payment processing and posting, denial management, AR follow up and appeals, patient statements, and claims checking and error resolution; and technical support services. In addition, the company provides services for retail and e-commerce, such as inbound customer support, content moderation, seller support, account receivable, fraud prevention, and catalog management services. Further, it offers vouching, screening, and other services; and outsourced solutions in customer engagement, and sales and retention for businesses comprising BFSI, telecommunication, retail, healthcare, etc. Additionally, the company provides debt collection and consolidation, customer acquisition and induction, fraud and dispute resolution, KYC/onboarding/remediation, and back office services. Allsec Technologies Limited also exports its services. The company was incorporated in 1998 and is based in Chennai, India. Allsec Technologies Limited is a subsidiary of Conneqt Business Solutions Limited.</t>
  </si>
  <si>
    <t>Digital Business Services (DBS): 28.0 (64.8%);
Human Resource Outsourcing (HRO): 15.2 (35.2%)</t>
  </si>
  <si>
    <t>Office Services and Supplies</t>
  </si>
  <si>
    <t>Commercial and Professional Services (Primary); Commercial Services and Supplies (Primary); Industrials (Primary); Office Services and Supplies (Primary); Outsourced Business Services (Primary); Outsourced Client Support and Customer Services (Primary); Banks; Data Processing and Outsourced Services; Financials; Health Care; Health Care Equipment and Services; Health Care Providers and Services; Health Care Services; Human Resource and Employment Services; Human Resources and Personnel Management; Information Technology; Information Technology (IT) Consulting; IT Consulting and Other Services; IT Services; Mortgage Services; Payroll Services; Professional Services; Services Outsourcing; Software and Services; Thrifts and Mortgage Finance; Thrifts and Mortgage Finance</t>
  </si>
  <si>
    <t>Quess Corp Limited operates as a business services provider in India, South East Asia, the Middle East,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The company was incorporated in 2007 and is headquartered in Bengaluru, India.</t>
  </si>
  <si>
    <t>Bright Oceans Inter-Telecom Corporation provides telecommunications and broadcasting network management systems worldwide. The company’s telecommunications network management systems offers fault management, resource management, performance management, wireless network optimization, electronic operation and maintenance, enterprise information technology operation and maintenance, agent maintenance management, unified collection, and ESB services; and radio and television network management systems comprising integrated supervision system, unified network management system, education management and resource library, and interactive operation O2O platform. It also provides enterprise IT operation support systems; information security products; management support systems for servicing enterprises and the company’s fixed assets related to investment planning, budgeting, purchasing, contracts, orders, logistics, projects, and engineering construction; and planning consulting, top-level design, IT infrastructure construction, platform and application development, system integration, and operation services for smart city construction. In addition, the company offers value-added services, such as e- mobile phone card, e-commerce Weijiajia, triple-play integration, and IoT business operator corporate customer agency services; software outsourcing services; and technical services. It serves telecommunications, transportation, energy, government, finance, press and publication, radio, film and television, and other industries and enterprises. The company was founded in 1995 and is based in Beijing, China.</t>
  </si>
  <si>
    <t>China: 52.8 (100.0%)</t>
  </si>
  <si>
    <t>Development Consulting (Primary); Information Technology (Primary); Information Technology (IT) Consulting (Primary); IT Consulting and Other Services (Primary); IT Services (Primary); Services Outsourcing (Primary); Software and Services (Primary); Application Hosting Services; Application Service Providers (ASPs); Application Software; Communications Equipment; Communications Equipment; Enterprise Software; Industry Specific Software; Information Management Software; Internet Software; Network Management Software; Network Management System; Networking Equipment; Security Software; Software; Systems Software; Technology Hardware and Equipment; Website Infrastructure Software</t>
  </si>
  <si>
    <t>Dalian Wanyi Investment Co., Ltd. was founded in 2009 and is based in Dalian, China.</t>
  </si>
  <si>
    <t>Asia / Pacific (Primary);
Asia / Pacific Emerging Markets (Primary);
China  (Primary);
Far East (Primary);
Liaoning Province (Primary)</t>
  </si>
  <si>
    <t>Archicom S.A. engages in the real estate activities in Poland. It is also involved in the construction, rental, and sale of commercial and residential real estate properties; buying and selling of owned real estate properties; implementation of building construction projects; and leasing of intellectual properties, as well as provides financial services. The company was founded in 1986 and is headquartered in Wroclaw, Poland. Archicom S.A. is a subsidiary of Echo Investment S.A.</t>
  </si>
  <si>
    <t>Housing Segment: 128.8 (98.8%);
Other Activities: .1 (.1%);
Commercial Segment: 1.5 (1.2%)</t>
  </si>
  <si>
    <t>Poland: 130.4 (100.0%)</t>
  </si>
  <si>
    <t>Consumer Discretionary (Primary); Consumer Durables and Apparel (Primary); Homebuilding (Primary); Household Durables (Primary); Residential Construction, General Contractors and Operative Builders (Primary); Diversified Financial Services; Diversified Financials; Financials; Investment Services and Holding Companies; Multi-Sector Holdings; Nonresidential Building Operators and Lessors; Office Building Operators and Lessors; Patent Owners and Lessors; Real Estate; Real Estate; Real Estate Development; Real Estate Management and Development; Real Estate Operating Companies; Real Estate Operators And Lessors; Residential Building Operators and Lessors; Specialized Finance</t>
  </si>
  <si>
    <t>Echo Investment S.A. engages in the construction, lease, and sale of office, retail, and residential buildings in Poland. The company operates through Residential Areas, Resi4Rent, and Commercial Properties segments. It also rents and sells service areas and shopping centers; provides accounting, marketing, consulting, legal, real estate brokerage, and real estate management services; and trades in real estate properties. The company was founded in 1992 and is headquartered in Kielce, Poland. Echo Investment S.A. is a subsidiary of Lisala Sp. z o.o.</t>
  </si>
  <si>
    <t>Ework Group AB (publ) operates as a consultant supplier with focus on IT, telecom, technology, and business development in Sweden, Denmark, Norway, Finland, and Poland. The company was formerly known as eWork Scandinavia AB (publ) and changed its name to Ework Group AB (publ) in May 2016. The company was incorporated in 2000 and is headquartered in Stockholm, Sweden.</t>
  </si>
  <si>
    <t>Business Services: 1,372.8 (100.0%)</t>
  </si>
  <si>
    <t>Denmark: 64.9 (4.7%);
Finland: 33.8 (2.5%);
Norway: 190.6 (13.9%);
Sweden: 1,024.5 (74.6%);
Poland: 59.1 (4.3%)</t>
  </si>
  <si>
    <t>Commercial and Professional Services (Primary); Human Resource and Employment Services (Primary); Industrials (Primary); Professional Services (Primary); Consulting Services; Information Technology; Information Technology (IT) Consulting; IT Consulting and Other Services; IT Services; Research and Consulting Services; Software and Services</t>
  </si>
  <si>
    <t>Investment AB Arawak was incorporated in 2020 and is based in Stockholm, Sweden. Investment AB Arawak operates as a subsidiary of Salenia AB.</t>
  </si>
  <si>
    <t>Europe (Primary);
European Developed Markets (Primary);
Stockholm County (Primary);
Sweden (Primary)</t>
  </si>
  <si>
    <t>Netlink Solutions (India) Limited provides Web-based solutions and business solutions in B2B marketplace in India. The company operates through three segments: Software Division, Exhibition Management, and Treasury Management. It offers gifts, accessories, and e-magazines; and B2B events, e-commerce, digital solutions, print/digital publications, and investment services. The company was formerly known as VGR Construction Ltd. and changed its name to Netlink Solutions (India) Limited in March 2002. Netlink Solutions (India) Limited was incorporated in 1984 and is based in Mumbai, India.</t>
  </si>
  <si>
    <t>Segment Adjustment: .2 (54.6%);
Software Development: .0 (2.2%);
Treasury: .1 (30.9%);
Exhibition Management: .0 (12.3%)</t>
  </si>
  <si>
    <t>India: .4 (100.0%)</t>
  </si>
  <si>
    <t>Development Consulting (Primary); Information Technology (Primary); Information Technology (IT) Consulting (Primary); IT Consulting and Other Services (Primary); IT Services (Primary); Services Outsourcing (Primary); Software and Services (Primary); Advertising; Communication Services; Conference Services; Consumer Discretionary; Electronic Magazine Publishing; Internet and Direct Marketing Retail; Internet and Direct Marketing Retail; Magazine Publishing; Media; Media and Entertainment; Newspaper and Magazine Publishing; Printed Media Publishing; Published Electronic Materials; Publishing; Retailing</t>
  </si>
  <si>
    <t>Jineshvar Securities Private Limited
Jineshvar Securities Private Limited was incorporated in 1994 and is based in Mumbai, India. Jineshvar Securities Private Limited operates as a subsidiary of Jupiter Infomedia Limited.
Jupiter Infomedia Limited (BSE:534623)
Jupiter Infomedia Limited operates as a web-infomedia company in India. It operates JimTrade.com, a business-to-business (B2B) directory with a database of approximately 5,00,000 product profiles listed under 21,000 product categories; and JimSMEnews.com, a news portal on listed SMEs offering information on Indian SME market. The company also operates JimYellowpages.com, an online yellow-page directory that offers information about approximately 1,000,000 Indian business organizations and companies along with their details, such as contact, products, and services; and IndiaNetzone.com, an encyclopedia of India with articles providing information on arts, entertainment, health, sports, society, travel, and other areas related to India. In addition, it engages in investment business. The company was incorporated in 2005 and is based in Mumbai, India.</t>
  </si>
  <si>
    <t>Jineshvar Securities Private Limited (Asia / Pacific (Primary); Asia / Pacific Emerging Markets (Primary); India  (Primary); Indian Sub-Continent (Primary); Maharashtra (Primary));
Jupiter Infomedia Limited (BSE:534623) (Asia / Pacific (Primary); Asia / Pacific Emerging Markets (Primary); India  (Primary); Indian Sub-Continent (Primary); Maharashtra (Primary))</t>
  </si>
  <si>
    <t>Jupiter Infomedia Limited (BSE:534623) (2.38)</t>
  </si>
  <si>
    <t>AVIC Electromechanical Systems Co.,Ltd. engages in the research and development, production, sale, and service of various aircraft and engine electromechanical systems and equipment in China. Its products include hydraulic, fuel, environmental control, aviation power, high lift, weapons and suspension launch, and aviation-based systems; and automotive seat systems, air-conditioning compressors, hyperbaric oxygen chambers, isostatic presses, and other related products. The company was formerly known as Hubei Aviation Precision Machinery Technology Co., Ltd. and changed its name to AVIC Electromechanical Systems Co.,Ltd. in February 2014. AVIC Electromechanical Systems Co.,Ltd. was incorporated in 2000 and is headquartered in Beijing, China. AVIC Electromechanical Systems Co.,Ltd. is a subsidiary of Aviation Industry Corporation of China,Ltd.</t>
  </si>
  <si>
    <t>Aerospace and Defense (Primary); Aerospace and Defense (Primary); Aircraft Fuel Tanks and Systems (Primary); Aircraft Systems, Components and Equipment (Primary); Capital Goods (Primary); Industrials (Primary); Auto Components; Auto Parts and Equipment; Automobiles and Components; Consumer Discretionary; Cooling Systems for Motor Vehicles; Health Care; Health Care Equipment; Health Care Equipment and Services; Health Care Equipment and Supplies; Motor Vehicle Accessories; Motor Vehicle Air Conditioning Systems; Seats, Seat Covers and Accessories</t>
  </si>
  <si>
    <t>China Avionics Systems Co.,Ltd. provides avionics system technology, products, and solutions for aircraft, engines, and defense systems in China. The company offers flight control systems, radar systems, photoelectric detection systems, cockpit display and control systems, airborne computer and network systems, fire control and command systems, inertial navigation systems, atmospheric data system, comprehensive data Systems, and control boards and dimming control systems. In addition, the company offers non-aviation products, including electronic information, intelligent systems, electromechanical automation, and basic devices supporting system solutions, products, and services. The company was formerly known as China AVIC Electronics Co., Ltd. and changed its name to China Avionics Systems Co.,Ltd. in April 2015. China Avionics Systems Co.,Ltd. was founded in 1999 and is headquartered in Beijing, the People’s Republic of China.</t>
  </si>
  <si>
    <t>DCP Midstream, LP (NYSE:DCP)</t>
  </si>
  <si>
    <t>NYSE:DCP</t>
  </si>
  <si>
    <t>Phillips 66 (NYSE:PSX)</t>
  </si>
  <si>
    <t>Enbridge Inc. (TSX:ENB)</t>
  </si>
  <si>
    <t>IQTR1797113508</t>
  </si>
  <si>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</si>
  <si>
    <t>Gathering and Processing: 10,934.0 (43.7%);
Logistics and Marketing: 14,094.0 (56.3%)</t>
  </si>
  <si>
    <t>Energy (Primary); Energy (Primary); Natural Gas Pipelines (Primary); Oil and Gas Pipelines (Primary); Oil and Gas Storage and Transportation (Primary); Oil, Gas and Consumable Fuels (Primary); Natural Gas Liquids; Oil and Gas Exploration and Production; Oil and Gas Production; Oil and Gas Refining and Marketing; Oil and Gas Refining and Marketing; Petroleum and Petroleum Products</t>
  </si>
  <si>
    <t>Colorado (Primary); Denver Area (Primary); Mountain (Primary); United States and Canada (Primary); United States of America (Primary); Houston Area; Southwest; Texas</t>
  </si>
  <si>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</si>
  <si>
    <t>Houston Area (Primary);
Southwest (Primary);
Texas (Primary);
United States and Canada (Primary);
United States of America (Primary);
England;
Europe;
European Developed Markets;
Greater London;
Midwest;
Oklahoma;
Tulsa Area;
United Kingdom</t>
  </si>
  <si>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</si>
  <si>
    <t>Alberta (Primary);
Canada (Primary);
United States and Canada (Primary);
Houston Area;
Ontario;
Southwest;
Texas;
United States of America</t>
  </si>
  <si>
    <t>VOOLT Spólka Akcyjna engages in the produces and sells electricity through renewable energy sources in Poland. The company’s products include photovoltaic cells. It also operates a sales platform. The company was formerly known as Novavis Spólka Akcyjna and changed its name to VOOLT Spólka Akcyjna in May 2021. VOOLT Spólka Akcyjna was founded in 2012 and is based in Warsaw, Poland.</t>
  </si>
  <si>
    <t>Electric Equipment: 1.9 (100.0%)</t>
  </si>
  <si>
    <t>Poland: 1.9 (100.0%)</t>
  </si>
  <si>
    <t>Electrical Components and Equipment</t>
  </si>
  <si>
    <t>Capital Goods (Primary); Electrical Components and Equipment (Primary); Electrical Equipment (Primary); Industrials (Primary)</t>
  </si>
  <si>
    <t>Novavis Group S.A. engages in developing, designing, and executing renewable energy sources projects in Poland. It focuses on photovoltaic installation projects. The company was formerly known as Rubicon Partners S.A. and changed its name to Novavis Group S.A. in September 2020. Novavis Group S.A. is based in Warsaw, Poland.</t>
  </si>
  <si>
    <t>Marshall Nordic Limited is a principal investment firm. The firm was incorporated on March 20, 2012 and is based in London, UK.</t>
  </si>
  <si>
    <t>Liberty Bancshares, Inc. (Ada, OH) (OTCPK:LBSI)</t>
  </si>
  <si>
    <t>OTCPK:LBSI</t>
  </si>
  <si>
    <t>Liberty Bancshares, Inc. operates as the bank holding company for Liberty National Bank that provides various banking and financial products and services to individual and corporate customers. It offers checking, savings, and NOW accounts; demand and money market deposits; certificates of deposit; and gift cards. The company also provides real estate, consumer, commercial and agricultural, term, SBA guaranteed, and mortgage loans, as well as letters of credit, lines of credit, and credit and debit cards. In addition, it offers online bill payment, cash management, merchant, remote deposit capture, wire transfer, financial and insurance planning, and online and mobile banking services. The company operates through a network of six branches located in the communities of Ada, Bellefontaine, Kenton, Marysville, and Westerville, Ohio. Liberty Bancshares, Inc. was founded in 1893 and is headquartered in Ada, Ohio.</t>
  </si>
  <si>
    <t>Banks (Primary); Banks (Primary); Financials (Primary); Regional Banks (Primary); Regional Commercial Banks (Primary); Diversified Financial Services; Diversified Financials; Holding Companies; Insurance; Insurance; Insurance Brokers; Investment Services and Holding Companies; Multi-Sector Holdings; Offices Of Bank Holding Companies</t>
  </si>
  <si>
    <t>Great Lakes (Primary); Lima Area (Primary); Ohio (Primary); United States and Canada (Primary); United States of America (Primary)</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</si>
  <si>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</si>
  <si>
    <t>Cleveland Area (Primary);
Great Lakes (Primary);
Ohio (Primary);
United States and Canada (Primary);
United States of America (Primary)</t>
  </si>
  <si>
    <t>ACME Printing and Packaging PLC, together with its subsidiary, ACME Packaging Solutions (Private) Limited, manufactures and sells flexible packaging materials in Sri Lanka. It provides aluminum foil, BOPP, LLDPE, nylon, polyester, and paper packaging materials. The company offers packaging materials in the form of printed/laminated reels, pouches, sheets, and lids for packaging various products, including confectionery, milk powder, biscuits, snacks, drinks/beverages, tea, noodles, soya nuggets, processed meat products, pharmaceuticals, detergent powders, agro chemicals, cigarette foils, garments, etc. It also exports its products. The company was incorporated in 1949 and is based in Colombo, Sri Lanka. ACME Printing and Packaging PLC is a subsidiary of Lankem Ceylon PLC.</t>
  </si>
  <si>
    <t>Flexible Packaging Materials: 2.3 (100.0%)</t>
  </si>
  <si>
    <t>Containers and Packaging (Primary); Materials (Primary); Materials (Primary); Paper Packaging (Primary); Foil And Foil Containers; Metal and Glass Containers; Metal Packaging; Plastic Bags; Plastic Packaging; Plastic Packaging Film And Sheet</t>
  </si>
  <si>
    <t>Lankem Ceylon PLC manufactures and sells chemicals, paints, and consumer products in Sri Lanka. The company operates through Trading Consumer Products, Trading Industrial Products, Leisure, and Others segments. It grows, imports, exports, process, and markets food items, as well as beverages; manufactures food and feed ingredients, and herbal/natural based products; and exports non-traditional goods. The company also distributes paints, consumer products, and industrial chemicals; imports, markets, and distributes agrochemicals; and manufactures, exports, imports, and distributes consumer, hardware, and rubber products. In addition, it is involved in farming and dairying activities; the research and development activities; owning, managing, and operating resort hotels and boutique hotels; and injection molding business. Further, the company provides information technology and allied services; manufactures polymer packaging products; manages bungalows; invests in properties; and manufactures and trades in packing tapes. Additionally, it offers road construction and maintenance products, such as polymer modified bitumen and anionic emulsions, as well as Sheildkote, Damp Proof Coating Tar, and Roofing Tar bitumen based waterproofing solutions; crop protection solutions and fertilizers; epoxy paints flooring, epoxy mastic flooring, heavy duty mastic flooring, sports court flooring, and high rise painting services; PET bottles; and termite and general pest control services. The company offers its paints and coatings under the Robbialac brand. Lankem Ceylon PLC was incorporated in 1964 and is based in Colombo, Sri Lanka.</t>
  </si>
  <si>
    <t>MOJ S.A. offers industrial couplings, drilling equipment, and small-scale mechanical equipment for the mining industry. The company provides hydrokinetic, backstop SJ type, flexible and flexible dismountable, and bolt couplings; hydraulic aggregate sets; and drainage pumps. It also offers drilling equipment, such as drill and bolting kits, pneumatic bolting machines, pneumatic support legs, and line oil lubricators; drilling machines, including hydraulic mining and drill, hydraulic, pneumatic percussive, pneumatic hand rotary drill, and electric hand drill; torque and hand spanners; and transmissions. In addition, the company provides valent friction props; motoreducers; and brakes. MOJ S.A. is based in Katowice, Poland.</t>
  </si>
  <si>
    <t>Capital Goods (Primary); Industrial Machinery (Primary); Industrials (Primary); Machinery (Primary); Metal and Mineral Mining Machinery and Equipment (Primary)</t>
  </si>
  <si>
    <t>Fabryki Sprzetu i Narzedzi Górniczych Grupa Kapitalowa FASING S.A. produces and sells chains for the mining, fishery, power, sugar, cement, timber, and other sectors worldwide. It provides round and flat link mining chains; chain assemblies; connecting links; wear resistant round link chains; flight bars, clamps, and locks; lifting chains; chains for hoists, and marine and fishing industries; and general purpose chains and accessories. The company is based in Katowice, Poland. Fabryki Sprzetu i Narzedzi Górniczych Grupa Kapitalowa FASING S.A. is a subsidiary of Karbon 2 Sp. z o.o.</t>
  </si>
  <si>
    <t>Karbon 2 Sp. z o.o. supplies hard and brown coal and steel products. The company was founded in 2000 and is based in Katowice, Poland.</t>
  </si>
  <si>
    <t>Amplitude Surgical SA develops and markets products for orthopedic surgery. The company provides a range of orthopedic products for primary and revision surgery aimed at treating pathologies of the hip, knee, and lower extremities primarily for foot and ankle surgery. It offers knee and hip prostheses and implants for the foot and ankle. The company also provides AMPLIVISION, a computer-assisted surgical system; the i.M.A.G.E., a single-use made-to-measure instrument system; and the E.T.O.I.L.E, a technology platform for anterior approaches resulting in less-invasive surgery. In addition, it offers instruments for fitting implants. The company sells its products through a network of distributors and agents in approximately 30 countries. It serves patients, surgeons, and healthcare facilities. Amplitude Surgical SA was founded in 1997 and is headquartered in Valence, France.</t>
  </si>
  <si>
    <t>Knees and Hips: 91.5 (100.0%)</t>
  </si>
  <si>
    <t>France: 67.2 (73.4%);
Export: 24.3 (26.6%)</t>
  </si>
  <si>
    <t>Health Care (Primary); Health Care Equipment (Primary); Health Care Equipment and Services (Primary); Health Care Equipment and Supplies (Primary); Orthopedic Devices (Primary); Therapeutic Devices (Primary); Health Care Supplies; Health Care Technology; Health Care Technology; Healthcare Industry Software</t>
  </si>
  <si>
    <t>Europe (Primary); European Developed Markets (Primary); France (Primary); Rhône-Alpes (Primary)</t>
  </si>
  <si>
    <t>PAI Partners is a private equity firm specializing in leveraged buyouts, buyins, middle market and mature companies transactions. The firm seeks to make controlling investments in mid to large size companies. The firm typically invests in following sectors: food and consumer goods; business services; capital goods; general industrials; healthcare; and retail and distribution. Within the services sector, it focuses its investment activity on the consumer retail industry; professional distribution; building materials, contracting, construction and activities; media; energy sector; electronics, information technology; telecoms sectors; and the business services and industrials. The firm’s consumer goods investments cover the food industry; consumer goods, transport, pharmaceuticals; chemistry/new materials, industrial automations, healthcare; hospitality; financial services and real estate. For its investments in the capital goods and general industrials sector, it focuses on automotive; aeronautic; paper and packaging; electrical appliances; specialty chemicals sectors, household equipment including heating, air-conditioning, and security; other capital goods; building materials; equipment and advanced materials sectors. The firm is particularly focused on investing in consolidating sectors and in markets where growth can be sustained through economic and financial market cycles. It typically invests in medium to large size public or private companies headquartered in Europe, France, Spain, Italy, United Kingdom, Benelux countries, Germany, and Scandinavian countries. The firm prefers to make control equity investments with transaction values in excess of €300 million ($339.922 million) in which it carries out capital investments ranging between €50 million ($59.31 million) and €400 million ($470.62 million) and debt investment between €200 million ($217.37 million) and €900 million ($1168.81 million). It seeks to invest in companies having enterprise values between €100 million ($118.61 million) and €1500 million ($1630.29 million).The firm prefers to take majority stake. It is a long-term investor with a holding period of its investments generally between four and six years. PAI Partners was founded in 1993 and is based in Paris, France with additional offices across Europe and North America.</t>
  </si>
  <si>
    <t>Europe (Primary);
European Developed Markets (Primary);
France (Primary);
Ile-de-France (Primary);
Denmark;
England;
Germany;
Greater London;
Italy;
Luxembourg;
Madrid;
Milan;
New York;
New York City Area;
Northeast;
Spain;
Sweden;
United Kingdom;
United States and Canada;
United States of America</t>
  </si>
  <si>
    <t>Apax Partners SAS is a private equity firm specializing in growth capital, middle markets, pipes, later stage, mezzanine, carve-outs of business divisions from French or multinational corporations, restructuring, public to private operations (PtoPs), and leveraged buyout in mid-caps and small and medium-sized companies. It seeks to invest in technologies, telecom, retail and consumer, media, healthcare, and business and financial services. In information technology sector the firm focuses on high-tech goods and services, software technologies, hardware, emerging application segments, and services based on the mastery of new technologies. In specialized retail and consumer it typically invests in home appliances, household goods and services, specialty retail chains, personal equipment, direct retail and e-commerce, business to business distribution, and consumer goods. In the media sector the firm seeks to invest in professional and technical publishing; broadcasting; business to business publishing; business, scientific and technical information; marketing, research, and design service companies; traditional and online; media agencies;  rights; premium content; and the supply of Internet content. It seeks to make investments in the telecommunications sector in segments including infrastructure and services, telecom operators, cable operators and technology companies, voice-data-video convergence and development of new mobile services. The firm also invests in business and financial services in outsourced services focusing on financial services, business process outsourcing, services related to energy and environment. It makes investments in healthcare sectors with a focus on medical devices and services companies including private sector hospital treatment focusing on therapy of new medications or new forms for administering drugs, pharmaceutical laboratories, medical equipment, dermo-cosmetics, galenic development, and services and databases for health organizations, and health services including hospitalisation structures, home health care, and medical analysis. The firm seeks to invest in companies based in French-speaking countries including France and Europe. It also invests in Turkey, Australia, Japan, South Korea, New Zealand, North Korea, Austria, Belgium, Denmark, Finland, Germany, Greece, Iceland, Italy, Luxembourg, Netherlands, Norway, Portugal, Spain, Sweden, Switzerland, United Kingdom, Czech Republic, Hungary, Poland, Slovakia, Mexico, Chile, United States and Canada. It typically makes a minimum equity investments of €30 million ($41 million) in companies with revenues between €75 million ($102.48 million) and €2000 million ($2732.90 billion) and enterprise values between €100 million (136.65 million) and €1000 million ($1366.45 billion). The firm may co-invest with others. It seeks to acquire majority or significant minority stakes and a board seat in its portfolio companies. It prefers minority position if the transaction is based on a genuine partnership with the management team, which confers them certain rights. The firm typically invests for a period of five to seven years on average. It seeks to exit its investments through trade sales, IPOs, secondary buy-outs, as well as partial sales, and recaps. Apax Partners SAS was founded in 1972 and is based in Paris, France with additional offices in Paris, France; Lyon, France; and Italy.</t>
  </si>
  <si>
    <t>Europe (Primary);
European Developed Markets (Primary);
France (Primary);
Ile-de-France (Primary);
Italy;
Rhône-Alpes</t>
  </si>
  <si>
    <t>Thyrocare Technologies Limited provides diagnostic testing services to patients, laboratories, and hospitals in India. It operates in three segments: Diagnostic Testing Services, Imaging Services, and Others. The company conducts various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radiopharmaceutical. Thyrocare Technologies Limited was founded in 1996 and is based in Navi Mumbai, India. Thyrocare Technologies Limited is a subsidiary of Docon Technologies Private Limited.</t>
  </si>
  <si>
    <t>Diagnostic Testing Services: 58.2 (92.7%);
Imaging Services: 4.0 (6.4%);
Others: .5 (.9%)</t>
  </si>
  <si>
    <t>India: 62.8 (100.0%)</t>
  </si>
  <si>
    <t>Blood and Chemistry Analysis Laboratory Services (Primary); Diagnostic Imaging Centers (Primary); Health Care (Primary); Health Care Equipment and Services (Primary); Health Care Providers and Services (Primary); Health Care Services (Primary); Medical Laboratory Services (Primary); X-ray Laboratory Services (Primary); Health Care Distributors</t>
  </si>
  <si>
    <t>Docon Technologies Private Limited develops healthcare consultation and practice management application. The company was founded in 2013 and is based in Bengaluru, India. Docon Technologies Private Limited operates as a subsidiary of API Holdings Private Limited.</t>
  </si>
  <si>
    <t>Mahima Advertising Private Limited
Mahima Advertising Private Limited was incorporated in 1998 and is based in Navi Mumbai, India.
Pavilion Commercial Pvt Ltd
Pavilion Commercial Pvt Ltd was incorporated in 1995 and is based in Kolkata, India.
Sumathi Infra Project Private Limited
Sumathi Infra Project Private Limited was incorporated in 1994 and is based in Kolkata, India.
Thyrocare Properties and Infrastructure Private Limited
Thyrocare Properties and Infrastructure Private Limited was incorporated in 2002 and is based in Thane, India.</t>
  </si>
  <si>
    <t>Mahima Advertising Private Limited (Asia / Pacific (Primary); Asia / Pacific Emerging Markets (Primary); India  (Primary); Indian Sub-Continent (Primary); Maharashtra (Primary));
Pavilion Commercial Pvt Ltd (Asia / Pacific (Primary); Asia / Pacific Emerging Markets (Primary); India  (Primary); Indian Sub-Continent (Primary); West Bengal (Primary));
Sumathi Infra Project Private Limited (Asia / Pacific (Primary); Asia / Pacific Emerging Markets (Primary); India  (Primary); Indian Sub-Continent (Primary); West Bengal (Primary));
Thyrocare Properties and Infrastructure Private Limited (Asia / Pacific (Primary); Asia / Pacific Emerging Markets (Primary); India  (Primary); Indian Sub-Continent (Primary); Maharashtra (Primary));
TThyrocare Publications Private Limited (Asia / Pacific (Primary); Asia / Pacific Emerging Markets (Primary); India  (Primary); Indian Sub-Continent (Primary); Maharashtra (Primary))</t>
  </si>
  <si>
    <t>Gogoro Inc. manufactures two-wheeled electric vehicle. The company offers two-wheeled electric scooter that provides cloud connectivity and electric powertrain that utilizes swappable battery infrastructure for gathering, analyzing, and sharing riding data through a mobile application on the rider’s smartphone. It also operates battery swapping infrastructure network for electric vehicles that can be deployed across the cities to provide portable power through battery vending machines. Gogoro Inc. has a strategic partnership with Foxconn Electronics Inc. The company was founded in 2011 and is based in Taoyuan City, Taiwan.</t>
  </si>
  <si>
    <t>Auto Manufacturers: 408.0 (100.0%)</t>
  </si>
  <si>
    <t>Motorcycle Manufacturers</t>
  </si>
  <si>
    <t>Automobiles (Primary); Automobiles and Components (Primary); Consumer Discretionary (Primary); Motorcycle Manufacturers (Primary); Scooters (Primary); Application Software; Information Technology; Software; Software and Services</t>
  </si>
  <si>
    <t>Taishin Venture Capital Co., Ltd. is a principal investment arm of Taishin Financial Holding Co. Ltd, that seeks to invest in information, Internet, biotechnology, medical, green energy, machinery, cultural and creative industries. The firm prefers to invest in Taiwan and overseas. It typically invests in non-listed companies. The firm was founded on 2003 and is based in Taipei, Taiwan.</t>
  </si>
  <si>
    <t>ENGIE New Ventures
ENGIE New Ventures is a venture capital arm of ENGIE SA specializing in fund of funds and direct investments. Within direct investments the firm specializes in seed/startups,  early venture, growth capital and expansion phases (Series B or C funding rounds) and technology startups. Within fund of fund investments the firm prefers to invest in venture capital fund. It seeks to invest in cleantech energy and energy transition. The firm also invests in decentralized generation and storage, intelligent connected buildings, smart cities and mobility and utility demand side management. The firm prefers to invest in Europe, North America, Asia, and Israel. The firm typically invests between €1 million ($1.13 million) and €5 million ($5.65 million). It typically invests in minority stakes. The firm prefers to take board position &amp; prefers to make balance sheet investments. ENGIE New Ventures was founded in 2014 and is based in Paris, France with additional offices in Tel Aviv, Israel; San Francisco, California; and Santiago, Chile.
National Development Fund, Executive Yuan
National Development Fund, Executive Yuan is a venture capital and private equity firm specializing in seed, start up, restructuring, and mergers and acquisition investments. The firm primarily invests in semiconductor, optoelectronic, telecommunication, financial service, precision machinery, transportation infrastructure, biotechnology, aerospace, digital content, information, and cultural innovation sectors. It seeks to invest in companies based in Taiwan. The firm typically invests not more than 49% in its portfolio companies. It also invests in other principal investment firms. Development Fund, Executive Yuan was founded in 1973 and is based in Taipei, Taiwan.
Temasek Holdings (Private) Limited
Temasek Holdings (Private) Limited is a private equity and venture capital firm specializing in growth capital, restructuring, and divestiture transactions. The firm also invests in private equity and debt funds, such as buyout and growth capital funds, mezzanine funds, debt funds, technology venture capital funds, and life sciences venture capital funds. It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generally invests in North America and the Americas including Latin America, Asia, Singapore, Africa, Middle East, and OECD economies. Within Asia, it invests in companies based in India, Pakistan, South Asia, China, North Asia, Vietnam, and ASEAN Countries. It also invests in Europe. Temasek Holdings (Private) Limited was founded in 1974 and is based in Singapore, Singapore with additional offices in Asia, Europe, South America, and North America.</t>
  </si>
  <si>
    <t>ENGIE New Ventures (Europe (Primary); European Developed Markets (Primary); France (Primary); Ile-de-France (Primary); Africa / Middle East; California; Chile; Israel ; Latin America and Caribbean; Middle East; San Francisco Area; South America; United States and Canada; United States of America; West Coast);
National Development Fund, Executive Yuan (Asia / Pacific (Primary); Asia / Pacific Emerging Markets (Primary); Far East (Primary); Taiwan  (Primary));
Temasek Holdings (Private) Limited (Asia / Pacific (Primary); Asia / Pacific Developed Markets (Primary); Singapore  (Primary); Asia / Pacific Emerging Markets; Brazil; California; Central America &amp; Mexico; China ; Distrito Federal de Mexico; England; Europe; European Developed Markets; Far East; Greater London; India ; Indian Sub-Continent; Latin America and Caribbean; Maharashtra; Mexico; Midatlantic; New York; New York City Area; Northeast; San Francisco Area; São Paulo; South America; South-East Asia; United Kingdom; United States and Canada; United States of America; Vietnam ; Washington Area; Washington, D. C.; West Coast)</t>
  </si>
  <si>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</si>
  <si>
    <t>Segment Adjustment: 29.9 (5.7%);
Drybulk Carrier Business - Handysize: 183.1 (35.1%);
Drybulk Carrier Business - Supramax/Ultramax: 305.1 (58.5%);
Others: 3.4 (.7%)</t>
  </si>
  <si>
    <t>Cargo or Container Ships (Primary); Industrials (Primary); Marine (Primary); Marine (Primary); Marine Transportation Of Freight (Primary); Tankers (Primary); Transportation (Primary)</t>
  </si>
  <si>
    <t>Marshall Islands  (Primary);
United States and Canada (Primary);
United States of America (Primary);
US Territories and Possessions (Primary)</t>
  </si>
  <si>
    <t>E &amp; M Computing Ltd. provides cloud, information systems, and data-center technologies in Israel. It offers information technology (IT) infrastructure services, including professional, big-data and analytics, hyperscale cloud, business continuity, cyber security, software, hosted IT, rack-scale systems, networking, and outsourcing services; infrastructure for large scale private clouds, compute clusters, and software- defined systems; and design, integration, and logistic services for software vendors. The company was founded in 1984 and is headquartered in Ramat Gan, Israel with additional locations in Rosh-Ha’ayin, Petach-Tikva, Haifa, and Ashdod.</t>
  </si>
  <si>
    <t>Segment Adjustment: 486.1 (100.0%)</t>
  </si>
  <si>
    <t>Development Consulting (Primary); Disaster Recovery (Primary); Information Technology (Primary); Information Technology (IT) Consulting (Primary); IT Consulting and Other Services (Primary); IT Services (Primary); Services Outsourcing (Primary); Software and Services (Primary); Application Hosting Services; Application Software; Co-location/Data Centers; Data Management; Data Recovery; Data Storage Services; Infrastructure Consulting; Infrastructure Services; Internet Services and Infrastructure; Networking Services; Remote Data Backup; Software</t>
  </si>
  <si>
    <t>First Israel Mezzanine Investors Ltd. is a private equity firm specializing in mezzanine financing, mature, middle market, growth capital, financing investments, mergers, and acquisitions, leveraged buyouts, bridge financing prior to IPO, turnarounds, and management buyouts. The firm does not invest in financial or real-estate companies. The firm prefers to make investments in the sectors of computer software, aviation, building materials, consumer electronics, electronic components, communications, automotive, plastics, pharmaceuticals, textiles, metals, water purification, alternative and solar energy, warehousing and logistics, and food. It invests upto $25 million in companies with minimum revenues of $50 million. The firm typically invests in companies based in Israel and Israeli related companies. It seeks to acquire controlling equity stakes in companies. First Israel Mezzanine Investors Ltd. was founded in 1996 and is based in Tel Aviv, Israel.</t>
  </si>
  <si>
    <t>Stella Holdings Berhad, an investment holding company, engages in the construction, property investment, maintenance and facility management, oil and gas, and healthcare businesses in Malaysia. The company is involved in the construction of civil and structural, mechanical and electrical works, and project management businesses; and undertakes small and medium sized contracts for building of schools, houses, water treatment plants, pipe laying, security fencing, and piling works. It also operates as a contractor for various civil and structural, mechanical and electrical, and maintenance works; invests in and develops properties; develops and sells residential and commercial properties; and supplies valves, engineering equipment, and spare parts, as well as offers related maintenance services. In addition, the company provides nursery and landscaping, garden design, maintenance, and beautification services; and value-added services and information technology solutions to the gas and petroleum industry. Further, it is involved in the development of housing and commercial units for house and shop purchasers. Additionally, the company establishes, manages, and operates hospitals. The company was formerly known as Merge Energy Bhd and changed its name to Stella Holdings Berhad in October 2019. Stella Holdings Berhad is based in Shah Alam, Malaysia.</t>
  </si>
  <si>
    <t>Segment Adjustment: .0 (.1%);
Construction: 4.8 (42.8%);
Property Investment: .0 (.3%);
Oil &amp; Gas: 1.5 (13.1%);
Property Development (Excl. Construction): 4.9 (43.7%)</t>
  </si>
  <si>
    <t>Malaysia: 11.3 (100.0%)</t>
  </si>
  <si>
    <t>Capital Goods (Primary); Commercial Construction and Engineering (Primary); Construction and Engineering (Primary); Construction and Engineering (Primary); Construction Support Services (Primary); Engineering and Surveying Services (Primary); Engineering Services (Primary); Heavy Construction (Primary); Industrials (Primary); Specialty Contract Work (Primary); Water, Sewer and Pipeline Construction (Primary); Agricultural Services; Commercial and Professional Services; Commercial Services and Supplies; Consumer Discretionary; Consumer Services; Diversified Consumer Services; Environmental and Facilities Services; Health Care; Health Care Equipment and Services; Health Care Facilities; Health Care Providers and Services; Information Technology; Information Technology (IT) Consulting; IT Consulting and Other Services; IT Services; Landscape and Horticultural Services; Real Estate; Real Estate; Real Estate Development; Real Estate Management and Development; Real Estate Operating Companies; Real Estate Operators And Lessors; Software and Services; Specialized Consumer Services; Trading Companies and Distributors; Trading Companies and Distributors</t>
  </si>
  <si>
    <t>Asia / Pacific (Primary); Asia / Pacific Emerging Markets (Primary); Malaysia  (Primary); Selangor (Primary); South-East Asia (Primary)</t>
  </si>
  <si>
    <t>Varia Engineering Services Sdn Bhd operates in the Engineering sector. Varia Engineering Services Sdn Bhd is based in Malaysia.</t>
  </si>
  <si>
    <t>Anjuran Utama Sdn Bhd
Anjuran Utama Sdn Bhd is headquartered in Malaysia.
Cerdik Cempaka Sdn Bhd
Cerdik Cempaka Sdn Bhd is based in Kuala Lumpur, Malaysia.
Fine Approach Sdn Bhd
Fine Approach Sdn Bhd is based in Malaysia.
Nova Premium Sdn Bhd
Nova Premium Sdn Bhd was incorporated in 2016 and is based in Malaysia.
Westiara Development Sdn. Bhd.
Westiara Development Sdn. Bhd. engages in property development, building construction, and project management activities. The company was incorporated in 2003 and is based in Masjid Tanah, Malaysia.</t>
  </si>
  <si>
    <t>Anjuran Utama Sdn Bhd (Asia / Pacific (Primary); Asia / Pacific Emerging Markets (Primary); Malaysia  (Primary); South-East Asia (Primary));
Cerdik Cempaka Sdn Bhd (Asia / Pacific (Primary); Asia / Pacific Emerging Markets (Primary); Malaysia  (Primary); South-East Asia (Primary));
Fine Approach Sdn Bhd (Asia / Pacific (Primary); Asia / Pacific Emerging Markets (Primary); Malaysia  (Primary); South-East Asia (Primary));
Nova Premium Sdn Bhd (Asia / Pacific (Primary); Asia / Pacific Emerging Markets (Primary); Malaysia  (Primary); South-East Asia (Primary));
Westiara Development Sdn. Bhd. (Asia / Pacific (Primary); Asia / Pacific Emerging Markets (Primary); Malaysia  (Primary); Melaka (Primary); South-East Asia (Primary))</t>
  </si>
  <si>
    <t>PT Mulia Boga Raya Tbk produces and sells cheese and mayonnaise for salad dressing under the Prochiz brand name in Indonesia. It offers block and sliced cheese, and other products. The company sells its products through a network of distributors. It also exports its products. The company was incorporated in 2006 and is headquarter in Bekasi, Indonesia. PT Mulia Boga Raya Tbk is a subsidiary of PT Garudafood Putra Putri Jaya Tbk.</t>
  </si>
  <si>
    <t>Block Cheese: 60.0 (81.5%);
Sliced Cheese: 11.6 (15.8%);
Others: 2.0 (2.7%)</t>
  </si>
  <si>
    <t>Cheese (Primary); Consumer Staples (Primary); Dairy Products (Primary); Dairy Products and Eggs (Primary); Food Products (Primary); Food, Beverage and Tobacco (Primary); Packaged Foods and Meats (Primary); Salad Dressings (Primary); Sauces And Salad Dressings (Primary); Seasonings and Preservatives (Primary)</t>
  </si>
  <si>
    <t>Asia / Pacific (Primary); Asia / Pacific Emerging Markets (Primary); Indonesia  (Primary); Jawa Barat (Primary); South-East Asia (Primary)</t>
  </si>
  <si>
    <t>PT Garudafood Putra Putri Jaya Tbk engages in the manufacture and wholesale trade of food and beverages in Indonesia and internationally. It operates through three segments: Packaged Foods, Beverages, and Others. The company offers biscuits, shelled peanuts, coated peanuts, pilus and pellet snacks, snacks made from potatoes and corn, chocolates, confectioneries, potato crisp, and milk and chocolate drinks, as well as processed cheddar cheese and salad dressing. It offers its products under the brands Garuda, Grey, Chocolatos, Leo, Clavo, Prochiz, and Top Chiz. The company also sells its products through depots, and sub-distributors and agents, as well as e-commerce platform. It serves wholesalers, modern stores, traditional stores/retail stores, and institutions. The company was founded in 1958 and is headquartered in Jakarta Selatan, Indonesia. PT Garudafood Putra Putri Jaya Tbk is a subsidiary of PT Tudung Putra Putri Jaya.</t>
  </si>
  <si>
    <t>National Drilling Company engages in the oil drilling activities in Egypt. It provides oil and gas drilling services, including land drilling and workover activities, and related services; technical support, detection equipment, and subsistence services; and maintenance of oil wells for operator companies. The company was founded in 1981 and is based in Cairo, Egypt.</t>
  </si>
  <si>
    <t>Oil &amp; Gas - Contract Drilling: 9.6 (100.0%)</t>
  </si>
  <si>
    <t>Egypt: 9.6 (100.0%)</t>
  </si>
  <si>
    <t>Oil and Gas Drilling</t>
  </si>
  <si>
    <t>Energy (Primary); Energy (Primary); Energy Equipment and Services (Primary); Oil and Gas Drilling (Primary); Oil Rig Services (Primary); Oil and Gas Equipment and Services; Oil and Gas Field Services</t>
  </si>
  <si>
    <t>Verto Holding is based in Egypt.</t>
  </si>
  <si>
    <t>Solera Holdings LLC provides risk and asset management software and services to the automotive and property marketplace. The company offers estimating and workflow software that manages the overall claims process; estimates the cost to repair a damaged vehicle, and calculates the pre-collision fair market value of a vehicle; and salvage, salvage disposition, and recycling software that connects buyers and sellers through an electronic auction network. It also provides vehicle insurance re-underwriting solutions that provide property and casualty insurers with driver violation reporting services; and electronic titling services, which provide a driver information services platform that allows automotive dealerships to streamline operations and enhance the customer purchasing experience by assembling and processing the data necessary to electronically register a vehicle, produce a title, and issue a permanent or temporary tag real-time at the point of sale. In addition, the company offers Web-based subrogation solutions that lower processing costs, automate processes for efficiency, provide objectivity, and increase accuracy for subrogation claims and out-of-network claims; and vehicle validation services, which offer private car buyers, car dealers, finance houses, and the insurance industry with access to information on all registered vehicles, as well as business intelligence and consulting services. Solera Holdings LLC provides its solutions under the LYNX Services, GTS Services, and GLAXIS brand names. It serves automobile insurance companies; collision repair facilities; independent assessors and automobile dealers; service, maintenance and repair facilities; and automotive recyclers, salvage, and dealerships. The company was founded in 1966 and is based in Westlake, Texas with additional locations in the United States, the United Kingdom, rest of the Europe, and internationally. As of March 3, 2016, Solera Holdings LLC was taken private.</t>
  </si>
  <si>
    <t>Watawala Plantations PLC, together with its subsidiaries, cultivates, manufactures, and sells crude palm oil in Sri Lanka. It also engages in dairy farming business; and tea, cinnamon, rubber, coconut, and maize cultivation business, as well as production of organic fertilizers. The company was incorporated in 1992 and is headquartered in Colombo, Sri Lanka. Watawala Plantations PLC is a subsidiary of Sunshine Wilmar (Private) Limited.</t>
  </si>
  <si>
    <t>Palm Oil: 18.5 (88.3%);
Dairy: 2.5 (11.7%)</t>
  </si>
  <si>
    <t>Agricultural Products (Primary); Consumer Staples (Primary); Corn (Primary); Food Products (Primary); Food, Beverage and Tobacco (Primary); Fruits, Vegetables, and Nuts (Primary); Grain And Field Beans (Primary); Nuts (Primary); Chemicals; Coffee And Tea; Commodity Chemicals; Dairy Products; Dairy Products and Eggs; Edible Oils; Fertilizers and Agricultural Chemicals; Herbs, Spices and Extracts; Materials; Materials; Packaged Foods and Meats; Seasonings and Preservatives; Tea</t>
  </si>
  <si>
    <t>Sunshine Wilmar (Private) Limited is an investment holding company. The company, through its subsidiary, operates as a plantation company. The company is based in Sri Lanka. Sunshine Wilmar (Private) Limited operates as a subsidiary of Pyramid Wilmar Plantations (Private) Limited and Sunshine Holdings PLC.</t>
  </si>
  <si>
    <t>Estate Management Services (Private) Limited, through its subsidiary, engages in the cultivation, manufacture, sale, and export of tea, rubber, and palm oil in Sri Lanka. The company is based in Sri Lanka. As of May 22, 2020, Estate Management Services (Private) Limited operates as a subsidiary of Sunshine Holdings PLC.</t>
  </si>
  <si>
    <t xml:space="preserve">Rodna Zemya Holding AD sells landed properties in Ilinden district, Sofia. It also engages in DIY retail chain business. The company is headquartered in Sofia, Bulgaria. 
</t>
  </si>
  <si>
    <t>Capital Goods (Primary); Industrial Conglomerates (Primary); Industrial Conglomerates (Primary); Industrials (Primary); Building Product and Home Supply Stores; Consumer Discretionary; Home Improvement Retail; Land Sub Dividers And Developers; Real Estate; Real Estate; Real Estate Development; Real Estate Management and Development; Retailing; Specialty Retail</t>
  </si>
  <si>
    <t>Bulgaria (Primary); Europe (Primary); European Emerging Markets (Primary)</t>
  </si>
  <si>
    <t>Nevena is based in Varna, Bulgaria.</t>
  </si>
  <si>
    <t>Bulgaria (Primary);
Europe (Primary);
European Emerging Markets (Primary)</t>
  </si>
  <si>
    <t>Advance Information Marketing Berhad, an investment holding company, operates as a business process outsourcing solution provider in Malaysia and Indonesia. It operates through two segments, Managed Customer Loyalty Services and Others. The company provides sales and marketing, client relationship management, and outsourced contact center management services. It offers Advance Information Marketing System, an enterprise marketing management solution that provides information on the customers’ behavior and their response to marketing initiatives implemented. The company also offers business intelligence, integrated marketing, and contact center management; and loyalty management services, such as consultation, technology infrastructure, and technical support to procurement and logistics services. In addition, it offers outsourced procurement and fulfillment services through local suppliers and mail order programs, including warehousing and distribution services. The company was incorporated in 2004 and is headquartered in Kuala Lumpur, Malaysia.</t>
  </si>
  <si>
    <t>Commercial and Professional Services (Primary); Industrials (Primary); Professional Services (Primary); Research and Consulting Services (Primary); Advertising; Application Software; Capital Goods; Commercial Services and Supplies; Communication Services; Data Processing and Outsourced Services; Diversified Support Services; Enterprise Software; Information Technology; Infrastructure Services; Internet Services and Infrastructure; IT Services; Marketing Services; Media; Media and Entertainment; Office Services and Supplies; Outsourced Business Services; Software; Software and Services; Trading Companies and Distributors; Trading Companies and Distributors; Warehousing and Storage</t>
  </si>
  <si>
    <t>MKVentures Capital Limited, a non-banking financial company, engages in the investment business in India. It is involved in investing in securities and properties; and financing activities. The company was formerly known as Ikab Securities &amp; Investment Limited and changed its name to MKVentures Capital Limited in November 2022. MKVentures Capital Limited was incorporated in 1991 and is based in Mumbai, India.</t>
  </si>
  <si>
    <t>NBFC Activities: .7 (100.0%)</t>
  </si>
  <si>
    <t>India: .7 (100.0%)</t>
  </si>
  <si>
    <t>Capital Markets (Primary); Diversified Financials (Primary); Financials (Primary); Investment Banking and Brokerage (Primary); Asset Management and Custody Banks; Diversified Financial Services; Specialized Finance</t>
  </si>
  <si>
    <t>Linkers Enclave Pvt Ltd
Linkers Enclave Pvt Ltd was incorporated in 1991 and is based in Kolkata, India.
Oasis Securities Limited (BSE:512489)
Oasis Securities Limited operates as a non-banking financial company in India. The company provides mutual fund distribution and life insurance services; and loans. It is also involved in investing in securities and financing activities; and IPO activities. The company was formerly known as Abhishek India Limited and changed its name to Oasis Securities Limited in February 1995. Oasis Securities Limited was incorporated in 1986 and is based in Mumbai, India.
Tuscon Towers Private Limited
Tuscon Towers Private Limited is based in Kolkata, India.</t>
  </si>
  <si>
    <t>Linkers Enclave Pvt Ltd (Asia / Pacific (Primary); Asia / Pacific Emerging Markets (Primary); India  (Primary); Indian Sub-Continent (Primary); West Bengal (Primary));
Oasis Securities Limited (BSE:512489) (Asia / Pacific (Primary); Asia / Pacific Emerging Markets (Primary); India  (Primary); Indian Sub-Continent (Primary); Maharashtra (Primary));
Tuscon Towers Private Limited (Asia / Pacific (Primary); Asia / Pacific Emerging Markets (Primary); India  (Primary); Indian Sub-Continent (Primary); West Bengal (Primary))</t>
  </si>
  <si>
    <t>Oasis Securities Limited (BSE:512489) (1.74)</t>
  </si>
  <si>
    <t>Ador Fontech Limited manufactures and sells consumables, equipment and ancillaries, and services in India and Internationally. It operates through two segments, Life Enhancement of Industrial Components and 3DFT Dental Care Services/Aligners. The company offers welding electrodes and wires for MMAW; filler rods for oxy-fuel; silver brazing rods; filler rods and wires for tungsten inert gas welding, metal inert gas welding, and submerged arc welding; electrodes for metal working; tubular electrodes for MMAW; and stainless steel, austenitic, hardfacing, surfacing, and ferro-nickel electrodes. It also provides welding equipment; wear resistant products, such as ceramic tiles and refractory compounds, wear plates, nickel and cobalt based hard facing alloys, flux cored arc welding wires, hardox wear parts, etc.; and thermal spray products and services, as well as hypertherm plasma cutting machine services. Further, it provides repair and reclamation services; and aligners and services related to orthodontic treatment, as well as undertakes job works. Ador Fontech Limited was incorporated in 1974 and is headquartered in Bengaluru, India.</t>
  </si>
  <si>
    <t>Ador Fontech Limited: 24.6 (97.4%);
3D Future Technologies Private Limited: .7 (2.6%)</t>
  </si>
  <si>
    <t>Capital Goods (Primary); Industrial Machinery (Primary); Industrials (Primary); Machinery (Primary); Metalworking Machinery and Equipment (Primary); Welding and Soldering Equipment (Primary); Coating, Engraving, And Allied Services; Commercial and Professional Services; Commercial Services and Supplies; Construction and Engineering; Construction and Engineering; Diversified Metals and Mining; Diversified Support Services; Electrical Apparatus; Electrical Components and Equipment; Electrical Equipment; Fabricated Structural Metal Products; Health Care; Health Care Equipment and Services; Health Care Providers and Services; Health Care Services; Masonry, Stonework, Tile Setting, and Plastering; Materials; Materials; Metals and Mining; Specialty Contract Work; Terrazzo, Tile, Marble, and Mosaic Work</t>
  </si>
  <si>
    <t>Asia / Pacific (Primary); Asia / Pacific Emerging Markets (Primary); India  (Primary); Indian Sub-Continent (Primary); Karnataka (Primary)</t>
  </si>
  <si>
    <t>Ador Welding Limited manufactures and supplies welding equipment, consumables, and automation solutions in India and internationally. The company operates through three segments: Consumables; Equipments and Automation; and Flares &amp; Process Equipment. It provides welding electrodes, including mild steel general purpose, mild steel special, low alloy high tensile, cellulosic, hard facing, stainless steel, gouging and cutting, cast iron, and non-ferrous electrodes; wires and fluxes products comprising submerged arc welding fluxes and wires, and flux cored arc welding products, as well as metal cored arc wire, gas metal arc welding (GMAW), and gas tungsten arc welding (GTAW) products; and brazing rods and fluxes. The company also offers welding and cutting equipment, such as air plasma cutting, submerged arc welding, advanced multipurpose synergic, GMAW, TIG Welding, and MMA equipment; gas cutting products, gas cutting-welding accessories, flares and process equipment, and personal protective equipment; and CNC cutting machines. In addition, it engages in the designing, manufacturing, erection, commissioning, mechanical, electrical, and instrumentation of process packages, process equipment, and flare system and components, as well as undertakes various EPC contracts. Further, the company provides welding automation products consisting of robotic systems, columns, booms, positioners, rotators, and special purpose machines; and offers skill development services. It serves pipeline, oil and gas, power, heavy engineering, shipbuilding, railway, automotive, infrastructure, transportation, and mobility sectors. The company was formerly known as Advani-Oerlikon Ltd. The company was incorporated in 1951 and is headquartered in Mumbai, India. Ador Welding Limited is a subsidiary of J. B. Advani &amp; Company Private Limited.</t>
  </si>
  <si>
    <t>Svedbergs i Dalstorp AB (publ) develops, manufactures, and markets bathroom products in the Nordic countries. The company offers bathroom furniture, including bottoms, mirror cabinets and mirrors, bathroom storages, storages for laundry room, sinks, lighting products, and options and handles. It also provides showers products, such as corners, partition walls, niche showers, cabins, and optional showers; bathtubs; mixers; towel dryers; WC and toilet products; and other bathroom accessories. Svedbergs i Dalstorp AB (publ) was founded in 1920 and is headquartered in Dalstorp, Sweden.</t>
  </si>
  <si>
    <t>Segment Adjustment: 71.6 (46.2%);
Svedbergs: 55.2 (35.7%);
Macro Design: 19.1 (12.4%);
Cassoe: 8.9 (5.7%)</t>
  </si>
  <si>
    <t>Finland: 7.3 (4.8%);
Other: 3.6 (2.4%);
Norway: 9.8 (6.5%);
Sweden: 52.3 (34.7%);
Denmark: 9.2 (6.1%);
United Kingdom: 68.6 (45.5%)</t>
  </si>
  <si>
    <t>Bathtubs (Primary); Building Products (Primary); Building Products (Primary); Capital Goods (Primary); Industrials (Primary); Plumbing Fixtures and Equipment (Primary); Showers (Primary); Sinks (Primary); Sinks, Baths, and Showers (Primary); Toilets and Bidets (Primary)</t>
  </si>
  <si>
    <t>Stena Adactum AB is a private equity arm of Stena AB specializing in buyouts, acquisitions, middle market, and expansion driven investments in listed and non listed wholly owned companies. The firm seeks to invest in mature companies. It does not invest in early or venture stages. The firm does not have any specific industries of interest. It typically invests in Swedish companies having international business. The firm seeks to invest between SEK200 million ($29.286 million) and SEK2000 million ($292.86 million) in companies having a minimum target sales value of SEK500 million ($73.22 million) and SEK2000 million ($292.86 million) and enterprise value between SEK500 million ($73.22 million) and SEK2000 million ($292.86 million). It seeks to take majority stakes in listed companies with no exit horizon. The firm seeks to take a board seat in its portfolio companies and acts as a lead investor. It invests through its balance sheet. Stena Adactum AB was founded in 2002 and is based in Gothenburg, Sweden.</t>
  </si>
  <si>
    <t>Europe (Primary);
European Developed Markets (Primary);
Sweden (Primary);
Västra Götaland County (Primary)</t>
  </si>
  <si>
    <t>2invest AG, an investment company, acquires, holds, manages, and sells investments in corporations and partnerships primarily in the biotechnology, life science, and IT sectors in Germany and internationally. The company was formerly known as 4basebio AG and changed its name to 2invest AG in January 2021. 2invest AG is based in Heidelberg, Germany.</t>
  </si>
  <si>
    <t>Biotechnology (Startups): 3.1 (100.0%)</t>
  </si>
  <si>
    <t>Biotechnology (Primary); Biotechnology (Primary); Health Care (Primary); Pharmaceuticals, Biotechnology and Life Sciences (Primary); Asset Management and Custody Banks; Capital Markets; Diversified Financials; Financials</t>
  </si>
  <si>
    <t>Baden-Württemberg (Primary); Europe (Primary); European Developed Markets (Primary); Germany (Primary)</t>
  </si>
  <si>
    <t>Sparta AG is a publicly owned investment manager. The firm provides its services to Institutional and private investors. The firm invests in the listed companies of the German-speaking areas. The firm employs long-term investment approach. Sparta AG was founded in 1995 and is based in Heidelberg, Germany. Sparta AG operates as a subsidiary of Deutsche Balaton AG.</t>
  </si>
  <si>
    <t>Baden-Württemberg (Primary);
Europe (Primary);
European Developed Markets (Primary);
Germany (Primary)</t>
  </si>
  <si>
    <t>Distell Group Holdings Limited, an investment holding company, engages in the production, marketing, and distribution of wines, spirits, ciders, and ready-to-drink (RTD) beverages South Africa, rest of Africa, and internationally. The company offers its products under the Scottish Leader, Black Bottle, Bunnahabhain, Tobermory, Deanston, Ledaig, Cruz Vodka, Kibao, Kingfisher, Caprice Wines, Hunter’s Choice, Altar Wines, and Yatta Juice brand names. It also engages in the farming and wastewater treatment business. Distell Group Holdings Limited was founded in 1925 and is headquartered in Stellenbosch, South Africa.</t>
  </si>
  <si>
    <t>South Africa: 1,560.5 (74.8%);
International: 183.5 (8.8%);
Corporate: 1.4 (.1%);
Rest of Africa: 198.6 (9.5%);
Botswana, Lesotho, Namibia and Eswatini (BLNE): 141.1 (6.8%)</t>
  </si>
  <si>
    <t>Distillers and Vintners</t>
  </si>
  <si>
    <t>Beverages (Primary); Cider (Primary); Consumer Staples (Primary); Distillers and Vintners (Primary); Food, Beverage and Tobacco (Primary); Spirits and Liquors (Primary); Wine (Primary); Agricultural Services; Asset Management and Custody Banks; Capital Markets; Commercial and Professional Services; Commercial Services and Supplies; Crop Services; Diversified Financials; Environmental and Facilities Services; Financials; Industrials; Soft Drinks; Utilities; Utilities; Waste Water Treatment; Water Utilities; Water Utilities</t>
  </si>
  <si>
    <t>Heineken International B.V. produces and sells beers and ciders. It sells its products through a network of distributors internationally. The company was founded in 1863 and is based in Amsterdam, the Netherlands. Heineken International B.V. operates as a subsidiary of Heineken N.V.</t>
  </si>
  <si>
    <t>Europe (Primary);
European Developed Markets (Primary);
Netherlands (Primary);
Noord-Holland (Primary)</t>
  </si>
  <si>
    <t>As of March 31, 2021, TM hf. was acquired by Kvika banki hf. Kvika banki hf., a specialized bank, provides asset management and investment products and services in Iceland and the United Kingdom. Its products and services include fund management services; finances to enterprises; loans to institutional investors; financing solutions, including project financing, portfolio financing, bridge lending, mezzanine lending, and wholesale funding for fintech solution providers; securities brokerage and foreign exchange market services; and advisory services related to investments and financing with a focus on corporate acquisitions and divestments, and initial public offerings. The company’s products and services also include investment banking services with a focus on acquisitions, divestments and mergers, financing and financial restructuring, and listings and delisting of equities and bonds; services to listed companies and companies seeking to list on a regulated stock exchange; and private banking and deposit products and services to high-net worth individuals, businesses, and market participants. It also provides property and casualty, marine, and life and health insurance products and services primarily in Iceland; asset leasing products and services by financing commercial equipment, real estate, and vehicles for companies and individuals; and operational lease services. The company was founded in 1956 and is headquartered in Reykjavik, Iceland.</t>
  </si>
  <si>
    <t>Financials (Primary); Insurance (Primary); Insurance (Primary); Multi-line Insurance (Primary); Accident Insurance; Asset Management and Custody Banks; Business Credit Agencies; Capital Markets; Car Loans; Casualty; Consumer Finance; Consumer Finance; Credit Agencies; Diversified Financial Services; Diversified Financials; Finance Leasing; Fire and Marine Insurance; Health and Medical Insurance; Homeowner's and Renter's Insurance; Institutional Investment Advice; Investment Advice; Investment Banking; Investment Banking and Brokerage; Liability Insurance; Life and Health Insurance; Life Insurance; Merger and Acquisition Advisory Services; Motor Vehicle Insurance; Personal Credit Agencies; Personal Investment Advice; Personal Loan Services; Personal Property Insurance; Private Placement Advisory Services; Property; Property and Casualty Insurance; Securities and Commodities Markets Services; Security Brokers; Security Brokers and Dealers; Short-Term Business Credit Agencies; Specialized Finance</t>
  </si>
  <si>
    <t>Europe (Primary); European Developed Markets (Primary); Iceland (Primary)</t>
  </si>
  <si>
    <t>Kvika banki hf., a specialized bank, provides investment banking, insurance, asset management, and banking services to businesses, investors, and individuals in Iceland and the United Kingdom. It operates through four segments: Asset Management, Commercial Banking, Insurance Services, and Investment Banking. The Asset Management segment manages various mutual funds, investment funds, and institutional investor funds, as well as offers private banking services; offers products and services relates to domestic and foreign assets; and private pension plans. The Commercial Banking segment provides various banking services and related advisory services, and specialized lending services; lease contracts; and car, heavy machinery, and other equipment loans to individuals and companies under Lykill brand name. The Insurance Services segment portfolio consists of motor, property, marine, liability, accident, and life insurance services to commercial and private customers. The Investment Banking segment offers securities brokerage and forex market services; and various investments and financing, mergers, acquisitions and divestments, capital raising, and initial public offerings related advisory services, as well as fund and asset management services. It also provides real estate fund management and business consultancy services. Kvika banki hf. was incorporated in 2002 and is headquartered in Reykjavik, Iceland.</t>
  </si>
  <si>
    <t>Europe (Primary);
European Developed Markets (Primary);
Iceland (Primary)</t>
  </si>
  <si>
    <t>As of April 13, 2020, Bio-Matrix Scientific Group, Inc. was acquired by Rivulet Films LLC, in a reverse merger transaction. Bio-Matrix Scientific Group, Inc., through its subsidiary, Pine Hills, Inc., provides data storage and corporate documents archiving services. It offers long-term data and document storage services; daily data backup services; and cloud systems setup services for various location information distribution and sharing. The company primarily markets its services to small businesses within Southern California. Bio-Matrix Scientific Group, Inc. is based in Gilbert, Arizona.</t>
  </si>
  <si>
    <t>Data Management (Primary); Data Recovery (Primary); Data Storage Services (Primary); Information Technology (Primary); Infrastructure Consulting (Primary); Infrastructure Services (Primary); Internet Services and Infrastructure (Primary); IT Services (Primary); Software and Services (Primary)</t>
  </si>
  <si>
    <t>Arizona (Primary); Phoenix Area (Primary); Southwest (Primary); United States and Canada (Primary); United States of America (Primary)</t>
  </si>
  <si>
    <t>Thorn Group Limited operates as a diversified financial services company in Australia. The company provides commercial finance, such as working capital and business asset lending solutions to small and medium size enterprises. It offers debtor finance and asset finance products under the thornmoney brand. Thorn Group Limited was founded in 1937 and is based in Sydney, Australia.</t>
  </si>
  <si>
    <t>Business Finance: 13.0 (100.0%)</t>
  </si>
  <si>
    <t>Australia: 13.0 (100.0%)</t>
  </si>
  <si>
    <t>Computer and Electronics Retail</t>
  </si>
  <si>
    <t>Computer and Electronics Retail (Primary); Consumer Discretionary (Primary); Retailing (Primary); Specialty Retail (Primary); Business Credit Agencies; Credit Agencies; Diversified Financial Services; Diversified Financials; Financials; Specialized Finance</t>
  </si>
  <si>
    <t>Somers Limited, an investment holding company, provides various financial services. The company offers mortgage management services; portfolio management services and in-house managed investment funds; consumer and business finance; consumer leasing and equipment financing services; property investment and management services; and brokerage and hedge fund services. It also originates, services, and securitizes mortgage assets; and acquires, manages, and operates asset and wealth management activities. The company was founded in 2012 and is based in Hamilton, Bermuda.</t>
  </si>
  <si>
    <t>Forager Funds Management Pty Ltd. is a privately owned investment manager. The firm launches and manages equity mutual funds. It invests in the public equity markets across the globe. The firm primarily invests in value stocks of companies. It employs fundamental analysis to create its portfolios. The firm was formerly known as Intelligent Investor Funds Pty Limited. Forager Funds Management Pty Ltd. was founded in 2009 and is based in Sydney, Australia.</t>
  </si>
  <si>
    <t>Global Service Center Public Company Limited provides customer support and debt collection services in Thailand. The company offers call center, telemarketing, and tele sales services using phone, computer network, and other telecommunication systems. It also engages in the real estate business; and hemp-cannabis and related business. The company was incorporated in 2004 and is headquartered in Bangkok, Thailand.</t>
  </si>
  <si>
    <t>Customer Service Business: 2.6 (100.0%)</t>
  </si>
  <si>
    <t>Thailand: 2.6 (100.0%)</t>
  </si>
  <si>
    <t>Commercial and Professional Services (Primary); Commercial Services and Supplies (Primary); Debt Collection Services (Primary); Debt Management Services (Primary); Industrials (Primary); Office Services and Supplies (Primary); Outsourced Business Services (Primary); Outsourced Client Support and Customer Services (Primary); Advertising; Communication Services; Health Care; Marketing Services; Media; Media and Entertainment; Medicinal Chemicals and Botanical Products; Pharmaceuticals; Pharmaceuticals; Pharmaceuticals, Biotechnology and Life Sciences; Real Estate; Real Estate; Real Estate Management and Development; Real Estate Operating Companies</t>
  </si>
  <si>
    <t>ASIA Capital Group Public Company Limited, together with its subsidiaries, provides corporate and retail lending services in Thailand and internationally. It also offers non-performing loan servicing on behalf of client creditors, such as front end customer services to borrowers and carrying out day to day administration and accounting of the recovery process, loans accounts, and asset collateral, as well as NPL portfolio valuation services. In addition, the company provides legal advisory and representation services in the areas of business law, real estate law, civil law, bankruptcy law, tax law, and public sector relations; factoring services; and business process outsourcing services comprising debt and receivables collection, loan approval, payroll, and data entry services. Further, it is involved in the sale of land with buildings and other real estate; and provision of investment banking services. The company was formerly known as ACAP Advisory Public Company Limited and changed its name to ASIA Capital Group Public Company Limited in February 2016. ASIA Capital Group Public Company Limited was founded in 1998 and is based in Bangkok, Thailand.</t>
  </si>
  <si>
    <t>HELLA GmbH &amp; Co. KGaA, together with its subsidiaries, develops, manufactures, and sells lighting systems and electronic components for automotive industry worldwide. It operates through three segments: Automotive, Aftermarket, and Special Applications. The Automotive segment offers headlamps, rear combination lamps, car body and interior lighting products, and radomes; and body electronics, energy management, lighting electronics, and power steering solutions, as well as driver assistance systems and components, including sensors and engine compartment actuators. The Aftermarket segment produces and sells automotive parts and accessories primarily in the areas of lighting, electrics, and electronics; and provides workshop solutions in the areas of diagnostics and calibration, as well as various services for wholesalers and workshops. The Special Applications segment develops, manufactures, and markets lighting technology and electronic products for special vehicles comprising construction and agricultural machinery, buses, caravans, and marine vessels. The company was formerly known as HELLA KGaA Hueck &amp; Co. and changed its name to HELLA GmbH &amp; Co. KGaA in October 2017. HELLA GmbH &amp; Co. KGaA was founded in 1899 and is headquartered in Lippstadt, Germany. HELLA GmbH &amp; Co. KGaA is a subsidiary of Faurecia S.E.</t>
  </si>
  <si>
    <t>Segment Adjustment: 6,787.9 (100.0%)</t>
  </si>
  <si>
    <t>Europe: 3,629.5 (57.0%);
North, Central and South America: 1,306.6 (20.5%);
Asia / Pacific / Rest of The World: 1,436.0 (22.5%)</t>
  </si>
  <si>
    <t>Auto Components (Primary); Auto Parts and Equipment (Primary); Automobiles and Components (Primary); Consumer Discretionary (Primary); Motor Vehicle Accessories (Primary); Motor Vehicle Lighting Equipment (Primary); Capital Goods; Consumer Services; Diversified Consumer Services; Electric Lighting and Wiring Equipment; Electrical Components and Equipment; Electrical Equipment; Electronic Components; Electronic Components; Electronic Equipment, Instruments and Components; Industrials; Information Technology; Motor Vehicle Repair and Services; Motor Vehicle Services; Specialized Consumer Services; Technology Hardware and Equipment</t>
  </si>
  <si>
    <t>Europe (Primary); European Developed Markets (Primary); Germany (Primary); North Rhine-Westphalia (Primary)</t>
  </si>
  <si>
    <r>
      <rPr>
        <sz val="8"/>
        <rFont val="Arial"/>
        <family val="2"/>
      </rPr>
      <t xml:space="preserve">Faurecia S.E., together with its subsidiaries, manufactures and sells automotive equipment in France, Germany, other European countries, North America, South America, Asia, and internationally. It operates through Seating, Interiors, Clean Mobility, and Clarion Electronics segments. The Seating segment designs and manufactures vehicle seats, seating frames, covers and foams, and comfort solutions. The Interior segment designs and manufactures instrument panels, cockpits, and door panels and modules, as well as center consoles, and smart surfaces. The Clean Mobility segment designs and manufactures exhaust system solution for passenger and commercial vehicles; fuel cell electric vehicles; and aftertreatment solutions for commercial vehicles, as well as zero-emissions solutions. The Clarion Electronics segment designs and manufactures display technologies, driver assistance systems, and cockpit electronics. The company was incorporated in 1929 and is headquartered in Nanterre, France.
</t>
    </r>
    <r>
      <rPr>
        <sz val="8"/>
        <color indexed="17"/>
        <rFont val="Arial"/>
        <family val="2"/>
      </rPr>
      <t>Produces/assembles car seats, etc.</t>
    </r>
  </si>
  <si>
    <r>
      <rPr>
        <sz val="8"/>
        <rFont val="Arial"/>
        <family val="2"/>
      </rPr>
      <t xml:space="preserve">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France (Primary);
</t>
    </r>
    <r>
      <rPr>
        <sz val="8"/>
        <color indexed="17"/>
        <rFont val="Arial"/>
        <family val="2"/>
      </rPr>
      <t>France (Primary)</t>
    </r>
    <r>
      <rPr>
        <sz val="8"/>
        <rFont val="Arial"/>
        <family val="2"/>
      </rPr>
      <t>;
Ile-de-France (Primary)</t>
    </r>
  </si>
  <si>
    <t>Milestone Builder Holdings Limited, an investment holding company, operates as a contractor and sub-contractor in Hong Kong. It operates in two segments, Construction and Engineering Services; and Property Development and Investment. The Construction and Engineering Services segment principally engages in the provision of building construction services, such as building, piling, demolition, and site formation; supplying or procuring materials; ensuring the works are carried out in accordance with the contract specifications and customer's requirements; liaising with various parties to ensure the project is progressing in a timely manner; and performing specified services. This segment also offers alteration, addition, fitting-out works, and building services comprising waterproofing, hardware removal or installation, general renovation, and fire system installation services; and historic buildings repair and restoration services. The Property Development and Investment segment is involved in the property development and investment business in Hong Kong and Japan. The company also offers engineering and construction sub-contracting services. It serves public sectors, including government and quasi-government entities, as well as private companies. The company was incorporated in 2001 and is based in Kowloon, Hong Kong.</t>
  </si>
  <si>
    <t>Construction and Engineering Services: 15.3 (99.1%);
Property Development and Investment: .1 (.9%)</t>
  </si>
  <si>
    <t>Hong Kong: 15.3 (99.3%);
Japan: .1 (.7%)</t>
  </si>
  <si>
    <t>Capital Goods (Primary); Commercial Construction and Engineering (Primary); Construction and Engineering (Primary); Construction and Engineering (Primary); Construction Support Services (Primary); Industrials (Primary); Specialty Contract Work (Primary); Real Estate; Real Estate; Real Estate Development; Real Estate Management and Development; Real Estate Operating Companies</t>
  </si>
  <si>
    <t>Young Poong Paper Mfg Co.,Ltd. manufactures and sells paper products. It offers core boards that are used in manufacturing paper cores and tubes; and liner boards for use in manufacturing corrugated boards and boxes. The company was founded in 1970 and is headquartered in Pyeongtaek, South Korea. Young Poong Paper Mfg Co.,Ltd. is a subsidiary of Growth Investment Purpose Company I Co., Ltd.</t>
  </si>
  <si>
    <t>Paper &amp; Paper Products: 79.3 (100.0%)</t>
  </si>
  <si>
    <t>South Korea: 79.3 (100.0%)</t>
  </si>
  <si>
    <t>Materials (Primary); Materials (Primary); Paper and Forest Products (Primary); Paper Manufacturing (Primary); Paper Products (Primary); Paperboard Mills (Primary)</t>
  </si>
  <si>
    <t>Daiyang Metal Co., Ltd. manufactures and sells steel products worldwide. It offers stainless steel cold rolled plates for the automotive, shipbuilding, construction, machinery, kitchen furniture, home appliances, IT, electronics, and telecom industries. The company was incorporated in 1973 and is headquartered in Yesan-Eup, South Korea.</t>
  </si>
  <si>
    <t xml:space="preserve">Growth First Investment Purpose Co., Ltd. is headquartered in South Korea.
</t>
  </si>
  <si>
    <t>Versatile Creative Berhad, an investment holding company, manufactures and trades in paper and cardboard packaging products in Malaysia and internationally. It operates Paper Products, Plastic Products, Colour Separation and Printing, and Others segments. The Paper Products segment offers paper board packaging products, such as offset-printed boxes and offset-laminated cartons. The Plastic Products segment manufactures and sells food-grade plastic packaging products, such as combo lids, dairy scoops, chilled food tubs and lids, and noodle cups. The Colour Separation and Printing segment provides color separation and lithography services, as well as printed materials. The Others segment offers outdoor advertising media services. In addition, the company offers die-cut boxes, nestings, and pallets; and services ranging from printing, scanning, and inkjet proofing to desktop publishing, synology backup, and media digital transmission. Further, it operates grocery stores, supermarkets, and hypermarkets; wholesales, retails, online retails, imports, exports, buys, sells, deals in, distributes, and processes food products; and provides packaging services for various consumer products, goods, merchandises, produce products, foodstuffs, things, and commodities. Versatile Creative Berhad is based in Kuala Lumpur, Malaysia.</t>
  </si>
  <si>
    <t>Segment Adjustment: 8.8 (44.1%);
Colour Separation &amp; Printing: .1 (.4%);
Plastic Products: 2.3 (11.5%);
Paper Products: 8.4 (42.0%);
Others: .4 (2.0%)</t>
  </si>
  <si>
    <t>Containers and Packaging (Primary); Converted Paper And Paperboard Products (Primary); Corrugated And Solid Fiber Boxes (Primary); Materials (Primary); Materials (Primary); Paper Packaging (Primary); Paperboard Containers And Boxes (Primary); Pasted, Lined, Laminated, and Surface-Coated Paperboard (Primary); Advertising; Commercial and Professional Services; Commercial Printing; Commercial Services and Supplies; Communication Services; Consumer Discretionary; Consumer Staples; Food and Staples Retailing; Food and Staples Retailing; Food Distribution; Food Distributors; Food Retail; Full Stock Supermarkets; Grocery Stores; Hypermarkets; Hypermarkets and Super Centers; Industrials; Internet and Direct Marketing Retail; Internet and Direct Marketing Retail; Lithographic Printing; Media; Media and Entertainment; Metal and Glass Containers; Online Food and Drug Retail; Online Food Retail; Plastic Packaging; Printing Services; Retailing</t>
  </si>
  <si>
    <t>NSK Trading Sdn Bhd owns and operates stores for the wholesale and retail sale of groceries and household products across various cities in Malaysia. Its products include rice, canned food, drinks, and detergents. The company was founded in 1985 and is based in Selayang, Malaysia.</t>
  </si>
  <si>
    <t>Carry Wealth Holdings Limited, an investment holding company, manufactures and trades in garment products for various brands in the United States, Mainland China, Europe, Hong Kong, and internationally. The company operates through Garment Manufacturing and Trading; and Securities Investment segments. It offers various knitwear, including polo, athletics, cardigan, hoody, tee, jacket, bottom, dress, and layette for men, women, and children. The company also provides consultation services; and invests and trades in securities. Carry Wealth Holdings Limited was founded in 1993 and is headquartered in Hong Kong, Hong Kong.</t>
  </si>
  <si>
    <t>Garment Manufacturing and Trading: 66.4 (100.0%)</t>
  </si>
  <si>
    <t>Hong Kong: 3.3 (5.0%);
Europe: 15.3 (23.1%);
Other: 6.7 (10.0%);
United States of America: 40.9 (61.7%);
Mainland China: .1 (.2%)</t>
  </si>
  <si>
    <t>Apparel (Primary); Apparel, Accessories and Luxury Goods (Primary); Athletic Uniforms (Primary); Boys' Apparel (Primary); Boys' Coats and Jackets (Primary); Boys' Shirts and Sweaters (Primary); Boys' Trousers, Slacks and Shorts (Primary); Consumer Discretionary (Primary); Consumer Durables and Apparel (Primary); Girls' Apparel (Primary); Girls' Blouses, Shirts and Sweaters (Primary); Girls' Coats (Primary); Girls' Dresses (Primary); Girls' Trousers and Shorts (Primary); Men's Apparel (Primary); Men's Coats and Jackets (Primary); Men's Shirts and Sweaters (Primary); Men's Trousers, Slacks and Shorts (Primary); Specialty Apparel (Primary); Textiles, Apparel and Luxury Goods (Primary); Women's, Misses', and Juniors' Apparel (Primary); Women's, Misses', and Juniors' Blouses, Shirts and Sweaters (Primary); Women's, Misses', and Juniors' Coats (Primary); Women's, Misses', and Juniors' Dresses (Primary); Women's, Misses', and Juniors' Trousers and Shorts (Primary); Asset Management and Custody Banks; Capital Markets; Commercial and Professional Services; Consulting Services; Diversified Financials; Financials; Industrials; Investment Banking and Brokerage; Professional Services; Research and Consulting Services; Securities and Commodities Markets Services; Security Brokers; Security Brokers and Dealers</t>
  </si>
  <si>
    <t>Dommo Energia S.A. (BOVESPA:DMMO3)</t>
  </si>
  <si>
    <t>BOVESPA:DMMO3</t>
  </si>
  <si>
    <t>Dommo Energia S.A., together with its subsidiaries, engages in the exploration and production of oil and natural gas in Brazil. The company’s properties include BM-C-39, BM-C-40, and BM-C-41 located in the Campos basin. It also holds a 40% interest in the BS-4 block located in the Santos basin. The company was formerly known as OGX Petróleo e Gás S.A. - Em Recuperação Judicial. Dommo Energia S.A. was incorporated in 2007 and is based in Rio de Janeiro, Brazil.</t>
  </si>
  <si>
    <t>Oil and Gas Exploration and Production: 56.4 (100.0%)</t>
  </si>
  <si>
    <t>Brazil: 56.4 (100.0%)</t>
  </si>
  <si>
    <t>Petro Rio S.A., together with its subsidiaries, engages in the exploration, development, and production of oil and natural gas properties in Brazil and internationally. It holds a 100% interest in the Polvo Field covering approximately 134 square kilometres located in the southern portion of the Campos Basin, Rio de Janeiro; and the Frade Field that consists of approximately 154 kilometres located in the northern region of the Campos Basin, Rio de Janeiro. The company also holds interest in the Manati Field that comprises approximately 76 square kilometres located in the Camumu Basin, on the coast of the State of Bahia. In addition, it imports, exports, refines, sells, and distributes oil, natural gas, fuels, and oil by-products; engages in the generation, sale, and distribution of electric power, as well as holds interests in other companies. The company was formerly known as HRT Participações em Petróleo S.A. and changed its name to Petro Rio S.A. in June 2015. Petro Rio S.A. was incorporated in 2009 and is headquartered in Rio de Janeiro, Brazil.</t>
  </si>
  <si>
    <t>Guosheng Financial Holding Inc. together with its subsidiaries, provides diversified financial services in China. It engages in the securities business through 200 branches in 30 provinces and autonomous regions, as well as operates a financial platform; and investment business, including funds, management, and business cooperation services to various enterprises. The company is also involved in the financial technology business comprising big data, cloud computing, artificial intelligence, blockchain, and other technologies; and development of financial industry information collaboration solutions, regulatory technologies, intelligent data services, and digital currency platforms. Guosheng Financial Holding Inc. was founded in 1995 and is based in Shenzhen, China.</t>
  </si>
  <si>
    <t>Capital Markets (Primary); Diversified Financials (Primary); Financials (Primary); Investment Banking (Primary); Investment Banking and Brokerage (Primary); Online Security Brokers and Dealers (Primary); Securities and Commodities Markets Services (Primary); Security Brokers (Primary); Security Brokers and Dealers (Primary); Capital Goods; Electrical Components and Equipment; Electrical Equipment; Industrials; Information Technology; Internet based Investment and Capital Markets related Services; Internet Services and Infrastructure; IT Services; Software and Services</t>
  </si>
  <si>
    <t>Asia / Pacific (Primary); Asia / Pacific Emerging Markets (Primary); China  (Primary); Far East (Primary); Guangdong Province (Primary)</t>
  </si>
  <si>
    <t>Thai Rayon Public Company Limited manufactures and sells viscose rayon staple fiber and anhydrous sodium sulphate products in Thailand. It offers viscose rayon staple fiber that is used in textile and non-woven applications under the Birla Cellulose brand name; and anhydrous sodium sulphate for use in detergent, pulp, glass, leather, and textile industries, as well as manufactures paper grade pulp. The company also exports its products. Thai Rayon Public Company Limited was incorporated in 1974 and is headquartered in Bangkok, Thailand. As of March 25, 2022, Thai Rayon Public Company Limited operates as a subsidiary of Surya Kiran Investments Pte. Ltd.</t>
  </si>
  <si>
    <t>Manufacture and Distribution of Viscose Rayon Staple Fiber and By-Products: 297.7 (100.0%)</t>
  </si>
  <si>
    <t>Thailand: 28.4 (9.5%);
Overseas: 269.1 (90.5%)</t>
  </si>
  <si>
    <t>Cellulosic Manmade Fibers (Primary); Chemicals (Primary); Commodity Chemicals (Primary); Industrial Inorganic Chemicals (Primary); Materials (Primary); Materials (Primary); Plastic and Synthetic Resins (Primary); Paper and Forest Products; Paper Manufacturing; Paper Products; Pulp Mills</t>
  </si>
  <si>
    <t>Surya Kiran Investments Pte. Ltd. was incorporated in 2007 and is based in Singapore.</t>
  </si>
  <si>
    <t>Asseau Company Limited
Asseau Company Limited engages in investment. The company is based in British Virgin Islands.
Grasim Industries Limited (NSEI:GRASIM)
Grasim Industries Limited operates in fibre, yarn, pulp, chemicals, textile, fertilizers, and insulators businesses in India and internationally. The company operates through Viscose, Chemicals, Cement, Financial Services, and Others segments. It provides viscose staple fiber, a man-made biodegradable fiber for use in apparels, home textiles, dress materials, knitted wear products, and non-woven applications; wood pulp products; viscose filament yarn, a natural fibre for manufacturing fabrics; and textile products, such as linen and wool. The company also offers various chemical products, including chlor-alkali and epoxy resin products; and fertilizers comprising neem-coated urea, soil and crop specific customised fertilizers, seeds, agrochemicals, and plant and soil health products under the Birla Shaktiman brand name. In addition, it provides electrical insulators for transmission lines and substations, as well as equipment and railways. Further, the company offers grey cement; white cement under the Birla White brand; ready mix concrete; and cement-based putty. Additionally, it provides various financial services comprising non-bank financial, life insurance, asset management, housing finance, equity broking, wealth management, general insurance advisory, and health insurance services. The company is also involved in solar power designing, engineering procurement, and commissioning business. Grasim Industries Limited was incorporated in 1947 and is based in Mumbai, India.
Oneida Services Limited
Oneida Services Limited is based in Thailand.
Thai Industrial Management &amp; Trading Co., Ltd.
Thai Industrial Management &amp; Trading Co., Ltd. is headquartered in Thailand.</t>
  </si>
  <si>
    <t>Asseau Company Limited (British Virgin Islands (Primary); Caribbean (Primary); Latin America and Caribbean (Primary));
Grasim Industries Limited (NSEI:GRASIM) (Asia / Pacific (Primary); Asia / Pacific Emerging Markets (Primary); India  (Primary); Indian Sub-Continent (Primary); Maharashtra (Primary));
Oneida Services Limited (Asia / Pacific (Primary); Asia / Pacific Emerging Markets (Primary); South-East Asia (Primary); Thailand  (Primary));
Rama Trading Co.,Ltd. (Asia / Pacific (Primary); Asia / Pacific Emerging Markets (Primary); South-East Asia (Primary); Thailand  (Primary));
Thai Industrial Management &amp; Trading Co., Ltd. (Asia / Pacific (Primary); Asia / Pacific Emerging Markets (Primary); South-East Asia (Primary); Thailand  (Primary));
Wholton Company Limited (British Virgin Islands (Primary); Caribbean (Primary); Latin America and Caribbean (Primary))</t>
  </si>
  <si>
    <t>Grasim Industries Limited (NSEI:GRASIM) (13,812.3)</t>
  </si>
  <si>
    <t>Dynamic Portfolio Management &amp; Services Limited operates as a non-banking financial company in India. The company provides loans and other financial services. The company was incorporated in 1994 and is based in New Delhi, India.</t>
  </si>
  <si>
    <t>Business of NBFC: .1 (100.0%)</t>
  </si>
  <si>
    <t>India: .1 (100.0%)</t>
  </si>
  <si>
    <t>Consumer Finance (Primary); Consumer Finance (Primary); Diversified Financials (Primary); Financials (Primary); Credit Agencies; Diversified Financial Services; Specialized Finance</t>
  </si>
  <si>
    <t>Darshan Vyapaar Pvt. Ltd.
Darshan Vyapaar Pvt. Ltd. was incorporated in 1994 and is based in Kolkata, India.
Jwel Moulders &amp; Holdings Private Limited
Jwel Moulders &amp; Holdings Private Limited was incorporated in 1992 and is based in Kolkata, India.
Rani Sati Mercantiles Pvt Ltd
Rani Sati Mercantiles Pvt Ltd was incorporated in 1989 and is based in Kolkata, India.
Ritesh Real Estates Private Limited
Ritesh Real Estates Private Limited was incorporated in 2007 and is based in Kolkata, India.</t>
  </si>
  <si>
    <t>Darshan Vyapaar Pvt. Ltd. (Asia / Pacific (Primary); Asia / Pacific Emerging Markets (Primary); India  (Primary); Indian Sub-Continent (Primary); West Bengal (Primary));
Jwel Moulders &amp; Holdings Private Limited (Asia / Pacific (Primary); Asia / Pacific Emerging Markets (Primary); India  (Primary); Indian Sub-Continent (Primary); West Bengal (Primary));
Rani Sati Mercantiles Pvt Ltd (Asia / Pacific (Primary); Asia / Pacific Emerging Markets (Primary); India  (Primary); Indian Sub-Continent (Primary); West Bengal (Primary));
Ritesh Real Estates Private Limited (Asia / Pacific (Primary); Asia / Pacific Emerging Markets (Primary); India  (Primary); Indian Sub-Continent (Primary); West Bengal (Primary))</t>
  </si>
  <si>
    <t>Heng Huat Resources Group Berhad, an investment holding company, engages in the manufacture and trading of biomass materials and value-added products focusing on oil palm empty fruit bunch and coconut fibers in Malaysia, China, and internationally. The company offers coconut fiber, palm fiber, palm briquette, palm fiber mats, and coconut fiber sheets. It also designs, produces, markets, and distributes mattresses and bedding accessories using coconut fiber, pocket spring, bonnel spring, and rebond mattresses under the Fibre Star brand. In addition, the company offers coconut peats, cushions, pillows, sheets, and bolsters under the Xiong Mao brand name. Further, it manufactures kids’ beds with the combination of metal and particle boards. Additionally, the company is involved in the property development, management, and construction, as well as operation of power plant and boiler turbine system for electricity generation and steam production. Heng Huat Resources Group Berhad was incorporated in 2011 and is based in Sungai Bakap, Malaysia.</t>
  </si>
  <si>
    <t>Biomass Materials and Value-Added Products: 21.9 (64.6%);
Furniture, Mattresses and Related Products: 12.0 (35.4%)</t>
  </si>
  <si>
    <t>Coal and Consumable Fuels</t>
  </si>
  <si>
    <t>Coal and Consumable Fuels (Primary); Energy (Primary); Energy (Primary); Oil, Gas and Consumable Fuels (Primary); Agricultural Products; Bedspreads and Comforters; Consumer Discretionary; Consumer Durables and Apparel; Consumer Staples; Fibers; Food Products; Food, Beverage and Tobacco; Home Furnishings; Household Durables; Independent Power and Renewable Electricity Producers; Independent Power Producers and Energy Traders; Land Sub Dividers And Developers; Land Sub Dividers and Developers, except Cemetery; Linens and Bedding; Mattresses and Beds; Mattresses and Foundations; Real Estate; Real Estate; Real Estate Development; Real Estate Management and Development; Real Estate Management Services; Real Estate Operating Companies; Textile Mill Products; Textiles; Textiles, Apparel and Luxury Goods; Utilities; Utilities; Water Utilities; Water Utilities</t>
  </si>
  <si>
    <t>Asia / Pacific (Primary); Asia / Pacific Emerging Markets (Primary); Malaysia  (Primary); Pulau Pinang (Primary); South-East Asia (Primary)</t>
  </si>
  <si>
    <t>IHQ Inc. operates as an entertainment company in Korea. It produces content in various fields, such as drama, entertainment, and record. The company is also involved in the star management activities; and operation of Comedy TV and Cube TV.IHQ Inc. was founded in 1962 and is based in Seoul, South Korea. IHQ Inc. operates as a subsidiary of KH Media Co., Ltd.</t>
  </si>
  <si>
    <t>Entertainment Business Division: 6.9 (16.8%);
Media Business Division: 34.1 (83.2%)</t>
  </si>
  <si>
    <t>South Korea: 39.4 (97.1%);
Other: .3 (.7%);
USA: .9 (2.1%)</t>
  </si>
  <si>
    <t>Communication Services (Primary); Entertainment (Primary); Entertainment Production Companies (Primary); Entertainment Services (Primary); Media and Entertainment (Primary); Movies and Entertainment (Primary)</t>
  </si>
  <si>
    <t>KH Media Co., Ltd. engages in film production. The company was incorporated in 2008 and is based in Seoul, South Korea.</t>
  </si>
  <si>
    <t>D'LIVE Co., Ltd.
D'LIVE Co., Ltd. engages in the cable TV broadcasting business in the Seoul and Gyeonggi regions of South Korea. The company offers digital broadcasting services, such as real-time broadcasting on high-definition screens and audio through its cable networks and digital set-top boxes; and bidirectional services comprising VOD and data broadcasting services. It also provides cable broadcasting, high-speed Internet, and Internet home telephone services, as well as digital contents and various package products. The company offers its services to personal and business customers. It operates 17 cable TV broadcasting stations. The company was formerly known as C&amp;M Co., Ltd. and changed its name to D'LIVE Co., Ltd. in April 2016. D'LIVE Co., Ltd. was founded in 1997 and is headquartered in Seoul, South Korea.
D'LIVE Gangnam Cable TV Co., Ltd
D'LIVE Gangnam Cable TV Co., Ltd provides digital cable TV broadcasting services in South Korea. It offers digital broadcast, high speed Internet, and Internet phone services, as well as digital contents and various package products. The company was founded in 1994 and is headquartered in Seoul, South Korea. D'LIVE Gangnam Cable TV Co., Ltd operates as a subsidiary of C&amp;M Corporation.</t>
  </si>
  <si>
    <t>D'LIVE Co., Ltd. (Asia / Pacific (Primary); Asia / Pacific Developed Markets (Primary); Korea, South  (Primary));
D'LIVE Gangnam Cable TV Co., Ltd (Asia / Pacific (Primary); Asia / Pacific Developed Markets (Primary); Korea, South  (Primary))</t>
  </si>
  <si>
    <t>Danske Andelskassers Bank A/S provides various banking products and services to private, small and medium-sized business, and institutional customers in Denmark. The company offers payment accounts; loans and credit products, such as mortgage, home, building credit, restructuring, and energy loans, as well as car loans, consumer loans, and overdrafts; and debit and credit cards. It also provides pension products; and death, sickness, home, accident, annuity, detached, auto, annual travel, holiday home, motorcycle, and pet insurance, as well as protection for wages. In addition, the company offers investment products; and net and mobile banking, ATM, SMS, and payment services. It has 14 full time branches for private and business customers; and 1 agricultural branch. The company was founded in 1969 and is headquartered in Tjele, Denmark.</t>
  </si>
  <si>
    <t>Banking: 83.2 (100.0%)</t>
  </si>
  <si>
    <t>Denmark: 83.2 (100.0%)</t>
  </si>
  <si>
    <t>Banks (Primary); Banks (Primary); Financials (Primary); Regional Banks (Primary); Regional Commercial Banks (Primary); Asset Management and Custody Banks; Capital Markets; Diversified Financials; Insurance; Insurance; Insurance Brokers</t>
  </si>
  <si>
    <t>Central Denmark Region (Primary); Denmark (Primary); Europe (Primary); European Developed Markets (Primary)</t>
  </si>
  <si>
    <t>Spar Nord Bank A/S provides various banking products and services to retail, business, and public sector customers in Denmark. It offers deposits, loans, advances, and guarantee services, as well as custodianship accounts. The company also provides trading services in the field of equities, bonds, interest and forex, asset management, and international transactions, as well as leasing products. In addition, it offers consumer financing services through retail stores; gift voucher solutions through shopping centers and shopping center associations; and direct loans through its website, sparxpres.dk. The company operates through a network of 58 branches. Spar Nord Bank A/S was founded in 1824 and is based in Aalborg, Denmark.</t>
  </si>
  <si>
    <t>Denmark (Primary);
Europe (Primary);
European Developed Markets (Primary);
North Denmark Region (Primary)</t>
  </si>
  <si>
    <t>Mr. Onion International Co., Ltd provides catering services in Taiwan. The company was founded in 1991 and is based in New Taipei City, Taiwan.</t>
  </si>
  <si>
    <t>Restaurants: 2.9 (100.0%)</t>
  </si>
  <si>
    <t>Catering Services (Primary); Consumer Discretionary (Primary); Consumer Services (Primary); Hotels, Restaurants and Leisure (Primary); Restaurants (Primary)</t>
  </si>
  <si>
    <t>Jingshuo International Enterprise Co. , Ltd.
Jingshuo International Enterprise Co. , Ltd. is based in New Taipei City, Taiwan.
Jingyue International Enterprise Co., Ltd.
Jingyue International Enterprise Co., Ltd. was founded in 2010 and is based in New Taipei City, Taiwan.</t>
  </si>
  <si>
    <t>Jingshuo International Enterprise Co. , Ltd. (Asia / Pacific (Primary); Asia / Pacific Emerging Markets (Primary); Far East (Primary); Taiwan  (Primary));
Jingyue International Enterprise Co., Ltd. (Asia / Pacific (Primary); Asia / Pacific Emerging Markets (Primary); Far East (Primary); Taiwan  (Primary))</t>
  </si>
  <si>
    <t>Master Rate Management
Master Rate Management is based in Taiwan.</t>
  </si>
  <si>
    <t>Master Rate Management (Asia / Pacific (Primary); Asia / Pacific Emerging Markets (Primary); Far East (Primary); Taiwan  (Primary));
Sweet Onion Investment Co., Ltd. (Asia / Pacific (Primary); Asia / Pacific Emerging Markets (Primary); Far East (Primary); Taiwan  (Primary))</t>
  </si>
  <si>
    <t>Ho Wah Genting Berhad, an investment holding company, manufactures and sells wires and cables, moulded power supply cord sets, and cable assemblies for electrical and electronic devices and equipment in Malaysia, rest of Asia, and North America. It operates through four segments: Investment, Moulded Power Supply Cord Sets, Healthcare, and Travelling Services. The company also manufactures power supply cords, low emission diode and lighting sets, cord reels, and electronic and building wires; provides travel agent and tour related services; and invests in properties. In addition, it engages in the provision of personalized services, such as immigration and other related services; provision of services for system for decentralized and distributed leger technology that records the provenance of a digital asset and services; distribution of biotechnology products, tools, and related technologies and software; and trading and sale of nutraceutical products, dietary supplements, and functional foods, as well as dealing of electric motor vehicles. The company was incorporated in 1993 and is based in Kuala Lumpur, Malaysia.</t>
  </si>
  <si>
    <t>Moulded Power Supply Cords Sets: 106.8 (99.7%);
Investments: .0 (.0%);
Travel Services: .1 (.1%);
Healthcare: .2 (.2%)</t>
  </si>
  <si>
    <t>The Rest of Asia: 9.5 (8.9%);
North America: 95.3 (89.0%);
Malaysia: 2.2 (2.1%)</t>
  </si>
  <si>
    <t>Capital Goods (Primary); Electric Lighting and Wiring Equipment (Primary); Electrical Components and Equipment (Primary); Electrical Equipment (Primary); Industrials (Primary); Automotive Retail; Consumer Discretionary; Consumer Services; Consumer Staples; Distributors; Distributors; Electrical Equipment Distribution; Electronic Capacitors, Resistors and Diodes ; Electronic Components; Electronic Components; Electronic Equipment, Instruments and Components; Food and Staples Retailing; Food and Staples Retailing; Food Distribution; Food Distributors; Health Care; Health Care Equipment; Health Care Equipment and Services; Health Care Equipment and Supplies; Health Care Technology; Health Care Technology; Hotels, Resorts and Cruise Lines; Hotels, Restaurants and Leisure; Household and Personal Product Distribution; Information Technology; Information Technology (IT) Consulting; IT Consulting and Other Services; IT Services; Motor Vehicle Retail; Non-Durable Goods Distribution; Real Estate; Real Estate; Real Estate Management and Development; Real Estate Operating Companies; Real Estate Operators And Lessors; Retailing; Software and Services; Specialty Retail; Technology Distributors; Technology Hardware and Equipment; Tour Operators; Trading Companies and Distributors; Trading Companies and Distributors; Travel Agencies; Travel and Tourism Services</t>
  </si>
  <si>
    <t>Alumetal S.A., together with its subsidiaries, manufactures and sells secondary aluminum casting alloys for the automotive market sector in Poland, Germany, and other European countries. It offers aluminum casting alloys in the form of one-notch ingots, two-notch ingots, and waffle plates, as well as liquid metal; fluxes and salts; and by-products, including metal wastes. The company was founded in 1953 and is headquartered in Kety, Poland.</t>
  </si>
  <si>
    <t>Casting Alloys: 645.9 (94.5%);
Others: 37.9 (5.5%)</t>
  </si>
  <si>
    <t>Segment Adjustment: 341.8 (52.6%);
Poland: 156.0 (24.0%);
Germany: 151.6 (23.3%)</t>
  </si>
  <si>
    <t>Aluminum</t>
  </si>
  <si>
    <t xml:space="preserve">Aluminum (Primary); Aluminum Die-Castings (Primary); Aluminum Foundries and Castings (Primary); Materials (Primary); Materials (Primary); Metals and Mining (Primary); Diversified Metals and Mining; Rolling, Drawing, And Extruding Of Diversified Metals; Smelting and Refining of Diversified Metals </t>
  </si>
  <si>
    <t>Norsk Hydro ASA engages in the power production, bauxite extraction, alumina refining, aluminium smelting, remelting, and recycling activities; and provision of extruded solutions worldwide. It operates through Bauxite &amp; Alumina, Aluminium Metal, Metal Markets, Extrusions, and Energy segments. The Bauxite &amp; Alumina segment engages in bauxite mining activities, production of alumina, and related commercial activities, primarily the sale of alumina. The Aluminium Metal segment is involved in the primary aluminum production casting activities. This segment principally offers extrusion ingots, foundry alloys, and sheet and standard ingots. The Metal Markets segment sells products from the company’s primary metal plants; operates recyclers; and trades in physical and financial metals. The Extrusions segment offers extrusion profiles, building systems, and precision tubing products for construction, automotive and heating, and ventilation and air conditioning sectors, as well as operates recycling facilities. The Energy segment engages in the trading and wholesale business in Brazil; energy sourcing operations; and operation of power stations in Norway, as well as renewable energy production, such as wind and solar, battery, and hydrogen. Norsk Hydro ASA was founded in 1905 and is headquartered in Oslo, Norway.</t>
  </si>
  <si>
    <t>STS Group AG is a supplier of components and systems for the commercial vehicle and automotive industry primarily in Germany, France, Mexico,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for trucks, commercial vehicles, and passenger cars; roof modules for trucks; and covers of battery system for electric vehicles. The company also offers plastic parts for the cabins for commercial vehicles, as well as bumpers, front panels, deflectors, roofs, fenders,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t>
  </si>
  <si>
    <t>Materials: 30.5 (12.5%);
China: 36.5 (14.9%);
Plastics (Excluding China): 177.3 (72.6%)</t>
  </si>
  <si>
    <t>Capital Goods (Primary); Construction Machinery and Heavy Trucks (Primary); Industrials (Primary); Machinery (Primary); Air Freight and Logistics; Air Freight and Logistics; Auto Components; Auto Parts and Equipment; Automobiles and Components; Consumer Discretionary; Exterior Trim and Coverings; Motor Vehicle Accessories; Motor Vehicle Lighting Equipment; Motor Vehicle Luggage and Utility Racks; Transportation</t>
  </si>
  <si>
    <t>Adler Pelzer Holding GmbH designs, engineers, and manufactures acoustic and thermal components and systems for the automotive sector worldwide. The company offers materials, including polyurethane foams, fibres, thermoplastic polymers and compounds, and composites; compounded injection moulding solutions, hot moulding processes, and composites; and engine compartments, dash inners, interior trims, interior insulations, floor carpets, trunks, and exterior components. The company was formerly known as HP Pelzer Holding GmbH and changed its name to Adler Pelzer Holding GmbH in October 2017. The company was founded in 1969 and is headquartered in Hagen, Germany. Adler Pelzer Holding GmbH operates as a subsidiary of Adler Plastic S.p.A.</t>
  </si>
  <si>
    <t>Europe (Primary);
European Developed Markets (Primary);
Germany (Primary);
North Rhine-Westphalia (Primary)</t>
  </si>
  <si>
    <t>Mutares SE &amp; Co. KGaA is a private equity firm specializing in investments in secondary direct, special situations, bridge financing, recapitalization, distressed/vulture, management succession, reorganization, carve-outs, turnarounds, and re-funding. It also considers co-investments also. The firm typically acquires small and medium-sized companies. The firm invests its personal capital. It also focuses on platform and add-on acquisitions. The firm makes investments in automotive and mobility, wood and paper, construction and infrastructure, engineering, consumer goods and services, technology, commercial repair services, automobiles and components, healthcare equipment and services, and materials including containers and packaging. The firm primarily invests in companies with established market positions and whose focus of activity is in Europe. It considers acquiring companies that have an annual sales volume of more than €50 million ($55.31 million) and revenues between €100 million ($96.40 million) and €750 million ($723.03 million) with an EBITDA up to €5 million ($5.38 million). It prefers to acquire a controlling and majority stake in its portfolio companies. It typically makes long term investments with a holding period between three and five years. Mutares SE &amp; Co. KGaA was founded in February, 2008 and is based in Munich, Germany, with additional offices in Europe.</t>
  </si>
  <si>
    <t>Bavaria (Primary);
Europe (Primary);
European Developed Markets (Primary);
Germany (Primary);
Austria;
Finland;
France;
Hessen;
Ile-de-France;
Italy;
Netherlands;
Noord-Holland;
Spain;
Stockholm County;
Sweden;
United Kingdom;
Vienna</t>
  </si>
  <si>
    <t>White Organic Retail Limited engages in the distribution and retail sale of organic products in India. It primarily trades in a range of agriculture produce, such as grains, vegetables and fruits, cereals, pulses, etc. under the White Organic brand name. The company also offers its products through e- commerce website, whiteorganics.co.in. It also exports its products to the United States, the European Union, Canada, Great Britain, Switzerland, Australia, New Zealand, North America and internationally. The company was incorporated in 2011 and is based in Mumbai, India. White Organic Retail Limited operates as a subsidiary of Suumaya Retail Limited.</t>
  </si>
  <si>
    <t>Wholesale - Groceries: 36.4 (100.0%)</t>
  </si>
  <si>
    <t>India: 36.4 (100.0%)</t>
  </si>
  <si>
    <t>Consumer Staples (Primary); Food Products (Primary); Food, Beverage and Tobacco (Primary); Packaged Foods and Meats (Primary); Food and Staples Retailing; Food and Staples Retailing; Food Distribution; Food Distributors; Food Retail; Fruit and Vegetable Stores and Markets; Groceries and Related Product Distribution</t>
  </si>
  <si>
    <t>Suumaya Retail Limited was incorporated in 2020 and is based in Mumbai, India. Suumaya Retail Limited operates as a subsidiary of Suumaya Industries Limited.</t>
  </si>
  <si>
    <t>White Organic Agro Limited engages in farming, cultivation, harvesting, processing, wholesale, and retail of organic agricultural products in India. It offers a portfolio of approximately 250 organic products, such as cereals, pulses, grains, vegetables, fruits, health supplements, spices, skincare products, and snacks. The company provides its products under the White Organics brand. In addition, it exports its products to the United States, European Union, Canada, Switzerland, Australia, Japan, Israel, the United Arab Emirates, Vietnam, and internationally. The company was formerly known as White Diamond Industries Limited and changed its name to White Organic Agro Limited in December 2016. White Organic Agro Limited was incorporated in 1990 and is based in Mumbai, India.</t>
  </si>
  <si>
    <t>Rede Energia Participações S.A., through its subsidiaries, engages in the generation, distribution, and commercialization of electricity in Brazil. The company is also involved in the construction, operation, maintenance and related service operations. It offers its electricity to residential, industrial, commercial, agricultural, government, and public sector customers. The company was incorporated in 1969 and is based in Sao Paulo, Brazil.</t>
  </si>
  <si>
    <t>Distribution: 3,153.3 (99.7%);
Services: 8.2 (.3%)</t>
  </si>
  <si>
    <t>Brazil: 3,153.3 (100.0%)</t>
  </si>
  <si>
    <t>Electric Utilities (Primary); Electric Utilities (Primary); Utilities (Primary); Utilities (Primary); Commercial and Professional Services; Commercial Services and Supplies; Diversified Support Services; Industrials</t>
  </si>
  <si>
    <t>Energisa S.A., through its subsidiaries, operates as an energy distribution company in Brazil. The company also provides operating and maintenance services related to electricity distribution, generation, transmission, commission, preparation, and remote and local operations. In addition, it offers electrical and mechanical maintenance of plants, substations, transmission lines, and facilities. Further, the company provides construction, operation, maintenance, and services related to electricity generation and distribution; tele-services and personal services for electricity consumers; and aerial surveying services for supporting companies operating high-voltage lines, oil pipelines, and reforestation engineering works. Additionally, it is involved in the wind and solar energy generation and distribution; provision of insurance brokerage services; and securitization of credits, as well as offers financial products and services. The company serves customers in residential, industrial, commercial, and rural markets. It serves approximately 8.2 million consumers in 11 Brazilian states. The company was founded in 1905 and is headquartered in Cataguases, Brazil.</t>
  </si>
  <si>
    <t>Chin Hin Group Property Berhad, an investment holding company, manufactures, assembles, and trades in rebuilt and new commercial vehicles in Malaysia. The company operates through five segments: Manufacturing and Trading; Rental and Fleet Management Services; Property Development; Construction; and Others. It also provides body works and related services; rents commercial vehicles; and offers fleet management and other related services. In addition, the company sells motor vehicles accessories; rents forklift and equipment; provides repair and maintenance services for forklifts; and offers sub-contractor services to the commercial vehicle industry, as well as building and general construction services. It sells its products through a network of dealers and distributors. The company was formerly known as Boon Koon Group Berhad and changed its name to Chin Hin Group Property Berhad in August 2018. The company was founded in 1977 and is headquartered in Nibong Tebal, Malaysia. Chin Hin Group Property Berhad is a subsidiary of Chin Hin Group Berhad.</t>
  </si>
  <si>
    <t>Commercial Vehicles and Bodyworks: 26.0 (64.8%);
Other: .2 (.4%);
Rental and Fleet Management Services: .8 (1.9%);
Property Development: 2.8 (7.0%);
Construction: 10.4 (25.9%)</t>
  </si>
  <si>
    <t>Malaysia: 39.9 (100.0%)</t>
  </si>
  <si>
    <t>Capital Goods (Primary); Construction Machinery and Heavy Trucks (Primary); Heavy Duty Trucks (Primary); Industrials (Primary); Machinery (Primary); Automobile Manufacturers; Automobiles; Automobiles and Components; Automotive Retail; Commercial and Professional Services; Commercial Construction and Engineering; Commercial Construction, General Contractors and Operative Builders; Commercial Repair Services; Commercial Services and Supplies; Construction and Engineering; Construction and Engineering; Consumer Discretionary; Consumer Services; Distributors; Distributors; Diversified Consumer Services; Diversified Support Services; Light Truck and Sport Utility Vehicles (SUVs); Machinery Rental and Leasing; Motor Vehicle Dealers (New); Motor Vehicle Dealers (Used); Motor Vehicle Rental and Leasing; Motor Vehicle Repair and Services; Motor Vehicle Retail; Motor Vehicles and Parts Distribution; Real Estate; Real Estate; Real Estate Development; Real Estate Management and Development; Retailing; Road and Rail; Specialized Consumer Services; Specialty Retail; Trading Companies and Distributors; Trading Companies and Distributors; Transportation; Trucking</t>
  </si>
  <si>
    <t>Chin Hin Group Berhad provides building materials and services in Malaysia, Singapore, Australia, and the Philippines. It operates through three divisions: Building Material, Vehicle, and Property Development and Construction. The company offers cement products, precast concrete, GRC, lightweight coping, ready mixed concrete, roofing and steel products, bricks and paver, finishing and interior products, fibre cement and gypsum products, timbers and woods, floor finishes, pipes, tank and accessories fittings, sanitary products, and other products. It also provides Drymix Solutions; ready-mixed and pre-cast concrete solutions; starken AAC products; property development services, including residential, commercial, and industrial projects; construction services to residential, commercial, hospitals, and public places; kitchen, wardrobe, surfaces, living, bathroom, and others appliances; solar energy solutions, and operations and maintenance services of solar PV systems; and forklift rental services, as well as manufactures and assembles new or rebuilt commercial vehicles. The company was founded in 1974 and is headquartered in Kuala Lumpur, Malaysia.</t>
  </si>
  <si>
    <t>Asia / Pacific (Primary);
Asia / Pacific Emerging Markets (Primary);
Malaysia  (Primary);
South-East Asia (Primary);
Wilayah Persekutuan (Primary)</t>
  </si>
  <si>
    <t>Divine Inventions Sdn. Bhd. is based in Kuala Lumpur, Malaysia.</t>
  </si>
  <si>
    <t>As of October 30, 2020, Virginia Bank Bankshares, Inc. was acquired by Pinnacle Bankshares Corporation. Virginia Bank Bankshares, Inc. operates as the bank holding company for Virginia Bank and Trust Company that provides various banking products and services to businesses, professionals, and consumers. The company accepts various deposit products, such as checking, savings, certificates of deposit, money market accounts, and individual retirement accounts. Its loan products include real estate/mortgage, home equity, consumer, and commercial loans, as well as commercial credit lines. The company also offers debit and credit cards; and direct deposit, safe deposit boxes, notary, payments, wire transfer, bill pay, night depositories, and mobile and online banking services. It operates seven banking offices located in Danville and Chatham, Virginia. The company was founded in 1935 and is based in Danville, Virginia.</t>
  </si>
  <si>
    <t>Lynchburg Area (Primary); Midatlantic (Primary); United States and Canada (Primary); United States of America (Primary); Virginia (Primary)</t>
  </si>
  <si>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</si>
  <si>
    <t>Lynchburg Area (Primary);
Midatlantic (Primary);
United States and Canada (Primary);
United States of America (Primary);
Virginia (Primary)</t>
  </si>
  <si>
    <t>SMT Scharf AG plans, manufactures, sells, installs, and maintains machinery and equipment for the transportation of personnel, equipment, and material for underground mining and tunnel construction. The company operates through four segments: Coal Mining, Mineral Mining, Tunnel, and Other Industries. It offers diesel-powered monorail locomotives, electrical monorail transport systems, chairlift systems, segment cranes, construction site cranes, lifting devices, explosive device placement devices, drilling and splitting devices, aerial work platforms, walking beams, lifting beams, lifting bars, mini climbers, and rope drives. The company’s products are primarily used in hard coal, gold, platinum, copper, nickel, hard rock, and salt mining activities. It has operations in Germany, Russia and other CIS states, Poland, China, Africa, the United States, and internationally. SMT Scharf AG was founded in 1941 and is based in Hamm, Germany.</t>
  </si>
  <si>
    <t>Mineral Mining: 12.1 (13.5%);
Coal Mining: 72.8 (81.1%);
Tunnel: 3.0 (3.3%);
Other Industries: 1.9 (2.1%)</t>
  </si>
  <si>
    <t>Segment Adjustment: 20.1 (22.1%);
China: 42.7 (46.9%);
Germany: 2.7 (3.0%);
America: 3.1 (3.4%);
Others: 4.2 (4.6%);
Poland: 8.2 (9.0%);
Africa: 9.9 (10.9%)</t>
  </si>
  <si>
    <t>Capital Goods (Primary); Construction Machinery and Equipment (Primary); Construction Machinery and Heavy Trucks (Primary); Industrials (Primary); Machinery (Primary); Industrial Machinery; Material Handling Machinery and Equipment; Metal and Mineral Mining Machinery and Equipment</t>
  </si>
  <si>
    <t>Share Value Foundation
Share Value Foundation is a not-for-profit organization that assists in raising funds for non-profit institutions for youth welfare, elderly care, public health, and welfare. The foundation was founded in 2003 and is based in Frankfurt am Main, Germany.
Shareholder Value Beteiligungen AG (XTRA:SVE)
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</si>
  <si>
    <t>Share Value Foundation (Europe (Primary); European Developed Markets (Primary); Germany (Primary); Hessen (Primary));
Shareholder Value Beteiligungen AG (XTRA:SVE) (Europe (Primary); European Developed Markets (Primary); Germany (Primary))</t>
  </si>
  <si>
    <t>Shareholder Value Beteiligungen AG (XTRA:SVE) (85.9)</t>
  </si>
  <si>
    <t>Indara Insurance Public Company Limited provides non-life insurance services in Thailand. It offers fire, marine and transportation, motor, personal accident, and miscellaneous insurance products. The company was formerly known as Inter life Insurance Company Limited. Indara Insurance Public Company Limited was founded in 1949 and is headquartered in Bangkok, Thailand. Indara Insurance Public Company Limited is a subsidiary of Rod Dee Det Auto Company Limited.</t>
  </si>
  <si>
    <t>Fire: 3.6 (6.1%);
Marine and Transportation: .2 (.4%);
Motor: 48.6 (83.7%);
Miscellaneous: 3.4 (5.8%);
Personal Accident: 1.6 (2.7%);
Unallocated Other Income: .1 (.2%);
Unallocated Net Investment Revenues: .6 (1.1%)</t>
  </si>
  <si>
    <t>Thailand: 58.1 (100.0%)</t>
  </si>
  <si>
    <t>Accident Insurance (Primary); Casualty (Primary); Financials (Primary); Fire and Marine Insurance (Primary); Insurance (Primary); Insurance (Primary); Motor Vehicle Insurance (Primary); Personal Property Insurance (Primary); Property (Primary); Property and Casualty Insurance (Primary)</t>
  </si>
  <si>
    <t>Rod Dee Det Auto Company Limited engages in the sale of second hand cars. The company was incorporated in 2017 and is based in Samut Prakan, Thailand. Rod Dee Det Auto Company Limited operates as a subsidiary of Thai Group Holdings Public Company Limited.</t>
  </si>
  <si>
    <t>Prestige 2015 Company Limited
Prestige 2015 Company Limited is based in Nonthaburi, Thailand.
TCC Land Company Limited
TCC Land Company Limited develops commercial and residential properties in Thailand. Its residential portfolio includes high-end residential, detached housings, luxurious condominiums, and executives living properties in Bangkok. It also develops and manages hotels and serviced residences in Asia, Australia, Europe, and North America; develops IT plazas and cyber lifestyle centers in Bangkok; and master plan projects in Bangkok and Central Thailand locations. The company is based in Bangkok, Thailand. TCC Land Company Limited operates as a subsidiary of TCC Holding Co., Ltd.
Thai Rung Rueng Finance &amp; Trust Co. Ltd.
Thai Rung Rueang Trust Co., Ltd. is based in Thailand.</t>
  </si>
  <si>
    <t>Prestige 2015 Company Limited (Asia / Pacific (Primary); Asia / Pacific Emerging Markets (Primary); South-East Asia (Primary); Thailand  (Primary));
TCC Land Company Limited (Asia / Pacific (Primary); Asia / Pacific Emerging Markets (Primary); South-East Asia (Primary); Thailand  (Primary));
Thai Rung Rueng Finance &amp; Trust Co. Ltd. (Asia / Pacific (Primary); Asia / Pacific Emerging Markets (Primary); South-East Asia (Primary); Thailand  (Primary))</t>
  </si>
  <si>
    <t>Lai Fung Holdings Limited, an investment holding company, operates in the property development and investment businesses in Mainland China, Hong Kong, and internationally. It operates through four segments: The Property Development, The Property Investment, The Hotel and Serviced Apartment Operation, and The Theme Park Operation. The company invests in and develops hotels and serviced apartments, as well as residential, office, and commercial properties; and invests in, develops, and operates cultural, leisure, and entertainment and related facilities. It also involved in the property and building management business. In addition, the company operates theme parks. Lai Fung Holdings Limited was incorporated in 1997 and is based in Central, Hong Kong. Lai Fung Holdings Limited is a subsidiary of Lai Sun Development Company Limited.</t>
  </si>
  <si>
    <t>Property Development: 207.0 (64.6%);
Hotel and Serviced Apartment: 22.6 (7.1%);
Theme Park Operation: 2.0 (.6%);
Property Investment (Excl. Hotel and Serviced Apartment &amp; Theme Park Operation): 88.8 (27.7%)</t>
  </si>
  <si>
    <t>Mainland China: 320.5 (100.0%)</t>
  </si>
  <si>
    <t>Real Estate (Primary); Real Estate (Primary); Real Estate Development (Primary); Real Estate Management and Development (Primary); Amusement And Recreation Services; Amusement Operations, Parks and Services; Amusement Parks; Apartment Building Operators and Lessors; Consumer Discretionary; Consumer Services; Hotel Property Operators and Lessors; Hotels, Restaurants and Leisure; Leisure Facilities; Nonresidential Building Operators and Lessors; Office Building Operators and Lessors; Real Estate Management Services; Real Estate Operating Companies; Real Estate Operators And Lessors; Residential Building Operators and Lessors</t>
  </si>
  <si>
    <t>Lai Sun Development Company Limited, together with its subsidiaries, invests in, develops, leases, and sells real estate properties in Hong Kong, Mainland China, Macau, the United Kingdom, Vietnam, and internationally. It operates through Property Development and Sales; Property Investment; Hotel Operation; Restaurant and F&amp;B Product Sales Operations; Media and Entertainment; Film and TV Program; Cinema Operation; Theme Park Operation; and Others segments. The company also invests in, develops, operates in, and manages cultural, leisure, entertainment, and related facilities; operates hotels and restaurants; and provides management and consultancy services to hotels, serviced apartments, and restaurants. In addition, it engages in the development, operation, and investment of media and entertainment events; cinema operations; golf apparel retailing; and music production and distribution, as well as provision of related advertising services. Further, the company invests in, produces, licenses, and distributes television programs, films, and video format products. Additionally, the company offers property management, real estate agency, leasing agency, performance agency, and building services; and luxury yachts brokerage, charter, marketing, management, and crew placement services; and finance and treasury services. It also provides artiste management services; sells albums; distributes and licenses music and film rights; and trades in gaming products. In addition, the company distributes movie digital video discs and Blu-ray discs. Further, it engages in the film library management; provision of video duplication services; translating and subtitling of television programs; and selling of beverage products. The company was incorporated in 1959 and is headquartered in Central, Hong Kong. Lai Sun Development Company Limited is a subsidiary of Lai Sun Garment (International) Limited.</t>
  </si>
  <si>
    <t>Fertilizantes Heringer S.A. engages in the production and sales of fertilizers in Brazil. The company offers basic fertilizers, NPK formulas, and specialty fertilizers. It also offers various services, such as incentive programs for soil analysis, technical lectures for rural producers, field days, and pre-and after-sales support services, as well as specialized technical guidance. The company was founded in 1968 and is headquartered in Viana, Brazil. As of March 28, 2022, Fertilizantes Heringer S.A. operated as a subsidiary of Eurochem Comercio De Produtos Quimicos Ltda..</t>
  </si>
  <si>
    <t>Mixers: 1,012.4 (100.0%)</t>
  </si>
  <si>
    <t>Fertilizers and Agricultural Chemicals</t>
  </si>
  <si>
    <t>Chemicals (Primary); Fertilizers and Agricultural Chemicals (Primary); Materials (Primary); Materials (Primary)</t>
  </si>
  <si>
    <t>Eurochem Comercio De Produtos Quimicos Ltda. was founded in 2010 and is based in São Paulo, Brazil. Eurochem Comercio De Produtos Quimicos Ltda. operates as a subsidiary of EuroChem Group AG.</t>
  </si>
  <si>
    <t>Heringer Participações Ltda, through its subsidiaries, engages in the production and sales of fertilizers in Brazil. The company was incorporated in 2015 and is based in Viana, Brazil.</t>
  </si>
  <si>
    <t>Brazil (Primary);
Espírito Santo (Primary);
Latin America and Caribbean (Primary);
South America (Primary)</t>
  </si>
  <si>
    <t>Korea Miracle People Company Co., Ltd., manufactures and sells cleaners in Korea. It offers multi-purpose cleaners; dish washing liquids; laundry detergents; fabric softeners; fabric detergents and softeners for infants and toddlers; and detergents for outdoor clothing and inner wears. The company sells its products through TV home shopping and shopping malls, as well as online channels. It also exports its products to 18 countries worldwide, including the United States, China, and Russia. The company was founded in 1995 and is headquartered in Pocheon, South Korea.</t>
  </si>
  <si>
    <t>Household Products</t>
  </si>
  <si>
    <t>Cleaning Products (Primary); Consumer Staples (Primary); Household and Personal Products (Primary); Household Products (Primary); Household Products (Primary)</t>
  </si>
  <si>
    <t>GP Club Co., Ltd. manufactures and distributes cosmetic products. The company offers creams, lipstick, and other beauty products. It operates Jmsolution, Jmsolution LIFE, Jmsolution BABY&amp;MAMA, Gangbly, D.Gangbly, Gangbly life, Jtwomtwo, Jkona, and GPKJW brands. GP Club Co., Ltd. was incorporated in 2003 and is based in Seoul, South Korea.</t>
  </si>
  <si>
    <t>Fawry for Banking Technology and Electronic Payments S.A.E. operates as an electronic payment network in Egypt. Its network offers financial services to consumers and businesses. The company provides payment gateway and e-commerce solutions; and services for businesses include collection, customer acquisition, electronic cash, payment facilitation, and business-to-business collection center services. It also offers micro finance and insurance brokerage services, as well as fast moving consumer goods. The company provides services to pay bills and other services through various channels, such as online, ATMs, mobile wallets, retail shops, post offices, and little vendor kiosks. It offers its services to approximately 29.3 million customers, including payers, businesses, and financial institutions through approximately 225,000 service points. The company was founded in 2008 and is based in Cairo, Egypt.</t>
  </si>
  <si>
    <t>Banking Technology and Electronic Payment Sector: 96.4 (89.9%);
Micro-Finance: 10.9 (10.1%)</t>
  </si>
  <si>
    <t>Egypt: 107.2 (100.0%)</t>
  </si>
  <si>
    <t>Data Processing and Outsourced Services (Primary); Information Technology (Primary); Internet Merchant Services (Primary); IT Services (Primary); Payment Service Providers and Gateways (Primary); Software and Services (Primary); Commercial and Professional Services; Commercial Services and Supplies; Consumer Finance; Consumer Finance; Debt Collection Services; Debt Management Services; Diversified Financial Services; Diversified Financials; Financials; Industrials; Insurance; Insurance; Insurance Brokers; Office Services and Supplies; Specialized Finance</t>
  </si>
  <si>
    <t>Black Sparrow Long Term Investments LTD
Black Sparrow Long Term Investments LTD is based in Cayman Islands.
Egyptian-American Enterprise Fund
Egyptian-American Enterprise Fund is a private equity and venture capital firm specializing in growth capital and start-ups. The firm seeks to invest in small and medium-sized enterprises (SMEs) and microfinance institutions in the food and beverage sector. It invests in Egyptian companies. The firm seeks to take minority stakes, it may also take controlling stakes. Egyptian-American Enterprise Fund was founded in 2013 and is based in New York, New York.
Link Holdco BV
Link Holdco BV is based in Amsterdam, the Netherlands.
Responsability Participations AG
Responsability Participations AG is a principal investment firm specializing in investments in the financial sector. It is based in Zurich, Switzerland.</t>
  </si>
  <si>
    <t>Black Sparrow Long Term Investments LTD (Caribbean (Primary); Cayman Islands (Primary); Latin America and Caribbean (Primary));
Egyptian-American Enterprise Fund (New York (Primary); New York City Area (Primary); Northeast (Primary); United States and Canada (Primary); United States of America (Primary));
Link Holdco BV (Europe (Primary); European Developed Markets (Primary); Netherlands (Primary); Noord-Holland (Primary));
Responsability Participations AG (Europe (Primary); European Developed Markets (Primary); Switzerland (Primary); Zurich (Primary))</t>
  </si>
  <si>
    <t>PSI Netherlands Holding B.V. was incorporated in 2019 and is based in Luxembourg, Luxembourg.</t>
  </si>
  <si>
    <t>As of August 15, 2021, Alexandria National Company For Financial Investment SAE operates as a subsidiary of Tycoon Holding.</t>
  </si>
  <si>
    <t>Brokerage: -.3</t>
  </si>
  <si>
    <t>Egypt: -.3</t>
  </si>
  <si>
    <t>Tycoon Holding operates as a trading company that provides brokerage services in buying and selling. The company was founded in 1997 and is based in Heliopolis, Egypt.</t>
  </si>
  <si>
    <t>Abu Dhabi Islamic Bank - Egypt S.A.E. provides various banking products and services to individuals and corporates in Egypt and internationally. The company operates through Corporates, Investment, Retail, and Other Activities segments. It offers personal banking solutions comprising current, tiered monthly saving, investment, charitable, and saving accounts; prepaid, credit, cash back, and debit cards; El Yosr finance, and auto and used auto Murabaha solutions; real estate finance; investment, bancassurance, and insurance products; and wealth management, and internet and mobile banking services. The company also provides services, including financial derivatives, investment purchasing, and financing of corporate restructuring; short and medium term financing, liquidity management, trade finance, treasury, and leasing services for small and medium enterprises; and business banking services comprising account, small business and doctors finance, payment, cash management, trade, business card, foreign currency, and internet banking and call center services. In addition, it offers corporate and trade finance, and account and liquidity management services; and foreign exchange, money market, risk management, and market analysis solutions. Further, the company provides financial leasing services, and sale and lease back services that include funding of various assets, such as production lines, machinery, passenger and commercial vehicles, medical equipment, and others; and mergers and acquisitions, and debt and equity capital market services. It operates 70 branches. The company was formerly known as National Bank for Development (S.A.E) and changed its name to Abu Dhabi Islamic Bank - Egypt S.A.E in April 2012. Abu Dhabi Islamic Bank - Egypt S.A.E was founded in 1974 and is headquartered in Cairo, Egypt.</t>
  </si>
  <si>
    <t>Vintron Informatics Limited manufactures and sells electronic security and surveillance related electronic equipment in India. It offers AHD, IP, and project cameras; digital video recorders (DVR); NVR; wifi and 4G sim products; CCTV power supply; network POE switch; vehicle cameras and mobile DVR; DVR, NVR, and camera software; and AHD and IP old products. The company offers EMS services to various companies. The company was incorporated in 1991 and is based in New Delhi, India. Vintron Informatics Limited is a subsidiary of Goodworth Build Invest Private Limited.</t>
  </si>
  <si>
    <t>Manufacturing, Trading and Sale of Electronic Security &amp; Surveillance Products: 2.9 (100.0%)</t>
  </si>
  <si>
    <t>India: 2.9 (100.0%)</t>
  </si>
  <si>
    <t>Electronic Equipment and Instruments (Primary); Electronic Equipment, Instruments and Components (Primary); Information Technology (Primary); Security, Control, Surveillance and Detection Equipment (Primary); Technology Hardware and Equipment (Primary); Communications Equipment; Communications Equipment; Consumer Discretionary; Consumer Durables and Apparel; Consumer Electronics; Consumer Electronics Accessories; Digital Video Recorders; Electronic Manufacturing Services; Electronic Manufacturing Services (EMS); Household Durables; Networking Equipment; Outsourced Technology Manufacturing Services; Video Cameras; Video Equipment; Wireless Networking Equipment</t>
  </si>
  <si>
    <t>Telexcell Enterprise LLP
Telexcell Enterprise LLP distributes computers, computer accessories, telecom products networking products, switches, modem, and engineering goods. The company was incorporated in 2014 and is based in New Delhi, India.
Vistara Network Private Limited
Vistara Network Private Limited engages in the engineering, installing, and supporting of managed service WiFi. It offers services, which include IT infrastructure, network services, wireless network, security and surveillance, switches and routers, and voice and video. The company was incorporated in 2007 and is based in New Delhi, India.</t>
  </si>
  <si>
    <t>Telexcell Enterprise LLP (Asia / Pacific (Primary); Asia / Pacific Emerging Markets (Primary); Delhi (Primary); India  (Primary); Indian Sub-Continent (Primary));
Vistara Network Private Limited (Asia / Pacific (Primary); Asia / Pacific Emerging Markets (Primary); Delhi (Primary); India  (Primary); Indian Sub-Continent (Primary))</t>
  </si>
  <si>
    <t>Goodworth Build Invest Private Limited, through its subsidiary, manufactures and sells electronic security and surveillance products. Goodworth Build Invest Private Limited was formerly known as Goodworth Invest Build Private Limited. The company was incorporated in 1996 and is based in New Delhi, India.</t>
  </si>
  <si>
    <t>Ganesh Films India Limited engages in the distribution of South Indian language films in the Northern territory. It distributes regional films, such as Tamil, Telugu, and Malayalam. The company was incorporated in 1985 and is based in Mumbai, India.</t>
  </si>
  <si>
    <t>Commercial Distribution Film Libraries (Primary); Communication Services (Primary); Entertainment (Primary); Entertainment Services (Primary); Media and Entertainment (Primary); Motion Picture And Video Tape Distribution (Primary); Motion Picture Distribution And Allied Services (Primary); Movies and Entertainment (Primary)</t>
  </si>
  <si>
    <t>Annaya Management Consultancy Private Limited was incorporated in 2021 and is based in Panchkula, India.</t>
  </si>
  <si>
    <t>Nation Broadcasting Corporation Public Company Limited (SET:NBC)</t>
  </si>
  <si>
    <t>SET:NBC</t>
  </si>
  <si>
    <t>Nation Broadcasting Corporation Public Company Limited produces TV programs primarily in Thailand. It also provides advertisements through TV and new media platforms; retails consumer and other products; and engages in the tourism business. In addition, the company sells foods and beverages, including tea, coffee, and bakery products; and operates direct marketing business to sell products and services under the name Happy Shopping through television channels and digital media. The company was incorporated in 1993 and is headquartered in Bangkok, Thailand. Nation Broadcasting Corporation Public Company Limited is a subsidiary of Nation Multimedia Group Public Company Limited.</t>
  </si>
  <si>
    <t>Thailand: 10.5 (100.0%)</t>
  </si>
  <si>
    <t>Broadcasting (Primary); Communication Services (Primary); Media (Primary); Media and Entertainment (Primary); Television (Primary); Television Content and Programming (Primary); Advertising; Beverage Distribution; Broadcast Advertising; Consumer Discretionary; Consumer Services; Consumer Staples; Distributors; Distributors; Food and Staples Retailing; Food and Staples Retailing; Food Distributors; Hotels, Resorts and Cruise Lines; Hotels, Restaurants and Leisure; Internet and Direct Marketing Retail; Internet and Direct Marketing Retail; Non-Alcoholic Beverage Distribution; Retailing; Television Advertising; Travel and Tourism Services</t>
  </si>
  <si>
    <t>Nation Group (Thailand) Public Company Limited, together with its subsidiaries, publishes and distributes newspapers, and provides advertising and news services in Thailand. It operates through Publishing and Advertising, Broadcasting and New Media, and Sale Products segments. The company also produces television (TV) programs, as well as advertisements through TV and new media forms; and offers digital publishing services. In addition, it engages in the sale of foods and beverages; and call center online operation and application support services. The company was formerly known as Nation Multimedia Group Public Company Limited. Nation Group (Thailand) Public Company Limited was founded in 1971 and is headquartered in Bangkok, Thailand.</t>
  </si>
  <si>
    <t>Compass Capital is a private equity firm specializing in acquisition. The firm seeks to take majority stake. It provides its asset management services to high net worth individuals and institutional clients. The firm manages separaCompass Capital is a private equity firm specializing in acquisition. The firm seeks to take majority stake. It provides its asset management services to high net worth individuals and institutional clients. The firm prefers to invest in financial services, oil and gas, real estate, sports services, FMCG, pharmaceutical, information technology, and others. The firm manages separate client-focused equity and fixed income portfolios. It invests in the public equity and fixed income markets of Egypt. The firm employs fundamental analysis along with a combination of bottom-up and top-down approach to create its portfolios. It employs a combination of in-house and external research to make its investments. Compass Capital was founded in 2010 and is based in Giza, Egypt.te client-focused equity and fixed income portfolios. It invests in the public equity and fixed income markets of Egypt. The firm employs fundamental analysis along with a combination of bottom-up and top-down approach to create its portfolios. It employs a combination of in-house and external research to make its investments. Compass Capital was founded in 2010 and is based in Giza, Egypt.</t>
  </si>
  <si>
    <t>Abu Dhabi Islamic Bank - Egypt S.A.E. (CASE:ADIB)
Abu Dhabi Islamic Bank - Egypt S.A.E. provides various banking products and services to individuals and corporates in Egypt and internationally. The company operates through Corporates, Investment, Retail, and Other Activities segments. It offers personal banking solutions comprising current, tiered monthly saving, investment, charitable, and saving accounts; prepaid, credit, cash back, and debit cards; El Yosr finance, and auto and used auto Murabaha solutions; real estate finance; investment, bancassurance, and insurance products; and wealth management, and internet and mobile banking services. The company also provides services, including financial derivatives, investment purchasing, and financing of corporate restructuring; short and medium term financing, liquidity management, trade finance, treasury, and leasing services for small and medium enterprises; and business banking services comprising account, small business and doctors finance, payment, cash management, trade, business card, foreign currency, and internet banking and call center services. In addition, it offers corporate and trade finance, and account and liquidity management services; and foreign exchange, money market, risk management, and market analysis solutions. Further, the company provides financial leasing services, and sale and lease back services that include funding of various assets, such as production lines, machinery, passenger and commercial vehicles, medical equipment, and others; and mergers and acquisitions, and debt and equity capital market services. It operates 70 branches. The company was formerly known as National Bank for Development (S.A.E) and changed its name to Abu Dhabi Islamic Bank - Egypt S.A.E in April 2012. Abu Dhabi Islamic Bank - Egypt S.A.E was founded in 1974 and is headquartered in Cairo, Egypt.
El Kahera El Watania Investment (CASE:KWIN)
El Kahera El Watania Investment engages in the underwriting of securities business in Egypt. The company manages securities portfolios and investment funds, as well as offers risk capital services. It also provides portfolio management, venture capital, IPO coverage, direct investment, and private equity services. The company was founded in 1994 and is based in Giza, Egypt. El Kahera El Watania Investment is a subsidiary of Abu Dhabi Islamic Bank - Egypt S.A.E.</t>
  </si>
  <si>
    <t>Abu Dhabi Islamic Bank - Egypt S.A.E. (CASE:ADIB) (Africa / Middle East (Primary); Egypt (Primary); North Africa (Primary));
El Kahera El Watania Investment (CASE:KWIN) (Africa / Middle East (Primary); Egypt (Primary); North Africa (Primary))</t>
  </si>
  <si>
    <t>Abu Dhabi Islamic Bank - Egypt S.A.E. (CASE:ADIB) (119.8); El Kahera El Watania Investment (CASE:KWIN) (4.39)</t>
  </si>
  <si>
    <t>Mphasis Limited operates as an information technology solutions provider that specializes in cloud and cognitive services worldwide. The company operates through Banking and Financial Service; Logistics and transportation; Technology Media and Telecom; Insurance; and Others segments. It offers application, blockchain, business process, cognitive, cyber security, DevOps, digital, enterprise automation, design, infrastructure, modernization, data, product engineering, and cloud, as well as governance, risk, and compliance services. The company serves banking and capital markets, asset management, corporate banking, investment banking, mortgage, retail banking, and wealth management and brokerage industries, as well as insurance, healthcare and life sciences, payments, hospitality, travel and transportation, communications, energy and utilities, logistics, manufacturing, oil and gas, and public sectors. Mphasis Limited was incorporated in 1992 and is based in Bengaluru, India.</t>
  </si>
  <si>
    <t>Banking and Financial Services: 881.7 (53.8%);
Insurance: 144.5 (8.8%);
Technology Media and Telecom: 214.8 (13.1%);
Unallocated - Hedge: 9.1 (.6%);
Logistics and Transportation: 208.6 (12.7%);
Others: 179.7 (11.0%)</t>
  </si>
  <si>
    <t>Americas: 1,329.6 (81.2%);
Rest of The World (ROW): 50.1 (3.1%);
Unallocated: 9.1 (.6%);
Europe, Middle East &amp; Africa (EMEA): 168.8 (10.3%);
India: 80.8 (4.9%)</t>
  </si>
  <si>
    <t>Information Technology (Primary); Information Technology (IT) Consulting (Primary); IT Consulting and Other Services (Primary); IT Services (Primary); Software and Services (Primary); Application Hosting Services; Application Service Providers (ASPs); Application Software; Enterprise Software; Infrastructure Services; Internet Services and Infrastructure; Software</t>
  </si>
  <si>
    <t>Asia / Pacific (Primary); Asia / Pacific Emerging Markets (Primary); India  (Primary); Indian Sub-Continent (Primary); Karnataka (Primary); California; San Jose Area; United States and Canada; United States of America; West Coast</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</si>
  <si>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</si>
  <si>
    <t>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t>
  </si>
  <si>
    <t>Marble II Pte. Ltd., through its subsidiary, operates as an information technology solutions provider that specializes in cloud and cognitive services worldwide. The company was formerly known as MARBLE BIDCO PTE. LTD. Marble II Pte. Ltd. was incorporated in 2016 and is based in Singapore. Marble II Pte. Ltd. operates as a subsidiary of Marble I Pte. Ltd.</t>
  </si>
  <si>
    <t>Alexandria New Medical Center engages in the operation of a hospital in Egypt. The company’s hospital provides range of medical specialization services, including gynecology, general surgery, pediatrics, and other, as well as medical diagnostic and treatment services in various medical fields. It also operates children’s, brain and nerve disease, sugar, liver, chest, cardiology, internal, oncology, dental, nose and ear, women’s, ophthalmology, nutrition, dermatology, blood disease, and rheumatology clinics; specialized units and centers; and dormitories. The company was founded in 1988 and is based in Alexandria, Egypt. As of December 31, 2020, Alexandria New Medical Center operates as a subsidiary of Abu Dhabi Commercial Bank PJSC.</t>
  </si>
  <si>
    <t>Healthcare Facilities &amp; Services: 14.4 (100.0%)</t>
  </si>
  <si>
    <t>Egypt: 14.4 (100.0%)</t>
  </si>
  <si>
    <t>Health Care (Primary); Health Care Equipment and Services (Primary); Health Care Facilities (Primary); Health Care Providers and Services (Primary); Hospitals and Healthcare Centers (Primary)</t>
  </si>
  <si>
    <t>LimeVest Partners
LimeVest Partners is a private equity firm specializing in growth capital. It prefers to invest in HealthCare sectors. LimeVest Partners based in Giza, Egypt.
Tawasol Holdings for Financial Investments
Tawasol Holdings for Financial Investments is based in Giza, Egypt.</t>
  </si>
  <si>
    <t>LimeVest Partners (Africa / Middle East (Primary); Egypt (Primary); North Africa (Primary));
Tawasol Holdings for Financial Investments (Africa / Middle East (Primary); Egypt (Primary); North Africa (Primary))</t>
  </si>
  <si>
    <t>Abu Dhabi Commercial Bank PJSC, together with its subsidiaries, provides consumer banking, wholesale banking, and treasury and investments services the United Arab Emirates and internationally. The company operates in four segments: Consumer Banking, Wholesale Banking, Investments and Treasury, and Property Management. It offers current and savings, call, saver, fixed deposit, custody and cash settlement, and e-business accounts; credit and debit cards; loans and mortgages that include personal, car, mortgage, and educational loans; and home, rental, travel, and salary advance financing services. The company also provides securities brokerage services; investment solutions; protection and saving plans; and asset management services. In addition, it offers term deposits; unsecured, commercial asset and equipment, POS receivable, commercial real estate, and working capital financing; and letters of credit, as well as corporate banking, government banking, financial institution, investment banking, Islamic financing, infrastructure and asset finance, and government and public enterprises. Further, the company provides real estate management and engineering services, as well as Internet, mobile, phone, and SMS banking services. It serves customers through a network of 54 branches in the United Arab Emirates. The company was incorporated in 1985 and is headquartered in Abu Dhabi, the United Arab Emirates. Abu Dhabi Commercial Bank PJSC is a subsidiary of Abu Dhabi Investment Council.</t>
  </si>
  <si>
    <t>Africa / Middle East (Primary);
Middle East (Primary);
United Arab Emirates  (Primary);
Asia / Pacific;
Asia / Pacific Emerging Markets;
India ;
Indian Sub-Continent;
Maharashtra</t>
  </si>
  <si>
    <t>Suzhou Douson Drilling&amp;Production Equipment Co., Ltd. engages in manufacture and sale of oil and gas development equipment in China, the United States, Canada, Australia, South America, the Middle East, Southeast Asia, and internationally. The company offers wellhead equipment, valve products, fracturing complete sets, high pressure pipe fittings, and well control devices. In addition, it offers fracturing and rental fracking services. The company’s products are used in shale oil and gas and tight oil and gas exploration, onshore oil exploration, Offshore oil extraction, and oil and gas pipeline transportation. Suzhou Douson Drilling&amp;Production Equipment Co., Ltd. was founded in 2001 and is headquartered in Suzhou, China.</t>
  </si>
  <si>
    <t>Energy (Primary); Energy (Primary); Energy Equipment and Services (Primary); Oil and Gas Equipment and Services (Primary); Oil and Gas Machinery and Equipment (Primary); Capital Goods; Commercial and Professional Services; Commercial Services and Supplies; Diversified Support Services; Fluid Power Valves and Hose Fittings; Industrial Machinery; Industrials; Machinery; Pumps and Pumping Equipment</t>
  </si>
  <si>
    <t>Asia / Pacific (Primary); Asia / Pacific Emerging Markets (Primary); China  (Primary); Far East (Primary); Jiangsu Province (Primary)</t>
  </si>
  <si>
    <t>United Distributors Pakistan Limited manufactures, trades in, and distributes pesticides, fertilizers, and other allied products in Pakistan. The company offers micronutrients/crop supplements under Utah Plus, Utah Zinc, Golden Starter, Cash plus, Zepton, and Humicash names; fertilizers under Golden Fertyl Plus, Golden Potash, and Numerica Ultra names; and insecticides under the Charlok, Cliff, Impyr, Trimectin, and Finisher brands. It also provides fungicides under the Switch, Cymag, Maidian, and Rescue names; herbicides under Killfop and Weedcrush names; and crop protection products, seeds, and specialty fertilizers. The company was founded in 1985 and is based in Karachi, Pakistan. United Distributors Pakistan Limited is a subsidiary of Genesis Holdings (Private) Limited.</t>
  </si>
  <si>
    <t>Wholesale - Miscellaneous: 3.2 (100.0%)</t>
  </si>
  <si>
    <t>Pakistan: 3.2 (100.0%)</t>
  </si>
  <si>
    <t>Capital Goods (Primary); Chemical Distribution (Primary); Industrials (Primary); Trading Companies and Distributors (Primary); Trading Companies and Distributors (Primary); Agricultural Products; Chemicals; Consumer Staples; Fertilizers and Agricultural Chemicals; Food Products; Food, Beverage and Tobacco; Materials; Materials; Nitrogenous Fertilizers; Phosphatic Fertilizers</t>
  </si>
  <si>
    <t>Genesis Holdings (Private) Limited, is a holding company, which through its subsidiary engages in manufacturing, trading, and distributing pesticides, fertilizers, and other allied products in Pakistan. Genesis Holdings (Private) Limited was incorporated in 2019 and is based in Karachi, Pakistan.</t>
  </si>
  <si>
    <t>International Brands (Pvt) Limited engages in the trade, sale, distribution, and marketing of furniture, crockery, home textiles, telecommunications, building materials, electronics and home appliances, groceries, and pharmaceuticals. It provides distribution consulting and business process out-sourcing services; and toiletries, confectionery, packaged foods, insecticides, and books and publications. The company was founded in 1887 and is based in Karachi, Pakistan.</t>
  </si>
  <si>
    <t>TUS Environmental Science and Technology Development Co., Ltd. provides environmental services and integrated solutions in the People's Republic of China. The company provides solid waste disposal and utilization, environment ecological rehabilitation, biomass resources utilization, renewable resources recycling and utilization, Internet environmental sanitation, and water affairs management services. It also offers sanitation vehicles, such as high-pressure street washing vehicles, kitchen garbage trucks, detachable container garbage collection vehicles, dust suppression trucks, pavement maintenance trucks, sweeping trucks, sweeper trucks, compression garbage trucks, and self-handling garbage trucks. The company was formerly known as Tus-Sound Environmental Resources Co., Ltd. TUS Environmental Science and Technology Development Co., Ltd. was founded in 1993 and is based in Beijing, China.</t>
  </si>
  <si>
    <t>China: 1,110.0 (100.0%)</t>
  </si>
  <si>
    <t>Commercial and Professional Services (Primary); Commercial Services and Supplies (Primary); Environmental and Facilities Services (Primary); Industrials (Primary); Recycling Facilities (Primary); Remediation Services (Primary); Sanitary Services (Primary); Sewer Cleaning and Rodding (Primary); Solid Waste Collection, Treatment and Disposal Services (Primary); Capital Goods; Industrial Machinery; Machinery; Recycling and Reclamation Machinery ; Sewage Treatment Systems; Utilities; Utilities; Waste Water Treatment; Water Utilities; Water Utilities</t>
  </si>
  <si>
    <t>Asia / Pacific (Primary); Asia / Pacific Emerging Markets (Primary); China  (Primary); Far East (Primary); Hubei Province (Primary)</t>
  </si>
  <si>
    <t>City Development Environment Co., Ltd. produces and sells cement clinker and cement products in China. It also engages in the investment, construction, operation, and management of environmental and public utility and municipal projects, as well as expressways. The company was founded in 1998 and is based in Zhengzhou, China.</t>
  </si>
  <si>
    <t>Asia / Pacific (Primary);
Asia / Pacific Emerging Markets (Primary);
China  (Primary);
Far East (Primary);
Henan Province (Primary)</t>
  </si>
  <si>
    <t>Beijing Jinxin Huachuang Equity Investment Center (Limited Partnership) is a principal investment firm based in Beijing, China.</t>
  </si>
  <si>
    <t xml:space="preserve">As of July 1, 2020, Three Shores Bancorporation, Inc. was acquired by United Community Banks, Inc. Three Shores Bancorporation, Inc. operates as a bank holding company for Seaside National Bank &amp; Trust that offers commercial banking products and services in Florida. The company provides savings, checking, money market, and sweep accounts; certificate of deposits and individual retirement accounts; certificate of deposit account registry services; residential loans; mortgages; home equity loans and home equity lines of credit; personal loans and personal lines of credit; credit and debit cards; overdraft protection services. It also provides merchant, risk management, treasury management, and business retirement services; wealth management services; and insurance services. Three Shores Bancorporation, Inc. was founded in 2006 and is headquartered in Orlando, Florida.
</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</si>
  <si>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Insurance; Insurance; Insurance Brokers; Investment Services and Holding Companies; Multi-Sector Holdings; Offices Of Bank Holding Companies</t>
  </si>
  <si>
    <t>Florida (Primary); Orlando Area (Primary); Southeast (Primary); United States and Canada (Primary); United States of America (Primary)</t>
  </si>
  <si>
    <t>Time Interconnect Technology Limited, an investment holding company, manufactures and sells cable assembly and networking cable products in the People's Republic of China, the United States, the Netherlands, Singapore, the United Kingdom, Hong Kong, Mexico, and internationally. The company offers copper and optical fiber cable assemblies, specialty cables, and servers; and manufactures and trades in robotic products, as well as develops and trades in computer software. It serves customers in the telecommunication, data center, industrial and medical equipment, and automotive wire harness sectors. The company was founded in 1992 and is headquartered in Sha Tin, Hong Kong. Time Interconnect Technology Limited operates as a subsidiary of Luxshare Precision Limited.</t>
  </si>
  <si>
    <t>Cable Assembly: 239.6 (51.7%);
Digital Cable: 224.1 (48.3%)</t>
  </si>
  <si>
    <t>The People's Republic of China (PRC): 212.5 (46.4%);
The United States of America: 113.3 (24.7%);
Netherlands: 28.2 (6.1%);
Hong Kong: 25.7 (5.6%);
Others: 31.0 (6.8%);
Singapore: 28.9 (6.3%);
United Kingdom: 6.1 (1.3%);
Mexico: 12.7 (2.8%)</t>
  </si>
  <si>
    <t>Capital Goods (Primary); Electrical Components and Equipment (Primary); Electrical Equipment (Primary); Industrials (Primary); Information Technology; Software; Software and Services; Systems Software</t>
  </si>
  <si>
    <t>Asia / Pacific (Primary); Asia / Pacific Developed Markets (Primary); Hong Kong  (Primary); New Territories (Primary)</t>
  </si>
  <si>
    <t>Luxshare Precision Limited is headquartered in Hong Kong. Luxshare Precision Limited operates as a subsidiary of Luxshare Precision Industry Co., Ltd.</t>
  </si>
  <si>
    <t>Datatech Investment Inc.
Datatech Investment Inc. is based in Hong Kong. As of September 10, 2021, Datatech Investment Inc. operates as a subsidiary of Lacosta Harness Limited.
Linkz International Limited
Linkz International Limited operates as an original equipment manufacturer (OEM) manufacturer of networking cables. The company offers power over Ethernet (POE), HDBaseT, and networking products. It designs and manufactures LAN cables for campus, riser, and horizontal networks, as well as data center and telecommunications central office applications; broadband coaxial cables for CATV, CCTV, and DBS systems; hybrid cables for household automation; and telecom cables for various telecommunications applications, including VDSL, VDSL2, WiMAX, and switchboard. The company also offers optical fiber cables; patch cords for applications, such as data center patch panels, and consumer PC connectivity. Linkz International Limited was founded in 1981 and is based in Sha Tin, Hong Kong.</t>
  </si>
  <si>
    <t>Datatech Investment Inc. (Asia / Pacific (Primary); Asia / Pacific Developed Markets (Primary); Hong Kong  (Primary));
Linkz International Limited (Asia / Pacific (Primary); Asia / Pacific Developed Markets (Primary); Hong Kong  (Primary); New Territories (Primary))</t>
  </si>
  <si>
    <t>DEAG Deutsche Entertainment Aktiengesellschaft, a live entertainment service company, produces and organizes various events and concerts primarily in Germany, the United Kingdom, Switzerland, Ireland, and Denmark. The company operates through Live Touring and Entertainment Services segments. It also engages in the touring business; and rock/pop, classics and jazz, family-entertainment, and arts and exhibitions businesses. In addition, the company operates MyTicket and Giantic.com e-commerce platforms for third party content. DEAG Deutsche Entertainment Aktiengesellschaft was founded in 1978 and is headquartered in Berlin, Germany.</t>
  </si>
  <si>
    <t>Entertainment Services: 60.4 (25.6%);
Live Touring: 175.1 (74.4%)</t>
  </si>
  <si>
    <t>Communication Services (Primary); Entertainment (Primary); Entertainment Services (Primary); Entertainment Venues (Primary); Media and Entertainment (Primary); Movies and Entertainment (Primary); Music Publishing (Primary); Ticket Agencies (Primary); Consumer Discretionary; Consumer Services; Hotels, Resorts and Cruise Lines; Hotels, Restaurants and Leisure; Internet and Direct Marketing Retail; Internet and Direct Marketing Retail; Online Entertainment Ticket Agencies; Retailing; Tour Operators; Travel and Tourism Services</t>
  </si>
  <si>
    <t>Musai Capital Ltd. was founded in 2021 and is based in Sliema, Malta. Musai Capital Ltd. operates as a subsidiary of Apeiron Investment Group Ltd.</t>
  </si>
  <si>
    <t>Europe (Primary);
European Emerging Markets (Primary);
Malta  (Primary)</t>
  </si>
  <si>
    <t>Apeiron Investment Group Ltd.
Apeiron Investment Group Ltd. is a family office. It is a venture capital and private equity firm specializing in all the stages, specifically, in seed, startups, restructuring and special situations. For seed stage, it prefers to invest in non-listed companies. For restructuring and special situations it mostly invests in listed companies. It typically invests in fintech &amp; Crypto, life sciences, biotech and future tech such as space tech, foof tech, AI, etc. The firm seeks to invest globally. Apeiron Investment Group Ltd. based in Sliema, Malta with additional office in the United Kingdom.</t>
  </si>
  <si>
    <t>Apeiron Investment Group Ltd. (Europe (Primary); European Emerging Markets (Primary); Malta  (Primary); European Developed Markets; United Kingdom);
Galaxy Group Investments LLC (New York (Primary); New York City Area (Primary); Northeast (Primary); United States and Canada (Primary); United States of America (Primary))</t>
  </si>
  <si>
    <t>Mallouppas &amp; Papacostas Public Co. Ltd retails and wholesales fashion products for men, women, and children in Cyprus and internationally. The company offers clothing and accessories under the MANGO brand; handbags, backpacks, luggage, and related accessories under the Kipling brand; underwear, homewear, nightwear, and swimwear under the TEZENIS brand. It also provides clothes and fashion accessories under the Stradivarius brand. In addition, the company imports and distributes various satellite system solutions and antennas, including dishes, receivers, and other accessories and equipment for hotels, stadiums, hospitals, TV stations, etc. Further, it sells indoor and outdoor furniture, household, electrical appliances, and other products. It operates approximately 2,200 stores under the MANGO brand; 353 stores in Italy and approximately 300 stores internationally under the Tezenis brand; and 436 stores under the Kipling brand. It sells its products through retail and online stores. Mallouppas &amp; Papacostas Public Co. Ltd was founded in 1978 and is headquartered in Nicosia, Cyprus.</t>
  </si>
  <si>
    <t>Segment Adjustment: .2 (.3%);
Home Appliances and Other Items: 14.0 (26.2%);
Gifts, School Supplies and Fashion Accessories: .8 (1.5%);
Clothing and Footwear Sector: 34.8 (65.1%);
Satellite Systems, Telecommunication and Electrical and Electronics: .7 (1.3%);
Investment and Real Estate Development: 3.0 (5.6%)</t>
  </si>
  <si>
    <t>Accessory Stores (Primary); Apparel Retail (Primary); Consumer Discretionary (Primary); Men's Apparel Stores (Primary); Retailing (Primary); Specialty Retail (Primary); Women's, Misses', and Juniors' Apparel Stores (Primary); Commercial Electronics Distribution; Communications Equipment Distribution; Consumer Electronics Distribution; Distributors; Distributors; Durable Goods Distribution; Electronic Equipment, Instruments and Components; Household Durables Distribution; Information Technology; Internet and Direct Marketing Retail; Internet and Direct Marketing Retail; Online Specialty Retail; Specialty Stores; Technology Distributors; Technology Hardware and Equipment</t>
  </si>
  <si>
    <t>Cyprus  (Primary); Europe (Primary); European Developed Markets (Primary)</t>
  </si>
  <si>
    <t>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provides heat, ventilation, sanitation, and building drain products; plumbing tools; fire equipment; bathroom furniture and mirrors; roof and façade products; plumbing valves; packing materials and insulation; luminaires and accessories; and kitchen and utility sinks. In addition, it offers delivery, inventory management, product processing, support and guidance, and digital services. The company was founded in 1853 and is headquartered in Aalborg, Denmark.</t>
  </si>
  <si>
    <t>Denmark: 454.2 (87.1%);
Eastern Europe: 67.4 (12.9%)</t>
  </si>
  <si>
    <t>Denmark: 447.0 (86.1%);
Other: 6.6 (1.3%);
Eastern Europe: 65.6 (12.6%)</t>
  </si>
  <si>
    <t>Building Product Distribution (Primary); Capital Goods (Primary); Chemical Distribution (Primary); Construction Material Distribution (Primary); Electrical Equipment Distribution (Primary); Industrials (Primary); Machinery Distribution (Primary); Trading Companies and Distributors (Primary); Trading Companies and Distributors (Primary); Transportation Equipment and Supplies Distribution (Primary); Air Freight and Logistics; Air Freight and Logistics; Commercial and Professional Services; Commercial Services and Supplies; Diversified Support Services; Information Technology; IT Consulting and Other Services; IT Services; Software and Services; Transportation</t>
  </si>
  <si>
    <t>Denmark (Primary); Europe (Primary); European Developed Markets (Primary); North Denmark Region (Primary)</t>
  </si>
  <si>
    <t>Ahlsell Danmark ApS engages in the supply of industrial machinery and personal protective equipment. The company was incorporated in 1996 and is based in Brøndby, Denmark. Ahlsell Danmark ApS operates as a subsidiary of Ahlsell AB.</t>
  </si>
  <si>
    <t>Capital Region of Denmark (Primary);
Denmark (Primary);
Europe (Primary);
European Developed Markets (Primary)</t>
  </si>
  <si>
    <t>Danske Bank A/S (CPSE:DANSKE)
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
Jyske Bank A/S (CPSE:JYSK)
Jyske Bank A/S provides a range of financial solutions to personal and corporate clients in Denmark, Gibraltar, and Germany. It operates through Banking Activities, Mortgage Activities, and Leasing Activities segments. The Banking Activities segment provides advisory services relating to traditional financial solutions to personal and private banking clients, as well as corporate clients; and trades in interest-rate products, currencies, equities, commodities, and derivatives. The Mortgage Activities segment offers financial solutions for the financing of real property to Danish personal clients, corporate clients, and subsidized rental housing. The Leasing Activities segment provides leasing and financing services for car, and equipment to Danish personal and corporate clients, as well as dealer cooperation schemes and partnerships. The company was incorporated in 1917 and is headquartered in Silkeborg, Denmark.
Nordea Bank Abp (OM:NDA SE)
Nordea Bank Abp offers banking products and services in Sweden, Finland, Norway, Denmark, and internationally. It operates through Personal Banking, Business Banking, Large Corporates and Institutions, and Asset and Wealth Management segments. The Personal Banking segment provides various financial services to household customers through internet and mobile banking, over the phone, online meetings, and branch offices. The Business Banking segment offers payments, cash management, cards, working capital management, and finance solutions to corporate and personal customers. The Large Corporates and Institutions segment provides financing, cash management and payment, investment banking, and securities services, as well as capital market products to corporate and institutional customers. The Asset and Wealth Management segment offers investment, savings, and risk management solutions to high net worth individuals and institutional investors. This segment also offers life and pensions products and services. The company was founded in 1820 and is headquartered in Helsinki, Finland.
Nykredit Bank A/S
Nykredit Bank A/S provides various retail and wholesale banking products and services in Denmark and Luxembourg. The company offers mortgage lending, insurances, and pension and investment services, as well as debt management, asset and wealth management, leasing, and estate agency services. It also trades in securities and derivative financial instruments. The company serves personal customers, small and medium-sized enterprises, corporate and institutional clients, large housing cooperatives, and the public housing segment, as well as large business clients, including agricultural, residential rental, and private banking customers. It operates through a network of 41 banking centers. The company was founded in 1851 and is based in Copenhagen, Denmark. Nykredit Bank A/S is a subsidiary of Nykredit A/S.</t>
  </si>
  <si>
    <t>Danske Bank A/S (CPSE:DANSKE) (Capital Region of Denmark (Primary); Denmark (Primary); Europe (Primary); European Developed Markets (Primary); Co. Dublin; England; European Emerging Markets; Finland; Greater London; Ireland; Lithuania; Norway; Oslo; Poland; Region of Southern Denmark; Stockholm County; Sweden; United Kingdom; Uusimaa);
Jyske Bank A/S (CPSE:JYSK) (Central Denmark Region (Primary); Denmark (Primary); Europe (Primary); European Developed Markets (Primary));
Nordea Bank Abp (OM:NDA SE) (Europe (Primary); European Developed Markets (Primary); Finland (Primary); Uusimaa (Primary); Capital Region of Denmark; Denmark; Estonia; European Emerging Markets; Norway; Oslo; Stockholm County; Sweden);
Nykredit Bank A/S (Capital Region of Denmark (Primary); Denmark (Primary); Europe (Primary); European Developed Markets (Primary))</t>
  </si>
  <si>
    <t>Danske Bank A/S (CPSE:DANSKE) (15,060.8); Jyske Bank A/S (CPSE:JYSK) (3,837.7); Nordea Bank Abp (OM:NDA SE) (37,937.7)</t>
  </si>
  <si>
    <t>Bigeon (OTCPK:BIGN)</t>
  </si>
  <si>
    <t xml:space="preserve">Bigeon develops a messenger application. Its messenger application enables the user to draw a picture or a writing instead of typing the whole message with the availability of graphic features. Bigeon was incorporated in 2018 and is based in Lvliang, China. As of August 31, 2022, Bigeon operates as a subsidiary of Shanxi Qiansui Tancheng Culture Media Co., Ltd.
</t>
  </si>
  <si>
    <t>Application Software (Primary); Information Technology (Primary); Software (Primary); Software and Services (Primary)</t>
  </si>
  <si>
    <t>Asia / Pacific (Primary); Asia / Pacific Emerging Markets (Primary); China  (Primary); Far East (Primary); Shanxi Province (Primary)</t>
  </si>
  <si>
    <t>Shanxi Qiansui Tancheng Culture Media Co., Ltd. develops a messenger application. Its messenger application enables the user to draw a picture or a writing instead of typing the whole message with the availability of graphic features. The company is based in China.</t>
  </si>
  <si>
    <t>Asia Pacific Telecom Co., Ltd., together with its subsidiaries, provides telecommunication services to personal and business users primarily in Taiwan. Its services include mobile and fixed line data and voice communication services. The company also sells mobile phones. Asia Pacific Telecom Co., Ltd. was incorporated in 2000 and is based in Taipei, Taiwan.</t>
  </si>
  <si>
    <t>Other Business: 90.7 (20.2%);
Mobile Communication Service: 240.3 (53.6%);
Fixed Communications Business: 117.4 (26.2%)</t>
  </si>
  <si>
    <t>Communication Services (Primary); Diversified Telecommunication Services (Primary); Integrated Telecommunication Services (Primary); Telecommunication Services (Primary); Communications Equipment Distribution; Electronic Equipment, Instruments and Components; Information Technology; Mobile Data Services; Technology Distributors; Technology Hardware and Equipment; Wireless Telecommunication Services; Wireless Telecommunication Services</t>
  </si>
  <si>
    <t>Far EasTone Telecommunications Co., Ltd. engages in the provision of telecommunications and digital application services. It provides mobile services, including voice calls and data communication services; domestic phone call services, long-distance call services, international call services, softphone services, etc. The company also offers professional telecommunication integrated, cloud, information security, and ICT integration services; and financial, investment, and property insurance agency services. In addition, it is involved in the provision of international simple resale and digital value-added, cellular phone equipment and accessories selling, and enterprise information and communication integration services, etc.; and call center and electronic information services, as well as security and monitoring services via Internet. Further, the company designs, researches, installs, and maintains computer software and system. The company was incorporated in 1997 and is based in Taipei, Taiwan.</t>
  </si>
  <si>
    <t>Hon Hai Precision Industry Co., Ltd. provides technology solutions in Japan, Ireland, the United States, Singapore, China, Taiwan, and internationally. The company manufactures, sells, and services connectors, cases, thermal modules, wired/wireless communication products, optical products, power supply modules, and assemblies for use in the information technology, communications, automotive equipment, precision molding, automobile, and consumer electronics industries. It also manufactures and sells computer terminal monitors and related components, as well as data storage and processing equipment; offers solutions for autonomous driving systems, new energy power, and IoV systems; and provides services of planning, advisory, and business operation and management, logistics, export processing, construction, leasing, and information/software services. In addition, the company manufactures and sells application modules and network cables assemblies; develops educational technology; holds patent applications; manufactures and trades in portable cameras; and retails office machinery and equipment, and electronic appliances. Further, it is involved in the reinvestment in the businesses relating to robots, automatic equipment, molds, parts, and accessories and corresponding services; and software development, repair and after-sale, and rental services of robots. Additionally, the company manufactures and sells computer and data processing equipment, WIFI cards and modules, CFTVs, DVRs, Bluetooth modules, set-top boxes, and optical network terminals. It is also involved in the provision of data storage services; manufacturing of wire or wireless communication; installation of computer and satellite TV channels; and provision of mobile phone services, as well as telecom-related business. The company was founded in 1974 and is headquartered in New Taipei City, Taiwan.</t>
  </si>
  <si>
    <t>Zeta Investment Company LLC was incorporated in 2008 and is based in Abu Dhabi, United Arab Emirates.</t>
  </si>
  <si>
    <t>Argo Yachts Development Co., Ltd. engages in the operation of water recreation activities and ship leasing business in Taiwan. The company was founded in 2003 is based in Tainan City, Taiwan.</t>
  </si>
  <si>
    <t>Recreational - Cruise Lines: 14.0 (100.0%)</t>
  </si>
  <si>
    <t>Taiwan: 14.0 (100.0%)</t>
  </si>
  <si>
    <t>Consumer Discretionary (Primary); Consumer Services (Primary); Hotels, Restaurants and Leisure (Primary); Leisure Facilities (Primary); Industrials; Marine; Marine; Transportation</t>
  </si>
  <si>
    <t>Li Ming Construction Co., Ltd. (Asia / Pacific (Primary); Asia / Pacific Emerging Markets (Primary); Far East (Primary); Taiwan  (Primary));
Yafang International Enterprise Co., Ltd. (Asia / Pacific (Primary); Asia / Pacific Emerging Markets (Primary); Far East (Primary); Taiwan  (Primary))</t>
  </si>
  <si>
    <t>The Valens Company Inc., through its subsidiaries, develops, manufactures, and sells cannabinoid-based products in Canada, the United States, and internationally. The company provides packaged dried flower/pre-rolls under the Verse, Versus, Contraband, and Citizen Stash brands; vapourizers and hydrocarbon extracts under the Verse and Versus brands; edible cannabis products under the Verse, Vacay, and LYF brands; and topical cannabis under the Nuance brand. It also offers analytical testing services to third party licensed producers in the cannabis space. The company is headquartered in Toronto, Canada.</t>
  </si>
  <si>
    <t>Canada: 48.6 (74.0%);
United States and International: 17.1 (26.0%)</t>
  </si>
  <si>
    <t>Canada: 48.6 (74.0%);
Foreign: 17.1 (26.0%)</t>
  </si>
  <si>
    <t>Health Care (Primary); Medicinal Chemicals and Botanical Products (Primary); Pharmaceuticals (Primary); Pharmaceuticals (Primary); Pharmaceuticals, Biotechnology and Life Sciences (Primary); Health Care Equipment and Services; Health Care Providers and Services; Health Care Services; Medical Laboratory Services</t>
  </si>
  <si>
    <t>Canada (Primary); Ontario (Primary); United States and Canada (Primary); British Columbia</t>
  </si>
  <si>
    <t>SNDL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The company was formerly known as Sundial Growers Inc. and changed its name to SNDL Inc. in July 2022. SNDL Inc. was incorporated in 2006 and is headquartered in Calgary, Canada.</t>
  </si>
  <si>
    <t>Shandong High Speed Renewable Energy Group Limited engages in the urban organic waste disposal business in China. It is also involved in the resource utilization, urban heating, and biomass energy business. The company was formerly known as BECE Legend Group Co., Ltd. and changed its name to Shandong High Speed Renewable Energy Group Limited in August 2022. Shandong High Speed Renewable Energy Group Limited is headquartered in Beijing, China.</t>
  </si>
  <si>
    <t>Capital Goods (Primary); Industrial Machinery (Primary); Industrials (Primary); Machinery (Primary); Commercial and Professional Services; Commercial Services and Supplies; Environmental and Facilities Services; Sanitary Services; Solid Waste Collection, Treatment and Disposal Services</t>
  </si>
  <si>
    <t>Beijing Beikong Guangfu Technology Development Co., Ltd is based in Beijing, China. The company operates as a subsidiary of Beijing Enterprises Clean Energy Group Limited.</t>
  </si>
  <si>
    <t>As of February 1, 2022, Pacific Enterprise Bancorp was acquired by BayCom Corp. Pacific Enterprise Bancorp operates as the banking holding company for Pacific Enterprise Bank that provides banking products and services in California. The company accepts checking, savings, individual retirement accounts, zero balance, money market, certificate of deposit account registry service, and insured cash sweep accounts; and certificates of deposit. Its loan products trucking and equipment, commercial real estate, SBA, business, and premium finance, as well as earthquake retrofit/seismic retrofit financing services. The company also offers cash management, personal mobile deposit, remote deposit capture, merchant card processing, wire transfers, account reconcilement, ACH, positive pay, and online banking services. Pacific Enterprise Bancorp was founded in 2007 and is based in Irvine, California.</t>
  </si>
  <si>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</si>
  <si>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California (Primary);
Oakland Area (Primary);
United States and Canada (Primary);
United States of America (Primary);
West Coast (Primary)</t>
  </si>
  <si>
    <t>YAS Holding is an industrial conglomerate that operates in aviation, defense, business consultancy, communications, firefighting, agriculture, healthcare, information technology, human resources, real estate, and travel sectors in the United Arab Emirates. It offers aircraft maintenance; components and systems repair and overhaul; aviation logistics and material planning; air traffic control; aviation project management; aviation consulting; and turnkey aerospace services to the aerospace industry. The company also provides weapons system maintenance, night vision goggles maintenance, diving equipment maintenance, documentation of technical manuals, and training simulators for defense and security industry. In addition, it offers business consultancy and training services, such as workforce education and training; organizational development skills; healthcare education and training; learning and development consultancy; language education and training; organizational improvement; and project management. Further, the company provides communication and wireless system equipment installation services. Furthermore, it develops fire stations and provides related services including purchases of vehicles and equipment; provides certified fire and rescue training programs; and provides planning and personnel management services for fire stations. The company grows vegetables crops and melons; operates irrigation systems for agricultural purposes; cultivates live plants such as olives, fruits, citrus, and wheat; and retails seeds, cereals, fresh fruits, vegetables, fodder, natural flowers, and plants. It also provides JCIA implementation; human resources HR services; management and administration; medical logistics; and healthcare training and knowledge transfer to the healthcare sector. In addition, the company offers managed services, ISS technologies, and DCS technologies in the areas of information and communication technology. Further, it provides adventure training leadership and management training and development; leadership and management assessment; educational services, such as student citizenship program within schools; and training services. Furthermore, the company offers program management; design management; project management; construction management; estimation and cost management; claims consultation; delay and disruption analysis; risk management; and commissioning services to the real estate industry. It also provides business and vacation travel services including airline reservations and ticketing; hotel and apartment bookings; conferences arrangement, desert safaris and cruises; car rentals; travel insurance; and chartering flights for passengers and cargo. YAS Holding, formerly known as Emirates Advanced Investments Group LLC, was founded in 2006 and is based in Abu Dhabi, United Arab Emirates.</t>
  </si>
  <si>
    <t>Abu Dhabi Commercial Bank PJSC (ADX:ADCB)
Abu Dhabi Commercial Bank PJSC, together with its subsidiaries, provides consumer banking, wholesale banking, and treasury and investments services the United Arab Emirates and internationally. The company operates in four segments: Consumer Banking, Wholesale Banking, Investments and Treasury, and Property Management. It offers current and savings, call, saver, fixed deposit, custody and cash settlement, and e-business accounts; credit and debit cards; loans and mortgages that include personal, car, mortgage, and educational loans; and home, rental, travel, and salary advance financing services. The company also provides securities brokerage services; investment solutions; protection and saving plans; and asset management services. In addition, it offers term deposits; unsecured, commercial asset and equipment, POS receivable, commercial real estate, and working capital financing; and letters of credit, as well as corporate banking, government banking, financial institution, investment banking, Islamic financing, infrastructure and asset finance, and government and public enterprises. Further, the company provides real estate management and engineering services, as well as Internet, mobile, phone, and SMS banking services. It serves customers through a network of 54 branches in the United Arab Emirates. The company was incorporated in 1985 and is headquartered in Abu Dhabi, the United Arab Emirates. Abu Dhabi Commercial Bank PJSC is a subsidiary of Abu Dhabi Investment Council.
Tawasol Holdings for Financial Investments
Tawasol Holdings for Financial Investments is based in Giza, Egypt.</t>
  </si>
  <si>
    <t>Abu Dhabi Commercial Bank PJSC (ADX:ADCB) (Africa / Middle East (Primary); Middle East (Primary); United Arab Emirates  (Primary); Asia / Pacific; Asia / Pacific Emerging Markets; India ; Indian Sub-Continent; Maharashtra);
Tawasol Holdings for Financial Investments (Africa / Middle East (Primary); Egypt (Primary); North Africa (Primary))</t>
  </si>
  <si>
    <t>Abu Dhabi Commercial Bank PJSC (ADX:ADCB) (17,741.5)</t>
  </si>
  <si>
    <t>Macro International Limited engages in the finance and investment activities. The company was formerly known as Macro (International) Exports Limited and changed its name to Macro International Limited in January 2014. Macro International Limited was incorporated in 1993 and is headquartered in Jaipur, India.</t>
  </si>
  <si>
    <t>Finance &amp; Investment Activities: .0 (100.0%)</t>
  </si>
  <si>
    <t>India: .0 (100.0%)</t>
  </si>
  <si>
    <t>Diversified Financial Services (Primary); Diversified Financials (Primary); Financials (Primary); Specialized Finance (Primary); Asset Management and Custody Banks; Capital Markets; Real Estate; Real Estate; Real Estate Development; Real Estate Management and Development</t>
  </si>
  <si>
    <t>Asia / Pacific (Primary); Asia / Pacific Emerging Markets (Primary); India  (Primary); Indian Sub-Continent (Primary); Rajasthan (Primary)</t>
  </si>
  <si>
    <t>Aceso Research Labs LLP was incorporated in 2021 and is based in Bengaluru, India.</t>
  </si>
  <si>
    <t>Amber Mercantiles Limited
Amber Mercantiles Limited was incorporated in 1990 and is based in Jaipur, India.
Beopar Sahayak Private Limited
Beopar Sahayak Private Limited was incorporated in 1950 and is based in Kanpur, India.
Magnanimous Trade &amp; Finance Ltd. (BSE:512377)
Magnanimous Trade &amp; Finance Ltd. operates as non-banking financial institution in India. The company was incorporated in 1985 and is based in Jaipur, India.</t>
  </si>
  <si>
    <t>Amber Mercantiles Limited (Asia / Pacific (Primary); Asia / Pacific Emerging Markets (Primary); India  (Primary); Indian Sub-Continent (Primary); Rajasthan (Primary));
Beopar Sahayak Private Limited (Asia / Pacific (Primary); Asia / Pacific Emerging Markets (Primary); India  (Primary); Indian Sub-Continent (Primary); Uttar Pradesh (Primary));
Magnanimous Trade &amp; Finance Ltd. (BSE:512377) (Asia / Pacific (Primary); Asia / Pacific Emerging Markets (Primary); India  (Primary); Indian Sub-Continent (Primary); Rajasthan (Primary))</t>
  </si>
  <si>
    <t>Yogi Limited provides advisory and consultancy services in India. The company was formerly known as Parsharti Investment Limited and changed its name to Yogi Limited in June 2022. Yogi Limited was incorporated in 1992 and is based in Mumbai, India.</t>
  </si>
  <si>
    <t>Asset Management and Custody Banks (Primary); Capital Markets (Primary); Diversified Financials (Primary); Financials (Primary); Investment Advice (Primary); Commercial and Professional Services; Consulting Services; Industrials; Professional Services; Research and Consulting Services</t>
  </si>
  <si>
    <t>Crest Capital Services Private Limited
Crest Capital Services Private Limited was incorporated in 2010 and is based in Mumbai, India.
Dhananjay Financial Services Private Limited
Dhananjay Financial Services Private Limited was incorporated in 1995 and is based in Mumbai, India.</t>
  </si>
  <si>
    <t>Crest Capital Services Private Limited (Asia / Pacific (Primary); Asia / Pacific Emerging Markets (Primary); India  (Primary); Indian Sub-Continent (Primary); Maharashtra (Primary));
Dhananjay Financial Services Private Limited (Asia / Pacific (Primary); Asia / Pacific Emerging Markets (Primary); India  (Primary); Indian Sub-Continent (Primary); Maharashtra (Primary))</t>
  </si>
  <si>
    <t>Turiya Berhad engages in the semi-conductor business in Malaysia and Singapore. The company operates through Investment Property, Semi-Conductor, and Investment holding segments. The company is involved in the rental of office lots; manufacture and sale of industrial machineries; and research and development, manufacture, and distribution of specialty chemicals for the electroplating process in the semiconductor, electronics, and automotive sectors. In addition, it provides Web based electronic medical records. The company was formerly known as Sitt Tatt Sdn Bhd. Turiya Berhad was founded in 1961 and is based in Kuala Lumpur, Malaysia. Turiya Berhad is a subsidiary of MAA Group Berhad.</t>
  </si>
  <si>
    <t>Semi Conductor: 4.1 (70.3%);
Investment Property: 1.7 (29.7%)</t>
  </si>
  <si>
    <t>Malaysia: 1.7 (29.7%);
Singapore: 4.1 (70.3%)</t>
  </si>
  <si>
    <t>Semiconductor Equipment</t>
  </si>
  <si>
    <t>Information Technology (Primary); Semiconductor Equipment (Primary); Semiconductor Manufacturing Machinery (Primary); Semiconductors and Semiconductor Equipment (Primary); Semiconductors and Semiconductor Equipment (Primary); Capital Goods; Chemical Distribution; Chemicals; Commercial and Professional Services; Consulting Services; Health Care; Health Care Equipment and Services; Health Care Providers and Services; Health Care Services; Industrials; Management Consulting Services; Materials; Materials; Medical Laboratory Services; Nonresidential Building Operators and Lessors; Office Building Operators and Lessors; Professional Services; Real Estate; Real Estate; Real Estate Management and Development; Real Estate Management Services; Real Estate Operating Companies; Real Estate Operators And Lessors; Research and Consulting Services; Specialty Chemicals; Trading Companies and Distributors; Trading Companies and Distributors</t>
  </si>
  <si>
    <t>MAA Group Berhad, an investment holding company, provides general insurance products to retail and corporate clients in the Philippines, Malaysia, Indonesia, and London. It operates through General Insurance, Education Services, Credit Services, and Hospitality Services segments. The company offers fire, motor, health and accident, aviation/hull, marine, engineering, professional indemnity, bond, fidelity guarantee, and surety insurance products. It also provides education, advisory and consultancy, insurance technical and financial consultancy, money lending, hire purchase, and other credit related services. In addition, the company offers care and treatment for kidney and heart patients; and debt factoring services. Further, it is involved in e-commerce and e-business activities; rental management activities; property management, renovation, investment, development, and other related activities; operation of education tuition centers; hotel management, advisory, and consultancy activities; and commercial college for higher education business. Additionally, the company engages in retailing of cigars; reselling of member loyalty programs; facilities management business; and operation of pub, café, hotel and short-term property accommodation, logistics, and dispatch services, as well as offers food and beverage services. The company distributes its products primarily through agency networks, brokers, and banks. The company was formerly known as MAA Holdings Berhad and changed its name to MAA Group Berhad in 2011. MAA Group Berhad was founded in 1968 and is based in Kuala Lumpur, Malaysia.</t>
  </si>
  <si>
    <t>Ithmaar Bank B.S.C. provides a range of financial services to individuals, corporate customers, and institutions in the Middle East and Africa and rest of Asia. The company operates through three segments: Retail &amp; Corporate Banking, Asset Management/Investment Banking, and Others. It offers current, saving, modaraba, youth, and call accounts; debit, credit, and prepaid cards; personal, auto, home, working capital finance, term finance, contract finance, and project finance; and trade finance, treasury, asset management, investment and private banking, real estate development, eBanking, and mobile banking services. Ithmaar Bank B.S.C. was formerly known as FIBEC and changed its name to Ithmaar Bank B.S.C. on October 21, 2003. The company was founded in 1982 and is headquartered in Manama, Bahrain with branch offices in Zinj, Muharraq, Busaiteen, East Riffa, Isa Town, Um Al Hassam, Arad, Sanad, Budaiya, West Riffa, Hamad Town, and Galali1, Bahrain. Ithmaar Bank B.S.C. operates as a subsidiary of Ithmaar Holding B.S.C.</t>
  </si>
  <si>
    <t>Africa / Middle East (Primary);
Bahrain  (Primary);
Middle East (Primary)</t>
  </si>
  <si>
    <t>Cohen Development Gas &amp; Oil Ltd engages in the exploration, development, and production of oil and natural gas properties. It holds interests in the Ashkelon, Noa, Tamar, Dalit, North Whale, South Whale, Block 12, Shark, Crocodile, New Horizon, and New Yahel. Cohen Development Gas &amp; Oil Ltd was incorporated in 1958 and is based in Bnei Brak, Israel.</t>
  </si>
  <si>
    <t>Production and Management of Oil and Gas Exploration: 19.2 (100.0%)</t>
  </si>
  <si>
    <t>Union Investments &amp; Development Limited
Union Investments &amp; Development Limited was formerly known as Ronin Investments Managing Company Ltd. The company was founded in 2006 and is based in Tel Aviv-Yafo, Israel. Union Investments &amp; Development Limited operates as a subsidiary of Union Bank of Israel Ltd.
Yongil Ltd
Yongil Ltd was incorporated in 1993 and is based in Tel Aviv-Yafo, Israel.</t>
  </si>
  <si>
    <t>Union Investments &amp; Development Limited (Africa / Middle East (Primary); Israel  (Primary); Middle East (Primary));
Yongil Ltd (Africa / Middle East (Primary); Israel  (Primary); Middle East (Primary))</t>
  </si>
  <si>
    <t>Delek Group Ltd., an energy company, engages in the exploration, development, production, and marketing of oil and gas in Israel and internationally. The company operates through three segments: Energy in Israel, Foreign Energy, and Other Operations. It holds interests in the Tamar, Leviathan, and Aphrodite reservoirs in Cyprus; has rights to oil assets in the Gulf of Mexico and Canada, as well as oil and gas reserves in the North Sea off the coast of England; and owns production, treatment, and storage facilities. The company was founded in 1951 and is headquartered in Herzliya, Israel.</t>
  </si>
  <si>
    <t>ABL Diagnostics Société anonyme does not have significant operations. The company was formerly known as Etablissements Fauvet Girel and changed its name to ABL Diagnostics Société anonyme in April 2022. The company is headquartered in Paris, France. ABL Diagnostics Société anonyme is a subsidiary of Advanced Biological Laboratories (ABL) S.A.</t>
  </si>
  <si>
    <t>Capital Goods (Primary); Industrials (Primary); Machinery Rental and Leasing (Primary); Trading Companies and Distributors (Primary); Trading Companies and Distributors (Primary); Asset Management and Custody Banks; Capital Markets; Diversified Financials; Financials</t>
  </si>
  <si>
    <t>Advanced Biological Laboratories (ABL) S.A., a diagnostic and medical software company, develops integrated software solutions for personalized medicine. The company specializes in infectious diseases and molecular biology; and clinical outcome predictors of HIV/AIDS, hepatitis, and tuberculosis. It offers TherapyEdge, a point of care and decision support software for healthcare professionals; TherapyEdge Box systems, a Web based solution that allows clinicians to identify and deliver therapies for people living with complex and chronic diseases; ViroScore Suite, a module of TherapyEdge that provides functionalities for disease-specific drug resistance data interpretation for HIV, Hepatitis B, and Hepatitis C; DeepChek, a solution for managing and analyzing next generation sequencing data; and HepatiC, a solution to assist physicians. The company also provides TherapyEdge Box, a solution that integrates into network architecture and provides a single point of access to clinical knowledge bases; VisibleChek, a solution that automatically uploads, transforms, cleans, and manages healthcare data; and eRegister, a Windows application to capture information on HIV-infected patients necessary for patient management and reporting. Advanced Biological Laboratories (ABL) S.A. was founded in 2000 and is based in Luxembourg, Luxembourg.</t>
  </si>
  <si>
    <t>Spaclo SA is based in France.</t>
  </si>
  <si>
    <t xml:space="preserve">APAC Realty Limited provides real estate services in Singapore, Indonesia, Malaysia, Thailand, and Vietnam. It operates through three segments: Real Estate Brokerage Income; Rental Income; and Others. The company offers property brokerage services for primary and secondary home sales, as well as for the rental and resale of residential, commercial, and industrial properties under the ERA brand name. It also holds the ERA regional master franchise rights for 17 countries in the Asia Pacific; and franchise rights for Singapore for Coldwell Banker, a real estate office and franchising company in the United States. In addition, the company provides training programs and courses for real estate agents in preparation for professional certification exams; management services for real estate developments; capital markets and investment sales; and auction services for financial institutions and property owners, as well as undertakes valuation works on behalf of clients, such as financial institutions, government agencies, and property owners. Further, it engages in the rental of investment properties, workstations, lockers, and furniture products; provision of incentives, referral, professional indemnity insurance, administration, business conference, real estate consultancy, and sales of marketing materials; advertising activities; and property management services. The company was founded in 1982 and is headquartered in Singapore.
</t>
  </si>
  <si>
    <t>Others: 6.5 (1.2%);
Real Estate Brokerage Income: 513.8 (98.5%);
Rental Income: 1.5 (.3%)</t>
  </si>
  <si>
    <t>Singapore: 519.8 (100.0%)</t>
  </si>
  <si>
    <t>Real Estate Services</t>
  </si>
  <si>
    <t>Real Estate (Primary); Real Estate (Primary); Real Estate Agents And Brokers (Primary); Real Estate Appraisers (Primary); Real Estate Management and Development (Primary); Real Estate Services (Primary); Advertising; Capital Goods; Communication Services; Conference Services; Consumer Discretionary; Consumer Services; Diversified Consumer Services; Diversified Financial Services; Diversified Financials; Education Services; Financials; Industrial Property Operators and Lessors; Industrials; Insurance; Insurance; Insurance Brokers; Investment Services and Holding Companies; Machinery Rental and Leasing; Media; Media and Entertainment; Multi-Sector Holdings; Nonresidential Building Operators and Lessors; Office Equipment Rental and Leasing; Patent Owners and Lessors; Real Estate Management Services; Real Estate Operating Companies; Real Estate Operators And Lessors; Residential Building Operators and Lessors; Specialty Educational Services; Trading Companies and Distributors; Trading Companies and Distributors</t>
  </si>
  <si>
    <t>Morgan Stanley Private Equity Asia Limited is a private equity firm specializing in growth capital and buyout investment. It invests across sectors, particularly in the areas of fintech, consumer products, industrial products, financial services, healthcare and telecom/technology. The firm seeks to invest in Asia with a focus on India, South Korea, China with a focus on Zhejiang province and its capital city of Hangzhou. Singapore, Japan, Taiwan and Australia. It prefers to take majority and minority stake. Morgan Stanley Private Equity Asia Limited was founded on 1993 and is based in Kowloon, Hong Kong with additional offices in Mumbai, India; Shanghai, China; Seoul, South Korea; Tokyo, Japan; and New York, New York. Morgan Stanley Private Equity Asia Limited operates as a subsidiary of Morgan Stanley International Limited.</t>
  </si>
  <si>
    <t>Asia / Pacific (Primary);
Asia / Pacific Developed Markets (Primary);
Hong Kong  (Primary);
Kowloon (Primary);
Asia / Pacific Emerging Markets;
China ;
Far East;
India ;
Indian Sub-Continent;
Japan ;
Korea, South ;
Maharashtra;
New York;
Northeast;
Tokyo;
United States and Canada;
United States of America</t>
  </si>
  <si>
    <t>Asia Pacific Realty Holdings Ltd. is a holding company. The company is based in Grand Cayman, Cayman Islands.</t>
  </si>
  <si>
    <t>Caribbean (Primary);
Cayman Islands (Primary);
Grand Cayman (Primary);
Latin America and Caribbean (Primary)</t>
  </si>
  <si>
    <t>Kintech Renewables Limited operates as an independent power producer company in India. The company generates electricity through renewable energy sources, such as wind and solar. It also provides engineering, procurement, and construction services to turnkey wind/solar power solutions, including solar rooftop development, solar power generation, and maintenance services. The company was formerly known as Jarigold Textiles Limited and changed its name to Kintech Renewables Limited in September 2015. Kintech Renewables Limited was incorporated in 1985 and is headquartered in Ahmedabad, India.</t>
  </si>
  <si>
    <t>Independent Power and Renewable Electricity Producers (Primary); Independent Power Producers and Energy Traders (Primary); Utilities (Primary); Utilities (Primary); Capital Goods; Construction and Engineering; Construction and Engineering; Construction Support Services; Electric Power By Solar Energy; Electric Power By Wind Energy; Engineering and Surveying Services; Engineering Services; Industrials; Renewable Electricity</t>
  </si>
  <si>
    <t>Infinities Technology International (Cayman) Holding Limited, an investment holding company, operates as a digital entertainment content provider in the People’s Republic of China. The company develops and operates mobile games, primarily casual mobile games, as well as multi-player and boutique mobile games. It also distributes digital media content, such as e-magazines, comics, and music. The company was formerly known as Jiu Zun Digital Interactive Entertainment Group Holdings Limited and changed its name to Infinities Technology International (Cayman) Holding Limited in July 2022. Infinities Technology International (Cayman) Holding Limited was founded in 2011 and is headquartered in Guangzhou, the People’s Republic of China.</t>
  </si>
  <si>
    <t>Mobile Game Development and Operation and Digital Media Content Distribution: 18.9 (100.0%)</t>
  </si>
  <si>
    <t>Mainland China: 18.9 (100.0%)</t>
  </si>
  <si>
    <t>Communication Services (Primary); Computer and Mobile Games (Primary); Entertainment (Primary); Entertainment Software (Primary); Interactive Home Entertainment (Primary); Media and Entertainment (Primary); Consumer Discretionary; Distributors; Distributors; Media Distribution; Printed Media Distribution; Retailing</t>
  </si>
  <si>
    <t>Infinities Worldwide Limited is based in China. The company operates as a subsidiary of Infinities Technology Group.</t>
  </si>
  <si>
    <t>Captain Player LJHJH Saga Investment Company Limited
Captain Player LJHJH Saga Investment Company Limited was incorporated in 2018 and is based in Tortola, BVI.</t>
  </si>
  <si>
    <t>Captain Player Dragon Wing Saga Investment Company (British Virgin Islands (Primary); Caribbean (Primary); Latin America and Caribbean (Primary));
Captain Player JLCY Saga Investment Company Limited (British Virgin Islands (Primary); Caribbean (Primary); Latin America and Caribbean (Primary));
Captain Player LJHJH Saga Investment Company Limited (British Virgin Islands (Primary); Caribbean (Primary); Latin America and Caribbean (Primary); Tortola (Primary));
Captain Player LTZL Saga Investment Company Limited (British Virgin Islands (Primary); Caribbean (Primary); Latin America and Caribbean (Primary));
Captain Player WW Saga Investment Company Limited (British Virgin Islands (Primary); Caribbean (Primary); Latin America and Caribbean (Primary))</t>
  </si>
  <si>
    <t>HKE Holdings Limited provides integrated design and building services for hospitals and clinics in Singapore. The company offers radiation shielding works, M&amp;E works, and fitting-out works; and maintenance and other services. It also engages in the sale of tools and materials; and software development business. The company was founded in 1979 and is headquartered in Central, Hong Kong.</t>
  </si>
  <si>
    <t>Engineering: 7.2 (100.0%)</t>
  </si>
  <si>
    <t>Singapore: 7.2 (100.0%)</t>
  </si>
  <si>
    <t>Capital Goods (Primary); Commercial Construction and Engineering (Primary); Commercial Construction, General Contractors and Operative Builders (Primary); Construction and Engineering (Primary); Construction and Engineering (Primary); Construction Support Services (Primary); Industrials (Primary); Specialty Contract Work (Primary); Application Software; Building Care and Improvement Services; Building Product Distribution; Commercial and Professional Services; Commercial Services and Supplies; Diversified Support Services; Information Technology; Software; Software and Services; Trading Companies and Distributors; Trading Companies and Distributors</t>
  </si>
  <si>
    <t>Eagle Fortitude Limited, through its subsidiary, provides design and building services for hospitals and clinics. The company is based in Tortola, BVI.</t>
  </si>
  <si>
    <t>Kayan for Sustainable Development is based in Egypt.</t>
  </si>
  <si>
    <t>Plus Tech Innovation Public Company Limited, together with its subsidiaries, manufactures and sells security documents in Thailand and internationally. It prints annual reports, coupons, gift cards, share certificates, commercial cash coupons, postal stamps, postcards, passbooks, cheques, continuous forms, brochures, one-part mailer, payroll slips, and other commercial documents; and debit and credit cards, membership cards, gift cards, contact cards, contactless cards, dual-interface cards, ID cards, transportation cards, biometric cards, plastic, and display cards. The company also offers information, document, and security management solutions; smart office platform; smart label products, such as track and trace solution, a data tracking system to manage and track the delivery process of the supply chain; product inspection and authentication system; and other products in the field of smart factory, Internet of Things, and augmented reality. In addition, it provides document solutions management services, such as document management, forms, printing consultancy and design, manufacturing, purchasing, provision, quality control, database storing, product delivery, destroying important documents, and list making, as well as services related to stationaries and other equipment. The company was formerly known as TBSP Public Company Limited and changed its name to Plus Tech Innovation Public Company Limited. The company was founded in 1978 and is headquartered in Samut Prakan, Thailand. As of September 20, 2021, Plus Tech Innovation Public Company Limited operates as a subsidiary of Sabuy Technology Public Company Limited.</t>
  </si>
  <si>
    <t>Segment Adjustment: 11.7 (56.5%);
Manufacturing of Plastic Card and Card Personalisation Services: 9.0 (43.5%)</t>
  </si>
  <si>
    <t>Thailand: 19.5 (94.2%);
Countries in Asia: .6 (3.0%);
Others: .6 (2.8%)</t>
  </si>
  <si>
    <t>Commercial Printing</t>
  </si>
  <si>
    <t>Commercial and Professional Services (Primary); Commercial Printing (Primary); Commercial Services and Supplies (Primary); Industrials (Primary); Printing Services (Primary); Data Processing and Outsourced Services; Information Technology; IT Consulting and Other Services; IT Services; Office Services and Supplies; Smart Cards; Software and Services; Technology Hardware and Equipment; Technology Hardware, Storage and Peripherals; Technology Hardware, Storage and Peripherals</t>
  </si>
  <si>
    <t>Sabuy Technology Public Company Limited engages in the rendering of top-up service for prepaid phone and electronical receipt through top-up machines in Thailand. The company offers electronic payment services; food court management services; financial and loan brokerage services; transport and postal services; and trades food and beverages through vending machines, as well as manufactures plastic cards. Sabuy Technology Public Company Limited was founded in 2016 and is based in Bangkok, Thailand.</t>
  </si>
  <si>
    <t>T.K.S. Technologies Public Company Limited manufactures and sells continuous paper forms, securities printing products, and other printing and continuous labels primarily in Thailand and internationally. The company’s products include digital print and mail forms, cheque on demand forms, warehouse management forms, advance forms, business forms, office papers, plastic cards, and flexible packaging products, as well as security form products, such as cheuqe, passbook, examination paper, security document, coupon, and gift voucher. It is also involved in the provision of information technology and software consultancy services, and warehouse and logistics management service. The company was founded in 1954 and is headquartered in Samut Sakhon, Thailand.</t>
  </si>
  <si>
    <t>As of November 13, 2021, SSNB Inc was acquired by Savings Bancorp, Inc. SSNB, Inc. operates as a holding company for Standing Stone Bank that provides various banking products and services. It offers personal and business checking and savings products; IRAs; and certificates of deposit. The company also provides personal lending products, including personal, auto, home mortgage, and home equity loans, as well as home equity lines of credit; and business lending products comprising commercial real estate, equipment and inventory, and SBA government loans, as well as business lines of credit. In addition, it offers personal investment, retirement, college, and business retirement planning services; meet Debbie services; and online and mobile banking, bill pay, e-statement, ATM, ACH, wire transfer, merchant, sweep, remote deposit capture, and lock box services, as well as personal and business credit cards. The company was founded in 1989 and is based in Lancaster, Ohio.</t>
  </si>
  <si>
    <t>Banks (Primary); Banks (Primary); Financials (Primary); National and State Commercial Banks (Primary); Regional Banks (Primary); Diversified Financial Services; Diversified Financials; Holding Companies; Investment Services and Holding Companies; Multi-Sector Holdings; Offices Of Bank Holding Companies</t>
  </si>
  <si>
    <t>Columbus Area (Primary); Great Lakes (Primary); Ohio (Primary); United States and Canada (Primary); United States of America (Primary)</t>
  </si>
  <si>
    <t>Savings Bancorp, Inc. operates as a bank. The company was founded in 2001 and is based in Circleville, Ohio.</t>
  </si>
  <si>
    <t>Columbus Area (Primary);
Great Lakes (Primary);
Ohio (Primary);
United States and Canada (Primary);
United States of America (Primary)</t>
  </si>
  <si>
    <t>China Oral Industry Group Holdings Limited, an investment holding company, designs, manufactures, and markets inflatable products and related accessories in the People’s Republic of China, Europe, Australia, Oceania, North America, rest of Asia, Central and South America, and Africa. The company offers inflatable playgrounds with air blowers; other inflatable products; and related accessories, as well as PVC coating, PVC laminated oxford, and plastic products under the Happyhop, Happyhop Pro, and Action Air brands. It is also involved in the subcontracting works, including sewing, printing, and packaging. The company was formerly known as China Oral Industry Group Holdings Limited. China Oral Industry Group Holdings Limited was founded in 2003 and is headquartered in Zhongshan, the People’s Republic of China.</t>
  </si>
  <si>
    <t>Manufacturing and Sales of Inflatable Products and Related Accessories: 35.8 (100.0%)</t>
  </si>
  <si>
    <t>The PRC: 2.2 (6.2%);
Europe: 6.7 (19.0%);
Australia and Oceania: 3.7 (10.4%);
North America: 13.8 (38.9%);
Asia: 8.9 (25.0%);
Central and South America: .1 (.4%)</t>
  </si>
  <si>
    <t>Consumer Discretionary (Primary); Consumer Durables and Apparel (Primary); Leisure Products (Primary); Leisure Products (Primary); Sporting and Recreational Goods (Primary); Chemicals; Commercial and Professional Services; Commercial Services and Supplies; Commodity Chemicals; Diversified Support Services; Industrials; Materials; Materials; Plastic and Synthetic Resins; Plastic Products</t>
  </si>
  <si>
    <t>Blink Wishes Limited
Blink Wishes Limited is based in Tortola, BVI.
Nonton Limited
Nonton Limited is based in BVI.</t>
  </si>
  <si>
    <t>Blink Wishes Limited (British Virgin Islands (Primary); Caribbean (Primary); Latin America and Caribbean (Primary); Tortola (Primary));
Nonton Limited (British Virgin Islands (Primary); Caribbean (Primary); Latin America and Caribbean (Primary))</t>
  </si>
  <si>
    <t>EPS Creative Health Technology Group Limited, an investment holding company, operates as an apparel supply chain management services provider in Hong Kong, Mainland China, Japan, the United States, Europe, and internationally. The company operates in two segments, Garment and Healthcare. It offers knitwear products comprising women’s wear, men’s wear, and kid’s wear; and apparel supply chain management solutions for its customers ranging from fashion trend analysis, product design and development, sourcing and procurement of materials, production management, quality control, and logistics services. The company is also involved in the provision of development of new drugs, innovative research organization, and medical consultancy services; and provides design and customers account services. It serves owners or sourcing agents of apparel retail brands. The company formerly known as Speed Apparel Holding Limited and changed its name to EPS Creative Health Technology Group Limited in August 2021. The company was founded in 1999 and is headquartered in Hung Hom, Hong Kong. EPS Creative Health Technology Group Limited is a subsidiary of EPS Holdings, Inc.</t>
  </si>
  <si>
    <t>Garment: 54.2 (100.0%);
Healthcare: .0 (.0%)</t>
  </si>
  <si>
    <t>Japan: 24.8 (45.8%);
Hong Kong: 4.1 (7.6%);
Other Countries: .3 (.6%);
Europe: 6.0 (11.0%);
The United States of America (The USA): 16.6 (30.6%);
Mainland China: 2.4 (4.4%)</t>
  </si>
  <si>
    <t>Apparel (Primary); Apparel, Accessories and Luxury Goods (Primary); Consumer Discretionary (Primary); Consumer Durables and Apparel (Primary); Infant's Apparel (Primary); Men's Apparel (Primary); Textiles, Apparel and Luxury Goods (Primary); Women's, Misses', and Juniors' Apparel (Primary); Health Care; Life Sciences Tools and Services; Life Sciences Tools and Services; Pharmaceutical Contract Research Organization; Pharmaceuticals; Pharmaceuticals; Pharmaceuticals, Biotechnology and Life Sciences</t>
  </si>
  <si>
    <t>EPS Holdings, Inc., through its subsidiaries, provides outsourced solutions to customers in the healthcare industry. It provides contract research organization (CRO) services and management of CRO segment activities; site management organization services; contract MR services, DI, and other call center services related BPO services, as well as medical device support services; contract sales solutions, including recruitment, training, and development of MRs (permanent, contract staffing, and temp to-perm), as well as medical communications programs and training; and promotion and BPO services for healthcare companies. The company also engages in clinical research related business; provision of IT services for pharmaceutical and medical settings; the import and export of products for non-clinical research, and provision of distribution services; research and development, manufacture, and sale of pharmaceuticals and medical devices; and provision of human studies (functionality and safety evaluations), basic research and animal studies, food composition analysis, research on functional substances, and other research and analysis services, as well as consulting in support of functional food development and other activities. In addition, it engages in trading, investment, and other businesses; shared services; rental and sale of advanced medical and other devices; and sale of clinical trial and other types of life and non-life insurance. The company serves pharmaceutical companies, medical device manufacturers, pharmaceutical development ventures, medical institutions, and universities and research institution in Japan and Asia. EPS Holdings, Inc. was founded in 1991 and is based in Tokyo, Japan. As of July 8, 2021, EPS Holdings, Inc. operates as a subsidiary of Y&amp;G Limited.</t>
  </si>
  <si>
    <t>Speed Development Co. Ltd., through its subsidiary, provides apparel supply chain management solutions for its customers ranging from fashion trend analysis, product design and development, sourcing, and procurement of materials, production management, quality control, and logistics services. The company was incorporated in 2015 and is based in Kowloon, Hong Kong.</t>
  </si>
  <si>
    <t>Asia / Pacific (Primary);
Asia / Pacific Developed Markets (Primary);
Hong Kong  (Primary);
Kowloon (Primary)</t>
  </si>
  <si>
    <t>INEOS Styrolution India Limited (BSE:506222)</t>
  </si>
  <si>
    <t>INEOS Styrolution India Limited engages in the manufacture, trading, and sale of engineering thermoplastics in India and internationally. It operates in Specialties and Polystyrene segments. The company’s products include Absolac, a plastic resin that is used for manufacturing of home appliances, automobile interiors and exteriors, consumer durables, business machines, and office equipment; Absolan, a polymerized plastic resin, which is primarily used in lightings, stationeries, novelties, refrigerators, cosmetic packing, industrial goods, electrical appliances, cosmetic jars, and household applications; and Luran, an acrylonitrile styrene acrylate polymer that is used for automobile interiors and exteriors, PVC cap stocks, and household applications. Its products also comprise Novodur, a material for heat resistance and aesthetics, which is used in automobile interiors and exteriors, housing vacuum cleaners, and coffee machines; STYROLUTION PS general purpose polystyrene that are used in injection molding and extrusion applications; and STYROLUTION PS high-impact polystyrenes for use in the manufacture of single-use yogurt cups, electronic goods housings, refrigerator liners and parts, toys and stationery products, and household items, as well as food packaging products, such as cups, dishes, containers, yogurt bottles, etc. The company was formerly known as Styrolution ABS (India) Limited and changed its name to INEOS Styrolution India Limited in March 2016. INEOS Styrolution India Limited was incorporated in 1973 and is headquartered in Vadodara, India. INEOS Styrolution India Limited is a subsidiary of INEOS Styrolution APAC Pte Ltd.</t>
  </si>
  <si>
    <t>Specialties: 200.8 (70.0%);
Polystyrene: 86.2 (30.0%)</t>
  </si>
  <si>
    <t>India: 287.0 (100.0%)</t>
  </si>
  <si>
    <t>Chemicals (Primary); Commodity Chemicals (Primary); Materials (Primary); Materials (Primary); Plastic and Synthetic Resins (Primary)</t>
  </si>
  <si>
    <t>Shiva Performance Materials Private Limited engages in production of resins, emulsions, and printing material. Shiva Performance Materials Private Limited was formerly known as Shiva Pharmachem Limited. The company was incorporated in 2013 and is based in Vadodara, India.</t>
  </si>
  <si>
    <t>Asia / Pacific (Primary);
Asia / Pacific Emerging Markets (Primary);
Gujarat (Primary);
India  (Primary);
Indian Sub-Continent (Primary)</t>
  </si>
  <si>
    <t>INEOS Styrolution APAC Pte Ltd. manufactures and supplies styrene monomer, polystyrene, ABS Standard, and styrenic specialties. The company was incorporated in 2008 and is based in Singapore. As of August 26, 2019, INEOS Styrolution APAC Pte Ltd. operates as a subsidiary of INEOS Styrolution Group GmbH.</t>
  </si>
  <si>
    <t xml:space="preserve">Asia / Pacific (Primary);
Asia / Pacific Developed Markets (Primary);
Singapore  (Primary);
Asia / Pacific Emerging Markets;
Gujarat;
India ;
Indian Sub-Continent;
Korea, South ;
South-East Asia;
Thailand </t>
  </si>
  <si>
    <t>PT Allo Bank Indonesia Tbk provides various banking products and services in Indonesia. The company offers savings, Giro, deposits saving, and current accounts; time deposits; and working capital, investment, vehicle, multi-function, consumer, and simulation installment loans, as well as bank guarantees and safety deposit box services. It operates 8 branches, 6 sub-branches, and 2 cash offices. The company was formerly known as PT Bank Harda Internasional Tbk and changed its name to PT Allo Bank Indonesia Tbk in June 2021. The company was founded in 1992 and is headquartered in Jakarta Pusat, Indonesia. PT Allo Bank Indonesia Tbk is a subsidiary of PT Mega Corpora.</t>
  </si>
  <si>
    <t>Conventional Banking: 42.6 (100.0%)</t>
  </si>
  <si>
    <t>Indonesia: 42.6 (100.0%)</t>
  </si>
  <si>
    <t>Banks (Primary); Banks (Primary); Diversified Banks (Primary); Diversified Commercial Banks (Primary); Financials (Primary)</t>
  </si>
  <si>
    <t>PT Mega Corpora through its subsidiaries provides banking and insurance services. The company was formerly known as PT Para Global Investindo. The company is based in Jakarta, Indonesia. PT Mega Corpora operates as a subsidiary of PT CT Corpora.</t>
  </si>
  <si>
    <t>PT Hakim Putra Perkasa is based in Indonesia.</t>
  </si>
  <si>
    <t>TRF Limited undertakes turnkey projects of material handling in India and internationally. It operates in Products &amp; Services and Project &amp; Services segments. The company offers idler rollers, vibrating screens, and crushers, as well as components; sectional and mine conveyors; and miscellaneous products. It also provides design and engineering services for bulk material handling systems; erection and commissioning services for material handling systems; and life cycle services, including health assessment and technical services, operation and maintenance, and spares and solutions. In addition, TRF Limited offers design and engineering, supervision, and other services. The company serves infrastructure sectors, including power and ports; and industrial sector, such as steel plants, cement, fertilizers, and mining. TRF Limited was incorporated in 1962 and is based in Jamshedpur, India.</t>
  </si>
  <si>
    <t>Products and Services: 14.4 (61.0%);
Projects and Services: 9.2 (39.0%)</t>
  </si>
  <si>
    <t>Capital Goods (Primary); Industrial Machinery (Primary); Industrials (Primary); Machinery (Primary); Material Handling Machinery and Equipment (Primary); Construction and Engineering; Construction and Engineering; Construction Machinery and Heavy Trucks; Construction Support Services; Engineering and Surveying Services; Engineering Services; Heavy Duty Trucks; Industrial Trucks and Trailers; Overhead Traveling Cranes, Hoists, and Monorail Systems</t>
  </si>
  <si>
    <t>Asia / Pacific (Primary); Asia / Pacific Emerging Markets (Primary); India  (Primary); Indian Sub-Continent (Primary); Jharkhand (Primary)</t>
  </si>
  <si>
    <t>Tata Steel Limited manufactures and distributes steel products in India and internationally. It operates in Tata Steel India, Tata Steel Long Products, Other Indian Operations, Tata Steel Europe, Other Trade Related Operations, South-East Asian operations, and Rest of the World segments. The company offers hot-rolled (HR) and cold-rolled (CR) coated steel coils and sheets, precision tubes, tire bead wires, spring wires, and bearings, as well as auto ancillaries for the automotive market; and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coated coil and sheet products for use in panels and appliances, fabrication and capital goods, furniture, Liquid Petroleum Gas cylinders, solar, heavy vehicles, consumer and industrial packaging, and welding applications, as well as the process industries, such as cement, power, and steel in the industrial and general engineering markets. The company was incorporated in 1907 and is based in Mumbai, India.</t>
  </si>
  <si>
    <t>Asia / Pacific (Primary);
Asia / Pacific Emerging Markets (Primary);
India  (Primary);
Indian Sub-Continent (Primary);
Maharashtra (Primary);
West Bengal</t>
  </si>
  <si>
    <t>Azul Azul S.A. administers professional football club in Chile. The company was founded in 2007 and is based in La Cisterna, Chile.</t>
  </si>
  <si>
    <t>Collection: 1.7 (11.9%);
Advertising: 12.3 (85.6%);
Other Items: .4 (2.5%)</t>
  </si>
  <si>
    <t>Chile: 14.4 (100.0%)</t>
  </si>
  <si>
    <t>Communication Services (Primary); Entertainment (Primary); Entertainment Services (Primary); Media and Entertainment (Primary); Movies and Entertainment (Primary); Professional Sports Clubs (Primary); Sports Services (Primary); Advertising; Amusement And Recreation Services; Consumer Discretionary; Consumer Services; Hotels, Restaurants and Leisure; Leisure Facilities; Media</t>
  </si>
  <si>
    <t>enX Group Limited, together with its subsidiaries, engages in the diversified businesses in the general industrial sector in South Africa. The company operates through three segments: enX Equipment, enX Fleet, and enX Petrochemicals. The enX Equipment segment designs, manufacturers, installs, and maintains diesel generators and distributes industrial and marine engines. This segment also offers power solution services. The enX Fleet segment provides a full spectrum of commercial and passenger vehicle leasing services, including fleet management, maintenance, warranty management, outsourcing, and vehicle tracking solutions, as well as digitizes spectrum of vehicle services. The enX Petrochemicals segment is involved in the sale of oil, lubricants, greases, as well as distributes plastics, polymers, rubber, and chemicals. The company was incorporated in 2001 and is based in Sandton, South Africa.</t>
  </si>
  <si>
    <t>Petrochemicals: 174.0 (53.1%);
Equipment: 23.3 (7.1%);
Fleet: 130.6 (39.8%)</t>
  </si>
  <si>
    <t>South Africa: 308.9 (94.7%);
Rest of World: 17.1 (5.3%)</t>
  </si>
  <si>
    <t>Capital Goods (Primary); Chemical Distribution (Primary); Electrical Equipment Distribution (Primary); Industrials (Primary); Machinery Distribution (Primary); Machinery Rental and Leasing (Primary); Material Handling Machinery Distribution (Primary); Trading Companies and Distributors (Primary); Trading Companies and Distributors (Primary); Commercial and Professional Services; Commercial Services and Supplies; Diversified Support Services; Electrical Components and Equipment; Electrical Equipment; Energy; Energy; Generators; Heavy Electrical Equipment; Lubricating Oils and Greases; Motors and Generators; Oil and Gas Refining and Marketing; Oil and Gas Refining and Marketing; Oil, Gas and Consumable Fuels; Petroleum and Petroleum Products; Power Generation Equipment</t>
  </si>
  <si>
    <t>African Phoenix Investments Limited
African Phoenix Investments Limited operates as an investment company. The company was formerly known as African Bank Investments Limited and changed its name to African Phoenix Investments Limited in February 2017. African Phoenix Investments Limited is based in Johannesburg, South Africa.
MCC Contracts (Pty) Limited
MCC Contracts (Pty) Limited, doing business as MMC, provides opencast contract mining services. It offers drilling, blasting, load hauling, and rehabilitation services. The company was founded in 1972 and is based in Johannesburg, South Africa. MCC Contracts (Pty) Limited operates as a subsidiary of eXtract Group Limited.</t>
  </si>
  <si>
    <t>African Phoenix Investments Limited (Africa / Middle East (Primary); Gauteng (Primary); South Africa (Primary); Sub-Saharan Africa (Primary));
MCC Contracts (Pty) Limited (Africa / Middle East (Primary); Gauteng (Primary); South Africa (Primary); Sub-Saharan Africa (Primary))</t>
  </si>
  <si>
    <t>Berkeley Capital (Pty) Ltd
Berkeley Capital (Pty) Ltd is based in South Africa.
BSC Technologies (Proprietary) Limited
BSC Technologies (Proprietary) Limited is based in Gauteng, South Africa.
enX Corporation Proprietary Limited
enX Corporation Proprietary Limited is based in South Africa.
Finance Focus Proprietary Limited
Finance Focus Proprietary Limited is based in South Africa.
Nedbank Group Limited (JSE:NED)
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short term loans,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Sandton, South Africa.
Richmark Holdings (PTY) Ltd
Richmark Holdings (PTY) Ltd is a private equity investment firm specializing in corporate partnership transactions and turnarounds. The firm seeks to invest in telecommunications, property and commercial services sectors and focuses on Turnkey Solutions, Financial Services, Distribution and Logistics along with Internet Based Service, and Media. Previously, the firm invested in start-up companies. Richmark Holdings (PTY) Ltd was founded in 2000 and is based in Sandton, South Africa with an additional office in Johannesburg, South Africa.
Samvenice Trading 1 Proprietary Limited
Samvenice Trading 1 Proprietary Limited is based in South Africa.
Socgen ITF SUI Generis PFP H4 QHF Proprietary Limited
Socgen ITF SUI Generis PFP H4 QHF Proprietary Limited is headquartered in South Africa.
Spigin 888 Investments
Spigin 888 Investments was incorporated in 2010 and is based in Mayfair, South Africa.
Westex International Limited
Westex International Limited is based in Monte Carlo, Monaco.</t>
  </si>
  <si>
    <t>Berkeley Capital (Pty) Ltd (Africa / Middle East (Primary); South Africa (Primary); Sub-Saharan Africa (Primary));
Bopdeen Investments (Pty) Ltd (Africa / Middle East (Primary); South Africa (Primary); Sub-Saharan Africa (Primary));
BSC Technologies (Proprietary) Limited (Africa / Middle East (Primary); Gauteng (Primary); South Africa (Primary); Sub-Saharan Africa (Primary));
Ellerine Group Pty Ltd (Africa / Middle East (Primary); Gauteng (Primary); South Africa (Primary); Sub-Saharan Africa (Primary));
enX Corporation Proprietary Limited (Africa / Middle East (Primary); South Africa (Primary); Sub-Saharan Africa (Primary));
Eric Ellerine Trust (Pty) Ltd (Africa / Middle East (Primary); Gauteng (Primary); South Africa (Primary); Sub-Saharan Africa (Primary));
Finance Focus Proprietary Limited (Africa / Middle East (Primary); South Africa (Primary); Sub-Saharan Africa (Primary));
Nedbank Group Limited (JSE:NED) (Africa / Middle East (Primary); Gauteng (Primary); South Africa (Primary); Sub-Saharan Africa (Primary));
Richmark Holdings (PTY) Ltd (Africa / Middle East (Primary); Gauteng (Primary); South Africa (Primary); Sub-Saharan Africa (Primary));
Samvenice Trading 1 Proprietary Limited (Africa / Middle East (Primary); South Africa (Primary); Sub-Saharan Africa (Primary));
Socgen ITF SUI Generis PFP H4 QHF Proprietary Limited (Africa / Middle East (Primary); South Africa (Primary); Sub-Saharan Africa (Primary));
Spigin 888 Investments (Africa / Middle East (Primary); Free State (Primary); South Africa (Primary); Sub-Saharan Africa (Primary));
Westex International Limited (Europe (Primary); European Developed Markets (Primary); Monaco  (Primary))</t>
  </si>
  <si>
    <t>Nedbank Group Limited (JSE:NED) (6,493.0)</t>
  </si>
  <si>
    <t>PT Sarana Meditama Metropolitan Tbk engages in the hospital management of EMC Hospital Pulomas in Pulomas, East Jakarta. The company was founded in 1984 and is based in Jakarta, Indonesia. PT Sarana Meditama Metropolitan Tbk is a subsidiary of PT Elang Mahkota Teknologi Tbk.</t>
  </si>
  <si>
    <t>Healthcare Service: 85.5 (100.0%)</t>
  </si>
  <si>
    <t>Indonesia: 85.5 (100.0%)</t>
  </si>
  <si>
    <t>PT Elang Mahkota Teknologi Tbk, through its subsidiaries, engages in the media, solutions, healthcare, and other businesses in Indonesia. The company’s Media segment is involved in the free-to-air television broadcasting business through four television channels, including PT Indosiar Visual Mandiri, PT Surya Citra Televisi, PT Surya Citra Pesona, and PT Omni Intivision, as well as content, film and video production and distribution, megaportal website, and digital publishing businesses. Its Solutions segment provides a range of infrastructure solutions and services that include telecommunications and networking, banking software and hardware, integrated very small aperture terminal solutions, and telecommunication’s retail distribution solutions. The company’s Healthcare segment offers a range of medical services. Its Others segment provides connectivity services, such as internet and banking services, as well as engages in investment and other businesses. The company is also involved in trading of medical equipment, leasing of broadcasting and film studios, trading of multimedia film and content, content management and production, ad based video-on-demand and subscription video-on demand, and online media businesses; and provision of tower lease, management, tourism, artist management, and outdoor media advertising services. PT Elang Mahkota Teknologi Tbk was founded in 1983 and is based in Jakarta, Indonesia.</t>
  </si>
  <si>
    <t>PT Omni Health Care operates a hospital group in Indonesia. The company was formerly known as PT Sejahtera Indah Mulia Abadi. PT Omni Health Care is based in Pulo Gadung, Indonesia.</t>
  </si>
  <si>
    <t>As of November 16, 2020, HYB Holding Corp. was acquired by Medi-Scan, Inc., in a reverse merger transaction. HYB Holding Corp. does not have any significant operations. Previously, it was engaged in financial notes printing business. The company was formerly known as Xinyinhai Technology, Ltd. and changed its name to HYB Holding Corp. in September 2019. HYB Holding Corp. is based in Tuckahoe, New York.</t>
  </si>
  <si>
    <t>Commercial and Professional Services (Primary); Commercial Printing (Primary); Commercial Services and Supplies (Primary); Industrials (Primary); Printing Services (Primary)</t>
  </si>
  <si>
    <t>i Power Solutions India Limited provides e-business and Internet solutions in India and internationally. The company offers software development, website design and development, mean stack and full stack development, data science and machine learning software development services. It also provides software services, including web/e-business solutions, telecom and networking, application development, animation and multimedia, technology strategy development, and infrastructure services. In addition, the company operates vanavil.com, a social networking portal. i Power Solutions India Limited was incorporated in 1985 and is headquartered in Chennai, India.</t>
  </si>
  <si>
    <t>Software Development &amp; Services, Education &amp; Training and E-Govemance: .0 (100.0%)</t>
  </si>
  <si>
    <t>Information Technology (Primary); Infrastructure Services (Primary); Internet Services and Infrastructure (Primary); IT Services (Primary); Software and Services (Primary); Application Hosting Services; Application Service Providers (ASPs); Application Software; Commercial and Professional Services; Commercial Services and Supplies; Communication Services; Data Processing and Outsourced Services; Development Consulting; Industrials; Information Technology (IT) Consulting; Interactive Media and Services; Interactive Media and Services; IT Consulting and Other Services; Media and Entertainment; Multimedia Software; Networking and Telecommunications Software; Office and Home Productivity Software; Office Services and Supplies; Online Services; Outsourced Business Services; Outsourced Client Support and Customer Services; Services Outsourcing; Social Media and Networking Platforms; Software</t>
  </si>
  <si>
    <t>myFC Holding AB (publ) (DB:P0H)</t>
  </si>
  <si>
    <t>DB:P0H</t>
  </si>
  <si>
    <t>myFC Holding AB (Publ) develops, produces, and sells micro fuel cells for portable electronics applications in Sweden, rest of the European Union, and internationally. The company was founded in 2005 and is headquartered in Stockholm, Sweden.</t>
  </si>
  <si>
    <t>Batteries (Primary); Capital Goods (Primary); Electrical Components and Equipment (Primary); Electrical Equipment (Primary); Industrials (Primary)</t>
  </si>
  <si>
    <t>K Öhlin Holding AB was incorporated in 1986 and is based in Sollentuna, Sweden.</t>
  </si>
  <si>
    <t>Fullwealth International Group Holdings Limited, an investment holding company, engages in the civil engineering and building works, and education and training business in Hong Kong. The company undertakes various civil engineering works, including site formation, excavation and lateral support, and pile cap construction works; and roads and drainage and waterworks, as well as alteration and addition works. It also provides education and training services related to performing arts and culture, and internet and e-commerce. The company was formerly known as Fullwealth Construction Holdings Company Limited and changed its name to Fullwealth International Group Holdings Limited in March 2021. Fullwealth International Group Holdings Limited was founded in 1997 and is based in Sheung Wan, Hong Kong. Fullwealth International Group Holdings Limited is a subsidiary of Victory Way Global Company Limited.</t>
  </si>
  <si>
    <t>Segment Adjustment: .1 (.3%);
Civil Engineering, Building and Other Works: 22.6 (52.0%);
Entertainment Education Business: 20.8 (47.7%)</t>
  </si>
  <si>
    <t>Hong Kong: 22.6 (52.0%);
Mainland China: 20.9 (48.0%)</t>
  </si>
  <si>
    <t>Capital Goods (Primary); Construction and Engineering (Primary); Construction and Engineering (Primary); Heavy Construction (Primary); Highway and Street Construction (Primary); Industrials (Primary); Specialty Contract Work (Primary); Water, Sewer and Pipeline Construction (Primary); Consumer Discretionary; Consumer Services; Diversified Consumer Services; Education Services; Information Technology; Internet Services and Infrastructure; IT Services; Software and Services</t>
  </si>
  <si>
    <t>Miracle Investments Company Limited, an investment holding company, through its subsidiary, engages in civil engineering and building works in Hong Kong. The company was incorporated in 2018 and is based in BVI.</t>
  </si>
  <si>
    <t>Crypto Flow Technology Limited, an investment holding company, provides big data centre services in China, Hong Kong, and Kazakhstan. The company operates through three segments: PRC Big Data Centre Services, Non-PRC Big Data Centre Services, and Money Lending Business. It distributes online mobile games; and offers data analysis, storage, and ancillary administrative and consulting services, as well as provides money lending services. The company was formerly known as Loto Interactive Limited and changed its name to Crypto Flow Technology Limited in October 2022. The company is headquartered in Hong Kong, Hong Kong. As of July 25, 2022, Crypto Flow Technology Limited operates as a subsidiary of Manful Kingdom Limited.</t>
  </si>
  <si>
    <t>Segment Adjustment: 3.6 (90.3%);
Money Lending Business: .4 (9.7%)</t>
  </si>
  <si>
    <t>Casinos and Gaming (Primary); Consumer Discretionary (Primary); Consumer Services (Primary); Hotels, Restaurants and Leisure (Primary); Co-location/Data Centers; Distributors; Distributors; Diversified Financial Services; Diversified Financials; Durable Goods Distribution; Financials; Information Technology; Internet Services and Infrastructure; IT Consulting and Other Services; IT Services; Leisure Equipment and Product Distribution; Retailing; Software and Services; Specialized Finance</t>
  </si>
  <si>
    <t>Manful Kingdom Limited was incorporated in 2018 and is based in Central and Western, Hong Kong.</t>
  </si>
  <si>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</si>
  <si>
    <t>Asia / Pacific (Primary);
Asia / Pacific Developed Markets (Primary);
Hong Kong  (Primary);
Asia / Pacific Emerging Markets;
China ;
Far East;
Guangdong Province</t>
  </si>
  <si>
    <t>One to One Contacts Public Company Limited primarily provides customer contact center services in Thailand and Cambodia. The company operates through two segments, Outsourced Contact Center Services and System Maintenance, and Turnkey Total Solutions. It offers outsourced contact center services; designs, develops, and installs turnkey total solutions; turnkey solutions, including solution design and integration, software application development, project management, and maintenance services; and contact center system and equipment rental services, as well as engages in the telemarketing management of products and services primary for financial and insurance services. The company also provides training, preparation, and program enhancement services for staff development in various levels for contact center service operations. In addition, it offers outsourced customer service representative services comprising management and recruitment of customer relation staff, including selection, training, monitoring, and quality control to maintain the standard of services; and personnel replacement and staff welfares. Further, the company offers hosted contact center system solutions; and business process, customer service, and marketing and sales outsourcing services, as well as robotic process automation services. The company was founded in 2000 and is based in Nonthaburi, Thailand.</t>
  </si>
  <si>
    <t>Segment Adjustment: .4 (2.7%);
Turnkey Total Solutions and Sales Equipment: .7 (4.2%);
Outsourced Contact Center Services and System Maintenance: 14.7 (92.0%);
Unallocated Other Income: .2 (1.1%)</t>
  </si>
  <si>
    <t>Commercial and Professional Services (Primary); Commercial Rental and Leasing Services (Primary); Commercial Services and Supplies (Primary); Diversified Support Services (Primary); Industrials (Primary); Data Processing and Outsourced Services; Information Technology; IT Services; Office Services and Supplies; Online Customer Support; Outsourced Business Services; Outsourced Client Support and Customer Services; Software and Services</t>
  </si>
  <si>
    <t>Samart Corporation Public Company Limited (SET:SAMART)
Samart Corporation Public Company Limited designs and installs telecommunications systems, and sells telecommunications equipment in Thailand, Cambodia, and internationally. It operates in four segments: ICT Solution and Service; Digital; Utilities and Transportations; and Technology Related Services. The ICT Solution and Service segment offers solutions and services in information and communication technology, including network solutions, enhanced technology in ICT, and business application ranging from consulting, system design, installation and implementation, operation, and maintenance as total solutions and services for clients in government and private sectors. The Digital segment provides integrated services in digital network, solution, and content. The Utilities and Transportations segment provides air traffic control services; supplies electricity in Cambodia; and offers construction design and installation services of electrical power transmission systems. The Technology Related Services segment manufactures and distributes television, and radio antennas and satellite dishes; and distributes, installs, and maintains communication and security systems. The company also provides broadcast network and system integrator services; distributes telecommunication equipment and systems; repairing of telecommunication equipment; Internet Services for government and corporate organizations; leases freehold land; and invests in public utilities in the Indochina region. In addition, it provides produces outsource, live broadcast, and taped sporting events; provides content services; sport information services; and entertainment media services; distributes of electronic and technology equipment; designs, implements, and outsourcing services; software development; and trading of radiation measurement equipment, radiation measurement service, and radiation project management services. The company was founded in 1955 and is headquartered in Nonthaburi, Thailand.
Samart Engineering Co., Ltd.
Samart Engineering Co., Ltd. manufactures television aerial antennas and satellite dishes. The company offers home appliances that include satellite receiver and converter, and TV antenna boards; equipment, such as modulator, combiner, booster, splitter, amplifier, DiSEqc, tap-off, and multi switches; and other devices, such as cable, F-type/nail cable/TV jack, and towers. It exports products to various regions, including Asia, Australia, Middle East, and South Africa. The company was founded in 1967 and is based in Khlong Luang, Thailand. Samart Engineering Co., Ltd. operates as a subsidiary of Samart Corporation Public Company Limited.</t>
  </si>
  <si>
    <t>Samart Corporation Public Company Limited (SET:SAMART) (Asia / Pacific (Primary); Asia / Pacific Emerging Markets (Primary); South-East Asia (Primary); Thailand  (Primary));
Samart Engineering Co., Ltd. (Asia / Pacific (Primary); Asia / Pacific Emerging Markets (Primary); South-East Asia (Primary); Thailand  (Primary))</t>
  </si>
  <si>
    <t>Samart Corporation Public Company Limited (SET:SAMART) (161.8)</t>
  </si>
  <si>
    <t>Mia Dynamics Motors Ltd engages in the research and development of technology for tiny electric vehicles in Israel. It serves private mobility, security and military, agriculture, logistics, urban shipping, tourism, and other industries. The company was formerly known as GO.D.M Investments Ltd. Mia Dynamics Motors Ltd was incorporated in 1991 and is based in Tel Aviv-Yafo, Israel.</t>
  </si>
  <si>
    <t>Asset Management and Custody Banks (Primary); Capital Markets (Primary); Diversified Financials (Primary); Financials (Primary); Automobile Manufacturers; Automobiles; Automobiles and Components; Consumer Discretionary; Recreational Vehicles</t>
  </si>
  <si>
    <t>Chai Lahav Entrepreneurship Ltd.
Chai Lahav Entrepreneurship Ltd. is based in Israel.
Royaldale Investments Ltd.
Royaldale Investments Ltd. was formerly known as T.E.A. Investments Ltd. and changed its name to Royaldale Investments Ltd. in January 2019. The company is based in Nazareth Illit, Israel.</t>
  </si>
  <si>
    <t>Chai Lahav Entrepreneurship Ltd. (Africa / Middle East (Primary); Israel  (Primary); Middle East (Primary));
Royaldale Investments Ltd. (Africa / Middle East (Primary); Israel  (Primary); Middle East (Primary))</t>
  </si>
  <si>
    <t>Great Wall Terroir Holdings Limited, an investment holding company, provides telecommunication and related services principally in Hong Kong and Singapore. It operates through Telecommunication Services, IT and Distribution Services, and Property Investment segments. The company provides broadband connectivity solutions; information technology related services and solutions; and voice and data services and solutions to business organizations and residential customers. It also offers consultancy services; and financial payment processing solution and software development, and distribution services through e-commerce platform. The company was formerly known as Great Wall Belt &amp; Road Holdings Limited and changed its name to Great Wall Terroir Holdings Limited in June 2021. Great Wall Terroir Holdings Limited was incorporated in 1994 and is based in Admiralty, Hong Kong.</t>
  </si>
  <si>
    <t>Segment Adjustment: .1 (1.3%);
Telecommunication Services: 9.8 (96.7%);
IT and Distribution Services: .2 (2.1%)</t>
  </si>
  <si>
    <t>Singapore: 6.6 (65.0%);
Hong Kong: 3.6 (35.0%)</t>
  </si>
  <si>
    <t>Communication Services (Primary); Diversified Telecommunication Services (Primary); Integrated Telecommunication Services (Primary); Internet Service Providers (ISP) (Primary); Telecommunication Services (Primary); Alternative Carriers; Application Software; Broadband Telecommunications Services; Commercial and Professional Services; Consulting Services; Consumer Discretionary; Distributors; Distributors; Industrials; Information Technology; Information Technology (IT) Consulting; Internet Presence Providers (IPP); Internet Services and Infrastructure; IT Consulting and Other Services; IT Services; Mobile Data Services; Professional Services; Research and Consulting Services; Retailing; Software; Software and Services; Wireless Telecommunication Services; Wireless Telecommunication Services</t>
  </si>
  <si>
    <t>T.Krungthai Industries Public Company Limited manufactures and sells plastic parts in Thailand. The company also designs, manufactures, sells, and repairs plastic injection molds. It serves automotive, electrical appliance, and packaging industries, as well as original equipment manufacturers. T.Krungthai Industries Public Company Limited was founded in 1973 and is headquartered in Bangkok, Thailand.</t>
  </si>
  <si>
    <t>Auto Components (Primary); Auto Parts and Equipment (Primary); Automobiles and Components (Primary); Consumer Discretionary (Primary); Chemicals; Commodity Chemicals; Diversified Metal Foundries And Castings; Diversified Metals and Mining; Injection Molding And Die Casting; Materials; Materials; Metals and Mining; Plastic and Synthetic Resins; Plastic Products; Rolling, Drawing, And Extruding Of Diversified Metals</t>
  </si>
  <si>
    <t>Karrie Automotive Investment Limited manufactures and sells plastic and metal products. Its products include server cases, mold and injection molding plastic, and metal stamping parts. Additionally, it also engages in the automobile industry investment business. The company is based in Hong Kong. Karrie Automotive Investment Limited operates as a subsidiary of Karrie International Holdings Limited.</t>
  </si>
  <si>
    <t>Cayman Island Grand Galactica Corp Limited researches, develops, manufactures, and sells various baby clothing and supplies in Taiwan and internationally. The company offers maternity supplies, children’s shoes, nursing meals/utensils, cleaning/sanitary supplies, bath products, beds and bedding products, toys, school supplies, living products, outdoor equipment, and gifts, as well as groceries. It also engages in the catering management; factory rental; and investment activities. The company was formerly known as Cayman Tung Ling Co., Limited and changed its name to Cayman Island Grand Galactica Corp Limited in November 2022. Cayman Island Grand Galactica Corp Limited was founded in 1988 and is based in Taipei, Taiwan.</t>
  </si>
  <si>
    <t>Retailing: 4.3 (100.0%)</t>
  </si>
  <si>
    <t>Segment Adjustment: .0 (.6%);
Asia: 4.3 (99.4%)</t>
  </si>
  <si>
    <t>Apparel (Primary); Apparel, Accessories and Luxury Goods (Primary); Consumer Discretionary (Primary); Consumer Durables and Apparel (Primary); Infant's Apparel (Primary); Textiles, Apparel and Luxury Goods (Primary); Asset Management and Custody Banks; Baby Care Products; Capital Markets; Catering Services; Cleaning Products; Commercial and Professional Services; Commercial Services and Supplies; Consumer Services; Consumer Staples; Diversified Financials; Factory Outlet Center Operators and Lessors; Financials; Food Products; Food, Beverage and Tobacco; Footwear; Games and Toys; Hobbies, Toys and Games; Home Furnishings; Hotels, Restaurants and Leisure; Household and Personal Products; Household Durables; Household Products; Household Products; Housewares and Specialties; Industrials; Kitchen Housewares; Kitchen Utensils; Leisure Products; Leisure Products; Mattresses and Beds; Nonresidential Building Operators and Lessors; Office Services and Supplies; Outdoor Furniture; Packaged Foods and Meats; Personal Products; Personal Products; Real Estate; Real Estate; Real Estate Management and Development; Real Estate Operating Companies; Real Estate Operators And Lessors; Restaurants; School and Art Supplies; Sporting and Recreational Goods</t>
  </si>
  <si>
    <t>Angel Space Limited
Angel Space Limited is headquartered in Road Town, British Virgin Islands.
Beauty Trend Holdings Limited
BEAUTY TREND HOLDINGS LIMITED was founded in 2021 and is based in Tortola, BVI.
Eco Tourbillon Co., Ltd.
Eco Tourbillon Co., Ltd. was founded in 2015 and is based in Taoyuan City, Taiwan.
River North Limited
RIVER NORTH LIMITED is based in Tortola, BVI.</t>
  </si>
  <si>
    <t>Angel Space Limited (British Virgin Islands (Primary); Caribbean (Primary); Latin America and Caribbean (Primary); Tortola (Primary));
Beauty Trend Holdings Limited (British Virgin Islands (Primary); Caribbean (Primary); Latin America and Caribbean (Primary); Tortola (Primary));
Eco Tourbillon Co., Ltd. (Asia / Pacific (Primary); Asia / Pacific Emerging Markets (Primary); Far East (Primary); Taiwan  (Primary));
River North Limited (British Virgin Islands (Primary); Caribbean (Primary); Latin America and Caribbean (Primary); Tortola (Primary))</t>
  </si>
  <si>
    <t>HVA Foods PLC engages in processing, packing, and exporting of teas in Sri Lanka. It also develops, manufactures, and distributes tea extract-based products, such as Ceylon tea, herbal infusions, wellness range, coconut water with green tea, and gift teas, as well as iced tea extracts, tetra packs, and cordial/syrup. In addition, the company engages in the franchise operations of tea cafes. The company sells its products under the HELADIV brand in Russia and the CIS states, the Far East/Asia, Europe, the United States/Canada, the Middle East, and Africa. It also sells its products online. The company was founded in 1990 and is based in Colombo, Sri Lanka. HVA Foods PLC is a subsidiary of George Steuart &amp; Company Ltd.</t>
  </si>
  <si>
    <t>Food Processing: 6.4 (100.0%)</t>
  </si>
  <si>
    <t>Coffee And Tea (Primary); Consumer Staples (Primary); Food Products (Primary); Food, Beverage and Tobacco (Primary); Packaged Foods and Meats (Primary); Tea (Primary); Beverage and Tobacco Bars; Consumer Discretionary; Consumer Services; Diversified Financial Services; Diversified Financials; Financials; Hotels, Restaurants and Leisure; Internet and Direct Marketing Retail; Internet and Direct Marketing Retail; Investment Services and Holding Companies; Multi-Sector Holdings; Online Specialty Retail; Patent Owners and Lessors; Restaurants; Retailing; Tea and Coffee Shops</t>
  </si>
  <si>
    <t>George Steuart &amp; Company Ltd. operates as a conglomerate that engages in health, tea, recruitment, travel, aviation, finance, engineering, insurance brokerage, and consultancy businesses. The company engages in the importation, promotion, and distribution of diagnostic, over-the-counter, eye care, and surgical products; exports tea products in Sri Lanka and internationally; recruits skilled workers for foreign principals; offers inbound and outbound travel services; and provides air passage services in the areas of ticketing, airfare construction, holiday package, seat reservation, Visa assistance, after-sale, and special handling aspects for airlines. It offers financial intermediary services; and engineering services, such as power sector development, building construction, telecommunication, road development, and water supply and drainage services by focusing on civil, mechanical, and electrical construction solutions for large and medium scale projects. The company provides after agency support options in industrial, hospitality, construction, engineering, and home lighting sectors; insurance brokerage solutions; and consultancy services to execute strategies for enterprises. It also offers consultations, diagnostic laboratory facilities, eye care services, and other medical services. The company was incorporated in 1835 and is based in Colombo, Sri Lanka.</t>
  </si>
  <si>
    <t>HVA Group
HVA Group, through its subsidiaries, engages in the manufacturing and distribution of tea based products. The company was founded in 1990 and is based in Kandana, Sri Lanka.
Lake Drive Holdings (Private) Limited
Lake Drive Holdings (Private) Limited is a holdings company. The company is based in Sri Lanka.</t>
  </si>
  <si>
    <t>Divasa Equity (Pvt) Ltd (Asia / Pacific (Primary); Asia / Pacific Emerging Markets (Primary); Indian Sub-Continent (Primary); Sri Lanka  (Primary));
HVA Group (Asia / Pacific (Primary); Asia / Pacific Emerging Markets (Primary); Indian Sub-Continent (Primary); Sri Lanka  (Primary));
Lake Drive Holdings (Private) Limited (Asia / Pacific (Primary); Asia / Pacific Emerging Markets (Primary); Indian Sub-Continent (Primary); Sri Lanka  (Primary))</t>
  </si>
  <si>
    <t>Alpha Professional Holdings Limited, an investment holding company, engages in the milk products, mobile, and property investment businesses. The company is involved in the trading of milk powder and baby foods; distribution and sale of mobile handsets and related compounds; and property leasing activities. It operates in Hong Kong, the People’s Republic of China, Afghanistan, Bangladesh, Dubai, Cyprus, Poland, India, Russia, Vietnam, Australia, and internationally. The company was formerly known as Z-Obee Holdings Limited and changed its name to Alpha Professional Holdings Limited in October 2018. The company was founded in 2002 and is based in Wanchai, Hong Kong. Alpha Professional Holdings Limited operates as a subsidiary of Well Dynasty Investments Limited.</t>
  </si>
  <si>
    <t>Mobile Business: 3.0 (5.1%);
Milk Product Business: 55.7 (94.6%);
Property Investment: .2 (.4%)</t>
  </si>
  <si>
    <t>The People's Republic of China (The PRC): 5.9 (10.0%);
India: .0 (.0%);
Bangladesh: .7 (1.2%);
Russia: .7 (1.2%);
Poland: .5 (.8%);
Australia: 51.2 (86.9%)</t>
  </si>
  <si>
    <t>Communications Equipment Distribution (Primary); Electronic Equipment, Instruments and Components (Primary); Information Technology (Primary); Technology Distributors (Primary); Technology Hardware and Equipment (Primary); Capital Goods; Consumer Staples; Food and Staples Retailing; Food and Staples Retailing; Food Distribution; Food Distributors; Groceries and Related Product Distribution; Industrials; Nonresidential Building Operators and Lessors; Real Estate; Real Estate; Real Estate Management and Development; Real Estate Operating Companies; Real Estate Operators And Lessors; Trading Companies and Distributors; Trading Companies and Distributors</t>
  </si>
  <si>
    <t>Asia / Pacific (Primary); Asia / Pacific Developed Markets (Primary); Hong Kong  (Primary); Kowloon</t>
  </si>
  <si>
    <t>Miracle Plant Developments Limited, through its subsidiaries, engages in the distribution and sale of mobile handsets and its components. Miracle Plant Developments Limited is based in Hong Kong.</t>
  </si>
  <si>
    <t>Alpha Professional Development Limited is headquartered in British Virgin Islands.</t>
  </si>
  <si>
    <t>PT Pratama Abadi Nusa Industri Tbk manufactures and sells packaging cans. The company primarily offers blek cans for glue, paints, and oil packaging. It also engages in the processing of fishery products and freezing food, as well as provides cold storage services. The company was founded in 2000 and is headquartered in Tangerang, Indonesia. PT Pratama Abadi Nusa Industri Tbk is a subsidiary of PT Multi Artha Pratama.</t>
  </si>
  <si>
    <t>Fishery Product Processing: 21.3 (95.4%);
Cans: .4 (1.9%);
Freezing: .1 (.5%);
Cold Storage: .5 (2.1%)</t>
  </si>
  <si>
    <t>Containers and Packaging (Primary); Materials (Primary); Materials (Primary); Metal and Glass Containers (Primary); Metal Cans (Primary); Metal Packaging (Primary); Commercial and Professional Services; Commercial Services and Supplies; Consumer Staples; Diversified Support Services; Food Products; Food, Beverage and Tobacco; Frozen Foods; Industrials; Packaged Foods and Meats; Refrigerated Warehousing and Storage; Seafood Products; Seafood, Seafood Processing and Seafood Products; Warehousing and Storage</t>
  </si>
  <si>
    <t>Serendib Hotels PLC, together with its subsidiaries, operates hotels in Sri Lanka. It owns, operates, and manages the Avani Bentota Resort &amp; Spa located in Bentota; Hotel Sigiriya in Sigiriya; Club Hotel Dolphin in Waikkal; Lantern Beach Collection and The Beach House in Mirissa; and Avani and Anantara Kalutara Resorts in Kalutara. In addition, it manages hotel under the Dickwella resort and Spa; The Calm resort and Spa; Reveal the Collection; Sheraton Kosagoda Turtle Beach Resort; Occidental Paradise Dambulla; and Occidental Eden Beruwala names. The company was incorporated in 1966 and is based in Rajagiriya, Sri Lanka. Serendib Hotels PLC is a subsidiary of Eden Hotel Lanka PLC.</t>
  </si>
  <si>
    <t>Hotels &amp; Motels: 2.4 (100.0%)</t>
  </si>
  <si>
    <t>Sri Lanka: 2.4 (100.0%)</t>
  </si>
  <si>
    <t>Consumer Discretionary (Primary); Consumer Services (Primary); Hotels (Primary); Hotels And Motels (Primary); Hotels, Resorts and Cruise Lines (Primary); Hotels, Restaurants and Leisure (Primary); Lodging (Primary); Resorts (Primary)</t>
  </si>
  <si>
    <t>Eden Hotel Lanka PLC, together with its subsidiaries, engages in hoteliering activities. The company operates hotels located in Dickwella, Passikudha, Dambulla, Aluthgama, Waikkal, Sigiriya, Colombo, and Matara in Sri Lanka, as well as in the Republic of Maldives. Eden Hotel Lanka PLC was incorporated in 1992 and is based in Rajagiriya, Sri Lanka.</t>
  </si>
  <si>
    <t>Hemas Holdings PLC operates in consumer products, leisure, healthcare, and mobility sectors in Sri Lanka. It offers consumer products for babies and adults in hair care, skin care, toiletries, fragrances, and oral care under the Baby Cheramy, Clogard, Paris, Diva, Atlas, Goya, Velvet, Gold, Morison, Kumarika, Shield, fems, and Actisef brand name; and books, pens, colour products, water bottles, lunch boxes, and tissue items, as well as soaps and hand sanitizers. The company also distributes pharmaceuticals and healthcare products; operates hospitals and hotels; and markets over-the-counter health products. In addition, it provides project logistics shipping agency, and maritime services; financial and accounting BPO services; online pharmacy services; and destination management services. Further, the company imports and sells food products, consumer products, pharmaceuticals and medical aid; manufactures and trades in pharmaceuticals, as well as school and office stationery products; and provides research and development, break bulk casual caller and cargo handling, warehousing, corporate secretary, and property development services, as well as airline representation. The company also exports its products. Hemas Holdings PLC was incorporated in 1948 and is headquartered in Colombo, Sri Lanka.</t>
  </si>
  <si>
    <t>Hephaestus Holdings Limited, an investment holding company, provides interior design and execution services in Hong Kong, Japan, Macau, and Mainland China. The company offers its services to private residences, corporate offices, service apartments, hotels, residential clubhouses, show flats, and sales galleries. It also provides color-rendering and handling services. The company was formerly known as Union Asia Enterprise Holdings Limited and changed its name to Hephaestus Holdings Limited in September 2021. The company is based in Causeway Bay, Hong Kong. Hephaestus Holdings Limited operates as a subsidiary of Hong Kong Jun Tai Ting Investment Company Limited.</t>
  </si>
  <si>
    <t>Interior Design and Execution Services: 5.6 (100.0%)</t>
  </si>
  <si>
    <t>Segment Adjustment: .0 (.8%);
Hong Kong: 5.5 (98.1%);
Macau: .0 (.7%);
Mainland China: .0 (.4%)</t>
  </si>
  <si>
    <t>Consumer Discretionary (Primary); Consumer Services (Primary); Diversified Consumer Services (Primary); Residential Design Services  (Primary); Residential Interior Services  (Primary); Specialized Consumer Services (Primary); Commercial and Professional Services; Commercial Design Services; Commercial Interior Design ; Commercial Services and Supplies; Diversified Support Services; Industrials</t>
  </si>
  <si>
    <t>Whistle Up Limited is based in Kwun Tong, Hong Kong.</t>
  </si>
  <si>
    <t>Min Fu International Holding Limited, an investment holding company, provides precision 3D testing and machining solutions in the People’s Republic of China. It offers non-contact optical measurement and full-field positioning systems to detect and analyze the shape and appearance data of objects; and non-contact three-dimensional dynamic measurement and analysis systems to calculate surface displacement and strain distribution. The company serves equipment manufacturers in the aviation, aerospace, shipbuilding, ground transportation vehicles, and electronics industries. The company was formerly known as Zhicheng Technology Group Ltd. and changed its name to Min Fu International Holding Limited in April 2022. Min Fu International Holding Limited was incorporated in 2017 and is headquartered in Guangzhou, the People’s Republic of China.</t>
  </si>
  <si>
    <t>Segment Adjustment: .1 (3.4%);
Smart Manufacturing Solutions Business: 4.0 (96.6%)</t>
  </si>
  <si>
    <t>People's Republic of China (PRC): 4.2 (100.0%)</t>
  </si>
  <si>
    <t>Electronic Equipment and Instruments (Primary); Electronic Equipment, Instruments and Components (Primary); Information Technology (Primary); Technology Hardware and Equipment (Primary); Capital Goods; Industrial Machinery; Industrials; Machinery</t>
  </si>
  <si>
    <t>Epsom Properties Limited engages in the property development business in India. The company was formerly known as Hulta Pharmaceutical Export Private Limited and changed its name to Epsom Properties Limited in May 2007. Epsom Properties Limited was incorporated in 1987 and is based in Chennai, India.</t>
  </si>
  <si>
    <t>Real Estate (Primary); Real Estate (Primary); Real Estate Development (Primary); Real Estate Management and Development (Primary)</t>
  </si>
  <si>
    <t>Chase Perdana Sdn Bhd provides construction and civil engineering services in Malaysia and internationally. The company offers design and build, project management, and construction for hotels and resorts and civil works, including highways, earthworks, and commercial buildings. In addition, the company engages in property development, investment, and management. Chase Perdana Sdn Bhd was formerly known as Chew Piau Berhad and changed its name to Chase Perdana Sdn Bhd in January 1995. The company was founded in 1970 and is headquartered in Kuala Lumpur, Malaysia with offices in Kota Kinabalu, Malaysia; Doha, Qatar; and Manama, Kingdom of Bahrain.</t>
  </si>
  <si>
    <t>PT Agro Yasa Lestari Tbk engages in the design, supply, and installation of geosynthetics in Indonesia. It trades in asphalt, geosynthetic, and soybean beans meal. In addition, it offers gabions, asphalt bitumen, geogrid, ESSO, geobags, and geotextile fabrics. The company was founded in 2010 and is based in Jakarta Pusat, Indonesia. PT Agro Yasa Lestari Tbk is a subsidiary of PT Anugerah Cakrawala Dunia.</t>
  </si>
  <si>
    <t>Indonesia: .4 (100.0%)</t>
  </si>
  <si>
    <t>Capital Goods (Primary); Construction Material Distribution (Primary); Industrials (Primary); Trading Companies and Distributors (Primary); Trading Companies and Distributors (Primary); Consumer Staples; Food and Staples Retailing; Food and Staples Retailing; Food Distribution; Food Distributors; Groceries and Related Product Distribution</t>
  </si>
  <si>
    <t>PT Anugrah Cakrawala Dunia, through its subsidiary, engages in the wholesale trade of construction materials, food and beverage products, and agricultural products. The company is based in Grogol Petamburan, Indonesia.</t>
  </si>
  <si>
    <t>Sunshield Chemicals Limited manufactures and sells specialty chemicals in India and internationally. The company primarily offers ethylene oxide (EO) based products, anti-oxidants, and other non-EO technologies and customized blends, as well as various types of ethoxlyates and propoxylates, tris 2-hydroxyethyl isocyanurate, hydroquinone bis ether, aminic antioxidants, and urea formaldehyde. Its specialty chemicals are used in various industries, such as metal treatment, wire insulation enamel, PVC stabilizers, inks, colors, coatings, textiles, agro chemicals, polymers, plastics, rubber, latex, tires and tubes, conveyor belts, lubricants, additives, home care, cosmetic, soaps, detergents, fertilizers, and other industries. The company was incorporated in 1986 and is based in Mumbai, India. Sunshield Chemicals Limited is a subsidiary of Indus Petrochem Limited.</t>
  </si>
  <si>
    <t>Specialty Chemicals: 30.9 (100.0%)</t>
  </si>
  <si>
    <t>Chemicals (Primary); Materials (Primary); Materials (Primary); Specialty Chemicals (Primary)</t>
  </si>
  <si>
    <t>Indus Petrochem Limited manufactures industrial inorganic chemicals. The Company offers glycerine polyol compound, amines chemicals, fatty acids, alpha olefins (cnh2n), acrylates salt, and mango alphonso. Indus Petrochem Limited was founded in 1995 and is based in Mumbai, India.</t>
  </si>
  <si>
    <t>Rhodia Amines Chemicals Pte. Ltd. was incorporated in 2010 and is based in Singapore. Rhodia Amines Chemicals Pte. Ltd. operates as a subsidiary of Solvay SA.</t>
  </si>
  <si>
    <t>SENA J Property Public Company Limited engages in the property development business in Thailand. It operates through two segments, Real Estate Business, and Rental and Service Business. The Real Estate Business segment develops and sells houses, townhouses, commercial buildings, and residence condominium projects, as well as provides property management services to other related companies. The Rental and Service Business segment engages in the rental of community mall and parking lot. The company was formerly known as J.S.P. Property Public Company Limited and changed its name to SENA J Property Public Company Limited in May 2022. SENA J Property Public Company Limited was founded in 2010 and is based in Bangkok, Thailand.</t>
  </si>
  <si>
    <t>Segment Adjustment: 26.7 (87.6%);
Rental and Service Business: 3.8 (12.4%)</t>
  </si>
  <si>
    <t>Thailand: 25.9 (100.0%)</t>
  </si>
  <si>
    <t>Real Estate (Primary); Real Estate (Primary); Real Estate Development (Primary); Real Estate Management and Development (Primary); Nonresidential Building Operators and Lessors; Real Estate Management Services; Real Estate Operating Companies; Real Estate Operators And Lessors</t>
  </si>
  <si>
    <t>Sena Development Public Company Limited, together with its subsidiaries, engages in the development and sale of properties in Thailand. It primarily develops single-detached houses, townhouses, commercial buildings, and condominiums; and rents apartments, small shopping centers, and office buildings. The company is also involved in the golf course and juristic person management and project management businesses. In addition, it manufactures and distributes electricity from solar energy; and acts as a real estate agent and a broker. The company was formerly known as Krungthep Keha Group Co., Ltd. Sena Development Public Company Limited was founded in 1977 and is headquartered in Bangkok, Thailand.</t>
  </si>
  <si>
    <t>Thai NVDR Co., Ltd. engages in issuing and selling non-voting depository receipts (NVDRs) to local and foreign and individual and institutional investors. It offers the purchase or sale of listed company shares whose investors wish to trade through NVDRs. The company was founded in 2000 and is based in Bangkok, Thailand. Thai NVDR Co., Ltd. operates as a subsidiary of The Stock Exchange of Thailand.</t>
  </si>
  <si>
    <t>PT Perdana Karya Perkasa Tbk provides construction support services for oil and gas industries in Indonesia. The company engages in the coal mining activities, and leasing of equipment, as well as providing operational support, maintenance, and supply of various spare parts for light and heavy vehicles. It is also involved in the installation and maintenance of oil and gas pipelines; installation of machinery, electricity, and instrumentation, as well as production equipment/facilities; building construction and architecture works; construction of steel structures, and civil construction and earthworks; and land clearing services. The company was founded in 1983 and is based in South Jakarta, Indonesia. PT Perdana Karya Perkasa Tbk is a subsidiary of PT Deli Pratama Batubara.</t>
  </si>
  <si>
    <t>Indonesia: .9 (100.0%)</t>
  </si>
  <si>
    <t>Energy (Primary); Energy (Primary); Energy Equipment and Services (Primary); Oil and Gas Equipment and Services (Primary); Capital Goods; Coal and Consumable Fuels; Commercial Construction and Engineering; Construction and Engineering; Construction and Engineering; Industrials; Machinery Rental and Leasing; Oil and Gas Machinery Rental and Leasing; Oil, Gas and Consumable Fuels; Trading Companies and Distributors; Trading Companies and Distributors</t>
  </si>
  <si>
    <t>PT Deli Pratama Batubara is based in Jakarta, Indonesia.</t>
  </si>
  <si>
    <t>Krishna Ventures Limited engages in the real estate business in India. It develops and builds housing and commercial space projects; and undertakes construction works, as well as provides consultancy services in the real estate sector. The company was formerly known as Multifarious Trading and Agencies Ltd and changed its name to Krishna Ventures Limited in June 2010. The company was incorporated in 1981 and is based in Noida, India. Krishna Ventures Limited is a subsidiary of Kernel Tech Networks Private Limited.</t>
  </si>
  <si>
    <t>Builder, Contractor, Developer and Consultancy in Relation to Construction Field: .0 (100.0%)</t>
  </si>
  <si>
    <t>Real Estate (Primary); Real Estate (Primary); Real Estate Development (Primary); Real Estate Management and Development (Primary); Capital Goods; Commercial Construction and Engineering; Commercial Construction, General Contractors and Operative Builders; Construction and Engineering; Construction and Engineering; Industrials; Real Estate Services</t>
  </si>
  <si>
    <t>Asia / Pacific (Primary); Asia / Pacific Emerging Markets (Primary); India  (Primary); Indian Sub-Continent (Primary); Uttar Pradesh (Primary)</t>
  </si>
  <si>
    <t>Ashva Energy Private Limited
Ashva Energy Private Limited engages in engineering, procurement, and construction of solar power plant and electrification. The company was incorporated in 2015 and is based in Ghaziabad, India.
Freshplate Agro Foods Private Limited
Freshplate Agro Foods Private Limited operates as a ready-to-eat food product company. The company was incorporated in 2018 and is based in Ghaziabad, India.</t>
  </si>
  <si>
    <t>Ashva Energy Private Limited (Asia / Pacific (Primary); Asia / Pacific Emerging Markets (Primary); India  (Primary); Indian Sub-Continent (Primary); Uttar Pradesh (Primary));
Freshplate Agro Foods Private Limited (Asia / Pacific (Primary); Asia / Pacific Emerging Markets (Primary); India  (Primary); Indian Sub-Continent (Primary); Uttar Pradesh (Primary))</t>
  </si>
  <si>
    <t>Kernel Tech Networks Pvt. Ltd. provides computer software solutions. The company additionally also provides technical and professional services in the field of internet, website hosting and designing, domain name registration, total internet solutions, networking, E- Commerce, and bulletin board services. Kernel Tech Networks Pvt. Ltd. was incorporated in 2000 and is based in India.</t>
  </si>
  <si>
    <t>As of February 12, 2020, Gujarat Borosil Limited was acquired by Borosil Renewables Limited. Gujarat Borosil Limited manufactures and sells flat glass in India. The company offers patterned glass and low iron solar glass for application in photovoltaic panels, flat plate collectors, and green houses. It also exports its products. Gujarat Borosil Limited was incorporated in 1988 and is based in Mumbai, India.</t>
  </si>
  <si>
    <t>Building Products (Primary); Building Products (Primary); Capital Goods (Primary); Industrials (Primary); Construction Materials; Construction Materials; Flat Glass; Glass; Materials; Materials</t>
  </si>
  <si>
    <t>Borosil Renewables Limited engages in the manufacture and sale of flat glass products in India and internationally. The company offers low iron solar glass for various applications in photovoltaic (PV) panels, flat plate collectors, and greenhouses. It also offers Selene, an anti-glare solar glass suitable for PV installations near airports; and anti-soiling and antireflective coating solar glass. The company was formerly known as Borosil Glass Works Limited and changed its name to Borosil Renewables Limited in February 2020. Borosil Renewables Limited was incorporated in 1962 and is based in Mumbai, India.</t>
  </si>
  <si>
    <t>Acerías Paz del Río S. A. produces and sells steel products in Colombia and internationally. It offers wire rods, corrugated bars and rolls, figured steel, electro-welded mesh, and grafiles; and fertilizers, slag, pit, tar, naphthalene, and others; and coal, metallurgical coke, and ammonium sulfate. The company was formerly known as Empresa Siderúrgica Nacional de Paz de Río. Acerías Paz del Río S. A. was founded in 1948 and is headquartered in Bogotá, Colombia. Acerías Paz del Río S. A. is a subsidiary of Trinity Capital SAS.</t>
  </si>
  <si>
    <t>Metals &amp; Mining - Iron &amp; Steel: 361.8 (100.0%)</t>
  </si>
  <si>
    <t>Materials (Primary); Materials (Primary); Metallurgical (Coking) Coal Mining (Primary); Metals and Mining (Primary); Steel (Primary); Steel Works, Blast Furnaces, And Finishing Mills (Primary); Steel Works, Blast Furnaces, And Rolling Mills (Primary); Chemicals; Coal and Consumable Fuels; Coal Products; Commodity Chemicals; Energy; Energy; Fertilizers and Agricultural Chemicals; Industrial Inorganic Chemicals; Oil, Gas and Consumable Fuels</t>
  </si>
  <si>
    <t>Structure Banca de Inversión
Structure Banca de Inversión provides investment banking services. The company offers corporate finance, structuring and obtaining financing and setting up infrastructure and public utility projects. The company is based in Bogota, Colombia.
Trinity Capital Inc. (NasdaqGS:TRIN)
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</si>
  <si>
    <t>Structure Banca de Inversión (Colombia (Primary); Latin America and Caribbean (Primary); South America (Primary));
Trinity Capital Inc. (NasdaqGS:TRIN) (Arizona (Primary); Phoenix Area (Primary); Southwest (Primary); United States and Canada (Primary); United States of America (Primary); Baltimore Area; California; Maryland; Midatlantic; West Coast)</t>
  </si>
  <si>
    <t>Trinity Capital Inc. (NasdaqGS:TRIN) (374.2)</t>
  </si>
  <si>
    <t>Votorantim S.A.
Votorantim S.A., through its subsidiaries, engages in construction, finance, electrical energy, metals and mining, agribusiness, aluminum, and long steel businesses in Brazil and internationally. It offers zinc equivalent; cement, aggregates, concrete, mortar, limes and agricultural inputs, and clinker; aluminum, processed bauxite, , nickel, and liquid and molten aluminum; bars, wires, wire rods, mesh, nails, and bar and rolled steel; and iron, limestone, and carbon. The company also provides orange juice. It owns hydroelectric power plants. The company was formerly known as Votorantim Industrial S.A. and changed its name to Votorantim S.A. in January 2016. The company is headquartered in São Paulo, Brazil. Votorantim S.A. is a subsidiary of Hejoassu Administração S.A.</t>
  </si>
  <si>
    <t>Boyacá Development and Promotion Institute (Colombia (Primary); Latin America and Caribbean (Primary); South America (Primary));
Votorantim S.A. (Brazil (Primary); Latin America and Caribbean (Primary); São Paulo (Primary); South America (Primary))</t>
  </si>
  <si>
    <t>BCI Group Holdings Limited (SEHK:8412)</t>
  </si>
  <si>
    <t>BCI Group Holdings Limited, an investment holding company, engages in the food and beverage, and entertainment businesses primarily in Hong Kong. It operates through Operation of Club, Entertainment and Catering Business; and Securities Investment segments. The company owns and operates two night-clubs under the Mudita and Faye; a sports themed bar under the Paper Street brand; an entertainment studio under the Maximus Studio brand; and a restaurant under the Tiger Room brand. It also engages in the provision of public relations services; and securities investment activities. The company was founded in 2013 and is headquartered in Sai Wan, Hong Kong.</t>
  </si>
  <si>
    <t>Hong Kong: 5.4 (100.0%)</t>
  </si>
  <si>
    <t>Consumer Discretionary (Primary); Consumer Services (Primary); Full Service Restaurants (Primary); Hotels, Restaurants and Leisure (Primary); Restaurants (Primary); Advertising; Amusement And Recreation Services; Capital Markets; Communication Services; Diversified Financials; Entertainment; Entertainment Venues; Financials; Investment Banking and Brokerage; Leisure Facilities; Media; Media and Entertainment; Movies and Entertainment; Public Relations Services; Recreation Clubs; Securities and Commodities Markets Services</t>
  </si>
  <si>
    <t>Aplus Concept Limited
Aplus Concept Limited was incorporated in 2013 and is based in Road Town, British Virgin Islands.
Phoenix Year Limited
Phoenix Year Limited was incorporated in 2013 and is based in Tortola, BVI. The company operates as a subsidiary of CSI Properties Limited.</t>
  </si>
  <si>
    <t>Aplus Concept Limited (British Virgin Islands (Primary); Caribbean (Primary); Latin America and Caribbean (Primary); Tortola (Primary));
Phoenix Year Limited (British Virgin Islands (Primary); Caribbean (Primary); Latin America and Caribbean (Primary); Tortola (Primary))</t>
  </si>
  <si>
    <t>Forza Petroleum Limited operates as an oil exploration, development, and production company in the Middle East. The company has a 65% participating and working interest in the Hawler license area located in the Kurdistan Region of Iraq. As of December 31, 2021, it had proved plus probable oil reserves of approximately 43 million barrels. The company was formerly known as Oryx Petroleum Corporation Limited and changed its name to Forza Petroleum Limited in December 2020. Forza Petroleum Limited was founded in 2010 and is based in Calgary, Canada. Forza Petroleum Limited is a subsidiary of Zeg Oil and Gas Ltd.</t>
  </si>
  <si>
    <t>Explore, Develop and Produce Oil from Oil and Gas Assets: 191.3 (100.0%)</t>
  </si>
  <si>
    <t>Middle East: 191.3 (100.0%)</t>
  </si>
  <si>
    <t>Zeg Oil and Gas Ltd offers construction and engineering services to the energy sector. The company is based in Kurdistan, Iraq.</t>
  </si>
  <si>
    <t>Africa / Middle East (Primary);
Iraq  (Primary);
Middle East (Primary)</t>
  </si>
  <si>
    <t>AOG Upstream BV engages in the exploration and production of oil and gas in the Netherlands. The company is based in Breda, the Netherlands.</t>
  </si>
  <si>
    <t>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t>
  </si>
  <si>
    <t>Geophysical Surveys: 334.2 (95.5%);
Unallocated Adjustment: 15.9 (4.5%)</t>
  </si>
  <si>
    <t>Energy (Primary); Energy (Primary); Energy Equipment and Services (Primary); Oil and Gas Equipment and Services (Primary); Oil and Gas Field Services (Primary); Oil and Gas Geophysical Mapping and Surveying (Primary); Application Software; Capital Goods; Enterprise Software; Industrials; Industry Specific Software; Information Technology; Machinery Rental and Leasing; Oil and Gas Machinery Rental and Leasing; Oil Field Discovery and Management Industry Software; Software; Software and Services; Trading Companies and Distributors; Trading Companies and Distributors</t>
  </si>
  <si>
    <t>Akershus (Primary); Europe (Primary); European Developed Markets (Primary); Norway (Primary)</t>
  </si>
  <si>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The company was formerly known as TGS-NOPEC Geophysical Company ASA and changed its name to TGS ASA in June 2021. TGS ASA was founded in 1981 and is headquartered in Oslo, Norway.</t>
  </si>
  <si>
    <r>
      <rPr>
        <sz val="8"/>
        <rFont val="Arial"/>
        <family val="2"/>
      </rPr>
      <t xml:space="preserve">Europe (Primary);
European Developed Markets (Primary);
Norway (Primary);
Oslo (Primary);
Houston Area;
Southwest;
</t>
    </r>
    <r>
      <rPr>
        <sz val="8"/>
        <color indexed="17"/>
        <rFont val="Arial"/>
        <family val="2"/>
      </rPr>
      <t>Southwest</t>
    </r>
    <r>
      <rPr>
        <sz val="8"/>
        <rFont val="Arial"/>
        <family val="2"/>
      </rPr>
      <t xml:space="preserve">;
Texas;
</t>
    </r>
    <r>
      <rPr>
        <sz val="8"/>
        <color indexed="17"/>
        <rFont val="Arial"/>
        <family val="2"/>
      </rPr>
      <t>Texas</t>
    </r>
    <r>
      <rPr>
        <sz val="8"/>
        <rFont val="Arial"/>
        <family val="2"/>
      </rPr>
      <t xml:space="preserve">;
United States and Canada;
</t>
    </r>
    <r>
      <rPr>
        <sz val="8"/>
        <color indexed="17"/>
        <rFont val="Arial"/>
        <family val="2"/>
      </rPr>
      <t>United States and Canada</t>
    </r>
    <r>
      <rPr>
        <sz val="8"/>
        <rFont val="Arial"/>
        <family val="2"/>
      </rPr>
      <t xml:space="preserve">;
United States of America;
</t>
    </r>
    <r>
      <rPr>
        <sz val="8"/>
        <color indexed="17"/>
        <rFont val="Arial"/>
        <family val="2"/>
      </rPr>
      <t>United States of America</t>
    </r>
  </si>
  <si>
    <t>Fairfield Ms LLC was incorporated in 2018 and is based in New York, New York. Fairfield Ms LLC operates as a subsidiary of Fairfield-Maxwell Ltd.</t>
  </si>
  <si>
    <t>PT Multifiling Mitra Indonesia Tbk provides integrated storage and record management services in Indonesia. It offers document scanning and digital storage; secure shredding; IT asset recycling and disposition; and legal and vital records storage services. The company also provides Iron Mountain Clean Start that navigates changing workplace requirements from dedensifying and reconfiguring the office for social distancing to office closures or moving to digital way of working; and file room, and offsite records and tape vaulting solutions. In addition, it offers Mountain Connect, an online hub to find records at any time. The company was founded in 1992 and is headquartered in Bekasi, Indonesia. PT Multifiling Mitra Indonesia Tbk is a subsidiary of Iron Mountain Hong Kong Limited.</t>
  </si>
  <si>
    <t>Archival Services: 10.0 (100.0%)</t>
  </si>
  <si>
    <t>Indonesia: 10.0 (100.0%)</t>
  </si>
  <si>
    <t>Commercial and Professional Services (Primary); Commercial Services and Supplies (Primary); Diversified Support Services (Primary); Industrials (Primary); Communication Services; Data Management; Data Recovery; Data Storage Services; Data Warehousing Services; Information Retrieval Services; Information Technology; Infrastructure Services; Interactive Media and Services; Interactive Media and Services; Internet Services and Infrastructure; IT Services; Media and Entertainment; Online Services; Remote Data Backup; Software and Services</t>
  </si>
  <si>
    <t>Iron Mountain Hong Kong Limited is based in Hong Kong.</t>
  </si>
  <si>
    <t>Multi Finance PLC provides financial products and services in Sri Lanka. It offers savings accounts; fixed and term deposits; finance leasing; personal, business, trade, mortgage, educational, vehicle, pledge, and gold loans; and hire purchase, pawning, and micro and trader finance services. The company was incorporated in 1974 and is based in Rajagiriya, Sri Lanka. Multi Finance PLC is a subsidiary of LB Finance PLC.</t>
  </si>
  <si>
    <t>Lease and Stock out on Hire: .1 (73.6%);
Others: .0 (26.4%)</t>
  </si>
  <si>
    <t>Sri Lanka: -.2</t>
  </si>
  <si>
    <t>Car Loans (Primary); Consumer Finance (Primary); Consumer Finance (Primary); Diversified Financials (Primary); Financials (Primary); Personal Credit Agencies (Primary); Personal Loan Services (Primary); Student Loans (Primary); Banks; Business Credit Agencies; Credit Agencies; Diversified Financial Services; Finance Leasing; Mortgage Bankers and Loan Correspondents; Specialized Finance; Thrifts and Mortgage Finance; Thrifts and Mortgage Finance</t>
  </si>
  <si>
    <t>LB Finance PLC provides financial solutions to corporates, small and medium enterprises, and individuals in Sri Lanka. It accepts fixed deposits and maintains savings accounts; and offers mortgage, vehicle, educational, gold, personal, business, and housing loans, as well as power draft facilities. The company also provides finance leasing, hire purchase, margin trading facilities, factoring and trade finance, SME financing, microfinance, and other credit facilities; Islamic finance products; and utility bill payment, three-wheeler leasing, money remittance, and money exchange services, as well as digital financial and value added services. It operates through a network of 181 branches. The company was incorporated in 1971 and is headquartered in Colombo, Sri Lanka. LB Finance PLC is a subsidiary of Vallibel One PLC.</t>
  </si>
  <si>
    <t>Fairway Holdings (Pvt) Ltd, through its subsidiaries, offers real estate management and property development, operation of renewable energy projects, manufacturing, and trading services. The company was founded in 2003 and is based in Rajagiriya, Sri Lanka.</t>
  </si>
  <si>
    <t>Gi Group Poland S.A. operates as a human resources company in Poland and internationally. The company offers temporary employment, HR consulting, recruitment, competency assessment, outplacement, personnel and payroll, professional, and outsourcing services. It also provides jobs for students, graduates, retirees, and physically challenged; international jobs; career transition; temporary worker’s guide; and loyalty programs, as well as database of workers, disabled workers, and employer support services. The company was formerly known as Work Service S.A. and changed its name to Gi Group Poland S.A. in November 2021. Gi Group Poland S.A. was founded in 1999 and is based in Wroclaw, Poland. Gi Group Poland S.A. is a subsidiary of GI International S.R.L.</t>
  </si>
  <si>
    <t>Temporary Job: 111.7 (86.9%);
Others: 16.9 (13.1%)</t>
  </si>
  <si>
    <t>Poland: 108.2 (100.0%)</t>
  </si>
  <si>
    <t>Commercial and Professional Services (Primary); Human Resource and Employment Services (Primary); Human Resources and Personnel Management (Primary); Industrials (Primary); Payroll Services (Primary); Professional and Management Development Training (Primary); Professional Services (Primary); Temporary Help Supply (Primary); Commercial Services and Supplies; Office Services and Supplies; Outsourced Business Services</t>
  </si>
  <si>
    <t>GI International S.R.L. is based in Milan, Italy. GI International S.R.L. operates as a subsidiary of Gi Group SpA.</t>
  </si>
  <si>
    <t>Hong Kong Aerospace Technology Group Limited, an investment holding company, provides electronics manufacturing services in the People's Republic of China, the United States, India, South Korea, Austria, Hong Kong, Brazil, Mexico, the United Kingdom, Germany, Vietnam, and Australia. The company provides design enhancement and verification; technical advice and engineering solutions; raw materials selection and procurement; quality control; logistic and delivery; and after-sale services for assembling and production of printed circuit board assemblies and fully-assembled electronic products for banking and finance, telecommunication, and smart device industries. Its fully-assembled electronic products include mobile phones, mobile point-of-sale, photovoltaic inverters, tablets, and street lamp controllers. It is also engaged in the sales of electronic products, satellite manufacturing, and satellite tracking and controlling services. Hong Kong Aerospace Technology Group Limited has a strategic cooperation agreement with the College of Engineering of City University of Hong Kong for the research and development of advanced satellite technology and related applications, such as communication systems, antenna technology, advanced materials, data processing, and energy management in Hong Kong. The company was formerly known as Eternity Technology Holdings Limited and changed its name to Hong Kong Aerospace Technology Group Limited in June 2021. The company was incorporated in 2003 and is based in Tseung Kwan O, Hong Kong. Hong Kong Aerospace Technology Group Limited is a subsidiary of Hong Kong Aerospace Technology Holdings Limited.</t>
  </si>
  <si>
    <t>EMS Business - Smart Home Devices: 26.5 (24.8%);
EMS Business - Banking and Finance and Other Devices: 80.4 (75.2%)</t>
  </si>
  <si>
    <t>Segment Adjustment: 2.5 (2.3%);
The People's Republic of China (PRC): 72.6 (67.9%);
Hong Kong: 2.6 (2.5%);
The United States of America (USA): 13.7 (12.8%);
South Korea: 2.3 (2.1%);
India: 2.5 (2.3%);
Austria: 1.7 (1.6%);
Australia: 9.2 (8.6%)</t>
  </si>
  <si>
    <t>Electronic Manufacturing Services</t>
  </si>
  <si>
    <t>Electronic Design and Engineering Services (Primary); Electronic Equipment, Instruments and Components (Primary); Electronic Manufacturing Services (Primary); Information Technology (Primary); Outsourced Technology Manufacturing Services (Primary); Technology Hardware and Equipment (Primary); Air Freight and Logistics; Air Freight and Logistics; Capital Goods; Commercial and Professional Services; Commercial Services and Supplies; Diversified Support Services; Industrials; Trading Companies and Distributors; Trading Companies and Distributors; Transportation</t>
  </si>
  <si>
    <t>Hong Kong Aerospace Technology Group Limited designs, launches, and operates the Golden Bauhini satellite constellation. The company provides near-real-time all-weather satellite data with 0.5 meter image resolutions. The company's other services include satellite precision manufacturing, satellite launch, aerospace measurement and control, and aerospace data services. Hong Kong Aerospace Technology Group Limited was founded in 2019 and is based in Central, Hong Kong.</t>
  </si>
  <si>
    <t>Rich Blessing Group Limited is based in BVI.</t>
  </si>
  <si>
    <t>Teac Corporation engages in the audio and information product businesses in Japan and internationally. Its audio products comprise high-end and general audio products; audio equipment for music production and broadcasting; and contract/professional audio products. The company’s information products include recording and reproducing equipment for aircraft, medical image recording and reproducing products, and optical drives for industrial market, as well as measurement products, such as sensors/transducers, and data recorders; and in-flight entertainment, data storage, and disc publishing products. It also provides commissioned design and contract manufacturing solutions; business solutions; and repair and maintenance services. The company was incorporated in 1948 and is headquartered in Tokyo, Japan. Teac Corporation is a subsidiary of Global Acoustic Partners LLC.</t>
  </si>
  <si>
    <t>Information Equipment Business: 30.5 (27.0%);
Others: 7.8 (6.9%);
Audio Equipment Business: 74.5 (66.0%)</t>
  </si>
  <si>
    <t>Segment Adjustment: 73.1 (54.0%);
Japan: 62.4 (46.0%)</t>
  </si>
  <si>
    <t>Technology Hardware, Storage and Peripherals</t>
  </si>
  <si>
    <t>Data Storage (Primary); Information Technology (Primary); Optical Storage Systems (Primary); Technology Hardware and Equipment (Primary); Technology Hardware, Storage and Peripherals (Primary); Technology Hardware, Storage and Peripherals (Primary); Aerospace and Defense; Aerospace and Defense; Aircraft Systems, Components and Equipment; Audio Equipment; Capital Goods; Commercial and Professional Services; Commercial Repair Services; Commercial Services and Supplies; Consumer Discretionary; Consumer Durables and Apparel; Consumer Electronics; Consumer Repair Services; Consumer Services; Diversified Consumer Services; Diversified Support Services; Electronic Equipment and Instruments; Electronic Equipment, Instruments and Components; Electronic Manufacturing Services; Health Care; Health Care Equipment; Health Care Equipment and Services; Health Care Equipment and Supplies; Household Durables; Industrials; Measuring, Analyzing, and Controlling Instruments; Medical Testing, Analyzing, and Diagnostic Equipment; Specialized Consumer Services</t>
  </si>
  <si>
    <t>Global Acoustic Partners LLC was formerly known as Evo Real Estate Opportunities III LLC and changed its name to Global Acoustic Partners LLC in May 2020. The company was founded in 2012 and is headquartered in Los Angeles, California.</t>
  </si>
  <si>
    <t>Gibson Brands, Inc. manufactures musical instruments. The company offers electric guitars, acoustic instruments, audio products, and gear and accessories; and Min-ETunetm, a compact battery-powered robot tuner that tunes guitar and delivers tunings. It also provides repair and restoration services. Gibson Brands, Inc. provides its products through its store, as well as dealers, online dealers, and distributors. The company was formerly known as Gibson Guitar Corp. and changed its name to Gibson Brands, Inc. on June 11, 2013. Gibson Brands, Inc. was founded in 1902 and is headquartered in Nashville, Tennessee.</t>
  </si>
  <si>
    <t>Nashville Area (Primary);
Southeast (Primary);
Tennessee (Primary);
United States and Canada (Primary);
United States of America (Primary)</t>
  </si>
  <si>
    <t>Yield Go Holdings Ltd., an investment holding company, provides fitting-out contract services for residential and commercial properties in Hong Kong. The company’s fitting-out services include fitting-out works conducted on new buildings, such as ceiling, metal, and glass works, as well as installation of built-in furniture, timber flooring, kitchen cabinetries, and timber doors; surveying and administration; and interior renovation works on existing buildings that comprise upgrades, makeovers, and demolition of existing works. It also supplies fitting-out materials, such as timber products. The company was founded in 1995 and is headquartered in Tsuen Wan, Hong Kong. Yield Go Holdings Ltd. is a subsidiary of Hoi Lang Holdings Ltd.</t>
  </si>
  <si>
    <t>Fitting-Out Services and Supply of Fitting-Out Materials: 28.5 (100.0%)</t>
  </si>
  <si>
    <t>Hong Kong: 28.5 (100.0%)</t>
  </si>
  <si>
    <t>Capital Goods (Primary); Carpentry Work (Primary); Construction and Engineering (Primary); Construction and Engineering (Primary); Glass and Glazing Work (Primary); Industrials (Primary); Roofing, Siding, and Sheet Metal Work (Primary); Specialty Contract Work (Primary); Wrecking and Demolition Work (Primary); Paper and Forest Product Distribution; Trading Companies and Distributors; Trading Companies and Distributors</t>
  </si>
  <si>
    <t>Southern Archipelago Ltd., an investment holding company, provides contract sterilization and polymerization services in Singapore, Malaysia, and Indonesia. It operates through Investment Holding, Sterilisation, Property, and Hospitality and Wellness segments. The Investment Holding segment invests in transferable securities, such as marketable shares, warrants, debentures, etc. The Sterilisation segment offers contract sterilization and polymerization services to the food packaging, medical devices, cosmetic raw materials, and consumers products. The Property segment develops properties for sale, as well as holds properties for rental and related income. The Hospitality and Wellness segment provides hotel management and wellness services. The company was formerly known as Blumont Group Ltd and changed its name to Southern Archipelago Ltd. in March 2022. Southern Archipelago Ltd. incorporated in 1993 and is headquartered in Singapore.</t>
  </si>
  <si>
    <t>Segment Adjustment: .0 (.0%);
Sterilisation: 3.1 (100.0%)</t>
  </si>
  <si>
    <t>Indonesia: 3.1 (100.0%)</t>
  </si>
  <si>
    <t>Commercial and Professional Services (Primary); Commercial Services and Supplies (Primary); Diversified Support Services (Primary); Industrials (Primary); Asset Management and Custody Banks; Capital Markets; Consumer Discretionary; Consumer Services; Diversified Financials; Financials; Hotels; Hotels And Motels; Hotels, Resorts and Cruise Lines; Hotels, Restaurants and Leisure; Lodging; Real Estate; Real Estate; Real Estate Development; Real Estate Management and Development; Real Estate Operating Companies; Real Estate Operators And Lessors</t>
  </si>
  <si>
    <t>Ultimate Horizon Pte. Ltd. was incorporated in 2017 and is based in Singapore.</t>
  </si>
  <si>
    <t>One Glove Group Berhad, an investment holding company, provides express bus services in Malaysia. The company operates through five segments: Investment Holdings, Express Bus Services, Sales of Express and Used Buses and Repair and Maintenance Services, City Bus services, and Electric Bus Development. It is also involved in the assembly and fabrication of bodies for buses; and provision of related maintenance services. In addition, it designs, develops, buys, sells, imports, exports, and deals in various kinds of automotive and Internet of things solution related to transportation and e-mobility. The company was formerly known as GETS Global Berhad and changed its name to One Glove Group Berhad in July 2022. One Glove Group Berhad is based in Kuala Lumpur, Malaysia.</t>
  </si>
  <si>
    <t>Bus Transportation (Primary); Industrials (Primary); Road and Rail (Primary); Road Transportation of Passengers (Primary); Transportation (Primary); Trucking (Primary); Automotive Retail; Buses; Capital Goods; Commercial and Professional Services; Commercial Repair Services; Commercial Services and Supplies; Construction Machinery and Heavy Trucks; Consumer Discretionary; Diversified Support Services; Machinery; Motor Vehicle Dealers (New); Motor Vehicle Dealers (Used); Motor Vehicle Retail; Retailing; Specialty Retail</t>
  </si>
  <si>
    <t>Michong Metaverse (China) Holdings Group Limited, an investment holding company, provides network support and connectivity services in Malaysia. The company offers network support services, including network infrastructure design and hardware installation, and network management and security services. It also provides network connectivity services, such as intranet and internet connectivity solutions, and value-added services. In addition, it is involved in E-commerce business with its Michong App; Tencent’s WeChat account; and WeChat applet. The company was formerly known as Nomad Technologies Holdings Limited and changed its name to Michong Metaverse (China) Holdings Group Limited in July 2022. Michong Metaverse (China) Holdings Group Limited was founded in 2007 and is headquartered in Wan Chai, Hong Kong.</t>
  </si>
  <si>
    <t>Segment Adjustment: 5.6 (33.0%);
Network Support Services and Network Connectivity Services: 11.4 (67.0%)</t>
  </si>
  <si>
    <t>Segment Adjustment: 6.1 (35.8%);
Malaysia: 11.0 (64.2%)</t>
  </si>
  <si>
    <t>Information Technology (Primary); Infrastructure Services (Primary); Internet Services and Infrastructure (Primary); IT Services (Primary); Networking Services (Primary); Software and Services (Primary); Communication Services; Consumer Discretionary; Interactive Media and Services; Interactive Media and Services; Internet and Direct Marketing Retail; Internet and Direct Marketing Retail; Media and Entertainment; Online Services; Retailing; Social Media and Networking Platforms</t>
  </si>
  <si>
    <t>Shenzhen Investment Holdings Bay Area Development Company Limited, an investment holding company, develops, operates, and manages toll expressways and bridges in the People’s Republic of China. It operates through GS Superhighway, GZ West Superhighway, and Xintang Interchange segments. The company operates toll expressway projects comprising Guangzhou-Shenzhen superhighway and Guangzhou-Zhuhai West superhighway. It is also involved in the land development and utilization, and loan financing activities. The company was incorporated in 2003 and is based in Wan Chai, Hong Kong. Shenzhen Investment Holdings Bay Area Development Company Limited is a subsidiary of Shenzhen Investment International Capital Holdings Infrastructure Co., Ltd.</t>
  </si>
  <si>
    <t>Highways and Railtracks (Primary); Industrials (Primary); Transportation (Primary); Transportation Infrastructure (Primary); Diversified Financial Services; Diversified Financials; Financials; Land Sub Dividers And Developers; Real Estate; Real Estate; Real Estate Development; Real Estate Management and Development; Specialized Finance</t>
  </si>
  <si>
    <t>Mei Wah Industrial (Hong Kong) Limited is based in Hong Kong. The company operates as a subsidiary of Shenzhen Expressway Co., Ltd.</t>
  </si>
  <si>
    <t>Shenzhen Investment Holdings Co., Ltd. operates as the state-owned capital investment company in China. The company provides securities trading services; and transportation and logistics services, including logistics management, loan financing, port cargo shipping, transshipment, warehousing, and other ancillary services. It also offers real estate development, property management, leasing, and rental services; construction and renovation services; and industrial manufacturing services. The company was founded in 2004 and is based in Shenzhen, China. Shenzhen Investment Holdings Co., Ltd. operates as a subsidiary of Shenzhen Sasab.</t>
  </si>
  <si>
    <t>Asia / Pacific (Primary);
Asia / Pacific Emerging Markets (Primary);
China  (Primary);
Far East (Primary);
Guangdong Province (Primary)</t>
  </si>
  <si>
    <t>Century Sage Scientific Holdings Limited, an investment holding company, primarily provides software and hardware application solutions and services in the People’s Republic of China. It operates through Application Solutions, System Maintenance Services, and Sales of Self-Developed Products segments. The company offers TV broadcast application solutions; and researches, develops, and sells technical products. It is also involved in equipment trading activities; the research and development, and sale of TV broadcasting and multi-media production, professional video products, and transmission and communication equipment; and development and production of technology equipment systems for the production and processing of radio and television media. The company was founded in 2007 and is headquartered in Beijing, China.</t>
  </si>
  <si>
    <t>System Maintenance Services: 2.1 (6.2%);
Sales of Self-Developed Products: 6.6 (19.1%);
Application Solutions: 16.0 (45.9%);
New Media Services: 10.0 (28.8%)</t>
  </si>
  <si>
    <t>Broadcasting (Primary); Communication Services (Primary); Media (Primary); Media and Entertainment (Primary); Television (Primary); Application Software; Communications Equipment; Communications Equipment; Communications Equipment Distribution; Consumer Discretionary; Consumer Durables and Apparel; Consumer Electronics; Electronic Equipment, Instruments and Components; Household Durables; Information Technology; Information Technology (IT) Consulting; IT Consulting and Other Services; IT Services; Multimedia Software; Radio and Television Broadcasting Equipment; Software; Software and Services; Technology Distributors; Technology Hardware and Equipment; Video Equipment</t>
  </si>
  <si>
    <t>Asia / Pacific (Primary); Asia / Pacific Emerging Markets (Primary); China  (Primary); Far East (Primary); Asia / Pacific Developed Markets; Hong Kong ; Kowloon</t>
  </si>
  <si>
    <t>Cerulean Coast Limited
Cerulean Coast Limited is based in BVI.
Future Miracle Limited
Future Miracle Limited is based in BVI.</t>
  </si>
  <si>
    <t>Cerulean Coast Limited (British Virgin Islands (Primary); Caribbean (Primary); Latin America and Caribbean (Primary));
Future Miracle Limited (British Virgin Islands (Primary); Caribbean (Primary); Latin America and Caribbean (Primary))</t>
  </si>
  <si>
    <t>Sarda Papers Limited engages in the trading of paper products in India. It trades in coasted paper. The company was incorporated in 1991 and is based in Thane, India.</t>
  </si>
  <si>
    <t>Trading: .0 (100.0%)</t>
  </si>
  <si>
    <t>Capital Goods (Primary); Industrials (Primary); Paper and Forest Product Distribution (Primary); Trading Companies and Distributors (Primary); Trading Companies and Distributors (Primary)</t>
  </si>
  <si>
    <t>Tianci International, Inc. does not have significant operations. The company intends to identify and merge with an operating company. Previously, it was engaged in the development of computer games. The company is based in Arndell Park, Australia. Tianci International, Inc. is a subsidiary of Silver Glory Group Limited.</t>
  </si>
  <si>
    <t>Application Software (Primary); Information Technology (Primary); Software (Primary); Software and Services (Primary); Communication Services; Computer and Mobile Games; Entertainment; Entertainment Software; Interactive Home Entertainment; Media and Entertainment</t>
  </si>
  <si>
    <t>Silver Glory Group Limited is based in Shenzhen, China.</t>
  </si>
  <si>
    <t>5th Planet Games A/S, a games development company, creates, develops, and publishes mobile and web-based games worldwide. The company was formerly known as Hugo Games A/S and changed its name to 5th Planet Games A/S in November 2018. 5th Planet Games A/S was incorporated in 2011 and is based in Copenhagen, Denmark.</t>
  </si>
  <si>
    <t>Computer Graphics: 1.2 (100.0%)</t>
  </si>
  <si>
    <t>Capital Region of Denmark (Primary); Denmark (Primary); Europe (Primary); European Developed Markets (Primary)</t>
  </si>
  <si>
    <t>Skybound Game Studios, Inc operates as an entertainment production company. The company was incorporated in 2017 and is based in Los Angeles, California.</t>
  </si>
  <si>
    <t>Bossini International Holdings Limited, an investment holding company, engages in the retailing and distribution of garments. It offers casual wear apparel products, including men’s, ladies’, and kids’ wear under the bossini and bossini.X brands. As of December 31, 2021, the company operated 159 directly managed stores in Hong Kong and Macau, Mainland China, and Singapore; and 539 export franchised stores in Southeast Asia, the Middle East, Europe, and Central America. It is also involved in property holding and letting activities, as well as licensing trademarks. The company was founded in 1987 and is headquartered in Kowloon, Hong Kong. Bossini International Holdings Limited is a subsidiary of Viva China Holdings Limited.</t>
  </si>
  <si>
    <t>Retail - Apparel: 88.1 (100.0%)</t>
  </si>
  <si>
    <t>Singapore: 10.4 (11.9%);
Hong Kong and Macau: 48.8 (55.4%);
Mainland China: 28.9 (32.8%)</t>
  </si>
  <si>
    <t>Apparel Retail (Primary); Consumer Discretionary (Primary); Retailing (Primary); Specialty Retail (Primary); Apparel and Textile Distribution; Distributors; Distributors; Diversified Financial Services; Diversified Financials; Durable Goods Distribution; Financials; Investment Services and Holding Companies; Multi-Sector Holdings; Patent Owners and Lessors; Real Estate; Real Estate; Real Estate Management and Development; Real Estate Operating Companies; Real Estate Operators And Lessors</t>
  </si>
  <si>
    <t>Viva China Holdings Limited, an investment holding company, provides apparel and footwear consumable goods in the People’s Republic of China and Singapore. It operates in two segments, The Multi-Brands Apparels and Footwears, and The Sports Experience. The Multi-Brands Apparels and Footwears segment engages in the research, development, design, marketing, and sale of sports and lifestyle consumables under the Bossini, Bossini. X, Clarks, LNG, LI- NING, Double Happiness, NEIZHUANG, and Amedeo Testoni brands. The Sports Experience segment is involved in the investment, operation, and service of sports destinations, including sports parks, sports centers, and ice- skating rinks, as well as sports competitions and events, and an e-sports club. The company also retails and distributes garments; and offers supply chain management, project investment and property development consultancy, sports talent management, competition and event production and management, and sports-related marketing and consultancy services. In addition, it engages in the provision of scientific physical rehabilitation training and health management activities; production and distribution of sports content; management and marketing of sports talents; manufacturing of shoes; licensing of trademarks; and property holding and letting activities. The company was formerly known as Coolpoint Energy Limited and changed its name to Viva China Holdings Limited in November 2010. Viva China Holdings Limited was incorporated in 2000 and is headquartered in Tseung Kwan O, Hong Kong.</t>
  </si>
  <si>
    <t>EFC (I) Limited trades in cotton textile products and intermediaries. The company was formerly known as Amani Trading and Exports Limited. The company was incorporated in 1984 and is based in Pune, India.</t>
  </si>
  <si>
    <t>Apparel and Textile Distribution (Primary); Consumer Discretionary (Primary); Distributors (Primary); Distributors (Primary); Durable Goods Distribution (Primary); Retailing (Primary)</t>
  </si>
  <si>
    <t>Metavesco, Inc. is no longer investing. It seeks to invest in small private and public companies. The firm does not invest in start-ups, turnaround situations, oil or gas exploration, real estate development, and direct lending businesses. The firm prefers to provide, with a more than five year term with flexible amortization between $1 million and $3 million as senior debt financing. The firm co-invests in case of large investments and prefers to structure its investments as debt with attached warrants on common stock or as senior debts. The firm prefers equity participation when it provides subordinate loans and a collateral of assets while providing senior debt financing. Metavesco, Inc. was founded in 1993 and is based in Virginia Beach, Virginia.</t>
  </si>
  <si>
    <t>Palace Banquet Holdings Limited, an investment holding company, operates restaurants in Hong Kong. The company offers Cantonese dining and banquet services, including wedding banquet services. As of March 31, 2022, it operated seven Chinese full-service restaurants under the Palace brand name, one restaurant under the Royal Courtyard brand name, and one restaurant operating under the Sea Moon Cuisine brand name. The company was formerly known as The Palace Holdings Limited and changed its name to Palace Banquet Holdings Limited in October 2018. Palace Banquet Holdings Limited was founded in 2006 and is headquartered in Wan Chai, Hong Kong.</t>
  </si>
  <si>
    <t>Provision of Catering Services and Sales of Goods: 37.8 (100.0%)</t>
  </si>
  <si>
    <t>Hong Kong: 37.8 (100.0%)</t>
  </si>
  <si>
    <t>Consumer Discretionary (Primary); Consumer Services (Primary); Full Service Restaurants (Primary); Hotels, Restaurants and Leisure (Primary); Restaurants (Primary)</t>
  </si>
  <si>
    <t>Agile Valley Limited
Agile Valley Limited is an investment holding company. The company was incorporated in 2018 and is based in Tortola, British Virgin Islands.
Bright Firewood Limited
Bright Firewood Limited was incorporated in 2018 and is based in BVI.</t>
  </si>
  <si>
    <t>Agile Valley Limited (British Virgin Islands (Primary); Caribbean (Primary); Latin America and Caribbean (Primary); Tortola (Primary));
Bright Firewood Limited (British Virgin Islands (Primary); Caribbean (Primary); Latin America and Caribbean (Primary))</t>
  </si>
  <si>
    <t>Waves Homes Appliance Limited trades in, imports, and exports textile products in Pakistan. The company was formerly known as Samin Textiles Limited and changed its name to Waves Homes Appliance Limited in August 2022. Waves Homes Appliance Limited was incorporated in 1989 and is headquartered in Lahore, Pakistan.</t>
  </si>
  <si>
    <t>Consumer Discretionary (Primary); Consumer Durables and Apparel (Primary); Textiles (Primary); Textiles, Apparel and Luxury Goods (Primary); Apparel and Textile Distribution; Distributors; Distributors; Durable Goods Distribution; Retailing</t>
  </si>
  <si>
    <t>flooidCX Corp. provides customer care and feedback solutions. It offers a suite of online customer relationship management solutions, including GripeVine, a consumer-to-business platform that helps to build a customer feedback-minded community; and Resolution1, a cloud-based customer experience workflow management platform that enables businesses to manage the logistics of customer care, feedback, or inquiries throughout their entire organizations for small to medium-size, and large enterprises. The company is based in Oakville, Canada.</t>
  </si>
  <si>
    <t>Communication Services (Primary); Interactive Media and Services (Primary); Interactive Media and Services (Primary); Media and Entertainment (Primary); Online Services (Primary); Application Software; Information Technology; Software; Software and Services</t>
  </si>
  <si>
    <t>Mediaone Global Entertainment Limited produces, distributes, and exhibits films in India and internationally. It also engages in the development and production of films, television and web series, OTT channels, visual effects, exhibition, distribution, marketing, acquisition, syndication, merchandising, and brand partnership business. The company was incorporated in 2002 and is based in Chennai, India. Mediaone Global Entertainment Limited operates as a subsidiary of Shri Pathee Investments Private Limited.</t>
  </si>
  <si>
    <t>Segment Adjustment: .0 (1.3%);
Production: .7 (98.7%)</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</si>
  <si>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Theaters (Primary); Movies and Entertainment (Primary); Stage and Theater Services (Primary)</t>
  </si>
  <si>
    <t>PPG International Limited engages in offering film production-related services to producers, such as resources of local knowledge, fiscal incentives, locations, logistics, climate, casting, technicians, work visas, equipment, and installations. The company was incorporated in 2022 and is based in London, United Kingdom.</t>
  </si>
  <si>
    <t>Shri Pathee Investments Private Limited, through its subsidiary, provides IT consulting services in India and Singapore. The company was incorporated in 1995 and is based in Chennai, India.</t>
  </si>
  <si>
    <t>Asia / Pacific (Primary);
Asia / Pacific Emerging Markets (Primary);
India  (Primary);
Indian Sub-Continent (Primary);
Tamil Nadu (Primary)</t>
  </si>
  <si>
    <t>Virya Resources Limited operates as a coal trading company in India. It offers steam coal. The company was formerly known as Gayatri Tissue and Papers Limited and changed its name to Virya Resources Limited in August 2022. Virya Resources Limited was incorporated in 1987 and is based in Hyderabad, India.</t>
  </si>
  <si>
    <t>Heavy Construction: .3 (100.0%)</t>
  </si>
  <si>
    <t>India: .3 (100.0%)</t>
  </si>
  <si>
    <t>Capital Goods (Primary); Industrials (Primary); Trading Companies and Distributors (Primary); Trading Companies and Distributors (Primary)</t>
  </si>
  <si>
    <t>VR Integrated Project Management Private Limited was incorporated in 2021 and is based in Bengaluru, India. VR Integrated Project Management Private Limited operates as a subsidiary of VR Commodities Private Limited.</t>
  </si>
  <si>
    <t>Red Planet Japan, Inc., together with its subsidiaries, primarily owns, leases, manages, and operates hotels in Japan, Thailand, and the Philippines. The company was formerly known as FONTZ Holdings, Inc. and changed its name to Red Planet Japan, Inc. in 2014. Red Planet Japan, Inc. was founded in 1999 and is based in Tokyo, Japan. Red Planet Japan, Inc. (TSE:3350) operates as a subsidiary of Red Planet Holdings Pte. Ltd.</t>
  </si>
  <si>
    <t>Hotel: 3.1 (100.0%)</t>
  </si>
  <si>
    <t>Consumer Discretionary (Primary); Consumer Services (Primary); Hotels (Primary); Hotels And Motels (Primary); Hotels, Resorts and Cruise Lines (Primary); Hotels, Restaurants and Leisure (Primary); Lodging (Primary)</t>
  </si>
  <si>
    <t>Evolution Capital Management, LLC is a privately owned hedge fund sponsor. The firm primarily provides its services to pooled investment vehicles. It invests in the public equity markets of Asia-Pacific region. The firm employs a multi-strategy investment style covering equity, equity derivatives, convertibles, credit derivatives, and structured products. Evolution Capital Management was founded in 2002 and is based in Honolulu, Hawaii with an additional office in Santa Monica, California.</t>
  </si>
  <si>
    <t>Red Planet Holdings Pte. Ltd., through its subsidiaries, operates hotels. The company was incorporated in 2011 and is based in Singapore. Red Planet Holdings Pte. Ltd. operates as a subsidiary of Red Planet Hotels Limited.</t>
  </si>
  <si>
    <t>Ecomax, Inc. does not have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Ecomax, Inc. was incorporated in 1995 and is based in New York, New York. Ecomax, Inc. is a subsidiary of Clark Orient (BVI) Limited.</t>
  </si>
  <si>
    <t>Consumer Discretionary (Primary); Consumer Services (Primary); Diversified Consumer Services (Primary); Domestic Cleaning and Household Services (Primary); Laundry, Cleaning, and Garment Services (Primary); Specialized Consumer Services (Primary)</t>
  </si>
  <si>
    <t>Clark Orient (BVI) Limited is based in Hong Kong.</t>
  </si>
  <si>
    <t>Wwyd, Inc. was incorporated in 2018 and is based in Jacksonville, Oregon.</t>
  </si>
  <si>
    <t>WINDMILL Group Limited operates as a fire service installation contractor in Hong Kong. It engages in the design, supply, and installation of fire safety systems for buildings under construction or re-development. The company is also involved in the maintenance and repair of fire safety systems for built premises; and administrative services. In addition, it trades in fire service accessories, including branded fire services equipment, as well as engages in the wholesale of health supplement products. The company was incorporated in 2016 and is based in Kowloon Bay, Hong Kong.</t>
  </si>
  <si>
    <t>Design, Supply and Installation of Fire Safety Systems: 29.5 (100.0%)</t>
  </si>
  <si>
    <t>Hong Kong: 29.5 (100.0%)</t>
  </si>
  <si>
    <t>Security and Alarm Services</t>
  </si>
  <si>
    <t>Commercial and Professional Services (Primary); Commercial Services and Supplies (Primary); Industrials (Primary); Security and Alarm Services (Primary); Consumer Discretionary; Consumer Durables and Apparel; Consumer Electronics; Fire Fighting and Protection Equipment; Health Care; Health Care Distributors; Health Care Equipment and Services; Health Care Providers and Services; Household Durables; Office Furnishings and Equipment Distribution; Office Services and Supplies; Security and Alarm Systems</t>
  </si>
  <si>
    <t>TOMO Holdings Limited, an investment holding company, engages in the design, manufacture, supply, and installation of leather upholstery for passenger vehicles (PV) in Singapore. It operates in three segments: Passenger Vehicle Leather Upholstery, and Passenger Vehicle Electronic Accessories, and Automotive Parts and Motor Vehicle. The company offers rear and front seats leather upholstery products. It also provides leather wrappings for other PV interior products, such as door panels, and head and arm rests. In addition, the company offers passenger vehicle electronic accessories, including navigation and multimedia accessories such as navigation systems, head units, and in-car entertainment systems; and safety and security accessories that enhance driver and passenger safety and security consisting of digital video recorders, reverse cameras and parking sensors, and security alarm systems. Further, it supplies automotive parts and motor vehicle to passenger vehicle distributors and dealers. The company was founded in 1995 and is based in Wan Chai, Hong Kong. TOMO Holdings Limited is a subsidiary of Billion Legend Limited.</t>
  </si>
  <si>
    <t>Passenger Vehicle Leather Upholstery: .6 (8.0%);
Electronic Accessories: 1.2 (17.0%);
Automotive Parts and Motor Vehicle: 5.4 (75.0%)</t>
  </si>
  <si>
    <t>Auto Components (Primary); Auto Parts and Equipment (Primary); Automobiles and Components (Primary); Consumer Discretionary (Primary); Motor Vehicle Accessories (Primary); Motor Vehicle Safety and Security Systems (Primary); Seats, Seat Covers and Accessories (Primary); Communications Equipment; Communications Equipment; Distributors; Distributors; Global Positioning Systems; Information Technology; Motor Vehicles and Parts Distribution; Retailing; Satellite and Microwave Equipment; Technology Hardware and Equipment; Vehicle Navigation Systems</t>
  </si>
  <si>
    <t xml:space="preserve">Asia / Pacific (Primary); Asia / Pacific Developed Markets (Primary); Hong Kong  (Primary); Singapore </t>
  </si>
  <si>
    <t>Billion Legend Trading Limited is an investment holding company. The company was incorporated in 2010 and is based in Hong Kong. Billion Legend Trading Limited operates as a subsidiary of Sage International Group Limited.</t>
  </si>
  <si>
    <t>TOMO Ventures Limited is a Privately owned Investment vehicle. It is owned by Mr. Siew Yew Khuen (49%) and Ms. Lee Lai Fong (51%)</t>
  </si>
  <si>
    <t>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t>
  </si>
  <si>
    <t>Capital Goods (Primary); Commercial and Institutional Buildings (Primary); Commercial Construction and Engineering (Primary); Commercial Construction, General Contractors and Operative Builders (Primary); Construction and Engineering (Primary); Construction and Engineering (Primary); Construction Management Services (Primary); Construction Support Services (Primary); Electrical Work (Primary); Heavy Construction (Primary); Industrials (Primary); Power and Communication Transmission Lines (Primary); Roofing, Siding, and Sheet Metal Work (Primary); Specialty Contract Work (Primary); Accounting Services; Accounting, Auditing and Taxation Services; Building Care and Improvement Services; Commercial and Professional Services; Commercial Services and Supplies; Consumer Discretionary; Consumer Durables and Apparel; Diversified Support Services; Homebuilding; Household Durables; Information Technology; Infrastructure Services; Internet Services and Infrastructure; IT Services; Multi-family Residential Buildings; Networking Services; Professional Services; Research and Consulting Services; Residential Construction, General Contractors and Operative Builders; Software and Services</t>
  </si>
  <si>
    <t>Bird Construction Inc. operates as a general contractor in Canada. The company primarily focuses on projects in the industrial, commercial, and institutional sectors of the general contracting industry. It constructs industrial buildings, including manufacturing, processing, distribution, and warehouse facilities; undertakes structural, mechanical, piping, electrical, and instrumentation works that include off-site metal and modular fabrication; and provides insulation, metal siding and cladding, ductwork, asbestos abatement, and high voltage testing and commissioning services, as well as constructs power lines. The company also engages in the civil construction operations, such as site preparation and earthworks, underground piping, foundations, and other concrete services, as well as mine support and hydroelectric construction service; and civil infrastructure operations comprising road, bridge, rail, and underground utilities installation. In addition, it constructs and renovates hospitals, post-secondary education facilities, K-12 schools, recreation facilities, prisons, courthouses, government buildings, and long term care and senior housing facilities; and constructs and renovates office buildings, shopping malls, big box stores, hotels, and mixed-use high-rise and mid-rise residential projects, and well as offers electrical and related system services, which include electrical and mechanical infrastructure design and installation, data communications, security, and lifecycle services. It serves clients in the oil and gas, liquefied natural gas, mining, renewables, water and wastewater, nuclear, infrastructure, and residential sectors. Bird Construction Inc. was founded in 1920 and is based in Mississauga, Canada.</t>
  </si>
  <si>
    <t>Canada (Primary);
Ontario (Primary);
United States and Canada (Primary);
Manitoba</t>
  </si>
  <si>
    <t>9R Limited, an investment holding company, engages in the design, manufacture, project management, and commissioning of heating, ventilation, air-conditioning, and refrigeration systems for the oil and gas, and marine and offshore industries. It operates through Offshore and Marine, and Chartering Services segments. The company also supplies hydraulic winches and power packs, as well as deck machinery; and provides system integration services for telecommunications systems, fire and gas detection systems, and control and instrumentation systems. In addition, it is involved in the manufacture and repair of marine engines and ship parts; retail and rental of marine equipment, marine accessories, and parts; and ownership and charter of assets. Further, the company operates as a contractor for electronic and electrical engineering works. Viking Offshore and Marine Limited operates in Australia, Europe, Indonesia, Malaysia, the Middle East, the People’s Republic of China, Singapore, Vietnam, and internationally. The company was formerly known as Viking Offshore and Marine Limited and changed its name to 9R Limited in June 2022. 9R Limited was incorporated in 1993 and is based in Singapore.</t>
  </si>
  <si>
    <t>Segment Adjustment: 2.4 (100.0%)</t>
  </si>
  <si>
    <t>Segment Adjustment: 1.6 (67.5%);
Malaysia: .8 (32.5%)</t>
  </si>
  <si>
    <t>Energy (Primary); Energy (Primary); Energy Equipment and Services (Primary); Oil and Gas Equipment and Services (Primary); Capital Goods; Commercial and Professional Services; Commercial Services and Supplies; Construction and Engineering; Construction and Engineering; Construction Machinery and Heavy Trucks; Electrical Work; Environmental and Facilities Services; Industrial Heating, Ventilation, Air Conditioning, and Refrigeration Equipment and Supplies; Industrial Machinery; Industrials; Machinery; Machinery Rental and Leasing; Marine Transportation Equipment; Ship and Boat Building; Ship and Boat Repairing; Specialty Contract Work; Trading Companies and Distributors; Trading Companies and Distributors; Transportation Equipment and Supplies Distribution</t>
  </si>
  <si>
    <t xml:space="preserve">BlueOcean Capital Partners Pte. Ltd. is boutique advisory firm that offers investment banking services. The firm offers merger and acquisition, restructuring, strategic financing, strategy formulation, and due diligence advisory services. BlueOcean Capital Partners Pte. Ltd. was founded in 2005 and is based in Singapore with additional offices in Dubai, United Arab Emirates and Shanghai, China.
</t>
  </si>
  <si>
    <t xml:space="preserve">Asia / Pacific (Primary);
Asia / Pacific Developed Markets (Primary);
Singapore  (Primary);
Africa / Middle East;
Asia / Pacific Emerging Markets;
China ;
Far East;
Middle East;
United Arab Emirates </t>
  </si>
  <si>
    <t>Yong Bai Chao New Retail Corporation does not have significant operations. Previously, the company was involved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Shanghai, the People’s Republic of China.</t>
  </si>
  <si>
    <t>Auto Components (Primary); Auto Parts and Equipment (Primary); Automobiles and Components (Primary); Consumer Discretionary (Primary)</t>
  </si>
  <si>
    <t>FHT Future Technology Ltd engages in providing 95-110T Bitcoin mining machines, and after-sales technical services and custodian services for bitcoin machines and its products. It also provids digital analysis and technical services via SHA256 techniques. The company was formerly known as Ghar Inc. The company was founded in 2018 and is based in Xiamen, China.</t>
  </si>
  <si>
    <t>Information Technology (Primary); Technology Hardware and Equipment (Primary); Technology Hardware, Storage and Peripherals (Primary); Technology Hardware, Storage and Peripherals (Primary); Information Technology (IT) Consulting; IT Consulting and Other Services; IT Services; Software and Services</t>
  </si>
  <si>
    <t>Custodian Ventures LLC, through its subsidiary, Zhongchai Machinery, Inc., manufactures and distributes gears, gearboxes, and drive axles. The company was incorporated in 2018 and is based in Cheyenne, Wyoming.</t>
  </si>
  <si>
    <t>Cheyenne Area (Primary);
Mountain (Primary);
United States and Canada (Primary);
United States of America (Primary);
Wyoming (Primary)</t>
  </si>
  <si>
    <t>Global Innovative Platforms Inc. does not have significant operations. It seeks to merge with an entity with experienced management and opportunities. The company was formerly known as Canning Str Corp. and changed its name to Global Innovative Platforms Inc. in September 2021. Global Innovative Platforms Inc. was incorporated in 2020 and is based in Lakewood Ranch, Florida.</t>
  </si>
  <si>
    <t>Asset Management and Custody Banks (Primary); Blank Checks (Primary); Capital Markets (Primary); Diversified Financials (Primary); Financials (Primary)</t>
  </si>
  <si>
    <t>Florida (Primary); Manasota Area (Primary); Southeast (Primary); United States and Canada (Primary); United States of America (Primary); California; Los Angeles Area; West Coast</t>
  </si>
  <si>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</si>
  <si>
    <t>New York (Primary); Northeast (Primary); Syracuse Area (Primary); United States and Canada (Primary); United States of America (Primary)</t>
  </si>
  <si>
    <t>Friction &amp; Heat, LLC was incorporated in 2014 and is based in Liverpool, New York.</t>
  </si>
  <si>
    <t>New York (Primary);
Northeast (Primary);
Syracuse Area (Primary);
United States and Canada (Primary);
United States of America (Primary)</t>
  </si>
  <si>
    <t>Israel Discount Bank Limited, together with its subsidiaries, provides various banking and financial services in Israel, Europe, and North America. The company operates through Retail Banking, Middle Market Banking, Corporate Banking, Financial Operations, Discount Capital, Discount Bancorp, Israel Credit Cards Company, and Other segments. Its personal banking services include checking accounts, deposits and savings products, loans and credit facilities, mortgages, credit cards, capital market products, consulting services, family banking programs, and tax exemption services. The company also provides accounts, credit, funds, credit cards, and loans for small businesses; commercial business products for factories, workshops, service providers, and merchants; corporate, residential and commercial construction, infrastructure, and rental property financing; and personal consulting services for corporations and executives in various fields of investment, inliquidity, and asset management; brokerage and trading services; customized services for diamond traders; and capital market consulting, including foreign trade, documentary collection and credit, foreign guarantee, export financing, online foreign trade, anti money laundering, and mutual fund services. In addition, it offers tools for capital market transactions; provides Israeli private banking, foreign currency, commercial payment, securities custody and execution, capital market advisory, international banking, portfolio management, and online and digital banking services; manages securities investment portfolios for private customers, corporations, not-for-profit organizations, and institutional bodies; and initiates and assists public offerings and private placements, as well as provides underwriting and distribution services. The company operates through a chain of 171 branches in Israel. Israel Discount Bank Limited was incorporated in 1935 and is based in Tel Aviv, Israel.</t>
  </si>
  <si>
    <t>Segment Adjustment: 355.7 (10.9%);
Domestic Operations - Financial Management: 563.5 (17.2%);
Domestic Operations - Institutional Bodies: 13.2 (.4%);
Domestic Operations - Large Businesses: 409.7 (12.5%);
Domestic Operations - Medium Businesses: 139.5 (4.3%);
Domestic Operations - Small and Minute Businesses: 613.6 (18.8%);
Domestic Operations - Private Banking: 45.2 (1.4%);
Domestic Operations - Households: 1,131.1 (34.6%)</t>
  </si>
  <si>
    <t>Banks (Primary); Banks (Primary); Diversified Banks (Primary); Diversified Commercial Banks (Primary); Financials (Primary); Asset Management and Custody Banks; Capital Markets; Commercial and Professional Services; Consulting Services; Diversified Financials; Industrials; Investment Banking; Investment Banking and Brokerage; Professional Services; Research and Consulting Services; Securities and Commodities Markets Services</t>
  </si>
  <si>
    <t>Mega Or Holdings Ltd engages in the initiation, construction, acquisition, rental, improvement, management, and maintenance of real estate properties in Israel. It primarily develops and manages logistic, commercial, and future centers. The company was formerly known as Zahi Nahmias Holdings Ltd. and changed its name to Mega Or Holdings Ltd in May 2006. Mega Or Holdings Ltd was incorporated in 2002 and is based in Modi'in, Israel.</t>
  </si>
  <si>
    <t>QLY Biotech Group Corp. engages in the tourism business in the Dominican Republic. It organizes individual and group sailing tours. The company was formerly known as Azar International Corp. and changed its name to QLY Biotech Group Corp. in August 2022. QLY Biotech Group Corp. was incorporated in 2018 and is based in Puerto Plata, the Dominican Republic.</t>
  </si>
  <si>
    <t>Consumer Discretionary (Primary); Consumer Services (Primary); Hotels, Resorts and Cruise Lines (Primary); Hotels, Restaurants and Leisure (Primary); Tour Operators (Primary); Travel and Tourism Services (Primary)</t>
  </si>
  <si>
    <t>Caribbean (Primary); Dominican Republic (Primary); Latin America and Caribbean (Primary)</t>
  </si>
  <si>
    <t xml:space="preserve">As of November 18, 2020, Blow &amp; Drive Interlock Corporation was acquired by Leet Technology Limited, in a reverse merger transaction. Blow &amp; Drive Interlock Corporation engages in the manufacture, marketing, leasing, installing, and monitoring of breath alcohol ignition interlock devices. The company offers BDI-747/1 device that is a mechanism, which is installed on the steering column of an automobile and into which a driver exhales. Its BDI-747/1 device is used to detect alcohol by measuring the level of alcohol in a person’s breath, as well as to analyze blood-alcohol concentration levels. The company was formerly known as Jam Run Acquisition Corporation and changed its name to Blow &amp; Drive Interlock Corporation in February 2014. Blow &amp; Drive Interlock Corporation was incorporated in 2013 and is based in Los Angeles, California. 
</t>
  </si>
  <si>
    <t>Alcohol and Narcotic Testing Devices (Primary); Electronic Equipment and Instruments (Primary); Electronic Equipment, Instruments and Components (Primary); Information Technology (Primary); Law Enforcement Equipment (Primary); Security, Control, Surveillance and Detection Equipment (Primary); Technology Hardware and Equipment (Primary)</t>
  </si>
  <si>
    <t>The Doheny Group, LLC is headquartered in Los Angeles, California.</t>
  </si>
  <si>
    <t>As of May 17, 2021, CX Network Group, Inc. was acquired by Kun Peng International Holding Limited, in a reverse merger transaction. CX Network Group, Inc. develops and operates mobile gaming products in China. Its product includes Magician Hero, a non-stop-3D real action and battle game based on Greek mythology; and Shu Mountain Fantasy, a role-playing game of Xian Xia theme based on the period of the fairy magic war. The company is based in Dongguan, China.</t>
  </si>
  <si>
    <t>Communication Services (Primary); Interactive Media and Services (Primary); Interactive Media and Services (Primary); Media and Entertainment (Primary); Entertainment; Entertainment Software; Interactive Home Entertainment</t>
  </si>
  <si>
    <t>Continent Investment Management Limited
Continent Investment Management Limited is based in Tortola, BVI.
Golden Fish Capital Investment Limited
Golden Fish Capital Investment Limited is based in Tortola, BVI.</t>
  </si>
  <si>
    <t>Continent Investment Management Limited (British Virgin Islands (Primary); Caribbean (Primary); Latin America and Caribbean (Primary); Tortola (Primary));
Golden Fish Capital Investment Limited (British Virgin Islands (Primary); Caribbean (Primary); Latin America and Caribbean (Primary); Tortola (Primary))</t>
  </si>
  <si>
    <t>Seed Co Limited, together with its subsidiaries, engages in the breeding, producing, and marketing of hybrid field crops in Zimbabwe. It offers hybrid maize and vegetable seeds, as well as open-pollinated cereal crops, such as soya beans, sorghum, wheat, beans, sugar beans, cowpeas, sorghum, groundnuts, and vegetables. The company was founded in 1940 and is based in Harare, Zimbabwe.</t>
  </si>
  <si>
    <t>Processing of Agricultural Seed: 28.9 (100.0%)</t>
  </si>
  <si>
    <t>Zimbabwe: 28.9 (100.0%)</t>
  </si>
  <si>
    <t>Agricultural Products (Primary); Cash Grains (Primary); Consumer Staples (Primary); Corn (Primary); Food Products (Primary); Food, Beverage and Tobacco (Primary); Fruits, Vegetables, and Nuts (Primary); Grain And Field Beans (Primary); Soybeans (Primary); Vegetables (Primary); Wheat (Primary)</t>
  </si>
  <si>
    <t>Africa / Middle East (Primary); Sub-Saharan Africa (Primary); Zimbabwe (Primary)</t>
  </si>
  <si>
    <t>Seed Co International Limited engages in the processing of agricultural seed. It offers maize and soybean seeds, as well as other seeds, including wheat, sorghum, barley, rice, groundnuts, cowpeas, and beans. The company also provides sugar beans and vegetable seeds. It sells its products under the Seed Co brand name. The company operates in Botswana, Mozambique, South Africa, the Democratic Republic of Congo, Malawi, Zambia, Nigeria, Ethiopia, Kenya, Rwanda, and Tanzania. Seed Co International Limited was incorporated in 2000 and is headquartered in Johannesburg, South Africa.</t>
  </si>
  <si>
    <t>Trans India House Impex Limited provides export trading services in India and internationally. The company offers import-export, merchant trading, and logistics services, including shipping and forwarding, cargo clearance, multi model logistics, warehousing, empty yard, shipping agent, and port and terminal services. It also provides ceramic tiles, dehydrated vegetables, packaging products, and textiles. The company was formerly known as IO System Limited and changed its name to Trans India House Impex Limited in August 2022. The company was incorporated in 1987 and is based in Ahmedabad, India. Trans India House Impex Limited is a subsidiary of Smart Bharat Private Limited.</t>
  </si>
  <si>
    <t>Cargo or Container Ships (Primary); Industrials (Primary); Marine (Primary); Marine (Primary); Marine Transportation Of Freight (Primary); Transportation (Primary); Agricultural Products; Air Freight and Logistics; Air Freight and Logistics; Capital Goods; Ceramic Floor Tile; Consumer Discretionary; Consumer Durables and Apparel; Consumer Staples; Dehydrated Vegetables; Floor Coverings; Food Products; Food, Beverage and Tobacco; Freight Loading and Unloading; Fruits, Vegetables, and Nuts; Home Furnishings; Household Durables; Services Incidental to Road Transportation of Freight; Textiles; Textiles, Apparel and Luxury Goods; Trading Companies and Distributors; Trading Companies and Distributors; Vegetables</t>
  </si>
  <si>
    <t>Nisha Securities Limited was incorporated in 1994 and is based in Ahmedabad, India.</t>
  </si>
  <si>
    <t>Smart Bharat Private Limited operates as an entertainment company that engages in the television and film production. Smart Bharat Private Limited was formerly known as SpiceCorp Entertainment Ltd. and changed its name to Smart Bharat Private Limited in October 2008. The company was incorporated in 1992 and is based in Noida, India. Smart Bharat Private Limited operates as a subsidiary of Spice Global Pte. Ltd.</t>
  </si>
  <si>
    <t>Asia / Pacific (Primary);
Asia / Pacific Emerging Markets (Primary);
India  (Primary);
Indian Sub-Continent (Primary);
Uttar Pradesh (Primary)</t>
  </si>
  <si>
    <t>Quality Industrial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Quality Industrial Corp. was formerly known as Wikisoft Corp. and changed its name to Quality Industrial Corp. in August 2022. The company is headquartered in San Francisco, California. As of May 28, 2022, Quality Industrial Corp. operates as a subsidiary of Emergency Response Technologies LLC.</t>
  </si>
  <si>
    <t>Capital Goods (Primary); Industrial Machinery (Primary); Industrials (Primary); Machinery (Primary); Communication Services; Consumer Awareness and Knowledge Centers; Interactive Media and Services; Interactive Media and Services; Media and Entertainment; Online Services</t>
  </si>
  <si>
    <t>Emergency Response Technologies LLC offers up-to-date workplace training to all the clients. The company was founded in 1993 and is based in Great Neck, New York. Emergency Response Technologies LLC operates as a subsidiary of ILUS International Inc.</t>
  </si>
  <si>
    <t>New York (Primary);
Northeast (Primary);
United States and Canada (Primary);
United States of America (Primary);
Western Nassau Area (Primary)</t>
  </si>
  <si>
    <t>Modern Art Foundation Inc. is based in Vaduz, Liechtenstein.</t>
  </si>
  <si>
    <t>Europe (Primary);
European Developed Markets (Primary);
Liechtenstein (Primary)</t>
  </si>
  <si>
    <t>In Technical Productions Holdings Limited, an investment holding company, provides visual display solutions for pop concerts, corporate events, sports and recreation events, exhibitions, and other live performances in the Hong Kong, People’s Republic of China, Macau, and internationally. It rents LED panels, projectors, video control units, and other equipment; and offers stage design and equipment installation services. The company is also involved in the import, export, and wholesale of video equipment and parts, as well as provision of related support services. In Technical Productions Holdings Limited was founded in 2009 and is headquartered in Kwun Tong, Hong Kong.</t>
  </si>
  <si>
    <t>Provision of Visual Display Solution Services: 2.6 (100.0%)</t>
  </si>
  <si>
    <t>Hong Kong: 1.8 (70.6%);
People's Republic of China (PRC): .2 (9.3%);
Macau: .5 (19.1%);
Others: .0 (1.0%)</t>
  </si>
  <si>
    <t>Communication Services (Primary); Entertainment (Primary); Entertainment Services (Primary); Media and Entertainment (Primary); Movies and Entertainment (Primary); Commercial and Professional Services; Commercial Rental and Leasing Services; Commercial Services and Supplies; Diversified Support Services; Industrials</t>
  </si>
  <si>
    <t>Next Vision Management Limited is based in BVI.</t>
  </si>
  <si>
    <t>Integra Essentia Limited (BSE:535958)</t>
  </si>
  <si>
    <t>BSE:535958</t>
  </si>
  <si>
    <t>Integra Essentia Limited trades in agricultural commodities. It is also involved in the life necessities, items of basic human needs, organic and natural products, and processed foods etc.; and other essential goods and infrastructural products. The company was formerly known as Integra Garments and Textiles Limited and changed its name to Integra Essentia Limited in February 2022. The company was incorporated in 2007 and is based in Delhi, India.</t>
  </si>
  <si>
    <t>Trading of Essential Items: 22.3 (100.0%)</t>
  </si>
  <si>
    <t>India: 22.3 (100.0%)</t>
  </si>
  <si>
    <t>Food Distributors</t>
  </si>
  <si>
    <t>Consumer Staples (Primary); Food and Staples Retailing (Primary); Food and Staples Retailing (Primary); Food Distribution (Primary); Food Distributors (Primary)</t>
  </si>
  <si>
    <t>Yale Transaction Finders, Inc. does not have significant operations. It intends to seek, investigate, and, if warranted, acquire one or more properties or businesses. The company was formerly known as Yacht Finders, Inc. and changed its name to Yale Transaction Finders, Inc. in April 2022. The company was incorporated in 2000 and is based in New York, New York. Yale Transaction Finders, Inc. is a subsidiary of Fountainhead Capital Management Limited.</t>
  </si>
  <si>
    <t>Moyo Partners,LLC
Moyo Partners, LLC offers financial consulting services. The company is based in New York, New York.
Rise Capital Corp.
Rise Capital Corp. was incorporated in 2017 and is based in Roslyn, New York.</t>
  </si>
  <si>
    <t>Dakota Group Ltd. (New York (Primary); New York City Area (Primary); Northeast (Primary); United States and Canada (Primary); United States of America (Primary));
Ironbound Partners Fund LLC (United States and Canada (Primary); United States of America (Primary));
Moyo Partners,LLC (New York (Primary); New York City Area (Primary); Northeast (Primary); United States and Canada (Primary); United States of America (Primary));
Rise Capital Corp. (New York (Primary); Northeast (Primary); United States and Canada (Primary); United States of America (Primary); Western Nassau Area (Primary))</t>
  </si>
  <si>
    <t>Fountainhead Capital Management Ltd. was incorporated in 2001 and is based in Harrogate, United Kingdom.</t>
  </si>
  <si>
    <t>Europe (Primary);
European Developed Markets (Primary);
Jersey (Primary)</t>
  </si>
  <si>
    <t>Buffalo Coal Corp., together with its subsidiaries, operates as a coal mining company in South Africa. It primarily focuses on the Aviemore anthracite mine covering an area of approximately 5,513 hectares and Magdalena mine covering an area of approximately 1,844 hectares located in the Kwa-Zulu, Natal Province of South Africa. The company was formerly known as Forbes &amp; Manhattan Coal Corp. and changed its name to Buffalo Coal Corp. in July 2014. Buffalo Coal Corp. is headquartered in Dundee, South Africa. As of June 14, 2022, Buffalo Coal Corp. operates as a subsidiary of Belvedere Resources Dmcc.</t>
  </si>
  <si>
    <t>Metals &amp; Mining - Coal: 23.6 (100.0%)</t>
  </si>
  <si>
    <t>South Africa: 12.2 (51.7%);
Export: 10.8 (45.8%);
Unallocated: .6 (2.5%)</t>
  </si>
  <si>
    <t>Anthracite Coal Mining (Primary); Coal and Consumable Fuels (Primary); Energy (Primary); Energy (Primary); Oil, Gas and Consumable Fuels (Primary)</t>
  </si>
  <si>
    <t>Africa / Middle East (Primary); KwaZulu-Natal (Primary); South Africa (Primary); Sub-Saharan Africa (Primary); Great Lakes; Indiana; Indianapolis Area; United States and Canada; United States of America</t>
  </si>
  <si>
    <t>Belvedere Resources Dmcc is based in Dubai, United Arab Emirates.</t>
  </si>
  <si>
    <t>EvoAir Holdings Inc., a development stage company, intends to provide geodesy services. The company was formerly known as Unex Holdings Inc. and changed its name to EvoAir Holdings Inc. in November 2022. EvoAir Holdings Inc. was incorporated in 2017 and is based in Kuala Lumpur, Malaysia.</t>
  </si>
  <si>
    <t>Capital Goods (Primary); Construction and Engineering (Primary); Construction and Engineering (Primary); Construction Support Services (Primary); Engineering and Surveying Services (Primary); Industrials (Primary)</t>
  </si>
  <si>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</si>
  <si>
    <t>Kryptos Art Technologies, Inc., through its subsidiary, distributes air infiltration valves to Europe and Commonwealth of Independent States (CIS) countries. The company was incorporated in 2012 and is based in Toronto, Canada.</t>
  </si>
  <si>
    <t>Mehai Technology Limited offers IT and ITES solutions in India. The company operates in two segments, Electronic Items and Trading Activities. It offers IT and business services, such as hybrid cloud, digital workplace, unified service management, cybersecurity/governance, risk and compliance, consulting, applications, insights, IoT, IT operations, managed cybersecurity services, and process operations. The company also provides IT infrastructure services comprising remote maintenance and service level agreement, as well as management of hardware, services, and network infrastructure. Mehai Technology Limited was incorporated in 2013 and is based in Chennai, India.</t>
  </si>
  <si>
    <t>Capital Goods (Primary); Electrical Components and Equipment (Primary); Electrical Equipment (Primary); Industrials (Primary); Electronic Equipment, Instruments and Components; Information Technology; IT Consulting and Other Services; IT Services; Software; Software and Services; Software Distribution; Systems Software; Technology Distributors; Technology Hardware and Equipment; Technology Hardware and Equipment Distribution; Trading Companies and Distributors; Trading Companies and Distributors</t>
  </si>
  <si>
    <t>Dynamic Services &amp; Security Limited provides manpower outsourcing services in India. It offers manpower services for mechanized cleaning, catering, housekeeping, conservancy services, security services, catering services, contractual services, suppling goods and services, logistics, and other related services to Indian railway and other government, semi-government, and various corporate sectors. Dynamic Services &amp; Security Limited was founded in 2001 and is based in Kolkata, India.</t>
  </si>
  <si>
    <t>CMX Holdings Limited does not have significant operations. Previously, it was involved in the business of leasing, advancing loans/ICD making investments, bill discounting, and other financial activities. The company was formerly known as SIEL Financial Services Limited. The company was incorporated in 1990 and is based in Indore, India. CMX Holdings Limited is a subsidiary of Mawana Sugars Limited.</t>
  </si>
  <si>
    <t>Financing Operations: .0 (100.0%)</t>
  </si>
  <si>
    <t>Diversified Financial Services (Primary); Diversified Financials (Primary); Financials (Primary); Specialized Finance (Primary)</t>
  </si>
  <si>
    <t>Asia / Pacific (Primary); Asia / Pacific Emerging Markets (Primary); India  (Primary); Indian Sub-Continent (Primary); Madhya Pradesh (Primary)</t>
  </si>
  <si>
    <t>Mawana Sugars Limited manufactures and markets sugar under the Mawana brand in India and internationally. It operates through Sugar, Power, and Distillery segments. The company produces plantation white, refined, and specialty sugars, as well as IP grade sugar for pharmaceutical use. It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</si>
  <si>
    <t>Asia / Pacific (Primary);
Asia / Pacific Emerging Markets (Primary);
Haryana (Primary);
India  (Primary);
Indian Sub-Continent (Primary);
Delhi;
Punjab</t>
  </si>
  <si>
    <t>Inscape Corporation, together with its subsidiaries, manufactures office furniture and wall products in the United States and Canada. It operates through two segments, Furniture and Walls. The company offers workstations; storage, including laterals, verticals, and pedestals; lockers and cubbies, specialty storage, laminate casegoods, and nuform shapes; benching; systems; tables, such as coffee, meeting and standing, and height adjustable tables; and task chairs, as well as accessories, such as keyboard trays, and nano and motus monitor arms. It also provides movable walls. The company offers its products through a network of dealers and representatives. Inscape Corporation was founded in 1888 and is headquartered in East Gwillimbury, Canada.</t>
  </si>
  <si>
    <t>Furniture: 22.4 (72.2%);
Walls: 8.6 (27.8%)</t>
  </si>
  <si>
    <t>Chairs (Primary); Classroom and Institutional Furniture (Primary); Commercial and Professional Services (Primary); Commercial Services and Supplies (Primary); Desks (Primary); Industrials (Primary); Office Furnishings (Primary); Office Furnishings and Equipment (Primary); Office Services and Supplies (Primary); Office Storage Units (Primary); Workstations (Primary)</t>
  </si>
  <si>
    <t>HUK 121 Limited was incorporated in 2022 and is based in London, United Kingdom.</t>
  </si>
  <si>
    <t>Pender Growth Fund Inc. (TSXV:PTF)
Pender Growth Fund Inc. specializes in later stage, special situations, and restructuring investments. The fund also provides expansion capital and invests in small caps and Eligible Small Businesses ("ESBs"). It seeks to invest in illiquid public and private companies in information technology, communications, life sciences, and proprietary technologies sectors and undervalued technology companies. The fund targets companies based in British Columbia, Canada. It typically invests over Cdn $500,000 ($0.51) or invests between Cdn $1.5 million ($1.53 million) and Cdn $3 million ($3.06 million) in each portfolio company with revenues between Cdn $5 million ($5.10 million) and Cdn $15 million ($15.30 million). The fund prefers to invest in undervalued public companies.
PenderFund Capital Management Ltd.
PenderFund Capital Management Ltd. is an employee owned investment manager, and a private equity and venture capital firm. The firm launches and manages equity, fixed income, private equity, and balanced mutual funds. It invests in the public equity and fixed income markets, and primarily invests in value securities. The firm primarily invests in environmental and facilities services, biotechnology, Information technology services and IT consulting, computer equipment, wireless telecommunication services, and alternative energy resources. It seeks to invest in British Columbia. The firm invests between $0.51 million and $3.06 million in equity in companies with sales value between $5.1 million and $15.3 million. PenderFund Capital Management Ltd. was founded in 2003 and is based in Vancouver, Canada.</t>
  </si>
  <si>
    <t>Pender Growth Fund Inc. (TSXV:PTF) (British Columbia (Primary); Canada (Primary); United States and Canada (Primary));
PenderFund Capital Management Ltd. (British Columbia (Primary); Canada (Primary); United States and Canada (Primary))</t>
  </si>
  <si>
    <t>Pender Growth Fund Inc. (TSXV:PTF) (36.1)</t>
  </si>
  <si>
    <t>Wetouch Technology Inc. engages in the manufacture, sale, and service of projected capacitive touchscreens in China and internationally. The company’s product portfolio comprise medium to large sized projected capacitive touchscreens ranging from 7.0 - inch to 42-inch screens in various types, including glass - glass, glass - film - film, plastic - glass, and glass-film. It serves various markets and industries, including financial, automotive, industrial human-machine interface, point of sale, gaming, lottery, medical, human-machine interface, and other specialized industries. The company was formerly known as Gulf West Investment Properties, Inc. and changed its name to Wetouch Technology Inc. in September 2020. Wetouch Technology Inc. is based in Sichuan, China. As of October 9, 2020, Wetouch Technology Inc. was acquired by Wetouch Holding Group Limited, in a reverse merger transaction.</t>
  </si>
  <si>
    <t>Electronic Components (Primary); Electronic Components (Primary); Electronic Equipment, Instruments and Components (Primary); Information Technology (Primary); Technology Hardware and Equipment (Primary)</t>
  </si>
  <si>
    <t>Asia / Pacific (Primary); Asia / Pacific Emerging Markets (Primary); China  (Primary); Far East (Primary); Sichuan Province (Primary)</t>
  </si>
  <si>
    <t>Chengdu Haobo Te Technology Co., Ltd
Qixun Technology (Samoa) Limited is based in Samoa.
Qihong Technology (Samoa) Limited
Qihong Technology (Samoa) Limited is based in Samoa. Qihong Technology (Samoa) Limited operates as a subsidiary of WeTouch Trading Co., Ltd.</t>
  </si>
  <si>
    <t>Chengdu Haobo Te Technology Co., Ltd (Asia / Pacific (Primary); Asia / Pacific Emerging Markets (Primary); Pacific Islands (Primary); Western Samoa  (Primary));
Qihong Technology (Samoa) Limited (Asia / Pacific (Primary); Asia / Pacific Emerging Markets (Primary); Pacific Islands (Primary); Western Samoa  (Primary))</t>
  </si>
  <si>
    <t>China Youzan Limited, an investment holding company, provides online and offline e-commerce solutions in the People’s Republic of China, Japan, and Canada. The company operates through five segments: General Trading, Third Party Payment Services, Onecomm, Merchant Services, and Others. It trades in watches and other good; sells integrated smart point of sales devices; and offers third party payment and related consultancy services, as well as third party payment management services. The company also offers an e-commerce platform with a variety of Software as a Service products and comprehensive services. In addition, it provides information system maintenance and development services; catering services; management services; wholesale and retail internet information services; restaurant management and retail solutions; and factoring and guarantee services, as well as operation services for merchants and retail solutions for beauty industries. The company was formerly known as China Innovationpay Group Limited and changed its name to China Youzan Limited in May 2018. China Youzan Limited was incorporated in 1999 and is based in Wanchai, Hong Kong.</t>
  </si>
  <si>
    <t>Others: .3 (.1%);
Third Party Payment Services: 44.8 (21.3%);
Merchant Services: 165.3 (78.6%)</t>
  </si>
  <si>
    <t>Application Hosting Services (Primary); Application Service Providers (ASPs) (Primary); Application Software (Primary); Enterprise Software (Primary); Industry Specific Software (Primary); Information Technology (Primary); Restaurant Industry Software (Primary); Retail Industry Software (Primary); Software (Primary); Software and Services (Primary); Business-to-Business (B2B); Catering Services; Commercial and Professional Services; Communication Services; Consulting Services; Consumer Discretionary; Consumer Services; Data Processing and Outsourced Services; Development Consulting; Distributors; Distributors; Diversified Financial Services; Diversified Financials; Durable Goods Distribution; Electronic Equipment, Instruments and Components; Financials; Hotels, Restaurants and Leisure; Industrials; Information Technology (IT) Consulting; Interactive Media and Services; Interactive Media and Services; Internet Merchant Services; IT Consulting and Other Services; IT Services; Jewelry, Timepieces and Gemstone Product Distribution; Media and Entertainment; Online Services; Payment Service Providers and Gateways; Professional Services; Research and Consulting Services; Restaurants; Retailing; Services Outsourcing; Specialized Finance; Technology Distributors; Technology Hardware and Equipment</t>
  </si>
  <si>
    <t>GCYZ Holdings Limited
GCYZ Holdings Limited is based in Cayman Islands.
Haitong International Securities Company Limited
Haitong International Securities Company Limited provides securities brokerage and margin financing, and other financing solutions to institutional clients and individual investors in Hong Kong and internationally. It also offers corporate finance, investment management, fixed income, currency, and commodities services, as well as structured financing products and services. The company was founded in 1973 and is based in Central, Hong Kong. Haitong International Securities Company Limited operates as a subsidiary of Haitong International Securities Group Limited.
Tembusu Hz II Limited
Tembusu Hz II Limited operates as an investment holding company. The company is based in Hong Kong.</t>
  </si>
  <si>
    <t>Aves Capital, LLC (United States and Canada (Primary); United States of America (Primary));
Franchise Fund LP (Caribbean (Primary); Cayman Islands (Primary); Grand Cayman (Primary); Latin America and Caribbean (Primary));
GCYZ Holdings Limited (Caribbean (Primary); Cayman Islands (Primary); Latin America and Caribbean (Primary));
Haitong International Securities Company Limited (Asia / Pacific (Primary); Asia / Pacific Developed Markets (Primary); Hong Kong  (Primary));
Tembusu Hz II Limited (Asia / Pacific (Primary); Asia / Pacific Developed Markets (Primary); Hong Kong  (Primary))</t>
  </si>
  <si>
    <t xml:space="preserve">Imperalis Holding Corp. does not have significant operations. Previously, the company, through its subsidiary, CannaCure Sciences, Inc., engaged in the development, marketing, and sale of cannabidiol (CBD)-based personal care and cosmetic products. The company was formerly known as Coloured (US) Inc. and changed its name to Imperalis Holding Corp. in March 2011. The company was incorporated in 2005 and is headquartered in Las Vegas, Nevada. Imperalis Holding Corp. operates as a subsidiary of BitNile, Inc.
</t>
  </si>
  <si>
    <t>Software &amp; Programming: -.3</t>
  </si>
  <si>
    <t>United States: -.3</t>
  </si>
  <si>
    <t>Beauty Care Products (Primary); Consumer Staples (Primary); Cosmetics (Primary); Household and Personal Products (Primary); Personal Products (Primary); Personal Products (Primary)</t>
  </si>
  <si>
    <t>BitNile, Inc. operates a technology platform that provides crypto mining. The company also invests in technology platforms. BitNile, Inc. was incorporated in 2021 and is based in the USA.</t>
  </si>
  <si>
    <t>Mofast AB (publ) operates as a real estate company, owns, manages, and develops public and residential properties in Sweden. It also rents community and residential properties. The company was formerly known as Mälardalens Omsorgsfastigheter Holding AB (publ) and changed its name to Mofast AB (publ) in November 2021. Mofast AB (publ) was incorporated in 2017 and is based in Stockholm, Sweden.</t>
  </si>
  <si>
    <t>Real Estate - Rental: 14.4 (100.0%)</t>
  </si>
  <si>
    <t>Sweden: 14.4 (100.0%)</t>
  </si>
  <si>
    <t>Nonresidential Building Operators and Lessors (Primary); Nonresidential Property Managers (Primary); 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 Land Sub Dividers And Developers; Land Sub Dividers and Developers, except Cemetery; Real Estate Development</t>
  </si>
  <si>
    <t>Famos a.d.
Famos a.d. East Sarajevo manufactures engines, transmissions, and components of engines and transmissions for commercial vehicles. It also provides automotive repair services. The company was incorporated in 2002 and is based in Lukavika, Bosnia-Herzegovina.
Paul Bernhardt GmbH
Paul Bernhardt GmbH designs and manufactures construction parts for heavy-duty engines. The company was founded in 1876 and is based in Ahrensburg, Germany.</t>
  </si>
  <si>
    <t>Famos a.d. (Bosnia and Herzegovina (Primary); Europe (Primary); European Emerging Markets (Primary));
Paul Bernhardt GmbH (Europe (Primary); European Developed Markets (Primary); Germany (Primary); Schleswig-Holstein (Primary))</t>
  </si>
  <si>
    <t>Namliong SkyCosmos, Inc. does not have significant operations. The company intends to effect a merger, capital stock exchange, asset acquisition, stock purchase, reorganization, or similar business combination with one or more businesses. Previously, it was involved in the development of biodiesel production plants. The company was formerly known as Kreido Biofuels, Inc. and changed its name to Namliong SkyCosmos, Inc. in April 2022. Namliong SkyCosmos, Inc. is based in Tainan City, Taiwan.</t>
  </si>
  <si>
    <t>PG Max &amp; Co, LLC
PG MAX &amp; CO, LLC was incorporated in 2020 and is based in Cross Lanes, West Virginia.</t>
  </si>
  <si>
    <t>Orient Express &amp; Co., Ltd. (United States and Canada (Primary); United States of America (Primary));
PG Max &amp; Co, LLC (Charleston Area (Primary); Midatlantic (Primary); United States and Canada (Primary); United States of America (Primary); West Virginia (Primary))</t>
  </si>
  <si>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</si>
  <si>
    <t>Application Software (Primary); Information Technology (Primary); Software (Primary); Software and Services (Primary); Consumer Discretionary; Consumer Durables and Apparel; Home Furnishings; Household Durables</t>
  </si>
  <si>
    <t>Zeuus, Inc. operates as a data centric company. It operates data centers; provides data protection and cyber security services for data centers; and generates electrical energy through water, wind, and sun power. The company was formerly known as Kriptech International Corp. and changed its name to Zeuus, Inc. in March 2021. Zeuus, Inc. was incorporated in 2016 and is based in New York, New York.</t>
  </si>
  <si>
    <t>Co-location/Data Centers (Primary); Information Technology (Primary); Internet Services and Infrastructure (Primary); IT Services (Primary); Software and Services (Primary); Electric Power By Solar Energy; Electric Power By Wind Energy; Hydroelectric Power Generation; Independent Power and Renewable Electricity Producers; IT Consulting and Other Services; Renewable Electricity; Security Software; Software; Systems Software; Utilities; Utilities</t>
  </si>
  <si>
    <t>Türk Telekomünikasyon Anonim Sirketi, together with its subsidiaries, provides integrated telecommunication services in Turkey. The company operates in two segments, Fixed Line and Mobile. It offers mobile, internet, phone and TV products and services under Türk Telekom brand name. The company also provides PSTN and wholesale broadband services; retail internet services, IPTV, satellite TV, Web TV, mobile TV, and smart TV services; IT solutions; convergence technologies; online education software; project development and corporate venture capital services; and wholesale data and capacity services. In addition, it offers TV Broadcasting and VOD services; telecommunications devices sales; payment and e-money services; and web portal and computer programming services. Further, the company provides call center, electric supply and sales, facilities support, and counselling services. As of December 31, 2021, it had 16.9 million fixed access lines; 14.3 million broadband; 2.9 million TV; and 24.0 million mobile subscribers in 81 cities. The company was founded in 1840 and is headquartered in Ankara, Turkey. Türk Telekomünikasyon Anonim Sirketi is a subsidiary of LYY Telekomünikasyon A.S.</t>
  </si>
  <si>
    <t>Fixed-Line: 1,652.2 (67.8%);
Mobile: 784.3 (32.2%)</t>
  </si>
  <si>
    <t>Turkey: 2,150.7 (93.5%);
International: 149.9 (6.5%)</t>
  </si>
  <si>
    <t>Communication Services (Primary); Diversified Telecommunication Services (Primary); Integrated Telecommunication Services (Primary); Telecommunication Services (Primary); Alternative Carriers; Broadband Telecommunications Services; Broadcasting; Cellular Services; Commercial and Professional Services; Commercial Services and Supplies; Communications Equipment Distribution; Data Processing and Outsourced Services; Digital Telecommunications Services; Diversified Financial Services; Diversified Financials; Diversified Support Services; Educational and Training Software; Electronic Equipment, Instruments and Components; Entertainment; Financials; Independent Power and Renewable Electricity Producers; Independent Power Producers and Energy Traders; Industrials; Information Technology; Interactive Home Entertainment; Internet Merchant Services; IT Consulting and Other Services; IT Services; Media; Media and Entertainment; Office Services and Supplies; Outsourced Business Services; Outsourced Client Support and Customer Services; Payment Service Providers and Gateways; Software and Services; Specialized Finance; Technology Distributors; Technology Hardware and Equipment; Television; Utilities; Utilities; Wireless Telecommunication Services; Wireless Telecommunication Services</t>
  </si>
  <si>
    <t>Africa / Middle East (Primary); Middle East (Primary); Turkey  (Primary)</t>
  </si>
  <si>
    <t>Turkey Wealth Fund Management Joint Stock Corporation is a sovereign wealth fund of the Republic Of Turkey. Turkey Wealth Fund Management Joint Stock Corporation was founded in August 2016 and is headquartered in Istanbul, Turkey.</t>
  </si>
  <si>
    <t>Africa / Middle East (Primary);
Middle East (Primary);
Turkey  (Primary)</t>
  </si>
  <si>
    <t>LYY Telekomünikasyon AS through its subsidiary, provides integrated telecommunication services. The company is based in Sisli, Turkey.</t>
  </si>
  <si>
    <t>Fuel Doctor Holdings, Inc. does not have significant operations. The company focuses on locating and negotiating with portfolio companies to acquire an interest in them. Previously, it was engaged in the design, marketing, and distribution of auto accessories. The company is based in Tel Aviv, Israel.</t>
  </si>
  <si>
    <t>Auto Components (Primary); Auto Parts and Equipment (Primary); Automobiles and Components (Primary); Consumer Discretionary (Primary); Asset Management and Custody Banks; Capital Markets; Diversified Financials; Financials</t>
  </si>
  <si>
    <t xml:space="preserve">As of January 14, 2021, Yubo International Biotech Limited was acquired by Platinum International Biotech Co., Ltd. in a reverse merger transaction. Yubo International Biotech Limited. does not have significant operations. It intends to identify and merge with an operating company. Previously, the company was engaged in the research, development, and commercialization of disposable medical devices to enhance the effectiveness of magnetic resonance imaging in detection and diagnosis of heart disease. The company was formerly known as Magna-Lab Inc. The company was founded in 1991 and is based in Beijing, China.
</t>
  </si>
  <si>
    <t>Health Care (Primary); Health Care Equipment and Services (Primary); Health Care Equipment and Supplies (Primary); Health Care Supplies (Primary); Medical Consumables (Primary)</t>
  </si>
  <si>
    <t>Custodian Ventures LLC
Custodian Ventures LLC, through its subsidiary, Zhongchai Machinery, Inc., manufactures and distributes gears, gearboxes, and drive axles. The company was incorporated in 2018 and is based in Cheyenne, Wyoming.</t>
  </si>
  <si>
    <t>Activist Investing, LLC (United States and Canada (Primary); United States of America (Primary));
Custodian Ventures LLC (Cheyenne Area (Primary); Mountain (Primary); United States and Canada (Primary); United States of America (Primary); Wyoming (Primary))</t>
  </si>
  <si>
    <t>NOWTRANSIT INC does not have significant operations. It intends to acquire a new business in the United States. The company was incorporated in 2019 and is based in Salt Lake City, the United States.</t>
  </si>
  <si>
    <t xml:space="preserve">Eurogas International Inc. operates an independent oil and gas exploration company. It holds a 5.625% working interest in the Sfax offshore exploration permit located in the Gulf of Gabes offshore Tunisia. The company is headquartered in Bridgetown, Barbados. Eurogas International Inc. is a former subsidiary of Dundee Resources Limited.
</t>
  </si>
  <si>
    <t>Barbados (Primary); Caribbean (Primary); Latin America and Caribbean (Primary); Africa / Middle East; North Africa; Tunisia</t>
  </si>
  <si>
    <t>Dundee Resources Limited, through its subsidiaries engages in exploration and development of precious and base metal. Dundee Resources Limited has a cooperation agreement with Aura Minerals Inc. The company is based in Toronto, Canada.</t>
  </si>
  <si>
    <t>As of May 22, 2020, Baja Custom Design, Inc. was acquired by Luduson Holding Company Limited, in a reverse merger transaction. Baja Custom Designs, Inc. sources readymade and custom furniture and decorator items in Mexico for sale in the United States. It offers traditional Mexican rustic furniture and solid wood doors, as well as crafted custom pieces in hardwood and pine; and custom made decorator items, such as earthenware and ceramic vases, pots and tiles, and wrought iron pieces. Baja Custom Designs, Inc. sells its products to decorators, interior designers, contractors and end users in the San Diego area. The company was formerly known as Jovanovic-Steele, Inc. and changed its name to Baja Custom Designs, Inc. in November 2017. Baja Custom Designs, Inc. was founded in 2014 and is based in Coronado, California.</t>
  </si>
  <si>
    <t>Consumer Discretionary (Primary); Consumer Durables and Apparel (Primary); Custom Wood Furniture (Primary); Home Furnishings (Primary); Household Durables (Primary); Wood Household Furniture (Primary)</t>
  </si>
  <si>
    <t>Rockwell Diamonds Inc. engages in the acquisition, exploration, and production of diamond deposits and natural resource properties in South Africa. The company was formerly known as Rockwell Ventures Inc. and changed its name to Rockwell Diamonds Inc. in May 2007. Rockwell Diamonds Inc. was incorporated in 1988 and is based in Vancouver, Canada. As of March 17, 2021, Rockwell Diamonds Inc. operates as a subsidiary of 1274787 B.C. Ltd.</t>
  </si>
  <si>
    <t>Diamond Mining (Primary); Materials (Primary); Materials (Primary); Metals and Mining (Primary); Nonmetallic Mineral Mining (Primary); Precious Gemstone Mining and Production (Primary); Precious Metals and Minerals (Primary); Diversified Metals and Mining</t>
  </si>
  <si>
    <t>Private Company</t>
  </si>
  <si>
    <t>1274787 B.C. Ltd. was incorporated in 2020 and is based in Vancouver, Canada.</t>
  </si>
  <si>
    <t xml:space="preserve">Daboll Consultants Limited operates as an investment company. The company is based in Road Town, British Virgin Islands. Daboll Consultants Limited operates as a subsidiary of The Steinmetz Diamond Group.
</t>
  </si>
  <si>
    <t>LogicBio Therapeutics, Inc., a genetic medicine company, focuses on developing and commercializing genome editing and gene therapy treatments using its GeneRide and sAAVy platforms. The company’s GeneRide technology is a new approach to precise gene insertion harnessing a cell's natural deoxyribonucleic acid; and gene delivery platform, sAAVy is an adeno-associated virus, which is designed to optimize gene delivery for treatments in a range of indications and tissues. Its lead product candidate is LB-001 that is in Phase I/II clinical trials for the treatment of methylmalonic acidemia. The company has a collaboration with Children's Medical Research Institute to develop next-generation capsids for gene therapy and gene editing applications in the liver, as well as additional tissues; and a collaboration agreement with Takeda Pharmaceutical Company Limited to develop LB-301, an investigational therapy for the treatment of Crigler-Najjar syndrome. The company also has a research collaboration, license, and option agreement with CANbridge Care Pharma Hong Kong Limited; and collaboration agreement with Daiichi Sankyo Company. The company was incorporated in 2014 and is headquartered in Lexington, Massachusetts. As of November 15, 2022, LogicBio Therapeutics, Inc. operates as a subsidiary of Alexion Pharmaceuticals, Inc..</t>
  </si>
  <si>
    <t>Pharmaceuticals: 10.8 (100.0%)</t>
  </si>
  <si>
    <t>Alexion Pharmaceuticals, Inc. develops and commercializes various therapeutic products. The company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that is in Phase III clinical trials for the treatment of gMG, NMOSD, ALS, COVID-19, and HSCT-TMA; ALXN1210 (Subcutaneous), which is in Phase III clinical trials for PNH and aHUS; ALXN1820 that is in Phase I clinical trial, a therapeutic antagonist of properdin; and ALXN1720, which is in Phase I clinical trial for the treatment of disease states involving dysregulated terminal complement activity. Further, it is developing ALXN1840 that is in Phase III clinical trials for the treatment of Wilson disease; ALXN1830, which are in Phase I clinical trials for neonatal Fc receptor; ALXN2040 and ALXN2050 to treat diseases associated with dysregulation of the complement alternative pathway; ALXN1850, an enzyme replacement therapy; ALXN2060 for treating transthyretin amyloidosis; and ALXN2075 for treatment of relapsed/refractory chronic lymphocytic leukemia. The company serves distributors, pharmacies, hospital, hospital buying groups, and other healthcare providers in the United States and internationally. Alexion Pharmaceuticals, Inc. has a collaboration and licence agreement with Neurimmune AG. The company was incorporated in 1992 and is based in Boston, Massachusetts with an additional office in Switzerland. As of July 21, 2021, Alexion Pharmaceuticals, Inc. operates as a subsidiary of AstraZeneca PLC.</t>
  </si>
  <si>
    <t>Andera Partners
Andera Partners SAS operates as a prior investment arm of Edmond de Rothschild France specializing in early venture, mid venture , late venture, middle market, mature, mezzanine financing, bridge, PIPEs, growth capital, successions, pre-IPO, public to private transactions, reorganizations, owners buyouts, capital increases, share acquisitions, and buyins investments. It invests in small, mid cap, and medium size, privately owned enterprises. The firm makes direct investments and fund of funds investments. The firm makes venture capital investments in life sciences sector including drug therapeutics, medical devices and molecular diagnostics. It invests in food and beverage machinery distribution; pharmaceutical research and development; information technology; online services; software; biotechnology; internet retail; cosmetic; distribution; construction; consumer brands and services; high-end manufacturing, healthcare and medical technology; real estate; industrials; equipment goods; tourism; food industry; environment, energy, and cleantech; and services sectors. The firm typically invests in Europe with a focus on France including the former French regions of Brittany,  Burgundy, Centre, Ile-de-France, Pays de la Loire, Provence-Alpes-Cote d’Azur, Rhône-Alpes; Italy; It also invests in Germany; Belgium; Spain; Switzerland, the Netherlands; United Kingdom; United States of America, Latin America, China, Africa and Middle East. It typically invests between $0.59 million and $90.91 million) in companies with revenues between $4.71 million and $387.79 million and enterprise value between $11.15 million and $1045.02 million. It typically holds its investments between two and five years. The firm acquires a minority stake in listed and unlisted companies between 10 percent and 49 percent and seeks board positions in the portfolio companies. Andera Partners SAS was founded in 2002 and is based in Paris, France with additional offices in Antwerp, Belgium, Lyon, France; Paris, France; Munich Germany and London, United Kingdom.
Arix Bioscience plc (LSE:ARIX)
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Pontifax Venture Capital
Pontifax Venture Capital is a private equity and venture capital firm specializing in incubation, seed, startup, early, mid, growth equity, and late-stage investments. It seeks to invest in transformative healthcare technologies, life sciences which includes agricultural productivity, supply chain efficiency, food and agriculture, genomics/traits, animal/ crop health, biologicals, and sustainability; bio-informatics which includes big data/ analysis, software services, diagnostics/ testing, and e-commerce; precision farming which includes cultivation/ nutrition, robotics/ automation, water treatment, and irrigation; supply chain which includes harvesting, processing waste, distribution/ storage, and food safety; pharmaceutical sectors, with an emphasis towards biotechnology projects, with potential breakthrough in drugs, and occasionally in medical device companies. It prefers to invest in breakthrough innovation regardless of development stage. The firm invests globally with a particular focus on Israel. It seeks to invest between $10 million and $15 million. The firm prefers to take minority position with the ownership objective between 10% and 40%, fully diluted. It invests through preferred equity/convertible debt. It seeks to take a board representation and strategic engagement. The firm holds its investment for three to seven years. Pontifax Venture Capital was founded in 2004 and is based in Herzliya, Israel with an additional office in London, United Kingdom.
The Biotech Growth Trust Plc
The Biotech Growth Trust Plc operates as an asset management company. It operates as an investment trust company. It was incorporated in 1997 and is based in London, United Kingdom.</t>
  </si>
  <si>
    <t>Andera Partners (Europe (Primary); European Developed Markets (Primary); France (Primary); Ile-de-France (Primary); Belgium; Germany; Rhône-Alpes; United Kingdom);
Arix Bioscience plc (LSE:ARIX) (England (Primary); Europe (Primary); European Developed Markets (Primary); Greater London (Primary); United Kingdom (Primary));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Pontifax Venture Capital (Africa / Middle East (Primary); Israel  (Primary); Middle East (Primary); Europe; European Developed Markets; United Kingdom);
The Biotech Growth Trust Plc (England (Primary); Europe (Primary); European Developed Markets (Primary); Greater London (Primary); United Kingdom (Primary))</t>
  </si>
  <si>
    <t>Arix Bioscience plc (LSE:ARIX) (158.2)</t>
  </si>
  <si>
    <t>Sejong Medical Co., Ltd. develops, manufactures, and supplies laparoscopic surgery systems and equipment in South Korea. It offers trocar, single port, specimen pouch, suction irrigation, suture loop, smoke filter, BUMI, and ETC products. Sejong Medical Co., Ltd. was founded in 1996 and is based in Paju, South Korea. As of September 30, 2022, Sejong Medical Co., Ltd. operates as a subsidiary of CANARIABIO M Inc..</t>
  </si>
  <si>
    <t>CANARIABIO M Inc. manufactures automotive components and car interior materials, such as PVC floor mats and seat belts. CANARIABIO M Inc. was formerly known as DUAL Moolsan Co., Ltd. The company was incorporated in 1995 and is based in Seoul, South Korea. CANARIABIO M Inc. operates as a subsidiary of DIAC Co., Ltd.</t>
  </si>
  <si>
    <t>Meritz Securities Co., Ltd., Investment Arm is a private equity firm based in South Korea.</t>
  </si>
  <si>
    <t>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t>
  </si>
  <si>
    <t>Commercial and Professional Services (Primary); Commercial Burglary Protection Services  (Primary); Commercial Guard Services  (Primary); Commercial Security and Safety Services  (Primary); Commercial Security Systems Services  (Primary); Commercial Services and Supplies (Primary); Commercial Surveillance and Alarm Monitoring and Maintenance  (Primary); Industrials (Primary); Security and Alarm Services (Primary); Capital Goods; Construction and Engineering; Construction and Engineering; Consumer Discretionary; Consumer Services; Diversified Consumer Services; Electrical Work; Residential and Personal Guard Services; Residential Burglary Protection Services; Residential Security and Personal Safety Services; Residential Security Systems Services; Residential Surveillance and Alarm Monitoring and Maintenance; Specialized Consumer Services; Specialty Contract Work</t>
  </si>
  <si>
    <t>Mid-Island Area (Primary); New York (Primary); Northeast (Primary); United States and Canada (Primary); United States of America (Primary)</t>
  </si>
  <si>
    <t>Corbett Technology Solutions, Inc. offers technology and communications solutions that specializes in audiovisual systems, healthcare and education specific communication systems, fire detection systems, security systems, voice systems, voice/data internetworking systems, and certified premise wiring services. It provides services, which include design and engineering; installation and integration services, which include field installation, software development, programming, training, and project documentation services; customer care services that include CTSI technical support and field engineers and preventive maintenance and service delivery management services; and subscription services, which include system design, hardware, software, professional installation, professional services, proactive monitoring &amp; maintenance, and ongoing support services. It serves to corporate, healthcare, education, government, long-term care, houses of worship, and multifamily industries. The company was founded in 1969 and is based in Chantilly, Virginia.</t>
  </si>
  <si>
    <t>Midatlantic (Primary);
Northern Virginia Area (Primary);
United States and Canada (Primary);
United States of America (Primary);
Virginia (Primary)</t>
  </si>
  <si>
    <t>Big River Gold Limited engages in the exploration and evaluation of minerals in Brazil. Its principal property is the Borborema gold project that comprises three mining leases covering a total area of 29 square kilometers located in the Seridó area of Borborema Province in north-eastern Brazil. The company was formerly known as Crusader Resources Limited and changed its name to Big River Gold Limited in June 2019. Big River Gold Limited was incorporated in 2003 and is based in West Perth, Australia. As of September 9, 2022, Big River Gold Limited operates as a subsidiary of Aura Minerals Inc..</t>
  </si>
  <si>
    <t>Aura Minerals Inc., a gold and copper production company, focuses on the development and operation of gold and base metal projects in the Americas. The company’s producing assets include the San Andres gold mine in Honduras; the Ernesto/Pau-a-Pique gold mine in Brazil; and the Aranzazu copper mine located in Mexico. It also holds interests in Sao Francisco gold mine, Almas gold project, and Matupá gold project in Brazil, as well as the Tolda Fria gold project in Colombia and the Gold Road Mine located in Arizona. The company was formerly known as Aura Gold Inc. and changed its name to Aura Minerals Inc. in July 2007. Aura Minerals Inc. is headquartered in Miami, Florida. Aura Minerals Inc. operates as a subsidiary of Northwestern Enterprises Ltd.</t>
  </si>
  <si>
    <t>Florida (Primary);
Miami Area (Primary);
Southeast (Primary);
United States and Canada (Primary);
United States of America (Primary);
Canada;
Ontario</t>
  </si>
  <si>
    <t>Copulos Group of Companies
Copulos Group of Companies develops, owns, and operates Park Lake Motel. Copulos Group of Companies is based in Shepparton, Australia.
Dundee Resources Limited
Dundee Resources Limited, through its subsidiaries engages in exploration and development of precious and base metal. Dundee Resources Limited has a cooperation agreement with Aura Minerals Inc. The company is based in Toronto, Canada.</t>
  </si>
  <si>
    <t>Copulos Group of Companies (Asia / Pacific (Primary); Asia / Pacific Developed Markets (Primary); Australia  (Primary); Victoria (Primary));
Dundee Resources Limited (Canada (Primary); Ontario (Primary); United States and Canada (Primary))</t>
  </si>
  <si>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</si>
  <si>
    <t>Health Services Management: 94.4 (100.0%)</t>
  </si>
  <si>
    <t>United States: 94.4 (100.0%)</t>
  </si>
  <si>
    <t>Health Care (Primary); Health Care Equipment and Services (Primary); Health Care Providers and Services (Primary); Health Care Services (Primary); Health Care Technology; Health Care Technology; Healthcare Industry Software</t>
  </si>
  <si>
    <t>Patient Square Capital, LP is a principal investment firm. The firm prefers to invest in Healthcare sector including subsectors like technology-enabled services, biopharmaceuticals, pharmaceutical value chains, medical devices and supplies, diagnostics, healthcare providers, digital health, consumer health and healthcare software therapeutics and medicine. Patient Square Capital, LP was founded on August 17, 2020 and is based in Menlo Park, California.</t>
  </si>
  <si>
    <t>Greenwoods Capital Partners
Greenwoods Capital Partners is a private equity firm specializing in emerging growth, growth capital, acquisition, restructuring and small capitalization. The firm considers investment in retail, business services, and applied technologies sectors. The firm targets private companies, public small growth companies, and public to private transactions. The firm typically invest between $1 million and $3 million in companies with annual enterprise values between $25 million and $75 million. The firm prefers to exit within two to three years. Greenwoods Capital Partners was founded in 2005 and is based in Norfolk, Connecticut.
Millennium Management LLC
Millennium Management LLC is a privately owned hedge fund sponsor. The firm primarily provides its services to pooled investment vehicles. It launches and manages private funds investing in equity markets. The firm invests in public equity and fixed income markets across the globe. It also invests in derivatives including futures, contracts, and options. The firm also invests in asset backed securities and currencies to make its investments. It employs merger arbitrage, statistical arbitrage, and event driver strategies to make its investments. Millennium Management LLC was founded in 1989 and is based in New York City with additional offices in London, United Kingdom, Old Greenwich, Connecticut, Singapore, Central, Hong Kong, Geneva, Switzerland, and Minatu-ku, Japan.
Warburg Pincus LLC
Warburg Pincus LLC is a private equity and venture capital firm specializing in all stages of a company’s life cycle from founding startups, early-stage financings, growth equity investments, and developing companies to restructurings, recapitalizations, late stage, and management buyouts of mature businesses. The firm also invests in change in control leveraged buyout transactions, divisional spin-outs of non-core corporate assets, minority private investments in public companies, and special situations transactions with a focus on acquisition of undervalued companies and middle market companies. It typically invests energy; financial services; healthcare and life science; consumer; education services, software and systems; industrial and business services; technology, media and telecommunications; and real estate sectors. Within energy, it seeks to invest in oil and gas exploration and production, refining, upstream, midstream and oilfield services, power generation and transmission, alternative energy and renewables, mining and metals, machine learning, AI and innovative energy technologies. Within financial services, the firm primarily invests in specialty and consumer finance, private banking, payment and transaction processing companies, insurance companies, financial technology, exchanges, banks, depository institutions, and asset and wealth management. Within healthcare and life sciences, the firm seeks to invest in biopharmaceuticals, healthcare services, consumer and digital health, medical devices, diagnostics, biotechnology, and specialty pharmaceuticals. In medical devices, it focuses on investments in diabetes, interventional cardiology, interventional neurology, orthopedics, and urology/gynecology. Within industrial and business services, it seeks opportunities in aerospace &amp; defense, process industries, highly engineered components, maintenance, repair &amp; overhaul, aftermarket automotive, building products, packaging, food, food service equipment, distribution, property, facility services, testing, inspection, certification, sales services, repair and warranty services, corporate training, command, communication, control equipment, business process outsourcing, financial technology and services, human capital management, information services, analytics, marketing services, legal, risk and compliance services, risk management systems and services, specialty consulting and advisory services, supply chain and logistics services, and transaction processing. Within technology, media, and telecommunications, it typically invests in software, financial technology, business services, payments, technology-enabled services, cybersecurity, semiconductors and systems, information and internet. Within telecommunications, the firm invests in enabling technologies, enabling services, and service providers. Within real estate, the firm typically invests in homebuilding, retail, senior housing and assisted living facilities, lodging, self-storage development and real estate services, entity-level and asset-level investments and target distressed assets, non-performing loans, resort development, and hospitality. In software, the firm invests in industry-specific enterprise applications, information security, SaaS, computer and computer software stores, open source, and alternative business models, data center automation, and business intelligence, analytic applications, and decision support. In systems, the firm focuses on semiconductor devices for the china wireless market, programmable processors for audio, video, and data processing, mixed-signal, RF, and analog semiconductors, semiconductor-related software (embedded software, EDA Tools, and IP licensing), and systems and sub-systems driven by semiconductors (SoC, sensors, and optical components).  The firm seeks to invest between $20 million and $1000 million in companies with enterprise values between $100 million and $15100 million. It seeks to invest globally with a focus on North America, Africa, Latin America, Europe, Brazil, Germany, India, South East Asia, China, Vietnam, Turkey, Italy, Ireland, and Asia. The firm has an average investment period between five years and seven years. It typically invests as a lead investor in transactions and takes a board seat in its portfolio companies. It usually takes a minority or majority stake in its companies. Warburg Pincus LLC was founded in 1939 and is based in New York, New York with additional offices in Asia, Europe, and North America.
Wpxi Finance, Lp
Wpxi Finance, Lp was incorporated in 2012 and is based in Wilmington, Delaware.</t>
  </si>
  <si>
    <r>
      <t>Greenwoods Capital Partners (Connecticut (Primary); Hartford Area (Primary); Northeast (Primary); United States and Canada (Primary); United States of America (Primary));
Millennium Management LLC (New York (Primary); New York City Area (Primary); Northeast (Primary); United States and Canada (Primary); United States of America (Primary); Asia / Pacific; Asia / Pacific Developed Markets; California; Connecticut; Europe; European Developed Markets; Geneva; Hong Kong ; Japan ; Kowloon; San Francisco Area; Singapore ; Stamford Area; Switzerland; Tokyo; United Kingdom; West Coast);
Warburg Pincus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Berlin; Brazil; California; China ; England; Europe; European Developed Markets; Far East; Germany; Greater London; Hessen; Hong Kong ; Houston Area; India ; Indian Sub-Continent; Japan ; Korea, South ; Latin America and Caribbean; Luxembourg; Maharashtra; Mauritius; Netherlands; New South Wales; Noord-Holland; San Francisco Area; São Paulo; Singapore ; South America; Southwest; Sub-Saharan Africa; Texas; United Kingdom; West Coast);
Wpxi Finance, Lp (Delaware (Primary); Midatlantic (Primary); United States and Canada (Primary); United States of America (Primary); Wilmington Area (Primary))</t>
    </r>
  </si>
  <si>
    <t>Noront Resources Ltd., a resource company, engages in the acquisition, development, and exploration of base and precious metals in Canada. It explores for nickel, copper, zinc, platinum group metals, chromite, iron, titanium, vanadium, gold, and silver. The company’s flagship property is the Eagle's Nest project located in the James Bay Lowlands, Ontario. The company was formerly known as White Wing Resources Inc. and changed its name to Noront Resources Ltd. in July 1983. Noront Resources Ltd. was incorporated in 1980 and is headquartered in Toronto, Canada. As of April 7, 2022, Noront Resources Ltd. was taken private.</t>
  </si>
  <si>
    <t>Diversified Metal Ores (Primary); Diversified Metals and Mining (Primary); Materials (Primary); Materials (Primary); Metals and Mining (Primary); Nickel Ores (Primary); Titanium Ores (Primary); Vanadium Ores (Primary); Zinc Ores (Primary); Copper; Copper Ores; Gold; Gold Ores; Iron Ores; Palladium Ores; Platinum Ores; Precious Metal Ores; Precious Metals and Minerals; Silver; Silver Ores; Steel</t>
  </si>
  <si>
    <t>Wyloo Metals Pty Ltd private equity firm specializing in middle market, late stage, mature, turnaround, emerging growth, PIPEs, recapitalizations and buyout investments. The firm prefers to invest in companies from metals and mining sector operating in Australia, Canada and United States of America. The firm prefers to have majority stake in companies. The firm invest in companies from it's personal capital. Wyloo Metals Pty Ltd was founded in 2015 and is based in Perth, Western Australia with an additional office in Perth, Western Australia. Wyloo Metals Pty Ltd is an operating subsidiary of Tattarang Pty Ltd.</t>
  </si>
  <si>
    <t>Checkmate Pharmaceuticals, Inc., a clinical-stage biotechnology company, focuses on developing and commercializing novel therapeutics for the treatment of cancer. It develops CMP-001, which is in phase II clinical trial in combination with pembrolizumab to treat patients with PD-1 refractory melanoma; combination with nivolumab to treat patients with PD-1 naïve neoadjuvant melanoma; and treatment in patients with PD-1 refractory melanoma. Checkmate Pharmaceuticals, Inc. has strategic alliances with Merck KGaA and Pfizer. The company was incorporated in 2015 and is headquartered in Cambridge, Massachusetts. As of May 27, 2022, Checkmate Pharmaceuticals, Inc. operates as a subsidiary of Regeneron Pharmaceuticals, Inc.</t>
  </si>
  <si>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</si>
  <si>
    <r>
      <t xml:space="preserve">New York (Primary);
</t>
    </r>
    <r>
      <rPr>
        <sz val="8"/>
        <color indexed="17"/>
        <rFont val="Arial"/>
        <family val="2"/>
      </rPr>
      <t>New York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Westchester Area (Primary);
</t>
    </r>
    <r>
      <rPr>
        <sz val="8"/>
        <color indexed="17"/>
        <rFont val="Arial"/>
        <family val="2"/>
      </rPr>
      <t>Westchester Area (Primary)</t>
    </r>
  </si>
  <si>
    <t>Decheng Capital LLC
Decheng Capital LLC is a private equity and venture capital firm specializing in early stage and growth capital stage investments. The firm seeks to invest in life science tools, healthcare, biopharmaceuticals, medical device, diagnostic, technology, digital health, and agricultural biotechnology. The firm prefer to invest in China. Decheng Capital LLC was founded in 2012 and is based in Menlo Park, California with additional offices Shanghai, China and New York, New York.
Impresa Management LLC
Impresa Management LLC is a venture capital firm specializing in early-stage. It typically invests in healthcare, therapeutics, medtech, and health IT &amp; services in a stage-agnostic fashion, technology and enterprise software, fintech and frontier tech. The firm primarily provides its services to pooled investment vehicles. It also caters to employee securities companies. It invests in public equity and fixed income markets. The firm launches mutual funds for its clients. The firm employs fundamental research to make its investments. It conducts in-house research to make its investments. Impresa Management LLC was founded in 2012 and is based in Boston, Massachusetts with additional offices in Cambridge, Massachusetts; San Francisco, California and London, United Kingdom.
Longitude Capital Management Co., LLC
Longitude Capital Management Co., LLC is a private equity and venture capital firm specializing in startups, early venture, emerging growth, turnaround, mid-venture, late venture, growth capital, buyouts, recapitalization, PIPES. It primarily invests in therapeutics, genomics, drug development, medical technology, research and development tool, life sciences tools and services, diagnostics, biotechnology, specialty pharmaceuticals including drug-device combinations, health sectors, and pharmaceutical development sectors. In case of the medical device sector, the firm has a preference for early stage companies and in case of the biotechnology sector it prefers to invest in more mature companies. It prefers to invest in United States but it may invest outside United States as well. The firm seeks to invest $5 million to $30 million over the life of each portfolio company, but its initial investment can be much smaller, particularly in early stage opportunities. It prefers to lead or co-lead its investments and requires a seat on the Board of Directors of its portfolio companies. The firm seeks to exit its investments in three to five years. It prefers to take majority stake in investment. Longitude Capital Management Co., LLC was founded in 2006 and is based in Menlo Park, California with an additional office in Greenwich, Connecticut and Boston, MA.
Novo Holdings A/S
Novo Holdings A/S is a private equity and venture capital arm of The Novo Nordisk Foundation specializing in direct and secondary direct investments. Within direct, it seeks to make private equity and venture capital investments in development stage companies in the form of seed, start up, early venture, mid venture, late venture, growth equity, mature, later stage, and mezzanine investments. The firm seeks to invests in all stages of companies. It also provides pre-seed grants for early stage projects. The firm seeks to invest in biotechnology, healthcare, medtech, healthcare IT and life sciences companies with a focus on investments in products for diagnosis, control, treatment, and prevention of disease; development and application of biotechnology; instruments and medical devices; improvement of food, nutrition, pharmaceuticals, bio industrials, and health for humans and animals; and development of sustainable solutions for the environment. For seed investments, the firm seeks to invest in academic and early stage applied research projects at universities and biotech companies within life science sector. Within venture capital, it focuses on life science companies, private and public – whose products or research address real medical, scientific or environmental needs with a specific focus on companies specializing in development of new drugs, new procedures for the diagnosis and control of diseases, development of medical devices and instruments, and industrial biotechnology. For grants, it focuses on investments in projects for diagnosis, biotechnology, control, medical treatment, and prevention of disease. It seeks to invest in companies from lead optimization through Phase I. It typically invests in companies developing therapies to combat antimicrobial resistance with a focus on programs that target 12 drug-resistant families of bacteria as defined by the World Health Organization and Centers for Disease Control and Prevention, most of which are Gram-negative bacteria and first-in-class therapies for small molecules, biologics and new modalities like phages. The firm seeks to invest in Europe, United States, North America, Nordic and Scandavian regions. It typically makes equity investments between $5 million and $50 million. The firm prefers to take significant ownership positions in growth and well-established companies as well as prefers to be a minority investor and seeks to take a board seat in its portfolio companies. It prefers to take minority as well as majority position in the companies. It seeks a stake between 15 and 49 percent in its portfolio companies. The firm can also make follow-on investments. It prefers to exit its investments through an IPO, a trade sale, or a merger. The firm aims to play a leading role in the financing, but also co-invests in its transactions. It invests in public equity and fixed income markets across the globe. The firm invests in listed equities, Danish government and mortgage bonds, higher yielding credit, and emerging markets bonds. It was previously known as Novo A/S and changed its name to Novo Holdings A/S in June 2017. Novo Holdings A/S was founded in 1999 and is based in Hellerup, Denmark with additional offices in San Francisco, California; Boston, Massachusetts; London, United Kingdom and Singapore.
Omega Fund Management, LLC
Omega Fund Management, LLC is a venture capital firm specializing in direct secondary transactions. It seeks to invest in Incubation, seed/startup, early stage, mid stage, late stage, growth capital, acquisition financing and emerging growth. The firm is stage agnostic. The firm primarily focuses on public and private companies in the life sciences and healthcare sector including  life science, biotechnology, medical devices, drug delivery, Instruments &amp; research tools, medical technology, therapeutics, diagnostics, services, and healthcare IT. The firm supporting the capital needs of publicly traded, small-cap life sciences companies with short or medium term clinical milestones, usually via PIPEs or IPOs. It seeks to invest on both sides of the Atlantic with a focus on Western Europe, North America, and the Far East. It also provides follow-on capital and may fund transactions which address the need for larger than expected follow-on capital requirements, tail end funds and other founder, management and syndicate needs. The firm prefers board representation in the portfolio companies. Omega Fund Management, LLC was founded in 2004 and is based in Boston, Massachusetts with an additional office in London, United Kingdom.
Sofinnova Investment, Inc.
Sofinnova Investment, Inc. is a venture capital firm specializing in seed, startup, mid, early stage, series A, first venture round, and corporate spinouts. It also considers investments in intermediate and later stage startup companies. The firm does not invest in healthcare services, tool-kit companies, diagnostics, and neutraceuticals. It seeks to invest in life sciences and information technology sectors. In life sciences sector, it seeks to invest in clinical stage pharmaceutical products companies, biotechnology, biopharmaceutical, therapeutic drug or product companies in the late preclinical or Phase I clinical stage, drug companies to treat diseases with unmet medical needs, drug discovery platform technology, clinical-stage compounds, and medical technology companies. The key therapeutic areas include oncology, respiratory, dermatology, ophthalmology, neurology and women’s health. For information technology investments, it seeks to invest in product oriented IT companies building new components, systems, or solutions, enterprise software, software targeting service providers and consumer opportunities, and telecommunications infrastructure. It invests in both sides of the Atlantic with a focus on West Coast in United States and can also consider investments in East Coast of United States and European developed markets. It seeks to make initial investments between $3 million and $5 million and total investments between $5 million and $15 million over the life of a company for technology companies and makes initial investments between $5 million and $15 million and total investments between $15 million and $30 million for life science companies. The firm seeks to make seed-stage investments in both life science and technology between $0.1 million and $1 million to incubate promising technologies out of academia or industry. The firm requires a board seat whenever it invests in early stage companies as a lead or co-lead investor. Sofinnova Investment, Inc. was founded in 1976 and is based in Menlo Park, California with additional offices in La Jolla, California, Montreal, Quebec and Tokyo, Japan.
venBio LLC
venBio LLC is a private equity and venture capital firm specializing in investments in early venture, mid venture, late venture, turnaround, Consolidation, Spin-outs, PIPEs, mezzanine financing, and bridge financing. It seeks to invest in life sciences and healthcare sector. It targets investments in clinical stage private and public small cap companies with a therapeutic product, as well as medical technologies that enable better care for patients. venBio LLC was founded in June 2009 and is based in San Francisco, California with an additional office in New York, New York and Palo Alto, California.</t>
  </si>
  <si>
    <t>Decheng Capital LLC (California (Primary); San Francisco Area (Primary); United States and Canada (Primary); United States of America (Primary); West Coast (Primary); Asia / Pacific; Asia / Pacific Emerging Markets; China ; Far East; New York; New York City Area; Northeast);
Impresa Management LLC (Boston Area (Primary); Massachusetts (Primary); Northeast (Primary); United States and Canada (Primary); United States of America (Primary); California; Europe; European Developed Markets; San Francisco Area; United Kingdom; West Coast);
Longitude Capital Management Co., LLC (California (Primary); San Francisco Area (Primary); United States and Canada (Primary); United States of America (Primary); West Coast (Primary); Boston Area; Connecticut; Massachusetts; Northeast; Stamford Area);
Novo Holdings A/S (Denmark (Primary); Europe (Primary); European Developed Markets (Primary); Asia / Pacific; Asia / Pacific Developed Markets; Asia / Pacific Emerging Markets; Boston Area; California; China ; Far East; Massachusetts; Northeast; San Francisco Area; Singapore ; United Kingdom; United States and Canada; United States of America; West Coast);
Omega Fund Management, LLC (Boston Area (Primary); Massachusetts (Primary); Northeast (Primary); United States and Canada (Primary); United States of America (Primary); Europe; European Developed Markets; United Kingdom);
Sofinnova Investment, Inc. (California (Primary); San Francisco Area (Primary); United States and Canada (Primary); United States of America (Primary); West Coast (Primary); Asia / Pacific; Asia / Pacific Developed Markets; Canada; Japan ; Quebec; San Diego Area);
venBio LLC (California (Primary); San Francisco Area (Primary); United States and Canada (Primary); United States of America (Primary); West Coast (Primary); New York; New York City Area; Northeast)</t>
  </si>
  <si>
    <t>Exsa S.A. provides rock fragmentation solutions for mining and infrastructure industries in Peru and internationally. The company offers initiation systems, explosive mixture, gassing solutions, dynamites, cartridge emulsions, bulk emulsions, blasting agents, porous ammonium nitrate, tetranitrato, shock tubes, blasting gelatin, and pre-assembled detonator capsules. It also provides blasting integral, technical assistance for open pit and underground mining; blasting agent mixing; and training services. The company was founded in 1954 and is based in San Isidro, Peru. Exsa S.A. operates as a subsidiary of Orica Mining Services Peru S.A..</t>
  </si>
  <si>
    <t>Chemicals (Primary); Commodity Chemicals (Primary); Materials (Primary); Materials (Primary); Consumer Discretionary; Consumer Services; Diversified Consumer Services; Diversified Metals and Mining; Education Services; Explosives; Metals and Mining; Specialty Chemicals; Specialty Educational Services</t>
  </si>
  <si>
    <t>Latin America and Caribbean (Primary); Lima (Primary); Peru (Primary); South America (Primary)</t>
  </si>
  <si>
    <t>Orica Mining Services Peru S.A. manufactures industrial explosives. The company was formerly known as Dyno Nobel - Samex S.A. The company is based in Lima, Peru.</t>
  </si>
  <si>
    <t>Latin America and Caribbean (Primary);
Lima (Primary);
Peru (Primary);
South America (Primary)</t>
  </si>
  <si>
    <t>Brescia Group operates as a conglomerate. The company, through its subsidiaries, operates in food, metal, hotel, insurance, agriculture, fruit exports, welding, explosives, paint, chemicals, health, and construction sector. The company produces fish meal, tin, and operates hotels, shopping centers, office buildings, retail stores, and residential properties. The company is based in Lima, Peru.</t>
  </si>
  <si>
    <t>Kiadis Pharma N.V., a biopharmaceutical company, develops NK-cell-based medicines for the treatment of life-threatening diseases in the Netherlands. Its lead product candidate is K-NK002 as an adjunctive immunotherapeutic for blood cancer patients undergoing a haploidentical hematopoietic stem cell transplantation with the post-transplant cyclophosphamide protocol, as well as for the treatment of liquid and solid tumors and infectious diseases; and K-NK003 that is in Phase II clinical study for the treatment of patients with acute myeloid leukemia relapse/refractory. The company is also developing K-NK-ID101, which is in Phase I/II a clinical trial for the treatment of COVID-19 infection; K-NK00X, which is in preclinical stage with K-NK-cell therapies for the treatment of hematologic and solid cancers; and K-NK004 to treat multiple myeloma. In addition, it develops NK cell therapies for a range of other cancers and infectious diseases. It has a collaboration agreement with Sanofi. The company was founded in 1997 and is headquartered in Amsterdam, Netherlands. Kiadis Pharma N.V. operates as a subsidiary of Sanofi Foreign Participations B.V.</t>
  </si>
  <si>
    <t>Biotechnology (Primary); Biotechnology (Primary); Health Care (Primary); Pharmaceuticals, Biotechnology and Life Sciences (Primary); Oncology Drugs; Pharmaceutical Products; Pharmaceuticals; Pharmaceuticals; Respiratory Drugs</t>
  </si>
  <si>
    <t>Europe (Primary); European Developed Markets (Primary); Netherlands (Primary); Noord-Holland (Primary)</t>
  </si>
  <si>
    <t>Sanofi Foreign Participations B.V. manufactures pharmaceutical products in the Netherlands. The company was incorporated in 1998 and is based in Amsterdam, Netherlands. Sanofi Foreign Participations B.V. operates as a subsidiary of Sanofi.</t>
  </si>
  <si>
    <t>Empery Asset Management, LP
Empery Asset Management, LP is an employee owned investment manager. The firm primarily provides its services to high net worth individuals and pooled investment vehicles. It manages portfolios and hedge funds for its clients. The firm invests in the public equity and hedging markets. Empery Asset Management, LP is based in New York, New York.
EQT Life Sciences
EQT Life Sciences, formerly known as Life Sciences Partners BV, is a private equity and venture capital firm specializing in direct and fund of funds investments. Within fund of funds investments, the firm invests in private equity funds and pension funds. Within direct investments it specializes in investments in seed/startups, early stage, mid, and late venture, later stage, expansion, growth financing, mezzanine and bridge financing. It also invests in small cap public companies. It invests invests in all stages of development, from early pre-clinical to later stage. The firm seeks to invest in private and publicly-traded healthcare companies with a focus on life sciences sectors, advanced medical technology, and healthcare information technology. Within human life sciences sector, it primarily targets biotechnology companies in therapeutics, diagnostics, enabling technologies, and medical devices sectors. Within the non-human life sciences sector, the firm primarily focuses on companies in the areas within the agricultural, bioenergy, food, nutrition, and wellness industries. The firm also invests in crop protection, crop biotechnology, cleantech, food products, and therapeutic devices. It has a particular focus on companies that have products and technologies which develop products that improve the quality of healthcare and reduce the health care costs, products that help prevent or detect diseases early, e-Health companies, cardiovascular diseases, lung disease, diabetes, cancer and dementia. It prefers to invest in North America with a focus on United States; Europe with a focus on Belgium, Netherlands, Luxembourg, Germany, Switzerland, and Finland. The firm typically invests between €2 million ($2.58 million) and €20 million ($25.88 million). It seeks to assign one of its experienced partners to the portfolio company’s supervisory board. Its involvement with the portfolio company lasts between two years and six years. EQT Life Sciences was founded in 1998 and is based in Amsterdam, the Netherlands with additional offices in Munich, Germany; Waltham, Massachusetts, Boston, Massachusetts and Cambridge, Massachusetts. As of February 28, 2022, it operates as a subsidiary of EQT AB (publ).
Kreos Capital Management (UK) Limited
Kreos Capital Management (UK) Limited is a venture capital and venture debt firm specializing in investments in early stage, mid stage, emerging growth and late stage companies. The firm provides venture debt financing, acquisition financing and growth capital from inception to later stage. It invests in e-commerce/consumer service, financial service, hardware, healthcare, tech-enabled services, information and communications technology, hi-tech companies, especially in biotech, life sciences, consumer, semiconductor &amp; HW, software, fintech, computing, cleantech, and communications infrastructure. The firm seeks to invest in companies that are backed by an established venture capital firm. It typically invests in companies based in Israel and Europe specially the Continental Europe, Scandinavia, United Kingdom and Nordic region. Firm invests in Sweden, Austria, Czechia, Norway, Belgium, Denmark, Finland, France, Germany, Ireland, Israel, Netherlands, Spain, Switzerland, USA, Italy, Poland, and Czech Republic. The firm prefers to invest up to €15 million ($19.80 million) in single transactions; and in several cases between €20 million ($26.41 million) and €30 million ($39.61 million) of total funding as a company develops. It prefers debt investment up to $2.71 million to $108.97 million. It does not take a board seat in its portfolio companies. Kreos Capital Management (UK) Limited was founded in 1998 and is based in London, United Kingdom and has additional offices in Herzliya Pituach, Israel; Stockholm, Sweden; St. Helier, Jersey and Luxembourg, Luxembourg.
Kreos Capital V (Uk) Limited
Kreos Capital V (UK) Ltd. operates as a specialty finance (commercial focused) company. It operates as a venture and development capital company. It was incorporated in 2015 and is based in London, United Kingdom.</t>
  </si>
  <si>
    <t>Empery Asset Management, LP (New York (Primary); New York City Area (Primary); Northeast (Primary); United States and Canada (Primary); United States of America (Primary));
EQT Life Sciences (Europe (Primary); European Developed Markets (Primary); Netherlands (Primary); Noord-Holland (Primary); Boston Area; Brockton Area; Germany; Massachusetts; Northeast; United States and Canada; United States of America);
Kreos Capital Management (UK) Limited (England (Primary); Europe (Primary); European Developed Markets (Primary); Greater London (Primary); United Kingdom (Primary); Africa / Middle East; Israel ; Jersey; Luxembourg; Middle East; Stockholm County; Sweden);
Kreos Capital V (Uk) Limited (England (Primary); Europe (Primary); European Developed Markets (Primary); Greater London (Primary); United Kingdom (Primary))</t>
  </si>
  <si>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 As of March 28, 2022, Resonant Inc. operates as a subsidiary of Murata Electronics North America, Inc.</t>
  </si>
  <si>
    <t>Design Radio Frequency Filters: 2.2 (100.0%)</t>
  </si>
  <si>
    <t>Japan: 1.6 (73.4%);
China: .3 (13.3%);
Other: .3 (13.4%)</t>
  </si>
  <si>
    <t>Communications Equipment (Primary); Communications Equipment (Primary); Information Technology (Primary); Networking Equipment (Primary); Technology Hardware and Equipment (Primary)</t>
  </si>
  <si>
    <t>Murata Electronics North America, Inc., along with its subsidiaries, researches, designs, manufactures, and sells ceramic based passive electronic components and devices. It offers capacitors, noise suppression products/EMI suppression filters, inductors (coils), resistors, RF components, saw based components, low-power RF ICS, RF modules/wireless connectivity platforms, timing devices, sensors, thermistors, power devices and supplies, sound components, micromechatronics, ceramic applied products, RFID/NFC devices, matching devices, couplers, crystal and ceramic filters, connectors, isolators, switches, front-end modules, substrates, and ionizers/active oxygen modules (ozonizers); and filters for communication equipment and audio visual equipment. The company offers its products for mobile device/network/wireless communication, automotive, transportation, consumer goods, energy, healthcare equipment, data management, lighting, automation, security and safety, and industrial applications. It sells its products through authorized distributors and sales representatives in North and South America. The company was founded in 1965 and is headquartered in Smyrna, Georgia with operations in Sao Paulo, Brazil. Murata Electronics North America, Inc. operates as a subsidiary of Murata Manufacturing Co., Ltd.</t>
  </si>
  <si>
    <t>Longboard Capital Advisors, LLC is a principal investment firm. The firm typically invests in clean energy technologies such as solar panels, wind turbines, waste to energy plants, pollution control equipment, electric motors, and electric vehicles. It primarily invests in liquid, publicly traded companies on U.S. exchanges. The firm not usually invests in private companies. However, if it does make private investment then the firm chooses companies that have a high probability of undertaking a liquidity event in 2 to 3 years. Longboard Capital Advisors, LLC was founded in 2006 and is based in Santa Monica, California.</t>
  </si>
  <si>
    <t>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t>
  </si>
  <si>
    <t>Assisted Living Facilities and Services (Primary); Health Care (Primary); Health Care Equipment and Services (Primary); Health Care Facilities (Primary); Health Care Providers and Services (Primary); Nursing Homes (Primary); Health Care Services; Healthcare Provider Support Persons; Nursing Services; Rehabilitation Services</t>
  </si>
  <si>
    <t>Nashville Area (Primary); Southeast (Primary); Tennessee (Primary); United States and Canada (Primary); United States of America (Primary); Abilene Area; Southwest; Texas</t>
  </si>
  <si>
    <t>DAC Acquisition LLC owns and operates ambulance and ambulance services. The company was incorporated in 2003 and is based in Lynbrook, New York.</t>
  </si>
  <si>
    <t>Marlin Capital Partners LLC is based in Dallas, Texas.</t>
  </si>
  <si>
    <t>Dallas Area (Primary);
Southwest (Primary);
Texas (Primary);
United States and Canada (Primary);
United States of America (Primary)</t>
  </si>
  <si>
    <t>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t>
  </si>
  <si>
    <t>Anti-infective Drugs (Primary); Generic Pharmaceuticals (Primary); Health Care (Primary); Oncology Drugs (Primary); Pharmaceutical Products (Primary); Pharmaceuticals (Primary); Pharmaceuticals (Primary); Pharmaceuticals, Biotechnology and Life Sciences (Primary)</t>
  </si>
  <si>
    <t>England (Primary); Europe (Primary); European Developed Markets (Primary); Greater London (Primary); United Kingdom (Primary); Jersey</t>
  </si>
  <si>
    <t>Nordic Capital is a private equity firm specializing in buyouts, add-on acquisitions, growth, expansion, buy-and-build, industry consolidations, turnarounds, strategic repositioning, mature and middle-market investments. The firm invests in large and medium sized companies in all sectors with the focus on financial services, technology and payments, healthcare sector, industrial goods &amp; services, consumer &amp; retail, life sciences, traditional industries, biotechnology, and business services. It invests globally with a primary focus on Europe-based companies including Germany and Scandinavia and German speaking countries, the Nordic region, DACH region and Northern Europe, but often pursues follow-on investments outside the Nordic countries. The firm typically invests $41.47 million and $3668.97 million in companies having annual sales between $165.78 million and $796 million. It invests for a majority holding in each portfolio company and may also consider minority stake as well. The firm invests for a period of three to seven years, with average investment duration of 4.6 years and exits its investments through a strategic sale, trade sale, secondary buyout, or a public offering. It acts as a lead investor and takes a board seat in its portfolio companies. Nordic Capital was founded in 1989 and is based in Stockholm, Sweden with Nine offices across Europe, United States and South Korea.</t>
  </si>
  <si>
    <t>Europe (Primary);
European Developed Markets (Primary);
Sweden (Primary);
Asia / Pacific;
Asia / Pacific Developed Markets;
Denmark;
Finland;
Germany;
Jersey;
Korea, South ;
Luxembourg;
New York;
New York City Area;
Northeast;
Norway;
United Kingdom;
United States and Canada;
United States of America</t>
  </si>
  <si>
    <t>Baring Asset Management Limited
Baring Asset Management Limited is a privately owned investment manager. It provides its services to asset manager clients, UK platforms, financial advisers, life insurance companies, government bodies, corporations, pension funds, charitable institutions, institutional, retail, and private clients. The firm manages separate client focused equity, fixed income, and balanced portfolios for its clients. It also launches and manages equity, fixed income, and balanced mutual funds and hedge funds for its clients. The firm invests in the public equity and fixed income markets across the globe. It invests in growth, value, and growth oriented value stocks of companies. The firm combines top-down approach with bottom-up, and quantitative with qualitative analysis while making its investments. It was founded in 1994 and is based in London, United Kingdom. Baring Asset Management Limited operates as a subsidiary of MassMutual Holding, LLC.
Blackstone Alternative Credit Advisors LP
Blackstone Alternative Credit Advisors LP is a privately owned hedge fund sponsor. The firm primarily provides its services to pooled investment vehicles, corporations, insurance companies, banks, pension funds, endowments, foundations, family offices, and fund of funds. It seeks to invest in floating rate, senior secured loans-first lien and second line, senior secured bonds, subordinated debt, collateralized securities, corporate bonds, debt securities, equity such as warrants or options in middle market private companies. The firm does not intend to invest to any significant degree in start-up companies, turnaround situations or companies with speculative business plans. It seeks to invest in various sectors such as consumer services, energy specifically in upstream oil and gas companies engaged in oil and gas exploration and production,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firm prefers to invest in private companies in the United States. It also invests in non-U.S. securities, which may include securities denominated in U.S. dollars or in non-U.S. currencies, to the extent permitted by the 1940 Act. The firm invests in the alternative investment markets of the United States. The firm primarily invests in of public and private securities employing multiple investment strategies. It focuses its investments on leveraged loans, distressed investments, special situations, capital structure arbitrage, mezzanine securities, secured debt, subordinated debt, and private equity. The firm purchases interests in loans through secondary market transactions in the “over-the-counter” market for institutional loans or directly from the target companies. It may also purchase minority interests in the form of common or preferred equity in our target companies, either in conjunction with one of the debt investments or through a co-investment with a financial sponsor, such as an institutional investor or private equity firm. It may have board representation or board observation rights in its portfolio companies. Blackstone Alternative Credit Advisors LP was founded in 2004 and is based in New York, New York with additional offices in Los Angeles, California; Houston, Texas; and London, United Kingdom. It operates as a subsidiary of The Blackstone Group Inc.
Capital Research and Management Company
Capital Research and Management Company is a privately owned investment manager. The firm primarily provides its services to investment companies. The firm also provides its services to individuals, pooled investment vehicles, corporations, clients on third party platforms, wrap fee programs and managed account program clients. The firm manages separate client-focused equity, fixed income, and balanced portfolios. It also manages equity, fixed income, and balanced mutual funds. The firm invests in the public equity and fixed income markets across the globe. For the equity portion of its portfolio, it primarily invests in growth stocks of companies across all market capitalizations. For the fixed income portion of its portfolio, the firm invests in diversified portfolio of investments including U.S. and international fixed-income securities, bonds, loan participations, mortgage-backed securities, and municipal bonds of varying quality and duration. It employs fundamental analysis along with bottom-up stock picking approach to create its portfolios. The firm conducts in-house research to make its investments. It was founded in 1931 and is based in Los Angeles, California with additional offices in Irvine, California; Norfolk, Virginia; Los Angeles, California; San Francisco, California; and Washington, District of Columbia. Capital Research and Management Company operates as a subsidiary of The Capital Group Companies, Inc.
Solus Alternative Asset Management LP
Solus Alternative Asset Management L.P. is an employee owned hedge fund sponsor. The firm primarily provides its services to pooled investment vehicles. It invests in the public equity and alternative markets. The firm also launches and manages hedge funds. The firm mainly invests in leveraged loans, high-yield bonds, and distressed securities to make its portfolio. The firm employs Event driven, distressed, Long only credit and Long-Term Opportunities strategies to make its investments. The firm employs fundamental and technical analysis to make its investments. The firm obtains external research to complement its in-house research. Solus Alternative Asset Management was founded on 29th June 2007 and is based in New York, New York with additional office in Summit, New Jersey.</t>
  </si>
  <si>
    <t>Baring Asset Management Limited (England (Primary); Europe (Primary); European Developed Markets (Primary); Greater London (Primary); United Kingdom (Primary));
Blackstone Alternative Credit Advisors LP (New York (Primary); New York City Area (Primary); Northeast (Primary); United States and Canada (Primary); United States of America (Primary); Asia / Pacific; Asia / Pacific Developed Markets; Asia / Pacific Emerging Markets; Atlanta Area; Australia ; California; Europe; European Developed Markets; Georgia; Germany; Hessen; Houston Area; India ; Indian Sub-Continent; Ireland; Italy; Los Angeles Area; Maharashtra; Maryland; Midatlantic; Milan; New South Wales; San Francisco Area; Singapore ; Southeast; Southwest; Texas; United Kingdom; West Coast);
Bybrook Capital LLP (England (Primary); Europe (Primary); European Developed Markets (Primary); Greater London (Primary); United Kingdom (Primary));
Capital Research and Management Company (California (Primary); Los Angeles Area (Primary); United States and Canada (Primary); United States of America (Primary); West Coast (Primary); England; Europe; European Developed Markets; Greater London; Midatlantic; Norfolk Area; San Francisco Area; United Kingdom; Virginia; Washington Area; Washington, D. C.);
Solus Alternative Asset Management LP (New Jersey (Primary); Northeast (Primary); United States and Canada (Primary); United States of America (Primary); West Jersey Area (Primary); New York; New York City Area)</t>
  </si>
  <si>
    <t>Sekonic Holdings Corporation engages in the contract production business in Japan and internationally. Its products include exposure and color meters, optical mark reader (OMR), temperature and humidity recorders, viscometers, inorganic electroluminescence (EL), and surveillance cameras. The company also manufactures and sells copier option units, plotters, display devices, board mounting, and bundle processing units, as well as leases real estate properties. In addition, it develops software. The company supplies its products to office equipment manufacturers, camera equipment manufacturers, home appliance manufacturers, telecommunications equipment manufacturers, optical equipment manufacturers, distributors, and users. Sekonic Holdings Corporation was founded in 1951 and is headquartered in Tokyo, Japan. As of December 27, 2021, Sekonic Holdings Corporation operates as a subsidiary of TCS Alliance Co., Ltd.</t>
  </si>
  <si>
    <t>Real Estate Leasing: 2.7 (4.7%);
Self Development: 23.2 (40.4%);
Contract Production: 31.5 (54.9%)</t>
  </si>
  <si>
    <t>Information Technology (Primary); Technology Hardware and Equipment (Primary); Technology Hardware, Storage and Peripherals (Primary); Technology Hardware, Storage and Peripherals (Primary); Development Tools; Electronic Components; Electronic Equipment and Instruments; Electronic Equipment, Instruments and Components; Electronic Manufacturing Services; Electronics Manufacturing Equipment; Measuring, Analyzing, and Controlling Instruments; Printed Circuit Boards; Real Estate; Real Estate; Real Estate Management and Development; Real Estate Operating Companies; Real Estate Operators And Lessors; Security, Control, Surveillance and Detection Equipment; Software; Software and Services; Software Development; Systems Software</t>
  </si>
  <si>
    <t>TCS Alliance Co., Ltd. was incorporated in 2021 and is based in Chuo, Japan. TCS Alliance Co., Ltd. operates as a subsidiary of TCS Holdings Co., Ltd.</t>
  </si>
  <si>
    <t>GAINSCO, Inc. operates as a property and casualty insurance holding company. The company offers non-standard personal auto products, including coverage for third party liability, bodily injury, and physical damage, as well as collision and coverage for theft, physical damage, and other perils for an insured’s vehicle. It is also involved in automotive sales and service, auto racing, and investment activities. The company offers its automobile insurance products under the GAINSCO Auto Insurance brand through independent partner agents and Website comparison shopping places. GAINSCO, Inc. was founded in 1978 and is based in Dallas, Texas. As of December 31, 2020, GAINSCO, Inc. operates as a subsidiary of State Farm Mutual Automobile Insurance Company.</t>
  </si>
  <si>
    <t>Financials (Primary); Insurance (Primary); Insurance (Primary); Motor Vehicle Insurance (Primary); Personal Property Insurance (Primary); Property (Primary); Property and Casualty Insurance (Primary); Asset Management and Custody Banks; Automotive Retail; Capital Markets; Casinos and Gaming; Consumer Discretionary; Consumer Services; Diversified Consumer Services; Diversified Financials; Gaming Operations; Hotels, Restaurants and Leisure; Motor Vehicle Repair and Services; Motor Vehicle Retail; Retailing; Specialized Consumer Services; Specialty Retail</t>
  </si>
  <si>
    <t>State Farm Mutual Automobile Insurance Company operates as a property and casualty company. It was founded in 1922 and is headquartered in Bloomington, Illinois.</t>
  </si>
  <si>
    <t>Bloomington Area (Primary);
Great Lakes (Primary);
Illinois (Primary);
United States and Canada (Primary);
United States of America (Primary);
Alabama;
Birmingham Area;
Canada;
Charlottesville Area;
Midatlantic;
North Texas Area;
Ontario;
Southeast;
Southwest;
Texas;
Virginia</t>
  </si>
  <si>
    <t>BlueCity Holdings Limited operates a platform for LGBTQ community primarily under BlueCity brand in the People’s Republic of China, India, South Korea, Thailand, and Vietnam. The company operates Blued, Finka, and LESDO mobile applications that offer mobile-based social and entertainment services, including live streaming, advertising, membership, merchandise sales, and other services. It also offers online health services. BlueCity Holdings Limited was founded in 2000 and is based in Beijing, China.</t>
  </si>
  <si>
    <t>Mobile Platform Operations: 169.5 (100.0%)</t>
  </si>
  <si>
    <t>Communication Services (Primary); Interactive Media and Services (Primary); Interactive Media and Services (Primary); Media and Entertainment (Primary); Advertising; Broadcast Advertising; Entertainment; Entertainment Venues; Internet Advertising; Media; Movies and Entertainment; Multimedia Streaming Services; Online Entertainment</t>
  </si>
  <si>
    <t>Asia / Pacific (Primary); Asia / Pacific Emerging Markets (Primary); China  (Primary); Far East (Primary); Caribbean; Cayman Islands; Latin America and Caribbean</t>
  </si>
  <si>
    <t>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t>
  </si>
  <si>
    <t>Capital Goods (Primary); Electrical Apparatus (Primary); Electrical Components and Equipment (Primary); Electrical Equipment (Primary); Industrials (Primary); Magnetic and Electromagnetic Devices (Primary); Aerospace and Defense; Aerospace and Defense; Aircraft Systems, Components and Equipment; Defense Electronics; Heavy Electrical Equipment; Power Generation Equipment; Power Transformers; Transmission and Distribution Equipment</t>
  </si>
  <si>
    <t>Kansas (Primary); Kansas City Area (Primary); Midwest (Primary); United States and Canada (Primary); United States of America (Primary)</t>
  </si>
  <si>
    <t>TT Group Industries, Inc. was incorporated in 1986 and is based in Wilmington, Delaware. TT Group Industries, Inc. operates as a subsidiary of TT Electronics plc.</t>
  </si>
  <si>
    <t xml:space="preserve">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t>
  </si>
  <si>
    <t>Developing Cost-Effective Management Solutions: 69.1 (100.0%)</t>
  </si>
  <si>
    <t>United States: 69.1 (100.0%)</t>
  </si>
  <si>
    <t>Health Care (Primary); Health Care Equipment and Services (Primary); Health Care Providers and Services (Primary); Health Care Services (Primary); Commercial and Professional Services; Commercial Services and Supplies; Consumer Discretionary; Consumer Services; Diversified Consumer Services; Education Services; Environmental and Facilities Services; Hazardous Waste Collection, Treatment and Disposal Services; Industrials; Online Education Courses; Online Training Services; Recycling Facilities; Refuse Systems; Remediation Services; Sanitary Services; Solid Waste Collection, Treatment and Disposal Services</t>
  </si>
  <si>
    <t>Aurora Capital Partners is a private equity firm specializing in add-on acquisitions, middle market, growth equity, corporate carves outs, and leveraged buyout investments. The firm prefers to invest in technology, software and information and tech-enabled services, enterprise software, financial technology, energy, aerospace, defense, general industrial, industrial services and distribution, specialty manufacturing and highly engineered products and distribution, business services, healthcare, transportation, logistics, and debt and equity securities in underperforming companies. The firm seeks to invest in United States and North America. It typically invests in companies with enterprise values between $100 million and $500 million, revenue of more than $100 million, and seeks to acquire a majority controlling stake in its portfolio companies. The firm prefers to make investments in the range of $50 million and $300 million per transaction. It prefers to take a majority stake, board seat and can also co-invest. The firm holds its investments for a period between three years and seven years. Aurora Capital Partners was founded in 1991 and is based in Los Angeles, California.</t>
  </si>
  <si>
    <r>
      <t xml:space="preserve">California (Primary);
Los Angeles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California</t>
    </r>
    <r>
      <rPr>
        <sz val="8"/>
        <rFont val="Arial"/>
        <family val="2"/>
      </rPr>
      <t xml:space="preserve">;
</t>
    </r>
    <r>
      <rPr>
        <sz val="8"/>
        <color indexed="17"/>
        <rFont val="Arial"/>
        <family val="2"/>
      </rPr>
      <t>Los Angeles Area</t>
    </r>
    <r>
      <rPr>
        <sz val="8"/>
        <rFont val="Arial"/>
        <family val="2"/>
      </rPr>
      <t xml:space="preserve">;
</t>
    </r>
    <r>
      <rPr>
        <sz val="8"/>
        <color indexed="17"/>
        <rFont val="Arial"/>
        <family val="2"/>
      </rPr>
      <t>West Coast</t>
    </r>
  </si>
  <si>
    <t xml:space="preserve">Eastmain Resources Inc., together with its subsidiary, Eastmain Mines Inc., engages in the acquisition and exploration of metallic mineral resource properties in Canada. Its flagship project is the Clearwater project located in the James Bay region of Québec. The company was incorporated in 1982 and is headquartered in Toronto, Canada. As of October 9, 2020, Eastmain Resources Inc. operates as a subsidiary of Fury Gold Mines Limited.
</t>
  </si>
  <si>
    <t>Diversified Metal Ores (Primary); Diversified Metals and Mining (Primary); Materials (Primary); Materials (Primary); Metals and Mining (Primary)</t>
  </si>
  <si>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</si>
  <si>
    <t xml:space="preserve">As of November 17, 2021, Trillium Therapeutics Inc. was acquired by Pfizer Inc. Trillium Therapeutics Inc., a clinical stage immuno-oncology company, develops therapies for the treatment of cancer. Its include TTI-622, a SIRPa-IgG4 Fc fusion protein that is designed to enhance macrophage-mediated phagocytosis and anti-tumor activity by blocking the CD47, which is in Phase 1 clinical trials; and TTI-621, a SIRPa-IgG1 Fc fusion protein, which is in Phase 1 clinical trials and generates a signal blocking the CD47 for advanced relapsed or refractory hematologic malignancies, and solid tumors and mycosis fungoides. The company was formerly known as Stem Cell Therapeutics Corp. and changed its name to Trillium Therapeutics Inc. in June 2014. Trillium Therapeutics Inc. was incorporated in 2004 is based in Cambridge, Massachusetts. As of November 17, 2021, Trillium Therapeutics Inc. operates as a subsidiary of Pfizer Inc.
</t>
  </si>
  <si>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</si>
  <si>
    <t>New York (Primary);
New York City Area (Primary);
Northeast (Primary);
United States and Canada (Primary);
United States of America (Primary);
Co. Dublin;
Europe;
European Developed Markets;
Ireland</t>
  </si>
  <si>
    <t>Avoro Capital Advisors LLC
Avoro Capital Advisors LLC is an employee owned hedge fund sponsor. The firm primarily provides its services to pooled investment vehicles. It also manages separate client focused portfolios. The firm invests in the public equity and fixed income markets across the globe. For its equity investments, it employs long/short strategy to make its investments. The firm typically invests in companies in biotechnology, pharmaceuticals, medical devices and instruments, healthcare services and healthcare information technology sectors. The firm employs fundamental research to make its investments. Avoro Capital Advisors LLCwas formed on September 24, 2009 and is based in New York city.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</si>
  <si>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r>
      <t xml:space="preserve">Avoro Capital Advisors LLC (New York (Primary); New York City Area (Primary); Northeast (Primary);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RA Capital Management, L.P. (Boston Area (Primary); Massachusetts (Primary); Northeast (Primary); United States and Canada (Primary); United States of America (Primary))</t>
    </r>
  </si>
  <si>
    <t>Xplore Wealth Limited, through its subsidiaries, operates as an independent specialist platform provider and investment administrator with a specialization in managed accounts in Australia. It offers wealth management options for stockbrokers, wealth managers, and financial advisory firms. The company provides portfolio administration services, such as administration and reporting for client portfolios where the assets are held in the name of the client; and Xplore wealth investment wrap and superannuation and pension service that provides retail investors the ability to access a range of listed securities, managed funds, and model portfolios through an investor directed portfolio service. It also offers managed discretionary account services, separately managed accounts, superannuation, and RSE and superannuation administration services. The company was formerly known as Managed Accounts Holdings Limited and changed its name to Xplore Wealth Limited in April 2019. Xplore Wealth Limited was founded in 2004 and is based in Sydney, Australia. As of February 19, 2021, Xplore Wealth Limited operates as a subsidiary of HUB24 Limited.</t>
  </si>
  <si>
    <t>Diversified Financial Services (Primary); Diversified Financials (Primary); Financials (Primary); Specialized Finance (Primary); Asset Management and Custody Banks; Capital Markets; Financial Exchanges and Data</t>
  </si>
  <si>
    <t>HUB24 Limited, a financial services company, provides integrated platform, technology, and data solutions to wealth industry in Australia. It operates in Platform and Tech Solutions segments. The company develops and operates HUB24 and Xplore Wealth that are investment and superannuation platforms; and portfolio administration and reporting services for financial advisers, stockbrokers, accountants and their clients, and direct consumers. It also provides accounting, portfolio management, legal documentation, corporate compliance, and self-managed superannuation fund administration solutions; and application and technology products for the financial services sector, as well as license and consulting services for data management, software, and infrastructure. In addition, HUB24 Limited offers retirement solutions. The company was formerly known as Investorfirst Ltd. and changed its name to HUB24 Limited in August 2013. HUB24 Limited was incorporated in 2007 and is headquartered in Sydney, Australia.</t>
  </si>
  <si>
    <t>Asia / Pacific (Primary);
Asia / Pacific Developed Markets (Primary);
Australia  (Primary);
New South Wales (Primary);
Victoria</t>
  </si>
  <si>
    <t>Modern Waterproofing Company S.A.E. manufactures and sells bituminous torch-applied and self-adhesive waterproofing membranes, and protection boards for the construction industry worldwide. It offers modified bituminous membranes, such as SBS membranes for use in the waterproofing of underground structures and foundations; elastoplastomeric membranes; APP modified membranes for roofing applications; self-adhesive membranes for use in various Do It Yourself applications; and bituminous protection boards to protect the waterproofing membranes. The company also provides extruded polystyrene foam thermal insulation materials; expanded polystyrene foam products; mineral wool, a thermal insulation product; and glass wool for use as sound and thermal insulation material. In addition, it offers geotextiles for various engineering applications; TPO membranes to large roofs; PVC membranes; liquid bituminous coatings, including water-based emulsions, solvent-based coatings, rubberized coatings, and fiberized coatings; and concrete admixtures. The company markets its products under various brands consisting of Bitumode, Hyperflex, Roflex, Bitushape, etc. Modern Waterproofing Company S.A.E. was founded in 1953 and is based in Cairo, Egypt.</t>
  </si>
  <si>
    <t>Chemicals (Primary); Materials (Primary); Materials (Primary); Specialty Chemicals (Primary); Building Products; Building Products; Capital Goods; Commodity Chemicals; Consumer Discretionary; Consumer Durables and Apparel; Industrials; Plastic and Synthetic Resins; Plastic Products; Plastics Materials, Basic Forms and Shapes; Roofing, Siding, and Insulation Materials; Textiles; Textiles, Apparel and Luxury Goods</t>
  </si>
  <si>
    <t>Sika Egypt For Construction Chemicals S.A.E. manufacture construction chemicals. The company was founded in 1985 and is based in Cairo, Egypt. Sika Egypt For Construction Chemicals S.A.E. operates as a subsidiary of Sika AG.</t>
  </si>
  <si>
    <t>Emerald Health Therapeutics, Inc., together with its subsidiaries, engages in the production, distribution, and sale of recreational and medical cannabis in Canada. It offers dried cannabis strains, pre-rolled cannabis, oral sprays, nano emulsion shots, and cannabis oil products under the SYNC Wellness, fuse, Emerald, and Souvenir brands. The company was formerly known as T-Bird Pharma Inc. and changed its name to Emerald Health Therapeutics, Inc. in June 2015. Emerald Health Therapeutics, Inc. is headquartered in Vancouver, Canada. As of November 10, 2022, Emerald Health Therapeutics, Inc. operates as a subsidiary of Skye Bioscience, Inc.</t>
  </si>
  <si>
    <t>Cannabis: 5.5 (100.0%)</t>
  </si>
  <si>
    <t>Canada: 5.5 (100.0%)</t>
  </si>
  <si>
    <t>Health Care (Primary); Medicinal Chemicals and Botanical Products (Primary); Pharmaceutical Products (Primary); Pharmaceuticals (Primary); Pharmaceuticals (Primary); Pharmaceuticals, Biotechnology and Life Sciences (Primary)</t>
  </si>
  <si>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</si>
  <si>
    <t>California (Primary);
San Diego Area (Primary);
United States and Canada (Primary);
United States of America (Primary);
West Coast (Primary)</t>
  </si>
  <si>
    <t>Emerald Health Sciences Inc. manufactures cannabinoid pharmaceutical drugs for treating diseases. Emerald Health Sciences Inc. was formerly known as Medna Biosciences Inc. The company was incorporated in 2013 and is based in Vancouver, Canada.</t>
  </si>
  <si>
    <t>Data Deposit Box Inc. develops and operates off-site computer data storage facilities and other business computer applications for commercial business customers in Canada. It offers continuous cloud backup; mobile backup; and email archiving services. The company offers products, such as Microsoft Windows Backup, a technology for Microsoft Windows that provides data protection to Microsoft endpoints; macOS Backup, a technology for data protection macOS end points; Android Backup, a backup technology for android smart phones and tablets; and iOS, iPhone, and iPad backup technologies. It also provides cloud backup technologies for ASUSTOR, QNAP, and Synology NAS devices. The company was founded in 2002 and is headquartered in Toronto, Canada.</t>
  </si>
  <si>
    <t>Data Management (Primary); Data Recovery (Primary); Data Storage Services (Primary); Information Technology (Primary); Infrastructure Services (Primary); Internet Services and Infrastructure (Primary); IT Services (Primary); Remote Data Backup (Primary); Software and Services (Primary)</t>
  </si>
  <si>
    <t>HostPapa, Inc. provides web hosting and cloud based services to small and medium businesses. The company was founded in 2006 and is based in Burlington, Canada.</t>
  </si>
  <si>
    <t>SimiGon Ltd. develops and supplies learning, training, and simulation technologies and applications for the defense and civilian organizations in North America, Australia, Europe, South America, the Middle East, and rest of the Asia Pacific. The company offers SIMbox, a PC-based software platform for creating, modifying, managing, and deploying simulation-based content for various domains, such as training, mission debriefing, homeland security, and entertainment; and KnowBook, a platform for learning, training, planning, and debriefing; and AirTrack, a passenger in-flight entertainment system. It also provides simulation, sensor operator training, driver training, and after action review/playback system; and aircrew, maintenance, desktop, flight, cessna caravan, operator, air traffic control, and UAS training device. In addition, the company offers debriefing systems, such as D-Brief PC to support real-time air combat debriefing, as well as MDDS Pro, a digital debriefing solution incorporating video with 3D simulation. SimiGon Ltd. was founded in 1998 and is based in Herzliya, Israel. As of April 4, 2022, SimiGon Ltd. operates as a subsidiary of Maxify Solutions Inc..</t>
  </si>
  <si>
    <t>Application Software (Primary); Enterprise Software (Primary); Industry Specific Software (Primary); Information Technology (Primary); Multimedia Software (Primary); Software (Primary); Software and Services (Primary); Virtual Reality Software (Primary); Communication Services; Educational and Training Software; Entertainment; Interactive Home Entertainment; Media and Entertainment; Technology Hardware and Equipment; Technology Hardware, Storage and Peripherals; Technology Hardware, Storage and Peripherals</t>
  </si>
  <si>
    <t>Maxify Solutions Inc. manufactures cooling systems. The company was incorporated in 2021 and is based in Charlotte, North Carolina.</t>
  </si>
  <si>
    <t>Charlotte Area (Primary);
Midatlantic (Primary);
North Carolina (Primary);
United States and Canada (Primary);
United States of America (Primary)</t>
  </si>
  <si>
    <t>Samurai Web Ventures Ltd. is a venture capital firm specializing in pre-seed, startup, and growth capital financing. The firm typically invests in companies from the sectors of telecommunications, information technology, knowledge management, real estate, security, and communications. It typically invests in companies based in Israel and in companies related to Israel. For the real estate division, the firm targets properties in Canada. Samurai Web Ventures Ltd. was founded in 1999 and is based in Tel Aviv, Israel.</t>
  </si>
  <si>
    <t>Sienna Cancer Diagnostics Limited develops and commercializes diagnostic tests for the diagnosis of cancer. It offers hTERT, a test that aids in the diagnosis of bladder cancer. Sienna Cancer Diagnostics Limited was incorporated in 2002 and is based in Notting Hill, Australia. As of July 28, 2020, Sienna Cancer Diagnostics Limited operates as a subsidiary of EFG-Hermes Holding S.A.E.</t>
  </si>
  <si>
    <t>INOVIQ Ltd engages in the research, development, and commercialization of diagnostic and exosome-based products to enhance the diagnosis and treatment of cancer and other diseases in Australia and the United States. The company offers hTERT test, an immunocytochemistry test used as an adjunct to urine cytology testing for bladder cancer; and EXO-NET for capturing and isolating exosomes from liquid biopsy sample. Its cancer diagnostic pipeline includes blood tests in development for ovarian, breast, and other cancers. The company was formerly known as BARD1 Life Sciences Limited and changed its name to INOVIQ Ltd in December 2021. INOVIQ Ltd was incorporated in 1983 and is headquartered in Notting Hill, Australia.</t>
  </si>
  <si>
    <t>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incorporated in 2001 and is headquartered in Calgary, Canada. ESI Energy Services Inc. is a subsidiary of Battery Mineral Resources Corp.</t>
  </si>
  <si>
    <t>Capital Goods (Primary); Construction Machinery Distribution (Primary); Construction Machinery Rental and Leasing (Primary); Industrials (Primary); Machinery Distribution (Primary); Machinery Rental and Leasing (Primary); Oil and Gas Machinery and Equipment Distribution (Primary); Oil and Gas Machinery Rental and Leasing (Primary); Trading Companies and Distributors (Primary); Trading Companies and Distributors (Primary)</t>
  </si>
  <si>
    <t>Battery Mineral Resources Corp. engages in acquisition, exploration, and development of battery mineral properties for lithium-ion battery and energy storage sector in Canada, the United States, Chile, and South Korea. It primarily explores for cobalt, gold, copper, lithium, and graphite minerals. The company holds interests in the Cobalt District Exploration project consisting of mineral claims and leases covering an aggregate of 100,674 hectares in Ontario and 1,813 hectares in Quebec. It also holds 100% interests in the Bonanza Project in Idaho and Amargosa Project in Nevada; Geumam and Taehwa projects located in South Korea; and the Punitaqui Mining Complex in the Coquimbo region of Chile. In addition, the company leases and sells padding machine, a backfill separation machine to mainline pipeline, renewables and utility construction, and oilfield pipeline and construction contractors. Battery Mineral Resources Corp. is headquartered in Vancouver, Canada.</t>
  </si>
  <si>
    <t>Yorktown Partners LLC is a private equity and venture capital firm specializing in buyout, recapitalization, industry consolidation, late venture, growth capital, and middle market investments. The firm seeks to invest in energy sector with a focus on exploration and production, transportation, infrastructure, marketing, oil and gas, pipelines, and midstream and manufacturing businesses. It seeks to invest in companies based in North America. The firm prefers to make investments between $10 million and $70 million in its portfolio companies with enterprise values between $10 million and $400 million. Yorktown Partners LLC was founded in 1983 and is based in New York, New York. is a private equity and venture capital firm specializing in buyout, recapitalization, industry consolidation, late venture, growth capital, and middle market investments. The firm seeks to invest in energy sector with a focus on exploration and production, transportation, infrastructure, marketing, oil and gas, pipelines, and midstream and manufacturing businesses. It seeks to invest in companies based in North America. The firm prefers to make investments between $10 million and $70 million in its portfolio companies with enterprise values between $10 million and $400 million. Yorktown Partners LLC was founded in 1983 and is based in New York, New York.</t>
  </si>
  <si>
    <t>Aimmune Therapeutics, Inc., a biopharmaceutical company, develops and commercializes product candidates for the treatment of peanut and other food allergies. Its lead Characterized Oral Desensitization ImmunoTherapy (CODIT) product candidate is PALFORZIA used for the treatment of patients with peanut allergy. The company also engages in the research and development of AR201, a CODIT product candidate, which is in Phase II clinical trial for the treatment of egg allergy in pediatric and young adult patients; and other CODIT product candidates targeting food allergies, such as cow’s milk allergy. Aimmune Therapeutics, Inc. has a strategic collaboration with an affiliate of Nestle Health Science US Holdings, Inc. for the advancement of food allergy therapeutics; and clinical collaboration agreement with Regeneron Ireland Unlimited Company and Sanofi Biotechnology SAS to study PALFORZIA with adjunctive dupilumab in peanut-allergic patients. The company was formerly known as Allergen Research Corporation and changed its name to Aimmune Therapeutics, Inc. in May 2015. Aimmune Therapeutics, Inc. was founded in 2011 and is headquartered in Brisbane, California. Aimmune Therapeutics, Inc. is a subsidiary of Société des Produits Nestlé S.A.</t>
  </si>
  <si>
    <t>Biotechnology (Primary); Biotechnology (Primary); Health Care (Primary); Pharmaceuticals, Biotechnology and Life Sciences (Primary); Pharmaceutical Products; Pharmaceuticals; Pharmaceuticals</t>
  </si>
  <si>
    <t>Société des Produits Nestlé S.A. manufactures chocolate and cocoa products. The company was founded in 1936 and is based in Vevey, Switzerland. Société des Produits Nestlé S.A. operates as a subsidiary of Nestlé Health Science S.A.</t>
  </si>
  <si>
    <t>Europe (Primary);
European Developed Markets (Primary);
Switzerland (Primary);
Vaud (Primary)</t>
  </si>
  <si>
    <t>Aisling Capital LLC
Aisling Capital LLC is a venture capital and private equity firm specializing in investments in seed and venture financings of development-stage, early venture, mid venture, late venture, later stage, PIPES, bridge financing, buyout, emerging growth, growth capital, product acquisitions, positioning companies in the public stock markets, and follow-on financings. The firm focuses on small-cap publicly traded equities, structured debt and royalty deals and large-cap leveraged buyouts. The firm seeks to invest in life sciences, healthcare products, services, and technologies. It typically invests in private and public healthcare companies, life science, companies developing pharmaceutical, biotechnology, medical products, alternative energy resources, and businesses that advance health and provide drug development, manufacturing and other important services to the healthcare industry. The firm typically invests between $10 million and $50 million or more in new capital. It usually participates in further rounds of financing following the initial investment. The firm prefers to be a lead or co-lead investor in its transactions. It seeks a board seat in its portfolio companies. It prefers majority stake. Aisling Capital LLC was founded in 2000 and is based at New York, New York.
Foresite Capital Management, LLC
Foresite Capital Management, LLC is a private equity and venture capital firm specializing in middle market, incubation, emerging growth, buyouts, seed, and early ventures, mid ventures, mature, turnaround, growth capital and late stage investments. It provides capital at all stages venture and post-venture, private, and public companies. It focuses on emerging disruptive service companies in the healthcare drug, healthcare services, life science, therapeutics, medical devices, and service sector with late stage products or technology. It targets investments in biotechnology, genomics, biopharmaceutical, drug devices, data science, and diagnostics. The firm seeks to invest in the United States. The firm seeks to invest between $10 million and $50 million. It prefer to have majority stake in companies. Foresite Capital Management, LLC was founded in 2011 and is based in Larkspur, California with additional offices in New York, New York, Boston, Massachusetts and Philadelphia, Pennsylvania.
Longitude Capital Management Co., LLC
Longitude Capital Management Co., LLC is a private equity and venture capital firm specializing in startups, early venture, emerging growth, turnaround, mid-venture, late venture, growth capital, buyouts, recapitalization, PIPES. It primarily invests in therapeutics, genomics, drug development, medical technology, research and development tool, life sciences tools and services, diagnostics, biotechnology, specialty pharmaceuticals including drug-device combinations, health sectors, and pharmaceutical development sectors. In case of the medical device sector, the firm has a preference for early stage companies and in case of the biotechnology sector it prefers to invest in more mature companies. It prefers to invest in United States but it may invest outside United States as well. The firm seeks to invest $5 million to $30 million over the life of each portfolio company, but its initial investment can be much smaller, particularly in early stage opportunities. It prefers to lead or co-lead its investments and requires a seat on the Board of Directors of its portfolio companies. The firm seeks to exit its investments in three to five years. It prefers to take majority stake in investment. Longitude Capital Management Co., LLC was founded in 2006 and is based in Menlo Park, California with an additional office in Greenwich, Connecticut and Boston, MA.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</si>
  <si>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t>Aisling Capital LLC (New York (Primary); New York City Area (Primary); Northeast (Primary); United States and Canada (Primary); United States of America (Primary));
Foresite Capital Management, LLC (California (Primary); North Bay Area (Primary); United States and Canada (Primary); United States of America (Primary); West Coast (Primary); Great Lakes; Massachusetts; New York; New York City Area; Northeast; Pennsylvania);
Longitude Capital Management Co., LLC (California (Primary); San Francisco Area (Primary); United States and Canada (Primary); United States of America (Primary); West Coast (Primary); Boston Area; Connecticut; Massachusetts; Northeast; Stamford Area);
RA Capital Management, L.P. (Boston Area (Primary); Massachusetts (Primary); Northeast (Primary); United States and Canada (Primary); United States of America (Primary))</t>
  </si>
  <si>
    <t>Countrywide Limited, together with its subsidiaries, provides residential estate agency and property services to residential and commercial property markets in the United Kingdom. It operates in three segments: Sales and Lettings, Financial Services, and Business to Business (B2B) segments.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industrial, and agricultural properties, as well as land through public auction. It also provides integrated property services; conveyancing services, such as freehold and leasehold, remortgage, and separate legal representation; and residential property asset management services. In addition, the company is involved in the residential development and investment activities; and provision of mortgage brokerage services, as well as home and personal insurance. Countrywide Limited was formerly known as Countrywide plc and changed its name to Countrywide Limited in March 2021. The company was founded in 1986 and is headquartered in Milton Keynes, the United Kingdom. Countrywide Limited operates as a subsidiary of Connells Limited.</t>
  </si>
  <si>
    <t>Real Estate (Primary); Real Estate (Primary); Real Estate Agents And Brokers (Primary); Real Estate Appraisers (Primary); Real Estate Management and Development (Primary); Real Estate Services (Primary); Asset Management and Custody Banks; Banks; Capital Markets; Diversified Financials; Financials; Insurance; Insurance; Insurance Brokers; Land Sub Dividers And Developers; Mortgage Brokers; Real Estate Development; Real Estate Management Services; Real Estate Operating Companies; Real Estate Operators And Lessors; Residential Property Managers; Thrifts and Mortgage Finance; Thrifts and Mortgage Finance</t>
  </si>
  <si>
    <t>Connells Limited provides real estate agency services in the United Kingdom. It buys, sells, rents, and lets houses; offers mortgage services in the areas of asset management, energy performance certificate, LPA receivers, new homes, home conveyancing, property survey and property valuation, will writing, and online auctions; and provides development and consultancy services. Connells Limited was formerly known as Connell Limited and changed its name to Connells Limited in May 2002. The company was founded in 1936 and is based in Leighton Buzzard, United Kingdom with branches in the United Kingdom. Connells Limited operates as a subsidiary of Skipton Group Holdings Limited.</t>
  </si>
  <si>
    <t>Bedfordshire (Primary);
England (Primary);
Europe (Primary);
European Developed Markets (Primary);
United Kingdom (Primary)</t>
  </si>
  <si>
    <t>Alchemy Partners LLP
Alchemy Partners LLP is a private equity and distressed/vulture firm specializing in investing in distressed debt, distressed and undervalued or underperforming businesses and other special situations, turnaround, middle market, growth capital and buyouts. It seeks to make investments through debt, restructuring and providing equity for buyouts. The firm seeks to invest in most business sectors including energy, materials, industrials, consumer discretionary, consumer staples, healthcare, financials, telecommunication services, and utilities, with a focus on the IT sector. It also invests in financial services and business services sectors. It prefers to invest in companies based in Europe with a focus on the United Kingdom, Ireland, Germany, Switzerland, and Austria. It also makes investments in India. The firm typically makes equity investments between £25 million ($40.77 million) and £160 million ($260.91 million). Alchemy Partners LLP was founded in January 1997 and is headquartered in London, United Kingdom with an additional office in Guernsey, Channel Islands and London, United Kingdom.
Brandes International Partners, Ltd.
Brandes International Partners, Ltd. is an investment advisory firm. The firm primarily invests in underperforming companies who have the potential to make strong recoveries. It is based in Geneva, Switzerland.
Catalist Partners LLP
Catalist Partners LLP is a principal investment firm. Catalist Partners LLP was founded in 2020 and is based in Carnforth, United Kingdom.
Oaktree Capital Management, L.P.
Oaktree Capital Management, L.P. is a privately owned hedge fund sponsor. It provides its services to Managed Accounts and Managed Funds, U.S. mutual funds and non-U.S. registered funds, pension and profit sharing plans, trusts, estates, governmental plans, endowments, foundations, charitable organizations, corporations, insurance companies, limited partnerships, commingled investment trusts, sovereign wealth funds and other entities. The firm manages separate client-focused equity, fixed income, and balanced portfolios. It launches and manages equity, fixed income, and balanced mutual funds and hedge funds. The firm invests in the public equity, private equity, infrastructure, real estate, fixed income markets, and alternative asset markets across the globe. For its equity investments, the firm invests in emerging and developed markets in Asia and the Pacific region and emerging markets in other parts of the world. It primarily invests in value stocks of companies. The firm employs fundamental analysis along with bottom-up stock picking approach to create its portfolios. The firm does not invest in private equity auctions. It does not invest in turnarounds and start-ups. It invests in the value stocks of companies and distress-for-control activities. For its fixed income investments, it invests in distressed debt, high yield bonds, senior loan, private/alternative credit, convertible securities, multi-strategy credit, corporate debt and emerging markets debt strategy groups. Within private equity, the firm invests at any level of capital structure and also focuses on growth capital, buyout, industry consolidation, recapitalization of middle market companies. It invests in crude petroleum and natural gas, coal and consumable fuels, environmental and facilities services, cargo or container ships, consumer durables and apparel, movies and entertainment, retailing, beverages, food products, specialized finance, real estate, and electric utilities. The firm seeks to invest between $20 million and $100 million in companies with minimum sales of $50 million and enterprise value between $50 million and $500 million. The firm seeks to make control investments. For Infrastructure, it does not do not invest in low-growth, annuity-like assets. The firm invests primarily in North America. It pursues a controlling or influential minority stake in strategic infrastructure assets. For real estate, the firm focuses on real estate opportunities and real estate debt that includes commercial real estate, corporate real estate, structured finance, commercial non-performing loans, and residential real estate and non-U.S. real estate. Investments may include direct property investments; investments in real estate-related corporations; commercial mortgage-backed securities and related securities; residential land, assets and loan pools; small-balance commercial loan pools; and non-U.S. investments, mezzanine loans, and corporate debt. The firm focuses on U.S. and non-U.S. control investments achieved through purchases of both distressed debt and private equity. The firm employs a combination of in-house and external research to make its investments. Oaktree Capital Management, L.P. was founded in April 1995 and is based in Los Angeles, California with additional offices in Asia, Europe and Australia. Oaktree Capital Management, L.P. operates as a subsidiary of Oaktree Capital Group Holdings, L.P.
Ocm Luxembourg Epf Iii Castle Holdings S.à R.L.
Ocm Luxembourg Epf Iii Castle Holdings S.à R.L. is based in Luxembourg, Luxembourg.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t>
  </si>
  <si>
    <r>
      <t xml:space="preserve">Alchemy Partners LLP (Europe (Primary); European Developed Markets (Primary); United Kingdom (Primary); England; Greater London; Guernsey);
Brandes International Partners, Ltd. (Europe (Primary); European Developed Markets (Primary); Switzerland (Primary));
Catalist Partners LLP (England (Primary); Europe (Primary); European Developed Markets (Primary); Lancashire (Primary); United Kingdom (Primary));
Hosking Partners LLP (England (Primary); Europe (Primary); European Developed Markets (Primary); Greater London (Primary); United Kingdom (Primary));
Oaktree Capital Management, L.P. (California (Primary); Los Angeles Area (Primary); </t>
    </r>
    <r>
      <rPr>
        <sz val="8"/>
        <color indexed="17"/>
        <rFont val="Arial"/>
        <family val="2"/>
      </rPr>
      <t>New York (Primary)</t>
    </r>
    <r>
      <rPr>
        <sz val="8"/>
        <rFont val="Arial"/>
        <family val="2"/>
      </rPr>
      <t xml:space="preserve">; </t>
    </r>
    <r>
      <rPr>
        <sz val="8"/>
        <color indexed="17"/>
        <rFont val="Arial"/>
        <family val="2"/>
      </rPr>
      <t>New York City Area (Primary)</t>
    </r>
    <r>
      <rPr>
        <sz val="8"/>
        <rFont val="Arial"/>
        <family val="2"/>
      </rPr>
      <t xml:space="preserve">;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West Coast (Primary); Africa / Middle East; Asia / Pacific; Asia / Pacific Developed Markets; Asia / Pacific Emerging Markets; Australia ; China ; Connecticut; Delaware; England; Europe; European Developed Markets; Far East; Finland; France; Germany; Greater London; Haryana; Hong Kong ; Houston Area; Ile-de-France; India ; Indian Sub-Continent; Ireland; Italy; Japan ; Korea, South ; Lower Saxony; Luxembourg; Midatlantic; Middle East; Milan; Netherlands; New South Wales; New York; New York City Area; Noord-Holland; Northeast; Santa Barbara Area; Shanghai Province; Singapore ; Southwest; Stamford Area; Texas; United Arab Emirates ; United Kingdom; Wilmington Area);
Ocm Luxembourg Castle Holdings S.à R.L. (Europe (Primary); European Developed Markets (Primary); Luxembourg (Primary));
Ocm Luxembourg Epf Iii Castle Holdings S.à R.L. (Europe (Primary); European Developed Markets (Primary); Luxembourg (Primary));
Schroder Investment Management Limited (England (Primary); Europe (Primary); European Developed Markets (Primary); Greater London (Primary); United Kingdom (Primary); Asia / Pacific; Asia / Pacific Developed Markets; Australia ; New South Wales)</t>
    </r>
  </si>
  <si>
    <t>Nordic Petroleum AS explores for and produces oil and gas in Canada. Its properties include the CHARD project, which comprises 29 gas wells and 31 sections covering an area of 81,000,000 square meters located in the Athabasca oil sands area; and the Carmangay/Skyway prospect that consists of approximately 7 sections covering 4,480 acres located in Canada. The company is based in Lysaker, Norway.</t>
  </si>
  <si>
    <t>Netoil Capital Ltd, an independent resource company, operates as an oil and gas exploration and production company in South America. It primarily focuses on acquiring oil and gas development and/or production assets with exploration upside in Colombia. The company was formerly known as J.P. Kenny Petroleum Limited and changed its name to Netoil Capital Ltd in April 2021. Netoil Capital Ltd was incorporated in 2013 and is based in London, the United Kingdom.</t>
  </si>
  <si>
    <t>Li &amp; Fung Limited, an investment holding company, engages in managing the supply chain for retailers and brands worldwide. The company operates through two segments, Services and Products. The Services segment provides supply chain solutions, including product design, raw materials procurement, production and quality control, warehouse management, and last-mile delivery to retail stores or end-consumers in footwear and apparel, fast-moving consumer goods, food and beverage, and healthcare industries. The Products segment is involved in the onshore wholesale business. The company also engages in the distribution of fireworks. In addition, the company provides design and marketing, export trading, transportation, sample production, management and consultancy, sourcing, management support, commission agent, logistics, trade-related credit, accounting, freight forwarding, packaging, storage and warehousing, and customs brokerage services. Further, it designs, sources, and delivers apparel, accessories, and household items. The company serves specialty stores, department stores, big box retailers, e-commerce companies, hypermarkets, off-price retailers, and clubs. It operates through a network of approximately 230 offices and 270 distribution centers. Li &amp; Fung Limited was founded in 1906 and is headquartered in Kowloon, Hong Kong. As of May 26, 2020, Li &amp; Fung Limited operates as a subsidiary of GLP China Holdings Limited.</t>
  </si>
  <si>
    <t>Accessories (Primary); Apparel (Primary); Apparel, Accessories and Luxury Goods (Primary); Consumer Discretionary (Primary); Consumer Durables and Apparel (Primary); Textiles, Apparel and Luxury Goods (Primary); Accounting Services; Accounting, Auditing and Taxation Services; Air Freight and Logistics; Air Freight and Logistics; Capital Goods; Commercial and Professional Services; Commercial Services and Supplies; Consulting Services; Consumer Staples; Diversified Financial Services; Diversified Financials; Diversified Support Services; Financials; Household and Personal Products; Household Products; Household Products; Industrials; Office Services and Supplies; Outsourced Business Services; Packaging and Labeling Services; Personal Products; Personal Products; Professional Services; Research and Consulting Services; Specialized Finance; Trading Companies and Distributors; Trading Companies and Distributors; Transportation; Warehousing and Storage</t>
  </si>
  <si>
    <t>Asia / Pacific (Primary); Asia / Pacific Developed Markets (Primary); Hong Kong  (Primary); Kowloon (Primary); New York; Northeast; United States and Canada; United States of America</t>
  </si>
  <si>
    <t>GLP China Holdings Limited, an investment holding company, operates in the logistics, fund management, solar energy, and internet data center businesses. It also engages in the property investment and management activities. The company was formerly known as Iowa China Offshore Holdings (Hong Kong) Limited and changed its name to GLP China Holdings Limited in May 2018. The company was founded in 2013 and is based in Central, Hong Kong. GLP China Holdings Limited is a subsidiary of GLP Pte. Ltd.</t>
  </si>
  <si>
    <t>Fung Holdings (1937) Limited
Fung Holdings (1937) Limited, through its subsidiaries, engages in trading, logistics, distribution, and retailing activities. Its trading activities include sourcing consumer goods with specialization in the supply chain management of time-sensitive goods through a global network for retailers and brands worldwide; and distribution activities include the design, sales and marketing, and distribution, as well as managing the supply chain for private labels, proprietary brands, and licensing of brands. The company’s logistics activities include warehousing, transport, repacking, customs brokerage, freight forwarding, hubbing, and consolidation services; and other services, which include supply chain analytics and value engineering work. Its retailing activities include retail stores and franchised outlets for apparel and accessories, luxury menswear, children's footwear, and children's and baby apparels and accessories in Asia and Europe. Fung Holdings (1937) Limited was formerly known as Li &amp; Fung Holdings (1937) Limited and changed its name to Fung Holdings (1937) Limited in July 2012. The company was founded in 1906 and is based in Kowloon, Hong Kong with offices and distribution centers in various countries across the Americas, Europe, Africa, and Asia. Fung Holdings (1937) Limited operates as a subsidiary of King Lun Holdings Limited.
Golden Step Ltd.
Golden Step Ltd. is based in Monrovia, Liberia.
HSBC Trustee (C.I.) Limited
HSBC Trustee (C.I.) Limited operates as a subsidiary of HSBC Private Bank (C.I.) Limited.</t>
  </si>
  <si>
    <t>Fung Holdings (1937) Limited (Asia / Pacific (Primary); Asia / Pacific Developed Markets (Primary); Hong Kong  (Primary); Kowloon (Primary));
Golden Step Ltd. (Africa / Middle East (Primary); Liberia (Primary); Sub-Saharan Africa (Primary));
HSBC Trustee (C.I.) Limited (Europe (Primary); European Developed Markets (Primary); Jersey (Primary))</t>
  </si>
  <si>
    <t xml:space="preserve">Collagen Solutions plc sources, develops, manufactures, and supplies medical grade collagen components and biomaterials for use in research, regenerative medicines, medical devices, and in-vitro diagnostics in Europe, the Middle East, Africa, North America, and Asia. It offers collagen soluble collagen, collagen powders, fibrillars, collagen gels, freeze dried collagen, and other products for use in orthopaedic, sports medicine, dental, wound care, cardiovascular, general, plastic, and reconstructive surgeries, as well as 3D cell culture research; Bovine Pericardium is used in bio-prosthetic heart valves, dural closures, bone and dental membranes, and surgical buttressing applications; and BSE-free bovine biomaterials. The company also provides product development and contract manufacturing services, including technology transfer and regulatory support services for collagen-based products. It serves pharmaceutical and medical device companies. Collagen Solutions plc was incorporated in 2013 and is based in London, the United Kingdom. As of October 19, 2020, Collagen Solutions plc operates as a subsidiary of Rosen's Diversified Inc.
</t>
  </si>
  <si>
    <t>Biotechnology (Primary); Biotechnology (Primary); Health Care (Primary); Pharmaceuticals, Biotechnology and Life Sciences (Primary); Protein and Genome Sequence Products (Primary); Pharmaceutical Contract Manufacturing Services; Pharmaceutical Research and Development; Pharmaceuticals; Pharmaceuticals</t>
  </si>
  <si>
    <t>Rosen's Diversified Inc., through its subsidiaries, provides beef products, agriculture products, pet food products, transportation services, and marketing services. It offers beef and beef products, such as steaks, ground beef, sausages and specialty meats, liver and corned beef, and boxed beef to foodservice and retail markets. The company also provides dog and cat food products; crop protection products; refrigerated transportation services to the fresh and frozen food industry; and marketing, public relations, product packaging, and design services. It offers its agriculture products through its distribution centers in the United States and internationally. Rosen's Diversified Inc. was founded in 1946 and is based in Fairmont, Minnesota.</t>
  </si>
  <si>
    <t>Great Lakes (Primary);
Mankato Area (Primary);
Minnesota (Primary);
United States and Canada (Primary);
United States of America (Primary)</t>
  </si>
  <si>
    <t>1615915 Alberta Ltd.
1615915 Alberta Ltd. was incorporated in 2011 and is based in Calgary, Canada.
Calculus Capital Limited
Calculus Capital Limited is a venture capital and private equity firm specializing in small and medium sized companies and investments in expansions, management buy-out or buy-in, acquisitions, financing generational change, pre-IPO finance, growth capital, early venture, emerging growth, mid venture and late venture. It does not invest in start-up businesses or overseas companies and early stage technology companies. The firm invests in established and mature small unquoted companies. It prefers to invest in media, energy, alternative energy, business and professionals services, digital marketing, household &amp; personal products, E-commerce, oil &amp; gas, renewables, software &amp; services, energy equipment and service, environmental technology, pharmaceuticals and biotechnology, restaurant and food services, shipping, specialist engineering, health and wellbeing, industrial, manufacturing, technology, technology hardware and equipment, telecommunication, traditional energy, support services, travel and leisure, healthcare, healthcare equipment and service, catering, and transportation sectors. The firm seeks to invest in companies based in United Kingdom. It seeks to invest between £2 million ($3.06 million) and £5 million ($7.66 million) in companies with positive EBITDA and sales less £50 million ($78.95 million) or less. The firm prefers to take a Board seat in its portfolio companies. The firm typically holds its investments for the period of four to five years on average. Calculus Capital Limited was founded in November 1999 and is based in London, United Kingdom.
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Rathbone Investment Management Limited
Rathbone Investment Management Limited is an asset management arm of Rathbone Brothers plc. It operates as a venture capital trust. The firm primarily provides its services to individuals. It also manages accounts for investment companies, pension and profit sharing plans, charitable organizations, corporations, and enterprise investment schemes. The firm manages separate client focused equity and fixed income portfolios. It also manages mutual funds for its clients. The firm invests in the public equity, fixed income, and alternative investments markets of the United Kingdom. It also invests in hedge fund of funds. The firm conducts in-house research to make its investments. Rathbone Investment Management Limited is based in London, United Kingdom with additional offices in Liverpool, United Kingdom; Bristol, United Kingdom; Bowness, United Kingdom; Cambridge, United Kingdom; Winchester, United Kingdom; Chichester, United Kingdom; Edinburgh, United Kingdom; Birmingham, United Kingdom; Glasgow, United Kingdom; Exeter, United Kingdom; Jersey, United Kingdom; Kendal, United Kingdom; Lymington, United Kingdom; and New Castle, United Kingdom. Rathbone Investment Management Limited operates as a subsidiary of Rathbone Brothers plc.
Seneca Partners Limited
Seneca Partners Limited is a private equity firm specializing in special situations investments. The firm considers investments in United Kingdom SMEs. It invests between £0.5 million (USD0.78 million) and £3 million (USD4.69 million). Seneca Partners Limited was founded in 2010 and is based in the Newton-Le-Willows, United Kingdom.</t>
  </si>
  <si>
    <t>1615915 Alberta Ltd. (Alberta (Primary); Canada (Primary); United States and Canada (Primary));
Calculus Capital Limited (Europe (Primary); European Developed Markets (Primary); United Kingdom (Primary));
Gresham House Asset Management Limited (Europe (Primary); European Developed Markets (Primary); United Kingdom (Primary); Dumfriesshire; England; Greater London; Oxfordshire; Perthshire; Scotland);
ISPartners Investment Solutions AG (Europe (Primary); European Developed Markets (Primary); Switzerland (Primary));
Rathbone Investment Management Limited (England (Primary); Europe (Primary); European Developed Markets (Primary); Greater London (Primary); United Kingdom (Primary); Cambridgeshire; Cumbria; Devon; Hampshire; Jersey; Merseyside; Tyne and Wear; West Sussex);
Seneca Partners Limited (Europe (Primary); European Developed Markets (Primary); United Kingdom (Primary))</t>
  </si>
  <si>
    <t>Sol Cuisine Ltd. manufactures and sells food products in North America. It offers veggie burgers, veggie breakfast patties, tofu, and other frozen and fresh meat products. The company was founded in 1980 and is headquartered in Mississauga, Canada. As of January 19, 2022, Sol Cuisine Ltd. operates as a subsidiary of PlantPlus Foods Canada Inc.</t>
  </si>
  <si>
    <t>Bread and Bakery Products (Primary); Consumer Staples (Primary); Food Products (Primary); Food, Beverage and Tobacco (Primary); Frozen Foods (Primary); Meat Products (Primary); Meats, Meat Processing And Meat Related Products (Primary); Packaged Foods and Meats (Primary); Packaged Frozen Meals (Primary)</t>
  </si>
  <si>
    <t>PlantPlus Foods Canada Inc. was incorporated in 2021 and is headquartered in Canada. PlantPlus Foods Canada Inc. operates as a subsidiary of PlantPlus Foods LLC.</t>
  </si>
  <si>
    <t>Canada (Primary);
United States and Canada (Primary)</t>
  </si>
  <si>
    <t>BDC Capital Inc.
BDC Capital Inc. is private equity and venture capital arm of the Business Development Bank of Canada specializing in direct and fund of funds investments. In direct investments, it specializes in subordinate, industry consolidation, recapitalization, bridge, and venture capital financing in seed stage, startup stage, middle market, later stage, mature, emerging growth, late venture, mid venture, small and medium sized businesses. It also does mezzanine investments. Its venture capital activities include investments in growth and transition capital, startup, early-mid-late ventures, and seed capital stage to pre-IPO financing, with a focus on early and development technology stage companies, expansion, late stage, and series A and series B investments. The firm seeks to invests in both venture and growth capital to women-led firms also. The firm offers a full spectrum of risk capital, from seed investments to transition capital. The firm seeks to invest in agriculture and food technologies, AI and machine learning, biotechnology, cleantech, cloud computing, commerce and consumer products, communication and media, computing and infrastructure, data and intelligence, devices, diagnostic, digital health, drugs, energy, and electrification ,enterprise platforms and applications, environmental and climate tech, environmental ,social and corporate governance(ESG).generalist, hardware, industrial products, industrial systems, information and communications technology, information technology, internet of things, life sciences, medical or health, mobility, logistic and supply chain, quantum, real estate and infrastructure, security, privacy and compliance, space and aerospace related industries. It seeks to invest in Canada, with a focus on Quebec, Ontario, British Columbia, Alberta, Saskatchewan, Manitoba and Atlantic. The firm invests as part of a syndicate either as lead, co-lead or follower, and it also makes co-investments. Within growth equity investments, it typically invests between $3 million and $35 million. It invests in companies with revenue more than C$10 million ($7.79 million) with positive EBITDA. The firm prefers to take minority stake in companies. It does not own more than 49% of an investee company's shares. The firm seeks Board representation of its investee companies. The firm prefers to exit its investments within a period of three years to five years. It follows various exit strategies including initial public offering, strategic sale, or in the case of companies with a strong recurring cash flow not wanting to sell or list their company, a leveraged management buyout. BDC Capital Inc. was incorporated in 1975 and is based in Montreal, Canada with additional offices in North America and Europe.
Export Development Canada
Export Development Canada provides trade knowledge, financial solutions, equity, insurance, and connections to Canadian companies to improve their business. Its solutions include access to working capital and financing; risk mitigation and insurance solutions that lower the risk of doing business abroad; knowledge to enable companies to make informed decisions; and relationships that connect Canadian companies to international companies. The company was founded in 1944 and is headquartered in Ottawa, Canada.
Investeco Capital Corp.
Investeco Capital Corp. is a private equity &amp; venture capital firm specializing in emerging growth, growth capital &amp; buyouts. The firm typically invests in environmental sector with a focus on alternative power, water technologies, organic and natural foods, and environmental/clean technologies sectors. It seeks to invest in private companies based in Caribean, United States &amp; Canada. The firm seeks to invest in companies with minimum revenues of $2 million. It prefers to have a board seat &amp; majority stake in the portfolio company. Investeco Capital Corp. was founded on January 22, 2003 and is based in Ontario, Canada.
Kirchner Asset Management
Kirchner Asset Management is a private equity and venture capital firm specializing in Middle Market, venture. The firm prefer to invest in companies based in North America, South America, Asia. The firm prefer to invest in Agriculture &amp; food, industrial, manufacturing, information &amp; communication technology, health &amp; life sciences, oil &amp; gas, financial services, real estate, business services sectors. Kirchner Asset Management  headquartered in United States.</t>
  </si>
  <si>
    <r>
      <t xml:space="preserve">BDC Capital Inc. (Canada (Primary); Quebec (Primary); United States and Canada (Primary); Alberta; British Columbia; </t>
    </r>
    <r>
      <rPr>
        <sz val="8"/>
        <color indexed="17"/>
        <rFont val="Arial"/>
        <family val="2"/>
      </rPr>
      <t>Canada</t>
    </r>
    <r>
      <rPr>
        <sz val="8"/>
        <rFont val="Arial"/>
        <family val="2"/>
      </rPr>
      <t xml:space="preserve">; England; Europe; European Developed Markets; Greater London; Ontario; </t>
    </r>
    <r>
      <rPr>
        <sz val="8"/>
        <color indexed="17"/>
        <rFont val="Arial"/>
        <family val="2"/>
      </rPr>
      <t>Quebec</t>
    </r>
    <r>
      <rPr>
        <sz val="8"/>
        <rFont val="Arial"/>
        <family val="2"/>
      </rPr>
      <t xml:space="preserve">; United Kingdom; </t>
    </r>
    <r>
      <rPr>
        <sz val="8"/>
        <color indexed="17"/>
        <rFont val="Arial"/>
        <family val="2"/>
      </rPr>
      <t>United States and Canada</t>
    </r>
    <r>
      <rPr>
        <sz val="8"/>
        <rFont val="Arial"/>
        <family val="2"/>
      </rPr>
      <t xml:space="preserve">);
Export Development Canada (Canada (Primary); Ontario (Primary); United States and Canada (Primary); </t>
    </r>
    <r>
      <rPr>
        <sz val="8"/>
        <color indexed="17"/>
        <rFont val="Arial"/>
        <family val="2"/>
      </rPr>
      <t>Alberta</t>
    </r>
    <r>
      <rPr>
        <sz val="8"/>
        <rFont val="Arial"/>
        <family val="2"/>
      </rPr>
      <t xml:space="preserve">;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t>
    </r>
    <r>
      <rPr>
        <sz val="8"/>
        <color indexed="17"/>
        <rFont val="Arial"/>
        <family val="2"/>
      </rPr>
      <t>United States and Canada</t>
    </r>
    <r>
      <rPr>
        <sz val="8"/>
        <rFont val="Arial"/>
        <family val="2"/>
      </rPr>
      <t>);
Investeco Capital Corp. (Canada (Primary); Ontario (Primary); United States and Canada (Primary));
Kirchner Asset Management (United States and Canada (Primary); United States of America (Primary));
Planted Power Inc (Canada (Primary); United States and Canada (Primary))</t>
    </r>
  </si>
  <si>
    <t>Isentia Group Limited provides media intelligence services to the public and private sector clients in Australia, New Zealand, Asia, and internationally. The company develops software-as-a-service platform, Mediaportal that provides services to the customers, such as analytics and multilingual capabilities; unmatched data set in terms of size and diversity of content; access to expert advice and support in event of crisis; and proprietary search algorithms to deliver accurate and relevant content. It offers social media insights and monitoring, customized quantitative and qualitative analysis services. The company provides media database, media release distribution, media monitoring, and media analysis services. The company was founded in 1982 and is based in Sydney, Australia. As of September 1, 2021, Isentia Group Limited operates as a subsidiary of Access Intelligence Plc.</t>
  </si>
  <si>
    <t>Access Intelligence Plc, together with its subsidiaries, provides software as a service products to blue-chip enterprises, communications agencies, public sector bodies, and not-for-profit organizations. The company’s Vuelio, which provides monitoring, insight, engagement and evaluation tools for politics, editorial and social media. It also provides ResponseSource, a network that connects journalists and influencers to the PR and communications industry; Isentia, a media monitoring, intelligence, and insights solution provider; and Pulsar, an audience intelligence and social listening platform. The company operates in the United Kingdom, North America, Australia and New Zealand, Asia, rest of Europe, and internationally. Access Intelligence Plc was incorporated in 2003 and is headquartered in London, the United Kingdom.</t>
  </si>
  <si>
    <t>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t>
  </si>
  <si>
    <t>Consumer Staples (Primary); Household and Personal Products (Primary); Personal Products (Primary); Personal Products (Primary); Asset Management and Custody Banks; Blank Checks; Capital Markets; Diversified Financials; Financials</t>
  </si>
  <si>
    <t>Private Investment Firm</t>
  </si>
  <si>
    <t>Anjac Health and Beauty Services provides contract development and manufacturing services for pharmaceuticals, medical devices, health and hygiene products, and beauty products. It engages in product development and analytical testing activities. The company was founded in 2008 and is based in Paris, France.</t>
  </si>
  <si>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 As of August 11, 2022, Epizyme, Inc. operates as a subsidiary of Ipsen Biopharmaceuticals, Inc..</t>
  </si>
  <si>
    <t>Discovery, Development, and Commercialization of Novel Epigenetic Therapies: 53.0 (100.0%)</t>
  </si>
  <si>
    <t>United States: 53.0 (100.0%)</t>
  </si>
  <si>
    <t>Ipsen Biopharmaceuticals, Inc. manufactures medicines in oncology, neuroscience, and rare diseases. It offers Onivyde irinotecan liposome injection for intravenous use; Somatuline lanreotide injection for subcutaneous use; Dysport abobotulinumtoxinA injection for intramuscular use; and Increlex mecasermin injection for subcutaneous use. Ipsen Biopharmaceuticals, Inc. was formerly known as Tercica, Inc. and changed its name to Ipsen Biopharmaceuticals, Inc. in October 2008. The company was founded in 1929 and is based in Basking Ridge, New Jersey with an additional office in Cambridge, Massachusetts. Ipsen Biopharmaceuticals, Inc. operates as a subsidiary of Ipsen Pharma SAS.</t>
  </si>
  <si>
    <t>New Jersey (Primary);
Northeast (Primary);
United States and Canada (Primary);
United States of America (Primary);
West Jersey Area (Primary)</t>
  </si>
  <si>
    <t>RP Management LLC engages in the acquisition of royalty interests in marketed and late stage development biopharmaceutical products. The company provides liquidity to royalty owners and assumes the future risks and rewards of ownership. Its portfolio comprises products in various therapeutic areas, including human immunodeficiency virus/acquired immune deficiency syndrome; rheumatoid arthritis, psoriatic arthritis, psoriasis, juvenile rheumatoid arthritis, and anti-TNF (gastrointestinal) Crohn's disease; diabetes; complicated skin and skin structure infections, bacteremia, and endocarditis; mantle cell lymphoma; cystic fibrosis; pharmacological stress agent for myocardial perfusion imaging; diabetic peripheral neuropathy, post herpetic neuralgia, onset seizures, and fibromyalgia; chronic kidney disease; pompe disease; cancer; male sexual dysfunction; B-cell lymphoma, multiple sclerosis, and lupus; rotavirus vaccine; multiple myeloma; osteoporosis; metastatic castration-resistant prostate cancer; acute myeloid leukemia; and anti-infectives. The company serves research institutions, inventors, and biotechnology and pharmaceutical companies. RP Management LLC was founded in 1996 and is based in New York, New York.</t>
  </si>
  <si>
    <t>New York (Primary);
New York City Area (Primary);
Northeast (Primary);
United States and Canada (Primary);
United States of America (Primary);
Europe;
European Developed Markets;
Switzerland</t>
  </si>
  <si>
    <t>exactEarth Ltd. provides maritime vessel data for ship tracking and maritime situational awareness solutions worldwide. It offers exactAIS, a data service that provides access to the automatic identification system (AIS) messages captured by the exactView satellite constellation; exactAIS Archive, which gives customers access to the satellite AIS historical data; and exactEarth ShipView, a web-based viewing tool that allows users to see all the ship positions. The company also provides exactAIS Geospatial Web Services that allows access to live and historical vessel data; exactAIS Density Maps, which delivers vessel pattern analysis by transforming AIS messages into individual geospatial data points; exactTrax that racks fishing boats and small commercial vessels; exactView RT, real-time global satellite-AIS service; and exactAIS Insight, which combines a robust analytics engine with the comprehensive vessel movement dataset. Its products are used in the defense and security, search and rescue, fleet management, financial services, oil and gas, logistics and supply chain, illegal fishing, global vessel monitoring, and environmental protection applications. The company was formerly known as COM DEV Space Systems Ltd. and changed its name to exactEarth Ltd. in June 2009. exactEarth Ltd. was incorporated in 2006 and is headquartered in Cambridge, Canada. As of November 30, 2021, exactEarth Ltd. operates as a subsidiary of Spire Global, Inc.</t>
  </si>
  <si>
    <t>Industrials (Primary); Marine Ports and Services (Primary); Transportation (Primary); Transportation Infrastructure (Primary); Alternative Carriers; Communication Services; Diversified Telecommunication Services; Satellite Communication Services; Telecommunication Services</t>
  </si>
  <si>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</si>
  <si>
    <t>Mutual Corporation designs, manufactures, sells, imports, and exports manufacturing equipment and automated packaging machines for pharmaceutical and cosmetic products primarily in Japan. The company offers packaging machines, including PTP packaging and strip packaging machines; cartoners; RSS code printing / inspection device, labelers, casers, overwrappers, cushioning material insertion machine, and corrugated board packaging machine. It also provides formulation machines consisting of container molding and filling sealing machine, liquid filler capper, tablet printing machine, liquid /powder filler, and emulsifying and dispersing machine. In addition, it also provides inspection /cleaning machines comprising operation status monitoring system, near-infrared heterogeneous tablet inspection device, PTP packaging &amp; foreign matter inspection machine, tablet printing/inspection machine ,pinhole detection machine for pharmaceutical and food industry, rubber stopper inspection machine, powder/granule foreign matter inspection machine, and rubber stopper washer, as well as provides diamond tool manufacturing equipment. In addition, Mutual Corporation designs and manufactures machines for facility lines; installs and runs adjustments for machines; imports and sells industrial-use diamonds; and provides maintenance services. The company was formerly known as Mutual Trading Co., Ltd. and changed its name to Mutual Corporation in April 1983. Mutual Corporation was founded in 1949 and is headquartered in Osaka, Japan. As of July 14, 2022, Mutual Corporation operates as a subsidiary of MS Co., Ltd.</t>
  </si>
  <si>
    <t>Capital Goods (Primary); Industrial Machinery (Primary); Industrials (Primary); Machinery (Primary); Packaging Machinery and Equipment (Primary); Packing Machines (Primary); Commercial and Professional Services; Commercial Services and Supplies; Diversified Support Services; Trading Companies and Distributors; Trading Companies and Distributors</t>
  </si>
  <si>
    <t>MS Co., Ltd. engages in the construction for buildings. The company was founded in 2001 and is based in Tokyo, Japan. MS Co., Ltd. operates as a subsidiary of Mirai Construction Co., Ltd.</t>
  </si>
  <si>
    <t>As of June 17, 2021, Redflex Holdings Limited operates as a subsidiary of Verra Mobility Corporation.</t>
  </si>
  <si>
    <t>Electronic Equipment and Instruments (Primary); Electronic Equipment, Instruments and Components (Primary); Information Technology (Primary); Security, Control, Surveillance and Detection Equipment (Primary); Technology Hardware and Equipment (Primary); Application Software; Software; Software and Services</t>
  </si>
  <si>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</si>
  <si>
    <t>Arizona (Primary);
Phoenix Area (Primary);
Southwest (Primary);
United States and Canada (Primary);
United States of America (Primary)</t>
  </si>
  <si>
    <t>Citicorp Nominees Pty Ltd
Citicorp Nominees Pty Ltd was incorporated in 1970 and is based in Sydney, Australia. Citicorp Nominees Pty Ltd operates as a subsidiary of Citigroup Pty Limited.
Coliseum Capital Management, LLC
Coliseum Capital Management, LLC is an employee owned hedge fund manager. It provides its services to Pooled investment vehicles and corporations. The firm manages separate client-focused portfolios. It invests in the public equity markets of the United States and Canada. The firm seeks to invest in the distressed and special situations. The firm launces and manages hedge funds for its clients. The firm employs a combination of fundamental and technical analysis to create its portfolios. Coliseum Capital Management, LLC was founded in 2005 and is based in Stamford, Connecticut with offices in New York, New York and Rowayton, Connecticut.
Debuscey Pty Ltd
Debuscey Pty Ltd was incorporated in 1980 and is based in Toorak, Australia.
Duke University
Duke University is an educational institution that offers undergraduate, graduate, and research programs in the fields of business, social sciences, science, law, and medicine. The schools of the university include Pratt School of Engineering, Duke Divinity School, School of Nursing, Fuqua School of Business, School of Humanities and Sciences, School of Law, Nicholas School of the Environment and Earth Sciences, and School of Medicine &amp; College of Allied Health. Duke University was founded in 1924 and is based in Durham, North Carolina. The university has endowment assets of $4337.4 
millions.
HSBC Custody Nominees (Australia) Limited
HSBC Custody Nominees (Australia) Limited was incorporated in 1986 and is based in Sydney, Australia. HSBC Custody Nominees (Australia) Limited operates as a subsidiary of HSBC Bank Australia Limited.
HSBC Custody Nominees (Australia) Limited - Goodman Securities Finance
HSBC Custody Nominees (Australia) Limited - Goodman Securities Finance is based in Australia.
Sandhurst Trustees Limited
Sandhurst Trustees Limited, together with its subsidiaries, manages investment and superannuation funds in Australia. The company also provides corporate trustee and custodial services; and personal trustee services, such as will writing, and administration of estate and perpetual trusts. In addition, it offers commercial loans to individuals, partnerships, companies, and discretionary trusts, as well as provides access to funeral bonds. The company was founded in 1888 and is based in Bendigo, Australia. Sandhurst Trustees Limited operates as a subsidiary of Bendigo and Adelaide Bank Limited.</t>
  </si>
  <si>
    <t>Blue Jade Pty. Ltd. (Asia / Pacific (Primary); Asia / Pacific Developed Markets (Primary); Australia  (Primary); Victoria (Primary));
Character Home Sales Pty Ltd. (Asia / Pacific (Primary); Asia / Pacific Developed Markets (Primary); Australia  (Primary); Victoria (Primary));
Citicorp Nominees Pty Ltd (Asia / Pacific (Primary); Asia / Pacific Developed Markets (Primary); Australia  (Primary); New South Wales (Primary); Victoria);
Coliseum Capital Management, LLC (Connecticut (Primary); Northeast (Primary); Stamford Area (Primary); United States and Canada (Primary); United States of America (Primary); New York);
Debuscey Pty Ltd (Asia / Pacific (Primary); Asia / Pacific Developed Markets (Primary); Australia  (Primary); Victoria (Primary));
Duke University (Midatlantic (Primary); North Carolina (Primary); Raleigh Area (Primary); United States and Canada (Primary); United States of America (Primary));
Edinwood Pty Ltd (Asia / Pacific (Primary); Asia / Pacific Developed Markets (Primary); Australia  (Primary));
Ho &amp; Associates International Pty Ltd (Asia / Pacific (Primary); Asia / Pacific Developed Markets (Primary); Australia  (Primary));
HSBC Custody Nominees (Australia) Limited (Asia / Pacific (Primary); Asia / Pacific Developed Markets (Primary); Australia  (Primary); New South Wales (Primary));
HSBC Custody Nominees (Australia) Limited - Goodman Securities Finance (Asia / Pacific (Primary); Asia / Pacific Developed Markets (Primary); Australia  (Primary));
Investaco Proprietary Limited (Asia / Pacific (Primary); Asia / Pacific Developed Markets (Primary); Australia  (Primary); Victoria (Primary));
J.P. Morgan Nominees Australia Limited, Investment Arm (Asia / Pacific (Primary); Asia / Pacific Developed Markets (Primary); Australia  (Primary));
O'connor Holdings Pty. Ltd. (Asia / Pacific (Primary); Asia / Pacific Developed Markets (Primary); Australia  (Primary); Victoria (Primary));
Sandhurst Trustees Limited (Asia / Pacific (Primary); Asia / Pacific Developed Markets (Primary); Australia  (Primary); Victoria (Primary); South Australia);
Vertex Bianca Nominees Pty Ltd (Asia / Pacific (Primary); Asia / Pacific Developed Markets (Primary); Australia  (Primary))</t>
  </si>
  <si>
    <t>Diurnal Group plc operates as a specialty pharma company worldwide. The company develops hormone therapeutics for the treatment of chronic endocrine conditions, including congenital adrenal hyperplasia, adrenal insufficiency, hypogonadism, and hypothyroidism. The company offers an oral formulation of hydrocortisone granules in capsules for the treatment of pediatric adrenal insufficiency. It also develops Chronocort, which completed Phase II clinical trials targeting congenital adrenal hyperplasia and adrenal insufficiency. The company’s early-stage pipeline products comprise Ditest, a native oral testosterone product, which has completed phase I clinical trial for the treatment of classical hypogonadism; siRNA, a short interfering RNA oligonucleotide therapy for patients suffering from adrenocorticotropin-dependent Cushing's syndrome; and T3 modified, a modified-release preparation of T3 (triiodothyronine) hormone for patients suffering from hypothyroidism. Diurnal Group plc was incorporated in 2015 and is headquartered in Cardiff, the United Kingdom. As of November 1, 2022, Diurnal Group plc operates as a subsidiary of Neurocrine Biosciences, Inc..</t>
  </si>
  <si>
    <t>Development and Supply of Novel Therapeutic Agents: 5.7 (100.0%)</t>
  </si>
  <si>
    <t>United Kingdom (UK): 1.7 (29.3%);
Rest of Europe: 3.4 (60.4%);
USA &amp; Rest of World: .6 (10.3%)</t>
  </si>
  <si>
    <t>Europe (Primary); European Developed Markets (Primary); South Glamorgan (Primary); United Kingdom (Primary); Wales (Primary)</t>
  </si>
  <si>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</si>
  <si>
    <t>Amati Global Investors Ltd.
Amati Global Investors Ltd. is a venture capital firm specializing in investments in mid venture and growth capital small and mid-sized companies quoted on both AIM and the LSE in London. It also prefers to invest in private businesses that can be exited through an Initial Public Offering (IPO) or a trade sale within a two year period and an AIM flotation or a trade sale will occur within 24 months. The firm manages venture capital trusts and mutual funds and invests in managed futures. It typically invests across all industry sectors with a focus on communications, consumer services, and oil and gas. It seeks to invest in United Kingdom listed companies. It typically invests between £0.5 million ($0.85 million) and £300 million ($465.38 million). The firm prefers to invest through equity, debt or convertible loan instruments in its portfolio companies. It seeks to exit from its portfolio companies within five years. The firm seeks board representation in its portfolio companies. Amati Global Investors Ltd. was founded in 2010 and is based in Edinburgh, United Kingdom with an additional office in London. Amati Global Investors Ltd. operates as a subsidiary of Amati Global Partners LLP.
Development Bank of Wales Plc
Development Bank of Wales Plc is a private equity and venture capital firm specializing in bridge financing, succession funding, short-term project finance, property development loan, micro loans, business loans or debt investments, development capital, expansion capital, management buyouts or employee buy-outs, management buy-ins, debt, corporate acquisitions, management succession, and equity/mezzanine investments in small and medium sized enterprises. The firm seeks to invest in start up/seed, early stage, mature, spin-out, Later-stage, and middle market companies. The firm prefers to invest in business services, B2B and B2C, engineering, electronics and optics, food and drink, energy and environment, healthcare, Industrial and manufacturing, ICT, television, musical instruments, films, software and services, leisure, life sciences, media and entertainment, medical technology/ devices, professional services, property, renewables, retail, new technology and innovative companies. It primarily invests in companies based in Wales, South west Wales, South east Wales, North Wales, or willing to relocate and Welsh small and medium-sized businesses based in Carmarthenshire, Neath Port Talbot, Pembrokeshire, and Swansea, Anglessey, Conwy, Denbighshire, Flintshire, Gwynedd, and Wrexham. The firm makes commercial investments from £0.001 milllion ($0.001) to £2 million ($3.3 million). Within startup and early stage finance it provides micro loans between £0.001 million ($0.001 million) - £0.05 million ($0.08 million), £0.05 million ($0.08 million) up to £2 million ($3.3 million) to tech ventures, and from £0.05 million ($0.08 million) upwards to established SMEs. Within the technology venture investments it makes, it invests between £50,000 ($0.08 million) to £2 million ($3.3 million) and can also invest in follow-on rounds up to £5 million ($8.23 million). Within development capital it seeks to invest in established SMEs from £0.05 million ($0.08 million) up to £2 million ($3.3 million) and invest in follow-on rounds up to £5 million. It prefers to invest in companies with turnover not greater than €50 million ($61.50 million), balance sheet total not greater than €43 million ($52.89 million), and with employees not greater than 250. It seeks to invest in companies with debt values between between £0.05 million ($0.08 million) and £2 million ($3.12 million). It issues mezzanine investments in the form of a loan repayable over a period of five years, with an option to exercise an equity shareholding in the portfolio company, upon the repayment of the loan. The firm also provides loans and micro loans to sole traders, partnerships, startups, and expanding companies. The loan is issued for a period of one to five years. It seeks to co- invest/syndicate in growth businesses with banks, venture capitalists, sector specific investors, venture capital houses, business angels, the public sector, and private individuals. It will also consider follow-on investment and additional working capital. Development Bank of Wales Plc was formed in 2001 and is based in Cardiff, United Kingdom with additional offices across Europe.
IP Group Plc (LSE:IPO)
IP Group Plc is a private equity and venture capital firm specializing in seed, early stage, start-up, incubation, growth capital, and mature financing. The firm also provides seed capital financing to spin out companies from the universities. It seeks to invest in the life sciences, physical sciences, energy &amp; renewables, medical equipment and supplies, healthcare, technology, cleantech, intellectual property, pharmaceuticals &amp; biotechnology, information technology &amp; communications, and chemicals &amp; materials. It also provides support for its university partners' intellectual property commercialization activities, as well as in the identification of intellectual property. It typically invests between £0.5 million ($0.75 million) and £1 million ($1.50 million) per investment. The firm prefers to takes equity positions in its portfolio companies. IP Group Plc was founded in 2001 and is based in London, United Kingdom with additional offices in Wilmington, Delaware; Hong Kong S.A.R., Hong Kong and Melbourne, Australia.
Polar Capital Holdings plc (AIM:POLR)
Polar Capital Holdings plc is a publicly owned investment manager. The firm provides its services to professional and institutional investors. It launches and manages equity and balanced mutual funds. The firm also launches and manages hedge funds for its clients. The firm invests in public equity markets across the globe. The firm typically invests in companies in technology, healthcare and financial sectors. Polar Capital Holdings plc was founded in December 2000 and is based in London, United Kingdom with an additional office in Tokyo, Japan.</t>
  </si>
  <si>
    <t>Amati Global Investors Ltd. (Europe (Primary); European Developed Markets (Primary); United Kingdom (Primary); England; Greater London);
Development Bank of Wales Plc (Europe (Primary); European Developed Markets (Primary); South Glamorgan (Primary); United Kingdom (Primary); Wales (Primary); Dyfed; England; Lancashire; Merseyside; Powys; Staffordshire);
IP Group Plc (LSE:IPO) (England (Primary); Europe (Primary); European Developed Markets (Primary); Greater London (Primary); United Kingdom (Primary); Asia / Pacific; Asia / Pacific Developed Markets; Australia ; Delaware; Hong Kong ; Midatlantic; United States and Canada; United States of America; Victoria; Wilmington Area);
Polar Capital Holdings plc (AIM:POLR) (England (Primary); Europe (Primary); European Developed Markets (Primary); Greater London (Primary); United Kingdom (Primary); Asia / Pacific; Asia / Pacific Developed Markets; Japan )</t>
  </si>
  <si>
    <t>IP Group Plc (LSE:IPO) (828.2); Polar Capital Holdings plc (AIM:POLR) (570.1)</t>
  </si>
  <si>
    <t xml:space="preserve">Think Childcare Group provides childcare services under the Nido brand in Australia. The company offers full or part-time care services for babies, toddlers, and young children. It owns and manages approximately 78 centers. The company was incorporated in 2019 and is based in Drummoyne, Australia. As of October 7, 2021, Think Childcare Group operates as a subsidiary of Foundation Early Learning Limited.
</t>
  </si>
  <si>
    <t>Child Day Care Services (Primary); Consumer Discretionary (Primary); Consumer Services (Primary); Diversified Consumer Services (Primary); Education Services (Primary); Specialty Educational Services (Primary)</t>
  </si>
  <si>
    <t xml:space="preserve">Foundation Early Learning Limited operates child care centers. The company was incorporated in 2014 and is based in Geebung, Australia. As per the transaction announced on May 1, 2018, Foundation Early Learning Limited operates as a subsidiary of Busy Bees Early Learning Australia Pty Ltd.
</t>
  </si>
  <si>
    <t>Stemline Therapeutics, Inc., a commercial-stage biopharmaceutical company, focuses on the discovery, acquisition, development, and commercialization of oncology therapeutics in the United States and Europe. The company offers ELZONRIS, a targeted therapy directed to the interleukin-3 receptor (CD123) for patients with blastic plasmacytoid dendritic cell neoplasm in adults, and in pediatric patients two years and older. It also developing CD123 that is in Phase I/II clinical trials for the treatment of chronic myelomonocytic leukemia and myelofibrosis, as well as acute myeloid leukemia and multiple myeloma in combination with other therapies. In addition, the company is developing SL-801, a novel oral small molecule reversible inhibitor of nuclear transport protein, which is in Phase I clinical trial for the treatment of solid and hematologic cancers; and SL-701, an immunotherapy that has completed Phase II clinical trials to treat brain cancer. Its preclinical pipeline products include SL-501, a CD123 targeted therapy; SL- 1001, an oral, selective small molecule RET kinase inhibitor targeting multiple oncology indications; and SL-901, a small molecule kinase inhibitor. Stemline Therapeutics, Inc. was founded in 2003 and is headquartered in New York, New York. As of June 10, 2020, Stemline Therapeutics, Inc. operates as a subsidiary of Berlin-Chemie AG.</t>
  </si>
  <si>
    <t>Berlin-Chemie AG develops, produces, and sells pharmaceutical products. It offers products for therapeutic areas, which include inflammatory diseases and pain; gastroenterology; neurology; diabetes; cardiovascular diseases; oncology; and viral diseases. The company produces solid dosage forms, such as tablets, film-coated tablets, and capsules; liquids that include solutions and drops; and suppositories, as well as solutions for infusion. It also provides consulting, co-marketing, and in-licensing services for office-based doctors and clinics. It serves customers through subsidiaries and representative offices primarily in in Central and Eastern Europe and the CIS region. The company was founded in 1890 and is based in Berlin, Germany with production sites in Adlershof and Britz, Germany. Berlin-Chemie AG operates as a subsidiary of A. Menarini Industrie Farmaceutiche Riunite Srl.</t>
  </si>
  <si>
    <t>Berlin (Primary);
Europe (Primary);
European Developed Markets (Primary);
Germany (Primary)</t>
  </si>
  <si>
    <t>XCD Energy Limited, together with its subsidiaries, engages in the acquisition and exploration of oil and gas properties. It holds 100% working interest in 13 National Petroleum Reserve of Alaska leases covering an area of approximately 149,590 acres on the north slope of Alaska. The company was formerly known as Entek Energy Limited and changed its name to XCD Energy Limited in August 2019. XCD Energy Limited was incorporated in 2004 and is based in West Perth, Australia. As of July 13, 2020, XCD Energy Limited operates as a subsidiary of 88 Energy Limited.</t>
  </si>
  <si>
    <t>Energy (Primary); Energy (Primary); Oil and Gas Exploration and Production (Primary); Oil, Gas and Consumable Fuels (Primary)</t>
  </si>
  <si>
    <t>88 Energy Limited explores for oil and gas properties in the United States. It primarily holds a 75% working interest in the Icewine project, which covers an area of approximately 193,000 acres located in North Slope of Alaska, the United States; 100% working interest in the Yukon project covering an area of approximately 38,681 acres situated in the Central North Slope of Alaska; 50% working interest in Peregrine project covering an area of approximately 195,373 acres located in the NPR-A region of the North Slope of Alaska; and 100% working interest in the Umiat Oil Field project covering an area of approximately 17,633 acres situated in the immediate south of Peregrine project North Slope of Alaska. The company was formerly known as Tangiers Petroleum Limited and changed its name to 88 Energy Limited in February 2015. 88 Energy Limited was incorporated in 1996 and is based in Subiaco, Australia.</t>
  </si>
  <si>
    <t>Benny Bind Pty. Limited
Benny Bind Pty. Limited was incorporated in 1994 and is based in Sutherland, Australia.
Boston Legal Services Pty Ltd
Boston Legal Services Pty Ltd was incorporated in 2008 and is based in Bridgetown, Australia.
Chelsea Investments (WA) Pty Ltd
Chelsea Investments (WA) Pty Ltd was incorporated in 2004 and is based in Subiaco, Australia.
Crying Rock Pty Ltd
Crying Rock Pty Ltd was incorporated in 2011 and is based in Perth, Australia.
Glenroyd Investment Pty Ltd
Glenroyd Investment Pty Ltd was incorporated in 2006 and is based in Perth, Australia.
Medserv Medical Couriers Pty Ltd
Medserv Medical Couriers Pty Ltd engages in the transportation of medical and health related goods for the health care industry. The company was incorporated in 2012 and is based in Nedlands, Australia.
Tevlo Pty Ltd
Tevlo Pty Ltd was incorporated in 1980 and is based in Subiaco, Australia.
Zerrin Investments Pty Ltd.
Zerrin Investments Pty Ltd. was incorporated in 2004 and is based in City Beach, Australia.</t>
  </si>
  <si>
    <t>Benny Bind Pty. Limited (Asia / Pacific (Primary); Asia / Pacific Developed Markets (Primary); Australia  (Primary); New South Wales (Primary));
Boston Legal Services Pty Ltd (Asia / Pacific (Primary); Asia / Pacific Developed Markets (Primary); Australia  (Primary); Western Australia (Primary));
Chelsea Investments (WA) Pty Ltd (Asia / Pacific (Primary); Asia / Pacific Developed Markets (Primary); Australia  (Primary); Western Australia (Primary));
Crying Rock Pty Ltd (Asia / Pacific (Primary); Asia / Pacific Developed Markets (Primary); Australia  (Primary); Western Australia (Primary));
Glenroyd Investment Pty Ltd (Asia / Pacific (Primary); Asia / Pacific Developed Markets (Primary); Australia  (Primary); Western Australia (Primary));
Medserv Medical Couriers Pty Ltd (Asia / Pacific (Primary); Asia / Pacific Developed Markets (Primary); Australia  (Primary); Western Australia (Primary));
Tevlo Pty Ltd (Asia / Pacific (Primary); Asia / Pacific Developed Markets (Primary); Australia  (Primary); Western Australia (Primary));
Zerrin Investments Pty Ltd. (Asia / Pacific (Primary); Asia / Pacific Developed Markets (Primary); Australia  (Primary); Western Australia (Primary))</t>
  </si>
  <si>
    <t>National Holdings Corporation, along with its subsidiaries, provides financial services such as retail brokerage and advisory services, investment banking, institutional sales and trading, equity research, financial planning, market making, tax preparation, and insurance to corporations, institutions, high net-worth, and retail investors in the United States. It offers retail brokerage and investment advisory services to individual, corporate, and institutional clients; investment banking, merger, acquisition, and advisory services to micro, small, and mid-cap high growth companies; and securities trading services. The company also provides fixed insurance products to their clients, including life insurance, disability insurance, long term care insurance, and fixed annuities; and mortgage brokering services. National Holdings Corporation was formerly known as Olympic Cascade Financial Corp. and changed its name to National Holdings Corporation in March 2006. The company was founded in 1947 and is headquartered in New York, New York with an additional office in d Boca Raton, Florida. As of February 24, 2021, National Holdings Corporation operates as a subsidiary of B. Riley Financial, Inc.</t>
  </si>
  <si>
    <t>Capital Markets (Primary); Diversified Financials (Primary); Financials (Primary); Investment Banking (Primary); Investment Banking and Brokerage (Primary); Merger and Acquisition Advisory Services (Primary); Private Placement Advisory Services (Primary); Securities and Commodities Markets Services (Primary); Security Brokers (Primary); Security Brokers and Dealers (Primary); Security Underwriting Services (Primary); Accounting Services; Accounting, Auditing and Taxation Services; Asset Management and Custody Banks; Banks; Casualty; Commercial and Professional Services; Disability Insurance; Industrials; Institutional Investment Advice; Insurance; Insurance; Insurance Brokers; Investment Advice; Life and Health Insurance; Life Insurance; Mortgage Brokers; Personal Investment Advice; Professional Services; Property and Casualty Insurance; Research and Consulting Services; Taxation Issues and Preparation; Thrifts and Mortgage Finance; Thrifts and Mortgage Finance</t>
  </si>
  <si>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</si>
  <si>
    <t>California (Primary);
Los Angeles Area (Primary);
United States and Canada (Primary);
United States of America (Primary);
West Coast (Primary);
Arizona;
Atlanta Area;
Brockton Area;
Charlotte Area;
Chicago Area;
Connecticut;
Dallas Area;
England;
Europe;
European Developed Markets;
Florida;
Georgia;
Great Lakes;
Greater London;
Houston Area;
Illinois;
Massachusetts;
Memphis Area;
Midatlantic;
New York;
New York City Area;
North Carolina;
Northeast;
Northern Virginia Area;
Palatine Area;
Phoenix Area;
San Francisco Area;
Southeast;
Southwest;
Stamford Area;
Tennessee;
Texas;
United Kingdom;
Virginia;
West Palm Beach Area</t>
  </si>
  <si>
    <t>Rockmore Capital, LLC is a principal investment firm and is based in New York City, New York.</t>
  </si>
  <si>
    <t>Hanil Networks Co., Ltd. provides contact center services in South Korea. It provides contact center services, which includes asset and system assistant service; Telebus system that offers integrated solutions, such as PBX, CTI, IVR, billboard, application and statistics, real-time monitoring, transcription, and automatic call distribution; and outsourcing services, including consulting, operation, educational consulting, training program, and dispatch services. The company also offers vIDC operational service consulting, server hosting, and colocation services, as well as SAP ERP solutions, and shipping and year-end settlement systems. In addition, it provides various IT products, including desktops, notebooks, workstations, servers, accessories, and storage and systems products. Further, the company offers Fortinet, a network security system; SecuWiz that provides secure VPN communication channel by applying SSL protocol, authentication, encryption technology, and tunneling technology; McAfee, a cybersecurity solution for businesses and individual users; and RAPID 7, which includes Nexpose and Metasploit system for vulnerabilities exposures-based IT risk management and vulnerability diagnosis solutions. Additionally, it offers PIOLINK and RUCKUS network solutions; Travel119, a travel portal that provides travel insurance information; and chatbot solutions. The company was founded in 1998 and is headquartered in Seoul, South Korea. Hanil Networks Co., Ltd. operates as a subsidiary of Hanil Holdings Co. Ltd. As of May 12, 2022, Hanil Networks Co., Ltd. operates as a subsidiary of UBASE INC..</t>
  </si>
  <si>
    <t>Segment Adjustment: .0 (.0%);
Service: 55.4 (57.3%);
IT Equipment Distribution: 41.3 (42.7%)</t>
  </si>
  <si>
    <t>South Korea: 96.6 (100.0%)</t>
  </si>
  <si>
    <t>Co-location/Data Centers (Primary); Information Technology (Primary); Infrastructure Services (Primary); Internet Services and Infrastructure (Primary); IT Services (Primary); Networking Services (Primary); Software and Services (Primary); Application Hosting Services; Application Service Providers (ASPs); Application Software; Communication Services; Electronic Equipment, Instruments and Components; Enterprise Resource Planning (ERP) Software; Enterprise Software; Information Technology (IT) Consulting; Interactive Media and Services; Interactive Media and Services; IT Consulting and Other Services; Media and Entertainment; Online Services; Security Software; Services Outsourcing; Software; Systems Software; Technology Distributors; Technology Hardware and Equipment; Technology Hardware and Equipment Distribution</t>
  </si>
  <si>
    <t>UBASE INC. operates as a outsourcing services company. The company owns and operates contact centers, field service centers, engineering services, sales marketing services, and human resource services. UBASE INC. was incorporated in 1998 and is based in Bucheon-si, South Korea.</t>
  </si>
  <si>
    <t>Hanil Holdings Co., Ltd. manufactures and sells construction materials in South Korea. The company provides cement; concrete admixture and organic add-ons for concrete; and cement paving, bulk, remitar, and remicon products. It also offers solutions, such as SAP ERP; and security solutions and security consulting services, as well as distributes IT products and systems. In addition, the company operates theme parks and nature-accommodating activity farms; trades in various resources products, such as coal, oil, and natural gas, as well as machinery and components. Further, it is involved in the logistics business, including freight transport and loading. The company was founded in 1961 and is headquartered in Seoul, South Korea.</t>
  </si>
  <si>
    <t xml:space="preserve">Höegh LNG Partners LP focuses on owning, operating, and acquiring floating storage and regasification units (FSRUs), liquefied natural gas (LNG) carriers, and other LNG infrastructure assets under long-term charters. As of March 31, 2022, it had a fleet of five FSRUs. Höegh LNG GP LLC is the general partner of the company. The company was incorporated in 2014 and is headquartered in Hamilton, Bermuda. As of September 23, 2022, Höegh LNG Partners LP operates as a subsidiary of Höegh LNG Holdings Ltd.
</t>
  </si>
  <si>
    <t>Energy (Primary); Energy (Primary); Energy Equipment and Services (Primary); Oil and Gas Equipment and Services (Primary)</t>
  </si>
  <si>
    <t>Bermuda (Primary); Caribbean (Primary); Latin America and Caribbean (Primary)</t>
  </si>
  <si>
    <t>Höegh LNG Holdings Ltd., together with its subsidiaries, provides floating energy solutions worldwide. The company operates through four segments: HMLP, Operations, Business Development, and Project Execution. It owns and operates floating LNG import terminals, floating storage and regasification units (FSRUs), and LNG carriers (LNGCs). The company also acquires FSRUs, LNGCs, and other LNG infrastructure assets under long-term charters. As of December 31, 2021, it operated a fleet of two LNG transportation vessels, and ten floating storage and regasification units. The company is also involved in the commercial and technical management; and business development and project execution activities, as well as corporate functions. In addition, it owns, operates, and manages ships. The company was incorporated in 2006 and is based in Oslo, Norway. Höegh LNG Holdings Ltd. operates as a subsidiary of Larus Holding Limited.</t>
  </si>
  <si>
    <t>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t>
  </si>
  <si>
    <t>Optical Sector: 55.6 (97.6%);
Leather Sector: 1.4 (2.4%)</t>
  </si>
  <si>
    <t>France: 4.3 (7.6%);
Italy: 31.1 (54.6%);
United States: 3.7 (6.5%);
Other: 17.8 (31.3%)</t>
  </si>
  <si>
    <t>Accessories (Primary); Apparel, Accessories and Luxury Goods (Primary); Consumer Discretionary (Primary); Consumer Durables and Apparel (Primary); Luggage (Primary); Luggage and Handbags (Primary); Textiles, Apparel and Luxury Goods (Primary); Travel Kits and Accessories (Primary); Apparel Retail; Containers and Packaging; Materials; Materials; Metal and Glass Containers; Plastic Packaging; Retailing; Specialty Retail</t>
  </si>
  <si>
    <t>Belluno (Primary); Europe (Primary); European Developed Markets (Primary); Italy (Primary); Veneto (Primary)</t>
  </si>
  <si>
    <t>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t>
  </si>
  <si>
    <t>Cl &amp; Gp S.R.L.
Cl &amp; Gp S.R.L. operates as a real estate development company. It provides real estate properties buying and selling. The company was incorporated in 1996 and is based in Pieve Di Cadore, Italy.
Sylt S.r.l.
Sylt S.r.l. is headquartered in Belluno, Italy.</t>
  </si>
  <si>
    <t>Cl &amp; Gp S.R.L. (Belluno (Primary); Europe (Primary); European Developed Markets (Primary); Italy (Primary); Veneto (Primary));
Sylt S.r.l. (Belluno (Primary); Europe (Primary); European Developed Markets (Primary); Italy (Primary); Veneto (Primary))</t>
  </si>
  <si>
    <t>Pandion Therapeutics, Inc., a clinical stage biopharmaceutical company, develops various therapeutics to address the unmet needs of patients suffering from autoimmune diseases. Its lead product candidate is PT101, an effector module comprising an engineered variant of wild-type interleukin-2 (IL-2) fused to a protein backbone that is in Phase 1a clinical trials for the treatment of various autoimmune and inflammatory diseases. The company’s other product candidates comprise PT627, a systemic PD-1 agonist that is in preclinical studies for the treatment of autoimmune diseases; PT001, a bifunctional molecule combining its PD-1 agonist effector with a tether module that binds to mucosal vascular addressing cell adhesion molecule (MAdCAM) to drive tissue-selective immunomodulation in the gastrointestinal tract; and PT002, a tethered bifunctional molecule that utilizes its IL-2 mutein effector module coupled with a MAdCAM-tether module to deliver the IL-2 mutein effector to the gastrointestinal tract where MAdCAM is expressed. It has a license and collaboration agreement with Astellas Pharma Inc. to discover and develop novel compounds for autoimmune diseases of the pancreas, including type 1 diabetes. The company was formerly known as Immunotolerance, Inc. and changed its name to Pandion Therapeutics, Inc. in June 2017. Pandion Therapeutics, Inc. was incorporated in 2016 and is headquartered in Watertown, Massachusetts. As of April 1, 2021, Pandion Therapeutics, Inc. operates as a subsidiary of Merck Sharp &amp; Dohme Corp.</t>
  </si>
  <si>
    <t>Biotechnology (Primary); Biotechnology (Primary); Health Care (Primary); Pharmaceuticals, Biotechnology and Life Sciences (Primary); Gastrointestinal Drugs; Pharmaceutical Products; Pharmaceuticals; Pharmaceuticals</t>
  </si>
  <si>
    <t>Merck Sharp &amp; Dohme Corp. manufactures and distributes vaccines, prescription products, oncology products, consumer products, animal health products, and biologic therapies for customers worldwide. The company offers injections, inhalation powders, inhalation aerosols, tablets, oral solutions for oral use, capsules, creams, lotions, ointments, implants, chewable tablets, nasal sprays, transdermal infusion systems, etonogestrel/ethinyl estradiol vaginal rings, oral granules, and suspensions. It sells its products through authorized distributors. Merck Sharp &amp; Dohme Corp. was formerly known as Schering Corporation. The company was founded in 1891 and is based in Kenilworth, New Jersey. Merck Sharp &amp; Dohme Corp. operates as a subsidiary of Merck &amp; Co., Inc.</t>
  </si>
  <si>
    <t>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t>
  </si>
  <si>
    <t>Alternative Carriers (Primary); Broadband Telecommunications Services (Primary); Communication Services (Primary); Digital Telecommunications Services (Primary); Diversified Telecommunication Services (Primary); Fiber Telecommunications Services (Primary); Telecommunication Services (Primary); Virtual Private Network Services (VPN) (Primary); Co-location/Data Centers; Information Technology; Information Technology (IT) Consulting; Infrastructure Services; Internet Services and Infrastructure; IT Consulting and Other Services; IT Services; Networking Services; Software and Services</t>
  </si>
  <si>
    <t>Marbles S.r.l. is based in Milan, Italy.</t>
  </si>
  <si>
    <t>Global Emerging Markets is a private equity firm specializing in mezzanine, middle market, late stage, PIPEs, leveraged buyout and management buyout. The firm also seeks to invest in corporate divestitures, family founder recap or sale, and small and middle market transactions. The firm is sector agnostic. It seeks to invest in emerging markets in over 40 countries. The firm prefers to invest in companies having revenue between $3 million to $20 million. The firm seeks to take majority and minority stake in public and private companies. It prefers to take control or minority interests, via preferred stock or convertibles, by making direct investments. It occasionally sits on the investment committee of its regional funds. Global Emerging Markets was founded in 1991 and is based in New York, New York with additional offices in Luxembourg, Los Angeles, California; Paris, France; Nassau, Bahamas and Beverly Hills, California.</t>
  </si>
  <si>
    <t>New York (Primary);
New York City Area (Primary);
Northeast (Primary);
United States and Canada (Primary);
United States of America (Primary);
Bahamas, The;
California;
Caribbean;
Europe;
European Developed Markets;
France;
Ile-de-France;
Latin America and Caribbean;
Los Angeles Area;
Luxembourg;
West Coast</t>
  </si>
  <si>
    <t>Portola Pharmaceuticals, Inc. operates as a biopharmaceutical company that develops and commercializes novel therapeutics in the areas of thrombosis and other hematologic disorders and inflammation in Europe and the United States. It produces Andexxa, an antidote for the treatment of rivaroxaban and apixaban under the Ondexxya brand; Bevyxxa (betrixaban), an oral, once-daily Factor Xa inhibitor for the prevention of venous thromboembolism in adult patients for an acute medical illness; cerdulatinib, an investigational oral, dual spleen tyrosine kinase; and Janus kinases inhibitor for the treatment of hematologic cancers. The company was incorporated in 2003 and is based in South San Francisco, California. As of July 1, 2020, Portola Pharmaceuticals, Inc. operates as a subsidiary of Alexion Pharmaceuticals, Inc.</t>
  </si>
  <si>
    <t>Biotechnology (Primary); Biotechnology (Primary); Health Care (Primary); Pharmaceuticals, Biotechnology and Life Sciences (Primary); Anti-infective Drugs; Hematologic Drugs; Oncology Drugs; Pharmaceutical Products; Pharmaceuticals; Pharmaceuticals</t>
  </si>
  <si>
    <t>ResApp Health Limited develops digital healthcare solutions to assist doctors and allow patients to diagnose and manage respiratory disease. The company offers ResAppDx, a smartphone-based acute respiratory disease diagnostic test; and SleepCheckRx, a smartphone application for at-home sleep apnoea screening. Its technology uses mathematical features for the diagnosis of pneumonia, asthma, and chronic obstructive pulmonary disease. The company was formerly known as Narhex Life Sciences Limited. ResApp Health Limited was incorporated in 2000 and is headquartered in Brisbane, Australia. As of September 15, 2022, ResApp Health Limited operates as a subsidiary of Pfizer Australia Holdings Pty Limited.</t>
  </si>
  <si>
    <t>Medical Technology: 2.6 (100.0%)</t>
  </si>
  <si>
    <t>Australia: 2.6 (100.0%)</t>
  </si>
  <si>
    <t>Health Care (Primary); Health Care Equipment and Services (Primary); Health Care Technology (Primary); Health Care Technology (Primary); Healthcare Industry Software (Primary); Application Software; Information Technology; Personal Mobile Applications; Software; Software and Services</t>
  </si>
  <si>
    <t>Pfizer Australia Holdings Pty Limited, together with its subsidiaries, engages in manufacturing, marketing, and selling pharmaceutical products in Australia. The company was incorporated in 2004 and is based in Sydney, Australia. Pfizer Australia Holdings Pty Limited operates as a subsidiary of Pfizer Inc.</t>
  </si>
  <si>
    <t xml:space="preserve">Scientific Learning Corporation, an education company, develops, distributes, and licenses technology that accelerates learning by enhancing the processing efficiency of the brain. Its flagship Fast ForWord, a Web-based product, comprises Fast ForWord Language for elementary learners and Fast ForWord Literacy for adolescent learners that build foundational reading and language skills to help districts move below grade level learners to learn in the general classroom, and Fast ForWord Reading, which builds learning capacity through developing cognitive skills using exercises focusing on phonemic awareness, phonics and decoding, spelling, vocabulary, fluency, and comprehension. The company also provides Reading Assistant that offers a one-on-one reading tutor for learners; ResultsNow!, an online hosting and support solution for its Fast ForWord and Reading Assistant products; and BrainPro services targeted at learners who are below grade level. In addition, it offers on-site product training, technical installation, implementation management, consulting, and Web-based synchronous and asynchronous professional development services; and software technical update releases, as well as extensive telephone, email, and chat support services. The company offers learning solutions primarily to educational institutions, speech and language clinics, learning centers, and parents. Scientific Learning Corporation was founded in 1995 and is headquartered in Oakland, California. As of September 14, 2020, Scientific Learning Corporation operates as a subsidiary of Carnegie Learning, Inc.
</t>
  </si>
  <si>
    <t>Application Software (Primary); Information Technology (Primary); Software (Primary); Software and Services (Primary); IT Consulting and Other Services; IT Services</t>
  </si>
  <si>
    <t>California (Primary); Oakland Area (Primary); United States and Canada (Primary); United States of America (Primary); West Coast (Primary)</t>
  </si>
  <si>
    <t>Carnegie Learning, Inc. publishes research-based mathematics textbooks and Web-based software tools for middle school and high school students aligned to the Common Core State Standards in the United States. Its learning solutions include student and teacher worktext materials for grades 6-12; MATHia software for students in grades 6-8 that builds on personalized learning tasks; digitalACE, an iPad-based application that features mathematics content for Grades 6–12; and Cognitive Tutor software for students in grades 9-12 that provides students with a personalized learning path, including customized feedback, on-demand hints, and prompts to scaffold instruction and ensure the student mastery of critical math skills. The company’s learning solutions also comprise middle school and high school curricula, including textbooks and Web-based software for grades 6-12 that provide formative assessments and relevant problem-centered activities to develop mathematical reasoning and sense making skills, as well as technology to personalize learning. In addition, it offers professional development solutions that include implementation, math content, and leadership support services to educators and leaders for grades K-12. Carnegie Learning, Inc. was formerly known as Carnegie Learning Partners, Inc. The company was founded in 1997 and is based in Pittsburgh, Pennsylvania.</t>
  </si>
  <si>
    <t>Great Lakes (Primary);
Pennsylvania (Primary);
Pittsburgh Area (Primary);
United States and Canada (Primary);
United States of America (Primary)</t>
  </si>
  <si>
    <t>Foshan Huaxin Packaging Co., Ltd. researches, develops, produces, and sells coated ivory boards, chemicals for paper making, and color printing products in the People’s Republic of China. It offers ivory board, which is used in various fields, such as cigarette packaging, food packaging, medicine packaging, cosmetic packaging, and living supplies packaging; carboxylic butadiene-styrene latex, styrene-acrylic latex, and calcium carbonate products for the paper making industry; and color printing products, including color boxes, various labels, barcode printing, brochures, books, and periodicals for use in terminal consumption industry. The company is based in Foshan, the People’s Republic of China. Foshan Huaxin Packaging Co., Ltd. is a subsidiary of Foshan Huaxin Development Co., Ltd. As of July 20, 2021, Foshan Huaxin Packaging Co., Ltd. operates as a subsidiary of Guangdong Guanhao High-Tech Co., Ltd.</t>
  </si>
  <si>
    <t>Materials (Primary); Materials (Primary); Paper and Forest Products (Primary); Paper Manufacturing (Primary); Paper Products (Primary); Book Printing; Chemicals; Commercial and Professional Services; Commercial Printing; Commercial Services and Supplies; Commodity Chemicals; Containers and Packaging; Converted Paper And Paperboard Products; Die-Cut Paper and Paperboard Products; Die-Cut Paper, Paperboard And Cardboard; Industrials; Metal and Glass Containers; Paper Packaging; Plastic and Synthetic Resins; Plastic Packaging; Printing Services; Publication Printing</t>
  </si>
  <si>
    <t>Guangdong Guanhao High-Tech Co., Ltd. produces and sells paper products in China. It offers carbonless copy papers, white cardboards, thermal papers, self-adhesive label materials, and thermal sublimation transfer papers, -based thermal materials, and other products that are used in the logistics, medicine, daily chemical, food and wine, textiles, porcelain, building materials, other variable information labels, digital printing, taxation, postal, banking, commerce, and other fields under the Guanhao and Haozheng brand names. It exports its products to the United States, Europe, Southeast Asia, and other regions. The company was formerly known as Zhanjiang Guanhao Paper Industrial Co., Ltd. and changed its name to Guangdong Guanhao High-Tech Co., Ltd. in July 1999. Guangdong Guanhao High-Tech Co., Ltd. was founded in 1993 and is based in Zhanjiang, China.</t>
  </si>
  <si>
    <t>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As of June 16, 2020, IndigoVision Group plc operates as a subsidiary of Motorola Solutions, Inc.</t>
  </si>
  <si>
    <t>Electronic Equipment and Instruments (Primary); Electronic Equipment, Instruments and Components (Primary); Information Technology (Primary); Security, Control, Surveillance and Detection Equipment (Primary); Technology Hardware and Equipment (Primary); Consumer Discretionary; Consumer Durables and Apparel; Consumer Electronics; Electronic Component Receivers; Electronic Component Transceivers; Electronic Components; Electronic Components; Household Durables; Security and Alarm Systems; Security Cameras; Security Software; Software; Software and Services; Systems Software</t>
  </si>
  <si>
    <t>Europe (Primary); European Developed Markets (Primary); United Kingdom (Primary)</t>
  </si>
  <si>
    <r>
      <t xml:space="preserve">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
</t>
    </r>
    <r>
      <rPr>
        <sz val="8"/>
        <color indexed="17"/>
        <rFont val="Arial"/>
        <family val="2"/>
      </rPr>
      <t>Designs and mfg. mobile comm. equip.</t>
    </r>
  </si>
  <si>
    <r>
      <t>Carol Stream Area (Primary)</t>
    </r>
    <r>
      <rPr>
        <sz val="8"/>
        <color indexed="8"/>
        <rFont val="Arial"/>
        <family val="2"/>
      </rPr>
      <t xml:space="preserve">;
Chicago Area (Primary);
Great Lakes (Primary);
</t>
    </r>
    <r>
      <rPr>
        <sz val="8"/>
        <color indexed="17"/>
        <rFont val="Arial"/>
        <family val="2"/>
      </rPr>
      <t>Great Lakes (Primary)</t>
    </r>
    <r>
      <rPr>
        <sz val="8"/>
        <color indexed="8"/>
        <rFont val="Arial"/>
        <family val="2"/>
      </rPr>
      <t xml:space="preserve">;
Illinois (Primary);
</t>
    </r>
    <r>
      <rPr>
        <sz val="8"/>
        <color indexed="17"/>
        <rFont val="Arial"/>
        <family val="2"/>
      </rPr>
      <t>Illinois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Berlin;
Europe;
European Developed Markets;
Germany</t>
    </r>
  </si>
  <si>
    <t>Archon Capital Management LLC
Archon Capital Management LLC is an employee owned hedge fund sponsor. The firm primarily provides its services to pooled investment vehicles. It invests in the public equity and fixed income markets. The firm invests in stocks of small and medium capitalization companies employing growth at reasonable price approach to make its investments. It also employs long/short strategy to make its investments. The firm employs fundamental analysis with bottom up stock picking approach to make its investments. It employs a combination of in-house and external research to support its investments. Archon Capital Management LLC was founded in January, 2004 and is based in Seattle, Washington.
Colston Trustees Limited
Colston Trustees Limited provides trustee services for SIPP and 100 SSAS products. The company was incorporated in 2009 and is based in Bristol, United Kingdom. As of April 30, 2019, Colston Trustees Limited operates as a subsidiary of Curtis Banks Limited.
Peter Gyllenhammar AB
Peter Gyllenhammar AB is a principal investment firm. It invests from its personal capital. The firm invests in primarily in small companies within the industry sector. It usually takes a majority position and takes an active hands-on roll. The firm also invests in financial instruments and real estate. It was previously known as Bronsstädet AB and changed its name to Peter Gyllehammar AB on January 31, 2015. Peter Gyllenhammar AB was founded in 2001, and is based in Stockholm, Sweden.
VT Sorbus Vector OEIC
VT Sorbus Vector OEIC is based in the United Kingdom.</t>
  </si>
  <si>
    <t>Archon Capital Management LLC (Seattle Area (Primary); United States and Canada (Primary); United States of America (Primary); Washington (Primary); West Coast (Primary));
Colston Trustees Limited (Europe (Primary); European Developed Markets (Primary); United Kingdom (Primary));
Peter Gyllenhammar AB (Europe (Primary); European Developed Markets (Primary); Stockholm County (Primary); Sweden (Primary));
VT Sorbus Vector OEIC (Europe (Primary); European Developed Markets (Primary); United Kingdom (Primary))</t>
  </si>
  <si>
    <t>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t>
  </si>
  <si>
    <t>Data Processing and Outsourced Services (Primary); Information Technology (Primary); Internet Merchant Services (Primary); IT Services (Primary); Payment Service Providers and Gateways (Primary); Software and Services (Primary); Application Software; Industry Specific Electronics; Information Technology (IT) Consulting; IT Consulting and Other Services; Software; Technology Hardware and Equipment; Technology Hardware, Storage and Peripherals; Technology Hardware, Storage and Peripherals</t>
  </si>
  <si>
    <t>England (Primary); Europe (Primary); European Developed Markets (Primary); Hampshire (Primary); United Kingdom (Primary); Surrey</t>
  </si>
  <si>
    <t>Inform Information Systems Ltd provides software solutions called fuelspricing which provides price management solutions for fuel distributors. The company was founded in 1990 and is headquartered in Maidenhead, United Kingdom. As of July 5, 2018, Inform Information Systems, Ltd operates as a subsidiary of Professional DataSolutions, Inc.</t>
  </si>
  <si>
    <t>Berkshire (Primary);
England (Primary);
Europe (Primary);
European Developed Markets (Primary);
United Kingdom (Primary)</t>
  </si>
  <si>
    <t>Downing LLP
Downing LLP is a privately owned investment manager. offers management of tax efficient investment products for investors in the United Kingdom. It manages venture capital trusts, enterprise investment schemes, inheritance tax mitigation funds, business premises renovation allowance schemes, and an open ended investment company. The company accommodates investments across a range of sectors, including pubs, health clubs, and children's nurseries. The Company invest in Energy &amp; Infrastructure, Development Capital, Property Lending, Ventures and Downing Fund Managers. The company was formerly known as Downing Corporate Finance Limited and changed its name to Downing LLP in January 2011. The company was founded in 1986 and is based in London, United Kingdom.
Ennismore Fund Management Limited
Ennismore Fund Management Limited is a privately owned investment manager. The firm launches and manages equity mutual funds. It also launches and manages hedge funds for its clients. The firm invests in the public equity markets of Europe. It invests in stocks of small-cap and mid-cap companies. The firm was formerly known as Ennismore Fund Managers Limited. Ennismore Fund Management Limited was founded in July, 1998 and is based in London, United Kingdom.
Harwood Capital LLP
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t>
  </si>
  <si>
    <t>Downing LLP (England (Primary); Europe (Primary); European Developed Markets (Primary); Greater London (Primary); United Kingdom (Primary));
Ennismore Fund Management Limited (England (Primary); Europe (Primary); European Developed Markets (Primary); Greater London (Primary); United Kingdom (Primary));
Harwood Capital LLP (England (Primary); Europe (Primary); European Developed Markets (Primary); Greater London (Primary); United Kingdom (Primary))</t>
  </si>
  <si>
    <t>Oklo Resources Limited engages in the acquisition, exploration, and development of mineral properties in the Republic of Mali. It primarily explores for gold deposits. The company’s flagship project is the Dandoko project covering an area of 134 square kilometers located to the east of the prolific Senegal-Mali Shear Zone. Oklo Resources Limited was incorporated in 2006 and is based in Sydney, Australia. As of September 8, 2022, Oklo Resources Limited operates as a subsidiary of B2Gold Corp..</t>
  </si>
  <si>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</si>
  <si>
    <t xml:space="preserve">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t>
  </si>
  <si>
    <t>Commercial and Professional Services (Primary); Industrials (Primary); Professional Services (Primary); Research and Consulting Services (Primary); Commercial Design Services; Commercial Printing; Commercial Services and Supplies; Communication Services; Diversified Support Services; Graphic Design; Information Technology; Information Technology (IT) Consulting; IT Consulting and Other Services; IT Services; Media; Media and Entertainment; Printing Services; Publishing; Services Outsourcing; Software and Services; Technical and Creative Writing Services; Web Design</t>
  </si>
  <si>
    <t>Chicago Area (Primary); Great Lakes (Primary); Illinois (Primary); United States and Canada (Primary); United States of America (Primary); Fox Valley Area</t>
  </si>
  <si>
    <t>HH Global Limited provides global outsourcing marketing execution services to various brands. It offers customer experience, content development, integration, and retail orchestration; and print, POS, packaging, and promotional product procurement services. The company was formerly known as H H Associates (Holdings) Limited and changed its name to HH Global Limited in February 2013. HH Global Limited was founded in 1991 and is based in Leatherhead, United Kingdom with additional offices in Barcelona, Spain; Brussels, Belgium; Delhi, India; Istanbul, Turkey; Toronto, Canada; Chicago, Illinois; and internationally.</t>
  </si>
  <si>
    <t>England (Primary);
Europe (Primary);
European Developed Markets (Primary);
Surrey (Primary);
United Kingdom (Primary);
Greater London</t>
  </si>
  <si>
    <t>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t>
  </si>
  <si>
    <t>Chemicals (Primary); Commodity Chemicals (Primary); Materials (Primary); Materials (Primary); Industrial Coatings; Paints, Varnishes, and Lacquers; Specialty Chemicals</t>
  </si>
  <si>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</si>
  <si>
    <t>Great Lakes (Primary);
Pennsylvania (Primary);
Pittsburgh Area (Primary);
United States and Canada (Primary);
United States of America (Primary);
Alabama;
Huntsville Area;
Southeast</t>
  </si>
  <si>
    <t>Elo Mutual Pension Insurance Company
Elo Mutual Pension Insurance Company operates as a pension insurance company in Finland. The company manages statutory pension provision for employees in its client companies and self-employed persons. It offers TyEL insurance for employers; YEL insurance for self-employed persons; and pension and rehabilitation products for private individuals, as well as engages in the investment operations. The company also provides commercial and residential property rental services; and corporate financing services. Elo Mutual Pension Insurance Company was founded in 2014 and is based in Espoo, Finland.
Ilmarinen Mutual Pension Insurance Company
Ilmarinen Mutual Pension Insurance Company provides statutory employees’ and self-employed persons’ pension insurance for employers and entrepreneurs operating in Finland. The company was founded in 1961 and is based in Helsinki, Finland.
Keskinäinen työeläkevakuutusyhtiö Varma
Keskinäinen työeläkevakuutusyhtiö Varma provides pension insurance services in Finland. It offers earnings-related pension insurance plans for private entrepreneurs and employees. The company also provides work ability management services; vocational rehabilitation; and corporate financing services. In addition, it invests in, develops, leases, and manages apartments; and invests in fixed income securities, equities, and hedge funds. The company was formerly known as Varma-Sampo Mutual Pension Insurance Company and changed its name to Keskinäinen työeläkevakuutusyhtiö Varma in December 2003. Keskinäinen työeläkevakuutusyhtiö Varma was incorporated in 1983 and is headquartered in Helsinki, Finland.
Keskinäinen Vakuutusyhtiö Kaleva
Kaleva Mutual Insurance Company provides life and accident insurance products and services. It offers life assurance insurance, accident insurance for adults and children, optimi insurance, large insurance, continuous high insurance, death insurance, ordinary life insurance, and dual security insurance. The company was founded in 1874 and is based in Helsinki, Finland.
Mandatum Henkivakuutusosakeyhtiö
Mandatum Henkivakuutusosakeyhtiö provides life insurance services to private and corporate customers in Finland. It also offers provides asset management, remuneration and personal insurance services. In addition, the company offers reward consulting services and personnel fund management services to companies and organizations; and pension services to companies and pension funds, as well as housing and property services. Mandatum Henkivakuutusosakeyhtiö was incorporated in 1986 and is based in Helsinki, Finland. Mandatum Henkivakuutusosakeyhtiö is a subsidiary of Mandatum Holding Ltd.
Nordea Funds AB
Nordea Investment Fund Company Finland Ltd is a privately owned investment manager. The firm launches and manages equity, fixed income, and balanced mutual funds and hedge funds for its clients. It invests in the public equity and fixed income markets. The firm is based in Helsinki, Finland. Nordea Funds Ltd operates as a subsidiary of Nordea Bank AB (publ).
Nordea Nordic Small Cap Fund
Nordea Nordic Small Cap Fund is an open-ended equity mutual fund launched by Nordea Funds Ltd. The fund is managed by Nordea Investment Management AB. It invests in the public equity markets of Nordic countries such as Sweden, Finland, Denmark, and Norway. The fund invests in stocks of companies operating across diversified sectors. It primarily makes its investments in value stocks of small-cap and mid-cap companies. The fund benchmarks the performance of its portfolio against the Carnegie Nordic small cap Index. It conducts in-house research to make its investments. Nordea Nordic Small Cap Fund was formed on June 4, 1998 and is domiciled in Sweden.
Oras Invest Oy
Oras Invest Oy operates as an industrial holding company that focuses on owning and developing industrial companies. The company manufactures and supplies sanitary fittings in the Nordics and Continental Europe. Its products, include wash basin faucets, bidet faucets, urinals, shower faucets, bath faucets, kitchen faucets, shower sets, garden valves, and washing machine valves; and accessories, such as couplings, spouts, assist handles, shower accessories, tools, other accessories, design faucets, touchless faucets, thermostatic faucets, pressostatic faucets, single lever faucets, concealed faucets, faucet combinations, water saving faucets, and health and care faucets for kitchen, bathroom, utility room, and garden. The company was founded in 1945 and is based in Rauma, Finland with an additional office in Helsinki, Finland.
Seligson &amp; Co Fund Management Company Plc
Seligson &amp; Co Fund Management Company Plc is a privately owned investment manager. The firm provides its services to individuals and institutional investors. It launches and manages equity and fixed income mutual funds for its clients. The firm invests in the public equity and fixed income markets across the globe. Seligson &amp; Co Fund Management Company Plc was founded in 1997 and is based in Helsinki, Finland.
Seligson &amp; Co Phoebus
Seligson &amp; Co Phoebus is an open-ended equity mutual fund launched and managed by Seligson &amp; Co Fund Management Company Plc. The fund invests in the public equity markets across the globe. It benchmarks the performance of 75% of its portfolio against HEX Portfolio Index and 25% against MSCI AC World Free TMT Index. Seligson &amp; Co Phoebus is domiciled in Finland.
The State Pension Fund (VER)
The State Pension Fund (VER) is a privately owned investment manager. The firm provides its services to the State of Finland. It manages separate equity and fixed income portfolios. The firm invests in the public equity, fixed income, and alternate markets across the globe. The fixed income investments are divided to money market investments and bond investments. The bond investments consist of government bonds and credit bonds. The firm’s alternate investments include indirect real estate investments, private equity, infrastructure funds, and absolute return funds. Private equity investments are made in buy-out, mezzanine, and infrastructure funds. Majority of absolute return funds are funds of hedge funds. The State Pension Fund (VER) was founded in 1990 and is based in Helsinki, Finland.
Veritas Pension Insurance Company Ltd.
Veritas Pension Insurance Company Ltd. provides statutory employment pension insurance solutions for the employees of companies and entrepreneurs in Finland. It also provides pension insurance advice, finance, marketing, information technology, and employment focused rehabilitation services, as well as programs for welfare at work. The company was incorporated in 1933 and is based in Turku, Finland. Veritas Pension Insurance Company Ltd. operates as a subsidiary of The Veritas Group.</t>
  </si>
  <si>
    <t>Elo Mutual Pension Insurance Company (Europe (Primary); European Developed Markets (Primary); Finland (Primary); Uusimaa (Primary));
Ilmarinen Mutual Pension Insurance Company (Europe (Primary); European Developed Markets (Primary); Finland (Primary); Uusimaa (Primary));
Keskinäinen työeläkevakuutusyhtiö Varma (Europe (Primary); European Developed Markets (Primary); Finland (Primary); Uusimaa (Primary));
Keskinäinen Vakuutusyhtiö Kaleva (Europe (Primary); European Developed Markets (Primary); Finland (Primary); Uusimaa (Primary));
Mandatum Henkivakuutusosakeyhtiö (Europe (Primary); European Developed Markets (Primary); Finland (Primary); Uusimaa (Primary));
Nordea Funds AB (Europe (Primary); European Developed Markets (Primary); Finland (Primary); Uusimaa (Primary));
Nordea Nordic Small Cap Fund (Europe (Primary); European Developed Markets (Primary); Stockholm County (Primary); Sweden (Primary));
Oras Invest Oy (Europe (Primary); European Developed Markets (Primary); Finland (Primary); Satakunta (Primary));
Seligson &amp; Co Fund Management Company Plc (Europe (Primary); European Developed Markets (Primary); Finland (Primary); Uusimaa (Primary));
Seligson &amp; Co Phoebus (Europe (Primary); European Developed Markets (Primary); Finland (Primary); Uusimaa (Primary));
The State Pension Fund (VER) (Europe (Primary); European Developed Markets (Primary); Finland (Primary));
Veritas Pension Insurance Company Ltd. (Europe (Primary); European Developed Markets (Primary); Finland (Primary); Finland Proper (Primary))</t>
  </si>
  <si>
    <t>As of October 1, 2022, Peoples-Sidney Financial Corporation was acquired by Farmers &amp; Merchants Bancorp, Inc. Peoples-Sidney Financial Corporation, together with its subsidiary, Peoples Federal Savings and Loan Association, provides financial services. Its deposit products include checking, savings, term certificate, NOW, and money market accounts, as well as non interest-bearing demand deposits, certificates of deposit, and IRAs. The company’s lending products comprise residential mortgage loans, including conventional, purchase, refinance, second mortgage, home equity, construction, construction for permanent financing, home improvement, FHA, USDA, and VA loans; land loans; commercial business loans comprising business lines of credit, commercial real estate, investment property, and equipment purchase loans; personal loans, such as vehicle, vacation, recreational vehicle, boat, motorcycle, and credit card consolidation loans; and agriculture loans, such as farm real estate loans, loans for equipment purchases, and farm operating lines of credit. It also offers night depository, safety deposit box, notary, reorder checks, online and mobile banking, debit card, wire transfer, and direct deposit services. The company operates through its main office in Sidney, Ohio; and branch offices in Sidney, Anna, and Jackson Center, Ohio. Peoples-Sidney Financial Corporation was founded in 1886 and is based in Sidney, Ohio.</t>
  </si>
  <si>
    <t>Banks (Primary); Financials (Primary); Savings Institutions (Primary); Savings Institutions, Federally Chartered (Primary); Thrifts and Mortgage Finance (Primary); Thrifts and Mortgage Finance (Primary)</t>
  </si>
  <si>
    <t>Dayton Area (Primary); Great Lakes (Primary); Ohio (Primary); United States and Canada (Primary); United States of America (Primary)</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</si>
  <si>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</si>
  <si>
    <t>Great Lakes (Primary);
Ohio (Primary);
Toledo Area (Primary);
United States and Canada (Primary);
United States of America (Primary)</t>
  </si>
  <si>
    <t>Cardinal Resources Limited, together with its subsidiaries, engages in the exploration and development of mineral properties in Ghana. The company primarily explores for gold deposits. Its principal project is Namdini Gold project covering an area of 63 square kilometers located in the Bolgatanga region. Cardinal Resources Limited was incorporated in 2010 is based in West Perth, Australia. As of January 19, 2021, Cardinal Resources Limited operates as a subsidiary of Shandong Gold Mining (Hong Kong) Co., Limited.</t>
  </si>
  <si>
    <t>Shandong Gold Mining (Hong Kong) Co., Limited was incorporated in 2017 and is based in Wan Chai, Hong Kong. Shandong Gold Mining (Hong Kong) Co., Limited operates as a subsidiary of Shandong Gold Mining Co., Ltd..</t>
  </si>
  <si>
    <t>1832 Asset Management L.P.
1832 Asset Management L.P. is a privately owned investment manager. The firm provides its services to individuals, charitable foundations, small institutions, and private clients. It manages separate client-focused equity and fixed income portfolios for its clients. The firm also launches and manages equity, fixed income, and balanced mutual funds for its clients. It invests in public equity and fixed income markets across the globe. The firm also invests in real estate and infrastructure, precious metals, energy and resources, and alternative markets. For its equity portion, it invests in value and growth stocks of companies. The firm employs bottom-up stock picking approach to make its equity investments. It was formerly known as Scotia Asset Management L.P. The firm is based in Ontario, Canada. 1832 Asset Management L.P. operates as a subsidiary of The Bank of Nova Scotia.
CQS Asset Management Ltd
As of December 13, 2016 CQS Asset Management Ltd went out of business. CQS Asset Management Ltd is a privately owned investment manager. The firm provides its services to individuals and investment companies. It launches and manages equity and fixed income mutual funds for its clients. The firm invests in the public equity and fixed income markets of the United Kingdom. It typically invests in resource equities, resources and industrial fixed interest securities. The firm employs fundamental analysis to create its portfolios. It was founded in 2004 and is based in London, United Kingdom. CQS Asset Management Ltd operates as a subsidiary of CQS Management Limited.
CQS Natural Resources Growth and Income plc (LSE:CYN)
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
Dynamic Global Fund Corporation - Dynamic Strategic Gold Class
Dynamic Global Fund Corporation - Dynamic Strategic Gold Class is an open ended multiasset mutual fund launched and managed by 1832 Asset Management L.P. The fund invests in public equity and commodity markets of Canada. It invests in stocks of companies operating in the gold sector, including exploration, development or production of gold. The fund seeks to invest in stocks of large-cap, mid-cap and small-cap companies. It also invests in physical gold. The fund employs fundamental and quantitative analysis with a focus on factors such as financial condition, and management of each company, its industry and the overall economy to create its portfolio. It benchmarks the performance of its portfolio against the S&amp;P/TSX Composite Index and the London Gold Market Fixing Ltd PM. Dynamic Global Fund Corporation - Dynamic Strategic Gold Class was formed on July 14, 2009 and is domiciled in Canada.
Dynamic Trust Funds - Dynamic Precious Metals Fund
Dynamic Trust Funds - Dynamic Precious Metals Fund is an open ended equity mutual fund launched and managed by 1832 Asset Management L.P. The fund invests in the public equity markets across the globe. It seeks to invest in stocks of companies operating in the precious metals sector including gold. The fund seeks to invest in stocks of mid-cap companies. It employs fundamental analysis with a focus on factors such as financial condition and management of each company, its industry and the overall economy to create its portfolio. The fund benchmarks the performance of its portfolio against the S&amp;P/TSX Composite Index and the S&amp;P/TSX Global Gold Index. Dynamic Trust Funds - Dynamic Precious Metals Fund was formed on January 20, 1984 and is domiciled in Canada.
Golden Prospect Precious Metals Ltd. (LSE:GPM)
Golden Prospect Precious Metals Ltd. is a close ended equity mutual fund launched and managed by CQS Asset Management Ltd. It is co-managed by CQS Cayman Limited Partnership. The fund invests in public equity markets. It invests in stock of companies operating in the precious metal sector. Golden Prospect Precious Metals Ltd. was formed on October 16, 2006 and is domiciled in Channel Islands.
Macquarie Bank Limited, Investment Arm
Macquarie Bank Limited, Investment Arm is a principal investment firm. It is based in Australia.
MM Asset Management Inc
MM Asset Management Inc. is a privately owned hedge fund manager. The firm launches and manages hedge funds for its clients. MM Asset Management is based in Toronto, Canada with additional office in Hamilton, Bermuda and Toronto, Canada.
Nord Gold plc
Nord Gold plc operates as a gold mining company. It operates a portfolio of nine mines located in Burkina Faso, Guinea, Russia, and Kazakhstan, as well as development and exploration projects in West Africa, Eurasia, and the Americas. The company also owns and operates CN Planning Analytics software solution for mining industry. The company was founded in 2007 and is based in London, the United Kingdom.
Resource Capital Investment Corporation
Resource Capital Investment Corporation is a privately owned investment manager. The firm manages equity portfolios for its clients. It invests in the public equity markets of the United States. Resource Capital Investment Corporation is based in Carlsbad, California. As of February 4, 2011, Resource Capital Investment Corporation operates as a subsidiary of Sprott Us Holdings Inc.</t>
  </si>
  <si>
    <t>1832 Asset Management L.P. (Canada (Primary); Ontario (Primary); United States and Canada (Primary); Quebec);
CQS Asset Management Ltd (England (Primary); Europe (Primary); European Developed Markets (Primary); Greater London (Primary); United Kingdom (Primary));
CQS Natural Resources Growth and Income plc (LSE:CYN) (England (Primary); Europe (Primary); European Developed Markets (Primary); Greater London (Primary); United Kingdom (Primary));
Dynamic Global Fund Corporation - Dynamic Strategic Gold Class (Canada (Primary); Ontario (Primary); United States and Canada (Primary));
Dynamic Trust Funds - Dynamic Precious Metals Fund (Canada (Primary); Ontario (Primary); United States and Canada (Primary));
Golden Prospect Precious Metals Ltd. (LSE:GPM) (England (Primary); Europe (Primary); European Developed Markets (Primary); Greater London (Primary); United Kingdom (Primary));
Macquarie Bank Limited, Investment Arm (Asia / Pacific (Primary); Asia / Pacific Developed Markets (Primary); Australia  (Primary));
MM Asset Management Inc (Canada (Primary); Ontario (Primary); United States and Canada (Primary); Bermuda; Caribbean; Latin America and Caribbean);
Nord Gold plc (England (Primary); Europe (Primary); European Developed Markets (Primary); Greater London (Primary); United Kingdom (Primary));
Resource Capital Investment Corporation (California (Primary); San Diego Area (Primary); United States and Canada (Primary); United States of America (Primary); West Coast (Primary); Nevada; Southwest);
Yarandi Investments Pty Ltd (Asia / Pacific (Primary); Asia / Pacific Developed Markets (Primary); Australia  (Primary))</t>
  </si>
  <si>
    <t>CQS Natural Resources Growth and Income plc (LSE:CYN) (162.5); Golden Prospect Precious Metals Ltd. (LSE:GPM) (34.2)</t>
  </si>
  <si>
    <t>GTY Technology Holdings Inc. operates as a software-as-a-service (SaaS)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and content, digital, and integrated payment services via a SaaS platform for government agencies and utility companies. It also provides cloud-based grants management and cost allocation software for state, local, and tribal governments; software to streamline municipal permissions and licenses; budgeting software, performance management, and transparency and data visualization solutions; and public sector budgeting SaaS, software, and consulting services. GTY Technology Holdings Inc. was incorporated in 2016 and is headquartered in Boston, Massachusetts. As of July 7, 2022, GTY Technology Holdings Inc. was taken private.</t>
  </si>
  <si>
    <t>Procurement: 11.1 (17.5%);
Payments: 13.7 (21.7%);
Grants Management: 8.1 (12.8%);
Permitting: 2.8 (4.5%);
Budget: 27.5 (43.6%)</t>
  </si>
  <si>
    <t>North America: 63.1 (100.0%)</t>
  </si>
  <si>
    <t>Application Software (Primary); Enterprise Software (Primary); Industry Specific Software (Primary); Information Technology (Primary); Software (Primary); Software and Services (Primary); State and Local Government Software (Primary); Utilities Industry Software (Primary); Data Processing and Outsourced Services; Information Technology (IT) Consulting; IT Consulting and Other Services; IT Services</t>
  </si>
  <si>
    <t>GI Manager L.P. is a private equity, data infrastructure and real estate investment firm specializing in management buyouts, platform investments and leveraged buildups, add-on acquisition, management turnarounds, growth capital, distressed market, divestitures or spinouts, and purchases of under-valued businesses or asset portfolios in middle market asset-based businesses and properties. The firm seeks to invest in healthcare, education services, software, Information Technology and business services, real estate services, residential real estate, commercial real estate, IT infrastructure and services, hospitality, leisure and retail, mission-critical technology and telecom services, logistics, media, energy, and financial services. It typically invests in companies based in North America and Western Europe. The firm seeks to make an initial equity investment of up to $1,500 million with a minimum of $5 million in companies with enterprise values between $250 million and $2000 million. It seeks to make control-oriented investments and prefers to have a majority stake in portfolio companies. Within real estate investments, it seeks to invest in North American markets and Europe and targets deal size between $25 million and $1 billion (single asset, portfolio, or platform). GI Manager L.P. was founded in 2001 and is based in San Francisco, California with additional offices in Greenwich, Connecticut; New York, New York; Chicago, Illinois; Scottsdale, Arizona and Dallas, Texas.</t>
  </si>
  <si>
    <r>
      <t xml:space="preserve">California (Primary);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Arizona;
Chicago Area;
Connecticut;
Dallas Area;
Great Lakes;
Illinois;
New York;
New York City Area;
Northeast;
Phoenix Area;
Southwest;
Stamford Area;
Texas</t>
    </r>
  </si>
  <si>
    <t>Beryl Capital Management LLC
Beryl Capital Management LLC is an employee owned hedge fund manager. The firm primarily provides its services to high net worth individuals. It also caters to pooled investment vehicles. The firm invests in public equity and fixed income markets portfolios. It also launches and manages mutual funds for its clients. Beryl Capital Management LLC was founded in 2013 and is based in Redondo Beach, California.
Conifer Management, LLC
Conifer Management, LLC is an employee owned hedge fund manager. The firm provides its services to pooled investment vehicles. The firm manages separate client-focused equity and fixed income portfolios. The firm employs fundamental Bottom-up analysis to create its portfolios. Conifer Management, LLC was founded in 2000 and is based in New York, New York.
Terrapin Station LLC
Terrapin Station LLC owns and operates coffeehouse. The company was founded in 2005 and is based in Boston, Massachusetts.</t>
  </si>
  <si>
    <t>Beryl Capital Management LLC (California (Primary); Los Angeles Area (Primary); United States and Canada (Primary); United States of America (Primary); West Coast (Primary));
Conifer Management, LLC (New York (Primary); New York City Area (Primary); Northeast (Primary); United States and Canada (Primary); United States of America (Primary));
Terrapin Station LLC (Boston Area (Primary); Massachusetts (Primary); Northeast (Primary); United States and Canada (Primary); United States of America (Primary))</t>
  </si>
  <si>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and NTRK+ advanced solid tumors. It also develops TPX-0022, a MET/SRC/CSF1R inhibitor, which is in Phase 1 SHIELD-1 clinical trial for patients with advanced solid tumors harboring genetic alterations in MET; TPX-0046, a RET inhibitor that is in 1/2 SWORD-1 clinical trial for patients with advanced solid tumors harboring RET genetic alterations; and TPX-0131, an ALK inhibitor, which is in Phase 1/2 FORGE-1 study for patient with advanced or metastatic TKI-pretreated ALK-positive NSCLC. Turning Point Therapeutics, Inc. was founded in 2013 and is headquartered in San Diego, California. As of August 15, 2022, Turning Point Therapeutics, Inc. operates as a subsidiary of Bristol-Myers Squibb Company.</t>
  </si>
  <si>
    <t>Designing and Developing Novel Small Molecule, Targeted Oncology Therapies: 1.0 (100.0%)</t>
  </si>
  <si>
    <t>United States: 1.0 (100.0%)</t>
  </si>
  <si>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</si>
  <si>
    <t>New York (Primary);
New York City Area (Primary);
Northeast (Primary);
United States and Canada (Primary);
United States of America (Primary);
Africa / Middle East;
Bavaria;
Boston Area;
Egypt;
Europe;
European Developed Markets;
Germany;
Massachusetts;
New Jersey;
North Africa;
Trenton Area;
West Jersey Area</t>
  </si>
  <si>
    <t>Eli Lilly Investment Consulting (Shanghai) Co., Ltd.
Eli Lilly Investment Consulting (Shanghai) Co., Ltd. is a venture capital arm specializes in investments in growth stage and various stages of development from start-up to commercialization. It primarily invests in life science, healthcare, medicine, technology, media, telecommunications and digital innovation sectors. It typically invests in human therapeutics with a focus on biopharmaceuticals, biotechnology, biomedicine, and medical treatment equipment; medical technology with a focus on devices and diagnostics; healthcare services with a focus on hospitals, clinics; animal health; and broader life sciences including industrial biotechnology, agricultural biotechnology, and nutraceuticals. It prefers to invest in companies based in Asia with a focus on China. It seeks to invest between $5 million and $15 million per round. The firm also seeks a board seat or observation rights in its portfolio companies. It only takes a minority stake in a company, usually less than 20 percent. Eli Lilly Investment Consulting (Shanghai) Co., Ltd. was founded in 2008 and is based Shanghai, China, with additional offices in Hong Kong and California, U.S.A.
Foresite Capital Management, LLC
Foresite Capital Management, LLC is a private equity and venture capital firm specializing in middle market, incubation, emerging growth, buyouts, seed, and early ventures, mid ventures, mature, turnaround, growth capital and late stage investments. It provides capital at all stages venture and post-venture, private, and public companies. It focuses on emerging disruptive service companies in the healthcare drug, healthcare services, life science, therapeutics, medical devices, and service sector with late stage products or technology. It targets investments in biotechnology, genomics, biopharmaceutical, drug devices, data science, and diagnostics. The firm seeks to invest in the United States. The firm seeks to invest between $10 million and $50 million. It prefer to have majority stake in companies. Foresite Capital Management, LLC was founded in 2011 and is based in Larkspur, California with additional offices in New York, New York, Boston, Massachusetts and Philadelphia, Pennsylvania.
HBM Healthcare Investments (Cayman) Ltd.
HBM Healthcare Investments (Cayman) Ltd. is a principal investment firm and is based in Cayman Islands.
Nextech Invest Ltd.
Nextech Invest Ltd. is a venture capital and private equity firm specializing in early, mid stage and late stage, and emerging growth investments. The firm also invests in incorporation, spin-outs, reverse-take-over, and PIPE transactions. It only considers investments where evidence in preclinical animal models that a drug is efficacious is available or a device prototype fulfills the requirements. The firm seeks to invest in the field of information technology, biotechnology,  healthcare with a focus on oncology companies developing cancer drugs and diagnostics. It prefers to invest in life science and enabling technologies with a focus on interdisciplinary technical and scientific projects, therapies, diagnostics, medical technologies, and services. The firm seeks to invest globally with a focus on companies based in Africa, Middle East, Asia, North America, Europe including Switzerland, Germany, and neighboring regions. It also considers co-investments in rest of Europe. The firm seeks to invest between CHF 1 million ($0.93 million) and CHF 5 million ($4.7 million) per financing round.  It seeks a Board position in the portfolio companies. The firm seeks to exit its investments within three years via trade sale. Nextech Invest Ltd. was founded in 1998 and is based in Zurich, Switzerland.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SR One Capital Management, LP
SR One Capital Management, LP is the venture capital arm of GlaxoSmithKline specializing in investing in seed, start up, early and mid venture, and emerging growth companies. It seeks to invest in emerging life science companies that are pursuing innovative science which will significantly impact medical care, with products in preclinical development stage through clinical proof-of-concept; biotechnology; healthcare; medical devices, and related information technologies companies. It typically invests in companies based globally with a focus on the United States, Canada, and Europe. The firm typically invests between $0.5 million and $5 million per round. It prefers to take a board seat or observers right in its portfolio companies. It seeks to lead or take an active syndicate role in its investments. SR One Capital Management, LP was founded in 1985 and is based in Redwood City, California with additional offices in Cambridge, Massachusetts; Conshohocken, Pennsylvania; London, United Kingdom; Wayne, Pennsylvania and San Mateo, California.
SV Tech Ventures
SV Tech Ventures is an investment firm specializing in seed stage investments. The firm is based in the United States.
venBio LLC
venBio LLC is a private equity and venture capital firm specializing in investments in early venture, mid venture, late venture, turnaround, Consolidation, Spin-outs, PIPEs, mezzanine financing, and bridge financing. It seeks to invest in life sciences and healthcare sector. It targets investments in clinical stage private and public small cap companies with a therapeutic product, as well as medical technologies that enable better care for patients. venBio LLC was founded in June 2009 and is based in San Francisco, California with an additional office in New York, New York and Palo Alto, California.</t>
  </si>
  <si>
    <t>Eli Lilly Investment Consulting (Shanghai) Co., Ltd. (Asia / Pacific (Primary); Asia / Pacific Emerging Markets (Primary); China  (Primary); Far East (Primary); Asia / Pacific Developed Markets; California; Hong Kong ; Indianapolis Area; United States and Canada; United States of America; West Coast);
Foresite Capital Management, LLC (California (Primary); North Bay Area (Primary); United States and Canada (Primary); United States of America (Primary); West Coast (Primary); Great Lakes; Massachusetts; New York; New York City Area; Northeast; Pennsylvania);
HBM Healthcare Investments (Cayman) Ltd. (Caribbean (Primary); Cayman Islands (Primary); Grand Cayman (Primary); Latin America and Caribbean (Primary));
Nextech Invest Ltd. (Europe (Primary); European Developed Markets (Primary); Switzerland (Primary); Zurich (Primary));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SR One Capital Management, LP (California (Primary); San Francisco Area (Primary); United States and Canada (Primary); United States of America (Primary); West Coast (Primary); Boston Area; Europe; European Developed Markets; Great Lakes; Massachusetts; Northeast; Pennsylvania; Philadelphia Area; SE Pennsylvania Area; United Kingdom);
SV Tech Ventures (California (Primary); United States and Canada (Primary); United States of America (Primary); West Coast (Primary));
venBio LLC (California (Primary); San Francisco Area (Primary); United States and Canada (Primary); United States of America (Primary); West Coast (Primary); New York; New York City Area; Northeast)</t>
  </si>
  <si>
    <t>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9, 2022, Ocean Bio-Chem, Inc. operates as a subsidiary of OneWater Marine Inc.</t>
  </si>
  <si>
    <t>Cleaning Products: 63.4 (100.0%)</t>
  </si>
  <si>
    <t>Cleaning Products (Primary); Consumer Staples (Primary); Household and Personal Products (Primary); Household Products (Primary); Household Products (Primary); Auto Components; Auto Parts and Equipment; Automobiles and Components; Chemicals; Commodity Chemicals; Consumer Discretionary; Containers and Packaging; Industrial Inorganic Chemicals; Industrial Organic Chemicals; Materials; Materials; Metal and Glass Containers; Plastic Bottles; Plastic Packaging; Specialty Chemicals</t>
  </si>
  <si>
    <t>Florida (Primary); Fort Lauderdale Area (Primary); Southeast (Primary); United States and Canada (Primary); United States of America (Primary)</t>
  </si>
  <si>
    <t>OneWater Marine Inc. operates as a recreational boat retailer in the United States. The company offers new and pre-owned recreational boats and yachts, as well as related marine products, such as parts and accessories. It also provides boat repair and maintenance services. In addition, the company arranges boat financing and insurance; and other ancillary services, including indoor and outdoor storage, and marina, as well as rental of boats and personal watercraft. As of September 30, 2021, it operated 70 stores in 11 states, including Texas, Florida, Alabama, North Carolina, South Carolina, Georgia, Ohio and New Jersey. OneWater Marine Inc. was founded in 2014 and is headquartered in Buford, Georgia.</t>
  </si>
  <si>
    <t xml:space="preserve">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t>
  </si>
  <si>
    <t>Crop Demetra Limited was incorporated in 2012 and is based in Reading, United Kingdom. Crop Demetra Limited operates as a subsidiary of Gowan Company LLC.</t>
  </si>
  <si>
    <r>
      <t xml:space="preserve">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and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t>
    </r>
    <r>
      <rPr>
        <sz val="8"/>
        <color indexed="17"/>
        <rFont val="Arial"/>
        <family val="2"/>
      </rPr>
      <t>Commercial printing, publishing, and telecomm</t>
    </r>
  </si>
  <si>
    <t>Book Printing (Primary); Commercial and Professional Services (Primary); Commercial Printing (Primary); Commercial Services and Supplies (Primary); Digital Printing (Primary); Industrials (Primary); Printing Services (Primary); Publication Printing (Primary); Stationery and Business Form Printing (Primary); Advertising; Communication Services; Direct Mail Advertising Services; Diversified Support Services; Forms, Record Keeping and Reference Supplies; Media; Media and Entertainment; Office Products; Office Services and Supplies; Outsourced Business Services</t>
  </si>
  <si>
    <r>
      <t xml:space="preserve">Chicago Area (Primary);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Asia / Pacific; Asia / Pacific Emerging Markets; Boston Area; Brazil; </t>
    </r>
    <r>
      <rPr>
        <sz val="8"/>
        <color indexed="17"/>
        <rFont val="Arial"/>
        <family val="2"/>
      </rPr>
      <t>Chicago Area</t>
    </r>
    <r>
      <rPr>
        <sz val="8"/>
        <rFont val="Arial"/>
        <family val="2"/>
      </rPr>
      <t>; Colorado; Delaware; Denver Area; Houston Area; Latin America and Caribbean; Massachusetts; Midatlantic; Mountain; Northeast; Philippines ; Rio de Janeiro; South America; South-East Asia; Southwest; Texas; Washington Area; Washington, D. C.</t>
    </r>
  </si>
  <si>
    <t>Chatham Asset Management is a New Jersey-based hedge fund sponsor. Funds under management include Chatham Asset Partners High Yield Fund LP, which is a long/short credit fund.</t>
  </si>
  <si>
    <t xml:space="preserve">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 As of September 15, 2022, USA Truck, Inc. operates as a subsidiary of Schenker, Inc.
</t>
  </si>
  <si>
    <t>Trucking: 471.2 (56.7%);
USAT Logistics: 359.9 (43.3%)</t>
  </si>
  <si>
    <t>United States: 785.2 (94.5%);
Foreign: 46.0 (5.5%)</t>
  </si>
  <si>
    <t>Industrials (Primary); Road and Rail (Primary); Road Transportation of Freight (Primary); Transportation (Primary); Trucking (Primary); Air Freight and Logistics; Air Freight and Logistics; Railroad Transportation of Freight; Railroads</t>
  </si>
  <si>
    <t>Arkansas (Primary); Fort Smith Area (Primary); Southeast (Primary); United States and Canada (Primary); United States of America (Primary)</t>
  </si>
  <si>
    <t>Schenker, Inc. offers integrated logistics services. The company provides land transport, air and ocean freight, comprehensive logistics, and global supply chain management services. It offers ground, air, and ocean freight forwarding and logistics solutions; customs services, such as customs brokerage, streamlining import business, importer security filing solution, free trade zone services, consulting, safety and protection, and risk services; trade solutions to customers and visitors, including access to risk management and transportation compliance solutions, such as cargo insurance, customs bonds, trade documentation, compliance, training solutions, and access to trade tools; contract and fulfillment logistics, aftermarket services, and supply chain management solutions; lead and special products logistics; and environmental protection solutions. It serves customers aerospace and defense, automotive, cloud computing, fashion and retail, healthcare and pharmaceutical, industrial, marine parts, oil and gas, semiconductors and solar, beverages and wine, chemical, consumer, and electronics sectors. The company was incorporated in 1947 and is based in Chesapeake, Virginia with additional offices in the United States, Canada, and Puerto Rico. Schenker, Inc. operates as a subsidiary of Deutsche Bahn AG.</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</si>
  <si>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Grace &amp; White, Inc.
Grace &amp; White, Inc. is an employee owned investment manager. The firm primarily provides its services to high net worth individuals. It also caters to individuals, pension and profit sharing plans, pooled investment vehicles, charitable organizations, and corporations or other businesses. The firm manages client focused equity portfolios. It invests in the public equity markets of the United States. It also short selling to make it investments. The firm invests in small-cap companies employing fundamental analysis to make its investments. It uses in-house research to make its investments. Grace &amp; White, Inc. was founded in 1977 and is based in New York City.
Magnetar Financial LLC
Magnetar Financial Llc is a Principal Investment firm. It is based in Evaston, Illinois. Magnetar Financial LLC operates as a subsidiary of Magnetar Capital, LLC
The Estate of James B. Speed
The Estate of James B. Speed is based in Fort Smith, Arkansas.</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</si>
  <si>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Grace &amp; White, Inc. (New York (Primary); New York City Area (Primary); Northeast (Primary); United States and Canada (Primary); United States of America (Primary));
Magnetar Financial LLC (Great Lakes (Primary); Illinois (Primary); Palatine Area (Primary); United States and Canada (Primary); United States of America (Primary));
The Estate of James B. Speed (Arkansas (Primary); Fort Smith Area (Primary); Southeast (Primary); United States and Canada (Primary); United States of America (Primary))</t>
  </si>
  <si>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 As of September 1, 2022, CynergisTek, Inc. operates as a subsidiary of Clearwater Compliance, LLC.</t>
  </si>
  <si>
    <t>Services: 16.9 (100.0%)</t>
  </si>
  <si>
    <t>United States: 16.9 (100.0%)</t>
  </si>
  <si>
    <t>Health Care (Primary); Health Care Equipment and Services (Primary); Health Care Providers and Services (Primary); Health Care Services (Primary); Information Technology; IT Consulting and Other Services; IT Services; Software and Services</t>
  </si>
  <si>
    <t>Clearwater Compliance, LLC develops and offers health care compliance and cyber risk management solutions for hospitals and health systems. Its solutions and products include HIPAA &amp; Cyber Risk Management Solutions, including IRM|Pro, IRM|Analysis, IRM|Privacy, IRM|Security, and IRM|Framework software solutions for risk analysis, management, breach notifications, security assessment, and addresses evolving hospital cybersecurity threats; solutions for covered entities, including CLearwater cyber risk services, Clearwater 10 Point Strategic HIPAA compliance assessment, Clearwater HIPAA risk analysis workshop, Clearwater workforce training, HIPAA consulting services, and Clearwater secure online data protection services; solutions for business associates; and customer referral programs. It also offers cyber risk services, professional services, and education and training services. Clearwater Compliance, LLC was formerly known as HITECH Security Advisors LLC. The company was founded in 2003 and is based in Nashville, Tennessee.</t>
  </si>
  <si>
    <t>Beryl Capital Management LLC is an employee owned hedge fund manager. The firm primarily provides its services to high net worth individuals. It also caters to pooled investment vehicles. The firm invests in public equity and fixed income markets portfolios. It also launches and manages mutual funds for its clients. Beryl Capital Management LLC was founded in 2013 and is based in Redondo Beach, California.</t>
  </si>
  <si>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 As of October 20, 2022, ChemoCentryx, Inc. operates as a subsidiary of Amgen Inc.</t>
  </si>
  <si>
    <t>Biotechnology: 37.3 (100.0%)</t>
  </si>
  <si>
    <t>United States: 37.3 (100.0%)</t>
  </si>
  <si>
    <t>Biotechnology (Primary); Biotechnology (Primary); Health Care (Primary); Pharmaceuticals, Biotechnology and Life Sciences (Primary); Anti-infective Drugs; Oncology Drugs; Pharmaceutical Products; Pharmaceuticals; Pharmaceuticals</t>
  </si>
  <si>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</si>
  <si>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FMR LLC
FMR LLC is a privately owned investment manager. The firm was formerly known as FMR CORP. FMR LLC is based in Boston, Massachusetts.
Hercules Capital, Inc. (NYSE:HTGC)
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 The firm formerly known as Hercules Technology Growth Capital, Inc. Hercules Capital, Inc. was founded in December 2003 and is based in Palo Alto, California with additional offices in Connecticut; Boston, Massachusetts; San Diego, California; Westport, Connecticut; Elmhurst, Illinois; Santa Monica, California; McLean, Virginia; New York, New York; Radnor, Pennsylvania; and Washington, District of Columbia and London, United Kingdom.
State Street Global Advisors (Us)
State Street Global Advisors (Us) operates as a subsidiary of State Street Corporation.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Vifor Pharma Ltd.
Vifor Pharma Ltd. engages in the discovery, development, manufacture, and marketing of pharmaceutical products for the treatment of iron deficiency. The company offers Ferinject, a solution of ferric carboxymaltose used for intravenous treatment of iron deficiency; Venofer, a solution of iron sucrose used for intravenous treatment of iron deficiency; and Maltofer, an iron carbohydrate complex for the oral treatment of iron deficiency and iron deficiency anaemia, as well as prophylactic oral therapy of iron deficiency during pregnancy. It also provides infectious diseases/OTX products that comprise Broncho-Vaxom, an extract of various bacterial species used for the treatment and prevention of recurrent respiratory infections; Uro-Vaxom, an extract of the bacterium Escherichia coli for the treatment and prevention of recurrent urinary tract infections; Dicynone for the prevention and treatment of capillary haemorrhages of various origin; Doxium for the oral treatment of diabetic retinopathy, signs of chronic venous insufficiency in the lower limbs, and haemorrhoidal syndrome; Aero-OM (simeticone), an anti-flatulent for the oral treatment of various symptoms associated with the presence of gastrointestinal gas; Equazen eye q, an Omega-3 food supplement for children; and Otalgan, a treatment for the earache and inflammation of the eardrum. The company markets its products through a network of affiliates, partners, and distributors worldwide. Vifor Pharma Ltd. has a strategic partnership with Fresenius Medical Care. The company was founded in 2008 and is based in Glattbrugg, Switzerland. It has regional offices in North America, South America, and Asia. Vifor Pharma Ltd. operates as a subsidiary of Galenica Ltd.</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</si>
  <si>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FMR LLC (Boston Area (Primary); Massachusetts (Primary); Northeast (Primary); United States and Canada (Primary); United States of America (Primary));
Hercules Capital, Inc. (NYSE:HTGC) (California (Primary); San Francisco Area (Primary); United States and Canada (Primary); United States of America (Primary); West Coast (Primary); Boston Area; Carol Stream Area; Connecticut; England; Europe; European Developed Markets; Great Lakes; Greater London; Illinois; Los Angeles Area; Massachusetts; Midatlantic; New York; New York City Area; Northeast; Northern Virginia Area; Pennsylvania; Philadelphia Area; San Diego Area; Stamford Area; Suburban Baltimore Area; United Kingdom; Virginia; Washington, D. C.);
State Street Global Advisors (Us)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Vifor Pharma Ltd. (Europe (Primary); European Developed Markets (Primary); Switzerland (Primary); Zurich (Primary))</t>
  </si>
  <si>
    <t>BlackRock, Inc. (NYSE:BLK) (108,316.5); Hercules Capital, Inc. (NYSE:HTGC) (1,812.3)</t>
  </si>
  <si>
    <t xml:space="preserve">Reem Investments PJSC operates as a real estate development company. The company was founded in 2005 and is based in Abu Dhabi, the United Arab Emirates. As of May 4, 2022, Reem Investments PJSC operates as a subsidiary of Q Holding.
</t>
  </si>
  <si>
    <t>Real Estate: 15.6 (6.3%);
Investments: 232.8 (93.7%)</t>
  </si>
  <si>
    <t>United Arab Emirates: 15.6 (100.0%)</t>
  </si>
  <si>
    <t>Africa / Middle East (Primary); Middle East (Primary); United Arab Emirates  (Primary)</t>
  </si>
  <si>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</si>
  <si>
    <t>Mobile Gaming: 28.7 (100.0%)</t>
  </si>
  <si>
    <t>North America: 15.6 (54.4%);
Other: 5.0 (17.5%);
Finland: .1 (.4%);
EU (Excluding Finland): 8.0 (27.8%)</t>
  </si>
  <si>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</si>
  <si>
    <t xml:space="preserve">California (Primary);
San Jose Area (Primary);
United States and Canada (Primary);
United States of America (Primary);
West Coast (Primary);
Asia / Pacific;
Asia / Pacific Developed Markets;
Berlin;
Central America &amp; Mexico;
Distrito Federal de Mexico;
Europe;
European Developed Markets;
Germany;
Latin America and Caribbean;
Los Angeles Area;
Mexico;
Netherlands;
Singapore </t>
  </si>
  <si>
    <t>AMC Networks Ventures, LLC operates as a subsidiary of Rainbow Media Holdings LLC</t>
  </si>
  <si>
    <t>Kawasumi Laboratories, Incorporated manufactures and sells medical devices and pharmaceutical products in Japan and internationally. It offers disposable products for hemodialysis treatment, such as dialyzers, blood tubing lines, A.V. fistula needles, and isotonic sodium chloride solutions; products for plasmapheresis that include fractionators and plasma separators; blood collection and transfusion sets comprising blood bags, platelet storage bags, and potassium adsorption filters; winged blood collection sets; and thoracic stent graft systems for endovascular repair. The company was founded in 1954 and is headquartered in Tokyo, Japan. As of September 30, 2020, Kawasumi Laboratories, Incorporated operates as a subsidiary of Sumitomo Bakelite Company Limited.</t>
  </si>
  <si>
    <t>Health Care (Primary); Health Care Equipment and Services (Primary); Health Care Equipment and Supplies (Primary); Health Care Supplies (Primary); Medical Consumables (Primary); Medical Instruments (Primary); Health Care Equipment; Medical Equipment; Pharmaceutical Products; Pharmaceuticals; Pharmaceuticals; Pharmaceuticals, Biotechnology and Life Sciences</t>
  </si>
  <si>
    <t>Sumitomo Bakelite Company Limited, together with its subsidiaries, engages in the research and development, manufacture and sale of semiconductor materials, plastic products, and life products in Japan and internationally. The company offers epoxy resin molding compounds for encapsulation of semiconductor devices, liquid photosensitive coating resins, liquid resins for semiconductors, and substrate materials for semiconductor packages. It also provides medical devices and drugs, melamine resin decorative laminates and sheets, vinyl resin sheets and multilayer sheets, freshness preserving films, polycarbonate resin plates, PVC resin plates, design and contracting of waterproofing work, and biotechnology related products. Further, it offers phenolic molding compounds, phenolic resins, molded parts, synthetic resin adhesives, phenolic resin copper-clad laminates, epoxy resin copper-clad laminates, and aircraft interior components. It serves automotive/railways/aircraft, electrical and electronic equipment, construction/residence, industrial material, medical institution/laboratory, bio, agriculture, and functional packaging sectors, as well as interior decoration for stores. Sumitomo Bakelite Company Limited was incorporated in 1932 and is headquartered in Tokyo, Japan.</t>
  </si>
  <si>
    <t>Asahi Kasei Medical Co., Ltd.
Asahi Kasei Medical Co., Ltd. develops, manufactures, and sells medical devices, dialyzers, therapeutic apheresis products, leukocyte reduction filters, and virus removal filters. The company was founded in 1974 and is based in Tokyo, Japan. Asahi Kasei Medical Co., Ltd. operates as a subsidiary of Asahi Kasei Corporation.
BofA Securities Japan Co., Ltd.
BofA Securities Japan Co., Ltd. provides stock and bond trading, capital market operations, investment banking operations, and other advisory services in Japan. The company also offers foreign currency accounts, remittances, credit provision, foreign exchange, and bank notes, as well as trade finance for Japanese companies operating internationally and Japanese bases of foreign corporations. It serves operating companies, financial institutions, and government agencies. The company was formerly known as Merrill Lynch Japan Securities Co., Ltd. and changed its name to BofA Securities Japan Co., Ltd. in November 2020. The company was founded in 1964 and is based in Tokyo, Japan. BofA Securities Japan Co., Ltd. is a subsidiary of NB Holdings Corporation.
Iyogin Holdings,Inc. (TSE:5830)
Iyogin Holdings,Inc., together with its subsidiaries, provides banking and other financial services. It offers fund raising and asset management products comprising investment trust, ordinary deposit, time deposit, reserve-type time deposits/time deposits, foreign currency deposits, government bonds, and financial product brokerage; and savings accounts. The company’s loan portfolio consists of card, car, education, mortgage, remodeling, housing support, and housing loans. It also provides insurance, smartphone application, debit card, account information linking, cash card, foreign currency exchange and remittance, telephone, and utilities bill payment services. In addition, the company offers financing, such as business loans, private placement bonds, loan syndication, and procurement support; and business consultation and management support services. Further, it provides lending, securities investment, and exchange services, as well as business support, credit guarantee, credit card, securities trading, and fund management services; and software development and information processing services. As of March 31, 2022, the company operated 151 branches in Japan, 1 branch in Singapore, and 2 representative offices in Shanghai and Hong Kong. Iyogin Holdings,Inc. was founded in 1878 and is headquartered in Matsuyama, Japan.
Mizuho Bank, Ltd.
Mizuho Bank, Ltd. provides financial products and services to individual and corporate clients. The company offers current ordinary, time, specified, foreign currency, and negotiable deposits; deposits at notice and nonresident deposits in yen; and loans by bill, loans on deed, and overdrafts, as well as discounts for bank acceptances, commercial papers, and documentary bills. It also buys and sells government bonds; invests in government bonds, corporate bonds, stocks, and other securities; and provides exchange for remittance, credit to current accounts, and money collection services. In addition, the company offers foreign exchange services; corporate bond trustee and management trustee services; and agency services for public bond subscriptions and registration, as well as other activities. Further, it provides safekeeping and safe deposit, securities lending, guarantee, public bond underwriting, lottery, trust agent, consulting, financial instruments introducing brokerage, and contribution pension administrative services. Additionally, the company buys and sells gold; sells securities investment trusts and insurance policies; handles commercial papers; and provides interest rate, currency, and other derivatives. It also offers capital raising, mergers and acquisitions, event–driven financings, and financial sponsor activity advisory services; syndicated, structured, acquisition, and trade financing; and cash management, clearing and custody, consumer finance, venture capital, monetary claim management and collection, credit guarantees, lottery voucher processing, factoring, credit cards, pension, software, investment advisory, consulting and advisory, and securities investment and consulting services. The company was formerly known as Mizuho Corporate Bank, Ltd. and changed its name to Mizuho Bank, Ltd. in July 2013. The company was founded in 2002 and is headquartered in Tokyo, Japan. Mizuho Bank, Ltd. operates as a subsidiary of Mizuho Financial Group, Inc.
Sumitomo Mitsui Banking Corporation
Sumitomo Mitsui Banking Corporation (SMBC) and its group companies offer a broad range of financial services centered on banking. They are also engaged in the leasing, securities, credit card, investment, mortgage securitization, venture capital and other credit related businesses. The following lists the activities of SMBC, its subsidiaries and affiliates in the various business segments. Sumitomo Mitsui Banking Corporation operates as a subsidiary of Sumitomo Mitsui Financial Group, Inc.
The Oita Bank, Ltd. (TSE:8392)
The Oita Bank, Ltd. provides various banking products and services to individual and corporate clients primarily in Japan. It operates through two segments, Banking and Leasing. The company offers general saving account; saving, time, current, and foreign currency deposit accounts; public bonds; investment trust; car, education, housing, renovation, card, free, business owner, and empty house demolition and utilization loans; reverse mortgage; and insurance services. It also provides point, campaign, internet banking, ATM, bank app and PayB, payment, foreign currency, mail order, web account transfer reception, fund transfer acceptance, consultation, forex web, debit and credit card, and foreign remittance services. In addition, the company offers inheritance and gift related services; safe deposit boxes; automatic pension receipt services; and pension plan services. As of September 30, 2022, it operated through 93 branches. The Oita Bank, Ltd. was founded in 1893 and is headquartered in Oita, Japan.</t>
  </si>
  <si>
    <t>Asahi Kasei Medical Co., Ltd. (Asia / Pacific (Primary); Asia / Pacific Developed Markets (Primary); Japan  (Primary));
BofA Securities Japan Co., Ltd. (Asia / Pacific (Primary); Asia / Pacific Developed Markets (Primary); Japan  (Primary));
Iyogin Holdings,Inc. (TSE:5830) (Asia / Pacific (Primary); Asia / Pacific Developed Markets (Primary); Ehime (Primary); Japan  (Primary); Hong Kong );
Mizuho Bank, Ltd. (Asia / Pacific (Primary); Asia / Pacific Developed Markets (Primary); Japan  (Primary); Africa / Middle East; Alberta; Asia / Pacific Emerging Markets; Austria; Brazil; California; Canada; Chicago Area; Chile; England; Europe; European Developed Markets; Far East; France; Gauteng; Great Lakes; Greater London; Hong Kong ; Houston Area; Ile-de-France; Illinois; India ; Indian Sub-Continent; Italy; Korea, South ; Latin America and Caribbean; Los Angeles Area; Maharashtra; Middle East; Milan; Netherlands; New Jersey; New York; New York City Area; Newark Area; Noord-Holland; Northeast; Region Metropolitana (Santiago); San Francisco Area; São Paulo; Saudi Arabia ; Singapore ; South Africa; South America; Southwest; Spain; Sub-Saharan Africa; Taiwan ; Texas; United Arab Emirates ; United Kingdom; United States and Canada; United States of America; Vienna; West Coast);
Sumitomo Mitsui Banking Corporation (Asia / Pacific (Primary); Asia / Pacific Developed Markets (Primary); Japan  (Primary); Africa / Middle East; Aichi; Asia / Pacific Emerging Markets; Australia ; Belgium; Brazil; Brussels; Brussels; California; Campeche; Canada; Caribbean; Cayman Islands; Central America &amp; Mexico; Chicago Area; Chile; China ; Co. Dublin; Colombia; Dallas Area; England; Europe; European Developed Markets; European Emerging Markets; Far East; France; Free State; Germany; Grand Cayman; Great Lakes; Greater London; Guanajuato; Hong Kong ; Houston Area; Ile-de-France; Illinois; Indonesia ; Ireland; Jakarta Raya; Korea, South ; Latin America and Caribbean; Lima; Malaysia ; Mexico; Middle East; New South Wales; New York; New York City Area; North Rhine-Westphalia; Northeast; Ontario; Peru; Philippines ; Qatar ; Region Metropolitana (Santiago); Russia; San Francisco Area; São Paulo; Selangor; Singapore ; South Africa; South America; South-East Asia; Southwest; Sub-Saharan Africa; Texas; United Arab Emirates ; United Kingdom; United States and Canada; United States of America; Vietnam ; West Coast; Wilayah Persekutuan);
The Oita Bank, Ltd. (TSE:8392) (Asia / Pacific (Primary); Asia / Pacific Developed Markets (Primary); Japan  (Primary); Oita (Primary))</t>
  </si>
  <si>
    <t>Iyogin Holdings,Inc. (TSE:5830) (1,624.9); The Oita Bank, Ltd. (TSE:8392) (230.0)</t>
  </si>
  <si>
    <t>Horizon Bancorp, Inc. (Lake Havasu City, AZ) went out of business. Horizon Bancorp, Inc. operates as the bank holding company for Horizon Community Bank that provides various banking products and services to commercial and consumer customers. It offers checking, savings, money market, and individual retirement accounts, as well as certificates of deposit. The company also provides small business, small business administration guaranteed, business term, and business lines of credit loans; personal, home construction, real estate lot, and overdraft protection loans; and credit cards, as well as auto, recreational vehicle, and boat loans. In addition, it offers home mortgage loans, which include home equity loans and lines of credit. Further, the company provides online banking, merchant cards, and remote deposit capture services. It offers services in healthcare, transportation, real estate, hospitality, and technology industries, as well as general commercial and consumer services. The company operates branches in Fort Mohave, Lake Havasu City, Mesa, Kingman, Parker, and Quartzsite, Arizona; and loan offices in Goodyear and Phoenix, Arizona. Horizon Bancorp, Inc. was founded in 2002 and is headquartered in Lake Havasu City, Arizona.</t>
  </si>
  <si>
    <t>Banking: 21.8 (100.0%)</t>
  </si>
  <si>
    <t>United States: 21.8 (100.0%)</t>
  </si>
  <si>
    <t>Banks (Primary); Banks (Primary); Financials (Primary); Regional Banks (Primary); Regional Commercial Banks (Primary); Diversified Financial Services; Diversified Financials; Holding Companies; Investment Services and Holding Companies; Multi-Sector Holdings; Offices Of Bank Holding Companies</t>
  </si>
  <si>
    <t>Arizona (Primary); Kingman Area (Primary); Southwest (Primary); United States and Canada (Primary); United States of America (Primary)</t>
  </si>
  <si>
    <t>Arizona Federal Credit Union is a credit unions and mutuals company. It operates as a residential mortgage bank. The company's deposits include money market deposit accounts. It was founded in 1936 and is headquartered in Phoenix, Arizona.</t>
  </si>
  <si>
    <t>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t>
  </si>
  <si>
    <t>Pre-Award Buyers: 34.2 (39.5%);
Pre-Award Suppliers: 41.3 (47.7%);
Post Award: 11.2 (12.9%)</t>
  </si>
  <si>
    <t>Norway: 20.1 (23.2%);
Denmark: 17.2 (19.9%);
Sweden: 26.6 (30.6%);
Finland: 8.8 (10.2%);
Baltics: 2.8 (3.2%);
UK: 1.8 (2.1%);
Other: 1.1 (1.3%);
Netherlands: 8.3 (9.6%)</t>
  </si>
  <si>
    <t>Application Hosting Services (Primary); Application Service Providers (ASPs) (Primary); Application Software (Primary); Information Technology (Primary); Software (Primary); Software and Services (Primary); Commercial and Professional Services; Industrials; Professional Services; Research and Consulting Services</t>
  </si>
  <si>
    <t>Luxor Capital Group, LP
Luxor Capital Group, LP is an employee owned hedge fund sponsor. The firm provides its services to pooled investment vehicles. It invests in the public equity and fixed income markets across the globe. The firm manages separate client-focused equity, fixed income, and balanced portfolios. It primarily invests in special situations, equity of distressed companies, global debt employing a value oriented stock picking approach. The firm employs fundamental analysis to create its portfolios. It conducts in-house research to make its investments. Luxor Capital Group was founded in 2002 and is based in New York, New York and additional office in London, United Kingdom.
Viking Venture AS
Viking Venture AS is an investment arm of Viking Venture As. It is specializing in investments in companies that have passed the seed phase and are ready for the commercialization phase including growth capital, early, mid, and late venture companies. It seeks to invest in growth companies in the technology sector with a focus on information and communication technology, water purification, medical technology, energy technology, electronics, oil &amp; gas technology, materials, clean technology, and life sciences. Within information technology the firm focuses on subscription based software companies. Within oil and gas technology it focuses on better subsurface mapping and understanding, cheaper drilling and completions, improved productivity of reservoirs, increased hydrocarbon recovery and improved well integrity and safety. It also invests in environment conservation and wildlife organisations and environment and facilities services. The firm invests in the Nordic countries and the United Kingdom. It typically invests between NOK1 million ($0.13 million) and NOK5 million ($0.64 million) and up to $14.13 million in companies that have commercial revenues between $2 million and $15 million. The firm seeks to take a minority stake in its portfolio companies and seeks to be an active investor. The firm also seeks to make co-investments. It prefers to exit its investments between three years to five years via a trade sale or an initial public offering. Viking Venture AS was founded in 2001 and is based in Trondheim, Norway with an additional office in Houston, Texas.</t>
  </si>
  <si>
    <t>Luxor Capital Group, LP (New York (Primary); New York City Area (Primary); Northeast (Primary); United States and Canada (Primary); United States of America (Primary); Europe; European Developed Markets; United Kingdom);
Viking Venture AS (Europe (Primary); European Developed Markets (Primary); Norway (Primary); Houston Area; Southwest; Texas; United States and Canada; United States of America)</t>
  </si>
  <si>
    <t>Mastek (UK) Ltd.; Aurum PropTech Limited (BSE:539289)</t>
  </si>
  <si>
    <t>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t>
  </si>
  <si>
    <t>Application Software (Primary); Enterprise Software (Primary); Industry Specific Software (Primary); Information Technology (Primary); Insurance Industry Software (Primary); Software (Primary); Software and Services (Primary); Information Technology (IT) Consulting; IT Consulting and Other Services; IT Services; Services Outsourcing</t>
  </si>
  <si>
    <t>New Jersey (Primary); Northeast (Primary); United States and Canada (Primary); United States of America (Primary); West Jersey Area (Primary); Great Lakes; Indiana; Indianapolis Area; Kilmer Area</t>
  </si>
  <si>
    <t>Aurum PropTech Limited (BSE:539289)
Aurum PropTech Limited engages in the business of software development for the real estate and other services in India. It operates through: Software as a Service (SaaS), Real Estate as a Service, and Others. The company offers Integrow Asset Management, a data driven asset management platform for real estate; Aurum Infinity, a fractional ownership platform for commercial real estate; Sell.Do, a customer relationship management for real estate; Aurum CREX, a stack integrated fulfillment center providing technology enabled real estate services to developers, purchasers, and occupiers of real estate; and Aurum SEA, a sound emotion analyzer predicts buyers sentiment by detecting emotional sentiment analysis. It also provides AurumLiv, a real estate transaction platform for primary and secondary sale; BeyondWalls, a broker aggregation tech platform for simplified home buying experience; Aurum KuberX, a home loan SaaS Platform that enables real estate buyers to take informed decisions on home financing; Aurum LSE, a lead scoring engine–data science product for mapping consumer behavior; Aurum AVM, an automated valuation model–data science product for estimation of property value; and TheHouseMonk, a rental management SaaS platform providing an end-to-end technology suite for the rental management industry. In addition, the company offers Aurum Isight, AI-based home valuation tool that estimates a home’s market value; Aurum Planet, a next generation experiential marketing software that harnesses augmented reality and virtual reality to give consumers a digital experience of real estate products; HelloWorld, co-living solutions for students and working professionals, with spaces that are just like home; and Kylas, a platform offering new-age micro-services. The company was formerly known as Majesco Limited and changed its name to Aurum PropTech Limited in October 2021. Aurum PropTech Limited was incorporated in 2013 and is based in Navi Mumbai, India.
Mastek (UK) Ltd.
Mastek (UK) Ltd. provides enterprise technology solutions to customers across the private and public sector. The company offers kameleon for various data privacy liability concerns; data factory tool kit that provides tools and services for data migration; elixir distribution management, a distribution management product designed for life and non-life insurance industries; elixir for group protection platform for group protection; enterprise agile for delivering business value; and elixir for retail distribution. Its services include business intelligence and data warehousing, data privacy, enterprise mobility, enterprise application services, and testing. The company serves government, insurance, retail, health, and financial services industries. Mastek (UK) Ltd. was formerly known as Mastek (UK) Holdings Limited and changed its name to Mastek (UK) Ltd. in July 1996. The company was founded in 1992 and is based in Reading, United Kingdom with additional offices in New Delhi, Noida, Chennai, and Mumbai Mastek (UK) Ltd. operates as a subsidiary of Mastek Limited.</t>
  </si>
  <si>
    <t>Aurum PropTech Limited (BSE:539289) (Asia / Pacific (Primary); Asia / Pacific Emerging Markets (Primary); India  (Primary); Indian Sub-Continent (Primary); Maharashtra (Primary));
Mastek (UK) Ltd. (Berkshire (Primary); England (Primary); Europe (Primary); European Developed Markets (Primary); United Kingdom (Primary))</t>
  </si>
  <si>
    <t>Aurum PropTech Limited (BSE:539289) (106.7)</t>
  </si>
  <si>
    <t>Horizon Discovery Group Limited operates as a cell engineering company and engages in the design, manufacture, and application of gene editing and gene modulation tools in the United Kingdom, the United States, Europe, the Middle East, Africa, the Asia-Pacific, and internationally. The company operates through screening, research reagents, diagnostics, and bioproduction segments. It provides custom-made and off-the-shelf (OTS) RNAi gene modulation reagents, CRISPR reagents, synthetic SGRNAs, OTS cell models, and custom cell engineering services. The company was founded in 2005 and is based in Cambridge, United Kingdom. As of December 23, 2020, Horizon Discovery Group Limited operates as a subsidiary of PerkinElmer (UK) Holdings Ltd.</t>
  </si>
  <si>
    <t>Life Sciences Tools and Services</t>
  </si>
  <si>
    <t>Health Care (Primary); Life Sciences Tools and Services (Primary); Life Sciences Tools and Services (Primary); Pharmaceuticals, Biotechnology and Life Sciences (Primary); Biotechnology; Biotechnology</t>
  </si>
  <si>
    <t>PerkinElmer (UK) Holdings Limited, through its subsidiary, engages in the design, manufacture, and application of gene editing and gene modulation tools in the United Kingdom, the United States, Europe, the Middle East, Africa, the Asia-Pacific, and internationally. PerkinElmer (UK) Holdings Limited was formerly known as EG&amp;G UK Holdings Limited and changed its name to PerkinElmer (UK) Holdings Limited in December 2000. The company was incorporated in 1999 and is based in the Beaconsfield, United Kingdom. PerkinElmer (UK) Holdings Limited operates as a subsidiary of PerkinElmer, Inc.</t>
  </si>
  <si>
    <t>Buckinghamshire (Primary);
England (Primary);
Europe (Primary);
European Developed Markets (Primary);
United Kingdom (Primary)</t>
  </si>
  <si>
    <t>Inclusive Capital Partners, L.P. is an employee owned hedge fund sponsor. The firm provides its services to pooled investment vehicles. Inclusive Capital Partners, L.P. was founded in July 2020 and is based in San Francisco, California.</t>
  </si>
  <si>
    <t>Immunomedics, Inc., a clinical-stage biopharmaceutical company, develops monoclonal antibody-based products to treat cancer. The company develops sacituzumab govitecan, an antibody-drug conjugate for the treatment of patients with metastatic triple-negative breast cancer. It focuses on commercializing sacituzumab govitecan as a third-line therapy for patients with metastatic triple-negative breast cancer in the United States. The company also develops IMMU-140 for the treatment of hematologic malignancies; and IMMU-130 to treat Colorectal cancer. Its other product candidates includes epratuzumab, an anti-CD22 antibody; veltuzumab, an anti-CD20 antibody; milatuzumab, an anti-CD74 antibody; and IMMU-114, a HLA-DR antibody. The company has clinical collaboration with AstraZeneca and MedImmune to evaluate Imfinzi, a human monoclonal antibody against PD-L1, with sacituzumab govitecan as a frontline treatment of patients with TNBC and urothelial cancer; collaboration agreement with GBG Forschungs GmbH to develop sacituzumab govitecan for the treatment of breast cancer; and clinical collaboration with F. Hoffman-La Roche Ltd to treat patients with metastatic or inoperable locally advanced TNBC versus atezolizumab plus nab-paclitaxel as standard of care. The company was incorporated in 1982 and is headquartered in Morris Plains, New Jersey. As of October 23, 2020, Immunomedics, Inc. operates as a subsidiary of Gilead Sciences, Inc.</t>
  </si>
  <si>
    <t>New Jersey (Primary); Northeast (Primary); United States and Canada (Primary); United States of America (Primary); West Jersey Area (Primary); Delaware; Midatlantic</t>
  </si>
  <si>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</si>
  <si>
    <t>California (Primary);
San Francisco Area (Primary);
United States and Canada (Primary);
United States of America (Primary);
West Coast (Primary);
Delaware;
Midatlantic</t>
  </si>
  <si>
    <t>Foresite Capital Management, LLC
Foresite Capital Management, LLC is a private equity and venture capital firm specializing in middle market, incubation, emerging growth, buyouts, seed, and early ventures, mid ventures, mature, turnaround, growth capital and late stage investments. It provides capital at all stages venture and post-venture, private, and public companies. It focuses on emerging disruptive service companies in the healthcare drug, healthcare services, life science, therapeutics, medical devices, and service sector with late stage products or technology. It targets investments in biotechnology, genomics, biopharmaceutical, drug devices, data science, and diagnostics. The firm seeks to invest in the United States. The firm seeks to invest between $10 million and $50 million. It prefer to have majority stake in companies. Foresite Capital Management, LLC was founded in 2011 and is based in Larkspur, California with additional offices in New York, New York, Boston, Massachusetts and Philadelphia, Pennsylvania.
HBM Healthcare Investments (Cayman) Ltd.
HBM Healthcare Investments (Cayman) Ltd. is a principal investment firm and is based in Cayman Islands.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</si>
  <si>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t>Foresite Capital Management, LLC (California (Primary); North Bay Area (Primary); United States and Canada (Primary); United States of America (Primary); West Coast (Primary); Great Lakes; Massachusetts; New York; New York City Area; Northeast; Pennsylvania);
HBM Healthcare Investments (Cayman) Ltd. (Caribbean (Primary); Cayman Islands (Primary); Grand Cayman (Primary); Latin America and Caribbean (Primary));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RA Capital Management, L.P. (Boston Area (Primary); Massachusetts (Primary); Northeast (Primary); United States and Canada (Primary); United States of America (Primary))</t>
  </si>
  <si>
    <t>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t>
  </si>
  <si>
    <t>Dental Care Equipment (Primary); Dental Diagnostic Equipment and Supplies (Primary); Health Care (Primary); Health Care Equipment (Primary); Health Care Equipment and Services (Primary); Health Care Equipment and Supplies (Primary); Health Care Technology; Health Care Technology; Healthcare Industry Software</t>
  </si>
  <si>
    <t>Planet DDS, Inc. develops and delivers cloud-enabled dental software to the dental industry. The company delivers a complete platform for dental practices, including denticon practice management, apteryx XVWeb digital imaging, and legwork patient relationship management. It offers denticon, a cloud-based dental software solution that facilitates the view of practice information through a graphical analysis dashboard; captures and uploads images to the cloud to view anywhere and anytime; reaches patients with advanced communication tools; and count on agents to perform time-consuming administrative tasks, such as insurance verification. The company also provides customer support services. Planet DDS, Inc. was founded in 2003 and is based in Newport Beach, California.</t>
  </si>
  <si>
    <t>As of May 31, 2021, Kentucky Bancshares, Inc. was acquired by Stock Yards Bancorp, Inc. Kentucky Bancshares, Inc. operates as the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individual and other non-commercial customers. In addition, it provides credit cards and other consumer-oriented financial services; brokerage services, annuities, life and long-term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</si>
  <si>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mortgage banking and deposit services; retail, commercial, and commercial real estate lending services; and online banking, mobile banking, private banking, leasing, treasury management, merchant,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The company operates through 73 full service banking center locations in Louisville, central, eastern and northern Kentucky, as well as Indianapolis, Indiana and Cincinnati, Ohio metropolitan markets. Stock Yards Bancorp, Inc. was founded in 1904 and is headquartered in Louisville, Kentucky.</t>
  </si>
  <si>
    <t>Kentucky (Primary);
Louisville Area (Primary);
Southeast (Primary);
United States and Canada (Primary);
United States of America (Primary)</t>
  </si>
  <si>
    <t>Evans &amp; Sutherland Computer Corporation produces and sells visual display systems used primarily in full-dome video projection applications, dome projection screens, and dome architectural treatments in the United States and internationally. The company’s products include planetarium and dome theater systems consisting of proprietary hardware and software, and other visual display systems primarily used to project digital video on large curved surfaces. It also produces content for planetariums, schools, science centers, other educational institutions, and entertainment venues; and show content for its own library that it licenses to customers and for specific customer requirements for planetarium and dome theaters. In addition, the company manufactures and installs metal domes with customized optical coatings and acoustical properties that are used for planetarium and dome theaters, and other custom applications; and designs and supplies geometrically complex structures for customized architectural treatments. Evans &amp; Sutherland Computer Corporation was founded in 1968 and is based in Salt Lake City, Utah. As of March 25, 2020, Evans &amp; Sutherland Computer Corporation was taken private.</t>
  </si>
  <si>
    <t>Electronic Equipment and Instruments (Primary); Electronic Equipment, Instruments and Components (Primary); Information Technology (Primary); Technology Hardware and Equipment (Primary); Capital Goods; Communication Services; Construction and Engineering; Construction and Engineering; Entertainment; Entertainment Production Companies; Heavy Construction; Industrial Nonbuilding Structures Construction; Industrials; Media and Entertainment; Movies and Entertainment; Nonbuilding Structures Construction; Software; Software and Services; Systems Software</t>
  </si>
  <si>
    <t>Mirasol Capital, LLC is a principal investment firm. Mirasol Capital, LLC is headquartered in Dallas, Texas.</t>
  </si>
  <si>
    <t>Southwest (Primary);
Texas (Primary);
United States and Canada (Primary);
United States of America (Primary)</t>
  </si>
  <si>
    <t>SoldOut, Inc. provides digital marketing support services to small and medium-sized venture companies in Japan. The company offers promotion tools, as well as Internet advertisement operation services for advertising companies; corporate branding, EC support and sales agency, online web promotion support, and digital marketing information services; and human resource development support services, including digital marketing specialized human resource development, crowdsourcing, recruitment support, digital marketing recruitment, Web marketing personnel recruitment information, and direct recruiting implementation and operation support services. It also operates ZIP, a social advertising platform; and supports the development and introduction of IT tools for streamlining and automating tasks that arise when raising sales through digital marketing. The company was founded in 2009 and is headquartered in Tokyo, Japan. SoldOut, Inc. is a subsidiary of Digital Holdings, Inc. As of March 28, 2022, SoldOut, Inc. operates as a subsidiary of Hakuhodo DY Holdings Inc.</t>
  </si>
  <si>
    <t>Advertising (Primary); Communication Services (Primary); Marketing Services (Primary); Media (Primary); Media and Entertainment (Primary); Commercial and Professional Services; Human Resource and Employment Services; Industrials; Information Technology; Information Technology (IT) Consulting; Interactive Media and Services; Interactive Media and Services; IT Consulting and Other Services; IT Services; Online Services; Professional Services; Software and Services</t>
  </si>
  <si>
    <t>Hakuhodo DY Holdings Inc. operates as a marketing and communications services company in Japan and internationally. The company engages in the advertising and digital marketing business; and planning, production, buying, and media traffic in media and contents businesses, as well as provision of marketing solutions for advertisers, media companies, and content holders. It also provides brand building services; and specializes in business development in the entertainment field, including animated programs and live events. Hakuhodo DY Holdings Inc. was incorporated in 2003 and is headquartered in Tokyo, Japan.</t>
  </si>
  <si>
    <t>Digital Holdings, Inc. provides advertising agency services, marketing services, and technology services for companies in Japan and internationally. It also supplies Web marketing support services, HR support services, and IT implementation support services for SMEs and venture businesses to expand their online businesses. The company was formerly known as OPT Holding, Inc. and changed its name to Digital Holdings, Inc. in July 2020. Digital Holdings, Inc. was founded in 1993 and is headquartered in Tokyo, Japan.</t>
  </si>
  <si>
    <t>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t>
  </si>
  <si>
    <t>Utilities - Water: 7.8 (100.0%)</t>
  </si>
  <si>
    <t>United States: 7.8 (100.0%)</t>
  </si>
  <si>
    <t>Utilities (Primary); Utilities (Primary); Water Supply (Primary); Water Utilities (Primary); Water Utilities (Primary)</t>
  </si>
  <si>
    <t>Connecticut (Primary); Northeast (Primary); United States and Canada (Primary); United States of America (Primary); Waterbury Area (Primary)</t>
  </si>
  <si>
    <t>Aquarion Water Company, Inc. offers water distribution services. The company was founded in 1857 and is based in Monroe, Connecticut. Aquarion Water Company, Inc. operates as a subsidiary of Aquarion Company.</t>
  </si>
  <si>
    <t>O&amp;G Industries, Inc. provides construction services and products in the Northeast. The company offers building construction services, such as general contracting, construction management; owner-centric consulting, including design and build, pre-construction and program management, engineering, and procurement; and construction of special projects such as energy and power, historical preservation, rail, manufacturing, and waste water treatment; as well as airports, dams, municipal and government buildings, parking structures, roads and bridges, sports facilities, and tunnels. It provides construction services for large and small projects including public and private schools and universities, hospitals, medical facilities, corporate office, transportation, industrial buildings; and power plants and biomass facilities. The company also offers heavy civil construction services, such as road and bridge construction, power plant construction, biomass facility construction, and site development and large-scale earthmoving. In addition, it provides interior and exterior construction services for small, mid-size, and unique projects; and asphalt paving services for commercial, industrial, municipal, and D.O.T. projects. Further, the company distributes aggregates, concrete, asphalt, and specialty products; and supplies various brands of mason products through its mason supply stores and earth products showrooms. O&amp;G Industries, Inc. was formerly known as Oneglia and Gervasini Construction Company, Inc. and changed its name to O&amp;G Industries, Inc. in September 1975. The company was founded in 1923 and is based in Torrington, Connecticut. It operates a network of quarries, concrete plants, and asphalt plants in Connecticut and Eastern New York; and mason supply stores and earth products showrooms in Connecticut.</t>
  </si>
  <si>
    <t>Connecticut (Primary);
Northeast (Primary);
United States and Canada (Primary);
United States of America (Primary);
Waterbury Area (Primary)</t>
  </si>
  <si>
    <t>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t>
  </si>
  <si>
    <t>Communication Services (Primary); Interactive Media and Services (Primary); Interactive Media and Services (Primary); Media and Entertainment (Primary); Online Services (Primary); Application Software; Enterprise Software; Industry Specific Software; Information Technology; Real Estate; Real Estate; Real Estate Industry Software; Real Estate Management and Development; Real Estate Services; Software; Software and Services</t>
  </si>
  <si>
    <t>Ringier Axel Springer Media AG operates an integrated multimedia company in Central and Eastern Europe. It manages a portfolio of digital and print products in the markets of Poland, Slovakia, Serbia, Hungary, Estonia, Latvia and Lithuania. It publishes tabloids and magazines, as well as various digital media solutions. The company was founded in 2010 and is based in Zurich, Switzerland. Ringier Axel Springer Media AG operates as a joint venture between Axel Springer SE and Ringier AG. As of February 18, 2022, Ringier Axel Springer Media AG operates as a subsidiary of Ringier AG.</t>
  </si>
  <si>
    <t>Europe (Primary);
European Developed Markets (Primary);
Switzerland (Primary);
Zurich (Primary)</t>
  </si>
  <si>
    <t>Alterium Holding Sp. z o.o. is based in Szczecin, Poland.</t>
  </si>
  <si>
    <t>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t>
  </si>
  <si>
    <t>Cargo or Container Ships (Primary); Industrials (Primary); Marine (Primary); Marine (Primary); Marine Transportation Of Freight (Primary); Transportation (Primary)</t>
  </si>
  <si>
    <t>Europe (Primary); European Developed Markets (Primary); Monaco  (Primary)</t>
  </si>
  <si>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</si>
  <si>
    <t>Europe (Primary);
European Developed Markets (Primary);
Monaco  (Primary)</t>
  </si>
  <si>
    <t>Shenzhen Powerleader Technology Co., Ltd., together with its subsidiaries, provides cloud computing solutions in the People’s Republic of China and Hong Kong. It operates through Supply of Servers, Storage and Solutions; Distribution Business of Electronic Equipment and Accessories; Guangzhou Internet Data Centre (IDC) Business; and Industrial Park Development, Operation and Property Management segments. The Supply of Servers, Storage and Solutions segment offers cloud servers solutions; and cloud storage and other related equipment and services. The Distribution of Electronic Equipment and Accessories segment provides distribution services for new energy, consumer electronics, electronic components, LCD, and IoT products, as well as for other products and accessories. The Guangzhou IDC Business segment offers IDC cabinet and broadband services. The Industrial Park Development, Operation and Property Management segment engages in the development and operation of industrial parks; and property leasing and management businesses. Shenzhen Powerleader Technology Co., Ltd. also provides software and information technology; and technical consultation services. The company was formerly known as Shenzhen Powerleader Science &amp; Technology Limited and Powerleader Science &amp; Technology Group Limited. Shenzhen Powerleader Technology Co., Ltd. was founded in 1997 and is headquartered in Shenzhen, China.</t>
  </si>
  <si>
    <t>Data Storage (Primary); Information Technology (Primary); Servers (Primary); Technology Hardware and Equipment (Primary); Technology Hardware, Storage and Peripherals (Primary); Technology Hardware, Storage and Peripherals (Primary); Application Hosting Services; Application Service Providers (ASPs); Application Software; Co-location/Data Centers; Consumer Discretionary; Consumer Electronics Distribution; Distributors; Distributors; Durable Goods Distribution; Electronic Equipment, Instruments and Components; Industrial Property Operators and Lessors; Information Technology (IT) Consulting; Internet Services and Infrastructure; IT Consulting and Other Services; IT Services; Nonresidential Building Operators and Lessors; Nonresidential Property Managers; Real Estate; Real Estate; Real Estate Development; Real Estate Management and Development; Real Estate Management Services; Real Estate Operating Companies; Real Estate Operators And Lessors; Retailing; Software; Software and Services; Technology Distributors; Technology Hardware and Equipment Distribution</t>
  </si>
  <si>
    <t>Shenzhen Speed Top Network Technology Company Limited engages in content delivery network (CDN) business which mainly consists of static page acceleration, dynamic page acceleration, file transfer acceleration, streaming media acceleration, and CDN value-added services. The company is based in China.</t>
  </si>
  <si>
    <t>Qushui Shiji Longxiang Technology Development Co., Ltd.
Qushui Shiji Longxiang Technology Development Co., Ltd. is based in China.
Shenzhen City Hengtong Dayuan Electronic Co., Ltd.
Shenzhen City Hengtong Dayuan Electronic Co., Ltd. is based in China.
Shenzhen City Jiachuang Lianhe Investment Partnership Enterprise (Limited Partnership)
Shenzhen City Jiachuang Lianhe Investment Partnership Enterprise (Limited Partnership) is based in Shenzhen, China.
Shenzhen City Jinbo Litong Investment Partnership Enterprise (Limited Partnership)
Shenzhen City Jinbo Litong Investment Partnership Enterprise (Limited Partnership) is based in Shenzhen, China.
Shenzhen City Zhizheng Lida Investment Partnership Enterprise (Limited Partnership)
Shenzhen City Zhizheng Lida Investment Partnership Enterprise (Limited Partnership) is based in China.
Wulumuqi Yali'anda Equity Investment Co., Ltd.
Wulumuqi Yali'anda Equity Investment Co., Ltd. is a principal investment firm founded in 2004 and is based in Urumqi, China.</t>
  </si>
  <si>
    <t>Qushui Shiji Longxiang Technology Development Co., Ltd. (Asia / Pacific (Primary); Asia / Pacific Emerging Markets (Primary); China  (Primary); Far East (Primary));
Shenzhen City Hengtong Dayuan Electronic Co., Ltd. (Asia / Pacific (Primary); Asia / Pacific Emerging Markets (Primary); China  (Primary); Far East (Primary));
Shenzhen City Jiachuang Lianhe Investment Partnership Enterprise (Limited Partnership) (Asia / Pacific (Primary); Asia / Pacific Emerging Markets (Primary); China  (Primary); Far East (Primary); Guangdong Province (Primary));
Shenzhen City Jinbo Litong Investment Partnership Enterprise (Limited Partnership) (Asia / Pacific (Primary); Asia / Pacific Emerging Markets (Primary); China  (Primary); Far East (Primary); Guangdong Province (Primary));
Shenzhen City Zhizheng Lida Investment Partnership Enterprise (Limited Partnership) (Asia / Pacific (Primary); Asia / Pacific Emerging Markets (Primary); China  (Primary); Far East (Primary));
Wulumuqi Yali'anda Equity Investment Co., Ltd. (Asia / Pacific (Primary); Asia / Pacific Emerging Markets (Primary); China  (Primary); Far East (Primary); Xinjiang Uygur Province (Primary))</t>
  </si>
  <si>
    <t>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t>
  </si>
  <si>
    <t>Housewares and Specialties</t>
  </si>
  <si>
    <t>Collectibles (Primary); Collectibles, Awards and Seasonal Goods (Primary); Consumer Discretionary (Primary); Consumer Durables and Apparel (Primary); Household Durables (Primary); Housewares and Specialties (Primary); Seasonal Goods (Primary); Accessories; Apparel, Accessories and Luxury Goods; Fasteners, Buttons, Needles, and Pins; Gift Wrapping Paper and Bags; Home Decor Accessories; Home Furnishings; Materials; Materials; Novelty Paper; Paper and Forest Products; Paper Products; Printing And Writing Paper; Stationery; Textiles, Apparel and Luxury Goods</t>
  </si>
  <si>
    <t>Great Lakes (Primary); Pennsylvania (Primary); SE Pennsylvania Area (Primary); United States and Canada (Primary); United States of America (Primary); Delaware; Midatlantic</t>
  </si>
  <si>
    <t>IG Design Group Americas Inc., a gift packaging company, designs, manufactures, sources, and distributes paper, décor, creative play, and dated good products for customers in the United States and internationally. The company offers gift packaging products, boxed and single greeting cards, gift bags and tags, stationery products, bows, and accessories. IG Design Group Americas Inc. was incorporated in 2007 and is based in Atlanta, Georgia with locations in Hudson, Massachusetts; Midway, Georgia; Maynard and Clara City, Minnesota; Memphis, Tennessee; Miami Beach, Florida; Hung Hom, Hong Kong; and Shaoxing, China. IG Design Group Americas Inc. operates as a subsidiary of IG Design Group plc.</t>
  </si>
  <si>
    <r>
      <t xml:space="preserve">Tenneco Inc. designs, manufactures, and sells clean air, and powertrain products and systems for light vehicle, commercial truck, off-highway, industrial, motorsport, and aftermarket customers worldwide. It operates through four segments: Motorparts,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2005. Tenneco Inc. was incorporated in 1996 and is based in Southfield, Michigan. As of November 17, 2022, Tenneco Inc. was taken private.
</t>
    </r>
    <r>
      <rPr>
        <sz val="8"/>
        <color indexed="17"/>
        <rFont val="Arial"/>
        <family val="2"/>
      </rPr>
      <t>Mfg. and mkts. auto products</t>
    </r>
  </si>
  <si>
    <t>Clean Air: 8,645.0 (45.6%);
Performance Solutions: 3,233.0 (17.1%);
Powertrain: 4,150.0 (21.9%);
Motorparts: 2,930.0 (15.5%)</t>
  </si>
  <si>
    <t>Auto Components (Primary); Auto Parts and Equipment (Primary); Automobiles and Components (Primary); Brakes and Wheel Bearings (Primary); Carburetors, Pistons, Piston Rings, and Valves (Primary); Catalytic Converters (Primary); Consumer Discretionary (Primary); Exhaust and Emission Controls (Primary); Exhaust Manifolds (Primary); Fuel Components (Primary); Fuel Filters (Primary); Gaskets and Sealing Devices (Primary); Gaskets, Hoses and Belts (Primary); Ignition Components (Primary); Injectors and Components (Primary); Motor Vehicle Lighting Equipment (Primary); Motor Vehicles Engines and Engine Parts (Primary); Mufflers (Primary); Shock Absorbers (Primary); Steering and Suspension System Components (Primary); Steering Systems (Primary); Suspension Systems (Primary); Transmissions and Power Train Parts (Primary); Wheel Bearings (Primary)</t>
  </si>
  <si>
    <r>
      <t xml:space="preserve">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Palatine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Asia / Pacific; Asia / Pacific Emerging Markets; China ; Delaware; Europe; European Developed Markets; Far East; Germany; Michigan; Midatlantic; </t>
    </r>
    <r>
      <rPr>
        <sz val="8"/>
        <color indexed="17"/>
        <rFont val="Arial"/>
        <family val="2"/>
      </rPr>
      <t>Palatine Area</t>
    </r>
    <r>
      <rPr>
        <sz val="8"/>
        <rFont val="Arial"/>
        <family val="2"/>
      </rPr>
      <t>; Rhineland-Palatinate</t>
    </r>
  </si>
  <si>
    <r>
      <t>California (Primary)</t>
    </r>
    <r>
      <rPr>
        <sz val="8"/>
        <color indexed="8"/>
        <rFont val="Arial"/>
        <family val="2"/>
      </rPr>
      <t xml:space="preserve">;
</t>
    </r>
    <r>
      <rPr>
        <sz val="8"/>
        <color indexed="17"/>
        <rFont val="Arial"/>
        <family val="2"/>
      </rPr>
      <t>Los Angeles Area (Primary)</t>
    </r>
    <r>
      <rPr>
        <sz val="8"/>
        <color indexed="8"/>
        <rFont val="Arial"/>
        <family val="2"/>
      </rPr>
      <t xml:space="preserve">;
New York (Primary);
New York City Area (Primary);
Northeast (Primary);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r>
      <rPr>
        <sz val="8"/>
        <color indexed="8"/>
        <rFont val="Arial"/>
        <family val="2"/>
      </rPr>
      <t xml:space="preserve">;
Asia / Pacific;
Asia / Pacific Developed Markets;
Asia / Pacific Emerging Markets;
Australia ;
California;
China ;
Connecticut;
England;
Europe;
European Developed Markets;
Far East;
Florida;
Germany;
Greater London;
Haryana;
Hessen;
Hong Kong ;
India ;
Indian Sub-Continent;
Japan ;
Los Angeles Area;
Luxembourg;
Madrid;
Maharashtra;
Maryland;
Miami Area;
Midatlantic;
New South Wales;
</t>
    </r>
    <r>
      <rPr>
        <sz val="8"/>
        <color indexed="17"/>
        <rFont val="Arial"/>
        <family val="2"/>
      </rPr>
      <t>New York</t>
    </r>
    <r>
      <rPr>
        <sz val="8"/>
        <color indexed="8"/>
        <rFont val="Arial"/>
        <family val="2"/>
      </rPr>
      <t xml:space="preserve">;
</t>
    </r>
    <r>
      <rPr>
        <sz val="8"/>
        <color indexed="17"/>
        <rFont val="Arial"/>
        <family val="2"/>
      </rPr>
      <t>New York City Area</t>
    </r>
    <r>
      <rPr>
        <sz val="8"/>
        <color indexed="8"/>
        <rFont val="Arial"/>
        <family val="2"/>
      </rPr>
      <t xml:space="preserve">;
</t>
    </r>
    <r>
      <rPr>
        <sz val="8"/>
        <color indexed="17"/>
        <rFont val="Arial"/>
        <family val="2"/>
      </rPr>
      <t>Northeast</t>
    </r>
    <r>
      <rPr>
        <sz val="8"/>
        <color indexed="8"/>
        <rFont val="Arial"/>
        <family val="2"/>
      </rPr>
      <t>;
San Diego Area;
Singapore ;
Southeast;
Southwest;
Spain;
Stamford Area;
Suburban Baltimore Area;
Texas;
Tokyo;
United Kingdom;
West Coast;
West Palm Beach Area;
Westchester Area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</si>
  <si>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Fuller &amp; Thaler Asset Management, Inc.
Fuller &amp; Thaler Asset Management, Inc. is an employee owned investment manager. The firm primarily provides its services to investment companies. It also caters to high net worth individuals, individuals, pension and profit sharing plans, pooled investment vehicles, charitable organizations, corporations, state or government entities, and unions. The firm invests in the public equity markets. The firm launches and manages equity and hedge funds for its clients. It invests in growth and value stocks of micro-cap and small-cap companies. The firm employs fundamental and quantitative analysis to create its equity portfolios. The firm also uses long and short strategies to create its equity portfolios. Fuller &amp; Thaler Asset Management Inc. was founded in 1993 and is based in San Mateo,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</si>
  <si>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Fuller &amp; Thaler Asset Management, Inc. (California (Primary); San Francisco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</si>
  <si>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Arena Pharmaceuticals, Inc., a biopharmaceutical company, focuses on providing novel medicines with pharmacology and pharmacokinetics to patients worldwide. The company’s investigational clinical programs include Etrasimod (APD334) that is in Phase III clinical trial for ulcerative colitis, Phase IIb/III clinical trial for Crohn’s disease, Phase II clinical trial for alopecia areata, Phase III clinical trial for atopic dermatitis, and Phase IIb clinical trial for eosinophilic esophagitis; Olorinab (APD371), which is in Phase IIb clinical trial for the treatment of abdominal pain associated with irritable bowel syndrome; APD418 that is in Phase II clinical trial for acute heart failure; and Temanogrel for coronary microvascular obstruction that is in Phase II clinical trial. It also develops ralinepag (APD811), which is in Phase III clinical trial for pulmonary arterial hypertension. The company has collaboration agreements with United Therapeutics Corporation; Everest Medicines Limited; Eisai Co., Ltd. and Eisai Inc.; Boehringer Ingelheim International GmbH; Beacon Discovery, Inc.; and Aristea Therapeutics, Inc. Arena Pharmaceuticals, Inc. was incorporated in 1997 and is based in Park City, Utah. As of March 11, 2022, Arena Pharmaceuticals, Inc. operates as a subsidiary of Pfizer Inc.</t>
  </si>
  <si>
    <t>Biotechnology: .1 (100.0%)</t>
  </si>
  <si>
    <t>Biotechnology (Primary); Biotechnology (Primary); Health Care (Primary); Pharmaceuticals, Biotechnology and Life Sciences (Primary); Cardiovascular Drugs; Gastrointestinal Drugs; Pharmaceutical Products; Pharmaceuticals; Pharmaceuticals</t>
  </si>
  <si>
    <t>Mountain (Primary); Salt Lake City Area (Primary); United States and Canada (Primary); United States of America (Primary); Utah (Primary); California; San Diego Area; West Coast</t>
  </si>
  <si>
    <t>Luzhou Bio-chem Technology Limited, an investment holding company, produces and distributes maltose-related products and other corn sweeteners in the People’s Republic of China and internationally. It operates through Corn Refining, Animal Feeds, and Other Products segments. The company offers starch sugar syrups, including high fructose and maltose syrups, liquid glucose, super high maltose syrups, malto-oligosaccharide syrups, maltose syrup for beer, and isomalto-oligosaccharide syrups; and starch sugar powders, such as milk essence, maltodextrin, dextrose powder, malto-oligosaccharide, maltodextrin for milk, and isomalto-oligosaccharide powders. It also provides corn starch; and starch by-products comprising steepwater, corn fiber, corn germ, corn gluten meal, and meal fiber. In addition, the company manufactures and sells corn sweeteners, corn oil, and related products; feed for farm animals; and amino acids, as well as sugar alcohol and high fructose corn syrups. Further, it is involved in the provision of engineering services; and construction of industrial machinery and equipment. The company serves customers in the food and beverage, fermentation, medical, and pharmaceutical sectors. Luzhou Bio-chem Technology Limited was founded in 1988 and is headquartered in Yishui, the People’s Republic of China.</t>
  </si>
  <si>
    <t>Animal Feed (Primary); Consumer Staples (Primary); Edible Oils (Primary); Food Products (Primary); Food, Beverage and Tobacco (Primary); Packaged Foods and Meats (Primary); Sweeteners (Primary); Syrup (Primary); Acids and Caustics; Alcohol; Capital Goods; Chemicals; Commodity Chemicals; Construction and Engineering; Construction and Engineering; Construction Support Services; Engineering and Surveying Services; Engineering Services; Industrial Inorganic Chemicals; Industrial Machinery; Industrial Organic Chemicals; Industrials; Machinery; Materials; Materials</t>
  </si>
  <si>
    <t>Asia / Pacific (Primary); Asia / Pacific Emerging Markets (Primary); China  (Primary); Far East (Primary); Shandong Province (Primary)</t>
  </si>
  <si>
    <t>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t>
  </si>
  <si>
    <t>Biotechnology (Primary); Biotechnology (Primary); Health Care (Primary); Pharmaceuticals, Biotechnology and Life Sciences (Primary); Health Care Equipment and Services; Health Care Providers and Services; Health Care Services; Hematologic Drugs; Oncology Drugs; Pharmaceutical Contract Manufacturing Services; Pharmaceutical Products; Pharmaceuticals; Pharmaceuticals</t>
  </si>
  <si>
    <t>AGC Inc. manufactures and sells glass, electronics, chemicals, and ceramics worldwide. The company offers architectural glass products, including laminated, insulating, wired, solar control, toughened, decorative, sound insulation, float and patterned, and industrial glasses; structural glazing systems; and automotive glass, such as laminated, tempered, and privacy glasses, as well as integrated glass antennas, patterned glazing products, and module assembly windows. It also provides glass substrates used for thin-film-transistor liquid crystal displays and OLEDs; synthetic fused silica glass, synthetic quartz crystal, silicon carbide, CMP slurry, through glass Vias, high refractive index glass, DOE diffuser, glass ceramics substrate, optical planar device, IR cut filter, aspherical glass and molded lens, micro lens array, and fly eye and condenser lens products; polycarbonate and optical sheets, thin sheets, and films; and glass frits and paste, as well as glass substrate for semiconductor packaging, and other electronic materials. In addition, the company offers cover glass for smartphones and tablet devices; glass substrates for photovoltaic devices and touch panels; specialty glass; extra clear float glass; transparent conductive oxide glass for a-Si type solar module; and ultra-thin glass for electronics devices. Further, it provides chlor-alkali, polyurethanes, fluoro, and specialty chemical products; high thermal insulation ceramics wall for furnaces; and ceramic beads, sputtering targets, abrasion resistant ceramics, alumina cement, engineering fine ceramics, and ceramics molding agent for 3D printers. Additionally, the company engages in the digital signage on glass, copper clad laminate, and plastic optical fiber businesses; and gas and solvents, and life Science business. The company was formerly known as Asahi Glass Co., Ltd. and changed its name to AGC Inc. in July 2018. AGC Inc. was founded in 1907 and is headquartered in Tokyo, Japan.</t>
  </si>
  <si>
    <t>Finanziaria d'investimento Fininvest S.p.A.
Finanziaria d'investimento Fininvest S.p.A. operates as a holding company that engages in media and entertainment sectors. The company operates commercial television (TV) networks; TV advertising concessions; radio networks; an online platform that allows to follow live streaming of its TV channels; and a pay-content service that enables technologically developed customers to access a catalogue of titles for streaming, which includes films, TV series, dramas, and TV programs, as well as broadcasts thematic and semi-mainstream channels. It also engages in entertainment, game and quiz shows, news, and sports productions; and radio, TV, and telecommunications infrastructure management. In addition, the company publishes books and magazines; provides banking, insurance, advisory, and investment banking services; and operates a theater for organizing shows. The company was founded in 1961 and is based in Rome, Italy. Finanziaria d'investimento Fininvest S.p.A. operates as a subsidiary of Fingruppo Holding S.p.A.
Société Générale Capital Partenaires SAS, SCR
Société Générale Capital Partenaires SAS, SCR operates as an investment arm of Société Générale Group. Société Générale Capital Partenaires SAS, SCR is a private equity firm specializing in growth capital investments, middle market, industry consolidation, buyouts, and buy-ins. The firm seeks to make investments in small and medium-sized enterprises. It prefers investments in all sectors except financials, real estate and utilities. It prefers to invest in Europe with a focus on France. Société Générale Capital Partenaires SAS, SCR typically invests between €1 million ($1.04 million) and €35 million ($36.27 million). The firm prefers to take minority stakes and exit its investments within five to seven years. Société Générale Capital Partenaires SAS, SCR was founded in 1973 and is based in Puteaux, France with additional offices across France.</t>
  </si>
  <si>
    <t>Finanziaria d'investimento Fininvest S.p.A. (Europe (Primary); European Developed Markets (Primary); Italy (Primary); Lazio (Primary); Rome (Primary); Lombardy; Milan);
Société Générale Capital Partenaires SAS, SCR (Europe (Primary); European Developed Markets (Primary); France (Primary); Ile-de-France (Primary); Alsace; Brittany; Nord-Pas-de-Calais; Provence-Alpes-Côte d'Azur; Rhône-Alpes)</t>
  </si>
  <si>
    <t>Abano Healthcare Group Limited provides oral healthcare services in New Zealand and Australia. It operates through Dental New Zealand and Dental Australia segments. The company offers a range of general and specialist services, including restorative and cosmetic dental work. As of May 31, 2020, it owned and operated 107 facilities. The company was formerly known as ElderCare New Zealand Limited and changed its name to Abano Healthcare Group Limited in August 2003. Abano Healthcare Group Limited was incorporated in 1961 and is based in Auckland, New Zealand. As of December 22, 2020, Abano Healthcare Group Limited was taken private.</t>
  </si>
  <si>
    <t>Dental Services (Primary); Health Care (Primary); Health Care Equipment and Services (Primary); Health Care Providers and Services (Primary); Health Care Services (Primary)</t>
  </si>
  <si>
    <t>Asia / Pacific (Primary); Asia / Pacific Developed Markets (Primary); New Zealand  (Primary)</t>
  </si>
  <si>
    <t>BGH Capital
BGH Capital is a private equity firm specializing in middle-market buyout investments, large buyouts, and smaller growth deals. The firm is generalist in terms of sector. The firm seeks to invest in Australia and New Zealand. It typically invests in companies with enterprise values between A$250 million (USD185.19 million) and A$6 billion (USD4.44 billion). The firm takes majority stake. BGH Capital was founded in October 2017 and is based in Melbourne, Australia with an additional office in New Zealand.
Ontario Teachers' Pension Plan Board
Ontario Teachers' Pension Plan Board is a privately owned pension fund. The firm manages equity, fixed income, and alternative investment portfolios. It invests in the public equity, fixed income, and alternative investment markets of Canada and across the globe. For the equity portion, it invests in value stocks of large-cap companies utilizing a bottom-up stock picking approach to create its equity portfolio mix. It also invests in indexed stocks and actively managed equities and benchmarks the performance of its equity portfolios against the S&amp;P/TSX Composite Index, the S&amp;P 500, Morgan Stanley Capital International, EAFE Index, and the MSCI Emerging Markets Index. The firm invests in derivatives, debentures, government and corporate bonds, and money market securities utilizing absolute return strategies for its fixed income portfolios. It invests in real estate, infrastructure assets, hedge funds, and private businesses as part of its alternative investment strategy. Ontario Teachers' Pension Plan Board was founded in 1917 and is headquartered in Toronto, Ontario with additional offices in Central, Hong Kong; New York city; and London, United Kingdom.</t>
  </si>
  <si>
    <r>
      <t xml:space="preserve">BGH Capital (Asia / Pacific (Primary); Asia / Pacific Developed Markets (Primary); Australia  (Primary); Victoria (Primary); New Zealand );
Ontario Teachers' Pension Plan Board (Canada (Primary); </t>
    </r>
    <r>
      <rPr>
        <sz val="8"/>
        <color indexed="17"/>
        <rFont val="Arial"/>
        <family val="2"/>
      </rPr>
      <t>Canada (Primary)</t>
    </r>
    <r>
      <rPr>
        <sz val="8"/>
        <rFont val="Arial"/>
        <family val="2"/>
      </rPr>
      <t xml:space="preserve">; Ontario (Primary); United States and Canada (Primary); </t>
    </r>
    <r>
      <rPr>
        <sz val="8"/>
        <color indexed="17"/>
        <rFont val="Arial"/>
        <family val="2"/>
      </rPr>
      <t>United States and Canada (Primary)</t>
    </r>
    <r>
      <rPr>
        <sz val="8"/>
        <rFont val="Arial"/>
        <family val="2"/>
      </rPr>
      <t>; Asia / Pacific; Asia / Pacific Developed Markets; Asia / Pacific Emerging Markets; England; Europe; European Developed Markets; Greater London; Hong Kong ; India ; Indian Sub-Continent; Maharashtra; New York; New York City Area; Northeast; Singapore ; United Kingdom; United States of America)</t>
    </r>
  </si>
  <si>
    <t xml:space="preserve">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t>
  </si>
  <si>
    <t>Engineering and Consulting Technologies: 1,766.6 (100.0%)</t>
  </si>
  <si>
    <t>France: 571.7 (32.4%);
Germany: 389.9 (22.1%);
International (Excl. Germany,North America): 296.6 (16.8%);
North America: 271.8 (15.4%);
Unallocated: 236.8 (13.4%)</t>
  </si>
  <si>
    <t>Commercial and Professional Services (Primary); Consulting Services (Primary); Industrials (Primary); Management Consulting Services (Primary); Professional Services (Primary); Research and Consulting Services (Primary); Aerospace and Defense; Aerospace and Defense; Aerospace and Defense Maintenance and Services; Capital Goods; Communication Services; Construction and Engineering; Construction and Engineering; Construction Support Services; Defense Electronics; Diversified Telecommunication Services; Energy; Energy; Energy Equipment and Services; Engineering and Surveying Services; Engineering Services; Information Technology; Information Technology (IT) Consulting; Infrastructure Services; Integrated Telecommunication Services; Internet Services and Infrastructure; IT Consulting and Other Services; IT Services; Oil and Gas Equipment and Services; Software; Software and Services; Systems Software; Telecommunication Services</t>
  </si>
  <si>
    <t>Belgium (Primary); Brussels (Primary); Brussels (Primary); Europe (Primary); European Developed Markets (Primary); France; Ile-de-France</t>
  </si>
  <si>
    <t>Adecco Group AG, together with its subsidiaries, provides human resource services to businesses and organizations in Europe, North America, Asia Pacific, South America, and North Africa. It offers flexible placement, permanent placement, outsourcing, training, upskilling and reskilling, career transition and workforce transformation, technology consulting and talent, tech academy, digital staffing services, and talent advisory and solutions under the Adecco, Adia, General Assembly, Badenoch + Clark, LHH, pontoon, Spring, and Modis. The company also operates Hired, a talent recruitment platform. As of December 31, 2021, it operated approximately 4,300 branches in 59 countries and territories. The company was formerly known as Adecco S.A. Adecco Group AG was founded in 1957 and is based in Zurich, Switzerland.</t>
  </si>
  <si>
    <t>Europe (Primary);
European Developed Markets (Primary);
Switzerland (Primary);
Zurich (Primary);
Vaud</t>
  </si>
  <si>
    <t>Swilux SA was incorporated in 1989 and is based in Luxembourg City, Luxembourg.</t>
  </si>
  <si>
    <t xml:space="preserve">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
 As of April 25, 2022, Volt Information Sciences, Inc. operates as a subsidiary of American CyberSystems, Inc.
</t>
  </si>
  <si>
    <t>Corporate and Other: .4 (.0%);
North American Staffing: 745.7 (83.4%);
International Staffing: 109.0 (12.2%);
North American MSP: 39.4 (4.4%)</t>
  </si>
  <si>
    <t>International: 113.2 (12.7%);
United States: 781.1 (87.3%)</t>
  </si>
  <si>
    <t>Commercial and Professional Services (Primary); Human Resource and Employment Services (Primary); Human Resources and Personnel Management (Primary); Industrials (Primary); Payroll Services (Primary); Professional Services (Primary); Commercial Services and Supplies; Office Services and Supplies; Outsourced Business Services; Outsourced Client Support and Customer Services</t>
  </si>
  <si>
    <t>Anaheim Area (Primary); California (Primary); United States and Canada (Primary); United States of America (Primary); West Coast (Primary)</t>
  </si>
  <si>
    <t>American CyberSystems, Inc. offers IT consulting and digital technology solutions to businesses. Its services include digital transformation, cloud enablement, digital insights, cognitive AI, digital consulting, talent solutions, workforce solutions, healthcare BPO, and public health. It caters to banking and financial services, energy and utilities, healthcare, logistics, manufacturing, media and entertainment, retail, telecom, travel, and hospitality. The company was incorporated in 1998 and is based in Duluth, Georgia. It has additional offices in the USA, the Netherlands, Taiwan, and India.</t>
  </si>
  <si>
    <t>Royal Fox Gold Inc., a mineral exploration company, engages in the exploration and evaluation of mineral properties in Canada. It primarily explores for gold, copper, and uranium deposits. The company holds a 100% interest in the Philibert Project comprises 110 mineral titles covering approximate 5,392.57 hectares located in Chibougamau, Québec; and 100% interest in the Coppermine River property located in Nunavut. It also holds 100% interests in Ontario Gold properties comprises mining lease 107313 on the gold-bearing located in Timmins, Ontario. The company formerly known as Hornby Bay Mineral Exploration Ltd. and changes its name to Royal Fox Gold Inc. in March 2021. Royal Fox Gold Inc. was incorporated in 1996 and is based in Toronto, Canada. As of November 4, 2022, Royal Fox Gold Inc. operates as a subsidiary of Northern Superior Resources Inc.</t>
  </si>
  <si>
    <t>Diversified Metal Ores (Primary); Diversified Metals and Mining (Primary); Materials (Primary); Materials (Primary); Metals and Mining (Primary); Coal and Consumable Fuels; Copper; Copper Ores; Energy; Energy; Gold; Gold Ores; Oil, Gas and Consumable Fuels; Uranium Ores</t>
  </si>
  <si>
    <t>Northern Superior Resources Inc., an exploration stage junior mining company, engages in the identification, acquisition, evaluation, and exploration of gold properties in Ontario and Québec, Canada. The company also explores for silver and copper. It primary projects include 100% owned Ti-pa-haa-kaa-ning gold property that consists of 2,431 claims covering an area of 47,796 hectares located in northwestern Ontario; Croteau Est property, which consists of 237 claims covering an area of approximately 12,545 hectares situated in west-central Québec; Lac Surprise gold property that comprises 274 claims covering an area of approximately 15,178.5 hectares located in west-central Québec; and the Wapistan mineral property located in Québec. The company is headquartered in Sudbury, Canada.</t>
  </si>
  <si>
    <t>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t>
  </si>
  <si>
    <t>Solutions: 12.5 (7.5%);
Focus Incl. Start-Ups: 148.9 (89.3%);
UAE: 5.4 (3.2%)</t>
  </si>
  <si>
    <t>Western Sweden: 23.8 (15.0%);
Stockholm Area: 87.8 (55.1%);
Denmark: 22.7 (14.3%);
Skåne: 15.8 (9.9%);
The Middle East: 9.1 (5.7%)</t>
  </si>
  <si>
    <t>Health Care (Primary); Health Care Equipment and Services (Primary); Health Care Providers and Services (Primary); Health Care Services (Primary); Health Care Facilities; Hospitals and Healthcare Centers</t>
  </si>
  <si>
    <t>Capio Group Services AB, through its subsidiary, offers healthcare services. The company is based in Gothenburg, Sweden. Capio Group Services AB operates as a subsidiary of Ramsay Générale de Santé SA</t>
  </si>
  <si>
    <t>Grenspecialisten AB
Grenspecialisten AB is a private equity firm specializing in investments in small and medium-sized companies. The firm also invests in debt instruments. Grenspecialisten AB was founded in 1995 and is based in Malmo, Sweden.
Metroland BV
Metroland BV is based in Breukelen, the Netherlands.
MJW Invest Förvaltning AB
MJW Invest Förvaltning AB is based in Stockholm, Sweden.</t>
  </si>
  <si>
    <t>Grenspecialisten AB (Europe (Primary); European Developed Markets (Primary); Sweden (Primary));
Metroland BV (Europe (Primary); European Developed Markets (Primary); Netherlands (Primary); Utrecht (Primary));
MJW Invest Förvaltning AB (Europe (Primary); European Developed Markets (Primary); Stockholm County (Primary); Sweden (Primary))</t>
  </si>
  <si>
    <t>Australian Laboratory Services Pty. Ltd.</t>
  </si>
  <si>
    <t>HRL Holdings Limited provides various environmental and laboratory services in Australia and New Zealand. It offers asbestos and hazardous materials management; property contamination testing and work place drug testing; environmental testing; and on-site testing and monitoring services, as well as environmental and property management software solutions. The company also provides food and environmental laboratory services, which include honey, milk, and dairy laboratory testing; food origin testing; drugs of abuse laboratory testing; asbestos laboratory analysis; environmental laboratory testing; and other laboratory research and development services. In addition, it offers geotechnical investigation and study; temporary works design and inspection; construction phase verification; earthworks supervision; soil, concrete, and aggregate testing; and onsite mobile laboratory testing services. Further, the company provides information management software solutions for asbestos and hazardous materials; field management software solutions; and customized compliance solutions and applications relating to workplace health and safety. It serves customers in the food, environmental, occupational hygiene, and construction industries. The company was incorporated in 2006 and is headquartered in Brisbane, Australia. As of August 17, 2022, HRL Holdings Limited operates as a subsidiary of Australian Laboratory Services Pty. Ltd..</t>
  </si>
  <si>
    <t>HAZMAT: 7.5 (28.5%);
Geotechnical: 4.8 (18.3%);
Software: .6 (2.3%);
Food/Environment Laboratory: 13.4 (50.9%)</t>
  </si>
  <si>
    <t>Commercial and Professional Services (Primary); Commercial Services and Supplies (Primary); Environmental and Facilities Services (Primary); Environmental Consulting (Primary); Industrials (Primary); Sanitary Services (Primary); Application Software; Capital Goods; Commercial Physical and Biological Research; Construction and Engineering; Construction and Engineering; Construction Support Services; Engineering and Surveying Services; Engineering Services; Enterprise Software; Industry Specific Software; Information Technology; Professional Services; Research and Consulting Services; Research, Development, and Testing Services; Software; Software and Services; Testing Laboratories</t>
  </si>
  <si>
    <t>Australian Laboratory Services Pty. Ltd. provides analytical laboratory services to the mining and exploration industries. It is a diversified international analytical laboratory group with laboratories operating throughout Australia, North America, South America, Europe, Africa, and Asia. The company was incorporated in 1975 and is based in Stafford, Australia. Australian Laboratory Services Pty. Ltd. operates as a subsidiary of ALS Laboratory Group.</t>
  </si>
  <si>
    <t>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t>
  </si>
  <si>
    <t>Utilities (Primary); Utilities (Primary); Waste Water Treatment (Primary); Water Supply (Primary); Water Testing (Primary); Water Utilities (Primary); Water Utilities (Primary); Building Products; Building Products; Capital Goods; Commercial and Professional Services; Commercial Repair Services; Commercial Services and Supplies; Construction and Engineering; Construction and Engineering; Diversified Support Services; Electrical Equipment; Fluid Power Valves and Hose Fittings; Heavy Electrical Equipment; Industrial Machinery; Industrials; Machinery; Motors and Generators; Plumbing Fixtures and Equipment; Power Generation Equipment; Pumps and Pumping Equipment; Specialty Contract Work</t>
  </si>
  <si>
    <t>Connecticut (Primary); Hartford Area (Primary); Northeast (Primary); United States and Canada (Primary); United States of America (Primary)</t>
  </si>
  <si>
    <t>Aquarion Company operates as a subsidiary of Eversource Energy.</t>
  </si>
  <si>
    <t>Casper Sleep Inc., together with its subsidiaries, designs and sells sleep products to consumers in the United States, Canada, and Europe. It offers a range of mattresses, pillows, sheets, duvets, bedroom furniture, sleep accessories, sleep technology, and other sleep-centric products and services. As of December 31, 2020, the company distributed its products through its e-commerce platform, 67 Casper retail stores, and 20 retail partners. The company was formerly known as Providence Mattress Company and changed its name to Casper Sleep Inc. in January 2014. Casper Sleep Inc. was incorporated in 2013 and is headquartered in New York, New York. As of January 25, 2022, Casper Sleep Inc. was taken private.</t>
  </si>
  <si>
    <t>Consumer Discretionary (Primary); Consumer Durables and Apparel (Primary); Home Furnishings (Primary); Household Durables (Primary); Mattresses and Beds (Primary); Mattresses and Foundations (Primary); Bedspreads and Comforters; Furniture Stores; Homefurnishing Retail; Household Product Stores; Internet and Direct Marketing Retail; Internet and Direct Marketing Retail; Linens and Bedding; Linens and Bedding Accessories Stores; Online Home Furnishing Retail; Online Household Product Retail; Online Specialty Retail; Retailing; Sheets; Specialty Retail; Specialty Stores; Textiles; Textiles, Apparel and Luxury Goods</t>
  </si>
  <si>
    <t>Durational Capital Management LP is a private equity firm. It seeks to invest in industrials, commercial and professional services, consumer discretionary, consumer services, consumer durables and apparels, agriculture products, consumer staples, healthcare. Durational Capital Management LP was founded in 2017 and is based in New York, New York.</t>
  </si>
  <si>
    <t>Institutional Venture Partners
Institutional Venture Partners is a private equity and venture capital firm specializing in investments in late venture, seed, first-round deals, special situations, expansion stage, small-cap public companies, growth capital, later stage, industry rollups, recapitalizations, secondaries, acquisitions, spinouts, emerging growth, founder liquidity transactions, corporate divestitures, and select public market investments. The firm prefers to invest in media, internet, and technology sectors, within sectors it prefers to invest in digital media, digital home, digital TV, consumers with the next wave of information and life sciences technologies, electronic commerce, fintech, online financial services, financial software, individualized medical therapies sectors, enterprise software, enterprise information technology, mobile, cloud storage, travel, communications, wireless, software, infrastructure, and technology enabled services. It invests in companies based in the United States with a focus on Silicon Valley. The firm prefers to invest between $10 million and $100 million in growth companies with over $10 million in revenue. It seeks to be a lead or value-added co-investor. However the firm acts as a lead investor in venture capital financings above $100 million in firms with enterprise value between $50 million and $200 million. It prefers to take majority stakes in investments. Institutional Venture Partners was founded in 1980 and is based in Menlo Park, California with an additional office in San Francisco, California.
Irving Investors LLC
Irving Investors LLC is a principal investment firm specializing in direct as well as fund of fund investments. Within direct investments it seeks to make growth investments and is sector agnostic with a focus on technology. The firm invests across the capital structure with a focus on disruptive growth private companies. Within fund of fund investments it seeks to invest in venture capital funds. It also invests in public equities, credit, private opportunities, and fixed income markets. The firm seeks to invest in the United states. Irving Investors LLC was founded in 2009 and is based in New York, New York with an additional office in Denver, Colorado.
KBW Ventures, Inc.
KBW Ventures, Inc. is a venture capital firm that specializes in growth capital investments. The firm does not invest in real estate, infrastructure and project finance ventures. The firm does not invest in leveraged buy-outs and does not use debt leverage for our investments. The firm invests in venture-backed technology companies including healthcare technology, food, artificial intelligence, and financial technology sectors. The firm prefers to invest in the United States in particular the Silicon Valley. The firm prefers to take minority stakes in companies. KBW Ventures is based in the United States. KBW Ventures, Inc. operates as a subsidiary of KBW LLC.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
NVP Associates, LLC
NVP Associates, LLC is a venture capital and private equity arm of Everen Capital Corporation specializing in seed/startup, early, mid, late venture, growth equity, and later stage investments in both listed and unlisted companies. For growth equity investments, the firm seeks to invest in recapitalizations, buyouts, spin-offs, and special situations. It invests in medical devices, specialty pharmaceuticals, healthcare services, and therapeutic products sector. For venture investments, the firm typically invests in systems and information technology infrastructure sector with a focus on embedded systems, wireless, communications systems, enterprise systems/enterprise technology, semiconductors and components, storage, security, cloud infrastructure, and mobile; internet, consumer products, consumer sector with a focus on enabling internet technologies, consumer internet, technology-enabled services, big data, digital health, marketplaces, fitness, financial technology, data-driven businesses, e-commerce, networking, diagnostics, consumer finance, educational technologies, next-generation services, enterprise mobile, social networking, digital media, social areas, advertising including online, search, consumer services, media, mobile, gaming, and retail and ecommerce; software sector with a focus on SaaS/cloud, application software, enterprise software, and mobile; and services sector with a focus on technology enabled services, communications services, infrastructure services, and financial services. For growth equity investments, it seeks to invest in information technology, technology enabled services, data and information services, business services, financial services, financial technology, consumer, and healthcare including healthcare technology sector. For its India-centric growth equity, seed, and late stage investments, the firm seeks to invest in technology, financial services, infrastructure, consumer, industrials, education, food companies, manufacturing, media, telecommunications, retail and healthcare sector. For its India-centric early to mid-stage venture capital investments, it prefers to invest in fast moving consumer goods, Internet, telecommunications, financial services, and education sector. The firm prefers to make investments globally with a focus on Asia-Pacific, United States, Israel, India, and China. It seeks to invest between $10 million and $15 million in its early stage portfolio companies over a period of time and can invest as little as $1 million and as much as $30 million. For growth equity companies, the firm prefers to invest between $10 million and $150 million. For growth equity investments in India, it typically invests between $15 million and $35 million and up to $75 million in each transaction. For early and mid-stage companies in India, the firm prefers to invest between $2 million and $15 million. It seeks to be a lead investor in its portfolio companies. The firm also acts as a sole venture investor or joins with other venture capital firms, corporate partners, and founding investors. The firm prefers to make minority investments for growth equity. NVP Associates, LLC was founded in 1961 and is based in Palo Alto, California with additional offices in Asia, Europe and North America.
Pritzker Group Venture Capital
Pritzker Group Venture Capital is a venture capital firm specializing in seed/ startup, early &amp; late stage usually in series A/B, and growth capital investments. It typically invests in information technology companies with a focus on commerce mosaic, transformation of enterprise applications, consumer technology, healthcare IT, artificial intelligence, emerging tech, consumer internet, internet of things, virtual reality, digital media technologies, Interactive health and the interconnected world, telecommunication, networking, business to business, SaaS applications, enterprise software, interactive marketing solutions or interactive health applications, new media, e-commerce, website infrastructure software, and internet retail. It typically invests in the United States with a focus on Chicago area. It considers equity investments between $2 million and $8 million. Pritzker Group Venture Capital was founded in 1996 and is based in Chicago, Illinois with an additional offices in Los Angeles, California. It operates as a subsidiary of Pritzker Group.
Queensbridge Venture Partners
Queensbridge Venture Partners is a venture capital firm specializing in growth capital and early stage investments. The firm invests between $100,000 and $500,000. Queensbridge Venture Partners was founded in 2013 and is based in the Los Angeles, California.
Rainfall Ventures
Rainfall Ventures, formerly known as Vaizra Investments, is a venture capital firm specializing in early, late stage and startup investments. Its firm specializes in early, late stage and any stage of investments in consumer, enterprise, and technology companies. The firm prefers to invest in United States &amp; Israel. Rainfall Ventures, formerly known as Vaizra Investments, was founded in 2011 and is based in New York, New York; Los Angeles, California with additional offices in Herzliya, Israel and St. Petersburg, Russia.
Slow Ventures LLC
Slow Ventures LLC is a venture capital firm specializing in early, seed stage, startups, mature growth-stage, and later stage investments. The firm seeks to invest in social networking, consumer brands, software as a service and crypto. It focuses on investing between $3 million and $5 million in later rounds and between $500,000 and $1.5 million in early stage to purchase between 10 percent and 15 percent of a company’s equity on average. Slow Ventures LLC was founded in 2009 and is based in San Francisco, United States.
SV Angel Management, LLC
SV Angel Management, LLC is a venture capital and private equity firm specializing in angel, seed/startup, early stage, and later stage investments. The firm seeks to invest in financial technology. It typically invests in the Caribbean, Latin America, and United States of America. It typically invests between $25,000 and $100,000 per company and also provides advisory services to its portfolio companies. SV Angel Management, LLC was founded in 2009 and is based in San Francisco, California.
Tresalia Capital, S.A. de C.V.
Tresalia Capital, S.A. de C.V. is a private equity and venture capital firm specializing in startups, early stage, growth capital, buyout investments and mezzanine financing. The firm invests in diverse sectors such as lifestyle, education, health, territorial reserves, media and telecommunications, infrastructure, technology infrastructure, information technology, retail consumer, vehicle manufacturing and real estate. It prefers to invest in growing sectors in Mexico, and also considers opportunities abroad. The firm seeks to acquire minority or majority stakes in its portfolio companies. Tresalia Capital, S.A. de C.V. is based in Mexico City, Mexico.</t>
  </si>
  <si>
    <r>
      <t xml:space="preserve">Institutional Venture Partners (California (Primary); San Francisco Area (Primary); United States and Canada (Primary); United States of America (Primary); West Coast (Primary));
Irving Investors LLC (New York (Primary); New York City Area (Primary); Northeast (Primary); United States and Canada (Primary); United States of America (Primary); Colorado; Denver Area; Mountain);
KBW Ventures, Inc.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xml:space="preserve">;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NVP Associates,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Developed Markets; Asia / Pacific Emerging Markets; Boston Area; Hong Kong ; India ; Indian Sub-Continent; Israel ; Maharashtra; Massachusetts; Middle East; New York; New York City Area; Northeast);
Pritzker Group Venture Capital (Chicago Area (Primary); Great Lakes (Primary); Illinois (Primary); United States and Canada (Primary); United States of America (Primary); California; Los Angeles Area; West Coast);
Queensbridge Venture Partners (California (Primary); Los Angeles Area (Primary); United States and Canada (Primary); United States of America (Primary); West Coast (Primary));
Rainfall Ventures (New York (Primary); Northeast (Primary); United States and Canada (Primary); United States of America (Primary); Africa / Middle East; California; Europe; European Emerging Markets; Israel ; Middle East; Russia; West Coast);
Slow Ventures LLC (California (Primary); United States and Canada (Primary); United States of America (Primary); West Coast (Primary));
SV Angel Management, LLC (California (Primary); San Francisco Area (Primary); United States and Canada (Primary); United States of America (Primary); West Coast (Primary));
Tresalia Capital, S.A. de C.V. (Central America &amp; Mexico (Primary); Distrito Federal de Mexico (Primary); Latin America and Caribbean (Primary); Mexico (Primary))</t>
    </r>
  </si>
  <si>
    <t>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t>
  </si>
  <si>
    <t>Ayr Wellness Inc., a vertically-integrated cannabis multi-state operator, cultivates, manufactures, and retails cannabis products and branded cannabis packaged goods. The company’s cannabis and cannabis products include concentrates, edibles, and vaporizers. It also provides administrative, consulting, and operations support services to licensed cannabis companies. As of November 1, 2022, Ayr Wellness Inc. operated 52 dispensaries. The company was formerly known as Ayr Strategies Inc. and changed its name to Ayr Wellness Inc. in February 2021. Ayr Wellness Inc. was incorporated in 2017 and is headquartered in Miami, Florida.</t>
  </si>
  <si>
    <t>Florida (Primary);
Miami Area (Primary);
Southeast (Primary);
United States and Canada (Primary);
United States of America (Primary)</t>
  </si>
  <si>
    <t>Delavaco Group
Delavaco Group is a private equity and venture capital investment firm specializing in early stage, seed, mid enterprises, acquisition, reorganization and recapitalization and restructuring investments. The firm prefers to invest in the natural resource, real estate infrastructure, retail, energy, mining, pharmaceutical, infrastructure, consumer brands, consumer products, technology, agriculture and franchising sectors. Its initial focus is on companies in Latin America with a secondary focus on Eastern Europe and Africa regions. The firm prefers to have board representation and senior management roles in investment companies. It typically takes a majority or de-facto controlling stake in its investments. Delavaco Group was founded in 2007 and is based in Fort Lauderdale, Florida with additional offices in Toronto, Canada; and Medellin, Colombia.
Serruya Private Equity Inc.
Serruya Private Equity Inc. is a private equity firm specializing in buyouts, acquisitions, special situation turnaround investments. The firm seeks to invest in consumer brands, CPG, retail, B2B and real estate. The firm primarily invests in public and private companies having revenue $5 million to $1 billion. Serruya Private Equity Inc. is based in Markham, Canada.</t>
  </si>
  <si>
    <t>Delavaco Group (Florida (Primary); Fort Lauderdale Area (Primary); Southeast (Primary); United States and Canada (Primary); United States of America (Primary); Canada; Colombia; Latin America and Caribbean; Ontario; South America);
Serruya Private Equity Inc. (Canada (Primary); Ontario (Primary); United States and Canada (Primary))</t>
  </si>
  <si>
    <t>ironSource Ltd. operates a business platform for app developers and telecom operators in Israel and internationally.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headquartered in Tel Aviv-Yafo, Israel. As of November 7, 2022, ironSource Ltd. operates as a subsidiary of Unity Software Inc.</t>
  </si>
  <si>
    <t>Internet Software &amp; Services: 671.2 (100.0%)</t>
  </si>
  <si>
    <t>United States: 237.3 (35.4%);
Other: 21.6 (3.2%);
Israel: 17.4 (2.6%);
Ireland: 76.5 (11.4%);
APAC: 138.6 (20.6%);
EMEA: 179.8 (26.8%)</t>
  </si>
  <si>
    <t>Information Technology (Primary); Software (Primary); Software and Services (Primary); Systems Software (Primary); Application Hosting Services; Application Service Providers (ASPs); Application Software</t>
  </si>
  <si>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</si>
  <si>
    <t>California (Primary);
San Francisco Area (Primary);
United States and Canada (Primary);
United States of America (Primary);
West Coast (Primary);
Seattle Area;
Washington</t>
  </si>
  <si>
    <t>App Investments S.à R.l. is based in Luxembourg, Luxembourg.</t>
  </si>
  <si>
    <t>Uchida Esco Co., Ltd. operates as a software development company in Japan. It provides hardware maintenance and office services, as well as integrated network services. The company was incorporated in 1972 and is headquartered in Tokyo, Japan. As of January 24, 2022, UCHIDA ESCO Co.,Ltd. operates as a subsidiary of Uchida Yoko Co., Ltd.</t>
  </si>
  <si>
    <t>ICT Service Business: 132.8 (75.7%);
Office System Business: 33.0 (18.8%);
Solution Service Business: 9.5 (5.4%)</t>
  </si>
  <si>
    <t>Japan: 172.2 (100.0%)</t>
  </si>
  <si>
    <t>Application Software (Primary); Information Technology (Primary); Software (Primary); Software and Services (Primary); Development Consulting; Information Technology (IT) Consulting; Infrastructure Services; Internet Services and Infrastructure; IT Consulting and Other Services; IT Services; Networking Services; Services Outsourcing</t>
  </si>
  <si>
    <t>Uchida Yoko Co., Ltd. provides government and education, office, and information system solutions in Japan and internationally. It offers teaching aids and materials to primary and secondary schools, Boards of Education, universities, and vocational schools; equipment and fittings for educational institutions; and interior design and ICT consulting services. The company also designs and installs mission-critical systems and associated business software programs; supplies software licensing and IT asset management services; and designs, supplies, installs, and maintains IT equipment and networks. In addition, it designs, manufactures, and supplies office furniture and fittings to offices, public buildings, commercial facilities, welfare centers, and other workplaces; designs and builds office layouts; and manufactures and supplies office equipment, and hobby and craft products, as well as supplies OA equipment and products. The company was founded in 1910 and is headquartered in Tokyo, Japan.</t>
  </si>
  <si>
    <t>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t>
  </si>
  <si>
    <t>Advertising (Primary); Communication Services (Primary); Marketing Consulting (Primary); Marketing Services (Primary); Media (Primary); Media and Entertainment (Primary); Online Direct Marketing (Primary)</t>
  </si>
  <si>
    <t>MSQ Partners Limited, along with its subsidiaries, provides advertising, public relations, branding, data, design, media, and customer relationship management. It offers services in the areas of on and offline communication, promotional activation, experiential events, and customer relationship and loyalty; and B2B marketing services by helping clients in identifying and making brands. The company also operates a boutique agency that generates ideas and fitting solutions tailor made for each client; and provides brand design consulting services. In addition, it offers marketing research consulting services; and digital marketing and brand building services. MSQ Partners Limited was formerly known as Sigma Communications Partners Ltd and changed its name to MSQ Partners Limited in November 2011. The company was founded in 2011 and is based in London, United Kingdom with additional offices in London, Leeds, Manchester, Birmingham, Edinburgh, Glasgow, United Kingdom; Paris, France; Belfast, Ireland; New York, New York; San Francisco, California; Hong Kong; Shanghai, China; and Singapore. MSQ Partners Limited operates as a subsidiary of Msq Partners Group Limited.</t>
  </si>
  <si>
    <t>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t>
  </si>
  <si>
    <t>Europe (Primary);
European Developed Markets (Primary);
United Kingdom (Primary);
Dumfriesshire;
England;
Greater London;
Oxfordshire;
Perthshire;
Scotland</t>
  </si>
  <si>
    <t>On Deck Capital, Inc. operates an online platform for small business lending in the United States, Canada, and Australia. It offers term loans, line of credit loans, and equipment finance loans. The company also operates technology and services platform that facilitates online lending to small business customers for banks. It distributes its products through direct marketing channel, strategic partners, and funding advisors. On Deck Capital, Inc. was founded in 2006 and is headquartered in New York, New York. As of October 13, 2020, On Deck Capital, Inc. operates as a subsidiary of Enova International, Inc.</t>
  </si>
  <si>
    <t>Business Credit Agencies (Primary); Commercial Digital Lending (Primary); Credit Agencies (Primary); Diversified Financial Services (Primary); Diversified Financials (Primary); Financials (Primary); Specialized Finance (Primary)</t>
  </si>
  <si>
    <t>Enova International, Inc., a technology and analytics company, provides online financial services in the United States, Brazil, Australia, and Canada. The company offers installment loans; line of credit accounts; receivables purchase agreements; CSO programs, including arranging loans with independent third-party lenders and assisting in the preparation of loan applications and loan documents; and bank programs, such as marketing services and loan servicing for near-prime unsecured consumer installment loan. It markets its financing products under the CashNetUSA, NetCredit, OnDeck, Headway Capital, The Business Backer, Simplic, and Pangea names. Enova International, Inc. was incorporated in 2011 and is headquartered in Chicago, Illinois.</t>
  </si>
  <si>
    <t>First Round Capital Management, LLC
First Round Capital Management, LLC is a venture capital firm specializing in growth capital investments in seed, startups, and early stage companies. The firm is not averse to invest in pre-revenue companies and often provides the first outside capital to its portfolio companies. It does not invest in companies which try to change consumer behavior or create a new consumer need. The firm seeks to invest in blockchain, crypto startups, advertising, distribution, technology-based, and marketing focused companies with an emphasis on consumer-facing business. Within technology, it prefers to invest in internet-enabled businesses including both consumer and enterprise with a clear distribution strategy and financial technology. It typically invests in companies based in the United States including Philadelphia, Silicon Valley and New York area. The firm makes an initial investment of $0.5 million and also invests between $0.1 million and $0.2 million. The firm prefers to take an active role in the investments. First Round Capital Management, LLC was founded in 2004 and is based in West Conshohocken, Pennsylvania with additional offices in Philadelphia, Pennsylvania; New York, New York; and San Francisco, California.
Foundation Capital, LLC
Foundation Capital, LLC is a venture capital firm that invests in series A, later stage, early-stage and growth stage information technology companies. The firm prefers to invest in startups in their formative stages. It will consider investments in the following sectors: enterprise software and on-demand services; networking, storage, semiconductors, and telecommunications; mobile; fables semiconductor and EDA; clean tech; consumer electronics; consumer technology; marketing technology; design oriented companies; enterprise applications; website infrastructure software; consumer internet; data communication; energy management; digital media and online advertising; internet infrastructure and technologies; enterprise IT infrastructure, systems, enterprise software and services, software as an internet service, financial services; fintech, business-to-consumer e-commerce; internet media, and data networks. Within clean tech, the firm invests in energy efficiency and intelligence, green building materials and industrial processes, Mar-Tech, digital energy, cloud applications, cloud infrastructure and security, food quality, clean water, alternative energy and storage, advanced materials, carbon capture, and green consumer services and marketplaces. It prefers to invest in India and United States. It typically invests between $1 million and $10 million, with $13 million to $14 million budgeted for over the life of a company. It prefers to act as the lead investor and takes a board seat in its portfolio companies. Foundation Capital, LLC was founded in 1995 and is based in Menlo Park, California, with an additional offices in Menlo Park, California, Palo Alto, California and San Francisco, California.
GV Management Company, LLC
GV Management Company, LLC operates as an venture capital arm of Alphabet Inc. specializing in growth capital, start-ups, early, seed, growth stage, mid stage, and late stage investments. It focuses on the published electronics materials, consumer internet, internet services, software and web services, enterprise software, consumer software, software-as-a-service, data center infrastructure, hardware, consumer, agriculture, drug development, financial services, information security, cyber security, enterprise, mobile, digital media, new media, computer games, biotechnology, information technology, clean technology, financial technology, biofuels, mobile computing, artificial intelligence, robotics, local services, gaming, big data, data analytics, security, transportation, life sciences, health care, healthcare delivery, blockchain startups and health service sectors. The firm invests in North America, East Coast, Europe and Israel. It seeks to invest upto $50 million. The firm invests up to $0.25 million in early stage start-ups. The firm takes minority stakes in its portfolio companies. GV Management Company, LLC was founded in March 2009 and is based in Mountain View, California, with additional offices in Boston, Seattle, Washington; New York, New York; Cambridge, Massachusetts; and London, United Kingdom.
Industry Ventures, L.L.C.
Industry Ventures, L.L.C. is an investment firm specializing in secondary direct and fund of fund investments. In secondary direct investments, the firm seeks to invest in seed, buyout, startup, early, mid, and late venture, PIPES, and middle market companies. It also makes direct co-investments in growth stage, mid and later stage companies. The firm acquires venture portfolios, special situations, direct investments from institutions and individual investors, and limited partnership interests. It seeks to invest in Internet, business services, networking equipment, gaming, healthcare, software, enterprise software, wireless, semiconductors, Internet infrastructure, Fintech, consumer electronics, cleantech, IT services, material science, payments, financial services, and big-data spaces. The firm seeks to invest across the world with a focus on United States and in Europe with a focus on London. It evaluates and purchases secondary venture investments between $0.2 million and $50 million with a focus on transactions between $1 million and $20 million and enterprise value between $2 million and $30 million. Within the fund of funds investments, the firm focuses on smaller venture capital funds, early-stage hybrid fund of funds and a tech buyout fund and technology growth equity funds. It typically includes 15 to 20 partnerships balanced across stages including early and growth sectors including information technology, healthcare, and communications; and from vintage year to three year investment period. The firm seeks to invest across the world. It typically invests in venture capital funds with size between $75 million and $250 million and technology growth fund with size between $75 million and $500 million in commitments. It seeks to invest in combination of primary commitments and early secondary interests which are less than 50% funded. It seeks to invest in limited partnerships interests with an emphasis on transactions from $1 million to $20 million. It takes majority stake in companies. Industry Ventures, L.L.C. was founded in 2000 and is based in San Francisco, California with additional offices in Alexandria, Virginia and London, United kingdom.
Institutional Venture Partners
Institutional Venture Partners is a private equity and venture capital firm specializing in investments in late venture, seed, first-round deals, special situations, expansion stage, small-cap public companies, growth capital, later stage, industry rollups, recapitalizations, secondaries, acquisitions, spinouts, emerging growth, founder liquidity transactions, corporate divestitures, and select public market investments. The firm prefers to invest in media, internet, and technology sectors, within sectors it prefers to invest in digital media, digital home, digital TV, consumers with the next wave of information and life sciences technologies, electronic commerce, fintech, online financial services, financial software, individualized medical therapies sectors, enterprise software, enterprise information technology, mobile, cloud storage, travel, communications, wireless, software, infrastructure, and technology enabled services. It invests in companies based in the United States with a focus on Silicon Valley. The firm prefers to invest between $10 million and $100 million in growth companies with over $10 million in revenue. It seeks to be a lead or value-added co-investor. However the firm acts as a lead investor in venture capital financings above $100 million in firms with enterprise value between $50 million and $200 million. It prefers to take majority stakes in investments. Institutional Venture Partners was founded in 1980 and is based in Menlo Park, California with an additional office in San Francisco, California.
RRE Ventures LLC
RRE Ventures LLC is a venture capital firm specializing in investments in seed, growth capital, Series A, Series B, early stage to mid-stage privately held, and expansion stage companies. The firm seeks to invest in high growth information technology companies, with a focus on consumer and digital space, mobility, mobile technology, mobile services, e-commerce, SaaS, green technology, enterprise technology, robotics, 3D printing, financial services, real estate, software and services, hardware, marketplaces, financial technology, manufacturing, machine learning, business intelligence software, infrastructure, enterprise software, media, VR/AR, space &amp; satellites, AI/ML, real estate technology, and healthcare IT. It usually seeks to invest in enterprises that are completing product development and are beginning to offer their products or services to users with an emphasis on companies selling or servicing businesses that are experiencing growth; highly dependent on information technology; or candidates who would benefit from process re-engineering (in terms of cost savings, increased revenues or both) based on microprocessor improvements, software enhancements, and rapidly increasing bandwidth capacity. The firm prefers to invest in the New York Metro region as well as Silicon Valley and other major technology innovation centers across the United States. It may also visit outside United States. It seeks to initially invest between $2 million and $5 million up to a limit of $10 million and $15 million in a single company over its full lifetime. The firm prefers to take a lead or co-lead all of its investments. It seeks to have a board seat in its portfolio companies. RRE Ventures LLC was founded in 1994 and is based in New York City, New York with an additional office in New York, New York.
Sapphire Ventures, LLC
Sapphire Ventures, LLC is a venture capital firm specializing in direct and fund of funds investments. For direct investments, it seeks to invest in growth equity, seed, startups, early stage, mid venture, emerging growth, expansion stage, late venture, pre-IPO, later stage, and high growth stage companies. For fund of funds investments, the firm invests in early stage and venture capital funds. The firm prefers to invest in technology for enterprises, mobile and social networking, and technology companies that serve Enterprises directly (B2B), have enterprises as go-to-market partners (B2B2C), or improve the lives of consumers every day (B2C). It makes information technology investments, insurance, security brokers and dealers, cloud/mobile computing, smart machine, innovative and disruptive software and services companies, internet/analytics, software defined infrastructure, communication, technology hardware and equipment, financial software, ERP software, SaaS, on demand applications, education and healthcare IT, online marketplaces/commerce, data management, mobile telephones, software, telephone equipment, consumer technology, big data infrastructure, technology and tech-enabled financial services, fintech, and enterprise software products and services, next gen media, sport betting &amp; data, digital fitness and eSports &amp; gaming, supply chain logistics, AL/ML, revOps, sales, marketing, crypto, thought leadership, infrastructure software, security, open source, data, Financial Software, online Bill Payment Services, online Trading Systems, online Insurance Services, API, future of work, customer experience, digital health, collaboration tools, robotics, European tech, consumer, internet of things, protech, devOps, brand generation, earned media, fundraising, corporate collaboration, governance, design collaboration, e-commerce enablement, ESG, branding, capital market, diversified financials, specialized finance, credit agencies, consumer services. It invests on companies based in Africa/ Middle East, Asia/Pacific, Latin America and Caribbean, Central America and Mexico, North America including United States; Europe; Israel, China and 15% to 20% in India and Canada. The firm typically invest between $1 million to $50 million (with flexibility to invest less or up to $100 million) as part of initial investment in companies having revenues between $5 million and $10 million. It seeks to have follow-on investments in later rounds and prefers to lead the financing rounds. The firm also seeks to co-invest as part of larger fundraises. The firm actively assists companies with a board seat. Sapphire Ventures, LLC was founded in 1996 and is based in Menlo Park, California with an additional office in London, United Kingdom, San Francisco, California.
Tiger Global Management, LLC
Tiger Global Management, LLC is an employee owned hedge fund sponsor. It primarily provides its services to pooled investment vehicles. The firm launches and manages hedge funds. The firm also manages private equity funds. It invests in the public equity markets across the globe. The firm invests in companies in operating across diversified sectors. The firm typically invests in global internet, technology, consumer and industrial sectors, telecommunications, and media sectors. For public and private equity investments, the firm invests across the globe with a focus on the United States, China, India, Southeast Asia, Latin America, and Eastern Europe. For private equity investments, it specializes in investing in early stage companies, growth-oriented private companies, and start-ups and prefers to have ten-year investment horizons. The firm employs long/short strategy to make its investments. It employs fundamental analysis to create its portfolios. The firm employs a combination of in-house and external research to make its investments. Tiger Global Management, LLC was founded on March 1, 2001 and is based in New York, New York with additional offices in Singapore, Hong Kong, Bangalore; India and Melbourne, Australia.</t>
  </si>
  <si>
    <t>First Round Capital Management, LLC (Great Lakes (Primary); Pennsylvania (Primary); Philadelphia Area (Primary); United States and Canada (Primary); United States of America (Primary); California; New York; New York City Area; Northeast; San Francisco Area; SE Pennsylvania Area; West Coast);
Foundation Capital, LLC (California (Primary); San Francisco Area (Primary); United States and Canada (Primary); United States of America (Primary); West Coast (Primary));
GV Management Company, LLC (California (Primary); San Francisco Area (Primary); United States and Canada (Primary); United States of America (Primary); West Coast (Primary); Boston Area; Europe; European Developed Markets; Massachusetts; New York; New York City Area; Northeast; Seattle Area; United Kingdom; Washington);
Industry Ventures, L.L.C. (California (Primary); San Francisco Area (Primary); United States and Canada (Primary); United States of America (Primary); West Coast (Primary); Europe; European Developed Markets; Midatlantic; Northern Virginia Area; United Kingdom; Virginia);
Institutional Venture Partners (California (Primary); San Francisco Area (Primary); United States and Canada (Primary); United States of America (Primary); West Coast (Primary));
RRE Ventures LLC (New York (Primary); New York City Area (Primary); Northeast (Primary); United States and Canada (Primary); United States of America (Primary));
Sapphire Ventures, LLC (California (Primary); San Francisco Area (Primary); United States and Canada (Primary); United States of America (Primary); West Coast (Primary); Austin Area; England; Europe; European Developed Markets; Greater London; Southwest; Texas; United Kingdom);
Tiger Global Management, LLC (New York (Primary); New York City Area (Primary); Northeast (Primary); United States and Canada (Primary); United States of America (Primary); Asia / Pacific; Asia / Pacific Developed Markets; Asia / Pacific Emerging Markets; Australia ; Hong Kong ; India ; Indian Sub-Continent; Karnataka; Singapore ; Victoria)</t>
  </si>
  <si>
    <t>Registry Direct Limited provides share and unit registry software and services to listed and unlisted companies, and trusts in Australia. The company was incorporated in 2012 and is based in Brighton, Australia. Registry Direct Limited is a subsidiary of Complii FinTech Solutions Ltd.</t>
  </si>
  <si>
    <t>Share Registry Services: .7 (100.0%)</t>
  </si>
  <si>
    <t>Australia: .7 (100.0%)</t>
  </si>
  <si>
    <t>Complii FinTech Solutions Ltd, together with its subsidiaries, provides financial solutions in Australia and internationally. It offers Complii Advisor Bid, which enables automated distribution and acceptance of corporate deals through advisors and brokers; and Account Fast, an account opening App for clients. The company also operates Corporate Highway which allows distribution of capital raisings; ThinkCaddie, a platform that helps advisers and AFSLs meet their legislated continuing professional development (CPD) obligations to finance industry; Boom, an online administration and paraplanning software; and PrimaryMarkets, an off-market-trading platform that allows trading by private equity investors to create liquidity for equity in private/unlisted companies and funds as well as those entities raising new capital. Complii FinTech Solutions Ltd is headquartered in Sydney, Australia.</t>
  </si>
  <si>
    <t>Nagarit Pty Ltd
Nagarit Pty Ltd was incorporated in 1987 and is based in Northwood, Australia.
Texson Pty Ltd
Texson Pty Ltd was formerly known as Reach Research Pty Ltd. The company was incorporated in 2018 and is based in Camberwell, Australia.</t>
  </si>
  <si>
    <t>Nagarit Pty Ltd (Asia / Pacific (Primary); Asia / Pacific Developed Markets (Primary); Australia  (Primary); New South Wales (Primary));
Texson Pty Ltd (Asia / Pacific (Primary); Asia / Pacific Developed Markets (Primary); Australia  (Primary); Victoria (Primary));
Torres Industries Pty Ltd (Asia / Pacific (Primary); Asia / Pacific Developed Markets (Primary); Australia  (Primary); Queensland (Primary));
Trafalgar Street Nominees Pty Ltd (Asia / Pacific (Primary); Asia / Pacific Developed Markets (Primary); Australia  (Primary))</t>
  </si>
  <si>
    <t>Tungsten Corporation plc operates an e-invoicing network that provides trade finance and spend analytics. It operates through Tungsten Network and Tungsten Network Finance segments. The company offers e-invoicing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The company was founded in 2000 and is headquartered in London, the United Kingdom. As of June 17, 2022, Tungsten Corporation plc operates as a subsidiary of Kofax, Inc.</t>
  </si>
  <si>
    <t>Data Processing and Outsourced Services (Primary); Electronic Document Processing Services (Primary); Information Technology (Primary); IT Services (Primary); Software and Services (Primary); Application Software; Software</t>
  </si>
  <si>
    <t>Kofax, Inc. develops and markets software solutions to manage the conversion of paper documents into electronic information. The company’s workflows include customer engagement workflows that automate customer interactions; finance and accounting workflows that automate end-to-end finance and accounting workflows; and operations workflows that automate, manage, secure, and govern information distribution workflows. The company’s products include an intelligent automation platform that leverages the powerful combination of robotic process automation and artificial intelligence inside a suite of advanced technologies; finance and accounting automates slow, manual financial processes to enable nimble information exchange; capture and print, unlocks document value, data and content to accelerate business transformation; and desktop products that accelerate the productivity with leading PDF, OCR, and document conversion solutions. The company also offers professional and training services. Its products are used in finance, government, insurance, and healthcare markets; and various companies and agencies. Kofax, Inc. was formerly known as Kofax Image Products, Inc. and changed its name to Kofax, Inc. in February 2008. The company was founded in 1985 and is based in Irvine, California. As of September 8, 1999, Kofax, Inc. operates as a subsidiary of Kofax Limited.</t>
  </si>
  <si>
    <t>California (Primary);
Los Angeles Area (Primary);
United States and Canada (Primary);
United States of America (Primary);
West Coast (Primary);
Austin Area;
Southwest;
Texas</t>
  </si>
  <si>
    <t>Archon Capital Management LLC
Archon Capital Management LLC is an employee owned hedge fund sponsor. The firm primarily provides its services to pooled investment vehicles. It invests in the public equity and fixed income markets. The firm invests in stocks of small and medium capitalization companies employing growth at reasonable price approach to make its investments. It also employs long/short strategy to make its investments. The firm employs fundamental analysis with bottom up stock picking approach to make its investments. It employs a combination of in-house and external research to support its investments. Archon Capital Management LLC was founded in January, 2004 and is based in Seattle, Washington.
AXA Framlington Investment Management Ltd.
AXA Framlington Investment Management Ltd., formerly known as, Framlington Investment Management Ltd. is a London-based investment advisor that manages unit trusts, individual savings accounts, investment trusts, segregated accounts, and pooled funds. Funds under management include Framlington Biotech Fund and Framlington Health Fund. Framlington Investment Management is based in London, United Kingdom. It operates as a subsidiary of AXA Investment Managers UK Ltd.
Burgundy Asset Management Ltd.
Burgundy Asset Management Ltd. is an employee owned investment manager. The firm primarily provides its services to high net worth individuals. It also caters to individuals, pooled investment vehicle, pension and profit sharing plans, charitable organizations, corporations, other investment advisers, insurance companies, pension funds, institutions, foundations, private clients, family offices, and endowments. The firm manages separate client-focused equity and fixed income portfolios. It also launches and manages equity and fixed income mutual funds for its clients. The firm invests in the public equity and fixed income markets across the globe. It invests in value stocks of companies across all capitalizations. The firm employs a fundamental analysis with a bottom-up stock picking approach to make its investments. It conducts in-house research to make its investments. Burgundy Asset Management was founded in 1990 and is based in Toronto, Ontario with an additional office in Montreal, Quebec.
Chelverton Asset Management Limited
Chelverton Asset Management Limited is an employee owned investment manager. The firm primarily provides its services to private companies and small to medium-sized public companies. It launches and manages equity mutual funds for its clients. The firm invests in the public equity markets of the United Kingdom. It operates as a subsidiary of Chelverton Asset Management Holdings Limited. Chelverton Asset Management Limited was founded in 1998 and is based in Bath, United Kingdom with additional offices in London, United Kingdom and Edinburgh, United Kingdom.
Disruptive Capital GP Limited
Disruptive Capital GP Limited formerly known as Curzon Park Capital, is a private equity and venture capital firm specializing in investments in early venture, mid venture, and growth capital. The firm prefers to invest in the cleantech sector in companies based in Europe. The firm prefers to invest in financial services, data-related businesses, ageing population-related businesses, and businesses affected by regulation. It typically invests between £5 million ($8.06 million) and £50 million ($80.55 million) in its portfolio companies. Disruptive Capital GP Limited is based in London, United Kingdom.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
London Private Capital Limited
London Private Capital Limited was formerly known as Private And Public Primary Capital Limited and changed its name to London Private Capital Limited in August 2001. The company was incorporated in 2000 and is based in Dunstable, United Kingdom.
Odey Asset Management LLP
Odey Asset Management LLP is a privately owned hedge fund sponsor. The firm provides its services to institutional investors, Pooled investment vehicles and Pension and profit sharing plans. The firm invests in the public equity, fixed income, and hedging markets across the globe. It launches and manages equity, fixed income, and balanced mutual funds for its clients. The firm manages separate client focused long only strategy. It also launches and manages hedge funds for its clients. It employs a fundamental analysis to create its portfolios. The firm conducts in-house research to make its investments. Odey Asset Management LLP was founded in 1991 and is based in London with additional offices in New York, New York and Geneva, Switzerland.</t>
  </si>
  <si>
    <t>Archon Capital Management LLC (Seattle Area (Primary); United States and Canada (Primary); United States of America (Primary); Washington (Primary); West Coast (Primary));
AXA Framlington Investment Management Ltd. (England (Primary); Europe (Primary); European Developed Markets (Primary); Greater London (Primary); United Kingdom (Primary));
Burgundy Asset Management Ltd. (Canada (Primary); Ontario (Primary); United States and Canada (Primary); British Columbia; Quebec);
Chelverton Asset Management Limited (England (Primary); Europe (Primary); European Developed Markets (Primary); Somerset (Primary); United Kingdom (Primary));
Disruptive Capital GP Limited (England (Primary); Europe (Primary); European Developed Markets (Primary); Greater London (Primary); United Kingdom (Primary));
Herald Investment Management Limited (England (Primary); Europe (Primary); European Developed Markets (Primary); Greater London (Primary); United Kingdom (Primary));
London Private Capital Limited (Bedfordshire (Primary); England (Primary); Europe (Primary); European Developed Markets (Primary); United Kingdom (Primary));
Odey Asset Management LLP (England (Primary); Europe (Primary); European Developed Markets (Primary); Greater London (Primary); United Kingdom (Primary); New York; Northeast; Switzerland; United States and Canada; United States of America)</t>
  </si>
  <si>
    <t>Zwei Co., Ltd.</t>
  </si>
  <si>
    <t>As of April 24, 2020, Zwei Co., Ltd. operates as a subsidiary of IBJ, Inc..</t>
  </si>
  <si>
    <t>Consumer Discretionary (Primary); Consumer Services (Primary); Diversified Consumer Services (Primary); Specialized Consumer Services (Primary)</t>
  </si>
  <si>
    <t>IBJ, Inc. provides marriage hunting services in Japan. It operates Bridal Net, a marriage hunting website; and marriage consulting agencies under the Sunmarie and ZWEI names. The company also provides PARTY PARTY, a service that hosts marriage-hunting parties; Rush, a service that hosts matchmaking get-togethers and community gatherings; and youbride, a marriage hunting app service. In addition, it is involved in the hobby and community; directly-managed marriage-hunting lounge; marriage consulting federation; real estate and housing loan; insurance; and franchise businesses. The company operates 66 lounges. IBJ, Inc. was incorporated in 2006 and is headquartered in Tokyo, Japan.</t>
  </si>
  <si>
    <t>Aeon Co., Ltd. (TSE:8267)
Aeon Co., Ltd. operates in the retail industry in Japan and internationally. It operates through General Merchandise Store (GMS) Business, Supermarket (SM) Business, Health &amp; Wellness Business, Financial Services Business, Shopping Center Development Business, Services &amp; Specialty Store Business, and International Business segments. The GMS Business segment operates general merchandise stores. The SM Business segment operates supermarkets, discount stores, convenience stores, and small-scale stores. The Health &amp; Wellness Business segment operates drugstores and dispensing pharmacies. The Financial Services Business segment provides integrated financial services, including credit, banking, insurance, and e-money card services, as well as credit cards. The Shopping Center Development Business segment develops and operates shopping centers. The Services &amp; Specialty Store Business segment offers various services, as well as operates specialty stores. The International Business segment operates general merchandise and discount stores, and supermarkets in China and the ASEAN countries. Aeon Co., Ltd. was founded in 1758 and is headquartered in Chiba, Japan.
Aeon Delight Co., Ltd. (TSE:9787)
Aeon Delight Co., Ltd. provides integrated facility management services. It offers equipment inspection and operation monitoring, emergency response, and building and equipment repairing services; and electrical, plumbing/sanitary, air-conditioning, elevator, fire protection, disaster prevention, and other equipment; and mechanical parking, building skeleton, power receiving/transforming, and other facilities inspection management services. It also provides emergency generator load testing services; building environment and sanitation management managers, electrical engineers, and other qualified personnel; and office energy saving management, fluorocarbon management, and AEON delight total and building energy management service solutions. In addition, it offers buildings, articles, and special cleaning, as well as cleaning consulting, and greenery and waste management services; and security services for disaster prevention centers, machines, facilities, car/bicycle parking management, access control, reception, and events. Further, it provides interior and energy saving refurbishment designing services; undertakes construction/interior works, equipment works, and energy saving construction works; and purchases and sells materials for stores and factories, stationery and consumable materials, sanitary and equipment consumable materials, bulbs, food tray wrappers, packaging and nursing care products, uniforms, eco trays, and environmental friendly materials. Additionally, it rents copying and smoking area separating machines, shopping baskets, white work robes, uniforms, mops, and greenery; sells cleaning equipment; and provides business travel and distribution management, meeting rooms arrangement, mail, information, attendant, secured transportation, housework, catering, and basket washing services, as well as various vending machines. The company was founded in 1972 and is headquartered in Tokyo, Japan. Aeon Delight Co., Ltd. is a subsidiary of Aeon Co., Ltd.
AEON Financial Service Co., Ltd. (TSE:8570)
AEON Financial Service Co., Ltd., through its subsidiaries, provides various financial services in Japan. The company operates through five segments: Retail, Solutions, China Area, Mekong Area, and Malay Area. It engages in processing, banking, short-term insurance, bank agency, ATM, credit guarantee, acquiring, Internet, housing and other loans, property leases, installment sales, life and non-life insurance agency, life insurance sales, loan purchases, credit card purchase contracts, collection and payment agency, guarantee, credit card, and electronic money businesses, as well as bank and business management activities. The company is also involved in the management, collection, and purchase of specified monetary claims, and backup servicing businesses. AEON Financial Service Co., Ltd. was incorporated in 1981 and is based in Tokyo, Japan.
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MINISTOP Co., Ltd. (TSE:9946)
MINISTOP Co., Ltd. develops and franchises a chain of convenience stores under the MINISTOP name. As of April 30, 2022, it operated 2,081 stores, including 1,958 stores in Japan and 123 stores internationally. MINISTOP Co., Ltd. was incorporated in 1980 and is headquartered in Chiba, Japan.
Monex, Inc.
Monex, Inc., an online securities brokerage firm, provides a platform to trade on mutual funds, bonds, IPOs, stocks, foreign exchanges, and U.S. shares and Chinese shares. The company also provides reporting, robo-advisory, and wrap services. The company was founded in 1999 and is based in Tokyo, Japan. Monex, Inc. operates as a subsidiary of Monex Group, Inc.
SBI SECURITIES Co., Ltd.
SBI Securities Co., Ltd. operates as an online securities firm in Japan. Its activities include commissioning the purchase and sale of securities, such as stocks through the Internet; and the provision of call center, securities underwriting, recruitment or securities sale handling, private placement handling, and other securities services. The company was formerly known as SBI E*Trade Securities Co., Ltd. The company is headquartered in Tokyo, Japan. SBI Securities Co., Ltd. operates as a subsidiary of SBI Financial Services Co., Ltd.</t>
  </si>
  <si>
    <t>Aeon Co., Ltd. (TSE:8267) (Asia / Pacific (Primary); Asia / Pacific Developed Markets (Primary); Chiba (Primary); Japan  (Primary));
Aeon Delight Co., Ltd. (TSE:9787) (Asia / Pacific (Primary); Asia / Pacific Developed Markets (Primary); Japan  (Primary));
AEON Financial Service Co., Ltd. (TSE:8570) (Asia / Pacific (Primary); Asia / Pacific Developed Markets (Primary); Japan  (Primary));
Custody Bank of Japan, Ltd. (Asia / Pacific (Primary); Asia / Pacific Developed Markets (Primary); Japan  (Primary));
MINISTOP Co., Ltd. (TSE:9946) (Asia / Pacific (Primary); Asia / Pacific Developed Markets (Primary); Chiba (Primary); Japan  (Primary));
Monex, Inc. (Asia / Pacific (Primary); Asia / Pacific Developed Markets (Primary); Japan  (Primary));
SBI SECURITIES Co., Ltd. (Asia / Pacific (Primary); Asia / Pacific Developed Markets (Primary); Japan  (Primary))</t>
  </si>
  <si>
    <t>Aeon Co., Ltd. (TSE:8267) (17,527.1); Aeon Delight Co., Ltd. (TSE:9787) (1,072.6); AEON Financial Service Co., Ltd. (TSE:8570) (2,286.4); MINISTOP Co., Ltd. (TSE:9946) (301.0)</t>
  </si>
  <si>
    <t>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t>
  </si>
  <si>
    <t>Display Solutions: 17.9 (100.0%)</t>
  </si>
  <si>
    <t>Information Technology (Primary); Monitors (Primary); Personal Computers And Accessories (Primary); Technology Hardware and Equipment (Primary); Technology Hardware, Storage and Peripherals (Primary); Technology Hardware, Storage and Peripherals (Primary)</t>
  </si>
  <si>
    <t>Europe (Primary); European Developed Markets (Primary); Skåne County (Primary); Sweden (Primary); Netherlands; Noord-Holland; Stockholm County</t>
  </si>
  <si>
    <t>Vertiseit AB (publ), a retail tech company, operates digital in-store platform in Sweden. The company offers infrastructure and technology to the customers, including displays, media players, and other technical equipment, as well as configuration services; and strategy, concepts, project management, content, design, development, and system integration services. It also provides licensing of the software platform; and monitoring, maintenance, and support services. The company was incorporated in 2008 and is headquartered in Varberg, Sweden.</t>
  </si>
  <si>
    <t>Europe (Primary);
European Developed Markets (Primary);
Halland County (Primary);
Sweden (Primary)</t>
  </si>
  <si>
    <t>Grenspecialisten AB
Grenspecialisten AB is a private equity firm specializing in investments in small and medium-sized companies. The firm also invests in debt instruments. Grenspecialisten AB was founded in 1995 and is based in Malmo, Sweden.
Mejvik Consulting AB
Mejvik Consulting AB is headquartered in Sweden.
Mikrolund Holding Ab
Mikrolund Holding Ab operates as a holding, patent owners, and trusts or estates company. It was incorporated in 1991 and is headquartered in Lund, Sweden.</t>
  </si>
  <si>
    <t>Grenspecialisten AB (Europe (Primary); European Developed Markets (Primary); Sweden (Primary));
Mejvik Consulting AB (Europe (Primary); European Developed Markets (Primary); Sweden (Primary));
Mikrolund Holding Ab (Europe (Primary); European Developed Markets (Primary); Skåne County (Primary); Sweden (Primary))</t>
  </si>
  <si>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8, 2021, Lydall, Inc. operates as a subsidiary of Unifrax I LLC.</t>
  </si>
  <si>
    <t>Capital Goods (Primary); Industrial Filtration Systems (Primary); Industrial Machinery (Primary); Industrials (Primary); Machinery (Primary); Auto Components; Auto Parts and Equipment; Automobiles and Components; Consumer Discretionary</t>
  </si>
  <si>
    <t>Connecticut (Primary); Hartford Area (Primary); Northeast (Primary); United States and Canada (Primary); United States of America (Primary); Buffalo Area; Delaware; Midatlantic; New York</t>
  </si>
  <si>
    <t>Alkegen manufactures ceramic fiber insulation products used in high temperature industrial applications. The company offers blankets, boards, coatings and mixes, custom mat products, emission control mounting mats, fabricated products, fibers, fire protection, furnace hardware, furnace lining products, hot gas filtration, micro fine glass fibers, microporous insulation, modules, papers and felts, textiles, and vacuum formed components. It serves additives and reinforcements, aerospace, aluminum non-ferrous metals, appliance, automotive, battery and energy storage, ceramic and glass, filtration and separation, fire protection, commercial, fire protection, industrial, foundry, hearth, iron and steel, petrochemical, power generation, and transportation industries. Alkegen was formerly known as Unifrax I LLC and changed its name to Alkegen in January 2022. The company was founded in 1891 and is based in Tonawanda, New York with additional offices in Brazil, China, Czech Republic, France, Germany, India, Japan, Russia, Kingdom of Bahrain, South Africa, United Kingdom, Korea, Australia, Poland, Italy, Turkey, Dubai, Canada, Argentina, Brazil, and the United States. Alkegen operates as a subsidiary of Unifrax Holding Co.</t>
  </si>
  <si>
    <t>Buffalo Area (Primary);
New York (Primary);
Northeast (Primary);
United States and Canada (Primary);
United States of America (Primary)</t>
  </si>
  <si>
    <t>InteliWISE S.A. (WSE:ITL)</t>
  </si>
  <si>
    <t>WSE:ITL</t>
  </si>
  <si>
    <t>InteliWISE S.A. provides cloud-based software solutions for customer engagement and e-commerce businesses. The company offers AI-Chatbot Virtual Assistant for customer service automation and self-care; Facebook Messenger AI-Chatbot, which pulls real-time data from CRM and e-commerce systems, and answers without a live person; and Proactive LiveChat that resolves customer issues without engaging with a live agent. It also provides Omni-channel Contact Center, a multi-channel customer service solution for tickets, messages, voice, and chat; and eGOV Virtual Assistant that delivers access to information on government services. The company was founded in 2005 and is based in Warsaw, Poland. As of July 7, 2022, InteliWISE S.A. operates as a subsidiary of Efecte Oy.</t>
  </si>
  <si>
    <t>Software &amp; Programming: 1.0 (100.0%)</t>
  </si>
  <si>
    <t>Application Software (Primary); Customer Relationship Management (CRM) Software (Primary); Enterprise Software (Primary); Information Technology (Primary); Software (Primary); Software and Services (Primary)</t>
  </si>
  <si>
    <t>Europe (Primary); European Emerging Markets (Primary); Poland (Primary); California; San Francisco Area; United States and Canada; United States of America; West Coast</t>
  </si>
  <si>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</si>
  <si>
    <t>Europe (Primary);
European Developed Markets (Primary);
Finland (Primary);
Uusimaa (Primary)</t>
  </si>
  <si>
    <t>The New Home Company Inc. designs, constructs, and sells single-family detached and attached homes. The company operates through three segments: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headquartered in Irvine, California.</t>
  </si>
  <si>
    <t>Consumer Discretionary (Primary); Consumer Durables and Apparel (Primary); Homebuilding (Primary); Household Durables (Primary); Residential Construction, General Contractors and Operative Builders (Primary)</t>
  </si>
  <si>
    <t>Apollo Management IX LP is a principal investment firm based in Wilmington, Delaware.</t>
  </si>
  <si>
    <t>Institutional Housing Partners, Inc is a real estate investment firm specializing in investments in home building and land development industry. Institutional Housing Partners, Inc was founded in 1992 and is based in California, United States.</t>
  </si>
  <si>
    <r>
      <t xml:space="preserve">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As of July 1, 2021, Navistar International Corporation operates as a subsidiary of Dusk Inc.
</t>
    </r>
    <r>
      <rPr>
        <sz val="8"/>
        <color indexed="17"/>
        <rFont val="Arial"/>
        <family val="2"/>
      </rPr>
      <t>Manufacturer of medium and heavy diesel trucks, bus chassis replacement parts and diesel engines.  Retail and wholesale financing and provides insurance</t>
    </r>
  </si>
  <si>
    <t>Buses (Primary); Capital Goods (Primary); Construction Machinery and Heavy Trucks (Primary); Heavy Duty Trucks (Primary); Industrials (Primary); Machinery (Primary); Auto Components; Auto Parts and Equipment; Automobile Manufacturers; Automobiles; Automobiles and Components; Business Credit Agencies; Consumer Discretionary; Consumer Finance; Consumer Finance; Credit Agencies; Diversified Financial Services; Diversified Financials; Finance Leasing; Finance Leasing Combined With Sales Financing; Financials; Light Truck and Sport Utility Vehicles (SUVs); Motor Vehicles Engines and Engine Parts; Personal Credit Agencies; Specialized Finance</t>
  </si>
  <si>
    <r>
      <t xml:space="preserve">Fox Valley Area (Primary);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Delaware; Midatlantic</t>
    </r>
  </si>
  <si>
    <t>Dusk Inc., through its subsidiary, manufactures and sells commercial trucks, diesel engines, school and commercial buses, and service parts for trucks and diesel engines worldwide. It exports trucks, buses, and engines. Dusk Inc. was incorporated in 2020 and is based in Delaware. The company operates as a subsidiary of Traton SE.</t>
  </si>
  <si>
    <t>Delaware (Primary);
Midatlantic (Primary);
United States and Canada (Primary);
United States of America (Primary)</t>
  </si>
  <si>
    <t>Icahn Capital LP
Icahn Capital LP is a privately owned family office. The firm invests in public equity and fixed income markets. The frim launches and manages hedge funds for its clients. Icahn Capital LP is based in New York, New York.
MAN Latin America Ltda
MAN Latin America Ltda manufactures commercial vehicles including trucks and buses in Brazil. The company’s products include constellation models for medium and long distance transport and off-road operations; worker models for heavy service on high ways, in urban centers, rural areas, and off-road; delivery models for transit in cities or rural areas; Volksbus models which is a line of urban and high way chassis. The company was formerly known as VW Caminhões e Ônibus Ltda and it changed its name to MAN Latin America Ltda in March 2009. The company was founded in 1996 and is based in Resende, Brazil. MAN Latin America Ltda operates as a subsidiary of Traton SE.
MHR Fund Management LLC
MHR Fund Management LLC is a private equity firm specializing in distressed, turnaround, buyouts and undervalued middle market companies. MHR Fund Management was founded in 1996 and is based in New York, New York.
Traton SE (XTRA:8TRA)
Traton SE manufactures commercial vehicles worldwide. It operates in Industrial Business and Financial Services segments. The company offers light and heavy-duty commercial vehicles, such as trucks and bus chassis; vans; construction vehicles; city buses; and intercity and travel coaches, as well as spare parts and services. It also provides a cloud-based platform for freight transportation under the RIO brand name. The company offers its products and services under the MAN, Scania, Navistar, and Volkswagen Caminhões e Ônibus brands. In addition, it provides a range of financial solutions, including dealer and customer finance, leasing, and insurance products. The company was founded in 2015 and is based in Munich, Germany. Traton SE is a subsidiary of Volkswagen Finance Luxemburg S.A.</t>
  </si>
  <si>
    <t>Icahn Capital LP (New York (Primary); New York City Area (Primary); Northeast (Primary); United States and Canada (Primary); United States of America (Primary));
MAN Latin America Ltda (Brazil (Primary); Latin America and Caribbean (Primary); Rio de Janeiro (Primary); South America (Primary));
MHR Fund Management LLC (New York (Primary); New York City Area (Primary); Northeast (Primary); United States and Canada (Primary); United States of America (Primary));
Traton SE (XTRA:8TRA) (Bavaria (Primary); Europe (Primary); European Developed Markets (Primary); Germany (Primary); Lower Saxony)</t>
  </si>
  <si>
    <t>Traton SE (XTRA:8TRA) (7,741.4)</t>
  </si>
  <si>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 As of August 22, 2022, La Jolla Pharmaceutical Company operates as a subsidiary of Innoviva, Inc.</t>
  </si>
  <si>
    <t>Biotechnology (Startups): 46.5 (100.0%)</t>
  </si>
  <si>
    <t>United States: 46.5 (100.0%)</t>
  </si>
  <si>
    <t>Innoviva, Inc. engages in the development and commercialization of pharmaceuticals in the United States and internationally. Its products include RELVAR/BREO ELLIPTA, a once-daily combination medicine consisting of a LABA, vilanterol (VI), an inhaled corticosteroid (ICS), and fluticasone furoate; ANORO ELLIPTA, a once-daily medicine combining a long-acting muscarinic antagonist (LAMA), umeclidinium bromide (UMEC), with a LABA, and VI; and TRELEGY ELLIPTA, a once-daily combination medicine consisting of an ICS, LAMA, and LABA. Innoviva, Inc. has a strategic partnership with Sarissa Capital Management LP. The company has long-acting beta2 agonist (LABA) collaboration agreement with Glaxo Group Limited to develop and commercialize once-daily products for the treatment of chronic obstructive pulmonary disease and asthma. The company was formerly known as Theravance, Inc. and changed its name to Innoviva, Inc. in January 2016. Innoviva, Inc. was incorporated in 1996 and is headquartered in Burlingame, California.</t>
  </si>
  <si>
    <t>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CRH Medical Corporation was founded in 2000 and is headquartered in Vancouver, Canada with an additional office in Chicago, Illinois. As of April 22, 2021, CRH Medical Corporation operates as a subsidiary of WELL Health Technologies Corp.</t>
  </si>
  <si>
    <t>Health Care (Primary); Health Care Equipment and Services (Primary); Health Care Providers and Services (Primary); Health Care Services (Primary); Health Care Equipment and Supplies; Health Care Supplies; Health Care Technology; Health Care Technology; Medical Consumables</t>
  </si>
  <si>
    <t>WELL Health Technologies Corp. operates as a practitioner focused digital health company in Canada, the United States, and internationally. It offers end-to-end omni-channel patient services, including primary care; physiotherapy, occupational therapy, chiropractic, dietary, mental health counselling, and sleep related services; specialized care, including gastroenterologists; diagnostic services related to cardiology, women’s health, and bone/muscle health and cancer diagnostics; and telehealth services. The company also operates OSCAR Pro, an electronic medical records platform; telehealth platforms, including Tia Health, VirtualClinic+, VirtuelMed, Adracare, and Circle Medical; Apps.health, a digital health app marketplace; Insig, which offers virtual care and digital patient engagement services; billing and revenue cycle management solutions for billing and back-office services comprising billing-as-a-service outsourcing services to doctors; and cybersecurity protection and patient data privacy solutions. As of December 31, 2021, the company operated 30 primary care and executive care clinics; and provides primary care, specialty care, and accredited diagnostic health services through 49 locations across Ontario. The company was formerly known as Wellness Lifestyles Inc. and changed its name to WELL Health Technologies Corp. in July 2018. WELL Health Technologies Corp. was incorporated in 2010 and is headquartered in Vancouver, Canada.</t>
  </si>
  <si>
    <t>Sportscene Group Inc.</t>
  </si>
  <si>
    <t>Sportscene Group Inc.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The company was incorporated in 1983 and is headquartered in Boucherville, Canada. As of January 17, 2022, Sportscene Group Inc. was taken private.</t>
  </si>
  <si>
    <t>Consumer Discretionary (Primary); Consumer Services (Primary); Full Service Restaurants (Primary); Hotels, Restaurants and Leisure (Primary); Restaurants (Primary); Capital Goods; Communication Services; Construction and Engineering; Construction and Engineering; Consumer Staples; Diversified Financial Services; Diversified Financials; Entertainment; Entertainment Services; Financials; Food Products; Food, Beverage and Tobacco; Industrials; Information Technology; Investment Services and Holding Companies; IT Consulting and Other Services; IT Services; Media and Entertainment; Movies and Entertainment; Multi-Sector Holdings; Nonresidential Building Operators and Lessors; Packaged Foods and Meats; Patent Owners and Lessors; Real Estate; Real Estate; Real Estate Management and Development; Real Estate Operating Companies; Real Estate Operators And Lessors; Software and Services; Sports Services</t>
  </si>
  <si>
    <t>Champlain Financial Corporation
Champlain Financial Corporation is a private equity firm specializing in small and mid-market investment opportunities and, buyouts, acquisitions. The firm seeks to invest in consumer, healthcare, niche manufacturing, retail distribution, medical equipment such as orthopedic aids, and service companies. It seeks to invest in Canada with a focus in Quebec and Ontario. The firm seeks to invest in firms with EBITDA ranging from CAD $3 million ($2.28 million) to CAD $10 million ($7.58 million) and sales value between CAD $10 million ($7.85 million) to CAD $45 million ($34.13 million). It prefers majority stakes. It seeks to hold its investment for a period of five to seven years and uses a combination of highly targeted auction processes and capital market alternatives for exits. Champlain Financial Corporation was founded in 2004 and is based in Montreal, Canada with an additional office in Vancouver, Canada.
Fondaction
Fondaction is an investment firm specializing in direct and fund of fund investments. Within direct investments, the firm specializes in private equity and venture capital investments in seed, startup, early venture, mid venture, late venture, mezzanine, loan, growth capital, buyout, turnaround, industry consolidation, and later stage transactions in mature and middle market companies. Within fund of fund investments, the firm seeks to invest in private equity funds, venture capital funds, mezzanine funds, and real estate funds. The firm prefers to invest in small and medium-sized enterprises in all sectors, with a focus on clean energy and agri-food o sector related with the sustainable development. For direct investments, it invests in firms based in Quebec for an amount between CAD 0.5 million ($0.37 million) and CAD 10 million ($7.54 million) in equity or loan. For investments in funds, the firm prefers to invest in funds based in Canada which will invest in firms based in Quebec or who employs a majority of Quebecers. It typically makes equity investments between CAD 0.5 million ($0.37 million) and CAD 75 million ($56.54 million) per transaction. It prefers to take a minority stake in its portfolio companies and usually exits between five years and eight years. The firm is a labour-sponsored venture capital corporation. Fondaction was established in 1996 and is based in Montréal, Canada with an additional office at Quebec, Canada.</t>
  </si>
  <si>
    <r>
      <t xml:space="preserve">Champlain Financial Corporation (Canada (Primary); Quebec (Primary); United States and Canada (Primary); British Columbia; </t>
    </r>
    <r>
      <rPr>
        <sz val="8"/>
        <color indexed="17"/>
        <rFont val="Arial"/>
        <family val="2"/>
      </rPr>
      <t>Canada</t>
    </r>
    <r>
      <rPr>
        <sz val="8"/>
        <rFont val="Arial"/>
        <family val="2"/>
      </rPr>
      <t xml:space="preserve">; </t>
    </r>
    <r>
      <rPr>
        <sz val="8"/>
        <color indexed="17"/>
        <rFont val="Arial"/>
        <family val="2"/>
      </rPr>
      <t>Quebec</t>
    </r>
    <r>
      <rPr>
        <sz val="8"/>
        <rFont val="Arial"/>
        <family val="2"/>
      </rPr>
      <t xml:space="preserve">; </t>
    </r>
    <r>
      <rPr>
        <sz val="8"/>
        <color indexed="17"/>
        <rFont val="Arial"/>
        <family val="2"/>
      </rPr>
      <t>United States and Canada</t>
    </r>
    <r>
      <rPr>
        <sz val="8"/>
        <rFont val="Arial"/>
        <family val="2"/>
      </rPr>
      <t>);
Fondaction (Canada (Primary); Quebec (Primary); United States and Canada (Primary));
Société Financière Bourgie Inc. (Canada (Primary); Quebec (Primary); United States and Canada (Primary))</t>
    </r>
  </si>
  <si>
    <t>Pacgen Life Science Corporation, a life sciences company, focuses on building a commercial platform to market and distribute consumer health products in North America. It offers oral care products, such as mouth rinse solutions, mouth sprays, and toothpastes for adults and children; skin care products, including natural-organic personal care products, such as natural therapeutic skincare, sensitive skincare, and children skincare, as well as other specialty personal care products; and health supplement products comprising natural nutritional supplement products for children. Pacgen Life Science Corporation through a sublicense arrangement with General Biologicals Corporation markets its products under the trade name of P113+ in Asia. The company was formerly known as Pacgen Biopharmaceuticals Corporation and changed its name to Pacgen Life Science Corporation in May 2012. Pacgen Life Science Corporation was founded in 2004 and is headquartered in Vancouver, Canada. As of September 30, 2020, Pacgen Life Science Corporation operates as a subsidiary of General Biologicals Corporation.</t>
  </si>
  <si>
    <t>Consumer Discretionary (Primary); Distributors (Primary); Distributors (Primary); Household and Personal Product Distribution (Primary); Non-Durable Goods Distribution (Primary); Retailing (Primary); Beauty Care Products; Consumer Staples; Dental Care Products; Health Care; Health Care Distributors; Health Care Equipment and Services; Health Care Providers and Services; Household and Personal Products; Personal Products; Personal Products; Pharmaceutical Product Distribution; Skin Care Products; Vitamins and Nutritional Supplements</t>
  </si>
  <si>
    <t>General Biologicals Corporation engages in manufacturing and selling in-vitro diagnostic devices and pharmaceuticals in Taiwan and internationally. It offers real-time PCR products, including IVD kits and genesis products for breast cancer; ELISA Products comprising KIWI products; RIA products for gastrin, hepatitis, and thyroid, as well as vitamin products; rapid tests consisting of blood glucose monitoring systems, and cardiac and tumor markers, as well as products related to drug abuse, fertility hormones, and infectious diseases; lab ware products; and raw materials that comprise antibodies and antigens. The company also provides protein drugs for oral candidiasis; and point of care products for liver fibrosis and breast cancer indications. In addition, it offers products for use in clinics and laboratories for preventives and cancer diagnosis, including skin and oral care, breast cancer and liver related, and advanced cancer diagnosis products, as well as healthcare and education services. General Biologicals Corporation was founded in 1984 and is headquartered in Hsinchu City, Taiwan.</t>
  </si>
  <si>
    <t>Southern Gold Resources Ltd is a private equity and venture capital firm specializing in growth capital investments. Southern Gold Resources Ltd is based in Canada.</t>
  </si>
  <si>
    <t>As of October 1, 2020, BRAbank ASA was acquired by Easybank ASA. BRAbank ASA operates as a digital bank in Norway. It offers consumer finance, unsecured financing to private individuals, saving accounts, and credit cards, as well as payment insurance loans and payment solutions. The company was formerly known as Monobank ASA and changed its name to BRAbank ASA in June 2019. BRAbank ASA was founded in 2015 and is headquartered in Bergen, Norway.</t>
  </si>
  <si>
    <t>Banking: 37.8 (100.0%)</t>
  </si>
  <si>
    <t>Banks (Primary); Banks (Primary); Financials (Primary); Regional Banks (Primary); Regional Commercial Banks (Primary); Insurance; Insurance; Insurance Brokers</t>
  </si>
  <si>
    <t>Europe (Primary); European Developed Markets (Primary); Hordaland (Primary); Norway (Primary)</t>
  </si>
  <si>
    <t>Lea bank ASA provides various banking products and services in Norway, Finland, Sweden, Germany, Spain, Austria, and France. It provides savings and deposit accounts; consumer loans; credit cards; financing products, such as factoring and invoice sales; refinance loans; and payment services to the private and corporate markets. The company was formerly known as BRAbank ASA and changed its name to Lea bank ASA in May 2022. Lea bank ASA was incorporated in 2003 and is headquartered in Oslo, Norway.</t>
  </si>
  <si>
    <t>Youfoodz Holdings Limited engages in the production and distribution of ready-made meals, protein-packed snacks, cold-pressed juices, and gift cards in Australia. It serves supermarkets, independent grocers, and petrol and convenience stores; and corporate, government, and residential customer. Youfoodz Holdings Limited was founded in 2012 and is based in Virginia, Australia. As of October 13, 2021, Youfoodz Holdings Limited operates as a subsidiary of Cook E Services Australia Pty Ltd.</t>
  </si>
  <si>
    <t>Consumer Staples (Primary); Food Products (Primary); Food, Beverage and Tobacco (Primary); Packaged Foods and Meats (Primary); Prepared and Preserved Foods (Primary); Snack Food (Primary); Beverage Distribution; Beverages; Food and Staples Retailing; Food and Staples Retailing; Food Distribution; Food Distributors; Non-Alcoholic Beverage Distribution; Soft Drinks</t>
  </si>
  <si>
    <t>Cook E Services Australia Pty Ltd, through its subsidiary, produces and distributes readymade meals and other convenience food products. The company was incorporated in 2021 and is based in Chippendale, Australia. Cook E Services Australia Pty Ltd operates as a subsidiary of HelloFresh SE.</t>
  </si>
  <si>
    <t>RGT Capital Pty Limited is a private equity firm specializing in growth capital. The firm seeks to invest in businesses both in Australia and internationally. RGT Capital is based in Australia.</t>
  </si>
  <si>
    <t>As of March 12, 2021,  operates as a subsidiary of ATS Automation Tooling Systems Inc.</t>
  </si>
  <si>
    <t>Capital Goods (Primary); Food and Beverage Machinery (Primary); Industrial Machinery (Primary); Industrials (Primary); Machinery (Primary); Packaging Machinery and Equipment (Primary)</t>
  </si>
  <si>
    <t>Emilia-Romagna (Primary); Europe (Primary); European Developed Markets (Primary); Italy (Primary); Parma (Primary)</t>
  </si>
  <si>
    <t>ATS Corporation, together with its subsidiaries, provides automation solutions worldwide. The company is also involved in the planning, designing, building, commissioning, and servicing automated manufacturing and assembly systems, including automation products and test solutions. It offers enterprise solutions in the areas of project management; partners/suppliers/vendors team selection and coordination; facility layouts and operational design; business case development and project justification; post project service, spare parts, and support; and system design, built, integration, commissioning, validation, training and start up. In addition, the company offers pre-automation services comprising discovery and analysis, concept development, simulation, and total cost of ownership modelling; post automation services, including training, process optimization, preventative maintenance, emergency and on-call support, spare parts, retooling, retrofits, and equipment relocation; and contract manufacturing services. Further, it provides engineering design, prototyping, process verification, specification writing, software and manufacturing process controls development, standard automation products/platforms, equipment design and build, third-party equipment qualification, procurement and integration, automation system installation, product line commissioning, validation, and documentation services. The company serves life sciences, transportation, consumer products, food and beverage, and energy markets. The company was formerly known as ATS Automation Tooling Systems Inc. and changed its name to ATS Corporation in November 2022. ATS Corporation was founded in 1978 and is headquartered in Cambridge, Canada.</t>
  </si>
  <si>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Sarasota, Florida. As of June 28, 2022, Intertape Polymer Group Inc. was taken private.</t>
  </si>
  <si>
    <t>Containers and Packaging (Primary); Materials (Primary); Materials (Primary); Metal and Glass Containers (Primary); Plastic Packaging (Primary); Plastic Packaging Film And Sheet (Primary); Adhesives And Sealants; Capital Goods; Chemicals; Consumer Discretionary; Consumer Durables and Apparel; Converted Paper And Paperboard Products; Fabrics; Industrial Machinery; Industrials; Machinery; Packaging Machinery and Equipment; Paper Packaging; Pasted, Lined, Laminated, and Surface-Coated Paperboard; Specialty Chemicals; Textile Mill Products; Textiles; Textiles, Apparel and Luxury Goods</t>
  </si>
  <si>
    <t>Florida (Primary); Manasota Area (Primary); Southeast (Primary); United States and Canada (Primary); United States of America (Primary); Canada; Quebec</t>
  </si>
  <si>
    <t>Clearlake Capital Group, L.P. is a private equity firm specializing in middle market, lower middle market, later stage, mature, corporate structures, divestitures, recapitalizations, turnarounds, reorganizations, restructurings, credit, acquisitions, rescue financings, going private buyouts, corporate divestitures, growth capital, minority equity investments, carve-outs, leveraged finance, industry consolidation, platform investments, private distressed debt, value-add assets, private debt, and special situation debt and equity investments focusing on small companies undergoing financial, operational or structural change. It prefer to invest in small and medium-sized companies. It invests in business-services, telecom, communications and media, industrials, energy and power, healthcare, manufacturing, retail, consumer products and services, food, software and technology-enabled services, defense and public safety, and industrial companies. It also invest in oil and gas exploration production, defense electronics, diversified support services, government related services, civil services, public order and safety, justice public order and safety, advertising, internet and direct marketing retail, internet software and services, IT services, electric utilities, electric power generation by nuclear fuels, and hydroelectric power generations. The firm prefers to invest in the United States, and Canada. It prefer to invest between $25 million to $ 100 million. The firm seeks to invest in public and private companies. It prefer to have majority stake in companies. Clearlake Capital Group, L.P. was founded in 2006 and is based in Santa Monica, California with additional office in Dallas, Texas.</t>
  </si>
  <si>
    <t>California (Primary);
Los Angeles Area (Primary);
United States and Canada (Primary);
United States of America (Primary);
West Coast (Primary);
Southwest;
Texas</t>
  </si>
  <si>
    <t>Adfitech, Inc. provides outsourced mortgage services to lenders, Wall Street firms, and small banks and mortgage operations. It offers services in the areas of quality control, pre-funding, due diligence, secure loan document management, fulfilment, and servicing quality control reviews. Adfitech, Inc. was founded in 1983 and is based in Edmond, Oklahoma.</t>
  </si>
  <si>
    <t>Banks (Primary); Financials (Primary); Mortgage Services (Primary); Thrifts and Mortgage Finance (Primary); Thrifts and Mortgage Finance (Primary)</t>
  </si>
  <si>
    <t>Midwest (Primary); Oklahoma (Primary); Oklahoma City Area (Primary); United States and Canada (Primary); United States of America (Primary)</t>
  </si>
  <si>
    <t>Mortgage Connect, LP is a mortgage banks and brokers company. It is headquartered in Moon Township, Pennsylvania.</t>
  </si>
  <si>
    <t xml:space="preserve">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t>
  </si>
  <si>
    <t>Cargo Forwarding: 295.6 (21.9%);
Rest of World: 155.1 (11.5%);
EMEA: 440.7 (32.6%);
Americas: 461.1 (34.1%)</t>
  </si>
  <si>
    <t>Others: 516.2 (38.2%);
United Kingdom: 239.4 (17.7%);
United States of America: 414.5 (30.6%);
Australia: 182.4 (13.5%)</t>
  </si>
  <si>
    <t>Airport Services</t>
  </si>
  <si>
    <t>Airport Services (Primary); Airports and Airport Terminal Services (Primary); Industrials (Primary); Transportation (Primary); Transportation Infrastructure (Primary); Air Freight and Logistics; Air Freight and Logistics</t>
  </si>
  <si>
    <t xml:space="preserve">National Aviation Service WLL provides aviation services, which include ramp and passenger services, cargo handling, engineering and line maintenance, airport technologies, fixed base operations, terminal management, aviation training, travel solutions, lounge management, and meet-and-assist packages. The company was founded in 2003 and is based in Kuwait City, Kuwait. National Aviation Service WLL operates as a subsidiary of Agility Public Warehousing Company K.S.C.P.
</t>
  </si>
  <si>
    <t>Africa / Middle East (Primary);
Kuwait  (Primary);
Middle East (Primary)</t>
  </si>
  <si>
    <t xml:space="preserve">As of December 16, 2021, Steadfast Apartment REIT, Inc. was acquired by Independence Realty Trust,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t>
  </si>
  <si>
    <t>Residential REITs</t>
  </si>
  <si>
    <t>Equity Real Estate Investment Trusts (REITs) (Primary); Real Estate (Primary); Real Estate (Primary); Residential REITs (Primary)</t>
  </si>
  <si>
    <t>Public Investment Firm</t>
  </si>
  <si>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</si>
  <si>
    <t>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t>
  </si>
  <si>
    <t>Electronic Equipment, Instruments and Components (Primary); Electronic Manufacturing Services (Primary); Information Technology (Primary); Technology Hardware and Equipment (Primary); Electronic Components; Electronic Components; Semiconductor Equipment and Product Distribution; Semiconductors; Semiconductors and Semiconductor Equipment; Semiconductors and Semiconductor Equipment; Technology Distributors</t>
  </si>
  <si>
    <t>Manchester Area (Primary); New Hampshire (Primary); Northeast (Primary); United States and Canada (Primary); United States of America (Primary)</t>
  </si>
  <si>
    <t>Exaktera LLC is a holding company, which through its subsidiary provides laser-based solutions for positioning and measurement solutions. Exaktera LLC was incorporated in 2020 and is based in New Castle, Delaware.</t>
  </si>
  <si>
    <t>Prevail Therapeutics Inc., a gene therapy company, focuses on developing and commercializing disease-modifying AAV-based gene therapies for patients with neurodegenerative diseases. The company’s lead product candidate is PR001, which is in Phase I/II clinical trial for the treatment of Parkinson’s disease with GBA1 mutation and neuronopathic Gaucher disease. It is also developing PR006 for the treatment of frontotemporal dementia with GRN mutation; and PR004 for the treatment of synucleinopathies. Prevail Therapeutics Inc. was founded in 2017 and is based in New York, New York. As of January 22, 2021, Prevail Therapeutics Inc. operates as a subsidiary of Eli Lilly and Company.</t>
  </si>
  <si>
    <t>Alexandria Venture Investments, LLC
Alexandria Venture Investments, LLC is a venture capital firm specializing in seed, early stage and growth capital investments. The firm seeks to invest healthcare sector with a focus in biopharma, diagnostics, life sciences, research tools, agrifoodtech, agtech and technology. Alexandria Venture Investments, LLC was founded in 1996 and is based in Pasadena, California. Alexandria Venture Investments, LLC operates as a subsidiary of Alexandria Real Estate Equities, Inc.
Boxer Capital LLC
Boxer Capital LLC is a venture capital firm specializing in early stage and late stage. Boxer Capital invests in private and public companies representing the entire drug development lifecycle from early stage preclinical discovery assets to late stage clinical and commercial stage companies. The firm primarily invests in biotechnology drug development companies. Boxer Capital LLC was founded in 2005 and is based in the United States. It operates as a subsidiary of Tavistock Life Sciences.
Omega Fund Management, LLC
Omega Fund Management, LLC is a venture capital firm specializing in direct secondary transactions. It seeks to invest in Incubation, seed/startup, early stage, mid stage, late stage, growth capital, acquisition financing and emerging growth. The firm is stage agnostic. The firm primarily focuses on public and private companies in the life sciences and healthcare sector including  life science, biotechnology, medical devices, drug delivery, Instruments &amp; research tools, medical technology, therapeutics, diagnostics, services, and healthcare IT. The firm supporting the capital needs of publicly traded, small-cap life sciences companies with short or medium term clinical milestones, usually via PIPEs or IPOs. It seeks to invest on both sides of the Atlantic with a focus on Western Europe, North America, and the Far East. It also provides follow-on capital and may fund transactions which address the need for larger than expected follow-on capital requirements, tail end funds and other founder, management and syndicate needs. The firm prefers board representation in the portfolio companies. Omega Fund Management, LLC was founded in 2004 and is based in Boston, Massachusetts with an additional office in London, United Kingdom.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Pontifax Venture Capital
Pontifax Venture Capital is a private equity and venture capital firm specializing in incubation, seed, startup, early, mid, growth equity, and late-stage investments. It seeks to invest in transformative healthcare technologies, life sciences which includes agricultural productivity, supply chain efficiency, food and agriculture, genomics/traits, animal/ crop health, biologicals, and sustainability; bio-informatics which includes big data/ analysis, software services, diagnostics/ testing, and e-commerce; precision farming which includes cultivation/ nutrition, robotics/ automation, water treatment, and irrigation; supply chain which includes harvesting, processing waste, distribution/ storage, and food safety; pharmaceutical sectors, with an emphasis towards biotechnology projects, with potential breakthrough in drugs, and occasionally in medical device companies. It prefers to invest in breakthrough innovation regardless of development stage. The firm invests globally with a particular focus on Israel. It seeks to invest between $10 million and $15 million. The firm prefers to take minority position with the ownership objective between 10% and 40%, fully diluted. It invests through preferred equity/convertible debt. It seeks to take a board representation and strategic engagement. The firm holds its investment for three to seven years. Pontifax Venture Capital was founded in 2004 and is based in Herzliya, Israel with an additional office in London, United Kingdom.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</si>
  <si>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t>Alexandria Venture Investments, LLC (California (Primary); United States and Canada (Primary); United States of America (Primary); West Coast (Primary));
Boxer Capital LLC (Florida (Primary); Orlando Area (Primary); Southeast (Primary); United States and Canada (Primary); United States of America (Primary));
Omega Fund Management, LLC (Boston Area (Primary); Massachusetts (Primary); Northeast (Primary); United States and Canada (Primary); United States of America (Primary); Europe; European Developed Markets; United Kingdom);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Pontifax Venture Capital (Africa / Middle East (Primary); Israel  (Primary); Middle East (Primary); Europe; European Developed Markets; United Kingdom);
RA Capital Management, L.P. (Boston Area (Primary); Massachusetts (Primary); Northeast (Primary); United States and Canada (Primary); United States of America (Primary))</t>
  </si>
  <si>
    <t>Dicerna Pharmaceuticals, Inc., a biopharmaceutical company, focuses on the discovery, development, and commercializing of ribonucleic acid interference (RNAi)-based pharmaceuticals. It develops pharmaceuticals using its GalXC RNAi platform for the treatment of diseases involving the liver, including rare, cardiometabolic, viral, chronic liver, and complement-mediated diseases, as well as neurodegenerative diseases and pain. The company’s principal development programs include Nedosiran for primary hyperoxaluria; RG6346 for the treatment of chronic hepatitis B virus infection; Belcesiran for alpha-1 antitrypsin deficiency-associated liver disease; and DCR-AUD for the treatment of alcohol use disorder. It has collaboration agreements with Novo Nordisk A/S; F. Hoffmann-La Roche Ltd and Hoffmann-La Roche Inc.; Eli Lilly, and Company; Alexion Pharmaceuticals, Inc.; Boehringer Ingelheim International GmbH; and Alnylam Pharmaceuticals, Inc. Dicerna Pharmaceuticals, Inc. was formerly known as Oncorna Pharmaceuticals, Inc. and changed its name to Dicerna Pharmaceuticals, Inc. on April 19, 2007. The company was incorporated in 2006 and is headquartered in Lexington, Massachusetts. As of December 28, 2021, Dicerna Pharmaceuticals, Inc. operates as a subsidiary of Novo Nordisk A/S.</t>
  </si>
  <si>
    <t>Biotechnology (Primary); Biotechnology (Primary); Health Care (Primary); Pharmaceuticals, Biotechnology and Life Sciences (Primary); Anti-infective Drugs; Antiviral Drugs; Cardiovascular Drugs; Pharmaceutical Products; Pharmaceuticals; Pharmaceuticals</t>
  </si>
  <si>
    <t>Novo Nordisk A/S, a healthcare company, engages in the research, development, manufacture, and marketing of pharmaceutical products worldwide. It operates in two segments, Diabetes and Obesity care, and Biopharm. The Diabetes and Obesity care segment provides products in the areas of insulins, GLP-1 and related delivery systems, oral antidiabetic products, obesity, and other chronic diseases. The Biopharmaceuticals segment offers products in the areas of haemophilia, growth disorders, and hormone replacement therapy. The company collaboration agreements with Gilead Sciences, Inc. Novo Nordisk A/S also has a research collaboration with Lumen Bioscience, Inc. to explore strategies for delivering oral biologics for cardiometabolic disease. The company was founded in 1923 and is headquartered in Bagsvaerd, Denmark.</t>
  </si>
  <si>
    <t>Capital Region of Denmark (Primary);
Denmark (Primary);
Europe (Primary);
European Developed Markets (Primary);
New Jersey;
Northeast;
Trenton Area;
United States and Canada;
United States of America</t>
  </si>
  <si>
    <t>Domain Associates, L.L.C.
Domain Associates, L.L.C. is a private equity and venture capital firm specializing in investments in incubation, seed/start up, early venture, growth capital, PIPEs, and emerging growth companies. Within life sciences, it typically invests in healthcare companies with a focus on bio/pharmaceuticals, specialty pharmaceuticals, drug and device sectors, therapeutics and medical devices, biomaterials, bioinstrumentation, clinical diagnostics, tools and instrumentation, and healthcare IT (HCIT) and healthcare economics. It typically invests between $10 million and $25 million. The firm prefers to be a part of the first institutional financing round of a company and may also invest at other stages. It prefers to takes a board seat in its portfolio companies. The firm may also invest in public companies. Domain Associates, L.L.C. was founded in 1985 and is based in Princeton, New Jersey with an additional offices in San Diego, California; and Philadelphia, Pennsylvania.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
Skyline Ventures
Skyline Ventures is a venture capital firm specializing in investments in healthcare companies. It typically invests in small molecule and protein therapeutics, medical devices, diagnostics, and technologies that facilitate drug discovery and life science research. The firm primarily invests in companies developing breakthrough medicines that are in or nearing clinical trials; medical devices, where it seeks to fund product development and not research; and startups having intangibles such as proprietary science or engineering or a scientific approach, established leaders, and innovators in the field. It prefers to invest $15 million or more in a portfolio company over the life an investment. The firm initially invests between $10 million and $15 million, depending on the number of follow-on rounds it forecast for that company before an IPO or sale. It targets investments between $15 million and $35 million per portfolio company over the life of the company. The firm prefers to lead or co-lead a company's first or second institutional venture round. It typically takes a board seat in its portfolio company. Skyline Ventures was founded in 1997 and is based in Palo Alto, California with additional offices in Boston, Massachusetts and Stamford, Connecticut.</t>
  </si>
  <si>
    <t>Domain Associates, L.L.C. (New Jersey (Primary); Northeast (Primary); Trenton Area (Primary); United States and Canada (Primary); United States of America (Primary); California; Great Lakes; Pennsylvania; Philadelphia Area; San Diego Area; West Coast);
RA Capital Management, L.P. (Boston Area (Primary); Massachusetts (Primary); Northeast (Primary); United States and Canada (Primary); United States of America (Primary));
Skyline Ventures (California (Primary); San Francisco Area (Primary); United States and Canada (Primary); United States of America (Primary); West Coast (Primary); Brockton Area; Connecticut; Massachusetts; Northeast; Stamford Area)</t>
  </si>
  <si>
    <t>Proactis Holdings Limited, together with its subsidiaries, develops and sells business software, installation, and related support services in the United Kingdom and internationally. It offers spend management solutions; source-to-contract solutions, such as project, vendor, contract, and catalog management, as well as sourcing solutions; and purchase-to-pay solutions, which include procurement (buying), accounts payable automation, budget management, and expenses management solutions. The company also offers supplier network solutions that serves buyers and suppliers alike, sharing key information and transactions. It services financial services, professional services, construction, public sector, education, healthcare, property management, retail, manufacturing, non-profit, and other industries. Proactis Holdings Limited was formerly known as PROACTIS Holdings PLC and changed its name to Proactis Holdings Limited in May 2021. The company was founded in 1996 and is based in Wetherby, United Kingdom.</t>
  </si>
  <si>
    <t>Application Hosting Services (Primary); Application Service Providers (ASPs) (Primary); Application Software (Primary); Enterprise Software (Primary); Industry Specific Software (Primary); Information Technology (Primary); Inventory Management Software (Primary); Logistics Software (Primary); Office and Home Productivity Software (Primary); Procurement Software (Primary); Software (Primary); Software and Services (Primary); Supply Chain Management Software (Primary); Information Technology (IT) Consulting; IT Consulting and Other Services; IT Services</t>
  </si>
  <si>
    <t>DBAY Advisors Limited
DBAY Advisors Limited is a private equity firm. DBAY Advisors Limited is based in Douglas, Isle of Man.
Pollen Street Capital Limited
Pollen Street Capital Limited is a private equity firm specializing in mid-market investments, growth capital, equity, management buyout, leverage buyout, debt and co-investment. The firm invests in financial service companies, consumer, TMT, business service, healthcare, industrials, real estate, leisure and infrastructure. It seeks to invest in Europe and United Kingdom. The firm typically invests between £20 million (USD31.37 million) and £70 million (USD109.82 million) in businesses with an enterprise value of between £30 million (USD44.08 million) and £300 million (USD440.81 million) and an operational value between £200 million (USD313.78 million) and £500 million (USD784.45 million). The firm approach investments from first principles and focus on building business for the long term. Pollen Street Capital Limited was previously known as SOF Investments Limited and changed its name to Pollen Street Capital Limited in September 2014. Pollen Street Capital Limited was founded in October 2013 and is based in London, United Kingdom with additional office in New York, New York.</t>
  </si>
  <si>
    <t>DBAY Advisors Limited (Europe (Primary); European Developed Markets (Primary); Isle of Man (Primary); Scotland (Primary); United Kingdom (Primary));
Pollen Street Capital Limited (England (Primary); Europe (Primary); European Developed Markets (Primary); Greater London (Primary); United Kingdom (Primary); New York; Northeast; United States and Canada; United States of America)</t>
  </si>
  <si>
    <t>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t>
  </si>
  <si>
    <t>Gresham House Asset Management Limited (Europe (Primary); European Developed Markets (Primary); United Kingdom (Primary); Dumfriesshire; England; Greater London; Oxfordshire; Perthshire; Scotland);
Lombard Odier Asset Management (Europe) Limited (England (Primary); Europe (Primary); European Developed Markets (Primary); Greater London (Primary); United Kingdom (Primary))</t>
  </si>
  <si>
    <t>Kadmon Holdings, Inc., a biopharmaceutical company, discovers, develops, and commercializes small molecules and biologics primarily for the treatment of inflammatory and fibrotic diseases. Its lead product candidates include Belumosudil (KD025), an orally administered selective inhibitor of the rho-associated coiled-coil kinase 2 (ROCK2), which is in Phase II clinical trial for the treatment of chronic graft-versus-host, as well as systemic sclerosis, an autoimmune disease characterized by chronic inflammation, fibrosis, and vascular damage; KD045, an oral inhibitor of ROCK for the treatment of fibrotic diseases; and KD033, an anti-PD-L1/IL-15 fusion protein for the treatment of cancer. The company also engages in developing Tesevatinib to treat autosomal dominant polycystic kidney disease; and CLOVIQUE, a trientine hydrochloride capsules for the treatment of Wilson’s disease. Kadmon Holdings, Inc. has strategic collaborations and license agreements with Nano Terra, Inc. and Dyax Corp. Kadmon Holdings, Inc., was incorporated in 2010 and is headquartered in New York, New York. As of November 9, 2021, Kadmon Holdings, Inc. operates as a subsidiary of Sanofi.</t>
  </si>
  <si>
    <t>Biotechnology (Primary); Biotechnology (Primary); Health Care (Primary); Pharmaceuticals, Biotechnology and Life Sciences (Primary); Central Nervous System Drugs; Oncology Drugs; Pharmaceutical Products; Pharmaceuticals; Pharmaceuticals</t>
  </si>
  <si>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</si>
  <si>
    <t>OneVue Holdings Limited provides various superannuation solutions in Australia. It operates through Fund Services and Platform Services segments. The Fund Services segment offers managed fund and superannuation member administration services. The Platform Services segment provides platform administration, including managed funds and accounts. It also offers advisor and investor education services. The company serves advisers and accountants, retail and member organizations, fund managers, custodians and entities, and advised and self-directed clients. OneVue Holdings Limited was incorporated in 2004 and is based in Sydney, Australia. As of November 6, 2020, OneVue Holdings Limited operates as a subsidiary of IRESS Limited.</t>
  </si>
  <si>
    <t>Iress Limited engages in the designing and developing software and services for the financial services industry in Australia, New Zealand, Asia, the United Kingdom, Europe, South Africa, and North America. It offers client management, business automation, portfolio data, research, financial planning tools, scaled advice journeys, digital client solutions, data-driven compliance and analytics, and regulatory obligations management solutions; and market data, trading interfaces, order and execution management, smart order routing, FIX services, portfolio management, securities lending, analytical tools, algorithmic trading, market making, CFD clearing, post trade solutions, and trading and market data APIs. The company also provides connectivity, client relationship management, wealth management, funds registry, digital advice, digital member portal, fund administration services, automated workflow, application processing, connectivity, mortgage comparison and advice, lender connectivity, quoting, comparison, and application processing solutions. It offers its solutions to institutional and independent advisory clients; institutional sell-side, retail, and online brokers; investment, fund, private client, and wealth managers; custodians; retail and investment platforms; superannuation funds; mortgage lenders and intermediaries; and insurance intermediaries. The company was formerly known as IRESS Market Technology Limited and changed its name to IRESS Limited in May 2012. Iress Limited was incorporated in 1993 and is headquartered in Melbourne, Australia.</t>
  </si>
  <si>
    <t>Asia / Pacific (Primary);
Asia / Pacific Developed Markets (Primary);
Australia  (Primary);
Victoria (Primary);
Africa / Middle East;
Gauteng;
South Africa;
Sub-Saharan Africa</t>
  </si>
  <si>
    <t>OneVentures Pty Ltd
OneVentures Pty Ltd is a venture capital firm specializing in investments in seed and Series A companies, early stage, later-stage, growth stage, development capital, stage and emerging growth companies. It seeks to invest in healthcare, technology, tech-enabled, telecommunications, Information technology, education, cloud computing, social media, new media, cleantech sectors, biotechnology, health information technology, mobile, security, machine learning, robotics, food security, life sciences, SaaS, fintech, marketplace and e-commerce spaces, remote workforces, pandemic disruption, rapid digitization of global economies, clean energy transition, urbanization, aging populations, tools, remote workforce management, aged and disability care, food production, platforms servicing, the enterprise cloud and property. Within TIME, the fund invests in internet television, home entertainment, home multi-media, online advertising, broadband, online social networks, and retail and payment technologies. Its investment in the cleantech includes investments in water purification and management, transportation and logistics, materials recovery and recycling, materials and nanotechnology, manufacturing and industrial, green buildings, energy storage, energy infrastructure, energy generation (renewables), energy efficiency, alternative fuels, air quality, agriculture, and nutrition. The fund's investments in life sciences include biotechnology, specialty pharmaceutical, healthcare, medical device and diagnostic companies, agricultural and environmental biotechnology. It also invests in entertainment, education, mobile, media, big data, social media, cloud computing and data, security and privacy, machine learning, sensors and robotics and automation, internet of Things (IoT and sensors), big data and artificial intelligence (AI), food security sectors, therapeutics, diagnostics or near clinical development, privately owned, clinical stage drug development and medical technologies; life science companies, companies commercializing medical devices. The firm primarily invests in companies located in Australian and the East Coast of the United States. It makes initial investments between $1.5 million and $21.57 million with sales value of $5 million to $15 million. The firm invests in companies with turnover between AUD5 million (USD 4.6 million) and AUD15 million (USD 9.2 million) and valuation of less than $10 million. It prefers minority holdings between 10 and 40 percent. The firm seeks board representation in its portfolio companies and exits within three to five years. OneVentures Pty Ltd was founded in October 2006 and is based in Sydney, Australia with an additional office in Melbourne, Australia. OneVentures Pty Ltd. is an investment arm of Andover Group, Inc.
Thorney Investment Group Australia Pty. Ltd.
Thorney Investment Group Australia Pty. Ltd. is a principal investment firm specializing in investments in emerging companies. The firm seeks to invest in private companies and property. It also invests in public equity markets. The firm specializes in investing in stocks of small cap companies. It seeks to invest in manufacturing, technology, mining services, and resources sectors. Thorney Investment Group Australia Pty. Ltd was founded in 2005 and is based in Melbourne, Australia.</t>
  </si>
  <si>
    <t>Abtourk Group (Asia / Pacific (Primary); Asia / Pacific Developed Markets (Primary); Australia  (Primary));
OneVentures Pty Ltd (Asia / Pacific (Primary); Asia / Pacific Developed Markets (Primary); Australia  (Primary); New South Wales (Primary); Victoria);
Thorney Investment Group Australia Pty. Ltd. (Asia / Pacific (Primary); Asia / Pacific Developed Markets (Primary); Australia  (Primary); Victoria (Primary))</t>
  </si>
  <si>
    <t>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t>
  </si>
  <si>
    <t>Health Care (Primary); Hormones and Hormone Antagonists (Primary); Pharmaceutical Products (Primary); Pharmaceuticals (Primary); Pharmaceuticals (Primary); Pharmaceuticals, Biotechnology and Life Sciences (Primary)</t>
  </si>
  <si>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Homozygous familial Hypercholesteraemia.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</si>
  <si>
    <t>Co. Dublin (Primary);
Europe (Primary);
European Developed Markets (Primary);
Ireland (Primary)</t>
  </si>
  <si>
    <t>MPM Asset Management, L.L.C.
MPM Asset Management, L.L.C. is a private equity and venture capital firm specializing in seed, startup, early ventures, emerging growth, middle market, mature, mid venture, late venture, buyout, recapitalization, PIPES, and growth equity investments. The firm makes its venture investments through its MPM BioVentures fund and invests in the public markets through MPM BioEquities hedge fund. It invests in growth stage in in the biotechnology, healthcare, and life sciences sector. It invests in the seed stage through early clinical development stage of a company and invests in late stage in biopharmaceutical and diagnostics companies with clinical proof-of-concept data. It prefers to invest in medical technology, oncology, specialty pharma, and medical devices. The firm seeks to invest globally, with a focus on the United States, Europe, and Asia with a focus on India. The firm invests between $5 million and $50 million. It also makes mezzanine investments. The firm seeks to be a lead investor and takes interim operating positions on its investee companies. MPM Asset Management, L.L.C. was founded in 1996 and is based in Cambridge, Massachusetts with additional offices in Brisbane, California.
Sofinnova Investment, Inc.
Sofinnova Investment, Inc. is a venture capital firm specializing in seed, startup, mid, early stage, series A, first venture round, and corporate spinouts. It also considers investments in intermediate and later stage startup companies. The firm does not invest in healthcare services, tool-kit companies, diagnostics, and neutraceuticals. It seeks to invest in life sciences and information technology sectors. In life sciences sector, it seeks to invest in clinical stage pharmaceutical products companies, biotechnology, biopharmaceutical, therapeutic drug or product companies in the late preclinical or Phase I clinical stage, drug companies to treat diseases with unmet medical needs, drug discovery platform technology, clinical-stage compounds, and medical technology companies. The key therapeutic areas include oncology, respiratory, dermatology, ophthalmology, neurology and women’s health. For information technology investments, it seeks to invest in product oriented IT companies building new components, systems, or solutions, enterprise software, software targeting service providers and consumer opportunities, and telecommunications infrastructure. It invests in both sides of the Atlantic with a focus on West Coast in United States and can also consider investments in East Coast of United States and European developed markets. It seeks to make initial investments between $3 million and $5 million and total investments between $5 million and $15 million over the life of a company for technology companies and makes initial investments between $5 million and $15 million and total investments between $15 million and $30 million for life science companies. The firm seeks to make seed-stage investments in both life science and technology between $0.1 million and $1 million to incubate promising technologies out of academia or industry. The firm requires a board seat whenever it invests in early stage companies as a lead or co-lead investor. Sofinnova Investment, Inc. was founded in 1976 and is based in Menlo Park, California with additional offices in La Jolla, California, Montreal, Quebec and Tokyo, Japan.</t>
  </si>
  <si>
    <r>
      <t xml:space="preserve">MPM Asset Management, L.L.C. (Boston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California; </t>
    </r>
    <r>
      <rPr>
        <sz val="8"/>
        <color indexed="17"/>
        <rFont val="Arial"/>
        <family val="2"/>
      </rPr>
      <t>California</t>
    </r>
    <r>
      <rPr>
        <sz val="8"/>
        <rFont val="Arial"/>
        <family val="2"/>
      </rPr>
      <t xml:space="preserve">; San Francisco Area; </t>
    </r>
    <r>
      <rPr>
        <sz val="8"/>
        <color indexed="17"/>
        <rFont val="Arial"/>
        <family val="2"/>
      </rPr>
      <t>San Francisco Area</t>
    </r>
    <r>
      <rPr>
        <sz val="8"/>
        <rFont val="Arial"/>
        <family val="2"/>
      </rPr>
      <t xml:space="preserve">; West Coast; </t>
    </r>
    <r>
      <rPr>
        <sz val="8"/>
        <color indexed="17"/>
        <rFont val="Arial"/>
        <family val="2"/>
      </rPr>
      <t>West Coast</t>
    </r>
    <r>
      <rPr>
        <sz val="8"/>
        <rFont val="Arial"/>
        <family val="2"/>
      </rPr>
      <t>);
Sofinnova Investment, Inc. (California (Primary); San Francisco Area (Primary); United States and Canada (Primary); United States of America (Primary); West Coast (Primary); Asia / Pacific; Asia / Pacific Developed Markets; Canada; Japan ; Quebec; San Diego Area)</t>
    </r>
  </si>
  <si>
    <t>Zogenix, Inc., a biopharmaceutical company, develops and commercializes therapies to transform the lives of patients and their families living with rare diseases in the United States and Europe. The company offers Fintepla, a low-dose fenfluramine for the treatment of seizures associated with Dravet syndrome, as well as to treat seizures associated with Lennox-Gastaut syndrome. It also develops MT-1621, an investigational therapy for the treatment of a rare genetic disease called thymidine kinase 2 deficiency (TK2d). Zogenix, Inc. has a collaboration with Tevard Biosciences for the research, development, and commercialization of novel gene therapies for Dravet Syndrome and other epilepsy disorders. The company was formerly known as SJ2 Therapeutics, Inc. and changed its name to Zogenix, Inc. in August 2006. The company was incorporated in 2006 and is headquartered in Emeryville, California. Zogenix, Inc. is a subsidiary of UCB BioSciences, Inc.</t>
  </si>
  <si>
    <t>Research, Development and Commercialization of Pharmaceutical Products: 81.7 (100.0%)</t>
  </si>
  <si>
    <t>United States: 65.7 (87.9%);
Europe: 9.1 (12.1%)</t>
  </si>
  <si>
    <t>Central Nervous System Drugs (Primary); Health Care (Primary); Pharmaceutical Products (Primary); Pharmaceuticals (Primary); Pharmaceuticals (Primary); Pharmaceuticals, Biotechnology and Life Sciences (Primary)</t>
  </si>
  <si>
    <t xml:space="preserve">UCB BioSciences, Inc. offers clinical research and drug development solutions. It was formerly known as Schwarz Biosciences, Inc. The company is based in Raleigh, North Carolina. UCB BioSciences, Inc. operates as a subsidiary of UCB SA.
</t>
  </si>
  <si>
    <t>Five Prime Therapeutics, Inc., a clinical-stage biotechnology company, focuses on the development of immuno-oncology and targeted cancer therapies. The company’s product candidates comprise Bemarituzumab, an antibody that inhibits fibroblast growth factor receptor 2b, or FGFR2b to treat patients with gastric or gastroesophageal junction and GEJ cancer; FPT155, a soluble CD80 fusion protein that enhances co-stimulation of T cells through CD28 that is in Phase Ia/1b clinical trial for patients with solid tumors; and BMS-986258, an anti-T cell immunoglobulin and mucin domain-3 antibody, which is in Phase I/II clinical trial in combination with Opdivo in patients with advanced malignant tumors. Its preclinical programs include FPA157, an anti-CCR8 antibody that is engineered to eliminate CCR8-expressing CD4+ regulatory T cells within solid tumors. It has license and collaboration agreements with Bristol-Myers Squibb Company and Zai Lab (Shanghai) Co., Ltd.; and license agreements with Galaxy Biotech, LLC, and BioWa, Inc. and Lonza Sales AG. The company was founded in 2001 and is headquartered in South San Francisco, California. As of April 16, 2021, Five Prime Therapeutics, Inc. operates as a subsidiary of Amgen Inc.</t>
  </si>
  <si>
    <t>Biotechnology (Primary); Biotechnology (Primary); Health Care (Primary); Pharmaceuticals, Biotechnology and Life Sciences (Primary); Protein and Genome Sequence Products (Primary); Gastrointestinal Drugs; Oncology Drugs; Pharmaceutical Products; Pharmaceuticals; Pharmaceuticals</t>
  </si>
  <si>
    <t>Biohaven Pharmaceutical Holding Company Ltd., a biopharmaceutical company, develops products candidates targeting neurological and neuropsychiatric diseases. Its portfolio includes FDA-approved Nurtec ODT (rimegepant) for the acute and preventive treatment of migraine (EMA-approved as Vydura (rimegepant) for the acute treatment of migraine with or without aura, and prophylaxis of episodic migraine in adults who have four migraine attacks per month. It is also developing a pipeline of late-stage product candidates across five mechanistic platforms, including CGRP receptor antagonism for the acute and preventive treatment of migraine; glutamate modulation for obsessive-compulsive disorder and spinocerebellar ataxia; MPO inhibition for amyotrophic lateral sclerosis; and Kv7 Ion Channel Activators (Kv7) for focal epilepsy and neuronal hyperexcitability, as well as myostatin inhibition for neuromuscular diseases. Biohaven Pharmaceutical Holding Company Ltd. has a collaboration agreement with Cove to facilitate telemedicine evaluation for migraine sufferers. The company was incorporated in 2013 and is headquartered in New Haven, Connecticut. As of October 3, 2022, Biohaven Pharmaceutical Holding Company Ltd. operates as a subsidiary of Pfizer Inc..</t>
  </si>
  <si>
    <t>Developing a Portfolio of Innovative, Late-Stage Product Candidates: 859.7 (100.0%)</t>
  </si>
  <si>
    <t>United States: 859.7 (100.0%)</t>
  </si>
  <si>
    <t>Biotechnology (Primary); Biotechnology (Primary); Health Care (Primary); Pharmaceuticals, Biotechnology and Life Sciences (Primary); Central Nervous System Drugs; Pharmaceutical Products; Pharmaceuticals; Pharmaceuticals</t>
  </si>
  <si>
    <t>Connecticut (Primary); New Haven Area (Primary); Northeast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</si>
  <si>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Knoll Capital Management
Knoll Capital Management is a venture capital firm. It targets investments in the information technology sector. Knoll Capital Management was founded in 1987 and is based in New York, New York.
Osage University Partners
Osage University Partners is a venture capital firm investing in seed stage, startups, early venture, late ventures that are commercializing university technologies. The firm prefers to invests in software, hardware, material sciences, cleantech, energy, semiconductor, therapeutics, medical devices, pharmaceuticals, biotechnology, diagnostics and life science companies at all stages of company development. The firm seeks to make equity investment of between $1 million and $10 million in its portfolio companies. Osage University Partners was founded on July 2, 1905 and is headquartered in Bala Cynwyd, Pennsylvania with additional office in Princeton, New Jersey.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
VR Adviser, LLC
VR Adviser, LLC is a venture capital and private equity firm specializing in seed, early stage, late-stage, mezzanine, growth capital, and first round investments. The firm may also consider second round investments. It primarily invests in information technology, healthcare, media, and energy and nanotechnology, agtech, biofuels, specialty pharmaceuticals, animal health, biotechnology, drug discovery and development, life sciences, material sciences, digital media and mobile, internet, ad tech, generics, consumer and consumer health, consumer technology and electronics, enablers, healthcare information technology and services, diagnostics, medical devices, cloud-centric technologies, crowd, fintech, payments, software-as-a-service, application software, hardware, communication, network, emerging big data analytics, telecom equipment, wireless, enterprise software and infrastructure, security, financial services, retail, advertising, and semiconductors and components sectors. The firm invests in companies based in Latin America. The firm can invest between $5 million and $10 million in its portfolio companies. VR Adviser, LLC was founded in 1969 and is based in New York, New York with additional offices in Palo Alto, California; Boston, Massachusetts; and Herzliya Pituach, Israel. VR Adviser, LLC is an operating subsidiary of VR Management, LLC.</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</si>
  <si>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Knoll Capital Management (New York (Primary); New York City Area (Primary); Northeast (Primary); United States and Canada (Primary); United States of America (Primary));
Osage University Partners (Great Lakes (Primary); Pennsylvania (Primary); Philadelphia Area (Primary); United States and Canada (Primary); United States of America (Primary); New Jersey; Northeast; Trenton Area);
RA Capital Management, L.P. (Boston Area (Primary); Massachusetts (Primary); Northeast (Primary); United States and Canada (Primary); United States of America (Primary));
VR Adviser, LLC (New York (Primary); New York City Area (Primary); Northeast (Primary); United States and Canada (Primary); United States of America (Primary); Africa / Middle East; Boston Area; California; Israel ; Massachusetts; Middle East; San Francisco Area; West Coast)</t>
  </si>
  <si>
    <t>CAVU Energy Metals Corp. (CNSX:CAVU)</t>
  </si>
  <si>
    <t>CNSX:CAVU</t>
  </si>
  <si>
    <t>CAVU Energy Metals Corp., a mining company, engages in the acquisition, exploration, and development of mineral projects containing metals used in green technologies and the renewable energy sector. The company focuses on the exploration of its Hopper Copper-Gold Porphyry Project in Yukon and Star Copper-Gold Porphyry Project in British Columbia. The company was formerly known as CAVU Mining Corp. and changed its name to CAVU Energy Metals Corp. in May 2022. CAVU Energy Metals Corp. is headquartered in Vancouver, Canada.</t>
  </si>
  <si>
    <t>Diversified Metals and Mining (Primary); Materials (Primary); Materials (Primary); Metals and Mining (Primary); Copper; Copper Ores; Gold; Gold Ores</t>
  </si>
  <si>
    <t>Alpha Copper Corp., an exploration stage company, engages in the acquisition, exploration, and development of mineral properties in British Columbia. The company explores for copper, gold, copper, and molybdenum properties. It holds an option to acquire a 60% interest in the Indata property comprising 16 mineral claims totaling 3,189 hectares located in the northwest of the community of Fort St. James, British Columbia; and a 100% interest in the Okeover copper-molybdenum project covering an area of 4,613 hectares located near the coastal community of Powell River, British Columbia. The company was formerly known as Prophecy Potash Corp. and changed its name to Alpha Copper Corp. in December 2021. Alpha Copper Corp. was incorporated in 2019 and is headquartered in Vancouver, Canada.</t>
  </si>
  <si>
    <t>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t>
  </si>
  <si>
    <t>Blood Analyzers (Primary); Health Care (Primary); Health Care Equipment (Primary); Health Care Equipment and Services (Primary); Health Care Equipment and Supplies (Primary); Heart Monitor Systems (Primary); Medical Testing, Analyzing, and Diagnostic Equipment (Primary); Health Care Supplies; Medical Consumables</t>
  </si>
  <si>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</si>
  <si>
    <t>California (Primary);
Los Angeles Area (Primary);
United States and Canada (Primary);
United States of America (Primary);
West Coast (Primary);
Europe;
European Developed Markets;
Neuchâtel;
Switzerland</t>
  </si>
  <si>
    <t>Eiffel Investment Group S.A.S.
Eiffel Investment Group S.A.S. is a hedge fund and private equity firm, specializing in making investments in SMEs-ETIs (small and medium enterprises, intermediate-sized enterprise). It seeks to invest in energy and environment, agro-agri, life sciences. The firm prefers to invest throughout Europe. Eiffel Investment Group S.A.S. based in Paris, France.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t>
  </si>
  <si>
    <t>Eiffel Investment Group S.A.S. (Europe (Primary); European Developed Markets (Primary); France (Primary); Ile-de-France (Primary));
Herald Investment Management Limited (England (Primary); Europe (Primary); European Developed Markets (Primary); Greater London (Primary); United Kingdom (Primary))</t>
  </si>
  <si>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 As of June 30, 2022, The National Security Group, Inc. was taken private.</t>
  </si>
  <si>
    <t>Life Insurance Operations: 9.3 (13.6%);
Non-Insurance Operations: 1.1 (1.6%);
P&amp;C Insurance Operations: 58.2 (84.8%)</t>
  </si>
  <si>
    <t>United States: 66.1 (100.0%)</t>
  </si>
  <si>
    <t>Accident Insurance (Primary); Casualty (Primary); Financials (Primary); Fire and Marine Insurance (Primary); Homeowner's and Renter's Insurance (Primary); Insurance (Primary); Insurance (Primary); Liability Insurance (Primary); Personal Property Insurance (Primary); Property (Primary); Property and Casualty Insurance (Primary); Health and Medical Insurance; Life and Health Insurance; Life Insurance; Multi-line Insurance</t>
  </si>
  <si>
    <t>Alabama (Primary); Dothan Area (Primary); Southeast (Primary); United States and Canada (Primary); United States of America (Primary)</t>
  </si>
  <si>
    <t>BioNTech US Inc. operates as a clinical-stage immuno-oncology company, which develops neoantigen-targeted therapies for cancers in the United States. It offers NEO-PV-01, a neoantigen vaccine for the treatment of advanced and metastatic non-small cell lung cancer; NEO-PTC-01, a neoantigen T cell therapy for the treatment of solid tumors; NEO-SV-01, a neoantigen vaccine for the treatment of hormone-receptor-positive breast cancer; and NEO-STC-01, a neoantigen adoptive T cell therapy for the treatment of cancers driven or mediated by RAS mutations. The company was formerly known as Neon Therapeutics, Inc. and changed its name to BioNTech US Inc. in May 2020. The company was incorporated in 2013 and is based in Cambridge, Massachusetts. As of May 6, 2020, BioNTech US Inc. operates as a subsidiary of BioNTech SE.</t>
  </si>
  <si>
    <t>Biotechnology (Primary); Biotechnology (Primary); Health Care (Primary); Pharmaceuticals, Biotechnology and Life Sciences (Primary)</t>
  </si>
  <si>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</si>
  <si>
    <t>Europe (Primary);
European Developed Markets (Primary);
Germany (Primary);
Rhineland-Palatinate (Primary)</t>
  </si>
  <si>
    <t>Access Industries (uk) Ltd
Access Industries (uk) Ltd is a principal investment firm. The firm invests in everything except venture capital/growth technology deals. It specializing in investments in natural resources and chemicals, media and telecommunications, entertainment, and real estate. It primarily invests in the United States, Europe, and South America. Access Industries (uk) Ltd was founded in 1986 and is based in London, United Kingdom with additional offices in New York, New York and Moscow, Russian Federation.
Clal Biotechnology Industries Ltd. (TASE:CBI)
Clal Biotechnology Industries Ltd. is a private equity and venture capital firm specializing in development stage, pre-clinical; incubation, seed, start-up, early venture, emerging growth, mid venture, late venture, PIPEs, and growth capital stages of financing. It prefers to invest in life sciences, medical devices, biopharmaceutical technologies, and biotechnology companies. The firm seeks to invest in companies based in United States, and Israel. It invests between $0.5 million and $10 million per company. It takes a seat on the board of directors of the companies it invests in. It invests through personal capital of its management. The firm acts as a lead investor and major shareholder in its portfolio companies. Clal Biotechnology Industries Ltd. was founded in July, 1998 and is based in Tel Aviv, Israel with an additional office in Cambridge, Massachusetts. It operates as a former subsidiary of Clal Industries and Investments Ltd.
Hillhouse Investment Management, Ltd.
Hillhouse Investment Management, Ltd. is a private equity firm. It seeks to invest in seed investments to buyouts and listed equities. It typically invests in the consumer, internet, technology, media, telecommunications, software services, original technology innovation, technology finance, emerging consumer brands and services, education, retail, artificial intelligence and big data, healthcare, research hospitals, energy and advanced manufacturing, green industry carbon neutrality, new energy, new materials, green travel, green life, finance and business services sectors. For seed investments, the firm launched the "Aseed+" Seed Program with a focus on manufacturing, new energy, new materials, biotechnology, and carbon neutrality. For consumer, it seeks to invest in recreational, cultural and sports consumption. For healthcare, the firm prefers to invest in biotechnology, medical treatment, medical devices, and pharmaceuticals. For carbon neutrality, the firm prefers to invest in clean energy, low carbon transportation, green manufacturing, agricultural technology, biotechnology, business services and low carbon life. The firm invests across the globe with a focus on Asia. Hillhouse Capital Management, Ltd. was founded in 2005 and is based in Central, Hong Kong with offices in Beijing, China and New York, U.S.A. Hillhouse Investment Management, Ltd. operates as a subsidiary of Hillhouse Capital Group Limited.
Nextech Invest Ltd.
Nextech Invest Ltd. is a venture capital and private equity firm specializing in early, mid stage and late stage, and emerging growth investments. The firm also invests in incorporation, spin-outs, reverse-take-over, and PIPE transactions. It only considers investments where evidence in preclinical animal models that a drug is efficacious is available or a device prototype fulfills the requirements. The firm seeks to invest in the field of information technology, biotechnology,  healthcare with a focus on oncology companies developing cancer drugs and diagnostics. It prefers to invest in life science and enabling technologies with a focus on interdisciplinary technical and scientific projects, therapies, diagnostics, medical technologies, and services. The firm seeks to invest globally with a focus on companies based in Africa, Middle East, Asia, North America, Europe including Switzerland, Germany, and neighboring regions. It also considers co-investments in rest of Europe. The firm seeks to invest between CHF 1 million ($0.93 million) and CHF 5 million ($4.7 million) per financing round.  It seeks a Board position in the portfolio companies. The firm seeks to exit its investments within three years via trade sale. Nextech Invest Ltd. was founded in 1998 and is based in Zurich, Switzerland.
Pharmstandard Ventures
Pharmstandard Ventures is the venture capital arm of PJSC Pharmstandard specializing in early and mid stage biopharmaceutical start-ups. It primarily invest in drug discovery, therapeutic areas and oncology. The firm considers investments worldwide. Pharmstandard Ventures is based in Moscow, Russia.
Third Rock Ventures, LLC
Third Rock Ventures, LLC is a venture capital firm specializing in start up and early stage investments. The firm primarily invests in life sciences, disruptive science, and healthcare companies with a focus on biotechnology, medical technology, medicine, information technology and data, drugs, devices and diagnostics, therapeutics, oncology research, and medical devices. It also focuses on cardiovascular medical devices companies. It prefers to invest in the Boston area. It seeks to make an initial investment of up to $35 million. The firm prefers to lead investing rounds in its portfolio companies and can also collaborate with larger pharmaceutical and biotechnology companies. It seeks an active involvement in its portfolio companies and may initially serve in key management roles. Third Rock Ventures, LLC was founded in 2007 and is based in Boston, Massachusetts with additional offices in San Francisco, California.</t>
  </si>
  <si>
    <t>Access Industries (uk) Ltd (England (Primary); Europe (Primary); European Developed Markets (Primary); Greater London (Primary); United Kingdom (Primary); European Emerging Markets; Moskovskaya obl.; New York; New York City Area; Northeast; Russia; United States and Canada; United States of America);
Clal Biotechnology Industries Ltd. (TASE:CBI) (Africa / Middle East (Primary); Israel  (Primary); Middle East (Primary); Massachusetts; Northeast; United States and Canada; United States of America);
Hillhouse Investment Management, Ltd. (Asia / Pacific (Primary); Asia / Pacific Developed Markets (Primary); Hong Kong  (Primary); Asia / Pacific Emerging Markets; China ; Far East; New York; New York City Area; Northeast; Singapore ; United States and Canada; United States of America);
Nextech Invest Ltd. (Europe (Primary); European Developed Markets (Primary); Switzerland (Primary); Zurich (Primary));
Pharmstandard Ventures (Europe (Primary); European Emerging Markets (Primary); Russia (Primary));
Third Rock Ventures, LLC (Boston Area (Primary); Massachusetts (Primary); Northeast (Primary); United States and Canada (Primary); United States of America (Primary); California; San Francisco Area; West Coast)</t>
  </si>
  <si>
    <t>Clal Biotechnology Industries Ltd. (TASE:CBI) (31.3)</t>
  </si>
  <si>
    <t>Minotaur Exploration Limited is a mineral exploration company that focuses on mining and producing halloysite-kaolin mineral resources in South Australia. The company was incorporated in 2004 and is based in Unley, Australia. As of February 25, 2022, Minotaur Exploration Limited operates as a subsidiary of Andromeda Metals Limited.</t>
  </si>
  <si>
    <t>Andromeda Metals Limited, together with its subsidiaries, operates as a mineral exploration company in Australia. The company explores for halloysite, gold, and copper deposits. Its primary project is the Great White Kaolin project located in the Eyre Peninsula in South Australia. The company was formerly known as Adelaide Resources Limited and changed its name to Andromeda Metals Limited in December 2016. The company was incorporated in 1993 and is based in Adelaide, Australia.</t>
  </si>
  <si>
    <t>Asia / Pacific (Primary);
Asia / Pacific Developed Markets (Primary);
Australia  (Primary);
South Australia (Primary)</t>
  </si>
  <si>
    <t>Chetan Enterprises Pty Ltd
Chetan Enterprises Pty Ltd was incorporated in 2000 and is based in Ocean Reef, Australia.
Surpion Pty Ltd
Surpion Pty Ltd was incorporated in 1976 and is headquartered in Mount Barker, Australia.
Yarraandoo Pty Ltd
Yarraandoo Pty Ltd was incorporated in 2001 and is headquartered in Melbourne, Australia.</t>
  </si>
  <si>
    <t>Chetan Enterprises Pty Ltd (Asia / Pacific (Primary); Asia / Pacific Developed Markets (Primary); Australia  (Primary); Western Australia (Primary));
Surpion Pty Ltd (Asia / Pacific (Primary); Asia / Pacific Developed Markets (Primary); Australia  (Primary); South Australia (Primary));
Yarraandoo Pty Ltd (Asia / Pacific (Primary); Asia / Pacific Developed Markets (Primary); Australia  (Primary); Victoria (Primary))</t>
  </si>
  <si>
    <t>iCar Asia Limited develops, owns, and operates internet based automotive portals for used and new car buyers in South East Asia. It operates automotive portals under the Carlist.my and LiveLifeDrive brands in Malaysia; Mobil123.com, Otospirit.com, and carmudi.co.id brands in Indonesia; and one2car.com, Autospinn.com, and Thaicar.com brands in Thailand. iCar Asia Limited was incorporated in 2012 and is headquartered in Kuala Lumpur, Malaysia. As of February 2, 2022, iCar Asia Limited operates as a subsidiary of Carsome Sdn. Bhd.</t>
  </si>
  <si>
    <t>B2B Commerce (Primary); Business-to-Business (B2B) (Primary); Communication Services (Primary); Interactive Media and Services (Primary); Interactive Media and Services (Primary); Media and Entertainment (Primary); Online Services (Primary); Online Small Business Portals (Primary); Consumer Discretionary; Internet and Direct Marketing Retail; Internet and Direct Marketing Retail; Online Motor Vehicle Retail; Online Specialty Retail; Retailing</t>
  </si>
  <si>
    <t>Carsome Sdn. Bhd. operates an online car-selling platform that connects customers to used car dealers. It facilitates the car-selling process from inspection, valuation, bidding, payment, and logistics that allows customers to sell their cars. Carsome Sdn. Bhd. was incorporated in 2014 and is based in Petaling Jaya, Malaysia. It has operations in Malaysia, Indonesia, Thailand, and Singapore.</t>
  </si>
  <si>
    <t>carsales.com Ltd (ASX:CAR)
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Americas;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Americas segment operates digital non-automotive marketplaces. The Asia segment is involved in digital automotive classified business, as well as provides automotive data and advertising services. carsales.com Ltd was incorporated in 1996 and is headquartered in Melbourne, Australia.
Catcha Group
Catcha Group is a private equity and venture capital firm specializing in investments in technology sector. The firm primarily invests in new media, online classifieds, and e-commerce businesses etc.. It seeks to invests in Singapore, Australia, China, India and other parts of Asia. The firm was founded in 1999 and the investment group was established on 2004. The Gatcha Group is based in Kuala Lumpur, Malaysia.
PM Capital Limited
PM CAPITAL Limited is an employee owned investment manager. The firm provides its services to private clients, institutional investors, and the clients of financial advisers. It launches and manages equity mutual funds for its clients. The firm also launches fixed income mutual funds. It invests in the public equity markets across the globe and fixed income markets. The firm invests in value stocks and makes use of long strategy to make its investments. PM CAPITAL Limited was founded in 1998 and is based in Sydney, Australia with an additional office in Melbourne, Australia and Brisbane, Australia.</t>
  </si>
  <si>
    <t>carsales.com Ltd (ASX:CAR) (Asia / Pacific (Primary); Asia / Pacific Developed Markets (Primary); Australia  (Primary); Victoria (Primary));
Catcha Group (Asia / Pacific (Primary); Asia / Pacific Emerging Markets (Primary); Malaysia  (Primary); South-East Asia (Primary); Wilayah Persekutuan (Primary); Asia / Pacific Developed Markets; Hong Kong ; Indonesia );
Collins St Asset Management Pty Ltd (Asia / Pacific (Primary); Asia / Pacific Developed Markets (Primary); Australia  (Primary); Victoria (Primary));
PM Capital Limited (Asia / Pacific (Primary); Asia / Pacific Developed Markets (Primary); Australia  (Primary); New South Wales (Primary); Queensland; Victoria)</t>
  </si>
  <si>
    <t>carsales.com Ltd (ASX:CAR) (5,204.1)</t>
  </si>
  <si>
    <t>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t>
  </si>
  <si>
    <t>Management Consulting Services: 796.0 (100.0%)</t>
  </si>
  <si>
    <t>United States: 277.1 (34.8%);
Canada: 458.9 (57.7%);
Other International: 60.0 (7.5%)</t>
  </si>
  <si>
    <t>Commercial and Professional Services (Primary); Human Resource and Employment Services (Primary); Industrials (Primary); Professional Services (Primary); Application Software; Commercial Services and Supplies; Consulting Services; Enterprise Resource Planning (ERP) Software; Enterprise Software; Human Resources Software; Industry Specific Software; Information Technology; Management Consulting Services; Office Services and Supplies; Outsourced Business Services; Outsourced Client Support and Customer Services; Research and Consulting Services; Software; Software and Services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</si>
  <si>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mobile technologies equipment sale; data revenues, such as internet protocol; television; hosting, managed information technology, and cloud-based services; software, data management, and data analytics-driven smart food-chain technologies; home and business security; healthcare software and technology solutions; and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</si>
  <si>
    <r>
      <t xml:space="preserve">British Columbia (Primary);
Canada (Primary);
United States and Canada (Primary);
Alberta;
</t>
    </r>
    <r>
      <rPr>
        <sz val="8"/>
        <color indexed="17"/>
        <rFont val="Arial"/>
        <family val="2"/>
      </rPr>
      <t>Alberta</t>
    </r>
    <r>
      <rPr>
        <sz val="8"/>
        <rFont val="Arial"/>
        <family val="2"/>
      </rPr>
      <t xml:space="preserve">;
</t>
    </r>
    <r>
      <rPr>
        <sz val="8"/>
        <color indexed="17"/>
        <rFont val="Arial"/>
        <family val="2"/>
      </rPr>
      <t>British Columbia</t>
    </r>
    <r>
      <rPr>
        <sz val="8"/>
        <rFont val="Arial"/>
        <family val="2"/>
      </rPr>
      <t xml:space="preserve">;
</t>
    </r>
    <r>
      <rPr>
        <sz val="8"/>
        <color indexed="17"/>
        <rFont val="Arial"/>
        <family val="2"/>
      </rPr>
      <t>Canada</t>
    </r>
    <r>
      <rPr>
        <sz val="8"/>
        <rFont val="Arial"/>
        <family val="2"/>
      </rPr>
      <t xml:space="preserve">;
Central America &amp; Mexico;
El Salvador;
Latin America and Caribbean;
Ontario;
</t>
    </r>
    <r>
      <rPr>
        <sz val="8"/>
        <color indexed="17"/>
        <rFont val="Arial"/>
        <family val="2"/>
      </rPr>
      <t>Ontario</t>
    </r>
    <r>
      <rPr>
        <sz val="8"/>
        <rFont val="Arial"/>
        <family val="2"/>
      </rPr>
      <t xml:space="preserve">;
</t>
    </r>
    <r>
      <rPr>
        <sz val="8"/>
        <color indexed="17"/>
        <rFont val="Arial"/>
        <family val="2"/>
      </rPr>
      <t>United States and Canada</t>
    </r>
  </si>
  <si>
    <t>UEX Corporation engages in the acquisition, exploration, and development of mineral properties in Canada. It holds uranium, cobalt, and nickel exploration projects located in the Athabasca Basin of northern Saskatchewan. The company’s flagship property is the West Bear project measuring approximately 7,983 hectares comprising 24 contiguous areas located in the Wollaston Lake area of northern Saskatchewan. The company was incorporated in 2001 and is headquartered in North Vancouver, Canada. As of August 19, 2022, UEX Corporation operates as a subsidiary of Uranium Energy Corp.</t>
  </si>
  <si>
    <t>Coal and Consumable Fuels (Primary); Energy (Primary); Energy (Primary); Oil, Gas and Consumable Fuels (Primary); Uranium Ores (Primary); Diversified Metal Ores; Diversified Metals and Mining; Materials; Materials; Metals and Mining; Nickel Ores</t>
  </si>
  <si>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Dalton Pass and C de Baca project located in New Mexico;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</si>
  <si>
    <t>Corpus Christi Area (Primary);
Southwest (Primary);
Texas (Primary);
United States and Canada (Primary);
United States of America (Primary)</t>
  </si>
  <si>
    <t>As of May 29, 2021, Standard AVB Financial Corp. was acquired by Dollar Mutual Bancorp.</t>
  </si>
  <si>
    <t>Dollar Mutual Bancorp operates as a bank. The company offers demand deposits and non-interest bearing time and savings deposits. The company's deposits include retail time deposits and jumbo deposits. The company offers consumer loans, including credit card loans, revolving credit plans, personal loans and automotive loans. The company offers commercial real estate loans for land development and on-site construction of industrial, commercial, residential, or farm buildings in the United States. Also, it provides real estate-backed residential loans. It provides commercial loans collateralized by real estate properties. In addition, it provides loans for the purpose of financing agricultural production. In addition, the company offers domestic commercial and industrial loans. It was founded in 2018 and is headquartered in Pittsburgh, Pennsylvania.</t>
  </si>
  <si>
    <t>Adamas Pharmaceuticals, Inc. focuses on the discovery, development, and commercialization of medicines for patients suffering from chronic neurologic disorders in the United States. It offers GOCOVRI, an extended release capsule for the treatment of dyskinesia in patients with Parkinson’s disease receiving levodopa-based therapy, with or without concomitant dopaminergic medications, as well as an adjunctive treatment to levodopa/carbidopa in patients with Parkinson’s disease experiencing OFF episodes; and OSMOLEX ER, an extended release tablet to treat Parkinson’s disease and drug-induced extrapyramidal reactions in adult patients. The company is also developing ADS-4101, which has completed two Phase 1b studies for treating partial onset seizures in patients with epilepsy. In addition, it offers NAMZARIC and NAMENDA XR, a memantine hydrochloride extended release and donepezil hydrochloride capsules for the treatment of moderate to severe dementia of an Alzheimer’s type. The company was formerly known as NeuroMolecular Pharmaceuticals, Inc. and changed its name to Adamas Pharmaceuticals, Inc. in July 2007. Adamas Pharmaceuticals, Inc. was incorporated in 2000 and is headquartered in Emeryville, California. As of November 24, 2021, Adamas Pharmaceuticals, Inc. operates as a subsidiary of Supernus Pharmaceuticals, Inc.</t>
  </si>
  <si>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</si>
  <si>
    <t>Maryland (Primary);
Midatlantic (Primary);
Suburban Baltimore Area (Primary);
United States and Canada (Primary);
United States of America (Primary)</t>
  </si>
  <si>
    <t>Mohr Davidow Ventures is a venture capital firm specializing in seed/startups, early stage and Growth stage investments as well as Series A and B round. The firm typically invests in financial technology, information technology, energy and materials, and life sciences companies. Within information technology it invests in Internet services including developing and marketing web-enabled applications and services, and predictive analytics, Internet media, digital media, consumer Internet, Digitization of Health Care, Cloud Enterprise, logistics, semiconductors including semiconductor design, Quantitative Marketing and Advertising, process technology, tools and related hardware, software infrastructure, and software and systems including systems and applications development and systems engineering, and emerging technology. Within energy and materials, it invests in cleantech including energy storage, solar technologies, energy efficiency, smart grid, energy management, de-carbonization, Business Products, Retail and Commerce Innovation, Life Tech, B2B2C products and services, Labor Force Innovation, diagnostics and Personalized medicine, and resource supply solutions, material technology, renewable fuels and chemicals, Lighting, nanotechnology, computational techniques, device technologies, electricity value chain, industrial processes, and manufacturing. Within life sciences it invests in personalized medicine including molecular biology, molecular and digital diagnostics, platforms and tools, specialized pharmaceuticals, chemistry, computer science, optics, signal processing, and MEMs companies. It seeks to invest in Enterprise sector which includes Advertising, SaaS and Applications, Cloud Infrastructure, Big Data/Analytics, Applied Technology and Sales &amp; Marketing Automation. It also prefers to invest in consumer sector which includes Digital education, Digital Health, ecommerce, mobiles and entertainment. It invests in the Silicon Valley, Mid-Atlantic, San-Francisco, Washington D.C., and British Colombia and Pacific Northwest regions in the United States. Mohr Davidow Ventures was founded in 1983 and is based in San Mateo, California.</t>
  </si>
  <si>
    <t>Yorkey Optical International (Cayman) Ltd., an investment holding company, manufactures and sells plastic and metallic parts, components of optical and opto-electronic products, and molds and cases in Japan, the People's Republic of China, and internationally. Its precision processing products include pressing molds; pressing parts of micro motors; processing components of cameras, and electronic and optical products; and processing components of lead wires, etc. The company also offers plastic injection molding products, such as plastic components of cameras, video cameras, audio products, office machines, microscopes, CD-ROMs, HDDs and FDDs, game players, range finders, binoculars, electronic locks, micro motors, cellular phones, beep pagers, and battery chargers, as well as their components; and precision tooling molds and metal pressing molds for cameras, office machines, optical instruments, etc. In addition, it is involved in the printing and painting of components for cameras, copiers, optical instruments, computer HDDs and FDDs, and other communication equipment; and provision of soft/hard cases and wrist/shoulder strips for photographic equipment, as well as cases for portable computers, mobile phones, and optical appliances. Further, the company is involved in investment and property holding activities. Yorkey Optical International (Cayman) Ltd. was founded in 1995 and is based in Shatin, Hong Kong. As of March 3, 2022, Yorkey Optical International (Cayman) Ltd. operates as a subsidiary of Asia Optical International Ltd..</t>
  </si>
  <si>
    <t>Electronic Components (Primary); Electronic Components (Primary); Electronic Equipment, Instruments and Components (Primary); Information Technology (Primary); Optoelectronics (Primary); Technology Hardware and Equipment (Primary); Chemicals; Commodity Chemicals; Diversified Metals and Mining; Fabricated Structural Metal Products; Materials; Materials; Metals and Mining; Plastic and Synthetic Resins; Plastic Products; Real Estate; Real Estate; Real Estate Management and Development; Real Estate Operating Companies; Real Estate Operators And Lessors; Technology Hardware, Storage and Peripherals; Technology Hardware, Storage and Peripherals</t>
  </si>
  <si>
    <t>Asia Optical International Ltd. sells optical components. It offers cameras, riflescopes, DVDs, office machines, laser range finders, and other lens products. The company is based in Sheung Shui, Hong Kong. Asia Optical International Ltd. operates as a subsidiary of Asia Optical Co., Inc.</t>
  </si>
  <si>
    <t>Ability Enterprise (BVI) Co., Ltd.
Ability Enterprise (BVI) Co., Ltd. is based in BVI.
Fortune Lands International Ltd.
Fortune Lands International Ltd. is based in Tortola, BVI.</t>
  </si>
  <si>
    <t>Ability Enterprise (BVI) Co., Ltd. (British Virgin Islands (Primary); Caribbean (Primary); Latin America and Caribbean (Primary); Asia / Pacific; Asia / Pacific Emerging Markets; Far East; Taiwan );
Fortune Lands International Ltd. (British Virgin Islands (Primary); Caribbean (Primary); Latin America and Caribbean (Primary); Tortola (Primary); Asia / Pacific; Asia / Pacific Developed Markets; Hong Kong )</t>
  </si>
  <si>
    <t xml:space="preserve">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t>
  </si>
  <si>
    <t>High-Pressure Hydraulic Fracturing in Unconventional Oil and Natural Gas Basins: 205.3 (100.0%)</t>
  </si>
  <si>
    <t>United States: 205.3 (100.0%)</t>
  </si>
  <si>
    <t>Energy (Primary); Energy (Primary); Energy Equipment and Services (Primary); Oil and Gas Drilling (Primary); Oil and Gas Equipment and Services; Oil and Gas Field Services</t>
  </si>
  <si>
    <t>ProFrac Holding Corp., a vertically integrated and energy services company, provides hydraulic fracturing, completion, and other products and services to upstream oil and gas companies engaged in the exploration and production of North American unconventional oil and natural gas resources. It operates through three segments: Stimulation Services, Manufacturing, and Proppant Production. The company also manufactures and sells high horsepower pumps, valves, piping, swivels, large-bore manifold systems, seats, and fluid ends. ProFrac Holding Corp. was founded in 2016 and is headquartered in Willow Park, Texas.</t>
  </si>
  <si>
    <t>Crestview Partners, L.P.
Crestview Partners, L.P. is a private equity firm specializing in contrarian investments, special situations, and distressed opportunities in middle market and large buyout companies. The firm invests across a broad range of industries and geographies with a focus on asset management, media, industrial, healthcare, energy, cable, and other financial services. It seeks to make investments in United States. It seeks to make equity investments between $100 million and $400 million in companies with enterprise values up to $3 billion. Crestview Partners, L.P. was founded in 2004 and is based in New York, New York.
THRC Holdings, LP
THRC Holdings, LP was incorporated in 2011 and is based in Cisco, Texas.</t>
  </si>
  <si>
    <t>Crestview III USWS TE, LLC (New York (Primary); New York City Area (Primary); Northeast (Primary); United States and Canada (Primary); United States of America (Primary));
Crestview Partners, L.P. (New York (Primary); New York City Area (Primary); Northeast (Primary); United States and Canada (Primary); United States of America (Primary));
THRC Holdings, LP (Fort Worth Area (Primary); Southwest (Primary); Texas (Primary); United States and Canada (Primary); United States of America (Primary))</t>
  </si>
  <si>
    <t>Japara Healthcare Limited, together with its subsidiaries, owns, develops, and operates residential aged care homes in Australia. It operates approximately 4,000 resident places across 50 homes, which include 33 homes in Victoria, seven homes in New South Wales, three homes in Queensland, five homes in South Australia, and two homes in Tasmania; and 180 independent living units across 5 retirement villages. The company was founded in 2005 and is based in Southbank, Australia. As of November 5, 2021, Japara Healthcare Limited operates as a subsidiary of Calvary Bruce Private Hospital Limited.</t>
  </si>
  <si>
    <t>Assisted Living Facilities and Services (Primary); Health Care (Primary); Health Care Equipment and Services (Primary); Health Care Facilities (Primary); Health Care Providers and Services (Primary); Retirement Communities (Primary)</t>
  </si>
  <si>
    <t>Calvary Bruce Private Hospital Limited engages in offering health care services to communities of Canberra and its surrounds. The company provides clinics, surgery, and specialist services. It offers services for Aboriginal and Torres Strait Islander patients and families, mental health, palliative care, pre-admission clinic, women’s health, and surgery and day surgery services. The company also offers care and support, and tests and diagnostic services. The company was founded in 1987 and is based in Bruce, Australia.</t>
  </si>
  <si>
    <t>Asia / Pacific (Primary);
Asia / Pacific Developed Markets (Primary);
Australia  (Primary);
Australian Capital Territory (Primary)</t>
  </si>
  <si>
    <t>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t>
  </si>
  <si>
    <t>Capital Goods (Primary); Construction Machinery Distribution (Primary); Industrials (Primary); Machinery Distribution (Primary); Machinery Rental and Leasing (Primary); Metal and Mineral Mining Machinery Distribution (Primary); Trading Companies and Distributors (Primary); Trading Companies and Distributors (Primary); Commercial and Professional Services; Commercial Repair Services; Commercial Services and Supplies; Diversified Support Services</t>
  </si>
  <si>
    <t>2737920 Ontario Inc. was incorporated in 2020 and is based in Ontario, Canada. 2737920 Ontario Inc. operates as a subsidiary of Grupo Nors.</t>
  </si>
  <si>
    <t>Huddersfield Investments Inc.
Huddersfield Investments Inc. is based in the United States.
ISH Capital Inc.
ISH Capital Inc. is based in the United States.
Oakwest Corporation Limited
Oakwest Corporation Limited is an investment management holding company. Oakwest Corporation Limited is based in Toronto, Canada.</t>
  </si>
  <si>
    <t>Huddersfield Investments Inc. (United States and Canada (Primary); United States of America (Primary));
ISH Capital Inc. (United States and Canada (Primary); United States of America (Primary));
Oakwest Corporation Limited (Canada (Primary); Ontario (Primary); United States and Canada (Primary));
Palmerston Investments Inc (United States and Canada (Primary); United States of America (Primary))</t>
  </si>
  <si>
    <t>Alt Resources Limited operates as a mineral exploration and development company in Australia. The company primarily explores for gold, silver, copper, lead, and zinc deposits. It holds interest in the Mt Ida and Bottle Creek projects located in Western Australia; and the Paupong and Myalla projects located in New South Wales. The company was incorporated in 2014 and is based in Jindabyne, Australia. As of August 28, 2020, Alt Resources Limited operates as a subsidiary of Aurenne Ularring Pty Ltd.</t>
  </si>
  <si>
    <t>Gold (Primary); Gold Ores (Primary); Materials (Primary); Materials (Primary); Metals and Mining (Primary); Copper; Copper Ores; Diversified Metal Ores; Diversified Metals and Mining; Lead Ores; Silver; Silver Ores; Zinc Ores</t>
  </si>
  <si>
    <t>Aurenne Ularring Pty Ltd engages in the exploration and mining of gold projects in the Western Australia. The company was incorporated in 2020 and is based in Gordon, Australia. Aurenne Ularring Pty Ltd operates as a subsidiary of Aurenne Group Holdings Pty Ltd.</t>
  </si>
  <si>
    <t>31 May Pty Ltd
31 May Pty Ltd was incorporated in 2007 and is based in Sydney, Australia.</t>
  </si>
  <si>
    <t>31 May Pty Ltd (Asia / Pacific (Primary); Asia / Pacific Developed Markets (Primary); Australia  (Primary); New South Wales (Primary));
Harvest Lane Asset Management Pty Ltd (Asia / Pacific (Primary); Asia / Pacific Developed Markets (Primary); Australia  (Primary); New South Wales (Primary))</t>
  </si>
  <si>
    <t>Dutech Holdings Limited, an investment holding company, manufactures and sells high security products in the People's Republic of China, North and South America, Europe, the Asia Pacific, and Africa. It operates through High Security and Business Solutions segments. The company designs and manufactures automated teller machine safes, banking safes, commercial safes, cash handling systems, fire-resistant commercial safes, safes for storage of weapons, and other security products. It is also involved in designing, engineering, manufacturing, and assembling electro-mechanical equipment, ticketing and vending machines, gaming and lottery, parking machines, and modules; and precision engineering parts, semi-conductor instruments, and other modules products. In addition, the company engages in the sale and after sales service of security products and intelligent terminals, machinery parts, and auto parts; general wholesale of semi-conductor instruments and parts, and precision machining parts; property investment business; warehousing and logistics; online sales platform; and provision of management services. Further, it engages in the research and development, software development, sales, and service of smart terminals and electronics. The company was founded in 2000 and is headquartered in Shanghai, the People's Republic of China. As of August 16, 2021, Dutech Holdings Limited was taken private.</t>
  </si>
  <si>
    <t>Electronic Equipment and Instruments (Primary); Electronic Equipment, Instruments and Components (Primary); Information Technology (Primary); Technology Hardware and Equipment (Primary); Air Freight and Logistics; Air Freight and Logistics; Auto Components; Auto Parts and Equipment; Automobiles and Components; Capital Goods; Casinos and Gaming; Commercial and Professional Services; Commercial Services and Supplies; Consumer Discretionary; Consumer Services; Distributors; Distributors; Diversified Support Services; Gaming Operations; General Management Services; Hotels, Restaurants and Leisure; Industrial Machinery; Industrials; Machinery; Machinery Components; Machinery Distribution; Motor Vehicles and Parts Distribution; Office Services and Supplies; Real Estate; Real Estate; Real Estate Management and Development; Real Estate Operating Companies; Real Estate Operators And Lessors; Retailing; Semiconductor Equipment; Semiconductors and Semiconductor Equipment; Semiconductors and Semiconductor Equipment; Slot Machine Operators; Technology Distributors; Technology Hardware and Equipment Distribution; Technology Hardware, Storage and Peripherals; Technology Hardware, Storage and Peripherals; Trading Companies and Distributors; Trading Companies and Distributors; Transportation; Warehousing and Storage</t>
  </si>
  <si>
    <t xml:space="preserve">Asia / Pacific (Primary); Asia / Pacific Emerging Markets (Primary); China  (Primary); Far East (Primary); Asia / Pacific Developed Markets; Singapore </t>
  </si>
  <si>
    <t>DBS Nominees Pte. Ltd.
DBS Nominees Pte. Ltd. provides nominee services. The company was incorporated in 1969 and is based in Singapore. DBS Nominees Pte. Ltd. operates as a subsidiary DBS Group Holdings Ltd.
Spectacular Bright Corp.
Spectacular Bright Corp. is an investment holding company. The company is based in Japan.
Willalpha International Limited
Willalpha International Limited operates as an investment holding company. The company is based in Singapore. Willalpha International Limited operates as a subsidiary of Keppel Corporation Limited.</t>
  </si>
  <si>
    <t>DBS Nominees Pte. Ltd. (Asia / Pacific (Primary); Asia / Pacific Developed Markets (Primary); Singapore  (Primary));
Spectacular Bright Corp. (Asia / Pacific (Primary); Asia / Pacific Developed Markets (Primary); Japan  (Primary));
Willalpha International Limited (Asia / Pacific (Primary); Asia / Pacific Developed Markets (Primary); Singapore  (Primary))</t>
  </si>
  <si>
    <t>Cardinal Co., Ltd. manufactures and sells various cards in Japan. It offers plastic, IC, prepaid, rewrite, pet, and paper cards; other plastic processing products; card system related equipment; and GRIP, an enterprise resource planning software. The company was founded in 1967 and is headquartered in Osaka, Japan. As of October 19, 2021, Cardinal Co., Ltd. operates as a subsidiary of Yamada Marketing Co., Ltd.</t>
  </si>
  <si>
    <t>Industry Specific Electronics (Primary); Information Technology (Primary); Smart Cards (Primary); Technology Hardware and Equipment (Primary); Technology Hardware, Storage and Peripherals (Primary); Technology Hardware, Storage and Peripherals (Primary); Application Software; Enterprise Resource Planning (ERP) Software; Enterprise Software; Materials; Materials; Paper and Forest Products; Paper Products; Software; Software and Services</t>
  </si>
  <si>
    <t xml:space="preserve">U and I Group PLC, an investment holding company, invests, develops, and trades in real estate properties in the United Kingdom. The company operates through two divisions, Investment, and Development and Trading. Its property portfolio includes mixed-use regeneration projects, office buildings, residential and retail units, shopping centers, and commercial spaces. The company was formerly known as Development Securities PLC and changed its name to U and I Group PLC in October 2015. U and I Group PLC was incorporated in 1980 and is headquartered in London, the United Kingdom. As on December 14, 2021, U and I Group PLC operates as a subsidiary of Land Securities Group plc.
</t>
  </si>
  <si>
    <t>Diversified Real Estate Activities (Primary); Real Estate (Primary); Real Estate (Primary); Real Estate Management and Development (Primary); Nonresidential Building Operators and Lessors; Office Building Operators and Lessors; Real Estate Agents And Brokers; Real Estate Development; Real Estate Operating Companies; Real Estate Operators And Lessors; Real Estate Services; Residential Building Operators and Lessors; Shopping Mall Operators and Lessors</t>
  </si>
  <si>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</si>
  <si>
    <t>East Lothian (Primary);
Europe (Primary);
European Developed Markets (Primary);
Scotland (Primary);
United Kingdom (Primary)</t>
  </si>
  <si>
    <t>Aberforth Partners LLP
Aberforth Partners LLP is an employee owned investment manager. The firm launches and manages equity mutual funds for its clients. It invests in the public equity markets of the United Kingdom. The firm employs a fundamental analysis to make its investments. Aberforth Partners LLP was founded in 1990 and is based in Edinburgh, United Kingdom with an additional office at London, United Kingdom.
Ennismore Fund Management Limited
Ennismore Fund Management Limited is a privately owned investment manager. The firm launches and manages equity mutual funds. It also launches and manages hedge funds for its clients. The firm invests in the public equity markets of Europe. It invests in stocks of small-cap and mid-cap companies. The firm was formerly known as Ennismore Fund Managers Limited. Ennismore Fund Management Limited was founded in July, 1998 and is based in London, United Kingdom.
J O Hambro Capital Management Limited
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
Jupiter Asset Management Limited
Jupiter Asset Management Limited is a privately owned investment manager. The firm primarily provides its services to private and institutional investors. It launches and manages equity, fixed income, and balanced mutual funds. The firm also manages hedge funds for its clients. It invests in public equity, fixed income, and hedging markets across the globe. The firm employs fundamental analysis along with bottom-up stock picking approach to create its portfolio. It conducts in-house research to make its investment decisions. The firm was founded in 1985 and is based in London, United Kingdom with an additional office in Zurich, Switzerland. Jupiter Asset Management Limited operates as a subsidiary of Jupiter Fund Management Plc.</t>
  </si>
  <si>
    <t>Aberforth Partners LLP (Europe (Primary); European Developed Markets (Primary); Midlothian (Primary); Scotland (Primary); United Kingdom (Primary); England; Greater London);
Ennismore Fund Management Limited (England (Primary); Europe (Primary); European Developed Markets (Primary); Greater London (Primary); United Kingdom (Primary));
J O Hambro Capital Management Limited (England (Primary); Europe (Primary); European Developed Markets (Primary); Greater London (Primary); United Kingdom (Primary));
Jupiter Asset Management Limited (England (Primary); Europe (Primary); European Developed Markets (Primary); Greater London (Primary); United Kingdom (Primary); Switzerland; Zurich)</t>
  </si>
  <si>
    <t>California Gold Mining Inc., a junior mineral exploration company, engages in the acquisition, exploration, and development of mineral resource properties. Its flagship project is the 100% owned Fremont gold project covering approximately 3,351 acres of land located in Mariposa County, California. The company was formerly known as Upper Canada Gold Corporation and changed its name to California Gold Mining Inc. in April 2013. California Gold Mining Inc. was incorporated in 1998 and is based in Ottawa, Canada. As of August 16, 2021, California Gold Mining Inc. operates as a subsidiary of Stratabound Minerals Corp.</t>
  </si>
  <si>
    <t>Stratabound Minerals Corp. engages in the exploration and evaluation of mineral resource properties in North America. The company primarily explores for lead, zinc, silver, copper, gold, and cobalt deposits. Its flagship project is the Fremont Gold project covering approximately 51 acres of land in Mariposa County, California; and the Dingman Gold project consists of 19 mineral claims that covers approximately 200.6 hectares located in the north of Belleville, Ontario. The company is also holds 100% interest in the McIntyre Brook Project located in New Brunswick; and Bathurst Group property comprising approximately 158 units and one mining lease in the Bathurst base metal mining camp in New Brunswick, Canada, as well as holds option to acquire 100% interest in the Golden Culvert property that covers an area of 83.8 square kilometers located in the southeast Yukon Territory. Stratabound Minerals Corp. is based in Toronto, Canada.</t>
  </si>
  <si>
    <t>R.W. Tomlinson Limited
R.W. Tomlinson Limited is a transportation infrastructure company that engages in quarrying, construction, trucking, ready mix, land development, and environmental industries in Canada. The company offers datashred security services, including mobile document destruction, and records management and storage; sewer and watermain services; piling and shoring; quality control services for aggregates, asphalt, concrete, and construction projects; environmental services; and waste recovery services for builders, businesses, and homeowners. It also operates a specialty aggregate quarry that produces a cubical material for use in rail ballast, rock wool insulation, high-quality asphalt, ready mix concrete, and industrial mineral applications in the United States and Canada; and provides heavy civil and structures, municipal, and commercial construction services. In addition, the company manufactures aggregates for roadway infrastructure, buildings, and other structures; hot-mix asphalt; and ready mix concrete products. The company’s clients include uOttawa, Ottawa, Claridge Homes, Caivan Communities, Cardel Homes, Richcraft Group of Companies, Ontario Ministry of Transportation, OLRT, Ottawa Police Service, PCL, mattamyHomes, Regional, minto, Orgaworld, First Capital. R.W. Tomlinson Limited was formerly known as R.W. Tomlinson Cartage and changed its name to R.W. Tomlinson Limited in 1969. The company was founded in 1952 and is based in Ottawa, Canada.
Romspen Investment Corporation
Romspen Investment Corporation is a non-bank commercial mortgage lender that specializes in commercial and industrial real estate mortgages in Canada and in parts of the United States. It provides customized mortgage solutions for term, bridge, construction, and pre-construction financing for various properties that include commercial buildings, hotels and motels, new residential condominium construction, retirement and nursing home facilities, development lands, apartment buildings, automotive dealerships, industrial buildings, golf courses, recreational resort properties, plazas and shopping centers, cinemas, churches and temples, parking lots, multi-family residential, recreation-vehicle parks, private schools, subdivision servicing, builder inventory loans, condominium conversion projects, and storage facilities. The company was founded in 1966 and is based in Toronto, Canada.</t>
  </si>
  <si>
    <r>
      <t xml:space="preserve">R.W. Tomlinson Limited (Canada (Primary); Ontario (Primary); United States and Canada (Primary));
Romspen Investment Corporation (Canada (Primary); Ontario (Primary); United States and Canada (Primary);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t>
    </r>
    <r>
      <rPr>
        <sz val="8"/>
        <color indexed="17"/>
        <rFont val="Arial"/>
        <family val="2"/>
      </rPr>
      <t>United States and Canada</t>
    </r>
    <r>
      <rPr>
        <sz val="8"/>
        <rFont val="Arial"/>
        <family val="2"/>
      </rPr>
      <t>)</t>
    </r>
  </si>
  <si>
    <t>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t>
  </si>
  <si>
    <t>Nordic Countries: 154.7 (54.9%);
The Rest of Europe: 127.0 (45.1%)</t>
  </si>
  <si>
    <t>Consumer Discretionary (Primary); Consumer Services (Primary); Diversified Consumer Services (Primary); Motor Vehicle Body Repair and Paint Shops (Primary); Motor Vehicle Glass Replacement Shops (Primary); Motor Vehicle Repair and Services (Primary); Specialized Consumer Services (Primary); Diversified Financial Services; Diversified Financials; Financials; Investment Services and Holding Companies; Multi-Sector Holdings; Patent Owners and Lessors; Specialized Finance</t>
  </si>
  <si>
    <t>CVC Advisers Company (Luxembourg) S.à r.l.
CVC Capital Partners (Luxembourg) Sarl was incorporated in 2002 and is based in Luxembourg City, Luxembourg.
Nordic Capital
Nordic Capital is a private equity firm specializing in buyouts, add-on acquisitions, growth, expansion, buy-and-build, industry consolidations, turnarounds, strategic repositioning, mature and middle-market investments. The firm invests in large and medium sized companies in all sectors with the focus on financial services, technology and payments, healthcare sector, industrial goods &amp; services, consumer &amp; retail, life sciences, traditional industries, biotechnology, and business services. It invests globally with a primary focus on Europe-based companies including Germany and Scandinavia and German speaking countries, the Nordic region, DACH region and Northern Europe, but often pursues follow-on investments outside the Nordic countries. The firm typically invests $41.47 million and $3668.97 million in companies having annual sales between $165.78 million and $796 million. It invests for a majority holding in each portfolio company and may also consider minority stake as well. The firm invests for a period of three to seven years, with average investment duration of 4.6 years and exits its investments through a strategic sale, trade sale, secondary buyout, or a public offering. It acts as a lead investor and takes a board seat in its portfolio companies. Nordic Capital was founded in 1989 and is based in Stockholm, Sweden with Nine offices across Europe, United States and South Korea.</t>
  </si>
  <si>
    <t>CVC Advisers Company (Luxembourg) S.à r.l. (Europe (Primary); European Developed Markets (Primary); Luxembourg (Primary));
Nordic Capital (Europe (Primary); European Developed Markets (Primary); Sweden (Primary); Asia / Pacific; Asia / Pacific Developed Markets; Denmark; Finland; Germany; Jersey; Korea, South ; Luxembourg; New York; New York City Area; Northeast; Norway; United Kingdom; United States and Canada; United States of America)</t>
  </si>
  <si>
    <t>Newater Technology, Inc. operates as a wastewater purification treatment company in the People's Republic of China. The company focuses on the development, manufacture, and sale of disk tube reverse osmosis and disk tube nano-filtration membrane filtration products that are used in the treatment, recycling, and discharge of wastewater. It also supplies hardware and engineered systems for integrated solutions; and offers engineering support and installation, technical advice and service, and other project-related solutions to turn wastewater into clean water. In addition, the company provides landfill leachate treatment and purification services; and traditional wastewater treatment solutions, such as activated carbon and resins. It primarily serves energy, garbage and waste, and chemical industries. Newater Technology, Inc. was founded in 2012 and is headquartered in Yantai, the People's Republic of China. As of July 13, 2021, Newater Technology, Inc. was taken private.</t>
  </si>
  <si>
    <t>Capital Goods (Primary); Industrial Filtration Systems (Primary); Industrial Machinery (Primary); Industrials (Primary); Machinery (Primary); Recycling and Reclamation Machinery  (Primary); Construction and Engineering; Construction and Engineering; Construction Support Services; Engineering and Surveying Services; Engineering Services; Utilities; Utilities; Waste Water Treatment; Water Utilities; Water Utilities</t>
  </si>
  <si>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</si>
  <si>
    <t>Provision of Hosted Telecom Solutions: 18.4 (100.0%)</t>
  </si>
  <si>
    <t>United Kingdom: 9.6 (52.1%);
Europe: 1.3 (7.1%);
Rest of The World: .2 (.9%);
United States of America: 7.0 (38.3%);
Canada: .3 (1.6%)</t>
  </si>
  <si>
    <t>Alternative Carriers (Primary); Communication Services (Primary); Diversified Telecommunication Services (Primary); Telecommunication Services (Primary); Application Hosting Services; Application Service Providers (ASPs); Application Software; Information Technology; Software; Software and Services</t>
  </si>
  <si>
    <t>England (Primary); Europe (Primary); European Developed Markets (Primary); Leicestershire (Primary); United Kingdom (Primary)</t>
  </si>
  <si>
    <t>Xplorer Capital Growth I, LLC is based in Menlo Park, California.</t>
  </si>
  <si>
    <t>Burgundy Asset Management Ltd.
Burgundy Asset Management Ltd. is an employee owned investment manager. The firm primarily provides its services to high net worth individuals. It also caters to individuals, pooled investment vehicle, pension and profit sharing plans, charitable organizations, corporations, other investment advisers, insurance companies, pension funds, institutions, foundations, private clients, family offices, and endowments. The firm manages separate client-focused equity and fixed income portfolios. It also launches and manages equity and fixed income mutual funds for its clients. The firm invests in the public equity and fixed income markets across the globe. It invests in value stocks of companies across all capitalizations. The firm employs a fundamental analysis with a bottom-up stock picking approach to make its investments. It conducts in-house research to make its investments. Burgundy Asset Management was founded in 1990 and is based in Toronto, Ontario with an additional office in Montreal, Quebec.
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Herald Investment Management Limited
Herald Investment Management Limited is an employee owned investment manager. It manages mutual funds for its clients. The firm invests in the public equity and alternative investments markets across the globe. It typically invests in companies operating in the technology, media, and communications industries. The firm uses a fundamental analysis to create its portfolios. It does not invest in pharmaceutical or biotechnology companies. The firm typically invests between £0.25 million ($0.25 million) and £3 million ($4.67 million) in each portfolio company. Herald Investment Management Limited was founded in December 1993 and is based in London, United Kingdom.</t>
  </si>
  <si>
    <t>Burgundy Asset Management Ltd. (Canada (Primary); Ontario (Primary); United States and Canada (Primary); British Columbia; Quebec);
Goudy Park Management, Llc (Chicago Area (Primary); Great Lakes (Primary); Illinois (Primary); United States and Canada (Primary); United States of America (Primary));
Gresham House Asset Management Limited (Europe (Primary); European Developed Markets (Primary); United Kingdom (Primary); Dumfriesshire; England; Greater London; Oxfordshire; Perthshire; Scotland);
Herald Investment Management Limited (England (Primary); Europe (Primary); European Developed Markets (Primary); Greater London (Primary); United Kingdom (Primary))</t>
  </si>
  <si>
    <t>Adapt IT Holdings Limited provides information and communications technology services in South Africa and internationally. Its Education segment provides enterprise resource planning solutions for use in educational institutions; and ITS integrator support, automated exam and class timetabling, training and consulting, and learning relationship management system services, as well as implementation, customization, development, and integration services. The company’s Manufacturing segment offers specialized software products for sugar producers, agri-processors, security providers, energy and natural resources, and other heavy industries; and business advisory, software development, implementation, systems integration, sustainability reporting, and ERP support services. Its Financial Services segment provides software solutions that automate financial statement and assurance engagements, streamline tax management processes, and enable simplified time and billing management; and software implementation services. The company’s Energy segment designs, implements, and supports SAP, ORTEC, and supply chain solutions within the oil and gas sector. Its Communications segment offers telecommunications solutions; and services, such as software as a service, APN-as-a-service, analytics-as-a-service, telecommunication and technology expense management, customer experience and self-service advisory, enterprise data services and connectivity, and enterprise performance management. The company’s Hospitality segment provides integrated software and hardware solutions to the hospitality industries; and consulting, project management, implementation, hosting and database, application, and support services, as well as e-commerce platform solutions. The company is headquartered in Johannesburg, South Africa. As of January 4, 2022, Adapt IT Holdings Limited operates as a subsidiary of Volaris Group Inc.</t>
  </si>
  <si>
    <t>Information Technology (Primary); Software (Primary); Software and Services (Primary); Systems Software (Primary); Application Software; Enterprise Resource Planning (ERP) Software; Enterprise Software; Industry Specific Software; Information Technology (IT) Consulting; IT Consulting and Other Services; IT Services</t>
  </si>
  <si>
    <t>Huge Group Limited, an investment holding company, provides voice connectivity, payment connectivity, data connectivity, messaging, and telephone management services in South Africa, Botswana, Lesotho, Namibia, Estwatini, and Zambia. It operates through Corporate Office Grouping, Connectivity Grouping, Software Grouping, and Distribution Grouping segments. The company offers GSM fixed-mobile, PBX, and telephony services to small-medium enterprises, corporate, and residential sectors; and secure data communications over GSM data services to e retail, financial, and fuel industries, as well as managed wide area network solution. It also provides data, Internet, and voice; wide area networks with failover and security; and edge data services to gated communities and precincts; and develops, implements, and supports enterprise resource planning software for manufacturing, engineering, wholesale distribution, and professional services industries. In addition, the company distributes PBX, video conferencing, and CCTV products; and offers Glovent Mobile Application that provides various tools and services, such as community management system, visitor access management, e-wallet functionality, energy usage and sustainability improvement, utility management, facility management, SOS and emergency response features, direct access to third party service providers, directories, classifieds, and deliveries to residential estates, as well as schools, music festivals, sports clubs, and municipalities. Huge Group Limited was founded in 1993 and is headquartered in Johannesburg, South Africa.</t>
  </si>
  <si>
    <t>Momentum Software Group AB (publ) develops, sells, and implements cloud-based systems for property management and energy monitoring in Sweden. It offers Momentum Fastighet platform that provides contract and rental administration, marketing and leasing, reporting fault, and inspection services to the property owners and property managers; and Momentum Energi, a platform for collecting, processing, and analyzing energy data. The company was incorporated in 2015 and is headquartered in Stockholm, Sweden. As of June 27, 2022, Momentum Software Group AB (publ) operates as a subsidiary of Aareon AG.</t>
  </si>
  <si>
    <t>Internet Software &amp; Services: 10.6 (100.0%)</t>
  </si>
  <si>
    <t>Sweden: 10.6 (100.0%)</t>
  </si>
  <si>
    <t>Application Software (Primary); Energy Management Industry Software (Primary); Enterprise Software (Primary); Industry Specific Software (Primary); Information Technology (Primary); Real Estate Industry Software (Primary); Software (Primary); Software and Services (Primary)</t>
  </si>
  <si>
    <t>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Aareon AG operates as a subsidiary of Aareal Bank AG.</t>
  </si>
  <si>
    <t xml:space="preserve">Perceptron, Inc. develops, produces, and sells various automated industrial metrology products and solutions to manufacturing organizations for dimensional gauging, dimensional inspection, and 3D scanning in Europe, Asia, and the Americas. It provides various in-line and near-line measurement solutions, including AutoGauge, AutoFit, AutoGuide, AccuSite, and Helix engineered metrology systems for industrial automated process control and assembly using fixed and robot mounted laser scanners; and off-line measurement solutions comprising Coord3, coordinate measuring machines, V7 3D laser scanner, and TouchDMIS measuring software for industrial gauging and dimensional inspection using standalone robot mounted laser scanners and coordinate measuring machines. The company also offers laser-based sensors and software comprising WheelWorks product that targets the digitizing, reverse engineering, inspection, and original equipment manufacturers wheel alignment sectors. In addition, it provides value added services, including training, field, calibration, launch support, consulting, and repair services, as well as equipment and software maintenance agreements. The company serves automotive and other manufacturing companies through manufacturing line builders, system integrators, value-added resellers, and original equipment manufacturers. Perceptron, Inc. was founded in 1981 and is headquartered in Plymouth, Michigan. As of December 21, 2020, Perceptron, Inc. operates as a subsidiary of Atlas Copco North America LLC. 
</t>
  </si>
  <si>
    <t>Electronic Equipment and Instruments (Primary); Electronic Equipment, Instruments and Components (Primary); Information Technology (Primary); Measuring, Analyzing, and Controlling Instruments (Primary); Technology Hardware and Equipment (Primary); Application Software; Auto Components; Auto Parts and Equipment; Automobiles and Components; Commercial and Professional Services; Commercial Services and Supplies; Consulting Services; Consumer Discretionary; Diversified Support Services; Industrials; Personal Computers And Accessories; Professional Services; Research and Consulting Services; Scanners; Software; Software and Services; Technology Hardware, Storage and Peripherals; Technology Hardware, Storage and Peripherals</t>
  </si>
  <si>
    <t>Detroit Area (Primary); Great Lakes (Primary); Michigan (Primary); United States and Canada (Primary); United States of America (Primary)</t>
  </si>
  <si>
    <t>Atlas Copco North America LLC is a holding company operating through its subsidiaries that manufacture, sells, and services industrial gas and air compressors, generators, dryers and filters, compressor parts and service, vacuum pumps, construction and mining equipment, and power tools. The company offers air assembly tools, grinders, drills, air motors, hoists and trolleys, and related services. The company also provides demolition equipment, rock drills, blast hole drilling rigs, and exploration drilling tools. The company was incorporated in 2006 and is based in Parsippany, New Jersey. Atlas Copco North America LLC operates as a subsidiary of Atlas Copco AB.</t>
  </si>
  <si>
    <t>Harbert Management Corporation
Harbert Management Corporation is a private equity firm specializing in making investments in mezzanine, middle markets, buyouts, later stage companies, secured loans, bridge loans, recapitalization, and growth businesses. The firm seeks to make investments in technology, life sciences, life sciences tools and services, B2B commerce, e-commerce, and environmental sectors. It seeks to make investments in European companies. It prefers to invest in Canada. The firm seeks to provide loan facilities ranging from EUR1 million ($1.23 million) to EUR20 million ($24.69 million) and offers coupon rate of 12 percent to 14 percent. It also makes co-investments. The firm also manages hedge funds for its clients. It invests in the public equity markets across the globe. The firm invests in value stocks of micro-cap and small-cap companies. It employs fundamental analysis stock picking approach with a focus on bottom-up research to create its portfolios. Harbert Management Corporation was founded in 1993 and is based in Birmingham, Alabama with additional offices in Atlanta, Georgia; Dallas, Texas; Nashville, Tennessee; New York, New York; Richmond, Virginia; San Francisco, California; Los Angeles, California; London, Greater London; Luxembourg, Luxembourg; Madrid, Spain; Paris, France.</t>
  </si>
  <si>
    <t>Harbert Fund Advisors Inc. (Alabama (Primary); Birmingham Area (Primary); Southeast (Primary); United States and Canada (Primary); United States of America (Primary));
Harbert Management Corporation (Alabama (Primary); Birmingham Area (Primary); Southeast (Primary); United States and Canada (Primary); United States of America (Primary); Atlanta Area; California; Dallas Area; Europe; European Developed Markets; Florida; France; Gainesville Area; Georgia; Ile-de-France; Los Angeles Area; Luxembourg; Midatlantic; Nashville Area; New York; New York City Area; Northeast; Richmond Area; San Francisco Area; Southwest; Spain; Tennessee; Texas; United Kingdom; Virginia; West Coast)</t>
  </si>
  <si>
    <t>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t>
  </si>
  <si>
    <t>Airframe Systems: 1,136.9 (50.6%);
Engine Systems: 384.7 (17.1%);
Energy &amp; Equipment: 351.9 (15.7%);
Services &amp; Support: 375.0 (16.7%)</t>
  </si>
  <si>
    <t>Aerospace and Defense (Primary); Aerospace and Defense (Primary); Aircraft Environmental Control Systems (Primary); Aircraft Fuel Tanks and Systems (Primary); Aircraft Landing and Braking Systems (Primary); Aircraft Systems, Components and Equipment (Primary); Capital Goods (Primary); Command, Control and Communication Equipment (Primary); Defense Electronics (Primary); Industrials (Primary); Infrared Sensors (Primary); Auto Components; Auto Parts and Equipment; Automobiles and Components; Brakes and Wheel Bearings; Carburetors, Pistons, Piston Rings, and Valves; Consumer Discretionary; Consumer Durables and Apparel; Consumer Electronics; Consumer Services; Diversified Consumer Services; Education Services; Electrical Components and Equipment; Electrical Equipment; Electronic Components; Electronic Components; Electronic Equipment and Instruments; Electronic Equipment, Instruments and Components; Fluid Power Cylinders and Actuators; Household Durables; Industrial Machinery; Information Technology; Machinery; Measuring, Analyzing, and Controlling Instruments; Motor Vehicle Accessories; Motor Vehicles Engines and Engine Parts; Pumps and Pumping Equipment; Security and Alarm Systems; Security Cameras; Specialty Educational Services; Technology Hardware and Equipment; Wheels, Wheel Covers and Wheel Accessories</t>
  </si>
  <si>
    <t>England (Primary); Europe (Primary); European Developed Markets (Primary); United Kingdom (Primary); West Midlands (Primary)</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</si>
  <si>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The company markets its products through direct-sales employees, independent distributors, and sales representatives. The company was founded in 1917 and is headquartered in Cleveland, Ohio.</t>
  </si>
  <si>
    <t>Cleveland Area (Primary);
Great Lakes (Primary);
Ohio (Primary);
United States and Canada (Primary);
United States of America (Primary);
Asia / Pacific;
Asia / Pacific Emerging Markets;
China ;
Europe;
European Developed Markets;
Far East;
Illinois;
Palatine Area;
Switzerland;
Vaud</t>
  </si>
  <si>
    <t>Momenta Pharmaceuticals, Inc., a biotechnology company, discovers and develops novel therapeutics for the treatment of rare immune-mediated diseases in the United States. Its novel therapeutic programs include M281, a fully-human anti-neonatal Fc receptor (FcRn), aglycosylated immunoglobulin G (IgG1), and monoclonal antibody to reduce circulating IgG antibodies by blocking endogenous IgG recycling via FcRn; M254, a hyper-sialylated immunoglobulin to treat various inflammatory diseases, including idiopathic thrombocytopenic purpura and chronic inflammatory demyelinating polyneuropathy; and M230, a recombinant trivalent human IgG1 Fc multimer containing three IgG Fc regions joined to maximize activity. The company’s biosimilar programs comprise M923, a biosimilar of HUMIRA for the treatment of patients with rheumatoid arthritis, crohn's disease, ulcerative colitis, and psoriasis; and M710, a biosimilar of EYLEA for the treatment of neovascular age-related macular degeneration, macular edema following retinal vein occlusion, diabetic macular edema (DME), and diabetic retinopathy in patients with DME. Its complex generics programs include Enoxaparin sodium injection, a generic version of LOVENOX that is indicated for the prevention and treatment of deep vein thrombosis, as well as supports the treatment of acute coronary syndromes; GLATOPA, a generic version of once-daily COPAXONE for the treatment of patients with relapsing forms of multiple sclerosis; and GLATOPA, a generic version of three-times-weekly COPAXONE. Momenta Pharmaceuticals, Inc. has collaboration and license agreements with Sandoz AG, Mylan Ireland Limited, and CSL Behring Recombinant Facility AG. Momenta Pharmaceuticals, Inc. was formerly known as Mimeon, Inc. and changed its name to Momenta Pharmaceuticals, Inc. in September 2002. Momenta Pharmaceuticals, Inc. was founded in 2001 and is headquartered in Cambridge, Massachusetts. The company operates as a subsidiary of Johnson &amp; Johnson.</t>
  </si>
  <si>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</si>
  <si>
    <t>Kilmer Area (Primary);
New Jersey (Primary);
Northeast (Primary);
United States and Canada (Primary);
United States of America (Primary);
Asia / Pacific;
Asia / Pacific Developed Markets;
Asia / Pacific Emerging Markets;
Brazil;
California;
China ;
Far East;
Great Lakes;
Latin America and Caribbean;
Los Angeles Area;
Pennsylvania;
Philadelphia Area;
Singapore ;
South America;
West Coast</t>
  </si>
  <si>
    <t xml:space="preserve">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 As of May 2, 2022, US Ecology, Inc. operates as a subsidiary of Republic Services, Inc.
</t>
  </si>
  <si>
    <t>Waste Solutions: 461.9 (46.2%);
Field Services: 494.3 (49.4%);
Energy Waste: 44.2 (4.4%)</t>
  </si>
  <si>
    <t>United States: 880.0 (88.0%);
Canada: 78.6 (7.9%);
Emea: 37.5 (3.7%);
Other: 4.3 (.4%)</t>
  </si>
  <si>
    <t>Cesspool and Septic Tank Cleaning (Primary); Commercial and Professional Services (Primary); Commercial Services and Supplies (Primary); Environmental and Facilities Services (Primary); Hazardous Waste Collection, Treatment and Disposal Services (Primary); Industrials (Primary); Recycling Facilities (Primary); Remediation Services (Primary); Sanitary Services (Primary); Solid Waste Collection, Treatment and Disposal Services (Primary); Capital Goods; Energy; Energy; Energy Equipment and Services; Machinery Rental and Leasing; Oil and Gas Equipment and Services; Oil and Gas Field Services; Oil and Gas Machinery Rental and Leasing; Trading Companies and Distributors; Trading Companies and Distributors; Utilities; Utilities; Waste Water Treatment; Water Utilities; Water Utilities</t>
  </si>
  <si>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</si>
  <si>
    <t>Arizona (Primary);
Phoenix Area (Primary);
Southwest (Primary);
United States and Canada (Primary);
United States of America (Primary);
Delaware;
Fort Worth Area;
Las Vegas Area;
Midatlantic;
Nevada;
Texas</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</si>
  <si>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Magnetar Financial LLC
Magnetar Financial Llc is a Principal Investment firm. It is based in Evaston, Illinois. Magnetar Financial LLC operates as a subsidiary of Magnetar Capital,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Thrivent Financial for Lutherans
Thrivent Financial for Lutherans is an asset management company. It operates as an asset manager. It was founded in 1902 and is based in Minneapolis, Minnesota.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</si>
  <si>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Magnetar Financial LLC (Great Lakes (Primary); Illinois (Primary); Palatine Area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Thrivent Financial for Lutherans (Great Lakes (Primary); Minneapolis Area (Primary); Minnesota (Primary); United States and Canada (Primary); United States of America (Primary); Iowa; Midwest; Oshkosh Area; Sioux City Area; Wisconsin);
Wellington Management Group LLP (Boston Area (Primary); Massachusetts (Primary); Northeast (Primary); United States and Canada (Primary); United States of America (Primary))</t>
  </si>
  <si>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</si>
  <si>
    <t>Aerospace and Defense (Primary); Aerospace and Defense (Primary); Aerospace and Defense Maintenance and Services (Primary); Capital Goods (Primary); Industrials (Primary); Air Freight and Logistics; Commercial and Professional Services; Commercial Services and Supplies; Diversified Support Services; Office Services and Supplies; Outsourced Business Services; Transportation</t>
  </si>
  <si>
    <t>Amentum Government Services Holdings LLC offers engineering, cybersecurity, nuclear remediation, operations, and maintenance services to the U.S. Federal and allied governments. The company was incorporated in 2019 and is based in Germantown, Maryland.</t>
  </si>
  <si>
    <r>
      <t xml:space="preserve">Cramer Rosenthal McGlynn, LLC
Cramer Rosenthal McGlynn, LLC is a privately owned investment manager. It provides its services to corporate and public pension plans, endowments, foundations, hospitals, community and religious organizations, Taft-Hartley and multi-employer funds, as well as individual and family trusts, estates, and high net worth individuals. The firm manages separate client-focused equity portfolios. It also launches and manages hedge fund and mutual funds for its clients. The firm invests in the public equity across the globe. It invests in value stocks of small-cap, mid-cap, and large-cap companies. The firm invests in small-cap stocks with market capitalization with $100 million to $1.5 billion, mid-cap stocks with market capitalization between $1 and $12 billion, small and mid-cap stocks with market capitalization between $500 million and $6 billion, and large-cap stocks with market capitalization greater than $3 billion. It employs long/short strategies for its hedging investments. The firm employs combination of fundamental and quantitative analysis along with bottom-up approach to create its portfolio. It benchmarks its equity portfolios performance with Russell Indexes. The firm employs a combination of in-house and external research to make its investments. Cramer Rosenthal McGlynn, LLC was founded in 1973 and is based in New York, New York.
Magnetar Financial LLC
Magnetar Financial Llc is a Principal Investment firm. It is based in Evaston, Illinois. Magnetar Financial LLC operates as a subsidiary of Magnetar Capital, LLC
Massachusetts Financial Services Company
Massachusetts Financial Services Company is a privately owned investment manager. It primarily provides its services to investment companies. The firm also caters to pooled investment vehicles, pension and profit sharing plans, charitable organizations, sovereign wealth separate account, and other investment advisers. The firm manages separate client-focused equity, fixed income, and balanced portfolios. It also launches and manages equity, fixed income, and balanced mutual funds for its clients. The firm invests in the public equity and fixed income markets across the globe. It employs a combination of fundamental and quantitative analysis to create its portfolio. The firm was founded in 1969 and is based in Boston, Massachusetts with additional offices in Tokyo, Japan, Sydney, Australia, Sao Paulo, Brazil, London, United Kingdom, Huixquilucan, Mexico, Toronto, Canada, Hong Kong, and Singapore. Massachusetts Financial Services Company operates as a subsidiary of Sun Life of Canada (U.S.) Financial Services Holdings, Inc.
Platinum Equity, LLC
Platinum Equity, LLC is a private equity firm specializing in investments in distressed, mergers and acquisitions, special situations, buyouts, growth capital, recapitalization, operational turnarounds, mature, middle markets, public-to-private transactions, corporate divestitures, underperforming or undervalued businesses, and add-on acquisitions. The firm is an industry agnostic with a focus on companies that provide mission-critical products, services, and solutions in diverse industries including industrials, manufacturing, business services, capital goods, distribution, information technology services and software, communication equipment, telecommunications, transportation and mobility, media, equipment rental, finance, consumer, aerospace, building products, chemical, food and beverage, education services, entertainment, healthcare services, natural resources, hospitality, packaging and metals services. The firm focuses on investments in North America, Africa, Asia and Western Europe. The firm prefers to invest in companies having an enterprise value in the range of $100 million and $10000 million, sales value $650 million and EBITDA $45 million. It prefers to take a majority and minority stakes. Platinum Equity, LLC was founded in 1995 and is based in Beverly Hills, California with additional offices in North America, Asia and Europe.
</t>
    </r>
    <r>
      <rPr>
        <sz val="8"/>
        <color indexed="17"/>
        <rFont val="Arial"/>
        <family val="2"/>
      </rPr>
      <t xml:space="preserve">Select transactions:  
American racing Equipment, - a manufacturer of high-performance automotive wheels to aftermarket customers in North America. 
Boyd Coddington - design, manufacture, and marketing of aluminum wheels. Its products include wheels, electric seats, doors, windows, air conditioning, and remote starter.
EYO - Jordan Roker has called EYCF several times in the past to enquire about automotive transactions.  They are interested in the industrial products industry and in particular, the automotive and heavy truck. They require the owner to be invested for a platform investment.  They are concerned about key management retiring and owner only for transition.
</t>
    </r>
  </si>
  <si>
    <r>
      <t xml:space="preserve">Cramer Rosenthal McGlynn, LLC (Connecticut (Primary); Northeast (Primary); Stamford Area (Primary); United States and Canada (Primary); United States of America (Primary));
Magnetar Financial LLC (Great Lakes (Primary); Illinois (Primary); Palatine Area (Primary); United States and Canada (Primary); United States of America (Primary));
Massachusetts Financial Services Company (Boston Area (Primary); Massachusetts (Primary); Northeast (Primary); United States and Canada (Primary); United States of America (Primary); Asia / Pacific; Asia / Pacific Developed Markets; Asia / Pacific Emerging Markets; Australia ; Brazil; Campeche; Canada; Central America &amp; Mexico; China ; England; Europe; European Developed Markets; Far East; Greater London; Hong Kong ; Japan ; Latin America and Caribbean; Mexico; Mexico State; New South Wales; Ontario; São Paulo; Singapore ; South America; Tokyo; United Kingdom);
Millennium Group Management LLC (New York (Primary); New York City Area (Primary); Northeast (Primary); United States and Canada (Primary); United States of America (Primary));
Platinum Equity, LLC (California (Primary); </t>
    </r>
    <r>
      <rPr>
        <sz val="8"/>
        <color indexed="17"/>
        <rFont val="Arial"/>
        <family val="2"/>
      </rPr>
      <t>California (Primary)</t>
    </r>
    <r>
      <rPr>
        <sz val="8"/>
        <rFont val="Arial"/>
        <family val="2"/>
      </rPr>
      <t xml:space="preserve">; Los Angeles Area (Primary); </t>
    </r>
    <r>
      <rPr>
        <sz val="8"/>
        <color indexed="17"/>
        <rFont val="Arial"/>
        <family val="2"/>
      </rPr>
      <t>Los Angeles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Brockton Area; Connecticut; Europe; European Developed Markets; Massachusetts; Midatlantic; Netherlands; New York; New York City Area; Noord-Holland; Northeast; Singapore ; Stamford Area; United Kingdom; Virginia);
PVM Pinnacle Holdings, LLC (United States and Canada (Primary); United States of America (Primary))</t>
    </r>
  </si>
  <si>
    <t>InnovaDerma PLC, through its subsidiaries, engages in the research, manufacture, and marketing of clinically proven products in life sciences, beauty, and personal care products in the United Kingdom, the United States, Australasia, and the Asia Pacific region. The company offers a range of men’s skincare products, including hand and body washes, hand creams, face washes, and face moisturizers under the Charles + Lee brand name; and hair removal wax and jelly, and shave and shower sorbet under the Nuthing brand. It also provides tanning mousses, tanning gels, tanning oils, primers, moisturizers, and applicators under the Skinny Tan brand name; Prolong, a Class II medical device for the treatment of premature ejaculation; haircare products comprising shampoos, conditioners, and spray treatment for men and women to aid hair regrowth and hair thickening under the Roots brand name; and hair growth products under the GrowLase brand. The company sells its products through online and DTC channels. InnovaDerma PLC was incorporated in 2014 and is headquartered in London, the United Kingdom. As of May 31, 2022, InnovaDerma PLC operates as a subsidiary of Brand Architekts Group plc.</t>
  </si>
  <si>
    <t>Personal Products: 13.3 (100.0%)</t>
  </si>
  <si>
    <t>United Kingdom: 10.6 (79.8%);
United States of America: 1.5 (11.2%);
Asia Pacific: 1.2 (9.0%)</t>
  </si>
  <si>
    <t>Beauty Care Products (Primary); Consumer Staples (Primary); Cosmetics (Primary); Hair Care Products (Primary); Household and Personal Products (Primary); Personal Products (Primary); Personal Products (Primary); Shaving Products (Primary); Skin Care Products (Primary); Health Care; Health Care Equipment and Services; Health Care Equipment and Supplies; Health Care Supplies</t>
  </si>
  <si>
    <t>Brand Architekts Group plc operates in the beauty sector in the United Kingdom, other European Union countries, and internationally. The company provides skincare products, haircare products, body care products, bathing products, gifting, and accessories under the Skinny Tan, Super Facialist, Dirty Works, DrSALTS+, Kind Natured, Fish Soho, MR. Jamie Stevens, The Real Shaving Co., The Solution, Argan+, Senspa, Happy Naturals, Beautopia, Nuthing, Charles + Lee, Roots Double Effect, and Root Perfect brands. It offers its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</si>
  <si>
    <t>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t>
  </si>
  <si>
    <t>Consumer Staples (Primary); Food and Staples Retailing (Primary); Food and Staples Retailing (Primary); Food Distribution (Primary); Food Distributors (Primary); Groceries and Related Product Distribution (Primary); Capital Goods; Industrials; Trading Companies and Distributors; Trading Companies and Distributors</t>
  </si>
  <si>
    <t xml:space="preserve">2326230 Alberta Ltd. operates as a subsidiary of Folspire Inc.
</t>
  </si>
  <si>
    <t>GAIN Capital Holdings, Inc., together with its subsidiary, provides trading services and solutions to the over-the-counter (OTC) and exchange-traded markets worldwide. It operates in two segments, Retail and Futures. The company offers access to a range of financial products, including spot foreign exchange (forex) and precious metals trading; spread bets; and OTC options on forex, as well as contracts for differences on currencies, commodities, indices, individual equities, cryptocurrencies, bonds, options, and interest rate products. It provides services to retail customers through FOREX.com and Cityindex.com, as well as through brokers and white label partners. The company also offers execution and risk management services for exchange-traded futures and futures options on the United States and European futures and options exchanges; and online trading services. GAIN Capital Holdings, Inc. was founded in 1999 and is headquartered in Bedminster, New Jersey. As of July 31, 2020, GAIN Capital Holdings, Inc. operates as a subsidiary of StoneX Group Inc.</t>
  </si>
  <si>
    <t>Capital Markets (Primary); Diversified Financials (Primary); Financials (Primary); Investment Banking and Brokerage (Primary); Online Security Brokers and Dealers (Primary); Securities and Commodities Markets Services (Primary); Security Brokers and Dealers (Primary); Consumer Finance; Consumer Finance; Financial Exchanges and Data; Foreign Currency Exchange; Funds Transfer and Exchange Services; Security and Commodity Exchanges</t>
  </si>
  <si>
    <t>New Jersey (Primary); Northeast (Primary); United States and Canada (Primary); United States of America (Primary); West Jersey Area (Primary)</t>
  </si>
  <si>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</si>
  <si>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IPGL No. 1 Limited
IPGL No. 1 Limited was formerly known as Fox &amp; Trot Limited. The company was incorporated in 2007 and is based in London, United Kingdom.
JB Capital Partners
JB Capital Partners is an employee owned hedge fund manager. The firm primarily provides its services to pooled investment vehicles. The firm invests in public equity markets. The firm employs fundamental analysis to make its investment. JB Capital Partners was founded in 1993 and is based in Armonk, New York with additional office in New York, New York.
VantagePoint Capital Partners
VantagePoint Capital Partners is a venture capital firm specializing in multi-stage investing regardless of the development stage from start-up to pre-IPO stages and mezzanine investments. The firm typically invests in companies in the software, internet, materials, media, semiconductors and components, LED lighting,  biochemical and fuels, electric vehicles, grid optimization, power storage, sustainable robotics, outboard electric motors, batteries, healthcare, biotechnology, financials, information technology, fintech, digital media, data networking, optics, wireless and voice technologies, telecommunications services,  cloud computing, consumer products, logistics, transportation, cold storage, enterprise technology, internet infrastructure, energy innovation and efficiency, and cleantech companies with a focus on water purification, hydroelectric power generation, electric power by wind and solar energy, water and electric utilities. The firm invests globally with a focus on companies based in New York and the emerging markets of Asia with a focus on Tianjin Province. It typically invests in businesses that require $15 million to $50 million in pre-IPO funding. The firm invests in excess of $100 million in support of a single company. It prefers to be a lead investor in its portfolio companies. The firm was formerly was known as VantagePoint Venture Partners. VantagePoint Capital Partners was founded in 1996 and is based in San Bruno, California with an additional office in Chao Yang District, Beijing.</t>
  </si>
  <si>
    <r>
      <t xml:space="preserve">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IPGL Ltd. (Europe (Primary); European Developed Markets (Primary); United Kingdom (Primary));
IPGL No. 1 Limited (England (Primary); Europe (Primary); European Developed Markets (Primary); Greater London (Primary); United Kingdom (Primary));
JB Capital Partners (New York (Primary); Northeast (Primary); United States and Canada (Primary); United States of America (Primary); Westchester Area (Primary); New York City Area);
VantagePoint Capital Partners (California (Primary); San Francisco Area (Primary); United States and Canada (Primary); United States of America (Primary); West Coast (Primary); Asia / Pacific; Asia / Pacific Emerging Markets; </t>
    </r>
    <r>
      <rPr>
        <sz val="8"/>
        <color indexed="17"/>
        <rFont val="Arial"/>
        <family val="2"/>
      </rPr>
      <t>Canada</t>
    </r>
    <r>
      <rPr>
        <sz val="8"/>
        <rFont val="Arial"/>
        <family val="2"/>
      </rPr>
      <t xml:space="preserve">; China ; Far East; </t>
    </r>
    <r>
      <rPr>
        <sz val="8"/>
        <color indexed="17"/>
        <rFont val="Arial"/>
        <family val="2"/>
      </rPr>
      <t>Quebec</t>
    </r>
    <r>
      <rPr>
        <sz val="8"/>
        <rFont val="Arial"/>
        <family val="2"/>
      </rPr>
      <t xml:space="preserve">; </t>
    </r>
    <r>
      <rPr>
        <sz val="8"/>
        <color indexed="17"/>
        <rFont val="Arial"/>
        <family val="2"/>
      </rPr>
      <t>United States and Canada</t>
    </r>
    <r>
      <rPr>
        <sz val="8"/>
        <rFont val="Arial"/>
        <family val="2"/>
      </rPr>
      <t>)</t>
    </r>
  </si>
  <si>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 As of May 23, 2022, Zynga Inc. operates as a subsidiary of Take-Two Interactive Software, Inc..</t>
  </si>
  <si>
    <t>Developing and Monetizing Social Games: 2,811.4 (100.0%)</t>
  </si>
  <si>
    <t>United States: 1,711.5 (60.9%);
ALL Other Countries: 1,099.9 (39.1%)</t>
  </si>
  <si>
    <t>Communication Services (Primary); Computer and Mobile Games (Primary); Entertainment (Primary); Entertainment Software (Primary); Interactive Home Entertainment (Primary); Media and Entertainment (Primary); Advertising; Broadcast Advertising; Casinos and Gaming; Consumer Discretionary; Consumer Services; Diversified Financial Services; Diversified Financials; Financials; Gaming Operations; Hotels, Restaurants and Leisure; Investment Services and Holding Companies; Media; Multi-Sector Holdings; Online Gaming Operations; Patent Owners and Lessors</t>
  </si>
  <si>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</si>
  <si>
    <t>New York (Primary);
New York City Area (Primary);
Northeast (Primary);
United States and Canada (Primary);
United States of America (Primary);
Berkshire;
England;
Europe;
European Developed Markets;
United Kingdom</t>
  </si>
  <si>
    <t>Artisan Partners Limited Partnership
Artisan Partners Limited Partnership is a privately owned investment manager. The firm primarily provides its services to pension and profit sharing plans. It also cater to high net worth individuals, investment companies, pooled investment vehicles, charitable organizations, insurance companies, sovereign wealth funds and foreign official institutions, corporations, other investment advisers, and state or municipal government entities. It manages separate client-focused equity and fixed income portfolios. The firm also launches and manages equity and fixed income mutual funds for its clients. It invests in the public equity and fixed income markets across the globe. The firm primarily invests in value and growth stocks of small-cap and mid-cap companies. For fixed income portion of the portfolio, it invests in non-investment grade corporate bonds and secured and unsecured loans. The firm employs a fundamental analysis to create its portfolios. It obtains external research to make its investments. Artisan Partners Limited Partnership was founded in 1994 and is based in Milwaukee, Wisconsin with additional offices in San Francisco, California; Atlanta, Georgia; New York City, Mission Woods, Kansas; Wilmington, Delaware, and Chicago, Illinois. The firm operates as a subsidiary of Artisan Partners Holdings LP.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</si>
  <si>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Artisan Partners Limited Partnership (Great Lakes (Primary); Milwaukee Area (Primary); United States and Canada (Primary); United States of America (Primary); Wisconsin (Primary); Asia / Pacific; Asia / Pacific Developed Markets; Asia / Pacific Emerging Markets; California; Central Asia; Chicago Area; Colorado; Delaware; Georgia ; Illinois; Kansas; Kansas City Area; Midatlantic; Midwest; Mountain; New York; New York City Area; Northeast; San Francisco Area; Singapore ; West Coast; Wilmington Area);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</si>
  <si>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As of April 30, 2020, Exalenz Bioscience Ltd operates as a subsidiary of Meridian Bioscience, Inc.</t>
  </si>
  <si>
    <t>Cincinnati Area (Primary);
Great Lakes (Primary);
Ohio (Primary);
United States and Canada (Primary);
United States of America (Primary)</t>
  </si>
  <si>
    <t>Vitalharvest owns the largest aggregation of berry and citrus farms in Australia. These are located in prime growing locations in New South Wales, South Australia and Tasmania and are leased to Costa Group (ASX:CGC). Vitalharvest provides investors with exposure to agricultural property assets whose earnings profile and underlying value are exposed to the growing global agricultural demand for healthy, nutritious food. These assets provide agricultural diversification by way of crop type, climatic region, water source and product end markets. Vitalharvest is an agricultural real estate investment trust managed by goFARM Asset Management (ACN 625 505 455) AR No. 001264243. The Trust Company (RE Services) Limited (ABN 45 003 278 831) (Responsible Entity), part of Perpetual Limited (ASX:PPT), is the responsible entity for the Vitalharvest Freehold Trust ARSN 626 537 362.</t>
  </si>
  <si>
    <t>Specialized REITs</t>
  </si>
  <si>
    <t>Equity Real Estate Investment Trusts (REITs) (Primary); Real Estate (Primary); Real Estate (Primary); Specialized REITs (Primary); Asset Management and Custody Banks; Capital Markets; Diversified Financials; Financials</t>
  </si>
  <si>
    <t>Macquarie Agricultural Funds Management Limited operates as an  investment arm of Macquarie Group Limited.</t>
  </si>
  <si>
    <t>Investors Mutual Limited
Investors Mutual Limited is a privately owned investment manager. The firm provides its services to individuals and institutional investors. It launches and manages equity mutual funds for its clients. The firm invests in the public equity markets of Australia. It primarily invests in value stocks of companies. The firm employs a fundamental analysis with a bottom-up stock picking approach to make its investments. It conducts in-house research to make its investments. The firm was founded in May 1998 and is based in Sydney, Australia with additional offices in Melbourne, Australia, Perth, Australia, and Brisbane, Australia. As of October 4, 2017, Investors Mutual Limited operates as a subsidiary of Natixis Global Asset Management.
Primewest Management Ltd.
Primewest Management Ltd. operates as a wholesale property syndicator and developer in Australia. It engages in a range of investments and property developments, including CBD offices, shopping centres, bulky retail developments, industrial developments, and broadacre residential subdivisions; and commercial, land, and tourism properties. The company was founded in 1994 and is based in Perth, Australia.</t>
  </si>
  <si>
    <t>Investors Mutual Limited (Asia / Pacific (Primary); Asia / Pacific Developed Markets (Primary); Australia  (Primary); New South Wales (Primary); Queensland; Victoria; Western Australia);
Primewest Management Ltd. (Asia / Pacific (Primary); Asia / Pacific Developed Markets (Primary); Australia  (Primary); Western Australia (Primary))</t>
  </si>
  <si>
    <t>Exore Resources Limited</t>
  </si>
  <si>
    <t>Exore Resources Limited engages in the exploration and development of mineral properties. It primarily explores for lithium deposits. The company holds a portfolio of exploration leases covering 126 square kilometers prospective area for spodumene lithium mineralization, including the Spodumenberget project, the Hamrånge project, and the Räggen project situated in Sweden. It also has an 80% interests in the Côte d’Ivoire gold exploration projects comprising the Bagoe Project, the Liberty Project, and the Tengrela Project located in West Africa; and interest in the Sepeda Lithium Project covering a granted exploration licence area of 37square kilometers located in the Barroso-Alvão region of Northern Portugal. The company was formerly known as Novo Lítio Limited and changed its name to Exore Resources Limited in September 2018. Exore Resources Limited is based in West Perth, Australia. As of September 25, 2020, Exore Resources Limited operates as a subsidiary of Perseus Mining Limited.</t>
  </si>
  <si>
    <t>Diversified Metal Ores (Primary); Diversified Metals and Mining (Primary); Materials (Primary); Materials (Primary); Metals and Mining (Primary); Gold; Gold Ores</t>
  </si>
  <si>
    <t>Perseus Mining Limited explores, evaluates, develops, and mines for gold properties in West Africa. The company primarily holds interests in the Edikan gold mine project located in Ghana; and Sissingué and Yaoure gold projects located in Côte d’Ivoire. Perseus Mining Limited was incorporated in 2003 and is based in Subiaco, Australia.</t>
  </si>
  <si>
    <t>Asia / Pacific (Primary);
Asia / Pacific Developed Markets (Primary);
Australia  (Primary);
Western Australia (Primary);
Africa / Middle East;
Ghana;
Sub-Saharan Africa</t>
  </si>
  <si>
    <t>EcoOnline Holding AS, a software as a service solutions company, engages in the development of software solutions for the health, environment, safety, management and documentation, and chemical applications in the workplaces. Its products include Chemical Manager, a cloud-based software tool for the management of chemical safety; and EcoOnline EHS software, an occupational safety solution. The company also provides services, such as safety data sheet authoring, dangerous goods safety advisory, chemical regulatory compliance, health and safety consultancy, and training; and chemical labels e-shop that supplies chemical and hazardous material labels. It has operations in Norway, Sweden, Denmark, Finland, Ireland, and England. The company was founded in 2000 and is based in Tønsberg, Norway. As of September 8, 2022, EcoOnline Holding AS was taken private.</t>
  </si>
  <si>
    <t>Software &amp; Programming: 51.5 (100.0%)</t>
  </si>
  <si>
    <t>Norway: 18.1 (35.2%);
Sweden: 8.5 (16.5%);
Finland: 4.8 (9.3%);
Denmark: 4.8 (9.3%);
Ireland: 5.7 (11.1%);
England: 9.5 (18.5%)</t>
  </si>
  <si>
    <t>Application Hosting Services (Primary); Application Service Providers (ASPs) (Primary); Application Software (Primary); Information Technology (Primary); Software (Primary); Software and Services (Primary); Commercial and Professional Services; Commercial Services and Supplies; Consulting Services; Consumer Discretionary; Industrials; Information Technology (IT) Consulting; Internet and Direct Marketing Retail; Internet and Direct Marketing Retail; IT Consulting and Other Services; IT Services; Mailing, Packing and Labeling Supplies; Office Products; Office Services and Supplies; Online Specialty Retail; Professional Services; Research and Consulting Services; Retailing</t>
  </si>
  <si>
    <t>Europe (Primary); European Developed Markets (Primary); Norway (Primary); Vestfold (Primary); Oslo</t>
  </si>
  <si>
    <t>Apax Partners LLP is a principal investment firm specializing in direct and fund of fund investments in middle market. Within direct investments, it specializes in private equity and venture capital investments. It has a multi-stage equity investment strategy, investing in late ventures, later stage, growth capital, leveraged acquisitions, management buyouts, buy-ins, and recapitalizations. It also makes derived investments which are investments in equities and debt derived from the insights gained via it's private equity activities. It typically invests in Internet, technology and telecommunications; retail and consumer; financial and business services; media; and healthcare sectors. Within technology and telecommunications, the firm focuses on wireless and wireline industry segments, growth technologies, applications, components, systems, software, and services companies. In the retail and consumer sector, it focuses on companies in consumers mixing luxury and value brands, health and fitness, leisure and family entertainment, and convenience and extreme value. Within healthcare, the firm’s focus includes companies engaged in clinical stage development of therapeutics, specialty and generic pharmaceuticals, medical products and devices, and healthcare services. In the financial and business services sector, it concentrates on companies in asset management, retail distribution, specialty finance, insurance, transaction processing and payments businesses, processing and outsourcing services, technical services, inspection and maintenance services, HR services, facility management services, distribution and logistics services, information services, and general support services. Within media, the firm focuses on traditional media and in the emerging areas of online, digital television, and wireless. It seeks to invest in companies based in the United Kingdom, Benelux, North America with a focus on the United States, Brazil, Japan, Israel, China, India, and Western Europe. Within Brazil, the firm seeks to invest in businesses with revenues between 50 million reais ($31.48 million) and 200 million reais ($125.95 million). The firm typically invests between $1 million and €600 million ($687.870 million) in companies having enterprise values between €1 billion ($1376.5 million) and €5 billion ($7070.2 million). It actively participates on the boards of all its portfolio companies, typically acquires majority stakes, and does not syndicate investment outside its investor group. Apax Partners LLP was founded in 1981 and is based in London, United Kingdom with additional offices across the United States, Europe, South America, and Asia.</t>
  </si>
  <si>
    <r>
      <t xml:space="preserve">England (Primary);
Europe (Primary);
European Developed Markets (Primary);
Greater London (Primary);
United Kingdom (Primary);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xml:space="preserve">;
Africa / Middle East;
Asia / Pacific;
Asia / Pacific Developed Markets;
Asia / Pacific Emerging Markets;
Brazil;
</t>
    </r>
    <r>
      <rPr>
        <sz val="8"/>
        <color indexed="17"/>
        <rFont val="Arial"/>
        <family val="2"/>
      </rPr>
      <t>California</t>
    </r>
    <r>
      <rPr>
        <sz val="8"/>
        <rFont val="Arial"/>
        <family val="2"/>
      </rPr>
      <t xml:space="preserve">;
China ;
Far East;
France;
Germany;
Hong Kong ;
India ;
Indian Sub-Continent;
Israel ;
Latin America and Caribbean;
Maharashtra;
Middle East;
New York;
New York City Area;
Northeast;
</t>
    </r>
    <r>
      <rPr>
        <sz val="8"/>
        <color indexed="17"/>
        <rFont val="Arial"/>
        <family val="2"/>
      </rPr>
      <t>San Francisco Area</t>
    </r>
    <r>
      <rPr>
        <sz val="8"/>
        <rFont val="Arial"/>
        <family val="2"/>
      </rPr>
      <t xml:space="preserve">;
South America;
Sweden;
United States and Canada;
United States of America;
</t>
    </r>
    <r>
      <rPr>
        <sz val="8"/>
        <color indexed="17"/>
        <rFont val="Arial"/>
        <family val="2"/>
      </rPr>
      <t>West Coast</t>
    </r>
  </si>
  <si>
    <t>GLQ Holdings (UK) Ltd
GLQ Holdings (UK) Ltd engages in the investment business. The company was incorporated in 2018 and is based in London, United Kingdom. GLQ Holdings (Uk) Ltd operates as a subsidiary of ALQ Holdings (Del) LLC.
Nitro Newco AS
Nitro Newco AS was incorporated in 2021 and is based in Oslo, Norway.
Stonebridge 2020 Offshore Holdings II, L.P.
Stonebridge 2020 Offshore Holdings II, L.P. is based in George Town, Cayman Islands.</t>
  </si>
  <si>
    <t>Bridge Street Opportunity Advisors, L.L.C. (United States and Canada (Primary); United States of America (Primary));
GLQ Holdings (UK) Ltd (England (Primary); Europe (Primary); European Developed Markets (Primary); Greater London (Primary); United Kingdom (Primary));
Nitro Newco AS (Europe (Primary); European Developed Markets (Primary); Norway (Primary); Oslo (Primary));
Stonebridge 2020 Offshore Holdings II, L.P. (Caribbean (Primary); Cayman Islands (Primary); Grand Cayman (Primary); Latin America and Caribbean (Primary))</t>
  </si>
  <si>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 As of July 12, 2022, Marrone Bio Innovations, Inc. operates as a subsidiary of Bioceres Crop Solutions Corp.</t>
  </si>
  <si>
    <t>Agrochemicals: 44.4 (100.0%)</t>
  </si>
  <si>
    <t>Midatlantic (Primary); North Carolina (Primary); Raleigh Area (Primary); United States and Canada (Primary); United States of America (Primary); California; Sacramento Area; West Coast</t>
  </si>
  <si>
    <t>Bioceres Crop Solutions Corp., together with its subsidiaries, provides crop productivity solutions. It operates in three segments: Seed and Integrated Products, Crop Protection, and Crop Nutrition. The Seed and Integrated Products segment provides seed traits, germplasms, and seed treatment packs for healthier and higher yielding crops.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Bolivia, Brazil, the United States, Paraguay, South Africa, France, Uruguay, and internationally. The company was founded in 2001 and is headquartered in Rosario, Argentina.</t>
  </si>
  <si>
    <t>Argentina (Primary);
Latin America and Caribbean (Primary);
Santa Fe (Primary);
South America (Primary)</t>
  </si>
  <si>
    <t>Ardsley Advisory Partners LP
Ardsley Advisory Partners is an employee owned hedge fund sponsor. The firm primarily provides its services to pooled investment vehicles. It also caters to high net worth individuals and corporations. The firm manages separate client-focused equity portfolios. It invests in public equity markets across the globe. The firm also invests in derivatives and options. It invests in GARP stocks of companies. The firm employs long/short, macro, opportunistic, and event-driven strategies to make its investments. It employs fundamental and quantitative analysis, with a focus on bottom-up approach to make its investments. The firm obtains external research to complement its in-house research to make its investments. It invests in diversified sectors including renewable energy, clean technology, technology, telecom, life sciences, energy, alternative energy, healthcare, biotechnology, capital goods and industrials, and consumer related sectors. Ardsley Advisory Partners was founded in March 1987 and is based in Stamford, Connecticut.
Ospraie Ag Science LLC
Ospraie Ag Science LLC is a venture capital firm specializes in growth capital investments. The firm invest in agriculture, in public and private markets. The firm is based in Rye, New York.
Van Herk Investments B.V.
Van Herk Investments B.V. is a principal investment firm specializing in direct investments in private and listed companies and fund of fund investments in venture capital funds. The firm primarily invests in the sectors life sciences, construction, biotechnology, financial services, and energy. For listed companies the firm invests globally and for private companies and venture capital funds it focuses on the Benelux. The firm invests in companies with an enterprise value between €10 million ($11.79 million) and €150 million ($176.81 million). Van Herk Investments B.V. is based in Rotterdam, Netherlands.</t>
  </si>
  <si>
    <t>Ardsley Advisory Partners LP (Connecticut (Primary); Northeast (Primary); Stamford Area (Primary); United States and Canada (Primary); United States of America (Primary));
Ospraie Ag Science LLC (New York (Primary); Northeast (Primary); United States and Canada (Primary); United States of America (Primary); Westchester Area (Primary));
Van Herk Investments B.V. (Europe (Primary); European Developed Markets (Primary); Netherlands (Primary); Zuid-Holland (Primary))</t>
  </si>
  <si>
    <t>Constellation Pharmaceuticals, Inc., a clinical-stage biopharmaceutical company, discovers and develops therapeutics to address serious unmet medical needs in patients with cancers associated with abnormal gene expression or drug resistance. The company’s lead product candidates include Pelabresib that is in Phase 3 clinical trials for the treatment of patients with myelofibrosis in combination with ruxolitinib. It is also developing CPI-0209 that is in Phase 1 dose escalation portion of a Phase 1/2 clinical trial to treat solid tumors; and CPI-482, which is in preclinical stage for cancer patients. The company was formerly known as Epigenetix, Inc. and changed its name to Constellation Pharmaceuticals, Inc. in March 2008. Constellation Pharmaceuticals, Inc. was incorporated in 2008 and is headquartered in Cambridge, Massachusetts. As of July 15, 2021, Constellation Pharmaceuticals, Inc. operates as a subsidiary of MorphoSys AG.</t>
  </si>
  <si>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</si>
  <si>
    <t>Bain Capital Life Sciences Investors, LLC
Bain Capital Life Sciences Investors, LLC is a principal investment firm specializes in inflection capital, growth capital, fallen angels, larger private equity. The firm prefers to invest in biotechnology, pharmaceutical, medical device, diagnostics and enabling life science technology companies globally. Bain Capital Life Sciences Investors, LLC is based in Boston, Massachusetts with an additional office in New York, New York. Bain Capital Life Sciences Investors, LLC operates as a subsidiary of Bain Capital, LP.
Hillhouse Investment Management, Ltd.
Hillhouse Investment Management, Ltd. is a private equity firm. It seeks to invest in seed investments to buyouts and listed equities. It typically invests in the consumer, internet, technology, media, telecommunications, software services, original technology innovation, technology finance, emerging consumer brands and services, education, retail, artificial intelligence and big data, healthcare, research hospitals, energy and advanced manufacturing, green industry carbon neutrality, new energy, new materials, green travel, green life, finance and business services sectors. For seed investments, the firm launched the "Aseed+" Seed Program with a focus on manufacturing, new energy, new materials, biotechnology, and carbon neutrality. For consumer, it seeks to invest in recreational, cultural and sports consumption. For healthcare, the firm prefers to invest in biotechnology, medical treatment, medical devices, and pharmaceuticals. For carbon neutrality, the firm prefers to invest in clean energy, low carbon transportation, green manufacturing, agricultural technology, biotechnology, business services and low carbon life. The firm invests across the globe with a focus on Asia. Hillhouse Capital Management, Ltd. was founded in 2005 and is based in Central, Hong Kong with offices in Beijing, China and New York, U.S.A. Hillhouse Investment Management, Ltd. operates as a subsidiary of Hillhouse Capital Group Limited.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Ponoi Capital
Ponoi Capital is a venture capital firm specializing in growth capital investments. Ponoi Capital is based in the United States.
Sirona Capital Pty Ltd, Investment Arm
Sirona Capital Pty Ltd, Investment Arm is a private equity firm specializing in investments through management buyouts, recapitalizations in distressed assets and mid-market businesses.  The firm also invests through senior debt, junior lien loans, bridge loans, subordinated debt, and mezzanine debt. It targets investments in the mining and resources, real estate, mining services, energy, oil &amp; gas services, agriculture, and soft commodities. Within mining and resources sector, the firm targets exploration stage projects, development projects, cash flow producing assets, and distressed assets. Within real estate, it targets construction projects, cash flow producing assets, recapitalization of distressed assets, and land subdivision throughout the entire real estate project lifecycle in Australia. The firm acts as a minority equity partner, control equity partner and joint venture partner in its portfolio companies. Sirona Capital Pty Ltd, Investment Arm is based in Perth, Australia.
SR One Capital Management, LP
SR One Capital Management, LP is the venture capital arm of GlaxoSmithKline specializing in investing in seed, start up, early and mid venture, and emerging growth companies. It seeks to invest in emerging life science companies that are pursuing innovative science which will significantly impact medical care, with products in preclinical development stage through clinical proof-of-concept; biotechnology; healthcare; medical devices, and related information technologies companies. It typically invests in companies based globally with a focus on the United States, Canada, and Europe. The firm typically invests between $0.5 million and $5 million per round. It prefers to take a board seat or observers right in its portfolio companies. It seeks to lead or take an active syndicate role in its investments. SR One Capital Management, LP was founded in 1985 and is based in Redwood City, California with additional offices in Cambridge, Massachusetts; Conshohocken, Pennsylvania; London, United Kingdom; Wayne, Pennsylvania and San Mateo, California.
The Column Group LLC
The Column Group LLC is a venture capital firm specializing in investments in startup, growth capital, and early stage companies. The firm invests in biotechnology companies with a focus on the drug discovery and development sector. Within this sector it seeks to invest in the areas of cancer, inflammation, infectious disease, metabolic disorders, cardiovascular disease, and nervous system disorders. The firm typically invests $15 million to $30 million per deal. The Column Group LLC was founded in 2005 and is based in San Francisco, California.
Third Rock Ventures, LLC
Third Rock Ventures, LLC is a venture capital firm specializing in start up and early stage investments. The firm primarily invests in life sciences, disruptive science, and healthcare companies with a focus on biotechnology, medical technology, medicine, information technology and data, drugs, devices and diagnostics, therapeutics, oncology research, and medical devices. It also focuses on cardiovascular medical devices companies. It prefers to invest in the Boston area. It seeks to make an initial investment of up to $35 million. The firm prefers to lead investing rounds in its portfolio companies and can also collaborate with larger pharmaceutical and biotechnology companies. It seeks an active involvement in its portfolio companies and may initially serve in key management roles. Third Rock Ventures, LLC was founded in 2007 and is based in Boston, Massachusetts with additional offices in San Francisco, California.
Topspin Partners LP
Topspin Partners LP is a venture capital and private equity firm specializing in investments in early, mid, late venture, growth capital, lower middle-market, and buyouts. The firm does not prefer seed investments and does not invests in real estate and energy-related companies. The firm considers invest in Health and wellness, Personal care / beauty, Household goods, Fitness, Juvenile products, Food and beverage, Digital media, emerging technology companies, primarily enabling and infrastructure software and hardware, security services, business and information services, consumer products, leisure, publishing and media, niche manufacturing, food and beverage, and restaurant. The firm typically invests in companies based in United States with a focus on Long Island region. It makes venture capital investment between $10 million and $35 million per transaction. It seeks to invest in companies with EBITDA between $3 million and $12 million and revenue below $100 million. The firm seek to be the primary institutional capital, and require a controlling or significant minority stake in our investments. It prefers to make control and majority stake investments. Topspin Partners LP was founded in August 2000 and is based in Mamaroneck, New York with an additional office in Roslyn Heights, New York.
Vivo Capital, LLC
Vivo Capital, LLC is a private equity and venture capital firm specializing in incubation, growth capital, early stage, mid venture, late stage, seed, startup, mezzanine, buyout, public equity, privatizations, spin-off, small to mid-cap public companies, PIPE investments in private and public companies, follow-on financings, private placements, initial public offerings, secondaries, ATM purchases and block trades. The firm seeks to invest in all financing stages from Series A to public companies. It primarily invests in healthcare including healthcare services, biotechnology, specialty pharmaceuticals, bio-pharmaceutical and bio-medical, drugs, vaccines, medical equipment, medical and health services, medicine, vaccines, medical appliances and life science companies. The firm also seeks to invest in companies with later-stage therapeutic products in clinical development. It typically makes investments in Europe, Sino-US region, China with a focus on Chengdu, North America, United States and Asia Pacific based companies with a focus on later development stage pharmaceutical and medical device companies in the U.S. and in revenue stage healthcare companies in greater China also invest in companies outside the United States and Asia/Pacific. The firm seeks to invest between $2 million to $40 million. The firm prefers minority equity investments to control and majority transactions. Vivo Capital, LLC was founded in 1996 and is based in Palo Alto, California with additional offices in Beijing, China; Shanghai, China; Hong Kong, Hong Kong and Taipei, Taiwan.
VR Adviser, LLC
VR Adviser, LLC is a venture capital and private equity firm specializing in seed, early stage, late-stage, mezzanine, growth capital, and first round investments. The firm may also consider second round investments. It primarily invests in information technology, healthcare, media, and energy and nanotechnology, agtech, biofuels, specialty pharmaceuticals, animal health, biotechnology, drug discovery and development, life sciences, material sciences, digital media and mobile, internet, ad tech, generics, consumer and consumer health, consumer technology and electronics, enablers, healthcare information technology and services, diagnostics, medical devices, cloud-centric technologies, crowd, fintech, payments, software-as-a-service, application software, hardware, communication, network, emerging big data analytics, telecom equipment, wireless, enterprise software and infrastructure, security, financial services, retail, advertising, and semiconductors and components sectors. The firm invests in companies based in Latin America. The firm can invest between $5 million and $10 million in its portfolio companies. VR Adviser, LLC was founded in 1969 and is based in New York, New York with additional offices in Palo Alto, California; Boston, Massachusetts; and Herzliya Pituach, Israel. VR Adviser, LLC is an operating subsidiary of VR Management, LLC.</t>
  </si>
  <si>
    <r>
      <t xml:space="preserve">Bain Capital Life Sciences Investors, LLC (Boston Area (Primary); Massachusetts (Primary); Northeast (Primary); United States and Canada (Primary); United States of America (Primary); New York; New York City Area);
Hillhouse Investment Management, Ltd. (Asia / Pacific (Primary); Asia / Pacific Developed Markets (Primary); Hong Kong  (Primary); Asia / Pacific Emerging Markets; China ; Far East; New York; New York City Area; Northeast; Singapore ; United States and Canada; United States of America);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Ponoi Capital (California (Primary); San Francisco Area (Primary); United States and Canada (Primary); United States of America (Primary); West Coast (Primary));
Sirona Capital Pty Ltd, Investment Arm (Asia / Pacific (Primary); Asia / Pacific Developed Markets (Primary); Australia  (Primary); Western Australia (Primary));
SR One Capital Management, LP (California (Primary); San Francisco Area (Primary); United States and Canada (Primary); United States of America (Primary); West Coast (Primary); Boston Area; Europe; European Developed Markets; Great Lakes; Massachusetts; Northeast; Pennsylvania; Philadelphia Area; SE Pennsylvania Area; United Kingdom);
The Column Group LLC (California (Primary); San Francisco Area (Primary); United States and Canada (Primary); United States of America (Primary); West Coast (Primary));
Third Rock Ventures, LLC (Boston Area (Primary); Massachusetts (Primary); Northeast (Primary); United States and Canada (Primary); United States of America (Primary); California; San Francisco Area; West Coast);
Topspin Partners LP (New York (Primary); Northeast (Primary); United States and Canada (Primary); United States of America (Primary); Westchester Area (Primary); Western Nassau Area);
Vivo Capital,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China ; Far East; Hong Kong ; Taiwan );
VR Adviser, LLC (New York (Primary); New York City Area (Primary); Northeast (Primary); United States and Canada (Primary); United States of America (Primary); Africa / Middle East; Boston Area; California; Israel ; Massachusetts; Middle East; San Francisco Area; West Coast)</t>
    </r>
  </si>
  <si>
    <t xml:space="preserve">As per the transaction announced on March 5, 2021, IGNIS LTD. was taken private. IGNIS LTD. designs, develops, operates, and sells smartphone applications in Japan. It develops tool-based applications, free casual games, and native social games, as well as communication applications. The company was founded in 2010 and is headquartered in Tokyo, Japan. 
</t>
  </si>
  <si>
    <t>Communication Services (Primary); Computer and Mobile Games (Primary); Entertainment (Primary); Entertainment Software (Primary); Interactive Home Entertainment (Primary); Media and Entertainment (Primary); Application Software; Information Technology; Software; Software and Services</t>
  </si>
  <si>
    <t>Golden Valley Mines and Royalties Ltd., together with its subsidiaries, engages in identifying, acquiring, and developing exploration and evaluation minerals in Canada. The company primarily explores for gold, copper, zinc, cobalt, silver, molybdenum, nickel, and platinum-group elements. Its assets include 17 exploration properties located in the Abitibi Greenstone Belt; the James Bay, Mistassini, and Otish regions of northern Quebec; the Nunavik region of northern Quebec; and the Athabasca Basin of Saskatchewan. The company is also involved in the acquisition of royalties. The company was formerly known as Golden Valley Mines Ltd. and changed its name to Golden Valley Mines and Royalties Ltd. in July 2021. Golden Valley Mines and Royalties Ltd. was incorporated in 2000 and is based in Val-d'Or, Canada. As of November 5, 2021, Golden Valley Mines And Royalties Ltd. operates as a subsidiary of Gold Royalty Corp.</t>
  </si>
  <si>
    <t>Diversified Metal Ores (Primary); Diversified Metals and Mining (Primary); Materials (Primary); Materials (Primary); Metals and Mining (Primary); Nickel Ores (Primary); Zinc Ores (Primary); Copper; Copper Ores; Gold; Gold Ores; Platinum Ores; Precious Metal Ores; Precious Metals and Minerals; Silver; Silver Ores</t>
  </si>
  <si>
    <t>Gold Royalty Corp., a precious metals-focused royalty company, provides financing solutions to the metals and mining industry. It focuses on acquiring royalties, streams, and similar interests at varying stages of the mine life cycle to build a portfolio offering near, medium, and longer-term attractive returns for its investors. The company’s portfolio consists of net smelter return royalties ranging from 0.5% to 2.0% on 17 gold properties located in the Americas. Gold Royalty Corp. was incorporated in 2020 and is headquartered in Vancouver, Canada.</t>
  </si>
  <si>
    <t>Stamps.com Inc. provides Internet-based mailing and shipping solutions in the United States and Europe. It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Stamps.com Inc. was founded in 1996 and is headquartered in El Segundo, California. As of October 5, 2021, Stamps.com Inc. was taken private.</t>
  </si>
  <si>
    <t>Consumer Discretionary (Primary); Internet and Direct Marketing Retail (Primary); Internet and Direct Marketing Retail (Primary); Online Office Product and Supply Retail (Primary); Online Paper Product Retail (Primary); Online Specialty Retail (Primary); Online Stationery Retail (Primary); Retailing (Primary); Communication Services; Financials; Insurance; Insurance; Interactive Media and Services; Interactive Media and Services; Media and Entertainment; Online Services; Property and Casualty Insurance</t>
  </si>
  <si>
    <t>Tri-Stage Inc. provides direct marketing services for companies in Japan. The company offers television (TV) programs and commercial slots to companies that conduct direct marketing; and a range of services, including advisory services in areas, such as the creation of TV program, contact center operation, and distribution and payment. Its direct marketing value chain services include product development, business planning, creative planning, media selection, order support, impact analysis, information processing, distribution and payment, and customer management. The company also provides support services for direct marketing; and direct mail advertising, and envelope filling and posting services. In addition, it retails Japanese traditional and unique products; and operates as an advertising agency. Tri-Stage Inc. was incorporated in 2006 and is headquartered in Tokyo, Japan.</t>
  </si>
  <si>
    <t>Advertising (Primary); Communication Services (Primary); Marketing Consulting (Primary); Marketing Services (Primary); Media (Primary); Media and Entertainment (Primary); Commercial and Professional Services; Commercial Services and Supplies; Consumer Discretionary; Industrials; Office Services and Supplies; Outsourced Business Services; Outsourced Client Support and Customer Services; Retailing; Specialty Retail; Specialty Stores</t>
  </si>
  <si>
    <t>Sojitz Corporation operates as a general trading company that engages in various business activities worldwide. It operates through seven segments: Automotive; Aerospace &amp; Transportation Project; Infrastructure &amp; Healthcare; Metals, Mineral Resources &amp; Recycling; Chemicals; Consumer Industry &amp; Agriculture Business; and Retail &amp; Consumer Service. The company is involved in the assembly and sale of automobiles, auto-financing business, and parts quality assurance business with customers comprising automobile and automobile parts manufacturers; and operation as an authorized dealer for premium brand vehicles. It also engages in the aircraft leasing, parts out, business jets, and transportation infrastructure businesses. In addition, the company is involved in the medical, telecommunication, and urban infrastructure development businesses. Further, it acquires coal and develops contract mining business, holds metal one and mid downstream venture, and ventures into new applications and businesses; and conducts a range of trading and business from basic chemicals to functional materials. Additionally, the company engages in building business models in the fields of agribusiness, foodstuffs, marine products, animal feed, and forest products to contribute to food safety and security; marine products processing; and wholesale and fertilizer business. Furthermore, it is involved in a range of retail consumer businesses comprising food distribution, shopping center management, consumer goods distribution, textile, and real estate activities; and logistics and insurance services, car and motorcycle parts, ship equipment, industrial machinery, forefront industry business, bearing, nuclear power-related equipment businesses, etc. The company was incorporated in 2003 and is headquartered in Tokyo, Japan.</t>
  </si>
  <si>
    <t>Asia / Pacific (Primary);
Asia / Pacific Developed Markets (Primary);
Japan  (Primary);
Africa / Middle East;
Hong Kong ;
Middle East;
New York;
New York City Area;
Northeast;
United Arab Emirates ;
United States and Canada;
United States of America</t>
  </si>
  <si>
    <t>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t>
  </si>
  <si>
    <t>Aerospace and Defense (Primary); Aerospace and Defense (Primary); Capital Goods (Primary); Industrials (Primary); Electronic Components; Electronic Components; Electronic Equipment, Instruments and Components; Information Technology; Nanotechnology; Technology Hardware and Equipment</t>
  </si>
  <si>
    <t>1315115 BC Inc. was incorporated in 2021 and is based in British Columbia, Canada. 1315115 BC Inc. operates as a subsidiary of Meta Materials Inc.</t>
  </si>
  <si>
    <t>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t>
  </si>
  <si>
    <t>Brick and Structural Clay Tile (Primary); Clays (Primary); Concrete (Primary); Concrete Blocks, Pipes and Brick (Primary); Construction Materials (Primary); Construction Materials (Primary); Materials (Primary); Materials (Primary); Stone Materials (Primary); Structural Clay Products (Primary)</t>
  </si>
  <si>
    <t>Ruland Realty Limited is a real estate development firm. The company is based in Concord, Canada. The company operates as a subsidiary of 517737 Ontario Limited.</t>
  </si>
  <si>
    <t>Osprey Gold Development Ltd. engages in the exploration and development of mineral resources in Canada. The company primarily explores for gold deposits. It has the option to earn 100% interest in Goldenville Gold Project located in Guysborough County, Nova Scotia; Caribou Gold property in Halifax, Nova Scotia; Miller Lake property located in western Guysborough County, Nova Scotia; Gold Lake property in northeast of Halifax, Nova Scotia; and Lower Seal Harbour project in Guysborough County, Nova Scotia. The company was formerly known as Gonzaga Resources Ltd. and changed its name to Osprey Gold Development Ltd. in February 2017. Osprey Gold Development Ltd. was incorporated in 2010 and is headquartered in Vancouver, Canada. Osprey Gold Development Ltd. operates as a subsidiary of MegumaGold Corp.</t>
  </si>
  <si>
    <t>MegumaGold Corp., an exploration stage company, acquires, explores for, and develops natural resource properties in Canada. The company primarily focusses on precious metal properties. Its principal property is the Meguma gold project that consists of 6,723 mineral claims covering an area of approximately 108,845 hectares located in Nova Scotia. The company was formerly known as Coronet Metals Inc. and changed its name to MegumaGold Corp. in June 2018. MegumaGold Corp. was incorporated in 1989 and is headquartered in Vancouver, Canada.</t>
  </si>
  <si>
    <t>AllianceBernstein L.P.; Castle Creek Capital LLC</t>
  </si>
  <si>
    <t>As of October 1, 2021, Aquesta Financial Holdings, Inc. was acquired by United Community Banks, Inc. Aquesta Financial Holdings, Inc., through its subsidiary, Aquesta Bank, provides commercial banking products and services in North Carolina. The company offers checking, savings, money market, and individual retirement accounts, as well as certificates of deposit;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 also provides online and mobile banking, bill pay, mobile deposit, safe deposit boxes, e-statement, remote deposit capture, cash management, positive pay, and merchant card services. The company serves personal and business customers through nine banking branches. Aquesta Financial Holdings, Inc. was founded in 2006 and is headquartered in Cornelius, North Carolina.</t>
  </si>
  <si>
    <t>Charlotte Area (Primary); Midatlantic (Primary); North Carolina (Primary); United States and Canada (Primary); United States of America (Primary)</t>
  </si>
  <si>
    <t>AllianceBernstein L.P.
AllianceBernstein L.P. is a privately owned investment manager. It primarily provides its services to pooled investment vehicles. The firm also caters to individuals, banking or thrift institutions, investment companies, high net worth individuals, pension and profit sharing plans, charitable organizations, corporations, state or municipal government entities, insurance companies, foreign government agencies, and other investment advisers. The firm also provides independent research, portfolio strategy, and brokerage-related services to institutional investors. It manages separate client focused equity, fixed income, and balanced portfolios. The firm also launches and manages equity, fixed income, and balanced mutual funds for its clients. It invests in the public equity and fixed income markets across the globe. The firm also invests in real estate securities. For the equity portion of its portfolio, it invests in value and growth stocks of companies across all market capitalizations. For the fixed income portion of its portfolio, the firm invests in municipal bonds, US treasuries, agency and corporate bonds, residential and commercial mortgage-backed securities, asset-backed securities, and high-quality money market securities. It employs fundamental and quantitative analysis to create its portfolio. The firm also seeks to invest in venture capital, private equity, leveraged buy-out, distressed-debt, and mezzanine funds. It conducts in-house research to make its investments. The firm was founded in 1971 and is based in New York City with additional offices in West Palm Beach, Florida, London, United Kingdom, Central, Hong Kong, and Los Angeles, California.
Castle Creek Capital LLC
Castle Creek Capital LLC is a private equity firm specializing in direct investing in companies at mature and later stage ,through growth capital, turnarounds, recapitalizations, special situations fund, middle market, PIPEs, bridge financing and buyout transactions. The firm seeks to make investments in financial services industry and community banking and small regional banks. It typically makes equity investments in banks, diversified financial service, multi sector holdings, specialized finance and other financial intermediaries with assets between $100 million and $10 billion that operate in markets that are under-banked and are characterized by favorable demographics such as above average population and economic growth. The firm typically invests in the United States. It prefers to take board membership and partner directly with senior executive teams in its portfolio companies. Castle Creek Capital LLC was founded in 1990 and is based at San Diego, California with an additional office in Dallas, Texas.</t>
  </si>
  <si>
    <t>AllianceBernstein L.P. (Nashville Area (Primary); Southeast (Primary); Tennessee (Primary); United States and Canada (Primary); United States of America (Primary); Asia / Pacific; Asia / Pacific Developed Markets; Asia / Pacific Emerging Markets; Austin Area; Boston Area; California; Dallas Area; England; Europe; European Developed Markets; Florida; Greater London; Hong Kong ; Houston Area; India ; Indian Sub-Continent; Los Angeles Area; Maharashtra; Massachusetts; New York; New York City Area; Northeast; San Antonio Area; San Francisco Area; Southwest; Texas; United Kingdom; West Coast; West Palm Beach Area);
Castle Creek Capital LLC (California (Primary); San Diego Area (Primary); United States and Canada (Primary); United States of America (Primary); West Coast (Primary); Dallas Area; Southwest; Texas)</t>
  </si>
  <si>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t>
  </si>
  <si>
    <t>Health Care (Primary); Health Care Equipment and Services (Primary); Health Care Providers and Services (Primary); Health Care Services (Primary); Health Care Facilities; Hospitals and Healthcare Centers; Kidney Dialysis Centers</t>
  </si>
  <si>
    <t>Massachusetts (Primary); Middlesex-Essex Area (Primary); Northeast (Primary); United States and Canada (Primary); United States of America (Primary)</t>
  </si>
  <si>
    <t>Innovative Renal Care, LLC owns and operates dialysis and renal care centers. The company offers kidney dialysis services to patients suffering from chronic kidney failure or end stage renal disease. Innovative Renal Care, LLC is based in Franklin, Tennessee.</t>
  </si>
  <si>
    <t>Centerbridge Capital Partners LP
Centerbridge Capital Partners LP is a principal investment firm based in Wilmington, United States.
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
Van Berkom and Associates Inc.
Van Berkom and Associates Inc. is an employee owned investment manager. The firm primarily provides its services to pension and profit sharing plans and state or municipal government entities. It also caters to high net worth individuals, charitable organizations, insurance companies, corporations, and foundations. It invests in the public equity markets of Canada and the United States. The firm manages separate client focused equity portfolios. The firm invests in the growth stocks of small cap companies. It employs fundamental analysis with a bottom-up stock picking approach to create its portfolios. The firm conducts in-house research to make its investments. Van Berkom and Associates Inc. was founded in 1991 and is based in Montreal, Quebec.</t>
  </si>
  <si>
    <t>Centerbridge Capital Partners LP (Delaware (Primary); Midatlantic (Primary); United States and Canada (Primary); United States of America (Primary); Wilmington Area (Primary));
Centerbridge Partners, L.P. (New York (Primary); New York City Area (Primary); Northeast (Primary); United States and Canada (Primary); United States of America (Primary); England; Europe; European Developed Markets; Greater London; United Kingdom);
Van Berkom and Associates Inc. (Canada (Primary); Quebec (Primary); United States and Canada (Primary); Asia / Pacific; Asia / Pacific Developed Markets; Hong Kong )</t>
  </si>
  <si>
    <t>Del Taco Restaurants, Inc. operates and franchise Del Taco restaurants in the United States. The company’s quick service restaurants feature fresh and fast made-to-order cuisine, including both Mexican inspired and American classic dishes. As of December 28, 2021, its restaurant system consisted of 600 restaurants, which comprised of 294 company-operated restaurants and 306 franchise-operated restaurants located in 16 states throughout the United States with one franchise-operated restaurant located in Guam. The company was founded in 1964 and is headquartered in Lake Forest, California.</t>
  </si>
  <si>
    <t>Restaurants: 527.4 (100.0%)</t>
  </si>
  <si>
    <t>United States: 527.4 (100.0%)</t>
  </si>
  <si>
    <t>Consumer Discretionary (Primary); Consumer Services (Primary); Hotels, Restaurants and Leisure (Primary); Limited Service Restaurants (Primary); Restaurants (Primary); Diversified Financial Services; Diversified Financials; Financials; Investment Services and Holding Companies; Multi-Sector Holdings; Patent Owners and Lessors</t>
  </si>
  <si>
    <t>Jack in the Box Inc. operates and franchises Jack in the Box quick-service restaurants. As of November 22, 2022, it operated and franchised approximately 2,2180 Jack in the Box quick-service restaurants in 21 states and Guam. The company was founded in 1951 and is headquartered in San Diego, California.</t>
  </si>
  <si>
    <t>Blackrock Inc.
Blackrock Inc. is based in Southold, New York.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Levy Family Partners, LLC
Levy Family Partners, LLC was incorporated in 2003 and is based in Chicago, Illinois.
Lime Partners, LLC
Lime Partners, LLC was incorporated in 2003 and is based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</si>
  <si>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Belfer Investment Partners L.P. (Delaware (Primary); Midatlantic (Primary); United States and Canada (Primary); United States of America (Primary); Wilmington Area (Primary));
Blackrock Inc. (Mid-Island Area (Primary); New York (Primary); Northeast (Primary); United States and Canada (Primary); United States of America (Primary));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Levy Family Partners, LLC (Chicago Area (Primary); Great Lakes (Primary); Illinois (Primary); United States and Canada (Primary); United States of America (Primary));
Lime Partners, LLC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Versor Investments LP (New York (Primary); New York City Area (Primary); Northeast (Primary); United States and Canada (Primary); United States of America (Primary))</t>
  </si>
  <si>
    <t>The Supreme Cannabis Company, Inc. engages in the production of medical cannabis products in Canada. The company was formerly known as Supreme Pharmaceuticals Inc. and changed its name to The Supreme Cannabis Company, Inc. in December 2017. The Supreme Cannabis Company, Inc. was incorporated in 1979 and is headquartered in Toronto, Canada. As of June 22, 2021, The Supreme Cannabis Company, Inc. operates as a subsidiary of Canopy Growth Corporation.</t>
  </si>
  <si>
    <t>Health Care (Primary); Medicinal Chemicals and Botanical Products (Primary); Pharmaceuticals (Primary); Pharmaceuticals (Primary); Pharmaceuticals, Biotechnology and Life Sciences (Primary)</t>
  </si>
  <si>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 extracts and concentrates, beverages, gummies, and vapes. It offers its products under the Tweed, 7ACRES, 7ACRES Craft Collective, DOJA, Ace Valley, Quatreau, Deep Space, First + Free, Surity Pro, Spectrum Therapeutics, Vert, Tokyo Smoke, Twd, Martha Stewart CBD, DNA Genetics, BioSteel, Storz &amp; Bickel, This Works, HiWay, Simple Stash, Whisl, and Truverra brands. The company was formerly known as Tweed Marijuana Inc. and changed its name to Canopy Growth Corporation in September 2015. Canopy Growth Corporation was incorporated in 2009 and is headquartered in Smiths Falls, Canada.</t>
  </si>
  <si>
    <t>Mortgage Choice Limited provides mortgage broking services in Australia. It operates through two segments, Mortgage Choice Franchised Mortgage Broking and Mortgage Choice’s Financial Planning Arm. The company offers assistance in determining the borrowing capacities of residential mortgage borrowers; and assessment of a range of home loans products, as well as submits loan applications on behalf of borrowers. It also provides assistance with car loans, equipment finance, general insurance, and personal loans to support personal and home pursuits and/or consolidate debts; and financial planning services. In addition, the company offers life, mortgage and income protection, car, home building and contents, lenders mortgage, and landlord insurance products. It provides loan origination services through its franchise network. The company was founded in 1992 and is headquartered in North Sydney, Australia. As of July 1, 2021, Mortgage Choice Limited operates as a subsidiary of REA Group Limited.</t>
  </si>
  <si>
    <t>Banks (Primary); Financials (Primary); Mortgage Bankers and Originators (Primary); Mortgage Brokers (Primary); Thrifts and Mortgage Finance (Primary); Thrifts and Mortgage Finance (Primary); Asset Management and Custody Banks; Business Credit Agencies; Capital Markets; Car Loans; Consumer Finance; Consumer Finance; Credit Agencies; Diversified Financial Services; Diversified Financials; Insurance; Insurance; Insurance Brokers; Investment Services and Holding Companies; Multi-Sector Holdings; Patent Owners and Lessors; Personal Credit Agencies; Personal Loan Services; Specialized Finance</t>
  </si>
  <si>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</si>
  <si>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</si>
  <si>
    <t>Business Credit Agencies (Primary); Credit Agencies (Primary); Diversified Financial Services (Primary); Diversified Financials (Primary); Finance Leasing (Primary); Financials (Primary); Specialized Finance (Primary); Banks; Banks; Insurance; Insurance; National and State Commercial Banks; Regional Banks; Reinsurance; State Commercial Banks</t>
  </si>
  <si>
    <t>HPS Investment Partners, LLC formerly known as Highbridge Principal Strategies, is a private equity firm specializing in debt, mezzanine, preferred equity, common equity co-investments, early venture, mid venture, late venture, middle market, mature, later stage, growth capital and buyout. It seeks to provide junior debt and equity securities across a broad set of industries. The firm focuses on North America and Western Europe. The firm prefers to invest in media, telecommunication services, internet services and infrastructure, internet software, communication equipment, software distribution, televisions. HPS Investment Partners, LLC was founded in 2007 and is based in New York, New York. HPS Investment Partners, LLC was previously operating as a subsidiary of  HPS GROUP HOLDINGS II, LLC</t>
  </si>
  <si>
    <t>New York (Primary);
New York City Area (Primary);
Northeast (Primary);
United States and Canada (Primary);
United States of America (Primary);
Asia / Pacific;
Asia / Pacific Developed Markets;
Australia ;
California;
Connecticut;
England;
Europe;
European Developed Markets;
Greater London;
Hong Kong ;
New South Wales;
San Francisco Area;
Stamford Area;
United Kingdom;
West Coast</t>
  </si>
  <si>
    <t>Peachtree Equity Partners
Peachtree Equity Partners is a private equity firm specializing in subordinated debt, industry consolidation, mature, middle market, and mezzanine investments. It is an SBIC registered firm. The firm invests in add-on acquisitions, recapitalizations, organic growth, management buyout or spin-off, ESOPs, and shareholder buyouts. It primarily invests in industrials, manufacturing, healthcare, business services, consumer, governent contracting, education, financial services (non-lending), and media &amp; communications. The firm prefers to invest in small businesses located primarily in the Southeast. It seeks to invest between $3 million and $15 million per transaction in companies having enterprise value between $10 million and $100 million, sales value between $10 million and $250 million, with an operating income starting at $2 million, and EBITDA between $2 million and $10 million. The firm makes debt investment between $3 million and $10 million. The firm primarily invests in debt, equity, or both. The firm also prefers to invest in preferred stock and subordinated debt (mezzanine) with cash interest and warrants. It invests for a period of five years, prefers flexible amortization and board rights in its portfolio companies, and take majority stake. Peachtree Equity Partners was founded in 2002 and is based in Atlanta, Georgia.
Red Mountain Capital Partners LLC
Red Mountain Capital Partners LLC is a privately owned hedge fund sponsor. The firm provides its services to pooled investment vehicles. It manages separate client-focused portfolios. The firm invests in the public equity markets of the United States and Canada. It primarily invests in the value stocks of small-cap companies. The firm employs quantitative analysis to create its portfolios. It employs a combination of in-house and external research to make its investments. The firm typically invests in companies in consumer and financial services sectors. Red Mountain Capital Partners LLC was founded in January 2005 and is based in Los Angeles, California.
WCI (Private Equity) LLC
WCI (Private Equity) LLC is a principal investment firm headquartered in Atlanta, Georgia.</t>
  </si>
  <si>
    <t>Peachtree Equity Partners (Atlanta Area (Primary); Georgia (Primary); Southeast (Primary); United States and Canada (Primary); United States of America (Primary));
Red Mountain Capital Partners LLC (California (Primary); Los Angeles Area (Primary); United States and Canada (Primary); United States of America (Primary); West Coast (Primary));
WCI (Private Equity) LLC (Atlanta Area (Primary); Georgia (Primary); Southeast (Primary); United States and Canada (Primary); United States of America (Primary))</t>
  </si>
  <si>
    <t>Forty Seven, Inc., a clinical-stage immuno-oncology company, focuses on developing novel therapies to activate macrophages for the treatment of cancer. It offers magrolimab, a humanized IgG4 subclass monoclonal antibody against CD47 that is in Phase 1b/2 clinical trials used for the treatment of cancer; FSI-189, an antibody that binds to SIRPa; and FSI-174, an anti-cKIT antibody. The company has a collaboration agreement with Genentech to include third clinical trial in non-Hodgkin’s lymphoma; and collaboration with Acerta Pharma to evaluate novel immuno-oncology triple combination in diffuse large B-Cell Lymphoma. Forty Seven, Inc. was formerly known as CD47 Sciences, Inc. The company was incorporated in 2014 and is headquartered in Foster City, California. It has locations in North America, South America, Asia, the Middle East, Africa, Australia, and Europe. Forty Seven, Inc. operates as a subsidiary of Gilead Sciences, Inc.</t>
  </si>
  <si>
    <t>Blackstone Life Sciences
Blackstone Life Sciences is a venture capital and private equity firm specializing in investments in seed, startups, early stage, mature, mid venture, late venture, growth capital, and PIPEs. It makes investments in life sciences sector with a focus on biopharmaceuticals, specialty pharma, medical device research equipments, diagnostic spaces, biotechnology platforms or medical devices, and medical technology firms with products in development at value inflection points in their lifecycle. The firm prefers to invest in cancer drugs and treatments for inflammatory and urological disorders. It focuses on risk-shared, co-development of late-stage clinical assets and other structured financing opportunities. The firm also makes investments in risk-sharing partnerships, in which the firm will fund late-stage trials of drugs being developed by large pharmaceutical companies and also in structured financing deals, such as buying royalties on a drug before it is approved. The firm targets investments in companies based in the United States and Europe. It makes investments between $15 million and $100 million per company. Blackstone Life Sciences was founded in 2005 and is headquartered in Cambridge, Massachusetts with an additional office in South San Francisco, California. As of November 30, 2018, Blackstone Life Sciences operates as a subsidiary of The Blackstone Group L.P.
GV Management Company, LLC
GV Management Company, LLC operates as an venture capital arm of Alphabet Inc. specializing in growth capital, start-ups, early, seed, growth stage, mid stage, and late stage investments. It focuses on the published electronics materials, consumer internet, internet services, software and web services, enterprise software, consumer software, software-as-a-service, data center infrastructure, hardware, consumer, agriculture, drug development, financial services, information security, cyber security, enterprise, mobile, digital media, new media, computer games, biotechnology, information technology, clean technology, financial technology, biofuels, mobile computing, artificial intelligence, robotics, local services, gaming, big data, data analytics, security, transportation, life sciences, health care, healthcare delivery, blockchain startups and health service sectors. The firm invests in North America, East Coast, Europe and Israel. It seeks to invest upto $50 million. The firm invests up to $0.25 million in early stage start-ups. The firm takes minority stakes in its portfolio companies. GV Management Company, LLC was founded in March 2009 and is based in Mountain View, California, with additional offices in Boston, Seattle, Washington; New York, New York; Cambridge, Massachusetts; and London, United Kingdom.
Lightspeed Ventures, LLC
Lightspeed Ventures, LLC is a venture capital firm specializing in incubation, seed, early stage, later stage, expansion stage, start-up, and growth stage companies. The firm also specializes in debt financing for start-up and growth companies. The firm primarily invests in the following sectors: enterprise, consumer, consumer IT, big data, bitcoin, enterprise technology and enterprise solutions, cleantech, mobile, cryptocurrency, TV streaming services, cosmetics, internet, enterprise infrastructure software, healthcare, cloud solutions, e-commerce, storage, media, networking, energy, software, software as a service, information technology, marketplaces, VR/AR, personal health, biotechnology, and social. Within India, it seeks to invest in technology-led businesses as well as non-technology opportunities in sectors advertising and media; business services; financial services; fintech; healthcare; education; and retail. The firm prefers to invest in high-potential companies from around the world. It particularly prefers to invest in North America, Europe, Israel and China. It also seeks to invest across United States and India. The firm invests between $1 million and $25 million in India. Further, it seeks to invest between $10 million and $25 million in growth stages and between $2 million and $10 million in early stages in India. It seeks to take a minority stake and a board seat in its portfolio companies. The firm prefers to be the first institutional investors in its portfolio companies. Lightspeed Ventures, LLC was founded in 1971 and is based in Menlo Park, California with additional offices in Asia and Europe
Sutter Hill Ventures
Sutter Hill Ventures is a venture capital firm specializing in direct and fund investments. Within direct investments it specializes in start-up, early-stage, and high growth companies based in the United States. The firm invests in the technology sector with a focus on information technology, software and services companies, biotechnology, medical devices, telecommunications hardware, application software, life sciences, semiconductors, payment infrastructure, and health care sectors serving the consumer and enterprise markets. The firm invests in both public and private markets. Sutter Hill Ventures was founded in 1962 and is based in Palo Alto, California.</t>
  </si>
  <si>
    <r>
      <rPr>
        <sz val="8"/>
        <rFont val="Arial"/>
        <family val="2"/>
      </rPr>
      <t xml:space="preserve">Blackstone Life Sciences (Boston Area (Primary); Massachusetts (Primary); Northeast (Primary); United States and Canada (Primary); United States of America (Primary); California; San Francisco Area; West Coast);
GV Management Company, LLC (California (Primary); San Francisco Area (Primary); United States and Canada (Primary); United States of America (Primary); West Coast (Primary); Boston Area; Europe; European Developed Markets; Massachusetts; New York; New York City Area; Northeast; Seattle Area; United Kingdom; Washington);
Lightspeed Ventures, LLC (California (Primary); San Francisco Area (Primary); United States and Canada (Primary); United States of America (Primary); West Coast (Primary); Africa / Middle East; Asia / Pacific; Asia / Pacific Developed Markets; Asia / Pacific Emerging Markets; China ; Delhi; England; Europe; European Developed Markets; Far East; Greater London; India ; Indian Sub-Continent; Israel ; Karnataka; Maharashtra; Middle East; Singapore ; United Kingdom);
Sutter Hill Ventures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t>
    </r>
  </si>
  <si>
    <t>Empired Limited provides information technology solutions in Australia, New Zealand, and the United States of America. It serves public sector agencies to transform and connect across everything they do, creating citizen experiences, streamlining services, and empowering people with technology; delivers data and digital experience platforms to help financial services and insurance organizations; and offers enterprise resource planning, and security and identity services to resource industry. The company also provides transformation solutions and managed services to utilities organizations; and applications to other industries. Empired Limited was founded in 1999 and is headquartered in Perth, Australia. As of November 2, 2021, Empired Limited operates as a subsidiary of Capgemini Australia Pty Limited.</t>
  </si>
  <si>
    <t>Information Technology (Primary); Information Technology (IT) Consulting (Primary); IT Consulting and Other Services (Primary); IT Services (Primary); Services Outsourcing (Primary); Software and Services (Primary)</t>
  </si>
  <si>
    <t>Capgemini Australia Pty Limited provides consulting, outsourcing, and professional services related to information technology in Australia and New Zealand. The company offers services in the areas of artificial intelligence, applied innovation, business services, cloud services, cybersecurity services, digital services, intelligent industry, technology solutions, and transformation and innovation. It serves automotive, consumer products, energy and utilities, health care and life sciences, distribution, media and entertainment, retail, banking and capital markets, electronics and high tech, government and public sector, insurance, manufacturing and industrial products, natural resources, telecoms, transportation and distribution, aerospace and defense, and agriculture industries. The company was incorporated in 2000 and is based in Sydney, Australia. Capgemini Australia Pty Limited operates as a subsidiary of Capgemini SE.</t>
  </si>
  <si>
    <t>Australian Ethical Investment Ltd. (ASX:AEF)
Australian Ethical Investment Ltd. is a publicly owned investment manager. The firm launches and manages equity, fixed income, and balanced mutual funds for its clients. It invests in the public equity and fixed income markets across the globe. The firm invests in education, energy, electricity transmission &amp; distribution, government, health &amp; wellbeing, food production, telecommunications, transport, recycling and waste management, sustainable products &amp; materials, Information technology, software and professional services, media, property, recreation financial services. The firm employs fundamental analysis to create its portfolios. Australian Ethical Investment Ltd. was founded in 1986 and is based in Sydney, Australia.
Microequities Asset Management Pty Limited
Microequities Asset Management Pty Limited is an investment firm. The firm also makes venture capital investments. Microequities Asset Management Pty Limited is based in Sydney, Australia.
Samson Rock Capital LLP
Samson Rock Capital LLP was founded in 2019 and is based in London, United Kingdom.
TIGA Trading Pty Ltd
TIGA Trading Pty Ltd was formerly known as Thorney Investments Pty Ltd. The company was incorporated in 2006 and is based in Melbourne, Australia.</t>
  </si>
  <si>
    <t>Australian Ethical Investment Ltd. (ASX:AEF) (Asia / Pacific (Primary); Asia / Pacific Developed Markets (Primary); Australia  (Primary); New South Wales (Primary));
Microequities Asset Management Pty Limited (Asia / Pacific (Primary); Asia / Pacific Developed Markets (Primary); Australia  (Primary); New South Wales (Primary));
Samson Rock Capital LLP (England (Primary); Europe (Primary); European Developed Markets (Primary); Greater London (Primary); United Kingdom (Primary));
TIGA Trading Pty Ltd (Asia / Pacific (Primary); Asia / Pacific Developed Markets (Primary); Australia  (Primary); Victoria (Primary))</t>
  </si>
  <si>
    <t>Australian Ethical Investment Ltd. (ASX:AEF) (345.4)</t>
  </si>
  <si>
    <t>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t>
  </si>
  <si>
    <t>Capital Goods (Primary); Construction and Engineering (Primary); Construction and Engineering (Primary); Electrical Work (Primary); Heavy Construction (Primary); Industrials (Primary); Power and Communication Transmission Lines (Primary); Specialty Contract Work (Primary); Real Estate; Real Estate; Real Estate Development; Real Estate Management and Development; Real Estate Management Services; Real Estate Operating Companies; Residential Property Managers</t>
  </si>
  <si>
    <t>First Reserve Corporation is a private equity firm specializing in middle-market and add-on acquisitions. It seeks to invest in energy which includes upstream oil and gas to midstream and downstream, resources, equipment and services, associated infrastructure and industrials sectors. First Reserve Corporation was founded in 1983 and is headquartered in Stamford, Connecticut.</t>
  </si>
  <si>
    <r>
      <rPr>
        <sz val="8"/>
        <rFont val="Arial"/>
        <family val="2"/>
      </rPr>
      <t xml:space="preserve">Connecticut (Primary);
</t>
    </r>
    <r>
      <rPr>
        <sz val="8"/>
        <color indexed="17"/>
        <rFont val="Arial"/>
        <family val="2"/>
      </rPr>
      <t>Connecticut (Primary)</t>
    </r>
    <r>
      <rPr>
        <sz val="8"/>
        <rFont val="Arial"/>
        <family val="2"/>
      </rPr>
      <t xml:space="preserve">;
Northeast (Primary);
</t>
    </r>
    <r>
      <rPr>
        <sz val="8"/>
        <color indexed="17"/>
        <rFont val="Arial"/>
        <family val="2"/>
      </rPr>
      <t>Northeast (Primary)</t>
    </r>
    <r>
      <rPr>
        <sz val="8"/>
        <rFont val="Arial"/>
        <family val="2"/>
      </rPr>
      <t xml:space="preserve">;
Stamford Area (Primary);
</t>
    </r>
    <r>
      <rPr>
        <sz val="8"/>
        <color indexed="17"/>
        <rFont val="Arial"/>
        <family val="2"/>
      </rPr>
      <t>Stamford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Houston Area;
Southwest;
Texas</t>
    </r>
  </si>
  <si>
    <t>Rockrose Energy Limited operates as an independent oil and gas production, and infrastructure company. The company holds interests in the oil producing assets, including Blake and Ross, Nelson and Howe, Brae Complex, Foinaven, Balmoral, Stirling, Beauly, and Burghley assets; and gas producing assets, such as A&amp;B blocks, K4B/K5A, Hanze, P15/ P18-Rijn, P/Q Area, Markham and J3C, and onshore Bergen assets. As of December 31, 2020, it had 17,025 barrels of oil equivalent production per day. The company was formerly known as RockRose Energy plc and changed its name to Rockrose Energy Limited in September 2020. Rockrose Energy Limited was incorporated in 2015 and is headquartered in London, the United Kingdom. Rockrose Energy Limited operates as a subsidiary of Viaro Energy Limited.</t>
  </si>
  <si>
    <t>Infrastructure: 7.2 (1.5%);
Others: 2.6 (.5%);
Gas: 359.3 (72.7%);
Oil: 125.4 (25.4%)</t>
  </si>
  <si>
    <t>DPM Ecuador Holdings Inc., a mineral resource company, engages in the acquisition, exploration, and development of precious and base metal projects primarily in Ecuador. Its principal property owns a 100% interest in the Loma Larga gold-copper-silver that consists of approximately 7,960 hectares in three contiguous concessions located in the southwest of Cuenca, Ecuador. The company was formerly known as INV Metals Inc. and changed its name to DPM Ecuador Holdings Inc. in July 2021. The company was incorporated in 2005 and is headquartered in Toronto, Canada. As of July 26, 2021, DPM Ecuador Holdings Inc. operates as a subsidiary of Dundee Precious Metals Inc.</t>
  </si>
  <si>
    <t>Dundee Precious Metals Inc., a gold mining company, engages in the acquisition of mineral properties, exploration, development, mining, and processing of precious metals. Its principal operating assets include the Chelopech operation, which produces a gold-copper concentrate containing gold, copper, and silver and a pyrite concentrate containing gold located to the east of Sofia, Bulgaria; the Ada Tepe operation that produces a gold concentrate containing gold and silver located in southern Bulgaria, near the town of Krumovgrad; and the Tsumeb smelter, a complex copper concentrate processing facility located in Namibia. The company also holds interests in various developing gold, silver, and copper exploration properties located in Canada, Serbia, Bulgaria, and Ecuador. Dundee Precious Metals Inc. was incorporated in 1983 and is headquartered in Toronto, Canada.</t>
  </si>
  <si>
    <t>Canada (Primary);
Ontario (Primary);
United States and Canada (Primary);
Bulgaria;
Europe;
European Emerging Markets</t>
  </si>
  <si>
    <t>IAMGOLD Corporation, through its subsidiaries, explores, develops, and operates gold mining properties in North America, South America, and West Africa. The company owns interests in the Rosebel mine located in Suriname, South America; the Essakane mine situated in Burkina Faso and Boto gold project located in Senegal, West Africa; and Westwood mine, covers an area of 1,925 hectare and located in Quebec and the Côté gold project, which covers an area of 586 square kilometer located in Ontario, Canada. Its exploration and development projects include the Pitangui project in Brazil; the Karita project located in Guinea; the Diakha-Siribaya project situated in Mali; and the Nelligan and Monster Lake projects located in Quebec, Canada. IAMGOLD Corporation was incorporated in 1990 and is headquartered in Toronto, Canada.</t>
  </si>
  <si>
    <t>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The company is based in Burlington, Massachusetts. As of February 10, 2021, Newfold Digital Holdings Group, Inc. was taken private.</t>
  </si>
  <si>
    <t>Domain Services (Primary); Information Technology (Primary); Internet Presence Providers (IPP) (Primary); Internet Services and Infrastructure (Primary); IT Services (Primary); Software and Services (Primary); Web Hosting (Primary); Advertising; Application Software; Communication Services; Information Technology (IT) Consulting; Internet Software; IT Consulting and Other Services; Marketing Services; Media; Media and Entertainment; Online Direct Marketing; Services Outsourcing; Software; Web Design</t>
  </si>
  <si>
    <t>Capital Research Global Investors
Capital Research Global Investors operates as a subsidiary of Capital Research and Management Company.
Goldman Sachs Private Equity Group
Goldman Sachs Private Equity Group is an investment firm specializing in fund of funds and direct co-investments. The firm invests in other funds that invest in leveraged buyouts, growth financings, natural resources, venture capital, and distressed securities. It also acts as a co-investor in direct investments. The firm seeks to invest in private equity funds located in the United States, the United Kingdom, continental Europe, Latin America, and Asia. Goldman Sachs Private Equity Group was founded in 1996 and is based in the New York, New York with additional offices in United Kingdom, Japan, Hong Kong, Taiwan, India, Germany and United States. Goldman Sachs Private Equity Group operates as a subsidiary of Goldman Sachs Group, Merchant Banking Division
Okumus Fund Management, Ltd.
Okumus Fund Management, Ltd. is an employee owned hedge fund sponsor. The firm primarily provides its services to pooled investment vehicles. The firm invests in public equity across the globe. It also invests in fixed income markets. The firm employs fundamental analysis with a bottom-up approach to make its investments. It was formerly known as Wolf Fund Management Ltd. The firm obtains external research to make its investments. Okumus Fund Management, Ltd. is based in New York City.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Warburg Pincus LLC
Warburg Pincus LLC is a private equity and venture capital firm specializing in all stages of a company’s life cycle from founding startups, early-stage financings, growth equity investments, and developing companies to restructurings, recapitalizations, late stage, and management buyouts of mature businesses. The firm also invests in change in control leveraged buyout transactions, divisional spin-outs of non-core corporate assets, minority private investments in public companies, and special situations transactions with a focus on acquisition of undervalued companies and middle market companies. It typically invests energy; financial services; healthcare and life science; consumer; education services, software and systems; industrial and business services; technology, media and telecommunications; and real estate sectors. Within energy, it seeks to invest in oil and gas exploration and production, refining, upstream, midstream and oilfield services, power generation and transmission, alternative energy and renewables, mining and metals, machine learning, AI and innovative energy technologies. Within financial services, the firm primarily invests in specialty and consumer finance, private banking, payment and transaction processing companies, insurance companies, financial technology, exchanges, banks, depository institutions, and asset and wealth management. Within healthcare and life sciences, the firm seeks to invest in biopharmaceuticals, healthcare services, consumer and digital health, medical devices, diagnostics, biotechnology, and specialty pharmaceuticals. In medical devices, it focuses on investments in diabetes, interventional cardiology, interventional neurology, orthopedics, and urology/gynecology. Within industrial and business services, it seeks opportunities in aerospace &amp; defense, process industries, highly engineered components, maintenance, repair &amp; overhaul, aftermarket automotive, building products, packaging, food, food service equipment, distribution, property, facility services, testing, inspection, certification, sales services, repair and warranty services, corporate training, command, communication, control equipment, business process outsourcing, financial technology and services, human capital management, information services, analytics, marketing services, legal, risk and compliance services, risk management systems and services, specialty consulting and advisory services, supply chain and logistics services, and transaction processing. Within technology, media, and telecommunications, it typically invests in software, financial technology, business services, payments, technology-enabled services, cybersecurity, semiconductors and systems, information and internet. Within telecommunications, the firm invests in enabling technologies, enabling services, and service providers. Within real estate, the firm typically invests in homebuilding, retail, senior housing and assisted living facilities, lodging, self-storage development and real estate services, entity-level and asset-level investments and target distressed assets, non-performing loans, resort development, and hospitality. In software, the firm invests in industry-specific enterprise applications, information security, SaaS, computer and computer software stores, open source, and alternative business models, data center automation, and business intelligence, analytic applications, and decision support. In systems, the firm focuses on semiconductor devices for the china wireless market, programmable processors for audio, video, and data processing, mixed-signal, RF, and analog semiconductors, semiconductor-related software (embedded software, EDA Tools, and IP licensing), and systems and sub-systems driven by semiconductors (SoC, sensors, and optical components).  The firm seeks to invest between $20 million and $1000 million in companies with enterprise values between $100 million and $15100 million. It seeks to invest globally with a focus on North America, Africa, Latin America, Europe, Brazil, Germany, India, South East Asia, China, Vietnam, Turkey, Italy, Ireland, and Asia. The firm has an average investment period between five years and seven years. It typically invests as a lead investor in transactions and takes a board seat in its portfolio companies. It usually takes a minority or majority stake in its companies. Warburg Pincus LLC was founded in 1939 and is based in New York, New York with additional offices in Asia, Europe, and North America.</t>
  </si>
  <si>
    <r>
      <rPr>
        <sz val="8"/>
        <rFont val="Arial"/>
        <family val="2"/>
      </rPr>
      <t>Capital Research Global Investors (California (Primary); Los Angeles Area (Primary); United States and Canada (Primary); United States of America (Primary); West Coast (Primary));
Goldman Sachs Private Equity Group (New York (Primary); New York City Area (Primary); Northeast (Primary); United States and Canada (Primary); United States of America (Primary); Argentina; Asia / Pacific; Asia / Pacific Developed Markets; Asia / Pacific Emerging Markets; Buenos Aires; California; China ; Europe; European Developed Markets; Far East; France; Germany; Hong Kong ; Ile-de-France; India ; Indian Sub-Continent; Japan ; Karnataka; Latin America and Caribbean; San Francisco Area; South America; Taiwan ; Tokyo; United Kingdom; West Coast);
Okumus Fund Management, Ltd.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Warburg Pincus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Berlin; Brazil; California; China ; England; Europe; European Developed Markets; Far East; Germany; Greater London; Hessen; Hong Kong ; Houston Area; India ; Indian Sub-Continent; Japan ; Korea, South ; Latin America and Caribbean; Luxembourg; Maharashtra; Mauritius; Netherlands; New South Wales; Noord-Holland; San Francisco Area; São Paulo; Singapore ; South America; Southwest; Sub-Saharan Africa; Texas; United Kingdom; West Coast)</t>
    </r>
  </si>
  <si>
    <t>Urban&amp;Civic plc engages in the property development and investment activities in the United Kingdom. The company operates through Strategic Sites, Commercial, Catesby, and Other Land segments. Its strategic sites and land promotion portfolio include serviced and unserviced lands, consented homes and unconsented plots, and mixed-use housing development and promotion sites. The company also develops bespoke city center and commercial sites; and provides property management, administration, and project co-ordination and management services. It primarily serves housebuilding and commercial customers. The company was incorporated in 1994 and is headquartered in London, United Kingdom.</t>
  </si>
  <si>
    <t>Land Sub Dividers And Developers (Primary); Land Sub Dividers and Developers, except Cemetery (Primary); Real Estate (Primary); Real Estate (Primary); Real Estate Development (Primary); Real Estate Management and Development (Primary); Real Estate Management Services; Real Estate Operating Companies; Real Estate Operators And Lessors</t>
  </si>
  <si>
    <t>Wellcome Trust is a charitable institution that protects, preserves, and advances various aspects of the health and welfare of humankind and to advance and promote knowledge and education. It encourages and supports research into biosciences; discovery, invention, improvement, development and application of treatments, cures, diagnostics, and other medicinal agents; and methods and processes that relieve illness, disease, disability, or disorders of whatever nature in human beings or animal or plant life. The institution was founded in 1936 and is headquartered in London, United Kingdom.</t>
  </si>
  <si>
    <t>GI Manager L.P.
GI Manager L.P. is a private equity, data infrastructure and real estate investment firm specializing in management buyouts, platform investments and leveraged buildups, add-on acquisition, management turnarounds, growth capital, distressed market, divestitures or spinouts, and purchases of under-valued businesses or asset portfolios in middle market asset-based businesses and properties. The firm seeks to invest in healthcare, education services, software, Information Technology and business services, real estate services, residential real estate, commercial real estate, IT infrastructure and services, hospitality, leisure and retail, mission-critical technology and telecom services, logistics, media, energy, and financial services. It typically invests in companies based in North America and Western Europe. The firm seeks to make an initial equity investment of up to $1,500 million with a minimum of $5 million in companies with enterprise values between $250 million and $2000 million. It seeks to make control-oriented investments and prefers to have a majority stake in portfolio companies. Within real estate investments, it seeks to invest in North American markets and Europe and targets deal size between $25 million and $1 billion (single asset, portfolio, or platform). GI Manager L.P. was founded in 2001 and is based in San Francisco, California with additional offices in Greenwich, Connecticut; New York, New York; Chicago, Illinois; Scottsdale, Arizona and Dallas, Texas.
Investec Wealth &amp; Investment Limited
Investec Wealth &amp; Investment Limited is a privately owned investment manager. The firm primarily provides its services to charities, not-for-profit and institutional investors. It manages separate client- focused portfolios. The firm also manages mutual funds for its clients. It invests in the public equity and fixed income markets across the globe. The firm employs combination of fundamental and quantitative analysis to create its portfolio. It conducts in-house research to make its investments. The firm was formerly known as Rensburg Sheppards Investment Management Limited. Investec Wealth &amp; Investment Limited operates as a subsidiary of Investec Securities Proprietary Limited. The firm is based in London, United Kingdom with additional offices in Sheffield, United Kingdom; Sandton, South Africa; Surrey, United Kingdom; Greater Manchester, United Kingdom; London, United Kingdom; Merseyside, United Kingdom; West Yorkshire, United Kingdom; Guildford, United Kingdom; Glasgow, United Kingdom; Exeter, United Kingdom; Edinburgh, United Kingdom; Gloucestershire, United Kingdom; Bournemouth, United Kingdom; Birmingham, United Kingdom; Belfast, United Kingdom and Bath, United Kingdom.
J O Hambro Capital Management Limited
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t>
  </si>
  <si>
    <r>
      <rPr>
        <sz val="8"/>
        <rFont val="Arial"/>
        <family val="2"/>
      </rPr>
      <t xml:space="preserve">GI Manager L.P. (California (Primary);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Arizona; Chicago Area; Connecticut; Dallas Area; Great Lakes; Illinois; New York; New York City Area; Northeast; Phoenix Area; Southwest; Stamford Area; Texas);
Investec Wealth &amp; Investment Limited (England (Primary); Europe (Primary); European Developed Markets (Primary); Greater London (Primary); United Kingdom (Primary); Africa / Middle East; Gauteng; Gloucestershire; Greater Manchester; Merseyside; South Africa; Sub-Saharan Africa; Surrey; West Yorkshire);
J O Hambro Capital Management Limited (England (Primary); Europe (Primary); European Developed Markets (Primary); Greater London (Primary); United Kingdom (Primary))</t>
    </r>
  </si>
  <si>
    <t>Kyckr Limited provides data and technology solutions in Australia and Ireland. The company provides structured profiles, and original registry documents and filings; Company Watch that automates the detection of material changes to company data without manual intervention; Registry Portal, which offers authoritative company information and registry filings; and UBO Verify for identifying beneficial owners and the ownership structure. It also provides solutions for onboarding workflow; entity verification solutions; and Data Cleanse solution, which automates the cleansing of outdated customer records. Kyckr Limited was incorporated in 2015 and is based in Sydney, Australia.</t>
  </si>
  <si>
    <t>Provision of Corporate Registry Data: 2.6 (100.0%)</t>
  </si>
  <si>
    <t>Ireland: 2.6 (100.0%)</t>
  </si>
  <si>
    <t>Front Yard is an industry leader in providing quality, affordable rental homes to America’s families. 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t>
  </si>
  <si>
    <t>Saint Croix Area (Primary); U.S. Virgin Islands (Primary); United States and Canada (Primary); United States of America (Primary); US Territories and Possessions (Primary)</t>
  </si>
  <si>
    <t>Ares Management Corporation (NYSE:ARES)
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
Pretium Partners, LLC
Pretium Partners, LLC is a real estate investment firm specializing in single-family rental real estate, loans, and securitized debt. The firm makes the purchase of non-performing residential whole loans and re-performing loans and the execution of various loss mitigation strategies. It seeks to invest in the housing sector and mortgage finance markets. The firm targets investments in the United States. Pretium Partners, LLC was founded in 2012 and is based in New York, New York.</t>
  </si>
  <si>
    <r>
      <rPr>
        <sz val="8"/>
        <rFont val="Arial"/>
        <family val="2"/>
      </rPr>
      <t xml:space="preserve">Ares Management Corporation (NYSE:ARES) (California (Primary); Los Angeles Area (Primary); United States and Canada (Primary); United States of America (Primary); West Coast (Primary); Dallas Area; Europe; European Developed Markets; </t>
    </r>
    <r>
      <rPr>
        <sz val="8"/>
        <color indexed="17"/>
        <rFont val="Arial"/>
        <family val="2"/>
      </rPr>
      <t>Great Lakes</t>
    </r>
    <r>
      <rPr>
        <sz val="8"/>
        <rFont val="Arial"/>
        <family val="2"/>
      </rPr>
      <t xml:space="preserve">; </t>
    </r>
    <r>
      <rPr>
        <sz val="8"/>
        <color indexed="17"/>
        <rFont val="Arial"/>
        <family val="2"/>
      </rPr>
      <t>Illinois</t>
    </r>
    <r>
      <rPr>
        <sz val="8"/>
        <rFont val="Arial"/>
        <family val="2"/>
      </rPr>
      <t xml:space="preserve">; New York; New York City Area; Northeast; Southwest; Texas;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Pretium Partners, LLC (New York (Primary); New York City Area (Primary); Northeast (Primary); United States and Canada (Primary); United States of America (Primary))</t>
    </r>
  </si>
  <si>
    <t>Ares Management Corporation (NYSE:ARES) (13,659.2)</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</si>
  <si>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Pentwater Capital Management LP
Pentwater Capital Management LP is an employee owned hedge fund sponsor. The firm primarily provides its services to pooled investment vehicles. It also caters to corporations. The firm manages separate client-focused equity and fixed income portfolios. It also manages hedge funds for its clients. The firm invests in the public equity, fixed income, and hedging markets across the globe. It invests in both public and private debt securities along with bank debt participations. The firm’s derivatives investments comprise of options and credit derivatives. It employs merger arbitrage, long/short, and event-driven strategies to make its investments. The firm employs a combination of quantitative and fundamental analysis to make its investments. Pentwater Capital Management LP was founded in 2007 and is based in Naples, Florida with an additional offices in Chicago, Illinois; Minneapolis, Minnesota; London, United Kingdom.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</si>
  <si>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Deer Park Road Management Company, LP (Colorado (Primary); Mountain (Primary); United States and Canada (Primary); United States of America (Primary));
Pentwater Capital Management LP (Florida (Primary); Fort Myers Area (Primary); Southeast (Primary); United States and Canada (Primary); United States of America (Primary); England; Europe; European Developed Markets; Great Lakes; Greater London; Illinois; Minneapolis Area; Minnesota; New York; New York City Area; Northeast; Palatine Area;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</si>
  <si>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 As of October 18, 2022, Ping Identity Holding Corp. was taken private.</t>
  </si>
  <si>
    <t>Security Software &amp; Services: 308.3 (100.0%)</t>
  </si>
  <si>
    <t>United States: 228.7 (74.2%);
International: 79.7 (25.8%)</t>
  </si>
  <si>
    <t>Information Technology (Primary); Security Software (Primary); Software (Primary); Software and Services (Primary); Systems Software (Primary); Information Technology (IT) Consulting; IT Consulting and Other Services; IT Services</t>
  </si>
  <si>
    <t>Colorado (Primary); Denver Area (Primary); Mountain (Primary); United States and Canada (Primary); United States of America (Primary)</t>
  </si>
  <si>
    <t>Senvest Management, LLC
Senvest Management, LLC is an employee owned hedge fund sponsor. The firm primarily provides its services to pooled investment vehicles. It also caters to corporations. The firm also manages separate client-focused portfolios. It invests in the public equity markets. The firm primarily invests in value stocks of companies. It employs fundamental, charting, cyclical, and quantitative analysis to make its investments. Senvest Management, LLC was founded on April 1, 1997 and is based in New York, New York with an additional offices in Montreal, Canada and Los Angeles, California.
Vista Equity Partners Management, LLC
Vista Equity Partners Management, LLC is a private equity and venture capital firm specializing in investments in middle and large market management and leveraged buyouts, growth and acquisition financings, recapitalizations, restructurings, spinouts, divestitures, special situations, and going private transactions. The firm seeks to invest in Agriculture, application development, automotive, collaboration, data &amp; analytics, education, energy, enterprise resource planning, financial services, government, healthcare, hospitality, HR &amp; recruiting, insurance, IT operations, legal, risk &amp; compliance, media, publishing &amp; advertising, non-profit, real estate, retail, sales &amp; marketing, security, sports, entertainment &amp; recreation, telecom, transportation. It also seeks to invest in technology-enabled companies which have a proven and defensible technology that can be leveraged to build new products, solutions, and services; mature companies in which opportunities exist to create value through embracing and leveraging technology; and new or existing companies which have developed proprietary technologies that address specific niche markets. It seeks to invest in North America and Europe. The firm typically invests between $5 million to $1 billion equity investment, between $20 million to $500 million sales Value, and between $25 million and $10 billion enterprise values. It seeks to acquire a majority stake in the portfolio companies. Vista Equity Partners Management, LLC was founded in 2000 and is based in Austin, Texas with additional offices in New York,New York; Hong Kong, Hong Kong, Chicago, Illinois; San Francisco, California; Oakland, California.</t>
  </si>
  <si>
    <t>Senvest Management, LLC (New York (Primary); New York City Area (Primary); Northeast (Primary); United States and Canada (Primary); United States of America (Primary); California; Canada; Los Angeles Area; Quebec; West Coast);
Vista Equity Partners Management, LLC (Austin Area (Primary); Southwest (Primary); Texas (Primary); United States and Canada (Primary); United States of America (Primary); Asia / Pacific; Asia / Pacific Developed Markets; California; Chicago Area; Great Lakes; Hong Kong ; Illinois; New York; New York City Area; Northeast; Oakland Area; San Francisco Area; West Coast)</t>
  </si>
  <si>
    <t>Orca Gold Inc. in the acquisition and exploration of mineral properties in Africa. It primarily explores for gold. The company principally owns a 70% interest in Block 14 Gold located in the Republic of Sudan. Orca Gold Inc. was incorporated in 1987 and is headquartered in Vancouver, Canada. As of May 19, 2022, Orca Gold Inc. operates as a subsidiary of Perseus Mining Limited.</t>
  </si>
  <si>
    <t>Lorito Holdings S.à R.L.
Lorito Holdings S.à R.L. is is a principal investment firm based in Luxembourg.
Zebra Holdings And Investments S.à R.L.
Zebra Holdings and Investments S.à.r.l. is an investment firm specializing in private placements. Zebra Holdings and Investments S.à.r.l. was founded in 2011 and is based in Luxembourg.</t>
  </si>
  <si>
    <t>Lorito Holdings S.à R.L. (Europe (Primary); European Developed Markets (Primary); Luxembourg (Primary));
Zebra Holdings And Investments S.à R.L. (Europe (Primary); European Developed Markets (Primary); Luxembourg (Primary))</t>
  </si>
  <si>
    <t>MyDeal.com.au Limited operates an online retail marketplace in Australia. The company offers furniture, such as bedroom, dining, living room, outdoor, entry and hallway, office, and replica furniture, as well as mattresses; and home and garden products, including bed and bath products, storage and organization, outdoor living products, home decors, animal and pet products, kitchenware, tableware, gardening products, bathroom products, pool and spa products, barware, lights, luggage and travel, cookware, garage products, kitchen fixtures, garden sheds, bakeware, and laundry and cleaning products. It also provides appliances, such as kitchen appliances, heaters, coffee makers, range hoods, clothes dryers, hot water systems, air conditioners, air treatment products, ovens, fridges and freezers, fans, vacuum cleaners, cooktops, ironing appliances, washing machines, and dishwashers; and electronics, including phones, mobile phone accessories, tablets and iPads, audio and sound systems, computers, security systems, photography and videography products, gaming products, network and storage systems, printers and scanners, batteries and power supplies, gadgets, televisions and projectors, cables and adapters, and GPS and navigation products. In addition, it offers baby and kids products, rugs, toys and games, sports and outdoor products, tools and equipment, health and beauty products, books and media products, and arts and entertainment products. The company was founded in 2011 and is based in Melbourne, Australia. As of September 14, 2022, MyDeal.com.au Limited operates as a subsidiary of Woolworths Group Limited.</t>
  </si>
  <si>
    <t>Marketplace: 21.4 (47.6%);
In-Stock: 23.6 (52.4%)</t>
  </si>
  <si>
    <t>Australia: 45.1 (100.0%)</t>
  </si>
  <si>
    <t>Consumer Discretionary (Primary); Internet and Direct Marketing Retail (Primary); Internet and Direct Marketing Retail (Primary); Online Appliance Retail (Primary); Online Beauty Care Product Retail (Primary); Online Book Retail (Primary); Online Building Product and Home Supply Retail (Primary); Online Consumer Electronics Retail (Primary); Online Healthcare and Medical Supply Retail (Primary); Online Hobbies, Games and Toy Retail (Primary); Online Home Furnishing Retail (Primary); Online Household Product Retail (Primary); Online Housewares Retail (Primary); Online Lawn and Garden Supply Retail (Primary); Online Leisure Equipment Retail (Primary); Online Linen and Bedding Accessories Retail (Primary); Online Office Furnishings and Equipment Retail (Primary); Online Personal Care Product Retail (Primary); Online Specialty Retail (Primary); Online Sporting and Recreational Good Retail (Primary); Retailing (Primary)</t>
  </si>
  <si>
    <t>Woolworths Group Limited operates retail stores. It operates through Australian Food, Australian B2B, New Zealand Food, BIG W, and Other segments. The Australian Food segment procures and resells food and related products, and provides services to customers in Australia. It operates 1,087 Woolworths supermarkets and Metro Food stores.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This segment operates 190 countdown supermarkets. The BIG W segment procures and resells discount general merchandise products to customers in Australia. This segment operates 176 BIG W stores. Woolworths Group Limited also engages in the wholesale operation. The company was formerly known as Woolworths Limited and changed its name to Woolworths Group Limited in December 2017. Woolworths Group Limited was incorporated in 1924 and is based in Bella Vista, Australia.</t>
  </si>
  <si>
    <t>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t>
  </si>
  <si>
    <t>Book Publishing (Primary); Communication Services (Primary); Media (Primary); Media and Entertainment (Primary); Printed Media Publishing (Primary); Published Electronic Materials (Primary); Publishing (Primary); Technical Manual Publishing (Primary); Data Processing and Outsourced Services; Information Technology; IT Consulting and Other Services; IT Services; Software and Services</t>
  </si>
  <si>
    <t>InfoPro Digital Group B.V. is based in Schiphol, the Netherlands.</t>
  </si>
  <si>
    <t>AXA Investment Managers UK Ltd.
AXA Investment Managers UK Ltd  provides its services to individuals and institutional clients including corporations, financial institutions, foundations, and pension funds. It manages separate client-focused equity and fixed income portfolios. The firm also manages mutual funds for its clients. It invests in the public equity, fixed income and alternative investments markets of the United Kingdom. The firm employs a fundamental analysis with a bottom-up stock picking approach to create its equity portfolio. It invests in the private equity, real estate and venture capital funds to create its alternative investment portfolios. AXA Investment Managers UK Ltd. is based in London, United Kingdom. AXA Investment Managers UK Ltd. operates as a subsidiary of AXA Framlington Group Ltd.
CriSeren Investments
CriSeren Investments is a family owned private equity firm specializing in established growing businesses investments. The firm makes equity investments between £100,000 ($0.13 million) to £1,000,000 ($1.3 million). The firm makes minority investments in both quoted and private businesses. CriSeren Investments is based in Penarth, the United Kingdom.
Stancroft Trust Ltd.
Stancroft Trust Ltd. operates as a holding, patent owners, and trusts or estates company. It offers stocks and securities underwriting services. It was incorporated in 1947 and is headquartered in London, United Kingdom.</t>
  </si>
  <si>
    <t>AXA Investment Managers UK Ltd. (England (Primary); Europe (Primary); European Developed Markets (Primary); Greater London (Primary); United Kingdom (Primary));
CriSeren Investments (Europe (Primary); European Developed Markets (Primary); United Kingdom (Primary));
Haynes International Motor Museum (England (Primary); Europe (Primary); European Developed Markets (Primary); Somerset (Primary); United Kingdom (Primary));
Stancroft Trust Ltd. (England (Primary); Europe (Primary); European Developed Markets (Primary); Greater London (Primary); United Kingdom (Primary))</t>
  </si>
  <si>
    <t>MMA Capital Holdings, Inc. focuses on infrastructure-related investments. It focuses on debt associated with renewable energy, bond, and real estate investments. The company was formerly known as MMA Capital Management, LLC and changed its name to MMA Capital Holdings, Inc. in January 2019. MMA Capital Holdings, Inc. was founded in 1996 and is headquartered in Baltimore, Maryland. As of August 13, 2021, MMA Capital Holdings, Inc. was taken private.</t>
  </si>
  <si>
    <t>Banks (Primary); Financials (Primary); Thrifts and Mortgage Finance (Primary); Thrifts and Mortgage Finance (Primary); Asset Management and Custody Banks; Capital Markets; Diversified Financials</t>
  </si>
  <si>
    <t>Fundamental Advisors, LP is the private equity arm of Fundamental Advisors Holdings L.P. specializing in distressed debt, assets or securities and special situations in the municipal market and public purpose assets. The firm seeks to invest in affordable housing focuses on student housing, senior care with the focuses on healthcare, energy, industrial, municipal bonds and infrastructure with focuses on alternative Energy, transportation, hospitality with the focuses on urban renewal, and tribal gaming. Fundamental Advisors, LP was founded in 2007 and is based in New York, New York.</t>
  </si>
  <si>
    <t>South Carolina; Denver, Colorado; Miami, Florida; and Washington, D.C. It has international offices in Abu Dhabi, United Arab Emirates; Mexico City, Mexico; and London, United Kingdom.</t>
  </si>
  <si>
    <t>El Paso Area (Primary);
Southwest (Primary);
Texas (Primary);
United States and Canada (Primary);
United States of America (Primary)</t>
  </si>
  <si>
    <t>Brewin Dolphin Holdings PLC, together with its subsidiaries, provides wealth management services in the United Kingdom, the Channel Islands, and the Republic of Ireland. It also offers discretionary investment management, advisory investment management, Brewin portfolio services, model portfolio service, managed portfolio, investment fund management, execution, and financial planning and investment management services, as well as expert witness report services. The company was founded in 1762 and is headquartered in London, the United Kingdom. As of September 27, 2022, Brewin Dolphin Holdings PLC operates as a subsidiary of Royal Bank of Canada.</t>
  </si>
  <si>
    <t>Wealth Management: 546.1 (100.0%)</t>
  </si>
  <si>
    <t>United Kingdom (UK) and Channel Islands (CI): 504.2 (92.3%);
Republic of Ireland (ROI): 41.9 (7.7%)</t>
  </si>
  <si>
    <t>Asset Management and Custody Banks (Primary); Capital Markets (Primary); Diversified Financials (Primary); Financials (Primary); Investment Advice (Primary)</t>
  </si>
  <si>
    <t>England (Primary); Europe (Primary); European Developed Markets (Primary); Greater London (Primary); United Kingdom (Primary); Tyne and Wear</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</si>
  <si>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</si>
  <si>
    <r>
      <rPr>
        <sz val="8"/>
        <rFont val="Arial"/>
        <family val="2"/>
      </rPr>
      <t xml:space="preserve">Canada (Primary);
Ontario (Primary);
United States and Canada (Primary);
</t>
    </r>
    <r>
      <rPr>
        <sz val="8"/>
        <color indexed="17"/>
        <rFont val="Arial"/>
        <family val="2"/>
      </rPr>
      <t>Alberta</t>
    </r>
    <r>
      <rPr>
        <sz val="8"/>
        <rFont val="Arial"/>
        <family val="2"/>
      </rPr>
      <t xml:space="preserve">;
Asia / Pacific;
Asia / Pacific Developed Markets;
Australia ;
Brazil;
California;
</t>
    </r>
    <r>
      <rPr>
        <sz val="8"/>
        <color indexed="17"/>
        <rFont val="Arial"/>
        <family val="2"/>
      </rPr>
      <t>Canada</t>
    </r>
    <r>
      <rPr>
        <sz val="8"/>
        <rFont val="Arial"/>
        <family val="2"/>
      </rPr>
      <t xml:space="preserve">;
Japan ;
Latin America and Caribbean;
Los Angeles Area;
</t>
    </r>
    <r>
      <rPr>
        <sz val="8"/>
        <color indexed="17"/>
        <rFont val="Arial"/>
        <family val="2"/>
      </rPr>
      <t>Manitoba</t>
    </r>
    <r>
      <rPr>
        <sz val="8"/>
        <rFont val="Arial"/>
        <family val="2"/>
      </rPr>
      <t xml:space="preserve">;
New South Wales;
</t>
    </r>
    <r>
      <rPr>
        <sz val="8"/>
        <color indexed="17"/>
        <rFont val="Arial"/>
        <family val="2"/>
      </rPr>
      <t>Ontario</t>
    </r>
    <r>
      <rPr>
        <sz val="8"/>
        <rFont val="Arial"/>
        <family val="2"/>
      </rPr>
      <t xml:space="preserve">;
Quebec;
São Paulo;
</t>
    </r>
    <r>
      <rPr>
        <sz val="8"/>
        <color indexed="17"/>
        <rFont val="Arial"/>
        <family val="2"/>
      </rPr>
      <t>Saskatchewan</t>
    </r>
    <r>
      <rPr>
        <sz val="8"/>
        <rFont val="Arial"/>
        <family val="2"/>
      </rPr>
      <t xml:space="preserve">;
South America;
Tokyo;
</t>
    </r>
    <r>
      <rPr>
        <sz val="8"/>
        <color indexed="17"/>
        <rFont val="Arial"/>
        <family val="2"/>
      </rPr>
      <t>United States and Canada</t>
    </r>
    <r>
      <rPr>
        <sz val="8"/>
        <rFont val="Arial"/>
        <family val="2"/>
      </rPr>
      <t>;
United States of America;
West Coast</t>
    </r>
  </si>
  <si>
    <t>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As of December 13, 2021, 24Storage AB (publ) operates as a subsidiary of Nuveen Asset Management Europe S.à r.l.</t>
  </si>
  <si>
    <t>Self Storage-Operations: 11.4 (100.0%)</t>
  </si>
  <si>
    <t>Sweden: 11.4 (100.0%)</t>
  </si>
  <si>
    <t>Commercial and Professional Services (Primary); Commercial Services and Supplies (Primary); Diversified Support Services (Primary); Industrials (Primary); Personal Storage Services (Primary); Public Warehousing and Storage (Primary); Warehousing and Storage (Primary)</t>
  </si>
  <si>
    <t xml:space="preserve">Nuveen Asset Management Europe S.à r.l. operates as a subsidiary of Nuveen Europe Holdings Limited.
</t>
  </si>
  <si>
    <t>Adrigo Asset Management AB
Adrigo Asset Management AB is an employee owned hedge fund sponsor. The firm invests in public equity markets of the Nordic countries. It employs fundamental analysis to make its investments. Adrigo Asset Management AB is based in Stockholm, Sweden. As of May 6, 2020, Adrigo Asset Management AB operates as a subsidiary of East Capital Holding AB.
Adrigo Small &amp; Midcap L/S
Adrigo Small &amp; Midcap L/S is headquartered in Stockholm, Sweden.
Assindia AB
Assindia AB was incorporated in 1974 and is based in Gothenburg, Sweden.
HajskÄRet Invest AB
Hajskäret Invest AB is based in Stockholm, Sweden.
HG Kapital AB
HG Kapital AB is based in Gothenburg, Sweden.
Inbox Capital AB
Inbox Capital AB is a venture capital firm specializing in growth equity. It also prefers to invest in fintech and tech companies based in Nordic. The firm is based in Stockholm, Sweden.
Ivar Kjellberg Aktiebolag
Ivar Kjellberg Aktiebolag operates as a holding, patent owners, and trusts or estates company. It offers activities of head offices. The company was incorporated in 1987 and is based in G?Teborg, Sweden.
Lovén &amp; Helgesson Invest AB
Lovén &amp; Helgesson Invest AB is based in Stockholm, Sweden.
Michael Fogelberg Kapital AB
Michael Fogelberg Kapital AB was founded in 2012 and is based in Stockholm, Sweden.
Neudi &amp; Co. AB
Neudi &amp; Co. AB operates as an industrial investment holding company and is part of Ernströmgruppen AB. The firm invests in both mature stage as well as earlier stage companies. It seeks to play an active role in the business of its portfolio company, although it does not seek a majority ownership position. Neudi &amp; Co. AB, previously known as Ernström Kapitalpartner AB, is based in Gothenburg, Sweden.
Realm AB
Realm AB is based in Stockholm, Sweden.
Swedia HighP
Swedia HighP is a venture capital firm specializing in growth capital investments. It seeks to invest in the high performance sector. Swedia HighP was founded in 2011 and is based in Sweden.
Ulf Och Bo EklÖF Invest Aktiebolag
Ulf Och Bo EklÖF Invest Aktiebolag is a principal investment firm and is based in Sweden.</t>
  </si>
  <si>
    <t>Adrigo Asset Management AB (Europe (Primary); European Developed Markets (Primary); Sweden (Primary));
Adrigo Small &amp; Midcap L/S (Europe (Primary); European Developed Markets (Primary); Sweden (Primary));
Assindia AB (Europe (Primary); European Developed Markets (Primary); Sweden (Primary); Västra Götaland County (Primary));
HajskÄRet Invest AB (Europe (Primary); European Developed Markets (Primary); Stockholm County (Primary); Sweden (Primary));
HG Kapital AB (Europe (Primary); European Developed Markets (Primary); Sweden (Primary); Västra Götaland County (Primary));
Inbox Capital AB (Europe (Primary); European Developed Markets (Primary); Sweden (Primary));
Ivar Kjellberg Aktiebolag (Europe (Primary); European Developed Markets (Primary); Sweden (Primary));
Lovén &amp; Helgesson Invest AB (Europe (Primary); European Developed Markets (Primary); Stockholm County (Primary); Sweden (Primary));
Michael Fogelberg Kapital AB (Europe (Primary); European Developed Markets (Primary); Stockholm County (Primary); Sweden (Primary));
Neudi &amp; Co. AB (Europe (Primary); European Developed Markets (Primary); Sweden (Primary));
Per Josefsson Invest AB (Europe (Primary); European Developed Markets (Primary); Stockholm County (Primary); Sweden (Primary));
Realm AB (Europe (Primary); European Developed Markets (Primary); Stockholm County (Primary); Sweden (Primary));
Swedia HighP (Europe (Primary); European Developed Markets (Primary); Stockholm County (Primary); Sweden (Primary));
Ulf Och Bo EklÖF Invest Aktiebolag (Europe (Primary); European Developed Markets (Primary); Östergötland County (Primary); Sweden (Primary))</t>
  </si>
  <si>
    <t>GT Gold Corp. primarily engages in the acquisition, exploration, and development of mineral properties in Canada. The company explores for gold, silver, and copper. Its flagship property is the Tatogga property, which covers an area of approximately 47,500.29 hectares located in the northwestern British Columbia. The company was incorporated in 2013 and is headquartered in Vancouver, Canada. As of May 17, 2021, GT Gold Corp. operates as a subsidiary of Newmont Corporation.</t>
  </si>
  <si>
    <t>Gold (Primary); Gold Ores (Primary); Materials (Primary); Materials (Primary); Metals and Mining (Primary); Copper; Copper Ores; Silver; Silver Ores</t>
  </si>
  <si>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</si>
  <si>
    <r>
      <rPr>
        <sz val="8"/>
        <rFont val="Arial"/>
        <family val="2"/>
      </rPr>
      <t xml:space="preserve">Colorado (Primary);
</t>
    </r>
    <r>
      <rPr>
        <sz val="8"/>
        <color indexed="17"/>
        <rFont val="Arial"/>
        <family val="2"/>
      </rPr>
      <t>Colorado (Primary)</t>
    </r>
    <r>
      <rPr>
        <sz val="8"/>
        <rFont val="Arial"/>
        <family val="2"/>
      </rPr>
      <t xml:space="preserve">;
Denver Area (Primary);
</t>
    </r>
    <r>
      <rPr>
        <sz val="8"/>
        <color indexed="17"/>
        <rFont val="Arial"/>
        <family val="2"/>
      </rPr>
      <t>Denver Area (Primary)</t>
    </r>
    <r>
      <rPr>
        <sz val="8"/>
        <rFont val="Arial"/>
        <family val="2"/>
      </rPr>
      <t xml:space="preserve">;
Mountain (Primary);
</t>
    </r>
    <r>
      <rPr>
        <sz val="8"/>
        <color indexed="17"/>
        <rFont val="Arial"/>
        <family val="2"/>
      </rPr>
      <t>Mountain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Australia ;
British Columbia;
Canada;
Delaware;
Midatlantic;
Western Australia</t>
    </r>
  </si>
  <si>
    <t>K2 &amp; Associates Investment Management Inc.
K2 &amp; Associates Investment Management Inc. is a privately owned hedge fund sponsor. The firm invests in the public equity markets. K2 &amp; Associates Investment Management Inc. was founded in 1998 and is based in Toronto, Canada.
Muddy Waters, LLC
Muddy Waters, LLC is an investment research firm. It is an online research publication that produces due diligence-based reports on publicly traded securities. The firm offers business fraud reports focusing on issuers that have massively overstated their revenues; accounting fraud reports covering real businesses that boost profits through fraud; and fundamental problems  reports discussing opaque businesses that have serious fundamental problems that the market does not yet perceive. Muddy Waters, LLC is based in San Francisco, California.</t>
  </si>
  <si>
    <t>K2 &amp; Associates Investment Management Inc. (Canada (Primary); Ontario (Primary); United States and Canada (Primary));
Muddy Waters, LLC (California (Primary); San Francisco Area (Primary); United States and Canada (Primary); United States of America (Primary); West Coast (Primary))</t>
  </si>
  <si>
    <t>Column National Association provides various financial products and services for small to medium businesses, agricultural operators, business professionals, and individuals in Butte County. It offers personal, heritage, and business checking accounts; business interest checking accounts; personal and business money market accounts; personal, youth, and business savings products; health savings accounts; individual retirement accounts; and certificates of deposit. The company also provides auto, home mortgage, personal, commercial, commercial/agricultural real estate, and construction loans; home equity lines of credit; and agricultural production loans and lines of credit. In addition, it offers ATM, debit, and credit cards; and bill pay, automated clearing house origination, remote deposit capture, and online banking services. The company was formerly known as Northern California National Bank and changed its name to Column National Association in August 2021. Column National Association was founded in 2006 and is based in Chico, California.</t>
  </si>
  <si>
    <t>California (Primary); Marysville Area (Primary); United States and Canada (Primary); United States of America (Primary); West Coast (Primary)</t>
  </si>
  <si>
    <t>MyoKardia, Inc., a clinical stage biopharmaceutical company, discovers, develops, and sells targeted therapies for the treatment of serious cardiovascular diseases. The company was incorporated in 2012 and is based in Brisbane, California. As of November 16, 2020, MyoKardia, Inc. operates as a subsidiary of Bristol-Myers Squibb Company.</t>
  </si>
  <si>
    <t>Cardiovascular Drugs (Primary); Health Care (Primary); Pharmaceutical Products (Primary); Pharmaceuticals (Primary); Pharmaceuticals (Primary); Pharmaceuticals, Biotechnology and Life Sciences (Primary); Biotechnology; Biotechnology</t>
  </si>
  <si>
    <t>Third Rock Ventures, LLC is a venture capital firm specializing in start up and early stage investments. The firm primarily invests in life sciences, disruptive science, and healthcare companies with a focus on biotechnology, medical technology, medicine, information technology and data, drugs, devices and diagnostics, therapeutics, oncology research, and medical devices. It also focuses on cardiovascular medical devices companies. It prefers to invest in the Boston area. It seeks to make an initial investment of up to $35 million. The firm prefers to lead investing rounds in its portfolio companies and can also collaborate with larger pharmaceutical and biotechnology companies. It seeks an active involvement in its portfolio companies and may initially serve in key management roles. Third Rock Ventures, LLC was founded in 2007 and is based in Boston, Massachusetts with additional offices in San Francisco, California.</t>
  </si>
  <si>
    <t>Boston Area (Primary);
Massachusetts (Primary);
Northeast (Primary);
United States and Canada (Primary);
United States of America (Primary);
California;
San Francisco Area;
West Coast</t>
  </si>
  <si>
    <t>As of January 27, 2021, Altice Europe N.V. was acquired by New Altice Europe B.V.. Altice Europe N.V. is based in Woerden, the Netherlands.</t>
  </si>
  <si>
    <t>Alternative Carriers (Primary); Broadband Telecommunications Services (Primary); Communication Services (Primary); Digital Telecommunications Services (Primary); Diversified Telecommunication Services (Primary); Telecommunication Services (Primary)</t>
  </si>
  <si>
    <t>Europe (Primary); European Developed Markets (Primary); Netherlands (Primary); Utrecht (Primary); Luxembourg</t>
  </si>
  <si>
    <t>Next Private B.V. operates as an investment vehicle. The company is based in Woerden, the Netherlands. The company operates as a subsidiary of Next Alt S.a.r.l.</t>
  </si>
  <si>
    <t>Lucerne Capital Management, LP
Lucerne Capital Management, LP. is an employee owned hedge fund sponsor. The firm primarily provides its services to pooled investment vehicles. It also manages accounts for investment companies. The firm manages equity portfolios for its clients. It invests in the equity markets across the globe, with a particular focus on European markets. The firm typically invests in value and growth stocks of small-cap, mid-cap, and large-cap companies to make equity investments. It employs a fundamental analysis with a bottom-up stock picking approach to make investments. The firm employs a long/short international equity strategy as a hedging technique. It conducts in-house research to make investment decisions. Lucerne Capital Management, LP. was founded in 2000 and is based in Greenwich, Connecticut with an additional offices in Harrison, New York, Amsterdam, Netherlands.
Next Alt S.à R.L.
Next Alt S.a.r.l. provides cable television and telecommunications services in Luxembourg. The company was incorporated in 2015 and is based in Luxembourg, Luxembourg.
Sessa Capital IM, L.P.
Sessa Capital IM, L.P. is an employee owned hedge fund sponsor. The firm provides its services to private pooled investment vehicle. It launches and manages hedge funds. It invests in the public equity markets. The firm utilizes a value and special situation investment approach. The firm obtains in-house research to make its investments. Sessa Capital IM, L.P. was founded in 2007 and is based in New York City.</t>
  </si>
  <si>
    <t>Lucerne Capital Management, LP (Connecticut (Primary); Northeast (Primary); Stamford Area (Primary); United States and Canada (Primary); United States of America (Primary); Europe; European Developed Markets; Netherlands; New York; Noord-Holland; Westchester Area);
Next Alt S.à R.L. (Europe (Primary); European Developed Markets (Primary); Luxembourg (Primary));
Sessa Capital IM, L.P. (New York (Primary); New York City Area (Primary); Northeast (Primary); United States and Canada (Primary); United States of America (Primary))</t>
  </si>
  <si>
    <t>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t>
  </si>
  <si>
    <t>International Petroleum Corporation explores for, develops, and produces oil and gas. The company holds a portfolio of oil and gas assets in Canada, Malaysia, and France. International Petroleum Corporation was incorporated in 2017 and is headquartered in Vancouver, Canada.</t>
  </si>
  <si>
    <t>GMT Capital Corp. is an employee owned hedge fund sponsor. The firm primarily provides its services to pooled investment vehicles. It also caters to corporations. It invests primarily in equity markets across the globe. The firm uses fundamental analysis to construct its portfolio. GMT Capital Corp. was founded in 1993 and is based in Atlanta, Georgia with additional offices in London, New York, Hong Kong.</t>
  </si>
  <si>
    <t>Atlanta Area (Primary);
Georgia (Primary);
Southeast (Primary);
United States and Canada (Primary);
United States of America (Primary);
Aberdeenshire;
Asia / Pacific;
Asia / Pacific Developed Markets;
England;
Europe;
European Developed Markets;
Greater London;
Hong Kong ;
New York;
New York City Area;
Northeast;
Scotland;
United Kingdom</t>
  </si>
  <si>
    <t>LifeAssays AB (publ), a diagnostic company, provides point-of-care diagnostic testing services for veterinarians, community health centers, and primary physicians in Sweden. The company offers Equine Haptoglobin test for horses; canine C-reactive protein test, a general inflammatory marker for dogs; Feline Serum Amyloid A test for cats; Feline Haptoglobin test, an inflammatory marker for cats; and LifeAssays VetReader system, a solution for point-of-care analysis utilizing the magnetic immunoassay technique. It also provides VetReader accessories, including thermal printers and lab vortex mixers. The company was founded in 2000 and is headquartered in Lund, Sweden. As per the transaction announced on January 25, 2021, LifeAssays AB (publ) operates as a subsidiary of AegirBio AB (publ).</t>
  </si>
  <si>
    <t>Health Care (Primary); Health Care Equipment and Services (Primary); Health Care Providers and Services (Primary); Health Care Services (Primary); Medical Laboratory Services (Primary); Health Care Equipment; Health Care Equipment and Supplies; Medical Testing, Analyzing, and Diagnostic Equipment; Veterinary Equipment</t>
  </si>
  <si>
    <t>Europe (Primary); European Developed Markets (Primary); Skåne County (Primary); Sweden (Primary)</t>
  </si>
  <si>
    <t>AegirBio AB (publ), a diagnostic company, develops and commercializes tests for monitoring and optimizing the dosage of biological drugs Sweden and Asia. The company focuses on the neurology, cancer, and autoimmune diseases therapeutic areas. It offers moNATor, a first dose-monitoring laboratory test to test multiple sclerosis for healthcare professionals and patients; and Viraspec, a COVID-19 saliva test kit. AegirBio AB (publ) was incorporated in 2019 and is headquartered in Lund, Sweden.</t>
  </si>
  <si>
    <t>Europe (Primary);
European Developed Markets (Primary);
Skåne County (Primary);
Sweden (Primary)</t>
  </si>
  <si>
    <t>Beijing St Grand Asset Management Co. Ltd. is a principal investment firm founded in 2014 and is based in Beijing, China.</t>
  </si>
  <si>
    <t>Volaris Group Inc. designs and develops software for different industrial applications. It caters to agri-food, asset management and logistics, benefits administration, cultural collections management, library management, insurance, marine, rental management, justice, technology, people transportation, and other markets. Volaris Group Inc. was founded in 2011 and is based in Mississauga, Canada with additional offices in Aarhus V, Denmark; Neuhausen am Rheinfall, Switzerland; and Wiltshire, United Kingdom. Volaris Group Inc. operates as a subsidiary of Constellation Software Inc.</t>
  </si>
  <si>
    <t>Canada (Primary);
Ontario (Primary);
United States and Canada (Primary);
Central Denmark Region;
Denmark;
Europe;
European Developed Markets;
Switzerland;
United Kingdom</t>
  </si>
  <si>
    <t>Rubistar Proprietary Limited
Rubistar Proprietary Limited is headquartered in South Africa.</t>
  </si>
  <si>
    <t>Blacksheep Fund Management Limited (Co. Dublin (Primary); Europe (Primary); European Developed Markets (Primary); Ireland (Primary));
Glacier Pass Management (United States and Canada (Primary); United States of America (Primary));
Nedgroup Investment Advisors Pty Limited (Africa / Middle East (Primary); Gauteng (Primary); South Africa (Primary); Sub-Saharan Africa (Primary));
Rubistar Proprietary Limited (Africa / Middle East (Primary); South Africa (Primary); Sub-Saharan Africa (Primary));
Tiffany Dunsdon &amp; the Dunsdon Self Managed Super Fund (Africa / Middle East (Primary); South Africa (Primary); Sub-Saharan Africa (Primary))</t>
  </si>
  <si>
    <t>Wm Morrison Supermarkets Limited operates retail supermarket stores under the Morrisons brand name in the United Kingdom. It engages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technical testing and analysis, real estate management, and property partnership services. It operates through 497 stores. The company was founded in 1899 and is headquartered in Bradford, the United Kingdom.</t>
  </si>
  <si>
    <t>Retailing: 24,213.7 (100.0%)</t>
  </si>
  <si>
    <t>United Kingdom: 24,213.7 (100.0%)</t>
  </si>
  <si>
    <t>Consumer Staples (Primary); Food and Staples Retailing (Primary); Food and Staples Retailing (Primary); Food Retail (Primary); Grocery Stores (Primary); Automotive Retail; Bread and Bakery Products; Consumer Discretionary; Diversified Financial Services; Diversified Financials; Financials; Food Products; Food, Beverage and Tobacco; Gasoline Service Stations; Information Technology; Internet and Direct Marketing Retail; Internet and Direct Marketing Retail; Investment Services and Holding Companies; IT Consulting and Other Services; IT Services; Meat Processing; Meats, Meat Processing And Meat Related Products; Multi-Sector Holdings; Oil and Gas Retail; Online Food and Drug Retail; Online Food Retail; Online Grocery Retail; Packaged Foods and Meats; Patent Owners and Lessors; Real Estate; Real Estate; Real Estate Development; Real Estate Management and Development; Real Estate Management Services; Real Estate Operating Companies; Real Estate Operators And Lessors; Retailing; Seafood, Seafood Processing and Seafood Products; Software and Services; Specialized Finance; Specialty Retail</t>
  </si>
  <si>
    <t>Clayton, Dubilier &amp; Rice, LLC. is a private equity firm specializing in buyouts, acquisitions, and growth capital financings of mature and underperforming companies. It invests in the manufacturing, healthcare, medical device, distribution, services, technology-enabled services, software businesses, information technology, chemicals, business services, energy services, new materials, industrial automation, industrial properties and services, and consumer goods sectors. The firm invests in companies based in North America with a focus on the United States and Canada ; and Europe with a focus on the United Kingdom, Germany, and Italy. It also identifies and evaluates potential opportunities in France, the Benelux countries, and Asia. It focuses on non-core divisions of large corporations. It makes equity investments between $100 million and $500 million and invests in corporate carve outs, valued at $1 billion to $15 billion. Clayton, Dubilier &amp; Rice, LLC. was established in 1978 and is based in New York, New York with additional offices in George Town, Cayman Islands, Hong Kong and London, United Kingdom.</t>
  </si>
  <si>
    <r>
      <rPr>
        <sz val="8"/>
        <rFont val="Arial"/>
        <family val="2"/>
      </rPr>
      <t xml:space="preserve">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Caribbean;
Cayman Islands;
England;
Europe;
European Developed Markets;
Grand Cayman;
Greater London;
Hong Kong ;
Latin America and Caribbean;
United Kingdom</t>
    </r>
  </si>
  <si>
    <t>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t>
  </si>
  <si>
    <t>Apparel Retail (Primary); Consumer Discretionary (Primary); Formal Wear and Costume Rental (Primary); Men's Apparel Stores (Primary); Retailing (Primary); Specialty Retail (Primary); Internet and Direct Marketing Retail; Internet and Direct Marketing Retail; Online Apparel and Accessory Retail; Online Specialty Retail</t>
  </si>
  <si>
    <t>Balmoral Resources Ltd., an exploration stage company, engages in the acquisition and exploration of gold and base metal properties in Canada. The company primarily explores for gold, nickel, copper, cobalt, platinum, and palladium deposits. Its principal property is the Detour Gold Trend project located in Quebec. The company was formerly known as Great Southern Enterprises Corp. and changed its name to Balmoral Resources Ltd. in March 2010. Balmoral Resources Ltd. was incorporated in 1983 and is headquartered in Vancouver, Canada. As of May 22, 2020, Balmoral Resources Ltd operates as a subsidiary of Wallbridge Mining Company Limited.</t>
  </si>
  <si>
    <t>Diversified Metal Ores (Primary); Diversified Metals and Mining (Primary); Materials (Primary); Materials (Primary); Metals and Mining (Primary); Nickel Ores (Primary); Copper; Copper Ores; Gold; Gold Ores; Palladium Ores; Platinum Ores; Precious Metal Ores; Precious Metals and Minerals</t>
  </si>
  <si>
    <t>Wallbridge Mining Company Limited engages in the acquisition, exploration, discovery, development, and production of gold. The company also explores for copper and nickel deposits, as well as platinum group metals. Its flagship property is the Fenelon gold property located in Northern Abitibi, Quebec, Canada. The company was incorporated in 1996 and is headquartered in Lively, Canada.</t>
  </si>
  <si>
    <t>2176423 Ontario Ltd.
2176423 Ontario Ltd. operates as a holding company. The company, through its subsidiary, focus on acquisition, exploration, and development of mineral properties in the Abitibi Green Stone Belt. 2176423 Ontario Ltd. is based in Toronto, Canada.
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Fonds de solidarité FTQ
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
SIDEX L.L.P.
SIDEX is an investment firm specializing in investments in mineral exploration and mining industry projects and companies. The firm prefers to invest in companies based in Quebec and may invest in companies headquartered outside Quebec so long as the full amount of its investment is expended in Quebec. It may consider investments in gold projects in Abitibi. It invests between CAD $0.1 million ($0.07 million) and CAD $1.5 million ($1.13 million) in companies with enterprise value between CAD $1 million ($0.75 million) and CAD $200 million ($151.04 million). The firm prefers to invest up to 10 percent in a company's equity but can also invest beyond ten percent. The firm makes balance sheet investments. Its investments take the form of common shares. SIDEX was founded in 2001 and is headquartered in Montreal, Canada with an additional office in Rouyn-Noranda, Canada.
Societe de Developpement de la Baie James
Societe de Developpement de la Baie James is a Sovereign Wealth Fund. The firm specializes in investments in natural resources other than hydroelectric resources. It seeks to invest in James Bay territory. The firm focuses on developing the economic potential of the territory, by respecting the principles of sustainable development. Societe de Developpement de la Baie James was founded in 1971 and is based in Quebec, Canada with two additional offices in Quebec, Canada.</t>
  </si>
  <si>
    <t>2176423 Ontario Ltd. (Canada (Primary); Ontario (Primary); United States and Canada (Primary));
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Fonds de solidarité FTQ (Canada (Primary); Quebec (Primary); United States and Canada (Primary));
SIDEX L.L.P. (Canada (Primary); Quebec (Primary); United States and Canada (Primary));
Societe de Developpement de la Baie James (Canada (Primary); Quebec (Primary); United States and Canada (Primary))</t>
  </si>
  <si>
    <t>House Of Control Group AS develops and sells Software as a Service (SaaS) solutions in the areas of finance and accounting primarily in Norway, Sweden, and Denmark. The company offers Complete Control, a cloud-based SaaS solution for creating, gathering, storing, and finding contracts, agreements, subscriptions, leases and other types of agreements; International Financial Reporting Standards (IFRS) 16 Compliance, which assists companies in complying with IFRS 16 requirements; CFO Dashboards to organize financial and operational data into one central hub; Egreement API, a tool for organizations that need to streamline by digitizing contract processes; BankID identification, a security and brand experience solution, which enables remote communication and streamlines work across digital platforms; and Effectplan, a budgeting and forecasting tool that enables Controllers and the CFOs to create, manage and modify the budget. It also offers Fintech Outsourcing Register Solution, a contract register to document each individual contract; Digital Signature, a verified digital identity solution for various documents; Security labels that safeguards PCs and other equipment; Authority Matrix, a cloud application that shows who has the authority to do what and it is easy to update; Complete Procure, an organization’s own web shop, where employees purchase at a lower cost, paperwork is automatic, and the supplier does the routine work; and Supplier Portal, a smart fix to keep down complexity and work-load when the number of suppliers grow. The company was founded in 2006 and is headquartered at Høvik, Norway. As of November 1, 2022, House of Control Group AS operates as a subsidiary of Visma Norge Holding AS.</t>
  </si>
  <si>
    <t>Software &amp; Programming: 19.7 (100.0%)</t>
  </si>
  <si>
    <t>Norway: 14.4 (72.9%);
Sweden: 3.6 (18.1%);
Denmark: 1.8 (9.0%)</t>
  </si>
  <si>
    <t>Accounting Software (Primary); Application Hosting Services (Primary); Application Service Providers (ASPs) (Primary); Application Software (Primary); Enterprise Resource Planning (ERP) Software (Primary); Enterprise Software (Primary); General Ledger and Accounting Software (Primary); Industry Specific Software (Primary); Information Technology (Primary); Software (Primary); Software and Services (Primary)</t>
  </si>
  <si>
    <t>Visma Norge Holding AS, through its subsidiaries, provides information technology and data solutions and services to retail chains. The company was incorporated in 2001 and is based in Oslo, Norway. Visma Norge Holding AS operates as a subsidiary of Visma AS.</t>
  </si>
  <si>
    <t>Akkar Invest AS
Akkar Invest AS was incorporated in 1992 and is based in Jar, Norway.
Bjørk Invest AS
Bjørk Invest AS was incorporated in 1997 and is based in Oslo, Norway.
Dunvik As
Dunvik As operates as an IT consulting and services company. It was incorporated in 2003 and is based in Høvik, Norway.
Fiwe AS
Fiwe AS was incorporated in 2006 and is based in Oslo, Norway.
Luxor Capital Group, LP
Luxor Capital Group, LP is an employee owned hedge fund sponsor. The firm provides its services to pooled investment vehicles. It invests in the public equity and fixed income markets across the globe. The firm manages separate client-focused equity, fixed income, and balanced portfolios. It primarily invests in special situations, equity of distressed companies, global debt employing a value oriented stock picking approach. The firm employs fundamental analysis to create its portfolios. It conducts in-house research to make its investments. Luxor Capital Group was founded in 2002 and is based in New York, New York and additional office in London, United Kingdom.
Nikfan As
Nikfan As was incorporated in 2016 and is based in Oslo, Norway.
Viking Venture AS
Viking Venture AS is an investment arm of Viking Venture As. It is specializing in investments in companies that have passed the seed phase and are ready for the commercialization phase including growth capital, early, mid, and late venture companies. It seeks to invest in growth companies in the technology sector with a focus on information and communication technology, water purification, medical technology, energy technology, electronics, oil &amp; gas technology, materials, clean technology, and life sciences. Within information technology the firm focuses on subscription based software companies. Within oil and gas technology it focuses on better subsurface mapping and understanding, cheaper drilling and completions, improved productivity of reservoirs, increased hydrocarbon recovery and improved well integrity and safety. It also invests in environment conservation and wildlife organisations and environment and facilities services. The firm invests in the Nordic countries and the United Kingdom. It typically invests between NOK1 million ($0.13 million) and NOK5 million ($0.64 million) and up to $14.13 million in companies that have commercial revenues between $2 million and $15 million. The firm seeks to take a minority stake in its portfolio companies and seeks to be an active investor. The firm also seeks to make co-investments. It prefers to exit its investments between three years to five years via a trade sale or an initial public offering. Viking Venture AS was founded in 2001 and is based in Trondheim, Norway with an additional office in Houston, Texas.</t>
  </si>
  <si>
    <t>Akkar Invest AS (Akershus (Primary); Europe (Primary); European Developed Markets (Primary); Norway (Primary));
Bjørk Invest AS (Europe (Primary); European Developed Markets (Primary); Norway (Primary); Oslo (Primary));
Dunvik As (Europe (Primary); European Developed Markets (Primary); Norway (Primary));
Fiwe AS (Europe (Primary); European Developed Markets (Primary); Norway (Primary); Oslo (Primary));
Luxor Capital Group, LP (New York (Primary); New York City Area (Primary); Northeast (Primary); United States and Canada (Primary); United States of America (Primary); Europe; European Developed Markets; United Kingdom);
Nikfan As (Europe (Primary); European Developed Markets (Primary); Norway (Primary); Oslo (Primary));
Viking Venture AS (Europe (Primary); European Developed Markets (Primary); Norway (Primary); Houston Area; Southwest; Texas; United States and Canada; United States of America)</t>
  </si>
  <si>
    <t>NSGold Corporation engages in mining and exploration activities. The company explores for gold deposits. Its flagship property is the Mooseland Gold Project located in Halifax County, Nova Scotia. The company was founded in 2008 and is based in Bedford, Canada. NSGold Corporation operates as a subsidiary of DDV Gold Limited.</t>
  </si>
  <si>
    <t>Canada (Primary); Nova Scotia (Primary); United States and Canada (Primary)</t>
  </si>
  <si>
    <t>DDV Gold Limited owns, operates, and manages gold reserves. Its services include exploration and development of gold projects. The company was founded in 2003 and is based in Middle Musquodoboit, Canada. DDV Gold Limited operates as a subsidiary of Atlantic Gold NL. Atlantic Mining NS Inc. operates as a subsidiary of Nord Pacific Ltd.</t>
  </si>
  <si>
    <t>Canada (Primary);
Nova Scotia (Primary);
United States and Canada (Primary)</t>
  </si>
  <si>
    <t>Globex Mining Enterprises Inc. (TSX:GMX)
Globex Mining Enterprises Inc. engages in the acquisition, exploration, and development of mineral properties in North America. It has a mineral portfolio of approximately 204 early to mid-stage exploration, development, and royalty properties containing base metals, including copper, nickel, zinc, and lead; precious metals, such as gold, silver, platinum, and palladium; specialty metals and minerals comprising manganese, vanadium, titanium oxide, iron, molybdenum, lithium, cobalt, scandium, and antimony, as well as rare earths and associated elements; and industrial minerals consisting of mica, silica, potassic feldspar, pyrophyllite, kaolin, talc, and magnesite. Globex Mining Enterprises Inc. was incorporated in 1949 and is headquartered in Toronto, Canada.
Van Hoof Industrial Holdings Ltd.
Van Hoof Industrial Holdings Ltd. operates as an investment company. The company is based in Road Town, British Virgin Islands.</t>
  </si>
  <si>
    <t>Globex Mining Enterprises Inc. (TSX:GMX) (Canada (Primary); Ontario (Primary); United States and Canada (Primary));
Van Hoof Industrial Holdings Ltd. (British Virgin Islands (Primary); Caribbean (Primary); Latin America and Caribbean (Primary); Tortola (Primary))</t>
  </si>
  <si>
    <t>Globex Mining Enterprises Inc. (TSX:GMX) (26.5)</t>
  </si>
  <si>
    <t>Angel Seafood Holdings Limited produces, manufactures, markets, and sells organic and sustainable oysters in Australia and Asia. The company also exports its products. Angel Seafood Holdings Limited was incorporated in 2016 and is headquartered in Port Lincoln, Australia. As of June 21, 2022, Angel Seafood Holdings Limited was taken private.</t>
  </si>
  <si>
    <t>Production and Sale of Oysters: 6.1 (100.0%)</t>
  </si>
  <si>
    <t>Australia: 6.0 (98.4%);
Asia: .1 (1.6%)</t>
  </si>
  <si>
    <t>Animal and Plant Aquaculture (Primary); Consumer Staples (Primary); Food Products (Primary); Food, Beverage and Tobacco (Primary); Packaged Foods and Meats (Primary); Seafood, Seafood Processing and Seafood Products (Primary)</t>
  </si>
  <si>
    <t>Laguna Bay Group Pty Ltd is a principal investment firm specializing in investments in the agricultural sector. The firm seeks to invest in a portfolio of low-risk, high-quality agricultural assets with a focus on sector, location and water sources including investing across sectors, in a mix of manager-operated, joint venture and sale-leaseback assets in Australia and New Zealand. Laguna Bay Pastoral Company Pty Ltd was founded in 2010 and is based in Brisbane, Queensland, Australia.</t>
  </si>
  <si>
    <t>Great Canadian Gaming Corporation operates as a gaming and entertainment company in Canada. As of March 2, 2021, the company operated 26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As of September 22, 2021, Great Canadian Gaming Corporation was taken private.</t>
  </si>
  <si>
    <t>Casinos (Primary); Casinos and Gaming (Primary); Consumer Discretionary (Primary); Consumer Services (Primary); Gaming Operations (Primary); Hotels, Restaurants and Leisure (Primary); Racetrack Betting and Gaming Operations (Primary); Slot Machine Operators (Primary); Hotels; Hotels And Motels; Hotels, Resorts and Cruise Lines; Lodging</t>
  </si>
  <si>
    <t xml:space="preserve">Terrace Global Inc. engages in the development and acquisition of international cannabis assets. The company operates in Canada, Uruguay, Spain, and Portugal. Terrace Global Inc. was founded in 2018 and is based in Toronto, Ontario. As of December 22, 2020, Terrace Global Inc. operates as a subsidiary of The Flowr Corporation.
</t>
  </si>
  <si>
    <t>The Flowr Corporation cultivates, produces, and sells cannabis in Canada. The company offers dried flowers and pre-rolls. It also has operations in Canada, Portugal, and the European Union. The company was incorporated in 2016 and is headquartered in Toronto, Canada.</t>
  </si>
  <si>
    <t>W. R. Grace &amp; Co., through its subsidiaries,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petrochemicals; and FCC additives. This segment also provides hydro 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W. R. Grace &amp; Co. was founded in 1854 and is headquartered in Columbia, Maryland. As of September 22, 2021, W. R. Grace &amp; Co. operates as a subsidiary of Standard Industries Inc.</t>
  </si>
  <si>
    <t>Chemicals (Primary); Materials (Primary); Materials (Primary); Specialty Chemicals (Primary); Building Products; Building Products; Capital Goods; Industrials</t>
  </si>
  <si>
    <t>Baltimore Area (Primary); Maryland (Primary); Midatlantic (Primary); United States and Canada (Primary); United States of America (Primary); Delaware</t>
  </si>
  <si>
    <t>Standard Investments LLC is an employee owned hedge fund sponsor. The firm primarily provides its services to pooled investment vehicles. It also caters to High net worth individuals, individuals and charitable organizations. It invests in public equity and fixed income markets. The firm employs fundamental analysis with top-down and bottom-up approach to make its investments. It obtains external research to create its portfolios. The firm was formerly known as 40 North Industries LLC. Standard Investments LLC was formed on February 5, 2009 and is based in New York City.</t>
  </si>
  <si>
    <t>Brookfield Asset Management Inc. (TSX:BAM.A); HRL Morrison &amp; Co Limited; Commonwealth Superannuation Corporation; HRL Morrison &amp; Co (Australia) Pty Limited; Brookfield Infrastructure Group (Australia) Pty Ltd</t>
  </si>
  <si>
    <t>Uniti Group Limited provides various telecommunications products and services in Australia. It operates through three segments: Consumer &amp; Business, Wholesale &amp; Infrastructure, and Communications Platform as a Service. The Consumer &amp; Business segment offers telecommunications products and services, including broadband and voice services on a mixture of owned wireless infrastructure and resold fibre access networks. The Wholesale &amp; Infrastructure segment designs, installs, operates, and maintains fibre-to-the-premises open access wholesale telecommunication ‘last mile’ network infrastructure. The Communications Platform as a Service segment designs, develops, and delivers communications and analytics solutions to SME and large enterprise/government organizations in the form of inbound voice, Phonewords, SIP trunking, and business-grade SMS services. The company was incorporated in 2012 and is based in Adelaide, Australia.</t>
  </si>
  <si>
    <t>Segment Adjustment: 175.4 (100.0%)</t>
  </si>
  <si>
    <t>Australia: 156.2 (100.0%)</t>
  </si>
  <si>
    <t>Alternative Carriers (Primary); Broadband Telecommunications Services (Primary); Communication Services (Primary); Diversified Telecommunication Services (Primary); Fiber Telecommunications Services (Primary); Telecommunication Services (Primary); Application Hosting Services; Application Service Providers (ASPs); Application Software; Information Technology; Integrated Telecommunication Services; Internet Service Providers (ISP); Software; Software and Services; Wireless Telecommunication Services; Wireless Telecommunication Services</t>
  </si>
  <si>
    <t>Brookfield Asset Management Inc. (TSX:BAM.A)
Brookfield Asset Management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Asset Management Inc. was founded in 1997 and based in Toronto, Canada with additional offices across Northern America; South America; Europe; Middle East and Asia.
Brookfield Infrastructure Group (Australia) Pty Ltd
Brookfield Infrastructure Group (Australia) Pty Ltd was incorporated in 2007 and is headquartered in Sydney, Australia.
Commonwealth Superannuation Corporation
Commonwealth Superannuation Corporation is a government pension plan sponsor. The firm manages separate client-focused equity, fixed income, and balanced portfolios. It invests in the public equity across the globe, fixed income and alternative markets. The firm also employs external managers to make investments across asset classes. Commonwealth Superannuation Corporation was founded in July 1976 and is based in Canberra, Australia.
HRL Morrison &amp; Co Limited
HRL Morrison &amp; Co Limited is an investment firm specializing in infrastructure investments. It invests in infrastructure, energy, renewable,  and technology sectors. The firm seeks to invest in public private partnerships (PPPs) to develop social infrastructure such as educational and healthcare facilities and student accommodation. It also targets brownfield and potentially other greenfield public private partnerships opportunities. The firm seeks to invest in New Zealand and Australian market. The investments are structured as long-term concession arrangements and the firm transfers the investments to public ownership at the conclusion of a 25 to 35 year period. The firm manages multiple infrastructure mandates on behalf of retail, institutional, and sovereign wealth fund clients. It previously operates as an advisor company. HRL Morrison &amp; Co Limited was founded on August 08, 1988 and is based in Wellington, New Zealand with additional offices in Auckland, New Zealand; Sydney, Australia; Brisbane, Australia; New York, New York and Central Hong Kong, Hong Kong.</t>
  </si>
  <si>
    <r>
      <rPr>
        <sz val="8"/>
        <rFont val="Arial"/>
        <family val="2"/>
      </rPr>
      <t xml:space="preserve">Brookfield Asset Management Inc. (TSX:BAM.A) (Canada (Primary); Ontario (Primary); United States and Canada (Primary); Africa / Middle East; Alberta; </t>
    </r>
    <r>
      <rPr>
        <sz val="8"/>
        <color indexed="17"/>
        <rFont val="Arial"/>
        <family val="2"/>
      </rPr>
      <t>Alberta</t>
    </r>
    <r>
      <rPr>
        <sz val="8"/>
        <rFont val="Arial"/>
        <family val="2"/>
      </rPr>
      <t xml:space="preserve">; Asia / Pacific; Asia / Pacific Developed Markets; Asia / Pacific Emerging Markets; Australia ; Boston Area; Brazil; </t>
    </r>
    <r>
      <rPr>
        <sz val="8"/>
        <color indexed="17"/>
        <rFont val="Arial"/>
        <family val="2"/>
      </rPr>
      <t>British Columbia</t>
    </r>
    <r>
      <rPr>
        <sz val="8"/>
        <rFont val="Arial"/>
        <family val="2"/>
      </rPr>
      <t xml:space="preserve">; California; </t>
    </r>
    <r>
      <rPr>
        <sz val="8"/>
        <color indexed="17"/>
        <rFont val="Arial"/>
        <family val="2"/>
      </rPr>
      <t>Canada</t>
    </r>
    <r>
      <rPr>
        <sz val="8"/>
        <rFont val="Arial"/>
        <family val="2"/>
      </rPr>
      <t xml:space="preserve">; Chicago Area; China ; Colombia; England; Europe; European Developed Markets; Far East; Georgia; Great Lakes; Greater London; Hong Kong ; Houston Area; Illinois; India ; Indian Sub-Continent; Japan ; Korea, South ; Latin America and Caribbean; Los Angeles Area; Madrid; Maharashtra; Massachusetts; Middle East; New South Wales; New York; New York City Area; Northeast; Quebec; San Francisco Area; São Paulo; Shanghai Province; Singapore ; South America; Southeast; Southwest; Spain; Texas; United Arab Emirates ; United Kingdom; </t>
    </r>
    <r>
      <rPr>
        <sz val="8"/>
        <color indexed="17"/>
        <rFont val="Arial"/>
        <family val="2"/>
      </rPr>
      <t>United States and Canada</t>
    </r>
    <r>
      <rPr>
        <sz val="8"/>
        <rFont val="Arial"/>
        <family val="2"/>
      </rPr>
      <t>; United States of America; Victoria; West Coast);
Brookfield Infrastructure Group (Australia) Pty Ltd (Asia / Pacific (Primary); Asia / Pacific Developed Markets (Primary); Australia  (Primary); New South Wales (Primary));
Commonwealth Superannuation Corporation (Asia / Pacific (Primary); Asia / Pacific Developed Markets (Primary); Australia  (Primary); Australian Capital Territory (Primary));
HRL Morrison &amp; Co (Australia) Pty Limited (Asia / Pacific (Primary); Asia / Pacific Developed Markets (Primary); Australia  (Primary));
HRL Morrison &amp; Co Limited (Asia / Pacific (Primary); Asia / Pacific Developed Markets (Primary); New Zealand  (Primary); Australia ; England; Europe; European Developed Markets; Greater London; Hong Kong ; New South Wales; New York; New York City Area; Northeast; Queensland; United Kingdom; United States and Canada; United States of America; Victoria)</t>
    </r>
  </si>
  <si>
    <t>Brookfield Asset Management Inc. (TSX:BAM.A) (71,617.3)</t>
  </si>
  <si>
    <t>CVC Limited is a venture capital and private equity firm specializing in, management buy-outs, seed/startup, early venture, mid venture, late venture, emerging growth, mezzanine, and growth capital investments. It prefers to invest in energy, transportation, healthcare, renewable energy technologies and fintech sector. The firm is providing investment capital to companies that engage in financing, property related investments, and packaging supplies in Australia. It operates through Private Equity and Venture Capital, and Property segments. Private Equity and Venture Capital segment invests in equity and debt investments in non-listed entities. The firm will typically invest amounts in the range of A$1million (0.79 million) to A$15 million ($11.90 million). It prefers majority or minority stake up to 25%. Property segment comprises joint venture interests in the Chevron Renaissance shopping center, the Bel-Air shops. It was formerly known as Continental Venture Capital Limited. CVC Limited was founded in 1985 and is based in Sydney, Australia.</t>
  </si>
  <si>
    <t>Goo Chemical Co., Ltd. manufactures and sells specialty chemical industrial products in Japan. The company offers electronic chemicals, including electronic materials for use in PCs, mobile phones, touch panels, and LED lightings; photosensitive emulsions for use in screen mask making, direct film systems, adhesives, and textiles; additives for use in screws, cylinders for gravure plate making, and automotive parts; and calcination products for use as squeegee oil for pigment dispersion, and cover-coating resins, as well as for use in electronic component materials. It also provides performance chemicals, such as fibers comprising sizing and oiling agents for textiles; water soluble polyester resins for use in fiber processing, film processing, paint, metal processing, and special inks; and pharmaceutical agents for special industries that cover water repellents, sensitizers, tackifiers, and emulsifiers. In addition, the company engages in the glossy paper processing. Further, it offers polymers comprising resins for hair sprays, mousses, and mascaras; additives for cleaning products; adhesives for false eyelashes; and protective films for the face. Goo Chemical Co., Ltd. was founded in 1953 and is headquartered in Uji, Japan. As of April 25, 2022, Goo Chemical Co., Ltd. operates as a subsidiary of GC Holdings Co., Ltd.</t>
  </si>
  <si>
    <t>Chemicals (Primary); Materials (Primary); Materials (Primary); Specialty Chemicals (Primary); Commodity Chemicals; Plastic and Synthetic Resins; Polymers; Resins</t>
  </si>
  <si>
    <t>Asia / Pacific (Primary); Asia / Pacific Developed Markets (Primary); Japan  (Primary); Kyoto (Primary)</t>
  </si>
  <si>
    <t>GC Holdings Co., Ltd. engages in the securities holding and related business. The company was founded in 2012 and is based in Tokyo. Japan.</t>
  </si>
  <si>
    <t>Shoei Yakuhin Co.,Ltd. engages in the trading of chemicals, daily necessities, and civil engineering and construction materials in Japan, China, Thailand, Singapore, and internationally. The company provides various oleo chemicals, surfactants, solvents/mineral oils, synthetic resins, anti-termite related products, petrochemicals, and other chemicals; and daily necessities, including household and commercial detergents, cosmetics, soaps, shampoos, cleaning agents, insect repellents, sterilization products, desiccants, air fresheners/deodorants, wax, polishing agents, functional insoles, various household repair agents, and other molded products. It also offers civil engineering and construction materials, such as ground improvement materials, building civil structure repair and reinforcement materials, environmental improvement drugs, and other civil engineering and construction materials. Shoei Yakuhin Co.,Ltd. was founded in 1937 and is headquartered in Osaka, Japan.</t>
  </si>
  <si>
    <t>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t>
  </si>
  <si>
    <t>Consumer Discretionary (Primary); Retailing (Primary); Specialty Retail (Primary); Specialty Stores (Primary); Diversified Financial Services; Diversified Financials; Financials; Investment Services and Holding Companies; Multi-Sector Holdings; Patent Owners and Lessors</t>
  </si>
  <si>
    <t>Novamind Inc., a mental health company, builds a network of psychiatry clinics, retreats, and clinical research sites in the United States. The company offers outpatient mental health services, which includes psychotherapy, psychiatric medication management, transcranial magnetic stimulation, and ketamine-assisted psychotherapy; and clinical trial services. It also manages and hosts third-party clinical trials and participates in organized research studies, as well as clinical research for psychedelic medicines. The company is headquartered in Toronto, Canada. As of June 10, 2022, Novamind Inc. operates as a subsidiary of Numinus Wellness Inc..</t>
  </si>
  <si>
    <t>Segment Adjustment: .0 (.6%);
Mental Health Clinics: 7.4 (99.4%)</t>
  </si>
  <si>
    <t>Segment Adjustment: .0 (.6%);
USA: 7.4 (99.4%)</t>
  </si>
  <si>
    <t>Health Care (Primary); Health Care Equipment and Services (Primary); Health Care Facilities (Primary); Health Care Providers and Services (Primary); Health Care Services; Mental Care Facilities; Outpatient Mental Health Facilities</t>
  </si>
  <si>
    <t>Numinus Wellness Inc. provides solutions to develop and deliver psychedelic-assisted psychotherapy and transform the mental health landscape. The company operates in two divisions, Salvation Botanicals and Numinus Health. The Salvation Botanicals division offers laboratory services, such as cultivation, analytical testing, product research and development, and ancillary services in the area of psychedelics; and full suite testing and custom testing of cannabis. The Numinus Health division provides supportive therapies and technologies to heal, connect, and grow with a focus on treating mental health and substance abuse; and services for psychotherapy, counselling, neurofeedback, physiotherapy, and other therapies. This division also offers training, facilities, and other operational resources to practitioners. The company is headquartered in Vancouver, Canada.</t>
  </si>
  <si>
    <t xml:space="preserve">Plateau Energy Metals Inc., a junior resource company, engages in the acquisition, exploration, and evaluation of mineral properties in Peru. The company explores for lithium and uranium deposits. It holds interests in Falchani Lithium Project and Macusani Uranium Project in the Puno District of southeastern Peru. The company also holds a total of 151 mining concessions covering approximately 93,000 hectares on the Macusani Plateau in Peru. The company was formerly known as Plateau Uranium Inc. and changed its name to Plateau Energy Metals Inc. in March 2018. The company was founded in 2006 and is headquartered in Toronto, Canada. As of May 11, 2021, Plateau Energy Metals Inc. operates as a subsidiary of American Lithium Corp.
</t>
  </si>
  <si>
    <t>Coal and Consumable Fuels (Primary); Energy (Primary); Energy (Primary); Oil, Gas and Consumable Fuels (Primary); Uranium Ores (Primary); Diversified Metals and Mining; Materials; Materials; Metals and Mining</t>
  </si>
  <si>
    <t>American Lithium Corp., an exploration stage company, engages in the identification, acquisition, exploration, and development of resource properties in the United States. It principally focuses on the TLC Claystones project covering an area of approximately 5,052 hectares located in the town of Tonopah, Nevada; and the Falchani Lithium project and the Macusani Uranium project located in Puno, Peru. The company was formerly known as Menika Mining Ltd. and changed its name to American Lithium Corp. in April 2016. American Lithium Corp. was incorporated in 1974 and is headquartered in Vancouver, Canada.</t>
  </si>
  <si>
    <t>Intega Group Limited provides engineering services primarily in Australia, New Zealand, the United States, the United Kingdom, and Canada. It operates through Asia Pacific and Americas segments. The company offers testing services for construction materials, including soil, aggregates, and concrete; subsurface utility engineering services, such as mapping the location and condition of subsurface utilities to reduce the occurrence of interference and conflict with existing infrastructure; and environmental testing services comprising testing soils, asbestos, groundwater quality, construction noise, dust, and vibration levels. It also provides geotechnical engineering services, such as temporary works design, bored pile supervision, geotechnical investigation, site classification, and pavement design services; geomechanical testing services for infrastructure, mining, and tunneling projects; owners’ representative services; and quality assurance services. The company was founded in 1968 and is based in Newstead, Australia. As of December 17, 2021, Intega Group Limited operates as a subsidiary of Kiwa Australia 2 Pty Ltd.</t>
  </si>
  <si>
    <t>Capital Goods (Primary); Construction and Engineering (Primary); Construction and Engineering (Primary); Construction Geophysical Surveying Services (Primary); Construction Support Services (Primary); Engineering and Surveying Services (Primary); Engineering Services (Primary); Industrials (Primary); Commercial and Professional Services; Professional Services; Research and Consulting Services; Research, Development, and Testing Services; Testing Laboratories</t>
  </si>
  <si>
    <t>Kiwa Australia 2 Pty Ltd was incorporated in 2021 and is based in Sydney, Australia. Kiwa Australia 2 Pty Ltd operates as a subsidiary of Kiwa N.V.</t>
  </si>
  <si>
    <t>Crescent Capital Partners Management Pty Ltd. is a private equity and venture capital firm specializing in investments in middle market, expansion or development capital, management buyouts and buy-ins; restructurings, vendor sell down, mezzanine funding, pre IPO financing, public control plays and public to private transactions &amp; full and partial sell downs of businesses. The firm also invests in companies pursuing a consolidation or roll-up strategy. It typically does not focus on any particular industry, but does not invest in the property and mining sectors. It focuses on building products, healthcare, industrials, services, technology, consumer brands and financial services sectors. The firm primarily invests in companies based in Australia and New Zealand having enterprise values between A$15 million ($10.73 million) and A$300 million ($248.9 million). It typically invest between A$10 million ($7.4 million) and A$80 million ($66.99 million) in companies having revenue between A$10 million ($7.15 million) and A$100 million ($71.5 million). The firm also co-invests with other firms enabling it to lead syndicates. It seeks to hold both Board representation and Audit Committee membership in its portfolio companies. The firm prefers to invest in the form of ordinary shares, preference shares, convertible shares, or notes and invests for a period of three years to five years. Crescent Capital Partners Management Pty Ltd. was founded in 2000 and is based in Sydney, Australia.</t>
  </si>
  <si>
    <t>Asia / Pacific (Primary);
Asia / Pacific Developed Markets (Primary);
Australia  (Primary);
New South Wales (Primary);
California;
Los Angeles Area;
United States and Canada;
United States of America;
West Coast</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</si>
  <si>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t>
  </si>
  <si>
    <t>Consumer Discretionary (Primary); Consumer Services (Primary); Hotels, Restaurants and Leisure (Primary); Leisure Facilities (Primary); Racing Facilities (Primary); Sports and Related Services (Primary); Stadium Operators (Primary); Communication Services; Entertainment; Entertainment Services; Media and Entertainment; Movies and Entertainment; Sports Promoters; Sports Services</t>
  </si>
  <si>
    <t>Midatlantic (Primary); United States and Canada (Primary); United States of America (Primary); Wilmington Area (Primary)</t>
  </si>
  <si>
    <t>Speedway Motorsports, LLC, through its subsidiaries, promotes, markets, and sponsors motorsports activities in the United States. The company owns and operates nine racing facilities, including Atlanta Motor Speedway, Bristol Motor Speedway, Charlotte Motor Speedway, Kentucky Speedway, Las Vegas Motor Speedway, New Hampshire Motor Speedway, Sonoma Raceway, Texas Motor Speedway, and North Wilkesboro Speedway racing facilities. It also provides souvenir merchandising services through its SMI properties subsidiaries; manufactures and distributes smaller-scale, modified racing cars and parts through its U.S. Legend Cars International subsidiary; and produces and broadcasts syndicated motorsports programming to radio stations nationwide though its Performance Racing Network subsidiary. In addition, company sells hats, T-shirts, tanks, ladies and youth wear, outerwear, and novelties. The company was founded in 1959 and is based in Charlotte, North Carolina. Speedway Motorsports, LLC operates as a subsidiary of Sonic Financial Corporation.</t>
  </si>
  <si>
    <t>RMT Trust is a residual marital trust formed under the terms of the last will and testament of John W. Rollins. The company is based in Austin, Texas.</t>
  </si>
  <si>
    <t>Austin Area (Primary);
Southwest (Primary);
Texas (Primary);
United States and Canada (Primary);
United States of America (Primary)</t>
  </si>
  <si>
    <t>Longevity Acquisition Corporation does not have significant operations. The company focuses on acquiring, engaging in a share exchange, share reconstruction and amalgamation, purchasing of assets, entering into contractual arrangements, or other business combination with one or more businesses. Longevity Acquisition Corporation was founded in 2018 and is based in Shanghai, the People’s Republic of China. As of March 22, 2021, Longevity Acquisition Corporation operates as a subsidiary of 4D pharma plc.</t>
  </si>
  <si>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</si>
  <si>
    <t>England (Primary);
Europe (Primary);
European Developed Markets (Primary);
United Kingdom (Primary);
West Yorkshire (Primary)</t>
  </si>
  <si>
    <t>Whale Management Corporation is headquartered in Shanghai, China.</t>
  </si>
  <si>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 As of November 15, 2022, ChannelAdvisor Corporation operates as a subsidiary of Commerce Technologies, LLC.</t>
  </si>
  <si>
    <t>Internet Software &amp; Services: 174.0 (100.0%)</t>
  </si>
  <si>
    <t>Segment Adjustment: 50.6 (29.1%);
United States: 123.4 (70.9%)</t>
  </si>
  <si>
    <t>Midatlantic (Primary); North Carolina (Primary); Raleigh Area (Primary); United States and Canada (Primary); United States of America (Primary)</t>
  </si>
  <si>
    <t>Commerce Technologies, LLC, doing business as CommerceHub, develops and provides cloud-based e-commerce fulfillment and marketing solutions. Its services for retailers include Commerce Suite that steps up sales and profits with drop ship and marketplace in one combined solution; Delivery Suite, which delivers orders and elevates the end-to-end delivery experience. The company provides solutions for b2b distributors that leverages drop ship to expand assortment, drive fulfillment efficiencies, and deliver customer experience; and for brands that accelerates digital transformation with a single connection to marketplaces and drop ship. The company was founded in 1997 and is based in Latham, New York with additional offices in Seattle, Washington, Lehi, Utah, and Welwyn Garden City, United Kingdom.</t>
  </si>
  <si>
    <t>Albany Area (Primary);
New York (Primary);
Northeast (Primary);
United States and Canada (Primary);
United States of America (Primary)</t>
  </si>
  <si>
    <t>ArrowMark Colorado Holdings, LLC
ArrowMark Colorado Holdings, LLC is an employee owned hedge fund manager. The firm primarily provides its services to investment companies. It also caters to individuals, high net wroth individuals, pooled investment vehicles, pension and profit sharing plans, charitable organizations, state or municipal government entities, insurance companies, sovereign wealth funds and foreign official institutions, corporations, and collateralized loan obligations. It manages separate client-focused equity and fixed income portfolios. The firm also manages equity and balanced mutual funds. It manages hedge funds as well. The firm invests in public equity, fixed income, and alternative investment markets. For the equity investments, it invests in growth stocks of small and midcap companies and also uses contrarian style of investing. The firm employs a long only strategy. For the fixed income investments, it invests in government bonds, corporate bonds, convertible bonds, zero-coupon bonds, asset-backed bonds, credit linked notes, and securitized assets. For the alternative investments, the firm invests in asset-backed, collateralized debt obligations, futures, swaps, repurchase agreements, bank loans, tax liens, and initial public offerings. It employs combination of fundamental and quantitative analysis to create its portfolios. The firm conducts in-house research to make its investments. It was previously known as Arrowpoint Asset Management, LLC till March 30, 2017. ArrowMark Colorado Holdings, LLC was founded in 2007 and is based in Denver, Colorado.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Janus Henderson Group plc (NYSE:JHG)
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</si>
  <si>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ArrowMark Colorado Holdings, LLC (Colorado (Primary); Denver Area (Primary); Mountain (Primary); United States and Canada (Primary); United States of America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Janus Henderson Group plc (NYSE:JHG) (England (Primary); Europe (Primary); European Developed Markets (Primary); Greater London (Primary); United Kingdom (Primary); Asia / Pacific; Asia / Pacific Developed Markets; Australia ; Jersey; New South Wales);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</si>
  <si>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Janus Henderson Group plc (NYSE:JHG) (4,047.0)</t>
  </si>
  <si>
    <t>Adesto Technologies Corporation, together with its subsidiaries, provides application-specific semiconductors and embedded systems that comprise essential building blocks of Internet of Things (IoT) edge devices operating on networks worldwide. Its portfolio of semiconductor and embedded technologies are optimized for connected IoT devices and systems used in industrial, consumer, communications, and medical applications. Its offerings enable customers to differentiate their IoT systems and product designs. The company’s technology is used in various connected products, such as smart utility meters, wearable fitness trackers and medical monitors, home automation, building control systems, fleet management systems, and satellite communications applications. Its products portfolio includes IoT edge servers, routers, network interface, and communication modules, as well as analog, digital, and non-volatile memory technologies that are delivered to customers as application-specific integrated circuits, and IP cores. The company also provides software, software development kits, tools, and other solutions to help speed time to market for customers. Its solutions enable seamless access to data, allowing for control of things in today’s connected world. The company was incorporated in 2006 and is headquartered in Santa Clara, California. As of June 29, 2020, Adesto Technologies Corporation operates as a subsidiary of Dialog Semiconductor Plc.</t>
  </si>
  <si>
    <t>Analog and Mixed Signal (Primary); Digital (Primary); Information Technology (Primary); Interface Circuits (Primary); Memory Chips (Primary); Semiconductors (Primary); Semiconductors and Semiconductor Equipment (Primary); Semiconductors and Semiconductor Equipment (Primary); Application Software; Software; Software and Services</t>
  </si>
  <si>
    <t>California (Primary); San Jose Area (Primary); United States and Canada (Primary); United States of America (Primary); West Coast (Primary)</t>
  </si>
  <si>
    <t>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t>
  </si>
  <si>
    <t>Berkshire (Primary);
England (Primary);
Europe (Primary);
European Developed Markets (Primary);
United Kingdom (Primary);
California;
San Jose Area;
United States and Canada;
United States of America;
West Coast;
Wiltshire</t>
  </si>
  <si>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</si>
  <si>
    <t>Real Estate Properties: 249.7 (100.0%)</t>
  </si>
  <si>
    <t>United States: 249.7 (100.0%)</t>
  </si>
  <si>
    <t>Equity Real Estate Investment Trusts (REITs) (Primary); Real Estate (Primary); Real Estate (Primary); Residential REITs (Primary); Asset Management and Custody Banks; Capital Markets; Diversified Financials; Financials</t>
  </si>
  <si>
    <t>Blackstone Real Estate Advisors is the real estate investment firm specializing in making direct equity investments in real property, debt investments secured by real estate, privately placed real estate securities, and joint ventures with, or outright acquisitions of, real estate operating companies. It seeks to make core-plus investments in commercial real estate, owning offices, warehouse and distribution centers, shopping centers and hotels. The firm invests in under-performing and/or improperly capitalized assets and hotel repositionings. It also invests in public-to-private transactions with a focus on hotels, residential property, and industrial companies and office REITs, and other real estate intensive businesses, either alone or in partnership with corporate private equity funds. The firm considers investments globally like Europe, Asia including Japan, China, Singapore, South Korea, Hong Kong, Vietnam, Thailand, India, and Australia. It also invests in large-scale shopping malls, logistics facilities, mixed-use properties and office buildings in Latin America with focus on Colombia. It typically invests in transactions requiring a minimum of $20 million. The firm seeks to exit its investments through private one-off sales, portfolio sales within common asset classes, mergers with existing public entities, or initial public offerings of stand-alone operating companies. Blackstone Real Estate Advisors was founded in 1992 and is based in New York, New York with additional offices in Asia, Europe, North America, and Australia. It operates as a subsidiary of The Blackstone Group LP.</t>
  </si>
  <si>
    <t>New York (Primary);
New York City Area (Primary);
Northeast (Primary);
United States and Canada (Primary);
United States of America (Primary);
Asia / Pacific;
Asia / Pacific Developed Markets;
Asia / Pacific Emerging Markets;
Australia ;
California;
Europe;
European Developed Markets;
France;
Hong Kong ;
Ile-de-France;
India ;
Indian Sub-Continent;
Japan ;
Los Angeles Area;
Maharashtra;
Singapore ;
Tokyo;
United Kingdom;
West Coast</t>
  </si>
  <si>
    <t>Harbert Management Corporation is a private equity firm specializing in making investments in mezzanine, middle markets, buyouts, later stage companies, secured loans, bridge loans, recapitalization, and growth businesses. The firm seeks to make investments in technology, life sciences, life sciences tools and services, B2B commerce, e-commerce, and environmental sectors. It seeks to make investments in European companies. It prefers to invest in Canada. The firm seeks to provide loan facilities ranging from EUR1 million ($1.23 million) to EUR20 million ($24.69 million) and offers coupon rate of 12 percent to 14 percent. It also makes co-investments. The firm also manages hedge funds for its clients. It invests in the public equity markets across the globe. The firm invests in value stocks of micro-cap and small-cap companies. It employs fundamental analysis stock picking approach with a focus on bottom-up research to create its portfolios. Harbert Management Corporation was founded in 1993 and is based in Birmingham, Alabama with additional offices in Atlanta, Georgia; Dallas, Texas; Nashville, Tennessee; New York, New York; Richmond, Virginia; San Francisco, California; Los Angeles, California; London, Greater London; Luxembourg, Luxembourg; Madrid, Spain; Paris, France.</t>
  </si>
  <si>
    <t>Alabama (Primary);
Birmingham Area (Primary);
Southeast (Primary);
United States and Canada (Primary);
United States of America (Primary);
Atlanta Area;
California;
Dallas Area;
Europe;
European Developed Markets;
Florida;
France;
Gainesville Area;
Georgia;
Ile-de-France;
Los Angeles Area;
Luxembourg;
Midatlantic;
Nashville Area;
New York;
New York City Area;
Northeast;
Richmond Area;
San Francisco Area;
Southwest;
Spain;
Tennessee;
Texas;
United Kingdom;
Virginia;
West Coast</t>
  </si>
  <si>
    <t>As of August 12, 2022, Denmark Bancshares, Inc. was acquired by Bank First Corporation. Denmark Bancshares, Inc. operates as the bank holding company for Denmark State Bank that provides financial products and services to individuals and businesses in Wisconsin. The company offers checking, savings, kid’s club, holiday club savings, individual retirement, and money market accounts, as well as certificates of deposit. It also provides mortgage, home equity, construction, auto, farm real estate, personal property, recreational vehicle and property, and agribusiness loans, as well as letters of credit, lines of credit, and commercial lending. In addition, the company provides wire transfers, treasury management, and investment and retirement planning services; electronic and mobile banking services; and debit and credit cards. It operates through a network of seven banking offices located in Denmark, Bellevue, Howard, Lawrence, Reedsville, Shawano, and Whitelaw. Denmark Bancshares, Inc. was founded in 1909 and is headquartered in Denmark, Wisconsin.</t>
  </si>
  <si>
    <t>Banking: 25.1 (100.0%)</t>
  </si>
  <si>
    <t>United States: 25.1 (100.0%)</t>
  </si>
  <si>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</si>
  <si>
    <t>Sogou Inc. provides search and search-related services in the People’s Republic of China. The company provides Sogou Search, a search engine; and Sogou Input Method, a Chinese language input software for PC and mobile users. It also offers other products that include Sogou Browser; Sogou Web Directory, a content aggregation and distribution platform that offers news aggregation, video content aggregation, and shopping assistance; Sogou Maps, which provides Internet-based map and navigation services related to traffic options, routing optimization, and positioning calculation for PCs, mobile devices, and smart wearables; Sogou Mobile Assistant that helps users find mobile applications and games related to their interests; Sogou Game Center, a gaming platform, which offers web and mobile games developed by third parties; and Sogou Translation, a multi-language translation solution. The company also provides Sogou AI, a voice-enabled hardware product; and Teemo, a smart hardware product for children, as well as offers Internet value-added, and search and search-related advertising services. Sogou Inc. was incorporated in 2005 and is based in Beijing, the People’s Republic of China. As of September 23, 2021, Sogou Inc. operates as a subsidiary of Tencent Holdings Limited.</t>
  </si>
  <si>
    <t>Communication Services (Primary); Interactive Media and Services (Primary); Interactive Media and Services (Primary); Media and Entertainment (Primary); Online Services (Primary); Advertising; Application Software; Broadcast Advertising; Information Technology; Internet Advertising; Internet Navigation Portals; Internet Services and Infrastructure; Internet Software; IT Services; Media; Software; Software and Services; Technology Hardware and Equipment; Technology Hardware, Storage and Peripherals; Technology Hardware, Storage and Peripherals</t>
  </si>
  <si>
    <t>Tencent Holdings Limited, an investment holding company, provides value-added services (VAS) and Online advertising services in Mainland China and internationally. The company operates through VAS, Online Advertising, FinTech and Business Services, and Others segments. It offers online games and social network services; FinTech and cloud services, and online advertising services. The company is also involved in the production, investment, and distribution of films and television programs for third parties, as well as copyrights licensing, merchandise sales, and other activities. n addition, it develops software; develops and operates online games; and provides information technology, information system integration, asset management, online literature, and online music entertainment services. Tencent Holdings Limited company was founded in 1998 and is headquartered in Shenzhen, the People’s Republic of China.</t>
  </si>
  <si>
    <t>Asia / Pacific (Primary);
Asia / Pacific Emerging Markets (Primary);
China  (Primary);
Far East (Primary);
Guangdong Province (Primary);
Asia / Pacific Developed Markets;
California;
England;
Europe;
European Developed Markets;
Greater London;
Hong Kong ;
Korea, South ;
Netherlands;
Noord-Holland;
San Francisco Area;
United Kingdom;
United States and Canada;
United States of America;
West Coast</t>
  </si>
  <si>
    <t>Sohu.com (Search) Limited is based in China. Sohu.com (Search) Limited operates as a subsidiary of Sohu.com Inc.</t>
  </si>
  <si>
    <t>AgJunction Inc. develops, sells, and licenses hardware and software solutions for precision agriculture applications worldwide. Its products and solutions offer precision guidance and positioning, autosteering, and machine automation for off-road markets with application to farming operations, such as tilling, planting, spraying, and harvesting. The company provides Wheelman white-label, an autosteering platform for manufacturers and suppliers; Electronic Control Units family support modules for autosteering, hydraulic control, machine learning, diagnostic system, and sensor fusion applications; Mechanical Drive Units family that allow manufacturers and suppliers to integrate autosteering on vehicles that do not have manufacturing autosteering interfaces; and terminals, GNSS, and kits that are provided to support manufacturers' and  suppliers' requirements. It also offers RANGER, a GPS guidance solution; and Wheelman autosteering systems, such as Wheelman Pro, Wheelman Flex, Wheelman Pro HP, Wheelman Flex HP, and Whirl software for farmers to steer farm equipment. In addition, the company also provides cloud infrastructure services that include cloud data storage, subscription management, over-the-air update management, and remote support. It markets its solutions under the Novariant, HandsFreeFarm, Wheelman, and Whirl brands through manufacturers, suppliers, and direct-to-farmer, as well as its ecommerce platform, HandsFreeFarm.com. The company was formerly known as Hemisphere GPS Inc. and changed its name to AgJunction Inc. in May 2013. AgJunction Inc. was incorporated in 1990 and is headquartered in Scottsdale, Arizona. As of December 7, 2021, AgJunction Inc. operates as a subsidiary of Kubota Corporation.</t>
  </si>
  <si>
    <t>Communications Equipment (Primary); Communications Equipment (Primary); Global Positioning Systems (Primary); Information Technology (Primary); Satellite and Microwave Equipment (Primary); Technology Hardware and Equipment (Primary); Application Software; Consumer Discretionary; Internet and Direct Marketing Retail; Internet and Direct Marketing Retail; Online Specialty Retail; Retailing; Software; Software and Services; Systems Software</t>
  </si>
  <si>
    <t>Arizona (Primary); Phoenix Area (Primary); Southwest (Primary); United States and Canada (Primary); United States of America (Primary); Alberta; Canada</t>
  </si>
  <si>
    <t>Kubota Corporation manufactures and markets machinery and related solutions in the food, water, and environment markets in Japan, North America, Europe, Asia, and internationally. It operates in three segments: Farm &amp; Industrial Machinery, Water &amp; Environment, and Other. The Farm &amp; Industrial Machinery segment offers tractors, power tillers, combine harvesters, rice transplanters, turf equipment, utility vehicles, other agricultural machinery, implements, attachments, post-harvest machinery, vegetable production equipment, and other agricultural equipment; cooperative drying, rice seedling, and gardening facilities; rice mill plants; scales, weighing and measuring control systems, and air purifiers; engines for farming, construction, industrial machinery, and generators; and mini excavators, wheel and skid steer loaders, compact track and, and other construction machinery related products. The Water &amp; Environment segment provides ductile iron and plastic pipes, valves, and single stack drain fittings, as well as design and construction services; reformer and cracking tubes, hearth and steel mill rolls, TXAX friction materials, and spiral welded steel pipes; air-conditioning equipment; wastewater treatment equipment and plants, pumps and plants, membrane solutions, flue gas desulfurization apparatus, membrane methane fermentation plants, and bathtubs; and water purification, night-soil treatment, waste incinerating and melting, and waste shredding and sorting plants. The Other segment offers logistics; and roofing and siding materials. The company also engages in non-life insurance underwriting, finance leasing and factoring services, building maintenance, security guarding, transportation, storage, distribution, and cargo handling businesses; and export and import of repair parts related to farm equipment, engines, and construction machinery. It serves customers through a network of dealers. The company was founded in 1890 and is headquartered in Osaka, Japan.</t>
  </si>
  <si>
    <t>Asia / Pacific (Primary);
Asia / Pacific Developed Markets (Primary);
Japan  (Primary);
Asia / Pacific Emerging Markets;
Hyogo;
Philippines ;
South-East Asia</t>
  </si>
  <si>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 As of March 29, 2022, GreenSky, Inc. operates as a subsidiary of Goldman Sachs Bank USA.</t>
  </si>
  <si>
    <t>Business Services: 518.1 (100.0%)</t>
  </si>
  <si>
    <t>United States: 518.1 (100.0%)</t>
  </si>
  <si>
    <t>Data Processing and Outsourced Services (Primary); Data Processing and Outsourced Services for Banking Industry (Primary); Information Technology (Primary); Internet Merchant Services (Primary); IT Services (Primary); Payment Processors (Primary); Software and Services (Primary)</t>
  </si>
  <si>
    <t>Goldman Sachs Bank USA, together with its subsidiaries, provides various banking products and services in the United States. It accepts deposit products, including savings and demand accounts comprising money market deposit, negotiable order of withdrawal, and demand deposit accounts; and consumer and institutional time deposits, as well as issues brokered certificates of deposit. The company also offers corporate loans comprising term loans, revolving lines of credit, letter of credit facilities, and bridge loans; and point-of-sale financing for merchants and consumers. In addition, it provides wealth management, commercial and residential real estate, installment, credit card, and other loans. Further, the company offers transaction banking services for institutions, corporations, and affiliates; market making services; and securities financing transactions and agency lending services. Additionally, it underwrites public offerings and private placements; and provides financial advisory services, including strategic advisory engagements with respect to mergers and acquisitions, divestitures, corporate defense activities, restructurings, and spin-offs, as well as asset and wealth management services. Goldman Sachs Bank USA operates through two branches located in Salt Lake City and Draper, Utah; a branch located in London, the United Kingdom; and a branch located in Tokyo, Japan. The company was founded in 1990 and is based in New York, New York. Goldman Sachs Bank USA is a subsidiary of The Goldman Sachs Group, Inc.</t>
  </si>
  <si>
    <t>Dragoneer Investment Group, LLC
Dragoneer Investment Group, LLC is an employee owned investment manager. The firm primarily provides its services to pooled investment vehicles. It manages separate client-focused equity portfolios. The firm invests in the public equity markets across the globe. It invests in value stocks of companies across all market capitalization. It focuses on financial services and technology sectors. The firm employs fundamental analysis to create its portfolios. It obtains external research to complement its in-house research to make its investments. Dragoneer Investment Group, LLC was founded on February, 2012 and is based in San Francisco, California.
Shapiro Capital Management LLC
Shapiro Capital Management LLC is a privately owned investment manager. The firm primarily provides its services to high net worth individuals. It also caters to investment companies, pension and profit sharing plans, charitable organizations, state or municipal government entities, foundations, endowments, trusts, estates, other investment advisers, corporations or other businesses. The firm manages equity and fixed income portfolios for its clients. It also launches and manages equity and fixed income mutual funds for its clients. The firm invests in the public equity and fixed income markets of the United States. It typically invests in value stocks of multi-cap companies to make its investments. The firm employs a fundamental analysis with a bottom-up stock picking approach to make its investments. It operates as a subsidiary of Shapiro Capital Management Co, Inc. Shapiro Capital Management LLC was founded in 1989 and is based in Atlanta, Georgia. As of February 27, 2018, Shapiro Capital Management LLC operates as a subsidiary of American Beacon Advisors,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UBS O'Connor LLC
UBS O’Connor LLC is a privately owned hedge fund sponsor. It provides advisory services to pooled investment vehicles and insurance companies. The firm launches and manages hedge funds. The firm also manages separate client focused equity and fixed income portfolios. It invests in public equity and fixed income markets across the globe. The firm also invests in real estate and alternative investments markets. It employs fundamental long/short equities, credit long/short, merger arbitrage and convertible arbitrage strategies to make its investments. The firm conducts fundamental and quantitative analysis along with a combination of bottom-up and top-down approach to create its portfolios. The firm obtains external research to complement its in-house research. UBS O’Connor LLC was founded in January, 2000 and is based in Chicago, Illinois with additional offices in Stamford, Connecticut, New York City, Hong Kong, China, Singapore, and Nashville, Tennessee. UBS O’Connor LLC operates as a subsidiary of UBS Group AG.</t>
  </si>
  <si>
    <t>Dragoneer Investment Group, LLC (California (Primary); San Francisco Area (Primary); United States and Canada (Primary); United States of America (Primary); West Coast (Primary));
Shapiro Capital Management LLC (Atlanta Area (Primary); Georgia (Primary); Southeast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UBS O'Connor LLC (Chicago Area (Primary); Great Lakes (Primary); Illinois (Primary); United States and Canada (Primary); United States of America (Primary); Asia / Pacific; Asia / Pacific Developed Markets; Asia / Pacific Emerging Markets; China ; Connecticut; Europe; European Developed Markets; Far East; Nashville Area; New York; New York City Area; Northeast; Singapore ; Southeast; Stamford Area; Switzerland; Tennessee; United Kingdom)</t>
  </si>
  <si>
    <t>QuestEx Gold &amp; Copper Ltd. engages in the acquisition, exploration, and development of mineral properties in Canada. The company explores for gold, silver, and copper deposits. Its principal assets include North ROK, Coyote, KSP, Kingpin, Castle, and Sofia properties located in British Columbia. The company was formerly known as Colorado Resources Ltd. and changed its name to QuestEx Gold &amp; Copper Ltd. in September 2020. QuestEx Gold &amp; Copper Ltd. was incorporated in 2009 and is based in Vancouver, Canada. As of June 1, 2022, QuestEx Gold &amp; Copper Ltd. operates as a subsidiary of Skeena Resources Limited.</t>
  </si>
  <si>
    <t>Skeena Resources Limited explores and develops mineral properties in Canada. The company explores for gold, silver, copper, and other precious metal deposits. It holds 100% interests in the Snip gold mine comprising one mining lease and four mineral tenures that covers an area of approximately 1,932 hectares; and the Eskay Creek gold mine that consists of eight mineral leases, two surface leases, and various unpatented mining claims, which total 6,151 hectares located in British Columbia, Canada. The company was formerly known as Prolific Resources Ltd. and changed its name to Skeena Resources Limited in June 1990. Skeena Resources Limited was incorporated in 1979 and is headquartered in Vancouver, Canada.</t>
  </si>
  <si>
    <t>Delbrook Capital Advisors Inc
Delbrook Capital Advisors Inc is based in Vancouver, Canada.
Newmont Corporation (NYSE:NEM)
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</si>
  <si>
    <r>
      <rPr>
        <sz val="8"/>
        <rFont val="Arial"/>
        <family val="2"/>
      </rPr>
      <t xml:space="preserve">Delbrook Capital Advisors Inc (British Columbia (Primary); Canada (Primary); United States and Canada (Primary));
Newmont Corporation (NYSE:NEM) (Colorado (Primary); </t>
    </r>
    <r>
      <rPr>
        <sz val="8"/>
        <color indexed="17"/>
        <rFont val="Arial"/>
        <family val="2"/>
      </rPr>
      <t>Colorado (Primary)</t>
    </r>
    <r>
      <rPr>
        <sz val="8"/>
        <rFont val="Arial"/>
        <family val="2"/>
      </rPr>
      <t xml:space="preserve">; Denver Area (Primary); </t>
    </r>
    <r>
      <rPr>
        <sz val="8"/>
        <color indexed="17"/>
        <rFont val="Arial"/>
        <family val="2"/>
      </rPr>
      <t>Denver Area (Primary)</t>
    </r>
    <r>
      <rPr>
        <sz val="8"/>
        <rFont val="Arial"/>
        <family val="2"/>
      </rPr>
      <t xml:space="preserve">; Mountain (Primary); </t>
    </r>
    <r>
      <rPr>
        <sz val="8"/>
        <color indexed="17"/>
        <rFont val="Arial"/>
        <family val="2"/>
      </rPr>
      <t>Mountain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Australia ; British Columbia; Canada; Delaware; Midatlantic; Western Australia)</t>
    </r>
  </si>
  <si>
    <t>Newmont Corporation (NYSE:NEM) (35,178.5)</t>
  </si>
  <si>
    <t>As of December 23, 2021, Community Savings Bancorp, Inc. operates as a subsidiary of Double Bottomline Corp. Community Savings Bancorp, Inc. operates as the bank holding company for Community Savings that provides various banking products and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based in Caldwell, Ohio.</t>
  </si>
  <si>
    <t>Great Lakes (Primary); Ohio (Primary); United States and Canada (Primary); United States of America (Primary); Zanesville Area (Primary)</t>
  </si>
  <si>
    <t>Double Bottomline Corp. is based in USA.</t>
  </si>
  <si>
    <t>Great Lakes (Primary);
Ohio (Primary);
United States and Canada (Primary);
United States of America (Primary);
Zanesville Area (Primary)</t>
  </si>
  <si>
    <t>As of May 21, 2021, General Finance Corporation was acquired by United Rentals (North America), Inc. 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</si>
  <si>
    <t>Capital Goods (Primary); Industrials (Primary); Machinery Rental and Leasing (Primary); Trading Companies and Distributors (Primary); Trading Companies and Distributors (Primary); Business Credit Agencies; Credit Agencies; Diversified Financial Services; Diversified Financials; Diversified Metals and Mining; Fabricated Structural Metal Products; Finance Leasing; Financials; Industrial Machinery; Machinery; Material Handling Machinery and Equipment; Materials; Materials; Metals and Mining; Specialized Finance; Warehousing and Storage Equipment and Supplies</t>
  </si>
  <si>
    <t>United Rentals (North America), Inc. operates as an equipment rental company in the United States, Canada, Europe, Australia, and New Zealand. It operates in two segments, General Rentals; and Specialty. The General Rentals segment engages in the rental of construction and industrial equipment, such as backhoes, skid-steer loaders, forklifts, earthmoving equipment, and material handling equipment; aerial work platforms, such as boom lifts and scissor lifts; and general tools and light equipment comprising pressure washers, water pumps, and power tools. This segment serves construction and industrial companies, manufacturers, utilities, municipalities, and homeowners. The Specialty segment is involved in the rental of specialty construction products, including trench safety equipment, such as trench shields, aluminum hydraulic shoring systems, slide rails, crossing plates, construction lasers, and line testing equipment for underground work; power and HVAC equipment, which consists of portable diesel generators, electrical distribution equipment, and temperature control equipment; fluid solutions equipment primarily used for fluid containment, transfer, and treatment; and mobile storage equipment and modular office space. It serves construction companies involved in infrastructure projects, municipalities, and industrial companies. The company also sells new equipment, such as aerial lifts, reach forklifts, telehandlers, compressors, and generators; contractor supplies, including construction consumables, tools, small equipment, and safety supplies; and parts for equipment that are owned by the company’s customers, as well as provides repair and maintenance services. It sells its used equipment through its sales force, brokers, and Website, as well as at auctions and directly to manufacturers. The company was incorporated in 1997 and is headquartered in Stamford, Connecticut. United Rentals (North America), Inc. is a subsidiary of United Rentals, Inc.</t>
  </si>
  <si>
    <t>Connecticut (Primary);
Northeast (Primary);
Stamford Area (Primary);
United States and Canada (Primary);
United States of America (Primary);
Delaware;
Midatlantic</t>
  </si>
  <si>
    <t>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</si>
  <si>
    <t>Harvest: 68.6 (73.0%);
Real Estate: 18.0 (19.1%);
Investment Management: 7.4 (7.9%)</t>
  </si>
  <si>
    <t>United States: 94.8 (100.0%)</t>
  </si>
  <si>
    <t>Equity Real Estate Investment Trusts (REITs) (Primary); Real Estate (Primary); Real Estate (Primary); Specialized REITs (Primary)</t>
  </si>
  <si>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</si>
  <si>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Spokane Area (Primary);
United States and Canada (Primary);
United States of America (Primary);
Washington (Primary);
West Coast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</si>
  <si>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Ranger Global Real Estate Advisors, LLC
Ranger Global Real Estate Advisors, LLC is an employee owned investment manager. The firm primarily provides its services to investment companies. It also caters to pooled investment vehicles and corporations or other businesses. The firm launches equity mutual funds and balanced mutual funds for its clients. It invests in public equity markets across the globe. The firm employs fundamental analysis to create its portfolios. The firm obtains external research to complement its in-house research. Ranger Global Real Estate Advisors, LLC was founded on 9th June, 2016 and is based in Denver, Colorado with additional offices in New York, New York, Norwalk, Connecticut and Rowayton, Connecticut.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William Blair Investment Management, LLC
William Blair Investment Management, LLC is a privately owned investment manager. The firm provides its services to high net worth individuals, investment companies, pooled investment vehicles, pension and profit sharing plans, charitable organizations, corporations, state and municipal government entities, insurance companies and other investment advisers. It manages separate client focused equity and fixed income portfolios for its clients. The firm also manages equity and fixed income mutual funds for its clients. It also manages multi-asset and hedge funds for its clients. The firm invests in the public equity, fixed income, commodity, and currency markets across the globe. It typically invests in growth and value stocks of small-cap, mid-cap, and large-cap companies. The firm invests in investment grade bonds and mortgage backed securities. It employs fundamental analysis with bottom-up stock picking approach and technical analysis to make its investments. It was founded in 1935 and is based in Chicago, Illinois with an additional office in Wilmington, Delaware. William Blair Investment Management, LLC operates as a subsidiary of William Blair &amp; Company, L.L.C. and WBC Holdings, L.P.</t>
  </si>
  <si>
    <t>Asset Management Exchange Master ICAV - AMX Master - AXA - Long Term Credit (Co. Dublin (Primary); Europe (Primary); European Developed Markets (Primary); Ireland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Ranger Global Real Estate Advisors, LLC (New York (Primary); New York City Area (Primary); Northeast (Primary); United States and Canada (Primary); United States of America (Primary); Colorado; Connecticut; Denver Area; Mountain; Stamford Area);
Renaissance Technologies LLC (New York (Primary); New York City Area (Primary); Northeast (Primary); United States and Canada (Primary); United States of America (Primary); California; Delaware; Mid-Island Area; Midatlantic; Oakland Area; San Francisco Area; West Coast;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William Blair Investment Management, LLC (Chicago Area (Primary); Great Lakes (Primary); Illinois (Primary); United States and Canada (Primary); United States of America (Primary); Cincinnati Area; Columbus Area; Delaware; Midatlantic; Ohio; Wilmington Area)</t>
  </si>
  <si>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It primarily operates in the United States, Puerto Rico, Canada, and Bermuda. Protective Insurance Corporation was formerly known as Baldwin &amp; Lyons, Inc. and changed its name to Protective Insurance Corporation in August 2018. The company was incorporated in 1930 and is headquartered in Carmel, Indiana. Protective Insurance Corporation operates as a subsidiary of Progressive Commercial Holdings, Inc.</t>
  </si>
  <si>
    <t>Accident Insurance (Primary); Casualty (Primary); Commercial Property Insurance (Primary); Financials (Primary); Fire and Marine Insurance (Primary); Insurance (Primary); Insurance (Primary); Liability Insurance (Primary); Motor Vehicle Insurance (Primary); Personal Property Insurance (Primary); Property (Primary); Property and Casualty Insurance (Primary); Surety Insurance (Primary); Worker's Compensation Insurance (Primary); Development Consulting; Information Technology; Information Technology (IT) Consulting; Insurance Brokers; IT Consulting and Other Services; IT Services; Services Outsourcing; Software and Services</t>
  </si>
  <si>
    <t>Great Lakes (Primary); Indiana (Primary); Indianapolis Area (Primary); United States and Canada (Primary); United States of America (Primary)</t>
  </si>
  <si>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</si>
  <si>
    <t>Shapiro family Partnership trust
Shapiro family Partnership trust is based in the United States.
Wells Fargo &amp; Company (NYSE:WFC)
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</si>
  <si>
    <t>Shapiro family Partnership trust (United States and Canada (Primary); United States of America (Primary));
Wells Fargo &amp; Company (NYSE:WFC) (California (Primary); San Francisco Area (Primary); United States and Canada (Primary); United States of America (Primary); West Coast (Primary); Arizona; Asia / Pacific; Asia / Pacific Developed Markets; Atlanta Area; Boston Area; Charlotte Area; Chicago Area; Co. Dublin; Colorado; Delaware; Denver Area; England; Europe; European Developed Markets; Georgia; Germany; Great Lakes; Greater London; Hessen; Hong Kong ; Houston Area; Illinois; Ireland; Las Vegas Area; Los Angeles Area; Massachusetts; Midatlantic; Midwest; Minneapolis Area; Minnesota; Missouri; Mountain; Nevada; New York; New York City Area; North Carolina; Northeast; Oakland Area; Phoenix Area; Saint Louis Area; Southeast; Southwest; Texas; United Kingdom)</t>
  </si>
  <si>
    <t>Wells Fargo &amp; Company (NYSE:WFC) (179,016.9)</t>
  </si>
  <si>
    <t>Xiamen International Port Co., Ltd, together with its subsidiaries, operates port terminals primarily in Xiamen, the People’s Republic of China. It operates through Container Loading and Unloading and Storage Business; Bulk/General Cargo Loading and Unloading Business; Comprehensive Port Logistic Services; and Merchandise Trading Business segments. The company engages in the container, bulk, and general cargo loading, unloading, and storage businesses, as well as provides port comprehensive logistics services comprising port-related logistics, tugboat berthing and unberthing, shipping agency, and tallying services; manufactures and sells building materials; and trades in merchandise, including steel and chemical raw materials. It also offers container deposit, land transport, logistics management, domestic and international freight agency services; operates and manages equipment at the transformer substation; repairs, maintains, cleans, and renovates containers; commodity export agency and sales services; and stacking and storage management, container packing and unpacking, and storage and container cargo inspection services. Further, the company is involved in the construction of roads; and long term investment and development business, as well as offers agency services for import and export of products, technology, international and domestic agency services, and international air transportation. Additionally, it provides freight forwarding, port supporting, packing and processing, logistics and distribution, customs declaration, and logistics information consulting services; and keeping and warehousing, and labour services, as well as engages in the wholesale of pre-packaged food. It owns and operates 39 berths for containers, and bulk and general cargo of international and domestic trade. The company was founded in 1998 and is based in Xiamen, the People’s Republic of China. Xiamen International Port Co., Ltd is a subsidiary of Xiamen Port Holding Group Co., Ltd. As per the transaction announced on June 2, 2022, Xiamen International Port Co., Ltd operates as a subsidiary of Xiamen Port Holding Group Co., Ltd.</t>
  </si>
  <si>
    <t>People's Republic of China (PRC): 3,863.0 (100.0%)</t>
  </si>
  <si>
    <t>Dock and Pier Operations (Primary); Industrials (Primary); Marine Cargo Services (Primary); Marine Ports and Services (Primary); Towing and Tugboat Services (Primary); Transportation (Primary); Transportation Infrastructure (Primary); Air Freight and Logistics; Air Freight and Logistics; Capital Goods; Commercial and Professional Services; Commercial Services and Supplies; Construction and Engineering; Construction and Engineering; Construction Materials; Construction Materials; Consulting Services; Consumer Staples; Diversified Support Services; Food and Staples Retailing; Food and Staples Retailing; Food Distribution; Food Distributors; Heavy Construction; Highway and Street Construction; Human Resource and Employment Services; Long-Distance General Freight Trucking; Marine; Marine; Marine Transportation Of Freight; Materials; Materials; Professional Services; Research and Consulting Services; Road and Rail; Road Transportation of Freight; Trading Companies and Distributors; Trading Companies and Distributors; Trucking; Warehousing and Storage</t>
  </si>
  <si>
    <t>Asia / Pacific (Primary); Asia / Pacific Emerging Markets (Primary); China  (Primary); Far East (Primary); Fujian Province (Primary)</t>
  </si>
  <si>
    <t>Xiamen Port Holding Group Co.,Ltd. primarily engages in integrated port logistics and bulk trading businesses. It owns and operates container, bulk cargo, liquid chemical, and cruise passenger transportation terminals in Fujian Province; and offers cargo loading and unloading, storage, logistics and transportation, shipping agency, tugboat, tally, ship assistance, and duty-free retail services. The company also engages in the procurement and trading of bulk commodities, including steel and building materials, chemicals, minerals, wood, textiles, food products, electronics, and other products. In addition, it engages in the real estate development, port development and engineering construction, building materials, property and financial services, technical services, and other businesses. Xiamen Port Holding Group Co., Ltd. was formerly known as Xiamen Port Holding Company Limited and changed its name to Xiamen Port Holding Group Co., Ltd. in April 2006. The company was founded in 1997 and is based in Xiamen, China. As of February 9, 2021, Xiamen Port Holding Group Co., Ltd. operates as a subsidiary of Fujian Port Group Co., Ltd.</t>
  </si>
  <si>
    <t>Asia / Pacific (Primary);
Asia / Pacific Emerging Markets (Primary);
China  (Primary);
Far East (Primary);
Fujian Province (Primary)</t>
  </si>
  <si>
    <t>Shia Ning Shipping Co., Ltd. was incorporated in 1993 and is based in Chai Wan, Hong Kong.</t>
  </si>
  <si>
    <t>SEMAFO Inc., a mining company, engages in the exploration, development, and operation of gold properties in West Africa. The company operates the Mana Mine in Burkina Faso, which includes the Siou deposit. It also holds a 90% interest in the Boungou project. The company was formerly known as West Africa Mining Exploration Corporation Inc. and changed its name to SEMAFO Inc. in May 1997. SEMAFO Inc. was founded in 1994 and is headquartered in Saint-Laurent, Canada. As of July 1, 2020, SEMAFO Inc. operates as subsidiary of Endeavour Mining Corporation.</t>
  </si>
  <si>
    <t>Endeavour Mining plc, together with its subsidiaries, operates as a gold mining company in West Africa. It has six operating assets, including the Boungou, Houndé, Mana, and Wahgnion mines in Burkina Faso; the Ity mine in Côte d’Ivoire; the Sabodala-Massawa mine in Senegal; Lafigué and Kalana development projects in Côte d’Ivoire and Mali; and a portfolio of exploration assets on the Birimian Greenstone Belt across Burkina Faso, Côte d’Ivoire, Mali, Senegal, and Guinea. The company was incorporated in 2021 and is based in London, the United Kingdom.</t>
  </si>
  <si>
    <t>England (Primary);
Europe (Primary);
European Developed Markets (Primary);
Greater London (Primary);
United Kingdom (Primary);
Caribbean;
Cayman Islands;
Grand Cayman;
Latin America and Caribbean</t>
  </si>
  <si>
    <t>As of February 2, 2022, Golden Pacific Bancorp, Inc. was acquired by SoFi Technologies, Inc. Golden Pacific Bancorp, Inc. operates as a bank holding company for Golden Pacific Bank, NA that offers banking products and services to consumers and businesses. It offers checking and savings accounts; personal and business loans; cash management and account services; and debit and credit cards. The company is based in Sacramento, California.</t>
  </si>
  <si>
    <t>Banks (Primary); Banks (Primary); Financials (Primary); National and State Commercial Banks (Primary); National Commercial Banks (Primary); Regional Banks (Primary)</t>
  </si>
  <si>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</si>
  <si>
    <t>Zenitel NV provides communication solutions in Belgium, Norway, Singapore, Finland, France, the United States, and internationally. It provides solutions and systems for the offshore and onshore communications markets, including building security and public safety, transportation, industrial, energy, and maritime primarily under the Zenitel, Vingtor-Stentofon, and Phontech brands. The company offers public address systems, such as central equipment, access panels, loudspeakers, beacons and signal units, network equipment, volume controllers, and accessories; and intercom systems, including talk-back, IP and analog intercom server, integrated maritime communication, SIP intercom, IC-edge, batterly less telephone, and hospital and refrigerator alarm systems. It also provides two-way radio systems; entertainment products comprising IPTV systems, background music and information systems, and COAX TVs; sound reception systems; and LAN, CCTV, and master clock solutions, as well as spare parts. The company was founded in 1901 and is headquartered in Zellik, Belgium.</t>
  </si>
  <si>
    <t>Communications Equipment (Primary); Communications Equipment (Primary); Information Technology (Primary); Local Area Network (LAN) (Primary); Networking Equipment (Primary); Technology Hardware and Equipment (Primary); Telecommunications Equipment (Primary); Telephone and Telecommunications Equipment (Primary); Amplifier; Antennas; Application Software; Audio Equipment; Consumer Discretionary; Consumer Durables and Apparel; Consumer Electronics; Electronic Components; Electronic Components; Electronic Equipment and Instruments; Electronic Equipment, Instruments and Components; Household Durables; Radios; Software; Software and Services; Speakers and Amplifiers</t>
  </si>
  <si>
    <t>Belgium (Primary); Europe (Primary); European Developed Markets (Primary); Flanders (Primary); Flemish Brabant (Primary)</t>
  </si>
  <si>
    <t>House of Thor BV is based in Gent, Belgium.</t>
  </si>
  <si>
    <t>Belgium (Primary);
East Flanders (Primary);
Europe (Primary);
European Developed Markets (Primary);
Flanders (Primary)</t>
  </si>
  <si>
    <t xml:space="preserve">QuaeroQ CVBA is a privately owned investment manager. The firm was founded in 2003 and is based at Waregem, Belgium.
</t>
  </si>
  <si>
    <t>Belgium (Primary);
Europe (Primary);
European Developed Markets (Primary);
Flanders (Primary);
West Flanders (Primary)</t>
  </si>
  <si>
    <t>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t>
  </si>
  <si>
    <t>Group Charter: 34.3 (30.2%);
Freight: 23.3 (20.5%);
Private Jets: 34.5 (30.4%);
Safety &amp; Security: 21.6 (19.0%)</t>
  </si>
  <si>
    <t>United Kingdom: 72.3 (63.6%);
Rest of The World: 1.4 (1.2%);
United States of America: 28.4 (25.0%);
France: .7 (.6%);
Germany: 5.3 (4.7%);
Italy: 4.7 (4.2%);
Other Europe: .8 (.7%)</t>
  </si>
  <si>
    <t>Airlines (Primary); Airlines (Primary); Industrials (Primary); Private or Business Aircraft Services (Primary); Transportation (Primary); Aerospace and Defense; Aerospace and Defense; Air Freight and Logistics; Air Freight and Logistics; Capital Goods; Charter Freight Air Transportation; Commercial and Professional Services; Commercial Services and Supplies; Consulting Services; Consumer Discretionary; Consumer Services; Diversified Support Services; General Management Services; Hotels, Resorts and Cruise Lines; Hotels, Restaurants and Leisure; Office Services and Supplies; Passenger and Cargo Aircraft and Airplanes; Passenger and Cargo Aircraft Rental and Leasing; Professional Services; Research and Consulting Services; Risk Management Services; Travel and Tourism Services</t>
  </si>
  <si>
    <t>England (Primary); Europe (Primary); European Developed Markets (Primary); United Kingdom (Primary); West Sussex (Primary)</t>
  </si>
  <si>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</si>
  <si>
    <t>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
TB Amati UK Smaller Companies Fund
TB Amati UK Smaller Companies Fund is an open-ended equity mutual fund launched and managed by Amati Global Investors Ltd. The fund invests in the public equity markets of the United Kingdom. It invests makes its investments in the stocks of companies operating across diversified sectors. The fund seeks to invest in stocks of small cap companies with market capitalization within of up to two billion British Pounds. It benchmarks the performance of its portfolio against the Hoare Govett Smaller Companies Index including AIM excluding investment trusts. The fudn was formerly known as CF Amati Investments Funds - CF Amati UK Smaller Companies Fund. TB Amati UK Smaller Companies Fund was formed on December 18, 1998 and is domiciled in the United Kingdom.</t>
  </si>
  <si>
    <t>Schroder Investment Management Limited (England (Primary); Europe (Primary); European Developed Markets (Primary); Greater London (Primary); United Kingdom (Primary); Asia / Pacific; Asia / Pacific Developed Markets; Australia ; New South Wales);
T. Bailey Fund Services Limited (England (Primary); Europe (Primary); European Developed Markets (Primary); Nottinghamshire (Primary); United Kingdom (Primary));
TB Amati UK Smaller Companies Fund (Europe (Primary); European Developed Markets (Primary); United Kingdom (Primary))</t>
  </si>
  <si>
    <t>Torstar Corporation operates as a media company in Canada, the United States, and internationally. It operates through three segments: Community Brands, Daily Brands, and Digital Ventures. The company publishes the Toronto Star newspaper; the Metro daily print editions; Sing Tao Daily, a Chinese-language daily newspaper, as well as operates thestar.com, a newspaper Website in Canada; and operates The Kit and TheKit.ca, a fashion, beauty, and women’s health publication and website. It also publishes newspapers comprising The Hamilton Spectator, the Waterloo Region Record, the St. Catharines Standard, Niagara Falls review, Welland Tribune, and Peterborough Examiner; and digital properties, including Localwork.ca, Homefinder.ca, Gottarent.com, and Wheels.ca, as well as provides specialty publications, magazines, directories, and consumer show services. In addition, the company provides digital media services comprising programmatic advertising; and offers advertisers access to audiences in automotive, power sports, outdoors, home, and health verticals, as well as provides extensive multi-platform reporting that enables advertisers to see their display advertisements and social media activity in one dashboard. The company was founded in 1892 and is based in Toronto, Canada. As of August 5, 2020, Torstar Corporation operates as a subsidiary of NordStar Capital LP.</t>
  </si>
  <si>
    <t>Communication Services (Primary); Magazine Publishing (Primary); Media (Primary); Media and Entertainment (Primary); Newspaper and Magazine Publishing (Primary); Newspaper Publishing (Primary); Printed Media Publishing (Primary); Published Electronic Materials (Primary); Publishing (Primary); Advertising; Consumer Discretionary; Consumer Services; Hotels, Resorts and Cruise Lines; Hotels, Restaurants and Leisure</t>
  </si>
  <si>
    <t>NordStar Capital LP is a principal investment firm. The firm invests in news. NordStar Capital LP headquartered in Canada.</t>
  </si>
  <si>
    <t>Hamblin Watsa Investment Counsel Ltd. is a privately owned investment manager. The firm provides services to insurance and re-insurance companies. It manages separate client-focused equity and fixed income portfolios. The firm invests in the public equity and fixed income markets across the globe. It benchmarks the performance of its equity portfolios against the S&amp;P 500 Index and its fixed income portfolios against the Merrill Lynch U.S. corporate (1-10 year) Bond Index. It was founded in 1984, and is based in Ontario, Canada. Hamblin Watsa Investment Counsel Ltd. operates as a subsidiary of Fairfax Financial Holdings Ltd.</t>
  </si>
  <si>
    <t>Canada (Primary);
Ontario (Primary);
United States and Canada (Primary);
Cheshire;
Connecticut;
England;
Europe;
European Developed Markets;
Ireland;
Northeast;
Stamford Area;
United Kingdom;
United States of America</t>
  </si>
  <si>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 As of November 23, 2021, Echo Global Logistics, Inc. was taken private.</t>
  </si>
  <si>
    <t>Air Courier Services (Primary); Air Freight and Logistics (Primary); Air Freight and Logistics (Primary); Industrials (Primary); Transportation (Primary); Data Processing and Outsourced Services; Information Technology; IT Services; Railroad Transportation of Freight; Railroads; Road and Rail; Road Transportation of Freight; Software and Services; Trucking</t>
  </si>
  <si>
    <t>Chicago Area (Primary); Great Lakes (Primary); Illinois (Primary); United States and Canada (Primary); United States of America (Primary)</t>
  </si>
  <si>
    <t>The Jordan Company, L.P. is a private equity firm specializing in later stage, mature, emerging growth, turnarounds, traditional leverage buyouts, recapitalizations, restructuring, public-to-private transactions, PIPEs, bridge financing, industry consolidation, and growth capital transactions of middle market companies. The firm seeks to invest in a wide range of sectors with a focus on aerospace and defense, automotive aftermarket parts, building products, business services, contract research organizations, electric motors and controls, equipment rental, industrial safety and controls, chemicals, consumer products, distribution, education, energy, financial services, healthcare, industrial products and manufacturing, media and entertainment, insurance, metals, packaging, retail, transportation and logistics, and telecom. It prefers to invest in companies based in the United States, Europe, Asia with an opportunistic focus on China, and Latin America. The firm typically invests between $75 million and $500 million of equity in transactions valued between $75 million and $2 billion. It invests in companies with an enterprise value between $100 million and $2 billion and a minimum EBITDA of $15 million. The firm prefers to take majority stake in its portfolio companies. It seeks to act as a co-investor in its portfolio companies. The Jordan Company, L.P. was founded in 1982 and is based in New York, New York with an additional office in New York, New York, Chicago, Illinois and Stamford, Connecticut.</t>
  </si>
  <si>
    <t>New York (Primary);
New York City Area (Primary);
Northeast (Primary);
United States and Canada (Primary);
United States of America (Primary);
Chicago Area;
Connecticut;
Great Lakes;
Illinois;
Stamford Area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</si>
  <si>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</si>
  <si>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 As of August 17, 2022, Blueknight Energy Partners, L.P. operates as a subsidiary of Ergon Asphalt &amp; Emulsions, Inc..</t>
  </si>
  <si>
    <t>Asphalt Terminalling Services: 118.6 (100.0%)</t>
  </si>
  <si>
    <t>United States: 118.6 (100.0%)</t>
  </si>
  <si>
    <t>Energy (Primary); Energy (Primary); Oil and Gas Pipelines (Primary); Oil and Gas Storage and Transportation (Primary); Oil, Gas and Consumable Fuels (Primary); Petroleum Pipelines (Primary)</t>
  </si>
  <si>
    <t>Midwest (Primary); Oklahoma (Primary); Tulsa Area (Primary); United States and Canada (Primary); United States of America (Primary); Southwest; Texas</t>
  </si>
  <si>
    <t>Ergon Asphalt &amp; Emulsions, Inc. produces and markets asphalt and emulsion products. It specializes in the development of engineered paving and pavement preservation products. The company offers asphalts ranging from hot mix and polymer-modified asphalts to warm mixes, cold mixes, and more to build roads; and coatings that protect against corrosion, moisture infiltration, adhesion, sound pollution, surface treatments, and more. Its products are used in highway construction and maintenance projects worldwide. Ergon Asphalt &amp; Emulsions, Inc. has a strategic partnership with Valero Energy Corporation. The company was founded in 1979 and is based in Jackson, Mississippi with locations across the United States. Ergon Asphalt &amp; Emulsions, Inc. operates as a subsidiary of Ergon, Inc.</t>
  </si>
  <si>
    <t>Jackson Area (Primary);
Mississippi (Primary);
Southeast (Primary);
United States and Canada (Primary);
United States of America (Primary)</t>
  </si>
  <si>
    <t>DG Capital Management, LLC
DG Capital Management, LLC is an employee owned hedge fund sponsor. The firm also provides its services to pooled investment vehicles. It also caters to separately managed accounts. The firm launches equity and fixed income funds for its clients. It also launches and manages hedge funds for its clients. The firm invests in the public equity and fixed income markets. It invests in value stocks of companies. It also invests in distressed securities, reorganized equity and special situations. The firm employs fundamental analysis to make its investments. DG Capital Management, LLC was founded in February 2016 and is based in New York, New York.
Invesco Advisers, Inc.
Invesco Advisers, Inc. is a privately owned investment manager. The firm primarily provides its services to pooled investment vehicles. It also caters to Individuals, high net worth individuals, banking or thrift institutions, investment companies, pension and profit sharing plans, charitable organizations, state or municipal government entities, other investment advisers, insurance companies, sovereign wealth funds and foreign official institutions, corporations or other businesses. The firm manages separate client focused equity, fixed income, and balanced portfolios. It launches and manages equity, fixed income, balanced, commodity, and multi-asset mutual fund. The firm also launches and manages hedge funds and manages equity, fixed income, balanced, and multi-asset exchange-traded funds. It launches and manages private funds which invests in equity, balanced, fixed income, multi-asset, and commodity markets. The firm invests in public equity and fixed income markets across the globe. It also invests in alternative markets, including real estate. The firm invests in growth, GARP, and value stocks of firms across all capitalizations, including small cap, large cap, and mid cap. It employs long/short and global macro strategy, and also invests in derivatives. For its fixed income portion, the firm invests in short-term, high quality money market instruments including US dollar-denominated obligations, majority AAA-rated by at at least one of the Nationally Recognized Statistical Rating Organizations. It also invests in government bonds, agency securities, corporate debt, sovereign debt and obligations of supra-national entities, certificates of deposits and time deposits, investment-grade and non-investment grade municipal securities, high yield securities, U.S. Treasury Inflation-Protected Securities, inflation-indexed securities, convertible securities, mortgage-backed and asset-backed securities, loans, fixed- and floating-rate securities, and money market securities. The firm seeks to benchmark the performance of its portfolio against the Russell 2000 Growth Index, Russell Mid Cap Growth Index, Russell 1000 Growth Index, Citigroup 90-Day Treasury Bill Index, and MSCI Emerging Markets Index. It employs fundamental and quantitative analysis with a top-down and bottom-up approach to make its investments. The firm combines external and in-house research to make its investments. It was founded in 1986 and is based at Atlanta, Georgia with additional offices at Austin, Texas, Dallas, Texas, Downers Grove, Illinois, Houston, Texas, Louisville, Kentucky, San Francisco, California, New York, New York, Newport Beach, California, Solana Beach, California, Centennial, Colorado, Rochester, New York.
Zazove Associates, LLC
Zazove Associates, LLC is an employee owned investment manager. The firm provides its services to insurance companies, pension plans, public funds, endowments, investment partnerships, trusts, family offices, pooled investment vehicles, state or municipal government entities, and high net worth individuals. It manages client focused equity and fixed income portfolios. The firm also launches and manages equity and fixed income mutual fund and hedge funds for its clients. It invests in the public equity, convertible securities, and hedging markets across the globe. The firm employs a quantitative analysis with a bottom-up stock picking approach to make its investments. Zazove Associates, LLC was founded in 1971 and is based in Incline Village, Nevada with an additional office in Northbrook, Illinois.</t>
  </si>
  <si>
    <t>DG Capital Management, LLC (New York (Primary); New York City Area (Primary); Northeast (Primary); United States and Canada (Primary); United States of America (Primary));
Invesco Advisers, Inc. (Atlanta Area (Primary); Georgia (Primary); Southeast (Primary); United States and Canada (Primary); United States of America (Primary); Austin Area; Boston Area; California; Colorado; Dallas Area; Denver Area; Florida; Fox Valley Area; Great Lakes; Houston Area; Illinois; Kentucky; Los Angeles Area; Louisville Area; Massachusetts; Mountain; New York; New York City Area; Northeast; Oregon; Portland Area; Rochester Area; San Diego Area; San Francisco Area; Southwest; Tampa Area; Texas; West Coast);
Zazove Associates, LLC (Nevada (Primary); Reno Area (Primary); Southwest (Primary); United States and Canada (Primary); United States of America (Primary); Great Lakes; Illinois; Palatine Area)</t>
  </si>
  <si>
    <t>Leucrotta Exploration Inc. engages in the acquisition, exploration, development, and production of oil and natural gas reserves in northeastern British Columbia, Canada. The company is based in Calgary, Canada. As of May 31, 2022, Leucrotta Exploration Inc. operates as a subsidiary of Vermilion Energy Inc.</t>
  </si>
  <si>
    <t>Acquisition, Development, Exploration, and Production of Oil and Natural Gas: 35.3 (100.0%)</t>
  </si>
  <si>
    <t>Canada: 35.3 (100.0%)</t>
  </si>
  <si>
    <t>Vermilion Energy Inc., together with its subsidiaries, engages in the acquisition, exploration, development, and production of petroleum and natural gas in North America, Europe, and Australia. The company owns 81% working interest in 636,714 net acres of developed land and 85% working interest in 301,026 net acres of undeveloped land in Canada; 130,715 net acres of land in the Powder River basin in the United States; 96% working interest in 248,873 net acres of developed land and 86% working interest in 134,160 net acres of undeveloped land in the Aquitaine and Paris Basins in France; 53% working interest in 901,791 net acres of land in the Netherlands; 54,625 net developed acres and 920,723 net undeveloped acres in Germany; 975,375 net acres land in Croatia; 946,666 net acres land in Hungary; and 48,954 net acres land in Slovakia. It also owns 20% interests in the offshore Corrib natural gas field located to the northwest coast of Ireland; and 100% working interest in the Wandoo offshore oil field and related production facilities that covers 59,553 acres located on Western Australia's northwest shelf. As of December 31, 2021, the company had 401 net producing conventional natural gas wells and 2,132 net producing light and medium crude oil wells in Canada; 167.6 net producing light and medium crude oil wells in the United States; 297.0 net producing light and medium crude oil wells and 3 net producing conventional natural gas wells in France; and 47 net producing natural gas wells in the Netherlands. Vermilion Energy Inc. was founded in 1994 and is headquartered in Calgary, Canada.</t>
  </si>
  <si>
    <t>SilverBridge Holdings Limited, together with its subsidiaries, provides business solutions to the financial services industry. The company provides Exergy, an insurance software solution that administers life, group schemes, EB, and pensions on one system; and FAIS Compliance, which facilitates the remote management of FAIS fit and proper and complaints. It also offers data solutions; and TOM, an artificial intelligence technology that digitalizes business processes to enhance customer efficiency and service. In addition, the company offers implementation and support, hosting and outsourcing, research and development, and managed services, as well as software rental, and other license and maintenance services. Further, it provides IT consulting and data analytics solutions and services. The company operates in South Africa, Namibia, Kenya, Zimbabwe, Ghana, Lesotho, Botswana, Mauritius, Nigeria, Mozambique, and Zambia. SilverBridge Holdings Limited was founded in 1995 and is based in Pretoria, South Africa. As of September 20, 2022, SilverBridge Holdings Limited was taken private.</t>
  </si>
  <si>
    <t>Implementation Services: .2 (3.0%);
Rental and Maintenance: 3.1 (38.0%);
Support Services (Excluding Maintenance): 4.4 (54.6%);
Hosting Services: .4 (4.4%)</t>
  </si>
  <si>
    <t>South Africa: 3.3 (50.3%);
Zimbabwe: .2 (3.0%);
Kenya: .3 (4.9%);
Lesotho: .3 (4.8%);
Namibia: 1.4 (21.1%);
Botswana: .3 (4.2%);
Ghana: .4 (6.5%);
Mauritius: .2 (2.6%);
Zambia: .1 (.9%);
Mozambique: .1 (1.8%)</t>
  </si>
  <si>
    <t>Application Software (Primary); Enterprise Software (Primary); Financial Services Software (Primary); Industry Specific Software (Primary); Information Technology (Primary); Insurance Industry Software (Primary); Personal Mobile Applications (Primary); Software (Primary); Software and Services (Primary); Artificial Intelligence Software; Data Processing and Outsourced Services; Electronic Equipment, Instruments and Components; Information Technology (IT) Consulting; Internet Services and Infrastructure; IT Consulting and Other Services; IT Services; Software Research ; Systems Software; Technology Distributors; Technology Hardware and Equipment</t>
  </si>
  <si>
    <t>ROX Equity Partners Limited is an asset management company. It operates as an investment trust company. It was founded in 2017 and is headquartered in London, United Kingdom.</t>
  </si>
  <si>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t>
  </si>
  <si>
    <t>Commercialization of Pharmaceutical Products: 166.7 (100.0%)</t>
  </si>
  <si>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</si>
  <si>
    <t>Texton Property Fund Limited is a Real Estate Investment Trust (“REIT”) listed on the JSE Limited. The company internally manages its R4,5 billion portfolio of retail, office and industrial property assets located in South Africa (“SA”) and the United Kingdom (“UK”). The Fund was formed in 2006 and listed on the JSE in August 2011. The overall objective of the Fund is to grow its asset base, by investing in well priced, income and quality enhancing investment properties, to optimise returns over time for shareholders – in short, to become ‘the investment of choice’. The strategic focus is diversification in order to maximise the growth in value for stakeholders. Diversification serves to limit risk and enhance the consistency of returns, ensuring that investors are best able to meet their investment performance objectives.</t>
  </si>
  <si>
    <t>United Kingdom - Office: .2 (.9%);
United Kingdom - Industrial: 1.6 (8.0%);
South Africa - Office: 12.1 (60.4%);
South Africa - Retail: 4.0 (20.0%);
South Africa - Industrial: 2.1 (10.7%)</t>
  </si>
  <si>
    <t>Office REITs</t>
  </si>
  <si>
    <t>Equity Real Estate Investment Trusts (REITs) (Primary); Office REITs (Primary); Real Estate (Primary); Real Estate (Primary); Real Estate Management and Development; Real Estate Operating Companies</t>
  </si>
  <si>
    <t>Oak Tech Properties (Pty) Ltd
Oak Tech Properties (Pty) Ltd was incorporated in 2020 and is based in Cape Town, South Africa.
Oak Tech Trading Proprietary Limited
Oak Tech Trading Proprietary Limited is based in South Africa.</t>
  </si>
  <si>
    <t>Oak Tech Properties (Pty) Ltd (Africa / Middle East (Primary); South Africa (Primary); Sub-Saharan Africa (Primary); Western Cape (Primary));
Oak Tech Trading Proprietary Limited (Africa / Middle East (Primary); South Africa (Primary); Sub-Saharan Africa (Primary))</t>
  </si>
  <si>
    <t>Navios Maritime Acquisition Corporation provides marine transportation services worldwide. The company owns a fleet of crude oil, refined petroleum product, and chemical tankers. The company charters its vessels to oil companies, refiners, and large vessel operators. As of April 20, 2021, its fleet consisted of a total of 46 double-hulled tanker vessels, aggregating approximately 6.0 million deadweight tons, which includes 13 very large crude carrier tankers (VLCCs), including two bareboat chartered-in VLCCs. Navios Maritime Acquisition Corporation was founded in 2008 and is based in Grand Cayman, Cayman Islands. As of October 15, 2021, Navios Maritime Acquisition Corporation operates as a subsidiary of Navios Maritime Partners L.P.</t>
  </si>
  <si>
    <t>Energy (Primary); Energy (Primary); Oil and Gas Storage and Transportation (Primary); Oil and Gas Tankers (Primary); Oil Tankers (Primary); Oil, Gas and Consumable Fuels (Primary); Industrials; Marine; Marine; Marine Transportation Of Freight; Tankers; Transportation</t>
  </si>
  <si>
    <t>Caribbean (Primary); Cayman Islands (Primary); Grand Cayman (Primary); Latin America and Caribbean (Primary)</t>
  </si>
  <si>
    <t>Wameja Limited engages in providing cross-border payment services in Australia and Europe. It enables cross-border transfer between bank accounts, cards, mobile wallets, or cash outlets. The company was formerly known as eServGlobal Limited and changed its name to Wameja Limited in July 2019. Wameja Limited was incorporated in 1991 and is based in Sydney, Australia. As of September 9, 2021, Wameja Limited operates as a subsidiary of Mastercard Incorporated.</t>
  </si>
  <si>
    <t>Application Software (Primary); Application Software for Banking Industry (Primary); Enterprise Software (Primary); Financial Services Software (Primary); Industry Specific Software (Primary); Information Technology (Primary); Software (Primary); Software and Services (Primary)</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</si>
  <si>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</si>
  <si>
    <t>New York (Primary);
Northeast (Primary);
United States and Canada (Primary);
United States of America (Primary);
Westchester Area (Primary);
Africa / Middle East;
Nigeria;
Sub-Saharan Africa</t>
  </si>
  <si>
    <t>First Sentier Investors Holdings Pty. Ltd.
Carol Australia Holdings Pty Limited operates as a subsidiary of Mitsubishi UFJ Trust and Banking Corporation.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Killik &amp; Co LLP
Killik &amp; Co LLP provides stockbroking, investment management, and wealth planning services to private clients. It also offers wills, trust administration, tax, and other related services. The company was founded in 1989 and is based in London, United Kingdom.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M&amp;G plc (LSE:MNG)
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</si>
  <si>
    <t>First Sentier Investors Holdings Pty. Ltd. (Asia / Pacific (Primary); Asia / Pacific Developed Markets (Primary); Australia  (Primary));
Hargreave Hale Ltd. (England (Primary); Europe (Primary); European Developed Markets (Primary); Greater London (Primary); United Kingdom (Primary));
Killik &amp; Co LLP (England (Primary); Europe (Primary); European Developed Markets (Primary); Greater London (Primary); United Kingdom (Primary));
Lombard Odier Asset Management (Europe) Limited (England (Primary); Europe (Primary); European Developed Markets (Primary); Greater London (Primary); United Kingdom (Primary));
M&amp;G plc (LSE:MNG) (England (Primary); Europe (Primary); European Developed Markets (Primary); Greater London (Primary); United Kingdom (Primary))</t>
  </si>
  <si>
    <t>M&amp;G plc (LSE:MNG) (5,315.6)</t>
  </si>
  <si>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 As of May 5, 2022, Golden Nugget Online Gaming, Inc. operates as a subsidiary of DraftKings Inc.</t>
  </si>
  <si>
    <t>Casinos &amp; Resorts: 128.2 (100.0%)</t>
  </si>
  <si>
    <t>United States: 128.2 (100.0%)</t>
  </si>
  <si>
    <t>Casinos and Gaming (Primary); Consumer Discretionary (Primary); Consumer Services (Primary); Gaming Operations (Primary); Hotels, Restaurants and Leisure (Primary); Online Gaming Operations (Primary)</t>
  </si>
  <si>
    <t>DraftKings Inc. operates a digital sports entertainment and gaming company. It offers multi-channel sports betting and gaming technologies, powering sports and gaming entertainment for operators in 17 countries. The company operates iGaming through its DraftKings brand in 5 states, as well as operates Golden Nugget Online Gaming, an iGaming product and gaming brand in 3 states. Its Sportsbook is live with mobile and/or retail betting operations in the United States pursuant to regulations in 18 states. The company’s daily fantasy sports product is available in 6 countries internationally with 15 distinct sports categories. In addition, it offers DraftKings Marketplace, a digital collectibles ecosystem designed for mainstream accessibility that offers curated NFT drops and supports secondary-market transactions, as well as owns Vegas Sports Information Network (VSiN), a multi-platform broadcast and content company. DraftKings Inc. was founded in 2011 and is headquartered in Boston, Massachusetts.</t>
  </si>
  <si>
    <t>Fertitta Entertainment, Inc.
Fertitta Entertainment, Inc. design, develops, and operates integrated resort and entertainment destinations. It offers management and consulting services; pay-per-view live entertainment services; online gaming services; and database marketing and player development services. The company was founded in 1976 and is based in Las Vegas, Nevada. As of May 2, 2016, Fertitta Entertainment, Inc. operates as a subsidiary of Station Casinos LLC.
Fertitta Entertainment, LLC
Fertitta Entertainment, LLC operates as a diversified gaming, restaurant, hospitality, and entertainment company. The company operates Golden Nugget Hotel and Casino concept in Las Vegas and Laughlin, Nevada; Atlantic City, New Jersey; Biloxi, Mississippi; and Lake Charles, Louisiana. It also operates various destinations; and 500 outlets, including over 400 high-end and casual dining establishments. The company was formerly known as Golden Nugget, LLC and changed its name to Fertitta Entertainment, LLC in January 2022. The company was incorporated in 2003 and is based in Houston, Texas. Fertitta Entertainment, LLC operates as a subsidiary of Landry's Gaming, Inc.
Jefferies Financial Group Inc. (NYSE:JEF)
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
Magnetar Financial LLC
Magnetar Financial Llc is a Principal Investment firm. It is based in Evaston, Illinois. Magnetar Financial LLC operates as a subsidiary of Magnetar Capital, LLC</t>
  </si>
  <si>
    <t>Fertitta Entertainment, Inc. (Las Vegas Area (Primary); Nevada (Primary); Southwest (Primary); United States and Canada (Primary); United States of America (Primary));
Fertitta Entertainment, LLC (Houston Area (Primary); Southwest (Primary); Texas (Primary); United States and Canada (Primary); United States of America (Primary));
Jefferies Financial Group Inc. (NYSE:JEF) (New York (Primary); New York City Area (Primary); Northeast (Primary); United States and Canada (Primary); United States of America (Primary); Mountain; Salt Lake City Area; Southwest; Texas; Utah);
Magnetar Financial LLC (Great Lakes (Primary); Illinois (Primary); Palatine Area (Primary); United States and Canada (Primary); United States of America (Primary))</t>
  </si>
  <si>
    <t>Jefferies Financial Group Inc. (NYSE:JEF) (8,550.5)</t>
  </si>
  <si>
    <t>Itamar Medical Ltd., a medical technology company, develops and commercializes non-invasive medical devices and solutions for the treatment of respiratory sleep disorders. The company offers medical devices based on Peripheral Arterial Tone (PAT) signal, which measures changes in the patient’s peripheral arterial pulse volumes and various parameters of arterial activities. It provides WatchPAT device, which enable to conduct home sleep apnea tests for the treatment of sleep apnea, such as obstructive sleep apnea; EndoPAT device that diagnoses endothelial dysfunction; and Loop device, a wrist device for measuring and recording physiological parameters, such as SpO2, respiration rate, and heart rate. The company operates in the United States, Canada, Europe, Israel, Japan, rest of the Asia Pacific, and internationally. The company was formerly known as Itamar Medical (CM) 1997 Ltd. and changed its name to Itamar Medical Ltd. in July 2000. Itamar Medical Ltd. was incorporated in 1997 and is headquartered in Caesarea, Israel. As of December 16, 2021, Itamar Medical Ltd. operates as a subsidiary of ZOLL Medical Corporation.</t>
  </si>
  <si>
    <t>Health Care (Primary); Health Care Equipment (Primary); Health Care Equipment and Services (Primary); Health Care Equipment and Supplies (Primary); Medical Testing, Analyzing, and Diagnostic Equipment (Primary); Health Care Providers and Services; Health Care Services</t>
  </si>
  <si>
    <t>ZOLL Medical Corporation develops and markets medical devices. The company offers defibrillators and monitors, ventilators and aspirators, automated external defibrillators, temperature management systems, fluid resuscitation solutions, and electrodes and batteries. Additionally, it develops medical software. The company also provides customer and technical support solutions. It focuses on healthcare, public safety, military, homeland security, and alternate care. ZOLL Medical Corporation has a strategic multi-year agreement with Myant Inc. to jointly develop technologies that will be leveraged in future generations of the ZOLL LifeVest wearable defibrillators. The company was founded in 1980 and is based in Chelmsford, Massachusetts. ZOLL Medical Corporation is a subsidiary of Asahi Kasei Corporation.</t>
  </si>
  <si>
    <t>Massachusetts (Primary);
Middlesex-Essex Area (Primary);
Northeast (Primary);
United States and Canada (Primary);
United States of America (Primary)</t>
  </si>
  <si>
    <t>Viola Growth is a private equity firm specializing in growth capital, buyout, growth stage, later stage, turnaround, and PIPE investments in middle market and mature companies. It focuses on investments in companies at expansion phase. The firm primarily invests in the technology sector specifically investing in Internet &amp; new media, enterprise software, software, cloud, communications, online commerce, cybersecurity, cleantech/agritech, fintech, med-tech, health care sectors and technology-enabled services. It also seeks to invest in non-technology sectors but also other companies with global activities. It seeks to invest in companies based in Israel and Israel related companies, operating in global markets. The firm invests in both public and private companies. It typically invests between $15 million and $40 million in each portfolio company having minimum revenues of $15 million. It prefers to take majority stake in its portfolio companies. Viola Growth was founded in 2008 and is based in Hertzliya, Israel.</t>
  </si>
  <si>
    <t>Computer Services, Inc., together with its subsidiaries, provides core processing, digital banking, managed services, payments processing, print and electronic distribution, and regulatory compliance solutions to financial institutions and corporate entities in the United States. The company offers processing, maintenance, and support services; software licensing and installation services; and professional services, as well as sells equipment and supplies. It also provides integrated banking solutions, which include mobile and Internet banking; check imaging; cash management; branch and merchant capture; print and mail, and electronic document distribution services; corporate intranets; board portals; Web hosting; e-messaging; teller and platform services; ATM and debit card service and support; payments solutions; cybersecurity risk assessment; network management; and cloud-based managed services. In addition, the company offers compliance software and services for regulatory compliance, homeland security, anti-money laundering, anti-terrorism financing, and fraud prevention. It serves community and regional banks; multi-bank holding companies; and technology, logistics, and insurance organizations, as well as various other business enterprises. The company was incorporated in 1965 and is headquartered in Paducah, Kentucky. As of November 16, 2022, Computer Services, Inc. was taken private.</t>
  </si>
  <si>
    <t>United States: 327.9 (100.0%)</t>
  </si>
  <si>
    <t>Data Processing and Entry Services (Primary); Data Processing and Outsourced Services (Primary); Data Processing and Outsourced Services for Banking Industry (Primary); Information Technology (Primary); IT Services (Primary); Software and Services (Primary); Application Software; Enterprise Resource Planning (ERP) Software; Enterprise Software; Financial Services Software; General Ledger and Accounting Software; Industry Specific Software; Information Technology (IT) Consulting; Internet Presence Providers (IPP); Internet Services and Infrastructure; IT Consulting and Other Services; Payment and POS Processing Software; Software; Web Hosting</t>
  </si>
  <si>
    <t>Kentucky (Primary); Paducah Area (Primary); Southeast (Primary); United States and Canada (Primary); United States of America (Primary)</t>
  </si>
  <si>
    <t>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t>
  </si>
  <si>
    <t>Bridgeport Partners LLC (New York (Primary); New York City Area (Primary); Northeast (Primary); United States and Canada (Primary); United States of America (Primary));
Centerbridge Partners, L.P. (New York (Primary); New York City Area (Primary); Northeast (Primary); United States and Canada (Primary); United States of America (Primary); England; Europe; European Developed Markets; Greater London; United Kingdom)</t>
  </si>
  <si>
    <t>National General Holdings Corp., a specialty personal lines insurance holding company, provides various insurance products and services in the United States and internationally. The company's Property and Casualty segment offers standard, preferred, and nonstandard automobile insurance products; recreational vehicle (RV) insurance that carry RV-specific endorsements comprising automatic personal effects coverage, optional replacement cost coverage, RV storage coverage, and full-time liability coverage; and homeowners insurance products consisting of property and liability coverages for one-and two-family, and owner-occupied residences; and additional personal umbrella coverage to the homeowners. It also provides small business automobile insurance products, which covers liability and physical damage for light-to-medium duty commercial vehicles; motorcycle insurance products for various types of motorcycles, golf carts, and all-terrain vehicles; and lender-placed insurance products, including fire, home, and flood products, as well as collateral protection insurance and guaranteed asset protection products for automobiles. It sells its products through retail store fronts, web/mobile, phone contact centers, and kiosks; and agents and affinity partners. The company's Accident and Health segment provides accident and non-major medical health insurance products, such as accident/AD&amp;D coverage in the event of bodily injury or death; hospital indemnity; short-term medical plans; cancer/critical illness policies; stop loss programs; medicare supplement insurance policies; basic dental coverage; and life insurance for individuals. It sells its products through agents, managing general underwriters, employers, Internet, and directly. The company was formerly known as American Capital Acquisition Corporation. The company was founded in 1939 and is headquartered in New York, New York. National General Holdings Corp. operates as a subsidiary of Allstate Insurance Holdings, LLC.</t>
  </si>
  <si>
    <t>Financials (Primary); Insurance (Primary); Insurance (Primary); Multi-line Insurance (Primary); Accident Insurance; Casualty; Dental Insurance Plans; Fire and Marine Insurance; Health and Medical Insurance; Homeowner's and Renter's Insurance; Hospital and Medical Service Plans; Insurance Brokers; Liability Insurance; Life and Health Insurance; Life Insurance; Motor Vehicle Insurance; Online Insurance Services; Personal Property Insurance; Property; Property and Casualty Insurance</t>
  </si>
  <si>
    <t>New York (Primary); New York City Area (Primary); Northeast (Primary); United States and Canada (Primary); United States of America (Primary); Mid-Island Area</t>
  </si>
  <si>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</si>
  <si>
    <t>MSD Partners, L.P.
MSD Partners, L.P. is an employee owned hedge fund sponsor. The firm provides its services to pooled investment vehicles. It invests in the debt and equity of public and private companies, real estate and other asset classes across the globe. The firm has expertise in Credit, Real Estate, Private Capital and Growth. The firm primarily invests in value stocks of mid-cap and large-cap companies. It employs fundamental analysis to create its portfolios. The firm conducts in-house research to make its investments. MSD Partners, L.P. was founded in July 2009 and is based in New York, New York. MSD Partners, L.P. operates as a subsidiary of MSD Capital, L.P.
Park West Asset Management LLC
Park West Asset Management LLC is an employee owned hedge fund sponsor. It provides its services Primarily to private investment vehicles offered to foundations, endowments, high net worth, financially sophisticated individuals and institutional investors. The firm manages separate client-focused portfolios. It launches and manages hedge funds for its clients. The firm invests in the public equity and fixed income markets of United States. It employs long/short, event-driven and credit/high yield investing strategy to make its investments. The firm obtains external research to make its investments. Park West Asset Management LLC was founded in November 2002 and is based in Larkspur, California with an additional office in Charlotte, North Carolina.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</si>
  <si>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MSD Partners, L.P. (New York (Primary); New York City Area (Primary); Northeast (Primary); United States and Canada (Primary); United States of America (Primary));
Park West Asset Management LLC (California (Primary); North Bay Area (Primary); United States and Canada (Primary); United States of America (Primary); West Coast (Primary); Charlotte Area; Midatlantic; North Carolina);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</si>
  <si>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Viela Bio, Inc., a clinical-stage biotechnology company, engages in the research and development of treatments for severe inflammation and autoimmune diseases in the United States. The company’s lead product candidate is inebilizumab, a humanized monoclonal antibody for neuromyelitis optica spectrum disorder; and which is in Phase III trials for patients with myasthenia gravis and IgG4-related diseases, as well as in Phase II trial for kidney transplant desensitization. It is also developing VIB4920 that is in Phase II trial for kidney transplantation rejection and rheumatoid arthritis, as well as in Phase IIb trial for sjögren’s syndrome; and VIB7734, which is in Phase Ib trial for cutaneous lupus erythematosus, in Phase I trial for COVID-19-related acute lung injury, and a planned Phase II tria for systemic lupus erythematosus. The company’s pre-clinical research and development product candidates include VIB1116 to decrease the number and function of antigen-presenting dendritic cells; and a mAb cytokine fusion protein to inhibit inflammatory responses. Viela Bio, Inc. has a strategic collaboration with Hansoh Pharmaceutical Group Company Limited and Mitsubishi Tanabe Pharma Corporation to develop and commercialize inebilizumab for autoimmune diseases in China, Hong Kong, Macau, Japan, Thailand, South Korea, Indonesia, Vietnam, Malaysia, the Philippines, Singapore, and Taiwan. The company was incorporated in 2017 and is headquartered in Gaithersburg, Maryland. As of March 15, 2021, Viela Bio, Inc. operates as a subsidiary of Horizon Therapeutics USA, Inc..</t>
  </si>
  <si>
    <t>Maryland (Primary); Midatlantic (Primary); Suburban Baltimore Area (Primary); United States and Canada (Primary); United States of America (Primary)</t>
  </si>
  <si>
    <t>Horizon Therapeutics plc develops prescription drugs for mild to moderate pain relief and arthritis. The company's products include HZT-501, a proprietary fixed dose combination formulation of NSAID and ibuprofen; and HZT-602, a combination oral drug product consisting of naproxen and famotidine. The company was incorporated in 2005 and is based in Deerfield, Illinois. Horizon Therapeutics plc operates as a subsidiary of Horizon Therapeutics Public Limited Company.</t>
  </si>
  <si>
    <t>Great Lakes (Primary);
Illinois (Primary);
Palatine Area (Primary);
United States and Canada (Primary);
United States of America (Primary);
California;
San Francisco Area;
West Coast</t>
  </si>
  <si>
    <t>6 Dimensions Capital, L.P.
6 Dimensions Capital, L.P. is a venture capital arm of WuXi PharmaTech (Cayman) Inc. specializing in innovative startups, early stage, and growth capital investments. The firm seeks to invest in any sector and stage. It typically invests in the healthcare, biotechnology and life sciences sector with a focus on medical devices, digital health, diagnostics, and pharmaceuticals. It prefers to invest in early-stage and growth-stage companies focused on biopharmaceuticals, small molecule chemistry, medical devices, diagnostics, medical services, and medical information technology. The firm seeks to invest in companies based in China and the United States. 6 Dimensions Capital, L.P. was founded in 2017 and is based in Shanghai, China with an additional offices in Suzhou, China, Cambridge, United States and Hong Kong.
AstraZeneca UK Limited
AstraZeneca UK Limited operates as a biopharmaceutical company. The company researches, develops, manufactures, supplies, markets, and sells medicines in the areas of cardiovascular, renal and metabolic diseases, oncology, infection and vaccines, neuroscience, respiratory, and gastrointestinal. The company also develops vaccines for COVID-19. AstraZeneca UK Limited was formerly known as AstraZeneca Pharma Limited and changed its name to AstraZeneca UK Limited in August 1999. The company was incorporated in 1998 and is based in Cambridge, United Kingdom. AstraZeneca UK Limited operates as a subsidiary of Astrazeneca Intermediate Holdings Limited.
Barer &amp; Son Capital, LLC
Barer &amp; Son Capital, LLC is a principal investment firm based in United States.
Boyu Capital Consultancy Co., Ltd.
Boyu Capital Consultancy Co., Ltd. is a private equity firm specializing in buyout investments in China. The firm seeks to invest in media, technology, healthcare, consumer, retail, and financial services sectors in China. Boyu Capital Consultancy Co., Ltd. was founded on September 28, 2010 and is based in Hong Kong with an additional office in Beijing, China.
HBM Partners Ltd.
HBM Partners Ltd. is a private equity and venture capital firm specializing in direct and fund of funds investments. It specializes in investing in development stage, seed/startup, early venture, emerging growth, middle market, mature, mid venture, late venture, PIPEs, growth and buy-out financings of private companies as well as investments in public companies. Within fund of funds, it seeks to make investments in venture capital funds. It typically invests in healthcare, pharma/biotech, life sciences, human medicine, medical technology, biotechnology, medical devices and diagnostics industries. It prefers to invest globally with a focus on European, North America, and Asia based companies. It typically invests between $3.97 million and $39.7 million in companies having sales value $ 4.16 million to $ 41.46 million. It seeks to take a majority interest in its portfolio companies. The firm invests from venture backed early-stage all the way to listed companies. It also provides investment advisory services. HBM Partners Ltd. Is based in Zug, Switzerland and has an additional office in Hong Kong.
Hillhouse Investment Management, Ltd.
Hillhouse Investment Management, Ltd. is a private equity firm. It seeks to invest in seed investments to buyouts and listed equities. It typically invests in the consumer, internet, technology, media, telecommunications, software services, original technology innovation, technology finance, emerging consumer brands and services, education, retail, artificial intelligence and big data, healthcare, research hospitals, energy and advanced manufacturing, green industry carbon neutrality, new energy, new materials, green travel, green life, finance and business services sectors. For seed investments, the firm launched the "Aseed+" Seed Program with a focus on manufacturing, new energy, new materials, biotechnology, and carbon neutrality. For consumer, it seeks to invest in recreational, cultural and sports consumption. For healthcare, the firm prefers to invest in biotechnology, medical treatment, medical devices, and pharmaceuticals. For carbon neutrality, the firm prefers to invest in clean energy, low carbon transportation, green manufacturing, agricultural technology, biotechnology, business services and low carbon life. The firm invests across the globe with a focus on Asia. Hillhouse Capital Management, Ltd. was founded in 2005 and is based in Central, Hong Kong with offices in Beijing, China and New York, U.S.A. Hillhouse Investment Management, Ltd. operates as a subsidiary of Hillhouse Capital Group Limited.
Sirona Capital Pty Ltd, Investment Arm
Sirona Capital Pty Ltd, Investment Arm is a private equity firm specializing in investments through management buyouts, recapitalizations in distressed assets and mid-market businesses.  The firm also invests through senior debt, junior lien loans, bridge loans, subordinated debt, and mezzanine debt. It targets investments in the mining and resources, real estate, mining services, energy, oil &amp; gas services, agriculture, and soft commodities. Within mining and resources sector, the firm targets exploration stage projects, development projects, cash flow producing assets, and distressed assets. Within real estate, it targets construction projects, cash flow producing assets, recapitalization of distressed assets, and land subdivision throughout the entire real estate project lifecycle in Australia. The firm acts as a minority equity partner, control equity partner and joint venture partner in its portfolio companies. Sirona Capital Pty Ltd, Investment Arm is based in Perth, Australia.
Terra Magnum Capital Partners
Terra Magnum Capital Partners is a principal investment firm specializing in direct and fund investments. It prefers to invest in China. The firm was founded in 2016 and is based in Beijing, China with an additional office in Bethesda, MD.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</si>
  <si>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r>
      <rPr>
        <sz val="8"/>
        <rFont val="Arial"/>
        <family val="2"/>
      </rPr>
      <t xml:space="preserve">6 Dimensions Capital, L.P. (Asia / Pacific (Primary); Asia / Pacific Emerging Markets (Primary); China  (Primary); Far East (Primary); Asia / Pacific Developed Markets; Boston Area; California; Hong Kong ; Jiangsu Province; Massachusetts; Northeast; San Francisco Area; United States and Canada; United States of America; West Coast);
AstraZeneca UK Limited (Cambridgeshire (Primary); England (Primary); Europe (Primary); European Developed Markets (Primary); United Kingdom (Primary));
Barer &amp; Son Capital, LLC (Delaware (Primary); Midatlantic (Primary); United States and Canada (Primary); United States of America (Primary); Wilmington Area (Primary));
Boyu Capital Consultancy Co., Ltd. (Asia / Pacific (Primary); Asia / Pacific Developed Markets (Primary); Hong Kong  (Primary); Asia / Pacific Emerging Markets; China ; Far East);
HBM Partners Ltd.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Zug (Primary); Asia / Pacific; Asia / Pacific Developed Markets; Hong Kong );
Hillhouse Investment Management, Ltd. (Asia / Pacific (Primary); Asia / Pacific Developed Markets (Primary); Hong Kong  (Primary); Asia / Pacific Emerging Markets; China ; Far East; New York; New York City Area; Northeast; Singapore ; United States and Canada; United States of America);
Sirona Capital Pty Ltd, Investment Arm (Asia / Pacific (Primary); Asia / Pacific Developed Markets (Primary); Australia  (Primary); Western Australia (Primary));
Terra Magnum Capital Partners (Asia / Pacific (Primary); Asia / Pacific Emerging Markets (Primary); China  (Primary); Far East (Primary); Maryland; Midatlantic; Suburban Baltimore Area; United States and Canada; United States of America);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r>
  </si>
  <si>
    <t xml:space="preserve">AOI TYO Holdings Inc. engages in the production of various advertising video content in Japan and internationally. It also offers post-production services; xR content production services; and video, digital, PR, event, and spatial design solutions for the advertising and marketing sector. The company was founded in 2017 and is based in Tokyo, Japan. As of July 5, 2021, AOI TYO Holdings Inc. operates as a subsidiary of Studio Cruise Co., Ltd.
</t>
  </si>
  <si>
    <t>Advertising (Primary); Broadcast Advertising (Primary); Communication Services (Primary); Marketing Services (Primary); Media (Primary); Media and Entertainment (Primary); Entertainment; Entertainment Production Companies; Entertainment Services; Motion Picture and Video Production Companies; Motion Picture Post-Production Services; Movies and Entertainment</t>
  </si>
  <si>
    <t>Studio Cruise Co., Ltd. was founded in 2021 and is based in Chiyoda, Japan. Studio Cruise Co., Ltd. operates as a subsidiary of Studio Cruise, L.P.</t>
  </si>
  <si>
    <t>Adapteo Oyj,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Oyj was incorporated in 2019 and is headquartered in Vantaa, Finland.</t>
  </si>
  <si>
    <t>Capital Goods (Primary); Commercial Construction and Engineering (Primary); Commercial Construction, General Contractors and Operative Builders (Primary); Construction and Engineering (Primary); Construction and Engineering (Primary); Industrials (Primary); Consumer Discretionary; Consumer Durables and Apparel; Homebuilding; Household Durables; Real Estate; Real Estate; Real Estate Management and Development; Real Estate Operating Companies; Real Estate Operators And Lessors; Residential Construction, General Contractors and Operative Builders</t>
  </si>
  <si>
    <t>Goldman Sachs Asset Management, L.P. is a privately owned investment manager. The firm primarily provides its services to high net worth individuals. It also caters to individuals, banking or thrift institutions, investment companies, business development companies, pooled investment vehicles, pension and profit sharing plans, state or municipal government entities, charitable organizations, insurance companies, other investment advisers, sovereign wealth funds and foreign official institutions and corporations or other businesses. It manages separate client-focused equity, fixed income, and balanced portfolios for its clients. The firm launches and manages equity, fixed income, balanced, commodity, and multi-asset mutual funds for its clients. It also launches and manages exchange traded funds. The firm invests in the public equity, fixed income, and alternative investment markets across the globe. For its equity investments, it typically makes its investments in growth stocks of mid-cap companies. It invests in commercial services and supplies, consumer discretionary, consumer staples, health care, diversified financial services, information technology and climate change transition. The firm seeks to invest in Europe. It invests in companies with enterprise value between $750 million and $2000 million. The firm invests an average of $300 million in acquiring controlling stakes in companies. The firm employs fundamental analysis to create its portfolio. It conducts an in-house research while making investments. The firm was founded in 1989 and is based in New York City with additional offices Chicago, Illinois, Los Angeles, California, Salt Lake City, Utah, Bellevue, Washington, Boston, Massachusetts, Houston, Texas, West Palm Beach, Florida, San Francisco, California, Boulder, Colorado, Miami, Florida and Norwalk, Connecticut. Goldman Sachs Asset Management, L.P. operates as a subsidiary of The Goldman Sachs Group, Inc.</t>
  </si>
  <si>
    <t>New York (Primary);
New York City Area (Primary);
Northeast (Primary);
United States and Canada (Primary);
United States of America (Primary);
Albany Area;
Asia / Pacific;
Asia / Pacific Developed Markets;
Asia / Pacific Emerging Markets;
Australia ;
Brazil;
California;
Canada;
Chicago Area;
China ;
Connecticut;
Dallas Area;
England;
Europe;
European Developed Markets;
Far East;
Georgia;
Great Lakes;
Greater London;
Hong Kong ;
Illinois;
India ;
Indian Sub-Continent;
Japan ;
Karnataka;
Latin America and Caribbean;
Maharashtra;
Malaysia ;
Michigan;
Midatlantic;
New Jersey;
New South Wales;
Newark Area;
North Metro Area;
Ontario;
Royal Oak Area;
São Paulo;
South America;
South-East Asia;
Southeast;
Southwest;
Switzerland;
Texas;
Tokyo;
Trenton Area;
United Kingdom;
Victoria;
Washington, D. C.;
West Coast;
Wilayah Persekutuan;
Zurich</t>
  </si>
  <si>
    <t>AP Fonden 4
AP Fonden 4 (AP4) is a privately owned investment manager. The firm manages separate client-focused equity and fixed income portfolios and pension funds. It invests in public equity, fixed income, and real estate markets across the globe. The firm benchmarks the performance of its equity portfolios against SIX Return Index and MSCI World DNI Index. It also benchmarks the performance of its fixed income portfolio against Merrill Lynch Index and Handelsbanken Obligations Index. The firm employs a fundamental analysis to manage its equity and fixed income securities. It obtains external research to complement its in-house research. AP Fonden 4 is based in Stockholm, Sweden.
Rakennusmestarien Säätiö sr
Rakennusmestarien Säätiö sr is a trade association that caters to engineers. The association develops, assists, and supports the practical, structural engineering, and artistic professionalism. Rakennusmestarien Säätiö sr was founded in 1952 and is based in Helsinki, Finland.</t>
  </si>
  <si>
    <t>AP Fonden 4 (Europe (Primary); European Developed Markets (Primary); Stockholm County (Primary); Sweden (Primary));
Eqt Public Value Investments S.à R.L. (Europe (Primary); European Developed Markets (Primary); Luxembourg (Primary));
Rakennusmestarien Säätiö sr (Europe (Primary); European Developed Markets (Primary); Finland (Primary))</t>
  </si>
  <si>
    <t>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incorporated in 1961 and is headquartered in Santa Cruz, California. As of August 29, 2022, Plantronics, Inc. operates as a subsidiary of HP Inc.</t>
  </si>
  <si>
    <t>Services: 219.0 (13.1%);
Products: 1,449.3 (86.9%)</t>
  </si>
  <si>
    <t>Europe, Middle East, and Africa: 509.2 (30.6%);
United States: 768.7 (46.2%);
Americas, Excluding United States: 116.7 (7.0%);
Asia Pacific: 270.9 (16.3%)</t>
  </si>
  <si>
    <t>Communications Equipment (Primary); Communications Equipment (Primary); Information Technology (Primary); Technology Hardware and Equipment (Primary); Telephone and Telecommunications Equipment (Primary); Telephone Equipment (Primary); Application Software; Audio Equipment; Cameras; Consumer Discretionary; Consumer Durables and Apparel; Consumer Electronics; Consumer Electronics Accessories; Consumer Electronics Peripherals; Household Durables; Information Technology (IT) Consulting; IT Consulting and Other Services; IT Services; Leisure Products; Leisure Products; Networking and Telecommunications Software; Office and Home Productivity Software; Software; Software and Services; Speakers and Amplifiers; Technology Hardware, Storage and Peripherals; Technology Hardware, Storage and Peripherals</t>
  </si>
  <si>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commercial mobility devices, thin clients,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</si>
  <si>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Alsace;
Asia / Pacific;
Asia / Pacific Emerging Markets;
Baden-Württemberg;
Catalonia;
Central America &amp; Mexico;
Co. Kildare;
Connecticut;
Costa Rica;
Delhi;
England;
Europe;
European Developed Markets;
European Emerging Markets;
France;
Germany;
Great Lakes;
Greater London;
Hamburg;
Haryana;
India ;
Indian Sub-Continent;
Ireland;
Israel ;
Italy;
Jalisco;
Karnataka;
Latin America and Caribbean;
Lisbon;
Maharashtra;
Malaysia ;
Massachusetts;
Mexico;
Middle East;
North Texas Area;
Northeast;
Oregon;
Pennsylvania;
Poland;
Portland Area;
Portugal;
Romania;
Rome;
SE Pennsylvania Area;
South-East Asia;
Southwest;
Spain;
Tamil Nadu;
Texas;
United Kingdom;
Uttar Pradesh;
Uttaranchal;
Washington;
West Bengal;
Wilayah Persekutuan</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</si>
  <si>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Disciplined Growth Investors, Inc.
Disciplined Growth Investors, Inc. is an employee owned investment manager. The firm primarily provides its services to pension and profit sharing plans. It also caters to high net worth individuals, investment companies, pooled investment vehicles, charitable organizations, state or municipal government entities, other investment advisers, insurance companies, corporations or other businesses. The firm manages separate client-focused equity and balanced portfolios. It launches and manages balanced mutual funds for its clients. The firm also launches equity mutual funds. It invests in the public equity and fixed income markets of the United States. For the fixed income portion, the firm invests in bonds. It invests in growth stocks of small cap companies with market capitalization between $50 million and $2 billion and mid cap companies with market capitalization between $1 billion and $15 billion. The firm employs fundamental analysis with a bottom-up stock picking approach to create its portfolios. Disciplined Growth Investors, Inc. was founded in 1997 and is based in Minneapolis, Minnesota.
PRIMECAP Management Company
PRIMECAP Management Company is an employee owned investment manager. The firm provides its services to investment companies, pooled investment vehicles, pension and profit sharing plans, charitable organizations, and sovereign wealth funds. It manages separate client-focused equity portfolios. The firm launches and manages equity mutual funds. It invests in the public equity markets. The firm employs fundamental analysis along with bottom-up stock picking approach to create its portfolios. It employs a combination of in-house and external research to make its investments. PRIMECAP Management Company was founded in September 1983 and is based in Pasadena,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</si>
  <si>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Disciplined Growth Investors, Inc. (Great Lakes (Primary); Minneapolis Area (Primary); Minnesota (Primary); United States and Canada (Primary); United States of America (Primary));
PRIMECAP Management Company (California (Primary); Los Angeles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</si>
  <si>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NichiiGakkan Co., Ltd. provides medical insurance administrative services for medical clinics in Japan and China. The company offers medical support services, including medical care at hospitals, clinics, and pharmacies; and support management and medical treatment through management consulting services and system sales, as well as personnel development in these fields through healthcare-related courses, such as medical office work. It also provides long-term care services from in-home care to long-term residential care in facilities comprising fee-based nursing homes; and develops personnel in long-term care fields through certification training programs and other courses related to long-term care. In addition, the company offers operates daycare centers, hospital daycare centers, company daycare centers, and other child care facilities; and corporate daycare centers to support the parenting efforts for employees and local residents, as well as child care courses, such as babysitting. Further, it provides a range of products and services related to household chores, child care, family nursing care, and elderly care; language education services; and postnatal care and housekeeping services. Additionally, the company is involved in the operation of dog salon based on the concept of pet health; and breeding of Australian labradoodles. NichiiGakkan Co., Ltd. was founded in 1968 and is headquartered in Tokyo, Japan.
</t>
  </si>
  <si>
    <t>Health Care (Primary); Health Care Equipment and Services (Primary); Health Care Providers and Services (Primary); Health Care Services (Primary); Healthcare Provider Support Persons (Primary); Healthcare Referral Services (Primary); Home Healthcare Services (Primary); Assisted Living Facilities and Services; Child Day Care Services; Consumer Discretionary; Consumer Services; Distributors; Distributors; Diversified Consumer Services; Domestic Cleaning and Household Services; Education Services; Health Care Distributors; Health Care Facilities; Household and Personal Product Distribution; Housekeeping; Managed Health Care; Non-Durable Goods Distribution; Nursing Homes; Retailing; Retirement Communities; Specialized Consumer Services; Specialty Educational Services</t>
  </si>
  <si>
    <t>LIM Advisors Limited operates as an investment advisory group in Asia. It acts as an investment advisor to the LIM Asia Arbitrage Fund Inc. to invest in convertible bonds, high yield debt, merger arbitrage, and other arbitrage and return strategies in Asia. The company was formerly known as Long Investment Management Limited. LIM Advisors was founded in 1995 and is based in Central, Hong Kong with additional offices in Beijing, Hong Kong, Tokyo, Stamford, and Mauritius.</t>
  </si>
  <si>
    <t>Asia / Pacific (Primary);
Asia / Pacific Developed Markets (Primary);
Hong Kong  (Primary);
Connecticut;
Northeast;
United States and Canada;
United States of America</t>
  </si>
  <si>
    <t>Joban Kaihatsu Co., Ltd., together with its subsidiaries, engages in the construction, environmental, and real estate businesses. The company undertakes the construction of various projects, including civil engineering, green spaces, water treatment facilities, etc.; provides facilities management, asbestos removal, disintegration, and radioactive energy removal services. It is also involved in environmental measurement and analysis; industrial waste disposal; the analysis of ultra-trace chemical substances; the measurement and analysis of radioactive energy monitoring and concentration, as well as sanitation system testing business; and selling and leasing of real estate properties. In addition, the company engages in the detached house construction work, real estate sales brokerage business, electrical work, air conditioning and plumbing works, and security businesses; geological survey, survey design, construction consultant, civil engineering/drilling work, inspection, repair/reinforcement design, as well as constructs concrete structures, such as bridges; offers telecommunications and electrical equipment; design, manufacture, and sale of material handling equipment, automatic control machines, etc.; and installation of machinery and equipment, steel structures, and pipe construction. Joban Kaihatsu Co., Ltd. was founded in 1960 and is headquartered in Iwaki, Japan.</t>
  </si>
  <si>
    <t>Bridge, Tunnel, and Elevated Highway Construction (Primary); Capital Goods (Primary); Commercial Construction and Engineering (Primary); Commercial Construction, General Contractors and Operative Builders (Primary); Construction and Engineering (Primary); Construction and Engineering (Primary); Construction Management Services (Primary); Construction Support Services (Primary); Construction Surveying Services (Primary); Electrical Work (Primary); Engineering and Surveying Services (Primary); Heavy Construction (Primary); Highway and Street Construction (Primary); Industrials (Primary); Specialty Contract Work (Primary); Water, Sewer and Pipeline Construction (Primary); Commercial and Professional Services; Commercial Security and Safety Services ; Commercial Services and Supplies; Communications Equipment; Communications Equipment; Consumer Discretionary; Consumer Durables and Apparel; Electrical Components and Equipment; Electrical Equipment; Environmental and Facilities Services; General Management Services; Homebuilding; Household Durables; Industrial Machinery; Information Technology; Machinery; Material Handling Machinery and Equipment; Office Services and Supplies; Real Estate; Real Estate; Real Estate Management and Development; Real Estate Operating Companies; Real Estate Operators And Lessors; Sanitary Services; Security and Alarm Services; Technology Hardware and Equipment; Telecommunications Equipment; Telephone and Telecommunications Equipment</t>
  </si>
  <si>
    <t>Asia / Pacific (Primary); Asia / Pacific Developed Markets (Primary); Fukushima (Primary); Japan  (Primary)</t>
  </si>
  <si>
    <t>Joban Kosan Co.,Ltd. engages in the tourism, trading, manufacturing, and transportation businesses in Japan and internationally. It is involved in the operation of resort under the Spa Resort Hawaiians name; and Spa Resort Hawaiians golf course. The company also engages in the wholesale of imported coal; heavy oil, and LP gas; kerosene, gasoline, light oil, lubricating oil, and petrochemical products; wood pellets; and construction materials, such as cement, ready-mixed concrete, etc. In addition, it manufactures cast iron products, such as hydrostar motors that are used in the marine equipment and industrial machinery; and hydraulic motor body, as well as provides cargo transportation services. The company was founded in 1944 and is headquartered in Iwaki, Japan.</t>
  </si>
  <si>
    <t>Asia / Pacific (Primary);
Asia / Pacific Developed Markets (Primary);
Fukushima (Primary);
Japan  (Primary)</t>
  </si>
  <si>
    <t>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t>
  </si>
  <si>
    <t>Casinos and Gaming (Primary); Consumer Discretionary (Primary); Consumer Services (Primary); Gaming Operations (Primary); Hotels, Restaurants and Leisure (Primary)</t>
  </si>
  <si>
    <t>Trive Capital Management LLC is a private equity firm specializing in industry consolidation, buyouts, recapitalizations, growth capital and distressed investments in turnaround, mature and later stage companies. It prefers acquisitions and platform acquisitions of middle market and lower middle market companies. The firm seeks to invest in under-resourced companies or in-need of additional capital; complex and special situations in out-of-favor, but protected niches; family-owned businesses; transition planning for private or family businesses; corporate carve-outs or orphaned divisions; take private of undersized public companies and underperforming or operationally challenged businesses. The firm is industry-agnostic and situation specific but seeks to invest in Healthcare IT, Clinical research organizations, contract manufacturing organizations, distribution, value-add service, Specialty healthcare distribution including pharmacy, Nutraceuticals and supplements, Medical technology companies, automotive, aerospace and defense, building products, construction and infrastructure, consumer goods, energy services, healthcare, chemicals, transportation and logistics, plastics and packaging, food and beverage, telecom &amp; media, distribution, business services, professional services, and communications. The firm prefers to invest in companies headquartered in North America with a focus on United States and Canada, with acceptance for their overseas operations. It typically invests between $10 to $250 million of equity or Debt per platform with revenue between $40 million and $1500 million. The firm prefers to make control equity investments. It also prefers to take a majority stake in its portfolio companies. Trive Capital Management LLC was founded in 2012 and is based in Dallas, Texas.</t>
  </si>
  <si>
    <t>AuStar Gold Limited engages in the exploration of gold mines in Australia. It primarily holds 95% interest in the Morning Star gold project; and 97.5% in the Rose of Denmark mine located in Victoria. The company was formerly known as Mantle Mining Corporation Limited and changed its name to AuStar Gold Limited in December 2017. AuStar Gold Limited was incorporated in 2003 and is based in Woods Point, Australia. As of August 12, 2021, AuStar Gold Limited operates as a subsidiary of White Rock Minerals Ltd.</t>
  </si>
  <si>
    <t>White Rock Minerals Ltd engages in the exploration and development of mineral properties in Australia and the United States. The company primarily explores for gold, silver, zinc, lead, and copper resources, as well as other minerals. Its principal property is its 100% owned the Red Mountain Project covering an area of 860 square kilometers located in the Bonnifield Mining District of central Alaska; and the Mt Carrington gold-silver project covering an area of 183 square kilometers located in northern New South Wales, Australia. The company was incorporated in 2010 and is based in Ballarat, Australia.</t>
  </si>
  <si>
    <t>Equity Management Associates, LLC
Equity Management Associates, LLC is a venture capital firm specializing in growth capital investments. The firm seeks investments in private and publicly traded gold and silver mining companies at all stages: mature producer, emerging producer, development companies and drill stories. It manages funds for its clients. The firm prefers to invest in the public and private companies located around the world. The firm makes its investments in growth-oriented value stocks across all capitalizations. The firm employs a top-down approach to select its sectors with a fundamental analysis and a bottom-up stock picking approach to create its portfolios. Equity Management Associates, LLC was founded in 2005 and is based in Boston, Massachusetts with additional offices in Waltham, Massachusetts; Sherborn, Massachusetts and Wellesley, Massachusetts.
Incor Holdings Limited
Incor Holdings Limited is a venture capital and private equity firm specializing in investments in buyouts. It prefers to invest in incubation, mergers, acquisitions, or out of liquidations, restructurings, and investments in distressed assets/companies. The firm seeks to invest in natural resource projects with a focus on timber, mineral resource, forestry, energy, and food, agriculture, agribusiness sectors. The firm seeks to invest globally. It prefers to invest in projects that are can be cash flow positive within one or two years. In case of acquisition of distressed companies it focuses on companies with market capitalization at or below cash assets. Incor Holdings Limited is based in London, the United Kingdom with a secondary office in Geneva, Switzerland.</t>
  </si>
  <si>
    <t>Equity Management Associates, LLC (Brockton Area (Primary); Massachusetts (Primary); Northeast (Primary); United States and Canada (Primary); United States of America (Primary));
Incor Holdings Limited (England (Primary); Europe (Primary); European Developed Markets (Primary); Greater London (Primary); United Kingdom (Primary); Geneva; Switzerland)</t>
  </si>
  <si>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 It also provides satellite automatic identification service data services to assist in vessel navigation and to enhance maritime safety for government and commercial customers; and vehicle fleet management, as well as in-cab and fleet vehicle solutions using various network platforms, including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and resells service using the two-way Inmarsat plc satellite network to provide higher bandwidth. The company provides asset management solution that allows devices to switch networks between geographies with the certifications and type approvals to meet the needs of international operators. It markets and sells its products and services directly to original equipment manufacturers, government customers, and end-users, as well as indirectly through market channel partners and affiliates. ORBCOMM Inc. was founded in 1993 and is headquartered in Rochelle Park, New Jersey. As of September 1, 2021, ORBCOMM Inc. was taken private.</t>
  </si>
  <si>
    <t>Alternative Carriers (Primary); Communication Services (Primary); Diversified Telecommunication Services (Primary); Satellite Communication Services (Primary); Telecommunication Services (Primary); Application Software; Cellular Services; Communications Equipment; Communications Equipment; Enterprise Software; Industry Specific Software; Information Technology; Satellite and Microwave Equipment; Software; Software and Services; Technology Hardware and Equipment; Wireless Telecommunication Services; Wireless Telecommunication Services</t>
  </si>
  <si>
    <t>Hackensack Area (Primary); New Jersey (Primary); Northeast (Primary); United States and Canada (Primary); United States of America (Primary); Midatlantic; Virginia</t>
  </si>
  <si>
    <r>
      <rPr>
        <sz val="8"/>
        <rFont val="Arial"/>
        <family val="2"/>
      </rPr>
      <t xml:space="preserve">California (Primary);
</t>
    </r>
    <r>
      <rPr>
        <sz val="8"/>
        <color indexed="17"/>
        <rFont val="Arial"/>
        <family val="2"/>
      </rPr>
      <t>California (Primary)</t>
    </r>
    <r>
      <rPr>
        <sz val="8"/>
        <rFont val="Arial"/>
        <family val="2"/>
      </rPr>
      <t xml:space="preserve">;
</t>
    </r>
    <r>
      <rPr>
        <sz val="8"/>
        <color indexed="17"/>
        <rFont val="Arial"/>
        <family val="2"/>
      </rPr>
      <t>Los Angeles Area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Arizona;
Chicago Area;
Connecticut;
Dallas Area;
Great Lakes;
Illinois;
New York;
New York City Area;
Northeast;
Phoenix Area;
Southwest;
Stamford Area;
Texas</t>
    </r>
  </si>
  <si>
    <t>Adage Capital Management, L.P.
Adage Capital Management, L.P. is an employee owned hedge fund sponsor. The firm primarily provides its services to pooled investment vehicles. It also caters to high net worth individuals, pension and profit sharing plans, family offices, Trusts, estates or charitable organizations, foundations and endowments, corporations or other business entities. It launches and manages hedge funds. The firm invests in the public equity markets of the United States. It primarily invests in value stocks of companies. The firm employs fundamental analysis to create its portfolios. The firm benchmarks the performance of its portfolio against the S&amp;P 500 Index. Adage Capital Management, L.P. was founded on July 1, 2001 and is based in Boston, Massachusetts with an additional office in Englewood Cliffs, New Jersey.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OHB SE (XTRA:OHB)
OHB SE operates as a space and technology company in Germany, rest of Europe, and internationally. The company operates through three segments, Space Systems, Aerospace, and Digital segments. It produces and distributes products and projects, as well as provides technology services primarily in the areas of space and aeronautic technology, telematics, and satellite services.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telescopes; various radio telescope projects; and operation of space-borne systems, digital applications based on satellite data as well as information technology and cybersecurity. The company is headquartered in Bremen, Germany.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</si>
  <si>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Adage Capital Management, L.P. (Boston Area (Primary); Massachusetts (Primary); Northeast (Primary); United States and Canada (Primary); United States of America (Primary); Hackensack Area; New Jersey);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OHB SE (XTRA:OHB) (Bremen (Primary); Europe (Primary); European Developed Markets (Primary); Germany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</si>
  <si>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OHB SE (XTRA:OHB) (620.2)</t>
  </si>
  <si>
    <t>Constantine Metal Resources Ltd., a junior mining company, engages in the exploration and development of mineral properties in North America. The company primarily explores for copper, zinc, gold, and silver deposits. Its principal project is the Palmer project that includes 340 federal mining claims and 63 state mining claims located in Alaska, the United States. The company was incorporated in 2006 and is headquartered in Vancouver, Canada. As of October 31, 2022, Constantine Metal Resources Ltd. operates as a subsidiary of American Pacific Mining Corp.</t>
  </si>
  <si>
    <t>American Pacific Mining Corp., a gold exploration company, engages in the exploration and development of mineral properties in the Western United States. The company primarily explores for gold and silver deposits. It owns 100% interest in the Gooseberry project, which consist of 42 unpatented claims covering an area of approximately 708 acres located in Storey Nevada, the United States. The company was incorporated in 2017 and is headquartered in Vancouver, Canada.</t>
  </si>
  <si>
    <t>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MTS Systems Corporation was founded in 1966 and is headquartered in Eden Prairie, Minnesota. It has operations in the Americas, Europe, and Asia. As of April 7, 2021, MTS Systems Corporation operates as a subsidiary of Illinois Tool Works Inc.</t>
  </si>
  <si>
    <t>Electronic Equipment and Instruments (Primary); Electronic Equipment, Instruments and Components (Primary); Information Technology (Primary); Measuring, Analyzing, and Controlling Instruments (Primary); Technology Hardware and Equipment (Primary); Aerospace and Defense; Aerospace and Defense; Application Software; Capital Goods; Defense Electronics; Electronic Components; Electronic Components; Industrial Machinery; Industrials; Machinery; Software; Software and Services</t>
  </si>
  <si>
    <t>Great Lakes (Primary); Minneapolis Area (Primary); Minnesota (Primary); United States and Canada (Primary); United States of America (Primary); Berlin; Europe; European Developed Markets; Germany</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</si>
  <si>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</si>
  <si>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Connecticut (Primary);
Northeast (Primary);
United States and Canada (Primary);
United States of America (Primary)</t>
  </si>
  <si>
    <t>Befimmo SA (ENXTBR:BEFB)</t>
  </si>
  <si>
    <t>ENXTBR:BEFB</t>
  </si>
  <si>
    <t>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t>
  </si>
  <si>
    <t>Equity Real Estate Investment Trusts (REITs) (Primary); Office REITs (Primary); Real Estate (Primary); Real Estate (Primary); Real Estate Management and Development; Real Estate Management Services; Real Estate Operating Companies; Real Estate Services</t>
  </si>
  <si>
    <t>Belgium (Primary); Brussels (Primary); Brussels (Primary); Europe (Primary); European Developed Markets (Primary)</t>
  </si>
  <si>
    <t>Belgium (Primary);
Europe (Primary);
European Developed Markets (Primary)</t>
  </si>
  <si>
    <t>AG Finance SA
AG Finance SA was incorporated in 1999 and is based in Brussels, Belgium.
AXA Belgium S.A./N.V.
AXA Belgium S.A./N.V. provides life and non-life insurance to individuals, SMEs, and large companies in Belgium, Germany, France, Luxembourg, the Netherlands, and Poland. It offers medical, income protection, workers’ compensation, motor vehicle liability, other motor, fire and other damage to property, general liability, miscellaneous financial loss, and legal expenses insurance; and navy, aviation, and transport insurance. It also offers non-proportional reinsurance. In addition, it offers health insurance, insurance with profit participation, index-linked and unit-linked insurance, other life insurance, and annuities streaming from non-life insurance contracts relating to health insurance obligations. AXA Belgium S.A./N.V. was formerly known as AXA Royale Belge SA and changed its name to AXA Belgium S.A./N.V. on March 1, 2002. The company was incorporated in 1957 and is based in Brussels, Belgium. AXA Belgium S.A./N.V. operates as a subsidiary of AXA SA.</t>
  </si>
  <si>
    <t>AG Finance SA (Belgium (Primary); Brussels (Primary); Brussels (Primary); Europe (Primary); European Developed Markets (Primary));
AXA Belgium S.A./N.V. (Belgium (Primary); Brussels (Primary); Brussels (Primary); Europe (Primary); European Developed Markets (Primary))</t>
  </si>
  <si>
    <t>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t>
  </si>
  <si>
    <t>Application Software (Primary); Content Management Software (Primary); Desktop Publishing Software (Primary); Document Creation Software (Primary); Information Technology (Primary); Internet Software (Primary); Office and Home Productivity Software (Primary); Software (Primary); Software and Services (Primary); Translation Software (Primary)</t>
  </si>
  <si>
    <t>Berkshire (Primary); England (Primary); Europe (Primary); European Developed Markets (Primary); United Kingdom (Primary); Asia / Pacific; Asia / Pacific Developed Markets; Asia / Pacific Emerging Markets; Bavaria; China ; Far East; France; Germany; Ile-de-France; Japan ; Kanagawa; North Texas Area; Southwest; Texas; United States and Canada; United States of America</t>
  </si>
  <si>
    <t>RWS Holdings plc provides technology-enabled language, content management, and intellectual property (IP) services. It operates through four segments: Language Services, Regulated Industries, IP Services, and Language and Content Technology. The Language Services segment provides language services and helps clients to create, translate, and deliver content in approximately 250 languages. The Regulated Industries segment offers a full suite of language services, including language solutions for clinical trial management, linguistic validation of clinical outcomes assessments, insurance, retail, commercial and investment banking, compliance, mergers and acquisitions, and litigation services. The IP Services segment provides patent translation and filing services, as well as a range of IP search services. The Language and Content Technology segment offers language technology and artificial intelligence solutions that enables enterprises to create, manage, translate, and automate content in various languages; and content management technology support services. It serves automotive, energy, retail and e-commerce, legal, travel and hospitality, leisure, finance, industrial and manufacturing, life sciences, high-tech software, chemical, media, aerospace and defense, managed care, telecom, and government sectors. The company primarily operates in the United Kingdom, the United States, Continental Europe, and internationally. RWS Holdings plc was founded in 1958 and is headquartered in Chalfont St Peter, the United Kingdom.</t>
  </si>
  <si>
    <t>AXA Investment Managers UK Ltd.
AXA Investment Managers UK Ltd  provides its services to individuals and institutional clients including corporations, financial institutions, foundations, and pension funds. It manages separate client-focused equity and fixed income portfolios. The firm also manages mutual funds for its clients. It invests in the public equity, fixed income and alternative investments markets of the United Kingdom. The firm employs a fundamental analysis with a bottom-up stock picking approach to create its equity portfolio. It invests in the private equity, real estate and venture capital funds to create its alternative investment portfolios. AXA Investment Managers UK Ltd. is based in London, United Kingdom. AXA Investment Managers UK Ltd. operates as a subsidiary of AXA Framlington Group Ltd.
INVESCO Asset Management Limited
INVESCO Asset Management Limited is a privately owned investment manager. The firm caters to corporations and other businesses, high net worth individuals, banking and thrift institutions, investment companies, pension and profit sharing plans, pooled investment vehicles, insurance companies, other investment advisers, charitable organizations, and state and municipal government entities. It manages separate client-focused equity, balanced, fixed income, and real estate portfolios. The firm launches and manages equity and fixed income mutual funds. It also manages balanced, commodity, and multi-asset mutual funds for its clients. The firm also launches and manages private funds, which invest in equity markets. It invests in the public equity and fixed income markets across the globe. The firm also invests in alternative markets, including commodity and currency markets. It invests in value and growth stocks of small cap and large cap companies. For its fixed income portion, the firm invests in investment grade securities, high yield securities, government securities, corporate securities, and in US Dollar denominated, Euro denominated, and Sterling denominated securities. It also invests in cash, derivatives, and money market instruments. The firm benchmarks the performance of its portfolios against MSCI Europe Index, Euromoney Smaller Companies Index, TOPIX 1st section, MSCI AC Asia (ex-Japan), MSCI AC Asia Pacific (ex-Japan), MSCI AC Pacific, MSCI AC World Index, MSCI AC World ex US Index, MSCI ACWI Small Cap Index, MSCI ACWI ex US Small Cap Index, MSCI World Index, FTSE Europe ex UK Index, Euromoney Smaller Europe (ex UK) Index, UK 3-month LIBOR, and JP Morgan Global Government Bond Index. It employs both top-down and bottom-up fundamental analysis and technical analysis. The firm combines in-house and external research to make its investments. It was previously known as Cavalier Securities Limited, Drayton Portfolio Management Limited, Drayton Montagu Portfolio Management Limited, Montagu Investment Management Limited, MIM Limited, and Invesco MIM Management Ltd. The firm was founded on March 7th, 1969 and is based in Henley-on-Thames, Oxfordshire, with an additional office in London, United Kingdom. INVESCO Asset Management Limited operates as a subsidiary of Invesco Ltd.
J O Hambro Capital Management Limited
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
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Marlborough Special Situations Fund
Marlborough Special Situations Fund is an open-ended equity mutual fund launched by Marlborough Fund Managers Limited. The fund is managed by Hargreave Hale Ltd. It invests in the public equity markets of the United Kingdom. The fund seeks to invest in stocks of companies operating across diversified sectors. It invests in stocks of small-cap companies, new issues and companies going through a difficult period with good recovery prospects. The fund benchmarks the performance of its portfolio against the Morningstar (IMA) UK Smaller Companies Index. Marlborough Special Situations Fund was formed on July 12, 1995 and is domiciled in the United Kingdom.
RGM Capital, LLC
RGM Capital, LLC is a privately owned hedge fund sponsor. The firm provides its services to charitable organizations, high net worth individuals, pension and profit sharing plans, investment advisers, corporations and pooled investment vehicles. The firm also manages separate client focused portfolios. It invests in public equity markets of United States. The firm typically invests in growth and value stocks with a focus on micro-cap through small-cap companies to create its portfolios. It employs fundamental analysis to make its investments. It conducts in-house research to make its investments. RGM Capital, LLC was founded in March 2003 and is based in Naples, Florida.
River and Mercantile Asset Management LLP
River &amp; Mercantile Asset Management is a privately owned investment manager. The firm launches and manages equity mutual funds. It invests in the public equity markets across the globe. The firm makes its investments in growth and value stocks. It employs a combination of fundamental and quantitative analysis and uses bottom-up approach to make its investments. River &amp; Mercantile Asset Management LLP was founded in 2006 and is based in London, United Kingdom. River and Mercantile Asset Management LLP operates as a subsidiary of River and Mercantile Group PLC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t>
  </si>
  <si>
    <t>AXA Investment Managers UK Ltd. (England (Primary); Europe (Primary); European Developed Markets (Primary); Greater London (Primary); United Kingdom (Primary));
INVESCO Asset Management Limited (England (Primary); Europe (Primary); European Developed Markets (Primary); Oxfordshire (Primary); United Kingdom (Primary); Greater London);
J O Hambro Capital Management Limited (England (Primary); Europe (Primary); European Developed Markets (Primary); Greater London (Primary); United Kingdom (Primary));
Marlborough Fund Managers Limited (England (Primary); Europe (Primary); European Developed Markets (Primary); Greater Manchester (Primary); United Kingdom (Primary); Staffordshire);
Marlborough Special Situations Fund (England (Primary); Europe (Primary); European Developed Markets (Primary); Lancashire (Primary); United Kingdom (Primary));
RGM Capital, LLC (Florida (Primary); Fort Myers Area (Primary); Southeast (Primary); United States and Canada (Primary); United States of America (Primary));
River and Mercantile Asset Management LLP (Europe (Primary); European Developed Markets (Primary); United Kingdom (Primary); England; Greater London);
Schroder Investment Management Limited (England (Primary); Europe (Primary); European Developed Markets (Primary); Greater London (Primary); United Kingdom (Primary); Asia / Pacific; Asia / Pacific Developed Markets; Australia ; New South Wales)</t>
  </si>
  <si>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</si>
  <si>
    <t>Catcha Group is a private equity and venture capital firm specializing in investments in technology sector. The firm primarily invests in new media, online classifieds, and e-commerce businesses etc.. It seeks to invests in Singapore, Australia, China, India and other parts of Asia. The firm was founded in 1999 and the investment group was established on 2004. The Gatcha Group is based in Kuala Lumpur, Malaysia.</t>
  </si>
  <si>
    <t xml:space="preserve">Asia / Pacific (Primary);
Asia / Pacific Emerging Markets (Primary);
Malaysia  (Primary);
South-East Asia (Primary);
Wilayah Persekutuan (Primary);
Asia / Pacific Developed Markets;
Hong Kong ;
Indonesia </t>
  </si>
  <si>
    <t>Class Limited develops and distributes cloud-based accounting, investment reporting, document and corporate compliance, and administration software for accountants, administrators, and advisers in Australia. The company offers Class Super, a cloud based self-managed super fund administration solution; Class Trust, a cloud solution to simplify and automate trust accounting and administration; Class Portfolio, a cloud software solution for streamlining investment portfolio accounting, administration, and reporting for companies, trusts, and individuals; and NowInfinity, a cloud-based legal documents and entity management solution. Class Limited was incorporated in 2005 and is based in Sydney, Australia. As of February 16, 2022, Class Limited operates as a subsidiary of HUB24 Limited.</t>
  </si>
  <si>
    <t>Application Hosting Services (Primary); Application Service Providers (ASPs) (Primary); Application Software (Primary); Enterprise Applications (Primary); Information Technology (Primary); Software (Primary); Software and Services (Primary)</t>
  </si>
  <si>
    <t>Great Bear Royalties Corp. operates as a precious metals royalty and streaming company in Canada. The company’s principal asset is the Dixie project that consists of 494 mineral claims covering an area of approximately 9,140 hectares located in the Red Lake district of Ontario, as well as a portfolio of equity investments in resource-focused public companies. The company was incorporated in 2020 and is headquartered in Vancouver, Canada. As of September 9, 2022, Great Bear Royalties Corp. operates as a subsidiary of International Royalty Corp.</t>
  </si>
  <si>
    <t>Gold (Primary); Materials (Primary); Materials (Primary); Metals and Mining (Primary)</t>
  </si>
  <si>
    <t>International Royalty Corp., through its subsidiaries, acquires and creates natural resource royalties. It acquires copper, nickel, zinc, silver, gold, and diamond projects. The company holds royalties with primary focus on the Voisey’s Bay royalty, a sliding-scale NSR on the Pascua-Lama gold project in Chile. International Royalty Corp. was incorporated in 2003 and is based in Englewood, Colorado. International Royalty Corp. operates as a subsidiary of RGLD Gold (Canada) ULC.</t>
  </si>
  <si>
    <t>Colorado (Primary);
Denver Area (Primary);
Mountain (Primary);
United States and Canada (Primary);
United States of America (Primary)</t>
  </si>
  <si>
    <t>Zenith Energy Limited, together with its subsidiaries, builds, owns, operates, manages, and maintains remote power plants for the resources industry in Australia and Papua New Guinea. It offers various fuel source options, including natural gas, liquid petroleum gas, diesel (thermal), renewables, solar, wind, and hybrid systems. Zenith Energy Limited was founded in 2006 and is based in Belmont, Australia with an additional location in Cairns, Australia.</t>
  </si>
  <si>
    <t>Independent Power and Renewable Electricity Producers (Primary); Independent Power Producers and Energy Traders (Primary); Utilities (Primary); Utilities (Primary); Electric Power By Solar Energy; Electric Power By Wind Energy; Electric Power Generation By Fossil Fuels; Electric Utilities; Electric Utilities; Renewable Electricity</t>
  </si>
  <si>
    <t>Asia / Pacific (Primary); Asia / Pacific Developed Markets (Primary); Australia  (Primary); Western Australia (Primary); Queensland</t>
  </si>
  <si>
    <t>Apex Opportunities Trust
Apex Opportunities Trust operates as a trustee. The company is based in Australia.
Pacific Equity Partners
Pacific Equity Partners is a private equity and venture capital firm specializing in buyouts, late venture, middle market, growth capital and late stage expansion capital. The firm does not invest in startups and unprofitable businesses. It also does not invest in companies with gambling and tobacco related businesses. The firm invests in all industries with a focus on industrial services, energy, consumer products, entertainment, big data, and financial services. It prefers to invest in companies based in Australia and New Zealand and exposure to other markets does not preclude an investment by the firm. It seeks to invest at least $100 million unless it is an add-on acquisition to an existing portfolio company, in companies having enterprise value between $99.53 million and AUD1 billion ($728.28 million). The firm prefers to hold an equity stake and seeks to have a board representation in its portfolio companies. It typically exits its investment between three years and six years and has flexibility to hold investments for a longer period of time. Pacific Equity Partners was founded in 1998 and is based in Sydney, Australia.</t>
  </si>
  <si>
    <t>Apex Opportunities Trust (Asia / Pacific (Primary); Asia / Pacific Developed Markets (Primary); Australia  (Primary));
Pacific Equity Partners (Asia / Pacific (Primary); Asia / Pacific Developed Markets (Primary); Australia  (Primary); New South Wales (Primary))</t>
  </si>
  <si>
    <t>Student Properties Spain SOCIMI, S.A. (BME:YSPS)</t>
  </si>
  <si>
    <t>BME:YSPS</t>
  </si>
  <si>
    <t>As of August 12, 2021, Student Properties Spain SOCIMI, S.A. operates as a subsidiary of Xior Student Housing NV.</t>
  </si>
  <si>
    <t>REIT - Residential: .9 (100.0%)</t>
  </si>
  <si>
    <t>Spain: .9 (100.0%)</t>
  </si>
  <si>
    <t>Xior Student Housing NV is the first Belgian public regulated real estate company (RREC) specialising in the student housing segment in Belgium, the Netherlands, Spain and Portugal. Within this property segment, Xior Student Housing offers a variety of accommodation, ranging from rooms with shared facilities to en-suite rooms and fully equipped studios. Since 2007, as owner-operator, Xior Student Housing has built high-quality, reliable student accommodation for students looking for the ideal place to study, live and relax. A place with that little bit extra, where every student immediately feels at home. Xior Student Housing has been accredited as a public RREC under Belgian law since 24 November 2015. Xior Student Housing's shares have been listed on Euronext Brussels (XIOR) since 11 December 2015. On 30 September 2020, Xior Student Housing held a property portfolio worth approximately 1.392 billion EUR.</t>
  </si>
  <si>
    <t>EURO SCANNING SL
EURO SCANNING SL was incorporated in 2002 and is based in Madrid, Spain.
Pigasol SL
Pigasol SL was incorporated in 1999 and is based in Durango, Spain.</t>
  </si>
  <si>
    <t>EURO SCANNING SL (Europe (Primary); European Developed Markets (Primary); Madrid (Primary); Spain (Primary));
Pigasol SL (Basque Country (Primary); Europe (Primary); European Developed Markets (Primary); Spain (Primary))</t>
  </si>
  <si>
    <t>Spectrum Metals Limited engages in the exploration and extraction of mineral properties in Australia. It holds 100% interests in the First Hit gold project that consists of two mining and two prospecting leases covering an area of 457 ha located to the west of the town of Menzies in Western Australia; and the Penny West gold project comprising two mining leases covering an area of 878 ha situated in the Murchison Province, Western Australia. The company was formerly known as Spectrum Rare Earths Limited and changed its name to Spectrum Metals Limited in September 2018. Spectrum Metals Limited was incorporated in 2005 and is based in Mount Lawley, Australia. As of May 29, 2020, Spectrum Metals Limited operates as a subsidiary of Ramelius Resources Limited.</t>
  </si>
  <si>
    <t>Ramelius Resources Limited, together with its subsidiaries, engages in the exploration, mine development and operation, production, and sale of gold in Australia. It operates through three segments: Mt Magnet, Edna May, and Exploration. The company owns and operates the Mt Magnet, the Edna May, the Vivien, the Marda, the Tampia, the Rebecca, and the Penny gold mines located in Western Australia. It also develops Symes’ Find prospect located in the Southern Cross Province of the Eastern Goldfields. Ramelius Resources Limited was incorporated in 1979 and is headquartered in East Perth, Australia.</t>
  </si>
  <si>
    <t>1832 Asset Management L.P.
1832 Asset Management L.P. is a privately owned investment manager. The firm provides its services to individuals, charitable foundations, small institutions, and private clients. It manages separate client-focused equity and fixed income portfolios for its clients. The firm also launches and manages equity, fixed income, and balanced mutual funds for its clients. It invests in public equity and fixed income markets across the globe. The firm also invests in real estate and infrastructure, precious metals, energy and resources, and alternative markets. For its equity portion, it invests in value and growth stocks of companies. The firm employs bottom-up stock picking approach to make its equity investments. It was formerly known as Scotia Asset Management L.P. The firm is based in Ontario, Canada. 1832 Asset Management L.P. operates as a subsidiary of The Bank of Nova Scotia.
Anthony Barton and Associates Pty Ltd
Anthony Barton and Associates Pty Ltd was incorporated in 2017 and is based in Australia.
Chalice Mining Limited (ASX:CHN)
Chalice Mining Limited operates as a mineral exploration and evaluation company. The company explores for gold, copper, cobalt, palladium, platinum group element, and nickel deposits. Its flagship properties include the Julimar Nickel-Copper-Platinum group element project that covers an area of approximately 740 square kilometers located in Avon Region, Western Australia; and the Barrabarra Nickel -Copper- Platinum group element project located in Geraldton. It also holds interest in Hawkstone Nickel-Copper-Cobalt project located in Kimberley and South West Nickel-Copper- Platinum group element project located in Perth, Western Australia. Chalice Mining Limited was incorporated in 2005 and is based in West Perth, Australia.
Jialong Trading Co. Ltd.
Jialong Trading Co. Ltd. imports and markets coal and iron ore. The company was incorporated in 2009 and is based in Hong Kong.
Patina Resources Pty Ltd.
Patina Resources Pty Ltd. through its subsidiary operates gold mine. The company was incorporated in 2016 and is headquartered in West Perth, Australia.
Sunwy International Co., Limited
Sunwy International Co., Limited was incorporated in 2011 and is headquartered in Hong Kong.</t>
  </si>
  <si>
    <t>1832 Asset Management L.P. (Canada (Primary); Ontario (Primary); United States and Canada (Primary); Quebec);
Anthony Barton and Associates Pty Ltd (Asia / Pacific (Primary); Asia / Pacific Developed Markets (Primary); Australia  (Primary));
Chalice Mining Limited (ASX:CHN) (Asia / Pacific (Primary); Asia / Pacific Developed Markets (Primary); Australia  (Primary); Western Australia (Primary));
Jialong Trading Co. Ltd. (Asia / Pacific (Primary); Asia / Pacific Developed Markets (Primary); Hong Kong  (Primary));
Patina Resources Pty Ltd. (Asia / Pacific (Primary); Asia / Pacific Developed Markets (Primary); Australia  (Primary); Western Australia (Primary));
Sunwy International Co., Limited (Asia / Pacific (Primary); Asia / Pacific Developed Markets (Primary); Hong Kong  (Primary));
Widetop Mining Investments Pty Ltd (Asia / Pacific (Primary); Asia / Pacific Developed Markets (Primary); Australia  (Primary); Western Australia (Primary))</t>
  </si>
  <si>
    <t>Chalice Mining Limited (ASX:CHN) (1,283.4)</t>
  </si>
  <si>
    <t>Virtus Health Limited provides various healthcare services in Australia, Denmark, the United Kingdom, Ireland, and Singapore. The company operates through two segments, Healthcare Services Australia and Healthcare Services International. It provides fertility services, medical day procedure services, and medical diagnostics and pathology services. It also offers in-vitro fertilization (IVF) services. In addition, the company offers medical day procedure services, such as gastroenterologists, colorectal surgeons, plastic surgeons, urologists, gynecologists, ophthalmologists, dental surgeons, hand surgeons, and other surgeons. As of August 23, 2021, it operated through a network of 128 fertility specialists supported by approximately 1300 professional staff. Virtus Health Limited was founded in 2008 and is headquartered in Greenwich, Australia.</t>
  </si>
  <si>
    <t>Healthcare Services Australia: 190.5 (80.3%);
Healthcare Services International: 46.8 (19.7%)</t>
  </si>
  <si>
    <t>Health Care (Primary); Health Care Equipment and Services (Primary); Health Care Facilities (Primary); Health Care Providers and Services (Primary); Hospitals and Healthcare Centers (Primary); Health Care Services; Medical Doctor Specialist Services</t>
  </si>
  <si>
    <t>BGH Capital is a private equity firm specializing in middle-market buyout investments, large buyouts, and smaller growth deals. The firm is generalist in terms of sector. The firm seeks to invest in Australia and New Zealand. It typically invests in companies with enterprise values between A$250 million (USD185.19 million) and A$6 billion (USD4.44 billion). The firm takes majority stake. BGH Capital was founded in October 2017 and is based in Melbourne, Australia with an additional office in New Zealand.</t>
  </si>
  <si>
    <t xml:space="preserve">Asia / Pacific (Primary);
Asia / Pacific Developed Markets (Primary);
Australia  (Primary);
Victoria (Primary);
New Zealand </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</si>
  <si>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Paradice Investment Management Pty Ltd.
Paradice Investment Management Pty Ltd. is an employee owned investment manager. The firm provides services to individuals, typically high net worth individuals. It manages separate client focused equity portfolios. The firm also manages funds for its clients. It invests in the public equity market of Australia. The firm primarily invests in the stocks of small-cap, mid-cap, and large-cap companies. For its equity investments it follows bottom-up approach to make its investments. It conducts in-house research research to make its investments. The firm benchmarks the performance of its portfolios against ASX/S&amp;P 200 Accumulation Index. Paradice Investment Management Pty Ltd. was founded in 1999 and is based in Sydney, New South Wales with additional offices in Denver, Colorado and San Francisco, California. As of December 30, 2021, Paradice Investment Management Pty Ltd. operates as a subsidiary of Charter Hall Group.</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</si>
  <si>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Paradice Investment Management Pty Ltd. (Asia / Pacific (Primary); Asia / Pacific Developed Markets (Primary); Australia  (Primary); New South Wales (Primary); California; Colorado; Denver Area; Mountain; San Francisco Area; United States and Canada; United States of America; West Coast);
Yarra Capital Management (Asia / Pacific (Primary); Asia / Pacific Developed Markets (Primary); Australia  (Primary); Victoria (Primary))</t>
  </si>
  <si>
    <t>Sydney Airport Limited owns Sydney Airport. The company provides international and domestic passenger services. It also offers aeronautical services; and parking and ground transport services. In addition, the company engages in the retail, property, and hotel business. Further, it is involved in the rental of cars. The company was founded in 1919 and is based in Sydney, Australia.</t>
  </si>
  <si>
    <t>Investment in Sydney Airport: 458.5 (100.0%)</t>
  </si>
  <si>
    <t>Australia: 458.5 (100.0%)</t>
  </si>
  <si>
    <t>Airport Services (Primary); Airports and Airport Terminal Services (Primary); Industrials (Primary); Transportation (Primary); Transportation Infrastructure (Primary)</t>
  </si>
  <si>
    <t>AustralianSuper Pty. Ltd.
AustralianSuper Pty. Ltd. is a privately owned investment manager. The firm manages superannuation funds for its clients. Through Its fund it invests in the public equity, fixed income, and alternate markets across the globe with a focus in Australia. The firm also manages pension funds for its clients. AustralianSuper Pty. Ltd. is based in Carlton South, Australia.
IFM Investors Pty Ltd
IFM Investors Pty Ltd is a privately owned investment manager. The firm provides its services to pooled investment vehicles, pension and profit sharing plans, insurance companies, sovereign wealth funds and foreign official institutions, state or municipal government entities and corporations or other businesses. It manages separate client focused equity and fixed income portfolios. The firm also manages superannuation funds, infrastructure funds, private equity funds, and equity mutual funds. It invests in the public equity and fixed income markets across the globe. For the equity portion of its portfolio, the firm invests in small cap equities of the firm. It also invests in private equity markets including infrastructure and private assets. It typically invests in infrastructure sector and also makes responsible investing. It also seeks to invest in mid-market technology businesses with valuations more than A$200 million ($136.92 million). The firm employs fundamental analysis to create its portfolio. It benchmarks the performance of its portfolio against the MSCI World Index. The firm conducts in-house research to make its investments. It was founded in 2004 and is based in Melbourne, Victoria with additional offices in Berlin, Germany, London, United Kingdom, New York, Sydney, New South Wales, Hong Kong, Seoul, South Korea, Zurich, Switzerland, Amsterdam, Noord-Holland and Tokyo, Japan. FM Investors Pty Ltd operates as a subsidiary of Industry Super Holdings Pty Ltd.
Qsuper Limited
QSuper is a superannuation benefits fund with approximately AUD $15 billion (USD $11.33 billion) in assets under management. The firm provides its services to employees of Queensland Government departments, authorities, and enterprises. It invests in the public equity and fixed income markets of Australia and across the globe. The firm also invests in cash and property. It provides its members with various investment options such as balanced, cash plus, socially responsible, high growth, cash, and fixed interest options in order to make their investments. QSuper is managed by QIC. QSuper is based in Brisbane, Australia.</t>
  </si>
  <si>
    <t>AustralianSuper Pty. Ltd. (Asia / Pacific (Primary); Asia / Pacific Developed Markets (Primary); Australia  (Primary); Victoria (Primary); New York; New York City Area; Northeast; United States and Canada; United States of America);
Global Infrastructure Partners (GIP) Australia (Asia / Pacific (Primary); Asia / Pacific Developed Markets (Primary); Australia  (Primary); New South Wales (Primary));
IFM Investors Pty Ltd (Asia / Pacific (Primary); Asia / Pacific Developed Markets (Primary); Australia  (Primary); Victoria (Primary); Berlin; Europe; European Developed Markets; Germany; Hong Kong ; Japan ; Korea, South ; Netherlands; New South Wales; New York; New York City Area; Noord-Holland; Northeast; Switzerland; Tokyo; United Kingdom; United States and Canada; United States of America);
Qsuper Limited (Asia / Pacific (Primary); Asia / Pacific Developed Markets (Primary); Australia  (Primary); Queensland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</si>
  <si>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BNP Paribas Nominees (Australia) Pty Limited
BNP Paribas Nominees (Australia) Pty Limited is headquartered in Sydney, Australia.
HSBC Custody Nominees (Australia) Limited
HSBC Custody Nominees (Australia) Limited was incorporated in 1986 and is based in Sydney, Australia. HSBC Custody Nominees (Australia) Limited operates as a subsidiary of HSBC Bank Australia Limited.
J.P. Morgan Nominees Australia Limited
J.P. Morgan Nominees Australia Limited was formerly known as Chase Manhattan Nominees Limited. J.P. Morgan Nominees Australia Limited was incorporated in 1985 and is based in Sydney, Australia. J.P. Morgan Nominees Australia Limited operates as a subsidiary of J.P. Morgan Administrative Services Australia Limited.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
UBS Group AG (SWX:UBSG)
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
UniSuper Limited
UniSuper Limited provides superannuation benefit plans for academic and general staff in the higher education and research sector in Australia. The company offers defined benefit, investment choice, and award plus plans. It also provides rollover facilities, spouse accounts, indexed and allocated pensions, and deposit accounts. The company was founded in 2000 and is based in Melbourne, Australia.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</si>
  <si>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BNP Paribas Nominees (Australia) Pty Limited (Asia / Pacific (Primary); Asia / Pacific Developed Markets (Primary); Australia  (Primary); New South Wales (Primary));
HSBC Custody Nominees (Australia) Limited (Asia / Pacific (Primary); Asia / Pacific Developed Markets (Primary); Australia  (Primary); New South Wales (Primary));
J.P. Morgan Nominees Australia Limited (Asia / Pacific (Primary); Asia / Pacific Developed Markets (Primary); Australia  (Primary); New South Wales (Primary));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
UBS Group AG (SWX:UBSG)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Zurich (Primary); Asia / Pacific; Asia / Pacific Developed Markets; Asia / Pacific Emerging Markets; Basel-Stadt; England; Greater London; Hong Kong ; Houston Area; India ; Indian Sub-Continent; Japan ; Maharashtra; New York; New York City Area; Northeast; Southwest; Texas; Tokyo; United Kingdom; United States and Canada; United States of America);
UniSuper Limited (Asia / Pacific (Primary); Asia / Pacific Developed Markets (Primary); Australia  (Primary); Victoria (Primary))</t>
    </r>
  </si>
  <si>
    <t>BlackRock, Inc. (NYSE:BLK) (108,316.5); State Street Corporation (NYSE:STT) (26,977.4); UBS Group AG (SWX:UBSG) (58,109.3)</t>
  </si>
  <si>
    <t xml:space="preserve">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t>
  </si>
  <si>
    <t>Wholesale - Building Products: 120.3 (100.0%)</t>
  </si>
  <si>
    <t>United States: 120.3 (100.0%)</t>
  </si>
  <si>
    <t>Building Product Distribution (Primary); Capital Goods (Primary); Industrial Heating, Ventilation, Air Conditioning, and Refrigeration Equipment Distribution (Primary); Industrials (Primary); Machinery Distribution (Primary); Trading Companies and Distributors (Primary); Trading Companies and Distributors (Primary); Commercial and Professional Services; Commercial Services and Supplies; Consulting Services; Consumer Discretionary; Distributors; Distributors; Diversified Support Services; Durable Goods Distribution; Household Durables Distribution; Professional Services; Research and Consulting Services; Retailing</t>
  </si>
  <si>
    <t>Goodman Distribution, Inc. engages in the distribution of heating, ventilation, and air conditioning systems. The company was incorporated in 1990 and is based in Waller, Texas. Goodman Distribution, Inc. operates as a subsidiary of Daikin Industries,Ltd.</t>
  </si>
  <si>
    <t>North Houston Area (Primary);
Southwest (Primary);
Texas (Primary);
United States and Canada (Primary);
United States of America (Primary)</t>
  </si>
  <si>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 As of July 6, 2022, Corning Natural Gas Holding Corporation was taken private.</t>
  </si>
  <si>
    <t>Gas Company: 26.9 (65.4%);
Pike: 12.9 (31.3%);
Leatherstocking Companies: 1.4 (3.3%)</t>
  </si>
  <si>
    <t>United States: 41.1 (100.0%)</t>
  </si>
  <si>
    <t>Gas Utilities (Primary); Gas Utilities (Primary); Natural Gas Transmission (Primary); Oil and Gas Distribution (Primary); Utilities (Primary); Utilities (Primary); Electric Power Distribution; Electric Utilities; Electric Utilities</t>
  </si>
  <si>
    <t xml:space="preserve">Argo Infrastructure Partners LP is an investment firm specializing in infrastructure investments. The firm seeks to invest in core assets, energy infrastructure, including midstream, utilities and contracted power assets and targets high grade low-risk assets. The firm typically invests in North America with a focus on Canada and the United States. Argo Infrastructure Partners LP was founded in 2013 and is based in the United States.
</t>
  </si>
  <si>
    <t>GW Pharmaceuticals plc</t>
  </si>
  <si>
    <t>As of May 5, 2021,  operates as a subsidiary of Jazz Pharmaceuticals plc.</t>
  </si>
  <si>
    <t>Jazz Pharmaceuticals plc, a biopharmaceutical company, identifies, develops, and commercializes pharmaceutical products for various unmet medical needs in the United States, Europe, and internationally. The company has a portfolio of products and product candidates with a focus in the areas of neuroscience, including sleep medicine and movement disorders; and in oncology, including hematologic and solid tumors. Its lead marketed products include Xyrem, an oral solution for the treatment of cataplexy and excessive daytime sleepiness (EDS) in narcolepsy patients seven years of age and older; Sunosi for the treatment of EDS in patients with narcolepsy and obstructive sleep apnea; Erwinaze to treat acute lymphoblastic leukemia; Defitelio for the treatment of adult and pediatric patients with hepatic veno-occlusive disease; Vyxeos liposome for injection, a product for the treatment of adults with newly-diagnosed therapy-related acute myeloid leukemia; and Zepzelca for the treatment of adult patients with metastatic small cell lung cancer. The company also offers Xywav, an oxybate product candidate, to treat EDS and cataplexy with narcolepsy and idiopathic hypersomnia; JZP-324, a low sodium oxybate formulation with the potential to provide a clinically meaningful option for narcolepsy patients; JZP385, a T-type calcium channel modulator, for the treatment of essential tremor; JZP458, a recombinant Erwinia asparaginase, for use as a component of a multi-agent chemotherapeutic regimen in the treatment of pediatric and adult patients; and JZP150 for treatment of post-traumatic stress disorder. The company has licensing and collaboration agreements with ImmunoGen, Inc.; Codiak BioSciences, Inc.; Pfenex, Inc.; XL-protein GmbH; and Redx Pharma plc. Jazz Pharmaceuticals plc was incorporated in 2003 and is headquartered in Dublin, Ireland.</t>
  </si>
  <si>
    <t>Co. Dublin (Primary);
Europe (Primary);
European Developed Markets (Primary);
Ireland (Primary);
California;
England;
Great Lakes;
Oxfordshire;
Pennsylvania;
Philadelphia Area;
San Francisco Area;
United Kingdom;
United States and Canada;
United States of America;
West Coast</t>
  </si>
  <si>
    <t>Mentor Capital, Inc. is a private equity firm specializing in acquisitions and emerging growth investments. The firm provides passive equity funding and liquidity to smaller companies and owners in the medical, marijuana and social use cannabis companies. It invests in shelf IPO’s and public and private companies and seeks to provide public market access to owners of small private companies. The firm specializes in pre-IPO investments in Cannabis companies. In case of shelf IPO’s, the firm prefers to invest in companies with sales greater than $40 million. It prefers to take significant position in its portfolio companies. The firm invests only in companies that have earnings. Mentor Capital, Inc. was founded in 1985 and is based in Ramona, California.</t>
  </si>
  <si>
    <t>Somers Group Holdings Ltd., together with its subsidiaries, operates as a property and casualty insurance and reinsurance company worldwide. The company offers casualty reinsurance products, such as executive assurance, medical malpractice liability, other professional liability, workers’ compensation, excess and umbrella liability, and excess auto liability; other specialty reinsurance, including personal and commercial auto, mortgage, surety, accident and health, workers’ compensation catastrophe, agriculture and marine, and aviation; and property catastrophe reinsurance, as well as other insurance programs comprising general liability, umbrella liability, professional liability, personal and commercial automobile, and inland marine and property business with minimal catastrophe exposure. Somers Group Holdings Ltd. was formerly known as Watford Holdings Ltd. The company was incorporated in 2013 and is headquartered in Pembroke, Bermuda. As of July 1, 2021, Somers Group Holdings Ltd. was taken private. Somers Group Holdings Ltd. operates as a subsidiary of Greysbridge Holdings Ltd.</t>
  </si>
  <si>
    <t>Financials (Primary); Insurance (Primary); Insurance (Primary); Multi-line Insurance (Primary); Property and Casualty Insurance; Reinsurance</t>
  </si>
  <si>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</si>
  <si>
    <t>Bermuda (Primary);
Caribbean (Primary);
Latin America and Caribbean (Primary);
New York;
New York City Area;
Northeast;
United States and Canada;
United States of America</t>
  </si>
  <si>
    <t>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As of November 30, 2021, Raven Industries, Inc. operates as a subsidiary of CNH Industrial N.V.</t>
  </si>
  <si>
    <t>Capital Goods (Primary); Industrial Conglomerates (Primary); Industrial Conglomerates (Primary); Industrials (Primary); Aerospace and Defense; Aerospace and Defense; Aircraft Systems, Components and Equipment; Chemicals; Commodity Chemicals; Communications Equipment; Communications Equipment; Electronic Equipment and Instruments; Electronic Equipment, Instruments and Components; Films; Global Positioning Systems; Information Technology; Materials; Materials; Measuring, Analyzing, and Controlling Instruments; Plastic and Synthetic Resins; Plastic Products; Plastics Materials, Basic Forms and Shapes; Satellite and Microwave Equipment; Technology Hardware and Equipment; Technology Hardware, Storage and Peripherals; Technology Hardware, Storage and Peripherals</t>
  </si>
  <si>
    <t>Midwest (Primary); Sioux Falls Area (Primary); South Dakota (Primary); United States and Canada (Primary); United States of America (Primary); Midatlantic; Northern Virginia Area; Virginia</t>
  </si>
  <si>
    <t>CNH Industrial N.V. designs, produces, markets, sells, and finances agricultural and construction equipment, trucks, commercial vehicles, buses, and specialty vehicles in North America, Europe, South America, and internationally. It operates through five segments: Agriculture, Construction, Commercial and Specialty Vehicles, Powertrain, and Financial. The Agriculture segment provides farm machinery and implements that include two-and four-wheel drive tractors, crawler tractors, combines, cotton pickers, grape and sugar cane harvesters, hay and forage equipment, planting and seeding equipment, soil preparation and cultivation implements, and material handling equipment under the New Holland Agriculture, Case IH, STEYR, Miller, Kongskilde, Överum, K-Line, and JF brands. The Construction segment offers excavators, crawler dozers, graders, wheel and backhoe loaders, and skid steer and compact track loaders under the CASE Construction and New Holland Construction brands. The Commercial and Specialty Vehicles segment provides light, medium, and heavy vehicles for the transportation and distribution of goods under the IVECO brand; commuter buses and city-buses under the IVECO BUS and Heuliez Bus brands; quarry and mining equipment under the IVECO ASTRA brand; firefighting vehicles under the Magirus brand; and vehicles for civil defense and peace-keeping missions under the Iveco Defence Vehicles brand. The Powertrain segment offers engines, transmission systems, and axles for on- and off-road applications, as well as for marine and power generation under the FPT Industrial brand. The Financial Services segment provides and administers retail financing to customers for the purchase or lease of new and used industrial equipment or vehicles, and other equipment; wholesale financing, which primarily consists of floor plan financing; and trade receivables factoring services. The company was founded in 1842 and is headquartered in London, the United Kingdom.</t>
  </si>
  <si>
    <t>MOQ Limited develops, builds, and acquires cloud focused technology businesses in Australia. It operates through three segments: Technology Sales, Professional Services, and Recurring Services. The Technology Sales segment provides vendor hardware, software, and associated licenses and maintenance contracts. The Professional Services segment offers various specialist services, including consulting, project management, infrastructure, cloud, and data analytics to assist clients with strategy, architecture, design, development, and implementation of information and ICT solutions. The Recurring Services segment provides managed services, such as operations, support, and ICT management, as well as a range of in-house developed IP and cloud (SAAS) based solutions. The company was formerly known as Montech Holdings Limited and changed its name to MOQ Limited in July 2016. MOQ Limited was incorporated in 1990 and is based in North Sydney, Australia. As of November 9, 2022, MOQ Limited operates as a subsidiary of Brennan Vdi Pty Ltd.</t>
  </si>
  <si>
    <t>Recurring Services: 18.0 (31.9%);
Professional Services: 19.7 (35.0%);
Technology Sales: 18.7 (33.1%)</t>
  </si>
  <si>
    <t>Australia: 56.4 (100.0%)</t>
  </si>
  <si>
    <t>Application Hosting Services (Primary); Application Service Providers (ASPs) (Primary); Application Software (Primary); Information Technology (Primary); Software (Primary); Software and Services (Primary); Development Consulting; Information Technology (IT) Consulting; Infrastructure Services; Internet Services and Infrastructure; IT Consulting and Other Services; IT Services; Services Outsourcing; System and Platform Integration</t>
  </si>
  <si>
    <t>Brennan Vdi Pty Ltd was incorporated in 2007 and is based in Sydney, Australia.</t>
  </si>
  <si>
    <t>Bacanora Lithium Plc engages in the identification, acquisition, exploration, and development of mineral properties. The company’s flagship project is the Sonora lithium project, which consists of ten mining concessions covering located in the northeast of Sonora State in Mexico. It also provides financing services. Bacanora Lithium Plc was formerly known as WLG No 1 Plc and changed its name to Bacanora Lithium Plc on February 07, 2018. The company was incorporated in 2018 and is headquartered in London, the United Kingdom. Bacanora Lithium Plc operates as a subsidiary of Ganfeng International Trade (Shanghai) Co., Ltd.</t>
  </si>
  <si>
    <t>Chemical And Fertilizer Mineral Mining (Primary); Diversified Metals and Mining (Primary); Materials (Primary); Materials (Primary); Metals and Mining (Primary); Diversified Financial Services; Diversified Financials; Financials; Specialized Finance</t>
  </si>
  <si>
    <t>Ganfeng Lithium Group Co., Ltd. manufactures and sells lithium products in Mainland China, rest of Asia, the European Union, North America, and internationally. It operates through three segments: Lithium Metal and Compound, Lithium Battery, and Lithium Ore Resource and Others. The company has interests in the Mount Marion mine located in Australia; Cauchari-Olaroz project situated in Jujuy Province, Northwest Argentina; Mariana project located in Salta Province, Argentina; Sonora project situated in Mexico; Pilbara Pilgangoora lithium-tantalum project located in Western Australia; Ningdu Heyuan mine situated in Ningdu County, Ganzhou City, Jiangxi Province; Avalonia project located in Ireland; Qinghai Yiliping lithium salt lake project situated in the Qinghai Province; and Goulamina spodumene ore project located in southern Mali, Africa. It offers battery-grade lithium hydroxide, battery grade lithium carbonate, lithium chloride, butyl lithium, lithium fluoride and other lithium compounds; lithium metals in the form of ingots, foils, rods, particles, and alloy powder; polymer lithium battery; and lithium-ion motive power, energy storage, and consumer batteries, as well as copper lithium or lithium aluminum alloy foil. The company also explores for and sells lithium ores; and provides lithium battery recycling solutions. In addition, the company exports lithium products. Its products are used in the manufacture of electric vehicles, portable electronics, chemicals, and pharmaceuticals, as well as used by battery cathode materials manufacturers, battery suppliers, and automobile original equipment manufacturers. Ganfeng Lithium Group Co., Ltd. was founded in 2000 and is based in Xinyu, China.</t>
  </si>
  <si>
    <t>Asia / Pacific (Primary);
Asia / Pacific Emerging Markets (Primary);
China  (Primary);
Far East (Primary);
Jiangxi Province (Primary)</t>
  </si>
  <si>
    <t>Hanwa Co., Ltd. (TSE:8078)
Hanwa Co., Ltd. trades in steel, metals and alloys, nonferrous metals, food products, petroleum and chemicals, lumber, machinery, and other products in Japan and internationally. The company’s Steel Division sells steel bars, shapes, sheets, pipes, tubes, wires, plates, building materials, and ferrous raw materials; aluminum sheets, extrusion molding materials, and processed aluminum products; and automotive steel parts. Its Metal Recycling and Primary Metal Division offers aluminum, copper, zinc, lead, stainless steel, and nickel ingots, as well as ferroalloys of chromium, silicon ore, and manganese; and recycles copper, aluminum, zinc, lead, tin, and stainless steel scraps. The company’s Food Products Division provides seafood products, such as salmon, prawns and shrimp, octopus, mackerel, horse mackerel, herring roe, capelin, crab, chicken, and others. Its Energy and Living Materials Division offers heavy oil, kerosene, LPG, LNG, industrial gas, bunker oil, gasoline, diesel, lubricating oil, biomass energy, PKS, wood pellets, recycled heavy oil, RPF, discarded tires, discarded building-material chips, raw materials for lubricating oil additives, and chemicals, as well as paper and used paper products to steel, chemicals, and paper and pulp sectors. This division also provides synthetic resin raw materials and plastic products that include polyethylene, polypropylene, and polystyrene. The company’s Lumber &amp; Plywood Division imports and sells lumber, plywood, and other wood products that include coniferous plywood, laminar and genban, precut, and CAD drawing products, as well as structural and non-structural materials, steel ceiling joists, plaster boards and insulating materials, interior and exterior building materials, and unit reinforcing bars to building material trading companies, building material manufacturers, sales agents, wholesalers, home builders, and other companies. Hanwa Co., Ltd. was incorporated in 1947 and is headquartered in Osaka, Japan.
Igneous Capital Limited
Igneous Capital Limited is based in Lower Hutt, New Zealand.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t>
  </si>
  <si>
    <t>D &amp; A Income Limited (Europe (Primary); European Developed Markets (Primary); United Kingdom (Primary));
Hanwa Co., Ltd. (TSE:8078) (Asia / Pacific (Primary); Asia / Pacific Developed Markets (Primary); Japan  (Primary));
Igneous Capital Limited (Asia / Pacific (Primary); Asia / Pacific Developed Markets (Primary); New Zealand  (Primary));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t>
  </si>
  <si>
    <t>Hanwa Co., Ltd. (TSE:8078) (1,059.3)</t>
  </si>
  <si>
    <t>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t>
  </si>
  <si>
    <t>Advertising (Primary); Communication Services (Primary); Investor Relations Services (Primary); Marketing Services (Primary); Media (Primary); Media and Entertainment (Primary); Public Relations Services (Primary); Commercial and Professional Services; Consulting Services; Health Care; Health Care Equipment and Services; Health Care Providers and Services; Health Care Services; Industrials; Professional Services; Research and Consulting Services</t>
  </si>
  <si>
    <t>Aberforth Partners LLP
Aberforth Partners LLP is an employee owned investment manager. The firm launches and manages equity mutual funds for its clients. It invests in the public equity markets of the United Kingdom. The firm employs a fundamental analysis to make its investments. Aberforth Partners LLP was founded in 1990 and is based in Edinburgh, United Kingdom with an additional office at London, United Kingdom.
Aegon Asset Management UK Plc
Aegon Asset Management UK Plc is a privately owned investment manager. The firm provides its services to individuals and institutional investors. It manages separate client-focused portfolios. The firm also launches and manages equity, fixed income, and balanced mutual funds for its clients. It invests in the public equity, fixed income, and real estate markets across the globe. The firm employs a combination of fundamental and technical analysis to create portfolios. It employs socially responsible investing to make its investments. The firm was founded in 1831 and is based in Edinburgh, United Kingdom with additional offices in London, United Kingdom and Brentwood, United Kingdom. Aegon Asset Management UK Plc operates as a subsidiary of Kames Capital Holdings Limited. is a privately owned investment manager. The firm provides its services to individuals and institutional investors. It manages separate client-focused portfolios. The firm also launches and manages equity, fixed income, and balanced mutual funds for its clients. It invests in the public equity, fixed income, and real estate markets across the globe. The firm employs a combination of fundamental and technical analysis to create portfolios. It employs socially responsible investing to make its investments. The firm was founded in 1831 and is based in Edinburgh, United Kingdom with additional offices in London, United Kingdom and Brentwood, United Kingdom. Aegon Asset Management UK Plc operates as a subsidiary of Aegon Asset Management UK Holdings Ltd.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Jupiter Investment Management Limited
Merian Global Investors (UK) Limited is an employee owned investment manager. The firm primarily provides its services retail and institutional clients. It manages separate client-focused equity and fixed income portfolios. The firm launches and manages equity and fixed income mutual funds and manages balanced and multi-asset mutual funds. It also launches and manages hedge funds. The firm invests in public equity, fixed income, and alternative investment markets across the globe. It invests in stocks of large, medium and small-cap companies. The firm employs long and short strategies to make its investments. It employs fundamental analysis to make its investments. The firm uses in-house research to make its investments. The firm was formerly known as Old Mutual Global Investors. Merian Global Investors (UK) Limited as founded in 1985 and is based in London, United Kingdom. As of July 1, 2020, Merian Global Investors (UK) Limited operates as a subsidiary of Jupiter Fund Management Plc.
Kabouter Management, LLC
Kabouter Management, LLC is an employee owned hedge fund sponsor. It provides its services to individuals, pension and profit sharing plans, trusts, estates, charitable organizations, registered investment companies, corporations, and private funds. The firm manages separate client focused portfolios and private funds for its clients. It invests in the public equity markets across the globe ex-United States. The firm primarily invests in the small-cap stocks of companies. The firm relies primarily on its bottom-up, independent research to create its investment portfolio. The firm obtains external research to complement its in-house research. Kabouter Management, LLC was founded in 2003 and is based in Chicago, Illinois with an additional office in Tiburon, California. Kabouter Management L.L.C. operates as a subsidiary of Kabouter Holdings, Inc.</t>
  </si>
  <si>
    <t>Aberforth Partners LLP (Europe (Primary); European Developed Markets (Primary); Midlothian (Primary); Scotland (Primary); United Kingdom (Primary); England; Greater London);
Aegon Asset Management UK Plc (Europe (Primary); European Developed Markets (Primary); United Kingdom (Primary); England; Essex; Greater London);
Hargreave Hale Ltd. (England (Primary); Europe (Primary); European Developed Markets (Primary); Greater London (Primary); United Kingdom (Primary));
Jupiter Investment Management Limited (England (Primary); Europe (Primary); European Developed Markets (Primary); Greater London (Primary); United Kingdom (Primary); Asia / Pacific; Asia / Pacific Developed Markets; Hong Kong ; Singapore ; Stockholm County; Sweden);
Kabouter Management, LLC (Chicago Area (Primary); Great Lakes (Primary); Illinois (Primary); United States and Canada (Primary); United States of America (Primary); California; North Bay Area; West Coast)</t>
  </si>
  <si>
    <t>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t>
  </si>
  <si>
    <t>Alternative Carriers (Primary); Broadband Telecommunications Services (Primary); Communication Services (Primary); Diversified Telecommunication Services (Primary); Telecommunication Services (Primary); Cellular Services; Integrated Telecommunication Services; Wireless Telecommunication Services; Wireless Telecommunication Services</t>
  </si>
  <si>
    <t>Europe (Primary); European Developed Markets (Primary); Sweden (Primary); Västerbotten County (Primary)</t>
  </si>
  <si>
    <t>Bredband2 i Skandinavien AB (publ) provides data communication and security solutions to individuals and companies in Sweden. The company offers mobile broadband, router, telephony, antivirus, TV, and Internet services, as well as exchange solutions; and operates data centers. It provides fiber connection to approximately 435,500 broadband customers. The company was incorporated in 1989 and is headquartered in Stockholm, Sweden.</t>
  </si>
  <si>
    <t>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(UK) Holdings Limited.</t>
  </si>
  <si>
    <t>England (Primary); Europe (Primary); European Developed Markets (Primary); Tyne and Wear (Primary); United Kingdom (Primary)</t>
  </si>
  <si>
    <t>Axxion S.A.
Axxion S.A. is a publicly owned investment manager. The firm manages equity and mutual funds for its clients. It invests in equity markets. Axxion S.A.is based in Santiago, Chile.
FORUM Venture Capital GmbH
FORUM Venture Capital GmbH is no longer investing. FORUM Venture Capital GmbH (f.k.a. FORUM Healthcare Capital AG) is a venture capital firm. It prefers to invest in Germany, Austria and Switzerland. FORUM Venture Capital GmbH was founded in 2004 and is based in Munich, Germany. It operates as a subsidiary of FORUM Family Office GmbH.
Franklin Templeton Investment Funds SICAV
Franklin Templeton Investment Funds SICAV operates as a subsidiary of Franklin Resources, Inc.
Shareholder Value Beteiligungen AG (XTRA:SVE)
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</si>
  <si>
    <t>Axxion S.A. (Chile (Primary); Latin America and Caribbean (Primary); Region Metropolitana (Santiago) (Primary); South America (Primary));
FORUM European Smallcaps GmbH (Bavaria (Primary); Europe (Primary); European Developed Markets (Primary); Germany (Primary));
FORUM Venture Capital GmbH (Bavaria (Primary); Europe (Primary); European Developed Markets (Primary); Germany (Primary));
Franklin Templeton Investment Funds SICAV (Europe (Primary); European Developed Markets (Primary); Luxembourg (Primary));
Shareholder Value Beteiligungen AG (XTRA:SVE) (Europe (Primary); European Developed Markets (Primary); Germany (Primary));
Shareholder Value Management AG (Europe (Primary); European Developed Markets (Primary); Germany (Primary); Hessen (Primary))</t>
  </si>
  <si>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t>
  </si>
  <si>
    <t>Drug Delivery Systems: 183.5 (100.0%)</t>
  </si>
  <si>
    <t>Europe: 5.7 (3.1%);
United States of America: 177.8 (96.9%)</t>
  </si>
  <si>
    <t>Health Care (Primary); Oncology Drugs (Primary); Pharmaceutical Products (Primary); Pharmaceuticals (Primary); Pharmaceuticals (Primary); Pharmaceuticals, Biotechnology and Life Sciences (Primary); Biotechnology; Biotechnology; Drug Delivery Technologies; Health Care Equipment and Services; Health Care Equipment and Supplies; Health Care Supplies; Medical Consumables</t>
  </si>
  <si>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</si>
  <si>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also develops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based in Watertown, Massachusetts. As of October 13, 2022, Forma Therapeutics Holdings, Inc. operates as a subsidiary of Novo Nordisk A/S.</t>
  </si>
  <si>
    <t>Biotechnology (Primary); Biotechnology (Primary); Health Care (Primary); Pharmaceuticals, Biotechnology and Life Sciences (Primary); Hematologic Drugs; Oncology Drugs; Pharmaceutical Products; Pharmaceuticals; Pharmaceuticals</t>
  </si>
  <si>
    <t>Lilly Ventures Management Company, LLC
Lilly Ventures Management Company, LLC operates as an investment arm of Eli Lilly and Company. Lilly Ventures Management Company, LLC is a venture capital firm specializing in investments in seed/startup, early venture, mid venture, late venture and expansion stage companies. It typically invests in the life science sector including biotechnology, healthcare IT, biopharmaceutical, and medical technology. Within biotechnology, the firm primarily invests in companies that leverage proprietary drug discovery or development technologies. Within medical technology, the firm typically invests in companies focusing on the convergence of cancer and neurological disease, pharmaceuticals, devices, or diagnostics. It prefers to invest in North America and Europe. Lilly Ventures Management Company, LLC was founded in 2001 and is based in Indianapolis, Indiana.
Novartis Venture Funds
Novartis Venture Funds is a private equity and venture capital arm of Novartis AG specializing in investments in early startup companies, seed, growth capital, Series A, and later stage investment. The firm is stage agnostic and makes early, mid and late venture investments. It seeks to invest in biotech/biopharma, medical devices and diagnostics, and life sciences companies with a focus on new novel therapeutics and platforms; medical devices and implants; diagnostics and biomarkers; and drug delivery and biopolymers. The firm primarily invests globally focusing on private and public companies based in North America with a focus on the United States, Canada, Europe, Switzerland, Israel, and Asia Pacific with a focus on South Korea. It seeks to invest between $15 million and $30 million per company over its life, but it can be as little as $0.1 million to get started. The firm invests through equity participation either as lead or co-lead investor and also makes follow-on investments in its portfolio companies. It seeks board or observer representation in its portfolio companies. The firm prefers to hold minority stake with a minimum of 25% in its portfolio companies. Novartis Venture Funds was founded in May 1996 and is based in Basel, Switzerland with an additional office in Cambridge, Massachusetts.
RA Capital Management, L.P.
RA Capital Management, L.P. is venture capital firm specializing in growth capital, early and multi stage investments in public and private healthcare and life-sciences companies that are developing drugs, medical devices, diagnostics and biotech companies. The firm invests in seed funding to startups, Series A, B, C and lead private, IPO, and follow-on financings for its portfolio companies. It typically invests in prevention and cures; cost effective diagnostics and interventions; genetic testing and personalized medicine; nurse-enabling technologies; patient / physician convenience; and small-molecule replacements for biologics. The firm prefer to invest even under $1 million in a seed round, or a larger amount in a large company and also invested $75 million in a single round. The firm prefer to co-invest and take board position. RA Capital Management, L.P. was founded in 2001 and is based in Boston, Massachusetts.</t>
  </si>
  <si>
    <t>Lilly Ventures Management Company, LLC (Great Lakes (Primary); Indiana (Primary); Indianapolis Area (Primary); United States and Canada (Primary); United States of America (Primary));
Novartis Venture Funds (Basel-Stadt (Primary); Europe (Primary); European Developed Markets (Primary); Switzerland (Primary); Boston Area; Massachusetts; Northeast; United States and Canada; United States of America);
RA Capital Management, L.P. (Boston Area (Primary); Massachusetts (Primary); Northeast (Primary); United States and Canada (Primary); United States of America (Primary))</t>
  </si>
  <si>
    <t>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t>
  </si>
  <si>
    <t>Containers and Packaging (Primary); Materials (Primary); Materials (Primary); Paper Packaging (Primary); Commercial and Professional Services; Commercial Services and Supplies; Environmental and Facilities Services; Hazardous Waste Collection, Treatment and Disposal Services; Industrials; Metal and Glass Containers; Plastic Packaging; Recycling Facilities; Sanitary Services</t>
  </si>
  <si>
    <t>Co. Dublin (Primary); Europe (Primary); European Developed Markets (Primary); Ireland (Primary)</t>
  </si>
  <si>
    <r>
      <rPr>
        <sz val="8"/>
        <rFont val="Arial"/>
        <family val="2"/>
      </rPr>
      <t xml:space="preserve">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Madison Dearborn Partners, LLC
Madison Dearborn Partners, LLC is a private equity firm specializing in management buyouts of private or publicly held companies, divisions or subsidiaries of larger companies; middle market transactions; balance sheet restructurings; minority or structured equity investments including acquisition financings; and growth capital investments. The firm prefers to invest in basic industries, technology, communications, consumer, Business &amp; Government Software and Services; Financial &amp; Transaction Services; Health Care; and Telecom, Media &amp; Technology Services, and real estate sectors. Basic Industries; Business &amp; Government Software and Services; Financial &amp; Transaction Services; Health Care; and Telecom, Media &amp; Technology Services. Within the basic industries sectors, it focuses on energy and power including midstream pipelines and storage terminals for the gathering, processing, transportation, and storage of oil or gas, electric generation, including gas, oil and coal fired, nuclear, and hydro, electric and gas transmission and distribution, energy and power services and technology, renewable energy and power, including wind, solar, geothermal, and biomass, oil and gas exploration, production, and reserve acquisition, oil field services, coal production and gasification, paper, packaging and forest products, chemicals, building products, homebuilding, building products, and construction materials, metals and mining, diversified industrial, natural resources, automotive, food, refining, Other manufacturing, distribution and service industries. In the Telecom, Media and Technology Services, the firm invests in media including cable and broadcast television, radio station groups, terrestrial and satellite radio, consumer and business oriented publishing, entertainment, and online and wireless broadband media and publishing companies; wireless communications sector including mobile telephone operators, paging service providers, high-capacity data and voice transmission service providers, and satellite service providers; wireline telecommunications including Wireline communications, including traditional landline network operators, voice over internet protocol providers and providers of communications services to specialized market niches, local exchange carriers, rural telephone operators, and cable television system operators; technology-enabled business and IT services that take advantage of the proliferation of broadband and data and computing infrastructure, including software-as-a-service companies, infrastructure-as-a-service providers and specialized IT services firms; and information services, including advertising, education and marketing services. Within the consumer sector, it invests in specialty retailing; including specialty hardlines and deep value retailers, direct marketing, including business-to-consumer and business-to-business direct marketers; branded and private label consumer products, including food and beverage manufacturers and distributors; government services; business services focused on consumer-facing companies, including distribution services; and consumer services, with a focus on location-based service models such as restaurants, motion picture exhibition companies, and fitness clubs. In the financial services sector, the firm focuses on specialty finance including commercial and consumer lending; financial technology and outsourcing including transaction, payment, core, accounts and other processing companies, and credit services; and asset management including information services companies and other service providers focused on the investment management industry, distributors of investment products, investment managers, and other providers of investment services companies, business services, including consulting and insurance brokerage companies. Within the healthcare sectors, health care service providers, including acute care hospitals, physician staffing companies, nursing homes, and assisted living providers, specialty pharma, medical device and product manufacturers, home healthcare services, specialized health care service providers, including diagnostic laboratories, kidney dialysis chains, and hospital outpatient surgery centers, home health care and community based human service providers, health care information technology companies, managed care and specialty managed care providers, medical product and life science distributors, medical technology and dental product manufacturers, it focuses on ancillary care service providers, clinical contract service providers, medical supplies and devices, health care facilities and providers, distribution, and other health care services. Business &amp; Government Software and Services: Business Services: Software-as-a-service (“SaaS”); Licensed software, aerospace and defense, Cybersecurity software and services, HR/benefits/talent management technology, Data services, BPO and IT outsourcing, Education technology and services, Industrial Technology and IoT, Insurance Technology, Other industry vertically focused technology.  Government Services: Cybersecurity, Intelligence services, Operational support services, Systems engineering &amp; integration, Consulting &amp; program management, Command, Control, Communications, Computers, Intelligence, Surveillance and Reconnaissance. Financial &amp; Transaction Services: Financial technology companies including: data analytics, transaction, payment and other processing companies, and other technology enabled companies that provide services to, or support, financial institutions, Insurance and related companies with a focus on distribution and servicing companies, human capital businesses, including: brokerage, consulting, professional services and other human capital companies, Within Telecom, Media &amp; Technology Services: includes Cloud Services, Information Services &amp; Data Analytics, Information Services &amp; Data Analytics, IT Infrastructure &amp; Services, Mobile, Network and Security Services. In the real estate sector: the firm focuses on investment opportunities throughout the real estate sector, including office, hotel, retail, industrial, multifamily, homebuilding, healthcare, services, infrastructure, parking, vineyards, and other niche sectors. The firm focuses on investments in North America with a focus on Midwest. In management buyouts, it seeks to invest between $100 million and $600 million. The firm prefers to invest between $100 million and $600 million in structured transactions and growth equity investments. It seeks to take majority stake and a board seat in its portfolio companies. The firm seeks to exit its investments within a period of five to seven years. Madison Dearborn Partners, LLC was founded in 1992 and is based in Chicago, Illinois.
</t>
    </r>
    <r>
      <rPr>
        <sz val="8"/>
        <color indexed="17"/>
        <rFont val="Arial"/>
        <family val="2"/>
      </rPr>
      <t>They are interested in Food Services.</t>
    </r>
  </si>
  <si>
    <r>
      <rPr>
        <sz val="8"/>
        <rFont val="Arial"/>
        <family val="2"/>
      </rPr>
      <t xml:space="preserve">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Madison Dearborn Partners, LLC (Chicago Area (Primary); </t>
    </r>
    <r>
      <rPr>
        <sz val="8"/>
        <color indexed="17"/>
        <rFont val="Arial"/>
        <family val="2"/>
      </rPr>
      <t>Chicago Area (Primary)</t>
    </r>
    <r>
      <rPr>
        <sz val="8"/>
        <rFont val="Arial"/>
        <family val="2"/>
      </rPr>
      <t xml:space="preserve">;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t>
    </r>
  </si>
  <si>
    <t>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Fonds de solidarité FTQ
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t>
  </si>
  <si>
    <t>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Fitzwilliam Finance Corporation Limited (Europe (Primary); European Developed Markets (Primary); Ireland (Primary));
Fonds de solidarité FTQ (Canada (Primary); Quebec (Primary); United States and Canada (Primary))</t>
  </si>
  <si>
    <t>Gatling Exploration Inc., a junior mineral exploration company, engages in the acquisition, exploration, and evaluation of mineral properties in Canada. It primarily holds 100% interests in the Larder Lake Project, a gold deposit that comprises patented and unpatented claims, leases, and mining licenses of 3,370 hectares located within the McVittie and McGarry townships in Ontario, Canada. Gatling Exploration Inc. was incorporated in 2018 and is headquartered in Vancouver, Canada. As of May 20, 2022, Gatling Exploration Inc. operates as a subsidiary of MAG Silver Corp.</t>
  </si>
  <si>
    <t>MAG Silver Corp. engages in the exploration and development of precious metal mining properties. The company explores for silver, gold, lead, and zinc deposits. It primarily holds 44% interest in the Juanicipio project located in the Fresnillo District, Zacatecas State, Mexico. The company is headquartered in Vancouver, Canada.</t>
  </si>
  <si>
    <t>Sprott Asset Management, LP is a privately owned traditional investment manager. The firm provides its services to high net worth individuals, Investment companies, Pooled investment vehicles, Corporations and institutions. It launches and manages equity, fixed income, and balanced mutual funds, and hedge funds for its clients. The firm invests in the public equity and fixed income markets across the globe. It employs a fundamental analysis and long/short equity strategy to make its investments. The firm conducts in-house research to make its investments. It was founded in 2000 and is based in Toronto, Canada. Sprott Asset Management, LP operates as a subsidiary of Sprott Inc.</t>
  </si>
  <si>
    <t>RSA Insurance Group Limited provides personal and commercial general insurance products in the United Kingdom and internationally. The company offers a range of personal insurance products, including home, car, pet, and travel insurance; and commercial insurance products, such as property, vehicle and fleet, professional liability, and indemnity and travel insurance, as well as marine, renewable energy, construction and engineering, and rail insurance. It serves individuals, families, small businesses, and large corporations. The company was founded in 1706 and is based in London, the United Kingdom.</t>
  </si>
  <si>
    <t>Casualty (Primary); Commercial Property Insurance (Primary); Financials (Primary); Fire and Marine Insurance (Primary); Homeowner's and Renter's Insurance (Primary); Insurance (Primary); Insurance (Primary); Liability Insurance (Primary); Motor Vehicle Insurance (Primary); Personal Property Insurance (Primary); Property (Primary); Property and Casualty Insurance (Primary)</t>
  </si>
  <si>
    <t xml:space="preserve">Intact Financial Corporation (TSX:IFC)
Intact Financial Corporation, through its subsidiaries, provides property and casualty insurance products to individuals and businesses in Canada, the United States, the United Kingdom, Ireland, rest of Europe, and the Middle East. It offers personal auto insurance; insurance for motor homes, recreational vehicles, motorcycles, snowmobiles, and all-terrain vehicles; personal property insurance, such as protection for homes and contents from risks, including fire, theft, vandalism, water damage, and other damages, as well as personal liability coverage; and property coverage for tenants, condominium owners, non-owner occupied residences, and seasonal residences. The company also provides insurance products for commercial lines for a group of small and medium sized businesses; commercial property insurance for the protection of physical assets of the business; and liability coverages comprising commercial general, product, and professional liability, as well as cyber endorsement. In addition, it offers commercial vehicle insurance coverages for the protection for commercial auto, fleets, garage operations, light trucks, public vehicles, and the specific needs of the sharing economy. Further, the company provides various personal levels of coverage to customers for their home, motor, pet, and other insurance products; general insurance, specialty lines, and risk management solutions; specialty insurance products for various product and customer groups, including accident and health, technology, ocean and inland marine, public entities, and entertainment, as well as financial services and institutions; and various products to specialty property, surety, tuition reimbursement, management liability, cyber, and environmental institutions. The company was formerly known as ING Canada Inc. and changed its name to Intact Financial Corporation in 2009. Intact Financial Corporation was founded in 1809 and is based in Toronto, Canada.
Tryg A/S (CPSE:TRYG)
Tryg A/S, together with its subsidiaries, provides insurance products and services for private and corporate customers, and small and medium sized businesses in Denmark, Norway, and Sweden. It operates through Private, Commercial, Corporate, and Sweden segments. The company provides car, contents, house, accident, travel, motorcycles, pet, health, property, liability, transportation, group life, and boat insurance products, as well as fire and content, and worker compensation insurance products. It sells its products primarily through call centers, Internet, tied agents, franchisees, interest organizations, car dealers, real estate agents, insurance brokers, and Nordea branches under the Tryg Forsikring, Alka, Enter Forsikring, Tryg, Moderna, Tryg Garanti, Moderna Djurförsäkringar, Atlantica Båtförsäkring, Affinity, and Bilsport &amp; MC specialförsäkring brands. The company was founded in 1731 and is headquartered in Ballerup, Denmark. </t>
  </si>
  <si>
    <r>
      <rPr>
        <sz val="8"/>
        <rFont val="Arial"/>
        <family val="2"/>
      </rPr>
      <t xml:space="preserve">Intact Financial Corporation (TSX:IFC) (Canada (Primary); Ontario (Primary); United States and Canada (Primary);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Quebec; </t>
    </r>
    <r>
      <rPr>
        <sz val="8"/>
        <color indexed="17"/>
        <rFont val="Arial"/>
        <family val="2"/>
      </rPr>
      <t>United States and Canada</t>
    </r>
    <r>
      <rPr>
        <sz val="8"/>
        <rFont val="Arial"/>
        <family val="2"/>
      </rPr>
      <t>);
Tryg A/S (CPSE:TRYG) (Capital Region of Denmark (Primary); Denmark (Primary); Europe (Primary); European Developed Markets (Primary))</t>
    </r>
  </si>
  <si>
    <t>Intact Financial Corporation (TSX:IFC) (25,719.2); Tryg A/S (CPSE:TRYG) (14,522.0)</t>
  </si>
  <si>
    <t>Inter Pipeline Ltd. engages in the transportation, processing, and storage of energy products in Western Canada and Europe. The company operates through four segments: Transportation, Facilities Infrastructure, Marketing, and New Ventures. The Transportation segment operates oil sands pipelines that include the Cold Lake, Corridor, and Polaris systems covering approximately 3,300 kilometers of pipeline and 3.8 million barrels of storage capacity; conventional oil pipelines, which comprise the Bow River, Central Alberta, and Mid-Saskatchewan systems covering approximately 3,900 kilometers of pipeline; and bulk liquid storage terminals in Denmark and Sweden under the Inter Terminals Nordics brand, which includes approximately 19 million barrels of storage capacity across eight terminals. The Facilities Infrastructure segment owns and operates assets that provide NGL, offgas, and petrochemical products and services. The Marketing segment manages the logistics and sale of products not produced under fee-based or cost-of-service agreements, as well as engages in pipeline and facility optimization opportunities. The New Ventures segment operates a heartland petrochemical complex, an integrated complex that consists of a propane dehydrogenation plant and polypropylene plant, and a co-generation central utilities block. The company was founded in 1997 and is headquartered in Calgary, Canada. As of August 31, 2021, Inter Pipeline Ltd. operates as a subsidiary of Brookfield Infrastructure Partners L.P.</t>
  </si>
  <si>
    <t>Segment Adjustment: 51.0 (1.5%);
Transportation: 899.8 (26.2%);
Facilities Infrastructure: 655.8 (19.1%);
Marketing: 1,825.3 (53.2%)</t>
  </si>
  <si>
    <t>Energy (Primary); Energy (Primary); Natural Gas Pipelines (Primary); Oil and Gas Pipelines (Primary); Oil and Gas Storage and Transportation (Primary); Oil, Gas and Consumable Fuels (Primary); Petroleum Pipelines (Primary); Oil and Gas Refining and Marketing; Oil and Gas Refining and Marketing</t>
  </si>
  <si>
    <t>KAZ Minerals Limited engages in mining and copper production activities in Kazakhstan, Russia, and Kyrgyzstan. It operates through Bozshakol, Aktogay, East Region, Bozymchak, and Mining Projects divisions. The company operates the Aktogay and Bozshakol open pit copper mines in the east region and Pavlodar region of Kazakhstan; three underground mines in the east region of Kazakhstan; and the Bozymchak copper-gold mine in Kyrgyzstan. It also develops greenfield metal deposits; operates Koksay deposit in Kazakhstan, and the Baimskaya licence area in the Chukotka region of Russia; and produces and sells various by-products, such as gold, silver, molybdenum, and zinc. In addition, the company supplies and distributes heat, water, and electricity; and offers construction, project management, financing, management, sales and logistics, and repairs and maintenance services. The company was founded in 1930 and is based in London, United Kingdom.</t>
  </si>
  <si>
    <t>Aktogay: 1,107.0 (39.8%);
Bozshakol: 999.0 (35.9%);
East Region and Bozymchak: 678.0 (24.4%)</t>
  </si>
  <si>
    <t>China: 2,434.0 (87.4%);
Europe: 144.0 (5.2%);
Kazakhstan and Central Asia: 206.0 (7.4%)</t>
  </si>
  <si>
    <t>Copper (Primary); Copper Ores (Primary); Materials (Primary); Materials (Primary); Metals and Mining (Primary); Air Freight and Logistics; Air Freight and Logistics; Capital Goods; Construction and Engineering; Construction and Engineering; Diversified Financial Services; Diversified Financials; Diversified Metal Ores; Diversified Metals and Mining; Electric Power Distribution; Electric Utilities; Electric Utilities; Financials; Gold; Gold Ores; Industrials; Silver; Silver Ores; Specialized Finance; Transportation; Utilities; Utilities; Water Supply; Water Utilities; Water Utilities; Zinc Ores</t>
  </si>
  <si>
    <t xml:space="preserve">England (Primary); Europe (Primary); European Developed Markets (Primary); Greater London (Primary); United Kingdom (Primary); Asia / Pacific; Asia / Pacific Developed Markets; Hong Kong </t>
  </si>
  <si>
    <t>Denalot Worldwide Limited
Denalot Worldwide Limited is based in Road Town, British Virgin Islands.
Ferris Services Limited
Ferris Services Limited is based in Road Town, BVI.
Greenleas International Holdings Limited
Greenleas International Holdings Limited is based in the United Kingdom.</t>
  </si>
  <si>
    <t>CFC Management (Europe (Primary); European Emerging Markets (Primary); Russia (Primary));
Denalot Worldwide Limited (Europe (Primary); European Developed Markets (Primary); United Kingdom (Primary); British Virgin Islands; Caribbean; Latin America and Caribbean; Tortola);
Ferris Services Limited (British Virgin Islands (Primary); Caribbean (Primary); Latin America and Caribbean (Primary); Tortola (Primary));
Greenleas International Holdings Limited (British Virgin Islands (Primary); Caribbean (Primary); Latin America and Caribbean (Primary); Tortola (Primary))</t>
  </si>
  <si>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 As of February 1, 2022, Triple-S Management Corporation operates as a subsidiary of GuideWell Mutual Holding Corporation.</t>
  </si>
  <si>
    <t>Managed Health Care</t>
  </si>
  <si>
    <t>Health Care (Primary); Health Care Equipment and Services (Primary); Health Care Providers and Services (Primary); Health Maintenance Organizations (Primary); Managed Care Health Insurance Plans (Primary); Managed Health Care (Primary); Accident Insurance; Casualty; Commercial Property Insurance; Disability Insurance; Financials; Health and Medical Insurance; Health Care Services; Hospital and Medical Service Plans; Insurance; Insurance; Liability Insurance; Life and Health Insurance; Life Insurance; Personal Property Insurance; Property; Property and Casualty Insurance</t>
  </si>
  <si>
    <t>Puerto Rico (Primary); San Juan Area (Primary); United States and Canada (Primary); United States of America (Primary); US Territories and Possessions (Primary)</t>
  </si>
  <si>
    <t>GuideWell Mutual Holding Corporation operates as a managed care company. It is based in Jacksonville, Florida.</t>
  </si>
  <si>
    <t>Florida (Primary);
Jacksonville Area (Primary);
Southeast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</si>
  <si>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FMR LLC
FMR LLC is a privately owned investment manager. The firm was formerly known as FMR CORP. FMR LLC is based in Boston, Massachusetts.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Pzena Investment Management LLC
Pzena Investment Management LLC is a privately owned investment manager. The firm primarily provides its services to pooled investment vehicles and investment companies. It also provides services to individuals, high net worth individuals, charitable organizations, corporations, state or municipal government entities, pension and profit sharing plans. The firm manages separate client-focused equity portfolios. It invests in equity and mutual funds. The firm primarily invests in focused value of small cap, mid cap, large cap, global, european, US, emerging markets, international value excluding US and long/short value. It conducts fundamental research. The firm combines in-house and external research to make its investments. Pzena Investment Management LLC was founded on January 1, 1996 and is based in New York with additional offices in London and Melbourne. Pzena Investment Management LLC operates as a subsidiary of Pzena Investment Management,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</si>
  <si>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FMR LLC (Boston Area (Primary); Massachusetts (Primary); Northeast (Primary); United States and Canada (Primary); United States of America (Primary));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Pzena Investment Management LLC (New York (Primary); New York City Area (Primary); Northeast (Primary); United States and Canada (Primary); United States of America (Primary); Asia / Pacific; Asia / Pacific Developed Markets; Australia ; Europe; European Developed Markets;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Versor Investments LP (New York (Primary); New York City Area (Primary); Northeast (Primary); United States and Canada (Primary); United States of America (Primary))</t>
  </si>
  <si>
    <t>Powerwrap Limited provides wealth management platform for financial advisers and brokers to administer, manage, and report the investment portfolios of their clients in Australia. The company offers Powerwrap Investment Account, a registered managed investment scheme, which provides access to a range of managed funds, separately managed accounts, ASX, and international listed equities and term deposits in a single consolidated account; Private Wealth Account for advisers and brokers; Superannuation Account for planning retirement investment options; and Pension Account that allows to convert superannuation savings into a flexible income stream. It also provides turnkey shared service solutions for advisers and wealth management professionals. The company was founded in 2008 and is headquartered in Melbourne, Australia. As of September 21, 2020, Powerwrap Limited operates as a subsidiary of Praemium Limited.</t>
  </si>
  <si>
    <t>Asset Management and Custody Banks (Primary); Capital Markets (Primary); Diversified Financials (Primary); Financials (Primary); Institutional Investment Advice (Primary); Investment Advice (Primary); Financial Exchanges and Data</t>
  </si>
  <si>
    <t>Praemium Limited, together with its subsidiaries, provides managed accounts platform, investment management, portfolio administration, and reporting and financial planning software in Australia and internationally. It offers managed accounts platform that enables advisers and wealth managers to construct the managed account solutions for their clients; and virtual managed accounts (VMA) and VMA administration services. The company also provides advice solutions comprising practice management, report building and plan generation, remuneration, lead generation, and client engagement services, as well as Wealthcraft services. It serves financial advisers, brokers, and accountants. Praemium Limited was incorporated in 2001 and is based in Melbourne, Australia.</t>
  </si>
  <si>
    <t>Nelcan Pty Ltd
Nelcan Pty Ltd was incorporated in 1997 and is based in Melbourne, Australia.
Regal Partners Limited (ASX:RPL)
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
SG Hiscock &amp; Company Ltd.
SG Hiscock &amp; Company Ltd. is an employee owned investment manager. The firm provides its services to high net worth individuals, retail, and wholesale clients. It manages equity and balanced mutual funds for its clients. The firm invests in the public equity and fixed income markets across the globe. It invests in value stocks of companies. The firm employs fundamental analysis to make its investments. SG Hiscock &amp; Company Ltd. was founded in August 2001 and is based in Melbourne, Australia.</t>
  </si>
  <si>
    <t>Nelcan Pty Ltd (Asia / Pacific (Primary); Asia / Pacific Developed Markets (Primary); Australia  (Primary); Victoria (Primary));
Regal Partners Limited (ASX:RPL) (Asia / Pacific (Primary); Asia / Pacific Developed Markets (Primary); Australia  (Primary); New South Wales (Primary));
SG Hiscock &amp; Company Ltd. (Asia / Pacific (Primary); Asia / Pacific Developed Markets (Primary); Australia  (Primary); Victoria (Primary))</t>
  </si>
  <si>
    <t>Regal Partners Limited (ASX:RPL) (563.0)</t>
  </si>
  <si>
    <t>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t>
  </si>
  <si>
    <t>Aerospace and Defense (Primary); Aerospace and Defense (Primary); Aerospace and Defense Maintenance and Services (Primary); Aerospace Research and Development (Primary); Aircraft Systems, Components and Equipment (Primary); Capital Goods (Primary); Industrials (Primary)</t>
  </si>
  <si>
    <t>Federal Holding and Investment Company
Federal Holding and Investment Company is a private investment firm. It is sovereign wealth fund of the Kingdom of Belgium. The firm seeks investments with focus in Aeronautical industry and airports, Real estate, Networks, International investments and Innovations. It specializes in investments in public and private companies in economic and cross-cutting sectors such as sustainable development, innovation, airport and aviation, real estate, and ageing of the population. The firm seeks to make international investments. It prefers to have at least one representative in the administrative body of its portfolio companies. Federal Holding and Investment Company is based in Brussels, Belgium.
Sabena Aerospace SA
Sabena Aerospace SA operates as an aviation solutions provider for civil and military operators. It offers solutions in the areas of maintenance, design and manufacturing, defense and government, and consulting. The company was founded in 1923 and is based in Zaventem, Belgium.</t>
  </si>
  <si>
    <t>Federal Holding and Investment Company (Belgium (Primary); Brussels (Primary); Brussels (Primary); Europe (Primary); European Developed Markets (Primary));
Sabena Aerospace SA (Belgium (Primary); Europe (Primary); European Developed Markets (Primary); Flanders (Primary); Flemish Brabant (Primary))</t>
  </si>
  <si>
    <t>Dassault Belgique Aviation, S.A. designs manufactures and markets combat mirage fighters. The company was founded in 1967 and is based in Bruxelles, Belgium.  Dassault Belgique Aviation, S.A. operates as a subsidiary of Groupe Industriel Marcel Dassault S.A.</t>
  </si>
  <si>
    <t>Belgium (Primary);
Brussels (Primary);
Brussels (Primary);
Europe (Primary);
European Developed Markets (Primary)</t>
  </si>
  <si>
    <t>Daito Gyorui Co., Ltd. engages in the purchase, sale, import, and export of fresh and frozen fish, and processed marine products. The company offers tuna products comprising fresh and frozen bluefin, southern bluefin, bigeye, and yellowfin tuna, as well as striped marlin and swordfish; fresh fish and shellfish species, including snapper, horse mackerel, and puffer; and wild and farmed live fish and shellfish products. It also supplies frozen octopus and cuttlefish; salt-dried butterflied alfowsino, butterfish, horse mackerel, salted pollack and herring roe, dried whitebait and sardine, and dried squid and capelin; and surimi products consisting of kamaboko, chikuwa, and satsumaage, as well as frozen processed products, including smoked salmon and grilled eel. In addition, the company is involved in the real estate and parking lot businesses. It serves supermarket chains, fish merchants, and food service businesses. The company was founded in 1947 and is headquartered in Tokyo, Japan. As of May 28, 2020, Daito Gyorui Co., Ltd. operates as a subsidiary of Maruha Nichiro Corporation.</t>
  </si>
  <si>
    <t>Consumer Staples (Primary); Food and Staples Retailing (Primary); Food and Staples Retailing (Primary); Food Distribution (Primary); Food Distributors (Primary); Groceries and Related Product Distribution (Primary); Consumer Discretionary; Consumer Services; Diversified Consumer Services; Motor Vehicle Parking; Motor Vehicle Repair and Services; Motor Vehicle Services; Real Estate; Real Estate; Real Estate Management and Development; Real Estate Operating Companies; Real Estate Operators And Lessors; Specialized Consumer Services</t>
  </si>
  <si>
    <t>Maruha Nichiro Corporation engages in the fishing, fish farming, food processing, trading, meat products, and distribution businesses in Japan and internationally. The company offers seafood products; and operates Bluefin tuna and other farms. It also provides frozen and processed food products, including canned, fish sausage, nursing care, supplement, cosmetic, institutional, pet, and space food products, as well as desserts and retort pouch foods. In addition, the company engages in the trade and supply of shrimps and octopus; production of beef, pork, chicken, and processed products; distribution of fish; and development of freezing technology for a network of cold storage businesses. Maruha Nichiro Corporation was founded in 1880 and is headquartered in Tokyo, Japan.</t>
  </si>
  <si>
    <t>Daikyo Gyorui Inc
Daikyo Gyorui Inc wholesales fish and other seafood products. The company was founded in 1948 and is based in Kyoto, Japan. Daikyo Gyorui Inc operates as a subsidiary of Maruha Nichiro Corporation.
Daito Fishery Co., Ltd.
Daito Fishery Co., Ltd. is based in Japan. Daito Fishery Co., Ltd. operates as a subsidiary of Maruha Nichiro Corporation.
Japan Silo Stock Association
Japan Silo Stock Association engages in grains warehouse business. The company was founded in 1967 and is based in Chiba, Japan. Japan Silo Stock Association operates as a subsidiary of Maruha Nichiro Corporation.
Kyushu Uoichi Co., Ltd.
Kyushu Uoichi Co., Ltd. engages in the wholesale distribution of processed and packaged seafood and fishery products. The company is based in Kitakyushu-shi, Japan. Kyushu Uoichi Co., Ltd. operates as a subsidiary of Maruha Nichiro Corporation.
Maruha Nichiro Logistics, Inc.
Maruha Nichiro Logistics, Inc. provides cold storage, warehousing, and logistics services for marine food, livestock products, agricultural products, and frozen food. Its logistics services include breaking bulk, repackaging, labeling, and light processing of goods. Maruha Nichiro Logistics, Inc. was formerly known as Maruha Distribution Net and changed its name to Maruha Nichiro Logistics, Inc. in April 2009. The company was founded in 2002 and is based in Tokyo, Japan. Maruha Nichiro Logistics, Inc. operates as a subsidiary of Maruha Nichiro Corporation.
Shinko Gyorui Limited
Shinko Gyorui Limited wholesale distribution of marine products. It offers fresh fish, frozen fish, salted and dried fish, frozen food, and processed products. The company was founded in 1948 and is based in Kobe, Japan. Shinko Gyorui Limited operates as a subsidiary of Maruha Nichiro Corporation.
State Central Fish Market Co., Ltd.
State Central Fish Market Co., Ltd. is based in Japan. State Central Fish Market Co., Ltd. operates as a subsidiary of Maruha Nichiro Corporation.
TAIYO A&amp;F CO.,LTD
TAIYO A&amp;F CO.,LTD processes and distributes marine and agricultural products. The company’s activities include fishing, tuna farming, and importing frozen fish. It also engages in southern crab pot fishing and bottom long-line fishing, stern trawl fishing and pair trawl fishing, and deep-sea tuna long-line fishing. In addition, the company markets and distributes fishery products, such as frozen anguila, giant squid, and pacific harvest fish to Japan and overseas markets. It also supplies liquid flavorings including extracted essence, fermented essence, resolved essence, and mixed essence. The company also engages in manufacturing and trading of dehydrated food and seasonings. TAIYO A&amp;F CO.,LTD was founded in 1950 and is based in Tokyo, Japan. Taiyo A&amp;F CO.,LTD operates as a subsidiary of Maruha Nichiro Corporation.</t>
  </si>
  <si>
    <t>Daikyo Gyorui Inc (Asia / Pacific (Primary); Asia / Pacific Developed Markets (Primary); Japan  (Primary));
Daito Fishery Co., Ltd. (Asia / Pacific (Primary); Asia / Pacific Developed Markets (Primary); Japan  (Primary));
Guangyang Fisheries Co., Ltd. (Asia / Pacific (Primary); Asia / Pacific Developed Markets (Primary); Japan  (Primary));
Japan Silo Stock Association (Asia / Pacific (Primary); Asia / Pacific Developed Markets (Primary); Chiba (Primary); Japan  (Primary));
Kyushu Uoichi Co., Ltd. (Asia / Pacific (Primary); Asia / Pacific Developed Markets (Primary); Fukuoka (Primary); Japan  (Primary));
Maruha Nichiro Logistics, Inc. (Asia / Pacific (Primary); Asia / Pacific Developed Markets (Primary); Japan  (Primary));
Shinko Gyorui Limited (Asia / Pacific (Primary); Asia / Pacific Developed Markets (Primary); Hyogo (Primary); Japan  (Primary));
State Central Fish Market Co., Ltd. (Asia / Pacific (Primary); Asia / Pacific Developed Markets (Primary); Japan  (Primary));
TAIYO A&amp;F CO.,LTD (Asia / Pacific (Primary); Asia / Pacific Developed Markets (Primary); Japan  (Primary))</t>
  </si>
  <si>
    <t>Taisei Co.,Ltd. provides building maintenance services in Japan. It offers building management and maintenance services, such as total and equipment management, cleaning, and security services; and property management services, including real estate management, real estate brokerage, construction management, renovation planning, and tenant-related services. The company also provides hotel services comprising room cleaning, public cleaning, and housekeeping services. In addition, it offers parking facilities administration; civil engineering and construction work contracting services; worker dispatching services; and contractual and consulting services related to operation and management of construction projects, as well as generates solar power. Taisei Co.,Ltd. was founded in 1959 and is headquartered in Nagoya, Japan.</t>
  </si>
  <si>
    <t>Commercial and Professional Services (Primary); Commercial Services and Supplies (Primary); Environmental and Facilities Services (Primary); Industrials (Primary); Building Care and Improvement Services; Capital Goods; Commercial Guard Services ; Commercial Security and Safety Services ; Construction and Engineering; Construction and Engineering; Construction Management Services; Construction Support Services; Consumer Discretionary; Consumer Services; Diversified Consumer Services; Diversified Financial Services; Diversified Financials; Diversified Support Services; Electric Power By Solar Energy; Engineering and Surveying Services; Engineering Services; Financials; Independent Power and Renewable Electricity Producers; Motor Vehicle Parking; Motor Vehicle Repair and Services; Motor Vehicle Services; Real Estate; Real Estate; Real Estate Management and Development; Real Estate Management Services; Real Estate Operating Companies; Real Estate Operators And Lessors; Renewable Electricity; Residential Building Care and Improvement Services ; Residential Security and Personal Safety Services; Security and Alarm Services; Specialized Consumer Services; Specialized Finance; Specialty Contract Work; Utilities; Utilities</t>
  </si>
  <si>
    <t>IKK Co., Ltd. engages in the management of coffee shops, restaurants, possession and business operations of securities and damage insurance agency business. The company is based in Nagoya, Japan.</t>
  </si>
  <si>
    <t>Aichi (Primary);
Asia / Pacific (Primary);
Asia / Pacific Developed Markets (Primary);
Japan  (Primary)</t>
  </si>
  <si>
    <t>Arena Events Group plc provides turnkey event solutions in Europe, the United States, the Middle East, and Asia. It offers temporary event structures, seating, furniture, catering and kitchen equipment, fencing and barriers, interior design, and ice rinks. The company also provides exhibition services, scaffolding, mass participant event solutions, graphics, signage and flooring, as well as cold room, bar rental services. It serves events, television and films, retail, medical and education sectors, conferences, architecture and construction, exhibitions, and music concerts. The company was founded in 1761 and is headquartered in London, the United Kingdom.</t>
  </si>
  <si>
    <t>Commercial and Professional Services (Primary); Commercial Rental and Leasing Services (Primary); Commercial Services and Supplies (Primary); Diversified Support Services (Primary); Industrials (Primary); Advertising; Capital Goods; Commercial and Institutional Buildings; Commercial Construction and Engineering; Commercial Construction, General Contractors and Operative Builders; Communication Services; Construction and Engineering; Construction and Engineering; Consumer Discretionary; Consumer Durables and Apparel; Household Appliances; Household Durables; Kitchen Appliances; Media; Media and Entertainment; Trade Show Booth Designers and Builders</t>
  </si>
  <si>
    <t>IHC Industrial Holding LLC
IHC Industrial Holding LLC operates as a subsidiary of International Holding Company PJSC (ADX:IHC).
TasHeel Holding Group
TasHeel Holding Group, through its subsidiaries, offers integrated travel support services, such as meet and assist services to Umrah, visa outsources services, concierge services, airport lounges, visa processing, and business process outsourcing (BPO). The company was founded in 2003 and is headquartered in Jeddah, Saudi Arabia.</t>
  </si>
  <si>
    <t>IHC Industrial Holding LLC (Africa / Middle East (Primary); Middle East (Primary); United Arab Emirates  (Primary));
TasHeel Holding Group (Africa / Middle East (Primary); Middle East (Primary); Saudi Arabia  (Primary))</t>
  </si>
  <si>
    <t>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Harwood Capital LLP
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
Killik &amp; Co LLP
Killik &amp; Co LLP provides stockbroking, investment management, and wealth planning services to private clients. It also offers wills, trust administration, tax, and other related services. The company was founded in 1989 and is based in London, United Kingdom.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Premier Fund Managers Limited
Premier Fund Managers Limited is a privately owned investment manager. The firm manages separate client focused equity, fixed income, and balanced portfolios. It also manages equity, fixed income, and balanced mutual funds and hedge funds for its clients. It invests in public equity and fixed income markets across the globe. The firm is based in Guildford, United Kingdom. Premier Fund Managers Limited operates as a subsidiary of Premier Asset Management Plc.</t>
  </si>
  <si>
    <t>Gresham House Asset Management Limited (Europe (Primary); European Developed Markets (Primary); United Kingdom (Primary); Dumfriesshire; England; Greater London; Oxfordshire; Perthshire; Scotland);
Harwood Capital LLP (England (Primary); Europe (Primary); European Developed Markets (Primary); Greater London (Primary); United Kingdom (Primary));
Killik &amp; Co LLP (England (Primary); Europe (Primary); European Developed Markets (Primary); Greater London (Primary); United Kingdom (Primary));
Lombard Odier Asset Management (Europe) Limited (England (Primary); Europe (Primary); European Developed Markets (Primary); Greater London (Primary); United Kingdom (Primary));
Premier Fund Managers Limited (England (Primary); Europe (Primary); European Developed Markets (Primary); Surrey (Primary); United Kingdom (Primary))</t>
  </si>
  <si>
    <t xml:space="preserve">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As of October 29, 2021, Emakina Group SA operates as a subsidiary of EPAM Systems, Inc.
</t>
  </si>
  <si>
    <t>Internet Software &amp; Services: 7.4 (100.0%)</t>
  </si>
  <si>
    <t>Belgium: 3.4 (46.9%);
Netherlands: 1.5 (20.6%);
Sweden: .2 (2.8%);
Other Items: .6 (8.7%);
Austria: .7 (10.1%);
France: .8 (11.0%)</t>
  </si>
  <si>
    <t>Information Technology (Primary); Information Technology (IT) Consulting (Primary); IT Consulting and Other Services (Primary); IT Services (Primary); Services Outsourcing (Primary); Software and Services (Primary); Advertising; Application Hosting Services; Application Service Providers (ASPs); Application Software; B2B Commerce; Broadcast Advertising; Business-to-Business (B2B); Communication Services; Interactive Media and Services; Interactive Media and Services; Internet Advertising; Internet Market Research; Internet Presence Providers (IPP); Internet Services and Infrastructure; Market Research; Marketing Consulting; Marketing Services; Media; Media and Entertainment; Online Direct Marketing; Online Services; Software; Web Hosting</t>
  </si>
  <si>
    <t>EPAM Systems, Inc. provides digital platform engineering and software development services worldwide.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such as artificial intelligence, robotics, and virtual reality. It serves the financial services, travel and consumer, software and hi-tech, business information and media, life sciences and healthcare, and other industries. The company was founded in 1993 and is headquartered in Newtown, Pennsylvania.</t>
  </si>
  <si>
    <t>Great Lakes (Primary);
Pennsylvania (Primary);
SE Pennsylvania Area (Primary);
United States and Canada (Primary);
United States of America (Primary)</t>
  </si>
  <si>
    <r>
      <rPr>
        <sz val="8"/>
        <rFont val="Arial"/>
        <family val="2"/>
      </rPr>
      <t xml:space="preserve">Waddell &amp; Reed Financial, Inc.,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 The company distributes investment products through its wholesale channel comprising other broker/dealers, various retirement platforms, and registered investment advisors, as well as through independent financial advisors; and markets investment advisory services to institutional investors directly or through consultants. Waddell &amp; Reed Financial, Inc. was founded in 1937 and is based in Overland Park, Kansas. Waddell &amp; Reed Financial, Inc. operates as a subsidiary of Macquarie Management Holdings, Inc.
</t>
    </r>
    <r>
      <rPr>
        <sz val="8"/>
        <color indexed="17"/>
        <rFont val="Arial"/>
        <family val="2"/>
      </rPr>
      <t>Waddell &amp; Reed Financial, Inc. is a mutual fund company. The Company's mutual fund families, include Waddell &amp; Reed Advisors Group of Mutual Funds, W&amp;R Funds Inc.,  and W&amp;R Target Funds Inc.</t>
    </r>
  </si>
  <si>
    <t>Asset Management and Custody Banks (Primary); Capital Markets (Primary); Diversified Financials (Primary); Financials (Primary); Institutional Investment Advice (Primary); Investment Advice (Primary); Personal Investment Advice (Primary); Insurance; Insurance; Insurance Brokers</t>
  </si>
  <si>
    <r>
      <rPr>
        <sz val="8"/>
        <rFont val="Arial"/>
        <family val="2"/>
      </rPr>
      <t xml:space="preserve">Kansas (Primary); </t>
    </r>
    <r>
      <rPr>
        <sz val="8"/>
        <color indexed="17"/>
        <rFont val="Arial"/>
        <family val="2"/>
      </rPr>
      <t>Kansas (Primary)</t>
    </r>
    <r>
      <rPr>
        <sz val="8"/>
        <rFont val="Arial"/>
        <family val="2"/>
      </rPr>
      <t xml:space="preserve">; Kansas City Area (Primary); Midwest (Primary); </t>
    </r>
    <r>
      <rPr>
        <sz val="8"/>
        <color indexed="17"/>
        <rFont val="Arial"/>
        <family val="2"/>
      </rPr>
      <t>Midwest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</si>
  <si>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Macquarie Asset Management Inc operates as a subsidiary of Macquarie Group Limited.</t>
  </si>
  <si>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 As of August 3, 2022, Meritor, Inc. operates as a subsidiary of Cummins Inc.</t>
  </si>
  <si>
    <t>Commercial Truck: 3,454.0 (77.2%);
Aftermarket &amp; Industrial: 1,020.0 (22.8%)</t>
  </si>
  <si>
    <t>Canada: 54.0 (1.3%);
United States (U.S.): 2,367.0 (55.1%);
Mexico: 229.0 (5.3%);
Other Europe: 135.0 (3.1%);
United Kingdom: 153.0 (3.6%);
Other Asia-Pacific: 120.0 (2.8%);
Brazil: 402.0 (9.4%);
Sweden: 294.0 (6.8%);
China: 101.0 (2.4%);
India: 186.0 (4.3%);
Italy: 254.0 (5.9%)</t>
  </si>
  <si>
    <t>Capital Goods (Primary); Construction Machinery and Heavy Trucks (Primary); Industrials (Primary); Machinery (Primary); Auto Components; Auto Parts and Equipment; Automobiles and Components; Brake and Brake Assemblies; Brakes and Wheel Bearings; Consumer Discretionary; Distributors; Distributors; Motor Vehicles and Parts Distribution; Retailing; Steering and Suspension System Components; Suspension Systems; Transmissions and Power Train Parts</t>
  </si>
  <si>
    <r>
      <rPr>
        <sz val="8"/>
        <rFont val="Arial"/>
        <family val="2"/>
      </rPr>
      <t xml:space="preserve">Great Lakes (Primary); Michigan (Primary); Royal Oak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</si>
  <si>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</si>
  <si>
    <r>
      <rPr>
        <sz val="8"/>
        <rFont val="Arial"/>
        <family val="2"/>
      </rPr>
      <t xml:space="preserve">Great Lakes (Primary);
</t>
    </r>
    <r>
      <rPr>
        <sz val="8"/>
        <color indexed="17"/>
        <rFont val="Arial"/>
        <family val="2"/>
      </rPr>
      <t>Great Lakes (Primary)</t>
    </r>
    <r>
      <rPr>
        <sz val="8"/>
        <rFont val="Arial"/>
        <family val="2"/>
      </rPr>
      <t xml:space="preserve">;
Indiana (Primary);
</t>
    </r>
    <r>
      <rPr>
        <sz val="8"/>
        <color indexed="17"/>
        <rFont val="Arial"/>
        <family val="2"/>
      </rPr>
      <t>Indiana (Primary)</t>
    </r>
    <r>
      <rPr>
        <sz val="8"/>
        <rFont val="Arial"/>
        <family val="2"/>
      </rPr>
      <t xml:space="preserve">;
Indianapolis Area (Primary);
</t>
    </r>
    <r>
      <rPr>
        <sz val="8"/>
        <color indexed="17"/>
        <rFont val="Arial"/>
        <family val="2"/>
      </rPr>
      <t>Indianapolis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Emerging Markets;
Austin Area;
Charleston Area;
China ;
Far East;
India ;
Indian Sub-Continent;
Maharashtra;
Minnesota;
Nashville Area;
Saint Paul Area;
South Carolina;
Southeast;
Southwest;
Tennessee;
Texas</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</si>
  <si>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Glenview Capital Management, LLC
Glenview Capital Management, LLC is a privately owned hedge fund sponsor. It provides its services to pooled investment vehicles, pension plans, charitable foundations, endowments, fund of funds, sovereign wealth funds, family offices, investment companies, trusts, high net worth individuals, other entities and institutions and separately managed account. The firm launches and manages hedge funds for its clients. It invests in public equity and fixed income markets. The firm primarily invests in growth at reasonable price stocks. It employs fundamental analysis with a bottom-up stock picking approach to create its portfolio. Glenview Capital Management, LLC was founded in 2000 and is based in New York, New York.
Magnetar Financial LLC
Magnetar Financial Llc is a Principal Investment firm. It is based in Evaston, Illinois. Magnetar Financial LLC operates as a subsidiary of Magnetar Capital, LLC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</si>
  <si>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Glenview Capital Management, LLC (New York (Primary); New York City Area (Primary); Northeast (Primary); United States and Canada (Primary); United States of America (Primary));
Magnetar Financial LLC (Great Lakes (Primary); Illinois (Primary); Palatine Area (Primary); United States and Canada (Primary); United States of America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</si>
  <si>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IMImobile PLC</t>
  </si>
  <si>
    <t>IMImobile PLC provides cloud communications software and solutions in Europe, the Americas, the Asia Pacific, the Middle East, and Africa.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in order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employee communications, IT and operations, and marketing industries. The company was founded in 1999 and is based in London, the United Kingdom. As of February 19, 2021, IMImobile PLC operates as a subsidiary of Cisco Systems Holdings UK Limited.</t>
  </si>
  <si>
    <t>Application Hosting Services (Primary); Application Software (Primary); Enterprise Software (Primary); Information Technology (Primary); Software (Primary); Software and Services (Primary)</t>
  </si>
  <si>
    <t>Cisco Systems Holdings UK Limited operates as an investment holding company. The company was incorporated in 2012 and is based in Cardiff, United Kingdom. Cisco Systems Holdings UK Limited operates as a subsidiary of Cisco Worldwide Holdings Ltd.</t>
  </si>
  <si>
    <t>Europe (Primary);
European Developed Markets (Primary);
South Glamorgan (Primary);
United Kingdom (Primary);
Wales (Primary)</t>
  </si>
  <si>
    <t>Brown Shipley &amp; Co., Asset Management Arm
Brown Shipley &amp; Co., Asset Management Arm is a privately owned investment manager. The firm primarily provides its services to private clients. It manages mutual funds for its clients. The firm invests in the public equity and fixed income markets across the globe. Brown Shipley &amp; Co., Asset Management Arm is based in London, United Kingdom.
IFSL Marlborough Global Innovation Fund
IFSL Marlborough Global Innovation Fund is an open-ended equity mutual fund launched by Marlborough Fund Managers Limited. The fund is managed by Techinvest Limited. It invests in the public equity markets across the globe. The fund makes its investments in the stocks of companies operating in technology and telecommunications sector. It benchmarks the performance of its portfolio against the FTSE 100 Index and the FTSE TechMARK All Share Index. The fund was formerly known as CF Techinvest Technology Fund. MFM Techinvest Technology Fund was formed on May 19, 2003 and is domiciled in the United Kingdom. Marlborough Technology Fund has changed its name to IFSL Marlborough Global Innovation Fund. Formerly known as Marlborough Technology Fund.
Liontrust Investment Partners LLP
Liontrust Investment Partners LLP is privately owned investment manager. The firm invests in public equity and fixed income markets. It launches and manages equity and fixed income mutual funds. The firm also manages balanced mutual funds. It was founded on January 21, 2010 and is based in London, United Kingdom. Liontrust Investment Partners LLP operates as a subsidiary of Liontrust Asset Management Plc.
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Marlborough Special Situations Fund
Marlborough Special Situations Fund is an open-ended equity mutual fund launched by Marlborough Fund Managers Limited. The fund is managed by Hargreave Hale Ltd. It invests in the public equity markets of the United Kingdom. The fund seeks to invest in stocks of companies operating across diversified sectors. It invests in stocks of small-cap companies, new issues and companies going through a difficult period with good recovery prospects. The fund benchmarks the performance of its portfolio against the Morningstar (IMA) UK Smaller Companies Index. Marlborough Special Situations Fund was formed on July 12, 1995 and is domiciled in the United Kingdom.
Marlborough Unit Trusts - Marlborough UK Micro-Cap Growth Fund
Marlborough Unit Trusts - Marlborough UK Micro-Cap Growth Fund is an open-ended equity mutual fund launched by Marlborough Fund Managers Limited. It is managed by Hargreave Hale Ltd. The fund invests in the public equity markets of the United Kingdom. It seeks to invest in the stocks of companies operating across diversified sectors. The fund primarily invests in growth stocks of small-cap companies with market capitalization of £250m or less. It benchmarks the performance of its portfolio against the Morningstar (IMA) UK Smaller Companies Index. Marlborough Unit Trusts - Marlborough UK Micro-Cap Growth Fund was formed on October 4, 2004 and is domiciled in the United Kingdom.
Octopus Investments Limited
Octopus Investments Limited is a venture capital and private equity arm of Octopus Capital Ltd specializing in early stage, emerging growth, growth capital, and buyouts. It seeks to invest in media, communication equipment, fintech, environmental and facilities services, energy efficiency, anaerobic digestion and wind power opportunities, reserve power (gas engine), and solar energy as well as alternative energy resources. The firm manages venture capital trusts and enterprise investment schemes. Through venture capital trusts, it seeks to make investments in unlisted or alternative investment markets companies. The firm also seeks to make investments in development and expansion stages in small and medium sized companies in the United Kingdom. Through enterprise investment schemes, it seeks to make early stage investments in unquoted EIS qualifying companies and alternative investment market listed companies. It invests between GBP 0.2 million ($0.28 million) and GBP 365 million ($465.38 million), it invest in companies with minimum sales value as GBP 9.3 million ($11.9 million), and EBITDA of minimum GBP 0.76 million ($0.98 million). It typically invests in companies with debt investment values between £1 million ($1.64 million) and £2 million ($3.29 million). The firm also provides investment management services to its clients. It manages separately managed accounts. It also launches and manages mutual funds for its clients. The firm invests in public equity and fixed income markets across the globe. Octopus Investments Limited was founded in 2000 and is based in London, United Kingdom.</t>
  </si>
  <si>
    <t>Brown Shipley &amp; Co., Asset Management Arm (England (Primary); Europe (Primary); European Developed Markets (Primary); Greater London (Primary); United Kingdom (Primary));
IFSL Marlborough Global Innovation Fund (England (Primary); Europe (Primary); European Developed Markets (Primary); Lancashire (Primary); United Kingdom (Primary));
Liontrust Investment Partners LLP (England (Primary); Europe (Primary); European Developed Markets (Primary); Greater London (Primary); United Kingdom (Primary));
Marlborough Fund Managers Limited (England (Primary); Europe (Primary); European Developed Markets (Primary); Greater Manchester (Primary); United Kingdom (Primary); Staffordshire);
Marlborough Special Situations Fund (England (Primary); Europe (Primary); European Developed Markets (Primary); Lancashire (Primary); United Kingdom (Primary));
Marlborough Unit Trusts - Marlborough UK Micro-Cap Growth Fund (England (Primary); Europe (Primary); European Developed Markets (Primary); Lancashire (Primary); United Kingdom (Primary));
Octopus Investments Limited (England (Primary); Europe (Primary); European Developed Markets (Primary); Greater London (Primary); United Kingdom (Primary))</t>
  </si>
  <si>
    <t>APN Property Group Limited operates as a real estate investment fund manager in Australia and internationally. It operates through Real Estate Securities Funds, Industrial Real Estate Fund, Direct Real Estate Funds, and Investment Revenue segments. The company manages open ended properties securities funds, listed property trusts, fixed term Australian funds, and wholesale funds. It manages direct property and listed funds, and managed investment schemes. The company provides its products to institutional and retail investors directly, as well as through independent financial planner networks and financial institutions. APN Property Group Limited was founded in 1996 and is headquartered in Melbourne, Australia. As of August 13, 2021, APN Property Group Limited operates as a subsidiary of Dexus.</t>
  </si>
  <si>
    <t>Diversified REITs</t>
  </si>
  <si>
    <t>Diversified REITs (Primary); Equity Real Estate Investment Trusts (REITs) (Primary); Real Estate (Primary); Real Estate (Primary); Asset Management and Custody Banks; Capital Markets; Diversified Financials; Financials</t>
  </si>
  <si>
    <t>Dexus is one of Australia’s leading real estate groups, proudly managing a high-quality Australian property portfolio valued at $44.3 billion. We believe that the strength and quality of our relationships will always be central to our success and are deeply committed to working with our customers to provide spaces that engage and inspire. We invest only in Australia, and directly own $16.5 billion of office and industrial properties. We manage a further $15.6 billion of office, retail, industrial and healthcare properties for third party clients. The group’s $11.4 billion development pipeline provides the opportunity to grow both portfolios and enhance future returns. With 1.6 million square metres of office workspace across 51 properties, we are Australia’s preferred office partner. Dexus is a Top 50 entity by market capitalisation listed on the Australian Securities Exchange (trading code: DXS) and is supported by more than 29,000 investors from 24 countries. With 36 years of expertise in property investment, development and asset management, we have a proven track record in capital and risk management, providing service excellence to tenants and delivering superior risk adjusted returns for investors.</t>
  </si>
  <si>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t>
  </si>
  <si>
    <t>Electronic Equipment, Instruments and Components (Primary); Electronic Manufacturing Services (Primary); Information Technology (Primary); Technology Hardware and Equipment (Primary)</t>
  </si>
  <si>
    <t>New York (Primary); Northeast (Primary); Rochester Area (Primary); United States and Canada (Primary); United States of America (Primary)</t>
  </si>
  <si>
    <t>Creation Technologies International Inc. was incorporated in 2003 and is based in Oak Creek, Wisconsin. Creation Technologies International Inc. operates as a subsidiary of Creation Technologies Inc.</t>
  </si>
  <si>
    <t>Great Lakes (Primary);
Milwaukee Area (Primary);
United States and Canada (Primary);
United States of America (Primary);
Wisconsin (Primary)</t>
  </si>
  <si>
    <t>The ExOne Company develops, manufactures, and markets three-dimensional (3D) printing machines, 3D printed and other products, materials, and services to industrial customers in the United States, Germany, and Japan.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under the ExOne brand name. The company was founded in 2005 and is headquartered in North Huntingdon, Pennsylvania. As of November 12, 2021, The ExOne Company operates as a subsidiary of Desktop Metal, Inc.</t>
  </si>
  <si>
    <t>Capital Goods (Primary); Industrial Machinery (Primary); Industrials (Primary); Machinery (Primary); Machinery Components (Primary); Printing Machinery and Equipment (Primary); Commercial and Professional Services; Commercial Services and Supplies; Diversified Support Services</t>
  </si>
  <si>
    <t>Great Lakes (Primary); Greensburg Area (Primary); Pennsylvania (Primary); United States and Canada (Primary); United States of America (Primary)</t>
  </si>
  <si>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</si>
  <si>
    <t>ARK Investment Management LLC
ARK Investment Management LLC is a privately owned investment manager. The firm primarily provides its services to investment companies. It also caters to other investment advisers. The firm manages separate client-focused equity, fixed income, and balanced portfolios. It also manages equity mutual funds exchange traded funds. The firm invests in the public equity and fixed income markets across the globe. The firm uses a combination of fundamental and technical analysis to make its investments. The firm employs a combination of in-house and external research to make its investments. ARK Investment Management LLC was founded in 2014 and is based in New York, New York.
Nikko Asset Management Americas, Inc.
Nikko Asset Management Americas, Inc. is a privately owned investment manager. The firm provides its services to other investment advisors. It manages separate client focused portfolios for its clients. The firm invests in public equity and fixed income markets. It was founded in 1981 and is based in the New York City. Nikko Asset Management Americas, Inc. operates as a subsidiary of Nikko Asset Management Co. Ltd.
Rockwell Forest Products, Inc.
Rockwell Forest Products, Inc. was incorporated in 1986 and is based in Pittsburgh, Pennsylvania.</t>
  </si>
  <si>
    <t>ARK Investment Management LLC (Florida (Primary); Saint Petersburg Area (Primary); Southeast (Primary); United States and Canada (Primary); United States of America (Primary); New York; New York City Area; Northeast);
Nikko Asset Management Americas, Inc. (New York (Primary); New York City Area (Primary); Northeast (Primary); United States and Canada (Primary); United States of America (Primary));
Rockwell Forest Products, Inc. (Great Lakes (Primary); Pennsylvania (Primary); Pittsburgh Area (Primary); United States and Canada (Primary); United States of America (Primary));
S. Kent Rockwell Foundation, Endowment Arm (Florida (Primary); Fort Lauderdale Area (Primary); Southeast (Primary); United States and Canada (Primary); United States of America (Primary))</t>
  </si>
  <si>
    <t xml:space="preserve">Otis Gold Corp. focuses on discovery, exploration, and development of precious metals deposits in the United States. The company explores for gold and silver deposits. Its flagship project is the Kilgore gold project that includes 614 unpatented federal lode mining claims covering an area of 12,280 acres located in the Clark County, Idaho. The company also holds 100% interest in Oakley project that comprises 198 federal lode mining claims covering approximately 5,120 acres located in Cassia County, Idaho. The company was formerly known as Otis Capital Corp. and changed its name to Otis Gold Corp. in January 2009. Otis Gold Corp. was incorporated in 2007 and is headquartered in Vancouver, Canada. As of April 22, 2020, Otis Gold Corp. operates as a subsidiary of Excellon Resources Inc.
</t>
  </si>
  <si>
    <t>Gold (Primary); Gold Ores (Primary); Materials (Primary); Materials (Primary); Metals and Mining (Primary); Precious Metal Ores; Precious Metals and Minerals; Silver; Silver Ores</t>
  </si>
  <si>
    <t>Excellon Resources Inc., a silver mining and exploration company, acquires, explores, develops, and exploits mineral properties in Mexico and Canada. The company primarily explores for silver, lead, zinc, and gold deposits. It holds 100% interests in the Platosa property covering an area of approximately 11,000 hectares located in Durango State, Mexico; the Evolución property that covers an area of 45,000 hectares situated in the states of Durango and Zacatecas, Mexico; and the Silver City Project totaling an area of 164 square kilometers in Saxony, Germany. It also holds 100% interests in the Kilgore Project that covers an area of 6,788 located in Clark County, Southeastern Idaho; and the Oakley Project covering an area of 2,833 hectares in Oakley, Idaho. The company was incorporated in 1987 and is based in Toronto, Canada.</t>
  </si>
  <si>
    <t>Arbutus Grove Capital Corp. provides corporate finance and merchant banking services. The company is based in Vancouver, Canada.</t>
  </si>
  <si>
    <t>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As of March 14, 2022, it had 100 company owned locations and approximately 200 franchised locations, including ghost kitchens operating out of the kitchen of another restaurant location or shared kitchen space. BBQ Holdings, Inc. was incorporated in 1994 and is based in Minnetonka, Minnesota. As of September 27, 2022, BBQ Holdings, Inc. operates as a subsidiary of MTY Franchising USA, Inc.</t>
  </si>
  <si>
    <t>Restaurants: 267.7 (100.0%)</t>
  </si>
  <si>
    <t>Consumer Discretionary (Primary); Consumer Services (Primary); Full Service Restaurants (Primary); Hotels, Restaurants and Leisure (Primary); Limited Service Restaurants (Primary); Restaurants (Primary); Diversified Financial Services; Diversified Financials; Financials; Investment Services and Holding Companies; Multi-Sector Holdings; Patent Owners and Lessors</t>
  </si>
  <si>
    <t>Great Lakes (Primary); Minneapolis Area (Primary); Minnesota (Primary); United States and Canada (Primary); United States of America (Primary)</t>
  </si>
  <si>
    <t xml:space="preserve">MTY FRANCHISING USA, INC. was incorporated in 2001 and is based in the United States. MTY Franchising USA, Inc. operates as a subsidiary of MTY Food Group Inc.
</t>
  </si>
  <si>
    <t>Bandera Partners LLC
Bandera Partners LLC is an employee-owned hedge fund sponsor and manager. The firm primarily provides its services to pooled investment vehicles. It invests in the securities of U.S. and non-U.S. companies. The firm typically employs quantitative and qualitative techniques, fundamental analysis, value-oriented investing, event driven, and long-term holding strategies to make its investments. The firm conducts in-house research to make its investments. Bandera Partners LLC was founded in 2006 and is based in New York City.
Farnam Street Capital, Inc.
Farnam Street capital,Inc. is a privately owned investment manager. The firm invests in the public equity markets of the United States. It was founded in January 1998 and is based in Minneapolis, Minnesota.
Wexford Capital LP
Wexford Capital LP is an employee owned hedge fund sponsor. The firm provides its services to pooled investment vehicles. It launches and manages hedge funds. The firm also makes private equity investments specializing in buyouts, bankruptcy, and distressed situations. It invests in the public equity markets. The firm employs fundamental, technical, and cyclical analysis to make its investments. It prefers to make its investments in companies engaged in the energy, natural resources, real estate, technology and telecommunications, and transportation sectors. Wexford Capital LP was founded in May 1994 and is based in West Palm Beach, Florida with additional office in Greenwich, Connecticut.</t>
  </si>
  <si>
    <t>Bandera Partners LLC (New York (Primary); New York City Area (Primary); Northeast (Primary); United States and Canada (Primary); United States of America (Primary));
Farnam Street Capital, Inc. (Great Lakes (Primary); Minneapolis Area (Primary); Minnesota (Primary); United States and Canada (Primary); United States of America (Primary));
Wexford Capital LP (Florida (Primary); Southeast (Primary); United States and Canada (Primary); United States of America (Primary); West Palm Beach Area (Primary); Connecticut; Northeast; Stamford Area)</t>
  </si>
  <si>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 As of July 20, 2022, ServiceSource International, Inc. operates as a subsidiary of Concentrix Corporation.</t>
  </si>
  <si>
    <t>Service Offerings Which Integrate Data, Processes and Cloud Technologies: 199.6 (100.0%)</t>
  </si>
  <si>
    <t>North America and Latin America (NALA): 107.3 (53.8%);
Europe, Middle East and Africa (EMEA): 61.2 (30.7%);
Asia Pacific and Japan (APJ): 31.1 (15.6%)</t>
  </si>
  <si>
    <t>Information Technology (Primary); IT Consulting and Other Services (Primary); IT Services (Primary); Software and Services (Primary); Application Hosting Services; Application Service Providers (ASPs); Application Software; Software</t>
  </si>
  <si>
    <t>Concentrix Corporation provides technology-infused customer experience (CX) solutions worldwide. The company provides CX process optimization, technology innovation, front- and back-office automation, analytics, and business transformation services. It also offers customer lifecycle management; customer experience/user experience strategy and design; digital transformation; and voice of the customer and analytics solutions. The company’s clients include consumer electronics, technology, e-commerce, and health insurance companies, as well as global IPOs, social brands, and banks. Concentrix Corporation was incorporated in 2009 and is based in Fremont, California.</t>
  </si>
  <si>
    <t>Archon Capital Management LLC
Archon Capital Management LLC is an employee owned hedge fund sponsor. The firm primarily provides its services to pooled investment vehicles. It invests in the public equity and fixed income markets. The firm invests in stocks of small and medium capitalization companies employing growth at reasonable price approach to make its investments. It also employs long/short strategy to make its investments. The firm employs fundamental analysis with bottom up stock picking approach to make its investments. It employs a combination of in-house and external research to support its investments. Archon Capital Management LLC was founded in January, 2004 and is based in Seattle, Washington.
Edenbrook Capital, Llc
Edenbrook Capital Partners, LLC is a Privately Owned Hedge Fund Manager. It provides its services to Pooled Investment Vehicles. The firm invest in Equity. Edenbrook Capital Partners, LLC is based in Bedford Hills, New York.
Lynrock Lake LP
Lynrock Lake LP is an employee owned hedge fund sponsor. The firm provides its services to pooled investment vehicles. It primarily invests in public equity and fixed income markets of the United States, as well as that of Canada, Western Europe and Israel. The firm also launches and manages Hedge funds for its clients. The firm employs fundamental analysis with both long and short strategies to make its investments. Lynrock Lake LP was founded in 2017 and is based in Rye Brook, New York.
PRIMECAP Management Company
PRIMECAP Management Company is an employee owned investment manager. The firm provides its services to investment companies, pooled investment vehicles, pension and profit sharing plans, charitable organizations, and sovereign wealth funds. It manages separate client-focused equity portfolios. The firm launches and manages equity mutual funds. It invests in the public equity markets. The firm employs fundamental analysis along with bottom-up stock picking approach to create its portfolios. It employs a combination of in-house and external research to make its investments. PRIMECAP Management Company was founded in September 1983 and is based in Pasadena, California.</t>
  </si>
  <si>
    <t>Archon Capital Management LLC (Seattle Area (Primary); United States and Canada (Primary); United States of America (Primary); Washington (Primary); West Coast (Primary));
Edenbrook Capital, Llc (New York (Primary); Northeast (Primary); United States and Canada (Primary); United States of America (Primary); Westchester Area (Primary));
Lynrock Lake LP (New York (Primary); Northeast (Primary); United States and Canada (Primary); United States of America (Primary); Westchester Area (Primary));
PRIMECAP Management Company (California (Primary); Los Angeles Area (Primary); United States and Canada (Primary); United States of America (Primary); West Coast (Primary))</t>
  </si>
  <si>
    <t>Flexion Therapeutics, Inc., a biopharmaceutical company, focuses on the discovery, development, and commercialization of therapies for the treatment of patients with musculoskeletal conditions in the United States. The company offers ZILRETTA, an intra-articular injection for the management of osteoarthritis (OA) knee pain. It is also involved in the development of FX201, a gene therapy product candidate designed to provide on demand production of an anti-inflammatory protein, interleukin-1 receptor antagonist for pain relief from OA of the knee; and FX301, a NaV1.7 inhibitor for the management of post-operative pain. The company was founded in 2007 and is headquartered in Burlington, Massachusetts. As of November 19, 2021, Flexion Therapeutics, Inc. operates as a subsidiary of Pacira BioSciences, Inc..</t>
  </si>
  <si>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</si>
  <si>
    <t>Florida (Primary);
Southeast (Primary);
Tampa Area (Primary);
United States and Canada (Primary);
United States of America (Primary)</t>
  </si>
  <si>
    <t>Sampo Oyj (HLSE:SAMPO); Rand Merchant Investment Holdings Limited (JSE:RMI)</t>
  </si>
  <si>
    <t>Hastings Group Holdings Limited, together with its subsidiaries, underwrites general insurance products in the United Kingdom. The company is involved in the underwriting and brokerage of private car, van, bike, and home insurance under various brands, including Hastings Direct, Hastings PREMIER, Hastings ESSENTIAL, Hastings Direct YouDrive, InsurePink, and People’s Choice. It also operates as a digital insurance provider. Hastings Group Holdings Limited was formerly known as Hastings Group Holdings plc and changed its name to Hastings Group Holdings Limited in December 2020. The company was founded in 1996 and is based in Bexhill-on-Sea, United Kingdom with additional sites in Leicester, Gibraltar, and London. Hastings Group Holdings Limited operates as a subsidiary of Hastings Group (Consolidated) Limited.</t>
  </si>
  <si>
    <t>Financials (Primary); Homeowner's and Renter's Insurance (Primary); Insurance (Primary); Insurance (Primary); Motor Vehicle Insurance (Primary); Personal Property Insurance (Primary); Property (Primary); Property and Casualty Insurance (Primary); Insurance Brokers; Real Estate; Real Estate; Real Estate Management and Development; Real Estate Operating Companies; Real Estate Operators And Lessors</t>
  </si>
  <si>
    <t>East Sussex (Primary); England (Primary); Europe (Primary); European Developed Markets (Primary); United Kingdom (Primary)</t>
  </si>
  <si>
    <t>Rand Merchant Investment Holdings Limited (JSE:RMI)
Rand Merchant Investment Holdings Limited, an investment holding company, provides various financial products and services in South Africa, rest of Africa, the United Kingdom, China, Singapore, Australia, Japan, Europe, the United States, and internationally. It operates through Discovery, Momentum Metropolitan, OUTsurance, and Hastings segments. The company’s Discovery segment develops integrated financial products and services for healthcare funding, insurance, and banking markets under the Discovery Health, Discovery Life, Discovery Insure, Discovery Invest, Discovery Vitality, VitalityHealth, VitalityLife, Ping An Health, and Discovery Bank brand names. Its Momentum Metropolitan segment provides financial services comprising life insurance, employee benefits, investments and savings, healthcare solutions, and short-term insurance to individual clients, small and medium businesses, large companies, organizations, and public enterprises under the Momentum and Metropolitan brand names. The company’s OUTsurance segment offers direct personal lines and small business short-term insurance; and long-term insurance products, including death, disability, critical illness, funeral, and retrenchment cover to individuals. Its Hastings segment provides digital general insurance services in motor market, which include private car, as well as various personal insurance cover, such as home, van, and bike. The company was formerly known as Rand Merchant Insurance Holdings Limited and changed its name to Rand Merchant Investment Holdings Limited in January 2016. Rand Merchant Investment Holdings Limited was founded in 1977 and is based in Johannesburg, South Africa.
Sampo Oyj (HLSE:SAMPO)
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</si>
  <si>
    <t>Rand Merchant Investment Holdings Limited (JSE:RMI) (Africa / Middle East (Primary); Gauteng (Primary); South Africa (Primary); Sub-Saharan Africa (Primary));
Sampo Oyj (HLSE:SAMPO) (Europe (Primary); European Developed Markets (Primary); Finland (Primary); Uusimaa (Primary))</t>
  </si>
  <si>
    <t>Rand Merchant Investment Holdings Limited (JSE:RMI) (2,587.0); Sampo Oyj (HLSE:SAMPO) (25,565.4)</t>
  </si>
  <si>
    <t>Genesis Metals Corp. engages in the acquisition and exploration of mineral properties in Canada. It holds a 100% interest in the Chevrier Gold deposit located in Quebec; and a 100% interest in the October Gold Property located in Ontario. The company was formerly known as Entourage Metals Ltd. and changed its name to Genesis Metals Corp. in November 2015. Genesis Metals Corp. was incorporated in 2010 and is headquartered in Vancouver, Canada. Genesis Metals Corp. is a subsidiary of Northern Superior Resources Inc.</t>
  </si>
  <si>
    <t>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t>
  </si>
  <si>
    <t xml:space="preserve">Sofibus Patrimoine S.A. engages in the real estate rental and leasing business in France. It leases business premises in the Petits Carreaux business park. The company was founded in 1969 and is based in Paris, France. Sofibus Patrimoine S.A. operates as a subsidiary of SEGRO France SA.
</t>
  </si>
  <si>
    <t>Nonresidential Building Operators and Lessors (Primary); Real Estate (Primary); Real Estate (Primary); Real Estate Management and Development (Primary); Real Estate Operating Companies (Primary); Real Estate Operators And Lessors (Primary)</t>
  </si>
  <si>
    <t>SEGRO is a UK Real Estate Investment Trust (REIT), and a leading owner, manager and developer of modern warehouses and light industrial property. It owns or manages 8.1 million square metres of space (88 million square feet) valued at £13.3 billion serving customers from a wide range of industry sectors. Its properties are located in and around major cities and at key transportation hubs in the UK and in seven other European countries.</t>
  </si>
  <si>
    <t>Financière Hottinguer SAS
Financière Hottinguer SAS offers investment advice and investment management services in France. The company was founded in 1955 and is headquartered in Paris, France.
Heriot NV
Heriot NV is a privately owned investment manager. The firm invests in the public equity markets. Heriot NV is based in Netherlands.
Hottinger Participations Francaises B.V.
Hottinger Participations Francaises B.V., a holding company, through its subsidiaries, owns and manages corporate real estate properties. The company is based in Amsterdam, the Netherlands.
Omnium de conseil et de Promotion Ocepro SAS
Omnium de conseil et de Promotion Ocepro SAS offers project management, rental management, and marketing services for the premises located in Petits Carreaux business park. The company was founded in 1974 and is based in Paris, France.
Soplacor
Soplacor, a plastering company, provides plastering and insulation work. The company was incorporated in 1999 and is based in Saint-Père-en-Retz, France.</t>
  </si>
  <si>
    <t>Financière Hottinguer SAS (Europe (Primary); European Developed Markets (Primary); France (Primary); Ile-de-France (Primary));
Heriot NV (Europe (Primary); European Developed Markets (Primary); Netherlands (Primary));
Hottinger Participations Francaises B.V. (Europe (Primary); European Developed Markets (Primary); Netherlands (Primary); Noord-Holland (Primary));
Omnium de conseil et de Promotion Ocepro SAS (Europe (Primary); European Developed Markets (Primary); France (Primary); Ile-de-France (Primary));
Soplacor (Europe (Primary); European Developed Markets (Primary); France (Primary); Pays de la Loire (Primary))</t>
  </si>
  <si>
    <t>Nordea Asset Management; Knorr-Bremse Aktiengesellschaft (XTRA:KBX); AFA Försäkring AB; AP Fonden 4; Athanese Industrial Partners Ltd.</t>
  </si>
  <si>
    <t>Haldex AB (publ), together with its subsidiaries, develops, produces, and sells brake and air suspension products.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Haldex AB (publ) was founded in 1887 and is headquartered in Landskrona, Sweden. As of August 31, 2022, Haldex AB (publ) operates as a subsidiary of SAF-Holland SE.</t>
  </si>
  <si>
    <t>Air Controls and Foundation Brake: 497.7 (100.0%)</t>
  </si>
  <si>
    <t>Segment Adjustment: 227.1 (45.6%);
Americas: 270.6 (54.4%)</t>
  </si>
  <si>
    <t>Capital Goods (Primary); Construction Machinery and Heavy Trucks (Primary); Industrials (Primary); Machinery (Primary)</t>
  </si>
  <si>
    <t>SAF-Holland SE manufactures and supplies chassis-related assemblies and components for trailers, trucks, semi-trailers, and buses. The company offers axle and suspension systems, fifth wheels, coupling systems, kingpins, and landing gears, as well as ball races, braking and EBS systems, lighting systems, and disc brakes. It markets its products under the SAF, Holland, Neway, KLL, V.Orlandi, TrailerMaster, and York brands. The company serves original equipment manufacturers. It primarily operates in Europe, the Middle East, Africa, the Americas, and the Asia Pacific. The company was founded in 1881 and is headquartered in Bessenbach, Germany.</t>
  </si>
  <si>
    <t>Bavaria (Primary);
Europe (Primary);
European Developed Markets (Primary);
Germany (Primary);
Luxembourg</t>
  </si>
  <si>
    <t>AFA Försäkring AB
AFA Försäkring AB provides life and health insurance services. The company also pays benefits to employees, who lose jobs due to work shortages, illness, work injury, or death. In addition, the company offers group sickness insurance schemes. AFA Försäkring AB was founded in 1962 and is based in Stockholm, Sweden.
AP Fonden 4
AP Fonden 4 (AP4) is a privately owned investment manager. The firm manages separate client-focused equity and fixed income portfolios and pension funds. It invests in public equity, fixed income, and real estate markets across the globe. The firm benchmarks the performance of its equity portfolios against SIX Return Index and MSCI World DNI Index. It also benchmarks the performance of its fixed income portfolio against Merrill Lynch Index and Handelsbanken Obligations Index. The firm employs a fundamental analysis to manage its equity and fixed income securities. It obtains external research to complement its in-house research. AP Fonden 4 is based in Stockholm, Sweden.
Knorr-Bremse Aktiengesellschaft (XTRA:KBX)
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
Nordea Asset Management
Nordea Asset Management was founded in October 2001 and is headed by Christian Clausen. The new business area was created through a merger of Asset Management and Life Insurance, and Pensions. Asset Management &amp; Life now consists of six business units: Investment Management, Life &amp; Pensions, Investment Funds, Long Term Savings &amp; Life, Nordic Private Banking and European Private Banking. Nordea Asset Management operates as a subsidiary of Nordea Bank AB.</t>
  </si>
  <si>
    <t>AFA Försäkring AB (Europe (Primary); European Developed Markets (Primary); Stockholm County (Primary); Sweden (Primary));
AP Fonden 4 (Europe (Primary); European Developed Markets (Primary); Stockholm County (Primary); Sweden (Primary));
Athanese Industrial Partners Ltd. (Europe (Primary); European Developed Markets (Primary); Sweden (Primary));
Knorr-Bremse Aktiengesellschaft (XTRA:KBX) (Bavaria (Primary); Europe (Primary); European Developed Markets (Primary); Germany (Primary));
Nordea Asset Management (Europe (Primary); European Developed Markets (Primary); Stockholm County (Primary); Sweden (Primary))</t>
  </si>
  <si>
    <t>Knorr-Bremse Aktiengesellschaft (XTRA:KBX) (8,982.3)</t>
  </si>
  <si>
    <t>Gold X Mining Corp., a resource exploration company, engages in developing the Toroparu Gold Project in Guyana, South America. Its principal project is the Toroparu project that comprises 100% owned Upper Puruni Concession, which covers an area of 42,816 hectares located in the Cuyuni-Mazaruni Region of Western Guyana. The company was formerly known as Sandspring Resources Ltd. and changed its name to Gold X Mining Corp. in November 2019. Gold X Mining Corp. was incorporated in 2006 and is based in Vancouver, Canada. As of June 4, 2021, Gold X Mining Corp. operates as a subsidiary of GCM Mining Corp.</t>
  </si>
  <si>
    <t>British Columbia (Primary); Canada (Primary); United States and Canada (Primary); Colorado; Denver Area; Mountain; United States of America</t>
  </si>
  <si>
    <t>Aris Mining Corporation together with its subsidiaries, engages in the acquisition, exploration, development, and operation of gold and silver properties primarily in Colombia. The company holds interests in the Segovia operations comprising the El Silencio, Providencia, and Sandra K underground mines located in Colombia. It also owns interest in the Zancudo project located in the Titiribí mining district of Antioquia. In addition, the company holds interests in the Marmato project in Colombia; Juby project located in Ontario, Canada; and Toroparu project in the western Guyana gold district. The company was formerly known as Gran Colombia Gold Corp. and changed its name to GCM Mining Corp. in November 2021. The company was formerly known as GCM Mining Corp. and changed its name to Aris Mining Corporation on September 26, 2022. Aris Mining Corporation is headquartered in Toronto, Canada.</t>
  </si>
  <si>
    <t>AMAG Pharmaceuticals, Inc., a pharmaceutical company, develops, manufactures, and commercializes therapeutics for maternal and women’s health, and anemia management in the United States. The company markets Feraheme (ferumoxytol), an intravenous iron replacement therapeutic agent for the treatment of iron deficiency anemia in adult patients who have intolerance to oral iron or have had unsatisfactory response to oral iron, as well as patients who have chronic kidney disease; Makena, a hydroxyprogesterone caproate injection to reduce the risk of preterm birth in women pregnant with a single baby who have a history of singleton spontaneous preterm birth; Intrarosa(prasterone) vaginal insert steroid for the treatment of dyspareunia due to menopause; and Vyleesi (bremelanotide), an auto-injector device for the treatment of hypoactive sexual desire disorder in pre-menopausal women. Its product candidates also include AMAG-423 (ovine), an antibody fragment, which is in Phase 2b/3a trial for the treatment of severe preeclampsia in pregnant women; and Ciraparantag, an anticoagulant reversal agent that is in planned Phase 2b trial for the treatment of novel oral anticoagulants or low molecular weight heparin. The company sells Feraheme to authorized wholesalers and specialty distributors. The company has license agreements with Endoceutics, Inc., Palatin Technologies, Inc., Velo Bio, LLC, Prasco, LLC, Perosphere Pharmaceuticals Inc., and Antares Pharma, Inc. AMAG Pharmaceuticals, Inc. was founded in 1981 and is headquartered in Waltham, Massachusetts. As of November 12, 2020, AMAG Pharmaceuticals, Inc. operates as a subsidiary of Covis Group S.à r.l.</t>
  </si>
  <si>
    <t>Health Care (Primary); Hematologic Drugs (Primary); Pharmaceutical Products (Primary); Pharmaceuticals (Primary); Pharmaceuticals (Primary); Pharmaceuticals, Biotechnology and Life Sciences (Primary); Biotechnology; Biotechnology</t>
  </si>
  <si>
    <t>Brockton Area (Primary); Massachusetts (Primary); Northeast (Primary); United States and Canada (Primary); United States of America (Primary); Boston Area</t>
  </si>
  <si>
    <t>Covis Group S.à r.l. market therapeutic solutions for patients with life-threatening conditions and chronic illnesses. The company was founded in 2011 and is based in Luxembourg, Luxembourg with additional office in Zug, Switzerland.</t>
  </si>
  <si>
    <t>NB Alternatives Advisers LLC is a private equity and venture capital firm specializing in direct and fund of fund investments. The firm focuses on loans, secondary (direct) and secondary (indirect) investments. Within direct investments, the firm focuses on early, mature, mid and late ventures; growth capital and buyout transactions. Within fund of fund investments, the firm focuses on venture capital, leveraged buyout, mid-cap buyout, mezzanine, and secondary market investment funds and distressed debt funds. The firm provides its services to primarily pooled investment vehicles. It also caters to corporations. The firm manages mutual funds for its clients. The firm invests in the public equity and fixed income markets across the globe. For direct and co-investments, firm prefers to invest in software, hardware, data communications, telecommunications, fintech, financial services, industrials, technology, transportation, business services, media, consumer discretionary, energy, consumer staples and education services. It seeks to invest across all healthcare verticals including biopharma, medical devices, diagnostics, healthcare services, and healthcare information technology. It prefers to invest globally with a focus on North America, China, Europe, Italy, Western Europe, Asia, and Australia. For secondary investments it prefers to invest globally. Within direct investments, the firm makes equity investments between $20 million and $150 million. Within Fund of fund investments, the firm makes equity investment between $0.05 million and $30 million. The firm prefers to take majority stake in its portfolio companies. NB Alternatives Advisers LLC was founded in 1981 and is based in Dallas, Texas. As of October 9, 2003, NB Alternatives Advisers LLC operates as a subsidiary of Neuberger Berman BD LLC.</t>
  </si>
  <si>
    <t>Wey Education plc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incorporated in 2007 and is based in London, the United Kingdom. As of May 25, 2021, Wey Education plc operates as a subsidiary of Inspired Education Holdings Limited.</t>
  </si>
  <si>
    <t>Inspired Education Holdings Limited operates schools. It offers traditional teaching methods and curriculums, online tutoring, and boarding facilities. The company was founded in 2013 and is based in London, United Kingdom.</t>
  </si>
  <si>
    <t>Canaccord Genuity Wealth International Limited
Collins Stewart Wealth Management is based in UK. Canaccord Genuity Wealth Management operates as a subsidiary of Canaccord Genuity Group Inc.
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Octopus Investments Limited
Octopus Investments Limited is a venture capital and private equity arm of Octopus Capital Ltd specializing in early stage, emerging growth, growth capital, and buyouts. It seeks to invest in media, communication equipment, fintech, environmental and facilities services, energy efficiency, anaerobic digestion and wind power opportunities, reserve power (gas engine), and solar energy as well as alternative energy resources. The firm manages venture capital trusts and enterprise investment schemes. Through venture capital trusts, it seeks to make investments in unlisted or alternative investment markets companies. The firm also seeks to make investments in development and expansion stages in small and medium sized companies in the United Kingdom. Through enterprise investment schemes, it seeks to make early stage investments in unquoted EIS qualifying companies and alternative investment market listed companies. It invests between GBP 0.2 million ($0.28 million) and GBP 365 million ($465.38 million), it invest in companies with minimum sales value as GBP 9.3 million ($11.9 million), and EBITDA of minimum GBP 0.76 million ($0.98 million). It typically invests in companies with debt investment values between £1 million ($1.64 million) and £2 million ($3.29 million). The firm also provides investment management services to its clients. It manages separately managed accounts. It also launches and manages mutual funds for its clients. The firm invests in public equity and fixed income markets across the globe. Octopus Investments Limited was founded in 2000 and is based in London, United Kingdom.</t>
  </si>
  <si>
    <t>Canaccord Genuity Wealth International Limited (England (Primary); Europe (Primary); European Developed Markets (Primary); Surrey (Primary); United Kingdom (Primary); British Columbia; Canada; Guernsey; Jersey; United States and Canada);
Gresham House Asset Management Limited (Europe (Primary); European Developed Markets (Primary); United Kingdom (Primary); Dumfriesshire; England; Greater London; Oxfordshire; Perthshire; Scotland);
Octopus Investments Limited (England (Primary); Europe (Primary); European Developed Markets (Primary); Greater London (Primary); United Kingdom (Primary))</t>
  </si>
  <si>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Fortune 1000 companies, governmental agencies, and other medium-to-large 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headquartered in East Greenville, Pennsylvania. As of July 19, 2021, Knoll, Inc. operates as a subsidiary of Herman Miller, Inc.</t>
  </si>
  <si>
    <t>Bookcases (Primary); Chairs (Primary); Classroom and Institutional Furniture (Primary); Commercial and Professional Services (Primary); Commercial Services and Supplies (Primary); Desks (Primary); File Cabinets (Primary); Industrials (Primary); Office Furnishings (Primary); Office Furnishings and Equipment (Primary); Office Services and Supplies (Primary); Office Storage Units (Primary); Accessories; Apparel Retail; Apparel, Accessories and Luxury Goods; Carpets and Rugs; Consumer Discretionary; Consumer Durables and Apparel; Floor Coverings; Furniture Stores; Home Furnishings; Homefurnishing Retail; Household Durables; Internet and Direct Marketing Retail; Internet and Direct Marketing Retail; Leather and Leather Products; Online Apparel and Accessory Retail; Online Home Furnishing Retail; Online Office Furnishings and Equipment Retail; Online Specialty Retail; Retailing; Specialty Retail; Textile Mill Products; Textiles; Textiles, Apparel and Luxury Goods; Upholstery</t>
  </si>
  <si>
    <t>Great Lakes (Primary); Lehigh Valley Area (Primary); Pennsylvania (Primary); United States and Canada (Primary); United States of America (Primary); Delaware; Midatlantic</t>
  </si>
  <si>
    <t>MillerKnoll, Inc. researches, designs, manufactures, and distributes interior furnishings worldwide. The company operates in four segments: Americas Contract, International Contract, Global Retail, and Knoll. It offers office furniture products under the Aeron, Mirra, Sayl, Embody, Layout Studio, Imagine Desking System, Ratio, Cosm, Tone, and Generation by Knoll names; and other seating and storage products and ergonomic accessories under the About A Chair, Palissade, Eero Saarinen designs, Barcelona, and the Flo monitor arm names. The company also offers office seating, office furniture systems, other freestanding furniture elements, textiles, leather, felt, home furnishings and related services, casegoods, storage products, as well as residential, education, and healthcare furniture solutions. As of May 28, 2022, the company operated 70 retail studios including 35 operates under the DWR brand, 7 under the HAY brand, 22 Herman Miller stores, 2 Muuto stores, 3 Knoll stores, and a multi-brand Chicago store. Its products are used in institutional, health/science, and residential and other environments; transportation terminals; and industrial and educational settings. The company markets its products through its sales staff, and independent dealers and retailers, as well as e-commerce websites. The company was formerly known as Herman Miller, Inc. and changed its name to MillerKnoll, Inc. in November 2021. MillerKnoll, Inc. was incorporated in 1905 and is headquartered in Zeeland, Michigan.</t>
  </si>
  <si>
    <r>
      <rPr>
        <sz val="8"/>
        <rFont val="Arial"/>
        <family val="2"/>
      </rPr>
      <t xml:space="preserve">Grand Rapids Area (Primary);
</t>
    </r>
    <r>
      <rPr>
        <sz val="8"/>
        <color indexed="17"/>
        <rFont val="Arial"/>
        <family val="2"/>
      </rPr>
      <t>Grand Rapids Area (Primary)</t>
    </r>
    <r>
      <rPr>
        <sz val="8"/>
        <rFont val="Arial"/>
        <family val="2"/>
      </rPr>
      <t xml:space="preserve">;
Great Lakes (Primary);
</t>
    </r>
    <r>
      <rPr>
        <sz val="8"/>
        <color indexed="17"/>
        <rFont val="Arial"/>
        <family val="2"/>
      </rPr>
      <t>Great Lakes (Primary)</t>
    </r>
    <r>
      <rPr>
        <sz val="8"/>
        <rFont val="Arial"/>
        <family val="2"/>
      </rPr>
      <t xml:space="preserve">;
Michigan (Primary);
</t>
    </r>
    <r>
      <rPr>
        <sz val="8"/>
        <color indexed="17"/>
        <rFont val="Arial"/>
        <family val="2"/>
      </rPr>
      <t>Michigan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</si>
  <si>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Global Furniture Investments S.À R.L.
Global Furniture Investments S.A R.L. was incorporated in 2018 and is based in Luxembourg.
InvestIndustrial
InvestIndustrial is a private equity firm specializing in buyouts in middle market companies. The firm primarily invests in medium size companies. The firm primarily invests in private label food products, ingredients, hospitality, food tech, services and concessions, industrial manufacturing, and consumer retail and leisure. It seeks to invest in companies based in Southern Europe including Italy, Portugal, and Spain. The firm prefers to invest between €15 million ($19.82 million) and $238.34 million in companies with turnover between €75 million ($116.25 million) and €1000 million ($1,550 million) and enterprise value between €50 million ($66.07 million) and €600 million ($858.66 million). It prefers to be the sole or lead equity investor and takes majority or significant minority stakes with control provisions. It seeks to hold its investments for a period of three to seven years. InvestIndustrial was founded in 1990 and is based in London, UK with additional offices across North America, Asia, and Europe.
Silvercrest Asset Management Group LLC
Silvercrest Asset Management Group LLC is a privately owned investment manager. The firm also provides family office services including wealth and tax planning, fiduciary services, personal accounting services, and concierge services to its clients. It primarily provides its services to high net worth individuals. The firm also manages accounts for pension and profit sharing plans, pooled investment vehicles, charitable organizations, corporations, state or municipal government entities, endowments, foundations and other institutional investors. It manages separate client-focused equity and fixed income portfolios. The firm manages equity mutual funds. It also launches and manages hedge funds for its clients. The firm invests in the public equity and fixed income markets of the United States. It also makes alternative investments. The firm primarily invests in value stocks of small-cap, mid-cap, and large-cap companies to make its equity investments. For its fixed income investments, it invests in municipal bonds, government bonds, corporate bonds, and high-grade fixed income securities of short to intermediate duration. The firm employs a combination of quantitative and fundamental analysis with a bottom-up stock picking approach to create its portfolio. It employs a combination of in-house and external research to make its investments. Silvercrest Asset Management Group LLC was founded in April 2002 and is based in New York with additional offices in Charlottesville, Virginia; Los Angeles, California; Richmond, Virginia; and Boston, Massachusetts. Silvercrest Asset Management Group LLC operates as a subsidiary of Silvercrest Asset Management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
Vulcan Value Partners, LLC
Vulcan Value Partners, LLC is an employee owned investment manager. The firm primarily provides its services to high net worth individuals. It also caters to investment companies, pooled investment vehicles, institutions, individuals, pension and profit sharing plans, trusts, estates, business entities, charitable organizations, corporations, state or municipal government entities, and insurance companies. The firm manages separate client focused equity portfolios. It also launches and manages equity mutual funds for its clients. The firm invests in the public equity markets of United States. It invests in the value stocks of small cap, large cap and all cap companies. The firm employs a fundamental bottom-up stock picking approach to make its investments. It benchmarks the performance of its portfolios against the S&amp;P 500 Index, Russell 1000 Value Index, Russell 2000 Index, and Russell 2000 Value Index. The firm employs internal research to make its investments. Vulcan Value Partners, LLC was founded in 2007, and is based in Birmingham, Alabama.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</si>
  <si>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Global Furniture Investments S.À R.L. (Europe (Primary); European Developed Markets (Primary); Luxembourg (Primary));
InvestIndustrial (Europe (Primary); European Developed Markets (Primary); United Kingdom (Primary); Asia / Pacific; Asia / Pacific Emerging Markets; Catalonia; China ; England; Far East; France; Greater London; Ile-de-France; Italy; Jersey; Luxembourg; Madrid; Milan; New York; New York City Area; Northeast; Spain; Switzerland; Ticino; United States and Canada; United States of America);
Silvercrest Asset Management Group LLC (New York (Primary); New York City Area (Primary); Northeast (Primary); United States and Canada (Primary); United States of America (Primary); Boston Area; California; Charlottesville Area; Great Lakes; Los Angeles Area; Massachusetts; Midatlantic; Milwaukee Area; New Jersey; Richmond Area; San Diego Area; Virginia; West Coast; West Jersey Area; Wisconsin);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Versor Investments LP (New York (Primary); New York City Area (Primary); Northeast (Primary); United States and Canada (Primary); United States of America (Primary));
Vulcan Value Partners, LLC (Alabama (Primary); Birmingham Area (Primary); Southeast (Primary); United States and Canada (Primary); United States of America (Primary))</t>
  </si>
  <si>
    <t>Marshall Motor Holdings Limited, together with its subsidiaries, engages in the sale and servicing of passenger cars, commercial vehicles, new and used vehicles, and associated activities. It provides services and repairs to new and used vehicles. It also serves its customers online. The company was founded in 1909 and is based in Cambridge, United Kingdom. Marshall Motor Holdings Limited operates as a subsidiary of CAG Vega 2 Limited.</t>
  </si>
  <si>
    <t>Automotive Retail (Primary); Consumer Discretionary (Primary); Motor Vehicle Dealers (New) (Primary); Motor Vehicle Dealers (Used) (Primary); Motor Vehicle Parts, Accessories, and Related Retail Services (Primary); Motor Vehicle Retail (Primary); Retailing (Primary); Specialty Retail (Primary); Consumer Services; Diversified Consumer Services; Internet and Direct Marketing Retail; Internet and Direct Marketing Retail; Motor Vehicle Body Repair and Paint Shops; Motor Vehicle Repair and Services; Motor Vehicle Services; Online Motor Vehicle Parts and Accessories Retail; Online Motor Vehicle Retail; Online Specialty Retail; Specialized Consumer Services</t>
  </si>
  <si>
    <t>Constellation Automotive Group Limited retails used cars digitally in Europe. The company was formerly known as BBD Parentco Limited and changed its name to Constellation Automotive Group Limited in October 2020. Constellation Automotive Group Limited was incorporated in 2019 and is based in Farnham, United Kingdom. Constellation Automotive Group Limited operates as a subsidiary of Constellation Automotive Holdings Limited.</t>
  </si>
  <si>
    <t>England (Primary);
Europe (Primary);
European Developed Markets (Primary);
Surrey (Primary);
United Kingdom (Primary)</t>
  </si>
  <si>
    <t>Marshall of Cambridge (Holdings) Limited, together with its subsidiaries, engages in motor retail and leasing, aerospace and defense, property, and fleet solution businesses in the United Kingdom, rest of Europe, North America, and internationally. It operates through three segments: Aerospace and Defence, Property, and Group Finance. Itis involved in selling and repairing new and used vehicles, as well as leasing vehicles. As of December 31, 2016, the company operated a leasing fleet of 6,192 vehicles. It is also involved in the conversion, modification, maintenance, and support of aircraft and defense solutions in the air, on land, and at sea; and provision of military aerospace, civil aerospace, aviation, land system, advanced composite, and aerostructure services, as well as undertakes various projects. It also owns and manages approximately 900 acres of land, which includes the Cambridge Airport site and land holdings adjacent to the airport, as well as approximately 1.5m sq ft of commercial and industrial buildings; and engages in farming activities. In addition, the company offers sales and after sales support for transport refrigeration, tail lift, moving deck, and ancillary equipment, as well as fleet management and maintenance services. Marshall of Cambridge (Holdings) Limited was founded in 1909 and is headquartered in Cambridge, the United Kingdom.</t>
  </si>
  <si>
    <t>Cambridgeshire (Primary);
England (Primary);
Europe (Primary);
European Developed Markets (Primary);
United Kingdom (Primary)</t>
  </si>
  <si>
    <t>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t>
  </si>
  <si>
    <t>Call Centers: 6.9 (2.5%);
Esn (Including Computer): 272.8 (97.5%)</t>
  </si>
  <si>
    <t>France Including Morocco: 274.5 (98.1%);
Europe: 5.2 (1.9%)</t>
  </si>
  <si>
    <t>Information Technology (Primary); IT Consulting and Other Services (Primary); IT Services (Primary); Software and Services (Primary); Co-location/Data Centers; Data Processing and Outsourced Services; Infrastructure Services; Internet Services and Infrastructure</t>
  </si>
  <si>
    <t>CGI France SAS provides information technology consulting in a software project and project owner assistance, design, and development of component-based applications, technical frameworks, systems integration, and information technology (IT) outsourcing. The company also creates and develops Global Insurance Solution, an insurance application. It serves the financial services, telecommunications and public services, and the logistics and distribution industry. The company was incorporated in 1970 and is based in Paris, France. It has additional offices in Paris, Rennes, Montpellier, and Toulouse, France. CGI France SAS operates as a subsidiary of CGI Inc.</t>
  </si>
  <si>
    <t>MURA SAS was incorporated in 2018 and is based in Levallois-Perret, France.</t>
  </si>
  <si>
    <t>Boso oil and fat Co., Ltd. engages in manufacturing, processing, and selling fats and oils in Japan. The company offers rice bran, formulated rice bran, perilla, and rapeseed oil; margarine and healthy food; rice, sunflower, and brown oil; laundry, kitchen, and other soaps; facial wash, skin care, hand cream, and bath products; and fatty acids and waxes products. It also designs, manufactures, sells, and exports machinery and equipment, as well as manufactures, processes, and sells nutritional support food. Boso oil and fat Co., Ltd. was founded in 1947 and is headquartered in Funabashi, Japan. Boso oil and fat Co., Ltd. is a subsidiary of Showa Sangyo Co., Ltd.</t>
  </si>
  <si>
    <t>Bread and Bakery Products (Primary); Cakes, Pies and Pastries (Primary); Consumer Staples (Primary); Edible Oils (Primary); Food Products (Primary); Food, Beverage and Tobacco (Primary); Packaged Foods and Meats (Primary); Beauty Care Products; Capital Goods; Chemicals; Cleaning Products; Commodity Chemicals; Cosmetics; Fatty Acids; Floor Cleaners and Waxes; Household and Personal Products; Household Products; Household Products; Industrial Machinery; Industrial Organic Chemicals; Industrials; Machinery; Materials; Materials; Personal Products; Personal Products; Soaps; Vitamins and Nutritional Supplements</t>
  </si>
  <si>
    <t>Asia / Pacific (Primary); Asia / Pacific Developed Markets (Primary); Chiba (Primary); Japan  (Primary)</t>
  </si>
  <si>
    <t>Showa Sangyo Co., Ltd. manufactures, processes, and sells food products in Japan. Its household foods business offers a range of food products, including vegetable oils, wheat flour, tempura batter mixes, hotcake mixes and other premixes, pasta, health foods, and gift sets for home use. The company’s flour milling business provides wheat flour and premixes. Its vegetable oils business produces vegetable oils, such as refined soybean oils, salad oils, specialty oils for cooking tempura, deep-fried foods, and donuts; functional and healthy premium oils; and soybean meals, soybean proteins, and commercial-use premixes and pasta. The company’s starches and sweeteners business produces cornstarch, modified starch, and corn sweeteners, including dextrose, high fructose corn syrup, corn syrup, powdered corn syrup, dextrin, and isomalto-oligosaccharides. Its animal feed business supplies animal feed for poultry, swine, cows, beef cattle, and fish farming; egg packs for household consumption and foods made from processing eggs; and fertilizers, as well as operates pig-fattening farms. The company’s warehousing business operates refrigerated and frozen warehouses; and provides freight transportation services. Its real estate business develops commercial facilities; and leases office and commercial buildings, distribution facilities, and land for business use. Showa Sangyo Co., Ltd. was incorporated in 1936 and is headquartered in Tokyo, Japan.</t>
  </si>
  <si>
    <t>Kyoei Fire &amp; Marine Insurance Co., Ltd.
Kyoei Fire &amp; Marine Insurance Co., Ltd. offers life and non-life insurance products and services such as car insurance, liability insurance, ship insurance, agriculture insurance, logistics insurance, construction insurance, household insurance, medical insurance, accident insurance and travel insurance;. It also offers asset management services. The company was founded in 1942 and is based in Tokyo, Japan. Kyoei Fire &amp; Marine Insurance Co., Ltd. operates as a subsidiary of National Mutual Insurance Federation of Agricultural Cooperatives.
Maruzen Pharmaceuticals Co., Ltd.
Maruzen Pharmaceuticals Co., Ltd. manufactures and distributes herb extracts for pharmaceuticals, quasi-drugs, cosmetics, food additives, food, and health food. The company was founded in 1938 and is based in Onomichi, Japan.
Mitsui &amp; Co., Ltd. (TSE:8031)
Mitsui &amp; Co., Ltd. operates as a general trading company worldwide. The company engages in the manufacture, export, and import of iron and steel products; automotive components; operation of steel processing service centers; trading of automotive, electrical, special, and stainless steel; manufacture, repair, and fabrication of wind turbine towers and flanges; gas distribution businesses; and coal mining, power generation, ferrous alloy, infrastructure maintenance, and water pumping activities. It also explores, develops, and produces oil, natural gas, and LNG; trades in petroleum products, crude oil, coal, uranium, and LNG; offers FPSO/FSO, fright car, truck, and locomotive leasing services; sells electric power facilities; and develops railway and transportation infrastructures. The company engages in logistics businesses; wholesale, retail, rental, and finance of construction and mining equipment; multimodal transportation, warehousing, and rolling stock leasing; sale, purchase, and leasing of aircraft and aero engines; leasing and financing activities; and development, process, and marketing of underground resources, and recycling of surface resources. It also provides electric-arc-furnace, construction materials processing, construction flat-rolled steel, shapes, bars, wire rods, and steel structure materials; methanol, ammonia, chlor-alkali, industrial, gas, and basic chemicals; salt; performance, advanced, specialty, and living, and environmental materials; agrochemicals and fertilizers, and animal and human nutrition products; refined sugar, oils and fats, proteins, grains, and food and beverage products; contract food services; and healthcare products. The company offers mobile communications; commodity derivative trading; venture investment and asset management services; real estate development, management, leasing, and brokerage services; and ship charter operation services. Mitsui &amp; Co., Ltd. was incorporated in 1947 and is headquartered in Tokyo, Japan.
Norinchukin-Zenkyoren Asset Management Co., Ltd.
Norinchukin-Zenkyoren Asset Management Co., Ltd. is an asset management arm of The Norinchukin Bank. The firm primarily provides its services to financial institutions, institutional investors, and cooperative organizations. It also caters to pension plans. The firm manages mutual funds for its clients. It invests in the public equity markets. Norinchukin-Zenkyoren Asset Management Co., Ltd. was founded in 1993 and is based in Tokyo, Japan. Norinchukin-Zenkyoren Asset Management Co., Ltd. operates as a subsidiary of The Norinchukin Bank
Resona Bank Ltd., Asset Management Arm
Resona Bank Ltd., Asset Management Arm is a privately owned investment manager. The firm invests in the public equity markets of Japan. It operates as a subsidiary of Resona Bank Ltd. Resona Bank Ltd., Asset Management Arm is based in Tokyo, Japan.
Riken Vitamin Co., Ltd. (TSE:4526)
Riken Vitamin Co., Ltd. engages in the food ingredient, food application, health care, and chemical businesses in Japan. It offers food emulsifies for use in bread, cake, whipped topping, coffee cream, margarine, tofu, jam, marmalade, ice cream, cocoa, chocolate, noodle, and mashed potato applications; and distilled diglycerine ester, a substance that diglycerine reacts with fatty acids. The company also provides natural tocopherol for retarding oxidation to keep food products fresh; natural food colors; flavors for seasoning, sea food, chicken, and beef products; wakame seaweed that is used in wakame soup, seafood salads, instant noodles, and cup noodle ingredients; and stabilizers and emulsifiers system for frozen desserts and dairy products, as well as bakery emulsifiers and bread improvers, and cake improving agents and emulsifiers. In addition, it offers chemical improving agents, such as glycerol, polyglycerol, sorbitan, propylene glycol, and specialty esters, as well as other agents; and vitamins. The company was formerly known as Riken Vitamin Oil Co., Ltd. and changed its name to Riken Vitamin Co., Ltd. in 1980. Riken Vitamin Co., Ltd. was founded in 1917 and is headquartered in Tokyo, Japan.
Sojitz Corporation (TSE:2768)
Sojitz Corporation operates as a general trading company that engages in various business activities worldwide. It operates through seven segments: Automotive; Aerospace &amp; Transportation Project; Infrastructure &amp; Healthcare; Metals, Mineral Resources &amp; Recycling; Chemicals; Consumer Industry &amp; Agriculture Business; and Retail &amp; Consumer Service. The company is involved in the assembly and sale of automobiles, auto-financing business, and parts quality assurance business with customers comprising automobile and automobile parts manufacturers; and operation as an authorized dealer for premium brand vehicles. It also engages in the aircraft leasing, parts out, business jets, and transportation infrastructure businesses. In addition, the company is involved in the medical, telecommunication, and urban infrastructure development businesses. Further, it acquires coal and develops contract mining business, holds metal one and mid downstream venture, and ventures into new applications and businesses; and conducts a range of trading and business from basic chemicals to functional materials. Additionally, the company engages in building business models in the fields of agribusiness, foodstuffs, marine products, animal feed, and forest products to contribute to food safety and security; marine products processing; and wholesale and fertilizer business. Furthermore, it is involved in a range of retail consumer businesses comprising food distribution, shopping center management, consumer goods distribution, textile, and real estate activities; and logistics and insurance services, car and motorcycle parts, ship equipment, industrial machinery, forefront industry business, bearing, nuclear power-related equipment businesses, etc. The company was incorporated in 2003 and is headquartered in Tokyo, Japan.
Tokio Marine &amp; Nichido Fire Insurance Co., Ltd.
Tokio Marine &amp; Nichido Fire Insurance Co., Ltd. provides non-life and life insurance products to individual and corporate customers. It offers car insurance, super insurance (life and non-life integrated insurance), fire/earthquake insurance, body insurance, and travel/leisure insurance for individual customers; and corporate property insurance, car insurance, liability insurance, construction insurance, employee accident insurance, credit/guarantee products, ship/freight/transportation insurance, and other risk products for corporate customers. The company sells its products through agents in Japan and internationally. Tokio Marine &amp; Nichido Fire Insurance Co., Ltd. was formerly known as Tokyo Marine and Fire Insurance Company and changed its name to Tokio Marine &amp; Nichido Fire Insurance Co., Ltd. in October 2004. The company was founded in 1879 and is headquartered in Tokyo, Japan. Tokio Marine &amp; Nichido Fire Insurance Co., Ltd. operates as a subsidiary of Tokio Marine Holdings, Inc.</t>
  </si>
  <si>
    <t>Kyoei Fire &amp; Marine Insurance Co., Ltd. (Asia / Pacific (Primary); Asia / Pacific Developed Markets (Primary); Japan  (Primary));
Maruzen Pharmaceuticals Co., Ltd. (Asia / Pacific (Primary); Asia / Pacific Developed Markets (Primary); Hiroshima (Primary); Japan  (Primary));
Mitsui &amp; Co., Ltd. (TSE:8031) (Asia / Pacific (Primary); Asia / Pacific Developed Markets (Primary); Japan  (Primary); Africa / Middle East; Asia / Pacific Emerging Markets; Australia ; China ; England; Europe; European Developed Markets; Far East; Greater London; Middle East; New York; New York City Area; Northeast; Saudi Arabia ; United Kingdom; United States and Canada; United States of America; Victoria);
MUFG Bank, Ltd., Investment Arm (Asia / Pacific (Primary); Asia / Pacific Developed Markets (Primary); Japan  (Primary));
Norinchukin-Zenkyoren Asset Management Co., Ltd. (Asia / Pacific (Primary); Asia / Pacific Developed Markets (Primary); Japan  (Primary); Tokyo);
Resona Bank Ltd., Asset Management Arm (Asia / Pacific (Primary); Asia / Pacific Developed Markets (Primary); Japan  (Primary); Osaka);
Riken Vitamin Co., Ltd. (TSE:4526) (Asia / Pacific (Primary); Asia / Pacific Developed Markets (Primary); Japan  (Primary));
Sojitz Corporation (TSE:2768) (Asia / Pacific (Primary); Asia / Pacific Developed Markets (Primary); Japan  (Primary); Africa / Middle East; Hong Kong ; Middle East; New York; New York City Area; Northeast; United Arab Emirates ; United States and Canada; United States of America);
Tokio Marine &amp; Nichido Fire Insurance Co., Ltd. (Asia / Pacific (Primary); Asia / Pacific Developed Markets (Primary); Japan  (Primary); Australia ; New South Wales; New York; New York City Area; Northeast; United States and Canada; United States of America)</t>
  </si>
  <si>
    <t>Mitsui &amp; Co., Ltd. (TSE:8031) (44,546.1); Riken Vitamin Co., Ltd. (TSE:4526) (434.7); Sojitz Corporation (TSE:2768) (4,037.7)</t>
  </si>
  <si>
    <t>I-O Data Device, Inc., together with its subsidiaries, engages in the manufacture and sale of digital home appliance peripherals in Japan. It offers memory, flash memory, network, storage, multimedia, and liquid crystal display (LCD) products. The company provides recording, external, portable, internal, and corporate HDD, as well as SSD and options/cable products; personal, home, and corporate NAS products; LCD PC monitors; audio-related CD record products; network cameras; wireless and wired LAN/hub products; IoT/LTE router/communication products; Blu-ray/DVD drives; and smartphone/tablet related, video equipment/tuner, interface, peripheral accessory, and memory card/reader/writer products. It also offers backup and security software, web conferencing/signage related, and verbatim products, as well as speakers, headphones/earphones, gaming headsets, USB audio interface products, sound cards, and gaming mouse pads. The company was founded in 1976 and is headquartered in Kanazawa, Japan.</t>
  </si>
  <si>
    <t>Manufacturing and Sales Business of Digital Home Appliance Peripherals: 466.4 (100.0%)</t>
  </si>
  <si>
    <t>Japan: 466.4 (100.0%)</t>
  </si>
  <si>
    <t>Computer Audio Equipment (Primary); Data Storage (Primary); Flash Drives (Primary); Game Controllers (Primary); Hard Drives (Primary); Information Technology (Primary); Monitors (Primary); Optical Devices (Primary); Optical Storage Systems (Primary); Personal Computers And Accessories (Primary); Technology Hardware and Equipment (Primary); Technology Hardware, Storage and Peripherals (Primary); Technology Hardware, Storage and Peripherals (Primary); Audio Equipment; Backup and Recovery Software; Communications Equipment; Communications Equipment; Consumer Discretionary; Consumer Durables and Apparel; Consumer Electronics; Consumer Electronics Accessories; Digital Versatile Disc Player (DVD); Electronic Components; Electronic Components; Electronic Equipment, Instruments and Components; Household Durables; Hubs; Liquid Crystal Display Screens (LCD); Local Area Network (LAN); Networking Equipment; Routers and Switches; Security Software; Software; Software and Services; Speakers and Amplifiers; Systems Software; Telephone and Telecommunications Equipment; Telephone Equipment; Video Conferencing Equipment; Video Equipment; Wide Area Network (WAN); Wireless Networking Equipment; Wireline Telephone Equipment</t>
  </si>
  <si>
    <t>Asia / Pacific (Primary); Asia / Pacific Developed Markets (Primary); Ishikawa (Primary); Japan  (Primary)</t>
  </si>
  <si>
    <t xml:space="preserve">Kindred Biosciences, Inc., a commercial-stage biopharmaceutical company, engages in developing therapies for pets. Its product pipeline focuses on biologics for a range of indications primarily in dogs and cats. The company offers Mirataz, a mirtazapine transdermal ointment for the management of weight loss in cats; and Zimeta, a dipyrone injection for the control of fever in horses. It also develops KIND-016, a monoclonal antibody for the treatment of atopic dermatitis in dogs; KIND-032, a monoclonal antibody targeting interleukin-4 (IL-4) receptor for the treatment of atopic dermatitis in dogs; KIND-025 a canine fusion protein targeting IL-4 and IL-13 for atopic dermatitis in dogs; KIND-030, a monoclonal antibody targeting canine parvovirus for the prophylactic indication in dogs; KIND-509, an antibody for canine inflammatory bowel disease in dogs; KIND-510a, a long-acting feline recombinant erythropoietin being developed for the management of non-regenerative anemia in cats; and KIND-511, an anti-tumor necrosis factor treatment for newborn foals. The company was incorporated in 2012 and is headquartered in Burlingame, California. Kindred Biosciences, Inc. operates as a subsidiary of Elanco Animal Health Incorporated.
</t>
  </si>
  <si>
    <t>Biotechnology (Primary); Biotechnology (Primary); Health Care (Primary); Pharmaceuticals, Biotechnology and Life Sciences (Primary); Pharmaceuticals; Pharmaceuticals; Veterinary Drugs</t>
  </si>
  <si>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</si>
  <si>
    <t>Great Lakes (Primary);
Indiana (Primary);
Indianapolis Area (Primary);
United States and Canada (Primary);
United States of America (Primary);
Europe;
European Developed Markets;
Germany;
Hessen</t>
  </si>
  <si>
    <t>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t>
  </si>
  <si>
    <t>Technology Solutions and Services to The Loyalty Program Industry: 432.4 (100.0%)</t>
  </si>
  <si>
    <t>United States: 384.8 (89.0%);
Europe: 26.3 (6.1%);
Other: 21.3 (4.9%)</t>
  </si>
  <si>
    <t>Consumer Discretionary (Primary); Internet and Direct Marketing Retail (Primary); Internet and Direct Marketing Retail (Primary); Online Transportation Booking Services (Primary); Retailing (Primary); Application Software; Data Processing and Outsourced Services; Information Technology; Internet Merchant Services; IT Services; Payment Wallets; Software; Software and Services</t>
  </si>
  <si>
    <t>Plusgrade LP develops an online revenue upgrade platform which enables travelers to upgrade their inventory before the time of departure. Its features comprise delivering post-reservation confirmation through multiple touch points; customized airline environment; and optional payment. The company's clientele include Virgin Atlantic, Air New Zealand, Copa Airlines, Etihad Airways, and TAP Portugal. Plusgrade LP was founded in 2009 and is based in Montreal, Canada.</t>
  </si>
  <si>
    <t>Canada (Primary);
Quebec (Primary);
United States and Canada (Primary);
New York;
New York City Area;
Northeast;
United States of America</t>
  </si>
  <si>
    <t>Atturra Limited provides technology services in Australia. It offers advisory and consulting, business application, data and integration, cloud, change management, and management control solutions. The company serves defense, federal and state government, financial services, higher education, manufacturing, local government, and utilities industries. Atturra Limited was founded in 2015 and is based in Sydney, Australia.</t>
  </si>
  <si>
    <t>Cerved Group S.p.A. provides information products and services for financial institutions, businesses, insurance companies, the public administration, and professional and private individuals in Italy and internationally. It offers data and scoring services for the evaluation of creditworthiness; modular software for the management of the e2e credit process; CeBi-solution for balance sheet exchange, outsourcing, and quali-quantitative assessments; decision analytics platforms and advanced analytics; and mortgage and property register surveys, monitoring and real estate document, real estate appraisals, and technical and due diligence services. The company also provides regulatory and non-regulatory ratings; ancillary services; ESG rating, assessment, and score; sustainability reports; financing services; and Cerca il Bando for searching for calls for granting finance. In addition, it offers AML software; Hawk Suite for anti-money laundering; Visius, a due diligence platform; anti-fraud lists and scores; Graph for You; market intelligence and targeting platforms; sales and marketing design solutions; benchmarking and competitive analysis; service design; targeting and origination; Atoka Suite; and CRM solutions. Further, the company provides BPO, software, professional, training, management consulting, calculation agent, investor reporting, portfolio management, data insight, legal, research, consulting, and digital services; classroom courses and e-learning platform; and direct Money&amp;GO platform for invoice financing and reverse factoring. It also resales partner products; outsources Money&amp;GO platform; manages performing and non-performing loans, personal property, and real estate; valuates non-performing loans; and services, establishes, and administers special purpose entities. The company was formerly known as Cerved Information Solutions S.p.A. and changed its name to Cerved Group S.p.A. The company was founded in 1974 and is headquartered in Milan, Italy. As of September 9, 2021, Cerved Group S.p.A. operates as a subsidiary of Castor Srl.</t>
  </si>
  <si>
    <t>Business Credit Agencies (Primary); Credit Agencies (Primary); Diversified Financial Services (Primary); Diversified Financials (Primary); Financials (Primary); Specialized Finance (Primary); Advertising; Commercial and Professional Services; Communication Services; Consumer Discretionary; Consumer Services; Diversified Consumer Services; Education Services; Industrials; Legal Services; Market Research; Marketing Consulting; Marketing Services; Media; Media and Entertainment; Professional Services; Real Estate; Real Estate; Real Estate Management and Development; Real Estate Management Services; Real Estate Operating Companies; Research and Consulting Services; Specialty Educational Services</t>
  </si>
  <si>
    <t>Castor Srl manufactures and sells apparel. It offers dresses, shirts, coats, suits, skirts, jackets, sweaters, and trousers. The company was founded in 2003 and is based in Castellucchio, Italy.</t>
  </si>
  <si>
    <t>Europe (Primary);
European Developed Markets (Primary);
Italy (Primary);
Lombardy (Primary);
Mantova (Primary)</t>
  </si>
  <si>
    <t>Centro Istruttorie S.p.A.
Centro Istruttorie S.p.A. provides business process outsourcing services. The company is based in Milan, Italy. Centro Istruttorie S.p.A. operates as a subsidiary of Gruppo MutuiOnline S.p.A.
Gruppo MutuiOnline S.p.A (BIT:MOL)
Gruppo MutuiOnline S.p.A., through its subsidiaries, provides retail credit and insurance brokerage, and credit-related outsourcing services in Italy. It operates through Broking and Business Process Outsourcing (BPO) divisions. The Broking division distributes mortgage loans through a network of agents and through mutuionline.it website; consumer loans through prestitionline.it website; and motor third party liability and other motor insurance products through cercassicurazioni.it website. This division also operates as an aggregator for insurance and credit products under the Segugio.it brand; offers comparison and promotion of e-commerce through the trovaprezzi.it website, and telecommunications and energy services through sostariffe.it website; and operates fondionline.it, an on-line mutual fund supermarket. The BPO division offers outsourcing services for banks, credit institutions, insurance companies, and investment companies, which consists of remote loan sales and packaging; mortgage underwriting and closing services; real estate appraisal and technical real estate services; loan application processing and portfolio management services for salary and pension guaranteed loans; outsourcing services for the management and claim settlement of not-motor insurance; and administrative outsourcing services for leasing and long-term rental operators, as well as operational service solutions and technology platforms to investment and management companies. The company is headquartered in Milan, Italy.
Kayne Anderson Rudnick Investment Management, LLC
Kayne Anderson Rudnick Investment Management, LLC is a privately owned investment manager. The firm primarily provides its services to individuals, including high net worth individuals. It also manages accounts for banking or thrift institutions, investment companies, pension and profit sharing plans, endowments, foundations, public funds, pooled investment vehicles, charitable organizations, corporations, state or municipal government entities, and Taft-Hartley plans. The firm manages separate client-focused equity and fixed income portfolios. It also launches and manages equity mutual funds for its clients. The firm invests in the public equity markets across the globe and fixed income markets of the United States. It invests in growth and value stocks of small-cap, mid-cap, and large-cap companies. The firm invests in high-quality intermediate maturity fixed income government, municipal, and corporate securities. It employs long/short strategy to make its investments. The firm employs fundamental analysis with bottom-up stock picking approach to make its investments. It benchmarks the performance of its portfolios against the Russell 3000 Index. The firm utilizes in-house proprietary research to make its investments. It operates as a subsidiary of Virtus Investment Partners. Kayne Anderson Rudnick Investment Management, LLC was founded in 1984 and is based in Los Angeles, California.
Massachusetts Financial Services Company
Massachusetts Financial Services Company is a privately owned investment manager. It primarily provides its services to investment companies. The firm also caters to pooled investment vehicles, pension and profit sharing plans, charitable organizations, sovereign wealth separate account, and other investment advisers. The firm manages separate client-focused equity, fixed income, and balanced portfolios. It also launches and manages equity, fixed income, and balanced mutual funds for its clients. The firm invests in the public equity and fixed income markets across the globe. It employs a combination of fundamental and quantitative analysis to create its portfolio. The firm was founded in 1969 and is based in Boston, Massachusetts with additional offices in Tokyo, Japan, Sydney, Australia, Sao Paulo, Brazil, London, United Kingdom, Huixquilucan, Mexico, Toronto, Canada, Hong Kong, and Singapore. Massachusetts Financial Services Company operates as a subsidiary of Sun Life of Canada (U.S.) Financial Services Holdings, Inc.
MFS Institutional Advisors, Inc.
MFS Institutional Advisors, Inc. is a privately owned investment manager. The firm primarily provides its services to individuals and high net worth individuals. It also caters to investment companies, pension and profit sharing plans, pooled investment vehicles, charitable organizations, State or municipal government entities, Other investment advisers, Insurance companies, Sovereign wealth funds and foreign official institutions, Corporations or other businesses and Nuclear Decomission Trust, Partnerships, Mpp, Higher Education. The firm invests in the public equity and fixed income markets across the globe. The firm manages separate client focused equity and fixed income portfolios. The firm invests in growth and value stocks of small cap, mid cap, and large cap companies. For its fixed income investments, it invests in municipal bonds. The firm was founded in 1924 and is based in Boston, Massachusetts. MFS Institutional Advisors, Inc. operates as a subsidiary of Massachusetts Financial Services Company.
MFS International (UK) Limited
MFS International (UK) Limited is a privately owned investment manager. The firm manages mutual funds for its clients. It invests in the public equity markets of the United Kingdom. The firm operates as a subsidiary of Massachusetts Financial Services Company. MFS International (UK) is based in London. MFS International (UK) Limited operates as a subsidiary of MFS International Ltd.
MFS Investment Management Canada Limited
MFS Investment Management Canada Limited is a privately owned investment manager. The firm primarily provides its services to pension and profit sharing plans. It also manages accounts for other pooled investment vehicles, individuals, including high net worth individuals, endowments, foundations, banking or thrift institutions, investment companies, charitable organizations, corporations, state or municipal government entities, multi-employer funds, and insurance companies. The firm manages separate client-focused equity, fixed income, and balanced portfolios. It also launches and manages equity, fixed income, and balanced mutual funds for its clients. The firm invests in the public equity and fixed income markets across the globe. It primarily invests in growth and value stocks of companies employing a fundamental analysis with a bottom-up stock picking approach. The firm was founded in 1947 and is based in Toronto, Ontario with additional offices in British Columbia, Canada, and Quebec, Canada. MFS Investment Management Canada Limited operates as a subsidiary of Sun Life Financial Inc.
MFS Investment Management K.K.
MFS Investment Management K.K. is a private investment firm and an operating subsidiary of Massachusetts Financial Services Company. The firm is also involved with asset management and mutual fund management. It primarily invests in growth companies and industries with already established original research and fundamental analysis. MFS Investment Management K.K. was established on May 1998 and is based in Tokyo, Japan.
Servizi Cgn S.R.L.
Servizi Cgn S.R.L. provides tax, accounting, and labor law consultancy services. The company was founded in 1995 and is based in Pordenone, Italy.
Wellington Management Company LLP
Wellington Management Company, LLP is a privately owned investment manager. The firm provides its services to high net worth individuals, banking &amp; thrift institutions, investment companies, pooled investment vehicles, pension and profit sharing plans, charitable organizations, sovereign wealth funds and foreign official institutions, other investment advisers, corporations or other businesses, state and municipal government entities and insurance companies. It launches and manages equity, fixed income, balanced and multi-asset mutual funds. The firm also launches and manages private funds which are equity, fixed-income, multi-asset, commodity and hedging oriented. It invests in the public equity markets and fixed income markets across the globe. For its equity portfolios, it invests in growth, core and value stocks of companies across all capitalization levels i.e. micro cap, small cap, mid cap, large cap and mega cap. The firm manages approaches that are global, multinational or focused on particular geographic regions or specific countries, across varied industry sectors. For its fixed-income portfolios, it invests in fixed income instruments across the duration (from money market and short bond to intermediate to long bond) and credit (from investment grade to high yield) spectrums across various sectors, including government, mortgage, corporate, municipal and emerging market debt. It employs fundamental, quantitative and technical analytical approaches to create its portfolios. The firm benchmarks the performance of its equity portfolios against various Russell indices and the performance of its fixed income portfolios against various Merrill Lynch and Barclays indices. It conducts in-house research to make its investments. Wellington Management Company LLP was founded in 1933 and is based in Boston, Massachusetts with additional offices in San Francisco, California, Radnor, Hawaii, Palm Beach, Florida and Radnor, Pennsylvania. It operates as a subsidiary of Wellington Investment Advisors Holdings LLP.
Wellington Management International Ltd.
Wellington Management International Ltd. operates as a subsidiary of Wellington Management Company LLP.</t>
  </si>
  <si>
    <t>Centro Istruttorie S.p.A. (Europe (Primary); European Developed Markets (Primary); Italy (Primary); Lombardy (Primary); Milan (Primary));
Gruppo MutuiOnline S.p.A (BIT:MOL) (Europe (Primary); European Developed Markets (Primary); Italy (Primary); Lombardy (Primary); Milan (Primary));
Kayne Anderson Rudnick Investment Management, LLC (California (Primary); Los Angeles Area (Primary); United States and Canada (Primary); United States of America (Primary); West Coast (Primary));
Massachusetts Financial Services Company (Boston Area (Primary); Massachusetts (Primary); Northeast (Primary); United States and Canada (Primary); United States of America (Primary); Asia / Pacific; Asia / Pacific Developed Markets; Asia / Pacific Emerging Markets; Australia ; Brazil; Campeche; Canada; Central America &amp; Mexico; China ; England; Europe; European Developed Markets; Far East; Greater London; Hong Kong ; Japan ; Latin America and Caribbean; Mexico; Mexico State; New South Wales; Ontario; São Paulo; Singapore ; South America; Tokyo; United Kingdom);
MFS Heritage Trust Company (Manchester Area (Primary); New Hampshire (Primary); Northeast (Primary); United States and Canada (Primary); United States of America (Primary));
MFS Institutional Advisors, Inc. (Boston Area (Primary); Massachusetts (Primary); Northeast (Primary); United States and Canada (Primary); United States of America (Primary));
MFS International (UK) Limited (England (Primary); Europe (Primary); European Developed Markets (Primary); Greater London (Primary); United Kingdom (Primary); Germany; Netherlands; Zuid-Holland);
MFS International Australia Pty Ltd (Asia / Pacific (Primary); Asia / Pacific Developed Markets (Primary); Australia  (Primary); New South Wales (Primary));
MFS International Singapore Pte. Ltd. (Asia / Pacific (Primary); Asia / Pacific Developed Markets (Primary); Singapore  (Primary));
MFS Investment Management Canada Limited (Canada (Primary); Ontario (Primary); United States and Canada (Primary); British Columbia; Chicago Area; Great Lakes; Illinois; Quebec; United States of America);
MFS Investment Management K.K. (Asia / Pacific (Primary); Asia / Pacific Developed Markets (Primary); Japan  (Primary); Tokyo);
Servizi Cgn S.R.L. (Europe (Primary); European Developed Markets (Primary); Friuli-Venezia Giulia (Primary); Italy (Primary); Pordenone (Primary));
Wellington Management Company LLP (Boston Area (Primary); Massachusetts (Primary); Northeast (Primary); United States and Canada (Primary); United States of America (Primary); California; Chicago Area; Florida; Great Lakes; Hawaii; Illinois; Kailua Kona/Kahului Area; New Jersey; Pennsylvania; Philadelphia Area; San Francisco Area; Southeast; West Coast; West Jersey Area; West Palm Beach Area; Worcester Area);
Wellington Management International Ltd. (England (Primary); Europe (Primary); European Developed Markets (Primary); Greater London (Primary); United Kingdom (Primary))</t>
  </si>
  <si>
    <t>Gruppo MutuiOnline S.p.A (BIT:MOL) (1,023.0)</t>
  </si>
  <si>
    <t>Coral Gold Resources Ltd. operates as a precious metals exploration company in Canada. It primarily holds interest in the Robertson Property located in Nevada. The company was formerly known as Coral Gold Corp. and changed its name to Coral Gold Resources Ltd. in September 2004. The company was incorporated in 1988 and is based in Vancouver, Canada. Coral Gold Resources Ltd. is a subsidiary of Nomad Royalty Company Ltd.</t>
  </si>
  <si>
    <t>Gold (Primary); Materials (Primary); Materials (Primary); Metals and Mining (Primary); Precious Metals and Minerals</t>
  </si>
  <si>
    <t>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t>
  </si>
  <si>
    <t>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t>
  </si>
  <si>
    <t>Biotechnology (Primary); Biotechnology (Primary); Health Care (Primary); Pharmaceuticals, Biotechnology and Life Sciences (Primary); Consumer Staples; Household and Personal Products; Medicinal Chemicals and Botanical Products; Personal Products; Personal Products; Pharmaceutical Products; Pharmaceuticals; Pharmaceuticals; Vitamins and Nutritional Supplements</t>
  </si>
  <si>
    <t>Andalusia (Primary); Europe (Primary); European Developed Markets (Primary); Spain (Primary)</t>
  </si>
  <si>
    <t>Vendin S.L. manufactures and distributes products for automatic vending machines that include coffee, powdered milk and toppings, instant chocolates, soluble coffees, cappuccinos, milkshakes, teas, and foodservice. The company offers whole bean coffee; soup and teas; gummies that include fruit mixes, drink cola, peach rings, sour worms, bricks, wacky sticks, and double joys; instant desserts that include creams, mousses, jellies, and many others; instant drinks, such as chocolates, juices, and iced frappes; and wines. It exports its products to western Europe, eastern Europe, and Asia. The company was incorporated in 1991 and is based in Pinto, Spain with operations in Spain and internationally. As of June 30, 2016, Vendin S.L. operates as a subsidiary of Kerry Group plc.</t>
  </si>
  <si>
    <t>Groupe Lactalis S.A.
Groupe Lactalis S.A. processes, produces, and markets milk and dairy products in France and internationally. The company offers cheeses, liquid milk, yogurt and chilled dairy products, butter and cream, dairy ingredients, and powders, Groupe Lactalis S.A. was formerly known as Société Laitière Besnier and changed its name to Groupe Lactalis S.A. in January 1999. The company was founded in 1933 and is headquartered in Laval, France. It has production sites in the Americas, Europe, Africa, Asia, and Oceania. Groupe Lactalis S.A. operates as a subsidiary of BSA SA.</t>
  </si>
  <si>
    <t>Groupe Lactalis S.A. (Europe (Primary); European Developed Markets (Primary); France (Primary); Pays de la Loire (Primary));
Pescaderías Coruñesas (Europe (Primary); European Developed Markets (Primary); Spain (Primary))</t>
  </si>
  <si>
    <t>Battle North Gold Corporation engages in the exploration of gold properties in Canada and the United States. Its flagship project is the Bateman Gold Project located in the Red Lake gold district in Ontario, Canada. The company also holds approximately 282 square kilometers of mineral claims in the Red Lake area; and owns a gold exploration project on the Long Canyon gold trend near the Nevada-Utah border in the United States. The company was formerly known as Rubicon Minerals Corporation and changed its name to Battle North Gold Corporation in July 2020. Battle North Gold Corporation was incorporated in 1996 and is headquartered in Toronto, Canada. As of May 19, 2021, Battle North Gold Corporation operates as a subsidiary of Evolution Mining Limited.</t>
  </si>
  <si>
    <t>Evolution Mining Limited engages in the exploration, mine development, mine operations, and sale of gold and gold-copper concentrates in Australia and Canada. It also explores for copper and silver deposits. As of June 30, 2022, the company operated five gold mines, such as Cowal in New South Wales; Ernest Henry and Mt Rawdon in Queensland; Mungari in Western Australia; and Red Lake in Ontario. It also holds a 100% interest in the Kundana Operations; a 51% interest in the East Kundana Joint Venture; a 100% interest in the certain tenements comprising the Carbine project; and a 75% interest in the West Kundana Joint Venture. The company was formerly known as Catalpa Resources Limited and changed its name to Evolution Mining Limited in November 2011. Evolution Mining Limited was incorporated in 1998 and is based in Sydney, Australia.</t>
  </si>
  <si>
    <t>CannPal Animal Therapeutics Limited, an animal health company, engages in the research and development of plant-based therapeutic products for pets in Australia. It develops CPAT-01, a cannabis-derived pharmaceutical product to provide veterinarians and pet owners to treat pain and inflammation in dogs. The company was incorporated in 2016 and is based in Double Bay, Australia. As of March 11, 2021, CannPal Animal Therapeutics Limited operates as a subsidiary of AusCann Group Holdings Ltd.</t>
  </si>
  <si>
    <t>Health Care (Primary); Pharmaceuticals (Primary); Pharmaceuticals (Primary); Pharmaceuticals, Biotechnology and Life Sciences (Primary); Veterinary Drugs (Primary)</t>
  </si>
  <si>
    <t>AusCann Group Holdings Ltd does not have significant operations. Previously, it was engaged in the researches, develops, and commercializes various cannabinoid-derived therapeutic products. The company is headquartered in West Perth, Australia.</t>
  </si>
  <si>
    <t>Merchant Opportunities Fund
Merchant Opportunities Fund is headquartered in Nedlands, Western Australia, Australia.</t>
  </si>
  <si>
    <t>Merchant Funds Management Pty Ltd (Asia / Pacific (Primary); Asia / Pacific Developed Markets (Primary); Australia  (Primary); Western Australia (Primary));
Merchant Opportunities Fund (Asia / Pacific (Primary); Asia / Pacific Developed Markets (Primary); Australia  (Primary); Western Australia (Primary))</t>
  </si>
  <si>
    <t>Shinoken Group Co., Ltd. (TSE:8909)</t>
  </si>
  <si>
    <t>TSE:8909</t>
  </si>
  <si>
    <t>Shinoken Group Co., Ltd., through its subsidiaries, engages in the real estate, general contractor, energy, and life care businesses in Japan and internationally. It designs, constructs, purchases, rents, manages, and sells apartments and condominiums; organize and operates real estate funds; and offers debt guarantee services. The company is also involved in the retail sale of LP gas and electricity to apartments and condominiums; short-term insurance for owners and tenants of apartments and condominiums; and owning and operating of life care facilities; develops real estate and construction related business; and back office operations. The company was incorporated in 1990 and is headquartered in Tokyo, Japan. As of September 26, 2022, Shinoken Group Co., Ltd. was taken private.</t>
  </si>
  <si>
    <t>Other: 1.1 (.1%);
Real Estate Sales Business: 440.0 (53.9%);
Real Estate Service Business: 164.3 (20.1%);
Life Care Business: 12.4 (1.5%);
General Contractor Business: 173.5 (21.3%);
Energy Business: 24.7 (3.0%)</t>
  </si>
  <si>
    <t>Japan: 778.9 (100.0%)</t>
  </si>
  <si>
    <t>Diversified Real Estate Activities (Primary); Real Estate (Primary); Real Estate (Primary); Real Estate Management and Development (Primary); Apartment Building Operators and Lessors; Assisted Living Facilities and Services; Capital Goods; Construction and Engineering; Construction and Engineering; Consumer Discretionary; Consumer Durables and Apparel; Diversified Financial Services; Diversified Financials; Electric Power Distribution; Electric Utilities; Electric Utilities; Financials; Gas Utilities; Gas Utilities; Health Care; Health Care Equipment and Services; Health Care Facilities; Health Care Providers and Services; Homebuilding; Household Durables; Industrials; Insurance; Insurance; Insurance Brokers; Natural Gas Transmission; Oil and Gas Distribution; Real Estate Management Services; Real Estate Operating Companies; Real Estate Operators And Lessors; Residential Building Operators and Lessors; Residential Construction, General Contractors and Operative Builders; Residential Property Managers; Specialized Finance; Utilities; Utilities</t>
  </si>
  <si>
    <t>Integral Corporation is a private equity firm which specializes in management buyouts, turnaround, leveraged buyouts, mezzanine, and other minority investments. The firm seeks to invest in both listed and unlisted mid-cap companies based in Japan. It does not have a specific list of industries to which it prefers to invest in. Integral Corporation was established on September 1, 2007 and is based in Tokyo, Japan.</t>
  </si>
  <si>
    <t>Kyushu Leasing Service Co., Ltd. operates as a financial services company in Japan. It is involved in the leasing and installment sale of machinery and equipment; and provision of corporate loans and project loans, as well as real estate services, including investment and liquidation, real estate mortgage loans, real estate rental and sale, and real estate project loans. The company also provides car leasing and life insurance services; and operates as a non-life insurance agency. In addition, it is involved in the activities, such as power sale, products sale, etc.; and building leasing, LED lighting rental, and roof-mounted solar businesses. The company was founded in 1974 and is headquartered in Fukuoka, Japan.</t>
  </si>
  <si>
    <t>Asia / Pacific (Primary);
Asia / Pacific Developed Markets (Primary);
Fukuoka (Primary);
Japan  (Primary)</t>
  </si>
  <si>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 As of October 12, 2022, Terminix Global Holdings, Inc. operates as a subsidiary of Rentokil Initial plc.</t>
  </si>
  <si>
    <t>Pest Management and Termite Business: 2,094.0 (100.0%)</t>
  </si>
  <si>
    <t>United States (U.S.): 1,963.0 (93.7%);
International: 132.0 (6.3%)</t>
  </si>
  <si>
    <t>Consumer Discretionary (Primary); Consumer Services (Primary); Diversified Consumer Services (Primary); Domestic Cleaning and Household Services (Primary); Housekeeping (Primary); Residential Building Care and Improvement Services  (Primary); Residential Disinfecting Services  (Primary); Residential Extermination and Pest Control (Primary); Specialized Consumer Services (Primary); Building Care and Improvement Services; Commercial and Professional Services; Commercial Services and Supplies; Disinfecting Services; Diversified Support Services; Extermination and Pest Control; Industrials</t>
  </si>
  <si>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</si>
  <si>
    <t>England (Primary);
Europe (Primary);
European Developed Markets (Primary);
United Kingdom (Primary);
West Sussex (Primary);
France;
Ile-de-France</t>
  </si>
  <si>
    <t>Janus Henderson Group plc (NYSE:JHG)
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
Morgan Stanley (NYSE:MS)
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</si>
  <si>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Janus Henderson Group plc (NYSE:JHG) (England (Primary); Europe (Primary); European Developed Markets (Primary); Greater London (Primary); United Kingdom (Primary); Asia / Pacific; Asia / Pacific Developed Markets; Australia ; Jersey; New South Wales);
Morgan Stanley (NYSE:MS)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</si>
  <si>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Janus Henderson Group plc (NYSE:JHG) (4,047.0); Morgan Stanley (NYSE:MS) (151,923.9)</t>
  </si>
  <si>
    <t>Linx S.A., through its subsidiaries, provides management software solutions for the retail market in Brazil and internationally. It offers enterprise resource planning (ERP), and point of sale or point of service (POS) management software; and connectivity, electronic funds transfer, e-commerce, customer relationship management, order management system, and payment methods solutions. The company also provides telecommunication services, such as transmission of voice, data, image, and sound through services of network and circuit, telephony, and other systems, including the Internet. In addition, it offers technical support, advisory, and training services; and operates cloud platform. Further, the company develops and sells POS, automation software, and electronic payment solutions, as well as promotion engine for retail chains in the principal Latin American markets. Additionally, it offers Software as a Service solutions for micro and small retailers; and ERP solutions and services for footwear retail. The company also operates white label platform for online sales solutions for small and medium-sized supermarkets; and payroll management software and human capital management for medium-sized companies. The company was formerly known as LMI S.A. and changed its name to Linx S.A. in September 2004. Linx S.A. was founded in 1985 and is headquartered in Sao Paulo, Brazil. As of July 1, 2021, Linx S.A. operates as a subsidiary of Stne Participacoes S.A..</t>
  </si>
  <si>
    <t>Application Hosting Services (Primary); Application Service Providers (ASPs) (Primary); Application Software (Primary); Enterprise Software (Primary); Industry Specific Software (Primary); Information Technology (Primary); Retail Industry Software (Primary); Software (Primary); Software and Services (Primary); Alternative Carriers; Communication Services; Consumer Discretionary; Consumer Services; Diversified Consumer Services; Diversified Telecommunication Services; Education Services; IT Consulting and Other Services; IT Services; Specialty Educational Services; Telecommunication Services</t>
  </si>
  <si>
    <t>Brazil (Primary); Latin America and Caribbean (Primary); São Paulo (Primary); South America (Primary); New York; New York City Area; Northeast; United States and Canada; United States of America</t>
  </si>
  <si>
    <t>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t>
  </si>
  <si>
    <t>Planet 13 Holdings Inc., an integrated cannabis company, engages in the cultivation, production, distribution, and marketing of cannabis and cannabis-infused products for medical and retail cannabis markets in Nevada, the United States. The company also operates licensed cannabis dispensaries; non-cannabis retail merchandise store and event space; and owns and operates Trece Eatery + Spirits, coffee shop and pizzeria. In addition, it provides consultation, education, and convenience services. The company owns and manufactures chocolates, gummies, sparkling beverages, vapes and concentrates, and flowers under the TRENDI, Leaf &amp; Vine, Dreamland, and HaHa, and Medizin brands. Planet 13 Holdings Inc. is headquartered in Las Vegas, Nevada.</t>
  </si>
  <si>
    <t>Plant-Based Investment Corp. is a principal investment firm. The firm seeks to invest in cannabis industry. It also invests in public cannabis companies. The firm employs fundamental analysis along with a combination of bottom-up and top-down stock picking approach to create its portfolios. Cannabis Growth Opportunity Corporation is based in Toronto, Canada.</t>
  </si>
  <si>
    <t>Tyme Technologies, Inc., a biotechnology company, develops cancer metabolism-based therapies (CMBTs) in the United States. Its lead drug product is SM-88, a CMBT that is in a Phase II/III clinical trial to treat across 15 types of cancer, including pancreatic, prostate, breast, lung, glioma, ovarian, sarcoma, and colon. The company is also developing TYME-19, an oral synthetic member of the bile acid family, which is in preclinical stage for the treatment of SARS CoV-2 diseases; and TYME-18, a CMBT compound that is in preclinical stage for the treatment of inoperable tumors. It has research collaborations with Mayo Clinic to perform in-depth analysis of pancreatic cancer cell gene expression, epigenetic, and metabolism changes from SM-88 treatment; and a research investigator at Georgetown University to examine the effects of SM-88 in breast cancer. The company was formerly known as Global Group Enterprises Corp. The company was incorporated in 2011 and is headquartered in Bedminster, New Jersey. As of September 16, 2022, Tyme Technologies, Inc. operates as a subsidiary of Syros Pharmaceuticals, Inc.</t>
  </si>
  <si>
    <t>Syros Pharmaceuticals, Inc., a biopharmaceutical company, focuses on the development of treatments for cancer and monogenic diseases, and building a pipeline of gene control medicines. The company’s lead product candidates are Tamibarotene, a selective retinoic acid receptor alpha agonist, which is in Phase III clinical trial for genomically defined subset of patients with myelodysplastic syndrome and Phase II clinical trial for patients with acute myeloid leukemia; SY-2101, a novel oral form of arsenic trioxide for treating patients with acute promyelocytic leukemia; and SY-5609, a cyclin-dependent kinase 7 inhibitor, which is in a Phase I clinical trial in patients with select advanced solid tumors.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 was incorporated in 2011 and is headquartered in Cambridge, Massachusetts.</t>
  </si>
  <si>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</si>
  <si>
    <t>Hackensack Area (Primary);
New Jersey (Primary);
Northeast (Primary);
United States and Canada (Primary);
United States of America (Primary)</t>
  </si>
  <si>
    <t>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t>
  </si>
  <si>
    <t>Building Products: 12.8 (100.0%)</t>
  </si>
  <si>
    <t>Building Products (Primary); Building Products (Primary); Capital Goods (Primary); Industrials (Primary); Security Doors (Primary); Windows and Doors (Primary)</t>
  </si>
  <si>
    <t>ASSA ABLOY AB (publ) provides door opening products, solutions, and services for the institutional, commercial, and residential markets in Europe, the Middle East, Africa, North and South America, Asia, and Oceania. The company offers mechanical and electromechanical locks, digital door locks, cylinders, door fittings, security doors, door frames, access control devices, and fire doors, as well as hardware products. It also provides identity solutions, including identity and access management, biometrics, authenticity and brand protection products, contactless RFID tags and transponders, and government IDs to companies, and government and state institutions, as well as healthcare, education, and financial industries; and secure access solutions for hotels, cruise ships, student accommodations, and elderly care facilities. In addition, the company offers entrance automation products, services, and components, such as automatic swing, sliding, and revolving doors; industrial doors; garage doors; high-performance doors; docking solutions; hangar doors; gate automation products; components for overhead sectional doors and sensors; and high security fencings and gates. The company provides its products primarily under the ASSA ABLOY, Yale, and HID brands. It sells its products through distributors, wholesalers, and home improvement stores. ASSA ABLOY AB (publ) was incorporated in 1954 and is based in Stockholm, Sweden.</t>
  </si>
  <si>
    <t>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On August 16, 2022, BioSpecifics Technologies Corp. filed a voluntary petition for reorganization under Chapter 11 in the U.S. Bankruptcy Court for the Southern District of New York. It is in joint administration with Endo International plc.</t>
  </si>
  <si>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 On August 16, 2022, Endo International plc, along with its affiliates, filed a voluntary petition for reorganization under Chapter 11 in the U.S. Bankruptcy Court for the Southern District of New York.</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</si>
  <si>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Edwin H. Wegman Marital Trust
Edwin H. Wegman Marital Trust is a privately owned investment vehicle. It is owned by Thomas L Wegman and Toby Wegman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</si>
  <si>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Edwin H. Wegman Marital Trust (United States and Canada (Primary); United States of America (Primary));
Renaissance Technologies LLC (New York (Primary); New York City Area (Primary); Northeast (Primary); United States and Canada (Primary); United States of America (Primary); California; Delaware; Mid-Island Area; Midatlantic; Oakland Area; San Francisco Area; West Coast; Wilmington Area)</t>
  </si>
  <si>
    <t>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t>
  </si>
  <si>
    <t>Independent Power and Renewable Electricity Producers (Primary); Independent Power Producers and Energy Traders (Primary); Utilities (Primary); Utilities (Primary); Electric Power By Solar Energy; Renewable Electricity</t>
  </si>
  <si>
    <t>Basque Country (Primary); Europe (Primary); European Developed Markets (Primary); Spain (Primary); Georgia; North Metro Area; Southeast; United States and Canada; United States of America</t>
  </si>
  <si>
    <t>EQT Partners AB is a private equity and venture capital firm specializing in expansion capital, seed, early stage,  mid venture, emerging growth financing, buyouts, growth equity, middle market, growth capital, recapitalization, turnaround, industry consolidation, public-to private transactions, mezzanine financing, special situations including stressed and distressed situations, vulture, loan,  illiquid, and secondary investments. The firm also invests infrastructure with a focus on basic infrastructure service, internet services and infrastructure, information technology, pharmaceuticals, medical instruments, medical equipment, concession-based infrastructure, and infrastructure-related services; and debt of over-leveraged companies. The firm seeks to invest in the industrials, health care equipment, healthcare, energy, transport, logistics ,environment, retail, real estate, business services, specialized consumer service, capital goods, education service, consumer service, textiles apparel, luxury goods, consumer goods, social infrastructure, environmental infrastructure, distribution, tech-enabled services, Industrial businesses, technology, environmental and facility services, commercial printing, media, and telecommunications sector. It also invest in The fund seeks to invest in gas pipelines, power generation assets, power transmission &amp; distribution facilities, utility, electricity, leisure products, housewares and specialties, household durables, consumer discretionary consumer durables and apparel, motorcycle manufacture, automobile, automobile and components, professional service, engineering service, and gas networks, telecommunication towers, technology hardware and equipment, construction and engineering, airports, toll roads, rail transportation, transportation infrastructure, railroads, transportation, security and alarm service, diversified support service, office services and supplies, sanitary service, ports, storage, waste, parking facilities, sewage, water treatment facilities, and hospitals and care facilities. It prefers to invest through its funds and mainly targets medium to large sized companies. The firm has no industrial preferences. The firm seeks to invest in mid-market situations and companies which are but over-leveraged medium-sized companies and have “consistent cash flows and/or meaningful intrinsic value”. It invests globally with a focus on Turkey, Slovenia, Slovakia, Russia, Roman United States;, Lithuania, Latvia, Hungary, Estonia, Czech Republic, Bulgaria, Belarus,  Northern, Central, and Eastern Europe including Austria, Belgium, Jan Mayen, Svalbard, The Faroe Isiands, Aland, Denmark, Finland, Georgia, Germany, Iceland, Ireland, United Kingdom, Liechtenstein, Luxembourg, Wallonia, Netherlands, Jersey, Guernsey, an, France, Sweden, Scotland, Switzerland, Poland, and Romania; Iberian Peninsula; North America; and Asia including Greater China, Macau, Hong Kong, Taiwan, South Korea, Brunei,  Cambodia, East Timor, Indonesia, Laos, Malaysia, Philippines, Thailand, Vietnam and South-East Asia. The firm invests between ($1.11 million) and €1000 million ($1441.79 million) in companies with sales in excess of €50 million ($67.49 million), enterprise values between $17.5 million and $335.22 million, and EBITDA greater than $6 million. Also, within equity investment it invests between €100 million ($132.68 million) and €600 million ($796.08 million) and between €35 million ($48.73 million) and €75 million ($104.42 million) in Europe; within mid-market it invests between €40 million ($53ia.07 million)and €75 million ($99.51 million ) in Northern Europe and between €40 million ($53.07 million) and €100 million ($132.68 million) in Greater China and Southeast Asia; and within infrastructure it invests between €50 million ($63.34) and €250 million ($331.7 million). It makes controlling or co-controlling equity investments in its portfolio companies and also seeks Board seats. The firm holds its portfolio companies for an average of four to eight years. The firm takes both minority and majority stake. EQT Partners AB was founded in 1994 and is based in Stockholm, Sweden with additional offices in Berlin, Germany, Amsterdam, Netherlands, Central, Hong Kong, Copenhagen, Denmark, Helsinki, Finland, London, United Kingdom, Luxembourg, Luxembourg, Madrid, Spain, Milan, Italy, Munich, Germany, New York City, New York, Oslo, Norway, Paris, France, San Francisco, California, Shanghai, China, Singapore, Singapore, Sydney, Australia, Tokyo, Japan, Zurich, Switzerland.</t>
  </si>
  <si>
    <r>
      <rPr>
        <sz val="8"/>
        <rFont val="Arial"/>
        <family val="2"/>
      </rPr>
      <t xml:space="preserve">Europe (Primary);
European Developed Markets (Primary);
Stockholm County (Primary);
Sweden (Primary);
Asia / Pacific;
Asia / Pacific Developed Markets;
Asia / Pacific Emerging Markets;
Australia ;
Bavaria;
Berlin;
California;
Capital Region of Denmark;
China ;
Denmark;
England;
</t>
    </r>
    <r>
      <rPr>
        <sz val="8"/>
        <color indexed="17"/>
        <rFont val="Arial"/>
        <family val="2"/>
      </rPr>
      <t>Europe</t>
    </r>
    <r>
      <rPr>
        <sz val="8"/>
        <rFont val="Arial"/>
        <family val="2"/>
      </rPr>
      <t xml:space="preserve">;
</t>
    </r>
    <r>
      <rPr>
        <sz val="8"/>
        <color indexed="17"/>
        <rFont val="Arial"/>
        <family val="2"/>
      </rPr>
      <t>European Developed Markets</t>
    </r>
    <r>
      <rPr>
        <sz val="8"/>
        <rFont val="Arial"/>
        <family val="2"/>
      </rPr>
      <t xml:space="preserve">;
Far East;
Finland;
France;
Germany;
Greater London;
Hong Kong ;
Ile-de-France;
Italy;
Japan ;
Luxembourg;
Madrid;
Milan;
Netherlands;
New South Wales;
New York;
New York City Area;
Noord-Holland;
Northeast;
Norway;
Oslo;
San Francisco Area;
Singapore ;
Spain;
</t>
    </r>
    <r>
      <rPr>
        <sz val="8"/>
        <color indexed="17"/>
        <rFont val="Arial"/>
        <family val="2"/>
      </rPr>
      <t>Sweden</t>
    </r>
    <r>
      <rPr>
        <sz val="8"/>
        <rFont val="Arial"/>
        <family val="2"/>
      </rPr>
      <t>;
Switzerland;
United Kingdom;
United States and Canada;
United States of America;
Uusimaa;
West Coast;
Zurich</t>
    </r>
  </si>
  <si>
    <t>Beraunberri, S.L.
Beraunberri, S.L. was incorporated in 2005 and is based in Biscay, Spain.
Burgest 2007 SL
Burgest 2007 SL was incorporated in 2007 and is based in Getxo, Spain.
Landa LLC
Landa LLC was incorporated in 2015 and is based in Miami, Florida.</t>
  </si>
  <si>
    <t>Beraunberri, S.L. (Basque Country (Primary); Europe (Primary); European Developed Markets (Primary); Spain (Primary));
Burgest 2007 SL (Basque Country (Primary); Europe (Primary); European Developed Markets (Primary); Spain (Primary));
Landa LLC (Florida (Primary); Miami Area (Primary); Southeast (Primary); United States and Canada (Primary); United States of America (Primary))</t>
  </si>
  <si>
    <t>Tokyo Dome Corporation provides various amusement facilities in Japan. It operates Tokyo Dome, a stadium that is used for baseball games and other sports, concerts, and events. The company also operates amusement facilitates, including Tokyo Dome City Attractions, an amusement park; TeNQ, a space museum; ASOBono, an indoor kids playground; and Tokyo Dome Bowling Center, including sports bowling and toast bowling with bar centers, as well as a bowling alley with total of 54 lanes for two different occasions. In addition, it offers TaKuSuRu, a table tennis space; Tokyo Dome Roller Skate Arena, an indoor roller skating rink; Spo-Dori!, an indoor sports facility; Gallery AaMo, a gallery; Hero Action Show, an action show shown at the Theatre G-Rosso; and The Baseball Hall of Fame and Museum. Further, the company operates event halls, such as Korakuen Hall, a multi-purpose hall; Tokyo Dome City Hall, a multi-functional hall; and PRISM HALL, an event and exhibition venue, as well as hotel and spa under the Tokyo Dome Hotel, First Cabin Tokyo Dome City, and Tokyo Dome Natural Hot Spring Spa LaQua names. Additionally, it operates shops and restaurants, and other amusement facilities. The company was founded in 1936 and is headquartered in Tokyo, Japan. As of January 18, 2021, Tokyo Dome Corporation operates as a subsidiary of Mitsui Fudosan Co., Ltd..</t>
  </si>
  <si>
    <t>Amusement And Recreation Services (Primary); Amusement Operations, Parks and Services (Primary); Amusement Parks (Primary); Consumer Discretionary (Primary); Consumer Services (Primary); Hotels, Restaurants and Leisure (Primary); Leisure Facilities (Primary); Museums And Art Galleries (Primary); Museums, Art Galleries And Gardens (Primary); Sports and Related Services (Primary); Stadium Operators (Primary); Casinos and Gaming; Gaming Operations; General Merchandise Stores; Hotels; Hotels And Motels; Hotels, Resorts and Cruise Lines; Lodging; Multiline Retail; Nonresidential Building Operators and Lessors; Real Estate; Real Estate; Real Estate Management and Development; Real Estate Operating Companies; Real Estate Operators And Lessors; Retailing; Shopping Mall Operators and Lessors; Variety Stores</t>
  </si>
  <si>
    <t>Mitsui Fudosan Co., Ltd. operates as a real estate company in Japan. It operates through four segments: Leasing, Property Sales, Management, and Other. The Leasing segment leases office buildings and commercial facilities, and other properties. The Property Sales segment is involved in the sale of condominiums and detached housing to individuals; and rental housing and office buildings and other to investors.  The Management segment engages in the property management and brokerage and asset management businesses. The Other segment engages in the housing construction and renovation business; and housing related material sales business. The company also offers car park leasing services; and operates hotels, golf courses, and resort facilities. In addition, it engages in the renewal work for offices and retail facilities; and electricity transmission and distribution and heat supply businesses, as well as operates as a retailer of flowers and ornamental plants, seeds, and other gardening products. The company was founded in 1941 and is headquartered in Tokyo, Japan.</t>
  </si>
  <si>
    <t>Mizuho Bank, Ltd.
Mizuho Bank, Ltd. provides financial products and services to individual and corporate clients. The company offers current ordinary, time, specified, foreign currency, and negotiable deposits; deposits at notice and nonresident deposits in yen; and loans by bill, loans on deed, and overdrafts, as well as discounts for bank acceptances, commercial papers, and documentary bills. It also buys and sells government bonds; invests in government bonds, corporate bonds, stocks, and other securities; and provides exchange for remittance, credit to current accounts, and money collection services. In addition, the company offers foreign exchange services; corporate bond trustee and management trustee services; and agency services for public bond subscriptions and registration, as well as other activities. Further, it provides safekeeping and safe deposit, securities lending, guarantee, public bond underwriting, lottery, trust agent, consulting, financial instruments introducing brokerage, and contribution pension administrative services. Additionally, the company buys and sells gold; sells securities investment trusts and insurance policies; handles commercial papers; and provides interest rate, currency, and other derivatives. It also offers capital raising, mergers and acquisitions, event–driven financings, and financial sponsor activity advisory services; syndicated, structured, acquisition, and trade financing; and cash management, clearing and custody, consumer finance, venture capital, monetary claim management and collection, credit guarantees, lottery voucher processing, factoring, credit cards, pension, software, investment advisory, consulting and advisory, and securities investment and consulting services. The company was formerly known as Mizuho Corporate Bank, Ltd. and changed its name to Mizuho Bank, Ltd. in July 2013. The company was founded in 2002 and is headquartered in Tokyo, Japan. Mizuho Bank, Ltd. operates as a subsidiary of Mizuho Financial Group, Inc.
Oasis Management Company Ltd.
Oasis Management Company Ltd. is a privately owned hedge fund sponsor. The firm invests in the public equity and fixed income markets across the globe. It primarily provides its services to institutional investors, leading financial firms and family offices. The firm was formerly known as DKR Oasis Management LLC. Oasis Management Company Ltd. was founded in 2002 and is based in George Town, Cayman Islands. It operates as subsidiary of Oasis Management Holdings Ltd.</t>
  </si>
  <si>
    <t>Mizuho Bank, Ltd. (Asia / Pacific (Primary); Asia / Pacific Developed Markets (Primary); Japan  (Primary); Africa / Middle East; Alberta; Asia / Pacific Emerging Markets; Austria; Brazil; California; Canada; Chicago Area; Chile; England; Europe; European Developed Markets; Far East; France; Gauteng; Great Lakes; Greater London; Hong Kong ; Houston Area; Ile-de-France; Illinois; India ; Indian Sub-Continent; Italy; Korea, South ; Latin America and Caribbean; Los Angeles Area; Maharashtra; Middle East; Milan; Netherlands; New Jersey; New York; New York City Area; Newark Area; Noord-Holland; Northeast; Region Metropolitana (Santiago); San Francisco Area; São Paulo; Saudi Arabia ; Singapore ; South Africa; South America; Southwest; Spain; Sub-Saharan Africa; Taiwan ; Texas; United Arab Emirates ; United Kingdom; United States and Canada; United States of America; Vienna; West Coast);
Oasis Management Company Ltd. (Caribbean (Primary); Cayman Islands (Primary); Latin America and Caribbean (Primary))</t>
  </si>
  <si>
    <t>RXP Services Limited provides information and communications technology consulting, development, support, and maintenance services in the Asia-Pacific Region. The company offers innovation, customer experience and service design, mobile and app development, talent solutions, and user experience services; and application and cloud development, architecture and solutions design, bots and intelligent applications, and customer relationship management services, as well as digital experience platforms, DevOps solutions, and Internet of Things. It also provides advisory, solutions, and enterprise architecture; business analysis and process; capability uplift, learning, and development; change management; and project and delivery services. In addition, the company offers BI, reporting, analytics, and visualization; data governance; data management and migration; data quality; data integration and delivery; master data management and product information management; and strategy and architecture solutions, as well as data warehouses, marts, and lakes. Further, it provides process transformation, enterprise mobility, and field service management services; and strategic and support services, as well as delivery as a service. RXP Services Limited was incorporated in 2010 and is based in Melbourne, Australia. As of March 26, 2021, RXP Services Limited operates as a subsidiary of Capgemini Australia Pty Limited.</t>
  </si>
  <si>
    <t>Development Consulting (Primary); Information Technology (Primary); Information Technology (IT) Consulting (Primary); IT Consulting and Other Services (Primary); IT Services (Primary); Maintenance Repair (Break-Fix/Warranty) (Primary); Services Outsourcing (Primary); Software and Services (Primary); System and Platform Integration (Primary); Web Design (Primary); Application Management; Application Software; Data Processing and Entry Services; Data Processing and Outsourced Services; Data Warehousing Services; Infrastructure Services; Internet Services and Infrastructure; Software</t>
  </si>
  <si>
    <t>Biotechnology (Primary); Biotechnology (Primary); Health Care (Primary); Pharmaceuticals, Biotechnology and Life Sciences (Primary); Autonomic Nervous System Drugs; Central Nervous System Drugs; Gastrointestinal Drugs; Hematologic Drugs; Oncology Drugs; Pharmaceutical Products; Pharmaceuticals; Pharmaceuticals</t>
  </si>
  <si>
    <t>AstraZeneca PLC, a biopharmaceutical company, focuses on the discovery, development, manufacturing, and commercialization of prescription medicines. Its marketed products include Calquence, Enhertu, Faslodex, Imfinzi, Iressa, Koselugo, Lumoxiti, Lynparza, Orpathys, Tagrisso, and Zoladex for oncology; Brilinta/Brilique, Bydureon/Byetta, BCise, Byetta, Crestor, Evrenzo, Farxiga/Forxiga, Komboglyze/Kombiglyze XR, Lokelma, Onglyza, Qtern, and Xigduo/Xigduo XR for cardiovascular, renal, and metabolism diseases; Bevespi Aerosphere, Breztri Aerosphere, Daliresp/Daxas, Duaklir Genuair, Fasenra, Pulmicort, Saphnelo, Symbicort, and Tudorza/Eklira/Bretaris for respiratory and immunology; and Andexxa/Ondexxya, Kanuma, Soliris, Strensiq, and Ultomiris for rare diseases. The company’s marketed products also comprise Synagis for respiratory syncytial virus; Fluenz Tetra/FluMist Quadrivalent for Influenza; Seroquel IR/Seroquel XR for schizophrenia bipolar disease; Nexium, and Losec/Prilosec for gastroenterology; and Vaxzevria and Evusheld for covid-19. The company serves primary care and specialty care physicians through distributors and local representative offices in the United Kingdom, rest of Europe, the Americas, Asia, Africa, and Australasia. It has a collaboration agreement with Regeneron Pharmaceuticals, Inc. to research, develop, and commercialize small molecule medicines for obesity; Neurimmune AG to develop and commercialize NI006; Ionis Pharmaceuticals, Inc. to develop eplontersen, a liver-targeted antisense therapy in Phase III development for the treatment of transthyretin amyloidosis; Proteros Biostructures GmbH to jointly discover novel small molecules for the treatment of hematological cancers; Sierra Oncology, Inc. to develop and commercialize AZD5153. The company was formerly known as Zeneca Group PLC and changed its name to AstraZeneca PLC in April 1999. AstraZeneca PLC was incorporated in 1992 and is headquartered in Cambridge, the United Kingdom.</t>
  </si>
  <si>
    <t>Cambridgeshire (Primary);
England (Primary);
Europe (Primary);
European Developed Markets (Primary);
United Kingdom (Primary);
Greater London</t>
  </si>
  <si>
    <t>NexJ Systems Inc. develops intelligent customer management solutions for the financial services industry in the Americas, Europe, the Middle East, Africa, and the Asia Pacific. The company offers NexJ CRM for wealth management, private banking, commercial banking, and corporate banking. It also provides NexJ Nudge-AI, a suite of digital assistants that leverages artificial intelligence, machine learning, and natural language processing for advisors and relationship managers. NexJ Systems Inc. was incorporated in 2001 and is headquartered in Toronto, Canada. As of November 10, 2022, NexJ Systems Inc. operates as a subsidiary of N. Harris Computer Corporation.</t>
  </si>
  <si>
    <t>Financial Services: 11.0 (100.0%)</t>
  </si>
  <si>
    <t>Asia Pacific: 1.2 (11.2%);
EMEA: .9 (8.5%);
Americas: 8.8 (80.3%)</t>
  </si>
  <si>
    <t>Information Technology (Primary); Software (Primary); Software and Services (Primary); Systems Software (Primary); Application Hosting Services; Application Service Providers (ASPs); Application Software; Customer Relationship Management (CRM); Customer Relationship Management (CRM) Software; Enterprise Software; Information Technology (IT) Consulting; Internet Services and Infrastructure; IT Consulting and Other Services; IT Services</t>
  </si>
  <si>
    <t>N. Harris Computer Corporation, along with its subsidiaries, designs, develops, sells, and supports software solutions for the public sector, healthcare, utilities, and private sector verticals throughout North America, Europe, Asia, and Australia. It offers software solutions to governments to manage land information and property tax revenue; public safety software and jail management solutions; search solutions; public safety software to cater needs of various agencies, including dispatching, law records, jail management, and a range of supporting components; and solutions for the police service. The company also provides a software suite aimed at managing and maintaining property assets; software suites to automate ticket issuance and management for parking and police agencies; enterprise resource planning software primarily to the public sector; property appraisal and tax software; and software solutions addressing the financial, human resources, and operational excellence needs of government leaders. In addition, it offers education software and solutions that address the challenges faced by schools or districts; and crash and crime scene diagramming tools. Further, the company specializes in software design, implementation, integration, and support for the fields of management, accounting, and e-business development. The company was founded in 1976 and is headquartered in Ottawa, Canada with additional offices in North America. N. Harris Computer Corporation operates as a subsidiary of Constellation Software Inc.</t>
  </si>
  <si>
    <t>Babri Cotton Mills Limited manufactures and sells yarns in Pakistan. Its products include ring spun and open end yarns. The company was incorporated in 1970 and is based in Kohat, Pakistan.</t>
  </si>
  <si>
    <t>Consumer Discretionary (Primary); Consumer Durables and Apparel (Primary); Textile Mill Products (Primary); Textiles (Primary); Textiles, Apparel and Luxury Goods (Primary); Yarns (Primary)</t>
  </si>
  <si>
    <t>Janana De Malucho Textile Mills Limited manufactures and sells yarn in Pakistan. It produces combed and carded cotton yarn for air jet looms. The company was incorporated in 1960 and is based in Kohat, Pakistan.</t>
  </si>
  <si>
    <t>Modern Water plc owns, develops, and supplies technologies, products, and services to address the availability of fresh water, and for the treatment and disposal of wastewater in the Americas, Europe, the Middle East, and the Asia Pacific. The company operates in two segments, Membranes and Monitoring. It provides membrane brine concentration technologies to reduce wastewater treatment requirements and enhance clean water reuse in a range of industrial applications, as well as for flue gas desulphurisation; and monitoring technologies to monitor toxicity, metals, and environmental contaminants in water for various industries, such as drinking water, municipal waste water, contaminated land water, mining/metallurgy, pulp and paper, beverage and food, oil and gas, pharma, and power generation. The company also supplies a range of packaged reverse osmosis systems for seawater desalination applications, as well as brackish water desalination units under the AquaPak brand; and bespoke design and supply, and installation and operations support services. In addition, it designs, develops, and provides analytical instruments and technologies for monitoring toxicity, trace/heavy metals, and environmental contaminants in water, soil, and industry process streams. Further, the company offers saline wastewater treatment systems and electro-coagulation wastewater treatment systems. Modern Water plc was founded in 2006 and is headquartered in London, the United Kingdom. As of November 17, 2020, Modern Water plc operates as a subsidiary of DeepVerge plc.</t>
  </si>
  <si>
    <t>Electronic Equipment and Instruments (Primary); Electronic Equipment, Instruments and Components (Primary); Information Technology (Primary); Measuring, Analyzing, and Controlling Instruments (Primary); Technology Hardware and Equipment (Primary); Capital Goods; Industrial Machinery; Industrials; Machinery; Sewage Treatment Systems; Utilities; Utilities; Waste Water Treatment; Water Utilities; Water Utilities</t>
  </si>
  <si>
    <t>DeepVerge plc, an environmental and life science artificial intelligent company, develops and applies AI and IoT technology to analytical instruments for the analysis and identification of bacteria, virus, and toxins. The company offers Labskin, a commercially available lab-grown, full thickness human skin to support product research and development activities in the cosmetic, personal care, medical device, and pharmaceutical sectors; Rinocloud, a data infrastructure as a service that delivers secure intelligent store, share and search, encryption, and infrastructure technologies; and skin trust club, a skin health tracking using advanced sequencing, bioinformatics, and AI algorithms. It also provides regulated environmental toxicology services; human skin equivalent platform to validate and verify the safety and impact on client products for regulatory authority approval; AI and microbiome platform to facilitate clinical trials for skincare companies and remote test-kits for consumer skin; and monitoring and data analytics platform for real-time detection and identification of pathogens in water and wastewater treatment plants, drinking water, rivers, lakes, and reservoirs. In addition, the company offers a range of skin care products and cannabinoid oils. It operates in the United Kingdom, rest of Europe, the United States, and internationally. The company was formerly known as Integumen Plc and changed its name to DeepVerge plc in October 2020. The company was incorporated in 2016 and is headquartered in Malahide, Ireland.</t>
  </si>
  <si>
    <t>Co. Dublin (Primary);
Europe (Primary);
European Developed Markets (Primary);
Ireland (Primary);
England;
North Yorkshire;
United Kingdom</t>
  </si>
  <si>
    <t>IP Group Plc (LSE:IPO)
IP Group Plc is a private equity and venture capital firm specializing in seed, early stage, start-up, incubation, growth capital, and mature financing. The firm also provides seed capital financing to spin out companies from the universities. It seeks to invest in the life sciences, physical sciences, energy &amp; renewables, medical equipment and supplies, healthcare, technology, cleantech, intellectual property, pharmaceuticals &amp; biotechnology, information technology &amp; communications, and chemicals &amp; materials. It also provides support for its university partners' intellectual property commercialization activities, as well as in the identification of intellectual property. It typically invests between £0.5 million ($0.75 million) and £1 million ($1.50 million) per investment. The firm prefers to takes equity positions in its portfolio companies. IP Group Plc was founded in 2001 and is based in London, United Kingdom with additional offices in Wilmington, Delaware; Hong Kong S.A.R., Hong Kong and Melbourne, Australia.</t>
  </si>
  <si>
    <t>IP Group Plc (LSE:IPO) (England (Primary); Europe (Primary); European Developed Markets (Primary); Greater London (Primary); United Kingdom (Primary); Asia / Pacific; Asia / Pacific Developed Markets; Australia ; Delaware; Hong Kong ; Midatlantic; United States and Canada; United States of America; Victoria; Wilmington Area);
Turner Pope Investments (TPI) Ltd, Asset Management Arm (Europe (Primary); European Developed Markets (Primary); United Kingdom (Primary))</t>
  </si>
  <si>
    <t>IP Group Plc (LSE:IPO) (828.2)</t>
  </si>
  <si>
    <t>N FIELD Co.,Ltd. provides medical life support services in Japan. It offers home health care services specialized in psychiatric nursing; and housing support servicing. N FIELD Co.,Ltd. was founded in 2003 and is headquartered in Osaka, Japan.</t>
  </si>
  <si>
    <t>Health Care (Primary); Health Care Equipment and Services (Primary); Health Care Providers and Services (Primary); Health Care Services (Primary); Healthcare Provider Support Persons (Primary); Home Healthcare Services (Primary)</t>
  </si>
  <si>
    <t>Unison Capital, Inc. is a private equity firm specializing in buyout investments, spin-offs of business units by large corporations, and ownership succession transactions. It prefers to make investments in middle-market companies and subsidiaries of large corporations. The firm focuses in the field of consumer, healthcare, and B2B services. It invests in companies located in Asia with a focus on Japan and Korea. The firm makes investment through its own funds. It seeks to gain majority and controlling interests in its portfolio companies. Unison Capital, Inc. was found in 1998 and is based in Tokyo, Japan with additional offices in Seoul, South Korea and San Francisco, California.</t>
  </si>
  <si>
    <t>Asia / Pacific (Primary);
Asia / Pacific Developed Markets (Primary);
Japan  (Primary);
California;
Korea, South ;
San Francisco Area;
Tokyo;
United States and Canada;
United States of America;
West Coast</t>
  </si>
  <si>
    <t>McCarthy &amp; Stone Limited designs, develops, manages, sells, and owns retirement communities in the United Kingdom. It offers retirement properties, retirement apartments, retirement bungalows, and retirement properties with management services, domestic assistance, personal care, and additional support. McCarthy &amp; Stone Limited was formerly known as McCarthy &amp; Stone plc and changed its name to McCarthy &amp; Stone Limited in February 2021. The company was founded in 1977 and is headquartered in Bournemouth, United Kingdom.</t>
  </si>
  <si>
    <t>Consumer Discretionary (Primary); Consumer Durables and Apparel (Primary); Homebuilding (Primary); Household Durables (Primary); Assisted Living Facilities and Services; Health Care; Health Care Equipment and Services; Health Care Facilities; Health Care Providers and Services</t>
  </si>
  <si>
    <t>Dorset (Primary); England (Primary); Europe (Primary); European Developed Markets (Primary); United Kingdom (Primary)</t>
  </si>
  <si>
    <t>Lone Star Global Acquisitions, Ltd. is a principal investment firm. The firm is an investment adviser registered with the U.S. Securities and Exchange Commission. LSGA and its global subsidiaries advise the Funds from offices in North America, Latin America, Western Europe and Asia. Lone Star Global Acquisitions, Ltd. was founded in 1998 and is headquartered in Dallas, Texas.</t>
  </si>
  <si>
    <t>Anchorage Capital Group, L.L.C. is an employee owned hedge fund sponsor. The firm primarily provides its services to pooled investment vehicles. It also caters to single fund investors. The firm invests in the public equity and fixed income markets across North America and Europe. It uses long and short strategy to make its investments. The firm employs fundamental analysis to make its investments. It uses a combination of internal and external research to make its investments. Anchorage Capital Group, L.L.C. was founded in 2003 and is based in New York, New with additional offices in London, United Kingdom and Sydney, Australia.</t>
  </si>
  <si>
    <t>New York (Primary);
New York City Area (Primary);
Northeast (Primary);
United States and Canada (Primary);
United States of America (Primary);
Asia / Pacific;
Asia / Pacific Developed Markets;
Australia ;
Europe;
European Developed Markets;
New South Wales;
United Kingdom</t>
  </si>
  <si>
    <t>Pfenex Inc., a clinical-stage development and licensing biotechnology company, focuses on developing protein therapies for unmet patient needs. Its lead product candidate include PF708, a therapeutic equivalent drug candidate to Forteo (teriparatide) for the treatment of osteoporosis. The company also develops PF743, a recombinant crisantaspase; PF745, a recombinant crisantaspase with half-life extension technology; and PF810, a peptide based next generation therapeutic which is in preclinical development, as well as offers sparX-1 (PF753) and sparX-2 (PF754). In addition, it has license and supply agreements for CRM197, a non-toxic mutant of diphtheria toxin. Pfenex Inc. is headquartered in San Diego, California. As of September 29, 2020, Pfenex Inc. operates as a subsidiary of Ligand Pharmaceuticals Incorporated.</t>
  </si>
  <si>
    <t>Ligand Pharmaceuticals Incorporated, a biopharmaceutical company, focuses on developing or acquiring technologies that help pharmaceutical companies to discover and develop medicines worldwide. Its commercial programs include Kyprolis and Evomela, which are used to treat multiple myeloma; Veklury for the treatment of moderate or severe COVID-19; Teriparatide injection product for osteoporosis; Vaxneuvance for the prevention of invasive disease caused by Streptococcus pneumoniae; and Pneumosil, a pneumococcal conjugate vaccine to help fight against pneumococcal pneumonia among children. The company also offers Rylaze, a recombinant erwinia asparaginase for the treatment of acute lymphoblastic leukemia or lymphoblastic lymphoma in adult and pediatric patients; and Nexterone, a captisol-enabled formulation of amiodarone; and Zulresso, a captisol-enabled formulation of brexanolone for the treatment of postpartum depression. In addition, it provides Noxafil-IV, a captisol-enabled formulation of posaconazole for IV use; Duavee for the treatment of postmenopausal osteoporosis; Aziyo portfolio of commercial pericardial repair and CanGaroo envelope extracellular matrix products; Exemptia for autoimmune diseases; Vivitra for breast cancer; Bryxta and Zybev for various indications; and Minnebro for the treatment of hypertension. The company’s partners and licenses programs, which are in clinical development used for the treatment of cancer, seizure, diabetes, cardiovascular disease, muscle wasting, liver and kidney disease, and other diseases. Further, it sells Captisol materials. The company was incorporated in 1987 and is based in San Diego, California.</t>
  </si>
  <si>
    <t>California (Primary);
San Diego Area (Primary);
United States and Canada (Primary);
United States of America (Primary);
West Coast (Primary);
Delaware;
Midatlantic</t>
  </si>
  <si>
    <t>Tsukui Holdings Corporation, together with its subsidiaries, provides various home and nursing care services in Japan. The company offers day care services; home visit bathing and care services; day services; pay nursing homes; and other services, as well as operates sheltered nursing homes. It also provides living quarters that offers daily-life support and nursing care services for elderly. In addition, the company provides worker dispatching and employment placement services primarily for the medical and nursing care sectors; involved in the leasing of vehicles and various types of assistive devices; develops IoT, AI, robots, etc. for the nursing, welfare, and medical fields; and sells merchandise comprising nursing care related equipment and supplies, such as diapers and wheelchairs. Tsukui Holdings Corporation was formerly known as Tsukui Corporation and changed its name to Tsukui Holdings Corporation in September 2020. Tsukui Holdings Corporation was founded in 1969 and is headquartered in Yokohama, Japan. As of March 24, 2021, Tsukui Holdings Corporation operates as a subsidiary of MBKP Life LLC.</t>
  </si>
  <si>
    <t>Assisted Living Facilities and Services (Primary); Health Care (Primary); Health Care Equipment and Services (Primary); Health Care Facilities (Primary); Health Care Providers and Services (Primary); Nursing Homes (Primary); Retirement Communities (Primary); Health Care Distributors; Health Care Services; Health Care Technology; Health Care Technology; Healthcare Equipment Distribution</t>
  </si>
  <si>
    <t>Asia / Pacific (Primary); Asia / Pacific Developed Markets (Primary); Japan  (Primary); Kanagawa (Primary)</t>
  </si>
  <si>
    <t>MBKP Life LLC was founded in 2020 and is based in Tokyo, Japan.</t>
  </si>
  <si>
    <t>BNPP Securities Services (Luxembourg branch)
BNPP Securities Services (Luxembourg branch) operates as a subsidiary of BNP Paribas Securities Services S.C.A.
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Kuwait Investment Authority
New: Kuwait Investment Authority is a sovereign wealth fund of the Government of Kuwait. It primarily invests in real estate, private equity, public equity, fixed income, and alternative investment markets across the globe. It typically invests in private equity funds organized geographically across North America, Europe and Emerging Markets. It does not invest directly in any North America fund if the size of the fund is below $1.5 billion, in Emerging Markets fund if the size of the fund is below $1.0 billion, and in any European fund if the size of the fund is below € 2.0 billion ($2.35 billion). The firm’s alternative investments comprise of private equity markets, Hedge Funds, funds of funds, and real estate markets. It makes its investments in companies operating across diversified sectors. The firm does not seek to purchase majority or controlling interests in the companies in which it invests, other than shares in real estate investment entities and in investment holding companies. For treasury markets it invests in approved investment instruments such as fixed deposits, investment grade bonds and sukuks. The firm invests in hedge funds globally. Kuwait Investment Authority was founded in 1953 and is based in Kuwait City, Kuwait. The firm has additional offices in London, United Kingdom and Beijing, China.
Sumitomo Mitsui Trust International Limited
Sumitomo Mitsui Trust International Limited is engaged in offering asset management, real estate management, financial services, investment products, and consultancy services. The company was formerly known as Chuo Mitsui Trust International Limited and changed its name to Sumitomo Mitsui Trust International Limited in April 2012. Sumitomo Mitsui Trust International Limited was founded in 1974 and is based in London, United Kingdom. Sumitomo Mitsui Trust International Limited operates as a subsidiary of  Sumitomo Mitsui Trust Asset Management Co., Ltd
The Bank of Yokohama, Ltd.
The Bank of Yokohama, Ltd. provides various banking products and services to individuals, sole proprietors, and corporate customers in Japan and internationally. The company offers savings accounts and deposits, time deposits, reserve time deposits, and foreign currency deposits; housing, reform, car, education, multipurpose, free, apartment, and card loans; debit cards; and personal annuity, whole life, medical, student, and security insurance. It also provides trust related, inheritance procedure, and pension services; mutual funds, government bonds for individuals, special retirement plan, asset management package, and financial instruments brokerage services; safe deposit boxes, foreign currency exchange services, foreign remittances, automatic reception services, automatic payment services, and flat-rate automatic remittance services; and online and mobile banking services. The company operates through a network of 202 branches, 5 sub-branches, and 425 ATM locations, as well as 2 overseas branches and 3 representative offices. The company was founded in 1920 and is based in Yokohama, Japan. The Bank of Yokohama, Ltd. operates as a subsidiary of Concordia Financial Group, Ltd.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t>
  </si>
  <si>
    <t>BNPP Securities Services (Luxembourg branch) (Europe (Primary); European Developed Markets (Primary); Luxembourg (Primary));
Custody Bank of Japan, Ltd. (Asia / Pacific (Primary); Asia / Pacific Developed Markets (Primary); Japan  (Primary));
Kuwait Investment Authority (Africa / Middle East (Primary); Kuwait  (Primary); Middle East (Primary); Asia / Pacific; Asia / Pacific Emerging Markets; China ; Europe; European Developed Markets; Far East; United Kingdom);
Sumitomo Mitsui Trust International Limited (England (Primary); Europe (Primary); European Developed Markets (Primary); Greater London (Primary); United Kingdom (Primary));
The Bank of Yokohama, Ltd. (Asia / Pacific (Primary); Asia / Pacific Developed Markets (Primary); Japan  (Primary); Kanagawa (Primary));
The Master Trust Bank of Japan, Ltd. (Asia / Pacific (Primary); Asia / Pacific Developed Markets (Primary); Japan  (Primary))</t>
  </si>
  <si>
    <t>Easy One Financial Group Limited, an investment holding company, primarily provides financial services in Hong Kong. The company offers money lending services, including mortgage and personal loans; and securities investment and brokerage services. It also develops residential and commercial properties in China; and offers administrative services. The company was formerly known as PNG Resources Holdings Limited and changed its name to Easy One Financial Group Limited in November 2015. Easy One Financial Group Limited is headquartered in Kowloon Bay, Hong Kong. As of October 16, 2020, Easy One Financial Group Limited operates as a subsidiary of Caister Limited.</t>
  </si>
  <si>
    <t>Real Estate (Primary); Real Estate (Primary); Real Estate Development (Primary); Real Estate Management and Development (Primary); Asset Management and Custody Banks; Banks; Capital Markets; Commercial and Professional Services; Commercial Services and Supplies; Consumer Finance; Consumer Finance; Diversified Financials; Financials; General Management Services; Industrials; Investment Banking and Brokerage; Mortgage Bankers and Loan Correspondents; Office Services and Supplies; Personal Credit Agencies; Securities and Commodities Markets Services; Security Brokers and Dealers; Thrifts and Mortgage Finance; Thrifts and Mortgage Finance</t>
  </si>
  <si>
    <t>Caister Limited is based in BVI.</t>
  </si>
  <si>
    <t>Hearty Limited
Hearty Limited is based in Hong Kong. Hearty Limited operates as a subsidiary of Wai Yuen Tong Medicine Holdings Limited.
Kingston Securities Limited
Kingston Securities Limited provides security brokerage services. The company is based in Central, Hong Kong. Kingston Securities Limited operates as a subsidiary of Kingston Capital Asia Limited.
Suntech Investments Limited
Suntech Investments Limited is an investment holding company. The company is based in Road Town, BVI. Suntech Investments Limited operates as a subsidiary of Wai Yuen Tong Medicine Holdings Limited.</t>
  </si>
  <si>
    <t>Hearty Limited (Asia / Pacific (Primary); Asia / Pacific Developed Markets (Primary); Hong Kong  (Primary));
Kingston Securities Limited (Asia / Pacific (Primary); Asia / Pacific Developed Markets (Primary); Hong Kong  (Primary));
Suntech Investments Limited (British Virgin Islands (Primary); Caribbean (Primary); Latin America and Caribbean (Primary); Tortola (Primary))</t>
  </si>
  <si>
    <t xml:space="preserve">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t>
  </si>
  <si>
    <t>Oil &amp; Gas - Integrated: 407.9 (100.0%)</t>
  </si>
  <si>
    <t>Energy (Primary); Energy (Primary); Natural Gas Pipelines (Primary); Oil and Gas Pipelines (Primary); Oil and Gas Storage and Transportation (Primary); Oil, Gas and Consumable Fuels (Primary); Petroleum Pipelines (Primary); Commercial and Professional Services; Commercial Services and Supplies; Environmental and Facilities Services; Industrials; Sanitary Services; Utilities; Utilities; Water Supply; Water Utilities; Water Utilities</t>
  </si>
  <si>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</si>
  <si>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Houston Area (Primary);
Southwest (Primary);
Texas (Primary);
United States and Canada (Primary);
United States of America (Primary);
Kansas City Area;
Midwest;
Missouri</t>
  </si>
  <si>
    <t>Chord Energy Corporation (NasdaqGS:CHRD)
Chord Energy Corporation operates as an independent exploration and production company. It acquires, exploits, develops, and explores for crude oil, natural gas, and natural gas liquids in the Williston Basin. The company was founded in 2007 and is headquartered in Houston, Texas.
OMS Holdings LLC
OMS Holdings LLC, doing business as Oasis Midstream Holding Company LLC, through its subsidiary, owns, operates, acquires, and develops midstream infrastructure and energy services assets in North America. The company was incorporated in 2014 and is based in Dallas, Texas. OMS Holdings LLC operates as a subsidiary of Chord Energy Corporation. On September 30, 2020, OMS Holdings LLC filed a voluntary petition for reorganization under Chapter 11 in the U.S. Bankruptcy Court for the Southern District of Texas.</t>
  </si>
  <si>
    <t>Chord Energy Corporation (NasdaqGS:CHRD) (Houston Area (Primary); Southwest (Primary); Texas (Primary); United States and Canada (Primary); United States of America (Primary));
OMS Holdings LLC (Dallas Area (Primary); Southwest (Primary); Texas (Primary); United States and Canada (Primary); United States of America (Primary))</t>
  </si>
  <si>
    <t>Chord Energy Corporation (NasdaqGS:CHRD) (6,096.1)</t>
  </si>
  <si>
    <t>Ely Gold Royalties Inc. engages in the acquisition, exploration, development, evaluation of natural resource projects in North America. It primarily explores for gold and precious metal deposits. The company has a portfolio of 12 key assets, 27 development assets, 43 exploration assets consisting of 38 deeded royalties, and 14 leased properties. It owns interests in approximately 70 properties. The company was formerly known as Ely Gold &amp; Minerals Inc. and changed its name to Ely Gold Royalties Inc. in November 2017. Ely Gold Royalties Inc. was incorporated in 1996 and is headquartered in Vancouver, Canada. As of August 23, 2021, Ely Gold Royalties Inc. operates as a subsidiary of Gold Royalty Corp.</t>
  </si>
  <si>
    <t>Gold (Primary); Gold Ores (Primary); Materials (Primary); Materials (Primary); Metals and Mining (Primary); Precious Metal Ores; Precious Metals and Minerals</t>
  </si>
  <si>
    <t>2176423 Ontario Ltd. operates as a holding company. The company, through its subsidiary, focus on acquisition, exploration, and development of mineral properties in the Abitibi Green Stone Belt. 2176423 Ontario Ltd. is based in Toronto, Canada.</t>
  </si>
  <si>
    <t>LeoVegas AB (publ) operates as a mobile gaming company in Malta, Sweden, and internationally. It offers casino games under the LeoVegas, GoGoCasiono, LiveCasiono, Bet UK, Pink Casino, 21.co.uk, and Slot Boss brands. The company also operates Pixel.bet, an e-sports betting operator; Expekt, which offers sports betting; and CasinoGrounds, a platform for casino streaming. LeoVegas AB (publ) was incorporated in 2010 and is headquartered in Stockholm, Sweden. As of August 31, 2022, LeoVegas AB (publ) operates as a subsidiary of MGM Casino Next Lion, LLC.</t>
  </si>
  <si>
    <t>Online Gaming: 385.8 (100.0%)</t>
  </si>
  <si>
    <t>Casinos (Primary); Casinos and Gaming (Primary); Consumer Discretionary (Primary); Consumer Services (Primary); Gaming Operations (Primary); Hotels, Restaurants and Leisure (Primary); Lottery, Bingo, Bookie And Other Gaming Operations (Primary); Online Casinos (Primary); Online Gaming Operations (Primary); Slot Machine Operators (Primary)</t>
  </si>
  <si>
    <t>MGM Casino Next Lion, LLC was incorporated in 2022 and is based in Carson City, Nevada. MGM Casino Next Lion, LLC operates as a subsidiary of MGM Resorts International.</t>
  </si>
  <si>
    <t>Gilston Invest AB
Gilston Invest Ab was incorporated in 2017 and is headquartered in Stockholm, Sweden.
LOYS AG
LOYS AG is an employee owned investment manager. The firm provides its services to institutions including banks, insurance carriers, top funds, pension funds, family offices, and industrial enterprises. It manages equity and balanced mutual funds for its clients. The firm also manages hedge funds for its clients. It invests in the public equity markets across the globe. The firm employs fundamental analysis to make its investments. It conducts in-house research to make its investments. The firm was formerly known as LOYS GmbH. LOYS AG was founded in 1995 and is based in Oldenburg, Germany.</t>
  </si>
  <si>
    <t>Gilston Invest AB (Europe (Primary); European Developed Markets (Primary); Stockholm County (Primary); Sweden (Primary));
LOYS AG (Europe (Primary); European Developed Markets (Primary); Germany (Primary); Lower Saxony (Primary))</t>
  </si>
  <si>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 As of July 7, 2022, Ideagen plc was taken private.</t>
  </si>
  <si>
    <t>Information Technology (Primary); Software (Primary); Software and Services (Primary); Systems Software (Primary); Application Hosting Services; Application Service Providers (ASPs); Application Software; Enterprise Software; Information Management Software</t>
  </si>
  <si>
    <t>England (Primary); Europe (Primary); European Developed Markets (Primary); Nottinghamshire (Primary); United Kingdom (Primary)</t>
  </si>
  <si>
    <t>Hg Pooled Management Ltd is a principal investment firm specializing in information technology, healthcare, media, hotels, restaurants, leisure, consumer durables and apparel, and industrials sectors. The firm prefers to invest in Europe. It seeks to invest between £100 million ($202.89 million) and £500 million ($1014.45 million) in its portfolio companies. It is based in London, United Kingdom. Hg Pooled Management Ltd is a subsidiary of Hg Investment Managers Limited.</t>
  </si>
  <si>
    <t>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As of January 12, 2022, Fiore Gold Ltd. operates as a subsidiary of Calibre Mining Corp.</t>
  </si>
  <si>
    <t>Calibre Mining Corp., together with its subsidiaries, engages in the acquisition, exploration, and development of gold properties. It primarily explores for gold, silver, and copper deposits. The company holds 100% interests in the El Limon and La Libertad gold mines, the Pavon gold project, and other mineral concessions in Nicaragua, Central America; and the Borosi Gold-Silver-Copper project located in the North Atlantic Autonomous Region of Nicaragua, Central America. It also holds 100% interests in the Pan Mine gold project, the Gold Rock project, and the Illipah Gold project in Nevada, the United States, as well as the Golden Eagle project in Washington State, the United States. The company was formerly known as TLC Ventures Corp. and changed its name to Calibre Mining Corp. in June 2007. Calibre Mining Corp. was founded in 1969 and is headquartered in Vancouver, Canada.</t>
  </si>
  <si>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 As of August 25, 2022, Tufin Software Technologies Ltd. was taken private.</t>
  </si>
  <si>
    <t>Security Software &amp; Services: 119.4 (100.0%)</t>
  </si>
  <si>
    <t>Firewall Software (Primary); Information Technology (Primary); Security Software (Primary); Software (Primary); Software and Services (Primary); Systems Software (Primary); Information Technology (IT) Consulting; IT Consulting and Other Services; IT Services</t>
  </si>
  <si>
    <t>Africa / Middle East (Primary); Israel  (Primary); Middle East (Primary); England; Europe; European Developed Markets; Greater London; New Jersey; Northeast; United Kingdom; United States and Canada; United States of America; West Jersey Area</t>
  </si>
  <si>
    <t>Turn/River Management, L.P. is a private equity and venture capital firm specializing in bootstrap, growth capital, founder liquidity, buyouts, spin-outs, recapitalizations, and liquidity investments in small-scale companies. The firm primarily invests in the technology, web, and SaaS sectors. The firm prefers majority stakes. Turn/River Management, L.P. was founded in 2012 and is based in San Francisco, California.</t>
  </si>
  <si>
    <t>Deutsche EuroShop AG is a German-based international real estate investment company headquartered in Hamburg. It is the largest German investor in shopping centers, and the country's only publicly traded company to do so exclusively. At the end of 2010 the firm held investments in 18 properties, of which 14 were in Germany, two in Poland and one each in Austria and Hungary.</t>
  </si>
  <si>
    <t>Shopping Centers: 236.4 (100.0%)</t>
  </si>
  <si>
    <t>Germany: 178.5 (75.1%);
Abroad: 44.4 (18.7%);
Reconciliation: 14.7 (6.2%)</t>
  </si>
  <si>
    <t>Real Estate (Primary); Real Estate (Primary); Real Estate Management and Development (Primary); Real Estate Operating Companies (Primary)</t>
  </si>
  <si>
    <t>Cura VermÖGensverwaltung G.M.B.H.
Cura VermÖGensverwaltung G.M.B.H. provides support services to financial services and insurance industry. It was incorporated in 1974 and is headquartered in Hamburg, Germany.
Oaktree Capital Management, L.P.
Oaktree Capital Management, L.P. is a privately owned hedge fund sponsor. It provides its services to Managed Accounts and Managed Funds, U.S. mutual funds and non-U.S. registered funds, pension and profit sharing plans, trusts, estates, governmental plans, endowments, foundations, charitable organizations, corporations, insurance companies, limited partnerships, commingled investment trusts, sovereign wealth funds and other entities. The firm manages separate client-focused equity, fixed income, and balanced portfolios. It launches and manages equity, fixed income, and balanced mutual funds and hedge funds. The firm invests in the public equity, private equity, infrastructure, real estate, fixed income markets, and alternative asset markets across the globe. For its equity investments, the firm invests in emerging and developed markets in Asia and the Pacific region and emerging markets in other parts of the world. It primarily invests in value stocks of companies. The firm employs fundamental analysis along with bottom-up stock picking approach to create its portfolios. The firm does not invest in private equity auctions. It does not invest in turnarounds and start-ups. It invests in the value stocks of companies and distress-for-control activities. For its fixed income investments, it invests in distressed debt, high yield bonds, senior loan, private/alternative credit, convertible securities, multi-strategy credit, corporate debt and emerging markets debt strategy groups. Within private equity, the firm invests at any level of capital structure and also focuses on growth capital, buyout, industry consolidation, recapitalization of middle market companies. It invests in crude petroleum and natural gas, coal and consumable fuels, environmental and facilities services, cargo or container ships, consumer durables and apparel, movies and entertainment, retailing, beverages, food products, specialized finance, real estate, and electric utilities. The firm seeks to invest between $20 million and $100 million in companies with minimum sales of $50 million and enterprise value between $50 million and $500 million. The firm seeks to make control investments. For Infrastructure, it does not do not invest in low-growth, annuity-like assets. The firm invests primarily in North America. It pursues a controlling or influential minority stake in strategic infrastructure assets. For real estate, the firm focuses on real estate opportunities and real estate debt that includes commercial real estate, corporate real estate, structured finance, commercial non-performing loans, and residential real estate and non-U.S. real estate. Investments may include direct property investments; investments in real estate-related corporations; commercial mortgage-backed securities and related securities; residential land, assets and loan pools; small-balance commercial loan pools; and non-U.S. investments, mezzanine loans, and corporate debt. The firm focuses on U.S. and non-U.S. control investments achieved through purchases of both distressed debt and private equity. The firm employs a combination of in-house and external research to make its investments. Oaktree Capital Management, L.P. was founded in April 1995 and is based in Los Angeles, California with additional offices in Asia, Europe and Australia. Oaktree Capital Management, L.P. operates as a subsidiary of Oaktree Capital Group Holdings, L.P.</t>
  </si>
  <si>
    <r>
      <rPr>
        <sz val="8"/>
        <rFont val="Arial"/>
        <family val="2"/>
      </rPr>
      <t xml:space="preserve">Cura VermÖGensverwaltung G.M.B.H. (Europe (Primary); European Developed Markets (Primary); Germany (Primary); Hamburg (Primary));
Oaktree Capital Management, L.P. (California (Primary); Los Angeles Area (Primary); </t>
    </r>
    <r>
      <rPr>
        <sz val="8"/>
        <color indexed="17"/>
        <rFont val="Arial"/>
        <family val="2"/>
      </rPr>
      <t>New York (Primary)</t>
    </r>
    <r>
      <rPr>
        <sz val="8"/>
        <rFont val="Arial"/>
        <family val="2"/>
      </rPr>
      <t xml:space="preserve">; </t>
    </r>
    <r>
      <rPr>
        <sz val="8"/>
        <color indexed="17"/>
        <rFont val="Arial"/>
        <family val="2"/>
      </rPr>
      <t>New York City Area (Primary)</t>
    </r>
    <r>
      <rPr>
        <sz val="8"/>
        <rFont val="Arial"/>
        <family val="2"/>
      </rPr>
      <t xml:space="preserve">;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West Coast (Primary); Africa / Middle East; Asia / Pacific; Asia / Pacific Developed Markets; Asia / Pacific Emerging Markets; Australia ; China ; Connecticut; Delaware; England; Europe; European Developed Markets; Far East; Finland; France; Germany; Greater London; Haryana; Hong Kong ; Houston Area; Ile-de-France; India ; Indian Sub-Continent; Ireland; Italy; Japan ; Korea, South ; Lower Saxony; Luxembourg; Midatlantic; Middle East; Milan; Netherlands; New South Wales; New York; New York City Area; Noord-Holland; Northeast; Santa Barbara Area; Shanghai Province; Singapore ; Southwest; Stamford Area; Texas; United Arab Emirates ; United Kingdom; Wilmington Area)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</si>
  <si>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PGGM Coöperatie U.A.
PGGM Coöperatie U.A. provides and manages pension management, integral asset management, and executive advisory services to pension funds, affiliated employers, and their employees. It serves the health and welfare sector. The company was founded in 2007 and is based in Zeist, the Netherlands.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</si>
  <si>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PGGM Coöperatie U.A. (Europe (Primary); European Developed Markets (Primary); Netherlands (Primary); Utrecht (Primary));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t>
  </si>
  <si>
    <t>BlackRock, Inc. (NYSE:BLK) (108,316.5); State Street Corporation (NYSE:STT) (26,977.4)</t>
  </si>
  <si>
    <t>Mid-Con Energy Partners, LP acquires, owns, develops, and produces oil and natural gas properties in North America. The company’s properties are primarily located in the Mid-Continent, Big Horn, and Powder River Basin regions of the United States in Oklahoma and Wyoming areas. As of December 31, 2019, its total estimated proved reserves were 25.6 million barrel of oil equivalent (MMBoe). Mid-Con Energy GP, LLC serves as the general partner of Mid-Con Energy Partners, LP. The company was founded in 2011 and is headquartered in Tulsa, Oklahoma.</t>
  </si>
  <si>
    <t>Midwest (Primary); Oklahoma (Primary); Tulsa Area (Primary); United States and Canada (Primary); United States of America (Primary)</t>
  </si>
  <si>
    <t>As of December 7, 2021, Contango Oil &amp; Gas Company was acquired by Independence Energy, L.L.C., in a reverse merger transaction. 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2020, it had proved reserves of approximately 34.2 million barrels of oil or other liquid hydrocarbons equivalent, consisting of 13.0 million barrels of oil, 84.5 billion cubic feet of natural gas, and 7.2 million barrels of natural gas liquids. The company was founded in 1986 and is headquartered in Houston, Texas.</t>
  </si>
  <si>
    <t>Goff Capital, Inc. is a real estate investment firm. Goff Capital, Inc. was founded in 1996 and is based in Fort Worth, Texas.</t>
  </si>
  <si>
    <t>MindBeacon Holdings Inc. designs and develops a platform for mental healthcare that includes self-guided psychoeducational, wellness content, therapist-assisted asynchronous therapies, and real-time synchronous therapies. The company was founded in 2015 and is headquartered in Toronto, Canada. As of January 14, 2022, MindBeacon Holdings Inc. operates as a subsidiary of CloudMD Software &amp; Services Inc.</t>
  </si>
  <si>
    <t>CloudMD Software &amp; Services Inc. operates as a healthcare technology company in North America. The company operates through three segments: Clinic Services &amp; Pharmacies, Digital Health Services, and Enterprise Health Solutions. It offers enterprise health solutions, including mental health support, healthcare navigation, rehabilitation and assessments, education, and absence management and occupational health. The company also provides billing and electronic medical records solutions; MyHealthAccess, a patient portal that enables online appointment booking and virtual care visits; and Health and Wellness, a real time intervention and prevention platform, which enables an automated real time inquiry of disparate data sources in various domains, identify indicators, and compute risk scores. In addition, it offers iMD platform for peer-reviewed educational resources; telemedicine services; and VisionPros, an online vision care platform that provides contact lenses to customers. Further, the company operates a network of hybrid medical and rehabilitation clinics; and medical clinics for family practice and patient care on-site, as well as retails prescription drugs, over-the-counter drugs, and other front store items through two pharmacies. Additionally, it provides patient support programs that offers navigation and support for holistic disease management and clinical treatment outcomes; and pharmaceutical logistic services, including drug distribution and patient navigation assistance, as well as real-time universal disease management software. The company was formerly known as Premier Health Group Inc. and changed its name to CloudMD Software &amp; Services Inc. in February 2020. The company was incorporated in 2013 and is headquartered in Vancouver, Canada.</t>
  </si>
  <si>
    <t>Green Shield Canada
Green Shield Canada operates as a managed care company. It is based in Windsor, Canada.</t>
  </si>
  <si>
    <t>Elkland Capital Inc. (Canada (Primary); United States and Canada (Primary));
Elkland Capital L.P. (Canada (Primary); United States and Canada (Primary));
Green Shield Canada (Canada (Primary); Ontario (Primary); United States and Canada (Primary))</t>
  </si>
  <si>
    <t>Credito Valtellinese S.p.A., together with its subsidiaries, provides various banking products and services to families, trades, professionals, and small and medium-sized companies in Italy. The company operates through Commercial; Finance, Treasury and ALM; and Equity Investments and Other segments. It offers lending products and services; and investment and transfer services. The company is also involved in the distribution of bancassurance and factoring products; and management and development of information and communication technology, as well as provides insurance products and services. It operated through a network of 355 branches; and 488 ATMs. Credito Valtellinese S.p.A. was founded in 1908 and is headquartered in Sondrio, Italy. Credito Valtellinese S.p.A. is a subsidiary of Crédit Agricole Italia S.p.A.</t>
  </si>
  <si>
    <t>Banks (Primary); Banks (Primary); Diversified Banks (Primary); Diversified Commercial Banks (Primary); Financials (Primary); Asset Management and Custody Banks; Capital Markets; Diversified Financial Services; Diversified Financials; Insurance; Insurance; Insurance Brokers; Specialized Finance</t>
  </si>
  <si>
    <t>Europe (Primary); European Developed Markets (Primary); Italy (Primary); Lombardy (Primary); Sondrio (Primary)</t>
  </si>
  <si>
    <t>Crédit Agricole Italia S.p.A. provides various banking products and services to private clients, small businesses and professionals, and corporate customers in Italy. The company offers agricultural credit, teen, and current accounts; and flexible personal, car, short-term, medium-long, subsidized, and other loans, as well as loans for public bodies. It also provides contact, express, and credit cards; mortgage products; deposit accounts and passbooks, mutual funds and SICAVs, bonds, individual savings plans, unit linked policies, and retirement provision products; car and motorcycle, self and family, funding, mobile, payment, and home protection insurance; and asset management, and succession products and services. In addition, the company offers POS, trust, long term rental, leasing, and e-commerce solutions; risk coverage, trade finance, cash management, international banking, and mutual investment fund products; and online banking, factoring, electronic invoicing, and liquidity financing services. Further, it provides structured and industrial development financing, merger and acquisition capital market advisory, capital strengthening, business networks, and risk management services; agribusiness products and services; and private banking, investment, consulting, financial advisory, and financing services, as well as ATM and home banking services. As of December 31, 2021, it operated through 712 branches. The company was formerly known as Crédit Agricole Cariparma S.p.A and changed its name to Crédit Agricole Italia S.p.A. in February 2019. The company was founded in 1860 and is based in Parma, Italy. Crédit Agricole Italia S.p.A. is a subsidiary of Crédit Agricole S.A.</t>
  </si>
  <si>
    <t>Emilia-Romagna (Primary);
Europe (Primary);
European Developed Markets (Primary);
Italy (Primary);
Parma (Primary)</t>
  </si>
  <si>
    <t>Algebris (UK) Limited
Algebris (UK) Limited is a privately owned investment manager. It provides its services to institutional and private investors, encompassing insurance companies, pension funds, sovereign wealth funds, corporations, private banks and family offices. The firm manages equity, fixed income, and balanced mutual funds. It invests in public equity and fixed income markets. The firm also employs private strategies to make investments. Algebris (UK) Limited was founded in 2006 and is based in London, United Kingdom. Algebris (UK) Limited operates as a subsidiary of Algebris Investments (Luxembourg) Sarl.
ALTA Skladi, druzba za upravljanje, d.d.
ALTA Skladi, druzba za upravljanje, d.d. is a privately owned investment manager. The firm also provides private wealth management and financial planning services to its clients. It manages separate client-focused equity, fixed income, and balanced portfolios. The firm launches and manages equity, fixed income, and balanced mutual funds for its clients. It invests in public equity and fixed income markets. The firm also invests in alternative investments markets. It employs fundamental analysis with top-down and bottom-up stock selection approach to create its portfolio. ALTA Skladi, druzba za upravljanje, d.d. is based in Ljubljana, Slovenia.ALTA Skladi, druzba za upravljanje, d.d. operates as a subsidiary of Alta Skupina, Upravljanje druzb, d.d. As of April 24, 2019, ALTA Skladi, druzba za upravljanje, d.d. operates as a subsidiary of Triglav Skladi d. o. o..
Crédit Agricole Assurances S.A.
Crédit Agricole Assurances S.A. provides insurance and reinsurance solutions for retail customers, professional and corporate clients, and farmers. It operates through five segments: Life France, Non-life France, Creditor Insurance, International, and Other. The Life France segment offers life, savings, retirement, and provident insurance operations in France. The Non-life France segment provides motor, household, agricultural, and life accident insurance products, as well as health insurance solutions in France. The Creditor Insurance segment is involved in the creditor insurance activities in France and internationally. The International segment covers life and non-life insurance activities outside France. The Other segment provides reinsurance solutions. The company was founded in 1948 and is headquartered in Paris, France. Crédit Agricole Assurances S.A. is a subsidiary of Credit Agricole S.A.
DGFD S.A.
DGFD S.A. operates a holding company. The company was incorporated in 2014 and is based in Luxembourg.
Kairòs Investment Management SpA
Kairòs Investment Management SpA operates as an asset management arm of Julius Baer Group Ltd. Through its subsidiaries, the firm provides portfolio management, wealth management, alternative asset management, research service, and fund management products and services including mutual funds/SICAVs, fund of funds, and alternative strategy funds for its clients. Kairòs Investment Management SpA was founded in 1999 and is based in Milan, Italy.
Petrus Advisers LLP
Petrus Advisers LLP is a hedge fund sponsor. The firm invests in the public equity markets. It invests in the long only equities employing fundamental analysis to make its investments. Petrus Advisers LLP was founded in 2009 and is based in London, United Kingdom.
TIG Advisors, LLC
TIG Advisors, LLC is a privately owned hedge fund sponsor. The firm primarily provides its services to institutional investors and other sophisticated investors. It manages separate client-focused portfolios. The firm launches and manages hedge fund for its clients. It primarily invests in public equity and fixed income markets. The firm employs fundamental analysis to create its portfolio. TIG Advisors, LLC was founded in January 1, 2006 and is based in New York City with additional office in Beverly Hills, California.</t>
  </si>
  <si>
    <t>Algebris (UK) Limited (Europe (Primary); European Developed Markets (Primary); United Kingdom (Primary); Italy; Lombardy; Milan);
ALTA Global (Europe (Primary); European Emerging Markets (Primary); Slovenia (Primary));
ALTA Skladi, druzba za upravljanje, d.d. (Europe (Primary); European Emerging Markets (Primary); Slovenia (Primary));
Crédit Agricole Assurances S.A. (Europe (Primary); European Developed Markets (Primary); France (Primary); Ile-de-France (Primary));
DGFD S.A. (Europe (Primary); European Developed Markets (Primary); Luxembourg (Primary));
Hosking Partners LLP (England (Primary); Europe (Primary); European Developed Markets (Primary); Greater London (Primary); United Kingdom (Primary));
Kairòs Investment Management SpA (Europe (Primary); European Developed Markets (Primary); Italy (Primary); Lombardy (Primary); Milan (Primary); Lazio; Rome);
Melqart Asset Management (Uk) Ltd (England (Primary); Europe (Primary); European Developed Markets (Primary); Greater London (Primary); United Kingdom (Primary));
Petrus Advisers LLP (Europe (Primary); European Developed Markets (Primary); United Kingdom (Primary); European Emerging Markets; Jersey; Malta ; Slovakia);
TIG Advisors, LLC (New York (Primary); New York City Area (Primary); Northeast (Primary); United States and Canada (Primary); United States of America (Primary); California; Los Angeles Area; West Coast)</t>
  </si>
  <si>
    <t>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t>
  </si>
  <si>
    <t>Advertising (Primary); Communication Services (Primary); Market Research (Primary); Marketing Consulting (Primary); Marketing Services (Primary); Media (Primary); Media and Entertainment (Primary); Commercial and Professional Services; Industrials; Professional Services; Research and Consulting Services</t>
  </si>
  <si>
    <t>Value Demonstration UK Holdings Limited provides strategy, evidence generation, evidence analytics, and consulting services to the health care sector. The company offers development and execution of health economic and outcomes research (HEOR) strategies to support biopharmaceutical and medical device innovation companies. Value Demonstration UK Holdings Limited was incorporated in 2020 and is based in Bristol, United Kingdom.</t>
  </si>
  <si>
    <t>Ennismore Fund Management Limited
Ennismore Fund Management Limited is a privately owned investment manager. The firm launches and manages equity mutual funds. It also launches and manages hedge funds for its clients. The firm invests in the public equity markets of Europe. It invests in stocks of small-cap and mid-cap companies. The firm was formerly known as Ennismore Fund Managers Limited. Ennismore Fund Management Limited was founded in July, 1998 and is based in London, United Kingdom.
Hargreave Hale Limited, Asset Management Arm
Hargreave Hale Limited, Asset Management Arm is a privately owned investment manager. It operates as a Venture capital trust. The firm invests in the public equity markets of the United Kingdom. Hargreave Hale Limited, Asset Management Arm is based in Lancashire, United Kingdom. Hargreave Hale Limited, Asset Management Arm operates as a subisidiary of Hargreave Hale Limited. Hargreave Hale Limited, Asset Management Arm operates as a subsidiary of Hargreave Hale Limited
Kabouter Management, LLC
Kabouter Management, LLC is an employee owned hedge fund sponsor. It provides its services to individuals, pension and profit sharing plans, trusts, estates, charitable organizations, registered investment companies, corporations, and private funds. The firm manages separate client focused portfolios and private funds for its clients. It invests in the public equity markets across the globe ex-United States. The firm primarily invests in the small-cap stocks of companies. The firm relies primarily on its bottom-up, independent research to create its investment portfolio. The firm obtains external research to complement its in-house research. Kabouter Management, LLC was founded in 2003 and is based in Chicago, Illinois with an additional office in Tiburon, California. Kabouter Management L.L.C. operates as a subsidiary of Kabouter Holdings, Inc.
Liontrust Investment Partners LLP
Liontrust Investment Partners LLP is privately owned investment manager. The firm invests in public equity and fixed income markets. It launches and manages equity and fixed income mutual funds. The firm also manages balanced mutual funds. It was founded on January 21, 2010 and is based in London, United Kingdom. Liontrust Investment Partners LLP operates as a subsidiary of Liontrust Asset Management Plc.
NVM Private Equity LLP
NVM Private Equity LLP is a private equity firm specializing in direct and fund of funds investments. Within direct, it focuses on mid venture, late venture, growth capital, emerging growth, including management buyouts, later stage, turnarounds, and mature companies. Within fund of funds investments, the firm seeks to invest in private equity and venture capital funds. It primarily invests in companies operating in all sectors including energy, healthcare and biotechnology, computer and electronics, information technology services, financial technology, consumer staples, financials, construction, consumer, fintech, insurance, software, communication, utilities, real estate, industrial or manufacturing, and business services. The firm prefers to make equity investments in private companies based in all regions with a focus on the United Kingdom, England, Africa/Middle East, Asia/Pacific, Yorkshire, London, and Midland regions, Latin America and Caribbean, United States of America, and Canada. It seeks to invest between $6.37 million and $22.97 million in companies having EBITDA of between $1.31 million and $5.25 million with enterprise values between $13.01 million and $52.05 million and can make larger investments in syndication with other venture capital firms. It typically takes a place on the board of its portfolio companies. It prefers to take majority stake in portfolio companies. NVM Private Equity LLP was founded in 1984 and is based in Newcastle upon Tyne, United Kingdom with additional offices in London, United Kingdom; Manchester, United Kingdom; Birmingham, United Kingdom and Reading, United Kingdom.
Octopus Investments Limited
Octopus Investments Limited is a venture capital and private equity arm of Octopus Capital Ltd specializing in early stage, emerging growth, growth capital, and buyouts. It seeks to invest in media, communication equipment, fintech, environmental and facilities services, energy efficiency, anaerobic digestion and wind power opportunities, reserve power (gas engine), and solar energy as well as alternative energy resources. The firm manages venture capital trusts and enterprise investment schemes. Through venture capital trusts, it seeks to make investments in unlisted or alternative investment markets companies. The firm also seeks to make investments in development and expansion stages in small and medium sized companies in the United Kingdom. Through enterprise investment schemes, it seeks to make early stage investments in unquoted EIS qualifying companies and alternative investment market listed companies. It invests between GBP 0.2 million ($0.28 million) and GBP 365 million ($465.38 million), it invest in companies with minimum sales value as GBP 9.3 million ($11.9 million), and EBITDA of minimum GBP 0.76 million ($0.98 million). It typically invests in companies with debt investment values between £1 million ($1.64 million) and £2 million ($3.29 million). The firm also provides investment management services to its clients. It manages separately managed accounts. It also launches and manages mutual funds for its clients. The firm invests in public equity and fixed income markets across the globe. Octopus Investments Limited was founded in 2000 and is based in London, United Kingdom.</t>
  </si>
  <si>
    <t>Ennismore Fund Management Limited (England (Primary); Europe (Primary); European Developed Markets (Primary); Greater London (Primary); United Kingdom (Primary));
Hargreave Hale Limited, Asset Management Arm (England (Primary); Europe (Primary); European Developed Markets (Primary); Lancashire (Primary); United Kingdom (Primary); Greater London; Maine; Norfolk; North Yorkshire; Northeast; United States and Canada; United States of America);
Kabouter Management, LLC (Chicago Area (Primary); Great Lakes (Primary); Illinois (Primary); United States and Canada (Primary); United States of America (Primary); California; North Bay Area; West Coast);
Liontrust Investment Partners LLP (England (Primary); Europe (Primary); European Developed Markets (Primary); Greater London (Primary); United Kingdom (Primary));
NVM Private Equity LLP (England (Primary); Europe (Primary); European Developed Markets (Primary); Tyne and Wear (Primary); United Kingdom (Primary); Berkshire; Greater London; Greater Manchester; West Midlands);
Octopus Investments Limited (England (Primary); Europe (Primary); European Developed Markets (Primary); Greater London (Primary); United Kingdom (Primary))</t>
  </si>
  <si>
    <t>QMX Gold Corporation, a junior exploration company, engages in the acquisition, exploration, and development of mineral properties in Canada. It primarily explores for gold and base metal deposits. The company holds a portfolio of properties covering approximately 200 square kilometers of the Val d’Or Mining Camp in the Abitibi district of Québec. The company was formerly known as Alexis Minerals Corporation and changed its name to QMX Gold Corporation in June 2012. QMX Gold Corporation was incorporated in 1988 and is headquartered in Toronto, Canada. As of April 7, 2021, QMX Gold Corporation operates as a subsidiary of Eldorado Gold Corporation.</t>
  </si>
  <si>
    <t>Gold (Primary); Gold Ores (Primary); Materials (Primary); Materials (Primary); Metals and Mining (Primary); Diversified Metal Ores; Diversified Metals and Mining</t>
  </si>
  <si>
    <t>Canada (Primary); Ontario (Primary); United States and Canada (Primary); Asia / Pacific; Asia / Pacific Emerging Markets; Brunei ; South-East Asia</t>
  </si>
  <si>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</si>
  <si>
    <t>Cia. Hering, together with its subsidiaries, produces and markets threads, fabrics, knitwear, textiles, and clothing products in Brazil and Internationally. It offers its products primarily under the Hering, Hering Kids, and DZARM. brand names through retail, franchise, own, and web stores. The company operates 778 stores. Cia. Hering was founded in 1880 and is headquartered in Blumenau, Brazil. As of September 17, 2021, Cia. Hering operates as a subsidiary of Grupo de Moda SOMA S.A..</t>
  </si>
  <si>
    <t>Apparel (Primary); Apparel, Accessories and Luxury Goods (Primary); Consumer Discretionary (Primary); Consumer Durables and Apparel (Primary); Textiles, Apparel and Luxury Goods (Primary); Apparel Retail; Diversified Financial Services; Diversified Financials; Fabrics; Financials; Internet and Direct Marketing Retail; Internet and Direct Marketing Retail; Investment Services and Holding Companies; Multi-Sector Holdings; Online Apparel and Accessory Retail; Online Apparel Retail; Online Specialty Retail; Patent Owners and Lessors; Retailing; Specialty Retail; Textile Mill Products; Textiles; Threads</t>
  </si>
  <si>
    <t>Brazil (Primary); Latin America and Caribbean (Primary); Santa Catarina (Primary); South America (Primary)</t>
  </si>
  <si>
    <t>Grupo de Moda SOMA S.A. manufactures and sells clothing products in Brazil. The company operates 786 stores, as well as an e-commerce site. It offers clothing under brand names Animale, Farm, Fabula, A.Brand, Foxton, Cris Barros, and Off Premium brands. Grupo de Moda SOMA S.A. was founded in 2010 and is based in Rio de Janeiro, Brazil.</t>
  </si>
  <si>
    <t>Assiteca S.p.A. provides insurance consultancy and broking services in Italy. The company offers disaster recovery, renewable energy, directors and officers liability, health, logistics, transport, cargo, and credit insurance products; and property damage, business interruption, theft, robbery, and general/employer’s liability insurance, as well as transport policies for small and medium-sized companies in the food industry. It also provides technical analysis of corporate risks. The company was incorporated in 1982 and is headquartered in Milan, Italy. As of May 31, 2022, Assiteca S.p.A. operates as a subsidiary of Howden Broking Group Limited.</t>
  </si>
  <si>
    <t>Insurance Brokers: 102.1 (100.0%)</t>
  </si>
  <si>
    <t>Italy: 102.1 (100.0%)</t>
  </si>
  <si>
    <t>Insurance Brokers</t>
  </si>
  <si>
    <t>Financials (Primary); Insurance (Primary); Insurance (Primary); Insurance Brokers (Primary); Commercial and Professional Services; Commercial Services and Supplies; Consulting Services; Industrials; Office Services and Supplies; Professional Services; Research and Consulting Services</t>
  </si>
  <si>
    <t>Howden Broking Group Limited operates as an insurance broker in the United Kingdom. The company offers insurance products in the areas of commercial crime and computer crime, directors’ and officers’ liability, household and personal, management liability, marine, and professional indemnity; and wholesale and reinsurance in the areas of accident and health, aviation, cargo and transport, commercial crime, crisis and security risk management, directors and officers, employment practices liability, financial institutions, general liability, life sciences, marine, medical malpractice, professional indemnity, property and energy, risk engineering services, special risks, transactional liability insurance, and treaty solutions. It also provides insurance for various sectors, such as architects, asbestos testing and removal, asset managers, commercial property, complementary therapists, counselors and psychotherapists, engineers, financial institutions, fine art and antiques, fund administrators, hedge funds, and hotels; human resources and training consultants, hypnotherapists, industrial and manufacturing, insurance intermediaries, investment funds, media, mining, mortgage brokers, motor and fleet, private equity and venture capital, professional associations, psychologists, retail outlets, solicitors, stress managers, surveyors, and travel and leisure; and guest houses, bed and breakfast, and self catering accommodation. Howden Broking Group Limited has a strategic partnership with BR Puri &amp; Company. The company was founded in 1994 and is based in London, United Kingdom. It has office locations in Europe, the Middle East, Africa, the Asia Pacific, and the Americas. Howden Broking Group Limited operates as a subsidiary of Howden Group Holdings Limited.</t>
  </si>
  <si>
    <t>Europe (Primary);
European Developed Markets (Primary);
United Kingdom (Primary);
England;
Greater London</t>
  </si>
  <si>
    <t>Chaise S.P.A.
Chaise S.P.A. is based in Milan, Italy.
Lucca S S.R.L.
Lucca S S.R.L. is an insurance broker company. It operates as a holding company. It was incorporated in 2007 and is based in Milano, Italy.</t>
  </si>
  <si>
    <t>Chaise S.P.A. (Europe (Primary); European Developed Markets (Primary); Italy (Primary); Lombardy (Primary); Milan (Primary));
Lucca S S.R.L. (Europe (Primary); European Developed Markets (Primary); Italy (Primary); Lombardy (Primary); Milan (Primary))</t>
  </si>
  <si>
    <t>Charles Stanley Group Limited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The company was founded in 1792 and is headquartered in London, United Kingdom. As of January 21, 2022, Charles Stanley Group Limited operates as a subsidiary of RAYMOND JAMES UK WEALTH MANAGEMENT HOLDINGS LIMITED.</t>
  </si>
  <si>
    <t>Capital Markets (Primary); Diversified Financials (Primary); Financials (Primary); Investment Banking and Brokerage (Primary); Asset Management and Custody Banks; Institutional Investment Advice; Investment Advice; Personal Investment Advice</t>
  </si>
  <si>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 As of January 17, 2022, Sumo Group Plc operates as a subsidiary of Sixjoy Hong Kong Limited.</t>
  </si>
  <si>
    <t>Communication Services (Primary); Computer and Mobile Games (Primary); Console Platforms (Primary); Entertainment (Primary); Entertainment Software (Primary); Interactive Home Entertainment (Primary); Media and Entertainment (Primary); Diversified Financial Services; Diversified Financials; Financials; Specialized Finance</t>
  </si>
  <si>
    <t>England (Primary); Europe (Primary); European Developed Markets (Primary); South Yorkshire (Primary); United Kingdom (Primary)</t>
  </si>
  <si>
    <t>Sixjoy Hong Kong Limited operates a game company. The company is based in Hong Kong. Sixjoy Hong Kong Limited operates as a subsidiary of Tencent Holdings Limited (SEHK:700).</t>
  </si>
  <si>
    <t>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t>
  </si>
  <si>
    <t>Terveystalo Healthcare Oy provides occupational health care, medical, and examination services. It offers general practice and specialist medical care, diagnostic, outpatient surgery, dental, and other adjacent services. The company also offers a suite of digital health care services. It serves private individuals, companies and communities, insurance companies, and the public sector in Finland. Terveystalo Healthcare Oy was formerly known as Suomen Terveystalo Oyj. The company was incorporated in 2001 and is based in Helsinki, Finland. It has clinic-hospitals in Helsinki, Hyvinkää, Joensuu, Jyväskylä, Kouvola, Kuopio, Lahti, Lappeenranta, Mikkeli, Oulu, Pori, Rovaniemi, Savonlinna, Seinäjoki, Tampere, and Turku, Finland. Terveystalo Healthcare Oy operates as a subsidairy of Terveystalo Oyj.</t>
  </si>
  <si>
    <t>Aktiebolaget Syoto
Aktiebolaget Syoto was founded in 1986 and is based in Stockholm, Sweden.
Logistik Restauranger AB
Logistik Restauranger AB is based in Gothenburg, Sweden.
Provobis Holding AB
Provobis Holding AB operates as a holding company. Provobis Holding AB is based in Gothenburg, Sweden.
Rcl Holding Aktiebolag
RCL Holding AB operates as a security broker and dealer. The company was incorporated in 2006 and is based in Gothenburg, Sweden.
Ringvägen Venture Ab
RingvÄGen Venture Ab is headquartered in Stockholm, Sweden.
Tastsinn AB
Tastsinn AB through its subsidiaries, owns and operates hotels. It also offers consulting services in the hotel and restaurant, and general management sectors. The company invests in service, leisure, and property sectors. Tastsinn AB is based in Gothenburg, Sweden.</t>
  </si>
  <si>
    <t>Aktiebolaget Syoto (Europe (Primary); European Developed Markets (Primary); Stockholm County (Primary); Sweden (Primary));
Logistik Restauranger AB (Europe (Primary); European Developed Markets (Primary); Sweden (Primary); Västra Götaland County (Primary));
Provobis Holding AB (Europe (Primary); European Developed Markets (Primary); Sweden (Primary); Västra Götaland County (Primary));
Rcl Holding Aktiebolag (Europe (Primary); European Developed Markets (Primary); Sweden (Primary); Västra Götaland County (Primary));
Ringvägen Venture Ab (Europe (Primary); European Developed Markets (Primary); Stockholm County (Primary); Sweden (Primary));
Tastsinn AB (Europe (Primary); European Developed Markets (Primary); Sweden (Primary); Västra Götaland County (Primary))</t>
  </si>
  <si>
    <t>The Citadel Group Limited, a software and services company, develops and offers software platforms, digital services, and managed services and solutions in Australia and internationally. The company primarily offers term managed, software as a service, product sales and installation, consulting, and professional services. It also offers education, specialist consulting and human resources, technology and integration, knowledge management and advisory, systems integration and software development, data management, and information and communications technology managed services, as well as oncology patient management software. Additionally, the company offers radiology and maternity workflow solutions, and health software services. It serves customers in the e-health, defense and national security, government, and tertiary education sectors. The company operates in five segments that includes health, technology, enterprise solutions, professional services, and wellbeing. The Citadel Group Limited was incorporated in 2007 and is based in Melbourne, Australia with additional offices in Beverley, Sydney, Brisbane, Melbourne, and Australia and Mansfield, United Kingdom.</t>
  </si>
  <si>
    <t>Development Consulting (Primary); Information Technology (Primary); Information Technology (IT) Consulting (Primary); IT Consulting and Other Services (Primary); IT Services (Primary); Services Outsourcing (Primary); Software and Services (Primary); System and Platform Integration (Primary); Application Software; Commercial and Professional Services; Consulting Services; Enterprise Software; Health Care; Health Care Equipment and Services; Health Care Technology; Health Care Technology; Healthcare Industry Software; Human Resource and Employment Services; Industrials; Professional Services; Research and Consulting Services; Software</t>
  </si>
  <si>
    <t>Pacific Equity Partners is a private equity and venture capital firm specializing in buyouts, late venture, middle market, growth capital and late stage expansion capital. The firm does not invest in startups and unprofitable businesses. It also does not invest in companies with gambling and tobacco related businesses. The firm invests in all industries with a focus on industrial services, energy, consumer products, entertainment, big data, and financial services. It prefers to invest in companies based in Australia and New Zealand and exposure to other markets does not preclude an investment by the firm. It seeks to invest at least $100 million unless it is an add-on acquisition to an existing portfolio company, in companies having enterprise value between $99.53 million and AUD1 billion ($728.28 million). The firm prefers to hold an equity stake and seeks to have a board representation in its portfolio companies. It typically exits its investment between three years and six years and has flexibility to hold investments for a longer period of time. Pacific Equity Partners was founded in 1998 and is based in Sydney, Australia.</t>
  </si>
  <si>
    <t>Microequities Asset Management Pty Limited
Microequities Asset Management Pty Limited is an investment firm. The firm also makes venture capital investments. Microequities Asset Management Pty Limited is based in Sydney, Australia.
UBS Securities Australia Ltd
UBS Securities Australia Ltd provides securities trading and brokerage services. The company was formerly known as UBS Warburg Australia Equities Ltd. The company was incorporated in 1983 and is based in Sydney, Australia. UBS Securities Australia Ltd operates as a subsidiary of UBS Holdings Pty Ltd.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</si>
  <si>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t>Microequities Asset Management Pty Limited (Asia / Pacific (Primary); Asia / Pacific Developed Markets (Primary); Australia  (Primary); New South Wales (Primary));
UBS Securities Australia Ltd (Asia / Pacific (Primary); Asia / Pacific Developed Markets (Primary); Australia  (Primary); New South Wales (Primary));
Wilson Asset Management (International) Pty Limited (Asia / Pacific (Primary); Asia / Pacific Developed Markets (Primary); Australia  (Primary); New South Wales (Primary))</t>
  </si>
  <si>
    <t>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t>
  </si>
  <si>
    <t>Electronic Equipment and Instruments (Primary); Electronic Equipment, Instruments and Components (Primary); Information Technology (Primary); Measuring, Analyzing, and Controlling Instruments (Primary); Technology Hardware and Equipment (Primary); Application Software; Artificial Intelligence Software; Capital Goods; Commercial and Professional Services; Commercial Repair Services; Commercial Services and Supplies; Consumer Discretionary; Consumer Services; Diversified Consumer Services; Diversified Support Services; Education Services; Enterprise Software; Human Resource and Employment Services; Industrials; Industry Specific Software; Professional and Management Development Training; Professional Services; Semiconductor Equipment; Semiconductor Manufacturing Machinery; Semiconductors and Semiconductor Equipment; Semiconductors and Semiconductor Equipment; Software; Software and Services; Software Research ; Specialty Educational Services; Systems Software; Trading Companies and Distributors; Trading Companies and Distributors</t>
  </si>
  <si>
    <t>Europe (Primary); European Developed Markets (Primary); Germany (Primary); Hessen (Primary); Asia / Pacific; Asia / Pacific Emerging Markets; China ; Far East; Great Lakes; Lansing Area; Michigan; Shanghai Province; United States and Canada; United States of America</t>
  </si>
  <si>
    <t>Atlas Copco AB, together with its subsidiaries, provides productivity solutions. The company operates through Compressor Technique, Vacuum Technique, Industrial Technique, and Power Technique segments. It offers piston compressors, oil-free tooth and scroll compressors, rotary screw compressors, oil-free blowers, oil-free centrifugal compressors, gas and process compressors, air and gas treatment equipment, and medical air solutions primarily for use in the manufacturing and process industries. The company also provides oil-sealed rotary vane, dry, and liquid ring vacuum pumps; and turbomolecular and cryogenic pumps, as well as abatement and integrated systems for the semiconductor and scientific, chemical process, food packaging, and paper handling industries. In addition, it offers pneumatic, hydraulic, and electric assembly tools, as well as control systems and associated software for safety-critical tightening; self-pierce riveting tools, dispensing equipment for adhesives and sealants, and flow drill fastening equipment; material removal tools, drills, and other pneumatic products; and machine vision solutions for customers in the automotive and general industries. Further, the company provides portable compressors, boosters, generators, lighting towers, pumps, and construction and demolition tools for civil engineering, oil and gas, construction, manufacturing, exploration drilling, and demolition industries, as well as specialty rental services. It operates in North America, South America, Europe, Africa, the Middle East, Asia, and Oceania. The company was founded in 1873 and is headquartered in Nacka, Sweden.</t>
  </si>
  <si>
    <t>Europe (Primary);
European Developed Markets (Primary);
Stockholm County (Primary);
Sweden (Primary);
France;
Ile-de-France</t>
  </si>
  <si>
    <t>EVWB GmbH &amp; Co. KG
EVWB GmbH &amp; Co. KG is based in Neuried, Germany.
Kabouter Management, LLC
Kabouter Management, LLC is an employee owned hedge fund sponsor. It provides its services to individuals, pension and profit sharing plans, trusts, estates, charitable organizations, registered investment companies, corporations, and private funds. The firm manages separate client focused portfolios and private funds for its clients. It invests in the public equity markets across the globe ex-United States. The firm primarily invests in the small-cap stocks of companies. The firm relies primarily on its bottom-up, independent research to create its investment portfolio. The firm obtains external research to complement its in-house research. Kabouter Management, LLC was founded in 2003 and is based in Chicago, Illinois with an additional office in Tiburon, California. Kabouter Management L.L.C. operates as a subsidiary of Kabouter Holdings, Inc.
VISION GbR
VISION GbR provides coaching and process optimization services. The company is based in Essen, Germany.</t>
  </si>
  <si>
    <t>EVWB GmbH &amp; Co. KG (Baden-Württemberg (Primary); Europe (Primary); European Developed Markets (Primary); Germany (Primary));
Kabouter Management, LLC (Chicago Area (Primary); Great Lakes (Primary); Illinois (Primary); United States and Canada (Primary); United States of America (Primary); California; North Bay Area; West Coast);
VISION GbR (Europe (Primary); European Developed Markets (Primary); Germany (Primary); North Rhine-Westphalia (Primary))</t>
  </si>
  <si>
    <t>Abacus Health Products, Inc. manufactures and sells over-the-counter (OTC) topical formulations infused with cannabidiol (CBD) extracted from hemps. The company offers CBD CLINIC line of products for relief from acute musculoskeletal and joint pain, which includes analgesic ointments, creams, and pain sticks, as well as analgesic massage oils. It provides CBDMEDIC line of products, such as active sport ointments and pain sticks, back and neck ointments, arthritis hand creams and ointments, and massage therapy oils, as well as ointments and pain sprays for muscles and joints. The company also offers CBDMEDIC line of therapeutic skincare products, such as medicated ointment for itches, rashes, and eczema; medicated cream for acne treatment; and foaming facial cleanser. Further, it provides Harmony Hemp products, including HempBath, NeuroComfort, and Flexible for personal skincare and OTC topicals through grocery chains. In addition, the company offers its CBD CLINIC products to registered health practitioners, including chiropractors, acupuncturists, massage and physical therapists, naturopaths, and osteopaths; and CBDMEDIC products directly to consumers through retail pharmacy chains and fitness locations, as well as online through the e-commerce platform. In addition, it is involved in developing a pipeline of other CBD products addressing additional medical indications and the health and wellness sectors. The company is headquartered in Toronto, Canada. As of June 11, 2020, Abacus Health Products, Inc. operates as a subsidiary of Charlotte's Web Holdings, Inc.</t>
  </si>
  <si>
    <t>Charlotte's Web Holdings, Inc. engages in farming, manufacturing, marketing, and selling hemp-derived cannabidiol (CBD) wellness products. The company’s products categories include hemp extract oil tinctures, such as liquid products; gummies comprising sleep, stress, immunity, and exercise recovery products; and capsules, CBD topical creams, and lotions, as well as products for pets under the Charlotte’s Web, CBD Medic, CBD Clinic, and Harmony Hemp brands. Its products contain naturally occurring phytocannabinoids, including CBD, cannabichromene, cannabigerol, cannabinol, terpenes, flavonoids, and other beneficial hemp compounds. The company distributes its products through retail outlets and health care practitioners, as well as online through its website. It has a collaboration between its CW Labs science division and the University at Buffalo's Center for Integrated Global Biomedical Sciences to advance hemp cannabinoid science through a research program; and scientific collaboration with McLean Hospital. The company was formerly known as Stanley Brothers Holdings Inc. and changed its name to Charlotte’s Web Holdings, Inc. in July 2018. Charlotte's Web Holdings, Inc. was founded in 2013 and is headquartered in Denver, Colorado.</t>
  </si>
  <si>
    <t>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t>
  </si>
  <si>
    <t>Independent Power and Renewable Electricity Producers (Primary); Independent Power Producers and Energy Traders (Primary); Utilities (Primary); Utilities (Primary)</t>
  </si>
  <si>
    <t>I Squared Capital Advisors, LLC is an investment firm specializing in infrastructure investments. It invests in energy, utilities and transportation sectors. It seeks to invest in India, China, North America, Latin America, Asia and Europe. It seeks to invest between $125 million and $400 million. I Squared Capital Advisors, LLC was founded in 2012 and is based in Miami, Florida with additional offices across North America, Europe, and Asia.</t>
  </si>
  <si>
    <t>Florida (Primary);
Miami Area (Primary);
Southeast (Primary);
United States and Canada (Primary);
United States of America (Primary);
Asia / Pacific;
Asia / Pacific Developed Markets;
Asia / Pacific Emerging Markets;
Delhi;
England;
Europe;
European Developed Markets;
Greater London;
Hong Kong ;
India ;
Indian Sub-Continent;
Latin America and Caribbean;
Lima;
New York;
New York City Area;
Northeast;
Peru;
Singapore ;
South America;
Southwest;
Texas;
United Kingdom</t>
  </si>
  <si>
    <t>Castleton Technology plc,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Castleton Technology plc was incorporated in 1997 and is headquartered in Sutton Coldfield, the United Kingdom. As of June 4, 2020, Castleton Technology plc operates as a subsidiary of MRI Software Limited.</t>
  </si>
  <si>
    <t>Information Technology (Primary); Information Technology (IT) Consulting (Primary); IT Consulting and Other Services (Primary); IT Services (Primary); Software and Services (Primary); Application Hosting Services; Application Software; Infrastructure Services; Internet Services and Infrastructure; Software</t>
  </si>
  <si>
    <t>MRI Software Limited provides real estate and portfolio management software and services in the United Kingdom and internationally. It offers property management software for office, retail, and industrial owners/managers; and investment management software for streamlining portfolio modeling, analysis, and reporting, as well as for collaborative budgeting, forecasting, and re-forecasting. It provides its solutions as outsourced hosted offerings and packaged enterprise software. The company was incorporated in 1997 and is based in Sundridge, the United Kingdom offices with additional offices in the United States and the Asia Pacific. MRI Software Limited operates as a subsidiary of Intuit Inc.</t>
  </si>
  <si>
    <t>England (Primary);
Europe (Primary);
European Developed Markets (Primary);
Kent (Primary);
United Kingdom (Primary)</t>
  </si>
  <si>
    <t>Artemis Investment Management LLP
Artemis Investment Management LLP is a privately owned investment manager. The firm invests in public equity, fixed income, and commodities markets. It manages separate client focused portfolios. The firm launches and manages equity mutual funds. It also manages fixed income, balanced, and multi-asset funds. The firm manages hedge funds and venture capital trusts. It was founded in 1997 and is based in London, United Kingdom with an additional office in Edinburgh, United Kingdom.
Kestrel Partners LLP
Kestrel Partners LLP is based in London, United Kingdom.
Long Path Partners, LP
Long Path Partners Limited Partnership was incorporated in 2018 and is headquartered in Darien, Connecticut.
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Marlborough No 2 OEIC - Marlborough Nano-Cap Growth Fund
Marlborough No 2 OEIC - Marlborough Nano-Cap Growth Fund is an open ended equity mutual fund launched by Marlborough Fund Managers Limited. The fund is managed by Hargreave Hale Limited. It invests in public equity markets of the United Kingdom. The fund seeks to invest in stocks of companies operating across diversified sectors. It primarily invests in growth stocks of small-cap companies having a market capitalization of £100 million or less. The fund benchmarks the performance of its portfolio against the FTSE SmallCap Index. Marlborough No 2 OEIC - Marlborough Nano-Cap Growth Fund was formed on October 14, 2013 and is domiciled in the United Kingdom.
Marlborough Unit Trusts - Marlborough UK Micro-Cap Growth Fund
Marlborough Unit Trusts - Marlborough UK Micro-Cap Growth Fund is an open-ended equity mutual fund launched by Marlborough Fund Managers Limited. It is managed by Hargreave Hale Ltd. The fund invests in the public equity markets of the United Kingdom. It seeks to invest in the stocks of companies operating across diversified sectors. The fund primarily invests in growth stocks of small-cap companies with market capitalization of £250m or less. It benchmarks the performance of its portfolio against the Morningstar (IMA) UK Smaller Companies Index. Marlborough Unit Trusts - Marlborough UK Micro-Cap Growth Fund was formed on October 4, 2004 and is domiciled in the United Kingdom.</t>
  </si>
  <si>
    <t>Artemis Investment Management LLP (England (Primary); Europe (Primary); European Developed Markets (Primary); Greater London (Primary); United Kingdom (Primary));
Kestrel Partners LLP (England (Primary); Europe (Primary); European Developed Markets (Primary); Greater London (Primary); United Kingdom (Primary));
Long Path Partners, LP (Connecticut (Primary); Northeast (Primary); Stamford Area (Primary); United States and Canada (Primary); United States of America (Primary));
Marlborough Fund Managers Limited (England (Primary); Europe (Primary); European Developed Markets (Primary); Greater Manchester (Primary); United Kingdom (Primary); Staffordshire);
Marlborough No 2 OEIC - Marlborough Nano-Cap Growth Fund (England (Primary); Europe (Primary); European Developed Markets (Primary); Lancashire (Primary); United Kingdom (Primary));
Marlborough Unit Trusts - Marlborough UK Micro-Cap Growth Fund (England (Primary); Europe (Primary); European Developed Markets (Primary); Lancashire (Primary); United Kingdom (Primary))</t>
  </si>
  <si>
    <t>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t>
  </si>
  <si>
    <t>Casinos and Gaming (Primary); Consumer Discretionary (Primary); Consumer Services (Primary); Hotels, Restaurants and Leisure (Primary); Communication Services; Entertainment; Entertainment Software; Interactive Home Entertainment; Media and Entertainment</t>
  </si>
  <si>
    <t>Evolution AB (publ) develops, produces, markets, and licenses live casino and slots solutions to gaming operators primarily in Europe and the United States. The company runs the game from a casino gaming table, which is streamed in real time and end users make betting decisions on their devices, such as computers, smartphones, tablets, etc. Its portfolio of online live table games primarily includes Live Roulette, Blackjack, Baccarat, Super Sic Bo, Dragon Tiger, Craps, Live Casino Hold’em, Three Card Poker, and Ultimate Texas Hold’em; and operates approximately 1000 tables. The company was formerly known as Evolution Gaming Group AB (publ). Evolution AB (publ) was founded in 2006 and is headquartered in Stockholm, Sweden.</t>
  </si>
  <si>
    <t>Novobis AB
Novobis AB is based in Gothenburg, Sweden. The company operates as a subsidiary of Provobis Holding AB.
StrategiQ Capital AB
StrategiQ Capital AB was incorporated in 1980 and is headquartered in Goteborg, Sweden.</t>
  </si>
  <si>
    <t>Novobis AB (Europe (Primary); European Developed Markets (Primary); Sweden (Primary); Västra Götaland County (Primary));
StrategiQ Capital AB (Europe (Primary); European Developed Markets (Primary); Sweden (Primary); Västra Götaland County (Primary))</t>
  </si>
  <si>
    <t>Huon Aquaculture Group Limited, together with its subsidiaries, engages in the hatching, farming, processing, marketing, and selling of Atlantic salmon and ocean trout in Australia. The company also exports its products. The company was founded in 1986 and is headquartered in Dover, Australia. As of November 3, 2021, Huon Aquaculture Group Limited operates as a subsidiary of JBS Australia Pty Limited.</t>
  </si>
  <si>
    <t>Consumer Staples (Primary); Fish Hatcheries And Preserves (Primary); Fish Products (Primary); Food Products (Primary); Food, Beverage and Tobacco (Primary); Packaged Foods and Meats (Primary); Seafood Products (Primary); Seafood, Seafood Processing and Seafood Products (Primary)</t>
  </si>
  <si>
    <t>Asia / Pacific (Primary); Asia / Pacific Developed Markets (Primary); Australia  (Primary); Tasmania (Primary)</t>
  </si>
  <si>
    <t>JBS Australia Pty Limited processes, produces, packs, and markets beef and by-products; and operates meat works in Australia and internationally. Its products include beef, lamb, and mutton, as well as offals; and other by-products such as hides, skins, and bone meal. The company is also involved in cattle feedlotting and commodity trading. The company was formerly known as Swift Australia Pty Limited and changed its name to JBS Australia Pty Limited in January 2011. JBS Australia Pty Limited was founded in 1953 and is based in Wacol, Australia with additional offices in Riverview and Melbourne, Australia; and Colorado. The company operates as a subsidiary of Baybrick Pty Ltd.</t>
  </si>
  <si>
    <t>Asia / Pacific (Primary);
Asia / Pacific Developed Markets (Primary);
Australia  (Primary);
Queensland (Primary);
Victoria</t>
  </si>
  <si>
    <t>AustralianSuper Pty. Ltd.
AustralianSuper Pty. Ltd. is a privately owned investment manager. The firm manages superannuation funds for its clients. Through Its fund it invests in the public equity, fixed income, and alternate markets across the globe with a focus in Australia. The firm also manages pension funds for its clients. AustralianSuper Pty. Ltd. is based in Carlton South, Australia.
Coutts &amp; Co.
Coutts &amp; Co. provides private banking, lending, and wealth management services to high net worth individuals and their business interests in the United Kingdom. It offers current and deposit accounts; credit, debit, and charge cards; mortgages, short term financing, loans and overdrafts, and credit facilities; and online services to private customers. Its wealth management services include financial planning and advisory services, investment services, and other services. It also offers online investment services. Coutts &amp; Co. was formerly known as Thomas Coutts &amp; Company and changed its name to Coutts &amp; Co. in 1822. The company was founded in 1692 and is based in London, United Kingdom. Coutts &amp; Co. operates as a subsidiary of National Westminster Bank Plc.
DFA Australia Limited
DFA Australia Limited is a privately owned investment manager. The firm primarily provides its services to superannuation funds, master trusts, banks, investment companies, insurance companies, other institutional investors, and financial advisors. It manages mutual funds for its clients. The firm invests in the public equity and fixed income markets across the globe. It operates as a subsidiary of Dimensional Fund Advisors, Inc. DFA Australia was founded in August 1994 and is based in Sydney, Australia.
First Sentier Investors Realindex Pty. Ltd.
First Sentier Investors Realindex Pty. Ltd. is a privately owned investment manager. It manages mutual fund for its clients. The firm was formerly known as Realindex Investments Pty. Limited. First Sentier Investors Realindex Pty. Ltd. was founded in September 2008 and is based in Sydney, Australia. As of August 2, 2019, First Sentier Investors Realindex Pty. Ltd. operates as a subsidiary of Mitsubishi UFJ Trust and Banking Corporation.
Renaissance Asset Management Pty Ltd
Renaissance Asset Management Pty Ltd is a privately owned investment manager. The firm invests in the public equity markets. It primarily invests in stocks of small-cap companies. Renaissance Asset Management is based in Sydney, Australia.
Samson Rock Capital LLP
Samson Rock Capital LLP was founded in 2019 and is based in London, United Kingdom.
Thorney Investment Group Australia Pty. Ltd.
Thorney Investment Group Australia Pty. Ltd. is a principal investment firm specializing in investments in emerging companies. The firm seeks to invest in private companies and property. It also invests in public equity markets. The firm specializes in investing in stocks of small cap companies. It seeks to invest in manufacturing, technology, mining services, and resources sectors. Thorney Investment Group Australia Pty. Ltd was founded in 2005 and is based in Melbourne, Australia.</t>
  </si>
  <si>
    <t>AustralianSuper Pty. Ltd. (Asia / Pacific (Primary); Asia / Pacific Developed Markets (Primary); Australia  (Primary); Victoria (Primary); New York; New York City Area; Northeast; United States and Canada; United States of America);
Coutts &amp; Co. (England (Primary); Europe (Primary); European Developed Markets (Primary); Greater London (Primary); United Kingdom (Primary); Africa / Middle East; Isle of Man; Middle East; Scotland; Switzerland; United Arab Emirates ; West Yorkshire; Zurich);
DFA Australia Limited (Asia / Pacific (Primary); Asia / Pacific Developed Markets (Primary); Australia  (Primary); New South Wales (Primary));
First Sentier Investors Realindex Pty. Ltd. (Asia / Pacific (Primary); Asia / Pacific Developed Markets (Primary); Australia  (Primary); New South Wales (Primary));
Renaissance Asset Management Pty Ltd (Asia / Pacific (Primary); Asia / Pacific Developed Markets (Primary); Australia  (Primary); New South Wales (Primary));
Samson Rock Capital LLP (England (Primary); Europe (Primary); European Developed Markets (Primary); Greater London (Primary); United Kingdom (Primary));
Tattarang Agrifood Pty Ltd (Asia / Pacific (Primary); Asia / Pacific Developed Markets (Primary); Australia  (Primary));
Thorney Investment Group Australia Pty. Ltd. (Asia / Pacific (Primary); Asia / Pacific Developed Markets (Primary); Australia  (Primary); Victoria (Primary))</t>
  </si>
  <si>
    <t>MIYAKO,Inc. designs, develops, manufactures, and sells water supply and drainage equipment, and piping members in Japan. The company offers valves, showers, drainage traps, pipe fittings, bands, and sealing materials under the Miyako brand name. It offers its products for kitchen, utility, bathroom, washroom, and outlet applications. The company was formerly known as Miyako Faucet Industries Co., Ltd. and changed its name to MIYAKO,Inc. in April 1970. MIYAKO,Inc. was founded in 1946 and is headquartered in Osaka, Japan. As of March 23, 2020, MIYAKO,Inc. operates as a subsidiary of Tsukada Kosan Co., Ltd.</t>
  </si>
  <si>
    <t>Building Products (Primary); Building Products (Primary); Capital Goods (Primary); Industrials (Primary); Plumbing Fixtures and Equipment (Primary)</t>
  </si>
  <si>
    <t>Tsukada Kosan Co., Ltd was founded in 1988 and is based in Kita, Japan.</t>
  </si>
  <si>
    <t>Asia / Pacific (Primary);
Asia / Pacific Developed Markets (Primary);
Japan  (Primary);
Osaka (Primary)</t>
  </si>
  <si>
    <t>China Gezhouba Group Company Limited engages in infrastructure construction business in China. The company plans, designs, constructs, operates, and builds hydro, thermal, nuclear, and wind power plants; and railways, highways, bridges, tunnels, airports, ports, and wharfs; and municipal, housing, agricultural, water conservancy, and other projects. It also provides services for river regulation, flood control, water logging control, irrigation, water supply, and water resources protection, etc.; generator units, and electrical and auxiliary equipment installation services; and services for various kinds of infrastructure constructions in municipal facilities, including water distribution projects, sewage treatment, flood control, etc. In addition, the company is involved in power-related planning, study, consulting, assessment, surveying, design, and industrial standards drawing; manufactures environmental products; and provides services for waste treatment, land pollution control and reclamation, and enhance water environment and eco-environment. Further, it undertakes urban, residential property, commercial real estate, and housing development projects; manufactures EHV smoothing reactors, barge derricks, gantry cranes, super gates, and vertical platform for installation and adjustment of a drum-type strainer, ships, etc.; and finance infrastructure projects. Additionally, the company provides slag treatment, and coordinated waste treatment services for cement kilns, as well as building materials; services for civil explosive industry, including scientific research, production, and sales and blasting; imports and exports equipment and materials; and invests in various infrastructure projects. The company was founded in 1970 and is headquartered in Wuhan, China.</t>
  </si>
  <si>
    <t>Bridge, Tunnel, and Elevated Highway Construction (Primary); Capital Goods (Primary); Commercial Construction and Engineering (Primary); Commercial Construction, General Contractors and Operative Builders (Primary); Construction and Engineering (Primary); Construction and Engineering (Primary); Heavy Construction (Primary); Highway and Street Construction (Primary); Industrials (Primary); Rail Construction (Primary); Water, Sewer and Pipeline Construction (Primary); Asset Management and Custody Banks; Capital Markets; Cement, Hydraulic; Chemical Distribution; Commercial and Professional Services; Commercial Services and Supplies; Concrete; Construction Materials; Construction Materials; Diversified Financial Services; Diversified Financials; Environmental and Facilities Services; Financials; Highways and Railtracks; Independent Power and Renewable Electricity Producers; Independent Power Producers and Energy Traders; Industrial Machinery; Machinery; Materials; Materials; Professional Services; Real Estate; Real Estate; Real Estate Development; Real Estate Management and Development; Research and Consulting Services; Specialized Finance; Trading Companies and Distributors; Trading Companies and Distributors; Transportation; Transportation Infrastructure; Utilities; Utilities</t>
  </si>
  <si>
    <t>China Energy Engineering Corporation Limited provides solutions and services in energy power and infrastructure sectors in the People’s Republic of China and internationally. The company operates through five segments: Survey, Design and Consulting Services; Construction and Contracting; Industrial Manufacturing; Investment and Operation; and Other Businesses. The company’s Survey, Design and Consulting Services segment offers survey and design services for domestic and foreign thermal power, hydropower, nuclear power, wind power, solar power generation, and power grid projects; and consulting services for power industry policies, as well as provides power project testing, evaluation, and supervision services. Its Construction and Contracting segment offers general contracting, engineering construction, and project operation and maintenance services to domestic and foreign traditional energy, new energy, smart energy, water conservancy, ecological environmental protection, transportation, municipal administration, housing construction, and other projects. The company’s Industrial Manufacturing segment designs, manufactures, and sells power station auxiliary equipment, power grid equipment, steel structures, energy saving and environmental protection equipment, and other equipment related to the power industry; and civil explosives and cement, as well as provides blasting services. Its Investment and Operation Segment invests in and operates traditional energy, new energy, smart energy, water conservancy, ecological environmental protection, and transportation projects; offers financial services; and develops real estate properties. The company’s Other Businesses Segment provides logistics trade, leasing and business, software and information, and other services. The company was incorporated in 2014 and is headquartered in Beijing, the People’s Republic of China.</t>
  </si>
  <si>
    <t>Mediawan SA, along with its subsidiary,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t>
  </si>
  <si>
    <t>Animation Production (Primary); Communication Services (Primary); Entertainment (Primary); Entertainment Production Companies (Primary); Entertainment Services (Primary); Media and Entertainment (Primary); Motion Picture and Video Production Companies (Primary); Motion Picture And Video Tape Distribution (Primary); Motion Picture Distribution And Allied Services (Primary); Movies and Entertainment (Primary); Television Production Companies (Primary)</t>
  </si>
  <si>
    <t>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MUTUELLE D'ASSURANCES DU CORPS DE SANTE FRANÇAIS Société d'Assurance Mutuelle
MUTUELLE D'ASSURANCES DU CORPS DE SANTE FRANÇAIS Société d'Assurance Mutuelle operates as a non-life insurance company in France. The company offers medical expense, income protection, motor vehicle liability, other motor vehicle, fire and other property damage, general liability, legal protection, assistance, miscellaneous pecuniary losses, and health insurance; and health, accidents, and goods reinsurance. The company was incorporated in 1935 and is based in Puteaux, France. MUTUELLE D'ASSURANCES DU CORPS DE SANTE FRANÇAIS Société d'Assurance Mutuelle operates as a subsidiary of Macsf Sgam.</t>
  </si>
  <si>
    <r>
      <rPr>
        <sz val="8"/>
        <rFont val="Arial"/>
        <family val="2"/>
      </rPr>
      <t>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MUTUELLE D'ASSURANCES DU CORPS DE SANTE FRANÇAIS Société d'Assurance Mutuelle (Europe (Primary); European Developed Markets (Primary); France (Primary); Ile-de-France (Primary))</t>
    </r>
  </si>
  <si>
    <t>Nattopharma ASA engages in the research and development of vitamin K2 products. The company provides natural and synthetically produced vitamin K2 as MK7 to manufacturers and distributors of finished products as nutritional supplements and enriched foods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t>
  </si>
  <si>
    <t>Consumer Staples (Primary); Household and Personal Products (Primary); Personal Products (Primary); Personal Products (Primary); Vitamins and Nutritional Supplements (Primary)</t>
  </si>
  <si>
    <t>Compagnie Des Levures Lesaffre SA produces yeasts and natural yeast by-products. The company was founded in 1991 and is based in Marcq-en-Baroeul, France. Compagnie Des Levures Lesaffre SA operates as a subsidiary of Lesaffre et Compagnie, SA.</t>
  </si>
  <si>
    <t>Europe (Primary);
European Developed Markets (Primary);
France (Primary);
Nord-Pas-de-Calais (Primary)</t>
  </si>
  <si>
    <t>Synergia Sciences Pvt. Ltd. develops, manufactures, and supplies household insecticide ingredients in India. Its products include Transfluthrin and prallethrin, which are technical grade active ingredients for household insecticide; and Imiprothrin 50%, a raw synthetic active ingredient for household insecticide. The company was founded in 2010 and is based in Ahmedabad, India.</t>
  </si>
  <si>
    <t xml:space="preserve"> As of August 17, 2021,  operates as a subsidiary of NEXT-O Co., Ltd.</t>
  </si>
  <si>
    <t>Commercial and Professional Services (Primary); Commercial Services and Supplies (Primary); Industrials (Primary); Office Furnishings (Primary); Office Furnishings and Equipment (Primary); Office Services and Supplies (Primary); Consumer Discretionary; Consumer Durables and Apparel; Home Furnishings; Household Durables</t>
  </si>
  <si>
    <t>NEXT-? Co., Ltd. was founded in 2021 and is based in Tokyo, Japan.</t>
  </si>
  <si>
    <t>Inphi Corporation provides high-speed analog and mixed signal semiconductor solutions for the communications and computing markets in China, the United States, Thailand, and internationally. Its analog and mixed 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The company was formerly known as TCom Communications, Inc. and changed its name to Inphi Corporation in February 2001. Inphi Corporation was incorporated in 2000 and is headquartered in San Jose, California. As of April 20, 2021, Inphi Corporation operates as a subsidiary of Marvell Technology Group Ltd.</t>
  </si>
  <si>
    <t>Information Technology (Primary); Semiconductors (Primary); Semiconductors and Semiconductor Equipment (Primary); Semiconductors and Semiconductor Equipment (Primary)</t>
  </si>
  <si>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</si>
  <si>
    <t>Midatlantic (Primary);
United States and Canada (Primary);
United States of America (Primary);
Wilmington Area (Primary);
California;
San Jose Area;
West Coast</t>
  </si>
  <si>
    <t>Pendal Group Limited is a publicly owned investment manager the firm provides its services to individual and institutional clients. The firm launches and manages equity, fixed income, multi-assets and balanced mutual funds. It invests in the public equity, fixed income, and alternative investment markets across the globe. The firm uses fundamental along with bottom up stock selection process to make its investments. It conducts in-house research to make its investments. Pendal Group Limited is formed in 2007 and is based in Sydney, Australia.</t>
  </si>
  <si>
    <t>Pendal Australia: 90.5 (22.3%);
Pendal EUKA: 183.3 (45.2%);
Pendal US: 131.8 (32.5%)</t>
  </si>
  <si>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securitization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was founded in 1886 and is based in Sydney, Australia with additional offices in Adelaide, Brisbane, Canberra, Melbourne and Perth.</t>
  </si>
  <si>
    <t>Asia / Pacific (Primary);
Asia / Pacific Developed Markets (Primary);
Australia  (Primary);
New South Wales (Primary);
Australian Capital Territory;
Queensland;
South Australia;
Victoria;
Western Australia</t>
  </si>
  <si>
    <t>BKI Investment Company Limited (ASX:BKI)
BKI Investment Company Limited is a publicly owned investment manager. The firm invests in the public equity markets. It invest in the stocks of companies operating across diversified sectors. It also invest in well managed, quality Australian companies. The firm primarily invests in dividend paying stocks of companies. It employs bottom up approach with a focus on merits of individual companies rather than market and economic trends to create its portfolio. The firm conducts in-house research to make its investments. BKI Investment Company Limited was formed on October 17, 2003 and is based in Sydney, Australia.
BNP Paribas Nominees Pty Ltd &lt;Agency Lending Drp A/C&gt;
BNP Paribas Nominees Pty Ltd &lt;Agency Lending Drp A/C&gt; is based in Australia.
BNP Paribas Nominees Pty Ltd SIX SIS Ltd
BNP Paribas Nominees Pty Ltd SIX SIS Ltd is based in Australia.
BNP PARIBAS NOMS PTY LTD 
BNP PARIBAS NOMS PTY LTD  is based in Sydney, Australia.
Citicorp Nominees Pty Limited &lt;Colonial First State Inv A/C&gt;
Citicorp Nominees Pty Limited &lt;Colonial First State Inv A/C&gt; is based in Australia.
Citicorp Nominees Pty Ltd
Citicorp Nominees Pty Ltd was incorporated in 1970 and is based in Sydney, Australia. Citicorp Nominees Pty Ltd operates as a subsidiary of Citigroup Pty Limited.
Equiniti Tst (Jersey) Ltd &lt;PDL Emp Benefit Tst 1 A/C&gt;
Equiniti Tst (Jersey) Ltd &lt;PDL Emp Benefit Tst 1 A/C&gt; is based in Jersey, United Kingdom.
Equiniti Tst (Jersey) Ltd &lt;PDL Emp Benefit Tst 2 A/C&gt;
Equiniti Tst (Jersey) Ltd &lt;PDL Emp Benefit Tst 2 A/C&gt; is based in Jersey, United Kingdom.
Equiniti Tst (Jersey) Ltd &lt;PDL Emp Benefit Tst 4 A/C&gt;
Equiniti Tst (Jersey) Ltd &lt;PDL Emp Benefit Tst 4 A/C&gt; is based in Jersey, United Kingdom.
Equiniti Tst (Jersey) Ltd &lt;PDL Emp Benefit Tst A/C&gt;
Equiniti Tst (Jersey) Ltd &lt;PDL Emp Benefit Tst A/C&gt; is based in Jersey, United Kingdom.
HSBC Custody Nominees (Australia) Limited
HSBC Custody Nominees (Australia) Limited was incorporated in 1986 and is based in Sydney, Australia. HSBC Custody Nominees (Australia) Limited operates as a subsidiary of HSBC Bank Australia Limited.
HSBC Custody Nominees (Australia) Limited &lt;NT-Comnwlth Super Corp
HSBC Custody Nominees (Australia) Limited &lt;NT-Comnwlth Super Corp is based in Australia.
J.P. Morgan Nominees Australia Limited
J.P. Morgan Nominees Australia Limited was formerly known as Chase Manhattan Nominees Limited. J.P. Morgan Nominees Australia Limited was incorporated in 1985 and is based in Sydney, Australia. J.P. Morgan Nominees Australia Limited operates as a subsidiary of J.P. Morgan Administrative Services Australia Limited.
Milton Corporation Limited
Milton Corporation Limited is a publicly owned investment manager. It invests in the public equity and fixed income markets of Australia. The firm is a long-term investor in companies, trusts, interest bearing securities, real estate, and mortgages. Milton seeks to invest in well-managed companies and trusts with a profitable history and with the expectation of sound dividend growth. Milton Corporation Limited was founded in 1938 and is based in Sydney, Australia.
Mutual Trust Pty Ltd
Mutual Trust Pty Ltd. provides financial and wealth management services in Australia. The company’s services comprise estate and succession planning, treasury, funds management, and rural; investment planning, management, and advisory; custody of assets; taxation, accounting, and superannuation advice and services; specialized family office services; and philanthropy advisory services. It serves individuals, family groups, businesses, trusts, and organizations. The company was incorporated in 1951 and is based in Melbourne, Australia.
National Nominees Limited
National Nominees Limited was incorporated in 1997 and is based in Melbourne, Australia.
Pacific Custodians Pty Ltd
Pacific Custodians Pty Ltd offers trustee, custodial, and escrow services. Pacific Custodians Pty Ltd was formerly known as Australian Trustees Pty. Ltd. The company was founded in 1957 and is based in Sydney, Australia. Pacific Custodians Pty Ltd operates as a subsidiary of Link Market Services Limited.
Vesta Investments Pty Ltd
Vesta Investments Pty Ltd was incorporated in 2003 and is based in Sydney, Australia.</t>
  </si>
  <si>
    <t>BKI Investment Company Limited (ASX:BKI) (Asia / Pacific (Primary); Asia / Pacific Developed Markets (Primary); Australia  (Primary); New South Wales (Primary));
BNP Paribas Nominees Pty Ltd &lt;Agency Lending Drp A/C&gt; (Asia / Pacific (Primary); Asia / Pacific Developed Markets (Primary); Australia  (Primary));
BNP Paribas Nominees Pty Ltd SIX SIS Ltd (Asia / Pacific (Primary); Asia / Pacific Developed Markets (Primary); Australia  (Primary));
BNP PARIBAS NOMS PTY LTD  (Asia / Pacific (Primary); Asia / Pacific Developed Markets (Primary); Australia  (Primary); New South Wales (Primary));
Citicorp Nominees Pty Limited &lt;Colonial First State Inv A/C&gt; (Asia / Pacific (Primary); Asia / Pacific Developed Markets (Primary); Australia  (Primary));
Citicorp Nominees Pty Ltd (Asia / Pacific (Primary); Asia / Pacific Developed Markets (Primary); Australia  (Primary); New South Wales (Primary); Victoria);
Equiniti Tst (Jersey) Ltd &lt;PDL Emp Benefit Tst 1 A/C&gt; (Europe (Primary); European Developed Markets (Primary); Jersey (Primary));
Equiniti Tst (Jersey) Ltd &lt;PDL Emp Benefit Tst 2 A/C&gt; (Europe (Primary); European Developed Markets (Primary); Jersey (Primary));
Equiniti Tst (Jersey) Ltd &lt;PDL Emp Benefit Tst 3 A/C&gt; (Europe (Primary); European Developed Markets (Primary); Jersey (Primary));
Equiniti Tst (Jersey) Ltd &lt;PDL Emp Benefit Tst 4 A/C&gt; (Europe (Primary); European Developed Markets (Primary); Jersey (Primary));
Equiniti Tst (Jersey) Ltd &lt;PDL Emp Benefit Tst A/C&gt; (Europe (Primary); European Developed Markets (Primary); Jersey (Primary));
HSBC Custody Nominees (Australia) Limited (Asia / Pacific (Primary); Asia / Pacific Developed Markets (Primary); Australia  (Primary); New South Wales (Primary));
HSBC Custody Nominees (Australia) Limited &lt;NT-Comnwlth Super Corp (Asia / Pacific (Primary); Asia / Pacific Developed Markets (Primary); Australia  (Primary));
J.P. Morgan Nominees Australia Limited (Asia / Pacific (Primary); Asia / Pacific Developed Markets (Primary); Australia  (Primary); New South Wales (Primary));
Milton Corporation Limited (Asia / Pacific (Primary); Asia / Pacific Developed Markets (Primary); Australia  (Primary); New South Wales (Primary));
Mutual Trust Pty Ltd (Asia / Pacific (Primary); Asia / Pacific Developed Markets (Primary); Australia  (Primary); Victoria (Primary); New South Wales);
National Nominees Limited (Asia / Pacific (Primary); Asia / Pacific Developed Markets (Primary); Australia  (Primary); Victoria (Primary));
Pacific Custodians Pty Ltd (Asia / Pacific (Primary); Asia / Pacific Developed Markets (Primary); Australia  (Primary); New South Wales (Primary));
Vesta Investments Pty Ltd (Asia / Pacific (Primary); Asia / Pacific Developed Markets (Primary); Australia  (Primary); New South Wales (Primary))</t>
  </si>
  <si>
    <t>BKI Investment Company Limited (ASX:BKI) (871.8)</t>
  </si>
  <si>
    <t>Andor Co., Ltd. develops and sells software products primarily in Japan. It offers 2DCAD and 3DCAD, analysis, 3D printer, CAM, data management and security, and Web related products; environmental measures related conference systems; CAD customization services; and education services. The company also engages in the contract business of design and development of software and hardware; and business of mechanical and institutional design, as well as modeling business. In addition, it offers engineering services, such as 3D solution, IT infrastructure solution, embedded solutions, mechanical design, and electrical and electronic design to the IT systems. The company was founded in 1972 and is headquartered in Tokyo, Japan. As of February 8, 2021, Andor Co., Ltd. operates as a subsidiary of TCS Companies Co., Ltd.</t>
  </si>
  <si>
    <t>Information Technology (Primary); Information Technology (IT) Consulting (Primary); IT Consulting and Other Services (Primary); IT Services (Primary); Software and Services (Primary); Computer Aided Design (CAD); Electronic Equipment and Instruments; Electronic Equipment, Instruments and Components; Maintenance Software; Printers; Security, Control, Surveillance and Detection Equipment; Software; Systems Software; Technology Hardware and Equipment; Technology Hardware, Storage and Peripherals; Technology Hardware, Storage and Peripherals</t>
  </si>
  <si>
    <t>TCS Companies Co., Ltd. was founded in 1996 and is based in Chuo, Japan. TCS Companies Co., Ltd. operates as a subsidiary of TCS Holdings Co., Ltd.</t>
  </si>
  <si>
    <t>Augusta Capital Limited engages in the investment of commercial and industrial properties in New Zealand. The company owns five commercial properties comprising commercial office towers, office buildings, finance center, and business parks located in Auckland. It also provides property syndication services. The company was formerly known as Kermadec Property Fund Limited and changed its name to Augusta Capital Limited in March 2012. Augusta Capital Limited was incorporated in 2006 and is based in Auckland, New Zealand.</t>
  </si>
  <si>
    <t>Equity Real Estate Investment Trusts (REITs) (Primary); Office REITs (Primary); Real Estate (Primary); Real Estate (Primary); Asset Management and Custody Banks; Capital Markets; Diversified Financials; Financials</t>
  </si>
  <si>
    <t>Centuria Platform Investments Pty Ltd was founded in 2019 and is headquartered in North Sydney, Australia. Centuria Platform Investments Pty Ltd operates as a subsidiary of Centuria Capital Group.</t>
  </si>
  <si>
    <t>Accident Compensation Corporation
Accident Compensation Corporation provides no-fault personal injury cover insurance for New Zealand residents and visitors. The company’s insurance products cover work-related injuries, non-work injuries to people in employment, injuries from moving motor vehicles on public roads, and injuries caused by medical treatment, as well as injuries that happen to people not in the workforce, such as children and retirees. Accident Compensation Corporation was founded in 1974 and is based in Wellington, New Zealand.
ANZ Bank New Zealand Limited
ANZ Bank New Zealand Limited provides banking products and services to personal, business, and institutional customers in New Zealand. The company’s Personal segment offers banking and wealth management services to consumer, and private and small business banking customers. This segment delivers its services through its internet and app-based digital solutions and network of branches, mortgage specialists, relationship managers, and contact centers. Its Business segment provides various banking services, including traditional relationship banking and financial solutions through managers focusing on privately owned medium to large enterprises, the agricultural business segment, and government and government related entities. The company’s Institutional segment offers transaction banking services, such as working capital and liquidity solutions comprising documentary trade, supply chain financing, and cash management solutions, as well as deposits, payments, and clearing services; corporate finance services consisting of loan products, loan syndication, specialized loan structuring and execution, project and export finance, debt structuring and acquisition finance, and corporate advisory; and markets, which provide risk management services on foreign exchange, interest rates, credit, commodities, and debt capital markets. The company was formerly known as ANZ National Bank Limited and changed its name to ANZ Bank New Zealand Limited in October 2012. ANZ Bank New Zealand Limited was incorporated in 1979 and is headquartered in Auckland, New Zealand. ANZ Bank New Zealand Limited is a subsidiary of ANZ Holdings (New Zealand) Limited.
ANZ Custodial Services New Zealand Limited
ANZ Custodial Services New Zealand Limited operates as a custodian for private banks and offers securities lending services. ANZ Custodial Services New Zealand Limited was formerly known as PRIVATE NOMINEES LIMITED and changed its name to ANZ Custodial Services New Zealand Limited in October, 2015. The company was incorporated in 2014 and is based in Auckland, New Zealand. ANZ Custodial Services New Zealand Limited operates as a subsidiary of ANZ Bank New Zealand Limited
ANZ New Zealand Investments Limited
ANZ New Zealand Investments Limited is a privately owned investment manager. The firm manages separate client focused portfolios. It launches and managed equity, fixed income, and balanced mutual funds. The firm also launches and manages retirement funds. It invests in public equity markets across the globe and fixed income markets of New Zealand. The firm also invests in mutual funds. It was formerly known as OnePath (NZ) Limited. The firm was founded on March 1, 1989 and is based in Auckland, New Zealand. ANZ New Zealand Investments Limited operates as a subsidiary of ANZ Wealth New Zealand Limited.
Custodial Services Ltd.
Custodial Services Ltd. provides custodial services to Craigs Investment Partners’ clients as well as a number of clients independent of Craigs Investment Partners. The company was incorporated in 1995 and is based in Tauranga, New Zealand.
Cypress Capital Limited
Cypress Capital Limited was formerly known as Augusta Group Limited. The company was incorporated in 2001 and is based in Auckland, New Zealand.
Kawaroa Trustees Ltd
Kawaroa Trustees Ltd was incorporated in 2004 and is based in New Plymouth, New Zealand.
Leveraged Equities Finance Limited
Leveraged Equities Finance Limited provides margin lending services. It enables investors to drawdown funds in New Zealand and Australian dollars to participate in New Zealand and Australian investment opportunities against their investments. The company was founded in 1994 and is based in Wellington, New Zealand.
Mint Asset Management Limited
Mint Asset Management Limited is an employee owned investment manager. The firm launches and manages equity and balanced mutual funds. It invests in public equity and fixed income markets. The firm invests in value stocks of companies. It employs fundamental and quantitative analysis to make its investments. The firm uses internal research to make its investments. Mint Asset Management Limited was founded on November 8, 2006 is based in Auckland, New Zealand.
Morrow Equity Management Limited
Morrow Equity Management Limited was incorporated in 2007 and is based in Parnell, New Zealand.
New Zealand Central Securities Depository Limited
New Zealand Central Securities Depository Limited operates as a custodian trustee. The company was incorporated in 1995 as NZCSD Limited and changed its name to New Zealand Central Securities Depository Limited in November 1996. New Zealand Central Securities Depository Limited is based in Wellington, New Zealand.
New Zealand Permanent Trustees Limited
New Zealand Permanent Trustees Limited was incorporated in 1929 and is based in Wellington, New Zealand.
Rockridge Trustee Company Limited
Rockridge Trustee Company Limited was incorporated in 2013 and is based in Auckland, New Zealand.
TEA Custodians (Bluestone) Limited
TEA Custodians (Bluestone) Limited operates as a mortgagees that lends money on behalf of property. The company was incorporated in 2002 and is based in Wellington, New Zealand. TEA Custodians (Bluestone) Limited operates as a subsidiary of Trustees Executors Limited.</t>
  </si>
  <si>
    <t>Accident Compensation Corporation (Asia / Pacific (Primary); Asia / Pacific Developed Markets (Primary); New Zealand  (Primary));
ANZ Bank New Zealand Limited (Asia / Pacific (Primary); Asia / Pacific Developed Markets (Primary); New Zealand  (Primary));
ANZ Custodial Services New Zealand Limited (Asia / Pacific (Primary); Asia / Pacific Developed Markets (Primary); New Zealand  (Primary));
ANZ New Zealand Investments Limited (Asia / Pacific (Primary); Asia / Pacific Developed Markets (Primary); New Zealand  (Primary));
Custodial Services Ltd. (Asia / Pacific (Primary); Asia / Pacific Developed Markets (Primary); New Zealand  (Primary));
Cypress Capital Limited (Asia / Pacific (Primary); Asia / Pacific Developed Markets (Primary); New Zealand  (Primary));
Kawaroa Trustees Ltd (Asia / Pacific (Primary); Asia / Pacific Developed Markets (Primary); New Zealand  (Primary));
Leveraged Equities Finance Limited (Asia / Pacific (Primary); Asia / Pacific Developed Markets (Primary); New Zealand  (Primary));
Mint Asset Management Limited (Asia / Pacific (Primary); Asia / Pacific Developed Markets (Primary); New Zealand  (Primary));
Morrow Equity Management Limited (Asia / Pacific (Primary); Asia / Pacific Developed Markets (Primary); New Zealand  (Primary));
New Zealand Central Securities Depository Limited (Asia / Pacific (Primary); Asia / Pacific Developed Markets (Primary); New Zealand  (Primary));
New Zealand Permanent Trustees Limited (Asia / Pacific (Primary); Asia / Pacific Developed Markets (Primary); New Zealand  (Primary));
Rockridge Trustee Company Limited (Asia / Pacific (Primary); Asia / Pacific Developed Markets (Primary); New Zealand  (Primary));
Salt Funds Management Limited (Asia / Pacific (Primary); Asia / Pacific Developed Markets (Primary); New Zealand  (Primary));
TEA Custodians (Bluestone) Limited (Asia / Pacific (Primary); Asia / Pacific Developed Markets (Primary); New Zealand  (Primary))</t>
  </si>
  <si>
    <t>Ultra Electronics Holdings plc provides application-engineered bespoke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plc was incorporated in 1993 and is headquartered in London, the United Kingdom. As of August 1, 2022, Ultra Electronics Holdings plc operates as a subsidiary of Cobham Limited.</t>
  </si>
  <si>
    <t>Intelligence &amp; Communications: 327.0 (28.4%);
Maritime: 535.8 (46.5%);
Critical Detection &amp; Control: 290.2 (25.2%)</t>
  </si>
  <si>
    <t>Continental Europe: 81.6 (7.1%);
Rest of World: 121.2 (10.5%);
United Kingdom: 225.0 (19.5%);
North America: 724.0 (62.9%)</t>
  </si>
  <si>
    <t>Aerospace and Defense (Primary); Aerospace and Defense (Primary); Aircraft Systems, Components and Equipment (Primary); Capital Goods (Primary); Command, Control and Communication Equipment (Primary); Defense Electronics (Primary); Electronic Warfare Systems (Primary); Flight Instrumentation Systems (Primary); Industrials (Primary); Infrared Sensors (Primary); Military Armored Vehicles (Primary); Communications Equipment; Communications Equipment; Electronic Equipment and Instruments; Electronic Equipment, Instruments and Components; Information Technology; Security, Control, Surveillance and Detection Equipment; Technology Hardware and Equipment</t>
  </si>
  <si>
    <t>Cobham Limited, a defence and aerospace company, provides various technologies and services to solve challenging problems in defence, aerospace, and space markets worldwide. The company offers various critical solutions on land, at sea, and in the air and space; and customized products, including RF, microwave, high reliability microelectronics; and avionics, connectivity, and SATCOM solutions. It also provides control, communication, and outsourced aviation services for military and civil customers. Cobham Limited was formerly known as Cobham plc and changed its name to Cobham Limited in January 2020. The company was founded in 1934 and is based in Bournemouth, United Kingdom.</t>
  </si>
  <si>
    <t>Dorset (Primary);
England (Primary);
Europe (Primary);
European Developed Markets (Primary);
United Kingdom (Primary);
Buckinghamshire</t>
  </si>
  <si>
    <t>Share Limited does not have significant operations. Previously, it provided services to personal investors on a self-select basis. The company was founded in 1991 and is based in Manchester, the United Kingdom. Share Limited is a subsidiary of Antler Holdco Limited.</t>
  </si>
  <si>
    <t>England (Primary); Europe (Primary); European Developed Markets (Primary); Greater Manchester (Primary); United Kingdom (Primary)</t>
  </si>
  <si>
    <t>Antler Holdco Limited was incorporated in 2016 and is based in Guernsey, United Kingdom.</t>
  </si>
  <si>
    <t>Ina Research Inc., a consulting company, provides non-clinical and clinical studies services primarily in Japan. It offers Toxicology, Safety Pharmacology, Drug Dependence, Drug Efficacy, and QT/QTc studies, as well as support services for a range of non-clinical toxicity studies for pharmaceutical development, from the screening stage to preparation for clinical trials. The company also provides safety assessment of chemicals and agrichemicals. In addition, it offers efficacy studies for central nervous system, circulatory system, osteology, ophthalmology, blood glucose, nephritis, renal failure, total parenteral nutrition, and others; and clinical trial services, including QT/QTc studies. Further, the company provides health food studies comprising non-clinical studies; analysis services, including clinical pathology, pathology, and metabolism and chemical analysis; translation services for various non-clinical studies ranging from Japanese to English and vice versa; and quality assurance services for various studies. Additionally, it offers environmental equipment, published papers, and seminars archives. The company was formerly known as Shinshu Non-Clinical Laboratory Center and changed its name to Ina Research Inc. in July 1989. Ina Research Inc. was founded in 1974 and is headquartered in Ina, Japan. As of July 13, 2022, Ina Research Inc. operates as a subsidiary of Shin Nippon Biomedical Laboratories, Ltd..</t>
  </si>
  <si>
    <t>Health Care (Primary); Life Sciences Tools and Services (Primary); Life Sciences Tools and Services (Primary); Pharmaceuticals, Biotechnology and Life Sciences (Primary); Pharmaceutical Contract Laboratories; Pharmaceutical Contract Research Organization; Pharmaceuticals; Pharmaceuticals</t>
  </si>
  <si>
    <t>Asia / Pacific (Primary); Asia / Pacific Developed Markets (Primary); Japan  (Primary); Nagano (Primary)</t>
  </si>
  <si>
    <t>Shin Nippon Biomedical Laboratories, Ltd., a contract research organization, provides drug discovery and development services in Japan and internationally. It offers pre-clinical laboratory services, such as good laboratory practice inspections; general and specific toxicity studies; pathological examinations; PK/PD of biopharmaceuticals, immunotoxicity tests, and antibody production; reproductive and developmental toxicity studies; pharmacology and pharmacological efficacy studies; and imaging services. The company also engages in the establishment and validation of analytical methods, analysis of biological samples, and calculation of pharmacokinetic parameters; and provides absorption, distribution, metabolism, and excretion studies using radioisotope-labeled compounds. In addition, it provides site management organization services for clinical trials; clinical contract research organization services; and translational research services, including research and development of nasal delivery systems, nucleic acid adjuvants, and regenerative medicines. The company was founded in 1957 and is headquartered in Tokyo, Japan.</t>
  </si>
  <si>
    <t>Roxgold Inc., a gold mining company, engages in the exploration, evaluation, development, and production of precious metals. It holds interest in the Yaramoko gold project located in the Houndé greenstone belt of Burkina Faso, West Africa; and 100% interest in the Séguéla gold project that includes 11 exploration permits situated in Côte d’Ivoire. The company was founded in 1983 and is headquartered in Toronto, Canada. As of July 2, 2021, Roxgold Inc. operates as a subsidiary of Fortuna Silver Mines Inc.</t>
  </si>
  <si>
    <t>Fortuna Silver Mines Inc. engages in the acquisition, exploration, and mining of precious and base metal deposits in Argentina, Burkina Faso, Mexico, Peru, and Côte d’Ivoire. It holds interest in the Caylloma silver, lead, and zinc mine located in southern Peru; the San Jose silver and gold mine situated in southern Mexico; the Lindero gold project located in Argentina; Yaramoko gold mine situated in south western Burkina Faso; and Séguéla gold mine located in south western Côte d’Ivoire. The company was formerly known as Fortuna Ventures Inc. and changed its name to Fortuna Silver Mines Inc. in June 2005. Fortuna Silver Mines Inc. was incorporated in 1990 and is based in Vancouver, Canada.</t>
  </si>
  <si>
    <t>British Columbia (Primary);
Canada (Primary);
United States and Canada (Primary);
Latin America and Caribbean;
Lima;
Peru;
South America</t>
  </si>
  <si>
    <t>Appian Capital Advisory LLP
Appian Capital Advisory LLP is a private equity firm specializing in middle market, growth capital, turnaround and buyout investments in the natural resources sector with a focus on mining companies; base metal, precious metal, fertilizer, select niche commodity sectors; and real and tangible metals and mining assets. It invests in mining projects and companies at all stages of the mining cycle, from resource exploration and definition, through to development, construction, operation, expansion, and optimization. The firm does not currently invest in countries with excessive sovereign risk and unattractive mining sector legislation, where either its finance or operational team has not successfully completed a mining related transaction or built an operating mine before. It seeks to invest 25 percent in North America, 25 percent in Latin America, 25 percent in Africa, 25 percent opportunistically global including Asia and Australia. The firm seeks to invest between $10 million and $150 million in small to medium sized companies. It prefers to take a control position and majority stake. The firm seeks to exit the investment through either an initial public offering, trade sale, and other appropriate corporate transactions. Appian Capital Advisory was founded in 2011 is based in London, United Kingdom with additional offices in South America, North America and Australia.
International Finance Corporation
International Finance Corporation is a private equity and venture capital arm of The World Bank Group specializing in startups, early stage, mid venture, late venture, late-stage and growth stage companies and also provides growth and expansion capital, mezzanine finance, leasing, microfinance, SME banking, agriculture finance, housing finance, insurance, debt and asset recovery, financial restructuring and rehabilitation, acquisition financing, rehabilitation, and debt refinancing, loans, equity, quasi-equity, trade &amp; supply chain finance and syndications. It seeks to invest in both direct and fund investments. The firm also invests through profit-participating loans, convertible loans, and preferred shares. Through syndications, it provides B loans, parallel loans, A loan participations (ALPS), and managed co-lending portfolio program. The firm does not seek to invest in production or trade in weapons and munitions; alcoholic beverages (excluding beer and wine); tobacco; gambling, casinos, and equivalent enterprises; radioactive materials; unbonded asbestos fibers; drift net fishing in the marine environment using nets in excess of 2.5 km. in length; and in any product or activity deemed illegal under host country laws or regulations or international conventions and agreements, or subject to international bans, such as pharmaceuticals, pesticides/herbicides, ozone depleting substances, PCBs, wildlife, or products regulated under CITES. It does not lend directly to micro, small, and medium enterprises or individual entrepreneurs. For direct investments, the firm seeks to make equity investments. It also offers a full range of quasi-equity products with both debt and equity characteristics, called C-loans. In addition, the firm provides convertible debt and subordinated loan investments, and also offers preferred stock and income note investments. For fund investments, it seeks to invest in private equity, venture capital, and debt funds that invest in emerging-market securities. It seeks to makes investment through loans in projects, intermediary banks, leasing companies, and other financial institutions for on-lending. The firm seeks to invest in agribusiness &amp; forestry with a focus on food security, sustainability and inclusive development; financial institutions with a focus on micro entrepreneurs and small businesses, digital finance, global trade, financial services; health sector with a focus on affordable pharmaceuticals &amp; medical products, healthtech, quality healthcare networks &amp; providers, and knowledge &amp; capital transfer; education sector with a focus on skills &amp; employability and reach &amp; impact; infrastructure sector with focus on power generation, transmission, and distribution, transportation, water, utilities &amp; municipal infrastructure; global manufacturing sector with a focus on textiles &amp; apparel, automotive &amp; machinery, construction materials, chemicals &amp; fertilizers, and renewable energy; oil, gas and mining sector with a focus on exploration, appraisal and development, oil and gas pipelines, oilfield services, liquefied natural gas, liquefied petroleum gas, floating production, storage and offloading; telecommunications, media &amp; technology sector with a focus on broadband development, infrastructure sharing, mobile@ frontier, and financial technology; tourism, retail and property sector with a focus on housing and commercial property; public-private partnership, global financial markets, information and communication technologies, edu-tech, consumer internet including ecommerce and cleantech, natural resources along with e-logistics/e-mobility, consumer technology, enterprise technology, smart cities, waste and sanitization. It invests globally and provides financing to entities based in Sub-Saharan Africa, Egypt, Kenya, Nigeria, Pakistan, Senegal, South Africa, East Asia and the Pacific, South Asia with a focus on India, China, Europe and Central Asia, Latin America, Central America, and the Caribbean, Western Europe, and the Middle East and North Africa. The firm investments typically range from $1 million to $100 million, with a limited number of investments in the $100,000 to $1 million range. It provides various financial products to private sector projects in emerging markets in developing countries. The firm seeks to invest in companies, financial institutions, and other businesses that are majority-owned by the private sector and that are based in a developing country that is a member of the Corporation. The firm generally subscribes to between 5 percent and 15 percent of a project's equity/Company’s equity and makes minority equity investments up to 20 per cent in a single project. It also prefers to take majority stake in its portfolio companies. For new projects, it provides up to 25 percent of the total estimated project costs, or, on an exceptional basis, up to 35 percent in small projects. For expansion projects, the firm provides up to 50 percent of the project cost, provided its investments do not exceed 25 percent of the total capitalization of the project company. In FinTech, the firm considers investments of $3 million to $20 million for a minority equity position, or a minimum of $10 million in debt with equity features. The firm also considers investment in women-owned businesses. It does not take an active role in portfolio company management. It finances projects and companies through loans from their own account and typically exits its investments done through loan within seven to twelve years. It usually maintains equity investments for a period between eight years and 15 years. The firm exits an investment by selling its equity stake through domestic stock markets or arrangements with project sponsors or through a public listing to broaden share ownership. International Finance Corporation was founded in 1956 and is headquartered in Washington, District of Columbia with additional offices across Asia, Africa, Europe, and North America.</t>
  </si>
  <si>
    <t>Appian Capital Advisory LLP (England (Primary); Europe (Primary); European Developed Markets (Primary); Greater London (Primary); United Kingdom (Primary); Asia / Pacific; Asia / Pacific Developed Markets; Australia ; Brazil; Canada; Central America &amp; Mexico; Latin America and Caribbean; Lima; Mexico; Minas Gerais; Ontario; Peru; Quebec; South America; United States and Canada);
International Finance Corporation (Midatlantic (Primary); United States and Canada (Primary); United States of America (Primary); Washington Area (Primary); Washington, D. C. (Primary); Afghanistan ; Africa / Middle East; Albania; Algeria; Argentina; Armenia; Asia / Pacific; Asia / Pacific Developed Markets; Asia / Pacific Emerging Markets; Australia ; Austria; Azerbaijan ; Bangladesh ; Belarus; Belgium; Bhutan ; Bolivia; Bosnia and Herzegovina; Brazil; Brussels; Brussels; Bulgaria; Burkina Faso; Burundi; Cambodia ; Cameroon; Capital Federal; Caribbean; Central African Republic; Central America &amp; Mexico; Central Asia; Chad; China ; Colombia; Congo, Democratic Republic of; Côte d'Ivoire; Croatia; Cyprus ; Delhi; Denmark; Distrito Federal de Mexico; Dominican Republic; East Timor; Egypt; El Salvador; Ethiopia; Europe; European Developed Markets; European Emerging Markets; Far East; Finland; France; Gauteng; Georgia ; Germany; Ghana; Greece; Guatemala; Guinea; Haiti; Hessen; Honduras; Hong Kong ; Iceland; Ile-de-France; India ; Indian Sub-Continent; Indonesia ; Iraq ; Ireland; Israel ; Italy; Jakarta Raya; Jamaica; Japan ; Jordan ; Kazakhstan ; Kenya; Korea, South ; Kyrgyzstan ; Kyyivska obl.; Laos ; Latin America and Caribbean; Lebanon ; Liberia; Lima; Luxembourg; Macedonia; Madagascar; Maharashtra; Malaysia ; Maldives ; Malta ; Mexico; Middle East; Minskaya vobl.; Moldova; Mongolia ; Morocco; Mozambique; Myanmar ; Nepal ; Netherlands; New South Wales; Nicaragua; Nigeria; North Africa; Norway; Pacific Islands; Pakistan ; Panama; Papua New Guinea ; Peru; Philippines ; Portugal; Rio de Janeiro; Romania; Russia; Rwanda; São Paulo; Saudi Arabia ; Senegal; Serbia; Sierra Leone; Singapore ; Solomon Islands ; South Africa; South America; South-East Asia; Spain; Sri Lanka ; Sub-Saharan Africa; Sudan; Sweden; Switzerland; Tajikistan ; Tamil Nadu; Tanzania; Thailand ; Trinidad and Tobago; Turkey ; Ukraine; United Arab Emirates ; United Kingdom; Uzbekistan ; Vanuatu ; Vietnam ; West Bengal; Wilayah Persekutuan; Yemen ; Zambia)</t>
  </si>
  <si>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 As of June 22, 2022, Summer Infant, Inc. operates as a subsidiary of Kids II, Inc..</t>
  </si>
  <si>
    <t>Personal Products: 141.8 (100.0%)</t>
  </si>
  <si>
    <t>United States: 131.4 (92.7%);
All Other: 10.4 (7.3%)</t>
  </si>
  <si>
    <t>Baby Care Products (Primary); Consumer Staples (Primary); Household and Personal Products (Primary); Personal Products (Primary); Personal Products (Primary); Baby and Toddler Furniture and Accessories; Consumer Discretionary; Consumer Durables and Apparel; Consumer Electronics; Home Furnishings; Household Durables; Internet and Direct Marketing Retail; Internet and Direct Marketing Retail; Leisure Products; Leisure Products; Linens and Bedding; Online Specialty Retail; Retailing; Strollers and Carriages; Textiles; Textiles, Apparel and Luxury Goods</t>
  </si>
  <si>
    <t>Northeast (Primary); Providence Area (Primary); Rhode Island (Primary); United States and Canada (Primary); United States of America (Primary)</t>
  </si>
  <si>
    <t>Kids2, Inc. designs, manufactures, distributes, and markets toys for infants and toddlers. It offers infant toys, play gyms and mats, toddler toys, active play toys, entertainers, mobiles, bouncers and rockers, swings, playards, high chairs, bath and personal care products, seat covers, and gift sets. The company offers its products through retailers worldwide, as well as online. Kids2, Inc. was formerly known as Pansy Ellen Products, Inc. and changed its name to Kids2, Inc. in August 1993. The company was founded in 1969 and is based in Atlanta, Georgia with additional offices in the United Kingdom, China, Hong Kong, and the Netherlands. It has operations in Mexico, Canada, Australia, the United Kingdom, the Netherlands, China, Hong Kong, and Japan.</t>
  </si>
  <si>
    <t>Wynnefield Capital, Inc.
Wynnefield Capital, Inc. is an employee owned hedge fund sponsor. The firm primarily provides its services to pooled investment vehicles. It invests in public equity markets of the United States. The firm also invests in exchange traded funds. It invests in value stocks of small-cap companies. The firm employs long and short strategies to make its portfolios. It conducts in-house research to make its investments. Wynnefield Capital, Inc. was founded in 1992 and is based in New York City.</t>
  </si>
  <si>
    <t>Wynnefield Capital Management, LLC (Florida (Primary); Orlando Area (Primary); Southeast (Primary); United States and Canada (Primary); United States of America (Primary));
Wynnefield Capital, Inc. (New York (Primary); New York City Area (Primary); Northeast (Primary); United States and Canada (Primary); United States of America (Primary));
Wynnefield Capital, Inc. Profit Sharing &amp; Money Purchase Plan, Inc. (United States and Canada (Primary); United States of America (Primary))</t>
  </si>
  <si>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 As of October 3, 2022, Change Healthcare Inc. operates as a subsidiary of Optum, Inc..</t>
  </si>
  <si>
    <t>Software and Analytics: 1,620.0 (46.3%);
Network Solutions: 873.4 (25.0%);
Technology-Enabled Services: 920.9 (26.3%);
Postage and Eliminations: 85.7 (2.4%)</t>
  </si>
  <si>
    <t>United States: 3,497.4 (100.0%)</t>
  </si>
  <si>
    <t>Health Care (Primary); Health Care Equipment and Services (Primary); Health Care Technology (Primary); Health Care Technology (Primary); Healthcare Industry Software (Primary); Health Care Providers and Services; Health Care Services</t>
  </si>
  <si>
    <t>Optum, Inc. offers healthcare services. The company offers data and analytics; pharmacy care services; population health management including behavioral health, care and clinical management, claims editing services, and population analytics and consulting ; health care delivery services; health care operations; biometric solutions; advocatory support services; actuarial consulting; and advisory services. It also offers solutions to life science companies to identify markets, develop evidences, differentiate products, and realize the potential and retention. The company serves government, health planners, pharmacies, care providers and health systems, hospitals, doctors, individual and families, and life science companies. Optum, Inc. was founded in 2009 and is based in Eden Prairie, Minnesota with additional offices in Basking Ridge, New Jersey; Colorado Springs and Denver, Colorado; Duluth, Georgia; Eden Prairie and Minneapolis, Minnesota; Lenexa and Overland Park, Kansas; Louisville, Kentucky; Milwaukee, Wisconsin; Providence, Rhode Island; Reston, Virginia; Rocky Hill, Connecticut; Salt Lake City, Utah; and San Francisco, California. The company also has operations in North America, South America, Europe, Asia Pacific, and the Middle East. Optum, Inc. operates as a subsidiary of United HealthCare Services, Inc.</t>
  </si>
  <si>
    <t>Great Lakes (Primary);
Minneapolis Area (Primary);
Minnesota (Primary);
United States and Canada (Primary);
United States of America (Primary);
Asia / Pacific;
Asia / Pacific Emerging Markets;
Haryana;
India ;
Indian Sub-Continent</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</si>
  <si>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Camber Capital Management LP
Camber Capital Management LLC is a employee owned hedge fund sponsor. The firm primarily provides its services to pooled investment vehicles. It also manages accounts for individuals. The firm invests in the public equity and hedging markets of the United States. It invests in value stocks of micro-cap and small-cap companies. The firm typically invests in health care sector. It employs a fundamental analysis with a bottom-up stock picking approach while making its investments. Camber Capital Management LLC was founded on February 9, 2006 and is based in Boston, Massachusetts.</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</si>
  <si>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Camber Capital Management LP (Boston Area (Primary); Massachusetts (Primary); Northeast (Primary); United States and Canada (Primary); United States of America (Primary))</t>
  </si>
  <si>
    <t>Blackstone Inc. (NYSE:BX) (61,826.9)</t>
  </si>
  <si>
    <t>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t>
  </si>
  <si>
    <t>Other Segments: 114.2 (.3%);
Distribution: 1,211.1 (3.5%);
Exploration and Production: 6,615.6 (19.3%);
Trade and Storage: 25,159.1 (73.3%);
Generation: 1,203.7 (3.5%)</t>
  </si>
  <si>
    <t>Integrated Oil and Gas</t>
  </si>
  <si>
    <t>Energy (Primary); Energy (Primary); Integrated Oil and Gas (Primary); Oil, Gas and Consumable Fuels (Primary); Capital Goods; Catering Services; Consumer Discretionary; Consumer Services; Electric Utilities; Electric Utilities; Energy Equipment and Services; Gas Utilities; Gas Utilities; Hotels, Restaurants and Leisure; Industrial Machinery; Industrials; Machinery; Natural Gas Pipelines; Oil and Gas Distribution; Oil and Gas Equipment and Services; Oil and Gas Exploration and Production; Oil and Gas Field Services; Oil and Gas Geophysical Mapping and Surveying; Oil and Gas Production; Oil and Gas Storage and Transportation; Restaurants; Utilities; Utilities; Water Utilities; Water Utilities</t>
  </si>
  <si>
    <t>Polski Koncern Naftowy ORLEN Spólka Akcyjna, together with its subsidiaries, engages in the extraction, processing, refining, storage, and wholesale of crude oil in Poland, Germany, the Czech Republic, Lithuania, Malta, Sweden, Slovakia, Hungary, Estonia, Latvia, Canada, and China. It operates through Refining, Petrochemical, Energy, Retail, and Upstream segments. The company offers petrol, diesel, LPG, and biofuels; aviation fuels; heating oils; aromatics, including phenol, benzene, paraxylene, purified terephthalic acid, benzene-toulene fraction, and naphthalene concentrate; olefins; polyolefins; plastics; glycols; nitrogen fertilizers; and other products, such as acetone, ethylene oxide, masterbatch, advanced technical carbon black Chezacarb, caprolactam, soda lye, and sodium hypochlorite. It also provides base, car and motorbike, truck, marine, industrial, and agricultural oils; and paraffin and solvents. In addition, the company produces, distributes, and transmits electricity and heat energy with an installed power capacity of approximately 3.4 GW; and trades in thermal energy. As of December 31, 2021, it had a network of 2,881 fuel stations. The company was founded in 1999 and is headquartered in Plock, Poland.</t>
  </si>
  <si>
    <t>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As of August 1, 2022, Ørn Software Holding AS operates as a subsidiary of EG Norge AS.</t>
  </si>
  <si>
    <t>Real Estate Management: 17.6 (67.1%);
Energy &amp; Sustainability Management: 1.7 (6.5%);
Industrial Maintenance &amp; Quality Control: 6.9 (26.4%)</t>
  </si>
  <si>
    <t>Segment Adjustment: 7.2 (27.3%);
Sweden: .6 (2.5%);
Norway: 16.5 (62.7%);
Denmark: .6 (2.2%);
Iceland: 1.1 (4.2%);
Other: .3 (1.1%)</t>
  </si>
  <si>
    <t>Application Hosting Services (Primary); Application Service Providers (ASPs) (Primary); Application Software (Primary); Information Technology (Primary); Software (Primary); Software and Services (Primary); IT Services</t>
  </si>
  <si>
    <t>Europe (Primary); European Developed Markets (Primary); Norway (Primary); Sør-Trøndelag (Primary)</t>
  </si>
  <si>
    <t>EG Norge AS operates as an IT service company. The company was founded in 2001 and is based in Oslo, Norway.</t>
  </si>
  <si>
    <t>As of October 21, Manning &amp; Napier, Inc. (NYSE:MN) became a private investment firm.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</si>
  <si>
    <t>United States: 144.7 (100.0%)</t>
  </si>
  <si>
    <t>New York (Primary); Northeast (Primary); Rochester Area (Primary); United States and Canada (Primary); United States of America (Primary); Chicago Area; Columbus Area; Florida; Great Lakes; Illinois; Ohio; Saint Petersburg Area; Southeast</t>
  </si>
  <si>
    <t>QCI Asset Management Inc
QCI Asset Management Inc is an employee owned investment manager. The firm primarily provides its services to high net worth individuals. It also caters to individuals, Investment companies, banking or thrift institutions, pension and profit sharing plans, charitable organizations, Corporations or other businesses, trusts, estates, and Taft-Hartley plans and governmental plans. It manages separate client-focused equity, fixed income, and balanced portfolios. It also manages balanced mutual funds. It invests in public equity and fixed income markets of United States. It invests in value stocks of large-cap companies to create its equity portfolios. It employs fundamental analysis with bottom-up and top-down stock picking approach to make its investments. It obtains external research to complement its in-house research. QCI Asset Management Inc was founded in 1974 and is based in Pittsford, New York.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t>
  </si>
  <si>
    <t>QCI Asset Management Inc (New York (Primary); Northeast (Primary); Rochester Area (Primary); United States and Canada (Primary); United States of America (Primary));
Renaissance Technologies LLC (New York (Primary); New York City Area (Primary); Northeast (Primary); United States and Canada (Primary); United States of America (Primary); California; Delaware; Mid-Island Area; Midatlantic; Oakland Area; San Francisco Area; West Coast; Wilmington Area)</t>
  </si>
  <si>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</si>
  <si>
    <t>Packaging &amp; Containers: 490.4 (100.0%)</t>
  </si>
  <si>
    <t>United States: 68.5 (12.6%);
Western Europe: 115.2 (21.2%);
South Europe (Excl. Spain): 51.6 (9.5%);
Russia: 59.4 (10.9%);
Spain: 63.2 (11.6%);
Switzerland: 93.5 (17.2%);
Eastern Europe, Excluding Russia: 93.0 (17.1%)</t>
  </si>
  <si>
    <t>Containers and Packaging (Primary); Materials (Primary); Materials (Primary); Metal and Glass Containers (Primary); Plastic Bottles (Primary); Plastic Packaging (Primary)</t>
  </si>
  <si>
    <t>Belgium (Primary); East Flanders (Primary); Europe (Primary); European Developed Markets (Primary); Flanders (Primary)</t>
  </si>
  <si>
    <t>Stock Spirits Group PLC produces and distributes branded spirits and liqueurs in Central and Eastern Europe, and Italy. It offers a range of spirits, such as vodka, vodka-based flavored liqueurs, rum, brandy, wines, whisky, herbal bitters, and limoncello under the Lubelska, Božkov Republica, Limoncè, Zoladkowa de Luxe, Stock 84, and Fernet Stock brands. The company also exports its products to approximately 50 countries worldwide. Stock Spirits Group PLC was founded in 1884 and is based in Wooburn Green, the United Kingdom.</t>
  </si>
  <si>
    <t>Beverages (Primary); Consumer Staples (Primary); Distillers and Vintners (Primary); Food, Beverage and Tobacco (Primary); Spirits and Liquors (Primary); Wine (Primary)</t>
  </si>
  <si>
    <t>CVC Capital Partners Limited is a private equity firm specializing in middle market, mature, expansion, successions, management buyouts, buyins, leveraged buyouts and buyins, recapitalization, restructuring, growth, growth equity, and acquisitions in Fintech sector. The firm makes investments in medium to large sized companies. It seeks to invest in healthcare, industrial and service sectors including telecommunications, information technology, electronics, biotechnology, medical, energy, chemistry, new materials, industrial automatisms, tech-enabled businesses such as human resources software, data centers, software as a-service, infrastructure, and payments, industrial goods and services, other manufactured goods, financial services, manufacturing, services, distribution, media, retail, telecom, media, technology, consumer goods, buildings &amp; construction, chemicals, gaming, oil &amp; gas and public works. For Growth Partners, the firm seeks to invest in Middle-market, growth-oriented companies operating in the software and technology-enabled business services sectors. The firm also seeks to make infrastructure investments in Europe in the following sectors: transport, public or business utilities, provision of government services, communications infrastructure, energy production and provision, and businesses providing related regulated services. It prefers to invest in companies based in United Kingdom, Belgium, Bermuda, Czech Republic, Finland, Greece, Iceland, Netherland, Poland, Spain, Sweden, UK, Korea, Malta, Middle East, North Africa, North America, United States, Latin America, Southeast Asia, Asia with a focus on Hong Kong, Philippines, Japan, Australia, New Zealand, Vietnam, Singapore, Malaysia, South Korea, Greater China, Taiwan, and Europe with a focus on France, Italy, Germany, and Switzerland. The firm targets a minimum equity investment of $150 million for its European funds and $50 million for its Asian funds. The firm also prefers to invest in Central and Eastern Europe. It typically invests between €150 million ($169.96 million) and €1.5 billion ($1699.59 million) in companies with enterprise values between €300 million ($339.92 million) and €10 billion ($1133.06 million) and revenues between €200 million ($226.61 million) and €50 billion ($56652.9 million). For Asia Pacific region, the firm seeks to invest in companies with enterprise value between $100 million ($113.31 million) and $5 billion ($5665.29 million). For Europe &amp; the Americas, it seeks to invest in companies with enterprise value between €500 ($566.53 million) million and over €5 billion ($5665.29 million). For Asia, it seeks to invest in companies with enterprise value between €250 million ($283.27 million) and over €1.5 billion ($1699.59 million). For Growth Partners, it seeks to invest in companies with enterprise value between €200 million ($226.61 million) and over €1 billion ($1133.06 million). For Strategic Opportunities, it seeks to invest in companies with enterprise value between €1 billion ($1133.06 million) and more than €5 billion ($5665.29 million). The firm typically holds its investment for five years to twelve years. It also prefers to take a board seat in its portfolio companies. It typically acquires a joint interest or controlling or significant minority interests in European, Asian, and North American companies. CVC Capital Partners Limited was founded in 1981 and is based in London, United Kingdom with additional offices across the Australia, U.S., Europe, South America, and Asia.</t>
  </si>
  <si>
    <r>
      <rPr>
        <sz val="8"/>
        <rFont val="Arial"/>
        <family val="2"/>
      </rPr>
      <t xml:space="preserve">England (Primary);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Greater London (Primary);
United Kingdom (Primary);
</t>
    </r>
    <r>
      <rPr>
        <sz val="8"/>
        <color indexed="17"/>
        <rFont val="Arial"/>
        <family val="2"/>
      </rPr>
      <t>United Kingdom (Primary)</t>
    </r>
    <r>
      <rPr>
        <sz val="8"/>
        <rFont val="Arial"/>
        <family val="2"/>
      </rPr>
      <t>;
Africa / Middle East;
Asia / Pacific;
Asia / Pacific Developed Markets;
Asia / Pacific Emerging Markets;
Australia ;
Belgium;
Brazil;
Brussels;
Brussels;
California;
Capital Region of Denmark;
China ;
Denmark;
European Emerging Markets;
Far East;
France;
Germany;
Greece;
Hessen;
Hong Kong ;
Ile-de-France;
India ;
Indian Sub-Continent;
Indonesia ;
Italy;
Jakarta Raya;
Japan ;
Jersey;
Korea, South ;
Latin America and Caribbean;
Luxembourg;
Madrid;
Maharashtra;
Middle East;
Milan;
Netherlands;
New South Wales;
New York;
New York City Area;
Noord-Holland;
Northeast;
Norway;
Poland;
San Francisco Area;
São Paulo;
Singapore ;
South America;
South-East Asia;
Spain;
Stockholm County;
Sweden;
Switzerland;
Thailand ;
Turkey ;
United Arab Emirates ;
United States and Canada;
United States of America;
West Coast;
Zurich</t>
    </r>
  </si>
  <si>
    <t>RIB Software SE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founded in 1961 and is headquartered in Stuttgart, Germany. RIB Software SE is a subsidiary of Schneider Electric Investment AG.</t>
  </si>
  <si>
    <t>Application Software (Primary); Construction Industry Software (Primary); Enterprise Resource Planning (ERP) Software (Primary); Enterprise Software (Primary); Industry Specific Software (Primary); Information Technology (Primary); Real Estate Industry Software (Primary); Software (Primary); Software and Services (Primary); Information Technology (IT) Consulting; Infrastructure Services; Internet Services and Infrastructure; IT Consulting and Other Services; IT Services</t>
  </si>
  <si>
    <t>Schneider Electric Investment AG was formerly known as Rheingoldhöhe 50. V V AG. The company is based in Ratingen, Germany. The company operates as a subsidiary of Schneider Electric S.E.</t>
  </si>
  <si>
    <t>Ameriprise Financial, Inc. (NYSE:AMP)
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
Bank of America Corporation (NYSE:BAC)
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Capital Research and Management Company
Capital Research and Management Company is a privately owned investment manager. The firm primarily provides its services to investment companies. The firm also provides its services to individuals, pooled investment vehicles, corporations, clients on third party platforms, wrap fee programs and managed account program clients. The firm manages separate client-focused equity, fixed income, and balanced portfolios. It also manages equity, fixed income, and balanced mutual funds. The firm invests in the public equity and fixed income markets across the globe. For the equity portion of its portfolio, it primarily invests in growth stocks of companies across all market capitalizations. For the fixed income portion of its portfolio, the firm invests in diversified portfolio of investments including U.S. and international fixed-income securities, bonds, loan participations, mortgage-backed securities, and municipal bonds of varying quality and duration. It employs fundamental analysis along with bottom-up stock picking approach to create its portfolios. The firm conducts in-house research to make its investments. It was founded in 1931 and is based in Los Angeles, California with additional offices in Irvine, California; Norfolk, Virginia; Los Angeles, California; San Francisco, California; and Washington, District of Columbia. Capital Research and Management Company operates as a subsidiary of The Capital Group Companies, Inc.
Carmignac Gestion S.A.
Carmignac Gestion S.A. is an employee owned investment manager. The firm primarily provides its services to independent advisors and network financial advisors. It also caters to banks and networks, as well as to institutional and private clients. The firm launches and manages equity, fixed income, balanced, and multi-asset mutual funds for its clients. It invests in public equity, fixed income, commodities, and currency markets across the globe. The firm also invests in precious metals. It employs quantitative analysis to create its portfolio. The firm employs in-house research to make its investments. It typically invests in companies in information technology, biotechnology, energy, forest products, and agricultural commodities sectors. Carmignac Gestion S.A. was founded in 1989 and is based in Paris, France with additional offices in Frankfurt, Germany and London, United Kingdom.
Credit Suisse Fund Management S.A.
Credit Suisse Fund Management S.A. is a privately owned investment manager. The firm manages UCITS and Alternative Investment Funds across the globe. Credit Suisse Fund Management S.A. is based in Luxembourg and operates as a subsidiary of Credit Suisse AG.
Henderson Global Investors Limited
Henderson Global Investors Limited is a privately owned investment manager. The firm provides its services to institutional, retail clients, and high net-worth individuals. It launches and manages equity, fixed income, balanced, and multi-asset mutual fund. The firm invests in public equity, fixed income, multi-asset, and real estate markets across the globe. It also manages pension funds for its clients. The firm uses in-house research to make its investments. It operates as a subsidiary of Henderson Group PLC. The firm was founded in 1934 and is based in London, United Kingdom with additional offices in Boston, Massachusetts, Edinburgh, United Kingdom, Frankfurt, Germany, Gasperich, Luxembourg, Madrid, Spain, Milano, Italy, Stockholm, Sweden, Tokyo, Japan, and Vienna, Austria. Henderson Global Investors Limited operates as a subsidiary of Henderson Group plc.
Morgan Stanley, Investment Banking and Brokerage Investments
Morgan Stanley, Investment Banking and Brokerage Investments operates as a subsidiary of Morgan Stanley.
RWC Partners Limited
RWC Partners Limited is an employee owned investment manager. The firm primarily provides its services to institutional clients. It launches and manages equity, fixed income, and hedge funds for its clients. It invests in the public equity and fixed income markets across the globe.  RWC Partners Limited was founded in February 2000 and is based in London, United Kingdom.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t>
  </si>
  <si>
    <r>
      <rPr>
        <sz val="8"/>
        <rFont val="Arial"/>
        <family val="2"/>
      </rPr>
      <t xml:space="preserve">Ameriprise Financial, Inc. (NYSE:AMP) (Great Lakes (Primary); Minneapolis Area (Primary); Minnesota (Primary); United States and Canada (Primary); United States of America (Primary); California; Columbia Area; Connecticut; Florida; Fort Wayne Area; Indiana; Indianapolis Area; Los Angeles Area; Michigan; New York; Northeast; Rockland Area; South Carolina; Southeast; Tampa Area; West Coast);
Bank of America Corporation (NYSE:BAC) (Charlotte Area (Primary); Midatlantic (Primary); North Carolina (Primary); United States and Canada (Primary); United States of America (Primary); Alberta; Arizona; Asia / Pacific; Asia / Pacific Developed Markets; Asia / Pacific Emerging Markets; Atlanta Area; Australia ; Baltimore Area; Boston Area; Brazil; Brockton Area; California; Canada; Chicago Area; Chile; China ; Cincinnati Area; Colorado; Connecticut; Dallas Area; Delaware; Denver Area; England; Europe; European Developed Markets; Far East; Florida; France; Georgia; Germany; Great Lakes; Greater London; Hartford Area; Haryana; Hessen; Houston Area; Ile-de-France; Illinois; India ; Indian Sub-Continent; Jacksonville Area; Japan ; Kansas City Area; Latin America and Caribbean; Los Angeles Area; Maharashtra; Maryland; Massachusetts; Miami Area; Mid-Island Area; Midwest; Milwaukee Area; Missouri; Mountain; Nashville Area; New Jersey; New York; </t>
    </r>
    <r>
      <rPr>
        <sz val="8"/>
        <color indexed="17"/>
        <rFont val="Arial"/>
        <family val="2"/>
      </rPr>
      <t>New York</t>
    </r>
    <r>
      <rPr>
        <sz val="8"/>
        <rFont val="Arial"/>
        <family val="2"/>
      </rPr>
      <t xml:space="preserve">; New York City Area; </t>
    </r>
    <r>
      <rPr>
        <sz val="8"/>
        <color indexed="17"/>
        <rFont val="Arial"/>
        <family val="2"/>
      </rPr>
      <t>New York City Area</t>
    </r>
    <r>
      <rPr>
        <sz val="8"/>
        <rFont val="Arial"/>
        <family val="2"/>
      </rPr>
      <t xml:space="preserve">; Newark Area; North Bay Area; North Texas Area; Northeast; </t>
    </r>
    <r>
      <rPr>
        <sz val="8"/>
        <color indexed="17"/>
        <rFont val="Arial"/>
        <family val="2"/>
      </rPr>
      <t>Northeast</t>
    </r>
    <r>
      <rPr>
        <sz val="8"/>
        <rFont val="Arial"/>
        <family val="2"/>
      </rPr>
      <t xml:space="preserve">; Oakland Area; Ohio; Ontario; Oregon; Orlando Area; Pennsylvania; Philadelphia Area; Phoenix Area; Pittsburgh Area; Portland Area; Providence Area; Quebec; Raleigh Area; Region Metropolitana (Santiago); Rhode Island; Richmond Area; San Francisco Area; San Jose Area; São Paulo; Seattle Area; Singapore ; South America; Southeast; Southwest; Stockton Area; Suburban Baltimore Area; Tennessee; Texas; Trenton Area;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Victoria; Virginia; Washington; West Coast; Wilmington Area; Wisconsin);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Research and Management Company (California (Primary); Los Angeles Area (Primary); United States and Canada (Primary); United States of America (Primary); West Coast (Primary); England; Europe; European Developed Markets; Greater London; Midatlantic; Norfolk Area; San Francisco Area; United Kingdom; Virginia; Washington Area; Washington, D. C.);
Carmignac Gestion S.A. (Europe (Primary); European Developed Markets (Primary); France (Primary); Ile-de-France (Primary); Germany; United Kingdom);
Credit Suisse Fund Management S.A. (Europe (Primary); European Developed Markets (Primary); Luxembourg (Primary));
Ena Investment Capital Llp (England (Primary); Europe (Primary); European Developed Markets (Primary); Greater London (Primary); United Kingdom (Primary));
Henderson Global Investors Limited (England (Primary); Europe (Primary); European Developed Markets (Primary); Greater London (Primary); United Kingdom (Primary); Asia / Pacific; Asia / Pacific Developed Markets; Australia ; Austria; Boston Area; Chicago Area; Germany; Great Lakes; Illinois; Italy; Japan ; Luxembourg; Massachusetts; New York; Northeast; Spain; Stockholm County; Sweden; United States and Canada; United States of America; Victoria; Vienna);
Lagoda Investment Management, L.P. (New York (Primary); New York City Area (Primary); Northeast (Primary); United States and Canada (Primary); United States of America (Primary));
Morgan Stanley, Investment Banking and Brokerage Investments (New York (Primary); New York City Area (Primary); Northeast (Primary); United States and Canada (Primary); United States of America (Primary));
RWC Partners Limited (England (Primary); Europe (Primary); European Developed Markets (Primary); Greater London (Primary); United Kingdom (Primary));
Schroder Investment Management Limited (England (Primary); Europe (Primary); European Developed Markets (Primary); Greater London (Primary); United Kingdom (Primary); Asia / Pacific; Asia / Pacific Developed Markets; Australia ; New South Wales);
Times Square Asset Management L.L.C. (United States and Canada (Primary); United States of America (Primary))</t>
    </r>
  </si>
  <si>
    <t>Ameriprise Financial, Inc. (NYSE:AMP) (34,665.4); Bank of America Corporation (NYSE:BAC) (295,706.9); BlackRock, Inc. (NYSE:BLK) (108,316.5)</t>
  </si>
  <si>
    <t>As of January 22, 2022, Howard Bancorp, Inc. was acquired by F.N.B. Corporation. 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</si>
  <si>
    <t>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t>
  </si>
  <si>
    <t>Information Technology (Primary); Information Technology (IT) Consulting (Primary); IT Consulting and Other Services (Primary); IT Services (Primary); Software and Services (Primary); Technical Staffing and Staff Augmentation (Primary); Co-location/Data Centers; Commercial and Professional Services; Data Management; Industrials; Infrastructure Consulting; Infrastructure Services; Internet Services and Infrastructure; Professional Services; Research and Consulting Services</t>
  </si>
  <si>
    <t>Canada (Primary); Ontario (Primary); United States and Canada (Primary); Central America &amp; Mexico; Co. Galway; Distrito Federal de Mexico; Europe; European Developed Markets; Ireland; Latin America and Caribbean; Mexico</t>
  </si>
  <si>
    <t>1264283 B.C. Ltd. was incorporated in 2020 and is based in Vancouver, Canada. 1264283 B.C. Ltd. operates as a subsidiary of Computacenter plc.</t>
  </si>
  <si>
    <t>Brigus Capital Inc.
Brigus Capital Inc. is a principal investment firm. The firm prefers to invest in small-cap publicly traded companies and select privately owned companies. The firm prefers to invest in Canada especially in Halifax and Nova Scotia. Brigus Capital Inc. is based in Halifax, Canada.
Canoe Financial LP
Canoe Financial LP is a privately owned investment manager. The firm launches and manages equity, fixed income, and balanced mutual funds. It invests in the public equity and fixed income markets of Canada. Canoe Financial LP is based in Alberta, Canada with an additional office in Ontario, Canada.
Canoe Premium Income Fund
Canoe Premium Income Fund is an open-ended equity mutual fund launched and managed by O’Leary Funds Management LP. The fund is managed by Stanton Asset Management Inc. It invests in the public equity markets of Canada. The fund also invests some portion of its portfolio in derivative instruments. It invests in the stocks of companies operating across diversified sectors. The fund invests in value stocks of mid and large cap companies. It employs fundamental analysis with a combination of top-down and bottom-up stock picking approach focusing on factors like quality of their assets, the strength of their balance sheets, and cash flow to create its portfolio. The fund benchmarks the performance of its portfolio against the S&amp;P/TSX Composite Index. It was formerly known as O'Leary Funds - O'Leary Canadian Dividend Fund and Canoe Canadian Dividend Fund. Canoe Premium Income Fund was formed on December 16, 2009 and is domiciled in Canada.
Mainstar Ventures Ltd
Mainstar Ventures Ltd is based in Canada.</t>
  </si>
  <si>
    <t>Brigus Capital Inc. (Canada (Primary); Nova Scotia (Primary); United States and Canada (Primary));
Canoe Financial LP (Alberta (Primary); Canada (Primary); United States and Canada (Primary); Ontario);
Canoe Premium Income Fund (Alberta (Primary); Canada (Primary); United States and Canada (Primary));
Mainstar Ventures Ltd (Canada (Primary); United States and Canada (Primary))</t>
  </si>
  <si>
    <t>Arden Partners plc operates as a multi-service stockbroker for small and mid-cap companies in the United Kingdom. It provides various financial services consisting of corporate advisory, such as nominated adviser and sponsor services, strategic corporate finance advice and strategic reviews, and capital restructurings, as well as services related to takeover codes comprising of advice on bids and mergers, public to private transactions, and public company and hostile related services. The company also offers new issues services comprising of flotations, reverse takeovers, pre-IPO fundraisings, structuring, and re-structuring works. In addition, it provides corporate broking and investor relations; equity sales and trading; equity research; and wealth management services. Arden Partners plc was incorporated in 2002 and is based in Birmingham, the United Kingdom. As of April 28, 2022, Arden Partners plc operates as a subsidiary of The Ince Group plc.</t>
  </si>
  <si>
    <t>Capital Markets (Primary); Diversified Financials (Primary); Financials (Primary); Investment Banking (Primary); Investment Banking and Brokerage (Primary); Merger and Acquisition Advisory Services (Primary); Securities and Commodities Markets Services (Primary); Security Brokers (Primary); Security Brokers and Dealers (Primary); Asset Management and Custody Banks; Institutional Investment Advice; Investment Advice</t>
  </si>
  <si>
    <t>The Ince Group plc, together with its subsidiaries, provides legal and professional, and financial advisory services to businesses and high net worth individuals in the United Kingdom, Europe, the Middle East, Africa, and Asia. The company provides law practices; corporate tax consultancy to the oil and gas industry; technology solutions for the legal and professional services market; accounting, financial, consulting, and pensions advice services; and investment advice and ongoing investment management services. It also acts as consulting actuaries, employee benefit advisers, pension scheme administrators, general practice solicitors, and a conveyancing firm. The company was formerly known as Gordon Dadds Group plc and changed its name to The Ince Group plc in August 2019. The Ince Group plc is headquartered in London, the United Kingdom.</t>
  </si>
  <si>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 As of June 13, 2022, Renewable Energy Group, Inc. operates as a subsidiary of Chevron Corporation.</t>
  </si>
  <si>
    <t>Bio-Based Diesel: 3,438.3 (88.2%);
Corporate and Other: 207.0 (5.3%);
Services: 254.6 (6.5%)</t>
  </si>
  <si>
    <t>United States: 3,169.0 (87.1%);
International: 471.3 (12.9%)</t>
  </si>
  <si>
    <t>Energy (Primary); Energy (Primary); Oil and Gas Refining and Marketing (Primary); Oil and Gas Refining and Marketing (Primary); Oil, Gas and Consumable Fuels (Primary); Capital Goods; Commercial Construction and Engineering; Commercial Construction, General Contractors and Operative Builders; Construction and Engineering; Construction and Engineering; Industrials</t>
  </si>
  <si>
    <t>Des Moines Area (Primary); Iowa (Primary); Midwest (Primary); United States and Canada (Primary); United States of America (Primary); Carroll Area</t>
  </si>
  <si>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</si>
  <si>
    <t>California (Primary);
Oakland Area (Primary);
United States and Canada (Primary);
United States of America (Primary);
West Coast (Primary);
Africa / Middle East;
Alberta;
Asia / Pacific;
Asia / Pacific Developed Markets;
Asia / Pacific Emerging Markets;
Belgium;
Canada;
Central America &amp; Mexico;
East Flanders;
El Salvador;
England;
Europe;
European Developed Markets;
Greater London;
Greece;
Houston Area;
Latin America and Caribbean;
Liberia;
Malaysia ;
Philippines ;
Singapore ;
South-East Asia;
Southwest;
Sub-Saharan Africa;
Texas;
Thailand ;
United Kingdom;
Wilayah Persekutuan</t>
  </si>
  <si>
    <t>Ameriprise Financial, Inc. (NYSE:AMP)
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</si>
  <si>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Ameriprise Financial, Inc. (NYSE:AMP) (Great Lakes (Primary); Minneapolis Area (Primary); Minnesota (Primary); United States and Canada (Primary); United States of America (Primary); California; Columbia Area; Connecticut; Florida; Fort Wayne Area; Indiana; Indianapolis Area; Los Angeles Area; Michigan; New York; Northeast; Rockland Area; South Carolina; Southeast; Tampa Area; West Coast);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</si>
  <si>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Ameriprise Financial, Inc. (NYSE:AMP) (34,665.4); BlackRock, Inc. (NYSE:BLK) (108,316.5); State Street Corporation (NYSE:STT) (26,977.4)</t>
  </si>
  <si>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t>
  </si>
  <si>
    <t>Capital Goods (Primary); Industrials (Primary); Machinery Distribution (Primary); Machinery Rental and Leasing (Primary); Trading Companies and Distributors (Primary); Trading Companies and Distributors (Primary); Business Credit Agencies; Credit Agencies; Diversified Financial Services; Diversified Financials; Finance Leasing; Financials; Specialized Finance</t>
  </si>
  <si>
    <t>EOS imaging SA, together with its subsidiaries, develops, markets, and sells medical imaging devices for osteo-articular conditions and orthopedics, and related applications. It offers EOS, an imaging system that provides low dose, full body, and stereo-radiographic images of patient in a functional position; EOSedge, an X-ray system that provides images quality for patients; sterEOS, a 3D modeling workstation that analyzes frontal and lateral EOS images which are captured simultaneously and registered to generate precise, patient-specific, and 3D models of the spine and/or lower limbs from weight-bearing, low dose, or Micro Dose EOS exams; and EOSapps, an online 3D surgical planning solutions based on unbiased, weight-bearing EOS images, and an accurate 2D/3D patient-specific data set. The company also develops knee and hip surgery planning software, as well as manufactures patient-specific cutting guides for orthopedic surgeries. It sells its products in Europe, the Middle East, Africa, North America, the Asia-Pacific, and Latin America. The company was formerly known as biospace med and changed its name to EOS Imaging SA in 2010. EOS imaging SA was founded in 1989 and is headquartered in Paris, France. As of May 13, 2021, EOS imaging SA operates as a subsidiary of Alphatec Holdings, Inc.</t>
  </si>
  <si>
    <t>Health Care (Primary); Health Care Equipment (Primary); Health Care Equipment and Services (Primary); Health Care Equipment and Supplies (Primary); Medical Testing, Analyzing, and Diagnostic Equipment (Primary); Orthopedic Devices (Primary); Radiology Equipment (Primary); Therapeutic Devices (Primary); X-Ray Apparatus and Magnetic Resonance Imaging (MRI) (Primary); Health Care Technology; Health Care Technology; Healthcare Industry Software</t>
  </si>
  <si>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</si>
  <si>
    <t>M Capital Partners SAS, formerly known as Midi Capital SAS, is a venture capital and private equity firm. It specializes in seed, startup, growth capital, buyouts, buyins, mezzanine, emerging growth, mature, succession, private debt and real estate investments in small, medium, mid-cap, public and private enterprises. The firm considers investments in all sectors. It prefers to invest in France, with a focus on the French former regions Aquitaine, Auvergne, Burgundy, Centre, Île-de-France, Languedoc-Roussillon, Limousin, Midi-Pyrénées, Pays de la Loire, Poitou-Charentes, Provence-Alpes-Côte-d'Azur and Rhône-Alpes. Globally, the firm can make investment in Europe, the United States and Asia. The firm typically invests between €0.5 million ($0.59 million) and €3 million ($3.54 million) in its portfolio companies. It seeks to invest in companies with an enterprise value between €1 million ($1.27 million) and €100 million ($132.24 million) and revenues between €3 million ($4.04 million) and €100 million ($132.24 million). For its private equity investment strategy, the firm favors family businesses with revenues between €5 million ($5.9 million) and €50 million ($59 million). The firm prefers to take a minority stake of 5% to 35% in its portfolio companies. It usually invests through convertible bond, common share, preferred share and warrant. The firm typically exits its investments after five to seven years. M Capital Partners SAS was founded in 2001 and is headquartered in Toulouse, with additional offices in France.</t>
  </si>
  <si>
    <t>Europe (Primary);
European Developed Markets (Primary);
France (Primary);
Midi-Pyrénées (Primary);
Ile-de-France;
Languedoc-Roussillon;
Provence-Alpes-Côte d'Azur</t>
  </si>
  <si>
    <t>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t>
  </si>
  <si>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</si>
  <si>
    <t>Newmont Corporation (NYSE:NEM)
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
RCF Management, LLC
RCF Management, LLC is a venture capital and private equity firm specializing in investments in buyouts, early venture, later stage, emerging growth, growth capital, bridge, industry consolidation, PIPES, development capital, rollup, and distress situations. The firm does not invest in oil and gas sector. It typically invests in opportunities that arise due to corporate financial issues and not project related technical issues. The firm also provides bridge loans and credit support. It invests in all hard rock mineral commodities and in mining and metal companies, growth oriented mining companies, mining industry software, enterprise software, metal and mineral mining machinery and equipment and precious metals and mineral. The firm seeks to invest in junior mining companies with projects at the scoping study or pre-feasibility stage. The firm prefers to invest in innovation, emerging technologies, commercialization and/or market expansion of innovative mining technology products. It also invests in a range of debt-oriented funding alternatives to both development and operating stage companies. It seeks to invest globally with a focus on Australia, Europe, Canada and United States. It seeks to invest up to $500 million in a single transaction but prefers to invest initially from approximately $1 million to approximately $300 million and third party funding up to $1 billion. It also invests in the form of convertible debt, equity, royalties, letters of credit and direct project interests. The firm also focuses on earlier stage risk in exploration, early project de-risking, scoping studies, and strategic opportunities and provide funding across capital spectrum. The firm also participates in equity placements or on-market acquisitions of common stock and seeks to acquire controlling stakes and majority and minority. It seeks to exit its investments between three and five years through merger and acquisition, block sales to institutional investors, or market sales into liquidity and holds minority and majority stakes in its portfolio companies. It prefers to take a seat on the Board of its portfolio companies. RCF Management, LLC was founded in 1998 and is based in Denver, Colorado with additional offices in Perth, Australia; Toronto, Canada; Jericho, New York; Santiago, Chile; and London, United Kingdom.
Shandong Gold Mining (Hong Kong) Co., Limited
Shandong Gold Mining (Hong Kong) Co., Limited was incorporated in 2017 and is based in Wan Chai, Hong Kong. Shandong Gold Mining (Hong Kong) Co., Limited operates as a subsidiary of Shandong Gold Mining Co., Ltd..</t>
  </si>
  <si>
    <r>
      <rPr>
        <sz val="8"/>
        <rFont val="Arial"/>
        <family val="2"/>
      </rPr>
      <t xml:space="preserve">Newmont Corporation (NYSE:NEM) (Colorado (Primary); </t>
    </r>
    <r>
      <rPr>
        <sz val="8"/>
        <color indexed="17"/>
        <rFont val="Arial"/>
        <family val="2"/>
      </rPr>
      <t>Colorado (Primary)</t>
    </r>
    <r>
      <rPr>
        <sz val="8"/>
        <rFont val="Arial"/>
        <family val="2"/>
      </rPr>
      <t xml:space="preserve">; Denver Area (Primary); </t>
    </r>
    <r>
      <rPr>
        <sz val="8"/>
        <color indexed="17"/>
        <rFont val="Arial"/>
        <family val="2"/>
      </rPr>
      <t>Denver Area (Primary)</t>
    </r>
    <r>
      <rPr>
        <sz val="8"/>
        <rFont val="Arial"/>
        <family val="2"/>
      </rPr>
      <t xml:space="preserve">; Mountain (Primary); </t>
    </r>
    <r>
      <rPr>
        <sz val="8"/>
        <color indexed="17"/>
        <rFont val="Arial"/>
        <family val="2"/>
      </rPr>
      <t>Mountain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Australia ; British Columbia; Canada; Delaware; Midatlantic; Western Australia);
RCF Management, LLC (Colorado (Primary); Denver Area (Primary); Mountain (Primary); United States and Canada (Primary); United States of America (Primary); Asia / Pacific; Asia / Pacific Developed Markets; Australia ; Canada; Chile; England; Europe; European Developed Markets; Greater London; Latin America and Caribbean; Mid-Island Area; New York; Northeast; Ontario; Region Metropolitana (Santiago); South America; United Kingdom; Victoria; Western Australia);
Shandong Gold Mining (Hong Kong) Co., Limited (Asia / Pacific (Primary); Asia / Pacific Developed Markets (Primary); Hong Kong  (Primary))</t>
    </r>
  </si>
  <si>
    <t>Ham-Let (Israel-Canada) Ltdoperates as a subsidiary of Ultra Clean Holdings, Inc.</t>
  </si>
  <si>
    <t>Capital Goods (Primary); Industrial Machinery (Primary); Industrials (Primary); Machinery (Primary); Machinery Components (Primary); Pumps and Pumping Equipment (Primary); Commercial and Professional Services; Commercial Services and Supplies; Diversified Support Services; Electronic Equipment and Instruments; Electronic Equipment, Instruments and Components; Information Technology; Laboratory Apparatus; Measuring, Analyzing, and Controlling Instruments; Technology Hardware and Equipment; Totalizing Fluid Meters And Counting Devices</t>
  </si>
  <si>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</si>
  <si>
    <t>California (Primary);
Oakland Area (Primary);
United States and Canada (Primary);
United States of America (Primary);
West Coast (Primary);
Austin Area;
Oregon;
Portland Area;
Southwest;
Texas</t>
  </si>
  <si>
    <t>As of November 30, 2021, FNBH Bancorp, Inc. was acquired by Arbor Bancorp, Inc. FNBH Bancorp, Inc. operates as the bank holding company for First National Bank in Howell that provides a range of commercial and personal banking services in Michigan. The company accepts checking, savings, NOW, and money market accounts; certificates of deposit; and demand and time deposits. It also provides commercial loans, including loans to finance commercial and industrial businesses that are not secured by real estate and discounted equipment finance leases; and commercial real estate loans, such as construction real estate loans to finance construction and land development, and/or loans secured by vacant land, as well as commercial real estate loans that are secured by non-farm and non-residential real estate. In addition, the company offers consumer real estate loans comprising commercial and non-commercial purpose loans that are secured by 1­4 family residential real estate properties, including first mortgages on residential properties, and home equity loans and lines of credit that are secured by first or second liens on residential properties; and consumer and other loans that include loans to consumers for household, family, and other personal expenditures, such as automobiles, boats, and recreational vehicles. Further, it provides safe deposit boxes, credit cards, cashier's checks, notary, treasury management, and credit/debit card processing services; and online banking and bill pay, e-Statements, and phone banking services. The company primarily serves five communities, including Brighton, Fowlerville, Green Oak Township, Hartland, and Howell located in Livingston County. FNBH Bancorp, Inc. was founded in 1891 and is based in Howell, Michigan.</t>
  </si>
  <si>
    <t>Great Lakes (Primary); Lansing Area (Primary); Michigan (Primary); United States and Canada (Primary); United States of America (Primary)</t>
  </si>
  <si>
    <t>Arbor Bancorp, Inc. operates as a bank. The company offers demand deposits and non-interest bearing time and savings deposits. The company's deposits include brokered deposits which represent funds, retail time deposits and jumbo deposits. The company provides consumer loans, including credit card loans, revolving credit plans, personal loans and automotive loans. It provides commercial real estate loans for land development and on-site construction of industrial, commercial, residential, or farm buildings in the United States. Also, the company offers real estate-backed residential loans. It provides commercial loans collateralized by real estate properties. It was founded in 1996 and is headquartered in Ann Arbor, Michigan.</t>
  </si>
  <si>
    <t>Detroit Area (Primary);
Great Lakes (Primary);
Michigan (Primary);
United States and Canada (Primary);
United States of America (Primary)</t>
  </si>
  <si>
    <t>Alceon Private Equity is a private equity firm specializing in investments in mezzanine. The firm typically invests in the retail sector. Alceon Private Equity founded in 2010 and is based in Sydney, Australia with additional offices in Brisbane, Australia, Melbourne, Australia and Perth, Australia.</t>
  </si>
  <si>
    <t>Asia / Pacific (Primary);
Asia / Pacific Developed Markets (Primary);
Australia  (Primary);
New South Wales (Primary);
Queensland;
Victoria;
Western Australia</t>
  </si>
  <si>
    <t>Empress Resources Corp. focuses on the investment opportunities in precious metal and base metal mining properties. The company was formerly known as Cipher Resources Inc. and changed its name to Empress Resources Corp. in June 2019. Empress Resources Corp. is based in White Rock, Canada. Empress Resources Corp. operates as a subsidiary of Big Ridge Gold Corp.</t>
  </si>
  <si>
    <t>Diversified Metal Ores (Primary); Diversified Metals and Mining (Primary); Materials (Primary); Materials (Primary); Metals and Mining (Primary); Precious Metal Ores; Precious Metals and Minerals</t>
  </si>
  <si>
    <t>Big Ridge Gold Corp. owns and operates gold exploration projects in Canada. The company’s principal project is the Hope Brook Gold project that includes 1,056 mineral claims totaling 26,400 hectares located in Newfoundland. It also holds 100% interests in the Oxford Gold project that includes 17 contiguous mineral claims and three mineral exploration licenses, which cover approximately 35,992 hectares located in Manitoba; and the Destiny Gold project that comprises 127 mineral claims totaling 5,013 hectares located in Quebec. In addition, the company owns 100% interests in the Beardmore-Geraldton gold belt that includes 15 mineral leases totaling 409 hectares in Ontario. The company was formerly known as Alto Ventures Ltd. and changed its name to Big Ridge Gold Corp. in September 2020. Big Ridge Gold Corp. was incorporated in 1987 and is headquartered in Toronto, Canada.</t>
  </si>
  <si>
    <t>Aegion Corporation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Aegion Corporation was founded in 1971 and is headquartered in Saint Louis, Missouri.</t>
  </si>
  <si>
    <t>Capital Goods (Primary); Commercial Construction and Engineering (Primary); Construction and Engineering (Primary); Construction and Engineering (Primary); Heavy Construction (Primary); Industrials (Primary); Nonbuilding Structures Construction (Primary); Water, Sewer and Pipeline Construction (Primary); Commercial and Professional Services; Commercial Services and Supplies; Diversified Support Services</t>
  </si>
  <si>
    <t>Midwest (Primary); Missouri (Primary); Saint Louis Area (Primary); United States and Canada (Primary); United States of America (Primary); Great Lakes; Illinois; South Suburban Area</t>
  </si>
  <si>
    <t>Correvio Pharma Corp., a specialty pharmaceutical company, engages in developing therapeutics worldwide. Its products comprise Aggrastat (tirofiban hydrochloride), (an intravenous anti-platelet drug for patients with acute coronary syndrome; and Brinavess (vernakalant IV), a novel, atrial-preferential antiarrhythmic agent for the rapid conversion of recent onset atrial fibrillation to sinus rhythm. The company also offers Trevyent, a development stage drug/device combination product for pulmonary arterial hypertension; Xydalba, a treatment for acute bacterial skin and skin structure infections; and Zevtera/Mabelio, a cephalosporin antibiotic for intravenous administration with rapid bactericidal activity against a wide range of Gram-positive and Gram-negative bacteria. Correvio Pharma Corp. was incorporated in 2018 and is headquartered in Vancouver, Canada. As of May 27, 2020, Correvio Pharma Corp. operates as a subsidiary of Mercury Pharma Group Limited.</t>
  </si>
  <si>
    <t>Anti-infective Drugs (Primary); Antibiotics (Primary); Cardiovascular Drugs (Primary); Health Care (Primary); Pharmaceutical Products (Primary); Pharmaceuticals (Primary); Pharmaceuticals (Primary); Pharmaceuticals, Biotechnology and Life Sciences (Primary)</t>
  </si>
  <si>
    <t>Mercury Pharma Group Limited, a specialty pharmaceutical company, manufactures and sells prescription and non-prescription pharmaceutical medicines to patients and healthcare authorities. The company offers products that are used in various therapeutic areas, including anesthesia, anti-psychotic, arthritis and anti-inflammatory, cardiovascular, critical and emergency care, joint and musculoskeletal, and pain and pulmonary arterial hypertension sectors. It serves customers through a network of distribution partners worldwide. Mercury Pharma Group Limited was formerly known as Goldshield Group Limited and changed its name to Mercury Pharma Group Limited in March, 2012. The company was incorporated in 1988 and is based in London, United Kingdom with additional offices in the United Kingdom, Ireland, and India. Mercury Pharma Group Limited operates as a subsidiary of ADVANZ PHARMA Corp. Limited.</t>
  </si>
  <si>
    <t xml:space="preserve">Clear Media Limited, an investment holding company, operates as an outdoor advertising company in the People’s Republic of China. It provides bus shelter advertising solutions. As of December 31, 2020, the company operated bus shelter advertising network of approximately 59,000 panels covering 24 cities in Mainland China. It serves educational institution, IT digital product, and transport sectors. The company was founded in 1986 and is headquartered in Causeway Bay, Hong Kong. Clear Media Limited is a subsidiary of City Lead Developments Limited.
</t>
  </si>
  <si>
    <t>Advertising (Primary); Communication Services (Primary); Media (Primary); Media and Entertainment (Primary); Print Advertising (Primary)</t>
  </si>
  <si>
    <t>City Lead Developments Limited was incorporated in 2019 and is based in BVI.</t>
  </si>
  <si>
    <t>Aimia Inc. (TSX:AIM)
Aimia Inc. focuses on long-term investments in public and private companies. It operates through two segments, Holdings and Investment Management. The company, through its subsidiary, Mittleman Investment Management, LLC, provides discretionary portfolio management services to institutional investors and high-net-worth individuals. The company, through its long-term investments, owns and operates Club Premier, a coalition loyalty program, as well as invests in B2B technology company, and outdoor advertising firm. It also operates a B2B cross-border automotive trading platform, as well as an investment advisory business. The company was formerly known as Groupe Aeroplan Inc. and changed its name to Aimia Inc. in October 2011. Aimia Inc. was incorporated in 2008 and is headquartered in Toronto, Canada.
Clear Channel KNR Neth Antilles NV
International Value Advisers, LLC
International Value Advisers, LLC has gone Out of Business. International Value Advisers, LLC is an employee owned investment manager. It provides its services to institutions, pension and profit sharing plans, trusts, charitable organizations, a registered investment company, private funds, and a Luxembourg registered UCITS. The firm manages separate client-focused equity and fixed income portfolios. The firm manages mutual funds and hedge funds for its clients. It invests in the public equity and fixed income markets across the globe. For its equity investments, the firm primarily invests in stocks of companies across all market capitalizations. The firm employs fundamental analysis along with bottom-up stock picking approach to create its portfolio. The firm conducts in-house research to make its investments. International Value Advisers, LLC was founded in October 2007, and is based in New York City.
Media General Superannuation Fund
Media General Superannuation Fund is based in Hong Kong.
Mittleman Investment Management, LLC
Mittleman Investment Management, LLC is a privately owned investment manager. The firm primarily provides its services to high net worth individuals. It also provides its services to individuals, pooled investment vehicles, pension and profit sharing plans, charitable organizations, corporations and other businesses, and partnerships. The firm manages separate client-focused portfolios. It invests in public equity and fixed income markets across the globe. The firm also launches and manages hedge funds. It seeks to invest in value stocks of companies across all market capitalization with a focus on small cap companies. The firm employs fundamental analysis to make its investments. It benchmarks the performance of its portfolio against the S&amp;P 500 Total Return Index and the Russell 2000 Total Return Index. The firm obtains external research to complement its in-house research. It was founded on November 8, 2005 and is based in Melville, New York with an additional office in New York City. Mittleman Investment Management, LLC operates as a subsidiary of Mittleman Brothers, LLC.</t>
  </si>
  <si>
    <t>Aimia Inc. (TSX:AIM) (Canada (Primary); Ontario (Primary); United States and Canada (Primary); New York; Northeast; Quebec; United States of America);
Clear Channel KNR Neth Antilles NV (Caribbean (Primary); Curacao (Primary); Latin America and Caribbean (Primary); Netherlands Antilles (Primary));
International Value Advisers, LLC (New York (Primary); New York City Area (Primary); Northeast (Primary); United States and Canada (Primary); United States of America (Primary));
Media General Superannuation Fund (Asia / Pacific (Primary); Asia / Pacific Developed Markets (Primary); Hong Kong  (Primary));
Mittleman Investment Management, LLC (Mid-Island Area (Primary); New York (Primary); Northeast (Primary); United States and Canada (Primary); United States of America (Primary))</t>
  </si>
  <si>
    <t>Aimia Inc. (TSX:AIM) (218.0)</t>
  </si>
  <si>
    <t>Imperial Logistics Limited provides freight management, contract logistics, and market access services in Africa, Europe, and Internationally. It engages in the movement of goods on behalf of clients between specified sources and destinations using various transportation modes, such as road, river, rail, air, and ocean. The company also offers warehousing, distribution, and synchronization management services. It serves automotive, chemicals and energy, consumer, healthcare, industrial, logistics, and other markets. The company was formerly known as Imperial Holdings Limited and changed its name to Imperial Logistics Limited in December 2018. The company was incorporated in 1946 and is headquartered in Bedfordview, South Africa. Imperial Logistics Limited operates as a subsidiary of DP World Limited.</t>
  </si>
  <si>
    <t>Air Freight and Logistics (Primary); Air Freight and Logistics (Primary); Industrials (Primary); Transportation (Primary); Commercial and Professional Services; Commercial Services and Supplies; Diversified Support Services; Marine; Marine; Railroads; Road and Rail; Trucking; Warehousing and Storage</t>
  </si>
  <si>
    <t>DP World Limited, together with its subsidiaries, engages in the development and management international marine and inland terminal operations, maritime services, maritime transport, industrial parks, economic zones, supply chain solutions, logistics services, land development, and technology-driven trade solutions. The company also provides container, multi-purpose, and general cargo terminal operations; charter of marine vessels and ship management; and freight forwarding and project cargo services. In addition, the company engages in the management and operation of international marine terminals; and development, management, and operation of free zones, economic zones, industrial zones, and logistics parks, as well as inland container depots. Further, it provides ancillary container, container rail freight operation, warehousing and transportation, free trade warehousing zone, dredging, port management and cargo handling, port security, trade facilitation through integrated electronic, property development and leasing, and marinas operation services, as well as ship building, repair, and docking services. Additionally, the company offers containerized stevedoring, break bulk and general cargo, service concession, and drydocking services. It operates in the Asia Pacific and India, Australia, the Americas, the Middle East, Europe, and Africa. The company was founded in 1972 and is headquartered in Dubai, the United Arab Emirates. DP World Limited is a subsidiary of Port &amp; Free Zone World FZE.</t>
  </si>
  <si>
    <t>Imperial Corporate Services (Proprietary) Limited
Imperial Corporate Services (Proprietary) Limited was incorporated in 1996 and is based in Gauteng, South Africa. Imperial Corporate Services (Proprietary) Limited is a subsidiary of Imperial Holdings Ltd.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
PSG Asset Management (Pty) Ltd.
PSG Asset Management (Pty) Ltd. is privately owned investment manager. The firm launches and manages equity, fixed income, and balanced mutual funds for its clients. It also launches and manages hedge funds for its clients. The firm invests in public equity and fixed income markets across the globe. It is based in Constantia, South Africa. PSG Asset Management (Pty) Ltd. operates as a subsidiary of PSG Konsult Limited.
Public Investment Corporation Limited
Public Investment Corporation Limited is a government owned investment manager. It provides its services to public bodies that operate pension, provident, social security and guardian funds. The firm launches and manages funds. It invests in the public equity and fixed income markets across South Africa. It also invests in property assets, private equity, early stage venture capital, mezzanine, small, medium and large-sized unlisted companies, and private sector and public sector organizations and developmental investments. Within direct investments, it invests in economic infrastructure including energy infrastructure, logistics network, water infrastructure, ICT and broadband infrastructure, liquid fuels, and commuter transport; environmental sustainability projects such as renewable energy, energy efficiency, energy storage, clean technology, recycling and green firms, waste management, climate change, and conservation; priority sector including focusing on health, education, manufacturing, metals fabrication, motor vehicle components and accessories, chemical, plastics and pharmaceuticals, pulp, paper and furniture, business services, medical services, non-ferrous metals, and affordable housing, construction, and agriculture, agro-processing, skills development, healthcare, beneficiation, green and renewable energy technology, tourism, and business process outsourcing located in South Africa and the Rest of the African continent. It typically invests between $0.63 million and $6.28 million. The firm uses a combination of internal and external fund management to make investments. Public Investment Corporation Limited was founded in 1911 and is based in Pretoria, South Africa.
Ukhamba Holdings (Proprietary) Limited
Ukhamba Holdings (Proprietary) Limited, an investment holding company, engages in the areas of mobility of consumer and industrial logistics, vehicle import, distribution, retail, rental and aftermarket parts, and vehicle-related financial services. The company was founded in 1998 and is based in Birnam, South Africa.</t>
  </si>
  <si>
    <t>Abax Investments Proprietary Limited (Africa / Middle East (Primary); South Africa (Primary); Sub-Saharan Africa (Primary));
Imperial Corporate Services (Proprietary) Limited (Africa / Middle East (Primary); Gauteng (Primary); South Africa (Primary); Sub-Saharan Africa (Primary));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
PSG Asset Management (Pty) Ltd. (Africa / Middle East (Primary); South Africa (Primary); Sub-Saharan Africa (Primary); Western Cape (Primary));
Public Investment Corporation Limited (Africa / Middle East (Primary); Gauteng (Primary); South Africa (Primary); Sub-Saharan Africa (Primary));
Ukhamba Holdings (Proprietary) Limited (Africa / Middle East (Primary); Eastern Cape (Primary); South Africa (Primary); Sub-Saharan Africa (Primary))</t>
  </si>
  <si>
    <t>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t>
  </si>
  <si>
    <t>Capital Goods (Primary); Industrial Machinery (Primary); Industrials (Primary); Machinery (Primary); Material Handling Machinery and Equipment (Primary); Storage Tanks and Cylinders (Primary); Warehousing and Storage Equipment and Supplies (Primary); Materials; Materials; Metals and Mining; Steel; Steel Nails, Spikes, And Wire; Steel Pipe And Tubes; Steel Wire Drawing, Nails and Spikes; Steel Works, Blast Furnaces, And Finishing Mills</t>
  </si>
  <si>
    <t>Europe (Primary); European Developed Markets (Primary); Finland (Primary); Finland Proper (Primary)</t>
  </si>
  <si>
    <t>SPX Flow Technology Germany GmbH develops, manufactures, and markets process equipment. It offers metering pumps, process pumps, chemical injection apparatus, processing systems, multi-stream analyzing equipment, static and dynamic mixers, online analyzers and online filtration systems, air and gas filtration systems, and dehydration products. The company also provides consulting, maintenance contract, online technical support, remote diagnostics, repair, tele-support, training, and troubleshooting services, and spare parts. It serves pharmaceutical, oil and gas, petrochemical, water treatment, chemical, paper manufacture, food and beverage production, and utilities industries. The company markets and distributes its products through various sales companies and independent distributors worldwide. SPX Flow Technology Germany GmbH was formerly known as Bran + Luebbe GmbH. SPX Flow Technology Germany GmbH was founded in 1932 and is based in Norderstedt, Germany. SPX Flow Technology Germany GmbH operates as a subsidiary of SPX FLOW, Inc.</t>
  </si>
  <si>
    <t>Europe (Primary);
European Developed Markets (Primary);
Germany (Primary);
Schleswig-Holstein (Primary);
North Rhine-Westphalia</t>
  </si>
  <si>
    <t>Bark Road Invest Oy
Bark Road Invest Oy was founded in 2004 and is based in Jyväskylä, Finland.
HML Finance Oy
HML Finance Oy was incorporated in 2013 and is based in Lahti, Finland.
UuCap Oy
UuCap Oy engages in the leasing of office buildings. The company was incorporated in 2013 and is based in Uusikaupunki, Finland.</t>
  </si>
  <si>
    <t>Bark Road Invest Oy (Central Finland (Primary); Europe (Primary); European Developed Markets (Primary); Finland (Primary));
HML Finance Oy (Europe (Primary); European Developed Markets (Primary); Finland (Primary); Päijänne Tavastia (Primary));
Joensuun Kauppa Ja Kone Oy (Europe (Primary); European Developed Markets (Primary); Finland (Primary); North Karelia (Primary));
UuCap Oy (Europe (Primary); European Developed Markets (Primary); Finland (Primary); Finland Proper (Primary))</t>
  </si>
  <si>
    <t>LCT Holdings Limited, an investment holding company, engages in the property investment and management business in the People’s Republic of China. It also provides research and experimental development, and value-added services; and professional and investment consultancy services. The company was formerly known as Longcheer Holdings Limited and changed its name to LCT Holdings Limited in September 2016. LCT Holdings Limited was founded in 2002 and is based in Shanghai, China. As of November 17, 2020, LCT Holdings Limited was taken private.</t>
  </si>
  <si>
    <t>Nonresidential Building Operators and Lessors (Primary); Real Estate (Primary); Real Estate (Primary); Real Estate Management and Development (Primary); Real Estate Management Services (Primary); Real Estate Operating Companies (Primary); Real Estate Operators And Lessors (Primary); Commercial and Professional Services; Consulting Services; Industrials; Professional Services; Research and Consulting Services</t>
  </si>
  <si>
    <t>Longdu Investment Limited is based in Singapore.</t>
  </si>
  <si>
    <t>As of October 31, 2021,  was acquired by Shore Bancshares, Inc.</t>
  </si>
  <si>
    <t>Banks (Primary); Financials (Primary); Savings Institutions (Primary); Savings Institutions, Federally Chartered (Primary); Thrifts and Mortgage Finance (Primary); Thrifts and Mortgage Finance (Primary); Asset Management and Custody Banks; Capital Markets; Diversified Financial Services; Diversified Financials; Holding Companies; Insurance; Insurance; Insurance Brokers; Investment Services and Holding Companies; Multi-Sector Holdings; Offices Of Bank Holding Companies; Real Estate; Real Estate; Real Estate Agents And Brokers; Real Estate Management and Development; Real Estate Management Services; Real Estate Operating Companies; Real Estate Operators And Lessors; Real Estate Services</t>
  </si>
  <si>
    <t>Shore Bancshares, Inc. operates as a bank holding company for the Shore United Bank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non-deposit products, such as mutual funds and annuities, and discount brokerage services; and trust, asset management, and financial planning services. Further, the company provides merchant credit card clearing, as well as telephone, mobile, and Internet banking services; safe deposit boxes; debit and credit cards; direct deposit of payroll; and automatic teller machine (ATM) services. It operates 29 full service branches, 30 ATMs, and 5 loan production offices in Baltimore City, Baltimore County, Howard County, Kent County, Queen Anne’s County, Caroline County, Talbot County, Dorchester County, Anne Arundel County, and Worcester County in Maryland; Kent County, Delaware; and Accomack County, Virginia. The company was founded in 1876 and is headquartered in Easton, Maryland.</t>
  </si>
  <si>
    <t>Easton Area (Primary);
Maryland (Primary);
Midatlantic (Primary);
United States and Canada (Primary);
United States of America (Primary)</t>
  </si>
  <si>
    <t>Houston Wire &amp; Cable Company distributes industrial fasteners in the United States. Houston Wire &amp; Cable Company was founded in 1975 and is headquartered in Houston, Texas. As of June 15, 2021, Houston Wire &amp; Cable Company operates as a subsidiary of Omni Cable Corporation.</t>
  </si>
  <si>
    <t>Capital Goods (Primary); Electrical Equipment Distribution (Primary); Industrials (Primary); Trading Companies and Distributors (Primary); Trading Companies and Distributors (Primary)</t>
  </si>
  <si>
    <r>
      <rPr>
        <sz val="8"/>
        <rFont val="Arial"/>
        <family val="2"/>
      </rPr>
      <t xml:space="preserve">Houston Area (Primary); </t>
    </r>
    <r>
      <rPr>
        <sz val="8"/>
        <color indexed="17"/>
        <rFont val="Arial"/>
        <family val="2"/>
      </rPr>
      <t>Houston Area (Primary)</t>
    </r>
    <r>
      <rPr>
        <sz val="8"/>
        <rFont val="Arial"/>
        <family val="2"/>
      </rPr>
      <t xml:space="preserve">; Southwest (Primary); </t>
    </r>
    <r>
      <rPr>
        <sz val="8"/>
        <color indexed="17"/>
        <rFont val="Arial"/>
        <family val="2"/>
      </rPr>
      <t>Southwest (Primary)</t>
    </r>
    <r>
      <rPr>
        <sz val="8"/>
        <rFont val="Arial"/>
        <family val="2"/>
      </rPr>
      <t xml:space="preserve">; Texas (Primary); </t>
    </r>
    <r>
      <rPr>
        <sz val="8"/>
        <color indexed="17"/>
        <rFont val="Arial"/>
        <family val="2"/>
      </rPr>
      <t>Texas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Delaware; Midatlantic</t>
    </r>
  </si>
  <si>
    <t>Omni Cable Corporation engages in distribution of wires and cables, and electrical products. It offers aluminum cables, armored cables, bare and tinned copper cables, fiber optic cables, belden products, building wires, circuit breakers, coaxial cables, feeder MCs, fire alarm cables, flexible and portable cords, high temperature and hook up wires, instrumentation products, and lutron and low voltage lighting products. The company also provides lutze flexible control cables, medium voltage products, sound and security cables, submersible pump cables, telephone and data cables, thermocouple products, tracer and traffic signal cables, tray cables, VITALink products, VFD products, and fittings and accessories. In addition, it offers cable management, cable knowledge, and emergency services. The company sells its products through electrical wholesalers, as well as online. Omni Cable Corporation was founded in 1977 and is headquartered in West Chester, Pennsylvania. It has locations in Norcross, Georgia; Randolph, Massachusetts; Charlotte, North Carolina; Carol Stream, Illinois; Cincinnati, Ohio; Aurora, Colorado; Houston, Texas; Cerritos and Hayward, California; West Chester, Pennsylvania; Kent, Washington; O'Fallon, Missouri; Riverview, Florida; and Brampton, Canada. Omni Cable Corporation operates as a subsidiary of Dot Holdings Co.</t>
  </si>
  <si>
    <t>Nierenberg Investment Management Company, Inc. is an employee owned investment manager. The firm primarily provides its services to pooled investment vehicles. It launches and manages hedge funds for its clients. The firm invests in the public equity markets across the globe. It primarily invests in value and growth stocks of micro-cap companies. The firm also does event driven investing. It uses internal research to make its investments. Nierenberg Investment Management Company, Inc. was founded on April 12, 1995 and is based in Camas, Washington.</t>
  </si>
  <si>
    <t>Portland Area (Primary);
United States and Canada (Primary);
United States of America (Primary);
Washington (Primary);
West Coast (Primary)</t>
  </si>
  <si>
    <t>Kirindo Holdings Co., Ltd., together with its subsidiaries, operates a chain of drugstores and dispensing pharmacies in Japan. It sells pharmaceutical products, health foods, cosmetics, child care products, other medical products, etc. through drug stores. The company was founded in 1955 and is headquartered in Osaka, Japan. As of October 26, 2020, Kirindo Holdings Co., Ltd. operates as a subsidiary of BCJ-47 Co., Ltd..</t>
  </si>
  <si>
    <t>Consumer Staples (Primary); Drug Retail (Primary); Drug Stores and Pharmacies (Primary); Food and Staples Retailing (Primary); Food and Staples Retailing (Primary)</t>
  </si>
  <si>
    <t>BCJ-47 Co., Ltd. is based in Tokyo, Japan. BCJ-47 Co., Ltd. operates as a subsidiary of BCPE Knight Cayman, L.P.</t>
  </si>
  <si>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t>
  </si>
  <si>
    <t>Body Worn Devices: 126.5 (100.0%)</t>
  </si>
  <si>
    <t>All Other Countries: 14.9 (11.8%);
United States: 93.2 (73.7%);
Asia: 11.1 (8.8%);
Europe: 7.3 (5.7%)</t>
  </si>
  <si>
    <t>Health Care (Primary); Health Care Equipment (Primary); Health Care Equipment and Services (Primary); Health Care Equipment and Supplies (Primary); Medical Testing, Analyzing, and Diagnostic Equipment (Primary); Chemicals; Commodity Chemicals; Communications Equipment; Communications Equipment; Consumer Discretionary; Consumer Durables and Apparel; Consumer Electronics; Consumer Electronics Accessories; Electronic Components; Electronic Components; Electronic Equipment, Instruments and Components; Health Care Supplies; Household Durables; Information Technology; Materials; Materials; Medical Consumables; Microelectronics; Plastic and Synthetic Resins; Plastic Products; Technology Hardware and Equipment</t>
  </si>
  <si>
    <t>Great Lakes (Primary); Minnesota (Primary); Saint Paul Area (Primary); United States and Canada (Primary); United States of America (Primary)</t>
  </si>
  <si>
    <t>Altaris Capital Partners, LLC is a private equity firm specializing in corporate carve outs, acquisitions, debt financing, private equity / buyouts fund, venture capital fund, recapitalization, divestitures, strategic co-ownership arrangements, leverage buyouts, PIPES, middle market, and growth capital investments. The firm prefers to invest in healthcare companies and focuses on pharmaceuticals, pharmaceutical product distribution, medical device, healthcare insurance subsectors, commercial stage, makers and distributors of drugs, research and development, medical devices research, healthcare services, and healthcare information technology sectors. It invests in companies in the United States, Canada and Western Europe. The firm seeks to invest equity between $50 million and $500 million. It makes control, majority, and significant minority investments. Altaris Capital Partners, LLC was founded in 2003 and is headquartered in New York, New York.</t>
  </si>
  <si>
    <t>Beryl Capital Management LLC
Beryl Capital Management LLC is an employee owned hedge fund manager. The firm primarily provides its services to high net worth individuals. It also caters to pooled investment vehicles. The firm invests in public equity and fixed income markets portfolios. It also launches and manages mutual funds for its clients. Beryl Capital Management LLC was founded in 2013 and is based in Redondo Beach, California.
Gabelli Funds, LLC
Gabelli Funds, LLC is a privately owned investment manager. The firm primarily provides its services to investment companies. It also provides services to pooled investment vehicles. The firm invests in public equity and fixed income markets. The firm also launches and manages pension funds. The firm launches and manages equity, fixed income, and balanced mutual funds. The firm employs fundamental analysis to make its investments. It is based in Rye, New York. Gabelli Funds, LLC operates as a subsidiary of GAMCO Investors, Inc.
Royce &amp; Associates, LP
Royce &amp; Associates, LLC is a privately owned investment manager. The firm primarily provides its services to investment companies. It also caters to pooled investment vehicles, pension and profit sharing plans, charitable organizations, and corporations. The firm launches and manages equity mutual funds for its clients. It invests in the public equity markets across the globe. The firm primarily invests in growth and value stocks of small cap and mid cap companies. It employs fundamental analysis along with bottom-up stock picking approach. The firm conducts in-house research to make its investment decisions. It was founded in 1972 and is based in New York with an additional office in Greenwich, Connecticut. Royce &amp; Associates, LLC operates as a subsidiary of Legg Mason Inc.</t>
  </si>
  <si>
    <t>Beryl Capital Management LLC (California (Primary); Los Angeles Area (Primary); United States and Canada (Primary); United States of America (Primary); West Coast (Primary));
Gabelli Funds, LLC (New York (Primary); Northeast (Primary); United States and Canada (Primary); United States of America (Primary); Westchester Area (Primary); Great Lakes; Illinois; Minneapolis Area; Minnesota; New Jersey; Palatine Area; Pennsylvania; Philadelphia Area; West Jersey Area);
Royce &amp; Associates, LP (New York (Primary); New York City Area (Primary); Northeast (Primary); United States and Canada (Primary); United States of America (Primary); Connecticut; Stamford Area)</t>
  </si>
  <si>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 As of July 1, 2022, Sierra Oncology, Inc. operates as a subsidiary of GSK plc.</t>
  </si>
  <si>
    <t>Biotechnology (Primary); Biotechnology (Primary); Health Care (Primary); Pharmaceuticals, Biotechnology and Life Sciences (Primary); rDNA Pharmaceuticals (Primary); Oncology Drugs; Pharmaceutical Products; Pharmaceuticals; Pharmaceuticals</t>
  </si>
  <si>
    <t>California (Primary); San Francisco Area (Primary); United States and Canada (Primary); United States of America (Primary); West Coast (Primary); British Columbia; Canada</t>
  </si>
  <si>
    <t>GSK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The company was formerly known as GlaxoSmithKline plc and changed its name to GSK plc in May 2022. GSK plc was founded in 1715 and is headquartered in Brentford, the United Kingdom.</t>
  </si>
  <si>
    <t>England (Primary);
Europe (Primary);
European Developed Markets (Primary);
Greater London (Primary);
United Kingdom (Primary);
Albania;
Armenia;
Asia / Pacific;
Asia / Pacific Developed Markets;
Asia / Pacific Emerging Markets;
Belarus;
Belgium;
Central Asia;
Cyprus ;
European Emerging Markets;
Great Lakes;
Haryana;
India ;
Indian Sub-Continent;
Kazakhstan ;
Macedonia;
Malta ;
Massachusetts;
Midatlantic;
Minskaya vobl.;
Moldova;
New Jersey;
Newark Area;
North Carolina;
Northeast;
Pennsylvania;
Philadelphia Area;
SE Pennsylvania Area;
Serbia;
Singapore ;
United States and Canada;
United States of America;
Uzbekistan ;
Walloon Brabant;
West Sussex</t>
  </si>
  <si>
    <t>Abingworth LLP
Abingworth LLP is a private equity and venture capital firm specializing in investments in all stages of development including early venture, mid venture, venture growth, start-ups and late-stage venture financing, growth equity as well as undervalued public companies via PIPE, VIPEs (Venture Investments in Public Equities). The firm invests in life sciences opportunities encompassing seed stage projects, technology platforms, preclinical and clinical assets as well as approved and marketed products with a focus on biotherapeutics, small molecules, nucleic acid therapeutics, vaccines, speciality pharma, medical devices, diagnostics, and lab instrumentation. It also invests in platform and enabling technologies, providers, payors, specialty services, software, and related services, and biotechnology. The firm invests in companies based in the United States, United Kingdom, and Continental Europe. The firm invests between $1 million and $30 million per investment either initially or over time in companies valued between $15 million and $30 million. The firm holds its investments for a period of three to eight years. It prefers to take majority or minority ownership. It also seeks to take board seats on its portfolio companies. Abingworth LLP was founded in 1973 and is based in London, United Kingdom with additional offices in Menlo Park, California; and Boston, Massachusetts. As of August 1, 2022, Abingworth LLP operates as a subsidiary of The Carlyle Group Inc..
Adage Capital Management, L.P.
Adage Capital Management, L.P. is an employee owned hedge fund sponsor. The firm primarily provides its services to pooled investment vehicles. It also caters to high net worth individuals, pension and profit sharing plans, family offices, Trusts, estates or charitable organizations, foundations and endowments, corporations or other business entities. It launches and manages hedge funds. The firm invests in the public equity markets of the United States. It primarily invests in value stocks of companies. The firm employs fundamental analysis to create its portfolios. The firm benchmarks the performance of its portfolio against the S&amp;P 500 Index. Adage Capital Management, L.P. was founded on July 1, 2001 and is based in Boston, Massachusetts with an additional office in Englewood Cliffs, New Jersey.
Frazier Healthcare Partners
Frazier Healthcare Partners is a private equity and venture capital firm specializing in growth equity financing; incubation; expansion stage equity; recapitalizations; corporate divestitures, and carve-outs; leveraged recapitalizations; growth buyouts; spinouts; shareholder liquidity; startups, early stage investments including seed and Series A and B finance unmet medical needs financing rounds; late stage investments including Series C, D, mid venture, middle market, lower middle market, mezzanine Financing bridge financing, and PIPEs investments; and de novo investments across all stages of a company’s development. Within Life Science, it prefers to invest in drug development ranging from early-stage, pre-clinical opportunities, to later-stage clinical development activities, specialty pharmaceutical companies, and companies developing novel therapeutics. Within the Growth Buyout strategy. The firm invests in public companies and takes long term view of these investments. Firm prefers to invest in profitable companies focusing on healthcare services, pharmaceutical services, medical products, and related sectors. It also invests in the biopharmaceutical, biotechnology, healthcare information technology, medical device, specialty distribution, medical products, hospital outsourcing and services, medical supplies, technology-enabled services, development-stage therapeutics sectors. The firm seeks to invest in companies based in Canada, Europe, and the United States, particularly in the Bay Area, San Diego, Seattle, Boston, and North Carolina. The firm usually invests between $3 million to $100 million per transaction in companies. The firm prefers to invest in companies EBITDA between $10 million and $75 million. Its venture capital investments range between $10 million and $20 million and the growth equity investments range between $10 million and $40 million of equity. Within the healthcare services sector, the firm seeks to invest in companies having revenues between $50 million to $500 million. It invests in recapitalizations of companies with EBITDA between $5 million and $50 million and makes equity commitments ranging from $30 million to $350 million. It prefers to take a majority stake. It acts as a lead investor in transactions and takes a board seat in its portfolio companies. Frazier Healthcare Partners was founded in 1991 and is based in Seattle, Washington with an additional offices in North America.
Gilead Sciences, Inc. (NasdaqGS:GILD)
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
Longitude Capital Management Co., LLC
Longitude Capital Management Co., LLC is a private equity and venture capital firm specializing in startups, early venture, emerging growth, turnaround, mid-venture, late venture, growth capital, buyouts, recapitalization, PIPES. It primarily invests in therapeutics, genomics, drug development, medical technology, research and development tool, life sciences tools and services, diagnostics, biotechnology, specialty pharmaceuticals including drug-device combinations, health sectors, and pharmaceutical development sectors. In case of the medical device sector, the firm has a preference for early stage companies and in case of the biotechnology sector it prefers to invest in more mature companies. It prefers to invest in United States but it may invest outside United States as well. The firm seeks to invest $5 million to $30 million over the life of each portfolio company, but its initial investment can be much smaller, particularly in early stage opportunities. It prefers to lead or co-lead its investments and requires a seat on the Board of Directors of its portfolio companies. The firm seeks to exit its investments in three to five years. It prefers to take majority stake in investment. Longitude Capital Management Co., LLC was founded in 2006 and is based in Menlo Park, California with an additional office in Greenwich, Connecticut and Boston, MA.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Rock Springs Capital Management LP
Rock Springs Capital Management LP is an employee owned hedge fund sponsor. The firm primarily provides its services to pooled investment vehicles. It invests in the public equity markets across the globe. The firm invests in stocks of companies across all capitalizations. It typically invests in companies in the healthcare sectors. The firm employs in-house research to make its investments. Rock Springs Capital Management LP was founded in July 2013 and is based in Baltimore, Maryland.
Vivo Capital, LLC
Vivo Capital, LLC is a private equity and venture capital firm specializing in incubation, growth capital, early stage, mid venture, late stage, seed, startup, mezzanine, buyout, public equity, privatizations, spin-off, small to mid-cap public companies, PIPE investments in private and public companies, follow-on financings, private placements, initial public offerings, secondaries, ATM purchases and block trades. The firm seeks to invest in all financing stages from Series A to public companies. It primarily invests in healthcare including healthcare services, biotechnology, specialty pharmaceuticals, bio-pharmaceutical and bio-medical, drugs, vaccines, medical equipment, medical and health services, medicine, vaccines, medical appliances and life science companies. The firm also seeks to invest in companies with later-stage therapeutic products in clinical development. It typically makes investments in Europe, Sino-US region, China with a focus on Chengdu, North America, United States and Asia Pacific based companies with a focus on later development stage pharmaceutical and medical device companies in the U.S. and in revenue stage healthcare companies in greater China also invest in companies outside the United States and Asia/Pacific. The firm seeks to invest between $2 million to $40 million. The firm prefers minority equity investments to control and majority transactions. Vivo Capital, LLC was founded in 1996 and is based in Palo Alto, California with additional offices in Beijing, China; Shanghai, China; Hong Kong, Hong Kong and Taipei, Taiwan.</t>
  </si>
  <si>
    <r>
      <rPr>
        <sz val="8"/>
        <rFont val="Arial"/>
        <family val="2"/>
      </rPr>
      <t xml:space="preserve">Abingworth LLP (England (Primary); Europe (Primary); European Developed Markets (Primary); Greater London (Primary); United Kingdom (Primary); Boston Area; California; Massachusetts; Northeast; San Francisco Area; United States and Canada; United States of America; West Coast);
Adage Capital Management, L.P. (Boston Area (Primary); Massachusetts (Primary); Northeast (Primary); United States and Canada (Primary); United States of America (Primary); Hackensack Area; New Jersey);
Frazier Healthcare Partners (Seattle Area (Primary); United States and Canada (Primary); United States of America (Primary); Washington (Primary); West Coast (Primary); California; Great Lakes; Maine; Massachusetts; Michigan; Northeast; San Francisco Area);
Gilead Sciences, Inc. (NasdaqGS:GILD) (California (Primary); San Francisco Area (Primary); United States and Canada (Primary); United States of America (Primary); West Coast (Primary); Delaware; Midatlantic);
Longitude Capital Management Co., LLC (California (Primary); San Francisco Area (Primary); United States and Canada (Primary); United States of America (Primary); West Coast (Primary); Boston Area; Connecticut; Massachusetts; Northeast; Stamford Area);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Rock Springs Capital Management LP (Baltimore Area (Primary); Maryland (Primary); Midatlantic (Primary); United States and Canada (Primary); United States of America (Primary));
Vivo Capital,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China ; Far East; Hong Kong ; Taiwan )</t>
    </r>
  </si>
  <si>
    <t>Gilead Sciences, Inc. (NasdaqGS:GILD) (106,874.1)</t>
  </si>
  <si>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 As of August 3, 2022, NeoPhotonics Corporation operates as a subsidiary of Lumentum Holdings Inc..</t>
  </si>
  <si>
    <t>Semiconductors: 348.6 (100.0%)</t>
  </si>
  <si>
    <t>Segment Adjustment: 153.0 (43.9%);
China: 85.5 (24.5%);
Rest of World: 110.2 (31.6%)</t>
  </si>
  <si>
    <t>Information Technology (Primary); Semiconductor Manufacturing Services (Primary); Semiconductors (Primary); Semiconductors and Semiconductor Equipment (Primary); Semiconductors and Semiconductor Equipment (Primary); Electronic Component Receivers; Electronic Component Switches; Electronic Component Transceivers; Electronic Components; Electronic Components; Electronic Equipment, Instruments and Components; Electronic Manufacturing Services; Optoelectronics; Technology Hardware and Equipment</t>
  </si>
  <si>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such as argon-ion and helium-neon lasers for use in original equipment manufacturer applications. It serves customers in markets and applications, such as sheet metal processing, general manufacturing, biotechnology, graphics and imaging, remote sensing, and precision machining. Lumentum Holdings Inc. was incorporated in 2015 and is headquartered in San Jose, California.</t>
  </si>
  <si>
    <t>Windlab Limited, renewable wind energy development company, develops, finances, constructs, and operates wind farms in Australia and South Africa. It also provides asset management services to various operating wind farms. The company has development portfolio of 45 projects with a capacity of approximately 7,700 megawatts. Windlab Limited was founded in 2003 and is headquartered in Canberra, Australia. Windlab Limited operates as a subsidiary of Squadron Energy Pty Ltd</t>
  </si>
  <si>
    <t>Electric Power By Wind Energy (Primary); Independent Power and Renewable Electricity Producers (Primary); Renewable Electricity (Primary); Utilities (Primary); Utilities (Primary); Asset Management and Custody Banks; Capital Markets; Diversified Financials; Financials</t>
  </si>
  <si>
    <t>Asia / Pacific (Primary); Asia / Pacific Developed Markets (Primary); Australia  (Primary); Australian Capital Territory (Primary); Africa / Middle East; Detroit Area; Great Lakes; Michigan; South Africa; Sub-Saharan Africa; United States and Canada; United States of America; Western Cape</t>
  </si>
  <si>
    <t>Federation Asset Management Pty Ltd
Federation Asset Management Pty Ltd engages in renewable energy, health and education, real estate, and operating business. The company was founded in 2018 and is based in Sydney, Australia.
Squadron Wind Energy Development Pty Ltd
Squadron Wind Energy Development Pty Ltd engages in renewable energy and natural resources exploration and development. Squadron Wind Energy Development Pty Ltd was incorporated in 2020 and is based in Dalkeith, Australia.</t>
  </si>
  <si>
    <t>Federation Asset Management Pty Ltd (Asia / Pacific (Primary); Asia / Pacific Developed Markets (Primary); Australia  (Primary); New South Wales (Primary));
Squadron Wind Energy Development Pty Ltd (Asia / Pacific (Primary); Asia / Pacific Developed Markets (Primary); Australia  (Primary); Western Australia (Primary))</t>
  </si>
  <si>
    <t>Federation Asset Management Pty Ltd
Federation Asset Management Pty Ltd engages in renewable energy, health and education, real estate, and operating business. The company was founded in 2018 and is based in Sydney, Australia.
Lend Lease Ventures Pty Ltd.
Lend Lease Ventures Pty Ltd. is a venture capital arm of Lend Lease Corp. Ltd. It prefers to invest in energy, water, building sector, and cleantech. Lend Lease Ventures Pty Ltd. is based in Australia.
Moelis Australia Asset Management Ltd
Moelis Australia Asset Management Ltd specializes in real estate investments in Australia. Moelis Australia Asset Management Ltd operates as a subsidiary of Moelis Australia Limited.
Rhodium Capital Pty Limited
Rhodium Capital Pty Limited was incorporated in 2012 and is based in Australia.</t>
  </si>
  <si>
    <t>Federation Asset Management Pty Ltd (Asia / Pacific (Primary); Asia / Pacific Developed Markets (Primary); Australia  (Primary); New South Wales (Primary));
Jencay Capital Pty Ltd (Asia / Pacific (Primary); Asia / Pacific Developed Markets (Primary); Australia  (Primary); New South Wales (Primary));
Lend Lease Ventures Pty Ltd. (Asia / Pacific (Primary); Asia / Pacific Developed Markets (Primary); Australia  (Primary));
Moelis Australia Asset Management Ltd (Asia / Pacific (Primary); Asia / Pacific Developed Markets (Primary); Australia  (Primary); New South Wales (Primary));
Rhodium Capital Pty Limited (Asia / Pacific (Primary); Asia / Pacific Developed Markets (Primary); Australia  (Primary))</t>
  </si>
  <si>
    <t xml:space="preserve">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 added services, as well as sells handsets and other devices under the PLAY brand. As of December 31, 2019, it had 15.3 million mobile subscribers; and operated 764 dedicated Play branded stores. The company was formerly known as Play Holdings 2 S.à r.l. and changed its name to Play Communications S.A. in June 2017. Play Communications S.A. was founded in 2005 and is based in Luxembourg. As of November 17, 2020,  operates as a subsidiary of Iliad Purple S.A.S.
</t>
  </si>
  <si>
    <t>Cellular Services (Primary); Communication Services (Primary); Mobile Data Services (Primary); Telecommunication Services (Primary); Wireless Telecommunication Services (Primary); Wireless Telecommunication Services (Primary); Broadcasting; Computer and Electronics Retail; Consumer Discretionary; Consumer Electronics Stores; Media; Media and Entertainment; Retailing; Specialty Retail; Television; Television Broadcasting Stations; Web Broadcasts And Cybercasts</t>
  </si>
  <si>
    <t>Europe (Primary); European Developed Markets (Primary); Luxembourg (Primary)</t>
  </si>
  <si>
    <t>Iliad Purple S.A.S. provides integrated fixed and mobile telecommunications services. Iliad Purple S.A.S. was incorporated in 2011 and is based in Paris, France. Iliad Purple S.A.S. operates as a subsidiary of iliad S.A.</t>
  </si>
  <si>
    <t>ING Powszechne Towarzystwo Emerytalne S.A. operates as a subsidiary of ING Investment Management (Polska) S.A.</t>
  </si>
  <si>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 As of November 21, 2022, Aerie Pharmaceuticals, Inc. operates as a subsidiary of Alcon Research, Ltd.</t>
  </si>
  <si>
    <t>Pharmaceuticals: 213.9 (100.0%)</t>
  </si>
  <si>
    <t>Alcon Research, Ltd. operates as a research and development laboratory which engages in the research of surgical equipment, vision care products, and pharmaceutical products. The company was incorporated in 2007 and is based in Austin, Texas. Alcon Research, Ltd. operates as a subsidiary of Alcon Inc.</t>
  </si>
  <si>
    <t>BlackRock Institutional Trust Company, N.A.
BlackRock Institutional Trust Company, N.A. is a privately owned investment manager. The firm also provides fiduciary and trust services to its institutional clients. It provides its services to individuals, institutional investors, retirement plans, defined contribution and defined benefit plans, trusts, foundations, endowments, corporations, and Taft-Hartley unions. The firm launches and manages equity, fixed income, balanced, and commodity mutual funds for its clients. It also manages equity, fixed income, balanced, commodity, and multi-asset exchange-traded funds. The firm launches and manages hedge funds and private funds which invest in fixed income and equity markets. It invests in the public equity, fixed income, and alternative investments markets across the globe. The firm also makes investments in ADR's and GDR's. It primarily invests in growth and value stocks of small-cap, mid-cap, and large-cap companies, employing a fundamental analysis with a bottom-up stock picking approach to make its investments. The firm also provides important investment capabilities such as securities lending services, transition management, cash management, currency management, and portfolio transition services. It employs tactical asset allocation, risk-controlled active products, indexed, enhanced index, and active product lines. The firm typically employs an indexing strategy to create its equity portfolios. It makes its fixed income investments in asset-backed securities, mortgage-backed securities, and government bonds across all maturities and credit ratings. The firm employs Alpha Tilts, Growth Tilts, Value Tilts, International Alpha Tilts, Market Neutral, Active Fixed Income Update, Asset Allocation, LifePath, US Index, and International Index strategies for its portfolios. It also invests in multi-asset, commodities, currencies, derivatives, real estate investments in REIT's, REOC's, and real estate properties to make its alternative investments. The firm employs a quantitative and a qualitative analysis to create its fixed income investments. It conducts in-house research to make its investments. The firm was formerly known as Barclays Global Investors, National Association. It was founded in 1971 and is based in San Francisco, California with additional offices in Boston, Massachusetts; New York, New York; Atlanta, Georgia; and Chicago, Illinois. BlackRock Institutional Trust Company, N.A. operates as a subsidiary of Blackrock Delaware Holdings Inc.
Deerfield Capital, L.P.
Deerfield Capital, L.P. is a privately owned hedge fund sponsor. The firm invests in the public equity and hedging markets. Deerfield Capital, L.P. is based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</si>
  <si>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Institutional Trust Company, N.A.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Atlanta Area; Boston Area; Chicago Area; Georgia; Great Lakes; Illinois; Massachusetts; New York; New York City Area; Northeast; Southeast);
Deerfield Capital, L.P.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</si>
  <si>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As of October 1, 2021, Perpetual Federal Savings Bank was acquired by The Farmers &amp; Merchants State Bank. Perpetual Federal Savings Bank provides financial products and services in Ohio. The company accepts various demand, savings, and time deposits. It also offers checking and savings accounts, certificates of deposits, and various IRA accounts. In addition, the company provides mortgage loans secured by one to four-family residential properties, commercial and multi-family real estate loans, construction or development loans, consumer loans, and commercial business loans, as well as mortgage refinancing. It operates through its office in Urbana, Ohio. The company was founded in 1878 and is based in Urbana, Ohio.</t>
  </si>
  <si>
    <t>Essity AustralAsia, together with its subsidiaries, manufactures, markets, distributes, and sells hygiene, personal care, and consumer tissue products in Australia, New Zealand, Fiji, and the Pacific Islands. The company operates in Retail and Business to Business segments. It offers toilet and facial tissues, and flushable wipes under the Sorbent brand; paper towels under the Handee Ultra brand; feminine hygiene products under the Libra brand; incontinence products under the TENA brand; workplace hygiene products under the Tork brand; toilet papers under the Purex brand; hygiene products under the Orchid brand; and toilet tissues under the Viti brand. The company sells its products through a distributor network to business end users, including schools, restaurants, shopping centers, airports, industrial companies, aged care facilities, and hospitals, as well as retail customers. The company was formerly known as Asaleo Care Limited and changed its name to Essity AustralAsia in July 2021. Essity AustralAsia was founded in 1932 and is based in Springvale, Australia. Essity AustralAsia is a subsidiary of Essity Group Holding BV.</t>
  </si>
  <si>
    <t>Consumer Staples (Primary); Feminine Care Products (Primary); Household and Personal Products (Primary); Personal Products (Primary); Personal Products (Primary); Cleaning Rags, Cloths, and Wipes; Facial Tissues; Health Care; Health Care Equipment and Services; Health Care Equipment and Supplies; Health Care Supplies; Household Paper Products; Household Products; Household Products; Incontinence Products and Bed Pads; Medical Consumables; Paper Towels; Toilet Tissue</t>
  </si>
  <si>
    <t xml:space="preserve">Essity Group Holding BV designs, produces, and supplies packing products. It offers transport packaging products made from corrugated board, consumer and point-of-sale packaging, customized protective packaging, and packaging services. The company also provides personal care products, such as baby diapers, feminine care, and incontinence care products. SCA Group Holding B.V. is based in Amsterdam, the Netherlands. The company has design centers in Europe and Asia. The company was formerly known as SCA Group Holding B.V. Essity Group Holding BV operates as a subsidiary of Essity AB (publ).
</t>
  </si>
  <si>
    <t>Benefytt Technologies, Inc., a health insurance technology company, develops and operates private e-commerce health insurance marketplaces, consumer engagement platforms, agency technology systems, and insurance policy administration platforms in the United States. It operates in two segments, Medicare and IFP. The Medicare segment is involved in consumer engagement activities, which generate leads to third-parties and feed to its business process outsourcing partners and captive distribution channels to support the distribution of a range of Medicare-related health insurance plans, including Medicare Advantage, Medicare Supplement, and Medicare Part D prescription drug plans. The IFP segment sells and services individual and family health insurance plans (IFP), including short-term medical and health benefit insurance plans. It also provides supplemental products, which include a variety of additional insurance and non-insurance products. Benefytt Technologies, Inc. also operates direct-to-consumer site, HealthInsurance.com, which provides seniors and Medicare-eligible consumers the ability to access online comparison tools and educational resources that enable efficient self-guided navigation of available Medicare health insurance options. The company was formerly known as Health Insurance Innovations, Inc. and changed its name to Benefytt Technologies, Inc. in March 2020. Benefytt Technologies, Inc. was founded in 2008 and is based in Tampa, Florida. As of August 21, 2020, Benefytt Technologies, Inc. was taken private.</t>
  </si>
  <si>
    <t>Financials (Primary); Insurance (Primary); Insurance (Primary); Insurance Brokers (Primary); Communication Services; Interactive Media and Services; Interactive Media and Services; Media and Entertainment; Online Services</t>
  </si>
  <si>
    <t>Florida (Primary); Southeast (Primary); Tampa Area (Primary); United States and Canada (Primary); United States of America (Primary)</t>
  </si>
  <si>
    <t>Brookfield Asset Management Inc. (TSX:BAM.A)</t>
  </si>
  <si>
    <t xml:space="preserve">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t>
  </si>
  <si>
    <t>Equity Real Estate Investment Trusts (REITs) (Primary); Office REITs (Primary); Real Estate (Primary); Real Estate (Primary); Diversified REITs</t>
  </si>
  <si>
    <t>Europe (Primary); European Developed Markets (Primary); Ireland (Primary)</t>
  </si>
  <si>
    <t>Brookfield Asset Management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Asset Management Inc. was founded in 1997 and based in Toronto, Canada with additional offices across Northern America; South America; Europe; Middle East and Asia.</t>
  </si>
  <si>
    <r>
      <rPr>
        <sz val="8"/>
        <rFont val="Arial"/>
        <family val="2"/>
      </rPr>
      <t xml:space="preserve">Canada (Primary);
Ontario (Primary);
United States and Canada (Primary);
Africa / Middle East;
Alberta;
</t>
    </r>
    <r>
      <rPr>
        <sz val="8"/>
        <color indexed="17"/>
        <rFont val="Arial"/>
        <family val="2"/>
      </rPr>
      <t>Alberta</t>
    </r>
    <r>
      <rPr>
        <sz val="8"/>
        <rFont val="Arial"/>
        <family val="2"/>
      </rPr>
      <t xml:space="preserve">;
Asia / Pacific;
Asia / Pacific Developed Markets;
Asia / Pacific Emerging Markets;
Australia ;
Boston Area;
Brazil;
</t>
    </r>
    <r>
      <rPr>
        <sz val="8"/>
        <color indexed="17"/>
        <rFont val="Arial"/>
        <family val="2"/>
      </rPr>
      <t>British Columbia</t>
    </r>
    <r>
      <rPr>
        <sz val="8"/>
        <rFont val="Arial"/>
        <family val="2"/>
      </rPr>
      <t xml:space="preserve">;
California;
</t>
    </r>
    <r>
      <rPr>
        <sz val="8"/>
        <color indexed="17"/>
        <rFont val="Arial"/>
        <family val="2"/>
      </rPr>
      <t>Canada</t>
    </r>
    <r>
      <rPr>
        <sz val="8"/>
        <rFont val="Arial"/>
        <family val="2"/>
      </rPr>
      <t xml:space="preserve">;
Chicago Area;
China ;
Colombia;
England;
Europe;
European Developed Markets;
Far East;
Georgia;
Great Lakes;
Greater London;
Hong Kong ;
Houston Area;
Illinois;
India ;
Indian Sub-Continent;
Japan ;
Korea, South ;
Latin America and Caribbean;
Los Angeles Area;
Madrid;
Maharashtra;
Massachusetts;
Middle East;
New South Wales;
New York;
New York City Area;
Northeast;
Quebec;
San Francisco Area;
São Paulo;
Shanghai Province;
Singapore ;
South America;
Southeast;
Southwest;
Spain;
Texas;
United Arab Emirates ;
United Kingdom;
</t>
    </r>
    <r>
      <rPr>
        <sz val="8"/>
        <color indexed="17"/>
        <rFont val="Arial"/>
        <family val="2"/>
      </rPr>
      <t>United States and Canada</t>
    </r>
    <r>
      <rPr>
        <sz val="8"/>
        <rFont val="Arial"/>
        <family val="2"/>
      </rPr>
      <t>;
United States of America;
Victoria;
West Coast</t>
    </r>
  </si>
  <si>
    <t>Universal-Investment-Gesellschaft mbH is a privately owned investment manager. The firm provides its services to institutional investors, and private investors. It also manages mutual funds for its clients. The firm invests in public equity and fixed income markets. Universal-Investment-Gesellschaft mbH was founded in 1968 and is based in Frankfurt am Main, Germany. Universal-Investment-Gesellschaft mbH operates as a subsidiary of Montagu Private Equity LLP.</t>
  </si>
  <si>
    <t xml:space="preserve">Eaton Vance Corp., through its subsidiaries, engages in the creation, marketing, and management of investment funds in the United States. It also provides investment management and counseling services to institutions and individuals. Further, the company operates as an adviser and distributor of investment companies and separate accounts. As of October 31, 2004, the company provided investment advisory or administration services to approximately 150 funds; approximately 1,300 separately managed individual and institutional accounts; and participated in approximately 40 retail-managed account broker/dealer programs. It markets and distributes shares of funds through a retail network of national and regional broker/dealers, banks, insurance companies, and financial planning firms. Eaton Vance Corp. was incorporated on January 29, 1981 and is headquartered in Boston, Massachusetts. As of March 1, 2021, Eaton Vance Corp. operates as a subsidiary of Morgan Stanley Investment Management Inc.
</t>
  </si>
  <si>
    <t>Morgan Stanley Investment Management Inc. is a privately owned investment manager. The firm provides its services to investment companies, pooled investment vehicles, pension and profit sharing plans, charitable organizations, corporations, state or municipal government entities, other investment advisers, insurance companies, sovereign wealth funds and foreign official institutions, corporations or other businesses. It manages separate client-focused equity, fixed income, balanced, and multi-asset portfolios. The firm launches and manages equity, fixed income, balanced, and multi-asset mutual funds for its clients. It also launches and manages hedge funds for its clients. It invests in the public equity, fixed income, and alternative markets across the globe. The firm makes its equity investments in value and growth stocks of small-cap, mid-cap, and large-cap companies. It makes its fixed income investments in commercial papers, certificate of deposits, U.S. treasury bills, floating-rate notes, repurchase agreements, investment grade bonds, mortgage-backed and asset-backed securities, and collateralized mortgage obligations. The firm employs fundamental and quantitative analysis with a focus on top down and bottom-up stock picking approach. It was founded in 1975 and is based in New York City with additional offices in Chicago, Illinois, Kowloon, Hong Kong, Toronto, Ontario and West Conshohocken, Pennsylvania. Morgan Stanley Investment Management Inc. operates as a subsidiary of Morgan Stanley.</t>
  </si>
  <si>
    <t>New York (Primary);
New York City Area (Primary);
Northeast (Primary);
United States and Canada (Primary);
United States of America (Primary);
Boston Area;
Massachusetts</t>
  </si>
  <si>
    <t>Hwa Hong Corporation Limited, an investment holding company, engages in the investment, development, and rental of properties in Singapore and the United Kingdom. It operates through three segments: Rental, Investments, and Corporate and Others. The company is involved in the leasing of residential and commercial properties; and ownership of warehouse for rental and storage. It also provides business management and consultancy services. The company was formerly known as Hwa Hong Manufacturing Company Limited and changed its name to Hwa Hong Corporation Limited in January 1985. Hwa Hong Corporation Limited was incorporated in 1952 and is based in Singapore.</t>
  </si>
  <si>
    <t>Rental: 5.3 (49.5%);
Investments: 5.4 (50.5%)</t>
  </si>
  <si>
    <t>Singapore: 6.8 (77.5%);
United Kingdom: 2.0 (22.5%)</t>
  </si>
  <si>
    <t>Nonresidential Building Operators and Lessors (Primary); Real Estate (Primary); Real Estate (Primary); Real Estate Management and Development (Primary); Real Estate Operating Companies (Primary); Real Estate Operators And Lessors (Primary); Residential Building Operators and Lessors (Primary); Commercial and Professional Services; Commercial Services and Supplies; Consulting Services; Diversified Support Services; General Management Services; Industrials; Office Services and Supplies; Professional Services; Real Estate Development; Research and Consulting Services; Warehousing and Storage</t>
  </si>
  <si>
    <t>Ely Investments (Pte) Ltd.
Ely Investments (Pte) Ltd. was incorporated in 1980 and is based in Singapore.
Ergonomix Ltd.
Ergonomix Ltd. is based in Cayman Islands.
Roswell Assets Limited
Roswell Assets Limited was incorporated in 2004 and is based in Malaysia.
Zen Capital Pte. Ltd.
Zen Capital Pte. Ltd. operates as an investment holding company. The company was incorporated in 2018 and is based in Singapore.</t>
  </si>
  <si>
    <t>Ely Investments (Pte) Ltd. (Asia / Pacific (Primary); Asia / Pacific Developed Markets (Primary); Singapore  (Primary));
Ergonomix Ltd. (Caribbean (Primary); Cayman Islands (Primary); Latin America and Caribbean (Primary));
Roswell Assets Limited (Asia / Pacific (Primary); Asia / Pacific Emerging Markets (Primary); Malaysia  (Primary); South-East Asia (Primary));
Zen Capital Pte. Ltd. (Asia / Pacific (Primary); Asia / Pacific Developed Markets (Primary); Singapore  (Primary))</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</si>
  <si>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digital subscriber lines, ethernet, routed network services, Synchronous optical network, dedicated internet access, wavelength, digital signal, and indefeasible right of use; voice services comprising traditional and fiber voice lines, switched access, digital trunking, and consumer long distance calling; and video services through its fiber network to residential and commercial customers based on various standard plans. This segment also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backup, disaster recovery, SLA-based monitoring and management, cloud computing, and cloud consulting services; and sell, architects and installs telecommunications and IT infrastructure equipment. The company was incorporated in 1873 and is headquartered in Cincinnati, Ohio.</t>
  </si>
  <si>
    <t>Network: 983.7 (54.5%);
IT Services and Hardware: 822.9 (45.5%)</t>
  </si>
  <si>
    <t>Communication Services (Primary); Directory Assistance Services (Primary); Diversified Telecommunication Services (Primary); Integrated Telecommunication Services (Primary); Local Telecommunications Services (Primary); Long Distance Telecommunications Services (Primary); Telecommunication Services (Primary); Advertising; Alternative Carriers; Broadband Telecommunications Services; Co-location/Data Centers; Communications Equipment Distribution; Digital Telecommunications Services; Electronic Equipment, Instruments and Components; Fiber Telecommunications Services; Information Technology; Information Technology (IT) Consulting; Infrastructure Services; Internet Services and Infrastructure; IT Consulting and Other Services; IT Services; Media; Media and Entertainment; Software and Services; Technology Distributors; Technology Hardware and Equipment; Technology Hardware and Equipment Distribution</t>
  </si>
  <si>
    <t>Cincinnati Area (Primary); Great Lakes (Primary); Ohio (Primary); United States and Canada (Primary); United States of America (Primary); Austin Area; Southwest; Texas</t>
  </si>
  <si>
    <t>Macquarie Infrastructure and Real Assets is an infrastructure asset manager specializing in real estate, agriculture, and energy. Macquarie Infrastructure and Real Assets is based in New York. Macquarie Infrastructure and Real Assets is a subsidiary of Macquarie Holdings (USA) Inc.</t>
  </si>
  <si>
    <t>Ares Management Corporation (NYSE:ARES)
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
Ares Management GP LLC
Ares Management GP LLC was incorporated in 2013 and is based in Los Angeles, California. Ares Management GP LLC operates as a subsidiary of Ares Partners Holdco LLC.
Ares Management LLC
Ares Management LLC is a privately owned hedge fund sponsor. The firm primarily its services to Pooled investment vehicles. It also provides services to government and private pension funds, sovereign wealth funds, endowments, foundations, family offices, banks, investment companies, insurance companies, private corporations and a limited number of high net worth individuals. The firm manages separate client-focused equity and fixed income portfolios. The firm invests in the public equity and fixed income markets across the globe. The firm employs fundamental analysis along with bottom-up approach to create its portfolio. The firm conducts in-house research to make its investments. Ares Management LLC was founded in 1997 and is based in Los Angeles, California with 26 additional offices across Asia, Australia, and Europe. Ares Management LLC operates as a subsidiary of Ares Management Corporation.
Ares Voting Llc
Ares Voting Llc provides diversified telecommunication and technology services to residential and business customers. The company was incorporated in 2019 and is based in Los Angeles, California.</t>
  </si>
  <si>
    <r>
      <rPr>
        <sz val="8"/>
        <rFont val="Arial"/>
        <family val="2"/>
      </rPr>
      <t xml:space="preserve">Af V BD Aiv, L.P. (Delaware (Primary); Midatlantic (Primary); United States and Canada (Primary); United States of America (Primary); Wilmington Area (Primary));
Ares Capital Management III LLC (California (Primary); Los Angeles Area (Primary); United States and Canada (Primary); United States of America (Primary); West Coast (Primary));
Ares Management Corporation (NYSE:ARES) (California (Primary); Los Angeles Area (Primary); United States and Canada (Primary); United States of America (Primary); West Coast (Primary); Dallas Area; Europe; European Developed Markets; </t>
    </r>
    <r>
      <rPr>
        <sz val="8"/>
        <color indexed="17"/>
        <rFont val="Arial"/>
        <family val="2"/>
      </rPr>
      <t>Great Lakes</t>
    </r>
    <r>
      <rPr>
        <sz val="8"/>
        <rFont val="Arial"/>
        <family val="2"/>
      </rPr>
      <t xml:space="preserve">; </t>
    </r>
    <r>
      <rPr>
        <sz val="8"/>
        <color indexed="17"/>
        <rFont val="Arial"/>
        <family val="2"/>
      </rPr>
      <t>Illinois</t>
    </r>
    <r>
      <rPr>
        <sz val="8"/>
        <rFont val="Arial"/>
        <family val="2"/>
      </rPr>
      <t xml:space="preserve">; New York; New York City Area; Northeast; Southwest; Texas;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xml:space="preserve">);
Ares Management GP LLC (California (Primary); Los Angeles Area (Primary); United States and Canada (Primary); United States of America (Primary); West Coast (Primary));
Ares Management Holdings L.P. (California (Primary); Los Angeles Area (Primary); United States and Canada (Primary); United States of America (Primary); West Coast (Primary));
Ares Management LLC (California (Primary); </t>
    </r>
    <r>
      <rPr>
        <sz val="8"/>
        <color indexed="17"/>
        <rFont val="Arial"/>
        <family val="2"/>
      </rPr>
      <t>California (Primary)</t>
    </r>
    <r>
      <rPr>
        <sz val="8"/>
        <rFont val="Arial"/>
        <family val="2"/>
      </rPr>
      <t xml:space="preserve">; Los Angeles Area (Primary); </t>
    </r>
    <r>
      <rPr>
        <sz val="8"/>
        <color indexed="17"/>
        <rFont val="Arial"/>
        <family val="2"/>
      </rPr>
      <t>Los Angeles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Atlanta Area; Australia ; Brockton Area; Buffalo Area; Chicago Area; China ; Colorado; Dallas Area; Denver Area; England; Europe; European Developed Markets; Far East; France; Georgia; Germany; Great Lakes; Greater London; Hessen; Hong Kong ; Ile-de-France; Illinois; India ; Indian Sub-Continent; Luxembourg; Madrid; Maharashtra; Maryland; Massachusetts; Midatlantic; Midwest; Missouri; Mountain; Netherlands; New South Wales; New York; New York City Area; Noord-Holland; North Bay Area; Northeast; Saint Louis Area; San Francisco Area; Sichuan Province; Southeast; Southwest; Spain; Stockholm County; Suburban Baltimore Area; Sweden; Texas; United Kingdom; Westchester Area);
Ares Voting Llc (California (Primary); Los Angeles Area (Primary); United States and Canada (Primary); United States of America (Primary); West Coast (Primary))</t>
    </r>
  </si>
  <si>
    <t>American River Bankshares was acquired by Bank of Marin Bancorp.</t>
  </si>
  <si>
    <t>Banks (Primary); Banks (Primary); Financials (Primary); National and State Commercial Banks (Primary); Regional Banks (Primary); State Commercial Banks (Primary); Business Credit Agencies; Credit Agencies; Diversified Financial Services; Diversified Financials; Finance Leasing; Holding Companies; Investment Services and Holding Companies; Multi-Sector Holdings; Offices Of Bank Holding Companies; Specialized Finance</t>
  </si>
  <si>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</si>
  <si>
    <t>California (Primary);
North Bay Area (Primary);
United States and Canada (Primary);
United States of America (Primary);
West Coast (Primary)</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</si>
  <si>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Manulife Financial Corporation (TSX:MFC)
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</si>
  <si>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Manulife Financial Corporation (TSX:MFC) (Canada (Primary); Ontario (Primary); United States and Canada (Primary); Asia / Pacific; Asia / Pacific Developed Markets; Asia / Pacific Emerging Markets; Boston Area; California; Chicago Area; England; Europe; European Developed Markets; Great Lakes; Greater London; Hong Kong ; Illinois; Malaysia ; Massachusetts; New York; New York City Area; Northeast; Quebec; Singapore ; South-East Asia; United Kingdom; United States of America; West Coast)</t>
  </si>
  <si>
    <t>Manulife Financial Corporation (TSX:MFC) (33,082.6)</t>
  </si>
  <si>
    <t>Stagecoach Group plc, together with its subsidiaries, provides public transportation services in the United Kingdom. It operates through three segments: UK Bus (Regional Operations), UK Bus (London), and UK Rail. The company offers bus, coach, rail, and tram services. It operates a fleet of approximately 7,000 buses and coaches in approximately 100 towns and cities across the United Kingdom; inter-urban services linking major towns within its regional operating areas; megabus.com, an inter-city coach service; 11 depots with a fleet of approximately 1,300 buses serving routes in and around east and south-east London; and Sheffield Supertram, a 28 km light rail network with three routes in the city of Sheffield. The company was founded in 1980 and is headquartered in Perth, the United Kingdom.</t>
  </si>
  <si>
    <t>UK Bus (Regional Operations): 1,120.0 (75.8%);
UK Rail: 14.7 (1.0%);
UK Bus (London): 342.2 (23.2%)</t>
  </si>
  <si>
    <t>Bus Charter Service (Primary); Bus Transportation (Primary); Industrials (Primary); Intercity and Rural Bus Transportation (Primary); Road and Rail (Primary); Road Transportation of Passengers (Primary); Transportation (Primary); Trucking (Primary); Railroad Transportation of Passengers; Railroads</t>
  </si>
  <si>
    <t>Europe (Primary); European Developed Markets (Primary); Perthshire (Primary); Scotland (Primary); United Kingdom (Primary); England; South Yorkshire</t>
  </si>
  <si>
    <t>DWS Alternatives Global Limited was previously known as Deutsche Alternative Asset Management (Global) Limited. DWS Alternatives Global Limited operates as a subsidiary of RREEF America L.L.C.</t>
  </si>
  <si>
    <t>DWS Investments UK Limited
Deutsche Asset Management (UK) Limited provides its services to investment companies and other pooled investment funds. It launches and manages equity mutual funds and hedge funds for its clients. The firm also manages fixed income mutual funds for its clients. It invests in public equity and fixed income markets across the globe. The firm is based in London, United Kingdom. Deutsche Asset management (UK) Limited operates as a subsidiary of Deutsche Asset &amp; Wealth Management.
HGT Finance A Limited
Hgt Finance A Limited is a holding, patent owners, and trusts or estates company. It was incorporated in 2014 and is headquartered in Edinburgh, United Kingdom.
Threadneedle Asset Management Ltd
Threadneedle Asset Management Ltd operates as a subsidiary of TC Financing Limited.</t>
  </si>
  <si>
    <t>DWS Investments UK Limited (England (Primary); Europe (Primary); European Developed Markets (Primary); Greater London (Primary); United Kingdom (Primary));
HGT Finance A Limited (Europe (Primary); European Developed Markets (Primary); United Kingdom (Primary));
Threadneedle Asset Management Ltd (England (Primary); Europe (Primary); European Developed Markets (Primary); Greater London (Primary); United Kingdom (Primary))</t>
  </si>
  <si>
    <t>GYP Properties Limited (SGX:AWS)</t>
  </si>
  <si>
    <t>SGX:AWS</t>
  </si>
  <si>
    <t>GYP Properties Limited, an investment holding company, invests in, develops, manages, and rents real estate properties in Singapore and New Zealand. It operates through Property and Others segments. The company has a property portfolio of 303,051 square meters of land comprising commercial, retail, and residential assets. Its principal projects include Remarkables Residences, Bellfield Estate, and Pakuranga Precinct. The company also invests in equity shares. The company was formerly known as Global Yellow Pages Limited and changed its name to GYP Properties Limited in October 2018. GYP Properties Limited was founded in 1967 and is headquartered in Singapore.</t>
  </si>
  <si>
    <t>Others: 1.5 (4.5%);
Property Investment and Management: 8.7 (26.5%);
Property Development: 22.7 (69.0%)</t>
  </si>
  <si>
    <t>New Zealand: 28.5 (100.0%)</t>
  </si>
  <si>
    <t>Real Estate (Primary); Real Estate (Primary); Real Estate Development (Primary); Real Estate Management and Development (Primary); Capital Markets; Consumer Staples; Diversified Financials; Financials; Food and Staples Retailing; Food and Staples Retailing; Food Retail; Investment Banking and Brokerage; Nonresidential Building Operators and Lessors; Real Estate Management Services; Real Estate Operating Companies; Real Estate Operators And Lessors; Residential Building Operators and Lessors; Securities and Commodities Markets Services; Security Brokers and Dealers</t>
  </si>
  <si>
    <t>Asia Food Retail Group Pte. Ltd.
Asia Food Retail Group Pte. Ltd. owns and operates franchised fast food stores for Wendy’s. It also produces ice cream. The company was incorporated in 2014 and is based in Singapore.
Oregold Pte. Ltd.
Oregold Pte. Ltd. was incorporated in 2011 and is based in Singapore, Singapore.
Rumah Property Pte. Ltd.
Rumah Property Pte. Ltd. was incorporated in 2021 and is based in Singapore, Singapore.</t>
  </si>
  <si>
    <t>Asia Food Retail Group Pte. Ltd. (Asia / Pacific (Primary); Asia / Pacific Developed Markets (Primary); Singapore  (Primary));
Oregold Pte. Ltd. (Asia / Pacific (Primary); Asia / Pacific Developed Markets (Primary); Singapore  (Primary));
Rumah Property Pte. Ltd. (Asia / Pacific (Primary); Asia / Pacific Developed Markets (Primary); Singapore  (Primary))</t>
  </si>
  <si>
    <t>Asia Food Retail Group Pte. Ltd.
Asia Food Retail Group Pte. Ltd. owns and operates franchised fast food stores for Wendy’s. It also produces ice cream. The company was incorporated in 2014 and is based in Singapore.
Oregold Pte. Ltd.
Oregold Pte. Ltd. was incorporated in 2011 and is based in Singapore, Singapore.</t>
  </si>
  <si>
    <t>Asia Food Retail Group Pte. Ltd. (Asia / Pacific (Primary); Asia / Pacific Developed Markets (Primary); Singapore  (Primary));
Oregold Pte. Ltd. (Asia / Pacific (Primary); Asia / Pacific Developed Markets (Primary); Singapore  (Primary));
Rumah Group Pte Ltd (Asia / Pacific (Primary); Asia / Pacific Developed Markets (Primary); Singapore  (Primary))</t>
  </si>
  <si>
    <t>Apollo Consolidated Limited explores for mineral properties in Western Australia. The company’s flagship project is the Lake Rebecca gold project located in Western Australia. It also explores for nickel and copper deposits. The company was incorporated in 2002 and is headquartered in Perth, Australia. As of December 17, 2021, Apollo Consolidated Limited operates as a subsidiary of Ramelius Kalgoorlie Pty Ltd.</t>
  </si>
  <si>
    <t>Gold (Primary); Gold Ores (Primary); Materials (Primary); Materials (Primary); Metals and Mining (Primary); Copper; Copper Ores; Diversified Metal Ores; Diversified Metals and Mining; Nickel Ores</t>
  </si>
  <si>
    <t>Ramelius Kalgoorlie Pty Ltd was incorporated in 2021 and is based in East Perth, Australia. The company operates as a subsidiary of Ramelius Resources Limited.</t>
  </si>
  <si>
    <t>Capricorn Group Limited (NMSE:CGP)
Capricorn Group Limited, an investment holding company, engages in the banking, microlending, and related businesses in Namibia, Botswana, and Zambia. The company’s products and services include savings and investment products; credit and loans; insurance products; foreign exchange and trade finance; asset management; and investment banking and advisory services, as well as facilitates payments. Its business activities also include property development and valuation; unit trust management; financial consultancy; custodian of third-party investments; insurance brokerage; ICT network solutions, satellite connectivity, and infrastructure; and property investment. The company was formerly known as Capricorn Investment Group Limited and changed its name to Capricorn Group Limited in May 2020. Capricorn Group Limited was founded in 1982 and is headquartered in Windhoek, Namibia.
Gold Road Resources Limited (ASX:GOR)
Gold Road Resources Limited, together with its subsidiaries, engages in the exploration and development of mineral properties in Western Australia. The company primarily explores for gold deposits. It owns 50% interest in the Gruyere gold mine, which was developed in joint venture (JV) with Gold Fields Ltd. The Gruyere JV has mineral resources of 7.38 million ounces, including an ore reserve of 4.45 million ounces. The company also controls 100% of tenements covering 4,000 square kilometers across Yamarna with a mineral resource of 0.51 million ounces. The company was formerly known as Eleckra Mines Limited and changed its name to Gold Road Resources Limited in November 2010. Gold Road Resources Limited was incorporated in 2004 and is based in West Perth, Australia.
Yarraandoo Pty Ltd
Yarraandoo Pty Ltd was incorporated in 2001 and is headquartered in Melbourne, Australia.</t>
  </si>
  <si>
    <t>Capricorn Group Limited (NMSE:CGP) (Africa / Middle East (Primary); Namibia (Primary); Sub-Saharan Africa (Primary));
Gold Road Resources Limited (ASX:GOR) (Asia / Pacific (Primary); Asia / Pacific Developed Markets (Primary); Australia  (Primary); Western Australia (Primary));
Yarraandoo Pty Ltd (Asia / Pacific (Primary); Asia / Pacific Developed Markets (Primary); Australia  (Primary); Victoria (Primary))</t>
  </si>
  <si>
    <t>Capricorn Group Limited (NMSE:CGP) (388.0); Gold Road Resources Limited (ASX:GOR) (1,247.2)</t>
  </si>
  <si>
    <t>As of July 1, 2021, Landmark Bancorp, Inc. was acquired by Fidelity D &amp; D Bancorp, Inc. Landmark Bancorp, Inc., together with its subsidiary, Landmark Community Bank, provides various financial services to individuals, small businesses, and municipal and corporate customers. The company offers personal banking products and services, including savings and checking, money market, club, and individual retirement accounts; certificates of deposit and certificate of deposit registry service; credit cards; and home equity, term, auto, and personal loans, as well as home equity lines of credit. It also provides business banking products and services, such as money market savings and checking accounts; commercial and industrial loans comprising term and time loans and lines of credit, as well as mortgage loans, and irrevocable and standby letters of credit; cash management services; valet banking services; and business property, casualty, bonding, life, and health insurance services. In addition, the company offers mortgage services; and online and telephone banking, remote deposit, mobile banking and deposit, and FDIC insurance services. Its primary market area is Luzerne and Lackawanna counties, Pennsylvania and surrounding counties. The company was incorporated in 2008 and is based in Pittston, Pennsylvania.</t>
  </si>
  <si>
    <t>Banks (Primary); Banks (Primary); Financials (Primary); National and State Commercial Banks (Primary); Regional Banks (Primary); State Commercial Banks (Primary); Insurance; Insurance; Insurance Brokers</t>
  </si>
  <si>
    <t>Great Lakes (Primary); Pennsylvania (Primary); United States and Canada (Primary); United States of America (Primary); Wilkes-Barre Area (Primary)</t>
  </si>
  <si>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As of April 21, 2022, it operated 22 full-service banking offices in Lackawanna, Luzerne, and Northampton counties, Pennsylvania. Fidelity D &amp; D Bancorp, Inc. was founded in 1902 and is headquartered in Dunmore, Pennsylvania.</t>
  </si>
  <si>
    <t>Great Lakes (Primary);
Pennsylvania (Primary);
Scranton Area (Primary);
United States and Canada (Primary);
United States of America (Primary)</t>
  </si>
  <si>
    <t>Health Care (Primary); Life Sciences Tools and Services (Primary); Life Sciences Tools and Services (Primary); Pharmaceuticals, Biotechnology and Life Sciences (Primary); Commercial and Professional Services; Commercial Services and Supplies; Data Processing and Outsourced Services; Health Care Distributors; Health Care Equipment; Health Care Equipment and Services; Health Care Equipment and Supplies; Health Care Providers and Services; Health Care Services; Industrials; Information Technology; IT Services; Office Services and Supplies; Outsourced Business Services; Outsourced Client Support and Customer Services; Pharmaceutical Contract Research Organization; Pharmaceutical Products; Pharmaceuticals; Pharmaceuticals; Software and Services</t>
  </si>
  <si>
    <t>Y&amp;G Limited is based in Japan.</t>
  </si>
  <si>
    <t>Medical System Network Co., Ltd. (TSE:4350)
Medical System Network Co., Ltd. operates in the pharmaceutical industry. The company operates through Community Pharmacy Network, Leasing and Facility-related, Meal Catering, and Other Segments. The Community Pharmacy Network segment facilitates purchase and sale of pharmaceuticals between pharmacies, hospitals and clinics, and pharmaceutical wholesalers. It also focuses on the development, sale, and maintenance of computer systems for preparing medical fee statements and related peripherals for pharmacies, as well as sells dispensing equipment, fixtures, and fittings to pharmacies and other customers. In addition, this segment provides receivable securitization support services; manages and operates pharmacies; publishes technical books for pharmacists and other healthcare professionals; manufactures and markets generic pharmaceuticals; and operates pharmaceutical platform. The Leasing and Facility-related segment engage in developing locations for dispensing pharmacies; provision building leasing services; operating serviced residences for the elderly; and the design and construction supervision of medical facilities. The Meal Catering segment provides meal catering services for hospitals and welfare facilities. The Other Segment focuses on the dispatch of nurses who provide at-home care. Medical System Network Co., Ltd. was founded in 1999 and is headquartered in Sapporo, Japan.
Suzuken Co., Ltd. (TSE:9987)
Suzuken Co., Ltd., together with its subsidiaries, primarily engages in the wholesale of pharmaceuticals in Japan and internationally. The company operates in four segments: Pharmaceutical Distribution Business, Pharmaceutical Manufacturing Business, Pharmacy Business, and Healthcare-Related Services Business. The Pharmaceutical Distribution Business segment procures ethical drugs, diagnostic reagents, medical equipment and supplies, and other health-related items from manufacturers and supplies to medical institutions and pharmacies. The Pharmaceutical Manufacturing Business segment engages in the research and development, manufacturing, and marketing of ethical pharmaceuticals and diagnostic products focusing on the areas of diabetes and kidney diseases. The Pharmacy Business segment provides services through family pharmacists, as well as improves the operations of local pharmacies and provides educational support. The Healthcare-Related Services Business segment provides manufacturer support services, such as contract distribution for manufacturers; distribution of orphan drugs; and nursing care services, as well as develops, manufactures, and sells electrocardiographs, sphygmomanometers, stethoscopes, medical materials, and health promotion equipment. Suzuken Co., Ltd. also publishes medical magazines for medical institutions. The company has collaboration with Bushu Pharmaceuticals Ltd. provide contract specialty drug services. Suzuken Co., Ltd. was founded in 1932 and is headquartered in Nagoya, Japan.</t>
  </si>
  <si>
    <t>Medical System Network Co., Ltd. (TSE:4350) (Asia / Pacific (Primary); Asia / Pacific Developed Markets (Primary); Hokkaido (Primary); Japan  (Primary));
Suzuken Co., Ltd. (TSE:9987) (Aichi (Primary); Asia / Pacific (Primary); Asia / Pacific Developed Markets (Primary); Japan  (Primary))</t>
  </si>
  <si>
    <t>Medical System Network Co., Ltd. (TSE:4350) (88.0); Suzuken Co., Ltd. (TSE:9987) (2,417.5)</t>
  </si>
  <si>
    <t>Vault Intelligence Limited provides cloud-based and mobile environmental, health, and safety risk software (EHS) software, as well as related services. It offers governance, risk management, compliance management, assets protection, and business intelligence reporting software products, as well as workers, contractors, training, and claims management software products. The company also provides applications in the fields of check, audit, and notify; consulting and training services for the software; and data migration services. It serves approximately 30 various industries in Australia, New Zealand, China, and Singapore. The company was incorporated in 2010 and is based in East Melbourne, Australia. As of October 19, 2020, Vault Intelligence Limited operates as a subsidiary of Damstra Holdings Limited.</t>
  </si>
  <si>
    <t>Accounting Software (Primary); Application Software (Primary); Enterprise Resource Planning (ERP) Software (Primary); Enterprise Software (Primary); Human Resources Software (Primary); Industry Specific Software (Primary); Information Technology (Primary); Risk Management Industry Software (Primary); Software (Primary); Software and Services (Primary); Development Consulting; Information Technology (IT) Consulting; IT Consulting and Other Services; IT Services; Services Outsourcing</t>
  </si>
  <si>
    <t>Damstra Holdings Limited operates as an enterprise protection software provider in Australia, the United States, New Zealand, and internationally. Its enterprise protection platform integrates a range of modules and products that allows organizations to mitigate and reduce unforeseen and unnecessary business risks around people, workplaces, assets, and information. The company’s workplace management platform comprising workforce management, access control, asset management, digital forms, safety, e-learning, predictive analytics, connected worker, accessible information, reporting business intelligence tools, and learning management solutions. It also engages in rental of hardware equipment. The company was founded in 2002 and is based in South Yarra, Australia.</t>
  </si>
  <si>
    <t>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incorporated in 2006 and is headquartered in Winnipeg, Canada.</t>
  </si>
  <si>
    <t>Commercial and Professional Services (Primary); Human Resource and Employment Services (Primary); Human Resources and Personnel Management (Primary); Industrials (Primary); Professional Services (Primary); Consulting Services; Financials; Insurance; Insurance; Insurance Brokers; Research and Consulting Services</t>
  </si>
  <si>
    <t>Canada (Primary); Manitoba (Primary); United States and Canada (Primary)</t>
  </si>
  <si>
    <t>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</si>
  <si>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t>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</si>
  <si>
    <t>As of January 21, 2021,  operates as a subsidiary of OUTSOURCING Inc.</t>
  </si>
  <si>
    <t>Commercial and Professional Services (Primary); Human Resource and Employment Services (Primary); Industrials (Primary); Professional Services (Primary); Commercial Services and Supplies; Information Technology; Information Technology (IT) Consulting; IT Consulting and Other Services; IT Services; Office Services and Supplies; Outsourced Business Services; Software and Services; Technical Staffing and Staff Augmentation</t>
  </si>
  <si>
    <t>OUTSOURCING Inc., together with its subsidiaries, provides engineering, manufacturing, and service operations outsourcing services in Japan and internationally. It operates through Domestic Engineering Outsourcing Business; Domestic Manufacturing Outsourcing Business; Domestic Service Operations Outsourcing Business; Overseas Engineering Outsourcing Business; Overseas Manufacturing and Service Operations Outsourcing Business; and Other segments. The company engages in the design, development, and experiment/evaluation process, such as development of telecommunication-related applications and e-commerce sites, core IT systems, infrastructure, and networks; and provides outsourcing services in areas of research and development operations specializing in medical and chemical fields, or design and construction management. It also offers manufacturer production sites with human resource services, such as temporary worker dispatching; support services designed to lighten the burden of businesses that make use of foreigners; and repair and maintenance operations for facilities and buildings associated with national defense. In addition, the company is involved in contract operations for public institutions using engineering staff; conducts debt-collection services for uncollected public claims; healthcare and IT human resources services; contracting and human resource services in the area of ICT for government and the financial industry; and provides training services and human resources services. Further, it offers manufacturing-related and distribution-related human resources outsourcing services, recruitment and dispatching of staff for administrative and service-related work, and payroll services; BPO services and temporary worker dispatching for public institutions; and cross-border employment services. The company was founded in 1997 and is headquartered in Tokyo, Japan.</t>
  </si>
  <si>
    <t>Asia / Pacific (Primary);
Asia / Pacific Developed Markets (Primary);
Japan  (Primary);
Shizuoka</t>
  </si>
  <si>
    <t>Marlborough European Multi-Cap
Marlborough European Multi-Capis an open ended equity mutual fund launched by Marlborough Fund Managers Limited. The fund is managed by Hargreave Hale Limited. It invests in the public equity markets of Europe, excluding the United Kingdom. The fund seeks to invest in stocks of companies operating across diversified sectors. It employs both quantitative and fundamental analysis to create its portfolio. The fund benchmarks the performance of its portfolio against the Morningstar (IMA) Europe Excluding UK Index. It was formerly known as Marlborough European Trust. Marlborough European Multi-Cap was formed on May 19, 1986 and is domiciled in United Kingdom.
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Polar Capital European Forager Fund Limited
Polar Capital European Forager Fund Limited is headquartered in London, Greater London, United Kingdom.
Polar Capital LLP
Polar Capital LLP is a privately owned hedge fund sponsor. The firm primarily provides its services to pooled investment vehicles. It also caters to corporations and professional investors. The firm manages separate client-focused portfolios. It launches and manages equity and balanced mutual funds. The firm also launches and manages hedge funds for its clients. It invests in public equity and fixed income markets across the globe. The firm primarily employs fundamental analysis to make its investments. It was founded in 2005 and is based in Greater London, United Kingdom. Polar Capital LLP operates as a subsidiary of Polar Capital Holdings plc.</t>
  </si>
  <si>
    <t>Marlborough European Multi-Cap (England (Primary); Europe (Primary); European Developed Markets (Primary); Lancashire (Primary); United Kingdom (Primary));
Marlborough Fund Managers Limited (England (Primary); Europe (Primary); European Developed Markets (Primary); Greater Manchester (Primary); United Kingdom (Primary); Staffordshire);
Polar Capital European Forager Fund Limited (England (Primary); Europe (Primary); European Developed Markets (Primary); Greater London (Primary); United Kingdom (Primary));
Polar Capital LLP (England (Primary); Europe (Primary); European Developed Markets (Primary); Greater London (Primary); United Kingdom (Primary))</t>
  </si>
  <si>
    <t>Energy (Primary); Energy (Primary); Oil and Gas Storage and Transportation (Primary); Oil, Gas and Consumable Fuels (Primary); Capital Goods; Commercial and Professional Services; Commercial Services and Supplies; Construction Machinery and Heavy Trucks; Diversified Support Services; General Management Services; Industrials; Machinery; Marine Transportation Equipment; Office Services and Supplies; Warehousing and Storage</t>
  </si>
  <si>
    <r>
      <rPr>
        <sz val="8"/>
        <rFont val="Arial"/>
        <family val="2"/>
      </rPr>
      <t xml:space="preserve">Leif HÖEgh &amp; Co As
Leif Höegh &amp; Co AS provides oil transportation services. The company was founded in 1927 and is based in Oslo, Norway.
Morgan Stanley Infrastructure Inc.
Morgan Stanley Infrastructure Inc. is a principal investment firm. It targets investments in infrastructure-related sectors such as transport, energy &amp; utilities, natural gas pipelines, communications, and social infrastructure. The firm seeks to invest between $200 million and $400 million. The firm seeks to exit its investment in eight to ten years. Morgan Stanley Infrastructure Inc. is based in New York, New York with additional offices in London, United Kingdom,  India, and Victoria, Australia. Morgan Stanley Infrastructure Inc. operates as a subsidiary of Morgan Stanley Investment Management Inc.
</t>
    </r>
    <r>
      <rPr>
        <sz val="8"/>
        <color indexed="17"/>
        <rFont val="Arial"/>
        <family val="2"/>
      </rPr>
      <t>Morgan Stanley Infrastructure (MSI) is a leading global infrastructure investment platform. MSI employs an established, disciplined process to invest in diverse infrastructure assets in predominantly OECD countries and seeks to create value through active asset management and operational improvements. MSI's team, one of the largest in the industry, is based in New York, London, Melbourne, Hong Kong, Amsterdam and Mumbai. Team members possess considerable infrastructure investing and asset management experience, and leverage their senior-level relationships as well as the unparalleled global network of Morgan Stanley to source investment opportunities.</t>
    </r>
  </si>
  <si>
    <t>Leif HÖEgh &amp; Co As (Europe (Primary); European Developed Markets (Primary); Norway (Primary); Oslo (Primary));
Morgan Stanley Infrastructure Inc. (New York (Primary); New York City Area (Primary); Northeast (Primary); United States and Canada (Primary); United States of America (Primary); Asia / Pacific; Asia / Pacific Developed Markets; Asia / Pacific Emerging Markets; Australia ; Europe; European Developed Markets; India ; Indian Sub-Continent; United Kingdom; Victoria)</t>
  </si>
  <si>
    <t>Sbanken ASA, a digital bank, provides various banking products to retail customers and small businesses in Norway. It offers deposit products, such as security deposit accounts and home savings accounts. The company also provides various loan products, including home, car, consumer, personal, and custody account loans, as well as credit cards and overdraft facilities. In addition, it offers payment services, such as payment of bills, international payments, invoice payments, card transactions, etc.; log-in and security solutions, etc.; and investment products, as well as online banking services. The company was formerly known as Skandiabanken ASA and changed its name to Sbanken ASA in November 2017. Sbanken ASA was founded in 2000 and is headquartered in Bergen, Norway. Sbanken ASA is a subsidiary of DNB Bank ASA.</t>
  </si>
  <si>
    <t>Private Consumer Market: 168.2 (100.0%)</t>
  </si>
  <si>
    <t>Norway: 168.2 (100.0%)</t>
  </si>
  <si>
    <t>Banks (Primary); Banks (Primary); Diversified Banks (Primary); Diversified Commercial Banks (Primary); Financials (Primary); Asset Management and Custody Banks; Capital Markets; Consumer Digital Lending; Consumer Finance; Consumer Finance; Diversified Financials; Personal Credit Agencies</t>
  </si>
  <si>
    <t>As of July 1, 2021, DNB Bank ASA was acquired by DNB Bank ASA (OB:DNB). DNB Bank ASA provides financial services for retail and corporate customers in Norway. The company’s personal banking products and services include savings and investment products; loans, such as home mortgages, and car and consumer loans; car, boat, motor vehicle, household contents, as well as pet insurance products for cats and dogs; retirement savings products; foreign exchange and treasury; and Internet and mobile banking services, as well as cards. Its business banking products and services comprise financing, such as installment loans, overdraft facility, bank guarantees, leasing, factoring, and trade and export financing services; savings and investment products consisting of savings accounts, fixed rate deposits, exchange traded products, bonds and commercial papers, asset management, and equity services; transaction banking services; research, commodities, corporate finance, debt capital market, equities, foreign exchange and interest rates, and securities services; and Internet services, including online equity trading, FX trading, e-confirmation, equity execution, and investor and margin accounts, as well as pension and insurance services. The company’s corporate and institution banking products and services consist of investment banking services, such as mergers and acquisition, and equity and debt capital market services; commodities, fixed income, research, private equity, and securities services; and financial, cash management, and trade solution services, as well as private banking services. DNB Bank ASA is headquartered in Oslo, Norway.</t>
  </si>
  <si>
    <t>Europe (Primary);
European Developed Markets (Primary);
Norway (Primary);
Oslo (Primary);
Akershus;
England;
Greater London;
Hordaland;
Houston Area;
New York;
New York City Area;
Northeast;
Southwest;
Stockholm County;
Sweden;
Texas;
United Kingdom;
United States and Canada;
United States of America</t>
  </si>
  <si>
    <t>Altor Invest 3 AS (Europe (Primary); European Developed Markets (Primary); Norway (Primary); Oslo (Primary));
Altor Invest 4 AS (Europe (Primary); European Developed Markets (Primary); Norway (Primary); Oslo (Primary))</t>
  </si>
  <si>
    <t>Glu Mobile Inc., together with its subsidiaries, develops, publishes, and markets a portfolio of free-to-play mobile games for the users of smartphones and tablet devices. It publishes titles primarily in four genres, including lifestyle, casual, role 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The company was formerly known as Sorrent, Inc. and changed its name to Glu Mobile Inc. in May 2005. Glu Mobile Inc. was incorporated in 2001 and is headquartered in San Francisco, California. As of April 29, 2021, Glu Mobile Inc. operates as a subsidiary of Electronic Arts Inc.</t>
  </si>
  <si>
    <t>Communication Services (Primary); Entertainment (Primary); Entertainment Software (Primary); Interactive Home Entertainment (Primary); Media and Entertainment (Primary); Application Software; Information Technology; Software; Software and Services</t>
  </si>
  <si>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</si>
  <si>
    <t>Blackrock Inc.
Blackrock Inc. is based in Southold, New York.
GGV Capital, LLC
GGV Capital, LLC is a private equity and venture capital firm specializing in growth capital to expansion stage companies, PIPIEs, and bridge financing. The firm seeks to invest in all stages focusing on early and late stage opportunities, from seed and early series A and B to growth stage companies, and cross-border business models. It invests across a range of sectors including technology, telecom, media, social internet, smart tech, information technology, services and healthcare, mobile technology, financial technology, frontier tech, internet, connected devices, social, commerce, travel, digital media, games, new retail, music, marketing and advertising, cloud, enterprise, SaaS, security, healthcare, artificial intelligence, infrastructure, CRO research, biology, e-commerce, networking and computing, software and services, clean technology, workmanship, materials, new equipment, advanced manufacturing, wireless internet, consumer products and growth. The firm primarily invests in companies based in the Silicon Valley, United States, China, and Asia. It seeks to make initial investment between $5 million and $25 million, with significant capacity for follow-on investments. The firm prefers to be a lead investor and seeks to take a board seat in its portfolio companies. GGV Capital, LLC was founded in 2000 and is headquartered in Menlo Park, California with additional offices in San Francisco, California; Beijing, China, Shanghai, China; and Singapore.
Red River Investment Limited
Red River Investment Limited operates as an investment holding company. The company was incorporated in 2015 and is based in Wan Chai, Hong Kong. Red River Investment Limited operates as a subsidiary of Tencent Holdings Limited.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</si>
  <si>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(Mid-Island Area (Primary); New York (Primary); Northeast (Primary); United States and Canada (Primary); United States of America (Primary));
GGV Capital, LLC (California (Primary); San Francisco Area (Primary); United States and Canada (Primary); United States of America (Primary); West Coast (Primary); Asia / Pacific; Asia / Pacific Developed Markets; Asia / Pacific Emerging Markets; China ; Far East; Singapore );
Red River Investment Limited (Asia / Pacific (Primary); Asia / Pacific Developed Markets (Primary); Hong Kong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</si>
  <si>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t>
  </si>
  <si>
    <t>Real Estate (Primary); Real Estate (Primary); Real Estate Management and Development (Primary); Real Estate Operating Companies (Primary); Asset Management and Custody Banks; Capital Markets; Diversified Financials; Financials</t>
  </si>
  <si>
    <t>Corporate Investment Arm</t>
  </si>
  <si>
    <t>Corem Property Group AB (publ), a real estate company, owns, manages, and develops industrial, warehouse, logistics, and retail properties in the Nordic region. As of December 31, 2021, it had 518 properties with a total lettable area of 3,479 thousand square kilometers. Corem Property Group AB (publ) was incorporated in 1993 and is headquartered in Stockholm, Sweden.</t>
  </si>
  <si>
    <t>Taiga Gold Corp. was acquired by SSR Mining Inc. Taiga Gold Corp., a mineral exploration company, focuses on the exploration and development of gold projects. Its flagship project is the Fisher project that covers an area of 33,171 hectares located in Saskatchewan, Canada. Taiga Gold Corp. was incorporated in 2017 and is headquartered in Cranbrook, Canada.</t>
  </si>
  <si>
    <t>SSR Mining Inc., together with its subsidiaries, engages in the acquisition, exploration, development, and operation of precious metal resource properties in Turkey and the Americas. The company explores for gold, silver, copper, lead, and zinc deposits. Its projects include the Çöpler Gold mine located in Erzincan, Turkey; the Marigold mine located in Humboldt County, Nevada, the United States; the Seabee Gold Operation located in Saskatchewan, Canada; and the Puna Operations in Jujuy, Argentina. The company was formerly known as Silver Standard Resources Inc. and changed its name to SSR Mining Inc. in August 2017. SSR Mining Inc. was incorporated in 1946 and is based in Denver, Colorado.</t>
  </si>
  <si>
    <t>Eagle Plains Resources Ltd., a junior resource company, acquires, explores for, and develops mineral resource properties in Western Canada. The company explores for gold, silver, uranium, copper, molybdenum, lead, zinc, gypsum, and rare earth mineral projects, 8 of which are under option agreements with third parties in British Columbia, Yukon, the Northwest Territories, and Saskatchewan. It also provides geological services. The company was incorporated in 1994 and is headquartered in Cranbrook, Canada.</t>
  </si>
  <si>
    <t>Cooke Inc.</t>
  </si>
  <si>
    <t>Tassal Group Limited, together with its subsidiaries, engages in the hatching, farming, processing, marketing, and sale of Atlantic salmon and tiger prawns in Australia. It offers fresh, smoked, canned, and frozen salmon; and Australian black tiger prawns. The company also procures, processes, markets, and sells salmon, prawns, and other seafood species. It provides its products under the Tassal, Tropic Co, Superior Gold, Tasmanian Smokehouse, and De Costi Seafoods brands through retail and wholesale channels. The company also exports its products. Tassal Group Limited was founded in 1986 and is headquartered in Hobart, Australia. As of November 9, 2022, Tassal Group Limited operates as a subsidiary of Cooke Inc..</t>
  </si>
  <si>
    <t>Food Processing: 532.8 (100.0%)</t>
  </si>
  <si>
    <t>Australia: 349.3 (65.6%);
Export: 183.5 (34.4%);
Unallocated: .0 (.0%)</t>
  </si>
  <si>
    <t>Canned and Cured Fish and Sea Foods (Primary); Consumer Staples (Primary); Fish Products (Primary); Food Products (Primary); Food, Beverage and Tobacco (Primary); Frozen Foods (Primary); Frozen Seafood (Primary); Packaged Foods and Meats (Primary); Prepared Fresh Fish and Sea Foods (Primary); Seafood Products (Primary); Seafood, Seafood Processing and Seafood Products (Primary)</t>
  </si>
  <si>
    <t>Cooke Inc. engages in the production of seafood and products. The company was founded in 1985 and is based in St George, Canada.</t>
  </si>
  <si>
    <t>Canada (Primary);
New Brunswick (Primary);
United States and Canada (Primary)</t>
  </si>
  <si>
    <t>China Distance Education Holdings Limited primarily provides online and offline education services, and sells related products in the People’s Republic of China. It operates in three segments: Professional Education Services, Business Start-Up Training Services, and The Sale of Learning Simulation Software. The company offers online professional education services in accounting, healthcare, engineering and construction, and legal education industries; and other professional education courses, such as online test-preparation courses for self-taught learners pursuing higher education diplomas or degrees, and accounting practical skills training courses for college students and working professionals. As of September 30, 2020, it operated 19 Websites. The company also operates an Open Learning Platform, a proprietary education platform to share educational content and deliver live courses online; and sells proprietary books and reference materials. In addition, it provides business start-up training services to university students, job seekers, and individuals; offline accounting, tax, healthcare, and legal professional training services to accounting firms and the general public; and courseware production and online platform development services, as well as sells learning simulation software to the college market. The company was founded in 2000 and is based in Beijing, the People’s Republic of China.</t>
  </si>
  <si>
    <t>Consumer Discretionary (Primary); Consumer Services (Primary); Diversified Consumer Services (Primary); Education Services (Primary); Online Education Courses (Primary); Application Software; Commercial and Professional Services; Human Resource and Employment Services; Industrials; Information Technology; Internet and Direct Marketing Retail; Internet and Direct Marketing Retail; Online Book Retail; Online Specialty Retail; Professional and Management Development Training; Professional Services; Retailing; Software; Software and Services</t>
  </si>
  <si>
    <t>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t>
  </si>
  <si>
    <t>Real Estate (Primary); Real Estate (Primary); Real Estate Management and Development (Primary); Real Estate Management Services (Primary); Real Estate Operating Companies (Primary); Residential Property Managers (Primary); Asset Management and Custody Banks; Capital Markets; Diversified Financials; Financials</t>
  </si>
  <si>
    <t>Europe (Primary); European Developed Markets (Primary); United Kingdom (Primary); England; Greater London</t>
  </si>
  <si>
    <t>Benson Elliot Capital Management LLP is a real estate investment firm specializing in middle market investments. It invests in Europe with a focus on United Kingdom and Germany. The firm invests in transactions in the range of €25 million ($36.55 million) to €500 million ($731.06 million). Benson Elliot Capital Management was founded in 2005 and is based in London, United Kingdom. As of January 4, 2021, PineBridge Benson Elliot LLP operates as a subsidiary of PineBridge Investments LLC.</t>
  </si>
  <si>
    <t>AXA Investment Managers UK Ltd.
AXA Investment Managers UK Ltd  provides its services to individuals and institutional clients including corporations, financial institutions, foundations, and pension funds. It manages separate client-focused equity and fixed income portfolios. The firm also manages mutual funds for its clients. It invests in the public equity, fixed income and alternative investments markets of the United Kingdom. The firm employs a fundamental analysis with a bottom-up stock picking approach to create its equity portfolio. It invests in the private equity, real estate and venture capital funds to create its alternative investment portfolios. AXA Investment Managers UK Ltd. is based in London, United Kingdom. AXA Investment Managers UK Ltd. operates as a subsidiary of AXA Framlington Group Ltd.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J O Hambro Capital Management Limited
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River and Mercantile Asset Management LLP
River &amp; Mercantile Asset Management is a privately owned investment manager. The firm launches and manages equity mutual funds. It invests in the public equity markets across the globe. The firm makes its investments in growth and value stocks. It employs a combination of fundamental and quantitative analysis and uses bottom-up approach to make its investments. River &amp; Mercantile Asset Management LLP was founded in 2006 and is based in London, United Kingdom. River and Mercantile Asset Management LLP operates as a subsidiary of River and Mercantile Group PLC</t>
  </si>
  <si>
    <t>AXA Investment Managers UK Ltd. (England (Primary); Europe (Primary); European Developed Markets (Primary); Greater London (Primary); United Kingdom (Primary));
Hargreave Hale Ltd. (England (Primary); Europe (Primary); European Developed Markets (Primary); Greater London (Primary); United Kingdom (Primary));
J O Hambro Capital Management Limited (England (Primary); Europe (Primary); European Developed Markets (Primary); Greater London (Primary); United Kingdom (Primary));
Lombard Odier Asset Management (Europe) Limited (England (Primary); Europe (Primary); European Developed Markets (Primary); Greater London (Primary); United Kingdom (Primary));
River and Mercantile Asset Management LLP (Europe (Primary); European Developed Markets (Primary); United Kingdom (Primary); England; Greater London)</t>
  </si>
  <si>
    <t>Family Inc. engages in the retail of imported new cars and used cars in Japan. It is also involved in the sale of car supplies and parts; car rental and maintenance, and metal sheet painting activities; and non-life insurance agency, solar power generation, and condominium leasing businesses. The company offers products and services through its network of 30 stores. Family Inc. was founded in 1973 and is headquartered in Chiba, Japan.</t>
  </si>
  <si>
    <t>Automotive Retail (Primary); Consumer Discretionary (Primary); Motor Vehicle Dealers (New) (Primary); Motor Vehicle Dealers (Used) (Primary); Motor Vehicle Parts, Accessories, and Related Retail Services (Primary); Motor Vehicle Retail (Primary); Retailing (Primary); Specialty Retail (Primary); Consumer Services; Diversified Consumer Services; Electric Power By Solar Energy; Financials; Independent Power and Renewable Electricity Producers; Industrials; Insurance; Insurance; Insurance Brokers; Motor Vehicle Body Repair and Paint Shops; Motor Vehicle Rental and Leasing; Motor Vehicle Repair and Services; Passenger Car Rental; Real Estate; Real Estate; Real Estate Management and Development; Real Estate Operating Companies; Real Estate Operators And Lessors; Renewable Electricity; Residential Building Operators and Lessors; Road and Rail; Specialized Consumer Services; Transportation; Trucking; Utilities; Utilities</t>
  </si>
  <si>
    <t>Family Shoji Co., Ltd. operates real estate leasing and public bath business. The company was founded in 1981 and is based in Chiba, Japan.</t>
  </si>
  <si>
    <t>ICT Group N.V.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The company was formerly known as ICT Automatisering N.V. and changed its name to ICT Group N.V. in May 2016. ICT Group N.V. was founded in 1978 and is headquartered in Rotterdam, the Netherlands.</t>
  </si>
  <si>
    <t>Application Hosting Services (Primary); Application Software (Primary); Enterprise Software (Primary); Information Technology (Primary); Software (Primary); Software and Services (Primary); Information Technology (IT) Consulting; IT Consulting and Other Services; IT Services; Services Outsourcing</t>
  </si>
  <si>
    <t>Europe (Primary); European Developed Markets (Primary); Netherlands (Primary); Zuid-Holland (Primary)</t>
  </si>
  <si>
    <t>NPM Capital N.V.
NPM Capital N.V. is a private equity arm of SHV Holdings NV specializing in buy-out, growth and replacement capital to family-owned businesses, buy and build strategy, mid-market buy-out, development capital, later stage, bridge, secondary transactions, recapitalization, and investment in other funds. The firm typically invests in all sectors with a focus on food, healthcare, environment, medical, services, manufacturing, internet technology, industrial products and services, e-commerce, energy, and suppliers to the energy sector. It seeks to invest in medium and large companies operating in Benelux. The firm typically invests between €25 million ($28.91 million) to €200 million ($274.30million) per transaction in companies with an enterprise value between €50 million ($68.32 million) and €500 million ($710.43 million). It seeks to acquire a controlling or substantial minority interest in its portfolio companies. NPM Capital N.V. was founded in 1948 and is based in Amsterdam, the Netherlands with additional offices in Hilversum, Netherlands; Brussels, Belgium; and Düsseldorf, Germany.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
Teslin Participaties Coöperatief U.A.
Teslin Participaties Coöperatief U.A. is headquartered in Maarsbergen, Utrecht, Netherlands.</t>
  </si>
  <si>
    <t>NPM Capital N.V. (Europe (Primary); European Developed Markets (Primary); Netherlands (Primary); Noord-Holland (Primary); Belgium; Brussels; Brussels; Germany);
Teslin Capital Management BV (Europe (Primary); European Developed Markets (Primary); Netherlands (Primary); Utrecht (Primary));
Teslin Participaties Coöperatief U.A. (Europe (Primary); European Developed Markets (Primary); Netherlands (Primary); Utrecht (Primary))</t>
  </si>
  <si>
    <t>Alychlo NV
Alychlo NV is a venture capital and private equity firm making directs and indirect investments. Within direct investments it specializes in Middle Market, Later Stage, Mature, Turnaround, Emerging Growth, Late Venture, PIPEs, Bridge Financing, Industry Consolidation, Recapitalizations, and Buyout and growth capital investments. Within indirect investments it specializes in Private Equity, Venture Capital Funds and Real Estate Funds. The firm also makes Secondary Investing - Portfolio Company Interests. The firm invests in a wide range of sectors, primarily healthcare sectors, such as life sciences, biotechnology, with a particular focus on oncology and Hotels, Restaurants and Leisure. The firm prefers to invest in Europe, especially in Belgium. The firm makes equity investment ranging between Euro 10 million ($ 11.24 million) to Euro 50 million ($ 56.19 million).  It prefers to take a minority stake. It makes Personal Capital and Balance Sheet Investments. Alychlo NV was founded in 2008 and is based in Merelbeke, Belgium.
Invesco Limited
Invesco Limited provides wealth management and pensions consulting services. The company offers investment advice and receives/transmits orders in respect of transferable securities, collective investments, unit trusts, and tracker bonds; and acts as a deposit agent/broker and gives advice in respect of deposits. The company provides pension and investments advisory services to individuals, business-owners, and families; corporate investment advisory services, such as Invesco Master Trust, a multi-employer defined contribution occupational pension scheme; EasySTEPS, a scheme that enable employers to enhance their pension offering to employees; advisory-led investment services; and financial planning. The company was incorporated in 1991 and is based in Dublin, Ireland with an additional office in Cork, Ireland. Invesco Limited operates as a subsidiary of 1939 Iliv Consulting Limited.
Mavawe B.V.
Mavawe B.V. is based in Bussum, the Netherlands.
Stichting Administratiekantoor Participatieplan ICT
Stichting Administratiekantoor Participatieplan ICT was incorporated in 2018 and is based in Rotterdam, the Netherlands.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
Teslin Participaties Coöperatief U.A.
Teslin Participaties Coöperatief U.A. is headquartered in Maarsbergen, Utrecht, Netherlands.</t>
  </si>
  <si>
    <t>Alychlo NV (Belgium (Primary); East Flanders (Primary); Europe (Primary); European Developed Markets (Primary); Flanders (Primary));
Invesco Limited (Co. Dublin (Primary); Europe (Primary); European Developed Markets (Primary); Ireland (Primary));
Mavawe B.V. (Europe (Primary); European Developed Markets (Primary); Netherlands (Primary); Noord-Holland (Primary));
Stichting Administratiekantoor Participatieplan ICT (Europe (Primary); European Developed Markets (Primary); Netherlands (Primary); Zuid-Holland (Primary));
Teslin Capital Management BV (Europe (Primary); European Developed Markets (Primary); Netherlands (Primary); Utrecht (Primary));
Teslin Participaties Coöperatief U.A. (Europe (Primary); European Developed Markets (Primary); Netherlands (Primary); Utrecht (Primary))</t>
  </si>
  <si>
    <t>As of March 24, 2021,  operates as a subsidiary of Truth, Y.K.</t>
  </si>
  <si>
    <t>Application Software (Primary); Construction Industry Software (Primary); Enterprise Software (Primary); Industry Specific Software (Primary); Information Technology (Primary); Software (Primary); Software and Services (Primary); Commercial and Professional Services; Computer Aided Design (CAD); Consulting Services; Industrials; Maintenance Software; Professional Services; Research and Consulting Services; Systems Software</t>
  </si>
  <si>
    <t>Asia / Pacific (Primary); Asia / Pacific Developed Markets (Primary); Japan  (Primary); Mie (Primary)</t>
  </si>
  <si>
    <t>Truth, Y.K. operates as an investment holding company. The company was founded in 1996 and is based in Tsu, Japan.</t>
  </si>
  <si>
    <t>Asia / Pacific (Primary);
Asia / Pacific Developed Markets (Primary);
Japan  (Primary);
Mie (Primary)</t>
  </si>
  <si>
    <r>
      <rPr>
        <sz val="8"/>
        <rFont val="Arial"/>
        <family val="2"/>
      </rPr>
      <t xml:space="preserve">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and routine and emergency maintenance services, as well as training services. This segment also offers precision polishing and metrology systems for advanced optics applications; and magneto-rheological polishing fluids, consumables, and spare and replacement parts, as well as optical polishing services and other customer support services; and engages in the wood treatment business. The company was formerly known as Cabot Microelectronics Corporation and changed its name to CMC Materials, Inc. in October 2020. CMC Materials, Inc. was incorporated in 1999 and is headquartered in Aurora, Illinois. As of July 6, 2022, CMC Materials, Inc. operates as a subsidiary of Entegris, Inc.
</t>
    </r>
    <r>
      <rPr>
        <sz val="8"/>
        <color indexed="17"/>
        <rFont val="Arial"/>
        <family val="2"/>
      </rPr>
      <t>Mfg of slurries - chem. product for circuit ind.</t>
    </r>
  </si>
  <si>
    <t>Electronic Materials: 1,047.5 (83.0%);
Performance Materials: 215.1 (17.0%)</t>
  </si>
  <si>
    <t>Information Technology (Primary); Semiconductor Equipment (Primary); Semiconductors and Semiconductor Equipment (Primary); Semiconductors and Semiconductor Equipment (Primary); Chemicals; Commodity Chemicals; Forest Products; Materials; Materials; Paper and Forest Products; Polymers; Specialty Chemicals; Wood Products</t>
  </si>
  <si>
    <r>
      <rPr>
        <sz val="8"/>
        <rFont val="Arial"/>
        <family val="2"/>
      </rPr>
      <t xml:space="preserve">Fox Valley Area (Primary); 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Colorado; Colorado Springs Area; Derbyshire; England; Europe; European Developed Markets; Fort Worth Area; France; Gyeonggi-do; Ile-de-France; Japan ; Korea, South ; Mie; Mountain; Oregon; Singapore ; Southwest; Texas; United Kingdom; West Coast</t>
    </r>
  </si>
  <si>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</si>
  <si>
    <t>Massachusetts (Primary);
Middlesex-Essex Area (Primary);
Northeast (Primary);
United States and Canada (Primary);
United States of America (Primary);
Great Lakes;
Minneapolis Area;
Minnesota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</si>
  <si>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EARNEST Partners, LLC
EARNEST Partners LLC is an employee owned investment manager. The firm primarily provides its services to individuals, including high net worth individuals. It also caters to corporate pension plans, state and municipal pension plans, jointly-trusted plans, foundations, endowments and sovereign wealth funds. The firm manages separate client-focused equity and fixed income portfolios.  It manages equity mutual funds. The firm also launches and manages balanced mutual funds for its clients. It invests in the public equity across the globe and fixed income markets of the United States. The firm also invests in alternative investments markets. For fixed income, it invests from short through intermediate to long duration. The firm employs a fundamental and a statistical analysis with a bottom-up stock picking approach to make its equity investments. It conducts in-house research while making investment decisions. EARNEST Partners LLC was founded in 1998 and is based in Atlanta, Georgia with additional offices in Jackson, Mississippi, Beijing Province, China, and Rio de Janeiro, Brazil.
Neuberger Berman Group LLC
Neuberger Berman Group LLC is an employee owned asset management holding firm. Through its subsidiaries, the firm provides portfolio management, fund management, tax and financial planning, fiduciary services, financial advocacy, and trust services to its clients. The firm was founded in 1939 and is based in New York, New York with additional offices in Dubai, United Arab Emirates; Chicago, Illinois; Melbourne, Australia; Hong Kong; Tokyo, Japan; Seoul, Korea; Shanghai, Peoples Republic of China; Singapore; Frankfurt am Main, Germany; Milan, Italy; Amsterdam, Netherlands; Zurich, Switzerland; London, United Kingdom; and CABA, Argentina. Neuberger Berman Group LLC operates as a subsidiary of NBSH Acquisition,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</si>
  <si>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EARNEST Partners, LLC (Atlanta Area (Primary); Georgia (Primary); Southeast (Primary); United States and Canada (Primary); United States of America (Primary); Asia / Pacific; Asia / Pacific Emerging Markets; Beijing Province; Brazil; China ; Far East; Great Lakes; Illinois; Jackson Area; Latin America and Caribbean; Mississippi; Palatine Area; Rio de Janeiro; South America);
Neuberger Berman Group LLC (New York (Primary); New York City Area (Primary); Northeast (Primary); United States and Canada (Primary); United States of America (Primary); Africa / Middle East; Argentina; Asia / Pacific; Asia / Pacific Developed Markets; Asia / Pacific Emerging Markets; Australia ; California; Chicago Area; China ; Dallas Area; Europe; European Developed Markets; Far East; Germany; Great Lakes; Hong Kong ; Illinois; Italy; Japan ; Korea, South ; Latin America and Caribbean; Middle East; Netherlands; Noord-Holland; Singapore ; South America; Southwest; Switzerland; Texas; United Arab Emirates ; United Kingdom; Victoria;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</si>
  <si>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Jeugia Corp. sells musical instruments in Japan. The company offers a range of musical instruments comprising acoustic and electric guitars; drums; wind instruments, such as sax and flute; stringed instruments, including violin and cello; keyboard instruments comprising electronic piano; and music notes, music books, etc. It also manages music classrooms; sells music software, CDs and DVDs, books, and miscellaneous goods; and offers classroom management instruments. Jeugia Corp. was founded in 1898 and is headquartered in Kyoto, Japan. Jeugia Corp. (TSE : 9826) operates as a subsidiary of Yamaha Music Japan Co., Ltd.
 As of March 17, 2020, Jeugia Corp. operates as a subsidiary of cross road Corporation.</t>
  </si>
  <si>
    <t>Consumer Discretionary (Primary); Leisure Equipment Stores (Primary); Music Stores (Primary); Musical Instrument Stores (Primary); Retailing (Primary); Specialty Retail (Primary); Specialty Stores (Primary); Consumer Services; Diversified Consumer Services; Education Services; Specialty Educational Services</t>
  </si>
  <si>
    <t>cross road Corporation is based in Kyoto, Japan.</t>
  </si>
  <si>
    <t>Yamaha Music Japan Co., Ltd. distributes musical instruments and audio visual products. It also manages music schools. Its products includes musical instruments, acoustic instruments, home theater, and audio equipment. Yamaha Music Japan Co., Ltd. was formerly known as Yamaha Music Trading Corporation and changed its name to Yamaha Music Japan Co., Ltd. in April 2013. The company was incorporated in 1979 and is based in Minato, Japan. Yamaha Music Japan Co., Ltd. operates as a subsidiary of Yamaha Corporation.</t>
  </si>
  <si>
    <t>As of March 5, 2021, Sun Metals Corp. was acquired by Northwest Copper Corp. Sun Metals Corp., a junior resource company, engages in the exploration of mineral properties. The company explores for polymetallic carbonate, copper, gold, and molybdenum deposits. Its flagship property is Stardust project located in north-central British Columbia, Canada. The company is based in Vancouver, Canada.</t>
  </si>
  <si>
    <t>Diversified Metal Ores (Primary); Diversified Metals and Mining (Primary); Materials (Primary); Materials (Primary); Metals and Mining (Primary); Copper; Copper Ores; Gold; Gold Ores</t>
  </si>
  <si>
    <t>NorthWest Copper Corp. acquires and explores for mineral properties in Canada. It primarily explores for gold, copper, and silver deposits. The company holds 67% interests in the Kwanika project and 100% interests in the Stardust project located in north-central British Columbia. It also has 100% interests in the Lorraine copper-gold project, the OK copper-molybdenum project, and the East Niv copper-gold prospective exploration target situated in north-central British Columbia. In addition, the company holds an option to acquire a 100% interest in the Top Cat project located in north-central British Columbia. The company was formerly known as Serengeti Resources Inc. and changed its name to NorthWest Copper Corp. in March 2021. NorthWest Copper Corp. was incorporated in 1973 and is headquartered in Vancouver, Canada.</t>
  </si>
  <si>
    <t>Airex Inc. provides system development, operation, and maintenance services in Japan. It engages in application development, IT infrastructure building, and embedded system development. The company also offers hardware design, verification, operation and maintenance, and verification support services, as well as communication control software solutions. The company was formerly known as Aiko Denka Co, Ltd. and changed its name to Airex Inc. in May 1988. The company was founded in 1948 and is headquartered in Tokyo, Japan. Airex Inc. operates as a subsidiary of TCS Companies Co., Ltd.</t>
  </si>
  <si>
    <t>Development Consulting (Primary); Information Technology (Primary); Information Technology (IT) Consulting (Primary); IT Consulting and Other Services (Primary); IT Services (Primary); Services Outsourcing (Primary); Software and Services (Primary); Development Tools; Infrastructure Services; Internet Services and Infrastructure; Maintenance Software; Software; Software Development; Systems Software; Technology Hardware and Equipment; Technology Hardware, Storage and Peripherals; Technology Hardware, Storage and Peripherals</t>
  </si>
  <si>
    <t>Gold Standard Ventures Corp., an exploration stage company, engages in the development of district-scale and other gold-bearing mineral resource properties in Nevada, the United States. Its flagship property is the Railroad-Pinion project covering an area of approximately 53,570 acres located in the Elko County, Nevada. The company was incorporated in 2004 and is headquartered in Vancouver, Canada. As of August 12, 2022, Gold Standard Ventures Corp operates as a subsidiary of Orla Mining Ltd.</t>
  </si>
  <si>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</si>
  <si>
    <t>Newmont Corporation (NYSE:NEM)
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
Orion Mine Finance
Orion Mine Finance is a private equity firm specializing in mining companies in the base and precious metals sector. It is based in New York, New York with additional offices in Hamilton, Canada; Denver, Colorado; and Sydney, Australia.</t>
  </si>
  <si>
    <r>
      <rPr>
        <sz val="8"/>
        <rFont val="Arial"/>
        <family val="2"/>
      </rPr>
      <t xml:space="preserve">Newmont Corporation (NYSE:NEM) (Colorado (Primary); </t>
    </r>
    <r>
      <rPr>
        <sz val="8"/>
        <color indexed="17"/>
        <rFont val="Arial"/>
        <family val="2"/>
      </rPr>
      <t>Colorado (Primary)</t>
    </r>
    <r>
      <rPr>
        <sz val="8"/>
        <rFont val="Arial"/>
        <family val="2"/>
      </rPr>
      <t xml:space="preserve">; Denver Area (Primary); </t>
    </r>
    <r>
      <rPr>
        <sz val="8"/>
        <color indexed="17"/>
        <rFont val="Arial"/>
        <family val="2"/>
      </rPr>
      <t>Denver Area (Primary)</t>
    </r>
    <r>
      <rPr>
        <sz val="8"/>
        <rFont val="Arial"/>
        <family val="2"/>
      </rPr>
      <t xml:space="preserve">; Mountain (Primary); </t>
    </r>
    <r>
      <rPr>
        <sz val="8"/>
        <color indexed="17"/>
        <rFont val="Arial"/>
        <family val="2"/>
      </rPr>
      <t>Mountain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Australia ; British Columbia; Canada; Delaware; Midatlantic; Western Australia);
Orion Mine Finance (New York (Primary); New York City Area (Primary); Northeast (Primary); United States and Canada (Primary); United States of America (Primary); Asia / Pacific; Asia / Pacific Developed Markets; Australia ; Canada; Colorado; Mountain; New South Wales; Ontario)</t>
    </r>
  </si>
  <si>
    <t>Vecta Inc. offers personal and commercial banking solutions. Its products include certificates of deposit, money market, savings, loans, checking,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It also develops a mobile application that allows you to view your account information, check on recent activity, schedule transfers, and pay bills from your phone. Vecta Inc. was formerly known as Sunnyside Bancorp, Inc. and changed its name to Vecta Inc. in July 2022. The company was incorporated in 2013 and is based in Irvington, New York.</t>
  </si>
  <si>
    <t>Thrift / Savings and Loan Institutions: 2.6 (100.0%)</t>
  </si>
  <si>
    <t>United States: 2.6 (100.0%)</t>
  </si>
  <si>
    <t>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The company was formerly known as tronc, Inc. and changed its name to Tribune Publishing Company in October 2018. Tribune Publishing Company was founded in 2013 and is headquartered in Chicago, Illinois. As of May 24, 2021, Tribune Publishing Company was taken private.</t>
  </si>
  <si>
    <t>Communication Services (Primary); Media (Primary); Media and Entertainment (Primary); Newspaper and Magazine Publishing (Primary); Newspaper Publishing (Primary); Printed Media Publishing (Primary); Published Electronic Materials (Primary); Publishing (Primary); Advertising; Commercial and Professional Services; Industrials; Interactive Media and Services; Interactive Media and Services; Online Services; Professional Services; Research and Consulting Services; Research, Development, and Testing Services</t>
  </si>
  <si>
    <t>Alden Global Capital LLC is an employee owned hedge fund manager. The firm primarily provides its services to pooled investment vehicles and managed account. The firm invests in public equity and fixed income markets portfolios. It launches and manages mutual funds for its clients. The firm employs fundamental and technical analysis to create its portfolios. Alden Global Capital LLC was founded in 2007 and is based in New York, New York.</t>
  </si>
  <si>
    <t>Nant Capital, LLC is a principal investment firm. Nant Capital, LLC is based in Culver City, California.</t>
  </si>
  <si>
    <t>California (Primary);
United States and Canada (Primary);
United States of America (Primary);
West Coast (Primary)</t>
  </si>
  <si>
    <t>Edgeware AB (publ) develops, markets, and sells streaming solutions for distributing TV and video content to viewers over Internet. The company offers ingest and segmentation, time-shift TV, packager and protection, ad enabler, and OCR subtitling products; cloud-based session control platform; TV content delivery network infrastructure; and subtitling. It also provides deployment, network audit, online monitoring, and system customization services; training services for over-the top (OTT)/Internet protocol TV overview, and edgeware TV system overview and advanced courses; and maintenance and support services. The company operates in Europe, the Middle East, and Africa; the Americas; and the Asia Pacific. It serves telecom and cable operators, as well as OTTs/broadcasters. Edgeware AB (publ) was founded in 2004 and is headquartered in Stockholm, Sweden. As of November 24, 2020, Edgeware AB (publ) operates as a subsidiary of Agile Content, S.A.</t>
  </si>
  <si>
    <t>Communications Equipment (Primary); Communications Equipment (Primary); Information Technology (Primary); Radio and Television Broadcasting Equipment (Primary); Technology Hardware and Equipment (Primary); Consumer Discretionary; Consumer Services; Diversified Consumer Services; Education Services; Online Education Courses; Online Training Services; Operating System Software; Server Software; Software; Software and Services; Systems Software</t>
  </si>
  <si>
    <t>Agile Content, S.A. engages in the information technology (IT) consulting services in Spain and internationally. It offers Agile Content Management suite that include the applications and solutions to manage changing catalogs of content; Agile Content Store, which provides mechanics to combine subscriptions of channels and VOD with transactional movie rentals, as well as analytics and insights on the performance of propositions and campaigns, and end-user purchasing behavior. The company also offers Agile Content Processing solution to process the television and video content that is delivered over the internet; and Agile Content Delivery solution to manage the scale of users and streams. In addition, it designs, develops, and commercializes software applications for the production and distribution of various interactive content and services in digital media; provides hosting services; leases hardware and software, as well as the integral management of maintenance and monitoring services; and consulting services. The company sells its solutions under the Agile TV, Edgeware, Fon, and WeTek brands. Agile Content, S.A. was incorporated in 2007 and is based in Bilbao, Spain.</t>
  </si>
  <si>
    <t>Amadeus Capital Partners Limited
Amadeus Capital Partners Limited is an investment arm of Amadeus Partners Ltd. It is specializing in growth capital investments in companies at all stages, from seed, startups, early venture, late venture and emerging growth. The firm prefers to invest in the technology sector with a focus on artificial intelligence and machine learning, medical technology, InsurTech, RegTech  communications and networking hardware and software, big data, cloud computing, cyber-security, Enterprise software, Telecoms infrastructure, internet, media, digital media, software, mobile, e-commerce, computer hardware and software, software-as-a-service, medical technology, clean energy technology, digital health, and healthcare information technology sectors. It also invests in semiconductors, displays fintech, education sector. The firm seeks to invest globally with a focus on the United States of America, Latin America, Europe, Israel, South East Asia, and India. In India, the firm focuses on mobile technology, consumer services, Digital media, financial services, digital media and online services. The firm typically invests between $1.5 million and $30 million with revenues of around $5 million in its portfolio companies. It considers a minimum investment of £0.25 million ($0.41 million) in pre-revenue companies. It prefers to take minority stake and a board seat in its portfolio companies. The firm seeks to $5 million and $10 million in Indian companies. Amadeus Capital Partner Limited was founded in 1997 and is based in Cambridge, United Kingdom with additional offices across Europe, North America, Asia, and Africa.
Creandum AB
Creandum AB is a private equity and venture capital firm specializing in seed, startup, early, late, and later stage, bridge financing, and growth capital investments. It seeks to invest in series A rounds. The firm does not invest in the life science sector. It prefers to invest in technology and disruptive technology, consumer, telecommunication, materials, Internet, service related, semiconductors, wireless access, electronic equipment, Digital Media B2B- and B2C companies, enterprise products and services, instruments and components, software, and hardware companies. The firm seeks to invest in Northern Europe, Baltic region, Latvia, and the Nordic region. It invests upto €10 million ($13.10 million) over the life cycle of a company. It invests between €0.1 million ($0.13 million) and €1 million ($1.30 million) in seed stages, €1 million ($1.30 million) and € 4 million ($5.24 million) in early stage A-rounds and €5 million ($6.54 million) and €10 million ($13. 10 million) in A-rounds of companies that have come further in proving their business and business models. The firm seeks to co-invest. It usually makes control investments. Creandum AB was founded in 2003 and is based in Stockholm, Sweden with an additional office in San Francisco, California; and Berlin, Germany.
Micron Ventures
Micron Ventures is a venture capital arm of Micron Technology, Inc. specializing in early stage investments. It seeks to invest in startups. The firm seeks to invest in technology companies, deep technology, artificial intelligence particularly memory solutions, system-level solutions, semiconductor processing solutions, imaging technologies, embedded applications, computing, wireless, and other disruptive semiconductor technologies. The firm prefers to make investments of $100 million for a period of ten years in the portfolio companies. Micron Ventures was founded in 2006 and is based in Boise, Idaho.
Volador AB
Volador AB owns and manages listed securities. The company was founded in 2004 and is based in Malmö, Sweden. Volador AB operates as a subsidiary of Ekonomerna Holding Sverige AB.</t>
  </si>
  <si>
    <t>Amadeus Capital Partners Limited (Cambridgeshire (Primary); England (Primary); Europe (Primary); European Developed Markets (Primary); United Kingdom (Primary); Africa / Middle East; Asia / Pacific; Asia / Pacific Emerging Markets; Brazil; California; Greater London; India ; Indian Sub-Continent; Karnataka; Latin America and Caribbean; San Francisco Area; South Africa; South America; Sub-Saharan Africa; United States and Canada; United States of America; West Coast);
Creandum AB (Europe (Primary); European Developed Markets (Primary); Sweden (Primary); California; Germany; San Francisco Area; United Kingdom; United States and Canada; United States of America; West Coast);
Micron Ventures (Boise Area (Primary); Idaho (Primary); Mountain (Primary); United States and Canada (Primary); United States of America (Primary));
Volador AB (Europe (Primary); European Developed Markets (Primary); Skåne County (Primary); Sweden (Primary))</t>
  </si>
  <si>
    <t>New Carolin Gold Corp. engages in the acquisition, exploration, and development of mineral properties in Canada. It holds a 100% interest in the Ladner Gold project covering an area of 14,380 hectares located in the Coquihalla Gold Belt, Southwestern British Columbia. The company was formerly known as Module Resources Incorporated and changed its name to New Carolin Gold Corp. in October 2011. The company was incorporated in 1981 and is headquartered in Vancouver, Canada. New Carolin Gold Corp. is a subsidiary of Talisker Resources Ltd.</t>
  </si>
  <si>
    <t>Talisker Resources Ltd., a junior resource company, engages in the exploration, evaluation, and development of mineral properties in British Columbia. It primarily explores for gold and silver deposits. The company’s projects include the Bralorne Gold project located in southwestern British Columbia; and the Spences Bridge project covering the Spences Bridge Gold Belt in southern British Columbia, as well as various other early stage Greenfields projects. Its properties comprise approximately 299,789 hectares over 484 claims, three leases, and 197 crown grant claims. The company was formerly known as Eurocontrol Technics Group Inc. and changed its name to Talisker Resources Ltd. in April 2019. Talisker Resources Ltd. is headquartered in Toronto, Canada.</t>
  </si>
  <si>
    <t>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t>
  </si>
  <si>
    <t>Pulp: 133.0 (10.4%);
Paper (Excluding Pulp): 1,145.0 (89.6%)</t>
  </si>
  <si>
    <t>North America: 1,278.0 (100.0%)</t>
  </si>
  <si>
    <t>Coated Paper (Primary); Industrial Service Paper (Primary); Materials (Primary); Materials (Primary); Paper and Forest Products (Primary); Paper Manufacturing (Primary); Paper Products (Primary); Printing And Writing Paper (Primary); Pulp Mills (Primary); Tissue Paper (Primary); Writing Paper (Primary)</t>
  </si>
  <si>
    <t>Dayton Area (Primary); Great Lakes (Primary); Ohio (Primary); United States and Canada (Primary); United States of America (Primary); Bangor Area; Maine; Northeast</t>
  </si>
  <si>
    <t>BillerudKorsnäs Inc. offers packaging materials and solutions. The company was incorporated in 2011 and is based in USA. BillerudKorsnäs Inc. operates as a subsidiary of BillerudKorsnäs AB (publ).</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</si>
  <si>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Hoak &amp; Co.
Hoak &amp; Co. is a family office. It private equity and venture capital firm specializing in late venture, middle market, mature, turnarounds, mezzanine, bridge fianancing, PIPEs, management buyouts, growth capital, recapitalizations, industry consolidations, private equity placements, and buy and build opportunities. The firm seeks to invest in the communications sector. It also invests in real estate with a focus on retail, commercial, and raw land investment opportunities. The firm invests in privately-owned businesses, across a variety of industries. It targets businesses in undervalued, overlooked, or out-of-favor niches of the communications industry. The firm invests between $5 million and $25 million per transaction. It prefers to take a seat on its portfolio company’s board of directors. The firm also invests its internal capital. Hoak &amp; Co. was founded in 1991 and is based in Dallas, Texas with additional offices in New York, New York and Dallas, Texas.
Hoak Fund Management, L.P.
Hoak Fund Management, L.P. was incorporated in 2004 and is based in Dallas, Texas.
Lapetus Capital III LLC
Lapetus Capital III LLC was incorporated in 2019 and is based in Greenwich, Connecticut.
The Hoak Foundation
The Hoak Foundation is a not-for-profit organization that supports other non-profit organizations in the areas of medical research, education, and other initiatives impacting children. The company was incorporated in 1990 and is based in Dallas,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</si>
  <si>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Hoak &amp; Co. (Dallas Area (Primary); Southwest (Primary); Texas (Primary); United States and Canada (Primary); United States of America (Primary); New York; New York City Area; Northeast);
Hoak Fund Management, L.P. (Dallas Area (Primary); Southwest (Primary); Texas (Primary); United States and Canada (Primary); United States of America (Primary));
Lapetus Capital III LLC (Connecticut (Primary); Northeast (Primary); Stamford Area (Primary); United States and Canada (Primary); United States of America (Primary));
SCW Capital Management, LP (Dallas Area (Primary); Southwest (Primary); Texas (Primary); United States and Canada (Primary); United States of America (Primary));
The Hoak Foundation (Dallas Area (Primary); Southwest (Primary); Texas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</si>
  <si>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GCA Corporation provides investment banking services worldwide. The company offers strategic merger and acquisition, capital market, and private fund advisory services, as well as debt advisory and asset management services. It primarily serves the technology, media and digital media, financial technology and services, healthcare, and industrial and industrial technology sectors, as well as the consumer, retail, e-commerce, and leisure sectors. The company was formerly known as GCA Savvian Corporation and changed its name to GCA Corporation in July 2016. GCA Corporation was founded in 2004 and is based in Tokyo, Japan. GCA Corporation operates as a subsidiary of Houlihan Lokey, Inc.</t>
  </si>
  <si>
    <t>Capital Markets (Primary); Diversified Financials (Primary); Financials (Primary); Investment Banking (Primary); Investment Banking and Brokerage (Primary); Merger and Acquisition Advisory Services (Primary); Private Placement Advisory Services (Primary); Asset Management and Custody Banks; Investment Advice</t>
  </si>
  <si>
    <t>Asia / Pacific (Primary); Asia / Pacific Developed Markets (Primary); Japan  (Primary); Asia / Pacific Emerging Markets; California; Delhi; India ; Indian Sub-Continent; New York; New York City Area; Northeast; San Francisco Area; United States and Canada; United States of America; West Coast</t>
  </si>
  <si>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advise financial sponsors on various transactions.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institutions, and governments. The company was incorporated in 1972 and is headquartered in Los Angeles, California with offices in the United States, Europe, the Middle East, and the Asia-Pacific region.</t>
  </si>
  <si>
    <r>
      <rPr>
        <sz val="8"/>
        <rFont val="Arial"/>
        <family val="2"/>
      </rPr>
      <t xml:space="preserve">California (Primary);
</t>
    </r>
    <r>
      <rPr>
        <sz val="8"/>
        <color indexed="17"/>
        <rFont val="Arial"/>
        <family val="2"/>
      </rPr>
      <t>Chicago Area (Primary)</t>
    </r>
    <r>
      <rPr>
        <sz val="8"/>
        <rFont val="Arial"/>
        <family val="2"/>
      </rPr>
      <t xml:space="preserve">;
</t>
    </r>
    <r>
      <rPr>
        <sz val="8"/>
        <color indexed="17"/>
        <rFont val="Arial"/>
        <family val="2"/>
      </rPr>
      <t>Great Lakes (Primary)</t>
    </r>
    <r>
      <rPr>
        <sz val="8"/>
        <rFont val="Arial"/>
        <family val="2"/>
      </rPr>
      <t xml:space="preserve">;
</t>
    </r>
    <r>
      <rPr>
        <sz val="8"/>
        <color indexed="17"/>
        <rFont val="Arial"/>
        <family val="2"/>
      </rPr>
      <t>Illinois (Primary)</t>
    </r>
    <r>
      <rPr>
        <sz val="8"/>
        <rFont val="Arial"/>
        <family val="2"/>
      </rPr>
      <t xml:space="preserve">;
Los Angeles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West Coast (Primary);
Africa / Middle East;
Aichi;
Asia / Pacific;
Asia / Pacific Developed Markets;
Asia / Pacific Emerging Markets;
Atlanta Area;
Australia ;
Bavaria;
Brockton Area;
Chicago Area;
China ;
Dallas Area;
England;
Europe;
European Developed Markets;
Far East;
Florida;
France;
Georgia;
Germany;
Gifu;
Great Lakes;
Greater London;
Greater Manchester;
Haryana;
Hessen;
Hong Kong ;
Houston Area;
Ile-de-France;
Illinois;
India ;
Indian Sub-Continent;
Italy;
Japan ;
Madrid;
Maharashtra;
Massachusetts;
Miami Area;
Midatlantic;
Middle East;
Milan;
Minneapolis Area;
Minnesota;
Netherlands;
New South Wales;
New York;
New York City Area;
Noord-Holland;
Northeast;
Northern Virginia Area;
San Francisco Area;
Singapore ;
South-East Asia;
Southeast;
Southwest;
Spain;
Stockholm County;
Sweden;
Switzerland;
Texas;
United Arab Emirates ;
United Kingdom;
Vaud;
Vietnam ;
Virginia;
Washington, D. C.;
Zurich</t>
    </r>
  </si>
  <si>
    <t>MACA Limited engages in the contract mining, civil and infrastructure, and structural, mechanical, and piping businesses in Australia and Cambodia. It offers bulk commodities loading and hauling services; drilling and blasting services, including production drilling and blasting for surface mining operations or quarries, pre-split drilling, contour drilling and pioneering, blast hole sample drilling, probe drilling, pre-split and final wall blasting, drill and blast design, blasting solutions for civil construction, and controlled blasting; and materials handling services. The company also engages in the road construction and maintenance; parks and gardens management; vegetation management; and provision of bridge works, which include clearing existing vegetation and topsoil, foundation compaction, embankment construction, stormwater drainage installation and pavement construction, bituminous surfacing and guardrails, and rehabilitation and piling works, as well as reinforced concrete works, and heavy lifts and safety barrier works. In addition, it is involved in the civil construction, bulk earthworks, aerodromes, drainage activities, as well as provides small to large scale SMP projects, new and refurbished plant and equipment, and consumables to the mineral processing, energy, and resource sectors. MACA Limited was founded in 2002 and is headquartered in Welshpool, Australia. As of October 14, 2022, MACA Limited operates as a subsidiary of Thiess Group Investments Pty Ltd.</t>
  </si>
  <si>
    <t>Mining: 934.9 (82.2%);
Unallocated: .3 (.0%);
Civil/Infrastructure: 109.8 (9.7%);
Interquip: 92.1 (8.1%)</t>
  </si>
  <si>
    <t>Australia: 1,100.4 (96.8%);
Cambodia: 36.8 (3.2%)</t>
  </si>
  <si>
    <t>Diversified Metals and Mining (Primary); Materials (Primary); Materials (Primary); Metals and Mining (Primary); Agricultural Services; Bridge, Tunnel, and Elevated Highway Construction; Capital Goods; Commercial and Professional Services; Commercial Services and Supplies; Construction and Engineering; Construction and Engineering; Construction Management Services; Construction Support Services; Environmental and Facilities Services; Heavy Construction; Highway and Street Construction; Industrials; Landscape and Horticultural Services; Lawn and Garden Services; Water, Sewer and Pipeline Construction</t>
  </si>
  <si>
    <t>Thiess Group Investments Pty Ltd provides open cut and underground mining services in Australia, Asia, and the Americas. The company was incorporated in 2022 and is based in South Brisbane, Queensland.</t>
  </si>
  <si>
    <t>Neos Therapeutics, Inc., a pharmaceutical company, develops, manufactures, and commercializes products for the treatment of attention deficit hyperactivity disorder (ADHD) using its drug delivery technology platform. Its products are extended-release (XR) medications in orally disintegrating tablets or liquid suspension dosage forms. The company manufactures and markets Adzenys XR-ODT amphetamine for the treatment of ADHD; Cotempla XR-ODT methylphenidate to treat ADHD; Adzenys ER amphetamine for the treatment of ADHD; and generic Tussionex, a hydrocodone and chlorpheniramine polistirex XR oral suspension for cough and upper respiratory symptoms of a cold. It also offers NT0502, a clinical-stage product candidate that has completed Phase I pilot pharmacokinetic trial for the treatment of neurological conditions associated with excessive salivation and drooling to reduce chronic sialorrhea in patients. The company was incorporated in 2009 and is headquartered in Grand Prairie, Texas. As of March 19, 2021, Neos Therapeutics, Inc. operates as a subsidiary of Aytu BioScience, Inc.</t>
  </si>
  <si>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six years and older; and Cotempla XR-ODT for the treatment of ADHD in patients from six to seventeen years old. It also provides Karbinal ER, a carbinoxamine oral suspension for the treatment of seasonal and perennial allergies; and Poly-Vi-Flor and Tri-Vi-Flor prescription supplements for infants and children for the treatment of fluoride deficiency. The company was formerly known as Aytu BioScience, Inc. and changed its name to Aytu Biopharma, Inc. in March 2021. Aytu Biopharma, Inc. was incorporated in 2015 and is headquartered in Englewood, Colorado.</t>
  </si>
  <si>
    <t>Crabtree Partners LLC
Crabtree Partners LLC is a private equity firm and is based in the United States.
Crabtree Ventures, LLC
Crabtree Ventures, LLC is the General Partner of Crabtree Ventures, L.P., an early-stage venture fund focusing on life sciences sector. The fund prefers to make series A and B rounds of investments. Crabtree Ventures, LLC is based in Wilmette, Illinois.
Essex Capital Corporation
Essex Capital Corporation is a venture capital and private equity firm specializing in providing venture capital leasing to start-up companies. It provides business essential equipment to venture capital backed companies at various stages of development from seed, early stage, and emerging growth to expansion and established stages of development, which include select publicly listed companies and lower middle market companies. It also provides finance privately-held companies backed by leading venture capital and private equity firms and also may finance certain select publicly-traded companies that lack access to public capital or are sensitive to equity ownership dilution. It typically focuses on companies active in life sciences, manufacturing and technology sectors. Within the life sciences sub-sector, it generally focus on medical devices, bio-pharmaceutical, drug discovery, drug delivery, health care services, information systems companies and monitoring technologies. It seeks to invest in the United States. It generally seek to invest in companies that have been operating for at least six to 12 months prior to the date of its investment. It will consider lease lines ranging in size from as little as $0.2 million to well over $5 million depending on the lessee’s need, credit strength and venture capital involvement. The terms typically range between two to five years, payable monthly. The firm leases for its own account, committing its own and investor capital. It will typically receive equity warrants from the lessee in addition to enhanced lease yields. It also provides debt or equity financing. It seeks to exit its investments via IPO or a sale of the company. Essex Capital Corporation is based in Santa Barbara, California with additional offices in New York, New York.
Nantahala Capital Management, LLC
Nantahala Capital Management, LLC is an employee owned hedge fund sponsor. The firm primarily provides its services to pooled investment vehicles. It manages separate clients focused portfolios for its clients. The firm invests in the public equity and fixed income markets of United States. It invests in value stocks of companies. The firm employs long/short strategy, risk arbitrage, and capital structure arbitrage to make its investments. It employs fundamental analysis with a combination of top-down and bottom-up approach to make its investments. The firm uses external research to support its in-house research. Nantahala Capital Management, LLC was founded in May 2004 and is based in Darien, Connecticut with additional office in Stamford, Connecticut.
Presidio Partners
Presidio Partners is a venture capital and private equity firm specializing in early, later stage companies; mid and late venture stage, emerging growth, growth capital, and startups. The firm typically invests in science-focused companies in information technology, high technology, life sciences, financial technology, energy and materials, and alternate energy investments. In information technology, it focuses on cloud computing, Internet, outsourced services, Application software, robotics, semiconductors, consumer internet, digital media, and software. Within life sciences, the firm invests in technologies to improve drug discovery or development process, biotechnology, medical device research and development, medical devices, and pharmaceutical companies. Within energy and materials, it seeks to invest in advanced generation fuels and chemicals, energy efficient products, energy intelligence, energy technology, and premium power. It typically invests in United States with a focus on Midwest and West Coast. It typically invests between $3 million and $15 million. Presidio Partners was founded in 1989 and is based in San Francisco, California with an additional office in Menlo Park, California.
Water Street Healthcare Partners, LLC
Water Street Healthcare Partners, LLC is a private equity firm specializing in investments in leveraged and management buyouts, later stage, mature stage, consolidations, corporate dispositions, carve outs, recapitalizations, growth capital, acquisitions of middle market companies, strategic add-ons, and PIPES transactions. The firm also invests in large corporations that have low priority business units or subsidiaries and invests in divisions of public companies. It does not invest in companies operating in the traditional healthcare facilities (hospitals, nursing homes) sectors or early-stage companies without positive cash flow. The firm seeks to invest in consumer discretionary, healthcare, medical products, Diagnostics, diagnostic product, pharmaceuticals, and life science. In pharmaceuticals the firm seek to invest in Pharma Products, Pharma Services. The firm also seeks to invest in talent and technology. In healthcare sector the firm seeks to invest in Employer Services, Payer Services, Provider Services, and Specialty Services. The firm seeks to invest in laboratory services, medical productsand specialty distribution, Diagnostic services and product in medical products, Diagnostics. The firm seeks invest in North America. It typically invests between $20 million and $500 million in the company. The firm seeks to invest in companies with enterprise value between $50 million to $500 million. The firm takes majority stakes in portfolio companies. Water Street Healthcare Partners, LLC was founded in 2005 and is based in Chicago, Illinois with an additional office in Dublin, Ohio.</t>
  </si>
  <si>
    <t>Crabtree Partners LLC (United States and Canada (Primary); United States of America (Primary));
Crabtree Ventures, LLC (Great Lakes (Primary); Illinois (Primary); Palatine Area (Primary); United States and Canada (Primary); United States of America (Primary));
Essex Capital Corporation (California (Primary); Santa Barbara Area (Primary); United States and Canada (Primary); United States of America (Primary); West Coast (Primary); New York; New York City Area; Northeast);
Nantahala Capital Management, LLC (Connecticut (Primary); Northeast (Primary); Stamford Area (Primary); United States and Canada (Primary); United States of America (Primary));
Presidio Partners (California (Primary); San Francisco Area (Primary); United States and Canada (Primary); United States of America (Primary); West Coast (Primary));
Sphera Global Healthcare Management LP (Africa / Middle East (Primary); Israel  (Primary); Middle East (Primary));
Stonepine Capital Management LLC (Bend Area (Primary); Oregon (Primary); United States and Canada (Primary); United States of America (Primary); West Coast (Primary));
Water Street Healthcare Partners, LLC (Chicago Area (Primary); Great Lakes (Primary); Illinois (Primary); United States and Canada (Primary); United States of America (Primary); Columbus Area; Ohio)</t>
  </si>
  <si>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 As of October 7, 2022, Infrastructure and Energy Alternatives, Inc. operates as a subsidiary of MasTec, Inc..</t>
  </si>
  <si>
    <t>Renewables: 1,602.2 (70.2%);
Specialty Civil: 680.3 (29.8%)</t>
  </si>
  <si>
    <t>United States: 2,282.6 (100.0%)</t>
  </si>
  <si>
    <t>Bridge, Tunnel, and Elevated Highway Construction (Primary); Capital Goods (Primary); Construction and Engineering (Primary); Construction and Engineering (Primary); Construction Support Services (Primary); Engineering and Surveying Services (Primary); Engineering Services (Primary); Heavy Construction (Primary); Highway and Street Construction (Primary); Industrials (Primary); Power and Communication Transmission Lines (Primary); Rail Construction (Primary); Specialty Contract Work (Primary)</t>
  </si>
  <si>
    <t>MasTec, Inc., an infrastructure construction company, provides engineering, building, installation, maintenance, and upgrade services for communications, energy, utility, and other infrastructure primarily in the United States and Canada. It operates through Communications, Clean Energy and Infrastructure, Oil and Gas, Power Delivery, and Other segments. The company builds underground and overhead distribution systems, including trenches, conduits, cell towers, cable, and power lines, which provide wireless and wireline/fiber communications; clean energy infrastructure comprising renewable energy; natural gas, product transport; electrical and gas transmission, and distribution systems; heavy industrial plants; compressor and pump stations, and treatment plants; water and sewer infrastructure, including water pipelines; and other civil construction infrastructure. It also installs electrical and other gas distribution and transmission systems, power generation facilities, buried and aerial fiber optic and other cables,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service restoration for natural disasters and accidents;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</si>
  <si>
    <t>Florida (Primary);
Miami Area (Primary);
Southeast (Primary);
United States and Canada (Primary);
United States of America (Primary);
Las Vegas Area;
Midatlantic;
Midwest;
Nevada;
Northern Virginia Area;
Oklahoma;
Oklahoma City Area;
Southwest;
Virginia</t>
  </si>
  <si>
    <t>Ares Management LLC
Ares Management LLC is a privately owned hedge fund sponsor. The firm primarily its services to Pooled investment vehicles. It also provides services to government and private pension funds, sovereign wealth funds, endowments, foundations, family offices, banks, investment companies, insurance companies, private corporations and a limited number of high net worth individuals. The firm manages separate client-focused equity and fixed income portfolios. The firm invests in the public equity and fixed income markets across the globe. The firm employs fundamental analysis along with bottom-up approach to create its portfolio. The firm conducts in-house research to make its investments. Ares Management LLC was founded in 1997 and is based in Los Angeles, California with 26 additional offices across Asia, Australia, and Europe. Ares Management LLC operates as a subsidiary of Ares Management Corporation.
ASOF Holdings I, L.P.
ASOF Holdings I, L.P. was incorporated in 2019 and is headquartered in Los Angeles, California.
GFI Energy Ventures LLC
GFI Energy Ventures LLC is a private equity firm specializing in investments in middle market, buyouts, industry consolidations, and recapitalizations. It does not invest in start-up and turnaround situations. The firm also does not invest in unproven technologies, companies having an equity investment requirement of less than $30 million, and energy infrastructure projects. It prefers to invest in the energy and power sector with a focus on companies engaged in power quality and power conversion, Engineering, and Construction, utility, Renewable Energy, energy measurement, Energy Efficiency, Energy Services, Environmental Controls, and control, transmission and distribution optimization, information systems and transaction support, and demand management. The firm usually invests in electric and natural gas sectors. The firm targets the downstream portion of the market with emphasis on the point of interface among the energy supplier, transporter, marketer, and industrial and commercial end-users. The firm seeks to invest in companies having enterprise values between $50 million and $500 million and minimum revenues of $50 million. It seeks to acquire controlling or significant interests in private companies or business units of public companies. The firm also acquires large equity positions in publicly traded companies under certain circumstances. It is typically a long-term investor and seeks to liquidate investment and realize returns, when market and business conditions are optimal and does not follow any arbitrary liquidity deadlines. The firm seeks an annual return of around 25% to 35% on its investments. It prefers to be a board member in its portfolio companies. The firm does not participate in widely publicized company auctions. It was founded in 1995 and is based in Los Angeles, California with an additional offices in New York, New York; and London, United Kingdom. GFI Energy Ventures LLC is a subsidiary of Oaktree Capital Management, L.P.</t>
  </si>
  <si>
    <r>
      <rPr>
        <sz val="8"/>
        <rFont val="Arial"/>
        <family val="2"/>
      </rPr>
      <t xml:space="preserve">Ares Management LLC (California (Primary); </t>
    </r>
    <r>
      <rPr>
        <sz val="8"/>
        <color indexed="17"/>
        <rFont val="Arial"/>
        <family val="2"/>
      </rPr>
      <t>California (Primary)</t>
    </r>
    <r>
      <rPr>
        <sz val="8"/>
        <rFont val="Arial"/>
        <family val="2"/>
      </rPr>
      <t xml:space="preserve">; Los Angeles Area (Primary); </t>
    </r>
    <r>
      <rPr>
        <sz val="8"/>
        <color indexed="17"/>
        <rFont val="Arial"/>
        <family val="2"/>
      </rPr>
      <t>Los Angeles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Atlanta Area; Australia ; Brockton Area; Buffalo Area; Chicago Area; China ; Colorado; Dallas Area; Denver Area; England; Europe; European Developed Markets; Far East; France; Georgia; Germany; Great Lakes; Greater London; Hessen; Hong Kong ; Ile-de-France; Illinois; India ; Indian Sub-Continent; Luxembourg; Madrid; Maharashtra; Maryland; Massachusetts; Midatlantic; Midwest; Missouri; Mountain; Netherlands; New South Wales; New York; New York City Area; Noord-Holland; North Bay Area; Northeast; Saint Louis Area; San Francisco Area; Sichuan Province; Southeast; Southwest; Spain; Stockholm County; Suburban Baltimore Area; Sweden; Texas; United Kingdom; Westchester Area);
ASOF Holdings I, L.P. (California (Primary); Los Angeles Area (Primary); United States and Canada (Primary); United States of America (Primary); West Coast (Primary));
GFI Energy Ventures LLC (California (Primary); Los Angeles Area (Primary); United States and Canada (Primary); United States of America (Primary); West Coast (Primary); England; Europe; European Developed Markets; Greater London; New York; New York City Area; Northeast; United Kingdom)</t>
    </r>
  </si>
  <si>
    <t>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Dealerships Inc. was incorporated in 2007 and is headquartered in Calgary, Canada. As of December 22, 2020, Rocky Mountain Dealerships Inc. was taken private.</t>
  </si>
  <si>
    <t>Agricultural Machinery Distribution (Primary); Capital Goods (Primary); Construction Machinery Distribution (Primary); Industrials (Primary); Machinery Distribution (Primary); Machinery Rental and Leasing (Primary); Trading Companies and Distributors (Primary); Trading Companies and Distributors (Primary); Business Credit Agencies; Commercial and Professional Services; Commercial Repair Services; Commercial Services and Supplies; Consumer Discretionary; Credit Agencies; Diversified Financial Services; Diversified Financials; Diversified Support Services; Finance Leasing; Financials; Insurance; Insurance; Insurance Brokers; Internet and Direct Marketing Retail; Internet and Direct Marketing Retail; Online Specialty Retail; Retailing; Specialized Finance</t>
  </si>
  <si>
    <t>Torrens Mining Limited engages in the acquisition, exploration, and evaluation of mining projects. The company primarily explores for gold, copper, and cobalt deposits. Its flagship project is the Mount Piper gold project comprising of five exploration licenses and one exploration license application covering an area of approximately 1,609 square kilometers located in Central Victorian Goldfields, Australia. It also holds 30% interest in the Elizabeth Creek project consisting of three adjoining exploration licenses that cover an area of 739 square kilometers situated in South Australia; and 100% interest in the Club Terrace copper-gold project comprises two granted exploration licenses and two exploration license applications covering an area of 751 square kilometers located in Eastern Victoria and Southern New South Wales, Australia. The company was incorporated in 2014 and is based in Perth, Australia.As of April 29, 2022, Torrens Mining Limited operates as a subsidiary of Coda Minerals Limited.</t>
  </si>
  <si>
    <t>Coda Minerals Limited, an exploration company, focuses on the exploration, discovery, and development of minerals in the base metals, precious metals, and battery minerals sector. The company holds 100% interest in the Elizabeth Creek copper project covering an area of 701 square kilometers located in South Australia; and Cameron River Copper Gold project covering an area of 35 square kilometers located in Queensland. Coda Minerals Limited was incorporated in 2018 and is based in West Perth, Australia.</t>
  </si>
  <si>
    <t>ANGLO AMERICAN CROP NUTRIENTS LIMITED, a fertilizer company, engages in the exploration and development of resource properties in the United Kingdom. The company focuses on the development of the Woodsmith mine that explores for polyhalite deposit, a multi-nutrient fertilizer containing potassium, sulphur, magnesium, and calcium resources located in North Yorkshire. The company was formerly known as Anglo American Woodsmith Limited and changed its name to ANGLO AMERICAN CROP NUTRIENTS LIMITED in April 2022. The company was incorporated in 2003 and is headquartered in London, United Kingdom. As of March 17, 2020, ANGLO AMERICAN CROP NUTRIENTS LIMITED operates as a subsidiary of Anglo American Projects UK Limited.</t>
  </si>
  <si>
    <t>Chemicals (Primary); Fertilizers and Agricultural Chemicals (Primary); Materials (Primary); Materials (Primary); Chemical And Fertilizer Mineral Mining; Diversified Metals and Mining; Metals and Mining</t>
  </si>
  <si>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</si>
  <si>
    <t>Hancock British Holdings Ltd was incorporated in 2016 and is based in London, United Kingdom. The company operates as a subsidiary of Hancock Prospecting Pty. Ltd.</t>
  </si>
  <si>
    <t>A&amp;T Corporation develops, manufactures, and markets products in the fields of chemicals, analyzers, computers, and lab-logistics in Japan and internationally. It offers laboratory automation systems and managed pre-analysis modules; coagulation, electrolyte, and glucose analyzers; reagents for immunoassays; and CLINILAN, a laboratory resource planning system. The company was founded in 1978 and is headquartered in Yokohama, Japan. As of February 1, 2021, A&amp;T Corporation operates as a subsidiary of Tokuyama Corporation.</t>
  </si>
  <si>
    <t>Blood Analyzers (Primary); Health Care (Primary); Health Care Equipment (Primary); Health Care Equipment and Services (Primary); Health Care Equipment and Supplies (Primary); Medical Testing, Analyzing, and Diagnostic Equipment (Primary); Chemicals; Electronic Equipment and Instruments; Electronic Equipment, Instruments and Components; Health Care Technology; Health Care Technology; Healthcare Industry Software; Information Technology; Laboratory Analytical Instruments; Laboratory Apparatus; Materials; Materials; Measuring, Analyzing, and Controlling Instruments; Specialty Chemicals; Technology Hardware and Equipment</t>
  </si>
  <si>
    <t>Tokuyama Corporation produces and sells various chemical products in Japan. The company operates through six segments: Chemicals, Cement, Electronics Materials, Life Science, Eco Business, and Others. The Chemicals segment offers caustic soda, soda ash, calcium chloride, sodium silicate, vinyl chloride monomer, polyvinyl chloride resin, propylene oxide, chlorinated solvents, and hydrogen. The Cement segment provides cement, ready-mixed concrete, and cement-type stabilizer, as well as engages in the resource recycling business. The Electronic Materials segment provides polycrystalline silicon; fumed silica and tetrachlorosilane; aluminum nitride; high-purity chemicals for electronics manufacturing and photoresist developer; and isopropyl alcohol. The Life Science segment provides medical diagnosis systems, dental materials and equipment, pharmaceutical ingredients and intermediates, plastic lens-related materials for glasses, and microporous film. The Eco Business segment offers plastic window sashes, ion exchange membranes, as well as engages in waste gypsum board recycling activity. The company was formerly known as Tokuyama Soda Co., Ltd. and changed its name to Tokuyama Corporation in April 1994. Tokuyama Corporation was incorporated in 1918 and is headquartered in Tokyo, Japan.</t>
  </si>
  <si>
    <t>JEOL Ltd. (TSE:6951)
JEOL Ltd. engages in the research, development, manufacture, and marketing of scientific and metrology instruments, semiconductor and industrial equipment, and medical equipment. It provides transmission electron microscopes; scanning electron microscopes; ion beam application equipment, including specimen preparation equipment and multibeam systems; instruments for microarea and surface analysis, such as electron probe micro analyzers, auger microprobes, and photoelectron spectrometers; magnetic resonance equipment, such as nuclear magnetic resonance and electron spin resonance spectrometers; X-ray fluorescence spectrometers; mass spectrometers; electron beam lithography systems; and clinical chemistry analyzers. The company also offers industrial equipment for thin-film formation and material processing, including thin film formation equipment and material processing equipment. In addition, it engages in the processing, maintenance, and services of related products and parts, as well as procurement and sales of peripherals. The company was formerly known as Japan Electron Optics Laboratory Co., Ltd. and changed its name to JEOL Ltd. in 1961. JEOL Ltd. was incorporated in 1949 and is headquartered in Akishima, Japan.
Rakuten Securities, Inc.
Rakuten Securities, Inc. provides online securities brokerage services. It offers trading in domestic and foreign stocks, investment trusts, CFD’s, bonds, futures and options, precious metals, and other financial instruments. Rakuten Securities, Inc. was formerly known as DLJdirect SFG Securities, Inc. and changed its name to Rakuten Securities, Inc. in January, 2003. The company was founded in 1999 and is based in Tokyo, Japan. Rakuten Securities, Inc. operates as a subsidiary of Rakuten Card Co.,Ltd.</t>
  </si>
  <si>
    <t>JEOL Ltd. (TSE:6951) (Asia / Pacific (Primary); Asia / Pacific Developed Markets (Primary); Japan  (Primary); Tokyo (Primary));
Rakuten Securities, Inc. (Asia / Pacific (Primary); Asia / Pacific Developed Markets (Primary); Japan  (Primary))</t>
  </si>
  <si>
    <t>JEOL Ltd. (TSE:6951) (1,773.9)</t>
  </si>
  <si>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 As of October 13, 2022, Romeo Power, Inc. operates as a subsidiary of Nikola Corporation.</t>
  </si>
  <si>
    <t>Batteries / Battery Systems: 32.1 (100.0%)</t>
  </si>
  <si>
    <t>North America: 32.1 (100.0%)</t>
  </si>
  <si>
    <t>Batteries (Primary); Capital Goods (Primary); Electrical Components and Equipment (Primary); Electrical Equipment (Primary); Industrials (Primary); Storage Batteries (Primary); Auto Components; Auto Parts and Equipment; Automobiles and Components; Consumer Discretionary; Electronic Design and Engineering Services; Electronic Equipment, Instruments and Components; Electronic Manufacturing Services; Information Technology; Outsourced Technology Manufacturing Services; Technology Hardware and Equipment</t>
  </si>
  <si>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</si>
  <si>
    <t>HG Ventures is a venture capital arm of The Heritage Group. It specializes in early and growth-stage companies. The firm seeks to invest in transportation infrastructure, environmental services and specialty chemicals and energy production. The firm prefers to invest in United States. The firm invest up to $20 million. HG Ventures is based in Indianapolis, Indiana.</t>
  </si>
  <si>
    <t>Great Lakes (Primary);
Indiana (Primary);
Indianapolis Area (Primary);
United States and Canada (Primary);
United States of America (Primary)</t>
  </si>
  <si>
    <t xml:space="preserve">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 As of October 19, 2022, Zymergen Inc. operates as a subsidiary of Ginkgo Bioworks Holdings, Inc.
</t>
  </si>
  <si>
    <t>Research Services: 14.6 (100.0%)</t>
  </si>
  <si>
    <t>United States of America: 7.6 (52.0%);
Asia: 4.0 (27.6%);
Europe: 3.0 (20.4%)</t>
  </si>
  <si>
    <t>Chemicals (Primary); Commodity Chemicals (Primary); Materials (Primary); Materials (Primary); Biotechnology; Biotechnology; Health Care; Microbiology; Pharmaceuticals, Biotechnology and Life Sciences</t>
  </si>
  <si>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</si>
  <si>
    <t>AME Cloud Ventures, LLC
AME Cloud Ventures, LLC is a venture capital firm specializing in making growth capital investments across seed, early and late stage companies in technology-heavy sectors, including AI, robotics, aerospace, genomics, new-gen medical devices, Big Data, compute, mobility, sensors and cloud ecosystems. AME Cloud Ventures, LLC is based in Palo Alto, California.
Data Collective
Data Collective is a venture capital firm specializing in seed, growth capital, growth stage, Series A, and early stage investments. The firm seeks to invest in key data and algorithmic technologies, deep compute, fintech, big data, IT infrastructure, analytics, and data space companies. In the infrastructure sector, the firm focuses on storage, security, and management systems, deep-tech-enabled life sciences companies in human therapeutics, agriculture and industrial biotech. It also considers investments in vertical-focused apps in areas like lending, travel, customer service, and medical research. The firm seeks to invest in and holding equity and equity-oriented securities of privately held companies in communications, information technology and technology related fields, including big data infrastructure, analytics, data services and vertical market opportunities. Data Collective was founded in 2012 and is based in San Francisco, California with an additional office in Palo Alto, California.
Innovation Endeavors LLC
Innovation Endeavors LLC is a venture capital firm specializing in startup, early stage and expansion stage investments in fintech. The firm does not invest in cleantech or pharmaceutical companies. It invests in agriculture/food, cyber, digital media, financial services, life sciences, logistics, manufacturing, space, nanotechnology, artificial intelligence software, financial technology, transportation, biotechnology, technology and entrepreneurs and companies working at the intersection of emerging technologies and growing global markets. It prefers to invest in the United States and Israel. The firm prefers to combine an evergreen venture capital fund with venture creation. Innovation Endeavors LLC was founded in 2010 and is based in Palo Alto, California, with additional offices in New York, New York; Palo Alto, California and Tel Aviv, Israel.
Obvious Ventures, L.P.
Obvious Ventures, L.P. is a venture capital firm specializing in seed stage, early stage, startups, and follow-on investments. The firm seeks to invest in 'World-Positive’ startups with a focus on healthy living, sustainable systems, people power, and in agriculture-related companies and technologies. In healthy living the firm focuses on startups that are pursuing massive improvements in human health, wellness, and performance across nutrition, fitness, and medicine. It also prefers to invests in fintech sector. The firm prefers to invest in North America. It typically invests between $1 million to $5 million in the companies. Obvious Ventures, L.P. was founded in December 2014 and is based in San Francisco, California.
Perceptive Advisors LLC
Perceptive Advisors LLC is a venture capital and incubator firm specializes in Series A, seed, incubation and investments in throughout the company’s life cycle participating in early and late stage venture, crossover rounds, leading IPOs, and public follow on financings. The firm primarily provides its services to institutional investors, financial institutions, other investment funds, and high-net-worth individuals. It also manages separate client-focused equity portfolios. The firm seeks to invest in healthcare sector including biotechnology, pharmaceuticals, life sciences, diagnostics, digital health, drug technologies, medical devices and healthcare services. The firm invests in the public equity markets of the United States. It makes equity investment between $10 million and $200 million. It invests in both private and public companies with publicly-traded companies ranging from small capitalization to multinational large capitalization companies. The firm employs hedging strategy using long and short equity positions, equity options, and index options. It also employs technical analysis to make its investments. The firm conducts in-house research to make its investments. Perceptive Advisors LLC was founded in 1999 and is based in New York, New York with an additional office in Boston, Massachusetts.
Prelude Ventures, LLC
Prelude Ventures, LLC is a venture capital firm specializing in early and growth stage investments. The firm seeks to invest in the clean technology sector including solutions that address climate change and a net reduction of carbon dioxide throught North America. Prelude Ventures, LLC was founded in 2009 and is based in San Francisco, California.
SoftBank Capital
SoftBank Capital is no longer investing. The firm is a venture capital arm of SOFTBANK CORP and specializing in seed, startup, series A, growth capital, early, mid, and late investments. The firm does not invest in PIPE transactions. It specializes in investments in technology-based services with a focus on socially-driven applications, services, and content that is accessible across platforms and devices, digital media, social media, online advertising, financial technology, e-commerce, B2Bcommerce, mobile applications, cloud computing, social platforms, telephone equipment, enterprise software, consumer mobile, consumer Internet, consumer and enterprise gaming, mobile, commerce platforms, mobile enterprise, and local marketplaces, social marketing, and commercially available broadband. The firm seeks to invest in the United States including West Coast and New York and in Indonesia. It primarily invests between $5 million and $15 million. The firm seeks to co-invest and in companies at early revenue or near revenue. It prefers to be a minority investor in each of its portfolio companies with one or more board seat. SoftBank Capital was founded in 1999 and is based in Newton Center, Massachusetts with additional offices in Buffalo, New York; New York, New York; and San Carlos, California.
SoftBank Investment Advisers (UK) Limited
SoftBank Investment Advisers (UK) Limited is a venture capital arm of SoftBank Group Corp. specializing in growth capital and late-stage startup investments. The firm seeks to invest in the technology sector with a focus on internet-of-things, artificial intelligence (AI), robotics, communications infrastructure, telecoms, computational biology, other data-driven business models, cloud technologies and software, consumer internet businesses, bio tech, fintech, mobile apps, computing, e-commerce, health care, mobility, insurance and digital financial services sectors. It prefers to invest globally with a focus on the United States. The firm typically invests a minimum of $100 million with a focus on both minority and majority in private or public companies. SoftBank Investment Advisers (UK) Limited is based in London, United Kingdom with additional offices in Abu Dhabi, United Arab Emirates, Tokyo, Japan; San Francisco, California; San Carlos, California; and Singapore, Singapore.
SVF Excalibur (Cayman) Limited
SVF Excalibur (Cayman) Limited engages in the business of investments in securities. The company is based in George Town, Cayman Islands. SVF Excalibur (Cayman) Limited operates as a subsidiary of SVF Endurance (Cayman) Limited.
Tao Capital Partners
Tao Capital Partners is a principal investment firm. The firm prefers to invest in technology, education, alternative energy, transportation, healthcare, sustainable food, agriculture, consumer, and real estate businesses. Tao Capital Partners is based in San Francisco, California.
Threshold Ventures Management Company, LLC
Threshold Ventures Management Company, LLC, formerly known as Draper Fisher Associates, is a venture capital firm specializing in seed, start-up, early, emerging growth, late venture, bridge, growth stage, and PIPES investments in emerging markets. The firm primarily invests in consumer and enterprise information technology, commerce, cloud, enterprise, big data, bold new technologies, energy, alternative energy resources, materials, clean technology, financial technology, consumer media and advertising, web broadcasts and cybercasts, published electronic materials, consumer services and transactions, life sciences, mobile and wireless, new media, internet content, mobile data services, e-commerce, disruptive technologies, telecommunications, digital telecommunications services, nanotechnology, digital media, services, education, and healthcare industry software. Within information technology, it focuses on web-based applications and services, internet software, e-commerce software, semiconductors, software infrastructure including peer-to-peer infrastructure, wireless devices software, data communications and bandwidth enhancement, information services, enterprise and wireless applications, wireless application service providers, business to business commerce, services, and technologies. Within nanotechnology and life sciences, the firm invests in bio-nano and biomimetic innovations, MEMS, novel materials, molecular electronics, biotechnology, life sciences tools and services, medical devices and therapeutics, pharmaceuticals, medical testing, analyzing, diagnostic equipment, molecular diagnostics, bioinformatics, agbio, bio-energy, and various platforms and tools. Within clean energy technologies, it invests in energy generation, transmission, utilization and storage, water purification, grid optimization, industrial sensing and monitoring, and advanced materials and catalysts. The firm seeks to invest in the United States with a focus on East Coast, Mid Coast, West Coast, California, and Texas. It also invests in China, India, South Korea, Vietnam, Europe, and Greece. The firm invests upto $2 million in seed stage companies, between $1 million and $10 million in early stage, and more than 10 million in growth stage companies. It makes equity investments in the range between $1 million and $20 million with sales value above $10 million. It seeks to be the lead investor in its companies' first round of financing and hold board seat in its portfolio companies. Threshold Ventures Management Company, LLC was founded in 1985 and is based in Menlo Park, California with additional offices in San Francisco, California.
True Venture Management, LLC
True Venture Management, LLC is a private equity &amp; venture capital firm specializing in investments in seed/startups, early stage, mid venture, late and later stage companies. It seeks to provide series A funding. The firm prefers to invest in commerce, consumer, hardware, health, infrastructure technologies including consumer Internet, enterprise networks, and telecommunication networks; emerging technology markets, including e-commerce, consumer durables and apparel, consumer devices, education, infrastructure services, security, mobile, media, internet of things, mobile, and software and services, cloud computing, open source, and SaaS. It has no minimum investment however it prefers to invest between $0.25 million and $3 million for a stake between 22 percent and 25 percent. True Venture Management, LLC was founded in 2005 and is based in Palo Alto, California with additional office in San Francisco, California.
Two Sigma Ventures, LP
Two Sigma Ventures, LP is a venture capital firm specializing in seed to series B and early stage investments. It operates as a subsidiary of Two Sigma Investments, LLC. The firm primarily invest in Infrastructure tools, healthcare, real estate, consumer hardware and artificial intelligence. Two Sigma Ventures, LP was founded in 2012 and is based in New York, New York.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</si>
  <si>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t>AME Cloud Ventures, LLC (California (Primary); United States and Canada (Primary); United States of America (Primary); West Coast (Primary));
Data Collective (California (Primary); San Francisco Area (Primary); United States and Canada (Primary); United States of America (Primary); West Coast (Primary));
Innovation Endeavors LLC (California (Primary); San Francisco Area (Primary); United States and Canada (Primary); United States of America (Primary); West Coast (Primary); Africa / Middle East; Israel ; Middle East; New York; New York City Area; Northeast);
Obvious Ventures, L.P. (California (Primary); San Francisco Area (Primary); United States and Canada (Primary); United States of America (Primary); West Coast (Primary));
Perceptive Advisors LLC (New York (Primary); New York City Area (Primary); Northeast (Primary); United States and Canada (Primary); United States of America (Primary); Massachusetts);
Prelude Ventures, LLC (California (Primary); San Francisco Area (Primary); United States and Canada (Primary); United States of America (Primary); West Coast (Primary));
SoftBank Capital (Brockton Area (Primary); Massachusetts (Primary); Northeast (Primary); United States and Canada (Primary); United States of America (Primary); Buffalo Area; California; New York; New York City Area; San Francisco Area; West Coast);
SoftBank Investment Advisers (UK) Limited (England (Primary); Europe (Primary); European Developed Markets (Primary); Greater London (Primary); United Kingdom (Primary); Africa / Middle East; Asia / Pacific; Asia / Pacific Developed Markets; California; Japan ; Middle East; San Francisco Area; Singapore ; United Arab Emirates ; United States and Canada; United States of America; West Coast);
SVF Excalibur (Cayman) Limited (Caribbean (Primary); Cayman Islands (Primary); Latin America and Caribbean (Primary));
Tao Capital Partners (California (Primary); United States and Canada (Primary); United States of America (Primary); West Coast (Primary));
Threshold Ventures Management Company, LLC (California (Primary); San Francisco Area (Primary); United States and Canada (Primary); United States of America (Primary); West Coast (Primary));
True Venture Management, LLC (California (Primary); San Francisco Area (Primary); United States and Canada (Primary); United States of America (Primary); West Coast (Primary));
Two Sigma Ventures, LP (New York (Primary); New York City Area (Primary); Northeast (Primary); United States and Canada (Primary); United States of America (Primary));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</si>
  <si>
    <t>Enlabs AB (publ) creates entertainment in gaming, media, and solution business areas. It offers entertainment through various products, including casino, live casino, betting, poker, and bingo under various brands. The company is also involved in the performance-based marketing activities; delivering of sports results; and provision of technical platform services. It primarily operates in Estonia, Latvia, Lithuania, Malta, Spain, and Sweden. The company was formerly known as Nordic Leisure AB and changed its name to Enlabs AB (publ) in November 2018. Enlabs AB (publ) was incorporated in 2005 and is headquartered in Sigtuna, Sweden. Enlabs AB (publ) is a subsidiary of Entain Plc.</t>
  </si>
  <si>
    <t>Casinos and Gaming (Primary); Consumer Discretionary (Primary); Consumer Services (Primary); Gaming Operations (Primary); Hotels, Restaurants and Leisure (Primary); Online Gaming Operations (Primary); Advertising; Communication Services; Marketing Services; Media; Media and Entertainment</t>
  </si>
  <si>
    <t>Entain PLC operates as a sports-betting and gaming company. The company provides online betting, casino, poker, and bingo services through mobile and web under the bwin; online and multi-channel betting under the Ladbrokes; street and online betting under the Coral; sports betting, casino, game, and poker under the Sportingbet; online bingo, sportsbook, casino, and poker access under the Betboo; and sports betting, poker, and casino games under the Crystalbet brands, as well as Gamebookers, a full-service sportsbook. It also offers software and technology for race book and sportsbook under the Stadium; online sports betting, casino, and gaming under the Eurobet; sports action and horse racing under the Neds; online bingo under the Gala Bingo; casino and live casino under the Gala Casino; virtual sports under the AGT brands, as well as partypoker, which provides online poker; PartyCasino that provides online casino; and Gala Spins, a gaming application. In addition, the company provides Foxy Bingo that provides online bingo; Foxy Games, which offers slot games, jackpots, and various table games; casino and live casino games under the Casino Las Vegas brand; playtech casino under the Casino King brand; Ladbrokes.be, a shop and newsagent outlet; Ladbrokes.com.au, an online betting site; online betting and gaming under the Optibet; online casino and betting under the NinjaCasino brand; gender-neutral mobile-first casino and bingo under the Laimz brand; online sports, casino, and poker under the BetMGM brand; online sports and gaming under the Borgata brand; and Danske Spil that provides online gaming. Further, it operates an online casino website for German-speaking markets under the CasinoClub brand; Gioco Digitale, a gaming site; and Cheeky Bingo, a bingo platform. Additionally, the company offers PMU that offers online poker; betting in the shop estates; and telephone betting services. Entain PLC was founded in 2004 and is headquartered in London, the United Kingdom.</t>
  </si>
  <si>
    <t>Alta Fox Capital Management LLC
Alta Fox Capital Management, LLC is an employee-owned hedge fund sponsor and manager. The firm primarily provides its services to pooled investment vehicles. The firm invests in small and micro-cap securities across a variety of sectors. The employs a bottom-up, fundamental analysis, and long and short equity strategies to make its investments. The firm obtains external research to complement its in-house research. Alta Fox Capital Management, LLC was founded in 2018 and is based in Fort Worth, Texas.
Atletico Nordic B.V.
Atletico Nordic B.V. operates as an online gambling company. The company is based in Kortenhoef, the Netherlands.
Erlinghundra AB
Erlinghundra Ab operates as a real estate operating and management company. It provides renting and operating of own or leased dwelllings. It was incorporated in 2011 and is headquartered in Sigtuna, Sweden.
Norrlandet Invest AB
Norrlandet Invest AB is based in Gävle, Sweden.
TNGN Invest AB
TNGN Invest AB was incorporated in 2019 and is based in Gävle, Sweden.</t>
  </si>
  <si>
    <t>Alta Fox Capital Management LLC (Fort Worth Area (Primary); Southwest (Primary); Texas (Primary); United States and Canada (Primary); United States of America (Primary));
Atletico Nordic B.V. (Europe (Primary); European Developed Markets (Primary); Netherlands (Primary); Noord-Holland (Primary));
Erlinghundra AB (Europe (Primary); European Developed Markets (Primary); Stockholm County (Primary); Sweden (Primary));
Giwdul Invest Ab (Europe (Primary); European Developed Markets (Primary); Stockholm County (Primary); Sweden (Primary));
Norrlandet Invest AB (Europe (Primary); European Developed Markets (Primary); Gävleborg County (Primary); Sweden (Primary));
TNGN Invest AB (Europe (Primary); European Developed Markets (Primary); Gävleborg County (Primary); Sweden (Primary));
Topline Capital Partners, LLC (California (Primary); Los Angeles Area (Primary); United States and Canada (Primary); United States of America (Primary); West Coast (Primary))</t>
  </si>
  <si>
    <t>Toyota Motor Corporation (TSE:7203); Hitachi Metals, Ltd. (TSE:5486); AISIN AW CO., LTD.</t>
  </si>
  <si>
    <t>Owari Precise Products Co.,Ltd. engages in the production and sale of precision forgings in Japan and internationally. The company offers fasteners, synchronizer rings and forged products, as well as screws. Its products are used in automobiles, heavy electrical industries, and aerospace. The company was formerly known as Owari Watch Co., Ltd. and changed its name to Owari Precise Products Co.,Ltd. in 1962. Owari Precise Products Co.,Ltd. was founded in 1906 and is headquartered in Nagoya, Japan. As of April 12, 2021, Owari Precise Products Co.,Ltd. operates as a subsidiary of Precise Products Holdings Co., Ltd.</t>
  </si>
  <si>
    <t>Auto Components (Primary); Auto Parts and Equipment (Primary); Automobiles and Components (Primary); Consumer Discretionary (Primary); Bolts, Nuts, Screws, Rivets, and Washers; Building Products; Building Products; Capital Goods; Hardware Tools and Equipment; Industrial Machinery; Industrials; Machinery; Machinery Components; Screw Machine Products</t>
  </si>
  <si>
    <t>Precise Products Holdings Co., Ltd. was founded in 2020 and is based in Tokyo, Japan.</t>
  </si>
  <si>
    <t>AISIN AW CO., LTD.
As of April 1, 2021, AISIN AW CO., LTD. was acquired by Aisin Seiki Co., Ltd.. AISIN AW CO., LTD. manufactures and markets automatic transmissions, car navigation systems, and hybrid transmission products for the automotive industry in Japan and internationally. It offers drivetrain products, including automatic transmissions (AT), continuously variable transmissions, and hybrid transmission systems; and information products, such as navigation system-coordinated AT shift control systems, navigation system-coordinated brake assist systems, incremental map update systems, probe car systems (traffic information), and wrong way caution systems. AISIN AW CO., LTD. was formerly known as Aisin-Warner Ltd. and changed its name to AISIN AW CO., LTD. in March 1988. The company was founded in 1969 and is based in Anjo City, Japan.
Hitachi Metals, Ltd. (TSE:5486)
Hitachi Metals, Ltd. manufacture and sell specialty steel products, functional components and equipment, magnetic materials and applications/power electronics materials, wires and cables, and related products in Japan, North America, Asia, Europe, and internationally. The company’s Specialty Steel Products segment offers molds and tool steels, rolls for steel mills, injection molding machine parts, structural ceramic products, and steel-frame joints for construction; automobile-related materials, razor and blade materials, precision cast components, and aircraft- and energy-related materials; and display-related materials, semiconductor and other package materials, and battery-related materials. Its Functional Components and Equipment segment provides HNM ductile cast iron products, cast iron products for transportation equipment, heat-resistant exhaust casting components, and Aluminum components; and piping and infrastructure components. The company’s Magnetic Materials and Applications/Power Electronics Materials segment offers rare-earth magnets, ferrite magnets, and other magnets and applied products; and amorphous metals, nanocrystalline magnetic materials, soft ferrite, and applied products, as well as ceramic components. Its Wires, Cables, and Related Products segment provides industrial cables, electronic wires, electric equipment materials, cable assemblies, and industrial rubber products; and automotive electronic components and brake hoses. The company was founded in 1910 and is headquartered in Tokyo, Japan. Hitachi Metals, Ltd. is a subsidiary of Hitachi, Ltd.
Toyota Motor Corporation (TSE:7203)
Toyota Motor Corporation designs, manufactures, assembles, and sells passenger vehicles, minivans and commercial vehicles, and related parts and accessories. It operates in Automotive, Financial Services, and All Other segments. The company offers hybrid cars under the Prius name, fuel cell vehicles under the MIRAI name; and conventional engine vehicles, including subcompact and compact cars under the Corolla and Raize names. It also provides mini-vehicles, passenger vehicles, commercial vehicles, and auto parts under the Toyota name; mid-size cars; luxury cars; sports cars under the GR Yaris, Corolla Sport, Corolla Cross, and Supra names; and recreational and sport-utility vehicles under the Highlander name. In addition, the company offers pickup trucks under the Tacoma name; minivans;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</si>
  <si>
    <t>AISIN AW CO., LTD. (Aichi (Primary); Asia / Pacific (Primary); Asia / Pacific Developed Markets (Primary); Japan  (Primary));
Hitachi Metals, Ltd. (TSE:5486) (Asia / Pacific (Primary); Asia / Pacific Developed Markets (Primary); Japan  (Primary));
Toyota Motor Corporation (TSE:7203) (Aichi (Primary); Asia / Pacific (Primary); Asia / Pacific Developed Markets (Primary); Japan  (Primary))</t>
  </si>
  <si>
    <t>Hitachi Metals, Ltd. (TSE:5486) (6,687.2); Toyota Motor Corporation (TSE:7203) (199,748.2)</t>
  </si>
  <si>
    <t xml:space="preserve">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 As of July 25, 2022, Cornerstone Building Brands, Inc. was taken private.
</t>
  </si>
  <si>
    <t>Shelter Solutions: 2,195.3 (33.9%);
Surface Solutions: 1,454.8 (22.4%);
Aperture Solutions: 2,832.4 (43.7%)</t>
  </si>
  <si>
    <t>Building Products (Primary); Building Products (Primary); Capital Goods (Primary); Industrials (Primary); Metal Doors (Primary); Metal Window Frames (Primary); Metal Windows and Doors (Primary); Roofing, Siding, and Insulation Materials (Primary); Windows and Doors (Primary); Wood Doors (Primary); Wood Windows and Doors (Primary); Coating, Engraving, And Allied Services; Construction and Engineering; Construction and Engineering; Diversified Metals and Mining; Fabricated Structural Metal Products; Materials; Materials; Metals and Mining; Prefabricated Buildings and Components; Prefabricated Metal Buildings and Components</t>
  </si>
  <si>
    <t>Midatlantic (Primary); North Carolina (Primary); Raleigh Area (Primary); United States and Canada (Primary); United States of America (Primary); Delaware</t>
  </si>
  <si>
    <t>CD&amp;R Investment Associates X, Ltd.
CD&amp;R INVESTMENT ASSOCIATES X, LTD. is headquartered in United States.
Clayton, Dubilier &amp; Rice, LLC
Clayton, Dubilier &amp; Rice, LLC. is a private equity firm specializing in buyouts, acquisitions, and growth capital financings of mature and underperforming companies. It invests in the manufacturing, healthcare, medical device, distribution, services, technology-enabled services, software businesses, information technology, chemicals, business services, energy services, new materials, industrial automation, industrial properties and services, and consumer goods sectors. The firm invests in companies based in North America with a focus on the United States and Canada ; and Europe with a focus on the United Kingdom, Germany, and Italy. It also identifies and evaluates potential opportunities in France, the Benelux countries, and Asia. It focuses on non-core divisions of large corporations. It makes equity investments between $100 million and $500 million and invests in corporate carve outs, valued at $1 billion to $15 billion. Clayton, Dubilier &amp; Rice, LLC. was established in 1978 and is based in New York, New York with additional offices in George Town, Cayman Islands, Hong Kong and London, United Kingdom.</t>
  </si>
  <si>
    <r>
      <rPr>
        <sz val="8"/>
        <rFont val="Arial"/>
        <family val="2"/>
      </rPr>
      <t xml:space="preserve">CD&amp;R Investment Associates X, Ltd. (United States and Canada (Primary); United States of America (Primary));
Clayton, Dubilier &amp; Rice, LLC (New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Caribbean; Cayman Islands; England; Europe; European Developed Markets; Grand Cayman; Greater London; Hong Kong ; Latin America and Caribbean; United Kingdom)</t>
    </r>
  </si>
  <si>
    <t>Golden Gate Capital is a private equity and venture capital firm specializing in investments in seed/startup, early venture, mid venture, late venture, turnaround, middle market, leveraged buyouts, corporate divestitures, recapitalizations, restructuring, corporate extractions, carve-outs, distressed, bankruptcy restructurings, refinancing, public-to-private transactions, public equities, going private transactions, build-ups, add-on acquisitions, debt and growth equity investments. The firm seeks to invest in sectors including semiconductors, Semiconductor Equipment and Devices, sensors, industrials, business and information services, electronics, enterprise software, technology hardware, Electronic hardware, business services, real estate, financial services, retail and restaurants, information technology services, infrastructure, exploration and production (E&amp;P), security, media, healthcare including medical equipment and medical instruments, healthcare manufacturing and packaging, pharmaceuticals, and transportation including air freight and logistics. Within electronics, the firm focuses on capital equipment, engineered industrial products, semiconductor device and equipment businesses, electronic manufacturing and technology end markets including enterprise hardware, telecommunications services and equipment, Information Technology Enabled Services, Oil and Gas, Communications, aerospace and defense, and test and measurement devices. Within financial services, it focuses on specialty finance, insurance, and outsourcing businesses. In consumer and retail, the firm prefers to invest in consumer products, consumer services, specialty retail, direct sales, direct marketing, and restaurants. Within industrial sector, it seeks to invest in industrial manufacturing, industrial products, capital equipment, defense electronics, automotive, building products, chemicals, material sciences, distribution, energy services, general manufacturing, industrial minerals and packaging. The firm typically invests in North America and Europe. It seeks to invest between $10 million and $500 million in its portfolio companies with enterprise value between $25 million and $1000 million. It prefers to take a majority stake. Golden Gate Capital was founded in 2000 and is based in San Francisco, California.</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</si>
  <si>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</si>
  <si>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 As of November 22, 2022, Zendesk, Inc. was taken private.</t>
  </si>
  <si>
    <t>Internet Software &amp; Services: 1,587.8 (100.0%)</t>
  </si>
  <si>
    <t>United States: 809.0 (51.0%);
Europe, Middle East and Africa (EMEA): 457.6 (28.8%);
Other: 157.9 (9.9%);
Asia-Pacific (APAC): 163.2 (10.3%)</t>
  </si>
  <si>
    <t>Application Hosting Services (Primary); Application Service Providers (ASPs) (Primary); Application Software (Primary); Customer Relationship Management (CRM) (Primary); Customer Relationship Management (CRM) Software (Primary); Enterprise Software (Primary); Information Technology (Primary); Software (Primary); Software and Services (Primary); Communication Services; Interactive Media and Services; Interactive Media and Services; Media and Entertainment; Online Services; Social Media and Networking Platforms</t>
  </si>
  <si>
    <t>Abu Dhabi Investment Authority
Abu Dhabi Investment Authority is a sovereign wealth fund of The Emirate of Abu Dhabi. The firm invests in the public equity, fixed income, private equity, real estate, infrastructure, and alternative investments markets across the globe. For its equity investments, it seeks to invest in stocks of small cap companies. The firm’s alternative investments include managed futures, commodities, and hedge funds diversified across long/short, macro, relative-value, event-driven and market-neutral equity strategies. For the fixed income investments, it invests in a combination of global government bonds, global inflation-linked bonds, emerging market bonds, and global investment-grade credit. For private equity investments, the firm seeks to invest in primary funds, secondary funds, credit products, and direct co-investments in private companies in financial services, healthcare, industrials, technology and consumer sectors, typically alongside external partners. It invests in primary funds across North America, Europe, and emerging markets and globally in secondary funds and co-investments. While venture capital, private credit and distressed credit divisions invest with a global mandate. For real estate investments, the firm invests in real estate assets, both through direct investments and the use of external funds. For infrastructure investments, it invests in utilities, such as water, gas, and electricity distribution and transmission companies, as well as transport infrastructure, such as toll roads, ports, airports, and freight railroads. The firm seeks to invest in North America, Europe, developed Asia, and emerging markets. It does not invest in the United Arab Emirates and in the Gulf region except in instances where such investments constitute part of an index. In infrastructure investments, the firm prefers to take minority stake and does not seek to control or operate the assets in which it invests. Abu Dhabi Investment Authority was founded in 1976 and is based in Abu Dhabi, United Arab Emirates with an additional office in Hong Kong.
GIC Private Limited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Hellman &amp; Friedman LLC
Hellman &amp; Friedman LLC is a private equity firm specializing in leveraged recapitalizations, acquisitions, buys and builds, traditional buyouts, financial restructurings, growth investments, and numerous types of minority investments. It invests in public and private companies. The firm makes investments in financial services including asset management, insurance, financial technology, and related sub-sectors as financial advisors and distribution, payments, securities services and other business; retail and consumer; energy and industrials; healthcare; companies running clinical trials for pharmaceutical companies and life sciences tools and services; vertical software; business and information services industries with an emphasis on marketing, information, and professional services; data services; Internet and digital media. In case of energy and industrials sector the firm generally looks to avoid businesses with significant macroeconomic and/or commodity exposure. It targets investments in companies based in North America with a focus on the United States, Europe with a focus on Western Europe, and Australia. The firm seeks to make equity investments between $50 million and $1200 million in its portfolio companies. It may act as a controlling shareholder and as an influential minority investor. It also seeks to take majority stakes. The firm prefers to invest alongside management in companies going through transitions including private or closely held businesses looking to institutionalize, to go public, to de-mutualize, or to undertake public to private transactions. Hellman &amp; Friedman LLC was founded in 1984 and is based in San Francisco, California with offices in New York, New York and London, United Kingdom.
Permira Advisers LLC
Permira Advisers LLC is an investment firm based in New York, New York.</t>
  </si>
  <si>
    <r>
      <rPr>
        <sz val="8"/>
        <rFont val="Arial"/>
        <family val="2"/>
      </rPr>
      <t xml:space="preserve">Abu Dhabi Investment Authority (Africa / Middle East (Primary); Middle East (Primary); United Arab Emirates  (Primary); Asia / Pacific; Asia / Pacific Developed Markets; Hong Kong );
GIC Private Limited (Asia / Pacific (Primary); Asia / Pacific Developed Markets (Primary); Singapore  (Primary); Asia / Pacific Emerging Markets; Brazil; California; China ; Europe; European Developed Markets; Far East; India ; Indian Sub-Continent; Japan ; Korea, South ; Latin America and Caribbean; Maharashtra; New York; New York City Area; Northeast; San Francisco Area; South America; Tokyo; United Kingdom; United States and Canada; United States of America; West Coast);
Hellman &amp; Friedman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England; Europe; European Developed Markets; Greater London; New York; New York City Area; Northeast; United Kingdom);
Permira Advisers LLC (New York (Primary); New York City Area (Primary); Northeast (Primary); United States and Canada (Primary); United States of America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</si>
  <si>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Capital World Investors
Capital World Investors is a privately owned investment manager. The firm manages equity and balanced mutual funds for its clients. It invests in the public equity and fixed income markets. The firm is based in Los Angeles, California. Capital World Investors operates as a subsidiary of Capital Research and Management Company.
Light Street Capital Management, LLC
Light Street Capital Management, LLC is an employee owned hedge fund sponsor. The firm primarily provides its services to pooled investment vehicles. It invests in public equity markets across the globe. The firm launches and manages hedge funds for its clients. The firm typically invests in companies operating in various sectors with a focus on technology, eCommerce, retail, Internet media, traditional media, alternative energy and telecom sectors. The firm employs fundamental analysis to make its investments. It conducts in-house research and external to make its investments. Light Street Capital Management, LLC was founded in May 2010 and is based in Palo Alto, California with additional offices in Boston, Massachusetts;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</si>
  <si>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World Investors (California (Primary); Los Angeles Area (Primary); United States and Canada (Primary); United States of America (Primary); West Coast (Primary));
Light Street Capital Management, LLC (California (Primary); San Francisco Area (Primary); United States and Canada (Primary); United States of America (Primary); West Coast (Primary); Asia / Pacific; Asia / Pacific Developed Markets; Boston Area; Hong Kong ; Massachusetts; Northeast);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</si>
  <si>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t>
  </si>
  <si>
    <t>Property Investment and Development: 36.4 (100.0%)</t>
  </si>
  <si>
    <t>United Kingdom: 36.4 (100.0%)</t>
  </si>
  <si>
    <t>Equity Real Estate Investment Trusts (REITs) (Primary); Office REITs (Primary); Real Estate (Primary); Real Estate (Primary)</t>
  </si>
  <si>
    <t>East Lothian (Primary); Europe (Primary); European Developed Markets (Primary); Scotland (Primary); United Kingdom (Primary)</t>
  </si>
  <si>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</si>
  <si>
    <t>Aberforth Partners LLP
Aberforth Partners LLP is an employee owned investment manager. The firm launches and manages equity mutual funds for its clients. It invests in the public equity markets of the United Kingdom. The firm employs a fundamental analysis to make its investments. Aberforth Partners LLP was founded in 1990 and is based in Edinburgh, United Kingdom with an additional office at London, United Kingdom.
BMO Investment Business Limited
Bmo Investment Business Limited offers personal services. The company was formerly known as F&amp;C Investment Business Limited and changed its name to Bmo Investment Business Limited in October 2018. Bmo Investment Business Limited was incorporated in 1994 and is based in Edinburgh, United Kingdom.
Smith &amp; Williamson Nominees Limited
Smith &amp; Williamson Nominees Limited was incorporated in 1979 and is based in London, United Kingdom. The company operates as a subsidiary of Smith &amp; Williamson Investment Services Limited.
Sutherland Securities Limited
Sutherland Securities Limited was incorporated in 2014 and is based in Witney, United Kingdom.
The Iain Mckay Discretionary Grandchildren's Trust
The Iain Mckay Discretionary Grandchildren's Trust is based in Bristol, United Kingdom.
TR Property Investment Trust plc (LSE:TRY)
TR Property Investment Trust plc is a closed-ended equity mutual fund launched by F&amp;C Investment Business Ltd. The fund is managed by Thames River Capital LLP. It invests in public equity markets of Europe. The fund seeks to invest in stocks of companies that are operating in the real estate sector. It primarily invests in growth stocks of companies across all market capitalizations. The fund also makes direct investments in property. It benchmarks the performance of its portfolio against the FTSE EPRA/NAREIT Developed Europe Capped Net Total Return Index. TR Property Investment Trust plc was formed in 1905 and is domiciled in the United Kingdom.</t>
  </si>
  <si>
    <t>Aberforth Partners LLP (Europe (Primary); European Developed Markets (Primary); Midlothian (Primary); Scotland (Primary); United Kingdom (Primary); England; Greater London);
BMO Investment Business Limited (Europe (Primary); European Developed Markets (Primary); United Kingdom (Primary));
Smith &amp; Williamson Nominees Limited (England (Primary); Europe (Primary); European Developed Markets (Primary); Greater London (Primary); United Kingdom (Primary));
Sutherland Securities Limited (England (Primary); Europe (Primary); European Developed Markets (Primary); Oxfordshire (Primary); United Kingdom (Primary));
The Iain Mckay Discretionary Grandchildren's Trust (Europe (Primary); European Developed Markets (Primary); United Kingdom (Primary));
TR Property Investment Trust plc (LSE:TRY) (England (Primary); Europe (Primary); European Developed Markets (Primary); Greater London (Primary); United Kingdom (Primary))</t>
  </si>
  <si>
    <t>TR Property Investment Trust plc (LSE:TRY) (1,232.7)</t>
  </si>
  <si>
    <t>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Tempe, Arizona. As of October 1, 2021, Harvest Health &amp; Recreation Inc. operates as a subsidiary of Trulieve Cannabis Corp.</t>
  </si>
  <si>
    <t>Health Care (Primary); Medicinal Chemicals and Botanical Products (Primary); Pharmaceuticals (Primary); Pharmaceuticals (Primary); Pharmaceuticals, Biotechnology and Life Sciences (Primary); Consumer Staples; Diversified Financial Services; Diversified Financials; Drug Retail; Financials; Food and Staples Retailing; Food and Staples Retailing; Specialized Finance</t>
  </si>
  <si>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 vaporizer cartridge, concentrate, topical, capsule, tincture, dissolvable powder, and nasal spray products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Inc./Exploration Schyan Inc. and changed its name to Trulieve Cannabis Corp. in September 2018. Trulieve Cannabis Corp. was incorporated in 1940 and is headquartered in Quincy, Florida.</t>
  </si>
  <si>
    <t>Florida (Primary);
Southeast (Primary);
Tallahassee Area (Primary);
United States and Canada (Primary);
United States of America (Primary)</t>
  </si>
  <si>
    <t>Atlantic Leaf and its subsidiaries (collectively referred to as the “Group”) hold a portfolio of investment properties in the United Kingdom. The principal activity of the Group is to invest in high quality, investment grade real estate assets and companies which deliver suitable returns for investors through both income and capital growth. The Company was incorporated in the Republic of Mauritius as a public company limited by shares in accordance with the Mauritius Companies Act 2001. On 1 March 2019, the company elected to enter into the UK-REIT regime and redomiciled the company from Mauritius to Jersey and is now a public company limited by shares in accordance with the Companies (Jersey) Law 1991. The Company has primary listings on the Main Board of the JSE and a secondary listing on the Official Market of the SEM. The Company is managed by Martial Eagle Limited, a company registered in Mauritius.</t>
  </si>
  <si>
    <t>Industrial REITs</t>
  </si>
  <si>
    <t>Equity Real Estate Investment Trusts (REITs) (Primary); Industrial REITs (Primary); Real Estate (Primary); Real Estate (Primary); Asset Management and Custody Banks; Capital Markets; Diversified Financials; Financials; Nonresidential Building Operators and Lessors; Real Estate Management and Development; Real Estate Operating Companies; Real Estate Operators And Lessors</t>
  </si>
  <si>
    <t>Europe (Primary); European Developed Markets (Primary); Jersey (Primary)</t>
  </si>
  <si>
    <t>South Downs Investment LP is headquartered in St Helier, Jersey.</t>
  </si>
  <si>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threat protection products,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security-as-a-service platform consisting of solutions, platform technologies, and infrastructures. The company serves governments, education, financial services, and healthcare sectors; small and medium businesses; and mobile operators and Internet service providers. Proofpoint, Inc. has a partnership with Relativity ODA LLC to integrate Proofpoint platform with Relativity Trace to deliver an end-to-end archive and communication surveillance solution. The company was incorporated in 2002 and is headquartered in Sunnyvale, California. As of August 31, 2021, Proofpoint, Inc. was taken private.</t>
  </si>
  <si>
    <t>Information Technology (Primary); Software (Primary); Software and Services (Primary); Systems Software (Primary)</t>
  </si>
  <si>
    <t>Euromoney Institutional Investor PLC, together with its subsidiaries, provides business-to-business information services in the United Kingdom, North America, and internationally. The company operates through three segments: Fast Markets, Financial &amp; Professional Services, and Asset Management. The Fast Market segment provides commodity price benchmarks and analysis to its clients’ business processes and workflows in the metals, mining, forest products, and agriculture industries. The Financial &amp; Professional Services segment offers actionable data, market and people intelligence, accreditation, marketing, and event services to financial and professional services businesses. The Asset Management segment provides independent research that enables its customers to make informed investment decisions; runs networks and conferences that bring asset allocators and managers together; and offers news and data for the industry to stay informed and make deals. It also engages in the research and data service, publishing, property holding activities. The company was formerly known as Euromoney Publications PLC and changed its name to Euromoney Institutional Investor PLC in April 1999. The company was incorporated in 1969 and is headquartered in London, the United Kingdom. As of November 24, 2022, Euromoney Institutional Investor PLC was taken private.</t>
  </si>
  <si>
    <t>Asset Management: 143.3 (29.9%);
Unallocated Foreign Exchange Losses / Gains on Forward Contracts: 3.3 (.7%);
Fastmarkets: 123.2 (25.7%);
Financial &amp; Professional Services: 210.2 (43.8%)</t>
  </si>
  <si>
    <t>United Kingdom: 197.6 (40.3%);
North America: 279.8 (57.0%);
Rest of World: 13.3 (2.7%)</t>
  </si>
  <si>
    <t>Communication Services (Primary); Media (Primary); Media and Entertainment (Primary); Publishing (Primary); Advertising; Asset Management and Custody Banks; Capital Markets; Commercial and Professional Services; Conference Providers; Conference Services; Diversified Financials; Financial Data Feeds; Financial Exchanges and Data; Financials; Industrials; Professional Services; Real Estate; Real Estate; Real Estate Management and Development; Real Estate Operating Companies; Real Estate Operators And Lessors; Research and Consulting Services</t>
  </si>
  <si>
    <t>England (Primary); Europe (Primary); European Developed Markets (Primary); Greater London (Primary); United Kingdom (Primary); Asia / Pacific; Asia / Pacific Developed Markets; Hong Kong ; New York; New York City Area; Northeast; United States and Canada; United States of America</t>
  </si>
  <si>
    <t>Astorg Asset Management S A.R.L.
Astorg Asset Management S A.R.L. is a private equity firm specializing in leveraged build-ups in mature and middle market companies. The firm also makes control investments in mid-sized companies with growth capital, family transmissions, mid cap owner and leveraged buyouts, and corporate spin-offs. It invests in small to midcap companies primarily in all sectors with a focus on software, technology-based industrial companies, healthcare, manufacturing, industrial and service companies, aerospace, speciality chemicals, media- telecom, food &amp; beverage, insurance brokerage, B2B global niche leading companies, selling differentiated products or services, and occasionally invests in B2C companies, consumer staples, diversified support services, professional services, and retail. Within healthcare, the firm invests in services, diagnosis, and pharmaceuticals. Within professional services, it invests in outsourcing, high added value professional services, and rental. Within retail, the firm invests in retail sales and B2B. It typically invests globally with focus on France and US. The firm seeks to invest between €5 million ($6.27 million) and €500 million ($679.80 million) in companies with enterprise values ranging from €20 million ($25.09 million) to €2000 million ($2371.25 million) and revenues between €100 million ($135.96 million) and €1000 million ($1359.60 million). It prefers to invest for a period of four to six years. The firm seeks to invest in companies with partial asset disposals of large corporations' non-core assets, and also prefers to invest in duplication of a concept, a product or a service (roll-out). It holds majority stake in its portfolio companies with the flexibility to pursue minority deals. Astorg Asset Management S A.R.L. was founded in 2014 and is based in Luxembourg with additional offices in Paris, France; Frankfurt, Germany; London, United Kingdom; Milan, Italy and New York, New York. Astorg Asset Management S A.R.L. is a subsidiary of Astorg Group S.À R.L.</t>
  </si>
  <si>
    <t>Astorg Asset Management S A.R.L. (Europe (Primary); European Developed Markets (Primary); Luxembourg (Primary); England; France; Germany; Greater London; Hessen; Ile-de-France; Italy; New York; New York City Area; Northeast; United Kingdom; United States and Canada; United States of America);
Epiris GP III Limited (Europe (Primary); European Developed Markets (Primary); Jersey (Primary));
Epiris GP Limited (Europe (Primary); European Developed Markets (Primary); Jersey (Primary))</t>
  </si>
  <si>
    <t>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t>
  </si>
  <si>
    <t>Energy (Primary); Energy (Primary); Energy Equipment and Services (Primary); Oil and Gas Equipment and Services (Primary); Oil and Gas Field Services (Primary); Capital Goods; Industrials; Machinery Rental and Leasing; Oil and Gas Machinery Rental and Leasing; Trading Companies and Distributors; Trading Companies and Distributors</t>
  </si>
  <si>
    <t>Arrow Global Group PLC identifies, acquires, and manages secured and unsecured defaulted and non-core loan portfolios and real estate from and on behalf of financial institutions, such as banks, institutional investors, and credit card companies in the United Kingdom, Ireland, Portugal, Italy, and the Netherlands. The company operates through Balance Sheet Business; Asset Management and Servicing Business; and Fund and Investment Management Business segments. It also manages g debt portfolios on behalf of external servicers and fund clients. The company sells its products under the Arrow Global, Capquest, Mars Capital, Drydensfairfax solicitors, Zenith, Europa Investimenti, Sagitta, Norfin, Whitestar, Vesting Finance, and Focum brand names. Arrow Global Group PLC was founded in 2005 and is headquartered in Manchester, the United Kingdom.</t>
  </si>
  <si>
    <t>Consumer Finance (Primary); Consumer Finance (Primary); Diversified Financials (Primary); Financials (Primary); Asset Management and Custody Banks; Business Credit Agencies; Business Sales Finance; Capital Markets; Credit Agencies; Diversified Financial Services; Specialized Finance</t>
  </si>
  <si>
    <t>TDR Capital LLP is a private equity firm specializing in medium sized mid-market control leveraged buyouts and growth capital investments. The firm does not prefer to invest in distressed businesses. The firm seeks to invest in the leisure sector and leisure equipment and product distribution. It considers investments in Europe and Nordic region with a focus on businesses with significant operations in Western Europe. The firm seeks to invest between $71.49 million and $214.48 million in companies with enterprise values between $142.99 million and €3 billion ($3883 million). The firm seeks to take a board seat in its portfolio companies and takes into account all environmental, social and governance (“ESG”) considerations. It seeks to invest in companies with significant asset backing. It typically holds its investments in excess of three years. TDR Capital LLP was founded in 2002 and is based in London, United Kingdom with additional offices in St Helier, Jersey; and Luxembourg, Luxembourg.</t>
  </si>
  <si>
    <t>England (Primary);
Europe (Primary);
European Developed Markets (Primary);
Greater London (Primary);
United Kingdom (Primary);
Jersey;
Luxembourg</t>
  </si>
  <si>
    <t>DWS Limited provides information technology (IT), and business and management consulting services to corporations and government bodies in Australia and New Zealand. The company offers various solutions, including digital transformation, IT consulting, business and management consulting, managed application, program and project management, customer driven innovation, strategic advisory and productivity, data and business analytics, and robotic process automation services. The company serves government and defense, banking and finance, utilities, transport, healthcare, IT and communication, FMCG and retail, resources, and other sectors. DWS Limited was formerly known as DWS Advanced Business Solutions Limited and changed its name to DWS Limited in December 2011. DWS Limited was founded in 1991 and is headquartered in Melbourne, Australia. DWS Limited operates as a subsidiary of HCL Australia Services Pty Limited.</t>
  </si>
  <si>
    <t>Information Technology (Primary); Information Technology (IT) Consulting (Primary); IT Consulting and Other Services (Primary); IT Services (Primary); Software and Services (Primary); Commercial and Professional Services; Consulting Services; Industrials; Management Consulting Services; Professional Services; Research and Consulting Services</t>
  </si>
  <si>
    <t>HCL Australia Services Pty Limited, through its subsidiary, Axon Solutions Pty Limited, provides value added software services in Australia. The company offers engineering and R&amp;D services, such as product and platform engineering, operational technology services, and NextGen engineering; and IT and business services, which include hybrid cloud, digital workplace, NextGen network, cyber security and GRC, and other services. It serves aerospace and defense, automotive, banking, capital markets, chemical and process industries, consumer goods, energy and utilities, healthcare, hi-tech industrial manufacturing, insurance, life sciences, manufacturing, media and entertainment, mining and natural resources, oil and gas, retail, telecom, travel, transportation, logistics, and hospitality industries, as well as governments. The company was incorporated in 1998 and is based in Sydney, Australia. HCL Australia Services Pty Limited operates as a subsidiary of HCL Technologies Limited.</t>
  </si>
  <si>
    <t>ACN 106 966 401 Pty. Ltd.
ACN 106 966 401 Pty. Ltd. was incorporated in 2003 and is based in Malvern East, Australia.
Fielding Johnstone Pty Ltd
Fielding Johnstone Pty Ltd was incorporated in 1999 and is based in Richmond, Australia.
Luton Pty. Ltd.
Luton Pty. Ltd. is based in Australia.
Mutual Trust Pty Ltd
Mutual Trust Pty Ltd. provides financial and wealth management services in Australia. The company’s services comprise estate and succession planning, treasury, funds management, and rural; investment planning, management, and advisory; custody of assets; taxation, accounting, and superannuation advice and services; specialized family office services; and philanthropy advisory services. It serves individuals, family groups, businesses, trusts, and organizations. The company was incorporated in 1951 and is based in Melbourne, Australia.</t>
  </si>
  <si>
    <t>ACN 106 966 401 Pty. Ltd. (Asia / Pacific (Primary); Asia / Pacific Developed Markets (Primary); Australia  (Primary); Victoria (Primary));
AET Corporate Trust Pty Limited (Asia / Pacific (Primary); Asia / Pacific Developed Markets (Primary); Australia  (Primary));
Fielding Johnstone Pty Ltd (Asia / Pacific (Primary); Asia / Pacific Developed Markets (Primary); Australia  (Primary); Victoria (Primary));
Luton Pty. Ltd. (Asia / Pacific (Primary); Asia / Pacific Developed Markets (Primary); Australia  (Primary));
Mutual Trust Pty Ltd (Asia / Pacific (Primary); Asia / Pacific Developed Markets (Primary); Australia  (Primary); Victoria (Primary); New South Wales)</t>
  </si>
  <si>
    <t>Dealnet Capital Corp. operates as a consumer finance company in Canada and the United States. It operates through Consumer Finance and Call Centre segments. The Consumer Finance segment offers financing consumer solutions through a network of home improvement dealers. This segment develops and supports the origination, securitization, and servicing of consumer loans; and leases within the home improvement sector. The Call Centre segment provides outsourced services, such as inbound customer service programs, outbound customer acquisition services, data entry and transcription services, and back-office services. The company was formerly known as Gamecorp Ltd. and changed its name to Dealnet Capital Corp. in September 2012. Dealnet Capital Corp. was incorporated in 1986 and is headquartered in Toronto, Canada. As of October 26, 2020, Dealnet Capital Corp. operates as a subsidiary of Simply Green Home Services Inc.</t>
  </si>
  <si>
    <t>Data Processing and Outsourced Services (Primary); Information Technology (Primary); IT Services (Primary); Software and Services (Primary); Commercial and Professional Services; Commercial Services and Supplies; Consumer Finance; Consumer Finance; Diversified Financials; Financials; Industrials; Office Services and Supplies; Outsourced Business Services; Outsourced Client Support and Customer Services; Personal Credit Agencies</t>
  </si>
  <si>
    <t>Simply Green Home Services Inc. offers home comfort solutions to residential and commercial energy services companies. The company was founded in 2013 and is based in Toronto, Canada. Simply Green Home Services Inc. operates as a subsidiary of The Simply Group.</t>
  </si>
  <si>
    <t>Municipal Home Service Inc.
Municipal Home Service Inc. was incorporated in 2015 and is based in North York, Canada.</t>
  </si>
  <si>
    <t>Capital Partners Corporation (United States and Canada (Primary); United States of America (Primary));
Municipal Home Service Inc. (Canada (Primary); Ontario (Primary); United States and Canada (Primary))</t>
  </si>
  <si>
    <t>Armistice Capital LLC</t>
  </si>
  <si>
    <t>Tetraphase Pharmaceuticals, Inc. develops novel antibiotics. It provides XERAVA for the treatment of complicated intra-abdominal infections caused by susceptible microorganisms. The company was incorporated in 2006 and is based in Waltham, Massachusetts. Tetraphase Pharmaceuticals, Inc. operates as a subsidiary of La Jolla Pharmaceutical Company.</t>
  </si>
  <si>
    <t>Anti-infective Drugs (Primary); Antibiotics (Primary); Health Care (Primary); Pharmaceutical Products (Primary); Pharmaceuticals (Primary); Pharmaceuticals (Primary); Pharmaceuticals, Biotechnology and Life Sciences (Primary)</t>
  </si>
  <si>
    <t>Armistice Capital LLC is a hedge fund. The firm is based in New York, New York.</t>
  </si>
  <si>
    <t>The Habit Restaurants, Inc. operates and franchises fast casual restaurants under The Habit Burger Grill name. It specializes in offering made-to-order char-grilled burgers and sandwiches featuring choice tri-tip steak, grilled chicken, and sushi-grade tuna cooked over an open flame; and salads, as well as sides, shakes, and malts. The company operates approximately 330 restaurants in 14 states in Arizona, California, Florida, Idaho, Maryland, Massachusetts, Nevada, New Jersey, North Carolina, Pennsylvania, South Carolina, Utah, Virginia, and Washington, as well as in 13 international locations, including seven in China and six in Cambodia. The Habit Restaurants, Inc. was founded in 1969 and is based in Irvine, California with additional offices in Phoenix, Arizona; and Millbrae, Sacramento, Chico, and Los Angeles, California. The Habit Restaurants, Inc. operates as a subsidiary of Yum! Brands, Inc.</t>
  </si>
  <si>
    <t>Consumer Discretionary (Primary); Consumer Services (Primary); Fast-Food Restaurants (Primary); Hotels, Restaurants and Leisure (Primary); Limited Service Restaurants (Primary); Restaurants (Primary); Diversified Financial Services; Diversified Financials; Financials; Investment Services and Holding Companies; Multi-Sector Holdings; Patent Owners and Lessors</t>
  </si>
  <si>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</si>
  <si>
    <r>
      <rPr>
        <sz val="8"/>
        <rFont val="Arial"/>
        <family val="2"/>
      </rPr>
      <t xml:space="preserve">Kentucky (Primary);
Louisville Area (Primary);
Southeast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Emerging Markets;
China ;
Far East;
Midatlantic;
North Carolina</t>
    </r>
  </si>
  <si>
    <t>Barclays PLC (LSE:BARC)
Barclays PLC, through its subsidiaries, provides various financial products and services in the United Kingdom, Europe, the Americas, Africa, the Middle East, and Asia. The company operates through Barclays UK and Barclays International divisions. It offers financial services, such as retail banking, credit cards, wholesale banking, investment banking, wealth management, and investment management services. The company also engages in securities dealing activities; and issues credit cards. The company was formerly known as Barclays Bank Limited and changed its name to Barclays PLC in January 1985. Barclays PLC was founded in 1690 and is headquartered in London, the United Kingdom.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Greenhouse Funds LLLP
Greenhouse Funds LP is an employee owned hedge fund manager. The firm primarily provides its services to pooled investment vehicles. It also caters to State or municipal government entities. It invests in the public equity and fixed income markets. The firm also launches mutual funds for its clients. The firm employs fundamental analysis with bottom-up approach. Greenhouse Funds LP was founded in 2013 and is based in Baltimore, Maryland.
Habit Restaurant Co-Invest, LLC
Habit Restaurant Co-Invest, LLC was incorporated in 2007 and is based in Greenwich, Connecticut.
KarpReilly GP, LLC
KarpReilly GP, LLC is a private equity firm specializing in management buyouts, acquisition financing, recapitalizations, and growth capital investments. The firm seeks to invest in private and public, lower middle market, small and mid-sized companies. It seeks to invest in e-commerce, direct-to-consumer, consumer brands, branded consumer products, apparel, food and beverage, natural products, LOHAS (Lifestyles of Health and Sustainability), healthcare services, business services, restaurants, and retail sectors. The firm makes equity investments as small as $4 million and $25 million. It seeks to co-invest in its portfolio companies. The firm acquires both majority and minority stakes in its portfolio companies. It typically holds its investment for a period of eight and 10 years. KarpReilly GP, LLC is based in Greenwich, Connecticut.
Reichard Bros Enterprises Inc.
Reichard Bros Enterprises Inc. owns and operates restaurants. The company was founded in 1996 and is based in Santa Barbara, California.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</si>
  <si>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Barclays PLC (LSE:BARC) (England (Primary); Europe (Primary); European Developed Markets (Primary); Greater London (Primary); United Kingdom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Greenhouse Funds LLLP (Baltimore Area (Primary); Maryland (Primary); Midatlantic (Primary); United States and Canada (Primary); United States of America (Primary));
Habit Restaurant Co-Invest, LLC (Connecticut (Primary); Northeast (Primary); Stamford Area (Primary); United States and Canada (Primary); United States of America (Primary));
KarpReilly GP, LLC (Connecticut (Primary); Northeast (Primary); Stamford Area (Primary); United States and Canada (Primary); United States of America (Primary));
KarpReilly Investments, LLC (Connecticut (Primary); Northeast (Primary); Stamford Area (Primary); United States and Canada (Primary); United States of America (Primary));
Reichard Bros Enterprises Inc. (California (Primary); Santa Barbara Area (Primary); United States and Canada (Primary); United States of America (Primary); West Coast (Primary));
Renaissance Technologies LLC (New York (Primary); New York City Area (Primary); Northeast (Primary); United States and Canada (Primary); United States of America (Primary); California; Delaware; Mid-Island Area; Midatlantic; Oakland Area; San Francisco Area; West Coast;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</si>
  <si>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Barclays PLC (LSE:BARC) (30,145.4); BlackRock, Inc. (NYSE:BLK) (108,316.5)</t>
  </si>
  <si>
    <t>Brightbay Real Estate Partners (formerly RDI REIT P.L.C.) was incorporated in the Isle of Man on 28 June 2004 (Registered Number: 1111908C) and was re-registered under the Isle of Man Companies Act 2006 on 3 December 2013 (Registered Number: 010534V). On 4 December 2013, the Company converted to a UK REIT and transferred its tax residence from the Isle of Man to the United Kingdom ("UK"). The Company held a primary listing on the LSE and a secondary listing on the JSE until 6 May 2021 and 7 May 2021 respectively, at which dates it was deregistered from those exchanges. As of 5 May 2021, the Company has been listed on The International Stock Exchange.</t>
  </si>
  <si>
    <t>UK Commercial: 43.2 (74.7%);
UK Retail: 10.5 (18.1%);
UK Hotels (Including Redefine BDL): 4.0 (6.9%);
Other: .2 (.4%)</t>
  </si>
  <si>
    <t>Diversified REITs (Primary); Equity Real Estate Investment Trusts (REITs) (Primary); Real Estate (Primary); Real Estate (Primary)</t>
  </si>
  <si>
    <t>Starwood Capital Operations, LLC specializes in making direct investments. It makes private equity / buyouts, venture capital, mezzanine, and real estate investing investments in seed/startup companies and is involved in growth capital and buyout transactions. The firm invests in energy infrastructure, oil &amp; gas, hotel and motel construction, homebuilding, hotels, hotel and time share condominium exchange, resorts, public golf courses, golf clubs, gyms and physical fitness facilities, home improvement retail, home furnishing retail, and real estate management and development. It seeks to invest in North Carolina, Virginia, Florida, Michigan, Canada, Brazil, United Kingdom, India, Africa / Middle East, Central America &amp; Mexico, and Caribbean. The firm invests between $5 million and $100 million in its portfolio companies. It invests in companies with sales up to $5000 million. The firm specializes in buyins, asset and financial restructuring. The firm seeks to invest in Global real estate, hotel trade, leisures, and luxury retail. It invests in various property types including multi-family, office, residential, senior housing, commercial land, apartments, mixed-use, distressed real estate, property loan and golf. The firm also invests in products and services related to the hospitality, recreational, luxury lifestyle retail, other industries assets, and can make a mixture of debt and equity investments including distressed debt, value-add, and income assets and corporate opportunities. The firm structures its investments through equity, preferred equity, mezzanine debt, and senior debt. Starwood Capital Operations, LLC was founded in 1991 and is headquartered in Miami, Florida with additional offices across , Asia, Europe, North America, and South America.</t>
  </si>
  <si>
    <t>Florida (Primary);
Miami Area (Primary);
Southeast (Primary);
United States and Canada (Primary);
United States of America (Primary);
Arizona;
Asia / Pacific;
Asia / Pacific Developed Markets;
Atlanta Area;
Brazil;
California;
Chicago Area;
Connecticut;
England;
Europe;
European Developed Markets;
France;
Georgia;
Germany;
Great Lakes;
Greater London;
Hessen;
Hong Kong ;
Ile-de-France;
Illinois;
Japan ;
Latin America and Caribbean;
Los Angeles Area;
Luxembourg;
Midatlantic;
New York;
New York City Area;
Northeast;
Phoenix Area;
San Francisco Area;
São Paulo;
South America;
Southwest;
Stamford Area;
Tokyo;
United Kingdom;
Washington Area;
Washington, D. C.;
West Coast</t>
  </si>
  <si>
    <t>ADVA Optical Networking SE engages in the development, manufacture, and sale of optical and Ethernet-based networking solutions to deliver data, storage, voice, and video services worldwide. It offers open optical transport solutions, such as FSP 3000 open terminals, FSP 3000 open line systems, pluggables and subsystems, and optical access solutions; packet edge and aggregation products, including carrier Ethernet and programmable multilayer edge, metro aggregation, and edge computing products; disaggregated networking, such as packet optical terminals and ensemble activators. The company also provides network virtualization products comprising ensemble connectors, orchestrators, and harmony ecosystems, as well as operates ensemble virtualization director, a management platform for the creation and deployment of virtualized services; network infrastructure assurance products; timing and synchronization products; and automated network management products, such as ensemble optical, sync, fiber, and packet director, and ensemble controllers. In addition, it offers professional services to plan, operate, and maintain the networks. The company sells its products to telecommunications service providers, private companies, universities, and government agencies directly, as well as through a network of distribution partners. ADVA Optical Networking SE was founded in 1994 and is headquartered in Munich, Germany. As of July 8, 2022, ADVA Optical Networking SE operates as a subsidiary of ADTRAN Holdings, Inc.</t>
  </si>
  <si>
    <t>Optical Networking Equipments: 661.0 (100.0%)</t>
  </si>
  <si>
    <t>Segment Adjustment: 380.2 (57.5%);
Americas: 212.3 (32.1%);
Asia-Pacific: 68.5 (10.4%)</t>
  </si>
  <si>
    <t>Communications Equipment (Primary); Communications Equipment (Primary); Information Technology (Primary); Networking Equipment (Primary); Technology Hardware and Equipment (Primary); Communication Services; Information Technology (IT) Consulting; Infrastructure Services; Interactive Media and Services; Interactive Media and Services; Internet Services and Infrastructure; IT Consulting and Other Services; IT Services; Media and Entertainment; Networking Services; Online Services; Software and Services</t>
  </si>
  <si>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</si>
  <si>
    <r>
      <rPr>
        <sz val="8"/>
        <rFont val="Arial"/>
        <family val="2"/>
      </rPr>
      <t xml:space="preserve">Alabama (Primary);
</t>
    </r>
    <r>
      <rPr>
        <sz val="8"/>
        <color indexed="17"/>
        <rFont val="Arial"/>
        <family val="2"/>
      </rPr>
      <t>Alabama (Primary)</t>
    </r>
    <r>
      <rPr>
        <sz val="8"/>
        <rFont val="Arial"/>
        <family val="2"/>
      </rPr>
      <t xml:space="preserve">;
Huntsville Area (Primary);
</t>
    </r>
    <r>
      <rPr>
        <sz val="8"/>
        <color indexed="17"/>
        <rFont val="Arial"/>
        <family val="2"/>
      </rPr>
      <t>Huntsville Area (Primary)</t>
    </r>
    <r>
      <rPr>
        <sz val="8"/>
        <rFont val="Arial"/>
        <family val="2"/>
      </rPr>
      <t xml:space="preserve">;
Southeast (Primary);
</t>
    </r>
    <r>
      <rPr>
        <sz val="8"/>
        <color indexed="17"/>
        <rFont val="Arial"/>
        <family val="2"/>
      </rPr>
      <t>Southeast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</si>
  <si>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EGORA Holding GmbH
EGORA Holding GmbH is a venture capital firm specializing in early stage and startup companies. It seeks to invest in high tech sector in broadband communications including systems, components, and services; optronics for industrial, medical, and scientific applications including cutting, welding, and marking with lasers, laser-based measuring methods, medical treatment methods; semiconductor technologies including analysis, production equipment, chip technologies for computers, sensors or solar applications; software solutions and services for business applications, information technology and logistics, and biotech platform technologies especially for genomic and proteonomic applications. It also seeks to invest in environmental technologies, new media, and biotechnologies in the form of co-investments. The firm seeks to invest in companies based in North America and Europe with a focus on Germany. It seeks to invest up to €5 million ($7.22 million) in its firms. EGORA Holding GmbH is based in Munich, Germany.
EGORA Investments GmbH
EGORA Investments GmbH was incorporated in 2001 and is based in Planegg, Germany. EGORA Investments GmbH operates as a subsidiary of EGORA Holding GmbH.</t>
  </si>
  <si>
    <t>EGORA Holding GmbH (Bavaria (Primary); Europe (Primary); European Developed Markets (Primary); Germany (Primary));
EGORA Investments GmbH (Bavaria (Primary); Europe (Primary); European Developed Markets (Primary); Germany (Primary))</t>
  </si>
  <si>
    <t>Human Associates Holdings,Inc. engages in recruiting and placement, and mental health care businesses. The company was incorporated in 1990 and is based in Tokyo, Japan. As of December 28, 2021, HUMAN ASSOCIATES HOLDINGS,Inc. operates as a subsidiary of Mitsui &amp; Co., Ltd..</t>
  </si>
  <si>
    <t>Commercial and Professional Services (Primary); Human Resource and Employment Services (Primary); Industrials (Primary); Professional Services (Primary); Health Care; Health Care Equipment and Services; Health Care Providers and Services; Health Care Services; Mental Care Facilities</t>
  </si>
  <si>
    <t>Mitsui &amp; Co., Ltd. operates as a general trading company worldwide. The company engages in the manufacture, export, and import of iron and steel products; automotive components; operation of steel processing service centers; trading of automotive, electrical, special, and stainless steel; manufacture, repair, and fabrication of wind turbine towers and flanges; gas distribution businesses; and coal mining, power generation, ferrous alloy, infrastructure maintenance, and water pumping activities. It also explores, develops, and produces oil, natural gas, and LNG; trades in petroleum products, crude oil, coal, uranium, and LNG; offers FPSO/FSO, fright car, truck, and locomotive leasing services; sells electric power facilities; and develops railway and transportation infrastructures. The company engages in logistics businesses; wholesale, retail, rental, and finance of construction and mining equipment; multimodal transportation, warehousing, and rolling stock leasing; sale, purchase, and leasing of aircraft and aero engines; leasing and financing activities; and development, process, and marketing of underground resources, and recycling of surface resources. It also provides electric-arc-furnace, construction materials processing, construction flat-rolled steel, shapes, bars, wire rods, and steel structure materials; methanol, ammonia, chlor-alkali, industrial, gas, and basic chemicals; salt; performance, advanced, specialty, and living, and environmental materials; agrochemicals and fertilizers, and animal and human nutrition products; refined sugar, oils and fats, proteins, grains, and food and beverage products; contract food services; and healthcare products. The company offers mobile communications; commodity derivative trading; venture investment and asset management services; real estate development, management, leasing, and brokerage services; and ship charter operation services. Mitsui &amp; Co., Ltd. was incorporated in 1947 and is headquartered in Tokyo, Japan.</t>
  </si>
  <si>
    <t>Asia / Pacific (Primary);
Asia / Pacific Developed Markets (Primary);
Japan  (Primary);
Africa / Middle East;
Asia / Pacific Emerging Markets;
Australia ;
China ;
England;
Europe;
European Developed Markets;
Far East;
Greater London;
Middle East;
New York;
New York City Area;
Northeast;
Saudi Arabia ;
United Kingdom;
United States and Canada;
United States of America;
Victoria</t>
  </si>
  <si>
    <t>Daiwa PI Partners Co. Ltd.
Daiwa PI Partners Co. Ltd. operates as an investment arm of Daiwa Securities Group Inc. Daiwa PI Partners Co. Ltd. is a private equity and venture capital firm specializing in early stage and growth capital. It also invests in financial loans including non-performing loans, and real estates. The firm seeks to invest mainly in Asia and Oceania with a focus on South East Asia, Greater China and Myanmar. The firm actively participates in the management of its portfolios. Daiwa PI Partners Co. Ltd. is based in Tokyo, Japan with additional offices in Taiwan and Myanmar.
Morimoto Honten Co.,Ltd.
Morimoto Honten Co.,Ltd. designs and manufactures bags, wallets, fashion accessories, etc. The company was founded in 1781 and is based in Ichinomiya, Japan.</t>
  </si>
  <si>
    <t>Daiwa PI Partners Co. Ltd. (Asia / Pacific (Primary); Asia / Pacific Developed Markets (Primary); Japan  (Primary); Asia / Pacific Emerging Markets; Far East; Indian Sub-Continent; Myanmar ; Taiwan );
Morimoto Honten Co.,Ltd. (Aichi (Primary); Asia / Pacific (Primary); Asia / Pacific Developed Markets (Primary); Japan  (Primary))</t>
  </si>
  <si>
    <t>Crown Resorts Limited operates in the entertainment industry primarily in Australia. It operates through four segments: Crown Melbourne, Crown Perth, Crown Aspinalls, and Wagering &amp; Online. The company owns and operates two integrated resorts, including Crown Melbourne and Crown Perth. Its Crown Melbourne resort comprises 2,628 gaming machines and 540 gaming tables; the Crown Towers Melbourne hotel with 481 guest rooms, the Crown Metropol Melbourne hotel with 658 guest rooms, and the Crown Promenade Melbourne hotel with 465 guest rooms; a conference center; banqueting facilities; restaurants and bars; and designer brands and retail outlets. The company’s Crown Perth resort includes the Crown Towers Perth hotel with 500 guest rooms; the Crown Metropol Perth hotel comprising 397 guest rooms; the Crown Promenade Perth hotel with 291 guest rooms; 2,500 gaming machines and 350 gaming tables; a 1,500-seat Crown Ballroom and 2,300-seat Crown Theatre; convention facilities; and restaurants and bars, and a resort. It also owns and operates the Crown Aspinalls, a casino in London; and engages in wagering and online social gaming activities. The company was formerly known as Crown Limited and changed its name to Crown Resorts Limited in October 2013. Crown Resorts Limited was incorporated in 2007 and is based in Southbank, Australia.</t>
  </si>
  <si>
    <t>Crown Perth: 535.7 (42.4%);
Crown Melbourne: 545.6 (43.2%);
Crown Aspinalls: 6.5 (.5%);
Wagering &amp; Online: 99.6 (7.9%);
Unallocated Interest Revenue: .7 (.1%);
Crown Sydney: 75.5 (6.0%)</t>
  </si>
  <si>
    <t>Casinos (Primary); Casinos and Gaming (Primary); Consumer Discretionary (Primary); Consumer Services (Primary); Gaming Operations (Primary); Hotels, Restaurants and Leisure (Primary); Online Gaming Operations (Primary); Hotels And Motels; Hotels, Resorts and Cruise Lines; Lodging; Resorts</t>
  </si>
  <si>
    <t>WAM Leaders Limited (ASX:WLE)
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</si>
  <si>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t>WAM Leaders Limited (ASX:WLE) (Asia / Pacific (Primary); Asia / Pacific Developed Markets (Primary); Australia  (Primary); New South Wales (Primary));
Wilson Asset Management (International) Pty Limited (Asia / Pacific (Primary); Asia / Pacific Developed Markets (Primary); Australia  (Primary); New South Wales (Primary))</t>
  </si>
  <si>
    <t>WAM Leaders Limited (ASX:WLE) (1,105.9)</t>
  </si>
  <si>
    <t>Vätterledens Invest Aktiebolag; If SkadefÖRsÄKring Holding Ab (Publ)</t>
  </si>
  <si>
    <t>Gunnebo AB (publ) develops and supplies security products, services, and software for banks, retail, mass transit,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The company provides its products under the Gunnebo, Chubbsafes, Steelage, Hamilton, Rosengrens, Sallen, Minimax, Elkosta, and Cominfo brand names. It operates in Europe, the Middle East, Africa, the Asia Pacific, the Americas, and internationally. Gunnebo AB (publ) was founded in 1764 and is headquartered in Gothenburg, Sweden.</t>
  </si>
  <si>
    <t>Entrance Control: 137.6 (30.4%);
Safe Storage: 216.1 (47.7%);
Cash Management: 98.9 (21.9%)</t>
  </si>
  <si>
    <t>Commercial and Professional Services (Primary); Commercial Security and Safety Services  (Primary); Commercial Security Systems Services  (Primary); Commercial Services and Supplies (Primary); Industrials (Primary); Security and Alarm Services (Primary); Application Software; Building Products; Building Products; Capital Goods; Door Locks and Deadbolts; Electronic Equipment and Instruments; Electronic Equipment, Instruments and Components; Enterprise Software; Hardware Tools and Equipment; Industry Specific Electronics; Industry Specific Software; Information Technology; Safe and Vault Locks; Security Doors; Security, Control, Surveillance and Detection Equipment; Software; Software and Services; Technology Hardware and Equipment; Technology Hardware, Storage and Peripherals; Technology Hardware, Storage and Peripherals; Windows and Doors</t>
  </si>
  <si>
    <t>Altor Equity Partners AB
Altor Equity Partners AB is a private equity firm specializing in investing in buyouts, growth capital, and turnarounds of middle market companies. It seeks to invest in medium sized companies based in the Nordic region. The firm typically invests between €25 million ($33.35 million) and €150 million ($175.04 million) in portfolio companies. It invests in companies with annual revenues between €50 million ($66.70 million) and €500 million ($776.14 million). The firm may also selectively invest in public companies and distressed debt. The firm prefers to have majority and minority stake in companies. Altor Equity Partners AB was founded in 2003 and is headquartered in Stockholm, Sweden with additional offices in Oslo, Norway; Copenhagen K, Denmark; Helsinki, Finland; Zurich, Switzerland and Jersey, Channel Islands.
Stena Adactum AB
Stena Adactum AB is a private equity arm of Stena AB specializing in buyouts, acquisitions, middle market, and expansion driven investments in listed and non listed wholly owned companies. The firm seeks to invest in mature companies. It does not invest in early or venture stages. The firm does not have any specific industries of interest. It typically invests in Swedish companies having international business. The firm seeks to invest between SEK200 million ($29.286 million) and SEK2000 million ($292.86 million) in companies having a minimum target sales value of SEK500 million ($73.22 million) and SEK2000 million ($292.86 million) and enterprise value between SEK500 million ($73.22 million) and SEK2000 million ($292.86 million). It seeks to take majority stakes in listed companies with no exit horizon. The firm seeks to take a board seat in its portfolio companies and acts as a lead investor. It invests through its balance sheet. Stena Adactum AB was founded in 2002 and is based in Gothenburg, Sweden.</t>
  </si>
  <si>
    <t>Altor Equity Partners AB (Europe (Primary); European Developed Markets (Primary); Stockholm County (Primary); Sweden (Primary); Denmark; Finland; Jersey; Norway; Oslo; Switzerland);
Stena Adactum AB (Europe (Primary); European Developed Markets (Primary); Sweden (Primary); Västra Götaland County (Primary))</t>
  </si>
  <si>
    <t>If SkadefÖRsÄKring Holding Ab (Publ)
If SkadefÖRsÄKring Holding Ab (Publ) provides property and casualty insurance products in Sweden, Norway, Denmark, Finland, Estonia, Latvia, France, the Netherlands, the United Kingdom, and Germany. The company offers animal, personal, home, car, boat, vehicle, travel, and holiday home insurance products. It also provides business, liability, person, property, real estate, business travel, and cargo and marine insurance products. The company was founded in 1999 and is headquartered in Solna, Sweden. If SkadefÖRsÄKring Holding Ab (Publ) operates as a subsidiary of Sampo Oyj.
Vätterledens Invest Aktiebolag
Vätterledens Invest Aktiebolag operates as a holding, patent owners, and trusts or estates company. It was incorporated in 1970 and is headquartered in Göteborg, Sweden.</t>
  </si>
  <si>
    <t>If SkadefÖRsÄKring Holding Ab (Publ) (Europe (Primary); European Developed Markets (Primary); Stockholm County (Primary); Sweden (Primary));
Vätterledens Invest Aktiebolag (Europe (Primary); European Developed Markets (Primary); Sweden (Primary))</t>
  </si>
  <si>
    <t>Opticomm Pty Ltd, a licensed carrier and wholesale network infrastructure operator, designs, constructs, operates, and maintains fibre-to-the-premises (FTTP) network solutions in Australia. The company operates in two segments, Network Operations and Construction. It undertakes construction of FTTP telecommunications networks for residential apartment buildings, and broad acre estates and commercial premises. The company offers its services to retail services providers, developers, and other customers. It also provides other ancillary value added services, such as integrated building administration support networks for building operations and other building services to hotels and apartments, shopping centers, and other commercial complexes. Opticomm Pty Ltd was formerly known as OptiComm Ltd and changed its name to Opticomm Pty Ltd in August 2022. The company was incorporated in 2005 and is based in Port Melbourne, Australia. As per the transaction announced on June 14, 2020, Opticomm Pty Ltd operates as a subsidiary of Uniti Group Limited.</t>
  </si>
  <si>
    <t>Communication Services (Primary); Diversified Telecommunication Services (Primary); Integrated Telecommunication Services (Primary); Telecommunication Services (Primary); Alternative Carriers; Broadband Telecommunications Services; Fiber Telecommunications Services</t>
  </si>
  <si>
    <t>Ausbil Investment Management Limited
Ausbil Investment Management Limited is a privately owned investment manager. It provides its services to superannuation funds, institutional investors, master trust and retail clients. The firm invests in the public equity markets across the globe. It employs a combination of bottom-up and top-down stock picking approach to create its portfolios. The firm conducts in-house research to make its investments. Ausbil Investment Management Limited was founded in April 1997 and is based in Sydney, Australia. It operates as a subsidiary of New York Life Investment Management.
Mirrabooka Investments Limited (ASX:MIR)
Mirrabooka Investments Limited is a publicly owned investment manager. It invests in the public equity markets of Australia and New Zealand. The firm primarily invests in value stocks of small-cap and mid-cap companies, targeting companies which fall outside the top 50 listed companies, by market capitalization, on the Australian Stock Exchange. It employs fundamental analysis with a bottom-up stock picking approach to create its portfolios. The firm obtains external research to complement its in-house research. It typically invests in companies from industrials, healthcare, bank and materials sectors. Mirrabooka Investments Limited was founded in April 1999 and is based in Melbourne, Australia.
OC Funds Management Limited
OC Funds Management is an employee owned investment manager. The firm manages mutual funds for its clients. It invests in the public equity markets of Australia. The firm invests in stocks of companies across all market capitalization with a focus on small-cap companies. It employs a fundamental analysis with a bottom-up stock picking approach to make its investments. The firm combines external research with in-house research to make its investments. It makes its investments in the stocks of companies operating across diversified sectors. OC Funds Management was founded in December 2000 and is based in Melbourne, Australia.
Pengana Capital Ltd.
Pengana Capital Ltd. manages equity, fixed income, real estate, and hedge funds for its clients. It invests in the public equity, fixed income, real estate, and hedging markets of Asia-Pacific, Australia, and Europe. Pengana Capital was founded in June 2003 and is based in Sydney, Australia with additional offices in Melbourne, Australia; Auckland, New Zealand; Singapore; London, United Kingdom; Chicago, Illinois; and Lakeville Connecticut.Pengana Capital Ltd. operates as a subsidiary of Pengana Holdings Pty Ltd.
Pengana Emerging Companies Fund
Pengana Emerging Companies Fund is an open ended equity mutual fund launched and managed by Pengana Capital Limited. The fund invests in the public equity markets of across the globe with an emphasis on Australia. It seeks to invest in the stocks of companies operating across diversified sectors. The fund seeks to invest in the stocks of small and mid size companies. It employs fundamental research with bottom up stock picking up approach focusing on factors such as management, product/service quality, competitive advantage, growth prospects and financial position for portfolio creation. The fund also employs quantitative approach and valuation methodologies to build its portfolio. It benchmarks the performance of its portfolio against S&amp;P/ASX Small Ordinaries Accumulation Index. Pengana Emerging Companies Fund was formed on November 1, 2004 and is domiciled in Australia.
Perpetual Investments Management Limited
Perpetual Investment Management Limited is a privately owned investment manager. The firm primarily provides its services to institutional and retail clients. It manages mutual funds for its clients. The firm invests in the public equity and fixed income markets across the globe with a focus on Australia. It employs fundamental analysis with bottom up approach to make its investments. The firm benchmarks the performance of its portfolios against the S&amp;P/ASX300 Accumulation Index. It conducts in-house research to make its investments. Perpetual Investment Management Limited is based in New South Wales, Australia. The firm operates as a subsidiary of Perpetual Limited.
Perpetual Pure MicroCap Fund
Perpetual Pure MicroCap Fund is headquartered in Sydney, New South Wales, Australia.
Regal Investment Fund (ASX:RF1)
Regal Investment Fund provides access to a selection of alternative investment strategies which seeks to produce attractive risk adjusted returns over a period of more than five years with limited correlation to equity markets.
Regal Partners Limited (ASX:RPL)
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
WAM Active Limited (ASX:WAA)
WAM Active Limited is a close-ended equity mutual fund launched and managed by MAM Pty Limited. The fund invests in public equity markets of Australia. It seeks to invest in stocks of companies that are operating across diversified sectors. The fund invests in stocks of companies across all market capitalizations. It also invests in bills of exchange, other negotiable investments, and debentures. The fund seeks to take advantage of opportunities created by corporate transactions and other trading and arbitrage opportunities. It benchmarks the performance of its portfolio against the S&amp;P/ASX All Ordinaries Accumulation Index. WAM Active Limited was founded in November 13, 2007 and is domiciled in Australia.
WAM Capital Limited (ASX:WAM)
WAM Capital Limited is a close-ended equity mutual fund launched and managed by Wilson Asset Management (International) Pty Limited. The fund invests in public equity markets of Australia. It makes its investments in companies primarily engaged in the industrial sector. The fund invests in value and growth stocks of small to medium-cap companies. It seeks to invest in short-term arbitrage and mispricing opportunities. The fund has absolute returns focus. It employs fundamental and quantitative analysis with a focus on bottom-up approach to make its investments. The fund benchmarks the performance of its portfolio against the S&amp;P/ASX All Ordinaries Accumulation Index. It conducts in-house research to create its portfolio. WAM Capital Limited was formed on March 8, 1999 and is domiciled in Australia.
WAM Microcap Limited (ASX:WMI)
WAM Microcap Limited is a closed-ended equity mutual fund launched and managed by MAM Pty Limited. The fund invests in public equity markets of Australia. It invests in stocks of companies operating across diversified sectors. The fund invests in value and growth stocks of micro-cap companies with a market capitalization of less than $300 million. It employs fundamental and quantitative analysis with bottom-up approach focusing on factors such as free cash flow, return on equity, quality of the potential investee company, management, earnings growth potential, valuation, and industry position to make its investments. The fund conducts in-house research to create its portfolio. WAM Microcap Limited was formed on May 15, 2017 and is domiciled in Australia.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</si>
  <si>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t>Ausbil Investment Management Limited (Asia / Pacific (Primary); Asia / Pacific Developed Markets (Primary); Australia  (Primary); New South Wales (Primary));
Karara Capital Pty Ltd (Asia / Pacific (Primary); Asia / Pacific Developed Markets (Primary); Australia  (Primary); Victoria (Primary));
MAM Pty Limited (Asia / Pacific (Primary); Asia / Pacific Developed Markets (Primary); Australia  (Primary); New South Wales (Primary));
Mirrabooka Investments Limited (ASX:MIR) (Asia / Pacific (Primary); Asia / Pacific Developed Markets (Primary); Australia  (Primary); Victoria (Primary));
OC Funds Management Limited (Asia / Pacific (Primary); Asia / Pacific Developed Markets (Primary); Australia  (Primary); Victoria (Primary));
Pengana Capital Ltd. (Asia / Pacific (Primary); Asia / Pacific Developed Markets (Primary); Australia  (Primary); New South Wales (Primary); Chicago Area; Connecticut; Europe; European Developed Markets; Great Lakes; Hartford Area; Illinois; New Zealand ; Northeast; Singapore ; United Kingdom; United States and Canada; United States of America; Victoria);
Pengana Emerging Companies Fund (Asia / Pacific (Primary); Asia / Pacific Developed Markets (Primary); Australia  (Primary); New South Wales (Primary));
Perpetual Investments Management Limited (Asia / Pacific (Primary); Asia / Pacific Developed Markets (Primary); Australia  (Primary); New South Wales (Primary));
Perpetual Pure MicroCap Fund (Asia / Pacific (Primary); Asia / Pacific Developed Markets (Primary); Australia  (Primary); New South Wales (Primary));
QVG Capital Pty Ltd (Asia / Pacific (Primary); Asia / Pacific Developed Markets (Primary); Australia  (Primary); New South Wales (Primary));
Regal Investment Fund (ASX:RF1) (Asia / Pacific (Primary); Asia / Pacific Developed Markets (Primary); Australia  (Primary); New South Wales (Primary));
Regal Partners Limited (ASX:RPL) (Asia / Pacific (Primary); Asia / Pacific Developed Markets (Primary); Australia  (Primary); New South Wales (Primary));
Richmond Bridge Superannuation Pty Ltd (Asia / Pacific (Primary); Asia / Pacific Developed Markets (Primary); Australia  (Primary));
WAM Active Limited (ASX:WAA) (Asia / Pacific (Primary); Asia / Pacific Developed Markets (Primary); Australia  (Primary); New South Wales (Primary));
WAM Capital Limited (ASX:WAM) (Asia / Pacific (Primary); Asia / Pacific Developed Markets (Primary); Australia  (Primary); New South Wales (Primary));
WAM Microcap Limited (ASX:WMI) (Asia / Pacific (Primary); Asia / Pacific Developed Markets (Primary); Australia  (Primary); New South Wales (Primary));
Wilson Asset Management (International) Pty Limited (Asia / Pacific (Primary); Asia / Pacific Developed Markets (Primary); Australia  (Primary); New South Wales (Primary))</t>
  </si>
  <si>
    <t>Mirrabooka Investments Limited (ASX:MIR) (369.0); Regal Investment Fund (ASX:RF1) (371.8); Regal Partners Limited (ASX:RPL) (563.0); WAM Active Limited (ASX:WAA) (38.6); WAM Capital Limited (ASX:WAM) (1,246.4); WAM Microcap Limited (ASX:WMI) (227.3)</t>
  </si>
  <si>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</si>
  <si>
    <t>Commercial: 17.5 (3.5%);
Unallocated Other Income: 2.1 (.4%);
Multifamily: 12.5 (2.5%);
Unallocated Equity in (Loss) Income from Unconsolidated Joint Ventures: 473.4 (93.7%)</t>
  </si>
  <si>
    <t>United States: 505.4 (100.0%)</t>
  </si>
  <si>
    <t>Brixton Capital, LP
Brixton Capital, LP is a real estate investment firm specializing in retail, Office, Multifamily, Industrial and specialty. It prefers Opportunistic value add, core plus, mezzanine debt and senior debt. The firm prefers to invest in United States and Europe with transaction size $10 million to $100 million. Brixton Capital, LP is based in Solana Beach, California.
The Shidler Group, Inc.
The Shidler Group, Inc. is a real estate investment firm specializing in acquiring, owning, and managing commercial properties in the United States. Its properties portfolio primarily comprises office buildings and retail centers. The Shidler Group, Inc. was founded in 1971 and is based in Honolulu, Hawaii with additional offices in San Diego, California; Bryn Mawr, Pennsylvania; Chatham, New Jersey; and New York, New York.</t>
  </si>
  <si>
    <t>Brixton Capital, LP (California (Primary); San Diego Area (Primary); United States and Canada (Primary); United States of America (Primary); West Coast (Primary));
The Shidler Group, Inc. (Hawaii (Primary); Honolulu Area (Primary); United States and Canada (Primary); United States of America (Primary); West Coast (Primary))</t>
  </si>
  <si>
    <t>American Realty Investors, Inc. (NYSE:ARL)
American Realty Investors, Inc., together with its subsidiaries, acquires, develops, and owns multifamily apartment communities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2021, its portfolio included five commercial properties comprising four office buildings and one retail properties; nine multifamily apartment communities consisting of 1,492 units; and fifty-two multifamily apartment communities totaling 10,281 units. The company also owns or controls 1,886 acres of developed and undeveloped land. American Realty Investors, Inc. was founded in 1999 and is headquartered in Dallas, Texas.
Realty Advisors, Inc.
Realty Advisors, Inc. was incorporated in 1987 and is based in Dallas, Texas.</t>
  </si>
  <si>
    <t>American Realty Investors, Inc. (NYSE:ARL) (Dallas Area (Primary); Southwest (Primary); Texas (Primary); United States and Canada (Primary); United States of America (Primary));
Realty Advisors, Inc. (Dallas Area (Primary); Southwest (Primary); Texas (Primary); United States and Canada (Primary); United States of America (Primary))</t>
  </si>
  <si>
    <t>American Realty Investors, Inc. (NYSE:ARL) (321.1)</t>
  </si>
  <si>
    <t>Magnolia Bostad AB (publ), through its subsidiaries, acquires and develops properties into rental and tenant-owned apartments, condominiums, community properties, and hotels. It also provides property management and financing services. Magnolia Bostad AB (publ) was founded in 2009 and is based in Stockholm, Sweden.</t>
  </si>
  <si>
    <t>Real Estate Operations &amp; Development: 84.3 (100.0%)</t>
  </si>
  <si>
    <t>Sweden: 84.3 (100.0%)</t>
  </si>
  <si>
    <t>Real Estate (Primary); Real Estate (Primary); Real Estate Development (Primary); Real Estate Management and Development (Primary); Consumer Discretionary; Consumer Durables and Apparel; Diversified Financial Services; Diversified Financials; Financials; Homebuilding; Household Durables; Real Estate Management Services; Real Estate Operating Companies; Real Estate Operators And Lessors; Residential Building Operators and Lessors; Residential Property Managers; Specialized Finance</t>
  </si>
  <si>
    <t>Andersson Real Estate Investment Management
Andersson Real Estate Investment Management is a real estate investment firm. It seeks to invest in value-added investments in the form of office repositioning, retail investments and residential development projects. The firm seeks to invest in Sweden with a focus on Stockholm. Andersson Real Estate Investment Management was founded in 2003 and is based in Stockholm, Sweden.
F. HolmstrÖM Fastigheter Ab
Holmström Fastigheter AB is based in Stockholm, Sweden.</t>
  </si>
  <si>
    <t>Andersson Real Estate Investment Management (Europe (Primary); European Developed Markets (Primary); Sweden (Primary));
F. HolmstrÖM Fastigheter Ab (Europe (Primary); European Developed Markets (Primary); Stockholm County (Primary); Sweden (Primary))</t>
  </si>
  <si>
    <t>Halman Aldubi Investment House Ltd is a government pension plan sponsor. The firm provides medium and long term savings and investment products in Israel. The company offers pension funds, provident funds, study funds, individual retirement account, and investment portfolio management services. It serves private, business, and institutional clients. The firm was formerly known as Halman - Aldubi Provident and Pension Funds Ltd. Halman Aldubi Investment House Ltd was founded in 1995 and is based in Holon, Israel.</t>
  </si>
  <si>
    <t>Asset Management and Custody Banks (Primary); Capital Markets (Primary); Diversified Financials (Primary); Financials (Primary); Investment Funds (Primary)</t>
  </si>
  <si>
    <t>The Phoenix Holdings Ltd. provides various insurance and pension products in Israel. It offers life and disability insurance; flight cancellation; and property and casualty insurance, including motor vehicle, motor property, home and business, third-party liability, employers' liability, directors’ and officers’ liability, product liability, building, contract works, and marine insurance products, as well as health insurance products, such as long-term care and critical illness, travel, sick leave, illness and hospitalization, and dental insurance. The company also provides mechanical-engineering equipment, mechanical breakdown, refrigerated inventory, cargo in transit and shippers' liability, short-term personal accident, fidelity, agricultural, and electronic equipment insurance; investment insurance for home buyers; insurance covering production and cancellation of events; and clinical trials, money, goods in transit, works of art, aviation, terrorism acts, and cyber insurance. In addition, it offers financial asset management services comprising marketing and management of investments, underwriting and investment banking, mutual funds management, and stock exchange and trading services; and pension, education, and provident funds, as well as savings products. The company was formerly known as The Israel Phoenix Assurance Company Limited. The Phoenix Holdings Ltd. was incorporated in 1949 and is headquartered in Givatayim, Israel. The Phoenix Holdings Ltd. operates as a subsidiary of Belenus Lux S.a.r.l.</t>
  </si>
  <si>
    <t>I.B.I Investment House Ltd. is a publicly owned holding investment firm with approximately NIS 11 billion ($2.63 billion) in assets under management. The firm provides its services to individuals and institutional clients. Through its subsidiaries, it provides securities trading and brokerage, financial consultancy, and investment management services. The firm manages investment portfolios, mutual fund, underwriting services, provident funds, and investments. It was formerly known as Gachelet Investment Co. I.B.I Investment House Ltd. was founded in 1971 and is based in Tel Aviv, Israel.</t>
  </si>
  <si>
    <t>Sleepo AB operates as an online retailer of furniture and home furnishings in Sweden. It offers beds, sofas, lighting and bedding products, and rugs. The company is based in Stockholm, Sweden.</t>
  </si>
  <si>
    <t>Consumer Discretionary (Primary); Internet and Direct Marketing Retail (Primary); Internet and Direct Marketing Retail (Primary); Online Home Furnishing Retail (Primary); Online Specialty Retail (Primary); Retailing (Primary)</t>
  </si>
  <si>
    <t>Inredhemma Sverige AB was incorporated in 2012 and is based in Oskarshamn, Sweden. Inredhemma Sverige AB operates as a subsidiary of BHG Group AB.</t>
  </si>
  <si>
    <t>Europe (Primary);
European Developed Markets (Primary);
Kalmar County (Primary);
Sweden (Primary)</t>
  </si>
  <si>
    <t>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t>
  </si>
  <si>
    <t>Commercial and Professional Services (Primary); Human Resource and Employment Services (Primary); Industrials (Primary); Professional and Management Development Training (Primary); Professional Services (Primary); Consulting Services; Consumer Discretionary; Consumer Services; Diversified Consumer Services; Education Services; Research and Consulting Services; Specialty Educational Services</t>
  </si>
  <si>
    <t>Learning Technologies Group plc, together with its subsidiaries, provides a range of talent and learning solutions, content, services, and digital platforms to corporate and government clients. It operates through Software &amp; Platforms Division, Content &amp; Services Division, GP Strategies, and Other segments. The company’s software and platforms comprise Gomo, a cloud-based responsive HTML5 e-learning authoring, distribution, and video platform; Rustici Software that allow companies to create, distribute, manage, and play e-learning-compliant content; PeopleFluent, an integrated talent management and learning solution; and Affirmity, which offers analysis, consulting, training, and software to optimize affirmative action and diversity, and inclusion programs. Its software and platforms also include Watershed, a SaaS learning analytics platform; VectorVMS that delivers software and services for businesses to optimize their contingent workforce programmes; Breezy HR, a recruiting platform and applicant tracking system; Instilled, a structured corporate learning experience platform; Open LMS that helps organizations and institutions to deliver learning experiences; and Bridge, a learning and performance platform. In addition, the company engages in the mobile e-learning and e-learning interoperability businesses; operation of employee benefit trust; and provision of video distribution software. The company operates in the United Kingdom, the United States, the Asia Pacific, Mainland Europe, Canada, and internationally. Learning Technologies Group plc was founded in 1986 and is based in London, the United Kingdom.</t>
  </si>
  <si>
    <t>Sagard Capital Partners Management Corp.
Sagard Capital Partners Management Corp. is a private equity firm specializing in publicly traded small and mid-sized companies. The firm considers investments in companies based in North America. It acquire significant minority or control positions. Sagard Capital Partners Management Corp. was founded in 2005 and is based in New York, New York with an additional office in Toronto and Montreal.
Sagard Capital Partners, L.P.
Sagard Capital Partners, L.P. is a private equity firm. The firm seeks to acquire significant minority or control positions in publicly traded small and mid sized companies. It prefers to invest in companies based in United States with a focus on North America. The firm has an indefinite holding period for its investments. It may purchase equity in the open market, directly negotiate minority equity or debt positions, and sponsor management teams in take-private transactions. Sagard Capital Partners, L.P. is a corporate investment arm of Sagard Holdings and was founded in 2005 and is based in New York, New York with an additional office in Greenwich, Connecticut.</t>
  </si>
  <si>
    <t>Sagard Capital Partners Management Corp. (New York (Primary); New York City Area (Primary); Northeast (Primary); United States and Canada (Primary); United States of America (Primary); Canada; Europe; European Developed Markets; Florida; Fort Myers Area; France; Ile-de-France; Ontario; Quebec; Southeast);
Sagard Capital Partners, L.P. (New York (Primary); New York City Area (Primary); Northeast (Primary); United States and Canada (Primary); United States of America (Primary); Canada; Ontario)</t>
  </si>
  <si>
    <t>Tokyo Kiho Co., Ltd. operates as a jewelry trading company in Japan. The company plans, manufactures, imports, and wholesales precious metal jewelry. It also offers diamond, colored stone, pearl, and brand jewelry under the Asplendi, Rusiora, and firefly brand names. The company was founded in 1960 and is headquartered in Tokyo, Japan.</t>
  </si>
  <si>
    <t>Consumer Discretionary (Primary); Distributors (Primary); Distributors (Primary); Durable Goods Distribution (Primary); Jewelry, Timepieces and Gemstone Product Distribution (Primary); Retailing (Primary); Apparel, Accessories and Luxury Goods; Consumer Durables and Apparel; Gemstones; Jewelry, Timepieces and Gemstone Products; Pearls; Precious Stones; Semiprecious Gemstones; Textiles, Apparel and Luxury Goods</t>
  </si>
  <si>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 As of October 13, 2022, TransGlobe Energy Corporation operates as a subsidiary of VAALCO Energy Canada ULC.</t>
  </si>
  <si>
    <t>Oil and Gas Properties: 228.0 (100.0%)</t>
  </si>
  <si>
    <t>Canada: 34.5 (15.1%);
Egypt: 193.5 (84.9%)</t>
  </si>
  <si>
    <t>VAALCO Energy Canada ULC was incorporated in 2022 and is based in Calgary, Canada. As of July 14, 2022, VAALCO Energy Canada ULC operates as a subsidiary of VAALCO Energy, Inc.</t>
  </si>
  <si>
    <t>Horizon Partners, Ltd. is a private equity and venture capital firm specializing in early venture, mid venture, acquisition, strategic add-on acquisitions, and management buyout investments in medium size companies that are privately held or divisions and subsidiaries of larger corporations. The firm also invests in turnarounds. It typically invests in manufacturing, distribution, and service industries with a focus on food, specialty chemicals, packaging, general industrial, printing, consumer products, business and financial services, electronics, and plastic industries. The firm invests between $3 million and $50 million as purchase price for acquisitions in companies with sales between $10 million and $100 million and gross margins in excess of 25 percent. It seeks to hold a board seat in its portfolio companies. Horizon Partners, Ltd. was founded in 1990 and is based in Milwaukee, Wisconsin with an additional office in Naples, Florida.</t>
  </si>
  <si>
    <r>
      <rPr>
        <sz val="8"/>
        <rFont val="Arial"/>
        <family val="2"/>
      </rPr>
      <t xml:space="preserve">Great Lakes (Primary);
</t>
    </r>
    <r>
      <rPr>
        <sz val="8"/>
        <color indexed="17"/>
        <rFont val="Arial"/>
        <family val="2"/>
      </rPr>
      <t>Great Lakes (Primary)</t>
    </r>
    <r>
      <rPr>
        <sz val="8"/>
        <rFont val="Arial"/>
        <family val="2"/>
      </rPr>
      <t xml:space="preserve">;
Milwaukee Area (Primary);
</t>
    </r>
    <r>
      <rPr>
        <sz val="8"/>
        <color indexed="17"/>
        <rFont val="Arial"/>
        <family val="2"/>
      </rPr>
      <t>Milwaukee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Wisconsin (Primary);
</t>
    </r>
    <r>
      <rPr>
        <sz val="8"/>
        <color indexed="17"/>
        <rFont val="Arial"/>
        <family val="2"/>
      </rPr>
      <t>Wisconsin (Primary)</t>
    </r>
    <r>
      <rPr>
        <sz val="8"/>
        <rFont val="Arial"/>
        <family val="2"/>
      </rPr>
      <t>;
Florida;
Fort Myers Area;
Southeast</t>
    </r>
  </si>
  <si>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As of September 21, 2021, New Senior Investment Group Inc. operates as a subsidiary of Ventas, Inc.</t>
  </si>
  <si>
    <t>Health Care REITs</t>
  </si>
  <si>
    <t>Equity Real Estate Investment Trusts (REITs) (Primary); Health Care REITs (Primary); Real Estate (Primary); Real Estate (Primary)</t>
  </si>
  <si>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</si>
  <si>
    <r>
      <rPr>
        <sz val="8"/>
        <rFont val="Arial"/>
        <family val="2"/>
      </rPr>
      <t xml:space="preserve">Chicago Area (Primary);
Great Lakes (Primary);
Illinois (Primary);
</t>
    </r>
    <r>
      <rPr>
        <sz val="8"/>
        <color indexed="17"/>
        <rFont val="Arial"/>
        <family val="2"/>
      </rPr>
      <t>Kentucky (Primary)</t>
    </r>
    <r>
      <rPr>
        <sz val="8"/>
        <rFont val="Arial"/>
        <family val="2"/>
      </rPr>
      <t xml:space="preserve">;
</t>
    </r>
    <r>
      <rPr>
        <sz val="8"/>
        <color indexed="17"/>
        <rFont val="Arial"/>
        <family val="2"/>
      </rPr>
      <t>Southeast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</si>
  <si>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Fortress Investment Group LLC
Fortress Investment Group LLC is a private equity arm of SoftBank Group Corp., specializing in buyout, recapitalization, and turnaround situations. It prefers to invest in financial services, particularly loan servicing and consumer finance, real estate, transportation &amp; energy/infrastructure, gaming, real estate, leisure, media and telecommunications, healthcare and senior living. It also invests in energy, power generation equipment’s, consumer discretionary, healthcare facilities, and independent power and renewable electricity procedures. In distressed situations, the firm will seek to secure corporate ownership or control by working with a company's board of directors or creditor's committee. It prefers to have majority stake in companies. The firm invests in distressed and undervalued assets and tangible and intangible assets such as real estate, capital assets, natural resources, and intellectual property. The firm primarily provides its services to individuals. It also provides its services to high net worth individuals. The firm invests in the fixed income, currency, equity, derivatives, and commodity markets across the globe. It also launches and manages hedge funds, credit-focused funds, real estate funds, and private equity funds. The firm makes control-oriented investments in cash flow generating, asset-based businesses and also acquire assets or make debt investments. The firm’s alternative investments include investment in real estate markets, and distressed real estate loan acquisitions. It considers investments in North America, Caribbean and Western Europe for private equity. It prefers majority stake. Fortress Investment Group LLC was founded in 1998 and is based in New York City, New York with additional offices in North America.
J.P. Morgan Global Special Opportunities Group
J.P. Morgan Global Special Opportunities Group is an investment arm of JPMorgan Chase Bank, National Association, specializing in investments in junior capital including subordinated debwww.jpmorgan.com/pages/jpmorgan/ap/in/ib/pim#gsogt; private equity; equity with debt structures; and mezzanine debt. The firm also concentrates on buying corporate paper in stressed situations. It seeks to invest in emerging markets of Asia, Latin America, Europe, and Africa. The firm typically invests between $50 million and $100 million. It prefers to make investments for a period ranging between two to four years. J.P. Morgan Global Special Opportunities Group is based in the United States.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</si>
  <si>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Fortress Investment Group LLC (New York (Primary); New York City Area (Primary); Northeast (Primary); United States and Canada (Primary); United States of America (Primary); Asia / Pacific; Asia / Pacific Developed Markets; Atlanta Area; California; Connecticut; Dallas Area; England; Europe; European Developed Markets; Georgia; Greater London; Hong Kong ; Los Angeles Area; San Francisco Area; Southeast; Southwest; Stamford Area; Texas; United Kingdom; West Coast);
J.P. Morgan Global Special Opportunities Group (United States and Canada (Primary); United States of America (Primary));
Renaissance Technologies LLC (New York (Primary); New York City Area (Primary); Northeast (Primary); United States and Canada (Primary); United States of America (Primary); California; Delaware; Mid-Island Area; Midatlantic; Oakland Area; San Francisco Area; West Coast;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Versor Investments LP (New York (Primary); New York City Area (Primary); Northeast (Primary); United States and Canada (Primary); United States of America (Primary))</t>
  </si>
  <si>
    <t>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t>
  </si>
  <si>
    <t>Consumer Discretionary (Primary); Consumer Services (Primary); Diversified Consumer Services (Primary); Residential Design Services  (Primary); Residential Interior Services  (Primary); Specialized Consumer Services (Primary); Building Product Distribution; Capital Goods; Commercial and Professional Services; Commercial Services and Supplies; Diversified Support Services; Industrials; Trading Companies and Distributors; Trading Companies and Distributors</t>
  </si>
  <si>
    <t>Sun Capital Partners, Inc. is a private equity firm specializing in equity and debt investments in acquisitions, leveraged buyouts, underperformers, turnaround, add-on acquisitions, corporate carve-outs, Founder or Family-Owned, sponsor to sponsor, special situation transactions, private businesses, lower mid-market, divisions of larger companies, publicly traded companies, and middle market growth companies. The firm invests globally across all broad and diverse industries with a focus on Europe, United Kingdom, Southern Europe, France, DACH region, Benelux Region and North America. The firm invests in energy, oil and gas, utilities, paper and packaging, food and beverages, B2B commerce, metals and mining, automotive parts, consumer products, fashion &amp; apparel, business services, aerospace and defense, business products, general Industrial &amp; distribution, financial services, healthcare and consumer wellness with a focus on Dermatology, digital media and communications, chemical products, building products, telecommunications, marketing, technology, retail and Direct to Consumer, e-commerce, restaurants, manufacturing, auto and heavy duty among others. It invests between $50 million to $400 million in companies that have revenues between $50 million and $1000 million and EBITDA with more than $15 million. The firm makes control and non-control equity investments in both public and private companies and underperforming businesses. The firm prefers to take majority stake in its portfolio companies. It structures its investments through purchase or investment in bank debt, trade claims, seller notes, equity, and high yield securities. Sun Capital Partners, Inc. was founded in 1995 and is based in Boca Raton, Florida with additional offices across the United States, Europe, and Asia.</t>
  </si>
  <si>
    <t>Florida (Primary);
Southeast (Primary);
United States and Canada (Primary);
United States of America (Primary);
West Palm Beach Area (Primary);
California;
Europe;
European Developed Markets;
Los Angeles Area;
New York;
New York City Area;
Northeast;
United Kingdom;
West Coast</t>
  </si>
  <si>
    <t>B. Riley Securities, Inc.
B. Riley Securities, Inc. operates as an investment banks, brokers and capital markets company. It operates as an institutional broker/dealer. The company was formerly known as FBR Capital Markets &amp; Co. and changed its name to B. Riley Securities, Inc. in 2018. The company was founded in 1989 and is based in Los Angeles, California.
Solace Capital Partners, L.P.
Solace Capital Partners, L.P. is a private equity firm specializing in special situation, turnaround, and distressed debt-for-control investments in lower middle market and mature companies. With special situation investments, it seeks to include preferred stock, LLC interests, common stock, and debt with warrants. Within distressed debt investments, it includes secured, unsecured, and convertible debt. It seeks to provide capital solutions through debt and equity investments. The firm typically uses the proceeds of investments in recapitalizing and restructuring company balance sheets, deleveraging equity investments, refinancing existing debt, financing capital and operational improvements, buyouts of existing lenders, acquisitions, PIPEs, bridge financing, industry consolidation, growth capital, and shareholder recapitalizations. It typically invests in industrial/manufacturing, energy, infrastructure/construction services, transportation/logistics, consumer, business services/financial services, aerospace, gaming, leisure, technology, media, and telecommunications industries. The firm seeks to primarily invest in companies in the United States and Canada. It seeks to invest between $10 million and $75 million per investment in companies with revenue generally between $50 million and $1 billion. It prefers to take a majority stake. The firm prefers to invest additional capital through co-investment vehicle. Solace Capital Partners, L.P. was founded in 2013 and is based in Los Angeles, California.</t>
  </si>
  <si>
    <t>B. Riley Asset Management, LLC (California (Primary); Los Angeles Area (Primary); United States and Canada (Primary); United States of America (Primary); West Coast (Primary));
B. Riley Securities, Inc. (California (Primary); Los Angeles Area (Primary); United States and Canada (Primary); United States of America (Primary); West Coast (Primary); San Francisco Area);
Solace Capital Partners, L.P. (California (Primary); Los Angeles Area (Primary); United States and Canada (Primary); United States of America (Primary); West Coast (Primary))</t>
  </si>
  <si>
    <t>Semcon AB (publ)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(publ) was founded in 1980 and is headquartered in Gothenburg, Sweden. As of November 11, 2022, Semcon AB (publ) was taken private.</t>
  </si>
  <si>
    <t>Product Information: 63.0 (34.9%);
Engineering &amp; Digital Services: 117.7 (65.1%)</t>
  </si>
  <si>
    <t>Germany: 6.2 (3.4%);
Other: 11.0 (6.1%);
Sweden: 134.4 (74.4%);
The United Kingdom: 7.8 (4.3%);
Norway: 11.4 (6.3%);
Brazil: 9.8 (5.4%)</t>
  </si>
  <si>
    <t>Commercial and Professional Services (Primary); Industrials (Primary); Professional Services (Primary); Research and Consulting Services (Primary); Capital Goods; Commercial Design Services; Commercial Services and Supplies; Construction and Engineering; Construction and Engineering; Construction Support Services; Development Tools; Diversified Support Services; Information Technology; Information Technology (IT) Consulting; IT Consulting and Other Services; IT Services; Software; Software and Services; Software Development; Software Diagram and Design; Systems Software</t>
  </si>
  <si>
    <t>Etteplan Oyj provides industrial equipment and plant engineering, software, embedded, and technical documentation solutions and services primarily in Finland, Scandinavia countries, China, and Central Europe. It operates in three segments: Engineering Solutions, Software and Embedded Solutions, and Technical Documentation Solutions. The company offers engineering analysis, project management, and additive manufacturing, as well as safety, systems, electrical, plant, and mechanical engineering services; climate test laboratory and equipment; portable power services, and traction and stationary batteries; automation solutions; and virtual simulation models of machines. It also provides solutions for cellular, local area, and low power wide area networks, and high-speed designs; electromagnetic simulation, electronics designing, and cyber security services; and embedded software designs. In addition, the company offers failure analysis, quality assurance, compliance consulting, software test automation, product safety, and training services; EMC, HVAC, environmental, RF spectrum, antenna, RF IOP, and radio interfering testing services; and production testing and measurement solutions. Further, it provides information on assets and products management, installations, users, operators, maintenance, parts, and services; localization and technical translation services; visualizations; technical documentation software; and digital product and training content. The company also develops applications; and provides business critical solutions, and UX and service designs. It serves aerospace, defense, automotive, consumer products, energy and power transmission, industrial machinery and component, lifting and hoisting, medical technology, metal, mining and materials handling, offshore and marine, and telecom; and forest, pulp, and paper industries. The company was incorporated in 1983 and is headquartered in Espoo, Finland. Etteplan Oyj is a subsidiary of Ingman Group Oy Ab.</t>
  </si>
  <si>
    <t>SailPoint Technologies Holdings, Inc. provides enterprise identity security solutions in the United States, Europe, the Middle East, Africa, and internationally. The company offers software as a service (SaaS) and software platforms, which provide organizations visibility and the intelligence required to empower users and manage their access to systems, applications, and data across hybrid information technology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 As of August 16, 2022, SailPoint Technologies Holdings, Inc. was taken private.</t>
  </si>
  <si>
    <t>Security Software &amp; Services: 495.4 (100.0%)</t>
  </si>
  <si>
    <t>United States: 341.0 (68.8%);
Rest of The World: 61.0 (12.3%);
Europe, The Middle East and Africa (EMEA): 93.4 (18.9%)</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</si>
  <si>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HMI Capital Management, L.P.
HMI Capital, LLC is an employee owned hedge fund manager. The firm primarily provides its services to pooled investment vehicles. It invests in public equity markets across the globe and fixed income markets. The firm invests in value stocks of companies. It also invests in distressed opportunities. The firm invests in Software, Internet and Media, and Financial Services. The firm launches and manages equity and hedge funds for its clients. HMI Capital, LLC was founded in November 2008 and is based in San Francisco, California with additional office in Wellesley, Massachusetts.
SoMa Equity Partners, LP
SoMa Equity Partners, L.P is an employee owned hedge fund manager. The firm primarily provides its services to pooled investment vehicles. The firm invests in the public equity markets. The firm launches and manages mutual funds for its clients. The firm obtains external research to complement its in-house research. SoMa Equity Partners, L.P. was founded in 2016 and is based in San Francisco, California with additional office in Stamford, Connecticut.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</si>
  <si>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HMI Capital Management, L.P. (California (Primary); San Francisco Area (Primary); United States and Canada (Primary); United States of America (Primary); West Coast (Primary); Brockton Area; Massachusetts; Northeast);
SoMa Equity Partners, LP (California (Primary); San Francisco Area (Primary); United States and Canada (Primary); United States of America (Primary); West Coast (Primary); Connecticut; Northeast; Stamford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</si>
  <si>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Sichuan Languang Justbon Services Group Co., Ltd. provides property management services in China. It offers property management services, including security, cleaning, greening and gardening, repairs and maintenance services; consultancy services; and community value-added services, as well as marketing management and information technology research services. It serves property developers, property owners, and residents. The company was founded in 2000 and is based in Chengdu, the People’s Republic of China. As of April 16, 2021, Sichuan Languang Justbon Services Group Co., Ltd. operates as a subsidiary of Country Garden Property Services HK Holdings Company Limited.</t>
  </si>
  <si>
    <t>Nonresidential Property Managers (Primary); Real Estate (Primary); Real Estate (Primary); Real Estate Management and Development (Primary); Real Estate Management Services (Primary); Real Estate Operating Companies (Primary); Residential Property Managers (Primary); Commercial and Professional Services; Consulting Services; Industrials; Professional Services; Research and Consulting Services</t>
  </si>
  <si>
    <t>Country Garden Property Services HK Holdings Company Limited, through its subsidiaries, provides property management services. The company was incorporated in 2018 and is based in Hong Kong. Country Garden Property Services HK Holdings Company Limited operates as a subsidiary of Country Garden Services Holdings Company Limited.</t>
  </si>
  <si>
    <t>Sichuan Languang Hejun Industrial Co., Ltd. is headquartered in China. Sichuan Languang Hejun Industrial Co., Ltd. operates as a subsidiary of Sichuan Languang Development Co., Ltd.</t>
  </si>
  <si>
    <t>Brookfield Asset Management Inc. (TSX:BAM.A); Sunsuper Pty Ltd; Healthcare of Ontario Pension Plan; Investment Management Corporation of Ontario; Public Sector Pension Investment Board; Alberta Investment Management Corporation; Brookfield Infrastructure Partners L.P. (NYSE:BIP); Brookfield Infrastructure Group (Australia) Pty Ltd</t>
  </si>
  <si>
    <t>AusNet Services Ltd owns and operates an electricity transmission network in Australia. It operates through Electricity Distribution, Gas Distribution, Electricity Transmission, and Development &amp; Future Networks segments. The Electricity Distribution segment carries electricity from the high voltage transmission network to end users, including metering. The Gas Distribution segment carries natural gas to commercial and residential end users, including metering in central and western Victoria. The Electricity Transmission segment owns and manages an electricity transmission network, including transmission lines and towers, which carry electricity at high voltages from power generators to electricity distributors in Victoria. The Development &amp; Future Networks segment provides contracted infrastructure asset and energy services, as well as a range of asset and utility services to support the management of electricity, gas, and water networks. The company operates through an electricity transmission network of approximately 6,852 kilometers of high voltage transmission powerlines, and 13,161 transmission towers; electricity distribution network of approximately 778,000 customers, 77 zone substations, 412,000 distribution poles, and approximately 53,000 kilometer of distribution lines. It also operates a gas distribution network of 764,000 customers and 12,300 kilometers of distribution mains and 185 kilometers transmission pipelines. The company was formerly known as SP AusNet Ltd. and changed its name to AusNet Services Ltd in August 2014. AusNet Services Ltd was incorporated in 2014 and is headquartered in Southbank, Australia.</t>
  </si>
  <si>
    <t>Electricity Distribution: 695.2 (47.4%);
Gas Distribution: 178.3 (12.2%);
Electricity Transmission: 455.3 (31.1%);
Development &amp; Future Networks: 136.9 (9.3%)</t>
  </si>
  <si>
    <t>Electric Power Distribution (Primary); Electric Power Transmission and Control (Primary); Electric Utilities (Primary); Electric Utilities (Primary); Utilities (Primary); Utilities (Primary); Commercial and Professional Services; Commercial Services and Supplies; Diversified Support Services; Gas Utilities; Gas Utilities; Industrials; Natural Gas Transmission; Oil and Gas Distribution</t>
  </si>
  <si>
    <t>Alberta Investment Management Corporation
Alberta Investment Management Corporation is a crown corporation of the Province of Alberta. The firm primarily provides its services to pension plans and endowment funds. It manages portfolios for its clients. The firm invests in the public equity, fixed income, private equity, real estate, and alternative investment markets across the globe. The firm also invests in mortgages and provides mortgage financing for high quality commercial property within Canada. Within Private equity, the firm invests in externally managed funds and directly in assets and also seeks to make co-investments. It seeks to invest in a wide range of industries in developed and emerging markets. Within infrastructure, the firm makes both fund and direct investments. It primarily invests in OECD-based infrastructure assets including utilities, energy and power generation; transmission; distribution networks; and pipelines, and transportation including toll roads, airports, seaports. In timber, the firm seeks to make direct and fund investments in timberland, timber leases, timber harvesting rights, and related assets that generate revenue primarily from the sale of logs. For real estate, it invests in opportunity funds and other real estate-related securities. The firm primarily makes direct investments with joint venture partners in office, retail, industrial and multi-unit residential properties in Canada. It seeks to invest in Mexico, Europe and the U.S. For debt financing, the firm seeks to provide both senior secured and mezzanine debt to firms based in North America and Europe. It seeks to provide leveraged lending to middle market companies. The firm employs a combination of fundamental and quantitative analysis to create its investment portfolios. It conducts in-house research to make its investments. Alberta Investment Management Corporation was founded in March 2007 and is based in Edmonton, Canada with additional offices in Toronto, Canada, Luxembourg, United Kingdom, and London, United Kingdom.
Brookfield Asset Management Inc. (TSX:BAM.A)
Brookfield Asset Management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Asset Management Inc. was founded in 1997 and based in Toronto, Canada with additional offices across Northern America; South America; Europe; Middle East and Asia.
Brookfield Infrastructure Group (Australia) Pty Ltd
Brookfield Infrastructure Group (Australia) Pty Ltd was incorporated in 2007 and is headquartered in Sydney, Australia.
Brookfield Infrastructure Partners L.P. (NYSE:BIP)
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
Healthcare of Ontario Pension Plan
Healthcare of Ontario Pension Plan is a privately owned investment management firm. The firm provides its services to Pensioners, Deferred Pensioners, and Participating Employers. It manages pension funds and principal investment funds for its clients. The firm invests in the public equity and fixed income markets of the United States and other international economies. The firm also invests in alternative investments and real estate markets. It also makes limited partnership investments. For equity investments, it invests in large-cap companies of U.S. and Canada. For fixed income, it invests in 18% universe bond with maturities beyond one year, 15% in long bond with maturities beyond 10 years , 5% in real return bond providing an inflation hedge, and 2% in short term money market securities generally maturing within one year. For its real estate investments, the firm manages a portfolio with strong expertise in office, industrial, and retail sector holdings. The firm also makes alternative investments such as buyouts/corporate finance, direct investments, distressed debt/turnarounds, and mezzanine. Healthcare of Ontario Pension Plan was founded in 1991 and are based in Toronto, Canada.
Investment Management Corporation of Ontario
The Investment Management Corporation of Ontario is a privately owned investment manager. It provides its services to public-sector clients in Ontario, Ontario Pension Board, and Workplace Safety and Insurance Board. The firm invests in public equity, fixed income, and alternative investment markets across the globe. For its fixed income investments, it invests in nominal and inflation-linked bonds. For its alternative investments, the firm invests in real estate, infrastructure, private equity, and private debt. The Investment Management Corporation of Ontario was founded in 2016 and is based in Toronto, Ontario.
Public Sector Pension Investment Board
Public Sector Pension Investment Board is a government owned pension fund management firm. The firm primarily provides its services to the federal Public Service, the Canadian Forces, and the Royal Canadian Mounted police pension plans. It invests in the public equity markets across the globe and in the public fixed income markets of the United States and Canada. The firm also makes its investments in public financial markets, private equity, real estate, infrastructure, natural resources and private debt. Public Sector Pension Investment Board was founded in September 1999 and is based in Montreal, Quebec with an additional office in Central, Hong kong, London, United Kingdom, New York, New York and Ottawa, Ontario.
Sunsuper Pty Ltd
Sunsuper Pty Ltd is a privately owned investment manager. The firm also provides retirement planning services to its clients. It launches and manages equity mutual funds. The firm also launches and manages hedge funds. It invests in the public equity and fixed income markets across the globe. The firm also makes investments in cash and property. It makes environmental and socially responsible investments. Sunsuper Pty Ltd is based in Brisbane, Australia.</t>
  </si>
  <si>
    <r>
      <rPr>
        <sz val="8"/>
        <rFont val="Arial"/>
        <family val="2"/>
      </rPr>
      <t xml:space="preserve">Alberta Investment Management Corporation (Alberta (Primary); Canada (Primary); United States and Canada (Primary); England; Europe; European Developed Markets; Greater London; Luxembourg; Ontario; United Kingdom);
Brookfield Asset Management Inc. (TSX:BAM.A) (Canada (Primary); Ontario (Primary); United States and Canada (Primary); Africa / Middle East; Alberta; </t>
    </r>
    <r>
      <rPr>
        <sz val="8"/>
        <color indexed="17"/>
        <rFont val="Arial"/>
        <family val="2"/>
      </rPr>
      <t>Alberta</t>
    </r>
    <r>
      <rPr>
        <sz val="8"/>
        <rFont val="Arial"/>
        <family val="2"/>
      </rPr>
      <t xml:space="preserve">; Asia / Pacific; Asia / Pacific Developed Markets; Asia / Pacific Emerging Markets; Australia ; Boston Area; Brazil; </t>
    </r>
    <r>
      <rPr>
        <sz val="8"/>
        <color indexed="17"/>
        <rFont val="Arial"/>
        <family val="2"/>
      </rPr>
      <t>British Columbia</t>
    </r>
    <r>
      <rPr>
        <sz val="8"/>
        <rFont val="Arial"/>
        <family val="2"/>
      </rPr>
      <t xml:space="preserve">; California; </t>
    </r>
    <r>
      <rPr>
        <sz val="8"/>
        <color indexed="17"/>
        <rFont val="Arial"/>
        <family val="2"/>
      </rPr>
      <t>Canada</t>
    </r>
    <r>
      <rPr>
        <sz val="8"/>
        <rFont val="Arial"/>
        <family val="2"/>
      </rPr>
      <t xml:space="preserve">; Chicago Area; China ; Colombia; England; Europe; European Developed Markets; Far East; Georgia; Great Lakes; Greater London; Hong Kong ; Houston Area; Illinois; India ; Indian Sub-Continent; Japan ; Korea, South ; Latin America and Caribbean; Los Angeles Area; Madrid; Maharashtra; Massachusetts; Middle East; New South Wales; New York; New York City Area; Northeast; Quebec; San Francisco Area; São Paulo; Shanghai Province; Singapore ; South America; Southeast; Southwest; Spain; Texas; United Arab Emirates ; United Kingdom; </t>
    </r>
    <r>
      <rPr>
        <sz val="8"/>
        <color indexed="17"/>
        <rFont val="Arial"/>
        <family val="2"/>
      </rPr>
      <t>United States and Canada</t>
    </r>
    <r>
      <rPr>
        <sz val="8"/>
        <rFont val="Arial"/>
        <family val="2"/>
      </rPr>
      <t xml:space="preserve">; United States of America; Victoria; West Coast);
Brookfield Infrastructure Group (Australia) Pty Ltd (Asia / Pacific (Primary); Asia / Pacific Developed Markets (Primary); Australia  (Primary); New South Wales (Primary));
Brookfield Infrastructure Partners L.P. (NYSE:BIP) (Bermuda (Primary); Caribbean (Primary); Latin America and Caribbean (Primary); England; Europe; European Developed Markets; Greater London; United Kingdom);
Healthcare of Ontario Pension Plan (Canada (Primary); Ontario (Primary); United States and Canada (Primary));
Investment Management Corporation of Ontario (Canada (Primary); Ontario (Primary); United States and Canada (Primary));
Public Sector Pension Investment Board (Canada (Primary); Quebec (Primary); United States and Canada (Primary); Asia / Pacific; Asia / Pacific Developed Markets; </t>
    </r>
    <r>
      <rPr>
        <sz val="8"/>
        <color indexed="17"/>
        <rFont val="Arial"/>
        <family val="2"/>
      </rPr>
      <t>Canada</t>
    </r>
    <r>
      <rPr>
        <sz val="8"/>
        <rFont val="Arial"/>
        <family val="2"/>
      </rPr>
      <t xml:space="preserve">; Europe; European Developed Markets; Hong Kong ; New York; New York City Area; Northeast; Ontario; </t>
    </r>
    <r>
      <rPr>
        <sz val="8"/>
        <color indexed="17"/>
        <rFont val="Arial"/>
        <family val="2"/>
      </rPr>
      <t>Quebec</t>
    </r>
    <r>
      <rPr>
        <sz val="8"/>
        <rFont val="Arial"/>
        <family val="2"/>
      </rPr>
      <t xml:space="preserve">; United Kingdom; </t>
    </r>
    <r>
      <rPr>
        <sz val="8"/>
        <color indexed="17"/>
        <rFont val="Arial"/>
        <family val="2"/>
      </rPr>
      <t>United States and Canada</t>
    </r>
    <r>
      <rPr>
        <sz val="8"/>
        <rFont val="Arial"/>
        <family val="2"/>
      </rPr>
      <t>; United States of America);
Sunsuper Pty Ltd (Asia / Pacific (Primary); Asia / Pacific Developed Markets (Primary); Australia  (Primary); Queensland (Primary))</t>
    </r>
  </si>
  <si>
    <t>Brookfield Asset Management Inc. (TSX:BAM.A) (71,617.3); Brookfield Infrastructure Partners L.P. (NYSE:BIP) (17,070.6)</t>
  </si>
  <si>
    <t>Singapore Power International Pte Ltd.
Singapore Power International Pte Ltd. operates as an investment holding company for Singapore Power, Ltd. The company was founded in 1994 and is based in Singapore. Singapore Power International Pte Ltd. operates as a subsidiary of Singapore Power Ltd.
SP eResources Pte Ltd.
SP eResources Pte Ltd. was formerly known as SP E-SERVICES PTE LTD. The company was incorporated in 2000 and is based in Singapore. As of December 16, 2021, SP eResources Pte Ltd. operates as a subsidiary of Singapore Power Limited.
State Grid International Australia Development Company Limited
State Grid International Australia Development Company Limited was incorporated in 2013 and is headquartered in Wanchai, Hong Kong. State Grid International Australia Development Company Limited operates as a subsidiary of State Grid International Development Co., Ltd.</t>
  </si>
  <si>
    <t>Singapore Power International Pte Ltd. (Asia / Pacific (Primary); Asia / Pacific Developed Markets (Primary); Singapore  (Primary));
SP eResources Pte Ltd. (Asia / Pacific (Primary); Asia / Pacific Developed Markets (Primary); Singapore  (Primary));
State Grid International Australia Development Company Limited (Asia / Pacific (Primary); Asia / Pacific Developed Markets (Primary); Hong Kong  (Primary))</t>
  </si>
  <si>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t>
  </si>
  <si>
    <t>Industrial Automation &amp; Controls: 101.7 (100.0%)</t>
  </si>
  <si>
    <t>Segment Adjustment: 37.3 (36.7%);
Other Asia: 11.4 (11.2%);
China: 32.5 (32.0%);
Other: 2.8 (2.8%);
United States: 17.6 (17.3%)</t>
  </si>
  <si>
    <t>Information Technology (Primary); Semiconductor Equipment (Primary); Semiconductor Manufacturing Machinery (Primary); Semiconductors and Semiconductor Equipment (Primary); Semiconductors and Semiconductor Equipment (Primary); Electronic Components; Electronic Components; Electronic Equipment, Instruments and Components; Technology Hardware and Equipment</t>
  </si>
  <si>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</si>
  <si>
    <t>Cleveland Area (Primary);
Great Lakes (Primary);
Ohio (Primary);
United States and Canada (Primary);
United States of America (Primary);
Bedfordshire;
California;
England;
Europe;
European Developed Markets;
Georgia;
Limburg;
Manchester Area;
Netherlands;
New Hampshire;
North Metro Area;
Northeast;
Providence Area;
Rhode Island;
San Diego Area;
Southeast;
United Kingdom;
West Coast</t>
  </si>
  <si>
    <t>Aigh Capital Management, LLC
Aigh Capital Management, LLC is a principal investment firm. Aigh Capital Management, LLC is based in Baltimore, Maryland.
GAMCO Investors, Inc. (OTCPK:GAMI)
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
Royce &amp; Associates, LP
Royce &amp; Associates, LLC is a privately owned investment manager. The firm primarily provides its services to investment companies. It also caters to pooled investment vehicles, pension and profit sharing plans, charitable organizations, and corporations. The firm launches and manages equity mutual funds for its clients. It invests in the public equity markets across the globe. The firm primarily invests in growth and value stocks of small cap and mid cap companies. It employs fundamental analysis along with bottom-up stock picking approach. The firm conducts in-house research to make its investment decisions. It was founded in 1972 and is based in New York with an additional office in Greenwich, Connecticut. Royce &amp; Associates, LLC operates as a subsidiary of Legg Mason Inc.</t>
  </si>
  <si>
    <t>Aigh Capital Management, LLC (Maryland (Primary); Midatlantic (Primary); United States and Canada (Primary); United States of America (Primary));
GAMCO Investors, Inc. (OTCPK:GAMI) (New York (Primary); Northeast (Primary); United States and Canada (Primary); United States of America (Primary); Westchester Area (Primary); Asia / Pacific; Asia / Pacific Developed Markets; Connecticut; Great Lakes; Illinois; Japan ; Palatine Area; Stamford Area);
Royce &amp; Associates, LP (New York (Primary); New York City Area (Primary); Northeast (Primary); United States and Canada (Primary); United States of America (Primary); Connecticut; Stamford Area)</t>
  </si>
  <si>
    <t>GAMCO Investors, Inc. (OTCPK:GAMI) (409.2)</t>
  </si>
  <si>
    <t>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t>
  </si>
  <si>
    <t>Development, Marketing and Distribution of a Hardware and Software Solution: 5.3 (100.0%)</t>
  </si>
  <si>
    <t>Canada: .2 (4.4%);
United States: 5.1 (95.6%)</t>
  </si>
  <si>
    <t>Health Care (Primary); Health Care Equipment and Services (Primary); Health Care Technology (Primary); Health Care Technology (Primary); Health Care Equipment; Health Care Equipment and Supplies</t>
  </si>
  <si>
    <t>Abloy Canada Inc. is headquartered in Montreal, Canada. Abloy Canada Inc. operates as a subsidiary of ASSA ABLOY AB (publ).</t>
  </si>
  <si>
    <t>PenderFund Capital Management Ltd. is an employee owned investment manager, and a private equity and venture capital firm. The firm launches and manages equity, fixed income, private equity, and balanced mutual funds. It invests in the public equity and fixed income markets, and primarily invests in value securities. The firm primarily invests in environmental and facilities services, biotechnology, Information technology services and IT consulting, computer equipment, wireless telecommunication services, and alternative energy resources. It seeks to invest in British Columbia. The firm invests between $0.51 million and $3.06 million in equity in companies with sales value between $5.1 million and $15.3 million. PenderFund Capital Management Ltd. was founded in 2003 and is based in Vancouver, Canada.</t>
  </si>
  <si>
    <t>Morgan Stanley &amp; Co. International plc; LBBW Asset Management Investmentgesellschaft mbH; Rocket Internet SE (HMSE:RKET); Försterweg Beteiligungs Gmbh; Oliver Samwer Familienstiftung; Goebel Home Accessories Ag; Parson GmbH; Olive Tree Invest GmbH; EFa Vermögensverwaltungs KG; Obotritia Alpha Invest GmbH; Babelsberger Beteiligungs Gmbh; Midgard Beteiligungs GmbH; Obotritia Delta Invest Gmbh; MFS Meridian Funds Société d’Investissement à Capital Variable - Prudent Wealth Fund</t>
  </si>
  <si>
    <t xml:space="preserve">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t>
  </si>
  <si>
    <t>Commercial Real Estate: 75.3 (100.0%)</t>
  </si>
  <si>
    <t>Germany: 75.3 (100.0%)</t>
  </si>
  <si>
    <t>Equity Real Estate Investment Trusts (REITs) (Primary); Industrial REITs (Primary); Real Estate (Primary); Real Estate (Primary)</t>
  </si>
  <si>
    <t>Brandenburg (Primary); Europe (Primary); European Developed Markets (Primary); Germany (Primary)</t>
  </si>
  <si>
    <t>CTP N.V. engages in the ownership, development, management, and leasing of logistics and industrial real estate properties in Central and Eastern Europe. Its properties are used primarily for production and warehousing, third-party logistics and distribution, offices, and others. The company also operates 3 hotels under the Courtyard by Marriott brand in the Czech Republic under management agreements with third party. As of December 31, 2021, it had approximately 8 million square meters of gross lettable area. The company was founded in 1998 and is based in Amsterdam, the Netherlands. CTP N.V. is a subsidiary of CTP Holding B.V.</t>
  </si>
  <si>
    <t>Europe (Primary);
European Developed Markets (Primary);
Netherlands (Primary);
Noord-Holland (Primary);
Gelderland</t>
  </si>
  <si>
    <t>Babelsberger Beteiligungs Gmbh
Babelsberger Beteiligungs GmbH is a holding, patent owners, and trusts or estates company. It offers supervision and management services for other units of the group. It is headquartered in Potsdam, Germany.
EFa Vermögensverwaltungs KG
EFa Vermögensverwaltungs KG is based in Potsdam, Germany.
Försterweg Beteiligungs Gmbh
Försterweg Beteiligungs Gmbh operates as a holding, patent owners, and trusts or estates company. It offers other activities of head offices. It was incorporated in 2014 and is headquartered in Potsdam, Germany.
Goebel Home Accessories Ag
Goebel Home Accessories Ag was incorporated in 2007 and is based in Baar, Switzerland.
LBBW Asset Management Investmentgesellschaft mbH
It was formerly known as Baden-Württembergische Investmentgesellschaft mbH. LBBW Asset Management Investmentgesellschaft mbH is based in Stuttgart, Germany. LBBW Asset Management Investmentgesellschaft mbH operates as a subsidiary of Landesbank Baden-Württemberg.
Midgard Beteiligungs GmbH
Midgard Beteiligungs GmbH is based in Potsdam, Germany.
Morgan Stanley &amp; Co. International plc
Morgan Stanley &amp; Co. International plc provides financial services to corporations, governments, financial institutions, and individuals in Europe, the Middle East, Africa, the Americas, and Asia. It offers various services, such as underwriting of debt, equity, and other securities, as well as capital raising; financial advisory services, including advice on mergers and acquisitions, restructurings, and real estate; and corporate lending. The company also engages in sales and trading activities comprising sales, financing, prime brokerage, market making activities in equity and fixed income securities and related products; investment activities; and secured lending to sales and trading customers. In addition, it provides asset management services. The company was founded in 1935 and is headquartered in London, the United Kingdom. Morgan Stanley &amp; Co. International plc is a subsidiary of Morgan Stanley Investments (UK).
Obotritia Alpha Invest GmbH
Obotritia Alpha Invest GmbH was incorporated in 2017 and is based in Potsdam, Germany.
Obotritia Delta Invest Gmbh
Obotritia Delta Invest Gmbh was incorporated in 2019 and is based in Potsdam, Germany.
Olive Tree Invest GmbH
Olive Tree Invest GmbH was incorporated in 2017 and is based in Grünwald, Germany.
Oliver Samwer Familienstiftung
Oliver Samwer Familienstiftung is based in Vaduz, Liechtenstein.
Parson GmbH
Parson GmbH was incorporated in 2021 and is based in Grünwald, Germany.
Rocket Internet SE (HMSE:RKET)
Rocket Internet SE is an incubator, private equity, and venture capital firm specializing in incubation, early-stage, growth capital, late venture, later stage, and start-ups. The firm seeks to make investments in Internet companies with a focus on online and mobile retail services. It prefers to invest in technology and Internet-based companies with a focus on financial technology, software, food and groceries which includes individualized fresh food at home and online food delivery, fashion which includes emerging markets online fashion, general merchandise which includes emerging markets online retail as well as marketplaces for online merchandise, home and living which includes international home and living ecommerce, travel including online and mobile travel bookings, mobile data services, package holidays with transfer, regional internet groups, and new businesses and investments. The firm's target regions include Europe, Africa and Middle East, Russia and CIS, Asia and Pacific (excluding China), Latin America. It was formerly known as Rocket Internet AG. Rocket Internet SE was founded in 2007 and is based in Berlin, Germany with additional offices across Africa, Asia, Europe, North America, and South America.</t>
  </si>
  <si>
    <t>Babelsberger Beteiligungs Gmbh (Brandenburg (Primary); Europe (Primary); European Developed Markets (Primary); Germany (Primary));
EFa Vermögensverwaltungs KG (Brandenburg (Primary); Europe (Primary); European Developed Markets (Primary); Germany (Primary));
Försterweg Beteiligungs Gmbh (Brandenburg (Primary); Europe (Primary); European Developed Markets (Primary); Germany (Primary));
Goebel Home Accessories Ag (Europe (Primary); European Developed Markets (Primary); Switzerland (Primary); Zug (Primary));
LBBW Asset Management Investmentgesellschaft mbH (Baden-Württemberg (Primary); Europe (Primary); European Developed Markets (Primary); Germany (Primary));
MFS Meridian Funds Société d’Investissement à Capital Variable - Prudent Wealth Fund (Europe (Primary); European Developed Markets (Primary); Luxembourg (Primary));
Midgard Beteiligungs GmbH (Brandenburg (Primary); Europe (Primary); European Developed Markets (Primary); Germany (Primary));
Morgan Stanley &amp; Co. International plc (England (Primary); Europe (Primary); European Developed Markets (Primary); Greater London (Primary); United Kingdom (Primary));
Obotritia Alpha Invest GmbH (Brandenburg (Primary); Europe (Primary); European Developed Markets (Primary); Germany (Primary));
Obotritia Delta Invest Gmbh (Brandenburg (Primary); Europe (Primary); European Developed Markets (Primary); Germany (Primary));
Olive Tree Invest GmbH (Bavaria (Primary); Europe (Primary); European Developed Markets (Primary); Germany (Primary));
Oliver Samwer Familienstiftung (Europe (Primary); European Developed Markets (Primary); Liechtenstein (Primary));
Parson GmbH (Bavaria (Primary); Europe (Primary); European Developed Markets (Primary); Germany (Primary));
Rocket Internet SE (HMSE:RKET) (Berlin (Primary); Europe (Primary); European Developed Markets (Primary); Germany (Primary); Africa / Middle East; Argentina; Asia / Pacific; Asia / Pacific Developed Markets; Asia / Pacific Emerging Markets; Bavaria; Brazil; California; Capital Federal; Central America &amp; Mexico; Chile; Colombia; Distrito Federal de Mexico; Egypt; European Emerging Markets; France; Haryana; Hong Kong ; Ile-de-France; India ; Indian Sub-Continent; Indonesia ; Italy; Korea, South ; Latin America and Caribbean; Mexico; Morocco; Netherlands; New York; New York City Area; Nigeria; Noord-Holland; North Africa; Northeast; Peru; Philippines ; Poland; Portugal; Russia; San Francisco Area; South Africa; South America; South-East Asia; Sub-Saharan Africa; Sweden; United Kingdom; United States and Canada; United States of America; Venezuela; West Coast; Western Cape)</t>
  </si>
  <si>
    <t>Azarga Uranium Corp. operates as an integrated uranium exploration and development company in British Columbia, Canada. The company has interests in the Dewey Burdock project located in the Edgemont uranium district in South Dakota; Gas Hills, Juniper Ridge, Dewey Terrace, and Aladdin Projects in Wyoming; Centennial Project in Colorado; and uranium exploration properties in Wyoming, Utah, and Colorado. The company was incorporated in 1984 and is based in White Rock, Canada. As of December 31, 2021, Azarga Uranium Corp. operates as a subsidiary of enCore Energy Corp.</t>
  </si>
  <si>
    <t>Coal and Consumable Fuels (Primary); Energy (Primary); Energy (Primary); Oil, Gas and Consumable Fuels (Primary); Uranium Ores (Primary)</t>
  </si>
  <si>
    <t>enCore Energy Corp. engages in the acquisition and exploration of resource properties in the United States. It holds a 100% interest in Crownpoint and Hosta Butte uranium project area covers 3,020 acres located in the Grants Uranium Belt, New Mexico. The company also holds interest in the Marquez-Juan Tafoya property consists of private mineral leases totaling 18,596 acres located in McKinley and Sandoval counties of New Mexico; the Nose Rock project comprising 42 owned unpatented lode mining claims comprising approximately 800 acres located in McKinley County, New Mexico; and the Moonshine Springs project comprises approximately 1000 acres, including 23 owned unpatented lode mining claims, 7 unpatented lode mining claims, and 320 acres of fee land under lease located in Mohave County, Arizona. In addition, it holds interest in the White Canyon District and Utah property package, including the Geitus, Blue Jay, Marcy Look, and Cedar Mountain projects located to the northwest of the White Mesa Mill at Blanding County, Utah. Further, the company holds a 100% interest in Dewey Burdock project comprises approximately 12,613 surface acres and 16,962 net mineral acres located in South Dakota; Gas Hills project consists of approximately 1,280 surface acres and 12,960 net mineral acres of unpatented lode mining claims located in Wyoming; and West Largo project consist of approximately 3,840 acres located in McKinley County, New Mexico. Additionally, it holds a 100% interest in Ambrosia Lake - Treeline property consists of deeded mineral rights totaling 24,555 acres and unpatented mining claims covering approximately 1,700 acres; and Checkerboard mineral rights covering a land position of approximately 300,000 acres located in the Grants Uranium District. The company was formerly known as Wolfpack Gold Corp. and changed its name to enCore Energy Corp. in August 2014. enCore Energy Corp. was incorporated in 2009 and is headquartered in Corpus Christi, Texas.</t>
  </si>
  <si>
    <t>AK Jensen Investment Management Limited operates as a subsidiary of AK Jensen Group Limited.</t>
  </si>
  <si>
    <t>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Tampa, Florida. As of August 27, 2021, Sykes Enterprises, Incorporated operates as a subsidiary of Sitel Worldwide Corporation.</t>
  </si>
  <si>
    <t>Data Processing and Outsourced Services (Primary); Information Technology (Primary); IT Services (Primary); Software and Services (Primary); Commercial and Professional Services; Commercial Services and Supplies; Help Desk Support; Industrials; Information Technology (IT) Consulting; IT Consulting and Other Services; Office Services and Supplies; Outsourced Business Services; Outsourced Client Support and Customer Services; Technical Staffing and Staff Augmentation</t>
  </si>
  <si>
    <t>Florida (Primary); Southeast (Primary); Tampa Area (Primary); United States and Canada (Primary); United States of America (Primary); Massachusetts; Northeast</t>
  </si>
  <si>
    <t>SITEL Worldwide Corporation provides customer care outsourcing services. The company offers various services, including customer service, technical support, customer acquisition, retention and revenue generation services, and back office support. Its customer care services primarily consist of inbound telephonic services. The company also delivers its services through multiple communication channels, including social media, online chat, email, and interactive voice response. It serves range of industry end-markets, including financial services, technology, wireless, retail and consumer products, telecommunications, media and entertainment, energy and utilities, travel and transportation, Internet service providers, insurance, public sector, and healthcare. The company provides its services through 108 customer experience centers and other facilities located in 21 countries; and supports client customers located in 62 countries in North America, South America, Europe, Africa, and the Asia Pacific in 40 languages. The company is headquartered in Nashville, Tennessee. Sitel Worldwide Corporation operates as a subsidiary of Sitel Group</t>
  </si>
  <si>
    <t>Nashville Area (Primary);
Southeast (Primary);
Tennessee (Primary);
United States and Canada (Primary);
United States of America (Primary);
Asia / Pacific;
Asia / Pacific Emerging Markets;
India ;
Indian Sub-Continent;
Karnataka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</si>
  <si>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</si>
  <si>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</si>
  <si>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Australian Pharmaceutical Industries Limited engages in the wholesale distribution and retail of pharmaceutical, medical, health, beauty, and lifestyle products to pharmacies primarily in Australia, New Zealand, and Asian markets. It offers health and beauty products through a network of Priceline and Priceline Pharmacy franchise stores, company-owned Priceline stores, and Clear Skincare network of clinics. The company also provides non-invasive aesthetic beauty services. Australian Pharmaceutical Industries Limited was incorporated in 1910 and is based in Camberwell, Australia. As of March 31, 2022, Australian Pharmaceutical Industries Limited operates as a subsidiary of WFM Investments Pty Ltd.</t>
  </si>
  <si>
    <t>Health Care (Primary); Health Care Distributors (Primary); Health Care Equipment and Services (Primary); Health Care Providers and Services (Primary); Pharmaceutical Product Distribution (Primary); Beauty Care Product Stores; Beauty Care Products; Beauty Care Services; Consumer Discretionary; Consumer Services; Consumer Staples; Cosmetics; Distributors; Distributors; Diversified Consumer Services; Diversified Financial Services; Diversified Financials; Drug Retail; Drug Stores and Pharmacies; Financials; Food and Staples Retailing; Food and Staples Retailing; Household and Personal Product Distribution; Household and Personal Products; Investment Services and Holding Companies; Multi-Sector Holdings; Non-Durable Goods Distribution; Patent Owners and Lessors; Personal Care Product Stores; Personal Products; Personal Products; Retailing; Specialized Consumer Services; Specialty Retail; Specialty Stores</t>
  </si>
  <si>
    <t>WFM Investments Pty Ltd was incorporated in 2021 and is based in Perth, Australia. WFM Investments Pty Ltd operates as a subsidiary of Wesfarmers Limited.</t>
  </si>
  <si>
    <t>Washington H. Soul Pattinson and Company Limited, an investment company, engages in investing various industries and asset classes in Australia. It operates through Strategic Portfolio, Large Caps Portfolio, Emerging Companies Portfolio, Private Equity Portfolio, Structured Yield Portfolio, and Property Portfolio segments. The company focuses on creating capital growth along with steadily increasing dividends through disciplined and long-term investing. It invests in listed equities, private equity and venture capital, property, and structured credit and cash. Washington H. Soul Pattinson and Company Limited was founded in 1872 and is based in Sydney, Australia.</t>
  </si>
  <si>
    <t>RealPage, Inc. provides software and data analytics for the real estate industry in the United States. It offers OneSite that generates lease documents, manages service requests, reports acuity of senior residents, enables senior community management, and manages procurement activities; and Propertyware, which offers accounting, maintenance and work order management, marketing, spend management, and portal services, as well as screening and payment solutions. The company also provides Buildium that provides customer support and rapid self-provisioning services; RealPage Financial Services for back office accounting; CommunityConnect, a smart building suite; Kigo, a vacation rental property management system; Spend Management solutions that enables property owners and managers to control costs; SmartSource IT, which offers outsourced IT management and support services; and EasyLMS, a learning management system. In addition, it offers Online Leasing, Contact Center, Websites and Syndication, Intelligent Lease Management, LeaseLabs, Modern Message, AI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The company was founded in 1998 and is headquartered in Richardson, Texas. As of April 22, 2021, RealPage, Inc. was taken private.</t>
  </si>
  <si>
    <t>Application Software (Primary); Enterprise Software (Primary); Industry Specific Software (Primary); Information Technology (Primary); Real Estate Industry Software (Primary); Software (Primary); Software and Services (Primary); IT Consulting and Other Services; IT Services</t>
  </si>
  <si>
    <t>Seren Capital II, Ltd.
Seren Capital II, Ltd. was incorporated in 2019 and is based in Richardson, Texas.
Seren Capital, Ltd.
Seren Capital, Ltd. was incorporated in 1998 and is based in Carrollton, Texas.</t>
  </si>
  <si>
    <t>Seren Capital II, Ltd. (North Texas Area (Primary); Southwest (Primary); Texas (Primary); United States and Canada (Primary); United States of America (Primary));
Seren Capital, Ltd. (North Texas Area (Primary); Southwest (Primary); Texas (Primary); United States and Canada (Primary); United States of America (Primary))</t>
  </si>
  <si>
    <t>Equiniti Group Limited, a non-trading holding company,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Equiniti Group Limited operates as a subsidiary of Earth Private Holdings Ltd.</t>
  </si>
  <si>
    <t>Data Processing and Outsourced Services (Primary); Information Technology (Primary); IT Services (Primary); Software and Services (Primary); Advertising; Application Software; Asset Management and Custody Banks; Capital Markets; Commercial and Professional Services; Commercial Services and Supplies; Communication Services; Diversified Financials; Diversified Support Services; Financials; Human Resource and Employment Services; Industrials; Information Technology (IT) Consulting; Investment Banking; Investment Banking and Brokerage; Investor Relations Services; IT Consulting and Other Services; Media; Media and Entertainment; Merger and Acquisition Advisory Services; Payroll Services; Professional Services; Public Relations Services; Securities and Commodities Markets Services; Security Brokers and Dealers; Software</t>
  </si>
  <si>
    <t>Siris Capital Group, LLC is a private equity firm specializing in middle market, later stage, mature, industry consolidation, turnaround, special situations, and mid-market buyout investments. It seeks to invest in companies in the healthcare, data, technology, technology-enabled business services, and telecommunication sectors. The firm prefers to invest in North America. It seeks to invest between $150 million and $5 billion in companies with sales value between $100 million and $1 billion. The firm targets companies with enterprise values between $500 million and $5 billion. The firm is primarily focused on making control-oriented investments. It also prefers to make co-investments with limited partners. It prefers to take majority stakes in companies. Siris Capital Group, LLC was founded in 2011 and is based in New York, New York with an additional office in Palo Alto, California and West Palm Beach, Florida.</t>
  </si>
  <si>
    <t>New York (Primary);
New York City Area (Primary);
Northeast (Primary);
United States and Canada (Primary);
United States of America (Primary);
California;
Florida;
San Francisco Area;
Southeast;
West Coast;
West Palm Beach Area</t>
  </si>
  <si>
    <t xml:space="preserve">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t>
  </si>
  <si>
    <t>Application Software (Primary); Automotive Industry Software (Primary); Enterprise Software (Primary); Industry Specific Software (Primary); Information Technology (Primary); Software (Primary); Software and Services (Primary); Communications Equipment; Communications Equipment; Global Positioning Systems; Satellite and Microwave Equipment; Technology Hardware and Equipment; Vehicle Navigation Systems</t>
  </si>
  <si>
    <t>Digital Mobile Venture Ltd. is a principal investemnt firm based in Taipei, Taiwan.</t>
  </si>
  <si>
    <t>Great Bear Resources Ltd. operates as a mineral exploration company in Canada. The company primarily explores for gold. Its flagship property is the Dixie project covering an area of 9,140 hectares located in the Red Lake district of Ontario. The company was formerly known as Great Bear Uranium Corp. and changed its name to Great Bear Resources Ltd. in January 2010. Great Bear Resources Ltd. was incorporated in 2001 and is headquartered in Vancouver, Canada. As of February 24, 2022, Great Bear Resources Ltd. operates as a subsidiary of Kinross Gold Corporation.</t>
  </si>
  <si>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</si>
  <si>
    <t>1832 Asset Management L.P.
1832 Asset Management L.P. is a privately owned investment manager. The firm provides its services to individuals, charitable foundations, small institutions, and private clients. It manages separate client-focused equity and fixed income portfolios for its clients. The firm also launches and manages equity, fixed income, and balanced mutual funds for its clients. It invests in public equity and fixed income markets across the globe. The firm also invests in real estate and infrastructure, precious metals, energy and resources, and alternative markets. For its equity portion, it invests in value and growth stocks of companies. The firm employs bottom-up stock picking approach to make its equity investments. It was formerly known as Scotia Asset Management L.P. The firm is based in Ontario, Canada. 1832 Asset Management L.P. operates as a subsidiary of The Bank of Nova Scotia.
Dynamic Global Fund Corporation - Dynamic Strategic Resource Class
Dynamic Global Fund Corporation - Dynamic Strategic Resource Class is an open ended equity mutual fund launched and managed by 1832 Asset Management L.P. It invests in the public equity and commodity markets across the globe. The fund invests in companies operating across resource sector, including exploration, development, production and distribution of various commodities, including base and precious metals. It seeks to invest in stocks of large-cap, mid-cap and small-cap companies. The fund employs fundamental analysis with bottom-up and top-down stock picking approach while focusing on factors such as attractive assets and the ability to create shareholder value through successful exploration, development and/or low-cost production, financial condition and management of each company, its industry and the overall economy to create its portfolio. It seeks to benchmark the performance of its portfolio against the composite benchmark comprising of 50% S&amp;P/TSX Capped Materials Index and 50% S&amp;P/TSX Capped Energy Index and the S&amp;P/TSX Composite Index. Dynamic Global Fund Corporation - Dynamic Strategic Resource Class was formed on November 11, 2011 and is domiciled in Canada.
Dynamic Managed Portfolios Ltd - DMP Resource Class
Dynamic Managed Portfolios Ltd - DMP Resource Class is an open ended equity mutual fund launched and managed by 1832 Asset Management L.P. The fund invests in the public equity markets of Canada. The fund seeks to invest in stocks of companies primarily engaged in oil and mining, It invests in stocks of small cap and mid cap companies having market capitalization within the range of $600 million to $1.8 billion. The fund focuses on factors like strategic position in Canada’s resource sector, healthy balance sheet and solid potential for growth to create its portfolio. It employs a combination of top-down, macro-economic and bottom-up, fundamental analysis to make its investments. The fund was formerly known as Canada Dominion Resource Fund Ltd. Dynamic Managed Portfolios Ltd - DMP Resource Class was formed on November 10, 2000 and is domiciled at Canada.
Dynamic Trust Funds - Dynamic Power Small Cap Fund
Dynamic Trust Funds - Dynamic Power Small Cap Fund is an open-ended equity mutual fund launched and managed by 1832 Asset Management L.P. It invests in the public equity markets of Canada. The fund invests in stocks of companies operating across diversified sectors. It invests in growth stocks of small cap companies whose total market capitalization does not exceed 1/10th of 1% of the total market capitalization of the S&amp;P/TSX Composite Index TR. The fund employs fundamental analysis with a combination of top-down and bottom-up approach focusing on factors such as financial parameters of a company, its market share and role in its industry, the economic state of its industry, and measure such as earnings, price/earnings multiples and market share growth to create its portfolio. It was previously known as StrategicNova Canadian Small Cap Fund. Dynamic Trust Funds - Dynamic Power Small Cap Fund was founded on December 1, 1995 and is domiciled in Canada.
Evanachan Ltd.
Evanachan Ltd. is based in Canada.
McEwen Mining Inc. (NYSE:MUX)
McEwen Mining Inc. engages in the exploration, development, production, and sale of gold and silver deposits in the United States, Canada, Mexico, and Argentina. The company also explores for copper deposits. It primarily owns a 100% interest in the Gold Bar mine in Eureka County, Nevada; the Black Fox gold mine in Ontario, Canada; the El Gallo Project and Fenix silver-gold project in Sinaloa, Mexico; the Los Azules copper deposit in San Juan, Argentina; and a portfolio of exploration properties in Nevada, Canada, Mexico, and Argentina. It also owns a 49% interest in the San José mine located in Argentina. The company was formerly known as US Gold Corporation and changed its name to McEwen Mining Inc. in January 2012. McEwen Mining Inc. was incorporated in 1979 and is headquartered in Toronto, Canada.
Nicmar Capital Corp.
Tony M. Ricci Inc is an auditor
Northfield Capital Corporation (TSXV:NFD.A)
Northfield Capital Corporation is a principal investment firm. The firm prefers to invest in companies operating in the glass, manufacturing, oil and gas, mining, and technology industries. Northfield Capital Corporation was formed and incorporated in 1981 under the name Puissance Resources Limited. It changed its name to Puissance Corporation in 1983 and to Northfield Capital Corporation in 1987. Northfield Capital is based in Toronto, Canada.
Scotia Canadian Small Cap Fund
Scotia Canadian Small Cap Fund is an open ended equity mutual fund launched and managed by 1832 Asset Management L.P. It invests in the public equity markets of Canada. The fund seeks to invest in stocks of companies operating across diversified sectors. It primarily invests in growth stocks of mid-cap and small-cap companies. The fund employs fundamental analysis with a focus on factors such as financial parameters of a company, its market share and role in its industry, as well as the economic state of its industry and measures, such as earnings, price/earnings multiples and market share growth, may be used to evaluate investments to create its portfolio. It benchmarks the performance of its portfolio against the BMO Small Cap Weighted Index. The fund was formerly known as National Trust Special Equity Fund. Scotia Canadian Small Cap Fund was formed on October 28, 1992 and is domiciled in Canada.
Scotia Resource Fund
Scotia Resource Fund is an open ended equity mutual fund launched and managed by Scotia Asset Management L.P. It invests in the public equity markets of Canada. The fund seeks to invest in stocks of companies operating in natural resources sector including companies that operate in the oil and gas, gold and precious metals, metals and minerals, and forest products industry. It invests in equity securities of businesses involved in the exploration or exploitation, development, production, processing, transportation or trading in base or ferrous metals, precious commodities (such as gold, silver, platinum, palladium and gems), coal, iron ore, uranium, energy commodities such as oil, natural gas, wind, alternative energy and other hydrocarbon products, lumber and lumber-related products, and other industrial materials. The fund employs fundamental analysis with a focus on factors such as evaluating the financial condition and management of each company, as well as its industry and the economy to create its portfolio. It seeks to benchmark the performance of its portfolio against a composite benchmark comprising 50% S&amp;P/TSX Energy Index and 50% S&amp;P/TSX Material Index. The fund was formerly known as Scotia Precious Metals Fund. Scotia Resource Fund was formed on July 6, 1993 and is domiciled in Canada.
Vinland Holdings Inc.
Vinland Holdings Inc. was incorporated in 2008 and is based in Canada.</t>
  </si>
  <si>
    <t>1832 Asset Management L.P. (Canada (Primary); Ontario (Primary); United States and Canada (Primary); Quebec);
Dynamic Global Fund Corporation - Dynamic Strategic Resource Class (Canada (Primary); Ontario (Primary); United States and Canada (Primary));
Dynamic Managed Portfolios Ltd - DMP Resource Class (Canada (Primary); Ontario (Primary); United States and Canada (Primary));
Dynamic Trust Funds - Dynamic Power Small Cap Fund (Canada (Primary); Ontario (Primary); United States and Canada (Primary));
Evanachan Ltd. (Canada (Primary); Ontario (Primary); United States and Canada (Primary));
McEwen Mining Inc. (NYSE:MUX) (Canada (Primary); Ontario (Primary); United States and Canada (Primary); Elko Area; Nevada; Southwest; United States of America);
Nicmar Capital Corp. (British Columbia (Primary); Canada (Primary); United States and Canada (Primary));
Northfield Capital Corporation (TSXV:NFD.A) (Canada (Primary); Ontario (Primary); United States and Canada (Primary));
Scotia Canadian Small Cap Fund (Canada (Primary); Ontario (Primary); United States and Canada (Primary));
Scotia Resource Fund (Canada (Primary); Ontario (Primary); United States and Canada (Primary));
Vinland Holdings Inc. (Canada (Primary); United States and Canada (Primary))</t>
  </si>
  <si>
    <t>McEwen Mining Inc. (NYSE:MUX) (230.0)</t>
  </si>
  <si>
    <t>As of January 1, 2021, E*TRADE Financial, LLC was acquired by E*Trade Financial Holdings, LLC. E*TRADE Financial, LLC, a financial services company, provides brokerage, and related products and services for traders, investors, registered investment advisors (RIAs), and stock plan administrators and participants. It offers investor-focused banking products, including sweep deposit accounts; automated trade order placement and execution services; clearing and settlement services; and insurance on qualifying amounts of customer deposits, and other banking and cash management services. The company also provides custody solutions to RIAs; software and services for managing equity compensation plans, student loans, and financial wellness solutions to corporate clients; retail futures transaction services; and investment advisory services. It provides its services through digital platforms; and a network of industry-licensed customer service representatives and financial consultants through phone, email, and online at two national financial centers, as well as in-person at 30 regional financial centers in the United States. The company was founded in 1982 and is headquartered in Arlington, Virginia.</t>
  </si>
  <si>
    <t>Capital Markets (Primary); Diversified Financials (Primary); Financials (Primary); Investment Banking and Brokerage (Primary); Online Security Brokers and Dealers (Primary); Online Trading Systems (Primary); Securities and Commodities Markets Services (Primary); Security Brokers and Dealers (Primary); Application Software; Asset Management and Custody Banks; Banks; Enterprise Software; Industry Specific Software; Information Technology; Insurance; Insurance; Insurance Brokers; Investment Advice; Savings Institutions; Savings Institutions, Federally Chartered; Software; Software and Services; Thrifts and Mortgage Finance; Thrifts and Mortgage Finance</t>
  </si>
  <si>
    <t>Midatlantic (Primary); Northern Virginia Area (Primary); United States and Canada (Primary); United States of America (Primary); Virginia (Primary); Delaware; Europe; European Developed Markets; Netherlands; Noord-Holland</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</si>
  <si>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</si>
  <si>
    <r>
      <rPr>
        <sz val="8"/>
        <color indexed="17"/>
        <rFont val="Arial"/>
        <family val="2"/>
      </rPr>
      <t>California (Primary)</t>
    </r>
    <r>
      <rPr>
        <sz val="8"/>
        <color indexed="8"/>
        <rFont val="Arial"/>
        <family val="2"/>
      </rPr>
      <t xml:space="preserve">;
New York (Primary);
New York City Area (Primary);
Northeast (Primary);
</t>
    </r>
    <r>
      <rPr>
        <sz val="8"/>
        <color indexed="17"/>
        <rFont val="Arial"/>
        <family val="2"/>
      </rPr>
      <t>San Francisco Area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</si>
  <si>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PRIMECAP Management Company
PRIMECAP Management Company is an employee owned investment manager. The firm provides its services to investment companies, pooled investment vehicles, pension and profit sharing plans, charitable organizations, and sovereign wealth funds. It manages separate client-focused equity portfolios. The firm launches and manages equity mutual funds. It invests in the public equity markets. The firm employs fundamental analysis along with bottom-up stock picking approach to create its portfolios. It employs a combination of in-house and external research to make its investments. PRIMECAP Management Company was founded in September 1983 and is based in Pasadena, California.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</si>
  <si>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PRIMECAP Management Company (California (Primary); Los Angeles Area (Primary); United States and Canada (Primary); United States of America (Primary); West Coast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</si>
  <si>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Afterpay Limited operates as a subsidiary of Lanai (AU) 2 Pty Ltd.</t>
  </si>
  <si>
    <t>Data Processing and Outsourced Services (Primary); Information Technology (Primary); Internet Merchant Services (Primary); IT Services (Primary); Payment Processors (Primary); Software and Services (Primary)</t>
  </si>
  <si>
    <t>Lanai (AU) 2 Pty Ltd was incorporated in 2021 and is based in Sydney, Australia. Lanai (AU) 2 Pty Ltd operates as a subsidiary of Block, Inc.</t>
  </si>
  <si>
    <t>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t>
  </si>
  <si>
    <t>Soft Drinks</t>
  </si>
  <si>
    <t>Beverages (Primary); Bottled Water (Primary); Consumer Staples (Primary); Food, Beverage and Tobacco (Primary); Soft Drinks (Primary)</t>
  </si>
  <si>
    <t>Florida (Primary); Lakeland Area (Primary); Southeast (Primary); United States and Canada (Primary); United States of America (Primary)</t>
  </si>
  <si>
    <t>Primo Water Corporation provides pure-play water solutions for residential and commercial customers. It offers bottled water, water dispensers, purified bottled water, self-service refill drinking water, premium spring, mineral water, sparkling and flavored water, filtration equipment, and coffee. The company offers its products under the Primo, Alhambra, Crystal Rock, Mountain Valley, Deep Rock, Hinckley Springs, Crystal Springs, Kentwood Springs, Mount Olympus, Pureflo, Nursery, Sierra Springs, Sparkletts, Clear Mountain Natural Spring Water, Earth2O, Renü, and Water Event Pure Water Solutions brands in the United States; Canadian Springs and Labrador Source brands in Canada; and Decantae, Eden, Eden Springs, Chateaud’eau, and Mey Eden brands in Europe and Israel. The company sells its products through retailers and online at various price points. The company was formerly known as Cott Corporation and changed its name to Primo Water Corporation in March 2020. Primo Water Corporation was incorporated in 1955 and is headquartered in Tampa, Florida.</t>
  </si>
  <si>
    <t xml:space="preserve">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t>
  </si>
  <si>
    <t>Commercial and Professional Services (Primary); Commercial Services and Supplies (Primary); Environmental and Facilities Services (Primary); Hazardous Waste Collection, Treatment and Disposal Services (Primary); Industrials (Primary); Recycling Facilities (Primary); Remediation Services (Primary); Sanitary Services (Primary); Diversified Support Services</t>
  </si>
  <si>
    <t>Ancala Partners LLP
Ancala Partners LLP is a principal investment firm. It invests in mid- market low risk, inflation-linked, brownfield infrastructure assets. It typically invests in housing, public health, education, roads, electricity utilities, gas utilities, water/waste water utilities, renewable energy assets, pipelines, transport assets, energy generation, storage, district heating, telecommunication and media infrastructure, gas transmission and distribution, electricity transmission, electric power distribution, airports, toll roads, railways, ports, and metering. It invests in companies based in the European region with a focus on United Kingdom. The firm invests in the form of equity, preferred equity, and debt. It also seeks control or significant minority ownership stakes. Ancala Partners LLP was founded in 2010 and is based in London, United Kingdom.
Fiera Infrastructure Inc.
Fiera Infrastructure Inc. is a principal investment firm specializing in infrastructure investments. The firm was founded in February 2016 and is based in Canada. Fiera Infrastructure Inc. operates as a subsidiary of Fiera Capital Corporation.</t>
  </si>
  <si>
    <t>Ancala Partners LLP (England (Primary); Europe (Primary); European Developed Markets (Primary); Greater London (Primary); United Kingdom (Primary));
Fiera Infrastructure Inc. (Canada (Primary); Ontario (Primary); United States and Canada (Primary))</t>
  </si>
  <si>
    <t>Artemis Investment Management LLP
Artemis Investment Management LLP is a privately owned investment manager. The firm invests in public equity, fixed income, and commodities markets. It manages separate client focused portfolios. The firm launches and manages equity mutual funds. It also manages fixed income, balanced, and multi-asset funds. The firm manages hedge funds and venture capital trusts. It was founded in 1997 and is based in London, United Kingdom with an additional office in Edinburgh, United Kingdom.
Chelverton Asset Management Limited
Chelverton Asset Management Limited is an employee owned investment manager. The firm primarily provides its services to private companies and small to medium-sized public companies. It launches and manages equity mutual funds for its clients. The firm invests in the public equity markets of the United Kingdom. It operates as a subsidiary of Chelverton Asset Management Holdings Limited. Chelverton Asset Management Limited was founded in 1998 and is based in Bath, United Kingdom with additional offices in London, United Kingdom and Edinburgh, United Kingdom.
Close Asset Management Limited
Close Asset Management Limited, trading as Close Brothers Asset Management, offers investment advisory and wealth management services. The company offers services, such as financial planning, tax planning, inheritance, pensions, and retirement planning. The company serves individuals, high net worth clients, private and corporate clients, professional advisers, trusts, charitable institutions, and family offices. The company was formerly known as Close Private Asset Management Limited and changed its name to Close Asset Management Limited in May 2009. Close Asset Management Limited was founded in 1982 and is based in London, United Kingdom with additional offices in London, Manchester, Edinburgh, Bristol, Glasgow, Gatwick, Newcastle, and Northwich, United Kingdom; and Connecticut, the United States. Close Asset Management Limited operates as a subsidiary of Close Asset Management Holdings Limited.
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Harwood Capital LLP
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
Harwood Capital Nominees Limited
Harwood Capital Nominees Limited was incorporated in 2013 and is based in London, United Kingdom.
North Atlantic Smaller Companies Investment Trust PLC (LSE:NAS)
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
Oryx International Growth Fund Limited (LSE:OIG)
Oryx International Growth Fund Ltd is a closed ended equity mutual fund launched and managed by Harwood Capital LLP. The fund invests in the public equity markets of the United Kingdom and United States. It seeks to invest in stocks of companies operating across diversified sectors. The fund primarily invests in stocks of small and mid cap companies. It employs a fundamental analysis to create its portfolio. The fund benchmarks the performance of its portfolio against the FTSE All Share Index. Oryx International Growth Fund Ltd was formed on March 2, 1995 and is domiciled in Guernsey, Channel Islands.
Rockwood Strategic Plc (LSE:RKW)
Gresham House Strategic plc specializes in PIPE, pre-IPO, growth and acquisition, recovery capital investments. The fund invests in financial services, media, information and communication technology, digital information and technology, healthcare, and life sciences. It prefers to invest in companies based in United Kingdom and Europe and can also co-invest outside Europe with local venture capital firms. The fund also seeks to make follow on investments. It invests in companies with market capitalizations of less than £250 million ($283.87 million) and seeks to acquire stakes between 5% and 25% for cash or share consideration. It seeks to invest between three to five years. The fund invests in smaller public companies as well as private companies. It invests in public companies that are listed on FTSE All-share and AIM All-Share Index; stocks trading greater than 50% below 3 year price high; EV or EBITDA less than 7 times, gearing more than 75%, ROCE greater than 10%, FCF Yield greater than 10%. The fund invests in private companies in P2P opportunities, equity and equity-related instruments, preferred equity, preferred quasi equity positions including convertible and non-convertible debt instruments, and mezzanine preferred instruments. It attracts portfolio in scenarios - excluding cash, portfolio trades on a weighted average EV or EBITDA greater than 5 times; generating in excess of 10% growth in 2017 based on broker forecasts. The fund targets 15% net IRR over the long-term.</t>
  </si>
  <si>
    <t>Artemis Investment Management LLP (England (Primary); Europe (Primary); European Developed Markets (Primary); Greater London (Primary); United Kingdom (Primary));
Chelverton Asset Management Limited (England (Primary); Europe (Primary); European Developed Markets (Primary); Somerset (Primary); United Kingdom (Primary));
Close Asset Management Limited (England (Primary); Europe (Primary); European Developed Markets (Primary); Greater London (Primary); United Kingdom (Primary); Cheshire; West Midlands; West Sussex);
Gresham House Asset Management Limited (Europe (Primary); European Developed Markets (Primary); United Kingdom (Primary); Dumfriesshire; England; Greater London; Oxfordshire; Perthshire; Scotland);
Hargreave Hale Ltd. (England (Primary); Europe (Primary); European Developed Markets (Primary); Greater London (Primary); United Kingdom (Primary));
Harwood Capital LLP (England (Primary); Europe (Primary); European Developed Markets (Primary); Greater London (Primary); United Kingdom (Primary));
Harwood Capital Nominees Limited (England (Primary); Europe (Primary); European Developed Markets (Primary); Greater London (Primary); United Kingdom (Primary));
North Atlantic Smaller Companies Investment Trust PLC (LSE:NAS) (England (Primary); Europe (Primary); European Developed Markets (Primary); Greater London (Primary); United Kingdom (Primary));
Oryx International Growth Fund Limited (LSE:OIG) (England (Primary); Europe (Primary); European Developed Markets (Primary); Greater London (Primary); United Kingdom (Primary));
Rockwood Strategic Plc (LSE:RKW) (Europe (Primary); European Developed Markets (Primary); United Kingdom (Primary))</t>
  </si>
  <si>
    <t>North Atlantic Smaller Companies Investment Trust PLC (LSE:NAS) (570.3); Oryx International Growth Fund Limited (LSE:OIG) (171.2); Rockwood Strategic Plc (LSE:RKW) (46.0)</t>
  </si>
  <si>
    <t>Taldor Computer Systems (1986) Ltd. plans, develops, and delivers business and technological solutions in the areas of software, infrastructure, hardware, business operations, and self-service kiosks in Israel. It offers software solutions, including Web and mobile development; communications and infrastructures solutions; and a range of private, public, and hybrid cloud solutions, including full command-and-control, budget management, and personalized automation, as well as develops applications and user interfaces for the Internet, mobile, and Internet of Things. The company also provides cyber and information security solutions ranging from the infrastructure and application levels to the end-user level; and GIS and sensor systems that provide specific and holistic solutions for the management of smart cities and smart organizations. In addition, it organizes, manages, and analysis covert and covert information, combined with open source systems and a data framework; and managed and business process outsourcing services. The company serves clients in various sectors, such as finance, public, defense, commerce, healthcare, etc. Taldor Computer Systems (1986) Ltd was founded in 1986 and is based in Holon, Israel. As per the transaction announced on November 10, 2020, Taldor Computer Systems (1986) Ltd operates as a subsidiary of One Software Technologies Ltd.</t>
  </si>
  <si>
    <t>Information Technology (Primary); Information Technology (IT) Consulting (Primary); IT Consulting and Other Services (Primary); IT Services (Primary); Software and Services (Primary); Application Software; Data Processing and Outsourced Services; Security Software; Software; Systems Software</t>
  </si>
  <si>
    <t>One Software Technologies Ltd provides software, hardware, and integration services. The company also offers IT and infrastructure services; software solutions for cloud, BI, digital, cyber and security, POS, and other products; and managed services for IT sector. One Software Technologies Ltd is based in Petah Tikva, Israel.</t>
  </si>
  <si>
    <t>Royal Boskalis Westminster N.V. provides dredging, offshore energy, and maritime services worldwide. Its Dredging &amp; Inland Infra segment constructs and maintains ports and waterways; and provides land reclamation, coastal defense, riverbank protection, and underwater rock fragmentation services. This segment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The company’s Offshore Energy segment is involved in the engineering, construction, maintenance, and decommissioning of oil and liquefied natural gas import/export facilities, offshore platforms, pipelines and cables, and offshore wind farms. This segment also offers heavy transport, lift and installation work, and diving and remotely operated vehicle services, as well as dredging, offshore pipeline and cable installation, rock installation, and marine activities and survey services. Its Towage &amp; Salvage segment offers towage services to incoming and outgoing oceangoing vessels; and berthing and unberthing of tankers, pilotage, subsea inspection and maintenance, firefighting, and the coupling and uncoupling of terminal connections, as well as operates and manages onshore and offshore terminals. This segment also provides assistance to vessels in distress, shipwrecks or damaged offshore platforms removal, environmental care, and consultancy services. The company primarily serves oil, gas, and wind energy companies; port and terminal operators; governments; shipping and insurance companies; international project developers; and mining companies and related EPC contractors and subcontractors. It operates a fleet of approximately 600 vessels and floating equipment. The company was founded in 1910 and is headquartered in Papendrecht, the Netherlands. As of September 20, 2022, Royal Boskalis Westminster N.V. was taken private.</t>
  </si>
  <si>
    <t>Offshore Energy: 1,343.1 (39.1%);
Towage &amp; Salvage: 118.5 (3.5%);
Dredging &amp; Inland Infra: 1,972.8 (57.4%)</t>
  </si>
  <si>
    <t>Rest of Europe: 1,171.8 (34.5%);
Middle East: 219.9 (6.5%);
Africa: 77.4 (2.3%);
North and South America: 205.6 (6.1%);
The Netherlands: 612.9 (18.1%);
Australia/Asia: 1,107.9 (32.6%)</t>
  </si>
  <si>
    <t>Bridge, Tunnel, and Elevated Highway Construction (Primary); Capital Goods (Primary); Construction and Engineering (Primary); Construction and Engineering (Primary); Construction Support Services (Primary); Heavy Construction (Primary); Highway and Street Construction (Primary); Industrials (Primary); Nonbuilding Structures Construction (Primary); Specialty Contract Work (Primary); Water, Sewer and Pipeline Construction (Primary); Barges; Commercial and Professional Services; Commercial Marine Crafts; Commercial Services and Supplies; Consulting Services; Energy; Energy; Energy Equipment and Services; Environmental and Facilities Services; Marine; Marine; Marine Ports and Services; Marine Transportation Of Freight; Oil and Gas Equipment and Services; Oil and Gas Field Services; Professional Services; Research and Consulting Services; Transportation; Transportation Infrastructure; Tug Boats</t>
  </si>
  <si>
    <t>HAL Investments B.V. is a private equity firm specializing in investments in acquisitions, recapitalizations, leveraged build-ups, expansion and growth capital, and common stock as well as other forms of junior capital. The firm invests in companies engaged in a wide variety of industries and is based in Europe. It makes both control and minority investments in public and private companies and can also co-invest with other investors. The firm has a particular interest in companies with international operations. It was founded in 1873 and is based in Rotterdam, Netherlands with an additional office in Amsterdam, Netherlands. HAL Investments B.V. operates as a subsidiary of HAL Holding N.V.</t>
  </si>
  <si>
    <t>Europe (Primary);
European Developed Markets (Primary);
Netherlands (Primary);
Zuid-Holland (Primary);
Noord-Holland</t>
  </si>
  <si>
    <t>JPMorgan Chase &amp; Co. (NYSE:JPM)
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
Moneta Asset Management
Moneta Asset Management is an employee owned investment manager. The firm launches and manages mutual funds for its clients. It invests in the public equity markets of Europe. The firm primarily invests in stocks of companies across all market capitalization. Moneta Asset Management was founded in March 2003 and is based in Paris, France.
Sprucegrove Investment Management Ltd
Sprucegrove Investment Management Ltd is an employee owned investment manager. The firm primarily provides its services to pension and profit sharing plans. It also caters to high net worth individuals, High net worth individuals, investment companies, pooled investment vehicles, state or municipal government entities, charitable organizations, insurance companies and corporations or other businesses. The firm manages separate client focused equity portfolios for its clients. It launches and manages equity mutual funds and also manages balanced mutual funds. The firm invests in the public equity markets across the globe. It typically invests in the value stocks of companies. The firm employs fundamental analysis with a bottom-up stock picking approach to create its equity portfolios. It conducts in-house research to make its investments. Sprucegrove Investment Management Ltd was founded in 1993 and is based in Toronto, Ontario.</t>
  </si>
  <si>
    <r>
      <rPr>
        <sz val="8"/>
        <rFont val="Arial"/>
        <family val="2"/>
      </rPr>
      <t xml:space="preserve">JPMorgan Chase &amp; Co. (NYSE:JPM) (New York (Primary); New York City Area (Primary); Northeast (Primary); United States and Canada (Primary); United States of America (Primary); Africa / Middle East; Albany Area; Argentina; Arizona; Asia / Pacific; Asia / Pacific Developed Markets; Asia / Pacific Emerging Markets; Atlanta Area; Austin Area; Australia ; Brazil; California; Canada; Capital Federal; Central America &amp; Mexico; Chicago Area; Chile; China ; Co. Dublin; Colombia; Colorado; Columbus Area; Connecticut; Dallas Area; Delaware; Denver Area; Detroit Area; Distrito Federal de Mexico; Dorset; England; Europe; European Developed Markets; European Emerging Markets; Far East; Florida; Fort Worth Area; France; Georgia; Germany; Great Lakes; Greater London; Greenville Area; Hessen; Hong Kong ; Houston Area; Ile-de-France; Illinois; India ; Indian Sub-Continent; Indiana; Indianapolis Area; Indonesia ; Ireland; Jakarta Raya; Japan ; Karnataka; Kilmer Area; Korea, South ; Latin America and Caribbean; Los Angeles Area; Louisiana; </t>
    </r>
    <r>
      <rPr>
        <sz val="8"/>
        <color indexed="17"/>
        <rFont val="Arial"/>
        <family val="2"/>
      </rPr>
      <t>Louisiana</t>
    </r>
    <r>
      <rPr>
        <sz val="8"/>
        <rFont val="Arial"/>
        <family val="2"/>
      </rPr>
      <t xml:space="preserve">; Luxembourg; Maharashtra; Mexico; Miami Area; Michigan; Mid-Hudson Area; Mid-Island Area; Midatlantic; Middle East; Milwaukee Area; Monmouth Area; Mountain; Nashville Area; New Jersey; New Orleans Area; New South Wales; North Metro Area; North Texas Area; Northern Virginia Area; Ohio; Ontario; Orlando Area; Pennsylvania; Peoria Area; Philippines ; Phoenix Area; Region Metropolitana (Santiago); Rhode Island; Russia; San Diego Area; San Francisco Area; São Paulo; Saudi Arabia ; </t>
    </r>
    <r>
      <rPr>
        <sz val="8"/>
        <color indexed="17"/>
        <rFont val="Arial"/>
        <family val="2"/>
      </rPr>
      <t>Shreveport Area</t>
    </r>
    <r>
      <rPr>
        <sz val="8"/>
        <rFont val="Arial"/>
        <family val="2"/>
      </rPr>
      <t xml:space="preserve">; Singapore ; South America; South Carolina; South-East Asia; Southeast; </t>
    </r>
    <r>
      <rPr>
        <sz val="8"/>
        <color indexed="17"/>
        <rFont val="Arial"/>
        <family val="2"/>
      </rPr>
      <t>Southeast</t>
    </r>
    <r>
      <rPr>
        <sz val="8"/>
        <rFont val="Arial"/>
        <family val="2"/>
      </rPr>
      <t xml:space="preserve">; Southwest; Stamford Area; Taiwan ; Tampa Area; Tennessee; Texas; Thailand ; United Arab Emirates ;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Utah; Virginia; Washington Area; Washington, D. C.; West Coast; Western Nassau Area; Wilmington Area; Wisconsin);
Moneta Asset Management (Europe (Primary); European Developed Markets (Primary); France (Primary); Ile-de-France (Primary));
Sprucegrove Investment Management Ltd (Canada (Primary); Ontario (Primary); United States and Canada (Primary))</t>
    </r>
  </si>
  <si>
    <t>JPMorgan Chase &amp; Co. (NYSE:JPM) (394,076.1)</t>
  </si>
  <si>
    <t>Josemaria Resources Inc., through its subsidiaries, engages in the acquisition, exploration, and development of mineral properties in South America. The company explores for copper, gold, and silver deposits. It holds 100% interests in Josemaria project located in the San Juan province, Argentina. The company was formerly known as NGEx Resources Inc. and changed its name to Josemaria Resources Inc. in July 2019. Josemaria Resources Inc. was incorporated in 1983 and is headquartered in Vancouver, Canada. As of April 28, 2022, Josemaria Resources Inc. operates as a subsidiary of Lundin Mining Corporation.</t>
  </si>
  <si>
    <t>Copper (Primary); Copper Ores (Primary); Materials (Primary); Materials (Primary); Metals and Mining (Primary); Gold; Gold Ores; Silver; Silver Ores</t>
  </si>
  <si>
    <t>Lundin Mining Corporation, a diversified base metals mining company, engages in the exploration, development, and mining of mineral properties in Brazil, Chile, Portugal, Sweden, and the United States. It primarily produces copper, zinc, nickel, and gold, as well as lead, silver, and other metals. The company holds 100% interests in the Chapada mine located in Brazil; the Neves-Corvo mine located in Portugal; the Eagle mine located in the United States; and the Zinkgruvan mine located in Sweden. It also holds 80% interests in the Candelaria and Ojos del Salado mining complex located in Chile. The company was formerly known as South Atlantic Ventures Ltd. and changed its name to Lundin Mining Corporation in August 2004. Lundin Mining Corporation was incorporated in 1994 and is headquartered in Toronto, Canada.</t>
  </si>
  <si>
    <t>Canada (Primary);
Ontario (Primary);
United States and Canada (Primary);
England;
Europe;
European Developed Markets;
United Kingdom;
West Sussex</t>
  </si>
  <si>
    <t>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t>
  </si>
  <si>
    <t>Atlas Venture L.P.
Atlas Venture L.P. is a private equity and venture capital firm specializing in investments startups, seed, early stage, turnaround, late venture, growth capital and incubation. It seeks to invest in the technology and life sciences sectors with a focus on personalized medicine, medical technologies, therapeutics, biopharmaceutical products, biotechnology, biology, drug discovery technologies, therapeutic platforms, novel biopharmaceutical products, novel therapeutics, novel drug discovery platforms, therapeutic products, innovative biomedical technologies, diagnostics, and medical devices. Within technology, the firm focuses on payments, SMB, consumer-facing innovation, advances in biology, next-generation infrastructure, security, consumer services, small business infrastructure, fintech, emerging web service companies, next-generation media, gaming, and social technologies, enterprise and internet infrastructure, big data and mobile infrastructure, internet related businesses and communications. Within life sciences, it focuses on biopharmaceuticals. It also invest in silicones, consumer discretionary, and internet and direct marketing retail, internet software and services, IT services, security software, memory chips, and broadband telecommunication services. The firm prefers to invest in companies based in the Europe and United States with a focus on New England, Boston, Maine, Connecticut, New Hampshire, Rhode Island, Vermont, California and San Francisco Bay Area. Its initial investment ranges from $0.25 million to $15 million per transaction. The firm prefers to be a lead investor and seeks a board representation in its portfolio companies. Atlas Venture L.P. was founded in 1980 and is headquartered at Cambridge, Massachusetts with an additional office in London, United Kingdom.
M Ventures
M Ventures is a principal investment firm. It can also consider making direct investments in biotechnology company in future. The firm manages the fund, Merck Research Venture Fund. M Ventures is based in United States.
Mass General Brigham Ventures, LLC
Mass General Brigham Ventures, LLC operates as an investment arm of Partners Healthcare System, Inc. The firm specializes in both direct and fund of fund investments. For direct investments, the firm makes investments in incubation, seed, startup, and early venture stages. For fund of fund investments, it specializes in venture capital funds. The firm prefers to invest in Partners HealthCare System including life science companies based on intellectual property, technologies, devices, drugs, diagnostics, therapeutics, and information systems. It seeks to invest in United States of America. Its development investments are intended to validate technologies with a high potential for later commercialization by either new venture formation or out licensing to an existing market player. Mass General Brigham Ventures, LLC was founded in March 2008 and is based in Boston, Massachusetts with an additional office in Cambridge, Massachusetts.
Merck Ventures B.V.
Merck Ventures B.V., also known as M Ventures, is a venture capital arm of MERCK Kommanditgesellschaft auf Aktien, specializing in incubation, pre-seed, seed/startup, early &amp; mid venture, and emerging growth investments. It seeks to invest in innovative technologies, healthcare, healthcare equipment and services, and pharmaceuticals, biotechnology, life sciences, performance materials, and therapeutic with a focus on oncology, neurodegeneration, inflammation, fertility, endocrinology, and core therapeutic areas, in particular autoimmune and inflammatory diseases. Within biopharma, the firm focuses on neurodegenerative diseases, cancer, fertility, endocrine disorders, cardiovascular and metabolic conditions, and general medicine and in biotechnology companies that are in initial trials for proving feasibility. The firm seeks to invest across all geographical regions with a focus on Israel, Europe, and the United States. The firm seeks to invest between $1 million ($1.24 million) and €4 million ($5.58 million) per transaction. It usually takes minority stakes in companies which may lead to complete takeover. Merck Ventures B.V. was founded in March 2009 and is based in Amsterdam, the Netherlands with additional offices in Cambridge, Massachusetts; Darmstadt, Germany; Yavne, Israel; The United States of America and Israel.
Omega Fund Management, LLC
Omega Fund Management, LLC is a venture capital firm specializing in direct secondary transactions. It seeks to invest in Incubation, seed/startup, early stage, mid stage, late stage, growth capital, acquisition financing and emerging growth. The firm is stage agnostic. The firm primarily focuses on public and private companies in the life sciences and healthcare sector including  life science, biotechnology, medical devices, drug delivery, Instruments &amp; research tools, medical technology, therapeutics, diagnostics, services, and healthcare IT. The firm supporting the capital needs of publicly traded, small-cap life sciences companies with short or medium term clinical milestones, usually via PIPEs or IPOs. It seeks to invest on both sides of the Atlantic with a focus on Western Europe, North America, and the Far East. It also provides follow-on capital and may fund transactions which address the need for larger than expected follow-on capital requirements, tail end funds and other founder, management and syndicate needs. The firm prefers board representation in the portfolio companies. Omega Fund Management, LLC was founded in 2004 and is based in Boston, Massachusetts with an additional office in London, United Kingdom.
Pfizer Venture Investments LLC
Pfizer Venture Investments LLC is a private equity and venture capital arm of Pfizer Inc. specializing in investments in all stages of development focusing on growth stage and early stage. The firm may also invest in funds, spinout opportunities, start-ups, consortia investments and PIPEs. It prefers to invest in the healthcare sector with focus on therapeutic sector, platform technologies, diagnostics, oncology, inflammation and immunology, rare disease, internal medicine, vaccines, drug delivery, pharmaceutical services, biotechnology, healthcare IT, and other technologies impacting drug discovery and development, developing compounds and technologies. The firm's areas of interest include neuro-degeneration, neuro-inflammation and neuro-metabolic disorders. It invests in companies which are of current or future strategic interest to Pfizer. It seeks to invest in companies based in or operating in United States and intends to make minority of investments outside as well. It typically invests between $500,000 and $10 million. The firm acts as a lead investor or works with other investors to syndicate deals. It takes a board seat on its portfolio companies. Pfizer Venture Investments LLC was founded in 2004 and is based in New York, New York.
SR One Capital Management, LP
SR One Capital Management, LP is the venture capital arm of GlaxoSmithKline specializing in investing in seed, start up, early and mid venture, and emerging growth companies. It seeks to invest in emerging life science companies that are pursuing innovative science which will significantly impact medical care, with products in preclinical development stage through clinical proof-of-concept; biotechnology; healthcare; medical devices, and related information technologies companies. It typically invests in companies based globally with a focus on the United States, Canada, and Europe. The firm typically invests between $0.5 million and $5 million per round. It prefers to take a board seat or observers right in its portfolio companies. It seeks to lead or take an active syndicate role in its investments. SR One Capital Management, LP was founded in 1985 and is based in Redwood City, California with additional offices in Cambridge, Massachusetts; Conshohocken, Pennsylvania; London, United Kingdom; Wayne, Pennsylvania and San Mateo, California.
The Baupost Group, L.L.C.
The Baupost Group, LLC is an employee owned hedge fund sponsor. The firm primarily provides its services to pooled investment vehicles. The firm invests in public equity markets. It launches and manages equity mutual fund and hedge funds for its clients. The firm invests in the hedging markets of the United States. The firm conducts fundamental analysis, analysis of historical relationships, economic analysis, business cycle analysis, interest rate analysis and industry analysis to make its investment decisions. The Baupost Group, LLC was founded in May 1982 and is based in Boston, Massachusetts.</t>
  </si>
  <si>
    <r>
      <rPr>
        <sz val="8"/>
        <rFont val="Arial"/>
        <family val="2"/>
      </rPr>
      <t xml:space="preserve">Atlas Venture L.P. (Boston Area (Primary); </t>
    </r>
    <r>
      <rPr>
        <sz val="8"/>
        <color indexed="17"/>
        <rFont val="Arial"/>
        <family val="2"/>
      </rPr>
      <t>Boston Area (Primary)</t>
    </r>
    <r>
      <rPr>
        <sz val="8"/>
        <rFont val="Arial"/>
        <family val="2"/>
      </rPr>
      <t xml:space="preserve">; Massachusetts (Primary); </t>
    </r>
    <r>
      <rPr>
        <sz val="8"/>
        <color indexed="17"/>
        <rFont val="Arial"/>
        <family val="2"/>
      </rPr>
      <t>Massachusetts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Europe; European Developed Markets; United Kingdom);
M Ventures (New Jersey (Primary); Northeast (Primary); United States and Canada (Primary); United States of America (Primary));
Mass General Brigham Ventures, LLC (Boston Area (Primary); Massachusetts (Primary); Northeast (Primary); United States and Canada (Primary); United States of America (Primary));
Merck Ventures B.V. (Europe (Primary); European Developed Markets (Primary); Netherlands (Primary); Noord-Holland (Primary); Africa / Middle East; Boston Area; Germany; Israel ; Massachusetts; Middle East; Northeast; United States and Canada; United States of America);
Omega Fund Management, LLC (Boston Area (Primary); Massachusetts (Primary); Northeast (Primary); United States and Canada (Primary); United States of America (Primary); Europe; European Developed Markets; United Kingdom);
Pfizer Venture Investments LLC (New York (Primary); New York City Area (Primary); Northeast (Primary); United States and Canada (Primary); United States of America (Primary));
SR One Capital Management, LP (California (Primary); San Francisco Area (Primary); United States and Canada (Primary); United States of America (Primary); West Coast (Primary); Boston Area; Europe; European Developed Markets; Great Lakes; Massachusetts; Northeast; Pennsylvania; Philadelphia Area; SE Pennsylvania Area; United Kingdom);
The Baupost Group, L.L.C. (Boston Area (Primary); Massachusetts (Primary); Northeast (Primary); United States and Canada (Primary); United States of America (Primary))</t>
    </r>
  </si>
  <si>
    <t>Taiwan Liposome Company, Ltd., a clinical-stage specialty pharmaceutical company, engages in the development and commercialization of nanomedicines that combine its proprietary lipid-assembled drug delivery platform with approved active pharmaceutical ingredients (APIs). The BioSeizer lipid formulation technology is designed to enable local sustained release and fast onset of APIs at the site of disease or injury with enhanced pharmacokinetic (PK) control by customization of lipid layers; and NanoX active drug loading technology enables the potential for reduced dosing frequency and enhanced distribution of liposome-encapsulated APIs to the desired site. Its lead product candidate is TLC599, an intraarticular injectable BioSeizer formulation of the API steroid dexamethasone sodium phosphate (DSP), which is in Phase III clinical trial for the treatment of knee osteoarthritis pain. The company’s product candidates also comprise TLC590, a non-opioid BioSeizer formulation of the API ropivacaine that has completed Phase II clinical trial to treat post-surgical pain; TLC399, a multilamellar and multivesicular BioSeizer formulation of DSP, which is in Phase II clinical trial for ophthalmology indications; TLC178, an API that is in Phase I/II dose escalation trial to treat rhabdomyosarcoma; and TLC19 that is in Phase I clinical trial to treat COVID-19.Taiwan Liposome Company, Ltd. was founded in 1997 and is headquartered in Taipei, Taiwan. As of October 8, 2021, Taiwan Liposome Company, Ltd. operates as a subsidiary of Woods Investment Company, Ltd.</t>
  </si>
  <si>
    <t>IBI Group Inc. provides various professional services in Canada, the United States, the United Kingdom, and internationally. Its professional services include urban design and planning, architecture, civil engineering, transportation engineering, traffic engineering, systems engineering, urban geography, real estate analysis, landscape architecture, communications engineering, software development, and other consulting services. The company also offers systems solutions in tolling, traffic and transit management, airport groundside management, lighting, and supervisory control and data acquisition applications for control of water and waste-water systems. It serves national, provincial, state, and local government agencies and public institutions, as well as companies in the real estate building, land and infrastructure development, transportation and communication, and other industries. The company was formerly known as IBI Income Fund and changed its name to IBI Group Inc. in January 2011. The company was founded in 1974 and is headquartered in Toronto, Canada. As of September 27, 2022, IBI Group Inc. operates as a subsidiary of Arcadis NV.</t>
  </si>
  <si>
    <t>Intelligence: 82.6 (18.2%);
Buildings: 230.7 (50.9%);
Infrastructure: 138.9 (30.6%);
Corporate: 1.2 (.3%)</t>
  </si>
  <si>
    <t>United States: 134.9 (29.8%);
Canada: 265.2 (58.5%);
Other International: 25.1 (5.5%);
United Kingdom: 28.2 (6.2%)</t>
  </si>
  <si>
    <t>Commercial and Professional Services (Primary); Consulting Services (Primary); Industrials (Primary); Professional Services (Primary); Research and Consulting Services (Primary); Application Software; Architectural Services; Capital Goods; Communications Equipment; Communications Equipment; Construction and Engineering; Construction and Engineering; Construction Support Services; Construction Surveying Services; Development Consulting; Engineering and Surveying Services; Engineering Services; Global Positioning Systems; Information Technology; Information Technology (IT) Consulting; IT Consulting and Other Services; IT Services; Real Estate; Real Estate; Real Estate Management and Development; Real Estate Services; Satellite and Microwave Equipment; Services Outsourcing; Software; Software and Services; Technology Hardware and Equipment</t>
  </si>
  <si>
    <t>Canada (Primary); Ontario (Primary); United States and Canada (Primary); Alberta; British Columbia; Quebec</t>
  </si>
  <si>
    <t>Arcadis NV operates as a design and consultancy firm for natural and built assets worldwide. The company operates through four segments: Europe &amp; Middle East, The Americas, Asia Pacific, and CallisonRTKL. It offers architectural based design consultancy services; and asset management services, such as asset management strategy and planning, asset management decision making and operational optimization, life cycle planning and asset management systems, asset information/condition assessment, risk and review, organization and people, and asset management/O&amp;M. The company also provides business advisory services, including asset strategy and performance, business transformation and resiliency, investment and finance, operations and maintenance, and technology and information; cost and commercial management services; and design and engineering solutions for highways, railways, bridges, tunnels, power utilities, water utilities, ports and waterways, geotechnics, architecture, and structures, as well as building mechanical, electrical, and plumbing. In addition, it offers digital environmental health safety and sustainability, environmental restoration, and project management solutions. Further, the company provides mobility solutions for connected highways, intelligent rail and transit, integrated airports, and new mobility; places solutions; resilience solutions, including climate adaption, energy transition, enviro socio permitting, environmental restoration, sustainable advisory, sustainable operations, and water optimization; and water supply and treatment, distribution, resource management, and industrial water and wastewater services. It serves industrial manufacturing, technology, property and investment, contractors, and energy and resources sectors. The company was formerly known as Heidemij NV and changed its name to Arcadis N.V. in October 1997. Arcadis NV was founded in 1888 and is headquartered in Amsterdam, the Netherlands.</t>
  </si>
  <si>
    <r>
      <rPr>
        <sz val="8"/>
        <rFont val="Arial"/>
        <family val="2"/>
      </rPr>
      <t xml:space="preserve">Europe (Primary);
European Developed Markets (Primary);
Netherlands (Primary);
Noord-Holland (Primary);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t>
    </r>
    <r>
      <rPr>
        <sz val="8"/>
        <color indexed="17"/>
        <rFont val="Arial"/>
        <family val="2"/>
      </rPr>
      <t>United States and Canada</t>
    </r>
  </si>
  <si>
    <t>IBI Group Investment Partnership
IBI Group Investment Partnership is based in Toronto, Canada.
IBI Group Management Partnership
IBI Group Management Partnership offers professional services, including planning, designing, implementation, analysis of operations, and other consulting services related to development, urban land, building facilities, transportation networks, and systems technology. The company was incorporated in 2001 and is based in Toronto, Canada.
IBI Group Management Partnership II
IBI Group Management Partnership II was incorporated in 2005 and is based in Toronto, Canada.</t>
  </si>
  <si>
    <t>IBI Group Investment Partnership (Canada (Primary); Ontario (Primary); United States and Canada (Primary));
IBI Group Management Partnership (Canada (Primary); Ontario (Primary); United States and Canada (Primary));
IBI Group Management Partnership II (Canada (Primary); Ontario (Primary); United States and Canada (Primary))</t>
  </si>
  <si>
    <t>PRA Health Sciences, Inc., a contract research organization, provides outsourced clinical development and data solution services to the biotechnology and pharmaceutical industries worldwide. It operates in two segments, Clinical Research and Data Solutions. The Clinical Research segment offers product registration services, including clinical trial management, project management, regulatory affairs, therapeutic expertise, clinical operations, data and programming, safety and risk management, biostatistics and medical writing, quality assurance, and late-phase services. It also provides strategic solutions, such as embedded, functional services provider, staff augmentation, and custom-built development solutions, as well as commercialization services; and early development services for Phase I and Phase IIa studies, as well as bioanalytical analysis. The Data Solutions segment offers data, analytics, technology, and consulting solutions to the life sciences market. This segment offers market intelligence services, such as targeting and compensation, and pharmaceutical audit suite services; consulting and services comprising brand analytics, managed markets, commercial effectiveness, and scientific studies/clinical hubs; and technology-enabled products and services that allow clients to access and analyze Symphony Health and integrated third-party data. PRA Health Sciences, Inc. conducts clinical trials in the areas of pharmaceutical development, including oncology, immunology, central nervous system, inflammation, respiratory, cardiometabolic, and infectious diseases. The company was formerly known as PRA Global Holdings, Inc. and changed its name to PRA Health Sciences, Inc. in July 2014. PRA Health Sciences, Inc. was founded in 1976 and is headquartered in Raleigh, North Carolina. As of July 1, 2021, PRA Health Sciences, Inc. operates as a subsidiary of ICON Public Limited Company.</t>
  </si>
  <si>
    <t>Health Care (Primary); Life Sciences Tools and Services (Primary); Life Sciences Tools and Services (Primary); Pharmaceuticals, Biotechnology and Life Sciences (Primary); Pharmaceutical Contract Research Organization; Pharmaceuticals; Pharmaceuticals</t>
  </si>
  <si>
    <t>Midatlantic (Primary); North Carolina (Primary); Raleigh Area (Primary); United States and Canada (Primary); United States of America (Primary); Baden-Württemberg; British Columbia; Canada; Charlottesville Area; Europe; European Developed Markets; Germany; Virginia</t>
  </si>
  <si>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</si>
  <si>
    <t>Co. Dublin (Primary);
Europe (Primary);
European Developed Markets (Primary);
Ireland (Primary);
Great Lakes;
Nashville Area;
Pennsylvania;
SE Pennsylvania Area;
Southeast;
Tennessee;
United States and Canada;
United States of America</t>
  </si>
  <si>
    <t>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t>
  </si>
  <si>
    <t>Health Care (Primary); Health Care Equipment (Primary); Health Care Equipment and Services (Primary); Health Care Equipment and Supplies (Primary); Medical Testing, Analyzing, and Diagnostic Equipment (Primary); Health Care Technology; Health Care Technology; Healthcare Industry Software</t>
  </si>
  <si>
    <t>Roche Holding AG engages in the pharmaceuticals and diagnostics businesses in Switzerland, Germany, the United States, Austria, Netherlands, the United Kingdom, France, Belgium,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tests for the diagnosis of various diseases, such as cancer, diabetes, Covid-19, hepatitis, human papillomavirus, and other diseases. In addition, the company supplies diagnostic instruments and reagents. It has a research collaboration agreement with Synlogic, Inc. for the discovery of a novel synthetic biotic for the treatment of inflammatory bowel disease (IBD). The company was founded in 1896 and is headquartered in Basel, Switzerland.</t>
  </si>
  <si>
    <t>Basel-Stadt (Primary);
Europe (Primary);
European Developed Markets (Primary);
Switzerland (Primary);
Boston Area;
California;
Massachusetts;
Northeast;
San Francisco Area;
United States and Canada;
United States of America;
West Coast</t>
  </si>
  <si>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t>
  </si>
  <si>
    <t>Specialty Petrochemicals: 258.8 (85.9%);
Specialty Wax: 42.6 (14.1%)</t>
  </si>
  <si>
    <t>United States: 301.3 (100.0%)</t>
  </si>
  <si>
    <t>Chemicals (Primary); Commodity Chemicals (Primary); Industrial Organic Chemicals (Primary); Materials (Primary); Materials (Primary); Petrochemicals (Primary); Energy; Energy; Oil and Gas Pipelines; Oil and Gas Storage and Transportation; Oil, Gas and Consumable Fuels; Specialty Chemicals</t>
  </si>
  <si>
    <t>Balmoral Funds LLC is a private equity firm specializing in growth capital, recapitalizations, corporate carve-outs, restructurings, special situations, and acquisition transactions of small and middle-market companies. The firm also seeks to invest in management buyouts, corporate divestitures, and PIPES transactions. It focuses on companies undergoing financial distress and operational turnaround, and those companies undervalued by their markets and shareholders. The firm invests in under-performing or distressed businesses and provides equity infusions, acquiring non-core or challenged businesses, and/or recapitalizing balance sheets. The firm’s transaction types includes asset purchase, stock purchase, note purchase, equity infusion, debt restructuring, ucc article ix, §363, a.b.c., etc. The firm does not seek investments in early-stage technology, financial services and pure real estate investments. The firm seeks to invest in all industries including manufacturing, business services, consumer products, retail, and value-added distribution. It prefers to invest in companies based in North America. The firm invests between $10 million and $100 million, with the capability of much larger transactions, in companies with revenues between $25 million and $800 million, and an EBITDA between $5 million to $60 million. It structures its investments in the form of common and preferred equity, debt, and hybrid securities and seeks to acquire both control and shared control interests in its portfolio companies. The firm is willing to invest in debt securities in connection with an equity investment or warrant issuance or in order to bridge transactions to a close without relying on third-party financing. The firm typically represents itself on the portfolio company’s board of directors. The firm prefers to take majority stakes. The firm typically holds its investments in portfolio companies for a period between two and seven years. Balmoral Funds LLC was founded in 2005 and is based in Los Angeles, California.</t>
  </si>
  <si>
    <t>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t>
  </si>
  <si>
    <t>Accessories (Primary); Apparel (Primary); Apparel, Accessories and Luxury Goods (Primary); Boys' Apparel (Primary); Consumer Discretionary (Primary); Consumer Durables and Apparel (Primary); Girls' Apparel (Primary); Jewelry (Primary); Jewelry, Timepieces and Gemstone Products (Primary); Men's Apparel (Primary); Textiles, Apparel and Luxury Goods (Primary); Timepieces (Primary); Watches (Primary); Women's, Misses', and Juniors' Apparel (Primary); Apparel Retail; Beauty Care Products; Consumer Staples; Diversified Financial Services; Diversified Financials; Financials; Footwear; Health Care; Health Care Equipment and Services; Health Care Equipment and Supplies; Health Care Supplies; Healthcare and Medical Supply Stores; Home Furnishings; Homefurnishing Retail; Household and Personal Products; Household Durables; Housewares and Specialties; Internet and Direct Marketing Retail; Internet and Direct Marketing Retail; Investment Services and Holding Companies; Multi-Sector Holdings; Online Apparel and Accessory Retail; Online Home Furnishing Retail; Online Housewares Retail; Online Personal Care Product Retail; Online Specialty Retail; Optical Goods and Eyeglass Stores; Optical Healthcare; Patent Owners and Lessors; Personal Care Product Stores; Personal Products; Personal Products; Retailing; Specialty Retail; Specialty Stores</t>
  </si>
  <si>
    <t>KJR Brothers Limited was incorporated in 2021 and is based in Blackburn, United Kingdom.</t>
  </si>
  <si>
    <t>Tethyan Resource Corp., a junior mineral exploration company, engages in acquiring, exploring, and evaluating mineral properties in Serbia. The company explores for copper, gold, silver, zinc, and lead deposits. Its flagship properties include the Rudnica project and the Kizevak project located in the Raška Municipality of Southern Serbia. Tethyan Resource Corp. was incorporated in 1999 and is headquartered in Vancouver, Canada. As of October 7, 2020, Tethyan Resource Corp. operates as a subsidiary of Adriatic Metals PLC.</t>
  </si>
  <si>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</si>
  <si>
    <t>England (Primary);
Europe (Primary);
European Developed Markets (Primary);
Gloucestershire (Primary);
United Kingdom (Primary)</t>
  </si>
  <si>
    <t>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t>
  </si>
  <si>
    <t>Consumer Discretionary (Primary); Consumer Services (Primary); Hotels (Primary); Hotels And Motels (Primary); Hotels, Resorts and Cruise Lines (Primary); Hotels, Restaurants and Leisure (Primary); Lodging (Primary); Diversified Financial Services; Diversified Financials; Financials; Investment Services and Holding Companies; Multi-Sector Holdings; Patent Owners and Lessors</t>
  </si>
  <si>
    <t>Sonesta International Hotels Corporation owns, manages, designs, and operates hotels in Boston, Massachusetts; Philadelphia, Pennsylvania; and San Francisco, California. It also operates hotels under management agreements in Coconut Grove, Florida; and Cairo, Luxor, Port Said, Taba, Hurghada, and Sharm el Sheikh, Egypt. In addition, the company leases hotels in New Orleans, Louisiana; and operates six Nile River cruise vessels. Further, it has franchise agreements to operate two hotels in Sint Maarten, a hotel in Brazil, three hotels in Chile, three hotels in Colombia, and seven hotels in Peru. Sonesta International Hotels Corporation was founded in 1889 and is based in Boston, Massachusetts.</t>
  </si>
  <si>
    <t>Boston Area (Primary);
Massachusetts (Primary);
Northeast (Primary);
United States and Canada (Primary);
United States of America (Primary);
Louisiana;
New Orleans Area;
Southeast</t>
  </si>
  <si>
    <t>Coliseum Capital Management, LLC
Coliseum Capital Management, LLC is an employee owned hedge fund manager. It provides its services to Pooled investment vehicles and corporations. The firm manages separate client-focused portfolios. It invests in the public equity markets of the United States and Canada. The firm seeks to invest in the distressed and special situations. The firm launces and manages hedge funds for its clients. The firm employs a combination of fundamental and technical analysis to create its portfolios. Coliseum Capital Management, LLC was founded in 2005 and is based in Stamford, Connecticut with offices in New York, New York and Rowayton, Connecticut.
Moab Capital Partners, LLC
Moab Capital Partners, LLC is a employee owned hedge fund sponsor. The firm primarily provides its services to pooled investment vehicles. The firm invests in the public equity markets of the United States. The firm employs fundamental analysis to make its investments. The firm also adopts long and short strategy to create its portfolio. The firm conducts in-house research. Moab Capital Partners, LLC was founded in January 2006 and is based in Southampton, New York.</t>
  </si>
  <si>
    <t>Alta Fundamental Advisers, LLC (New York (Primary); New York City Area (Primary); Northeast (Primary); United States and Canada (Primary); United States of America (Primary));
Coliseum Capital Management, LLC (Connecticut (Primary); Northeast (Primary); Stamford Area (Primary); United States and Canada (Primary); United States of America (Primary); New York);
Moab Capital Partners, LLC (Mid-Island Area (Primary); New York (Primary); Northeast (Primary); United States and Canada (Primary); United States of America (Primary))</t>
  </si>
  <si>
    <t>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t>
  </si>
  <si>
    <t>Health Care (Primary); Pharmaceutical Contract Manufacturing Services (Primary); Pharmaceutical Contract Research Organization (Primary); Pharmaceuticals (Primary); Pharmaceuticals (Primary); Pharmaceuticals, Biotechnology and Life Sciences (Primary); Life Sciences Tools and Services; Life Sciences Tools and Services</t>
  </si>
  <si>
    <t>AMF Fonder AB
AMF Pension Fondförvaltning AB is an asset management arm of AMF Pension AB with approximately SEK 27.5 billion ($3.8 billion) in assets under management. The firm primarily provides its services to institutions. It also manages accounts for individuals. The firm invests in the public equity and fixed income markets across the globe. It employs fundamental analysis to create its portfolios. The firm typically invests in companies in information technology, telecommunications, engineering, pharmaceuticals, real estate and construction, and banking and insurance sectors. For its fixed income investments, it invests in government bonds, mortgage bonds, and corporate bonds. The firm also acts as an advisor to the real estate funds. AMF Pension Fondförvaltning is based in Stockholm, Sweden.
AP Fonden 4
AP Fonden 4 (AP4) is a privately owned investment manager. The firm manages separate client-focused equity and fixed income portfolios and pension funds. It invests in public equity, fixed income, and real estate markets across the globe. The firm benchmarks the performance of its equity portfolios against SIX Return Index and MSCI World DNI Index. It also benchmarks the performance of its fixed income portfolio against Merrill Lynch Index and Handelsbanken Obligations Index. The firm employs a fundamental analysis to manage its equity and fixed income securities. It obtains external research to complement its in-house research. AP Fonden 4 is based in Stockholm, Sweden.
Första AP-fonden
Första AP-fonden is a government owned investment manager. The firm manages the funded assets of the Swedish public pension system. The firm invests globally in equities, fixed income securities and alternative investments that include real estate, private equity funds and hedge funds. It employs a fundamental analysis to create its portfolios. The firm obtains external research to complement its in-house research. Första AP-fonden was founded in 1960 and is based in Stockholm, Sweden.
Handelsbanken Asset Management
Handelsbanken Asset Management is a privately owned investment manager. The firm provides its services to individuals and institutional clients. It manages mutual funds for its clients. The firm additionally offers institutional custody services and capital investment services. It operates as a subsidiary of operates as a subsidiary of Svenska Handelsbanken. Handelsbanken Asset Management is based in Stockholm, Sweden. Handelsbanken Asset Management operates as a subsidiary of Svenska Handelsbanken AB (publ).</t>
  </si>
  <si>
    <t>AMF Fonder AB (Europe (Primary); European Developed Markets (Primary); Stockholm County (Primary); Sweden (Primary));
AP Fonden 4 (Europe (Primary); European Developed Markets (Primary); Stockholm County (Primary); Sweden (Primary));
Första AP-fonden (Europe (Primary); European Developed Markets (Primary); Sweden (Primary));
Handelsbanken Asset Management (Europe (Primary); European Developed Markets (Primary); Stockholm County (Primary); Sweden (Primary))</t>
  </si>
  <si>
    <t>Grubhub Inc., together with its subsidiaries, provides an online and mobile platform for restaurant pick-up and delivery orders in the United States. The company connects approximately 300,000 local restaurants with diners in various cities. It offers mobile applications and mobile Websites; and operates Websites through grubhub.com, seamless.com, and menupages.com.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Grubhub for Restaurants, a responsive web application that can be accessed from computers and mobile devices, as well as Grubhub-provided tablets; GH+ subscription program to diners; delivery services to restaurants;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The company was formerly known as GrubHub Seamless Inc. and changed its name to Grubhub Inc. in February 2014. Grubhub Inc. was founded in 1999 and is headquartered in Chicago, Illinois. As of June 15, 2021, Grubhub Inc. operates as a subsidiary of Just Eat Takeaway.com N.V.</t>
  </si>
  <si>
    <t>Consumer Discretionary (Primary); Internet and Direct Marketing Retail (Primary); Internet and Direct Marketing Retail (Primary); Retailing (Primary); Communication Services; Information Technology; Information Technology (IT) Consulting; Interactive Media and Services; Interactive Media and Services; IT Consulting and Other Services; IT Services; Media and Entertainment; Online Services; Services Outsourcing; Software and Services; Web Design</t>
  </si>
  <si>
    <t>Chicago Area (Primary); Great Lakes (Primary); Illinois (Primary); United States and Canada (Primary); United States of America (Primary); New York; New York City Area; Northeast</t>
  </si>
  <si>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</si>
  <si>
    <t>Nobina AB (publ), through its subsidiaries, provides public transportation services in Sweden, Denmark, Norway, and Finland. It offers bus services. The company was founded in 1911 and is headquartered in Solna, Sweden.</t>
  </si>
  <si>
    <t>Nobina Bus Finland: 127.4 (9.0%);
Nobina Bus Norway: 135.0 (9.5%);
Nobina Bus Sweden: 799.9 (56.3%);
Nobina Bus Denmark: 91.8 (6.5%);
Central Functions and Other Items: .6 (.0%);
Nobina Care: 265.2 (18.7%)</t>
  </si>
  <si>
    <t>Bus Transportation (Primary); Industrials (Primary); Road and Rail (Primary); Road Transportation of Passengers (Primary); Transportation (Primary); Trucking (Primary)</t>
  </si>
  <si>
    <t>Bluma Wellness Inc., through its subsidiary, One Plant Florida, operates as a medical cannabis company in the State of Florida. It operates retail dispensaries in Boynton Beach, Jacksonville Beach, St. Petersburg, and Port St. Lucie, Florida. The company is based in Fort Lauderlade, Florida. As of April 13, 2021, Bluma Wellness Inc. operates as a subsidiary of Cresco Labs Inc.</t>
  </si>
  <si>
    <t>Health Care (Primary); Pharmaceutical Products (Primary); Pharmaceuticals (Primary); Pharmaceuticals (Primary); Pharmaceuticals, Biotechnology and Life Sciences (Primary); Consumer Staples; Drug Retail; Drug Stores and Pharmacies; Food and Staples Retailing; Food and Staples Retailing</t>
  </si>
  <si>
    <t>SOL Global Investments Corp. is a private equity firm specializing in growth capital to small and mid-sized businesses. The firm primarily invests in U.S cannabis industry, CBD, health and wellness, E-sports, electric mobility sector. SOL Global Investments Corp. is based in Toronto, Canada, and addition office in Miami Beach, Florida.</t>
  </si>
  <si>
    <t>Canada (Primary);
Ontario (Primary);
United States and Canada (Primary);
Florida;
Miami Area;
Southeast;
United States of America</t>
  </si>
  <si>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developers, governmental agencies, and home builders. The company was incorporated in 1997 and is headquartered in Euless, Texas. U.S. Concrete, Inc. operates as a subsidiary of Vulcan Materials Company.</t>
  </si>
  <si>
    <t>Concrete (Primary); Construction Materials (Primary); Construction Materials (Primary); Construction Sand and Gravel (Primary); Materials (Primary); Materials (Primary); Ready-Mixed Concrete (Primary); Sand And Gravel (Primary); Stone Materials (Primary); Building Product and Home Supply Stores; Capital Goods; Construction Material Distribution; Consumer Discretionary; Home Improvement Retail; Industrials; Retailing; Specialty Retail; Trading Companies and Distributors; Trading Companies and Distributors</t>
  </si>
  <si>
    <t>Fort Worth Area (Primary); Southwest (Primary); Texas (Primary); United States and Canada (Primary); United States of America (Primary)</t>
  </si>
  <si>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</si>
  <si>
    <t>Alabama (Primary);
Birmingham Area (Primary);
Southeast (Primary);
United States and Canada (Primary);
United States of America (Primary);
New Jersey;
Northeast</t>
  </si>
  <si>
    <t xml:space="preserve">As of October 7, 2022, Randolph Bancorp, Inc. was acquired by Hometown Financial Group, Inc. Randolph Bancorp, Inc. operates as the bank holding company for Envision Bank that provides financial services to individuals, families, and small to mid-size businesses in Massachusetts, Rhode Island, and southern New Hampshire. It operates through two segments, Envision Bank and Envision Mortgage. The company accepts checking, NOW, money market, and savings accounts, as well as certificates of deposit and individual retirement accounts.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cash management solutions, including ACH origination, wire transfer, positive pay, and account reconciliation; and digital banking services. It operates five branch offices in Massachusetts; six loan production offices; and lending centers located in Massachusetts and Southern New Hampshire. The company was founded in 1851 and is headquartered in Quincy, Massachusetts.
</t>
  </si>
  <si>
    <t>Envision Bank: 22.0 (51.4%);
Envision Mortgage: 20.8 (48.6%)</t>
  </si>
  <si>
    <t>United States: 39.5 (100.0%)</t>
  </si>
  <si>
    <t>Banks (Primary); Financials (Primary); Savings Institutions (Primary); Savings Institutions, Not Federally Chartered (Primary); Thrifts and Mortgage Finance (Primary); Thrifts and Mortgage Finance (Primary); Diversified Financial Services; Diversified Financials; Holding Companies; Investment Services and Holding Companies; Multi-Sector Holdings; Offices Of Bank Holding Companies</t>
  </si>
  <si>
    <t>Hometown Financial Group, Inc operates as a bank. The company was formerly known as ESB Bancorp Inc and changed its name to Hometown Financial Group, Inc in April 2016. The company was founded in 2008 and is based in Easthampton, Massachusetts. Hometown Financial Group, Inc operates as a subsidiary of Hometown Financial Group MHC.</t>
  </si>
  <si>
    <t>Massachusetts (Primary);
Northeast (Primary);
Springfield Area (Primary);
United States and Canada (Primary);
United States of America (Primary)</t>
  </si>
  <si>
    <t>AllianceBernstein L.P.
AllianceBernstein L.P. is a privately owned investment manager. It primarily provides its services to pooled investment vehicles. The firm also caters to individuals, banking or thrift institutions, investment companies, high net worth individuals, pension and profit sharing plans, charitable organizations, corporations, state or municipal government entities, insurance companies, foreign government agencies, and other investment advisers. The firm also provides independent research, portfolio strategy, and brokerage-related services to institutional investors. It manages separate client focused equity, fixed income, and balanced portfolios. The firm also launches and manages equity, fixed income, and balanced mutual funds for its clients. It invests in the public equity and fixed income markets across the globe. The firm also invests in real estate securities. For the equity portion of its portfolio, it invests in value and growth stocks of companies across all market capitalizations. For the fixed income portion of its portfolio, the firm invests in municipal bonds, US treasuries, agency and corporate bonds, residential and commercial mortgage-backed securities, asset-backed securities, and high-quality money market securities. It employs fundamental and quantitative analysis to create its portfolio. The firm also seeks to invest in venture capital, private equity, leveraged buy-out, distressed-debt, and mezzanine funds. It conducts in-house research to make its investments. The firm was founded in 1971 and is based in New York City with additional offices in West Palm Beach, Florida, London, United Kingdom, Central, Hong Kong, and Los Angeles, California.
FJ Capital Management, LLC
FJ Capital Management, LLC is an employee owned hedge fund sponsor. The firm primarily provides its services to pooled investment vehicles. It also caters to pension and profit sharing plans, and state or municipal government entities. The firm launches and manages hedge Funds for its clients. It also launches equity mutual funds. The firm also manages separate client-focused equity portfolios. It primarily invests in equity markets of United States. The firm invests in small-cap and mid-cap companies employing fundamental analysis to make its investments. It conducts in-house research to make its investments. The firm typically invests in community/regional bank sector. FJ Capital Management, LLC was founded in December 2007 and is based in McLean, Virginia.</t>
  </si>
  <si>
    <t>AllianceBernstein L.P. (Nashville Area (Primary); Southeast (Primary); Tennessee (Primary); United States and Canada (Primary); United States of America (Primary); Asia / Pacific; Asia / Pacific Developed Markets; Asia / Pacific Emerging Markets; Austin Area; Boston Area; California; Dallas Area; England; Europe; European Developed Markets; Florida; Greater London; Hong Kong ; Houston Area; India ; Indian Sub-Continent; Los Angeles Area; Maharashtra; Massachusetts; New York; New York City Area; Northeast; San Antonio Area; San Francisco Area; Southwest; Texas; United Kingdom; West Coast; West Palm Beach Area);
FJ Capital Management, LLC (Midatlantic (Primary); Northern Virginia Area (Primary); United States and Canada (Primary); United States of America (Primary); Virginia (Primary))</t>
  </si>
  <si>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 As of July 1, 2022, Coherent, Inc. operates as a subsidiary of II-VI Incorporated.</t>
  </si>
  <si>
    <t>Oem Laser Sources: 953.5 (61.8%);
Industrial Lasers &amp; Systems: 588.6 (38.2%)</t>
  </si>
  <si>
    <t>United States: 359.4 (23.3%);
Europe, Other: 150.7 (9.8%);
Asia-Pacific, Other: 149.6 (9.7%);
Germany: 143.7 (9.3%);
Rest of World: 75.6 (4.9%);
Japan: 122.9 (8.0%);
South Korea: 266.2 (17.3%);
China: 274.1 (17.8%)</t>
  </si>
  <si>
    <t>Electronic Equipment and Instruments (Primary); Electronic Equipment, Instruments and Components (Primary); Information Technology (Primary); Laboratory Apparatus (Primary); Measuring, Analyzing, and Controlling Instruments (Primary); Technology Hardware and Equipment (Primary); Capital Goods; Electrical Equipment; Heavy Electrical Equipment; Industrial Lasers; Industrials; Power Generation Equipment</t>
  </si>
  <si>
    <r>
      <rPr>
        <sz val="8"/>
        <rFont val="Arial"/>
        <family val="2"/>
      </rPr>
      <t xml:space="preserve">California (Primary); </t>
    </r>
    <r>
      <rPr>
        <sz val="8"/>
        <color indexed="17"/>
        <rFont val="Arial"/>
        <family val="2"/>
      </rPr>
      <t>California (Primary)</t>
    </r>
    <r>
      <rPr>
        <sz val="8"/>
        <rFont val="Arial"/>
        <family val="2"/>
      </rPr>
      <t xml:space="preserve">; San Jose Area (Primary); </t>
    </r>
    <r>
      <rPr>
        <sz val="8"/>
        <color indexed="17"/>
        <rFont val="Arial"/>
        <family val="2"/>
      </rPr>
      <t>San Jose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Delaware; Midatlantic</t>
    </r>
  </si>
  <si>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solutions products, such as microwave, power delivery systems, radio frequency matching networks, and metrology products used in providing energy to etching, stripping, and deposition processes; and plasma and reactive gas products. Its Light &amp; Motion segment offers laser products, such as continuous wave and pulsed nanosecond, diode and diode-pumped solid-state, and fiber laser technologies; and photonics products comprising motion control, optical tables and vibration isolation systems, photonic instruments, optics and optical assemblies, opto-mechanical components, temperature sensing products for wafer fabrication systems, and laser and LED measurement products, including laser power and energy meters, laser beam profilers, and optical and photonic subsystems. Its Equipment &amp; Solutions segment provides laser-based systems for printed circuit board (PCB) manufacturing, including flexible interconnect PCB processing systems and high-density interconnect solutions for rigid PCB manufacturing and substrate processing, and multi-layer ceramic capacitor test systems. It serves semiconductor, industrial technologies, life and health sciences, research, and defense markets. It sells its products and services through its direct sales organization, independent distributors, and sales representatives, as well as through its websites and product catalogs. The company was incorporated in 1961 and is headquartered in Andover, Massachusetts.</t>
  </si>
  <si>
    <t>Guyana Goldfields Inc. provides exploration and production of gold. It engages in the acquisition, exploration, development, production, and operation of gold mineral properties. The company also owns and operates gold drilling rights. The company was formerly known as Chiboug Copper Company Limited and changed its name to Guyana Goldfields Inc. in January 1995. Guyana Goldfields Inc. was incorporated in 1994 and is headquartered in Toronto, Canada. As of August 25, 2020, Guyana Goldfields Inc. operates as a subsidiary of Zijin Mining Group Company Limited.</t>
  </si>
  <si>
    <t>Zijin Mining Group Company Limited, together with its subsidiaries, engages in prospecting, exploration, and mining mineral resources in Mainland China. It primarily produces gold bullion; gold, copper, zinc, tungsten, lead, and iron ore concentrates; and copper cathodes, zinc bullion, sulphuric acid, copperplate, silver, iron, etc., as well as molybdenum, cobalt, tin, coal, platinum, and palladium. The company was formerly known as Fujian Zijin Mining Industry Company Limited and changed its name to Zijin Mining Group Company Limited in June 2004. Zijin Mining Group Company Limited was founded in 1986 and is headquartered in Longyan, the People’s Republic of China.</t>
  </si>
  <si>
    <t>Asia / Pacific (Primary);
Asia / Pacific Emerging Markets (Primary);
China  (Primary);
Far East (Primary);
Fujian Province (Primary);
Asia / Pacific Developed Markets;
Canada;
Hong Kong ;
Ontario;
United States and Canada</t>
  </si>
  <si>
    <t>Silvercorp Metals Inc., together with its subsidiaries, engages in the acquisition, exploration, development, and mining of mineral properties in China and Mexico. The company primarily explores for silver, gold, lead, and zinc metals. It holds interests in the Ying project located in the Ying Mining District in Henan Province, China; Gaocheng (GC) mine located in Guangdong Province, China; Kuanping project located in Sanmenxia City, Shanzhou District, Henan Province, China; and La Yesca project located in northwest of Guadalajara, Mexico. The company was formerly known as SKN Resources Ltd. and changed its name to Silvercorp Metals Inc. in May 2005. Silvercorp Metals Inc. is headquartered in Vancouver, Canada.</t>
  </si>
  <si>
    <t>Bardoc Gold Limited engages in the exploration and development of mineral properties in Australia. The company primarily explores for gold and manganese deposits. Its flagship project is the Bardoc Gold project covering an area of 250 square kilometers located in the Eastern Goldfields region of Western Australia. The company was formerly known as Spitfire Materials Limited and changed its name to Bardoc Gold Limited in November 2018. Bardoc Gold Limited was incorporated in 2007 and is based in North Fremantle, Australia. As of April 4, 2022, Bardoc Gold Limited operates as a subsidiary of St Barbara Limited.</t>
  </si>
  <si>
    <t>Australia ­ Treasury: .0 (100.0%)</t>
  </si>
  <si>
    <t>St Barbara Limited, together with its subsidiaries, engages in the exploration, development, mining, and sale of gold. It operates three operational business units, including Leonora Operations, Simberi Operations, and Atlantic Operations. The company also explores for silver deposits. Its properties include the Gwalia underground mine located in Leonora, Western Australia; the Simberi gold mine located in New Ireland province, Papua New Guinea; and Atlantic Gold operations in Nova Scotia, Canada. St Barbara Limited was incorporated in 1986 and is based in Perth, Australia.</t>
  </si>
  <si>
    <t>Asia / Pacific (Primary);
Asia / Pacific Developed Markets (Primary);
Australia  (Primary);
Western Australia (Primary);
Victoria</t>
  </si>
  <si>
    <t>Valmec Limited, a diversified energy and infrastructure services company, provides equipment, construction, commissioning, maintenance, and asset integrity services to the oil and gas, resources, and infrastructure sectors in Australia. Its services include gas compression and processing; process services engineering, procurement, and construction; infrastructure service construction; petrochemical and mining fabrication; electrical and underground services; civil and earthworks solutions; asset preservation, service, and maintenance; asset integrity and inspection; structural mechanical piping; electrical and instrumentation; and completions and commissioning services. The company is headquartered in Kewdale, Australia. As of October 7, 2021, Valmec Limited operates as a subsidiary of Altrad Australia Pty Ltd.</t>
  </si>
  <si>
    <t>Energy (Primary); Energy (Primary); Energy Equipment and Services (Primary); Oil and Gas Equipment and Services (Primary); Oil and Gas Field Services (Primary); Oil and Gas Machinery and Equipment (Primary); Capital Goods; Commercial and Professional Services; Commercial Services and Supplies; Construction and Engineering; Construction and Engineering; Diversified Support Services; Electrical Work; Industrials; Specialty Contract Work</t>
  </si>
  <si>
    <t>Altrad Australia Pty Ltd offers industrial maintenance services that include engineering, inspection, and fire protection services. It serves oil and gas, energy, power generation, process, environment, and construction industries. The company was incorporated in 2021 and is based in Perth, Australia. Altrad Australia Pty Ltd operates as a subsidiary of Altrad Investment Authority S.A.S.</t>
  </si>
  <si>
    <t>iCollege Limited (ASX:ICT)</t>
  </si>
  <si>
    <t>RedHill Education Limited engages in the education business in Australia, Europe, and South America. It operates through three segments: Technology &amp; Design, Greenwich, and Go Study. The Technology &amp; Design segment provides face-to-face and online courses in information technology, digital design, interactive multimedia, computer coding, digital marketing, games and apps programming, as well as interior designing services. The Greenwich segment offers English language intensive courses, and vocational education and training courses for international students. The Go Study segment provides international student advisory recruitment agency services. RedHill Education Limited was incorporated in 2006 and is based in Ultimo, Australia. As of October 11, 2021, RedHill Education Limited operates as a subsidiary of iCollege Limited.</t>
  </si>
  <si>
    <t>Colleges, Universities, Professional Schools, and Junior Colleges (Primary); Consumer Discretionary (Primary); Consumer Services (Primary); Diversified Consumer Services (Primary); Education Services (Primary); Online Education Courses (Primary); Schools (Primary); Specialty Educational Services (Primary); Commercial and Professional Services; Human Resource and Employment Services; Industrials; Professional Services</t>
  </si>
  <si>
    <t>iCollege Limited provides educational services in Australia, Europe, and South America. It operates through four segments: Technology &amp; Design, Greenwich, Go Study, and Sero/Celtic/CTI. The Technology &amp; Design segment offers face-to-face and online courses in information technology, digital design, interactive multimedia, computer coding, digital marketing, games and apps programming, and interior design. The Greenwich segment provides English language intensive courses, and vocational education and training (VET) courses for international students. The Go Study segment operates an international student advisory recruitment agency. The Sero/Celtic/CTI segment offers face-to-face and online VET courses that covers commercial cookery, hospitality, business, community services, healthcare, construction, and information technology for domestic and international students. The company was incorporated in 2003 and is based in Ultimo, Australia.</t>
  </si>
  <si>
    <t>Acorn Capital Limited
Acorn Capital Limited is a privately owned investment manager. The firm primarily provides its services to high net worth individuals and institutional investors. It manages mutual funds for its clients. The firm invests in the public equity and private equity markets of Australia. For private and unlisted microcap investments, it invests in primary and secondary equity placements and at all stages of development. The firm seeks to invest in the stocks of micro cap companies. It employs a combination of quantitative, qualitative, and fundamental investment analysis to make its investments. The firm conducts in-house research to create its investment portfolio. Acorn Capital Limited was founded in 1998 and is based in Melbourne, Australia.
Credit Suisse Holdings (Australia) Limited
Credit Suisse Holdings (Australia) Limited provides institutional research, sales and trading, prime financing, capital raising, and corporate advisory services. The company was incorporated in 1972 and is based in Sydney, Australia. Credit Suisse Holdings (Australia) Limited operates as a subsidiary of Credit Suisse AG.
Pendal Group Limited (ASX:PDL)
Pendal Group Limited is a publicly owned investment manager the firm provides its services to individual and institutional clients. The firm launches and manages equity, fixed income, multi-assets and balanced mutual funds. It invests in the public equity, fixed income, and alternative investment markets across the globe. The firm uses fundamental along with bottom up stock selection process to make its investments. It conducts in-house research to make its investments. Pendal Group Limited is formed in 2007 and is based in Sydney, Australia.
Perpetual Investments Management Limited
Perpetual Investment Management Limited is a privately owned investment manager. The firm primarily provides its services to institutional and retail clients. It manages mutual funds for its clients. The firm invests in the public equity and fixed income markets across the globe with a focus on Australia. It employs fundamental analysis with bottom up approach to make its investments. The firm benchmarks the performance of its portfolios against the S&amp;P/ASX300 Accumulation Index. It conducts in-house research to make its investments. Perpetual Investment Management Limited is based in New South Wales, Australia. The firm operates as a subsidiary of Perpetual Limited.
Regal Partners Limited (ASX:RPL)
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
Viburnum Funds Pty Ltd.
Viburnum Funds Pty Ltd. is a venture capital and private equity firm specializing in investments in expansion stage, growth capital, replacement capital, mid market, buyouts, and buy-ins. The firm seeks to invest in industrial sector with a focus on resource services. The firm invests in small-cap, micro-cap, and small and medium sized private or listed companies. It typically invests in small and medium enterprises based in Western Australia. The firm typically invests between AUS $5 million ($4.98 million) and AUS $15 million ($14.94 million) in its portfolio companies but can also consider investments up to AUS $20 million ($19.92 million) where near term recapitalization and return is possible. It focuses on small-cap companies with enterprise value of at least $100 million. The firm invests in unlisted entities but can also invest in illiquid listed companies. It may also invest in public to private transactions. In case of investments in listed micro-cap companies, the firm requires a Board representation in its portfolio companies. It prefers to take majority stake. Viburnum Funds Pty Ltd was founded in 2007 and is based in Perth, Australia with additional offices in Victoria, Australia and Singapore, Singapore. Viburnum Funds Pty Ltd. operates as a subsidiary of Wyllie Group Pty Ltd.</t>
  </si>
  <si>
    <t>Acorn Capital Limited (Asia / Pacific (Primary); Asia / Pacific Developed Markets (Primary); Australia  (Primary); Victoria (Primary));
Credit Suisse Holdings (Australia) Limited (Asia / Pacific (Primary); Asia / Pacific Developed Markets (Primary); Australia  (Primary); New South Wales (Primary); Victoria);
Pendal Group Limited (ASX:PDL) (Asia / Pacific (Primary); Asia / Pacific Developed Markets (Primary); Australia  (Primary); New South Wales (Primary));
Perpetual Investments Management Limited (Asia / Pacific (Primary); Asia / Pacific Developed Markets (Primary); Australia  (Primary); New South Wales (Primary));
Regal Partners Limited (ASX:RPL) (Asia / Pacific (Primary); Asia / Pacific Developed Markets (Primary); Australia  (Primary); New South Wales (Primary));
Viburnum Funds Pty Ltd. (Asia / Pacific (Primary); Asia / Pacific Developed Markets (Primary); Australia  (Primary); Western Australia (Primary); Singapore ; Victoria);
Welas Pty Ltd (Asia / Pacific (Primary); Asia / Pacific Developed Markets (Primary); Australia  (Primary); New South Wales (Primary))</t>
  </si>
  <si>
    <t>Pendal Group Limited (ASX:PDL) (1,180.5); Regal Partners Limited (ASX:RPL) (563.0)</t>
  </si>
  <si>
    <t>Kawakin Holdings Co., Ltd., through its subsidiaries, engages in the materials, construction and industrial machinery, and real estate leasing operations in Japan. The company’s Material division is involved in casting of carbon steel, alloy steel, and gray iron and ductile iron, as well as austenitic iron Ni-Resist for various applications, including construction parts that enable the creation of original architectural spaces; and industrial machinery parts, which contribute to the development and manufacture of casings and rotors for large-scale compressors and hydraulic parts, such as plastic injection molders, propeller peripheral components, and engine parts of tugboats, as well as parts of turbochargers that reuse high-temperature gases and parts of dry pumps. This division also offers carbon, low alloy, stainless, and tool steel castings; and aluminum and copper alloys for a range of applications, including electronic, aeronautical, hydraulic/pneumatic, automotive, communications, and medical and general industrial machinery and equipment, as well as construction parts, and leisure and sporting goods; and roll-shaped steel products. Its Civil Engineering Construction Equipment division offers seismic isolation and vibration control equipment comprising elastic sliding bearings, friction dampers, and oil dampers for bridges and highways, schools and hospitals, office buildings, condominiums, and other housing facilities. The company’s Industrial Machinery division develops oil dampers for seismic isolation and vibration control in large-scale structures; hydraulically-operated machinery and equipment; hydraulic cylinders for construction and general industrial machineries, industrial vehicles, and ships; and plastic and rubber injection molding machines, vibration control devices, hydraulic equipment, and tunneling equipment. Kawakin Holdings Co., Ltd. was founded in 1948 and is headquartered in Kawaguchi, Japan.</t>
  </si>
  <si>
    <t>Iron And Steel Foundries (Primary); Materials (Primary); Materials (Primary); Metals and Mining (Primary); Steel (Primary); Steel Foundries (Primary); Steel Works, Blast Furnaces, And Finishing Mills (Primary); Aluminum; Aluminum Foundries; Aluminum Foundries and Castings; Capital Goods; Chemical Processing Machinery and Equipment; Construction Machinery and Equipment; Construction Machinery and Heavy Trucks; Copper; Copper Foundries; Industrial Machinery; Industrials; Injection Molding Machinery and Equipment; Machinery; Material Handling Machinery and Equipment; Real Estate; Real Estate; Real Estate Management and Development; Real Estate Operating Companies; Real Estate Operators And Lessors; Rubber and Plastics Processing Machinery</t>
  </si>
  <si>
    <t>Asia / Pacific (Primary); Asia / Pacific Developed Markets (Primary); Japan  (Primary); Saitama (Primary)</t>
  </si>
  <si>
    <t>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t>
  </si>
  <si>
    <t>Consumer Discretionary (Primary); Healthcare and Medical Supply Stores (Primary); Optical Goods and Eyeglass Stores (Primary); Retailing (Primary); Specialty Retail (Primary); Specialty Stores (Primary); Health Care; Health Care Equipment and Services; Health Care Equipment and Supplies; Health Care Supplies; Optical Healthcare</t>
  </si>
  <si>
    <t>8104107 Canada Inc.
8104107 Canada Inc. was incorporated in 2012 and is based in Brossard, Canada.
Bennett Church Hill Capital Inc.
Bennett Church Hill Capital Inc. was incorporated in 1991 and is based in Montreal, Canada.
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FFL Partners, LLC
FFL Partners, LLC is a private equity firm specializing in middle market, later stage, management buyouts, industry consolidation, convertible debt securities, growth equity funding, going-private transactions, recapitalizations, ownership restructurings in closely held, family-owned, and mature companies, and investments in under-performing public and private companies. The firm does not undertake hostile transactions. It does not invest in retailers or restaurants. The firm prefers to invest in outsourced business services; industrials, education and training; marketing and media; consumer products and services; healthcare and vision care; healthcare services; and financial services. It seeks to invest in the United States and Canada. The firm typically invests in companies with enterprise values between $30 million and $500 million, with revenues in the range of $30 million to $400 million, and makes equity investment between $30 million and $500 million and using leverage of less than 2.5x earnings before interest, tax, depreciation and amortization. It prefers to own between five percent and 80 percent in its portfolio companies. The firm prefers to acquire a Board seat in its portfolio companies. It seeks to hold either voting control or minority, and majority rights in its portfolio companies. FFL Partners, LLC was founded in 1997 and is based in San Francisco, California.</t>
  </si>
  <si>
    <r>
      <rPr>
        <sz val="8"/>
        <rFont val="Arial"/>
        <family val="2"/>
      </rPr>
      <t xml:space="preserve">8104107 Canada Inc. (Canada (Primary); Quebec (Primary); United States and Canada (Primary));
Bennett Church Hill Capital Inc. (Canada (Primary); Quebec (Primary); United States and Canada (Primary));
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FFL Partners,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t>
    </r>
  </si>
  <si>
    <t>8104107 Canada Inc.
8104107 Canada Inc. was incorporated in 2012 and is based in Brossard, Canada.
Bennett Church Hill Capital Inc.
Bennett Church Hill Capital Inc. was incorporated in 1991 and is based in Montreal, Canada.</t>
  </si>
  <si>
    <t>8104107 Canada Inc. (Canada (Primary); Quebec (Primary); United States and Canada (Primary));
Bennett Church Hill Capital Inc. (Canada (Primary); Quebec (Primary); United States and Canada (Primary));
Benvest Holdings, Ltd. (Canada (Primary); Quebec (Primary); United States and Canada (Primary))</t>
  </si>
  <si>
    <t>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t>
  </si>
  <si>
    <t>Information Technology (Primary); Information Technology (IT) Consulting (Primary); IT Consulting and Other Services (Primary); IT Services (Primary); Services Outsourcing (Primary); Software and Services (Primary); System and Platform Integration (Primary); Application Software; Software</t>
  </si>
  <si>
    <t>Triton is a private equity firm specializing in buyouts, middle market, Spin-offs and lower middle market transactions. It invests in special situations and medium-size businesses. The firm also invest through non-control investments in corporate loans, bonds and other financial obligations and securities. It also invests in public companies. The firm seeks to invest in business services, health, industrials &amp; technology, and consumer companies. Within business services sector, the firm invests in food logistics and storage providers, shipping companies, and multidisciplinary installation services. It prefers to invest in Western Europe and Northern Europe with a focus on Benelux region, Nordic, Germany, France, Italy, Spain, United Kingdom, and German-speaking countries. It prefers to invest between €5 million ($5.44 million) and $120 million in companies with enterprise value between $40 million and $643.68 million. For public companies, the firm's typical investments range from small stakes to ownership positions of up to 30%. Triton was founded in 1997 and is based in St Helier, Jersey with additional offices across Europe, North America, and Asia.</t>
  </si>
  <si>
    <t>Europe (Primary);
European Developed Markets (Primary);
Jersey (Primary);
Asia / Pacific;
Asia / Pacific Emerging Markets;
China ;
Denmark;
Far East;
Finland;
Germany;
Italy;
Luxembourg;
Netherlands;
New York;
New York City Area;
Northeast;
Norway;
Oslo;
Sweden;
United Kingdom;
United States and Canada;
United States of America;
Uusimaa</t>
  </si>
  <si>
    <t>E. ÖHman J:Or Fonder Ab
E. Öhman J:or Fonder AB is a privately owned investment manager. The firm provides its services to private banking firms, asset managers, insurance companies, institutions, and foundations. It manages separate client-focused equity, fixed income, and balanced portfolios. The firm also launches and manages equity, fixed income, and balanced mutual funds for its clients. It invests in public equity and fixed income markets. The firm was founded in 1985 and is based in Stockholm, Sweden. E. Öhman J:or Fonder AB operates as a subsidiary of Öhman Asset Management.
Försäkringsbolaget PRI Pensionsgaranti, ömsesidigt
Försäkringsbolaget PRI Pensionsgaranti, ömsesidigt, a non-life insurance company, provides credit and surety insurance, and property reinsurance in Sweden, Norway, and the United Kingdom. Försäkringsbolaget PRI Pensionsgaranti, ömsesidigt was formerly known as Försäkringsbolaget Pensionsgaranti and changed its name to Försäkringsbolaget PRI Pensionsgaranti, ömsesidigt in January 2010. The company was founded in 1960 and is based in Stockholm, Sweden.
J.P. Morgan Bank Luxembourg S.A.
J.P. Morgan Bank Luxembourg S.A. engages in custodian and fund administration activities. It also provides securities, wholesale, and treasury services. The company was formerly known as Chase Manhattan Bank Luxembourg S.A. and changed its name to J.P. Morgan Bank Luxembourg S.A. in November 2001. The company was founded in 1973 and is based in Senningerberg, Luxembourg. J.P. Morgan Bank Luxembourg S.A. operates as a subsidiary of J.P. Morgan International Finance Ltd.
Lannebo Fonder AB
Lannebo Fonder AB is a privately owned investment manager. The firm manages funds for its clients. It invests in the Swedish fixed income securities and Swedish and global equities. The firm employs fundamental analysis for stock picking. Lannebo Fonder is based in Stockholm, Sweden.
Mawer Investment Management Ltd.
Mawer Investment Management Ltd. is an employee owned investment management firm. The firm also provides investment advisory services to its clients. It primarily provides its services to individuals. The firm also caters to high net worth individuals, pooled investment vehicles, pension and profit sharing plans, charitable organizations, corporations, insurance companies, and separately managed accounts. It manages separate client-focused equity, fixed income, and balanced portfolios. The firm also launches and manages equity, fixed income, and balanced mutual funds for its clients. It invests in the public equity and fixed income markets across the globe. The firm also invests in money markets. For the equity portion of its portfolio, it primarily invests in growth-oriented value stocks of large-cap and small-cap companies. For the fixed income portion of its portfolio, the firm invests in fixed income securities including Canadian bonds, government treasury bills, debentures of Canadian government and corporate issuers, short-term fixed income securities. It employs a fundamental analysis along with a bottom-up stock selection approach in order to make its investments. The firm benchmarks the performance of its portfolios against the DEX Universe Bond Index, S&amp;P/TSX Composite Index, S&amp;P 500 Index, MSCI EAFE Index, Russell Global Small Cap Index, BMO Nesbitt Burns Small Cap Index, and MSCI World Index. It conducts in-house research while creating its portfolios. Mawer Investment Management Ltd. was founded in 1974 and is based in Calgary, Canada with an additional office in Toronto, Canada.
Nordea Investment Funds S.A.
Nordea Investment Funds S.A. is a privately owned management company. The firm provides its services to private and corporate customers. It launches equity, fixed income, and balanced mutual funds. The firm’s primary activity is management, administration and marketing of UCITS Funds and Luxembourg and foreign alternative Investment funds. It was founded in 1989 and is based in Grand-Duchy, Luxembourg. Nordea Investment Funds S.A operates as a subsidiary of Nordea Asset Management Holding, AB.
SEB Investment Management AB
SEB Investment Management AB is a privately owned investment manager. The firm manages equity, fixed income, and balanced mutual funds for its clients. It invests into the public equity and fixed income markets. The firm is based in Stockholm, Sweden. SEB Investment Management AB operates as a subsidiary of Skandinaviska Enskilda Banken AB (publ).
Swedbank Robur Fonder AB
Swedbank Robur Fonder AB is a privately owned investment manager. The firm launches and manages equity, fixed income, balanced, and multi-asset mutual funds for its clients. It invests in the equity and fixed income markets. The firm was formed in 1967 and is based in Stockholm, Sweden. Swedbank Robur Fonder AB operates as a subsidiary of Swedbank Robur AB.
Third Swedish National Pension Fund
The Third Swedish National Pension Fund (AP3) is a Swedish governmental authority governed by the National Pension Insurance Funds (AP Funds) Act (SFS 2000:192) - hereafter referred to as the "Act". It is one of five buffer funds in the Swedish public pension system established in conjunction with the 2001 Swedish pension reform. AP3's fund assets may only be used for the Swedish public pension system, subject to a decision by the Swedish Parliament.</t>
  </si>
  <si>
    <t>Cliens Kapitalförvaltning AB (Europe (Primary); European Developed Markets (Primary); Stockholm County (Primary); Sweden (Primary));
E. ÖHman J:Or Fonder Ab (Europe (Primary); European Developed Markets (Primary); Sweden (Primary));
Försäkringsbolaget PRI Pensionsgaranti, ömsesidigt (Europe (Primary); European Developed Markets (Primary); Stockholm County (Primary); Sweden (Primary));
J.P. Morgan Bank Luxembourg S.A. (Europe (Primary); European Developed Markets (Primary); Luxembourg (Primary));
Lannebo Fonder AB (Europe (Primary); European Developed Markets (Primary); Stockholm County (Primary); Sweden (Primary));
Mawer Investment Management Ltd. (Alberta (Primary); Canada (Primary); United States and Canada (Primary); Asia / Pacific; Asia / Pacific Developed Markets; Ontario; Singapore );
Nordea Investment Funds S.A. (Europe (Primary); European Developed Markets (Primary); Luxembourg (Primary));
SEB Investment Management AB (Europe (Primary); European Developed Markets (Primary); Stockholm County (Primary); Sweden (Primary); Germany; Hessen);
Swedbank Robur Fonder AB (Europe (Primary); European Developed Markets (Primary); Stockholm County (Primary); Sweden (Primary));
Third Swedish National Pension Fund (Europe (Primary); European Developed Markets (Primary); Sweden (Primary))</t>
  </si>
  <si>
    <t xml:space="preserve">As of October 3, 2022, The Drilling Company of 1972 A/S was acquired by Noble Corporation Plc. 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 As of September 8, 2022, The Drilling Company of 1972 A/S operates as a subsidiary of Noble Corporation.
</t>
  </si>
  <si>
    <t>Unallocated Activities: 30.0 (2.5%);
International Floaters: 588.0 (49.6%);
North Sea Jack-Up Rigs: 567.0 (47.8%)</t>
  </si>
  <si>
    <t>Segment Adjustment: 201.0 (17.0%);
Other: 46.0 (3.9%);
Ghana: 99.0 (8.4%);
United Kingdom: 88.0 (7.4%);
Norway: 439.0 (37.0%);
Denmark: 11.0 (.9%);
Australia: 122.0 (10.3%);
The Netherlands: 31.0 (2.6%);
Suriname: 115.0 (9.7%);
Trinidad: 33.0 (2.8%)</t>
  </si>
  <si>
    <t>Energy (Primary); Energy (Primary); Energy Equipment and Services (Primary); Oil and Gas Drilling (Primary); Oil Rig Services (Primary)</t>
  </si>
  <si>
    <t>Noble Corporation plc, together with its subsidiaries, operates as an offshore drilling contractor for the oil and gas industry worldwide. The company provides contract drilling services to the oil and gas industry through its fleet of mobile offshore drilling units. It operates 19 offshore drilling units consisting of 11 floaters and eight jackups. Noble Corporation plc was founded in 1921 and is based in Altrincham, the United Kingdom.</t>
  </si>
  <si>
    <t>Cheshire (Primary);
England (Primary);
Europe (Primary);
European Developed Markets (Primary);
United Kingdom (Primary)</t>
  </si>
  <si>
    <t>Apmh Invest A/S
Apmh Invest A/S was incorporated in 2015 and is based in Copenhagen, Denmark. Apmh Invest A/S operates as a subsidiary of A.P. Møller Holding A/s.
Den A.P. Møllerske Støttefond
Den A.P. Møllerske Støttefond was incorporated in 1901 and is based in Copenhagen, Denmark.</t>
  </si>
  <si>
    <t>A.P. Møller Og Hustru Chastine Mckinney Møllers Familiefond (Capital Region of Denmark (Primary); Denmark (Primary); Europe (Primary); European Developed Markets (Primary));
Apmh Invest A/S (Capital Region of Denmark (Primary); Denmark (Primary); Europe (Primary); European Developed Markets (Primary));
Den A.P. Møllerske Støttefond (Capital Region of Denmark (Primary); Denmark (Primary); Europe (Primary); European Developed Markets (Primary))</t>
  </si>
  <si>
    <t>Fly Leasing Limited, through its subsidiaries, purchases and leases commercial aircraft under multi-year contracts to various airlines worldwide. As of December 31, 2020, it had a portfolio of 84 aircraft, including 75 narrow-body passenger aircraft and nine wide-body passenger aircraft, as well as seven engines. The company was incorporated in 2007 and is headquartered in Dun Laoghaire, Ireland. As of August 2, 2021, Fly Leasing Limited operates as a subsidiary of Carlyle Aviation Partners Ltd.</t>
  </si>
  <si>
    <t>Capital Goods (Primary); Industrials (Primary); Trading Companies and Distributors (Primary); Trading Companies and Distributors (Primary); Aerospace and Defense; Aerospace and Defense; Passenger and Cargo Aircraft and Airplanes; Passenger and Cargo Aircraft Rental and Leasing</t>
  </si>
  <si>
    <t>Carlyle Aviation Partners Ltd operates as an institutional investment manager. It serves the aviation industry. Carlyle Aviation Partners Ltd was formerly known as Apollo Aviation Group, LLC and changed its name to in December 2018. The company was founded in 2002 and is based in Miami, Florida.</t>
  </si>
  <si>
    <t>Florida (Primary);
Miami Area (Primary);
Southeast (Primary);
United States and Canada (Primary);
United States of America (Primary);
Co. Dublin;
Europe;
European Developed Markets;
Ireland</t>
  </si>
  <si>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Carahsoft Technology Corp. The company was incorporated in 2005 and is based in Suresnes, France. As of August 9, 2021, Talend S.A. was taken private.</t>
  </si>
  <si>
    <t>Information Technology (Primary); Software (Primary); Software and Services (Primary); Systems Software (Primary); Application Hosting Services; Application Service Providers (ASPs); Application Software; Enterprise Applications; Enterprise Data Management; Enterprise Software; Information Technology (IT) Consulting; IT Consulting and Other Services; IT Services</t>
  </si>
  <si>
    <t>Millennium Management LLC
Millennium Management LLC is a privately owned hedge fund sponsor. The firm primarily provides its services to pooled investment vehicles. It launches and manages private funds investing in equity markets. The firm invests in public equity and fixed income markets across the globe. It also invests in derivatives including futures, contracts, and options. The firm also invests in asset backed securities and currencies to make its investments. It employs merger arbitrage, statistical arbitrage, and event driver strategies to make its investments. Millennium Management LLC was founded in 1989 and is based in New York City with additional offices in London, United Kingdom, Old Greenwich, Connecticut, Singapore, Central, Hong Kong, Geneva, Switzerland, and Minatu-ku, Japan.
Praesidium Investment Management Company, LLC
Praesidium Investment Management Company, LLC is an employee owned investment manager. The firm provides its services to pooled investment vehicles, high net worth individuals, and endowments. It manages client focused equity portfolios. The firm also launches and manages hedge funds for its clients. It invests in the public equity markets across the globe. The firm employs bottoms-up research with fundamental analysis to make its investments. It uses external research to complement its in house research. Praesidium Investment Management Company, LLC was founded in 2003, and is based in New York City.
SRS Investment Management, LLC
SRS Investment Management, LLC is an employee owned hedge fund sponsor. The firm provides its services to pooled investment vehicles. It invests in the public equity and fixed income markets. SRS Investment Management, LLC was founded in 2007 and is based in New York City.
Standard Investments LLC
Standard Investments LLC is an employee owned hedge fund sponsor. The firm primarily provides its services to pooled investment vehicles. It also caters to High net worth individuals, individuals and charitable organizations. It invests in public equity and fixed income markets. The firm employs fundamental analysis with top-down and bottom-up approach to make its investments. It obtains external research to create its portfolios. The firm was formerly known as 40 North Industries LLC. Standard Investments LLC was formed on February 5, 2009 and is based in New York City.</t>
  </si>
  <si>
    <t>Millennium Management LLC (New York (Primary); New York City Area (Primary); Northeast (Primary); United States and Canada (Primary); United States of America (Primary); Asia / Pacific; Asia / Pacific Developed Markets; California; Connecticut; Europe; European Developed Markets; Geneva; Hong Kong ; Japan ; Kowloon; San Francisco Area; Singapore ; Stamford Area; Switzerland; Tokyo; United Kingdom; West Coast);
Praesidium Investment Management Company, LLC (New York (Primary); New York City Area (Primary); Northeast (Primary); United States and Canada (Primary); United States of America (Primary));
Putnam Investments, LLC (Boston Area (Primary); Massachusetts (Primary); Northeast (Primary); United States and Canada (Primary); United States of America (Primary));
SRS Investment Management, LLC (New York (Primary); New York City Area (Primary); Northeast (Primary); United States and Canada (Primary); United States of America (Primary));
Standard Investments LLC (New York (Primary); New York City Area (Primary); Northeast (Primary); United States and Canada (Primary); United States of America (Primary))</t>
  </si>
  <si>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 As of July 21, 2022, Natus Medical Incorporated was taken private.</t>
  </si>
  <si>
    <t>Healthcare Products and Services: 478.3 (100.0%)</t>
  </si>
  <si>
    <t>United States: 288.2 (60.2%);
International: 190.1 (39.8%)</t>
  </si>
  <si>
    <t>Health Care (Primary); Health Care Equipment (Primary); Health Care Equipment and Services (Primary); Health Care Equipment and Supplies (Primary); Medical Testing, Analyzing, and Diagnostic Equipment (Primary); Therapeutic Devices (Primary); Health Care Supplies; Health Care Technology; Health Care Technology; Healthcare Industry Software</t>
  </si>
  <si>
    <t>Great Lakes (Primary); Madison Area (Primary); United States and Canada (Primary); United States of America (Primary); Wisconsin (Primary)</t>
  </si>
  <si>
    <t>ArchiMed SAS is a private equity firm specializing investing in buyouts, acquisitions in the small and middle market. The firm seeks to invest in healthcare industries with focus on biopharmaceutical products &amp; services, life science tools, medical devices &amp; technologies, diagnostics, healthcare IT and consumer health. In Biopharma firm prefers to invest in small and large molecules, APIs, Generic, Primary and Specialty Pharma, Pharma delivery, Veterinary, Outsourcing Services such as bioanalytical, drug discovery or formulation services, CRO, CDMO, CLO or specialized consulting, in Healthcare IT firm prefers to invest in Clinical or Non-Clinical solutions for Care Providers, Care Payer solutions, Biopharma-related Software, Outsourcing services. In Care provider firm prefers to invest in Homecare, Specialized care delivery, Outsourcing services, in  Medtech firm provider firm prefers to invest in implants, equipment, consumables, services, outsourcing in field such as Cardiovascular, Dental, Drug Delivery, Infection control, Neuro, Ophtalmo, Orthopaedics, General surgery, Wound Care, Veterinary, in public safety firm prefers to invest in Biocontrol, Food safety, Environmental and Healthcare-related TIC, health at work, in Diagnostics it prefers to invest in Including In Vitro (IVD) and Imaging, in Life Sciences the firm prefers to invest in Including tools, equipment, consumables and services, whether for Bioprocessing, research, in consumer health it prefers to invest in Cosmetics, Health supplements, Aesthetics, Wellness, Selfcare and physio. It prefers to invest in Europe and North America. It prefers to invest between €5 million ($5.48 million) to 595.28 million in the companies. It prefers to take majority and minority stake in the companies. ArchiMed SAS was founded in 2014 and is based in Lyon, France with additional offices in New York, New York.</t>
  </si>
  <si>
    <t>Europe (Primary);
European Developed Markets (Primary);
France (Primary);
Rhône-Alpes (Primary);
New York;
New York City Area;
Northeast;
United States and Canada;
United States of America</t>
  </si>
  <si>
    <t>Allspring Global Investments Holdings, LLC
Allspring Global Investments Holdings, LLC was formerly known as Wells Fargo Asset Management Holdings, LLC. The company was incorporated in 2017 and is based in San Francisco, California.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</si>
  <si>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Allspring Global Investments Holdings, LLC (California (Primary); San Francisco Area (Primary); United States and Canada (Primary); United States of America (Primary); West Coast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</si>
  <si>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The company was formerly known as Candie’s, Inc. and changed its name to Iconix Brand Group, Inc. in July 2005. Iconix Brand Group, Inc. was incorporated in 1978 and is based in New York, New York. As of July 30, 2021, Iconix Brand Group, Inc. was taken private.</t>
  </si>
  <si>
    <t>Apparel, Accessories and Luxury Goods (Primary); Consumer Discretionary (Primary); Consumer Durables and Apparel (Primary); Textiles, Apparel and Luxury Goods (Primary); Commercial and Professional Services; Diversified Financial Services; Diversified Financials; Financials; Investment Services and Holding Companies; Multi-Sector Holdings; Patent Owners and Lessors; Professional Services; Research and Consulting Services</t>
  </si>
  <si>
    <t>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t>
  </si>
  <si>
    <t>Application Hosting Services (Primary); Application Service Providers (ASPs) (Primary); Application Software (Primary); Enterprise Applications (Primary); Enterprise Software (Primary); Industry Specific Software (Primary); Information Technology (Primary); Internet Software (Primary); Office and Home Productivity Software (Primary); Software (Primary); Software and Services (Primary); VOIP Software (Primary); Capital Goods; Commercial and Professional Services; Construction and Engineering; Construction and Engineering; Construction Support Services; Consumer Discretionary; Engineering and Surveying Services; Engineering Services; Human Resource and Employment Services; Industrials; Internet and Direct Marketing Retail; Internet and Direct Marketing Retail; IT Consulting and Other Services; IT Services; Professional and Management Development Training; Professional Services; Retailing</t>
  </si>
  <si>
    <t>British Columbia (Primary); Canada (Primary); United States and Canada (Primary); Ontario</t>
  </si>
  <si>
    <t>Alianza, Inc. develops a cloud-based software-as-a-service platform for cable operators, mobile operators, telephone companies, and other broadband providers. Its cloud-based platform allows service providers to launch or migrate voice services to voice platform while maintaining control over product, pricing, subscriber provisioning, and customer service. The company provides an end-to-end cloud-based plain old telephone service (POTS) replacement solution for service providers. It offers fixed voice over LTE solution that enables mobile service providers to further monetize their LTE spectrum to launch next generation voice service; cloud-based VoIP and hosted IP PBX solutions for small to medium companies; over the top VoIP, which allows service providers to extend their residential and business services to smartphones, tablets, and PCs; and Residential Voice, that helps service providers to launch new services or transition to cloud voice platform for a business case for residential voice. The company also provides SIP trunking that allows service providers to addresses the red hot SIP trunking market; hosted NFV VoIP, which allows service providers to invest in strategic growth opportunities; and an end-of-life migration program. The company also serves ISPs, MSPs/VARs, and satellite providers. Alianza, Inc. was incorporated in 2006 and is based in Pleasant Grove, Utah.</t>
  </si>
  <si>
    <t>Mountain (Primary);
Salt Lake City Area (Primary);
United States and Canada (Primary);
United States of America (Primary);
Utah (Primary)</t>
  </si>
  <si>
    <t>KMB Trac Two Holdings Ltd.
KMB Trac Two Holdings Ltd. was incorporated in 2003 and is based in Surrey, Canada.
KRP Properties LLC
KRP Properties LLC develops and maintains commercial properties in Canada. It develops and leases business parks that feature office buildings, digital infrastructure, on-site security systems, continuous site monitoring, and tenant suites; and a range of nearby and on-site amenities, such as professional services, massage practitioners, fitness studios, and a daycare, as well as other retail, dining, and conference facilities. The company was formerly known as Kanata Research Park Corporation. KRP Properties LLC was founded in 1986 and is based in Kanata, Canada.
Wesley Clover Corporation
Wesley Clover Corporation is a private equity and venture capital firm specializing in startups, angel and early stage investments. It seeks to invest in information and communications technology, leisure, digital media, and commercial real estate investments. In technology, the firm focuses on networking, telecommunications, 4G wireless evolution, and IP and unified communications opportunities. Wesley Clover Corporation is based at Ottawa, Canada with additional offices in United Kingdom, Australia, United States, Russia, and Asia.</t>
  </si>
  <si>
    <t>KMB Trac Two Holdings Ltd. (British Columbia (Primary); Canada (Primary); United States and Canada (Primary));
KRP Properties LLC (Canada (Primary); Ontario (Primary); United States and Canada (Primary));
Wesley Clover Corporation (Canada (Primary); Ontario (Primary); United States and Canada (Primary); Africa / Middle East; Asia / Pacific; Asia / Pacific Developed Markets; Asia / Pacific Emerging Markets; Australia ; California; Europe; European Developed Markets; European Emerging Markets; Gwent; Haryana; India ; Indian Sub-Continent; Midatlantic; Middle East; New South Wales; New York; Northeast; Northern Virginia Area; Russia; United Arab Emirates ; United Kingdom; United States of America; Virginia; Wales; West Coast)</t>
  </si>
  <si>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 As of July 21, 2022, Vonage Holdings Corp. operates as a subsidiary of Telefonaktiebolaget LM Ericsson (publ).</t>
  </si>
  <si>
    <t>Vonage Communications Platform: 1,132.9 (82.7%);
Consumer: 236.2 (17.3%)</t>
  </si>
  <si>
    <t>EMEA: 303.5 (21.1%);
APAC: 190.0 (13.2%);
Americas: 941.4 (65.6%)</t>
  </si>
  <si>
    <t>Application Hosting Services (Primary); Application Service Providers (ASPs) (Primary); Application Software (Primary); Information Technology (Primary); Software (Primary); Software and Services (Primary); Alternative Carriers; Broadband Telecommunications Services; Communication Services; Digital Telecommunications Services; Diversified Telecommunication Services; Telecommunication Services</t>
  </si>
  <si>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</si>
  <si>
    <t>Europe (Primary);
European Developed Markets (Primary);
Stockholm County (Primary);
Sweden (Primary);
Africa / Middle East;
Central America &amp; Mexico;
Cyprus ;
European Emerging Markets;
Ghana;
Jordan ;
Kyyivska obl.;
Latin America and Caribbean;
Libya;
Lithuania;
Middle East;
Nicaragua;
North Africa;
North Texas Area;
Southwest;
Sub-Saharan Africa;
Texas;
Ukraine;
United States and Canada;
United States of America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</si>
  <si>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JANA Partners LLC
JANA Partners LLC is an employee owned hedge fund sponsor. The firm primarily provides its services to pooled investment vehicles. It also caters to high net worth individuals, institutional investors, trusts, estates, charitable organizations, insurance companies, banking or thrift institutions, corporations, private and public pension plans, foundations and endowments, fund of funds and government plans. The firm manages client focused equity and fixed income portfolios. The firm launches and manages hedge funds. It invests in the public equity markets. It also invests in stocks of large capitalization companies. The firm typically invests in value stocks of companies. The firm employs a combination of event-driven and long/short equity strategy while making investments. It employs fundamental analysis to make its investments. The firm conducts in-house research to make its investments. JANA Partners LLC was founded in April 2001 and is based in New York City.
Janus Henderson Group plc (NYSE:JHG)
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</si>
  <si>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JANA Partners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Janus Henderson Group plc (NYSE:JHG) (England (Primary); Europe (Primary); European Developed Markets (Primary); Greater London (Primary); United Kingdom (Primary); Asia / Pacific; Asia / Pacific Developed Markets; Australia ; Jersey; New South Wales);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</si>
  <si>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UDG Healthcare Limited,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The company was incorporated in 1948 and is based in Dublin, Ireland. As of August 16, 2021, UDG Healthcare Limited was taken private.</t>
  </si>
  <si>
    <t>Health Care (Primary); Health Care Equipment and Services (Primary); Health Care Providers and Services (Primary); Health Care Services (Primary); Health Care Distributors; Healthcare Equipment Distribution; Life Sciences Tools and Services; Life Sciences Tools and Services; Pharmaceutical Product Distribution; Pharmaceuticals, Biotechnology and Life Sciences</t>
  </si>
  <si>
    <t>Allianz Global Investments
Allianz Global Investors GmbH was formerly known as Allianz Global Investors Europe GmbH. Allianz Global Investors GmbH  is based in Germany. Allianz Global Investors GmbH operates as a subsidiary of Allianz Asset Management AG.
Kabouter Management, LLC
Kabouter Management, LLC is an employee owned hedge fund sponsor. It provides its services to individuals, pension and profit sharing plans, trusts, estates, charitable organizations, registered investment companies, corporations, and private funds. The firm manages separate client focused portfolios and private funds for its clients. It invests in the public equity markets across the globe ex-United States. The firm primarily invests in the small-cap stocks of companies. The firm relies primarily on its bottom-up, independent research to create its investment portfolio. The firm obtains external research to complement its in-house research. Kabouter Management, LLC was founded in 2003 and is based in Chicago, Illinois with an additional office in Tiburon, California. Kabouter Management L.L.C. operates as a subsidiary of Kabouter Holdings, Inc.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t>
  </si>
  <si>
    <t>Allianz Global Investments (Europe (Primary); European Developed Markets (Primary); Germany (Primary); Asia / Pacific; Asia / Pacific Developed Markets; Asia / Pacific Emerging Markets; Bavaria; California; England; France; Greater London; Hong Kong ; Ile-de-France; Indonesia ; Japan ; New York; New York City Area; Northeast; San Francisco Area; South-East Asia; United Kingdom; United States and Canada; United States of America; West Coast);
Kabouter Management, LLC (Chicago Area (Primary); Great Lakes (Primary); Illinois (Primary); United States and Canada (Primary); United States of America (Primary); California; North Bay Area; West Coast);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t>
  </si>
  <si>
    <t>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Wow Exchange Co. Inc.</t>
  </si>
  <si>
    <t>Animation Production (Primary); Communication Services (Primary); Entertainment (Primary); Entertainment Production Companies (Primary); Media and Entertainment (Primary); Movies and Entertainment (Primary); Diversified Financial Services; Diversified Financials; Financials; Investment Services and Holding Companies; Multi-Sector Holdings; Patent Owners and Lessors</t>
  </si>
  <si>
    <t>Wow Exchange Co. Inc. was formerly known as 1326919 B.C. Ltd. The company is headquartered in Canada. 1326919 B.C. Ltd. operates as a subsidiary of Genius Brands International, Inc.</t>
  </si>
  <si>
    <t xml:space="preserve">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 As of October 10, 2022, The Go-Ahead Group plc operates as a subsidiary of Kinetic TCo Pty Ltd and Globalvia Inversiones, S.A.U.
</t>
  </si>
  <si>
    <t>London &amp; International Bus: 908.2 (17.5%);
Regional Bus: 599.3 (11.6%);
UK Rail: 3,467.7 (66.8%);
International Rail: 212.2 (4.1%)</t>
  </si>
  <si>
    <t>Segment Adjustment: 338.7 (6.6%);
United Kingdom: 4,787.1 (93.4%)</t>
  </si>
  <si>
    <t>Railroads</t>
  </si>
  <si>
    <t>Industrials (Primary); Railroad Transportation of Passengers (Primary); Railroads (Primary); Road and Rail (Primary); Transportation (Primary); Bus Transportation; Capital Goods; Commercial and Professional Services; Commercial Rental and Leasing Services; Commercial Services and Supplies; Construction and Engineering; Construction and Engineering; Diversified Support Services; Heavy Construction; Nonresidential Building Operators and Lessors; Real Estate; Real Estate; Real Estate Management and Development; Real Estate Operating Companies; Real Estate Operators And Lessors; Road Transportation of Passengers; Trucking</t>
  </si>
  <si>
    <t>Globalvia Inversiones, S.A.U.
Globalvia Inversiones, S.A.U. operates as an infrastructure concession management company worldwide. The company specializes in managing highways, tunnels, and railways. It manages highways and tunnels in Chile, Costa Rica, Spain, Ireland, Mexico, Portugal, and the United States; and railways in Spain. The company was founded in 2007 and is based in Madrid, Spain with additional offices in Nueva York, New York; Dublin, Ireland; Mexico City, Mexico; and Las Condes, Chile.
Kinetic TCo Pty Ltd
Kinetic TCo Pty Ltd operates as an electric bus operator in Australia and New Zealand. Kinetic TCo Pty Ltd was formerly known as AATS TCO PTY LTD. The company was incorporated in 2014 and is based in Melbourne, Australia.</t>
  </si>
  <si>
    <t>Globalvia Inversiones, S.A.U. (Europe (Primary); European Developed Markets (Primary); Madrid (Primary); Spain (Primary));
Kinetic TCo Pty Ltd (Asia / Pacific (Primary); Asia / Pacific Developed Markets (Primary); Australia  (Primary); Victoria (Primary))</t>
  </si>
  <si>
    <t>abrdn plc (LSE:ABDN)
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
Jupiter Asset Management Limited
Jupiter Asset Management Limited is a privately owned investment manager. The firm primarily provides its services to private and institutional investors. It launches and manages equity, fixed income, and balanced mutual funds. The firm also manages hedge funds for its clients. It invests in public equity, fixed income, and hedging markets across the globe. The firm employs fundamental analysis along with bottom-up stock picking approach to create its portfolio. It conducts in-house research to make its investment decisions. The firm was founded in 1985 and is based in London, United Kingdom with an additional office in Zurich, Switzerland. Jupiter Asset Management Limited operates as a subsidiary of Jupiter Fund Management Plc.
M&amp;G Investment Management Limited
M&amp;G Investment Management Limited is a privately owned investment manager. The firm provides its services to banking or thrift institutions, investment companies, pooled investment vehicles, pension and profit sharing plans, corporations, state or municipal government entities, insurance companies, and other investment advisers. It manages separate client-focused equity portfolios. The firm also manages equity, fixed income, multi-asset, and balanced mutual funds. It manages real estate and pension/retirement mutual funds. The firm also manages private funds investing in fixed income markets. It invests in public equity, fixed income, and real estate markets of the world. The firm uses in-house research to make its investments. The firm was founded in 1931 and is based in London, United Kingdom with an additional office in Frankfurt am Main, Germany. M&amp;G Investment Management Limited operates as a subsidiary of M&amp;G Limited.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
Threadneedle Asset Management Ltd
Threadneedle Asset Management Ltd operates as a subsidiary of TC Financing Limited.</t>
  </si>
  <si>
    <t>abrdn plc (LSE:ABDN) (Europe (Primary); European Developed Markets (Primary); United Kingdom (Primary));
Jupiter Asset Management Limited (England (Primary); Europe (Primary); European Developed Markets (Primary); Greater London (Primary); United Kingdom (Primary); Switzerland; Zurich);
M&amp;G Investment Management Limited (England (Primary); Europe (Primary); European Developed Markets (Primary); Greater London (Primary); United Kingdom (Primary); Asia / Pacific; Asia / Pacific Developed Markets; Chicago Area; Germany; Great Lakes; Illinois; Singapore ; United States and Canada; United States of America);
Schroder Investment Management Limited (England (Primary); Europe (Primary); European Developed Markets (Primary); Greater London (Primary); United Kingdom (Primary); Asia / Pacific; Asia / Pacific Developed Markets; Australia ; New South Wales);
Threadneedle Asset Management Ltd (England (Primary); Europe (Primary); European Developed Markets (Primary); Greater London (Primary); United Kingdom (Primary))</t>
  </si>
  <si>
    <t>abrdn plc (LSE:ABDN) (4,905.6)</t>
  </si>
  <si>
    <t>Teledyne FLIR, LLC designs, develops, markets, and distributes thermal imaging systems, visible-light imaging systems, locater systems, measurement and diagnostic systems, and threat-detection solutions worldwide. The company operates in two segments, Industrial Technologies and Defense Technologies. The Industrial Technologies segment offers thermal and visible-spectrum imaging camera cores and components for third parties to create imaging systems; and develops and manufactures devices that image, measure, and analyze thermal energy, gases, and other environmental elements for industrial, commercial, and scientific applications, as well as imaging payloads for unmanned aerial systems, and machine vision cameras. It also develops, manufactures, and services thermal imaging cameras, analytics software, gas detection cameras, firefighting cameras, process automation cameras, environmental test and measurement devices, security cameras, marine electronics, and traffic cameras for perimeter security, critical infrastructure, recreational and commercial maritime, and traffic monitoring and control. The Defense Technologies segment develops and manufactures airborne, land, maritime, and man-portable multi-spectrum imaging systems; radars; lasers; imaging components; integrated multi-sensor system platforms; chemical, biological, radiological, nuclear, and explosives detectors; and nano-class unmanned aerial systems, as well as services related to systems for military, law enforcement, public safety, and other government customers. It also produces multi-mission unmanned air and unmanned ground systems serving the U.S. Department of Defense and federal government agencies, public safety, and governmental customers. It has collaboration with DroneShield Limited and Neurala to deliver AI-Powered industrial cameras. The company was incorporated in 1978 and is headquartered in Wilsonville, Oregon. As of May 14, 2021, Teledyne FLIR, LLC operates as a subsidiary of Teledyne Technologies Incorporated.</t>
  </si>
  <si>
    <t>Electronic Equipment and Instruments (Primary); Electronic Equipment, Instruments and Components (Primary); Information Technology (Primary); Measuring, Analyzing, and Controlling Instruments (Primary); Security, Control, Surveillance and Detection Equipment (Primary); Technology Hardware and Equipment (Primary); Aerospace and Defense; Aerospace and Defense; Aircraft Systems, Components and Equipment; Capital Goods; Defense Electronics; Industrials</t>
  </si>
  <si>
    <t>Oregon (Primary); Portland Area (Primary); United States and Canada (Primary); United States of America (Primary); West Coast (Primary); Massachusetts; Middlesex-Essex Area; Northeast</t>
  </si>
  <si>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</si>
  <si>
    <t>California (Primary);
Los Angeles Area (Primary);
United States and Canada (Primary);
United States of America (Primary);
West Coast (Primary);
Delaware;
Midatlantic</t>
  </si>
  <si>
    <t>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solutions for portfolio and advisory, such as Infront Portfolio Manager, Infront Advisory Solution, and Infront Customer Account; trading solutions, include Infront Professional Terminal for Trading, Infront Active Trader, Infront Web Trader, Infront Web Toolkit, Infront Connect, and Infront Order Management; regulatory and calculation solutions, comprising of Infront Document Hub, Infront Template Manager, and Infront Valuation and Risk. In addition, the company offers data and feed solutions such as Infront Data Manager Compact, Infront Data Manager Connect, Infront Data Manager Funds, Infront Data Manager Regulatory, Infront Data Manager XML, Infront Data Manager Treasury, and Infront Finance API; infront publication and distribution solutions, include advertising solutions, infront studios, publication services, and web elements; and analysis tool for the financial markets with chart analytics, fundamental analytics, and portfolio management, as well as operates securities trading centers. The company was incorporated in 1998 and is headquartered in Oslo, Norway.</t>
  </si>
  <si>
    <t>Online Financial Information Providers: 118.6 (100.0%)</t>
  </si>
  <si>
    <t>Financial Exchanges and Data</t>
  </si>
  <si>
    <t>Capital Markets (Primary); Diversified Financials (Primary); Financial Data Feeds (Primary); Financial Exchanges and Data (Primary); Financials (Primary)</t>
  </si>
  <si>
    <t>Inflexion Buyout V Investments LP was incorporated in 2018 and is based in Saint Peter Port, United Kingdom.</t>
  </si>
  <si>
    <t>Redhorse Group Co.Ltd. engages in the gift sales, and education and entertainment business operations in Japan and internationally . It operates through three segments: Souvenir Sales, E-commerce Sales, and Other. The company provides support to direct trading between suppliers and restaurants under the OWL brand name; souvenirs; disaster prevention consulting services that offer storage batteries during a disaster; and green drinks, supplement to deal with the sleeping environment, as well as operates game/esports facility, and guesthouses and hostels. In addition, it is involved in the communication, e-commerce, real estate, hometown tax, and regional industry support and revitalization businesses. Redhorse Group Co.Ltd. was founded in 1964 and is headquartered in Grand Cayman, Cayman Islands.</t>
  </si>
  <si>
    <t>Consumer Discretionary (Primary); Gift and Novelty Stores (Primary); Retailing (Primary); Specialty Retail (Primary); Specialty Stores (Primary); Capital Goods; Consumer Services; Consumer Staples; Food and Staples Retailing; Food and Staples Retailing; Food Retail; Hotels, Resorts and Cruise Lines; Hotels, Restaurants and Leisure; Industrials; Lodging; Rooming And Boarding Houses; Trading Companies and Distributors; Trading Companies and Distributors</t>
  </si>
  <si>
    <t xml:space="preserve">Caribbean (Primary); Cayman Islands (Primary); Grand Cayman (Primary); Latin America and Caribbean (Primary); Asia / Pacific; Asia / Pacific Emerging Markets; Far East; Taiwan </t>
  </si>
  <si>
    <t>Bingo Industries Limited, together with its subsidiaries, provides waste management solutions for domestic and commercial businesses in Australia. It operates through three segments: Collections, Post Collections, and Other. It collects and transports building, demolition, industrial, and commercial waste from customers to post collection facilities; and provides bins on hire. The company also diverts waste from landfill by sorting and processing mixed waste received from customers to be reused, recycled, or sent to other facilities for further processing; and manufactures and supplies bins. It operates through a network of 10 facilities in New South Wales (NSW) and 4 facilities in Victoria; and truck fleet of approximately 330 trucks in NSW and Victoria. Bingo Industries Limited was incorporated in 2017 and is headquartered in Auburn, Australia.</t>
  </si>
  <si>
    <t>Commercial and Professional Services (Primary); Commercial Services and Supplies (Primary); Environmental and Facilities Services (Primary); Industrials (Primary); Recycling Facilities (Primary); Sanitary Services (Primary); Solid Waste Collection, Treatment and Disposal Services (Primary); Capital Goods; Industrial Machinery; Machinery; Machinery Rental and Leasing; Trading Companies and Distributors; Trading Companies and Distributors</t>
  </si>
  <si>
    <t>CPE Capital Pty. Ltd.
CPE Capital Pty. Ltd., formerly known as CHAMP Private Equity Pty. Ltd., is a private equity and venture capital firm specializing in early stage, growth capital, expansion, and buyout investments in middle market companies. The firm prefers to invest in the industrials, distribution, consumer, education, logistics, media, transport, healthcare, niche manufacturing, biotechnology, IT, financial services, food products, beverages, and telecommunications sectors. It typically invests in companies based in Australasia with a focus on Australia, Singapore, Southeast Asia, Asia, Papua New Guinea, and New Zealand. The firm ideally invests between A$50 million ($46.4 million) and A$200 million ($185.58 million) in companies with enterprise values between A$50 million ($52.58 million) and A$750 million ($757.81 million). It prefers to take a majority stake. It seeks to exit an investment within three to five years. The firm makes control investments. CPE Capital Pty. Ltd. was founded in 1987 and is based in Sydney, Australia with an additional office in Queensland, Australia; New York, New York; and Singapore, Singapore.
Macquarie Infrastructure and Real Assets
Macquarie Infrastructure and Real Assets is an infrastructure asset manager specializing in real estate, agriculture, and energy. Macquarie Infrastructure and Real Assets is based in New York. Macquarie Infrastructure and Real Assets is a subsidiary of Macquarie Holdings (USA) Inc.</t>
  </si>
  <si>
    <t>CPE Capital Pty. Ltd. (Asia / Pacific (Primary); Asia / Pacific Developed Markets (Primary); Australia  (Primary); New South Wales (Primary); New York; Northeast; Queensland; Singapore ; United States and Canada; United States of America);
Macquarie Infrastructure and Real Assets (New York (Primary); New York City Area (Primary); Northeast (Primary); United States and Canada (Primary); United States of America (Primary))</t>
  </si>
  <si>
    <t>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t>
  </si>
  <si>
    <t>Communication Services (Primary); Diversified Telecommunication Services (Primary); Integrated Telecommunication Services (Primary); Telecommunication Services (Primary); Alternative Carriers; Broadband Telecommunications Services; Cable And Other Pay Television; Cable and Satellite; Cellular Carriers; Cellular Services; Communications Equipment Distribution; Computer and Electronics Retail; Consumer Discretionary; Digital Telecommunications Services; Electronic Equipment, Instruments and Components; Information Technology; Information Technology (IT) Consulting; IT Consulting and Other Services; IT Services; Media; Media and Entertainment; Mobile Data Services; Retailing; Services Outsourcing; Software and Services; Specialty Retail; System and Platform Integration; Technology Distributors; Technology Hardware and Equipment; Technology Hardware and Equipment Distribution; Wireless Telecommunication Services; Wireless Telecommunication Services</t>
  </si>
  <si>
    <t>Europe (Primary); European Developed Markets (Primary); Switzerland (Primary); Zurich (Primary)</t>
  </si>
  <si>
    <t>UPC Switzerland LLC provides communication and entertainment services in Switzerland and Austria. The company entertains and connects households with TV, Internet, telephony, and mobile. It offers digital TV channels, films on demand, series, classic films, documentaries, and children’s programs; Internet for customers; telephony services; and products and services to customers through its shops. It serves households and business customers through its own network based on glass fiber optic technology. UPC Switzerland LLC was formerly known as UPC Cablecom GmbH and changed its name to UPC Switzerland LLC in May 2016. The company was founded in 1931 and is based in Wallisellen, Switzerland. UPC Switzerland LLC operates as a subsidiary of Liberty Global plc.</t>
  </si>
  <si>
    <t>freenet AG provides telecommunications, radio and multimedia, mobile communications, mobile Internet, and digital lifestyle services in Germany. It provides a portfolio of services and products primarily in the areas of mobile voice and data services. The Mobile Communications segment offers mobile communications services, such as marketing of mobile communications services, which include voice and data services from the mobile communications network operators; sells and distributes mobile communications devices, as well as offers additional services for mobile data communications and digital lifestyle; and planning, construction, installation, and maintenance services for WiFi networks. The TV and Media segment provides services to end users in the field of DVB-T2 and IPTV; and planning, project management, installation, operation, service, and marketing services for broadcast-related solutions for business clients in the radio and media sectors. The Other/Holding segment offers portal services, such as e-commerce/advertising services; payment services; various digital products and entertainment formats for downloading and displaying, as well as use on mobile devices; communication development solutions, IT solutions, and other services; and voice and data services. The company provides its services under the mobilcom debitel, GRAVIS, MEDIA BROADCAST, klarmobile.de, freenet ENERGY, vitrado.de, FUNK, freenet BASICS, freenet MOBILE, freenet VIDEO, freenet.de, freenet FLEX, freenet TV, waipu.tv, CARMADA, The Cloud, and freenet Business brands. It operates approximately 520 mobilcom-debitel shops and 40 GRAVIS stores. The company sells its products through approximately 400 electronics stores, as well as online platforms. freenet AG was founded in 2005 and is headquartered in Büdelsdorf, Germany.</t>
  </si>
  <si>
    <t>Europe (Primary);
European Developed Markets (Primary);
Germany (Primary);
Schleswig-Holstein (Primary)</t>
  </si>
  <si>
    <t>Sportamore AB (publ) operates an online sports retailer in the Nordic region. It sells ladies, men, and children products, as well as sports equipment and magazines. The company was founded in 2009 and is headquartered in Bromma, Sweden.</t>
  </si>
  <si>
    <t>Consumer Discretionary (Primary); Internet and Direct Marketing Retail (Primary); Internet and Direct Marketing Retail (Primary); Online Leisure Equipment Retail (Primary); Online Specialty Retail (Primary); Online Sporting and Recreational Good Retail (Primary); Retailing (Primary)</t>
  </si>
  <si>
    <t>Footway Group AB (publ) operates an online shoe store. The company was incorporated in 2010 and is headquartered in Kista, Sweden.</t>
  </si>
  <si>
    <t>Citizen Stash Cannabis Corp. cultivates and processes cannabis in Canada. It offers cannabis genetics, strains, and products through its sales network. The company’s products are used for adult-use, wellness and therapeutic, and medical applications. Citizen Stash Cannabis Corp. was formerly known as Experion Holdings Ltd. and changed its name to Citizen Stash Cannabis Corp. in June 2021. The company Citizen was incorporated in 2017 and is headquartered in Mission, Canada. As of November 8, 2021, Citizen Stash Cannabis Corp. operates as a subsidiary of The Valens Company Inc.</t>
  </si>
  <si>
    <t>Canada (Primary);
Ontario (Primary);
United States and Canada (Primary);
British Columbia</t>
  </si>
  <si>
    <t>Millennial Lithium Corp. engages in the acquisition, exploration, and development of lithium mineral properties. Its flagship project is 100% owned the Pastos Grandes Lithium project covering an area of approximately 12,619 hectares located in Salta Province, Argentina. The company was formerly known as Redhill Resources Corp. and changed its name to Millennial Lithium Corp. in June 2016. The company was incorporated in 2005 and is headquartered in West Vancouver, Canada. As of January 25, 2022, Millennial Lithium Corp. operates as a subsidiary of Lithium Americas Corp.</t>
  </si>
  <si>
    <t>Diversified Metals and Mining (Primary); Materials (Primary); Materials (Primary); Metals and Mining (Primary)</t>
  </si>
  <si>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</si>
  <si>
    <t>ZetaDisplay AB (publ) provides digital signage solutions. The company also offers ZetaDisplay, a 360-degree concept covering strategy, planning, software, hardware, installation, content production, and analysis, as well as technical support and services. The company has operations in Sweden, Denmark, Norway, Finland, the Netherlands, and Germany. ZetaDisplay AB (publ) was incorporated in 2000 and is headquartered in Malmö, Sweden.</t>
  </si>
  <si>
    <t>Advertising: 47.2 (100.0%)</t>
  </si>
  <si>
    <t>Sweden: 12.8 (26.3%);
Norway: 10.6 (21.8%);
Finland: 5.6 (11.6%);
Germany: 7.4 (15.3%);
Netherlands: 11.2 (22.9%);
Unallocated: 1.0 (2.1%)</t>
  </si>
  <si>
    <t>Advertising (Primary); Billboard Advertising (Primary); Communication Services (Primary); Media (Primary); Media and Entertainment (Primary); Print Advertising (Primary); Application Software; Electronic Equipment, Instruments and Components; Information Technology; Software; Software and Services; Technology Distributors; Technology Hardware and Equipment</t>
  </si>
  <si>
    <t>Hanover Investors Management LLP is a private equity firm specializing in recovery, change management situations, special situations, turnarounds, leveraged buyouts, and recapitalizations of small and mid-cap companies. The firm typically invests in undervalued and underperforming businesses, where underperformance can be attributed to company specific operating and management issues, rather than to market or sector weakness. It is sector agnostic. It seeks to invest in new equity and public market securities typically equity. The firm provides both equity and debt in public and private companies based in United Kingdom and Nordic markets. The firm invests between £1 million ($1.6 million) and £25 million ($40.06 million) per transaction. The firm actively participates on its portfolio company’s board and also assists for a period in management roles. The firm prefers to take majority stake. Hanover Investors Management LLP was founded in 2002 and is based in London, United Kingdom with an additional office in Sliema, Malta.</t>
  </si>
  <si>
    <t xml:space="preserve">England (Primary);
Europe (Primary);
European Developed Markets (Primary);
Greater London (Primary);
United Kingdom (Primary);
European Emerging Markets;
Malta </t>
  </si>
  <si>
    <t>Abraxas Holding AB
Abrax As Holding Ab operates as a research and consulting services company. It provides business and other management consultancy activities. It was incorporated in 2018 and is headquartered in Malm÷, Sweden.
Nidoco AB
Nidoco AB is a principal investment firm specializing in investments in public and private companies. Nidoco AB is headquartered in Stockholm, Sweden. Nidoco AB is an Operating Subsidiary of Virala Oy Ab.
Ningamma AB
Ningamma AB was incorporated in 2018 and is based in Malmö, Sweden.
WEALINS S.A.
WEALINS S.A., a life insurance company, provides indexed and unit-linked insurance in Luxembourg, Switzerland, Finland, France, Portugal, Sweden, and internationally. WEALINS S.A. was formerly known as Foyer International S.A. and changed its name to WEALINS S.A. in August 2017. The company was incorporated in 1996 and is based in Leudelange, Luxembourg. WEALINS S.A. operates as a subsidiary of Foyer S.A.</t>
  </si>
  <si>
    <t>Abraxas Holding AB (Europe (Primary); European Developed Markets (Primary); Skåne County (Primary); Sweden (Primary));
Nidoco AB (Europe (Primary); European Developed Markets (Primary); Sweden (Primary));
Ningamma AB (Europe (Primary); European Developed Markets (Primary); Skåne County (Primary); Sweden (Primary));
WEALINS S.A. (Europe (Primary); European Developed Markets (Primary); Luxembourg (Primary))</t>
  </si>
  <si>
    <t>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t>
  </si>
  <si>
    <t>Communication Services (Primary); Computer and Mobile Games (Primary); Entertainment (Primary); Entertainment Software (Primary); Interactive Home Entertainment (Primary); Media and Entertainment (Primary); Casinos and Gaming; Consumer Discretionary; Consumer Services; Gaming Operations; Hotels, Restaurants and Leisure; Online Gaming Operations</t>
  </si>
  <si>
    <t>Europe (Primary); European Developed Markets (Primary); Netherlands (Primary); Noord-Holland (Primary); Buffalo Area; Midatlantic; North Carolina; Switzerland; United States and Canada; United States of America; Zurich</t>
  </si>
  <si>
    <t>Tencent Cloud Europe B.V. operates as a cloud service provider with secure and reliable cloud products and solutions. The company is based in Amsterdam, the Netherlands. Tencent Cloud Europe B.V. operates as a subsidiary of Tencent Holdings Limited.</t>
  </si>
  <si>
    <t>Oxford Immunotec Global PLC</t>
  </si>
  <si>
    <t>As of March 8, 2021,  operates as a subsidiary of PerkinElmer (UK) Holdings Limited.</t>
  </si>
  <si>
    <t>England (Primary); Europe (Primary); European Developed Markets (Primary); Oxfordshire (Primary); United Kingdom (Primary)</t>
  </si>
  <si>
    <t>Golar LNG Partners LP owns and operates floating storage regasification units (FSRUs) and liquefied natural gas (LNG) carriers under long-term charters in Indonesia, Brazil, Jordan, Jamaica, Kuwait, and the United Arab Emirates. As of March 2, 2021, it had a fleet of six FSRUs and four LNG carriers. Golar GP LLC serves as the general partner of Golar LNG Partners LP. The company was founded in 2007 and is headquartered in Hamilton, Bermuda. As of April 15, 2021, Golar LNG Partners LP operates as a subsidiary of New Fortress Energy Inc.</t>
  </si>
  <si>
    <t>Energy (Primary); Energy (Primary); Oil and Gas Storage and Transportation (Primary); Oil, Gas and Consumable Fuels (Primary); Industrials; Marine; Marine; Marine Transportation Of Freight; Tankers; Transportation</t>
  </si>
  <si>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</si>
  <si>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</si>
  <si>
    <t>Aiko Corporation engages in the sale and repair of electric material products and machinery in Japan. The company offers lighting equipment, electric wires conduits and accessories, wiring materials, switches, panels, control equipment, home appliances, housing, weak electronic appliances, and IT related peripherals. It also provides general electrical equipment tools, safety equipment, electric tools, hydraulic tools, measuring instruments, welders, generators, step stands, overhead wire porcelain, utility poles, lead in poles, pillar materials, concrete products, hand holes, and lightning protection needle equipment. The company was founded in 1951 and is headquartered in Odawara, Japan.</t>
  </si>
  <si>
    <t>Capital Goods (Primary); Electrical Equipment Distribution (Primary); Industrials (Primary); Machinery Distribution (Primary); Trading Companies and Distributors (Primary); Trading Companies and Distributors (Primary); Commercial and Professional Services; Commercial Repair Services; Commercial Services and Supplies; Consumer Discretionary; Consumer Electronics Distribution; Distributors; Distributors; Diversified Support Services; Durable Goods Distribution; Electrical Components and Equipment; Electrical Equipment; Electronic Equipment, Instruments and Components; Household Durables Distribution; Information Technology; Retailing; Technology Distributors; Technology Hardware and Equipment</t>
  </si>
  <si>
    <t>AK Corporation was founded in 2021 and is based in Odawara, Japan.</t>
  </si>
  <si>
    <t>Fujiden Corporation
Fujiden Corporation engages in the trading of electric wires. It offers insulated wire/cable, electrical construction material, telecommunications products, electronics, R and M products, Tyco electronics products, fiblock products, turbo and hyper products, and roof shades. The company also provides optical cables, tape electric cables, overseas standard cables, and non-electric wire products; and binding wires, terminal materials, floor heating products, fiber optic cables, coaxial cables for base station, and LAN related products. In addition, it offers electrical wires used for wiring inside communication equipment; sensors used for medical and industrial applications; piping and ground materials; and power and communication cables, covered wires, optical/electronic equipment and parts, various connectors, accessories, and construction related products. The company was founded in 1977 and is headquartered in Chiba, Japan with sales offices in Hokuriku, Shikoku, Aomori, and Hokkaido, Japan. It has branches in Tohoku, Kyushu, Kansai, Chubu, and Tokyo, Japan. Fujiden Corporation operates as a subsidiary of Fujikura Ltd.
Koshow Co.,Ltd.
Koshow Co.,Ltd. supplies electric wire cables and accessories in Japan. The company engages in the distribution and sale of optical fiber cables and accessories, harnesses, electric construction materials, electric and electronic machinery and equipment, development and sale of information communication systems, design, construction, and consulting. The company distributes electrical products used in applications such as construction and power generation, transmission, and distribution. Koshow Co.,Ltd. was founded in 2009 and is based in Osaka, Japan.
Mitsuwa Electric Co., Ltd.
Mitsuwa Electric Co., Ltd. engages in the processing, production, and sale of tungsten, molybdenum, tungsten electrodes, and microfabrication products. Its products include filaments, processed wire, corona wires, needles, and other metals. Mitsuwa Electric Co., Ltd. was founded in 1933 and is based in Tokyo, Japan.
Negurosu Denko Co., Ltd.
Negurosu Denko Co., Ltd. provides electric cable materials and facility supporting materials. It offers pipe supporting clamps for fixing cables and conduits; beam clamps, including hanger rod supports; spring steel materials; and tools for electrical works, such as fastening, punching, and temporary suspension works. The company also provides cable ladders, which include cable trays for electrical wiring; raceway and trunking products, such as lighting fixture supports, cables, and wire support systems; and conduit and pipe supports for multiple runs. It exports its products internationally. Negurosu Denko Co., Ltd. was formerly known as Negurosu Denki Co., Ltd. The company was founded in 1947 and is based in Tokyo, Japan.</t>
  </si>
  <si>
    <t>Fujiden Corporation (Asia / Pacific (Primary); Asia / Pacific Developed Markets (Primary); Chiba (Primary); Japan  (Primary));
Koshow Co.,Ltd. (Asia / Pacific (Primary); Asia / Pacific Developed Markets (Primary); Japan  (Primary));
Mitsuwa Electric Co., Ltd. (Asia / Pacific (Primary); Asia / Pacific Developed Markets (Primary); Japan  (Primary));
Negurosu Denko Co., Ltd. (Asia / Pacific (Primary); Asia / Pacific Developed Markets (Primary); Japan  (Primary))</t>
  </si>
  <si>
    <t>HML Holdings plc, together with its subsidiaries, provides residential property management and related services in the United Kingdom. It operates through Property Management, Surveying Services, and Insurance Services segments. The company offers residential property management services, such as day to day running and management of a development; financial management; placing of insurance in accordance with the terms of the lease; accounts preparation; routine inspections; and regular communication. It also provides concierge services; company secretarial services, includes providing information to statutory authorities, filing annual return and accounts, and managing register of directors and shareholders; health and safety services; and building surveying , including inspections, project management, lease extension, right to manage, and insurance valuations. In addition, the company offers insurance broking services; and house builders and developers. Further, it offer letting agent services consisting of rental valuations, tenant reference checks, rent collection, tenant deposit registration and compliance, legal compliance and insurance, and regular inspections. HML Holdings plc was founded in 1991 and is headquartered in Richmond, the United Kingdom.</t>
  </si>
  <si>
    <t>Real Estate (Primary); Real Estate (Primary); Real Estate Management and Development (Primary); Real Estate Management Services (Primary); Real Estate Operating Companies (Primary); Residential Property Managers (Primary); Capital Goods; Commercial and Professional Services; Commercial Services and Supplies; Construction and Engineering; Construction and Engineering; Construction Support Services; Diversified Support Services; Engineering and Surveying Services; Financials; Industrials; Insurance; Insurance; Insurance Brokers</t>
  </si>
  <si>
    <t>Harwood Private Equity is a private equity firm specializing in investing in management buyouts, expansion capital, growth capital, consolidation (buy-and-build) opportunities, and public-to-private transactions. It invests across a range of sectors including manufacturing, leisure, media, healthcare, retail, financial services, and construction. The firm seeks to invest in small and medium sized businesses in the United Kingdom. It invests upto £20 million ($32.43 million) in each portfolio company. The firm typically invests in companies with enterprise values between £10 million ($16.21 million) and £100 million ($162.15 million). It seeks to identify an exit strategy before making an investment. Harwood Private Equity is based in London, United Kingdom. Harwood Private Equity operates as a subsidiary of Harwood Capital LLP.</t>
  </si>
  <si>
    <t>Bgf Investment Management Limited
Bgf Investment Management Limited is a principal investment firm based in United Kingdom.
LTC Holdings plc
LTC Holdings plc offers real estate solutions. The company was founded in 1990 and is based in London, United Kingdom.
Unicorn Asset Management Limited
Unicorn Asset Management Limited is a privately owned investment manager. The firm manages investment trusts, OEICs, income funds, and venture capital trusts for its clients. It invests in the public equity markets of the United Kingdom. The firm primarily invests in stocks of small-cap companies. It benchmarks the performance of its UK Income Fund against the FTSE All Share Index. Unicorn Asset Management Limited was founded in July 2000 and is based in London, United Kingdom.</t>
  </si>
  <si>
    <t>Bgf Investment Management Limited (Europe (Primary); European Developed Markets (Primary); United Kingdom (Primary));
LTC Holdings plc (England (Primary); Europe (Primary); European Developed Markets (Primary); Greater London (Primary); United Kingdom (Primary));
M. D. Barnard &amp; Co. Ltd., Asset Management Arm (England (Primary); Essex (Primary); Europe (Primary); European Developed Markets (Primary); United Kingdom (Primary));
Unicorn Asset Management Limited (England (Primary); Europe (Primary); European Developed Markets (Primary); Greater London (Primary); United Kingdom (Primary))</t>
  </si>
  <si>
    <t>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October 19, 2021, Vectura Group plc operates as a subsidiary of PMI Global Services, Inc.</t>
  </si>
  <si>
    <t>Generic Pharmaceuticals (Primary); Health Care (Primary); Pharmaceutical Products (Primary); Pharmaceuticals (Primary); Pharmaceuticals (Primary); Pharmaceuticals, Biotechnology and Life Sciences (Primary); Respiratory Drugs (Primary); Health Care Equipment; Health Care Equipment and Services; Health Care Equipment and Supplies; Health Care Providers and Services; Health Care Services; Medical Equipment</t>
  </si>
  <si>
    <t>England (Primary); Europe (Primary); European Developed Markets (Primary); United Kingdom (Primary); Wiltshire (Primary)</t>
  </si>
  <si>
    <t xml:space="preserve"> As of September 7, 2021,  operates as a subsidiary of Yum! Connect Australia Pty Ltd.</t>
  </si>
  <si>
    <t>Application Software (Primary); Enterprise Software (Primary); Industry Specific Software (Primary); Information Technology (Primary); Restaurant Industry Software (Primary); Software (Primary); Software and Services (Primary)</t>
  </si>
  <si>
    <t>Yum! Connect Australia Pty Ltd owns and operates restaurants. The company was incorporated in 2021 and is based in Frenchs Forest, Australia. Yum! Connect Australia Pty Ltd operates as a subsidiary of Yum! Brands, Inc.</t>
  </si>
  <si>
    <t>Alceon Liquid Strategies Pty Ltd
Alceon Liquid Strategies Pty Ltd was incorporated in 2012 and is based in Melbourne, Australia.
Eldridge Industries LLC
Eldridge Industries LLC is a principal investment firm specializing in providing both debt and equity capital. The firm seeks to invest across diversified industries with a focus on media and sports, insurance, Insurance Tech, real estate development, asset lending and financing, branded food, branded hospitality, Technology, Credit and Credit/Real Estate Hybrid and consumer, and asset management businesses. Eldridge Industries LLC was founded in 2015 and is headquartered in Greenwich, Connecticut with additional offices in Beverly Hills, California; New York, New York; and London, United Kingdom.</t>
  </si>
  <si>
    <t>Alceon Liquid Strategies Pty Ltd (Asia / Pacific (Primary); Asia / Pacific Developed Markets (Primary); Australia  (Primary); Victoria (Primary));
Eldridge Industries LLC (Connecticut (Primary); Northeast (Primary); Stamford Area (Primary); United States and Canada (Primary); United States of America (Primary); California; England; Europe; European Developed Markets; Greater London; New York; New York City Area; United Kingdom; West Coast);
Goudy Park Management, Llc (Chicago Area (Primary); Great Lakes (Primary); Illinois (Primary); United States and Canada (Primary); United States of America (Primary))</t>
  </si>
  <si>
    <t>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The company was founded in 2011 and is headquartered in Santa Ana, California. Foundation Building Materials, Inc. operates as a prior subsidiary of Foundation Building Materials Holding Company LLC.</t>
  </si>
  <si>
    <t>Building Product Distribution (Primary); Capital Goods (Primary); Industrials (Primary); Trading Companies and Distributors (Primary); Trading Companies and Distributors (Primary); Consumer Discretionary; Distributors; Distributors; Durable Goods Distribution; Household Durables Distribution; Retailing</t>
  </si>
  <si>
    <t>American Securities LLC is the investment arm of American Securities Management L.P. specializing in private equity, direct and fund of fund investments. The firm specializes in senior debt and equity investments in leveraged buyouts, recapitalization, going private transactions, industry consolidations, growth capital investment, and middle market investments. It does not invest in subordinate debt or other junior securities. It seeks to invest in companies operating in the general consumer and restaurants; healthcare including medical technology, outsourcing ; industrial including, general industrial, aviation, government IT services, automotive, measurement controls, building products, transportation and logistics, aerospace and defense, agriculture, environmental, recycling paper and packaging, power and energy including midstream, oilfield services, power generation, and specialty chemicals; information and media; business services, information and marketing services, technology and telecom services, bpo’s, and financial services ; commercial manufacturing; consumer durable goods; consumer products; direct marketing and business-to-business commerce; industrial and agricultural equipment; communications; and franchising sectors. The firm prefers to make investments in public and private companies based in China, Asia-Pacific, and North America. It typically makes equity investments between $25 million and $700 million in companies having revenues between $200 million and $2 billion and an EBITDA between $50 million and $250 million. The firm invests expansion capital in companies having at least $10 million of operating cash flow. It targets to invest in companies with enterprise values between $75 million and $500 million. The firm seeks to acquire both majority and minority stakes in its portfolio companies. It can hold its portfolio companies for up to 25 years. American Securities LLC was founded in 1947 and is based in New York, New York with an additional office in Shanghai, China.</t>
  </si>
  <si>
    <t>New York (Primary);
New York City Area (Primary);
Northeast (Primary);
United States and Canada (Primary);
United States of America (Primary);
Asia / Pacific;
Asia / Pacific Emerging Markets;
China ;
Far East</t>
  </si>
  <si>
    <t>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t>
  </si>
  <si>
    <t>Consumer Discretionary (Primary); Consumer Services (Primary); Diversified Consumer Services (Primary); Specialized Consumer Services (Primary); Advertising; Broadcast Advertising; Communication Services; Interactive Media and Services; Interactive Media and Services; Internet Advertising; Magazine and Newspaper Advertising; Magazine Publishing; Media; Media and Entertainment; Newspaper and Magazine Publishing; Online Services; Print Advertising; Printed Media Publishing; Publishing</t>
  </si>
  <si>
    <t>Cards Parent LP operates in the service industry. Cards Parent LP was incorporated in 2020 and is based in New York, New York.</t>
  </si>
  <si>
    <t>Alta Fox Capital Management, LLC is an employee-owned hedge fund sponsor and manager. The firm primarily provides its services to pooled investment vehicles. The firm invests in small and micro-cap securities across a variety of sectors. The employs a bottom-up, fundamental analysis, and long and short equity strategies to make its investments. The firm obtains external research to complement its in-house research. Alta Fox Capital Management, LLC was founded in 2018 and is based in Fort Worth, Texas.</t>
  </si>
  <si>
    <t>Ocean Yield AS, a ship owning company, invests in vessels on long-term charters in Norway. The company operates through Tankers, Container Vessels, Car Carriers, Other Shipping, Other Oil Service, and Other segments. It operates a fleet consisting of vessels, including tankers, container vessels, dry-bulk, car carriers, gas carriers, and oil service vessels. As of December 31, 2021, the company operated a fleet of 64 vessels. Ocean Yield AS was formerly known as Ocean Yield ASA and changed its name to Ocean Yield AS in January 2022. Ocean Yield AS was founded in 2007 and is headquartered in Lysaker, Norway.</t>
  </si>
  <si>
    <t>Energy (Primary); Energy (Primary); Energy Equipment and Services (Primary); Oil and Gas Equipment and Services (Primary); Cargo or Container Ships; Industrials; Marine; Marine; Marine Transportation Of Freight; Tankers; Transportation</t>
  </si>
  <si>
    <t>Akershus (Primary); Europe (Primary); European Developed Markets (Primary); Norway (Primary); Oslo</t>
  </si>
  <si>
    <t>Aker Capital ASA provides financial services and investments activities. It provides insurance advisory, insurance management, pension funds, and other services. The company was founded in 2005 and is based in Oslo, Norway. Aker Capital ASA operates as a subsidiary of Aker ASA.</t>
  </si>
  <si>
    <t>Virtusa Corporation is a global provider of digital business strategy, digital engineering, and information technology (IT) services and solutions that help clients change, disrupt, and unlock new value through innovation engineering. Virtusa serves Global 2000 companies in the Banking, Financial Services, Insurance, Healthcare, Communications, Media, Entertainment, Travel, Manufacturing, and Technology industries.
Virtusa helps clients grow their business with innovative products and services that create operational efficiency using digital labor, future-proof operational and IT platforms, and rationalization and modernization of IT applications infrastructure. This is achieved through a unique approach blending deep contextual expertise, empowered agile teams, and measurably better engineering to create holistic solutions that drive business forward at unparalleled velocity enabled by a culture of cooperative disruption.</t>
  </si>
  <si>
    <t>Asset Management (Primary); Development Consulting (Primary); Information Technology (Primary); Information Technology (IT) Consulting (Primary); IT Consulting and Other Services (Primary); IT Consulting Services to Banking Industry (Primary); IT Consulting Services to Insurance Industry (Primary); IT Services (Primary); Maintenance Repair (Break-Fix/Warranty) (Primary); Package Implementation (Primary); Services Outsourcing (Primary); Software and Services (Primary); System and Platform Integration (Primary); Application Management; Data Management; Data Warehousing Services; Infrastructure Services; Internet Services and Infrastructure; Remote Network and Application Performance Testing</t>
  </si>
  <si>
    <t xml:space="preserve">Massachusetts (Primary); Northeast (Primary); United States and Canada (Primary); United States of America (Primary); Worcester Area (Primary); Asia / Pacific; Asia / Pacific Developed Markets; Asia / Pacific Emerging Markets; India ; Indian Sub-Continent; New York; New York City Area; Singapore </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</si>
  <si>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New Mountain Vantage Advisers, L.L.C.
New Mountain Vantage Advisers, L.L.C. is a privately owned hedge fund sponsor. It provides its services to pooled investment vehicles. It primarily invests in the public equity markets of the United States. The firm also launches and manages mutual funds for its clients. It employs a fundamental analysis to create its investment portfolios. The firm was founded in 2005 and is based in the New York, New York with additional offices in San Francisco, California and London, United Kingdom. New Mountain Vantage Advisers, L.L.C. operates as a subsidiary of New Mountain Capital Group, L.P.
The Orogen Group
The Orogen Group is a private equity firm specializing in mature investments. The firm seeks to invest in financial-services companies-such as insurers, lenders, asset managers, or financial technology firms. It seeks to buy either long-term controlling or significant majority interests, or minority investments. The firm prefers to take an active management role or board seats. The Orogen Group is based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</si>
  <si>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New Mountain Vantage Advisers, L.L.C. (New York (Primary); New York City Area (Primary); Northeast (Primary); United States and Canada (Primary); United States of America (Primary); California; Europe; European Developed Markets; San Francisco Area; United Kingdom; West Coast);
The Orogen Group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</si>
  <si>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Vocera Communications, Inc. is a subsidiary of Stryker Corporation.</t>
  </si>
  <si>
    <t>Communications Equipment: 234.2 (100.0%)</t>
  </si>
  <si>
    <t>Health Care (Primary); Health Care Equipment and Services (Primary); Health Care Technology (Primary); Health Care Technology (Primary); Application Software; Information Technology; Information Technology (IT) Consulting; IT Consulting and Other Services; IT Services; Networking and Telecommunications Software; Office and Home Productivity Software; Software; Software and Services; Technology Hardware and Equipment; Technology Hardware, Storage and Peripherals; Technology Hardware, Storage and Peripherals; Voice Recognition Software; Wireless Telephone Equipment</t>
  </si>
  <si>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</si>
  <si>
    <t>Great Lakes (Primary);
Kalamazoo Area (Primary);
Michigan (Primary);
United States and Canada (Primary);
United States of America (Primary);
Arizona;
Asia / Pacific;
Asia / Pacific Developed Markets;
California;
Chicago Area;
Florida;
Fort Lauderdale Area;
Illinois;
Las Vegas Area;
Nevada;
New Jersey;
North Texas Area;
Northeast;
Oakland Area;
Paterson Area;
Phoenix Area;
San Jose Area;
Seattle Area;
Singapore ;
Southeast;
Southwest;
Texas;
Traverse City Area;
Washington;
West Coast</t>
  </si>
  <si>
    <t>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t>
  </si>
  <si>
    <t>The Sale of Software Solutions: 45.0 (100.0%)</t>
  </si>
  <si>
    <t>Benelux: 1.2 (2.7%);
United Kingdom: .7 (1.5%);
France: 9.0 (20.0%);
Italy: 4.3 (9.4%);
Spain: .9 (2.0%);
Germany: 1.3 (2.9%);
United States: 23.6 (52.5%);
India: 4.1 (9.1%)</t>
  </si>
  <si>
    <t>Bridgepoint Development Capital is a private equity firm specializing in lower middle-market buyouts, and growth capital in small markets. The firm typically invests in all sectors, but has a particular emphasis on consumer and leisure, financial services, healthcare, industrials, media and technology and services. Within consumer and leisure, it seeks to invest in leisure, food and beverage, specialist retail and FMCG sectors. In healthcare, the firm focuses on healthcare services and consumer healthcare. Within industrials, it primarily focuses on aerospace and defense, renewable, industrial products and water and in services, the firm invests in support services. It seeks to invest in Western Europe with a focus on France, the Nordic region, and United Kingdom. The firm typically invests between €30 million ($33.94 million) and €200 million ($226.29 million) per transaction and enterprise value between €20 million ($28.61 million) and €150 million ($214.58 million). The firm prefers to take majority stake. Bridgepoint Development Capital is based in London, United Kingdom with additional offices at Paris, San Francisco, France, Amsterdam, Netherlands; and Stockholm, Sweden. Bridgepoint Development Capital operates as a subsidiary of Bridgepoint Capital Limited. As of May 11, 2009, Bridgepoint Development Capital operates as a subsidiary of Bridgepoint Capital Group Ltd.</t>
  </si>
  <si>
    <t>Europe (Primary);
European Developed Markets (Primary);
United Kingdom (Primary);
California;
England;
France;
Greater London;
Ile-de-France;
Netherlands;
Noord-Holland;
San Francisco Area;
Sweden;
United States and Canada;
United States of America;
West Coast</t>
  </si>
  <si>
    <t>Crédit Mutuel Equity SCR
Crédit Mutuel Equity SCR is the venture capital and private equity arm of Lyonnaise de Banque specializing in development capital, turnaround, leverage buyouts, buyins, growth capital, and management buyouts to develop financing for small and medium-sized businesses. The firm invests in all sectors in companies based in Mediterranean region of France. The firm typically invests in the France, America and Morocco. It invests between €0.3 million ($0.39 million) and €20 million ($29.72 million) in companies with a turnover between $9.5 and $950 million. The firm invests as a minority shareholder in most of its portfolio companies, typically investing between $950,000 and $9.5 million. CM-CIC Investissement SA, SCR was founded in 1998 and is based in Pairs, France with additional offices in Lyon, Nantes, Bordeaux, Lille and Strasbourg. Crédit Mutuel Equity SCR operates as a subsidiary of CM-CIC Investissement.
DevFactory FZ-LLC
DevFactory FZ-LLC develops artificial intelligence enabled software. The company was founded in 2008 and is based in the United States.
Long Path Holdings 2, LP
Long Path Holdings 2, LP is based in USA.</t>
  </si>
  <si>
    <t>Crédit Mutuel Equity SCR (Europe (Primary); European Developed Markets (Primary); France (Primary); Ile-de-France (Primary); Alsace; Aquitaine; Nord-Pas-de-Calais; Pays de la Loire; Rhône-Alpes);
DevFactory FZ-LLC (United States and Canada (Primary); United States of America (Primary));
Long Path Holdings 2, LP (United States and Canada (Primary); United States of America (Primary))</t>
  </si>
  <si>
    <t>COL Public Company Limited engages in the retail distribution of stationery supplies and office equipment in Thailand. It operates through two segments, Retail Shops and Non-Store. The company offers stationery and office supplies, and office furniture; office automotive supplies, such as conference and presentation, office electronics, and business gadgets, as well as factory and maintenance products, including screwdriver, adjustable wrenches, pliers, hammer, safety helmet, safety glasses, gloves, boots, measurement tape, tools box, handgun sealing packaging, ladder, wheelbarrow, etc. It also provides various goods for hotel, restaurant, and catering businesses, which include dish racks, juice dispensers, kitchen wares, food packaging, coffee makers, syrups, food trays and refrigerators, etc.; printing solution services, including name cards, rubber stamps, leaflets, etc., as well as ready-made templates; furniture layout design services; delivery services; gifts and souvenirs; packing equipment; and gift hampers. In addition, the company is involved in the trading and repairing of printers. Further, it offers books, stationery and art products, and learning instrument and materials, as well as lifestyle and entertainment products, such as backpack, GPS device, camera and DVR, car and bike camera, wearable devices and gadgets, home and office DIY decorative products, and gift products. Additionally, the company provides e-books, electronic reading device, music and movies products, and software and related services; consultant and franchise system management; and warehouse rental services. It sells its private brand products under ONE, ME.STYLE, SUNVO, NEO, and FURRADEC through catalog, call center, e-commerce and e-procurement, website, and retail stores. The company was formerly known as Officemate Public Company Limited and changed its name to COL Public Company Limited in April 2015. COL Public Company Limited is headquartered in Bangkok, Thailand. As of February 4, 2021, COL Public Company Limited operates as a subsidiary of PBHD Limited.</t>
  </si>
  <si>
    <t>Catalog Consumer Electronics Retail (Primary); Catalog Office Furnishings and Equipment Retail (Primary); Catalog Office Product and Supply Retail (Primary); Catalog Specialty Retail (Primary); Consumer Discretionary (Primary); Internet and Direct Marketing Retail (Primary); Internet and Direct Marketing Retail (Primary); Online Consumer Electronics Retail (Primary); Online Office Furnishings and Equipment Retail (Primary); Online Office Product and Supply Retail (Primary); Online Specialty Retail (Primary); Retailing (Primary); Application Software; Book Stores; Commercial and Professional Services; Commercial Design Services; Commercial Printing; Commercial Services and Supplies; Diversified Support Services; Electronic Equipment, Instruments and Components; Gift and Novelty Stores; Industrials; Information Technology; Leisure Equipment Stores; Office Furnishings and Equipment Stores; Office Product and Supply Stores; Office Services and Supplies; Outsourced Business Services; Packaging and Labeling Services; Printing Services; Software; Software and Services; Specialty Retail; Specialty Stores; Technology Distributors; Technology Hardware and Equipment; Warehousing and Storage</t>
  </si>
  <si>
    <t>PBHD Limited offers investing services. The company was incorporated in 2013 and is based in Bang Rak, Thailand. PBHD Limited operates as a subsidiary of Central Retail Corporation Public Company Limited.</t>
  </si>
  <si>
    <t>EFG Bank AG Hong Kong Branch
EFG Bank AG Hong Kong Branch provides banking services to individuals and institutions. It offers services in the areas of wealth solutions, credits and financing, e-banking, commercial banking, automatic exchange of information, and other banking services. The company is based in Kowloon, Hong Kong. EFG Bank AG Hong Kong Branch operates as a subsidiary of EFG Bank AG.
Hold COL Company Limited
Hold COL Company Limited was incorporated in 2015 and is based in Bangkok, Thailand.
Thai NVDR Co., Ltd.
Thai NVDR Co., Ltd. engages in issuing and selling non-voting depository receipts (NVDRs) to local and foreign and individual and institutional investors. It offers the purchase or sale of listed company shares whose investors wish to trade through NVDRs. The company was founded in 2000 and is based in Bangkok, Thailand. Thai NVDR Co., Ltd. operates as a subsidiary of The Stock Exchange of Thailand.
Thainamthip Co., Ltd.
Thainamthip Co., Ltd. operates as a bottler of Coca-Cola, Fanta, Sprite, Namthip, and Schweppes in Thailand. The company was formerly known as Thai Pure Drinks Limited. Thainamthip Co., Ltd. was founded in 1959 and is based in Bangkok, Thailand.</t>
  </si>
  <si>
    <t>EFG Bank AG Hong Kong Branch (Asia / Pacific (Primary); Asia / Pacific Developed Markets (Primary); Hong Kong  (Primary); Kowloon (Primary));
Hold COL Company Limited (Asia / Pacific (Primary); Asia / Pacific Emerging Markets (Primary); South-East Asia (Primary); Thailand  (Primary));
Thai NVDR Co., Ltd. (Asia / Pacific (Primary); Asia / Pacific Emerging Markets (Primary); South-East Asia (Primary); Thailand  (Primary));
Thainamthip Co., Ltd. (Asia / Pacific (Primary); Asia / Pacific Emerging Markets (Primary); South-East Asia (Primary); Thailand  (Primary))</t>
  </si>
  <si>
    <t>Kenedix, Inc. provides diversified real estate asset investment and management services in Japan. The company's portfolio of assets under management include office buildings, residential properties, hotels, and healthcare, retail, and logistics facilities, as well as other properties. It also provides due diligence, acquisition, financing, leasing, engineering, disposition, and various other services. In addition, the company manages private funds of client investors-pension funds, institutional investors, other investors, and J-REITs. The company was formerly known as Kennedy-Wilson Japan Co., Ltd. and changed its name to Kenedix, Inc. in May 2005. Kenedix, Inc. was founded in 1995 and is headquartered in Tokyo, Japan. As of January 8, 2021, Kenedix, Inc. operates as a subsidiary of SMFL Mirai Partners Co., Ltd.</t>
  </si>
  <si>
    <t>Diversified Real Estate Activities (Primary); Real Estate (Primary); Real Estate (Primary); Real Estate Management and Development (Primary); Asset Management and Custody Banks; Business Credit Agencies; Capital Goods; Capital Markets; Commercial and Professional Services; Commercial Services and Supplies; Construction and Engineering; Construction and Engineering; Construction Support Services; Credit Agencies; Diversified Financial Services; Diversified Financials; Diversified Support Services; Engineering and Surveying Services; Engineering Services; Finance Leasing; Financials; Hotel Property Operators and Lessors; Industrials; Investment Banking; Investment Banking and Brokerage; Merger and Acquisition Advisory Services; Nonresidential Building Operators and Lessors; Nonresidential Property Managers; Office Building Operators and Lessors; Real Estate Agents And Brokers; Real Estate Management Services; Real Estate Operating Companies; Real Estate Operators And Lessors; Real Estate Services; Residential Building Operators and Lessors; Residential Property Managers; Specialized Finance</t>
  </si>
  <si>
    <t>SMFL MIRAI Partners Company, Limited engages in real estate, and environmental and energy related businesses in Japan. Its real estate business offers real estate development, brokerage, and leasing services; and environmental and energy business provides a range of solutions, such as energy saving, power generation, electricity storage, and electricity retailing. The company was founded in 2018 and is based in Tokyo, Japan. SMFL MIRAI Partners Company, Limited operates as a subsidiary of Sumitomo Mitsui Finance and Leasing Company, Limited.</t>
  </si>
  <si>
    <t>Coherent Corp. develops, manufactures, and markets engineered materials, optoelectronic components, and devices worldwide. It operates in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The company was formerly known as II-VI Incorporated and changed its name to Coherent Corp. in September 2022. Coherent Corp. was incorporated in 1971 and is headquartered in Saxonburg, Pennsylvania.</t>
  </si>
  <si>
    <t>Great Lakes (Primary);
New Castle Area (Primary);
Pennsylvania (Primary);
United States and Canada (Primary);
United States of America (Primary)</t>
  </si>
  <si>
    <t>As of December 21, 2020,  operates as a subsidiary of Haier Smart Home Co., Ltd.</t>
  </si>
  <si>
    <t>Consumer Discretionary (Primary); Consumer Durables and Apparel (Primary); Household Appliances (Primary); Household Durables (Primary); Laundry Equipment (Primary); Washers (Primary); Water Appliances (Primary); Commercial and Professional Services; Commercial Services and Supplies; Distributors; Distributors; Diversified Support Services; Durable Goods Distribution; Household Durables Distribution; Industrials; Internet and Direct Marketing Retail; Internet and Direct Marketing Retail; Online Specialty Retail; Retailing</t>
  </si>
  <si>
    <t>Haier Smart Home Co., Ltd. engages in the research, development, production, and sale of smart home appliances in Asia, Europe, the United States, Australia, Africa, and internationally. The company operates through three segments: China Smart Home Business, Overseas Home Appliance and Smart Home Business, and Other Business. It provides refrigerators, freezers, washing machines, air conditioners, water heaters, water purification products, dishwashers, gas stoves, kitchen appliances, small home appliances, and smart home scene solutions. The company also offers environmental protection and artificial intelligence technology consulting; software development; technical services and advertising design; IoT technology research and development; computer hardware and software technical services; and smart home appliances, as well as provides asset management and equity investment. In addition, it provides hazardous waste management services; develops, assemblies, and sells plastics and electronic products; develops home appliances, communications, electronic products, and network engineering technologies; and develops and produces precision plastics, sheet metal, molds, and electronic products for home appliances. The company was formerly known as Qingdao Haier Co., Ltd. and changed its name to Haier Smart Home Co., Ltd. in June 2019. Haier Smart Home Co., Ltd. was incorporated in 1984 and is headquartered in Qingdao, China.</t>
  </si>
  <si>
    <t>Asia / Pacific (Primary);
Asia / Pacific Emerging Markets (Primary);
China  (Primary);
Far East (Primary);
Shandong Province (Primary)</t>
  </si>
  <si>
    <t>Alibaba Capital Partners is a private equity and venture capital arm of Alibaba Group Holding Limited specializing in growth stage and buyout investment. It seeks to invest in e-commerce, fintech and technology related industries. Alibaba Capital Partners was founded in 2008 and is based in Hangzhou, China.</t>
  </si>
  <si>
    <t>Asia / Pacific (Primary);
Asia / Pacific Emerging Markets (Primary);
China  (Primary);
Far East (Primary);
Zhejiang Province (Primary)</t>
  </si>
  <si>
    <t>Calisen Group (Holdings) Limited owns and manages energy infrastructure assets in the United Kingdom. The company operates in two segments, Calvin Capital and Lowri Beck. The Calvin Capital segment procures, owns, and manages a portfolio of electricity and gas meters, primarily smart meters on behalf of energy retailers. The Lowri Beck segment provides installation, meter reading, and maintenance services, as well as electric vehicle charging services. This segment also offers ancillary services to energy retailer customers; and owns a portfolio of traditional meters. Calisen Group (Holdings) Limited was incorporated in 2020 and is headquartered in Manchester, the United Kingdom. As of March 12, 2021, Calisen Group (Holdings) Limited operates as a prior subsidiary of KKR Evergreen Aggregator L.P.</t>
  </si>
  <si>
    <t>Calvin Capital: 300.6 (81.1%);
Lowri Beck: 70.1 (18.9%)</t>
  </si>
  <si>
    <t>United Kingdom: 364.0 (100.0%)</t>
  </si>
  <si>
    <t>Commercial and Professional Services (Primary); Commercial Services and Supplies (Primary); Diversified Support Services (Primary); Industrials (Primary); Capital Goods; Electric Power Distribution; Electric Utilities; Electric Utilities; Machinery Distribution; Measuring, Analyzing, and Controlling Instruments Distribution; Office Services and Supplies; Outsourced Business Services; Outsourced Client Support and Customer Services; Trading Companies and Distributors; Trading Companies and Distributors; Utilities; Utilities</t>
  </si>
  <si>
    <t>Broad Street Credit Holdings Europe S.À R.L.
Broad Street Credit Holdings Europe S.À R.L. is based in Luxembourg. Broad Street Credit Holdings Europe S.À R.L. operates as a subsidiary of GS Fund Holdings, L.L.C.
GLQ Holdings (UK) Ltd
GLQ Holdings (UK) Ltd engages in the investment business. The company was incorporated in 2018 and is based in London, United Kingdom. GLQ Holdings (Uk) Ltd operates as a subsidiary of ALQ Holdings (Del) LLC.
Ninteenth Investment Company L.L.C
Ninteenth Investment Company L.L.C is based in Abu Dhabi, United Arab Emirates. The company operates as a subsidiary of Mubadala Investment Company PJSC.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</si>
  <si>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t>Blackrock Alternatives Management, LLC (New York (Primary); New York City Area (Primary); Northeast (Primary); United States and Canada (Primary); United States of America (Primary));
Broad Street Credit Holdings Europe S.À R.L. (Europe (Primary); European Developed Markets (Primary); Luxembourg (Primary));
GLQ Holdings (UK) Ltd (England (Primary); Europe (Primary); European Developed Markets (Primary); Greater London (Primary); United Kingdom (Primary));
Ninteenth Investment Company L.L.C (Africa / Middle East (Primary); Middle East (Primary); United Arab Emirates  (Primary));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</si>
  <si>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Goldman Sachs International
Goldman Sachs International provides various financial services to clients worldwide. The company primarily engages in investment banking; fixed income, currency, and commodities (FICC); equities; and investment management businesses. It offers financial advisory services, such as strategic advisory engagements related to mergers and acquisitions, divestitures, corporate defense activities, restructuring, and spin offs; underwriting services, including public offerings and private placements comprising local and cross-border transactions, and acquisition financing of a range of securities and other financial instruments, such as loans; and lending to corporate and financial institution clients, including relationship lending, middle-market lending, and acquisition financing. The company is also involved in FICC intermediation, including client execution activities related to making markets in cash and derivative instruments, consisting of interest rate, credit, mortgages, currencies, and commodities; financing through structured credit, asset-backed lending, and securities purchased under agreements to resell; client execution activities related to making markets in equity products; executing and clearing institutional client transactions on stocks, options, and futures exchanges, as well as over-the-counter transactions; and prime brokerage and other equities financing activities, including securities, margin lending, and swaps. In addition, it provides investment management and wealth advisory services, including portfolio management and financial counselling, brokerage, and other transaction services to high-net-worth individuals and families. The company was founded in 1966 and is based in London, the United Kingdom. Goldman Sachs International operates as a subsidiary of Goldman Sachs Group UK Limited.
KKR Evergreen Aggregator L.P.
KKR Evergreen Aggregator L.P., through its subsidiary, owns and manages energy infrastructure assets. The company is based in Grand Cayman, Cayman Islands.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</si>
  <si>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Goldman Sachs International (England (Primary); Europe (Primary); European Developed Markets (Primary); Greater London (Primary); United Kingdom (Primary); Africa / Middle East; Middle East; United Arab Emirates );
KKR Evergreen Aggregator L.P. (Caribbean (Primary); Cayman Islands (Primary); Grand Cayman (Primary); Latin America and Caribbean (Primary))</t>
  </si>
  <si>
    <t>As of March 19, 2021, SFB Bancorp, Inc. was acquired by Community First Bancorporation. SFB Bancorp, Inc., through with its subsidiary, Security Federal Bank, provides various financial products and services in Tennessee. The company offers no interest, budget, and NOW-interest bearing checking accounts; super NOW accounts; money market deposit accounts; statement savings accounts; Christmas Club accounts; certificate of deposits; and individual retirement accounts, as well as business checking accounts. It also provides real estate commercial, and commercial and industrial loans; real estate residential loans; construction loans; consumer loans, including loans secured by personal property, such as automobiles, marketable securities, other titled recreational vehicles, as well as unsecured consumer debt; and loans for potential impairment. In addition, the company offers online banking services. It operates through two locations. The company was founded in 1963 and is based in Elizabethton, Tennessee. As of March 1, 2021, SFB Bancorp, Inc. operates as a subsidiary of Community First Bancorporation.</t>
  </si>
  <si>
    <t>Johnson City Area (Primary); Southeast (Primary); Tennessee (Primary); United States and Canada (Primary); United States of America (Primary)</t>
  </si>
  <si>
    <t>Community First Bancorporation operates as the bank holding company for Community First Bank that provides commercial banking products and services to personal and business customers. The company offers various deposit products, including checking accounts, NOW accounts, individual retirement accounts, and time deposits, as well as savings accounts comprising daily money market accounts and longer-term certificates of deposit. It also provides secured and unsecured, short- to-intermediate term loans for commercial and consumer purposes; commercial loans, such as short term unsecured loans, short and intermediate term real estate mortgage loans, and loans secured by listed stocks, as well as loans secured by equipment, inventory, and accounts receivable; consumer loans comprising home equity improvement loans secured by first and second mortgages, personal expenditure loans, education loans, and overdraft lines of credit; car, recreational vehicle, and boat loans; and debit and credit card services. In addition, the company offers direct deposit, foreign payment and currency exchange, electronic bill payment, remote check deposit, merchant, and other related services; internet and mobile banking services; and life, home, auto, health, and pet insurance products. It operates through offices in Walhalla, Seneca, Anderson, Williamston, and Westminster; Greenville, South Carolina; Dallas and Charlotte, North Carolina; and Elizabethton, Tennessee. The company also has loan production offices in Waynesville, North Carolina; and Kingsport, Tennessee. Community First Bancorporation was founded in 1988 and is headquartered in Seneca, South Carolina.</t>
  </si>
  <si>
    <t>Greenville Area (Primary);
South Carolina (Primary);
Southeast (Primary);
United States and Canada (Primary);
United States of America (Primary)</t>
  </si>
  <si>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</si>
  <si>
    <t>The Home Respiratory Therapy/Home Medical Equipment: 1,145.3 (100.0%)</t>
  </si>
  <si>
    <t>United States: 1,145.3 (100.0%)</t>
  </si>
  <si>
    <t>Health Care (Primary); Health Care Equipment and Services (Primary); Health Care Providers and Services (Primary); Health Care Services (Primary); Health Care Distributors; Health Care Equipment; Health Care Equipment and Supplies; Home Healthcare Equipment; Medical Equipment; Respiration Systems</t>
  </si>
  <si>
    <t>Byram Healthcare Centers, Inc. distributes disposable medical supplies to patients with chronic diseases. It provides diabetes supplies, ostomy supplies, wound care supplies, urology supplies, incontinence supplies, enteral nutrition products, and breast pumps. The company offers products through distribution centers. It serves home care agencies, managed care organizations, healthcare professionals, and patients at home. The company was founded in 1968 and is based in White Plains, New York with additional locations in across USA. Byram Healthcare Centers, Inc. operates as a subsidiary of Owens &amp; Minor, Inc.</t>
  </si>
  <si>
    <t>New York (Primary);
Northeast (Primary);
United States and Canada (Primary);
United States of America (Primary);
Westchester Area (Primary);
Europe;
European Developed Markets;
Netherlands;
Utrecht</t>
  </si>
  <si>
    <t>Corvus Gold Inc. acquires, explores for, and develops mineral properties primarily in Canada and the United States. Its principal mineral property includes the North Bullfrog project, a gold and silver mining project that consists of patented and unpatented mining claims covering an area of approximately 12,895 hectares located in northwestern Nye County, Nevada; and the Mother Lode project that consists of unpatented lode mining claims covering an area of 3,803 hectares located in northwestern Nye County, Nevada. The company was incorporated in 2010 and is headquartered in Vancouver, Canada. As of January 18, 2022, Corvus Gold Inc. operates as a subsidiary of AngloGold Ashanti Holdings plc.</t>
  </si>
  <si>
    <t>AngloGold Ashanti Holdings Plc issues debt securities. The company is based in Isle of Man, United Kingdom. AngloGold Ashanti Holdings Plc operates as a subsidiary of AngloGold Ashanti Limited.</t>
  </si>
  <si>
    <t>Europe (Primary);
European Developed Markets (Primary);
United Kingdom (Primary);
Isle of Man;
Scotland</t>
  </si>
  <si>
    <t>RCF Management, LLC
RCF Management, LLC is a venture capital and private equity firm specializing in investments in buyouts, early venture, later stage, emerging growth, growth capital, bridge, industry consolidation, PIPES, development capital, rollup, and distress situations. The firm does not invest in oil and gas sector. It typically invests in opportunities that arise due to corporate financial issues and not project related technical issues. The firm also provides bridge loans and credit support. It invests in all hard rock mineral commodities and in mining and metal companies, growth oriented mining companies, mining industry software, enterprise software, metal and mineral mining machinery and equipment and precious metals and mineral. The firm seeks to invest in junior mining companies with projects at the scoping study or pre-feasibility stage. The firm prefers to invest in innovation, emerging technologies, commercialization and/or market expansion of innovative mining technology products. It also invests in a range of debt-oriented funding alternatives to both development and operating stage companies. It seeks to invest globally with a focus on Australia, Europe, Canada and United States. It seeks to invest up to $500 million in a single transaction but prefers to invest initially from approximately $1 million to approximately $300 million and third party funding up to $1 billion. It also invests in the form of convertible debt, equity, royalties, letters of credit and direct project interests. The firm also focuses on earlier stage risk in exploration, early project de-risking, scoping studies, and strategic opportunities and provide funding across capital spectrum. The firm also participates in equity placements or on-market acquisitions of common stock and seeks to acquire controlling stakes and majority and minority. It seeks to exit its investments between three and five years through merger and acquisition, block sales to institutional investors, or market sales into liquidity and holds minority and majority stakes in its portfolio companies. It prefers to take a seat on the Board of its portfolio companies. RCF Management, LLC was founded in 1998 and is based in Denver, Colorado with additional offices in Perth, Australia; Toronto, Canada; Jericho, New York; Santiago, Chile; and London, United Kingdom.
Sprott Asset Management LP
Sprott Asset Management, LP is a privately owned traditional investment manager. The firm provides its services to high net worth individuals, Investment companies, Pooled investment vehicles, Corporations and institutions. It launches and manages equity, fixed income, and balanced mutual funds, and hedge funds for its clients. The firm invests in the public equity and fixed income markets across the globe. It employs a fundamental analysis and long/short equity strategy to make its investments. The firm conducts in-house research to make its investments. It was founded in 2000 and is based in Toronto, Canada. Sprott Asset Management, LP operates as a subsidiary of Sprott Inc.</t>
  </si>
  <si>
    <t>RCF Management, LLC (Colorado (Primary); Denver Area (Primary); Mountain (Primary); United States and Canada (Primary); United States of America (Primary); Asia / Pacific; Asia / Pacific Developed Markets; Australia ; Canada; Chile; England; Europe; European Developed Markets; Greater London; Latin America and Caribbean; Mid-Island Area; New York; Northeast; Ontario; Region Metropolitana (Santiago); South America; United Kingdom; Victoria; Western Australia);
Sprott Asset Management LP (Canada (Primary); Ontario (Primary); United States and Canada (Primary))</t>
  </si>
  <si>
    <t>Sogo Medical Holdings Co.,Ltd. provides consulting-based total management support for medical businesses. It engages in the development and operation of healthcare malls. It also provides medical practice support services, remote medication consultation services for clinics and hospitals. In addition, the company is involved in the production and sale of generic pharmaceuticals, and long-term care products; provides healthcare information services; create healthcare and nursing care environments; lease and sale of medical equipment; and rental of televisions and laundry equipment to clinics and hospitals, as well as consulting services for clinic and hospital management. Sogo Medical Holdings Co.,Ltd. was founded in 1978 and is headquartered in Fukuoka, Japan.</t>
  </si>
  <si>
    <t>Consumer Staples (Primary); Drug Retail (Primary); Drug Stores and Pharmacies (Primary); Food and Staples Retailing (Primary); Food and Staples Retailing (Primary); Assisted Living Facilities and Services; Commercial and Professional Services; Consulting Services; Financials; Health Care; Health Care Distributors; Health Care Equipment and Services; Health Care Facilities; Health Care Providers and Services; Health Care Services; Healthcare Equipment Distribution; Hospitals and Healthcare Centers; Industrials; Insurance; Insurance; Insurance Brokers; Management Consulting Services; Nursing Homes; Pharmaceutical Product Distribution; Professional Services; Research and Consulting Services</t>
  </si>
  <si>
    <t>Asia / Pacific (Primary); Asia / Pacific Developed Markets (Primary); Fukuoka (Primary); Japan  (Primary)</t>
  </si>
  <si>
    <t>Polaris Capital Group Co., Ltd. is the private equity firm specializing in investments in Japanese mid-cap companies for the opportunities of Business Successions, Carve-outs/Spin-offs, Buyouts, and Recapitalization. It primarily invests in the field of technology, manufacturing, consumer goods, retail, wholesale, services, logistics, media, and entertainment. It seeks to invest in Japan. The firm does not invest in real estate, financial services, distressed assets, ventures, and PIPEs. It invests in 12 to 15 investments per fund for portfolio diversification purposes. It makes equity investments of JPY 3 billion or more, mainly JPY 5 billion to JPY 9 billion per investment. It prefers to invest in companies with enterprise values of JPY 11 billion ($104.47 million) to JPY 74 billion ($702.79 million) that have international expansion potential. The firm prefers to hold majority voting rights in its portfolio company though it can also consider holding minority voting rights if sufficient control on governance and exit strategies are secured through agreement among shareholders. It seeks to acquire controlling stakes. The firm seeks to exit its investment within 3 to 5 years through trade sale or IPO. Polaris Capital Group Co., Ltd. was founded in 2004 and is based in Tokyo, Japan with an additional office in Osaka, Japan.</t>
  </si>
  <si>
    <t>Mitsui &amp; Co., Ltd. (TSE:8031)
Mitsui &amp; Co., Ltd. operates as a general trading company worldwide. The company engages in the manufacture, export, and import of iron and steel products; automotive components; operation of steel processing service centers; trading of automotive, electrical, special, and stainless steel; manufacture, repair, and fabrication of wind turbine towers and flanges; gas distribution businesses; and coal mining, power generation, ferrous alloy, infrastructure maintenance, and water pumping activities. It also explores, develops, and produces oil, natural gas, and LNG; trades in petroleum products, crude oil, coal, uranium, and LNG; offers FPSO/FSO, fright car, truck, and locomotive leasing services; sells electric power facilities; and develops railway and transportation infrastructures. The company engages in logistics businesses; wholesale, retail, rental, and finance of construction and mining equipment; multimodal transportation, warehousing, and rolling stock leasing; sale, purchase, and leasing of aircraft and aero engines; leasing and financing activities; and development, process, and marketing of underground resources, and recycling of surface resources. It also provides electric-arc-furnace, construction materials processing, construction flat-rolled steel, shapes, bars, wire rods, and steel structure materials; methanol, ammonia, chlor-alkali, industrial, gas, and basic chemicals; salt; performance, advanced, specialty, and living, and environmental materials; agrochemicals and fertilizers, and animal and human nutrition products; refined sugar, oils and fats, proteins, grains, and food and beverage products; contract food services; and healthcare products. The company offers mobile communications; commodity derivative trading; venture investment and asset management services; real estate development, management, leasing, and brokerage services; and ship charter operation services. Mitsui &amp; Co., Ltd. was incorporated in 1947 and is headquartered in Tokyo, Japan.
SFP Value Realization Co., Ltd.
SFP Value Realization Co., Ltd. operates as a subsidiary of Symphony Financial Partners Co., Ltd.
The Bank of Fukuoka, Ltd.
The Bank of Fukuoka, Ltd. provides various banking products and services. It offers saving, time, and foreign currency deposit accounts; and loans, including card, free, car, education, housing, and other purpose loans. The company also provides asset management services, such as individual defined contribution pension, investment trust/NISA, fund wrap, government bonds/public bonds for individual, and FFG securities related services. In addition, it offers life, overseas travel, and car insurance services; consultation services; inheritance related services; ATM and foreign currency exchange services; payment services; internet banking services; safe deposit box, cash card dial, and digital guide book library services; and reservation services for pension receipts and pension partnership services. The company operates through a network of 170 branches. The company was founded in 1945 and is headquartered in Fukuoka, Japan. The Bank of Fukuoka, Ltd. operates as a subsidiary of Fukuoka Financial Group, Inc.
The Kitakyushu Bank, Ltd.
The Kitakyushu Bank, Ltd., a regional bank, provides banking services for individual and corporate customers. It offers ordinary, time, and housing savings deposits; housing, education, and car loans; variable annuity, fixed annuity, life and non-life, pension contribution, and long term fire insurance products; and mutual funds, foreign currency deposits, government bonds, and NISA services. The company also offers Internet and mobile banking, cards, safe deposit boxes, and foreign exchange services. The company was formerly known as Kitakyushu Financial Project Co., Ltd and changed its name to The Kitakyushu Bank, Ltd. in September 2011. The company was founded in 2010 and is based in Kitakyushu, Japan. The Kitakyushu Bank, Ltd. operates as a subsidiary of Yamaguchi Financial Group, Inc.
Tokyo Century Corporation (TSE:8439)
Tokyo Century Corporation provides equipment leasing, mobility and fleet management, specialty financing, and international businesses in Japan and internationally. The company offers leasing and finance, including ancillary services and other businesses relating to the handling of information and communications equipment, office equipment, industrial machinery, transportation equipment, and equipment for commercial and service industries. It also provides automobile leasing for corporate customers and individuals, car rental and car sharing businesses, etc.; specialty financing for shipping, aviation, real estate, and environment and energy fields; and fleet services. The company was formerly known as Century Tokyo Leasing Corporation and changed its name to Tokyo Century Corporation in October 2016. Tokyo Century Corporation was founded in 1964 and is headquartered in Tokyo, Japan.</t>
  </si>
  <si>
    <t>Mitsui &amp; Co., Ltd. (TSE:8031) (Asia / Pacific (Primary); Asia / Pacific Developed Markets (Primary); Japan  (Primary); Africa / Middle East; Asia / Pacific Emerging Markets; Australia ; China ; England; Europe; European Developed Markets; Far East; Greater London; Middle East; New York; New York City Area; Northeast; Saudi Arabia ; United Kingdom; United States and Canada; United States of America; Victoria);
SFP Value Realization Co., Ltd. (Asia / Pacific (Primary); Asia / Pacific Developed Markets (Primary); Singapore  (Primary));
The Bank of Fukuoka, Ltd. (Asia / Pacific (Primary); Asia / Pacific Developed Markets (Primary); Fukuoka (Primary); Japan  (Primary));
The Kitakyushu Bank, Ltd. (Asia / Pacific (Primary); Asia / Pacific Developed Markets (Primary); Fukuoka (Primary); Japan  (Primary));
Tokyo Century Corporation (TSE:8439) (Asia / Pacific (Primary); Asia / Pacific Developed Markets (Primary); Japan  (Primary))</t>
  </si>
  <si>
    <t>Mitsui &amp; Co., Ltd. (TSE:8031) (44,546.1); Tokyo Century Corporation (TSE:8439) (4,247.6)</t>
  </si>
  <si>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 As of June 9, 2022, On Track Innovations Ltd. operates as a subsidiary of Nayax Ltd.</t>
  </si>
  <si>
    <t>Petroleum: 2.9 (19.6%);
Retail: 12.1 (80.4%)</t>
  </si>
  <si>
    <t>Segment Adjustment: 1.4 (9.4%);
Europe: 3.8 (25.1%);
America: 8.3 (55.1%);
Africa: 1.6 (10.4%)</t>
  </si>
  <si>
    <t>Information Technology (Primary); Technology Hardware and Equipment (Primary); Technology Hardware, Storage and Peripherals (Primary); Technology Hardware, Storage and Peripherals (Primary); Biometrics Software; Electronic Equipment and Instruments; Electronic Equipment, Instruments and Components; IT Consulting and Other Services; IT Services; Measuring, Analyzing, and Controlling Instruments; Security Software; Software; Software and Services; Systems Software</t>
  </si>
  <si>
    <t>Africa / Middle East (Primary); Israel  (Primary); Middle East (Primary); California; Europe; European Developed Markets; Germany; Hessen; San Jose Area; South Africa; Sub-Saharan Africa; United States and Canada; United States of America; West Coast; Western Cape</t>
  </si>
  <si>
    <t>Nayax Ltd., a fintech company, operates system and payment platform worldwide. The company offers VPOS TOUCH that provides contactless and contact payment options; VPOS FUSION, a cashless payment card reader; ONYX, a contactless card reader and telemetry device; AMIT 3.0, a M2M vending telemetry solution; NOVA 156, a points of sale(POS)-handheld smart POS terminal; NOVA 125,a combined dual interface product with a printer and a barcode scanner; NOVA 55, an android-based that enables clearing payments using swipe, contactless, and contact payment methods, as well as accepting alternative payment methods, such as digital wallets and tap on pay; and NOVA 45 and NOVA 40, a handheld mini smart terminals for attended POS. It also provides electric vehicle charging stations; and Monyx Wallet, a digital wallet app installed on the consumer’s mobile phone that enables cashless payments using only the mobile phone. In addition, the company provides cashless payments systems; telemetry services, including remote management, monitoring, and control of the unattended POS and service; closed-circuit prepaid card solutions; and management software for unattended machines. Further, it operates marketing, loyalty, and consumer engagement platform. The company sells its products directly, as well as through resellers and distributors. It serves various verticals, including snacks and drinks automatic vending machines, coffee machines, kiddie and amusement rides, massage chairs, laundromats, machines for selling non-prescription drugs, car wash, parking, tourist, fueling, and ticket machines, as well as kiosks, public restrooms, photo booth, donations, AIR/VAC, and ice cream vending machines. The company was incorporated in 2005 and is based in Herzliya, Israel.</t>
  </si>
  <si>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 As of October 11, 2022, Nielsen Holdings plc was taken private.</t>
  </si>
  <si>
    <t>Media: 3,541.0 (100.0%)</t>
  </si>
  <si>
    <t>Commercial and Professional Services (Primary); Industrials (Primary); Professional Services (Primary); Research and Consulting Services (Primary); Research, Development, and Testing Services (Primary); Advertising; Communication Services; Market Research; Marketing Consulting; Marketing Services; Media; Media and Entertainment</t>
  </si>
  <si>
    <t>New York (Primary); New York City Area (Primary); Northeast (Primary); United States and Canada (Primary); United States of America (Primary); England; Europe; European Developed Markets; Netherlands; Noord-Holland; Oxfordshire; United Kingdom</t>
  </si>
  <si>
    <t>Brookfield Business Partners L.P. (NYSE:BBU)
Brookfield Business Partners L.P. is a private equity firm specializes in acquisition. The firm typically invests in business services, construction, energy, and industrials sector. It prefers to take majority stake in companies. The firm seeks returns of at least 15% on its investments. Brookfield Business Partners L.P. is based in Hamilton, Bermuda. Brookfield Business Partners L.P. operates as a subsidiary of Brookfield Asset Management Inc.
Evergreen Coast Capital Corp.
Evergreen Coast Capital Corp. is a private equity firm specializing in buyout transactions. The firm prefers to invest in technology. Evergreen Coast Capital Corp. is based in Menlo Park, California. Evergreen Coast Capital Corp. operates as a subsidiary of Elliott Management Corporation.</t>
  </si>
  <si>
    <t>Brookfield Business Partners L.P. (NYSE:BBU) (Bermuda (Primary); Caribbean (Primary); Latin America and Caribbean (Primary));
Evergreen Coast Capital Corp. (California (Primary); San Francisco Area (Primary); United States and Canada (Primary); United States of America (Primary); West Coast (Primary))</t>
  </si>
  <si>
    <t>Brookfield Business Partners L.P. (NYSE:BBU) (4,015.2)</t>
  </si>
  <si>
    <t>Blackrock Inc.
Blackrock Inc. is based in Southold, New York.
Elliott Investment Management L.P.
Elliott Investment Management L.P. operates as an investor &amp; financial services company. It operates as a hedge fund investor for businesses and provides financial services for businesses and consumers. The company is an asset manager. It is headquartered in West Palm Beach, Florida.
Nomura Holdings, Inc. (TSE:8604)
Nomura Holdings, Inc. provides various financial services to individuals, corporations, financial institutions, governments, and governmental agencies worldwide. It operates through three segments: Retail, Investment Management, and Wholesale. The Retail segment offers various financial products and investment services. As of March 31, 2022, this segment operated a network of 119 branches. The Investment Management segment engages in the management of funds, investment trusts, and other investment vehicles; and provision of investment advisory, custodial, and administrative services. The Wholesale segment is involved in the research, sale, trading, agency execution, and market-making of fixed income and equity-related products. It also engages in underwriting various securities and other financial instruments, such as various classes of shares, convertible and exchangeable securities, investment grade and high yield debts, sovereign and emerging market debts, structured securities, and other securities; arranging private placements, as well as other capital raising activities; and the provision of financial advisory services on business transactions comprising mergers and acquisitions, divestitures, spin-offs, capital structuring, corporate defense activities, leveraged buyouts, and risk solutions. In addition, this segment offers various financial instruments. The company was formerly known as The Nomura Securities Co., Ltd. and changed its name to Nomura Holdings, Inc. in October 2001. Nomura Holdings, Inc. was incorporated in 1925 and is headquartered in Tokyo, Japan.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The WindAcre Partnership LLC
The WindAcre Partnership LLC is an employee owned hedge fund manager. The firm provides its services to pooled investment vehicles. The firm invests in the public equity markets of United States. The firm employs long only strategy to make its investments. It launches and manages private funds for its clients. The firm primarily invests in value stocks of companies. The firm employs fundamental research to make its investments. The firm obtains external research to complement its in-house research. The WindAcre Partnership LLC was founded in 2013 and is based in Houston, Texas.</t>
  </si>
  <si>
    <t>Blackrock Inc. (Mid-Island Area (Primary); New York (Primary); Northeast (Primary); United States and Canada (Primary); United States of America (Primary));
Elliott Investment Management L.P. (Florida (Primary); Southeast (Primary); United States and Canada (Primary); United States of America (Primary); West Palm Beach Area (Primary));
Nomura Holdings, Inc. (TSE:8604) (Asia / Pacific (Primary); Asia / Pacific Developed Markets (Primary); Japan  (Primary); Brazil; England; Europe; European Developed Markets; Greater London; Hong Kong ; Korea, South ; Latin America and Caribbean; New York; New York City Area; Northeast; São Paulo; Singapore ; South America; United Kingdom; United States and Canada; United States of America);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The WindAcre Partnership LLC (Houston Area (Primary); Southwest (Primary); Texas (Primary); United States and Canada (Primary); United States of America (Primary))</t>
  </si>
  <si>
    <t>Nomura Holdings, Inc. (TSE:8604) (10,816.3)</t>
  </si>
  <si>
    <t>KLK Sawit Nusantara Berhad, together with its subsidiaries, operates as an upstream agribusiness company in Malaysia and Indonesia. The company is involved in the cultivation of oil palms; processing of fruit bunches into crude palm oil; and processing of palm kernel into crude palm kernel oil and expellers. It also provides planting materials; management services; and agronomy and advisory services along with the promotion of integrated pest management. In addition, the company holds properties. The company was formerly known as IJM Plantations Berhad. KLK Sawit Nusantara Berhad was incorporated in 1985 and is headquartered in Sandakan, Malaysia. As of September 6, 2021, KLK Sawit Nusantara Berhad operates as a subsidiary of Kuala Lumpur Kepong Berhad.</t>
  </si>
  <si>
    <t>Agricultural Products (Primary); Consumer Staples (Primary); Food Products (Primary); Food, Beverage and Tobacco (Primary); Grain And Field Beans (Primary); Oilseed Farms (Primary); Agricultural Services; Commercial and Professional Services; Commercial Services and Supplies; Edible Oils; Environmental and Facilities Services; General Management Services; Industrials; Office Services and Supplies; Packaged Foods and Meats; Real Estate; Real Estate; Real Estate Management and Development; Real Estate Operating Companies; Real Estate Operators And Lessors</t>
  </si>
  <si>
    <t>Asia / Pacific (Primary); Asia / Pacific Emerging Markets (Primary); Malaysia  (Primary); Sabah (Primary); South-East Asia (Primary)</t>
  </si>
  <si>
    <t>Kuala Lumpur Kepong Berhad engages in the plantation, manufacturing, and property development businesses. The company operates through Plantation, Manufacturing, Property Development, Investment Holding, and Others segments. It is involved in the cultivation, processing, and marketing of palm and rubber products; extraction of crude palm oil; refining of palm products; kernel crushing and trading of palm products; manufacturing and trading in oleochemicals, fatty acids, glycerin, industrial amides, fatty alcohol and methyl esters, non-ionic surfactants and esters, soap noodles, triacetin, special paper chemicals and surfactants, and palm phytonutrients and other palm derivatives; detergents, auxiliary materials for detergents and cosmetics, and basic organic chemicals from agricultural products; and alcohol ether sulphates, alcohol sulphates, and sulphonic acids. The company also provides rubber gloves, parquet flooring products, pharmaceutical and bio-pharmaceutical intermediates, and fine chemicals, as well as stores and distributes bulk liquid. In addition, it engages in farming and management services; and agronomic service and research, as well as operates biogas power plants; and develops residential and commercial properties. Further, the company operates holiday bungalows; manages properties; manufactures jams and preserves; and offers offshore captive insurance and logistics services related to palm products. It operates in Malaysia, Far East, the Middle East, South East Asia, Southern Asia, Europe, North America, South America, Australia, Africa, and internationally. The company was founded in 1906 and is based in Ipoh, Malaysia.</t>
  </si>
  <si>
    <t>Asia / Pacific (Primary);
Asia / Pacific Emerging Markets (Primary);
Malaysia  (Primary);
Perak (Primary);
South-East Asia (Primary)</t>
  </si>
  <si>
    <t>IJM Corporation Berhad engages in the construction, property development, manufacturing and quarrying, and infrastructure concessions businesses in Malaysia, India, Indonesia, the United Kingdom, and internationally. The company undertakes civil engineering works; highways, roads, and bridges; water supply projects, gas turbine facilities, and hydroelectric power stations; railways and metro systems; hospitals, hotels, and schools; commercial and cultural complexes, including shopping malls and other public buildings; and restoration and refurbishment works for local authorities and commercial property owners. It also provides project and construction management, marketing, and sale services; and develops land into vacant lots, residential, and commercial and/or industrial buildings. In addition, the company manufactures and sells pretensioned spun concrete piles; ready-mixed concrete; and prestressing steel bars that are used in the manufacture of pretensioned spun concrete piles for civil structural and building foundations. Further, it rents scaffoldings used in the construction of bridges infrastructure works, high-rise buildings, and shipyards; designs, constructs, operates, and maintains tolls and highways; operates a port concession in Kuantan; and builds water treatment facilities, as well as operates power plant facility. Additionally, the company offers consulting and installation of electrical systems and mechanical systems; insurance agency services; and port supporting services, as well as operates resorts, marinas, and golf courses. Furthermore, it engages in the trading of construction materials; soil investigation and testing foundation, laying, treatment, and piling activities; and sale of electricity. The company was incorporated in 1983 and is headquartered in Petaling Jaya, Malaysia.</t>
  </si>
  <si>
    <t>Anaplan, Inc. provides a cloud-based connected planning platform to connect organizations and people in the Americas, Europe, the Middle East, Africa, and the Asia Pacific. Its platform in-memory data storage and calculation capabilities deliver calculations of data in real time and provide a single source of information for planning, ensuring the consistency, quality, and integrity of the data utilized across the enterprise. The company delivers its application over the Internet as a subscription service using a software-as-a-service model, as well as offers professional services related to implementing and supporting its application. It serves banking, capital markets, consumer products, healthcare, insurance, life science, media, professional services, retail, technology, telecom, and transportation industries, as well as government agencies. Anaplan, Inc. was founded in 2008 and is headquartered in San Francisco, California.</t>
  </si>
  <si>
    <t>Internet Software &amp; Services: 631.5 (100.0%)</t>
  </si>
  <si>
    <t>APAC: 73.9 (11.7%);
United States: 335.7 (53.2%);
EMEA (Excl. United Kingdom): 130.7 (20.7%);
Americas (Excl. United States): 14.4 (2.3%);
United Kingdom: 76.9 (12.2%)</t>
  </si>
  <si>
    <t>FMR LLC
FMR LLC is a privately owned investment manager. The firm was formerly known as FMR CORP. FMR LLC is based in Boston, Massachusetts.
Founders Circle Capital, LLC
Founders Circle Capital, LLC is a venture capital firm specializing in growth stage companies and making secondary stock market investments in startups. The firm also invests in the people who are building the top 0.3 percent performing venture-backed start-ups. It seeks to invest in private technology, online services, outsourced business services, and internet retail companies. Founders Circle Capital, LLC was founded in 2012 and is based in Campbell, California.
Granite Ventures, LLC
Granite Ventures, LLC is a venture capital firm specializing in investments in pre revenue and early stage companies. The firm seeks to make initial investments in the seed, Series A or Series B rounds. It seeks to invest in technology companies with a focus on audio equipment, video equipment, multimedia software, enterprise software, cloud infrastructure and applications, mobility, internet applications. It prefers to invest in communications and components; and software sectors with a focus on wireless, broadband, network and application security, infrastructure software, storage, digital media, application software, and software delivery. The firm usually invests in companies based in United States, but may also consider select investments outside the United States. It prefers to make initial investments between $0.5 million and $4 million; and upto $10 million over the life of the company. The firm leads majority of it’s investments and prefers to take a board seat in its portfolio companies. Granite Ventures, LLC was founded in 1992 and is based in San Francisco, California.
Harmony Partners, LLC
Harmony Partners, LLC is a venture capital firm specializing in investments in early stage, late stage, growth capital, and expansion capital. The firm seeks to invest in software, internet, tech-enabled, technology, medical, and consumer companies. It seeks to invest in the United States and is geography-agnostic. The firm prefers to lead both small and large expansion stage rounds. Harmony Partners, LLC was founded in February 2011 and is based in New York, New York with an additional office in San Francisco, California.
JS Capital Management, LLC
JS Capital Management, LLC is a venture capital firm specializing in growth capital investments and is based in New York, New York.
Meritech Capital Partners
Meritech Capital Partners LP is a private equity and venture capital firm specializing in growth capital, late stage, PIPES, later stages, expansion capital, industry consolidation, majority investments, and co-investments in corporate buy-outs and spin-offs in mature companies. The firm typically invests in information technology companies with a focus on medical technology including medical devices and services, communications, software and services, enterprise infrastructure, semiconductors and components, and fintech, consumer technology, consumer Internet, security, mobile, cloud, digital media, wireless &amp; wireline equipment, web enabled software, and media sectors. It seeks to invest in United States, Europe, and Asia. The firm seeks to have an investment range between $5 million and $25 million. It prefers to be the lead investor. Meritech Capital Partners LP was founded in 1999 and is based in Palo Alto, California with an additional office in San Francisco, California.
Premji Invest Limited
Premji Invest Limited is a family office specializing in private equity and venture capital investments. In venture capital, it invests in growth capital. The firm seeks to invest in technology companies. It prefers to invest in the United States and China. Premji Invest Limited is based in Karnataka, India.
Sachem Head Capital Management LP
Sachem Head Capital Management LP is an employee owned hedge fund. The firm primarily provides its services to pooled investment vehicles. It launches and manages hedge funds for its clients. Sachem Head Capital Management LP was founded in 2012 and is based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Threshold Ventures Management Company, LLC
Threshold Ventures Management Company, LLC, formerly known as Draper Fisher Associates, is a venture capital firm specializing in seed, start-up, early, emerging growth, late venture, bridge, growth stage, and PIPES investments in emerging markets. The firm primarily invests in consumer and enterprise information technology, commerce, cloud, enterprise, big data, bold new technologies, energy, alternative energy resources, materials, clean technology, financial technology, consumer media and advertising, web broadcasts and cybercasts, published electronic materials, consumer services and transactions, life sciences, mobile and wireless, new media, internet content, mobile data services, e-commerce, disruptive technologies, telecommunications, digital telecommunications services, nanotechnology, digital media, services, education, and healthcare industry software. Within information technology, it focuses on web-based applications and services, internet software, e-commerce software, semiconductors, software infrastructure including peer-to-peer infrastructure, wireless devices software, data communications and bandwidth enhancement, information services, enterprise and wireless applications, wireless application service providers, business to business commerce, services, and technologies. Within nanotechnology and life sciences, the firm invests in bio-nano and biomimetic innovations, MEMS, novel materials, molecular electronics, biotechnology, life sciences tools and services, medical devices and therapeutics, pharmaceuticals, medical testing, analyzing, diagnostic equipment, molecular diagnostics, bioinformatics, agbio, bio-energy, and various platforms and tools. Within clean energy technologies, it invests in energy generation, transmission, utilization and storage, water purification, grid optimization, industrial sensing and monitoring, and advanced materials and catalysts. The firm seeks to invest in the United States with a focus on East Coast, Mid Coast, West Coast, California, and Texas. It also invests in China, India, South Korea, Vietnam, Europe, and Greece. The firm invests upto $2 million in seed stage companies, between $1 million and $10 million in early stage, and more than 10 million in growth stage companies. It makes equity investments in the range between $1 million and $20 million with sales value above $10 million. It seeks to be the lead investor in its companies' first round of financing and hold board seat in its portfolio companies. Threshold Ventures Management Company, LLC was founded in 1985 and is based in Menlo Park, California with additional offices in San Francisco, California.
Top Tier Capital Partners, LLC
Top Tier Capital Partners, LLC is a venture capital firm specializing in direct and fund of fund, secondary direct, and indirect investments. For its fund of fund investments, the firm seeks to invest in niche focused venture capital, growth capital, and mid market buyouts funds. Within direct investments, it primarily invests in seed/startup, early venture, mid venture, late venture, and emerging growth stages. The firm makes both primary commitments and acquisitions of venture capital interests through the secondary market. The firm prefers to invest in software and technology companies. It also co invests in portfolio companies. It was formerly known as Paul Capital Top Tier Investments. Top Tier Capital Partners was founded in 1999 and is based in San Francisco, California with additional offices in Boston, Massachusetts and London, United Kingdom.</t>
  </si>
  <si>
    <r>
      <rPr>
        <sz val="8"/>
        <rFont val="Arial"/>
        <family val="2"/>
      </rPr>
      <t xml:space="preserve">FMR LLC (Boston Area (Primary); Massachusetts (Primary); Northeast (Primary); United States and Canada (Primary); United States of America (Primary));
Founders Circle Capital, LLC (California (Primary); San Jose Area (Primary); United States and Canada (Primary); United States of America (Primary); West Coast (Primary));
Granite Ventures, LLC (California (Primary); San Francisco Area (Primary); United States and Canada (Primary); United States of America (Primary); West Coast (Primary));
Harmony Partners, LLC (New York (Primary); New York City Area (Primary); Northeast (Primary); United States and Canada (Primary); United States of America (Primary); California; West Coast);
JS Capital Management, LLC (New York (Primary); New York City Area (Primary); Northeast (Primary); United States and Canada (Primary); United States of America (Primary));
Meritech Capital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Premji Invest Limited (Asia / Pacific (Primary); Asia / Pacific Emerging Markets (Primary); India  (Primary); Indian Sub-Continent (Primary); Karnataka (Primary); California; United States and Canada; United States of America; West Coast);
Sachem Head Capital Management LP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Threshold Ventures Management Company, LLC (California (Primary); San Francisco Area (Primary); United States and Canada (Primary); United States of America (Primary); West Coast (Primary));
Top Tier Capital Partners, LLC (California (Primary); San Francisco Area (Primary); United States and Canada (Primary); United States of America (Primary); West Coast (Primary); Boston Area; England; Europe; European Developed Markets; Greater London; Massachusetts; Northeast; United Kingdom)</t>
    </r>
  </si>
  <si>
    <t>Nordic ID Oyj, a Platform as a Service solutions company, manufactures and distributes item tracking and tracing devices worldwide. It offers handheld readers; and rain RFID fixed readers, enhancements, antennas, and modules. The company provides its solutions to retail, asset pooling, manufacturing, and hospitality sectors. Nordic ID Oyj was founded in 1986 and is headquartered in Salo, Finland. As of May 21, 2021, Nordic ID Oyj operates as a subsidiary of Brady S.à.r.l.</t>
  </si>
  <si>
    <t>Information Technology (Primary); Technology Hardware and Equipment (Primary); Technology Hardware, Storage and Peripherals (Primary); Technology Hardware, Storage and Peripherals (Primary); Communications Equipment; Communications Equipment; Electronic Equipment and Instruments; Electronic Equipment, Instruments and Components; Measuring, Analyzing, and Controlling Instruments; RFID Systems</t>
  </si>
  <si>
    <t>Brady S.à.r.l. was incorporated in 2013 and is based in Capellen, Luxembourg. Brady S.à.r.l. operates as a subsidiary of Brady Corporation.</t>
  </si>
  <si>
    <t>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t>
  </si>
  <si>
    <t>Parts: 455.5 (28.8%);
Bikes: 1,124.6 (71.2%)</t>
  </si>
  <si>
    <t>Netherlands: 411.3 (26.3%);
Other Europe: 498.8 (31.9%);
Germany: 633.9 (40.5%);
Other World: 22.2 (1.4%)</t>
  </si>
  <si>
    <t>Bicycles and Bicycle Equipment (Primary); Consumer Discretionary (Primary); Consumer Durables and Apparel (Primary); Leisure Products (Primary); Leisure Products (Primary); Sporting and Recreational Goods (Primary); Sporting Goods (Primary)</t>
  </si>
  <si>
    <t>Europe (Primary); European Developed Markets (Primary); Friesland (Primary); Netherlands (Primary)</t>
  </si>
  <si>
    <t>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Teslin Capital Management BV
Teslin Capital Management BV (TCM) is a privately owned investment manager. The firm manages equity portfolios for its clients. It invests in equity mutual funds. The firm invests in the public equity markets of Europe. It primarily invests in stocks of small-cap and mid-cap companies. The firm employs a fundamental analysis with a bottom-up stock picking approach to make its investments. Teslin Capital Management was founded in May 1991 and is based in Maarsbergen, Netherlands.
Teslin Participaties Coöperatief U.A.
Teslin Participaties Coöperatief U.A. is headquartered in Maarsbergen, Utrecht, Netherlands.</t>
  </si>
  <si>
    <r>
      <rPr>
        <sz val="8"/>
        <rFont val="Arial"/>
        <family val="2"/>
      </rPr>
      <t>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Teslin Capital Management BV (Europe (Primary); European Developed Markets (Primary); Netherlands (Primary); Utrecht (Primary));
Teslin Participaties Coöperatief U.A. (Europe (Primary); European Developed Markets (Primary); Netherlands (Primary); Utrecht (Primary))</t>
    </r>
  </si>
  <si>
    <t>Firefly Resources Limited was acquired by Gascoyne Resources Limited. Firefly Resources Limited primarily engages in the acquisition, exploration, and development of mineral projects in Western Australia. The company also explores for gold, copper, lithium, base metal, and silver deposits. Its flagship project is the Yalgoo Gold project located in Western Australia. The company was formerly known as Marindi Metals Limited and changed its name to Firefly Resources Limited in December 2019. Firefly Resources Limited was incorporated in 2006 and is based in Subiaco, Australia.</t>
  </si>
  <si>
    <t>Diversified Metal Ores (Primary); Diversified Metals and Mining (Primary); Materials (Primary); Materials (Primary); Metals and Mining (Primary); Copper; Copper Ores; Gold; Gold Ores; Silver; Silver Ores</t>
  </si>
  <si>
    <t>Gascoyne Resources Limited engages in the exploration, evaluation, and development of gold projects. Its flagship project is the Dalgaranga gold project, which covers an area of 500 square kilometers located to the northwest of Mount Magnet in the Murchison gold mining region of Western Australia. The company was incorporated in 2009 and is headquartered in West Perth, Australia.</t>
  </si>
  <si>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t>
  </si>
  <si>
    <t>Patient Care: 996.3 (70.5%);
Products &amp; Services: 416.2 (29.5%)</t>
  </si>
  <si>
    <t>United States: 1,175.5 (100.0%)</t>
  </si>
  <si>
    <t>Health Care (Primary); Health Care Equipment and Services (Primary); Health Care Facilities (Primary); Health Care Providers and Services (Primary); Hospitals and Healthcare Centers (Primary); Assistive and Corrective Equipment for People with Disabilities; Consumer Discretionary; Consumer Durables and Apparel; Footwear; Health Care Distributors; Health Care Equipment; Health Care Equipment and Supplies; Health Care Services; Healthcare Equipment Distribution; Medical Doctor Specialist Services; Orthopedic Devices; Orthopedic Services; Prosthetics and Parts; Textiles, Apparel and Luxury Goods; Therapeutic Devices</t>
  </si>
  <si>
    <t>Austin Area (Primary); Southwest (Primary); Texas (Primary); United States and Canada (Primary); United States of America (Primary); Delaware; Great Lakes; Illinois; Midatlantic; South Suburban Area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</si>
  <si>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Hotchkis and Wiley Capital Management, LLC
Hotchkis and Wiley Capital Management, LLC is an employee owned investment manager. The firm provides its services to individuals, institutional investors, investment companies, pooled investment vehicles, pension and profit sharing plans, charitable organizations, insurance companies, state or municipal government entities, corporations, foundations, unions, sovereign wealth funds, public plans, financial intermediaries, non-profits, church plans, foreign governments, and endowments. It manages separate client-focused equity, fixed income, and balanced portfolios. The firm also launches and manages equity, fixed income, and balanced mutual funds. It invests in public equity and fixed income markets of the United States. For the equity portion, the firm invests in value stocks of companies across all market capitalizations including small-cap, mid-cap, and large-cap companies. It also invests in dividend-paying stocks. For the fixed income portion, the firm invests in high-yield corporate securities, bank loans, convertible bonds, senior or secured bonds, and preferred stock. It employs long and short, short selling, margin trading, and hedging strategies to make its investments. The firm employs fundamental and quantitative analysis with a focus on bottom-up stock picking approach to create its portfolios. It benchmarks the performance of its portfolios against the S&amp;P 500 Index and various Russell and BofA Merrill Lynch indices. The firm conducts in-house research to make its investments. Hotchkis and Wiley Capital Management was founded in 1980 and is based in Los Angeles, California with an additional office in Corona Del Mar,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</si>
  <si>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Hotchkis and Wiley Capital Management, LLC (California (Primary); Los Angeles Area (Primary); United States and Canada (Primary); United States of America (Primary); West Coast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</si>
  <si>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Mamezou Holdings Co.,Ltd. provides information strategy formulation and system development services. The company was founded in 1999 and is headquartered in Tokyo, Japan. As of March 16, 2020, Mamezou Holdings Co.,Ltd. operates as subsidiary of Integral Corporation.</t>
  </si>
  <si>
    <t>Information Technology (Primary); Information Technology (IT) Consulting (Primary); IT Consulting and Other Services (Primary); IT Services (Primary); Software and Services (Primary)</t>
  </si>
  <si>
    <t>Information Creative Co., Ltd. (TSE:4769)
Information Creative Co., Ltd. provides solutions in information service field. The company offers software development services, including development services for Web-based, general-purpose, and embedded systems; integrated package introduction support, system integration, system consulting, and other services; and maintenance, repair after delivery, and other services. It also provides infrastructure design construction services, including the hardware installation; and professional services related to operational aspects, such as system operation, help desk, system operation management, etc. In addition, the company develops and sells package software for the ticket and hairdressing industry; and plans, develops, and manages inbound media and applications. It serves private enterprises in various industries; and public organizations, such as municipalities and government agencies, and financial companies, as well as electric power, railroad, communication, and distribution and manufacturing industries. Information Creative Co., Ltd. was founded in 1978 and is headquartered in Tokyo, Japan.
T.D.I. Co., Ltd.
T.D.I. Co., Ltd. software development, IT infrastructure services, system operation services, data center services, embedded development, semiconductor evaluation/analysis, and solution services. The company was founded in 1968 and is headquartered in Tokyo, Japan. As of October 29, 2015, T.D.I. Co., Ltd. operates as a subsidiary of Three Like Co., Ltd.</t>
  </si>
  <si>
    <t>Information Creative Co., Ltd. (TSE:4769) (Asia / Pacific (Primary); Asia / Pacific Developed Markets (Primary); Japan  (Primary));
T.D.I. Co., Ltd. (Asia / Pacific (Primary); Asia / Pacific Developed Markets (Primary); Japan  (Primary))</t>
  </si>
  <si>
    <t>Information Creative Co., Ltd. (TSE:4769) (47.6)</t>
  </si>
  <si>
    <t>Abitibi Royalties Inc. engages in exploring, evaluating, and promoting mineral properties and other projects in Canada. Its flagship royalty is 3% net smelter return royalty located on the eastern portion of the Canadian Malartic mine that includes the East Malartic, Odyssey, Sladen, Sheehan, Jeffrey, Barnat Extension, Gouldie Zone, and the Charlie Zone. The company was incorporated in 2010 and is headquartered in Val-d'Or, Canada. As of November 5, 2021, Abitibi Royalties Inc. operates as a subsidiary of Gold Royalty Corp.</t>
  </si>
  <si>
    <t>Caisse de dépôt et placement du Québec
Caisse de Depot et Placement du Quebec is a privately owned investment manager. The firm primarily provides its services to pension funds, insurance plans and other organizations. It also provides advisory services to its clients. The firm primarily invests in public equity and fixed income markets across the globe. It also invests in real estate, infrastructure, and hedge funds. The firm's private equity activities specialize in direct and fund of fund investments. It invests in leveraged buyout, growth capital, venture capital, distressed debt, mezzanine debt, and restructuring opportunities in privately held companies and may also invest in public companies. The firm seeks to invest in minority equity stakes. It does not seek controlling stakes in companies it invests in. The firm seeks to invest in defensive sectors and niches of the economy. It also makes investments in mining and natural resources companies at all stages of mining activity from exploration to production. It invests in healthcare, energy and materials, financials, IT and communications, industrials and consumer products. Under its private equity activities, the firm seeks to invest in Europe, Canada and United States. It typically seeks to purchase stakes between CAD125 million ($96.23 million) and CAD1 billion ($769 million). The firm seeks to invest in Quebec and also focuses on Asia for direct investments. It seeks to purchase stakes between CAD5 million ($4.76 million) and CAD20 million ($19.04 million) in companies, primarily through debentures, convertible debentures, or equity. The firm’s real estate activities focus on direct investments in shopping centers, office buildings and multi-residential properties. For fixed income component of its portfolio, it invests in short-term securities such as treasury bills, a wide variety of medium- to long-term bonds, and mortgage-backed securities. The firm employs fundamental analysis to create it portfolio. Caisse de Depot et Placement du Quebec was founded in 1965 and is headquartered in Quebec City, Canada with additional offices across North America, Australia, Asia, Europe and South America.
Fonds de solidarité FTQ
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
Fonds régionaux de solidarité FTQ Abitibi-Témiscamingue
Fonds régionaux de solidarité FTQ Abitibi-Témiscamingue is a private equity and venture capital firm specializing in investments in seed/startup, early venture, mid venture, late venture, middle market, later stage, emerging growth, mature, and turnaround situations. The firm typically invests in industrial services and companies specialized in transformation of raw materials from the mining, forest industries, etc. It seeks to invest in Abitibi-Témiscamingue region of Quebec. The firm seeks to make equity investments between CAD0.2 million ($0.15 million) and CAD5 million ($3.79 million) per transaction. It prefers to make balance sheet investments. Fonds régionaux de solidarité FTQ Abitibi-Témiscamingue is based in Rouyn-Noranda, Canada. Fonds Régional de Solidarité FTQ Abitibi-Témiscamingue is a subsidiary of Fonds de Solidarité FTQ.
Golden Valley Mines And Royalties Ltd.
Golden Valley Mines and Royalties Ltd., together with its subsidiaries, engages in identifying, acquiring, and developing exploration and evaluation minerals in Canada. The company primarily explores for gold, copper, zinc, cobalt, silver, molybdenum, nickel, and platinum-group elements. Its assets include 17 exploration properties located in the Abitibi Greenstone Belt; the James Bay, Mistassini, and Otish regions of northern Quebec; the Nunavik region of northern Quebec; and the Athabasca Basin of Saskatchewan. The company is also involved in the acquisition of royalties. The company was formerly known as Golden Valley Mines Ltd. and changed its name to Golden Valley Mines and Royalties Ltd. in July 2021. Golden Valley Mines and Royalties Ltd. was incorporated in 2000 and is based in Val-d'Or, Canada. As of November 5, 2021, Golden Valley Mines And Royalties Ltd. operates as a subsidiary of Gold Royalty Corp.</t>
  </si>
  <si>
    <t>Caisse de dépôt et placement du Québec (Canada (Primary); Quebec (Primary); United States and Canada (Primary); Asia / Pacific; Asia / Pacific Developed Markets; Asia / Pacific Emerging Markets; Australia ; Brazil; Central America &amp; Mexico; China ; Delhi; Distrito Federal de Mexico; England; Europe; European Developed Markets; Far East; France; Greater London; Ile-de-France; India ; Indian Sub-Continent; Latin America and Caribbean; Mexico; Midatlantic; New South Wales; New York; New York City Area; Northeast; Ontario; São Paulo; Singapore ; South America; United Kingdom; United States of America; Washington Area; Washington, D. C.);
Fonds de solidarité FTQ (Canada (Primary); Quebec (Primary); United States and Canada (Primary));
Fonds régionaux de solidarité FTQ Abitibi-Témiscamingue (Canada (Primary); Quebec (Primary); United States and Canada (Primary));
Golden Valley Mines And Royalties Ltd. (Canada (Primary); Quebec (Primary); United States and Canada (Primary))</t>
  </si>
  <si>
    <t>On April 17, 2020, Advantage Lithium Corp. was acquired by Orocobre Limited. Advantage Lithium Corp. engages in the acquisition, exploration, and development of lithium properties. Its flagship asset is the Cauchari project located in the Puna region of the province of Jujuy, Argentina. The company was formerly known as North South Petroleum Corp. and changed its name to Advantage Lithium Corp. in July 2016. Advantage Lithium Corp. was incorporated in 2007 and is headquartered in Vancouver, Canada.</t>
  </si>
  <si>
    <t>Allkem Limited engages in the production and sale of lithium and boron in Argentina. Its flagship project is the Olaroz Lithium Facility located in Jujuy province in northern Argentina. The company was incorporated in 2005 and is headquartered in Brisbane, Australia.</t>
  </si>
  <si>
    <t>As of May 10, 2021,  operates as a subsidiary of Coca-Cola Europacific Partners PLC.</t>
  </si>
  <si>
    <t>Beverages (Primary); Bottled Water (Primary); Consumer Staples (Primary); Food, Beverage and Tobacco (Primary); Juices (Primary); Non-Carbonated Drinks (Primary); Soft Drinks (Primary); Alcoholic Beverage and Tobacco Distribution; Alcoholic Beverage Distribution; Beer, Ale and Malt Beverages; Beverage Distribution; Brewers; Cider; Coffee; Coffee And Tea; Consumer Discretionary; Distillers and Vintners; Distributors; Distributors; Food and Staples Retailing; Food and Staples Retailing; Food Distributors; Food Products; Non-Alcoholic Beverage Distribution; Non-Durable Goods Distribution; Packaged Foods and Meats; Retailing; Spirits and Liquors; Tea</t>
  </si>
  <si>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</si>
  <si>
    <t>England (Primary);
Europe (Primary);
European Developed Markets (Primary);
Greater London (Primary);
United Kingdom (Primary);
California;
Kansas;
Kansas City Area;
Midwest;
Oakland Area;
United States and Canada;
United States of America;
West Coast</t>
  </si>
  <si>
    <t>Antares Capital Partners Pty. Ltd.
Antares Fixed Income is a privately owned investment manager. The firm manages separate client focused fixed income portfolios. It also manages investment trusts for its clients. The firm invests in the fixed income markets across the globe. It invests in fixed income securities including sovereign debt, bank bills, corporate bonds, hybrid securities, private debt, and derivatives. The firm benchmarks the performance of its portfolios against the UBS Bank Bill Index, UBS 0-3 years Index, UBS 0-5 years Composite Index, UBS All Maturities Composite Index, and UBS All Inflation Index. It employs a combination of fundamental, qualitative, technical, and quantitative analysis along with a top-down research while making its investments. The firm was founded in 1990 and is based in Sydney, Australia. Antares Fixed Income operates as a subsidiary of National Wealth Management Holdings Limited.
Pendal Group Limited (ASX:PDL)
Pendal Group Limited is a publicly owned investment manager the firm provides its services to individual and institutional clients. The firm launches and manages equity, fixed income, multi-assets and balanced mutual funds. It invests in the public equity, fixed income, and alternative investment markets across the globe. The firm uses fundamental along with bottom up stock selection process to make its investments. It conducts in-house research to make its investments. Pendal Group Limited is formed in 2007 and is based in Sydney, Australia.
Setanta Asset Management Limited
Setanta Asset Management Limited is a privately owned investment manager. The firm provides its services to individual clients. It launches and manages equity, fixed income, and balanced mutual funds for its clients. It invests in the public equity and fixed income markets across the globe. The firm conducts in-house research. Setanta Asset Management Limited was founded in 1998 and is based in Dublin, Ireland. Setanta Asset Management Limited operates as a subsidiary of Canada Life Irish Holding Company Limited.</t>
  </si>
  <si>
    <t>Antares Capital Partners Pty. Ltd. (Asia / Pacific (Primary); Asia / Pacific Developed Markets (Primary); Australia  (Primary); New South Wales (Primary); Victoria);
Martin Currie Australia (Asia / Pacific (Primary); Asia / Pacific Developed Markets (Primary); Australia  (Primary));
Pendal Group Limited (ASX:PDL) (Asia / Pacific (Primary); Asia / Pacific Developed Markets (Primary); Australia  (Primary); New South Wales (Primary));
Setanta Asset Management Limited (Co. Dublin (Primary); Europe (Primary); European Developed Markets (Primary); Ireland (Primary))</t>
  </si>
  <si>
    <t>Pendal Group Limited (ASX:PDL) (1,180.5)</t>
  </si>
  <si>
    <t>Vocus Group Limited provides fiber and network solutions to enterprise, government, wholesale, small business, and residential customers in Australia and New Zealand. The company operates through Vocus Network Services, Retail, and New Zealand segments. It offers telecommunications products and services, such as networks and connectivity, data centers, cloud platforms and security, and workplace collaboration under the Vocus, Slingshot, Flip, and Orcon brands. The company also provides broadband, voice, and mobile services under the Dodo, iPrimus, Commander, and Engin brands, as well as Fetch TV services. In addition, it supplies, retails, and markets gas and electricity services; and offers insurance products. The company was formerly known as Vocus Communications Limited and changed its name to Vocus Group Limited in December 2016. Vocus Group Limited was founded in 2007 and is headquartered in Melbourne, Australia. As of June 25, 2021, Vocus Group Limited was taken private.</t>
  </si>
  <si>
    <t>Communication Services (Primary); Diversified Telecommunication Services (Primary); Integrated Telecommunication Services (Primary); Telecommunication Services (Primary); Alternative Carriers; Automotive Retail; Broadband Telecommunications Services; Consumer Discretionary; Electric Power Distribution; Electric Utilities; Electric Utilities; Fiber Telecommunications Services; Financials; Gas Utilities; Gas Utilities; Insurance; Insurance; Insurance Brokers; Oil and Gas Distribution; Oil and Gas Retail; Retailing; Specialty Retail; Utilities; Utilities</t>
  </si>
  <si>
    <t>Aware Super Pty Ltd
Aware Super Pty Ltd provides superannuation, advice, and retirement solutions in Australia. The firm was previously known as First State Super Pty Ltd. It was founded in 1992 and is based in Sydney, Australia.
Macquarie Infrastructure and Real Assets
Macquarie Infrastructure and Real Assets is an infrastructure asset manager specializing in real estate, agriculture, and energy. Macquarie Infrastructure and Real Assets is based in New York. Macquarie Infrastructure and Real Assets is a subsidiary of Macquarie Holdings (USA) Inc.</t>
  </si>
  <si>
    <t>Aware Super Pty Ltd (Asia / Pacific (Primary); Asia / Pacific Developed Markets (Primary); Australia  (Primary); New South Wales (Primary));
Macquarie Infrastructure and Real Assets (New York (Primary); New York City Area (Primary); Northeast (Primary); United States and Canada (Primary); United States of America (Primary))</t>
  </si>
  <si>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</si>
  <si>
    <t>Health Care (Primary); Health Care Equipment (Primary); Health Care Equipment and Services (Primary); Health Care Equipment and Supplies (Primary)</t>
  </si>
  <si>
    <t>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t>
  </si>
  <si>
    <t>Co. Dublin (Primary);
Europe (Primary);
European Developed Markets (Primary);
Ireland (Primary);
Florida;
Fort Lauderdale Area;
New Jersey;
Newark Area;
Northeast;
Southeast;
United States and Canada;
United States of America</t>
  </si>
  <si>
    <t>Remeditex Ventures, LLC is a venture capital firm specializing in seed, start-up and early stage investments. It seeks to invest in life sciences, biomedical science, and biotechnology companies. It seeks to invest in translational research projects with highly defensible intellectual property and focused on diseases with significant unmet clinical needs and on potentially disruptive technologies. The firm mainly invests in companies based in Texas that facilitate commercialization of biomedical research and support biotechnology industry and in research at Texas universities and institutions that need funding. Remeditex Ventures, LLC is based in Dallas, Texas.</t>
  </si>
  <si>
    <t>Sakai Ovex Co.,Ltd. engages in the dyeing and processing of various textile products in Japan. The company is involved in the planning, manufacture, and sale of textile and apparel products; and production and sale of medical products, such as base fabrics for skin plaster. It also produces and sells carbon fiber products, including spread tow yarns and woven fabrics; and fishery material products comprising artificial fish-breeding grounds and plant cultivation beds. The company was formerly known as Sakai Textile Indus-tries, Co., Ltd. and changed its name to Sakai Ovex Co.,Ltd. in 1992. The company was founded in 1891 and is headquartered in Fukui, Japan.</t>
  </si>
  <si>
    <t>Consumer Discretionary (Primary); Consumer Durables and Apparel (Primary); Fabrics (Primary); Textile Mill Products (Primary); Textiles (Primary); Textiles, Apparel and Luxury Goods (Primary); Yarns (Primary); Animal Care Products; Apparel; Apparel, Accessories and Luxury Goods; Consumer Staples; Health Care; Health Care Equipment and Services; Health Care Equipment and Supplies; Health Care Supplies; Household and Personal Products; Household Products; Household Products; Medical Consumables</t>
  </si>
  <si>
    <t>Asia / Pacific (Primary); Asia / Pacific Developed Markets (Primary); Fukui (Primary); Japan  (Primary)</t>
  </si>
  <si>
    <t>City Index Eleventh Co., Ltd.
City Index Eleventh Co., Ltd. was incorporated in 2009 and is based in Tokyo, Japan. City Index Eleventh Co., Ltd. operates as a subsidiary of Office Support K.K.
Fukui Bank, Ltd., Asset Management Arm
Fukui Bank, Ltd., Asset Management Arm is a privately owned investment manager. The firm invests in the public equity markets of Japan. It operates as a subsidiary of Fukui Bank Ltd. Fukui Bank, Ltd., Asset Management Arm is based in Fukui, Japan.
Toray Industries, Inc. (TSE:3402)
Toray Industries, Inc., together with its subsidiaries, manufactures, processes, and sells fibers and textiles, performance chemicals, carbon fiber composite materials, environment and engineering products, and life science products in Japan, China, North America, Europe, and internationally. The company offers filament yarns, staple fibers, and spun yarns, as well as woven and knitted fabrics of nylon, polyester, acrylics, and others; non-woven fabrics; ultra-fine fibers; and apparel products. It also provides nylon, ABS, PBT, PPS, and other resins and molded products; polyolefin foam products; polyester, polyethylene, polypropylene, and other films; processed film products; raw materials for synthetic fibers and other plastics; fine chemicals; electronic and information materials; and graphic materials. In addition, the company offers carbon fibers, carbon fiber composite materials, and molded products; analysis, physical evaluation, research, and other services; and pharmaceuticals, medical devices, etc. Further, it provides engineering services; condominiums; industrial equipment and machinery; IT-related equipment; water treatment membranes and related equipment; and materials for housing, building, and civil engineering applications. The company was formerly known as Toyo Rayon Co., Ltd. and changed its name to Toray Industries, Inc. in 1970. The company was incorporated in 1926 and is headquartered in Tokyo, Japan.</t>
  </si>
  <si>
    <t>City Index Eleventh Co., Ltd. (Asia / Pacific (Primary); Asia / Pacific Developed Markets (Primary); Japan  (Primary));
Fukui Bank, Ltd., Asset Management Arm (Asia / Pacific (Primary); Asia / Pacific Developed Markets (Primary); Fukui (Primary); Japan  (Primary));
International Fund Management Limited (Europe (Primary); European Developed Markets (Primary); Guernsey (Primary));
Nippon Active Value Fund plc (LSE:NAVF) (Caribbean (Primary); Cayman Islands (Primary); Grand Cayman (Primary); Latin America and Caribbean (Primary));
Toray Industries, Inc. (TSE:3402) (Asia / Pacific (Primary); Asia / Pacific Developed Markets (Primary); Japan  (Primary))</t>
  </si>
  <si>
    <t>Nippon Active Value Fund plc (LSE:NAVF) (165.8); Toray Industries, Inc. (TSE:3402) (8,508.3)</t>
  </si>
  <si>
    <t>Jeco Co.,Ltd. manufactures and sells automobile clocks and instruments to automobile manufacturers in Japan and internationally. The company’s display products include analog and digital clocks, indicators, air conditioner panels, and combination meters; and motor systems, including actuators and corner poles. It also provides sensors, such as current sensors, clearance sonar parts, and corner view cameras. The company was incorporated in 1947 and is based in Gyoda, Japan. As per the transaction announced on July 15, 2020, Jeco Co.,Ltd. operates as a subsidiary of DENSO Corporation.</t>
  </si>
  <si>
    <t>DENSO Corporation develops, manufactures, and sells automotive parts in Japan, Asia, North America, Europe, and internationally. The company offers air-conditioning systems, including heat pump air-conditioning systems, refrigerant products, air-conditioning system heat exchangers, bus air-conditioning systems, automotive freezers, and cooling products, as well as heating, ventilation, and air-conditioning units. It also provides gasoline, diesel, hybrid, electric vehicle, and fuel cell vehicle power-train systems; and safety and cockpit systems, such as driving environment recognition, vehicle dynamic control, collision safety, visibility support, cockpit information, and information security systems, as well as other products. In addition, the company offers automotive service parts and accessories comprising spark plugs, oil and cabin air filters, wiper blades, air filter elements, starters, alternators, compressors, oxygen sensors, fuel pumps, air conditioner service parts, radiators, condensers, Plasmacluster ion generators, air conditioners for busses and construction vehicles, driver status monitors, and truck refrigeration products, as well as refrigerant recovery, recycling, and charging machines; and repair and support products and services. Further, it provides industrial solutions for factories in automotive parts production; agricultural solutions, including Profarm Controller, a climate control system for greenhouse; and household air conditioning equipment and industrial systems. The company was incorporated in 1949 and is based in Kariya, Japan.</t>
  </si>
  <si>
    <t>Aisin Corporation (TSE:7259)
Aisin Corporation manufactures and sells automotive parts, and energy- and lifestyle-related products. It provides powertrain products comprising 1-motor hybrid transmission and eaxle products; chassis and vehicle safety systems, such as automated parking systems and electronically controlled brake systems; power sliding door systems and sunroof products; connected and sharing solutions; and repair and maintenance products. The company also offers energy solutions comprising ENE·FARM, a system that generates electricity by extracting hydrogen from gas; gas heat pump air-conditioners; warm water shower-toilet seats; and peltier modules that are thermoelectric conversion devices, which function as heat pumps by sending direct current. In addition, it provides ILY-Ai, a multi-functional personal shopping mobility product for various user needs; fiber laser; and audio equipment. The company was founded in 1943 and is headquartered in Kariya, Japan.
Hikari Tsushin, Inc. (TSE:9435)
Hikari Tsushin, Inc. engages in the sale of communication-related products, such as business phones, OA equipment, UTMs, and servers. The company also provides Internet communication line, content, electricity, industry-specific IT solutions, water delivery services, etc., as well as insurance products and agency sales services. The company was founded in 1988 and is headquartered in Tokyo, Japan.
KM Corporation (KOSDAQ:A083550)
KM Corporation produces and sells clean goods in South Korea and internationally. It offers gloves, wipers, stationery, cleaners, garments, and ESD products for semiconductor, assembly, TFT LCD, and OLED processes, as well as for pharmaceutical and medical fields, biotechnology industries, hospitals, and laboratories. The company also provides industrial safety goods, such as chemical gloves, lenses, goggles, aprons, boots covers, and storage boxes for heavy, automotive, steel, and petrochemical industries, as well as safety sites; dust and health masks; and consumables for medical devices, pharmaceuticals biosimilars, and human tissue products. In addition, it offers packaging products for chemical and semiconductor related fields; consumables for film, coating, and special tape; and logistics and 3PL services, as well as operates an online shopping mall that offers the clean management/industrial safety goods and relative service. The company was formerly known as Woojin Act Corp. and changed the name to KM Corporation in April 2008. KM Corporation was founded in 1989 and is based in Anseong, South Korea.
Nippon Life Insurance Company
Nippon Life Insurance Company, together with its subsidiaries, engages in the insurance and insurance-related businesses in Japan and internationally. It offers whole life and term life insurance, and term life insurance with survival benefits; dread disease, physical disability, and nursing care insurance; general medical, cancer medical, and limited injury insurance; annuity and endowment insurance; juvenile, children’s general medical, and education endowment insurance; longevity and single-payment; automobile and fire insurance products; and after-sales service, as well as consultation service on health, nursing care, and childcare matters to individual customers. The company also provides survivor coverage, disability coverage, medical coverage, retirement coverage, asset formation promotion, home loan, and asset formation incentive plans to corporate customers. In addition, it engages in the corporate pension system management, insurance policy confirmation, life insurance policy solicitation, and non-life insurance agency businesses. Further, the company provides investment management and advisory, type II financial instrument, trust banking, credit guarantee, leasing, venture capital, building management, discretionary investment contact, and finance agency services. Additionally, it engages in employment placement, goods mediation and sale, printing and bookbinding, clerical agency, software development, information processing, system administration and management, receiving agency, survey and research, and information services. The company was formerly known as Nippon Life Assurance Co., Ltd. and changed its name to Nippon Life Insurance Company in 1947. Nippon Life Insurance Company was founded in 1889 and is headquartered in Osaka, Japan.
Secom General Insurance Co., Ltd.
Secom General Insurance Co., Ltd. operates as a property and casualty company. It was founded in 1950 and is based in Tokyo, Japan.
Shinko Shoji Co., Ltd. (TSE:8141)
Shinko Shoji Co., Ltd. deals in electric motors and transformers in Japan and internationally. It operates through Electronic Components Business, Assembly Business, and Other Business segments. The company offers integrated circuits; semiconductor devices, such as microcomputer, SoC/ASIC, memory, FPGA, LED, and others; and electronic parts, including power supply; capacitor, resistor, substrate, coil, and others. It provides display devices, such as LCD, touch panel, and others; mechanical devices, including connector, harness, morter, and others; and assembly products. The company also offers industrial, automobile related, communication, office automation, consumer, entertainment, and other related equipment. In addition, it develops embedded software products; and undertakes ASIC/FPGA design and development projects on a contract basis, as well as offers AIplay, an aerial image manipulation device. Further, the company provides EMS and device solutions; embedded and Internet of things solutions; and parts and systems for the amusement industry. The company was incorporated in 1953 and is headquartered in Shinagawa, Japan.</t>
  </si>
  <si>
    <t>Aisin Corporation (TSE:7259) (Aichi (Primary); Asia / Pacific (Primary); Asia / Pacific Developed Markets (Primary); Japan  (Primary));
Hikari Tsushin, Inc. (TSE:9435) (Asia / Pacific (Primary); Asia / Pacific Developed Markets (Primary); Japan  (Primary));
KM Corporation (KOSDAQ:A083550) (Asia / Pacific (Primary); Asia / Pacific Developed Markets (Primary); Gyeonggi-do (Primary); Korea, South  (Primary));
Nippon Life Insurance Company (Asia / Pacific (Primary); Asia / Pacific Developed Markets (Primary); Japan  (Primary); England; Europe; European Developed Markets; Germany; Greater London; Hessen; United Kingdom);
Secom General Insurance Co., Ltd. (Asia / Pacific (Primary); Asia / Pacific Developed Markets (Primary); Japan  (Primary));
Shinko Shoji Co., Ltd. (TSE:8141) (Asia / Pacific (Primary); Asia / Pacific Developed Markets (Primary); Japan  (Primary); Tokyo (Primary))</t>
  </si>
  <si>
    <t>Aisin Corporation (TSE:7259) (7,365.5); Hikari Tsushin, Inc. (TSE:9435) (6,234.5); KM Corporation (KOSDAQ:A083550) (46.8); Shinko Shoji Co., Ltd. (TSE:8141) (282.9)</t>
  </si>
  <si>
    <t>Cassini Resources Limited, together with its subsidiaries, explores for and develops base and precious mineral properties in Australia. The company explores for nickel, copper, cobalt, sulphide, platinum and palladium, and gold deposits. Its flagship property is the West Musgrave project located in Western Australia. The company was incorporated in 2011 and is based in West Perth, Australia. As of October 5, 2020, Cassini Resources Limited operates as a subsidiary of OZ Minerals Limited.</t>
  </si>
  <si>
    <t>Guangzhou Tinci Materials Technology Co., Ltd. engages in the research, development, and sale of lithium-ion battery materials in China. It offers daily chemical products, including carbomer, mild surfactant, functional polymer, silicone elastomer blend, silicone, natural methyl glucoside derivative, chelating agent, anti-dandruff agent, emulsifier, UV filter, suspending stabilizer, cationic conditioner, and household care products. The company also provides electrolytes for EVS and energy storage, and 3C electronic products; lithium salt and electrolyte additive; and cathode materials. In addition, it offers silicone rubber products for molding, textile, electric power, electronics, and release coating industries. The company was founded in 2000 and is based in Guangzhou, China.</t>
  </si>
  <si>
    <t>Golden Star Resources Ltd. operates as a gold mining and exploration company. The company owns and operates the Wassa Gold Mine located in Ghana. The company was incorporated in 1992 and is based in Toronto, Canada. Golden Star Resources Ltd. is as a subsidiary of Chifeng Jilong Gold Mining Co., Ltd.</t>
  </si>
  <si>
    <t>Canada (Primary); Ontario (Primary); United States and Canada (Primary); England; Europe; European Developed Markets; Greater London; United Kingdom</t>
  </si>
  <si>
    <t>Chijin International (HK) Limited was incorporated in 2018 and is based in Kowloon, Hong Kong. Chijin International (HK) Limited operates as a subsidiary of Chifeng Jilong Gold Mining Co.,Ltd.</t>
  </si>
  <si>
    <t>La Mancha Star Investments S.à R.L., through its subsidiary, mines and explores gold. It also operates open pit gold mine and underground mine. The company was incorporated in 2018 and is based in Luxembourg, Luxembourg. La Mancha Star Investments S.à R.L. operates as a subsidiary of La Mancha Holding S.à R.L.</t>
  </si>
  <si>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This segment distributes its products and services through brokers, as well as directly to insurance and reinsurance companies. The Insurance segment underwrites specialty insurance coverages in the property, umbrella/excess, general, directors’ and officers’, and professional liability lines; surety products comprising commercial and contract surety bonds; and workers’ compensation insurance products. This segment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design, engineering, procurement, construction management, and validation services for pharmaceutical and biotechnology industries; products and services for the funeral and cemetery industries, and precast concrete markets; and hotel management and development services, as well as operates as a toy and musical instrument company, and structural steel fabricator and erector. The company also owns and manages improved and unimproved commercial land, and residential lots. As of December 31, 2021, it owned approximately 77 acres of property. The company was founded in 1929 and is based in New York, New York. As of October 19, 2022, Alleghany Corporation operates as a subsidiary of Berkshire Hathaway Inc.</t>
  </si>
  <si>
    <t>Insurance - RSUI: 1,357.6 (11.2%);
Insurance - Cap Specialty: 395.6 (3.3%);
Reinsurance - Property: 1,495.9 (12.3%);
Reinsurance - Casualty &amp; Other: 3,780.1 (31.1%);
Alleghany Capital: 4,592.0 (37.8%);
Unallocated Product and Service Revenues: 34.3 (.3%);
Unallocated Net Investment Income: 475.4 (3.9%);
Unallocated Net Realized Capital Gains: 21.4 (.2%)</t>
  </si>
  <si>
    <t>Reinsurance</t>
  </si>
  <si>
    <t>Casualty Reinsurance Carriers (Primary); Financials (Primary); Insurance (Primary); Insurance (Primary); Reinsurance (Primary); Capital Goods; Casualty; Commercial Property Insurance; Construction and Engineering; Construction and Engineering; Construction Machinery and Heavy Trucks; Consumer Discretionary; Consumer Durables and Apparel; Consumer Electronics; Health Care; Heavy Duty Trucks; Hobbies, Toys and Games; Household Durables; Industrial Machinery; Industrials; Leisure Products; Leisure Products; Liability Insurance; Life Sciences Tools and Services; Life Sciences Tools and Services; Machinery; Pharmaceuticals, Biotechnology and Life Sciences; Property; Property and Casualty Insurance; Real Estate; Real Estate; Real Estate Management and Development; Real Estate Operating Companies; Real Estate Operators And Lessors; Specialty Contract Work; Sporting and Recreational Goods; Structural Metal and Steel Work; Surety Insurance; Truck Bodies; Truck Trailers; Worker's Compensation Insurance</t>
  </si>
  <si>
    <r>
      <rPr>
        <sz val="8"/>
        <rFont val="Arial"/>
        <family val="2"/>
      </rPr>
      <t xml:space="preserve">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products, jewelry, and custom picture framing products, as well as alkaline batteries; castings, forgings, fasteners/fastener systems, and aerostructures; and seamless pipes, fittings, downhole casing and tubing, and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
</t>
    </r>
    <r>
      <rPr>
        <sz val="8"/>
        <color indexed="17"/>
        <rFont val="Arial"/>
        <family val="2"/>
      </rPr>
      <t>Berkshire Hathaway is a holding company primarily involved in the property and casualty insurance business. BRK.A is also involved in publishing, manufacturing of confectionery products, cleaning systems, footwear, and furnishings retailing.</t>
    </r>
  </si>
  <si>
    <r>
      <rPr>
        <sz val="8"/>
        <rFont val="Arial"/>
        <family val="2"/>
      </rPr>
      <t xml:space="preserve">Midwest (Primary);
</t>
    </r>
    <r>
      <rPr>
        <sz val="8"/>
        <color indexed="17"/>
        <rFont val="Arial"/>
        <family val="2"/>
      </rPr>
      <t>Midwest (Primary)</t>
    </r>
    <r>
      <rPr>
        <sz val="8"/>
        <rFont val="Arial"/>
        <family val="2"/>
      </rPr>
      <t xml:space="preserve">;
Nebraska (Primary);
</t>
    </r>
    <r>
      <rPr>
        <sz val="8"/>
        <color indexed="17"/>
        <rFont val="Arial"/>
        <family val="2"/>
      </rPr>
      <t>Nebraska (Primary)</t>
    </r>
    <r>
      <rPr>
        <sz val="8"/>
        <rFont val="Arial"/>
        <family val="2"/>
      </rPr>
      <t xml:space="preserve">;
Omaha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Delaware;
Midatlantic</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</si>
  <si>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</si>
  <si>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</si>
  <si>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ALE Property Group (ASX:LEP) is the owner of Australia's largest portfolio of freehold pub properties. Established in November 2003, ALE owns a portfolio of around 86 pub properties across the five mainland states of Australia. All of the properties are leased to Australian Leisure and Hospitality Group Limited (ALH) for an average initial term of around a further 9 years. ALH is owned by a joint venture (ALH Group); 75% is controlled by Woolworths Limited, Australia's leading retailer and the remaining 25% by one of Australia's leading hoteliers, the Bruce Mathieson Group (BMG). ALH Group, through its ownership of MGW, BMG and Taverner is Australia's leading pub operator. Woolworths is Australia's leading liquor retailer. Its operations include Dan Murphys and BWS.</t>
  </si>
  <si>
    <t>Charter Hall Long WALE REIT (ASX:CLW)
Charter Hall Long WALE REIT is an Australian Real Estate Investment Trust (REIT) listed on the ASX and investing in high quality Australasian real estate assets that are predominantly leased to corporate and government tenants on long term leases. Charter Hall Long WALE REIT is managed by Charter Hall Group (ASX:CHC). With over 29 years' experience in property investment and funds management, we're one of Australia's leading fully integrated property groups. We use our property expertise to access, deploy, manage and invest equity across our core sectors - office, industrial &amp; logistics, retail and social infrastructure. Operating with prudence, we've carefully curated a $45 billion diverse portfolio of over 1,300 high quality, long leased properties. Partnership and financial discipline are at the heart of our approach. Acting in the best interest of customers and communities, we combine insight and inventiveness to unlock hidden value. Taking a long-term view, our $6.8 billion development pipeline delivers sustainable, technologically enabled projects for our customers. The impacts of what we do are far-reaching. From helping businesses succeed by supporting their evolving workplace needs, to providing investors with superior returns for a better retirement, we're powered by the drive to go further.
Host-Plus Pty. Limited
Host-Plus Pty. Limited is a corporate pension plan sponsor. The firm invests in the public equity, fixed income, and alternative investment markets. For alternative investments, it invests in the real estate, infrastructure, and private equity. Host-Plus Pty. Limited is based in Melbourne, Australia.</t>
  </si>
  <si>
    <t>Charter Hall Long WALE REIT (ASX:CLW) (Asia / Pacific (Primary); Asia / Pacific Developed Markets (Primary); Australia  (Primary); New South Wales (Primary));
Host-Plus Pty. Limited (Asia / Pacific (Primary); Asia / Pacific Developed Markets (Primary); Australia  (Primary); Victoria (Primary))</t>
  </si>
  <si>
    <t>Charter Hall Long WALE REIT (ASX:CLW) (2,125.3)</t>
  </si>
  <si>
    <t>Caledonia (Private) Investments Pty Limited is a privately owned hedge fund sponsor. It provides its services to pooled investment vehicles. It also caters to high net worth individuals, other investment advisers, corporations or other businesses and endowments, pension funds, trusts, charitable organizations, endowments, foundations, corporations, family offices and funds of funds. The firm also launches and manages equity mutual funds. The firm manages separate client-focused portfolios. The firm invests in the public equity markets across the globe. It employs long/short strategy to make its investments. The firm employs fundamental analysis to create its portfolios. The firm obtains in-house and external research to make its investments. Caledonia (Private) Investments Pty Limited was founded in 1992 and is based in Sydney, Australia with additional office in New York City. Caledonia (Private) Investments Pty Limited operates as a subsidiary of Caledonia Holdings Co Pty Limited.</t>
  </si>
  <si>
    <t>Asia / Pacific (Primary);
Asia / Pacific Developed Markets (Primary);
Australia  (Primary);
New South Wales (Primary);
New York;
New York City Area;
Northeast;
United States and Canada;
United States of America</t>
  </si>
  <si>
    <t>As of March 19, 2021, Anworth Mortgage Asset Corporation was acquired by RC Merger Subsidiary, LLC. Anworth Mortgage Asset Corporation operates as a real estate investment trust (REIT) in the United States. It primarily invests in, finances, and manages a leveraged portfolio of residential mortgage-backed securities (MBS) and loans that are guaranteed by government-sponsored enterprises, such as the Federal National Mortgage Association or the Federal Home Loan Mortgage Corporation. The company also invests in non-agency MBS that are secured by first-lien residential mortgage loans; and other mortgage-related investments consisting of mortgage derivative securities, subordinated interests, and residential real estate properties. Anworth Management LLC acts as the manager of Anworth Mortgage Asset Corporation. Anworth Mortgage Asset Corporation qualifies as a REIT for federal income tax purposes. The company generally would not be subject to federal corporate income taxes if it distributes at least 90% of its taxable income to its stockholders. Anworth Mortgage Asset Corporation was incorporated in 1997 and is headquartered in Santa Monica, California.</t>
  </si>
  <si>
    <t>Ready Capital Corporation operates as a real estate finance company in the United States. The company acquires, originates, manages, services, and finances small to medium balance commercial (SBC) loans, small business administration (SBA) loans, residential mortgage loans, and mortgage-backed securities collateralized primarily by SBC loans, or other real estate-related investments. It operates through three segments: SBC Lending and Acquisitions; Small Business Lending; and Residential Mortgage Banking. The SBC Lending and Acquisitions segment originates SBC loans secured by stabilized or transitional investor properties using various loan origination channels. The Small Business Lending segment acquires, originates, and services owner-occupied loans guaranteed by the SBA under its SBA Section 7(a) Program. The Residential Mortgage Banking segment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</si>
  <si>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As of April 21, 2022, Ferro Corporation operates as a subsidiary of Prince International Corporation.</t>
  </si>
  <si>
    <t>Color Solutions: 394.2 (35.0%);
Functional Coatings: 732.1 (65.0%)</t>
  </si>
  <si>
    <t>EMEA: 486.8 (43.2%);
Asia Pacific: 167.2 (14.8%);
Americas: 472.2 (41.9%)</t>
  </si>
  <si>
    <t>Bone And Lamp Black (Primary); Chemicals (Primary); Industrial Coatings (Primary); Inorganic Dyes and Pigments (Primary); Materials (Primary); Materials (Primary); Paints, Varnishes, and Lacquers (Primary); Printing Ink (Primary); Specialty Chemicals (Primary)</t>
  </si>
  <si>
    <t>Cleveland Area (Primary); Great Lakes (Primary); Ohio (Primary); United States and Canada (Primary); United States of America (Primary)</t>
  </si>
  <si>
    <t>Prince International Corporation, through its subsidiaries, processes and distributes minerals, raw materials, and additives. The company offers cryolite, dolomite, feldspar, silica, ilmenite, iron chromite, iron oxides, iron pyrites, magnesite, magnetite, manganese, manganous oxide, cobalt oxide, olivine, perlite, rutile, spodumene, and zircon. It also provides packaging, drying, milling, granulating, calcining, blending, and mixing services. The company caters to brick, glass, agriculture, battery, chemical, foundry, refractory, steel, coal, oil, and gas industries. Prince International Corporation was founded in 2003 and is based in Houston, Texas.</t>
  </si>
  <si>
    <t>Houston Area (Primary);
Southwest (Primary);
Texas (Primary);
United States and Canada (Primary);
United States of America (Primary)</t>
  </si>
  <si>
    <t>St. Modwen Properties Limited invests in, develops, operates, and manages residential and commercial properties in the United Kingdom. It operates through St. Modwen Logistics, St. Modwen Homes, and Strategic Land &amp; Regeneration segments. The St. Modwen Logistics segment designs, builds, owns, and manages industrial and logistics assets. The St. Modwen Homes segment engages in the housebuilding activity. The Strategic Land &amp; Regeneration segment promotes and master develops sites for housebuilding, commercial, and regeneration projects. St. Modwen Properties Limited was incorporated in 1939 and is headquartered in Birmingham, the United Kingdom. St. Modwen Properties Limited operates as a subsidiary of Brighton Bidco Limited.</t>
  </si>
  <si>
    <t>Land Sub Dividers And Developers (Primary); Land Sub Dividers and Developers, except Cemetery (Primary); Real Estate (Primary); Real Estate (Primary); Real Estate Development (Primary); Real Estate Management and Development (Primary); Consumer Discretionary; Consumer Durables and Apparel; Homebuilding; Household Durables; Industrial Property Operators and Lessors; Nonresidential Building Operators and Lessors; Real Estate Operating Companies; Real Estate Operators And Lessors; Residential Building Operators and Lessors; Residential Construction, General Contractors and Operative Builders</t>
  </si>
  <si>
    <t xml:space="preserve">The Blackstone Group International Partners LLP offers financial and strategic advisory services. The company provides restructuring and reorganization consulting services. It also offers fund placement services for investment funds. The company is based in London, United Kingdom.
</t>
  </si>
  <si>
    <t>J O Hambro Capital Management Limited is a privately owned investment manager. The firm provides its services to investment companies, pension and profit sharing plans, pooled investment vehicles, state or municipal government entities, and non US investment companies. It manages separate client focused portfolios. The firm also launches and manages equity mutual funds. It invests in the public equity markets across the globe. The firm invests in growth, value, GARP, and dividend paying stocks of companies across market capitalizations including large-cap and small-cap companies. It employs fundamental and quantitative analysis with a focus on bottom-up and top-down approach to make its investments. The firm benchmarks the performance of its investments against Topix Total Return Index, Topix 100 Index, and FTSE All Share Total Return Index. It uses in-house research to make its investments. The firm was founded in 1993 and is based in London, United Kingdom. J O Hambro Capital Management Limited operates as a subsidiary of J O Hambro Capital Management Holdings Limited.</t>
  </si>
  <si>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</si>
  <si>
    <t>Vera Whole Health Inc., doing business as Vera Fitness, Inc., provides worksite primary care services to employees via employer-funded worksite clinics. It offers primary care services, such as comprehensive physical exams, episodic sick care, pediatrics, chronic disease and prescription management, pharmacy, coordination of specialty and acute care, and onsite labs; and preventive care services, such as health and lifestyle coaching, biometric screenings, blood pressure screens, health risk assessments, fitness and nutrition, and immunizations and routine injections. The company also provides urgent care services, such as suturing/basic wound care, sprains and strains, rashes, and basic splinting; and occupational health services. It has a strategic collaboration with Premera Blue Cross. Vera Whole Health Inc. was formerly known as Vera Wellness Inc. The company was founded in 2007 and is based in Seattle, Washington.</t>
  </si>
  <si>
    <t>Seattle Area (Primary);
United States and Canada (Primary);
United States of America (Primary);
Washington (Primary);
West Coast (Primary);
Great Lakes;
Lansing Area;
Michigan</t>
  </si>
  <si>
    <t>Maverick Capital, Ltd.
Maverick Capital, Ltd. is an employee owned hedge fund sponsor. The firm provides its services to pooled investment vehicles. It also caters to pension and profit sharing plans and charitable organizations. The firm also manages equity mutual funds. The firm invests in the public equity markets of the United States. It employs fundamental analysis along with bottom up stock picking approach to create its portfolio. The firm employs a combination of in-house and external research to make its investments. Maverick Capital, Ltd. was founded in 1993 and is based in Dallas, Texas with additional offices in New York city, Conshohocken, Pennsylvania, San Francisco, California, Plymouth Meeting, Pennsylvania, Taipei, Taiwan, Republic of China.
VR Adviser, LLC
VR Adviser, LLC is a venture capital and private equity firm specializing in seed, early stage, late-stage, mezzanine, growth capital, and first round investments. The firm may also consider second round investments. It primarily invests in information technology, healthcare, media, and energy and nanotechnology, agtech, biofuels, specialty pharmaceuticals, animal health, biotechnology, drug discovery and development, life sciences, material sciences, digital media and mobile, internet, ad tech, generics, consumer and consumer health, consumer technology and electronics, enablers, healthcare information technology and services, diagnostics, medical devices, cloud-centric technologies, crowd, fintech, payments, software-as-a-service, application software, hardware, communication, network, emerging big data analytics, telecom equipment, wireless, enterprise software and infrastructure, security, financial services, retail, advertising, and semiconductors and components sectors. The firm invests in companies based in Latin America. The firm can invest between $5 million and $10 million in its portfolio companies. VR Adviser, LLC was founded in 1969 and is based in New York, New York with additional offices in Palo Alto, California; Boston, Massachusetts; and Herzliya Pituach, Israel. VR Adviser, LLC is an operating subsidiary of VR Management, LLC.</t>
  </si>
  <si>
    <t>Maverick Capital, Ltd. (Dallas Area (Primary); Southwest (Primary); Texas (Primary); United States and Canada (Primary); United States of America (Primary); Asia / Pacific; Asia / Pacific Developed Markets; Asia / Pacific Emerging Markets; California; Far East; Great Lakes; Hong Kong ; New York; New York City Area; Northeast; Pennsylvania; San Francisco Area; SE Pennsylvania Area; Taiwan ; West Coast);
VR Adviser, LLC (New York (Primary); New York City Area (Primary); Northeast (Primary); United States and Canada (Primary); United States of America (Primary); Africa / Middle East; Boston Area; California; Israel ; Massachusetts; Middle East; San Francisco Area; West Coast)</t>
  </si>
  <si>
    <t>Cambria Automobiles Limited operates as a retailer of new and used cars, commercial vehicles, and motorbikes. The company also provides accident repair facilities for its customers through its accident repair center in Kent or through sub-contract to other accident repair centers; and supplies parts on behalf of manufacturer brands, as well as to other car dealers, independent traders, and repairers. It operates dealerships across England under Dees, Doves, Grange, Invicta Motors, Motorparks, and Pure Triumph brands. The company was founded in 2006 and is based in Swindon, United Kingdom.</t>
  </si>
  <si>
    <t>Automotive Retail (Primary); Consumer Discretionary (Primary); Motor Vehicle Dealers (New) (Primary); Motor Vehicle Dealers (Used) (Primary); Motor Vehicle Parts, Accessories, and Related Retail Services (Primary); Motor Vehicle Retail (Primary); Retailing (Primary); Specialty Retail (Primary); Consumer Services; Diversified Consumer Services; Motor Vehicle Repair and Services; Specialized Consumer Services</t>
  </si>
  <si>
    <t>Killik &amp; Co LLP
Killik &amp; Co LLP provides stockbroking, investment management, and wealth planning services to private clients. It also offers wills, trust administration, tax, and other related services. The company was founded in 1989 and is based in London, United Kingdom.
River and Mercantile Asset Management LLP
River &amp; Mercantile Asset Management is a privately owned investment manager. The firm launches and manages equity mutual funds. It invests in the public equity markets across the globe. The firm makes its investments in growth and value stocks. It employs a combination of fundamental and quantitative analysis and uses bottom-up approach to make its investments. River &amp; Mercantile Asset Management LLP was founded in 2006 and is based in London, United Kingdom. River and Mercantile Asset Management LLP operates as a subsidiary of River and Mercantile Group PLC</t>
  </si>
  <si>
    <t>Killik &amp; Co LLP (England (Primary); Europe (Primary); European Developed Markets (Primary); Greater London (Primary); United Kingdom (Primary));
River and Mercantile Asset Management LLP (Europe (Primary); European Developed Markets (Primary); United Kingdom (Primary); England; Greater London)</t>
  </si>
  <si>
    <t>William Hill PLC operates as a sports betting and gaming company in the United Kingdom, the United States, and internationally. It operates through Retail, Online, and US segments. The company operates licensed betting offices that offers sports betting services on horse racing, football, greyhounds, and other sports, as well as gaming machines. It also provides online sports betting, casino, poker, and other gaming products, as well as telephone betting services. The company was formerly known as William Hill Limited and changed its name to William Hill PLC in May 2002. The company was founded in 1934 and is headquartered in London, United Kingdom. As of April 22, 2021, William Hill PLC operates as a subsidiary of Caesars Entertainment, Inc.</t>
  </si>
  <si>
    <t>Casinos (Primary); Casinos and Gaming (Primary); Consumer Discretionary (Primary); Consumer Services (Primary); Gaming Operations (Primary); Hotels, Restaurants and Leisure (Primary); Lottery, Bingo, Bookie And Other Gaming Operations (Primary); Online Casinos (Primary); Online Gaming Operations (Primary); Racetrack Betting and Gaming Operations (Primary)</t>
  </si>
  <si>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</si>
  <si>
    <t>Nevada (Primary);
Reno Area (Primary);
Southwest (Primary);
United States and Canada (Primary);
United States of America (Primary);
Midatlantic;
West Virginia;
Wheeling Area</t>
  </si>
  <si>
    <t>HD Supply Holdings, Inc. operates as an industrial distributor in North America. It operates in two segments, Facilities Maintenance, and Construction &amp; Industrial. The Facilities Maintenance segment offers electrical and lighting items, plumbing supplies, appliances, janitorial supplies, hardware products, kitchen and bath cabinets, window coverings, textiles and guest amenities, healthcare maintenance products, water and wastewater treatment products, and heating, ventilating, and air conditioning products. This segment also distributes maintenance, repair, and operations products; and provides value-add services, as well as fabricates custom products. The Construction &amp; Industrial segment distributes hardware, tools, engineered materials, and safety products, as well as offers pre-bid assistance, product submittal, engineering, and tool repair services. Its products include tilt-up brace systems, forming and shoring systems, concrete chemicals, hand and power tools, cutting tools, rebars, ladders, safety and fall arrest equipment,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founded in 2007 and is headquartered in Atlanta, Georgia. As of December 24, 2020, HD Supply Holdings, Inc. operates as a subsidiary of The Home Depot, Inc.</t>
  </si>
  <si>
    <t>Building Product Distribution (Primary); Capital Goods (Primary); Chemical Distribution (Primary); Construction Material Distribution (Primary); Electrical Equipment Distribution (Primary); Industrial Heating, Ventilation, Air Conditioning, and Refrigeration Equipment Distribution (Primary); Industrials (Primary); Machinery Distribution (Primary); Trading Companies and Distributors (Primary); Trading Companies and Distributors (Primary); Apparel and Textile Distribution; Catalog Building Product and Home Supply Retail; Catalog Specialty Retail; Commercial and Professional Services; Commercial Repair Services; Commercial Services and Supplies; Construction and Engineering; Construction and Engineering; Construction Support Services; Consumer Discretionary; Consumer Services; Distributors; Distributors; Diversified Consumer Services; Diversified Support Services; Durable Goods Distribution; Engineering and Surveying Services; Engineering Services; Health Care; Health Care Distributors; Health Care Equipment and Services; Health Care Providers and Services; Healthcare Equipment Distribution; Internet and Direct Marketing Retail; Internet and Direct Marketing Retail; Online Building Product and Home Supply Retail; Online Specialty Retail; Residential Design Services ; Retailing; Specialized Consumer Services</t>
  </si>
  <si>
    <t>The Home Depot, Inc. operates as a home improvement retailer. It operates The Home Depot stores that sell various building materials, home improvement products, lawn and garden products, and décor products, as well as facilities maintenance, repair, and operations products The company also offers installation services for flooring, cabinets and cabinet makeovers, countertops, furnaces and central air systems, and windows. In addition, it provides tool and equipment rental services. The company primarily serves homeowners; and professional renovators/remodelers, general contractors, maintenance professionals, handymen, property managers, building service contractors, and specialty tradesmen, such as electricians, plumbers, and painters. It also sells its products through websites, including homedepot.com; blinds.com, an online site for custom window coverings; and thecompanystore.com, an online site for textiles and décor products. As of December 31, 2021, the company operated 2,317 stores in the United States. The Home Depot, Inc. was incorporated in 1978 and is based in Atlanta, Georgia.</t>
  </si>
  <si>
    <t>Hunters Property Limited, together with its subsidiaries, provides property services to consumers and businesses in the United Kingdom. It offers sales, lettings, management, and other property related services for residential and office spaces through franchised arrangements; and operates as a real estate agent. The company also provides financial, auction, mortgage advice, residential block management, and software services. As of December 31, 2020, it operated 209 branches. The company was founded in 1992 and is based in York, the United Kingdom. Hunters Property Limited is a subsidiary of The Property Franchise Group PLC.</t>
  </si>
  <si>
    <t>Real Estate (Primary); Real Estate (Primary); Real Estate Agents And Brokers (Primary); Real Estate Management and Development (Primary); Real Estate Services (Primary); Application Software; Asset Management and Custody Banks; Capital Markets; Diversified Financial Services; Diversified Financials; Enterprise Software; Financials; Industry Specific Software; Information Technology; Investment Services and Holding Companies; Multi-Sector Holdings; Nonresidential Building Operators and Lessors; Nonresidential Property Managers; Office Building Operators and Lessors; Patent Owners and Lessors; Real Estate Industry Software; Real Estate Management Services; Real Estate Operating Companies; Real Estate Operators And Lessors; Residential Building Operators and Lessors; Residential Property Managers; Software; Software and Services; Specialized Finance</t>
  </si>
  <si>
    <t>England (Primary); Europe (Primary); European Developed Markets (Primary); North Yorkshire (Primary); United Kingdom (Primary)</t>
  </si>
  <si>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</si>
  <si>
    <t>Dorset (Primary);
England (Primary);
Europe (Primary);
European Developed Markets (Primary);
United Kingdom (Primary)</t>
  </si>
  <si>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 As of December 7, 2021, Columbia Property Trust, Inc. operates as a subsidiary of Pacific Investment Management Company LLC.</t>
  </si>
  <si>
    <t>The Sapir Organization, LLC
The Sapir Organization, LLC operates as a real estate holding and development company. It operates commercial and residential spaces in Manhattan. The company also develops residential condominiums, luxury hotel condominiums. The Sapir Organization, LLC is based in New York, New York.</t>
  </si>
  <si>
    <t>8F Investment Partners Pte. Ltd. (Asia / Pacific (Primary); Asia / Pacific Developed Markets (Primary); Singapore  (Primary));
Arkhouse Partners LLC (New York (Primary); New York City Area (Primary); Northeast (Primary); United States and Canada (Primary); United States of America (Primary));
The Sapir Organization, LLC (New York (Primary); New York City Area (Primary); Northeast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</si>
  <si>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Invesco Ltd. (NYSE:IVZ)
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
JPMorgan Chase &amp; Co. (NYSE:JPM)
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</si>
  <si>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Invesco Ltd. (NYSE:IVZ) (Atlanta Area (Primary); Georgia (Primary); Southeast (Primary); United States and Canada (Primary); United States of America (Primary); </t>
    </r>
    <r>
      <rPr>
        <sz val="8"/>
        <color indexed="17"/>
        <rFont val="Arial"/>
        <family val="2"/>
      </rPr>
      <t>Atlanta Area</t>
    </r>
    <r>
      <rPr>
        <sz val="8"/>
        <rFont val="Arial"/>
        <family val="2"/>
      </rPr>
      <t xml:space="preserve">; Bermuda; </t>
    </r>
    <r>
      <rPr>
        <sz val="8"/>
        <color indexed="17"/>
        <rFont val="Arial"/>
        <family val="2"/>
      </rPr>
      <t>Canada</t>
    </r>
    <r>
      <rPr>
        <sz val="8"/>
        <rFont val="Arial"/>
        <family val="2"/>
      </rPr>
      <t xml:space="preserve">; Caribbean; </t>
    </r>
    <r>
      <rPr>
        <sz val="8"/>
        <color indexed="17"/>
        <rFont val="Arial"/>
        <family val="2"/>
      </rPr>
      <t>Georgia</t>
    </r>
    <r>
      <rPr>
        <sz val="8"/>
        <rFont val="Arial"/>
        <family val="2"/>
      </rPr>
      <t xml:space="preserve">; Latin America and Caribbean; </t>
    </r>
    <r>
      <rPr>
        <sz val="8"/>
        <color indexed="17"/>
        <rFont val="Arial"/>
        <family val="2"/>
      </rPr>
      <t>Ontario</t>
    </r>
    <r>
      <rPr>
        <sz val="8"/>
        <rFont val="Arial"/>
        <family val="2"/>
      </rPr>
      <t xml:space="preserve">; </t>
    </r>
    <r>
      <rPr>
        <sz val="8"/>
        <color indexed="17"/>
        <rFont val="Arial"/>
        <family val="2"/>
      </rPr>
      <t>Southeast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xml:space="preserve">);
JPMorgan Chase &amp; Co. (NYSE:JPM) (New York (Primary); New York City Area (Primary); Northeast (Primary); United States and Canada (Primary); United States of America (Primary); Africa / Middle East; Albany Area; Argentina; Arizona; Asia / Pacific; Asia / Pacific Developed Markets; Asia / Pacific Emerging Markets; Atlanta Area; Austin Area; Australia ; Brazil; California; Canada; Capital Federal; Central America &amp; Mexico; Chicago Area; Chile; China ; Co. Dublin; Colombia; Colorado; Columbus Area; Connecticut; Dallas Area; Delaware; Denver Area; Detroit Area; Distrito Federal de Mexico; Dorset; England; Europe; European Developed Markets; European Emerging Markets; Far East; Florida; Fort Worth Area; France; Georgia; Germany; Great Lakes; Greater London; Greenville Area; Hessen; Hong Kong ; Houston Area; Ile-de-France; Illinois; India ; Indian Sub-Continent; Indiana; Indianapolis Area; Indonesia ; Ireland; Jakarta Raya; Japan ; Karnataka; Kilmer Area; Korea, South ; Latin America and Caribbean; Los Angeles Area; Louisiana; </t>
    </r>
    <r>
      <rPr>
        <sz val="8"/>
        <color indexed="17"/>
        <rFont val="Arial"/>
        <family val="2"/>
      </rPr>
      <t>Louisiana</t>
    </r>
    <r>
      <rPr>
        <sz val="8"/>
        <rFont val="Arial"/>
        <family val="2"/>
      </rPr>
      <t xml:space="preserve">; Luxembourg; Maharashtra; Mexico; Miami Area; Michigan; Mid-Hudson Area; Mid-Island Area; Midatlantic; Middle East; Milwaukee Area; Monmouth Area; Mountain; Nashville Area; New Jersey; New Orleans Area; New South Wales; North Metro Area; North Texas Area; Northern Virginia Area; Ohio; Ontario; Orlando Area; Pennsylvania; Peoria Area; Philippines ; Phoenix Area; Region Metropolitana (Santiago); Rhode Island; Russia; San Diego Area; San Francisco Area; São Paulo; Saudi Arabia ; </t>
    </r>
    <r>
      <rPr>
        <sz val="8"/>
        <color indexed="17"/>
        <rFont val="Arial"/>
        <family val="2"/>
      </rPr>
      <t>Shreveport Area</t>
    </r>
    <r>
      <rPr>
        <sz val="8"/>
        <rFont val="Arial"/>
        <family val="2"/>
      </rPr>
      <t xml:space="preserve">; Singapore ; South America; South Carolina; South-East Asia; Southeast; </t>
    </r>
    <r>
      <rPr>
        <sz val="8"/>
        <color indexed="17"/>
        <rFont val="Arial"/>
        <family val="2"/>
      </rPr>
      <t>Southeast</t>
    </r>
    <r>
      <rPr>
        <sz val="8"/>
        <rFont val="Arial"/>
        <family val="2"/>
      </rPr>
      <t xml:space="preserve">; Southwest; Stamford Area; Taiwan ; Tampa Area; Tennessee; Texas; Thailand ; United Arab Emirates ;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Utah; Virginia; Washington Area; Washington, D. C.; West Coast; Western Nassau Area; Wilmington Area; Wisconsin);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</si>
  <si>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BlackRock, Inc. (NYSE:BLK) (108,316.5); Invesco Ltd. (NYSE:IVZ) (8,499.9); JPMorgan Chase &amp; Co. (NYSE:JPM) (394,076.1)</t>
  </si>
  <si>
    <t>Vivo Energy Limited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December 31, 2021, it operated 2,463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other African markets. The company was formerly known as Vivo Energy plc and changed its name to Vivo Energy Limited in August 2022. Vivo Energy Limited was founded in 2011 and is based in London, the United Kingdom. As of July 26, 2022, Vivo Energy Limited operates as subsidiary of Vitol Investment Partnership II Limited</t>
  </si>
  <si>
    <t>Retail: 6,293.0 (64.2%);
Commercial: 3,017.0 (30.8%);
Lubricants: 487.0 (5.0%)</t>
  </si>
  <si>
    <t>Kenya: 1,628.0 (16.6%);
Morocco: 1,661.0 (17.0%);
Other: 5,654.0 (57.7%);
Senegal: 854.0 (8.7%)</t>
  </si>
  <si>
    <t>Automotive Retail (Primary); Consumer Discretionary (Primary); Gasoline Service Stations (Primary); Gasoline Service Stations with Convenience Stores (Primary); Oil and Gas Retail (Primary); Retailing (Primary); Specialty Retail (Primary); Capital Goods; Consumer Services; Diversified Consumer Services; Hotels, Restaurants and Leisure; Industrials; Motor Vehicle Repair and Services; Restaurants; Specialized Consumer Services; Trading Companies and Distributors; Trading Companies and Distributors</t>
  </si>
  <si>
    <t>Vitol Investment Partnership II Limited engages in trading and distribution of crude oil. The company was incorporated in 2017 and is headquartered in St Helier, Jersey.</t>
  </si>
  <si>
    <t>Baclaud Investments Ltd
Baclaud Investments Ltd is based in Tortola, BVI.
Helios Fairfax Partners Corporation (OTCPK:FFXX.F)
Helios Fairfax Partners Corporation, an investment holding company, engages in the investment activities in Africa. It focuses on investing in public and private equity securities and debt instruments of African businesses or other businesses with customers, suppliers, or business primarily conducted in, or dependent on, Africa. The company was formerly known as Fairfax Africa Holdings Corporation and changed its name to Helios Fairfax Partners Corporation in December 2020. Helios Fairfax Partners Corporation was incorporated in 2016 and is headquartered in Toronto, Canada.
Hip Oils Mauritius Ltd
Hip Oils Mauritius Ltd was incorporated in 2010 and is based in Ebene, Mauritius.</t>
  </si>
  <si>
    <t>Baclaud Investments Ltd (British Virgin Islands (Primary); Caribbean (Primary); Latin America and Caribbean (Primary); Tortola (Primary));
Helios Fairfax Partners Corporation (OTCPK:FFXX.F) (Canada (Primary); Ontario (Primary); United States and Canada (Primary); New York; New York City Area; Northeast; United States of America);
Hip Oils Mauritius Ltd (Africa / Middle East (Primary); Mauritius (Primary); Sub-Saharan Africa (Primary))</t>
  </si>
  <si>
    <t>Helios Fairfax Partners Corporation (OTCPK:FFXX.F) (324.6)</t>
  </si>
  <si>
    <t>Mainstream Group Holdings Limited provides fund administration and custodian services for the financial services industry in the Asia Pacific, Americas, and Europe. Its services include investment administration and fund, fund accounting, unit registry, middle office, distressed assets administration, and corporate services to fund managers and listed companies. The company also provides superannuation services comprising member administration, unit pricing, and accounting services to industry funds, corporate superannuation funds, and retail superannuation master trusts, as well as manages accumulation funds, defined benefit funds, hybrid funds, account based pensions and transition to retirement pensions, existing fund takeover, mapping of member data between systems, communication to members, new fund establishment, design consultation, product disclosure statement design and production, and communications program. In addition, it offers registry services, such as listing, transaction processing, and reporting and correspondence services to exchange-traded products. The company was formerly known as MainstreamBPO Limited and changed its name to Mainstream Group Holdings Limited in September 2017. The company was founded in 2006 and is based in Sydney, Australia. As of October 18, 2021, Mainstream Group Holdings Limited operates as a subsidiary of Apex Group Ltd..</t>
  </si>
  <si>
    <t>Asset Management and Custody Banks (Primary); Capital Markets (Primary); Diversified Financials (Primary); Financials (Primary); Investment Advice (Primary); Investment Funds (Primary); Diversified Financial Services; Other Diversified Financial Services</t>
  </si>
  <si>
    <t>Apex Group Ltd. offers financial services. It offers services to asset managers, capital markets, corporates, and family offices. The company also offers fund solutions, such as fund administration, transfer agency, middle office, regulatory reporting, global compliance, tax services, ESG ratings, technology platforms, broad scope, and profilir services; financial solutions, including digital banking platform, depositary, custody, ManCo, fund distribution, Apex managers, ESG ratings, and FX Services; and corporate solutions, which comprise corporate, family office, capital markets, aircraft leasing, business, and ESG ratings services, as well as ESG services health check, ESG ratings and reporting, invest check, and carbon footprint assessment services. The company was founded in 2003 and is based in Hamilton, Bermuda with additional offices in Bermuda, the Cayman Islands, the United States, Ireland, Malta, Isle of Man, Canada, the United Kingdom, Dubai, Bahrain, Mauritius, India, Singapore, Hong Kong, China, Japan, Luxembourg, Australia, Guernsey, Jersey, Abu Dhabi, and Uruguay. It also has locations worldwide.</t>
  </si>
  <si>
    <t>Cloudera, Inc. offers a suite of data analytics and management products in the United States, Europe, and Asia. The company operates through two segments, Subscription and Services. The company offers Cloudera DataFlow, a streaming data platform that collects, curates, and analyzes data; Cloudera Data Science Workbench that enables self-service data science for the enterprise; Cloudera Enterprise Data Hub, a solution that allows companies to execute multiple analytic functions against a shared set of governed and secure data; Cloudera Data Warehouse, a data warehouse that provides cloud solution for self-service analytics; Cloudera Operational DB, a solution that enables stream processing and real-time analytics on changing data; Cloudera Data Science and Engineering, which enables users to streamline and scale big data processing; and Hortonworks Data Platform, a data management platform that helps organizations to store, process, and analyze various data assets.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 services. It serves corporate enterprises and public sector organizations primarily through its direct sales force. The company was incorporated in 2008 and is headquartered in Santa Clara, California. As of October 8, 2021, Cloudera, Inc. was taken private.</t>
  </si>
  <si>
    <t>Application Hosting Services (Primary); Application Service Providers (ASPs) (Primary); Application Software (Primary); Enterprise Applications (Primary); Enterprise Software (Primary); Information Management Software (Primary); Information Technology (Primary); Software (Primary); Software and Services (Primary); IT Consulting and Other Services; IT Services</t>
  </si>
  <si>
    <t>Clayton, Dubilier &amp; Rice, LLC
Clayton, Dubilier &amp; Rice, LLC. is a private equity firm specializing in buyouts, acquisitions, and growth capital financings of mature and underperforming companies. It invests in the manufacturing, healthcare, medical device, distribution, services, technology-enabled services, software businesses, information technology, chemicals, business services, energy services, new materials, industrial automation, industrial properties and services, and consumer goods sectors. The firm invests in companies based in North America with a focus on the United States and Canada ; and Europe with a focus on the United Kingdom, Germany, and Italy. It also identifies and evaluates potential opportunities in France, the Benelux countries, and Asia. It focuses on non-core divisions of large corporations. It makes equity investments between $100 million and $500 million and invests in corporate carve outs, valued at $1 billion to $15 billion. Clayton, Dubilier &amp; Rice, LLC. was established in 1978 and is based in New York, New York with additional offices in George Town, Cayman Islands, Hong Kong and London, United Kingdom.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</si>
  <si>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r>
      <rPr>
        <sz val="8"/>
        <rFont val="Arial"/>
        <family val="2"/>
      </rPr>
      <t xml:space="preserve">Clayton, Dubilier &amp; Rice, LLC (New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Caribbean; Cayman Islands; England; Europe; European Developed Markets; Grand Cayman; Greater London; Hong Kong ; Latin America and Caribbean; United Kingdom);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t>
    </r>
  </si>
  <si>
    <t>Icahn Capital LP is a privately owned family office. The firm invests in public equity and fixed income markets. The frim launches and manages hedge funds for its clients. Icahn Capital LP is based in New York, New York.</t>
  </si>
  <si>
    <t>ClearStar, Inc., together with its subsidiaries, provides human capital integrity technology-based services in the United States. It primarily supports background screening companies, employers, and employees with their recruitment and employment application decisions. The company provides employment intelligence to its clients through a suite of IT applications for day-to-day use in their business. Its IT suite consists of a collection of applications that utilizes data from approximately 3,000 sources ranging from résumés to records with local authorities. The company was formerly known as Compass Clarity, Inc. and changed its name to ClearStar, Inc. in September 2010. ClearStar, Inc. was founded in 1995 and is headquartered in Alpharetta, Georgia. As of November 9, 2020, ClearStar, Inc. was taken private.</t>
  </si>
  <si>
    <t>Commercial and Professional Services (Primary); Human Resource and Employment Services (Primary); Industrials (Primary); Professional Services (Primary); Application Hosting Services; Application Service Providers (ASPs); Application Software; Communication Services; Information Technology; Interactive Media and Services; Interactive Media and Services; Media and Entertainment; Software; Software and Services</t>
  </si>
  <si>
    <t>Georgia (Primary); North Metro Area (Primary); Southeast (Primary); United States and Canada (Primary); United States of America (Primary); Caribbean; Cayman Islands; Grand Cayman; Latin America and Caribbean</t>
  </si>
  <si>
    <t>Artemis Investment Management LLP is a privately owned investment manager. The firm invests in public equity, fixed income, and commodities markets. It manages separate client focused portfolios. The firm launches and manages equity mutual funds. It also manages fixed income, balanced, and multi-asset funds. The firm manages hedge funds and venture capital trusts. It was founded in 1997 and is based in London, United Kingdom with an additional office in Edinburgh, United Kingdom.</t>
  </si>
  <si>
    <t>Varian Medical Systems, Inc. designs, manufactures, sells, and services medical devices and software products for treating cancer and other medical conditions worldwide. It operates through Oncology Systems and Proton Solutions segments. The Oncology Systems segment offers hardware and software products for treating cancer with radiotherapy, fixed field intensity-modulated radiation therapy, image-guided radiation therapy, volumetric modulated arc therapy, stereotactic radiosurgery, stereotactic body radiotherapy, artificial intelligence based adaptive radiotherapy, and brachytherapy, as well as quality assurance equipment. Its products include linear accelerators, brachytherapy afterloaders, treatment accessories, and quality assurance software; and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strategic partnership with Siemens AG to represent Siemens diagnostic imaging products to radiation oncology clinics in the United States and other select markets; and collaboration with Google Cloud. Varian Medical Systems, Inc. was formerly known as Varian Associates, Inc. and changed its name to Varian Medical Systems, Inc. in April 1999. The company was founded in 1948 and is headquartered in Palo Alto, California. As of April 15, 2021, Varian Medical Systems, Inc. operates as a subsidiary of Siemens Healthineers AG.</t>
  </si>
  <si>
    <t>CT and Cat Scanners (Primary); Health Care (Primary); Health Care Equipment (Primary); Health Care Equipment and Services (Primary); Health Care Equipment and Supplies (Primary); Medical Testing, Analyzing, and Diagnostic Equipment (Primary); Radiology Equipment (Primary); X-Ray Apparatus and Magnetic Resonance Imaging (MRI) (Primary); Electronic Equipment and Instruments; Electronic Equipment, Instruments and Components; Health Care Technology; Health Care Technology; Healthcare Industry Software; Information Technology; Technology Hardware and Equipment</t>
  </si>
  <si>
    <t>California (Primary); San Francisco Area (Primary); United States and Canada (Primary); United States of America (Primary); West Coast (Primary); Atlanta Area; Georgia; Southeast</t>
  </si>
  <si>
    <t>Siemens Healthineers AG, through its subsidiaries, develops, manufactures, and sells a range of diagnostic and therapeutic products and services to healthcare providers worldwide. The company operates through four segments: Imaging, Diagnostics, Varian, and Advanced Therapies. The Imaging segment provides magnetic resonance imaging, computed tomography, X-ray systems, molecular imaging, and ultrasound systems. The Diagnostics segment offers in-vitro diagnostic products and services to healthcare providers in laboratory, molecular and point-of-care diagnostics; and workflow solutions for laboratories and informatics products. The Varian segment provides cancer care technologies, and solutions and services to oncology departments in hospitals and clinics; and technology-enabled optimized workflows, clinical services and consulting capabilities, and digital solutions and applications for managing treatment and therapy. The Advanced Therapies segment offers products that are designed to support image-guided minimally invasive treatments in various areas, such as cardiology, interventional radiology, and surgery; and angiography systems and mobile C-arms, including a robotic-assisted platform for endovascular coronary and peripheral vascular interventions. It also provides equipment performance management, clinical education and e-learning, asset management, and managed departmental services for laboratories and healthcare facilities, as well as consulting and digital health services. The company is headquartered in Erlangen, Germany. Siemens Healthineers AG operates as a subsidiary of Siemens Aktiengesellschaft.</t>
  </si>
  <si>
    <t>Universal Coal Plc,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Plc was incorporated in 2002 and is based in London, the United Kingdom. As of March 26, 2020, Universal Coal Plc operates as a subsidiary of Tcig Resources Pte Ltd.</t>
  </si>
  <si>
    <t>Coal and Consumable Fuels (Primary); Energy (Primary); Energy (Primary); Oil, Gas and Consumable Fuels (Primary); Materials; Materials; Metallurgical (Coking) Coal Mining; Metals and Mining; Steel</t>
  </si>
  <si>
    <t>TerraCom Limited engages in the exploration and extraction of coal in Australia and South Africa. The company explores for hard and soft coking, thermal, and PCI coal. Its flagship property is the Blair Athol coal mine located in Clermont, Queensland. The company also holds interests in the Northern Galilee project comprising the Hughenden and the Pentland properties covering an area of approximately 2,160 square kilometers; the Clyde Park project that covers an area of approximately 133 square kilometers located in the Galilee Basin, Queensland; and the Springsure project covering an area of approximately 1,178 square kilometers located in the Central-Western Bowen basin coal mining district, Queensland. In addition, it holds interests in the Kangala Colliery property; the New Clydesdale Colliery project; the Berenice project; the Ubuntu Colliery; the North Block Complex Colliery project; the Arnot South; the Cygnus project; and the Eloff project located in South Africa. The company was formerly known as Guildford Coal Limited and changed its name to TerraCom Limited in November 2015. TerraCom Limited was founded in 2009 and is based in Clermont, Australia.</t>
  </si>
  <si>
    <t>African Minerals Exploration &amp; Development Fund SICAR SA
African Minerals Exploration &amp; Development Fund SICAR SA is a private equity firm focused on developing mineral projects in Africa. It prefers to invest in brownfield projects that have the prospect to become world-class deposits, projects that demonstrate the potential to have lower-quartile production costs, and minerals that have a large end-market and an extensive array of applications. The firm considers investing in assets at any point prior to a pre-feasibility study. It does not currently invest in Somalia, Angola, Zimbabwe, Mali, and certain North African countries. It seeks to invest in both private and publically listed companies in the mineral exploration and development projects and platinum. The firm typically invests in sub-Saharan Africa with a focus on Namibia, Botswana, South Africa, Mozambique, and Liberia, amongst others including politically stable countries with reliable mining regulatory framework and title law. Under the right conditions the firm may also invest in Nigeria, DRC, and Eritrea. For future funding it may invest in the form of warrants and/or options. It seeks to take a board seat and seeks a significant minority or majority ownership of projects. African Minerals Exploration &amp; Development Fund SICAR SA was founded in 2012 and  is based in Luxembourg with additional offices in London, United Kingdom and Cape Town, South Africa.
Boothbay Fund Management, LLC
Boothbay Fund Management LLC is an employee owned hedge fund sponsor. The firm primarily provides its services to pooled investment vehicles. It also caters to individuals, investment companies, pension and profit-sharing plans, trusts, estates, corporations or other entities. The firm also manages separate client-focused equity portfolios. It invests in the public equity markets across the globe. The firm employs a combination of in-house and external research to make its investments. Boothbay Fund Management, LLC was founded in April 2012 and is based in New York, New York with and additional office in Las Vegas, Nevada.
Walleye Capital LLC
Walleye Capital LLC is an employee owned hedge fund sponsor. The firm primarily provides its services to pooled investment vehicles. It also manages separate client-focused equity, fixed income, and options and futures portfolios. The firm invests in the public equity markets across the globe. It also invests in ETFs and Derivatives securities. The firm employs quantitative/statistical analysis to make its investments. The firm was formerly known as Walleye Trading Advisors, LLC. Walleye Capital LLC was founded in April 2005 and is based in Plymouth, Minnesota with an additional offices in New York city, Boston, Massachusetts, Oakland, California, and Chicago, Illinois.</t>
  </si>
  <si>
    <t>African Minerals Exploration &amp; Development Fund SICAR SA (Europe (Primary); European Developed Markets (Primary); Luxembourg (Primary); Africa / Middle East; South Africa; Sub-Saharan Africa; United Kingdom);
Boothbay Fund Management, LLC (New York (Primary); New York City Area (Primary); Northeast (Primary); United States and Canada (Primary); United States of America (Primary); Las Vegas Area; Nevada; Southwest);
Brasidas Investment Management LLC (Caribbean (Primary); Cayman Islands (Primary); Grand Cayman (Primary); Latin America and Caribbean (Primary));
Walleye Capital LLC (Great Lakes (Primary); Minneapolis Area (Primary); Minnesota (Primary); United States and Canada (Primary); United States of America (Primary); Boston Area; California; Chicago Area; Illinois; Massachusetts; New York; New York City Area; Northeast; Oakland Area; West Coast)</t>
  </si>
  <si>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t>
  </si>
  <si>
    <t>Tires and Rubber</t>
  </si>
  <si>
    <t>Auto Components (Primary); Automobiles and Components (Primary); Consumer Discretionary (Primary); High Performance and Racing Tires (Primary); Light Truck and Sports Utility Vehicle Tires (Primary); Motor Vehicle Tires (Primary); Passenger Car Tires (Primary); Tires and Rubber (Primary); Automotive Retail; Distributors; Distributors; Motor Vehicle Parts, Accessories, and Related Retail Services; Motor Vehicle Tire Stores; Motor Vehicles and Parts Distribution; Retailing; Specialty Retail</t>
  </si>
  <si>
    <t>Great Lakes (Primary); Lima Area (Primary); Ohio (Primary); United States and Canada (Primary); United States of America (Primary); Delaware; Midatlantic</t>
  </si>
  <si>
    <t>The Goodyear Tire &amp; Rubber Company, together with its subsidiaries, develops, manufactures, distributes, and sells tires and related products and services worldwide. It offers various lines of tires for automobiles, trucks, buses, aircraft, motorcycles, earthmoving equipment, and mining and industrial equipment under the Goodyear, Cooper, Dunlop, Kelly, Debica, Sava, Fulda, Mastercraft, Roadmaster, and various other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Goodyear Tire &amp; Rubber Company was incorporated in 1898 and is headquartered in Akron, Ohio.</t>
  </si>
  <si>
    <t>Akron Area (Primary);
Great Lakes (Primary);
Ohio (Primary);
United States and Canada (Primary);
United States of America (Primary);
Asia / Pacific;
Asia / Pacific Emerging Markets;
China ;
Europe;
European Developed Markets;
Far East;
Luxembourg</t>
  </si>
  <si>
    <t>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Taubman Asia, founded in 2005, is headquartered in Hong Kong. As of December 29, 2020, Taubman Centers, Inc. operates as a subsidiary of Simon Property Group, L.P.</t>
  </si>
  <si>
    <t>Retail REITs</t>
  </si>
  <si>
    <t>Equity Real Estate Investment Trusts (REITs) (Primary); Real Estate (Primary); Real Estate (Primary); Retail REITs (Primary)</t>
  </si>
  <si>
    <t>Simon Property Group, L.P. engages primarily in the ownership, operation, leasing, management, acquisition, expansion, and development of real estate properties. The company’s real estate properties consist primarily of regional malls and community shopping centers. As of December 31, 2003, it owned an interest in 245 properties in North America, which consisted of 174 regional malls, 67 community shopping centers, and 4 office and mixed-use properties in 37 states and Canada. In addition, the company also owned interests in three parcels of land. It also had ownership interests in 47 assets in Europe, including France, Italy, Poland, and Portugal. The company was founded in November 1993 as a Delaware limited partnership and is headquartered in Indianapolis, Indiana. As of December 2003, Simon Property Group, L.P. operates as a subsidiary of Simon Property Group Inc.</t>
  </si>
  <si>
    <t>Tilt Renewables Limited, together with its subsidiaries, engages in the development, ownership, and operation of electricity generation facilities. The company operates through Australian Generation and New Zealand Generation segments. It generates electricity from renewable energy sources, such as wind and solar energy. It also provides financial services; and trades in electricity and associated products from renewable energy sources. As of March 31, 2021, the company operated 170MW of wind generation assets in Australia and 329MW of wind generation assets in New Zealand. It has strategic partnership with Genesis Energy. The company was incorporated in 2002 is based in Auckland, New Zealand. Tilt Renewables Limited is a subsidiary of Infratil 2018 Limited. As of August 3, 2021, Tilt Renewables Limited operates as a subsidiary of Powering Australian Renewables.</t>
  </si>
  <si>
    <t>Electric Power By Solar Energy (Primary); Electric Power By Wind Energy (Primary); Independent Power and Renewable Electricity Producers (Primary); Renewable Electricity (Primary); Utilities (Primary); Utilities (Primary); Diversified Financial Services; Diversified Financials; Electric Power Distribution; Electric Utilities; Electric Utilities; Financials; Specialized Finance</t>
  </si>
  <si>
    <t>Infratil Limited (NZSE:IFT)
Infratil Limited owns and operates infrastructure businesses and investments primarily in New Zealand, Australia, the United States, Asia, the United Kingdom, and Europe. The company supplies electricity to commercial and industrial customers; develops, owns, and generates renewable energy; develops utility-scale wind and solar generation throughout North America; develops wind, solar PV energy projects, and storage solutions; and provides outsourced data center services to government and commercial entities, as well as develops and operates data centers. It also owns and manages a portfolio of commercial real estate properties; operates retirement living units and apartments; operates airport; and provides finance services. In addition, the company offers mobile subscription, broadband connection, TV connection services; and diagnostic imaging, a service for various health applications, including x-rays, ultrasound, CT scans, PET scans, and MRIs which are used to prevent, diagnose, and treat a range of diseases and other health issues, such as cardiovascular, musculoskeletal, respiratory, hearing/vision, neurological, kidney, gastrointestinal, and cancer. It owns and operates 27 hydro power stations with a total installed capacity of 498 MW. The company was incorporated in 1994 and is based in Wellington, New Zealand.
Mercury NZ Limited (NZSE:MCY)
Mercury NZ Limited, together with its subsidiaries, engages in the production, trading, and sale of electricity and related activities in New Zealand. The company operates through Generation/Wholesale, Retail, and Other segments. It operates 9 hydro generation stations on the Waikato River; five wind plants; and five geothermal generation stations in the central North Island. The company sells electricity to residential, commercial, industrial, and spot market customers under the GLOBUG, Trustpower, and Mercury brands. It also provides piped natural gas; and telecommunication and other products and services. The company was formerly known as Mighty River Power Limited and changed its name to Mercury NZ Limited in July 2016. Mercury NZ Limited was incorporated in 1998 and is based in Auckland, New Zealand.</t>
  </si>
  <si>
    <t>Infratil Limited (NZSE:IFT) (Asia / Pacific (Primary); Asia / Pacific Developed Markets (Primary); New Zealand  (Primary); Australia ; Victoria);
Mercury NZ Limited (NZSE:MCY) (Asia / Pacific (Primary); Asia / Pacific Developed Markets (Primary); New Zealand  (Primary))</t>
  </si>
  <si>
    <t>Infratil Limited (NZSE:IFT) (3,883.2); Mercury NZ Limited (NZSE:MCY) (4,572.2)</t>
  </si>
  <si>
    <t>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t>
  </si>
  <si>
    <t>Agricultural Machinery Distribution (Primary); Capital Goods (Primary); Industrials (Primary); Machinery Distribution (Primary); Material Handling Machinery Distribution (Primary); Trading Companies and Distributors (Primary); Trading Companies and Distributors (Primary); Transportation Equipment and Supplies Distribution (Primary); Consumer Discretionary; Consumer Services; Diversified Consumer Services; Motor Vehicle Repair and Services; Specialized Consumer Services</t>
  </si>
  <si>
    <t>13255026 Canada Ltd. was incorporated in 2021 and is based in Saskatoon, Canada. The company operates as a subsidiary of Brandt Tractor Ltd.</t>
  </si>
  <si>
    <t>Canada (Primary);
Saskatchewan (Primary);
United States and Canada (Primary)</t>
  </si>
  <si>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 As of February 14, 2022, Xilinx, Inc. operates as a subsidiary of Advanced Micro Devices, Inc.</t>
  </si>
  <si>
    <t>Semiconductors: 3,676.4 (100.0%)</t>
  </si>
  <si>
    <t>Segment Adjustment: 2,738.5 (74.5%);
Europe: 603.0 (16.4%);
Japan: 335.0 (9.1%)</t>
  </si>
  <si>
    <t>Analog and Mixed Signal (Primary); Digital (Primary); Information Technology (Primary); Interface Circuits (Primary); Logic Devices (Primary); Semiconductors (Primary); Semiconductors and Semiconductor Equipment (Primary); Semiconductors and Semiconductor Equipment (Primary); Application Software; Information Technology (IT) Consulting; IT Consulting and Other Services; IT Services; Software; Software and Services</t>
  </si>
  <si>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processors for desktop and notebook personal computers under the AMD Ryzen, AMD Ryzen PRO, Ryzen Threadripper, Ryzen Threadripper PRO, AMD Athlon, AMD Athlon PRO, AMD FX, AMD A-Series, and AMD PRO A-Series processors brands; discrete GPUs for desktop and notebook PCs under the AMD Radeon graphics, AMD Embedded Radeon graphics brands; and professional graphics products under the AMD Radeon Pro and AMD FirePro graphics brands. It also offers Radeon Instinct, Radeon PRO V-series, and AMD Instinct accelerators for servers; chipsets under the AMD trademark; microprocessors for servers under the AMD EPYC; embedded processor solutions under the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The company was incorporated in 1969 and is headquartered in Santa Clara, California.</t>
  </si>
  <si>
    <r>
      <rPr>
        <sz val="8"/>
        <rFont val="Arial"/>
        <family val="2"/>
      </rPr>
      <t xml:space="preserve">California (Primary);
</t>
    </r>
    <r>
      <rPr>
        <sz val="8"/>
        <color indexed="17"/>
        <rFont val="Arial"/>
        <family val="2"/>
      </rPr>
      <t>California (Primary)</t>
    </r>
    <r>
      <rPr>
        <sz val="8"/>
        <rFont val="Arial"/>
        <family val="2"/>
      </rPr>
      <t xml:space="preserve">;
</t>
    </r>
    <r>
      <rPr>
        <sz val="8"/>
        <color indexed="17"/>
        <rFont val="Arial"/>
        <family val="2"/>
      </rPr>
      <t>San Francisco Area (Primary)</t>
    </r>
    <r>
      <rPr>
        <sz val="8"/>
        <rFont val="Arial"/>
        <family val="2"/>
      </rPr>
      <t xml:space="preserve">;
San Jose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</si>
  <si>
    <t>Xinghua Port Holdings Ltd., an investment holding company, owns and operates two multi-purpose ports in China. The company handles a various types of cargoes, including pulp and paper, steel, logs, container, project equipment, and other general cargoes. It operates 16 multi-purpose berths, 18 shore cranes, two quay cranes, a mobile harbour crane, and 22 warehouses and stack yards with a combined total area of approximately 1.0 square kilometer. The company also provides port and logistics solutions, such as cargo processing, stevedoring, transshipment, third-party logistics, repacking and bagging, vanning and devanning of containers, and port-to-door distribution by trucks and barges. In addition, it offers warehouse and stacking yard storage spaces. The company was formerly known as Xinghua Port Holdings Pte. Ltd. and changed its name to Xinghua Port Holdings Ltd. in October 2017. Xinghua Port Holdings Ltd. is headquartered in Singapore. As of September 30, 2020, Xinghua Port Holdings Ltd. operates as a subsidiary of Zhuhai Port (Hong Kong) Co., Ltd..</t>
  </si>
  <si>
    <t>Industrials (Primary); Marine Ports and Services (Primary); Transportation (Primary); Transportation Infrastructure (Primary); Barges; Commercial and Professional Services; Commercial Services and Supplies; Diversified Support Services; Marine; Marine; Marine Transportation Of Freight; Road and Rail; Road Transportation of Freight; Trucking; Warehousing and Storage</t>
  </si>
  <si>
    <t>Zhuhai Port (Hong Kong) Co., Ltd. coal and iron ore procurement services. The company also offers investment financing services. The company was incorporated in 2013 and is headquartered in Hong Kong.</t>
  </si>
  <si>
    <t>Petroships Investment Pte Ltd. was incorporated in 2013 and is based in Singapore. It is owned by Mr. Alan Chan Hong Joo (90%), Mdm Ng Thiam Eng (10%)</t>
  </si>
  <si>
    <t>Finzsoft Solutions Limited, together with its subsidiaries, develops, sells, and supports computer software for the banking and finance sector in New Zealand, Australia, and internationally. The company offers demand generation solutions; secure mobile and internet banking solutions; various tools to facilitate the automated lifecycle of lending management; transactional banking and investment solutions; collection solutions; publishing and media management document solutions; analytics and reporting software; and wholesale business solutions, as well as sovereign solutions for financial services institutions. It also engages in the provision of consulting services; maintenance and support services; and other contracted services. Finzsoft Solutions Limited was founded in 1986 and is based in Auckland, New Zealand. As of April 22, 2020, Finzsoft Solutions Limited was taken private.</t>
  </si>
  <si>
    <t>Application Software (Primary); Application Software for Banking Industry (Primary); Enterprise Software (Primary); Financial Services Software (Primary); Industry Specific Software (Primary); Information Technology (Primary); Software (Primary); Software and Services (Primary); Commercial and Professional Services; Commercial Services and Supplies; Diversified Support Services; Industrials; IT Consulting and Other Services; IT Services</t>
  </si>
  <si>
    <t>Asia / Pacific (Primary); Asia / Pacific Developed Markets (Primary); New Zealand  (Primary); Australia ; New South Wales</t>
  </si>
  <si>
    <t>CRX Investments Pty Ltd
CRX Investments Pty Ltd was incorporated in 2000 and is based in Cremorne, Australia.
First Credit Union
First Credit Union offers various banking and financial products and services to its members in New Zealand. It offers transactions, savings, and children accounts; debit cards and foreign exchange services; investment solutions and school banking solutions; personal, home, first home, and car loans, as well as debt consolidation and overdrafts; car, loan protection, house and contents, funeral, life and income protection insurance; mobile, phone, and internet banking; and other services. First Credit Union was formerly known as Credit Union Hamilton and changed its name to First Credit Union in January 2007. The company was founded in 1955 and is based in Hamilton, New Zealand.
Police and Families Credit Union
Police and Families Credit Union provides banking services primarily for police and their families in New Zealand. The company’s portfolio includes savings accounts and term deposits; and personal loans tailored specifically for members. It also provides Internet banking, mobile banking, telephone banking, and debit MasterCard services. The company was founded in 1973 and is based in Wellington, New Zealand.</t>
  </si>
  <si>
    <t>CRX Investments Pty Ltd (Asia / Pacific (Primary); Asia / Pacific Developed Markets (Primary); Australia  (Primary); New South Wales (Primary));
First Credit Union (Asia / Pacific (Primary); Asia / Pacific Developed Markets (Primary); New Zealand  (Primary));
Police and Families Credit Union (Asia / Pacific (Primary); Asia / Pacific Developed Markets (Primary); New Zealand  (Primary))</t>
  </si>
  <si>
    <t>CRX Investments Pty Ltd
CRX Investments Pty Ltd was incorporated in 2000 and is based in Cremorne, Australia.
HGH (ICT Investments No. 2) Limited
HGH (ICT Investments No. 2) Limited was incorporated in 2014 and is based in Tauranga, New Zealand. HGH (ICT Investments No. 2) Limited operates as a subsidiary of Holliday Group Holdings (ICT Investments) Limited.
Silverlake Axis Ltd (SGX:5CP)
Silverlake Axis Ltd, an investment holding company, provides software solutions and services to the financial services, retail, and logistics industries. It operates through Software Licensing, Software Project Services, Maintenance and Enhancement Services, Sale of Software and Hardware Products, Insurance Ecosystem Transaction and Services, Retail Transactions Processing, and Others segments. The company offers digital economy solutions; software customization and implementation services; round-the-clock software maintenance support and software enhancement services; cloud computing Software-as-a-Service; and Software-as-a-Service subscription. It operates in South East Asia, North East Asia, South Asia, the Middle East, the Americas, Africa, and Europe. The company was founded in 1989 and is headquartered in Singapore. Silverlake Axis Ltd is a subsidiary of Zezz FundQ Pte. Ltd.</t>
  </si>
  <si>
    <t>CRX Investments Pty Ltd (Asia / Pacific (Primary); Asia / Pacific Developed Markets (Primary); Australia  (Primary); New South Wales (Primary));
HGH (ICT Investments No. 2) Limited (Asia / Pacific (Primary); Asia / Pacific Developed Markets (Primary); New Zealand  (Primary));
Silverlake Axis Ltd (SGX:5CP) (Asia / Pacific (Primary); Asia / Pacific Emerging Markets (Primary); Malaysia  (Primary); Selangor (Primary); South-East Asia (Primary); Wilayah Persekutuan)</t>
  </si>
  <si>
    <t>Silverlake Axis Ltd (SGX:5CP) (647.0)</t>
  </si>
  <si>
    <t>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t>
  </si>
  <si>
    <t>Communication Services (Primary); Consumer Awareness and Knowledge Centers (Primary); Interactive Media and Services (Primary); Interactive Media and Services (Primary); Media and Entertainment (Primary); Online Services (Primary)</t>
  </si>
  <si>
    <t>England (Primary); Europe (Primary); European Developed Markets (Primary); Shropshire (Primary); United Kingdom (Primary)</t>
  </si>
  <si>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</si>
  <si>
    <t>Avon (Primary);
England (Primary);
Europe (Primary);
European Developed Markets (Primary);
United Kingdom (Primary);
Greater London</t>
  </si>
  <si>
    <t>Marlborough Fund Managers Limited
Marlborough Fund Managers Limited is an employee owned investment manager. The firm launches and manages equity, fixed income, and balanced mutual funds for its clients. It also launches and manages hedge funds for its clients. The firm invests in the public equity and fixed income markets across the globe. Marlborough Fund Managers Limited was founded in 1986 and is based in Bolton, United Kingdom with an additional office at Lichfield, Staffordshire.
Marlborough Special Situations Fund
Marlborough Special Situations Fund is an open-ended equity mutual fund launched by Marlborough Fund Managers Limited. The fund is managed by Hargreave Hale Ltd. It invests in the public equity markets of the United Kingdom. The fund seeks to invest in stocks of companies operating across diversified sectors. It invests in stocks of small-cap companies, new issues and companies going through a difficult period with good recovery prospects. The fund benchmarks the performance of its portfolio against the Morningstar (IMA) UK Smaller Companies Index. Marlborough Special Situations Fund was formed on July 12, 1995 and is domiciled in the United Kingdom.
Slater Investments Limited
Slater Investments Limited is an employee owned investment manager. The firm provides its services to institutional investors, institutional pension funds, high net worth individuals, and charities. It manages separate client-focused equity portfolios. The firm also manages equity mutual funds. It also launches and manages hedge funds. The firm invests in public equity markets of the United Kingdom. It invests in growth at a reasonable price stocks of companies. The firm employs fundamental and quantitative analysis to make its investments. It conducts in-house research to make its investments. Slater Investments Limited was founded in 1994 and is based in London, United Kingdom.</t>
  </si>
  <si>
    <t>Marlborough Fund Managers Limited (England (Primary); Europe (Primary); European Developed Markets (Primary); Greater Manchester (Primary); United Kingdom (Primary); Staffordshire);
Marlborough Special Situations Fund (England (Primary); Europe (Primary); European Developed Markets (Primary); Lancashire (Primary); United Kingdom (Primary));
Slater Investments Limited (England (Primary); Europe (Primary); European Developed Markets (Primary); Greater London (Primary); United Kingdom (Primary))</t>
  </si>
  <si>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</si>
  <si>
    <t>Newcrest Mining Limited, together with its subsidiaries, engages in the exploration, mine development, mine operation, and sale of gold and gold/copper concentrates. The company is also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</si>
  <si>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Liberty Metals &amp; Mining Holdings, LLC
Liberty Metals &amp; Mining Holdings, LLC is a private equity arm of Liberty Mutual Holding Company Inc. Liberty Metals &amp; Mining Holdings, LLC was founded in 2009 and is based in Boston, Massachusetts.
Orion Mine Finance
Orion Mine Finance is a private equity firm specializing in mining companies in the base and precious metals sector. It is based in New York, New York with additional offices in Hamilton, Canada; Denver, Colorado; and Sydney, Australia.</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</si>
  <si>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Liberty Metals &amp; Mining Holdings, LLC (Boston Area (Primary); Massachusetts (Primary); Northeast (Primary); United States and Canada (Primary); United States of America (Primary));
Orion Mine Finance (New York (Primary); New York City Area (Primary); Northeast (Primary); United States and Canada (Primary); United States of America (Primary); Asia / Pacific; Asia / Pacific Developed Markets; Australia ; Canada; Colorado; Mountain; New South Wales; Ontario)</t>
  </si>
  <si>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 As of June 23, 2022, Datto Holding Corp. operates as a subsidiary of Kaseya Limited.</t>
  </si>
  <si>
    <t>Software &amp; Programming: 644.5 (100.0%)</t>
  </si>
  <si>
    <t>United States: 449.2 (69.7%);
Other International: 127.8 (19.8%);
United Kingdom: 67.6 (10.5%)</t>
  </si>
  <si>
    <t>Information Technology (Primary); Software (Primary); Software and Services (Primary); Systems Software (Primary); Application Software; Communications Equipment; Communications Equipment; Disaster Recovery; Information Technology (IT) Consulting; IT Consulting and Other Services; IT Services; Networking Equipment; Routers and Switches; Switching and Transmission Equipment; Technology Hardware and Equipment</t>
  </si>
  <si>
    <t>Kaseya Limited develops and delivers information technology and security management solutions for managed service providers and small to medium-sized businesses. The company offers Kaseya VSA, a unified remote monitoring and management solution; Kaseya BMS, a business management solution to support various business back-end requirements, including service desk, customer relationship management, finance, project management and billing, time and expense tracking, and inventory management; Kaseya AuthAnvil, an identity and access management software solution for single sign on and multi-factor authentication solutions; Kaseya 365 Command, an office 365 administration software; TRAVERSE MONITORING, a performance monitoring and management solution for IT professionals, as well as to monitor and manage networks and datacenters; and Kaseya One for infrastructure monitoring. It serves finance, healthcare, manufacturing, managed services, legal, government, retail, and other industries worldwide. The company was founded in 2000 and is headquartered in Dublin, Ireland with additional locations in the United States, Canada, Europe, and Asia Pacific.</t>
  </si>
  <si>
    <t>Co. Dublin (Primary);
Europe (Primary);
European Developed Markets (Primary);
Ireland (Primary);
Florida;
Miami Area;
Southeast;
United States and Canada;
United States of America</t>
  </si>
  <si>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 As of January 26, 2022, New Frontier Health Corporation was taken private.</t>
  </si>
  <si>
    <t>Brave Peak Limited
Brave Peak Limited is based in Hong Kong.
Carnival Investments Limited
Carnival Investments Limited operates as a subsidiary of Carnival Corporation.
New Frontier Public Holding Ltd.
New Frontier Public Holding Ltd. is based in Hong Kong, Hong Kong.
Smart Scene Investment Limited
Smart Scene Investment Limited was incorporated in 2019 and is based in Hong Kong.
Sun Hing Associates Limited
Sun Hing Associates Limited is based in Central, Hong Kong. Sun Hing Associates Limited operates as a subsidiary of Nan Fung Group Holdings Ltd.
Vivo Capital Fund IX (Cayman), L.P.
Vivo Capital Fund IX (Cayman), L.P. is based in Palo Alto, California.</t>
  </si>
  <si>
    <t>Aspex Management (HK) Limited (Asia / Pacific (Primary); Asia / Pacific Developed Markets (Primary); Hong Kong  (Primary));
Brave Peak Limited (Asia / Pacific (Primary); Asia / Pacific Developed Markets (Primary); Hong Kong  (Primary));
Carnival Investments Limited (United States and Canada (Primary); United States of America (Primary));
New Frontier Public Holding Ltd. (Asia / Pacific (Primary); Asia / Pacific Developed Markets (Primary); Hong Kong  (Primary));
Smart Scene Investment Limited (Asia / Pacific (Primary); Asia / Pacific Developed Markets (Primary); Hong Kong  (Primary));
Sun Hing Associates Limited (Asia / Pacific (Primary); Asia / Pacific Developed Markets (Primary); Hong Kong  (Primary));
Vivo Capital Fund IX (Cayman), L.P. (California (Primary); San Francisco Area (Primary); United States and Canada (Primary); United States of America (Primary); West Coast (Primary))</t>
  </si>
  <si>
    <t>The Bank of Fincastle was acquired by First National Corporation. The Bank of Fincastle provides various banking products and services to individuals and businesses. It offers interest bearing and non-interest bearing checking, savings, money market, demand deposit, and individual retirement accounts, as well as certificates of deposit; and debit cards. The company also provides personal, commercial, real estate mortgage, construction, home equity, consumer installment, real estate construction, residential and commercial real estate, and consumer loans; commercial lines of credit; overdraft line of credit; and credit cards. In addition, it offers money orders, official checks, safe deposit box facilities, wire transfers, overdraft protection, foreign currency exchange, merchant, ACH origination, check imaging, direct and mobile deposit, night depository, notary and medallion stamp, merchant credit card processing, payroll payment, and remote deposit capture services. Further, the company engages in the ownership and sale of real estate; and title insurance business, as well as provides online, mobile, and telephone banking services. It operates through six full-service branches and one drive-through branch located in Botetourt County, as well as thirteen automated teller machines locations. The company was founded in 1875 and is headquartered in Fincastle, Virginia.</t>
  </si>
  <si>
    <t>Midatlantic (Primary); Roanoke Area (Primary); United States and Canada (Primary); United States of America (Primary); Virginia (Primary)</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</si>
  <si>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</si>
  <si>
    <t>Midatlantic (Primary);
United States and Canada (Primary);
United States of America (Primary);
Virginia (Primary);
Winchester Area (Primary)</t>
  </si>
  <si>
    <t>NexPoint Storage is a self-storage real estate investment group created through NexPoint’s 2020 acquisition of Jernigan Capital. NexPoint Storage builds on the original mission of Jernigan Capital to invest in newly built, multi-story, climate-controlled, Class-A self-storage facilities known as “GenV” facilities located in dense and growing markets throughout the United States. Nexpoint Storage Partners, Inc. operates as a subsidiary of Nexpoint Advisors, L.P.</t>
  </si>
  <si>
    <t>Equity Real Estate Investment Trusts (REITs) (Primary); Real Estate (Primary); Real Estate (Primary); Self-Storage REITs (Primary); Specialized REITs (Primary)</t>
  </si>
  <si>
    <t>Nexpoint Advisors, L.P. is an employee owned investment manager. The firm primarily provides its services to investment companies. It manages fixed income mutual funds for its clients. The firm invests in fixed income markets. Nexpoint Advisors, L.P. is based in Dallas, Texas.</t>
  </si>
  <si>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 As of August 10, 2022, Radius Health, Inc. was taken private.</t>
  </si>
  <si>
    <t>Pharmaceuticals: 223.4 (100.0%)</t>
  </si>
  <si>
    <t>United States: 223.4 (100.0%)</t>
  </si>
  <si>
    <t>Gurnet Point Capital Limited
Gurnet Point Capital Limited is private equity and venture capital firm specializing in seed, growth capital, acquisitions, market expansion, and buyout investments. The firm primarily invests in life sciences companies focusing on therapeutics, biotechnology, digital health, health information, and medical technologies. It invests in United States and Europe. Its growth buyout investments range from double-digit millions to $1 billion or more and venture capital investments range between $0.5 million to $20 million. The firm generally takes majority stake in each of its companies. The firm also makes syndicate investments. Gurnet Point Capital Limited is based in Cambridge, Massachusetts with an additional office in san Francisco, California. It operates as a subsidiary of Waypoint Capital.
Patient Square Capital, LP
Patient Square Capital, LP is a principal investment firm. The firm prefers to invest in Healthcare sector including subsectors like technology-enabled services, biopharmaceuticals, pharmaceutical value chains, medical devices and supplies, diagnostics, healthcare providers, digital health, consumer health and healthcare software therapeutics and medicine. Patient Square Capital, LP was founded on August 17, 2020 and is based in Menlo Park, California.</t>
  </si>
  <si>
    <t>Gurnet Point Capital Limited (Boston Area (Primary); Massachusetts (Primary); Northeast (Primary); United States and Canada (Primary); United States of America (Primary); California; San Francisco Area; West Coast);
Patient Square Capital, LP (California (Primary); San Francisco Area (Primary); United States and Canada (Primary); United States of America (Primary); West Coast (Primary))</t>
  </si>
  <si>
    <t>Velan Capital Investment Management LP
Velan Capital Investment Management LP was incorporated in 2020 and is based in Alpharetta, Georgia.</t>
  </si>
  <si>
    <t>Repertoire Partners LP (New York (Primary); New York City Area (Primary); Northeast (Primary); United States and Canada (Primary); United States of America (Primary));
Velan Capital Investment Management LP (Georgia (Primary); North Metro Area (Primary); Southeast (Primary); United States and Canada (Primary); United States of America (Primary))</t>
  </si>
  <si>
    <t>Ahlstrom-Munksjö Holding 3 Oy manufactures and sells fiber-based materials and supplies sustainable solutions worldwide. The company’s Filtration &amp; Performance Solutions segment develops and produces engine oil, fuel, and air filtration materials, as well as industrial filtration. It also produces abrasive backings, and glass fiber for flooring products, as well nonwoven materials for automotive, construction, textile, hygiene, and wallcovering applications. The Advanced Solutions segment develops and produces materials for laboratory filters and life science diagnostics, water filtration, beverage and food processing, tapes, and medical fabrics. This segment also supplies hot cooking oil and milk filtration materials, as well as specialty release liners. Its Industrial Solutions segment develops and produces release liners and electrotechnical insulation papers, as well as flexible packaging and coated label papers. This segment also supplies specialty pulp and interleaving papers, as well as office and printing papers. The company’s Food Packaging &amp; Technical Solutions segment develops and produces a range of sustainable food packaging and processing papers, as well as specialty papers for industrial and construction use. Its Decor Solutions segment develops and produces paper-based surfacing for wood-based materials, such as laminate flooring, furniture, and interiors. Ahlstrom-Munksjö Holding 3 Oy has a partnership with Ellepot and OrganoClick. Ahlstrom-Munksjö Holding 3 Oy was formerly known as Spa Holdings 3 Oy and changed its name to Ahlstrom-Munksjö Holding 3 Oy in August 2021. The company was founded in 1851 and is headquartered in Helsinki, Finland.</t>
  </si>
  <si>
    <t>Segment Adjustment: 2,908.2 (82.1%);
Rest of The World: 632.5 (17.9%)</t>
  </si>
  <si>
    <t>Art and Craft Paper (Primary); Coated Paper (Primary); Gift Wrapping Paper and Bags (Primary); Industrial Service Paper (Primary); Materials (Primary); Materials (Primary); Novelty Paper (Primary); Paper and Forest Products (Primary); Paper Manufacturing (Primary); Paper Products (Primary); Printing And Writing Paper (Primary); Pulp Mills (Primary); Building Products; Building Products; Capital Goods; Consumer Discretionary; Consumer Durables and Apparel; Containers and Packaging; Flooring; Industrials; Paper Packaging; Textile Mill Products; Textiles; Textiles, Apparel and Luxury Goods</t>
  </si>
  <si>
    <t>Ahlström Capital Oy
Ahlström Capital Oy is a private equity and venture capital firm specializing in investments in middle market, mature, emerging growth, bridge financing, industry consolidation, recapitalizations, buyouts, later stage, growth capital, expansion, and turnarounds for medium-sized and large industrial companies and listed companies. The firm also makes investments in industrial estate. It seeks to invest in middle market and mature companies and typically provides mezzanine and bridge financing. The firm prefers to invest in clean technology, business and industrial products, business and industrial services, energy, environment, real estate, construction, electrical related industries and other B2B manufacturing or professional services. It focuses on investments in Northern and Eastern Europe (including Russia) with a focus on the Nordic region. The firm typically invests between €5 million ($6.86 million) and €25 million ($34.32 million) in companies with enterprise and sales values between €20 million ($24.99 million) and €500 million ($624.79 million). It prefers to take majority stakes and minority stakes. It seeks to exit its investments between five years and seven years. The firm sources its capital through its balance sheet. Ahlström Capital Oy was founded in 2001 and is based in Helsinki, Finland with an additional office in Leeuwarden, Netherlands.
Viknum AB
Viknum AB was incorporated in 2014 and is based in Gothenburg, Sweden.</t>
  </si>
  <si>
    <t>Ahlström Capital Oy (Europe (Primary); European Developed Markets (Primary); Finland (Primary); Friesland; Netherlands);
Bain Capital Private Equity (Europe), LLP (England (Primary); Europe (Primary); European Developed Markets (Primary); Greater London (Primary); United Kingdom (Primary));
Viknum AB (Europe (Primary); European Developed Markets (Primary); Sweden (Primary); Västra Götaland County (Primary))</t>
  </si>
  <si>
    <t>Ahlström Capital Oy
Ahlström Capital Oy is a private equity and venture capital firm specializing in investments in middle market, mature, emerging growth, bridge financing, industry consolidation, recapitalizations, buyouts, later stage, growth capital, expansion, and turnarounds for medium-sized and large industrial companies and listed companies. The firm also makes investments in industrial estate. It seeks to invest in middle market and mature companies and typically provides mezzanine and bridge financing. The firm prefers to invest in clean technology, business and industrial products, business and industrial services, energy, environment, real estate, construction, electrical related industries and other B2B manufacturing or professional services. It focuses on investments in Northern and Eastern Europe (including Russia) with a focus on the Nordic region. The firm typically invests between €5 million ($6.86 million) and €25 million ($34.32 million) in companies with enterprise and sales values between €20 million ($24.99 million) and €500 million ($624.79 million). It prefers to take majority stakes and minority stakes. It seeks to exit its investments between five years and seven years. The firm sources its capital through its balance sheet. Ahlström Capital Oy was founded in 2001 and is based in Helsinki, Finland with an additional office in Leeuwarden, Netherlands.
Belgrano Inversiones Oy
Belgrano Inversiones Oy is an investment company. Belgrano Inversiones Oy was formerly known as Belgrano Idiomas Oy and changed its name to Belgrano Inversiones Oy in September 2015. The company was incorporated in 1989 and is based in Finland.
Elo Mutual Pension Insurance Company, Asset Management Arm
Elo Mutual Pension Insurance Company, Asset Management Arm is a privately owned investment manager. The firm invests in the public equity, fixed income, and alternative investments markets. Its alternative investments include real estate, hedge fund, real estate funds, and private equity markets. The firm’s fixed income investments include bonds, loans, and money market instruments. Elo Mutual Pension Insurance Company, Asset Management Arm is based in Helsinki, Finland. The firm operates as a subsidiary of Elo Mutual Pension Insurance Company.
Ilmarinen Mutual Pension Insurance Company
Ilmarinen Mutual Pension Insurance Company provides statutory employees’ and self-employed persons’ pension insurance for employers and entrepreneurs operating in Finland. The company was founded in 1961 and is based in Helsinki, Finland.
ODIN Forvaltning AS
ODIN Forvaltning AS is a Norway-based investment advisor that has over $1 billion assets under management. The firm invests globally, specifically in the United States, Norway, Denmark, Finland, Sweden, Netherlands, Japan, Canada, and emerging markets. ODIN Forvaltning was founded in 1990 and is based in Oslo, Norway and has an additional office in Stockholm, Sweden. ODIN Forvaltning AS operates as a subsidiary of SpareBank 1 Forvaltning AS.
ODIN Sverige
ODIN Sverige is an open ended equity mutual fund launched and managed by ODIN Forvaltning AS. the fund invests in the public equity markets of Sweden. It makes its investments in stocks of companies operating across diversified sectors. the fund primarily invests in value stocks of companies. The fund employs fundamental analysis and uses bottom-up stock selection approach to create its portfolio. It benchmarks the performance of its portfolio against the OMXSB Cap GI Index. ODIN Sverige was formed on October 31, 1994 and is domiciled in Norway.
Varma Mutual Pension Insurance Company, Asset Management Arm
Varma Mutual Pension Insurance Company, Asset Management Arm is a privately owned investment manager. The firm manages equity, fixed income, real estate, and other investment portfolios. It invests in the public equity, fixed income, real estate, and alternative investment markets across the globe. For its fixed income portfolio, the firm invests in government bonds, corporate bonds, other money market instruments, and corporate loans. It invests in private equity, fund of funds, and hedge funds for its alternative investments. The firm operates as a subsidiary of Varma Mutual Pension Insurance Company. Varma Mutual Pension Insurance Company, Asset Management Arm is based in Helsinki, Finland.
Viknum AB
Viknum AB was incorporated in 2014 and is based in Gothenburg, Sweden.</t>
  </si>
  <si>
    <t>Ahlström Capital Oy (Europe (Primary); European Developed Markets (Primary); Finland (Primary); Friesland; Netherlands);
Belgrano Inversiones Oy (Europe (Primary); European Developed Markets (Primary); Finland (Primary); Uusimaa (Primary));
Elo Mutual Pension Insurance Company, Asset Management Arm (Europe (Primary); European Developed Markets (Primary); Finland (Primary); Uusimaa (Primary));
Ilmarinen Mutual Pension Insurance Company (Europe (Primary); European Developed Markets (Primary); Finland (Primary); Uusimaa (Primary));
ODIN Forvaltning AS (Europe (Primary); European Developed Markets (Primary); Norway (Primary); Oslo (Primary));
ODIN Sverige (Europe (Primary); European Developed Markets (Primary); Norway (Primary); Oslo (Primary));
Varma Mutual Pension Insurance Company, Asset Management Arm (Europe (Primary); European Developed Markets (Primary); Finland (Primary));
Viknum AB (Europe (Primary); European Developed Markets (Primary); Sweden (Primary); Västra Götaland County (Primary))</t>
  </si>
  <si>
    <t>Suez SA, together with its subsidiaries, engages in the water cycle and waste cycle management business in France, rest of Europe, and internationally. The company operates through four segments: Water; Recycling and Recovery; Environmental Technology &amp; Solutions; and Other. It provides water distribution and treatment services to individuals, local authorities, and industrial clients; and waste and waste treatment services, including collection, sorting, recycling, composting, energy recovery, and landfilling for non-hazardous waste for local authorities and industrial clients. The company also offers waste solutions, including studies and engineering, drinking water production and distribution, customer relations, revenue management, and sewerage and stormwater network management, wastewater treatment and reuse, sludge and by-products management, water resources preservation, and digital solutions. In addition, it provides studies and engineering; collection and logistic; sorting and processing; real estate and urban cleansing; recycle, recover, and sell new resources; hazardous waste management; waste treatment and disposal. Further, the company provides ON'connect, which provides solutions for smart cities. Suez SA was founded in 1869 and is headquartered in Paris, France. Suez SA is a subsidiary of Veolia Environnement S.A.</t>
  </si>
  <si>
    <t>Other: 158.5 (.8%);
Recycling and Recovery: 8,463.8 (41.3%);
Water: 7,826.6 (38.2%);
ETS: 4,039.7 (19.7%)</t>
  </si>
  <si>
    <t>Europe: 6,360.7 (31.8%);
France: 5,825.4 (29.2%);
Rest of The World: 7,789.7 (39.0%)</t>
  </si>
  <si>
    <t>Multi-Utilities</t>
  </si>
  <si>
    <t>Multi-Utilities (Primary); Multi-Utilities (Primary); Utilities (Primary); Utilities (Primary); Alternative Energy Resources; Application Software; Capital Goods; Commercial and Professional Services; Commercial Construction and Engineering; Commercial Construction, General Contractors and Operative Builders; Commercial Services and Supplies; Construction and Engineering; Construction and Engineering; Construction Support Services; Engineering and Surveying Services; Engineering Services; Environmental and Facilities Services; Environmental Consulting; Hazardous Waste Collection, Treatment and Disposal Services; Independent Power and Renewable Electricity Producers; Industrials; Information Technology; Recycling Facilities; Remediation Services; Renewable Electricity; Sanitary Services; Software; Software and Services; Solid Waste Collection, Treatment and Disposal Services; Waste Water Treatment; Water Supply; Water Utilities; Water Utilities</t>
  </si>
  <si>
    <t xml:space="preserve">Europe (Primary); European Developed Markets (Primary); France (Primary); Ile-de-France (Primary); Asia / Pacific; Asia / Pacific Developed Markets; Hong Kong </t>
  </si>
  <si>
    <t>Veolia Environnement S.A. designs and provides water, waste, and energy management solutions worldwide. The company is involved in the resource management, production, and delivery of drinking water and industrial process water; collection, treatment, and recycling of wastewater; and design and construction of treatment and network infrastructure. It also provides waste collection, waste material recovery, waste-to-energy, organic waste material recovery, hazardous waste treatment, dismantling and remediation, urban cleaning, and industrial maintenance and cleaning services. In addition, the company engages in the operation and maintenance of heating and cooling networks; development of energy services to reduce the energy consumption and CO2 emissions of buildings; optimization of industrial utilities; and energy use related to processes and industrial buildings, as well as produces electricity from biomass. It offers drinking water to 95 million people. The company was formerly known as Vivendi Environnement and changed its name to Veolia Environnement S.A. in 2003. Veolia Environnement S.A. was founded in 1853 and is based in Aubervilliers, France.</t>
  </si>
  <si>
    <t>Amber Capital LP
Amber Capital LP is an employee owned hedge fund sponsor. The firm primarily provides its services to pooled investment vehicles. It manages separate client focused equity portfolios. The firm invests in the public equity and alternative investment markets of Europe and the Latin American and North American. It employs event-driven strategy seeking to invest in companies that currently or the firm believes will be, subject to changes in corporate structure or control such as tender offers, rights offers, mergers, spin-offs, operational restructurings, corporate restructurings, recapitalizations, or proxy contests. The firm employs fundamental analysis along with bottom-up approach to create its portfolios. The firm employs a combination of in-house and external research to make its investments. Amber Capital LP was founded in 2005 and is based in the New York, New York with additional office in Milan, Italy and London, United Kingdom.
CIAM
CIAM is an asset manager based in Paris, France.</t>
  </si>
  <si>
    <t>Amber Capital LP (New York (Primary); New York City Area (Primary); Northeast (Primary); United States and Canada (Primary); United States of America (Primary); England; Europe; European Developed Markets; Italy; Kent; Milan; United Kingdom);
CIAM (Europe (Primary); European Developed Markets (Primary); France (Primary); Ile-de-France (Primary); England; Greater London; United Kingdom)</t>
  </si>
  <si>
    <t>Z Energy Limited sells transport fuel in New Zealand. It supplies fuel to retail customers, as well as commercial customers, such as airlines, trucking companies, mines, shipping companies, and vehicle fleet operators. The company also supplies bitumen to roading contractors; and offers Z Business Plus to track and manage fuel card expenses, as well as diesel, biodiesel, aviation fuel, and marine fuel. It owns and manages approximately 193 Z-branded and 133 Caltex-branded retail service stations; 160 truck stops; and pipelines, terminals, and bulk storage terminal infrastructure. The company was formerly known as Greenstone Energy Limited and changed its name to Z Energy Limited in May 2011. Z Energy Limited was incorporated in 1959 and is headquartered in Wellington, New Zealand. Z Energy Limited is a subsidiary of Ampol Limited.</t>
  </si>
  <si>
    <t>Retail - Petroleum Product Distribution: 3,474.8 (100.0%)</t>
  </si>
  <si>
    <t>Energy (Primary); Energy (Primary); Fuel Dealers (Primary); Oil and Gas Storage and Transportation (Primary); Oil, Gas and Consumable Fuels (Primary); Automotive Retail; Consumer Discretionary; Gasoline Service Stations; Gasoline Service Stations with Convenience Stores; Oil and Gas Refining and Marketing; Oil and Gas Refining and Marketing; Oil and Gas Retail; Petroleum and Petroleum Products; Retailing; Specialty Retail</t>
  </si>
  <si>
    <t>Ampol Limited purchases, refines, distributes, and markets petroleum products in Australia, New Zealand, Singapore, and the United States. The company operates through Convenience Retail, and Fuels and Infrastructure segments. The Convenience Retail segment sells fuels through Ampol’s network of stores. The Fuels and Infrastructure segment wholesales fuels and lubricant supplies. It distributes its products through a network of depots, diesel stops, marine facilities, and service station sites. The company was formerly known as Caltex Australia Limited and changed its name to Ampol Limited in May 2020. Ampol Limited was founded in 1900 and is based in Alexandria, Australia.</t>
  </si>
  <si>
    <t>Asia / Pacific (Primary);
Asia / Pacific Developed Markets (Primary);
Australia  (Primary);
New South Wales (Primary);
Queensland;
Singapore ;
Victoria;
Western Australia</t>
  </si>
  <si>
    <t>Yomiuri Land Co., Ltd. engages in leisure business in Japan. It operates and manages facilities for horse races, auto races, and bicycle racing stadiums; golf courses; amusement parks, driving ranges, hot spring facilities, and indoor play facilities for parents and children; and cafeterias and shops. The company also provides support services for the construction industry, golf course and building management, etc.; and civil engineering and construction contract works, and other services, as well as buys, sells, and leases real estate properties. Yomiuri Land Co., Ltd. was founded in 1949 and is based in Inagi, Japan. As of December 21, 2020, Yomiuri Land Co., Ltd. operates as a subsidiary of The Yomiuri Shimbun Group Inc.</t>
  </si>
  <si>
    <t>Amusement And Recreation Services (Primary); Amusement Operations, Parks and Services (Primary); Amusement Parks (Primary); Consumer Discretionary (Primary); Consumer Services (Primary); Golf (Primary); Hotels, Restaurants and Leisure (Primary); Leisure Facilities (Primary); Public Golf Courses (Primary); Racing Facilities (Primary); Sports and Related Services (Primary); Stadium Operators (Primary); Beauty Care Services; Cafeterias; Capital Goods; Construction and Engineering; Construction and Engineering; Construction Support Services; Diversified Consumer Services; Engineering and Surveying Services; Engineering Services; Industrials; Real Estate; Real Estate; Real Estate Development; Real Estate Management and Development; Real Estate Operating Companies; Real Estate Operators And Lessors; Restaurants; Spas; Specialized Consumer Services; Specialty Contract Work</t>
  </si>
  <si>
    <t>Asia / Pacific (Primary); Asia / Pacific Developed Markets (Primary); Japan  (Primary); Tokyo (Primary)</t>
  </si>
  <si>
    <t>The Yomiuri Shimbun Group Inc., through its subsidiaries, provides newspaper publishing, broadcasting, and sports development services. The Yomiuri Group Inc. was founded in 1874 and is based in Tokyo, Japan with additional offices in Osaka, Japan and Fukuoka, Japan.</t>
  </si>
  <si>
    <t>CAR Inc., an investment holding company, provides car and fleet rental services to individual and corporate customers in Mainland China. The company offers short-term rentals for local and inter-city travel needs, as well as replacement rental and other needs; long-term rentals for corporations, SMEs, and government agencies; and finance leasing services. It also provides various value-added services, including 24/7 roadside assistance, auto insurance and additional coverage, one-way rental, vehicle delivery, GPS navigation system, and child seat services. In addition, the company offers vehicle parking management, investment, chauffeured, auto repair, consulting, car rental information system, management, and information technology services; processes and manufactures auto parts; and sells used cars. As of December 31, 2020, it operated 2,560 directly-operated service locations in 172 cities, including 439 stores and 2,121 self-served locations. The company was formerly known as China Auto Rental Inc. and changed its name to CAR Inc. in June 2014. The company was founded in 2007 and is headquartered in Beijing, the People's Republic of China. As of July 5, 2021, CAR Inc. operates as a subsidiary of Indigo Glamour Company limited.</t>
  </si>
  <si>
    <t>Industrials (Primary); Motor Vehicle Rental and Leasing (Primary); Passenger Car Rental (Primary); Road and Rail (Primary); Transportation (Primary); Trucking (Primary); Auto Components; Auto Parts and Equipment; Automobiles and Components; Automotive Retail; Business Credit Agencies; Commercial and Professional Services; Commercial Services and Supplies; Consulting Services; Consumer Discretionary; Consumer Services; Credit Agencies; Data Processing and Outsourced Services; Diversified Consumer Services; Diversified Financial Services; Diversified Financials; Finance Leasing; Financials; General Management Services; Information Technology; Insurance; Insurance; Insurance Brokers; Investment Services and Holding Companies; IT Consulting and Other Services; IT Services; Motor Vehicle Dealers (Used); Motor Vehicle Parking; Motor Vehicle Repair and Services; Motor Vehicle Retail; Motor Vehicle Services; Multi-Sector Holdings; Office Services and Supplies; Patent Owners and Lessors; Professional Services; Research and Consulting Services; Retailing; Software and Services; Specialized Consumer Services; Specialized Finance; Specialty Retail</t>
  </si>
  <si>
    <t>Asia / Pacific (Primary); Asia / Pacific Emerging Markets (Primary); China  (Primary); Far East (Primary); Caribbean; Cayman Islands; Grand Cayman; Latin America and Caribbean</t>
  </si>
  <si>
    <t>Indigo Glamour Company limited is based in Cayman Islands.</t>
  </si>
  <si>
    <t>Legend Holdings Corporation (SEHK:3396)
Legend Holdings Corporation, together with its subsidiaries, operates in the industrial operations, and industrial incubations and investments business in the People’s Republic of China and internationally. The Industrial Operations segment provides devices and infrastructure, as well as creates solutions, services, and software; researches, develops, produces, and sells advanced material products; engages in agriculture and food related business; and offers integrated banking services, including corporate and institutional banking, retail banking, private banking, capital markets, etc. The Industrial Incubations and Investments segment invests in private equity and venture capital funds as a limited partner; holds interest in the general partners of various funds; and makes angel investments in technology start-ups, as well as minority investments in other entities. This segment also engages in aviation logistics, financial services, medical and health care, and office leasing services related businesses. The company also develops car management software, as well as provides car services information consultant services; develops and produces chemicals and energy materials; provides information and medical consultation services; and engages in real estate investment and asset management, enterprise management, and project investment businesses. In addition, it engages in agriculture products planting and trading, and food investment activities; trades, processes, and sells seafood and other animal protein-related products; and produces and sells salmon. Legend Holdings Corporation was incorporated in 1984 and is headquartered in Beijing, the People’s Republic of China.
Legion Elite Limited
Legion Elite Limited is based in China.</t>
  </si>
  <si>
    <t>Grand Union Investment Fund, L.P. (Asia / Pacific (Primary); Asia / Pacific Emerging Markets (Primary); China  (Primary); Far East (Primary));
Legend Holdings Corporation (SEHK:3396) (Asia / Pacific (Primary); Asia / Pacific Emerging Markets (Primary); China  (Primary); Far East (Primary));
Legion Elite Limited (Asia / Pacific (Primary); Asia / Pacific Emerging Markets (Primary); China  (Primary); Far East (Primary))</t>
  </si>
  <si>
    <t>Legend Holdings Corporation (SEHK:3396) (2,326.8)</t>
  </si>
  <si>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</si>
  <si>
    <t>Enterprise: 513.5 (38.4%);
Healthcare: 807.2 (60.3%);
Other: 17.5 (1.3%)</t>
  </si>
  <si>
    <t>United States: 1,077.8 (80.5%);
International: 260.3 (19.5%)</t>
  </si>
  <si>
    <t>Application Software (Primary); Document Creation Software (Primary); Document Imaging and Optical Character Recognition (OCR) Software (Primary); Document Management Software (Primary); Enterprise Software (Primary); Information Technology (Primary); Office and Home Productivity Software (Primary); Software (Primary); Software and Services (Primary); Voice Recognition Software (Primary); Health Care; Health Care Equipment and Services; Health Care Technology; Health Care Technology; Healthcare Industry Software</t>
  </si>
  <si>
    <t>Massachusetts (Primary); Middlesex-Essex Area (Primary); Northeast (Primary); United States and Canada (Primary); United States of America (Primary); Delaware; Midatlantic</t>
  </si>
  <si>
    <t>ClearBridge Investments, LLC
ClearBridge Investments, LLC is a privately owned investment manager. The firm primarily provides its services to individuals. It also caters to high net worth individuals, investment companies, Banking or thrift institutions, pooled investment vehicles, pension and profit sharing plans, charitable organizations, corporations, state or municipal government entities, insurance companies, and other investment advisers. The firm manages separate client-focused equity and balanced portfolios. It manages equity and balanced mutual funds for its clients. The firm also launches and manages hedge funds for its clients. It also launches and manages private fund investing in equity markets. The firm invests in the public equity and fixed income markets across the globe. It primarily invests in growth and value stocks of small-cap, mid-cap, large-cap, and diversified-cap companies. The firm benchmarks the performance of its portfolios against S&amp;P 500 Index, MSCI World Index (net), MSCI EAFE Small Cap Index (net), MSCI EAFE Index (net), MSCI All Country World (ex U.S.) Index, Russell 1000 Growth Index, Russell Midcap Index, Russell Midcap Growth Index, Russell 2000 Value Index, and Russell 2500 Growth Index. It also invests in dividend stocks, master limited partnerships, real estate investment trusts, ADRs, convertible stocks, and stock which meets environmental, social and governance (“ESG”) criteria. The firm employs a fundamental and technical analysis along with bottom-up stock picking approach to make its investments. It obtains external research to complement its in-house research. The firm formerly known as Clearbridge Advisors, LLC. It was founded in 2005 and is based in New York City with additional offices in San Francisco, California, Baltimore, Maryland, Wellington, Delaware, and London, United Kingdom. ClearBridge Investments, LLC operates as a subsidiary of Legg Mason Inc.
Coatue Management, L.L.C.
Coatue Management, L.L.C. is an employee owned hedge fund sponsor. The firm primarily provides its services to pooled investment vehicles. It launches and manages hedge funds for its clients. The firm invests in public equity, hedging markets across the globe, and in private equity. It also invests in equity-related securities such as equity swaps and options. The firm employs fundamental analysis along with long/short strategy and top-down stock picking approach to create its portfolios. It primarily invests in companies operating in global technology, media, telecommunications, and consumer sectors. For its private equity investments, the firm invests in high-growth, pre-IPO technology startups. Coatue Management, L.L.C. was founded in December 1999 and is based in New York City with additional offices in Edison, New Jersey, Hong Kong, Menlo Park, California and San Francisco, California. Coatue Management, L.L.C. operates as a subsidiary of Coatue Management Partners LP.
FMR LLC
FMR LLC is a privately owned investment manager. The firm was formerly known as FMR CORP. FMR LLC is based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Viking Global Investors LP
Viking Global Investors LP is an employee owned hedge fund sponsor. The firm primarily provides its services to pooled investment vehicles. The firm invests in the public equity, private equity, debt and fixed income markets across the globe. Within private equity, it invests in emerging growth and early-stage companies. It invests in broad-based sectors, genomics and biotech and software. The firm employs fundamental analysis to make its investments. It employs a combination of in-house and external research to make its investments. Viking Global Investors LP was founded in 1999 and is based in Greenwich, Connecticut with additional offices in New York City, New York; Central, Hong Kong; London, United Kingdom and San Francisco, California.</t>
  </si>
  <si>
    <t>ClearBridge Investments, LLC (New York (Primary); New York City Area (Primary); Northeast (Primary); United States and Canada (Primary); United States of America (Primary); Baltimore Area; California; Delaware; England; Europe; European Developed Markets; Greater London; Maryland; Midatlantic; San Francisco Area; United Kingdom; West Coast; Wilmington Area);
Coatue Management, L.L.C. (New York (Primary); New York City Area (Primary); Northeast (Primary); United States and Canada (Primary); United States of America (Primary); Asia / Pacific; Asia / Pacific Developed Markets; California; Hong Kong ; Kilmer Area; New Jersey; San Francisco Area; West Coast);
FMR LLC (Boston Area (Primary); Massachusetts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Viking Global Investors LP (Connecticut (Primary); Northeast (Primary); Stamford Area (Primary); United States and Canada (Primary); United States of America (Primary); Asia / Pacific; Asia / Pacific Developed Markets; California; England; Europe; European Developed Markets; Greater London; Hong Kong ; New York; New York City Area; San Francisco Area; United Kingdom; West Coast)</t>
  </si>
  <si>
    <t>Boingo Wireless, Inc., together with its subsidiaries, provides wireless connectivity solutions for smartphones, tablets, laptops, wearables, and other wireless-enabled consumer devices worldwide. The company operates through five segments: Carrier Services, Military, Multifamily, Legacy, and Private Networks and Emerging Technologies. The Carrier Service segment provides distributed antenna systems (DAS), Wi-Fi offload, tower, and small cell networks at managed and operated locations. The Military segment offers high-speed Wi-Fi services for residential consumers on military bases. The Multifamily segment provides high-speed Wi-Fi services for residential consumers at multifamily properties. The Legacy segment offers retail, advertising, and wholesale Wi-Fi services to consumers, network operators, device manufacturers, technology companies, enterprise software and services companies, venue operators, financial services companies, and advertisers. The Private Networks and Emerging Technologies segment designs and installs converged networks, including Wi-Fi, private LTE supporting LTE, LTE-M, and NB-IoT, citizens broadband radio services, DAS, and small cells; and provides network-as-a-service, professional, and data services for venues and non-telecom operators in verticals, such as airports, logistics/fulfillment, industrial manufacturing, sports stadiums, hospitals, on and off campus student housing, and military bases. It serves the carriers, telecommunications service providers, global consumer brands, and property owners, as well as troops stationed at military bases and Internet savvy consumers. Boingo Wireless, Inc. has a collaboration with Qualcomm Technologies, Inc. The company was formerly known as Project Mammoth, Inc. and changed its name to Boingo Wireless, Inc. in October 2001. Boingo Wireless, Inc. was incorporated in 2001 and is headquartered in Los Angeles, California. As of June 2, 2021, Boingo Wireless, Inc. was taken private.</t>
  </si>
  <si>
    <t>Communication Services (Primary); Telecommunication Services (Primary); Wireless Telecommunication Services (Primary); Wireless Telecommunication Services (Primary); Alternative Carriers; Broadband Telecommunications Services; Digital Telecommunications Services; Diversified Telecommunication Services</t>
  </si>
  <si>
    <t>Digital Colony Management, LLC is a privately-owned traditional investment manager. The firm caters to pooled investment vehicles and co-investment vehicles, generally in the form of corporations, limited partnerships or limited liability companies. The firm primarily launches and manages funds. The firm invests in the mobile, internet and digital infrastructure landscape worldwide, including data center, macro cell towers, data centers, small cell networks, fiber networks and other related assets and businesses, including, but not limited to, those focused on edge computing, next generation infrastructure, last-mile connectivity, cloud-enabled technologies as well as components and supply chain on a global basis The firm prefers to invest globally with focus on Canada and Brazil. The firm prefers to take majority stake in portfolio companies. The firm employs a combination of external and in-house research. Digital Colony Management, LLC was founded in 2017 and is based in Boca Raton, Florida with additional offices in New York, New York; Los Angeles, California; London, United Kingdom; Aspen, Colorado; Denver, Colorado and Singapore, Singapore. As of May 23, 2022 DigitalBridge Investment Management, LLC operates as a subsidiary of DigitalBridge Management Holdings, LLC.</t>
  </si>
  <si>
    <t>Florida (Primary);
Southeast (Primary);
United States and Canada (Primary);
United States of America (Primary);
West Palm Beach Area (Primary);
Asia / Pacific;
Asia / Pacific Developed Markets;
California;
Colorado;
Denver Area;
England;
Europe;
European Developed Markets;
Glenwood Springs Area;
Greater London;
Los Angeles Area;
Mountain;
New York;
New York City Area;
Northeast;
Singapore ;
United Kingdom;
West Coast</t>
  </si>
  <si>
    <t>Legg Mason, Inc. is a privately owned asset management holding company. Through its subsidiaries, the firm provides investment management and related services to company-sponsored mutual funds and other investment vehicles including pension funds, foundations, endowments, sovereign wealth funds, insurance companies, private banks, family offices, individuals, as well as to global, institutional, and retail clients. It launches and manages equity, fixed income, and multi-asset customized portfolios through its subsidiaries. The firm also launches and manages mutual funds and exchange traded funds for its clients through its subsidiaries. It invests in private and public equity, fixed income, and multi asset markets across the globe through its subsidiaries. Through its subsidiaries, the firm also invests in alternative markets. It also employs a combination of fundamental and quantitative research to make its investments through its subsidiaries. Legg Mason, Inc. was founded in 1899 and is based in Baltimore, Maryland. As of July 31, 2020, Legg Mason, Inc. operates as a subsidiary of Franklin Resources, Inc.</t>
  </si>
  <si>
    <r>
      <rPr>
        <sz val="8"/>
        <rFont val="Arial"/>
        <family val="2"/>
      </rPr>
      <t xml:space="preserve">Baltimore Area (Primary); Maryland (Primary); Midatlantic (Primary); </t>
    </r>
    <r>
      <rPr>
        <sz val="8"/>
        <color indexed="17"/>
        <rFont val="Arial"/>
        <family val="2"/>
      </rPr>
      <t>New Jersey (Primary)</t>
    </r>
    <r>
      <rPr>
        <sz val="8"/>
        <rFont val="Arial"/>
        <family val="2"/>
      </rPr>
      <t xml:space="preserve">;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Baltimore Area</t>
    </r>
    <r>
      <rPr>
        <sz val="8"/>
        <rFont val="Arial"/>
        <family val="2"/>
      </rPr>
      <t xml:space="preserve">; </t>
    </r>
    <r>
      <rPr>
        <sz val="8"/>
        <color indexed="17"/>
        <rFont val="Arial"/>
        <family val="2"/>
      </rPr>
      <t>Maryland</t>
    </r>
    <r>
      <rPr>
        <sz val="8"/>
        <rFont val="Arial"/>
        <family val="2"/>
      </rPr>
      <t xml:space="preserve">; </t>
    </r>
    <r>
      <rPr>
        <sz val="8"/>
        <color indexed="17"/>
        <rFont val="Arial"/>
        <family val="2"/>
      </rPr>
      <t>Midatlantic</t>
    </r>
  </si>
  <si>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</si>
  <si>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California (Primary);
San Francisco Area (Primary);
United States and Canada (Primary);
United States of America (Primary);
West Coast (Primary);
Africa / Middle East;
Alberta;
Asia / Pacific;
Asia / Pacific Developed Markets;
Asia / Pacific Emerging Markets;
Austria;
Canada;
China ;
Connecticut;
England;
Europe;
European Developed Markets;
Far East;
Florida;
Fort Lauderdale Area;
Greater London;
India ;
Indian Sub-Continent;
Middle East;
Midlothian;
Northeast;
Sacramento Area;
Scotland;
Shanghai Province;
Singapore ;
Southeast;
Stamford Area;
United Arab Emirates ;
United Kingdom;
Vienna</t>
  </si>
  <si>
    <t>Trian Fund Management, L.P. is a privately owned hedge fund sponsor. The firm provides its services to pooled investment vehicles and single investor investment vehicles. It launches and manages hedge funds. The firm primarily invests in public equity and alterative investment markets across the globe. It invests in undervalued stocks and employs fundamental analysis to create its portfolio. Trian Fund Management, L.P. was founded in 2005 and is based in New York City.</t>
  </si>
  <si>
    <t>New York (Primary);
New York City Area (Primary);
Northeast (Primary);
United States and Canada (Primary);
United States of America (Primary);
Florida;
Southeast;
West Palm Beach Area</t>
  </si>
  <si>
    <t>Sin Ghee Huat Corporation Ltd., an investment holding company, engages in the trading and sale of stainless steel and specialty metal products in Singapore, Indonesia, China, other ASEAN countries, Australia, New Zealand, India, South America, and the Middle East. It offers seamless and welded pipes, as well as seamless, round, square, and rectangular tubes; butt-welded and forged fittings; flanges; plates; and round, flat, equal angle, U channel, hollow, square, and hexagonal bars, as well as I beams. The company also offers project management services. It serves oil and gas, petrochemical, marine and shipbuilding, construction, food processing, pulp and paper, and pharmaceutical industries. The company was founded in 1939 and is headquartered in Singapore.</t>
  </si>
  <si>
    <t>Capital Goods (Primary); Industrials (Primary); Trading Companies and Distributors (Primary); Trading Companies and Distributors (Primary); Diversified Support Services</t>
  </si>
  <si>
    <t>2GS Investment Pte. Ltd. was incorporated in 2006 and is based in Singapore.</t>
  </si>
  <si>
    <t>Aims Property Securities Fund (ASX:APW)</t>
  </si>
  <si>
    <t>ASX:APW</t>
  </si>
  <si>
    <t>Great World Financial Group Holdings Pty Ltd</t>
  </si>
  <si>
    <t>IQTR1788473637</t>
  </si>
  <si>
    <t>Aims Property Securities Fund is a close-ended fund of funds launched by MacArthurCook Ltd. The fund is managed by MacarthurCook Fund Management Limited. It invests in the funds investing in the real estate sector including unlisted property trusts/syndicates, wholesale property funds, listed property trust, listed property-related companies, and cash and fixed interest securities. The fund employs a fundamental analysis with a bottom-up stock picking approach focusing on factors such as skills of manager, quality of fund, quality of properties, debt management skills and commitment to income growth, financial strength, proven management, and business model strength to create its portfolio. It benchmarks the performance of its portfolio against the S&amp;P/ASX200 Property Trust Accumulation Index. The fund conducts in-house research to make its investments. It was formerly known as MacArthurcook Property Securties Fund. Aims Property Securities Fund is domiciled in Australia.</t>
  </si>
  <si>
    <t>Blackwall Limited: .3 (6.0%);
AIMS APAC REIT: .1 (1.4%);
Arena REIT: .0 (.1%);
AIMS Property Fund (St Kilda Road): .2 (4.5%);
AIMS Total Return Fund: .0 (.1%);
AIMS Property Fund (Laverton): 3.1 (57.7%);
Waratah Hotel Group: .4 (7.4%);
Unallocated Interest Income: .1 (2.4%);
AIMS Real Estate Opportunity Fund: 1.1 (20.6%)</t>
  </si>
  <si>
    <t>Great World Financial Group Holdings Pty Ltd was formerly known as AIMS Capital Holdings Pty. Ltd. The company was incorporated in 2004 and is based in Sydney, Australia.</t>
  </si>
  <si>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t>
  </si>
  <si>
    <t>Analog and Mixed Signal (Primary); Digital (Primary); Information Technology (Primary); Logic Devices (Primary); Semiconductors (Primary); Semiconductors and Semiconductor Equipment (Primary); Semiconductors and Semiconductor Equipment (Primary)</t>
  </si>
  <si>
    <t>California (Primary); San Jose Area (Primary); United States and Canada (Primary); United States of America (Primary); West Coast (Primary); Delaware; Midatlantic</t>
  </si>
  <si>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The company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</si>
  <si>
    <t>Massachusetts (Primary);
Middlesex-Essex Area (Primary);
Northeast (Primary);
United States and Canada (Primary);
United States of America (Primary);
Brockton Area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</si>
  <si>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</si>
  <si>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</si>
  <si>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As of November 12, 2021, Meridian Bancorp, Inc. was acquired by Independent Bank Corp.
</t>
  </si>
  <si>
    <t>Banks (Primary); Financials (Primary); Savings Institutions (Primary); Savings Institutions, Federally Chartered (Primary); Thrifts and Mortgage Finance (Primary); Thrifts and Mortgage Finance (Primary); Asset Management and Custody Banks; Capital Markets; Diversified Financial Services; Diversified Financials; Holding Companies; Investment Banking and Brokerage; Investment Services and Holding Companies; Multi-Sector Holdings; Offices Of Bank Holding Companies; Securities and Commodities Markets Services; Security Brokers; Security Brokers and Dealers</t>
  </si>
  <si>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</si>
  <si>
    <t>The Michaels Companies, Inc. owns and operates arts and crafts specialty retail stores for hobbyist and do-it-yourself home decorators in the United States and Canada. It operates Michaels stores that offer approximately 45,000 basic and seasonal stock-keeping units in arts, crafts, framing, floral, and home décor and seasonal merchandise. The company also provides private brands, including Recollections, Studio Decor, Bead Landing, Creatology, Ashland, Celebrate It, ArtMinds, Artist’s Loft, Craft Smart, Loops &amp; Threads, Simply Tidy, Make Market, Foamies, LockerLookz, Imagin8, and other sub-brands. In addition, it owns and operates Artistree, which supplies precut mats and custom framing merchandise. As of January 30, 2021, the company operated approximately 1,252 Michaels retail stores in 49 states and Canada. It also serves customers through Michaels.com, Canada.Michaels.com, and michaelscustomframing.com websites, as well as through its Michaels app. The company was incorporated in 1983 and is headquartered in Irving, Texas. As of April 14, 2021, The Michaels Companies, Inc. was taken private.</t>
  </si>
  <si>
    <t>Consumer Discretionary (Primary); Retailing (Primary); Specialty Retail (Primary); Specialty Stores (Primary); Consumer Durables and Apparel; Distributors; Distributors; Durable Goods Distribution; Home Decor Accessories; Home Furnishings; Household Durables; Household Durables Distribution; Internet and Direct Marketing Retail; Internet and Direct Marketing Retail; Online Specialty Retail</t>
  </si>
  <si>
    <t>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t>
  </si>
  <si>
    <t>Italy: 40.6 (100.0%)</t>
  </si>
  <si>
    <t>Equity Real Estate Investment Trusts (REITs) (Primary); Office REITs (Primary); Real Estate (Primary); Real Estate (Primary); Asset Management and Custody Banks; Capital Markets; Diversified Financials; Financials; Nonresidential Building Operators and Lessors; Real Estate Management and Development; Real Estate Operating Companies; Real Estate Operators And Lessors</t>
  </si>
  <si>
    <t>Evergreen S.p.A. operates as a debt issuing vehicle. Evergreen S.p.A. is based in Milan, Italy.</t>
  </si>
  <si>
    <t>COIMA REM S.r.l.
COIMA REM S.r.l., a development and property management company. It offers development and project management services, as well as property and facility management services. The company was founded in 1974 and is based in Milan, Italy.
COIMA SGR
COIMA SGR, formerly known as Hines Italia SGR is a real estate investment firm specializing in making investments in Italy. COIMA SGR was founded in 2007 and is based in Italy.</t>
  </si>
  <si>
    <t>COIMA REM S.r.l. (Europe (Primary); European Developed Markets (Primary); Italy (Primary); Lombardy (Primary); Milan (Primary));
COIMA SGR (Europe (Primary); European Developed Markets (Primary); Italy (Primary); Lombardy (Primary); Milan (Primary))</t>
  </si>
  <si>
    <t>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headquartered in Markham, Canada. As of April 5, 2021, SMTC Corporation was taken private.</t>
  </si>
  <si>
    <t>Electronic Design and Engineering Services (Primary); Electronic Equipment, Instruments and Components (Primary); Electronic Manufacturing Services (Primary); Electronic Manufacturing Services (EMS) (Primary); Information Technology (Primary); Outsourced Technology Manufacturing Services (Primary); Printed Circuit Board (Primary); Technology Hardware and Equipment (Primary); Testing Services (Primary)</t>
  </si>
  <si>
    <t>Canada (Primary); Ontario (Primary); United States and Canada (Primary); California; Delaware; Midatlantic; San Jose Area; United States of America; West Coast</t>
  </si>
  <si>
    <r>
      <rPr>
        <sz val="8"/>
        <rFont val="Arial"/>
        <family val="2"/>
      </rPr>
      <t xml:space="preserve">H.I.G. Capital, LLC is a private equity and venture capital firm specializing in leveraged buyouts, corporate carve-­outs, management-led buyouts, add on acquisitions, industry consolidation, corporate divestitures, distressed debt and equity, growth capital, recapitalization transactions, management-backed recapitalizations, turnarounds, distressed investments, underperforming businesses, growth or development capital by acquiring a minority stake, expansion, PIPES, mezzanine, micro cap public, mid-cap to private transactions in small, medium-sized, and lower middle market companies. It also provides debt. The firm does not invest in industries that are highly cyclical or capital intensive. It primarily invests in small and medium sized companies in specialty manufacturing, business services, consumer goods and services, education services, building products, manufacturing, financial services, aviation, media, retailing, energy, natural resources, healthcare, industrials, and information technology with a focus on IT services, software, Chemical, communications equipment, and telecommunication services sectors. It prefers to invest in companies based in the United States with a focus on Western and Midwest United states and North America, Europe with a focus on Southern Europe and Continental Europe, France, Austria, United Kingdom, Germany, Nordic region, Benelux, Ireland, Switzerland, Latin America with a focus on Brazil, and Iberian Peninsula. The firm seeks to invest between $3 million and $100 million in companies with enterprise value between $25 million and $1000 million, sales value between $20 million and $1000 million, and EBITDA of $10 million and $100 million. While investing in Spain, the firm prefers to invest between €10 million ($13.10 million) and €100 million ($130.99 million) in each portfolio company for majority as well as minority stakes. The firm seeks to invest in companies with minimum debt investment values of $30 million. The firm can make minority as well as majority equity investments in its portfolio companies. It also offers debt in Spain. H.I.G. Capital, LLC was founded in 1993 and is based in Miami, Florida with additional offices across North America, South America, and Europe.
</t>
    </r>
    <r>
      <rPr>
        <sz val="8"/>
        <color indexed="17"/>
        <rFont val="Arial"/>
        <family val="2"/>
      </rPr>
      <t xml:space="preserve">HIG has had staffing companies in their portfolio in the past. These companies were poor performers leaving HIG a little shy of future staffing company opportunities.
H.I.G. have expressed interest in metal fabrication companies serving the heavy truck sector.
Select investments:
Vaupell, based in Seattle, Washington, is one of the leading value-added suppliers of highly engineered injection molded advanced polymer materials for use in aerospace applications, including aircraft interiors.
CitiSteel USA, operates a steel mini-mill specializing in the manufacture and sale of custom-order discrete steel plate in the United States and Canada.
EYO- HIG recently contacted EYO with intent in looking at manufacturing deals in Canada.
</t>
    </r>
  </si>
  <si>
    <r>
      <rPr>
        <sz val="8"/>
        <rFont val="Arial"/>
        <family val="2"/>
      </rPr>
      <t xml:space="preserve">Florida (Primary);
</t>
    </r>
    <r>
      <rPr>
        <sz val="8"/>
        <color indexed="17"/>
        <rFont val="Arial"/>
        <family val="2"/>
      </rPr>
      <t>Florida (Primary)</t>
    </r>
    <r>
      <rPr>
        <sz val="8"/>
        <rFont val="Arial"/>
        <family val="2"/>
      </rPr>
      <t xml:space="preserve">;
Miami Area (Primary);
</t>
    </r>
    <r>
      <rPr>
        <sz val="8"/>
        <color indexed="17"/>
        <rFont val="Arial"/>
        <family val="2"/>
      </rPr>
      <t>Miami Area (Primary)</t>
    </r>
    <r>
      <rPr>
        <sz val="8"/>
        <rFont val="Arial"/>
        <family val="2"/>
      </rPr>
      <t xml:space="preserve">;
Southeast (Primary);
</t>
    </r>
    <r>
      <rPr>
        <sz val="8"/>
        <color indexed="17"/>
        <rFont val="Arial"/>
        <family val="2"/>
      </rPr>
      <t>Southeast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Africa / Middle East;
Atlanta Area;
Boston Area;
Brazil;
California;
Chicago Area;
Colombia;
Connecticut;
Dallas Area;
England;
Europe;
European Developed Markets;
France;
Georgia;
Germany;
Great Lakes;
Greater London;
Hamburg;
Ile-de-France;
Illinois;
Italy;
Latin America and Caribbean;
Los Angeles Area;
Luxembourg;
Madrid;
Massachusetts;
Middle East;
Milan;
Netherlands;
New York;
New York City Area;
Northeast;
Pennsylvania;
Pernambuco;
Philadelphia Area;
Rio de Janeiro;
Rio Grande do Sul;
San Francisco Area;
South America;
Southwest;
Spain;
Stamford Area;
Texas;
United Arab Emirates ;
United Kingdom;
West Coast</t>
    </r>
  </si>
  <si>
    <t>Public Joint Stock Company Chelyabinsk Pipe Plant produces and sells welded and seamless steel pipe products for fuel and energy industries in Russia, the Commonwealth of Independent States, and internationally. The company operates through four segments: Steel Pipe Production, Oilfield Services, Trunk Pipeline Systems, and Scrap Procurement. It offers casings, tubing, boiler tubes, cold-finished and hot-finished pipes and tubes, small-diameter welded pipes, and stainless steel pipes; and pipeline transport. The company also provides pipeline fittings, which include tee, elbow, reducer, cap, split tees, cold and hot induction bends, and 3D bends products. In addition, it offers ball, bellows-type globe, check, gate, globe, and swing check valves; ESP motors; gas separators and dispersers; and electrical submersible motors, sucker-rod drilling pumps, and related products and services. Further, the company engages in the procurement, storage, recycling of ferrous and non-ferrous scrap metal, including collection, sorting, shredding, processing, etc. It serves oil and gas industry, housing, utilities infrastructure, and industrial applications. The company was founded in 1942 and is headquartered in Moscow, Russia. Public Joint Stock Company Chelyabinsk Pipe Plant operates as a subsidiary of PAO TMK.</t>
  </si>
  <si>
    <t>Materials (Primary); Materials (Primary); Metals and Mining (Primary); Steel (Primary); Steel Nails, Spikes, And Wire (Primary); Steel Pipe And Tubes (Primary); Steel Wire Drawing, Nails and Spikes (Primary); Steel Works, Blast Furnaces, And Finishing Mills (Primary); Building Products; Building Products; Capital Goods; Drilling Rigs and Equipment; Energy; Energy; Energy Equipment and Services; Fluid Power Valves and Hose Fittings; Industrial Machinery; Industrials; Machinery; Oil and Gas Equipment and Services; Oil and Gas Field Services; Oil and Gas Machinery and Equipment; Plumbing Fixtures and Equipment; Plumbing Pipes; Pumps and Pumping Equipment; Well Drilling Machinery and Equipment</t>
  </si>
  <si>
    <t>Europe (Primary); European Emerging Markets (Primary); Russia (Primary)</t>
  </si>
  <si>
    <t>PAO TMK produces and sells steel pipes for the oil and gas, chemical and petrochemical, energy and machine-building, construction, agriculture, and other economic sectors. The company operates in two segments: Russia and Europe. It offers oil country tubular goods, including drilling, casing, and tubing used in drilling, equipment, and operation of wells for oil and gas production, as well as vacuum insulated tubing; oil and gas line pipes for intra-field pipelines for transporting crude oil and natural gas from the field to oil refineries and storage facilities, as well as to shipment points and distribution nodes; and welded large diameter pipe for the construction of oil and gas trunk pipelines, oil field pipelines, general purpose pipelines, and pipelines for heat supply networks and nuclear power stations. The company also provides hot and cold rolled, and welded steel pipes for use in mechanical engineering, nuclear, chemical, oil refining, and food industries; seamless industrial pipes for manufacturing steam boilers, bearings, parts, and assemblies of various machines and mechanisms for chemical, petrochemical, food, and nuclear industries; welded industrial pipes for engineering, construction, housing, and utilities sector; anti-corrosion coatings for welded and seamless pipes used in pipelines of transport systems in the oil and gas industry, housing and utilities, and agriculture; and cast billets. In addition, it offers cast billets; pipes with premium connections for oil and gas wells, as well as for horizontal and directional wells; and heat treatment, protective coating, premium connections threading, pipe storage, and repairing services. PAO TMK was founded in 2001 and is based in Moscow, Russia. PAO TMK is a subsidiary of TMK Steel Holding Limited.</t>
  </si>
  <si>
    <t>Europe (Primary);
European Emerging Markets (Primary);
Russia (Primary)</t>
  </si>
  <si>
    <t>PMI Global Services, Inc. was incorporated in 2002 and is based in New York, New York. PMI Global Services, Inc. operates as a subsidiary of Philip Morris International Inc.</t>
  </si>
  <si>
    <t>AXA Investment Managers S.A.
AXA Investment Managers S.A. primarily provides its services to institutional investors, distributors, and the AXA Group insurance companies. It manages separate client-focused equity and fixed income portfolios. The firm invests in the public equity, fixed income, and alternative markets of across the globe including hedge funds, real estate, private equity. It also manages mutual fund for its clients. The fund employs a fundamental and quantitative analysis with a bottom-up stock picking approach to make its investments. It employs in-house research to make its investments. AXA Investment Managers was founded in 1994and is in based Paris, France. AXA Investment Managers S.A. operates as a subsidiary of AXA SA.
Legal &amp; General Investment Management Limited
Legal &amp; General Investment Management Limited is a privately owned investment manager. The firm provides its services to charities, colleges, friendly societies, consultants, financial institutions, pension schemes, public sector clients, treasurers, discretionary managers, intermediary clients, and institutional clients. It manages separate client-focused equity and fixed income portfolios. The firm launches and manages equity, fixed income, and balanced mutual funds for its clients. It also launches real estate funds and hedge funds. The firm invests in the public equity and fixed income markets across the globe. It also invests in alternative markets, including property. For its fixed income portion, the firm invests in investment grade and high yield bonds. It also invests in corporate bonds. The firm employs fundamental analysis with a top-down and bottom-up approach to create its portfolio. It uses in-house research to make its investments. The firm focuses on responsible environmental, social, and governance investing. It was founded in 1970 and is based in London, United Kingdom. Legal &amp; General Investment Management Limited operates as a subsidiary of Legal &amp; General Group Plc.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</si>
  <si>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AXA Investment Managers S.A. (Europe (Primary); European Developed Markets (Primary); France (Primary); Ile-de-France (Primary); </t>
    </r>
    <r>
      <rPr>
        <sz val="8"/>
        <color indexed="17"/>
        <rFont val="Arial"/>
        <family val="2"/>
      </rPr>
      <t>New York (Primary)</t>
    </r>
    <r>
      <rPr>
        <sz val="8"/>
        <rFont val="Arial"/>
        <family val="2"/>
      </rPr>
      <t xml:space="preserve">; </t>
    </r>
    <r>
      <rPr>
        <sz val="8"/>
        <color indexed="17"/>
        <rFont val="Arial"/>
        <family val="2"/>
      </rPr>
      <t>New York City Area (Primary)</t>
    </r>
    <r>
      <rPr>
        <sz val="8"/>
        <rFont val="Arial"/>
        <family val="2"/>
      </rPr>
      <t xml:space="preserve">; </t>
    </r>
    <r>
      <rPr>
        <sz val="8"/>
        <color indexed="17"/>
        <rFont val="Arial"/>
        <family val="2"/>
      </rPr>
      <t>Northeast (Primary)</t>
    </r>
    <r>
      <rPr>
        <sz val="8"/>
        <rFont val="Arial"/>
        <family val="2"/>
      </rPr>
      <t xml:space="preserve">;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Asia / Pacific; Asia / Pacific Developed Markets; Connecticut; Hong Kong ; Netherlands; New York; New York City Area; Northeast; Singapore ; Stamford Area; United Kingdom; United States and Canada; United States of America; Utrecht);
Legal &amp; General Investment Management Limited (England (Primary); Europe (Primary); European Developed Markets (Primary); Greater London (Primary); United Kingdom (Primary); Chicago Area; Connecticut; Great Lakes; Illinois; Northeast; Stamford Area; United States and Canada; United States of America);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</si>
  <si>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 xml:space="preserve">As of May 22, 2020, Central Federal Bancshares, Inc. was acquired by Southern Missouri Bancorp, Inc. Central Federal Bancshares, Inc. operates as a savings and loan holding company for Central Federal Savings and Loan Association of Rolla that provides various financial services in Missouri. The company’s deposit instruments include non-interest-bearing demand deposits, such as checking accounts; interest-bearing demand accounts, including NOW and money market accounts; statement savings accounts; and certificates of deposit. Its loan portfolio comprises real estate loans consisting of owner-occupied and non-owner occupied one-to four-family loans, one-to four-family construction loans, home equity lines of credit and other junior lien loans, and land loans; commercial and multi-family real estate loans that include loans and lines of credit secured by commercial real estate, including multi-family residential real estate and owner-occupied commercial property; commercial business loans; and consumer and other loans comprising automobile and recreational vehicle loans. The company serves customers in Phelps County, Missouri, as well as in the Missouri counties of Dent, Texas, Crawford, Pulaski, and Maries. Central Federal Bancshares, Inc. was founded in 1952 and is headquartered in Rolla, Missouri.
</t>
  </si>
  <si>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Additionally, the company offers interest-bearing and noninterest-bearing transaction accounts, money market deposit accounts, saving accounts, certificates of deposits, and retirement savings plans; and residential mortgage, commercial real estate, construction, commercial business loans, and consumer loans, including home equity, automobile, second mortgage, mobile home, and deposit-secured loans. As of June 30, 2022, the company operated 48 full-service branch offices, and two limited-service branch offices located in Poplar Bluff, Van Buren, Dexter, Kennett, Doniphan, Sikeston, Qulin, Springfield, Thayer, West Plains, Alton, Clever, Forsyth, Fremont Hills, Kimberling City, Ozark, Nixa, Rogersville, Marshfield, Cape Girardeau, Jackson, Gideon, Chaffee, Benton, Advance, Bloomfield, Essex, Rolla, Arnold, and Oakville, Missouri; Jonesboro, Paragould, Batesville, Searcy, Bald Knob, Bradford, and Cabot, Arkansas; and Anna, Cairo, and Tamms, Illinois. Southern Missouri Bancorp, Inc. was founded in 1887 and is headquartered in Poplar Bluff, Missouri.</t>
  </si>
  <si>
    <t>Cape Girardeau Area (Primary);
Midwest (Primary);
Missouri (Primary);
United States and Canada (Primary);
United States of America (Primary)</t>
  </si>
  <si>
    <t>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G4S plc was founded in 1901 and is headquartered in London, the United Kingdom. G4S Limited is a subsidiary of Atlas UK Bidco Limited.</t>
  </si>
  <si>
    <t>Commercial and Professional Services (Primary); Commercial Security and Safety Services  (Primary); Commercial Security Systems Services  (Primary); Commercial Services and Supplies (Primary); Industrials (Primary); Security and Alarm Services (Primary); Consulting Services; Diversified Support Services; Electronic Equipment and Instruments; Electronic Equipment, Instruments and Components; Industry Specific Electronics; Information Technology; Information Technology (IT) Consulting; IT Consulting and Other Services; IT Services; Professional Services; Research and Consulting Services; Security Software; Security, Control, Surveillance and Detection Equipment; Software; Software and Services; Systems Software; Technology Hardware and Equipment; Technology Hardware, Storage and Peripherals; Technology Hardware, Storage and Peripherals</t>
  </si>
  <si>
    <t>Allied Universal Security Services LLC provides security and janitorial solutions. The company offers protection, fire/life safety, and security system services for airports, corporate campuses, distribution/manufacturing facilities, educational facilities, and retail centers. It offers security personnel, site services, patrol services, and security system services, which include design and installation and service and repair of security systems. The company offers electronic access control, video surveillance, alarm and intrusion detection, distance screening, fire and life safety, emergency communications, augmented technology (robots and drones), and situational awareness and threat monitoring. It also provides cleaning services in the areas of green cleaning, recycling, carpet care, elevator/escalator cleaning, metal and stone maintenance, onsite bio-hazard disposal, food industry cleaning, appliance cleaning, pressure washing, information technology room cleaning, construction clean up, specialized floor care, special event cleaning, upholstery cleaning, inventory supply control, window and blind cleaning, emergency cleaning, and specialized cleaning aspects. Additionally, the company provides temporary and permanents staffing services. It serves chemical, petrochemical, utilities, commercial real estate, defense, aerospace, education, financial institution, government institution, healthcare, manufacturing, industrial, public transportation, residential, and retail industries. Allied Universal Security Services LLC was formerly known as Universal Services of America, Inc. and changed its name to Allied Universal Security Services LLC in August 2016. Allied Universal Security Services LLC was founded in 1957 and is based in Santa Ana, California. It has additional locations in the United States, the United Kingdom, Canada, Virgin Islands, Mexico, Nicaragua, Honduras, and Puerto Rico. Allied Universal Security Services LLC operates as a subsidiary of Allied Universal Topco LLC.</t>
  </si>
  <si>
    <t>California (Primary);
Los Angeles Area (Primary);
United States and Canada (Primary);
United States of America (Primary);
West Coast (Primary);
Great Lakes;
Pennsylvania;
SE Pennsylvania Area</t>
  </si>
  <si>
    <t>Sycomore Asset Management SA; Stonepine Capital Management LLC; Orchard International SAS; Armistice Capital LLC; Athyrium Capital Management, LP; Perceptive Credit Holdings II, LP</t>
  </si>
  <si>
    <t>Medicrea International SA designs, manufactures, and distributes spinal implants in France and internationally. It offers PASS range, a polyaxial spine system; PASS LP, a thoraco-lumbar fixation system; LigaPASS, a band connector for posterior thoracolumbar fixation; PASS TULIP, a top loading posterior fixation system; PASS DEGEN for thoracic and lumbar degenerative indications; PASS OCT, an occipito-cervico-thoracic fixation system; PASS MIS, a posterior anchoring system; PASS Antérieur that offers a range of specific implants enabling surgery using an anterior approach; IMPIX C, a sterile PEEK Optima cervical interbody device; IMPIX-C+, a sterile PEEK Optima cervical interbody device that is prefilled with bone substitute; and IMPIX-MANTA, a sterile PEEK Optima cervical interbody device that is preassembled on holder/ impactor and delivers with a disposable instrumentation kit. Its implants for cervical spine also include IMPIX-MANTA +, a sterile PEEK Optima cervical interbody device, which is prefilled with synthetic bone substitutes; and GRANVIA-C, a MRI compatible ceramic cervical disc. The company was founded in 1990 and is headquartered in Rillieux-la-Pape, France. As of November 5, 2020, Medicrea International SA operates as a subsidiary of Covidien Group S.a.r.l.</t>
  </si>
  <si>
    <t>Assistive and Corrective Equipment for People with Disabilities (Primary); Health Care (Primary); Health Care Equipment (Primary); Health Care Equipment and Services (Primary); Health Care Equipment and Supplies (Primary); Orthopedic Devices (Primary); Prosthetics and Parts (Primary); Therapeutic Devices (Primary)</t>
  </si>
  <si>
    <t>Covidien Group S.a.r.l. engages in manufacture of medical devices, diagnostic imaging agents, and pharmaceuticals. The company was incorporated in 1997 and is based in Luxembourg City, Luxembourg. Covidien Group S.a.r.l. operates as a subsidiary of Medtronic plc.</t>
  </si>
  <si>
    <t>Armistice Capital LLC
Armistice Capital LLC is a hedge fund. The firm is based in New York, New York.
Athyrium Capital Management, LP
Athyrium Capital Management, LP is a private equity, venture capital and venture debt firm specializing in late venture, middle market, later stage, mature, buyout, turnaround, emerging growth, growth capital, PIPEs, recapitalization, bridge financing, industry consolidation, mezzanine and structured capital investments with a focus on loans, notes, convertible securities, preferred stock and other equity, royalties, royalty-backed debt or other structured instruments. It seeks to invest in the healthcare sector and healthcare verticals including pharmaceuticals, biologics, specialty and generic pharmaceuticals,  biopharma, life sciences, diagnostics medical devices and products, laboratory and diagnostics products and services, healthcare information technology, and healthcare services. It prefers to invest globally with a focus on North America, Europe, Asia, and Australia. It considers investments between $25 million and $300 million in equity as well as debt. Athyrium Capital Management, LP was founded in 2008 and is based in New York, New York.
Orchard International SAS
Orchard International SAS manufactures and supplies custom beauty products and accessories. The company was incorporated in 2016 and is based in Gennevilliers, France.
Sycomore Asset Management SA
Sycomore Asset Management SA is a privately owned investment manager. The firm primarily provides its services to institutional investors, individuals investors, and consultants. It manages mutual funds for its clients. The firm invests in the public equity markets of Europe. It primarily invests in growth and value stocks of companies across all capitalization employing a fundamental analysis. Sycomore Asset Management was founded in 2001 and is based in Paris, France.</t>
  </si>
  <si>
    <t>Armistice Capital LLC (New York (Primary); New York City Area (Primary); Northeast (Primary); United States and Canada (Primary); United States of America (Primary));
Athyrium Capital Management, LP (New York (Primary); New York City Area (Primary); Northeast (Primary); United States and Canada (Primary); United States of America (Primary));
Orchard International SAS (Europe (Primary); European Developed Markets (Primary); France (Primary); Ile-de-France (Primary));
Perceptive Credit Holdings II, LP (United States and Canada (Primary); United States of America (Primary));
Stonepine Capital Management LLC (Bend Area (Primary); Oregon (Primary); United States and Canada (Primary); United States of America (Primary); West Coast (Primary));
Sycomore Asset Management SA (Europe (Primary); European Developed Markets (Primary); France (Primary); Ile-de-France (Primary))</t>
  </si>
  <si>
    <t>Scapa Group plc,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plc was founded in 1927 and is headquartered in Ashton-Under-Lyne, the United Kingdom. As of April 15, 2021, Scapa Group plc operates as a subsidiary of Schweitzer-Mauduit International, Inc.</t>
  </si>
  <si>
    <t>Adhesives And Sealants (Primary); Chemicals (Primary); Materials (Primary); Materials (Primary); Specialty Chemicals (Primary); Commodity Chemicals; Films; Foam Products; Plastic and Synthetic Resins</t>
  </si>
  <si>
    <t>Mativ Holdings, Inc. operates as a performance materials company. The company operates through two segments, Advanced Materials &amp; Structures (AMS), and Engineered Papers (EP). The AMS segment manufactures resin-based rolled goods, such as nets, films and meltblown materials, bonding products, and adhesive components, as well as adhesives and other coating solutions, and converting services. It serves healthcare, construction, industrial, transportation, and filtration end-markets. The EP segment produces various cigarette papers and reconstituted tobacco products for the tobacco industry. It also produces non-tobacco papers for various applications, such as energy storage and industrial commodity paper grades. The company sells its products in the United States, Europe and the former Commonwealth of Independent States, the Asia Pacific, the Americas, and internationally. The company was formerly known as Schweitzer-Mauduit International, Inc. and changed its name to Mativ Holdings, Inc. in July 2022. Mativ Holdings, Inc. was incorporated in 1995 and is headquartered in Alpharetta, Georgia.</t>
  </si>
  <si>
    <t>Castlefield Investment Partners LLP
Castlefield Investment Partners LLP is a privately owned investment manager. The firm provides its services to charities, corporate and personal pension schemes, businesses, and individuals. It manages separate client focused equity portfolios. The firm also launches and manages equity mutual funds for its clients. It invests in the public equity markets with emphasis on United Kingdom. The firm employs a combination of in-house and external research to make its investments. Castlefield Investment Partners LLP was founded in 2002 and is based in Manchester, United Kingdom.
Paradice Investment Management Pty Ltd.
Paradice Investment Management Pty Ltd. is an employee owned investment manager. The firm provides services to individuals, typically high net worth individuals. It manages separate client focused equity portfolios. The firm also manages funds for its clients. It invests in the public equity market of Australia. The firm primarily invests in the stocks of small-cap, mid-cap, and large-cap companies. For its equity investments it follows bottom-up approach to make its investments. It conducts in-house research research to make its investments. The firm benchmarks the performance of its portfolios against ASX/S&amp;P 200 Accumulation Index. Paradice Investment Management Pty Ltd. was founded in 1999 and is based in Sydney, New South Wales with additional offices in Denver, Colorado and San Francisco, California. As of December 30, 2021, Paradice Investment Management Pty Ltd. operates as a subsidiary of Charter Hall Group.</t>
  </si>
  <si>
    <t>Castlefield Investment Partners LLP (England (Primary); Europe (Primary); European Developed Markets (Primary); Greater Manchester (Primary); United Kingdom (Primary));
Paradice Investment Management Pty Ltd. (Asia / Pacific (Primary); Asia / Pacific Developed Markets (Primary); Australia  (Primary); New South Wales (Primary); California; Colorado; Denver Area; Mountain; San Francisco Area; United States and Canada; United States of America; West Coast);
Tellworth Investments LLP (Europe (Primary); European Developed Markets (Primary); United Kingdom (Primary))</t>
  </si>
  <si>
    <t>As of January 31, 2021, Bay Banks of Virginia, Inc. was acquired by Blue Ridge Bankshares, Inc. Bay Banks of Virginia, Inc., through its subsidiaries, provides various banking products and services to businesses, professionals, and consumers in Virginia. The company accepts checking accounts, savings accounts, money market accounts, cash management accounts, certificates of deposit, and individual retirement accounts. Its loan products include commercial and industrial loans, such as small business loans, asset based loans, and other secured and unsecured loans and lines of credit; purchased loans; residential and commercial mortgages; home equity loans; consumer installment loans; and consumer loans comprising automobile and boat financing, home improvement loans, and unsecured personal loans. The company also provides credit cards; and insurance, online banking, telephone banking, mobile banking, analysis checking, cash management deposit, wire, direct deposit payroll, lockbox, positive pay, and remote deposit services, as well as a line of commercial lending options. In addition, it offers management services, including estate planning and settlement, as well as trust administration, investment, and wealth management services; and revocable and irrevocable living trusts, testamentary trusts, custodial accounts, investment planning, brokerage services, investment managed accounts, and managed and self-directed rollover individual retirement accounts for personal and corporate trusts. As of March 9, 2020, the company operated 17 banking offices located throughout greater Richmond region, the Northern Neck region, Middlesex County, and the Hampton Roads region. Bay Banks of Virginia, Inc. was founded in 1930 and is headquartered in Richmond, Virginia.</t>
  </si>
  <si>
    <t>Banks (Primary); Banks (Primary); Financials (Primary); National and State Commercial Banks (Primary); Regional Banks (Primary); State Commercial Banks (Primary); Asset Management and Custody Banks; Capital Markets; Diversified Financial Services; Diversified Financials; Holding Companies; Insurance; Insurance; Insurance Brokers; Investment Services and Holding Companies; Multi-Sector Holdings; Offices Of Bank Holding Companies; Trusts</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</si>
  <si>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</si>
  <si>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Piraeus Bank SA</t>
  </si>
  <si>
    <t>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t>
  </si>
  <si>
    <t>Branches: 3.8 (17.0%);
Offices Excl. Mixed Usage: 13.6 (60.6%);
Mixed Usage: 2.4 (10.5%);
Warehouses: 2.4 (10.6%);
Other Properties: .3 (1.2%)</t>
  </si>
  <si>
    <t>Greece: 22.4 (100.0%)</t>
  </si>
  <si>
    <t>Europe (Primary); European Developed Markets (Primary); Greece (Primary)</t>
  </si>
  <si>
    <t>Banking sector activity of Piraeus Bank S.A. comprises banking business. The asset is located in Greece. Piraeus Bank S.A is a subsidiary of Piraeus Financial Holdings SA. Piraeus Bank SA forms a joint venture with NATECH S.A. and Neptune International AG.</t>
  </si>
  <si>
    <t>Europe (Primary);
European Developed Markets (Primary);
Greece (Primary)</t>
  </si>
  <si>
    <t>Wred LLC, through its subsidiary, operates as a property investment company. The company was incorporated in 2019 and is based in Dover, Delaware.</t>
  </si>
  <si>
    <t>SharpSpring, Inc. operates as a cloud-based marketing technology company. The company offers SharpSpring, a marketing automation Software as a Service platform that offers CRM/sales, social, forms, landing pages, chatbot, analytics, sales dialer, automation, email, campaigns, media center, sales optimizer, ads, shopping cart, and lead scoring features, as well as enables a business to store, manage, and optimize customer and prospect data in a cloud-based environment; and SharpSpring Mail+ product, a subset of the full suite solution, which focuses on traditional email marketing. It also provides Perfect Audience, a cloud-based platform that offers display retargeting software products and services. The company serves various organizations, including marketing agencies and small and medium size businesses, associations, and non-profits worldwide. It markets and sells its products and services through internal sales teams and third-party resellers. The company was formerly known as SMTP, Inc. and changed its name to SharpSpring, Inc. in December 2015. SharpSpring, Inc. was founded in 1998 and is headquartered in Gainesville, Florida. As of September 1, 2021, SharpSpring, Inc. operates as a subsidiary of Constant Contact, Inc.</t>
  </si>
  <si>
    <t>Application Hosting Services (Primary); Application Service Providers (ASPs) (Primary); Application Software (Primary); Information Technology (Primary); Software (Primary); Software and Services (Primary); Business-to-Business (B2B); Communication Services; Interactive Media and Services; Interactive Media and Services; Media and Entertainment; Online Services</t>
  </si>
  <si>
    <t xml:space="preserve">Constant Contact, Inc. provides online marketing tools that are designed for small businesses, nonprofits, and associations worldwide. It offers all-in-one online marketing platform for small organizations to drive repeat business and find new customers; and email marketing platform that include a suite of branding, ecommerce, and productivity tools. The company’s online marketing tools feature multi-channel marketing campaigns, such as newsletters/announcements, offers/promotions, online listings, events/registration, and feedback combined with shared content, contacts, and reporting; free coaching and product support; and integrations with critical business tools. It serves approximately 650,000 customers, including various types of small organizations, such as retailers, restaurants, law and accounting firms, consultants, non-profits, religious organizations, and alumni associations. The company was formerly known as Roving Software Incorporated and changed its name to Constant Contact, Inc. in 2006. Constant Contact, Inc. was founded in 1995 and is headquartered in Waltham, Massachusetts. Constant Contact, Inc. operates as a former subsidiary of Endurance International Group Holdings, Inc.
</t>
  </si>
  <si>
    <t>Greenhaven Road Investment Management, LP is an employee owned hedge fund manager. Greenhaven Road Investment Management, LP is based in Greenwich, Connecticut.</t>
  </si>
  <si>
    <t>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t>
  </si>
  <si>
    <t>Communications Equipment (Primary); Communications Equipment (Primary); Information Technology (Primary); Input Devices (Primary); Satellite and Microwave Equipment (Primary); Technology Hardware and Equipment (Primary); Antennas; Electronic Components; Electronic Components; Electronic Equipment, Instruments and Components</t>
  </si>
  <si>
    <t>Bure Equity AB (publ) is a private equity and venture capital firm specializing in secondary direct, later stage, middle market, mature, buyouts, emerging growth, expansion capital, mid venture, late venture, PIPES, bridge, industry consolidation, recapitalizations, growth capital, special situation and turnarounds. The firm has agnostic approach and seeks to invest in listed and unlisted SME companies and assets in knowledge driven service companies. It primarily invests in education service companies, communication services, medtech, consumer staples, financials, industrials, healthcare, information technology, and professional services. The firm prefers to invest in Nordic and European developed markets. It invests between $5 million to $100 million. The firm seeks to be a principal shareholder with a controlling influence in the portfolio company. The firm takes majority stake. The firm has no established exit strategy but prefers to hold its investment for a period of three to five years. It invests through its own balance sheet. Bure Equity AB (publ) was founded on November 23, 1992 and is based in Stockholm, Sweden.</t>
  </si>
  <si>
    <t>AB Jier
AB Jier, through its subsidiary, manufactures and supplies industrial radio remote control solutions. The company was founded in 2012 and is based in Gothenburg, Sweden.
Akei AB
Akei AB is based in Kållered, Sweden.
Clearstream Banking Aktiengesellschaft
Clearstream Banking Aktiengesellschaft operates as a central securities depository providing custody and settlement services. The company also provides investment funds services; and banking, funding, and financing services. Its clients include credit and financial services institutions based in Germany and abroad; and foreign depositories, central counterparties, as well as national, international, and supranational organizations that provide financial services. Clearstream Banking Aktiengesellschaft was formerly known as Deutsche Börse Clearing Aktiengesellschaft and changed its name to Clearstream Banking Aktiengesellschaft in 2000. The company was founded in 1949 and is based in Eschborn, Germany. Clearstream Banking Aktiengesellschaft is a subsidiary of Deutsche Börse Dienstleistungs AG.
Försäkringsaktiebolaget Avanza Pension AB
Försäkringsaktiebolaget Avanza Pension AB provides unit-linked and index-linked insurance for private individuals and companies in Sweden. The company was founded in 2006 and is based in Stockholm, Sweden. Försäkringsaktiebolaget Avanza Pension AB operates as a subsidiary of Avanza Bank Holding AB (publ).
Futur Pension Försäkringsaktiebolag (publ.)
Futur Pension Försäkringsaktiebolag (publ.), an insurance company, offer private individuals and companies’ comprehensive solutions within occupational pensions, endowment insurance, private pensions, and life insurance. It offers pension and savings products that include contract pension, service pension, private pension, endowment insurance and life insurance. The company was incorporated in 1999 and is based in Stockholm, Sweden. Futur Pension Försäkringsaktiebolag (publ.) operates as a subsidiary of BidCo af 6. december 2018 AB.
Tibia Konsult Aktiebolag
Tibia Konsult AB offers advanced composite solutions. The company was incorporated in 1971 and is based in Malmo, Sweden.
Verdane
Verdane is a private equity and venture capital firm specializing in direct and secondary direct investments. Within direct investments, it seeks to invest in buyout and growth capital. It can also invests in other funds. The firm seeks to invest in growth, seed/start-ups, early venture, mid venture, late venture, emerging growth, spin-off and turnarounds transactions in middle market, mature smaller stage and medium-sized companies. It prefers to invest in companies engaged in sectors such as IT, energy technology, resource efficiency, financial services, internet retail, fintech, consumer internet, ICT, e-commerce, telecommunications services, communications equipment, media, technology hardware and equipment, advanced industrial technology, oil, gas and consumable fuels, biotechnology, and enterprise software. The firm seeks to make direct investments into growing companies in the Nordic region focusing on Sweden, Denmark, Norway and Finland. It prefers to invest in Central and Northern Europe. It typically invests between €1 million ($1.19 million) and NOK 40 million ($6.57 million) per transaction and between NOK 30 million ($4.93 million) and €50 million ($69.53 million). It can invests above €150 million ($164.15 million). It seeks to invest in companies with revenues between SEK 50 million ($5.39 million) and SEK 500 million ($53.88 million). The firm seeks board representation in its portfolio companies and a minority stake. It also prefers to take majority stake in its portfolio companies. It usually makes control investments. The firm seeks to buy either a complete portfolio of unlisted assets, parts of a portfolio or a single shareholding. It prefers to exit its investments between five years and seven years. The firm seeks to exit through a trade sale of the company, an initial public offering or, sale of holding to new owners. Verdane was founded in 1985 and is based in Oslo, Norway with an additional offices in Stockholm, Sweden; Helsinki, Finland; Berlin, Germany; London, United Kingdom; Copenhagen, Denmark and New York, New York.
Verdane Capital VI B K/S
Verdane Capital VI B K/S was incorporated in 2007 and is based in Copenhagen, Denmark.</t>
  </si>
  <si>
    <t>AB Jier (Europe (Primary); European Developed Markets (Primary); Sweden (Primary); Västra Götaland County (Primary));
Akei AB (Europe (Primary); European Developed Markets (Primary); Sweden (Primary); Västra Götaland County (Primary));
Clearstream Banking Aktiengesellschaft (Europe (Primary); European Developed Markets (Primary); Germany (Primary); Hessen (Primary));
Försäkringsaktiebolaget Avanza Pension AB (Europe (Primary); European Developed Markets (Primary); Stockholm County (Primary); Sweden (Primary));
Futur Pension Försäkringsaktiebolag (publ.) (Europe (Primary); European Developed Markets (Primary); Stockholm County (Primary); Sweden (Primary));
Tibia Konsult Aktiebolag (Europe (Primary); European Developed Markets (Primary); Skåne County (Primary); Sweden (Primary));
Verdane (Europe (Primary); European Developed Markets (Primary); Norway (Primary); Oslo (Primary); Berlin; Denmark; Finland; Germany; New York; Northeast; Sweden; United Kingdom; United States and Canada; United States of America);
Verdane Capital VI B K/S (Capital Region of Denmark (Primary); Denmark (Primary); Europe (Primary); European Developed Markets (Primary))</t>
  </si>
  <si>
    <t>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t>
  </si>
  <si>
    <t>Consumer Discretionary (Primary); Consumer Services (Primary); Hotels (Primary); Hotels And Motels (Primary); Hotels, Resorts and Cruise Lines (Primary); Hotels, Restaurants and Leisure (Primary); Lodging (Primary); Diversified Financial Services; Diversified Financials; Financials; Investment Services and Holding Companies; Multi-Sector Holdings; Nonresidential Property Managers; Patent Owners and Lessors; Real Estate; Real Estate; Real Estate Management and Development; Real Estate Management Services; Real Estate Operating Companies</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</si>
  <si>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Starwood Capital Operations, LLC
Starwood Capital Operations, LLC specializes in making direct investments. It makes private equity / buyouts, venture capital, mezzanine, and real estate investing investments in seed/startup companies and is involved in growth capital and buyout transactions. The firm invests in energy infrastructure, oil &amp; gas, hotel and motel construction, homebuilding, hotels, hotel and time share condominium exchange, resorts, public golf courses, golf clubs, gyms and physical fitness facilities, home improvement retail, home furnishing retail, and real estate management and development. It seeks to invest in North Carolina, Virginia, Florida, Michigan, Canada, Brazil, United Kingdom, India, Africa / Middle East, Central America &amp; Mexico, and Caribbean. The firm invests between $5 million and $100 million in its portfolio companies. It invests in companies with sales up to $5000 million. The firm specializes in buyins, asset and financial restructuring. The firm seeks to invest in Global real estate, hotel trade, leisures, and luxury retail. It invests in various property types including multi-family, office, residential, senior housing, commercial land, apartments, mixed-use, distressed real estate, property loan and golf. The firm also invests in products and services related to the hospitality, recreational, luxury lifestyle retail, other industries assets, and can make a mixture of debt and equity investments including distressed debt, value-add, and income assets and corporate opportunities. The firm structures its investments through equity, preferred equity, mezzanine debt, and senior debt. Starwood Capital Operations, LLC was founded in 1991 and is headquartered in Miami, Florida with additional offices across , Asia, Europe, North America, and South America.</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</si>
  <si>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Starwood Capital Operations, LLC (Florida (Primary); Miami Area (Primary); Southeast (Primary); United States and Canada (Primary); United States of America (Primary); Arizona; Asia / Pacific; Asia / Pacific Developed Markets; Atlanta Area; Brazil; California; Chicago Area; Connecticut; England; Europe; European Developed Markets; France; Georgia; Germany; Great Lakes; Greater London; Hessen; Hong Kong ; Ile-de-France; Illinois; Japan ; Latin America and Caribbean; Los Angeles Area; Luxembourg; Midatlantic; New York; New York City Area; Northeast; Phoenix Area; San Francisco Area; São Paulo; South America; Southwest; Stamford Area; Tokyo; United Kingdom; Washington Area; Washington, D. C.; West Coast)</t>
  </si>
  <si>
    <t>Cooke &amp; Bieler, L.P.
Cooke &amp; Bieler, L.P. is an employee owned investment manager. The firm primarily provides its services to individuals, typically high net worth individuals, pension and profit sharing plans, charitable organizations, Taft-Hartley plans, banking or thrift institutions, investment companies, corporations, and state or municipal government entities. It manages equity, fixed income, and balanced portfolios for its clients. The firm invests in the public equity and fixed income markets of the United States. It primarily invests in value and growth stocks of large-cap, mid-cap, and all-cap companies to create its portfolios. The firm benchmarks its large cap portfolio against the Russell 1000 Value Index and the S&amp;P 500 Index, mid-cap portfolio against Russell Mid Cap Value Index, and its all cap portfolio against Russell 3000 Value Index. It employs a fundamental research with a conservative and a bottom-up stock picking approach to create its portfolios. The firm conducts in-house research to make its investments. Cooke &amp; Bieler was founded in 1949 and is based in Philadelphia, Pennsylvania.
River Road Asset Management, LLC
River Road Asset Management, LLC is an employee owned investment manager. The firm primarily provides its services to high net worth individuals. It also manages accounts for investment companies, corporations, charitable organizations, pooled investment vehicles, pension and profit sharing plans, and state or municipal government entities. The firm manages separate client-focused equity portfolios. It also manages equity mutual funds for its clients. The firm invests in the public equity market of the United States. It primarily invests in value stocks of small-cap, mid-cap, and large-cap companies. The firm employs fundamental analysis with a bottom-up stock picking approach to make its investments. It benchmarks the performance of its portfolios against the Russell 2000 Value Index, Russell 2500 Value Index, and Russell 3000 Value Index. The firm conducts in-house research to make its investments. It was founded in April 2005 and is based in Louisville, Kentucky with an additional office in Ponte Vedra, Florida. River Road Asset Management, LLC operates as a subsidiary of RRAM Acqisition, LLC.
SouthernSun Asset Management, LLC
Southernsun Asset Management LLC is a privately owned investment manager. The firm primarily provides its services to individuals. It also caters to high net worth individuals, banking or thrift institutions, investment companies, pooled investment vehicles, pension and profit sharing plans, charitable organizations, state or municipal government entities, Taft-Hartley plans, endowments, municipalities, registered mutual funds, trusts, banks and corporations or other businesses. The firm manages separate client-focused equity portfolios. It launches and manages equity mutual funds for its clients. The firm invests in the public equity markets across the globe. It invests in the value stocks of small to mid cap companies and employs a fundamental analysis with a bottom-up stock picking approach to create its portfolio. The firm invests in the niche segments. Southernsun Asset Management LLC was founded in 1989 and is based in Memphis, Tennessee. SouthernSun Asset Management, LLC operates as a subsidiary of Affiliated Managers Group, Inc.
Tarsadia Capital, LLC
Tarsadia Capital, LLC is a privately owned Hedge Fund Manager. It is based in Camden, Delaware.</t>
  </si>
  <si>
    <t>Cooke &amp; Bieler, L.P. (Great Lakes (Primary); Pennsylvania (Primary); Philadelphia Area (Primary); United States and Canada (Primary); United States of America (Primary));
Hawk Ridge Capital Management LP (California (Primary); Los Angeles Area (Primary); United States and Canada (Primary); United States of America (Primary); West Coast (Primary));
River Road Asset Management, LLC (Kentucky (Primary); Louisville Area (Primary); Southeast (Primary); United States and Canada (Primary); United States of America (Primary); Florida; Jacksonville Area);
SouthernSun Asset Management, LLC (Memphis Area (Primary); Southeast (Primary); Tennessee (Primary); United States and Canada (Primary); United States of America (Primary));
Tarsadia Capital, LLC (Delaware (Primary); Midatlantic (Primary); United States and Canada (Primary); United States of America (Primary); Wilmington Area (Primary))</t>
  </si>
  <si>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</si>
  <si>
    <t>Equity Real Estate Investment Trusts (REITs) (Primary); Real Estate (Primary); Real Estate (Primary); Specialized REITs (Primary); Office REITs</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</si>
  <si>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Blackstone Real Estate Income Trust Operating Partnership
Blackstone Real Estate Income Trust Operating Partnership provides mortgage and real estate-related security services. The company is based in Delaware.</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</si>
  <si>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Blackstone Real Estate Income Trust Operating Partnership (Delaware (Primary); Midatlantic (Primary); United States and Canada (Primary); United States of America (Primary))</t>
  </si>
  <si>
    <t>Tre Kronor Property Investment AB (publ) owns, manages, and develops commercial real estate properties in Sweden. The company is based in Stockholm, Sweden. As of May 31, 2021, Tre Kronor Property Investment AB (publ) operates as a subsidiary of LSTH Svenska Handelsfastigheter AB (publ).</t>
  </si>
  <si>
    <t>LSTH Svenska Handelsfastigheter AB (publ) operates as a real estate company in Sweden. The company engages in the development, ownership, management, and leasing out of real estate properties. Its property portfolio primarily includes retail stores. The company was founded in 2015 and is based in Stockholm, Sweden.</t>
  </si>
  <si>
    <t>As of June 14, 2021,  Leaf Group Ltd. operates as a subsidiary of Graham Holdings Company.</t>
  </si>
  <si>
    <t>Consumer Discretionary (Primary); Internet and Direct Marketing Retail (Primary); Internet and Direct Marketing Retail (Primary); Online Specialty Retail (Primary); Retailing (Primary); Application Software; B2B Commerce; Business-to-Business (B2B); Communication Services; Content Delivery Services; Information Technology; Infrastructure Services; Interactive Media and Services; Interactive Media and Services; Internet Services and Infrastructure; IT Services; Media and Entertainment; Online Services; Online Small Business Portals; Personal Mobile Applications; Software; Software and Services</t>
  </si>
  <si>
    <t>Graham Holdings Company, through its subsidiaries, operates as a diversified education and media company worldwide. It provides test preparation services and materials; data science and training services; professional training and exam preparation for professional certifications and licensures; and non-academic operations support services to the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a business school, a higher education institution, and an online learning institution. In addition, it owns and operates seven television stations; and provides social media management tools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entertainment venues; and engages in automobile dealerships business. The company was formerly known as The Washington Post Company and changed its name to Graham Holdings Company in November 2013. Graham Holdings Company was founded in 1877 and is based in Arlington, Virginia.</t>
  </si>
  <si>
    <t>Midatlantic (Primary);
Northern Virginia Area (Primary);
United States and Canada (Primary);
United States of America (Primary);
Virginia (Primary);
California;
Great Lakes;
La Crosse Area;
San Francisco Area;
Washington Area;
Washington, D. C.;
West Coast;
Wisconsin</t>
  </si>
  <si>
    <t>Boyle Capital Management, LLC
Boyle Capital Management, LLC is an employee owned investment manager. The firm primarily provides its services to high net worth individuals. It also caters to individuals, pooled investment vehicles, retirement plans, family offices, private pension plans, foundations, trusts, and other qualified investment groups and entities. The firm manages separate client focused portfolios. It also launches and manages equity mutual funds. The firm invests in public equity markets. It invests in value stocks of companies. The firm employs fundamental and quantitative analysis, with a focus on top-down and bottom-up research to make its investments. It obtains external research to complement its in-house research to make its investments. Boyle Capital Management, LLC was founded in 2004 and is based in West Des Moines, Iowa.
Oak Investment Partners
Oak Investment Partners is a venture capital and private equity firm specializing in investments in buyouts, spinouts, growth equity, mid to late stage financings to private businesses, and PIPE investments to public companies. The firm also specializes in startup investments, emerging growth, recapitalization, industry consolidation. It typically makes multi stage investments starting from early stage ventures to more mature and special situations. The firm invests in wireless communications, information technology, enterprise software and services, software outsourced services, broadband and consumer Internet, digital media and new media, semiconductors, financial services information technology, healthcare services, clean energy, and consumer retail and restaurants sectors. The firm also seeks to invest in life sciences tool and services, infrastructure services, and water purification sectors. It makes investments roughly 75 percent in later-stage growth companies and the remaining 25 percent in early-stage investments that target disruptive innovations, primarily in clean energy. The firm primarily invests in the United States with selected investments in Europe, Israel, India, South Korea, and China. It generally, targets investments between $10 million and $150 million. The firm seeks ownership levels of at least 20 percent or greater than 50 percent, in a portfolio company. The firm also seeks non-controlling positions in its portfolio companies. It prefers to take a board seat in its portfolio companies. The firm prefers to serve as a lead or co-lead investor. Oak Investment Partners was founded in 1978 and is based in Greenwich, Connecticut with additional offices in Norwalk, Connecticut, Palo Alto, California, and Minneapolis, Minnesota.
PenderFund Capital Management Ltd.
PenderFund Capital Management Ltd. is an employee owned investment manager, and a private equity and venture capital firm. The firm launches and manages equity, fixed income, private equity, and balanced mutual funds. It invests in the public equity and fixed income markets, and primarily invests in value securities. The firm primarily invests in environmental and facilities services, biotechnology, Information technology services and IT consulting, computer equipment, wireless telecommunication services, and alternative energy resources. It seeks to invest in British Columbia. The firm invests between $0.51 million and $3.06 million in equity in companies with sales value between $5.1 million and $15.3 million. PenderFund Capital Management Ltd. was founded in 2003 and is based in Vancouver, Canada.</t>
  </si>
  <si>
    <r>
      <rPr>
        <sz val="8"/>
        <rFont val="Arial"/>
        <family val="2"/>
      </rPr>
      <t>Boyle Capital Management, LLC (Des Moines Area (Primary); Iowa (Primary); Midwest (Primary); United States and Canada (Primary); United States of America (Primary));
Oak Investment Partners (</t>
    </r>
    <r>
      <rPr>
        <sz val="8"/>
        <color indexed="17"/>
        <rFont val="Arial"/>
        <family val="2"/>
      </rPr>
      <t>California (Primary)</t>
    </r>
    <r>
      <rPr>
        <sz val="8"/>
        <rFont val="Arial"/>
        <family val="2"/>
      </rPr>
      <t xml:space="preserve">; Connecticut (Primary); Northeast (Primary); </t>
    </r>
    <r>
      <rPr>
        <sz val="8"/>
        <color indexed="17"/>
        <rFont val="Arial"/>
        <family val="2"/>
      </rPr>
      <t>San Francisco Area (Primary)</t>
    </r>
    <r>
      <rPr>
        <sz val="8"/>
        <rFont val="Arial"/>
        <family val="2"/>
      </rPr>
      <t xml:space="preserve">; Stamford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California; Great Lakes; Minneapolis Area; Minnesota; San Francisco Area; West Coast);
Osmium Capital Partners (California (Primary); United States and Canada (Primary); United States of America (Primary); West Coast (Primary));
PenderFund Capital Management Ltd. (British Columbia (Primary); Canada (Primary); United States and Canada (Primary));
Viex Capital Advisors, LLC (New York (Primary); New York City Area (Primary); Northeast (Primary); United States and Canada (Primary); United States of America (Primary))</t>
    </r>
  </si>
  <si>
    <t>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t>
  </si>
  <si>
    <t>Segment Adjustment: .1 (.4%);
Established Markets: 21.6 (80.3%);
New Markets: 5.1 (18.9%);
Regulatory Technology: .1 (.3%)</t>
  </si>
  <si>
    <t>Accounting, Auditing and Taxation Services (Primary); Auditing Services (Primary); Commercial and Professional Services (Primary); Consulting Services (Primary); Industrials (Primary); Management Consulting Services (Primary); Professional Services (Primary); Research and Consulting Services (Primary); Scientific and Related Consulting Services (Primary)</t>
  </si>
  <si>
    <t>FCG Holding Sverige AB provides governance, risk, and compliance services primarily focused on the financial sector. The company’s services include consulting and training, GAP analysis and implementation, support and outsourcing, analysis and calculations, verification and validation reporting, permit applications, and audit and second opinion; and resource support and outsourcing, analyses and estimates, checks and validation, and licensing applications. The company’s services also include the analysis of operations based on regulatory and industry practices; outsourcing, interim solutions, and project management; ongoing consultative support to the board, management, and control functions; support in the development of guidance documents, risk analysis, etc.; and support in regulatory reporting. It services clients in insurance and pension, banking, securities, and fund industries. The company was founded in 2008 and is based in Stockholm, Sweden with additional offices in Malmö, Sweden; København and Århus, Denmark; Oslo, Norway; Frankfurt, Germany; and Helsinki, Finland.</t>
  </si>
  <si>
    <t>Europe (Primary);
European Developed Markets (Primary);
Sweden (Primary)</t>
  </si>
  <si>
    <t>Offentliga Hus i Norden AB (publ), together with its subsidiaries, owns, develops, rents, and manages community service properties in Sweden. Its business activities include ownership and management of community properties, improvement of existing premises, and project development. The company’s community property portfolio includes hospitals, health centers, nursing homes, LSS accommodation, schools, universities, police stations, county council houses, town halls, and offices. It owns and manages approximately 143 properties in Sweden. The company was incorporated in 2010 and is based in Stockholm, Sweden. Offentliga Hus i Norden AB (publ) is a subsidiary of Samhällsbyggnadsbolaget i Norden AB (publ).</t>
  </si>
  <si>
    <t>Real Estate - Rental: 51.3 (100.0%)</t>
  </si>
  <si>
    <t>Sweden: 51.3 (100.0%)</t>
  </si>
  <si>
    <t>Health Care Property Operators and Lessors (Primary); Nonresidential Building Operators and Lessors (Primary); Nonresidential Property Managers (Primary); Office Building Operators and Lessors (Primary); 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 Land Sub Dividers And Developers; Real Estate Development</t>
  </si>
  <si>
    <t>Samhällsbyggnadsbolaget i Norden AB (publ) (OM:SBB B)
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t>
  </si>
  <si>
    <t>Samhällsbyggnadsbolaget i Norden AB (publ) (OM:SBB B) (Europe (Primary); European Developed Markets (Primary); Stockholm County (Primary); Sweden (Primary));
SBB i Norden AB (publ) (Europe (Primary); European Developed Markets (Primary); Sweden (Primary))</t>
  </si>
  <si>
    <t>Samhällsbyggnadsbolaget i Norden AB (publ) (OM:SBB B) (2,931.7)</t>
  </si>
  <si>
    <t>Aktiebolaget Fastator (publ) (OM:FASTAT)
Aktiebolaget Fastator (publ) invests in real estate companies in Sweden. The company also provides property management services. Aktiebolaget Fastator (publ) was incorporated in 2005 and is based in Stockholm, Sweden.
CLBRM Private S.A., SICAR - Real Assets
CLBRM Private S.A., SICAR - Real Assets was incorporated in 2011 and is based in Munsbach, Luxembourg.
Offentliga Hus I Norden Holding AB
Offentliga Hus I Norden Holding AB operates as a real estate operating and management company. It offers renting and operating of own or leased other premises. The company is based in Stockholm, Sweden.
Offentliga Nordic Property Holding SARL
Offentliga Nordic Property Holding SARL owns and operates office properties . The company was incorporated in 2013 and is based in Munsbach, Luxembourg.</t>
  </si>
  <si>
    <t>Aktiebolaget Fastator (publ) (OM:FASTAT) (Europe (Primary); European Developed Markets (Primary); Stockholm County (Primary); Sweden (Primary));
CLBRM Private S.A., SICAR - Real Assets (Europe (Primary); European Developed Markets (Primary); Luxembourg (Primary));
Offentliga Hus I Norden Holding AB (Europe (Primary); European Developed Markets (Primary); Stockholm County (Primary); Sweden (Primary));
Offentliga Nordic Property Holding SARL (Europe (Primary); European Developed Markets (Primary); Luxembourg (Primary))</t>
  </si>
  <si>
    <t>Aktiebolaget Fastator (publ) (OM:FASTAT) (97.9)</t>
  </si>
  <si>
    <t>Slitevind AB owns and operates wind power plants in Norway, Finland and Sweden. The company was incorporated in 1992 and is headquartered in Visby, Sweden. Slitevind AB operates as a subsidiary of Orrön Energy Holding AB.</t>
  </si>
  <si>
    <t>Non-Regulated Utility: 13.4 (100.0%)</t>
  </si>
  <si>
    <t>Sweden: 13.4 (100.0%)</t>
  </si>
  <si>
    <t>Electric Power By Wind Energy (Primary); Independent Power and Renewable Electricity Producers (Primary); Renewable Electricity (Primary); Utilities (Primary); Utilities (Primary)</t>
  </si>
  <si>
    <t>Europe (Primary); European Developed Markets (Primary); Gotland County (Primary); Sweden (Primary)</t>
  </si>
  <si>
    <t>Orrön Energy Holding AB, through its subsidiary, owns and operates wind power plants in Norway, Finland, and Sweden. The company is based in Stockholm, Sweden. Orrön Energy Holding AB operates as a subsidiary of Orrön Energy AB (publ).</t>
  </si>
  <si>
    <t>FundRock Management Company S.A.
Heinels Verkstad I Malmö Ab
Heinels Verkstad I Malmö Ab operates as a diversified metals and mining company. It provides machining services. The company was incorporated in 2000 and is based in Malmö, Sweden.
Investment AB Spiltan
Investment AB Spiltan is a venture capital and private equity firm specializing in providing multi stage financing with a focus on startups. The firm seeks to invest in gaming and tech businesses based within Sweden. The firm seeks to invest between SEK1 million ($125,000) and SEK10 million ($1.25 million), in companies with a value between SEK40 million ($4,23) and SEK400 ($42,32). It prefers to invest roughly 60 percent of its capital in private companies and the remaining 40 percent in companies that have already been listed. The firm seeks to exit between three years and five years. The firm makes balance sheet investments. Investment AB Spiltan is based in Stockholm, Sweden.
Kadevind Aktiebolag
Kadevind Aktiebolag offers production of electricity. The company is based in Malmö, Sweden.
Ryttargården Aktiebolag
Ryttargården Aktiebolag is a hotels, resorts and cruise lines company. It offers other short-stay accommodation. It was incorporated in 1988 and is headquartered in Tingst-De, Sweden.
SEB Prime Solutions - Nordic Cross Small Cap Edge
SEB Prime Solutions - Nordic Cross Small Cap Edge is an equity fund launched by FundRock Management Company S.A. The fund is managed by CAAM Fund Services AB. SEB Prime Solutions - Nordic Cross Small Cap Edge is headquartered in Stockholm, Sweden.
SEB Prime Solutions - Nordic Cross Stable Return
SEB Prime Solutions - Nordic Cross Stable Return is headquartered in Stockholm, Sweden.
Tamt AB
Tamt Ab was incorporated in 2007 and is headquartered in Stockholm, Sweden.
Vindservice Gotland Ab
Vindservice Gotland Ab is a diversified support services company. It provides machinery repair services. It was incorporated in 2010 and is headquartered in Romakloster, Sweden.</t>
  </si>
  <si>
    <t>FundRock Management Company S.A. (Europe (Primary); European Developed Markets (Primary); Luxembourg (Primary));
GÖRan Bylund Energi Och MiljÖTeknik Ab (Europe (Primary); European Developed Markets (Primary); Gotland County (Primary); Sweden (Primary));
Heinels Verkstad I Malmö Ab (Europe (Primary); European Developed Markets (Primary); Sweden (Primary));
Investment AB Spiltan (Europe (Primary); European Developed Markets (Primary); Sweden (Primary));
Kadevind Aktiebolag (Europe (Primary); European Developed Markets (Primary); Skåne County (Primary); Sweden (Primary));
P&amp;B Pettersson o Bendel i Sthlm AB (Europe (Primary); European Developed Markets (Primary); Sweden (Primary));
Ryttargården Aktiebolag (Europe (Primary); European Developed Markets (Primary); Gotland County (Primary); Sweden (Primary));
SEB Prime Solutions - Nordic Cross Small Cap Edge (Europe (Primary); European Developed Markets (Primary); Sweden (Primary));
SEB Prime Solutions - Nordic Cross Stable Return (Europe (Primary); European Developed Markets (Primary); Sweden (Primary));
Tamt AB (Europe (Primary); European Developed Markets (Primary); Stockholm County (Primary); Sweden (Primary));
Vindservice Gotland Ab (Europe (Primary); European Developed Markets (Primary); Sweden (Primary))</t>
  </si>
  <si>
    <t>Husky Energy Inc., together with its subsidiaries, operates as an integrated energy company in the United States, Canada, and China. It operates through two segments, Integrated Corridor and Offshore. The company engages in the exploration for, and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The company was founded in 1938 and is based in Calgary, Canada. Husky Energy Inc. is a subsidiary of Cenovus Energy Inc.</t>
  </si>
  <si>
    <t>Energy (Primary); Energy (Primary); Integrated Oil and Gas (Primary); Oil, Gas and Consumable Fuels (Primary); Crude Petroleum and Natural Gas; Gasoline; Lubricating Oils and Greases; Natural Gas Liquids; Oil and Gas Exploration and Production; Oil and Gas Exploration Services; Oil and Gas Pipelines; Oil and Gas Production; Oil and Gas Refining and Marketing; Oil and Gas Refining and Marketing; Oil and Gas Storage and Transportation; Petroleum and Petroleum Products</t>
  </si>
  <si>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</si>
  <si>
    <t>Hutchison Whampoa Europe Investments S.à r.l.
Hutchison Whampoa Europe Investments S.à r.l. was incorporated in 1999 and is based in Luxembourg City, Luxembourg. Hutchison Whampoa Europe Investments S.à r.l. operates as a subsidiary of Hutchison Whampoa Limited.
L.F. Investments S.à r.l.
L.F. Investments S.à r.l. was incorporated in 2011 and is based in Luxembourg.</t>
  </si>
  <si>
    <t>Hutchison Whampoa Europe Investments S.à r.l. (Europe (Primary); European Developed Markets (Primary); Luxembourg (Primary));
L.F. Investments S.à r.l. (Europe (Primary); European Developed Markets (Primary); Luxembourg (Primary))</t>
  </si>
  <si>
    <t>AFH Financial Group Plc provides independent financial advisory and investment management services to the retail market in the United Kingdom. It provides investment and portfolio management; and financial planning services, including retirement, protection, tax, and mortgage planning, as well as private wealth management and inheritance tax services. The company also offers business solutions, such as business protection insurance comprising shareholder, partnership, key person protection, and professional indemnity insurance; and corporate pension, employee benefit, and tax mitigation advisory and exit strategy services. It serves mass affluent and high net worth private clients, as well as various companies. The company was founded in 1990 and is headquartered in Bromsgrove, the United Kingdom.</t>
  </si>
  <si>
    <t>Asset Management and Custody Banks (Primary); Capital Markets (Primary); Diversified Financials (Primary); Financials (Primary); Institutional Investment Advice (Primary); Investment Advice (Primary); Investment Funds (Primary); Personal Investment Advice (Primary); Insurance; Insurance; Insurance Brokers</t>
  </si>
  <si>
    <t>England (Primary); Europe (Primary); European Developed Markets (Primary); United Kingdom (Primary); Worcestershire (Primary)</t>
  </si>
  <si>
    <t>Edwards Capital, LLC is a private equity firm specializing in direct and fund of fund investments. Under direct investments, the firm specializes in investments in buyouts, growth capital, turnaround, middle market, equity, transactions involving preferred stock or debt securities, and public market purchases of equity or debt. The firm typically invests in the healthcare, asset fund, financial technology and service sectors. Within the financial services sector, it targets from small growing companies to large troubled institutions that need guidance through a turnaround with a focus on depository institutions, specialty lenders, insurance companies, transaction processing businesses, asset management firms, and related outsourcing businesses. Within the healthcare sector, the firm targets growing companies with positive cash flow with a focus on healthcare providers, payers, and other benefits-related businesses, distribution and outsourcing businesses, and mature product companies. It seeks to invest in the United States region. The firm invests $50 million to $500 million in a single transaction and has the ability to invest in larger transactions with the support of limited partners. It prefers to be flexible with regards to investment size, structure, and asset class. The firm prefers investing in minority and control structures across private and public companies. It also prefers to take majority stake in its portfolio companies. Edwards Capital, LLC was founded in 2005 and is based in Chicago, Illinois with additional office in New York, New York.</t>
  </si>
  <si>
    <t>Great Lakes (Primary);
Illinois (Primary);
South Suburban Area (Primary);
United States and Canada (Primary);
United States of America (Primary);
New York;
New York City Area;
Northeast</t>
  </si>
  <si>
    <t>Columbia Threadneedle (AM) Holdings PLC
Columbia Threadneedle (AM) Holdings PLC is a privately owned investment manager. The firm provides its services primarily to insurance funds. It also caters to institutional funds, investment trusts, sub-advisory, multinational corporations, government organizations, charities, company retirement and pension funds, UK retail, and international wholesale clients. The firm manages separate client focused equity, fixed income, and balanced portfolios. It also manages mutual funds, including fund of funds, liability driven investments, and governance and sustainable investments for its clients. The firm also invests in alternative investments and private equity investments for the clients. It invests in the public equity, fixed income, and real estate markets across the globe. The firm invests in growth and value stocks of companies and in fixed income securities including government bonds, convertible bonds, index linked bonds, and corporate bonds. It employs a combination of qualitative, quantitative, and pragmatic approach alongwith bottom-up and top-down stock picking approaches to make its investments. The firm conducts in-house research while building its portfolio. It was previously known as BMO Asset Management (Holdings) plc. The firm was founded in 1868 and is based in London, United Kingdom. Columbia Threadneedle (AM) Holdings PLC operates as a subsidiary of BMO Global Asset Management (Europe) Limited.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
Slater Investments Limited
Slater Investments Limited is an employee owned investment manager. The firm provides its services to institutional investors, institutional pension funds, high net worth individuals, and charities. It manages separate client-focused equity portfolios. The firm also manages equity mutual funds. It also launches and manages hedge funds. The firm invests in public equity markets of the United Kingdom. It invests in growth at a reasonable price stocks of companies. The firm employs fundamental and quantitative analysis to make its investments. It conducts in-house research to make its investments. Slater Investments Limited was founded in 1994 and is based in London, United Kingdom.</t>
  </si>
  <si>
    <t>Columbia Threadneedle (AM) Holdings PLC (England (Primary); Europe (Primary); European Developed Markets (Primary); Greater London (Primary); United Kingdom (Primary));
Lombard Odier Asset Management (Europe) Limited (England (Primary); Europe (Primary); European Developed Markets (Primary); Greater London (Primary); United Kingdom (Primary));
Slater Investments Limited (England (Primary); Europe (Primary); European Developed Markets (Primary); Greater London (Primary); United Kingdom (Primary))</t>
  </si>
  <si>
    <t>Consisting of Acquiring and Managing Precious Metal and Other High-Quality Royalty and Stream Interests: 31.3 (100.0%)</t>
  </si>
  <si>
    <t>North America: 14.9 (47.7%);
Africa: 9.0 (28.7%);
South America: 7.4 (23.6%)</t>
  </si>
  <si>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250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</si>
  <si>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Orion Mine Finance Management II Limited
Orion Mine Finance Management II Limited engages in investing in mining companies. The company is based in Hamilton, Bermuda.
Orion Resource Partners
Orion Resource Partners is a private equity firm specializing in senior debt, equity, and production linked hybrid solutions, such as royalty, streams and off-takes investments. It primarily invests in later stage investments. The firm typically invests in publicly traded junior mining companies in the base and precious metals sector. It considers both, pre-production and post-production investments. The firm also provides offtake services. Orion Resource Partners was founded in 2004 and is based in New York, New York with five additional offices across North America, Europe and Australia.
Yamana Gold Inc. (TSX:YRI)
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</si>
  <si>
    <t>Orion Mine Finance Management II Limited (Bermuda (Primary); Caribbean (Primary); Latin America and Caribbean (Primary));
Orion Resource Partners (New York (Primary); New York City Area (Primary); Northeast (Primary); United States and Canada (Primary); United States of America (Primary); Asia / Pacific; Asia / Pacific Developed Markets; Australia ; Bermuda; Caribbean; Cayman Islands; Colorado; Denver Area; England; Europe; European Developed Markets; Grand Cayman; Greater London; Latin America and Caribbean; Mountain; New South Wales; United Kingdom);
Yamana Gold Inc. (TSX:YRI) (Canada (Primary); Ontario (Primary); United States and Canada (Primary))</t>
  </si>
  <si>
    <t>Yamana Gold Inc. (TSX:YRI) (4,959.2)</t>
  </si>
  <si>
    <t>Singapore Press Holdings Limited engages in the real estate business in Singapore, the United Kingdom, Germany, and internationally. It operates in three segments: Retail &amp; Commercial, PBSA, and Others. The company holds investments; and holds, develops, manages, and lets properties in retail and residential sectors. It also organizes events, exhibitions, conventions, conferences, and concerts; and provides consultancy services for job vacancies, work opportunities, and employment; operates online business to business marketplace; hosts and develops digital platforms; and produces contents. In addition, the company operates nursing homes, and tuition and enrichment centers; manages and develops curriculum and intellectual property; manages shopping centers and other commercial properties; and provides online classifieds, ancillary services and supplies, management support, editorial, fund management, recruitment and human resource, business management and consultancy, rehabilitation, home care, food, marketing, news reporting, and online marketing services. Further, it trades in medical and healthcare equipment and consumables; licenses copyrights and trademarks; and provides an online system for the sale of vehicles and related services. Singapore Press Holdings Limited was incorporated in 1984 and is based in Singapore. As of April 29, 2022, Singapore Press Holdings Limited operates as a subsidiary of Cuscaden Peak Pte. Ltd.</t>
  </si>
  <si>
    <t>Audio Book Publishing (Primary); Book Publishing (Primary); Communication Services (Primary); Editorial and Support Services (Primary); Electronic Magazine Publishing (Primary); Electronic Newspaper Publishing (Primary); Magazine Publishing (Primary); Media (Primary); Media and Entertainment (Primary); Newspaper and Magazine Publishing (Primary); Newspaper Publishing (Primary); Printed Media Publishing (Primary); Published Electronic Materials (Primary); Publishing (Primary); Advertising; Asset Management and Custody Banks; Assisted Living Facilities and Services; Broadcasting; Capital Markets; Commercial and Professional Services; Consulting Services; Consumer Discretionary; Consumer Services; Consumer Staples; Convention and Visitors Bureaus; Diversified Consumer Services; Diversified Financial Services; Diversified Financials; Education Services; Entertainment; Entertainment Production Companies; Financials; Food and Staples Retailing; Food and Staples Retailing; Food Distributors; Health Care; Health Care Distributors; Health Care Equipment and Services; Health Care Facilities; Health Care Providers and Services; Healthcare Equipment Distribution; Hotels, Resorts and Cruise Lines; Hotels, Restaurants and Leisure; Human Resource and Employment Services; Industrials; Information Technology; Investment Services and Holding Companies; IT Consulting and Other Services; IT Services; Management Consulting Services; Marketing Services; Movies and Entertainment; Multi-Sector Holdings; Nursing Homes; Patent Owners and Lessors; Professional Services; Radio; Radio Broadcasting Stations; Real Estate; Real Estate; Real Estate Development; Real Estate Management and Development; Real Estate Management Services; Real Estate Operating Companies; Real Estate Operators And Lessors; Research and Consulting Services; Software and Services; Specialty Educational Services</t>
  </si>
  <si>
    <t>Cuscaden Peak Pte. Ltd. was incorporated in 2021 and is based in Singapore.</t>
  </si>
  <si>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 As of July 28, 2022, Welbilt, Inc. operates as a subsidiary of Ali Group S.r.l.</t>
  </si>
  <si>
    <t>Americas: 1,235.7 (62.2%);
Europe Middle-East and Africa (EMEA): 480.1 (24.2%);
Asia-Pacific and China (APAC): 270.2 (13.6%)</t>
  </si>
  <si>
    <t>United States: 1,008.9 (62.0%);
Other Americas: 95.8 (5.9%);
Europe Middle-East and Africa (EMEA): 321.7 (19.8%);
Asia-Pacific and China (APAC): 200.2 (12.3%)</t>
  </si>
  <si>
    <t>Capital Goods (Primary); Food and Beverage Machinery (Primary); Industrial Air Conditioning and Cooling Equipment (Primary); Industrial Freezers (Primary); Industrial Heating, Ventilation, Air Conditioning, and Refrigeration Equipment and Supplies (Primary); Industrial Machinery (Primary); Industrial Refrigeration Equipment and Supplies (Primary); Industrial Refrigeration Machinery (Primary); Industrials (Primary); Machinery (Primary); Machinery Components (Primary); Service Industry Machinery (Primary); Steam and Air Conditioning Supply (Primary); Application Hosting Services; Application Service Providers (ASPs); Application Software; Commercial and Professional Services; Commercial Services and Supplies; Diversified Support Services; Information Technology; Software; Software and Services</t>
  </si>
  <si>
    <t>Ali Group S.r.l., together with its subsidiaries, manufactures and distributes foodservice equipment. It offers preparation and cooking, dishwashing and laundry, refrigeration, ice production, gelateria, bakery, patisserie, ice cream and beverage dispense, coffee machines, and washing and waste management, as well as meal delivery, preparation, and storage solutions and equipment. The company also offers mobile kitchen units. It serves operators of hotels, restaurants, schools, hospitals, cafeterias, bakeries, bars, patisseries, gelaterias, and supermarkets. The company sells its products through distributors worldwide. Ali Group S.r.l. was formerly known as COMENDA di Luciano Berti. Ali Group S.r.l. was founded in 1963 and is based in Cernusco sul Naviglio, Italy. Ali Group S.r.l operates as a subsidiary of Ali Holding S.R.L.</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</si>
  <si>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Invesco Ltd. (NYSE:IVZ)
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</si>
  <si>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Invesco Ltd. (NYSE:IVZ) (Atlanta Area (Primary); Georgia (Primary); Southeast (Primary); United States and Canada (Primary); United States of America (Primary); </t>
    </r>
    <r>
      <rPr>
        <sz val="8"/>
        <color indexed="17"/>
        <rFont val="Arial"/>
        <family val="2"/>
      </rPr>
      <t>Atlanta Area</t>
    </r>
    <r>
      <rPr>
        <sz val="8"/>
        <rFont val="Arial"/>
        <family val="2"/>
      </rPr>
      <t xml:space="preserve">; Bermuda; </t>
    </r>
    <r>
      <rPr>
        <sz val="8"/>
        <color indexed="17"/>
        <rFont val="Arial"/>
        <family val="2"/>
      </rPr>
      <t>Canada</t>
    </r>
    <r>
      <rPr>
        <sz val="8"/>
        <rFont val="Arial"/>
        <family val="2"/>
      </rPr>
      <t xml:space="preserve">; Caribbean; </t>
    </r>
    <r>
      <rPr>
        <sz val="8"/>
        <color indexed="17"/>
        <rFont val="Arial"/>
        <family val="2"/>
      </rPr>
      <t>Georgia</t>
    </r>
    <r>
      <rPr>
        <sz val="8"/>
        <rFont val="Arial"/>
        <family val="2"/>
      </rPr>
      <t xml:space="preserve">; Latin America and Caribbean; </t>
    </r>
    <r>
      <rPr>
        <sz val="8"/>
        <color indexed="17"/>
        <rFont val="Arial"/>
        <family val="2"/>
      </rPr>
      <t>Ontario</t>
    </r>
    <r>
      <rPr>
        <sz val="8"/>
        <rFont val="Arial"/>
        <family val="2"/>
      </rPr>
      <t xml:space="preserve">; </t>
    </r>
    <r>
      <rPr>
        <sz val="8"/>
        <color indexed="17"/>
        <rFont val="Arial"/>
        <family val="2"/>
      </rPr>
      <t>Southeast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</si>
  <si>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BlackRock, Inc. (NYSE:BLK) (108,316.5); Invesco Ltd. (NYSE:IVZ) (8,499.9)</t>
  </si>
  <si>
    <t>As of June 9, 2022, Iowa First Bancshares Corp. was acquired by MidWestOne Financial Group, Inc. Iowa First Bancshares Corp. operates as the bank holding company for First National Bank of Muscatine and First National Bank in Fairfield that provide various banking products and services for individuals, businesses, and governmental organizations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4 locations in Muscatine and 2 locations in Fairfield, Iowa. The company was founded in 1870 and is headquartered in Muscatine, Iowa.</t>
  </si>
  <si>
    <t>Banking: 17.5 (100.0%)</t>
  </si>
  <si>
    <t>United States: 17.5 (100.0%)</t>
  </si>
  <si>
    <t>Iowa (Primary); Midwest (Primary); Rock Island Area (Primary); United States and Canada (Primary); United States of America (Primary)</t>
  </si>
  <si>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</si>
  <si>
    <t>Cedar Rapids Area (Primary);
Iowa (Primary);
Midwest (Primary);
United States and Canada (Primary);
United States of America (Primary)</t>
  </si>
  <si>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</si>
  <si>
    <t>REIT - Commercial: 886.8 (100.0%)</t>
  </si>
  <si>
    <t>United States: 886.8 (100.0%)</t>
  </si>
  <si>
    <t>Diversified REITs (Primary); Equity Real Estate Investment Trusts (REITs) (Primary); Real Estate (Primary); Real Estate (Primary); Retail REITs</t>
  </si>
  <si>
    <t>GIC Real Estate, Inc.
GIC Real Estate, Inc. is a sovereign wealth fund. It specliaizes in real estate investment and management services. It does not invest in hotels. It targets investments in commercial property. It invests in Brazil, Mexico, and Colombia. It was founded in 1981 and is based in Redwood City, California with additional offices in San Francisco, California, Singapore, Singapore, New York, New York, and Greater London, United Kingdom. GIC Real Estate operates as a subsidiary of Government of Singapore Investment Corporation. 
Oak Street Real Estate Capital, LLC
Oak Street Real Estate Capital, LLC is a real estate investment firm specializing in private equity investments. The firm manages commingled funds and separate accounts on behalf of family offices. The firm seeks investing in the office, industrial, and multifamily sectors. The firm seeks to invest between $10 million and $50 million. The firm is a minority women-owned business enterprise. Oak Street Real Estate Capital, LLC was founded in 2011 and is based in Chicago, Illinois.</t>
  </si>
  <si>
    <t>GIC Real Estate, Inc. (California (Primary); San Francisco Area (Primary); United States and Canada (Primary); United States of America (Primary); West Coast (Primary); Asia / Pacific; Asia / Pacific Developed Markets; Asia / Pacific Emerging Markets; Brazil; China ; England; Europe; European Developed Markets; Far East; Greater London; India ; Indian Sub-Continent; Japan ; Latin America and Caribbean; Maharashtra; New York; New York City Area; Northeast; São Paulo; Shanghai Province; Singapore ; South America; United Kingdom);
Oak Street Real Estate Capital, LLC (Chicago Area (Primary); Great Lakes (Primary); Illinois (Primary); United States and Canada (Primary); United States of America (Primary))</t>
  </si>
  <si>
    <t>The Vanguard Group, Inc.; Dimensional Fund Advisors LP; Schroder Investment Management Limited; Norges Bank Investment Management; Tsinghua Holdings Corporation Limited</t>
  </si>
  <si>
    <t>Berkshire (Primary); England (Primary); Europe (Primary); European Developed Markets (Primary); United Kingdom (Primary); California; San Jose Area; United States and Canada; United States of America; West Coast; Wiltshire</t>
  </si>
  <si>
    <t>Renesas Electronics Corporation researches, develops, designs, manufactures, sells, and services semiconductors in Japan, China, North America, Europe, rest of Asia, and internationally. The company operates through Automotive Business and Industrial/Infrastructure/IoT Business segments. It offers microcontrollers (MCUs) and microprocessors; amplifiers, audio and video, data converters, power line communication, and switches and multiplexer products; battery and power management, power devices, sensors, video and display, wireless power, system-on-chips, and MCU products; and specific clocks, clock distribution and generation, jitter attenuators, and crystal oscillator clock ICs and clock timing solutions. The company also provides buffers, wireless modules, data compression, industrial Ethernet, IO-link line driver, memory interface, optical interconnect, photocouplers/optocouplers, power line communication, signal integrity, telecom datacom and interface, USB switches and hubs, and wireless communications products. In addition, it offers bus switches, first-in, first-out, memory interface, legacy memory interface, multi-port and SRAM memory, and standard logic products; and battery management, DC converters and power modules, discrete power devices, linear regulators, MOSFET and motor drivers, multi-channel power management ICs, USB type-C and power delivery, and wireless power. Further, the company provides modulators and demodulators, transistor arrays, and variable gain amplifiers, as well as RF amplifiers, attenuators, mixers, and synthesizers; and environmental, flow, light and proximity, position, biosensors, and temperature sensor products, as well as senor signal conditioners products. It serves automotive, communication and computing infrastructure, consumer electronics, industrial, Internet of Things, medical and healthcare, and power and energy industries. The company was incorporated in 2002 and is headquartered in Tokyo, Japan.</t>
  </si>
  <si>
    <t>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Norges Bank Investment Management
Norges Bank Investment Management is a pension plan sponsor. The firm manages pension and insurance funds for its clients. It invests in public equity, fixed income, and real estate markets across the globe. For its fixed income investments, the firm invests in bonds issued by governments and related institutions and securities issued by the corporate sector. It benchmarks the equity performance against the FTSE Global All Cap Index. The firm conducts an internal research to create its portfolios.  It makes socially responsible investments. Norges Bank Investment Management was founded on January 1, 1998 and is based in Oslo, Norway with additional offices in New York City; London, United Kingdom; Shanghai, China, Tokyo, Japan, and Singapore.
Schroder Investment Management Limited
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Tsinghua Holdings Corporation Limited
Tsinghua Holding Venture Capital Co., Ltd. is a venture capital and private equity arm of Tsinghua Holdings Corporation Limited specializing in seed, early stage, mid stage, emerging growth, and mature stage of investments. The firm typically invests in high technology sector. Tsinghua Holding Venture Capital Co., Ltd. was founded in 2011 and is based in Beijing, China.</t>
  </si>
  <si>
    <t>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Norges Bank Investment Management (Europe (Primary); European Developed Markets (Primary); Norway (Primary); Oslo (Primary); Asia / Pacific; Asia / Pacific Developed Markets; Asia / Pacific Emerging Markets; China ; Far East; Japan ; Luxembourg; New York; New York City Area; Northeast; Singapore ; Tokyo; United Kingdom; United States and Canada; United States of America);
Schroder Investment Management Limited (England (Primary); Europe (Primary); European Developed Markets (Primary); Greater London (Primary); United Kingdom (Primary); Asia / Pacific; Asia / Pacific Developed Markets; Australia ; New South Wales);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Tsinghua Holdings Corporation Limited (Asia / Pacific (Primary); Asia / Pacific Emerging Markets (Primary); China  (Primary); Far East (Primary))</t>
  </si>
  <si>
    <t>MPB BHC, INC. was acquired by Alerus Financial Corporation. MPB BHC, INC. operates as the holding for Metro Phoenix Bank, Inc. that provides community banking products and services to small- to mid-sized businesses and real estate professionals. It offers business and personal checking and savings, and specialty accounts. The company also provides commercial loans, including lines of credit and term loans, as well as loans to non-profits and professionals; SBA and USDA lending services; real estate financing solutions; and outdoor media lending services. In addition, it offers cash management, remote and mobile deposit, lockbox payment processing, and merchant services. The company was founded in 2007 and is based in Phoenix, Arizona.</t>
  </si>
  <si>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</si>
  <si>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Grand Forks Area (Primary);
Midwest (Primary);
North Dakota (Primary);
United States and Canada (Primary);
United States of America (Primary)</t>
  </si>
  <si>
    <t>MásMóvil Ibercom, S.A. provides telecommunications services to residential customers, businesses, and operators in Spain. It operates in three segments: Residential, Business, and Wholesale. It offers fixed and mobile connectivity services to private end customers; virtual switchboards and cloud with unified communications; internet connectivity solutions; VPN solutions; and data center services. The company provides its services under the Yoigo, Pepephone, MASMOVIL, Hits Mobile Lebara, and Llamaya brand names. As of December 31, 2019, it had approximately 8.9 million customers. The company was formerly known as World Wide Web Ibercom, S.A. and changed its name to MásMóvil Ibercom, S.A. in July 2014. MásMóvil Ibercom, S.A. was founded in 1997 and is headquartered in Alcobendas, Spain. As of September 11, 2020, MásMóvil Ibercom, S.A. was taken private.</t>
  </si>
  <si>
    <t>Communication Services (Primary); Diversified Telecommunication Services (Primary); Integrated Telecommunication Services (Primary); Telecommunication Services (Primary); Alternative Carriers; Application Hosting Services; Application Service Providers (ASPs); Application Software; Broadband Telecommunications Services; Co-location/Data Centers; Data Management; Digital Telecommunications Services; Fiber Telecommunications Services; Information Technology; Infrastructure Services; Internet Presence Providers (IPP); Internet Services and Infrastructure; IT Services; Remote Data Backup; Servers; Software; Software and Services; Technology Hardware and Equipment; Technology Hardware, Storage and Peripherals; Technology Hardware, Storage and Peripherals; Virtual Private Network Services (VPN); Wireless Telecommunication Services; Wireless Telecommunication Services</t>
  </si>
  <si>
    <t>Cinven Limited
Cinven Limited is a private equity firm specializing in investments in buyouts, secondary, carve-out, growth capital, new market expansion, business roll-outs, and industry consolidation. It will not invest in early stage, technology related businesses, or heavily loss-making companies. The firm prefers to invest in business services with a focus on transport, logistics and distribution, facilities and infrastructure  management, business process outsourcing, trade and services, life sciences, information and communications technology services, rental services, inspection and testing, education and staffing; regulated and non-regulated industries across the financial services; industrials with a focus on building materials and construction, from the light to the heavy end of the building materials product range, engineering and manufacturing, including industrial machinery, power and infrastructure equipment, and supply to the transport, aerospace and defense end-markets, energy and natural resources, including metal and mining, oil and gas, utilities and renewables, and chemicals; consumer focusing on retail, leisure and consumer goods; In retail, the firm focuses on clothing, department store, DIY, home furnishing, and toy segments. In leisure, it invests in gaming, health and fitness, pubs, cinemas, travel, and hotels. In consumer goods, the firm invests in food manufacturing and distribution, household goods, electrical goods, beverages, textiles and apparel businesses. It also invests in healthcare and pharmaceuticals including diagnostics and medical technology; and telecommunications, media, and technology sectors. It seeks to invest exclusively in companies with European headquarters or significant European operations with a focus on United Kingdom, Italy and Turkey. It seeks to invest in companies requiring an investment between €100 million ($136.86 million) and €600 million ($821.14 million) and having enterprise value between $270.4 million and $3434.76 million. The firm acts as a lead investor and takes a control position and a board seat in its portfolio companies. It typically holds its investments for between four to six years. Cinven Limited was founded in 1977 and is based in London, United Kingdom with additional offices in United Kingdom, Europe, North America, and Asia.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Providence Equity Partners L.L.C.
Providence Equity Partners L.L.C. is a private equity firm specializing in turnaround, lower middle market, later stage, growth capital and recapitalization of family-owned businesses, industry consolidation, large leveraged buyouts, distressed, mezzanine, and take-private investments. It typically invests in industrials, transportation, consumer services, retailing, information technology, media, entertainment, communications, education, information industries, software and services, publicly traded securities, telecommunication, financial sectors, and digital media sectors. It also invests in technology enabled services, information, and education technology companies. The firm invests globally in companies based across the world including Africa/Middle East, Europe, North America, South America, Western Europe, and Asia/Pacific with a focus on China. It primarily invests between $5 million and $800 million in its portfolio companies with enterprise value less than $1500 million. The firm typically leads its investments and prefers to take a board seat in its portfolio companies. It usually takes a minority or majority stake. Providence Equity Partners L.L.C. was founded in 1989 and is based in Providence, Rhode Island with additional offices in Atlanta, Georgia; Boston, Massachusetts; London, United Kingdom and New York, New York.</t>
  </si>
  <si>
    <r>
      <rPr>
        <sz val="8"/>
        <rFont val="Arial"/>
        <family val="2"/>
      </rPr>
      <t xml:space="preserve">Cinven Limited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United Kingdom (Primary); </t>
    </r>
    <r>
      <rPr>
        <sz val="8"/>
        <color indexed="17"/>
        <rFont val="Arial"/>
        <family val="2"/>
      </rPr>
      <t>United Kingdom (Primary)</t>
    </r>
    <r>
      <rPr>
        <sz val="8"/>
        <rFont val="Arial"/>
        <family val="2"/>
      </rPr>
      <t>; Asia / Pacific; Asia / Pacific Developed Markets; England; France; Germany; Greater London; Guernsey; Hessen; Hong Kong ; Ile-de-France; Italy; Luxembourg; Madrid; Milan; New York; New York City Area; Northeast; Spain; United States and Canada; United States of America);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Providence Equity Partners L.L.C. (Northeast (Primary); </t>
    </r>
    <r>
      <rPr>
        <sz val="8"/>
        <color indexed="17"/>
        <rFont val="Arial"/>
        <family val="2"/>
      </rPr>
      <t>Northeast (Primary)</t>
    </r>
    <r>
      <rPr>
        <sz val="8"/>
        <rFont val="Arial"/>
        <family val="2"/>
      </rPr>
      <t xml:space="preserve">; Providence Area (Primary); </t>
    </r>
    <r>
      <rPr>
        <sz val="8"/>
        <color indexed="17"/>
        <rFont val="Arial"/>
        <family val="2"/>
      </rPr>
      <t>Providence Area (Primary)</t>
    </r>
    <r>
      <rPr>
        <sz val="8"/>
        <rFont val="Arial"/>
        <family val="2"/>
      </rPr>
      <t xml:space="preserve">; Rhode Island (Primary); </t>
    </r>
    <r>
      <rPr>
        <sz val="8"/>
        <color indexed="17"/>
        <rFont val="Arial"/>
        <family val="2"/>
      </rPr>
      <t>Rhode Island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Atlanta Area; Boston Area; Europe; </t>
    </r>
    <r>
      <rPr>
        <sz val="8"/>
        <color indexed="17"/>
        <rFont val="Arial"/>
        <family val="2"/>
      </rPr>
      <t>Europe</t>
    </r>
    <r>
      <rPr>
        <sz val="8"/>
        <rFont val="Arial"/>
        <family val="2"/>
      </rPr>
      <t xml:space="preserve">; European Developed Markets; </t>
    </r>
    <r>
      <rPr>
        <sz val="8"/>
        <color indexed="17"/>
        <rFont val="Arial"/>
        <family val="2"/>
      </rPr>
      <t>European Developed Markets</t>
    </r>
    <r>
      <rPr>
        <sz val="8"/>
        <rFont val="Arial"/>
        <family val="2"/>
      </rPr>
      <t xml:space="preserve">; Georgia; Massachusetts; New York; New York City Area; Southeast; United Kingdom; </t>
    </r>
    <r>
      <rPr>
        <sz val="8"/>
        <color indexed="17"/>
        <rFont val="Arial"/>
        <family val="2"/>
      </rPr>
      <t>United Kingdom</t>
    </r>
    <r>
      <rPr>
        <sz val="8"/>
        <rFont val="Arial"/>
        <family val="2"/>
      </rPr>
      <t>)</t>
    </r>
  </si>
  <si>
    <t>AllianceBernstein L.P.
AllianceBernstein L.P. is a privately owned investment manager. It primarily provides its services to pooled investment vehicles. The firm also caters to individuals, banking or thrift institutions, investment companies, high net worth individuals, pension and profit sharing plans, charitable organizations, corporations, state or municipal government entities, insurance companies, foreign government agencies, and other investment advisers. The firm also provides independent research, portfolio strategy, and brokerage-related services to institutional investors. It manages separate client focused equity, fixed income, and balanced portfolios. The firm also launches and manages equity, fixed income, and balanced mutual funds for its clients. It invests in the public equity and fixed income markets across the globe. The firm also invests in real estate securities. For the equity portion of its portfolio, it invests in value and growth stocks of companies across all market capitalizations. For the fixed income portion of its portfolio, the firm invests in municipal bonds, US treasuries, agency and corporate bonds, residential and commercial mortgage-backed securities, asset-backed securities, and high-quality money market securities. It employs fundamental and quantitative analysis to create its portfolio. The firm also seeks to invest in venture capital, private equity, leveraged buy-out, distressed-debt, and mezzanine funds. It conducts in-house research to make its investments. The firm was founded in 1971 and is based in New York City with additional offices in West Palm Beach, Florida, London, United Kingdom, Central, Hong Kong, and Los Angeles, California.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Capital Research and Management Company
Capital Research and Management Company is a privately owned investment manager. The firm primarily provides its services to investment companies. The firm also provides its services to individuals, pooled investment vehicles, corporations, clients on third party platforms, wrap fee programs and managed account program clients. The firm manages separate client-focused equity, fixed income, and balanced portfolios. It also manages equity, fixed income, and balanced mutual funds. The firm invests in the public equity and fixed income markets across the globe. For the equity portion of its portfolio, it primarily invests in growth stocks of companies across all market capitalizations. For the fixed income portion of its portfolio, the firm invests in diversified portfolio of investments including U.S. and international fixed-income securities, bonds, loan participations, mortgage-backed securities, and municipal bonds of varying quality and duration. It employs fundamental analysis along with bottom-up stock picking approach to create its portfolios. The firm conducts in-house research to make its investments. It was founded in 1931 and is based in Los Angeles, California with additional offices in Irvine, California; Norfolk, Virginia; Los Angeles, California; San Francisco, California; and Washington, District of Columbia. Capital Research and Management Company operates as a subsidiary of The Capital Group Companies, Inc.
Deutsche Asset Management Investment GmbH
Deutsche Asset &amp; Wealth Management Investment GmbH is a privately owned investment manager. The firm launches and manages equity, fixed income, balanced, pension/retirement fund, real estate fund, and multi-asset mutual funds for its clients. It also launches and manages hedge funds for its clients. The firm invests in the public equity, fixed income, and real estate markets. It was formerly known as DWS Investment GmbH. The firm was founded on May 22, 1956 and is based in Frankfurt, Germany. Deutsche Asset &amp; Wealth Management Investment GmbH operates as a subsidiary of Deutsche Asset &amp; Wealth Management.
Estiriac XXI, S.L.
Estiriac XXI, S.L. was incorporated in 2007 and is based in Barcelona, Spain.
Norges Bank
Norges Bank operates as the central bank and national monetary authority of Norway. It implements and monitors the monetary policy; promotes financial stability; settles interbank payments in banks' accounts; manages foreign exchange reserves and the Norwegian Government Pension Fund Global on behalf of the Ministry of Finance; promotes payment systems and financial markets; and issues Norwegian banknotes and coins. The institution was founded in 1816 and is based in Oslo, Norway.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</si>
  <si>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AllianceBernstein L.P. (Nashville Area (Primary); Southeast (Primary); Tennessee (Primary); United States and Canada (Primary); United States of America (Primary); Asia / Pacific; Asia / Pacific Developed Markets; Asia / Pacific Emerging Markets; Austin Area; Boston Area; California; Dallas Area; England; Europe; European Developed Markets; Florida; Greater London; Hong Kong ; Houston Area; India ; Indian Sub-Continent; Los Angeles Area; Maharashtra; Massachusetts; New York; New York City Area; Northeast; San Antonio Area; San Francisco Area; Southwest; Texas; United Kingdom; West Coast; West Palm Beach Area);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Research and Management Company (California (Primary); Los Angeles Area (Primary); United States and Canada (Primary); United States of America (Primary); West Coast (Primary); England; Europe; European Developed Markets; Greater London; Midatlantic; Norfolk Area; San Francisco Area; United Kingdom; Virginia; Washington Area; Washington, D. C.);
Deutsche Asset Management Investment GmbH (Europe (Primary); European Developed Markets (Primary); Germany (Primary); Hessen (Primary));
Estiriac XXI, S.L. (Catalonia (Primary); Europe (Primary); European Developed Markets (Primary); Spain (Primary));
Indumenta Pueri, S.L. (Europe (Primary); European Developed Markets (Primary); Spain (Primary));
Norges Bank (Europe (Primary); European Developed Markets (Primary); Norway (Primary); Oslo (Primary));
Polygon Global Partners LLP (England (Primary); Europe (Primary); European Developed Markets (Primary); Greater London (Primary); United Kingdom (Primary));
Wellington Management Group LLP (Boston Area (Primary); Massachusetts (Primary); Northeast (Primary); United States and Canada (Primary); United States of America (Primary))</t>
  </si>
  <si>
    <t>Toyo Knife Co., Ltd. produces and sells industrial knives and cutters in Japan and internationally. It offers steel knives, paper-related knives, and various other deformed knives, as well as industrial machinery and parts. The company was founded in 1925 and is headquartered in Tomiya, Japan. As of July 16, 2022, Toyo Knife Co., Ltd. operates as a subsidiary of Ferrotec Holdings Corporation. As of July 15, 2022, Toyo Knife Co., Ltd. operates as a subsidiary of Ferrotec Holdings Corporation.</t>
  </si>
  <si>
    <t>Machinery Cutlery and Machinery and Parts: 35.9 (92.2%);
Green Landscaping: 3.0 (7.8%)</t>
  </si>
  <si>
    <t>Japan: 35.5 (91.3%);
Overseas: 3.4 (8.7%)</t>
  </si>
  <si>
    <t>Capital Goods (Primary); Industrial Machinery (Primary); Industrials (Primary); Machinery (Primary); Machinery Components (Primary); Metal Cutting Machine Tools (Primary); Metalworking Machinery and Equipment (Primary)</t>
  </si>
  <si>
    <t>Asia / Pacific (Primary); Asia / Pacific Developed Markets (Primary); Japan  (Primary); Miyagi (Primary)</t>
  </si>
  <si>
    <t>Ferrotec Holdings Corporation engages in semiconductor equipment-related, electronic device, and other businesses in Japan and internationally. The company offers vacuum seals, silicon wafers, vacuum coating systems, quartz products, ceramics products, CVD-SiC parts, silicon parts, and quartz crucibles, as well as parts cleaning services for semiconductor and FPD manufacturing equipment. It also provides ferrofluids; thermo-electric modules; power semiconductor DCB and AMB substrates; ingots, wafers, and cells for solar modules; industrial cleaning equipment; and machine blades. In addition, the company manufactures and sells automobile related products; manufactures and sells devices, parts, consumables, and consumable components for semiconductor manufacturing equipment; natural energy machinery; and scientific equipment and supplies, as well as imports and exports goods, technology, and systems. Additionally, it offers mechanical cutters for information, steel, paper pulp and meat industry; and industrial machines and parts, as well as landscaping and greening, green space management, and slope construction services. The company was formerly known as Fellow Tech Holdings Co., Ltd. and changed its name to Ferrotec Holdings Corporation in April 2007. Ferrotec Holdings Corporation was founded in 1980 and is headquartered in Tokyo, Japan.</t>
  </si>
  <si>
    <t>Paltek Corporation engages in the sale of semiconductors and related products in Japan. Its products include FPGAs, memory ICs, ASSP, analog ICs/power supply ICs, telecom/network applications, wireless ICs, sensor ICs, clock/timing ICs, etc. The company also offers ODM services in the field of medical, industrial, and communication equipment; model-based design services; and in-house products, such as FPGA computing platforms used for video processing and video transmission. In addition, it provides mobility, IoT, AI, video transmission, server and storage, paper packing, and fleet management solutions, as well as body motion sensor for infants, work support wearable robots, chlorus acid water, and space sanitization systems. Paltek Corporation was incorporated in 1977 and is headquartered in Yokohama, Japan. As of May 27, 2021, Paltek Corporation operates as a subsidiary of Restar Holdings Corporation.</t>
  </si>
  <si>
    <t>Electronic Equipment, Instruments and Components (Primary); Information Technology (Primary); Semiconductor Equipment and Product Distribution (Primary); Technology Distributors (Primary); Technology Hardware and Equipment (Primary); Application Hosting Services; Application Service Providers (ASPs); Application Software; Chemicals; Commodity Chemicals; Electronic Design and Engineering Services; Electronic Manufacturing Services; Materials; Materials; Outsourced Technology Manufacturing Services; Semiconductors; Semiconductors and Semiconductor Equipment; Semiconductors and Semiconductor Equipment; Servers; Software; Software and Services; Technology Hardware, Storage and Peripherals; Technology Hardware, Storage and Peripherals</t>
  </si>
  <si>
    <t>Restar Holdings Corporation operates as an electronics trading company in Japan and internationally. The company offers semiconductor and electronic components, system engineering, and reliability test services; and electronic and measuring equipment, as well as engages in the EMS, procurement, system equipment, and technology business. It is also involved in vegetable factory business; and renewable energy business, and produces and supplies power. The company was incorporated in 2009 and is headquartered in Tokyo, Japan.</t>
  </si>
  <si>
    <t>QAD Inc., together with its subsidiaries,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As of November 5, 2021, QAD Inc. was taken private.</t>
  </si>
  <si>
    <t>Application Hosting Services (Primary); Application Service Providers (ASPs) (Primary); Application Software (Primary); Customer Relationship Management (CRM) (Primary); Customer Relationship Management (CRM) Software (Primary); Enterprise Resource Planning (ERP) (Primary); Enterprise Resource Planning (ERP) Software (Primary); Enterprise Software (Primary); Financial Software (Primary); Industry Specific Software (Primary); Information Technology (Primary); Logistics Software (Primary); Manufacturing Industry Software (Primary); Office and Home Productivity Software (Primary); Software (Primary); Software and Services (Primary); Supply Chain Management Software (Primary); Information Technology (IT) Consulting; IT Consulting and Other Services; IT Services; Services Outsourcing; System and Platform Integration</t>
  </si>
  <si>
    <t>California (Primary); Santa Barbara Area (Primary); United States and Canada (Primary); United States of America (Primary); West Coast (Primary)</t>
  </si>
  <si>
    <t>Golden Predator Mining Corp., an exploration stage company, engages in the acquisition and exploration of mineral properties in Canada. The company explores for gold, silver, copper, lead, and zinc properties. Its principal property is the Brewery Creek project covering an area of 180 square kilometers located in northwestern Yukon. The company was formerly known as Northern Tiger Resources Inc. and changed its name to Golden Predator Mining Corp. in April 2014. Golden Predator Mining Corp. was incorporated in 2008 and is headquartered in Vancouver, Canada. As of September 2, 2021, Golden Predator Mining Corp. operates as a subsidiary of Arizona Gold Corp.</t>
  </si>
  <si>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</si>
  <si>
    <t>CIBC Private Wealth Advisors, Inc. is a privately owned investment manager. The firm primarily provides its services to high net worth individuals. It also caters to individuals, investment companies, pension and profit sharing plans, charitable organizations, corporations or other businesses. The firm manages separate client-focused equity, fixed income and balanced portfolios. It also manages equity mutual funds. The firm invests in the public equity and fixed income markets. The firm employs fundamental and technical analysis to make its investments. The firm obtains external research to complement its in-house research. The firm was formerly known as AT Investment Advisers, Inc. CIBC Private Wealth Advisors, Inc. was founded in 1932 and is based in Chicago, Illinois with additional offices in New York, New York; San Francisco, California; and Newport Beach, California. It operates as a subsidiary of CIBC Private Wealth Group, LLC.</t>
  </si>
  <si>
    <t>Chicago Area (Primary);
Great Lakes (Primary);
Illinois (Primary);
United States and Canada (Primary);
United States of America (Primary);
Boston Area;
California;
Los Angeles Area;
Massachusetts;
New York;
New York City Area;
Northeast;
San Francisco Area;
West Coast</t>
  </si>
  <si>
    <t>Copper North Mining Corp. explores and develops mineral properties in Canada. It owns 100% interest in the Carmacks project, an oxide copper, gold, and silver deposit located in Yukon, Canada. The company was founded in 2011 and is headquartered in Vancouver, Canada. As of November 27, 2020, Copper North Mining Corp. operates as a subsidiary of Granite Creek Copper Ltd.</t>
  </si>
  <si>
    <t>Granite Creek Copper Ltd., an exploration company, engages in the acquisition, exploration, and development of mineral properties. Its flagship project is the Carmacks and Carmacks North copper-gold-silver project covering an area of approximately 17,700 hectares located in Yukon Territory, Canada. In addition, it has an option to acquire a 100% interest in the Star project covering an area of 4,484 hectares situated in Omineca region, British Columbia. The company was formerly known as Granite Creek Gold Ltd. and changed its name to Granite Creek Copper Ltd. in October 2018. Granite Creek Copper Ltd. was incorporated in 2010 and is headquartered in Vancouver, Canada.</t>
  </si>
  <si>
    <t>58.com Inc. operates various multi-category online classifieds platforms and vertical listing platforms that enable local businesses and consumers to connect, share information, and conduct business in the People's Republic of China. The company operates multi-content category online classified platforms primarily under the 58 and Ganji names; Anjuke, an online real estate listing platform; ChinaHR, an online recruitment platform that focuses on white collar jobs; and Jia Xiao Yi Dian Tong, an online platform for driver’s license examination preparation and other related services. It also operates Zhuan Zhuan, an online used goods trading and service platform; and 58 Town, a rural version of 58.com. The company’s platform offers content in the categories, including real estate, jobs, automotive, yellow pages, and used goods. 58.com Inc. was founded in 2005 and is headquartered in Beijing, the People’s Republic of China.</t>
  </si>
  <si>
    <t>Communication Services (Primary); Interactive Media and Services (Primary); Interactive Media and Services (Primary); Media and Entertainment (Primary); Online Services (Primary)</t>
  </si>
  <si>
    <t>General Atlantic Service Company, L.P.
General Atlantic Service Company, L.P. is a private equity and venture capital firm specializing in investments in middle market, mezzanine, expansion capital, growth capital, pre-IPO stage, buyouts, industry consolidations, build-ups, acquisition, recapitalization, and PIPE. It seeks to invest in life sciences, financial services with focus on fintech, financial services companies and technology solutions providers to the financial services sector; media and consumer with focus on content and technology driven media and marketing services companies and consumer businesses capitalizing on emerging digital markets; healthcare with a focus on healthcare payors, providers and pharmaceutical companies, and technology and data informatics providers to these segments; enterprise solutions with focus on software, internet advertising, mobile internet, business services, logistics, Consulting, capital markets, Big data, SaaS, information technology services, and outsourcing companies; communications and electronics with focus on companies that provide hardware, software and services in the communications industry, semiconductor, and electronics companies across all sectors; and energy and resources with focus on business models that enable or facilitate the global transformation of supply, demand and infrastructure dynamics for critical resources. The firm also invests in emerging market consumer, Internet and technology focusing on e-commerce and online marketplaces; cloud based technology, and digital media; and business services focusing on disruptive technology-enabled services targeting enterprises in select industry verticals. It also invests in retail, telecom, agriculture, manufacturing and education sectors. The firm invests globally in companies with focus on Latin America, Asia-Pacific, and in the North-East and Southeast Asian region including India. The firm also invests in United States, Africa, Mexico, European market, including Western and Eastern Europe, United Kingdom, Germany, Austria, Switzerland, Russia, Turkey and the Middle East, Greater China, Brazil, Indonesia, Philippines, Argentina and Columbia. It typically invests between $50 million and $500 million in companies with annual revenue between $25 million and $300 million. The firm seeks to be either a minority or majority investor, preferably between 20 percent and 40 percent stake. The firm typically invests for a period of five to seven years and seeks to hold a board seat in its portfolio companies. General Atlantic Service Company, L.P.  was founded in 1980 and is based in New York, New York with additional offices across North America, Europe, Asia, Latin America and Tel Aviv, Israel.
Huang River Investment Limited
Huang River Investment Limited is headquartered in Road Town, British Virgin Islands. Huang River Investment Limited operates as a subsidiary of Tencent Holdings Limited.
Ocean Link
Ocean Link is a private equity firm specializing in buyouts. The firm prefers to invests in consumer, travel and tourism, technology, media, and telecommunications. For travel and tourism sector with a focus on hotels and resorts, attractions, online and offline travel agencies and operators, transportation services, and related business solutions providers. The firm seeks to invest in China. Ocean Link was founded in 2016 and is based in China. Ocean Link operates as a joint venture between General Atlantic LLC and Ctrip.com International Ltd.
Ohio River Investment Limited
Ohio River Investment Limited provides holding of securities in portfolio companies of parent. The company is based in Road Town, British Virgin Islands. Ohio River Investment Limited operates as a subsidiary of Tencent Holdings Limited.
THL E Limited
THL E Limited is engaged in the business of holding securities in portfolio companies. The company is based in Road Town, British Virgin Islands. THL E Limited operates as a subsidiary of Tencent Holdings Limited.
Warburg Pincus Asia LLC
Warburg Pincus Asia LLC is a private equity firm. It seeks to invest in the healthcare and consumer upgrade sector. The firm was founded in 1966 and is based in Hong Kong. Warburg Pincus Asia LLC operates as a subsidiary of Warburg Pincus LLC</t>
  </si>
  <si>
    <t>General Atlantic Service Company, L.P. (New York (Primary); New York City Area (Primary); Northeast (Primary); United States and Canada (Primary); United States of America (Primary); Africa / Middle East; Argentina; Asia / Pacific; Asia / Pacific Developed Markets; Asia / Pacific Emerging Markets; Bavaria; Brazil; California; Central America &amp; Mexico; China ; Connecticut; Distrito Federal de Mexico; England; Europe; European Developed Markets; Far East; Germany; Greater London; Hong Kong ; India ; Indian Sub-Continent; Indonesia ; Israel ; Jakarta Raya; Latin America and Caribbean; Maharashtra; Mexico; Middle East; Netherlands; Noord-Holland; San Francisco Area; São Paulo; Singapore ; South America; South-East Asia; Stamford Area; United Kingdom; West Coast);
Huang River Investment Limited (British Virgin Islands (Primary); Caribbean (Primary); Latin America and Caribbean (Primary); Tortola (Primary));
Ocean Link (Asia / Pacific (Primary); Asia / Pacific Emerging Markets (Primary); China  (Primary); Far East (Primary); Asia / Pacific Developed Markets; Hong Kong );
Ohio River Investment Limited (British Virgin Islands (Primary); Caribbean (Primary); Latin America and Caribbean (Primary); Tortola (Primary));
THL E Limited (British Virgin Islands (Primary); Caribbean (Primary); Latin America and Caribbean (Primary); Tortola (Primary));
Warburg Pincus Asia LLC (Asia / Pacific (Primary); Asia / Pacific Developed Markets (Primary); Hong Kong  (Primary))</t>
  </si>
  <si>
    <t>General Atlantic Service Company, L.P.
General Atlantic Service Company, L.P. is a private equity and venture capital firm specializing in investments in middle market, mezzanine, expansion capital, growth capital, pre-IPO stage, buyouts, industry consolidations, build-ups, acquisition, recapitalization, and PIPE. It seeks to invest in life sciences, financial services with focus on fintech, financial services companies and technology solutions providers to the financial services sector; media and consumer with focus on content and technology driven media and marketing services companies and consumer businesses capitalizing on emerging digital markets; healthcare with a focus on healthcare payors, providers and pharmaceutical companies, and technology and data informatics providers to these segments; enterprise solutions with focus on software, internet advertising, mobile internet, business services, logistics, Consulting, capital markets, Big data, SaaS, information technology services, and outsourcing companies; communications and electronics with focus on companies that provide hardware, software and services in the communications industry, semiconductor, and electronics companies across all sectors; and energy and resources with focus on business models that enable or facilitate the global transformation of supply, demand and infrastructure dynamics for critical resources. The firm also invests in emerging market consumer, Internet and technology focusing on e-commerce and online marketplaces; cloud based technology, and digital media; and business services focusing on disruptive technology-enabled services targeting enterprises in select industry verticals. It also invests in retail, telecom, agriculture, manufacturing and education sectors. The firm invests globally in companies with focus on Latin America, Asia-Pacific, and in the North-East and Southeast Asian region including India. The firm also invests in United States, Africa, Mexico, European market, including Western and Eastern Europe, United Kingdom, Germany, Austria, Switzerland, Russia, Turkey and the Middle East, Greater China, Brazil, Indonesia, Philippines, Argentina and Columbia. It typically invests between $50 million and $500 million in companies with annual revenue between $25 million and $300 million. The firm seeks to be either a minority or majority investor, preferably between 20 percent and 40 percent stake. The firm typically invests for a period of five to seven years and seeks to hold a board seat in its portfolio companies. General Atlantic Service Company, L.P.  was founded in 1980 and is based in New York, New York with additional offices across North America, Europe, Asia, Latin America and Tel Aviv, Israel.
Huang River Investment Limited
Huang River Investment Limited is headquartered in Road Town, British Virgin Islands. Huang River Investment Limited operates as a subsidiary of Tencent Holdings Limited.
Ohio River Investment Limited
Ohio River Investment Limited provides holding of securities in portfolio companies of parent. The company is based in Road Town, British Virgin Islands. Ohio River Investment Limited operates as a subsidiary of Tencent Holdings Limited.
THL E Limited
THL E Limited is engaged in the business of holding securities in portfolio companies. The company is based in Road Town, British Virgin Islands. THL E Limited operates as a subsidiary of Tencent Holdings Limited.</t>
  </si>
  <si>
    <t>General Atlantic Service Company, L.P. (New York (Primary); New York City Area (Primary); Northeast (Primary); United States and Canada (Primary); United States of America (Primary); Africa / Middle East; Argentina; Asia / Pacific; Asia / Pacific Developed Markets; Asia / Pacific Emerging Markets; Bavaria; Brazil; California; Central America &amp; Mexico; China ; Connecticut; Distrito Federal de Mexico; England; Europe; European Developed Markets; Far East; Germany; Greater London; Hong Kong ; India ; Indian Sub-Continent; Indonesia ; Israel ; Jakarta Raya; Latin America and Caribbean; Maharashtra; Mexico; Middle East; Netherlands; Noord-Holland; San Francisco Area; São Paulo; Singapore ; South America; South-East Asia; Stamford Area; United Kingdom; West Coast);
Huang River Investment Limited (British Virgin Islands (Primary); Caribbean (Primary); Latin America and Caribbean (Primary); Tortola (Primary));
Ohio River Investment Limited (British Virgin Islands (Primary); Caribbean (Primary); Latin America and Caribbean (Primary); Tortola (Primary));
THL E Limited (British Virgin Islands (Primary); Caribbean (Primary); Latin America and Caribbean (Primary); Tortola (Primary))</t>
  </si>
  <si>
    <t>Singapore Reinsurance Corporation Limited engages in underwriting general reinsurance products under property, liability, miscellaneous accident, and marine classes. The company was incorporated in 1973 and is based in Singapore. As of June 17, 2021, Singapore Reinsurance Corporation Limited operates as a subsidiary of Fairfax Asia Ltd.</t>
  </si>
  <si>
    <t>Accident Reinsurance (Primary); Casualty Reinsurance Carriers (Primary); Financials (Primary); Fire and Marine Reinsurance Carriers (Primary); Insurance (Primary); Insurance (Primary); Reinsurance (Primary); Asset Management and Custody Banks; Capital Markets; Commercial and Professional Services; Commercial Services and Supplies; Communication Services; Conferencing Services; Consulting Services; Diversified Financials; Diversified Telecommunication Services; General Management Services; Industrials; Integrated Telecommunication Services; Magazine Publishing; Media; Media and Entertainment; Newspaper and Magazine Publishing; Office Services and Supplies; Printed Media Publishing; Professional Services; Publishing; Real Estate; Real Estate; Real Estate Management and Development; Real Estate Management Services; Real Estate Operating Companies; Research and Consulting Services; Telecommunication Services</t>
  </si>
  <si>
    <t>Fairfax Asia Ltd., through its subsidiaries, provides property and casualty insurance. The company was founded in 2002 and is based in Hong Kong, Hong Kong. Fairfax Asia Ltd. operates as a subsidiary of Fairfax (Barbados) International Corp.</t>
  </si>
  <si>
    <t xml:space="preserve">Barbados (Primary);
Caribbean (Primary);
Latin America and Caribbean (Primary);
Asia / Pacific;
Asia / Pacific Developed Markets;
Hong Kong </t>
  </si>
  <si>
    <t>Dalton Investments LLC is a privately owned hedge fund sponsor. The firm primarily provides services to pooled investment vehicles. It also provides services to investment companies, charitable organizations, insurance companies, corporations, pension and profit sharing plans. Its investments include global hedged equity, global distressed debt, emerging market debt, Japan equity long-only, and Japan equity long-short. The firm conducts fundamental analysis to make its investments. The firm obtains external research to complement its in-house research. Dalton Investments LLC was founded in 1999 and is based in Santa Monica, California with additional office in Shanghai.</t>
  </si>
  <si>
    <t>California (Primary);
Los Angeles Area (Primary);
United States and Canada (Primary);
United States of America (Primary);
West Coast (Primary);
Asia / Pacific;
Asia / Pacific Emerging Markets;
China ;
Far East</t>
  </si>
  <si>
    <t xml:space="preserve">Roxy-Pacific Holdings Limited, an investment holding company, operates in the property and hospitality businesses in the Asia-Pacific. It operates through Property Development, Property Investment, and Hotel Ownership segments. The company primarily owns and operates the Grand Mercure Singapore Roxy hotel with 576 guest rooms and suites located in Singapore. It develops and sells residential and commercial units, including apartments and condominiums. In addition, it owns boutique hotels, including Noku Kyoto with 81 rooms located in Kyoto; and Noku Osaka with 154 rooms in Osaka City, Japan, as well as operates Noku Maldives resort with 50 villas in Maldives. In addition, the company owns 52 retail shops at the Roxy Square Shopping Centre in Singapore. Roxy-Pacific Holdings Limited was founded in 1967 and is based in Singapore.  As of February 17, 2022, Roxy-Pacific Holdings Limited was taken private.
</t>
  </si>
  <si>
    <t>Real Estate (Primary); Real Estate (Primary); Real Estate Development (Primary); Real Estate Management and Development (Primary); Consumer Discretionary; Consumer Services; Hotels; Hotels And Motels; Hotels, Resorts and Cruise Lines; Hotels, Restaurants and Leisure; Lodging; Nonresidential Building Operators and Lessors; Real Estate Operating Companies; Real Estate Operators And Lessors; Resorts</t>
  </si>
  <si>
    <t>Sen Lee Development Private Limited
Sen Lee Development Private Limited was incorporated in 1979 and is based in Singapore.</t>
  </si>
  <si>
    <t>Kian Lam Invesment Pte Ltd (Asia / Pacific (Primary); Asia / Pacific Developed Markets (Primary); Singapore  (Primary));
Sen Lee Development Private Limited (Asia / Pacific (Primary); Asia / Pacific Developed Markets (Primary); Singapore  (Primary))</t>
  </si>
  <si>
    <t>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TC PipeLines GP, Inc. operates as a general partner of the company. The company was incorporated in 1998 and is based in Houston, Texas. As of March 3, 2021, TC Energy Corporation operates as a subsidiary of TC Energy Corporation.</t>
  </si>
  <si>
    <t>Pipelines: 588.0 (100.0%)</t>
  </si>
  <si>
    <t>United States: 588.0 (100.0%)</t>
  </si>
  <si>
    <t>Energy (Primary); Energy (Primary); Natural Gas Pipelines (Primary); Oil and Gas Storage and Transportation (Primary); Oil, Gas and Consumable Fuels (Primary)</t>
  </si>
  <si>
    <t>Houston Area (Primary); Southwest (Primary); Texas (Primary); United States and Canada (Primary); United States of America (Primary); Alberta; Canada; Massachusetts; Northeast; Worcester Area</t>
  </si>
  <si>
    <t>TC Energy Corporation operates as an energy infrastructure company in North America. It operates through five segments: Canadian Natural Gas Pipelines; U.S. Natural Gas Pipelines; Mexico Natural Gas Pipelines; Liquids Pipelines; and Power and Storage. The company builds and operates 93,300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4,300 megawatts that are powered by natural gas and nuclear fuel sources located in Alberta, Ontario, Québec, and New Brunswick; and owns and operates approximately 118 billion cubic feet of non-regulated natural gas storage capacity in Alberta. The company was formerly known as TransCanada Corporation and changed its name to TC Energy Corporation in May 2019. TC Energy Corporation was incorporated in 1951 and is headquartered in Calgary, Canada.</t>
  </si>
  <si>
    <t>Alberta (Primary);
Canada (Primary);
United States and Canada (Primary);
Houston Area;
Southwest;
Texas;
United States of America</t>
  </si>
  <si>
    <t>Energy Income Partners LLC
Energy Income Partners LLC (EIP) doing business as Energy Income Partners is a privately owned hedge fund sponsor. The firm provides its services to pooled investment vehicles and Investment companies. It also caters to High net worth individuals, Pension and profit sharing plans, Other investment advisers, Insurance companies and Corporations. It invests in the public equity and hedging markets. The firm primarily invests in Master Limited Partnerships in the U.S. and Infrastructure Income Trusts in Canada. It typically invests in energy infrastructure sector investing in pipelines, storage and terminals, etc. The firm employs fundamental and technical analysis to make its investments. Energy Income Partners was founded in 2003 and is based in Westport, Connecticut.</t>
  </si>
  <si>
    <t>Energy Income Partners LLC (Connecticut (Primary); Northeast (Primary); Stamford Area (Primary); United States and Canada (Primary); United States of America (Primary));
Steel City Capital Investments, LLC (United States and Canada (Primary); United States of America (Primary))</t>
  </si>
  <si>
    <t>As of March 18, 2021, Handicare Group AB (publ) operates as a subsidiary of Savaria (Sweden) AB.</t>
  </si>
  <si>
    <t>Assistive and Corrective Equipment for People with Disabilities (Primary); Health Care (Primary); Health Care Equipment (Primary); Health Care Equipment and Services (Primary); Health Care Equipment and Supplies (Primary); Medical Equipment (Primary); Therapeutic Devices (Primary); Commercial and Professional Services; Commercial Services and Supplies; Diversified Support Services; Health Care Supplies; Industrials; Medical Consumables</t>
  </si>
  <si>
    <t>Savaria (Sweden) AB was formerly known as Goldcup 26098 AB and changed its name to Savaria (Sweden) AB in January 2021. The company is based in Sundsvall, Sweden. Savaria (Sweden) AB operates as a subsidiary of Savaria Corporation.</t>
  </si>
  <si>
    <t>Cidron Liberty Systems S.à R.L
Cidron Liberty Systems S.à r.l. was incorporated in 2010 and is based in Luxembourg.
Nordic Capital
Nordic Capital is a private equity firm specializing in buyouts, add-on acquisitions, growth, expansion, buy-and-build, industry consolidations, turnarounds, strategic repositioning, mature and middle-market investments. The firm invests in large and medium sized companies in all sectors with the focus on financial services, technology and payments, healthcare sector, industrial goods &amp; services, consumer &amp; retail, life sciences, traditional industries, biotechnology, and business services. It invests globally with a primary focus on Europe-based companies including Germany and Scandinavia and German speaking countries, the Nordic region, DACH region and Northern Europe, but often pursues follow-on investments outside the Nordic countries. The firm typically invests $41.47 million and $3668.97 million in companies having annual sales between $165.78 million and $796 million. It invests for a majority holding in each portfolio company and may also consider minority stake as well. The firm invests for a period of three to seven years, with average investment duration of 4.6 years and exits its investments through a strategic sale, trade sale, secondary buyout, or a public offering. It acts as a lead investor and takes a board seat in its portfolio companies. Nordic Capital was founded in 1989 and is based in Stockholm, Sweden with Nine offices across Europe, United States and South Korea.</t>
  </si>
  <si>
    <t>Cidron Liberty Systems S.à R.L (Europe (Primary); European Developed Markets (Primary); Luxembourg (Primary));
Nordic Capital (Europe (Primary); European Developed Markets (Primary); Sweden (Primary); Asia / Pacific; Asia / Pacific Developed Markets; Denmark; Finland; Germany; Jersey; Korea, South ; Luxembourg; New York; New York City Area; Northeast; Norway; United Kingdom; United States and Canada; United States of America)</t>
  </si>
  <si>
    <t>Furusato Industries,Ltd. operates in steel frame building supplies, piping products, machines and industrial tools, housing equipment, and security system businesses. It engages in the wholesale of industrial supplies, such as equipment, parts, blades, tools, and consumables to machine and tools dealers; machine and tools for automotive; housing equipment to dealers; security devices to security companies and building management company; and machine tools to machine dealers, as well as in installing crime-prevention system and access control service, and providing cloud-based system. The company is also involved in the direct sale of machine tools, equipment, robots, etc. to end-users; building supplies to steel fabricators, steel frame housing manufactures, and temporary housing manufactures; and supplies to users who build and maintain plant piping systems. The company was formerly known as Furusato Tekkosho Ltd. and changed its name to Furusato Industries,Ltd. in 1973. Furusato Industries,Ltd. is headquartered in Osaka, Japan. As of October 1, 2021, Furusato Industries, Ltd. operates as a subsidiary of Maruka Corporation.</t>
  </si>
  <si>
    <t>Building Product Distribution (Primary); Capital Goods (Primary); Construction Material Distribution (Primary); Industrials (Primary); Machinery Distribution (Primary); Trading Companies and Distributors (Primary); Trading Companies and Distributors (Primary); Commercial Electronics Distribution; Consumer Discretionary; Distributors; Distributors; Electronic Equipment, Instruments and Components; Household and Personal Product Distribution; Industrial Machinery; Information Technology; Machinery; Non-Durable Goods Distribution; Retailing; Technology Distributors; Technology Hardware and Equipment</t>
  </si>
  <si>
    <t>Maruka Corporation operates as a trading company in Japan and internationally. The company’s Industrial Machinery division provides machine tools, forming machinery, injection molding machinery, washing machines, welding machinery, production machinery, bearings, hydraulic equipment, industrial robots, environmental equipment, water chillers, mold temperature controllers, environment-related products, and food machinery. Its Construction Machinery division sells information on used construction machinery; and used construction machinery. The company was formerly known as Maruka Machinery Co., Ltd. and changed its name to Maruka Corporation in April 2019. Maruka Corporation is headquartered in Osaka, Japan.</t>
  </si>
  <si>
    <t>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Hanwa Co., Ltd. (TSE:8078)
Hanwa Co., Ltd. trades in steel, metals and alloys, nonferrous metals, food products, petroleum and chemicals, lumber, machinery, and other products in Japan and internationally. The company’s Steel Division sells steel bars, shapes, sheets, pipes, tubes, wires, plates, building materials, and ferrous raw materials; aluminum sheets, extrusion molding materials, and processed aluminum products; and automotive steel parts. Its Metal Recycling and Primary Metal Division offers aluminum, copper, zinc, lead, stainless steel, and nickel ingots, as well as ferroalloys of chromium, silicon ore, and manganese; and recycles copper, aluminum, zinc, lead, tin, and stainless steel scraps. The company’s Food Products Division provides seafood products, such as salmon, prawns and shrimp, octopus, mackerel, horse mackerel, herring roe, capelin, crab, chicken, and others. Its Energy and Living Materials Division offers heavy oil, kerosene, LPG, LNG, industrial gas, bunker oil, gasoline, diesel, lubricating oil, biomass energy, PKS, wood pellets, recycled heavy oil, RPF, discarded tires, discarded building-material chips, raw materials for lubricating oil additives, and chemicals, as well as paper and used paper products to steel, chemicals, and paper and pulp sectors. This division also provides synthetic resin raw materials and plastic products that include polyethylene, polypropylene, and polystyrene. The company’s Lumber &amp; Plywood Division imports and sells lumber, plywood, and other wood products that include coniferous plywood, laminar and genban, precut, and CAD drawing products, as well as structural and non-structural materials, steel ceiling joists, plaster boards and insulating materials, interior and exterior building materials, and unit reinforcing bars to building material trading companies, building material manufacturers, sales agents, wholesalers, home builders, and other companies. Hanwa Co., Ltd. was incorporated in 1947 and is headquartered in Osaka, Japan.
MUFG Bank, Ltd.
MUFG Bank, Ltd. provides various banking and financial products and services to individuals and corporate customers in the Americas, Europe, the Middle East, Africa, Asia, and Oceania. The company operates through Digital Service Business Unit, Retail &amp; Commercial Banking Business Unit, Japanese Corporate &amp; Investment Banking Business Unit, Global Commercial Banking Business Unit, Global Corporate &amp; Investment Banking Business Unit, Global Markets Business Unit, and Other Units segments. It offers corporate and investment banking services, including syndication and cross border syndication loans; structured finance services, such as project, export credit agency, leveraged buyout/management buyout/corporate M&amp;A, real estate, and ship finance; and asset finance services comprising securitization solutions, asset-based lending, accounts receivable purchases programs, and supply chain finance. The company also provides sales and trading, asset and liability management, strategic investment, and back-office services; cash management services consisting of liquidity management, payment solutions, account reconciliation, and online foreign exchange contract solutions; trade finance services; and transaction services, such as custody, and cash and securities clearing services to financial institutions. In addition, it offers trust banking, securities, credit cards, consumer finance, leasing, funds and securities transactions, settlement, and other services. The company was formerly known as The Bank of Tokyo-Mitsubishi UFJ, Ltd. and changed its name to MUFG Bank, Ltd. in April 2018. The company was founded in 1919 and is headquartered in Chiyoda, Japan. MUFG Bank, Ltd. is a subsidiary of Mitsubishi UFJ Financial Group, Inc.
Nippon Life Insurance Company
Nippon Life Insurance Company, together with its subsidiaries, engages in the insurance and insurance-related businesses in Japan and internationally. It offers whole life and term life insurance, and term life insurance with survival benefits; dread disease, physical disability, and nursing care insurance; general medical, cancer medical, and limited injury insurance; annuity and endowment insurance; juvenile, children’s general medical, and education endowment insurance; longevity and single-payment; automobile and fire insurance products; and after-sales service, as well as consultation service on health, nursing care, and childcare matters to individual customers. The company also provides survivor coverage, disability coverage, medical coverage, retirement coverage, asset formation promotion, home loan, and asset formation incentive plans to corporate customers. In addition, it engages in the corporate pension system management, insurance policy confirmation, life insurance policy solicitation, and non-life insurance agency businesses. Further, the company provides investment management and advisory, type II financial instrument, trust banking, credit guarantee, leasing, venture capital, building management, discretionary investment contact, and finance agency services. Additionally, it engages in employment placement, goods mediation and sale, printing and bookbinding, clerical agency, software development, information processing, system administration and management, receiving agency, survey and research, and information services. The company was formerly known as Nippon Life Assurance Co., Ltd. and changed its name to Nippon Life Insurance Company in 1947. Nippon Life Insurance Company was founded in 1889 and is headquartered in Osaka, Japan.
Seiwa Chuo Holdings Corporation (TSE:7531)
Seiwa Chuo Holdings Corporation engages in the wholesale of general steel products in Japan. It also undertakes processing and related contract works; and cargo handling works. The company was founded in 1954 and is headquartered in Osaka, Japan.
Shinsho Corporation (TSE:8075)
Shinsho Corporation imports, exports, and trades in iron and steel, ferrous raw material, nonferrous metal, machinery, information industry, and welding products worldwide. The company offers iron and steel products, including half-finished steel, special steel, construction material, casting and forging, carbon steel, wire rod, titanium and nickel alloy, and casting material and cast products; ferrous raw materials, such as materials for making iron and steel, and other products comprising titanium sponge, coke breeze, slag products, slag powder for blast furnaces, cement, refuse paper and plastic fuel, secondary cement products, iron sand, plastics, chemical products, titanium scrap, new materials, and other auxiliary materials; and nonferrous metals, which includes aluminum, cast, aluminum and copper material, copper, and processed aluminum and copper products. It also provides machinery and electronics that include chemicals and food processing equipment; iron and steel, and non-ferrous metal related equipment; electronic and IT equipment; environment and energy-related equipment; and general industrial equipment. In addition, the company offers welding products, such as welding materials and welding-related equipment, and production materials for use in steel frame, construction machinery, and chemical engineering installation industries, including shipbuilding, steel frames, bridges, construction machinery, automotive, heavy electrical, chemical engineering, fabrication, welding material, and other applications. Shinsho Corporation was founded in 1946 and is headquartered in Osaka, Japan.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t>
  </si>
  <si>
    <t>Custody Bank of Japan, Ltd. (Asia / Pacific (Primary); Asia / Pacific Developed Markets (Primary); Japan  (Primary));
Hanwa Co., Ltd. (TSE:8078) (Asia / Pacific (Primary); Asia / Pacific Developed Markets (Primary); Japan  (Primary));
MUFG Bank, Ltd. (Asia / Pacific (Primary); Asia / Pacific Developed Markets (Primary); Japan  (Primary); Tokyo (Primary); Africa / Middle East; Alberta; Argentina; Asia / Pacific Emerging Markets; Atlanta Area; Australia ; California; Canada; Capital Federal; Chicago Area; Chile; China ; Colombia; England; Europe; European Developed Markets; Far East; France; Gauteng; Georgia; Germany; Great Lakes; Greater London; Guangdong Province; Hessen; Hong Kong ; Houston Area; Ile-de-France; Illinois; Korea, South ; Latin America and Caribbean; Los Angeles Area; Malaysia ; Middle East; New Jersey; New South Wales; New York; New York City Area; New Zealand ; North Rhine-Westphalia; Northeast; Ontario; Peru; Philippines ; Region Metropolitana (Santiago); San Francisco Area; Seattle Area; Singapore ; South Africa; South America; South-East Asia; Southeast; Southwest; Sub-Saharan Africa; Taiwan ; Texas; Turkey ; United Arab Emirates ; United Kingdom; United States and Canada; United States of America; Victoria; Washington; West Coast; Western Australia; Wilayah Persekutuan);
Nippon Life Insurance Company (Asia / Pacific (Primary); Asia / Pacific Developed Markets (Primary); Japan  (Primary); England; Europe; European Developed Markets; Germany; Greater London; Hessen; United Kingdom);
Seiwa Chuo Holdings Corporation (TSE:7531) (Asia / Pacific (Primary); Asia / Pacific Developed Markets (Primary); Japan  (Primary));
Shinsho Corporation (TSE:8075) (Asia / Pacific (Primary); Asia / Pacific Developed Markets (Primary); Japan  (Primary));
The Master Trust Bank of Japan, Ltd. (Asia / Pacific (Primary); Asia / Pacific Developed Markets (Primary); Japan  (Primary))</t>
  </si>
  <si>
    <t>Hanwa Co., Ltd. (TSE:8078) (1,059.3); Seiwa Chuo Holdings Corporation (TSE:7531) (41.4); Shinsho Corporation (TSE:8075) (286.1)</t>
  </si>
  <si>
    <t>Phivida Holdings Inc., a functional food and beverage company, engages in purchasing, packaging, and selling holistic hemp infused remedies in the United States. The company offers hemp oil infused beverages under the OKI brand; and tinctures and capsules under the Vida + brand, as well as sells cannabis accessories. It also operates e-commerce platforms under the Greencamp, bloomgrove, and Wikala brand names. The company was formerly known as Phytofarms Holdings Inc. and changed its name to Phivida Holdings Inc. in January 2017. Phivida Holdings Inc. was incorporated in 2015 and is headquartered in Vancouver, Canada. As of September 16, 2020, Phivida Holdings Inc. operates as a subsidiary of Choom Holdings Inc.</t>
  </si>
  <si>
    <t>Consumer Staples (Primary); Household and Personal Products (Primary); Personal Products (Primary); Personal Products (Primary); Vitamins and Nutritional Supplements (Primary); Consumer Discretionary; Food Products; Food, Beverage and Tobacco; Internet and Direct Marketing Retail; Internet and Direct Marketing Retail; Packaged Foods and Meats; Retailing</t>
  </si>
  <si>
    <t>Choom Holdings Inc., together with its subsidiaries, engages in the retail of cannabis. It sells cannabis products and accessories. The company’s cannabis accessories include rolling papers, holders, pipes, water pipes, bongs, vaporizers, and other things used to consume cannabis. As of June 30, 2021, it operated through 17 retail stores in Canada. The company was formerly known as Standard Graphite Corporation and changed its name to Choom Holdings Inc. in November 2017. Choom Holdings Inc. was incorporated in 2006 and is headquartered in Vancouver, Canada.</t>
  </si>
  <si>
    <t>MobileIron, Inc., together with its subsidiaries,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security platform that provides the fundamental visibility and IT controls to secure, manage, and monitor various corporate or employee-owned mobile devices or desktops that access business-critical data; MobileIron Access to block untrusted devices and applications from accessing cloud services based on security posture and compliance, as well as provide zero sign-on; and MobileIron Tunnel that provides connectivity through a per-app VPN to connect applications to back-end services. The company’s MobileIron security platform also comprises MobileIron Threat Defense to identify zero-day threats on the device across networks and within client apps; and MobileIron secure applications for end-user productivity, such as enterprise app store, secure content, secure email and PIM, remote troubleshooting, and secure browsing applications, as well as MobileIron AppConnect, an SDK and wrapper that third-party developers integrate into their applications to provide security through additional encryption and advanced security controls. It serves various industries, including financial services, government, healthcare, legal, manufacturing, professional services, retail, technology, and telecommunications primarily through distributors, resellers, service providers, system vendors, and system integrators. MobileIron, Inc. was founded in 2007 and is headquartered in Mountain View, California. MobileIron, Inc. was formerly known as Mobile Iron, Inc. As of December 1, 2020, MobileIron, Inc. operates as a subsidiary of Ivanti Software, Inc.</t>
  </si>
  <si>
    <t>Application Hosting Services (Primary); Application Service Providers (ASPs) (Primary); Application Software (Primary); Information Technology (Primary); Software (Primary); Software and Services (Primary); Security Software; Systems Software</t>
  </si>
  <si>
    <t>Ivanti Software, Inc. provides information technology (IT) asset and service management software solutions. It offers Ivanti Neurons, a hyper-automation platform for patch intelligence and spend intelligence. The company’s solutions include security, information technology asset and service management, supply chain, endpoint and workspace management, identity management, reporting and analysis, enterprise service management, and password management solutions. It also offers professional and training services. The company was formerly known as LANDESK Software, Inc. The company was founded in 1985 and is based in South Jordan, Utah.</t>
  </si>
  <si>
    <t>White Hat Capital Partners LP is a privately owned investment manager. The firm provides its services to high net worth individuals and institutions. The firm primarily invests in the public equity markets with a focus on under-appreciated, small-cap technology companies. The firm invests in software/saas, services, semiconductors, aerospace &amp; defense, industrial and healthcare sectors. The firm typically invests between $10 – 100 million in companies. White Hat Capital Partners LP was founded in 2016 and is based in New York, New York.</t>
  </si>
  <si>
    <t>Cashrewards Limited, a cashback ecosystem, enables members to browse brands and offers, and receive cashback on transactions by shopping online or in-store with participating merchant partners. It operates Cashrewards app and website; and offers debit or credit card-linked offers. The company was founded in 2014 and is based in Sydney, Australia.</t>
  </si>
  <si>
    <t>Advertising (Primary); Communication Services (Primary); Media (Primary); Media and Entertainment (Primary)</t>
  </si>
  <si>
    <t>1835i Ventures is a principal investment arm of Australia and New Zealand Banking Group Limited. 1835i Ventures is headquartered in Australia.</t>
  </si>
  <si>
    <t>Alium Capital Management Pty Ltd
Alium Capital Management Pty Ltd is a principal investment firm headquartered in Sydney, Australia.
M&amp;S Skyleisure Pty Ltd
M&amp;S Skyleisure Pty Ltd was incorporated in 2016 and is based in Sydney, Australia.</t>
  </si>
  <si>
    <t>Alium Capital Management Pty Ltd (Asia / Pacific (Primary); Asia / Pacific Developed Markets (Primary); Australia  (Primary); New South Wales (Primary));
M&amp;S Skyleisure Pty Ltd (Asia / Pacific (Primary); Asia / Pacific Developed Markets (Primary); Australia  (Primary); New South Wales (Primary))</t>
  </si>
  <si>
    <t>As of June 20, 2022, Western Areas Limited was acquired by IGO Nickel Holdings Pty Ltd. Western Areas Limited mines for, processes, and sells nickel sulphide concentrates and other base metals in Australia. It holds a 100% interest in the Forrestania project located in Western Australia. Western Areas Limited was incorporated in 1999 and is based in West Perth, Australia.</t>
  </si>
  <si>
    <t>Nickel Mining and Exploration: 230.1 (100.0%)</t>
  </si>
  <si>
    <t>Australia: 230.1 (100.0%)</t>
  </si>
  <si>
    <t>IGO Nickel Holdings Pty Ltd was formerly known as IGO Europe Pty Ltd. The company was incorporated in 2014 and is based in South Perth, Australia. IGO Nickel Holdings Pty Ltd operates as a subsidiary of IGO Limited.</t>
  </si>
  <si>
    <t>Perpetual Limited (ASX:PPT)
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securitization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was founded in 1886 and is based in Sydney, Australia with additional offices in Adelaide, Brisbane, Canberra, Melbourne and Perth.
Wyloo Consolidated Investments Pty Ltd
Wyloo Consolidated Investments Pty Ltd is based in Australia. Wyloo Consolidated Investments Pty Ltd is an operating subsidiary of Wyloo Metals Pty Ltd.</t>
  </si>
  <si>
    <t>Perpetual Limited (ASX:PPT) (Asia / Pacific (Primary); Asia / Pacific Developed Markets (Primary); Australia  (Primary); New South Wales (Primary); Australian Capital Territory; Queensland; South Australia; Victoria; Western Australia);
Wyloo Consolidated Investments Pty Ltd (Asia / Pacific (Primary); Asia / Pacific Developed Markets (Primary); Australia  (Primary))</t>
  </si>
  <si>
    <t>Perpetual Limited (ASX:PPT) (946.0)</t>
  </si>
  <si>
    <t>JihSun Financial Holding Co.,Ltd., together with its subsidiaries, operates as a financial holding company in Taiwan. The company engages in the securities brokerage, trading, underwriting, and margin purchases and short sales; and stock transaction agency and futures trading activities, as well as provides auxiliary services for futures trading, stock warrant issuance, and offshore securities unit. It also offers general deposits, loans and discounts, stocks, short term securities, and financial bonds, as well as government bond investment and collection, fund trust transaction, employee investment trust, and other services. In addition, the company operates as a property and life insurance agent, as well as provides venture capital, securities investment research, and proprietary trading services. Further, it is involved in the securities research and analysis, investment consultation, corporate and personal financial planning, and financing activities, as well as sale of mutual funds and other financial products. The company was incorporated in 2002 and is based in Taipei City, Taiwan. JihSun Financial Holding Co.,Ltd. is a subsidiary of Fubon Financial Holding Co., Ltd.</t>
  </si>
  <si>
    <t>Financial Holding: 126.4 (25.1%);
Other: 2.5 (.5%);
Securities Consolidation: 249.4 (49.4%);
Bank: 126.3 (25.0%)</t>
  </si>
  <si>
    <t>Taiwan: 370.7 (100.0%)</t>
  </si>
  <si>
    <t>Capital Markets (Primary); Commodity Contract Services (Primary); Diversified Financials (Primary); Financials (Primary); Investment Banking (Primary); Investment Banking and Brokerage (Primary); Securities and Commodities Markets Services (Primary); Security Brokers and Dealers (Primary); Security Underwriting Services (Primary); Asset Management and Custody Banks; Banks; Banks; Commercial and Professional Services; Consulting Services; Diversified Banks; Industrials; Insurance; Insurance; Insurance Brokers; Professional Services; Research and Consulting Services</t>
  </si>
  <si>
    <t>Fubon Financial Holding Co., Ltd. provides various financial services in Taiwan, Asia, and internationally. It operates through Bank Business, Insurance Business, Life Insurance Business, Securities Business, and Others segments. The company primarily offers insurance products, including property, casualty, life, health, accident, fire, marine cargo, marine hull fishing vessel, motor, liability, engineering and nuclear, surety and credit, and personal and commercial multiple peril insurance, as well as typhoon, flood, and earthquake insurance products. It also provides retail and consumer, corporate, and investment banking services; brokerage services; margin lending; securities financing and refinancing, trading, underwriting, and transfer services; and investment and financial management, futures, and foreign currency and CNY services. In addition, the company offers venture capital, marketing management, creditor’s rights management, IT software, equity and asset management, stadium management, and sports services, as well as trust, financial bill, and credit card services; and invests in and manages real estate properties. Fubon Financial Holding Co., Ltd. was founded in 1961 and is based in Taipei, Taiwan.</t>
  </si>
  <si>
    <t>SIPF B.V. was founded in 2015 and is headquartered in Amsterdam, the Netherlands. The company operates as a subsidiary of Shinsei Bank, Limited.</t>
  </si>
  <si>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</si>
  <si>
    <t>Energy (Primary); Energy (Primary); Energy Equipment and Services (Primary); Oil and Gas Equipment and Services (Primary); Oil and Gas Field Services (Primary); Capital Goods; Industrials; Machinery Rental and Leasing; Trading Companies and Distributors; Trading Companies and Distributors; Utilities; Utilities; Water Purification; Water Utilities; Water Utilities</t>
  </si>
  <si>
    <t>Houston Area (Primary); Southwest (Primary); Texas (Primary); United States and Canada (Primary); United States of America (Primary); California; San Bernardino Area; West Coast</t>
  </si>
  <si>
    <t>Select Energy Services, Inc., an oilfield services company, provides water management and chemical solutions to the onshore oil and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pipeline infrastructure solutions to support oil and gas well development. The Oilfield Chemicals segment develops, manufactures, and provides a suite of chemicals, water treatment solutions, and services used in hydraulic fracturing, stimulation, cementing, production, pipelines, and well completions, including polymers, viscosity, crosslinkers, friction reducers, surfactants, buffers, breakers, and other chemical technologies to pressure pumping service companies. This segment also offers production chemical solutions for underperforming wells and ancillary oilfield services comprising corrosion and scale monitoring, chemical inventory management, well failure analysis, and lab services. Select Energy Services, Inc. was incorporated in 2016 and is headquartered in Houston, Texas.</t>
  </si>
  <si>
    <t>Ascribe II Investments LLC
Ascribe II Investments LLC was incorporated in 2010 and is based in New York, New York.
Gates Capital Management, Inc.
Gates Capital Management, Inc. is an employee owned hedge fund  manager. The firm primarily manages pooled investment vehicles. The firm also caters to high net worth individuals, family offices, advisor/consultants, foundations and endowments. The firm primarily manages funds for its clients. The firm also manages separate client-focused equity and fixed income portfolios. The firm invests in the public equity, fixed income, and alternative investment markets across the globe. It makes Fund investments based on cash flow generation, focusing on event-driven equities and debt. The firm employs a combination of in-house and external research to make its investments. Gates Capital Management, Inc. was founded in 1996 and is based in New York City.</t>
  </si>
  <si>
    <t>Ascribe II Investments LLC (New York (Primary); New York City Area (Primary); Northeast (Primary); United States and Canada (Primary); United States of America (Primary));
Gates Capital Management, Inc. (New York (Primary); New York City Area (Primary); Northeast (Primary); United States and Canada (Primary); United States of America (Primary))</t>
  </si>
  <si>
    <t>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which is used to emulsify and remove soft and hard tumors primarily in the neuro and general surgery field; and SonicOne, an ultrasonic cleansing and debridement system that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 Misonix, Inc. operates as a subsidiary of Bioventus Inc.</t>
  </si>
  <si>
    <t>Electrotherapeutic Apparatus (Primary); Health Care (Primary); Health Care Equipment (Primary); Health Care Equipment and Services (Primary); Health Care Equipment and Supplies (Primary); Orthopedic Devices (Primary); Therapeutic Devices (Primary)</t>
  </si>
  <si>
    <t>Bioventus Inc. a medical device company, focuses on developing and commercializing clinical treatments that engage and enhance the body’s natural healing process in the United States and internationally. The company’s product portfolio includes pain treatments, which comprise non-surgical joint pain injection therapies, as well as peripheral nerve stimulation products. Its surgical solutions comprise bone graft substitutes to fuse and grow bones, enhance results following spinal and other orthopedic surgeries; and ultrasonic medical devices for the use in precise bone sculpting, remove tumors, and tissue debridement. The company’s restorative therapies include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</si>
  <si>
    <t>1315 Capital, LLC
1315 Capital, LLC is a private equity and venture capital firm specializing in expansion, later stage, and growth capital investments. It invests in commercial-stage pharmaceutical, medical technology, and healthcare services companies including device and diagnostic-enabled service platforms and businesses focused on cost containment and digital health. It targets minority or majority stakes and make investments between $10 to $30 million in companies with revenues more than $100 million. 1315 Capital, LLC was founded in 2014 and is based in Philadelphia, Pennsylvania.
SV Health Investors, LLC
SV Health Investors, LLC is a private equity and venture capital firm specializing in all stages of development including seed, start-up, mid venture, early stage, expansion capital, growth capital, later stage, mature, revenue-stage, PIPES, buyouts, turnarounds, middle market, and late venture investments. The firm seeks to invest in the human life sciences businesses with a focus on In Vitro Diagnostics, post-acute care delivery, biotechnology, dementia, public equities, medical devices and instrumentation, diagnostics, biopharmaceuticals, healthcare information technology, therapeutic protein and antibody, medical device research equipment, digital health, industry specific software, telecommunications, pharmaceutical services, media, commercial and professionals services, healthcare industry software, pharmaceuticals research and development, microbiology, gene research and development, and healthcare services sectors. In biotechnology, it seeks to invest in innovative drugs addressing large unmet medical needs. In medical devices, the firm prefers businesses that are focused on clinical segments and technology platforms and in healthcare services later stage business it seeks have a profitable or near profitable platform. It primarily invests in North America and Western Europe, but will consider investment opportunities in other regions including Australia, Africa and Middle East, and United Kingdom. The firm seeks to invest between $1 million to $40 million in equity investments in North America and Europe, but considers innovative investments in other regions. In medical devices, it typically exits through a sale to a larger company. The firm seeks to invest in equity or near equity securities in private businesses. It usually takes a lead investor position within a strong investment syndicate. The firm takes a Board seat in its portfolio companies. SV Life Sciences Advisers LLP was founded in 1993 and is based in Boston, Massachusetts with additional offices in San Francisco, California, Nashville, Tennessee, and London, United Kingdom.</t>
  </si>
  <si>
    <t>1315 Capital, LLC (Great Lakes (Primary); Pennsylvania (Primary); Philadelphia Area (Primary); United States and Canada (Primary); United States of America (Primary));
SV Health Investors, LLC (Boston Area (Primary); Massachusetts (Primary); Northeast (Primary); United States and Canada (Primary); United States of America (Primary); England; Europe; European Developed Markets; Greater London; Southeast; Tennessee; United Kingdom)</t>
  </si>
  <si>
    <t>Long4life Limited is a venture capital firm focuses on businesses with proven track record, having strong cash flow &amp; attractive growth capital prospects led by strong, management teams. The firm prefers to invest in retail, wholesale, manufacturing, service, merchandising, distribution, e-commerce, Sports &amp; Recreation, personal care, Beverages &amp; Wellness sectors. Long4life Limited is based in Johannesburg, South Africa.</t>
  </si>
  <si>
    <t>Old Mutual Private Equity is the private equity arm of Old Mutual Limited. It is a private equity and venture capital firm specializing in direct investments and fund of funds investments. For direct investments, the firm seeks to invest in private equity transactions including de-listings or private to public transactions, management buyouts or leveraged buyouts, buyouts, expansion, growth and replacement capital. Within fund of funds, it invests in private equity funds in South Africa. It seeks to invest a minimum amount of ZAR100 million ($12 million) into a single transaction. The firm typically invests in unlisted companies for a period of five to seven years. Old Mutual Private Equity is based in Pinelands, South Africa.</t>
  </si>
  <si>
    <t>Africa / Middle East (Primary);
South Africa (Primary);
Sub-Saharan Africa (Primary);
Western Cape (Primary)</t>
  </si>
  <si>
    <t>Vimy Resources Limited, a resource development company, explores for and evaluates uranium projects in Australia. The company's flagship property is the 100% owned Mulga Rock project located to the east-northeast of the Kalgoorlie in Western Australia. It also holds 100% interest in the Alligator River project located in Alligator River uranium district, Northern Territory. The company was formerly known as Energy and Minerals Australia Limited and changed its name to Vimy Resources Limited in December 2014. Vimy Resources Limited was incorporated in 2006 and is headquartered in West Perth, Australia. As of August 4, 2022, Vimy Resources Limited operates as a subsidiary of Deep Yellow Limited.</t>
  </si>
  <si>
    <t>Deep Yellow Limited, together with its subsidiaries, operates as a uranium exploration company in Namibia. The company holds a 100% interest in the Reptile project, which covers an area of 896 square kilometers (km2); 65% interest in the Nova Joint Venture covering an area of 599 km2; and 85% interest in the Yellow Dune Joint Venture covering an area of 190 km2. It is also involved in the iron ore exploration and property investment businesses. Deep Yellow Limited was incorporated in 1985 and is headquartered in Subiaco, Australia.</t>
  </si>
  <si>
    <t>Paradice Investment Management Pty Ltd. is an employee owned investment manager. The firm provides services to individuals, typically high net worth individuals. It manages separate client focused equity portfolios. The firm also manages funds for its clients. It invests in the public equity market of Australia. The firm primarily invests in the stocks of small-cap, mid-cap, and large-cap companies. For its equity investments it follows bottom-up approach to make its investments. It conducts in-house research research to make its investments. The firm benchmarks the performance of its portfolios against ASX/S&amp;P 200 Accumulation Index. Paradice Investment Management Pty Ltd. was founded in 1999 and is based in Sydney, New South Wales with additional offices in Denver, Colorado and San Francisco, California. As of December 30, 2021, Paradice Investment Management Pty Ltd. operates as a subsidiary of Charter Hall Group.</t>
  </si>
  <si>
    <t>Asia / Pacific (Primary);
Asia / Pacific Developed Markets (Primary);
Australia  (Primary);
New South Wales (Primary);
California;
Colorado;
Denver Area;
Mountain;
San Francisco Area;
United States and Canada;
United States of America;
West Coast</t>
  </si>
  <si>
    <t>Aedes SIIQ (MTA:AED) was founded and at the same time listed on the Electronic Stock Market of Borsa Italiana, following the proportional partial division of Restart (a company founded in 1905 and listed on the Milan Stock Exchange since 1924) on December 28, 2018. Aedes SIIQ has an income and development real estate portfolio to be developed to be put into income in line with the strategy of an SIIQ with destination Commercial (Retail and Office).</t>
  </si>
  <si>
    <t>Italy: 13.2 (100.0%)</t>
  </si>
  <si>
    <t>Diversified REITs (Primary); Equity Real Estate Investment Trusts (REITs) (Primary); Real Estate (Primary); Real Estate (Primary); Nonresidential Building Operators and Lessors; Office Building Operators and Lessors; Real Estate Management and Development; Real Estate Operating Companies; Real Estate Operators And Lessors; Shopping Mall Operators and Lessors</t>
  </si>
  <si>
    <t>Domus Srl provides construction services to industrial and commercial sectors. The company is based in Prato, Italy.</t>
  </si>
  <si>
    <t>Europe (Primary);
European Developed Markets (Primary);
Italy (Primary);
Prato (Primary);
Tuscany (Primary)</t>
  </si>
  <si>
    <t>Augusto S.P.A. - In Liquidazione
Augusto S.P.A. - In Liquidazione is a holding, patent owners, and trusts or estates company. It operates as a holding company. It was incorporated in 2014 and is headquartered in Milano, Italy.
Palladio Holding S.p.a.
Palladio Holding S.p.a. is a private equity firm. Palladio Holding S.p.a. was founded in 1982 and is based in Vicenza, Italy with an additional office in Milan, Italy.</t>
  </si>
  <si>
    <t>Augusto S.P.A. - In Liquidazione (Europe (Primary); European Developed Markets (Primary); Italy (Primary); Lombardy (Primary); Milan (Primary));
Palladio Holding S.p.a. (Europe (Primary); European Developed Markets (Primary); Italy (Primary); Veneto (Primary); Vicenza (Primary); Lombardy; Milan)</t>
  </si>
  <si>
    <t>Metromile, Inc. provides insurance policies for automobile owners in the United States. It operates through two segments, Insurance Services and Enterprise Business Solutions. The company offers pay-per-mile auto insurance policies. It also provides The Pulse, a device that plugs into the diagnostic port of its customer’s car and transmits data, such as miles driven, driving habits, phone use, speeding, hard braking, accelerating, cornering, and location over wireless cellular networks. In addition, the company offers access to its technology under software as a service arrangement, as well as professional services to third-party customers. Metromile, Inc. was founded in 2011 and is headquartered in San Francisco, California. Metromile, Inc. operates as a subsidiary of Lemonade, Inc..</t>
  </si>
  <si>
    <t>Insurance Services: 103.2 (95.3%);
Enterprise Business Solutions: 5.1 (4.7%)</t>
  </si>
  <si>
    <t>Financials (Primary); Insurance (Primary); Insurance (Primary); Motor Vehicle Insurance (Primary); Personal Property Insurance (Primary); Property (Primary); Property and Casualty Insurance (Primary); Application Software; Enterprise Software; Industry Specific Software; Information Technology; Insurance Industry Software; Software; Software and Services</t>
  </si>
  <si>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</si>
  <si>
    <t>First Round Capital Management, LLC
First Round Capital Management, LLC is a venture capital firm specializing in growth capital investments in seed, startups, and early stage companies. The firm is not averse to invest in pre-revenue companies and often provides the first outside capital to its portfolio companies. It does not invest in companies which try to change consumer behavior or create a new consumer need. The firm seeks to invest in blockchain, crypto startups, advertising, distribution, technology-based, and marketing focused companies with an emphasis on consumer-facing business. Within technology, it prefers to invest in internet-enabled businesses including both consumer and enterprise with a clear distribution strategy and financial technology. It typically invests in companies based in the United States including Philadelphia, Silicon Valley and New York area. The firm makes an initial investment of $0.5 million and also invests between $0.1 million and $0.2 million. The firm prefers to take an active role in the investments. First Round Capital Management, LLC was founded in 2004 and is based in West Conshohocken, Pennsylvania with additional offices in Philadelphia, Pennsylvania; New York, New York; and San Francisco, California.
Index Ventures SA
Index Ventures SA operates a venture capital firm engages in seed stage, very-early stage, expansion, early stage, mid stage, late stage, and growth stage start-ups, series A, and series B rounds. The company offers investment services in information technology with a focus on communications, security, applications and services media, social networks, big data, security, fashion, e-commerce, semiconductors, water purification, B2B commerce, SaaS, open source, networking, enabling platform, components and EDA, consumer and internet infrastructure, enterprise software, software, mobile software, bitcoin, gaming, and wireless, and cloud computing; life sciences and healthcare with a focus on healthcare infrastructure, antibodies, molecule drugs, drug discovery, drug development, screening and diagnostics and medical devices; education; commerce; marketplace; financial services, and payment; branded consumer products ; green technology; biotechnology; clean technology; financial technology; and therapeutic companies with a focus on cardiovascular, respiratory, oncology, CNS, immunology, and inflammation. The firm seeks to invest in Europe with a focus on Poland, United Kingdom, Italy, Germany, France, Spain, Netherlands, Switzerland, Sweden, Denmark, Berlin, London, and Stockholm; Ireland; Israel, with a focus on Tel Aviv; and United States with a focus on New York city and San Francisco. Index Ventures SA was founded in 1996 and is based in Geneva, Switzerland with additional offices in San Francisco, California; London, United Kingdom; and St. Helier, Channel Islands.
Mitsui &amp; Co. Global Investment, Inc.
Mitsui &amp; Co. Global Investment, Inc. is the venture capital arm of Mitsui &amp; Co. Ltd. specializing in investments in seed stage to formation capital, mid venture, late venture, growth stage, and early stage midsized companies. It seeks to invest in information technology, healthcare, and cleantech with a focus on medical device, hardware, retail, services, biotechnology, and life sciences. The firm typically invests in North America with a focus on United States. Mitsui &amp; Co. Venture Partners, Inc. was founded in 2001 and is based in Menlo Park, California with an additional office in New York, New York.
Saltwater Capital LLC
Saltwater Capital LLC is a private equity and venture capital firm specializing in startup and acquisition and buyout investments. It seeks to invest in Software, Business services and Consumer products sectors. The firm prefers to invest in companies based in North America. It typically invests in companies having between $3 million and $15 million in revenue, more than $1.5 million in EBITDA for at least the last 2 years. The firm prefers to take majority stake. Saltwater Capital LLC is based in Mill Valley, California.
SV Angel Management, LLC
SV Angel Management, LLC is a venture capital and private equity firm specializing in angel, seed/startup, early stage, and later stage investments. The firm seeks to invest in financial technology. It typically invests in the Caribbean, Latin America, and United States of America. It typically invests between $25,000 and $100,000 per company and also provides advisory services to its portfolio companies. SV Angel Management, LLC was founded in 2009 and is based in San Francisco, California.
The Social+Capital Partnership, L.L.C.
The Social+Capital Partnership, L.L.C. is a private equity and venture capital firm specializing in growth capital, incubation, seed/startup, early venture, mid venture and late venture, IPOs, and SPACs investments. It targets investing in healthcare, specialty education services, climate science, life sciences, crypto/decentralized finance, deep tech, financial services, financial technology, mobile and technology with a focus on internet technologies and enterprise software. The firm prefers to invest ranging from $50 million to $250 million per company. In Series A, it considers investments between $5 million and $10 million. The firm prefers to take a minority stake between 20 per cent and 30 per cent in its portfolio companies. The social+Capital Partnership, L.L.C. was founded in 2011 and is based in Palo Alto, California.</t>
  </si>
  <si>
    <t>First Round Capital Management, LLC (Great Lakes (Primary); Pennsylvania (Primary); Philadelphia Area (Primary); United States and Canada (Primary); United States of America (Primary); California; New York; New York City Area; Northeast; San Francisco Area; SE Pennsylvania Area; West Coast);
Index Ventures SA (Europe (Primary); European Developed Markets (Primary); Geneva (Primary); Switzerland (Primary); California; England; Greater London; Jersey; San Francisco Area; United Kingdom; United States and Canada; United States of America; West Coast);
Mitsui &amp; Co. Global Investment, Inc. (California (Primary); San Francisco Area (Primary); United States and Canada (Primary); United States of America (Primary); West Coast (Primary); Africa / Middle East; Asia / Pacific; Asia / Pacific Developed Markets; Asia / Pacific Emerging Markets; China ; Far East; Israel ; Japan ; Middle East; New York; New York City Area; Northeast; Tokyo);
Saltwater Capital LLC (California (Primary); United States and Canada (Primary); United States of America (Primary); West Coast (Primary));
SV Angel Management, LLC (California (Primary); San Francisco Area (Primary); United States and Canada (Primary); United States of America (Primary); West Coast (Primary));
The Social+Capital Partnership, L.L.C. (California (Primary); San Francisco Area (Primary); United States and Canada (Primary); United States of America (Primary); West Coast (Primary))</t>
  </si>
  <si>
    <t>Pluralsight, Inc. operates a cloud-based technology skills platform in the United States, Europe, the Middle East, Africa, and internationally. Its platform products include Pluralsight Skills for individuals and teams to acquire technology skills through skill development experiences, such as skill assessments, a curated library of expert-authored courses, directed learning paths, interactive content, and business analytics; and Pluralsight Flow, which gives technology leaders objective data and visibility into workflow patterns to measure the productivity of their software developers. The company was founded in 2004 and is headquartered in Draper, Utah. As of April 6, 2021, Pluralsight, Inc. was taken private.</t>
  </si>
  <si>
    <t>Kalamazoo Area (Primary); Mountain (Primary); United States and Canada (Primary); United States of America (Primary); Utah (Primary)</t>
  </si>
  <si>
    <t>Partners Group Holding AG (SWX:PGHN)
Partners Group Holding AG is a private equity firm specializing in direct, secondary, and primary investments across private equity, private real estate, private infrastructure, and private debt. The firm also makes fund of funds investments. It seeks to invest in distressed, special situations, later stage, mature, early venture, mid venture, late venture, industry consolidation,  buyouts, recapitalizations, emerging growth, and seed capital. For direct private equity investments, the firm invests directly into healthcare, consumer, media &amp; telecommunications, education, information technology, industrials, infrastructure/energy &amp; utilities, financial and business services and real estate operating companies. For its private real estate direct investment practice, it focuses on seeking out properties globally. It also makes investments in private real estate secondaries and primaries and focuses on distressed assets in United States, Europe, and Japan. Under private debt, the firm provides senior debt financing, mezzanine financing, alongside secondaries and primaries, and also participates in add on acquisitions. It seeks to invest in middle market in Americas, Europe, and Asia. In energy infrastructure, the firm seeks to invest in the areas of midstream, power generation, gas transportation, gas export infrastructure, renewable energy including wind and solar energy. The firm seeks to invest globally with a focus on South Africa, China, India, Philippines, Austria, France, Germany, Switzerland, Russia, Brazil, and Chile. It seems to invest between €500,000 ($685,010) and €100 million ($137 million) in equity investment in companies with enterprise value between €100 million ($137 million) to €2 billion ($2740 million). The firm is a value-add investor targeting majority and minority stake in its investee companies. While investing in funds, it invests in venture capital, mezzanine, private equity, real estate, distressed, turnaround, and secondary funds. Partners Group Holding AG was founded in 1996 and is based in Baar, Switzerland with additional offices across North America, South America, Europe, Australia, and Asia.
Vista Equity Partners Management, LLC
Vista Equity Partners Management, LLC is a private equity and venture capital firm specializing in investments in middle and large market management and leveraged buyouts, growth and acquisition financings, recapitalizations, restructurings, spinouts, divestitures, special situations, and going private transactions. The firm seeks to invest in Agriculture, application development, automotive, collaboration, data &amp; analytics, education, energy, enterprise resource planning, financial services, government, healthcare, hospitality, HR &amp; recruiting, insurance, IT operations, legal, risk &amp; compliance, media, publishing &amp; advertising, non-profit, real estate, retail, sales &amp; marketing, security, sports, entertainment &amp; recreation, telecom, transportation. It also seeks to invest in technology-enabled companies which have a proven and defensible technology that can be leveraged to build new products, solutions, and services; mature companies in which opportunities exist to create value through embracing and leveraging technology; and new or existing companies which have developed proprietary technologies that address specific niche markets. It seeks to invest in North America and Europe. The firm typically invests between $5 million to $1 billion equity investment, between $20 million to $500 million sales Value, and between $25 million and $10 billion enterprise values. It seeks to acquire a majority stake in the portfolio companies. Vista Equity Partners Management, LLC was founded in 2000 and is based in Austin, Texas with additional offices in New York,New York; Hong Kong, Hong Kong, Chicago, Illinois; San Francisco, California; Oakland, California.</t>
  </si>
  <si>
    <t>Partners Group Holding AG (SWX:PGHN) (Europe (Primary); European Developed Markets (Primary); Switzerland (Primary); Zug (Primary); Africa / Middle East; Asia / Pacific; Asia / Pacific Developed Markets; Asia / Pacific Emerging Markets; Australia ; Bavaria; Brazil; Canada; China ; Colorado; Denver Area; England; Far East; France; Germany; Greater London; Guernsey; Houston Area; Ile-de-France; India ; Indian Sub-Continent; Italy; Japan ; Korea, South ; Latin America and Caribbean; Luxembourg; Maharashtra; Middle East; Mountain; New South Wales; New York; New York City Area; Northeast; Ontario; Philippines ; São Paulo; Singapore ; South America; South-East Asia; Southwest; Texas; Tokyo; United Arab Emirates ; United Kingdom; United States and Canada; United States of America);
Vista Equity Partners Management, LLC (Austin Area (Primary); Southwest (Primary); Texas (Primary); United States and Canada (Primary); United States of America (Primary); Asia / Pacific; Asia / Pacific Developed Markets; California; Chicago Area; Great Lakes; Hong Kong ; Illinois; New York; New York City Area; Northeast; Oakland Area; San Francisco Area; West Coast)</t>
  </si>
  <si>
    <t>Partners Group Holding AG (SWX:PGHN) (25,370.1)</t>
  </si>
  <si>
    <t>Eminence Capital, LP
Eminence Capital, LP is an employee owned hedge fund sponsor. The firm primarily provides its services to pooled investment vehicles. It also caters to state or municipal government entities. It launches and manages hedge funds for its clients. The firm invests in public equity markets across the globe. It invests in value stocks of companies. The firm employs combination of bottom up, fundamental and qualitative analysis with long and short equity strategy to create its portfolios. It conducts in-house research to make its investments. Eminence Capital, LP was founded in January 1999 and is based in New York City.
Insight Venture Management, LLC
Insight Venture Management, LLC is a venture capital and private equity firm specializing in investments in expansion capital, emerging growth, growth capital, growth equity, buyouts, capital for mergers and acquisitions, take privates, recapitalization, PIPE deals, pre-IPO, early, later stage, middle market, mature, recapitalization and carve-outs. The firm typically invests in technology sector with a focus on consumer-facing technologies, e-commerce, internet, mobile, new media, online gaming, infrastructure software, on-premise and SaaS-based software, infrastructure, and internet software, application software, data businesses, online and on-demand businesses, retail, enterprise application software, e-commerce software, business to business commerce, software-enabled services, B2C products, post-secondary education, and data enabled services sectors. It makes worldwide investments including Israel. The firm targets investing between $3 million and $500 million in companies at all stages in their life cycle. It seeks to take a seat on the board of directors of its portfolio companies. The firm engages in both majority and minority investments and purchases both primary and secondary shares. It also makes co-investments. Insight Venture Management, LLC was founded in 1995 and is based in New York, New York with additional offices across Europe, Asia, North America and South America.
Sorenson Capital
Sorenson Capital is a private equity and venture capital firm specializing in early stage to late-stage, pre-IPO companies, small to middle market buyouts, growth equity, fund of fund investing and growth capital investments. It seeks to invest in consumer goods, enterprise software, fintech, edtech, healthcare, distribution, technology, analytics, energy, manufacturing, SaaS/software, security, and business services. It provides to its portfolio companies, cash disbursements at closing, retained equity positions, subordinated cash and payment-in-kind notes, performance notes and bonuses, and option and equity positions for the management team. The firm prefers to invest in Western United States including Mountain West and West Coast regions of the United States with a primary focus on Utah, California, Colorado, Texas, Nevada, Idaho, Wyoming, and Oregon. It seeks to invest between $10 million and $50 million in companies generating revenues between $30 million and $300 million and enterprise value of $30 million and $150 million. It prefers to take a majority stake. Sorenson Capital was founded in 2002 and is headquartered in Lehi, Utah with additional office in Palo Alto, California.</t>
  </si>
  <si>
    <t>Akaris Global Partners, LP (New York (Primary); New York City Area (Primary); Northeast (Primary); United States and Canada (Primary); United States of America (Primary));
Eminence Capital, LP (New York (Primary); New York City Area (Primary); Northeast (Primary); United States and Canada (Primary); United States of America (Primary));
Insight Venture Management, LLC (New York (Primary); New York City Area (Primary); Northeast (Primary); United States and Canada (Primary); United States of America (Primary); Africa / Middle East; Asia / Pacific; Asia / Pacific Developed Markets; Asia / Pacific Emerging Markets; Australia ; Brazil; California; China ; Europe; European Developed Markets; European Emerging Markets; Far East; France; Germany; Greece; Israel ; Italy; Latin America and Caribbean; Middle East; Russia; South America; Spain; Turkey ; United Kingdom; West Coast);
Sorenson Capital (Mountain (Primary); Salt Lake City Area (Primary); United States and Canada (Primary); United States of America (Primary); Utah (Primary); California; San Francisco Area; West Coast)</t>
  </si>
  <si>
    <t>Kawasaki Kinkai Kisen Kaisha, Ltd. engages in the marine transportation business. The company is also involved in the marine transportation brokerage, port transportation and warehousing, cargo transportation handling, marine transportation agency, general insurance agency and life insurance solicitation, vehicle and vehicle accessories rental, and information processing and providing service activities; and oversight of ship construction and repair business. In addition, it engages in real estate sale, purchase, rental, brokerage, and management activities; gasoline stand management, automobile repair, and automobile parts sales activities; and managing restaurants, coffee shops, and gift shops. Further, the company sells folk crafts and handicrafts, agricultural and livestock products, marine products, spices, beverages, processed foods, liquor and tobacco products, and postal stamps. Kawasaki Kinkai Kisen Kaisha, Ltd. was founded in 1966 and is headquartered in Tokyo, Japan. Kawasaki Kinkai Kisen Kaisha, Ltd. operates as a subsidiary of Kawasaki Kisen Kaisha, Ltd.</t>
  </si>
  <si>
    <t>Inshore Division: 108.2 (30.0%);
Coastal Sector: 240.1 (66.7%);
Other: .0 (.0%);
OSV Division: 11.9 (3.3%)</t>
  </si>
  <si>
    <t>Industrials (Primary); Marine (Primary); Marine (Primary); Marine Transportation Of Freight (Primary); Transportation (Primary); Alcoholic Beverage and Tobacco Distribution; Alcoholic Beverage Distribution; Automotive Retail; Beverage and Tobacco Bars; Capital Goods; Commercial and Professional Services; Commercial Services and Supplies; Construction Machinery and Heavy Trucks; Consumer Discretionary; Consumer Services; Consumer Staples; Data Processing and Outsourced Services; Distributors; Distributors; Diversified Consumer Services; Diversified Support Services; Financials; Food and Staples Retailing; Food and Staples Retailing; Food Distribution; Food Distributors; Full Service Restaurants; Gasoline Service Stations; Gift and Novelty Stores; Hotels, Restaurants and Leisure; Information Technology; Insurance; Insurance; Insurance Brokers; IT Services; Machinery; Marine Cargo Services; Marine Ports and Services; Marine Transportation Equipment; Motor Vehicle Rental and Leasing; Motor Vehicle Repair and Services; Motor Vehicles and Parts Distribution; Non-Durable Goods Distribution; Oil and Gas Retail; Real Estate; Real Estate; Real Estate Agents And Brokers; Real Estate Management and Development; Real Estate Management Services; Real Estate Operating Companies; Real Estate Operators And Lessors; Real Estate Services; Restaurants; Retailing; Road and Rail; Ship and Boat Building; Software and Services; Specialized Consumer Services; Specialty Retail; Specialty Stores; Tea and Coffee Shops; Tobacco Distribution; Transportation Infrastructure; Trucking; Warehousing and Storage</t>
  </si>
  <si>
    <t>Kawasaki Kisen Kaisha, Ltd. provides marine, land, and air transportation services in Japan, the United States, Europe, Asia, and internationally. The company operates through Dry Bulk, Energy Resource Transport, Product Logistics, and Other segments. It offers containership services; dry bulk carrier services comprising transport of raw materials, such as coal, iron ore, wheat, soybeans, corn, etc., as well as woodchips, and pulp; car carrier services; liquefied natural gas (LNG) carrier services; marine transport of crude oil, oil derivatives, and liquefied petroleum gas (LPG) products through tankers; offshore support vessel services; offshore drilling services; and floating production storage and offloading services. In addition, the company offers logistics services, including air and sea freight forwarding, land transportation, warehousing, and buyer's consolidation services; and operates container terminals, as well as ship management services, travel agency services, and real estate rental and administration services. As of March 31, 2022, it had a fleet of 434 vessels with 36,959,893 deadweight tonnage. Kawasaki Kisen Kaisha, Ltd. was founded in 1919 and is headquartered in Tokyo, Japan.</t>
  </si>
  <si>
    <t>Hokkai Transportation Co., Ltd.
Hokkai Transportation Co., Ltd. offers services that include logistics, transportation, freight forwarding services, etc. The company was founded in 1925 and is based in Kushiro, Japan. Hokkai Transportation Co., Ltd. operates as a subsidiary of Kawasaki Kisen Kaisha, Ltd.
Kuribayashi &amp; CO.,LTD
Kuribayashi &amp; CO.,LTD operates in the transportation and shipping agency, trading, insurance agency, and travel businesses. The company was founded in 1892 and is based in Muroran, Japan.
Mitsui Sumitomo Insurance Co., Ltd.
Mitsui Sumitomo Insurance Co., Ltd. provides non-life insurance that include fire, ocean, self, automobile, and injury insurance to individual and corporate customers in Japan. The company offers car, home/household property, injury, and travel/leisure insurance for individual customers; and corporate property insurance, insurance for expenses, car insurance, construction insurance, insurance for injuries to employees and officers, liability insurance, cargo insurance, ship insurance, weather risk solutions, and defined contribution pension for corporate customers. Its insurance products are available through insurance agents. The company was founded in 1918 and is headquartered in Tokyo, Japan. Mitsui Sumitomo Insurance Co., Ltd. operates as a subsidiary of MS&amp;AD Insurance Group Holdings, Inc.
Sompo Japan Insurance Inc.
Sompo Japan Insurance Inc. provides various insurance products in Japan and internationally. The company offers car/motorcycle, bicycle/walking, fire/earthquake, special contract fire, medical/injury, travel/leisure, life, and liability insurances. It operates branch and representative offices located in 29 countries and regions. The company was formerly known as Sompo Japan Nipponkoa Insurance Inc. and changed its name to Sompo Japan Insurance Inc. in April 2020. Sompo Japan Insurance Inc. was founded in 1888 and is headquartered in Tokyo, Japan.Sompo Japan Insurance Inc. operates as a subsidary of Sompo Holdings, Inc.
Tokio Marine &amp; Nichido Fire Insurance Co., Ltd.
Tokio Marine &amp; Nichido Fire Insurance Co., Ltd. provides non-life and life insurance products to individual and corporate customers. It offers car insurance, super insurance (life and non-life integrated insurance), fire/earthquake insurance, body insurance, and travel/leisure insurance for individual customers; and corporate property insurance, car insurance, liability insurance, construction insurance, employee accident insurance, credit/guarantee products, ship/freight/transportation insurance, and other risk products for corporate customers. The company sells its products through agents in Japan and internationally. Tokio Marine &amp; Nichido Fire Insurance Co., Ltd. was formerly known as Tokyo Marine and Fire Insurance Company and changed its name to Tokio Marine &amp; Nichido Fire Insurance Co., Ltd. in October 2004. The company was founded in 1879 and is headquartered in Tokyo, Japan. Tokio Marine &amp; Nichido Fire Insurance Co., Ltd. operates as a subsidiary of Tokio Marine Holdings, Inc.</t>
  </si>
  <si>
    <t>Hokkai Transportation Co., Ltd. (Asia / Pacific (Primary); Asia / Pacific Developed Markets (Primary); Hokkaido (Primary); Japan  (Primary));
Kuribayashi &amp; CO.,LTD (Asia / Pacific (Primary); Asia / Pacific Developed Markets (Primary); Hokkaido (Primary); Japan  (Primary));
Mitsui Sumitomo Insurance Co., Ltd. (Asia / Pacific (Primary); Asia / Pacific Developed Markets (Primary); Japan  (Primary));
Sompo Japan Insurance Inc. (Asia / Pacific (Primary); Asia / Pacific Developed Markets (Primary); Japan  (Primary));
Tokio Marine &amp; Nichido Fire Insurance Co., Ltd. (Asia / Pacific (Primary); Asia / Pacific Developed Markets (Primary); Japan  (Primary); Australia ; New South Wales; New York; New York City Area; Northeast; United States and Canada; United States of America)</t>
  </si>
  <si>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(CGD) Systems. The CTS segment integrates payment and information technology and services for intelligent travel solutions. It also designs, develops, produces, installs, operates, and maintains automated fare payment, traffic management and enforcement solutions, real-time information systems, and revenue management infrastructure and technologies for transportation agencies. The CMS segment offers networked C4ISR solutions for defense, intelligence, security, and commercial missions. The CGD Systems segment supplies live, virtual, constructive, and game-based training solutions to the U.S. Department of Defense, other U.S. government agencies, and allied nations. Cubic Corporation has a strategic partnership with EDJX, Inc. to launch the Internet of Military Things Edge platform. Cubic Corporation has a strategic alliance with EDJX, Inc. The company was incorporated in 1949 and is headquartered in San Diego, California. As of May 25, 2021, Cubic Corporation was taken private.</t>
  </si>
  <si>
    <t>Aerospace and Defense (Primary); Aerospace and Defense (Primary); Aerospace Transportation Support Systems (Primary); Aircraft Systems, Components and Equipment (Primary); Capital Goods (Primary); Defense Electronics (Primary); Industrials (Primary); Data Processing and Outsourced Services; Information Technology; Information Technology (IT) Consulting; IT Consulting and Other Services; IT Services; Software and Services</t>
  </si>
  <si>
    <t>California (Primary); San Diego Area (Primary); United States and Canada (Primary); United States of America (Primary); West Coast (Primary); Asia / Pacific; Asia / Pacific Developed Markets; England; Europe; European Developed Markets; Florida; Midatlantic; Northern Virginia Area; Orlando Area; Pensacola Area; Singapore ; Southeast; United Kingdom; Virginia; Wiltshire</t>
  </si>
  <si>
    <t>Evergreen Coast Capital Corp.
Evergreen Coast Capital Corp. is a private equity firm specializing in buyout transactions. The firm prefers to invest in technology. Evergreen Coast Capital Corp. is based in Menlo Park, California. Evergreen Coast Capital Corp. operates as a subsidiary of Elliott Management Corporation.
Veritas Capital Fund Management, L.L.C
Veritas Capital Fund Management, L.L.C. is a private equity firm specializing in leveraged recapitalizations, add on acquisitions, buyouts and growth capital investments in middle market companies. The firm seeks to invest in critical product and services governments, government-influenced markets, and commercial customers, government services, intelligence, national security, defense, education, government contractors, communications, healthcare, software , technology, technology-enabled solutions, aerospace, energy, education industries and infrastructure industries. The firm primarily invest up to $360 million in companies. The firm prefers to take majority stake in its portfolio companies. Veritas Capital Fund Management, L.L.C. was founded in 1992 and is based in New York, New York, with an additional office in Washington, District Of Columbia.</t>
  </si>
  <si>
    <t>Evergreen Coast Capital Corp. (California (Primary); San Francisco Area (Primary); United States and Canada (Primary); United States of America (Primary); West Coast (Primary));
Veritas Capital Fund Management, L.L.C (New York (Primary); New York City Area (Primary); Northeast (Primary); United States and Canada (Primary); United States of America (Primary); Midatlantic; Washington, D. C.)</t>
  </si>
  <si>
    <t>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t>
  </si>
  <si>
    <t>Auto Components (Primary); Auto Parts and Equipment (Primary); Automobiles and Components (Primary); Consumer Discretionary (Primary); Exhaust and Emission Controls (Primary); Fuel Components (Primary); Ignition Components (Primary); Motor Vehicles Engines and Engine Parts (Primary); Steering and Suspension System Components (Primary); Transmissions and Power Train Parts (Primary); Application Software; Automotive Industry Software; Enterprise Software; Industry Specific Software; Information Technology; Software; Software and Services</t>
  </si>
  <si>
    <t>England (Primary); Europe (Primary); European Developed Markets (Primary); Greater London (Primary); United Kingdom (Primary); Great Lakes; Kent; Michigan; United States and Canada; United States of America</t>
  </si>
  <si>
    <r>
      <rPr>
        <sz val="8"/>
        <rFont val="Arial"/>
        <family val="2"/>
      </rPr>
      <t xml:space="preserve">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
</t>
    </r>
    <r>
      <rPr>
        <sz val="8"/>
        <color indexed="17"/>
        <rFont val="Arial"/>
        <family val="2"/>
      </rPr>
      <t>Automotive Mfg</t>
    </r>
  </si>
  <si>
    <r>
      <rPr>
        <sz val="8"/>
        <color indexed="17"/>
        <rFont val="Arial"/>
        <family val="2"/>
      </rPr>
      <t>Chicago Area (Primary)</t>
    </r>
    <r>
      <rPr>
        <sz val="8"/>
        <color indexed="8"/>
        <rFont val="Arial"/>
        <family val="2"/>
      </rPr>
      <t xml:space="preserve">;
Great Lakes (Primary);
</t>
    </r>
    <r>
      <rPr>
        <sz val="8"/>
        <color indexed="17"/>
        <rFont val="Arial"/>
        <family val="2"/>
      </rPr>
      <t>Great Lakes (Primary)</t>
    </r>
    <r>
      <rPr>
        <sz val="8"/>
        <color indexed="8"/>
        <rFont val="Arial"/>
        <family val="2"/>
      </rPr>
      <t xml:space="preserve">;
</t>
    </r>
    <r>
      <rPr>
        <sz val="8"/>
        <color indexed="17"/>
        <rFont val="Arial"/>
        <family val="2"/>
      </rPr>
      <t>Illinois (Primary)</t>
    </r>
    <r>
      <rPr>
        <sz val="8"/>
        <color indexed="8"/>
        <rFont val="Arial"/>
        <family val="2"/>
      </rPr>
      <t xml:space="preserve">;
Michigan (Primary);
Royal Oak Area (Primary);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Asia / Pacific;
Asia / Pacific Emerging Markets;
Baden-Württemberg;
China ;
Chongqing Province;
Delaware;
Europe;
European Developed Markets;
Far East;
Germany;
Midatlantic</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</si>
  <si>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Invesco Ltd. (NYSE:IVZ)
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
Ninety One UK Limited
Ninety One UK Limited is a privately owned investment manager. The firm provides its services to investment companies, pooled investment vehicles, pension and profit sharing plans, charitable organizations, state or municipal government entities, insurance companies, and other investment advisers. It manages separate client-focused equity, fixed income, and balanced portfolios. The firm also manages equity, fixed income, balanced, currency, and multi-asset mutual funds. It invests in the public equity and fixed income markets across the globe. The firm also invests in alternative investment markets including currency. It manages OEICs, offshore funds, and investment trusts for its clients. For its fixed income portion of portfolio, the firm invests in corporate and strategic bonds. It employs a combination of fundamental and quantitative analysis with a top down approach for stock selection and bottom-up to make its investments. The firm obtains both in-house and external research to create its portfolio. It was formerly known as Investec Asset Management Limited. Ninety One UK Limited was founded in 1991 and is based in London, United Kingdom with additional offices in New York, New York; Taipei, Taiwan; Guernsey, Channel Islands; Sydney, Australia; Windhoek, Namibia; Cape Town, Sandton, Johannesburg, South Africa; Gaborone, Botswana; and Kowloon, Hong Kong. Ninety One UK Limited operates independently of Investec Group as of March 13, 2020.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</si>
  <si>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Invesco Ltd. (NYSE:IVZ) (Atlanta Area (Primary); Georgia (Primary); Southeast (Primary); United States and Canada (Primary); United States of America (Primary); </t>
    </r>
    <r>
      <rPr>
        <sz val="8"/>
        <color indexed="17"/>
        <rFont val="Arial"/>
        <family val="2"/>
      </rPr>
      <t>Atlanta Area</t>
    </r>
    <r>
      <rPr>
        <sz val="8"/>
        <rFont val="Arial"/>
        <family val="2"/>
      </rPr>
      <t xml:space="preserve">; Bermuda; </t>
    </r>
    <r>
      <rPr>
        <sz val="8"/>
        <color indexed="17"/>
        <rFont val="Arial"/>
        <family val="2"/>
      </rPr>
      <t>Canada</t>
    </r>
    <r>
      <rPr>
        <sz val="8"/>
        <rFont val="Arial"/>
        <family val="2"/>
      </rPr>
      <t xml:space="preserve">; Caribbean; </t>
    </r>
    <r>
      <rPr>
        <sz val="8"/>
        <color indexed="17"/>
        <rFont val="Arial"/>
        <family val="2"/>
      </rPr>
      <t>Georgia</t>
    </r>
    <r>
      <rPr>
        <sz val="8"/>
        <rFont val="Arial"/>
        <family val="2"/>
      </rPr>
      <t xml:space="preserve">; Latin America and Caribbean; </t>
    </r>
    <r>
      <rPr>
        <sz val="8"/>
        <color indexed="17"/>
        <rFont val="Arial"/>
        <family val="2"/>
      </rPr>
      <t>Ontario</t>
    </r>
    <r>
      <rPr>
        <sz val="8"/>
        <rFont val="Arial"/>
        <family val="2"/>
      </rPr>
      <t xml:space="preserve">; </t>
    </r>
    <r>
      <rPr>
        <sz val="8"/>
        <color indexed="17"/>
        <rFont val="Arial"/>
        <family val="2"/>
      </rPr>
      <t>Southeast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Ninety One UK Limited (England (Primary); Europe (Primary); European Developed Markets (Primary); Greater London (Primary); United Kingdom (Primary); Africa / Middle East; Asia / Pacific; Asia / Pacific Developed Markets; Asia / Pacific Emerging Markets; Australia ; Botswana; Far East; Gauteng; Guernsey; Hong Kong ; Kowloon; Namibia; New South Wales; New York; New York City Area; Northeast; South Africa; Sub-Saharan Africa; Taiwan ; United States and Canada; United States of America; Western Cape);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</si>
  <si>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 As of September 27, 2022, GCP Applied Technologies Inc. operates as a subsidiary of Compagnie de Saint-Gobain S.A..</t>
  </si>
  <si>
    <t>Specialty Construction Chemicals: 583.9 (58.4%);
Specialty Building Materials: 415.7 (41.6%)</t>
  </si>
  <si>
    <t>United States: 518.0 (51.8%);
Europe Middle East Africa (EMEA): 193.0 (19.3%);
Asia Pacific: 182.5 (18.3%);
Latin America: 71.4 (7.1%);
Canada and Other: 34.7 (3.5%)</t>
  </si>
  <si>
    <t>Chemicals (Primary); Materials (Primary); Materials (Primary); Specialty Chemicals (Primary); Building Products; Building Products; Capital Goods; Concrete; Construction Materials; Construction Materials; Flooring; Industrials; Roofing, Siding, and Insulation Materials</t>
  </si>
  <si>
    <t>Compagnie de Saint-Gobain S.A. designs, manufactures, and distributes materials and solutions for wellbeing worldwide. It operates through five segments: High Performance Solutions; Northern Europe; Southern Europe – Middle East (ME) &amp; Africa; Americas; and Asia-Pacific. The company offers glazing solutions for buildings and cars under the Saint-Gobain, GlassSolutions, Vetrotech, and SageGlass brands; plaster-based products for construction and renovation markets under the Placo, Rigips, and Gyproc brands; ceilings under the Ecophon, CertainTeed, Eurocoustic, Sonex, or Vinh Tuong brands; and insulation solutions for a range of applications, such as construction, engine compartments, vehicle interiors, household appliances, and photovoltaic panels under the Isover, CertainTeed, and Izocam brands. It also offers mortars and building chemicals under the Weber brand; exterior products comprising asphalt and composite shingles, roll roofing systems, and accessories; and pipes under the PAM brand, as well as designs, imports, and distributes instant adhesives, sealants, and silicones. In addition, the company provides interior systems, interior and exterior insulation, cladding, floor coverings, façades and lightweight structures, waterproofing, roofing solutions, pre-assembly, and prefabrication solutions; high performance materials; glass for buildings; plasterboard; and interior glass products. Further, it distributes heavy building materials; plumbing, heating, and sanitary products; timbers and panels; civil engineering products; ceramic tiles; and site equipment and tools. The company was founded in 1665 and is headquartered in Courbevoie, France.</t>
  </si>
  <si>
    <t>Europe (Primary);
European Developed Markets (Primary);
France (Primary);
Ile-de-France (Primary);
Antwerp;
Belgium</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</si>
  <si>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Dalbergia Investments LLC
Dalbergia Investments LLC engages in the making of investments in securities and other assets. The company was incorporated in 2013 and is based in New York, New York. Dalbergia Investments LLC operates as a subsidiary of Standard Industries Inc.
GAMCO Investors, Inc. (OTCPK:GAMI)
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
SI GP III LLC
SI GP III LLC was formerly known as 40 North GP III LLC and changed its name to SI GP III LLC. SI GP III LLC was incorporated in 2015 and is based in the United States.
Standard Investments LLC
Standard Investments LLC is an employee owned hedge fund sponsor. The firm primarily provides its services to pooled investment vehicles. It also caters to High net worth individuals, individuals and charitable organizations. It invests in public equity and fixed income markets. The firm employs fundamental analysis with top-down and bottom-up approach to make its investments. It obtains external research to create its portfolios. The firm was formerly known as 40 North Industries LLC. Standard Investments LLC was formed on February 5, 2009 and is based in New York City.
Starboard Value LP
Starboard Value LP is a privately owned hedge fund sponsor. The firm primarily provides its services to pooled investment vehicles. It also caters to state or municipal government entities, sovereign wealth funds and foreign official institutions. The firm invests in the public equity markets of the United States. It invests in value stocks of small-cap companies. The firm employs fundamental analysis to make its investments. Starboard Value LP was founded in March 2011 and is based in New York City.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</si>
  <si>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Dalbergia Investments LLC (New York (Primary); New York City Area (Primary); Northeast (Primary); United States and Canada (Primary); United States of America (Primary));
GAMCO Investors, Inc. (OTCPK:GAMI) (New York (Primary); Northeast (Primary); United States and Canada (Primary); United States of America (Primary); Westchester Area (Primary); Asia / Pacific; Asia / Pacific Developed Markets; Connecticut; Great Lakes; Illinois; Japan ; Palatine Area; Stamford Area);
SI GP III LLC (United States and Canada (Primary); United States of America (Primary));
Standard Investments LLC (New York (Primary); New York City Area (Primary); Northeast (Primary); United States and Canada (Primary); United States of America (Primary));
Starboard Value LP (New York (Primary); New York City Area (Primary); Northeast (Primary); United States and Canada (Primary); United States of America (Primary); Florida; Fort Lauderdale Area; Southeast);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</si>
  <si>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GAMCO Investors, Inc. (OTCPK:GAMI) (409.2)</t>
  </si>
  <si>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 As of April 1, 2022, Veoneer, Inc. operates as a subsidiary of SSW Partners.</t>
  </si>
  <si>
    <t>Electronics: 1,609.0 (97.1%);
Brake Systems: 48.0 (2.9%)</t>
  </si>
  <si>
    <t>Americas: 538.0 (32.5%);
Europe: 667.0 (40.3%);
Asia: 452.0 (27.3%)</t>
  </si>
  <si>
    <t>Auto Components (Primary); Auto Parts and Equipment (Primary); Automobiles and Components (Primary); Consumer Discretionary (Primary); Motor Vehicle Safety and Security Systems (Primary); Application Software; Information Technology; Software; Software and Services</t>
  </si>
  <si>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25, 2022, Neo Lithium Corp. operates as a subsidiary of Zijin Mining Group Company Limited.</t>
  </si>
  <si>
    <t xml:space="preserve">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t>
  </si>
  <si>
    <t>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t>
  </si>
  <si>
    <t>Dukat AS
Dukat AS is based in Norway.
Hortulan As
Hortulan AS was incorporated in 2010 and is based in Asker, Norway.
Skøien AS
Skøien AS was founded in 2001 and is based in Oslo, Norway.
UFI AS
UFI AS was incorporated in 2018 and is based in Oslo, Norway.
Vatne Equity AS
Vatne Equity AS was founded in 2016 and is headquartered in Oslo, Norway.</t>
  </si>
  <si>
    <t>Dukat AS (Europe (Primary); European Developed Markets (Primary); Norway (Primary); Oslo (Primary));
Hortulan As (Europe (Primary); European Developed Markets (Primary); Norway (Primary); Oslo (Primary));
Skøien AS (Europe (Primary); European Developed Markets (Primary); Norway (Primary); Oslo (Primary));
UFI AS (Europe (Primary); European Developed Markets (Primary); Norway (Primary); Oslo (Primary));
Vatne Equity AS (Europe (Primary); European Developed Markets (Primary); Norway (Primary); Oslo (Primary))</t>
  </si>
  <si>
    <t>At Home Group Inc. operates home decor superstores in the United States.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As of October 25, 2022, it operated through 258 stores in 40 states. The company was founded in 1979 and is headquartered in Plano, Texas. As of July 22, 2021, At Home Group Inc. was taken private.</t>
  </si>
  <si>
    <t>Homefurnishing Retail</t>
  </si>
  <si>
    <t>Art Dealers (Primary); Consumer Discretionary (Primary); Floor Covering Stores (Primary); Furniture Stores (Primary); Homefurnishing Retail (Primary); Retailing (Primary); Specialty Retail (Primary); Window Covering Stores (Primary)</t>
  </si>
  <si>
    <t>Hellman &amp; Friedman LLC is a private equity firm specializing in leveraged recapitalizations, acquisitions, buys and builds, traditional buyouts, financial restructurings, growth investments, and numerous types of minority investments. It invests in public and private companies. The firm makes investments in financial services including asset management, insurance, financial technology, and related sub-sectors as financial advisors and distribution, payments, securities services and other business; retail and consumer; energy and industrials; healthcare; companies running clinical trials for pharmaceutical companies and life sciences tools and services; vertical software; business and information services industries with an emphasis on marketing, information, and professional services; data services; Internet and digital media. In case of energy and industrials sector the firm generally looks to avoid businesses with significant macroeconomic and/or commodity exposure. It targets investments in companies based in North America with a focus on the United States, Europe with a focus on Western Europe, and Australia. The firm seeks to make equity investments between $50 million and $1200 million in its portfolio companies. It may act as a controlling shareholder and as an influential minority investor. It also seeks to take majority stakes. The firm prefers to invest alongside management in companies going through transitions including private or closely held businesses looking to institutionalize, to go public, to de-mutualize, or to undertake public to private transactions. Hellman &amp; Friedman LLC was founded in 1984 and is based in San Francisco, California with offices in New York, New York and London, United Kingdom.</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</si>
  <si>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England;
Europe;
European Developed Markets;
Greater London;
New York;
New York City Area;
Northeast;
United Kingdom</t>
    </r>
  </si>
  <si>
    <t>CAS Investment Partners, LLC is an employee owned hedge fund sponsor. CAS Investment Partners, LLC is based in New York, New York with additional office in Westport, Connecticut.</t>
  </si>
  <si>
    <t>New York (Primary);
New York City Area (Primary);
Northeast (Primary);
United States and Canada (Primary);
United States of America (Primary);
Connecticut;
Stamford Area</t>
  </si>
  <si>
    <t>As of May 31, 2021, AMM S.p.a. operates as a subsidiary of LINK Mobility Group Holding ASA.</t>
  </si>
  <si>
    <t>Information Technology (Primary); Internet Services and Infrastructure (Primary); IT Services (Primary); Software and Services (Primary); Communication Services; Interactive Media and Services; Interactive Media and Services; Media and Entertainment; Messaging Services; Online Services</t>
  </si>
  <si>
    <t>Arezzo (Primary); Europe (Primary); European Developed Markets (Primary); Italy (Primary); Tuscany (Primary)</t>
  </si>
  <si>
    <t>LINK Mobility Group Holding ASA provides mobile and communication-platform-as-a-service solutions. It operates through five segments: Northern Europe, Western Europe, Central Europe, Northern America, and Global Messaging. The company offers LINK Messaging Gateway that integrates SMS gateway solutions with existing IT and computer systems; LINK Web Experience for creating personalized content with landing pages; LINK Conversations for communication with customer-centric channels, content, and messages; LINK Mobile Invoice, which provides various payment channels in one integrated payment interface; Xenioo Conversational Platform, an omnichannel conversational platform to interact with customers; and LINK Insight Dashboard that offers real-time monitoring of campaign. Its solutions are used in healthcare, retail, finance, and logistics industries. The company was founded in 2001 and is headquartered in Oslo, Norway.</t>
  </si>
  <si>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 As of October 27, 2022, Twitter, Inc. was taken private.</t>
  </si>
  <si>
    <t>Internet Information Providers: 5,228.7 (100.0%)</t>
  </si>
  <si>
    <t>United States: 2,959.2 (56.6%);
Japan: 686.5 (13.1%);
Other International: 1,583.0 (30.3%)</t>
  </si>
  <si>
    <t>Communication Services (Primary); Interactive Media and Services (Primary); Interactive Media and Services (Primary); Media and Entertainment (Primary); Online Services (Primary); Social Media and Networking Platforms (Primary); Application Hosting Services; Application Service Providers (ASPs); Application Software; Data Processing and Outsourced Services; Information Technology; Internet Merchant Services; IT Services; Software; Software and Services</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</si>
  <si>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Kingdom Holding Company (SASE:4280)
Kingdom Holding Company is a private equity firm specializing in making investments in banking and financial services, real estate, luxury hotels and hotel management, digital services, e-commerce, investment funds, hospitality, aviation, petrochemicals, media and publishing, entertainment, healthcare including healthcare provision and healthcare management and consultancy, education, energy, manufacturing, consumer and retail, agriculture, social media, technology, and industrial sectors. The firm seeks to invest primarily in Saudi Arabia and developing markets within the Middle East and Africa but also invests internationally including the United States. Kingdom Holding Company was founded in 1980 and is based in Riyadh, Saudi Arabia.
Morgan Stanley (NYSE:MS)
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
Morgan Stanley Investment Management Inc.
Morgan Stanley Investment Management Inc. is a privately owned investment manager. The firm provides its services to investment companies, pooled investment vehicles, pension and profit sharing plans, charitable organizations, corporations, state or municipal government entities, other investment advisers, insurance companies, sovereign wealth funds and foreign official institutions, corporations or other businesses. It manages separate client-focused equity, fixed income, balanced, and multi-asset portfolios. The firm launches and manages equity, fixed income, balanced, and multi-asset mutual funds for its clients. It also launches and manages hedge funds for its clients. It invests in the public equity, fixed income, and alternative markets across the globe. The firm makes its equity investments in value and growth stocks of small-cap, mid-cap, and large-cap companies. It makes its fixed income investments in commercial papers, certificate of deposits, U.S. treasury bills, floating-rate notes, repurchase agreements, investment grade bonds, mortgage-backed and asset-backed securities, and collateralized mortgage obligations. The firm employs fundamental and quantitative analysis with a focus on top down and bottom-up stock picking approach. It was founded in 1975 and is based in New York City with additional offices in Chicago, Illinois, Kowloon, Hong Kong, Toronto, Ontario and West Conshohocken, Pennsylvania. Morgan Stanley Investment Management Inc. operates as a subsidiary of Morgan Stanley.
Qatar Investment Authority
Qatar Investment Authority is a sovereign wealth fund of the Government of Qatar specializing in public equity, fixed income, private equity, startups, real estate, and alternative assets. The firm also makes fund of funds investments across the globe. It does not invest in the Qatar energy sector. The firm invests in companies operating across diversified sectors. The firm prefers to invest in infrastructure sectors in the United States. It seeks to invest in startups in France. Qatar Investment Authority was founded in 2005 and is based in Doha, Qatar with additional offices in Mumbai, India; New Delhi, India; New York, United States; and Beijing, China. Qatar Investment Authority operates as a subsidiary of Government of Qatar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</si>
  <si>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Kingdom Holding Company (SASE:4280) (Africa / Middle East (Primary); Middle East (Primary); Saudi Arabia  (Primary));
Morgan Stanley (NYSE:MS)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Morgan Stanley Investment Management Inc. (New York (Primary); New York City Area (Primary); Northeast (Primary); United States and Canada (Primary); United States of America (Primary); Boston Area; Massachusetts);
Qatar Investment Authority (Africa / Middle East (Primary); Middle East (Primary); Qatar  (Primary); Asia / Pacific; Asia / Pacific Emerging Markets; China ; Delhi; Far East; India ; Indian Sub-Continent; New York; Northeast; United States and Canada; United States of America);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</si>
  <si>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BlackRock, Inc. (NYSE:BLK) (108,316.5); Kingdom Holding Company (SASE:4280) (7,831.1); Morgan Stanley (NYSE:MS) (151,923.9)</t>
  </si>
  <si>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childrenswear, suiting, lingerie and nightwear, men’s underwear, fragrance, skincare, eyewear, watches, luggage, jewelry and personal technology accessories, bedding, towels, wallpapers, rugs, gifting and stationery, swimwear, footwear, and toiletries. The company distributes its products through retail stores, concessions, retailers, and department stores, as well as through its e-commerce business. It operates through a network of 85 own stores, 130 concessions, and 31 outlets. Ted Baker plc was founded in 1987 and is headquartered in London, the United Kingdom. As of October 21, 2022, Ted Baker Plc operates as a subsidiary of Authentic Brands Group Inc..</t>
  </si>
  <si>
    <t>Retail: 405.3 (70.5%);
Wholesale: 149.3 (26.0%);
Licensing: 20.3 (3.5%)</t>
  </si>
  <si>
    <t>Rest of The World: 66.3 (11.5%);
USA: 156.6 (27.2%);
UK: 352.1 (61.2%)</t>
  </si>
  <si>
    <t>Accessories (Primary); Apparel (Primary); Apparel, Accessories and Luxury Goods (Primary); Boys' Apparel (Primary); Consumer Discretionary (Primary); Consumer Durables and Apparel (Primary); Girls' Apparel (Primary); Jewelry (Primary); Jewelry, Timepieces and Gemstone Products (Primary); Luggage (Primary); Luggage and Handbags (Primary); Men's Apparel (Primary); Specialty Apparel (Primary); Textiles, Apparel and Luxury Goods (Primary); Timepieces (Primary); Watches (Primary); Women's, Misses', and Juniors' Apparel (Primary); Women's, Misses', and Juniors' Underwear and Nightwear (Primary); Apparel Retail; Beauty Care Products; Computer and Electronics Retail; Consumer Electronics Stores; Consumer Staples; Distributors; Diversified Financial Services; Diversified Financials; Financials; Footwear; Healthcare and Medical Supply Stores; Household and Personal Products; Internet and Direct Marketing Retail; Internet and Direct Marketing Retail; Investment Services and Holding Companies; Linens and Bedding; Multi-Sector Holdings; Online Accessory Retail; Online Apparel and Accessory Retail; Online Apparel Retail; Online Jewelry Retail; Online Linen and Bedding Accessories Retail; Online Luggage and Leather Goods Retail; Online Personal Care Product Retail; Online Shoe Retail; Online Specialty Retail; Optical Goods and Eyeglass Stores; Patent Owners and Lessors; Perfumes and Colognes; Personal Care Product Stores; Personal Products; Personal Products; Retailing; Specialty Retail; Specialty Stores; Textiles</t>
  </si>
  <si>
    <t>Authentic Brands Group Inc. operates as a brand development, marketing, and entertainment company worldwide. It is involved in brand management and licensing approximately 1,000 licenses across approximately 800 licensees, including manufacturers, distributors, wholesalers, retailers, and e-commerce partners. The company was founded in 2010 and is based in New York, New York.</t>
  </si>
  <si>
    <t>SINA Corporation, together with its subsidiaries, operates as an online media company in the People’s Republic of China and internationally. The company operates SINA.com, an online media property that provides region-focused format and content, including feeds from news providers; business news coverage and personal finance columns; sporting events information; entertainment news and events; automobile-related news and service information; technology updates; interactive video products, such as news, sports, and entertainment; and education, digital, fashion, luxury, health, collectibles, travel, and other interest-based channels. It also offers SINA mobile, a mobile portal, which provides news information and entertainment content from SINA.com for mobile users in mobile browser and application format. In addition, it operates Weibo.com that offers discovery products to help users discover content; self-expression products to enable users to express themselves on Weibo platform; social products to promote social interaction between users on Weibo platform; advertising and marketing solutions; and tools and services. Further, the company offers online loan facilitation and payment, VIP membership, live streaming, and game-related services. SINA Corporation was founded in 1993 and is headquartered in Beijing, the People’s Republic of China. As of March 22, 2021, SINA Corporation was taken private.</t>
  </si>
  <si>
    <t>Communication Services (Primary); Interactive Media and Services (Primary); Interactive Media and Services (Primary); Media and Entertainment (Primary); Online Services (Primary); Social Media and Networking Platforms (Primary); Advertising; Application Hosting Services; Application Service Providers (ASPs); Application Software; Broadcast Advertising; Computer and Mobile Games; Entertainment; Entertainment Software; Information Technology; Interactive Home Entertainment; Internet Advertising; Marketing Services; Media; Mobile Data Services; Online Direct Marketing; Software; Software and Services; Telecommunication Services; Wireless Application Service Providers; Wireless Telecommunication Services; Wireless Telecommunication Services</t>
  </si>
  <si>
    <t>Asia / Pacific (Primary); Asia / Pacific Emerging Markets (Primary); Beijing Province (Primary); China  (Primary); Far East (Primary); Asia / Pacific Developed Markets; Hong Kong ; Kowloon</t>
  </si>
  <si>
    <t>Promaster Technology Corp. distributes general purpose, communication, and multimedia products for communication and consumer markets. Its products are used in desktop and server PCs, notebook PCs, smart phones, LCD TVs, PDA, graphic cards, and audio/video I/O products; networking products, such as LAN, ADSL router and cable modems, and telecom products; and wireless products, including cellular phones, wireless handheld devices, WLAN and Bluetooth, and GPS. The company was founded in 1995 and is headquartered in New Taipei City, Taiwan with offices in Hsinchu, Shanghai, Shenzhen, Beijing, Xiamen, and Chengdu. As of December 30, 2021, Promaster Technology Corp. operates as a subsidiary of EDOM Technology Co., Ltd.</t>
  </si>
  <si>
    <t>Communications Equipment Distribution (Primary); Electronic Equipment, Instruments and Components (Primary); Information Technology (Primary); Technology Distributors (Primary); Technology Hardware and Equipment (Primary)</t>
  </si>
  <si>
    <t>EDOM Technology Co., Ltd. engages in the distribution of electronic parts, computer hardware, software, and equipment in Taiwan. The company offers analog ICs, batteries, connectors, integrated circuits, discrete products, embedded modules, memory products, micro components, non-optical sensors, optoelectronics, passive components, test and measurement products, and other products. It has strategic partnership with PollenTech to enable the delivery of integrated HW &amp; SW system solutions. The company serves automotive, computing, Internet of things, mobile, and networking and data center sectors. EDOM Technology Co., Ltd. was founded in 1996 and is headquartered in Taipei, Taiwan.</t>
  </si>
  <si>
    <t>Asia / Pacific (Primary);
Asia / Pacific Emerging Markets (Primary);
Far East (Primary);
Taiwan  (Primary);
Asia / Pacific Developed Markets;
Hong Kong ;
Kowloon</t>
  </si>
  <si>
    <t>Singapore O&amp;G Ltd., an investment holding company, provides specialist medical and surgical services for women and children in Singapore. The company operates through four segments: Obstetrics and Gynaecology, Cancer-Related, Dermatology, and Paediatrics. It offers general obstetrics, labor, and delivery; medical problems in pregnancy; and obstetrical complications and its management. The company also provides general gynaecology, gynaecological surgery, female pelvic medicine, urogynaecolog, and reconstructive surgery services; osteoporosis, calcium disorders, pituitary, and adrenal diseases; and reproductive endocrinology, as well as cancer-related services for gynae-oncological, colorectal, breast, thyroid, and general surgery; and diagnostic and therapeutic endoscopic procedures. In addition, it offers dermatology services comprising aesthetics and dermatological procedures, dermatological and laser surgeries, and general skin care services; and paediatrics services, such as newborn and well-baby checks, childhood immunization routine and vaccinations, acute paediatric infections, common childhood conditions, respiratory and behavioral sleep conditions, and gastrointestinal conditions and endoscopic procedures, as well as child nutrition, growth, and developmental assessment. As of December 31, 2021, the company operated through a network of 17 clinics. Singapore O&amp;G Ltd. was incorporated in 2011 and is based in Singapore. As of May 4, 2022, Singapore O&amp;G Ltd. operates as a subsidiary of Hanaan Health Group Ltd.</t>
  </si>
  <si>
    <t>Obstetrics and Gynaecology: 16.5 (52.1%);
Cancer-Related: 4.2 (13.3%);
Dermatology: 6.6 (20.7%);
Paediatrics: 4.4 (14.0%)</t>
  </si>
  <si>
    <t>Singapore: 31.6 (100.0%)</t>
  </si>
  <si>
    <t>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Trans-Siberian Gold plc operates as a subsidiary of Horvik Limited.</t>
  </si>
  <si>
    <t>Horvik Limited operates in the metals and mining industry. The company was incorporated in 2020 and is based in Nicosia, Cyprus.</t>
  </si>
  <si>
    <t>Cyprus  (Primary);
Europe (Primary);
European Developed Markets (Primary)</t>
  </si>
  <si>
    <t>Petrovka Gmbh
Petrovka Gmbh was incorporated in 2008 and is based in Soltau, Germany.
UFG Asset Management
UFG Asset Management is a privately owned investment manager. The firm manages separate client focused portfolios. The firm focused to invest in Commonwealth of Independent States and Russia. It also manages hedge funds for its clients. UFG Asset Management is based in Moscow, Russia. UFG Asset Management operates as a subsidiary of ZAO Deutsche Securities.
UFG Private Equity
UFG Private Equity is a private equity and venture capital firm specializing in providing growth capital, leveraged buyouts, emerging growth, mid-market, later stage, mature, industry consolidation investments, and mezzanine financing to small and medium-sized companies. The firm does not seek to invest in early stage companies. It prefers to invest in financial services, retail trade, production and processing, mass media, healthcare, pharma, business processes outsourcing, consumer goods, food industry, logistics and transportation, communications, telecom, medical services, digital economy, consumer stables and information technology sectors. However, the firm’s focus is not limited to specific industry sectors. It typically invests in firms which are located or have subsidiaries in the Russian Federation and the CIS with a specific focus on companies based in Russia, Ukraine, Belarus, and Kazakhstan. The firm generally invests between $15 million and $75 million in companies with total revenue between $20 million and $200 million; for mid-sized businesses with revenues generally between $20 and $400 million. It acquires additional shares equal to at least a 25% stake in the company; equity investment per transaction is $15 to $50 million; it can also work with co-investors. The firm seeks to have a majority stake in it portfolio companies. It seeks to exit its investments after a period of three to five years. UFG Private Equity was founded in 2005 and is based in Moscow, Russian Federation. UFG Private Equity operates as a subsidiary of UFG Asset Management.</t>
  </si>
  <si>
    <t>Petrovka Gmbh (Europe (Primary); European Developed Markets (Primary); Germany (Primary); Lower Saxony (Primary));
UFG Asset Management (Europe (Primary); European Emerging Markets (Primary); Russia (Primary));
UFG Private Equity (Europe (Primary); European Emerging Markets (Primary); Russia (Primary));
UFG Special Situations Fund LP (Europe (Primary); European Emerging Markets (Primary); Russia (Primary))</t>
  </si>
  <si>
    <t>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t>
  </si>
  <si>
    <t>Digital (Primary); Information Technology (Primary); Semiconductors (Primary); Semiconductors and Semiconductor Equipment (Primary); Semiconductors and Semiconductor Equipment (Primary)</t>
  </si>
  <si>
    <r>
      <rPr>
        <sz val="8"/>
        <rFont val="Arial"/>
        <family val="2"/>
      </rPr>
      <t xml:space="preserve">California (Primary); </t>
    </r>
    <r>
      <rPr>
        <sz val="8"/>
        <color indexed="17"/>
        <rFont val="Arial"/>
        <family val="2"/>
      </rPr>
      <t>California (Primary)</t>
    </r>
    <r>
      <rPr>
        <sz val="8"/>
        <rFont val="Arial"/>
        <family val="2"/>
      </rPr>
      <t xml:space="preserve">; San Jose Area (Primary); </t>
    </r>
    <r>
      <rPr>
        <sz val="8"/>
        <color indexed="17"/>
        <rFont val="Arial"/>
        <family val="2"/>
      </rPr>
      <t>San Jose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Delaware; Israel ; Midatlantic; Middle East</t>
    </r>
  </si>
  <si>
    <t>Synaptics Incorporated develops, markets, and sells semiconductor product solutions worldwide. The company offers AudioSmart for voice and audio processing; ConnectSmart for high-speed video/audio/data connectivity; DisplayLink for transmitting compressed video frames across low bandwidth connections; VideoSmart that enables set-top boxes or over-the-top, streaming devices, soundbars, surveillance cameras, and smart displays; and ImagingSmart solutions. It also provides Natural ID, a fingerprint ID product that is used in automobiles, notebook personal computers (PCs), PC peripherals, and other applications; TouchPad, a touch-sensitive pad that senses the position and movement of one or more fingers on its surface; SecurePad that integrates fingerprint sensor directly into the TouchPad area; ClickPad that offers a clickable mechanical design; and ForcePad. In addition, the company offers ClearPad, which enables users to interact directly with the display on mobile smartphones, tablets, and automobiles; ClearView products that provide advanced image processing and low power technology for displays on smartphones and tablets; and TouchView products, a touch controller and display driver integration product. Further, it provides TouchPad with a pointing stick in a single notebook computer enabling users to select their interface of choice; TouchStyk, a self-contained pointing stick module; ultra-low power edge artificial intelligence platform for battery powered wireless devices; wireless connectivity solutions comprising Wi-Fi, Bluetooth, global positioning system, global navigation satellite system, and ULE; and voice over IP and digital enhanced cordless telecommunications solutions. The company sells its products through direct sales, outside sales representatives, distributors, and resellers to mobile and PC OEMs; IoT OEMs; and automotive and consumer electronics manufacturers. The company was incorporated in 1986 and is headquartered in San Jose, California.</t>
  </si>
  <si>
    <t>California (Primary);
San Jose Area (Primary);
United States and Canada (Primary);
United States of America (Primary);
West Coast (Primary);
Delaware;
Midatlantic</t>
  </si>
  <si>
    <t>Irongate Group has its origins as the Investec Group’s Australian and New Zealand property investment and asset management business. Having invested in and managed over A$3bn of assets for the Investec Group, the long-standing management team evolved to become the Irongate Group to continue its growth trajectory and expand its third-party funds management platform. Our strength lies in our disciplined, measured and value-based approach to multi-sector property investment and asset management in Australia and New Zealand. We have dedicated teams that specialise in acquisitions, hands on active asset management, effective balance sheet management and developing trusted capital partnerships.</t>
  </si>
  <si>
    <t>Office: 56.4 (64.1%);
Industrial: 25.3 (28.7%);
Unallocated Other Income: 4.1 (4.7%);
Unallocated Finance Income: .0 (.0%);
Property Funds Management: 2.2 (2.6%)</t>
  </si>
  <si>
    <t>Charter Hall Group (ASX:CHC)
With over 30 years’ experience in property investment and funds management, we’re one of Australia’s leading fully integrated property groups. We use our property expertise to access, deploy, manage and invest equity across our core sectors – office, retail, industrial &amp; logistics and social infrastructure. Operating with prudence, we’ve carefully curated a $41.8 billion plus diverse portfolio of over 1100 high quality, long leased properties. Partnership and financial discipline are at the heart of our approach. Acting in the best interest of customers and communities, we combine insight and inventiveness to unlock hidden value. Taking a long term view, our $6.8 billion development pipeline delivers sustainable, technologically enabled projects for our customers. The impacts of what we do are far-reaching. From helping businesses succeed by supporting their evolving workplace needs, to providing investors with superior returns for a better retirement, we’re powered by the drive to go further.
PGGM
PGGM is a privately owned investment manager. The firm manages pension funds. It invests in the public equity and debt markets of across the globe. The firm also invests in private equity, real estate funds, commodities, and infrastructure markets across the globe. It hedges the currency exposure of its investments. The firm invests in government bonds, corporate bonds, structured credit, and inflation-linked bonds to create the debt portion of its fund portfolios. PGGM was founded in 1969 and is based in Zeist, The Netherlands.</t>
  </si>
  <si>
    <t>Charter Hall Group (ASX:CHC) (Asia / Pacific (Primary); Asia / Pacific Developed Markets (Primary); Australia  (Primary); New South Wales (Primary));
PGGM (Europe (Primary); European Developed Markets (Primary); Netherlands (Primary); Utrecht (Primary))</t>
  </si>
  <si>
    <t>Charter Hall Group (ASX:CHC) (4,361.2)</t>
  </si>
  <si>
    <t>360 Capital Group Limited (ASX:TGP)
360 Capital Group is an ASX-listed, investment and funds management group, focused on strategic and active investment management of alternative assets. Led by a highly experienced team, the Group operates in Australian and global markets investing across real estate, public and private equity and credit strategies. We partner with our stakeholders to identify, invest and realise on opportunities.
360 Capital REIT (ASX:TOT)
360 Capital REIT invests across the entire real estate capital stack to take advantage of varying market conditions in order to maximize risk adjusted returns for unit holders. It was formerly known as 360 Capital Total Return Fund. 360 Capital REIT is based in Sydney, Australia.</t>
  </si>
  <si>
    <t>360 Capital Group Limited (ASX:TGP) (Asia / Pacific (Primary); Asia / Pacific Developed Markets (Primary); Australia  (Primary); New South Wales (Primary));
360 Capital REIT (ASX:TOT) (Asia / Pacific (Primary); Asia / Pacific Developed Markets (Primary); Australia  (Primary); New South Wales (Primary))</t>
  </si>
  <si>
    <t>360 Capital Group Limited (ASX:TGP) (133.8); 360 Capital REIT (ASX:TOT) (77.2)</t>
  </si>
  <si>
    <t>Gage Growth Corp. provides branding and support services to affiliated licensed operators that produce, distribute, and sell cannabis and cannabis related products in Michigan, United States. The company offers medical and adult-use cannabis. Its portfolio includes city and state approvals for 19 Class C cultivation licenses, three processing licenses, and 13 provisioning centers. The company also offers management, consulting, HR, financing, intellectual property, licensing, and real estate support services. The company was formerly known as Wolverine Partners Corp. and changed its name to Gage Growth Corp. in October 2020. Gage Growth Corp. was incorporated in 2017 and is based in Toronto, Canada. As of March 10, 2022, Gage Growth Corp. operates as a subsidiary of TerrAscend Corp.</t>
  </si>
  <si>
    <t>Agriculture and Economic Consulting (Primary); Commercial and Professional Services (Primary); Consulting Services (Primary); Industrials (Primary); Management Consulting Services (Primary); Professional Services (Primary); Research and Consulting Services (Primary); Commercial Services and Supplies; Environmental and Facilities Services</t>
  </si>
  <si>
    <t>TerrAscend Corp. cultivates, processes, and sells medical and adult use cannabis in Canada and the United States. It produces and distributes hemp-derived wellness products to retail locations; and manufactures cannabis infused artisan edibles. The company also operates three retail dispensaries under the Apothecarium brand name in California and Pennsylvania. In addition, it owns various synergistic under Gage Cannabis, Ilera Healthcare, Kind Tree, Prism, State Flower, Valhalla Confections, and Arise Bioscience Inc. brands. As of July 26, 2022, the company operated 27 dispensaries, including 3 Cookies dispensaries in Michigan and 1 in Toronto. TerrAscend Corp. was incorporated in 2017 and is headquartered in Mississauga, Canada.</t>
  </si>
  <si>
    <t>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Penn Virginia Corporation.</t>
  </si>
  <si>
    <t>Ranger Oil Corporation, an independent oil and gas company, engages in the onshore exploration, development, and production of crude oil, natural gas liquids, and natural gas in the United States. It engages in drilling unconventional horizontal development wells; and operates producing wells in the Eagle Ford Shale field in South Texas. As of December 31, 2021, it had total proved reserves of approximately 241 million barrels of oil equivalent; and 860 gross productive wells, as well as leased approximately 172,000 gross acres of leasehold and royalty interests. The company was formerly known as Penn Virginia Corporation and changed its name to Ranger Oil Corporation in October 2021. Ranger Oil Corporation was incorporated in 1882 and is headquartered in Houston, Texas.</t>
  </si>
  <si>
    <t>Chambers Energy Management, LP is a private equity firm specializing in mezzanine and debt capital investments in small and middle market companies. The firm seeks to invest in domestic energy companies include exploration and production, oilfield services and equipment, refining and marketing, and gas gathering, transmission, processing and transportation. It seeks to invest between $10 million and $35 million. Its typical debt investment size ranges from $25 million to $75 million. The firm prefers to structure its investments as first or second lien credit facilities, unsecured debt, net profits interests, or other similar mezzanine structures. Chambers Energy Management, LP is based in Houston, Texas.</t>
  </si>
  <si>
    <t>As of November 1, 2021, VEREIT, Inc. was acquired by Rams MD Subsidiary I, Inc. VEREIT, Inc.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</si>
  <si>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</si>
  <si>
    <t>Cocoaland Holdings Berhad, an investment holding company, manufactures and trades in processed and preserved foods and fruits in Malaysia, Eastern Asia, South East Asia, the Middle East, and internationally. It operates through two segments, Manufacturing and Trading. The company primarily offers fruit gummies, candies, chocolates, wafers, snacks, cookies, and beverages. It is also involved in the wholesale and retail of processed and preserved foods; and wholesale, import, and export of gummies and other products. The company was incorporated in 2000 and is based in Rawang, Malaysia. As of October 4, 2022, Cocoaland Holdings Berhad operates as a subsidiary of Fraser &amp; Neave Holdings Bhd.</t>
  </si>
  <si>
    <t>Segment Adjustment: 4.5 (5.6%);
Manufacturing: 38.8 (47.5%);
Trading: 38.4 (47.0%)</t>
  </si>
  <si>
    <t>Malaysia: 27.0 (51.5%);
Eastern Asia: 11.8 (22.4%);
South East Asia: 8.8 (16.7%);
Middle East: 4.1 (7.9%);
Others: .7 (1.4%)</t>
  </si>
  <si>
    <t>Bread and Bakery Products (Primary); Bread, Biscuits and Cookies (Primary); Candy (Primary); Chewing Gum (Primary); Chocolate And Cocoa Products (Primary); Confectionery Products (Primary); Consumer Staples (Primary); Cookies (Primary); Cookies And Cracker (Primary); Food Products (Primary); Food, Beverage and Tobacco (Primary); Packaged Foods and Meats (Primary); Prepared and Preserved Foods (Primary); Snack Food (Primary); Agricultural Products; Beverage Distribution; Beverages; Food and Staples Retailing; Food and Staples Retailing; Food Distribution; Food Distributors; Food Retail; Fruits; Fruits, Vegetables, and Nuts; Groceries and Related Product Distribution; Soft Drinks</t>
  </si>
  <si>
    <t>Fraser &amp; Neave Holdings Bhd, an investment holding company, manufactures and sells soft drinks, dairy, and food products in South East Asia, the Middle East, Africa, China, and internationally. The company operates through Food &amp; Beverages (F&amp;B) Malaysia; F&amp;B Thailand; and Property and Others segments. It offers sweetened condensed, evaporated, packaged, pasteurized, UHT, canned, and sterilized milk; juice products; malt drinks; and mineral, sparkling, and drinking water. The company sells beverages under the 100PLUS, F&amp;N Fun Flavours, F&amp;N NutriSoy, F&amp;N SEASONS, F&amp;N ICE MOUNTAIN, BORNEO, OYOSHI, est Cola, and Ranger brands; dairy products under the F&amp;N, TEAPOT, Gold Coin, Carnation, Ideal, Cap Junjung, F&amp;N Magnolia, FARMHOUSE, F&amp;N Fruit Tree Fresh, Sunkist, and Bear brands; and ketupat and sauces under the NONA brand. It is also involved in the distribution of soft drinks and dairy products; rental of dispensers; provision of management, financial, treasury, and property management services; and property development and investment activities. The company was founded in 1883 and is headquartered in Kuala Lumpur, Malaysia. Fraser &amp; Neave Holdings Bhd is a subsidiary of Fraser and Neave, Limited.</t>
  </si>
  <si>
    <t>Leverage Success Sdn. Bhd. is based in Malaysia.</t>
  </si>
  <si>
    <t xml:space="preserve">Blockchain Foundry Inc. develops and commercializes blockchain-based business solutions in the Americas and the Caribbean. Its products portfolio includes Last Known, a multi-chain digital asset marketplace for artists looking to develop their art into NFTs through a customizable NFT minting platform; Metacademy that offer learning courses about crypto, NFTs, metaverse, and other decentralized technologies; NFT GEN , which takes input as a series of media files and creates a configurable number of mintable items, including image assets, rarity data, and metadata JSON for all of the items; Peregrine, a pre-transaction crypto compliance platform for digital assets; and Foundry, a wallet, cross-chain bridge, and suite of Defi tools. Blockchain Foundry Inc. is based in Toronto, Canada. As of November 7, 2022, Blockchain Foundry Inc. operates as a subsidiary of WonderFi Technologies Inc.
</t>
  </si>
  <si>
    <t>Consulting Work: 1.1 (100.0%)</t>
  </si>
  <si>
    <t>Caribbean: .4 (34.5%);
Europe: .0 (.2%);
Americas (Including Canada): .7 (65.3%)</t>
  </si>
  <si>
    <t>WonderFi Technologies Inc. operates as a technology company. The company engages in the development of a technology platform to facilitate investments in the decentralized finance industry. It provides access to digital assets, including crypto, DeFi, gaming, and NFTs. The company is based in Vancouver, Canada.</t>
  </si>
  <si>
    <t>Alumina Partners (Ontario) Ltd. is a principal investment firm. Alumina Partners (Ontario) Ltd. is based in Canada. Alumina Partners (Ontario) Ltd.  operates as a subsidiary of Alumina Partners LLC.</t>
  </si>
  <si>
    <t>CEI Limited provides contract manufacturing services for customers in the industrial equipment market in the Asia Pacific, Europe, and the United States. It offers printed circuit board and complete box-build assembly, equipment design, cable harness assembly, and manufacturing services; and value-added services, such as materials management, circuit layout, development engineering and prototype samples, metal stamping, cable harnessing, and precision machined components. The company also designs and manufactures own branded proprietary equipment for the semiconductor industry. It offers its services for electroluminescence displays used in industrial, transportation, and medical applications; medical and health care equipment; office automation equipment, such as high speed printers; office equipment, including digital photocopiers; analytical instruments comprising gas and liquid chromatographs, and measurement instruments; aerospace products and oil and gas equipment; industrial safety controllers and environmental sensors; semiconductor equipment; and SMT equipment. The company was formerly known as CEI Contract Manufacturing Limited and changed its name to CEI Limited in April 2016. CEI Limited was founded in 1980 and is headquartered in Singapore, with manufacturing sites in Singapore; Batam, Indonesia; Ho Chi Minh City, Vietnam; and Shanghai, China. CEI Limited operates as a subsidiary of AEM Singapore Pte. Ltd.</t>
  </si>
  <si>
    <t>Electronic Components (Primary); Electronic Components (Primary); Electronic Equipment, Instruments and Components (Primary); Information Technology (Primary); Microelectronics (Primary); Technology Hardware and Equipment (Primary); Electronic Design and Engineering Services; Electronic Manufacturing Services; Electronic Manufacturing Services (EMS); Manufacturing Services; Outsourced Technology Manufacturing Services; Printed Circuit Board; Semiconductor Equipment; Semiconductors and Semiconductor Equipment; Semiconductors and Semiconductor Equipment</t>
  </si>
  <si>
    <t>AEM Singapore Pte. Ltd. designs and manufactures automation equipment for the semiconductor and electronics industry. The company's business also includes the design of precision engineering parts and components and the distribution of specialized engineering metal and plastic materials and adhesives. AEM Singapore Pte. Ltd. was formerly known as Ever Technologies Pte Ltd. The company was incorporated in 1992 and is based in Singapore. AEM Singapore Pte. Ltd. operates as a subsidiary of AEM Holdings Ltd.</t>
  </si>
  <si>
    <t xml:space="preserve">TIHT Investment Holdings Pte. Ltd. is the private equity arm of TIH Limited specializing in investments in special situation investment opportunities in listed and private companies. The firm is sector agnostic. It seeks to invest in Asia Pacific. TIHT Investment Holdings Pte. Ltd. was incorporated in 1994 and is based in Singapore, Singapore. </t>
  </si>
  <si>
    <t>Guala Closures S.p.A. designs and manufactures closures for spirits, wines, water and non-alcoholic beverages, olive oils, and other condiments. The company offers safety, roll-on, luxury, and other closures; and polyethylene terephthalate plastic preforms, bottles, and miniatures. It sells its products in the United Kingdom, Italy, India, Poland, Mexico, North America, Spain, Germany, Ukraine, Australia, Argentina, South Africa, France, and internationally. The company was founded in 1954 and is headquartered in Milano, Italy. Guala Closures S.p.A. is a subsidiary of Special Packaging Solutions Investments S.à r.l.</t>
  </si>
  <si>
    <t>Other Operations: 3.6 (.4%);
Closures: 817.0 (99.6%)</t>
  </si>
  <si>
    <t>Italy: 96.1 (11.7%);
Argentina: 26.5 (3.2%);
Other Countries: 86.5 (10.5%);
South Africa: 16.5 (2.0%);
Australia: 24.9 (3.0%);
Spain: 45.9 (5.6%);
Mexico: 89.5 (10.9%);
Ukraine: 32.3 (3.9%);
Poland: 78.7 (9.6%);
United Kingdom: 142.0 (17.3%);
India: 76.7 (9.3%);
North America: 44.7 (5.4%);
France: 16.9 (2.1%);
Deutschland: 43.4 (5.3%)</t>
  </si>
  <si>
    <t>Containers and Packaging (Primary); Materials (Primary); Materials (Primary); Metal and Glass Containers (Primary); Plastic Bottles (Primary); Plastic Packaging (Primary); Crowns And Closures; Diversified Metals and Mining; Fabricated Structural Metal Products; Metals and Mining</t>
  </si>
  <si>
    <t>Emilia-Romagna (Primary); Europe (Primary); European Developed Markets (Primary); Italy (Primary); Ravenna (Primary)</t>
  </si>
  <si>
    <t>Special Packaging Solutions Investments S.à r.l. is based in Luxemburg.</t>
  </si>
  <si>
    <t>Pulp and Paper (Incl. Distribution): 4,298.0 (100.0%)</t>
  </si>
  <si>
    <t>Industrial Service Paper (Primary); Materials (Primary); Materials (Primary); Novelty Paper (Primary); Paper and Forest Products (Primary); Paper Manufacturing (Primary); Paper Products (Primary); Printing And Writing Paper (Primary)</t>
  </si>
  <si>
    <t>Charlotte Area (Primary); South Carolina (Primary); Southeast (Primary); United States and Canada (Primary); United States of America (Primary); Delaware; Midatlantic</t>
  </si>
  <si>
    <t>Karta Halten B.V. is based in Amsterdam, the Netherlands. Karta Halten B.V. operates as a subsidiary of First Management Limited.</t>
  </si>
  <si>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 As of September 14, 2022, ManTech International Corporation was taken private.</t>
  </si>
  <si>
    <t>IT and Technical Services Solutions: 2,617.1 (100.0%)</t>
  </si>
  <si>
    <t>United States (U.S.): 2,617.1 (100.0%)</t>
  </si>
  <si>
    <t>Commercial and Professional Services (Primary); Industrials (Primary); Professional Services (Primary); Research and Consulting Services (Primary); Aerospace and Defense; Aerospace and Defense; Air Freight and Logistics; Air Freight and Logistics; Capital Goods; Data Management; Data Processing and Outsourced Services; Information Technology; Information Technology (IT) Consulting; Infrastructure Services; Internet Services and Infrastructure; IT Consulting and Other Services; IT Services; Services Outsourcing; Software and Services; System and Platform Integration; Transportation</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</si>
  <si>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The Pedersen GST 2022 Trust (United States and Canada (Primary); United States of America (Primary));
The Pedersen Nonexempt 2022 Trust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</si>
  <si>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As of December 23, 2020,  operates as a subsidiary of FIDIM S.r.l.</t>
  </si>
  <si>
    <t>Electric Power By Solar Energy (Primary); Electric Power By Wind Energy (Primary); Independent Power and Renewable Electricity Producers (Primary); Renewable Electricity (Primary); Utilities (Primary); Utilities (Primary)</t>
  </si>
  <si>
    <t>FIDIM S.r.l. is a holding company operating through its subsidiary Rottapharm Biotech S.r.l. that engages in research and development of medical and pharmaceutical products. The company is based in Monza, Italy.</t>
  </si>
  <si>
    <t>GWM Renewable Energy II S.p.A., through its subsidiaries, engages in developing, constructing, and operating renewable energy projects. It operates photovoltaic and wind power projects in different countries. The company was incorporated in 2009 and is based in Rome, Italy.</t>
  </si>
  <si>
    <t>Europe (Primary);
European Developed Markets (Primary);
Italy (Primary);
Lazio (Primary);
Rome (Primary)</t>
  </si>
  <si>
    <t>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20 U.S. states consisting of approximately 35.6 million square feet of GLA and 108 properties. The REIT pays monthly cash distributions, currently at $0.0633 per Unit, or approximately $0.76 per Unit on an annualized basis, in US funds. As of October 20, 2021, WPT Industrial Real Estate Investment Trust operates as a subsidiary of Blackstone Real Estate Income Trust, Inc.</t>
  </si>
  <si>
    <t xml:space="preserve">Blackstone Real Estate Income Trust, Inc. (“BREIT” or the “Company”) invests primarily in stabilized income-oriented commercial real estate in the United States and, to a lesser extent, in real estate debt. The Company is the sole general partner of BREIT Operating Partnership, L.P., a Delaware limited partnership (“BREIT OP”). BREIT Special Limited Partner L.P. (the “Special Limited Partner”), a wholly-owned subsidiary of The Blackstone Group Inc. (together with its affiliates, “Blackstone”), owns a special limited partner interest in BREIT OP. Substantially all of the Company’s business is conducted through BREIT OP. The Company and BREIT OP are externally managed by BX REIT Advisors L.L.C. (the “Adviser”). The Adviser is part of the real estate group of Blackstone, a leading global investment manager, which serves as the Company’s sponsor. The Company was formed on November 16, 2015 as a Maryland corporation and qualifies as a real estate investment trust (“REIT”) for U.S. federal income tax purposes. Blackstone Real Estate Income Trust, Inc. operates as a subsidiary of Blackstone Inc.
</t>
  </si>
  <si>
    <t>Alberta Investment Management Corporation
Alberta Investment Management Corporation is a crown corporation of the Province of Alberta. The firm primarily provides its services to pension plans and endowment funds. It manages portfolios for its clients. The firm invests in the public equity, fixed income, private equity, real estate, and alternative investment markets across the globe. The firm also invests in mortgages and provides mortgage financing for high quality commercial property within Canada. Within Private equity, the firm invests in externally managed funds and directly in assets and also seeks to make co-investments. It seeks to invest in a wide range of industries in developed and emerging markets. Within infrastructure, the firm makes both fund and direct investments. It primarily invests in OECD-based infrastructure assets including utilities, energy and power generation; transmission; distribution networks; and pipelines, and transportation including toll roads, airports, seaports. In timber, the firm seeks to make direct and fund investments in timberland, timber leases, timber harvesting rights, and related assets that generate revenue primarily from the sale of logs. For real estate, it invests in opportunity funds and other real estate-related securities. The firm primarily makes direct investments with joint venture partners in office, retail, industrial and multi-unit residential properties in Canada. It seeks to invest in Mexico, Europe and the U.S. For debt financing, the firm seeks to provide both senior secured and mezzanine debt to firms based in North America and Europe. It seeks to provide leveraged lending to middle market companies. The firm employs a combination of fundamental and quantitative analysis to create its investment portfolios. It conducts in-house research to make its investments. Alberta Investment Management Corporation was founded in March 2007 and is based in Edmonton, Canada with additional offices in Toronto, Canada, Luxembourg, United Kingdom, and London, United Kingdom.
Middlefield Canadian Income PCC - Middlefield Canadian Income - GBP PC
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
Middlefield International Limited
Middlefield International Limited is a privately owned investment manager. The firm also provides corporate finance, financial advisory, merchant banking, and securities placement services. It provides its services to international institutions, corporations, and high net worth individuals. The firm launches and manages equity mutual funds. It invests in public equity markets. Middlefield International Limited was founded on February 25, 1991 and is based in London, United Kingdom.</t>
  </si>
  <si>
    <t>Alberta Investment Management Corporation (Alberta (Primary); Canada (Primary); United States and Canada (Primary); England; Europe; European Developed Markets; Greater London; Luxembourg; Ontario; United Kingdom);
Middlefield Canadian Income PCC - Middlefield Canadian Income - GBP PC (England (Primary); Europe (Primary); European Developed Markets (Primary); Greater London (Primary); United Kingdom (Primary));
Middlefield International Limited (England (Primary); Europe (Primary); European Developed Markets (Primary); Greater London (Primary); United Kingdom (Primary));
Middlefield Limited (Alberta (Primary); Canada (Primary); United States and Canada (Primary))</t>
  </si>
  <si>
    <t>Ingenico Group - GCS, together with its subsidiaries, provides payment solutions through in-store, mobile, and online channels worldwide. The company also provides online payment services for small and medium sized merchants comprising transaction capture; complex transaction management; and acquiring transactions, as well as payment services for large multinational companies with approximately 150 local and international payment methods to allow merchants to manage and secure their online payment processes and digital transactions. In addition, it offers white-label mobile platform that enables customers to offer secure m-POS solutions; mobile payment terminal services for chip and pin, swipe and sign, etc. markets; mobile applications for merchants; security management; third platform interfaces; mobile payment gateways; fleet management; and loyalty programs. The company markets its products and solutions under the Ingenico Smart Terminals, Ingenico Payment Services, and Ingenico ePayments brands. It serves banking, retail, transportation, petrol, digital, vending, hospitality, financial inclusion, healthcare, and e-government industries. The company has approximately 35 million terminals; serves a network of approximately 1,000 banks and acquirers; and offers a portfolio of 2,500 applications and accepts approximately 300 payment methods. Ingenico Group - GCS was founded in 1980 and is headquartered in Paris, France. As of October 28, 2020, Ingenico Group - GCS operates as a subsidiary of Worldline S.A.</t>
  </si>
  <si>
    <t>Electronic Equipment and Instruments (Primary); Electronic Equipment, Instruments and Components (Primary); Information Technology (Primary); Technology Hardware and Equipment (Primary); Application Software; Data Processing and Outsourced Services; Enterprise Resource Planning (ERP) Software; Enterprise Software; General Ledger and Accounting Software; Industry Specific Electronics; Information Technology (IT) Consulting; Internet Merchant Services; IT Consulting and Other Services; IT Services; Payment and POS Processing Software; Payment Processors; Software; Software and Services; Technology Hardware, Storage and Peripherals; Technology Hardware, Storage and Peripherals</t>
  </si>
  <si>
    <t>Europe (Primary); European Developed Markets (Primary); France (Primary); Ile-de-France (Primary); Asia / Pacific; Asia / Pacific Developed Markets; Asia / Pacific Emerging Markets; Australia ; Belgium; Brussels; Brussels; California; India ; Indian Sub-Continent; Maharashtra; Netherlands; New South Wales; Noord-Holland; San Francisco Area; Stockholm County; Sweden; United States and Canada; United States of America; West Coast</t>
  </si>
  <si>
    <t>Worldline SA provides payments and transactional services to financial institutions, merchants, corporations, and government agencies in France, rest of Europe, and internationally. The company operates through Merchant Services; Financial Services; and Mobility &amp; e-Transactional Services segments. The Merchant Services segment offers commercial acquiring, terminal, omnichannel payment acceptance, private label card and loyalty, and digital retail services. The Financial Services segment provides issuing processing, acquiring processing, digital and mobile banking, and account payments, as well as payments processing back-office, clearing and settlement, and trade order management and financial data services; and fraud risk management, ATM management, trusted authentication, and payment software licensing solutions. The Mobility &amp; e-Transactional Services segment offers trusted digitization, e-ticketing, e-consumer and mobility, customer engagement, and mobility and traceability solutions and services, as well as digital identity, digital signature, and cloud services. The company was formerly known as Atos Worldline S.A.S. and changed its name to Worldline SA in April 2014. Worldline SA was founded in 1973 and is headquartered in Puteaux, France.</t>
  </si>
  <si>
    <t>Europe (Primary);
European Developed Markets (Primary);
France (Primary);
Ile-de-France (Primary);
Belgium;
Brussels;
Brussels</t>
  </si>
  <si>
    <t>Bpifrance Investissement SAS is a private equity and venture capital firm specializing in fund of funds and direct investments. For direct investments, the firm specializes in seed, series A, series B, startup, growth capital, emerging growth, early to late venture, middle market to mature stage, industry consolidation and buyout transactions in small and medium-sized companies and mid-caps. For fund of fund investments it seeks to invest in private equity funds, venture capital funds, growth capital funds, mezzanine funds, and turnaround funds, national funds, regional funds of France or in international funds with a link with France. It considers investments in the following countries: France, Germany, Switzerland, Turkey, Morocco, Australia, Japan, South Korea, New Zealand, Mexico, Canada, and the United States of America. For fund of fund investments, the firm can invest in North America, Europe including France and Italy, in North Africa including Algeria, Egypt, Morocco and Tunisia, and in Asia-pacific. It can consider investments in all sectors, some funds prefer to invest in fintech, life sciences, technology (information and communication), industrials, services, energy including nuclear and renewable energy, energetic transition, healthcare, biotechnology, robotics, big data, cloud computing, green chemistry, clothing (accessories, leather goods, shoes, home textiles), tourism, Cinema and audiovisual, video games, music and live, publishing, fashion and luxury, beauty, art and design, gastronomy and leisure sectors including Hotels and all forms of accommodation management (traditional hotels, thalassotherapy or hydrotherapy, campsites, hotel residences, reception structures, tourist residences, etc.); Catering (restaurant chains, take-out, collective catering, fast food, etc.) Leisure and free time activities (sports or leisure facilities, leisure parks, winter sports resorts, performance halls, media in the leisure part); Travel agencies/tourist transport (tour operators, excursionists, river, air transport, car rental), software, media, perfumes, cosmetics, watch making, jewellery, food and financials including private equity and real estate sectors. Generally, for direct investments, the firm can invest between $0.064 million and $240 million in firms reporting revenues between $0.56 million and $1690 million with a maximum enterprise value of $100.31 and minimum EBITDA of $4.43 million. For fund of fund investments, the firm typically invests between $1.11 million and $67.16 million. Within growth capital it seeks to invest greater than €1.5 million ($2.21 million). The firm typically invests between €0.4 million ($0.72 million) and €10 million ($13.21 million) in growth capital and leveraged buyout transactions, in companies headquartered in France with revenues starting at €5 million ($6.61 million). Its venture capital investments range between €1.5 million ($2.11 million) and €10 million ($13.21 million), which it invests in small and medium-sized companies. For fund investments, the firm invests between €3 million ($3.83 million) and €60 million ($76.66 million). It usually takes a minority stake in the companies and the funds in which it invests. Bpifrance Investissement SAS was founded in 1988 and is based in Paris, France, with additional offices located all across France. It operates as a subsidiary of Bpifrance Participations SA.</t>
  </si>
  <si>
    <t>Europe (Primary);
European Developed Markets (Primary);
France (Primary);
Ile-de-France (Primary);
Africa / Middle East;
Alsace;
Aquitaine;
Auvergne;
Basse-Normandie;
Brittany;
Burgundy;
Caribbean;
Centre;
Champagne-Ardenne;
Corsica;
Franche Comté;
Guadeloupe;
Haute-Normandie;
Languedoc-Roussillon;
Latin America and Caribbean;
Limousin;
Lorraine;
Martinique;
Midi-Pyrénées;
Nord-Pas-de-Calais;
Pays de la Loire;
Picardy;
Poitou-Charentes;
Provence-Alpes-Côte d'Azur;
Reunion;
Rhône-Alpes;
Sub-Saharan Africa</t>
  </si>
  <si>
    <t>Painted Pony Energy Ltd. explores for, develops, and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Painted Pony Energy Ltd. is headquartered in Calgary, Canada. As of October 6, 2020, Painted Pony Energy Ltd. operates as a subsidiary of Canadian Natural Resources Limited.</t>
  </si>
  <si>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</si>
  <si>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r>
      <rPr>
        <sz val="8"/>
        <rFont val="Arial"/>
        <family val="2"/>
      </rPr>
      <t xml:space="preserve">Alberta (Primary);
Canada (Primary);
United States and Canada (Primary);
</t>
    </r>
    <r>
      <rPr>
        <sz val="8"/>
        <color indexed="17"/>
        <rFont val="Arial"/>
        <family val="2"/>
      </rPr>
      <t>Alberta</t>
    </r>
    <r>
      <rPr>
        <sz val="8"/>
        <rFont val="Arial"/>
        <family val="2"/>
      </rPr>
      <t xml:space="preserve">;
</t>
    </r>
    <r>
      <rPr>
        <sz val="8"/>
        <color indexed="17"/>
        <rFont val="Arial"/>
        <family val="2"/>
      </rPr>
      <t>Canada</t>
    </r>
    <r>
      <rPr>
        <sz val="8"/>
        <rFont val="Arial"/>
        <family val="2"/>
      </rPr>
      <t xml:space="preserve">;
</t>
    </r>
    <r>
      <rPr>
        <sz val="8"/>
        <color indexed="17"/>
        <rFont val="Arial"/>
        <family val="2"/>
      </rPr>
      <t>United States and Canada</t>
    </r>
  </si>
  <si>
    <t>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operates as a subsidiary of Prologis, Inc..</t>
  </si>
  <si>
    <t>Segment Adjustment: 7.9 (.7%);
Rental Operations - Industrial: 1,062.5 (95.2%);
Service Operations: 39.5 (3.5%);
Rental Operations - Non-Reportable Rental Operations: 5.5 (.5%);
Unallocated Other Revenue: 1.0 (.1%)</t>
  </si>
  <si>
    <t>United States: 1,122.2 (100.0%)</t>
  </si>
  <si>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</si>
  <si>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Cohen &amp; Steers, Inc. (NYSE:CNS)
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</si>
  <si>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Cohen &amp; Steers, Inc. (NYSE:CNS) (New York (Primary); New York City Area (Primary); Northeast (Primary); United States and Canada (Primary); United States of America (Primary));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</si>
  <si>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Cohen &amp; Steers, Inc. (NYSE:CNS) (3,217.1); State Street Corporation (NYSE:STT) (26,977.4)</t>
  </si>
  <si>
    <t>Pacific Investment Management Company LLC is a Privately Owned Investment Manager. The firm Primarily provides its services to High net worth individuals. It also caters to Individuals, Banking, Investment Companies, Pooled Investment Vehicles, Pension and Profit Sharing Plans, Charitable Organisation, State or Municipal Government, Insurance Companies, Sovereign Wealth Funds, Corporations and others. The firm invest in Public Equity, Fixed Income Market, Bonds, Mutual Funds and ETFs. The firm employs fundamental analysis with top-down approach to make its Investments. The firm also follows technical and cyclical characteristics to make its investment. Pacific Investment Management Company LLC is based on Newport Beach, California, Central, Honkong, London, United Kingdom, New York, New York, Rio de Janeiro, Rio de Janerio, Sydney, New South Wales, Taipei City, Taiwan, Tokyo, Japan. Pacific Investment Management Company LLC operates as a subsidiary of Allianz Asset Management of America L.P.</t>
  </si>
  <si>
    <t>California (Primary);
Los Angeles Area (Primary);
United States and Canada (Primary);
United States of America (Primary);
West Coast (Primary);
Asia / Pacific;
Asia / Pacific Developed Markets;
Asia / Pacific Emerging Markets;
Australia ;
Brazil;
England;
Europe;
European Developed Markets;
Far East;
Greater London;
Hong Kong ;
Japan ;
Latin America and Caribbean;
New South Wales;
New York;
New York City Area;
Northeast;
Rio de Janeiro;
South America;
Taiwan ;
United Kingdom</t>
  </si>
  <si>
    <t>Arch Capital Group Ltd. (NasdaqGS:ACGL)
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
Kelso &amp; Company, L.P.
Kelso &amp; Company, L.P. is a private equity firm specializing in leveraged acquisitions, Follow-on Acquisitions, management buyouts and purchase of significant ownership of private companies, divisions, or subsidiaries of public or private companies; public companies through recapitalizations or going private transactions. It does not pursue hostile transactions, substantial dismantling or liquidation of companies, and break-up opportunities. The firm also invests in upper middle market companies and makes mezzanine investments. The firm seeks to invest in energy, materials, retailing, industrial and consumer products, telecommunication services, transportation, logistics, financial services, and healthcare sectors. It prefers to invest in North America focusing on United States. It targets investing between $50 million and $600 million in firms which have an enterprise value of between $250 million and $2500 million. The firm also seeks to purchase significant blocks of stock from public or private companies seeking equity capital or persons seeking liquidity. It takes a board seat and usually has control through majority ownership in its portfolio companies. The firm can also make majority and minority investments in conjunction with board representation or other significant shareholders' rights, or may join with other investors as a member of a control group. The firm invests for a period of over five years and exits its investments through an IPO, recapitalization, or strategic sale. Kelso &amp; Company, L.P. was founded in 1971 and is based in New York, New York.
Warburg Pincus LLC
Warburg Pincus LLC is a private equity and venture capital firm specializing in all stages of a company’s life cycle from founding startups, early-stage financings, growth equity investments, and developing companies to restructurings, recapitalizations, late stage, and management buyouts of mature businesses. The firm also invests in change in control leveraged buyout transactions, divisional spin-outs of non-core corporate assets, minority private investments in public companies, and special situations transactions with a focus on acquisition of undervalued companies and middle market companies. It typically invests energy; financial services; healthcare and life science; consumer; education services, software and systems; industrial and business services; technology, media and telecommunications; and real estate sectors. Within energy, it seeks to invest in oil and gas exploration and production, refining, upstream, midstream and oilfield services, power generation and transmission, alternative energy and renewables, mining and metals, machine learning, AI and innovative energy technologies. Within financial services, the firm primarily invests in specialty and consumer finance, private banking, payment and transaction processing companies, insurance companies, financial technology, exchanges, banks, depository institutions, and asset and wealth management. Within healthcare and life sciences, the firm seeks to invest in biopharmaceuticals, healthcare services, consumer and digital health, medical devices, diagnostics, biotechnology, and specialty pharmaceuticals. In medical devices, it focuses on investments in diabetes, interventional cardiology, interventional neurology, orthopedics, and urology/gynecology. Within industrial and business services, it seeks opportunities in aerospace &amp; defense, process industries, highly engineered components, maintenance, repair &amp; overhaul, aftermarket automotive, building products, packaging, food, food service equipment, distribution, property, facility services, testing, inspection, certification, sales services, repair and warranty services, corporate training, command, communication, control equipment, business process outsourcing, financial technology and services, human capital management, information services, analytics, marketing services, legal, risk and compliance services, risk management systems and services, specialty consulting and advisory services, supply chain and logistics services, and transaction processing. Within technology, media, and telecommunications, it typically invests in software, financial technology, business services, payments, technology-enabled services, cybersecurity, semiconductors and systems, information and internet. Within telecommunications, the firm invests in enabling technologies, enabling services, and service providers. Within real estate, the firm typically invests in homebuilding, retail, senior housing and assisted living facilities, lodging, self-storage development and real estate services, entity-level and asset-level investments and target distressed assets, non-performing loans, resort development, and hospitality. In software, the firm invests in industry-specific enterprise applications, information security, SaaS, computer and computer software stores, open source, and alternative business models, data center automation, and business intelligence, analytic applications, and decision support. In systems, the firm focuses on semiconductor devices for the china wireless market, programmable processors for audio, video, and data processing, mixed-signal, RF, and analog semiconductors, semiconductor-related software (embedded software, EDA Tools, and IP licensing), and systems and sub-systems driven by semiconductors (SoC, sensors, and optical components).  The firm seeks to invest between $20 million and $1000 million in companies with enterprise values between $100 million and $15100 million. It seeks to invest globally with a focus on North America, Africa, Latin America, Europe, Brazil, Germany, India, South East Asia, China, Vietnam, Turkey, Italy, Ireland, and Asia. The firm has an average investment period between five years and seven years. It typically invests as a lead investor in transactions and takes a board seat in its portfolio companies. It usually takes a minority or majority stake in its companies. Warburg Pincus LLC was founded in 1939 and is based in New York, New York with additional offices in Asia, Europe, and North America.</t>
  </si>
  <si>
    <r>
      <rPr>
        <sz val="8"/>
        <rFont val="Arial"/>
        <family val="2"/>
      </rPr>
      <t xml:space="preserve">Arch Capital Group Ltd. (NasdaqGS:ACGL) (Bermuda (Primary); </t>
    </r>
    <r>
      <rPr>
        <sz val="8"/>
        <color indexed="17"/>
        <rFont val="Arial"/>
        <family val="2"/>
      </rPr>
      <t>Bermuda (Primary)</t>
    </r>
    <r>
      <rPr>
        <sz val="8"/>
        <rFont val="Arial"/>
        <family val="2"/>
      </rPr>
      <t xml:space="preserve">; Caribbean (Primary); </t>
    </r>
    <r>
      <rPr>
        <sz val="8"/>
        <color indexed="17"/>
        <rFont val="Arial"/>
        <family val="2"/>
      </rPr>
      <t>Caribbean (Primary)</t>
    </r>
    <r>
      <rPr>
        <sz val="8"/>
        <rFont val="Arial"/>
        <family val="2"/>
      </rPr>
      <t xml:space="preserve">; </t>
    </r>
    <r>
      <rPr>
        <sz val="8"/>
        <color indexed="17"/>
        <rFont val="Arial"/>
        <family val="2"/>
      </rPr>
      <t>Connecticut (Primary)</t>
    </r>
    <r>
      <rPr>
        <sz val="8"/>
        <rFont val="Arial"/>
        <family val="2"/>
      </rPr>
      <t xml:space="preserve">; Latin America and Caribbean (Primary); </t>
    </r>
    <r>
      <rPr>
        <sz val="8"/>
        <color indexed="17"/>
        <rFont val="Arial"/>
        <family val="2"/>
      </rPr>
      <t>Latin America and Caribbean (Primary)</t>
    </r>
    <r>
      <rPr>
        <sz val="8"/>
        <rFont val="Arial"/>
        <family val="2"/>
      </rPr>
      <t xml:space="preserve">; </t>
    </r>
    <r>
      <rPr>
        <sz val="8"/>
        <color indexed="17"/>
        <rFont val="Arial"/>
        <family val="2"/>
      </rPr>
      <t>Northeast (Primary)</t>
    </r>
    <r>
      <rPr>
        <sz val="8"/>
        <rFont val="Arial"/>
        <family val="2"/>
      </rPr>
      <t xml:space="preserve">;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Kelso &amp; Company, L.P. (New York (Primary); New York City Area (Primary); Northeast (Primary); United States and Canada (Primary); United States of America (Primary));
Warburg Pincus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Berlin; Brazil; California; China ; England; Europe; European Developed Markets; Far East; Germany; Greater London; Hessen; Hong Kong ; Houston Area; India ; Indian Sub-Continent; Japan ; Korea, South ; Latin America and Caribbean; Luxembourg; Maharashtra; Mauritius; Netherlands; New South Wales; Noord-Holland; San Francisco Area; São Paulo; Singapore ; South America; Southwest; Sub-Saharan Africa; Texas; United Kingdom; West Coast)</t>
    </r>
  </si>
  <si>
    <t>Arch Capital Group Ltd. (NasdaqGS:ACGL) (21,307.9)</t>
  </si>
  <si>
    <t>Arch Reinsurance Ltd.
Arch Reinsurance Ltd. provides property and casualty reinsurance products worldwide. It offers reinsurance in the categories of accident and health, agriculture, aviation, capital markets, casualty facultative, credit and surety, liability, life and health, marine and offshore energy, property facultative, and property treaty, as well as terrorism and political violence, political risks, credit risks, crisis management, aviation war, and marine war reinsurance solutions. The company was founded in 2001 and is based in Pembroke, Bermuda. Arch Reinsurance Ltd. operates as a subsidiary of Arch Capital Group Ltd.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Capital Returns Management, LLC
Capital Returns Management, LLC is an employee owned hedge fund sponsor. The firm provides its services to pooled investment vehicles. It invests in public equity markets across the globe. The firm invests in the value stocks of companies using long and short strategy. It uses fundamental analysis to make its investments. The firm employs a combination of in-house and external research to make its investments. Capital Returns Management, LLC was founded in 2003 and is based in the New York City.
Enstar Group Limited (NasdaqGS:ESGR)
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
Gulf Reinsurance Ltd.
Gulf Reinsurance Ltd. provides reinsurance services to the energy, marine, engineering, and aviation sectors. The company was founded in 2008 and is based in Dubai, United Arab Emirates. Gulf Reinsurance Ltd. operates as a subsidiary of Gulf Re Holdings Ltd.</t>
  </si>
  <si>
    <t>Arch Reinsurance Ltd. (Bermuda (Primary); Caribbean (Primary); Latin America and Caribbean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Capital Returns Management, LLC (New York (Primary); New York City Area (Primary); Northeast (Primary); United States and Canada (Primary); United States of America (Primary));
Enstar Group Limited (NasdaqGS:ESGR) (Bermuda (Primary); Caribbean (Primary); Latin America and Caribbean (Primary); New York; New York City Area; Northeast; United States and Canada; United States of America);
Gulf Reinsurance Ltd. (Africa / Middle East (Primary); Middle East (Primary); United Arab Emirates  (Primary))</t>
  </si>
  <si>
    <t>BlackRock, Inc. (NYSE:BLK) (108,316.5); Enstar Group Limited (NasdaqGS:ESGR) (3,538.9)</t>
  </si>
  <si>
    <t>Chiyoda Ute Co., Ltd., together with its subsidiaries, engages in the development, manufacture, and sale of gypsum boards in Japan. It offers high function products, general wall and ceiling boards, and other related products. The company was formerly known as Chiyoda Building Materials Industry Co. Ltd. and changed its name to Chiyoda Ute Co., Ltd. in 1990. Chiyoda Ute Co., Ltd. was founded in 1948 and is headquartered in Mie, Japan. As of June 20, 2022, Chiyoda Ute Co., Ltd. operates as a subsidiary of Knauf International Gmbh.</t>
  </si>
  <si>
    <t>Manufactures and Sells Building Interior Materials Centered on Gypsum Board: 210.8 (100.0%)</t>
  </si>
  <si>
    <t>Japan: 210.8 (100.0%)</t>
  </si>
  <si>
    <t>Building Products (Primary); Building Products (Primary); Capital Goods (Primary); Industrials (Primary); Construction Materials; Construction Materials; Gypsum; Materials; Materials; Stone Materials</t>
  </si>
  <si>
    <t>Knauf International Gmbh produces building materials and construction systems. The company provides dry construction mixtures, gypsum plasterboard, and drywall. The company is based in Iphofen, Germany. Knauf International Gmbh operates as a subsidiary of Gebr. Knauf Verwaltungsgesellschaft KG.</t>
  </si>
  <si>
    <t>Prairie Storm Energy Corp. focuses on the acquisition, exploration, and development of oil and gas assets in the Willesden Green and Ferrier areas of West Central Alberta, Canada. It holds working interest in 49,785 net acres of petroleum and natural gas rights. The company is headquartered in Calgary, Canada. As of November 30, 2021, Prairie Storm Resources Corp. operates as a subsidiary of InPlay Oil Corp. As of November 30, 2021, Prairie Storm Resources Corp. operates as a subsidiary of InPlay Oil Corp..</t>
  </si>
  <si>
    <t>InPlay Oil Corp. engages in the acquisition, exploration, development, and production of petroleum and natural gas properties in Canada. The company produces and sells crude oil, natural gas, and natural gas liquids. It primarily holds interests in the Cardium assets located in West Central Alberta that focus on the Pembina and Willesden Green pools. The company also holds interest in the Belly River light oil property; and the Duvernay light oil play. InPlay Oil Corp. is headquartered in Calgary, Canada.</t>
  </si>
  <si>
    <t>NGP Energy Capital Management, LLC
NGP Energy Capital Management, LLC is a private equity and venture capital firm specializing in investments in early venture, incubation, mid venture, seed/start-ups, late venture, emerging growth, middle markets, later stage, growth capital buyouts, industry consolidation, recapitalization, and PIPEs. It seeks to invest in the energy transition and natural resources including oil &amp; gas acquisition &amp; development, midstream acquisition &amp; development, oil &amp; gas minerals &amp; royalties, oil and natural gas production, acquisition, exploitation, and development drilling companies, midstream acquisition and development opportunities, energy technology and renewables, oilfield services companies, energy efficiency, alternative energy, natural gas gathering, and power and processing companies, power technology, transportation, and other energy-related businesses. The firm prefers to invest in renewable energy, power, energy storage, environmental, energy efficiency, and transportation. Areas of interest within renewable energy include solar and wind and related products and services (e.g., inverters, monitoring, controls); areas of interest within power include products, services, and technologies that improve deliverability, reliability, security, monitoring, or measurement of power and/or take advantage of opportunities created by the increase in DERs, areas of interest within energy storage include products and services that are related to storage and/or take advantage of opportunities created by increased utilization of storage and the resulting impact on the operation of energy markets; areas of interest within environmental include products, services, and technologies that avoid or minimize environmental impacts or are involved in beneficial reuse or environmental monitoring, measurement, or remediation; areas of interest within energy efficiency include products, services, and technologies that improve energy performance and/or reduce energy consumption.; areas of interest within transportation include products, services, and technologies related to autonomy, powertrain, transportation software, telemetry, data collection, and analysis, or charging. The firm may also co-invest in direct oil and gas property interests alongside its portfolio companies. It invests in water resources and services, food and agriculture, and coastal protection sectors. It prefers to invest in companies based in North America with a focus on the Caribbean, Central America and Mexico, Canada, and the United States. The firm makes investments of between $2 million and $550 million in oil and gas companies. The firm prefers to invest $20 – $100+ million in companies that drive or enable the growth of renewable energy, the electrification of the economy or the efficient use of energy and resources. It prefers to take majority stake. NGP Energy Capital Management, LLC was founded in 1988 and is based in Dallas, Texas with additional offices in Houston, Texas; London, United Kingdom; Santa Fe, New Mexico and Stamford, Connecticut.</t>
  </si>
  <si>
    <t>Ingenio Global Inv. Ltd. (Canada (Primary); United States and Canada (Primary));
NGP Energy Capital Management, LLC (Dallas Area (Primary); Southwest (Primary); Texas (Primary); United States and Canada (Primary); United States of America (Primary); Connecticut; Europe; European Developed Markets; Houston Area; New Mexico; Northeast; Stamford Area; United Kingdom)</t>
  </si>
  <si>
    <t>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t>
  </si>
  <si>
    <t>Health Care (Primary); Health Care Equipment and Services (Primary); Health Care Providers and Services (Primary); Health Care Services (Primary); Health Care Equipment; Health Care Equipment and Supplies; Medical Testing, Analyzing, and Diagnostic Equipment</t>
  </si>
  <si>
    <t>Philips Holding USA Inc., through its subsidiaries, manufactures and markets cardiac care, acute care and home healthcare, energy efficient lighting solutions, and new lighting applications. The company offers bulbs, lamps, tube lights, home appliances, and music and entertainment products. The company was incorporated in 1995 and is based in New York, New York. Philips Holding USA Inc. operates as a subsidiary of Koninklijke Philips N.V.</t>
  </si>
  <si>
    <t>New York (Primary);
New York City Area (Primary);
Northeast (Primary);
United States and Canada (Primary);
United States of America (Primary);
Massachusetts;
Middlesex-Essex Area</t>
  </si>
  <si>
    <t>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t>
  </si>
  <si>
    <t>Information Technology (Primary); Security Software (Primary); Software (Primary); Software and Services (Primary); Systems Software (Primary); Website Security Software (Primary)</t>
  </si>
  <si>
    <t>California (Primary); San Francisco Area (Primary); United States and Canada (Primary); United States of America (Primary); West Coast (Primary); Africa / Middle East; Israel ; Middle East</t>
  </si>
  <si>
    <t>Fortress Investment Group LLC is a private equity arm of SoftBank Group Corp., specializing in buyout, recapitalization, and turnaround situations. It prefers to invest in financial services, particularly loan servicing and consumer finance, real estate, transportation &amp; energy/infrastructure, gaming, real estate, leisure, media and telecommunications, healthcare and senior living. It also invests in energy, power generation equipment’s, consumer discretionary, healthcare facilities, and independent power and renewable electricity procedures. In distressed situations, the firm will seek to secure corporate ownership or control by working with a company's board of directors or creditor's committee. It prefers to have majority stake in companies. The firm invests in distressed and undervalued assets and tangible and intangible assets such as real estate, capital assets, natural resources, and intellectual property. The firm primarily provides its services to individuals. It also provides its services to high net worth individuals. The firm invests in the fixed income, currency, equity, derivatives, and commodity markets across the globe. It also launches and manages hedge funds, credit-focused funds, real estate funds, and private equity funds. The firm makes control-oriented investments in cash flow generating, asset-based businesses and also acquire assets or make debt investments. The firm’s alternative investments include investment in real estate markets, and distressed real estate loan acquisitions. It considers investments in North America, Caribbean and Western Europe for private equity. It prefers majority stake. Fortress Investment Group LLC was founded in 1998 and is based in New York City, New York with additional offices in North America.</t>
  </si>
  <si>
    <t>New York (Primary);
New York City Area (Primary);
Northeast (Primary);
United States and Canada (Primary);
United States of America (Primary);
Asia / Pacific;
Asia / Pacific Developed Markets;
Atlanta Area;
California;
Connecticut;
Dallas Area;
England;
Europe;
European Developed Markets;
Georgia;
Greater London;
Hong Kong ;
Los Angeles Area;
San Francisco Area;
Southeast;
Southwest;
Stamford Area;
Texas;
United Kingdom;
West Coast</t>
  </si>
  <si>
    <t>Benhamou Global Ventures LLC
Benhamou Global Ventures LLC is a venture capital firm specializing in investments in seed/startup, early venture, mid venture, late venture and bridge financing. It primarily invests in the high technology companies which includes enterprise information technology, cloud infrastructure, business software and SaaS, web scale infrastructure, business analytics, emerging internet of things, networking and communications, enterprise mobility, and cyber security. It seeks to invest in globally with a focus on companies headquartered in United States of America including San Francisco, Silicon Valley, Israel, and Europe. It seeks to make equity investments between $0.2 million to $6 million and debt investments between $0.2 million to $2 million.The firm invests through personal capital. Benhamou Global Ventures LLC was founded in 2003 and is based in Menlo Park, California with additional offices in Palo Alto, California; Tel Aviv, Israel; Mumbai, India and Paris, France.
HarbourVest Partners, LLC
HarbourVest Partners, LLC is a private equity investment firm specializing in direct, fund of funds, and secondary indirect investments. Within direct investments, the firm makes private equity, venture capital, and mezzanine debt investments in established, growing companies at a variety of stages, including later-stage venture, growth equity, private debt–providing capital for senior debt and credit investments, special situations like turnarounds, buyout, management buyouts, and buyout co-investment opportunities. It also considers Infrastructure funds, domestic and International funds and even direct investments in stapled secondaries. It also makes distressed debt investments and considers fund recapitalizations. Within primary partnerships, the firm focuses on new partnerships fund of funds and invests in small, medium, and large buyout partnerships, venture fund managers that specialize in seed and early stage; managers that focus in later stage growth, or balanced investments, and mezzanine and distressed debt partnerships. For secondary investments, it structures investments as traditional LP interests, secondary direct transactions, structured transactions, and linked transactions. The firm seeks transactions with limited competition or where it has a proprietary advantage. It invests in middle market companies throughout the world. The firm prefers to invest in real estate, consumer, software, hardware, data communications, information technology, telecommunications, cleantech, energy, real assets, healthcare, pharmaceutical and financial services sectors. It prefers to make partnership investments in the United States and non-United States markets with a focus on Europe primarily in United Kingdom, Australia, and Asia Pacific. It also invests in Canada. The firm also invests in developing markets as an early investor in various regions including the MENA region, Eastern Europe, Israel, Africa considering South Africa, Northern and Latin America. For later stage investments in emerging companies, it seeks technology innovators companies located primarily in the United States and Europe. For growth equity investments, the firm invests between $5 million to $40 million per transaction. For mezzanine investments, it invests between $5 million to $20 million per transaction. It seeks co-investments between $10 million to $100 million per transaction. For growth equity investments, the firm invests in companies with revenues between $10 million and $75 million with a proven business model and product and service acceptance. It typically makes investments in partnerships up to $80 million. The firm can structure purchases ranging from $1 million in a single fund to over $1 billion when dealing with a portfolio of assets. It leads mezzanine rounds in smaller buyout transactions and work with other mezzanine providers in small middle-market and large-market deals. The firm works very closely with its primary partnership managers. It seeks to be a lead investor and also invest alongside other private equity firms. The firm was formerly known as Hancock Venture Partners. HarbourVest Partners, LLC was founded in 1982 and is based in Boston, Massachusetts with additional offices in Asia, Europe, Germany, North America, and South America.
Soryn IP Group LLC
Soryn IP Group LLC operates as a patent advisory and finance company. It offers IP finance, patent transactions, patent management, portfolio evaluation, creation and optimization, venture and monetization funding, patent brokerage, licensing support, and strategic IP consulting services; and focuses on science, law, and business. The company serves start-ups, universities, corporations, and Fortune 100 companies. Soryn IP Group LLC is headquartered in Jersey City, New Jersey.</t>
  </si>
  <si>
    <t>Benhamou Global Ventures LLC (California (Primary); United States and Canada (Primary); United States of America (Primary); West Coast (Primary); Africa / Middle East; Asia / Pacific; Asia / Pacific Emerging Markets; Europe; European Developed Markets; France; Ile-de-France; India ; Indian Sub-Continent; Israel ; Maharashtra; Middle East; San Francisco Area);
Halcyon Long Duration Recoveries Management LP (New York (Primary); New York City Area (Primary); Northeast (Primary); United States and Canada (Primary); United States of America (Primary));
HarbourVest Partners, LLC (Boston Area (Primary); Massachusetts (Primary); Northeast (Primary); United States and Canada (Primary); United States of America (Primary); Africa / Middle East; Asia / Pacific; Asia / Pacific Developed Markets; Asia / Pacific Emerging Markets; Australia ; Canada; China ; Co. Dublin; Colombia; Europe; European Developed Markets; Far East; Germany; Guernsey; Hong Kong ; Ireland; Israel ; Japan ; Korea, South ; Latin America and Caribbean; Middle East; New South Wales; Ontario; Singapore ; South America; United Kingdom);
Soryn Capital, LLC (United States and Canada (Primary); United States of America (Primary));
Soryn IP Group LLC (New Jersey (Primary); Newark Area (Primary); Northeast (Primary); United States and Canada (Primary); United States of America (Primary))</t>
  </si>
  <si>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 As of October 13, 2022, Covetrus, Inc. was taken private.</t>
  </si>
  <si>
    <t>North America: 2,850.0 (61.1%);
Europe: 1,356.0 (29.1%);
APAC &amp; Emerging Markets: 456.0 (9.8%)</t>
  </si>
  <si>
    <t>Health Care (Primary); Health Care Distributors (Primary); Health Care Equipment and Services (Primary); Health Care Providers and Services (Primary); Healthcare Equipment Distribution (Primary); Pharmaceutical Product Distribution (Primary); Consumer Discretionary; Health Care Technology; Health Care Technology; Healthcare Industry Software; Information Technology; Information Technology (IT) Consulting; Internet and Direct Marketing Retail; Internet and Direct Marketing Retail; IT Consulting and Other Services; IT Services; Online Drug Retail and Pharmacies; Online Food and Drug Retail; Retailing; Software and Services</t>
  </si>
  <si>
    <t>Maine (Primary); Northeast (Primary); Portland Area (Primary); United States and Canada (Primary); United States of America (Primary)</t>
  </si>
  <si>
    <t>Clayton, Dubilier &amp; Rice, LLC
Clayton, Dubilier &amp; Rice, LLC. is a private equity firm specializing in buyouts, acquisitions, and growth capital financings of mature and underperforming companies. It invests in the manufacturing, healthcare, medical device, distribution, services, technology-enabled services, software businesses, information technology, chemicals, business services, energy services, new materials, industrial automation, industrial properties and services, and consumer goods sectors. The firm invests in companies based in North America with a focus on the United States and Canada ; and Europe with a focus on the United Kingdom, Germany, and Italy. It also identifies and evaluates potential opportunities in France, the Benelux countries, and Asia. It focuses on non-core divisions of large corporations. It makes equity investments between $100 million and $500 million and invests in corporate carve outs, valued at $1 billion to $15 billion. Clayton, Dubilier &amp; Rice, LLC. was established in 1978 and is based in New York, New York with additional offices in George Town, Cayman Islands, Hong Kong and London, United Kingdom.
TPG Capital, L.P.
TPG Capital, L.P. is a private equity and venture capital firm specializing in incubation, early stage, post startup, growth capital, turnaround, loan, late venture, late stage venture investments, joint ventures, spin outs, special situations, recapitalization, corporate partnerships, PIPEs, expansion capital, restructurings, buyins, buyouts, large-cap and investments in small to middle-market growth equity, middle market distressed companies. The firm manages funds specializing in private equity, venture capital, public equity, and debt investments. It prefers to invest in all sectors focusing on technology, healthcare, industrials, travel, hardware, entertainment, biotechnology, bread &amp; bakery products, Education services, food products, food distributors, agricultural products, consumer service, consumer electronics, natural gas liquids, airlines, household durables, apparel, accessories and luxury goods, shoe accessories, shoe stores, cakes, pies and pastries, cleaning rags, clots, and wipes, semiconductors, semiconductor equipment, retail, power, natural resource and energy, consumer, multi sector holdings, specialized finance, agricultural services, website infrastructure services, financial software, banks, textiles, branded foods, home furnishing, homebuilding, household appliances, housewares and specialties, leisure products, media and communications, telecommunications, financial and business resources, diversified financial services, service industries, infrastructure, internet consulting, logistics and fulfillment (enabling e-commerce) and wireless and broadband, real estate, internet and digital media, biopharma, information technology, telecommunications technologies, biotechnology, business process outsourcing, applications software, communications equipment, and storage sector, health care providers and services infrastructure services, healthcare &amp; pharmaceutical companies. Within industrials, the firm seeks to invest in industrial technology, supply chain, logistics, industrial services, technology hardware and equipment, packaging, manufacturing, chemicals, transportation, distribution, and business services companies, within natural resources and energy, its area of focus includes, oil and gas exploration and production, oilfield services, midstream operations including resource transportation and storage, and downstream operations including refineries and marketing, and within technology, it focuses on enterprise software, technology-enabled services, data services, business services, and cloud-based solutions. The firm seeks to invest globally and in companies based in France, Indonesia, North America, United States, United Kingdom, Europe, Central America, South America, Brazil, Argentina, Africa, Mexico, Russia, CIS, Latin America with a focus on Venezuela, Columbia, Ecuador, Peru, and Bolivia, and Asia including South Korea and North Korea particularly Southeast Asia including India, Singapore, Hong Kong, Taiwan, Japan and China. In China, the firm seeks to invest in Sichuan province. It typically invests in companies requiring equity investments between $75 million and $1 billion with market valuations of $300 million or more, and enterprise value between $200 million and $3 billion. The firm usually takes a minority or majority stake in its portfolio companies. It has $120,000 million of assets under management  It was formerly known as Texas Pacific Group. TPG Capital, L.P. was founded in 1992 and is based in Fort Worth, Texas with additional offices in Europe, Asia, Australia, and North America.
TPG Global, LLC
TPG Global, LLC is a principal investment firm and is based in the United States.</t>
  </si>
  <si>
    <r>
      <rPr>
        <sz val="8"/>
        <rFont val="Arial"/>
        <family val="2"/>
      </rPr>
      <t xml:space="preserve">Clayton, Dubilier &amp; Rice, LLC (New York (Primary); </t>
    </r>
    <r>
      <rPr>
        <sz val="8"/>
        <color indexed="17"/>
        <rFont val="Arial"/>
        <family val="2"/>
      </rPr>
      <t>New York (Primary)</t>
    </r>
    <r>
      <rPr>
        <sz val="8"/>
        <rFont val="Arial"/>
        <family val="2"/>
      </rPr>
      <t xml:space="preserve">; New York City Area (Primary); </t>
    </r>
    <r>
      <rPr>
        <sz val="8"/>
        <color indexed="17"/>
        <rFont val="Arial"/>
        <family val="2"/>
      </rPr>
      <t>New York City Area (Primary)</t>
    </r>
    <r>
      <rPr>
        <sz val="8"/>
        <rFont val="Arial"/>
        <family val="2"/>
      </rPr>
      <t xml:space="preserve">; Northeast (Primary);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Asia / Pacific; Asia / Pacific Developed Markets; Caribbean; Cayman Islands; England; Europe; European Developed Markets; Grand Cayman; Greater London; Hong Kong ; Latin America and Caribbean; United Kingdom);
TPG Capital, L.P. (</t>
    </r>
    <r>
      <rPr>
        <sz val="8"/>
        <color indexed="17"/>
        <rFont val="Arial"/>
        <family val="2"/>
      </rPr>
      <t>California (Primary)</t>
    </r>
    <r>
      <rPr>
        <sz val="8"/>
        <rFont val="Arial"/>
        <family val="2"/>
      </rPr>
      <t xml:space="preserve">; Fort Worth Area (Primary); </t>
    </r>
    <r>
      <rPr>
        <sz val="8"/>
        <color indexed="17"/>
        <rFont val="Arial"/>
        <family val="2"/>
      </rPr>
      <t>San Francisco Area (Primary)</t>
    </r>
    <r>
      <rPr>
        <sz val="8"/>
        <rFont val="Arial"/>
        <family val="2"/>
      </rPr>
      <t xml:space="preserve">; Southwest (Primary); Texas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Asia / Pacific; Asia / Pacific Developed Markets; Asia / Pacific Emerging Markets; Australia ; Boston Area; California; China ; England; Europe; European Developed Markets; Far East; Greater London; Hong Kong ; India ; Indian Sub-Continent; Korea, South ; Luxembourg; Maharashtra; Massachusetts; Midatlantic; New York; New York City Area; Northeast; San Francisco Area; Singapore ; United Kingdom; Victoria; Washington Area; Washington, D. C.; West Coast);
TPG Global, LLC (Fort Worth Area (Primary); Southwest (Primary); Texas (Primary); United States and Canada (Primary); United States of America (Primary))</t>
    </r>
  </si>
  <si>
    <t>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t>
  </si>
  <si>
    <t>Landmark Dividend LLC, a ground lease transactions company, provides value, capital, and liquidity to property owners who lease their property for cell towers, billboards, wind turbines, utility-scale solar farms, wind turbines, and fiber optic networks. It offers site valuation, site marketing, and billboard development services; and ground lease acquisitions, sale/leaseback, financing for site upgrades or infrastructure development, and renewable development services for enterprises. The company serves individuals, corporations, municipalities, faith-based organizations, government institutions, and other entities. Landmark Dividend LLC was founded in 2002 and is based in El Segundo, California. As of June 2, 2021, Landmark Dividend, LLC operates as a subsidiary of Digital Colony Management, LLC.</t>
  </si>
  <si>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 As of May 13, 2022, Bottomline Technologies, Inc. was taken private.</t>
  </si>
  <si>
    <t>Segment Adjustment: 310.2 (61.3%);
Banking Solutions: 113.2 (22.4%);
Traditional Solutions: 65.7 (13.0%);
Other: 17.2 (3.4%)</t>
  </si>
  <si>
    <t>United Kingdom: 124.4 (24.6%);
Switzerland: 51.3 (10.1%);
Other: 23.6 (4.7%);
United States: 307.1 (60.7%)</t>
  </si>
  <si>
    <t>Application Hosting Services (Primary); Application Service Providers (ASPs) (Primary); Application Software (Primary); Application Software for Banking Industry (Primary); Financial Services Software (Primary); Information Technology (Primary); Risk Management Industry Software (Primary); Software (Primary); Software and Services (Primary); Consumer Discretionary; Consumer Services; Diversified Consumer Services; Education Services; Health Care; Health Care Equipment and Services; Health Care Technology; Health Care Technology; Healthcare Industry Software; Information Technology (IT) Consulting; IT Consulting and Other Services; IT Services</t>
  </si>
  <si>
    <t>New Hampshire (Primary); Northeast (Primary); Portsmouth Area (Primary); United States and Canada (Primary); United States of America (Primary)</t>
  </si>
  <si>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</si>
  <si>
    <t>Segment Adjustment: 11,417.0 (100.0%)</t>
  </si>
  <si>
    <t>Financials (Primary); Insurance (Primary); Insurance (Primary); Life and Health Insurance (Primary); Life Insurance (Primary); Life Reinsurance Carriers; Reinsurance</t>
  </si>
  <si>
    <t>Bermuda (Primary); Caribbean (Primary); Latin America and Caribbean (Primary); Des Moines Area; Iowa; Midwest; United States and Canada; United States of America</t>
  </si>
  <si>
    <t>As of July 30, 2021, operates as a subsidiary of Kaixo Telecom SA.</t>
  </si>
  <si>
    <t>Communication Services (Primary); Diversified Telecommunication Services (Primary); Integrated Telecommunication Services (Primary); Telecommunication Services (Primary); Alternative Carriers; Broadband Telecommunications Services; Cable And Other Pay Television; Cable and Satellite; Cellular Services; Digital Telecommunications Services; Fiber Telecommunications Services; Media; Media and Entertainment; Mobile Data Services; Virtual Private Network Services (VPN); Wireless Telecommunication Services; Wireless Telecommunication Services</t>
  </si>
  <si>
    <t>Basque Country (Primary); Europe (Primary); European Developed Markets (Primary); Spain (Primary)</t>
  </si>
  <si>
    <t>Kaixo Telecom, S.A., through its subsidiary, provides telecommunications services. The company was incorporated in 2021 and is based in San Sebastian, Spain. Kaixo Telecom, S.A. operates as a subsidiary of MásMóvil Ibercom, S.A.</t>
  </si>
  <si>
    <t>ABANCA Corporación Industrial y Empresarial, S.L.
ABANCA Corporación Industrial y Empresarial, S.L. is a private equity and venture capital firm specializing in seed/startup, mid venture, middle market, industry consolidation, growth capital transactions. The firm primarily invests in oil and gas storage and transportation, diversified financials, insurance, telecommunication services, renewable electricity, transportation infrastructure, marine transportation of freight, beverages, and auto components. It seeks to invest in companies based in Europe. The firm invests through its personal capital. It was formerly known as NCG Corporación Industrial, S.L. ABANCA Corporación Industrial y Empresarial, S.L. was founded in 1987 and is based in Galicia, Spain.
Corporación Financiera Alba, S.A. (BME:ALB)
Corporación Financiera Alba, S.A. is a private equity and venture capital firm specializing in early venture, mid venture, late venture, growth capital, and emerging growth financing in middle market and mature companies. The firm does listed equity investments, unlisted equity investments, and real estate assets. It prefers to invest in the following sectors: consumer discretionary which includes media, retailing, distributors; financials; Healthcare which includes pharmaceuticals; biotechnology and life sciences; industrials which includes capital goods, commercial and professional services which includes construction and engineering; commercial services and supplies which includes construction and engineering; industrial services, environment, Information Technology; Materials which includes construction materials and metals and mining, and telecommunication services. The firm seeks to make direct equity investments with a focus on Spanish quoted and unquoted companies. It seeks to take minority stake in public and private companies with a long term investment horizon. The firm prefers to have a Board position in its listed investments. Corporación Financiera Alba, S.A. was founded in 1986 and is headquartered in Madrid, Spain.
J.P. Morgan Securities plc
J.P. Morgan Securities plc offers various investment banking services. It engages in underwriting government and corporate bonds, equities, and other securities; arranging private placements of debt and convertible securities; trading debt and equity securities, commodities, swaps, and other derivatives; providing brokerage and clearing services for exchange traded future and options contracts; and lending related activities, as well as investment banking advisory services. The company was incorporated in 1992 and is based in London, United Kingdom. J.P. Morgan Securities plc operates as a subsidiary of J.P. Morgan Capital Holdings Limited.
JPMorgan Chase &amp; Co. (NYSE:JPM)
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
Kutxabank, S.A.
Kutxabank, S.A. provides banking products and services in Spain, other European Union countries, and internationally. It operates through Kutxabank Subgroup, Cajasur Banco Subgroup, Insurance Companies, Management Companies, and Other Business Activities segments. The company offers demand and time saving products, mortgage loans, consumer loans, financing for companies and developers, guarantees, and debit and credit cards. It also acquires and leases railway materials; develops and holds properties; manages collective investment undertakings; holds shares; and provides pension fund management, broker-dealer, administrative, golf course management, leisure centre management, and venture capital services. In addition, the company provides general insurance services. As of June 30, 2022, it had a network of 737 branches. The company was formerly known as Banco Bilbao Bizkaia Kutxa, S.A. and changed its name to Kutxabank, S.A. in December 2011. Kutxabank, S.A. was incorporated in 2011 and is based in Bilbao, Spain. Kutxabank, S.A. is a subsidiary of Bilbao Bizkaia Kutxa Fundación Bancaria - Bilbao Bizkaia Kutxa Banku Fundazioa.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NN Group N.V. (ENXTAM:NN)
NN Group N.V., a financial services company, primarily provides life insurance products in the Netherlands and internationally. The company operates through Netherlands Life, Netherlands Non-life, Insurance Europe, Japan Life, Banking, and Other segments. It offers group and individual life insurance, and pension products; non-life insurance products, including motor, fire, liability, transport, travel, and disability and accident insurance; employee benefits, and health insurance products; corporate-owned life insurance products; and single premium variable annuity individual life insurance products. The company also provides banking services, including mortgage loans, online savings accounts, bank annuities, consumer lending, and retail investment products, as well as administration and management services; reinsurance services; and retirement products and services. It offers its products to individuals, small and medium-sized enterprises, retail customers, and institutional customers directly, as well as through tied agents, bancassurance partners, brokers, and direct channels. The company was formerly known as ING Insurance Topholding N.V. and changed its name to NN Group N.V. in March 2014. NN Group N.V. was founded in 1845 and is headquartered in the Hague, the Netherlands.
Syquant Capital SAS
Syquant Capital SAS is an employee owned hedge fund sponsor. The firm invests in public equity markets. It employs arbitrage strategy to make its investments. The firm employs fundamental and quantitative analysis to make its investments. Syquant Capital SAS was founded in 2005 and is based in Paris, France.
Zegona Communications plc (LSE:ZEG)
Zegona Communications plc focuses on investing in telecommunications, media, and technology businesses in Europe. The company was incorporated in 2015 and is based in London, the United Kingdom.</t>
  </si>
  <si>
    <r>
      <rPr>
        <sz val="8"/>
        <rFont val="Arial"/>
        <family val="2"/>
      </rPr>
      <t xml:space="preserve">ABANCA Corporación Industrial y Empresarial, S.L. (Europe (Primary); European Developed Markets (Primary); Galicia (Primary); Spain (Primary));
Charity Investment Asset Management (Europe (Primary); European Developed Markets (Primary); France (Primary); Ile-de-France (Primary));
Corporación Financiera Alba, S.A. (BME:ALB) (Europe (Primary); European Developed Markets (Primary); Madrid (Primary); Spain (Primary));
J.P. Morgan Securities plc (England (Primary); Europe (Primary); European Developed Markets (Primary); Greater London (Primary); United Kingdom (Primary));
JPMorgan Chase &amp; Co. (NYSE:JPM) (New York (Primary); New York City Area (Primary); Northeast (Primary); United States and Canada (Primary); United States of America (Primary); Africa / Middle East; Albany Area; Argentina; Arizona; Asia / Pacific; Asia / Pacific Developed Markets; Asia / Pacific Emerging Markets; Atlanta Area; Austin Area; Australia ; Brazil; California; Canada; Capital Federal; Central America &amp; Mexico; Chicago Area; Chile; China ; Co. Dublin; Colombia; Colorado; Columbus Area; Connecticut; Dallas Area; Delaware; Denver Area; Detroit Area; Distrito Federal de Mexico; Dorset; England; Europe; European Developed Markets; European Emerging Markets; Far East; Florida; Fort Worth Area; France; Georgia; Germany; Great Lakes; Greater London; Greenville Area; Hessen; Hong Kong ; Houston Area; Ile-de-France; Illinois; India ; Indian Sub-Continent; Indiana; Indianapolis Area; Indonesia ; Ireland; Jakarta Raya; Japan ; Karnataka; Kilmer Area; Korea, South ; Latin America and Caribbean; Los Angeles Area; Louisiana; </t>
    </r>
    <r>
      <rPr>
        <sz val="8"/>
        <color indexed="17"/>
        <rFont val="Arial"/>
        <family val="2"/>
      </rPr>
      <t>Louisiana</t>
    </r>
    <r>
      <rPr>
        <sz val="8"/>
        <rFont val="Arial"/>
        <family val="2"/>
      </rPr>
      <t xml:space="preserve">; Luxembourg; Maharashtra; Mexico; Miami Area; Michigan; Mid-Hudson Area; Mid-Island Area; Midatlantic; Middle East; Milwaukee Area; Monmouth Area; Mountain; Nashville Area; New Jersey; New Orleans Area; New South Wales; North Metro Area; North Texas Area; Northern Virginia Area; Ohio; Ontario; Orlando Area; Pennsylvania; Peoria Area; Philippines ; Phoenix Area; Region Metropolitana (Santiago); Rhode Island; Russia; San Diego Area; San Francisco Area; São Paulo; Saudi Arabia ; </t>
    </r>
    <r>
      <rPr>
        <sz val="8"/>
        <color indexed="17"/>
        <rFont val="Arial"/>
        <family val="2"/>
      </rPr>
      <t>Shreveport Area</t>
    </r>
    <r>
      <rPr>
        <sz val="8"/>
        <rFont val="Arial"/>
        <family val="2"/>
      </rPr>
      <t xml:space="preserve">; Singapore ; South America; South Carolina; South-East Asia; Southeast; </t>
    </r>
    <r>
      <rPr>
        <sz val="8"/>
        <color indexed="17"/>
        <rFont val="Arial"/>
        <family val="2"/>
      </rPr>
      <t>Southeast</t>
    </r>
    <r>
      <rPr>
        <sz val="8"/>
        <rFont val="Arial"/>
        <family val="2"/>
      </rPr>
      <t xml:space="preserve">; Southwest; Stamford Area; Taiwan ; Tampa Area; Tennessee; Texas; Thailand ; United Arab Emirates ; United Kingdom;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Utah; Virginia; Washington Area; Washington, D. C.; West Coast; Western Nassau Area; Wilmington Area; Wisconsin);
Kutxabank, S.A. (Basque Country (Primary); Europe (Primary); European Developed Markets (Primary); Spain (Primary));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NN Group N.V. (ENXTAM:NN) (Europe (Primary); European Developed Markets (Primary); Netherlands (Primary); Zuid-Holland (Primary); Noord-Holland);
Syquant Capital SAS (Europe (Primary); European Developed Markets (Primary); France (Primary); Ile-de-France (Primary));
Zegona Communications plc (LSE:ZEG) (England (Primary); Europe (Primary); European Developed Markets (Primary); Greater London (Primary); United Kingdom (Primary))</t>
    </r>
  </si>
  <si>
    <t>Corporación Financiera Alba, S.A. (BME:ALB) (2,800.1); JPMorgan Chase &amp; Co. (NYSE:JPM) (394,076.1); NN Group N.V. (ENXTAM:NN) (12,406.5); Zegona Communications plc (LSE:ZEG) (5.90)</t>
  </si>
  <si>
    <t>TalkTalk Telecom Group Limited provides landline, broadband, and TV and mobile services to wholesale broadband, consumers, and business to business customers. TalkTalk Telecom Group Limited was formerly known as TalkTalk Telecom Group PLC and changed its name to TalkTalk Telecom Group Limited in March 2021. The company was founded in 1995 and is based in Salford, the United Kingdom.</t>
  </si>
  <si>
    <t>Alternative Carriers (Primary); Communication Services (Primary); Diversified Telecommunication Services (Primary); Telecommunication Services (Primary)</t>
  </si>
  <si>
    <t>Europe (Primary); European Developed Markets (Primary); United Kingdom (Primary); England; Hampshire</t>
  </si>
  <si>
    <t>Penta Capital
Penta Capital is a private equity firm specializing in investments in middle market companies. The firm typically invests in development capital, growth, buyout, and buy-in opportunities. It does not invest in start-up, pre-revenue or loss making situations, pure property or technology plays, and oil and gas exploration. The firm primarily invests in the leisure, consumer, telecommunications and telecommunications infrastructure, support services, financial services, and business services sectors. It invests in companies based in United Kingdom and Ireland. The firm invests between £5 million ($8.19 million) and £200 million ($327.65 million) in companies with enterprise value of up to £75 million ($119.95 million). It can make larger investments on a syndicated or co-lead basis. Penta Capital was founded in 1999 and is based in Glasgow, United Kingdom with additional offices in London, United Kingdom.
Toscafund Asset Management LLP
Toscafund Asset Management LLP is a private equity firm specializing in mid-market and capital growth investments. The firm typically invests in financial sector. The firm seeks to invest in European region. The firm seeks lead investor with a significant stake greater than twenty-five percent and appropriate governance or board engagement. Toscafund Asset Management LLP was founded in 2000 and is based in London, United Kingdom with additional offices in Manchester, United Kingdom, Melbourne, Hong Kong, Australia and New York, New York.</t>
  </si>
  <si>
    <t>Penta Capital (Europe (Primary); European Developed Markets (Primary); Lanarkshire (Primary); Scotland (Primary); United Kingdom (Primary); England; Greater London);
Toscafund Asset Management LLP (Europe (Primary); European Developed Markets (Primary); United Kingdom (Primary); Asia / Pacific; Asia / Pacific Developed Markets; Australia ; Hong Kong ; New York; Northeast; United States and Canada; United States of America)</t>
  </si>
  <si>
    <t>Capital Research Global Investors
Capital Research Global Investors operates as a subsidiary of Capital Research and Management Company.
Jupiter Asset Management Limited
Jupiter Asset Management Limited is a privately owned investment manager. The firm primarily provides its services to private and institutional investors. It launches and manages equity, fixed income, and balanced mutual funds. The firm also manages hedge funds for its clients. It invests in public equity, fixed income, and hedging markets across the globe. The firm employs fundamental analysis along with bottom-up stock picking approach to create its portfolio. It conducts in-house research to make its investment decisions. The firm was founded in 1985 and is based in London, United Kingdom with an additional office in Zurich, Switzerland. Jupiter Asset Management Limited operates as a subsidiary of Jupiter Fund Management Plc.</t>
  </si>
  <si>
    <t>Capital Research Global Investors (California (Primary); Los Angeles Area (Primary); United States and Canada (Primary); United States of America (Primary); West Coast (Primary));
Jupiter Asset Management Limited (England (Primary); Europe (Primary); European Developed Markets (Primary); Greater London (Primary); United Kingdom (Primary); Switzerland; Zurich)</t>
  </si>
  <si>
    <t>Spark Infrastructure Group is a publicly owned investment manager. The firm invests in the regulated utility infrastructure markets across the globe. It aims for a balanced portfolio. The firm's earnings are supported by growth in underlying assets and through sustainable investments in high value, unregulated opportunities. It invests in growth opportunities in distribution and transmission networks, renewables and adjacent sectors, investing in infrastructure for the future. Spark Infrastructure Group is based in Sydney, Australia.</t>
  </si>
  <si>
    <t>Electric Utilities (Primary); Electric Utilities (Primary); Utilities (Primary); Utilities (Primary); Asset Management and Custody Banks; Capital Markets; Diversified Financials; Financials</t>
  </si>
  <si>
    <t>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Ontario Teachers' Pension Plan Board
Ontario Teachers' Pension Plan Board is a privately owned pension fund. The firm manages equity, fixed income, and alternative investment portfolios. It invests in the public equity, fixed income, and alternative investment markets of Canada and across the globe. For the equity portion, it invests in value stocks of large-cap companies utilizing a bottom-up stock picking approach to create its equity portfolio mix. It also invests in indexed stocks and actively managed equities and benchmarks the performance of its equity portfolios against the S&amp;P/TSX Composite Index, the S&amp;P 500, Morgan Stanley Capital International, EAFE Index, and the MSCI Emerging Markets Index. The firm invests in derivatives, debentures, government and corporate bonds, and money market securities utilizing absolute return strategies for its fixed income portfolios. It invests in real estate, infrastructure assets, hedge funds, and private businesses as part of its alternative investment strategy. Ontario Teachers' Pension Plan Board was founded in 1917 and is headquartered in Toronto, Ontario with additional offices in Central, Hong Kong; New York city; and London, United Kingdom.
Public Sector Pension Investment Board
Public Sector Pension Investment Board is a government owned pension fund management firm. The firm primarily provides its services to the federal Public Service, the Canadian Forces, and the Royal Canadian Mounted police pension plans. It invests in the public equity markets across the globe and in the public fixed income markets of the United States and Canada. The firm also makes its investments in public financial markets, private equity, real estate, infrastructure, natural resources and private debt. Public Sector Pension Investment Board was founded in September 1999 and is based in Montreal, Quebec with an additional office in Central, Hong kong, London, United Kingdom, New York, New York and Ottawa, Ontario.</t>
  </si>
  <si>
    <r>
      <rPr>
        <sz val="8"/>
        <rFont val="Arial"/>
        <family val="2"/>
      </rPr>
      <t>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Ontario Teachers' Pension Plan Board (Canada (Primary); </t>
    </r>
    <r>
      <rPr>
        <sz val="8"/>
        <color indexed="17"/>
        <rFont val="Arial"/>
        <family val="2"/>
      </rPr>
      <t>Canada (Primary)</t>
    </r>
    <r>
      <rPr>
        <sz val="8"/>
        <rFont val="Arial"/>
        <family val="2"/>
      </rPr>
      <t xml:space="preserve">; Ontario (Primary); United States and Canada (Primary); </t>
    </r>
    <r>
      <rPr>
        <sz val="8"/>
        <color indexed="17"/>
        <rFont val="Arial"/>
        <family val="2"/>
      </rPr>
      <t>United States and Canada (Primary)</t>
    </r>
    <r>
      <rPr>
        <sz val="8"/>
        <rFont val="Arial"/>
        <family val="2"/>
      </rPr>
      <t xml:space="preserve">; Asia / Pacific; Asia / Pacific Developed Markets; Asia / Pacific Emerging Markets; England; Europe; European Developed Markets; Greater London; Hong Kong ; India ; Indian Sub-Continent; Maharashtra; New York; New York City Area; Northeast; Singapore ; United Kingdom; United States of America);
Public Sector Pension Investment Board (Canada (Primary); Quebec (Primary); United States and Canada (Primary); Asia / Pacific; Asia / Pacific Developed Markets; </t>
    </r>
    <r>
      <rPr>
        <sz val="8"/>
        <color indexed="17"/>
        <rFont val="Arial"/>
        <family val="2"/>
      </rPr>
      <t>Canada</t>
    </r>
    <r>
      <rPr>
        <sz val="8"/>
        <rFont val="Arial"/>
        <family val="2"/>
      </rPr>
      <t xml:space="preserve">; Europe; European Developed Markets; Hong Kong ; New York; New York City Area; Northeast; Ontario; </t>
    </r>
    <r>
      <rPr>
        <sz val="8"/>
        <color indexed="17"/>
        <rFont val="Arial"/>
        <family val="2"/>
      </rPr>
      <t>Quebec</t>
    </r>
    <r>
      <rPr>
        <sz val="8"/>
        <rFont val="Arial"/>
        <family val="2"/>
      </rPr>
      <t xml:space="preserve">; United Kingdom; </t>
    </r>
    <r>
      <rPr>
        <sz val="8"/>
        <color indexed="17"/>
        <rFont val="Arial"/>
        <family val="2"/>
      </rPr>
      <t>United States and Canada</t>
    </r>
    <r>
      <rPr>
        <sz val="8"/>
        <rFont val="Arial"/>
        <family val="2"/>
      </rPr>
      <t>; United States of America)</t>
    </r>
  </si>
  <si>
    <t>Clipper Logistics plc,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Clipper Logistics plc was founded in 1992 and is headquartered in Leeds, the United Kingdom. As of May 24, 2022, Clipper Logistics plc operates as a subsidiary of GXO Logistics, Inc.</t>
  </si>
  <si>
    <t>Commercial and Professional Services (Primary); Commercial Services and Supplies (Primary); Diversified Support Services (Primary); Industrials (Primary); Warehousing and Storage (Primary); Air Freight and Logistics; Air Freight and Logistics; Application Software; Automotive Retail; Commercial Printing; Consumer Discretionary; Consumer Services; Distributors; Distributors; Diversified Consumer Services; Enterprise Software; Information Technology; Internet and Direct Marketing Retail; Internet and Direct Marketing Retail; Inventory Management Software; Logistics Software; Marine Ports and Services; Motor Vehicle Dealers (New); Motor Vehicle Dealers (Used); Motor Vehicle Repair and Services; Motor Vehicle Retail; Motor Vehicles and Parts Distribution; Online Specialty Retail; Printing Services; Retailing; Road and Rail; Road Transportation of Freight; Software; Software and Services; Specialized Consumer Services; Specialty Retail; Transportation; Transportation Infrastructure; Trucking</t>
  </si>
  <si>
    <t>GXO Logistics, Inc., together with its subsidiaries, provides logistics services worldwide. The company provides warehousing and distribution, order fulfilment, e-commerce, and other supply chain services, as well as reverse logistics or returns management services. As of December 31, 2021, it operated in approximately 906 facilities. The company serves various customers in the e-commerce, omnichannel retail, consumer technology, food and beverage, industrial and manufacturing, and consumer packaged goods industries. GXO Logistics, Inc. was incorporated in 2021 and is headquartered in Greenwich, Connecticut.</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</si>
  <si>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Carlton Court Investments Limited
Carlton Court Investments Limited was incorporated in 2014 and is based in Leeds, United Kingdom.
Global Alpha Capital Management Ltd.
Global Alpha Capital Management Ltd. is a privately owned investment manager. The firm provides its services to pooled investment vehicles, pension and profit sharing plans, investment companies, financial institutions, charitable
organizations, trusts, estates, and other investment advisers. It manages separate client-focused equity portfolios. The firm also manages and launches equity mutual funds for its clients. It invests in public equity markets across the globe. The firm primarily invests in growth and value stocks of small-cap companies. It employs a combination of quantitative, technical, cyclical and fundamental analysis with a bottom-up stock picking approach to make its investments. It employs external research to complement its in-house research. Global Alpha Capital Management Ltd. was founded in 2004 and is based in Montreal, Canada.
Liontrust Asset Management PLC (LSE:LIO)
Liontrust Asset Management Plc is a publicly owned investment manager. The firm also launches equity, fixed income, , multi-asset and managed funds for its clients. It invests into the public equity and multi-asset markets across the globe. The firm was formerly known as River and Mercantile Investment Management Limited. Liontrust Asset Management Plc was founded in 1994 and is based in London, United Kingdom.
Mondrian Investment Partners Limited
Mondrian Investment Partners Limited is a privately owned investment manager. The firm primarily provides its services to pension and profit sharing plans. It also caters to high net worth individuals, investment companies, pooled investment vehicles, charitable organizations, state or municipal government entities, insurance companies, and sovereign wealth. The firm manages equity and fixed income portfolios. It launches and manages equity, fixed income, and balanced mutual fund. The firm invests in the public equity and fixed income markets across the globe. For the equity portion of its portfolio, it invests in value stocks of large-cap and small-cap companies. For the fixed income portion of its portfolio, the firm invests in the global bond markets. It employs fundamental and quantitative analysis with top-down and bottom-up stock picking approach to create its portfolio. The firm benchmarks the performance of its portfolio against the MSCI Indices and Citigroup World Government Bond Index. It conducts in-house research to make its investments. The firm was founded in 1990 and is based in London, United Kingdom. Mondrian Investment Partners Limited operates as a subsidiary of MIPL Group Limited.
Somlie Limited
Somlie Limited was incorporated in 2014 and is based in Huddersfield, United Kingdom.</t>
  </si>
  <si>
    <t>Aberdeen Standard Investments Limited (Europe (Primary); European Developed Markets (Primary); United Kingdom (Primary); Asia / Pacific; Asia / Pacific Developed Markets; Hong Kong );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Carlton Court Investments Limited (England (Primary); Europe (Primary); European Developed Markets (Primary); United Kingdom (Primary); West Yorkshire (Primary));
Global Alpha Capital Management Ltd. (Canada (Primary); Quebec (Primary); United States and Canada (Primary));
Liontrust Asset Management PLC (LSE:LIO) (England (Primary); Europe (Primary); European Developed Markets (Primary); Greater London (Primary); United Kingdom (Primary));
Mondrian Investment Partners Limited (England (Primary); Europe (Primary); European Developed Markets (Primary); Greater London (Primary); United Kingdom (Primary));
Somlie Limited (England (Primary); Europe (Primary); European Developed Markets (Primary); United Kingdom (Primary); West Yorkshire (Primary))</t>
  </si>
  <si>
    <t>BlackRock, Inc. (NYSE:BLK) (108,316.5); Liontrust Asset Management PLC (LSE:LIO) (811.7)</t>
  </si>
  <si>
    <t>Cornerstone OnDemand, Inc., together with its subsidiaries, provides learning and people development solutions as software-as-a-service worldwide. Its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incorporated in 1999 and is headquartered in Santa Monica, California. As of October 15, 2021, Cornerstone OnDemand, Inc. was taken private.</t>
  </si>
  <si>
    <t>Application Hosting Services (Primary); Application Service Providers (ASPs) (Primary); Application Software (Primary); Information Technology (Primary); Software (Primary); Software and Services (Primary); Information Technology (IT) Consulting; IT Consulting and Other Services; IT Services; Services Outsourcing; System and Platform Integration</t>
  </si>
  <si>
    <t>Silver Lake Management, L.L.C.
Silver Lake Management, L.L.C. is a private equity and venture debt firm. For venture debt, the firm specializes in private later stage, pre-IPO companies through both public and private debt instruments. The firm’s private equity investments specializes in recapitalizations, leveraged buyouts, carve-outs, growth minority and take-private transactions, growth capital, and PIPEs in middle market and established large cap companies. It primarily targets technology, technology-enabled, and related growth industries with a focus on semiconductors, cloud computing, information technology infrastructure, tech-enabled financial markets, transaction processing, financial technology, mobile communications, and e-commerce. In growth capital, it invests globally in technology innovators and technology-enabled industries in oil and gas, transportation, logistics, semiconductors, software, transaction processing, IT infrastructure, cybersecurity, e-commerce, energy, healthcare, financial services, power generation and transmission, operations, energy and energy efficiency, waste, water and emissions reduction, agriculture, natural resources, renewable energy, resource efficiency and innovation, and clean energy sectors. It also invests in healthcare, clean tech, clean energy, social and digital media, big data analytics, mobility, cyber security, operations, and software as a service, hardware, software, telecom, and Internet. The firm seeks to invest globally with a focus on Europe, North America, Asia, China, Brazil, India, and Israel. It seeks to invest between $25 million and $1000 million in companies with enterprise values between $50 million and $500 million or more. The firm seeks majority and minority stake in its portfolio companies. Silver Lake Management, L.L.C. was founded in 1999 and is based in Menlo Park, California with additional offices in Central, Hong Kong; Cupertino, California; London, Greater London; New York, New York; San Francisco, California; Singapore.
Vector Capital
Vector Capital is a private equity firm specializing in investments in spinouts, turnaround, middle market, mature, later stage, growth capital, buyouts, corporate divestitures, transformational investments, add-on acquisitions, corporate carve-outs, and recapitalizations of established technology businesses. The firm also pursues syndicated debt, secondary market trades, and direct lending. It invests in debt securities at all levels of the capital structure, including first and second lien debt, high yield notes, uni-tranche and mezzanine securities. The firm also invests in complex opportunities in both public and private markets; distressed situations; and while acting as a public investor seeks to invest in undervalued companies and also take them private and while as a private investor spins out non-core businesses from corporations, buys founder-owned companies, and fixes balance sheets through recapitalizations. It seeks to invest in business-to-business, business services, education services, technology-enabled services, enterprise software, information technology services, software, SAAS, telecommunication services, online services, communications equipment, government services, technology hardware, and healthcare IT, Internet, security products, and media, infrastructure and application software, emerging technologies, packaged software, IT infrastructure, and information technology sectors. It seeks to invest in North America, Europe and Israel. It can make equity investments between $5 million and $300 million in companies having revenues between $5 million and $500 million, enterprise value between $100 million and $2000 million, and debt investments between $5 million and $50 million. It prefers to take a majority and minority stake. It can make equity co investments. Vector Capital was founded in 1997 and is based in San Francisco, California.</t>
  </si>
  <si>
    <t>Silver Lake Management, L.L.C. (California (Primary); San Francisco Area (Primary); United States and Canada (Primary); United States of America (Primary); West Coast (Primary); Asia / Pacific; Asia / Pacific Developed Markets; England; Europe; European Developed Markets; Greater London; Hong Kong ; New York; New York City Area; Northeast; San Jose Area; Singapore ; United Kingdom);
Vector Capital (California (Primary); San Francisco Area (Primary); United States and Canada (Primary); United States of America (Primary); West Coast (Primary))</t>
  </si>
  <si>
    <t xml:space="preserve">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16, 2022, Aspire Global plc operates as a subsidiary of NeoGames S.A.
</t>
  </si>
  <si>
    <t>Business to Business (B2B) - Games: 34.1 (18.6%);
Business to Business (B2B) - Sport: 12.9 (7.0%);
Business to Business (B2B) - Core (Excl. Games): 136.5 (74.4%)</t>
  </si>
  <si>
    <t>Rest of World: 28.2 (15.7%);
UK and Ireland: 62.5 (34.7%);
Nordics: 18.0 (10.0%);
Rest of Europe: 71.3 (39.6%)</t>
  </si>
  <si>
    <t>Casinos (Primary); Casinos and Gaming (Primary); Consumer Discretionary (Primary); Consumer Services (Primary); Gaming Operations (Primary); Hotels, Restaurants and Leisure (Primary); Lottery, Bingo, Bookie And Other Gaming Operations (Primary); Online Casinos (Primary); Online Gaming Operations (Primary); Application Hosting Services; Application Service Providers (ASPs); Application Software; Data Processing and Outsourced Services; Information Technology; Internet Merchant Services; IT Services; Payment Service Providers and Gateways; Software; Software and Services</t>
  </si>
  <si>
    <t>Europe (Primary); European Emerging Markets (Primary); Malta  (Primary)</t>
  </si>
  <si>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</si>
  <si>
    <t>Africa / Middle East (Primary);
Israel  (Primary);
Middle East (Primary);
Europe;
European Developed Markets;
Luxembourg</t>
  </si>
  <si>
    <t>Qurain Petrochemical Industries Company K.S.C.P. manufactures, purchases, supplies, distributes, stores, and sells chemical and petrochemical materials and other derivatives. It operates through the investments, manufacturing, foodstuffs, and services segments. The company also manufactures and sells plastic materials, produces and supplies dairy products and foodstuffs, and manufactures and supplies chemicals for the fiberglass, paint, and petrochemical industries, as well as for general use. In addition, it engages in the lease and rental of heavy and light equipment, including cranes, forklifts, and power generators. It also manufactures and trades of rubber; carriage of cargo and passengers; drilling and maintenance of oil wells; development of industrial and craft zones and projects; and public transport businesses. Further, the company provides support services for drilling and repairing oil wells, petroleum and natural gas mining, marine, stevedoring, haulage, inventory management, transportation, and warehousing services, as well as finance, management, and trading in shares. Qurain Petrochemical Industries Company K.S.C.P. also exports its products. The company was founded in 2004 and is headquartered in Kuwait City, Kuwait. As of November 23, 2022, Qurain Petrochemical Industries Company K.S.C.P. operates as a subsidiary of Kuwait Projects Company Holding K.S.C.P.</t>
  </si>
  <si>
    <t>Investments: 97.3 (10.0%);
Manufacturing: 43.0 (4.4%);
Foodstuff: 651.8 (66.9%);
Services: 181.8 (18.7%)</t>
  </si>
  <si>
    <t>Kuwait: 214.9 (24.6%);
Kingdom of Saudi Arabia: 530.8 (60.8%);
Others: 127.9 (14.6%)</t>
  </si>
  <si>
    <t>Consumer Staples (Primary); Dairy Products (Primary); Dairy Products and Eggs (Primary); Food Products (Primary); Food, Beverage and Tobacco (Primary); Packaged Foods and Meats (Primary); Capital Goods; Cargo or Container Ships; Chemicals; Commercial and Professional Services; Commercial Services and Supplies; Commodity Chemicals; Construction Machinery Rental and Leasing; Diversified Support Services; Energy; Energy; Energy Equipment and Services; Industrial Organic Chemicals; Industrials; Machinery Rental and Leasing; Marine; Marine; Marine Transportation Of Freight; Marine Transportation Of Passengers; Materials; Materials; Oil and Gas Equipment and Services; Oil and Gas Exploration and Production; Oil and Gas Field Services; Oil and Gas Production; Oil, Gas and Consumable Fuels; Petrochemicals; Plastic and Synthetic Resins; Plastic Products; Real Estate; Real Estate; Real Estate Development; Real Estate Management and Development; Specialty Chemicals; Trading Companies and Distributors; Trading Companies and Distributors; Transportation; Warehousing and Storage</t>
  </si>
  <si>
    <t>Africa / Middle East (Primary); Kuwait  (Primary); Middle East (Primary)</t>
  </si>
  <si>
    <t>Kuwait Projects Company Holding K.S.C.P., through its subsidiaries, operates in the financial services, media, real estate, and manufacturing sectors. The company operates through six segments: Commercial Banking, Asset Management and Investment Banking, Insurance, Industrial, Hospitality and Real Estate, and Media &amp; Satellite Services. It provides retail, corporate, and private banking services, as well as treasury products; asset management services; advisory and capital markets, investment advisory and research, and wealth management services; and insurance and other related services. The company also offers digital satellite services; media pay TV services through satellite, cable, and streaming; and industrial project development for petrochemical, food, utilities, services, medical equipment, and other related industries. In addition, it engages in the real estate development and hospitality activities, trading of electronic equipment and satellite, and management of facilities; and offers marine, IT, construction, entertainment, investment, brokerage, fund, investment banking, investment management, property management, facilities management, touristic development, hotel management, forfaiting, marketing, factoring, consultancy, leasing, IP streaming, agriculture, industrial investment, communication, repair, industrial training, general trading and contracting, research and development, industrial, advertising, sales, and pharmaceutical services. The company has operations in Kuwait, Europe, North America, the Middle East, Asia, rest of GCC countries, and North Africa. Kuwait Projects Company Holding K.S.C.P. was incorporated in 1975 and is based in Kuwait City, Kuwait.</t>
  </si>
  <si>
    <t>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t>
  </si>
  <si>
    <t>All Other: .4 (3.2%);
Hotel Operations: 12.7 (96.8%)</t>
  </si>
  <si>
    <t>Poland: 13.2 (100.0%)</t>
  </si>
  <si>
    <t>Consumer Discretionary (Primary); Consumer Services (Primary); Hotels (Primary); Hotels And Motels (Primary); Hotels, Resorts and Cruise Lines (Primary); Hotels, Restaurants and Leisure (Primary); Lodging (Primary); Tour Operators (Primary); Travel and Tourism Services (Primary); Advertising; Communication Services; Conference Services; Media; Media and Entertainment; Restaurants</t>
  </si>
  <si>
    <t>POLSKI HOLDING HOTELOWY SP. Z OO develops and manages hotels. The company was formerly known as Chopin Airport Development sp. Z oo. POLSKI HOLDING HOTELOWY SP. Z OO was founded in 2001 and is based in Warsaw, Poland.</t>
  </si>
  <si>
    <t>KGHM TFI SA. is a real estate investment firm specializing in real estate investments. It seeks to invest in healthcare resorts as well as hotels. KGHM TFI SA is based in Wroclaw, Poland.</t>
  </si>
  <si>
    <t>Nagoya Lumber Co., Ltd. distributes and sells lumber products, building materials, and household appliances in Japan. The company offers a range of construction materials, including wood, precut timbers, other construction materials, housing equipment, and energy-saving products. It is also involved in the sale of lot house buildings, such as condominiums and detached houses; and research and development of lumber products. The company was founded in 1945 and is headquartered in Nagoya, Japan.</t>
  </si>
  <si>
    <t>Building Product Distribution (Primary); Capital Goods (Primary); Construction Material Distribution (Primary); Industrials (Primary); Paper and Forest Product Distribution (Primary); Trading Companies and Distributors (Primary); Trading Companies and Distributors (Primary); Commercial and Professional Services; Consumer Discretionary; Consumer Durables and Apparel; Distributors; Distributors; Durable Goods Distribution; Homebuilding; Household Durables; Household Durables Distribution; Professional Services; Research and Consulting Services; Research, Development, and Testing Services; Retailing</t>
  </si>
  <si>
    <t>HelpSystems, LLC</t>
  </si>
  <si>
    <t>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t>
  </si>
  <si>
    <t>Information Technology (Primary); Security Software (Primary); Software (Primary); Software and Services (Primary); Systems Software (Primary); Application Hosting Services; Application Service Providers (ASPs); Application Software; Enterprise Data Management; Enterprise Software; File Transfer Protocol (FTP) Servers; Information Technology (IT) Consulting; Internet Software; IT Consulting and Other Services; IT Services; Servers; Technology Hardware and Equipment; Technology Hardware, Storage and Peripherals; Technology Hardware, Storage and Peripherals</t>
  </si>
  <si>
    <t>San Antonio Area (Primary); Southwest (Primary); Texas (Primary); United States and Canada (Primary); United States of America (Primary); Massachusetts; Middlesex-Essex Area; Northeast</t>
  </si>
  <si>
    <t>HelpSystems, LLC provides information technology (IT) infrastructure software in the areas of systems and network management, business intelligence (BI), security, and compliance for customers worldwide. It offers Robot, an automation software that provides integrated and scalable systems management software; SEQUEL, a data access solution for IBM I; PowerTech, which is the source of automated security and compliance solutions for power systems servers running IBM I; Skybot, a job scheduling software; InterMapper, a network monitoring software; and GoAnywhere MFT, a managed file transfer product. The company also provides AutoMate, an IT and business process automation software platform to integrate and automate disparate applications and technologies; Bytware, a source for iSeries IFS security, monitoring, and IBM virus native protection; CCSS offers IBM I monitoring solutions for performance and message management; Safestone to simplify the process of passing audits and securing valuable data; Powertech Antivirus, a native virus protection software; ShowCase to view self-service documents; RJS software to go paperless by digitally managing the entire lifecycle of data; and Halcyon, which provides multi-platform systems management solutions. It offers BI solutions for web and mobile data access and analysis, dashboards, reporting, visual queries, report distribution, and data warehousing; security and compliance solutions for data privacy, compliance reporting, file integrity monitoring, intrusion/virus detection, network access control, password management, security event monitoring, and user provisioning and management; and systems and network management solutions for enterprise job scheduling, event and resource monitoring, form and document management, message management, performance monitoring, report management, disc space management, backup and recovery, enterprise process automation, and network monitoring. The company was founded in 1982 and is based in Eden Prairie, Minnesota. It had additional offices in Cheshire, United Kingdom; Barcelona, Spain; Buenos Aires, Argentina; and Mount Waverley, Australia.</t>
  </si>
  <si>
    <t>210 Capital LLC
210 Capital LLC is a principal investment firm. 210 Capital LLC was founded in 2016 and is based in Dallas, Texas.
Long Path Partners, LP
Long Path Partners Limited Partnership was incorporated in 2018 and is headquartered in Darien, Connecticut.
Renaissance Technologies LLC
Renaissance Technologies Corp. is a privately owned hedge fund sponsor. The firm primarily provides its services to pooled investment vehicles. It also provides its services to banking or thrift institutions and corporations. The firm launches and manages hedge funds for its clients. It invests in the public equity markets across the globe. The firm employs quantitative analysis to make its investments. Renaissance Technologies Corp. was founded in 1982 and is based in New York City with additional offices in East Setauket, New York, San Francisco, California, and Berkeley, California.</t>
  </si>
  <si>
    <t>210 Capital LLC (Dallas Area (Primary); Southwest (Primary); Texas (Primary); United States and Canada (Primary); United States of America (Primary));
Long Path Partners, LP (Connecticut (Primary); Northeast (Primary); Stamford Area (Primary); United States and Canada (Primary); United States of America (Primary));
Renaissance Technologies LLC (New York (Primary); New York City Area (Primary); Northeast (Primary); United States and Canada (Primary); United States of America (Primary); California; Delaware; Mid-Island Area; Midatlantic; Oakland Area; San Francisco Area; West Coast; Wilmington Area)</t>
  </si>
  <si>
    <t>Atlas Holdings LLC is a private equity firm specializing in special situations, buyouts, industry consolidation, bankruptcy purchases, restructurings, distressed, turnarounds, leveraged ESOP acquisitions, and difficult transactions with labor issues, environmental challenges, complex corporate carve-outs, balance sheet restructurings, corporate spins off, bankruptcy, receivership or broken auctions, debtor-in-possession financing, equity infusions or recapitalizations, highly structured equity and debt investments, environmental, legal or regulatory issues, out-of-favor industries, out-of-court restructurings, significant operating and financial problems, complex operating configurations in middle markets. The firm seeks to invest in automotive, building materials, business solutions, construction products and services, energy, industrial services, specialty metals, packaging, trading and distribution, pulp, paper, and tissue. It also focuses at agricultural products and services, capital equipment, chemicals, energy-related services, foundry, metal fabrication and forming, industrial distribution, specialty steel, food and staples retailing, financials and financial services, aerospace, business services, manufacturing, equipment fabrication, construction materials, construction and engineering, electrical equipment, industrial conglomerates, utilities, containers and packaging, transportation and logistics, waste management, wood products, paper products, engineered products, food and beverage and power generations. The firm prefers to make investments in Caribbean, Central America, Mexico, and North America. It typically invests between $50 million to $100 million in companies with enterprise values up to $500 million and EBITDA up to $100 million. The firm focuses on control investments. The firm prefers to take majority stakes. Atlas Holdings LLC was founded in January 2002 and is headquartered in Greenwich, Connecticut.</t>
  </si>
  <si>
    <t xml:space="preserve">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t>
  </si>
  <si>
    <t>Education: 1,050.8 (100.0%)</t>
  </si>
  <si>
    <t>U.S.: 1,009.2 (96.0%);
International: 41.6 (4.0%)</t>
  </si>
  <si>
    <t>Consumer Discretionary (Primary); Consumer Services (Primary); Diversified Consumer Services (Primary); Education Services (Primary); Diversified Financial Services; Diversified Financials; Financials; Investment Services and Holding Companies; Multi-Sector Holdings; Patent Owners and Lessors</t>
  </si>
  <si>
    <t>Veritas Capital Fund Management, L.L.C. is a private equity firm specializing in leveraged recapitalizations, add on acquisitions, buyouts and growth capital investments in middle market companies. The firm seeks to invest in critical product and services governments, government-influenced markets, and commercial customers, government services, intelligence, national security, defense, education, government contractors, communications, healthcare, software , technology, technology-enabled solutions, aerospace, energy, education industries and infrastructure industries. The firm primarily invest up to $360 million in companies. The firm prefers to take majority stake in its portfolio companies. Veritas Capital Fund Management, L.L.C. was founded in 1992 and is based in New York, New York, with an additional office in Washington, District Of Columbia.</t>
  </si>
  <si>
    <t>New York (Primary);
New York City Area (Primary);
Northeast (Primary);
United States and Canada (Primary);
United States of America (Primary);
Midatlantic;
Washington, D. C.</t>
  </si>
  <si>
    <t>Paperpack A.B.E.E. operates in the carton packaging industry in Greece and internationally. The company offers packaging solutions to pharmaceutical, personal care, food, tobacco, beverage and spirits, pop, and other industries. It also exports its products. The company was formerly known as TSOUKARIDIS J. CARTON PACKAGING INDUSTRY and changed its name to Paperpack A.B.E.E. in February 1999. Paperpack A.B.E.E. was founded in 1891 and is based in Kifissia, Greece.</t>
  </si>
  <si>
    <t>Orlando-Equity Holding Limited was incorporated in 2019 and is based in Nicosia, Cyprus.</t>
  </si>
  <si>
    <t xml:space="preserve">Avcorp Industries Inc. engages in the production and supply of airframe structures and aircraft parts to aircraft manufacturers in Canada, the United States, Europe, Asia, Australia, and internationally. It is also involved in the provision of metallic and composite aerostructures assembly and integration services; and aircraft structural component repair services, as well as designs, manufactures, and fabricates composite aerostructures, as well as aircraft product design and production tooling. It also offers horizontal and vertical stabilizers, fuel tanks, rotorcraft nose enclosures, wing assemblies, wheel well fairings, overwing exit doors, rocket nozzles, and fairings; composite wing skins, flap track fairings, floor beams, floor panels, access panels, engine components, nacelle straps, and stringers; and repair services for engine cowls, inlets, nozzles, leading edges, control surfaces, access panels, radomes, air stairs, and ducts. The company was incorporated in 1991 and is headquartered in Delta, Canada. As of November 7, 2022, Avcorp Industries Inc. operates as a subsidiary of Latécoère S.A.
</t>
  </si>
  <si>
    <t>Segment Adjustment: .0 (.0%);
Avcorp Industries Inc. (ASI): 68.5 (81.5%);
Comtek Advanced Structures Ltd. (Comtek): 12.0 (14.3%);
Avcorp Composite Fabrication Inc. (ACF): 3.6 (4.2%)</t>
  </si>
  <si>
    <t>Segment Adjustment: .1 (.1%);
Canada: 17.0 (20.2%);
USA: 28.1 (33.5%);
Australia: .5 (.6%);
Asia: 1.1 (1.4%);
Europe: 37.2 (44.3%)</t>
  </si>
  <si>
    <t>Aerospace and Defense (Primary); Aerospace and Defense (Primary); Aerospace and Defense Maintenance and Services (Primary); Aircraft Composite Structures (Primary); Aircraft Engines and Engine Parts (Primary); Aircraft Fuel Tanks and Systems (Primary); Aircraft Systems, Components and Equipment (Primary); Capital Goods (Primary); Industrials (Primary)</t>
  </si>
  <si>
    <t>Latécoère S.A. designs, develops, manufactures, and supports aerostructures and interconnection systems in Europe, the United States, Africa, Asia, and internationally. The company manufactures aircraft structural elements, such as aircraft doors; and fuselage components, such as aircraft sections, tail cones, nose cone fairings, etc. It also offers electrical harnesses and wiring interconnection systems, avionics racks, airborne video equipment and systems, and test benches for the aeronautics, defense, and space sectors, as well as cameras, screens, data transmission solutions. The company was founded in 1917 and is headquartered in Toulouse, France. Latécoère S.A. is a subsidiary of SCP SKN HOLDING I SAS.</t>
  </si>
  <si>
    <t>Europe (Primary);
European Developed Markets (Primary);
France (Primary);
Midi-Pyrénées (Primary)</t>
  </si>
  <si>
    <t>Panta Canada B.V., through its subsidiary, engages in the production and supply of airframe structures and aircraft parts to aircraft manufacturers in Canada, the United States, Europe, Asia, Australia, and internationally. The company is based in Mijdrecht, the Netherlands. Panta Canada B.V. operates as a subsidiary of Panta Holdings B.V.</t>
  </si>
  <si>
    <t>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t>
  </si>
  <si>
    <t>Electronic Equipment and Instruments (Primary); Electronic Equipment, Instruments and Components (Primary); Information Technology (Primary); Measuring, Analyzing, and Controlling Instruments (Primary); Technology Hardware and Equipment (Primary)</t>
  </si>
  <si>
    <t>1302998 B.C. Ltd. was incorporated in 2021 and is based in Vancouver, Canada. 1302998 B.C. Ltd. operates as a subsidiary of MKS Instruments, Inc.</t>
  </si>
  <si>
    <t>As of April 1, 2022, Level One Bancorp, Inc. was acquired by First Merchants Corporation. 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</si>
  <si>
    <t>Banking: 101.7 (100.0%)</t>
  </si>
  <si>
    <t>United States: 101.7 (100.0%)</t>
  </si>
  <si>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</si>
  <si>
    <t>Great Lakes (Primary);
Indiana (Primary);
Muncie Area (Primary);
United States and Canada (Primary);
United States of America (Primary)</t>
  </si>
  <si>
    <t>Lojas Americanas S.A. operates a chain of retail stores in Brazil. The company operates its stores under traditional, express, convenience, digital, and Ame Go formats. It offers products in various categories, such as housewares, toys, games, candies, perfumery, stationery, electronics, personal hygiene, apparel, computers, home appliances, cellphones, furniture, domestic utensils, books, CDs, DVDs, portable appliances, and sports and leisure products; bed, bath, and dining products; and consumer financing and digital payments. As of December 31, 2019, the company operated approximately 1,700 stores in 739 cities. It also offers products online through Americanas.com, Submarino, Shoptime, Sou Barato, and Ame digital brands. Lojas Americanas S.A.was founded in 1929 and is headquartered in Rio de Janeiro, Brazil. As of January 21, 2022, Lojas Americanas S.A. operates as a subsidiary of Americanas S.A.</t>
  </si>
  <si>
    <t>Consumer Discretionary (Primary); Internet and Direct Marketing Retail (Primary); Internet and Direct Marketing Retail (Primary); Online Apparel and Accessory Retail (Primary); Online Apparel Retail (Primary); Online Beauty Care Product Retail (Primary); Online Broadline Retail (Primary); Online Consumer Electronics Retail (Primary); Online Food and Drug Retail (Primary); Online Food Retail (Primary); Online General Merchandise Retail (Primary); Online Hobbies, Games and Toy Retail (Primary); Online Housewares Retail (Primary); Online Leisure Equipment Retail (Primary); Online Paper Product Retail (Primary); Online Personal Care Product Retail (Primary); Online Specialty Retail (Primary); Online Stationery Retail (Primary); Retailing (Primary); Consumer Digital Lending; Consumer Finance; Consumer Finance; Data Processing and Outsourced Services; Diversified Financials; Financials; General Merchandise Stores; Information Technology; Internet Merchant Services; IT Services; Multiline Retail; Personal Credit Agencies; Software and Services</t>
  </si>
  <si>
    <t>Americanas S.A. operates in the e-commerce business in Brazil. It offers e-commerce digital platform for various digital solutions. The company also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provides repackaged and used products; Americanas Empresas, a B2B sales e-commerce business; Lojas Americanas; Americanas Express format; convenience stores; Ame Go, which allows customers to purchase products without a queue and without a checkout; and Americanas digital, a digital store that offers consumer electronics. In addition, it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</si>
  <si>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</si>
  <si>
    <t>Asset Management: 27.7 (100.0%)</t>
  </si>
  <si>
    <t>Finland: 27.7 (100.0%)</t>
  </si>
  <si>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</si>
  <si>
    <t>Europe (Primary);
European Developed Markets (Primary);
Finland (Primary)</t>
  </si>
  <si>
    <t>Hexion Holdings Corporation, through its subsidiaries, produces and sells adhesives and performance materials in the United States, Canada, Europe, Asia, Latin America, Australia, and New Zealand. The company offers wood adhesives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truck-decking, and glass mat applications. It also provides wax emulsions for panel board and specialty applications; intermediates and derivatives, such as urea formaldehyde concentrate, methaform, and triazines for methylene diphenyl diisocyanate,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residential and non-residential construction, energy, automotive, and agriculture industries. The company was incorporated in 2019 and is headquartered in Columbus, Ohio. As of March 15, 2022, Hexion Holdings Corporation was taken private.</t>
  </si>
  <si>
    <t>Adhesives And Sealants (Primary); Chemicals (Primary); Materials (Primary); Materials (Primary); Specialty Chemicals (Primary); Acids and Caustics; Commodity Chemicals; Industrial Inorganic Chemicals; Plastic and Synthetic Resins</t>
  </si>
  <si>
    <t>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on May 17, 2022. The company was incorporated in 1981 and is based in Bedford, Massachusetts. AspenTech Corporation operates as a subsidiary of Emerson Electric Co.</t>
  </si>
  <si>
    <t>Services and Other: 28.3 (4.1%);
Subscription and Software: 664.8 (95.9%)</t>
  </si>
  <si>
    <t>North America: 252.7 (36.5%);
Europe: 218.1 (31.5%);
Other: 222.3 (32.1%)</t>
  </si>
  <si>
    <t>Application Software (Primary); Enterprise Software (Primary); Industry Specific Software (Primary); Information Technology (Primary); Software (Primary); Software and Services (Primary)</t>
  </si>
  <si>
    <t>Massachusetts (Primary); Northeast (Primary); United States and Canada (Primary); United States of America (Primary); Worcester Area (Primary)</t>
  </si>
  <si>
    <t>Emerson Electric Co., a technology and engineering company, provides various solutions for customers in industrial, commercial, and consumer markets in the Americas, Asia, the Middle East, Africa, and Europe. The company operates through Automation Solutions, AspenTech, and Commercial &amp; Residential Solutions segments. The Automation Solutions segment offers measurement and analytical instrumentation, industrial valves and equipment, and process control software and systems. It serves oil and gas, refining, chemicals, power generation, life sciences, food and beverage, automotive, pulp and paper, metals and mining, and municipal water supplies markets. The AspenTech segment provides asset optimization software that enables industrial manufacturers to design, operate, and maintain their operations for enhancing performance through a combination of decades of modeling, simulation, and optimization capabilities. The Commercial &amp; Residential Solutions segment offers residential and commercial heating and air conditioning products, such as reciprocating and scroll compressors; system protector and flow control devices; standard, programmable, and Wi-Fi thermostats; monitoring equipment and electronic controls for gas and electric heating systems; gas valves for furnaces and water heaters; ignition systems for furnaces; and temperature sensors and controls. It also provides reciprocating, scroll, and screw compressors; precision flow controls; system diagnostics and controls; and environmental control systems. In addition, this segment offers air conditioning, refrigeration, and lighting control technologies, as well as facility design and product management, site commissioning, facility monitoring, and energy modeling services; and tools for professionals and homeowners. The company was incorporated in 1890 and is headquartered in Saint Louis, Missouri.</t>
  </si>
  <si>
    <r>
      <rPr>
        <sz val="8"/>
        <rFont val="Arial"/>
        <family val="2"/>
      </rPr>
      <t xml:space="preserve">Midwest (Primary);
</t>
    </r>
    <r>
      <rPr>
        <sz val="8"/>
        <color indexed="17"/>
        <rFont val="Arial"/>
        <family val="2"/>
      </rPr>
      <t>Midwest (Primary)</t>
    </r>
    <r>
      <rPr>
        <sz val="8"/>
        <rFont val="Arial"/>
        <family val="2"/>
      </rPr>
      <t xml:space="preserve">;
Missouri (Primary);
</t>
    </r>
    <r>
      <rPr>
        <sz val="8"/>
        <color indexed="17"/>
        <rFont val="Arial"/>
        <family val="2"/>
      </rPr>
      <t>Missouri (Primary)</t>
    </r>
    <r>
      <rPr>
        <sz val="8"/>
        <rFont val="Arial"/>
        <family val="2"/>
      </rPr>
      <t xml:space="preserve">;
Saint Louis Area (Primary);
</t>
    </r>
    <r>
      <rPr>
        <sz val="8"/>
        <color indexed="17"/>
        <rFont val="Arial"/>
        <family val="2"/>
      </rPr>
      <t>Saint Louis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Africa / Middle East;
Asia / Pacific;
Asia / Pacific Emerging Markets;
Canada;
Central America &amp; Mexico;
Colorado;
Costa Rica;
Denver Area;
Europe;
European Developed Markets;
European Emerging Markets;
Florida;
Fort Lauderdale Area;
Fox Valley Area;
Gainesville Area;
Great Lakes;
Houston Area;
Illinois;
Latin America and Caribbean;
Midatlantic;
Middle East;
Minneapolis Area;
Minnesota;
Mountain;
North Texas Area;
Ohio;
Ontario;
Pennsylvania;
Philippines ;
Pittsburgh Area;
Romania;
South-East Asia;
Southeast;
Southwest;
Switzerland;
Texas;
United Arab Emirates ;
Washington Area;
Washington, D. C.;
Zug</t>
    </r>
  </si>
  <si>
    <t>Falck Renewables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Actelios SpA and changed its name to Falck Renewables S.p.A. in August 2010. Falck Renewables S.p.A. was founded in 2002 and is based in Milan, Italy.</t>
  </si>
  <si>
    <t>Waste-To-Energy, Biomass and Photovoltaic Segment: 92.8 (11.3%);
Other Businesses: 2.1 (.3%);
Wind: 352.3 (42.7%);
Services: 78.4 (9.5%);
Energy Management: 299.1 (36.3%)</t>
  </si>
  <si>
    <t>Italy: 412.4 (63.8%);
Spain: 18.9 (2.9%);
France: 20.6 (3.2%);
Japan: 5.9 (.9%);
Mexico: 1.8 (.3%);
United States of America: 22.8 (3.5%);
Germany: 50.5 (7.8%);
United Kingdom: 54.0 (8.3%);
Other: 45.1 (7.0%);
Sweden: 8.8 (1.4%);
Norway: 5.6 (.9%)</t>
  </si>
  <si>
    <t>Alternative Energy Resources (Primary); Electric Power By Solar Energy (Primary); Electric Power By Wind Energy (Primary); Independent Power and Renewable Electricity Producers (Primary); Renewable Electricity (Primary); Utilities (Primary); Utilities (Primary); Capital Goods; Commercial and Professional Services; Commercial Services and Supplies; Construction and Engineering; Construction and Engineering; Construction Support Services; Consulting Services; Diversified Support Services; Engineering and Surveying Services; Engineering Services; Industrials; Professional Services; Research and Consulting Services</t>
  </si>
  <si>
    <t>J.P. Morgan Investment Management Inc. is a privately owned investment manager. The firm provides its services to High net worth individuals. It also caters to Banking or thrift institutions, investment companies, pooled investment vehicles, pension and profit sharing plans, charitable organizations, corporations and businesses, state and municipal government entities, other investment advisers, insurance companies, sovereign wealth funds and foreign official institutions and others. The firm invest in Equity, Fixed Income, Mutual Funds and ETFs. The firm employs Fundamental Analysis with combine approach to make its investments. The firm also follows Technical and Quantitative analysis to make its investments. It was founded on February 7, 1984 and is based in New York City, with additional offices in Chicago, Illinois; Cincinnati, Ohio; Columbus, Ohio; Indianapolis, Indiana; Los Angeles, California; San Francisco, California; and London, United Kingdom. J.P. Morgan Investment Management Inc. operates as a subsidiary of J.P. Morgan Asset Management Holdings, Inc.</t>
  </si>
  <si>
    <t>New York (Primary);
New York City Area (Primary);
Northeast (Primary);
United States and Canada (Primary);
United States of America (Primary);
Asia / Pacific;
Asia / Pacific Developed Markets;
Boston Area;
California;
Chicago Area;
Cincinnati Area;
Columbus Area;
Dallas Area;
Delaware;
England;
Europe;
European Developed Markets;
Florida;
Great Lakes;
Greater London;
Hong Kong ;
Houston Area;
Illinois;
Indiana;
Indianapolis Area;
Jacksonville Area;
Los Angeles Area;
Massachusetts;
Michigan;
Midatlantic;
New Jersey;
Newark Area;
North Texas Area;
Ohio;
Royal Oak Area;
San Francisco Area;
Southeast;
Southwest;
Texas;
United Kingdom;
West Coast;
Wilmington Area</t>
  </si>
  <si>
    <t>Falck SpA produces and sells renewable energy in Italy. It develops, implements, and manages solutions in the production of wind, solar, biomass, and waste-to-energy energy. The company was founded in 1906 and is based in Sesto San Giovanni, Italy. Falck SpA is a subsidiary of Finmeria Srl.</t>
  </si>
  <si>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 As of May 13, 2022, Intersect ENT, Inc. operates as a subsidiary of Medtronic plc.</t>
  </si>
  <si>
    <t>Drug Delivery Systems: 104.0 (100.0%)</t>
  </si>
  <si>
    <t>United States: 104.0 (100.0%)</t>
  </si>
  <si>
    <t>Health Care (Primary); Health Care Equipment (Primary); Health Care Equipment and Services (Primary); Health Care Equipment and Supplies (Primary); Health Care Supplies; Medical Consumables; Pharmaceuticals; Pharmaceuticals; Pharmaceuticals, Biotechnology and Life Sciences; Surgical Sets and Instruments</t>
  </si>
  <si>
    <r>
      <rPr>
        <sz val="8"/>
        <rFont val="Arial"/>
        <family val="2"/>
      </rPr>
      <t xml:space="preserve">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
</t>
    </r>
    <r>
      <rPr>
        <sz val="8"/>
        <color indexed="17"/>
        <rFont val="Arial"/>
        <family val="2"/>
      </rPr>
      <t>Historically a manufacturer of pacemakers and defibrillators. The Company currently operates in 5 business segments (1) cardiac rhythm management; (2) vascular; (3) cardiac surgery; (4) neurological and diabetes; and (5) spinal and ENT.</t>
    </r>
  </si>
  <si>
    <r>
      <rPr>
        <sz val="8"/>
        <rFont val="Arial"/>
        <family val="2"/>
      </rPr>
      <t xml:space="preserve">Co. Dublin (Primary);
Europe (Primary);
European Developed Markets (Primary);
</t>
    </r>
    <r>
      <rPr>
        <sz val="8"/>
        <color indexed="17"/>
        <rFont val="Arial"/>
        <family val="2"/>
      </rPr>
      <t>Great Lakes (Primary)</t>
    </r>
    <r>
      <rPr>
        <sz val="8"/>
        <rFont val="Arial"/>
        <family val="2"/>
      </rPr>
      <t xml:space="preserve">;
Ireland (Primary);
</t>
    </r>
    <r>
      <rPr>
        <sz val="8"/>
        <color indexed="17"/>
        <rFont val="Arial"/>
        <family val="2"/>
      </rPr>
      <t>Minneapolis Area (Primary)</t>
    </r>
    <r>
      <rPr>
        <sz val="8"/>
        <rFont val="Arial"/>
        <family val="2"/>
      </rPr>
      <t xml:space="preserve">;
</t>
    </r>
    <r>
      <rPr>
        <sz val="8"/>
        <color indexed="17"/>
        <rFont val="Arial"/>
        <family val="2"/>
      </rPr>
      <t>Minnesota (Primary)</t>
    </r>
    <r>
      <rPr>
        <sz val="8"/>
        <rFont val="Arial"/>
        <family val="2"/>
      </rPr>
      <t xml:space="preserve">;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Asia / Pacific;
Asia / Pacific Emerging Markets;
Boston Area;
Brockton Area;
California;
China ;
Colorado;
Denver Area;
Far East;
Great Lakes;
Massachusetts;
Minneapolis Area;
Minnesota;
Mountain;
North Bay Area;
Northeast;
Southeast;
Tennessee;
United States and Canada;
United States of America;
West Coast</t>
    </r>
  </si>
  <si>
    <t>Artisan Partners Limited Partnership
Artisan Partners Limited Partnership is a privately owned investment manager. The firm primarily provides its services to pension and profit sharing plans. It also cater to high net worth individuals, investment companies, pooled investment vehicles, charitable organizations, insurance companies, sovereign wealth funds and foreign official institutions, corporations, other investment advisers, and state or municipal government entities. It manages separate client-focused equity and fixed income portfolios. The firm also launches and manages equity and fixed income mutual funds for its clients. It invests in the public equity and fixed income markets across the globe. The firm primarily invests in value and growth stocks of small-cap and mid-cap companies. For fixed income portion of the portfolio, it invests in non-investment grade corporate bonds and secured and unsecured loans. The firm employs a fundamental analysis to create its portfolios. It obtains external research to make its investments. Artisan Partners Limited Partnership was founded in 1994 and is based in Milwaukee, Wisconsin with additional offices in San Francisco, California; Atlanta, Georgia; New York City, Mission Woods, Kansas; Wilmington, Delaware, and Chicago, Illinois. The firm operates as a subsidiary of Artisan Partners Holdings LP.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Fidelity Management &amp; Research Company LLC
Fidelity Management &amp; Research Company LLC is a privately owned investment manager. The firm primarily provides its services to investment companies. It also caters to pooled investment vehicles, high net worth individuals, state or municipal government entities, pilot funds, and other investment advisers. The firm launches and manages equity, fixed income, and balanced mutual funds for its clients. It also launches real estate and hedge funds. The firm also manages hedge funds, commodity and multi-asset funds. It invests in the public equity and fixed income markets. The firm was founded in 1946 and is based in Boston, Massachusetts with additional offices in London, United Kingdom, Merrimack, New Hampshire, Miami, Florida, Montreal, Quebec, Smithfield, Rhode Island, Westlake, Texas and Toronto, Canada. Fidelity Management &amp; Research Company LLC operates as a subsidiary of FMR LLC.
Magnetar Capital, LLC
Magnetar Capital, LLC is a privately owned hedge fund sponsor and private equity firm. The firm invests in the public equity, fixed income, and alternative investment markets across the globe. It employs multiple strategies including various equity and credit driven strategies to create its investment portfolio. The firm employs a combination of fundamental and quantitative analysis to make its investments. It also makes private equity investments. Magnetar Capital, LLC was founded in April 2005 and is based in Evanston, Illinois with additional offices in New York City; Radnor, Pennsylvania; San Francisco, California; London, United Kingdom; and Dallas, Texas.
Versor Investments LP
ARP Americas LLC is an employee owned hedge fund manager. The firm primarily provides its services to pooled investment vehicles. The firm invests in the public equity and fixed income markets. The firm employs a fundamental analysis to create its portfolios. ARP Americas LLC was founded in 2014 and is based in New York, New York.</t>
  </si>
  <si>
    <t>Artisan Partners Limited Partnership (Great Lakes (Primary); Milwaukee Area (Primary); United States and Canada (Primary); United States of America (Primary); Wisconsin (Primary); Asia / Pacific; Asia / Pacific Developed Markets; Asia / Pacific Emerging Markets; California; Central Asia; Chicago Area; Colorado; Delaware; Georgia ; Illinois; Kansas; Kansas City Area; Midatlantic; Midwest; Mountain; New York; New York City Area; Northeast; San Francisco Area; Singapore ; West Coast; Wilmington Area);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Fidelity Management &amp; Research Company LLC (Boston Area (Primary); Massachusetts (Primary); Northeast (Primary); United States and Canada (Primary); United States of America (Primary); Canada; England; Europe; European Developed Markets; Florida; Fort Worth Area; Greater London; Manchester Area; New Hampshire; Ontario; Providence Area; Quebec; Rhode Island; Southeast; Southwest; Texas; United Kingdom);
Magnetar Capital, LLC (Great Lakes (Primary); Illinois (Primary); Palatine Area (Primary); United States and Canada (Primary); United States of America (Primary); California; Dallas Area; England; Europe; European Developed Markets; Greater London; Houston Area; Pennsylvania; Philadelphia Area; Southwest; Texas; United Kingdom; West Coast);
Versor Investments LP (New York (Primary); New York City Area (Primary); Northeast (Primary); United States and Canada (Primary); United States of America (Primary))</t>
  </si>
  <si>
    <t>Telefonkabl a.d. engages in the planning, building, and maintenance of telecommunication and public infrastructures in Serbia. The company offers planning, fixed line access network, optical network, hybrid fiber coax cable system, railway system, mobile telecommunication, and security system services. It also provides pigtail and patch cord products, fiber optic termination boxes, optical distribution frame insertions, and outdoor optical distribution frames, as well as optical distribution frames, optical floor boxes, and optical street cabinets for FTTH. The company was founded in 1954 and is based in Belgrade, Serbia.</t>
  </si>
  <si>
    <t>Capital Goods (Primary); Construction and Engineering (Primary); Construction and Engineering (Primary); Heavy Construction (Primary); Industrials (Primary); Power and Communication Transmission Lines (Primary); Communications Equipment; Communications Equipment; Information Technology; Networking Equipment; Optical Networking Equipment; Technology Hardware and Equipment</t>
  </si>
  <si>
    <t>Advatec Solutions Doo Beograd
Advatec Solutions Doo Beograd is based in Belgrade, Serbia.
MBC Capital Doo
MBC Capital Doo provides telecommunication services. The company was founded in 2008 and is based in Belgrade, Serbia.</t>
  </si>
  <si>
    <t>Advatec Solutions Doo Beograd (Europe (Primary); European Emerging Markets (Primary); Serbia (Primary));
MBC Capital Doo (Europe (Primary); European Emerging Markets (Primary); Serbia (Primary))</t>
  </si>
  <si>
    <t>Sourcesense S.p.A. develops and sells software applications with open source and cloud native technologies in Italy. The company offers solutions for business transformation. It serves manufacturing and services, telco and utility, media, insurance and finance, fashion and gaming, retail, and public administration sectors. The company was founded in 2001 and is based in Rome, Italy. As of October 26, 2022, Sourcesense S.p.A. operates as a subsidiary of Poste Italiane S.p.A..</t>
  </si>
  <si>
    <t>Services: 11.3 (55.4%);
Sale of Licenses: 9.1 (44.6%)</t>
  </si>
  <si>
    <t>Italy: 17.1 (83.8%);
Foreign: 3.3 (16.2%)</t>
  </si>
  <si>
    <t>Information Technology (Primary); IT Consulting and Other Services (Primary); IT Services (Primary); Software and Services (Primary); Application Hosting Services; Application Service Providers (ASPs); Application Software; Enterprise Applications; Software</t>
  </si>
  <si>
    <t>Poste Italiane S.p.A. provides postal, logistics, and financial and insurance products and services in Italy. It operates in four segments: Mail, Parcels and Distribution; Payments and Mobile; Financial Services; and Insurance Services. The Mail, Parcels and Distribution segment offers mail and parcel services, as well as engages in the activities of the distribution network. As of December 31, 2021, it operated a network of 12,761 post offices in Italy. The Payments and Mobile segment provides payment, card payment, and mobile telecommunications services, as well as payment management, e-money services, and mobile and fixed-line telephone services; and digital services for the public sector. The Financial Services segment is involved in the collection of various forms of savings deposits; provision of payment and foreign currency exchange services, as well as investment services; and promotion and arrangement of loans issued by banks and other authorized financial institutions. The Insurance Services segment offers life and casualty insurance products. Poste Italiane S.p.A. was founded in 1862 and is headquartered in Rome, Italy.</t>
  </si>
  <si>
    <t>As of October 1, 2021, Bank of Santa Clarita was acquired by Bank of Southern California. Bank of Santa Clarita provides various banking products and services to individuals, professionals, small and medium size businesses, entrepreneurs, and non-profit organizations in Santa Clarita Valley. The company provides business checking and savings, personal checking and savings, student, interest checking, and money market accounts, as well as certificates of deposit, certificates of deposit account registry services, insured cash sweep, and retirement savings accounts. It also offers consumer loans, including lines of credit, secured personal loans, and automotive loans; and business loans comprising revolving lines of credit, term loans, commercial line of credit, commercial real estate loans, construction loans, standby letter of credit, and fixed asset financing, as well as SBA loans. In addition, the company provides credit and debit cards; and online bill-paying, remote capture depositing, check imaging and initiating, online wire transfers, and other cash management services, as well as ATM, and online and mobile banking services. Bank of Santa Clarita was founded in 2004 and is headquartered in Santa Clarita, California.</t>
  </si>
  <si>
    <t>Bank of Southern California provides financial products to individuals, professionals, and small-to-medium sized businesses. The company accepts various deposit products, including checking, and personal and business savings and money market accounts, and certificates of deposit. It also offers financing solutions, such as home equity lines of credit, business loans and lines of credit, commercial real estate and construction loans, small business administration loans, letters of credit, and personal and business credit cards. In addition, the company provides cash management services comprising ACH origination, cash vault, business payment automation, remote deposit capture, sweep accounts, courier, wire transfer, positive pay, and lockbox services, as well as online and mobile banking services; and merchant services. Bank of Southern California was formerly known as First Business Bank, N.A. and changed its name to Bank of Southern California in 2010. The company was founded in 2001 and is based in San Diego, California. Bank of Southern California operates as a subsidiary of Southern California Bancorp (OTCPK:BCAL).</t>
  </si>
  <si>
    <t>Akasol AG, together with its subsidiaries, develops, manufactures, and distributes liquid-cooled and rechargeable lithium ion battery systems in Germany and internationally. The company offers its products and services for use in buses, commercial vehicles, rail vehicles, industrial vehicles, and ships and boats, as well as for stationary applications. Akasol AG was founded in 1990 and is based in Darmstadt, Germany. As of June 4, 2021, Akasol AG operates as a subsidiary of BorgWarner Inc.</t>
  </si>
  <si>
    <t>Capital Goods (Primary); Electrical Components and Equipment (Primary); Electrical Equipment (Primary); Industrials (Primary); Storage Batteries (Primary); Application Software; Commercial and Professional Services; Commercial Services and Supplies; Diversified Support Services; Enterprise Software; Industry Specific Software; Information Technology; IT Consulting and Other Services; IT Services; Software; Software and Services</t>
  </si>
  <si>
    <t>Lansdowne Partners (UK) LLP
Lansdowne Partners (UK) LLP is a privately owned hedge fund sponsor. The firm primarily provides its services to pooled investment vehicles. It also caters to corporations. The firm manages separate client focused equity portfolios. It invests in the public equity and alternative markets across the globe. The firm employs a fundamental analysis to create its portfolios. It conducts in-house research to make its investments. The firm was previously known as Lansdowne Partners Limited Partnership. It founded in 1998 and is based in London, United Kingdom. Lansdowne Partners (UK) LLP operates as a subsidiary of Lansdowne Partners Limited.
Morgan Stanley &amp; Co. International plc
Morgan Stanley &amp; Co. International plc provides financial services to corporations, governments, financial institutions, and individuals in Europe, the Middle East, Africa, the Americas, and Asia. It offers various services, such as underwriting of debt, equity, and other securities, as well as capital raising; financial advisory services, including advice on mergers and acquisitions, restructurings, and real estate; and corporate lending. The company also engages in sales and trading activities comprising sales, financing, prime brokerage, market making activities in equity and fixed income securities and related products; investment activities; and secured lending to sales and trading customers. In addition, it provides asset management services. The company was founded in 1935 and is headquartered in London, the United Kingdom. Morgan Stanley &amp; Co. International plc is a subsidiary of Morgan Stanley Investments (UK).
Schulz Group GmbH
Schulz Group GmbH plans and constructs production facilities and special machines, develop components and software solutions as well as highly efficient lithium-ion battery systems for high-performance electric vehicles or for the storage of renewable energy. The company was founded in 2008 and is based in Ravensburg, Germany.</t>
  </si>
  <si>
    <t>Lansdowne Partners (UK) LLP (England (Primary); Europe (Primary); European Developed Markets (Primary); Greater London (Primary); United Kingdom (Primary));
Morgan Stanley &amp; Co. International plc (England (Primary); Europe (Primary); European Developed Markets (Primary); Greater London (Primary); United Kingdom (Primary));
Schulz Group GmbH (Baden-Württemberg (Primary); Europe (Primary); European Developed Markets (Primary); Germany (Primary))</t>
  </si>
  <si>
    <t>Metlifecare Limited engages in the development, ownership, and operation of retirement villages and care homes for the elderly in New Zealand. The company offers independent living homes, assisted living in a services apartment, dementia care, and care homes. It operates a portfolio of 33 villages and 18 co-located care centers. The company was incorporated in 1984 and is based in Auckland, New Zealand.</t>
  </si>
  <si>
    <t>Healthcare Facilities &amp; Services: 101.6 (100.0%)</t>
  </si>
  <si>
    <t>New Zealand: 101.6 (100.0%)</t>
  </si>
  <si>
    <t>Accident Compensation Corporation, Asset Management Arm
Accident Compensation Corporation, Asset Management Arm is a privately owned investment manager. The firm primarily provides its services to individuals. It invests in the public equity and fixed income markets of New Zealand. Accident Compensation Corporation, Asset Management Arm is based in Wellington, New Zealand.
ANZ New Zealand Investments Limited
ANZ New Zealand Investments Limited is a privately owned investment manager. The firm manages separate client focused portfolios. It launches and managed equity, fixed income, and balanced mutual funds. The firm also launches and manages retirement funds. It invests in public equity markets across the globe and fixed income markets of New Zealand. The firm also invests in mutual funds. It was formerly known as OnePath (NZ) Limited. The firm was founded on March 1, 1989 and is based in Auckland, New Zealand. ANZ New Zealand Investments Limited operates as a subsidiary of ANZ Wealth New Zealand Limited.
Arrow International Group Limited
Arrow International Group Limited operates as a project delivery company that plans, manages, and builds capital works projects in New Zealand. The company’s activities include strategy development management, project/program management, and construction. It serves various industrial sectors that include arts and communities, commercial, industrial, education, government, health and aged care, infrastructure, residential, sports and recreation, and tourism and hotels. The company was founded in 1984 and is based in Auckland, New Zealand. It has branch offices in New Zealand; and a location in Melbourne, Australia. As of May 12, 2011, Arrow International Group Limited is in liquidation.
BNP Paribas Nominees (NZ) Limited
BNP Paribas Nominees (NZ) Limited was founded in 2000 and is based in Auckland, New Zealand.
Citibank Nominees (New Zealand) Limited
Citibank Nominees (New Zealand) Limited is a holding company. Citibank Nominees (New Zealand) Limited was formerly known as Citibank Limited and changed its name to Citibank Nominees (New Zealand) Limited in September 1989. The company was incorporated in 1984 and is based in Auckland, New Zealand. Citibank Nominees (New Zealand) Limited operates as a subsidiary of Citibank Overseas Investment Corporation.
Credit Suisse, Investment Banking and Securities Investments
Credit Suisse, Investment Banking and Securities Investments operates as a subsidiary of Credit Suisse Group AG.
Devon Funds Management Limited
Devon Funds Management Limited is an employee owned investment manager. The firm provides its services to community trusts, charities, KiwiSaver schemes, corporates pension schemes, and individual investors. It manages separate client-focused portfolios. The firm launches and manages equity and balanced mutual funds. It invests in public equity and fixed income markets. The firm employs fundamental analysis to make its investments. It employs environmental, social, and governance factors to make its investments. The firm employs in-house research to make its investments. It was previously known as Goldman Sachs JBWERE Asset Management (NZ) Limited. Devon Funds Management Limited was founded in March 2010 and is based in Auckland, New Zealand.
Generate Kiwisaver Public Trust Nominees Limited
Generate Kiwisaver Public Trust Nominees Limited was incorporated in 2012 and is based in Auckland, New Zealand.
HSBC Nominees (New Zealand) Limited
HSBC Nominees New Zealand Limited operates as a subsidiary of The Hongkong and Shanghai Banking Corporation Limited, New Zealand Branch
HSBC Nominees (New Zealand) Limited A/C State Street
HSBC Nominees (New Zealand) Limited A/C State Street is based in Auckland, New Zealand.
JPMorgan Chase &amp; Co, Brokerage and Securities Investments
JPMorgan Chase &amp; Co, Brokerage and Securities Investments operates as a subsidiary of JPMorgan Chase &amp; Co.
Morgan Stanley, Investment Banking and Brokerage Investments
Morgan Stanley, Investment Banking and Brokerage Investments operates as a subsidiary of Morgan Stanley.
New Zealand Superannuation Fund
New Zealand Superannuation Fund is a sovereign wealth fund of the Government of New Zealand. It is managed by the Guardians of New Zealand Superannuation Fund. It invests money generated from taxes. The firm seeks to invest in global equities comprising of separate allocations to large-mid capitalization, small capitalization, and emerging markets equities; New Zealand equities incorporating a constrained allocation to Australian equities; Global and New Zealand fixed interest; property comprising New Zealand and global unlisted assets and listed property securities; private markets that generally have less liquidity than, and are lowly correlated with, listed securities including New Zealand and global private equity, rural farmlands, timber, property, and infrastructure; and commodities. It also employs external fund managers to make investments. It invests in North America, Europe, New Zealand, Australia, Asia including Japan, South America, and Africa. The firm invests in smaller high-growth companies with an enterprise value between NZ$ 15 million ($10.81 million) and NZ$ 50 million ($36.03 million). New Zealand Superannuation Fund was founded in 2001 and is based in Auckland, New Zealand.
Nikko Asset Management Co., Ltd.
The firm primarily provides its services to pooled investment vehicles. It also caters to pension and profit sharing plans, banking or thrift institutions, corporations or other businesses, state or municipal government entities, insurance companies, and government affiliated agencies. The firm manages client focused equity, fixed income, and alternative portfolios. It also launches and manages equity, fixed income, and balanced mutual funds for its clients. The firm also manages hedge funds for its clients. It invests in the public equity, fixed income, alternative, and real estate markets of Asia including Japan. The firm also invests in real estate investment trusts and exchange traded funds for its clients. It invests in growth and value stocks of small and mid-cap companies. The firm employs a combination of fundamental and quantitative analysis along with a bottom-up stock selection approach while making its investments. It performs in-house research for making investments. The firm was founded on December 1, 1959 and is based in Tokyo, Japan with additional offices in Osaka, Japan. Nikko Asset Management Co., Ltd. operates as a subsidiary of Sumitomo Mitsui Trust Bank, Limited.</t>
  </si>
  <si>
    <t>Accident Compensation Corporation, Asset Management Arm (Asia / Pacific (Primary); Asia / Pacific Developed Markets (Primary); New Zealand  (Primary));
ANZ New Zealand Investments Limited (Asia / Pacific (Primary); Asia / Pacific Developed Markets (Primary); New Zealand  (Primary));
Arrow International Group Limited (Asia / Pacific (Primary); Asia / Pacific Developed Markets (Primary); New Zealand  (Primary));
BNP Paribas Nominees (NZ) Limited (Asia / Pacific (Primary); Asia / Pacific Developed Markets (Primary); New Zealand  (Primary));
Citibank Nominees (New Zealand) Limited (Asia / Pacific (Primary); Asia / Pacific Developed Markets (Primary); New Zealand  (Primary));
Credit Suisse, Investment Banking and Securities Investments (Europe (Primary); European Developed Markets (Primary); Switzerland (Primary); Zurich (Primary));
Devon Funds Management Limited (Asia / Pacific (Primary); Asia / Pacific Developed Markets (Primary); New Zealand  (Primary));
Generate Kiwisaver Public Trust Nominees Limited (Asia / Pacific (Primary); Asia / Pacific Developed Markets (Primary); New Zealand  (Primary));
HSBC Nominees (New Zealand) Limited (Asia / Pacific (Primary); Asia / Pacific Developed Markets (Primary); New Zealand  (Primary));
HSBC Nominees (New Zealand) Limited A/C State Street (Asia / Pacific (Primary); Asia / Pacific Developed Markets (Primary); New Zealand  (Primary));
JPMorgan Chase &amp; Co, Brokerage and Securities Investments (United States and Canada (Primary); United States of America (Primary));
JPMorgan Chase Bank NA NZ Branch (United States and Canada (Primary); United States of America (Primary));
Maso Capital Partners Ltd (Asia / Pacific (Primary); Asia / Pacific Developed Markets (Primary); Hong Kong  (Primary));
Morgan Stanley, Investment Banking and Brokerage Investments (New York (Primary); New York City Area (Primary); Northeast (Primary); United States and Canada (Primary); United States of America (Primary));
New Zealand Superannuation Fund (Asia / Pacific (Primary); Asia / Pacific Developed Markets (Primary); New Zealand  (Primary));
Nikko Asset Management Co., Ltd. (Asia / Pacific (Primary); Asia / Pacific Developed Markets (Primary); Japan  (Primary))</t>
  </si>
  <si>
    <t>Nusantara Resources Limited engages in the exploration, evaluation, and development of gold resources in Indonesia. It owns a 100% interest in the Awak Mas gold project located in South Sulawesi, Indonesia. The company was formerly known as Awak Mas Holdings Pty Ltd. and changed its name to Nusantara Resources Limited in February 2017. Nusantara Resources Limited is headquartered in West Perth, Australia. As of September 24, 2021, Nusantara Resources Limited operates as a subsidiary of PT Indika Minerals Investindo</t>
  </si>
  <si>
    <t>Federation Mining Pty Ltd
Federation Mining Pty Ltd offers gold and copper mining services. Federation Mining Pty Ltd was formerly known as Federation Gold Pty Ltd. The company was founded in 2019 and is based in Sydney, Australia.
Lion Selection Pty Ltd
Lion Selection Pty Ltd engages in the mining and exploration of gold and base metals. The company is based in Sydney, Australia. Lion Selection Pty Ltd operates as a subsidiary of Evolution Mining Limited.</t>
  </si>
  <si>
    <t>Cumulus Wealth PTY Ltd (Asia / Pacific (Primary); Asia / Pacific Developed Markets (Primary); Australia  (Primary));
Federation Mining Pty Ltd (Asia / Pacific (Primary); Asia / Pacific Developed Markets (Primary); Australia  (Primary); New South Wales (Primary));
Lion Selection Pty Ltd (Asia / Pacific (Primary); Asia / Pacific Developed Markets (Primary); Australia  (Primary); New South Wales (Primary))</t>
  </si>
  <si>
    <t>Jumei International Holding Limited operates as an online retailer of beauty products in the People’s Republic of China. It offers beauty products, such as cosmetic, skin care, cosmetic applicator, fragrance, and body care products; and beauty products for men, and baby and children. The company also provides apparel and other lifestyle products, including women’s wear, footwear, lingerie, handbags and luggage, men’s wear, sportswear and sporting goods, accessories, home goods, and other lifestyle products, as well as maternity products; and snacks, cereals, instant noodles, and health supplements. It sells its products through Jumei.com and Jumeiglobal.com Websites, and a mobile platform. The company was founded in 2009 and is headquartered in Beijing, the People’s Republic of China. As of April 8, 2020, Jumei International Holding Limited was taken private.</t>
  </si>
  <si>
    <t>Consumer Discretionary (Primary); Internet and Direct Marketing Retail (Primary); Internet and Direct Marketing Retail (Primary); Online Accessory Retail (Primary); Online Apparel and Accessory Retail (Primary); Online Apparel Retail (Primary); Online Beauty Care Product Retail (Primary); Online Cosmetics Retail (Primary); Online Food and Drug Retail (Primary); Online Food Retail (Primary); Online Healthcare and Medical Supply Retail (Primary); Online Leisure Equipment Retail (Primary); Online Luggage and Leather Goods Retail (Primary); Online Personal Care Product Retail (Primary); Online Shoe Retail (Primary); Online Specialty Retail (Primary); Online Sporting and Recreational Good Retail (Primary); Retailing (Primary)</t>
  </si>
  <si>
    <t>Asia / Pacific (Primary); Asia / Pacific Emerging Markets (Primary); Beijing Province (Primary); China  (Primary); Far East (Primary)</t>
  </si>
  <si>
    <t>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t>
  </si>
  <si>
    <t>Consumer Staples (Primary); Fish Hatcheries And Preserves (Primary); Fish Products (Primary); Food Products (Primary); Food, Beverage and Tobacco (Primary); Packaged Foods and Meats (Primary); Seafood Products (Primary); Seafood, Seafood Processing and Seafood Products (Primary); Shellfish Products (Primary)</t>
  </si>
  <si>
    <r>
      <rPr>
        <sz val="8"/>
        <rFont val="Arial"/>
        <family val="2"/>
      </rPr>
      <t xml:space="preserve">Canada (Primary); Nova Scotia (Primary); United States and Canada (Primary); </t>
    </r>
    <r>
      <rPr>
        <sz val="8"/>
        <color indexed="17"/>
        <rFont val="Arial"/>
        <family val="2"/>
      </rPr>
      <t>Canada</t>
    </r>
    <r>
      <rPr>
        <sz val="8"/>
        <rFont val="Arial"/>
        <family val="2"/>
      </rPr>
      <t xml:space="preserve">; </t>
    </r>
    <r>
      <rPr>
        <sz val="8"/>
        <color indexed="17"/>
        <rFont val="Arial"/>
        <family val="2"/>
      </rPr>
      <t>Nova Scotia</t>
    </r>
    <r>
      <rPr>
        <sz val="8"/>
        <rFont val="Arial"/>
        <family val="2"/>
      </rPr>
      <t xml:space="preserve">; </t>
    </r>
    <r>
      <rPr>
        <sz val="8"/>
        <color indexed="17"/>
        <rFont val="Arial"/>
        <family val="2"/>
      </rPr>
      <t>United States and Canada</t>
    </r>
  </si>
  <si>
    <t>Premium Brands Holdings Corporation, through its subsidiaries, manufactures and distributes food products primarily in Canada and the United States. It operates in two segments, Specialty Foods and Premium Food Distribution. The company provides meat products and snacks, deli products, beef jerky and halal, sandwiches, pastries, specialty and gourmet products, salads and kettle products, entrees, panini, wraps, subs, hamburgers, burgers, muffins, breads, pastas, and baking and sushi products, as well as processed meat products and ready-to-eat meals. It is also involved in the distribution of food products, including meat, seafood, and halal food products; operation of retail/convenience store and concessionary; and provision of food and seafood processing, and cold storage services. The company operates under the brand names of Grimm’s, Freybe, Piller’s, Black Kassel, MarcAngelo, Oberto, Bavarian Meats, McSweeney’s, Cattleman’s Cut, Harvest Meats, Hempler’s, Pacific Gold Country, Prime Meats, Isernio’s, Fletcher’s (U.S.), Leadbetters, Mclean Meats, Shahir, Expresco, Fresh Additions, Lou’s Kitchen, WestEnd, Cobblestone, Yorkshire Valley Farms, Premier Meats, Black River Angus, La Maison Du Gibier, Belmont Meats, Purely Crafted, Cowboy, Connie’s Kitchen, Skoulakis, Premier Healthy Living, Raybern’s, Hygaard, Quality Fast Foods, Buddy’s, Bread Garden Go, Stovers Kitchen, Deli Chef, Leonetti’s, Island City, Stuyver’s, La Boulangerie, Vero Vero, Alive &amp; Rise, Partners, Audrey’s, Duso’s, Gourmet Chef, Smart Soup, Clearwater, Hancock Gourmet, Diana’s Seafood, Marco Polo, Seafood Lover, Ready Brothers, Cold Cracked Lobster, Maximum Seafood, Rocky Point. It serves chains and large format retailers, independent and specialty retailers, foodservice operators, foodservice distributors, and other food manufacturers and food brokers. The company was founded in 1917 and is headquartered in Richmond, Canada.</t>
  </si>
  <si>
    <t>Magellan Health, Inc., together with its subsidiaries, provides healthcare management services in the United States.The company operates in Healthcare and Pharmacy Management segments.The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services;pharmacy benefit administration for state Medicaid and other government sponsored programs; clinical and formulary management programs; medical pharmacy management programs;programs for the integrated management of specialty drugs that treat complex conditions; and eMbrace, a fully integrated and evidence-based solution that supports members total wellbeing.Furthermore,the company provides services to health plans and managed care organizations, employers, labor unions, third party administrators, state governments, military and governmental agencies, exchanges, brokers, and consultants.Magellan Health, Inc. was formerly known as Magellan Health Services Inc. and changed its name to Magellan Health, Inc. in June 2014. Magellan Health, Inc. was incorporated in 1969 and is headquartered in Phoenix, Arizona. As of January 4, 2022, Magellan Health, Inc. operates as a subsidiary of Centene Corporation.</t>
  </si>
  <si>
    <t>Health Care (Primary); Health Care Equipment and Services (Primary); Health Care Providers and Services (Primary); Managed Health Care (Primary)</t>
  </si>
  <si>
    <t>Arizona (Primary); Phoenix Area (Primary); Southwest (Primary); United States and Canada (Primary); United States of America (Primary); Delaware; Midatlantic</t>
  </si>
  <si>
    <r>
      <rPr>
        <sz val="8"/>
        <rFont val="Arial"/>
        <family val="2"/>
      </rPr>
      <t xml:space="preserve">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The company’s Specialty Services segment provides pharmacy benefits management services; nurse advice line and after-hours support services;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
</t>
    </r>
    <r>
      <rPr>
        <sz val="8"/>
        <color indexed="17"/>
        <rFont val="Arial"/>
        <family val="2"/>
      </rPr>
      <t>Provides managed care programs and related services to individuals receiving benefits under Medicaid, including Supplemental Security Income (SSI) and State Children's Health Insurance Program (SCHIP).</t>
    </r>
  </si>
  <si>
    <r>
      <rPr>
        <sz val="8"/>
        <rFont val="Arial"/>
        <family val="2"/>
      </rPr>
      <t xml:space="preserve">Midwest (Primary);
</t>
    </r>
    <r>
      <rPr>
        <sz val="8"/>
        <color indexed="17"/>
        <rFont val="Arial"/>
        <family val="2"/>
      </rPr>
      <t>Midwest (Primary)</t>
    </r>
    <r>
      <rPr>
        <sz val="8"/>
        <rFont val="Arial"/>
        <family val="2"/>
      </rPr>
      <t xml:space="preserve">;
Missouri (Primary);
</t>
    </r>
    <r>
      <rPr>
        <sz val="8"/>
        <color indexed="17"/>
        <rFont val="Arial"/>
        <family val="2"/>
      </rPr>
      <t>Missouri (Primary)</t>
    </r>
    <r>
      <rPr>
        <sz val="8"/>
        <rFont val="Arial"/>
        <family val="2"/>
      </rPr>
      <t xml:space="preserve">;
Saint Louis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</si>
  <si>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BlackRock Fund Advisors
BlackRock Fund Advisors is a privately owned investment manager. The firm primarily provides its services to investment companies. It also caters to pooled investment vehicles and investment in financial institutions, ETFs, business development companies, private investment funds, real estate investment trusts, profit sharing plans, pension funds and other retirement accounts, insurance companies, charitable and endowment organizations, corporations, banks and thrift institutions, estates and trusts, and other institutional type accounts (both taxable and tax-exempt), government agencies, government chartered corporations, quasi-governmental agencies, state and local governments and non-U.S. pension funds, national banks, and high net worth and other individuals. The firm launches and manages equity, fixed income and balanced mutual funds. It also manages commodity, currency and multi-asset exchange traded funds. It invests in the public equity and fixed income markets. The firm employs a combination of fundamental and quantitative approach to make its investments. The firm was formerly known as Barclays Global Fund Advisors. It was founded on September 20, 1984 and is based in San Francisco, California with an additional offices in Wilmington, Delaware, Boston, Massachusetts, Chicago, Illinois, New York, New York, Santa Monica, California, Atlanta, Georgia, Miami, Florida, Philadelphia, Pennsylvania and Princeton, New Jersey. BlackRock Fund Advisors operates as a subsidiary of Blackrock Delaware Holdings Inc.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Magnetar Financial LLC
Magnetar Financial Llc is a Principal Investment firm. It is based in Evaston, Illinois. Magnetar Financial LLC operates as a subsidiary of Magnetar Capital, LLC
Starboard Value LP
Starboard Value LP is a privately owned hedge fund sponsor. The firm primarily provides its services to pooled investment vehicles. It also caters to state or municipal government entities, sovereign wealth funds and foreign official institutions. The firm invests in the public equity markets of the United States. It invests in value stocks of small-cap companies. The firm employs fundamental analysis to make its investments. Starboard Value LP was founded in March 2011 and is based in New York City.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Victory Capital Management Inc.
Victory Capital Management Inc. is a privately owned investment manager. It primarily provides its services to individuals. The firm also caters to high net worth individuals, banking or thrift institutions, investment companies, pension and profit sharing plans, pooled investment vehicles, Taft-Hartley, charitable organizations, corporations, insurance companies, financial advisors, retirement platforms, state or municipal government entities, and UMA sponsors. It manages separate client focused equity, fixed income, and balanced portfolios. The firm also launches and manages equity, fixed income, balanced, and commodity mutual funds. It also launches and manages exchange traded funds. The firm invests in the public equity and fixed income markets across the globe. For its equity investments, it invests in growth and value stocks of companies across all capitalizations including micro, small, mid, smid, and large cap. For its fixed income investments, the firm invests in investments grade securities, securities issued by U.S. government and its agencies or instrumentalities, and convertible securities. It employs a fundamental and quantitative analysis with a focus on top-down and bottom-up approach to make its investments. The firm benchmarks the performance of its portfolios against various S&amp;P, MSCI, and Russell indices. Victory Capital Management Inc. was founded in 1894 and is based in Cleveland, Ohio with additional offices in Brooklyn, Ohio; Denver, Colorado; New York City; Birmingham, Michigan; Boston, Massachusetts; Rocky River, Ohio; San Francisco, California; Des Moines, Iowa; and Brentwood, Tennessee.</t>
  </si>
  <si>
    <t>BlackRock Fund Advisors (California (Primary); San Francisco Area (Primary); United States and Canada (Primary); United States of America (Primary); West Coast (Primary); Delaware; Midatlantic; New Jersey; Northeast; Trenton Area;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Magnetar Financial LLC (Great Lakes (Primary); Illinois (Primary); Palatine Area (Primary); United States and Canada (Primary); United States of America (Primary));
Starboard Value LP (New York (Primary); New York City Area (Primary); Northeast (Primary); United States and Canada (Primary); United States of America (Primary); Florida; Fort Lauderdale Area; Southeast);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Victory Capital Management Inc. (San Antonio Area (Primary); Southwest (Primary); Texas (Primary); United States and Canada (Primary); United States of America (Primary); Boston Area; California; Cincinnati Area; Cleveland Area; Colorado; Connecticut; Denver Area; Des Moines Area; Great Lakes; Iowa; Massachusetts; Michigan; Midwest; Mountain; Nashville Area; New York; New York City Area; Northeast; Ohio; Royal Oak Area; San Francisco Area; Southeast; Stamford Area; Tennessee; West Coast)</t>
  </si>
  <si>
    <t>Asta Funding, Inc., together with its subsidiaries, primarily engages in the consumer receivables business in the United States, Puerto Rico, and South America. It operates through three segments: Consumer Receivables, Personal Injury Claims, and Social Security Disability Advocacy. The Consumer Receivables segment is involved in purchasing, managing, and servicing distressed consumer receivables, including judgment receivables, which are accounts where outside attorneys secure judgments directly against the consumer; charged-off receivables consisting of accounts that have been written-off by the originators and might have been previously serviced by collection agencies; and semi-performing receivables that are accounts where the debtor is currently making partial or irregular monthly payments, but the accounts might have been written-off by the originators. Its distressed consumer receivables include MasterCard, Visa, and other credit card accounts, which were charged-off by the issuers or providers for non-payment. The Personal Injury Claims segment funds personal injury settlement claims. The Social Security Disability Advocacy segment represents individuals in their claims for social security disability and supplemental security income benefits from the social security administration. Asta Funding, Inc. was founded in 1994 and is headquartered in Englewood Cliffs, New Jersey. As of September 29, 2020, Asta Funding, Inc. was taken private. Asta Funding, Inc. operates as a subsidiary of Asta Finance Acquisition Inc.</t>
  </si>
  <si>
    <t>Consumer Finance (Primary); Consumer Finance (Primary); Diversified Financials (Primary); Financials (Primary); Commercial and Professional Services; Industrials; Legal Services; Professional Services; Research and Consulting Services</t>
  </si>
  <si>
    <t>RBF Capital LLC is a privately owned hedge fund sponsor. The firm invests in the hedging markets. RBF Capital LLC was founded in 1996 and is based in San Francisco, California.</t>
  </si>
  <si>
    <t>NIPPAN RENTAL Co.,Ltd. engages in the rental of construction machinery and vehicles in Japan. The company rents construction machinery for civil engineering and architecture, road equipment, cars, and other general-purpose machineries. It is also involved in the sale and repair of construction equipment. The company was founded in 1979 and is headquartered in Maebashi, Japan.</t>
  </si>
  <si>
    <t>Capital Goods (Primary); Construction Machinery Distribution (Primary); Industrials (Primary); Machinery Distribution (Primary); Trading Companies and Distributors (Primary); Trading Companies and Distributors (Primary); Commercial and Professional Services; Commercial Repair Services; Commercial Services and Supplies; Diversified Support Services; Motor Vehicle Rental and Leasing; Road and Rail; Transportation; Trucking</t>
  </si>
  <si>
    <t>Asia / Pacific (Primary); Asia / Pacific Developed Markets (Primary); Gunma (Primary); Japan  (Primary)</t>
  </si>
  <si>
    <t>Primero Group Limited provides design, engineering, construction, and operational services to the minerals, energy, and infrastructure sectors in Australia. Its services include full plant design and feasibility studies, project management and planning, turnkey in-house construction services in civil, structural, mechanical, piping, electrical, instrumentation, and control systems areas, commissioning, and operations and maintenance. The company was founded in 2011 and is headquartered in Osborne Park, Australia. As of February 19, 2021, Primero Group Limited operates as a subsidiary of NRW Holdings Limited.</t>
  </si>
  <si>
    <t>Capital Goods (Primary); Construction and Engineering (Primary); Construction and Engineering (Primary); Construction Management Services (Primary); Construction Support Services (Primary); Electrical Work (Primary); Engineering and Surveying Services (Primary); Engineering Services (Primary); Heavy Construction (Primary); Industrials (Primary); Specialty Contract Work (Primary)</t>
  </si>
  <si>
    <t>NRW Holdings Limited, through its subsidiaries, provides diversified contract services to the resources and infrastructure sectors in Australia. The company operates through three segments: Civil; Mining; and Minerals, Energy &amp; Technologies. The Civil segment delivers private and public civil infrastructure, mine development, bulk earthworks, and commercial and residential subdivision projects. Its civil construction projects include roads, bridges, tailings storage facilities, rail formations, ports, renewable energy projects, water infrastructure, and concrete installations. The Mining segment engages in the mine management, contract mining, load and haul, dragline, drill and blast, and coal handling preparation plant operations; maintenance activities; and fabrication of water and service vehicles. The Minerals, Energy &amp; Technologies segment provides materials handling, onsite maintenance, and shutdown services; industrial engineering and fabrication services; and engineering, procurement, and construction services. It also provides heat treatment services, as well as mining equipment solutions. The company was founded in 1994 and is headquartered in Belmont, Australia.</t>
  </si>
  <si>
    <t>Black Rock Group, LLC
Black Rock Group, LLC creates and executes public policy, political, and strategic communications campaigns. The company was incorporated in 2009 and is headquartered in Alexandria, Virginia.
Mitsubishi UFJ Financial Group, Inc. (TSE:8306)
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
Perennial Value Management Limited
Perennial Value Management Limited is a privately owned investment manager. The firm provides its services to institutional and retail clients. It launches equity mutual funds. The firm also manages equity and balanced mutual funds. It invests in the public equity markets of Australia. The firm primarily invests in value stocks of small-cap and large-cap companies. It employs fundamental analysis along with bottom-up stock picking approach to create its portfolios. The firm is based in Sydney, Australia. Perennial Value Management Limited operates as a subsidiary of Perennial Investment Partners Limited.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</si>
  <si>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 Rock Group, LLC (Midatlantic (Primary); Northern Virginia Area (Primary); United States and Canada (Primary); United States of America (Primary); Virginia (Primary));
Mitsubishi UFJ Financial Group, Inc. (TSE:8306) (Asia / Pacific (Primary); Asia / Pacific Developed Markets (Primary); Japan  (Primary));
Perennial Value Management Limited (Asia / Pacific (Primary); Asia / Pacific Developed Markets (Primary); Australia  (Primary); New South Wales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</si>
  <si>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Mitsubishi UFJ Financial Group, Inc. (TSE:8306) (66,048.9)</t>
  </si>
  <si>
    <t>As of August 15, 2020, Franklin Financial Network, Inc. was acquired by FB Financial Corporation. Franklin Financial Network, Inc. operates as the bank holding company for Franklin Synergy Bank that provides banking and related financial services to small businesses, corporate entities, local governments, and individuals. Its deposit products include checking, savings, and certificate of deposit accounts; and demand deposits, interest-bearing transaction accounts, money market accounts, and municipal deposits. The company also provides construction and land development, commercial real estate, residential real estate, commercial and industrial, and consumer and other loans. In addition, it offers retirement planning, financial planning, and investment services, as well as insurance products; and Internet banking, remote deposit capture, lockbox, and treasury management services. The company operates through 15 branches and a loan production office in the Williamson, Rutherford, and Davidson counties in the Nashville metropolitan area. Franklin Financial Network, Inc. was founded in 2007 and is headquartered in Franklin, Tennessee.</t>
  </si>
  <si>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</si>
  <si>
    <t>SEACOR Holdings Inc. engages in transportation and logistics, risk management consultancy,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trade of crude oil, petroleum, and chemical products; and dry bulk vessels. This segment provides deep-sea vessels docking, ocean towing, and oil terminal support and bunkering services; liner, short-sea, rail car, and project cargo transportation and logistics solutions; door-to-door solutions; and technical ship management services, as well as operates pure car/truck carriers. The Inland Transportation &amp; Logistics Services segment offers river transportation equipment for moving agricultural and industrial commodities and containers, and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trading and merchandising of sugar and other commodities. SEACOR Holdings Inc. was incorporated in 1989 and is based in Fort Lauderdale, Florida. As of April 14, 2021, SEACOR Holdings Inc. was taken private.</t>
  </si>
  <si>
    <t>Industrials (Primary); Marine (Primary); Marine (Primary); Marine Transportation Of Freight (Primary); Transportation (Primary); Aerospace and Defense; Aerospace and Defense; Air Freight and Logistics; Air Freight and Logistics; Capital Goods; Commercial and Professional Services; Commercial Services and Supplies; Consumer Staples; Diversified Support Services; Emergency and Other Relief Services; Energy; Energy; Food and Staples Retailing; Food and Staples Retailing; Food Distribution; Food Distributors; Fuel Dealers; Government Related Services; Individual and Family Social Services; Marine Ports and Services; Oil and Gas Storage and Transportation; Oil, Gas and Consumable Fuels; Social Services; Towing and Tugboat Services; Trading Companies and Distributors; Trading Companies and Distributors; Transportation Infrastructure</t>
  </si>
  <si>
    <t>Florida (Primary); Fort Lauderdale Area (Primary); Southeast (Primary); United States and Canada (Primary); United States of America (Primary); New York; New York City Area; Northeast</t>
  </si>
  <si>
    <r>
      <rPr>
        <sz val="8"/>
        <rFont val="Arial"/>
        <family val="2"/>
      </rPr>
      <t xml:space="preserve">AIP, LLC is a private equity firm specializing in investments in turnarounds; leveraged buyouts; management buyouts; corporate divestitures, PIPES, structured preferred equity investments; recapitalizations; equity bridging transactions; strategic add-on acquisitions; going-private transactions; debt with warrants; carve-outs; international expansion; re-financings; project management and finance; public equity and Canadian income trust offerings in middle-market and mature companies. The firm primarily invests in industrial services and manufacturing companies that are primarily engaged in selling to other businesses and have business-to-business selling relationships. It prefers to invest in industrials, Information Technology, and materials sectors. Within industrials, the firm focuses on commercial services and supplies, capital goods, machinery, electrical equipment, commercial services and supplies, aerospace and defense, office services and supplies, industrial machinery, heavy electrical equipment, commercial printing, aerospace and defense, office furnishings and equipment, pumps and pumping equipment, industrial heating, ventilation, air conditioning, and refrigeration equipment and supplies, power generation equipment, office products, industrial air conditioning and cooling equipment, engines and turbines, air and gas compressors, transmission and distribution equipment, power transformers, and industrial fans and blowers. Within Information Technology sector, it prefers to invest in electronic equipment and instruments, electronic equipment manufacturers, electronic manufacturing services, security, control, surveillance and detection equipment, and electronics manufacturing equipment. Within materials, the firm focuses on chemicals, metals and mining, construction materials, containers and packaging, aluminum, diversified metals and mining, construction materials, fabricated structural metal products. The firm primarily invests in privately or publicly held companies based in North America with a focus on the U.S., Mexico, and Canada, serving domestic and global markets. It makes equity investment between $10 million and $150 million with additional amounts available from investment partners. The firm invests in companies with EBITDA between zero or negative up to $70 million; enterprise values between $50 million and $1500 million; revenue between $100 million and $1000 million and acquisition values between $50 million and $500 million. The firm prefers control or material governance rights in its portfolio companies. American Industrial Partners was founded in 1989 and is based in New York, New York.
</t>
    </r>
    <r>
      <rPr>
        <sz val="8"/>
        <color indexed="17"/>
        <rFont val="Arial"/>
        <family val="2"/>
      </rPr>
      <t xml:space="preserve">Select investments:
Williams Controls - designs and manufactures control systems and sensors for use primarily in the transportation industry.
Bucyrus International, Inc. - one of the world's leading manufacturers of large-scale excavation equipment used in surface mining and other earth moving operations, including rotary blast hole drills, electric mining shovels, and draglines.
Stanadyne Automotive Corporation - a leading designer and manufacturer of highly engineered, precision manufactured engine components, including fuel injection equipment for diesel engines and hydraulic lash compensating devices for gasoline engines.
EYO - Have automotive holdings and have been shown deals in the past; looking for traditional company platform.
</t>
    </r>
  </si>
  <si>
    <t>Hinokiya Group Co.,Ltd. operates as a custom housing company in Japan. It is also involved in real estate, insulating material, renovation, nursing care, childcare, and other business. The company was founded in 1988 and is headquartered in Tokyo, Japan. Hinokiya Group Co.,Ltd. is a subsidiary of Yamada Holdings Co.,Ltd.</t>
  </si>
  <si>
    <t>Consumer Discretionary (Primary); Consumer Durables and Apparel (Primary); Homebuilding (Primary); Household Durables (Primary); Residential Construction, General Contractors and Operative Builders (Primary); Assisted Living Facilities and Services; Building Products; Building Products; Capital Goods; Child Day Care Services; Construction and Engineering; Construction and Engineering; Consumer Services; Diversified Consumer Services; Education Services; Health Care; Health Care Equipment and Services; Health Care Facilities; Health Care Providers and Services; Industrials; Nursing Homes; Real Estate; Real Estate; Real Estate Management and Development; Real Estate Operating Companies; Real Estate Operators And Lessors; Residential Building Operators and Lessors; Roofing, Siding, and Insulation Materials; Specialty Contract Work; Specialty Educational Services</t>
  </si>
  <si>
    <t>Yamada Holdings Co., Ltd., together with its subsidiaries, operates in the consumer electronics retailing activities. Its Consumer Electronics segment operates a network of consumer electronics stores that sell home appliances, home interiors, and living and furniture products, as well as engages in the specialty retailing of private label apparel products. The company’s Housing segment provides smart and custom-built homes, as well as engages in home building, rebuilding, and sale, and renovation activities. Its Finance segment develops a range of financial products in the new builds, renovations, payment services, insurance products, and life planning. The company’s Environmental segment is involved in the product reuse and recycling, waste reduction and disposal, and recycled materials usage activities. Its Other segment engages in the trading businesses in travel industry, and delivery and installation of electrical appliances. The company was formerly known as Yamada Denki Co., Ltd. and changed its name to Yamada Holdings Co., Ltd. in October 2020. Yamada Holdings Co., Ltd. was founded in 1973 and is headquartered in Takasaki, Japan.</t>
  </si>
  <si>
    <t>Asia / Pacific (Primary);
Asia / Pacific Developed Markets (Primary);
Gunma (Primary);
Japan  (Primary)</t>
  </si>
  <si>
    <t>Eidai Co.,Ltd. (TSE:7822)
Eidai Co.,Ltd. manufactures and sells residential building materials and wooden boards in Japan. The company offers flooring products, interior staircase sets, interior doors, closets, shoe storage units, kitchen and bathroom products, and particle boards. Eidai Co.,Ltd. was founded in 1946 and is headquartered in Osaka, Japan.
EIGHT&amp;COMPANY Co., Ltd.
EIGHT&amp;COMPANY Co., Ltd. engages in the holding and management of securities. The company was incorporated in 2017 and is based in Tokyo, Japan.
GSK Co., Ltd.
GSK Co., Ltd. holds and manages securities. The company is based in Kuki, Japan.</t>
  </si>
  <si>
    <t>Eidai Co.,Ltd. (TSE:7822) (Asia / Pacific (Primary); Asia / Pacific Developed Markets (Primary); Japan  (Primary));
EIGHT&amp;COMPANY Co., Ltd. (Asia / Pacific (Primary); Asia / Pacific Developed Markets (Primary); Japan  (Primary));
GSK Co., Ltd. (Asia / Pacific (Primary); Asia / Pacific Developed Markets (Primary); Japan  (Primary); Saitama (Primary))</t>
  </si>
  <si>
    <t>Eidai Co.,Ltd. (TSE:7822) (72.2)</t>
  </si>
  <si>
    <t>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t>
  </si>
  <si>
    <t>Segment Adjustment: 45.0 (6.5%);
France - Thermal Biomass: 573.5 (82.4%);
France- Solar: 50.9 (7.3%);
Brazil - Thermal Biomass: 26.5 (3.8%)</t>
  </si>
  <si>
    <t>Alternative Energy Resources (Primary); Electric Power By Solar Energy (Primary); Independent Power and Renewable Electricity Producers (Primary); Renewable Electricity (Primary); Utilities (Primary); Utilities (Primary); Electric Power Generation By Fossil Fuels; Electric Utilities; Electric Utilities</t>
  </si>
  <si>
    <t>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t>
  </si>
  <si>
    <t>Application Software (Primary); Information Technology (Primary); Software (Primary); Software and Services (Primary); Development Consulting; Information Technology (IT) Consulting; IT Consulting and Other Services; IT Services; Services Outsourcing</t>
  </si>
  <si>
    <t>Xebia Consultancy Services B.V. is based in Hilversum, the Netherlands.</t>
  </si>
  <si>
    <t>Copernicus Capital Towarzystwo Funduszy Inwestycyjnych S.A.
Copernicus Capital TFI S.A. is a privately owned investment manager. The firm manages closed end equity mutual funds for its clients. It also provides investment advisory services to its clients. The firm invests in the public equity markets. It operates as a subsidiary of Copernicus Group. Copernicus Capital TFI S.A. was founded in 2004 and is based in Warsaw, Poland. Copernicus Capital TFI S.A. operates as a subsidiary of Copernicus Securities S.A.
Nationale-Nederlanden Powszechne Towarzystwo Emerytalne S.A.
ING Powszechne Towarzystwo Emerytalne S.A. operates as a subsidiary of ING Investment Management (Polska) S.A.</t>
  </si>
  <si>
    <t>Copernicus Capital Towarzystwo Funduszy Inwestycyjnych S.A. (Europe (Primary); European Emerging Markets (Primary); Poland (Primary));
Nationale-Nederlanden Powszechne Towarzystwo Emerytalne S.A. (Europe (Primary); European Emerging Markets (Primary); Poland (Primary))</t>
  </si>
  <si>
    <t>Techedge S.p.A. provides business solutions and services worldwide. The company offers SAP S/4HANA, customer relationship management, data intelligence, cloud expedition, industry 4.0, corporate and business functions, and artificial intelligence solutions to automotive, consumer goods, energy and utility, fashion, financial services, life sciences, and manufacturing industries. It also provides tailor made solutions, including Workspace Manager and COVID-19 Tracker, a plug and play cloud solution to improve employees safety in COVID-19 times; Intelligent Venue, a solution to manage venue services such as, parking lot, bathroom, and waiting lines; Supplier Collaboration Portal, a collaboration platform to support the interactions with service providers; Mobile Payment, a payment solution; and Sharing Services, a consumer application for sharing of digital services among users. In addition, the company’s tailor made solutions include Store Receipts Data Analysis, a platform that extracts, transforms, and loads stores data to BigQuery for data aggregation and data analysis; Photoshooting Management, a cross-platform desktop and mobile application to manage photoshoots; Intelligent Yard Management, a solution to manage entrances and exits, deliveries, and receptions at the factory; Contract Analysis with Text Mining, a service to analyze mortgage or credit card contracts; and Top Management Dashboard, a mobile app designed for top management, as well as solutions for home delivery data discovery, stock visibility, annual purchased value optimization, and event management. Further, it offers digital advisory services, including business process optimization and factory optimization. The company was founded in 2004 and is based in Milan, Italy.</t>
  </si>
  <si>
    <t>Information Technology (Primary); Infrastructure Services (Primary); Internet Services and Infrastructure (Primary); IT Services (Primary); Software and Services (Primary); Application Hosting Services; Application Service Providers (ASPs); Application Software; Artificial Intelligence Software; Customer Relationship Management (CRM) Software; Enterprise Software; Information Technology (IT) Consulting; IT Consulting and Other Services; Software; Software Research ; Systems Software</t>
  </si>
  <si>
    <t>OEP 14 Coöperatief U.A. is based in Amsterdam, the Netherlands.</t>
  </si>
  <si>
    <t>Techies Consulting S.L., through its subsidiaries, offers artificial intelligence, cloud expedition, corporate and business function, customer relationship management, data intelligence, industry 4.0, and SAP S/4HANA solutions. The company was incorporated in 2011 and is based in Madrid, Spain.</t>
  </si>
  <si>
    <t>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t>
  </si>
  <si>
    <t>SPB Hospitality LLC owns and operates restaurants and breweries. It also offers franchise of steakhouses, pizza, and craft beer dining across the U.S.The company, formerly known as CraftWorks Holdings, LLC, was founded in 2018 and is based in Houston, Texas. On March 3, 2020, the company filed a voluntary petition for reorganization under Chapter 11 in the U.S. Bankruptcy Court for the District of Delaware.</t>
  </si>
  <si>
    <t>Ancora Holdings LLC
Ancora Holdings LLC invests in companies in health, beauty, and wellness sectors. The company, through its subsidiary, manufactures and markets beauty and skin care products, including eye balm, toner, cleanser, facial oil, serum, clearing mask, blemish lotion, and body scrub. Ancora Holdings LLC was founded in 2017 and is based in Chicago, Illinois.
Hill Path Capital LP
Hill Path Capital LP is a private equity firm specializing in buyouts. It conducts in-house research to make its investments. It provides its services to pooled investment vehicles. The firm invests in the public equity markets. It primarily invests in value stocks of companies. The firm employs a private equity investment model to public equity markets. It prefers to take a majority stake. Hill Path Capital LP was founded in 2015 and is based in New York, New York.
Newport Global Advisors, L.P.
Newport Global Advisors, L.P. is a private equity firm specializing in middle market, distressed, turnaround and special situation investments in small to mid-market North American companies through private equity and hedge fund platforms, primarily for institutional clients. It typically invests in companies with enterprise values between $50 to $750 million. The firm provides its services to Pension and profit sharing plans and corporations. It invests in alternative markets across the globe. It is an SEC registered investment advisor. Newport Global Advisors was founded in 2005 and is based in The Woodlands, Texas.
River Road Asset Management, LLC
River Road Asset Management, LLC is an employee owned investment manager. The firm primarily provides its services to high net worth individuals. It also manages accounts for investment companies, corporations, charitable organizations, pooled investment vehicles, pension and profit sharing plans, and state or municipal government entities. The firm manages separate client-focused equity portfolios. It also manages equity mutual funds for its clients. The firm invests in the public equity market of the United States. It primarily invests in value stocks of small-cap, mid-cap, and large-cap companies. The firm employs fundamental analysis with a bottom-up stock picking approach to make its investments. It benchmarks the performance of its portfolios against the Russell 2000 Value Index, Russell 2500 Value Index, and Russell 3000 Value Index. The firm conducts in-house research to make its investments. It was founded in April 2005 and is based in Louisville, Kentucky with an additional office in Ponte Vedra, Florida. River Road Asset Management, LLC operates as a subsidiary of RRAM Acqisition,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</si>
  <si>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Ancora Holdings LLC (Chicago Area (Primary); Great Lakes (Primary); Illinois (Primary); United States and Canada (Primary); United States of America (Primary));
Hill Path Capital LP (New York (Primary); New York City Area (Primary); Northeast (Primary); United States and Canada (Primary); United States of America (Primary));
Newport Global Advisors, L.P. (North Houston Area (Primary); Southwest (Primary); Texas (Primary); United States and Canada (Primary); United States of America (Primary));
River Road Asset Management, LLC (Kentucky (Primary); Louisville Area (Primary); Southeast (Primary); United States and Canada (Primary); United States of America (Primary); Florida; Jacksonville Area);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</si>
  <si>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</si>
  <si>
    <t>New Jersey (Primary);
Northeast (Primary);
Paterson Area (Primary);
United States and Canada (Primary);
United States of America (Primary)</t>
  </si>
  <si>
    <t>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t>
  </si>
  <si>
    <t>Diversified Real Estate Activities (Primary); Real Estate (Primary); Real Estate (Primary); Real Estate Management and Development (Primary); Nonresidential Building Operators and Lessors; Nonresidential Property Managers; Office Building Operators and Lessors; Real Estate Management Services; Real Estate Operating Companies; Real Estate Operators And Lessors</t>
  </si>
  <si>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t>
  </si>
  <si>
    <t>Wholesale - Building Products: 995.8 (100.0%)</t>
  </si>
  <si>
    <t>United States: 995.8 (100.0%)</t>
  </si>
  <si>
    <t>Building Product Distribution (Primary); Capital Goods (Primary); Industrials (Primary); Paper and Forest Product Distribution (Primary); Trading Companies and Distributors (Primary); Trading Companies and Distributors (Primary)</t>
  </si>
  <si>
    <t>Midwest (Primary); Missouri (Primary); Saint Louis Area (Primary); United States and Canada (Primary); United States of America (Primary); Delaware; Midatlantic</t>
  </si>
  <si>
    <t>Woodgrain Inc. manufactures and supplies moulding and millwork products. It offers lineal mouldings, including door and window, floor, ceiling, wall and trim, and general purpose products; exterior door components, such as exterior frames, brick moulds, mull posts, double rabbeted jambs, stops, mullions, and continuous headers; and window/interior door components, including sashes, frames, cut stocks, and engineered components. The company also provides industrial specialty products, such as blanks, blocks, door care products, cabinet components, furniture components, bee frames, cut stock, industrial wood components, and other wood components; and prefinished moulding products, including traditional mouldings, cabinet stiles, cabinet surrounds, jambs, doors, furniture parts, hollow core doors, RV profiles, and slideout facia. Woodgrain Inc. was formerly was known as Woodgrain Millwork, INC. and changed its name to Woodgrain Inc. in September 2019. The company was founded in 1954 and is headquartered in Fruitland, Idaho. It has manufacturing facilities in the United States, South America, and Asia.</t>
  </si>
  <si>
    <t>Boise Area (Primary);
Idaho (Primary);
Mountain (Primary);
United States and Canada (Primary);
United States of America (Primary)</t>
  </si>
  <si>
    <t>Mill Road Capital Management LLC is a private equity firm specializing in growth capital, mature, and buyout investments. It focuses on micro-cap investments in publicly traded companies. The firm seeks to invest in retail, manufacturing, business services and consumer products. It invests in companies headquartered in United States and Canada. The firm prefers to invest in companies that have a total enterprise value of $250 million or less. It prefers to invest in private equity transactions from Public micro- cap companies with a market capitalization between $50 million and $200 million. Mill Road Capital Management LLC was founded in 2004 and is based in Greenwich, Connecticut with an additional office in South San Francisco, California.</t>
  </si>
  <si>
    <t>Connecticut (Primary);
Northeast (Primary);
Stamford Area (Primary);
United States and Canada (Primary);
United States of America (Primary);
California;
San Francisco Area;
West Coast</t>
  </si>
  <si>
    <t>NIC Inc., together with its subsidiaries, provides digital government services and payment solutions that enable governments to use technology to provide various services to businesses and citizens in the United States. The company operates through three segments: State Enterprise, Payments, and TourHealth. Its digital government services consist websites and applications that enable businesses and citizens to access government information through online channels, such as applying for a permit, retrieving government records, filing a government-mandated form or report, and making digital payments. The company’s service offerings include business registrations and renewals; court services; driver’s license renewal; health professional license services; hunting and fishing licenses; income and property tax payments; limited criminal history searches; motor vehicle driver history record retrieval; motor vehicle inspections; payment processing; prescription drug monitoring; professional license renewal; secretary of state business searches; temporary vehicle tags; uniform commercial code searches and filings; vehicle title, lien, and registration; and vital records. Its software &amp; services business provides SaaS solutions relating to payment processing, healthcare and licensing, COVID-19 testing solutions, software development, and other digital government services under state enterprise contracts to federal, state, and local governments. In addition, the company develops and manages the pre-employment screening program for motor carriers using transaction-based business model. NIC Inc. was founded in 1992 and is headquartered in Olathe, Kansas. As of April 21, 2021, NIC Inc. operates as a subsidiary of Tyler Technologies, Inc.</t>
  </si>
  <si>
    <t>Data Processing and Outsourced Services (Primary); Information Technology (Primary); Internet Merchant Services (Primary); IT Services (Primary); Payment Processors (Primary); Software and Services (Primary); Application Software; Enterprise Software; Industry Specific Software; Information Technology (IT) Consulting; Internet Services and Infrastructure; IT Consulting and Other Services; Services Outsourcing; Software; State and Local Government Software</t>
  </si>
  <si>
    <t>Tyler Technologies, Inc. provides integrated information management solutions and services for the public sector. The company operates in three segments: Enterprise Software; Appraisal and Tax; and NIC. It offers financial management solutions, including modular fund accounting systems for government agencies or not-for-profit entities; utility billing systems for the billing and collection of metered and non-metered services; products to automate city and county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The company also provides a suite of judicial solutions comprising court case management, court and law enforcement, prosecutor, and supervision systems to handle multi-jurisdictional county or statewide implementations, and single county systems; public safety software solutions; systems and software to automate the appraisal and assessment of real and personal property, as well as tax applications for agencies that bill and collect taxes; planning, regulatory, and maintenance software solutions for public sector agencies; software applications to enhance and automate operations involving records and document management; and data and insights solutions. In addition,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The company has a strategic collaboration agreement with Amazon Web Services for cloud hosting services. Tyler Technologies, Inc. was founded in 1966 and is headquartered in Plano, Texas.</t>
  </si>
  <si>
    <t>North Texas Area (Primary);
Southwest (Primary);
Texas (Primary);
United States and Canada (Primary);
United States of America (Primary);
Albany Area;
New York;
Northeast</t>
  </si>
  <si>
    <t xml:space="preserve">Emisphere Technologies, Inc. operates as a commercial stage pharmaceutical and drug delivery company in the United States. The company offers oral Eligen B12 Rx, an oral formulation prescription medical food for use by B12 deficient individuals. It is also developing GLP-1, which is in Phase III clinical trial for the treatment of type 2 diabetes and related conditions. The company’s preclinical programs focus on the development of oral formulations for the treatment of diabetes; and products in the areas of cardiovascular, appetite suppression, and pain, as well as in the development and expansion of nutritional supplement products. It has license agreements with Novo Nordisk A/S to develop and commercialize oral formulations of GLP-1 receptor agonists in combination with Emisphere carriers, as well as to develop and commercialize oral formulations of Novo Nordisk’s insulin using the company’s Eligen Technology. The company was formerly known as Clinical Technologies Associates, Inc. and changed its name to Emisphere Technologies, Inc. in 1991. Emisphere Technologies, Inc. was founded in 1986 and is based in Roseland, New Jersey. As of December 8, 2020, Emisphere Technologies, Inc. operates as a subsidiary of Novo Nordisk A/S.
</t>
  </si>
  <si>
    <t>New Jersey (Primary); Newark Area (Primary); Northeast (Primary); United States and Canada (Primary); United States of America (Primary); New York; Westchester Area</t>
  </si>
  <si>
    <t>As of June 1, 2020, Opus Bank was acquired by Pacific Premier Bank. Opus Bank provides various banking products, services, and solutions for small and mid-sized companies, entrepreneurs, real estate investors, professionals, and high net worth individuals. The company accepts demand deposits, checking accounts, money market accounts, savings accounts, and certificates of deposit. Its loan products include multifamily residential loans, commercial real estate loans, commercial business loans, small business administration loans, and construction loans; and revolving lines of credit and term loans. The company also offers balance construction and bridge financing; depository solutions; and treasury and cash management products, as well as facilitates tax-deferred commercial exchanges. It operates through 46 banking offices, including 25 in Southern California, 16 in Washington, 3 in Northern California, 1 in Arizona, and 1 in Oregon. The company was formerly known as Bay Cities National Bank. Opus Bank was founded in 2010 and is headquartered in Irvine, California.</t>
  </si>
  <si>
    <t>California (Primary); Los Angeles Area (Primary); United States and Canada (Primary); United States of America (Primary); West Coast (Primary); New York; New York City Area; Northeast; Sacramento Area; San Francisco Area; Seattle Area; Washington</t>
  </si>
  <si>
    <t>Pacific Premier Bank operates as a bank. It operates as a commercial mortgage bank.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provides consumer loans, including credit card loans, revolving credit plans, personal loans and automotive loans. The company offers commercial and industrial loans. The company offers domestic commercial and industrial loans. Also, it provides commercial real estate loans for land development and on-site construction of industrial, commercial, residential, or farm buildings in the United States. It provides real estate-backed residential loans. In addition, the company offers commercial loans collateralized by real estate properties. In addition, it provides loans for the purpose of financing agricultural production. In addition, it provides loans for purchasing or carrying securities. The company was formerly known as Life Bank and changed its name to Pacific Premier Bank in August 2002. The company was founded in 1983 and is based in Irvine, California.Pacific Premier Bank operates as a subsidiary of Pacific Premier Bancorp, Inc.</t>
  </si>
  <si>
    <t>California (Primary);
Los Angeles Area (Primary);
United States and Canada (Primary);
United States of America (Primary);
West Coast (Primary);
San Bernardino Area</t>
  </si>
  <si>
    <t>AllianceBernstein L.P.
AllianceBernstein L.P. is a privately owned investment manager. It primarily provides its services to pooled investment vehicles. The firm also caters to individuals, banking or thrift institutions, investment companies, high net worth individuals, pension and profit sharing plans, charitable organizations, corporations, state or municipal government entities, insurance companies, foreign government agencies, and other investment advisers. The firm also provides independent research, portfolio strategy, and brokerage-related services to institutional investors. It manages separate client focused equity, fixed income, and balanced portfolios. The firm also launches and manages equity, fixed income, and balanced mutual funds for its clients. It invests in the public equity and fixed income markets across the globe. The firm also invests in real estate securities. For the equity portion of its portfolio, it invests in value and growth stocks of companies across all market capitalizations. For the fixed income portion of its portfolio, the firm invests in municipal bonds, US treasuries, agency and corporate bonds, residential and commercial mortgage-backed securities, asset-backed securities, and high-quality money market securities. It employs fundamental and quantitative analysis to create its portfolio. The firm also seeks to invest in venture capital, private equity, leveraged buy-out, distressed-debt, and mezzanine funds. It conducts in-house research to make its investments. The firm was founded in 1971 and is based in New York City with additional offices in West Palm Beach, Florida, London, United Kingdom, Central, Hong Kong, and Los Angeles, California.
Aristotle Capital Boston, LLC
Aristotle Capital Boston, LLC is a privately owned investment manager. The firm primarily provides its services to pension and profit sharing plans. It also caters to individuals, charitable organizations, corporations or other businesses, pooled investment vehicles, State or municipal government entities and investment companies. The firm invests in the public equity markets across the globe. The firm manages equity mutual funds for its clients.  The firm primarily invests in growth and value stocks of small-cap and mid-cap companies employing a combination of fundamental analysis with bottom-up stock picking approach. The firm conducts in-house research to make its investments. Aristotle Capital Boston, LLC is based in Boston, Massachusetts with additional offices in Los Angeles, California; New York, New York; and Newport Beach, California. Aristotle Capital Boston, LLC operates as a subsidiary of Aristotle Capital Management, LLC.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BNY Mellon Asset Management
BNY Mellon Asset Management is a privately owned investment manager. The firm provides sub-advisory services to its clients. It primarily provides its services to individuals including high net worth individuals and institutions. The firm also manages accounts for corporations, governments, unions, foundations, endowments, mutual funds, pension plan sponsors, advisors, local authorities, treasuries, intermediaries, and family offices. Through its subsidiaries, it manages separate client-focused equity, fixed income, and commodity portfolios. The firm also launches equity, fixed income, and balanced mutual funds and hedge funds for its clients. It invests in the public equity, fixed income, and alternative markets across the globe. The firm employs a tactical asset allocation and fundamental analysis with a bottom-up stock picking approach to make its investments. It was founded in 2007 and is based in Boston, Massachusetts. BNY Mellon Asset Management operates as a subsidiary of The Bank of New York Mellon Corporation.
Columbia Management Investment Advisers, LLC
Columbia Management Investment Advisers, LLC is a privately owned investment manager. The firm provides its services primarily to investment companies. It also caters to individuals, high net worth individuals, banking or thrift institutions, pension and profit sharing plans, pooled investment vehicles, charitable organizations, state or municipal government entities, investment advisers, insurance companies, sovereign wealth funds and foreign official institutions, Taft Harley and Wrap plans and corporations. It launches and manages equity, fixed income, and balanced mutual funds for its clients. The firm also launches and manages hedge funds, multi asset funds, and commodity funds for its clients. It invests in the public equity and fixed income markets across the globe. The firm was founded in 1972 and is based in Boston, Massachusetts with additional offices in Greenwood Village, Colorado, San Francisco, California, New York City; Menlo Park, California, El Segundo, California, Alpharetta, Georgia, Princeton, New Jersey, San Clemente, California, and Cambridge, Massachusetts. Columbia Management Investment Advisers, LLC operates as a subsidiary of Ameriprise Financial, Inc.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Elliott Management Corporation
Elliott Management Corporation is a privately owned hedge fund sponsor. The firm primarily provides its services to pooled investment vehicles. It invests in the public equity, fixed income, and alternative investment markets across the globe. The firm obtains external research to complement its in-house research. Elliott Management Corporation was founded in 1977 and is based in New York City, United States with an additional office in London, United Kingdom.
Emerald Advisors, LLC
Emerald Advisors, LLC is a privately owned family office/ trust. The firm provides its service to individuals and high net worth individuals. It also caters to trusts, estates, foundations, corporations, and business entities. The firm manages equity, fixed income, and balanced mutual funds for its clients. The firm invests in the public equity and fixed income market of the United States. The firm utilizes a top down approach to reviewing and developing its investments. Emerald Advisors, LLC is based in Bellevue, Washington.
FJ Capital Management, LLC
FJ Capital Management, LLC is an employee owned hedge fund sponsor. The firm primarily provides its services to pooled investment vehicles. It also caters to pension and profit sharing plans, and state or municipal government entities. The firm launches and manages hedge Funds for its clients. It also launches equity mutual funds. The firm also manages separate client-focused equity portfolios. It primarily invests in equity markets of United States. The firm invests in small-cap and mid-cap companies employing fundamental analysis to make its investments. It conducts in-house research to make its investments. The firm typically invests in community/regional bank sector. FJ Capital Management, LLC was founded in December 2007 and is based in McLean, Virginia.
Fortress Investment Group LLC
Fortress Investment Group LLC is a private equity arm of SoftBank Group Corp., specializing in buyout, recapitalization, and turnaround situations. It prefers to invest in financial services, particularly loan servicing and consumer finance, real estate, transportation &amp; energy/infrastructure, gaming, real estate, leisure, media and telecommunications, healthcare and senior living. It also invests in energy, power generation equipment’s, consumer discretionary, healthcare facilities, and independent power and renewable electricity procedures. In distressed situations, the firm will seek to secure corporate ownership or control by working with a company's board of directors or creditor's committee. It prefers to have majority stake in companies. The firm invests in distressed and undervalued assets and tangible and intangible assets such as real estate, capital assets, natural resources, and intellectual property. The firm primarily provides its services to individuals. It also provides its services to high net worth individuals. The firm invests in the fixed income, currency, equity, derivatives, and commodity markets across the globe. It also launches and manages hedge funds, credit-focused funds, real estate funds, and private equity funds. The firm makes control-oriented investments in cash flow generating, asset-based businesses and also acquire assets or make debt investments. The firm’s alternative investments include investment in real estate markets, and distressed real estate loan acquisitions. It considers investments in North America, Caribbean and Western Europe for private equity. It prefers majority stake. Fortress Investment Group LLC was founded in 1998 and is based in New York City, New York with additional offices in North America.
Geode Capital Management, LLC
Geode Capital Management, LLC is a privately owned investment manager. The firm primarily provides its services to investment companies. It also caters to individuals, pooled investment vehicles, high net worth individuals, offshore investment trusts and corporations or other businesses. The firm manages separate client-focused equity portfolios. It also launches and manages equity mutual funds and hedge funds. The firm manages fixed income, balanced, commodity and multi-asset mutual funds for its clients. It invests in the public equity, fixed income and alternative investment markets across the globe. The firm primarily invests in the growth and value stocks of small-cap, mid-cap, and large-cap companies. It employs quantitative and qualitative analysis to make its investments. The firm benchmarks its investments with the Dow Jones US Total Market, Dow Jones US Completion Market, NASDAQ Composite, MSCI EAFE, DAX Global Agribusiness, DJ-UBS Commodity, KLD BMSI, TOPIX, CBOE, FTSE, Euro Stoxx, Bloomberg, MSCI World, and various S&amp;P as well as Russell Indices. It was founded in 2001 and is based in Boston, Massachusetts. Geode Capital Management, LLC is an operating subsidiary of Geode Capital Holdings LLC.
Goldman Sachs Asset Management, L.P.
Goldman Sachs Asset Management, L.P. is a privately owned investment manager. The firm primarily provides its services to high net worth individuals. It also caters to individuals, banking or thrift institutions, investment companies, business development companies, pooled investment vehicles, pension and profit sharing plans, state or municipal government entities, charitable organizations, insurance companies, other investment advisers, sovereign wealth funds and foreign official institutions and corporations or other businesses. It manages separate client-focused equity, fixed income, and balanced portfolios for its clients. The firm launches and manages equity, fixed income, balanced, commodity, and multi-asset mutual funds for its clients. It also launches and manages exchange traded funds. The firm invests in the public equity, fixed income, and alternative investment markets across the globe. For its equity investments, it typically makes its investments in growth stocks of mid-cap companies. It invests in commercial services and supplies, consumer discretionary, consumer staples, health care, diversified financial services, information technology and climate change transition. The firm seeks to invest in Europe. It invests in companies with enterprise value between $750 million and $2000 million. The firm invests an average of $300 million in acquiring controlling stakes in companies. The firm employs fundamental analysis to create its portfolio. It conducts an in-house research while making investments. The firm was founded in 1989 and is based in New York City with additional offices Chicago, Illinois, Los Angeles, California, Salt Lake City, Utah, Bellevue, Washington, Boston, Massachusetts, Houston, Texas, West Palm Beach, Florida, San Francisco, California, Boulder, Colorado, Miami, Florida and Norwalk, Connecticut. Goldman Sachs Asset Management, L.P. operates as a subsidiary of The Goldman Sachs Group, Inc.
Invesco Capital Management LLC
Invesco Capital Management LLC is a privately owned investment manager. The firm primarily provides its services to investment companies. It also caters to pooled investment vehicles, Pension and profit sharing plans, Charitable organizations and Corporations or other businesses. It launches and manages equity, fixed income, and balanced exchange-traded funds for its clients. The firm invests in public equity, fixed income, currency, and commodity markets across the globe. It primarily invests in growth and value stocks of small-cap and mid-cap companies employing a combination of fundamental analysis, technical analysis, and credit analysis. Invesco Capital Management LLC was founded in 2003 and is based in Downers Grove, Illinois with additional offices in New York, New York and London, United Kingdom. Invesco Capital Management LLC operates as a subsidiary of Invesco Ltd.
Lord, Abbett &amp; Co. LLC
Lord, Abbett &amp; Co. LLC is an employee owned investment manager. The firm also provides retirement services to its clients. It primarily provides its services to individuals. The firm also caters to high net worth individuals, investment companies, pension and profit sharing plans, pooled investment vehicles, charitable organizations, institutional clients, corporations, state or municipal government entities, other investment advisers, and insurance companies. It manages separate client focused equity, fixed income, and balanced portfolios. The firm also launches and manages equity, fixed income, balanced, and multi-asset mutual funds. It invests in public equity and fixed income markets across the globe with a focus on the United States and emerging markets. The firm also invests in convertible securities and American Depository Receipts. For its equity investments, it invests in growth, value, and dividend paying stocks of companies across all market capitalizations including micro-cap, small-cap, mid-cap, smid-cap, and large-cap. For its fixed income investments, the firm invests in AMT-free and taxable municipal bonds rated A or higher with short, intermediate, and long maturities; corporate securities; bank loans; government securities; and high yield securities. It employs a combination of quantitative and fundamental analysis to create its portfolio. The firm benchmarks the performance of its fixed income portfolios against various Barclays indices. It obtains external research to complement its in-house research to make its investments. Lord, Abbett &amp; Co. LLC was founded in 1929 and is based in Jersey City, New Jersey.
Northern Trust Global Investments
Northern Trust Global Investments is a privately owned asset management holding company. The firm primarily provides its services to pooled investment vehicles. It primarily provides its services to banking or thrift institutions, investment companies, pension and profit sharing plans, charitable organizations, state or municipal government entities, insurance companies, and sovereign wealth funds. The firm launches equity and fixed income mutual funds. It also manages equity and separate client-focused portfolios. The firm invests in public equity and fixed income markets across the globe. It primarily invests in small-cap, mid-cap, and large-cap companies employing a combination of quantitative and fundamental analysis with both a top-down and bottom-up macro-economic view. The firm is based in Canary Wharf, London with additional offices in Washington, U.S., Central, Hong Kong, Chicago, Illinois and Tokyo, Japan. Northern Trust Global Investments operates as a subsidiary of Northern Trust Corporation.
Starwood Capital Operations, LLC
Starwood Capital Operations, LLC specializes in making direct investments. It makes private equity / buyouts, venture capital, mezzanine, and real estate investing investments in seed/startup companies and is involved in growth capital and buyout transactions. The firm invests in energy infrastructure, oil &amp; gas, hotel and motel construction, homebuilding, hotels, hotel and time share condominium exchange, resorts, public golf courses, golf clubs, gyms and physical fitness facilities, home improvement retail, home furnishing retail, and real estate management and development. It seeks to invest in North Carolina, Virginia, Florida, Michigan, Canada, Brazil, United Kingdom, India, Africa / Middle East, Central America &amp; Mexico, and Caribbean. The firm invests between $5 million and $100 million in its portfolio companies. It invests in companies with sales up to $5000 million. The firm specializes in buyins, asset and financial restructuring. The firm seeks to invest in Global real estate, hotel trade, leisures, and luxury retail. It invests in various property types including multi-family, office, residential, senior housing, commercial land, apartments, mixed-use, distressed real estate, property loan and golf. The firm also invests in products and services related to the hospitality, recreational, luxury lifestyle retail, other industries assets, and can make a mixture of debt and equity investments including distressed debt, value-add, and income assets and corporate opportunities. The firm structures its investments through equity, preferred equity, mezzanine debt, and senior debt. Starwood Capital Operations, LLC was founded in 1991 and is headquartered in Miami, Florida with additional offices across , Asia, Europe, North America, and South America.
State Street Global Advisors, Inc.
State Street Global Advisors, Inc is a privately owned investment manager. The firm provides its services to individuals, corporations, retirement plans, public funds, endowments, foundations, and third-party distributors. It manages separate client-focused equity, fixed income, and balanced portfolios. The firm launches and manages equity, fixed income, multi-asset, and balanced mutual funds for its clients. It invests in the public equity, fixed income, and currency markets across the globe. The firm also launches exchange traded funds. It invests in real estate. For the equity portion of its portfolio, the firm seeks to invest in securities of all market capitalization across diverse investment styles and approaches. For the firm’s real estate investments, it employs both active and passive REIT strategies. The firm employs both fundamental and quantitative analysis to make it investments. It obtains external research to compliment its in-house research to invest in securities. The firm was founded in 1978 and is based in Boston, Massachusetts with additional offices in Atlanta, Georgia, Chicago, Illinois, Dublin, Ireland, London, United Kingdom, San Francisco, California, Seoul, Korea, Stamford, Connecticut, Tokyo, Japan. State Street Global Advisors, Inc. operates as a subsidiary of State Street Corporation.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</si>
  <si>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AllianceBernstein L.P. (Nashville Area (Primary); Southeast (Primary); Tennessee (Primary); United States and Canada (Primary); United States of America (Primary); Asia / Pacific; Asia / Pacific Developed Markets; Asia / Pacific Emerging Markets; Austin Area; Boston Area; California; Dallas Area; England; Europe; European Developed Markets; Florida; Greater London; Hong Kong ; Houston Area; India ; Indian Sub-Continent; Los Angeles Area; Maharashtra; Massachusetts; New York; New York City Area; Northeast; San Antonio Area; San Francisco Area; Southwest; Texas; United Kingdom; West Coast; West Palm Beach Area);
Aristotle Capital Boston, LLC (Boston Area (Primary); Massachusetts (Primary); Northeast (Primary); United States and Canada (Primary); United States of America (Primary); California; Los Angeles Area; New York; New York City Area; West Coast);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BNY Mellon Asset Management (Boston Area (Primary); Massachusetts (Primary); Northeast (Primary); United States and Canada (Primary); United States of America (Primary); Asia / Pacific; Asia / Pacific Developed Markets; Japan ; New York);
Columbia Management Investment Advisers, LLC (Boston Area (Primary); </t>
    </r>
    <r>
      <rPr>
        <sz val="8"/>
        <color indexed="17"/>
        <rFont val="Arial"/>
        <family val="2"/>
      </rPr>
      <t>Great Lakes (Primary)</t>
    </r>
    <r>
      <rPr>
        <sz val="8"/>
        <rFont val="Arial"/>
        <family val="2"/>
      </rPr>
      <t xml:space="preserve">; Massachusetts (Primary); </t>
    </r>
    <r>
      <rPr>
        <sz val="8"/>
        <color indexed="17"/>
        <rFont val="Arial"/>
        <family val="2"/>
      </rPr>
      <t>Minneapolis Area (Primary)</t>
    </r>
    <r>
      <rPr>
        <sz val="8"/>
        <rFont val="Arial"/>
        <family val="2"/>
      </rPr>
      <t xml:space="preserve">; </t>
    </r>
    <r>
      <rPr>
        <sz val="8"/>
        <color indexed="17"/>
        <rFont val="Arial"/>
        <family val="2"/>
      </rPr>
      <t>Minnesota (Primary)</t>
    </r>
    <r>
      <rPr>
        <sz val="8"/>
        <rFont val="Arial"/>
        <family val="2"/>
      </rPr>
      <t xml:space="preserve">; Northeast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California; Colorado; Connecticut; Denver Area; Georgia; Great Lakes; Hartford Area; Los Angeles Area; Minneapolis Area; Minnesota; Mountain; New Jersey; New York; North Metro Area; Oregon; Portland Area; San Francisco Area; Southeast; Trenton Area; West Coast);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Elliott Management Corporation (New York (Primary); New York City Area (Primary); Northeast (Primary); United States and Canada (Primary); United States of America (Primary); Asia / Pacific; Asia / Pacific Developed Markets; Europe; European Developed Markets; Japan ; Luxembourg; Massachusetts);
Emerald Advisors, LLC (Seattle Area (Primary); United States and Canada (Primary); United States of America (Primary); Washington (Primary); West Coast (Primary));
FJ Capital Management, LLC (Midatlantic (Primary); Northern Virginia Area (Primary); United States and Canada (Primary); United States of America (Primary); Virginia (Primary));
Fortress Investment Group LLC (New York (Primary); New York City Area (Primary); Northeast (Primary); United States and Canada (Primary); United States of America (Primary); Asia / Pacific; Asia / Pacific Developed Markets; Atlanta Area; California; Connecticut; Dallas Area; England; Europe; European Developed Markets; Georgia; Greater London; Hong Kong ; Los Angeles Area; San Francisco Area; Southeast; Southwest; Stamford Area; Texas; United Kingdom; West Coast);
Geode Capital Management, LLC (Boston Area (Primary); Massachusetts (Primary); Northeast (Primary); United States and Canada (Primary); United States of America (Primary));
Goldman Sachs Asset Management, L.P. (New York (Primary); New York City Area (Primary); Northeast (Primary); United States and Canada (Primary); United States of America (Primary); Albany Area; Asia / Pacific; Asia / Pacific Developed Markets; Asia / Pacific Emerging Markets; Australia ; Brazil; California; Canada; Chicago Area; China ; Connecticut; Dallas Area; England; Europe; European Developed Markets; Far East; Georgia; Great Lakes; Greater London; Hong Kong ; Illinois; India ; Indian Sub-Continent; Japan ; Karnataka; Latin America and Caribbean; Maharashtra; Malaysia ; Michigan; Midatlantic; New Jersey; New South Wales; Newark Area; North Metro Area; Ontario; Royal Oak Area; São Paulo; South America; South-East Asia; Southeast; Southwest; Switzerland; Texas; Tokyo; Trenton Area; United Kingdom; Victoria; Washington, D. C.; West Coast; Wilayah Persekutuan; Zurich);
Invesco Capital Management LLC (Fox Valley Area (Primary); Great Lakes (Primary); Illinois (Primary); United States and Canada (Primary); United States of America (Primary); England; Europe; European Developed Markets; Greater London; New York; New York City Area; Northeast; United Kingdom);
Lord, Abbett &amp; Co. LLC (New Jersey (Primary); Newark Area (Primary); Northeast (Primary); United States and Canada (Primary); United States of America (Primary); Africa / Middle East; Middle East; United Arab Emirates );
Northern Trust Global Investments (Europe (Primary); European Developed Markets (Primary); United Kingdom (Primary); Asia / Pacific; Asia / Pacific Developed Markets; Chicago Area; Great Lakes; Hong Kong ; Illinois; Japan ; United States and Canada; United States of America; Washington; West Coast);
Starwood Capital Operations, LLC (Florida (Primary); Miami Area (Primary); Southeast (Primary); United States and Canada (Primary); United States of America (Primary); Arizona; Asia / Pacific; Asia / Pacific Developed Markets; Atlanta Area; Brazil; California; Chicago Area; Connecticut; England; Europe; European Developed Markets; France; Georgia; Germany; Great Lakes; Greater London; Hessen; Hong Kong ; Ile-de-France; Illinois; Japan ; Latin America and Caribbean; Los Angeles Area; Luxembourg; Midatlantic; New York; New York City Area; Northeast; Phoenix Area; San Francisco Area; São Paulo; South America; Southwest; Stamford Area; Tokyo; United Kingdom; Washington Area; Washington, D. C.; West Coast);
State Street Global Advisors, Inc. (Boston Area (Primary); Massachusetts (Primary); Northeast (Primary); United States and Canada (Primary); United States of America (Primary); Asia / Pacific; Asia / Pacific Developed Markets; Asia / Pacific Emerging Markets; Atlanta Area; California; Canada; Chicago Area; Co. Dublin; Connecticut; Europe; European Developed Markets; European Emerging Markets; Georgia; Great Lakes; Illinois; India ; Indian Sub-Continent; Ireland; Japan ; Karnataka; Korea, South ; Poland; Quebec; San Francisco Area; Singapore ; Southeast; Stamford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</si>
  <si>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Capstead Mortgage Corporation invests in a portfolio of residential mortgage pass-through securities. Its securities consist of adjustable-rate mortgage securities issued and guaranteed by government-sponsored enterprises. The company qualifies as a REIT for federal income tax purposes. It generally would not be subject to federal corporate income taxes if it distributes at least 90% of its taxable income to its stockholders. The company was incorporated in 1985 and is headquartered in Dallas, Texas. As of October 19, 2021, operates as a subsidiary of Franklin BSP Realty Trust, Inc.</t>
  </si>
  <si>
    <t>Franklin BSP Realty Trust, Inc., a real estate finance company, originates, acquires, and manages a portfolio of commercial real estate debt secured by properties located in the United States. The company also originates conduit loans; and invests in commercial real estate securities, as well as owns real estate acquired through foreclosure and deed in lieu of foreclosure, and purchased for investment. In addition, it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The company was formerly known as Benefit Street Partners Realty Trust, Inc. Franklin BSP Realty Trust, Inc. was incorporated in 2012 and is headquartered in New York, New York.</t>
  </si>
  <si>
    <t>Blackrock Inc.
Blackrock Inc. is based in Southold, New York.
Paradice Investment Management LLC
Paradice Investment Management LLC is a privately owned investment manager. The firm provides its services to pooled investment vehicles, pension and profit-sharing plans, State or municipal government entities and Other investment advisers. It manages separate client-focused equity portfolios. The firm invests in public equity markets across the globe. It invests in value stocks of small-cap and mid-cap companies with market capitalizations of less than AUD 10 billion. The firm employs fundamental analysis with a bottom-up approach to make its investments. It obtains external research to complement its in-house research. The firm was founded in July 2012 and is based in Denver, Colorado with additional offices in San Francisco, California and Sydney, Australia. Paradice Investment Management LLC operates as a subsidiary of Paradice Investment Management Pty Ltd.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</si>
  <si>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(Mid-Island Area (Primary); New York (Primary); Northeast (Primary); United States and Canada (Primary); United States of America (Primary));
Paradice Investment Management LLC (Colorado (Primary); Denver Area (Primary); Mountain (Primary); United States and Canada (Primary); United States of America (Primary); Asia / Pacific; Asia / Pacific Developed Markets; Australia ; California; New South Wales; San Francisco Area; West Coast);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</si>
  <si>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American Campus Communities LLC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</si>
  <si>
    <t>Third-Party Development Services: 18.4 (1.8%);
Third-Party Management Services: 11.9 (1.2%);
On-Campus Participating Properties: 33.9 (3.3%);
Owned Properties: 956.3 (93.7%)</t>
  </si>
  <si>
    <t>United States: 1,020.6 (100.0%)</t>
  </si>
  <si>
    <t xml:space="preserve">Blackstone Real Estate Advisors
Blackstone Real Estate Advisors is the real estate investment firm specializing in making direct equity investments in real property, debt investments secured by real estate, privately placed real estate securities, and joint ventures with, or outright acquisitions of, real estate operating companies. It seeks to make core-plus investments in commercial real estate, owning offices, warehouse and distribution centers, shopping centers and hotels. The firm invests in under-performing and/or improperly capitalized assets and hotel repositionings. It also invests in public-to-private transactions with a focus on hotels, residential property, and industrial companies and office REITs, and other real estate intensive businesses, either alone or in partnership with corporate private equity funds. The firm considers investments globally like Europe, Asia including Japan, China, Singapore, South Korea, Hong Kong, Vietnam, Thailand, India, and Australia. It also invests in large-scale shopping malls, logistics facilities, mixed-use properties and office buildings in Latin America with focus on Colombia. It typically invests in transactions requiring a minimum of $20 million. The firm seeks to exit its investments through private one-off sales, portfolio sales within common asset classes, mergers with existing public entities, or initial public offerings of stand-alone operating companies. Blackstone Real Estate Advisors was founded in 1992 and is based in New York, New York with additional offices in Asia, Europe, North America, and Australia. It operates as a subsidiary of The Blackstone Group LP.
Blackstone Real Estate Income Trust, Inc.
Blackstone Real Estate Income Trust, Inc. (“BREIT” or the “Company”) invests primarily in stabilized income-oriented commercial real estate in the United States and, to a lesser extent, in real estate debt. The Company is the sole general partner of BREIT Operating Partnership, L.P., a Delaware limited partnership (“BREIT OP”). BREIT Special Limited Partner L.P. (the “Special Limited Partner”), a wholly-owned subsidiary of The Blackstone Group Inc. (together with its affiliates, “Blackstone”), owns a special limited partner interest in BREIT OP. Substantially all of the Company’s business is conducted through BREIT OP. The Company and BREIT OP are externally managed by BX REIT Advisors L.L.C. (the “Adviser”). The Adviser is part of the real estate group of Blackstone, a leading global investment manager, which serves as the Company’s sponsor. The Company was formed on November 16, 2015 as a Maryland corporation and qualifies as a real estate investment trust (“REIT”) for U.S. federal income tax purposes. Blackstone Real Estate Income Trust, Inc. operates as a subsidiary of Blackstone Inc.
</t>
  </si>
  <si>
    <t>Blackstone Real Estate Advisors (New York (Primary); New York City Area (Primary); Northeast (Primary); United States and Canada (Primary); United States of America (Primary); Asia / Pacific; Asia / Pacific Developed Markets; Asia / Pacific Emerging Markets; Australia ; California; Europe; European Developed Markets; France; Hong Kong ; Ile-de-France; India ; Indian Sub-Continent; Japan ; Los Angeles Area; Maharashtra; Singapore ; Tokyo; United Kingdom; West Coast);
Blackstone Real Estate Income Trust, Inc. (New York (Primary); New York City Area (Primary); Northeast (Primary); United States and Canada (Primary); United States of America (Primary))</t>
  </si>
  <si>
    <t>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t>
  </si>
  <si>
    <t>Building Product Distribution (Primary); Capital Goods (Primary); Industrials (Primary); Trading Companies and Distributors (Primary); Trading Companies and Distributors (Primary); Building Products; Building Products; Construction and Engineering; Construction and Engineering; Hardware Tools and Equipment; Roofing, Siding, and Insulation Materials; Specialty Contract Work; Windows and Doors</t>
  </si>
  <si>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</si>
  <si>
    <t>Dallas Area (Primary);
Southwest (Primary);
Texas (Primary);
United States and Canada (Primary);
United States of America (Primary);
Delaware;
Midatlantic</t>
  </si>
  <si>
    <t>Growww Media Co., Ltd. operates as an integrated advertising agency in Taiwan. It designs and plans market surveys, advertising, public relations, events, digital, media buying, domestic and international exhibitions, theme pavilions, and various types of commercial spaces. The company was founded in 1970 and is based in Taipei City, Taiwan. As of April 27, 2020, Growww Media Co., Ltd. operates as a subsidiary of Hakuhodo Zeta Inc.</t>
  </si>
  <si>
    <t>Advertising (Primary); Communication Services (Primary); Market Research (Primary); Marketing Consulting (Primary); Marketing Services (Primary); Media (Primary); Media and Entertainment (Primary); Public Relations Services (Primary)</t>
  </si>
  <si>
    <t>Hakuhodo Zeta Inc. provides direct marketing and media services. The company was founded in 1895 and is based in Taipei, Taiwan. Hakuhodo Zeta Inc. operates as a subsidiary of Hakuhodo Incorporated.</t>
  </si>
  <si>
    <t>Anding Co., Ltd.
Anding Co., Ltd. is based in Taipei, Taiwan.
Chuang Jing Co., Ltd.
Chuang Jing Co., Ltd. is based in Taipei, Taiwan.
Guang Li Mei Co., Ltd.
Guang Li Mei Co., Ltd. is based in Taipei, Taiwan. Guang Li Mei Co., Ltd. operates as a subsidiary of Jianyong Co., Ltd.</t>
  </si>
  <si>
    <t>Anding Co., Ltd. (Asia / Pacific (Primary); Asia / Pacific Emerging Markets (Primary); Far East (Primary); Taiwan  (Primary));
Chuang Jing Co., Ltd. (Asia / Pacific (Primary); Asia / Pacific Emerging Markets (Primary); Far East (Primary); Taiwan  (Primary));
Guang Li Mei Co., Ltd. (Asia / Pacific (Primary); Asia / Pacific Emerging Markets (Primary); Far East (Primary); Taiwan  (Primary))</t>
  </si>
  <si>
    <t>Dynamic Colours Limited, an investment holding company, sells plastic resins and polyethylene packaging materials in Singapore, Malaysia, Vietnam, Indonesia, and internationally. The company also offers polyethylene, polypropylene, polystyrene, acrylic plastics, acrylonitrile-butadiene-styrene, and engineering and functional polymers. In addition, it manufactures and supplies heavy-duty packaging bags, form-fill-seal rolls, and stretch/shrink hoods, which are used for petrochemical, food, and industrial applications. Further, the company provides project consulting; customized/color compounding and blending services; warehousing and technical assistance; melt processing; and joint product development services. It supplies resin compounding products to plastic injection molders and original equipment manufacturers. The company was founded in 1993 and is based in Singapore.</t>
  </si>
  <si>
    <t>Chemicals (Primary); Commodity Chemicals (Primary); Materials (Primary); Materials (Primary); Plastic and Synthetic Resins (Primary); Polymers (Primary); Resins (Primary); Commercial and Professional Services; Commercial Services and Supplies; Containers and Packaging; Diversified Support Services; Industrials; Metal and Glass Containers; Plastic Bags; Plastic Packaging</t>
  </si>
  <si>
    <t>Intraco Limited, an investment holding company, engages in the trading of plastics products in Singapore, Vietnam, Indonesia, and internationally. The company operates through two segments, Fire Protection, and Trading and Others. It manufactures, sells, and installs passive fire protection products; and offers commercial wireless services. The company is also involved in the provision of radio coverage system management, operation, and mobile services; supply of communications equipment to other service providers; and installs fire protection and security alarm systems, as well as related products and services. In addition, it trades, markets, distributes, wholesales, imports, and export industrial materials, such as metals, plastics, petrochemicals and rubbers; trades, markets, and distributes energy commodities products, as well as act as a commission agent; and trades and processes agricultural and food products, including frozen seafood and fertilizers. The company was incorporated in 1968 and is based in Singapore.</t>
  </si>
  <si>
    <t>Norbord Inc. manufactures and sells wood-based panels for retail chains, contractor supply yards, and industrial manufacturers primarily in North America and Europe. The company offers oriented strand boards for use in sheathing, flooring, and roofing in home construction applications; particleboards that are used in flooring and other construction applications; and medium density fiberboards for use in cabinet doors, moldings, and interior wall paneling applications, as well as related value-added products for use in the construction of new homes, and renovation and repair of existing structures. It markets its products under the Durastrand pointSIX, Pinnacle, Stabledge, TruFlor pointSIX and TruFlor, Rimboard, SteadiTred, QuakeZone, Tallwall, Trubord and Windstorm, SolarBord, TruDeck, StableDec, SterlingOSB, Caberwood MDF, Conti, and Caberboard brand names. The company was formerly known as Nexfor Inc. and changed its name to Norbord Inc. in June 2004. Norbord Inc. was founded in 1987 and is headquartered in Toronto, Canada with an additional office in Stirlingshire, United Kingdom and plant locations in the United States, Canada, and Europe. As of February 1, 2021, Norbord Inc. operates as a subsidiary of West Fraser Timber Co. Ltd.</t>
  </si>
  <si>
    <t>Forest Products</t>
  </si>
  <si>
    <t>Forest Products (Primary); Materials (Primary); Materials (Primary); Paper and Forest Products (Primary); Reconstituted Wood Products (Primary); Wood Products (Primary)</t>
  </si>
  <si>
    <t>West Fraser Timber Co. Ltd., a diversified wood products company, engages in manufacturing, selling, marketing, and distributing lumber, engineered wood products, pulp, newsprint, wood chips, and other residuals and renewable energy. It offers spruce-pine-fir and southern yellow pine lumber, treated wood products, medium density fiberboard panels and plywood, oriented strand board, and laminated veneer lumber wood products. The company also provides northern bleached softwood Kraft pulp and bleached chemical thermo-mechanical pulp used to produce various paper products, including printing and writing papers, specialty grades, and various tissue products. It sells its products to major retail chains, contractor supply yards, and wholesalers, as well as industrial customers for further processing or as components for other products in Canada, the United States, China, Europe, Asia, and other countries. West Fraser Timber Co. Ltd. was founded in 1955 and is based in Vancouver, Canada.</t>
  </si>
  <si>
    <t>Ruhnn Holding Limited, together with its subsidiaries, operates key opinion leader (KOL) cultivation and incubation platforms in the People's Republic of China. The company engages in the sale of various fashion and lifestyle products to consumers through its KOL online stores; and provision of various KOL sales and advertising services to third-party merchants. Its online stores primarily provide women's apparel, cosmetics, shoes, and handbags. As of March 31, 2020, it owned and operated 19 online stores; and had 168 signed KOLs. The company was founded in 2016 and is headquartered in Hangzhou, the People's Republic of China. As of April 20, 2021, Ruhnn Holding Limited was taken private.</t>
  </si>
  <si>
    <t>Consumer Discretionary (Primary); Internet and Direct Marketing Retail (Primary); Internet and Direct Marketing Retail (Primary); Online Specialty Retail (Primary); Retailing (Primary); Advertising; Broadcast Advertising; Communication Services; Internet Advertising; Media; Media and Entertainment</t>
  </si>
  <si>
    <t>Asia / Pacific (Primary); Asia / Pacific Emerging Markets (Primary); China  (Primary); Far East (Primary); Zhejiang Province (Primary)</t>
  </si>
  <si>
    <t>Compass Asset Management SA (Switzerland); Tavira Securities Limited; Run Liang Tai Management Limited; Berry Street Capital Management LLP</t>
  </si>
  <si>
    <t>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t>
  </si>
  <si>
    <t>Communications Equipment (Primary); Communications Equipment (Primary); Information Technology (Primary); Technology Hardware and Equipment (Primary); Consumer Discretionary; Consumer Services; Diversified Consumer Services; Education Services; Information Technology (IT) Consulting; IT Consulting and Other Services; IT Services; Software; Software and Services; Systems Software; Wireless Access</t>
  </si>
  <si>
    <t>England (Primary); Europe (Primary); European Developed Markets (Primary); Greater London (Primary); United Kingdom (Primary); Africa / Middle East; Israel ; Middle East</t>
  </si>
  <si>
    <t>Run Liang Tai Management Limited
Run Liang Tai Management Limited was founded in 2016 and is based in Kowloon, Hong Kong.
Tavira Securities Limited
Tavira Securities Limited operates as a financial services firm specializes in global execution services for equities and derivatives. The company offers brokerage services in the areas of equities, derivatives, fixed income, distressed and illiquids, base metals, and prime brokerage; and asset management platform, wealth management, execution-only trading, investment advice, and discretionary investment management services. It serves financial institutions, asset managers, hedge funds, government institutions, corporates, family offices, and high net worth individuals. The company was incorporated in 2005 and is headquartered in London, United Kingdom with additional offices in Monaco and Dubai. Tavira Securities Limited operates as a subsidiary of Tavira Holdings Limited.</t>
  </si>
  <si>
    <t>Berry Street Capital Management LLP (England (Primary); Europe (Primary); European Developed Markets (Primary); Greater London (Primary); United Kingdom (Primary));
Compass Asset Management SA (Switzerland) (Europe (Primary); European Developed Markets (Primary); Switzerland (Primary));
Run Liang Tai Management Limited (Asia / Pacific (Primary); Asia / Pacific Developed Markets (Primary); Hong Kong  (Primary); Kowloon (Primary));
Tavira Securities Limited (England (Primary); Europe (Primary); European Developed Markets (Primary); Greater London (Primary); United Kingdom (Primary))</t>
  </si>
  <si>
    <t>Over the Wire Holdings Limited provides telecommunication, cloud, and IT solutions to business customers in Australia and New Zealand. The company offers data networks and internet, voice, data center co-location, cloud, and managed services. It provides cloud solutions, such as private cloud, public cloud connects, and colocation; connect solutions, including business internet, private networks, SD-WAN, and hybrid networks; collaborate solutions comprising business VoIP, hosted PBX, Microsoft teams calling, mobile fleet, and converged voice and data; and security and IT support solutions, including IT support services and data security. Over the Wire Holdings Limited was formerly known as Impirical Pty Ltd and changed its name to Over the Wire Holdings Limited in September 2015. The company was founded in 2007 and is headquartered in Brisbane, Australia. As of March 4, 2022, Over the Wire Holdings Limited operates as a subsidiary of Aussie Broadband Limited.</t>
  </si>
  <si>
    <t>IT and Telecommunications: 95.8 (100.0%)</t>
  </si>
  <si>
    <t>Australasia: 95.7 (100.0%)</t>
  </si>
  <si>
    <t>Co-location/Data Centers (Primary); Information Technology (Primary); Internet Services and Infrastructure (Primary); IT Services (Primary); Software and Services (Primary); Alternative Carriers; Broadband Telecommunications Services; Communication Services; Digital Telecommunications Services; Diversified Telecommunication Services; Information Technology (IT) Consulting; Interactive Media and Services; Interactive Media and Services; IT Consulting and Other Services; Media and Entertainment; Online Services; Services Outsourcing; Telecommunication Services</t>
  </si>
  <si>
    <t>Aussie Broadband Limited provides telecommunications services to residential and businesses in Australia. It operates in four segments: Residential, Business, Wholesale, and Over the Wire. The company offers national broadband network services, cloud, and security services. It also provides a range of other telecommunications services, including VoIP, mobile plans and headsets, and entertainment bundles to residential, small business, and large business/enterprise customers. As of June 30, 2022, it served approximately 462,369 customers. The company was incorporated in 2008 and is based in Morwell, Victoria.</t>
  </si>
  <si>
    <t>Weiss Asset Management, LLC
Weiss Asset Management LP is an employee owned hedge fund sponsor. The firm primarily provides its services to pooled investment vehicles. It also provides services to insurance companies. It invests in public equity and alternative investment markets. The firm conducts fundamental analysis. The firm employs a combination of in-house and external research to make its investments. Weiss Asset Management LP was founded in June 2003 and is based in Boston, Massachusetts.</t>
  </si>
  <si>
    <t>Wam Gp LLC (United States and Canada (Primary); United States of America (Primary));
Weiss Asset Management LP (Boston Area (Primary); Massachusetts (Primary); Northeast (Primary); United States and Canada (Primary); United States of America (Primary));
Weiss Asset Management, LLC (Boston Area (Primary); Massachusetts (Primary); Northeast (Primary); United States and Canada (Primary); United States of America (Primary))</t>
  </si>
  <si>
    <t>Cominar is one of the largest diversified real estate investment trusts in Canada and is the largest commercial property owner in the Province of Québec. Our portfolio consists of 314 high-quality office, retail and industrial properties, totalling 35.8 million square feet located in the Montreal, Québec City and Ottawa areas. Cominar's primary objective is to maximize total return to unitholders by way of tax-efficient distributions and maximizing the unit value through the proactive management of our portfolio.</t>
  </si>
  <si>
    <t>Office and Mixed Used Properties: 152.3 (44.3%);
Retail Properties: 141.2 (41.1%);
Industrial and Flex Properties: 50.3 (14.6%)</t>
  </si>
  <si>
    <t>Canada: 339.9 (100.0%)</t>
  </si>
  <si>
    <t>Artis Real Estate Investment Trust (TSX:AX.UN)
Artis is a diversified Canadian real estate investment trust investing in industrial and office properties in Canada and the United States. Since 2004, Artis has executed an aggressive but disciplined growth strategy, building a portfolio of commercial properties in select markets in Canada and the United States. As of September 30, 2020, Artis' commercial property comprises approximately 23.8 million square feet of leasable area.
Canderel Management Inc.
Canderel Management Inc. provides real estate development, investment, and management services in Canada. The company develops residential, condominium, office, mixed use retail/office, and multi-modal passenger transportation properties; leases office, industrial, and retail properties; and provides property management services for third party owners. It also offers construction, marketing, and asset management services. Canderel Management Inc. was founded in 1975 and is based in Montreal, Canada with regional offices in Montreal, Ottawa, Toronto, Edmonton, Calgary, and Vancouver, as well as Dallas, Texas.
FrontFour Capital Group LLC
FrontFour Capital Group LLC is an employee owned hedge fund sponsor. The firm primarily provides its services to pooled investment vehicles. It also caters to investment companies. The firm manages separate client-focused portfolios. It also manages balanced mutual funds. The firm invests in the public equity and fixed income markets of United States and Canada. It primarily invests in value stocks of companies. The firm also employs an event-driven and opportunistic strategy. It employs bottom-up fundamental analysis to create its portfolios. The firm employs a combination of in-house and external research to make its investments. FrontFour Capital Group LLC was founded in December 2006 and is based in Greenwich, Connecticut.
Sandpiper Group Holdings Inc.
Sandpiper Group Holdings Inc. is a private equity firm that specializes in acquisition and mezzanine investments. The firm tend to make investment in real estate sector. The firm seeks equity investments and co-investment opportunities. Sandpiper Group Holdings Inc. is headquartered in based in Vancouver, Canada.</t>
  </si>
  <si>
    <t>Artis Real Estate Investment Trust (TSX:AX.UN) (Canada (Primary); Manitoba (Primary); United States and Canada (Primary));
Canderel Management Inc. (Canada (Primary); Quebec (Primary); United States and Canada (Primary));
FrontFour Capital Group LLC (Connecticut (Primary); Northeast (Primary); Stamford Area (Primary); United States and Canada (Primary); United States of America (Primary));
Koch Real Estate Investments (United States and Canada (Primary); United States of America (Primary));
Sandpiper Group Holdings Inc. (British Columbia (Primary); Canada (Primary); United States and Canada (Primary))</t>
  </si>
  <si>
    <t>Artis Real Estate Investment Trust (TSX:AX.UN) (799.0)</t>
  </si>
  <si>
    <t>Groupe Mach Inc. acquires, develops, and manages real estate properties. The company specializes in the rental of commercial, industrial, and office spaces in Montreal. The company's partners includes HSBC, ASGAARD, lemay, VORTEX, GROUPE PETRA, voodooassociates, Banque Scotia, CIBC, LEVY PILOTTE, PHARMAPRIX, and GroupeAltus. The company was founded in 1999 and is based in Montréal, Canada.</t>
  </si>
  <si>
    <t>rhipe Limited, a cloud channel company, provides cloud based licensing programs and services to software vendors in the Asia Pacific region. The company offers licensing, business development, and knowledge services to services providers, system integrators, and software vendors to accelerate the adoption of the cloud by end customers. Its services include private, public, and hybrid cloud IT environment services; cloud consulting and support services; and cloud operations, including subscription billing, provisioning, support, and marketing services. The company was founded in 2003 and is headquartered in North Sydney, Australia. As of October 14, 2021, rhipe Limited operates as a subsidiary of Crayon Group Holding ASA.</t>
  </si>
  <si>
    <t>Information Technology (Primary); Information Technology (IT) Consulting (Primary); IT Consulting and Other Services (Primary); IT Services (Primary); Software and Services (Primary); Communication Services; Interactive Media and Services; Interactive Media and Services; Media and Entertainment; Online Services</t>
  </si>
  <si>
    <t>Crayon Group Holding ASA, together with its subsidiaries, operates as an IT advisory company in software and digital transformation services. It operates through Software &amp; Cloud Direct, Software &amp; Cloud Channel, Software &amp; Cloud Economics, and Consulting segments. The company provides assess and migrate services, including cloud migration assessment, maturity assessment, cloud infrastructure advisory and migration, cloud POC, cloud tenant migration, cloud connectivity, modern workplace migration, and cloud identity; govern and optimize services comprising IT governance, license optimization, software and cloud economics, and SAM tool; operate and support services, such as modern workplace adoption, software and cloud advisory service desk, and support program services; and data platform and AI solutions services. It also offers software and IT asset management training services. The company has operations in the Nordics, Europe, the Asia-Pacific, the Middle East and Africa, and the United States. Crayon Group Holding ASA is headquartered in Oslo, Norway.</t>
  </si>
  <si>
    <t>CBG Asset Management Limited
As of Jul 14, 2017, CBG Asset Management Limited operates as a subsidiary of Clime Investment Management Limited.
Clime Asset Management Pty Ltd.
Clime Asset Management Pty Ltd. is a privately owned investment manager. The firm provides its services to institutional and private high net worth investors. It manages separate client-focused equity portfolios. The firm also manages mutual funds for its clients. It invests in the public equity markets of Australia. The firm primarily invests in the value stocks of companies. It employs quantitative and fundamental analysis to make its investments. The firm is based in Sydney, Australia. Clime Asset Management Pty Ltd. operates as a subsidiary of Clime Investment Management Ltd.
Clime Investment Management Limited (ASX:CIW)
Clime Investment Management Limited is a publicly owned investment manager. The firm provides its services to private wealth groups, self managed superannuation funds, family offices and individual investors. The firm manages client focused portfolios and funds for its clients. It invests in the public equity markets across the globe. It employs a combination of quantitative analysis and qualitative to make its investments. Clime Investment Management Limited was founded in 1996 and is based in Sydney, Australia.
MA Financial Group Limited (ASX:MAF)
MA Financial Group Limited, together with its subsidiaries, provides various financial services. It operates through Asset Management, Lending, and Corporate Advisory and Equity segments. The Asset Management segment manages funds for institutional, high net worth and retail investors, real estate, hospitality, credit, listed equities, private equity, and venture capital. The Lending segment focuses on residential mortgage lending, specialty finance, and legal disbursement funding activities. The Corporate Advisory and Equities segment offers strategic and financial advisory services related to mergers and acquisitions; equity capital markets; debt capital markets; and restructuring and cash equity trading, as well as specializes in real estate, credit, technology and small to mid-cap industrial companies. It also provides securities research, sales, and trading execution services to institutional and high net worth clients.MA Financial Group Limited was founded in 2009 and is based in Sydney, Australia.
National Nominees Ltd ACF Australian Ethical Investment Ltd
National Nominees Ltd ACF Australian Ethical Investment Ltd is based in Melbourne, Australia.
UBS Group AG (SWX:UBSG)
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</si>
  <si>
    <r>
      <rPr>
        <sz val="8"/>
        <rFont val="Arial"/>
        <family val="2"/>
      </rPr>
      <t xml:space="preserve">CBG Asset Management Limited (Asia / Pacific (Primary); Asia / Pacific Developed Markets (Primary); Australia  (Primary); New South Wales (Primary));
Clime Asset Management Pty Ltd. (Asia / Pacific (Primary); Asia / Pacific Developed Markets (Primary); Australia  (Primary); New South Wales (Primary));
Clime Investment Management Limited (ASX:CIW) (Asia / Pacific (Primary); Asia / Pacific Developed Markets (Primary); Australia  (Primary); New South Wales (Primary));
MA Financial Group Limited (ASX:MAF) (Asia / Pacific (Primary); Asia / Pacific Developed Markets (Primary); Australia  (Primary); New South Wales (Primary));
National Nominees Ltd ACF Australian Ethical Investment Ltd (Asia / Pacific (Primary); Asia / Pacific Developed Markets (Primary); Australia  (Primary); Victoria (Primary));
Tutus McDonagh Pty Ltd (Asia / Pacific (Primary); Asia / Pacific Developed Markets (Primary); Australia  (Primary); Victoria (Primary));
UBS Group AG (SWX:UBSG)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Zurich (Primary); Asia / Pacific; Asia / Pacific Developed Markets; Asia / Pacific Emerging Markets; Basel-Stadt; England; Greater London; Hong Kong ; Houston Area; India ; Indian Sub-Continent; Japan ; Maharashtra; New York; New York City Area; Northeast; Southwest; Texas; Tokyo; United Kingdom; United States and Canada; United States of America)</t>
    </r>
  </si>
  <si>
    <t>Clime Investment Management Limited (ASX:CIW) (24.5); MA Financial Group Limited (ASX:MAF) (533.1); UBS Group AG (SWX:UBSG) (58,109.3)</t>
  </si>
  <si>
    <t>Sanne Group plc provides corporate, fund and private client administration, reporting, and fiduciary services in Europe, the Middle East, Africa, the Channel Islands, North America, the Asia-Pacific, and Mauritius. The company offers fund services, including private equity, private debt, real assets, and hedge services; corporate services comprising governance, fiduciary, administration, listing, escrow, employee incentives and independent trustee, treasury, accounting and financial reporting, regulatory, tax, and compliance services; and data management and consolidation, portfolio monitoring, portfolio investment monitoring, and compliance services. It also provides loan administration, covenants monitoring, security agency, bond agency, and additional services. In addition, the company offers Rent a ManCo, a rent-a-management company solution; ManCo hosting; risk management; fund distribution; and South Africa ManCo, a registered collective investment scheme management solution. Further, it provides depositary services, such as cash monitoring, safekeeping, and oversight services. It serves private equity, real assets, capital markets, private debt, corporate, and hedge industries. The company was formerly known as Album Group plc. Sanne Group plc was founded in 1988 and is headquartered in London, the United Kingdom. As of August 4, 2022, Sanne Group plc operates as a subsidiary of Apex Group Ltd.</t>
  </si>
  <si>
    <t>North America: 51.4 (19.5%);
Asia-Pacific &amp; Mauritius: 53.8 (20.5%);
Channel Islands: 59.5 (22.6%);
EMEA (Including Corporate &amp; Private Client): 98.2 (37.4%)</t>
  </si>
  <si>
    <t>Rest of Europe: 106.9 (40.6%);
Asia-Pacific: 21.6 (8.2%);
Americas: 48.8 (18.6%);
Mauritius: 31.2 (11.9%);
South Africa: 5.5 (2.1%);
Jersey and Guernsey: 48.9 (18.6%)</t>
  </si>
  <si>
    <t>Asset Management and Custody Banks (Primary); Capital Markets (Primary); Diversified Financials (Primary); Financials (Primary); Accounting Services; Accounting, Auditing and Taxation Services; Commercial and Professional Services; Industrials; Professional Services; Research and Consulting Services</t>
  </si>
  <si>
    <t>Cinven Limited is a private equity firm specializing in investments in buyouts, secondary, carve-out, growth capital, new market expansion, business roll-outs, and industry consolidation. It will not invest in early stage, technology related businesses, or heavily loss-making companies. The firm prefers to invest in business services with a focus on transport, logistics and distribution, facilities and infrastructure  management, business process outsourcing, trade and services, life sciences, information and communications technology services, rental services, inspection and testing, education and staffing; regulated and non-regulated industries across the financial services; industrials with a focus on building materials and construction, from the light to the heavy end of the building materials product range, engineering and manufacturing, including industrial machinery, power and infrastructure equipment, and supply to the transport, aerospace and defense end-markets, energy and natural resources, including metal and mining, oil and gas, utilities and renewables, and chemicals; consumer focusing on retail, leisure and consumer goods; In retail, the firm focuses on clothing, department store, DIY, home furnishing, and toy segments. In leisure, it invests in gaming, health and fitness, pubs, cinemas, travel, and hotels. In consumer goods, the firm invests in food manufacturing and distribution, household goods, electrical goods, beverages, textiles and apparel businesses. It also invests in healthcare and pharmaceuticals including diagnostics and medical technology; and telecommunications, media, and technology sectors. It seeks to invest exclusively in companies with European headquarters or significant European operations with a focus on United Kingdom, Italy and Turkey. It seeks to invest in companies requiring an investment between €100 million ($136.86 million) and €600 million ($821.14 million) and having enterprise value between $270.4 million and $3434.76 million. The firm acts as a lead investor and takes a control position and a board seat in its portfolio companies. It typically holds its investments for between four to six years. Cinven Limited was founded in 1977 and is based in London, United Kingdom with additional offices in United Kingdom, Europe, North America, and Asia.</t>
  </si>
  <si>
    <r>
      <rPr>
        <sz val="8"/>
        <rFont val="Arial"/>
        <family val="2"/>
      </rPr>
      <t xml:space="preserve">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United Kingdom (Primary);
</t>
    </r>
    <r>
      <rPr>
        <sz val="8"/>
        <color indexed="17"/>
        <rFont val="Arial"/>
        <family val="2"/>
      </rPr>
      <t>United Kingdom (Primary)</t>
    </r>
    <r>
      <rPr>
        <sz val="8"/>
        <rFont val="Arial"/>
        <family val="2"/>
      </rPr>
      <t>;
Asia / Pacific;
Asia / Pacific Developed Markets;
England;
France;
Germany;
Greater London;
Guernsey;
Hessen;
Hong Kong ;
Ile-de-France;
Italy;
Luxembourg;
Madrid;
Milan;
New York;
New York City Area;
Northeast;
Spain;
United States and Canada;
United States of America</t>
    </r>
  </si>
  <si>
    <t>Al Khalij Commercial Bank (al khaliji) P.Q.S.C., together with its subsidiaries, provides commercial banking products and services in Qatar, the United Arab Emirates, and France. It operates through Wholesale Banking and Personal Banking segments. The company offers personal banking products, such as current, savings, and fusion accounts; fixed deposit accounts; personal, mortgage, and auto loans; ATMs; credit life insurance; credit cards; and cross mortgage services. It also provides corporate banking products and services, such as corporate lending products comprising working capital finance, overdrafts, short term loans, and medium and long term loans; club and syndicated loans; structured finance products that include project finance and contract financing; and trade finance products, such as documentary credit, documentary collections, and guarantees. The company’s corporate banking products and services also include cash management; and advisory services in the areas of risk management, liquidity management, and treasury and debt capital markets. In addition, the company offers treasury services, such as funding and liquidity, and treasury sales; and premium and private banking, and debt issuance services, as well as Internet, phone, and SMS banking services. It operates 40 ATMs and 9 branches. The company serves premium, business, corporate, and international customers. Al Khalij Commercial Bank (al khaliji) P.Q.S.C. was founded in 2007 and is headquartered in Lusail, Qatar. As of November 30, 2021, Al Khalij Commercial Bank (al khaliji) P.Q.S.C. operates as a subsidiary of Masraf Al Rayan (Q.P.S.C.).</t>
  </si>
  <si>
    <t>Banks (Primary); Banks (Primary); Diversified Banks (Primary); Diversified Commercial Banks (Primary); Financials (Primary); Asset Management and Custody Banks; Capital Markets; Diversified Financials; Investment Banking and Brokerage; Securities and Commodities Markets Services</t>
  </si>
  <si>
    <t>Africa / Middle East (Primary); Middle East (Primary); Qatar  (Primary)</t>
  </si>
  <si>
    <t>Masraf Al Rayan (Q.P.S.C.) engages in the Islamic banking, financing, and investing activities. It operates through five segments: Corporate Banking, Retail Banking, Treasury and Financial Institutions, Asset Management, and International Operations segments. The company offers current, savings, investment, and term deposit, and kids accounts, as well as other investment products; personal, car, and home finance products; and credit cards and prepaid cards, as well as call center and ATM services. It also provides corporate finance and advisory services, such as capital restructuring, capital raising, corporate valuation, transformation of business products, mergers and acquisitions, specialized investment, structured finance, project finance, and IPO; financing products comprising Murabaha, Ijarah, Ijarah Muntahia Bittamleek, Istisna’a, and Mudaraba; cash management services; and trade finance products, including letters of credit and guarantee. In addition, the company offers private banking products and services, such as investment planning and asset management, wealth protection, credit planning and management, cash management, and business planning. Further, it provides currency exchange, profit rate swaps, financing syndication, and other services; treasury services; and investment banking, financial brokerage, debt issuance, over-the-counter risk management instrument, financing investing, and real estate consulting services. The company serves retail and individual customers, as well as corporate, commercial, and multinational customers. It operates through 17 branches in Qatar. Masraf Al Rayan (Q.P.S.C.) was incorporated in 2006 and is based in Doha, Qatar.</t>
  </si>
  <si>
    <t>Africa / Middle East (Primary);
Middle East (Primary);
Qatar  (Primary)</t>
  </si>
  <si>
    <t>Qatar Holding LLC is a private equity firm specializing in strategic and direct investments in strategic private and public equity. It considers investing in mineral resources, natural resources, and infrastructure projects. It also invests in power generation, water desalination and treatment, heating and cooling systems, and fuel loading and unloading equipment. The firm seeks to invest globally with a focus on Southeast Asia. Qatar Holding LLC was founded in April, 2006 and is based in Doha, Qatar. It operates as a subsidiary of Qatar Investment Authority.</t>
  </si>
  <si>
    <t>Clinigen Group plc</t>
  </si>
  <si>
    <t>Clinigen Group plc operates as a pharmaceutical and services company in the United Kingdom, rest of Europe, the United States, South Africa, Australia, and internationally. It operates through Services and Products divisions. The company provides a set of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was incorporated in 2008 and is headquartered in Burton-on-Trent, the United Kingdom. As of April 4, 2022, Clinigen Group plc was taken private.</t>
  </si>
  <si>
    <t>Segment Adjustment: 778.7 (100.0%)</t>
  </si>
  <si>
    <t>Health Care (Primary); Life Sciences Tools and Services (Primary); Life Sciences Tools and Services (Primary); Pharmaceuticals, Biotechnology and Life Sciences (Primary); Anti-infective Drugs; Health Care Distributors; Health Care Equipment and Services; Health Care Providers and Services; Health Care Services; Oncology Drugs; Pharmaceutical Product Distribution; Pharmaceutical Products; Pharmaceuticals; Pharmaceuticals; Respiratory Drugs</t>
  </si>
  <si>
    <t>England (Primary); Europe (Primary); European Developed Markets (Primary); Staffordshire (Primary); United Kingdom (Primary)</t>
  </si>
  <si>
    <t xml:space="preserve"> Chemical Company of Malaysia Berhad, an investment holding company, manufactures and markets chemicals and polymers in Malaysia, Indonesia, Singapore, Thailand, and internationally. The company’s Chemicals segment manufactures and markets chlor-alkali and coagulant products, and industrial and specialty chemicals. Its Polymers segment manufactures and sells industrial cleaner and hydrogel coating products. The company also sources, supplies, and provides a range of basic and specialty chemicals for rubber chemicals, food and pharmaceuticals, industrial, health and hygiene, and surface coating applications. It also receives and administers funds for education and charitable purposes. The company was founded in 1930 and is headquartered in Kuala Lumpur, Malaysia. Chemical Company of Malaysia Berhad is a subsidiary of Permodalan Nasional Berhad. As of December 11, 2020, Chemical Company of Malaysia Berhad operates as a subsidiary of Batu Kawan Berhad.
</t>
  </si>
  <si>
    <t>Diversified Chemicals</t>
  </si>
  <si>
    <t>Chemicals (Primary); Diversified Chemicals (Primary); Materials (Primary); Materials (Primary); Commodity Chemicals; Diversified Financial Services; Diversified Financials; Financials; Industrial Organic Chemicals; Polymers; Specialized Finance</t>
  </si>
  <si>
    <t>Batu Kawan Berhad, an investment holding company, engages in the production and processing of palm products and natural rubber. It operates through four segments: Plantation, Manufacturing, Property Development, and Investment Holding/Others. In addition, the company engages in the manufacture and sale of methyl chloride, oleochemicals, alcohol ether sulphates, alcohol sulphates and sulphonic acids, and basic organic chemicals from agricultural products; and manufacturing and marketing of chloralkali and coagulant products, industrial and specialty chemicals, industrial cleaner and hydrogel coating products, soap noodles, industrial amides, fatty alcohol and methyl esters, palm phytonutrients and other palm derivatives, fatty acids and glycerine, triacetin, special paper chemicals, and surfactant. Further, it is involved in letting of storage warehouse facilities; operating biogas capture plants; kernel crushing; agronomic service and research; property development; marketing of refined palm oil products and provision of logistics services related to palm products; manufacturing of detergents and auxiliary materials for detergents and cosmetics; manufacturing and distribution of nonionic surfactants and esters, and parquet flooring products; sale of pharmaceutical and bio-pharmaceutical intermediates and fine chemicals; storing and distribution of bulk liquid; offshore captive insurance; extraction of crude palm oil; management of plantation; manufacturing of jams and preserves; and provision of farming, trustee, and general transportation services. The company serves in Malaysia, the Far East, the Middle East, South East Asia, Southern Asia, Europe, North and South America, Australia, Africa, and internationally. The company was incorporated in 1965 and is based in Ipoh, Malaysia.</t>
  </si>
  <si>
    <t>Amanah Saham Bumiputera
Amanah Saham Bumiputera is an open-ended equity mutual fund launched by Amanah Saham Nasional Bhd. It is managed by Permodalan Nasional Berhad. The fund invests in the public equity markets of Malaysia. It seeks to invest in stocks of companies operating across the diversified sectors. The fund employs fundamental analysis with a combination of bottom-up and top-down stock picking approach to create its portfolio. It benchmarks the performance of its portfolio against the 3-month Kuala Lumpur Interbank Offered Rates. It was formerly known as Skim Amanah Saham Bumiputera. Amanah Saham Bumiputera was formed on October 21, 1989 and is domiciled in Malaysia.
Amanah Saham Bumiputera 3- Didik
Amanah Saham Didik is headquartered in Kuala Lumpur, Malaysia.
AMANAH Saham Malaysia
AMANAH Saham Malaysia is headquartered in Kuala Lumpur, Malaysia.
Permodalan Nasional Berhad
Permodalan Nasional Berhad is a sovereign wealth fund of the the Government of Malaysia. The firm focuses on asset management, unit trust business, property and hospitality business. Permodalan Nasional Berhad was incorporated in 1978 and is based in Kuala Lumpur, Malaysia.</t>
  </si>
  <si>
    <t>Amanah Saham Bumiputera (Asia / Pacific (Primary); Asia / Pacific Emerging Markets (Primary); Malaysia  (Primary); South-East Asia (Primary));
Amanah Saham Bumiputera 3- Didik (Asia / Pacific (Primary); Asia / Pacific Emerging Markets (Primary); Malaysia  (Primary); South-East Asia (Primary));
AMANAH Saham Malaysia (Asia / Pacific (Primary); Asia / Pacific Emerging Markets (Primary); Malaysia  (Primary); South-East Asia (Primary));
Amanah Saham Nasional Bhd (Asia / Pacific (Primary); Asia / Pacific Emerging Markets (Primary); Malaysia  (Primary); South-East Asia (Primary); Wilayah Persekutuan (Primary));
Permodalan Nasional Berhad (Asia / Pacific (Primary); Asia / Pacific Emerging Markets (Primary); Malaysia  (Primary); South-East Asia (Primary))</t>
  </si>
  <si>
    <t>Codemasters Group Holdings Limited, an investment holding company, develops, markets, and distributes video games in the United Kingdom and internationally. The company was formerly known as Codemasters Group Holdings plc and changed its name to Codemasters Group Holdings Limited in February 2021. The company was incorporated in 2007 and is based in Southam, the United Kingdom. Codemasters Group Holdings Limited is a subsidiary of Codes Games Limited.</t>
  </si>
  <si>
    <t>England (Primary); Europe (Primary); European Developed Markets (Primary); United Kingdom (Primary); Warwickshire (Primary)</t>
  </si>
  <si>
    <t>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t>
  </si>
  <si>
    <t>Aerospace and Defense (Primary); Aerospace and Defense (Primary); Capital Goods (Primary); Command, Control and Communication Equipment (Primary); Defense Electronics (Primary); Industrials (Primary); Application Software; Information Technology; Software; Software and Services</t>
  </si>
  <si>
    <t>McKean Defense Group, LLC, an IT services company, provides IT and enterprise management solutions to federal, civilian, and Department of Defense customers. The company offers information technology and cyber solutions, such as enterprise data integration/business process optimization, IT infrastructure, shipboard IT solutions, software development, cyber security, and cloud computing; combat systems engineering solutions, such as training, business operations/process improvements, and lifecycle management; and ship sustainment and modernization solutions, include in-service engineering support, modernization planning, lifecycle management, training and workforce development, and technology solutions. The company was founded in 2006 and is headquartered in Philadelphia, Pennsylvania. It has locations in San Diego, California; Virginia Beach and Hampton, Virginia; Crane, Indiana; and Washington, D.C. As of May 3, 2021, McKean Defense Group, LLC operates as a subsidiary of Noblis, Inc.</t>
  </si>
  <si>
    <t>Great Lakes (Primary);
Pennsylvania (Primary);
Philadelphia Area (Primary);
United States and Canada (Primary);
United States of America (Primary);
Midatlantic;
Norfolk Area;
Virginia;
Washington Area;
Washington, D. C.</t>
  </si>
  <si>
    <t xml:space="preserve">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t>
  </si>
  <si>
    <t>Hospitality: 841.5 (100.0%)</t>
  </si>
  <si>
    <t>United States: 841.5 (100.0%)</t>
  </si>
  <si>
    <t>Hotel and Resort REITs</t>
  </si>
  <si>
    <t>Equity Real Estate Investment Trusts (REITs) (Primary); Hotel and Resort REITs (Primary); Real Estate (Primary); Real Estate (Primary)</t>
  </si>
  <si>
    <t>Shinvest Holding Ltd., an investment holding company, imports, export, and markets building materials in Singapore, Indonesia, Malaysia, China, and internationally. It offers fasteners and hardware. The company operates through hardware distributors, stockists, and retail hardware stores, as well as retail shops. It serves manufacturing sectors, including machine manufacturing and assembly, automation assembly, electronic assembly, metal stamping, construction building, and shipyard and aerospace aviation industries; and distributors and traders. The company was formerly known as Eastgate Technology Ltd. and changed its name to Shinvest Holding Ltd. in October 2015. Shinvest Holding Ltd. was incorporated in 1989 and is based in Singapore.</t>
  </si>
  <si>
    <t>Trading of Hardware and Fasteners - Retail: 4.0 (36.7%);
Trading of Hardware and Fasteners - Original Equipment Manufacturing (OEM): 2.2 (20.6%);
Trading of Hardware and Fasteners - Export: 4.6 (42.6%)</t>
  </si>
  <si>
    <t>Singapore: 5.7 (52.3%);
China: .4 (3.3%);
Others: 1.0 (9.0%);
Malaysia: 2.6 (24.2%);
Indonesia: 1.2 (11.3%)</t>
  </si>
  <si>
    <t>Capital Goods (Primary); Industrial Machinery (Primary); Industrials (Primary); Machinery (Primary); Building Product Distribution; Trading Companies and Distributors; Trading Companies and Distributors</t>
  </si>
  <si>
    <t>Rifco Inc., through its subsidiary, Rifco National Auto Finance Corporation, provides vehicle financing services in Canada. It offers non-traditional vehicle financing to motorists through a network of new and used vehicle retailers. The company was founded in 2001 and is headquartered in Red Deer, Canada. As of January 14, 2022, Rifco Inc. operates as a subsidiary of Chesswood Group Limited.</t>
  </si>
  <si>
    <t>Car Loans (Primary); Consumer Finance (Primary); Consumer Finance (Primary); Diversified Financials (Primary); Financials (Primary); Personal Credit Agencies (Primary); Personal Loan Services (Primary)</t>
  </si>
  <si>
    <t>Chesswood Group Limited, a financial services company, operates primarily in the specialty finance industry. The company offers micro and small-ticket commercial equipment financing to small and medium-sized businesses through a network of approximately 600 equipment finance broker firms and equipment vendors in the United States; and commercial equipment financing to small and medium businesses through a network of approximately 60 equipment finance broker firms in Canada. It also provides home improvement and other consumer financing solutions. The company was formerly known as Chesswood Income Fund and changed its name to Chesswood Group Limited in January 2011. Chesswood Group Limited was founded in 1982 and is headquartered in Toronto, Canada.</t>
  </si>
  <si>
    <t>Altabancorp was acquired by Glacier Bancorp, Inc. Altabancorp operates as the bank holding company for Altabank, a state-chartered bank that provides retail and commercial banking products and services. The company accepts checking, rewards checking, savings, and money market deposit accounts, as well as individual retirement accounts and certificates of deposit. It also offers commercial real estate, residential mortgage, commercial and industrial, home equity and improvement, automobile, debt consolidation, general consumer, and small business association loans, as well as construction, acquisition, and development loans; and credit and debit cards. In addition, the company provides investment securities, such as the U.S. Agency issues, mortgage-backed securities, and municipal bonds; and online and mobile banking, automatic teller machine, treasury management, remote deposit capture, bill pay, cashier’s check, money order, and safe deposit services. It serves real estate developers and contractors, small to medium sized businesses, individuals, and professionals and professional firms through 25 retail branches located in Utah, Salt Lake, Davis, Cache, Box Elder, and Washington Counties in Utah and in Preston, Idaho. The company was formerly known as People's Utah Bancorp and changed its name to Altabancorp in July 2020. Altabancorp was founded in 1905 and is headquartered in American Fork, Utah.</t>
  </si>
  <si>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</si>
  <si>
    <t>Kalispell Area (Primary);
Montana (Primary);
Mountain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</si>
  <si>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Davis Capital Partners, LLC
Davis Capital Partners, LLC is an employee owned hedge fund manager. The firm primarily provides its services to pooled investment vehicles. It invests in public equity markets. The firm employs fundamental analysis to make its investments. It invests in the financial services sector. Davis Capital Partners, LLC was founded in April 2008 and is based in Sausalito, California.
DRG Partners, LLC
DRG Partners, LLC was incorporated in 1994 and is based in American Fork, Utah.
FJ Capital Management, LLC
FJ Capital Management, LLC is an employee owned hedge fund sponsor. The firm primarily provides its services to pooled investment vehicles. It also caters to pension and profit sharing plans, and state or municipal government entities. The firm launches and manages hedge Funds for its clients. It also launches equity mutual funds. The firm also manages separate client-focused equity portfolios. It primarily invests in equity markets of United States. The firm invests in small-cap and mid-cap companies employing fundamental analysis to make its investments. It conducts in-house research to make its investments. The firm typically invests in community/regional bank sector. FJ Capital Management, LLC was founded in December 2007 and is based in McLean, Virginia.
Gunther Legacy Trust
Gunther Legacy Trust is based in American Fork, Utah.
The Raspberry Trust
The Raspberry Trust is based in Moka, Mauritius.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</si>
  <si>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Davis Capital Partners, LLC (California (Primary); North Bay Area (Primary); United States and Canada (Primary); United States of America (Primary); West Coast (Primary));
DRG Partners, LLC (Mountain (Primary); Salt Lake City Area (Primary); United States and Canada (Primary); United States of America (Primary); Utah (Primary));
FJ Capital Management, LLC (Midatlantic (Primary); Northern Virginia Area (Primary); United States and Canada (Primary); United States of America (Primary); Virginia (Primary));
Gunther Legacy Trust (Mountain (Primary); Salt Lake City Area (Primary); United States and Canada (Primary); United States of America (Primary); Utah (Primary));
The Raspberry Trust (Africa / Middle East (Primary); Mauritius (Primary); Sub-Saharan Africa (Primary))</t>
  </si>
  <si>
    <t xml:space="preserve">As of April 1, 2022, People's United Financial, Inc. was acquired by M&amp;T Bank Corporation. 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t>
  </si>
  <si>
    <t>Commercial Banking: 1,264.6 (56.4%);
Other: 114.5 (5.1%);
Retail Banking: 864.8 (38.5%)</t>
  </si>
  <si>
    <t>United States: 1,933.6 (100.0%)</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</si>
  <si>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Insurance; Insurance; Insurance Brokers; Investment Advice; Investment Banking and Brokerage; Investment Services and Holding Companies; Multi-Sector Holdings; Offices Of Bank Holding Companies; Securities and Commodities Markets Services</t>
  </si>
  <si>
    <t>Connecticut (Primary); New Haven Area (Primary); Northeast (Primary); United States and Canada (Primary); United States of America (Primary); Boston Area; Great Lakes; Massachusetts; New York; Pennsylvania</t>
  </si>
  <si>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insurance agency; institutional brokerage and securities; and investment management services. It offers its services through banking offices, business banking centers, telephone and internet banking, and automated teller machines. As of December 31, 2021, the company operates 688 domestic banking offices in New York State, Maryland, New Jersey, Pennsylvania, Delaware, Connecticut, Virginia, West Virginia, and the District of Columbia; and a full-service commercial banking office in Ontario, Canada. M&amp;T Bank Corporation was founded in 1856 and is headquartered in Buffalo, New York.</t>
  </si>
  <si>
    <r>
      <rPr>
        <sz val="8"/>
        <rFont val="Arial"/>
        <family val="2"/>
      </rPr>
      <t xml:space="preserve">Buffalo Area (Primary);
New York (Primary);
Northeast (Primary);
United States and Canada (Primary);
United States of America (Primary);
Baltimore Area;
Boston Area;
Canada;
Connecticut;
Delaware;
Great Lakes;
</t>
    </r>
    <r>
      <rPr>
        <sz val="8"/>
        <color indexed="17"/>
        <rFont val="Arial"/>
        <family val="2"/>
      </rPr>
      <t>Great Lakes</t>
    </r>
    <r>
      <rPr>
        <sz val="8"/>
        <rFont val="Arial"/>
        <family val="2"/>
      </rPr>
      <t xml:space="preserve">;
Hackensack Area;
Kilmer Area;
Lancaster Area;
Lehigh Valley Area;
Maryland;
Massachusetts;
Midatlantic;
New Haven Area;
New Jersey;
Ontario;
Pennsylvania;
</t>
    </r>
    <r>
      <rPr>
        <sz val="8"/>
        <color indexed="17"/>
        <rFont val="Arial"/>
        <family val="2"/>
      </rPr>
      <t>Pennsylvania</t>
    </r>
    <r>
      <rPr>
        <sz val="8"/>
        <rFont val="Arial"/>
        <family val="2"/>
      </rPr>
      <t xml:space="preserve">;
</t>
    </r>
    <r>
      <rPr>
        <sz val="8"/>
        <color indexed="17"/>
        <rFont val="Arial"/>
        <family val="2"/>
      </rPr>
      <t>Philadelphia Area</t>
    </r>
    <r>
      <rPr>
        <sz val="8"/>
        <rFont val="Arial"/>
        <family val="2"/>
      </rPr>
      <t xml:space="preserve">;
Richmond Area;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Utica Area;
Virginia;
Washington Area;
Washington, D. C.;
Westchester Area;
Wilmington Area</t>
    </r>
  </si>
  <si>
    <t>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t>
  </si>
  <si>
    <t>Application Hosting Services (Primary); Application Service Providers (ASPs) (Primary); Application Software (Primary); Information Technology (Primary); Software (Primary); Software and Services (Primary); Advertising; Communication Services; Interactive Media and Services; Interactive Media and Services; Media; Media and Entertainment; Online Services</t>
  </si>
  <si>
    <t>Buffalo Area (Primary); New York (Primary); Northeast (Primary); United States and Canada (Primary); United States of America (Primary)</t>
  </si>
  <si>
    <t>Centre Lane Partners, LLC is a private equity firm specializing in direct, mezzanine, secondary indirect, and fund of fund investments. For direct investments, the firm invests in equity and debt recapitalizations, control and non-control, special situation lower and middle-market, mature, later stage, growth capital, management buyouts, carve-outs, public-to-privates, insolvency sales, debt and equity portfolio purchases, PIPEs, and special situation investments such as corporate divestitures, bankruptcy auctions, restructurings, and turnarounds in the middle market. For secondary investments, it invests in both portfolio company interests and limited partner interests, and makes fund of fund investments in turnaround/distressed debt funds. The firm can invest in any sector but has expertise in IT and data services, packaging and industrials, tech enabled services, transportation and logistics, manufacturing, aerospace, defense and government, oil and gas equipment services, building products, specialty automotive, retail, business services, distribution and logistics, media and communications, financial services, food and beverage, and consumer products. It seeks to invest in North America. The firm typically invests between $10 million to $250 million in equity per transaction and between $5 million to $20 million in debt. It seeks to invest in companies with sales value between $20 million to $500 million and EBITDA from negative to $75 million that have leading market positions and sustainable competitive advantages in their respective niches. It prefers to take a majority stake. Centre Lane Partners, LLC was founded in 2007 and is based in New York, New York with an additional office in Boca Raton, Florida.</t>
  </si>
  <si>
    <t>New York (Primary);
New York City Area (Primary);
Northeast (Primary);
United States and Canada (Primary);
United States of America (Primary);
Florida;
Southeast</t>
  </si>
  <si>
    <t>180 Degree Capital Corp. (NasdaqGM:TURN)
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</si>
  <si>
    <t>180 Degree Capital Corp. (NasdaqGM:TURN) (New Jersey (Primary); Newark Area (Primary); Northeast (Primary); United States and Canada (Primary); United States of America (Primary));
Pacven Walden Management Co., Ltd., Asset Management Arm (California (Primary); United States and Canada (Primary); United States of America (Primary); West Coast (Primary))</t>
  </si>
  <si>
    <t>180 Degree Capital Corp. (NasdaqGM:TURN) (57.6)</t>
  </si>
  <si>
    <t xml:space="preserve">Milton Corporation Limited is a publicly owned investment manager. It invests in the public equity and fixed income markets of Australia. The firm is a long-term investor in companies, trusts, interest bearing securities, real estate, and mortgages. Milton seeks to invest in well-managed companies and trusts with a profitable history and with the expectation of sound dividend growth. Milton Corporation Limited was founded in 1938 and is based in Sydney, Australia.
</t>
  </si>
  <si>
    <t>As of October 22, 2021, Retail Properties of America, Inc. was acquired by Kite Realty Group, L.P. Retail Properties of America, Inc. is a REIT that owns and operates high quality, strategically located open-air shopping centers, including properties with a mixed-use component. As of September 30, 2020, the Company owned 102 retail operating properties in the United States representing 20.0 million square feet.</t>
  </si>
  <si>
    <t>Fox Valley Area (Primary); Great Lakes (Primary); Illinois (Primary); United States and Canada (Primary); United States of America (Primary)</t>
  </si>
  <si>
    <t>Kite Realty Group, L.P. operates as a subsidiary of Kite Realty Group Trust.</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</si>
  <si>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State Street Corporation (NYSE:STT)
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</si>
  <si>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State Street Corporation (NYSE:STT) (Boston Area (Primary); Massachusetts (Primary); Northeast (Primary); United States and Canada (Primary); United States of America (Primary); Asia / Pacific; Asia / Pacific Developed Markets; Asia / Pacific Emerging Markets; Australia ; Bavaria; England; Europe; European Developed Markets; Far East; Germany; Greater London; Guernsey; Hong Kong ; New South Wales; Taiwan ;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</si>
  <si>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t>
  </si>
  <si>
    <t>Coal and Consumable Fuels (Primary); Energy (Primary); Energy (Primary); Oil, Gas and Consumable Fuels (Primary); Forest Products; Industrials; Marine; Marine; Marine Transportation Of Freight; Materials; Materials; Paper and Forest Products; Transportation; Wood Products</t>
  </si>
  <si>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</si>
  <si>
    <t>England (Primary);
Europe (Primary);
European Developed Markets (Primary);
North Yorkshire (Primary);
United Kingdom (Primary)</t>
  </si>
  <si>
    <t>ONCAP Management Partners L.P. is a private equity firm specializing in financing growth capital; acquisitions of privately owned businesses, non-core divisions of larger companies, and publicly traded companies; operational restructurings; recapitalizations, and add-on acquisitions in middle market companies. The firm typically invests in transactions involving complete or partial sale of a closely held private company, sale of non-core asset by a larger corporate owner, company seeking equity capital to pursue key strategic initiatives, and public company undertaking a going private transaction. It considers investment opportunities in a wide range of industry sectors including consumer, industrial and services. The firm seeks to invest in small and medium size companies based in the North America including Mexico. The firm seeks to invest in companies an equity investment between $20 million and $200 million with enterprise value between $50 million and $500 million, and EBITDA of at least $10 million. The firm seeks to invest in companies with operating profits at least of CAD5 million ($3.77 million). It seeks minority, majority, and control ownership positions in its portfolio companies. The firm typically holds its investments for four years to five years. ONCAP Management Partners L.P. was founded in 2000 and is based in Toronto, Canada with an additional office at New York, New York. The firm is a subsidiary of Onex Corporation.</t>
  </si>
  <si>
    <r>
      <rPr>
        <sz val="8"/>
        <rFont val="Arial"/>
        <family val="2"/>
      </rPr>
      <t xml:space="preserve">Canada (Primary);
</t>
    </r>
    <r>
      <rPr>
        <sz val="8"/>
        <color indexed="17"/>
        <rFont val="Arial"/>
        <family val="2"/>
      </rPr>
      <t>Canada (Primary)</t>
    </r>
    <r>
      <rPr>
        <sz val="8"/>
        <rFont val="Arial"/>
        <family val="2"/>
      </rPr>
      <t xml:space="preserve">;
Ontario (Primary);
</t>
    </r>
    <r>
      <rPr>
        <sz val="8"/>
        <color indexed="17"/>
        <rFont val="Arial"/>
        <family val="2"/>
      </rPr>
      <t>Ontario (Primary)</t>
    </r>
    <r>
      <rPr>
        <sz val="8"/>
        <rFont val="Arial"/>
        <family val="2"/>
      </rPr>
      <t xml:space="preserve">;
United States and Canada (Primary);
</t>
    </r>
    <r>
      <rPr>
        <sz val="8"/>
        <color indexed="17"/>
        <rFont val="Arial"/>
        <family val="2"/>
      </rPr>
      <t>United States and Canada (Primary)</t>
    </r>
    <r>
      <rPr>
        <sz val="8"/>
        <rFont val="Arial"/>
        <family val="2"/>
      </rPr>
      <t>;
New York;
New York City Area;
Northeast;
United States of America</t>
    </r>
  </si>
  <si>
    <t>Redline Communications Group Inc., together with its subsidiaries, develops broadband fixed wireless base stations, subscriber stations, and network management systems for point-to-point and point-to-multipoint applications for commercial end-users. It operates through Hardware and Software, Professional Services and 3rd Party Equipment, and Maintenance and Support segments. The company offers Ellipse, a series of base stations; Edge and Elte wireless terminals; Enterprise, a wireless customer premise equipment; RAS-Elite, a portable auto-acquire outdoor wireless solution; RAS-Extend, a mechanical auto tracking system; RDL-3000 connect series of remote terminals; PoE, an industrial grade power injector; and FlexCore, an EPC software. It also provides FlexTALK, a push-to-talk solution; and ClearView NMS, a network management software, as well as antennas, cables, mounting kits, POE power injectors, and surge protectors. In addition, the company offers RF planning and site survey, 4G and 5G mobile network design and optimization, deployment and resident engineering, wireless network performance audit, and program and project management services. It serves oil and gas, mining, utilities, transportation, government, military, and telecom service provider markets through regional distributors, channel partners, and systems integrators. The company has operations in the Americas, the Middle East, Europe, Africa, and the Asia Pacific. Redline Communications Group Inc. was founded in 1999 and is headquartered in Markham, Canada. As of July 5, 2022, Redline Communications Group Inc. operates as a subsidiary of Aviat U.S., Inc.</t>
  </si>
  <si>
    <t>Computer Networks: 20.1 (100.0%)</t>
  </si>
  <si>
    <t>Americas, Including Canada: 5.3 (26.6%);
Asia Pacific: 1.5 (7.5%);
Europe/Africa: 1.5 (7.5%);
Middle East: 11.8 (58.4%)</t>
  </si>
  <si>
    <t>Communications Equipment (Primary); Communications Equipment (Primary); Information Technology (Primary); Network Management System (Primary); Networking Equipment (Primary); Technology Hardware and Equipment (Primary); Telephone and Telecommunications Equipment (Primary); Telephone Equipment (Primary); Wireless Base Stations (Primary); Wireless Networking Equipment (Primary); Aerospace and Defense; Aerospace and Defense; Capital Goods; Command, Control and Communication Equipment; Defense Electronics; Industrials; Information Technology (IT) Consulting; IT Consulting and Other Services; IT Services; Software and Services</t>
  </si>
  <si>
    <t>Canada (Primary); Ontario (Primary); United States and Canada (Primary); Europe; European Emerging Markets; Romania</t>
  </si>
  <si>
    <t>Aviat U.S., Inc. manufactures communications equipment. The company was formerly known as Harris Stratex Networks Operating Corporation. The company was founded in 1987 and is based in Morrisville, North Carolina. Aviat U.S., Inc. operates as a subsidiary of Aviat Networks, Inc.</t>
  </si>
  <si>
    <t>K2 &amp; Associates Investment Management Inc.
K2 &amp; Associates Investment Management Inc. is a privately owned hedge fund sponsor. The firm invests in the public equity markets. K2 &amp; Associates Investment Management Inc. was founded in 1998 and is based in Toronto, Canada.
PenderFund Capital Management Ltd.
PenderFund Capital Management Ltd. is an employee owned investment manager, and a private equity and venture capital firm. The firm launches and manages equity, fixed income, private equity, and balanced mutual funds. It invests in the public equity and fixed income markets, and primarily invests in value securities. The firm primarily invests in environmental and facilities services, biotechnology, Information technology services and IT consulting, computer equipment, wireless telecommunication services, and alternative energy resources. It seeks to invest in British Columbia. The firm invests between $0.51 million and $3.06 million in equity in companies with sales value between $5.1 million and $15.3 million. PenderFund Capital Management Ltd. was founded in 2003 and is based in Vancouver, Canada.</t>
  </si>
  <si>
    <t>K2 &amp; Associates Investment Management Inc. (Canada (Primary); Ontario (Primary); United States and Canada (Primary));
PenderFund Capital Management Ltd. (British Columbia (Primary); Canada (Primary); United States and Canada (Primary))</t>
  </si>
  <si>
    <t>Driven Deliveries, Inc. engages in providing delivery services of legal cannabis products to consumers in California. The company provides e-commerce solutions, online sales, and on-demand cannabis delivery services. Driven Deliveries, Inc. was founded in 2013 and is based in San Diego, California. Driven Deliveries, Inc. is a former subsidiary of Stem Holdings, Inc.</t>
  </si>
  <si>
    <t>Health Care (Primary); Health Care Distributors (Primary); Health Care Equipment and Services (Primary); Health Care Providers and Services (Primary); Pharmaceutical Product Distribution (Primary); Consumer Discretionary; Internet and Direct Marketing Retail; Internet and Direct Marketing Retail; Online Drug Retail and Pharmacies; Online Food and Drug Retail; Retailing</t>
  </si>
  <si>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</si>
  <si>
    <t>M2 Equity Partners, LLC was founded in 2017 and is headquartered in Nisswa, Minnesota.</t>
  </si>
  <si>
    <t>As of April 21, 2020, Chinook Energy Inc. was acquired by Tourmaline Oil Corp. Chinook Energy Inc., an upstream oil and natural gas company, engages in the exploration, development, and production of natural gas, natural gas liquids, and crude oil in Canada. The company primarily holds interests in the Birley/Umbach area, which include 63 drill spacing units (DSUs) of land; Martin Creek/Black-Conroy area, including 102.7 net DSUs; and Boundary Lake, which include 33 net sections located in northeast British Columbia. Chinook Energy Inc. was incorporated in 2003 and is headquartered in Calgary, Canada.</t>
  </si>
  <si>
    <t>Tourmaline Oil Corp. acquires, explores for, develops, and produces oil and natural gas properties in the Western Canadian Sedimentary Basin. It holds interests in properties located in the Alberta Deep Basin, Northeast British Columbia Montney, and the Peace River High Triassic oil complex. The company was incorporated in 2008 and is headquartered in Calgary, Canada.</t>
  </si>
  <si>
    <t xml:space="preserve">Kingsley Edugroup Limited, an investment holding company, operates as a private education service provider in Malaysia. The company operates through two segments, International School and Tertiary Education. It offers courses from nursery to A-levels; and tertiary education programs. The company operates various schools and colleges. In addition, it offers skills training programs; and is involved in the organization, promotion, and/or management of event meeting incentive, convention, and exhibition, as well as provision of business advisory and consultancy services in public relations and communications. The company was founded in 2010 and is headquartered in Subang Jaya, Malaysia. As of March 18, 2020, Kingsley Edugroup Limited operates as a subsidiary of China Maple Leaf Educational Systems Limited.
</t>
  </si>
  <si>
    <t>Colleges, Universities, Professional Schools, and Junior Colleges (Primary); Consumer Discretionary (Primary); Consumer Services (Primary); Diversified Consumer Services (Primary); Education Services (Primary); Elementary and Secondary Schools (Primary); Schools (Primary)</t>
  </si>
  <si>
    <t>China Maple Leaf Educational Systems Limited, together with its subsidiaries, operates bilingual private schools and preschools in the People’s Republic of China and Southeast Asia. The company also offers dual-diploma curriculum, such as British Columbia curriculum and Chinese curriculum; and bilingual education services under the Canadian International School and Kingsley International School names. It operates bilingual private schools and preschools under the Maple Leaf brand name. As of August 31, 2021, the company operated 117 schools, including 18 high schools, 29 middle schools, 33 elementary schools, 34 preschools, and 3 foreign national schools. Further, it provides business management consultancy, construction, technical and business support, catering, and clothing related services, as well as vocational study services and retail business. The company was founded in 1995 and is headquartered in Shenzhen, the People's Republic of China.</t>
  </si>
  <si>
    <t>DGMK Investment Limited
DGMK Investment Limited is based in British Virgin Islands.
Eduking Investment Limited
Eduking Investment Limited was incorporated in 2016 and is based in British Virgin Islands.
Star Shine Finance Limited
Star Shine Finance Limited was incorporated in 2005 and is based in British Virgin Islands.</t>
  </si>
  <si>
    <t>DGMK Investment Limited (British Virgin Islands (Primary); Caribbean (Primary); Latin America and Caribbean (Primary));
Eduking Investment Limited (British Virgin Islands (Primary); Caribbean (Primary); Latin America and Caribbean (Primary));
Star Shine Finance Limited (British Virgin Islands (Primary); Caribbean (Primary); Latin America and Caribbean (Primary))</t>
  </si>
  <si>
    <t xml:space="preserve">Shimachu Co., Ltd. engages in the retail of furniture, interior, and home center goods in Japan. It offers furniture and interior goods, including curtains, carpets, interior small items, etc.; and home center goods, such as daily goods, gardening products, pets products, wood products, hardware, etc. As of August 31, 2019, the company operated 60 stores. Shimachu Co., Ltd. was founded in 1960 and is based in Saitama, Japan. As of December 28, 2020, Shimachu Co., Ltd. operates as a subsidiary of Nitori Holdings Co., Ltd..
</t>
  </si>
  <si>
    <t>Home Improvement Retail</t>
  </si>
  <si>
    <t>Building Product and Home Supply Stores (Primary); Consumer Discretionary (Primary); Home Centers (Primary); Home Improvement Retail (Primary); Retailing (Primary); Specialty Retail (Primary); Furniture Stores; Homefurnishing Retail</t>
  </si>
  <si>
    <t>Nitori Holdings Co., Ltd. retails furniture and interior products in Japan. The company engages in the leasing of real estate; advertising; logistics; other services. Nitori Holdings Co., Ltd. was founded in 1967 and is headquartered in Tokyo, Japan.</t>
  </si>
  <si>
    <t>Asia / Pacific (Primary);
Asia / Pacific Developed Markets (Primary);
Japan  (Primary);
Hokkaido</t>
  </si>
  <si>
    <t>IRIS OHYAMA Inc.
IRIS OHYAMA Inc. develops, manufactures, and sells home-use products. The company offers LED lighting products for corporations and homes; storage/furniture, such as TV racks, CB boxes, AV boards, wood racks, metal racks, garden mail boxes, kids concept products, hybrid chests, cotton boxes, HG chests, closet carriers, free racks, and wide stockers; and pet products, including plastic dog houses, cat toilets, wooden dog houses, pet sheets, cat lands, cat litter products, system circles, dry food for dogs, pet carriers, dry food for cats, pet drive boxes, jerky products, and air cleaners. It also provides garden/exterior products, such as long and square planters, gravel for security and weed proof, wood drum type pots, fully covered hose reels, lattices, battery-operated aerosols, garden mail boxes, power-operated eco mates, system decks, illumination lights, tile decks, wooden sheds, snow shovels, step plates, and granular potting soil; and tools/cars/office/household goods, including hard cases, high-pressure washers, buckle containers, work gloves, RV boxes, shredders, hand tools, laminators, disposable body warmers, sheets for prevention of contamination of futons, indoor dryers, extendable shelves, extendable bars for preventing furniture from falling, and escape buckets sets. The company was formerly known as Iris Plaza Co., Ltd. and changed its name to IRIS OHYAMA Inc. in September 1991. The company was founded in 1971 and is based in Sendai, Japan. It has plants in Wisconsin and Texas. Iris Ohyama, Inc. operates as a subsidiary of Ohyama Co.,Ltd.
Minami Aoyama Real Estate Co., Ltd.
Minami Aoyama Real Estate Co., Ltd. is based in Tokyo, Japan.
Saitama Resona Bank, Limited
Saitama Resona Bank, Limited provides various banking products and services to individuals and corporates in Japan. It offers savings accounts, time deposits, foreign currency deposits, ordinary deposits, mutual funds, government bonds, fund management plans, retirement plans, mortgage products and services, card loans, free loans, education loans, car loans, home improvement loans, and life loans, as well as life insurance products. The company also provides management and sales, and cash management and accounting office support services. The company was founded in 2002 and is headquartered in Saitama City, Japan. Saitama Resona Bank, Limited operates as a subsidiary of Resona Holdings, Inc.</t>
  </si>
  <si>
    <t>IRIS OHYAMA Inc. (Asia / Pacific (Primary); Asia / Pacific Developed Markets (Primary); Japan  (Primary); Miyagi (Primary));
Minami Aoyama Real Estate Co., Ltd. (Asia / Pacific (Primary); Asia / Pacific Developed Markets (Primary); Japan  (Primary));
Saitama Resona Bank, Limited (Asia / Pacific (Primary); Asia / Pacific Developed Markets (Primary); Japan  (Primary); Saitama (Primary))</t>
  </si>
  <si>
    <t>Imperial Helium Corp. acquires, explores, and develops helium resource properties located in Canada. The company was formerly known as Rio Minera Capital Inc. and changed its name to Imperial Helium Corp. in November 2019. The company was incorporated in 2018 and is headquartered in Calgary, Canada. As of July 22, 2022, Imperial Helium Corp. operates as a subsidiary of Royal Helium Ltd..</t>
  </si>
  <si>
    <t>Royal Helium Ltd. engages in the exploration and development of helium properties in Canada. It holds approximately 348,908 hectares of prospective helium lands in southern Saskatchewan. The company is headquartered in Saskatoon, Canada.</t>
  </si>
  <si>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t>
  </si>
  <si>
    <t>Health Care (Primary); Life Sciences Tools and Services (Primary); Life Sciences Tools and Services (Primary); Pharmaceuticals, Biotechnology and Life Sciences (Primary); Health Care Equipment and Services; Health Care Equipment and Supplies; Health Care Supplies; Health Care Technology; Health Care Technology; Healthcare Industry Software; Medical Consumables; Medical Instruments</t>
  </si>
  <si>
    <t>Austin Area (Primary); Southwest (Primary); Texas (Primary); United States and Canada (Primary); United States of America (Primary); Canada; Ontario</t>
  </si>
  <si>
    <t>DiaSorin S.p.A. develops, manufactures, and distributes immunodiagnostics and molecular diagnostics testing kits in Europe, Africa, North America, Central and South America, the Asia Pacific, and China. The company provides various immunodiagnostic LIAISON platforms, including LIAISON XS, LIAISON XL, and LIAISON XL LAS; and molecular diagnostics platform comprising of LIAISON MDX for use in the amplification of nucleic acids to diagnose viral infections through the identification of virus in patient’s biological sample. It has partnership agreements with QIAGEN for diagnostic solution for Latent Tuberculosis detection; TTP for the development of molecular Point-of-Care solution; and MeMed for the launch of a test differentiating between viral and bacterial infections. The company was founded in 1968 and is headquartered in Saluggia, Italy.</t>
  </si>
  <si>
    <t>Europe (Primary);
European Developed Markets (Primary);
Italy (Primary);
Piedmont (Primary);
Vercelli (Primary)</t>
  </si>
  <si>
    <t>Biomedical Advanced Research And Development Authority
Biomedical Advanced Research And Development Authority is headquartered in the United States.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RGM Capital, LLC
RGM Capital, LLC is a privately owned hedge fund sponsor. The firm provides its services to charitable organizations, high net worth individuals, pension and profit sharing plans, investment advisers, corporations and pooled investment vehicles. The firm also manages separate client focused portfolios. It invests in public equity markets of United States. The firm typically invests in growth and value stocks with a focus on micro-cap through small-cap companies to create its portfolios. It employs fundamental analysis to make its investments. It conducts in-house research to make its investments. RGM Capital, LLC was founded in March 2003 and is based in Naples, Florida.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</si>
  <si>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Biomedical Advanced Research And Development Authority (United States and Canada (Primary); United States of America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RGM Capital, LLC (Florida (Primary); Fort Myers Area (Primary); Southeast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</si>
  <si>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headquartered in Edinburgh, United Kingdom.</t>
  </si>
  <si>
    <t>Application Software (Primary); Information Technology (Primary); Software (Primary); Software and Services (Primary); Communication Services; Interactive Media and Services; Interactive Media and Services; Media and Entertainment; Online Services</t>
  </si>
  <si>
    <t>James Hay Partnership provides retirement wealth planning solutions. It offers Modular iPlan products that include Modular iSIPP, which provides pension savers with various investment options, including access to investment funds from managers via its investment centre, a panel of fixed term deposit providers, a panel of execution only stockbrokers, and a panel of investment managers; Modular General Investment Account to hold investments directly (outside tax wrappers, such as a pension or ISA) from bonds and shares to funds and other assets; and Modular ISA that provides access to a panel of fixed term deposit accounts. The company also provides Wrap products, including Wrap investment portfolio that enables to hold various investments, such as the United Kingdom and overseas stocks and shares, unit trusts, OEICs and UCITS, life assurance bonds, and cash; Wrap SIPP; Wrap cash/stocks and shares ISA; and Wrap offshore bonds. In addition, it provides small self administered scheme services that enable business owners to choose investment options, such as commercial properties, investment funds, equities, cash panel, discretionary investment manager, alternative investment funds, and loans to and purchase of shares in sponsoring employers. The company was formerly known as James Hay Holdings Limited and changed its name to James Hay Partnership in March 2010. James Hay Partnership was founded in 1979 and is based in Salisbury, United Kingdom. As of March 10, 2010, James Hay Partnership operates as a subsidiary of IFG Group plc.</t>
  </si>
  <si>
    <t>England (Primary);
Europe (Primary);
European Developed Markets (Primary);
United Kingdom (Primary);
Wiltshire (Primary)</t>
  </si>
  <si>
    <t>Sanlam UK Limited is a privately owned family office. Sanlam UK Limited operates as a subsidiary of Sanlam Investment Holdings Uk Limited.</t>
  </si>
  <si>
    <t>Mitsubishi UFJ Financial Group, Inc. (TSE:8306); Vinva Investment Management Limited; TCI Fund Management Limited; AC Renewables International Pte Ltd; Ciff Capital UK LP; UPC Renewables Australia Pty Ltd</t>
  </si>
  <si>
    <t>Iberdrola Australia Limited was formerly known as Infigen Energy Limited and changed its name to Iberdrola Australia Limited in May 2021. Iberdrola Australia Limited was incorporated in 2003 and is based in Sydney, Australia. As of October 21, 2020, Iberdrola Australia Limited operates as a subsidiary of Iberdrola Renewables Australia Pty Ltd.</t>
  </si>
  <si>
    <t>Iberdrola Renewables Australia Pty Ltd owns and operates renewable power plants. The company was incorporated in 2018 and is based in Melbourne, Australia. Iberdrola Renewables Australia Pty Ltd operates as a subsidiary of Iberdrola, S.A.</t>
  </si>
  <si>
    <t>AC Renewables International Pte Ltd
AC Renewables International Pte Ltd engages in developing wind projects. The company was incorporated in 2016 and is based in Singapore. AC Renewables International Pte Ltd operates as a subsidiary of AC Energy Holdings, Inc.
Ciff Capital UK LP
Ciff Capital UK LLP was incorporated in 2018 and is based in London, United Kingdom.
Mitsubishi UFJ Financial Group, Inc. (TSE:8306)
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
UPC Renewables Australia Pty Ltd
UPC Renewables Australia Pty Ltd develops, builds, constructs, and operates wind and solar farms. The company was founded in 2016 and is based in Hobart, Australia.
Vinva Investment Management Limited
Vinva Investment Management Limited is an employee owned investment manager. The firm manages customized equity portfolios and investment funds for its clients. It invests in the public equity markets of Australia. The firm employs long/short strategy to make its investments. Vinva Investment Management Limited was founded in July 2010 and is based in Sydney, Australia.</t>
  </si>
  <si>
    <t>AC Renewables International Pte Ltd (Asia / Pacific (Primary); Asia / Pacific Developed Markets (Primary); Singapore  (Primary));
Ciff Capital UK LP (England (Primary); Europe (Primary); European Developed Markets (Primary); Greater London (Primary); United Kingdom (Primary));
Mitsubishi UFJ Financial Group, Inc. (TSE:8306) (Asia / Pacific (Primary); Asia / Pacific Developed Markets (Primary); Japan  (Primary));
TCI Fund Management Limited (England (Primary); Europe (Primary); European Developed Markets (Primary); Greater London (Primary); United Kingdom (Primary));
UPC Renewables Australia Pty Ltd (Asia / Pacific (Primary); Asia / Pacific Developed Markets (Primary); Australia  (Primary); Tasmania (Primary));
Vinva Investment Management Limited (Asia / Pacific (Primary); Asia / Pacific Developed Markets (Primary); Australia  (Primary); Australian Capital Territory (Primary))</t>
  </si>
  <si>
    <t>Cortland Bancorp was acquired by Farmers National Banc Corp. Cortland Bancorp operates as the bank holding company for The Cortland Savings and Banking Company that provides commercial and retail banking services in Northeastern Ohio and Western Pennsylvania. It offers deposit products, including demand and time deposits, savings, money market, and checking accounts. The company also provides commercial loans, such as commercial, financial, real estate construction and development, and commercial real estate loans, as well as small business lending and trade financing; and consumer loans, including residential real estate, home equity, and installment loans. In addition, it offers brokerage services; investment products comprises estate planning, qualified retirement plans, mutual funds, annuities, life insurance, fixed income and equity securities, equity research and recommendations, and asset management services under the Cortland Private Wealth Management brand; night depository, automated teller, and other services, as well as safe deposit boxes; and Internet and mobile banking options. As of February 1, 2021, the company operated through 13 full-service offices in Trumbull, Mahoning, Portage, Summit, and Cuyahoga in Northeastern Ohio, as well as a financial service center in Fairlawn, Ohio. Cortland Bancorp was founded in 1892 and is headquartered in Cortland, Ohio.</t>
  </si>
  <si>
    <t>Banks (Primary); Banks (Primary); Financials (Primary); National and State Commercial Banks (Primary); Regional Banks (Primary); State Commercial Banks (Primary); Capital Markets; Diversified Financial Services; Diversified Financials; Holding Companies; Investment Banking; Investment Banking and Brokerage; Investment Services and Holding Companies; Multi-Sector Holdings; Offices Of Bank Holding Companies</t>
  </si>
  <si>
    <t>Great Lakes (Primary); Ohio (Primary); United States and Canada (Primary); United States of America (Primary); Youngstown Area (Primary)</t>
  </si>
  <si>
    <t>Ancora Advisors LLC is an employee owned investment manager. The firm primarily provides its services to high net worth individuals. It also caters to investment companies, pension and profit sharing plans, pooled investment vehicles, charitable organizations, corporations, union, and state and municipal government entities. The firm manages separate client-focused equity and fixed income portfolios. It also launches and manages equity and fixed income mutual funds and hedge funds for its clients. The firm invests in the public equity and fixed income markets of the United States. It also invests in the alternative investments markets. The firm invests in value stocks of companies across all capitalizations. It employs a fundamental analysis with a bottom-up stock picking approach to create its portfolios. For its fixed income investments, the firm invests in bonds, preferred shares, convertible securities, closed-end investment companies that invest in these securities, municipal, corporate, government, treasury, and mortgage backed bonds. The firm benchmarks the performance of its equity portfolio against the Russell1000 Value Index, Russell 2000 Value Index, and Russell 3000 Value Index. It benchmarks the performance of its fixed income portfolio against the Barclay Intermediate Aggregate Bond Index and Merrill Lynch Municipal 3-7 Year Index. Ancora Advisors LLC was founded in 2003 and is based in Cleveland, Ohio with additional office in Birmingham, Michigan.</t>
  </si>
  <si>
    <t>Cleveland Area (Primary);
Great Lakes (Primary);
Ohio (Primary);
United States and Canada (Primary);
United States of America (Primary);
Michigan;
Royal Oak Area</t>
  </si>
  <si>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 As of July 5, 2022, CDK Global, Inc. was taken private.</t>
  </si>
  <si>
    <t>Computer Services: 1,791.4 (100.0%)</t>
  </si>
  <si>
    <t>Application Software (Primary); Automotive Industry Software (Primary); Enterprise Software (Primary); Industry Specific Software (Primary); Information Technology (Primary); Software (Primary); Software and Services (Primary); Data Management; Information Technology (IT) Consulting; Infrastructure Services; Internet Services and Infrastructure; IT Consulting and Other Services; IT Services; Package Implementation; Services Outsourcing</t>
  </si>
  <si>
    <t>Carol Stream Area (Primary); Great Lakes (Primary); Illinois (Primary); United States and Canada (Primary); United States of America (Primary)</t>
  </si>
  <si>
    <t>Brookfield Business Partners L.P. is a private equity firm specializes in acquisition. The firm typically invests in business services, construction, energy, and industrials sector. It prefers to take majority stake in companies. The firm seeks returns of at least 15% on its investments. Brookfield Business Partners L.P. is based in Hamilton, Bermuda. Brookfield Business Partners L.P. operates as a subsidiary of Brookfield Asset Management Inc.</t>
  </si>
  <si>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 As of March 15, 2022, Kraton Corporation operates as a subsidiary of DL Chemical Co., Ltd.</t>
  </si>
  <si>
    <t>Polymer: 1,098.8 (55.8%);
Chemical: 871.3 (44.2%)</t>
  </si>
  <si>
    <t>United States: 762.3 (38.7%);
All Other Countries: 1,024.4 (52.0%);
Germany: 183.5 (9.3%)</t>
  </si>
  <si>
    <t>Chemicals (Primary); Materials (Primary); Materials (Primary); Specialty Chemicals (Primary); Commodity Chemicals; Elastomers; Fatty Acids; Gum And Wood Chemicals; Industrial Organic Chemicals; Plastic and Synthetic Resins; Polymers; Resins; Synthetic Rubber</t>
  </si>
  <si>
    <t>DL Chemical Co., Ltd. operates as a petrochemical company. It provides polyethylene, polybutene, and synthetic oil. The company is headquartered in Seoul, South Korea.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</si>
  <si>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Magnetar Financial LLC
Magnetar Financial Llc is a Principal Investment firm. It is based in Evaston, Illinois. Magnetar Financial LLC operates as a subsidiary of Magnetar Capital, LLC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</si>
  <si>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Magnetar Financial LLC (Great Lakes (Primary); Illinois (Primary); Palatine Area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</si>
  <si>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</si>
  <si>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Public Storage (NYSE:PSA)
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</si>
  <si>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Public Storage (NYSE:PSA) (California (Primary); Los Angeles Area (Primary); United States and Canada (Primary); United States of America (Primary); West Coast (Primary); Arizona; Phoenix Area; Southwest);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Wellington Management Group LLP (Boston Area (Primary); Massachusetts (Primary); Northeast (Primary); United States and Canada (Primary); United States of America (Primary))</t>
  </si>
  <si>
    <t>BlackRock, Inc. (NYSE:BLK) (108,316.5); Public Storage (NYSE:PSA) (50,680.5)</t>
  </si>
  <si>
    <t>Perspecta Inc. provides enterprise information technology (IT) services to government customers in the United States federal, state, and local markets.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quantum computing, network configuration, and data analytics capabilities. It also provides cybersecurity solutions that predict attacks, respond to threats, ensure compliance, and protect data, applications, and infrastructure and endpoints. In addition, the company offers cloud computing and infrastructure services that enable customers maximize their private cloud, public cloud, and legacy infrastructure to transform, optimize, and secure their hybrid environments; and digital strategy and transformation services. Further, it provides digital workplace environment to enable government organizations, including secure devices, productivity and collaboration tools, and workplace support; integrated solutions; identification and authentication validation to government organizations through investigative and risk mitigation services, as well as enables to government identify and eliminate fraud, waste, and abuse through integrated data analysis, medical claims review, and investigation services. Additionally, the company enables customers design, manage, and integrate systems throughout the project life cycle. Perspecta Inc. is headquartered in Chantilly, Virginia. As of May 6, 2021, Perspecta Inc. operates as a subsidiary of Peraton Corporation.</t>
  </si>
  <si>
    <t>Midatlantic (Primary); Northern Virginia Area (Primary); United States and Canada (Primary); United States of America (Primary); Virginia (Primary); Southwest; Texas</t>
  </si>
  <si>
    <t>Peraton Corporation provides technology-focused services and solutions to various federal government agencies, including space, intelligence, defense, civil, and healthcare. The company was formerly known as MHVC Acquisition Corp. Peraton Corporation was incorporated in 2016 and is based in Herndon, Virginia.</t>
  </si>
  <si>
    <t xml:space="preserve">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t>
  </si>
  <si>
    <t>B2B Commerce (Primary); Business-to-Business (B2B) (Primary); Communication Services (Primary); Interactive Media and Services (Primary); Interactive Media and Services (Primary); Media and Entertainment (Primary); Online Services (Primary); Online Small Business Portals (Primary); Information Retrieval Services; Information Technology; Infrastructure Services; Internet Services and Infrastructure; IT Services; Software and Services</t>
  </si>
  <si>
    <t>MyHeritage Ltd. offers a platform for discovering family history. Its services include build and print family trees, share family photos, DNA testing, genetic genealogy, and genetic health analysis, participate in scientific research and research family history with research tools. The company was incorporated in 2003 and is based in Or Yehuda, Israel with an additional office in North America and Europe.</t>
  </si>
  <si>
    <t>As of April 12, 2021, Unione di Banche Italiane S.p.A. was acquired by Intesa Sanpaolo S.p.A.</t>
  </si>
  <si>
    <t>Banks (Primary); Banks (Primary); Diversified Banks (Primary); Diversified Commercial Banks (Primary); Financials (Primary); Asset Management and Custody Banks; Business Credit Agencies; Capital Markets; Consumer Discretionary; Credit Agencies; Distributors; Distributors; Diversified Financial Services; Diversified Financials; Durable Goods Distribution; Finance Leasing; Insurance; Insurance; Insurance Brokers; Jewelry, Timepieces and Gemstone Product Distribution; Life and Health Insurance; Real Estate; Real Estate; Real Estate Management and Development; Real Estate Services; Retailing; Specialized Finance</t>
  </si>
  <si>
    <t>Bergamo (Primary); Europe (Primary); European Developed Markets (Primary); Italy (Primary); Lombardy (Primary); Milan</t>
  </si>
  <si>
    <t>Intesa Sanpaolo S.p.A. provides various financial products and services primarily in Italy. It operates through six segments Banca dei Territori, IMI Corporate &amp; Investment Banking, International Subsidiary Banks, Asset Management, Private Banking, and Insurance. The company offers lending and deposit products; corporate, investment banking, and public finance services; industrial credit, factoring, and leasing services; asset management solutions; life and non-life insurance products; and bancassurance and pension fund, and fiduciary services. It also provides consumer credit and E-money; wealth management and private banking services. The company serves individuals, small and medium-sized businesses, non-profit organizations, corporates and financial institutions, public administration, private clients and high net worth individuals, institutional clientele, and other customers. Intesa Sanpaolo S.p.A. is headquartered in Turin, Italy.</t>
  </si>
  <si>
    <t>Europe (Primary);
European Developed Markets (Primary);
Italy (Primary);
Turin (Primary);
Africa / Middle East;
Asia / Pacific;
Asia / Pacific Developed Markets;
England;
Germany;
Greater London;
Hessen;
Japan ;
Middle East;
Milan;
Padova;
Rome;
United Arab Emirates ;
United Kingdom</t>
  </si>
  <si>
    <t>C.O.S.P.A. di Andreoletti S.p.A.
C.O.S.P.A. di Andreoletti S.p.A. was founded in 1964 and is based in Vertova, Italy.
HSBC Bank plc
HSBC Bank plc provides various banking and related financial products and services worldwide. It operates through Market &amp; Securities Services, Global Banking, Global Banking and Markets Others, Commercial Banking, and Wealth and Personal Banking segments. The company accepts various deposits, such as current, savings, and business bank and savings accounts. It also offers term, personal, premier, car, home improvement, top up, debt consolidation loan, wedding, and other loans, as well as credit and lending, export and import, and receivables finance services. In addition, the company offers credit, business, and corporate cards; travel money, international payments, transfer, and other international services; clearing and foreign currency payment, and payables and receivables services; and commodity and structured trade finance, guarantees, and receivables finance services. Further, it provides mortgage and investment products; financial and protection advisory services; home, contents, travel, small business, life, aspects, critical illness, income protection, student, pet, business, and other insurance products; and export and import letters of credit, and export invoice financing services. Additionally, the company offers clearing and foreign currency payments, liquidity, and liability and investment products; and trading, securities, capital markets, cash management, and treasury services. It serves corporate and institutional clients, private customers, and high net worth and ultrahigh net worth clients. The company was incorporated in 1836 and is based in London, the United Kingdom. HSBC Bank plc operates as a subsidiary of HSBC Holdings plc.
HSBC Global Asset Management (UK) Limited
HSBC Global Asset Management (UK) Limited is a privately owned investment manager. The firm primarily provides its services to pooled investment vehicles. It also caters to banking or thrift institutions, investment companies, pension and profit sharing plans, charitable organizations, corporations, state or municipal government entities, and insurance companies. The firm manages separate client-focused equity and fixed income portfolios. It launches and manages equity, fixed income, and multi asset mutual funds. The firm also launches and manages hedge funds for its clients. It invests in the public equity, fixed income, and alternative investments markets across the globe. The firm employs a combination of fundamental and quantitative analysis along with bottom-up stock picking approach to create its portfolios. It employs a combination of in-house and external research to create its portfolio. The firm was founded on May 31, 1985 and is based in London, United Kingdom, with additional offices in London, United Kingdom, Dublin, Ireland, Manila, Philippines, and Southampton, United Kingdom. HSBC Global Asset Management (UK) Limited operates as a subsidiary of HSBC Global Asset Management Ltd.
Next Investment SRL
Next Investment SRL is based in Bergamo, Italy.
P4P International S.P.A.
P4P International S.P.A. is a holding, patent owners, and trusts or estates company. It operates as a holding company. It was incorporated in 2010 and is headquartered in Bergamo, Italy.
Parvus Asset Management Europe Limited
Parvus Asset Management Europe Limited is a privately owned hedge fund sponsor. The firm provides its services to commingled investment vehicles. It invests in the public equity markets of Europe. The firm invests in the stocks companies operating across all market capitalization. It uses long/short only strategy to make its investments. Parvus Asset Management Europe Limited was founded in 2014 and is based in London, United Kingdom. The firm operates as a subsidiary of Parvus Asset Management Limited.
Polifin S.P.A.
Polifin S.P.A. operates as an investment banks, brokers and capital markets company. It operates as a holding company. It was incorporated in 2007 and is headquartered in Bergamo, Italy.
Silchester International Investors LLP
Silchester International Investors LLP is a privately owned investment manager. The firm provides its services primarily to high net worth individuals and Pooled investment vehicles. It manages separate client focused portfolios. The firm also manages commingled funds for its clients. It invests in the public equity market across the globe. The firm typically invests in value stocks. It employs fundamental analysis to create its portfolios. The firm conducts in-house research to make its investments. Silchester International Investors LLP was founded in 1994 and is based in London, United Kingdom. Silchester International Investors LLP operates as a subsidiary of Silchester Continuation Limited.
Società Cattolica di Assicurazione S.p.A.
Società Cattolica di Assicurazione S.p.A. provides life and non-life insurance products and services in Italy. Its life insurance products include human life-linked investment funds, non-self sufficiency, health insurance, capitalization transactions, and pension funds. The company also provides non-life insurance products comprising accident and injury, health, land vehicle hulls, sea and inland water vessels, goods in transit, fire and natural forces, other damage to assets, land motor vehicles, suretyship, sundry financial losses, legal protection, and assistance insurance products; and life and non-life business reinsurance service. It also provides insurance products for companies and the agriculture sector. The company engages in real estate and investment activities. It serves customers through a network of agencies, banks, and financial advisors. The company was founded in 1896 and is based in Verona, Italy. Società Cattolica di Assicurazione S.p.A. is a subsidiary of Assicurazioni Generali S.p.A.
Upifra S.A.
Upifra Sa is based in Luxembourg.</t>
  </si>
  <si>
    <t>C.O.S.P.A. di Andreoletti S.p.A. (Bergamo (Primary); Europe (Primary); European Developed Markets (Primary); Italy (Primary); Lombardy (Primary));
Fondazione Banca del Monte di Lombardia, Endowment Arm (Europe (Primary); European Developed Markets (Primary); Italy (Primary); Lombardy (Primary));
Fondazione Cassa di Rispamio di cuneo, Endowment Arm (Europe (Primary); European Developed Markets (Primary); Italy (Primary));
HSBC Bank plc (England (Primary); Europe (Primary); European Developed Markets (Primary); Greater London (Primary); United Kingdom (Primary); Africa / Middle East; Asia / Pacific; Asia / Pacific Emerging Markets; Gauteng; India ; Indian Sub-Continent; Karnataka; New York; New York City Area; Northeast; South Africa; Sub-Saharan Africa; United States and Canada; United States of America);
HSBC Global Asset Management (UK) Limited (England (Primary); Europe (Primary); European Developed Markets (Primary); Greater London (Primary); United Kingdom (Primary); Asia / Pacific; Asia / Pacific Emerging Markets; Co. Dublin; Hampshire; Ireland; Philippines ; South-East Asia);
Next Investment SRL (Bergamo (Primary); Europe (Primary); European Developed Markets (Primary); Italy (Primary); Lombardy (Primary));
P4P International S.P.A. (Bergamo (Primary); Europe (Primary); European Developed Markets (Primary); Italy (Primary); Lombardy (Primary));
Parvus Asset Management Europe Limited (Europe (Primary); European Developed Markets (Primary); United Kingdom (Primary));
Polifin S.P.A. (Bergamo (Primary); Europe (Primary); European Developed Markets (Primary); Italy (Primary); Lombardy (Primary));
Scame S.n.c (Europe (Primary); European Developed Markets (Primary); Italy (Primary));
Silchester International Investors LLP (England (Primary); Europe (Primary); European Developed Markets (Primary); Greater London (Primary); United Kingdom (Primary));
Società Cattolica di Assicurazione S.p.A. (Europe (Primary); European Developed Markets (Primary); Italy (Primary); Veneto (Primary); Verona (Primary));
The Calleva Trust, Endowment Arm (England (Primary); Europe (Primary); European Developed Markets (Primary); Hampshire (Primary); United Kingdom (Primary));
Upifra S.A. (Europe (Primary); European Developed Markets (Primary); Luxembourg (Primary))</t>
  </si>
  <si>
    <t>John Laing Group plc, an investment holding company, originates, invests in, and manages greenfield infrastructure projects. It operates through Primary Investment, Secondary Investment, and Asset Management segments. The company originates, invests in, and manages social, transport, and environmental infrastructure projects under government backed public-private partnership programs in the Asia Pacific, North America, Contiental Europe, and the United Kingdom; and invests in and manages solar PV parks, onshore and offshore wind farm projects, and biomass plants in the United Kingdom, Irish, French, German, Swedish, and Australian markets. It also provides investment advice and asset management services to listed funds. Laing Group plc was founded in 1848 and is headquartered in London, the United Kingdom. As of September 22, 2021, John Laing Group plc operates as a subsidiary of KKR &amp; Co. Inc.</t>
  </si>
  <si>
    <t>Asia Pacific: 1.4 (.3%);
Europe: 414.3 (96.5%);
North America: 5.4 (1.3%);
Latin America: 8.1 (1.9%)</t>
  </si>
  <si>
    <t>Asset Management and Custody Banks (Primary); Capital Markets (Primary); Diversified Financials (Primary); Financials (Primary); Capital Goods; Construction and Engineering; Construction and Engineering; Independent Power and Renewable Electricity Producers; Industrials; Renewable Electricity; Utilities; Utilities</t>
  </si>
  <si>
    <t>England (Primary); Europe (Primary); European Developed Markets (Primary); Greater London (Primary); United Kingdom (Primary); Asia / Pacific; Asia / Pacific Developed Markets; Australia ; Canada; Colombia; Latin America and Caribbean; New South Wales; Ontario; South America; United States and Canada; Victoria</t>
  </si>
  <si>
    <t>Soros Fund Management LLC is a privately owned family office. The firm invests in the public equity and fixed income markets across the globe. The firm also manages private equity and venture capital funds. It invests in capital-intensive start-ups, buyouts, build-ups, and growth equity transactions. The firm seeks to invest in energy and resources sector focusing on coal, coke, copper and gold as well as on related infrastructure and logistics. It invests globally. Soros Fund Management LLC was founded in 1969 and is based in New York, New York.</t>
  </si>
  <si>
    <t>As of November 30, 2021, Riverview Financial Corporation was acquired by Mid Penn Bancorp, Inc.. Riverview Financial Corporation operates as the bank holding company for Riverview Bank that provides various consumer and commercial banking products and services to individuals, municipalities, small to medium sized businesses, and nonprofit entities in the United States. It accepts money market, NOW, savings, individual retirement, and investment accounts; demand deposits and certificates of deposit; and provides remote deposit capture, automatic clearing house transaction, cash management, automated teller machine, point of sale transaction, night depository, direct deposit, and official check services, as well as safe deposit boxes. It also offers one-to-four family residential mortgages, consumer, automobile, home equity, educational, lines of credit, residential and commercial real estate, manufactured housing, personal, student, working capital, construction, and agricultural loans; and loans for equipment and other commercial needs, and mineral rights. In addition, it provides trust and investment services comprising investment management, IRA trustee, estate administration, living trust, trustee under will, guardianship, life insurance trust, custodial/IRA custodial, and corporate trust services, as well as pension and profit sharing plans. Further, it offers wealth management products and services, such as investment portfolio management, brokerage, annuities, business succession planning, insurance, education funding strategies, and estate and tax planning assistance; and securities, stocks, bonds, and mutual funds. As of February 1, 2021, it operated 25 community banking offices and 3 limited purpose offices in the Berks, Blair, Bucks, Centre, Clearfield, Cumberland, Dauphin, Huntingdon, Lebanon, Lehigh, Lycoming, Perry, Schuylkill, and Somerset counties of Pennsylvania. The company was founded in 1900 and is headquartered in Harrisburg, Pennsylvania.</t>
  </si>
  <si>
    <t>Banks (Primary); Banks (Primary); Financials (Primary); National and State Commercial Banks (Primary); Regional Banks (Primary); State Commercial Banks (Primary); Accounting, Auditing and Taxation Services; Asset Management and Custody Banks; Capital Markets; Commercial and Professional Services; Diversified Financial Services; Diversified Financials; Holding Companies; Industrials; Insurance; Insurance; Insurance Brokers; Investment Banking and Brokerage; Investment Services and Holding Companies; Multi-Sector Holdings; Offices Of Bank Holding Companies; Professional Services; Research and Consulting Services; Securities and Commodities Markets Services; Tax Advisory Services; Taxation Issues and Preparation</t>
  </si>
  <si>
    <t>Great Lakes (Primary); Harrisburg Area (Primary); Pennsylvania (Primary); United States and Canada (Primary); United States of America (Primary); Mountain; Salt Lake City Area; Utah</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</si>
  <si>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</si>
  <si>
    <t>Great Lakes (Primary);
Harrisburg Area (Primary);
Pennsylvania (Primary);
United States and Canada (Primary);
United States of America (Primary)</t>
  </si>
  <si>
    <t>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t>
  </si>
  <si>
    <t>KingSett Capital
KingSett Capital Inc. is a real estate firm based in Ontario, Canada.</t>
  </si>
  <si>
    <r>
      <rPr>
        <sz val="8"/>
        <rFont val="Arial"/>
        <family val="2"/>
      </rPr>
      <t xml:space="preserve">D.D. Acquisitions Partnership (Canada (Primary); Ontario (Primary); United States and Canada (Primary));
Galaxy Real Estate Core Fund LP (Canada (Primary); United States and Canada (Primary));
Galaxy Value Add Fund LP (Canada (Primary); United States and Canada (Primary));
KingSett Capital (Canada (Primary); </t>
    </r>
    <r>
      <rPr>
        <sz val="8"/>
        <color indexed="17"/>
        <rFont val="Arial"/>
        <family val="2"/>
      </rPr>
      <t>Canada (Primary)</t>
    </r>
    <r>
      <rPr>
        <sz val="8"/>
        <rFont val="Arial"/>
        <family val="2"/>
      </rPr>
      <t xml:space="preserve">; Ontario (Primary); </t>
    </r>
    <r>
      <rPr>
        <sz val="8"/>
        <color indexed="17"/>
        <rFont val="Arial"/>
        <family val="2"/>
      </rPr>
      <t>Ontario (Primary)</t>
    </r>
    <r>
      <rPr>
        <sz val="8"/>
        <rFont val="Arial"/>
        <family val="2"/>
      </rPr>
      <t xml:space="preserve">; United States and Canada (Primary); </t>
    </r>
    <r>
      <rPr>
        <sz val="8"/>
        <color indexed="17"/>
        <rFont val="Arial"/>
        <family val="2"/>
      </rPr>
      <t>United States and Canada (Primary)</t>
    </r>
    <r>
      <rPr>
        <sz val="8"/>
        <rFont val="Arial"/>
        <family val="2"/>
      </rPr>
      <t>)</t>
    </r>
  </si>
  <si>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founded in 1887 and is headquartered in Kansas City, Missouri. Kansas City Southern is a subsidiary of Canadian Pacific Railway Limited.</t>
  </si>
  <si>
    <t>Rail Operations: 3,253.7 (100.0%)</t>
  </si>
  <si>
    <t>United States (U.S.): 1,771.7 (54.5%);
Mexico: 1,482.0 (45.5%)</t>
  </si>
  <si>
    <t>Industrials (Primary); Railroad Transportation of Freight (Primary); Railroads (Primary); Road and Rail (Primary); Transportation (Primary)</t>
  </si>
  <si>
    <t>Kansas City Area (Primary); Midwest (Primary); Missouri (Primary); United States and Canada (Primary); United States of America (Primary); Delaware; Midatlantic</t>
  </si>
  <si>
    <t>Canadian Pacific Railway Limited, together with its subsidiaries, owns and operates a transcontinental freight railway in Canada and the United States. The company transports bulk commodities, including grain, coal, potash, fertilizers, and sulphur; and merchandise freight, such as energy, chemicals and plastics, metals, minerals and consumer, automotive, and forest products. It also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Canadian Pacific Railway Limited was incorporated in 1881 and is headquartered in Calgary, Canada.</t>
  </si>
  <si>
    <t>Alberta (Primary);
Canada (Primary);
United States and Canada (Primary);
Ontario;
Quebec</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</si>
  <si>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Massachusetts Financial Services Company
Massachusetts Financial Services Company is a privately owned investment manager. It primarily provides its services to investment companies. The firm also caters to pooled investment vehicles, pension and profit sharing plans, charitable organizations, sovereign wealth separate account, and other investment advisers. The firm manages separate client-focused equity, fixed income, and balanced portfolios. It also launches and manages equity, fixed income, and balanced mutual funds for its clients. The firm invests in the public equity and fixed income markets across the globe. It employs a combination of fundamental and quantitative analysis to create its portfolio. The firm was founded in 1969 and is based in Boston, Massachusetts with additional offices in Tokyo, Japan, Sydney, Australia, Sao Paulo, Brazil, London, United Kingdom, Huixquilucan, Mexico, Toronto, Canada, Hong Kong, and Singapore. Massachusetts Financial Services Company operates as a subsidiary of Sun Life of Canada (U.S.) Financial Services Holdings,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</si>
  <si>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Massachusetts Financial Services Company (Boston Area (Primary); Massachusetts (Primary); Northeast (Primary); United States and Canada (Primary); United States of America (Primary); Asia / Pacific; Asia / Pacific Developed Markets; Asia / Pacific Emerging Markets; Australia ; Brazil; Campeche; Canada; Central America &amp; Mexico; China ; England; Europe; European Developed Markets; Far East; Greater London; Hong Kong ; Japan ; Latin America and Caribbean; Mexico; Mexico State; New South Wales; Ontario; São Paulo; Singapore ; South America; Tokyo;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</si>
  <si>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Società Cattolica di Assicurazione S.p.A. provides life and non-life insurance products and services in Italy. Its life insurance products include human life-linked investment funds, non-self sufficiency, health insurance, capitalization transactions, and pension funds. The company also provides non-life insurance products comprising accident and injury, health, land vehicle hulls, sea and inland water vessels, goods in transit, fire and natural forces, other damage to assets, land motor vehicles, suretyship, sundry financial losses, legal protection, and assistance insurance products; and life and non-life business reinsurance service. It also provides insurance products for companies and the agriculture sector. The company engages in real estate and investment activities. It serves customers through a network of agencies, banks, and financial advisors. The company was founded in 1896 and is based in Verona, Italy. Società Cattolica di Assicurazione S.p.A. is a subsidiary of Assicurazioni Generali S.p.A.</t>
  </si>
  <si>
    <t>Damage Management: 2,225.6 (35.9%);
Life Business: 3,966.7 (64.1%)</t>
  </si>
  <si>
    <t>Italy: 6,648.1 (100.0%)</t>
  </si>
  <si>
    <t>Financials (Primary); Health and Medical Insurance (Primary); Insurance (Primary); Insurance (Primary); Life and Health Insurance (Primary); Life Insurance (Primary); Accident Insurance; Asset Management and Custody Banks; Capital Markets; Casualty; Commercial Property Insurance; Diversified Financials; Financial Responsibility Insurance; Fire and Marine Insurance; Motor Vehicle Insurance; Personal Property Insurance; Property; Property and Casualty Insurance; Real Estate; Real Estate; Real Estate Management and Development; Real Estate Operating Companies; Surety Insurance</t>
  </si>
  <si>
    <t>Europe (Primary); European Developed Markets (Primary); Italy (Primary); Veneto (Primary); Verona (Primary)</t>
  </si>
  <si>
    <t>Assicurazioni Generali S.p.A. provides various insurance solutions. The company operates through four segments: Non-Life; Life; Asset Management; and Holding and Other Business. It offers saving and protection insurance products for individuals and family; unit linked products with investment purposes; and motor, motor third-party liability, casualty, accident, health, and commercial and industrial risks insurance products. The company also provides equity and fixed-income funds, and alternative products; and investment advisory, asset management, and financial planning services. It operates in Italy, France, Germany, Austria, Czech Republic, Poland, Hungary, Slovakia, Serbia, Montenegro, Romania, Slovenia, Bulgaria, Croatia, Russia, Spain, Switzerland, the Americas, Southern Europe, and Asia. The company was formerly known as Assicurazioni Generali Austro-Italiche and changed its name to Assicurazioni Generali S.p.A. in 1848. Assicurazioni Generali S.p.A. was founded in 1831 and is headquartered in Trieste, Italy.</t>
  </si>
  <si>
    <t>Europe (Primary);
European Developed Markets (Primary);
Italy (Primary);
Trieste (Primary);
Argentina;
Brazil;
Capital Federal;
England;
France;
Greater London;
Ile-de-France;
Latin America and Caribbean;
Milan;
São Paulo;
South America;
United Kingdom</t>
  </si>
  <si>
    <t>As of January 31, 2022, Sterling Bancorp was acquired by Webster Financial Corporation. 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</si>
  <si>
    <t>Banking Operation: 1,008.8 (100.0%)</t>
  </si>
  <si>
    <t>United States: 1,008.8 (100.0%)</t>
  </si>
  <si>
    <t>New York (Primary); Northeast (Primary); Rockland Area (Primary); United States and Canada (Primary); United States of America (Primary); Western Nassau Area</t>
  </si>
  <si>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</si>
  <si>
    <t>Connecticut (Primary);
Northeast (Primary);
Stamford Area (Primary);
United States and Canada (Primary);
United States of America (Primary);
New Haven Area</t>
  </si>
  <si>
    <t>PiPEDO HD, Inc. engages in the management of information asset platform in Japan. It provides various platforms, such as information asset, apparel specialized EC, cloud type groupware × CMS × SNS cooperation, call center, medical examination, social management, architectural information, and electronic regional currency platforms. The company is also involved in the provision of digital CRM business and BtoB marketing support services; contract of Web system development business, etc.; and construction, management, and consulting of EC site application, specialized in apparel fashion. In addition, it engages in advertising and human resource development agency business. The company was founded in 2015 and is headquartered in Tokyo, Japan..</t>
  </si>
  <si>
    <t>Vertical DX - Social Innovation: .9 (1.4%);
Horizontal DX - Cloud: 41.3 (67.8%);
Horizontal DX - Solution: 4.5 (7.4%);
Vertical DX - Xtech: 1.4 (2.3%);
Customer Engagement - Advertising: 8.0 (13.1%);
Customer Engagement - CRM Solution: 4.9 (8.0%)</t>
  </si>
  <si>
    <t>Japan: 60.9 (100.0%)</t>
  </si>
  <si>
    <t>Application Software (Primary); Information Technology (Primary); Software (Primary); Software and Services (Primary); Advertising; Broadcast Advertising; Commercial and Professional Services; Communication Services; Consumer Discretionary; Human Resource and Employment Services; Industrials; Information Technology (IT) Consulting; Internet Advertising; Internet and Direct Marketing Retail; Internet and Direct Marketing Retail; IT Consulting and Other Services; IT Services; Media; Media and Entertainment; Online Apparel and Accessory Retail; Online Specialty Retail; Professional Services; Retailing</t>
  </si>
  <si>
    <t>Advantage Partners, Inc. is a private equity and venture capital firm specializing in start-up, acquisitions, buyouts, buy-ins and other private equity opportunities. The firm prefers to invest in the following industries: information systems, electronic devices and components, media/entertainment, outsourcing services, financial services, healthcare, telecommunications services, electric power, food and other consumer products, specialty retail, restaurants, general manufacturing, and wholesale/distribution. It focuses its investments in Japan. The firm typically invests in companies with sales between $25 million and $400 million; and enterprise values between $16 million and $420 million. Advantage Partners, Inc. was founded in 1992 and is based in Tokyo, Japan with additional offices in Hong Kong, Shanghai, and Singapore.</t>
  </si>
  <si>
    <t xml:space="preserve">Asia / Pacific (Primary);
Asia / Pacific Developed Markets (Primary);
Japan  (Primary);
Asia / Pacific Emerging Markets;
China ;
Far East;
Hong Kong ;
Singapore </t>
  </si>
  <si>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</si>
  <si>
    <t>Real Estate Properties: 890.4 (100.0%)</t>
  </si>
  <si>
    <t>United States: 890.4 (100.0%)</t>
  </si>
  <si>
    <t>Equity Real Estate Investment Trusts (REITs) (Primary); Real Estate (Primary); Real Estate (Primary); Specialized REITs (Primary); Casinos and Gaming; Consumer Discretionary; Consumer Services; Hotel and Resort REITs; Hotels, Restaurants and Leisure</t>
  </si>
  <si>
    <t>VICI Properties L.P. engages in the leased real property and real estate lending activities. The company is based in New York, New York.</t>
  </si>
  <si>
    <t>Capital Research Global Investors
Capital Research Global Investors operates as a subsidiary of Capital Research and Management Company.
Capital World Investors
Capital World Investors is a privately owned investment manager. The firm manages equity and balanced mutual funds for its clients. It invests in the public equity and fixed income markets. The firm is based in Los Angeles, California. Capital World Investors operates as a subsidiary of Capital Research and Management Company.
MGM Resorts International (NYSE:MGM)
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</si>
  <si>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Barrow Hanley Global Investors (United States and Canada (Primary); United States of America (Primary));
Capital Research Global Investors (California (Primary); Los Angeles Area (Primary); United States and Canada (Primary); United States of America (Primary); West Coast (Primary));
Capital World Investors (California (Primary); Los Angeles Area (Primary); United States and Canada (Primary); United States of America (Primary); West Coast (Primary));
MGM Resorts International (NYSE:MGM) (Las Vegas Area (Primary); Nevada (Primary); Southwest (Primary); United States and Canada (Primary); United States of America (Primary); Delaware; Midatlantic);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</si>
  <si>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MGM Resorts International (NYSE:MGM) (13,410.0)</t>
  </si>
  <si>
    <t>Mountain Industrial REIT LLC,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Mountain Industrial REIT LLC operates as a subsidiary of Industrial Logistics Properties Trust.</t>
  </si>
  <si>
    <t>Ownership and Management of Real Estate Properties: 187.6 (100.0%)</t>
  </si>
  <si>
    <t>United States: 187.6 (100.0%)</t>
  </si>
  <si>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</si>
  <si>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 packaged partially cooked or marinated chicken items for distributors and food service establishments. The company was founded in 1947 and is headquartered in Laurel, Mississippi.</t>
  </si>
  <si>
    <t>Food Processing: 5,623.6 (100.0%)</t>
  </si>
  <si>
    <t>Chicken (Primary); Consumer Staples (Primary); Food Products (Primary); Food, Beverage and Tobacco (Primary); Frozen Foods (Primary); Meats, Meat Processing And Meat Related Products (Primary); Packaged Foods and Meats (Primary); Poultry And Poultry Products (Primary); Poultry Processing (Primary)</t>
  </si>
  <si>
    <t>Gulfport Area (Primary); Mississippi (Primary); Southeast (Primary); United States and Canada (Primary); United States of America (Primary)</t>
  </si>
  <si>
    <r>
      <rPr>
        <sz val="8"/>
        <rFont val="Arial"/>
        <family val="2"/>
      </rPr>
      <t xml:space="preserve">Cargill, Incorporated
Cargill, Incorporated provides food, agriculture, financial, and industrial products and services worldwide. The company is involved in the origination, trading, processing, and distribution of grains and oilseeds; and supplies iron ore and steel. It also offers farmer services and risk management solutions; animal nutrition for livestock and aquaculture farmers, feed manufacturers, and distributors; specialty ingredients for personal care and pharmaceutical applications; bio industrial products; carbon solutions; products and services for foodservice companies and retailers; food and beverage products; and industrial salt and water softening products. In addition, the company provides risk management for the agriculture, energy, packaging, and currency commodity sectors; meat and poultry products to food producers, retailers, and foodservice operators; and supplements. Further, it engages in transportation of bulk commodities and finished products. The company was founded in 1865 and is headquartered in Minneapolis, Minnesota.
</t>
    </r>
    <r>
      <rPr>
        <sz val="8"/>
        <color indexed="17"/>
        <rFont val="Arial"/>
        <family val="2"/>
      </rPr>
      <t>Manufacturer of human food ingredients and biochemical products and provider of research in agricultural processing and corn wet milling.</t>
    </r>
    <r>
      <rPr>
        <sz val="8"/>
        <rFont val="Arial"/>
        <family val="2"/>
      </rPr>
      <t xml:space="preserve">
Wayne Farms, LLC
Wayne Farms, LLC produces, processes, and markets poultry products to retailers, distributors, and foodservice companies. It offers fresh chicken, gourmet, deboned, marinated, breaded, cooked, frozen, and other poultry products. Wayne Farms, LLC was formerly known as Continental Grain Company. The company was founded in 1965 and is based in Oakwood, Georgia. It has facilities in Albertville, Decatur, Dothan, Jack, and Union Springs, Alabama; Laurel, Mississippi; Pendergrass, Georgia; Danville, Arkansas; and Dobson, North Carolina.</t>
    </r>
  </si>
  <si>
    <r>
      <rPr>
        <sz val="8"/>
        <rFont val="Arial"/>
        <family val="2"/>
      </rPr>
      <t xml:space="preserve">Cargill, Incorporated (Great Lakes (Primary); </t>
    </r>
    <r>
      <rPr>
        <sz val="8"/>
        <color indexed="17"/>
        <rFont val="Arial"/>
        <family val="2"/>
      </rPr>
      <t>Great Lakes (Primary)</t>
    </r>
    <r>
      <rPr>
        <sz val="8"/>
        <rFont val="Arial"/>
        <family val="2"/>
      </rPr>
      <t xml:space="preserve">; Minneapolis Area (Primary); </t>
    </r>
    <r>
      <rPr>
        <sz val="8"/>
        <color indexed="17"/>
        <rFont val="Arial"/>
        <family val="2"/>
      </rPr>
      <t>Minneapolis Area (Primary)</t>
    </r>
    <r>
      <rPr>
        <sz val="8"/>
        <rFont val="Arial"/>
        <family val="2"/>
      </rPr>
      <t xml:space="preserve">; Minnesota (Primary); </t>
    </r>
    <r>
      <rPr>
        <sz val="8"/>
        <color indexed="17"/>
        <rFont val="Arial"/>
        <family val="2"/>
      </rPr>
      <t>Minnesota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Africa / Middle East; Antwerp; Asia / Pacific; Asia / Pacific Developed Markets; Asia / Pacific Emerging Markets; Australia ; Belgium; Brazil; Bulgaria; Canada; Central America &amp; Mexico; China ; Cincinnati Area; Colombia; Costa Rica; England; Europe; European Developed Markets; European Emerging Markets; Far East; Fox Valley Area; France; Geneva; Germany; Greater London; Haryana; Honduras; Ile-de-France; Illinois; India ; Indian Sub-Continent; Indonesia ; Jakarta Raya; Japan ; Karnataka; Latin America and Caribbean; Malaysia ; Manitoba; Memphis Area; Middle East; Minas Gerais; Netherlands; Nicaragua; Noord-Holland; North Rhine-Westphalia; Ohio; Philippines ; Russia; São Paulo; South America; South-East Asia; Southeast; Switzerland; Tennessee; Thailand ; Turkey ; United Kingdom; Victoria; Vietnam ; Wilayah Persekutuan);
Wayne Farms, LLC (Georgia (Primary); North Metro Area (Primary); Southeast (Primary); United States and Canada (Primary); United States of America (Primary))</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</si>
  <si>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Nuance Investments, LLC
Nuance Investments, LLC is a privately owned investment manager. It provides its services to Individuals including high net worth individuals, investment companies, trusts, estates or charitable organizations, corporations or business entities other than those listed above, other registered investment advisers, registered investment companies. The firm manages separate client-focused equity portfolios. It also manages equity mutual funds. The firm invests in the public equity markets of the United States. The firm primarily invests in value stocks of companies across all market capitalizations. It employs fundamental analysis to create its portfolios. The firm typically invests in companies in across diversified sectors. It was formerly known as Mariner Value Strategies, LLC. Nuance Investments, LLC was founded in 2008 and is based in Kansas City, Missouri. The firm operates as a subsidiary of Montage Investments, LLC.
T. Rowe Price Associations, Inc.
T. Rowe Price Associations, Inc. is based in the United States.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</si>
  <si>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Nuance Investments, LLC (Kansas City Area (Primary); Midwest (Primary); Missouri (Primary); United States and Canada (Primary); United States of America (Primary));
T. Rowe Price Associations, Inc.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</si>
  <si>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Columbus Energy Resources plc</t>
  </si>
  <si>
    <t xml:space="preserve"> As of August 7, 2020, operates as a subsidiary of Bahamas Petroleum Company plc.</t>
  </si>
  <si>
    <t>Challenger Energy Group PLC engages in the development, production, appraisal, and exploration of oil and gas properties. Its property portfolio consists of 14 assets located in Trinidad and Tobago, Suriname, and the Bahamas. The company was formerly known as Bahamas Petroleum Company plc and changed its name to Challenger Energy Group PLC in May 2021. Challenger Energy Group PLC was founded in 2005 and is headquartered in Douglas, the United Kingdom.</t>
  </si>
  <si>
    <t>Europe (Primary);
European Developed Markets (Primary);
Isle of Man (Primary);
Scotland (Primary);
United Kingdom (Primary);
Bahamas, The;
Caribbean;
Latin America and Caribbean</t>
  </si>
  <si>
    <t>Schroder Investment Management Limited is a privately owned investment manager. The firm launches and manages equity, fixed income, and balanced mutual funds for its clients. It invests in the public equity and fixed income markets. The firm also invests in the alternative markets for its clients. It was founded in 1985 and is based in London, United Kingdom. Schroder Investment Management Limited operates as a subsidiary of Schroder International Holdings Limited.</t>
  </si>
  <si>
    <t>England (Primary);
Europe (Primary);
European Developed Markets (Primary);
Greater London (Primary);
United Kingdom (Primary);
Asia / Pacific;
Asia / Pacific Developed Markets;
Australia ;
New South Wales</t>
  </si>
  <si>
    <t>As of March 1, 2022, Atlantic Capital Bancshares, Inc. was acquired by SouthState Corporation. 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 It serves small and medium sized businesses and commercial enterprises, franchisees, not for profit enterprises, commercial real estate developers and individual clients, and professional services businesses. The company primarily operates 5 additional locations located in Cobb County, Fulton County, and Athens-Clarke County, Georgia; and Hamilton County, Tennessee. Atlantic Capital Bancshares, Inc. was incorporated in 2006 and is headquartered in Atlanta, Georgia.</t>
  </si>
  <si>
    <t>Banking: 123.9 (100.0%)</t>
  </si>
  <si>
    <t>United States: 123.9 (100.0%)</t>
  </si>
  <si>
    <t>Banks (Primary); Banks (Primary); Financials (Primary); National and State Commercial Banks (Primary); Regional Banks (Primary); State Commercial Banks (Primary); Asset Management and Custody Banks; Capital Markets; Commercial and Professional Services; Diversified Financial Services; Diversified Financials; Holding Companies; Human Resource and Employment Services; Industrials; Investment Banking and Brokerage; Investment Services and Holding Companies; Multi-Sector Holdings; Offices Of Bank Holding Companies; Payroll Services; Professional Services; Securities and Commodities Markets Services</t>
  </si>
  <si>
    <t>SouthState Corporation operates as the bank holding company for SouthState Bank, National Association that provides a range of banking services and products to individuals and companies. It accepts checking accounts, savings deposits, interest-bearing transaction accounts, certificates of deposits, money market accounts, and other time deposits. The company also offers commercial real estate loans, residential real estate loans, commercial, and industrial loans, as well as consumer loans, including auto, boat, and personal installment loans. In addition, it provides debit card, mobile and funds transfer products, and treasury management services comprising merchant, automated clearing house, lock-box, remote deposit capture, and other treasury services. Further, the company offers safe deposit boxes, bank money orders, wire transfer, brokerage services, and alternative investment products, including annuities, mutual funds, and trust and asset management services; and credit cards, letters of credit, and home equity lines of credit. As of December 31, 2021, it served customers through 281 branches in Florida, South Carolina, Alabama, Georgia, North Carolina, and Virginia. SouthState Corporation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</si>
  <si>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Florida (Primary);
Lakeland Area (Primary);
Southeast (Primary);
United States and Canada (Primary);
United States of America (Primary);
Southwest;
Texas;
Waco Area</t>
  </si>
  <si>
    <t>Meta Growth Corp. operates as a recreational cannabis retailer in Canada. It operates recreational retail cannabis stores under the Meta Cannabis Supply Co. and NewLeaf Cannabis banners to sell cannabis and cannabis related products. The company was formerly known as National Access Cannabis Corp. and changed its name to Meta Growth Corp. on February 19, 2020. Meta Growth Corp. was incorporated in 2014 and is based in Toronto, Canada. Meta Growth Corp. operates as a subsidiary of High Tide Inc.</t>
  </si>
  <si>
    <t>Consumer Staples (Primary); Drug Retail (Primary); Drug Stores and Pharmacies (Primary); Food and Staples Retailing (Primary); Food and Staples Retailing (Primary); Food Retail; Tobacco Retail</t>
  </si>
  <si>
    <t>High Tide Inc. engages in the cannabis retail business in Canada, Europe, the United States, and internationally. The company designs, manufactures, and distributes smoking accessories and cannabis lifestyle products. It is also involved in the wholesale and retailing of cannabis products, as well as operates and franchises licensed retail cannabis stores. In addition, the company provides data analytics services, as well as operates Grasscity.com and CBDcity.com platforms. As of October 25, 2022, it operated 149 retail locations in Ontario, Alberta, British Columbia, Manitoba, and Saskatchewan. The company was formerly known as High Tide Ventures Inc. and changed its name to High Tide Inc. in October 2018. High Tide Inc. was founded in 2009 and is headquartered in Calgary, Canada.</t>
  </si>
  <si>
    <t>As of November 26, 2021,  operates as a subsidiary of Otovo AS. As of December 8, 2021, European Distributed Energy Assets Holding AS operates as a subsidiary of Otovo ASA.</t>
  </si>
  <si>
    <t>Consumer Discretionary (Primary); Consumer Rental and Leasing Services (Primary); Consumer Services (Primary); Diversified Consumer Services (Primary); Specialized Consumer Services (Primary)</t>
  </si>
  <si>
    <t>Otovo ASA engages in the online selling of solutions and services related to distributed renewable energy to private customers in Norway, Sweden, and Italy. The company was founded in 2016 and is headquartered in Oslo, Norway.</t>
  </si>
  <si>
    <t xml:space="preserve">As of August 16, 2022, Altus Strategies plc operates as a subsidiary of Elemental Royalties Corp.
</t>
  </si>
  <si>
    <t>Engineering Services: .9 (100.0%)</t>
  </si>
  <si>
    <t>Segment Adjustment: .9 (100.0%)</t>
  </si>
  <si>
    <t>Diversified Metal Ores (Primary); Diversified Metals and Mining (Primary); Lead Ores (Primary); Materials (Primary); Materials (Primary); Metals and Mining (Primary); Nickel Ores (Primary); Tin Ores (Primary); Zinc Ores (Primary); Copper; Copper Ores; Gold; Gold Ores; Iron Ores; Silver; Silver Ores; Steel</t>
  </si>
  <si>
    <t>Elemental Royalties Corp., a gold-focused royalty company, engages in the evaluation and acquisition of royalties. It has a portfolio of nine royalties in Chile, Western Australia, Kenya, Canada, Mexico, and Burkina Faso. The company is headquartered in Vancouver, Canada.</t>
  </si>
  <si>
    <t>Condire Management, LP
Condire Management, LP is a privately owned hedge fund sponsor. The firm primarily provides its services to pooled investment vehicles. It invests in long/short equity market with focus on commodity producers. The firm employs fundamental analysis to create its portfolios. Condire Management, LP is based in Dallas, Texas.
LMH Explorers S.à r.l.
LMH Explorers S.à r.l. is based in Luxembourg.</t>
  </si>
  <si>
    <t>Condire Management, LP (Dallas Area (Primary); Southwest (Primary); Texas (Primary); United States and Canada (Primary); United States of America (Primary));
LMH Explorers S.à r.l. (Europe (Primary); European Developed Markets (Primary); Luxembourg (Primary))</t>
  </si>
  <si>
    <t>LXP Industrial Trust (NYSE:LXP)</t>
  </si>
  <si>
    <t>NYSE:LXP</t>
  </si>
  <si>
    <t>Land &amp; Buildings Investment Management, LLC</t>
  </si>
  <si>
    <t>IQTR1765928526</t>
  </si>
  <si>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</si>
  <si>
    <t>Single-Tenant Industrial Real Estate Investments: 326.6 (100.0%)</t>
  </si>
  <si>
    <t>United States: 326.6 (100.0%)</t>
  </si>
  <si>
    <t>Equity Real Estate Investment Trusts (REITs) (Primary); Industrial REITs (Primary); Real Estate (Primary); Real Estate (Primary); Diversified REITs</t>
  </si>
  <si>
    <t>New York (Primary); New York City Area (Primary); Northeast (Primary); United States and Canada (Primary); United States of America (Primary); Dallas Area; Southwest; Texas</t>
  </si>
  <si>
    <t>Land &amp; Buildings Investment Management, LLC is an employee owned hedge fund sponsor. The firm primarily provides its services to pooled investment vehicles and state or municipal government entities. It invests in the public equity markets of United States. The firm launches and manages hedge funds for its clients. The firm employs long/short strategy to make its investments. It employs fundamental analysis to create its portfolios. The firm employs internal research to make its investments. Land &amp; Buildings Investment Management, LLC was founded in June 2008 and is based Stamford, Connecticut.</t>
  </si>
  <si>
    <t>China ZhongDi Dairy Holdings Company Limited, an investment holding company, operates dairy farms in the People’s Republic of China. The company operates in two segments, Dairy Farming Business and Import Trading Business. It raises and breeds dairy cows; produces raw milk; and sells reproduced heifers. The company is also involved in the import and sale of cows, alfalfa hay, breeding stock, and other animal husbandry-related products, as well as the provision of import agency services. As of December 31, 2019, it owned and operated eight dairy farms, including Beijing ZhongDi Farm, Inner Mongolia ZhongDi Diary, Helan ZhongDi Farm, Ningxia ZhongDi Farm, Kuandian ZhongDi Farm, Langfang ZhongDi Farm, Tianzhen ZhongDi Farm, and Tianjin ZhongDi Farm. China ZhongDi Dairy Holdings Company Limited was founded in 2002 and is headquartered in Beijing, the People’s Republic of China. As of February 8, 2021, China ZhongDi Dairy Holdings Company Limited operates as a subsidiary of HongKong Jingang Trade Holding Company Limited.</t>
  </si>
  <si>
    <t>Agricultural Products (Primary); Consumer Staples (Primary); Food Products (Primary); Food, Beverage and Tobacco (Primary); Beef Cattle; Dairy Products; Dairy Products and Eggs; Food and Staples Retailing; Food and Staples Retailing; Food Distribution; Food Distributors; Livestock And Animal Specialties; Meats, Meat Processing And Meat Related Products; Milk; Packaged Foods and Meats</t>
  </si>
  <si>
    <t>Jingm Investment Company Limited
Jingm Investment Company Limited is a principal investment firm. Jingm Investment Company Limited is based in George Town, Cayman Islands.
Pacific Eminent Limited
Pacific Eminent Limited is based in The Valley, Anguilla. Pacific Eminent Limited operates as a subsidiary of VTD705HL HongKong Ltd.</t>
  </si>
  <si>
    <t>Agriculture Investment Company Limited (Asia / Pacific (Primary); Asia / Pacific Emerging Markets (Primary); China  (Primary); Far East (Primary));
Jingm Investment Company Limited (Caribbean (Primary); Cayman Islands (Primary); Grand Cayman (Primary); Latin America and Caribbean (Primary));
Pacific Eminent Limited (Anguilla (Primary); Caribbean (Primary); Latin America and Caribbean (Primary));
Tianfu Investment Company Limited (Asia / Pacific (Primary); Asia / Pacific Emerging Markets (Primary); China  (Primary); Far East (Primary))</t>
  </si>
  <si>
    <t>GCP Student Living plc, a FTSE 250 company, was the first real estate investment trust in the UK to focus on student residential assets. The Company seeks to provide shareholders with attractive total returns in the longer term through the potential for modest capital appreciation and regular, sustainable, long term dividends with inflation linked income characteristics. It invests in properties located primarily in and around London where the Investment Manager believes the Company is likely to benefit from supply and demand imbalances for student residential accommodation and a growing number of international students. The Company has a premium listing on the Official List of the FCA and trades on the Premium Segment of the Main Market of the London Stock Exchange. The Company had a market capitalisation of £564.2 million at 30 June 2020.</t>
  </si>
  <si>
    <t>Devon (Primary); England (Primary); Europe (Primary); European Developed Markets (Primary); United Kingdom (Primary)</t>
  </si>
  <si>
    <t>Iqsa Holdco Ltd
Iqsa Holdco Ltd is based in Saint Helier, United Kingdom.
Scape Living PLC
Scape Living PLC provides management of real estate services. Scape Living PLC was formerly known as Scape Living Limited and changed its name to Scape Living PLC in January 2021. The company was incorporated in 2020 and is based in London, United Kingdom.</t>
  </si>
  <si>
    <t>Iqsa Holdco Ltd (Europe (Primary); European Developed Markets (Primary); Jersey (Primary));
Scape Living PLC (England (Primary); Europe (Primary); European Developed Markets (Primary); Greater London (Primary); United Kingdom (Primary))</t>
  </si>
  <si>
    <t>APG Asset Management NV is a privately owned investment manager. The firm manages pension funds for its clients. It provides its services to employees of education, government, construction, cleaning and glass cleaning, housing associations, energy and utility companies, sheltered employment and medical specialists companies. The firm invests in the public equity, fixed income, and alternative investments markets across the globe. It conducts in-house research to make its investments. APG Asset Management NV is based in Amsterdam, Netherlands with additional office in Heerlen, Netherlands. The firm operates as a subsidiary of APG Groep N.V.</t>
  </si>
  <si>
    <t>Europe (Primary);
European Developed Markets (Primary);
Netherlands (Primary);
Noord-Holland (Primary);
Asia / Pacific;
Asia / Pacific Developed Markets;
Hong Kong ;
Kowloon;
Limburg</t>
  </si>
  <si>
    <t>Yumeshin Holdings Co.,Ltd. provides construction engineer and engineer temporary staffing services. The company engages in the dispatch of construction management specialists and CAD operators to construction sites; and dispatch of IT and network engineers to the manufacturing and IT industries. It also engages in the dispatch of construction management technicians to construction sites, CAD operators, engineers to the IT industry, network engineers, and IT engineers. In addition, it engages in the sales and rental of IT-related equipment; consultant business; offshore development in Vietnam; and planning and management of online programming learning services. Further, the company provides Japanese language education for overseas local human resources and human resource utilization businesses; offers recruitment support for local human resources in Vietnam; contract development of IT system; and provides human resources to construction and manufacturing industries. Yumeshin Holdings Co.,Ltd. was founded in 1976 and is headquartered in Tokyo, Japan. As per the transaction announced on January 29, 2021, Yumeshin Holdings Co.,Ltd. operates as a subsidiary of BeNext-Yumeshin Group Co. As per the transaction announced on January 29, 2021, Yumeshin Holdings Co.,Ltd. operates as a subsidiary of BeNext-Yumeshin Group Co.</t>
  </si>
  <si>
    <t>Commercial and Professional Services (Primary); Human Resource and Employment Services (Primary); Human Resources and Personnel Management (Primary); Industrials (Primary); Professional Services (Primary); Temporary Help Supply (Primary); Capital Goods; Construction and Engineering; Construction and Engineering; Construction Support Services; Consumer Discretionary; Consumer Services; Diversified Consumer Services; Education Services; Electronic Equipment, Instruments and Components; Information Technology; Technology Distributors; Technology Hardware and Equipment</t>
  </si>
  <si>
    <t>BeNext-Yumeshin Group Co. engages in engineer dispatching, subcontracting, outsourcing, and recruiting business for the construction management, manufacturing, machinery, electronics, and IT software fields in Japan and internationally. The company also offers temporary staffing and contracting, employment placement, personnel introduction, and dispatching various personnel to manufacturers. In addition, it is involved in the employment promotion business for people with disabilities, as well as online programming education business. The company was formerly known as BeNEXT Group Inc. and changed its name to BeNext-Yumeshin Group Co. in April 2021. BeNext-Yumeshin Group Co. was founded in 1959 and is headquartered in Minato, Japan.</t>
  </si>
  <si>
    <t>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t>
  </si>
  <si>
    <t>Commercial and Professional Services (Primary); Human Resource and Employment Services (Primary); Human Resources and Personnel Management (Primary); Industrials (Primary); Professional and Management Development Training (Primary); Professional Services (Primary); Temporary Help Supply (Primary); Consulting Services; Consumer Discretionary; Consumer Services; Diversified Consumer Services; Education Services; Information Technology; Information Technology (IT) Consulting; IT Consulting and Other Services; IT Services; Research and Consulting Services; Software and Services; Specialty Educational Services; Technical Staffing and Staff Augmentation</t>
  </si>
  <si>
    <t>Gilde Equity Management Benelux B.V. is a private equity firm specializing in management buy-outs, expansion capital and growth capital investments in large and medium-sized mid-market companies. The firm considers investing in all industries, with particular experience in the food, services, and manufacturing sectors. It primarily invests in companies based in the Benelux region, which includes Belgium, the Netherlands and Luxembourg, and considers investments in the United States. The firm invests between €20 million ($24.85 million) and €200 million ($248.54 million) per transaction in companies with operating results greater than €2 million ($2.16 million) and with enterprise values between €15 million ($16.20 million) and €150 million ($162.02 million). Besides equity investments, the firm also specializes in debt financing. It seeks to take a supervisory board position in its portfolio companies. Gilde Equity Management Benelux B.V. was founded in 1996 and is based in Utrecht, the Netherlands, with additional offices in Antwerp, Belgium and Lohmar, Germany.</t>
  </si>
  <si>
    <t>Europe (Primary);
European Developed Markets (Primary);
Netherlands (Primary);
Utrecht (Primary);
Antwerp;
Belgium</t>
  </si>
  <si>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As of September 1, 2021, Core-Mark Holding Company, Inc. operates as a subsidiary of Performance Food Group Company.</t>
  </si>
  <si>
    <t>Alcoholic Beverage and Tobacco Distribution (Primary); Consumer Discretionary (Primary); Distributors (Primary); Distributors (Primary); Household and Personal Product Distribution (Primary); Non-Durable Goods Distribution (Primary); Retailing (Primary); Tobacco Distribution (Primary); Beverage Distribution; Consumer Staples; Food and Staples Retailing; Food and Staples Retailing; Food Distribution; Food Distributors; Groceries and Related Product Distribution</t>
  </si>
  <si>
    <t>Fort Worth Area (Primary); Southwest (Primary); Texas (Primary); United States and Canada (Primary); United States of America (Primary); Delaware; Midatlantic</t>
  </si>
  <si>
    <t>Performance Food Group Company, through its subsidiaries, markets and distributes food and food-related products in the United States. It operates through three segments: Foodservice, Vistar, and Convenience. The company offers a range of frozen foods, groceries, candy, snacks, beverages, cigarettes, and other tobacco products; beef, pork, poultry, and seafood; and health and beauty care products.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convenience stores, theaters, hospitality providers, concessionaires, airport gift shops, college bookstores, corrections facilities, and impulse locations, as well as franchises and other institutional customers. Performance Food Group Company was founded in 1885 and is headquartered in Richmond, Virginia.</t>
  </si>
  <si>
    <t>Midatlantic (Primary);
Richmond Area (Primary);
United States and Canada (Primary);
United States of America (Primary);
Virginia (Primary)</t>
  </si>
  <si>
    <t>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t>
  </si>
  <si>
    <t>Alternative Carriers (Primary); Broadband Telecommunications Services (Primary); Communication Services (Primary); Digital Telecommunications Services (Primary); Diversified Telecommunication Services (Primary); Telecommunication Services (Primary); Application Hosting Services; Application Service Providers (ASPs); Application Software; Cellular Services; Conferencing Services; Information Technology; Information Technology (IT) Consulting; Integrated Telecommunication Services; IT Consulting and Other Services; IT Services; Services Outsourcing; Software; Software and Services; System and Platform Integration; Video Conferencing; Wireless Telecommunication Services; Wireless Telecommunication Services</t>
  </si>
  <si>
    <t>Catalonia (Primary); Europe (Primary); European Developed Markets (Primary); Spain (Primary)</t>
  </si>
  <si>
    <t>Gamma Communications Europe B.V. provides technology based communication services to the business markets. The company was incorporated in 2018 and is based in Amstelveen, the Netherlands. Gamma Communications Europe B.V. operates as a subsidiary of Gamma Communications plc.</t>
  </si>
  <si>
    <t>Institut Català de Finances Capital, SGEIC, S.A.
Institut Català de Finances Capital, SGEIC, S.A. formerly known as, Institut Català de Finances Capital, SGECR, SAU is a private equity and venture capital firm specializing in direct and venture capital fund of fund investments. For direct investments, it seeks to make private equity, venture capital, and venture debt investments with a focus on seed/startup, early venture, mid venture, late venture, emerging growth, mezzanine, middle market and recapitalization investments in middle market companies. It seeks to invest in mid-sized companies. The firm seeks to invest in information technology, biotechnology, social services, and electronics, books, apparel and chemistry processes sectors. It prefers to invest in Spain with a focus on Catalonia and Barcelona or the greater Barcelona area. The firm prefers to invest between €0.5 million ($0.582 million) and €2.4 million ($2.794 million) in companies having sales between €0.3 million ($0.349 million) and €100 million ($116.424 million). The firm prefers to take minority stakes. The firm was founded in February 2010 and is based in Barcelona, Spain.
Inveready Asset Management, S.G.E.I.C., S.A.
Inveready Asset Management, S.G.E.I.C., S.A. is arm of Inveready Technology Investment Group, specializes in incubation, seed, start-ups, early stage, expansion, venture debt, and growth capital investments. The firm seeks to invest in all industries with a focus on security, SaaS, productivity software, mobile, nutrition, marketplace, IOT, hardware, gaming &amp; entertainment, enabling technologies, drug discovery, diagnostic, devops &amp; infrastructure, cloud computing, AR/VR, algorithms/data analysis, adtech, technology companies, biotechnology, Information Technology, e-commerce, medical equipment, nanotechnology, healthcare technology, clean-tech, social media, infrastructure tools, renewable energies, information and communications technology, water purification, telecommunication services, medical devices, reprofilling and advanced software. The firm invests in tech and biotech companies through equity and hybrid debt / equity instruments. It prefers to invest in Spain with a special focus on companies based in Catalonia or in the Madrid region. The firm typically invests between €0.1 million ($0.11 million) and €2 million ($2.28 million) in companies with sales above €1 million ($1.14 million) and enterprise values between €0.3 million ($0.34 million) and €2.5 million ($2.85 million). Inveready Asset Management, S.G.E.I.C., S.A. was founded in 2008 and is based in San Sebastián, Spain with additional offices in Barcelona, Spain and Madrid, Spain.
Inveready Capital Company, S.L.
Inveready Capital Company, S.L. is based in Barcelona, Spain.</t>
  </si>
  <si>
    <t>Institut Català de Finances Capital, SGEIC, S.A. (Catalonia (Primary); Europe (Primary); European Developed Markets (Primary); Spain (Primary));
Inveready Asset Management, S.G.E.I.C., S.A. (Basque Country (Primary); Europe (Primary); European Developed Markets (Primary); Spain (Primary); Catalonia; Madrid);
Inveready Capital Company, S.L. (Catalonia (Primary); Europe (Primary); European Developed Markets (Primary); Spain (Primary))</t>
  </si>
  <si>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 As of September 7, 2022, Alexco Resource Corp. operates as a subsidiary of Hecla Mining Company.</t>
  </si>
  <si>
    <t>Reclamation Management: 1.7 (13.0%);
Mining Operations (Incl. Exploration): 11.1 (87.0%)</t>
  </si>
  <si>
    <t>Canada: 12.8 (100.0%)</t>
  </si>
  <si>
    <t>Silver</t>
  </si>
  <si>
    <t>Materials (Primary); Materials (Primary); Metals and Mining (Primary); Silver (Primary); Silver Ores (Primary); Commercial and Professional Services; Commercial Services and Supplies; Diversified Metal Ores; Diversified Metals and Mining; Environmental and Facilities Services; Gold; Gold Ores; Industrials; Lead Ores; Zinc Ores</t>
  </si>
  <si>
    <t>Hecla Mining Company, together with its subsidiaries, discovers, acquires, develops, and produces precious and base metal properties in the United States and internationally. The company mines for silver, gold, lead, and zinc concentrates, as well as carbon material containing silver and gold for sale to custom smelters, metal traders, and third-party processors,; and doré containing silver and gold. It owns 100% interests in the Greens Creek mine located on Admiralty Island in southeast Alaska; the Lucky Friday mine situated in northern Idaho; the Casa Berardi mine located in the Abitibi region of northwestern Quebec, Canada; and the San Sebastian mine situated in the city of Durango, Mexico. The company also holds 100% interests in the Fire Creek mine located in Lander County, Nevada; and the Hollister and Midas mines situated in Elko County, Nevada. Hecla Mining Company was incorporated in 1891 and is headquartered in Coeur d'Alene, Idaho.</t>
  </si>
  <si>
    <t>Idaho (Primary);
Mountain (Primary);
Spokane Area (Primary);
United States and Canada (Primary);
United States of America (Primary);
British Columbia;
Canada;
Delaware;
Midatlantic</t>
  </si>
  <si>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</si>
  <si>
    <t>British Columbia (Primary);
Canada (Primary);
United States and Canada (Primary);
Central America &amp; Mexico;
Distrito Federal de Mexico;
Latin America and Caribbean;
Mexico</t>
  </si>
  <si>
    <t>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Phases II-IV clinical trial management, accelerated enrollment, peri-and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has a collaboration with Science 37 to design, build, test, implement, and execute digital trials using Science 37's DCT SaaS-based technology platform. PPD, Inc. was founded in 1985 and is headquartered in Wilmington, North Carolina. As of December 8, 2021, PPD, Inc. operates as a subsidiary of Thermo Fisher Scientific Inc.</t>
  </si>
  <si>
    <t>Health Care (Primary); Life Sciences Tools and Services (Primary); Life Sciences Tools and Services (Primary); Pharmaceuticals, Biotechnology and Life Sciences (Primary); Commercial and Professional Services; Commercial Physical and Biological Research; Health Care Equipment and Services; Health Care Providers and Services; Health Care Services; Industrials; Medical Laboratory Services; Professional Services; Research and Consulting Services; Research, Development, and Testing Services</t>
  </si>
  <si>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</si>
  <si>
    <t>Brockton Area (Primary);
Massachusetts (Primary);
Northeast (Primary);
United States and Canada (Primary);
United States of America (Primary);
Austria;
Boston Area;
Delaware;
Europe;
European Developed Markets;
Germany;
Great Lakes;
Houston Area;
Illinois;
Midatlantic;
North Carolina;
Pennsylvania;
Pittsburgh Area;
Raleigh Area;
Rockford Area;
Southwest;
Sweden;
Texas;
Upper Austria</t>
  </si>
  <si>
    <r>
      <rPr>
        <sz val="8"/>
        <rFont val="Arial"/>
        <family val="2"/>
      </rPr>
      <t xml:space="preserve">Hellman &amp; Friedman LLC
Hellman &amp; Friedman LLC is a private equity firm specializing in leveraged recapitalizations, acquisitions, buys and builds, traditional buyouts, financial restructurings, growth investments, and numerous types of minority investments. It invests in public and private companies. The firm makes investments in financial services including asset management, insurance, financial technology, and related sub-sectors as financial advisors and distribution, payments, securities services and other business; retail and consumer; energy and industrials; healthcare; companies running clinical trials for pharmaceutical companies and life sciences tools and services; vertical software; business and information services industries with an emphasis on marketing, information, and professional services; data services; Internet and digital media. In case of energy and industrials sector the firm generally looks to avoid businesses with significant macroeconomic and/or commodity exposure. It targets investments in companies based in North America with a focus on the United States, Europe with a focus on Western Europe, and Australia. The firm seeks to make equity investments between $50 million and $1200 million in its portfolio companies. It may act as a controlling shareholder and as an influential minority investor. It also seeks to take majority stakes. The firm prefers to invest alongside management in companies going through transitions including private or closely held businesses looking to institutionalize, to go public, to de-mutualize, or to undertake public to private transactions. Hellman &amp; Friedman LLC was founded in 1984 and is based in San Francisco, California with offices in New York, New York and London, United Kingdom.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</si>
  <si>
    <r>
      <rPr>
        <sz val="8"/>
        <rFont val="Arial"/>
        <family val="2"/>
      </rPr>
      <t xml:space="preserve">Hellman &amp; Friedman LLC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England; Europe; European Developed Markets; Greater London; New York; New York City Area; Northeast; United Kingdom);
The Carlyle Group Inc. (NasdaqGS:CG) (Midatlantic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t>
    </r>
  </si>
  <si>
    <t>AES Brasil Operações S.A. engages in the renewable electricity generation activities in Brazil. It generates electricity through hydroelectric, wind, and solar power plants. The company is based in São Paulo, Brazil. AES Brasil Operações S.A. is a subsidiary of AES Brasil Energia S.A.</t>
  </si>
  <si>
    <t>Electricity Generation: 515.4 (100.0%)</t>
  </si>
  <si>
    <t>Brazil: 515.4 (100.0%)</t>
  </si>
  <si>
    <t>Eneva S.A., together with its subsidiaries, operates as an integrated power generation company in Brazil. It generates electricity through coal, natural gas, and solar energy. The company has an operational installed generation capacity of 3.7 GWs. It also engages in the exploration, development, and production of natural gas and hydrocarbon; and energy trading activities. The company was formerly known as MPX Energia S.A. and changed its name to Eneva S.A. in October 2013. The company was founded in 2001 and is headquartered in Rio de Janeiro, Brazil.</t>
  </si>
  <si>
    <t>BNDES Participações S.A. - BNDESPAR is the investment arm of Banco Nacional de Desenvolvimento Economico e Social -BNDES. The firm specializes in direct and fund of funds investments. For direct investments, it seeks to invest through private equity, venture capital, seed capital and debenturesIt seeks to invest in medium size, early venture, mid venture, late venture and emerging growth companies within a variety of sectors, including information technology, internet of things, infrastructure, energy, mining, telecommunications, supermarkets, education, healthcare, creative economy, airports and social sector investments. The firm primarily invests in companies based in Brazil. It seeks to invest in companies with annual revenue between R$90 million ($23.16 million) and R$1 billion ($257 million). The firm primarily acquires minority stakes, and it might consider taking over 33% stake in some cases. The firm prefers to make transitory investments exiting its investments after a five to seven year period, but considers longer periods of investment. For fund of funds investments, it seeks to invest in private equity and venture capital funds. It focuses on funds that invest in tech, infrastructure, education, health, public security, sustainability and productivity. For the last sector, the priority will be for medium-sized companies that work mainly in agribusiness, information technology and communications, pharmaceutical industry and pulp and paper, food and beverage sectors, as well as machinery and equipment production. For venture capital funds, the firm prefers to invest up to R$ 150 million ($39.32 million) in funds that invest in companies with revenues up to R$300 million ($78.64 million). For private equity funds, it invests up to R$400 million ($104.86 million). BNDES Participações S.A. - BNDESPAR was founded in 1982 and is based in Brasilia, Brazil with additional offices in Rio de Janeiro, Brazil.</t>
  </si>
  <si>
    <t>Brazil (Primary);
Distrito Federal (Primary);
Latin America and Caribbean (Primary);
South America (Primary)</t>
  </si>
  <si>
    <t>Oil Search Limited explores for, develops, and produces oil and gas properties primarily in Papua New Guinea, the United States, and Australia. It operates through PNG Business Unit and Alaska Business Unit segments. The company is involved in the exploration, development, production, and sale of hydrocarbons, liquefied natural gas, crude oil, natural gas, condensate, naphtha, and other refined products; and power generation activities. As of December 31, 2020, its proved and probable reserves, and contingent resources comprised approximately 547.2 million barrels of oil and condensate; and 3,956.4 billion cubic feet of gas. The company was incorporated in 1929 and is based in Port Moresby, Papua New Guinea. As of December 17, 2021, Oil Search Limited operates as a subsidiary of Santos Limited.</t>
  </si>
  <si>
    <t>Energy (Primary); Energy (Primary); Oil and Gas Exploration and Production (Primary); Oil and Gas Production (Primary); Oil, Gas and Consumable Fuels (Primary); Electric Power Generation By Fossil Fuels; Electric Utilities; Electric Utilities; Utilities; Utilities</t>
  </si>
  <si>
    <t>Asia / Pacific (Primary); Asia / Pacific Emerging Markets (Primary); Pacific Islands (Primary); Papua New Guinea  (Primary); Asia / Pacific Developed Markets; Australia ; New South Wales</t>
  </si>
  <si>
    <t>Santos Limited explores for, develops, produces, transports, and markets hydrocarbons for homes and businesses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company’s proved plus probable reserves include 1676 million barrels of oil equivalent. Santos Limited was incorporated in 1954 and is headquartered in Adelaide, Australia.</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</si>
  <si>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UBS Group AG (SWX:UBSG)
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</si>
  <si>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UBS Group AG (SWX:UBSG)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Zurich (Primary); Asia / Pacific; Asia / Pacific Developed Markets; Asia / Pacific Emerging Markets; Basel-Stadt; England; Greater London; Hong Kong ; Houston Area; India ; Indian Sub-Continent; Japan ; Maharashtra; New York; New York City Area; Northeast; Southwest; Texas; Tokyo; United Kingdom; United States and Canada; United States of America);
Wilson Asset Management (International) Pty Limited (Asia / Pacific (Primary); Asia / Pacific Developed Markets (Primary); Australia  (Primary); New South Wales (Primary))</t>
    </r>
  </si>
  <si>
    <t>BlackRock, Inc. (NYSE:BLK) (108,316.5); UBS Group AG (SWX:UBSG) (58,109.3)</t>
  </si>
  <si>
    <t>Principia Biopharma Inc., a late-stage biopharmaceutical company, focuses on developing novel therapies for immune-mediated diseases. The company developing rilzabrutinib, an inhibitor that is in Phase III clinical trials for the treatment of pemphigus, a chronic skin disease, as well as and pemphigus foliaceus; in a Phase 1/2 trial for the treatment of immune thrombocytopenia; and a Phase 2 trial for the treatment of IgG4-related disease. It is also developing PRN2246/SAR442168, an inhibitor, which is in Phase Ii clinical trial for treating multiple sclerosis (MS) and other central nervous systems (CNS) diseases; and PRN473, a drug candidate that is in Phase I clinical trial for the treatment of immune-mediated diseases. The company has a collaboration agreement with Genzyme Corporation to develop relapsing and progressive MS and other diseases of the CNS. Principia Biopharma Inc. was incorporated in 2008 and is based in South San Francisco, California. As of September 25, 2020, Principia Biopharma Inc. operates as a subsidiary of Sanofi.</t>
  </si>
  <si>
    <r>
      <rPr>
        <sz val="8"/>
        <rFont val="Arial"/>
        <family val="2"/>
      </rPr>
      <t xml:space="preserve">Alexandria Equities, LLC
Alexandria Equities, LLC is a principal investment firm and is based in the United States. Alexandria Equities, LLC operates as a subsidiary of Alexandria Real Estate Equities, Inc.
G C &amp; H Investments
G C &amp; H Investments is a principal investment firm. It is based in San Francisco, California.
HBM Partners Ltd.
HBM Partners Ltd. is a private equity and venture capital firm specializing in direct and fund of funds investments. It specializes in investing in development stage, seed/startup, early venture, emerging growth, middle market, mature, mid venture, late venture, PIPEs, growth and buy-out financings of private companies as well as investments in public companies. Within fund of funds, it seeks to make investments in venture capital funds. It typically invests in healthcare, pharma/biotech, life sciences, human medicine, medical technology, biotechnology, medical devices and diagnostics industries. It prefers to invest globally with a focus on European, North America, and Asia based companies. It typically invests between $3.97 million and $39.7 million in companies having sales value $ 4.16 million to $ 41.46 million. It seeks to take a majority interest in its portfolio companies. The firm invests from venture backed early-stage all the way to listed companies. It also provides investment advisory services. HBM Partners Ltd. Is based in Zug, Switzerland and has an additional office in Hong Kong.
Mission Bay Capital LLC
Mission Bay Capital LLC is a venture capital firm specializing in seed, startups and early-stage investments. It prefers to invest in biotechnology, bioscience, life science, medical and environmental companies emerging from the University of California and the San Francisco Bay Area ecosystem. Mission Bay Capital LLC was founded in June, 2009 and is based in San Francisco, California.
Morgenthaler Management Corporation
Morgenthaler Management Corporation is a venture capital firm specializing in incubation, seed, expansion, mid venture investments. It seeks to focus in information technology and life sciences. Within information technology the firm seeks to make early stage, Series A and B investments but it is open to later stage investments. It focuses on wireless, internet services, enterprise services, mobile platform services, communications, internet software and services, consumer software and services, mobile computing, enterprise software, software and services, financial technology, financial services, health 2.0, digital health, systems and semiconductors, and energy sectors. For information technology sector, the firm seeks to invest between $5 million and $15 million with initial investments being $0.5 million. Within life sciences sector it typically invests in Series A investments but it is open to later stage investments. It seeks to invest in biotechnology, therapeutic life science companies, therapeutic biopharmaceuticals, medical devices, and healthcare services. In biotechnology invests in multi-product platforms, or targeted therapies, that can achieve clinical proof of principle within five years. In medical devices it focuses on devices in the drug markets. For Life Sciences sector, it invests between $12 million and $15 million total in a company over several rounds and prefers to invest between $12 million and $20 million in a biotech company over several rounds; and between $10 million and $12 million for a device company. Morgenthaler Management Corporation was founded in 1968 and is based in Portola Valley, California with additional offices in Boulder, Colorado; Menlo Park, California; West Chesterfield, Massachusetts; and Boston, Massachusetts.
</t>
    </r>
    <r>
      <rPr>
        <sz val="8"/>
        <color indexed="17"/>
        <rFont val="Arial"/>
        <family val="2"/>
      </rPr>
      <t xml:space="preserve">Morgenthaler Partners portfolio includes: Apsco International, a provider of electronic manufacturing services (EMS) to the industrial and communications industries; Comm-Works, provider of data, voice, cabling and enhanced telecommunications solutions; and Phillips &amp; Temro Industries, Inc., supplier of powertrain products for diesel engine related markets.
</t>
    </r>
    <r>
      <rPr>
        <sz val="8"/>
        <rFont val="Arial"/>
        <family val="2"/>
      </rPr>
      <t xml:space="preserve">
New Leaf Venture Partners, LLC
New Leaf Venture Partners, LLC is a private equity and venture capital firm specializing in growth capital and PIPES transactions in incubation, seed, early, mid, and late venture, later stage investments in public and private companies. It seeks to invest in companies across all phases, from startup to public offerings and crossover rounds, IPOs, public financings as well as open market purchases. It prefers to invest in the healthcare sector including biopharmaceuticals products, commercial stage medical devices, healthcare-related information technology, life science tools, pharmaceutical research and development, medical device research equipment, and variety of stages in molecular diagnostics, information convergence, healthcare biological research, and laboratory infrastructure technologies. Within biopharmaceuticals, the firm seeks to invest in drug development, clinical trial design, and pharmaceutical markets. Within life science tools, it seeks to invest in research tools that accelerate the discovery process, uncover novel insights into the biology of disease and health, or personalize diagnoses and treatment. Within Information Convergence, it focuses on enabling the transformation of healthcare and the life sciences by increasing quality and efficiency through the convergence of technology and information-based products and applications. It prefers to invest between $5 million and $30 million in its portfolio companies with revenues exceeding $100 million. The firm typically seeks to take a board seat in its portfolio companies. New Leaf Venture Partners, LLC was founded in 2005 and is based in New York, New York.
OrbiMed Advisors LLC
OrbiMed Advisors LLC is a private equity and venture capital firm specializing in buyouts, seed, startups, early stage, emerging growth, turnaround, middle market, mid venture, late venture, incubation, PIPES, and growth capital investments. It primarily provides its services to pooled investment vehicles, U.S. registered Investment Company, various types of institutions, and several investment funds. The firm manages mutual, hedge, royalty and debt funds, venture capital, public and private equity funds for its clients. It invests in the public equity, fixed income, and alternative investment markets across the globe. For its fixed income investments, the firm invests in the debt securities, royalty bonds and other royalty instruments. For its alternative investments, it invests in currencies, index options, and derivatives and makes private investments in public equity securities. The firm employs a fundamental analysis to make its investments. It primarily invests in healthcare, financial services, global health science industry including pharmaceutical, life science, healthcare services, biotechnology, biopharmaceuticals, diagnostics, novel therapies and treatments, health IT, medical device companies, and companies providing services or products that are part of treatments. For its private equity investments, it seeks to invest globally, including North America and Europe; Asia, India, China; and Israel. The firm invests between $3 million and $150 million in its companies. It prefers to take majority stake in companies. OrbiMed Advisors LLC was founded in 1989 and is based in the New York, New York and has additional offices in San Francisco, California; Mumbai, India; Herzliya, Israel; Shanghai, China and Central, Hong Kong.
Samsara BioCapital LLC
Samsara BioCapital LLC is a principal investment firm. It seeks to invest in biotechnology firms. The firm was founded in 2016 and is based in Palo Alto, California.
Sofinnova Investment, Inc.
Sofinnova Investment, Inc. is a venture capital firm specializing in seed, startup, mid, early stage, series A, first venture round, and corporate spinouts. It also considers investments in intermediate and later stage startup companies. The firm does not invest in healthcare services, tool-kit companies, diagnostics, and neutraceuticals. It seeks to invest in life sciences and information technology sectors. In life sciences sector, it seeks to invest in clinical stage pharmaceutical products companies, biotechnology, biopharmaceutical, therapeutic drug or product companies in the late preclinical or Phase I clinical stage, drug companies to treat diseases with unmet medical needs, drug discovery platform technology, clinical-stage compounds, and medical technology companies. The key therapeutic areas include oncology, respiratory, dermatology, ophthalmology, neurology and women’s health. For information technology investments, it seeks to invest in product oriented IT companies building new components, systems, or solutions, enterprise software, software targeting service providers and consumer opportunities, and telecommunications infrastructure. It invests in both sides of the Atlantic with a focus on West Coast in United States and can also consider investments in East Coast of United States and European developed markets. It seeks to make initial investments between $3 million and $5 million and total investments between $5 million and $15 million over the life of a company for technology companies and makes initial investments between $5 million and $15 million and total investments between $15 million and $30 million for life science companies. The firm seeks to make seed-stage investments in both life science and technology between $0.1 million and $1 million to incubate promising technologies out of academia or industry. The firm requires a board seat whenever it invests in early stage companies as a lead or co-lead investor. Sofinnova Investment, Inc. was founded in 1976 and is based in Menlo Park, California with additional offices in La Jolla, California, Montreal, Quebec and Tokyo, Japan.
SR One Capital Management, LP
SR One Capital Management, LP is the venture capital arm of GlaxoSmithKline specializing in investing in seed, start up, early and mid venture, and emerging growth companies. It seeks to invest in emerging life science companies that are pursuing innovative science which will significantly impact medical care, with products in preclinical development stage through clinical proof-of-concept; biotechnology; healthcare; medical devices, and related information technologies companies. It typically invests in companies based globally with a focus on the United States, Canada, and Europe. The firm typically invests between $0.5 million and $5 million per round. It prefers to take a board seat or observers right in its portfolio companies. It seeks to lead or take an active syndicate role in its investments. SR One Capital Management, LP was founded in 1985 and is based in Redwood City, California with additional offices in Cambridge, Massachusetts; Conshohocken, Pennsylvania; London, United Kingdom; Wayne, Pennsylvania and San Mateo, California.
WS Investment Co.
WS Investment Co. is the venture capital investment arm of Wilson, Sonsini, Goodrich &amp; Rosati specializing in investments in growth capital. The firm prefers to invest in communications, Internet, medical, outsourcing, software, and storage industries. WS Investment Co. was founded in 1978 and is based in Palo Alto, California with additional offices in Seattle, Washington, San Francisco, California, San Diego, California, Salt Lake City, Utah, Reston, Virginia, New York, New York, and Austin, Texas.
</t>
    </r>
  </si>
  <si>
    <r>
      <rPr>
        <sz val="8"/>
        <rFont val="Arial"/>
        <family val="2"/>
      </rPr>
      <t xml:space="preserve">Alexandria Equities, LLC (California (Primary); Los Angeles Area (Primary); United States and Canada (Primary); United States of America (Primary); West Coast (Primary));
G C &amp; H Investments (California (Primary); San Francisco Area (Primary); United States and Canada (Primary); United States of America (Primary); West Coast (Primary));
HBM Partners Ltd. (Europe (Primary); </t>
    </r>
    <r>
      <rPr>
        <sz val="8"/>
        <color indexed="17"/>
        <rFont val="Arial"/>
        <family val="2"/>
      </rPr>
      <t>Europe (Primary)</t>
    </r>
    <r>
      <rPr>
        <sz val="8"/>
        <rFont val="Arial"/>
        <family val="2"/>
      </rPr>
      <t xml:space="preserve">; European Developed Markets (Primary); </t>
    </r>
    <r>
      <rPr>
        <sz val="8"/>
        <color indexed="17"/>
        <rFont val="Arial"/>
        <family val="2"/>
      </rPr>
      <t>European Developed Markets (Primary)</t>
    </r>
    <r>
      <rPr>
        <sz val="8"/>
        <rFont val="Arial"/>
        <family val="2"/>
      </rPr>
      <t xml:space="preserve">; Switzerland (Primary); </t>
    </r>
    <r>
      <rPr>
        <sz val="8"/>
        <color indexed="17"/>
        <rFont val="Arial"/>
        <family val="2"/>
      </rPr>
      <t>Switzerland (Primary)</t>
    </r>
    <r>
      <rPr>
        <sz val="8"/>
        <rFont val="Arial"/>
        <family val="2"/>
      </rPr>
      <t xml:space="preserve">; Zug (Primary); Asia / Pacific; Asia / Pacific Developed Markets; Hong Kong );
Mission Bay Capital LLC (California (Primary); San Francisco Area (Primary); United States and Canada (Primary); United States of America (Primary); West Coast (Primary));
Morgenthaler Management Corporation (California (Primary); </t>
    </r>
    <r>
      <rPr>
        <sz val="8"/>
        <color indexed="17"/>
        <rFont val="Arial"/>
        <family val="2"/>
      </rPr>
      <t>Cleveland Area (Primary)</t>
    </r>
    <r>
      <rPr>
        <sz val="8"/>
        <rFont val="Arial"/>
        <family val="2"/>
      </rPr>
      <t xml:space="preserve">; </t>
    </r>
    <r>
      <rPr>
        <sz val="8"/>
        <color indexed="17"/>
        <rFont val="Arial"/>
        <family val="2"/>
      </rPr>
      <t>Great Lakes (Primary)</t>
    </r>
    <r>
      <rPr>
        <sz val="8"/>
        <rFont val="Arial"/>
        <family val="2"/>
      </rPr>
      <t xml:space="preserve">; </t>
    </r>
    <r>
      <rPr>
        <sz val="8"/>
        <color indexed="17"/>
        <rFont val="Arial"/>
        <family val="2"/>
      </rPr>
      <t>Ohio (Primary)</t>
    </r>
    <r>
      <rPr>
        <sz val="8"/>
        <rFont val="Arial"/>
        <family val="2"/>
      </rPr>
      <t xml:space="preserve">; San Francisco Area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Boston Area; </t>
    </r>
    <r>
      <rPr>
        <sz val="8"/>
        <color indexed="17"/>
        <rFont val="Arial"/>
        <family val="2"/>
      </rPr>
      <t>California</t>
    </r>
    <r>
      <rPr>
        <sz val="8"/>
        <rFont val="Arial"/>
        <family val="2"/>
      </rPr>
      <t xml:space="preserve">; Cleveland Area; Great Lakes; Massachusetts; Northeast; Ohio; </t>
    </r>
    <r>
      <rPr>
        <sz val="8"/>
        <color indexed="17"/>
        <rFont val="Arial"/>
        <family val="2"/>
      </rPr>
      <t>San Francisco Area</t>
    </r>
    <r>
      <rPr>
        <sz val="8"/>
        <rFont val="Arial"/>
        <family val="2"/>
      </rPr>
      <t xml:space="preserve">; Springfield Area; </t>
    </r>
    <r>
      <rPr>
        <sz val="8"/>
        <color indexed="17"/>
        <rFont val="Arial"/>
        <family val="2"/>
      </rPr>
      <t>West Coast</t>
    </r>
    <r>
      <rPr>
        <sz val="8"/>
        <rFont val="Arial"/>
        <family val="2"/>
      </rPr>
      <t>);
New Leaf Venture Partners, LLC (New York (Primary); New York City Area (Primary); Northeast (Primary); United States and Canada (Primary); United States of America (Primary));
OrbiMed Advisors LLC (New York (Primary); New York City Area (Primary); Northeast (Primary); United States and Canada (Primary); United States of America (Primary); Africa / Middle East; Asia / Pacific; Asia / Pacific Developed Markets; Asia / Pacific Emerging Markets; California; China ; Far East; Hong Kong ; India ; Indian Sub-Continent; Israel ; Maharashtra; Middle East; San Francisco Area; West Coast);
Samsara BioCapital LLC (California (Primary); San Francisco Area (Primary); United States and Canada (Primary); United States of America (Primary); West Coast (Primary));
Sofinnova Investment, Inc. (California (Primary); San Francisco Area (Primary); United States and Canada (Primary); United States of America (Primary); West Coast (Primary); Asia / Pacific; Asia / Pacific Developed Markets; Canada; Japan ; Quebec; San Diego Area);
SR One Capital Management, LP (California (Primary); San Francisco Area (Primary); United States and Canada (Primary); United States of America (Primary); West Coast (Primary); Boston Area; Europe; European Developed Markets; Great Lakes; Massachusetts; Northeast; Pennsylvania; Philadelphia Area; SE Pennsylvania Area; United Kingdom);
WS Investment Co. (California (Primary); San Francisco Area (Primary); United States and Canada (Primary); United States of America (Primary); West Coast (Primary); Austin Area; Midatlantic; Mountain; New York; New York City Area; Northeast; Salt Lake City Area; San Diego Area; Seattle Area; Southwest; Texas; Utah; Virginia; Washington)</t>
    </r>
  </si>
  <si>
    <t>Inovalon Holdings, Inc. provides cloud-based platforms for data-driven healthcare. It operates Inovalon ONE Platform, an integrated, real-time cloud native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one million physicians; 574,000 clinical facilities; and approximately 332 million individuals and 61 billion medical events. Inovalon Holdings, Inc. was founded in 1998 and is headquartered in Bowie, Maryland. As of November 24, 2021, Inovalon Holdings, Inc. was taken private.</t>
  </si>
  <si>
    <t>Health Care (Primary); Health Care Equipment and Services (Primary); Health Care Technology (Primary); Health Care Technology (Primary); Healthcare Industry Software (Primary); Information Technology; IT Consulting and Other Services; IT Services; Software and Services</t>
  </si>
  <si>
    <t>Maryland (Primary); Midatlantic (Primary); Southern Maryland Area (Primary); United States and Canada (Primary); United States of America (Primary)</t>
  </si>
  <si>
    <t>22C Capital LLC
22C Capital LLC is a principal investment firm. The firm seeks to invest in technology, data analytics, business services, healthcare and financial service sector. 22C Capital LLC is based in Boca Raton, Florida.
Insight Venture Management, LLC
Insight Venture Management, LLC is a venture capital and private equity firm specializing in investments in expansion capital, emerging growth, growth capital, growth equity, buyouts, capital for mergers and acquisitions, take privates, recapitalization, PIPE deals, pre-IPO, early, later stage, middle market, mature, recapitalization and carve-outs. The firm typically invests in technology sector with a focus on consumer-facing technologies, e-commerce, internet, mobile, new media, online gaming, infrastructure software, on-premise and SaaS-based software, infrastructure, and internet software, application software, data businesses, online and on-demand businesses, retail, enterprise application software, e-commerce software, business to business commerce, software-enabled services, B2C products, post-secondary education, and data enabled services sectors. It makes worldwide investments including Israel. The firm targets investing between $3 million and $500 million in companies at all stages in their life cycle. It seeks to take a seat on the board of directors of its portfolio companies. The firm engages in both majority and minority investments and purchases both primary and secondary shares. It also makes co-investments. Insight Venture Management, LLC was founded in 1995 and is based in New York, New York with additional offices across Europe, Asia, North America and South America.
Nordic Capital
Nordic Capital is a private equity firm specializing in buyouts, add-on acquisitions, growth, expansion, buy-and-build, industry consolidations, turnarounds, strategic repositioning, mature and middle-market investments. The firm invests in large and medium sized companies in all sectors with the focus on financial services, technology and payments, healthcare sector, industrial goods &amp; services, consumer &amp; retail, life sciences, traditional industries, biotechnology, and business services. It invests globally with a primary focus on Europe-based companies including Germany and Scandinavia and German speaking countries, the Nordic region, DACH region and Northern Europe, but often pursues follow-on investments outside the Nordic countries. The firm typically invests $41.47 million and $3668.97 million in companies having annual sales between $165.78 million and $796 million. It invests for a majority holding in each portfolio company and may also consider minority stake as well. The firm invests for a period of three to seven years, with average investment duration of 4.6 years and exits its investments through a strategic sale, trade sale, secondary buyout, or a public offering. It acts as a lead investor and takes a board seat in its portfolio companies. Nordic Capital was founded in 1989 and is based in Stockholm, Sweden with Nine offices across Europe, United States and South Korea.</t>
  </si>
  <si>
    <t>22C Capital LLC (Florida (Primary); Southeast (Primary); United States and Canada (Primary); United States of America (Primary); West Palm Beach Area (Primary); New York; New York City Area; Northeast);
Insight Venture Management, LLC (New York (Primary); New York City Area (Primary); Northeast (Primary); United States and Canada (Primary); United States of America (Primary); Africa / Middle East; Asia / Pacific; Asia / Pacific Developed Markets; Asia / Pacific Emerging Markets; Australia ; Brazil; California; China ; Europe; European Developed Markets; European Emerging Markets; Far East; France; Germany; Greece; Israel ; Italy; Latin America and Caribbean; Middle East; Russia; South America; Spain; Turkey ; United Kingdom; West Coast);
Nordic Capital (Europe (Primary); European Developed Markets (Primary); Sweden (Primary); Asia / Pacific; Asia / Pacific Developed Markets; Denmark; Finland; Germany; Jersey; Korea, South ; Luxembourg; New York; New York City Area; Northeast; Norway; United Kingdom; United States and Canada; United States of America)</t>
  </si>
  <si>
    <t>Black Creek Investment Management Inc.
Black Creek Investment Management Inc. is an employee owned investment manager. The firm primarily provides its services to pooled investment vehicles. It also caters to pension and profit sharing plans, charitable organizations and state or municipal government entities. It manages separate client-focused equity portfolios. The firm also manages equity and balanced mutual funds for its clients. It also launches and manages private funds investing in equity markets. The firm invests in public equity and fixed income markets across the globe. It employs fundamental analysis to make its investments. The firm conducts in-house research to make its investments. Black Creek Investment Management Inc. was founded in 2004 and is based in Toronto, Canada.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Meritas Group, Inc.
Meritas Group, Inc. offers management consulting services. The company was founded in 2007 and is headquartered in Irving, Texas.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</si>
  <si>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 Creek Investment Management Inc. (Canada (Primary); Ontario (Primary); United States and Canada (Primary));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Meritas Group, Inc. (North Texas Area (Primary); Southwest (Primary); Texas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</si>
  <si>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AA Limited provides roadside assistance, insurance, and driving services in the United Kingdom. It operates through two segments, Roadside and Insurance. The company offers breakdowns cover for cars, motorcycles, caravans, vans, and towing; car, motorbike, van, and caravan insurance; and loans, savings, mortgage, travel currency card, insurance, and credit card products. It also provides home, content, building, pet, and holiday home insurance products; and travel services. In addition, the company offers driving advisory services, such as child safety, fuel and environment, legal advisory, service and repair, safety, security, and driving cost and other services; car and MOT services; and financial services, such as personal loans, car loans, home improvement loans, debt consolidation loans, wedding loans, loan management, savings, credit cards, and online security services, as well as reinsurance services. It serves fleet and leasing companies. AA Limited was formerly known as AA plc and changed its name to AA Limited in March 2021. The company was founded in 1905 and is based in Basingstoke, the United Kingdom.</t>
  </si>
  <si>
    <t>Insurance: 224.1 (16.9%);
Roadside: 1,103.2 (83.1%)</t>
  </si>
  <si>
    <t>United Kingdom: 1,327.4 (100.0%)</t>
  </si>
  <si>
    <t>Claim Processors (Primary); Financials (Primary); Insurance (Primary); Insurance (Primary); Insurance Brokers (Primary); Automobile Driving Instruction; Commercial and Professional Services; Commercial Services and Supplies; Consumer Discretionary; Consumer Services; Diversified Consumer Services; Diversified Financial Services; Diversified Financials; Diversified Support Services; Education Services; Industrials; Motor Vehicle Repair and Services; Other Diversified Financial Services; Reinsurance; Specialized Consumer Services; Specialty Educational Services</t>
  </si>
  <si>
    <t>England (Primary); Europe (Primary); European Developed Markets (Primary); Hampshire (Primary); United Kingdom (Primary)</t>
  </si>
  <si>
    <t>Warburg Pincus LLC
Warburg Pincus LLC is a private equity and venture capital firm specializing in all stages of a company’s life cycle from founding startups, early-stage financings, growth equity investments, and developing companies to restructurings, recapitalizations, late stage, and management buyouts of mature businesses. The firm also invests in change in control leveraged buyout transactions, divisional spin-outs of non-core corporate assets, minority private investments in public companies, and special situations transactions with a focus on acquisition of undervalued companies and middle market companies. It typically invests energy; financial services; healthcare and life science; consumer; education services, software and systems; industrial and business services; technology, media and telecommunications; and real estate sectors. Within energy, it seeks to invest in oil and gas exploration and production, refining, upstream, midstream and oilfield services, power generation and transmission, alternative energy and renewables, mining and metals, machine learning, AI and innovative energy technologies. Within financial services, the firm primarily invests in specialty and consumer finance, private banking, payment and transaction processing companies, insurance companies, financial technology, exchanges, banks, depository institutions, and asset and wealth management. Within healthcare and life sciences, the firm seeks to invest in biopharmaceuticals, healthcare services, consumer and digital health, medical devices, diagnostics, biotechnology, and specialty pharmaceuticals. In medical devices, it focuses on investments in diabetes, interventional cardiology, interventional neurology, orthopedics, and urology/gynecology. Within industrial and business services, it seeks opportunities in aerospace &amp; defense, process industries, highly engineered components, maintenance, repair &amp; overhaul, aftermarket automotive, building products, packaging, food, food service equipment, distribution, property, facility services, testing, inspection, certification, sales services, repair and warranty services, corporate training, command, communication, control equipment, business process outsourcing, financial technology and services, human capital management, information services, analytics, marketing services, legal, risk and compliance services, risk management systems and services, specialty consulting and advisory services, supply chain and logistics services, and transaction processing. Within technology, media, and telecommunications, it typically invests in software, financial technology, business services, payments, technology-enabled services, cybersecurity, semiconductors and systems, information and internet. Within telecommunications, the firm invests in enabling technologies, enabling services, and service providers. Within real estate, the firm typically invests in homebuilding, retail, senior housing and assisted living facilities, lodging, self-storage development and real estate services, entity-level and asset-level investments and target distressed assets, non-performing loans, resort development, and hospitality. In software, the firm invests in industry-specific enterprise applications, information security, SaaS, computer and computer software stores, open source, and alternative business models, data center automation, and business intelligence, analytic applications, and decision support. In systems, the firm focuses on semiconductor devices for the china wireless market, programmable processors for audio, video, and data processing, mixed-signal, RF, and analog semiconductors, semiconductor-related software (embedded software, EDA Tools, and IP licensing), and systems and sub-systems driven by semiconductors (SoC, sensors, and optical components).  The firm seeks to invest between $20 million and $1000 million in companies with enterprise values between $100 million and $15100 million. It seeks to invest globally with a focus on North America, Africa, Latin America, Europe, Brazil, Germany, India, South East Asia, China, Vietnam, Turkey, Italy, Ireland, and Asia. The firm has an average investment period between five years and seven years. It typically invests as a lead investor in transactions and takes a board seat in its portfolio companies. It usually takes a minority or majority stake in its companies. Warburg Pincus LLC was founded in 1939 and is based in New York, New York with additional offices in Asia, Europe, and North America.</t>
  </si>
  <si>
    <r>
      <rPr>
        <sz val="8"/>
        <rFont val="Arial"/>
        <family val="2"/>
      </rPr>
      <t>TowerBrook Capital Partners (U.K.) LLP (England (Primary); Europe (Primary); European Developed Markets (Primary); Greater London (Primary); United Kingdom (Primary));
Warburg Pincus LLC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Berlin; Brazil; California; China ; England; Europe; European Developed Markets; Far East; Germany; Greater London; Hessen; Hong Kong ; Houston Area; India ; Indian Sub-Continent; Japan ; Korea, South ; Latin America and Caribbean; Luxembourg; Maharashtra; Mauritius; Netherlands; New South Wales; Noord-Holland; San Francisco Area; São Paulo; Singapore ; South America; Southwest; Sub-Saharan Africa; Texas; United Kingdom; West Coast)</t>
    </r>
  </si>
  <si>
    <t>University of Texas Investment Management Company
University of Texas Investment Management Company (UTIMCO) is an endowment arm of University of Texas. The firm manages various endowment funds and other operating fixed income and equity funds. It invests in the public equity, fixed income, and alternative investments markets of the United States. The firm invests in short-term money market obligations, including securities issued or guaranteed by the U.S. Government or its agencies or instrumentalities, certificates of deposit, time deposits, bankers’ acceptances and other short-term obligations issued by domestic banks, or London branches of domestic banks, repurchase agreements, and high grade investment bonds to make its fixed income investments. University of Texas Investment Management Company was founded in March 1996 and is based in Austin, Texas.</t>
  </si>
  <si>
    <t>Davidson Kempner European Partners, LLP (England (Primary); Europe (Primary); European Developed Markets (Primary); Greater London (Primary); United Kingdom (Primary));
University of Texas Investment Management Company (Austin Area (Primary); Southwest (Primary); Texas (Primary); United States and Canada (Primary); United States of America (Primary); Dallas Area)</t>
  </si>
  <si>
    <t xml:space="preserve"> As of December 28, 2021,  operates as a subsidiary of Yageo Corporation.</t>
  </si>
  <si>
    <t>Antennas (Primary); Electronic Capacitors, Resistors and Diodes  (Primary); Electronic Component Transformers (Primary); Electronic Components (Primary); Electronic Components (Primary); Electronic Equipment, Instruments and Components (Primary); Information Technology (Primary); Technology Hardware and Equipment (Primary)</t>
  </si>
  <si>
    <t>Yageo Corporation engages in the manufacture and sale of passive components in China, Europe, the United States, and rest of Asia. It offers chip resistors, including automotive, current sensing, anti-sulfurated, thin film, thick film precision and general purpose, array/network, high voltage, surge, lead free, Ni/Au termination, RF attenuator, and trimmable; and MLCCs, such as general purpose, automotive, high frequency, soft termination, miniaturization, array, and low inductance. The company also provides through-hole resistors comprising carbon film, metal film, MELF, metal glazed film, metal oxide film, zero and low ohmic, jumper wire, cement, aluminum housed, wire wound, and other resistors; and wireless components consisting of antennas, LTCC filters, and X2Y. In addition, it offers electrolytic capacitors, including screw terminal, surface mount, snap-in, and radial capacitors; and inductors and coils, such as chip beads, multilayer chip inductors, wire wound chip inductors, and power inductors. Further, the company provides circuit protection solutions, which include overvoltage protection components, such as TVS, MOV, GDT, SPG, ESD, and TSS; and overcurrent protection components that comprise PPTC and NTC. Additionally, it offers logistics and electronic data interchange services. The company’s products are used for various applications, including aerospace, automotive, 5G and telecommunications, industrial, medical, IoT, power management, green power, and computer peripherals and electronics. It serves EMS, ODM, and OEM customers, as well as distributors. Yageo Corporation was founded in 1977 and is headquartered in New Taipei City, Taiwan.</t>
  </si>
  <si>
    <t>As of June 7, 2020, CenterState Bank Corporation was acquired by South State Corporation. CenterState Bank Corporation operates as the holding company for CenterState Bank, N.A. that provides various consumer and commercial banking services to individuals, businesses, and industries. The company accepts various deposit products, such as savings, demand, negotiable order of withdrawal, and money market deposit accounts, as well as certificates of deposit and time deposits. Its loan products include real estate loans to individuals and businesses for the purchase, improvement of, or investment in real estate; construction of single-family residential and commercial units; and development of single-family residential building lots. The company’s loan products also comprise commercial loans to small-to-medium sized businesses for working capital, equipment purchases, and various other business purposes; and consumer loans consisting of loans to individuals for various consumer purposes, as well as business purpose loans. It also offers mutual funds, annuities, and other investment products. In addition, the company sells fixed income securities; and provides hedging, loan brokerage, correspondent bank deposits, safe-keeping, bond accounting, asset/liability consulting, international wires, clearing and corporate checking accounts, and other correspondent banking related services. As of December 31, 2019, it operated 149 full service banking offices in 47 counties throughout Florida, Georgia, and Alabama; 1 loan production office in Florida; and 1 loan production office in Georgia. The company was formerly known as CenterState Banks, Inc. and changed its name to CenterState Bank Corporation in September 2017. CenterState Bank Corporation was founded in 1989 and is headquartered in Winter Haven, Florida.</t>
  </si>
  <si>
    <t>Banks (Primary); Banks (Primary); Financials (Primary); National and State Commercial Banks (Primary); National Commercial Banks (Primary); Regional Banks (Primary); Asset Management and Custody Banks; Capital Markets; Diversified Financial Services; Diversified Financials; Holding Companies; Investment Banking and Brokerage; Investment Services and Holding Companies; Multi-Sector Holdings; Offices Of Bank Holding Companies; Securities and Commodities Markets Services</t>
  </si>
  <si>
    <t>Brookfield Asset Management Reinsurance Partners Ltd. (NYSE:BAMR)</t>
  </si>
  <si>
    <t>American National Group, Inc., together with its subsidiaries, provides life insurance, annuities, property and casualty insurance, health insurance, credit insurance, and pension products in the United States, the District of Columbia, and Puerto Rico. It operates through five segments: Life, Annuity, Health, Property and Casualty, and Corporate and Other. The Life segment offers whole life, term life, universal life, variable universal life, and credit life insurance products. The Annuity segment provides deferred, single premium immediate, and variable annuity products. The Health segment offers medicare supplement, supplemental, stop-loss, credit disability, and medical expense insurance products. The Property and Casualty segment provides personal lines insurance, such as auto, homeowners, boats, motorcycles, recreational vehicles, and other exposures; commercial lines of insurance, including property and casualty coverage tailored for a farm, ranch, or other agricultural business, as well as business owners’ property and liability, workers' compensation insurance, and other commercial insurance; and specialty markets products comprising collateral or creditor protection insurance, and guaranteed auto protection or guaranteed asset protection insurance. The Corporate and Other segment engages in the investment activities. The company distributes its products through career, multiple-line, and independent agents, as well as direct marketing channels; brokers and financial institutions; managing general underwriters; and multiple-line and managing general agents. American National Group, Inc. was incorporated in 1905 and is headquartered in Galveston, Texas.</t>
  </si>
  <si>
    <t>Health: 167.0 (3.9%);
Annuity: 670.2 (15.6%);
Corporate &amp; Other: 651.7 (15.2%);
Life: 1,027.0 (23.9%);
Property &amp; Casualty: 1,783.4 (41.5%)</t>
  </si>
  <si>
    <t>United States: 4,299.3 (100.0%)</t>
  </si>
  <si>
    <t>Financials (Primary); Insurance (Primary); Insurance (Primary); Multi-line Insurance (Primary); Asset Management and Custody Banks; Capital Markets; Casualty; Commercial Property Insurance; Disability Insurance; Diversified Financials; Health and Medical Insurance; Homeowner's and Renter's Insurance; Liability Insurance; Life and Health Insurance; Life Insurance; Motor Vehicle Insurance; Personal Property Insurance; Property; Property and Casualty Insurance; Worker's Compensation Insurance</t>
  </si>
  <si>
    <t>Brookfield Asset Management Reinsurance Partners Ltd., through its subsidiaries, provides annuity-based reinsurance products to insurance and reinsurance companies. The company operates in two segments, Reinsurance and Pension Risk Transfer. It also acts as a direct issuer of pension risk transfer products for pension plan sponsors. The company was incorporated in 2020 and is headquartered in Pembroke, Bermuda.</t>
  </si>
  <si>
    <t>Libbie Shearn Moody Trust
Libbie Shearn Moody Trust is headquartered in Galveston, Texas.
Moody Medical Research Institute
Moody Medical Research Institute is a not-for-profit organization that provides research services to perform public policy analysis on health care issues. The company was incorporated in 2018 and is based in Dallas, Texas.
Moody National Bank
Moody National Bank is a bank. It operates as a diversified specialty lender.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The company offers commercial and industrial loans. It provides domestic commercial and industrial loans. Also, the company offers commercial real estate loans for land development and on-site construction of industrial, commercial, residential, or farm buildings in the United States. The company offers real estate-backed residential loans. In addition, the company offers commercial loans collateralized by real estate properties. The company was formerly known as Moody National Bank of Galveston and changed its name to Moody National Bank in September 2003. The company was founded in 1907 and is based in Galveston, Texas.
The Moody Foundation
The Moody Foundation is a non-profit charitable organization that operates rehabilitation and research facility devoted to recovery from traumatic brain injury and Moody Gardens, which is an educational and recreational complex. The Moody Foundation was founded in 1942 and is headquartered in Galveston, Texas.</t>
  </si>
  <si>
    <t>Libbie Shearn Moody Trust (North Houston Area (Primary); Southwest (Primary); Texas (Primary); United States and Canada (Primary); United States of America (Primary));
Moody Medical Research Institute (Dallas Area (Primary); Southwest (Primary); Texas (Primary); United States and Canada (Primary); United States of America (Primary));
Moody National Bank (North Houston Area (Primary); Southwest (Primary); Texas (Primary); United States and Canada (Primary); United States of America (Primary));
The Moody Foundation (North Houston Area (Primary); Southwest (Primary); Texas (Primary); United States and Canada (Primary); United States of America (Primary))</t>
  </si>
  <si>
    <t>Yintech Investment Holdings Limited, together with its subsidiaries, provides investment and trading services in the People’s Republic of China. The company offers spot commodities trading, which is facilitated by individual customers of gold and silver on Shanghai Gold Exchange; and futures commodities trading services to individual customers on silver and other precious metals and commodities on the Shanghai Futures Exchange, Dalian Commodity Exchange, and Zhengzhou Commodity Exchange. The company also offers securities advisory and information platform services, securities brokerage services, and asset management services. In addition, it provides account opening, investor education, market information, research, live discussion boards, and customer support services. Yintech Investment Holdings Limited was founded in 2011 and is headquartered in Shanghai, the People’s Republic of China. Yintech Investment Holdings Limited operates as a subsidiary of Yinke Merger Co. Ltd.</t>
  </si>
  <si>
    <t>Capital Markets (Primary); Commodity Contract Services (Primary); Commodity Contracts Brokers and Dealers (Primary); Diversified Financials (Primary); Financials (Primary); Investment Banking and Brokerage (Primary); Securities and Commodities Markets Services (Primary); Security Brokers (Primary); Security Brokers and Dealers (Primary); Asset Management and Custody Banks</t>
  </si>
  <si>
    <t>Gamesys Group plc, through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plc operates as a subsidiary of Bally's Corporation.</t>
  </si>
  <si>
    <t>Casinos (Primary); Casinos and Gaming (Primary); Consumer Discretionary (Primary); Consumer Services (Primary); Gaming Operations (Primary); Hotels, Restaurants and Leisure (Primary); Online Casinos (Primary); Online Gaming Operations (Primary)</t>
  </si>
  <si>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</si>
  <si>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 As of March 18, 2022, Mosaico Tecnologia ao Consumidor S.A. operates as a subsidiary of Banco Pan S.A.</t>
  </si>
  <si>
    <t>Communication Services (Primary); Interactive Media and Services (Primary); Interactive Media and Services (Primary); Media and Entertainment (Primary); Online Services (Primary); Advertising; Diversified Financial Services; Diversified Financials; Financials; Information Technology; Infrastructure Services; Internet Services and Infrastructure; Investment Services and Holding Companies; IT Services; Media; Multi-Sector Holdings; Patent Owners and Lessors; Software and Services</t>
  </si>
  <si>
    <t>Banco Pan S.A. operate as a multiple-service bank in Brazil. It provides loan and credit cards; vehicle financing for used cars and new motorcycles; personal credits; and overdrafts, as well as insurances. The company also offers financing for companies; construction financing for developers and builders; real estate financing and loans; acquisition of real estate receivables; and leasing services for vehicles and other assets. In addition, it provides FGTS, personal, payroll, BPC/ LOAS, and auto PAN loans; and consignment cards. The company was formerly known as Banco Panamericano S.A. and changed its name to Banco Pan S.A. in August 2014. Banco Pan S.A. is headquartered in São Paulo, Brazil.</t>
  </si>
  <si>
    <t>Banc Funds Company, L.L.C.; Castle Creek Capital LLC</t>
  </si>
  <si>
    <t>As of January 7, 2022, Suncrest Bank was acquired by Citizens Business Bank. Suncrest Bank provides various banking products and services to individual and businesses in California. The company offers business banking products and services, which include checking and savings accounts, money market accounts, and certificates of deposit; commercial real estate loans, working capital lines of credit, equipment financing, construction, small business administration, commercial loans, and small business guaranteed loans, as well as investment real estate loans; cash management services; merchant services; and certificate of deposit registry services. It also offers personal banking products and services, including checking, savings, money market, health savings, and individual retirement accounts; certificates of deposit; debit and credit cards. In addition, the company provides agricultural real estate loans, production finance, equipment finance, and development loans, as well as USDA B and I loans, and farmer mac loans. Further, it offers online and mobile banking, e-statement, online bill pay, ATM, remote and mobile deposit capture, and other services. The company operates through seven full-service branches in Visalia, Porterville, Kingsburg, Fresno, Yuba City, West Sacramento, and Lodi counties in California. Suncrest Bank was founded in 2008 and is based in Visalia, California.</t>
  </si>
  <si>
    <t>Bakersfield Area (Primary); California (Primary); United States and Canada (Primary); United States of America (Primary); West Coast (Primary)</t>
  </si>
  <si>
    <t>Citizens Business Bank is a bank. It operates as a diversified specialty lender. The company offers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offers consumer loans, including credit card loans, revolving credit plans, personal loans and automotive loans. The company offers commercial and industrial loans. It provides domestic commercial and industrial loans. Also, it provides commercial real estate loans for land development and on-site construction of industrial, commercial, residential, or farm buildings in the United States. The company offers real estate-backed residential loans. In addition, it provides commercial loans collateralized by real estate properties. In addition, the company offers loans for the purpose of financing agricultural production. In addition, it provides loans for purchasing or carrying securities. The company was founded in 1974 and is based in Ontario, California. Citizens Business Bank operates as a subsidiary of CVB Financial Corp.</t>
  </si>
  <si>
    <t>Banc Funds Company, L.L.C.
Banc Funds Company, L.L.C. is a private equity firm specializing in buyouts and small companies. It invests in public equity markets. It seeks to invest in financial services companies with a focus on small banks, thrifts, consumer finance, life insurance companies, commercial banks, savings banks in New England, savings &amp; loan associations, regional investment banks, regional stock brokerage companies, specialty brokerage &amp; finance and other financial institutions. The firm seeks to invest in companies based in the Midwest region of the United States. Its typical bite size is between $1 million and $12 million. It considers investments in companies with $200 million and $7 billion in assets. It seeks to take minority stakes between 5% and 9%. Banc Funds Company, L.L.C. was founded in 1986 and is based in Chicago, Illinois.
Castle Creek Capital LLC
Castle Creek Capital LLC is a private equity firm specializing in direct investing in companies at mature and later stage ,through growth capital, turnarounds, recapitalizations, special situations fund, middle market, PIPEs, bridge financing and buyout transactions. The firm seeks to make investments in financial services industry and community banking and small regional banks. It typically makes equity investments in banks, diversified financial service, multi sector holdings, specialized finance and other financial intermediaries with assets between $100 million and $10 billion that operate in markets that are under-banked and are characterized by favorable demographics such as above average population and economic growth. The firm typically invests in the United States. It prefers to take board membership and partner directly with senior executive teams in its portfolio companies. Castle Creek Capital LLC was founded in 1990 and is based at San Diego, California with an additional office in Dallas, Texas.</t>
  </si>
  <si>
    <t>Banc Funds Company, L.L.C. (Chicago Area (Primary); Great Lakes (Primary); Illinois (Primary); United States and Canada (Primary); United States of America (Primary));
Castle Creek Capital LLC (California (Primary); San Diego Area (Primary); United States and Canada (Primary); United States of America (Primary); West Coast (Primary); Dallas Area; Southwest; Texas)</t>
  </si>
  <si>
    <t>Gainwell</t>
  </si>
  <si>
    <t>HMS Holdings Corp., through its subsidiaries, provides cost containment solutions in the United States healthcare marketplace. The company offers coordination of benefits services to government and commercial healthcare payers to ensure that the correct party pays the claim; and population management solutions that provide risk-bearing organizations with intelligence across their member populations to identify risks, and enhance patient and member engagement and outcomes, as well as payment integrity, care management and consumer engagement, and analytical solutions. It serves the United States Federal and state government agencies, commercial health plans, federal government health agencies, government and employers, children's health insurance program, and other healthcare payers, as well as a subcontractor. The company was founded in 1974 and is headquartered in Irving, Texas. As of April 1, 2021, HMS Holdings Corp. operates as a subsidiary of Gainwell.</t>
  </si>
  <si>
    <t>Health Care (Primary); Health Care Equipment and Services (Primary); Health Care Technology (Primary); Health Care Technology (Primary); Health Care Providers and Services; Health Care Services</t>
  </si>
  <si>
    <t>Gainwell develops technology-enabled solutions for administration and operations of health programs throughout the United States. The company is located in Tysons, Virginia.</t>
  </si>
  <si>
    <t>Midatlantic (Primary);
Northern Virginia Area (Primary);
United States and Canada (Primary);
United States of America (Primary);
Virginia (Primary);
California;
Los Angeles Area;
West Coast</t>
  </si>
  <si>
    <t>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t>
  </si>
  <si>
    <t>PC Distribution: 7.0 (14.6%);
Completed Solutions: 40.7 (85.4%)</t>
  </si>
  <si>
    <t>Development Consulting (Primary); Information Technology (Primary); Information Technology (IT) Consulting (Primary); IT Consulting and Other Services (Primary); IT Services (Primary); Services Outsourcing (Primary); Software and Services (Primary); System and Platform Integration (Primary); Systems Support (Primary); Application Software; Commercial Electronics Distribution; Communications Equipment Distribution; Data Management; Electronic Equipment, Instruments and Components; Infrastructure Consulting; Infrastructure Services; Internet Services and Infrastructure; Networking Services; Software; Technology Distributors; Technology Hardware and Equipment; Technology Hardware and Equipment Distribution</t>
  </si>
  <si>
    <t>Ideal Holdings S.A. engages in the cyber security and event monitoring business in Greece. Its services include 24×7 monitoring, security incident management, and response to advanced threats and risks. The company also offers Netbull eASIS, a threat management platform that includes user behavior analytics, network flow information, and artificial intelligence technologies for detection and response to security incidents; customer communications management software for financial institutions, telecom operators, public utilities, insurance, courier companies, and other companies; and trust services, as well as distributes technology products, and home and electrical appliances. The company was formerly known as Ideal Standard Refractories S.A. and changed its name to Ideal Holdings S.A. in 1991. Ideal Holdings S.A. was incorporated in 1972 and is headquartered in Athens, Greece.</t>
  </si>
  <si>
    <t>Alpha Asset Management A.E.D.A.K.
Alpha Asset Management A.E.D.A.K. is a privately owned investment manager. The firm provides its services to investment companies and institutions such as corporations, foundations, and pensions funds. It manages separate client-focused equity, fixed income, and balanced portfolios. The firm also launches and manages equity, fixed income, and balanced mutual funds for its clients. It invests in the public equity and fixed income markets across the globe. For its fixed income securities, the firm invests in deposit accounts, money market products, treasury, and corporate bonds. It employs fundamental analysis to create its portfolio. The firm was founded on October 5, 1989 and is based in Athens, Greece. Alpha Asset Management A.E.D.A.K. operates as a subsidiary of Alpha Bank A.E.
Alpha Services and Holdings S.A. (ATSE:ALPHA)
Alpha Services and Holdings S.A., together with its subsidiaries, provides various banking and financial products and services to individuals, professionals, and companies in Greece and internationally. It operates through Retail Banking, Corporate Banking, Asset Management and Insurance, Investment Banking and Treasury, South Eastern Europe, and Other segments. The company offers various deposit products, including deposits/savings accounts, working capital/current accounts, checking accounts, investment facilities/term deposits, repos, and swaps; loans comprising mortgage loans, consumer loans, working capital facilities, corporate loans, and letters of guarantee; and debit and credit cards. It also provides leasing and factoring services; asset management services; insurance products; stock exchange, advisory, and brokerage services relating to capital markets; investment banking facilities, as well as deals in interbank market activities and securitization transactions; and mobile and Web banking services. Further, the company provides in the real estate management and hotel services. As of December 31, 2021, it operated 450 branches. The company was founded in 1879 and is based in Athens, Greece.</t>
  </si>
  <si>
    <t>Alpha Asset Management A.E.D.A.K. (Europe (Primary); European Developed Markets (Primary); Greece (Primary));
Alpha Services and Holdings S.A. (ATSE:ALPHA) (Europe (Primary); European Developed Markets (Primary); Greece (Primary))</t>
  </si>
  <si>
    <t>Alpha Services and Holdings S.A. (ATSE:ALPHA) (2,492.1)</t>
  </si>
  <si>
    <t>As of September 17, 2021, Premier Financial Bancorp, Inc. was acquired by Peoples Bancorp Inc. 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 In addition, the company offers depository and funds transfer services; collections; safe deposit boxes; cash management services; bill payment, remote deposit, check imaging, and automated teller machine services; and internet, mobile, and telephone banking services. As of March 6, 2020, it operated thirteen banking offices in Kentucky; three banking offices in Ohio; twenty-six banking offices in West Virginia; four banking offices in Washington, DC; one banking office in Maryland; and three banking offices in Virginia. The company was incorporated in 1991 and is headquartered in Huntington, West Virginia.</t>
  </si>
  <si>
    <t>Huntington Area (Primary); Midatlantic (Primary); United States and Canada (Primary); United States of America (Primary); West Virginia (Primary)</t>
  </si>
  <si>
    <t>BroadVision, Inc. develops, markets, and supports enterprise portal applications that enable companies to unify their e-business infrastructure and conduct interactions and transactions with employees, partners, and customers through a personalized self-service model. It offers Business Agility Suite, a portal that provides personalized views of information and processes; Commerce Agility Suite, an e-commerce system for transacting business on the Web; Clearvale, an enterprise social network solution; Clear, a human resources management system; QuickSilver, a publishing system for large and complex documents; and Vmoso, a cloud application for conducting virtual enterprise communications, mobile workgroup collaborations, and social business engagements. The company also provides frameworks that offer portal services for organizing and presenting information; commerce services for transacting business on the Web; process services for transforming people-intensive processes and collaborations into Web-based self-service applications; content services for managing Web content throughout its lifecycle; staging services for moving content from development environment to production environment; search for full-text and field searching of online content and referenced external files with relevance ranking; unified stream services for unification and integration of information; notification/push services to deliver notifications through various messaging platforms; and migration services for data moving across platforms. In addition, it offers business consulting, implementation, integration and package, upgrade and migration, and performance tuning services; education, and support and maintenance services; and Vmoso and Kukini developer toolkits, and Kona framework, as well as Vmoso Enterprise Transformation, a proprietary implementation approach for the Vmoso collaborative solution. The company was founded in 1993 and is headquartered in Redwood City, California.</t>
  </si>
  <si>
    <t>Application Hosting Services (Primary); Application Service Providers (ASPs) (Primary); Application Software (Primary); Content Publishing Software (Primary); Document Management Software (Primary); E-Commerce Software (Primary); Enterprise Applications (Primary); Enterprise Resource Planning (ERP) Software (Primary); Enterprise Software (Primary); Human Resources Software (Primary); Information Management Software (Primary); Information Technology (Primary); Internet Software (Primary); Software (Primary); Software and Services (Primary); Website Infrastructure Software (Primary); Commercial and Professional Services; Consulting Services; Industrials; Information Technology (IT) Consulting; IT Consulting and Other Services; IT Services; Package Implementation; Professional Services; Research and Consulting Services; Services Outsourcing</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</si>
  <si>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</si>
  <si>
    <t>Vivint Solar, Inc. provides distributed solar energy primarily to residential customers in the United States. It owns and installs solar energy systems through long-term customer contracts. The company also sells photovoltaic installation products, as well as solar renewable energy certificates. As of December 31, 2019, it had an aggregate capacity of 1,294.0 megawatts covering approximately 188,300 homes. The company was formerly known as V Solar Holdings, Inc. and changed its name to Vivint Solar, Inc. in April 2014. Vivint Solar, Inc. was founded in 2011 and is headquartered in Lehi, Utah. As of October 8, 2020, Vivint Solar, Inc. operates as a subsidiary of Sunrun Inc.</t>
  </si>
  <si>
    <t>Capital Goods (Primary); Electrical Components and Equipment (Primary); Electrical Equipment (Primary); Industrials (Primary); Analog and Mixed Signal; Electric Power By Solar Energy; Independent Power and Renewable Electricity Producers; Information Technology; Photovoltaic Cells; Renewable Electricity; Semiconductors; Semiconductors and Semiconductor Equipment; Semiconductors and Semiconductor Equipment; Utilities; Utilities</t>
  </si>
  <si>
    <t>Sunrun Inc. engages in the design, development, installation, sale, ownership, and maintenance of residential solar energy systems in the United States. It also sells solar energy systems and products, such as panels and racking; and solar leads generated to customers. In addition, the company offers battery storage along with solar energy systems. Its primary customers are residential homeowners. The company markets and sells its products through direct-to-consumer approach across online, retail, mass media, digital media, canvassing, field marketing, and referral channels, as well as its partner network. Sunrun Inc. was founded in 2007 and is headquartered in San Francisco, California.</t>
  </si>
  <si>
    <t>Sella Capital Real Estate Ltd., a real estate investment trust, is engaged in the acquisition, management, holding, and rental of yielding real estate properties in Israel. The company operates office buildings, shopping centers, industrial buildings, and residential apartments for professionals, commercial companies, high- tech companies, and government institutions. As of December 31, 2013, it had a total rentable area of 116,880 square meters and 70,000 square meters of parking areas. The company was incorporated in 2007 and is headquartered in Ramat Gan, Israel.</t>
  </si>
  <si>
    <t>Real Estate Operations &amp; Development: 81.1 (100.0%)</t>
  </si>
  <si>
    <t>Israel: 81.1 (100.0%)</t>
  </si>
  <si>
    <t>Diversified REITs (Primary); Equity Real Estate Investment Trusts (REITs) (Primary); Real Estate (Primary); Real Estate (Primary); Diversified Real Estate Activities; Real Estate Management and Development; Real Estate Management Services; Real Estate Operating Companies; Real Estate Operators And Lessors</t>
  </si>
  <si>
    <t>Mivne Real Estate (K.D) Ltd engages in the initiation, purchase, construction, renting, and management of buildings in Israel and internationally. The company’s property portfolio includes offices, housing units, hi-tech, and commercial centers, as well as industry and logistics. It also provides planning and supervising services for the implementation of infrastructure development projects; and operates and rents gas stations, as well as engages in renewable energy and residential real estate activities. The company was formerly known as Industrial Buildings Corporation Ltd. Mivne Real Estate (K.D) Ltd was founded in 1961 and is based in Tel Aviv-Yafo, Israel.</t>
  </si>
  <si>
    <t>Cardtronics plc provides automated consumer financial services through its network of automated teller machines (ATMs) and multi-function financial services kiosks. The company offers cash dispensing, balance inquiries, and balance transfers;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plc operates as a subsidiary of NCR Corporation.</t>
  </si>
  <si>
    <t>Data Processing and Outsourced Services (Primary); Information Technology (Primary); Internet Merchant Services (Primary); IT Services (Primary); Payment Processors (Primary); Software and Services (Primary); Commercial and Professional Services; Commercial Services and Supplies; Consumer Finance; Consumer Finance; Diversified Financials; Diversified Support Services; Electronic Funds Transfer and Transaction Services; Financials; Funds Transfer and Exchange Services; Industrials</t>
  </si>
  <si>
    <t>Houston Area (Primary); Southwest (Primary); Texas (Primary); United States and Canada (Primary); United States of America (Primary); England; Europe; European Developed Markets; Hertfordshire; United Kingdom</t>
  </si>
  <si>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</si>
  <si>
    <r>
      <rPr>
        <sz val="8"/>
        <rFont val="Arial"/>
        <family val="2"/>
      </rPr>
      <t xml:space="preserve">Atlanta Area (Primary);
Georgia (Primary);
Southeast (Primary);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Africa / Middle East;
Israel ;
Maryland;
Midatlantic;
Middle East;
Southern Maryland Area</t>
    </r>
  </si>
  <si>
    <t>Intertrust N.V. (ENXTAM:INTER)</t>
  </si>
  <si>
    <t>ENXTAM:INTER</t>
  </si>
  <si>
    <t>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As of November 14, 2022, Intertrust N.V. operates as a subsidiary of Corporation Service Company, Inc.</t>
  </si>
  <si>
    <t>Accounting, Auditing and Taxation Services (Primary); Commercial and Professional Services (Primary); Consulting Services (Primary); Industrials (Primary); Legal Services (Primary); Professional Services (Primary); Research and Consulting Services (Primary); Scientific and Related Consulting Services (Primary); Asset Management and Custody Banks; Capital Markets; Commercial Services and Supplies; Diversified Financial Services; Diversified Financials; Escrow and Fiduciary Agencies; Financials; General Management Services; Investment Funds; Investment Services and Holding Companies; Multi-Sector Holdings; Office Services and Supplies; Private Equity; Real Estate; Real Estate; Real Estate Management and Development; Real Estate Services; Risk Management Services; Specialized Finance; Trust Managers; Trusts</t>
  </si>
  <si>
    <t>Corporation Service Company, Inc. provides business, legal, tax, and digital brand solutions for corporations, law firms, financial institutions, small businesses, private equity firms, and other markets worldwide. Its solutions include registered agent, corporate filings, uniform commercial code, real estate and electronic recording, entity management, business licenses, global corporate secretary, enterprise legal management, corporate tax software, digital brand services, global financial markets, and independent director. The company was founded in 1899 and is based in Wilmington, Delaware with additional offices in the United States, Canada, Europe, and the Asia-Pacific. Corporation Service Company, Inc. operates as a subsidiary of W M B Holdings, Inc.</t>
  </si>
  <si>
    <t>Covanta Holding Corporation, through its subsidiaries, provides waste and energy services to municipal entities primarily in the United States and internationally. It owns and operates infrastructure for the conversion of waste to energy (WtE), as well as engages in related waste transport and disposal, and other renewable energy generation businesses. The company disposes waste and generates electricity and/or steam; sells ferrous and non-ferrous metal recovered during the WtE process; and offers waste management solutions, such as site clean-up, wastewater treatment, pharmaceutical and healthcare solutions, reverse distribution, transportation and logistics, recycling, and depackaging. As of December 31, 2020, it owned and operated 41 WtE operations, 13 transfer stations, 20 material processing facilities, 4 landfills, 2 wood waste energy projects, 1 regional metals recycling facility, and 1 ash processing facility. The company was formerly known as Danielson Holding Corporation and changed its name to Covanta Holding Corporation in September 2005. Covanta Holding Corporation was founded in 1986 and is headquartered in Morristown, New Jersey.</t>
  </si>
  <si>
    <t>Commercial and Professional Services (Primary); Commercial Services and Supplies (Primary); Environmental and Facilities Services (Primary); Industrials (Primary); Recycling Facilities (Primary); Sanitary Services (Primary); Solid Waste Collection, Treatment and Disposal Services (Primary); Alternative Energy Resources; Hydroelectric Power Generation; Independent Power and Renewable Electricity Producers; Renewable Electricity; Utilities; Utilities</t>
  </si>
  <si>
    <t>Equity Group Investments is a private equity and venture capital firm specializing in distressed, stand-alone capital restructuring, middle market, later stage, mature, turnaround, mid venture, late venture, PIPEs, bridge, buyout, recapitalization, growth capital, and turnaround investments in large companies. The firm is industry agnostic with a special focus on energy, healthcare, logistics, manufacturing, transportation, media, real estate, and other industries. The firm is geography agnostic in public or private companies with controlling and non- controlling interest in debt or equity, short- or long-term, at any point in the economic cycle. The firm uses personal capital to make investments and on occasion invites co-investors to participate. Equity Group Investments was founded in 1968 and is based in Chicago, Illinois.</t>
  </si>
  <si>
    <t>Standard Industries Inc. manufactures and supplies commercial and residential roofing products. It offers residential roofing products, including lifetime roofing shingles and lifetime roofing system components, such as starter strip shingles, roof deck protection products, leak barriers, ventilation products and roof vents, and hip and ridge cap shingles, as well as other roofing products, which comprise three-tab shingles, slate products, nail base roof insulation panels, low-slope roofing membranes, attic ventilation products, roof accessory paints, residential roll roofing products, and fiber-cement sidings. The company also offers commercial roofing products, systems, and accessories, including flat roofing systems, asphaltic accessories, built-up roofing, modified bitumen roofing, single-ply, liquid-applied roofing, specialty products, insulation products, cover boards and fastening, adhesives, primers, and sealants. The company caters to property owners and managers, architects and specifiers, distributors, and roofing contractors. Standard Industries Inc. has strategic alliances and partnerships with Loveland Innovations. Standard Industries Inc. was formerly known as Building Materials Corporation of America, Inc. The company was founded in 1886 and is based in New York, New York with additional offices in the United States and Canada. Standard Industries Inc. operates as a subsidiary of BMCA Holdings Corporation.</t>
  </si>
  <si>
    <t>New York (Primary);
New York City Area (Primary);
Northeast (Primary);
United States and Canada (Primary);
United States of America (Primary);
New Jersey;
Newark Area</t>
  </si>
  <si>
    <t>Standard Investments LLC
Standard Investments LLC is an employee owned hedge fund sponsor. The firm primarily provides its services to pooled investment vehicles. It also caters to High net worth individuals, individuals and charitable organizations. It invests in public equity and fixed income markets. The firm employs fundamental analysis with top-down and bottom-up approach to make its investments. It obtains external research to create its portfolios. The firm was formerly known as 40 North Industries LLC. Standard Investments LLC was formed on February 5, 2009 and is based in New York City.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</si>
  <si>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Standard Investments LLC (New York (Primary); New York City Area (Primary); Northeast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</si>
  <si>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t>
  </si>
  <si>
    <t>Consumer Discretionary (Primary); Consumer Durables and Apparel (Primary); Homebuilding (Primary); Household Durables (Primary); Residential Construction, General Contractors and Operative Builders (Primary); Apartment Building Operators and Lessors; Real Estate; Real Estate; Real Estate Management and Development; Real Estate Operating Companies; Real Estate Operators And Lessors; Residential Building Operators and Lessors</t>
  </si>
  <si>
    <t>Amasten Fastighets AB (publ) builds, develops, and manages real estate properties in Sweden. It develops and manages housing properties. The company was formerly known as Amasten Holding AB (publ) and changed its name to Amasten Fastighets AB (publ) in November 2017. Amasten Fastighets AB (publ) was incorporated in 1999 and is based in Stockholm, Sweden. As of February 4, 2022, Amasten Fastighets AB (publ) operates as a subsidiary of Samhällsbyggnadsbolaget i Norden AB (publ).</t>
  </si>
  <si>
    <t>Länsförsäkringar Fondförvaltning Aktiebolag
Lansforsakringar Fondforvaltning AB is a privatley owned investments manager. The firm manages mutual funds. It invests in the public equity markets of Sweden. The firm operates as a subsidiary of Lansforsakringar Bank AB. Lansforsakringar Fondforvaltning AB is based in Stockholm, Sweden. Lansforsakringar Fondforvaltning AB operates as a subsidiary of Lansforsakringar Bank AB.
Samhällsbyggnadsbolaget i Norden AB (publ) (OM:SBB B)
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
Svenska Handelsbanken AB (publ) (OM:SHB A)
Svenska Handelsbanken AB (publ) provides various banking products and services for private and corporate customers primarily in Sweden, the United Kingdom, Norway, the Netherlands, the United States, Luxembourg, China, Germany, France, and Poland. The company offers savings, transactions, business, currency, and investment accounts, as well as accounts for cash pool, and forestry and agriculture; mortgage and committed loans, and private loans; mutual funds; pension products; credit and debit cards; and payment and reconciliation services. It also provides financing for investments, such as equipment, cars, computers, and other inventories, as well as vehicle and real estate financing services; green loans and advisor services; investment and other financing services; medical care, group and health, and travel insurance products; forestry and farming banking products; and online and mobile banking services. In addition, the company offers transaction, trade finance, cash management, risk management, and foreign exchange services, as well as various banking services for children and young people. It operates approximately 214 branches in Sweden, 196 in the Great Britain, 41 in Norway, 42 in Denmark, 27 in Finland, and 28 in the Netherlands. Svenska Handelsbanken AB (publ) was incorporated in 1871 and is headquartered in Stockholm, Sweden.
Weland Holding AB
Weland Holding AB is based in Floby, Sweden.</t>
  </si>
  <si>
    <t>Länsförsäkringar Fondförvaltning Aktiebolag (Europe (Primary); European Developed Markets (Primary); Stockholm County (Primary); Sweden (Primary));
Samhällsbyggnadsbolaget i Norden AB (publ) (OM:SBB B) (Europe (Primary); European Developed Markets (Primary); Stockholm County (Primary); Sweden (Primary));
Svenska Handelsbanken AB (publ) (OM:SHB A) (Europe (Primary); European Developed Markets (Primary); Stockholm County (Primary); Sweden (Primary); Asia / Pacific; Asia / Pacific Developed Markets; Capital Region of Denmark; Denmark; England; Finland; Greater London; Hong Kong ; Norway; Oslo; United Kingdom; Uusimaa);
Weland Holding AB (Europe (Primary); European Developed Markets (Primary); Sweden (Primary); Västra Götaland County (Primary))</t>
  </si>
  <si>
    <t>Samhällsbyggnadsbolaget i Norden AB (publ) (OM:SBB B) (2,931.7); Svenska Handelsbanken AB (publ) (OM:SHB A) (19,581.5)</t>
  </si>
  <si>
    <t xml:space="preserve">As of December 17, 2021, TGR Financial, Inc. was acquired by First Foundation Inc. TGR Financial, Inc. operates as the bank holding company for First Florida Integrity Bank that provides various banking products and services to individual and corporate customers in Southwest Florida. The company offers checking and savings accounts, money market accounts, and individual retirement accounts, as well as certificates of deposits. Its loan products include personal loans; mortgage loans; commercial real estate loans; term loans for the purchase of equipment, vehicles, and other business expenditures; home equity line of credit; revolving lines of credit for working capital needs; and asset-based lending. The company also offers debit, credit, and gift cards; investment products; title insurance protection and settlement services to borrowers, sellers, purchasers, lenders, and realtors; merchant services; and online and mobile banking services. TGR Financial, Inc. was incorporated in 2011 and is based in Naples, Florida.
</t>
  </si>
  <si>
    <t>Banks (Primary); Banks (Primary); Financials (Primary); National and State Commercial Banks (Primary); Regional Banks (Primary); State Commercial Banks (Primary); Asset Management and Custody Banks; Capital Markets; Commercial Property Insurance; Diversified Financial Services; Diversified Financials; Holding Companies; Insurance; Insurance; Investment Services and Holding Companies; Multi-Sector Holdings; Offices Of Bank Holding Companies; Property; Property and Casualty Insurance; Title Insurance</t>
  </si>
  <si>
    <t>Florida (Primary); Fort Myers Area (Primary); Southeast (Primary); United States and Canada (Primary); United States of America (Primary)</t>
  </si>
  <si>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</si>
  <si>
    <t>Constitution Capital Partners, LLC
Constitution Capital Partners, LLC is a private equity firm specializing in acquisitions, lower middle market buyouts, direct and fund of funds investments. For direct investments, it seeks to invest in small cap to mid-cap buyouts market, with a focus on the middle market. It also focuses on private credit. The firm invests in companies based in North America. It makes between $10 million and $45 million co-investments in companies with annual revenue between $100 million and $1 billion and Enterprise Value between $100 million and $1 billion. For fund of fund investments, it invests in generalist, sector specific, special situations, and growth equity buyout funds. The firm seeks to invest in consumer discretionary, industrial, and healthcare but it is not limited to these sectors. It focuses on primary funds with $200 million to $1.5 billion in commitments. The firm invests in funds based in United States of America having between $250 million and $2.5 billion under management. It prefers to take a majority stake. It also co-invests and seeks advisory board seats with most of its fund investments and board observation rights on direct investments in its portfolio companies. Constitution Capital Partners, LLC was formed in October 2007 and is based in Andover, Massachusetts with an additional offices in New York City, New York and Boston, Massachusetts.
Endicott Management Company
Endicott Management Company is a private equity firm specializing in middle market financial institution investments. The firm focuses to invest in advising, information technology enabled companies with focus on information services industry, business-to-business companies, data and analytics, operating financial service and technology companies. The firm primarily make majority and minority investments with companies between $5 million to 50$ million revenue. Endicott Management Company was founded in 1996 and is based in New York, New York.
GMT Capital Corp.
GMT Capital Corp. is an employee owned hedge fund sponsor. The firm primarily provides its services to pooled investment vehicles. It also caters to corporations. It invests primarily in equity markets across the globe. The firm uses fundamental analysis to construct its portfolio. GMT Capital Corp. was founded in 1993 and is based in Atlanta, Georgia with additional offices in London, New York, Hong Kong.
Lightyear Capital LLC
Lightyear Capital LLC is a private equity firm specializing in middle market, growth capital, recapitalizations, and leveraged buyout investments. The firm focuses on companies in the financial services sector including asset and wealth management, banking, brokerage, commercial and consumer finance, financial technology, healthcare financial services, insurance and insurance services, payments and processing, specialty finance, tech-enabled business services, leasing, and related business services. The firm typically invests in North America. It invests between $25 million and $100 million in companies with enterprise values under $500 million, but can invest larger amounts. It seeks to make controlling and majority stake investments. Lightyear Capital LLC was founded in 2000 and is based in New York, New York.</t>
  </si>
  <si>
    <t>Constitution Capital Partners, LLC (Massachusetts (Primary); Middlesex-Essex Area (Primary); Northeast (Primary); United States and Canada (Primary); United States of America (Primary); New York; New York City Area);
Endicott Management Company (New York (Primary); New York City Area (Primary); Northeast (Primary); United States and Canada (Primary); United States of America (Primary));
GMT Capital Corp. (Atlanta Area (Primary); Georgia (Primary); Southeast (Primary); United States and Canada (Primary); United States of America (Primary); Aberdeenshire; Asia / Pacific; Asia / Pacific Developed Markets; England; Europe; European Developed Markets; Greater London; Hong Kong ; New York; New York City Area; Northeast; Scotland; United Kingdom);
Lightyear Capital LLC (New York (Primary); New York City Area (Primary); Northeast (Primary); United States and Canada (Primary); United States of America (Primary))</t>
  </si>
  <si>
    <t>Revelo Resources Corp. acquires and explores for precious and base metals in Chile. The company primarily explores for copper, gold, and silver deposits. It holds 100% interests in the Loro project, which covers an area of 4,800 hectares; Las Pampas project that covers an area of 21,800 hectares; Victoria Sur project covering an area of 6,600 hectares; Orca project covering an area of 5,400 hectares; Montezuma project, which covers an area of 16,300 hectares; Calvario project covering an area of 6,900 hectares; and Mirador project covering an area of 7,700 hectares located in Northern Chile. The company was formerly known as Iron Creek Capital Corp. and changed its name to Revelo Resources Corp. in December 2014. Revelo Resources Corp. was founded in 2003 and is headquartered in Vancouver, Canada. As of February 4, 2021, Revelo Resources Corp. operates as a subsidiary of Austral Gold Limited.</t>
  </si>
  <si>
    <t>Diversified Metals and Mining (Primary); Materials (Primary); Materials (Primary); Metals and Mining (Primary); Copper; Copper Ores; Gold; Gold Ores; Precious Metal Ores; Precious Metals and Minerals; Silver; Silver Ores</t>
  </si>
  <si>
    <t>Austral Gold Limited, together with its subsidiaries, engages in the exploration and development of gold and silver deposits. The company holds 100% interest in the Guanaco/Amancaya gold and silver mine located to the southeast of Antofagasta in Northern Chile. It also holds 100% interests in the Pingüino project situated in Santa Cruz; and the Casposo mine located in San Juan, Argentina. In addition, the company holds a 26.46% interest in the Rawhide mine located in Nevada, the United States; a portfolio of exploration projects situated in the Paleocene Belt, Chile; and interest in the Mercur project located in Utah, the United States. The company was formerly known as Diamond Rose NL and changed its name to Austral Gold Limited in November 2006. Austral Gold Limited was incorporated in 1996 and is based in Sydney, Australia. Austral Gold Limited is a subsidiary of IFISA.</t>
  </si>
  <si>
    <t>Tiger Royalties and investments Plc is a venture capital firm specializing in early stage, incubation and seed-financing. It can also invest in mature companies. It prefers to invest in the minerals, oil and gas, natural resource exploration and development sector, and in the companies have developed or are applying new technologies that are becoming available to the resource sector. The firm invests globally. It typically invests between £0.15 million ($0.24 million) and £0.3 million ($0.48 million). It makes investments in both, public and private companies. The firm primarily invests through equity. It was formerly known as Crediton Minerals PLC and previously operates as a gold exploration company. Tiger Resource plc is based in London, United Kingdom.</t>
  </si>
  <si>
    <t>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S.à r.l.</t>
  </si>
  <si>
    <t>Chemicals (Primary); Fertilizers and Agricultural Chemicals (Primary); Materials (Primary); Materials (Primary); Construction Materials; Construction Materials</t>
  </si>
  <si>
    <t>Galileo Otto S.à r.l. was incorporated in 2020 and is based in Luxembourg, Luxembourg.</t>
  </si>
  <si>
    <t>Assiut Islamic Trading Co. distributes cars, construction and agricultural machinery and equipment, fertilizers, cotton, cotton products, grain products, and seeds. The company also engages in the investment, development, and management of real estate property; and operation of a hotel. Assiut Islamic Trading Co. was founded in 1987 and is based in Asyut, Egypt.</t>
  </si>
  <si>
    <t>Agricultural Machinery Distribution (Primary); Capital Goods (Primary); Construction Machinery Distribution (Primary); Industrials (Primary); Machinery Distribution (Primary); Trading Companies and Distributors (Primary); Trading Companies and Distributors (Primary); Transportation Equipment and Supplies Distribution (Primary); Consumer Discretionary; Consumer Services; Consumer Staples; Distributors; Distributors; Food and Staples Retailing; Food and Staples Retailing; Food Distributors; Hotels; Hotels And Motels; Hotels, Resorts and Cruise Lines; Hotels, Restaurants and Leisure; Lodging; Real Estate; Real Estate; Real Estate Development; Real Estate Management and Development; Real Estate Management Services; Real Estate Operating Companies; Real Estate Operators And Lessors; Retailing</t>
  </si>
  <si>
    <t>Dragon Crown Group Holdings Limited, an investment holding company, provides storage and integrated terminal services for liquid petrochemical products in the People’s Republic of China. The company offers liquid chemical storage and handling services, including loading and discharging of liquid chemical products at its jetties; storage of liquid chemical products at its tank farm; and delivery of products through its pipelines and other basic terminal infrastructure. It operates three terminals located in Nanjing, Ningbo, and Weifang. Dragon Crown Group Holdings Limited was founded in 1990 and is headquartered in Wan Chai, Hong Kong. Dragon Crown Group Holdings Limited operates as a subsidiary of Great River Smarter Logistics (Hong Kong) Ltd.</t>
  </si>
  <si>
    <t>Terminal Storage and Handling of Liquid Petrochemicals: 32.8 (100.0%)</t>
  </si>
  <si>
    <t>Mainland China: 32.8 (100.0%)</t>
  </si>
  <si>
    <t>Commercial and Professional Services (Primary); Commercial Services and Supplies (Primary); Diversified Support Services (Primary); Industrials (Primary); Warehousing and Storage (Primary)</t>
  </si>
  <si>
    <t>Great River Smarter Logistics (Hong Kong) Ltd is based in Hong Kong. Great River Smarter Logistics (Hong Kong) Ltd operates as a subsidiary of Suzhou Great River Smarter Logistics Development Co., Ltd.</t>
  </si>
  <si>
    <t>Deutsche Balaton AG (DB:BBHK); Friheden Invest A/S; High-Tech GrÜNderfonds Management Gmbh; Hanse Ventures BSJ GmbH; Skandia Fonder AB; HCS Beteiligungsgesellschaft mbH; North-East Venture A/S; HV Growth Fund GmbH &amp; Co. KG; Scg Beteiligungs Ug (HaftungsbeschrÄNkt); Style Beteiligungs Gmbh &amp; Co. Kg; Hanse Ventures Investment Pool I GmbH &amp; Co. KG; Stiftelsen Facilitator</t>
  </si>
  <si>
    <t>Rebelle AB (publ), through its subsidiary, StyleRemains GmbH, operates an online marketplace for selling and buying second-hand designer fashion items and accessories in Europe. It offers second-hand designer fashion items comprising clothing, bags, shoes, accessories, jewelry, and other items from various fashion brands, such as Louis Vuitton, Chanel, Gucci, Hermès, and Prada. The company was founded in 2013 and is based in Stockholm, Sweden. As per the transaction announced on July 25, 2022, Rebelle AB (publ) operates as a subsidiary of Vinted UAB.</t>
  </si>
  <si>
    <t>Online Retailers: 6.7 (100.0%)</t>
  </si>
  <si>
    <t>Consumer Discretionary (Primary); Internet and Direct Marketing Retail (Primary); Internet and Direct Marketing Retail (Primary); Online Accessory Retail (Primary); Online Apparel and Accessory Retail (Primary); Online Apparel Retail (Primary); Online Jewelry Retail (Primary); Online Specialty Retail (Primary); Retailing (Primary)</t>
  </si>
  <si>
    <t>Vinted UAB operates an online second-hand apparel and kids item marketplace. The company provides Vinted app, an application that allows users to sell, buy, and swap secondhand clothing. Vinted UAB was founded in 2008 and is based in Vilnius, Lithuania. It has additional locations in Berlin, Germany; Prague, Czech Republic; and Warsaw, Poland. Vinted UAB operates as a subsidiary of Vinted Limited.</t>
  </si>
  <si>
    <t>Europe (Primary);
European Emerging Markets (Primary);
Lithuania (Primary)</t>
  </si>
  <si>
    <t>Deutsche Balaton AG (DB:BBHK)
Deutsche Balaton AG is a private equity focusing on private equity investments in listed and unlisted companies, real estate investments and investments in other assets. It will consider investing in any industry, although the company tends to invest in manufacturing, investment and service industries. Deutsche Balaton tends to invest in both German and Hungarian companies. Main exit strategies are IPO or trade sale. The firm was founded in 1991 and is based in Heidelberg, Germany.
Friheden Invest A/S
Friheden Invest A/S is a venture capital firm specializing in growth capital. The firm is family office that offers investment services in different asset classes and within the lifestyle sector. Friheden Invest A/S was founded in 2001 and is based in Hørsholm, Denmark.
Hanse Ventures BSJ GmbH
Hanse Ventures BSJ GmbH is a venture capital firm specializing in incubation, seed/startups, early venture and growth stage investments. It also invest in venture capital fund of fund investments. It prefers to invest in Internet, mobile business concepts, and Information Technology firms. It seeks to invest globally with a focus on Germany and Austria. The firm makes investments through its balance sheet. Hanse Ventures BSJ GmbH was founded in 2010 and is based in Hamburg, Germany.
Hanse Ventures Investment Pool I GmbH &amp; Co. KG
Hanse Ventures Investment Pool I GmbH &amp; Co. KG was incorporated in 2011 and is based in Hamburg, Germany.
HCS Beteiligungsgesellschaft mbH
HCS Beteiligungsgesellschaft mbH is a private equity and venture capital firm specializing in special situations like pre-IPO, succession or growth. The firm seeks majority stakes for established companies and minority stakes for early venture companies. It typically invests in the technology industry. The firm prefers to invest between €0.5 million ($0.57 million) and €5 million ($5.67 million). HCS Beteiligungsgesellschaft is headquartered in Frankfurt am Main, Germany.
High-Tech GrÜNderfonds Management Gmbh
High-Tech Gründerfonds Management GmbH is a venture capital firm specializing in investments in seed/startups, early venture and seed capital. It invests in high-tech technology companies in information- and communication technology, application software, web 2.0 software, new media, internet, Internet of Things (IoT), energy, consumer goods, and e-commerce; life science; material science; healthcare, medical engineering, pharmacy, drug development; biotechnology (Biotech); chemicals; diagnostics; chemistry; medical technology (Medtech); regenerative energies; application software; automation; photonics; hardware technology; robotics; chemical processes; electronics, microelectronics, micro systems engineering, sensor technology, clean-tech, electro-mobility, manufacturing technology, manufacturing technologies, sensor technology, water, measurement technology, manufacturing technologies focusing on research and development that are not older than one year or proof-of-concept stage and market launch. The firm seeks to invest in companies based in Germany. It invests in companies in which founders own contribution to financing equates to 10% of our investment and half of this money can come from side investors (business angels, regional seed funds, private and public investors). The firm only invests in companies which started commercial operations no more than one year ago. It seeks to invest upto €0.6 million ($0.64 million). The firm provides upto €3 million in funding in additional financing rounds per portfolio company in follow-on financing. It seeks to invest between $0.66 million and $3.56 million. The firm seeks to invest in companies which have less than 50 employees and that have a turnover of less than €10 million ($10.68 million). It seeks to acquire 15 percent stake in its portfolio companies (nominal, without company valuation. The firm seeks to provide a subordinated company loan (seven-year maturity) that later can be converted into equity. Interest is deferred for a period of up to four years to preserve the liquidity of the startups. The firm seeks to invest in small and middle sized businesses. The firm acquires minority stake maximum up to 25% stake in portfolio companies. It holds its investments for seven years and usually acts as the lead investor. The firm also co-invests with other investors. High-Tech Gründerfonds Management GmbH was founded in 2005 and is based in Bonn, Germany with additional office in Berlin, Germany.
HV Growth Fund GmbH &amp; Co. KG
HV Growth Fund GmbH &amp; Co. KG was incorporated in 2018 and is based in Hamburg, Germany.
North-East Venture A/S
North-East Venture A/S is a venture capital arm of North-East Family Office specializing in growth investments. The firm seeks to invest in multi-stages. It invests in information, communication, technology, fintech, consumer brands, and retail sectors. North-East Venture A/S was founded in 2013 and is based in Copenhagen, Denmark.
Scg Beteiligungs Ug (HaftungsbeschrÄNkt)
Scg Beteiligungs Ug (HaftungsbeschrÄNkt) operates as a holding, patent owners, and trusts or estates company. It operates as a holding company. It was incorporated in 2013 and is based in Hamburg, Germany.
Skandia Fonder AB
Skandia Fonder AB operates as a subsidiary of Försäkringsaktiebolaget Skandia (publ) .
Stiftelsen Facilitator
Stiftelsen Facilitator is a non-profit charitable organization that provides funding and grant intellectual rights to organizations. The foundation is based in Stockholm, Sweden.
Style Beteiligungs Gmbh &amp; Co. Kg
Style Beteiligungs Gmbh &amp; Co. Kg operates as a holding, patent owners, and trusts or estates company. It offers office support services. The company was incorporated in 2016 and is based in Hamburg, Germany.</t>
  </si>
  <si>
    <t>Deutsche Balaton AG (DB:BBHK) (Baden-Württemberg (Primary); Europe (Primary); European Developed Markets (Primary); Germany (Primary));
Friheden Invest A/S (Denmark (Primary); Europe (Primary); European Developed Markets (Primary));
Hanse Ventures BSJ GmbH (Europe (Primary); European Developed Markets (Primary); Germany (Primary); Hamburg (Primary));
Hanse Ventures Investment Pool I GmbH &amp; Co. KG (Europe (Primary); European Developed Markets (Primary); Germany (Primary); Hamburg (Primary));
HCS Beteiligungsgesellschaft mbH (Europe (Primary); European Developed Markets (Primary); Germany (Primary); Hessen (Primary));
High-Tech GrÜNderfonds Management Gmbh (Europe (Primary); European Developed Markets (Primary); Germany (Primary); North Rhine-Westphalia (Primary));
HV Growth Fund GmbH &amp; Co. KG (Europe (Primary); European Developed Markets (Primary); Germany (Primary); Hamburg (Primary));
North-East Venture A/S (Denmark (Primary); Europe (Primary); European Developed Markets (Primary));
Scg Beteiligungs Ug (HaftungsbeschrÄNkt) (Europe (Primary); European Developed Markets (Primary); Germany (Primary); Hamburg (Primary));
Skandia Fonder AB (Europe (Primary); European Developed Markets (Primary); Stockholm County (Primary); Sweden (Primary));
Stiftelsen Facilitator (Europe (Primary); European Developed Markets (Primary); Stockholm County (Primary); Sweden (Primary));
Style Beteiligungs Gmbh &amp; Co. Kg (Europe (Primary); European Developed Markets (Primary); Germany (Primary); Hamburg (Primary))</t>
  </si>
  <si>
    <t>Bajrang Finance Limited operates as a non-banking financial company in India. It buys, underwrites, invests in, acquires, and holds shares, stocks, debentures, bonds, obligations, and securities; and lends and advances funds to entrepreneurs, promoters, and industrial concerns. The company was incorporated in 1971 and is based in Mumbai, India.</t>
  </si>
  <si>
    <t>Capital Markets (Primary); Diversified Financials (Primary); Financials (Primary); Investment Banking and Brokerage (Primary); Diversified Financial Services; Specialized Finance</t>
  </si>
  <si>
    <t>K K Fincorp Limited (BSE:503669)
K K Fincorp Limited engages in finance and investment activities in India. The company was formerly known as Kuberkamal Industrial Investments Limited. K K Fincorp Limited was incorporated in 1981 and is based in Mumbai, India.
Rajendra Finance Private Limited
RAJENDRA FINANCE PRIVATE LIMITED was incorporated in 1977 and is based in Mumbai, India.
Remi Finance &amp; Investment Private Limited
Remi Finance &amp; Investment Private Limited is a holding company. The company was incorporated in 1975 and is based in Goregaon, India.
Remi Sales and Engineering Limited (BSE:504360)
Remi Sales and Engineering Limited engages in trading of electrical motors, electrical fans, blood bank equipment, and laboratory instruments in India. It also generates and sells wind power through a windmill of 750 Kw capacity. The company was formerly known as Balaji Sales and Engineering Limited and changed its name to Remi Sales and Engineering Limited in 1983. Remi Sales and Engineering Limited was incorporated in 1980 and is headquartered in Mumbai, India.
Remi Securities Limited
Remi Securities Limited operates as a non-banking financial company in India. It buys, underwrites, invests in, acquires, and holds shares, stock, debentures, bonds, obligations, and securities; and lends and advances funds to entrepreneurs, promoters, and industrial concerns. The company was formerly known as Balaji Investments Limited and changed its name to Remi Securities Limited in 1992. Remi Securities Limited was incorporated in 1973 and is based in Mumbai, India.</t>
  </si>
  <si>
    <t>K K Fincorp Limited (BSE:503669) (Asia / Pacific (Primary); Asia / Pacific Emerging Markets (Primary); India  (Primary); Indian Sub-Continent (Primary); Maharashtra (Primary));
Rajendra Finance Private Limited (Asia / Pacific (Primary); Asia / Pacific Emerging Markets (Primary); India  (Primary); Indian Sub-Continent (Primary); Maharashtra (Primary));
Remi Finance &amp; Investment Private Limited (Asia / Pacific (Primary); Asia / Pacific Emerging Markets (Primary); India  (Primary); Indian Sub-Continent (Primary); Maharashtra (Primary));
Remi Sales and Engineering Limited (BSE:504360) (Asia / Pacific (Primary); Asia / Pacific Emerging Markets (Primary); India  (Primary); Indian Sub-Continent (Primary); Maharashtra (Primary));
Remi Securities Limited (Asia / Pacific (Primary); Asia / Pacific Emerging Markets (Primary); India  (Primary); Indian Sub-Continent (Primary); Maharashtra (Primary))</t>
  </si>
  <si>
    <t>K K Fincorp Limited (BSE:503669) (0.998)</t>
  </si>
  <si>
    <t>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t>
  </si>
  <si>
    <t>Fish Farming - Farming Iceland: 70.5 (8.2%);
Fish Farming - Farming Norway: 210.3 (24.6%);
Sales: 574.1 (67.2%)</t>
  </si>
  <si>
    <t>Consumer Staples (Primary); Food Products (Primary); Food, Beverage and Tobacco (Primary); Frozen Foods (Primary); Frozen Seafood (Primary); Packaged Foods and Meats (Primary); Seafood, Seafood Processing and Seafood Products (Primary)</t>
  </si>
  <si>
    <t>Europe (Primary);
European Developed Markets (Primary);
Nord-Trøndelag (Primary);
Norway (Primary)</t>
  </si>
  <si>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</si>
  <si>
    <t>Segment Adjustment: 6.4 (1.0%);
Foster Care: 48.0 (7.4%);
Adults Services: 226.8 (34.8%);
Children's Services: 344.8 (52.9%);
Digital Technology: 25.5 (3.9%)</t>
  </si>
  <si>
    <t>United Kingdom: 651.2 (100.0%)</t>
  </si>
  <si>
    <t>Assisted Living Facilities and Services (Primary); Health Care (Primary); Health Care Equipment and Services (Primary); Health Care Facilities (Primary); Health Care Providers and Services (Primary); Consumer Discretionary; Consumer Services; Diversified Consumer Services; Education Services; Health Care Services; Health Care Technology; Health Care Technology; Healthcare Provider Support Persons; Home Healthcare Services; Mental Care Facilities; Rehabilitation Services; Specialty Educational Services</t>
  </si>
  <si>
    <t>England (Primary); Europe (Primary); European Developed Markets (Primary); Hertfordshire (Primary); United Kingdom (Primary)</t>
  </si>
  <si>
    <t>Belgravia Investments Limited
Belgravia Investments Limited was incorporated in 2020 and is based in Cambridgeshire, United Kingdom.
Kensington Capital Limited
Kensington Capital Limited is a real estate development company. It provides real estate properties buying and selling. It was incorporated in 2015 and is headquartered in London, United Kingdom.
Sheikh Holdings Group (Investments) Limited
Sheikh Holdings Group (Investments) Limited invests in property, care homes, pharmaceuticals, serviced offices, and financial management. The company was incorporated in 2011 and is based in Potters Bar, United Kingdom.</t>
  </si>
  <si>
    <t>Belgravia Investments Limited (Cambridgeshire (Primary); England (Primary); Europe (Primary); European Developed Markets (Primary); United Kingdom (Primary));
Kensington Capital Limited (England (Primary); Europe (Primary); European Developed Markets (Primary); Greater London (Primary); United Kingdom (Primary));
Sheikh Holdings Group (Investments) Limited (England (Primary); Europe (Primary); European Developed Markets (Primary); Hertfordshire (Primary); United Kingdom (Primary));
Thcp Advisory Limited, Asset Management Arm (England (Primary); Europe (Primary); European Developed Markets (Primary); Greater London (Primary); United Kingdom (Primary))</t>
  </si>
  <si>
    <t>Amati Global Investors Ltd.
Amati Global Investors Ltd. is a venture capital firm specializing in investments in mid venture and growth capital small and mid-sized companies quoted on both AIM and the LSE in London. It also prefers to invest in private businesses that can be exited through an Initial Public Offering (IPO) or a trade sale within a two year period and an AIM flotation or a trade sale will occur within 24 months. The firm manages venture capital trusts and mutual funds and invests in managed futures. It typically invests across all industry sectors with a focus on communications, consumer services, and oil and gas. It seeks to invest in United Kingdom listed companies. It typically invests between £0.5 million ($0.85 million) and £300 million ($465.38 million). The firm prefers to invest through equity, debt or convertible loan instruments in its portfolio companies. It seeks to exit from its portfolio companies within five years. The firm seeks board representation in its portfolio companies. Amati Global Investors Ltd. was founded in 2010 and is based in Edinburgh, United Kingdom with an additional office in London. Amati Global Investors Ltd. operates as a subsidiary of Amati Global Partners LLP.
Hargreave Hale Ltd.
Hargreave Hale Limited provides fund management services. It manages various investment management mandates, including a range of unit trusts and OEIC’s. Hargreave Hale Limited was formerly known as Hargreave Hale London Limited. The company was founded in 1897 and is based in London, United Kingdom. As of September 18, 2017, Hargreave Hale Limited operates as a subsidiary of Canaccord Genuity Wealth Management.
Lombard Odier Asset Management (Europe) Limited
Lombard Odier Asset Management (Europe) Limited is a privately owned investment manager. The firm manages equity and fixed income mutual funds. It invests in public equity and fixed income markets. The firm was founded in 2009 and is based in London, United Kingdom. Lombard Odier Asset Management (Europe) Limited operates as a subsidiary of Lombard Odier Darier Hentsch &amp; Cie.</t>
  </si>
  <si>
    <t>Amati Global Investors Ltd. (Europe (Primary); European Developed Markets (Primary); United Kingdom (Primary); England; Greater London);
Hargreave Hale Ltd. (England (Primary); Europe (Primary); European Developed Markets (Primary); Greater London (Primary); United Kingdom (Primary));
Kernow Asset Management Limited (England (Primary); Europe (Primary); European Developed Markets (Primary); Greater London (Primary); United Kingdom (Primary));
Lombard Odier Asset Management (Europe) Limited (England (Primary); Europe (Primary); European Developed Markets (Primary); Greater London (Primary); United Kingdom (Primary));
Ovmk Vermogensbeheer (Europe (Primary); European Developed Markets (Primary); Netherlands (Primary); Zuid-Holland (Primary));
Tellworth Investments LLP (Europe (Primary); European Developed Markets (Primary); United Kingdom (Primary))</t>
  </si>
  <si>
    <t>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</si>
  <si>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</si>
  <si>
    <t>Mid-Island Area (Primary);
New York (Primary);
Northeast (Primary);
United States and Canada (Primary);
United States of America (Primary)</t>
  </si>
  <si>
    <t>Seapeak LLC provides marine transportation services focusing on liquefied natural gas (LNG) and liquefied petroleum gas (LPG) worldwide. It operates through two segments, LNG and LPG. The company transports liquid petroleum gases, including propane, butane, and ethane; petrochemical gases, such as ethylene, propylene, and butadiene; and ammonia. As of December 31, 2021, it had a fleet of 47 LNG carriers and 28 LPG and multi-gas carriers. The company was formerly known as Teekay LNG Partners L.P. and changed its name to Seapeak LLC in February 2022. Seapeak LLC was incorporated in 2004 and is based in Vancouver, Canada.</t>
  </si>
  <si>
    <t>Liquefied Natural Gas: 562.5 (92.3%);
Liquefied Petroleum Gas: 46.7 (7.7%)</t>
  </si>
  <si>
    <t>Energy (Primary); Energy (Primary); Oil and Gas Storage and Transportation (Primary); Oil and Gas Tankers (Primary); Oil, Gas and Consumable Fuels (Primary)</t>
  </si>
  <si>
    <t>British Columbia (Primary); Canada (Primary); United States and Canada (Primary); Bermuda; Caribbean; Latin America and Caribbean</t>
  </si>
  <si>
    <t>Stonepeak Partners LP is an principal investment firm specializing in infrastructure investments. The firm prefers to invest in infrastructure with a focus on power, midstream, renewables, energy, utilities, transportation, logistics and water. It seeks to invest in worldwide with a focus on North America and Australia. The firm will invest 70 percent of its capital in the US and 30 percent in Canada. It focuses on investments between $50 million and $200 million. Stonepeak Partners LP was founded in 2011 and is based in New York, New York with an additional office in Houston, Texas; Austin, Texas; Hong Kong; London, United Kingdom and Sydney, Australia.</t>
  </si>
  <si>
    <t>New York (Primary);
New York City Area (Primary);
Northeast (Primary);
United States and Canada (Primary);
United States of America (Primary);
Asia / Pacific;
Asia / Pacific Developed Markets;
Australia ;
England;
Europe;
European Developed Markets;
Greater London;
Hong Kong ;
Houston Area;
New South Wales;
Southwest;
Texas;
United Kingdom</t>
  </si>
  <si>
    <t>Teekay Corporation (NYSE:TK)
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
Teekay Finance Limited
Teekay Finance Limited was incorporated in 2012 and is based in Hamilton, Bermuda. The company operates as a subsidiary of Teekay Corporation.
Teekay GP L.L.C.
Teekay GP L.L.C. operates as a general partner for Teekay LNG Partners L.P., which engages in marine transportation services for liquefied natural gas, liquefied petroleum gas, and crude oil. The company was founded in 2004 and is based in Hamilton, Bermuda. Teekay GP L.L.C. is a subsidiary of Teekay Corporation.</t>
  </si>
  <si>
    <r>
      <rPr>
        <sz val="8"/>
        <rFont val="Arial"/>
        <family val="2"/>
      </rPr>
      <t xml:space="preserve">Teekay Corporation (NYSE:TK) (Bermuda (Primary); Caribbean (Primary); Latin America and Caribbean (Primary); </t>
    </r>
    <r>
      <rPr>
        <sz val="8"/>
        <color indexed="17"/>
        <rFont val="Arial"/>
        <family val="2"/>
      </rPr>
      <t>British Columbia</t>
    </r>
    <r>
      <rPr>
        <sz val="8"/>
        <rFont val="Arial"/>
        <family val="2"/>
      </rPr>
      <t xml:space="preserve">; </t>
    </r>
    <r>
      <rPr>
        <sz val="8"/>
        <color indexed="17"/>
        <rFont val="Arial"/>
        <family val="2"/>
      </rPr>
      <t>Canada</t>
    </r>
    <r>
      <rPr>
        <sz val="8"/>
        <rFont val="Arial"/>
        <family val="2"/>
      </rPr>
      <t xml:space="preserve">; </t>
    </r>
    <r>
      <rPr>
        <sz val="8"/>
        <color indexed="17"/>
        <rFont val="Arial"/>
        <family val="2"/>
      </rPr>
      <t>United States and Canada</t>
    </r>
    <r>
      <rPr>
        <sz val="8"/>
        <rFont val="Arial"/>
        <family val="2"/>
      </rPr>
      <t>);
Teekay Finance Limited (Bermuda (Primary); Caribbean (Primary); Latin America and Caribbean (Primary));
Teekay GP L.L.C. (Bermuda (Primary); Caribbean (Primary); Latin America and Caribbean (Primary))</t>
    </r>
  </si>
  <si>
    <t>Teekay Corporation (NYSE:TK) (430.7)</t>
  </si>
  <si>
    <t>As of August 16, 2022, Randviken Fastigheter AB operates as a subsidiary of Stenhus Fastigheter i Norden AB (publ).</t>
  </si>
  <si>
    <t>Europe (Primary); European Developed Markets (Primary); Sweden (Primary)</t>
  </si>
  <si>
    <t>Stenhus Fastigheter i Norden AB (publ), a real estate company, owns and manages public and commercial properties in the Greater Stockholm region of Sweden. The company was incorporated in 2020 and is based in Stockholm, Sweden.</t>
  </si>
  <si>
    <t>Prior &amp; Nilsson Fond- Och KapitalfÖRvaltning Aktiebolag
Prior &amp; Nilsson Fond och Kapitalförvaltning AB is a privately owned investment manager. The firm manages separate client focused portfolios. It also launches and manages hedge funds for its clients. The firm invests in the public equity and fixed income markets of the Nordic region. Prior &amp; Nilsson Fond och Kapitalförvaltning AB was founded in 2002 and is based in Stockholm, Sweden.</t>
  </si>
  <si>
    <t>Danske Invest Sverige Småbolag (Europe (Primary); European Developed Markets (Primary); Sweden (Primary));
Prior &amp; Nilsson Fond- Och KapitalfÖRvaltning Aktiebolag (Europe (Primary); European Developed Markets (Primary); Stockholm County (Primary); Sweden (Primary))</t>
  </si>
  <si>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</si>
  <si>
    <t>Drainage Pipe &amp; Products: 993.5 (53.5%);
Water Pipe &amp; Products: 864.8 (46.5%)</t>
  </si>
  <si>
    <t>United States: 1,752.6 (94.3%);
Canada: 91.9 (4.9%);
Mexico: 13.7 (.7%)</t>
  </si>
  <si>
    <t>Brick and Structural Clay Tile (Primary); Clays (Primary); Concrete (Primary); Concrete Blocks, Pipes and Brick (Primary); Construction Materials (Primary); Construction Materials (Primary); Materials (Primary); Materials (Primary); Structural Clay Products (Primary); Building Products; Building Products; Capital Goods; Industrial Machinery; Industrials; Machinery; Metals and Mining; Steel; Steel Nails, Spikes, And Wire; Steel Pipe And Tubes; Steel Wire Drawing, Nails and Spikes; Steel Works, Blast Furnaces, And Finishing Mills</t>
  </si>
  <si>
    <t>Quikrete Holdings, Inc. manufactures and distributes packaged concrete, pre-blended, cement mixes, and related products in the United States, Canada, South America, and Puerto Rico. It offers pre-blended, packaged concrete mortars, grouts, stuccos, flooring preparation products, tile and stone installation systems, stormwater management systems, corrugated metal, and plastic pipe, erosion control, bridge structures, concrete pipe, concrete box culverts, retaining walls, pavers, patios stones, concrete segmental retaining walls, architectural block, standard block, masonry, concrete accessories, sealants, adhesives, foams, flashing products, permanent pavement repair, and asphalt repair materials. Quikrete Holdings, Inc.’s products are used for profile buildings, landmark buildings, and refurbishing projects. It also operates a QUIKRETE online promo store that offers golf shirts and ball caps to cast toy trucks and coffee cups. In addition, it provides a mobile application service for project information. The company sells its products through a network of dealers. Quikrete Holdings, Inc. was formerly known as Maintenance Products Inc. The company was founded in 1940 and is based in Atlanta, Georgia.</t>
  </si>
  <si>
    <t>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 level offices to construction companies, retailers, medical centers, schools, utilities, distributors,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and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As of July 1, 2020, Mobile Mini, Inc. operates as a subsidiary of WillScot Mobile Mini Holdings Corp.</t>
  </si>
  <si>
    <t>Commercial and Professional Services (Primary); Commercial Rental and Leasing Services (Primary); Commercial Services and Supplies (Primary); Diversified Support Services (Primary); Industrials (Primary); Warehousing and Storage (Primary); Capital Goods; Environmental and Facilities Services; Machinery Rental and Leasing; Office Furnishings and Equipment; Office Services and Supplies; Office Storage Units; Sanitary Services; Trading Companies and Distributors; Trading Companies and Distributors</t>
  </si>
  <si>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</si>
  <si>
    <t>Donerail Group LP
Donerail Group LP is a private equity firm focused on special situation and highly structured equity investments. Donerail Group LP was founded in 2018 and is based in Los Angeles, California with an additional office in Dover, Delaware.
Elliott Management Corporation
Elliott Management Corporation is a privately owned hedge fund sponsor. The firm primarily provides its services to pooled investment vehicles. It invests in the public equity, fixed income, and alternative investment markets across the globe. The firm obtains external research to complement its in-house research. Elliott Management Corporation was founded in 1977 and is based in New York City, United States with an additional office in London, United Kingdom.</t>
  </si>
  <si>
    <t>Donerail Group LP (California (Primary); Los Angeles Area (Primary); United States and Canada (Primary); United States of America (Primary); West Coast (Primary); Delaware; Midatlantic; Wilmington Area);
Elliott Management Corporation (New York (Primary); New York City Area (Primary); Northeast (Primary); United States and Canada (Primary); United States of America (Primary); Asia / Pacific; Asia / Pacific Developed Markets; Europe; European Developed Markets; Japan ; Luxembourg; Massachusetts)</t>
  </si>
  <si>
    <t>Cocokarafine Group Co., Ltd., through its subsidiaries, engages in the drugstore and pharmacy operations in Japan. It also provides nursing, at-home care services, and operates assisted living facilities. In addition, the company is involved in the retail of health and beauty care products; promotion of employment of people with disabilities; sale and leasing of nursing care equipment and remodel homes; and logistics and online shopping businesses. It operates approximately 1,300 stores. Cocokarafine Group Co., Ltd. was formerly known as Cocokara Fine Holdings Inc. and changed its name to Cocokarafine Group Co., Ltd. in October 2010. The company was incorporated in 2008 and is headquartered in Yokohama, Japan. As of October 1, 2021, Cocokarafine Group Co., Ltd. operates as a subsidiary of MatsukiyoCocokara &amp; Co.</t>
  </si>
  <si>
    <t>Consumer Staples (Primary); Drug Retail (Primary); Drug Stores and Pharmacies (Primary); Food and Staples Retailing (Primary); Food and Staples Retailing (Primary); Air Freight and Logistics; Air Freight and Logistics; Assisted Living Facilities and Services; Beauty Care Product Stores; Commercial and Professional Services; Consumer Discretionary; Health Care; Health Care Equipment and Services; Health Care Facilities; Health Care Providers and Services; Health Care Services; Healthcare Provider Support Persons; Home Healthcare Services; Human Resource and Employment Services; Industrials; Internet and Direct Marketing Retail; Internet and Direct Marketing Retail; Nursing Services; Personal Care Product Stores; Professional Services; Retailing; Specialty Retail; Specialty Stores; Transportation</t>
  </si>
  <si>
    <t>MatsukiyoCocokara &amp; Co. operates a chain of drug stores and pharmacies in Japan. As of June 30, 2020, it operated through a network of 1,726 stores in 47 prefectures in Japan. MatsukiyoCocokara &amp; Co. was founded in 1932 and is based in Matsudo, Japan.</t>
  </si>
  <si>
    <t>Asia / Pacific (Primary);
Asia / Pacific Developed Markets (Primary);
Chiba (Primary);
Japan  (Primary)</t>
  </si>
  <si>
    <t>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t>
  </si>
  <si>
    <t>Hibiki Path Advisors Pte. Ltd. (Asia / Pacific (Primary); Asia / Pacific Developed Markets (Primary); Singapore  (Primary));
Segami Fudosan K.K. (Asia / Pacific (Primary); Asia / Pacific Developed Markets (Primary); Japan  (Primary));
The Master Trust Bank of Japan, Ltd. (Asia / Pacific (Primary); Asia / Pacific Developed Markets (Primary); Japan  (Primary))</t>
  </si>
  <si>
    <t>Tower is an internally managed real estate investment trust (REIT) which owns a diversified portfolio of 42 convenience retail, office and industrial properties valued at R4.8 billion, located in South Africa and Croatia. The South African portfolio is located in the country's major metropoles with 47% by value in Cape Town, 41% in Gauteng and 12% in KwaZulu Natal. The five Croatian properties represent 37% of the fund's total value. The fund currently has a sectoral spread by value of 46% convenience retail, 46% office, 7% industrial and inventory 1%. Tower's near-term focus remains (i) to do all things necessary to ensure that the company and its tenants weather the current worldwide crisis caused by the Covid-19 pandemic, (ii) the redevelopment of the Old Cape Quarter, including the development of the fifty-five new residential units, (iii) the sale of non-core properties in South Africa; and (iv) the unlocking of additional value and income growth in the Croatian portfolio through its shareholding in TPF International.</t>
  </si>
  <si>
    <t>RDC Properties Limited operates as a property investment and development company in Botswana, South Africa, Croatia, Namibia, Mozambique, the United States, and Madagascar. The company invests in and develops office, industrial, retail, residential, and hospitality properties. RDC Properties Limited was founded in 1992 and is based in Gaborone, Botswana.</t>
  </si>
  <si>
    <t>Africa / Middle East (Primary);
Botswana (Primary);
Sub-Saharan Africa (Primary)</t>
  </si>
  <si>
    <t>Allan Gray Limited
Allan Gray Limited is a privately owned investment manager. The firm provides its services to individuals, retirement funds, insurers, trusts, companies, and foundations. It manages separate client-focused equity, fixed income, and balanced portfolios. The firm also launches and manages equity, fixed income, and balanced mutual funds for its clients. It invests in the public equity and fixed income markets across the globe. The firm typically invests in value stocks of companies. It also invests in derivatives markets, commodities and property. For its fixed income securities, the firm invests in bonds, bank deposits, and money market instruments. It employs fundamental analysis with a bottom-up stock picking approach to create its portfolios. The firm benchmarks the performance of its portfolios against FTSE/JSE All Share, FTSE/JSE Capped All Share, Alexander Forbes 3-month Deposit, FTSE All World, MSCI World, and JPM Global Government Bond Indices. It conducts in-house research to make its investments. The firm invests in companies operating across diversified sectors. Allan Gray Limited was founded in 1974 and is based in Cape Town, South Africa with additional offices in Cape Town, South Africa and Johannesburg, South Africa.
Bridge Fund Managers
Bridge Fund Managers is a privately owned investment manager. The firm also provides fiduciary services such as income tax compliance, trust administration and accounting, estate planning and will drafting, and estate administration services. It provides its services to high net worth individuals, trusts, educational institutions, charities, public organizations, multi-managers, pension funds, and provident funds. The firm manages separate client-focused equity portfolios. It also manages equity, fixed income, balanced, and multi-asset mutual funds. The firm invests in public equity, fixed income, and alternative markets. For its equity portfolios, it invests in dividend paying stocks of companies. The firm employs fundamental analysis to make its investments. It obtains external research to complement its in-house research to make its investments. The firm was founded in November 2009 and is based in Cape Town, South Africa with additional offices in Durban, South Africa and Johannesburg, South Africa. Bridge Fund Managers operates as a subsidiary of Infinitus Holdings (Pty) Ltd.
Prescient Investment Management (Pty) Ltd.
Prescient Investment Management (Pty) Ltd. is a privately owned investment manager. The firm provides its services to individuals, pension and provident funds, medical aids, municipalities, corporate, government, and semi-government institutions. It launches and manages equity, fixed income, and balanced mutual funds for its clients. The firm invests in the public equity and fixed income markets across the globe. It employs quantitative analysis to make its investments. Prescient Investment Management (Pty) Ltd. was founded in September 1998 and is based in Cape Town, South Africa with an additional office in Johannesburg, South Africa. Prescient Investment Management (Pty) Ltd. operates as a subsidiary of Prescient Holdings Proprietary Limited.</t>
  </si>
  <si>
    <t>Allan Gray Limited (Africa / Middle East (Primary); South Africa (Primary); Sub-Saharan Africa (Primary); Western Cape (Primary));
Bridge Fund Managers (Africa / Middle East (Primary); South Africa (Primary); Sub-Saharan Africa (Primary); Western Cape (Primary); Gauteng; KwaZulu-Natal);
Prescient Investment Management (Pty) Ltd. (Africa / Middle East (Primary); South Africa (Primary); Sub-Saharan Africa (Primary); Western Cape (Primary); Gauteng)</t>
  </si>
  <si>
    <t>Excelpoint Technology Ltd., an investment holding company, provides electronic components, and engineering design, and supply chain management services. The company is involved in the trading of electronic components; and provision of marketing and technical support services. It offers modular AC-DC, DC-DC switching power converters, and LED drivers; power real-time clock and microcontrollers; audio, environmental sensors, light sensors, smart light management, CMOS imaging and magnetic position sensors, power and battery management, sensor interfaces, ASICs, and full service foundry; amplifiers and linears; audio/video products; broadband products; clock and timing; data converters; logic and data path management, industrial ethernet, interface and isolation, MEMS, optical, processors and DSP, and RF and microwave; and switches/multiplexers. The company also provides power management products; antenna modules; memory cards; industrial memory solutions; MXM connectors; circular sensors; connectors; sockets; jackets; cables; automotive and circuit protection solutions; resistive products; supercaps; converters and EMI filters; time frequency products; instrumentation; microcontroller development boards; semiconductors; chargers; smart mics; embedded security products; and led driver products. In addition, it offers automotive grade products; USB and ethernet solutions; computing solutions; power discretes and modules; FPGA and SoC; audio and voice; circuit protection; drivers, interfaces, and PCIe switches; ethernet and poe solutions; optical networking; RF, microwave and millimeter wave; timing and synchronization; RF solutions for mobile applications; DRAM’s; LED chips; SMD products, COB arrays, module products, and dynamic lighting solutions; and middle power LED, high power LED, and light engines. The company was founded in 1987 and is headquartered in Singapore. As of September 6, 2022, Excelpoint Technology Ltd. operates as a subsidiary of WT Semiconductor Pte. Ltd.</t>
  </si>
  <si>
    <t>Segment Adjustment: .0 (.0%);
Hong Kong Business Unit: 874.2 (51.9%);
Singapore Business Unit: 809.7 (48.1%)</t>
  </si>
  <si>
    <t>India: 159.5 (9.5%);
Others: 47.2 (2.8%);
The People's Republic of China Including Hong Kong: 1,210.0 (72.3%);
Southeast Asia: 257.4 (15.4%)</t>
  </si>
  <si>
    <t>Commercial Electronics Distribution (Primary); Communications Equipment Distribution (Primary); Electronic Equipment, Instruments and Components (Primary); Information Technology (Primary); Technology Distributors (Primary); Technology Hardware and Equipment (Primary); Advertising; Capital Goods; Commercial and Professional Services; Commercial Services and Supplies; Communication Services; Diversified Support Services; Electrical Equipment Distribution; Electronic Design and Engineering Services; Electronic Manufacturing Services; Industrials; IT Consulting and Other Services; IT Services; Marketing Services; Media; Media and Entertainment; Outsourced Technology Manufacturing Services; Software and Services; Trading Companies and Distributors; Trading Companies and Distributors</t>
  </si>
  <si>
    <t>WT Semiconductor Pte. Ltd. operates as a special purpose vehicle in Singapore. The company was incorporated in 2022 and is based in Singapore. WT Semiconductor Pte. Ltd. operates as a subsidiary of WT Microelectronics Co., Ltd.</t>
  </si>
  <si>
    <t>Zenabis Global Inc. engages in the cultivation and sale of medical and adult-use recreational cannabis in Canada and internationally. The company produces and markets strains of dried cannabis under the Zenabis, Namaste, and Re-üp brands; and various oil-based cannabis products. It has 111,200 kg of licensed cannabis cultivation space in three licensed facilities in Canada. The company is headquartered in Vancouver, Canada. As of June 1, 2021, Zenabis Global Inc. operates as a subsidiary of HEXO Corp. As of October 31, 2022, Zenabis Global Inc. operates as a subsidiary of SNDL Inc.</t>
  </si>
  <si>
    <t>Health Care (Primary); Medicinal Chemicals and Botanical Products (Primary); Pharmaceuticals (Primary); Pharmaceuticals (Primary); Pharmaceuticals, Biotechnology and Life Sciences (Primary); Consumer Staples; Household and Personal Products; Personal Products; Personal Products</t>
  </si>
  <si>
    <t>HEXO Corp., together with its subsidiaries, produces, markets, and sells cannabis in Canada. The company offers its adult-use and medical products under the HEXO brand name. It also provides cannabis beverages under the Little Victory, House of Terpenes, Mollo, Veryvell, and XMG brands; and cannabis products under UP Cannabis, Original Stash, and Up brand names. It has a strategic alliance with Tilray Brands, Inc. The company was formerly known as The Hydropothecary Corporation and changed its name to HEXO Corp. in August 2018. HEXO Corp. was founded in 2013 and is headquartered in Gatineau, Canada.</t>
  </si>
  <si>
    <t>Eight Capital Management LLC is a private equity firm specializing in investments in restructuring, turnaround, special situations and distressed companies. The firm also invests in distressed assets. The firm prefers to invest in companies based in India. It prefers to take controlling interest in the companies. Eight Capital Management LLC was founded in 2005 is based in Norwalk, Connecticut with an additional office in Mumbai, India.</t>
  </si>
  <si>
    <t>Connecticut (Primary);
Northeast (Primary);
Stamford Area (Primary);
United States and Canada (Primary);
United States of America (Primary);
Asia / Pacific;
Asia / Pacific Emerging Markets;
India ;
Indian Sub-Continent</t>
  </si>
  <si>
    <t>SAFARI is a property investment company listed on the JSE as a Real Estate Investment Trust that specialises in quality commercial investments. Through selective investments in property we create value for all our stakeholders as we strive for sustainable growth and earnings.</t>
  </si>
  <si>
    <t>REIT - Commercial: 24.2 (100.0%)</t>
  </si>
  <si>
    <t>Atteridgeville: 10.8 (30.8%);
Mamelodi: 8.1 (23.2%);
Sebokeng: 5.4 (15.5%);
Heidelberg: 1.8 (5.2%);
Namibia: 5.8 (16.7%);
Reconciliation: .4 (1.1%);
Limpopo: 2.6 (7.5%)</t>
  </si>
  <si>
    <t>Heriot Investments Proprietary Limited
Heriot Investments Proprietary Limited was incorporated in 2007 and is based in Albury, Australia.
Heriot Properties Proprietary Limited
Heriot Properties Proprietary Limited was incorporated in 2002 and is based in Sydney, Australia.
Reya Gola Investments Pty Ltd
Reya Gola Investments Pty Ltd was incorporated in 2010 and is based in Johannesburg, South Africa.</t>
  </si>
  <si>
    <t>Heriot Investments Proprietary Limited (Asia / Pacific (Primary); Asia / Pacific Developed Markets (Primary); Australia  (Primary); New South Wales (Primary));
Heriot Properties Proprietary Limited (Asia / Pacific (Primary); Asia / Pacific Developed Markets (Primary); Australia  (Primary); New South Wales (Primary));
Reya Gola Investments Pty Ltd (Africa / Middle East (Primary); Gauteng (Primary); South Africa (Primary); Sub-Saharan Africa (Primary))</t>
  </si>
  <si>
    <t>Trudaine Participations was incorporated in 2018 and is based in Paris, France.</t>
  </si>
  <si>
    <t>Vatel Capital SAS is a private equity firm specializing in growth capital, mature, mezzanine, succession, real-estate buyout and buy-in transactions. The firm seeks to invest in all sectors, with a special focus on technology, tourism, telecommunications, information technology, renewable energy (except electricity production), business, internet, biotechnology, healthcare, agro-food, energy, real-estate, industrial goods and services, business to business services, services sector and consumer goods. It prefers to invest in listed and unlisted small and medium-sized companies based in France, with a focuses on Corsica and the French departments overseas, including Guadeloupe, French Guiana, Martinique, Mayotte, Reunion, Saint-Barthélemy, Saint-Martin, Saint-Pierre-et-Miquelon, New Caledonia, French Polynesia and the Wallis Futuna Islands. It also offers a financial offer on tangible assets such as forestry, agricultural land and renewable energy. The firm typically invests between €0. million ($0.14 million) and €2.5 million ($3.41 million) in companies reporting revenues between €1 million ($1.32 million) and €50 million ($66.15 million). The firm invests in equity and quasi equity through common shares, preferred shares, current account advances and convertible bonds. It seeks to take a seat on the Board of its portfolio companies. Vatel Capital SAS was founded in 2008 and is based in Paris, France.</t>
  </si>
  <si>
    <t>Filta Group Holdings plc</t>
  </si>
  <si>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 As of June 1, 2022, Filta Group Holdings plc operates as a subsidiary of Franchise Brands plc.</t>
  </si>
  <si>
    <t>Commercial and Professional Services (Primary); Commercial Services and Supplies (Primary); Environmental and Facilities Services (Primary); Industrials (Primary); Capital Goods; Diversified Financial Services; Diversified Financials; Diversified Support Services; Financials; Industrial Machinery; Investment Services and Holding Companies; Machinery; Multi-Sector Holdings; Patent Owners and Lessors</t>
  </si>
  <si>
    <t>Franchise Brands plc, through its subsidiaries, engages in franchising and related activities in the United Kingdom and internationally. It provides vehicle repair services, which comprise bumper scuffs, paintwork scratches, minor dents, and alloy wheel repairs under the ChipsAway brand name; oven cleaning services include cleaning of domestic oven brands and models, such as electric and gas ovens, ranges, microwaves, hobs, extractor fans, and barbecues, as well as various removable components consisting of racks and other removable parts under the Ovenclean brand; and various emergency plumbing services under the Metro Plumb brand name. The company also operates dog home boarding franchise services under the Barking Mad brand; offers drain clearance solutions to commercial customers, including facilities management, construction, manufacturing, education, retail, insurance, water utilities, and public sectors under the Metro Rod brand name; and engages in the design. installation, and maintenance of adoptable and non-adoptable pump stations under the Willow Pumps brand name. It operates 430 franchisees. The company was formerly known as FB Holdings plc. Franchise Brands plc was founded in 2008 and is based in Macclesfield, the United Kingdom.</t>
  </si>
  <si>
    <t>Gresham House Asset Management Limited
Gresham House Asset Management Limited is a private equity and venture capital firm specializing in mid ventures, late ventures, emerging growth, middle market, later stage, growth capital, buyout recapitalization, PIPE, pre-IPO, growth and acquisition, and recovery capital investments. It operates as a venture capital trust. It invests in financial services, media, information and communication technology, digital information and technology, healthcare, life sciences, consumer services, energy equipment services, financials, healthcare, industrials, professional services, information technology, software and services, and utilities. It prefers to invest in companies based in United Kingdom, North America, Israel, and Europe and can co-invest outside Europe with local venture capital firms. It prefer to take both majority and minority stakes. It prefer to invest in companies with equity investment $5.68 million to $365.20 million, with minimum sales of $5.68 million, minimum EBITDA of $1.14 million and enterprise value between $11.36 million and 113.57 million. It invests in private companies in P2P opportunities, equity and equity-related instruments, public equities, and alternative specialist asset classes in various sectors, preferred equity, preferred quasi equity positions including convertible and non-convertible debt instruments, and mezzanine preferred instruments. Gresham House Asset Management Limited was founded on 1857 and is based in London, United Kingdom with an additional offices in Dumfries, United Kingdom; Perth, United Kingdom and Oxford, United Kingdom.
Meredian Settlement Trust
Meredian Settlement Trust is based in the United Kingdom.</t>
  </si>
  <si>
    <t>Gresham House Asset Management Limited (Europe (Primary); European Developed Markets (Primary); United Kingdom (Primary); Dumfriesshire; England; Greater London; Oxfordshire; Perthshire; Scotland);
Meredian Settlement Trust (Europe (Primary); European Developed Markets (Primary); United Kingdom (Primary))</t>
  </si>
  <si>
    <t>Telrad Networks Ltd develops and manufactures LTE telecommunications solutions to enable wireless broadband connectivity worldwide. It offers LTE base stations; LTE network devices; and LTE CPE products, as well as related integration and support services. The company serves operators, such as end-to-end LTE solutions, telecom operators, broadband service providers, and citizen’s broadband radio services in energy and utility government and municipality markets. Telrad Networks Ltd was founded in 1951 and is based in Lod, Israel. As of August 16, 2022, Telrad Networks Ltd operates as a subsidiary of Liquid Telecommunications South Africa (Pty) Lty.</t>
  </si>
  <si>
    <t>Products, Solutions and Services to Telecom Operators: 45.7 (26.1%);
Communication,Cyber and IT Infrastructures: 95.7 (54.6%);
Business Process Outsourcing, Project Management and Digital Mapping Services: 33.9 (19.3%)</t>
  </si>
  <si>
    <t>Segment Adjustment: 3.0 (1.7%);
Israel: 122.9 (70.2%);
South America: 31.2 (17.8%);
North America: 13.2 (7.5%);
Asia Pacific: 1.0 (.6%);
Europe: 3.7 (2.1%)</t>
  </si>
  <si>
    <t>Communications Equipment (Primary); Communications Equipment (Primary); Information Technology (Primary); Technology Hardware and Equipment (Primary); Telecommunications Equipment (Primary); Telephone and Telecommunications Equipment (Primary)</t>
  </si>
  <si>
    <t>Liquid Telecommunications South Africa (Pty) Lty, trading as Liquid Intelligent Technologies, a telecommunications network operator, provides fiber network services for businesses in the public and private sectors in South Africa and internationally. It offers digital services, which include cloud-based solutions and cloud services; managed solutions, such as managed business and guest Wi-Fi; managed security services that include managed UTM, mail protection, mail archiving, Web protect, end point protection, and secure remote access; advisory and managed security services, such as security and identity management, advanced threat protection, security monitoring, and data loss prevention (DLP) and compliance services; IoT solutions to embrace the digital transformation journey; connectivity solutions, including dedicated Internet access (DIA), broadband, satellite, ethernet, Cloud connect, office 365 enterprise, IP VPN, last mile access, SD-WAN, APN, liquid voice, VSAT broadband, teleport, and media and broadcast services; and international fiber, last mile fiber, subsea cables, and VSAT and data center services. Liquid Telecommunications South Africa (Pty) Lty was formerly known as Neotel (Pty) Limited. The company was incorporated in 2004 and is based in Johannesburg, South Africa with additional locations internationally. Liquid Telecommunications South Africa (Pty) Lty operates as a subsidiary of Liquid Telecommunications Operations SA (Pty) Ltd.</t>
  </si>
  <si>
    <t>Fortissimo Capital Management Ltd. is a private equity and venture capital firm specializing in investing growth capital to facilitate expansion, buyouts, mid venture, late venture and maturing and mature companies. The firm invests in various phases, including late stage and seeks to invest in growth acceleration, special situations, turnarounds, and at points of inflection, where companies require not only capital but strategic guidance to help them navigate to success. It prefers to invest in public companies at a point of inflection, private companies, and spinouts of divisions of larger public or private companies. The firm typically invests in information technology and industrial companies. It seeks to acquire controlling interest in companies. The firm invests in companies based in Israel. Fortissimo Capital Management Ltd. was founded in 2004 and is based in Tel Aviv, Israel.</t>
  </si>
  <si>
    <t>Transcend Residential Property Fund Limited focuses on acquiring and managing residential properties in South Africa. It holds 13 properties comprising 2 472 units located primarily in Gauteng, as well as the Western Cape and Mpumalanga. The company qualifies as a real estate investment trust for federal income tax purposes. It generally would not be subject to federal corporate income taxes if it distributes at least 90% of its taxable income to its stockholders. Transcend Residential Property Fund Limited was incorporated in 2016 and is based in Johannesburg, South Africa.</t>
  </si>
  <si>
    <t>Western Cape: 2.8 (15.2%);
Gauteng: 15.9 (84.8%)</t>
  </si>
  <si>
    <t>South Africa: 18.8 (100.0%)</t>
  </si>
  <si>
    <t>Emira is a diversified real estate investment trust (“REIT”) company, with a property portfolio of predominantly South African assets, and a growing component of offshore assets. The Company listed on the JSE in November 2003, in the real estate investment trusts sector. In line with its strategic objectives, Emira’s property portfolio spans multiple sectors, namely office, retail and industrial, with a new element of residential. The Company is focused on growing the quality and value of its property portfolio, in order to sustain and enhance its distribution growth to shareholders. This is achieved via selective acquisitions and disposals, as well as refurbishments, upgrades and the redevelopment of specific properties. To this end, all investment decisions are reinforced by Emira’s stringent investment criteria to enhance yields and improve the performance of the portfolio.</t>
  </si>
  <si>
    <t>Development Bank of Southern Africa
Development Bank of Southern Africa, a development finance institution, provides infrastructure finance and development services in South Africa and rest of Africa. The company offers infrastructure needs assessment, bulk infrastructure plans, and infrastructure planning advice services; project identification, feasibility assessments, technical assistance, programme development, and project preparation functions; and long-term senior and subordinate debt, corporate and project finance, mezzanine finance, and structured finance solutions. It also manages the design and construction of projects in social and economic sectors; provides project management support; and supports the maintenance/improvement of social and economic infrastructure projects. The company was founded in 1983 and is based in Midrand, South Africa.
Public Sector Pension Investment Board
Public Sector Pension Investment Board is a government owned pension fund management firm. The firm primarily provides its services to the federal Public Service, the Canadian Forces, and the Royal Canadian Mounted police pension plans. It invests in the public equity markets across the globe and in the public fixed income markets of the United States and Canada. The firm also makes its investments in public financial markets, private equity, real estate, infrastructure, natural resources and private debt. Public Sector Pension Investment Board was founded in September 1999 and is based in Montreal, Quebec with an additional office in Central, Hong kong, London, United Kingdom, New York, New York and Ottawa, Ontario.</t>
  </si>
  <si>
    <r>
      <rPr>
        <sz val="8"/>
        <rFont val="Arial"/>
        <family val="2"/>
      </rPr>
      <t xml:space="preserve">Development Bank of Southern Africa (Africa / Middle East (Primary); Gauteng (Primary); South Africa (Primary); Sub-Saharan Africa (Primary));
Public Sector Pension Investment Board (Canada (Primary); Quebec (Primary); United States and Canada (Primary); Asia / Pacific; Asia / Pacific Developed Markets; </t>
    </r>
    <r>
      <rPr>
        <sz val="8"/>
        <color indexed="17"/>
        <rFont val="Arial"/>
        <family val="2"/>
      </rPr>
      <t>Canada</t>
    </r>
    <r>
      <rPr>
        <sz val="8"/>
        <rFont val="Arial"/>
        <family val="2"/>
      </rPr>
      <t xml:space="preserve">; Europe; European Developed Markets; Hong Kong ; New York; New York City Area; Northeast; Ontario; </t>
    </r>
    <r>
      <rPr>
        <sz val="8"/>
        <color indexed="17"/>
        <rFont val="Arial"/>
        <family val="2"/>
      </rPr>
      <t>Quebec</t>
    </r>
    <r>
      <rPr>
        <sz val="8"/>
        <rFont val="Arial"/>
        <family val="2"/>
      </rPr>
      <t xml:space="preserve">; United Kingdom; </t>
    </r>
    <r>
      <rPr>
        <sz val="8"/>
        <color indexed="17"/>
        <rFont val="Arial"/>
        <family val="2"/>
      </rPr>
      <t>United States and Canada</t>
    </r>
    <r>
      <rPr>
        <sz val="8"/>
        <rFont val="Arial"/>
        <family val="2"/>
      </rPr>
      <t>; United States of America)</t>
    </r>
  </si>
  <si>
    <t>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the US onshore unconventional basins and various global offshore conventional basins in the Eastern Mediterranean and off the west coast of Africa. As of December 31, 2019, the company had 2,050 million barrels oil equivalent of total proved reserves. Noble Energy, Inc. was founded in 1932 and is headquartered in Houston, Texas. As of October 5, 2020, Noble Energy, Inc. operates as a subsidiary of Chevron Corporation.</t>
  </si>
  <si>
    <t>Houston Area (Primary); Southwest (Primary); Texas (Primary); United States and Canada (Primary); United States of America (Primary); Africa / Middle East; Colorado; Cyprus ; Delaware; Denver Area; Europe; European Developed Markets; Israel ; Midatlantic; Middle East; Mountain</t>
  </si>
  <si>
    <t>Hill-Rom Holdings, Inc.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Hill-Rom Holdings, Inc. was founded in 1915 and is headquartered in Chicago, Illinois. As of December 13, 2021, Hill-Rom Holdings, Inc. operates as a subsidiary of Baxter International Inc.</t>
  </si>
  <si>
    <t>Health Care (Primary); Health Care Equipment (Primary); Health Care Equipment and Services (Primary); Health Care Equipment and Supplies (Primary); Hospital Beds (Primary); Hospital Facility Equipment (Primary); Medical Equipment (Primary); Medical Testing, Analyzing, and Diagnostic Equipment (Primary); Operating Tables (Primary); Therapeutic Devices (Primary); Commercial and Professional Services; Commercial Rental and Leasing Services; Commercial Services and Supplies; Diversified Support Services; Health Care Providers and Services; Health Care Services; Health Care Technology; Health Care Technology; Healthcare Industry Software; Industrials</t>
  </si>
  <si>
    <t>Chicago Area (Primary); Great Lakes (Primary); Illinois (Primary); United States and Canada (Primary); United States of America (Primary); Europe; European Developed Markets; Midatlantic; Netherlands; New York; Noord-Holland; North Carolina; Northeast; Raleigh Area; Syracuse Area</t>
  </si>
  <si>
    <r>
      <rPr>
        <sz val="8"/>
        <rFont val="Arial"/>
        <family val="2"/>
      </rPr>
      <t xml:space="preserve">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
</t>
    </r>
    <r>
      <rPr>
        <sz val="8"/>
        <color indexed="17"/>
        <rFont val="Arial"/>
        <family val="2"/>
      </rPr>
      <t>Pharmaceuticals</t>
    </r>
  </si>
  <si>
    <r>
      <rPr>
        <sz val="8"/>
        <rFont val="Arial"/>
        <family val="2"/>
      </rPr>
      <t xml:space="preserve">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Palatine Area (Primary);
</t>
    </r>
    <r>
      <rPr>
        <sz val="8"/>
        <color indexed="17"/>
        <rFont val="Arial"/>
        <family val="2"/>
      </rPr>
      <t>Palatine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Boston Area;
California;
Los Angeles Area;
Massachusetts;
Northeast;
West Coast</t>
    </r>
  </si>
  <si>
    <t>Seven Generations Energy Ltd., together with its subsidiary, engages in the development of oil and natural gas properties in Canada. The company holds interests in the Kakwa River project, a natural gas property covering approximately 531,210 net acres located in the Kakwa area of northwest Alberta. Seven Generations Energy Ltd. was founded in 2001 and is headquartered in Calgary, Canada. As of April 6, 2021, Seven Generations Energy Ltd. operates as a subsidiary of ARC Resources Ltd.</t>
  </si>
  <si>
    <r>
      <rPr>
        <sz val="8"/>
        <rFont val="Arial"/>
        <family val="2"/>
      </rPr>
      <t xml:space="preserve">Alberta (Primary); Canada (Primary); United States and Canada (Primary); </t>
    </r>
    <r>
      <rPr>
        <sz val="8"/>
        <color indexed="17"/>
        <rFont val="Arial"/>
        <family val="2"/>
      </rPr>
      <t>Alberta</t>
    </r>
    <r>
      <rPr>
        <sz val="8"/>
        <rFont val="Arial"/>
        <family val="2"/>
      </rPr>
      <t xml:space="preserve">; </t>
    </r>
    <r>
      <rPr>
        <sz val="8"/>
        <color indexed="17"/>
        <rFont val="Arial"/>
        <family val="2"/>
      </rPr>
      <t>Canada</t>
    </r>
    <r>
      <rPr>
        <sz val="8"/>
        <rFont val="Arial"/>
        <family val="2"/>
      </rPr>
      <t xml:space="preserve">; </t>
    </r>
    <r>
      <rPr>
        <sz val="8"/>
        <color indexed="17"/>
        <rFont val="Arial"/>
        <family val="2"/>
      </rPr>
      <t>United States and Canada</t>
    </r>
  </si>
  <si>
    <t>ARC Resources Ltd. explores, develops, and produces crude oil, natural gas, and natural gas liquids in Canada. The company holds interests in the Montney properties located in northeast British Columbia and northern Alberta; and Pembina Cardium properties in central Alberta. As of December 31, 2020, it had proved plus probable reserves of 929 millions of barrels of oil equivalent. ARC Resources Ltd. was founded in 1996 and is headquartered in Calgary, Canada.</t>
  </si>
  <si>
    <t>CPP Investments is a state owned pension fund sponsor. The firm invests in the public equity, fixed income, and alternative markets across the globe. It employs quantitative and fundamental analysis to create its portfolio. The firm also invests in private equity, real estate and infrastructure projects, and energy and natural resources. Under natural resource investments the firm focuses on oil and gas, mining and agricultural lands making investments in Canada as well as outside. It makes equity investments between $200 million and $1000 million and is flexible with respect to ownership interest. Within infrastructure investments the firm focuses upon global, private and public-to-private infrastructure assets. These include essential electricity, water, gas and communications infrastructure, toll roads, bridges, tunnels, airports and ports. The target investment size for infrastructure investments is between C$500 million ($465 million) to C$2000 million ($1863 million) and depending upon the investment opportunity the firm might also invest C$4000 million ($3,727.24 million) in a single investment. The geographical focus has been international markets with strong regulatory frameworks, typically in North America, Western Europe, Australasia, and emerging markets throughout the world. It also makes limited partnership investments in venture capital, private equity, and other investment vehicles. The firm also seeks funds, secondaries, and co-investments with a focus on large- and middle-market buyout and growth equity funds in North America, Europe and Latin America, with minimum target fund sizes of $750 million in developed markets and $500 million in emerging markets. It makes a minimum fund commitment of $75 million. Under secondaries and co-investments the firm focuses on transactions in North America, Europe and Latin America and with target investments size between $100 million to $500 million, with a minimum investment of $25 million. The firm also focuses on private equity investments in the Asia Pacific region through funds, direct investments and secondaries with a focus on pan-Asian and country-focused private equity funds in China, Japan, Korea, India and Australia, with minimum fund sizes of $500 million.  It makes equity real estate investments in office, commercial and industrial sectors, retail, transportation, industrial complexes, urban centers, and multifamily residential properties through direct joint ventures and funds. It invests across United States, Canada, North America, South America, Asia Pacific region, Australia, China and Japan, Continental Europe, Emerging Europe, United Kingdom, London, and India. It also makes private debt investments focusing on making direct primary and secondary investments in leveraged loans, high yield bonds, mezzanine, intellectual property and other solutions across the capital structure. The firm participates in such as acquisitions, refinancing, restructurings and recapitalizations with targets positions between $50 million to $500 million in any single credit. For private debt investments it considers investments globally. The firm also makes Direct Investments in Asian companies in both co-investment and co-sponsorship situations with general partners and certain other qualified non-GP partners. CPP Investments was founded in December 1997 and is based in Toronto, Ontario with additional offices in Central, Hong Kong; London, United Kingdom; Luxembourg, Luxembourg; New York, New York; Sao Paulo, Brazil; and Toronto, Canada.</t>
  </si>
  <si>
    <r>
      <rPr>
        <sz val="8"/>
        <rFont val="Arial"/>
        <family val="2"/>
      </rPr>
      <t xml:space="preserve">Canada (Primary);
Ontario (Primary);
United States and Canada (Primary);
Asia / Pacific;
Asia / Pacific Developed Markets;
Asia / Pacific Emerging Markets;
Australia ;
Brazil;
California;
</t>
    </r>
    <r>
      <rPr>
        <sz val="8"/>
        <color indexed="17"/>
        <rFont val="Arial"/>
        <family val="2"/>
      </rPr>
      <t>Canada</t>
    </r>
    <r>
      <rPr>
        <sz val="8"/>
        <rFont val="Arial"/>
        <family val="2"/>
      </rPr>
      <t xml:space="preserve">;
England;
Europe;
European Developed Markets;
Greater London;
Hong Kong ;
India ;
Indian Sub-Continent;
Latin America and Caribbean;
Luxembourg;
Maharashtra;
New South Wales;
New York;
New York City Area;
Northeast;
</t>
    </r>
    <r>
      <rPr>
        <sz val="8"/>
        <color indexed="17"/>
        <rFont val="Arial"/>
        <family val="2"/>
      </rPr>
      <t>Ontario</t>
    </r>
    <r>
      <rPr>
        <sz val="8"/>
        <rFont val="Arial"/>
        <family val="2"/>
      </rPr>
      <t xml:space="preserve">;
San Francisco Area;
São Paulo;
South America;
United Kingdom;
</t>
    </r>
    <r>
      <rPr>
        <sz val="8"/>
        <color indexed="17"/>
        <rFont val="Arial"/>
        <family val="2"/>
      </rPr>
      <t>United States and Canada</t>
    </r>
    <r>
      <rPr>
        <sz val="8"/>
        <rFont val="Arial"/>
        <family val="2"/>
      </rPr>
      <t>;
United States of America;
West Coast</t>
    </r>
  </si>
  <si>
    <t>Kungsleden are people that create places and experiences for people. By developing and managing attractive and sustainable places, we offer people better and more inspiring work experience. We are a long-term property owner focused on commercial properties in Sweden's growth regions. As of 30 September 2020, we owned 211 properties with total value of SEK 39,872 million. As of November 18, 2021, Kungsleden AB (publ) operates as a subsidiary of Castellum AB (publ).</t>
  </si>
  <si>
    <t>Stockholm: 93.4 (36.0%);
Gothenburg: 30.4 (11.7%);
Malmö: 28.4 (10.9%);
Västerås: 59.6 (23.0%);
Regional Cities: 34.7 (13.4%);
Development Properties: 12.8 (4.9%)</t>
  </si>
  <si>
    <t>Sweden: 259.4 (100.0%)</t>
  </si>
  <si>
    <t>Castellum is one of Sweden's largest listed real estate companies with a property value of SEK 98 billion. We are active in 17 Swedish growth regions as well as in Copenhagen and Helsinki. Every day, 250,000 people go to work in our premises. We develop flexible workplaces and logistics solutions in close proximity to city centers and with a lettable area of 4.3 million square meters. One of our sustainability goals is to be completely climate neutral by 2030. Castellum is the only Nordic real estate company selected by the Dow Jones Sustainability Index (DJSI). The Castellum share is listed on the Nasdaq Stockholm Large Cap.</t>
  </si>
  <si>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t>
  </si>
  <si>
    <t>Fine Paper and Packaging: 381.7 (35.1%);
Technical Products: 704.6 (64.9%)</t>
  </si>
  <si>
    <t>Art and Craft Paper (Primary); Coated Paper (Primary); Envelopes (Primary); Industrial Service Paper (Primary); Laminated Paper (Primary); Materials (Primary); Materials (Primary); Novelty Paper (Primary); Paper and Forest Products (Primary); Paper Products (Primary); Printing And Writing Paper (Primary); Stationery (Primary); Writing Paper (Primary); Commercial and Professional Services; Commercial Services and Supplies; Industrials; Mailing, Packing and Labeling Supplies; Office Products; Office Services and Supplies</t>
  </si>
  <si>
    <t>Georgia (Primary); North Metro Area (Primary); Southeast (Primary); United States and Canada (Primary); United States of America (Primary); Delaware; Midatlantic</t>
  </si>
  <si>
    <t>Preferred Apartment Communities, Inc. (NYSE:APTS)</t>
  </si>
  <si>
    <t>NYSE:APTS</t>
  </si>
  <si>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t>
  </si>
  <si>
    <t>Multifamily Communities: 228.3 (51.8%);
Financing: 41.4 (9.4%);
New Market Properties: 108.7 (24.7%);
Preferred Office Properties: 61.9 (14.1%);
Unallocated Miscellaneous Revenues: .1 (.0%)</t>
  </si>
  <si>
    <t>United States: 439.7 (100.0%)</t>
  </si>
  <si>
    <t>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t>
  </si>
  <si>
    <t>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t>
  </si>
  <si>
    <t>Health Segment: 9.8 (100.0%)</t>
  </si>
  <si>
    <t>Poland: 9.8 (100.0%)</t>
  </si>
  <si>
    <t>Health Care (Primary); Health Care Equipment and Services (Primary); Health Care Facilities (Primary); Health Care Providers and Services (Primary); Hospitals and Healthcare Centers (Primary); Health Care Services; Healthcare Provider Support Persons; Nursing Services; Rehabilitation Services</t>
  </si>
  <si>
    <t>LUX MED Sp. z o.o. operates a network of medical centers and hospitals in Poland. It offers services in the areas of general and vascular surgeries, aesthetic gynecology, laryngological surgeries, plastic surgeries, diagnostic imaging, and occupational medicine; and prevention, vaccination, and other programs. The company also provides medical and health care services for individuals, adults, families, and companies. In addition, it offers ambulatory, serious illness, accident, and hospital insurance products to corporate clients; and individual health insurance for children and adults. The company was founded in 1992 and is based in Warsaw, Poland. As of April 11, 2013, LUX MED Sp. z o.o. operates as a subsidiary of Bupa Investments Overseas Limited.</t>
  </si>
  <si>
    <t>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t>
  </si>
  <si>
    <t>Beverages (Primary); Consumer Staples (Primary); Distillers and Vintners (Primary); Food, Beverage and Tobacco (Primary); Spirits and Liquors (Primary); Wine (Primary); Air Freight and Logistics; Air Freight and Logistics; Alcoholic Beverage and Tobacco Distribution; Alcoholic Beverage Distribution; Consumer Discretionary; Distributors; Distributors; Industrials; Non-Durable Goods Distribution; Retailing; Transportation</t>
  </si>
  <si>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</si>
  <si>
    <t>Canica AS
Canica AS is a principal investment firm. It is a privately owned investment company. The firm prefers to invest in sectors covering retail, fast moving consumer goods and real estate. Canica AS was founded in 1985 and is based in Oslo, Norway with an additional office in Switzerland.
Geveran Trading Co., Ltd.
Geveran Trading Co., Ltd., through its subsidiary, acquires, collects, and manages unsecured non-performing loans. The company is based in Limassol, Cyprus. Geveran Trading Co., Ltd. operates as a subsidiary of Greenwich Holdings Ltd.
HOFF SA
HOFF SA, an agricultural cooperative, produces and distributes potato-based products. It also offers industrial products. HOFF SA was founded in 1844 and is headquartered in Gjøvik, Norway.</t>
  </si>
  <si>
    <t>Canica AS (Europe (Primary); European Developed Markets (Primary); Norway (Primary); Oslo (Primary); Schwyz; Switzerland);
Geveran Trading Co., Ltd. (Cyprus  (Primary); Europe (Primary); European Developed Markets (Primary));
HOFF SA (Europe (Primary); European Developed Markets (Primary); Norway (Primary); Oppland (Primary))</t>
  </si>
  <si>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 As of October 5, 2022, Global Blood Therapeutics, Inc. operates as a subsidiary of Pfizer Inc..</t>
  </si>
  <si>
    <t>Biotechnology (Startups): 234.9 (100.0%)</t>
  </si>
  <si>
    <t>United States: 234.9 (100.0%)</t>
  </si>
  <si>
    <t>Biotechnology (Primary); Biotechnology (Primary); Health Care (Primary); Pharmaceuticals, Biotechnology and Life Sciences (Primary); Hematologic Drugs; Pharmaceutical Products; Pharmaceuticals; Pharmaceuticals</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</si>
  <si>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Deep Track Capital, LP
Deep Track Capital, LP is a principal investment firm specializing in direct investment. The firm prefers to invest in biotechnology and life sciences industry.  Deep Track Capital, LP is based in Greenwich, Connecticut.
Fidelity Management &amp; Research Company LLC
Fidelity Management &amp; Research Company LLC is a privately owned investment manager. The firm primarily provides its services to investment companies. It also caters to pooled investment vehicles, high net worth individuals, state or municipal government entities, pilot funds, and other investment advisers. The firm launches and manages equity, fixed income, and balanced mutual funds for its clients. It also launches real estate and hedge funds. The firm also manages hedge funds, commodity and multi-asset funds. It invests in the public equity and fixed income markets. The firm was founded in 1946 and is based in Boston, Massachusetts with additional offices in London, United Kingdom, Merrimack, New Hampshire, Miami, Florida, Montreal, Quebec, Smithfield, Rhode Island, Westlake, Texas and Toronto, Canada. Fidelity Management &amp; Research Company LLC operates as a subsidiary of FMR LLC.
Janus Henderson Group plc (NYSE:JHG)
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
Perceptive Advisors LLC
Perceptive Advisors LLC is a venture capital and incubator firm specializes in Series A, seed, incubation and investments in throughout the company’s life cycle participating in early and late stage venture, crossover rounds, leading IPOs, and public follow on financings. The firm primarily provides its services to institutional investors, financial institutions, other investment funds, and high-net-worth individuals. It also manages separate client-focused equity portfolios. The firm seeks to invest in healthcare sector including biotechnology, pharmaceuticals, life sciences, diagnostics, digital health, drug technologies, medical devices and healthcare services. The firm invests in the public equity markets of the United States. It makes equity investment between $10 million and $200 million. It invests in both private and public companies with publicly-traded companies ranging from small capitalization to multinational large capitalization companies. The firm employs hedging strategy using long and short equity positions, equity options, and index options. It also employs technical analysis to make its investments. The firm conducts in-house research to make its investments. Perceptive Advisors LLC was founded in 1999 and is based in New York, New York with an additional office in Boston, Massachusetts.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</si>
  <si>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Deep Track Capital, LP (Connecticut (Primary); Northeast (Primary); Stamford Area (Primary); United States and Canada (Primary); United States of America (Primary));
Fidelity Management &amp; Research Company LLC (Boston Area (Primary); Massachusetts (Primary); Northeast (Primary); United States and Canada (Primary); United States of America (Primary); Canada; England; Europe; European Developed Markets; Florida; Fort Worth Area; Greater London; Manchester Area; New Hampshire; Ontario; Providence Area; Quebec; Rhode Island; Southeast; Southwest; Texas; United Kingdom);
Janus Henderson Group plc (NYSE:JHG) (England (Primary); Europe (Primary); European Developed Markets (Primary); Greater London (Primary); United Kingdom (Primary); Asia / Pacific; Asia / Pacific Developed Markets; Australia ; Jersey; New South Wales);
Perceptive Advisors LLC (New York (Primary); New York City Area (Primary); Northeast (Primary); United States and Canada (Primary); United States of America (Primary); Massachusetts);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</si>
  <si>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Remi Securities Limited operates as a non-banking financial company in India. It buys, underwrites, invests in, acquires, and holds shares, stock, debentures, bonds, obligations, and securities; and lends and advances funds to entrepreneurs, promoters, and industrial concerns. The company was formerly known as Balaji Investments Limited and changed its name to Remi Securities Limited in 1992. Remi Securities Limited was incorporated in 1973 and is based in Mumbai, India.</t>
  </si>
  <si>
    <t>Investment Activities and Other Financial Services: .1 (100.0%)</t>
  </si>
  <si>
    <t>Diversified Financial Services (Primary); Diversified Financials (Primary); Financials (Primary); Specialized Finance (Primary); Capital Markets; Investment Banking and Brokerage; Securities and Commodities Markets Services</t>
  </si>
  <si>
    <t>Bajrang Finance Limited
Bajrang Finance Limited operates as a non-banking financial company in India. It buys, underwrites, invests in, acquires, and holds shares, stocks, debentures, bonds, obligations, and securities; and lends and advances funds to entrepreneurs, promoters, and industrial concerns. The company was incorporated in 1971 and is based in Mumbai, India.
K K Fincorp Limited (BSE:503669)
K K Fincorp Limited engages in finance and investment activities in India. The company was formerly known as Kuberkamal Industrial Investments Limited. K K Fincorp Limited was incorporated in 1981 and is based in Mumbai, India.
Remi Finance &amp; Investment Private Limited
Remi Finance &amp; Investment Private Limited is a holding company. The company was incorporated in 1975 and is based in Goregaon, India.
Remi Sales and Engineering Limited (BSE:504360)
Remi Sales and Engineering Limited engages in trading of electrical motors, electrical fans, blood bank equipment, and laboratory instruments in India. It also generates and sells wind power through a windmill of 750 Kw capacity. The company was formerly known as Balaji Sales and Engineering Limited and changed its name to Remi Sales and Engineering Limited in 1983. Remi Sales and Engineering Limited was incorporated in 1980 and is headquartered in Mumbai, India.</t>
  </si>
  <si>
    <t>Bajrang Finance Limited (Asia / Pacific (Primary); Asia / Pacific Emerging Markets (Primary); India  (Primary); Indian Sub-Continent (Primary); Maharashtra (Primary));
K K Fincorp Limited (BSE:503669) (Asia / Pacific (Primary); Asia / Pacific Emerging Markets (Primary); India  (Primary); Indian Sub-Continent (Primary); Maharashtra (Primary));
Remi Finance &amp; Investment Private Limited (Asia / Pacific (Primary); Asia / Pacific Emerging Markets (Primary); India  (Primary); Indian Sub-Continent (Primary); Maharashtra (Primary));
Remi Sales and Engineering Limited (BSE:504360) (Asia / Pacific (Primary); Asia / Pacific Emerging Markets (Primary); India  (Primary); Indian Sub-Continent (Primary); Maharashtra (Primary))</t>
  </si>
  <si>
    <t>Voluntis S.A. develops digital therapeutic solutions for diabetes, oncology, and other therapeutic areas in France and the United States. It offers Insulia, a prescription medical device that provides automated basal insulin dose recommendations and coaching messages for people with type 2 diabetes; and Diabeo, a digital solution for type 1 and type 2 patients treated on a basal-bolus insulin regimen, which suggests insulin dosage, through algorithmic calculations that are specific to the patient and based on their particular doses. The company provides Oleena, a first FDA class II software-as-a-medical device for cancer indications; AstraZeneca, an e-Cediranib Olaparib application designed for patient self-reporting and management of hypertension and diarrhea; Theraxium Oncology, a cornerstone software platform for all digital therapeutics of cancer treatment, as well as coagulation and hemophilia solutions. Voluntis S.A. has a collaboration agreement with Bristol-Myers Squibb Company to co-develop digital Therapeutics for Oncology. Voluntis S.A. was founded in 2001 and is based in Suresnes, France. Voluntis S.A. operates as a subsidiary of AptarGroup, Inc.</t>
  </si>
  <si>
    <t>Health Care (Primary); Health Care Equipment and Services (Primary); Health Care Technology (Primary); Health Care Technology (Primary); Healthcare Industry Software (Primary); Health Care Equipment; Health Care Equipment and Supplies</t>
  </si>
  <si>
    <r>
      <rPr>
        <sz val="8"/>
        <rFont val="Arial"/>
        <family val="2"/>
      </rPr>
      <t xml:space="preserve">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
</t>
    </r>
    <r>
      <rPr>
        <sz val="8"/>
        <color indexed="17"/>
        <rFont val="Arial"/>
        <family val="2"/>
      </rPr>
      <t>Plastic lids and closures used in the packaging industry</t>
    </r>
  </si>
  <si>
    <r>
      <rPr>
        <sz val="8"/>
        <rFont val="Arial"/>
        <family val="2"/>
      </rPr>
      <t xml:space="preserve">Great Lakes (Primary);
</t>
    </r>
    <r>
      <rPr>
        <sz val="8"/>
        <color indexed="17"/>
        <rFont val="Arial"/>
        <family val="2"/>
      </rPr>
      <t>Great Lakes (Primary)</t>
    </r>
    <r>
      <rPr>
        <sz val="8"/>
        <rFont val="Arial"/>
        <family val="2"/>
      </rPr>
      <t xml:space="preserve">;
Illinois (Primary);
</t>
    </r>
    <r>
      <rPr>
        <sz val="8"/>
        <color indexed="17"/>
        <rFont val="Arial"/>
        <family val="2"/>
      </rPr>
      <t>Illinois (Primary)</t>
    </r>
    <r>
      <rPr>
        <sz val="8"/>
        <rFont val="Arial"/>
        <family val="2"/>
      </rPr>
      <t xml:space="preserve">;
Palatine Area (Primary);
</t>
    </r>
    <r>
      <rPr>
        <sz val="8"/>
        <color indexed="17"/>
        <rFont val="Arial"/>
        <family val="2"/>
      </rPr>
      <t>Palatine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</si>
  <si>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Bpifrance Participations SA
Bpifrance Participations SA, previously known as Fonds Stratégique d'Investissement SA, operates as an investment arm of BPI France SA and specializes in fund of funds and direct investments. For direct investments, the firm considers growth capital, emerging growth and middle market investments. It also invests in seed/start-ups but only in unusual circumstances. The firm does not invest in infrastructure projects, financial services, distribution services, real estate, and non-competitive activities. It rather invests in sectors such as industrials and road and rail. The firm prefers to take a minority stake in French small, medium and large-sized companies with enterprise values between €100 million ($143.77 million) and €2 billion ($2.87 billion). The firm prefers to take a board seat in its portfolio companies. For fund of funds investments, it invests in private equity and venture capital funds and in funds investing in consolidation of companies. It prefers to invest in funds investing in French small and medium companies having an enterprise value inferior to €100 million ($143.77 million). As a general strategy, the firm also considers investing in the form of convertible bonds. It makes investments through balance sheet. Bpifrance Participations SA was founded in 2008 and is based in Paris, France.
Debiopharm Innovation Fund SA
Debiopharm Innovation Fund SA, formerly known as Debiopharm Diagnostics S.A. is the venture capital arm of Debiopharm Group specializing in investments at start-up, early, mid venture and pre commercial stages. The firm seeks to invest in the smart data, biotechnology, diagnostics, therapeutics, and pharmaceutical industries with a focus on biomarker development, and large molecule capabilities. It invests in pre-commercial/commercial companies in the smart data/digital health domain. It invests worldwide. The firm invests between $1 million and $10 million. It typically invests with a capital participation not exceeding 25 percent in each company and aims at investing into two to three companies per year. The firm seeks minority participation and representation on the Board of Directors of its portfolio companies. The firm makes balance sheet investments. Debiopharm Innovation Fund SA was founded in 2008 and is based in Lausanne, Switzerland.
LBO France
LBO France is a private equity and venture capital firm specializing in investments in early venture, emerging growth, mid venture, late venture, growth capital, middle market buyouts, small cap buyouts, real estate, industry consolidation, and secondary debt. In secondary debt, the firm focuses on buying discounted leveraged buyouts debt issued by European companies. The firm prefers to invest in subsidiaries of major groups or family-owned companies and focuses on all manufacturing and service sectors. It seeks to invest in energy; physical, engineering and life science research; consumer discretionary; consumer staples; healthcare; instruments for measuring and testing of electrical signals; measurement, display, and control of process variables; totalizing fluid meters and counting devices; telecommunication services; utilities sectors. It seeks to invest in business-to-business and business-to-consumer firms, seeking a balance between the two. It primarily invests in French firms or companies with their management in France, Belgium, Ireland, Luxembourg, Monaco, Netherlands, United Kingdom and United States of America. The firm seeks to invest between €2 million ($2.85 million) and €2 billion ($2764.10 million) in companies with enterprise values between $16 million and €2.5 billion ($3455.13 million). The firm seeks to invest in companies with sales value between $50 million and $1000 million and EBITDA between $5 million and $113.97 million. The firm does majority investments and sits on the supervisory boards of its portfolio companies. It can invest in the form of equity notes and convertible bonds. The firm seeks to exit its investments between three years and seven years. LBO France was founded in 1998 and is based in Paris, France with additional offices in Rome, Italy, and Milan, Italy.
Sham Innovation Santé
Sham Innovation Santé was incorporated in 2014 and is based in Lyon, France. Sham Innovation Santé operates as a subsidiary of Societe Hospitaliere D'assurances Mutuelles
Vesalius Biocapital Partners S.à R.L.
Vesalius Biocapital Partners S.à r.l. is a venture capital and private equity firm specializing in investments in all stages of development with a focus on incubation, seed, start-up, early stage, mid venture, late venture, mid-stage, later stage, expansion, development capital, replacement, emerging growth, bridge financing, and corporate spin-offs with more mature assets. The firm invests in life sciences and novel food applications. Within life sciences, it invests in healthcare, pharmaceuticals, therapeutics, medtech, biotechnology, and nanotechnology. It invests in companies developing novel drugs, medical devices and diagnostics for unmet medical needs and also targets novel nutrition technologies which have the potential to prevent or cure disease. The firm prefers to invest in Europe with a focus on the Benelux countries including Belgium, Netherlands, and Luxembourg; German-speaking countries; Finland; Denmark; Flanders; France; Sweden; Norway; Iceland; Switzerland; Austria; Scandinavia; and the United Kingdom. It typically invests between €1 million ($1.23 million) and €5 million ($6.15 million) in its portfolio companies, with a maximum of €10 million ($12.31 million) over several rounds of financing. The firm usually takes minority equity stakes in its portfolio companies and also provides shareholder loans. It typically leads or co-leads the investment syndicate and always takes a board seat in its portfolio companies. Vesalius Biocapital Partners S.à r.l. is based in Strassen, Luxembourg.</t>
  </si>
  <si>
    <t>Bpifrance Participations SA (Europe (Primary); European Developed Markets (Primary); France (Primary); Ile-de-France (Primary));
Debiopharm Innovation Fund SA (Europe (Primary); European Developed Markets (Primary); Switzerland (Primary); Vaud (Primary));
LBO France (Europe (Primary); European Developed Markets (Primary); France (Primary); Ile-de-France (Primary); Italy; Milan; Rome);
Sham Innovation Santé (Europe (Primary); European Developed Markets (Primary); France (Primary); Rhône-Alpes (Primary));
Vesalius Biocapital Partners S.à R.L. (Europe (Primary); European Developed Markets (Primary); Luxembourg (Primary))</t>
  </si>
  <si>
    <t>Goodrich Petroleum Corporation</t>
  </si>
  <si>
    <t>EnCap Investments L.P.</t>
  </si>
  <si>
    <t>Goodrich Petroleum Corporation, an independent oil and natural gas company, engages in the exploration, development, and production of oil and natural gas properties in the United States. It primarily holds interests in the Haynesville Shale Trend in northwest Louisiana and East Texas; Tuscaloosa Marine Shale Trend located in southwest Mississippi and southeast Louisiana; and the Eagle Ford Shale Trend situated in South Texas. The company owns interests in 189 producing oil and natural gas wells located in 37 fields in six states of the United States. As of December 31, 2020, it had estimated proved reserves of approximately 543 billion cubic feet equivalent, which included 540 billion cubic feet of natural gas and 0.5 million barrels of crude oil or other liquid hydrocarbons of oil and condensate. The company was founded in 1995 and is based in Houston, Texas. As of December 23, 2021, Goodrich Petroleum Corporation was taken private.</t>
  </si>
  <si>
    <t>EnCap Investments L.P. is a venture capital and private equity firm specializing in seed, start-ups, emerging growth, and early venture investments. The firm typically provides capital incrementally and also for reserve acquisition and drilling project. It typically invests in upstream and midstream oil and gas companies. Within midstream assets, it prefers to invest in natural gas pipelines, clean-energy infrastructure, gathering, processing facilities, energy infrastructure, natural gas gathering, treating, compression, processing and storage operations, oil gathering and transportation, natural gas liquid fractionation, storage and transportation, produced water handling and disposal, and carbon dioxide gathering, transportation and sequestration. The firm seeks to invest in Mexico, Canada, and the United States with a focus on Dallas. It seeks to invest between $10 million and $350 million per deal. EnCap Investments L.P was founded in 1988 and is based in Houston, Texas.</t>
  </si>
  <si>
    <t>Anchorage Capital Group, L.L.C.
Anchorage Capital Group, L.L.C. is an employee owned hedge fund sponsor. The firm primarily provides its services to pooled investment vehicles. It also caters to single fund investors. The firm invests in the public equity and fixed income markets across North America and Europe. It uses long and short strategy to make its investments. The firm employs fundamental analysis to make its investments. It uses a combination of internal and external research to make its investments. Anchorage Capital Group, L.L.C. was founded in 2003 and is based in New York, New with additional offices in London, United Kingdom and Sydney, Australia.
Franklin Advisers, Inc.
Franklin Advisers, Inc. is a privately owned investment manager. The firm provides its services to individuals, high net worth individuals, banking or thrift institutions, investment companies, pooled investment vehicles, pension and profit sharing plans, charitable organizations, corporations, state or municipal government entities, and insurance companies. It manages separate client-focused equity, fixed income, balanced, and multi-asset portfolios. The firm launches and manages equity, fixed income, and balanced mutual funds. It also launches and manages hedge funds. The firm invests in the public equity, fixed income, and alternative markets across the globe. For the equity portion of its portfolio, it primarily invests in growth stocks of companies across all market capitalizations. For the fixed income portion of its portfolio, the firm invests in money market instruments, municipal securities, global fixed-income securities, fixed-income debt securities of corporations, and mortgage backed securities. It employs combination of fundamental and quantitative analysis with bottom-up stock picking approach to create its portfolios. The firm employs a combination of in-house and external research to make its investments. It typically invests in various sectors. The firm was founded on October 31, 1985 and is based in San Mateo, California. Franklin Advisers, Inc. operates as a subsidiary of Franklin Resources, Inc.
LS Power Development, LLC
LS Power Development, LLC develops, invests in, and operates power generation, electric transmission, and energy infrastructure in North America. It acquires, develops, constructs, and manages power projects, with underlying generation types, including natural gas, coal, wind, hydro, and solar; and transmission infrastructure projects. The company serves investor-owned utilities, electric cooperatives, municipal utilities, and regional power pools. LS Power Development, LLC was founded in 1990 and is based in New York, New York with additional offices in New York, New Jersey, Missouri, California, and Texas.</t>
  </si>
  <si>
    <t>Anchorage Capital Group, L.L.C. (New York (Primary); New York City Area (Primary); Northeast (Primary); United States and Canada (Primary); United States of America (Primary); Asia / Pacific; Asia / Pacific Developed Markets; Australia ; Europe; European Developed Markets; New South Wales; United Kingdom);
Franklin Advisers, Inc. (California (Primary); San Francisco Area (Primary); United States and Canada (Primary); United States of America (Primary); West Coast (Primary));
Gen IV Investment Opportunities LLC (Kilmer Area (Primary); New Jersey (Primary); Northeast (Primary); United States and Canada (Primary); United States of America (Primary));
LS Power Development, LLC (New York (Primary); New York City Area (Primary); Northeast (Primary); United States and Canada (Primary); United States of America (Primary); California; Kilmer Area; Midwest; Missouri; New Jersey; Oakland Area; Saint Louis Area; West Coast)</t>
  </si>
  <si>
    <t>Slack Technologies, LLC operates Slack, a business technology software platform in the United States and internationally. Its platform brings together people, applications, and data, as well as sells its offering under a software-as-a-service model. The company was incorporated in 2009 and is headquartered in San Francisco, California. As of July 21, 2021, Slack Technologies, LLC operates as a subsidiary of salesforce.com, inc.</t>
  </si>
  <si>
    <t>Salesforce, Inc. provides customer relationship management technology that brings companies and customers together worldwide. Its Customer 360 platform empowers its customers to work together to deliver connected experiences for their customers. The company’s service offerings include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Its service offerings also comprise flexible platform that enables companies of various sizes, locations, and industries to build business apps to bring them closer to their customers with drag-and-drop tools; online learning platform that allows anyone to learn in-demand Salesforce skills; and Slack, a system of engagement. In addition, the company’s service offerings include Marketing offering that enables companies to plan, personalize, and optimize one-to-one customer marketing journeys; and Commerce offering, which empowers brands to unify the customer experience across mobile, web, social, and store commerce points. Further, its service offerings comprise Tableau, an end-to-end analytics solution serving various enterprise use cases; and MuleSoft, an integration offering that allows its customers to unlock data across their enterprise. The company provides its service offering for customers in financial services, healthcare and life sciences, manufacturing, and other industries. It also offers professional services; and in-person and online courses to certify its customers and partners on architecting, administering, deploying, and developing its service offerings. The company provides its services through direct sales; and consulting firms, systems integrators, and other partners. Salesforce, Inc. was incorporated in 1999 and is headquartered in San Francisco, California.</t>
  </si>
  <si>
    <t>California (Primary);
San Francisco Area (Primary);
United States and Canada (Primary);
United States of America (Primary);
West Coast (Primary);
Chicago Area;
England;
Europe;
European Developed Markets;
France;
Great Lakes;
Greater London;
Ile-de-France;
Illinois;
Italy;
Midatlantic;
Milan;
Netherlands;
New York;
New York City Area;
Noord-Holland;
Northeast;
Northern Virginia Area;
Stockholm County;
Sweden;
Switzerland;
United Kingdom;
Virginia;
Zurich</t>
  </si>
  <si>
    <t>Accel Partners
Accel Partners is a private equity and venture capital firm specializing in investments in incubation, seed, start-ups, early venture, mid venture, late venture, emerging growth, later stage, and growth capital companies. The firm prefers to invest in information technology, cloud computing and storage technologies and infrastructure, marketplaces, big data, next generation infrastructure and data-driven services, consumer and business centric internet, business-to-business , e-commerce media including digital media, energy, enterprise applications and infrastructure, enterprise software and services, consumer internet, internet, education, healthcare, life science and biotech, medical technology, social and mobile services, consumer services, gaming, payments, technology, networking systems, retail consumer, security, cybersecurity, semiconductors, technology enabled services, clean technology, web search, online advertising, data management, analytic software, SaaS, telecommunications, financial technology and services, and open source software. It prefers to invest globally with a focus on Europe, including Finland, Germany, Ireland, Switzerland, and United Kingdom, Asia with a focus on China, India, and Israel, and the United States. The firm also seeks to invest in Brazil and Latin America. Within China, the firm targets light-emitting diodes, the smart grid, clean transmission, and solar photovoltaic material investments. The firm considers investments between $0.025 million and $50 million in its portfolio companies with minimum sales value of $5 million. It seeks to take a minority stake in the portfolio companies. Accel Partners was formerly known as Erasmic Venture Fund. Accel Partners was founded in 1983 and is based in Palo Alto, California with additional offices in North America; Europe; and Asia.
AME Cloud Ventures, LLC
AME Cloud Ventures, LLC is a venture capital firm specializing in making growth capital investments across seed, early and late stage companies in technology-heavy sectors, including AI, robotics, aerospace, genomics, new-gen medical devices, Big Data, compute, mobility, sensors and cloud ecosystems. AME Cloud Ventures, LLC is based in Palo Alto, California.
Andreessen Horowitz LLC
Andreessen Horowitz LLC is a venture capital firm specializing in investing in seed, start-ups, early, mid stage, growth, and late stage. It prefers to invest in the social media business and technology sector with a focus on software, back-end infrastructure, infrastructure of the internet, cloud computing, enterprise software and services, financial services including insurance, real estate, financial technology, consumer, business internet, mobile-internet, consumer internet, cloud computing, data-storage, social network browsers data-storage, consumer electronics, networking functions, software related biology, biotech, and medicine companies at the intersection of computer science, blockchain, digital asset and life sciences with a focus on digital therapeutics, cloud technology in biology, and computational medicine. The firm seeks to invest between $0.01 million and $100 million in its portfolio companies. It invests across North America. The firm seeks board representation in its portfolio companies. Andreessen Horowitz LLC was founded in June 2009 and is based in Menlo Park, California with an additional office in San Francisco, California.
Ben Jen Holdings SLLC
Ben Jen Holdings SLLC is a private equity and venture capital firm specializing in seed/startup, emerging growth, mature and turnaround. The firm prefers to invest in advertising, agriculture, artificial intelligence, augmented reality, automobile, b2b, b2c, big data, biotech, blockchain, cannabis, communications, computer hardware, consumer branding, consumer hardware, dev tools, e sports, education, electronics, emerging technology, energy, entertainment, environment, fashion, financial, food and beverages, gaming, green tech, healthcare, hospitality, human resources, information technology, infrastructure, insurance, internet, logistics, media, networking, non-profit organizations, private equity, real estate, robotics, social, storage, telecommunications, tourism, transportation, veterans and virtual reality. The firm prefers to invest in United States alongside of Northeast Corridor. The firm prefers to invest up to $0.5 million in equity in companies having sale value between $0.10 million to $3 million. Ben Jen Holdings SLLC is based in Princeton, New Jersey with an additional office in New York, New York; Boston, Massachusetts; Providence, Rhode Island and Wilmington, Delaware.
Bloomberg Beta L.P.
Bloomberg Beta L.P. is a venture capital arm of Bloomberg L.P. specializing in startups and early stage investments. It is not seeking out investments in financial services. The firm typically invests in data, content discovery, media distribution, technology platforms, networks and communities, human-computer interaction, and new organizational models. Bloomberg Beta L.P. was founded on June 5, 2013 and is based in San Francisco, California with additional offices in Palo Alto, California and New York, New York.
Bond Capital Management LP
Bond Capital Management LP is a venture capital firm specializing in growth capital and late stage companies. The firm prefers to invest in technology companies. Bond Capital Management LP was founded in 2018 and is based in the San Francisco, California.
Comcast Ventures
Comcast Ventures is an investment arm of Comcast Corporation specializing in returns-focused investments in all stages of development, typically from seed to late stage growth investments, series A, middle market, mature, later stage, and early-stage start-up companies. The firm focuses in sectors advertising, consumer, enterprise and infrastructure. In advertising has interests in the digital advertising space that encompass everything from advertising engines to mobile, video ad management and TV ad media. In Infrastructure, it prefers to invest from video networks to cloud-based network virtualization, data aggregation, data voice and video broadband technologies. It typically considers investments in sectors media (digital media), social, communications (next-generation), enterprise entertainment, cybersecurity, healthcare, health technologies, commerce businesses, wireless and the internet with a focus on consumer internet, applications and services, communications, information technology, and internet infrastructure (hardware, software and service providers), all forms of video including cable, broadband and wireless, Web 2.0 applications, consumer and business services, gaming, home networking, Ad tech, education, financial services, telecommunications, enterprise information technology, e-commerce, B2B commerce, SaaS enterprise software and services. It also invest in AI, VR/AR, social media, payments, fintech, machine learning, mobile apps, bots, mobile, smart TV, IOT, advertising services, wireless and online services, digital content and communities, health, internet and direct marketing retail, broadband services, internet software and service, electronic commerce, technology, international platforms, and security. The firm prefers to invest in the United States and Canada, coast-to-coast, in any and all verticals with a particular focus on New York. It seeks to make initial investments between $2 million and $25 million, with appropriate follow-on financing in later rounds. The firm considers acting as a lead investor and also co-invests with other venture capital funds or strategic investors. It prefers to take a Board seat and seeks to acquire a meaningful stake in its portfolio companies. The firm seeks to take a minority stake. It seeks to invest companies founded by underrepresented ethnic minority entrepreneurs. Comcast Ventures, formerly known as Comcast Interactive Capital. Comcast Ventures was founded in January 1999 and is based in San Francisco, California with an additional offices in New York, New York; Los Angeles, California; Philadelphia, Pennsylvania and Santa Monica, California.
Dragoneer Investment Group, LLC
Dragoneer Investment Group, LLC is an employee owned investment manager. The firm primarily provides its services to pooled investment vehicles. It manages separate client-focused equity portfolios. The firm invests in the public equity markets across the globe. It invests in value stocks of companies across all market capitalization. It focuses on financial services and technology sectors. The firm employs fundamental analysis to create its portfolios. It obtains external research to complement its in-house research to make its investments. Dragoneer Investment Group, LLC was founded on February, 2012 and is based in San Francisco, California.
DST Global
DST Global is a venture capital firm specializing in late stage investments. It seeks to invest in the field of internet, technology, fintech and online services. The firm primarily invests in the U.S., Asia, Europe and Latin America. It considers investments in companies valued at least $500 million. DST Global was founded on 2009 and is based in Hong Kong with additional offices in Silicon Valley, New York, London, and Beijing.
FundersClub Inc.
FundersClub Inc. provides an online platform that enables investors to diversify their portfolios with insider access to startups. The firm is an online venture capital firm specializes in Seed, Startup and Series A stage   Its FundersClub platform provides access to startup investment opportunities, helps to diversify portfolio, screen companies, and choose companies to fund. The company was founded in 2012 and is based in San Francisco, California.
GGV Capital, LLC
GGV Capital, LLC is a private equity and venture capital firm specializing in growth capital to expansion stage companies, PIPIEs, and bridge financing. The firm seeks to invest in all stages focusing on early and late stage opportunities, from seed and early series A and B to growth stage companies, and cross-border business models. It invests across a range of sectors including technology, telecom, media, social internet, smart tech, information technology, services and healthcare, mobile technology, financial technology, frontier tech, internet, connected devices, social, commerce, travel, digital media, games, new retail, music, marketing and advertising, cloud, enterprise, SaaS, security, healthcare, artificial intelligence, infrastructure, CRO research, biology, e-commerce, networking and computing, software and services, clean technology, workmanship, materials, new equipment, advanced manufacturing, wireless internet, consumer products and growth. The firm primarily invests in companies based in the Silicon Valley, United States, China, and Asia. It seeks to make initial investment between $5 million and $25 million, with significant capacity for follow-on investments. The firm prefers to be a lead investor and seeks to take a board seat in its portfolio companies. GGV Capital, LLC was founded in 2000 and is headquartered in Menlo Park, California with additional offices in San Francisco, California; Beijing, China, Shanghai, China; and Singapore.
Global Founders Capital Management GmbH
Global Founders Capital Management GmbH is a venture capital firm specializing in seed, early, growth, emerging growth, mid venture and late ventures. The firm focuses on investing in the equity of young technology companies. It prefers to invest in internet, software, Fintech, e-commerce and wireless projects. The firm invests globally with a focus on Southeast Asia, Middle East, North Africa, Vietnam, Colombia, Europe, the United States, and China. The firm prefers to invest between €0.01 million ($0.01 million) and €10 million ($12.9 million). The firm invests between €0.1 million ($0.137 million) and €1 million ($1.38 million) during the seed stage, €1 million ($1.38 million) and €3 million ($4.14 million) during the early stage, and €3 million ($4.14 million) and €8 million ($11.03 million) during the growth stage. It prefers to be the lead investor and have a board seat in its portfolio companies. Global Founders Capital Management GmbH was founded in 2006 and is based in Berlin, Germany, with additional offices in Luxembourg City, Luxembourg and São Paulo, Brazil. It operates as a subsidiary of Rocket Internet AG.
Glynn Capital Management
Glynn Capital Management, LLC is a venture capital and private equity firm specializing in early and later stage investments. It prefers to make investments in private and public companies, typically in industries such as electronics technology, healthcare, software, information technology, data storage, technology, life sciences, and media and entertainment, including networking and communications, interactive media, enterprise software, internet-based opportunities, medical devices and instrumentation, biotechnology, business and medical services, digital media and content delivery, and semiconductors. It primarily invests in the public equity markets of the United States. The firm seeks to make initial direct investments, ranging between $2 million and $5 million as well as co-investments with other investors. The firm also prefers to make initial private share purchases, ranging between $2.5 million and $5 million, from existing insiders with the approval of the board. The firm acquires a stake between 5 percent and 10 percent and holds its portfolio for a period between five years and seven years. Glynn Capital Management, LLC was founded in 1970 and is based in Menlo Park, California, with additional offices in New York, New York and San Francisco, California.
GP Bullhound LLP, Investment Arm
GP Bullhound LLP, Investment Arm is venture capital firm specializing in investments in seed and start up stages, early stage, mid, and late venture stages. The firm invests in semiconductors, IT services and software, internet and direct marketing retail, published electronic materials, and web broadcasts. It invests globally. The firm is based in London, United Kingdom.
GV Management Company, LLC
GV Management Company, LLC operates as an venture capital arm of Alphabet Inc. specializing in growth capital, start-ups, early, seed, growth stage, mid stage, and late stage investments. It focuses on the published electronics materials, consumer internet, internet services, software and web services, enterprise software, consumer software, software-as-a-service, data center infrastructure, hardware, consumer, agriculture, drug development, financial services, information security, cyber security, enterprise, mobile, digital media, new media, computer games, biotechnology, information technology, clean technology, financial technology, biofuels, mobile computing, artificial intelligence, robotics, local services, gaming, big data, data analytics, security, transportation, life sciences, health care, healthcare delivery, blockchain startups and health service sectors. The firm invests in North America, East Coast, Europe and Israel. It seeks to invest upto $50 million. The firm invests up to $0.25 million in early stage start-ups. The firm takes minority stakes in its portfolio companies. GV Management Company, LLC was founded in March 2009 and is based in Mountain View, California, with additional offices in Boston, Seattle, Washington; New York, New York; Cambridge, Massachusetts; and London, United Kingdom.
Horizons Ventures Limited
Horizons Ventures Limited is a venture capital firm specializing in early and middle stage. It seeks to invest in technology, telecommunications, internet, media, education, healthcare, culture, and community sectors. The firm prefers to invest in Southeast Asia. The firm prefers to invest in companies not more than three years in incorporation. Horizons Ventures Limited was founded in 2005 and is based in Central, Hong Kong with an additional office in Hong Kong, Hong Kong.
Index Ventures SA
Index Ventures SA operates a venture capital firm engages in seed stage, very-early stage, expansion, early stage, mid stage, late stage, and growth stage start-ups, series A, and series B rounds. The company offers investment services in information technology with a focus on communications, security, applications and services media, social networks, big data, security, fashion, e-commerce, semiconductors, water purification, B2B commerce, SaaS, open source, networking, enabling platform, components and EDA, consumer and internet infrastructure, enterprise software, software, mobile software, bitcoin, gaming, and wireless, and cloud computing; life sciences and healthcare with a focus on healthcare infrastructure, antibodies, molecule drugs, drug discovery, drug development, screening and diagnostics and medical devices; education; commerce; marketplace; financial services, and payment; branded consumer products ; green technology; biotechnology; clean technology; financial technology; and therapeutic companies with a focus on cardiovascular, respiratory, oncology, CNS, immunology, and inflammation. The firm seeks to invest in Europe with a focus on Poland, United Kingdom, Italy, Germany, France, Spain, Netherlands, Switzerland, Sweden, Denmark, Berlin, London, and Stockholm; Ireland; Israel, with a focus on Tel Aviv; and United States with a focus on New York city and San Francisco. Index Ventures SA was founded in 1996 and is based in Geneva, Switzerland with additional offices in San Francisco, California; London, United Kingdom; and St. Helier, Channel Islands.
Institutional Venture Partners
Institutional Venture Partners is a private equity and venture capital firm specializing in investments in late venture, seed, first-round deals, special situations, expansion stage, small-cap public companies, growth capital, later stage, industry rollups, recapitalizations, secondaries, acquisitions, spinouts, emerging growth, founder liquidity transactions, corporate divestitures, and select public market investments. The firm prefers to invest in media, internet, and technology sectors, within sectors it prefers to invest in digital media, digital home, digital TV, consumers with the next wave of information and life sciences technologies, electronic commerce, fintech, online financial services, financial software, individualized medical therapies sectors, enterprise software, enterprise information technology, mobile, cloud storage, travel, communications, wireless, software, infrastructure, and technology enabled services. It invests in companies based in the United States with a focus on Silicon Valley. The firm prefers to invest between $10 million and $100 million in growth companies with over $10 million in revenue. It seeks to be a lead or value-added co-investor. However the firm acts as a lead investor in venture capital financings above $100 million in firms with enterprise value between $50 million and $200 million. It prefers to take majority stakes in investments. Institutional Venture Partners was founded in 1980 and is based in Menlo Park, California with an additional office in San Francisco, California.
Kleiner Perkins Caufield &amp; Byers
Kleiner Perkins Caufield &amp; Byers is a venture capital firm specializing in investments in incubation, startups, seed stage, early stage, growth capital, expansion capital, and later stage companies. The firm seeks to invest in green technology innovation, financial technology, cryptocurreny-related companies, biotechnology, medical, information technology, digital enterprises, media, fitnech, telecommunication, consumer, pandemic and bio-defense, life sciences, digital health, smart grid, lighting, wind, industrial efficiency, low-carbon solutions to transportation, chemicals, power generation, infrastructure markets and services, internet, financial services, educational software, consumer internet, digital technology including social, mobile, and e-commerce sectors. Within green technology, it invests in clean water, water purification, renewable energy, renewable fuels, fuel cells, energy generation, energy storage, conservation and efficiency, next-generation transportation and sustainable agriculture. Within information technology sector, the firm prefers to invest in consumer technology, enterprise security and applications, web services, consumer systems, computing Infrastructure, sustainable transportation technology, enterprise software, environmental technologies, social, mobile and cloud computing, consumer, enterprise, semiconductor, infrastructure, security, wireless, communication, and smartphone applications, services, and components including location based services, mobile application and services, social networking, m-commerce including advertising and payments, communication, health care, education, games, and entertainment . Within pandemic and bio-defense, it invests in surveillance, diagnostics, vaccines, antiviral drugs, and technologies enabling large-scale manufacturing. Within life science sector, the firm invests in medical devices, therapeutics, tools and services, drugs, vaccines, personalized medicine, diagnostics, and healthcare information technology and services. It invests globally focusing on China. The firm makes seed investments ranging from $0.1 million to $1 million, early-stage investments between $1 million and $10 million, and growth-stage investments between $10 million and $75 million. Kleiner Perkins Caufield &amp; Byers was founded in 1972 and is based in Menlo Park, California with additional offices across North America and Asia.
Lowercase Capital
Lowercase Capital is a private equity and venture capital firm specializing in investments in seed/startups, mature, and acquisition of later stage companies. The firm typically invests in wireless, media, commerce, infrastructure, energy, planet healing technologies and transportation sectors. It also advises businesses and funds. Lowercase Capital is based in New York, New York.
M13 Ventures Management, LLC
M13 Ventures Management, LLC is a venture capital firm specializing in startups, early stage, seed and series A with select series B+ rounds in emerging consumer technology companies. The firm prefers to invest in future of work, commerce, health, and money, Web3, media, consumer behavior and the intersection of emerging technology and key sectors such as health, transportation, food, housing and personal finance. M13 Ventures Management, LLC was founded in 2016 and is based in Santa Monica, California with additional office in New York City, New York.
Meyer Ventures, LLC
Meyer Ventures, LLC is a venture capital and private equity arm of Meyer and Co. LLC  specializing investments in growth capital, incubation, seed, and early stages investments  in the companies, strategic management and providing financial advisory services. The firm prefers to invest in the healthcare, Marketing, education, financial services, real estate, and media sectors. Meyer Ventures, LLC was founded in 2002 and is based in New York, New York.
Next Play Ventures, LLC
Next Play Ventures, LLC is a venture capital firm specializing in making early-stage, pre-seed, seed, and series A, and also selectively consider later stage growth investments. The firm investment focus areas include education, consumer tech, B2B (business to business) enterprise software, health and wellness, it is also interested in productivity software and virtual work, direct-to-consumer e-commerce, SaaS, and data and AI/ML-powered platforms. Next Play Ventures, LLC is headquartered in Menlo Park, California.
Plus Capital
Plus Capital is a venture capital firm specializing in early stage, mid venture, start-ups, and growth capital investments. The firm typically invests in consumer and internet sector. It prefers to invest in the United States. The firm primarily invests between $0.1 million and $1 million in a company’s A round. It also provides capital for follow-on investments. Plus Capital was founded in 2013 and is based in Los Angeles, California with an additional office in Santa Monica, California.
Race Capital
Race Capital is a venture capital firm specializing in investments in seed, pre-seed, series A, early-stage startups. The firm prefers to invest in B2B enterprise, enterprise computing, data infrastructure, collaboration, open source, privacy, security, automation, and fintech infrastructure space, blockchain technology companies with a focus on the blockchain ecosystem including fintech (payments, remittances, custody and wallets), infrastructure (cybersecurity, identity verification), hardware, information technology, software and consumer layers of blockchain ecosystem. It seeks to invest in Asia and emerging economies. It prefers to invest in Silicon Valley and United Status. It typically invests up to $5 million in companies. Race Capital is based in the San Francisco, California with an additional office in New Taipei City, Taiwan and Wanchai, Hong Kong.,
Sands Capital Ventures, LLC
Sands Capital Ventures, LLC is a private equity and venture capital firm specializing in emerging growth, early venture, mid venture, late venture and growth capital investments. It seeks to invest in technology, life sciences, and global consumer industries. Sands Capital Ventures, LLC was founded in 2014 and is based in Arlington, Virginia. The firm operates as a subsidiary of Sands Capital Management, LP.
Scale-Up Venture Capital
Scale-Up Venture Capital is a venture capital firm specializing in investments in startups. The firm invests globally. Scale-Up Venture Capital is based in San Francisco, California.
Slow Ventures LLC
Slow Ventures LLC is a venture capital firm specializing in early, seed stage, startups, mature growth-stage, and later stage investments. The firm seeks to invest in social networking, consumer brands, software as a service and crypto. It focuses on investing between $3 million and $5 million in later rounds and between $500,000 and $1.5 million in early stage to purchase between 10 percent and 15 percent of a company’s equity on average. Slow Ventures LLC was founded in 2009 and is based in San Francisco, United States.
Social Capital PEP Management LLC
Social Capital PEP Management LLC is a principal investment firm based in Palo Alto, California.
SoftBank Investment Advisers (UK) Limited
SoftBank Investment Advisers (UK) Limited is a venture capital arm of SoftBank Group Corp. specializing in growth capital and late-stage startup investments. The firm seeks to invest in the technology sector with a focus on internet-of-things, artificial intelligence (AI), robotics, communications infrastructure, telecoms, computational biology, other data-driven business models, cloud technologies and software, consumer internet businesses, bio tech, fintech, mobile apps, computing, e-commerce, health care, mobility, insurance and digital financial services sectors. It prefers to invest globally with a focus on the United States. The firm typically invests a minimum of $100 million with a focus on both minority and majority in private or public companies. SoftBank Investment Advisers (UK) Limited is based in London, United Kingdom with additional offices in Abu Dhabi, United Arab Emirates, Tokyo, Japan; San Francisco, California; San Carlos, California; and Singapore, Singapore.
Spark Capital Partners, LLC
Spark Capital Partners, LLC is a venture capital and private equity firm specializing in growth capital investments. The firm seeks to invest in seed/startups, early stage, incubation, mid venture, emerging growth, middle market, turnaround, growth stage, the first venture round, late venture, mature, later stage investments. It prefers to invest in all sectors with a focus on internet, mobile, education services, web broadcast and cybercasts, internet advertising and monetization, marketplace, cloud and infrastructure, digital canvases and online communities, social, mobile and content-related businesses, multimedia streaming and online presentation, wireless infrastructure, consumer services, hardware, consumer health information technology, edtech, collaborative consumption, software consumer services, and fintech. It also seeks to invest in companies involved in the conflux of entertainment and technology, with a focus on media, consumer web and technology, e-commerce, software makers, education, and wellness. The firm primarily seeks to invest all across the globe throughout the United States with a special focus on the West Coast, New York, and the Boston area. The firm invests between $0.5 million and $30 million in its companies with $1 billion in revenues. It seeks to take a board seat in its portfolio companies. Spark Capital Partners, LLC was founded in 2005 and is based in Boston, Massachusetts with additional offices in New York, New York and San Francisco, California.
Telesoft Partners
Telesoft Partners is a venture capital and private equity firm specializing in early stage, mid stage, late stage, growth capital, bridge capital, special situations, recapitalization, PIPES, and follow-on financing. It prefers to make one-third of its investments in early stage; one-third in development and expansion stage; and one-third in late stage companies. The firm seeks to provide value-added capital for next generation components, technology, communications, and energy value chain companies, including wireless, telecommunications, software, systems, applications, services and components companies. It typically makes investments between $1 million and $15 million per company. It seeks to act as a co-lead or lead investor. Telesoft Partners was founded in 1996 and is based in Aspen, Colorado.
The Social+Capital Partnership, L.L.C.
The Social+Capital Partnership, L.L.C. is a private equity and venture capital firm specializing in growth capital, incubation, seed/startup, early venture, mid venture and late venture, IPOs, and SPACs investments. It targets investing in healthcare, specialty education services, climate science, life sciences, crypto/decentralized finance, deep tech, financial services, financial technology, mobile and technology with a focus on internet technologies and enterprise software. The firm prefers to invest ranging from $50 million to $250 million per company. In Series A, it considers investments between $5 million and $10 million. The firm prefers to take a minority stake between 20 per cent and 30 per cent in its portfolio companies. The social+Capital Partnership, L.L.C. was founded in 2011 and is based in Palo Alto, California.
Thrive Capital Management, LLC
Thrive Capital Management, LLC is a private equity, venture capital firm specializing in buyout investments in seed, early, start up, and late stage companies. The firm seeks to invest in internet, and software companies. Thrive Capital Management, LLC was founded in 2009 and is based in New York, New York.
TrueBridge Captial Partners, Inc.
TrueBridge Captial Partners, Inc. is a venture capital firm specializing in secondary indirect, early-stage, mid stage, seed and later stage investments and in fund of funds investments in early stage, venture capital, and growth equity funds. The firm seeks to invest in the information technology and life science sectors. It typically invests in Northern California, India, and China. TrueBridge Captial Partners, Inc. was founded in 2007 and is based in Chapel Hill, North Carolina.</t>
  </si>
  <si>
    <r>
      <rPr>
        <sz val="8"/>
        <rFont val="Arial"/>
        <family val="2"/>
      </rPr>
      <t xml:space="preserve">Accel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Emerging Markets; China ; Delhi; England; Europe; European Developed Markets; Far East; Greater London; India ; Indian Sub-Continent; Israel ; Karnataka; Middle East; New York; New York City Area; Northeast; United Kingdom);
AME Cloud Ventures, LLC (California (Primary); United States and Canada (Primary); United States of America (Primary); West Coast (Primary));
Andreessen Horowitz LLC (California (Primary); San Francisco Area (Primary); United States and Canada (Primary); United States of America (Primary); West Coast (Primary); New York; New York City Area; Northeast);
Ben Jen Holdings SLLC (New Jersey (Primary); Northeast (Primary); Trenton Area (Primary); United States and Canada (Primary); United States of America (Primary); Boston Area; Delaware; Massachusetts; Midatlantic; New York; New York City Area; Providence Area; Rhode Island; Wilmington Area);
Bloomberg Beta L.P. (California (Primary); United States and Canada (Primary); United States of America (Primary); West Coast (Primary); New York; Northeast);
Bond Capital Management LP (California (Primary); San Francisco Area (Primary); United States and Canada (Primary); United States of America (Primary); West Coast (Primary));
Comcast Ventures (California (Primary); San Francisco Area (Primary); United States and Canada (Primary); United States of America (Primary); West Coast (Primary); Great Lakes; Los Angeles Area; New York; New York City Area; Northeast; Pennsylvania; Philadelphia Area);
Dragoneer Investment Group, LLC (California (Primary); San Francisco Area (Primary); United States and Canada (Primary); United States of America (Primary); West Coast (Primary));
DST Global (Asia / Pacific (Primary); Asia / Pacific Developed Markets (Primary); Hong Kong  (Primary); Asia / Pacific Emerging Markets; California; China ; Europe; European Developed Markets; Far East; New York; Northeast; United Kingdom; United States and Canada; United States of America; West Coast);
FundersClub Inc. (California (Primary); San Francisco Area (Primary); United States and Canada (Primary); United States of America (Primary); West Coast (Primary));
GGV Capital, LLC (California (Primary); San Francisco Area (Primary); United States and Canada (Primary); United States of America (Primary); West Coast (Primary); Asia / Pacific; Asia / Pacific Developed Markets; Asia / Pacific Emerging Markets; China ; Far East; Singapore );
Global Founders Capital Management GmbH (Berlin (Primary); Europe (Primary); European Developed Markets (Primary); Germany (Primary); Brazil; Latin America and Caribbean; Luxembourg; South America);
Glynn Capital Management (California (Primary); San Francisco Area (Primary); United States and Canada (Primary); United States of America (Primary); West Coast (Primary); New York; New York City Area; Northeast);
GP Bullhound LLP, Investment Arm (England (Primary); Europe (Primary); European Developed Markets (Primary); Greater London (Primary); United Kingdom (Primary));
GV Management Company, LLC (California (Primary); San Francisco Area (Primary); United States and Canada (Primary); United States of America (Primary); West Coast (Primary); Boston Area; Europe; European Developed Markets; Massachusetts; New York; New York City Area; Northeast; Seattle Area; United Kingdom; Washington);
Horizons Ventures Limited (Asia / Pacific (Primary); Asia / Pacific Developed Markets (Primary); Hong Kong  (Primary));
Index Ventures SA (Europe (Primary); European Developed Markets (Primary); Geneva (Primary); Switzerland (Primary); California; England; Greater London; Jersey; San Francisco Area; United Kingdom; United States and Canada; United States of America; West Coast);
Institutional Venture Partners (California (Primary); San Francisco Area (Primary); United States and Canada (Primary); United States of America (Primary); West Coast (Primary));
Kleiner Perkins Caufield &amp; Byers (California (Primary); San Francisco Area (Primary); United States and Canada (Primary); United States of America (Primary); West Coast (Primary); Asia / Pacific; Asia / Pacific Emerging Markets; China ; Far East; New York; Northeast; Shanghai Province);
Lowercase Capital (New York (Primary); Northeast (Primary); United States and Canada (Primary); United States of America (Primary));
M13 Ventures Management, LLC (California (Primary); Los Angeles Area (Primary); United States and Canada (Primary); United States of America (Primary); West Coast (Primary); New York; New York City Area; Northeast);
Meyer Ventures, LLC (New York (Primary); New York City Area (Primary); Northeast (Primary); United States and Canada (Primary); United States of America (Primary));
Next Play Ventures, LLC (California (Primary); San Francisco Area (Primary); United States and Canada (Primary); United States of America (Primary); West Coast (Primary));
Plus Capital (California (Primary); Los Angeles Area (Primary); United States and Canada (Primary); United States of America (Primary); West Coast (Primary));
Race Capital (California (Primary); San Francisco Area (Primary); United States and Canada (Primary); United States of America (Primary); West Coast (Primary); Asia / Pacific; Asia / Pacific Developed Markets; Asia / Pacific Emerging Markets; Far East; Hong Kong ; Taiwan );
Sands Capital Ventures, LLC (Midatlantic (Primary); Northern Virginia Area (Primary); United States and Canada (Primary); United States of America (Primary); Virginia (Primary));
Scale-Up Venture Capital (California (Primary); San Francisco Area (Primary); United States and Canada (Primary); United States of America (Primary); West Coast (Primary); England; Europe; European Developed Markets; Greater London; United Kingdom);
Slow Ventures LLC (California (Primary); United States and Canada (Primary); United States of America (Primary); West Coast (Primary));
Social Capital PEP Management LLC (California (Primary); San Francisco Area (Primary); United States and Canada (Primary); United States of America (Primary); West Coast (Primary));
SoftBank Investment Advisers (UK) Limited (England (Primary); Europe (Primary); European Developed Markets (Primary); Greater London (Primary); United Kingdom (Primary); Africa / Middle East; Asia / Pacific; Asia / Pacific Developed Markets; California; Japan ; Middle East; San Francisco Area; Singapore ; United Arab Emirates ; United States and Canada; United States of America; West Coast);
Spark Capital Partners, LLC (Boston Area (Primary); Massachusetts (Primary); Northeast (Primary); United States and Canada (Primary); United States of America (Primary); California; New York; New York City Area; San Francisco Area; West Coast);
Telesoft Partners (</t>
    </r>
    <r>
      <rPr>
        <sz val="8"/>
        <color indexed="17"/>
        <rFont val="Arial"/>
        <family val="2"/>
      </rPr>
      <t>California (Primary)</t>
    </r>
    <r>
      <rPr>
        <sz val="8"/>
        <rFont val="Arial"/>
        <family val="2"/>
      </rPr>
      <t xml:space="preserve">; Colorado (Primary); Glenwood Springs Area (Primary); Mountain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The Social+Capital Partnership, L.L.C. (California (Primary); San Francisco Area (Primary); United States and Canada (Primary); United States of America (Primary); West Coast (Primary));
Thrive Capital Management, LLC (New York (Primary); New York City Area (Primary); Northeast (Primary); United States and Canada (Primary); United States of America (Primary));
TrueBridge Captial Partners, Inc. (Midatlantic (Primary); North Carolina (Primary); Raleigh Area (Primary); United States and Canada (Primary); United States of America (Primary))</t>
    </r>
  </si>
  <si>
    <t>Monarch Gold Corporation operates as a gold mining company. Its properties include Wasamac and Camflo projects located in Quebec, Canada. The company was formerly known as Monarques Gold Corporation and changed its name to Monarch Gold Corporation in January 2019. Monarch Gold Corporation was incorporated in 2011 and is based in Toronto, Canada. As of January 21, 2021, Monarch Gold Corporation operates as a subsidiary of Yamana Gold Inc.</t>
  </si>
  <si>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</si>
  <si>
    <t>Desjardins Capital
Desjardins Capital is a private equity and venture capital arm of Mouvement des caisses Desjardins specializing in startups, venture debt, mezzanine, early venture, mid venture, late venture, middle market, mature and later stage. The firm does not invest retail, company turnaround, and venture capital investment firms. The firm seeks to invest in healthcare, trading companies and distributors, agricultural services, and life sciences sectors. The firm’s life sciences investments includes the firm focuses on the biotechnology and pharmaceutical fields with a particular focus on therapeutic products, medical equipment, and services, at all stages of their development. It also seeks to invest in life sciences companies having a proprietary intellectual property, a multi-product development strategy, assets less than $50 million, net worth less than $20 million, and having 50 percent of its staff based in Québec. It seeks to invest in Quebec with a focus on Saguenay-Lac-Saint-Jean, Charlevoix and Haute Côte-Nord, Côte-Nord, Chaudières-Appalaches, Quebec City, Central Quebec, Eastern Townships, Montreal, Outaouais, Abitibi-Témiscamingue, Nord-du-Québec and Northern Québec, Eastern Montérégie, Richelieu-Yamaska, Mauricie, Laval and Laurentians, Lanaudière , Bas-Saint-Laurent, Gaspésie-Îles-de-la-Madeline,  Côte-Nordat, South Shore and North Shore, Greater Montreal, and Center and East of Montréal. The firm seeks to invest between $0.09 million and $24.22 million in form of equity and between $0.09 million and $484 million in form of debt. The firm invests in businesses and cooperatives. Within businesses it seeks to invest in development capital. It provides capital for acquisitions and mergers, expansion and modernization, management buyout, business transfer and buyout, innovation, development of cooperatives, increasing working capital. It does not invest in natural resource exploration, and financial services. The firm invests in industrial, manufacturing, service sectors, technology and telecommunication sector. The firm’s industrial investments include industrial technology, from manufacturing to nanotechnology, as well as the chemical, electronic, energy-related technology, food, and heavy industry sectors. Within information technology and telecommunications, it seeks to invest in information management, knowledge management, telecommunication equipment, microelectronic, security, and Internet services as well as biotechnology. The firm provides both equity and loans. In case of equity, it can invest for periods of 5 to 8 years, requires board participation and can be a minority or majority shareholder. It provides unsecured loans for 3 to 5 years. It can also finance through instruments that fall between senior debt and equity. The firm seeks to invest up to $20 million with a horizon of five to eight years, and take the form of common or preferred shares, debentures (convertible or non-convertible, participatory), or mezzanine. The firm provides development capital of less than $5 million in the industrial sector in all of Québec’s other administrative regions. It invests between $.1million and $20 million to support businesses with growth or acquisition projects in the industrial sector across all Québec regions. It also invests in small and medium sized companies based in the Greater Montreal region in Canada. The firm typically provides mezzanine capital to companies which have a minimum of two years of profitability, has projects involving an acquisition or consolidation, a management buyout, an expansion, and a recapitalization or a succession. It prefers to hold minority stakes in its portfolio companies. Within cooperatives, it invests in all business sectors except natural resource exploration and financial services. Cooperatives active in the tourism and recreation sector are eligible provided they are managed by a seasoned operator, offer products and services other than simply lodging services and have a history of profitability. The real estate sector is eligible in the context of housing cooperatives. Amounts of over $0.2 million are invested for periods that vary generally between 3 to 10 years. It provides worker shareholder cooperative financing to cooperatives with worker-members from the same employer and whose payroll represents over 80% of that of the company. This type of financing, in the form of a non-guaranteed loan, provides worker shareholder cooperatives with financing to acquire or to grow their equity participation in the company that employs its members. It provides Desjardins cooperative financing to support development and growth plans, for the medium or long term in the form of a non-guaranteed loan, participatory or not, it may also take the form of privileged shares, participatory or not. It provides Network Growth Capital to cooperative network organizations to support members of their respective networks. These cooperative leaders may be cooperative federations or cooperatives that exert significant influence on their network. Cooperative must be willing to establish a joint credit committee (made up of cooperative leader and Desjardins Business Capital régional et coopératif) to review and authorize requests. The firm was formerly known as Investissement Desjardins. Desjardins Capital was founded in 1974 and is based in Québec, Canada with additional offices across Québec, Canada.
Fonds de solidarité FTQ
Fonds de solidarité FTQ is a private equity and venture capital firm specializing in investments in start-ups, early venture, mergers, business acquisitions, management buyouts, market development project or a buyout, financing for new programs, organic growth and cash flow, growth and expansion financings, development capital, business succession, financial restructuring, business transition financing, family and non-family buyout, consolidations, turnaround, and leveraged management buyouts. The firm also invests in new markets, product and business line developments, market diversification, interim financings, new product marketing, additional working capital, purchase of tangible and intangible assets, equipment modernization, equipment purchases or upgrades, and integrator projects. The firm has regional funds that do not invest in retail, real estate, farming, biotechnology, and financial services. It invests in small and medium-sized businesses. The firm typically invests in export projects, forest products, productivity improvement, natural resources, aerospace, agri-food, wood, pulp and paper, chemicals, construction and construction materials, printing, transportation equipment and automobiles, transportation services, furniture and fixtures, combinatorial chemistry and other lead generating technologies, mining and exploration, social economy, textiles, plastics, life sciences, business services, telecommunications, distribution and consumer goods, environment, equipment and machinery, financial services, information and communication technology, metal products, recreational tourism, and culture sectors. Within the culture sector, it seeks to invest in pre-production and creative projects, production projects, infrastructures and services, post-production projects, distribution, and broadcasting and multiplatform broadcasting. Within the environment sector, the firm invests in waste management and energy conversion for residual waste; air treatment and reduction of greenhouse gas emissions; processes to reduce industrial energy and water consumption; water treatment; and soil rehabilitation and decontamination (metals and organic compounds). Within the life sciences sector, it focuses on services for the biopharmaceutical industry; nutraceuticals and cosmeceuticals; diagnostics and medical supplies and equipment; biopharmaceuticals and generic drugs; biotechnology, and animal health. Within the tourism sector, the firm focuses on urban tourism, nature tourism, resort type tourism, and local tourism for Quebecers, and in the textiles sector it invests in companies engaged in development and production of specialty textiles as well as development of industrial applications for the construction, transportation, health and safety, and work apparel industries. The firm prefers to invest in Quebec and in companies impacting the Québec economy. It focuses on investing in the following regions- Abitibi –Témiscamingue, Bas Saint Laurent, Chaudière-Appalaches, Côte-Nord, Estrie, Gaspésie Îles-de-la-Madeleine, Lanaudière, Laurentides, Laval, Mauricie - Centre-du-Québec, Montérégie, Nord-du-Québec, Outaouais, and Saguenay-Lac-St-Jean. The firm seeks to invest in projects of $3 million or more and also provides loans of up to $ 2 million. It invests in companies in business succession sector having minimum capitalization of $500,000 and EBITDA of over $35.5 million in case of majority interest; equipment and machinery sector with average investment in excess of $3 million; environment sector with funding needs of more than $500000; financial services sector having net assets between $20 million and $50 million in equity; metal products sector having annual sales of over $5 million and financing needs of at least $2 million; and printing sector having investment needs of over $1 million. In the information technology sector, the firm seeks to invest $2 million as initial investments while total investments can be more than $10 million. It invests in the form of equity financing (common or preferred shares) and unsecured debt requiring no collateral (debenture). The firm can take both a minority interest including an equity stake of up to 49 percent as well a majority interest in its portfolio companies in case of business succession financing. It seeks a minority stake for the portfolio companies in the equipment and machinery sector. The firm typically holds its investments for a period of five to ten years in case of equity financing and for more than ten years in case of business succession financing. Fonds de solidarité FTQ was formed on March 3, 1983 and is based in Montreal, Canada with additional offices in Montreal, Canada and Quebec, Canada.
Fonds régionaux de solidarité FTQ Abitibi-Témiscamingue
Fonds régionaux de solidarité FTQ Abitibi-Témiscamingue is a private equity and venture capital firm specializing in investments in seed/startup, early venture, mid venture, late venture, middle market, later stage, emerging growth, mature, and turnaround situations. The firm typically invests in industrial services and companies specialized in transformation of raw materials from the mining, forest industries, etc. It seeks to invest in Abitibi-Témiscamingue region of Quebec. The firm seeks to make equity investments between CAD0.2 million ($0.15 million) and CAD5 million ($3.79 million) per transaction. It prefers to make balance sheet investments. Fonds régionaux de solidarité FTQ Abitibi-Témiscamingue is based in Rouyn-Noranda, Canada. Fonds Régional de Solidarité FTQ Abitibi-Témiscamingue is a subsidiary of Fonds de Solidarité FTQ.
Fonds régionaux de solidarité FTQ s.e.c. Nord-du-Québec
Fonds régionaux de solidarité FTQ s.e.c. Nord-du-Québec is a private equity and venture capital firm specializing in buyouts, seed/start up, early venture, mid venture, and late venture investments. It prefers to invest in all sectors except in financial services and petrol exploration. The firm seeks to invest only in the Quebec regions with a focus on Nord-du-Quebec. It typically invests between CAD0.05 million ($0.03 million) and CAD5 million ($3.78 million) in companies. The firm prefers to have majority stake in companies. The firm is based in Chibougamau, Canada. Fonds régional de solidarité FTQ Nord-du-Québec operates as a subsidiary of Fonds de solidarité FTQ.
Investissement Québec, Investment Arm
Investissement Québec, Investment Arm is a venture capital and private equity arm of Investissement Québec Inc. specializing in development capital, project financing and venture capital and investment funds. It is involved in equity financing, debt financing and quasi equity financing. The firm does not invests development capital in agriculture, finance and insurance, real estate, retail sales and comparable activities and other sectors where the client base is made up primarily of individuals, except tourism. It seeks to invest in agri-food; mines, materials, energy, chemicals, and environment; forest products; life sciences; and information and communication technology. Within agri-food, the firm focuses on processing, distribution, and exports and biotechnologies companies. Within mines, metals, and minerals, it focuses on mineral exploration, mine development; advanced materials such as composite materials, new ceramics, polymers, high-strength steels, superalloys, refractory metals, heat protection materials, plastics, technical textiles, and others particularly for the aerospace, land transportation, construction, and industrial equipment industries; manufacture of new or improved products with high technological content; production and processing of metals, particularly aluminum. The firm also focuses on nanotechnologies particularly in the automobile and aeronautics, electronics, communications, chemical, pharmaceutical, and biotechnology industries. Within chemicals, it focuses on fine-chemical, petrochemicals, and specialty chemicals. In energy the firm focuses on hydroelectricity, wind energy, biomass cogeneration, manufacturing of equipment and components, and biofuels. Within environment, it focuses on water, air, contaminated soil, and waste. Within forest products, the firm focuses at every stage of the forest product development chain, including structural components and engineered wood, non-structural and cosmetic components, furniture, sawmills, pulp, paper, and cardboard plants, etc. It also takes part in projects involving the supply chain and product commercialization. Within life sciences and healthcare industry, the firm focuses on medical equipment and devices, specialty and generic pharmaceuticals, nutraceutical products, contractual research and drug manufacturing, and long-term care. Within information and communication technology, it focuses on digital animation, interactive entertainment, outsourcing, technology infrastructure, Internet, telecommunications, software, optics and photonics, security, data processing services, and health care technologies. The firm also focuses on companies active in software development, publishing, and high-value-added services and have developed proprietary technologies, technology integrators, and other processes in this area. It prefers to invest in companies based in Quebec, Canada. It invests in companies that want to consolidate, merge, or form a group, alliance, and partnerships to be more competitive in local, Canadian, or international markets and lead the Quebec market and has acquisition or development projects outside Quebec and need financing between CAD 5 million ($4.95 million) to CAD 100 million ($99.18 million) in the form of loan or share capital. In project financing the firm provides a minimum of $50,000 short or long term finance for up to 25 years. In development capital the firm provides equity participation of $2 million or more between 20% to 30% shares and debt financing up to $100 million. In venture capital and debt financing it provides direct venture capital investments in either equity or quasi-equity with an initial investment of at least $1 million. The firm seeks to invest in the form of share capital, preferred shares, senior debt, and junior debt. It also makes fund investments. Investissement Quebec, Investment Arm is based in Quebec, Canada, with additional offices in Montréal, Canada and Paris, France.</t>
  </si>
  <si>
    <r>
      <rPr>
        <sz val="8"/>
        <rFont val="Arial"/>
        <family val="2"/>
      </rPr>
      <t xml:space="preserve">Desjardins Capital (Canada (Primary); Quebec (Primary); United States and Canada (Primary); </t>
    </r>
    <r>
      <rPr>
        <sz val="8"/>
        <color indexed="17"/>
        <rFont val="Arial"/>
        <family val="2"/>
      </rPr>
      <t>Canada</t>
    </r>
    <r>
      <rPr>
        <sz val="8"/>
        <rFont val="Arial"/>
        <family val="2"/>
      </rPr>
      <t xml:space="preserve">; </t>
    </r>
    <r>
      <rPr>
        <sz val="8"/>
        <color indexed="17"/>
        <rFont val="Arial"/>
        <family val="2"/>
      </rPr>
      <t>Ontario</t>
    </r>
    <r>
      <rPr>
        <sz val="8"/>
        <rFont val="Arial"/>
        <family val="2"/>
      </rPr>
      <t xml:space="preserve">; </t>
    </r>
    <r>
      <rPr>
        <sz val="8"/>
        <color indexed="17"/>
        <rFont val="Arial"/>
        <family val="2"/>
      </rPr>
      <t>United States and Canada</t>
    </r>
    <r>
      <rPr>
        <sz val="8"/>
        <rFont val="Arial"/>
        <family val="2"/>
      </rPr>
      <t>);
Fonds de solidarité FTQ (Canada (Primary); Quebec (Primary); United States and Canada (Primary));
Fonds régionaux de solidarité FTQ Abitibi-Témiscamingue (Canada (Primary); Quebec (Primary); United States and Canada (Primary));
Fonds régionaux de solidarité FTQ s.e.c. Nord-du-Québec (Canada (Primary); Quebec (Primary); United States and Canada (Primary));
Investissement Québec, Investment Arm (Canada (Primary); Quebec (Primary); United States and Canada (Primary); Europe; European Developed Markets; France; Ile-de-France)</t>
    </r>
  </si>
  <si>
    <t>Mimecast Limited provides cloud security and risk management services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Mimecast Limited was founded in 2003 and is headquartered in London, the United Kingdom. As of May 19, 2022, Mimecast Limited was taken private.</t>
  </si>
  <si>
    <t>Security Software &amp; Services: 575.3 (100.0%)</t>
  </si>
  <si>
    <t>United States: 290.7 (50.5%);
Other: 62.0 (10.8%);
South Africa: 59.9 (10.4%);
United Kingdom: 162.8 (28.3%)</t>
  </si>
  <si>
    <t>Application Software (Primary); Information Technology (Primary); Software (Primary); Software and Services (Primary); Co-location/Data Centers; Internet Services and Infrastructure; IT Consulting and Other Services; IT Services</t>
  </si>
  <si>
    <t>Permira Advisers Ltd. is a private equity firm specializing in mature, emerging growth, industry consolidation, growth capital, expansion financing, restructuring, financial acquisitions, leveraged buyouts, buyins, and growth buyouts. The firm seeks to invest in medium to large companies in the chemicals, consumers, industrial products and services, technology, media, recruitment, fitness, and telecommunications (TMT), financial services, trade, life sciences, and healthcare. For industrial products and services sector, it makes investments in purchase of non-core operations; public-to-private acquisitions of listed companies orphaned by the market or seeking to dramatically develop or restructure away from public markets; purchase of private companies looking to transition their ownership, expand their capital base, or make value changing acquisitions; minority positions with partners; and business services and capital goods. Within consumer sector, the firm focuses on consumer products, food and beverage, leisure, luxury goods, and retail. In industrial products and services, it targets automotive, utilities and infrastructure, transportation and logistics, manufacturing, paper and packaging, construction and building technology, metal and mining, and business services. For technology sector, the firm prefers to invest in semiconductors, electronics and instrumentation, software and information technology services, and telecom equipment including fixed network, mobile network, and handsets. In media, it focuses on broadcasting, professional publishing, consumer publishing, online commerce vendors, content production and distribution companies, and advertising and marketing services. Within telecommunications, the firm seeks to invest in satellite services, mobile telecommunications, fixed telecommunications, and cable. In financial services, it invests in asset and wealth management, P&amp;C insurance, financial infrastructure, and services sectors. In healthcare, the firm typically invests in generics, specialty pharmaceuticals, CMOs, consumer-facing medical technology businesses, and diagnostic companies. The firm also seeks to invest in content development, fashion, and design. It invests in companies based in Benelux region; Europe with a focus on Germany, France, Italy, Spain, and United Kingdom; Middle East with a focus on Israel; United States and Canada; Latin America and Caribbean; Nordic region, and Asia Pacific with a focus on East Asia. Within East Asia, the firm invests in China, Korea, and Japan. It prefers to invest in companies with enterprise values up to $€3 billion ($4,302.03 million); transaction sizes of €500 million ($650.28 million) and above; and deal size between €500 million ($717 million) and €3 billion ($4,302.03 million). It makes equity investments between $60.8 million and $716.68 million. The firm takes majority and significant minority stakes in its portfolio companies. The firm serves as non-executive directors on the board of the portfolio companies and prefers to make control-stake buyouts. It seeks to hold its investments for a period of five to 12 years. Permira Advisers Ltd. was founded in 1985 and is based in London, United Kingdom with 14 additional offices across Asia, Europe, and North America.</t>
  </si>
  <si>
    <t>England (Primary);
Europe (Primary);
European Developed Markets (Primary);
Greater London (Primary);
United Kingdom (Primary);
Africa / Middle East;
Asia / Pacific;
Asia / Pacific Developed Markets;
Asia / Pacific Emerging Markets;
California;
China ;
Far East;
France;
Germany;
Guernsey;
Hessen;
Hong Kong ;
Ile-de-France;
Italy;
Japan ;
Korea, South ;
Luxembourg;
Middle East;
Milan;
New York;
New York City Area;
Northeast;
San Francisco Area;
Spain;
Sweden;
Tokyo;
United Arab Emirates ;
United States and Canada;
United States of America;
West Coast</t>
  </si>
  <si>
    <t>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t>
  </si>
  <si>
    <t>Building Products (Primary); Building Products (Primary); Capital Goods (Primary); Industrials (Primary); Roofing, Siding, and Insulation Materials (Primary)</t>
  </si>
  <si>
    <r>
      <rPr>
        <sz val="8"/>
        <rFont val="Arial"/>
        <family val="2"/>
      </rPr>
      <t xml:space="preserve">The Riverside Company is a private equity and venture capital firm specializing in leveraged buyouts, mezzanine, management buyouts, special situations, management buy-in, expansion, junior capital using both equity and debt securities, public to private, replacement, mature, emerging growth, acquisition financing, recapitalizations, liquidity events, growth capital, venture debt, credit, first lien, senior secured loans, unitranche financing, add-on equity investments, organic growth initiatives, small-cap investments, buy-and-build of medium sized lower and smaller end of middle market companies. It operates as a SBIC. The firm does not invest directly in infrastructure projects, start-ups, companies requiring venture capital, and companies with significant technology, regulatory, and commodity risks. It makes generalist investments with a focus on consumer discretionary, consumer staples, telecommunication services, healthcare, education and training, all types of software and information technology with a focus on enterprise systems offering mission-critical tools, analytical software, software-as-a-service (SaaS), branded consumer products, specialty manufacturing, distribution, business services, franchisors, energy and sustainability with a focus on in energy generation power and infrastructure, cleantech and sustainability, materials, machinery, financials, general industrial, service companies, communication technology and consumer products. Within energy generation, the firm seeks to invest in niche providers helping find, procure, and transfer energy resources including oil and gas services, other traditional energy sources including coal and nuclear power, renewable energy whose products, services or software are used by wind, solar, hydro, geothermal and biofuels providers. Within power and infrastructure it seeks to invest in products and services supporting, maintaining or enhancing the infrastructure that produces and distributes energy and other resources including engineered products or services, mission-critical products and services, recurring revenue through replacement parts, maintenance and repair services, and/or consumable products. Within cleantech and sustainability the firm seeks products and services enable smarter and more sustainable use of resources including energy efficiency with a focus on products and services improving efficiency of residential, commercial and industrial spaces including building automation software, efficient building products, lighting solutions, hvac systems, high value-add components, smart grid software or services and demand-side management; transportation with a focus on products and services improving fuel efficiency or reduce pollution of internal combustion engines; outsourced engineering, testing and measurement tools for hybrid and electric vehicles, smart logistics software, and end-of-life vehicle management; water with a focus on testing and monitoring products used to treat wastewater, “oily water,” ballast water and drinking water; recycling and waste with a focus on reverse logistics, e-waste recycling and compliance, specialty hazardous waste treatment services (e.g. medical waste) and waste-to-energy solutions; and energy storage with a focus on off-grid, back-up power solutions, battery testing, and energy management software or services. In consumer products it seeks to invest in food and beverage, infant and juvenile, lifestyle, health and wellness, personal care, and pet care. The firm seeks to invest in companies headquartered in the United States, Canada, Baltic and Nordic countries, Europe including Central and Eastern Europe and DACH region with a focus on the Iberian region and Italy, Turkey, Belgium, United Kingdom, Ireland, Portugal, Scandinavia, Hungary, the Czech Republic, Poland, Benelux, Germany, Australia, Netherlands, Switzerland, Sweden, Austria, Luxembourg, Denmark, France, Norway, developed Asia particularly in Japan, Singapore, Taiwan, China, Greater China, Hong Kong, and South Korea. It seeks to invest in North America, Europe, and the Asia-Pacific region in software, information technology and consumer product. The firm typically invests between $0.05 million and $200 million in companies having enterprise values between $10 million and $400 million (€200 million in Europe), sales value between $1.5 million and $75 million or more, and an EBITDA between $1 million and $35 million. The firm offers five control strategies focusing on a buy-and-build investment approach that seeks to maximize potential for companies, through its private equity strategy business units. Through, Riverside Capital Appreciation strategic unit it typically targets North American platform investments with $10 million to $35 million in EBITDA; Riverside Micro-Cap generally targets North American platform investments with less than $10 million in EBITDA; Riverside Europe invests in European companies with generally less than €30 million ($33.03 million) in EBITDA; Riverside Australia invests in Australia and New Zealand-based companies with LTM EBITDA of between A$3 million ($2.03 million)and A$20 million ($13.54 million); Riverside Technology Capital Solutions invests exclusively in technology companies with a focus on unique growth stage opportunities; and through Riverside Value generally invests in businesses facing special situations or unique challenges with $75 million or more in revenue. Within its structured capital strategy the firm offers two non-control options that provide flexible capital for businesses. Through Riverside Strategic Capital it makes minority investments in companies headquartered in the U.S., Canada or Europe with $5 million or more in EBITDA; and through Riverside Acceleration Capital it makes dynamic growth capital investments in growth companies operating in the software sector with $3 million to $15 million in recurring revenue based in the U.S., Canada and Europe. It typically holds its investments for four years to ten years. The firm seeks to make both minority and majority equity investments. It typically invests in the form of cash, notes, and stock or contingent payments and raises senior or subordinated debt to finance a portion of the cash purchase price. It seeks to make majority, control, and non-control investments in growing businesses. The Riverside Company was founded in 1988 and is based in New York, New York with additional offices in Europe, North America, Asia Pacific, and Australia.
</t>
    </r>
    <r>
      <rPr>
        <sz val="8"/>
        <color indexed="17"/>
        <rFont val="Arial"/>
        <family val="2"/>
      </rPr>
      <t>Go through Horvat Capital (Canadian investment arm)</t>
    </r>
  </si>
  <si>
    <r>
      <rPr>
        <sz val="8"/>
        <color indexed="17"/>
        <rFont val="Arial"/>
        <family val="2"/>
      </rPr>
      <t>Cleveland Area (Primary)</t>
    </r>
    <r>
      <rPr>
        <sz val="8"/>
        <color indexed="8"/>
        <rFont val="Arial"/>
        <family val="2"/>
      </rPr>
      <t xml:space="preserve">;
</t>
    </r>
    <r>
      <rPr>
        <sz val="8"/>
        <color indexed="17"/>
        <rFont val="Arial"/>
        <family val="2"/>
      </rPr>
      <t>Great Lakes (Primary)</t>
    </r>
    <r>
      <rPr>
        <sz val="8"/>
        <color indexed="8"/>
        <rFont val="Arial"/>
        <family val="2"/>
      </rPr>
      <t xml:space="preserve">;
New York (Primary);
New York City Area (Primary);
Northeast (Primary);
</t>
    </r>
    <r>
      <rPr>
        <sz val="8"/>
        <color indexed="17"/>
        <rFont val="Arial"/>
        <family val="2"/>
      </rPr>
      <t>Ohio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Asia / Pacific;
Asia / Pacific Developed Markets;
Asia / Pacific Emerging Markets;
Australia ;
Bavaria;
Belgium;
Boston Area;
Brussels;
Brussels;
California;
</t>
    </r>
    <r>
      <rPr>
        <sz val="8"/>
        <color indexed="17"/>
        <rFont val="Arial"/>
        <family val="2"/>
      </rPr>
      <t>California</t>
    </r>
    <r>
      <rPr>
        <sz val="8"/>
        <color indexed="8"/>
        <rFont val="Arial"/>
        <family val="2"/>
      </rPr>
      <t xml:space="preserve">;
Chicago Area;
China ;
Cleveland Area;
Czech Republic;
Dallas Area;
England;
Europe;
European Developed Markets;
European Emerging Markets;
Far East;
Germany;
Great Lakes;
Greater London;
Hong Kong ;
Hungary;
Illinois;
Japan ;
Korea, South ;
Los Angeles Area;
Luxembourg;
Madrid;
Massachusetts;
Netherlands;
Noord-Holland;
North Rhine-Westphalia;
Ohio;
Poland;
San Francisco Area;
</t>
    </r>
    <r>
      <rPr>
        <sz val="8"/>
        <color indexed="17"/>
        <rFont val="Arial"/>
        <family val="2"/>
      </rPr>
      <t>San Francisco Area</t>
    </r>
    <r>
      <rPr>
        <sz val="8"/>
        <color indexed="8"/>
        <rFont val="Arial"/>
        <family val="2"/>
      </rPr>
      <t xml:space="preserve">;
Singapore ;
Southwest;
Spain;
Stockholm County;
Sweden;
Texas;
United Kingdom;
Victoria;
West Coast;
</t>
    </r>
    <r>
      <rPr>
        <sz val="8"/>
        <color indexed="17"/>
        <rFont val="Arial"/>
        <family val="2"/>
      </rPr>
      <t>West Coast</t>
    </r>
  </si>
  <si>
    <t>amaysim Australia Limited, together with its subsidiaries, operates as a mobile virtual network operator in Australia. It operates through two segments, Mobile and Energy. The company provides 2G, 3G, and 4G mobile services, including voice and video calls, text messages, data, and multimedia messaging, as well as related information, entertainment, and connectivity services under the amaysim and Vaya brand names. It also supplies electricity and gas. As of August 31, 2020, the company had 830,000 mobile subscribers and 211,000 energy subscribers. amaysim Australia Limited was founded in 2010 and is headquartered in Sydney, Australia. As of March 30, 2021, amaysim Australia Limited was taken private.</t>
  </si>
  <si>
    <t>Electric Power Distribution (Primary); Electric Utilities (Primary); Electric Utilities (Primary); Utilities (Primary); Utilities (Primary); Cellular Services; Communication Services; Gas Utilities; Gas Utilities; Mobile Data Services; Natural Gas Transmission; Oil and Gas Distribution; Telecommunication Services; Wireless Telecommunication Services; Wireless Telecommunication Services</t>
  </si>
  <si>
    <t>WAM Capital Limited (ASX:WAM)
WAM Capital Limited is a close-ended equity mutual fund launched and managed by Wilson Asset Management (International) Pty Limited. The fund invests in public equity markets of Australia. It makes its investments in companies primarily engaged in the industrial sector. The fund invests in value and growth stocks of small to medium-cap companies. It seeks to invest in short-term arbitrage and mispricing opportunities. The fund has absolute returns focus. It employs fundamental and quantitative analysis with a focus on bottom-up approach to make its investments. The fund benchmarks the performance of its portfolio against the S&amp;P/ASX All Ordinaries Accumulation Index. It conducts in-house research to create its portfolio. WAM Capital Limited was formed on March 8, 1999 and is domiciled in Australia.
Wilson Asset Management (International) Pty Limited
Wilson Asset Management (International) Pty Limited is a privately owned investment manager. The firm launches and manages equity mutual funds for its clients. It invests in public equity markets of Australia. Wilson Asset Management (International) Pty Limited was formed in November 1997 and is based in Sydney, Australia.</t>
  </si>
  <si>
    <t>WAM Capital Limited (ASX:WAM) (Asia / Pacific (Primary); Asia / Pacific Developed Markets (Primary); Australia  (Primary); New South Wales (Primary));
Wilson Asset Management (International) Pty Limited (Asia / Pacific (Primary); Asia / Pacific Developed Markets (Primary); Australia  (Primary); New South Wales (Primary))</t>
  </si>
  <si>
    <t>WAM Capital Limited (ASX:WAM) (1,246.4)</t>
  </si>
  <si>
    <t>Challenger Limited (ASX:CGF)
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
Merlon Capital Partners Pty Limited
Merlon Capital Partners Pty Limited is an employee owned investment manager. The firm provides its services to institutional investors, charities and endowments and retail investors. It manages separate client focused equity portfolios. The firm also launches and manages equity mutual funds. It invests in equity and derivative markets of Australia. The firm primarily invests in value stocks employing a combination of fundamental and quantitative analysis. It benchmarks the performance of its equity portfolios against the ASX 200 Index. The firm also makes use of short selling and options to create its portfolio. It uses internal research to make its investments. Merlon Capital Partners Pty Limited was founded in May 2010, and is based in Sydney, Australia.
University of Notre Dame
University of Notre Dame is a private Catholic educational and research university that offers undergraduate, graduate, and other professional courses in the areas of arts and letters, business, science, engineering, architecture, global affairs, and law. The institution was founded in 1842 and is based in Notre Dame, Indiana.</t>
  </si>
  <si>
    <t>Challenger Limited (ASX:CGF) (Asia / Pacific (Primary); Asia / Pacific Developed Markets (Primary); Australia  (Primary); New South Wales (Primary); Australian Capital Territory; England; Europe; European Developed Markets; Greater London; Japan ; South Australia; Tokyo; United Kingdom; Victoria; Western Australia);
Investmentaktiengesellschaft FÜR Langfristige Investoren Tgv (Europe (Primary); European Developed Markets (Primary); Germany (Primary); North Rhine-Westphalia (Primary));
Merlon Capital Partners Pty Limited (Asia / Pacific (Primary); Asia / Pacific Developed Markets (Primary); Australia  (Primary); New South Wales (Primary));
University of Notre Dame (Great Lakes (Primary); Indiana (Primary); South Bend Area (Primary); United States and Canada (Primary); United States of America (Primary))</t>
  </si>
  <si>
    <t>Challenger Limited (ASX:CGF) (3,301.1)</t>
  </si>
  <si>
    <t>Acquisition and Development of Urban Real Estate Properties for Lease: 117.0 (100.0%)</t>
  </si>
  <si>
    <t>Spain: 117.0 (100.0%)</t>
  </si>
  <si>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</si>
  <si>
    <t>Europe (Primary);
European Developed Markets (Primary);
Madrid (Primary);
Spain (Primary);
Brazil;
Cambridgeshire;
Cantabria;
Chile;
England;
France;
Geneva;
Germany;
Greater London;
Hessen;
Ile-de-France;
Latin America and Caribbean;
Lisbon;
Netherlands;
New York;
New York City Area;
Noord-Holland;
Norte;
Northeast;
Portugal;
Puerto Rico;
Region Metropolitana (Santiago);
São Paulo;
South America;
Switzerland;
United Kingdom;
United States and Canada;
United States of America;
US Territories and Possessions</t>
  </si>
  <si>
    <t>Ziloti Holding S.A. was incorporated in 2013 and is based in Luxembourg, Luxembourg.</t>
  </si>
  <si>
    <t>S IMMO AG (WBAG:SPI)</t>
  </si>
  <si>
    <t>WBAG:SPI</t>
  </si>
  <si>
    <t>CPI Property Group S.A. (XTRA:O5G)</t>
  </si>
  <si>
    <t>EVAX Holding GmbH</t>
  </si>
  <si>
    <t>IQTR1779550652</t>
  </si>
  <si>
    <t>S IMMO AG is a real estate investment company with its head office in Vienna. Since 1987, we have been listed on the Vienna Stock Exchange. We invest exclusively in the European Union with a focus on capital cities in Austria, Germany and CEE. Around 70% of our property portfolio consist of commercial properties (offices, shopping centres and hotels). The remaining 30% comprise residential properties. Our aim is to make our company consistently more successful, thus creating value for our shareholders.</t>
  </si>
  <si>
    <t>Real Estate - Rental: 240.3 (100.0%)</t>
  </si>
  <si>
    <t>Austria: 46.7 (19.8%);
Germany: 74.5 (31.6%);
Central and Eastern Europe: 114.3 (48.5%)</t>
  </si>
  <si>
    <t>Austria (Primary); Europe (Primary); European Developed Markets (Primary); Vienna (Primary)</t>
  </si>
  <si>
    <t>CPI Property Group S.A. operates as a property investor and developer in Central Europe. Its portfolio comprises real estate assets in the Czech and Slovak Republics, including residential, retail, hospitality, and industrial projects. CPI Property Group S.A. is headquartered in Luxembourg, Luxembourg.</t>
  </si>
  <si>
    <t>EVAX Holding GmbH is based in Vienna, Austria.</t>
  </si>
  <si>
    <t>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t>
  </si>
  <si>
    <t>Liquor Operations: 467.7 (81.5%);
Cannabis Operations: 106.2 (18.5%)</t>
  </si>
  <si>
    <t>Canada: 573.9 (100.0%)</t>
  </si>
  <si>
    <t>Alcoholic Beverage Stores (Primary); Beverage Retail (Primary); Consumer Staples (Primary); Food and Staples Retailing (Primary); Food and Staples Retailing (Primary); Food Retail (Primary); Consumer Discretionary; Personal Care Product Stores; Retailing; Specialty Retail; Specialty Stores</t>
  </si>
  <si>
    <t>Ace Liquor Corporation retails craft beers. The company was incorporated in 2013 and is based in Edmonton, Canada.</t>
  </si>
  <si>
    <t>Ratos AB (publ) is a private equity firm specializing in buyouts, turnarounds, add on acquisitions, and middle market transactions. The firm does not invest in early stages and in companies that operate in the arms industry, pornography, or are detrimental to the environment. It seeks to invest in unlisted medium sized companies. The firm invests in industry, construction and services, consumer, and technology sectors. The firm typically invests in the Nordic region, with focus on Sweden, Finland, Denmark, and Norway. It seeks to invest in companies with equity investments between SEK250 million ($29.66 million) and SEK5000 million ($762.77 million), sales value between SEK300 million ($45.77 million) and SEK5000 million (762.77 million) and EBITDA greater than SEK50 million ($5.15 million). The firm prefers minority and majority stakes. The firm prefers to be the principal owner with a minimum holding of at least 20 percent and also seeks a board seat. It prefers to hold its investment between five to ten years. It invests through its own balance sheet and bank loans. Ratos AB (publ) was founded in 1934 and is based in Stockholm, Sweden.</t>
  </si>
  <si>
    <t>Caceis Bank
Caceis Bank provides custody and administration of securities and risk and reporting services. The company is based in Amsterdam, the Netherlands. Caceis Bank operates as a subsidiary of CACEIS S.A.
CBNY-DFA-Intl Small Cap V
CBNY-DFA-Intl Small Cap V is based in USA.
Ennismore Fund Management Limited
Ennismore Fund Management Limited is a privately owned investment manager. The firm launches and manages equity mutual funds. It also launches and manages hedge funds for its clients. The firm invests in the public equity markets of Europe. It invests in stocks of small-cap and mid-cap companies. The firm was formerly known as Ennismore Fund Managers Limited. Ennismore Fund Management Limited was founded in July, 1998 and is based in London, United Kingdom.
Goldman Sachs International
Goldman Sachs International provides various financial services to clients worldwide. The company primarily engages in investment banking; fixed income, currency, and commodities (FICC); equities; and investment management businesses. It offers financial advisory services, such as strategic advisory engagements related to mergers and acquisitions, divestitures, corporate defense activities, restructuring, and spin offs; underwriting services, including public offerings and private placements comprising local and cross-border transactions, and acquisition financing of a range of securities and other financial instruments, such as loans; and lending to corporate and financial institution clients, including relationship lending, middle-market lending, and acquisition financing. The company is also involved in FICC intermediation, including client execution activities related to making markets in cash and derivative instruments, consisting of interest rate, credit, mortgages, currencies, and commodities; financing through structured credit, asset-backed lending, and securities purchased under agreements to resell; client execution activities related to making markets in equity products; executing and clearing institutional client transactions on stocks, options, and futures exchanges, as well as over-the-counter transactions; and prime brokerage and other equities financing activities, including securities, margin lending, and swaps. In addition, it provides investment management and wealth advisory services, including portfolio management and financial counselling, brokerage, and other transaction services to high-net-worth individuals and families. The company was founded in 1966 and is based in London, the United Kingdom. Goldman Sachs International operates as a subsidiary of Goldman Sachs Group UK Limited.
Jce Group Aktiebolag
JCE Group AB operates in industrial, logistics, offshore, renewable, and technology business areas in Sweden and internationally. The company develops, manufactures, and markets machines and systems for size reduction, transportation, screening, drying, and processing needs in the wood-processing industry; manufactures products for harvesting, transporting, and refining forestry raw materials; supplies IT solutions for production logistics, enterprise mobility, and warehouse management markets; and fabricates topside modules, process modules, accommodation modules, subsea structures, and offshore structures for renewable energy, and oil and gas sectors. It offers consulting services in the areas of engineering and product information, digital, connected engineering, connectivity management, and secure connectivity aspects for the telecommunication sector; and management services. The company was founded in 1971 and is based in Gothenburg, Sweden. It has additional offices in Scandinavia, Europe, North America, and Asia.
Morgan Stanley &amp; Co. International plc
Morgan Stanley &amp; Co. International plc provides financial services to corporations, governments, financial institutions, and individuals in Europe, the Middle East, Africa, the Americas, and Asia. It offers various services, such as underwriting of debt, equity, and other securities, as well as capital raising; financial advisory services, including advice on mergers and acquisitions, restructurings, and real estate; and corporate lending. The company also engages in sales and trading activities comprising sales, financing, prime brokerage, market making activities in equity and fixed income securities and related products; investment activities; and secured lending to sales and trading customers. In addition, it provides asset management services. The company was founded in 1935 and is headquartered in London, the United Kingdom. Morgan Stanley &amp; Co. International plc is a subsidiary of Morgan Stanley Investments (UK).
Nordea Funds AB
Nordea Investment Fund Company Finland Ltd is a privately owned investment manager. The firm launches and manages equity, fixed income, and balanced mutual funds and hedge funds for its clients. It invests in the public equity and fixed income markets. The firm is based in Helsinki, Finland. Nordea Funds Ltd operates as a subsidiary of Nordea Bank AB (publ).
Nordea Investment Management AB
Nordea Investment Management AB is a privately owned investment manager. The firm provides its services to pension funds, unions, foundations, corporations, and insurance companies. It launches and manages equity, fixed income, and balanced mutual funds and hedge funds for its clients. The firm also manages separate client-focused equity, fixed income, and balanced portfolios. It invests in the public equity and fixed income markets across the globe. For its equity investments, the firm primarily invests in growth stocks of companies across all capitalizations. It also invests in fixed income securities, including European credits, and high yield corporate bonds. The firm employs a combination of fundamental and quantitative analysis with a top-down and bottom-up stock picking approach while creating its portfolios. It is based in Stockholm, Sweden with additional offices in Helsinki, Finland, Oslo, Norway, Fyllingsdalen, Norway, and Copenhagen, Denmark. Nordea Investment Management AB operates as a subsidiary of Nordea Bank AB (publ).
Nordea Nordic Small Cap Fund
Nordea Nordic Small Cap Fund is an open-ended equity mutual fund launched by Nordea Funds Ltd. The fund is managed by Nordea Investment Management AB. It invests in the public equity markets of Nordic countries such as Sweden, Finland, Denmark, and Norway. The fund invests in stocks of companies operating across diversified sectors. It primarily makes its investments in value stocks of small-cap and mid-cap companies. The fund benchmarks the performance of its portfolio against the Carnegie Nordic small cap Index. It conducts in-house research to make its investments. Nordea Nordic Small Cap Fund was formed on June 4, 1998 and is domiciled in Sweden.
Otus Capital Management Limited
Otus Capital Management Limited is based in London, United Kingdom.
RBCB Lux Ucits Ex-Mig
RBCB Lux Ucits Ex-Mig is based in Sweden.
Samson Rock Capital LLP
Samson Rock Capital LLP was founded in 2019 and is based in London, United Kingdom.
State Street Bank and Trust Company
State Street Bank and Trust Company operates as a bank. It provides demand deposits and non-interest bearing time and savings deposits. The company's deposits include deposits in transaction accounts, brokered deposits which represent funds, retail time deposits, individual retirement accounts and Keogh plan time deposits, money market deposit accounts and jumbo deposits. The company provides consumer loans, including credit card loans, revolving credit plans, personal loans and automotive loans. The company offers commercial and industrial loans. The company offers commercial real estate loans for land development and on-site construction of industrial, commercial, residential, or farm buildings in the United States. Also, it provides real estate-backed residential loans. The company offers commercial loans collateralized by real estate properties. In addition, it provides loans for the purpose of financing agricultural production. In addition, it provides loans for purchasing or carrying securities. The company was founded in 1890 and is based in Quincy, Illinois. State Street Bank and Trust Company operates as a subsidiary of Backlund Investment Co.
The Bank of New York Mellon Corporation (NYSE:BK)
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
The Northern Trust Company, London Branch
The Northern Trust Company, London Branch provides banking, custody, fund administration, and foreign exchange services primarily to institutional clients across multiple jurisdictions. The company was incorporated in 1969 and is based in London, United Kingdom.</t>
  </si>
  <si>
    <t>Caceis Bank (Europe (Primary); European Developed Markets (Primary); Netherlands (Primary); Noord-Holland (Primary));
CBNY-DFA-Intl Small Cap V (United States and Canada (Primary); United States of America (Primary));
Ennismore Fund Management Limited (England (Primary); Europe (Primary); European Developed Markets (Primary); Greater London (Primary); United Kingdom (Primary));
Goldman Sachs International (England (Primary); Europe (Primary); European Developed Markets (Primary); Greater London (Primary); United Kingdom (Primary); Africa / Middle East; Middle East; United Arab Emirates );
Jce Group Aktiebolag (Europe (Primary); European Developed Markets (Primary); Sweden (Primary); Västra Götaland County (Primary));
Morgan Stanley &amp; Co. International plc (England (Primary); Europe (Primary); European Developed Markets (Primary); Greater London (Primary); United Kingdom (Primary));
Nordea Funds AB (Europe (Primary); European Developed Markets (Primary); Finland (Primary); Uusimaa (Primary));
Nordea Investment Management AB (Europe (Primary); European Developed Markets (Primary); Stockholm County (Primary); Sweden (Primary); Denmark; Finland; Hordaland; Norway; Oslo);
Nordea Nordic Small Cap Fund (Europe (Primary); European Developed Markets (Primary); Stockholm County (Primary); Sweden (Primary));
Otus Capital Management Limited (England (Primary); Europe (Primary); European Developed Markets (Primary); Greater London (Primary); United Kingdom (Primary));
RBCB Lux Ucits Ex-Mig (Europe (Primary); European Developed Markets (Primary); Sweden (Primary));
Samson Rock Capital LLP (England (Primary); Europe (Primary); European Developed Markets (Primary); Greater London (Primary); United Kingdom (Primary));
State Street Bank and Trust Company (Great Lakes (Primary); Illinois (Primary); Quincy Area (Primary); United States and Canada (Primary); United States of America (Primary));
The Bank of New York Mellon Corporation (NYSE:BK) (New York (Primary); New York City Area (Primary); Northeast (Primary); United States and Canada (Primary); United States of America (Primary); Africa / Middle East; Asia / Pacific; Asia / Pacific Developed Markets; Asia / Pacific Emerging Markets; Belgium; Boston Area; Brussels; Brussels; Co. Dublin; Colorado; Denver Area; England; Europe; European Developed Markets; European Emerging Markets; Florida; Great Lakes; Greater London; India ; Indian Sub-Continent; Ireland; Japan ; Madrid; Maharashtra; Massachusetts; Middle East; Mountain; Orlando Area; Pennsylvania; Philadelphia Area; Pittsburgh Area; Poland; Southeast; Spain; United Arab Emirates ; United Kingdom; Worcester Area);
The Northern Trust Company, London Branch (England (Primary); Europe (Primary); European Developed Markets (Primary); Greater London (Primary); United Kingdom (Primary))</t>
  </si>
  <si>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t>
  </si>
  <si>
    <t>Software &amp; Programming: 30.8 (100.0%)</t>
  </si>
  <si>
    <t>Application Software (Primary); Customer Relationship Management (CRM) Software (Primary); Enterprise Data Management (Primary); Enterprise Software (Primary); Information Technology (Primary); Software (Primary); Software and Services (Primary)</t>
  </si>
  <si>
    <t>Vincit Oyj provides service design and software development services in Finland. Its service design and software development services include e-commerce and web application, product experience management, cloud platforms, mobile applications, IoT solutions and embedded, medical and well-being, and agile solutions. It also provides digital platform and lifecycle services, such as monitoring and maintenance, application lifecycle management and development, cloud capacity and DevOps, and integration platform solutions, as well as security, architecture, and code audits solutions. The company was formerly known as Vincit Group Oyj and changed its name to Vincit Oyj in May 2018. Vincit Oyj was incorporated in 2007 and is based in Tampere, Finland.</t>
  </si>
  <si>
    <t>Europe (Primary);
European Developed Markets (Primary);
Finland (Primary);
Pirkanmaa (Primary)</t>
  </si>
  <si>
    <t>Anevia Société Anonyme provides OTT and IPTV software solutions for the delivery of live television (TV), streaming video, time-shifted TV, and video-on-demand services in France and internationally. It offers a portfolio of video compression, multiscreen IPTV head-ends, cloud DVR, and CDN solutions. The company also provides professional and consulting services, support and maintenance services, and training courses. It serves telecom and pay-TV operators, TV broadcasters, and video service providers in the hospitality, healthcare, and corporate businesses. The company was founded in 2003 and is headquartered in Gentilly, France. As of October 26, 2020, Anevia Société Anonyme operates as a subsidiary of ATEME SA.</t>
  </si>
  <si>
    <t>ATEME SA, together with its subsidiaries, provides video compression and delivery solutions worldwide. The company offers various solutions, such as TITAN Live, a software-based live video compression for the converged headend; TITAN File, a video transcoding transcoder; TITAN Mux, a multi-function software stream processing solution; TITAN Playout; KYRION CM5000e, an ultra-low latency encoder; TITAN Edge encoder; TITAN Edge decoder; and TITAN Edge gateway. It also provides NEA-CDN, a OTT scale service solution; NEA-DVR, a unlimited recording on every screen; NEA-Live, a broadcast-quality, low-latency, live, and time-shifted TV services; NEA-Composer, a dynamic Ad insertion and linear origination solutions; PILOT Media, a cloud native media supply chain solution; and PILOT Manager, a cloud native management system. The company was incorporated in 1991 and is headquartered in Vélizy-Villacoublay, France.</t>
  </si>
  <si>
    <t>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</si>
  <si>
    <t>REIT - Commercial: 1,205.7 (100.0%)</t>
  </si>
  <si>
    <t>Dallas Area (Primary); Southwest (Primary); Texas (Primary); United States and Canada (Primary); United States of America (Primary); Houston Area</t>
  </si>
  <si>
    <t>Global Infrastructure Management, LLC
Global Infrastructure Management, LLC is an independent, institutional infrastructure asset investment firm which invests in three core sectors: Energy, Transport, and /Water &amp; Waste. GIPs objective is to achieve superior risk-adjusted returns for its investors by combining the complementary core capabilities of specialist industry experience and best practice operational management. GIP manages over $51 billion for its investors. Additionally, the companies in GIP's portfolio have combined annual revenues greater than $46 billion and employ over 52,000 people. In addition to its private equity investing funds, GIP has a credit arm, GIP Credit. GIP Credit was formed to make non-equity investments, with the ability to transact across multiple entry points in the capital stack. GIP Credit targets energy, transport, water and waste and other industries or projects with infrastructure-like characteristics. GIP Credit provides custom tailored financing solutions across a breadth of capital needs, including greenfield and brownfield projects, acquisition finance, liquidity and growth, restructuring and secondary purchases. Global Infrastructure Management, LLC was founded in 2006 and is based in New York, New York.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</si>
  <si>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r>
      <rPr>
        <sz val="8"/>
        <rFont val="Arial"/>
        <family val="2"/>
      </rPr>
      <t>Global Infrastructure Management, LLC (New York (Primary); New York City Area (Primary); Northeast (Primary); United States and Canada (Primary); United States of America (Primary); Asia / Pacific; Asia / Pacific Developed Markets; Asia / Pacific Emerging Markets; Australia ; Connecticut; England; Europe; European Developed Markets; Greater London; Hong Kong ; India ; Indian Sub-Continent; Maharashtra; New South Wales; Stamford Area; United Kingdom);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t>
    </r>
  </si>
  <si>
    <t>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Inc.</t>
  </si>
  <si>
    <t>Energy (Primary); Energy (Primary); Oil and Gas Storage and Transportation (Primary); Oil and Gas Tankers (Primary); Oil Tankers (Primary); Oil, Gas and Consumable Fuels (Primary); Refined Oil Tankers (Primary)</t>
  </si>
  <si>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</si>
  <si>
    <t>Capital Maritime &amp; Trading Corp.
Capital Maritime &amp; Trading Corp. operates as a diversified shipping company. The company provides transportation services carrying both wet and dry cargoes worldwide. Its bulk carriers transport dry cargoes primarily consisting of grain, coal, fertilizer, steel, and iron ore. The company’s bulk carriers also transport wet cargoes comprising clean refined petroleum products, such as gas oil, unleaded gasoline, edible oils, and liquid urea; as well as crude and fuel oil. Capital Maritime &amp; Trading Corp. was incorporated in 2005 and is based in Athens, Greece.
Capital Product Partners L.P. (NasdaqGS:CPLP)
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
WL Ross &amp; Co. LLC
WL Ross &amp; Co. LLC is a private equity firm specializing in middle market, restructurings, buyouts, turnarounds, acquisitions and mergers, special situations, reorganizations, PIPEs, and industry consolidations. The firm invests in financially distressed companies. It also invests in the public equity markets. The firm invests in the undervalued stocks of companies. It prefers to invest in financial services including debt securities, distressed bank loans, mortgage, trade claims, and equity-linked securities, healthcare, textiles, wholesale distribution, energy, airline leasing, auto parts, metals, transportation, shipping assets, natural resources, power, aerospace, chemical, industrials sectors, rail, and mineral companies. The firm also invest in clean energy with focused on clean coal technology, wind farms, infrastructure assets, Greenfield opportunities, mining, transportation equipment and services, banking, coal products, passenger and cargo aircraft rental and leasing, and textile companies. It prefers to invest in United States, Asia, Korea, Ireland, Japan, France and China. It seeks to invest between $100 million and $200 million. The firm prefer to have majority stake in investments. The firm seeks to invest with co-investors in case of larger transactions. WL Ross &amp; Co. LLC was founded in April 2000 and is based in Dallas, Texas with additional offices in New York, New York and Mumbai, India. The firm operates as a subsidiary of Invesco Ltd.</t>
  </si>
  <si>
    <t>Capital Maritime &amp; Trading Corp. (Europe (Primary); European Developed Markets (Primary); Greece (Primary); Marshall Islands ; United States and Canada; United States of America; US Territories and Possessions);
Capital Product Partners L.P. (NasdaqGS:CPLP) (Europe (Primary); European Developed Markets (Primary); Greece (Primary));
Crude Carriers Investments Corp (Europe (Primary); European Developed Markets (Primary); Greece (Primary));
WL Ross &amp; Co. LLC (Dallas Area (Primary); Southwest (Primary); Texas (Primary); United States and Canada (Primary); United States of America (Primary); Asia / Pacific; Asia / Pacific Emerging Markets; India ; Indian Sub-Continent; Maharashtra; New York; New York City Area; Northeast)</t>
  </si>
  <si>
    <t>Capital Product Partners L.P. (NasdaqGS:CPLP) (277.2)</t>
  </si>
  <si>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t>
  </si>
  <si>
    <t>Sale of Clinical, Financial and Administrative Information Solutions &amp; Services: 5,806.8 (100.0%)</t>
  </si>
  <si>
    <t>International: 725.8 (12.5%);
United States: 5,081.1 (87.5%)</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</si>
  <si>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</si>
  <si>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Austin Area (Primary);
Southwest (Primary);
Texas (Primary);
United States and Canada (Primary);
United States of America (Primary);
Asia / Pacific;
Asia / Pacific Developed Markets;
Australia ;
California;
Connecticut;
Dallas Area;
Hartford Area;
Houston Area;
Los Angeles Area;
Northeast;
Oregon;
Sacramento Area;
Singapore ;
Victoria;
West Coast</t>
  </si>
  <si>
    <t>Starburst Holdings Limited, an investment holding company, engages in the design and engineering of firearms-training facilities in Southeast Asia and the Middle East. The company operates through three segments: Firearm Shooting Ranges, Tactical Training Mock-Ups, and Maintenance Services and Others. It designs, fabricates, and installs indoor, outdoor, and modular live-firing ranges, as well as close quarters battle houses and method of entry training facilities. The company also designs, fabricates, and installs live-firearms and non-live-firearms, and full sized tactical training mock-ups, which simulate training scenarios, including rescue and evacuation, aviation and maritime, other counter terrorism, and sniper operations. In addition, it provides maintenance services for firearm shooting ranges and tactical training mock-ups; and designs, supplies, and/or fabricates steel struts and steel beams for structural and architectural steel works on an ad hoc basis. Further, the company designs, constructs, and installs ballistic protection and security systems for various facilities, such as high-security detention facilities. Additionally, it provides training, protection, and containment systems, as well as accessories; and undertakes building construction, including upgrading works. The company offers security services; and installs fire protection and security alarm systems. It serves law enforcement, military, and security agencies, as well as civil authorities. The company was founded in 1999 and is headquartered in Singapore. As of March 7, 2022, Starburst Holdings Limited operates as a subsidiary of Nordic Flow Control Pte. Ltd.</t>
  </si>
  <si>
    <t>Firearms Shooting Ranges: 19.1 (61.9%);
Tactical Training Mock-Ups: 6.2 (20.2%);
Maintenance Services and Others: 5.5 (17.9%)</t>
  </si>
  <si>
    <t>Southeast Asia: 25.0 (81.4%);
Middle East: 5.7 (18.6%)</t>
  </si>
  <si>
    <t>Aerospace and Defense (Primary); Aerospace and Defense (Primary); Aerospace and Defense Maintenance and Services (Primary); Capital Goods (Primary); Defense Electronics (Primary); Industrials (Primary); Commercial and Professional Services; Commercial Construction and Engineering; Commercial Construction, General Contractors and Operative Builders; Commercial Security and Safety Services ; Commercial Services and Supplies; Construction and Engineering; Construction and Engineering; Security and Alarm Services; Specialty Contract Work</t>
  </si>
  <si>
    <t>Nordic Flow Control Pte. Ltd. operates as a holding company. The company, through its subsidiaries, designs, erects, modifies, and dismantles scaffold and systems. It also offers servicing for oil and gas and marine industries. The company was incorporated in 1998 and is based in Singapore. Nordic Flow Control Pte. Ltd. operates as a subsidiary of Nordic Group Limited.</t>
  </si>
  <si>
    <t>Yarraandoo Pty Ltd; Capricorn Group Limited (NMSE:CGP)</t>
  </si>
  <si>
    <t>IQTR1685739960</t>
  </si>
  <si>
    <t>Gold Road Resources Limited, together with its subsidiaries, engages in the exploration and development of mineral properties in Western Australia. The company primarily explores for gold deposits. It owns 50% interest in the Gruyere gold mine, which was developed in joint venture (JV) with Gold Fields Ltd. The Gruyere JV has mineral resources of 7.38 million ounces, including an ore reserve of 4.45 million ounces. The company also controls 100% of tenements covering 4,000 square kilometers across Yamarna with a mineral resource of 0.51 million ounces. The company was formerly known as Eleckra Mines Limited and changed its name to Gold Road Resources Limited in November 2010. Gold Road Resources Limited was incorporated in 2004 and is based in West Perth, Australia.</t>
  </si>
  <si>
    <t>Capricorn Group Limited (NMSE:CGP)
Capricorn Group Limited, an investment holding company, engages in the banking, microlending, and related businesses in Namibia, Botswana, and Zambia. The company’s products and services include savings and investment products; credit and loans; insurance products; foreign exchange and trade finance; asset management; and investment banking and advisory services, as well as facilitates payments. Its business activities also include property development and valuation; unit trust management; financial consultancy; custodian of third-party investments; insurance brokerage; ICT network solutions, satellite connectivity, and infrastructure; and property investment. The company was formerly known as Capricorn Investment Group Limited and changed its name to Capricorn Group Limited in May 2020. Capricorn Group Limited was founded in 1982 and is headquartered in Windhoek, Namibia.
Yarraandoo Pty Ltd
Yarraandoo Pty Ltd was incorporated in 2001 and is headquartered in Melbourne, Australia.</t>
  </si>
  <si>
    <t>Capricorn Group Limited (NMSE:CGP) (Africa / Middle East (Primary); Namibia (Primary); Sub-Saharan Africa (Primary));
Yarraandoo Pty Ltd (Asia / Pacific (Primary); Asia / Pacific Developed Markets (Primary); Australia  (Primary); Victoria (Primary))</t>
  </si>
  <si>
    <t>Capricorn Group Limited (NMSE:CGP) (388.0)</t>
  </si>
  <si>
    <t>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Escondido, California. As of July 9, 2020, TearLab Corporation was taken private.</t>
  </si>
  <si>
    <t>Health Care (Primary); Health Care Equipment and Services (Primary); Health Care Equipment and Supplies (Primary); Health Care Supplies (Primary); Health Care Equipment; Medical Testing, Analyzing, and Diagnostic Equipment; Ophthalmology Instruments and Appliances</t>
  </si>
  <si>
    <t>Accelmed Partners is a private equity and growth capital firm specializing in mature, middle market, turnaround, seed/startup, PIPEs, growth capital and buyout investments in small and mid-cap private and public companies. It invests in HealthTech companies (medical devices, diagnostics, digital health and technology enabled services). The firm seeks to invest in companies based in the United States, Canada, Israel and Europe. It typically invests between $10 million and $100 million in companies having sales between $10 million to $80 million. The firm takes both minority and majority stakes in its portfolio companies. Accelmed Partners was founded in 2009 and is based in Miami, Florida with an additional offices in River Edge, New Jersey and Tel Aviv, Israel.</t>
  </si>
  <si>
    <t>Florida (Primary);
Miami Area (Primary);
Southeast (Primary);
United States and Canada (Primary);
United States of America (Primary);
Africa / Middle East;
Israel ;
Middle East;
New Jersey;
Northeast</t>
  </si>
  <si>
    <t>CR Group L.P. is a private equity and venture capital firm specializing in bridge financing, mezzanine, growth capital, and recapitalization investments. It typically invests in late ventures, emerging growth, later stage, commercial stage and mid-sized companies. It prefers to invest in royalty bonds; traditional royalty purchases; structured debt; revenue interest transactions; and hybrid transactions combining the elements of a royalty bond and traditional royalty monetization. It funds pipeline development, acquisitions, and expansion of healthcare organizations. The firm seeks to invest in the healthcare sector focusing on intellectual property investments in FDA-approved biopharmaceutical assets; biopharmaceutical tools and diagnostics; commercialized biopharmaceutical products and medical technologies that have received regulatory approval; healthcare technologies; specialty pharmaceuticals; biotechnology; animal health; drug delivery technologies; diagnostics; information technology; medical devices, healthcare service. The firm primarily invests around the world including Europe, Australia, Asia, Canada and United States. It targets investments between $20 million and $300 million in each company, though it can make higher investments in companies whose revenue is under $300 million and Debt Investment Value between $20 million to $200 million. The firm may work with co-investors to execute larger transactions. CR Group L.P. was founded in 2003 and is based in Houston, Texas with additional offices in Boulder, Colorado and New York, New York.</t>
  </si>
  <si>
    <t>Houston Area (Primary);
Southwest (Primary);
Texas (Primary);
United States and Canada (Primary);
United States of America (Primary);
Colorado;
Denver Area;
Mountain;
New York;
New York City Area;
Northeast</t>
  </si>
  <si>
    <t xml:space="preserve">Soilbuild Business Space REIT (“Soilbuild REIT”) is a Singapore and Australia-focused real estate investment trust (“REIT”) with a portfolio of business parks and industrial properties used by industries engaging in manufacturing, engineering, logistic, warehousing, electronics, marine, oil &amp; gas, research and development and value-added knowledge-based activities. Major tenants of the REIT include Dyson Operations, Ubisoft Singapore, Nestle Singapore and John Wiley &amp; Sons. Its Singapore portfolio of properties include Solaris, a landmark development in one-north, Eightrium @ Changi Business Park, Tuas Connection, West Park BizCentral and Bukit Batok Connection. Its Australia portfolio includes an office building at 14 Mort Street in Canberra, a poultry production and processing facility known as Inghams Burton in Adelaide and a Grade A freehold office building at 25 Grenfell Street in Adelaide. Soilbuild REIT’s portfolio comprises 10 properties in Singapore and 3 properties in Australia with a total net lettable area of 3.81 million square feet and an occupancy rate of 94.3% as at 31 December 2020. 2 Pioneer Sector 1 which is undergoing redevelopment will contribute NLA of 0.55 million square feet based on plot ratio of 1.0 with a further increase in NLA to 0.73 million square feet upon obtaining authorities’ approval for the increase in plot ratio. Soilbuild REIT was listed on the Singapore Exchange Securities Trading Limited (“SGX-ST”) on 16 August 2013 (“Listing Date”).
</t>
  </si>
  <si>
    <t>DBS Bank Ltd., together with its subsidiaries, provides various commercial banking and financial services in Singapore, Hong Kong, rest of Greater China, South and Southeast Asia, and internationally. The company’s Consumer Banking/Wealth Management segment offers individual customers with a range of banking and related financial services, including current and savings accounts, fixed deposits, loans and home finance, cards, payments, and investment and insurance products. Its Institutional Banking segment provides financial services and products to institutional clients, such as bank and non-bank financial institutions, government-linked companies, large corporates, and small and medium sized businesses. This segment offers various products and services comprising short-term working capital financing and specialized lending; global transactional services comprising cash management, trade finance, securities and fiduciary, corporate finance, and advisory banking; capital markets solutions; and treasury and markets products. The company’s Treasury Markets segment engages in structuring, market-making, and trading across a range of treasury products. The company was incorporated in 1968 and is headquartered in Singapore. DBS Bank Ltd. is a subsidiary of DBS Group Holdings Ltd.</t>
  </si>
  <si>
    <t>Asia / Pacific (Primary);
Asia / Pacific Developed Markets (Primary);
Singapore  (Primary);
Asia / Pacific Emerging Markets;
California;
China ;
England;
Europe;
European Developed Markets;
Far East;
Greater London;
Hong Kong ;
India ;
Indian Sub-Continent;
Japan ;
Korea, South ;
Los Angeles Area;
Maharashtra;
Malaysia ;
South-East Asia;
Tokyo;
United Kingdom;
United States and Canada;
United States of America;
West Coast;
Wilayah Persekutuan</t>
  </si>
  <si>
    <t>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t>
  </si>
  <si>
    <t>Consumer Discretionary (Primary); Consumer Services (Primary); Hotels, Restaurants and Leisure (Primary); Limited Service Restaurants (Primary); Restaurants (Primary); Consumer Staples; Diversified Financial Services; Diversified Financials; Financials; Food and Staples Retailing; Food and Staples Retailing; Food Distribution; Food Distributors; Groceries and Related Product Distribution; Investment Services and Holding Companies; Multi-Sector Holdings; Patent Owners and Lessors</t>
  </si>
  <si>
    <t>Inspire Brands, Inc. owns and operates multiple restaurant chains. The company owns restaurants under the Arby’s, Sonic, Buffalo Wild Wings, Rusty Taco, and Jimmy John’s brand. Inspire Brands, Inc. was formerly known as ARG Holding Corporation. The company was incorporated in 2011 and is based in Atlanta, Georgia with additional offices in Minneapolis, Minnesota, Oklahoma City, Oklahoma, and Champaign, Illinois.</t>
  </si>
  <si>
    <t xml:space="preserve">As of July 21, 2022, Mapletree North Asia Commercial Trust is acquired by Mapletree Commercial Trust. Listed on the Singapore Exchange Securities Trading Limited ("SGX-ST") on 7 March 2013, Mapletree North Asia Commercial Trust ("MNACT") is the first real estate investment trust (“REIT”) that offers investors the opportunity to invest in best-in-class commercial properties situated in prime locations in China, in Hong Kong SAR, in Japan and in South Korea.
</t>
  </si>
  <si>
    <t>Hong Kong SAR: 151.0 (47.9%);
China: 81.3 (25.8%);
Japan: 82.9 (26.3%)</t>
  </si>
  <si>
    <t>Mapletree Commercial Trust is a Singapore-focused real estate investment trust (“REIT”) that invests on a long-term basis, directly or indirectly, in a diversified portfolio of income-producing real estate used primarily for office and/or retail purposes, whether wholly or partially, in Singapore, as well as real estate related assets. MCT’s portfolio comprises VivoCity, MBC, PSA Building, Mapletree Anson and MLHF. These five assets have a total NLA of 5.0 million square feet with a total value of S$8.7 billion.</t>
  </si>
  <si>
    <t>DBS Bank Ltd.
DBS Bank Ltd., together with its subsidiaries, provides various commercial banking and financial services in Singapore, Hong Kong, rest of Greater China, South and Southeast Asia, and internationally. The company’s Consumer Banking/Wealth Management segment offers individual customers with a range of banking and related financial services, including current and savings accounts, fixed deposits, loans and home finance, cards, payments, and investment and insurance products. Its Institutional Banking segment provides financial services and products to institutional clients, such as bank and non-bank financial institutions, government-linked companies, large corporates, and small and medium sized businesses. This segment offers various products and services comprising short-term working capital financing and specialized lending; global transactional services comprising cash management, trade finance, securities and fiduciary, corporate finance, and advisory banking; capital markets solutions; and treasury and markets products. The company’s Treasury Markets segment engages in structuring, market-making, and trading across a range of treasury products. The company was incorporated in 1968 and is headquartered in Singapore. DBS Bank Ltd. is a subsidiary of DBS Group Holdings Ltd.
Kent Assets Pte. Ltd.
Kent Assets Pte. Ltd. was incorporated in 2012 and is based in Singapore.
Mapletree North Asia Commercial Trust Management Ltd.
Mapletree North Asia Commercial Trust Management Ltd. operates as a subsidiary of Mapletree Capital Management Pte Ltd.
Mapletree North Asia Property Management Limited
Mapletree North Asia Property Management Limited manages property. Mapletree North Asia Property Management Limited was formerly known as Mapletree Greater China Property Management Limited and changed its name to Mapletree North Asia Property Management Limited in May 2018. The company is based in Kowloon, Hong Kong.
Suffolk Assets Pte. Ltd.
Suffolk Assets Pte. Ltd. was incorporated in 2012 and is based in Singapore.</t>
  </si>
  <si>
    <t>DBS Bank Ltd. (Asia / Pacific (Primary); Asia / Pacific Developed Markets (Primary); Singapore  (Primary); Asia / Pacific Emerging Markets; California; China ; England; Europe; European Developed Markets; Far East; Greater London; Hong Kong ; India ; Indian Sub-Continent; Japan ; Korea, South ; Los Angeles Area; Maharashtra; Malaysia ; South-East Asia; Tokyo; United Kingdom; United States and Canada; United States of America; West Coast; Wilayah Persekutuan);
Kent Assets Pte. Ltd. (Asia / Pacific (Primary); Asia / Pacific Developed Markets (Primary); Singapore  (Primary));
Mapletree North Asia Commercial Trust Management Ltd. (Asia / Pacific (Primary); Asia / Pacific Developed Markets (Primary); Singapore  (Primary));
Mapletree North Asia Property Management Limited (Asia / Pacific (Primary); Asia / Pacific Developed Markets (Primary); Hong Kong  (Primary); Kowloon (Primary));
Suffolk Assets Pte. Ltd. (Asia / Pacific (Primary); Asia / Pacific Developed Markets (Primary); Singapore  (Primary))</t>
  </si>
  <si>
    <t>As of August 25, 2020,  operates as a subsidiary of Vissem Electronics Co., Ltd..</t>
  </si>
  <si>
    <t>Vissem Electronics Co., Ltd. manufactures and sells LED display systems and related components in South Korea and internationally. The company offers LED components, such as lamp and SMD type LEDs, IR/photo TR LEDs; indoor and outdoor LED modules, and video controllers; and LED display and lighting solutions, such as LED billboard screens, score boards, VMS media arts, architectural lighting, media façades, etc. It also offers fiber optic splice closures, fiber distribution frames, and optical termination boxes; and equipment for operation control, power supply, and fault finding and processing. The company is headquartered in Yongin, South Korea.</t>
  </si>
  <si>
    <t xml:space="preserve">As of October 29, 2021, Cadence Bancorporation was acquired by BancorpSouth Bank. Cadence Bancorporation, a financial holding company, through its subsidiary, Cadence Bank, National Association that provides banking and wealth management services to businesses, high net worth individuals, business owners, and retail customers. It operates through Banking and Financial Services segments. The company accepts checking, savings, money market, time, and other deposit accounts. Its loan products include commercial and industrial loans; commercial and residential real estate loans; other consumer loans, such as personal, family and household purposes, automobiles, and boat loans; and shared national credits. The company also offers debit and credit cards; wealth management and other fiduciary, and private banking services; employee health and liability, and workers’ compensation insurance products and services; and treasury, payroll, human resources, payroll cards, treasury management, merchant, employee and payroll benefits, automated clearing house, lock-box, remote deposit capture, foreign exchange, and other treasury services, as well as online, mobile, and telephone banking services. As of December 31, 2020, it operated 98 branch offices in Alabama, Florida, Georgia, Mississippi, Tennessee, and Texas. The company also serves through ATMs and ITMs. Cadence Bancorporation was founded in 1885 and is headquartered in Houston, Texas.
</t>
  </si>
  <si>
    <t>Banks (Primary); Banks (Primary); Financials (Primary); National and State Commercial Banks (Primary); National Commercial Banks (Primary); Regional Banks (Primary); Asset Management and Custody Banks; Capital Markets; Commercial and Professional Services; Diversified Financial Services; Diversified Financials; Holding Companies; Human Resource and Employment Services; Human Resources and Personnel Management; Industrials; Insurance; Insurance; Insurance Brokers; Investment Services and Holding Companies; Multi-Sector Holdings; Offices Of Bank Holding Companies; Payroll Services; Professional Services</t>
  </si>
  <si>
    <t>Houston Area (Primary); Southwest (Primary); Texas (Primary); United States and Canada (Primary); United States of America (Primary); Columbus Area; Mississippi; Southeast</t>
  </si>
  <si>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</si>
  <si>
    <t>Mississippi (Primary);
Southeast (Primary);
Tupelo Area (Primary);
United States and Canada (Primary);
United States of America (Primary);
Dallas Area;
Houston Area;
Nashville Area;
Southwest;
Tennessee;
Texas</t>
  </si>
  <si>
    <t>Threshold Ventures Management Company, LLC; Humana Venture Capital; Kleiner Perkins Caufield &amp; Byers; Sapphire Ventures, LLC; EDB Investments Pte. Ltd.; General Catalyst Group Management, LLC; Kinnevik AB (OM:KINV B); Merck Global Health Innovation Fund, LLC; 7wire Ventures; M12; Zaffre Investments, LLC; Echo Health Ventures, LLC</t>
  </si>
  <si>
    <t>Livongo Health, Inc. provides an integrated suite of solutions for the healthcare industry in North America. Its solutions promote health behavior change based on real-time data capture supported by intuitive devices and insights driven by data science. The company offers a platform that provides cellular-connected devices, supplies, informed coaching, data science-enabled insights, and facilitates access to medications. Its products include Livongo for diabetes, Livongo for hypertension, Livongo for prediabetes and weight management, and Livongo for behavioral health by myStrength. The company was formerly known as EosHealth, Inc. and changed its name to Livongo Health, Inc. in 2014. Livongo Health, Inc. was incorporated in 2008 and is headquartered in Mountain View, California. As of October 30, 2020, Livongo Health, Inc. operates as a subsidiary of Teladoc Health, Inc.</t>
  </si>
  <si>
    <t>Health Care (Primary); Health Care Equipment and Services (Primary); Health Care Technology (Primary); Health Care Technology (Primary); Blood Analyzers; Health Care Equipment; Health Care Equipment and Supplies; Health Care Providers and Services; Health Care Services; Health Care Supplies; Medical Testing, Analyzing, and Diagnostic Equipment</t>
  </si>
  <si>
    <t>California (Primary); San Francisco Area (Primary); United States and Canada (Primary); United States of America (Primary); West Coast (Primary); Houston Area; Southwest; Texas</t>
  </si>
  <si>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</si>
  <si>
    <t>New York (Primary);
Northeast (Primary);
United States and Canada (Primary);
United States of America (Primary);
Westchester Area (Primary)</t>
  </si>
  <si>
    <t>7wire Ventures
7wire Ventures is a venture capital firm specializing in investments in early and growth stage companies. It typically invests in technologies, new media, healthcare, healthcare technology and digital health, education, and energy. The firm invests in the United States. 7wire Ventures is based in Chicago, Illinois.
Echo Health Ventures, LLC
Echo Health Ventures, LLC, formerly known as Cambia Direct Health Solutions, is a private equity and venture capital firm specializes in incubation, seed, startups, early venture, mid venture, late venture, emerging growth, middle market, mature, turnaround, later stage and growth capital. The firm prefers to invest in healthcare services and technology companies. Echo Health Ventures, LLC is based in Durham, North Carolina with additional offices in Seattle, Washington, Portland, Oregon, Little Rock, Arkansas and Cambridge, Massachusetts.
EDB Investments Pte. Ltd.
EDB Investments Pte. Ltd. is a private equity and venture capital arm of Singapore Economic Development Board specializing in start-ups to growth capital, mezzanine, bridge, buyins, buyouts, turnaround, and restructuring investments in high growth oriented companies. The firm prefers to invest in biomedical sciences, smart and sustainable technology, information and communications technology, emerging technology as well as select industry clusters, clean technologies, digital media, and other strategic industries. Wthin biomedical sciences it focuses on digital health, healthcare and medical devices. Within information and communications technology it focuses on enterprise information technology, fintech, data analytics, info security, software infrastructure, software as a service, and cloud and cyber security. Within smart and sustainable technology it focuses on energy efficient applications, Internet-of-Things (IoT), robotics and water technologies. It also seeks to invest in logistics, engineering, transport, and consumer products. Within clean technology, it focuses on energy generation, energy management, and resource management such as environmental and water sectors. Within digital media, the firm invests in distribution, aggregation, and technology sector with a focus on distribution platforms, intellectual property management, advertising, digital right management, visual F/X, mobile technology, microtransactions, and exploitation companies that are synergistic with Singapore’s digital media ecosystem and well-developed information technology, intellectual property, Internet, financial, outsourcing, telecommunications and e-government infrastructure. It also seeks to invest in chemicals, electronics, information communications, precision engineering, and transport engineering. The firm invests in Asia and Singapore. The firm seeks a minor stake and a seat on the Board of Directors in the portfolio company. It takes the lead in its investments or participates in syndicates led by others. The firm seeks exit from its portfolio companies within three to five years. EDB Investments Pte. Ltd. was founded in 1991 and is based in Singapore with additional office in Redwood City, California.
General Catalyst Group Management, LLC
General Catalyst Group Management, LLC is a private equity and venture capital firm specializing in investments in incubation, seed, start-ups, early stage, mid venture, growth stage, middle market, later stage, mature, organic expansion or acquisitions, leveraged recapitalizations, XIR/growth equity, leveraged buyouts, special situations, management buyouts or corporate carve-outs, take-privates of public companies, and industry consolidations. The firm seeks to invest in technology with a focus on advanced materials, clean energy solutions, disruptive energy solutions, energy, energy management services, disruptive technology, next generation mobile platforms, environment related technologies, technology enabled services, cyber security and biosecurity, value-added manufacturing, hardware, software and systems platforms, systems and services which includes application, and security software, communications &amp; mobile computing, applied technology, medical technology, robotics, mobile applications, web services, enterprise software applications and subsystems, software connectivity platforms, education technology, consumerized IT business applications, application software, open source, IP TV services, software on-demand business models, consumer services, consumer internet, consumer marketplaces, cloud-based computing, advance software/hardware systems, SaaS business models, SMB SaaS, commerce, government services, vertical applications, connected cars, and small business, advertising, database-driven consumer platforms, rewards and payments, retail, infrastructure, information technology infrastructure, data center infrastructure, network infrastructure, infrastructure software, internet software, internet and new media, digital media, advertising-supported internet start-up, internet communications, big data, databases, cybersecurity, data analytics, hyper-connectivity, mobility, software spaces, security and defense, communications and wireless, business services, information technology services, financial technology and services, social media, interactive marketing, enterprise information technology, travel and leisure, transportation, e-commerce, consumer products, healthcare, healthcare IT, healthcare services, life sciences, online marketplaces, online travel ,and online services. For seed investments, it prefers to invest in Silicon Valley, New York, and Boston. It also considers investments outside the United States. It prefers to invest in North America and Australia. The firm typically makes seed investments between $0.05 million and $0.25 million. For growth equity investments, it makes investment between $10 million and $50 million. The firm seeks to invest in profitable growth companies with $3 million to $30 million in EBITDA and minimum revenue of $10 million. It seeks to make minority and majority growth equity investments between 10% and 90% in the portfolio companies. General Catalyst Group Management, LLC was founded in 2000 and is based in Cambridge, Massachusetts with additional offices in North America and Europe.
Humana Venture Capital
Humana Venture Capital is a venture capital investment arm of Humana Inc. specializing in growth capital investments in vanguard companies at all stages of development with a focus on early stage companies. The firm primarily invests in healthcare services, connectivity, healthcare solutions using digital technology and clinical knowledge, healthcare information technology, and medical informatics. It seeks to invest between $1 million and $5 million. The firm prefers an equity position between 10 percent and 35 percent and prefers a Board representation. It seeks to co-invest but may also invest alone. Humana Venture Capital is based in Louisville, Kentucky.
Kinnevik AB (OM:KINV B)
Kinnevik AB is a venture capital firm specializing in investments in growth capital. It prefers to invest in digital consumer business, education, communication, e-commerce and marketplaces, entertainment, healthcare, and financial services but may also invest in other areas. The firm invests worldwide, especially in Europe with a focus on the Nordics, Latin America, Asia, Australia, Africa, and North America. The firm looks for disruptive, technology-enabled and value-added consumer services in developed and emerging markets. It takes an active role on the boards of its subsidiaries and associated companies. It acts as a long-term lead shareholder in large listed entities. Kinnevik AB was founded in 1936 and is based in Stockholm, Sweden and additional office in London, United Kingdom.  Kinnevik AB formerly known as Investment AB Kinnevik.
Kleiner Perkins Caufield &amp; Byers
Kleiner Perkins Caufield &amp; Byers is a venture capital firm specializing in investments in incubation, startups, seed stage, early stage, growth capital, expansion capital, and later stage companies. The firm seeks to invest in green technology innovation, financial technology, cryptocurreny-related companies, biotechnology, medical, information technology, digital enterprises, media, fitnech, telecommunication, consumer, pandemic and bio-defense, life sciences, digital health, smart grid, lighting, wind, industrial efficiency, low-carbon solutions to transportation, chemicals, power generation, infrastructure markets and services, internet, financial services, educational software, consumer internet, digital technology including social, mobile, and e-commerce sectors. Within green technology, it invests in clean water, water purification, renewable energy, renewable fuels, fuel cells, energy generation, energy storage, conservation and efficiency, next-generation transportation and sustainable agriculture. Within information technology sector, the firm prefers to invest in consumer technology, enterprise security and applications, web services, consumer systems, computing Infrastructure, sustainable transportation technology, enterprise software, environmental technologies, social, mobile and cloud computing, consumer, enterprise, semiconductor, infrastructure, security, wireless, communication, and smartphone applications, services, and components including location based services, mobile application and services, social networking, m-commerce including advertising and payments, communication, health care, education, games, and entertainment . Within pandemic and bio-defense, it invests in surveillance, diagnostics, vaccines, antiviral drugs, and technologies enabling large-scale manufacturing. Within life science sector, the firm invests in medical devices, therapeutics, tools and services, drugs, vaccines, personalized medicine, diagnostics, and healthcare information technology and services. It invests globally focusing on China. The firm makes seed investments ranging from $0.1 million to $1 million, early-stage investments between $1 million and $10 million, and growth-stage investments between $10 million and $75 million. Kleiner Perkins Caufield &amp; Byers was founded in 1972 and is based in Menlo Park, California with additional offices across North America and Asia.
M12
M12, formerly known as Microsoft Ventures, is a venture capital and incubation arm of Microsoft Corporation specializing in seed, growth, late venture, and angel investments in startups and early stage B2B companies and Series A through C. The firm also runs an accelerator program. It runs a four to six months tailor-made program for later-stage startups. It also provides co-workspace for startups located in the Seattle area. The firm prefers to invest in companies within the technology industry, fintech, enterprise software, building online or mobile experiences with a focus on cloud computing, machine learning, security, applied AI, business applications, infrastructure and vanguard technologies. Also, it seeks to invest in accelerators. The firm typically invests in companies incorporated in the United States and India. It seeks to invest between $50,000 and $300,000 in the companies. M12 was founded in 2012 and is based in Seattle, Washington with additional offices in North America, Israel, Europe and Asia.
Merck Global Health Innovation Fund, LLC
Merck Global Health Innovation Fund, LLC is a venture capital arm of Merck &amp; Co. Inc. specializing in investing in emerging companies, growth equity, and expansion capital. The firm seeks to invest in Therapy Planning, Care Management, eClinical Trials, Health Analytics &amp; AI, digital health and healthcare sector with a focus on emerging health care solutions and services, pharmaceuticals, vaccines businesses, consumer products, health information technology, technology enabled services, analytics, integration platform, home and mobile health, case management, diagnostics, interactive media, post-market informatics, and genomic profiling. Within emerging health care solutions and services it focuses on solutions for medicine, point of care diagnostics, eldercare, remote monitoring, wellness, and transitions in care. It seeks to invest in companies built around data, but which also touch on security, privacy, analytics and in areas such as diagnostics, precision medicine, clinical decision-support tools and patient engagement. The firm invests being geography agnostic. It considers investments between $5 million and $7 million initially in companies with revenue of $5 million. It takes a stake of less than 20 per cent. Merck Global Health Innovation Fund, LLC was founded in 2010 and is based in Readington Township, New Jersey.
Sapphire Ventures, LLC
Sapphire Ventures, LLC is a venture capital firm specializing in direct and fund of funds investments. For direct investments, it seeks to invest in growth equity, seed, startups, early stage, mid venture, emerging growth, expansion stage, late venture, pre-IPO, later stage, and high growth stage companies. For fund of funds investments, the firm invests in early stage and venture capital funds. The firm prefers to invest in technology for enterprises, mobile and social networking, and technology companies that serve Enterprises directly (B2B), have enterprises as go-to-market partners (B2B2C), or improve the lives of consumers every day (B2C). It makes information technology investments, insurance, security brokers and dealers, cloud/mobile computing, smart machine, innovative and disruptive software and services companies, internet/analytics, software defined infrastructure, communication, technology hardware and equipment, financial software, ERP software, SaaS, on demand applications, education and healthcare IT, online marketplaces/commerce, data management, mobile telephones, software, telephone equipment, consumer technology, big data infrastructure, technology and tech-enabled financial services, fintech, and enterprise software products and services, next gen media, sport betting &amp; data, digital fitness and eSports &amp; gaming, supply chain logistics, AL/ML, revOps, sales, marketing, crypto, thought leadership, infrastructure software, security, open source, data, Financial Software, online Bill Payment Services, online Trading Systems, online Insurance Services, API, future of work, customer experience, digital health, collaboration tools, robotics, European tech, consumer, internet of things, protech, devOps, brand generation, earned media, fundraising, corporate collaboration, governance, design collaboration, e-commerce enablement, ESG, branding, capital market, diversified financials, specialized finance, credit agencies, consumer services. It invests on companies based in Africa/ Middle East, Asia/Pacific, Latin America and Caribbean, Central America and Mexico, North America including United States; Europe; Israel, China and 15% to 20% in India and Canada. The firm typically invest between $1 million to $50 million (with flexibility to invest less or up to $100 million) as part of initial investment in companies having revenues between $5 million and $10 million. It seeks to have follow-on investments in later rounds and prefers to lead the financing rounds. The firm also seeks to co-invest as part of larger fundraises. The firm actively assists companies with a board seat. Sapphire Ventures, LLC was founded in 1996 and is based in Menlo Park, California with an additional office in London, United Kingdom, San Francisco, California.
Threshold Ventures Management Company, LLC
Threshold Ventures Management Company, LLC, formerly known as Draper Fisher Associates, is a venture capital firm specializing in seed, start-up, early, emerging growth, late venture, bridge, growth stage, and PIPES investments in emerging markets. The firm primarily invests in consumer and enterprise information technology, commerce, cloud, enterprise, big data, bold new technologies, energy, alternative energy resources, materials, clean technology, financial technology, consumer media and advertising, web broadcasts and cybercasts, published electronic materials, consumer services and transactions, life sciences, mobile and wireless, new media, internet content, mobile data services, e-commerce, disruptive technologies, telecommunications, digital telecommunications services, nanotechnology, digital media, services, education, and healthcare industry software. Within information technology, it focuses on web-based applications and services, internet software, e-commerce software, semiconductors, software infrastructure including peer-to-peer infrastructure, wireless devices software, data communications and bandwidth enhancement, information services, enterprise and wireless applications, wireless application service providers, business to business commerce, services, and technologies. Within nanotechnology and life sciences, the firm invests in bio-nano and biomimetic innovations, MEMS, novel materials, molecular electronics, biotechnology, life sciences tools and services, medical devices and therapeutics, pharmaceuticals, medical testing, analyzing, diagnostic equipment, molecular diagnostics, bioinformatics, agbio, bio-energy, and various platforms and tools. Within clean energy technologies, it invests in energy generation, transmission, utilization and storage, water purification, grid optimization, industrial sensing and monitoring, and advanced materials and catalysts. The firm seeks to invest in the United States with a focus on East Coast, Mid Coast, West Coast, California, and Texas. It also invests in China, India, South Korea, Vietnam, Europe, and Greece. The firm invests upto $2 million in seed stage companies, between $1 million and $10 million in early stage, and more than 10 million in growth stage companies. It makes equity investments in the range between $1 million and $20 million with sales value above $10 million. It seeks to be the lead investor in its companies' first round of financing and hold board seat in its portfolio companies. Threshold Ventures Management Company, LLC was founded in 1985 and is based in Menlo Park, California with additional offices in San Francisco, California.
Zaffre Investments, LLC
Zaffre Investments, LLC is a private equity and venture capital arm of Blue Cross Blue Shield of Massachusetts, Inc. specializing in investments in startup, seed, emerging, growth, early venture, late venture, growth, and mature stages. The firm is stage agnostic. It invests in healthcare sector focusing on accountable care organizations, consumer solutions, health information technology, and behavioral health. It prefer to invest in United States companies, and consider internationally headquartered companies with US operations. Zaffre Investments, LLC is based in Boston, Massachusetts.</t>
  </si>
  <si>
    <r>
      <rPr>
        <sz val="8"/>
        <rFont val="Arial"/>
        <family val="2"/>
      </rPr>
      <t xml:space="preserve">7wire Ventures (Chicago Area (Primary); Great Lakes (Primary); Illinois (Primary); United States and Canada (Primary); United States of America (Primary));
Echo Health Ventures, LLC (Midatlantic (Primary); North Carolina (Primary); Raleigh Area (Primary); United States and Canada (Primary); United States of America (Primary); Arkansas; Boston Area; Little Rock Area; Massachusetts; Northeast; Oregon; Portland Area; Seattle Area; Southeast; Washington; West Coast);
EDB Investments Pte. Ltd. (Asia / Pacific (Primary); Asia / Pacific Developed Markets (Primary); Singapore  (Primary); California; San Francisco Area; United States and Canada; United States of America; West Coast);
General Catalyst Group Management, LLC (Boston Area (Primary); Massachusetts (Primary); Northeast (Primary); United States and Canada (Primary); United States of America (Primary); California; Europe; European Developed Markets; New York; New York City Area; San Francisco Area; United Kingdom; West Coast);
Humana Venture Capital (Kentucky (Primary); </t>
    </r>
    <r>
      <rPr>
        <sz val="8"/>
        <color indexed="17"/>
        <rFont val="Arial"/>
        <family val="2"/>
      </rPr>
      <t>Kentucky (Primary)</t>
    </r>
    <r>
      <rPr>
        <sz val="8"/>
        <rFont val="Arial"/>
        <family val="2"/>
      </rPr>
      <t xml:space="preserve">; Louisville Area (Primary); </t>
    </r>
    <r>
      <rPr>
        <sz val="8"/>
        <color indexed="17"/>
        <rFont val="Arial"/>
        <family val="2"/>
      </rPr>
      <t>Louisville Area (Primary)</t>
    </r>
    <r>
      <rPr>
        <sz val="8"/>
        <rFont val="Arial"/>
        <family val="2"/>
      </rPr>
      <t xml:space="preserve">; Southeast (Primary); </t>
    </r>
    <r>
      <rPr>
        <sz val="8"/>
        <color indexed="17"/>
        <rFont val="Arial"/>
        <family val="2"/>
      </rPr>
      <t>Southeast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Kinnevik AB (OM:KINV B) (Europe (Primary); European Developed Markets (Primary); Stockholm County (Primary); Sweden (Primary); United Kingdom);
Kleiner Perkins Caufield &amp; Byers (California (Primary); San Francisco Area (Primary); United States and Canada (Primary); United States of America (Primary); West Coast (Primary); Asia / Pacific; Asia / Pacific Emerging Markets; China ; Far East; New York; Northeast; Shanghai Province);
M12 (Seattle Area (Primary); United States and Canada (Primary); United States of America (Primary); Washington (Primary); West Coast (Primary); Africa / Middle East; Asia / Pacific; Asia / Pacific Emerging Markets; Berlin; California; China ; England; Europe; European Developed Markets; Far East; France; Germany; Greater London; Ile-de-France; India ; Indian Sub-Continent; Israel ; Karnataka; Middle East; New York; New York City Area; Northeast; San Francisco Area; United Kingdom);
Merck Global Health Innovation Fund, LLC (Kilmer Area (Primary); New Jersey (Primary); Northeast (Primary); United States and Canada (Primary); United States of America (Primary));
Sapphire Ventures, LLC (California (Primary); San Francisco Area (Primary); United States and Canada (Primary); United States of America (Primary); West Coast (Primary); Austin Area; England; Europe; European Developed Markets; Greater London; Southwest; Texas; United Kingdom);
Threshold Ventures Management Company, LLC (California (Primary); San Francisco Area (Primary); United States and Canada (Primary); United States of America (Primary); West Coast (Primary));
Zaffre Investments, LLC (Boston Area (Primary); Massachusetts (Primary); Northeast (Primary); United States and Canada (Primary); United States of America (Primary))</t>
    </r>
  </si>
  <si>
    <t>Kinnevik AB (OM:KINV B) (4,337.7)</t>
  </si>
  <si>
    <t>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t>
  </si>
  <si>
    <t>Nonresidential Building Operators and Lessors (Primary); Nonresidential Property Managers (Primary); Real Estate (Primary); Real Estate (Primary); Real Estate Management and Development (Primary); Real Estate Management Services (Primary); Real Estate Operating Companies (Primary); Real Estate Operators And Lessors (Primary); Capital Goods; Commercial Construction and Engineering; Commercial Construction, General Contractors and Operative Builders; Construction and Engineering; Construction and Engineering; Industrials</t>
  </si>
  <si>
    <t>NREP NSF IV Holding 2 S.A R.L. was incorporated in 2020 and is based in Luxembourg, Luxembourg.</t>
  </si>
  <si>
    <t>Teranga Gold Corporation engages in the exploration, development, production, and sale of gold in West Africa. The company’s flagship project is the Sabodala gold mine covering an area of 291 square kilometers mine license and 629 square kilometers exploration land package located in the Republic of Senegal. The company was incorporated in 2010 and is headquartered in Toronto, Canada. As of February 10, 2021, Teranga Gold Corporation operates as a subsidiary of Endeavour Mining Corporation.</t>
  </si>
  <si>
    <t>Canada (Primary); Ontario (Primary); United States and Canada (Primary); British Columbia; England; Europe; European Developed Markets; Greater London; United Kingdom</t>
  </si>
  <si>
    <t>Barrick Gold Corporation (TSX:ABX)
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
Tablo Corporation
Tablo Corporation is based in Panama City, Panama.</t>
  </si>
  <si>
    <t>Barrick Gold Corporation (TSX:ABX) (Canada (Primary); Ontario (Primary); United States and Canada (Primary));
Tablo Corporation (Central America &amp; Mexico (Primary); Latin America and Caribbean (Primary); Panama (Primary))</t>
  </si>
  <si>
    <t>Barrick Gold Corporation (TSX:ABX) (27,427.8)</t>
  </si>
  <si>
    <t>Royal Financial, Inc. was acquired by Finward Bancorp. Royal Financial, Inc., through its subsidiary, Royal Savings Bank, provides commercial and retail banking services to individuals and businesses. It offers savings, NOW, non-interest bearing checking, money market, time deposit, and individual retirement accounts; certificates of deposit; and grants loans, such as one-to-four family, multi-family, commercial mortgage, business, and home equity loans. The company also provides cash management, online, and mobile banking services. It operates through a network of seven branches in Chicago, a branch in Niles, and a branch in Westmont, Illinois, as well as loan production offices in Homewood and St. Charles, Illinois. Royal Financial, Inc. was founded in 1887 and is based in Chicago, Illinois.</t>
  </si>
  <si>
    <t>Banks (Primary); Financials (Primary); Savings Institutions (Primary); Thrifts and Mortgage Finance (Primary); Thrifts and Mortgage Finance (Primary); Diversified Financial Services; Diversified Financials; Holding Companies; Investment Services and Holding Companies; Multi-Sector Holdings; Offices Of Bank Holding Companies</t>
  </si>
  <si>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</si>
  <si>
    <t>Gary Area (Primary);
Great Lakes (Primary);
Indiana (Primary);
United States and Canada (Primary);
United States of America (Primary)</t>
  </si>
  <si>
    <t>On-Bright Electronics Incorporated designs, develops, and markets analog and mixed-signal integrated circuits (ICs) for computer, consumer electronic, and communication market segments in China and internationally. It offers AC/DC and LED power management ICs, audio amplifiers, microcontrollers, HV motor drivers, switch ICs, and power bank controllers. The company was founded in 2004 and is headquartered in Shanghai, China.</t>
  </si>
  <si>
    <t>Analog and Mixed Signal (Primary); Digital (Primary); Information Technology (Primary); Microcontroller (Primary); Semiconductors (Primary); Semiconductors and Semiconductor Equipment (Primary); Semiconductors and Semiconductor Equipment (Primary)</t>
  </si>
  <si>
    <t>Asia / Pacific (Primary); Asia / Pacific Emerging Markets (Primary); China  (Primary); Far East (Primary); Shanghai Province (Primary)</t>
  </si>
  <si>
    <t>Axiom Asia Private Capital Pte. Ltd.
Axiom Asia Private Capital Pte. Ltd. is a principal investment firm specializing in fund of funds investments in private equity funds, buyout, venture capital, growth capital, middle market, co-invests in direct investments, and purchases secondary interests in fund limited partnerships with a focus on private equity funds. The firm also seeks to invest in distressed debt. It prefers to invest in Asia Pacific region including South East Asia, Japan, South Korea, Greater China, Southeast Asia, Australia, and the Indian subcontinent. The firm seeks to invest between $30 million and $60 million with a total of up to $100 million in its portfolio companies. It prefers to be a lead investor. The firm seeks to have a board representation. Axiom Asia Private Capital Pte. Ltd. was founded in 2006 and is based in Singapore.
Pavilion Capital Pte. Ltd.
Pavilion Capital Pte. Ltd. is an investment firm specializing in fund of fund and direct investments. For direct investments, it seeks to make private equity investments. The firm seeks to invest in innovative technology and healthcare. The firm seeks to invest in privately owned firms in North Asia and Southeast Asia including small and medium enterprises in China. Pavilion Capital Pte. Ltd. was founded in December 12, 2011 and is based in Singapore. It is a subsidiary of Temasek Holdings (Pte) Ltd.</t>
  </si>
  <si>
    <t>Axiom Asia Private Capital Pte. Ltd. (Asia / Pacific (Primary); Asia / Pacific Developed Markets (Primary); Singapore  (Primary); Asia / Pacific Emerging Markets; China ; Far East; Shanghai Province);
Pavilion Capital Pte. Ltd. (Asia / Pacific (Primary); Asia / Pacific Developed Markets (Primary); Singapore  (Primary))</t>
  </si>
  <si>
    <t>As of November 30, 2020, Lite-On Semiconductor Corp. operates as a subsidiary of Diodes Incorporated.</t>
  </si>
  <si>
    <t>ZAGG Inc, together with its subsidiaries, designs, manufactures, and distributes mobile tech accessories for smartphones, tablets, smartwatches, and other mobile technology in the United States, Europe, and internationally. The company offers screen protection products; protective cases to protect device-specific mobile devices and tablets; power management products for tablets, smartphones, smartwatches, cameras, and other electronic mobile devices; power stations, wireless chargers, car and wall chargers, portable power products, power wallets, etc.; earbuds, headphones, and speakers; and device-specific keyboards and device-agnostic keyboards under the ZAGG, InvisibleShield, mophie, IFROGZ, BRAVEN, Gear4, and HALO brands. It sells its products through indirect channels, including big box retailers, wireless retailers, domestic and international distributors, independent Apple retailers, university bookstores, and small independently owned consumer electronics stores, as well as directly to retailers or through distributors; and directly to consumers on its Website at ZAGG.com. The company also sells its products to franchisees that operate cellphone repair locations, kiosks, and ZAGG-branded stores in shopping malls and retail centers. ZAGG Inc is headquartered in Midvale, Utah. As of February 22, 2021, ZAGG Inc operates as a subsidiary of Evercel, Inc.</t>
  </si>
  <si>
    <t>Consumer Electronics</t>
  </si>
  <si>
    <t>Audio Equipment (Primary); Consumer Discretionary (Primary); Consumer Durables and Apparel (Primary); Consumer Electronics (Primary); Consumer Electronics Accessories (Primary); Household Durables (Primary); Speakers and Amplifiers (Primary); Diversified Financial Services; Diversified Financials; Electronic Components; Electronic Components; Electronic Equipment, Instruments and Components; Financials; Information Technology; Internet and Direct Marketing Retail; Internet and Direct Marketing Retail; Investment Services and Holding Companies; Keyboards And Pointing Devices; Multi-Sector Holdings; Online Consumer Electronics Retail; Online Specialty Retail; Patent Owners and Lessors; Personal Computers And Accessories; Retailing; Technology Hardware and Equipment; Technology Hardware, Storage and Peripherals; Technology Hardware, Storage and Peripherals</t>
  </si>
  <si>
    <t>Evercel, Inc., through its interest in Printronix Holding Corporation, designs and manufactures printers and related consumables for various industrial printing applications worldwide. The company provides multi-technology supply chain printing solutions for various industries, including manufacturing, transportation and logistics, retail distribution, food and beverages distribution, and pharmaceutical distribution. Its line matrix printers are used in various applications, such as labeling and inventory management, build sheets, invoicing, manifests and bills of lading, and reporting. The company offers its products directly to end-users, as well as through channel partners, such as dealers and distributors. Evercel, Inc. was incorporated in 1998 and is based in Miami, Florida.</t>
  </si>
  <si>
    <t>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t>
  </si>
  <si>
    <t>Data Processing and Outsourced Services (Primary); Information Technology (Primary); IT Services (Primary); Software and Services (Primary); Accounting, Auditing and Taxation Services; Auditing Services; Commercial and Professional Services; Industrials; Professional Services; Research and Consulting Services</t>
  </si>
  <si>
    <t>Atlanta Area (Primary); Georgia (Primary); Southeast (Primary); United States and Canada (Primary); United States of America (Primary); Asia / Pacific; Asia / Pacific Developed Markets; Asia / Pacific Emerging Markets; Australia ; Bedfordshire; England; Europe; European Developed Markets; Greater London; India ; Indian Sub-Continent; Maharashtra; New South Wales; Southwest; Texas; United Kingdom</t>
  </si>
  <si>
    <t>Ardian is an investment firm specializing in direct, fund of funds, and secondary indirect investments. Within direct investments, it makes emerging growth, early, mid, late, bridge, PIPES financing, small and mid-market enterprise capital, innovation and growth, private debt, direct funds including expansion, mid cap buyout, carve-outs, infrastructure financing, add-on acquisitions, real estate investments, and mature investments. It invests in real estate with a focus on commercial and other non-residential real estate assets across Europe. For middle market enterprise capital investments it seeks to invest in mergers and acquisitions, sale of non-core businesses, refocusing of growth strategies, and management changes. It invests in consumer goods and services; construction and building services, transportation, technology, media and telecom; aerospace and defense; healthcare and life science; and industrials. It seeks to make equity investments from €1 million ($1.34 million) in companies with enterprise value up to €2 billion ($3091.5 million). It typically invests up to €1.5 billion (($1684.58 million) per transaction and up to €500 million ($675.2 million) with the co-investors in companies valued at between €1.5 billion ($2.02 billion) and €150 million ($202.56 million). It exits its investments through sale to an industrial buyer, IPO, or new buyout transactions. For small market enterprise capital, it invests in family-owned companies expanding internationally that require or whose capital is being restructured. It invests in industrials; utilities, business services; building and building materials; and technology. It targets companies based in Central and Eastern Europe including France, Germany, Italy, Belgium, The Netherlands, Luxembourg, Austria, and Switzerland. It takes largely controlling interests in small and mid-cap companies valued below €150 million ($169.42 million) and below €1.5 billion ($1,694.24 million) for non-controlling investments. For expansion capital, it acquires mature companies with investments up to €40 million ($54.01 million) per transaction and up to €150 million ($202.56 million) with co-investors. For small market enterprise capital in Central and Eastern Europe, it invests in controlling interests in small and mid-cap companies valued at between €20 million ($27 million) and €300 million ($405.12 million), with a focus on the range between €20 million ($27 million) and €150 million ($202.56 million).To a limited extent, it may invest in listed companies on secondary markets. It seeks to invest in Bosnia Herzegovina, Bulgaria, Croatia, the Czech Republic, Estonia, Hungary, Kosovo, Latvia, Lithuania, Macedonia, Montenegro, Poland, Romania, Serbia, Slovakia, Slovenia, Turkey and Ukraine. For infrastructure investments, it invests in the equity of private companies in charge of infrastructure development and management and in public-private partnerships. It invests in mature companies or in projects being developed and full range of regulated and unregulated core infrastructure assets which includes gas and electricity grids, transport infrastructures such as toll roads, railways, airports, gas and electricity grids, environment, water and waste management, oil and gas distribution, energy, renewable energy, social PPP, social infrastructure, telecommunication sectors, and renewable energy assets. It invests in the European Union and other European countries diversified between 80% in Brownfield and 20% in Greenfield. It invests up to €400 million ($542.34 million) per transaction and more with co-investors. It has a long term investment horizon between 10 years and 15 years. For innovation and growth, it invests in new organic expansion, strategic acquisitions or a need to strengthen middle management. It typically invests in small and medium enterprises in the information and technology, internet, and energy sectors. It makes investments between €2 million ($2.7 million) and €7 million (9.4 million). For co-investments, it seeks to invest in large transactions in Europe and United States, and more specifically in France, mid cap leveraged buyout in the North American market, and fast-growing emerging economies of Asia, Eastern Europe, the Middle East, and South America. It seeks to invest between €20 million ($27 million) and €50 million ($135 million) per transaction or even up to €300 million ($405.12 million) if additional funds are raised from the main unit-holders of the funds in companies with enterprise value more than €500 million ($675.2 million) in France and Germany and €150 million ($202.56 million) in other countries. It can invest in partnership with another private equity fund but can also invest alongside an entrepreneur, an industrial group or a family. For private debt investments, it makes arrangement of mezzanine tranches with or without warrant, including acquisition build-up, leveraged buyout, ownership buyout, equity restructuring and recapitalizations. It targets companies based in Europe as lead investors. It considers investments across Eastern Europe, Western Europe, United States, and Asia. It makes mezzanine investments involving, unitranche, or private debt, between €40 million ($54.23 million) and €300 million ($406.76 million). It seeks to make direct investments as a lead, arranger, co-arranger, or participant. It seeks partnerships with other mezzanine funds to promote co-investment opportunities and assist buyout funds in managing their investment, particularly in build-up strategies. For buyouts, it does not invest in real estate, financial services, and sensitive sectors such as defense, tobacco, etc. It seeks to invest up to €250 million ($353.63 million) per transaction and up to €500 million ($675.2 million) with fund’s co-investors in companies with enterprise value between €100 million ($128 million) and €1 billion ($1280 million). For large leveraged buyout transactions, it prefers to invest in France and Germany. It seeks to invest between €10 million ($13.5 million) and €40 million ($50.92 million) per deal in companies having enterprise values greater than €500 million ($675.2 million). For venture capital investments, it seeks to invest in mature start-ups involved in new technologies. For secondary fund of funds it prefers mature private equity funds and portfolios of stakes in unlisted companies. For early secondary fund of funds, it focuses on immature funds that have less than 50 percent paid up. It prefers to invest in high-tech sector including Information Technology including online services, Internet, energy, life sciences, telecommunications, and electronics. It makes investments between €2 million ($2.82 million) and €5 million ($7.07 million) in companies with enterprise values between €10 million ($12.73 million) and €150 million ($202.56 million). It invests for a period of five to eight years. It seeks to invest in companies with revenues between €2 million ($2.71 million) and €4 billion ($5437.16 million). It invests in Oceania and provides funding typically, by successive share issues until a potential IPO or an industrial sale. For fund of fund investments, it invests in primary, secondary, early secondary funds, buyout funds, venture capital funds, growth expansion funds, distressed, and mezzanine investments. It targets investments in funds specializing in venture capital, expansion capital, and buyouts. It seeks to invest in private equity funds based in North America; Europe which includes France, Italy, and United Kingdom; and Asia which includes Australia, Indonesia, Korea, China and India. It manages assets on behalf of third parties and provides advisory services. It prefers to acquire both minority and majority equity stake in its portfolio companies. Ardian was founded in 1996 and is based in Paris, France with additional offices across Europe, North America, and Asia.</t>
  </si>
  <si>
    <t>Europe (Primary);
European Developed Markets (Primary);
France (Primary);
Ile-de-France (Primary);
Asia / Pacific;
Asia / Pacific Developed Markets;
Asia / Pacific Emerging Markets;
California;
Chile;
China ;
England;
Far East;
Germany;
Greater London;
Hessen;
Italy;
Japan ;
Jersey;
Korea, South ;
Latin America and Caribbean;
Luxembourg;
Madrid;
Milan;
New York;
New York City Area;
Northeast;
Region Metropolitana (Santiago);
San Francisco Area;
Singapore ;
South America;
Spain;
Switzerland;
Tokyo;
United Kingdom;
United States and Canada;
United States of America;
West Coast;
Zurich</t>
  </si>
  <si>
    <t>Northern Right Capital Management, L.P. is an employee owned hedge fund sponsor. It provides its services to private pooled investment vehicles and corporations or other businesses. The firm manages separate client-focused equity portfolios. It launches and manages hedge funds. The firm invests in the public equity markets of the United States. It employs long/short strategy to make its investments. The firm primarily invests in value stocks of small and mid-cap companies. It employs fundamental analysis to create its portfolios. The firm was formerly known as Becker Drapkin Management L.P. Northern Right Capital Management, L.P. was founded in 2004 and is based in Darien, Connecticut.</t>
  </si>
  <si>
    <t>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As of February 28, 2022, IHS Markit Ltd. operates as a subsidiary of S&amp;P Global Inc.</t>
  </si>
  <si>
    <t>Consolidated Markets &amp; Solutions (CMS): 516.5 (11.1%);
Transportation: 1,354.4 (29.1%);
Resources: 846.5 (18.2%);
Financial Services: 1,940.7 (41.7%)</t>
  </si>
  <si>
    <t>United Kingdom (U.K.): 481.5 (10.3%);
United States (U.S.): 2,852.3 (61.2%);
Rest of World: 1,324.3 (28.4%)</t>
  </si>
  <si>
    <t>Commercial and Professional Services (Primary); Industrials (Primary); Professional Services (Primary); Research and Consulting Services (Primary); Aerospace and Defense; Aerospace and Defense; Application Software; Asset Management and Custody Banks; Automation Products and Services; Capital Goods; Capital Markets; Commercial Services and Supplies; Diversified Financials; Diversified Support Services; Energy; Energy; Energy Equipment and Services; Enterprise Software; Financial Data Feeds; Financial Exchanges and Data; Financials; Information Technology; Information Technology (IT) Consulting; Investment Banking and Brokerage; IT Consulting and Other Services; IT Services; Oil and Gas Equipment and Services; Oil and Gas Field Services; Software; Software and Services; Systems Software</t>
  </si>
  <si>
    <t>England (Primary); Europe (Primary); European Developed Markets (Primary); Greater London (Primary); United Kingdom (Primary); Africa / Middle East; Alberta; Andhra Pradesh; Asia / Pacific; Asia / Pacific Developed Markets; Asia / Pacific Emerging Markets; Brazil; California; Canada; Central America &amp; Mexico; Chicago Area; China ; Colorado; Connecticut; Dallas Area; Denver Area; Distrito Federal de Mexico; Far East; France; Germany; Great Lakes; Haryana; Hessen; Hong Kong ; Houston Area; Ile-de-France; Illinois; India ; Indian Sub-Continent; Italy; Japan ; Korea, South ; Latin America and Caribbean; Malaysia ; Mexico; Midatlantic; Middle East; Milan; Mountain; Nashville Area; New York; New York City Area; North Carolina; Northeast; Nova Scotia; Oakland Area; Pulau Pinang; Raleigh Area; São Paulo; Singapore ; South Africa; South America; South-East Asia; Southeast; Southwest; Stamford Area; Sub-Saharan Africa; Switzerland; Taiwan ; Tennessee; Texas; Thailand ; United Arab Emirates ; United States and Canada; United States of America; Uttar Pradesh; Washington Area; Washington, D. C.; West Coast; Western Cape; Wilayah Persekutuan; Zurich</t>
  </si>
  <si>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</si>
  <si>
    <r>
      <rPr>
        <sz val="8"/>
        <rFont val="Arial"/>
        <family val="2"/>
      </rPr>
      <t xml:space="preserve">New York (Primary);
New York City Area (Primary);
Northeast (Primary);
United States and Canada (Primary);
United States of America (Primary);
Europe;
European Developed Markets;
France;
Ile-de-France;
Madrid;
</t>
    </r>
    <r>
      <rPr>
        <sz val="8"/>
        <color indexed="17"/>
        <rFont val="Arial"/>
        <family val="2"/>
      </rPr>
      <t>New York</t>
    </r>
    <r>
      <rPr>
        <sz val="8"/>
        <rFont val="Arial"/>
        <family val="2"/>
      </rPr>
      <t xml:space="preserve">;
</t>
    </r>
    <r>
      <rPr>
        <sz val="8"/>
        <color indexed="17"/>
        <rFont val="Arial"/>
        <family val="2"/>
      </rPr>
      <t>Northeast</t>
    </r>
    <r>
      <rPr>
        <sz val="8"/>
        <rFont val="Arial"/>
        <family val="2"/>
      </rPr>
      <t xml:space="preserve">;
</t>
    </r>
    <r>
      <rPr>
        <sz val="8"/>
        <color indexed="17"/>
        <rFont val="Arial"/>
        <family val="2"/>
      </rPr>
      <t>Rockland Area</t>
    </r>
    <r>
      <rPr>
        <sz val="8"/>
        <rFont val="Arial"/>
        <family val="2"/>
      </rPr>
      <t xml:space="preserve">;
Spain;
</t>
    </r>
    <r>
      <rPr>
        <sz val="8"/>
        <color indexed="17"/>
        <rFont val="Arial"/>
        <family val="2"/>
      </rPr>
      <t>United States and Canada</t>
    </r>
    <r>
      <rPr>
        <sz val="8"/>
        <rFont val="Arial"/>
        <family val="2"/>
      </rPr>
      <t xml:space="preserve">;
</t>
    </r>
    <r>
      <rPr>
        <sz val="8"/>
        <color indexed="17"/>
        <rFont val="Arial"/>
        <family val="2"/>
      </rPr>
      <t>United States of America</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</si>
  <si>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CPP Investments
CPP Investments is a state owned pension fund sponsor. The firm invests in the public equity, fixed income, and alternative markets across the globe. It employs quantitative and fundamental analysis to create its portfolio. The firm also invests in private equity, real estate and infrastructure projects, and energy and natural resources. Under natural resource investments the firm focuses on oil and gas, mining and agricultural lands making investments in Canada as well as outside. It makes equity investments between $200 million and $1000 million and is flexible with respect to ownership interest. Within infrastructure investments the firm focuses upon global, private and public-to-private infrastructure assets. These include essential electricity, water, gas and communications infrastructure, toll roads, bridges, tunnels, airports and ports. The target investment size for infrastructure investments is between C$500 million ($465 million) to C$2000 million ($1863 million) and depending upon the investment opportunity the firm might also invest C$4000 million ($3,727.24 million) in a single investment. The geographical focus has been international markets with strong regulatory frameworks, typically in North America, Western Europe, Australasia, and emerging markets throughout the world. It also makes limited partnership investments in venture capital, private equity, and other investment vehicles. The firm also seeks funds, secondaries, and co-investments with a focus on large- and middle-market buyout and growth equity funds in North America, Europe and Latin America, with minimum target fund sizes of $750 million in developed markets and $500 million in emerging markets. It makes a minimum fund commitment of $75 million. Under secondaries and co-investments the firm focuses on transactions in North America, Europe and Latin America and with target investments size between $100 million to $500 million, with a minimum investment of $25 million. The firm also focuses on private equity investments in the Asia Pacific region through funds, direct investments and secondaries with a focus on pan-Asian and country-focused private equity funds in China, Japan, Korea, India and Australia, with minimum fund sizes of $500 million.  It makes equity real estate investments in office, commercial and industrial sectors, retail, transportation, industrial complexes, urban centers, and multifamily residential properties through direct joint ventures and funds. It invests across United States, Canada, North America, South America, Asia Pacific region, Australia, China and Japan, Continental Europe, Emerging Europe, United Kingdom, London, and India. It also makes private debt investments focusing on making direct primary and secondary investments in leveraged loans, high yield bonds, mezzanine, intellectual property and other solutions across the capital structure. The firm participates in such as acquisitions, refinancing, restructurings and recapitalizations with targets positions between $50 million to $500 million in any single credit. For private debt investments it considers investments globally. The firm also makes Direct Investments in Asian companies in both co-investment and co-sponsorship situations with general partners and certain other qualified non-GP partners. CPP Investments was founded in December 1997 and is based in Toronto, Ontario with additional offices in Central, Hong Kong; London, United Kingdom; Luxembourg, Luxembourg; New York, New York; Sao Paulo, Brazil; and Toronto, Canada.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</si>
  <si>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r>
      <rPr>
        <sz val="8"/>
        <rFont val="Arial"/>
        <family val="2"/>
      </rPr>
      <t xml:space="preserve">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CPP Investments (Canada (Primary); Ontario (Primary); United States and Canada (Primary); Asia / Pacific; Asia / Pacific Developed Markets; Asia / Pacific Emerging Markets; Australia ; Brazil; California; </t>
    </r>
    <r>
      <rPr>
        <sz val="8"/>
        <color indexed="17"/>
        <rFont val="Arial"/>
        <family val="2"/>
      </rPr>
      <t>Canada</t>
    </r>
    <r>
      <rPr>
        <sz val="8"/>
        <rFont val="Arial"/>
        <family val="2"/>
      </rPr>
      <t xml:space="preserve">; England; Europe; European Developed Markets; Greater London; Hong Kong ; India ; Indian Sub-Continent; Latin America and Caribbean; Luxembourg; Maharashtra; New South Wales; New York; New York City Area; Northeast; </t>
    </r>
    <r>
      <rPr>
        <sz val="8"/>
        <color indexed="17"/>
        <rFont val="Arial"/>
        <family val="2"/>
      </rPr>
      <t>Ontario</t>
    </r>
    <r>
      <rPr>
        <sz val="8"/>
        <rFont val="Arial"/>
        <family val="2"/>
      </rPr>
      <t xml:space="preserve">; San Francisco Area; São Paulo; South America; United Kingdom; </t>
    </r>
    <r>
      <rPr>
        <sz val="8"/>
        <color indexed="17"/>
        <rFont val="Arial"/>
        <family val="2"/>
      </rPr>
      <t>United States and Canada</t>
    </r>
    <r>
      <rPr>
        <sz val="8"/>
        <rFont val="Arial"/>
        <family val="2"/>
      </rPr>
      <t>; United States of America;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r>
  </si>
  <si>
    <t>Focus Energia Holding Participações S.A. operates as an integrated renewable energy business platform in Brazil. It operates through Energy Trading and Services, Energy Generation, and Distributed Generation segments. The company engages in the provision of generation, trading, consulting, planning, and energy management services. It is involved in the business development of renewable energy segment; operation of hydroelectric generating plants; and provision of advisory services to generators and free energy consumers. The company was founded in 2015 and is based in São Paulo, Brazil. As of March 11, 2022, Focus Energia Holding Participações S.A. operates as a subsidiary of Eneva S.A.</t>
  </si>
  <si>
    <t>Independent Power and Renewable Electricity Producers (Primary); Independent Power Producers and Energy Traders (Primary); Utilities (Primary); Utilities (Primary); Hydroelectric Power Generation; Renewable Electricity</t>
  </si>
  <si>
    <t>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founded in 1949 and is headquartered in Paris, France.</t>
  </si>
  <si>
    <t>Industrials (Primary); Motor Vehicle Rental and Leasing (Primary); Road and Rail (Primary); Transportation (Primary); Trucking (Primary)</t>
  </si>
  <si>
    <t>Pon Holdings B.V.
Pon Holdings B.V. trades and retails mobility products, services, and solutions for marine; excavation; energy supply; flow control, including valves and circuit breakers; and industry services. It also manufactures bikes. The company offers automotive; bikes; equipment and power systems for excavation, construction, mining, and aboard vessels; industrial mobility, including flow control and technical support services; and agricultural products and services. Pon Holdings B.V. was formerly known as The Pon Trading Company. Pon Holdings B.V. was founded in 1895 and is based in Amsterdam, the Netherlands. It has locations worldwide. Pon Holdings B.V. operates as a subsidiary of Houdstermaatschappij Wilg B.V.
Volkswagen AG (XTRA:VOW3)
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ŠKODA, SEAT, Bentley, Porsche, Volkswagen Commercial Vehicles, Scania, MAN, Lamborghini, Ducati, and Bugatti brands. Volkswagen AG was founded in 1937 and is based in Wolfsburg, Germany. Volkswagen AG operates as a subsidiary of Porsche Automobil Holding SE.</t>
  </si>
  <si>
    <t>Attestor Limited (England (Primary); Europe (Primary); European Developed Markets (Primary); Greater London (Primary); United Kingdom (Primary));
Pon Holdings B.V. (Europe (Primary); European Developed Markets (Primary); Netherlands (Primary); Noord-Holland (Primary); Flevoland);
Volkswagen AG (XTRA:VOW3) (Europe (Primary); European Developed Markets (Primary); Germany (Primary); Lower Saxony (Primary); Asia / Pacific; Asia / Pacific Emerging Markets; China ; Far East)</t>
  </si>
  <si>
    <t>Volkswagen AG (XTRA:VOW3) (84,345.5)</t>
  </si>
  <si>
    <t>AB CarVal Investors LP
CarVal Investors L.P. is an employee owned hedge fund sponsor. The firm provides its services to pooled investment vehicles, institutional investors, private funds, single-investor vehicles, CLO vehicles and nondiscretionary accounts. The firm invests in the public equity and fixed income markets across the globe. It also invest in private equity funds, turnaround/distressed debt funds. The firm also invests in loan securities, structured credit, and hard assets portfolios. For loan portfolios, it invests in consumer, residential, commercial and industrial loans. For structured credit, the firm invests in residential and commercial mortgage-backed securities, collateralized loan obligations and other asset-backed securities primarily in the U.S. and Western Europe. In special opportunities, it invests in in secured loans to oil, vessel assets, and gas-related assets. The firm invests in value stocks of companies employing a combination of fundamental analysis with top-down and bottom-up stock picking approach. It was formerly known as CarVal Investors, LLC. CarVal Investors L.P. was founded in 1987 and is based in Hopkins, Minnesota with additional offices in London, United Kingdom; Luxembourg; New York City; and Singapore. AB CarVal Investors was formerly known as CarVal Investors LP. As a result of the acquisition of CarVal Investors LP by CAllianceBernstein Holding L.P. and AllianceBernstein L.P., CarVal Investors LP's name was changed.
Anchorage Capital Group, L.L.C.
Anchorage Capital Group, L.L.C. is an employee owned hedge fund sponsor. The firm primarily provides its services to pooled investment vehicles. It also caters to single fund investors. The firm invests in the public equity and fixed income markets across North America and Europe. It uses long and short strategy to make its investments. The firm employs fundamental analysis to make its investments. It uses a combination of internal and external research to make its investments. Anchorage Capital Group, L.L.C. was founded in 2003 and is based in New York, New with additional offices in London, United Kingdom and Sydney, Australia.
Centerbridge Partners, L.P.
Centerbridge Partners, L.P. is a private equity firm specializing in leveraged buyouts, turnaround, special situations, credit investing, distressed debt securities and distressed debt for control opportunities. The firm makes investments in corporate partnerships and buildups. The firm seeks to invest in various sectors including consumer, healthcare, real estate, financial services, industrials, technology, media, telecom, and restaurants. It typically invests in companies based in Europe and North America with a focus on United States. The firm seeks to make investments between $50 million and $300 million. Centerbridge Partners, L.P. was founded in 2005 and is based in New York, New York with an additional office in London, United Kingdom.
Diameter Capital Partners LP
Diameter Capital Partners LP is an employee owned hedge fund manager. The firm primarily provides its services to pooled investment vehicles. The firm invests in the public equity and fixed income markets. The firm employs combination of fundamental and technical analysis to make its investments. Diameter Capital Partners LP was founded in 2017 and is based in New York, New York.
King Street Capital Management, L.P.
King Street Capital Management, L.P. is a privately owned hedge fund sponsor. The firm primarily provides its services to pooled investment vehicles. The firm invests in the public equity and fixed income markets across the globe. It primarily invests in distressed companies, equity, bonds, foreign exchange, warrants, and options. The firm conducts fundamental analysis to make its investments. The firm obtains external research to complement its in-house research. King Street Capital Management, L.P. was founded in 1995 and is based in the New York, New York.
Marathon Asset Management, LP
Marathon Asset Management, LP is an employee owned Hedge Fund Manager. The firm primarily provides its services to Investment companies, pooled investment vehicles, State or municipal government entities, other investment advisers and Insurance companies. It manages separate client focused equity and fixed income portfolios. The firm also launches and manages mutual funds for its clients.  It typically employs a fundamental and a technical analysis with a bottom up approach to create its investment portfolio. Marathon Asset Management, LP was founded in 1998 and is based in New York, New York with additional offices in Tokyo, Japan.
Monarch
Monarch is a venture capital firm specializing in startups, seed, early stage, classic venture, and secondary investments. The firm is based in Salt Lake City, Utah.</t>
  </si>
  <si>
    <t>AB CarVal Investors LP (Great Lakes (Primary); Minneapolis Area (Primary); Minnesota (Primary); United States and Canada (Primary); United States of America (Primary); Africa / Middle East; Argentina; Asia / Pacific; Asia / Pacific Developed Markets; Asia / Pacific Emerging Markets; Barbados; Brazil; Capital Federal; Capital Region of Denmark; Caribbean; Cayman Islands; Central America &amp; Mexico; China ; Denmark; Distrito Federal de Mexico; England; Europe; European Developed Markets; Far East; France; Grand Cayman; Greater London; Haryana; Ile-de-France; India ; Indian Sub-Continent; Japan ; Latin America and Caribbean; Luxembourg; Mauritius; Mexico; New York; New York City Area; Northeast; Philippines ; São Paulo; Singapore ; South America; South-East Asia; Sub-Saharan Africa; Surrey; United Kingdom);
Anchorage Capital Group, L.L.C. (New York (Primary); New York City Area (Primary); Northeast (Primary); United States and Canada (Primary); United States of America (Primary); Asia / Pacific; Asia / Pacific Developed Markets; Australia ; Europe; European Developed Markets; New South Wales; United Kingdom);
Attestor Limited (England (Primary); Europe (Primary); European Developed Markets (Primary); Greater London (Primary); United Kingdom (Primary));
Centerbridge Partners, L.P. (New York (Primary); New York City Area (Primary); Northeast (Primary); United States and Canada (Primary); United States of America (Primary); England; Europe; European Developed Markets; Greater London; United Kingdom);
Diameter Capital Partners LP (New York (Primary); New York City Area (Primary); Northeast (Primary); United States and Canada (Primary); United States of America (Primary));
King Street Capital Management, L.P. (New York (Primary); New York City Area (Primary); Northeast (Primary); United States and Canada (Primary); United States of America (Primary));
Marathon Asset Management, LP (New York (Primary); New York City Area (Primary); Northeast (Primary); United States and Canada (Primary); United States of America (Primary); Africa / Middle East; Asia / Pacific; Asia / Pacific Developed Markets; Brazil; Europe; European Developed Markets; Japan ; Latin America and Caribbean; Middle East; Singapore ; South America; Turkey ; United Kingdom);
Monarch (Mountain (Primary); Salt Lake City Area (Primary); United States and Canada (Primary); United States of America (Primary); Utah (Primary))</t>
  </si>
  <si>
    <t>Leyou Technologies Holdings Limited engages in the online game operation and retail game development activities in the People’s Republic of China, Canada, the United Kingdom, and the United States. It primarily develops and publishes Warframe, a free-to-play science fiction-themed multiplayer third-person action game available on personal computer and consoles. The company also provides work-for-hire studio services; and sells merchandise goods. In addition, it offers marketing support, online, and consultancy and back-end technology services; holds properties; and engages in the development, operation, and management of online games, as well as development of computer software. The company was formerly known as Sumpo Food Holdings Limited and changed its name to Leyou Technologies Holdings Limited in January 2015. Leyou Technologies Holdings Limited was founded in 1998 and is headquartered in Admiralty, Hong Kong. As of December 21, 2020, Leyou Technologies Holdings Limited operates as a subsidiary of Image Frame Investment (HK) Limited.</t>
  </si>
  <si>
    <t>Communication Services (Primary); Entertainment (Primary); Entertainment Software (Primary); Interactive Home Entertainment (Primary); Media and Entertainment (Primary); Advertising; Casinos and Gaming; Commercial and Professional Services; Commercial Services and Supplies; Consumer Discretionary; Consumer Services; Distributors; Distributors; Diversified Support Services; Gaming Operations; Hotels, Restaurants and Leisure; Human Resource and Employment Services; Industrials; Information Technology; Interactive Media and Services; Interactive Media and Services; IT Consulting and Other Services; IT Services; Marketing Services; Media; Online Gaming Operations; Online Services; Professional Services; Retailing; Software and Services</t>
  </si>
  <si>
    <t>Image Frame Investment (HK) Limited operates messaging and social platforms. The company was incorporated in 2016 and is based in Wan Chai, Hong Kong. Image Frame Investment (HK) Limited operates as a subsidiary of Tencent Holdings Limited.</t>
  </si>
  <si>
    <t>LaGuardia Venture Limited
LaGuardia Venture Limited is based in BVI. LaGuardia Venture Limited operates as a subsidiary of Alpha Frontier Limited.
Port New Limited
Port New Limited is based in Hong Kong.</t>
  </si>
  <si>
    <t>LaGuardia Venture Limited (British Virgin Islands (Primary); Caribbean (Primary); Latin America and Caribbean (Primary));
Novel New Limited (Asia / Pacific (Primary); Asia / Pacific Developed Markets (Primary); Hong Kong  (Primary));
Port New Limited (Asia / Pacific (Primary); Asia / Pacific Developed Markets (Primary); Hong Kong  (Primary))</t>
  </si>
  <si>
    <t>Sunningdale Tech Ltd manufactures and sells dies, tools, jigs, fixtures, high precision steel molds, and plastic components. The company operates through four segments: Automotive, Healthcare, Consumer/IT, and Mould Fabrication. The Automotive segment produces faceplates for automotive audio systems and climate controls, speedometers/clusters, steering switches, exterior antenna covers, etc. The Healthcare segment produces scoops, caps, and drug delivery and diagnostic devices. The Consumer/IT segment produces IT, consumer, and telecommunication products, including point-of-sale terminals, water filtration products, grooming products, inkjet cartridges, etc. The Mould Fabrication segment designs and manufactures molds that are used in the manufacture of plastic injection parts. The company is also involved in the trading of car audio equipment; manufacture of plastic products in video front panels, office automation products, and sub-assembly of paper feeders for printers and computer components; contract manufacturing of assembled plastic products; and manufacture and sale of precision plastic injection molding products and engineering plastic components, as well as painted and laser etched plastic parts. In addition, it provides technical consulting services. The company offers its products to multi-national companies and original equipment manufacturers in Singapore, Thailand, Indonesia, Malaysia, the People's Republic of China, Hong Kong, the Americas, Europe, and internationally. Sunningdale Tech Ltd was incorporated in 1995 and is headquartered in Singapore. As of April 8, 2021, Sunningdale Tech Ltd was taken private.</t>
  </si>
  <si>
    <t>Capital Goods (Primary); Die Sets, Jigs and Industrial Molds (Primary); Industrial Machinery (Primary); Industrials (Primary); Machinery (Primary); Metalworking Machinery and Equipment (Primary); Auto Components; Auto Parts and Equipment; Automobiles and Components; Chemicals; Commercial and Professional Services; Commercial Services and Supplies; Commodity Chemicals; Communications Equipment; Communications Equipment; Consumer Discretionary; Consumer Durables and Apparel; Distributors; Distributors; Electronic Equipment and Instruments; Electronic Equipment, Instruments and Components; Health Care; Health Care Equipment; Health Care Equipment and Services; Health Care Equipment and Supplies; Health Care Supplies; Household Appliances; Household Durables; Information Technology; Information Technology (IT) Consulting; IT Consulting and Other Services; IT Services; Materials; Materials; Medical Consumables; Motor Vehicles and Parts Distribution; Office Products; Office Services and Supplies; Plastic and Synthetic Resins; Plastic Products; Printer, Facsimile and Photocopier Supplies; Retailing; Software and Services; Technology Hardware and Equipment; Telephone and Telecommunications Equipment; Water Appliances; Water Treatment Appliances</t>
  </si>
  <si>
    <t>Novo Tellus Capital Partners is a private equity firm specializes in control buyout investments in small and medium-sized, privatizations, management buyouts, middle market, recapitalizations, corporate spin-outs, control PIPEs, and growth equity. It seeks to invest in information technology, industrial manufacturing, healthcare and clean technology sectors. The firm prefers to invest in Southeast Asia. It adopts “buy and build” investment approach, and seeks to create value by bringing its team’s extensive company-building experience to its portfolio platforms. The firm works in partnership with experienced management teams and business owners to grow their businesses organically, as well as through strategic acquisitions and regional &amp; global market entry. Novo Tellus Capital Partners was founded in 2011, and is based in Singapore.</t>
  </si>
  <si>
    <t>Yarwood Engineering &amp; Trading Limited is based in Labuan, Malaysia. Yarwood Engineering &amp; Trading Limited operates as a subsidiary of Kong Siang Group Holdings Pte. Ltd.</t>
  </si>
  <si>
    <t>Asia / Pacific (Primary);
Asia / Pacific Emerging Markets (Primary);
Labuan (Primary);
Malaysia  (Primary);
South-East Asia (Primary)</t>
  </si>
  <si>
    <t>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t>
  </si>
  <si>
    <t>Automotive Retail (Primary); Consumer Discretionary (Primary); Gasoline Service Stations (Primary); Gasoline Service Stations with Convenience Stores (Primary); Oil and Gas Retail (Primary); Retailing (Primary); Specialty Retail (Primary)</t>
  </si>
  <si>
    <t>B&amp;J Holdings Limited
B&amp;J Holdings Limited was founded in 2013 and is based in Qormi, Malta.
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</si>
  <si>
    <t>B&amp;J Holdings Limited (Europe (Primary); European Emerging Markets (Primary); Malta  (Primary));
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t>
  </si>
  <si>
    <t>Highland Gold Mining Limited engages in the gold mining operations in Russia and Kyrgyzstan. The company explores for gold, silver, zinc, and lead. The company’s Gold Production of Khabarovsk Region segment holds 100% interests in the Mnogovershinnoye mine, which is located in the Nikolaevsk area of the Khabarovsk Territory in the far-east of Russia; and the Belaya Gora, which is located in the Khabarovsk region, Russia. Its Gold Production of Chukotka Region segment holds a 100% interest in the Valunisty mine, the surrounding Kanchalano-Amguemskaya Square license, and the Kayenmivaam exploration license located in the Anadyrsky district of the Russian Far East region of Chukotka. The company’s Polymetallic Concentrate Production segment holds a 99% interest in the Novoshirokinskoye deposit that is located in the Zabaikalsky region, Russia. Its Development and Exploration segment holds 100% interests in the Kekura deposit, which is situated in the Chukotka region; the Klen deposit that is located in the southwest of Bilibino, north-eastern Russia; the Taseevskoye deposit, which is located in the Zabaikalsky region, Russia; and the Unkurtash project that is located in Kassan, Kyrgyzstan. This segment also holds interests in the Lubov project. The company also offers project engineering services. Highland Gold Mining Limited was incorporated in 2002 and is headquartered in Saint Helier, Jersey. As of November 19, 2020, Highland Gold Mining Limited operates as a subsidiary of Fortiana Holdings Limited.</t>
  </si>
  <si>
    <t>Gold (Primary); Gold Ores (Primary); Materials (Primary); Materials (Primary); Metals and Mining (Primary); Capital Goods; Construction and Engineering; Construction and Engineering; Construction Support Services; Diversified Metal Ores; Diversified Metals and Mining; Engineering and Surveying Services; Engineering Services; Industrials; Lead Ores; Silver; Silver Ores; Zinc Ores</t>
  </si>
  <si>
    <t>Channel Islands (Primary); Europe (Primary); European Developed Markets (Primary); Jersey (Primary)</t>
  </si>
  <si>
    <t>Fortiana Holdings Limited was incorporated in 2019 and is based in Nicosia, Cyprus.</t>
  </si>
  <si>
    <t>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t>
  </si>
  <si>
    <t>Containers and Packaging (Primary); Converted Paper And Paperboard Products (Primary); Corrugated And Solid Fiber Boxes (Primary); Materials (Primary); Materials (Primary); Paper Packaging (Primary); Paperboard Containers And Boxes (Primary); Pasted, Lined, Laminated, and Surface-Coated Paperboard (Primary)</t>
  </si>
  <si>
    <t>Cascades Inc. produces, converts, and markets packaging and tissue products in Canada and the United States. The company operates through three segments: Containerboard, Specialty Products, and Tissue Papers. It manufactures containerboards, as well as converts corrugated products. The company also offers uncoated recycled paperboards for use in packaging converters and industrial users of headers and wrappers for the paper industry, as well as partitions that are used as protective packaging; honeycomb paperboards for the beer, wine, and spirits industry; laminated paperboards for food packaging and furniture backing industries; and specialty containers, structural components, and paperboard and fiber composites. In addition, it provides egg filler flats and egg cartons for egg processors and four-cup carriers for the quick-service restaurant industry; polystyrene foam trays for processors and retailers in the food industry; rigid plastic packaging products for food industry, processors, and retailers; and flexible films for frozen foods, bakery, and ice industries. Further, the company offers bathroom and facial tissues, paper towels, paper hand towels and napkins, and other related products and services under the Cascades PRO Signature, Cascades PRO Perform, Cascades PRO Select, Cascades PRO Tandem, and Cascades PRO Tuff-Job brands; and under the Cascades Fluff, Cascades Tuff, and Satin Soft labels, as well as private labels and other secondary marks. Additionally, it offers services to recover and process discarded materials for the municipal, industrial, commercial, and institutional sectors. The company sells its products through own sales force and external representatives. Cascades Inc. was incorporated in 1964 and is headquartered in Kingsey Falls, Canada.</t>
  </si>
  <si>
    <t>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t>
  </si>
  <si>
    <t>Communications Equipment (Primary); Communications Equipment (Primary); Information Technology (Primary); Modems (Primary); Technology Hardware and Equipment (Primary); Telecommunications Equipment (Primary); Telephone and Telecommunications Equipment (Primary); Antennas; Electronic Components; Electronic Components; Electronic Equipment and Instruments; Electronic Equipment, Instruments and Components; Measuring, Analyzing, and Controlling Instruments</t>
  </si>
  <si>
    <t>Europe (Primary); European Developed Markets (Primary); France (Primary); Ile-de-France (Primary); Georgia; Italy; North Metro Area; Rome; Southeast; United States and Canada; United States of America</t>
  </si>
  <si>
    <t>HLD Associés is a private equity firm specializing in middle market companies and buyout. The firm primarily invests in healthcare and services, aeronautics and cosmetics sectors. The firm prefers to invest in Europe, with a focus on France and Italy. The firm seeks to make equity investments between €15 million ($17.69 million) and €600 million ($707.47 million), enterprise value between €40 million ($47.16 million) and €1,000 million ($1,179.11 million), and EBITDA between €4 million ($4.72 million) and €100 million ($117.91 million). It typically exits its investments between 10 years and 15 years. The firm invests through its balance sheet. HLD Associés was founded in May 2010 and is based in Luxembourg City, Luxembourg with additional offices in Milan, Italy; Zurich, Switzerland; and Paris, France.</t>
  </si>
  <si>
    <t>Europe (Primary);
European Developed Markets (Primary);
Luxembourg (Primary);
France;
Ile-de-France;
Italy;
Milan;
Switzerland;
Zurich</t>
  </si>
  <si>
    <t>Bpifrance Investissement SAS
Bpifrance Investissement SAS is a private equity and venture capital firm specializing in fund of funds and direct investments. For direct investments, the firm specializes in seed, series A, series B, startup, growth capital, emerging growth, early to late venture, middle market to mature stage, industry consolidation and buyout transactions in small and medium-sized companies and mid-caps. For fund of fund investments it seeks to invest in private equity funds, venture capital funds, growth capital funds, mezzanine funds, and turnaround funds, national funds, regional funds of France or in international funds with a link with France. It considers investments in the following countries: France, Germany, Switzerland, Turkey, Morocco, Australia, Japan, South Korea, New Zealand, Mexico, Canada, and the United States of America. For fund of fund investments, the firm can invest in North America, Europe including France and Italy, in North Africa including Algeria, Egypt, Morocco and Tunisia, and in Asia-pacific. It can consider investments in all sectors, some funds prefer to invest in fintech, life sciences, technology (information and communication), industrials, services, energy including nuclear and renewable energy, energetic transition, healthcare, biotechnology, robotics, big data, cloud computing, green chemistry, clothing (accessories, leather goods, shoes, home textiles), tourism, Cinema and audiovisual, video games, music and live, publishing, fashion and luxury, beauty, art and design, gastronomy and leisure sectors including Hotels and all forms of accommodation management (traditional hotels, thalassotherapy or hydrotherapy, campsites, hotel residences, reception structures, tourist residences, etc.); Catering (restaurant chains, take-out, collective catering, fast food, etc.) Leisure and free time activities (sports or leisure facilities, leisure parks, winter sports resorts, performance halls, media in the leisure part); Travel agencies/tourist transport (tour operators, excursionists, river, air transport, car rental), software, media, perfumes, cosmetics, watch making, jewellery, food and financials including private equity and real estate sectors. Generally, for direct investments, the firm can invest between $0.064 million and $240 million in firms reporting revenues between $0.56 million and $1690 million with a maximum enterprise value of $100.31 and minimum EBITDA of $4.43 million. For fund of fund investments, the firm typically invests between $1.11 million and $67.16 million. Within growth capital it seeks to invest greater than €1.5 million ($2.21 million). The firm typically invests between €0.4 million ($0.72 million) and €10 million ($13.21 million) in growth capital and leveraged buyout transactions, in companies headquartered in France with revenues starting at €5 million ($6.61 million). Its venture capital investments range between €1.5 million ($2.11 million) and €10 million ($13.21 million), which it invests in small and medium-sized companies. For fund investments, the firm invests between €3 million ($3.83 million) and €60 million ($76.66 million). It usually takes a minority stake in the companies and the funds in which it invests. Bpifrance Investissement SAS was founded in 1988 and is based in Paris, France, with additional offices located all across France. It operates as a subsidiary of Bpifrance Participations SA.
Eximium SAS
Eximium SAS is a private investment firm specializing in investment in private equity, listed companies and real estate. The firm also provides support services to the firms it invests in. When investing in private equity, the firm specialises in growth capital, buyout and succession deals in very small, small and medium sized businesses. It prefers to invest in Europe. The firm can take majority or minority stakes into its portfolio companies. Eximium SAS was formerly known as Michel Baule SA and changed its name to Eximium SAS in December 2009. The firm earlier operated as a private company specialised in prepolymer systems. Eximium SAS was founded in 1976 and is based in Romans-sur-Isère, France.
Seventure Partners
Seventure Partners is a private equity and venture capital firm specializing in investments in various stages of development including seed, start-up, early venture, mid venture, late venture, later stage, pre IPO, growth, development capital, buyout and leveraged buyout investments. The firm typically invests in hardware and telecom with a focus on micro and nano-electronics, digital technologies, telecom infrastructures, machine to machine, smart grid, fixed-mobile convergence, and mobility and embedded systems; information and communication technology; software and Internet with a focus on tools and technologies for the Internet including platforms and software for websites, command and outsourcing of the business process, Internet marketing tools, valuation of social network traffic, semiconductors, and revenue-generating solutions, e-commerce and internet services including dematerialization of traditional trades, large markets with very strong growth on the Internet, disintermediation of the value chain, and integrated services and command of sourcing, online services, software and services to businesses including trade applications with strong added value, editors of SaaS software, and unified and progressive software platforms; life sciences with a focus on medical research, drugs including biotech drugs, lifestyle healthcare, connected health and medtech, digital health, personalized medicine, pharmaceuticals, bio-energy, vaccines, delivery systems, microbiome, intestinal infections, nutrition, foodtech, personalized medicine, regenerative medicine, cell therapy, and biomarkers and metagenomics, drug delivery systems, medical devices - implants and solutions for surgery including implants (cardiovascular, orthopedic, dental, ophthalmologic, ENT, etc.), surgical robotics, innovative surgical systems, and devices for new therapeutic approaches, medical devices - diagnostic and imaging including innovative medical imaging, in vitro diagnostic products, point of care diagnostic devices, and non-invasive diagnostics, nutrition including microbiota dysbiosis related solutions, medical nutrition, dietary foods for special medical purposes, nutraceuticals, functional foods, prevention of diseases through diet, food for special populations (seniors, obese, diabetic), dietetics, lifestyle and cosmetics, quality of life including innovative wellness device, personal care and services, dependency support, and products and services for disability compensation, aging, pathological conditions, industrial biotechnology and clean-tech including bioprocesses, biomaterials, chemistry, med-tech, white biotech, renewable energy, environment, and water and waste treatment. seeks to invest in the animal health, feed, and nutrition sector and digital technologies serving the livestock industry. Within the animal health sector, it focuses on food digestibility, its nutritional value and energy potential, and the traceability of the entire animal food chain as well as addressing the challenges around limiting the environmental footprint of the industry. Within digital technologies serving the livestock industry, it focuses on FinTech/Insurtech, Retailtech, digital innovations, applied to the livestock value chain such as smart breeding and diagnosis, control and traceability tools. It typically invests in companies based in Europe including France, Scandinavia, Germany and Austria, Belgium, Luxembourg, Netherlands, United Kingdom, Finland, Norway, Sweden, Denmark, and southern Switzerland. Within life sciences, the firm prefers to invest across Israel, Japan, North America, Europe, with a focus on France and on the Northern Europe countries. It also seeks to invest in the United States of America, Canada, and Asia. It typically invests between €0.5 million ($0.569 million) and €20 million ($20.79 million) in companies with sales up to €20000 million ($26336.80 million). It seeks to have a board seat and a supervisory board position in its portfolio companies. The firm mostly invests as a leader, but it also acts as a follower in some of its investments, alongside other international investors. Seventure Partners was founded in 1997 and is based in Paris, France with additional offices in London, United Kingdom; Basel, Switzerland; and Munich, Germany. Seventure Partners operates as a subsidiary of Natixis Global Asset Management, S.A.</t>
  </si>
  <si>
    <t>Bpifrance Investissement SAS (Europe (Primary); European Developed Markets (Primary); France (Primary); Ile-de-France (Primary); Africa / Middle East; Alsace; Aquitaine; Auvergne; Basse-Normandie; Brittany; Burgundy; Caribbean; Centre; Champagne-Ardenne; Corsica; Franche Comté; Guadeloupe; Haute-Normandie; Languedoc-Roussillon; Latin America and Caribbean; Limousin; Lorraine; Martinique; Midi-Pyrénées; Nord-Pas-de-Calais; Pays de la Loire; Picardy; Poitou-Charentes; Provence-Alpes-Côte d'Azur; Reunion; Rhône-Alpes; Sub-Saharan Africa);
Eximium SAS (Europe (Primary); European Developed Markets (Primary); France (Primary); Rhône-Alpes (Primary));
Seventure Partners (Europe (Primary); European Developed Markets (Primary); France (Primary); Ile-de-France (Primary); Basel-Stadt; Germany; Switzerland; United Kingdom)</t>
  </si>
  <si>
    <t>Forescout Technologies, Inc. provides device visibility and control solutions in the Americas, Europe, the Middle East, Africa, the Asia Pacific, and Japan. It provides software products, such as eyeSight, eyeSegment, and eyeControl for visibility and control capabilities across campus information technology and Internet of Things devices, operational technology (OT) devices, data center, and hybrid cloud; and SilentDefense, which offers visibility and control capabilities within the OT portion of the network. The company also offers eyeExtend software for various categories, such as advanced threat detection, client management tools, enterprise mobility management, endpoint protection, detection and response, IT systems management, firewall, privileged access management, security information and event management, and vulnerability assessment for orchestration capabilities. In addition, it provides hardware products for its software products and appliances. The company offers its products to various industries, such as government, financial services, healthcare, manufacturing, power and utilities, oil and gas, and education through distributors and resellers. Forescout Technologies, Inc. was incorporated in 2000 and is based in San Jose, California. It has additional locations worldwide.</t>
  </si>
  <si>
    <t>Firewall Software (Primary); Information Technology (Primary); Security Software (Primary); Software (Primary); Software and Services (Primary); Systems Software (Primary); Communications Equipment; Communications Equipment; Information Technology (IT) Consulting; IT Consulting and Other Services; IT Services; Network Security; Networking Equipment; Technology Hardware and Equipment</t>
  </si>
  <si>
    <t>California (Primary); San Jose Area (Primary); United States and Canada (Primary); United States of America (Primary); West Coast (Primary); Africa / Middle East; Israel ; Middle East</t>
  </si>
  <si>
    <t>Advent International Corporation
Advent International Corporation specializes in making direct investments. It makes private equity / buyouts and venture capital investments in seed/startup, early venture, emerging growth, turnaround, middle market, mature, mid venture, late venture, and later stage companies and is involved in growth capital, buyout, leveraged buyouts, growth equity, industry consolidation, and recapitalization, PIPE, public-to-private transactions, oil, gas and consumable fuels, integrated oil and gas, oil and gas exploration and production, oil and gas refining and marketing, process and project development, networking and telephone equipment, mobile messaging, mobile telephones technology hardware and storage,  oil and gas storage and transportation, broadband telecommunications service, two-way mobile data service coal and consumable fuels, transactions. The firm prefers to invests in sectors which includes business &amp; financial Services; healthcare; industrial; retail, consumer &amp; leisure; media, B2B commerce, logistics, E-commerce, movies and entertainments, Application software and technology. Within technology the firm prefers to invest in Application software, Data, Cyber, Infrastructure, software, Other tech. Within industrial the firm prefers to invest in Building products/distribution, Capital goods, Chemicals &amp; materials, Energy. Within healthcare the firm prefers to invest in Healthcare services &amp; IT, Pharmaceuticals, life sciences &amp; medical devices. Within business and financial services , the firm prefers to invest in B2B &amp; information services, Back-office administration &amp; services, Financial institution carve-outs, Payment processing. Within retail, consumer, and leisure, the firm seeks to invest in Retail, Consumer products and Restaurants/leisure. It seeks to invest in North America, Latin America, Europe and Asia. The firm invests between $50 million and $2000 million in its portfolio companies. It invests in companies with sales between $10 million and $2500 million and enterprise value between $50 million and $5000 million. The firm prefers to hold majority and minority stake in its portfolio companies. It prefers to take control stake in the companies. The firm specializes in public-to-private transactions, buy ins, company succession, international expansion, cross-border transactions, strategic repositioning, and buy and builds, carve-outs, undercapitalized state-owned and family businesses. Within developing market buyout, it typically, makes equity investments between $20 million and $60 million in companies with enterprise value between $20 million and $250 million. For venture capital investments, the firm seeks to make equity investment between $5 million and $20 million. It prefers to exit an investment between three years and seven years or until the company is ready to move to its next stage of development either through a trade sale to another company, through flotation or IPO's, or acquisition by another private equity firm. The firm can also assist with a variety of growth initiatives including, product/service line development, international expansion, acquisitions and divestitures, strategic alliances, offshore manufacturing, technology and product sourcing, and channel development. The firm uses third party debt financing as well as equity to finance its investments. Advent International Corporation was founded in 1984 and is headquartered in Boston, Massachusetts with additional offices in Sao Paulo, Brazil North America, Europe, Latin America and Asia.
Crosspoint Capital Partners, LP
Crosspoint Capital Partners, LP is a private equity firm specializing in buyout and growth equity. The firm seeks to invest in technology companies specifically in cybersecurity, privacy and infrastructure software sectors. The firm seeks to take minority or majority stakes. Crosspoint Capital Partners, LP is headquartered in Menlo Park, California with additional office in Boston, Massachusetts.</t>
  </si>
  <si>
    <r>
      <rPr>
        <sz val="8"/>
        <rFont val="Arial"/>
        <family val="2"/>
      </rPr>
      <t xml:space="preserve">Advent International Corporation (Boston Area (Primary); </t>
    </r>
    <r>
      <rPr>
        <sz val="8"/>
        <color indexed="17"/>
        <rFont val="Arial"/>
        <family val="2"/>
      </rPr>
      <t>California (Primary)</t>
    </r>
    <r>
      <rPr>
        <sz val="8"/>
        <rFont val="Arial"/>
        <family val="2"/>
      </rPr>
      <t xml:space="preserve">; Massachusetts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Asia / Pacific; Asia / Pacific Developed Markets; Asia / Pacific Emerging Markets; Brazil; California; Central America &amp; Mexico; China ; Colombia; Distrito Federal de Mexico; England; Europe; European Developed Markets; Far East; France; Germany; Greater London; Hong Kong ; Ile-de-France; India ; Indian Sub-Continent; Italy; Latin America and Caribbean; Lima; Luxembourg; Madrid; Maharashtra; Mexico; Milan; New York; New York City Area; Peru; San Francisco Area; São Paulo; South America; Spain; United Kingdom; West Coast);
Crosspoint Capital Partners, LP (California (Primary); San Francisco Area (Primary); United States and Canada (Primary); United States of America (Primary); West Coast (Primary); Boston Area; Massachusetts; Northeast)</t>
    </r>
  </si>
  <si>
    <t>Accel Partners
Accel Partners is a private equity and venture capital firm specializing in investments in incubation, seed, start-ups, early venture, mid venture, late venture, emerging growth, later stage, and growth capital companies. The firm prefers to invest in information technology, cloud computing and storage technologies and infrastructure, marketplaces, big data, next generation infrastructure and data-driven services, consumer and business centric internet, business-to-business , e-commerce media including digital media, energy, enterprise applications and infrastructure, enterprise software and services, consumer internet, internet, education, healthcare, life science and biotech, medical technology, social and mobile services, consumer services, gaming, payments, technology, networking systems, retail consumer, security, cybersecurity, semiconductors, technology enabled services, clean technology, web search, online advertising, data management, analytic software, SaaS, telecommunications, financial technology and services, and open source software. It prefers to invest globally with a focus on Europe, including Finland, Germany, Ireland, Switzerland, and United Kingdom, Asia with a focus on China, India, and Israel, and the United States. The firm also seeks to invest in Brazil and Latin America. Within China, the firm targets light-emitting diodes, the smart grid, clean transmission, and solar photovoltaic material investments. The firm considers investments between $0.025 million and $50 million in its portfolio companies with minimum sales value of $5 million. It seeks to take a minority stake in the portfolio companies. Accel Partners was formerly known as Erasmic Venture Fund. Accel Partners was founded in 1983 and is based in Palo Alto, California with additional offices in North America; Europe; and Asia.
Amadeus Capital Partners Limited
Amadeus Capital Partners Limited is an investment arm of Amadeus Partners Ltd. It is specializing in growth capital investments in companies at all stages, from seed, startups, early venture, late venture and emerging growth. The firm prefers to invest in the technology sector with a focus on artificial intelligence and machine learning, medical technology, InsurTech, RegTech  communications and networking hardware and software, big data, cloud computing, cyber-security, Enterprise software, Telecoms infrastructure, internet, media, digital media, software, mobile, e-commerce, computer hardware and software, software-as-a-service, medical technology, clean energy technology, digital health, and healthcare information technology sectors. It also invests in semiconductors, displays fintech, education sector. The firm seeks to invest globally with a focus on the United States of America, Latin America, Europe, Israel, South East Asia, and India. In India, the firm focuses on mobile technology, consumer services, Digital media, financial services, digital media and online services. The firm typically invests between $1.5 million and $30 million with revenues of around $5 million in its portfolio companies. It considers a minimum investment of £0.25 million ($0.41 million) in pre-revenue companies. It prefers to take minority stake and a board seat in its portfolio companies. The firm seeks to $5 million and $10 million in Indian companies. Amadeus Capital Partner Limited was founded in 1997 and is based in Cambridge, United Kingdom with additional offices across Europe, North America, Asia, and Africa.
Corvex Management LP
Corvex Management LP is an employee owned hedge fund sponsor. The firm primarily provides its services to pooled investment vehicles. It also caters to sovereign wealth funds and foreign official institutions. The firm invests in public equity, fixed income and alternative investment markets of United States. It invests in value stocks employing a combination of fundamental, opportunistic and event-driven strategy to make its investments. The firm also invests in special situations and distressed securities. It conducts in-house research to make its investments. Corvex Management LP was founded in December 2010 and is based in New York City.
Jericho Capital Asset Management L.P.
Jericho Capital Asset Management L.P. is a employee owned hedge fund sponsor. The firm primarily provides its services to pooled investment vehicles. It invests in public equity markets across the globe. The firm typically employs long/short equity strategy to make its investments. It invests in stocks of small and medium cap companies. The firm makes its investments in global technology, media and entertainment, and telecommunications sectors. It conducts in-house research to make its investments. Jericho Capital Asset Management L.P. was founded in 2009 and is based in New York City.</t>
  </si>
  <si>
    <r>
      <rPr>
        <sz val="8"/>
        <rFont val="Arial"/>
        <family val="2"/>
      </rPr>
      <t xml:space="preserve">Accel Partners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Africa / Middle East; Asia / Pacific; Asia / Pacific Emerging Markets; China ; Delhi; England; Europe; European Developed Markets; Far East; Greater London; India ; Indian Sub-Continent; Israel ; Karnataka; Middle East; New York; New York City Area; Northeast; United Kingdom);
Amadeus Capital Partners Limited (Cambridgeshire (Primary); England (Primary); Europe (Primary); European Developed Markets (Primary); United Kingdom (Primary); Africa / Middle East; Asia / Pacific; Asia / Pacific Emerging Markets; Brazil; California; Greater London; India ; Indian Sub-Continent; Karnataka; Latin America and Caribbean; San Francisco Area; South Africa; South America; Sub-Saharan Africa; United States and Canada; United States of America; West Coast);
Corvex Management LP (New York (Primary); New York City Area (Primary); Northeast (Primary); United States and Canada (Primary); United States of America (Primary));
Jericho Capital Asset Management L.P. (New York (Primary); New York City Area (Primary); Northeast (Primary); United States and Canada (Primary); United States of America (Primary))</t>
    </r>
  </si>
  <si>
    <t>Eclipse Gold Mining Corporation engages in the acquisition and exploration of mineral resource properties. Its principal property is the Hercules gold-silver project that consists of 112 unpatented mining claims covering an area of approximately 871 hectares located in Nevada, the United States. The company was incorporated in 2019 and is headquartered in Vancouver, Canada. As of February 12, 2021, Eclipse Gold Mining Corporation operates as a subsidiary of Northern Vertex Mining Corp.</t>
  </si>
  <si>
    <t>Diversified Metals and Mining (Primary); Materials (Primary); Materials (Primary); Metals and Mining (Primary); Gold; Gold Ores; Silver; Silver Ores</t>
  </si>
  <si>
    <t>Elevation Gold Mining Corporation acquires, explores for, develops, and operates precious metal properties in the United States. The company explores for gold and silver deposits. Its flagship project is the 100% owned Moss Gold-Silver mine located in Mohave County, Arizona. The company was formerly known as Northern Vertex Mining Corp. and changed its name to Elevation Gold Mining Corporation in September 2021. Elevation Gold Mining Corporation was incorporated in 2007 and is headquartered in Vancouver, Canada.</t>
  </si>
  <si>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</si>
  <si>
    <t>RSL Care RDNS Limited, a not-for profit organization, provides accommodation, care, and services to veterans, their dependents, and other deserving persons in need in Australia and New Zealand. The company also offers caring, nursing, and midwifery services; and benevolent relief to people. In addition, it provides televisual education content for organizations delivering services in residential and home care in Australia, New Zealand, the United Kingdom, and Ireland; and aged care consulting services in China. RSL Care RDNS Limited was formerly known as RSL Care Limited and changed its name to RSL Care RDNS Limited on June 14, 2016. The company was founded in 1938 and is based in Kelvin Grove, Australia.</t>
  </si>
  <si>
    <t>As of February 25, 2021, Simple S.A. operates as a subsidiary of TSS Europe B.V.</t>
  </si>
  <si>
    <t>Information Technology (Primary); Information Technology (IT) Consulting (Primary); IT Consulting and Other Services (Primary); IT Services (Primary); Software and Services (Primary); Application Software; Customer Relationship Management (CRM) Software; Enterprise Resource Planning (ERP) Software; Enterprise Software; Industry Specific Software; Software</t>
  </si>
  <si>
    <t>CRON Sp. z o.o. provides location based services (LBS) via mobile phones and personal computers in Poland. It involves in mobile solutions, Internet and multimedia applications, and e-businesses. The company offers LBS services to find children, employees’ mobile phones, and pets; entertainment LBS for games, communities, dating applications, and blogs; and location based advertisement services. CRON Sp. z o.o. was founded in 1998 and is based in Warsaw, Poland.</t>
  </si>
  <si>
    <t>As of February 15, 2022, First Midwest Bancorp, Inc. was acquired by Old National Bancorp. First Midwest Bancorp, Inc. operates as the bank holding company for First Midwest Bank that provides various banking products and services. The company accepts checking, NOW, money market, and savings accounts,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funding for the construction, purchase, refinance, or improvement of commercial real estate properties.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It provides fiduciary and executor, financial planning, investment advisory, employee benefit plan, and private banking services to corporate and public retirement plans, foundations and endowments, high net worth individuals, and multi-employer trust funds. The company offers debit and automated teller machine (ATM), and credit cards; internet and mobile, and telephone banking services; and financial education services. The company was incorporated in 1982 and is based in Chicago, Illinois.</t>
  </si>
  <si>
    <t>Commercial Banking: 927.2 (100.0%)</t>
  </si>
  <si>
    <t>United States: 927.2 (100.0%)</t>
  </si>
  <si>
    <t>Chicago Area (Primary); Great Lakes (Primary); Illinois (Primary); United States and Canada (Primary); United States of America (Primary); Delaware; Fox Valley Area; Midatlantic</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</si>
  <si>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</si>
  <si>
    <t>Evansville Area (Primary);
Great Lakes (Primary);
Indiana (Primary);
United States and Canada (Primary);
United States of America (Primary);
Washington Area</t>
  </si>
  <si>
    <t>Senex Energy Limited, together with its subsidiaries, engages in the exploration, development, and production of oil and gas resources in Australia. It primarily holds oil and gas assets in the Surat Basin located in Queensland. The company was formerly known as Victoria Petroleum NL and changed its name to Senex Energy Limited in 2010. Senex Energy Limited was incorporated in 1980 and is headquartered in Brisbane, Australia. As of March 18, 2022, Senex Energy Limited operates as a subsidiary of Posco International Corporation.</t>
  </si>
  <si>
    <t>Exploration and Production of Gas: 97.6 (100.0%)</t>
  </si>
  <si>
    <t>Australia: 97.6 (100.0%)</t>
  </si>
  <si>
    <t>Energy (Primary); Energy (Primary); Oil and Gas Exploration and Production (Primary); Oil and Gas Exploration Services (Primary); Oil and Gas Production (Primary); Oil, Gas and Consumable Fuels (Primary)</t>
  </si>
  <si>
    <t>Posco International Corporation engages in the trading, resource development, and infrastructure development and operation businesses worldwide. The company is involved in the export, import, triangular trade, and sale of steel products, such as steel raw materials, semi-finished and long steel, hot-rolled steel, steel plates, cold-rolled steel, and galvanized steel. It also engages in the exploration, development, production, and sale of natural gas and crude oil; LNG pipeline transportation, liquefaction plant, shipping and trading, and regasification terminal and bunkering activities; generation, transmission, and distribution of power as an independent power producer; and exploration, development, and production of bituminous coal, copper, and other minerals. In addition, the company is involved in the extraction of oil from fresh fruit bunches (FFBs) harvested at plantations and the production and sale of oilseed products manufactured from processed FFBs; supplies rice; and operation of a grain export terminal for selling soybeans, wheat, corn, etc. Further, it supplies petroleum products, synthetic and natural rubber, chemical fertilizers, and inorganic chemicals; polyesters and polymers, including synthetic fiber intermediates, synthetic resins, cotton yarn, and fabric synthetic filament yarn-fiber; and trades in automobile parts, such as engines, transmissions, steering, suspension and motor parts, tires, batteries, wheels, and commercial and passenger vehicles. Additionally, the company exports, imports, and trades in non-ferrous metals and steelmaking materials comprising copper, aluminum, zinc, lead, nickel, and tin; other non-ferrous metals, including copper, titanium, and aluminum; non-ferrous scrap metals; and ferroalloy. The company was formerly known as Posco Daewoo Corporation and changed its name to Posco International Corporation in March 2019. Posco International Corporation was founded in 1967 and is headquartered in Incheon, South Korea.</t>
  </si>
  <si>
    <t>FGL Holdings</t>
  </si>
  <si>
    <t>As of November 25, 2020, FGL Holdings was acquired by CF Bermuda Holdings Limited. FGL Holdings sells individual life insurance products and annuities in the United States. The company offers deferred annuities, including fixed indexed annuity contracts and fixed rate annuity contracts; immediate annuities; and life insurance products. It sells its products through independent agents, managing general agents, and specialty brokerage firms, as well as various institutional markets. FGL Holdings is headquartered in Des Moines, Iowa. As of June 1, 2020, FGL Holdings is a former subsidiary of Fidelity National Financial, Inc.</t>
  </si>
  <si>
    <t>Diversified Financial Services (Primary); Diversified Financials (Primary); Financials (Primary); Other Diversified Financial Services (Primary); Asset Management and Custody Banks; Capital Markets; Insurance; Insurance; Life and Health Insurance; Life Insurance; Life Reinsurance Carriers; Reinsurance</t>
  </si>
  <si>
    <t>Des Moines Area (Primary); Iowa (Primary); Midwest (Primary); United States and Canada (Primary); United States of America (Primary)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</si>
  <si>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</si>
  <si>
    <t>Bilcar, LLC
Bilcar, LLC is based in Las Vegas, Nevada.
BlackRock Fund Advisors
BlackRock Fund Advisors is a privately owned investment manager. The firm primarily provides its services to investment companies. It also caters to pooled investment vehicles and investment in financial institutions, ETFs, business development companies, private investment funds, real estate investment trusts, profit sharing plans, pension funds and other retirement accounts, insurance companies, charitable and endowment organizations, corporations, banks and thrift institutions, estates and trusts, and other institutional type accounts (both taxable and tax-exempt), government agencies, government chartered corporations, quasi-governmental agencies, state and local governments and non-U.S. pension funds, national banks, and high net worth and other individuals. The firm launches and manages equity, fixed income and balanced mutual funds. It also manages commodity, currency and multi-asset exchange traded funds. It invests in the public equity and fixed income markets. The firm employs a combination of fundamental and quantitative approach to make its investments. The firm was formerly known as Barclays Global Fund Advisors. It was founded on September 20, 1984 and is based in San Francisco, California with an additional offices in Wilmington, Delaware, Boston, Massachusetts, Chicago, Illinois, New York, New York, Santa Monica, California, Atlanta, Georgia, Miami, Florida, Philadelphia, Pennsylvania and Princeton, New Jersey. BlackRock Fund Advisors operates as a subsidiary of Blackrock Delaware Holdings Inc.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Blackstone Alternative Credit Advisors LP
Blackstone Alternative Credit Advisors LP is a privately owned hedge fund sponsor. The firm primarily provides its services to pooled investment vehicles, corporations, insurance companies, banks, pension funds, endowments, foundations, family offices, and fund of funds. It seeks to invest in floating rate, senior secured loans-first lien and second line, senior secured bonds, subordinated debt, collateralized securities, corporate bonds, debt securities, equity such as warrants or options in middle market private companies. The firm does not intend to invest to any significant degree in start-up companies, turnaround situations or companies with speculative business plans. It seeks to invest in various sectors such as consumer services, energy specifically in upstream oil and gas companies engaged in oil and gas exploration and production,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firm prefers to invest in private companies in the United States. It also invests in non-U.S. securities, which may include securities denominated in U.S. dollars or in non-U.S. currencies, to the extent permitted by the 1940 Act. The firm invests in the alternative investment markets of the United States. The firm primarily invests in of public and private securities employing multiple investment strategies. It focuses its investments on leveraged loans, distressed investments, special situations, capital structure arbitrage, mezzanine securities, secured debt, subordinated debt, and private equity. The firm purchases interests in loans through secondary market transactions in the “over-the-counter” market for institutional loans or directly from the target companies. It may also purchase minority interests in the form of common or preferred equity in our target companies, either in conjunction with one of the debt investments or through a co-investment with a financial sponsor, such as an institutional investor or private equity firm. It may have board representation or board observation rights in its portfolio companies. Blackstone Alternative Credit Advisors LP was founded in 2004 and is based in New York, New York with additional offices in Los Angeles, California; Houston, Texas; and London, United Kingdom. It operates as a subsidiary of The Blackstone Group Inc.
Blackstone Group Management L.L.C.
Blackstone Group Management L.L.C. is headquartered in United States.
Blackstone Tactical Opportunities Advisors L.L.C.
Blackstone Tactical Opportunities Advisors L.L.C. was incorporated in 2011 and is based in Bronx, New York. Blackstone Tactical Opportunities Advisors L.L.C. operates as a subsidiary of The Blackstone Group Inc.
CC Capital Management, LLC
CC Capital Management, LLC is a private equity firm. It prefers to invest in fintech, financials, capitals market, insurance, financial technology instruments, information technology and software. CC Capital Management, LLC was founded in 2016 and is headquartered in New York, New York.
Coral Blue Investment Pte. Ltd.
Coral Blue Investment Pte. Ltd. was incorporated in 2014 and is based in Singapore.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</si>
  <si>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Bilcar, LLC (Las Vegas Area (Primary); Nevada (Primary); Southwest (Primary); United States and Canada (Primary); United States of America (Primary));
BlackRock Fund Advisors (California (Primary); San Francisco Area (Primary); United States and Canada (Primary); United States of America (Primary); West Coast (Primary); Delaware; Midatlantic; New Jersey; Northeast; Trenton Area; Wilmington Area);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Blackstone Alternative Credit Advisors LP (New York (Primary); New York City Area (Primary); Northeast (Primary); United States and Canada (Primary); United States of America (Primary); Asia / Pacific; Asia / Pacific Developed Markets; Asia / Pacific Emerging Markets; Atlanta Area; Australia ; California; Europe; European Developed Markets; Georgia; Germany; Hessen; Houston Area; India ; Indian Sub-Continent; Ireland; Italy; Los Angeles Area; Maharashtra; Maryland; Midatlantic; Milan; New South Wales; San Francisco Area; Singapore ; Southeast; Southwest; Texas; United Kingdom; West Coast);
Blackstone Group Management L.L.C. (United States and Canada (Primary); United States of America (Primary));
Blackstone Tactical Opportunities Advisors L.L.C. (New York (Primary); New York City Area (Primary); Northeast (Primary); United States and Canada (Primary); United States of America (Primary));
CC Capital Management, LLC (New York (Primary); New York City Area (Primary); Northeast (Primary); United States and Canada (Primary); United States of America (Primary));
Coral Blue Investment Pte. Ltd. (Asia / Pacific (Primary); Asia / Pacific Developed Markets (Primary); Singapore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</si>
  <si>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Aris Gold Corporation engages in the acquisition, exploration, development, and operation of gold properties in Colombia and Canada. The company also explores for silver deposits. Its principal operations consist of the Marmato project located in the Department of Caldas, Colombia; and the Juby project situated in Ontario, Canada. Aris Gold Corporation is headquartered in Vancouver, Canada. As a result of the acquisition of GCM Mining Corp., Aris Gold Corporation's name was changed. As of September 26, 2022, Aris Mining Holdings Corp. operates as a subsidiary of GCM Mining Corp.</t>
  </si>
  <si>
    <t>Marmato: 51.5 (100.0%)</t>
  </si>
  <si>
    <t>JMP Group LLC, together with its subsidiaries, provides investment banking, sales and trading, equity research, and asset management products and services in the United States. The company operates through Broker-Dealer, Asset Management Fee Income, and Investment Income segments. It offers various services, such as underwriting and acting as a placement agent for public and private capital markets raising transactions; and financial advisory services in mergers and acquisitions, restructuring, and other strategic transactions, as well as institutional brokerage services and equity research services. The company is also involved in the management of a range of pooled investment vehicles, including the hedge funds, private equity funds, hedge funds of funds, and collateralized loan obligations. In addition, it engages in investing in public and private securities, and investment funds, as well as other investing activities. The company also provides investment advisory services to business development companies. It serves corporates, institutional clients and investors, and high net-worth individuals. JMP Group LLC was founded in 1999 and is headquartered in San Francisco, California. As of November 15, 2021.</t>
  </si>
  <si>
    <t>Capital Markets (Primary); Diversified Financials (Primary); Financials (Primary); Investment Banking (Primary); Investment Banking and Brokerage (Primary); Merger and Acquisition Advisory Services (Primary); Private Placement Advisory Services (Primary); Securities and Commodities Markets Services (Primary); Security Brokers and Dealers (Primary); Security Underwriting Services (Primary); Asset Management and Custody Banks; Diversified Capital Markets; Institutional Investment Advice; Investment Advice</t>
  </si>
  <si>
    <t>Wedbush Securities Inc. operates as an investment banks, brokers and capital markets company. It operates as a regional broker/dealer. The company was formerly known as Wedbush Morgan Securities Inc. and changed its name to Wedbush Securities Inc. in February 2010. The company was founded in 1955 and is based in Los Angeles, California.</t>
  </si>
  <si>
    <t>California (Primary);
Los Angeles Area (Primary);
United States and Canada (Primary);
United States of America (Primary);
West Coast (Primary);
Alaska;
Anchorage Area;
Arizona;
Boise Area;
Boston Area;
Chicago Area;
Colorado;
Denver Area;
Fairbanks Area;
Great Lakes;
Hawaii;
Honolulu Area;
Idaho;
Illinois;
Las Vegas Area;
Massachusetts;
Minneapolis Area;
Minnesota;
Mountain;
Nevada;
New York;
New York City Area;
North Bay Area;
Northeast;
Oregon;
Phoenix Area;
Portland Area;
Provo Area;
Sacramento Area;
San Bernardino Area;
San Diego Area;
San Francisco Area;
Seattle Area;
Southwest;
Utah;
Washington</t>
  </si>
  <si>
    <t>Suchuang Gas Corporation Limited, an investment holding company, engages in the distribution and sale of piped natural gas to industrial, commercial, and residential users in Mainland China and internationally. It also provides natural gas transmission services; operates as a contractor for the construction and installation of gas pipelines; and constructs and operates natural gas refuelling stations. As of December 31, 2020, the company operated 5 compressed natural gas (CNG) /liquefied natural gas (LNG) refueling stations, including 3 stations in Guangyuan; 1 station in Taicang; and 1 station in Suzho; and served 627 commercial and industrial customers, and 260,500 residential customers. In addition, it promotes technologies for nitrogen and carbon dioxide; invests in the LNG facilities; and offers consulting services, as well as sells chemicals. Further, the company is involved in contract energy management and distributed energy system projects. Suchuang Gas Corporation Limited was founded in 2002 and is headquartered in Suzhou, the People’s Republic of China. As of July 28, 2022, Suchuang Gas Corporation Limited operates as a subsidiary of China Resources Gas Co., Ltd.</t>
  </si>
  <si>
    <t>Gas Utilities (Primary); Gas Utilities (Primary); Natural Gas Transmission (Primary); Oil and Gas Distribution (Primary); Utilities (Primary); Utilities (Primary); Asset Management and Custody Banks; Automotive Retail; Capital Goods; Capital Markets; Chemical Distribution; Commercial and Professional Services; Construction and Engineering; Construction and Engineering; Consulting Services; Consumer Discretionary; Diversified Financials; Energy; Energy; Financials; Fuel Dealers; Gasoline Service Stations; Heavy Construction; Industrials; Natural Gas Pipelines; Oil and Gas Retail; Oil and Gas Storage and Transportation; Oil, Gas and Consumable Fuels; Professional Services; Research and Consulting Services; Retailing; Specialty Retail; Trading Companies and Distributors; Trading Companies and Distributors; Water, Sewer and Pipeline Construction</t>
  </si>
  <si>
    <t xml:space="preserve">Asia / Pacific (Primary); Asia / Pacific Emerging Markets (Primary); China  (Primary); Far East (Primary); Jiangsu Province (Primary); Asia / Pacific Developed Markets; Hong Kong </t>
  </si>
  <si>
    <t>China Resources Gas Co., Ltd. engages in the sale and distribution of liquid natural gas LNG and liquid petroleum gas LPG primarily in China. Its portfolio of distribution businesses include natural and petroleum gas pipelines, CNG filling stations, and bottled LPG distribution. The company serves commercial, industrial, and other non-residential consumers. It has operations in Europe, Japan, Korea, Hong Kong, China, and the Southeast Asia. The company is based in Wanchai, Hong Kong. As of October 31, 2008, China Resources Gas Co., Ltd. operates as a subsidiary of China Resources Gas Group Limited.</t>
  </si>
  <si>
    <t>Action East International Limited
Action East International Limited was incorporated in 2012 and is based in Hong Kong.
Dazhong (Hongkong) International Corporation Limited
Dazhong (Hongkong) International Corporation Limited is based in Hong Kong. The company operates as a subsidiary of Shanghai DaZhong Public Utilities(Group) Co.,Ltd.
Shanghai Dazhong Public Utilities(Group) Co.,Ltd. (SHSE:600635)
Shanghai Dazhong Public Utilities (Group) Co., Ltd., an investment holding company, engages in the piped gas supply and wastewater treatment activities in the People’s Republic of China. The company operates four segments: Piped Gas Supply; Wastewater Treatment; Public Infrastructure Projects; and Transportation Services. It sells, distributes, and supplies piped natural gas; constructs and installs gas pipelines; treats wastewater and handles urban wastewater; rents cars, taxies, and tourist cars; and offers freight transport, relocation, liquefied petroleum gas delivery, and tourism services, as well as operates Dazhong Chuxing platform. The company also offers infrastructure investment, construction, operation maintenance, and protection services; public infrastructure project services; and transportation, storage and, postal services, as well as sells gas related products. In addition, it provides financial services, including financial leasing and pre-paid cards; and scientific research and technological services, as well as invests in venture capital enterprises. Further, the company engages in the municipal road operation; agriculture development; payment; assets management; and financial consultancy activities. It owns approximately 6,867 kilometers of natural gas pipeline; and 1,000 operating vehicles. The company was formerly known as Shanghai Pudong Dazhong Taxi Co., Ltd. and changed its name to Shanghai Dazhong Public Utilities (Group) Co., Ltd. in May 2003. Shanghai Dazhong Public Utilities (Group) Co., Ltd. was founded in 1991 and is based in Shanghai, the People’s Republic of China.</t>
  </si>
  <si>
    <t>Action East International Limited (Asia / Pacific (Primary); Asia / Pacific Developed Markets (Primary); Hong Kong  (Primary));
Dazhong (Hongkong) International Corporation Limited (Asia / Pacific (Primary); Asia / Pacific Developed Markets (Primary); Hong Kong  (Primary));
Shanghai Dazhong Public Utilities(Group) Co.,Ltd. (SHSE:600635) (Asia / Pacific (Primary); Asia / Pacific Emerging Markets (Primary); China  (Primary); Far East (Primary))</t>
  </si>
  <si>
    <t>Shanghai Dazhong Public Utilities(Group) Co.,Ltd. (SHSE:600635) (1,102.6)</t>
  </si>
  <si>
    <t>Euro Cosmetic Spa</t>
  </si>
  <si>
    <t>As of October 8, 2021,  Euro Cosmetic Spa operates as a subsidiary of Fine Foods &amp; Pharmaceuticals N.T.M. S.p.A.</t>
  </si>
  <si>
    <t>Beauty Care Products (Primary); Consumer Staples (Primary); Cosmetics (Primary); Dental Care Products (Primary); Hair Care Products (Primary); Household and Personal Products (Primary); Perfumes and Colognes (Primary); Personal Products (Primary); Personal Products (Primary); Skin Care Products (Primary)</t>
  </si>
  <si>
    <t>Brescia (Primary); Europe (Primary); European Developed Markets (Primary); Italy (Primary); Lombardy (Primary)</t>
  </si>
  <si>
    <t>Fine Foods &amp; Pharmaceuticals N.T.M. S.p.A. engages in the contract development and manufacturing of oral solid forms for the pharmaceutical and nutraceutical industries. It offers pharmaceutical products including powders and granules, capsules, tablets, film-coated tablets, effervescent granules, and hard gelatine capsules. The company also provides nutraceutical products comprising soluble and effervescent powders and granules, soluble, effervescent and chewable tablets, fast melting/sublingual tablets, film-coated tablets, and hard gelatin capsules for various therapeutic areas, such as probiotics, multivitamins and minerals, immune systems, sleep and relax, gastrointestinal system, circulatory system, osteoarticular system, urinary system, women health, beauty, healthy ageing, and mental well being. In addition, the company manufactures and trades in cosmetics products, such as hair care, skin care, liquid detergents for personal hygiene, skin care emulsions, oral hygiene, deodorants, alcohol-based perfumery, bath and shower gel, shampoo and conditioners, shaping waxes, mouthwash and breath products, creams, gel and toothpaste, intimate cleansers, emulsions and emulsions, gels, and liquid soaps; medical surgical aids and medical devices; antiseptics for undamaged skin, hand gel, pre-injection, hydroalcoholic surfaces, and iodine; and orthodontic cleaning tablets, disinfectants, and decongestant nasal sprays. Fine Foods &amp; Pharmaceuticals N.T.M. S.p.A. was founded in 1984 and is headquartered in Verdellino, Italy.</t>
  </si>
  <si>
    <t>Bergamo (Primary);
Europe (Primary);
European Developed Markets (Primary);
Italy (Primary);
Lombardy (Primary)</t>
  </si>
  <si>
    <t>Findea's Srl
Findea's Srl is based in Brescia, Italy.
MD S.R.L.
MD S.R.L. is based in Brescia, Italy.</t>
  </si>
  <si>
    <t>Findea's Srl (Brescia (Primary); Europe (Primary); European Developed Markets (Primary); Italy (Primary); Lombardy (Primary));
MD S.R.L. (Brescia (Primary); Europe (Primary); European Developed Markets (Primary); Italy (Primary); Lombardy (Primary))</t>
  </si>
  <si>
    <t>Hulisani Limited, an energy investment company, generates and sells electricity in South Africa. The company generates electricity through solar, diesel, solar PV, wind, and open-cycle gas turbine power plants. It also manufactures and sells wind turbine towers. Hulisani Limited was incorporated in 2015 and is based in Sandton, South Africa. As of May 3, 2022, Hulisani Limited operates as a subsidiary of Reatile Group Proprietary Limited.</t>
  </si>
  <si>
    <t>Independent Power and Renewable Electricity Producers (Primary); Independent Power Producers and Energy Traders (Primary); Utilities (Primary); Utilities (Primary); Capital Goods; Electric Power By Solar Energy; Electric Power By Wind Energy; Electric Power Generation By Fossil Fuels; Electric Utilities; Electric Utilities; Electrical Equipment; Engines and Turbines; Heavy Electrical Equipment; Industrials; Power Generation Equipment; Renewable Electricity</t>
  </si>
  <si>
    <t>Reatile Group Proprietary Limited is an investment holding company. The company, through its subsidiaries, engages in the storage and handling of liquefied chemicals, gases, petrochemicals, biofuels, and oil products. It distributes and retails fuels and oil products, including liquefied natural gas (LNG) and natural gas; generates solar power; and distributes chemicals and petrochemicals. The company also engages in the mining services. The company was incorporated in 2003 and is based in Johannesburg, South Africa.</t>
  </si>
  <si>
    <t>Mazi Capital (Pty) Limited is an employee owned investment manager. The firm manages hedge funds and unit trusts for its clients. It invests in the public equity markets of South Africa. The firm also invests in unlisted companies. It seeks to invest in stocks of companies across all market capitalization. The firm benchmarks the performance of its portfolio against the FTSE/JSE Shareholder Weighted Index. It employs a combination of quantitative, technical analysis, and fundamental analysis with a bottom-up and top-down stock picking approach to make its investments. The firm conducts in-house research to create its investment portfolio. It makes its investments in companies operating across diversified sectors. Mazi Capital (Pty) Limited was formed in October 2006 and is based in Johannesburg, South Africa.</t>
  </si>
  <si>
    <t xml:space="preserve">As of May 2, 2022, Rotam Global AgroSciences Limited operates as a subsidiary of Albaugh, LLC.
</t>
  </si>
  <si>
    <t>JRC: 119.6 (31.3%);
International: 262.8 (68.7%)</t>
  </si>
  <si>
    <t>Others: 48.3 (12.6%);
China: 121.2 (31.7%);
Brazil: 67.3 (17.6%);
Argentina: 27.6 (7.2%);
United States: 42.6 (11.1%);
Taiwan: 8.0 (2.1%);
Europe: 67.6 (17.7%)</t>
  </si>
  <si>
    <t>Chemicals (Primary); Fertilizers and Agricultural Chemicals (Primary); Materials (Primary); Materials (Primary); Cleaning Products; Consumer Staples; Household and Personal Products; Household Disinfectants; Household Products; Household Products</t>
  </si>
  <si>
    <t>Albaugh, LLC manufactures and formulates crop protection chemicals. It offers seed treatments; plant growth regulators, including mepiquat chloride; insecticides, such as imidacloprid; and fungicides, which comprise captan, propiconazole, tebuconazole, copper hydroxide products, tribasic copper sulfate, copper oxychloride products, combination and technical products, and myclobutanil products. The company also provides herbicides, such as glyphosate, oxyfluorfen, imazethapyr, clopyralid, picloram, clethodim, trifluralin, quinclorac, dicamba, MCPA, phenoxies, bromoxynil, triclopyr, propazine, and fomasafen. It sells its products through distributors in North America. The company was founded in 1979 and is based in Ankeny, Iowa. It has a manufacturing facility in St. Joseph, Missouri.</t>
  </si>
  <si>
    <t>Des Moines Area (Primary);
Iowa (Primary);
Midwest (Primary);
United States and Canada (Primary);
United States of America (Primary)</t>
  </si>
  <si>
    <t>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t>
  </si>
  <si>
    <t>Electronic Manufacturing Services (EMS): 534.0 (100.0%)</t>
  </si>
  <si>
    <t>Netherlands: 262.7 (49.1%);
Germany: 145.6 (27.2%);
Other Europe: 80.7 (15.1%);
America: 25.0 (4.7%);
Asia: 20.5 (3.8%)</t>
  </si>
  <si>
    <t>Electronic Design and Engineering Services (Primary); Electronic Equipment, Instruments and Components (Primary); Electronic Manufacturing Services (Primary); Electronic Manufacturing Services (EMS) (Primary); Information Technology (Primary); Outsourced Technology Manufacturing Services (Primary); Printed Circuit Board (Primary); Technology Hardware and Equipment (Primary); Testing Services (Primary); Commercial and Professional Services; Commercial Services and Supplies; Diversified Support Services; Electronic Components; Electronic Components; Industrials; Microelectronics</t>
  </si>
  <si>
    <t>Europe (Primary); European Developed Markets (Primary); Netherlands (Primary); Noord-Brabant (Primary)</t>
  </si>
  <si>
    <t>Europe (Primary);
European Developed Markets (Primary);
Netherlands (Primary);
Overijssel (Primary)</t>
  </si>
  <si>
    <t xml:space="preserve">As of December 1, 2021, West Suburban Bancorp, Inc. was acquired by Old Second Bancorp, Inc. West Suburban Bancorp, Inc. operates as the bank holding company for West Suburban Bank that provides consumer and commercial retail banking products and services for individuals and businesses in Illinois. The company offers deposit accounts, such as checking, savings, health savings, and money market accounts, as well as time and certificates of deposits; and secured and unsecured loans, including vehicle loans, real estate loans, home equity line of credit, home equity loans/home refinance, electronic personal line of credit, and personal installment loans. It also offers commercial accounts and certificate of deposits for commercial customers; loans for commercial clients, including financing for commercial and industrial projects, income producing commercial real estate, owner-occupied real estate, and construction and development; and insurance and land trust services, and safe deposit box rentals. In addition, the company offers online, digital, and mobile banking services, as well as debit and credit cards. As of June 30, 2021, it operated 35 banking locations in DuPage, Kane, Kendall, and Will counties in Illinois. West Suburban Bancorp, Inc. was founded in 1962 and is headquartered in Lombard, Illinois.
</t>
  </si>
  <si>
    <t>Banks (Primary); Banks (Primary); Financials (Primary); Regional Banks (Primary); Regional Commercial Banks (Primary); Asset Management and Custody Banks; Capital Markets; Diversified Financial Services; Diversified Financials; Holding Companies; Insurance; Insurance; Insurance Brokers; Investment Services and Holding Companies; Multi-Sector Holdings; Offices Of Bank Holding Companies</t>
  </si>
  <si>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</si>
  <si>
    <t>Carol Stream Area (Primary);
Great Lakes (Primary);
Illinois (Primary);
United States and Canada (Primary);
United States of America (Primary)</t>
  </si>
  <si>
    <t>Acceleron Pharma Inc., a biopharmaceutical company, focuses on the discovery, development, and commercialization of therapeutics to treat serious and rare diseases. It offers REBLOZYL (luspatercept-aamt), a first-in-class erythroid maturation agent, for the treatment of anemia in adult patients with beta-thalassemia and transfusion-dependent anemia. The company is also developing Sotatercept, an activin receptor type IIA fusion protein, for the treatment of patients with pulmonary arterial hypertension; ACE-1334, a pulmonary therapeutic candidate that is in Phase I clinical trials; and luspatercept-aamt for non-transfusion-dependent beta-thalassemia patients and lower-risk myelodysplastic syndrome patients. It has a license agreements with the Salk Institute for Biological Studies for the cloning of type II activin receptors; and license agreement with Fulcrum Therapeutics, Inc. to identify small molecules designed to modulate specific pathways associated with a targeted indication within the pulmonary disease space. The company was formerly known as Phoenix Pharma, Inc. Acceleron Pharma Inc. was incorporated in 2003 and is headquartered in Cambridge, Massachusetts. As of November 19, 2021, Acceleron Pharma Inc. operates as a subsidiary of Merck Sharp &amp; Dohme Corp.</t>
  </si>
  <si>
    <t>Avoro Capital Advisors LLC
Avoro Capital Advisors LLC is an employee owned hedge fund sponsor. The firm primarily provides its services to pooled investment vehicles. It also manages separate client focused portfolios. The firm invests in the public equity and fixed income markets across the globe. For its equity investments, it employs long/short strategy to make its investments. The firm typically invests in companies in biotechnology, pharmaceuticals, medical devices and instruments, healthcare services and healthcare information technology sectors. The firm employs fundamental research to make its investments. Avoro Capital Advisors LLCwas formed on September 24, 2009 and is based in New York city.
Holocene Advisors, LP
Holocene Advisors, LP is an employee owned hedge fund manager. The firm provides its services to pooled investment vehicles. It also manages separate client-focused equity portfolios. The firm invests in the public equity markets of United States. It employs a combination of fundamental and bottom-up research process to make its investments. Holocene Advisors, LP was founded in 2016 an is based in New York, New York.</t>
  </si>
  <si>
    <t>Avoro Capital Advisors LLC (New York (Primary); New York City Area (Primary); Northeast (Primary); United States and Canada (Primary); United States of America (Primary));
Darwin Global Management Limited (Europe (Primary); European Developed Markets (Primary); Jersey (Primary));
Holocene Advisors, LP (New York (Primary); New York City Area (Primary); Northeast (Primary); United States and Canada (Primary); United States of America (Primary))</t>
  </si>
  <si>
    <t>Hankuk Paper Mfg. Co., Ltd produces and sells various paper products in South Korea. The company offers printing and writing papers, including wood-free, special wood-free, MFC, art, and rough glass papers; and copying papers. It also provides specialty papers, such as wallpapers, release papers, labels, packaging papers, transfer base papers, color papers, high speed digital inkjet papers, food papers, interleaving papers, fancy papers, information papers, heat sensitive papers, and other specialty papers, as well as pulp boards. The company was formerly known as Hankuk Special Paper Manufacturing Co., Ltd. and changed its name to Hankuk Paper Mfg. Co., Ltd in December 1966. Hankuk Paper Mfg. Co., Ltd was founded in 1958 and is headquartered in Seoul, South Korea.</t>
  </si>
  <si>
    <t>Industrial Service Paper (Primary); Materials (Primary); Materials (Primary); Novelty Paper (Primary); Paper and Forest Products (Primary); Paper Products (Primary); Printing And Writing Paper (Primary); Containers and Packaging; Paper Packaging</t>
  </si>
  <si>
    <t>Haesung Industrial Co., Ltd. operates in real estate sector in South Korea. It rents office and shopping malls; and develops, manages, and sells real estate properties. The company also provides services, such as planning, feasibility study, site selection, purchase, contract, design, supervision, construction and follow-up management, interior, and remodeling construction. Further, it offers building facility management services, including building maintenance and risk management, facility management and operation, cleaning, and security; and asset management services, as well as operates parking lots. Haesung Industrial Co., Ltd. was founded in 1954 and is based in Seoul, South Korea.</t>
  </si>
  <si>
    <t>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headquartered in Paris, France.</t>
  </si>
  <si>
    <t>Commercial and Professional Services (Primary); Industrials (Primary); Professional Services (Primary); Research and Consulting Services (Primary); Advertising; Application Software; Broadcast Advertising; Communication Services; Data Management; Development Consulting; Information Technology; Information Technology (IT) Consulting; Infrastructure Services; Interactive Media and Services; Interactive Media and Services; Internet Advertising; Internet Services and Infrastructure; Internet Software; IT Consulting and Other Services; IT Services; Marketing Consulting; Marketing Services; Media; Media and Entertainment; Online Services; Services Outsourcing; Software; Software and Services</t>
  </si>
  <si>
    <t>Financiere Arbevel
Financiere Arbevel is based in Paris, France.
Truffle Capital S.A.S.
Truffle Capital S.A.S. is a venture capital and private equity firm specializing in startup, early venture, mid venture, late stage, post start up, incubation, growth capital, investments in spins offs from initial round to the pre-exit round, LBOs, and PIPEs. The firm invests in information technology, energy, life sciences, telecommunication, electronics, and biotechnology and pharmaceuticals, medtech, biotech including medical equipment such as imagery, robotics, connected prosthesis and fintech sector. In information technology, it focuses on mobile content and connectivity, Internet, technical software, IT security, VOIP, and security and technical software. Within energy, the firm typically invests in energy efficiency, energy management, new technologies for traditional energies, and renewable energy like solar, wind, wave power, tidal power, mini-hydro, geothermal energy, biogas, biofuels, biomass, automotive and on site power generation with a focus on fuel cells for automotive and stationary markets, micro turbines, and natural gas engines, energy storage with a focus on flywheels, metal hydrides, and superconductors, and enabling energy technologies, with a focus on energy electronics and engineering, emissions and green power marketing, energy and IT software providers, and niche materials. Within biotechnology and pharmaceuticals, the firm seeks to invest in aging therapies (cancer). In life sciences, it invests in therapeutic drugs and vaccines, medical devices, and breakthrough technologies. The firm seeks to invest in Europe with a focus on France, Germany, Italy, and the United States. It invests mainly in European companies that are active in both Europe and high-growth countries in North Africa and the Middle East, as well as in India and Brazil. In Brazil, it focuses on information technology sector. The firm primarily invests between €0.25 million ($0.32 million) and €80 million ($95.30 million) per company with enterprise values between R$1 million ($0.59 million) and R$30 million ($17.90 million) and. It seeks to invest in firms with a revenues between €0.1 million ($0.13 million) and €100 million ($111.52 million). The firm prefers to take minority or majority stake or acts as lead investor in its portfolio companies. It aims to hold an investment for five years and take seat on board. Truffle Capital S.A.S. was founded in 2001 and is based in Paris, France with additional offices in Paris, France and São Paulo, Brazil.
Weinberg Capital Partners
Weinberg Capital Partners is a private equity and real estate investing firm specializing in majority leveraged buy-out, PIPEs transactions and industry consolidation in mature and mid market companies. The firm invests in all types of businesses except those in high-tech and life sciences. It prefers to invest in real estate. It primarily invests in mid-sized companies based in Europe with a focus on France including Paris and Paris region and Southern Europe. The firm typically invests between €15 million ($20.63 million) and €60 million ($71.69 million) in companies with enterprise values between €20 million ($25.34 million) and €500 million ($527.64 million). The firm seeks to acquire minority and majority interests and prefers to have a Board seat in its portfolio companies. Weinberg Capital Partners was founded in 2005 and is based in Paris, France.</t>
  </si>
  <si>
    <t>Financiere Arbevel (Europe (Primary); European Developed Markets (Primary); France (Primary); Ile-de-France (Primary));
Truffle Capital S.A.S. (Europe (Primary); European Developed Markets (Primary); France (Primary); Ile-de-France (Primary); Brazil; Latin America and Caribbean; São Paulo; South America);
Weinberg Capital Partners (Europe (Primary); European Developed Markets (Primary); France (Primary); Ile-de-France (Primary))</t>
  </si>
  <si>
    <t>WPX Energy, Inc., an independent oil and natural gas exploration and production company, engages in the exploitation and development of unconventional properties in the United States. It produces oil, natural gas, and natural gas liquids. The company operates 688 wells and owns interests in 787 wells covering an area of approximately 122,000 net acres located in Delaware Basin, Texas, and New Mexico; and operates 404 wells and owns interests in 104 wells that covers an area of approximately 87,000 net acres situated in the Williston Basin, North Dakota. As of December 31, 2019, it had proved reserves of 528 million barrels of oil equivalent. The company was founded in 1983 and is headquartered in Tulsa, Oklahoma. As of January 7, 2021, WPX Energy, Inc. operates as a subsidiary of Devon Energy Corporation.</t>
  </si>
  <si>
    <t>Midwest (Primary); Oklahoma (Primary); Tulsa Area (Primary); United States and Canada (Primary); United States of America (Primary); Gillette Area; Mountain; Wyoming</t>
  </si>
  <si>
    <t>Devon Energy Corporation, an independent energy company, primarily engages in the exploration, development, and production of oil, natural gas, and natural gas liquids in the United States. It operates approximately 5,134 gross wells. Devon Energy Corporation was incorporated in 1971 and is headquartered in Oklahoma City, Oklahoma.</t>
  </si>
  <si>
    <t>Midwest (Primary);
Oklahoma (Primary);
Oklahoma City Area (Primary);
United States and Canada (Primary);
United States of America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</si>
  <si>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EnCap Investments L.P.
EnCap Investments L.P. is a venture capital and private equity firm specializing in seed, start-ups, emerging growth, and early venture investments. The firm typically provides capital incrementally and also for reserve acquisition and drilling project. It typically invests in upstream and midstream oil and gas companies. Within midstream assets, it prefers to invest in natural gas pipelines, clean-energy infrastructure, gathering, processing facilities, energy infrastructure, natural gas gathering, treating, compression, processing and storage operations, oil gathering and transportation, natural gas liquid fractionation, storage and transportation, produced water handling and disposal, and carbon dioxide gathering, transportation and sequestration. The firm seeks to invest in Mexico, Canada, and the United States with a focus on Dallas. It seeks to invest between $10 million and $350 million per deal. EnCap Investments L.P was founded in 1988 and is based in Houston, Texas.
Felix Energy Holdings II, LLC
Felix Energy Holdings II, LLC was incorporated in 2015 and is based in Dover, Delaware.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</si>
  <si>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EnCap Investments L.P. (Houston Area (Primary); Southwest (Primary); Texas (Primary); United States and Canada (Primary); United States of America (Primary));
Felix Energy Holdings II, LLC (Delaware (Primary); Midatlantic (Primary); United States and Canada (Primary); United States of America (Primary); Wilmington Area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</si>
  <si>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Coland Holdings Limited engages in the research, development, innovation, and sale of generic medicine, traditional Chinese patent medicines, biochemical drugs, and medical equipment in China. The company provides pharmaceutical products for hepatobiliary, respiratory, cardiovascular, oncology, and other diseases. It also offers orthopedic medical devices, including spinal fixation systems and artificial joints; and medical devices for dental and ophthalmology treatments. In addition, the company provides in vitro diagnostics reagents. Coland Holdings Limited was founded in 2010 and is headquartered in Shanghai, China. As of October 30, 2020, Coland Holdings Limited operates as a subsidiary of Oceanic World Sub Corp.</t>
  </si>
  <si>
    <t>Cardiovascular Drugs (Primary); Health Care (Primary); Oncology Drugs (Primary); Pharmaceutical Products (Primary); Pharmaceuticals (Primary); Pharmaceuticals (Primary); Pharmaceuticals, Biotechnology and Life Sciences (Primary); Respiratory Drugs (Primary); Dental Care Equipment; Health Care Equipment; Health Care Equipment and Services; Health Care Equipment and Supplies; Health Care Supplies; Medical Consumables; Orthopedic Devices; Therapeutic Devices</t>
  </si>
  <si>
    <t xml:space="preserve">Asia / Pacific (Primary); Asia / Pacific Emerging Markets (Primary); China  (Primary); Far East (Primary); Taiwan </t>
  </si>
  <si>
    <t>Ocean Outdoor Limited provides digital out-of-home advertising services in Denmark, Finland, Germany, Netherlands, Norway, Sweden, and the United Kingdom. It creates broadcast and online content for entertaining and influential brand experiences for national audiences. The company was formerly known as Ocelot Partners Limited and changed its name to Ocean Outdoor Limited in March 2018. Ocean Outdoor Limited was incorporated in 2017 and is based in Road Town, the British Virgin Islands.</t>
  </si>
  <si>
    <t>Advertising: 168.4 (100.0%)</t>
  </si>
  <si>
    <t>UK Group: 89.7 (53.2%);
Netherlands: 30.5 (18.1%);
Nordics: 48.2 (28.6%)</t>
  </si>
  <si>
    <t>Advertising (Primary); Billboard Advertising (Primary); Communication Services (Primary); Media (Primary); Media and Entertainment (Primary); Print Advertising (Primary)</t>
  </si>
  <si>
    <t>Mariposa Acquisition III, LLC
Mariposa Acquisition III, LLC was incorporated in 2015 and is based in USA.</t>
  </si>
  <si>
    <t>LionTree Ocelot LLC (United States and Canada (Primary); United States of America (Primary));
Mariposa Acquisition III, LLC (United States and Canada (Primary); United States of America (Primary))</t>
  </si>
  <si>
    <t>Korea Auto Glass Co., Ltd. manufactures and supplies automotive safety glass products. Its products include laminated glasses, including automotive wind shield glasses, sound insulation glasses, head-up display glasses, heating glasses, and tempered glasses, including rear glasses, door glasses, sun roof glasses, quarter glasses, water-repellent glasses, and others. The company was founded in 2000 and is headquartered in Sejong, South Korea. As of December 1, 2020, Korea Auto Glass Co., Ltd. operates as a subsidiary of KCC GLASS Corporation.</t>
  </si>
  <si>
    <t>Auto Components (Primary); Auto Parts and Equipment (Primary); Automobiles and Components (Primary); Consumer Discretionary (Primary); Construction Materials; Construction Materials; Glass; Materials; Materials</t>
  </si>
  <si>
    <t>KCC Glass Corporation provides value-added glass products in South Korea. It offers construction, automobile, and coated glass products; interior decorations; construction, automobile, and ship floorings; laminated interior films; vinyl coated metal products; and interior artificial marbles. The company was founded in 2020 and is headquartered in Seoul, South Korea.</t>
  </si>
  <si>
    <t>EasyVista S.A.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The company was founded in 1988 and is headquartered in Noisy-le-Grand, France.</t>
  </si>
  <si>
    <t>Information Technology (Primary); Information Technology (IT) Consulting (Primary); IT Consulting and Other Services (Primary); IT Services (Primary); Software and Services (Primary); Internet Services and Infrastructure</t>
  </si>
  <si>
    <t>Eurazeo PME is a private equity and venture capital firm specializing in seed/startup, early venture, mid venture, late venture, growth, equity, quasi-equity, and mezzanine investments in secondary buy-out, leveraged buy-out, management buy-out, and owner buy-out transactions of unlisted small-cap, lower middle market companies. It invests in small and medium sized enterprises in all the sectors. The firm focuses on investments in French companies. It seeks to invest in companies with enterprise value between €50 million ($54.47 million) and €200 million ($217.88 million). The firm prefers to take majority stake in its portfolio companies. It typically holds its investments for a period of five to ten years. The firm was founded in 2005 and is based in Paris, France. Eurazeo PME operates as a subsidiary of Eurazeo.</t>
  </si>
  <si>
    <t>Alclan SC
Alclan SC is a holding company. The company was incorporated in 1996 and is based in Paris, France.
Animation De Participations Industrielles Commerciales Et Artisanales - A.P.I.C.A. SAS
Animation De Participations Industrielles Commerciales Et Artisanales - A.P.I.C.A. SAS operates as a holding company. The company was incorporated in 2006 and is based in Paris, France.
Very S.A.S.
Very S.A.S. owns and operates hotels. The company was incorporated in 2009 and is based in Paris, France.</t>
  </si>
  <si>
    <t>Alclan SC (Europe (Primary); European Developed Markets (Primary); France (Primary); Ile-de-France (Primary));
Animation De Participations Industrielles Commerciales Et Artisanales - A.P.I.C.A. SAS (Europe (Primary); European Developed Markets (Primary); France (Primary); Ile-de-France (Primary));
Very S.A.S. (Europe (Primary); European Developed Markets (Primary); France (Primary); Ile-de-France (Primary))</t>
  </si>
  <si>
    <t>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t>
  </si>
  <si>
    <t>Apparel: 35.7 (100.0%)</t>
  </si>
  <si>
    <t>Bedspreads and Comforters (Primary); Consumer Discretionary (Primary); Consumer Durables and Apparel (Primary); Linens and Bedding (Primary); Sheets (Primary); Textiles (Primary); Textiles, Apparel and Luxury Goods (Primary); Towels (Primary); Accessories; Apparel; Apparel Retail; Apparel, Accessories and Luxury Goods; Athletic Footwear; Beauty Care Products; Consumer Staples; Footwear; Gloves; Hats, Caps, and Millinery; Home Decor Accessories; Home Furnishings; Home Improvement Retail; Household and Personal Products; Household Durables; Housewares and Specialties; Internet and Direct Marketing Retail; Internet and Direct Marketing Retail; Kitchen Housewares; Leather Gloves and Mittens; Luggage and Handbags; Men's and Boys' Footwear; Men's Apparel; Men's Coats and Jackets; Men's Shirts and Sweaters; Men's Trousers, Slacks and Shorts; Men's Underwear and Pajamas; Online Apparel and Accessory Retail; Online Housewares Retail; Online Specialty Retail; Perfumes and Colognes; Personal Products; Personal Products; Retailing; Scarves; Shoe Accessories; Specialty Apparel; Specialty Retail; Specialty Stores; Women's and Girls' Footwear; Women's, Misses', and Juniors' Apparel; Women's, Misses', and Juniors' Blouses, Shirts and Sweaters; Women's, Misses', and Juniors' Coats; Women's, Misses', and Juniors' Dresses; Women's, Misses', and Juniors' Skirts; Women's, Misses', and Juniors' Trousers and Shorts; Women's, Misses', and Juniors' Underwear and Nightwear</t>
  </si>
  <si>
    <t>Finlayson &amp; Co Oy manufactures and sells home textiles and Familon duvets, beds, and mattresses. The company was incorporated in 1999 and is based in Helsinki, Finland with markets in Russia and Baltic countries. Finlayson &amp; Co Oy operates as a subsidiary of Kuusvooninkinen Oy.</t>
  </si>
  <si>
    <t>Mandiant, Inc. engages in the provision of cyber security solutions. The company, through the Mandiant Advantage SaaS platform, offers threat intelligence, security validation, attack surface management and security automation, as well as managed and consulting services. It also provides Advantage Platform, a multi-vendor XDR platform that delivers the company’s expertise and frontline intelligence to security teams; Managed Defense, a solution with comprehensive protection from advanced and emerging threats; and Mandiant Academy, which provides cyber security training services. In addition, the company offers incident response, ransomware, risk management, targeted attack testing, cyber defense transformation, identity first security, industrial control systems and operational technology, cloud architecture, cyber security due diligence, and threat intelligence services. It provides its solutions and services under the Mandiant brand to telecommunications, technology, financial services, public utilities, healthcare, oil and gas industries, and the United States and international governmental agencies, as well as educational and nonprofit organizations. The company was formerly known as FireEye, Inc. and changed its name to Mandiant, Inc. in October 2021. Mandiant, Inc. was incorporated in 2004 and is headquartered in Reston, Virginia. As of September 12, 2022, Mandiant, Inc. operates as a subsidiary of Google LLC.</t>
  </si>
  <si>
    <t>Security Software &amp; Services: 522.9 (100.0%)</t>
  </si>
  <si>
    <t>United States: 354.1 (67.7%);
Other: 38.2 (7.3%);
Europe, The Middle East and Africa (EMEA): 75.5 (14.4%);
Asia Pacific and Japan (APAC): 55.1 (10.5%)</t>
  </si>
  <si>
    <t>Information Technology (Primary); Security Software (Primary); Software (Primary); Software and Services (Primary); Systems Software (Primary); Application Hosting Services; Application Service Providers (ASPs); Application Software; Consumer Discretionary; Consumer Services; Diversified Consumer Services; Education Services; Information Technology (IT) Consulting; IT Consulting and Other Services; IT Services</t>
  </si>
  <si>
    <t>Midatlantic (Primary); Northern Virginia Area (Primary); United States and Canada (Primary); United States of America (Primary); Virginia (Primary); California; San Jose Area; West Coast</t>
  </si>
  <si>
    <t>Google LLC operates as a search engine, which organize information and helps users to access it. The company’s products include applications, such as Search, Maps, Translate, Chrome, youTube Music, cloud platform, chromecast, google play movies and TV, YouTube, Pixel 3, Connect Home, Pixel Slate, Google Wifi, Android OS, Wear OS by Google, and Chromebook. It allows users to search and explore the information; watch and play online games; and talk and text by its Gmail, Messages, and Google Duo applications. The company also provides devices, including laptop, phone, speakers, and voice control multiple compatible devices. It offers advertising services through Google Ads, AdSense, and Analytics. Google LLC has a strategic alliance with Tata Consultancy Services Limited, Gateless, and Fletcher Building. Google LLC has a strategic collaboration with Mizuho Financial Group, Inc. and has a strategic partnership with Gevo, Inc. The company is based in Mountain View, California with additional offices located worldwide. Google LLC operates as a subsidiary of Alphabet Inc.</t>
  </si>
  <si>
    <t>Allianz Global Investors U.S. LLC
Allianz Global Investors U.S. LLC is a privately owned investment manager. The firm provides its services to investment companies, high net worth individuals, pooled investment vehicles, pension and profit sharing plans, charitable organizations, corporations, state and municipal government entities, insurance companies, seed accounts, model delivery, foreign entities, and other investment advisers. It manages separate client-focused equity, fixed income, and balanced portfolios. The firm also manages equity, fixed income, and balanced mutual funds for its clients. It invests in the public equity, fixed income, and alternative investment markets across the globe. The firm invests in growth and value stocks of companies across all market capitalizations. For its fixed income portion, it invests in high-yield corporate bonds and convertible corporate securities. The firm employs a combination of quantitative and fundamental analysis with a bottom-up approach to make its investments. It benchmarks the performance of its fixed income portfolios against the Bank of America Merrill Lynch All Convertibles All Qualities Index and Bank of America Merrill Lynch High Yield Master II Index. The firm benchmarks the performance of its equity portfolios against various Russell, MSCI, and S&amp;P indices. It was founded on May 1, 2010 and is based in New York City with additional offices in San Diego, California, San Francisco, California, and London, United Kingdom. Allianz Global Investors U.S. LLC operates as a subsidiary of Allianz Asset Management AG.
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Blackstone Group Management L.L.C.
Blackstone Group Management L.L.C. is headquartered in United States.
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Blackstone Tactical Opportunities Advisors L.L.C.
Blackstone Tactical Opportunities Advisors L.L.C. was incorporated in 2011 and is based in Bronx, New York. Blackstone Tactical Opportunities Advisors L.L.C. operates as a subsidiary of The Blackstone Group Inc.
ClearSky
ClearSky is a venture capital firm specializing in growth capital and growth equity investments. It invests in the cybersecurity sector. Clearsky was founded in 2012 and is based in Palm Beach, Florida with additional offices in New York, New York; Boston, Massachusetts; and San Francisco, Califonia.
FMR LLC
FMR LLC is a privately owned investment manager. The firm was formerly known as FMR CORP. FMR LLC is based in Boston, Massachusetts.
Shapiro Capital Management LLC
Shapiro Capital Management LLC is a privately owned investment manager. The firm primarily provides its services to high net worth individuals. It also caters to investment companies, pension and profit sharing plans, charitable organizations, state or municipal government entities, foundations, endowments, trusts, estates, other investment advisers, corporations or other businesses. The firm manages equity and fixed income portfolios for its clients. It also launches and manages equity and fixed income mutual funds for its clients. The firm invests in the public equity and fixed income markets of the United States. It typically invests in value stocks of multi-cap companies to make its investments. The firm employs a fundamental analysis with a bottom-up stock picking approach to make its investments. It operates as a subsidiary of Shapiro Capital Management Co, Inc. Shapiro Capital Management LLC was founded in 1989 and is based in Atlanta, Georgia. As of February 27, 2018, Shapiro Capital Management LLC operates as a subsidiary of American Beacon Advisors,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</si>
  <si>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Allianz Global Investors U.S. LLC (New York (Primary); New York City Area (Primary); Northeast (Primary); United States and Canada (Primary); United States of America (Primary); Boston Area; California; England; Europe; European Developed Markets; Greater London; Massachusetts; San Diego Area; San Francisco Area; United Kingdom; West Coast);
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Blackstone Group Management L.L.C. (United States and Canada (Primary); United States of America (Primary));
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Blackstone Tactical Opportunities Advisors L.L.C. (New York (Primary); New York City Area (Primary); Northeast (Primary); United States and Canada (Primary); United States of America (Primary));
ClearSky (Florida (Primary); Southeast (Primary); United States and Canada (Primary); United States of America (Primary); California; Massachusetts; New York; Northeast; West Coast);
FMR LLC (Boston Area (Primary); Massachusetts (Primary); Northeast (Primary); United States and Canada (Primary); United States of America (Primary));
Shapiro Capital Management LLC (Atlanta Area (Primary); Georgia (Primary); Southeast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</si>
  <si>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BlackRock, Inc. (NYSE:BLK) (108,316.5); Blackstone Inc. (NYSE:BX) (61,826.9)</t>
  </si>
  <si>
    <t>Premier Gold Mines Limited was acquired by Equinox Gold Corp.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t>
  </si>
  <si>
    <t>Equinox Gold Corp. engages in the operation, acquisition, exploration, and development of mineral properties. The company primarily explores for gold and silver deposits. Its properties include the Aurizona gold mine located in Maranhão State; the RDM gold mine located in Minas Gerais State; and Fazenda gold mine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</si>
  <si>
    <t>Orion Mine Finance is a private equity firm specializing in mining companies in the base and precious metals sector. It is based in New York, New York with additional offices in Hamilton, Canada; Denver, Colorado; and Sydney, Australia.</t>
  </si>
  <si>
    <t>New York (Primary);
New York City Area (Primary);
Northeast (Primary);
United States and Canada (Primary);
United States of America (Primary);
Asia / Pacific;
Asia / Pacific Developed Markets;
Australia ;
Canada;
Colorado;
Mountain;
New South Wales;
Ontario</t>
  </si>
  <si>
    <t>Energica Motor Company S.p.A. manufactures and sells supersport electric motorcycles in Italy and internationally. The company is headquartered in Modena, Italy. Energica Motor Company S.p.A. is a subsidiary of CRP Group. As of March 28, 2022, Energica Motor Company S.p.A. operates as a subsidiary of Ideanomics, Inc..</t>
  </si>
  <si>
    <t>Automobiles (Primary); Automobiles and Components (Primary); Consumer Discretionary (Primary); Motorcycle Manufacturers (Primary); Motorcycles (Primary)</t>
  </si>
  <si>
    <t>Emilia-Romagna (Primary); Europe (Primary); European Developed Markets (Primary); Italy (Primary); Modena (Primary)</t>
  </si>
  <si>
    <t>Ideanomics, Inc., through its subsidiaries, develops zero emission mobility solutions for the off-highway and on-highway commercial vehicle markets in Asia and the United States. The company’s Ideanomics Mobility business unit focuses on the commercial adoption of electric vehicles (EV) by commercial fleet operators. This business unit provides solutions for the procurement, financing, charging, and energy management needs for the fleet operators of commercial EVs; and zero emission mobility solutions, such as the provision of commercial electric vans, trucks, buses, electric tractors, and two-wheeled transportation, supporting by the provision of energy services and infrastructure for the EV market comprising charging systems, energy storage, and energy generation, including hydrogen and solar, and associated data and management applications. It also offers high-power inductive charging solutions for medium and heavy-duty EVs; manufactures and distributes electric powered tractors; manufactures and sells hydrogen fuel cells and power electronics for electric, hydrogen, and hybrid powered vehicles; manufactures and sells electric motorcycles and the FIM Enel MotoE World Cup; sells EV bikes, scooters, and batteries under the Treeletrik brand; and sells ride hailing vehicles, electric vans, trucks, buses, and EV batteries. The company’s Ideanomics Capital business unit provides fintech services, which focuses on the enhancement of efficiency, transparency, and profitability for the financial services industry. This business unit offers solutions for the real estate transactions, including title and escrow, residential and commercial title insurance, and closing and settlement services, as well as specialized offerings for the mortgage process industry; and acts as the Financial Industry Regulatory Authority-registered broker dealer that operates a funding platform. Ideanomics, Inc. was incorporated in 2004 and is headquartered in New York, New York.</t>
  </si>
  <si>
    <t>New York (Primary);
New York City Area (Primary);
Northeast (Primary);
United States and Canada (Primary);
United States of America (Primary);
California;
Sacramento Area;
West Coast</t>
  </si>
  <si>
    <t>CRP Meccanica S.r.l.
CRP Meccanica S.r.l. operates as a CNC machining company that serves motorsports, aviation, and automotive industry. The company was founded in 1970 and is based in Modena, Italy. CRP Meccanica S.r.l. operates as a subsidiary of CRP Service SRL.
CRP Technology S.r.l.
CRP Technology S.r.l. engages in the production of 3D printing parts and windform 3D printing materials. The company was founded in 1996 and is based in Modena, Italy. CRP Technology S.r.l. operates as a subsidiary of CRP Service SRL.
Maison ER &amp; CIE S.C.A.
Maison ER &amp; CIE S.C.A. is based in Italy.</t>
  </si>
  <si>
    <t>CRP Meccanica S.r.l. (Emilia-Romagna (Primary); Europe (Primary); European Developed Markets (Primary); Italy (Primary); Modena (Primary));
CRP Technology S.r.l. (Emilia-Romagna (Primary); Europe (Primary); European Developed Markets (Primary); Italy (Primary); Modena (Primary));
EMCH S.r.l. (Europe (Primary); European Developed Markets (Primary); Italy (Primary));
Maison ER &amp; CIE S.C.A. (Europe (Primary); European Developed Markets (Primary); Italy (Primary))</t>
  </si>
  <si>
    <t>Dermira, Inc., a biopharmaceutical company, develops and commercializes therapies for patients with dermatologic diseases in the United States. The company offers QBREXZA, a topical once-daily anticholinergic cloth for the treatment of primary axillary hyperhidrosis in adult and pediatric patients nine years of age and older. It also develops lebrikizumab, a novel injectable humanized monoclonal antibody targeting interleukin 13 that is in Phase IIb clinical trial for the treatment of moderate-to-severe atopic dermatitis; and early-stage research and development programs in other areas of dermatology. Dermira, Inc. has a right of first negotiation agreement with Maruho Co., Ltd. to develop and commercialize glycopyrronium tosylate for the treatment of hyperhidrosis in Japan; an agreement with F. Hoffmann-La Roche Ltd and Genentech, Inc. to develop and commercialize lebrikizumab; and a development and commercialization agreement with UCB Pharma S.A. to develop Cimzia for the treatment of psoriasis. The company was formerly known as Skintelligence, Inc. and changed its name to Dermira, Inc. in September 2011. Dermira, Inc. was founded in 2010 and is headquartered in Menlo Park, California. As of February 19, 2020, Dermira, Inc. operates as a subsidiary of Eli Lilly and Company.</t>
  </si>
  <si>
    <t>Anti-infective Drugs (Primary); Health Care (Primary); Pharmaceutical Products (Primary); Pharmaceuticals (Primary); Pharmaceuticals (Primary); Pharmaceuticals, Biotechnology and Life Sciences (Primary)</t>
  </si>
  <si>
    <r>
      <rPr>
        <sz val="8"/>
        <rFont val="Arial"/>
        <family val="2"/>
      </rPr>
      <t xml:space="preserve">Great Lakes (Primary);
</t>
    </r>
    <r>
      <rPr>
        <sz val="8"/>
        <color indexed="17"/>
        <rFont val="Arial"/>
        <family val="2"/>
      </rPr>
      <t>Great Lakes (Primary)</t>
    </r>
    <r>
      <rPr>
        <sz val="8"/>
        <rFont val="Arial"/>
        <family val="2"/>
      </rPr>
      <t xml:space="preserve">;
Indiana (Primary);
</t>
    </r>
    <r>
      <rPr>
        <sz val="8"/>
        <color indexed="17"/>
        <rFont val="Arial"/>
        <family val="2"/>
      </rPr>
      <t>Indiana (Primary)</t>
    </r>
    <r>
      <rPr>
        <sz val="8"/>
        <rFont val="Arial"/>
        <family val="2"/>
      </rPr>
      <t xml:space="preserve">;
Indianapolis Area (Primary);
</t>
    </r>
    <r>
      <rPr>
        <sz val="8"/>
        <color indexed="17"/>
        <rFont val="Arial"/>
        <family val="2"/>
      </rPr>
      <t>Indianapolis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</si>
  <si>
    <t>Bay City Capital LLC
Bay City Capital LLC is a private equity and venture capital firm specializing in restructuring opportunities, and growth investments. It invests in incubation; seed, startup, early, mid, and late stage; PIPES, mezzanine; bridge; and turnaround transactions. The firm prefers to invest in life sciences sector with a focus on biopharmaceuticals, drug discovery and research tools, medical devices, diagnostics, healthcare information technology, nutrition, and agribusiness. It typically invests in North America with a focus on the Great Lakes and Mid-Atlantic region. The firm invests at all stages of development. It also makes select public investments and is a lead or co-lead investor. The firm seeks board membership in its portfolio companies. Bay City Capital LLC was founded in 1997 and is based in San Rafael, California.
New Enterprise Associates, Inc.
New Enterprise Associates, Inc. is a private equity and venture capital firm specializing in investments in debt financing and venture growth equity at all stages with a focus on seed, start-up, early stage, later stage, growth capital, and public. The firm opportunistically invests in PIPEs, expansion, and mezzanine financing. The firm prefers to invest in the information technology sector with a focus on consumer internet, consumer technology, financial technology, software and services, internet infrastructure, internet services, information systems, cloud solutions, consumer mobile, e-commerce, enterprise mobility, virtualization, enterprise technology, infrastructure software, big data, marketplace, enterprise services, communications, enterprise software and services, digital media, education, industry specific software, technology-enabled services, SaaS, cloud computing, and electronics industries; healthcare sector with a focus on healthcare services, and healthcare information technology industries, life sciences, biotechnology, biopharmaceuticals, medical devices, medical device research equipment, and specialty pharmaceuticals; energy technology with a focus on energy generation, efficiency, and storage companies, solar, nuclear, advanced batteries, fuel cells, smart grids, lighting, and energy-efficient building material; and systems with a focus on semiconductor companies. Within India, the firm invests in alternative energy, infrastructure services, consumer services, and agriculture sector. It invests across the globe with a focus on Asia, China, India, South-East Asia, Brazil, United States, Northeast, Mid-Atlantic, and Midwest. The firm seeks to invest between $0.05 million and $20 million. New Enterprise Associates, Inc. was founded in 1977 and is based in Menlo Park, California with additional offices across United States, India and China.</t>
  </si>
  <si>
    <r>
      <rPr>
        <sz val="8"/>
        <rFont val="Arial"/>
        <family val="2"/>
      </rPr>
      <t xml:space="preserve">Bay City Capital LLC (California (Primary); North Bay Area (Primary); United States and Canada (Primary); United States of America (Primary); West Coast (Primary));
New Enterprise Associates 13, L.P. (United States and Canada (Primary); United States of America (Primary));
New Enterprise Associates, Inc. (California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Emerging Markets; Baltimore Area; Boston Area; Chicago Area; China ; Colorado; Far East; Florida; Great Lakes; Illinois; India ; Indian Sub-Continent; Karnataka; Maharashtra; Maryland; Massachusetts; Midatlantic; Minnesota; Mountain; New York; New York City Area; North Carolina; Northeast; Southeast; Southwest; Suburban Baltimore Area; Texas; Virginia; Washington, D. C.);
Sabby Capital (United States and Canada (Primary); United States of America (Primary))</t>
    </r>
  </si>
  <si>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</si>
  <si>
    <t>Consumer: 1,920.0 (100.0%)</t>
  </si>
  <si>
    <t>United States: 1,175.0 (61.2%);
Other: 572.0 (29.8%);
United Kingdom: 173.0 (9.0%)</t>
  </si>
  <si>
    <t>Information Technology (Primary); Security Software (Primary); Software (Primary); Software and Services (Primary); Systems Software (Primary); Application Hosting Services; Application Service Providers (ASPs); Application Software; Internet Software</t>
  </si>
  <si>
    <t>Abu Dhabi Investment Authority
Abu Dhabi Investment Authority is a sovereign wealth fund of The Emirate of Abu Dhabi. The firm invests in the public equity, fixed income, private equity, real estate, infrastructure, and alternative investments markets across the globe. For its equity investments, it seeks to invest in stocks of small cap companies. The firm’s alternative investments include managed futures, commodities, and hedge funds diversified across long/short, macro, relative-value, event-driven and market-neutral equity strategies. For the fixed income investments, it invests in a combination of global government bonds, global inflation-linked bonds, emerging market bonds, and global investment-grade credit. For private equity investments, the firm seeks to invest in primary funds, secondary funds, credit products, and direct co-investments in private companies in financial services, healthcare, industrials, technology and consumer sectors, typically alongside external partners. It invests in primary funds across North America, Europe, and emerging markets and globally in secondary funds and co-investments. While venture capital, private credit and distressed credit divisions invest with a global mandate. For real estate investments, the firm invests in real estate assets, both through direct investments and the use of external funds. For infrastructure investments, it invests in utilities, such as water, gas, and electricity distribution and transmission companies, as well as transport infrastructure, such as toll roads, ports, airports, and freight railroads. The firm seeks to invest in North America, Europe, developed Asia, and emerging markets. It does not invest in the United Arab Emirates and in the Gulf region except in instances where such investments constitute part of an index. In infrastructure investments, the firm prefers to take minority stake and does not seek to control or operate the assets in which it invests. Abu Dhabi Investment Authority was founded in 1976 and is based in Abu Dhabi, United Arab Emirates with an additional office in Hong Kong.
Advent International Corporation
Advent International Corporation specializes in making direct investments. It makes private equity / buyouts and venture capital investments in seed/startup, early venture, emerging growth, turnaround, middle market, mature, mid venture, late venture, and later stage companies and is involved in growth capital, buyout, leveraged buyouts, growth equity, industry consolidation, and recapitalization, PIPE, public-to-private transactions, oil, gas and consumable fuels, integrated oil and gas, oil and gas exploration and production, oil and gas refining and marketing, process and project development, networking and telephone equipment, mobile messaging, mobile telephones technology hardware and storage,  oil and gas storage and transportation, broadband telecommunications service, two-way mobile data service coal and consumable fuels, transactions. The firm prefers to invests in sectors which includes business &amp; financial Services; healthcare; industrial; retail, consumer &amp; leisure; media, B2B commerce, logistics, E-commerce, movies and entertainments, Application software and technology. Within technology the firm prefers to invest in Application software, Data, Cyber, Infrastructure, software, Other tech. Within industrial the firm prefers to invest in Building products/distribution, Capital goods, Chemicals &amp; materials, Energy. Within healthcare the firm prefers to invest in Healthcare services &amp; IT, Pharmaceuticals, life sciences &amp; medical devices. Within business and financial services , the firm prefers to invest in B2B &amp; information services, Back-office administration &amp; services, Financial institution carve-outs, Payment processing. Within retail, consumer, and leisure, the firm seeks to invest in Retail, Consumer products and Restaurants/leisure. It seeks to invest in North America, Latin America, Europe and Asia. The firm invests between $50 million and $2000 million in its portfolio companies. It invests in companies with sales between $10 million and $2500 million and enterprise value between $50 million and $5000 million. The firm prefers to hold majority and minority stake in its portfolio companies. It prefers to take control stake in the companies. The firm specializes in public-to-private transactions, buy ins, company succession, international expansion, cross-border transactions, strategic repositioning, and buy and builds, carve-outs, undercapitalized state-owned and family businesses. Within developing market buyout, it typically, makes equity investments between $20 million and $60 million in companies with enterprise value between $20 million and $250 million. For venture capital investments, the firm seeks to make equity investment between $5 million and $20 million. It prefers to exit an investment between three years and seven years or until the company is ready to move to its next stage of development either through a trade sale to another company, through flotation or IPO's, or acquisition by another private equity firm. The firm can also assist with a variety of growth initiatives including, product/service line development, international expansion, acquisitions and divestitures, strategic alliances, offshore manufacturing, technology and product sourcing, and channel development. The firm uses third party debt financing as well as equity to finance its investments. Advent International Corporation was founded in 1984 and is headquartered in Boston, Massachusetts with additional offices in Sao Paulo, Brazil North America, Europe, Latin America and Asia.
CPP Investments
CPP Investments is a state owned pension fund sponsor. The firm invests in the public equity, fixed income, and alternative markets across the globe. It employs quantitative and fundamental analysis to create its portfolio. The firm also invests in private equity, real estate and infrastructure projects, and energy and natural resources. Under natural resource investments the firm focuses on oil and gas, mining and agricultural lands making investments in Canada as well as outside. It makes equity investments between $200 million and $1000 million and is flexible with respect to ownership interest. Within infrastructure investments the firm focuses upon global, private and public-to-private infrastructure assets. These include essential electricity, water, gas and communications infrastructure, toll roads, bridges, tunnels, airports and ports. The target investment size for infrastructure investments is between C$500 million ($465 million) to C$2000 million ($1863 million) and depending upon the investment opportunity the firm might also invest C$4000 million ($3,727.24 million) in a single investment. The geographical focus has been international markets with strong regulatory frameworks, typically in North America, Western Europe, Australasia, and emerging markets throughout the world. It also makes limited partnership investments in venture capital, private equity, and other investment vehicles. The firm also seeks funds, secondaries, and co-investments with a focus on large- and middle-market buyout and growth equity funds in North America, Europe and Latin America, with minimum target fund sizes of $750 million in developed markets and $500 million in emerging markets. It makes a minimum fund commitment of $75 million. Under secondaries and co-investments the firm focuses on transactions in North America, Europe and Latin America and with target investments size between $100 million to $500 million, with a minimum investment of $25 million. The firm also focuses on private equity investments in the Asia Pacific region through funds, direct investments and secondaries with a focus on pan-Asian and country-focused private equity funds in China, Japan, Korea, India and Australia, with minimum fund sizes of $500 million.  It makes equity real estate investments in office, commercial and industrial sectors, retail, transportation, industrial complexes, urban centers, and multifamily residential properties through direct joint ventures and funds. It invests across United States, Canada, North America, South America, Asia Pacific region, Australia, China and Japan, Continental Europe, Emerging Europe, United Kingdom, London, and India. It also makes private debt investments focusing on making direct primary and secondary investments in leveraged loans, high yield bonds, mezzanine, intellectual property and other solutions across the capital structure. The firm participates in such as acquisitions, refinancing, restructurings and recapitalizations with targets positions between $50 million to $500 million in any single credit. For private debt investments it considers investments globally. The firm also makes Direct Investments in Asian companies in both co-investment and co-sponsorship situations with general partners and certain other qualified non-GP partners. CPP Investments was founded in December 1997 and is based in Toronto, Ontario with additional offices in Central, Hong Kong; London, United Kingdom; Luxembourg, Luxembourg; New York, New York; Sao Paulo, Brazil; and Toronto, Canada.
Crosspoint Capital Partners, LP
Crosspoint Capital Partners, LP is a private equity firm specializing in buyout and growth equity. The firm seeks to invest in technology companies specifically in cybersecurity, privacy and infrastructure software sectors. The firm seeks to take minority or majority stakes. Crosspoint Capital Partners, LP is headquartered in Menlo Park, California with additional office in Boston, Massachusetts.
GIC Private Limited
GIC Pte. Ltd., formerly known as Government of Singapore Investment Corporation Pte Ltd., is a sovereign wealth fund of the Government of Singapore. The firm manages foreign exchange reserves of the Government of Singapore. It invests directly and through external fund managers in start-ups, growth companies, pre- and post-listed companies. The firm provide seed capital via venture capital funds. It invests in the unlisted public and private equity with a focus on health care, operating infrastructure, financial and business services as well as natural resources, real estate, fixed income, and alternative markets including foreign exchange, commodity, and money markets across the globe. The firm seeks to invest in the technology sector in China. The firm invests through its subsidiaries GIC Asset Management Pte Ltd., GIC Real Estate Pte Ltd., and GIC Special Investments Pte Ltd. Government of Singapore Investment Corporation was founded in 1981 and is based in Singapore with additional across Asia, North America, South America, and Europe.
Permira Advisers LLC
Permira Advisers LLC is an investment firm based in New York, New York.</t>
  </si>
  <si>
    <r>
      <rPr>
        <sz val="8"/>
        <rFont val="Arial"/>
        <family val="2"/>
      </rPr>
      <t xml:space="preserve">Abu Dhabi Investment Authority (Africa / Middle East (Primary); Middle East (Primary); United Arab Emirates  (Primary); Asia / Pacific; Asia / Pacific Developed Markets; Hong Kong );
Advent International Corporation (Boston Area (Primary); </t>
    </r>
    <r>
      <rPr>
        <sz val="8"/>
        <color indexed="17"/>
        <rFont val="Arial"/>
        <family val="2"/>
      </rPr>
      <t>California (Primary)</t>
    </r>
    <r>
      <rPr>
        <sz val="8"/>
        <rFont val="Arial"/>
        <family val="2"/>
      </rPr>
      <t xml:space="preserve">; Massachusetts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xml:space="preserve">; Asia / Pacific; Asia / Pacific Developed Markets; Asia / Pacific Emerging Markets; Brazil; California; Central America &amp; Mexico; China ; Colombia; Distrito Federal de Mexico; England; Europe; European Developed Markets; Far East; France; Germany; Greater London; Hong Kong ; Ile-de-France; India ; Indian Sub-Continent; Italy; Latin America and Caribbean; Lima; Luxembourg; Madrid; Maharashtra; Mexico; Milan; New York; New York City Area; Peru; San Francisco Area; São Paulo; South America; Spain; United Kingdom; West Coast);
CPP Investments (Canada (Primary); Ontario (Primary); United States and Canada (Primary); Asia / Pacific; Asia / Pacific Developed Markets; Asia / Pacific Emerging Markets; Australia ; Brazil; California; </t>
    </r>
    <r>
      <rPr>
        <sz val="8"/>
        <color indexed="17"/>
        <rFont val="Arial"/>
        <family val="2"/>
      </rPr>
      <t>Canada</t>
    </r>
    <r>
      <rPr>
        <sz val="8"/>
        <rFont val="Arial"/>
        <family val="2"/>
      </rPr>
      <t xml:space="preserve">; England; Europe; European Developed Markets; Greater London; Hong Kong ; India ; Indian Sub-Continent; Latin America and Caribbean; Luxembourg; Maharashtra; New South Wales; New York; New York City Area; Northeast; </t>
    </r>
    <r>
      <rPr>
        <sz val="8"/>
        <color indexed="17"/>
        <rFont val="Arial"/>
        <family val="2"/>
      </rPr>
      <t>Ontario</t>
    </r>
    <r>
      <rPr>
        <sz val="8"/>
        <rFont val="Arial"/>
        <family val="2"/>
      </rPr>
      <t xml:space="preserve">; San Francisco Area; São Paulo; South America; United Kingdom; </t>
    </r>
    <r>
      <rPr>
        <sz val="8"/>
        <color indexed="17"/>
        <rFont val="Arial"/>
        <family val="2"/>
      </rPr>
      <t>United States and Canada</t>
    </r>
    <r>
      <rPr>
        <sz val="8"/>
        <rFont val="Arial"/>
        <family val="2"/>
      </rPr>
      <t>; United States of America; West Coast);
Crosspoint Capital Partners, LP (California (Primary); San Francisco Area (Primary); United States and Canada (Primary); United States of America (Primary); West Coast (Primary); Boston Area; Massachusetts; Northeast);
GIC Private Limited (Asia / Pacific (Primary); Asia / Pacific Developed Markets (Primary); Singapore  (Primary); Asia / Pacific Emerging Markets; Brazil; California; China ; Europe; European Developed Markets; Far East; India ; Indian Sub-Continent; Japan ; Korea, South ; Latin America and Caribbean; Maharashtra; New York; New York City Area; Northeast; San Francisco Area; South America; Tokyo; United Kingdom; United States and Canada; United States of America; West Coast);
Permira Advisers LLC (New York (Primary); New York City Area (Primary); Northeast (Primary); United States and Canada (Primary); United States of America (Primary))</t>
    </r>
  </si>
  <si>
    <t>McAfee LLC
McAfee LLC develops and delivers security solutions and services that protect systems, networks, and mobile devices for business and personal use in the United States and internationally. It offers McAfee Total Protection that guards against viruses and online threats, avoids risky websites and prevents dangerous downloads, removes the hassle of managing user names and passwords, and encrypts files stored on Windows PCs; McAfee LiveSafe that provides protection for data, identity, and privacy; McAfee Internet Security, an anti-virus and identity management solution; McAfee Management for Optimized Virtual Environments AntiVirus that delivers agentless threat protection for virtual machines (VM) to customers of VMware Cloud on Amazon Web Services; McAfee MVISION ePolicy Orchestrator (ePO), a SaaS solution on Amazon Web Services that removes the deployment and maintenance overhead of backend infrastructure and allows customers to migrate their existing McAfee ePO environment; Unified Cloud Edge to simplify secure cloud adoption while managing data protection and threat prevention initiatives; McAfee MVISION Insights, a security solution that helps users to stop threats before the attack; and McAfee Gamer Security, a solution to protect gamers while optimizing the gaming experience. The company’s enterprise and commercial products include data protection and encryption, database security, endpoint protection, network security, security management, server security, and web security. It also offers desktop protection, email security, and web security solutions for SMB via on-premise and cloud basis. The company has strategic agreements with DLT Solutions and British Telecommunications plc. McAfee LLC was formerly known as Intel Security Inc. and changed its name to McAfee LLC in April 2017. The company was founded in 1987 and is based in San Jose, California with cyber and physical security operations centers in Plano, Texas; and Cork, Ireland. McAfee LLC operates as a subsidiary of Intel Corporation.
TPG Global, LLC
TPG Global, LLC is a principal investment firm and is based in the United States.
TPG VII Manta AIV Co-Invest, L.P.
TPG VII Manta AIV Co-Invest, L.P. was founded in 2017 and is headquartered in Fort Worth, Texas.
TPG VII Manta AIV I, L.P.
TPG VII Manta AIV I, L.P. was incorporated in 2017 and is based in Fort Worth, Texas.
TPG VII Manta Blocker Co-Invest I, L.P.
TPG VII Manta Blocker Co-Invest I, L.P. was incorporated in 2017 and is headquartered in Fort Worth, Texas.
TPG VII Manta Holdings II, L.P.
TPG VII Manta Holdings II, L.P. was incorporated in 2017 and is based in Fort Worth, Texas.
TPG VII Side-by-Side Separate Account I, L.P.
TPG VII Side-by-Side Separate Account I, L.P. was incorporated in 2016 and is based in Fort Worth, Texas.</t>
  </si>
  <si>
    <t>McAfee LLC (California (Primary); San Jose Area (Primary); United States and Canada (Primary); United States of America (Primary); West Coast (Primary); North Texas Area; Southwest; Texas);
TPG Global, LLC (Fort Worth Area (Primary); Southwest (Primary); Texas (Primary); United States and Canada (Primary); United States of America (Primary));
TPG VII Manta AIV Co-Invest, L.P. (Fort Worth Area (Primary); Southwest (Primary); Texas (Primary); United States and Canada (Primary); United States of America (Primary));
TPG VII Manta AIV I, L.P. (Fort Worth Area (Primary); Southwest (Primary); Texas (Primary); United States and Canada (Primary); United States of America (Primary));
TPG VII Manta Blocker Co-Invest I, L.P. (Fort Worth Area (Primary); Southwest (Primary); Texas (Primary); United States and Canada (Primary); United States of America (Primary));
TPG VII Manta Holdings II, L.P. (Fort Worth Area (Primary); Southwest (Primary); Texas (Primary); United States and Canada (Primary); United States of America (Primary));
TPG VII Side-by-Side Separate Account I, L.P. (Fort Worth Area (Primary); Southwest (Primary); Texas (Primary); United States and Canada (Primary); United States of America (Primary))</t>
  </si>
  <si>
    <t>CoreSite, an American Tower company (NYSE: AMT), provides hybrid IT solutions that empower enterprises, cloud, network, and IT service providers to monetize and future-proof their digital business. Our highly interconnected data center campuses offer a native digital supply chain featuring direct cloud onramps to enable our customers to build customized hybrid IT infrastructure and accelerate digital transformation. For more than 20 years, CoreSite’s team of technical experts have partnered with customers to optimize operations, elevate customer experience, dynamically scale, and leverage data to gain competitive edge.</t>
  </si>
  <si>
    <t>American Tower Investments LLC was formerly known as Briar Summit Wireless, LLC. The company is based in Boston, Massachusetts.</t>
  </si>
  <si>
    <t>National Petrochemical Company, together with its subsidiaries, engages in development, establishment, operation, management, and maintenance of petrochemical factories, gas, petroleum, and other industries in Saudi Arabia, the Middle East, Asia, Europe, and Africa. The company produces and distributes high density polyethylene for film, fiber, blow molding, injection molding, pipe and conduit, rotomolding, other extrusion, and miscellaneous applications; polypropylene used in disposable utensils, and sheet extrusion/thermoforming in soda straws; polystyrene for disposable packaging and housings for electronic appliances; and hexene-1 comonomer for use in the production of polyethylene. It is also involved in the wholesale and retail trade of materials and petrochemical products, and its derivatives. The company was founded in 2008 and is headquartered in Riyadh, Saudi Arabia. As of April 11, 2022, National Petrochemical Company operates as a subsidiary of Saudi Industrial Investment Group.</t>
  </si>
  <si>
    <t>Chemicals (Primary); Commodity Chemicals (Primary); Industrial Organic Chemicals (Primary); Materials (Primary); Materials (Primary); Petrochemicals (Primary); Polymers (Primary); Capital Goods; Chemical Distribution; Industrials; Trading Companies and Distributors; Trading Companies and Distributors</t>
  </si>
  <si>
    <t>Saudi Industrial Investment Group operates as a petrochemical company in the Kingdom of Saudi Arabia. It engages in the development, establishment, operation, management, and maintenance of petrochemical factories, as well as gas, petroleum, and other industries; and wholesale and retail trade of material and petrochemical products, and its derivatives. The company also provides benzene, cyclohexane, and motor gasoline; and ethylene, styrene, propylene, high density polyethylene, polypropylene, polystyrene, and hexene-1. Saudi Industrial Investment Group was founded in 1996 and is based in Riyadh, the Kingdom of Saudi Arabia.</t>
  </si>
  <si>
    <t>General Organization for Social Insurance is a government organization that implements the provisions of the Social Insurance Law in Saudi Arabia. The organization focuses on achieving social insurance coverage lawfully, collects contributions from employers, and pays benefits to entitled insured persons or their family members. It offers e-payment and system-to-system integration services. The organization was founded in 1973 and is headquartered in Riyadh, Saudi Arabia.</t>
  </si>
  <si>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suite of customer engagement products, such as engagement messaging, and CX profiles and journeys; contact center, including speech analytics, coaching and performance management, and quality assurance; digital products, consisting of digital experience and analytics; employee experience, comprising of employee pulse and journeys, employee ideation, and digital employee experience; and insights products, such as video and benchmarking. The company’s product portfolio, comprises of Crowdicity that engages employees in sharing their ideas and observations about process, tools, and employee and customer experience enchancements in the context of existing workflows and collaboration tools; Decibel, a digital session recording and analysis platform; LivingLens, a video feedback platform; Stella Connect, a customer feedback and quality management platform that helps customer support teams analyze and improve performance in real time; Sense360, a consumer insights platform; Voci, a real-time speech to text platform; and Zingle, a multi-channel mobile messaging and customer engagement solution.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 As of October 29, 2021, Medallia, Inc. was taken private.</t>
  </si>
  <si>
    <t>Application Hosting Services (Primary); Application Service Providers (ASPs) (Primary); Application Software (Primary); Customer Relationship Management (CRM) (Primary); Enterprise Software (Primary); Information Technology (Primary); Software (Primary); Software and Services (Primary); Information Technology (IT) Consulting; IT Consulting and Other Services; IT Services</t>
  </si>
  <si>
    <t>Champlain Investment Partners, LLC
Champlain Investment Partners, LLC is an employee owned investment manager. The firm provides its services to investment companies, public and private pension plans, pension and profit sharing plans, Taft-Hartley plans, corporations, endowments, foundations, family offices, high net worth individuals, charitable organizations, mutual funds, and state and municipal government entities. It manages separate client-focused equity portfolios. The firm also launches and manages equity mutual funds for its clients. It invests in the public equity markets. The firm invests in value stocks of small-cap and mid-cap companies. It employs a combination of qualitative to make investments. Champlain Investment Partners, LLC was founded in 2004 and is based in Burlington, Vermont.
Sequoia Capital Operations LLC
Sequoia Capital Operations LLC is a private equity and venture capital firm specializing in incubation, seed, start-up, early, and growth, emerging growth, mature, mid-venture, late-venture, and PIPE investments in private and public companies. The firm seeks to invest in all sectors with a focus on energy, financials and financial services, healthcare and healthcare services, internet, mobile, outsourcing, and technology. Within energy, the firm invests in alternative energy, clean technology, conventional energy, energy efficiency, energy storage, and energy services markets. Within financials and financial services, it invests in banking, brokerage, payments, enabling and financial technologies. Within healthcare and healthcare services, the firm invests across diagnostic services, genetics services, healthcare IT, pharmaceuticals, lab services, patient services, product development services, and enabling technology companies. Within Internet, it invests in advertising, communications, e-commerce, gaming, media, search, social networking, and enabling technology companies. Within the mobile sector, the firm invests in advertising, applications, communication devices, gaming, mobile internet, devices, monetization and enabling technology. Within outsourcing, it invests across business process outsourcing, hosting services, managed services, professional services and software development services. Within technology, the firm invests in semiconductor, bioinformatics, payer services, and providers, carrier infrastructure, data, enterprise infrastructure, open source, systems, software, storage, security, cloud computing, SAAS, and services companies. It also invests in optical components; analog and mixed signal; personal computers and accessories; multimedia devices, optical storage systems; wireless infrastructure; network administration; software development; networking services; internet security software; consumer staples; online hobbies, games and toy retail; diversified support services; materials; subsystems, and communication systems; and consumer services. The firm seeks to invest in companies based in the United States for early and seed stage investments. However, for growth stage investments, it does not limit its investments to any country. It also invests in California, China, India, Israel, and Europe. The firm also seeks to invest in South America. It typically invests between $0.05 million and $200 million. The firm invests between $0.1 million and $1 million in seed stage, between $1 million and $10 million in early stage, and between $10 million and $100 million in growth stage. The firm prefers to be the first investor and business partner in a growth stage company. It usually takes a minority stake in its companies. Sequoia Capital Operations LLC was founded in 1972 and is headquartered in Menlo Park, California with an additional offices in Beijing, China, Tel Aviv, Israel, London United Kingdom, Singapore, Singapore, Hong Kong, Hong Kong and Shanghai, China.
Wasatch Advisors Inc
Wasatch Advisors Inc. is an employee owned traditional investment manager. The firm primarily provides its services to investment companies. It also caters to individuals, high net worth individuals, pension and profit-sharing plans, pooled investment vehicles, charitable organizations, corporations, state or municipal government entities, other investment advisors and Sovereign wealth funds and foreign official institutions. The firm manages separate client focused equity portfolios for its clients. The firm invests in the public equity markets. The firm launches and manages equity, balanced, hedge and fixed income mutual funds for its clients. It invests in value and growth stocks of companies across all market capitalizations. The firm employs fundamental analysis with bottom-up stock picking approach. It conducts in-house research to make its investments. Wasatch Advisors Inc. was founded in 1975 and is based in Salt Lake City, Utah with additional offices in Denver, Colorado and South Bend, Indiana.</t>
  </si>
  <si>
    <t>Champlain Investment Partners, LLC (Burlington Area (Primary); Northeast (Primary); United States and Canada (Primary); United States of America (Primary); Vermont (Primary); California; Los Angeles Area; West Coast);
Sequoia Capital Operations LLC (California (Primary); San Francisco Area (Primary); United States and Canada (Primary); United States of America (Primary); West Coast (Primary); Africa / Middle East; Asia / Pacific; Asia / Pacific Developed Markets; Asia / Pacific Emerging Markets; China ; England; Europe; European Developed Markets; Far East; Greater London; Hong Kong ; Israel ; Middle East; Singapore ; United Kingdom);
Wasatch Advisors Inc (Mountain (Primary); Salt Lake City Area (Primary); United States and Canada (Primary); United States of America (Primary); Utah (Primary); Colorado; Great Lakes; Indiana; South Bend Area)</t>
  </si>
  <si>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t>
  </si>
  <si>
    <t>General Metal Finishing (GMF): 510.2 (34.3%);
Electronics (EL): 975.3 (65.7%)</t>
  </si>
  <si>
    <t>Segment Adjustment: 668.8 (45.0%);
China: 552.7 (37.2%);
Germany: 130.6 (8.8%);
Taiwan: 133.5 (9.0%)</t>
  </si>
  <si>
    <t>Chemicals (Primary); Materials (Primary); Materials (Primary); Specialty Chemicals (Primary); Capital Goods; Chemical Processing Machinery and Equipment; Commercial and Professional Services; Commercial Services and Supplies; Diversified Support Services; Industrial Machinery; Industrials; Information Technology; Machinery; Software; Software and Services; Systems Software</t>
  </si>
  <si>
    <r>
      <rPr>
        <sz val="8"/>
        <rFont val="Arial"/>
        <family val="2"/>
      </rPr>
      <t xml:space="preserve">Carlyle Partners VI Cayman Holdings, L.P.
Carlyle Partners VI Cayman Holdings, L.P. is headquartered in Georgetown, Cayman Islands.
Cep Iv Participations S.à R.L. Sicar
CEP IV Participations S.A R.L., SICAR was incorporated in 2014 and is based in Luxembourg City, Luxembourg.
Gamma Holding Company Ltd.
Gamma Holding Company Ltd. is headquartered in George Town, Cayman Islands.
The Carlyle Group Inc. (NasdaqGS:CG)
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
</t>
    </r>
    <r>
      <rPr>
        <sz val="8"/>
        <color indexed="17"/>
        <rFont val="Arial"/>
        <family val="2"/>
      </rPr>
      <t xml:space="preserve">Selected investments:
EYO-Montreal: Project Montrose - They communicated that a C$35M EBITDA company was deemed too small.
AxleTech International Holdings, Inc.- a global supplier of planetary axles, brakes and other drivetrain components for off-highway and specialty vehicles to the commercial and military end markets.
Beru AG- a market leader in cold-start products for diesel-powered engines.
Diversified Machine, Inc.-  is a precision machining company that specializes in providing automotive powertrain components to the Big 3 OEMs and leading Tier 1 suppliers throughout North America.
Edscha- a manufacturer of door hinges, convertible roof systems and driver controls for the automotive industry.
Fennel Technologies AG-  a supplier to the automotive industry, designing and producing high quality metal and plastic parts and assemblies for car interiors.
Honsel International Technologies- automotive light metal parts.
During Carlyle's period of ownership, Key Plastics LLC is a dedicated global supplier of highly engineered plastic components and assemblies to the automotive suppliers and original equipment manufacturers in North America and Europe.
During Carlyle's period of ownership, Key Safety Systems, Inc. (formerly Breed Technologies, Inc.) is a leading global supplier of automotive safety components and systems.  KSS designs and manufactures airbags, seatbelts, steering wheels and electronics for automotive Tier 1, OEM and aftermarket customers.
United Components, Inc.- a worldwide manufacturer and distributor of automotive parts and components to the aftermarket and specialized original equipment channels.
</t>
    </r>
  </si>
  <si>
    <t>Carlyle Partners VI Cayman Holdings, L.P. (Caribbean (Primary); Cayman Islands (Primary); Grand Cayman (Primary); Latin America and Caribbean (Primary));
Cep Iv Participations S.à R.L. Sicar (Europe (Primary); European Developed Markets (Primary); Luxembourg (Primary));
Gamma Holding Company Ltd. (Caribbean (Primary); Cayman Islands (Primary); Grand Cayman (Primary); Latin America and Caribbean (Primary));
The Carlyle Group Inc. (NasdaqGS:CG) (Midatlantic (Primary); United States and Canada (Primary); United States of America (Primary); Washington Area (Primary); Washington, D. C. (Primary); Africa / Middle East; Asia / Pacific; Asia / Pacific Developed Markets; Asia / Pacific Emerging Markets; Australia ; Bavaria; Belgium; Brazil; Brussels; Brussels; California; Canada; Catalonia; Central America &amp; Mexico; China ; Co. Dublin; Colorado; Denver Area; Distrito Federal de Mexico; England; Europe; European Developed Markets; Far East; Florida; France; Gauteng; Georgia; Germany; Great Lakes; Greater London; Hessen; Hong Kong ; Houston Area; Ile-de-France; Illinois; India ; Indian Sub-Continent; Indiana; Indianapolis Area; Indonesia ; Ireland; Italy; Jakarta Raya; Japan ; Korea, South ; Latin America and Caribbean; Lebanon ; Lima; Los Angeles Area; Luxembourg; Madrid; Maharashtra; Mexico; Middle East; Milan; Mountain; New South Wales; New York; New York City Area; Nigeria; Northeast; Northern Virginia Area; Ontario; Peru; San Francisco Area; São Paulo; Sichuan Province; Singapore ; South Africa; South America; South-East Asia; Southeast; Southwest; Spain; Stockholm County; Sub-Saharan Africa; Sweden; Switzerland; Texas; United Arab Emirates ; United Kingdom; Victoria; Virginia; West Coast; West Palm Beach Area; Zurich)</t>
  </si>
  <si>
    <t>NextStage SCA is a private equity firm specializing in long term investments in medium-sized, mid cap, mature, and growth capital companies. It invests in all sectors except biotech. The firm seeks to invest in Europe. It targets 75 percent of its portfolio companies to be unlisted mid-cap companies and the remainder to be mid-cap companies listed on Euronext or Alternext. It invests between €8 million ($9.01 million) and €40 million ($45.06 million) in companies with revenue between €10 million ($11.65 million) to €500 million ($582.51 million) and enterprise value between €25 million ($28.16 million) and €200 million ($225.30 million). NextStage SCA is based in France. NextStage SCA operates as a subsidiary of NextStage AM.</t>
  </si>
  <si>
    <t>Unclassified Services: 22.5 (100.0%)</t>
  </si>
  <si>
    <t>France: 22.5 (100.0%)</t>
  </si>
  <si>
    <t>Nextstage Evergreen was incorporated in 2022 and is based in Paris, France.</t>
  </si>
  <si>
    <t>Rever Holdings Corporation, through its subsidiaries, offers metal and automobiles recycling services in Japan. It engages in the processing of ferrous and non-ferrous scrap metal and the recycling of industrial waste, end of life vehicles, scrapped vending machines, home appliances, etc. The company also provides industrial waste treatment services. In addition, it transports waste through a fleet of approximately 100 vehicles; and offers general cargo transportation and first-class forwarding services. The company was founded in 1904 and is headquartered in Tokyo, Japan.</t>
  </si>
  <si>
    <t>Commercial and Professional Services (Primary); Commercial Services and Supplies (Primary); Environmental and Facilities Services (Primary); Industrials (Primary); Recycling Facilities (Primary); Sanitary Services (Primary); Solid Waste Collection, Treatment and Disposal Services (Primary); Air Freight and Logistics; Air Freight and Logistics; Road and Rail; Road Transportation of Freight; Services Incidental to Road Transportation of Freight; Transportation; Trucking</t>
  </si>
  <si>
    <t>Takeei Corporation engages in the environment management activities in Japan. It provides environmental consulting services, including risk analysis of toxic or hazardous materials, such as asbestos in demolition works; analysis of soil contamination; and handling of asbestos and contaminated soil. The company also engages in the measurement certification business and analyzes water and drinking water, atmosphere, and asbestos, as well as in measuring noise and vibration, working environment, and inspect radioactive substances. In addition, it is involved in the collection and transportation of waste; and intermediary processing and recycling, and final disposal and reuse of landfill site businesses. Further, the company provides environmental engineering services; and generates and sells biomass power. Takeei Corporation is headquartered in Tokyo, Japan.</t>
  </si>
  <si>
    <t>Besterra Co., Ltd. (TSE:1433)
Besterra Co., Ltd. engages in plant demolition work and other related business. It is involved in the dismantling of plant facilities, such as steelworks, power plants, gas plants, petroleum refining/petrochemical plants, PCB transformer, and various factories. The company also provides 3D measurement and human resource services. Besterra Co., Ltd. was founded in 1974 and is headquartered in Tokyo, Japan.
Envipro Holdings Inc. (TSE:5698)
Envipro Holdings Inc., through its subsidiaries, engages in the resource circulation, global trading, and lithium-ion batteries recycling businesses in Japan and internationally. Its Resource Circulation Business segment primarily collects, handles, and transports metal scrap and industrial waste that are discharged from factories and demolished properties, etc. to intermediate processing factories; and produces and sells ferrous scrap, nonferrous metals, plastic, and rubber products. The company’s Global Trading Business segment collects, purchases, sells, imports, and trades in recycled resources, wood biomass fuel, and used cars, etc.; provides logistics services for importers and exporters; and sells metal scrap, etc. Its Lithium-ion Batteries Recycling Business segment handles and sells process waste and used batteries discharged from battery factories, etc. that it dries, shreds, and sorts to produce minor metal concentrated sand containing cobalt and nickel. The company is also involved in the environment management consulting business; and welfare service business for people with disabilities. Envipro Holdings Inc. was founded in 1950 and is headquartered in Fujinomiya, Japan.
Tokyo Tekko Co., Ltd. (TSE:5445)
Tokyo Tekko Co., Ltd. engages in the manufacture and sale of steel products for the construction industry in Japan and internationally. The company offers high-tensile threaded rebar and joint products that support the construction of high-rise buildings; and high-tensile deformed rebars. It also provides steel bars for concrete reinforcement; mortar-grouted joints; mechanical anchorage for threaded rebars and shear reinforcement; mechanical joints; and rebar processing products. The company was incorporated in 1939 and is headquartered in Tokyo, Japan.</t>
  </si>
  <si>
    <t>Besterra Co., Ltd. (TSE:1433) (Asia / Pacific (Primary); Asia / Pacific Developed Markets (Primary); Japan  (Primary));
Envipro Holdings Inc. (TSE:5698) (Asia / Pacific (Primary); Asia / Pacific Developed Markets (Primary); Japan  (Primary); Shizuoka (Primary));
Tokyo Tekko Co., Ltd. (TSE:5445) (Asia / Pacific (Primary); Asia / Pacific Developed Markets (Primary); Japan  (Primary))</t>
  </si>
  <si>
    <t>Besterra Co., Ltd. (TSE:1433) (66.7); Envipro Holdings Inc. (TSE:5698) (159.1); Tokyo Tekko Co., Ltd. (TSE:5445) (93.8)</t>
  </si>
  <si>
    <t>Renaissance Oil Corp., together with its subsidiaries, engages in the acquisition, development, and production of oil and gas properties in Mexico and Africa. It holds interests in the Mundo Nuevo block covering an area of 27.7 square kilometers; Topén block covering an area of 25.3 square kilometers; and Malva block, including an area of 21.2 square kilometers located in Chiapas, Mexico. The company is headquartered in Vancouver, Canada. As of July 27, 2021, Renaissance Oil Corp. operates as a subsidiary of Reconnaissance Energy Africa Ltd..</t>
  </si>
  <si>
    <t>Reconnaissance Energy Africa Ltd., a junior oil and gas company, engages in exploration and development of oil and gas potential in Namibia and Botswana. It holds a 90% interest in a petroleum exploration license that covers an area of approximately 25,341.33 km2 located in Namibia; and 100% working interest in a petroleum license, which covers an area of 8,990 square km2 located in northwestern Botswana. The company is headquartered in Vancouver, Canada.</t>
  </si>
  <si>
    <t>BMO Nesbitt Burns Inc.
BMO Nesbitt Burns Inc. is a boutique investment bank that provides financial advisory services. The firm offers financial planning; estate planning and preservation; retirement, insurance, and education planning; income replacement; tax minimization; and business succession planning advisory services. The company provides equity research, risk management, private debt and equity underwriting, and trade financing services. Additionally, it offers mergers and acquisitions advisory, restructurings, and valuations consulting services. BMO Nesbitt Burns Inc., formerly known as Nesbitt Burns, was founded in 1994 and is based in Toronto, Canada with additional offices in Calgary; Canmore; Drumheller; Edmonton; Grande Prairie; Lethbridge; and Red Deer, Canada. BMO Nesbitt Burns Inc. operates as a subsidiary of BMO Nesbitt Burns Holdings Corporation.
Clearview Capital Limited
Clearview Capital Limited was incorporated in 2018 and is based in Saint Helier, United Kingdom.
Gibralt Capital Corporation
Gibralt Capital Corporation is a private equity firm specializing in acquisition, distressed, mezzanine, bridge financing, and turnaround investments. The firm can invest in equity and loan transactions. It can also invest in public equity. The firm prefers to invest in the real estate sector with a focus on office, industrial, residential, hotels, and new land development. It invests in North America with a focus on Canada and the United States region. The firm seeks to invest a minimum of CAD$5 million (US$4.87 million) in acquisition opportunities. Gibralt Capital Corporation was founded in 1992 and is based in Vancouver, British Columbia.
KCO, LLC
KCO, LLC was incorporated in 2000 and is based in Quebec, Canada.
KCR, LLC
KCR, LLC is based in Pittsburgh, Pennsylvania
RF Securities Clearing LP
RF Securities Clearing LP is a boutique investment banking firm that provides financial advisory services. The firm offers private equity placement, takeover bid, merger and acquisition, valuation, fairness opinion, corporate restructuring, and structured finance transaction advisory services. Additionally, it provides management and leveraged buyout advisory services. The firm also offers underwriting services. It caters to mining, oil and gas, non-banking financial services, telecommunication, media, technology, and healthcare sectors. RF Securities Clearing LP was formerly known as GMP Securities L.P. and changed its name in 2019. The firm was founded in 1995 and is based in Toronto, Canada. RF Securities Clearing LP operates as a subsidiary of GMP Capital Inc.</t>
  </si>
  <si>
    <r>
      <rPr>
        <sz val="8"/>
        <rFont val="Arial"/>
        <family val="2"/>
      </rPr>
      <t xml:space="preserve">BMO Nesbitt Burns Inc. (Canada (Primary); </t>
    </r>
    <r>
      <rPr>
        <sz val="8"/>
        <color indexed="17"/>
        <rFont val="Arial"/>
        <family val="2"/>
      </rPr>
      <t>Chicago Area (Primary)</t>
    </r>
    <r>
      <rPr>
        <sz val="8"/>
        <rFont val="Arial"/>
        <family val="2"/>
      </rPr>
      <t xml:space="preserve">; </t>
    </r>
    <r>
      <rPr>
        <sz val="8"/>
        <color indexed="17"/>
        <rFont val="Arial"/>
        <family val="2"/>
      </rPr>
      <t>Great Lakes (Primary)</t>
    </r>
    <r>
      <rPr>
        <sz val="8"/>
        <rFont val="Arial"/>
        <family val="2"/>
      </rPr>
      <t xml:space="preserve">; </t>
    </r>
    <r>
      <rPr>
        <sz val="8"/>
        <color indexed="17"/>
        <rFont val="Arial"/>
        <family val="2"/>
      </rPr>
      <t>Illinois (Primary)</t>
    </r>
    <r>
      <rPr>
        <sz val="8"/>
        <rFont val="Arial"/>
        <family val="2"/>
      </rPr>
      <t xml:space="preserve">; Ontario (Primary); United States and Canada (Primary); </t>
    </r>
    <r>
      <rPr>
        <sz val="8"/>
        <color indexed="17"/>
        <rFont val="Arial"/>
        <family val="2"/>
      </rPr>
      <t>United States and Canada (Primary)</t>
    </r>
    <r>
      <rPr>
        <sz val="8"/>
        <rFont val="Arial"/>
        <family val="2"/>
      </rPr>
      <t xml:space="preserve">; </t>
    </r>
    <r>
      <rPr>
        <sz val="8"/>
        <color indexed="17"/>
        <rFont val="Arial"/>
        <family val="2"/>
      </rPr>
      <t>United States of America (Primary)</t>
    </r>
    <r>
      <rPr>
        <sz val="8"/>
        <rFont val="Arial"/>
        <family val="2"/>
      </rPr>
      <t xml:space="preserve">; Alberta; </t>
    </r>
    <r>
      <rPr>
        <sz val="8"/>
        <color indexed="17"/>
        <rFont val="Arial"/>
        <family val="2"/>
      </rPr>
      <t>Alberta</t>
    </r>
    <r>
      <rPr>
        <sz val="8"/>
        <rFont val="Arial"/>
        <family val="2"/>
      </rPr>
      <t xml:space="preserve">; Arizona; Asia / Pacific; Asia / Pacific Developed Markets; Asia / Pacific Emerging Markets; Atlanta Area; California; </t>
    </r>
    <r>
      <rPr>
        <sz val="8"/>
        <color indexed="17"/>
        <rFont val="Arial"/>
        <family val="2"/>
      </rPr>
      <t>Canada</t>
    </r>
    <r>
      <rPr>
        <sz val="8"/>
        <rFont val="Arial"/>
        <family val="2"/>
      </rPr>
      <t xml:space="preserve">; Chicago Area; China ; Colorado; Dallas Area; Denver Area; England; Europe; European Developed Markets; Far East; Georgia; Great Lakes; Greater London; Haryana; Hong Kong ; Illinois; India ; Indian Sub-Continent; Indiana; Kansas City Area; Madison Area; </t>
    </r>
    <r>
      <rPr>
        <sz val="8"/>
        <color indexed="17"/>
        <rFont val="Arial"/>
        <family val="2"/>
      </rPr>
      <t>Manitoba</t>
    </r>
    <r>
      <rPr>
        <sz val="8"/>
        <rFont val="Arial"/>
        <family val="2"/>
      </rPr>
      <t xml:space="preserve">; Massachusetts; Midatlantic; Midwest; Minnesota; Missouri; Mountain; Northeast; Nova Scotia; Ohio; </t>
    </r>
    <r>
      <rPr>
        <sz val="8"/>
        <color indexed="17"/>
        <rFont val="Arial"/>
        <family val="2"/>
      </rPr>
      <t>Ontario</t>
    </r>
    <r>
      <rPr>
        <sz val="8"/>
        <rFont val="Arial"/>
        <family val="2"/>
      </rPr>
      <t>; Phoenix Area; Quebec; San Francisco Area; Seattle Area; Singapore ; Southeast; Southwest; Texas; United Kingdom; United States of America; Washington; Washington, D. C.; West Coast; Wisconsin);
Clearview Capital Limited (Europe (Primary); European Developed Markets (Primary); Jersey (Primary));
Fernwood Foundation, Endowment Arm (British Columbia (Primary); Canada (Primary); United States and Canada (Primary));
Gibralt Capital Corporation (British Columbia (Primary); Canada (Primary); United States and Canada (Primary));
KCO, LLC (Canada (Primary); Quebec (Primary); United States and Canada (Primary));
KCR, LLC (Europe (Primary); European Developed Markets (Primary); Switzerland (Primary); Zurich (Primary));
RF Securities Clearing LP (Canada (Primary); Ontario (Primary); United States and Canada (Primary); Alberta; Quebec)</t>
    </r>
  </si>
  <si>
    <t>GCI Liberty, Inc. was acquired by Liberty Broadband Corporation.</t>
  </si>
  <si>
    <t>Alternative Carriers (Primary); Broadband Telecommunications Services (Primary); Communication Services (Primary); Diversified Telecommunication Services (Primary); Fiber Telecommunications Services (Primary); Telecommunication Services (Primary); Advertising; Broadcast Advertising; Cable and Satellite; Integrated Telecommunication Services; Internet Advertising; Media; Media and Entertainment</t>
  </si>
  <si>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</si>
  <si>
    <t>TA Enterprise Berhad, an investment holding company, primarily operates hotels. The company operates through Broking and Financial Services, Investment Holding, Credit and Lending, Property Investment, Property Development, Hotel Operations, and Others segments. It also provides stockbroking and equities, share margin financing, corporate finance, investment research, nominee, and foreign desk services; equity, commodity, and other exchange based future and derivative services; finance for employees’ share option scheme; initial public offer finance; short and medium term loans; unit trust funds management services; and fund management services. In addition, the company invests in, develops, and operates residential apartments and commercial properties. Further, it offers property and project management, general construction, and hotel management services; trades in building materials; and operates restaurant chains, retail outlets, and clubs. Additionally, the company invest in securities; and provides management and general trading services. It operates in Malaysia, Hong Kong, Australia, Canada, the British Virgin Islands, Singapore, China, and Thailand. The company was founded in 1990 and is headquartered in Kuala Lumpur, Malaysia. As of March 5, 2021, TA Enterprise Berhad was taken private.</t>
  </si>
  <si>
    <t>Consumer Discretionary (Primary); Consumer Services (Primary); Hotels (Primary); Hotels And Motels (Primary); Hotels, Resorts and Cruise Lines (Primary); Hotels, Restaurants and Leisure (Primary); Lodging (Primary); Amusement And Recreation Services; Asset Management and Custody Banks; Capital Goods; Capital Markets; Commercial and Professional Services; Commercial Services and Supplies; Commodity Brokers; Commodity Contract Services; Construction and Engineering; Construction and Engineering; Construction Material Distribution; Diversified Financial Services; Diversified Financials; Financials; General Management Services; Industrials; Investment Banking and Brokerage; Leisure Facilities; Nonresidential Building Operators and Lessors; Office Services and Supplies; Real Estate; Real Estate; Real Estate Development; Real Estate Management and Development; Real Estate Management Services; Real Estate Operating Companies; Real Estate Operators And Lessors; Recreation Clubs; Residential Building Operators and Lessors; Restaurants; Securities and Commodities Markets Services; Security Brokers; Security Brokers and Dealers; Specialized Finance; Trading Companies and Distributors; Trading Companies and Distributors</t>
  </si>
  <si>
    <t>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As of December 31, 2019, its estimated proved reserves totaled 1.0 billion barrels of oil equivalent. The company was founded in 2006 and is headquartered in Midland, Texas. As of January 15, 2021, Concho Resources Inc. operates as a subsidiary of ConocoPhillips.</t>
  </si>
  <si>
    <t>Midland Area (Primary); Southwest (Primary); Texas (Primary); United States and Canada (Primary); United States of America (Primary); Delaware; Midatlantic</t>
  </si>
  <si>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</si>
  <si>
    <t>Houston Area (Primary);
Southwest (Primary);
Texas (Primary);
United States and Canada (Primary);
United States of America (Primary);
Lafayette Area;
Louisiana;
Midwest;
New Orleans Area;
New York;
New York City Area;
Northeast;
Oklahoma;
Southeast;
Tulsa Area</t>
  </si>
  <si>
    <t>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t>
  </si>
  <si>
    <t>Energy (Primary); Energy (Primary); Energy Equipment and Services (Primary); Oil and Gas Equipment and Services (Primary); Alternative Carriers; Application Software; Broadband Telecommunications Services; Commercial and Professional Services; Commercial Services and Supplies; Communication Services; Communications Equipment; Communications Equipment; Diversified Support Services; Diversified Telecommunication Services; Enterprise Software; Industrials; Industry Specific Software; Information Technology; Infrastructure Services; Internet Services and Infrastructure; IT Services; Networking Services; Security Software; Software; Software and Services; Systems Software; Technology Hardware and Equipment; Telecommunication Services; Wireless Telecommunication Services; Wireless Telecommunication Services</t>
  </si>
  <si>
    <t>Viasat, Inc. provides broadband and communications products and services worldwide. The company’s Satellite Services segment offers satellite-based fixed broadband services, including broadband internet access and voice over internet protocol services to consumers and businesses; in-flight entertainment and aviation software services to commercial airlines; community internet services; mobile broadband services, including satellite-based internet services to energy offshore vessels, cruise ships, consumer ferries, and yachts; and energy services, which include ultra-secure solutions IP connectivity, bandwidth-optimized over-the-top applications, industrial internet-of-things big data enablement, and industry-leading machine learning analytics. Its Commercial Networks segment offers fixed broadband satellite communication systems comprising satellite network infrastructure and ground terminals; mobile broadband satellite communication systems; antenna systems for terrestrial and satellite applications, such as earth imaging, remote sensing, mobile satellite communication, Ka-band earth stations, and other multi-band antennas; design and technology services comprising analysis, design, and development of satellites and ground systems; application specific integrated circuit and monolithic microwave integrated circuit chips; and network function virtualization, as well as space system design and development products and services include architectures for GEO, MEO, LEO satellites, and other satellite platforms.  The company was incorporated in 1986 and is headquartered in Carlsbad, California.</t>
  </si>
  <si>
    <t>California (Primary);
San Diego Area (Primary);
United States and Canada (Primary);
United States of America (Primary);
West Coast (Primary);
Arizona;
Colorado;
Delaware;
Denver Area;
Midatlantic;
Mountain;
Phoenix Area;
Southwest;
Washington, D. C.</t>
  </si>
  <si>
    <t>Houston Ventures
Houston Ventures is a venture capital firm specializing in investments in early, mid, late venture, and growth stage companies. It seeks to invest in technology opportunities that solve operational problems in the energy and power industries, environmental sector, healthcare information technology, services within the supply chain and logistical side of oil and gas operations, communications, enterprise and SaaS software, and drug delivery. The firm typically invests in companies headquartered in the "Oil Corridor" states of Texas, Oklahoma, Louisiana, New Mexico, and Colorado. It seeks to invest between $0.5 million to $2.5 million in companies with annual revenues of at least $1 million. The firm prefers to invest in equity and equity linked securities of private and small public companies. It primarily invests as lead or control investors, generally taking a 20% minimum ownership position. The firm seeks a board seat on its portfolios. Houston Ventures was formerly known as SMH Private Equity Group. Houston Ventures was founded in 1996 and is based in Houston, Texas with additional office in Denver, Colorado.
KKR &amp; Co. Inc. (NYSE:KKR)
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
Millennium TVP Management Company, LLC
Millennium TVP Management Company, LLC is a private equity and venture capital firm specializing investing in mid venture, late venture, emerging growth, later stage, primary growth capital, venture debt, debt financing, distressed companies, acquisition financing, permanent capital, and programmatic shareholder liquidity as needed over the life-cycle of a given company. It does not invest in emerging markets. The firm makes secondary direct investments. It seeks to invest in information technology companies with a focus on payments and financial technology, Internet retail, digital, website infrastructure software, software and services development tools, wireless devices software, wireless access, network security, wireless networking equipment, networking services, communications infrastructure, telecommunication services, Internet, and software, wireless, and information technology security. It prefers to invest between $5 million and $10 million in its portfolio companies. Millennium Technology Value Partners was founded in 2000 and is based in New York, New York.</t>
  </si>
  <si>
    <r>
      <rPr>
        <sz val="8"/>
        <rFont val="Arial"/>
        <family val="2"/>
      </rPr>
      <t>Houston Ventures (Houston Area (Primary); Southwest (Primary); Texas (Primary); United States and Canada (Primary); United States of America (Primary));
KKR &amp; Co. Inc. (NYSE:KKR) (</t>
    </r>
    <r>
      <rPr>
        <sz val="8"/>
        <color indexed="17"/>
        <rFont val="Arial"/>
        <family val="2"/>
      </rPr>
      <t>California (Primary)</t>
    </r>
    <r>
      <rPr>
        <sz val="8"/>
        <rFont val="Arial"/>
        <family val="2"/>
      </rPr>
      <t xml:space="preserve">; New York (Primary); New York City Area (Primary); Northeast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t>
    </r>
    <r>
      <rPr>
        <sz val="8"/>
        <color indexed="17"/>
        <rFont val="Arial"/>
        <family val="2"/>
      </rPr>
      <t>West Coast (Primary)</t>
    </r>
    <r>
      <rPr>
        <sz val="8"/>
        <rFont val="Arial"/>
        <family val="2"/>
      </rPr>
      <t>; Africa / Middle East; Asia / Pacific; Asia / Pacific Developed Markets; Asia / Pacific Emerging Markets; Australia ; California; Capital Region of Denmark; China ; Co. Dublin; Denmark; England; Europe; European Developed Markets; Far East; Florida; France; Germany; Greater London; Hessen; Hong Kong ; Houston Area; Ile-de-France; India ; Indian Sub-Continent; Ireland; Japan ; Korea, South ; Luxembourg; Madrid; Maharashtra; Miami Area; Midatlantic; Middle East; New South Wales; San Francisco Area; Saudi Arabia ; Singapore ; Southeast; Southwest; Spain; Stockholm County; Sweden; Texas; United Arab Emirates ; United Kingdom; Washington Area; Washington, D. C.; West Coast);
Millennium TVP Management Company, LLC (New York (Primary); New York City Area (Primary); Northeast (Primary); United States and Canada (Primary); United States of America (Primary))</t>
    </r>
  </si>
  <si>
    <t>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t>
  </si>
  <si>
    <t>Bread and Bakery Products (Primary); Consumer Staples (Primary); Flour (Primary); Food Products (Primary); Food, Beverage and Tobacco (Primary); Grain Mill Products (Primary); Packaged Foods and Meats (Primary); Prepared and Preserved Foods (Primary); Prepared Flour Mixes And Dough (Primary)</t>
  </si>
  <si>
    <t>Burgundy (Primary); Europe (Primary); European Developed Markets (Primary); France (Primary)</t>
  </si>
  <si>
    <t>Novagerm, through its subsidiaries, engages in the manufacturing and marketing of milling correctors, breadmaking improvers, ingredients, and technological auxiliaries for the milling and bread-making sectors. The company was incorporated in 2021 and is based in Lyon, France.</t>
  </si>
  <si>
    <t>Europe (Primary);
European Developed Markets (Primary);
France (Primary);
Rhône-Alpes (Primary)</t>
  </si>
  <si>
    <t>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t>
  </si>
  <si>
    <t>Blood and Organ Banks (Primary); Health Care (Primary); Health Care Equipment and Services (Primary); Health Care Providers and Services (Primary); Health Care Services (Primary); Medical Laboratory Services (Primary); Advertising; Communication Services; Marketing Services; Media; Media and Entertainment</t>
  </si>
  <si>
    <t>VITA 34 AG engages in the collection, processing, and storage of stem cells from umbilical cord blood and tissue in Germany, Spain, and internationally. It also develops cell therapeutic procedures; cell and gene therapies; cryopreservation of endogenous immune cells; and CAR-T. In addition, the company manufactures advanced therapy medicinal products based on mesenchymal stem cells for experimental treatment by specialized medical institutions; preserves stem cells from perinatal tissue and adult body fat; and engages in the contract manufacturing of pharmaceutical intermediates. VITA 34 AG was founded in 1997 and is based in Leipzig, Germany.</t>
  </si>
  <si>
    <t>Platin 1829. GmbH is based in Frankfurt am Main, Germany.</t>
  </si>
  <si>
    <t>AT-Group Co., Ltd. operates as a car sales company in Japan. It is involved in the sale and maintenance of automobiles, as well as industrial vehicles, such as forklifts; and home sales, car rental, construction repair, travel agency, restaurant management, and computer related businesses. The company was formerly known as Aichi Toyota Motor Co., Ltd. and changed its name to AT-Group Co., Ltd. in December 2006. AT-Group Co., Ltd. was founded in 1942 and is headquartered in Nagoya, Japan. As of March 23, 2022, AT-Group Co., Ltd. was taken private.</t>
  </si>
  <si>
    <t>Automotive Related Business: 2,840.0 (92.1%);
Others: 6.0 (.2%);
Housing Business: 169.4 (5.5%);
Information Systems Business: 67.7 (2.2%)</t>
  </si>
  <si>
    <t>Japan: 3,170.6 (100.0%)</t>
  </si>
  <si>
    <t>Automotive Retail (Primary); Consumer Discretionary (Primary); Retailing (Primary); Specialty Retail (Primary); Capital Goods; Commercial and Professional Services; Commercial Services and Supplies; Construction and Engineering; Construction and Engineering; Construction Support Services; Consumer Services; Diversified Support Services; Hotels, Resorts and Cruise Lines; Hotels, Restaurants and Leisure; Industrials; Information Technology; Information Technology (IT) Consulting; IT Consulting and Other Services; IT Services; Machinery Rental and Leasing; Motor Vehicle Rental and Leasing; Real Estate; Real Estate; Real Estate Management and Development; Real Estate Operating Companies; Real Estate Operators And Lessors; Restaurants; Road and Rail; Software and Services; Trading Companies and Distributors; Trading Companies and Distributors; Transportation; Travel Agencies; Travel and Tourism Services; Trucking</t>
  </si>
  <si>
    <t>SPX FLOW, Inc., together with its subsidiaries, researches, designs, develops, delivers, and services process technology solutions that perform mixing, blending, fluid handling, separation, thermal heat transfer, and other activities. It operates in two segments, Nutrition and Health segment, and Precision Solutions. The Nutrition and Health segment provides homogenizers, pumps, valves, separators, and heat exchangers, as well as related aftermarket parts and services primarily under the APV, Gerstenberg Schroeder, Seital, and Waukesha Cherry-Burrell brands. This also design and assemble process systems.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This segment primarily serves customers in the chemical, air treatment, mining, pharmaceutical, marine, infrastructure construction, general industrial, and water treatment industries. It serves customers through distributors and independent representatives in the United States, China, Germany, Denmark, France, and internationally. SPX FLOW, Inc. was incorporated in 2015 and is headquartered in Charlotte, North Carolina. As of April 5, 2022, SPX FLOW, Inc. was taken private.</t>
  </si>
  <si>
    <t>Nutrition and Health: 676.4 (44.2%);
Precision Solutions: 852.6 (55.8%)</t>
  </si>
  <si>
    <t>United States: 558.2 (36.5%);
Denmark: 65.7 (4.3%);
France: 45.2 (3.0%);
Germany: 109.1 (7.1%);
China: 222.3 (14.5%);
Other: 528.5 (34.6%)</t>
  </si>
  <si>
    <t>Air and Gas Compressors (Primary); Air Purification Equipment (Primary); Capital Goods (Primary); Food and Beverage Machinery (Primary); Industrial Air Conditioning and Cooling Equipment (Primary); Industrial Heat Generating Equipment (Primary); Industrial Heating, Ventilation, Air Conditioning, and Refrigeration Equipment and Supplies (Primary); Industrial Machinery (Primary); Industrials (Primary); Machinery (Primary); Machinery Components (Primary); Pumps and Pumping Equipment (Primary); Commercial and Professional Services; Commercial Repair Services; Commercial Services and Supplies; Diversified Support Services; Energy; Energy; Energy Equipment and Services; Oil and Gas Equipment and Services; Oil and Gas Machinery and Equipment</t>
  </si>
  <si>
    <t>The Investment Corporation was established on February 27, 2014 by Invesco Global Real Estate Asia Pacific, Inc. as the organizer under the Act on Investment Trusts and Investment Corporations of Japan (hereinafter referred to as the “Investment Trust Act”). The Investment Corporation was listed on the Real Estate Investment Trust Securities Market of the Tokyo Stock Exchange (Securities code: 3298) on June 5, 2014. The Investment Corporation is managed by Invesco Global Real Estate Asia Pacific, Inc. (hereinafter referred to as the “Asset Management Company”). The Asset Management Company belongs to the Invesco Group, one of the world’s leading independent asset management companies. The Investment Corporation aims to provide investors with opportunities to invest in office buildings in Japan with a strong focus on large-scale office buildings located in Japan’s major metropolitan areas. These assets will be selected by experienced investment management specialists belonging to the Asset Management Company with the view to maximize investor value. As of July 27, 2021, Invesco Office J-REIT, Inc. operates as a subsidiary of Invesco Global Real Estate Asia Pacific, Inc..</t>
  </si>
  <si>
    <t>Invesco Global Real Estate Asia Pacific, Inc. operates as a subsidiary of Invesco Ltd.</t>
  </si>
  <si>
    <t>Asia / Pacific (Primary);
Asia / Pacific Developed Markets (Primary);
Japan  (Primary);
Georgia;
Southeast;
United States and Canada;
United States of America</t>
  </si>
  <si>
    <t>As of November 1, 2021, Extraction Oil &amp; Gas, Inc. was acquired by Civitas Resources,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t>
  </si>
  <si>
    <t>Civitas Resources, Inc., an exploration and production company, focuses on the acquisition, development, and production of oil and natural gas in the Rocky Mountain region, primarily in the Wattenberg Field of the Denver-Julesburg Basin of Colorado. As of December 31, 2021, it had proved reserves 397.7 MMBoe comprising 143.6 MMbbls of crude oil, 106.0 MMbbls of natural gas liquids, and 888.5 Bcf of natural gas. The company was formerly known as Bonanza Creek Energy, Inc. and changed its name to Civitas Resources, Inc. in November 2021. Civitas Resources, Inc. was founded in 1999 and is based in Denver, Colorado.</t>
  </si>
  <si>
    <t>Colorado (Primary);
Denver Area (Primary);
Mountain (Primary);
United States and Canada (Primary);
United States of America (Primary);
Bakersfield Area;
California;
West Coast</t>
  </si>
  <si>
    <t>Kimmeridge Energy Management Company, LLC
Kimmeridge Energy Management Company, LLC is a venture capital and private equity firm specializing in middle market, and growth capital investments. It seeks to make unconventional upstream energy investments. It invests between $50 million to $150 million. The firm provides its services to private pooled investment vehicles, institutions and individuals, including high net worth individuals. It also invests in the public equity markets. The firm invests in the United States. Kimmeridge Energy Management Company, LLC was founded in 2012 and is based in New York, New York with additional offices in Boston, Massachusetts and Denver, Colorado.
Yorktown Partners LLC
Yorktown Partners LLC is a private equity and venture capital firm specializing in buyout, recapitalization, industry consolidation, late venture, growth capital, and middle market investments. The firm seeks to invest in energy sector with a focus on exploration and production, transportation, infrastructure, marketing, oil and gas, pipelines, and midstream and manufacturing businesses. It seeks to invest in companies based in North America. The firm prefers to make investments between $10 million and $70 million in its portfolio companies with enterprise values between $10 million and $400 million. Yorktown Partners LLC was founded in 1983 and is based in New York, New York. is a private equity and venture capital firm specializing in buyout, recapitalization, industry consolidation, late venture, growth capital, and middle market investments. The firm seeks to invest in energy sector with a focus on exploration and production, transportation, infrastructure, marketing, oil and gas, pipelines, and midstream and manufacturing businesses. It seeks to invest in companies based in North America. The firm prefers to make investments between $10 million and $70 million in its portfolio companies with enterprise values between $10 million and $400 million. Yorktown Partners LLC was founded in 1983 and is based in New York, New York.</t>
  </si>
  <si>
    <t>Kimmeridge Energy Management Company, LLC (New York (Primary); New York City Area (Primary); Northeast (Primary); United States and Canada (Primary); United States of America (Primary); Boston Area; Colorado; Denver Area; Massachusetts; Mountain);
Yorktown Partners LLC (New York (Primary); New York City Area (Primary); Northeast (Primary); United States and Canada (Primary); United States of America (Primary))</t>
  </si>
  <si>
    <t>Vine Energy Inc., an energy company, focuses on the development of natural gas properties in the stacked Haynesville and Mid-Bossier shale plays in the Haynesville Basin of Northwest Louisiana. The company was founded in 2014 and is based in Plano, Texas. As of November 1, 2021, Vine Energy Inc. operates as a subsidiary of Chesapeake Energy Corporation.</t>
  </si>
  <si>
    <t>Energy (Primary); Energy (Primary); Oil and Gas Exploration and Production (Primary); Oil and Gas Extraction (Primary); Oil and Gas Production (Primary); Oil, Gas and Consumable Fuels (Primary)</t>
  </si>
  <si>
    <t>Chesapeake Energy Corporation, an independent exploration and production company, engages in the acquisition, exploration, and development of properties for the production of oil, natural gas, and natural gas liquids from underground reservoirs in the United States. The company holds interests in natural gas resource plays in the Marcellus Shale in the northern Appalachian Basin in Pennsylvania and the Haynesville/Bossier Shales in northwestern Louisiana; and the liquids-rich resource play in the Eagle Ford Shale in South Texas. As of December 31, 2021, it owned interests in approximately 8,200 gross productive wells, including 6,500 wells with working interest and 1,700 wells with an overriding or royalty interest; and had estimated proved reserves of 661 million barrels of oil equivalent. The company was founded in 1989 and is headquartered in Oklahoma City, Oklahoma.</t>
  </si>
  <si>
    <t>Midwest (Primary);
Oklahoma (Primary);
Oklahoma City Area (Primary);
United States and Canada (Primary);
United States of America (Primary);
Central America &amp; Mexico;
Latin America and Caribbean;
Louisiana;
Mexico;
Shreveport Area;
Southeast</t>
  </si>
  <si>
    <t>Beijing Capital Retailing Group Co.,Ltd. operates a chain of department stores, shopping malls, discount stores (outlets), and specialty stores in China. The company is also involved in the brand agency, property leasing, and other businesses, as well as operation of sports stores. It primarily operates 15 stores in Beijing, Tianjin, Lanzhou, and Chengdu, as well as Urumqi and other first- and second-tier cities. The company was founded in 1993 and is based in Beijing, China.</t>
  </si>
  <si>
    <t>Consumer Discretionary (Primary); Department Stores (Primary); Multiline Retail (Primary); Retailing (Primary); Discount Stores; General Merchandise Stores; Leisure Equipment Stores; Nonresidential Building Operators and Lessors; Real Estate; Real Estate; Real Estate Management and Development; Real Estate Operating Companies; Real Estate Operators And Lessors; Shopping Mall Operators and Lessors; Specialty Retail; Specialty Stores; Sporting and Recreational Good Stores</t>
  </si>
  <si>
    <t>Wangfujing Group Co., Ltd. engages in retailing business in China. It operates department stores, shopping malls, outlets, supermarkets, etc. The company is also involved in the property rental business. As of December 31, 2020, it operated through a network of approximately 55 stores in 33 cities. The company was founded in 1955 and is based in Beijing, China.</t>
  </si>
  <si>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 As of June 28, 2022, Tivity Health, Inc. was taken private.</t>
  </si>
  <si>
    <t>Healthcare: 500.7 (100.0%)</t>
  </si>
  <si>
    <t>United States: 500.7 (100.0%)</t>
  </si>
  <si>
    <t>Health Care (Primary); Health Care Equipment and Services (Primary); Health Care Providers and Services (Primary); Health Care Services (Primary); Consumer Discretionary; Consumer Services; Consumer Staples; Dietary Foods; Food Products; Food, Beverage and Tobacco; Gyms and Physical Fitness Facilities; Hotels, Restaurants and Leisure; Leisure Facilities; Packaged Foods and Meats; Prepared and Preserved Foods; Sports and Related Services</t>
  </si>
  <si>
    <t>Nashville Area (Primary); Southeast (Primary); Tennessee (Primary); United States and Canada (Primary); United States of America (Primary); Delaware; Midatlantic</t>
  </si>
  <si>
    <t>Nexus Bank Co., Ltd. engages in the fintech and IT solution businesses in Japan. It offers technology-based services for various domestic and overseas financial transactions, such as cashless and digital banking; and deposit-type credit card services for domestic individuals and foreign residents. The company also operates social lending platform. The company was formerly known as Samurai&amp;J Partners Co.,Ltd. and changed its name to Nexus Bank Co., Ltd. in November 2020. Nexus Bank Co., Ltd. was incorporated in 1996 and is based in Tokyo, Japan. Nexus Bank Co., Ltd. operates as a subsidiary of J Trust Co., Ltd.</t>
  </si>
  <si>
    <t>Capital Markets (Primary); Diversified Financials (Primary); Financials (Primary); Investment Banking and Brokerage (Primary); Application Software; Consumer Digital Lending; Consumer Finance; Consumer Finance; Credit Card Issuing Personal Credit Institutions; Diversified Financial Services; Information Technology; Personal Credit Agencies; Software; Software and Services; Specialized Finance</t>
  </si>
  <si>
    <t>J Trust Co., Ltd. provides various financial services in Japan, South Korea, and the Southeast Asia. The company provides credit guarantees; receivables collection services; consumer credit card loans, auto loans, and installment loans; savings bank services; deposits; financing for farm equipment loans; computer operations/management, outsourced software development, and operational guidance services; and investment services, as well as engages in real estate business. J Trust Co., Ltd. was incorporated in 1977 and is headquartered in Tokyo, Japan.</t>
  </si>
  <si>
    <t>As of June 29, 2021, GS Home Shopping Inc. operates as a subsidiary of GS Retail Co., Ltd.</t>
  </si>
  <si>
    <t>Catalog Specialty Retail (Primary); Consumer Discretionary (Primary); Internet and Direct Marketing Retail (Primary); Internet and Direct Marketing Retail (Primary); Online Specialty Retail (Primary); Retailing (Primary)</t>
  </si>
  <si>
    <t>GS Retail Co., Ltd. engages in retailing business in South Korea. It operates convenience stores under the brand name of GS25; supermarkets under the GS Supermarket brand name; health and beauty stores under the Watsons brand name; and operates hotel under the Parnas brand name. The company was founded in 1971 and is headquartered in Seoul, South Korea. GS Retail Co., Ltd. operates as a subsidiary of GS Holdings Corp.</t>
  </si>
  <si>
    <t>TCM Biosciences Inc. researches, develops, and sells in-vitro diagnostics and reagents. It offers reagents, instruments, and systems, including liquid based cytology processors, cervical cancer HPV/STI self-collection kits, and STD self test kits for use in the collection, preparation, and examination of specimens taken and diagnosed outside the human body. The company also provides molecular diagnosis tools for the detection and analysis of diseases/infections, such as cancer risk evaluation, anti-aging Mitochondria activity analysis, respiratory pathogens, sexually transmitted infections, human Papillomavirus screening, tuberculosis, BRAF codeon V600E, ApoE genotyping, and avellino corneal dystrophy. TCM Biosciences Inc. was founded in 2009 and is based in Seongnam, South Korea. As of July 17, 2020, TCM Biosciences Inc. operates as a subsidiary of Next Bt Co., Ltd.</t>
  </si>
  <si>
    <t>Next BT Co., Ltd. manufactures, retails, imports, and exports health functional foods in South Korea. It is also involved in biotechnology business, as well as manufacture of cosmetics. The company was founded in 1995 and is headquartered in Yongin, South Korea.</t>
  </si>
  <si>
    <t>Mirai Saiteki Group Co., Ltd. offers management consulting business services. The company was founded in 2021 and is based in Minato, Japan.</t>
  </si>
  <si>
    <t>OTUS Co., Ltd.
OTUS Co., Ltd. engages in investing, managing, controlling, collecting, and providing information on fund operation and management investment. The company is based in Tokyo, Japan. OTUS Co., Ltd. operates as a subsidiary of Rights Apartment Inc.
T.G. Asset Ltd.
T.G. Asset Ltd. was formerly known as Capital One Y.K. and changed its name to T.G. Asset Ltd. in February 2016. The company is based in Ichikawa, Japan.</t>
  </si>
  <si>
    <t>OTUS Co., Ltd. (Asia / Pacific (Primary); Asia / Pacific Developed Markets (Primary); Japan  (Primary));
T.G. Asset Ltd. (Asia / Pacific (Primary); Asia / Pacific Developed Markets (Primary); Chiba (Primary); Japan  (Primary))</t>
  </si>
  <si>
    <t>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t>
  </si>
  <si>
    <t>Application Software (Primary); Information Technology (Primary); Software (Primary); Software and Services (Primary); Communication Services; Consumer Discretionary; Consumer Services; Diversified Consumer Services; Education Services; Educational and Training Software; Entertainment; Interactive Home Entertainment; Media and Entertainment</t>
  </si>
  <si>
    <t>Midatlantic (Primary); Northern Virginia Area (Primary); United States and Canada (Primary); United States of America (Primary); Virginia (Primary); Charlottesville Area</t>
  </si>
  <si>
    <t>Cambium Learning Group, Inc. provides educational technology solutions in the United States and internationally. It operates in three segments: Learning A-Z, ExploreLearning, and Voyager Sopris Learning. The Learning A-Z segment offers PreK-6 technology-enabled learning resources. It operates subscription-based Websites, including Reading A-Z, Raz-Kids, Headsprout, Science A-Z, Writing A-Z, Vocabulary A-Z, and ReadyTest A-Z that provide online supplemental books, lessons, assessments, and other instructional resources for individual classrooms, schools, and districts. The ExploreLearning segment offers Gizmos, a library of interactive online simulations for math and science education in grades 3-12; and Reflex, an adaptive online solution for math fact fluency development for grades 2-8. The Voyager Sopris Learning provides technology, materials, and professional development for educators to ensure students graduate prepared for college, career, and satisfaction in life after K-12. This segment offers LANGUAGE! Live, a literacy solution; Language Essentials for Teachers of Reading and Spelling (LETRS), a professional development solution; Step Up to Writing, a writing program; TransMath, a skill-based mathematics intervention program; Vmath, a targeted math intervention program; Velocity, a K-5 supplemental literacy intervention solution; and Kurzweil 3000, a reading, writing, and learning software. It also provides DIBELS Next, a K-6 reading screener; Read Well, a K-3 literacy program; REWARDS, a 3-12 supplemental program; TimeWarp Plus, a K-8 extended-day and/or summer school program; and LANGUAGE! The Comprehensive Literacy Curriculum, an intervention for students in grades 4-12. The company serves private and charter schools, teachers, home school and parent consumers, and other companies through its sales force, as well as e-commerce and Internet. Cambium Learning Group, Inc. was incorporated in 2009 and is headquartered in Dallas, Texas. As of December 18, 2018, Cambium Learning Group, Inc. was taken private.</t>
  </si>
  <si>
    <t>Dallas Area (Primary);
Southwest (Primary);
Texas (Primary);
United States and Canada (Primary);
United States of America (Primary);
New York;
New York City Area;
Northeast</t>
  </si>
  <si>
    <t>OBOS BBL
OBOS BBL, together with its subsidiaries, operates as a housing developer in Norway, Sweden, and Denmark. It develops and sells homes and properties; and invests in offices, shopping centres, business premises, hotels, hospitals, and schools. The company also offers business management services, including administrative and financial consultancy, and collection and bookkeeping services for housing cooperatives; technical consultancy services, such as engineering assistance for building owners; digital services; and banking, property management, and real estate brokerage services for housing and property. In addition, it is involved in the business development, as well as invests in start-ups. OBOS BBL was founded in 1929 and is headquartered in Oslo, Norway.
Samhällsbyggnadsbolaget i Norden AB (publ) (OM:SBB B)
Samhällsbyggnadsbolaget i Norden AB (publ) owns, develops, and manages residential and community properties in the Nordic region. It operates through three segments: Residential Properties, Community Service Properties, and Other Properties. The Residential Properties segment primarily consists of apartments and townhouses. The Community Service Properties segment includes schools, retirement homes, housing for the disabled, and properties operated by municipal and governmental agencies/authorities. The Other Properties segment operates commercial properties. It serves municipalities, county councils, and government agencies. The company was incorporated in 2014 and is headquartered in Stockholm, Sweden.</t>
  </si>
  <si>
    <t>OBOS BBL (Europe (Primary); European Developed Markets (Primary); Norway (Primary); Oslo (Primary));
Samhällsbyggnadsbolaget i Norden AB (publ) (OM:SBB B) (Europe (Primary); European Developed Markets (Primary); Stockholm County (Primary); Sweden (Primary))</t>
  </si>
  <si>
    <t>As of October 1, 2021, Cimarex Energy Co. was acquired by Cabot Oil &amp; Gas Corporation.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t>
  </si>
  <si>
    <t>Colorado (Primary); Denver Area (Primary); Mountain (Primary); United States and Canada (Primary); United States of America (Primary); Delaware; Midatlantic; Midwest; Oklahoma; Tulsa Area</t>
  </si>
  <si>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</si>
  <si>
    <t>Houston Area (Primary);
Southwest (Primary);
Texas (Primary);
United States and Canada (Primary);
United States of America (Primary);
Delaware;
Midatlantic</t>
  </si>
  <si>
    <t>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t>
  </si>
  <si>
    <t>Sanitary: 154.9 (37.5%);
Heating &amp; Cooling: 123.5 (29.9%);
Ventilation &amp; Air Conditioning: 23.0 (5.6%);
Roofing &amp; Plumbing: 25.1 (6.1%);
Customer Service: 57.9 (14.0%);
Administration: .6 (.1%);
Plant Engineering: 16.9 (4.1%);
Electric: 4.0 (1.0%);
Planning: 7.3 (1.8%)</t>
  </si>
  <si>
    <t>Switzerland: 413.3 (100.0%)</t>
  </si>
  <si>
    <t>Capital Goods (Primary); Construction and Engineering (Primary); Construction and Engineering (Primary); Industrials (Primary); Masonry, Stonework, Tile Setting, and Plastering (Primary); Plastering, Drywall, Acoustical, and Insulation Work (Primary); Roofing, Siding, and Sheet Metal Work (Primary); Specialty Contract Work (Primary); Structural Metal and Steel Work (Primary); Commercial and Professional Services; Commercial Services and Supplies; Environmental and Facilities Services; Sanitary Services</t>
  </si>
  <si>
    <t>Burkhalter Holding AG, through its subsidiaries, provides electrical engineering services to the construction sector in Switzerland. The company offers installations services for single-family homes and residential developments, industrial and commercial enterprises, public buildings, hotels and infrastructure facilities, etc.; communication and network solutions, including communication cabling, mobile communication, switching and routing, IT security, voice over IP, and unified communications and collaboration services; automation solutions to control technical equipment, such as lighting, blinds, heating, ventilation, and multimedia and security technology; and safety and security systems, such as burglar alarms and alarm, access control, fire alarm, smoke and heat exhaust, emergency exit, and security lighting systems. It also provides servicing and maintenance services, and switchboards. The company was formerly known as Ernst Burkhalter Ing. Burkhalter Holding AG was founded in 1959 and is based in Zürich, Switzerland.</t>
  </si>
  <si>
    <t>Pan Orient Energy Corp., a junior oil and natural gas company, engages in the exploration, development, and production of oil and gas properties in Thailand and Canada. It holds a 100% interest in the L53/48 concession located in west of Bangkok, Thailand; and a 50% interest in the Sawn Lake property comprising 27 sections of oil sands leases situated in the central Alberta Peace River Oil Sands area, Canada. The company is based in Calgary, Canada. As of August 25, 2022, Pan Orient Energy Corp. operates as a subsidiary of Dialog Systems (Asia) Pte. Ltd.</t>
  </si>
  <si>
    <t>Dialog Systems (Asia) Pte. Ltd., an investment holding company, through its subsidiaries engages in marketing and supply of specialty chemicals and equipment. It also engages in investment holding and contracting of oil, gas, and petrochemical related works; and catalyst and process material handling, and management consultancy and technical support services. The company was incorporated in 2000 and is based in Singapore. Dialog Systems (Asia) Pte. Ltd. operates as a subsidiary of Dialog Group Berhad.</t>
  </si>
  <si>
    <t>Gulf Overseas Investment Trading Corporation is based in British Virgin Islands.</t>
  </si>
  <si>
    <t>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As of June 2, 2021, Cantel Medical LLC operates as a subsidiary of STERIS plc.</t>
  </si>
  <si>
    <t>Dental Care Equipment (Primary); Health Care (Primary); Health Care Equipment (Primary); Health Care Equipment and Services (Primary); Health Care Equipment and Supplies (Primary); Medical Equipment (Primary); Medical Testing, Analyzing, and Diagnostic Equipment (Primary); Capital Goods; Health Care Supplies; Industrial Filtration Systems; Industrial Machinery; Industrials; Machinery; Medical Consumables; Utilities; Utilities; Water Purification; Water Utilities; Water Utilities</t>
  </si>
  <si>
    <t>STERIS plc provides infection prevention and other procedural products and services worldwide. It operates through four segments: Healthcare, Applied Sterilization Technologies, Life Sciences, and Dental. The Healthcare segment offers cleaning chemistries and sterility assurance products; automated endoscope reprocessing system and tracking products; accessories for gastrointestinal (GI) procedures, washers, sterilizers, and other pieces of capital equipment for the operation of a sterile processing department; and equipment used directly in the operating room, including surgical tables, lights, and connectivity solutions, as well as equipment management services. It also provides capital equipment installation, maintenance, upgradation, repair, and troubleshooting services; preventive maintenance programs and repair services; instrument and endoscope repair and maintenance services; and custom process improvement consulting and outsourced instrument sterile processing services. The Applied Sterilization Technologies segment provides contract sterilization and testing services for medical device and pharmaceutical manufacturers through a network of approximately 50 contract sterilization and laboratory facilities. The Life Sciences segment designs, manufactures and sells consumable products, such as formulated cleaning chemistries, barrier and sterility assurance products, steam and vaporized hydrogen peroxide sterilizers, and washer disinfectors. This segment also offers equipment installation, maintenance, upgradation, repair, and troubleshooting services; and preventive maintenance programs and repair services. The Dental segment provides hand and powered dental instruments, infection control products, personal protective equipment, and water quality products for dental suite. The company serves its products and services to hospitals, other healthcare providers, and pharmaceutical manufacturers. The company was founded in 1985 and is based in Dublin, Ireland.</t>
  </si>
  <si>
    <t>Co. Dublin (Primary);
Europe (Primary);
European Developed Markets (Primary);
Ireland (Primary);
Cleveland Area;
Great Lakes;
Ohio;
United States and Canada;
United States of America</t>
  </si>
  <si>
    <t>Brown Capital Management, LLC
Brown Capital Management, LLC is an employee owned investment manager. The firm primarily provides its services to state or municipal government entities. It also caters to individuals, high net worth individuals, pension and profit sharing plans, charitable organizations, and corporations. The firm manages separate client-focused equity portfolios. It also manages mutual funds for its clients. The firm invests in the public equity markets across the globe. The firm primarily invests in growth at reasonable price stocks of small-cap, mid-cap, and large-cap companies. It employs a fundamental analysis along with a bottom-up stock picking approach to make its investments. The firm was founded in 1983 and is based in Baltimore, Maryland. Brown Capital Management, LLC operates as a subsidiary of Brown Capital Management Holdings, Inc.
Champlain Investment Partners, LLC
Champlain Investment Partners, LLC is an employee owned investment manager. The firm provides its services to investment companies, public and private pension plans, pension and profit sharing plans, Taft-Hartley plans, corporations, endowments, foundations, family offices, high net worth individuals, charitable organizations, mutual funds, and state and municipal government entities. It manages separate client-focused equity portfolios. The firm also launches and manages equity mutual funds for its clients. It invests in the public equity markets. The firm invests in value stocks of small-cap and mid-cap companies. It employs a combination of qualitative to make investments. Champlain Investment Partners, LLC was founded in 2004 and is based in Burlington, Vermont.
Diker Management, LLC
Diker Management, LLC is an employee owned hedge fund manager. The firm primarily provides its services to high net worth individuals. It also caters to pooled investment vehicles and Corporations or other businesses. The firm invests in the public equity and fixed income markets. The firm launches and manages equity, fixed income and hedge funds for its clients. It employs a fundamental analysis to create its portfolios. Diker Management, LLC was founded in 2002 and is based in New York.</t>
  </si>
  <si>
    <t>Brown Capital Management, LLC (Baltimore Area (Primary); Maryland (Primary); Midatlantic (Primary); United States and Canada (Primary); United States of America (Primary));
Champlain Investment Partners, LLC (Burlington Area (Primary); Northeast (Primary); United States and Canada (Primary); United States of America (Primary); Vermont (Primary); California; Los Angeles Area; West Coast);
Diker Management, LLC (New York (Primary); New York City Area (Primary); Northeast (Primary); United States and Canada (Primary); United States of America (Primary))</t>
  </si>
  <si>
    <t>Alacer Gold Corp. engages in the mining, development, and exploration of mineral deposits in Turkey. The company was formerly known as Anatolia Minerals Development Ltd. and changed its name to Alacer Gold Corp. in February 2011. Alacer Gold Corp. is based in Denver, Colorado. Alacer Gold Corp. operates as a subsidiary of SSR Mining Inc.</t>
  </si>
  <si>
    <t>48North Cannabis Corp. operates as a cannabis company in the health and wellness market in Canada. The company offers bath salts, intimacy oils, flowers, pre-rolls, body cream and oil, vapes, pressed hash, and accessories under 48North, Apothecanna, First Harvest, Avitas, F8, Trail Mix, and Latitude brands. It also provides LAT, a publication and creative platform that empowers women to connect, engage, and learn through their experiences with cannabis. 48North Cannabis Corp. is headquartered in Toronto, Canada. As of September 1, 2021, 48North Cannabis Corp. operates as a subsidiary of HEXO Corp.</t>
  </si>
  <si>
    <t>Canopy Growth Corporation (TSX:WEED)
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 extracts and concentrates, beverages, gummies, and vapes. It offers its products under the Tweed, 7ACRES, 7ACRES Craft Collective, DOJA, Ace Valley, Quatreau, Deep Space, First + Free, Surity Pro, Spectrum Therapeutics, Vert, Tokyo Smoke, Twd, Martha Stewart CBD, DNA Genetics, BioSteel, Storz &amp; Bickel, This Works, HiWay, Simple Stash, Whisl, and Truverra brands. The company was formerly known as Tweed Marijuana Inc. and changed its name to Canopy Growth Corporation in September 2015. Canopy Growth Corporation was incorporated in 2009 and is headquartered in Smiths Falls, Canada.
Eat Well Investment Group Inc. (CNSX:EWG)
Eat Well Investment Group Inc. is a venture capital firm specializing in early-stage, seed and emerging growth investments. The firm seeks to invest at various stages of development, including pre-initial public offering, and/or early stage companies requiring start-up or development capital. The firm seeks to invest in agribusiness, food-tech, consumer packaged goods (CPG), plant-based and ESG (environmental, social and governance) sectors. The firm also seeks to invest in marketable securities comprising common shares and other equity instruments of companies in the mining, oil and gas, media technology, and medical technology industries that are listed on various Canadian stock exchanges or the OTCBB in the United States. It considers to invest over a number of sectors, including but not limited to: precision fermentation, regenerative agriculture, fintech, healthcare, the resource sector, information and communications technology, and energy &amp; clean technology. It typically invests in Canada and the United States. The firm seeks to invest between $0.25 million to $2 million. The firm is also involved in assisting financing, identifying acquisition targets, developing strategic plans, supporting operations, and implementing exit strategies. The firm also works with co-investors. Eat Well Investment Group Inc. was founded in 2007 and is based in Vancouver, Canada.
Wallington Investment Holdings Limited
Wallington Investment Holdings Limited operates as an investment company. The company is based in Road Town, British Virgin Islands.</t>
  </si>
  <si>
    <t>Canopy Growth Corporation (TSX:WEED) (Canada (Primary); Ontario (Primary); United States and Canada (Primary));
Eat Well Investment Group Inc. (CNSX:EWG) (British Columbia (Primary); Canada (Primary); United States and Canada (Primary));
Wallington Investment Holdings Limited (British Virgin Islands (Primary); Caribbean (Primary); Latin America and Caribbean (Primary); Tortola (Primary))</t>
  </si>
  <si>
    <t>Canopy Growth Corporation (TSX:WEED) (1,658.5); Eat Well Investment Group Inc. (CNSX:EWG) (25.6)</t>
  </si>
  <si>
    <t>Real Estate (Primary); Real Estate (Primary); Real Estate Management and Development (Primary); Real Estate Management Services (Primary); Real Estate Operating Companies (Primary); Real Estate Operators And Lessors (Primary); Residential Building Operators and Lessors (Primary); Residential Property Managers (Primary); Real Estate Development</t>
  </si>
  <si>
    <t>CapitaLand Commercial Trust (CCT) is Singapore’s first and largest listed commercial real estate investment trust (REIT) with a market capitalization of approximately S$6.4 billion as at 16 October 2020, its last day of trading. Listed on Singapore Exchange Securities Trading Limited (SGX-ST) since May 2004, CCT aims to own and invest in real estate and real estate-related assets which are income-producing and predominantly used for commercial purposes. CCT’s deposited property is approximately S$11.6 billion as at 30 September 2020 comprising a portfolio of eight prime commercial properties in Singapore and two properties in Frankfurt, Germany. The properties in Singapore are Capital Tower, CapitaGreen, Asia Square Tower 2, Six Battery Road, Raffles City (60.0% interest through RCS Trust), One George Street (50.0% interest through OGS LLP), 21 Collyer Quay and CapitaSpring (45.0% interest through Glory Office Trust and Glory SR Trust), an upcoming 51-storey integrated development in Raffles Place. The properties in Germany are Gallileo (94.9% interest), in the Banking District of Frankfurt, and Main Airport Center (94.9% interest) near Frankfurt Airport. CCT is managed by CapitaLand Commercial Trust Management Limited, which is a wholly owned subsidiary of Singapore-listed CapitaLand Limited, one of Asia’s largest diversified real estate groups. As of October 20, 2020, CapitaLand Commercial Trust operates as a subsidiary of CapitaLand Integrated Commercial Trust.</t>
  </si>
  <si>
    <t>CapitaLand Integrated Commercial Trust (CICT) is the first and largest real estate investment trust (REIT) listed on Singapore Exchange Securities Trading Limited (SGX-ST) with a market capitalisation of S$14.0 billion as at 31 December 2020. It debuted on SGX-ST as CapitaLand Mall Trust in July 2002 and was renamed CICT in November 2020 following the merger with CapitaLand Commercial Trust. CICT owns and invests in quality income-producing assets primarily used for commercial (including retail and/or office) purpose, located predominantly in Singapore. As the largest proxy for Singapore commercial real estate, CICT’s portfolio comprises 22 properties in Singapore and two in Frankfurt, Germany, with a total property value of S$22.3 billion as at 31 December 2020. CICT is managed by CapitaLand Integrated Commercial Trust Management Limited, which is a wholly owned subsidiary of Singapore-listed CapitaLand Limited, one of Asia’s largest diversified real estate groups.</t>
  </si>
  <si>
    <t>CapitaLand Commercial Trust Management Limited
CapitaLand Commercial Trust Management Limited is a privately owned investment manager. The firm manages real estate investment trusts. It invests in the real estate markets of Singapore. The firm was formerly known as CapitaCommercial Trust Management Limited. CapitaLand Commercial Trust Management Limited. was founded in 2003 and is based in Singapore.
Carmel Plus Pte. Ltd.
Carmel Plus Pte. Ltd. was incorporated in 2019 and is based in Singapore. Carmel Plus Pte. Ltd. operates as a subsidiary of CapitaLand Limited.
E-Pavilion Pte Ltd
E-Pavilion Pte Ltd was incorporated in 2003 and is based in Singapore. E-Pavilion Pte Ltd operates as a subsidiary of CapitaLand Investments Pte Ltd.
SBR Private Limited
SBR Private Limited was incorporated in 2003 and is based in Singapore. The company operates as a subsidiary of Capitaland Ltd.</t>
  </si>
  <si>
    <t>CapitaLand Commercial Trust Management Limited (Asia / Pacific (Primary); Asia / Pacific Developed Markets (Primary); Singapore  (Primary));
Carmel Plus Pte. Ltd. (Asia / Pacific (Primary); Asia / Pacific Developed Markets (Primary); Singapore  (Primary));
E-Pavilion Pte Ltd (Asia / Pacific (Primary); Asia / Pacific Developed Markets (Primary); Singapore  (Primary));
SBR Private Limited (Asia / Pacific (Primary); Asia / Pacific Developed Markets (Primary); Singapore  (Primary))</t>
  </si>
  <si>
    <t xml:space="preserve">As of February 7, 2022, Yew Grove REIT was acquired by Slate Office REIT.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4th Floor, 76 Lower Baggot Street, Dublin 2. The ordinary shares of the Company were admitted to trading on the Euronext Growth Market (formerly the Enterprise Securities Market) of Euronext Dublin and the Alternative Investment Market of the London Stock Exchange on 8 June 2018.
</t>
  </si>
  <si>
    <t>Slate Office REIT is an owner and operator of North American office real estate. The REIT owns interests in and operates a portfolio of 35 strategic and well-located real estate assets across Canada's major population centres and includes two assets in downtown Chicago, Illinois. 60% of the REIT’s portfolio is comprised of government or credit rated tenants. The REIT acquires quality assets at a discount to replacement cost and creates value for unitholders by applying hands-on asset management strategies to grow rental revenue, extend lease term and increase occupancy.</t>
  </si>
  <si>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</si>
  <si>
    <t>Oil Well Equipment &amp; Services: 405.2 (100.0%)</t>
  </si>
  <si>
    <t>United States: 405.2 (100.0%)</t>
  </si>
  <si>
    <t>Amundi S.A. (ENXTPA:AMUN)
Amundi is a publically owned investment manager. The firm engages in the asset management business. The company provides a range of retail products and solutions through quasi-exclusive distribution agreements with the retail banking networks of the Crédit Agricole and the Société Générale groups in France; and through international partner networks and joint ventures outside France, as well as through third-party distributors primarily in France, rest of Europe, and Asia. It also offers management and advisory services for various pension funds, insurers, and sovereigns; and treasury management and employee savings solutions for corporate customers through global relationship managers supported by sales and marketing staff in 30 countries. It was formerly known as Amundi Group. The company was founded in 1982 and is headquartered in Paris, France. Amundi Group operates as a subsidiary of Credit Agricole S.A.
Ares Management LLC
Ares Management LLC is a privately owned hedge fund sponsor. The firm primarily its services to Pooled investment vehicles. It also provides services to government and private pension funds, sovereign wealth funds, endowments, foundations, family offices, banks, investment companies, insurance companies, private corporations and a limited number of high net worth individuals. The firm manages separate client-focused equity and fixed income portfolios. The firm invests in the public equity and fixed income markets across the globe. The firm employs fundamental analysis along with bottom-up approach to create its portfolio. The firm conducts in-house research to make its investments. Ares Management LLC was founded in 1997 and is based in Los Angeles, California with 26 additional offices across Asia, Australia, and Europe. Ares Management LLC operates as a subsidiary of Ares Management Corporation.
CHK Energy Holdings Inc.
CHK Energy Holdings Inc. was formerly known as CHK Holdings, L.L.C. CHK Energy Holdings Inc. is based in Fort Worth, Texas. CHK Energy Holdings Inc. operates as a subsidiary of Chesapeake Energy Corporation.
Glendon Capital Management L.P.
Glendon Capital Management L.P. is a privately owned investment manager. It provides its services to banking organizations, private investment funds, registered investment companies, foreign investment companies, educational endowments, corporate pension and profit-sharing plans, charitable institutions, foundations, endowments, municipalities, trust programs, sovereign funds, foreign funds, other U.S. and international institutions, family offices, and high net worth individuals, pooled investment vehicles and College Endowment. The firm invests in fixed income and public equity markets of the globe. It invests primarily in distressed securities and employs an event-driven strategy to make its investments. The firm launches mutual funds for its clients. The firm employs fundamental analysis to create its portfolios. Glendon Capital Management L.P. was founded on April 26, 2013 and is based in California, United States.
GLG Partners LP
GLG Partners LP is a privately owned hedge fund sponsor. The firm primarily provides its services to pooled investment vehicles. It also caters to pension and profit sharing plans, charitable organizations, public sector entities, foundations, sovereign wealth funds, financial institutions, and high net worth individuals. The firm manages separate client focused equity and fixed income portfolios. It launches and manages hedge funds. The firm also launches and manages equity and balanced mutual funds, and manages fixed income mutual funds. The firm launches and manages private funds which invests in balanced and multi-asset markets. It invests in the public equity and fixed income markets across the globe. The firm also invests in alternative markets. It employs long-only and long-short strategies. The firm combines in-house and external research to make its investments. It was founded in 1995 and is based in London, United Kingdom with additional offices in North Yorkshire, United Kingdom and London, United Kingdom. GLG Partners LP operates as a subsidiary of GLG Partners, Inc.
Nomura Corporate Research and Asset Management Inc.
Nomura Corporate Research and Asset Management Inc. provides its services to pooled investment vehicles. It also caters to pension and profit sharing plans, corporations, and insurance companies. The firm manages separate client-focused fixed income portfolios. It also manages fixed income mutual funds. The firm invests in fixed income markets. It also invests in hedge funds, commingled funds, and collateralized loan obligations. The firm invests in below investment grade credit market, high yield bonds, high yield bank loans, and emerging market debt. It employs long-only and long-short credit strategies and also operates structured products. The firm employs fundamental analysis to make its investments. It was founded in March 1991 and is based in New York City. Nomura Corporate Research and Asset Management Inc. operates as a subsidiary of Nomura Asset Management Co., Ltd.
Temasek Holdings (Private) Limited
Temasek Holdings (Private) Limited is a private equity and venture capital firm specializing in growth capital, restructuring, and divestiture transactions. The firm also invests in private equity and debt funds, such as buyout and growth capital funds, mezzanine funds, debt funds, technology venture capital funds, and life sciences venture capital funds. It seeks to invest in innovation-related businesses and is sector agnostic with a focus on companies engaged in the telecommunications and media, banking, real estate, financial services, property, industrial, insurance, life sciences, transportation and logistics, consumer and lifestyle, education, energy and resources, power, infrastructure, engineering and technology, and healthcare, healthcare technology, pharmaceuticals, biosciences, B2B payments, fraud detection, and artificial intelligence. The firm generally invests in North America and the Americas including Latin America, Asia, Singapore, Africa, Middle East, and OECD economies. Within Asia, it invests in companies based in India, Pakistan, South Asia, China, North Asia, Vietnam, and ASEAN Countries. It also invests in Europe. Temasek Holdings (Private) Limited was founded in 1974 and is based in Singapore, Singapore with additional offices in Asia, Europe, South America, and North America.</t>
  </si>
  <si>
    <r>
      <rPr>
        <sz val="8"/>
        <rFont val="Arial"/>
        <family val="2"/>
      </rPr>
      <t xml:space="preserve">Amundi S.A. (ENXTPA:AMUN) (Europe (Primary); European Developed Markets (Primary); France (Primary); Ile-de-France (Primary));
Ares Management LLC (California (Primary); </t>
    </r>
    <r>
      <rPr>
        <sz val="8"/>
        <color indexed="17"/>
        <rFont val="Arial"/>
        <family val="2"/>
      </rPr>
      <t>California (Primary)</t>
    </r>
    <r>
      <rPr>
        <sz val="8"/>
        <rFont val="Arial"/>
        <family val="2"/>
      </rPr>
      <t xml:space="preserve">; Los Angeles Area (Primary); </t>
    </r>
    <r>
      <rPr>
        <sz val="8"/>
        <color indexed="17"/>
        <rFont val="Arial"/>
        <family val="2"/>
      </rPr>
      <t>Los Angeles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Asia / Pacific; Asia / Pacific Developed Markets; Asia / Pacific Emerging Markets; Atlanta Area; Australia ; Brockton Area; Buffalo Area; Chicago Area; China ; Colorado; Dallas Area; Denver Area; England; Europe; European Developed Markets; Far East; France; Georgia; Germany; Great Lakes; Greater London; Hessen; Hong Kong ; Ile-de-France; Illinois; India ; Indian Sub-Continent; Luxembourg; Madrid; Maharashtra; Maryland; Massachusetts; Midatlantic; Midwest; Missouri; Mountain; Netherlands; New South Wales; New York; New York City Area; Noord-Holland; North Bay Area; Northeast; Saint Louis Area; San Francisco Area; Sichuan Province; Southeast; Southwest; Spain; Stockholm County; Suburban Baltimore Area; Sweden; Texas; United Kingdom; Westchester Area);
CHK Energy Holdings Inc. (Fort Worth Area (Primary); Southwest (Primary); Texas (Primary); United States and Canada (Primary); United States of America (Primary));
Glendon Capital Management L.P. (California (Primary); Los Angeles Area (Primary); United States and Canada (Primary); United States of America (Primary); West Coast (Primary));
GLG Partners LP (England (Primary); Europe (Primary); European Developed Markets (Primary); Greater London (Primary); United Kingdom (Primary); Yorkshire);
Nomura Corporate Research and Asset Management Inc. (New York (Primary); New York City Area (Primary); Northeast (Primary); United States and Canada (Primary); United States of America (Primary));
Temasek Holdings (Private) Limited (Asia / Pacific (Primary); Asia / Pacific Developed Markets (Primary); Singapore  (Primary); Asia / Pacific Emerging Markets; Brazil; California; Central America &amp; Mexico; China ; Distrito Federal de Mexico; England; Europe; European Developed Markets; Far East; Greater London; India ; Indian Sub-Continent; Latin America and Caribbean; Maharashtra; Mexico; Midatlantic; New York; New York City Area; Northeast; San Francisco Area; São Paulo; South America; South-East Asia; United Kingdom; United States and Canada; United States of America; Vietnam ; Washington Area; Washington, D. C.; West Coast)</t>
    </r>
  </si>
  <si>
    <t>Amundi S.A. (ENXTPA:AMUN) (11,195.1)</t>
  </si>
  <si>
    <t>As of February 3, 2021, Saracen Mineral Holdings Limited operates as a subsidiary of Northern Star Resources Limited.</t>
  </si>
  <si>
    <t>Gold (Primary); Gold Ores (Primary); Materials (Primary); Materials (Primary); Metals and Mining (Primary); Diversified Metal Ores; Diversified Metals and Mining; Nickel Ores</t>
  </si>
  <si>
    <t>Northern Star Resources Limited engages in the exploration, development, mining, and processing of gold deposits in Australia. It also sells refined gold. The company holds interests in the Pogo, Kalgoorlie, KCGM, Jundee, Thunderbox, and Carosue Dam operations, as well as Bronzewing projects. It operates in Western Australia, the Northern Territory, and Alaska. The company was incorporated in 2000 and is headquartered in Subiaco, Australia.</t>
  </si>
  <si>
    <t>Woori Financial Capital Co., Ltd. engages in installment financing business in South Korea. It offers auto finance for new, used, lease, and rent cars; and credit and mortgage loans. The company was founded in 1994 and is headquartered in Daejeon, South Korea. As of December 10, 2020, Woori Financial Capital Co., Ltd. operates as a subsidiary of Woori Financial Group Inc.</t>
  </si>
  <si>
    <t>Car Loans (Primary); Consumer Finance (Primary); Consumer Finance (Primary); Diversified Financials (Primary); Financials (Primary); Personal Credit Agencies (Primary); Personal Loan Services (Primary); Business Credit Agencies; Credit Agencies; Diversified Financial Services; Specialized Finance</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</si>
  <si>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and certificates of deposit;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activities.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The company also offers automated telephone, Internet, and mobile banking services. In addition, it offers trust management, trustee and custodian service, and repurchase instrument. As of December 31, 2021, it served customers through a network of 768 branches and 4,296 ATMs. The company was founded in 1899 and is headquartered in Seoul, South Korea.</t>
  </si>
  <si>
    <t>Asia / Pacific (Primary);
Asia / Pacific Developed Markets (Primary);
Korea, South  (Primary);
New York;
Northeast;
United States and Canada;
United States of America</t>
  </si>
  <si>
    <t>Well to Sea Investment Co., Ltd. is a private equity firm. Well to Sea Investment Co., Ltd. was founded in 2014 and is based in South Korea.</t>
  </si>
  <si>
    <t>Listed on the Singapore Exchange on 12 April 2010, ARA LOGOS Logistics Trust (“ALOG”) is a real estate investment trust (“REIT”) that invests in quality income-producing industrial real estate used for logistics purposes, as well as real estate-related assets in the Asia Pacific. ALOG is managed by ARA LOGOS Logistics Trust Management Limited. As at 31 December 2020, ALOG’s portfolio comprises 27 high quality logistics warehouse properties strategically located in established logistics clusters in Singapore and Australia. The portfolio has a total gross floor area of approximately 9.0 million square feet valued at approximately S$1.28 billion. As of April 28, 2022, ARA LOGOS Logistics Trust operates as a subsidiary of ESR-Logos REIT.</t>
  </si>
  <si>
    <t>Investing in Logistics Warehouse Properties: 100.3 (100.0%)</t>
  </si>
  <si>
    <t>Singapore: 66.0 (65.8%);
Australia: 34.3 (34.2%)</t>
  </si>
  <si>
    <t>ESR-REIT has been listed on the Singapore Exchange Securities Trading Limited since 25 July 2006. ESR-REIT invests in quality income-producing industrial properties and as at 31 December 2020 holds interest in a diversified portfolio of 57 properties located across Singapore, with a total gross floor area of approximately 15.1 million square feet and an aggregate property value of S$3.1 billion6. The properties are in the following business sectors: Business Park, High-Specs Industrial, Logistics/Warehouse and General Industrial, and are located close to major transportation hubs and key industrial zones island-wide.</t>
  </si>
  <si>
    <t>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t>
  </si>
  <si>
    <t>Whitecap Resources Inc., oil and gas company, acquires and develops petroleum and natural gas properties in Canada. Its principal properties are located in West Central Alberta, British Columbia, Southeast Saskatchewan, West Central Saskatchewan, and Southwest Saskatchewan. As of February 14, 2022, it had a total proved plus probable reserves of 701,829 thousand barrels of oil equivalent. Whitecap Resources Inc. is headquartered in Calgary, Canada.</t>
  </si>
  <si>
    <t>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Denver, Colorado. As of March 17, 2021, QEP Resources, Inc. operates as a subsidiary of Diamondback Energy, Inc</t>
  </si>
  <si>
    <t>Energy (Primary); Energy (Primary); Oil and Gas Exploration and Production (Primary); Oil and Gas Production (Primary); Oil, Gas and Consumable Fuels (Primary); Oil and Gas Refining and Marketing</t>
  </si>
  <si>
    <t>Diamondback Energy, Inc., an independent oil and natural gas company, focuses on the acquisition, development, exploration, and exploitation of unconventional and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As of December 31, 2021, the company’s total acreage position was approximately 524,700 gross acres in the Permian Basin; and estimated proved oil and natural gas reserves were 1,788,991 thousand barrels of crude oil equivalent. It also held working interests in 5,289 gross producing wells, as well as royalty interests in 6,455 additional wells. In addition, the company owns mineral interests approximately 930,871 gross acres and 27,027 net royalty acres in the Permian Basin and Eagle Ford Shale; and owns, operates, develops, and acquires midstream infrastructure assets, including 866 miles of crude oil gathering pipelines, natural gas gathering pipelines, and an integrated water system in the Midland and Delaware Basins of the Permian Basin. Diamondback Energy, Inc. was founded in 2007 and is headquartered in Midland, Texas.</t>
  </si>
  <si>
    <t>Midland Area (Primary);
Southwest (Primary);
Texas (Primary);
United States and Canada (Primary);
United States of America (Primary)</t>
  </si>
  <si>
    <t>Glazer Capital, LLC
Glazer Capital, LLC is an employee owned investment manager. The firm provides its services to pooled investment vehicles, pension and profit sharing plans. It manages separate client focused equity and fixed income portfolios. The firm also launches and manages hedge funds for its clients. It invests in the public equity and fixed income markets across the globe. The firm uses a combination of fundamental, technical, and scenario analysis to make its investments. It conducts in-house research to make its investments. Glazer Capital, LLC was founded in 1998 and is based in New York, New York with additional office in New Hope, Pennsylvania.
THRC Holdings, LP
THRC Holdings, LP was incorporated in 2011 and is based in Cisco, Texas.</t>
  </si>
  <si>
    <t>Glazer Capital, LLC (New York (Primary); New York City Area (Primary); Northeast (Primary); United States and Canada (Primary); United States of America (Primary); Great Lakes; Pennsylvania; SE Pennsylvania Area);
THRC Holdings, LP (Fort Worth Area (Primary); Southwest (Primary); Texas (Primary); United States and Canada (Primary); United States of America (Primary))</t>
  </si>
  <si>
    <t xml:space="preserve">AMVIG Holdings Limited, an investment holding company, engages in printing of cigarette packages for state-owned cigarette manufacturers in the People’s Republic of China. It also manufactures transfer papers and laser films. The company was formerly known as Vision Grande Group Holdings Limited and changed its name to AMVIG Holdings Limited in September 2006. AMVIG Holdings Limited was founded in 1998 and is headquartered in Causeway Bay, Hong Kong.
</t>
  </si>
  <si>
    <t>Containers and Packaging (Primary); Materials (Primary); Materials (Primary); Paper Packaging (Primary); Chemicals; Commodity Chemicals; Films; Paper and Forest Products; Paper Products; Plastic and Synthetic Resins</t>
  </si>
  <si>
    <t>New Prospect Capital Limited is a principal investment firm. It is headquartered in Hong Kong.</t>
  </si>
  <si>
    <t>CoreLogic, Inc.,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and meeting compliance regulations, as well as understanding, evaluating, monitoring property values. It primarily serves mortgage lenders and servicers, mortgage brokers, credit unions, commercial banks, fixed-income investors, government agencies, and property and casualty insurance companies. The company was formerly known as The First American Corporation and changed its name to CoreLogic, Inc. in June 2010. CoreLogic, Inc. was incorporated in 1894 and is headquartered in Irvine, California. As of June 4, 2021, CoreLogic, Inc. was taken private.</t>
  </si>
  <si>
    <t>Commercial and Professional Services (Primary); Industrials (Primary); Professional Services (Primary); Research and Consulting Services (Primary); Data Processing and Outsourced Services; Data Processing and Outsourced Services for Banking Industry; Data Processing and Outsourced Services for Insurance Industry; Data Processing and Outsourced Services for Investment and Capital Markets; Information Technology; IT Services; Software and Services</t>
  </si>
  <si>
    <t>California (Primary); Los Angeles Area (Primary); United States and Canada (Primary); United States of America (Primary); West Coast (Primary); Asia / Pacific; Asia / Pacific Developed Markets; Australia ; Midatlantic; New South Wales; Washington, D. C.</t>
  </si>
  <si>
    <t>Insight Venture Management, LLC
Insight Venture Management, LLC is a venture capital and private equity firm specializing in investments in expansion capital, emerging growth, growth capital, growth equity, buyouts, capital for mergers and acquisitions, take privates, recapitalization, PIPE deals, pre-IPO, early, later stage, middle market, mature, recapitalization and carve-outs. The firm typically invests in technology sector with a focus on consumer-facing technologies, e-commerce, internet, mobile, new media, online gaming, infrastructure software, on-premise and SaaS-based software, infrastructure, and internet software, application software, data businesses, online and on-demand businesses, retail, enterprise application software, e-commerce software, business to business commerce, software-enabled services, B2C products, post-secondary education, and data enabled services sectors. It makes worldwide investments including Israel. The firm targets investing between $3 million and $500 million in companies at all stages in their life cycle. It seeks to take a seat on the board of directors of its portfolio companies. The firm engages in both majority and minority investments and purchases both primary and secondary shares. It also makes co-investments. Insight Venture Management, LLC was founded in 1995 and is based in New York, New York with additional offices across Europe, Asia, North America and South America.
Stone Point Capital LLC
Stone Point Capital LLC is a private equity and venture capital firm specializing in mature, middle market, PIPEs, growth capital, early stage, opportunistic and buyout investments. It seeks to invest in financial services with focus on advisory, broker dealers, merchant trading, managed care and healthcare services, insurance run off, insurance services, outsourcing &amp; technology, property and casualty insurance, real estate and finance services, specialty finance/non-bank lenders, insurance distribution, life insurance underwriting, casualty reinsurance carriers; central reserve depository institutions; specialty lending and banking companies; diversified financial services including banks, credit opportunities, healthcare companies, asset managers and insurers; financial responsibility reinsurance carriers; health and medical insurance; insurance brokers; life reinsurance carriers; title reinsurance carriers; asset and wealth management; insurance industry software; mortgage services; online insurance services; and employee benefits sectors. It typically invests in opportunities such as: supply and demand imbalances between the demand for insurance and the supply of capital available to support underwriting activities; the restructurings and divestitures of a division or a subsidiary by an insurance or financial services company; the distribution and other non-underwriting businesses; distressed assets and run-off management by insurers; and special situations including, demutualization, privatizations, public offerings, and other financings. It seeks to invest in globally. The firm generally makes equity investments between $5 million and $500 million but can make larger investments as well. It seeks to control, majority or substantial minority positions in its portfolio companies, with board representation and customary shareholder rights. The firm’s investment horizon varies by investment and spans five to 10+ years. The firm was formerly known as MMC Capital, Inc. Stone Point Capital LLC was founded in 2005 and is based in Greenwich, Connecticut with additional offices in New York, New York and West Palm Beach, Florida.</t>
  </si>
  <si>
    <t>Insight Venture Management, LLC (New York (Primary); New York City Area (Primary); Northeast (Primary); United States and Canada (Primary); United States of America (Primary); Africa / Middle East; Asia / Pacific; Asia / Pacific Developed Markets; Asia / Pacific Emerging Markets; Australia ; Brazil; California; China ; Europe; European Developed Markets; European Emerging Markets; Far East; France; Germany; Greece; Israel ; Italy; Latin America and Caribbean; Middle East; Russia; South America; Spain; Turkey ; United Kingdom; West Coast);
Stone Point Capital LLC (Connecticut (Primary); Northeast (Primary); Stamford Area (Primary); United States and Canada (Primary); United States of America (Primary); Florida; New York; New York City Area; Southeast; West Palm Beach Area)</t>
  </si>
  <si>
    <t>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t>
  </si>
  <si>
    <t>Commercial and Professional Services (Primary); Commercial Rental and Leasing Services (Primary); Commercial Services and Supplies (Primary); Diversified Support Services (Primary); Industrials (Primary); Batteries; Capital Goods; Electrical Components and Equipment; Electrical Equipment; Independent Power and Renewable Electricity Producers; Independent Power Producers and Energy Traders; Machinery Rental and Leasing; Storage Batteries; Trading Companies and Distributors; Trading Companies and Distributors; Utilities; Utilities</t>
  </si>
  <si>
    <t>Europe (Primary); European Developed Markets (Primary); Lanarkshire (Primary); Scotland (Primary); United Kingdom (Primary)</t>
  </si>
  <si>
    <t>I Squared Capital Advisors, LLC
I Squared Capital Advisors, LLC is an investment firm specializing in infrastructure investments. It invests in energy, utilities and transportation sectors. It seeks to invest in India, China, North America, Latin America, Asia and Europe. It seeks to invest between $125 million and $400 million. I Squared Capital Advisors, LLC was founded in 2012 and is based in Miami, Florida with additional offices across North America, Europe, and Asia.
TDR Capital LLP
TDR Capital LLP is a private equity firm specializing in medium sized mid-market control leveraged buyouts and growth capital investments. The firm does not prefer to invest in distressed businesses. The firm seeks to invest in the leisure sector and leisure equipment and product distribution. It considers investments in Europe and Nordic region with a focus on businesses with significant operations in Western Europe. The firm seeks to invest between $71.49 million and $214.48 million in companies with enterprise values between $142.99 million and €3 billion ($3883 million). The firm seeks to take a board seat in its portfolio companies and takes into account all environmental, social and governance (“ESG”) considerations. It seeks to invest in companies with significant asset backing. It typically holds its investments in excess of three years. TDR Capital LLP was founded in 2002 and is based in London, United Kingdom with additional offices in St Helier, Jersey; and Luxembourg, Luxembourg.</t>
  </si>
  <si>
    <t>I Squared Capital Advisors, LLC (Florida (Primary); Miami Area (Primary); Southeast (Primary); United States and Canada (Primary); United States of America (Primary); Asia / Pacific; Asia / Pacific Developed Markets; Asia / Pacific Emerging Markets; Delhi; England; Europe; European Developed Markets; Greater London; Hong Kong ; India ; Indian Sub-Continent; Latin America and Caribbean; Lima; New York; New York City Area; Northeast; Peru; Singapore ; South America; Southwest; Texas; United Kingdom);
TDR Capital LLP (England (Primary); Europe (Primary); European Developed Markets (Primary); Greater London (Primary); United Kingdom (Primary); Jersey; Luxembourg)</t>
  </si>
  <si>
    <t>Sprucegrove Investment Management Ltd is an employee owned investment manager. The firm primarily provides its services to pension and profit sharing plans. It also caters to high net worth individuals, High net worth individuals, investment companies, pooled investment vehicles, state or municipal government entities, charitable organizations, insurance companies and corporations or other businesses. The firm manages separate client focused equity portfolios for its clients. It launches and manages equity mutual funds and also manages balanced mutual funds. The firm invests in the public equity markets across the globe. It typically invests in the value stocks of companies. The firm employs fundamental analysis with a bottom-up stock picking approach to create its equity portfolios. It conducts in-house research to make its investments. Sprucegrove Investment Management Ltd was founded in 1993 and is based in Toronto, Ontario.</t>
  </si>
  <si>
    <t>Quantum Health Group Limited distributes medical imaging and patient treatment equipment and services in Australia, Thailand, Korea, the Philippines. It operates through two segments, Medical and Environmental Services. The company distributes medical products in the field of radiology, oncology, aesthetics, and environmental health. It also manufactures energy saving heat pump technology used for heating and cooling systems. The company was formerly known as Quantum Energy Limited. Quantum Health Group Limited was founded in 1975 and is based in Rosebery, Australia. Quantum Health Group Limited was formerly a subsidiary of Crisp Holdings Pty. Ltd. As of February 16, 2022, Quantum Health Group Limited operates as a subsidiary of Paragon Care Limited.</t>
  </si>
  <si>
    <t>Health Care (Primary); Health Care Distributors (Primary); Health Care Equipment and Services (Primary); Health Care Providers and Services (Primary); Healthcare Equipment Distribution (Primary); Consumer Discretionary; Consumer Durables and Apparel; Household Appliances; Household Durables; Water Appliances; Water Treatment Appliances</t>
  </si>
  <si>
    <t>Paragon Care Limited supplies durable medical equipment, medical devices, and consumable medical products to health and aged care markets in Australia, New Zealand, and internationally. The company offers clinical solutions for anaesthetists, intensivists, cardiac, vascular, and pain management; designs, manufactures, and distributes reagent red blood cells, monoclonal blood grouping reagents, and ancillary products for immunohaematology laboratories; and eye care products, such as ophthalmology and optometry, neonatal vision screening, and procedural kits. It also provides neonatal and paediatric assessment and treatment, including newborn hearing and vision screening, jaundice management, targeted temperature management, cerebral function monitoring, and seizure detection, as well as pain management and enteral feeding solutions; surgical products for hip and knee arthroplasty, infection prevention, pain management, biologics, and the operating room; and equipment repair and maintenance services. In addition, the company offers sterilisable transducers for surgical procedures such as neurology, hepatobiliary, renal, colorectal, vascular, laparoscopic, and robotic procedures; ultrasound systems, shockwave therapy, lasers, and accessories for infection control; and veterinary products, including point-of-care diagnostics, therapeutic lasers, oncology delivery products, centrifuges, autoclaves, IV lines and fluid therapy products, wearable CRI systems, and IT Solutions. Further, it provides telephony, nurse call, access control, CCTV, cordless, and Wi-Fi products. The company was formerly known as Citrofresh International Limited and changed its name to Paragon Care Limited in June 2008. Paragon Care Limited was incorporated in 1994 and is based in Melbourne, Australia.</t>
  </si>
  <si>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 As of September 30, 2022, Citrix Systems, Inc. operates as a subsidiary of TIBCO Software Inc.</t>
  </si>
  <si>
    <t>Enterprise and Service Provider: 3,314.2 (100.0%)</t>
  </si>
  <si>
    <t>Europe, Middle East &amp; Africa (EMEA): 1,149.1 (34.7%);
Americas: 1,846.5 (55.7%);
Asia-Pacific and Japan (APJ): 318.6 (9.6%)</t>
  </si>
  <si>
    <t>Application Hosting Services (Primary); Application Service Providers (ASPs) (Primary); Application Software (Primary); Information Technology (Primary); Software (Primary); Software and Services (Primary); Computer and Computer Software Stores; Computer and Electronics Retail; Consumer Discretionary; Consumer Services; Desktop PC Software; Diversified Consumer Services; Diversified Financial Services; Diversified Financials; Education Services; Financials; Information Technology (IT) Consulting; Investment Services and Holding Companies; IT Consulting and Other Services; IT Services; Multi-Sector Holdings; Operating System Software; Patent Owners and Lessors; Retailing; Specialty Educational Services; Specialty Retail; Systems Software</t>
  </si>
  <si>
    <t>Florida (Primary); Fort Lauderdale Area (Primary); Southeast (Primary); United States and Canada (Primary); United States of America (Primary); Asia / Pacific; Asia / Pacific Developed Markets; Asia / Pacific Emerging Markets; California; Europe; European Developed Markets; Hong Kong ; India ; Indian Sub-Continent; Karnataka; Massachusetts; Miami Area; Northeast; San Jose Area; Santa Barbara Area; Schaffhausen; Switzerland; West Coast; Worcester Area</t>
  </si>
  <si>
    <t>TIBCO Software Inc. provides infrastructure and business intelligence software worldwide. The company offers products in the areas of integration and core infrastructure; business optimization; and process automation and collaboration. Its integration and core infrastructure product line helps organizations integrate their disparate systems and move towards flexible infrastructure comprising services or discrete data components that can be assembled, orchestrated, and reused; enables the creation, management, and virtualization of heterogeneous services; and provides a unified environment for policy and service management. It offers TIBCO Cloud, a unified self-service digital platform, which provides integration, API management, and messaging offerings to empower users to connect, compose, and deliver any application, data source, and device. The company’s business optimization software tracks large volumes of real-time events as they occur and applies rules in order to identify patterns that signify problems, threats, and opportunities; automatically initiates appropriate notifications or adaptations of processes; and helps employees to perform their jobs, managers to identify and analyze problems and aberrations, and executives to spot opportunities and risks. Its process automation and collaboration software helps organizations coordinate manual and automated process flows that span their business; enables employees to collaborate in real-time using social media; and coordinates the human and electronic resources inside a business and its network of customers and partners. The company also provides professional services, which include consulting services, such as systems planning and design, installation, and systems integration; maintenance and support; training; and hosted services. It serves financial services, telecommunications, energy, retail, life sciences, manufacturing, transportation, government, insurance, and business services industries. TIBCO Software Inc. has a strategic partnership with Arria NLG plc. The company was founded in 1985 and is headquartered in Palo Alto, California. As of December 5, 2014, TIBCO Software Inc. wa taken private.</t>
  </si>
  <si>
    <r>
      <rPr>
        <sz val="8"/>
        <rFont val="Arial"/>
        <family val="2"/>
      </rPr>
      <t xml:space="preserve">California (Primary);
</t>
    </r>
    <r>
      <rPr>
        <sz val="8"/>
        <color indexed="17"/>
        <rFont val="Arial"/>
        <family val="2"/>
      </rPr>
      <t>California (Primary)</t>
    </r>
    <r>
      <rPr>
        <sz val="8"/>
        <rFont val="Arial"/>
        <family val="2"/>
      </rPr>
      <t xml:space="preserve">;
San Francisco Area (Primary);
</t>
    </r>
    <r>
      <rPr>
        <sz val="8"/>
        <color indexed="17"/>
        <rFont val="Arial"/>
        <family val="2"/>
      </rPr>
      <t>San Francisco Area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xml:space="preserve">;
West Coast (Primary);
</t>
    </r>
    <r>
      <rPr>
        <sz val="8"/>
        <color indexed="17"/>
        <rFont val="Arial"/>
        <family val="2"/>
      </rPr>
      <t>West Coast (Primary)</t>
    </r>
    <r>
      <rPr>
        <sz val="8"/>
        <rFont val="Arial"/>
        <family val="2"/>
      </rPr>
      <t>;
New York;
Northeast</t>
    </r>
  </si>
  <si>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Elliott Management Corporation
Elliott Management Corporation is a privately owned hedge fund sponsor. The firm primarily provides its services to pooled investment vehicles. It invests in the public equity, fixed income, and alternative investment markets across the globe. The firm obtains external research to complement its in-house research. Elliott Management Corporation was founded in 1977 and is based in New York City, United States with an additional office in London, United Kingdom.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</si>
  <si>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Elliott Management Corporation (New York (Primary); New York City Area (Primary); Northeast (Primary); United States and Canada (Primary); United States of America (Primary); Asia / Pacific; Asia / Pacific Developed Markets; Europe; European Developed Markets; Japan ; Luxembourg; Massachusetts);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</si>
  <si>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La Doria S.p.A., together with its subsidiaries, produces and markets food products in Italy, the United Kingdom, Japan, Australia, and in the Scandinavian countries. Its products include tomato-based products, fruit juices and beverages, vegetables, legumes, canned pasta, cooked pulses, baked beans, canned pulses, ready-made sauces, and carrots. The company sells its products under the La Doria, La Romanella, Vivi G, Cook Italia, Althea, and Bella Parma brand names through retailers and distribution chains. La Doria S.p.A. was founded in 1954 and is based in Angri, Italy.</t>
  </si>
  <si>
    <t>Fruit Line: 80.3 (8.2%);
Other Lines (Trading): 284.4 (29.0%);
Legumes, Vegetables and Canned Pasta Line: 261.4 (26.7%);
Tomato Derivatives: 207.0 (21.1%);
Sauces Line: 146.9 (15.0%)</t>
  </si>
  <si>
    <t>Australia and New Zealand: 34.5 (3.5%);
Italy: 166.3 (17.0%);
North Europe: 632.5 (64.6%);
Americas: 31.0 (3.2%);
Africa: 5.3 (.5%);
Asia: 21.1 (2.2%);
Other European Countries: 89.1 (9.1%)</t>
  </si>
  <si>
    <t>Consumer Staples (Primary); Food Products (Primary); Food, Beverage and Tobacco (Primary); Packaged Foods and Meats (Primary); Pasta (Primary); Prepared and Preserved Foods (Primary); Sauces And Salad Dressings (Primary); Seasonings and Preservatives (Primary); Agricultural Products; Beverages; Fruits; Fruits, Vegetables, and Nuts; Grain And Field Beans; Juices; Soft Drinks; Tomatoes; Vegetables</t>
  </si>
  <si>
    <t>Campania (Primary); Europe (Primary); European Developed Markets (Primary); Italy (Primary); Salerno (Primary)</t>
  </si>
  <si>
    <t>InvestIndustrial is a private equity firm specializing in buyouts in middle market companies. The firm primarily invests in medium size companies. The firm primarily invests in private label food products, ingredients, hospitality, food tech, services and concessions, industrial manufacturing, and consumer retail and leisure. It seeks to invest in companies based in Southern Europe including Italy, Portugal, and Spain. The firm prefers to invest between €15 million ($19.82 million) and $238.34 million in companies with turnover between €75 million ($116.25 million) and €1000 million ($1,550 million) and enterprise value between €50 million ($66.07 million) and €600 million ($858.66 million). It prefers to be the sole or lead equity investor and takes majority or significant minority stakes with control provisions. It seeks to hold its investments for a period of three to seven years. InvestIndustrial was founded in 1990 and is based in London, UK with additional offices across North America, Asia, and Europe.</t>
  </si>
  <si>
    <t>Europe (Primary);
European Developed Markets (Primary);
United Kingdom (Primary);
Asia / Pacific;
Asia / Pacific Emerging Markets;
Catalonia;
China ;
England;
Far East;
France;
Greater London;
Ile-de-France;
Italy;
Jersey;
Luxembourg;
Madrid;
Milan;
New York;
New York City Area;
Northeast;
Spain;
Switzerland;
Ticino;
United States and Canada;
United States of America</t>
  </si>
  <si>
    <t>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t>
  </si>
  <si>
    <t>Sale of Software: 93.9 (100.0%)</t>
  </si>
  <si>
    <t>France: 54.0 (57.5%);
outside of France: 39.9 (42.5%)</t>
  </si>
  <si>
    <t>Application Hosting Services (Primary); Application Service Providers (ASPs) (Primary); Application Software (Primary); Collaboration Tools (Primary); Customer Billing Software (Primary); EDI (Primary); Enterprise Resource Planning (ERP) Software (Primary); Enterprise Software (Primary); General Ledger and Accounting Software (Primary); Information Technology (Primary); Inventory Management Software (Primary); Logistics Software (Primary); Order Management Software (Primary); Software (Primary); Software and Services (Primary); Supply Chain Management Software (Primary); Transportation and Warehousing Software (Primary)</t>
  </si>
  <si>
    <t>Europe (Primary); European Developed Markets (Primary); France (Primary); Nord-Pas-de-Calais (Primary)</t>
  </si>
  <si>
    <t>New Gen Holding SAS was incorporated in 2022 and is based in Paris, France.</t>
  </si>
  <si>
    <t>As of March 16, 2022,  operates as a subsidiary of SS&amp;C Technologies Holdings, Inc.</t>
  </si>
  <si>
    <t>Automation Products and Services (Primary); Information Technology (Primary); Software (Primary); Software and Services (Primary); Systems Software (Primary); Application Hosting Services; Application Service Providers (ASPs); Application Software</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</si>
  <si>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include portfolio management and reporting; back-office functions, such as accounting, performance measurement, reconciliation, reporting, processing and clearing, and compliance and tax reporting; and healthcare solutions comprising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Bluedoor, Advent Outsourcing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digital process automation product suite, and banking and lending solutions, as well as research, analytics, risk,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The company was founded in 1986 and is headquartered in Windsor, Connecticut.</t>
  </si>
  <si>
    <t>Connecticut (Primary);
Hartford Area (Primary);
Northeast (Primary);
United States and Canada (Primary);
United States of America (Primary)</t>
  </si>
  <si>
    <t>Jupiter Investment Management Limited
Merian Global Investors (UK) Limited is an employee owned investment manager. The firm primarily provides its services retail and institutional clients. It manages separate client-focused equity and fixed income portfolios. The firm launches and manages equity and fixed income mutual funds and manages balanced and multi-asset mutual funds. It also launches and manages hedge funds. The firm invests in public equity, fixed income, and alternative investment markets across the globe. It invests in stocks of large, medium and small-cap companies. The firm employs long and short strategies to make its investments. It employs fundamental analysis to make its investments. The firm uses in-house research to make its investments. The firm was formerly known as Old Mutual Global Investors. Merian Global Investors (UK) Limited as founded in 1985 and is based in London, United Kingdom. As of July 1, 2020, Merian Global Investors (UK) Limited operates as a subsidiary of Jupiter Fund Management Plc.
Lead Edge Capital Management, LLC
Lead Edge Capital Management, LLC is a venture capital firm specializing in investments in startups, late venture, expansion and growth stage companies. It prefers to make growth capital investments during emerging growth stage of the companies. The firm invests exclusively through executive and balance sheet capital. It typically invests in technology companies focusing on, but not limited to, software, internet services, consumer, e-commerce, and digital media. The firm also invests in B2B commerce. It focuses on United States and European markets. The firm generally equity invest between $10 million and $20 million. The firm seeks to invest in companies in the form of common or preferred stock. It does not have minimum ownership requirements though it seeks to have 1 percent ownership stake or more, does not require a board seat or structure complex securities. Lead Edge Capital Management, LLC was founded in 2009 and is based in New York, New York with an additional office in Santa Barbara, California. It operates as a subsidiary of Eastern Advisors LLC.</t>
  </si>
  <si>
    <t>Coast Capital Management, LP (New York (Primary); New York City Area (Primary); Northeast (Primary); United States and Canada (Primary); United States of America (Primary));
Jupiter Investment Management Limited (England (Primary); Europe (Primary); European Developed Markets (Primary); Greater London (Primary); United Kingdom (Primary); Asia / Pacific; Asia / Pacific Developed Markets; Hong Kong ; Singapore ; Stockholm County; Sweden);
Lead Edge Capital Management, LLC (New York (Primary); New York City Area (Primary); Northeast (Primary); United States and Canada (Primary); United States of America (Primary); California; Santa Barbara Area; West Coast)</t>
  </si>
  <si>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managed IT security and IT professional, and long distance services primarily over its own terrestrial network. The company’s business customers comprise enterprises in the oil and gas industry, health care, education, Alaska Native Corporations, and financial industries;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 Alaska Communications Systems Group, Inc. operates as a subsidiary of ATN International, Inc.</t>
  </si>
  <si>
    <t>Communication Services (Primary); Diversified Telecommunication Services (Primary); Integrated Telecommunication Services (Primary); Local Telecommunications Services (Primary); Long Distance Telecommunications Services (Primary); Telecommunication Services (Primary); Alternative Carriers; Broadband Telecommunications Services; Digital Telecommunications Services; Information Technology; IT Consulting and Other Services; IT Services; Software and Services; Wireless Telecommunication Services; Wireless Telecommunication Services</t>
  </si>
  <si>
    <t>Alaska (Primary); Anchorage Area (Primary); United States and Canada (Primary); United States of America (Primary); West Coast (Primary); Delaware; Midatlantic</t>
  </si>
  <si>
    <t>ATN International, Inc. (NasdaqGS:ATNI)
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
Freedom 3 Capital, LLC
Freedom 3 Capital, LLC is a mezzanine firm specializing in middle market, later stage and mature stage companies. The firm also specializes in recapitalization, buyout, growth capital, carve-outs, refinancings and private investments in public equities (PIPEs) transaction types. The firm prefers to invest between $10 million to $100 million with company size between $75 million to $750 million. Freedom 3 Capital, LLC is based in New York, New York with an additional office in Kansas City, Missouri and Dallas, Texas.</t>
  </si>
  <si>
    <t>ATN International, Inc. (NasdaqGS:ATNI) (Massachusetts (Primary); Middlesex-Essex Area (Primary); Northeast (Primary); United States and Canada (Primary); United States of America (Primary));
Freedom 3 Capital, LLC (New York (Primary); New York City Area (Primary); Northeast (Primary); United States and Canada (Primary); United States of America (Primary); Dallas Area; Kansas City Area; Midwest; Missouri; Southwest; Texas)</t>
  </si>
  <si>
    <t>ATN International, Inc. (NasdaqGS:ATNI) (725.7)</t>
  </si>
  <si>
    <t>22NW, LP
22NW, LP is an employee owned hedge fund manager. The firm primarily provides its services to Pooled investment vehicles. The firm invests in public equity markets. The firm employs fundamental analysis with bottom-up approach to make its investments. 22NW, LP was founded in 2015 and is based in Seattle, Washington.
Tar Holdings Llc
Tar Holdings Llc is a principal investment firm, headquartered in New Jersey.</t>
  </si>
  <si>
    <t>22NW, LP (Seattle Area (Primary); United States and Canada (Primary); United States of America (Primary); Washington (Primary); West Coast (Primary));
Tar Holdings Llc (New Jersey (Primary); Northeast (Primary); United States and Canada (Primary); United States of America (Primary))</t>
  </si>
  <si>
    <t xml:space="preserve">As of March 1, 2021, MCUBS MidCity Investment Corporation was acquired by Japan Retail Fund Investment Corporation. MCUBS MidCity Investment Corporation (MidCity) is a REIT focused on office properties. It is managed by Mitsubishi Corp.-UBS Realty Inc. (MC-UBS), an asset management company established as a joint venture between the general trading company, Mitsubishi Corporation, and UBS A.G., a leading European financial institution. Featuring a portfolio balanced among Japan’s three major metropolitan areas, it carries out carefully selected investment in properties with stable earnings through its unique strategy utilizing an asset information network from the sponsors.
</t>
  </si>
  <si>
    <t>Japan Retail Fund Investment Corporation (JRF) has been listed on the Real Estate Investment Trust (“REIT”) Section on the Tokyo Stock Exchange (Securities code: 8953) since March 2002. It was the first investment corporation in Japan to specifically target retail property assets. As the largest J-REIT that specializes in retail properties, JRF will strive to secure stable distributions for its unitholders and steady increases in the value of its property portfolio through selective acquisitions of prime retail properties.</t>
  </si>
  <si>
    <t>Custody Bank of Japan, Ltd.
Custody Bank of Japan, Ltd. operates as a financial company. The company engages in the securities processing business related to such trust assets as pension trusts, individually operated designated money trusts, money trusts, and securities investment trusts. It also offers other trust and banking services related to securities processing, such as securities lending. The company was founded in 2000 and is headquartered in Tokyo, Japan.
Kanden Realty &amp; Development Co.,Ltd.
Kanden Fudosan Co.,Ltd. sells, leases, and administers real estate properties. The company is based in Osaka, Japan.  Kanden Fudosan Co.,Ltd. operates as a subsidiary of The Kansai Electric Power Company, Incorporated.
The Master Trust Bank of Japan, Ltd.
The Master Trust Bank of Japan, Ltd. provides asset management services in Japan. It offers services in the areas of foreign securities markets, meeting risk management needs in association with investment market expansion, and derivatives; and middle-and back-office operations handling, Japanese investment trusts denominated in foreign currencies, ETF administration, securities administration operations outsourcing, and others, as well as securities lending, Surplus cash management, and transition management. The company was founded in 2000 and is based in Tokyo, Japan.
The Nomura Trust and Banking Co., Ltd.
The Nomura Trust and Banking Co., Ltd. engages in banking, trusts, inheritance, and securities businesses in Japan and internationally. The company offers various deposits, including current, time, foreign current, and negotiable certificate of deposits; loans on deed and overdrafts; engages in domestic exchange, which include handling of remittance and money transfer; and foreign exchange business, comprising handling of foreign remittances and operations related to foreign exchange transactions. It also offers specified money trusts and specified pecuniary trusts other than money trusts; individually operated designated money trusts and individually operated designated pecuniary trusts other than money trusts; jointly operated designated money trusts; and composite, securities, and investment trusts. In addition, it provides inheritance services, including testamentary trust and inheritance arrangement services; and securities services, including investment trust over-the-counter sales and account administration, corporate bond administration and fiscal agent services for corporate bonds, investment advisory and management services, and agency services. The company was founded in 1993 and is headquartered in Tokyo, Japan. The Nomura Trust and Banking Co., Ltd. operates as a subsidiary of Nomura Holdings, Inc.</t>
  </si>
  <si>
    <t>Custody Bank of Japan, Ltd. (Asia / Pacific (Primary); Asia / Pacific Developed Markets (Primary); Japan  (Primary));
Kanden Realty &amp; Development Co.,Ltd. (Asia / Pacific (Primary); Asia / Pacific Developed Markets (Primary); Japan  (Primary));
The Master Trust Bank of Japan, Ltd. (Asia / Pacific (Primary); Asia / Pacific Developed Markets (Primary); Japan  (Primary));
The Nomura Trust and Banking Co., Ltd. (Asia / Pacific (Primary); Asia / Pacific Developed Markets (Primary); Japan  (Primary))</t>
  </si>
  <si>
    <t>Local - Industrial: 14.5 (14.8%);
Local - Retail: 38.9 (39.7%);
Local - Office: 18.3 (18.6%);
International: 20.0 (20.4%);
Local - Residential: 6.4 (6.5%)</t>
  </si>
  <si>
    <t>South Africa: 122.2 (100.0%)</t>
  </si>
  <si>
    <t>Maitlantic 10 (Pty) Ltd
Maitlantic 10 (Pty) Ltd was incorporated in 2019 and is based in Woodstock, South Africa.</t>
  </si>
  <si>
    <t>Clearance Cantara Fund (Caribbean (Primary); Cayman Islands (Primary); Latin America and Caribbean (Primary));
Clearance Capital (Cayman) Limited (Caribbean (Primary); Cayman Islands (Primary); Latin America and Caribbean (Primary));
Maitlantic 10 (Pty) Ltd (Africa / Middle East (Primary); South Africa (Primary); Sub-Saharan Africa (Primary); Western Cape (Primary))</t>
  </si>
  <si>
    <t>Luxanio Trading 157 Proprietary Limited
Luxanio Trading 157 Proprietary Limited was incorporated in 2017 and is based in Johannesburg, South Africa.
Tamela Holdings (Proprietary) Limited
Tamela Holdings (Proprietary) Limited is a private equity firm specializing in expansion, growth, refinancing, buyouts and buyins, subordinated debt, infrastructure, mezzanine investments. The firm does not invest in distressed or turnaround, and start-up companies and in primary agriculture, mining, and exploration sectors. It largely makes sector agnostic investment with a particular focus in manufacturing, mining supplies, healthcare, real estate, logistics, industrial, and financial services sectors. In mining sector, the firm invests in companies that supply products and services to the mining sector in South Africa and internationally and the products could vary from capital equipment to consumables. It would also invest in mining operations but not mining exploration. In healthcare, the firm seeks to invest in hospitals, pharmaceuticals, and equipment suppliers. In financial services sector, it will invest across the entire spectrum of the financial services sector from banking, insurance and insurance broking to asset management companies. It primarily focuses on companies based in Sub Saharan Africa. It seeks to invest between ZAR 50 million ($3.67 million) and ZAR 200 million ($14.70 million) with revenue greater than ZAR 100 million ($7.35 million), and EBITDA greater than ZAR 30 million ($2.20 million). The firm prefers its executives to be appointed to board sub-committees such as audit, risk and remuneration of the portfolio companies. The firm seeks to hold minority and majority positions in the companies. It makes balance sheet investments. Tamela Holdings (Proprietary) Limited was founded in 2008 and is based in Bryanston, South Africa.</t>
  </si>
  <si>
    <t>Luxanio Trading 157 Proprietary Limited (Africa / Middle East (Primary); Gauteng (Primary); South Africa (Primary); Sub-Saharan Africa (Primary));
Tamela Holdings (Proprietary) Limited (Africa / Middle East (Primary); Gauteng (Primary); South Africa (Primary); Sub-Saharan Africa (Primary))</t>
  </si>
  <si>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 As of October 19, 2022, Avalara, Inc. was taken private.</t>
  </si>
  <si>
    <t>Software &amp; Programming: 789.4 (100.0%)</t>
  </si>
  <si>
    <t>United States (U.S.): 731.5 (92.7%);
Non-United States (Non-U.S.): 57.9 (7.3%)</t>
  </si>
  <si>
    <t>Application Hosting Services (Primary); Application Service Providers (ASPs) (Primary); Application Software (Primary); Information Technology (Primary); Software (Primary); Software and Services (Primary); Accounting, Auditing and Taxation Services; Commercial and Professional Services; Industrials; Professional Services; Research and Consulting Services; Tax Advisory Services; Tax Return Preparation Services; Taxation Issues and Preparation</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</si>
  <si>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Franklin Resources, Inc. (NYSE:BEN)
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
Wellington Management Group LLP
Wellington Management Group LLP is a privately owned investment manager. The firm provides its services to defined benefit plans, defined contributions plans, endowment and foundations, insurers, central banks and sovereign institutions, intermediaries and wealth managers, family offices, high net worth individuals, banking and thrift institutions, pension and profit sharing plans, investment companies, pooled investment vehicles, corporations, state and municipal government entities, charitable organizations, insurance companies, and other investment advisers. It manages separate client-focused equity, fixed income, balanced portfolios, commodity, and multi-asset portfolios. The firm also manages equity, fixed income, balanced, and multi-asset mutual funds for its clients. It invests in the public equity, fixed income, and alternative investment markets across the globe. It invests in private biotechnology companies focused on drug discovery and development and seeks capital to advance their scientific programs. For its equity portfolios, the firm invests in growth and value stocks of large-cap, mid-cap, and small-cap companies. For its fixed income portfolios, it invests in corporate bonds, mortgage-backed securities, emerging market securities, and municipal bonds with short-term and intermediate-term maturity. The firm employs a combination of fundamental and quantitative analysis along with top-down and bottom-up stock picking approach to make its investments. It conducts in-house research to make its investments. The firm typically invests in diversified sectors. It prefers to take a majority stake. Wellington Management Group LLP was founded in 1928 and is based in Boston, Massachusetts with additional offices in Radnor, Pennsylvania, San Francisco, California, Marlborough, Massachusetts, and Chicago, Illinois.</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</si>
  <si>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Franklin Resources, Inc. (NYSE:BEN) (California (Primary); San Francisco Area (Primary); United States and Canada (Primary); United States of America (Primary); West Coast (Primary); Africa / Middle East; Alberta; Asia / Pacific; Asia / Pacific Developed Markets; Asia / Pacific Emerging Markets; Austria; Canada; China ; Connecticut; England; Europe; European Developed Markets; Far East; Florida; Fort Lauderdale Area; Greater London; India ; Indian Sub-Continent; Middle East; Midlothian; Northeast; Sacramento Area; Scotland; Shanghai Province; Singapore ; Southeast; Stamford Area; United Arab Emirates ; United Kingdom; Vienna);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
Wellington Management Group LLP (Boston Area (Primary); Massachusetts (Primary); Northeast (Primary); United States and Canada (Primary); United States of America (Primary))</t>
  </si>
  <si>
    <t>BlackRock, Inc. (NYSE:BLK) (108,316.5); Franklin Resources, Inc. (NYSE:BEN) (12,998.5)</t>
  </si>
  <si>
    <t>Galaxy Resources Limited engages in the production of lithium concentrate and exploration of minerals in Australia, Canada, and Argentina. Its flagship project is the Sal de Vida project located in Catamarca province, Argentina. The company was incorporated in 1996 and is headquartered in Perth, Australia. As of August 16, 2021, Galaxy Resources Limited operates as a subsidiary of Orocobre Limited.</t>
  </si>
  <si>
    <t>DGO Gold Limited engages in the evaluation and exploration of mineral deposits in sediment hosted gold deposits in Australia. It explores for gold, silver, copper, and cobalt metals. It holds interests in various projects located in Pilbara, Murchison, and Eastern Goldfields in Western Australia, as well as in the Stuart Shelf area of South Australia. The company was formerly known as Drummond Gold Limited and changed its name to DGO Gold Limited in September 2015. DGO Gold Limited was incorporated in 2007 and is based in Melbourne, Australia. As of June 30, 2022, DGO Gold Limited operates as a subsidiary of Gold Road Resources Limited.</t>
  </si>
  <si>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</si>
  <si>
    <t>True Wind Capital Management, L.P. is a private equity and venture capital firm specializing in lower middle-market, buyouts, and growth capital investments. The firm seeks to invest in the technology sector with a focus on software, data analytics, tech-enabled services, financial technology, semiconductors, Information Technology services, industrial technology, media, telecommunications, internet, healthcare, retail and hardware. It prefers to invest in North America. It prefers to take a majority stake. True Wind Capital Management, L.P. was founded in 2014 and is based in San Francisco, California.</t>
  </si>
  <si>
    <t>As of March 21, 2022,  operates as a subsidiary of Commercial Leasing &amp; Finance PLC.</t>
  </si>
  <si>
    <t>Loans and Advances: 1.7 (59.0%);
Pawning: .2 (6.6%);
Investments: .2 (8.4%);
Other Unallocated: .0 (.9%);
Finance Leasing / Hire Purchase: .7 (25.1%)</t>
  </si>
  <si>
    <t>Sri Lanka: 1.0 (100.0%)</t>
  </si>
  <si>
    <t>Consumer Finance (Primary); Consumer Finance (Primary); Diversified Financials (Primary); Electronic Funds Transfer and Transaction Services (Primary); Financials (Primary); Foreign Currency Exchange (Primary); Funds Transfer and Exchange Services (Primary); Personal Credit Agencies (Primary); Asset Management and Custody Banks; Business Credit Agencies; Capital Markets; Credit Agencies; Diversified Financial Services; Finance Leasing; Insurance; Insurance; Insurance Brokers; Real Estate; Real Estate; Real Estate Development; Real Estate Management and Development; Specialized Finance</t>
  </si>
  <si>
    <t>As of March 31, 2022, Commercial Leasing &amp; Finance PLC was acquired by LOLC Finance PLC. Commercial Leasing &amp; Finance PLC provides financial services in Sri Lanka. The company accepts fixed deposits and savings accounts, as well as mobilizes public deposits; and offers term, education, gold, property mortgage, and cash loans. It also provides auto vehicle and equipment leasing, factoring, and Islamic and micro financing services, as well as flexi cash, a working capital solution. In addition, the company offers online payment, mobile app, and debit card services. Commercial Leasing &amp; Finance PLC operates a network of 68 branches. The company was incorporated in 1988 and is headquartered in Colombo, Sri Lanka.</t>
  </si>
  <si>
    <t>As of March 26, 2021, Bankia, S.A. was acquired by CaixaBank, S.A. Bankia, S.A., together with its subsidiaries, provides various banking and financial products and services in Spain and internationally. The company operates through Retail Banking, Business Banking, and Corporate Center segments. It provides retail banking products, such as mortgages, consumer loans, direct salary debits, deposits, credit cards, payments of bills, insurance, investment funds, automatic portfolio and pension management, and other financial advisory services. The company also offers business banking, corporate banking, and capital markets services; investment funds, multi-asset portfolio management, structured bonds, and various alternatives; life, home, auto, health, death, savings, commerce, insurance credit, data protection and cyber risk, civil liability, and multi-risk insurance products; wealth management products; real estate management; and sustainable financing. As of December 31, 2020, it operated through a network of 2,127 offices; and 5,182 cashpoints. The company was formerly known as Altae Banco, S.A. and changed its name to Bankia, S.A. in 2011. Bankia, S.A. was founded in 2010 and is headquartered in Valencia, Spain.</t>
  </si>
  <si>
    <t>Banks (Primary); Banks (Primary); Diversified Banks (Primary); Diversified Commercial Banks (Primary); Financials (Primary); Asset Management and Custody Banks; Capital Markets; Diversified Financials; Insurance; Insurance; Insurance Brokers; Investment Banking and Brokerage; Securities and Commodities Markets Services</t>
  </si>
  <si>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It operates 4,461 branches of which 3,859 are in Spain, as well as 13,047 ATMs. CaixaBank, S.A. was founded in 1904 and is based in Valencia, Spain.</t>
  </si>
  <si>
    <t>Europe (Primary);
European Developed Markets (Primary);
Spain (Primary);
Valencian Community (Primary)</t>
  </si>
  <si>
    <t>BFA Tenedora de Acciones S.A.U. provides banking and financial products and services to high-income clients, SMEs, microenterprises, etc. in Spain. It operates through Private Banking, Business Banking, and Corporate Centre segments. The company offers retail and business banking products and services; financial advice; foreign trade products and services; and business intelligence and sustainable financing products. It also engages in the origination of special loans and financing; origination and negotiation of fixed income and distribution to the fixed income network; and asset management, insurance broking, and derivatives trading activities. The company was formerly known as Banco Financiero y de Ahorros S.A.U. The company was incorporated in 2010 and is based in Madrid, Spain. BFA Tenedora de Acciones S.A.U. is a subsidiary of Fondo de Reestructuración Ordenada Bancaria.</t>
  </si>
  <si>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t>
  </si>
  <si>
    <t>Water Resource and Water Storage Operations: 27.2 (100.0%)</t>
  </si>
  <si>
    <t>United States: 27.2 (100.0%)</t>
  </si>
  <si>
    <t>Commercial and Professional Services (Primary); Commercial Services and Supplies (Primary); Environmental and Facilities Services (Primary); Industrials (Primary); Real Estate; Real Estate; Real Estate Management and Development; Real Estate Operating Companies; Real Estate Operators And Lessors; Utilities; Utilities; Water Supply; Water Utilities; Water Utilities</t>
  </si>
  <si>
    <t>D.R. Horton, Inc. operates as a homebuilding company in East, North, Southeast, South Central, Southwest, and Northwest regions in the United States. It engages in the acquisition and development of land; and construction and sale of residential homes in 106 markets across 33 states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</si>
  <si>
    <t>Fort Worth Area (Primary);
Southwest (Primary);
Texas (Primary);
United States and Canada (Primary);
United States of America (Primary);
California;
Delaware;
Midatlantic;
San Diego Area;
West Coast</t>
  </si>
  <si>
    <t>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t>
  </si>
  <si>
    <t>GEM Capital is a private equity and venture capital firm specializing investments in growth capital and investments stages of A-B rounds. Under private equity the firm seeks to invest in oil; gas; and petrochemical sectors. Under venture capital the firm focuses to invest on projects from games &amp; entertainment sector and VR sectors as well as projects in New materials industry. GEM Capital was founded in 2016 and is based in Paphos, Cyprus.</t>
  </si>
  <si>
    <t>Baring Vostok Capital Partners Limited is a venture capital and private equity firm specializing in investments in early venture, acquisitions, buy-outs, growth capital, later-stage, mid-market, and medium-sized enterprises. The firm typically invests in the sectors including natural resource extraction, particularly oil and gas; competitive industrial companies that operate in local or export markets; mass media and telecommunications; utilities; construction materials; specialty manufacturing; real estate development; residential real estate development; Internet; software; retail; and service companies, particularly those linked to the development of the market for financial services, branded consumer products, FMCG sector; consumer services including electronic commerce and health care, and technology. It prefers to invest in non-traded or nominally traded companies in Russia and the CIS countries including Kazakhstan, Ukraine, other countries in the former Soviet Union, and Mongolia. The firm seeks to invest between $10 million and $200 million in firms having annual sales between $10 million and $500 million. It invests in companies whose growth in the value is not less than 300 percent, gross internal rate of return is above 35 percent per annum, and projected cash-return multiple of at least three times money. The firm seeks a board seat in its portfolio companies. It typically invests as a minority investor, a control investor, and sometimes as part of an investment consortium in which no one party has majority control. When a controlling stake is not achieved, the firm seeks a significant minority equity stake in the range between ten percent and 40 percent allowing it to have an active influence on the strategy, operations, and exit of its portfolio companies. It primarily makes investments in its portfolio companies for a period of four years to five years and seeks to exit the project through the sale of shares to a strategic investor, through a placement of shares on a stock exchange, or a management buy-out. Baring Vostok Capital Partners was founded in 1994 and is based in Moscow, Russia with an additional office in Guernsey, Channel Islands.</t>
  </si>
  <si>
    <t>Europe (Primary);
European Emerging Markets (Primary);
Russia (Primary);
European Developed Markets;
Guernsey</t>
  </si>
  <si>
    <t>Signature Aviation Limited provides air transport support services in the United Kingdom and internationally.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formerly known as Signature Aviation plc and changed its name to Signature Aviation Limited in June 2021. The company was founded in 1879 and is based in Luton, the United Kingdom. Signature Aviation Limited is a subsidiary of Brown Bidco Limited.</t>
  </si>
  <si>
    <t>Signature: 2,285.4 (100.0%)</t>
  </si>
  <si>
    <t>United Kingdom: 139.2 (5.5%);
Mainland Europe: 59.0 (2.3%);
North America: 2,325.3 (91.9%);
Rest of World: 7.7 (.3%)</t>
  </si>
  <si>
    <t>Aircraft Maintenance and Repair (Primary); Airport Services (Primary); Industrials (Primary); Transportation (Primary); Transportation Infrastructure (Primary); Aerospace and Defense; Aerospace and Defense; Aerospace and Defense Maintenance and Services; Aircraft Systems, Components and Equipment; Airlines; Airlines; Capital Goods; Private or Business Aircraft Services</t>
  </si>
  <si>
    <r>
      <rPr>
        <sz val="8"/>
        <color indexed="17"/>
        <rFont val="Arial"/>
        <family val="2"/>
      </rPr>
      <t>Connecticut (Primary)</t>
    </r>
    <r>
      <rPr>
        <sz val="8"/>
        <color indexed="8"/>
        <rFont val="Arial"/>
        <family val="2"/>
      </rPr>
      <t xml:space="preserve">; England (Primary); Europe (Primary); European Developed Markets (Primary); </t>
    </r>
    <r>
      <rPr>
        <sz val="8"/>
        <color indexed="17"/>
        <rFont val="Arial"/>
        <family val="2"/>
      </rPr>
      <t>Northeast (Primary)</t>
    </r>
    <r>
      <rPr>
        <sz val="8"/>
        <color indexed="8"/>
        <rFont val="Arial"/>
        <family val="2"/>
      </rPr>
      <t xml:space="preserve">; United Kingdom (Primary); </t>
    </r>
    <r>
      <rPr>
        <sz val="8"/>
        <color indexed="17"/>
        <rFont val="Arial"/>
        <family val="2"/>
      </rPr>
      <t>United States and Canada (Primary)</t>
    </r>
    <r>
      <rPr>
        <sz val="8"/>
        <color indexed="8"/>
        <rFont val="Arial"/>
        <family val="2"/>
      </rPr>
      <t xml:space="preserve">; </t>
    </r>
    <r>
      <rPr>
        <sz val="8"/>
        <color indexed="17"/>
        <rFont val="Arial"/>
        <family val="2"/>
      </rPr>
      <t>United States of America (Primary)</t>
    </r>
  </si>
  <si>
    <t>Blackstone Core Equity Management Associates L.L.C.
Blackstone Core Equity Management Associates L.L.C. was incorporated in 2015 and is based in USA.
Cascade Investment, L.L.C.
Cascade Investment, L.L.C. is an asset management firm owned by Mr. William (Bill) H. Gates. The firm invests in the public equity, fixed income, and alternative markets of the United States. It also makes venture capital investments. Cascade Investments was founded in 1995 and is based in Kirkland, Washington.
Global Infrastructure Management, LLC
Global Infrastructure Management, LLC is an independent, institutional infrastructure asset investment firm which invests in three core sectors: Energy, Transport, and /Water &amp; Waste. GIPs objective is to achieve superior risk-adjusted returns for its investors by combining the complementary core capabilities of specialist industry experience and best practice operational management. GIP manages over $51 billion for its investors. Additionally, the companies in GIP's portfolio have combined annual revenues greater than $46 billion and employ over 52,000 people. In addition to its private equity investing funds, GIP has a credit arm, GIP Credit. GIP Credit was formed to make non-equity investments, with the ability to transact across multiple entry points in the capital stack. GIP Credit targets energy, transport, water and waste and other industries or projects with infrastructure-like characteristics. GIP Credit provides custom tailored financing solutions across a breadth of capital needs, including greenfield and brownfield projects, acquisition finance, liquidity and growth, restructuring and secondary purchases. Global Infrastructure Management, LLC was founded in 2006 and is based in New York, New York.</t>
  </si>
  <si>
    <t>Blackstone Core Equity Management Associates L.L.C. (United States and Canada (Primary); United States of America (Primary));
Blackstone Infrastructure Advisors L.L.C. (New York (Primary); New York City Area (Primary); Northeast (Primary); United States and Canada (Primary); United States of America (Primary));
Cascade Investment, L.L.C. (Seattle Area (Primary); United States and Canada (Primary); United States of America (Primary); Washington (Primary); West Coast (Primary));
Global Infrastructure Management, LLC (New York (Primary); New York City Area (Primary); Northeast (Primary); United States and Canada (Primary); United States of America (Primary); Asia / Pacific; Asia / Pacific Developed Markets; Asia / Pacific Emerging Markets; Australia ; Connecticut; England; Europe; European Developed Markets; Greater London; Hong Kong ; India ; Indian Sub-Continent; Maharashtra; New South Wales; Stamford Area; United Kingdom)</t>
  </si>
  <si>
    <t>UBS Financial Services Inc. is an investment banks, brokers and capital markets company. It is a global investment bank. It was formerly known as UBS PaineWebber Inc. and changed its name to UBS Financial Services Inc. in June 2003. It was founded in 1879 and is headquartered in Weehawken, New Jersey. UBS Financial Services Inc. operates as a subsidiary of UBS Americas Inc.</t>
  </si>
  <si>
    <t>New Jersey (Primary);
Newark Area (Primary);
Northeast (Primary);
United States and Canada (Primary);
United States of America (Primary);
Alabama;
Asia / Pacific;
Asia / Pacific Developed Markets;
Austin Area;
Australia ;
Austria;
Birmingham Area;
California;
Carol Stream Area;
Dayton Area;
Europe;
European Developed Markets;
Florida;
France;
Geneva;
Germany;
Great Lakes;
Hessen;
Houston Area;
Ile-de-France;
Illinois;
Miami Area;
Midatlantic;
New South Wales;
New York;
New York City Area;
North Texas Area;
Ohio;
Pennsylvania;
Pittsburgh Area;
Puerto Rico;
San Francisco Area;
San Juan Area;
Singapore ;
Southeast;
Southwest;
Switzerland;
Texas;
US Territories and Possessions;
Vienna;
Washington Area;
Washington, D. C.;
West Coast;
West Palm Beach Area;
Zurich</t>
  </si>
  <si>
    <t>Avast plc</t>
  </si>
  <si>
    <t xml:space="preserve">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 As of September 12, 2022 Avast plc Operate as subsidiary of NortonLifeLock Inc.
</t>
  </si>
  <si>
    <t>Consumer: 889.2 (94.6%);
SMB: 50.9 (5.4%)</t>
  </si>
  <si>
    <t>United States: 341.2 (36.3%);
Other Countries: 367.1 (39.0%);
United Kingdom: 91.5 (9.7%);
France: 71.6 (7.6%);
Germany: 68.7 (7.3%)</t>
  </si>
  <si>
    <t>Information Technology (Primary); Security Software (Primary); Software (Primary); Software and Services (Primary); Systems Software (Primary); Virus Protection Software (Primary); Application Software; Communication Services; Interactive Media and Services; Interactive Media and Services; IT Services; Media and Entertainment; Online Services</t>
  </si>
  <si>
    <t>Czech Republic (Primary); Europe (Primary); European Emerging Markets (Primary); England; European Developed Markets; Greater London; United Kingdom</t>
  </si>
  <si>
    <t>Gen Digital Inc. provides cyber safety solutions for consumers in the United States, Canada, Latin America, Europe, the Middle East, Africa, the Asia Pacific, and Japan. It offers Norton 360, an integrated platform provides extensive cyber safety coverage and a subscription service providing protection for PCs, Macs, and mobile devices against malware, viruses, adware, ransomware, and other online threats on various platforms; and Norton and LifeLock identity theft protection solution that offers monitoring, alerts, and restoration services to its customers. The company also provides Norton Secure VPN solution, which enhances security and online privacy by providing an encrypted data tunnel; Privacy Monitor Assistant, an on-demand, white glove service where agents help members delete personal information from data brokers online; Home Title Protect product that detects fraud and notifies members; and Avira Security, a consumer-focused portfolio of cybersecurity and privacy solutions. It offers Dark Web Monitoring product, which looks for personal information of its Norton 360 members on the Dark Web; and Social Media Monitoring solution that helps to keep customers’ social media accounts safer by monitoring them for account takeovers, risky activity, and inappropriate content. The company also provides AntiTrack product, which helps to keep personal information and browsing activity private by blocking trackers and disguising digital fingerprints online; and Online Reputation Management solution that manages online search results, personal branding, and digital privacy.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based in Tempe, Arizona.</t>
  </si>
  <si>
    <r>
      <rPr>
        <sz val="8"/>
        <rFont val="Arial"/>
        <family val="2"/>
      </rPr>
      <t xml:space="preserve">Arizona (Primary);
Phoenix Area (Primary);
Southwest (Primary);
United States and Canada (Primary);
United States of America (Primary);
California;
</t>
    </r>
    <r>
      <rPr>
        <sz val="8"/>
        <color indexed="17"/>
        <rFont val="Arial"/>
        <family val="2"/>
      </rPr>
      <t>California</t>
    </r>
    <r>
      <rPr>
        <sz val="8"/>
        <rFont val="Arial"/>
        <family val="2"/>
      </rPr>
      <t xml:space="preserve">;
Canada;
Los Angeles Area;
</t>
    </r>
    <r>
      <rPr>
        <sz val="8"/>
        <color indexed="17"/>
        <rFont val="Arial"/>
        <family val="2"/>
      </rPr>
      <t>Los Angeles Area</t>
    </r>
    <r>
      <rPr>
        <sz val="8"/>
        <rFont val="Arial"/>
        <family val="2"/>
      </rPr>
      <t xml:space="preserve">;
Ontario;
</t>
    </r>
    <r>
      <rPr>
        <sz val="8"/>
        <color indexed="17"/>
        <rFont val="Arial"/>
        <family val="2"/>
      </rPr>
      <t>United States and Canada</t>
    </r>
    <r>
      <rPr>
        <sz val="8"/>
        <rFont val="Arial"/>
        <family val="2"/>
      </rPr>
      <t xml:space="preserve">;
</t>
    </r>
    <r>
      <rPr>
        <sz val="8"/>
        <color indexed="17"/>
        <rFont val="Arial"/>
        <family val="2"/>
      </rPr>
      <t>United States of America</t>
    </r>
    <r>
      <rPr>
        <sz val="8"/>
        <rFont val="Arial"/>
        <family val="2"/>
      </rPr>
      <t xml:space="preserve">;
West Coast;
</t>
    </r>
    <r>
      <rPr>
        <sz val="8"/>
        <color indexed="17"/>
        <rFont val="Arial"/>
        <family val="2"/>
      </rPr>
      <t>West Coast</t>
    </r>
  </si>
  <si>
    <t>Unicorn Capital Partners Limited, an investment holding company, engages in the overburden drilling and blasting, mobile crane hire, exploration drilling, and anthracite mine operation businesses in South Africa and rest of Africa. It operates through five segments: Exploration Drilling, Overburden Drilling and Blasting, Mobile Crane Hire, Anthracite Mining, and Opencast Mining and Earthmoving Services. The Exploration Drilling segment engages in the exploration drilling services operations in South Africa and Mozambique. The Overburden Drilling and Blasting segment covers drilling and blasting operations primarily in the coal industry. The Mobile Crane Hire segment engages in hiring out medium to heavy duty mobile cranes with capacities that range from 25 to 220 tones. The Anthracite Mining segment engages in the mining operations. The Opencast Mining and Earthmoving Services segment engages in the movement and management of various aspects of stockpile management, overburden removal, coal extraction, and chrome mining. The company was formerly known as Sentula Mining Limited and changed its name to Unicorn Capital Partners Limited in July 2017. Unicorn Capital Partners Limited was incorporated in 1992 and is based in Sandton, South Africa. As of December 1, 2020, Unicorn Capital Partners Limited operates as a subsidiary of Afrimat Limited.</t>
  </si>
  <si>
    <t>Anthracite Coal Mining (Primary); Coal and Consumable Fuels (Primary); Energy (Primary); Energy (Primary); Oil, Gas and Consumable Fuels (Primary); Capital Goods; Diversified Metals and Mining; Industrials; Machinery Rental and Leasing; Materials; Materials; Metals and Mining; Trading Companies and Distributors; Trading Companies and Distributors</t>
  </si>
  <si>
    <t>Afrimat Limited, an open pit mining company, provides industrial minerals and construction materials in South Africa. It operates through three segments: Construction Materials, Industrial Minerals, and Bulk Commodities. The Construction Materials segment offers clinker ash, aggregates, manufactured and natural sand, stone dust, building blocks and bricks, pavers, lintels, and ready-mix concrete. The Industrial Minerals segment provides metallurgical dolomite, metallurgical quartzite, metallurgical limestone, high calcium neutralization limestone, agricultural lime, feedlime, hydrated lime, calcium oxide, calcium hydroxide, silica sand, silica sand, ultra-fine limestone and dolomite, and dolomite fillers. The Bulk Commodities segment mines for iron ores and underground anthracites. It also offers drilling and blasting, mobile crushing, screening, and bid preparation and contractual services. The company serves industrial minerals, building, construction, road building, railroad, and mining sectors. Afrimat Limited was founded in 1963 and is headquartered in Bellville, South Africa.</t>
  </si>
  <si>
    <t>Calibre Capital Pty. Ltd.
Calibre Capital Pty. Ltd. is a real estate investment firm.
Counterpoint Boutique Pty Ltd
Counterpoint Boutique Pty Ltd is a privately owned investment manager. The firm manages equity, fixed income, and balanced mutual funds. The firm invests in the public equity and fixed income markets. The firm primarily invests in value stocks of companies. The firm employs fundamental analysis along with top-down stock picking approach to create its portfolios. The firm conducts in-house research to make its investments. It primarily invests in technology, risk management and operational systems sectors. Counterpoint Boutique Pty Ltd was founded in 2012 and is based in Tygervalley, Cape Town.
JB Private Equity Investors Partnership
JB Private Equity Investors Partnership offers share underwriting services. The company was incorporated in 2015 and is based in Pretoria, South Africa.
Prescient Management Company
Prescient Management Company is a privately owned investment manager. The firm provides its services to individuals and institutional clients. It launches and manages equity, fixed income, and balanced mutual funds for its clients. The firm invests in public equity and fixed income markets across the globe. Prescient Management Company was founded in 2003, and is based in Westlake, South Africa. Prescient Management Company operates as a subsidiary of Prescient Holdings Proprietary Limited.
Regarding Capital Management (Pty) Ltd
Regarding Capital Management (Pty) Ltd is a privately owned investment manager. The firm provides its services to individuals, institutions, and retirement funds. It manages separate client focused equity and balanced portfolios. The firm also launches and manages equity, fixed income, and balanced mutual funds for its clients. It invests in the public equity and fixed income markets across the globe. The firm employs fundamental analysis with bottom-up stock picking approach to create its portfolio. It conducts in-house research to make its investments. Regarding Capital Management (Pty) Ltd was founded in 2003 and is based in Cape Town, South Africa.</t>
  </si>
  <si>
    <t>Calibre Capital Pty. Ltd. (Asia / Pacific (Primary); Asia / Pacific Developed Markets (Primary); Australia  (Primary); New South Wales (Primary));
Counterpoint Boutique Pty Ltd (Africa / Middle East (Primary); South Africa (Primary); Sub-Saharan Africa (Primary); Western Cape (Primary));
JB Private Equity Investors Partnership (Africa / Middle East (Primary); Gauteng (Primary); South Africa (Primary); Sub-Saharan Africa (Primary));
Prescient Management Company (Africa / Middle East (Primary); South Africa (Primary); Sub-Saharan Africa (Primary); Western Cape (Primary));
Prescient Management Company (Rf) Ltd. - Rozendal Worldwide Flexible Prescient QI Hedge Fund (Africa / Middle East (Primary); South Africa (Primary); Sub-Saharan Africa (Primary); Western Cape (Primary));
Regarding Capital Management (Pty) Ltd (Africa / Middle East (Primary); South Africa (Primary); Sub-Saharan Africa (Primary); Western Cape (Primary))</t>
  </si>
  <si>
    <t>Green Cross Cell Corporation develops, manufactures, and sells anti-cancer immune cell therapy for liver cancer in South Korea and internationally. It also offers cord blood storage and immune cell bank services. The company was founded in 1992 and is headquartered in Yongin, South Korea. As of October 27, 2021, Green Cross Cell Corporation operates as a subsidiary of GC Cell Corporation.</t>
  </si>
  <si>
    <t>Biotechnology (Primary); Biotechnology (Primary); Health Care (Primary); Pharmaceuticals, Biotechnology and Life Sciences (Primary); Blood and Organ Banks; Health Care Equipment and Services; Health Care Providers and Services; Health Care Services; Medical Laboratory Services</t>
  </si>
  <si>
    <t>GC Cell Corporation develops cell therapy products. It also provides cell banking, sample inspection, clinical trial, and bio logistics services. The company was formerly known as Green Cross Lab Cell Corporation and changed its name to GC Cell Corporation in November 2021. GC Cell Corporation was founded in 2011 and is based in Yongin, South Korea.</t>
  </si>
  <si>
    <t>Aion Investment Management Co., Ltd.
Aion Investment Management Co., Ltd. is a principal investment firm. The firm is based in Seoul, South Korea.
Green Cross Corporation (KOSE:A006280)
Green Cross Corporation, a biopharmaceutical company, develops drugs and vaccines in South Korea. The company provides plasma derivatives, including albumin, immunoglobulin, and antithrombin; and vaccines for hepatitis-B, Hantavirus hemorrhagic fever, influenza, flu, and varicella. It also offers prescription drugs for the bleeding symptom control and hemostasis for persons with hemophilia A; prevention and treatment of bleeding episodes induced by hemophilia A and post-operative treatment; and treatment of neutropenia, hunter syndrome, and liver cancer, as well as treatment of anti-inflammation, pain relief, and osteoarthritis. In addition, the company provides over the counter drugs. It also exports its products to approximately 50 countries. The company has a licensing and collaboration agreement with Tottori University for development of GM1 gangliosidosis chaperone therapy. The company was formerly known as Sudo Microorganism Medical Supplies Company and changed its name to Green Cross Corporation in 1971. Green Cross Corporation was founded in 1967 and is headquartered in Yongin-si, South Korea. Green Cross Corporation is a subsidiary of Green Cross Holdings Corporation.
Green Cross Holdings Corporation (KOSE:A005250)
Green Cross Holdings Corporation operates as a biotechnology company. The company provides plasma derivatives, prescription drugs, over the counter drugs, and hunter syndrome drugs; and vaccines for hemorrhagic fever, varicella, hepatitis-B, and flu. It also researches and develops oncology, immunology, and cell therapy products; and offers recombinant protein treatment for hemophilia. The company has partnerships and collaborations with biotech companies and academia for development of new drugs and technologies. Green Cross Holdings was founded in 1967 and is headquartered in Yongin, South Korea.
Kiwoom Securities Co., Ltd., Investment Arm
Kiwoom Securities Co., Ltd., Investment Arm is a private equity firm specializing in buyouts and growth capital investments. The firm considers investments small to medium sized companies with enterprise value range between KRW 20 billion (USD 18.68 million) and KRW 240 billion (USD 224.11 million). It also makes mezzanine investments. The firm considers investments in China and other emerging markets in Asia. Kiwoom Securities Co., Ltd., Investment Arm is based in Seoul, South Korea.
SUSUNG ASSET MANAGEMENT Co., Ltd.
Susung Asset Management Co., Ltd. is an investment manager. The firm also engages in private equity investments. Susung Asset Management Co., Ltd. is based in Seoul, South Korea.</t>
  </si>
  <si>
    <t>Aion Investment Management Co., Ltd. (Asia / Pacific (Primary); Asia / Pacific Developed Markets (Primary); Korea, South  (Primary));
Green Cross Corporation (KOSE:A006280) (Asia / Pacific (Primary); Asia / Pacific Developed Markets (Primary); Gyeonggi-do (Primary); Korea, South  (Primary));
Green Cross Holdings Corporation (KOSE:A005250) (Asia / Pacific (Primary); Asia / Pacific Developed Markets (Primary); Gyeonggi-do (Primary); Korea, South  (Primary));
Kiwoom Securities Co., Ltd., Investment Arm (Asia / Pacific (Primary); Asia / Pacific Developed Markets (Primary); Korea, South  (Primary));
SUSUNG ASSET MANAGEMENT Co., Ltd. (Asia / Pacific (Primary); Asia / Pacific Developed Markets (Primary); Korea, South  (Primary))</t>
  </si>
  <si>
    <t>Green Cross Corporation (KOSE:A006280) (1,122.6); Green Cross Holdings Corporation (KOSE:A005250) (563.0)</t>
  </si>
  <si>
    <t>As of February 7, 2022, Follicum AB (publ) was acquired by Coegin Pharma AS. Follicum AB (publ), a biotech company, engages in the discovery and development of peptide-based drugs. The company’s lead drug candidate is FOL-005, which is in Phase II clinical trials for stimulation and inhibition of hair growth. Its drug candidate also includes FOL-014 that is in pre-clinical studies for the treatment of diabetes patients. The company was founded in 2004 and is based in Lund, Sweden.</t>
  </si>
  <si>
    <t>Biotechnology (Startups): .0 (100.0%)</t>
  </si>
  <si>
    <t>Sweden: .0 (100.0%)</t>
  </si>
  <si>
    <t>Coegin Pharma AS, a clinical-stage pharmaceutical company, engages in the discovery and development of novel small molecule therapeutics for the treatment of serious medical conditions associated with chronic inflammatory disorders and specific cancers. Its lead compound AVX001 is a therapy for the treatment of psoriasis and other skin conditions. The company’s other products include AVX002 for the treatment of chronic kidney disease (glomerulonephritis); AVX235 for the treatment of triple-negative breast cancer; and AVX420 for the treatment of cancer. Coegin Pharma AS was founded in 2005 and is based in Lund, Sweden.</t>
  </si>
  <si>
    <t>Recipharm Venture Fund AB
Recipharm Venture Fund AB is a venture capital firm specializing in seed, startup, early venture and growth capital investments. The firm prefers to invests in biotech small molecules. It invests in Europe and United States. The firm invests between €0.3 million ($0.34 million) to €1.5 million ($1.73 million). The firm makes balance sheet investments. Recipharm Venture Fund AB was founded in 2011 and is based in Stockholm, Sweden. The firm operates as a subsidiary of Recipharm AB (publ).
Sunstone Capital A/S
Sunstone Capital A/S is a venture capital firm specializing in investments in seed/start-up, early stage, growth stage, growth capital, mid venture, and late stage companies. It typically makes initial investment in companies raising Series A/B rounds. The firm does not invest in businesses that scale linearly with the number of suited sales people deployed, businesses that stop at national borders and require additional teams to enter new markets, businesses that require mountains of cash, businesses that are too complex, and businesses requiring sequential homeruns in different areas before they succeed overall. It seeks to invest in life sciences and technology companies. Within the technology sector it makes seed and series-A rounds investments, the firm has a focus on web and mobility products, mobile solutions, software including enterprise software, game developers, embedded software, middleware software, consumer software, ui-related services, components and products, gaming and open source developer software, Financial technology, mobile, Bitcoin and blockchain technologies, and Internet and digital media applications; communication areas which includes data networking, fixed line and mobile communications, wireless communications, and internet infrastructure; and component areas which include optical components, semiconductors, and material sciences. Within the life sciences sector, it focuses therapeutic, life sciences tools and services, novel therapeutics, drug development areas including vaccines, metabolic diseases, anti inflammatory targets, cancer, specialty pharma and orphan drugs, and drug delivery technologies; medical technology areas which include medical devices, implants, biomaterials, monitoring systems and devices, in-silico tools, instrumentation, and dental; and diagnostics areas including point of care diagnostics, novel biomarkers, molecular diagnostics, micro fluidics, and sensors. In the therapeutic field, the firm invests when drug candidates are in the pre-clinical or clinical phase I. The firm also focuses on vaccine development, immunotherapies, clinical development, non-invasive instrumentation, neuro-modulation, pain management, feed-back drug monitoring, drug eluting equipment, optical systems, markers, anti-genes, chemical and cellular response systems, and cancer diagnostics. The firm also invests in companies involved in biotechnology in connection with the development of new pharmaceuticals and treatments. It prefers to invest in United States and Europe including UK with particular emphasis on the Northern Europe, Nordic countries, Germany and Switzerland for life science investments. The firm prefers to invest all across Europe for technology investments. The firm seeks to make investments between $1 million to $10 million in companies with enterprise value between $1million and $100 million. The firm seeks to make investments from seed stage up to €4 million ($5 million) in later rounds. It typically takes minority stakes of 30% and holds its investments for a period of three to ten years. Sunstone Capital A/S was founded on May 9, 2007 and is based in Copenhagen, Denmark with additional offices in Berlin, Germany; Menlo Park, California; and Båstad, Sweden.
Sunstone Life Science Ventures A/S
Sunstone Life Science Ventures A/S is a venture capital firm specializing in series A/B rounds and early stage companies. The firm typically invests in Life Science sector with a focus on clinical development projects, therapeutic, medical technology and diagnostics fields. It considers investments in Europe including UK with particular emphasis on the Nordic countries, Germany and Switzerland. Sunstone Life Science Ventures A/S was founded in 2007 and is based in Copenhagen, Denmark.</t>
  </si>
  <si>
    <t>Recipharm Venture Fund AB (Europe (Primary); European Developed Markets (Primary); Sweden (Primary));
Sunstone Capital A/S (Capital Region of Denmark (Primary); Denmark (Primary); Europe (Primary); European Developed Markets (Primary); Berlin; California; France; Germany; Ile-de-France; San Francisco Area; Sweden; United States and Canada; United States of America; West Coast);
Sunstone Life Science Ventures A/S (Denmark (Primary); Europe (Primary); European Developed Markets (Primary))</t>
  </si>
  <si>
    <t>National Takaful Company (Watania) P.J.S.C. was acquired by Dar Al Takaful PJSC. National Takaful Company (Watania) P.J.S.C. provides various classes of non-family takaful insurance solutions for individuals and businesses in the United Arab Emirates and internationally. It offers motor, travel, personal accident, home, and medical insurance products; and group medical, motor fleet, property, engineering, casualty and liability, marine, general accident, and office insurance products. National Takaful Company (Watania) P.J.S.C. was incorporated in 2011 and is headquartered in Abu Dhabi, the United Arab Emirates.</t>
  </si>
  <si>
    <t>Medical: 37.9 (61.9%);
Non-Medical: 23.3 (38.1%)</t>
  </si>
  <si>
    <t>Financials (Primary); Insurance (Primary); Insurance (Primary); Multi-line Insurance (Primary); Accident Insurance; Casualty; Fire and Marine Insurance; Health and Medical Insurance; Homeowner's and Renter's Insurance; Liability Insurance; Life and Health Insurance; Motor Vehicle Insurance; Personal Property Insurance; Property; Property and Casualty Insurance</t>
  </si>
  <si>
    <t>Dar Al Takaful PJSC, together with its subsidiaries, engages in general takaful, retakaful, and investment businesses in the United Arab Emirates. The company primarily issues long and short term life and non-life takaful contracts against motor, marine, fire, engineering, medical, and general accident risks. In addition, the company invests funds in investment securities; and operates auto mechanical repairing workshop. Dar Al Takaful PJSC was incorporated in 2008 and is headquartered in Dubai, the United Arab Emirates.</t>
  </si>
  <si>
    <t>Otelco Inc.</t>
  </si>
  <si>
    <t>Otelco Inc. provides a range of telecommunications services on a retail and wholesale basis. It offers local services, including voice lines that provide local dial tone and calling features, such as caller identification, call waiting, call forwarding, and voicemail; long distance services; and directory advertising services, as well as billing and payments services. The company also provides network access services comprising the origination, transportation, and termination of calls of long distance, wireless, and other interexchange carriers; digital high-speed data lines and ancillary services, such as web hosting and computer virus protection; and basic, digital, high-definition, digital video recording, and pay per view cable television services, as well as rents fiber to transport data and other telecommunications services. In addition, it offers Internet protocol television; wireless security systems and system monitoring services; information technology and support systems that include an operational support and a customer care/billing system; and private/hybrid cloud hosting services, as well as consulting and professional IT engineering services for mission-critical software applications for small and mid-sized companies. The company primarily serves business and residential customers residing in and adjacent to the exchanges in Alabama, Maine, Massachusetts, Missouri, Vermont, and West Virginia; and business customers in Maine and New Hampshire. The company was incorporated in 1998 and is based in Oneonta, Alabama.</t>
  </si>
  <si>
    <t>Communication Services (Primary); Diversified Telecommunication Services (Primary); Integrated Telecommunication Services (Primary); Local Telecommunications Services (Primary); Long Distance Telecommunications Services (Primary); Telecommunication Services (Primary); Advertising; Alternative Carriers; Application Software; Broadband Telecommunications Services; Cable And Other Pay Television; Cable and Satellite; Commercial and Professional Services; Commercial Rental and Leasing Services; Commercial Services and Supplies; Customer Billing Software; Digital Telecommunications Services; Diversified Support Services; Enterprise Resource Planning (ERP) Software; Enterprise Software; Fiber Telecommunications Services; General Ledger and Accounting Software; Industrials; Information Technology; Internet Presence Providers (IPP); Internet Services and Infrastructure; IT Services; Media; Media and Entertainment; Software; Software and Services; Web Hosting</t>
  </si>
  <si>
    <t>Alabama (Primary); Birmingham Area (Primary); Southeast (Primary); United States and Canada (Primary); United States of America (Primary)</t>
  </si>
  <si>
    <t>Oak Hill Capital Management, LLC is a private equity and distressed/vulture firm specializing in buyouts, recapitalization, and complex situations/turnarounds investments in middle-market companies. The firm seeks to invest in services; commercial &amp; residential services, transportation &amp; logistics, human capital management services, education services, insurance services &amp; software, asset / wealth services &amp; software, bank / credit &amp; mortgage services &amp; software, integrated payments, vertical-specific software &amp; services, information services, governance, risk &amp; compliance, providers / provider services, medical products, devices &amp; distribution, pharma services, payor services; industrials, automotive aftermarket, building products, specialty chemicals, value added distribution, industrial services, machinery &amp; equipment, packaging, strategic suppliers, testing, inspection &amp; certification; business services, consumer, retail, and distribution, restaurants, evolved retail, value-added distributers, consumer/retail services; media and communication, data infrastructure – FFTH, data infrastructure -telco to fiber, data infrastructure – cable, data infrastructure - metro fiber, vertical software, information &amp; marketing services, 21st century entertainment, M&amp;C strategic suppliers; capital markets; and healthcare. Within Industrials, it focuses on building products, testing, inspection, and certification, industrial outsourced services, engineered products, industrial distribution, packaging, and systems and equipment. In services sector, the firm targets companies in the outsourced global services including human capital, asset/facilities, and technology based; data and information-based providers of subscription or consulting services, technology-enabled services, software, niche/specialty finance and insurance services. Within the consumer, retail, and distribution sector, it invests in strong automotive retail, automobiles, consumer brands; branded and private label strategic suppliers to retail channel; multi-channel direct-to-consumer business models; specialty retailers; and value-added distributors. In media and communication sector, the firm focuses on cable, fiber infrastructure, communications related software and services, information services, marketing and advertising services, local and niche media and entertainment, Within healthcare sector, it targets outsourced healthcare services; consumer-oriented healthcare; medical instruments, medical devices; healthcare services; biotechnology with a focus on medical device research equipment, and branded and generic specialty pharmaceuticals. In technology sector, the firm invests in data networks, data center services, and Internet infrastructure; application software; financial technology; and information technology services. It primarily invests in North America, across the broad segments of the United States and global economies. The firm seeks to invest between $10 million and $400 million. It prefers to take a majority stake. Oak Hill Capital Management, LLC was founded in 1986 and is based in New York, New York with additional offices in Stamford, Connecticut; Bangalore, India; and Menlo Park, California.</t>
  </si>
  <si>
    <r>
      <rPr>
        <sz val="8"/>
        <color indexed="17"/>
        <rFont val="Arial"/>
        <family val="2"/>
      </rPr>
      <t>California (Primary)</t>
    </r>
    <r>
      <rPr>
        <sz val="8"/>
        <color indexed="8"/>
        <rFont val="Arial"/>
        <family val="2"/>
      </rPr>
      <t xml:space="preserve">;
New York (Primary);
New York City Area (Primary);
Northeast (Primary);
</t>
    </r>
    <r>
      <rPr>
        <sz val="8"/>
        <color indexed="17"/>
        <rFont val="Arial"/>
        <family val="2"/>
      </rPr>
      <t>San Francisco Area (Primary)</t>
    </r>
    <r>
      <rPr>
        <sz val="8"/>
        <color indexed="8"/>
        <rFont val="Arial"/>
        <family val="2"/>
      </rPr>
      <t xml:space="preserve">;
United States and Canada (Primary);
</t>
    </r>
    <r>
      <rPr>
        <sz val="8"/>
        <color indexed="17"/>
        <rFont val="Arial"/>
        <family val="2"/>
      </rPr>
      <t>United States and Canada (Primary)</t>
    </r>
    <r>
      <rPr>
        <sz val="8"/>
        <color indexed="8"/>
        <rFont val="Arial"/>
        <family val="2"/>
      </rPr>
      <t xml:space="preserve">;
United States of America (Primary);
</t>
    </r>
    <r>
      <rPr>
        <sz val="8"/>
        <color indexed="17"/>
        <rFont val="Arial"/>
        <family val="2"/>
      </rPr>
      <t>United States of America (Primary)</t>
    </r>
    <r>
      <rPr>
        <sz val="8"/>
        <color indexed="8"/>
        <rFont val="Arial"/>
        <family val="2"/>
      </rPr>
      <t xml:space="preserve">;
</t>
    </r>
    <r>
      <rPr>
        <sz val="8"/>
        <color indexed="17"/>
        <rFont val="Arial"/>
        <family val="2"/>
      </rPr>
      <t>West Coast (Primary)</t>
    </r>
    <r>
      <rPr>
        <sz val="8"/>
        <color indexed="8"/>
        <rFont val="Arial"/>
        <family val="2"/>
      </rPr>
      <t>;
California;
Connecticut;
San Francisco Area;
Stamford Area;
West Coast</t>
    </r>
  </si>
  <si>
    <t>LaSalle Exploration Corp., a junior mining exploration company, engages in the identification, acquisition, evaluation, and exploration of gold, precious metals, and base metal properties in Canada. The company explores for gold, copper, silver, nickel, and platinum group elements. It holds 100% interest in the Radisson property comprising 86 designated claims covering a total area of 4,450.88 hectares located in the town of Matagami in Abitibi, Quebec; Blakelock property located in the Larder Lake mining district, in northeastern Ontario; and Selbaie property comprising 14 claims located in Matagami, Québec. The company also holds an option to acquire a 100% interest in the Egan gold property comprising 454 claims covering an area of 11,720 hectares located in the Abitibi Greenstone Belt of northeastern Ontario. LaSalle Exploration Corp. was incorporated in 2011 and is headquartered in Vancouver, Canada. As of April 13, 2022, LaSalle Exploration Corp. operates as a subsidiary of Harfang Exploration Inc.</t>
  </si>
  <si>
    <t>Diversified Metal Ores (Primary); Diversified Metals and Mining (Primary); Materials (Primary); Materials (Primary); Metals and Mining (Primary); Nickel Ores (Primary); Copper; Copper Ores; Gold; Gold Ores; Platinum Ores; Precious Metal Ores; Precious Metals and Minerals; Silver; Silver Ores</t>
  </si>
  <si>
    <t>Harfang Exploration Inc., an exploration and evaluation stage company, primarily acquires and explores for mineral properties in Canada. The company explores for gold, copper, silver, nickel, chromium, platinum, palladium, and other metals. It focuses on the exploration and evaluation of its mineral properties in the James Bay area in the Province of Québec for precious metals. The company is headquartered in Montreal, Canada.</t>
  </si>
  <si>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 As of August 31, 2022, AutoWeb, Inc. was taken private.</t>
  </si>
  <si>
    <t>United States: 71.2 (100.0%)</t>
  </si>
  <si>
    <t>Communication Services (Primary); Interactive Media and Services (Primary); Interactive Media and Services (Primary); Media and Entertainment (Primary); Online Services (Primary); Advertising; Broadcast Advertising; Internet Advertising; Marketing Services; Media; Online Promotion</t>
  </si>
  <si>
    <t>One Planet Group, LLC is a venture capital specializing in the incubator, seed, and early-stage startup investment. The firm seeks to invest in Ad Tech, Publishing, Automotive, Real Estate, and Marketing companies. The firm was founded in 2020 and is based in Walnut Creek, California.</t>
  </si>
  <si>
    <t>Liberbank, S.A. was acquired by Unicaja Banco, S.A. Liberbank, S.A. provides various banking products and services for households, small and medium enterprises, and self-employed customers in Spain and internationally. The company offers deposits and accounts; cards; mortgages and loans; investment and savings products; pension plans; annuities; and insurance products. The company was formerly known as Effibank and changed its name to Liberbank, S.A. in August 2011. The company was founded in 2011 and is based in Madrid, Spain.</t>
  </si>
  <si>
    <t>Banks (Primary); Banks (Primary); Diversified Banks (Primary); Diversified Commercial Banks (Primary); Financials (Primary); Asset Management and Custody Banks; Capital Markets; Diversified Financials; Insurance; Insurance; Insurance Brokers</t>
  </si>
  <si>
    <t>Unicaja Banco, S.A. provides various banking products and services to individuals and companies in Spain and internationally. It offers accounts, payments, and debit and credit cards; mortgages and personal loans; deposit products, stock exchange, pension plans, investment funds and portfolios, and savings insurance policies; and life, home, car, accident, health, and agricultural insurance, as well as SME and retail damage, and corporate liability insurance products. The company also provides cash management, short term and long-term financing, and investment services, as well as remote and mobile banking services. In addition, it engages in the property development and renewable energies activities; and invests in assets, securities, and financial companies. As of December 31, 2021, it had a network of 1,368 branches in Spain and 1 correspondent office in the United Kingdom. Unicaja Banco, S.A. was founded in 1991 and is headquartered in Málaga, Spain.</t>
  </si>
  <si>
    <t>Andalusia (Primary);
Europe (Primary);
European Developed Markets (Primary);
Spain (Primary);
Madrid</t>
  </si>
  <si>
    <t>The Egyptian Starch and Glucose Company manufactures and sells starch and glucose products in Egypt and internationally. It offers corn starch for use in processed meats, sweets, biscuits, custards and puddings, baked goods, crackers, chips, packaging boards, carton boards, textiles, and adhesives and glues; and glucose syrup for use in chewing gums, chocolates, cookies, ketchups, cereals, flavored yogurts, ice creams, lollipops and hard candies, and confections. The company also provides corn oil for use in salad dressings, fried foods, and desserts; gluten feed for dairy cows, camels, sheep, and horses; and gluten meal for poultry, fish, shrimp, rabbits, and pigeons. It serves confectionary, dairy, meat, and beverage industries; and paper, textile, board manufacturing, and the ruminant feed market. The company was founded in 1942 and is based in Cairo, Egypt. The Egyptian Starch and Glucose Company is a subsidiary of Cairo Three A for International Industries S.A.E.</t>
  </si>
  <si>
    <t>Animal Feed (Primary); Bird and Fowl Food (Primary); Consumer Staples (Primary); Edible Oils (Primary); Food Products (Primary); Food, Beverage and Tobacco (Primary); Grain Mill Products (Primary); Livestock Feed (Primary); Packaged Foods and Meats (Primary); Sweeteners (Primary); Syrup (Primary)</t>
  </si>
  <si>
    <t>Cairo Three A for International Industries S.A.E. produces agricultural products. The company was founded in 1981 and is based in Cairo, Egypt.</t>
  </si>
  <si>
    <t>Cairo Poultry Company S.A.E. (CASE:POUL)
Cairo Poultry Company S.A.E. operates as an integrated poultry company in Egypt. The company offers one-day-old grandparent chicks; ready-to-hatch eggs; chilled and frozen chicken products; glucose and starches, and corn oil products; and animal feed products. It sells its products primarily under the Koki and Americana Meats names. The company serves restaurants and five-star hotels, as well as other users of feed, live chicken, chicken meat, and other value-added chicken products. It also exports its products. The company was founded in 1977 and is headquartered in Giza, Egypt.
Egyptian International Tourism Projects Company
Egyptian International Tourism Projects Company builds, establishes, exploits, and manages hotels, tourism villages, restaurants, and tourism facilities and projects in Egypt and Morocco. It also operates and franchises hotels and restaurant chains. The company was founded in 1983 and is headquartered in Giza, Egypt. Egyptian International Tourism Projects Company is a subsidiary of Kuwait Food Company (Americana) K.S.C.P.
Kuwait Food Company (Americana) K.S.C.P.
Kuwait Food Company (Americana) K.S.C.P. operates in the restaurants and retail, and food industries sectors in Kuwait, Saudi Arabia, South Gulf, Egypt and Africa, Levant, and internationally. The company operates quick serving restaurants under the Samadi, Hardee’s, Olive Garden, Krispy Kreme, Baskin Robbins, Pizza Hut, LongHorn, KFC, Red Lobster, Chicken Tikka, Grand Café, Maestro, Fusion, Costa Coffee, T.G.I. Friday, and Fish Market. It is also involved in the manufacture, sale, and retail of foodstuff and beverages; and trade in foodstuff products. The company offers potato chips; canned food products; pies; poultry, meat, and seafood products; biscuits; corn pellet snacks and corn puffs; bottled mineral water; pizzas; frozen vegetables and fruits; natural juices; snacks and confectionary; beans, canned vegetables, olive oil, green olive, black oxidized olive, natural black olives, and pickled vegetables; croissants; and sandwiches, salads, desserts, juices, and fruit cuts. It provides food products under the LION, California Garden, Koki, Farm Frites, Al Mazraa, Greenland, BREAK, ZeeGO, WINDOWS, Gulfa, Pizzeria, ICAPP, Royal, and Sayyad names. It operates approximately 1,800 restaurants. The company was founded in 1963 and is based in Kuwait City, Kuwait. As of June 2016, Kuwait Food Company (Americana) K.S.C.P. operates as a subsidiary of Adeptio AD Investments SPC Ltd. Kuwait Food Company (Americana) K.S.C.P. forms a joint venture with REEF.</t>
  </si>
  <si>
    <t>Cairo Poultry Company S.A.E. (CASE:POUL) (Africa / Middle East (Primary); Egypt (Primary); North Africa (Primary));
Egyptian International Tourism Projects Company (Africa / Middle East (Primary); Egypt (Primary); North Africa (Primary));
Kuwait Food Company (Americana) K.S.C.P. (Africa / Middle East (Primary); Kuwait  (Primary); Middle East (Primary); United Arab Emirates )</t>
  </si>
  <si>
    <t>Cairo Poultry Company S.A.E. (CASE:POUL) (49.5)</t>
  </si>
  <si>
    <t>As of July 9, 2021, MSG Networks Inc. operates as a subsidiary of Madison Square Garden Entertainment Corp.</t>
  </si>
  <si>
    <t>Cable And Other Pay Television (Primary); Cable and Satellite (Primary); Communication Services (Primary); Media (Primary); Media and Entertainment (Primary); Broadcasting; Entertainment; Entertainment Venues; Movies and Entertainment; Multimedia Streaming Services; Online Entertainment; Television; Television Networks</t>
  </si>
  <si>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The Garden, Hulu Theater, Radio City Music Hall, and the Beacon Theatre in New York City; and The Chicago Theatre. The company also operates 70 entertainment dining and nightlife venues spanning 20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</si>
  <si>
    <t>The Meet Group, Inc. provides interactive live-streaming solutions worldwide. The company leverages a live video platform, empowering the community to forge meaningful connections. The company's primary applications include MeetMe, LOVOO, Skout, Tagged, and Growlr, which keeps mobile daily active users, entertained and engaged, and originate numbers of casual chats, shares, friendships, dates, romantic relationships, and marriages. Its applications available on iPhone, Android, iPad, and other tablets in various languages that facilitate interactions among users and encourage users to connect, communicate, and engage with each other. The company also owns and operates meetme.com, skout.com, tagged.com, hi5.com, lovoo.com, and growlrapp.com Websites; and provides online marketing capabilities, which enable marketers to display their advertisements in various formats and in various placements. The Meet Group, Inc. was formerly known as MeetMe, Inc. and changed its name to The Meet Group, Inc. in April 2017. The company was founded in 1997 and is headquartered in New Hope, Pennsylvania. The Meet Group, Inc. operates as a subsidiary of Parship Group GmbH.</t>
  </si>
  <si>
    <t>Communication Services (Primary); Interactive Media and Services (Primary); Interactive Media and Services (Primary); Media and Entertainment (Primary); Online Services (Primary); Social Media and Networking Platforms (Primary); Advertising; Marketing Services; Media; Online Direct Marketing</t>
  </si>
  <si>
    <t>Parship Group GmbH provides online dating with matchmaking services worldwide. Its brands include Parship, ElitePartner, eharmony, and beziehungsweise. The company was founded in 2001 and is headquartered in Hamburg, Germany with additional offices in Los Angeles, London, and Amsterdam. Parship Group GmbH operates as a subsidiary of NCG - NuCom Group SE.</t>
  </si>
  <si>
    <t>Europe (Primary);
European Developed Markets (Primary);
Germany (Primary);
Hamburg (Primary)</t>
  </si>
  <si>
    <t>BlackRock, Inc. (NYSE:BLK)
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
Dimensional Fund Advisors LP
Dimensional Fund Advisors LP is an privately owned investment manager. The firm provides its services primarily to investment companies and pooled investment vehicles. It also provides services to high net worth individuals, pension and profit sharing plans, sovereign wealth funds and foreign official institutions, insurance companies, charitable organizations, corporations, and state or municipal government entities. The firm manages separate client-focused equity, fixed income, and balanced portfolios. It also launches and manages equity, fixed income, balanced and multi-asset mutual funds for its clients. It also launches and manages hedge funds. The firm invests in the public equity and fixed income markets across the globe. It also invests in real estate markets. It employs a fundamental analysis to make its investments. For its fixed income securities, the firm invests in bonds, U.S. treasury bills, and U.S. government securities. It also involves environmental, sustainable and social strategies for its investors. Dimensional Fund Advisors LP was founded in 1981 and is based in Austin, Texas with additional offices in Charlotte, North Carolina, Santa Monica, California, London, United Kingdom, Sydney, Australia, Melbourne, Australia, Amsterdam, Netherlands, Toronto, Canada, Vancouver, Canada, Berlin, Germany, Singapore, and Chiyoda-ku, Japan.
Luxor Capital Group, LP
Luxor Capital Group, LP is an employee owned hedge fund sponsor. The firm provides its services to pooled investment vehicles. It invests in the public equity and fixed income markets across the globe. The firm manages separate client-focused equity, fixed income, and balanced portfolios. It primarily invests in special situations, equity of distressed companies, global debt employing a value oriented stock picking approach. The firm employs fundamental analysis to create its portfolios. It conducts in-house research to make its investments. Luxor Capital Group was founded in 2002 and is based in New York, New York and additional office in London, United Kingdom.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</si>
  <si>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BlackRock, Inc. (NYSE:BLK) (New York (Primary); New York City Area (Primary); Northeast (Primary); United States and Canada (Primary); United States of America (Primary); Africa / Middle East; Asia / Pacific; Asia / Pacific Developed Markets; Asia / Pacific Emerging Markets; Atlanta Area; Australia ; Baltimore Area; Boston Area; Brazil; California; Canada; Central America &amp; Mexico; Chicago Area; China ; Co. Dublin; Colombia; Connecticut; Delaware; Distrito Federal de Mexico; England; Europe; European Developed Markets; European Emerging Markets; Far East; France; Georgia; Great Lakes; Greater London; Greece; Haryana; Hong Kong ; Houston Area; Hungary; Ile-de-France; Illinois; India ; Indian Sub-Continent; Ireland; Karnataka; Latin America and Caribbean; Los Angeles Area; Maharashtra; Maryland; Massachusetts; Mexico; Midatlantic; Middle East; New Jersey; New South Wales; Ontario; Pennsylvania; Philadelphia Area; San Francisco Area; São Paulo; Saudi Arabia ; Seattle Area; Singapore ; South Africa; South America; Southeast; Southwest; Stamford Area; Sub-Saharan Africa; Taiwan ; Texas; Trenton Area; United Kingdom; Washington; Washington Area; Washington, D. C.; West Coast; Western Cape; Wilmington Area);
Dimensional Fund Advisors LP (Austin Area (Primary); Southwest (Primary); Texas (Primary); United States and Canada (Primary); United States of America (Primary); Asia / Pacific; Asia / Pacific Developed Markets; Australia ; Berlin; British Columbia; California; Canada; Charlotte Area; England; Europe; European Developed Markets; Germany; Greater London; Hong Kong ; Japan ; Los Angeles Area; Midatlantic; Netherlands; New South Wales; Noord-Holland; North Carolina; Ontario; Singapore ; Tokyo; United Kingdom; Victoria; West Coast);
Luxor Capital Group, LP (New York (Primary); New York City Area (Primary); Northeast (Primary); United States and Canada (Primary); United States of America (Primary); Europe; European Developed Markets; United Kingdom);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</si>
  <si>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As of November 10, 2020, Kværner ASA was acquired by Aker Solutions ASA. Kværner ASA provides engineering, procurement, and construction (EPC) services for offshore platforms, onshore plants, floating production units, and renewable energy solutions in Norway, Europe, Canada, and internationally. The company executes contracts of oil and gas steel jacket substructures and jackets; and EPC delivery of topsides for offshore oil and gas platforms, as well as on floating oil and gas installations. It also offers marine concrete structures for oil and gas field developments; fixed and floating substructures, as well as converter platforms for offshore wind developments; and front-end development services. In addition, the company engages in the project management, installation, and hook-up of onshore oil and gas projects; marine operations; and decommissioning of offshore oil and gas installations, as well as provision of an unmanned wellhead platform for tieback solutions. Further, it is involved in the cold forming, prefabrication, and welding of pipes comprising risers, riser tools and special riser joints, riser and tools refurbishment, subsea flow loops and flow control modules, modular process/system skids, high pressure manifolds, piping spools production, and minor steel and aluminum structures, as well as modification and maintenance services. Kværner AS has a strategic collaboration agreement with Nel ASA to collaborate on green hydrogen projects and standardization of solutions for large scale hydrogen production plants. The company was incorporated in 2011 and is headquartered in Oslo, Norway.
</t>
  </si>
  <si>
    <t>Energy (Primary); Energy (Primary); Energy Equipment and Services (Primary); Oil and Gas Equipment and Services (Primary); Oil and Gas Field Services (Primary); Oil and Gas Machinery and Equipment (Primary); Capital Goods; Construction and Engineering; Construction and Engineering; Construction Support Services; Engineering and Surveying Services; Engineering Services; Heavy Construction; Industrials</t>
  </si>
  <si>
    <t>Aker Solutions ASA provides solutions, products, systems, and services to the oil and gas industry worldwide. It offers field planning, feasibility, and concept studies; specialist engineering, project management, and procurement services; floater designs, offshore wind, as well as engages in design, delivery, and construction of deepwater risers, oil, and gas production, and receiving and processing facilities. In addition, the company provides offshore fish farming, carbon capture, utilization and storage, hydrogen, and offshore wind solutions. Further, the company designs and constructs jackets for construction services and offers electrification services. Additionally, the company provides subsea production, compression, pump, power distribution, and processing systems, and subsea lifecycle services. Furthermore, the company offers maintenance, modifications, decommissioning, asset integrity management, hook-up, and completion solutions. Aker Solutions ASA was founded in 1841 and is headquartered in Fornebu, Norway.</t>
  </si>
  <si>
    <t>Akershus (Primary);
Europe (Primary);
European Developed Markets (Primary);
Norway (Primary)</t>
  </si>
  <si>
    <t>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t>
  </si>
  <si>
    <t>Energy (Primary); Energy (Primary); Natural Gas Pipelines (Primary); Oil and Gas Storage and Transportation (Primary); Oil, Gas and Consumable Fuels (Primary); Oil and Gas Exploration and Production</t>
  </si>
  <si>
    <t>Midwest (Primary); Oklahoma (Primary); Oklahoma City Area (Primary); United States and Canada (Primary); United States of America (Primary); Houston Area; Louisiana; Shreveport Area; Southeast; Southwest; Texas</t>
  </si>
  <si>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</si>
  <si>
    <t>Dallas Area (Primary);
Southwest (Primary);
Texas (Primary);
United States and Canada (Primary);
United States of America (Primary);
Delaware;
Great Lakes;
Midatlantic;
Pennsylvania</t>
  </si>
  <si>
    <t>CenterPoint Energy, Inc. (NYSE:CNP)
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
OGE Energy Corp. (NYSE:OGE)
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</si>
  <si>
    <t>CenterPoint Energy, Inc. (NYSE:CNP) (Houston Area (Primary); Southwest (Primary); Texas (Primary); United States and Canada (Primary); United States of America (Primary); Great Lakes; Indiana);
OGE Energy Corp. (NYSE:OGE) (Midwest (Primary); Oklahoma (Primary); Oklahoma City Area (Primary); United States and Canada (Primary); United States of America (Primary))</t>
  </si>
  <si>
    <t>CenterPoint Energy, Inc. (NYSE:CNP) (19,427.5); OGE Energy Corp. (NYSE:OGE) (7,958.1)</t>
  </si>
  <si>
    <t>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t>
  </si>
  <si>
    <t>Energy (Primary); Energy (Primary); Energy Equipment and Services (Primary); Oil and Gas Equipment and Services (Primary); Oil and Gas Field Services (Primary); Capital Goods; Cesspool and Septic Tank Cleaning; Commercial and Professional Services; Commercial Services and Supplies; Construction and Engineering; Construction and Engineering; Construction Support Services; Environmental and Facilities Services; Hazardous Waste Collection, Treatment and Disposal Services; Heavy Construction; Industrials; Nonbuilding Structures Construction; Road and Rail; Road Transportation of Freight; Sanitary Services; Transportation; Trucking; Water, Sewer and Pipeline Construction</t>
  </si>
  <si>
    <t>Vertex Resource Group Ltd. provides environmental and industrial services in Canada and the United States. It operates through two segments, Environmental Services and Environmental Consulting. The Environmental Consulting segment offers planning and regulatory approvals, site assessments and monitoring, geotechnical and civil engineering, wildlife management, reclamation, remediation, groundwater monitoring, drilling waste, gas migration, emissions testing and reporting, and well sub-surface engineering services; advisory services, including estimating, project controls, and facility engineering; land and regulatory services; emergency spill response services; abandonment, completion, and drilling engineering; and geographical information services, and mapping and drone services to various industries, including governments, industry and commercial clients, such as construction and real estate clients. The Environmental Services provides fluid hauling trailers, trucks, and related equipment to handle, haul, and manage fluids, including drilling, completion, and production fluids for oil and NGL, petrochemical, condensate, butane, propane, and other industrial customers; fluid storage and management; hydro-excavating and vacuum services; pressure and steam truck services; industrial cleaning, high-pressure water blasting, and chemical cleaning services; waste management and recycling; site services including surface rentals; and manufacturing and installation of metal buildings. Vertex Resource Group Ltd. was founded in 1962 and is headquartered in Sherwood Park, Canada.</t>
  </si>
  <si>
    <t xml:space="preserve">Renk Aktiengesellschaft develops, produces, and distributes drive technology products worldwide. The company operates through Special Gear Units, Vehicle Transmissions, Standard Gear Units, and Slide Bearings segments.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Further, the company offers curved tooth couplings for industrial applications; steel multi disc clutches for slow and high-speed industrial systems; diaphragm couplings for high-speed machinery; safety couplings; and torsionally flexible couplings. The company was founded in 1873 and is headquartered in Augsburg, Germany. As of October 6, 2020, RENK Aktiengesellschaft operates as a former subsidiary of Volkswagen Vermögensverwaltungs-GmbH.
</t>
  </si>
  <si>
    <t>Auto Components (Primary); Auto Parts and Equipment (Primary); Automobiles and Components (Primary); Consumer Discretionary (Primary); Transmissions and Power Train Parts (Primary); Aerospace and Defense; Aerospace and Defense; Capital Goods; Construction Machinery and Heavy Trucks; Industrial Machinery; Industrials; Machinery; Machinery Components; Marine Transportation Equipment; Railroad Equipment</t>
  </si>
  <si>
    <t>Bavaria (Primary); Europe (Primary); European Developed Markets (Primary); Germany (Primary); Lower Saxony</t>
  </si>
  <si>
    <t>Volkswagen Automobile Stuttgart GmbH operates as a dealer of new and used Volkswagen automobiles in Germany. The company also offers repair and maintenance services. The company is based in Stuttgart, Germany. Volkswagen Automobile Stuttgart GmbH operates as a subsidiary of Volkswagen AG.</t>
  </si>
  <si>
    <t>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operates as a subsidiary of Agnico Eagle Mines Limited.</t>
  </si>
  <si>
    <t>Macassa Mine: 377.9 (14.7%);
Fosterville: 921.9 (35.8%);
Detour: 1,273.4 (49.5%)</t>
  </si>
  <si>
    <t>Canada: 1,590.6 (63.3%);
Australia: 920.3 (36.7%)</t>
  </si>
  <si>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 As of November 10, 2022, Countryside Partnerships PLC operates as a subsidiary of Vistry Group PLC.</t>
  </si>
  <si>
    <t>Legacy Operations: 539.1 (31.2%);
Partnerships: 1,186.3 (68.8%)</t>
  </si>
  <si>
    <t>United Kingdom: 1,725.4 (100.0%)</t>
  </si>
  <si>
    <t>Consumer Discretionary (Primary); Consumer Durables and Apparel (Primary); Homebuilding (Primary); Household Durables (Primary); Residential Construction, General Contractors and Operative Builders (Primary); Real Estate; Real Estate; Real Estate Management and Development; Real Estate Management Services; Real Estate Operating Companies</t>
  </si>
  <si>
    <t>England (Primary); Essex (Primary); Europe (Primary); European Developed Markets (Primary); United Kingdom (Primary)</t>
  </si>
  <si>
    <t>Vistry Group PLC, together with its subsidiaries, operates as a housebuilder in the United Kingdom. The company offers one-bedroom to five-bedroom family homes. As of December 31, 2021, it had 42,770 controlled land bank plots and 40,000 strategic land bank plots. The company was formerly known as Bovis Homes Group PLC and changed its name to Vistry Group PLC in January 2020. Vistry Group PLC was founded in 1885 and is headquartered in West Malling, the United Kingdom.</t>
  </si>
  <si>
    <t>Abrams Capital Management, L.P.
Abrams Capital Management, LP is an employee owned hedge fund sponsor. The firm primarily provides its services to pooled investment vehicle. It invests in public equity markets of the United States. The firm invests in value stocks of companies. The firm employs value investment strategy to make its investments. It employs a fundamental analysis to make its portfolios. Abrams Capital Management, LP was founded in 1999, and is based in Boston, Massachusetts with additional office in New York, New York.
Browning West LP
Browning West LP is an employee owned hedge fund sponsor. The firm primarily provides its services to pooled investment vehicles. It invests in the public equity markets. The firm employs fundamental analysis with bottom-up stock picking approach to make its investments. Browning West LP was founded in 2019 and is based in Los Angeles, California.
Inclusive Capital Partners, L.P.
Inclusive Capital Partners, L.P. is an employee owned hedge fund sponsor. The firm provides its services to pooled investment vehicles. Inclusive Capital Partners, L.P. was founded in July 2020 and is based in San Francisco, California.</t>
  </si>
  <si>
    <t>Abrams Capital Management, L.P. (Boston Area (Primary); Massachusetts (Primary); Northeast (Primary); United States and Canada (Primary); United States of America (Primary); New York; New York City Area);
Anson Advisors Inc. (Canada (Primary); Ontario (Primary); United States and Canada (Primary));
Browning West LP (California (Primary); Los Angeles Area (Primary); United States and Canada (Primary); United States of America (Primary); West Coast (Primary));
David Capital Partners, LLC (Great Lakes (Primary); Illinois (Primary); United States and Canada (Primary); United States of America (Primary));
Inclusive Capital Partners, L.P. (California (Primary); San Francisco Area (Primary); United States and Canada (Primary); United States of America (Primary); West Coast (Primary))</t>
  </si>
  <si>
    <t>Coaction Global, Inc. offers property and casualty insurance products and services. It provides entrepreneurial specialty insurance; underwrites insurance coverages in the lines of commercial auto, general liability, workers’ compensation, and commercial multiple perils; and offers claims handling services. It serves casualty and construction, manufacturing, hospitality and leisure, sales and services, retail and wholesale, consumer service, marine and energy, media and entertainment, professional service, real estate, sports, executive liability, oil and gas, and transportation industries. The company was formerly known as ProSight Global, Inc. and changed its name to Coaction Global, Inc. in April 2022. Coaction Global, Inc. was founded in 2009 and is based in Morristown, New Jersey with additional offices in Glendale, California and New York, New York.</t>
  </si>
  <si>
    <t>Casualty (Primary); Commercial Property Insurance (Primary); Financials (Primary); Insurance (Primary); Insurance (Primary); Liability Insurance (Primary); Motor Vehicle Insurance (Primary); Personal Property Insurance (Primary); Property (Primary); Property and Casualty Insurance (Primary); Worker's Compensation Insurance (Primary)</t>
  </si>
  <si>
    <t>Further Global Capital Management, L.P.
Further Global Capital Management, L.P. is a private equity and venture capital firm growth capital, acquisition, expansion, management led buyouts of private or public companies, divestitures, sponsor sales, distressed recapitalization and start up investments. The firm typically invests in the financial services industry including wealth and asset management, business services, insurance, payments &amp; financial technology, depository institutions, capital markets and specialty finance. The firm typically invests between $75 million to $200 million. The firm primarily seeks control position but may also take minority stakes when appropriate alignment and governance rights. Further Global, Inc. was founded in 2017 and is based in New York, New York with an additional office in Toronto, Canada.
TowerBrook Capital Partners L.P.
TowerBrook Capital Partners L.P. is a private equity firm specializing in add on acquisition, direct and fund of funds investments. Within direct, it specializes in investments in growth capital, leveraged buy-outs, leveraged build-ups, PIPEs, bridge financing, recapitalization and distressed situations financing in middle market, later stage, mature and emerging growth companies. It does not consider investing in armaments, tobacco, sexual exploitation, and unregulated gambling. The firm seeks to invest in the consumer good and services, air travel, aerospace, automotive, construction, metals recycling, transformative technologies, transportation, industrials, logistics, restaurant, specialty finance, media, utilities, energy, education, chemicals, healthcare products and services, telecommunication services, and business and financial services sectors. It typically invests in European and North American companies including United States. The firm typically invests between $50 million and $200 million in companies with enterprise values between $200 million and $1 billion ($1000 million). It prefers to make control oriented investments large and middle market companies. The firm prefers to take majority and minority stakes. The firm also makes social responsible investing. The firm was formerly known as Soros Private Equity Partners, L.L.C. TowerBrook Capital Partners L.P. was founded in 2001 and is based in London, United Kingdom with additional offices in New York, New York; Madrid, Madrid and Frankfurt, Germany. TowerBrook Capital Partners L.P. was formerly a subsidiary of Soros Fund Management LLC.</t>
  </si>
  <si>
    <t>Further Global Capital Management, L.P. (New York (Primary); New York City Area (Primary); Northeast (Primary); United States and Canada (Primary); United States of America (Primary); Canada; Ontario);
TowerBrook Capital Partners L.P. (New York (Primary); New York City Area (Primary); Northeast (Primary); United States and Canada (Primary); United States of America (Primary); England; Europe; European Developed Markets; France; Germany; Greater London; Hessen; Madrid; Spain; United Kingdom)</t>
  </si>
  <si>
    <t>GS Capital Partners VI GmbH &amp; CO. KG Fund, LLC
GS Capital Partners VI GmbH &amp; CO. KG Fund, LLC is based in New York, New York. The company operates as a subsidiary of Goldman Sachs &amp; Co. LLC.
GS Capital Partners VI Parallel Fund, LLC
GS Capital Partners VI Parallel Fund, LLC is based in New York, New York. GS Capital Partners VI Parallel Fund, LLC operates as a subsidiary of The Goldman Sachs Group, Inc.
Prosight Tpg, L.P.
Prosight Tpg, L.P. operates as an investment vehicle. The company was founded in 2010 and is headquartered in the United States.
TPG Global, LLC
TPG Global, LLC is a principal investment firm and is based in the United States.
Tpg Ps 1, L.P.
Tpg Ps 1, L.P. is headquartered in Cayman Islands.
Tpg Ps 2, L.P.
Tpg Ps 2, L.P. is headquartered in the United States.
TPG PS 3 L.P.
TPG PS 3 L.P. was founded in 2011 and is headquartered in Cayman Islands.
Tpg Ps 4, L.P.
Tpg Ps 4, L.P. is headquartered in Cayman Islands.
West Street Capital Partners
West Street Capital Partners is the private equity and venture capital firm specializing in equity and credit investments. Within equity investments, the firm focuses on private equity, emerging growth, growth capital, infrastructure, and real estate investments. For private equity investments, it focuses on acquisitions, expansion investments, leveraged buyouts, recapitalizations, growth investments, and stressed/distressed investments. The firm seeks to invest across a broad range of industries in the Americas, Europe, and Asia (including India). It seeks to invest between $50 million to more than $800 million. For infrastructure equity investments, the firm focuses on investments in mature stage projects, and infrastructure related assets and companies. It focuses on sectors including transportation infrastructure (such as airports, ports, railways, and roads), utilities infrastructure (such as electricity, gas, water networks, energy (such as pipelines, terminals, and power generation). The firm seeks to invest globally and across OECD countries. Its target investment size ranges from $100 million to $500 million per investment, with the ability to do larger transactions with additional partners. For real estate equity investments, the firm acquires real estate companies, real estate projects, loan portfolios, debt recapitalizations, and direct property. It seeks to invest across multiple product types, including hospitality, retail, office, golf, and multifamily. The firm invests globally with a focus in the United States, Europe, and Asia. Its target investments range in size of $50 million plus. For growth equity investments, the firm focuses on investments in growth stage and technology-driven companies. The firm prefer to invest in enterprise with focus on application &amp; infrastructure software, B2B data, tech-enabled services; FinTech with focus on infrastructure, trading technology, payments, specialty finance businesses; consumer with focus on internet, e-commerce, media, consumer product and services companies; healthcare with focus on services and HCIT software. It targets investments ranges in between $20 million to $250 million. Within credit investments, the firm focuses on mezzanine financing, senior loans, specialty lending, alternative energy investing, distressed debt, and real estate credit. For mezzanine financing, it seeks to provide private high yield capital for mid- to large-sized leveraged and management buyout transactions, recapitalizations, financings, re-financings, acquisitions, and restructurings for clients such as private equity firms, private family companies, and corporate issuers. The firm invests across a broad range of industries in private middle market companies, primarily in the Americas and Europe. Its target investments range in size from $100 million to more than $800 million. The firm target companies with $500 million to more than $5 billion of enterprise value. For senior loans, it seeks to invest primarily in high quality senior secured loans. The firm focuses on originating loans for mid- to large-sized leveraged and management buyout transactions, recapitalizations, re-financings, financings, acquisitions, and restructurings for organizations such as private equity firms, private family companies and corporate issuers. The firm may also make opportunistic purchases of senior secured loans in the secondary market. It invests across a broad range of industries in the Americas and Europe. The firm targets investments ranging in size from $250 million to more than $600 million in companies with $300 million to more than $5 billion of enterprise value. For specialty lending, it prefers to invest in middle market with focus on leverage and management buyout, recapitalization, expansion and growth financials, turnaround, restructuring and exit financing. It prefers to invest in mezzanine debt with non-control investment in convertible debt and debt with warrants. It seeks to invest between $20 million to $150 million. It prefers to invest in business services, consumer products, healthcare, franchising, lender finance, media, oil and gas, retail, software, technology, and telecom/wireless. It prefers to invest in United States and Europe. For alternative energy investing firm prefer to invest in private growth equity debt, term loans and tax equity. It prefer to invest in energy sector with focus on energy generation, power grid ancillary services, energy/fuel logistics and distribution, tax credits, and green attribute / renewable energy credits with focus on solar (PV, thin film, concentrated, etc., panel manufacturers and solar developers), wind (turbine manufacturers and wind developers), batteries, grid services, biomass and bio-gas (waste-water treatment, landfill gas), geothermal, alternative fuels and vehicles (liquefied natural gas, compressed natural gas, ethanol, advanced biofuels, electric vehicles), energy efficiency, unconventional oil &amp; gas and related products (natural gas liquids, liquefied natural gas), coal emissions reducers. For distressed debt investments, it seeks to invest in stressed and distressed debt acquired through negotiated financings, recapitalizations, corporate and financial restructurings, acquisitions, divestitures, and reorganizations – or through secondary market purchases. The firm seeks to invest across a broad range of industries, primarily in North America and Europe. It targets investments ranges in size from $100 million to $500 million. For real estate credit investments, the firm invests in senior and mezzanine loans collateralized by high quality real estate. It seeks to invest in North America, Asia, and Europe. The firm targets investments range in size from $50 million to $150 million. For venture capital investments, the firm focuses on start-ups and early stage. It typically invests in information technology, software, hardware, emerging telecom, high-tech manufacturing, information services and internet firms. The firm seeks to invest between $1 million and $14.3 million in a company. For urban investments, it invests across all industries with a focus on media, general industrial, consumer goods or services, health care, healthcare IT, financial services, business services, food and beverages, and retail industries. It prefers to take a minority or majority stake. West Street Capital Partners was founded in 1986 and is based in New York, New York with additional offices across United States, Europe, Asia, and Australia. West Street Capital Partners operates as a subsidiary of Goldman Sachs Group, Investment Banking and Securities Investments.</t>
  </si>
  <si>
    <t>GS Capital Partners VI GmbH &amp; CO. KG Fund, LLC (New York (Primary); New York City Area (Primary); Northeast (Primary); United States and Canada (Primary); United States of America (Primary));
GS Capital Partners VI Parallel Fund, LLC (New York (Primary); New York City Area (Primary); Northeast (Primary); United States and Canada (Primary); United States of America (Primary));
Prosight Tpg, L.P. (United States and Canada (Primary); United States of America (Primary));
TPG Global, LLC (Fort Worth Area (Primary); Southwest (Primary); Texas (Primary); United States and Canada (Primary); United States of America (Primary));
Tpg Ps 1, L.P. (Caribbean (Primary); Cayman Islands (Primary); Latin America and Caribbean (Primary));
Tpg Ps 2, L.P. (United States and Canada (Primary); United States of America (Primary));
TPG PS 3 L.P. (Caribbean (Primary); Cayman Islands (Primary); Latin America and Caribbean (Primary));
Tpg Ps 4, L.P. (Caribbean (Primary); Cayman Islands (Primary); Latin America and Caribbean (Primary));
West Street Capital Partners (New York (Primary); New York City Area (Primary); Northeast (Primary); United States and Canada (Primary); United States of America (Primary); Asia / Pacific; Asia / Pacific Developed Markets; Asia / Pacific Emerging Markets; Australia ; Beijing Province; California; China ; England; Europe; European Developed Markets; Far East; Greater London; Hong Kong ; Japan ; Kowloon; San Francisco Area; United Kingdom; West Coast)</t>
  </si>
  <si>
    <t>Solid Containers Limited does not have significant operations. Previously, it was engaged in manufacturing solid paperboard kraft paper products, duplex boxes, and solid edge protectors. The company was incorporated in 1964 and is based in Mumbai, India. Solid Containers Limited is a subsidiary of Vyoman India Private Limited.</t>
  </si>
  <si>
    <t>Containers and Packaging (Primary); Materials (Primary); Materials (Primary); Paper Packaging (Primary); Paperboard Containers And Boxes (Primary); Art and Craft Paper; Novelty Paper; Paper and Forest Products; Paper Products</t>
  </si>
  <si>
    <t>Vyoman Tradelink India Private Limited operated as a non-banking finance company, providing finance and investment services. The company was incorporated in 2013 and is based in Mumbai, India.</t>
  </si>
  <si>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</si>
  <si>
    <t>Cerberus Capital Management, L.P.
Cerberus Capital Management, L.P. is a private equity firm specializing in investments in undervalued companies and distressed corporate debt and securities and Buyouts. It invests in equity of public and private large-cap and middle-market companies and also makes mezzanine investments. The firm seeks to invest in aerospace and defense, apparel, automotive and industrial, building products, commercial services, consumer and retail, financial services, healthcare, fertilizers and agricultural chemicals, manufacturing and distribution, paper, packaging, and printing, real estate, logistics, technology and telecommunications, transportation, and travel and leisure sectors. For distressed investing, it focuses on Europe; Asia, Thailand; and North America. The firm holds controlling or significant minority interests in its investee companies. It invests in the form of debt, first lien bank debt, senior and subordinated debt, secured and unsecured debt, second lien loans and high yield bonds; and undervalued equity. The firm also seeks to invest in credit opportunities in Europe. It also manages hedge funds for its clients. Cerberus Capital Management, L.P. was founded in 1992 and is based in New York, New York with additional offices across the United States, Europe, and Asia.
Highgate Hotels, L.P.
Highgate Hotels, L.P. operates as hotel management, investment, and technology and development company, which owns and operates hotels across North America, the Caribbean, Latin America, and Europe. The company was founded in 1988 and is based in New York, New York. It has additional locations in Dallas and Irving, Texas; Seattle, Washington; Coral Gables, Florida; Honolulu, Hawaii; and London, United Kingdom.</t>
  </si>
  <si>
    <t>Cerberus Capital Management, L.P. (New York (Primary); New York City Area (Primary); Northeast (Primary); United States and Canada (Primary); United States of America (Primary); Africa / Middle East; Asia / Pacific; Asia / Pacific Developed Markets; Asia / Pacific Emerging Markets; Australia ; Brazil; California; County Antrim; England; Europe; European Developed Markets; Far East; Fort Worth Area; Georgia; Germany; Great Lakes; Greater London; Hessen; Hong Kong ; Illinois; India ; Indian Sub-Continent; Japan ; Latin America and Caribbean; Los Angeles Area; Madrid; Maharashtra; Midatlantic; Middle East; Netherlands; New South Wales; Noord-Holland; Northern Ireland; Portugal; São Paulo; South America; Southeast; Southwest; Spain; Taiwan ; Texas; United Arab Emirates ; United Kingdom; Utrecht; Washington Area; Washington, D. C.; West Coast);
Highgate Hotels, L.P. (New York (Primary); New York City Area (Primary); Northeast (Primary); United States and Canada (Primary); United States of America (Primary))</t>
  </si>
  <si>
    <t>Blackstone Inc. (NYSE:BX)
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
Cetus Capital VI, L.P.
Cetus Capital VI, L.P. was founded in 2018 and is based in Greenwich, Connecticut.
Donald Smith &amp; Co., Inc.
Donald Smith &amp; Co., Inc. is an employee owned investment manager. The firm provides its services to high net worth individuals, investment companies, pooled investment vehicles, pension and profit sharing plans, charitable organizations, insurance companies, Taft-Hartley Plans, tax-exempt and taxable funds, charitable organizations, and state or municipal government entities. It manages separate client-focused equity portfolios. The firm also manages equity mutual funds for its clients. It invests in the public equity markets of the United States primarily as well as other countries. It invests in the stocks of all cap, large-cap, mid-cap, small-cap, and micro-cap companies using deep value strategy. The firm employs a fundamental analysis with a bottom-up stock picking approach to make its investments. It benchmarks the performance of its portfolios against the Russell 1000 Value, Russell 2000 Value, and the Russell 300 Value. The firm employs in-house research to make its investments. Donald Smith &amp; Co. was founded in 1975 and is based in New York City.
Littlejohn &amp; Co., LLC
Littlejohn &amp; Co., LLC is a private equity firm specializing in equity and debt investments. The firm also specializes in buyouts, growth capital, restructurings, turnaround, carve outs, performing credit, special situations, middle market, later stage, mature, PIPEs, bridge financing, recapitalizations and industry consolidation investments in mid-sized companies. It typically invests in underperforming, stressed and distressed companies facing operating or financial stress that would benefit from financial restructuring, fundamental change in strategic direction, or substantial improvements in operating infrastructure. Within special situations, the firm considers investments in underperforming companies, leveraged loans, second lien debt, mezzanine debt, high yield bonds, equities, and related securities, and obligations of leveraged or financially distressed companies and/or other special situations. The firm does not invest in fashion and real estate. The firm seeks to invest in industrial equipment, automobile manufactures, automobile parts and equipment, packaging, logistics, manufacturing, chemicals, energy services, oilfield services, automotive and transportation parts and equipment, industrials, food and beverage processing, prepared and preserved food, electronics and electrical products, capital equipment, specialty materials, specialty distributions, healthcare and pharma, plastics, aerospace and defense, agriculture, metal and mining, building product, business services, industrial technology, technology and tech services, distribution, trading companies and distributors, automotive retail, environmental and infrastructure services, textile, apparel and luxury goods, leisure products and household product and consumer products. It prefers to invest in companies based in North America with a focus on the United States but would also consider opportunities in Canada and Europe. The firm makes control equity investments between $5 million and $250 million per transaction in company with revenues between $100 million and $1000 million, enterprise value between $100 million to $800 million and EBITDA between $15 million to $85 million. For non-control positions, the firm will take minority equity positions as well as purchase debt and other junior securities in secondary markets. The firm’s holding period is between four to five years. It prefers to acquire a board seat in its portfolio companies. The firm prefers to take the majority and minority stakes. The firm provides its services primarily to pooled investment vehicles. It also launches and manages hedge funds. Littlejohn &amp; Co., LLC was founded in 1996 and is headquartered in Greenwich, Connecticut.
The Vanguard Group, Inc.
The Vanguard Group, Inc is a privately owned investment manager. The firm primarily provides its services to investment companies. It also caters to pooled investment vehicles, corporations, individuals, retirement plan sponsors, institutional investors, separate account institutional clients, and financial advisors. The firm manages separate client-focused equity, fixed income, and balanced portfolios. It also manages mutual funds, variable annuities, and exchange traded funds. The firm invests in the public equity and fixed income markets across the globe. It employs a combination of fundamental and quantitative analysis to create its portfolio. The firm employs a combination of in-house and external research to make its investments. The Vanguard Group, Inc. was founded in May 1975 and is based in Malvern, Pennsylvania.</t>
  </si>
  <si>
    <t>Blackstone Inc. (NYSE:BX) (New York (Primary); New York City Area (Primary); Northeast (Primary); United States and Canada (Primary); United States of America (Primary); Africa / Middle East; Asia / Pacific; Asia / Pacific Developed Markets; Asia / Pacific Emerging Markets; Australia ; Boston Area; California; Chicago Area; China ; England; Europe; European Developed Markets; Far East; Florida; France; Germany; Great Lakes; Greater London; Hessen; Hong Kong ; Ile-de-France; Illinois; India ; Indian Sub-Continent; Italy; Japan ; Korea, South ; Los Angeles Area; Madrid; Maharashtra; Maryland; Massachusetts; Miami Area; Midatlantic; Middle East; Milan; New South Wales; San Francisco Area; Singapore ; Southeast; Spain; United Arab Emirates ; United Kingdom; West Coast);
Cetus Capital VI, L.P. (Connecticut (Primary); Northeast (Primary); Stamford Area (Primary); United States and Canada (Primary); United States of America (Primary));
Donald Smith &amp; Co., Inc. (New York (Primary); New York City Area (Primary); Northeast (Primary); United States and Canada (Primary); United States of America (Primary));
Littlejohn &amp; Co., LLC (Connecticut (Primary); Northeast (Primary); Stamford Area (Primary); United States and Canada (Primary); United States of America (Primary));
The Vanguard Group, Inc. (Great Lakes (Primary); Pennsylvania (Primary); SE Pennsylvania Area (Primary); United States and Canada (Primary); United States of America (Primary); Arizona; Asia / Pacific; Asia / Pacific Developed Markets; Australia ; England; Europe; European Developed Markets; Greater London; Hong Kong ; Philadelphia Area; Phoenix Area; Southwest; United Kingdom; Victoria)</t>
  </si>
  <si>
    <t xml:space="preserve">Notre Dame Intermédica Participações S.A. provides preventive medicine programs in Brazil. The company offers preventive medicine programs for pregnant women and the elderly, as well as for patients with chronic diseases, such as hypertension, diabetes, obesity, back problems, asthma, bronchitis, and heart diseases; and oncology programs. It also provides health, dental, and occupational health plans. The company was formerly known as BCBH Participações S.A. and changed its name to Notre Dame Intermédica Participações S.A. on April 25, 2017. Notre Dame Intermédica Participações S.A. was founded in 1968 and is headquartered in São Paulo, Brazil. As of February 11, 2022, Notre Dame Intermédica Participações S.A. operates as a subsidiary of Hapvida Participações e Investimentos S.A.
</t>
  </si>
  <si>
    <t>Healthcare Plans: 2,199.8 (97.4%);
Dental Plans: 58.9 (2.6%)</t>
  </si>
  <si>
    <t>Brazil: 2,298.3 (100.0%)</t>
  </si>
  <si>
    <t>Hapvida Participações e Investimentos S.A., together with its subsidiaries, operates in the health sector in Brazil. The company offers medical and dental insurance plans. It also provides medical and paramedical, laboratory, diagnostic, imaging, and ultrasound services, as well as organizes courses, lectures, seminars, and other events. In addition, the company engages in the administration, advisory, implementation, and sale of individual, family, and collective health care systems and plans; and reimbursement of medical, dental, hospital, and healthcare expenses to its beneficiaries, as well as provides medical and hospital care services. The company operates a network of 49 hospitals, 49 emergency units, 205 clinics, and 178 diagnostic units. The company was founded in 1979 and is based in Fortaleza, Brazil.</t>
  </si>
  <si>
    <t>Brazil (Primary);
Ceará (Primary);
Latin America and Caribbean (Primary);
South America (Primary)</t>
  </si>
  <si>
    <t>Alkes II - Fundo de Investimento em Participações Multiestra
Alkes II - Fundo de Investimento em Participações Multiestra was founded in 2013 and is headquartered in Brazil.
BRL Trust Investimentos Ltda.
BRL Trust Investimentos Ltda. is a private equity firm specializing in buyout investments. The firm typically invests in energy, biofuels, and real estate sectors. It considers investments in South America with special focus on Sao Paulo. The firm was founded in 2015 and it is based in Sao Paulo, Brazil with an additional office in Miami, Florida. BRL Trust Investimentos Ltda. operates as a subsidiary of BRL Trust Serviços Fiduciários e Participações Ltda.</t>
  </si>
  <si>
    <t>Alkes II - Fundo de Investimento em Participações Multiestra (Brazil (Primary); Latin America and Caribbean (Primary); São Paulo (Primary); South America (Primary));
BRL Trust Investimentos Ltda. (Brazil (Primary); Latin America and Caribbean (Primary); São Paulo (Primary); South America (Primary); Florida; Miami Area; Southeast; United States and Canada; United States of America)</t>
  </si>
  <si>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</si>
  <si>
    <t>Staffing &amp; Outsourcing Services: 695.8 (100.0%)</t>
  </si>
  <si>
    <t>People's Republic of China (PRC): 695.8 (100.0%)</t>
  </si>
  <si>
    <t>Commercial and Professional Services (Primary); Executive Placing Services (Primary); Human Resource and Employment Services (Primary); Human Resources and Personnel Management (Primary); Industrials (Primary); Online Recruiting and Job Listing Services (Primary); Payroll Services (Primary); Professional and Management Development Training (Primary); Professional Services (Primary); Advertising; Application Software; Communication Services; Conference Services; Information Technology; Media; Media and Entertainment; Personal Mobile Applications; Software; Software and Services</t>
  </si>
  <si>
    <t>DCP Investments
DCP Investments is a private equity firm specializing in late stage and buyout special situation investments. It seeks to invest in family owned businesses and public companies. It is seeking to invest in consumer upgrade, and industry reorganization sectors. The industries involved are, but not limited to construction, education, equipment, consumerism, logistics, domestic consumption, industrial technology, health care services, agriculture, food safety, business services, financial services, and telecommunications, media and technology. The firm focuses on import substitution with technology and commercialization capability in consideration. It seeks to invest in companies based in China, Greater China and Asia. It typically invests at least $100 million in companies. DCP Investments was founded in 2017 and is based in Beijing, China with additional offices in Hong Kong and New York, New York.
Ocean Link
Ocean Link is a private equity firm specializing in buyouts. The firm prefers to invests in consumer, travel and tourism, technology, media, and telecommunications. For travel and tourism sector with a focus on hotels and resorts, attractions, online and offline travel agencies and operators, transportation services, and related business solutions providers. The firm seeks to invest in China. Ocean Link was founded in 2016 and is based in China. Ocean Link operates as a joint venture between General Atlantic LLC and Ctrip.com International Ltd.
Recruit Holdings Co., Ltd. (TSE:6098)
Recruit Holdings Co., Ltd. provides HR technology and business solutions in Japan, the United States, and internationally. The company operates through three segments: HR Technology, Media &amp; Solutions, and Staffing. The HR Technology segment provides various technological solutions that help job seekers and employers in navigating hiring and recruitment. The Media &amp; Solutions segment offers marketing solutions that provide matching platforms for businesses in various industries, including housing and real estate, beauty, bridal, travel, dining, and others; and SaaS solutions, which are business and management support tools for small and medium-sized companies. It also provides HR solutions that support business clients' recruiting and hiring activities and individual users' job search activities through its job advertising services and placement services. The Staffing segment provides temporary staffing services in Japan, Europe, and Australia. Recruit Holdings Co., Ltd. was founded in 1960 and is headquartered in Tokyo, Japan.</t>
  </si>
  <si>
    <t>DCP Investments (Asia / Pacific (Primary); Asia / Pacific Emerging Markets (Primary); China  (Primary); Far East (Primary); Asia / Pacific Developed Markets; Hong Kong ; New York; New York City Area; Northeast; United States and Canada; United States of America);
Ocean Link (Asia / Pacific (Primary); Asia / Pacific Emerging Markets (Primary); China  (Primary); Far East (Primary); Asia / Pacific Developed Markets; Hong Kong );
Recruit Holdings Co., Ltd. (TSE:6098) (Asia / Pacific (Primary); Asia / Pacific Developed Markets (Primary); Japan  (Primary))</t>
  </si>
  <si>
    <t>Recruit Holdings Co., Ltd. (TSE:6098) (51,196.3)</t>
  </si>
  <si>
    <t>Recruit Holdings Co., Ltd. provides HR technology and business solutions in Japan, the United States, and internationally. The company operates through three segments: HR Technology, Media &amp; Solutions, and Staffing. The HR Technology segment provides various technological solutions that help job seekers and employers in navigating hiring and recruitment. The Media &amp; Solutions segment offers marketing solutions that provide matching platforms for businesses in various industries, including housing and real estate, beauty, bridal, travel, dining, and others; and SaaS solutions, which are business and management support tools for small and medium-sized companies. It also provides HR solutions that support business clients' recruiting and hiring activities and individual users' job search activities through its job advertising services and placement services. The Staffing segment provides temporary staffing services in Japan, Europe, and Australia. Recruit Holdings Co., Ltd. was founded in 1960 and is headquartered in Tokyo, Japan.</t>
  </si>
  <si>
    <t>AstiVita Limited imports and distributes household and renewable energy products in Australia. The company offers bathroom products, photovoltaic panels, and personal care products, as well as sunscreen and oral hygiene products. It also provides kitchen products, appliances, basins, hot water solar and photovoltaic inverters, stainless steel sinks, tapware products, and toilet suites. The company was formerly known as AstiVita Renewables Limited and changed its name to AstiVita Limited in December 2013. AstiVita Limited was founded in 2004 and is based in Milton, Australia. AstiVita Limited is a subsidiary of Rainrose Pty Ltd. As of June 1, 2022, AstiVita Limited operates as a subsidiary of Tamawood Limited.</t>
  </si>
  <si>
    <t>Importation and Supply of Household Products: 2.9 (100.0%)</t>
  </si>
  <si>
    <t>Australia: 2.9 (100.0%)</t>
  </si>
  <si>
    <t>Building Product Distribution (Primary); Capital Goods (Primary); Industrials (Primary); Trading Companies and Distributors (Primary); Trading Companies and Distributors (Primary); Consumer Discretionary; Distributors; Distributors; Durable Goods Distribution; Electronic Equipment, Instruments and Components; Household and Personal Product Distribution; Household Durables Distribution; Information Technology; Non-Durable Goods Distribution; Retailing; Semiconductor Equipment and Product Distribution; Technology Distributors; Technology Hardware and Equipment</t>
  </si>
  <si>
    <t>Tamawood Limited, together with its subsidiaries, provides contract home construction, home design, project management, and other associated services in Australia. The company is also involved in franchising and licensing operations, as well as sale of renewable energy certificates. Tamawood Limited was incorporated in 1989 and is based in Rocklea, Australia.</t>
  </si>
  <si>
    <t>Odalreach PTY Ltd
Odalreach PTY Ltd was incorporated in 2003 and is based in Petrie Terrace, Australia.
Stoddart Group Pty Ltd
Stoddart Group Pty Ltd engages in the supply and installation of building products to the residential building industry in Australia. The company supplies and installs fascia and gutter, roofing, guardrail, platform scaffold, garage doors, wall cladding, solar panels, and other metal building products. It also manufactures and distributes steel frames and trusses. Stoddart Group Pty Ltd was formerly known as Stoddart Building Products Pty Ltd. The company was founded in 1959 and is headquartered in Darra, Australia.</t>
  </si>
  <si>
    <t>Odalreach PTY Ltd (Asia / Pacific (Primary); Asia / Pacific Developed Markets (Primary); Australia  (Primary); Queensland (Primary));
Stoddart Group Pty Ltd (Asia / Pacific (Primary); Asia / Pacific Developed Markets (Primary); Australia  (Primary); Queensland (Primary))</t>
  </si>
  <si>
    <t>As of July 2, 2021, Tervita Corporation operates as a subsidiary of Secure Energy Services Inc.</t>
  </si>
  <si>
    <t>Energy (Primary); Energy (Primary); Energy Equipment and Services (Primary); Oil and Gas Equipment and Services (Primary); Commercial and Professional Services; Commercial Services and Supplies; Environmental and Facilities Services; Hazardous Waste Collection, Treatment and Disposal Services; Industrials; Recycling Facilities; Remediation Services; Sanitary Services; Solid Waste Collection, Treatment and Disposal Services</t>
  </si>
  <si>
    <t>Secure Energy Services Inc., an energy services company, provides solutions to upstream oil and natural gas companies operating primarily in Western Canadian Sedimentary Basin and the United States. It operates through two segments, Midstream Infrastructure, and Environmental and Fluid Management. The company’s Midstream Infrastructure segment provides services, such as clean oil terminalling, rail transloading, pipeline transportation, marketing and custom treating of crude oil, produced and waste water disposal, oilfield waste processing, and purchase/resale of oil services through its full service terminals, rail facilities, crude oil pipelines, crude oil terminalling facilities, water disposal facilities, and landfills. The Environmental and Fluid Management segment includes a network of owned, operated, and marketed industrial landfills, hazardous and non-hazardous waste management and disposal, onsite abandonment, and environmental solutions for site remediation and reclamation, bio-remediation, water treatment and recycling, emergency response, rail, and metal recycling services, as well as offers fluid management for drilling, completion, and production operations for oil and gas producers. This segment also designs and implements drilling fluid systems for producers drilling for oil, bitumen, and natural gas; provides naturally occurring radioactive material management services, as well as equipment and chemical solutions that optimize well production. Secure Energy Services Inc. is headquartered in Calgary, Canada.</t>
  </si>
  <si>
    <t>Oaktree Capital Management, L.P.
Oaktree Capital Management, L.P. is a privately owned hedge fund sponsor. It provides its services to Managed Accounts and Managed Funds, U.S. mutual funds and non-U.S. registered funds, pension and profit sharing plans, trusts, estates, governmental plans, endowments, foundations, charitable organizations, corporations, insurance companies, limited partnerships, commingled investment trusts, sovereign wealth funds and other entities. The firm manages separate client-focused equity, fixed income, and balanced portfolios. It launches and manages equity, fixed income, and balanced mutual funds and hedge funds. The firm invests in the public equity, private equity, infrastructure, real estate, fixed income markets, and alternative asset markets across the globe. For its equity investments, the firm invests in emerging and developed markets in Asia and the Pacific region and emerging markets in other parts of the world. It primarily invests in value stocks of companies. The firm employs fundamental analysis along with bottom-up stock picking approach to create its portfolios. The firm does not invest in private equity auctions. It does not invest in turnarounds and start-ups. It invests in the value stocks of companies and distress-for-control activities. For its fixed income investments, it invests in distressed debt, high yield bonds, senior loan, private/alternative credit, convertible securities, multi-strategy credit, corporate debt and emerging markets debt strategy groups. Within private equity, the firm invests at any level of capital structure and also focuses on growth capital, buyout, industry consolidation, recapitalization of middle market companies. It invests in crude petroleum and natural gas, coal and consumable fuels, environmental and facilities services, cargo or container ships, consumer durables and apparel, movies and entertainment, retailing, beverages, food products, specialized finance, real estate, and electric utilities. The firm seeks to invest between $20 million and $100 million in companies with minimum sales of $50 million and enterprise value between $50 million and $500 million. The firm seeks to make control investments. For Infrastructure, it does not do not invest in low-growth, annuity-like assets. The firm invests primarily in North America. It pursues a controlling or influential minority stake in strategic infrastructure assets. For real estate, the firm focuses on real estate opportunities and real estate debt that includes commercial real estate, corporate real estate, structured finance, commercial non-performing loans, and residential real estate and non-U.S. real estate. Investments may include direct property investments; investments in real estate-related corporations; commercial mortgage-backed securities and related securities; residential land, assets and loan pools; small-balance commercial loan pools; and non-U.S. investments, mezzanine loans, and corporate debt. The firm focuses on U.S. and non-U.S. control investments achieved through purchases of both distressed debt and private equity. The firm employs a combination of in-house and external research to make its investments. Oaktree Capital Management, L.P. was founded in April 1995 and is based in Los Angeles, California with additional offices in Asia, Europe and Australia. Oaktree Capital Management, L.P. operates as a subsidiary of Oaktree Capital Group Holdings, L.P.
Solus Alternative Asset Management LP
Solus Alternative Asset Management L.P. is an employee owned hedge fund sponsor. The firm primarily provides its services to pooled investment vehicles. It invests in the public equity and alternative markets. The firm also launches and manages hedge funds. The firm mainly invests in leveraged loans, high-yield bonds, and distressed securities to make its portfolio. The firm employs Event driven, distressed, Long only credit and Long-Term Opportunities strategies to make its investments. The firm employs fundamental and technical analysis to make its investments. The firm obtains external research to complement its in-house research. Solus Alternative Asset Management was founded on 29th June 2007 and is based in New York, New York with additional office in Summit, New Jersey.</t>
  </si>
  <si>
    <r>
      <rPr>
        <sz val="8"/>
        <rFont val="Arial"/>
        <family val="2"/>
      </rPr>
      <t xml:space="preserve">Oaktree Capital Management, L.P. (California (Primary); Los Angeles Area (Primary); </t>
    </r>
    <r>
      <rPr>
        <sz val="8"/>
        <color indexed="17"/>
        <rFont val="Arial"/>
        <family val="2"/>
      </rPr>
      <t>New York (Primary)</t>
    </r>
    <r>
      <rPr>
        <sz val="8"/>
        <rFont val="Arial"/>
        <family val="2"/>
      </rPr>
      <t xml:space="preserve">; </t>
    </r>
    <r>
      <rPr>
        <sz val="8"/>
        <color indexed="17"/>
        <rFont val="Arial"/>
        <family val="2"/>
      </rPr>
      <t>New York City Area (Primary)</t>
    </r>
    <r>
      <rPr>
        <sz val="8"/>
        <rFont val="Arial"/>
        <family val="2"/>
      </rPr>
      <t xml:space="preserve">; </t>
    </r>
    <r>
      <rPr>
        <sz val="8"/>
        <color indexed="17"/>
        <rFont val="Arial"/>
        <family val="2"/>
      </rPr>
      <t>Northeast (Primary)</t>
    </r>
    <r>
      <rPr>
        <sz val="8"/>
        <rFont val="Arial"/>
        <family val="2"/>
      </rPr>
      <t xml:space="preserve">; United States and Canada (Primary); </t>
    </r>
    <r>
      <rPr>
        <sz val="8"/>
        <color indexed="17"/>
        <rFont val="Arial"/>
        <family val="2"/>
      </rPr>
      <t>United States and Canada (Primary)</t>
    </r>
    <r>
      <rPr>
        <sz val="8"/>
        <rFont val="Arial"/>
        <family val="2"/>
      </rPr>
      <t xml:space="preserve">; United States of America (Primary); </t>
    </r>
    <r>
      <rPr>
        <sz val="8"/>
        <color indexed="17"/>
        <rFont val="Arial"/>
        <family val="2"/>
      </rPr>
      <t>United States of America (Primary)</t>
    </r>
    <r>
      <rPr>
        <sz val="8"/>
        <rFont val="Arial"/>
        <family val="2"/>
      </rPr>
      <t>; West Coast (Primary); Africa / Middle East; Asia / Pacific; Asia / Pacific Developed Markets; Asia / Pacific Emerging Markets; Australia ; China ; Connecticut; Delaware; England; Europe; European Developed Markets; Far East; Finland; France; Germany; Greater London; Haryana; Hong Kong ; Houston Area; Ile-de-France; India ; Indian Sub-Continent; Ireland; Italy; Japan ; Korea, South ; Lower Saxony; Luxembourg; Midatlantic; Middle East; Milan; Netherlands; New South Wales; New York; New York City Area; Noord-Holland; Northeast; Santa Barbara Area; Shanghai Province; Singapore ; Southwest; Stamford Area; Texas; United Arab Emirates ; United Kingdom; Wilmington Area);
Solus Alternative Asset Management LP (New Jersey (Primary); Northeast (Primary); United States and Canada (Primary); United States of America (Primary); West Jersey Area (Primary); New York; New York City Area)</t>
    </r>
  </si>
  <si>
    <t>Srikalahasthi Pipes Limited manufactures and sells ductile iron (DI) pipes in India. The company offers DI socket and spigot, spun, and flanged pipes under the SRIPIPES brand name to water boards, municipal corporations, and turnkey contractors for use in water infrastructure development projects. It also provides low ash metallurgical coke; pig iron for applications, such as engine blocks, crankshafts, steel mills, pump housing, machine tools, etc.; and Portland slag cement under the SPL Gold name. The company was formerly known as Lanco Industries Limited and changed its name to Srikalahasthi Pipes Limited in September 2014. Srikalahasthi Pipes Limited was incorporated in 1991 and is based in Chittoor, India. As of December 31, 2021, Srikalahasthi Pipes Limited operates as a subsidiary of Electrosteel Castings Limited.</t>
  </si>
  <si>
    <t>Iron And Steel Foundries (Primary); Iron Foundries (Primary); Materials (Primary); Materials (Primary); Metallurgical (Coking) Coal Mining (Primary); Metals and Mining (Primary); Steel (Primary); Cement, Hydraulic; Concrete; Construction Materials; Construction Materials</t>
  </si>
  <si>
    <t>Andhra Pradesh (Primary); Asia / Pacific (Primary); Asia / Pacific Emerging Markets (Primary); India  (Primary); Indian Sub-Continent (Primary)</t>
  </si>
  <si>
    <t>Electrosteel Castings Limited manufactures and supplies ductile iron (DI) pipes, DI fittings and accessories, and cast iron (CI) pipes in India and internationally. It offers DI pipes, such as electrolock restraint joint pipes and fittings; ductile iron pipes and fittings; electro-PUC ductile iron pipes with PU coatings; electrotuff ductile iron pipes and fittings with epoxy coatings; ductile iron fittings; and electrolock joint clamp rings. The company’s DI pipes are used in various applications, including raw and clear water transmission; distribution network of potable water; water supply for industrial/process plants; ash-slurry handling and disposal systems; on-shore and off-shore firefighting systems; desalination plants; sewerage and waste water force mains; gravity sewerage collection and disposal systems; storm water drainage piping; domestic and industrial disposal systems; recycling systems; piping work in water and sewage treatment plants; vertical connection to utilities and reservoirs; piling for ground stabilization; and protective piping under carriage-ways. It also provides metallurgical coke, sinter, cement, sponge iron, ferro silicon, pig iron, and silico manganese ferro alloy. The company was formerly known as Dalmia Iron and Steel Ltd. Electrosteel Castings Limited was incorporated in 1955 and is headquartered in Kolkata, India.</t>
  </si>
  <si>
    <t>G.K. and Sons Private Limited
G.K. and Sons Private Limited is based in Kolkata, India.
G.K. Investments Ltd.
G.K. Investments Ltd. was incorporated in 1974 and is based in Kolkata, India.
Murari Investment &amp; Trading Company Limited
Murari Investment &amp; Trading Company Limited was incorporated in 1975 and is based in Kolkata, India.
Uttam Commercial Co. Ltd.
Uttam Commercial Co. Ltd. was incorporated in 1983 and is based in Kolkata, India.</t>
  </si>
  <si>
    <t>G.K. and Sons Private Limited (Asia / Pacific (Primary); Asia / Pacific Emerging Markets (Primary); India  (Primary); Indian Sub-Continent (Primary); West Bengal (Primary));
G.K. Investments Ltd. (Asia / Pacific (Primary); Asia / Pacific Emerging Markets (Primary); India  (Primary); Indian Sub-Continent (Primary); West Bengal (Primary));
Murari Investment &amp; Trading Company Limited (Asia / Pacific (Primary); Asia / Pacific Emerging Markets (Primary); India  (Primary); Indian Sub-Continent (Primary); West Bengal (Primary));
Uttam Commercial Co. Ltd. (Asia / Pacific (Primary); Asia / Pacific Emerging Markets (Primary); India  (Primary); Indian Sub-Continent (Primary); West Bengal (Primary))</t>
  </si>
  <si>
    <t>Hengxing Gold Holding Company Limited engages in in gold mining and production. The company is based in Hong Kong. Hengxing Gold Holding Company Limited operates as a subsidiary of Shandong Gold Mining Co., Ltd.</t>
  </si>
  <si>
    <t>Shandong Gold Mining Co., Ltd. engages in the exploration, mining, processing, smelting, and selling of gold and silver ores in the People’s Republic of China. The company operates through Gold Mining, Gold Refining, and Investment Management segments. It is involved in refining, processing, production, and sales of gold products; production and sales of specialized equipment for gold mines, and construction and decoration materials; investing in equity funds; trading of gold bullion; and provision of brokerage services for trading of futures contracts, as well as production of gold bullions, investment gold bars, and silver ingots. The company also engages in the asset and investment management activities. Shandong Gold Mining Co., Ltd. was incorporated in 2000 and is headquartered in Jinan, the People's Republic of China.</t>
  </si>
  <si>
    <t>Gold Virtue Limited, through its subsidiary, engages in the mining and processing of gold; and sale of processed gold products in China. The company was founded in 2012 and is headquartered in British Virgin Islands.</t>
  </si>
  <si>
    <t>Jaanhbio, Inc. engages in the research and development, manufacture, and sale of functional paints, coatings, and PAD and gravure inks for customers in South Korea, China, Vietnam, India, and internationally. The company’s products are used in mobiles, IT devices, home appliances, cosmetic containers, and automobile industries. It also operates a pharmacy that offers bio and health solutions, including health functional foods for strengthening immunity, functional masks, health and diet supplements, maternity and infant products, and pet care products, as well as operates an online pharmacy under Celecon Health brand. The company was founded in 1996 and is headquartered in Ansan-si, South Korea.</t>
  </si>
  <si>
    <t>Chemicals (Primary); Commodity Chemicals (Primary); Materials (Primary); Materials (Primary); Bone And Lamp Black; Consumer Discretionary; Consumer Staples; Drug Retail; Drug Stores and Pharmacies; Food and Staples Retailing; Food and Staples Retailing; Industrial Coatings; Internet and Direct Marketing Retail; Internet and Direct Marketing Retail; Online Drug Retail and Pharmacies; Online Food and Drug Retail; Paints, Varnishes, and Lacquers; Printing Ink; Retailing; Specialty Chemicals</t>
  </si>
  <si>
    <t>River Stone Co., Ltd.
River Stone Co., Ltd. was founded in 2019 and is based in Seoul, South Korea.</t>
  </si>
  <si>
    <t>H Investment (Asia / Pacific (Primary); Asia / Pacific Developed Markets (Primary); Korea, South  (Primary));
River Stone Co., Ltd. (Asia / Pacific (Primary); Asia / Pacific Developed Markets (Primary); Korea, South  (Primary))</t>
  </si>
  <si>
    <t>Hansol Chemical Co., Ltd., together with its subsidiaries, manufactures and sells various chemicals primarily in South Korea. The company provides various fine chemicals, including hydrogen peroxide, a bleaching agent for semiconductor/LCD, paper pulp, textile, chemical, food/medical, and environmental remediation chemical applications; emulsion type polyacrylamide to handle various industrial wastewater streams; and organic coagulants for treating wastewater; and retention agents, polyamine, and micro capsules for paper making. Its fine chemicals also include synthetic latex products, such as HITEX for paper coating, carpet backing, construction, non-woven, and other applications; Bio-SBL, a grafting copolymer for paper surface sizing and coating binder; HanCellymer, an aqua binder for lithium ion battery; and Hansphere that enhances gloss and opacity of coated paper. In addition, the company's fine chemicals comprise sodium dithionite/sodium hydrosulfite, a bleaching agent used in pulp and textiles, paper, fiber dye, leather, and other industries; and benzoyl peroxide, a polymerization initiator and bleaching agent for chemical and food industries. Further, the company provides electronic materials consisting of optical clear resins that are UV curable adhesives for tablet PC, smart phone, and touch panel devices; conformal coating materials to protect electrodes and flexible circuits of FPD panels; cleaning solutions to prevent curing in the nozzle and valve from coating material remnants; black side sealing resins to prevent leak-light from OLED panels and screening substances; and thermal interface materials, which are used on FPCB chips. Additionally, it provides thin film materials for the semiconductor industry. The company was formerly known as Hansol Chemience co., Ltd. and changed its name to Hansol Chemical Co., Ltd. in March 2004. The company was founded in 1980 and is headquartered in Seoul, South Korea.</t>
  </si>
  <si>
    <t xml:space="preserve">BoardTek Electronics Corp produces and sells double-sided and multi-layer PCBs in Taiwan and internationally. It offers high speed digital, RF/microwave, thermal management, and heavy copper PCB products for use in data storage and backplane, wireless infrastructure, IC packaging, automotive, and military industries, as well as high-end server and high speed digital applications. The company also provides IC substrate products, including flash/memory card, CMOS image sensor, and LED substrates. In addition, it offers reclaiming noble metal for recycling; in-line water saving system; and system integration engineering services comprising consultancy, planning, and site installation services for real-time remote monitoring, process performance improving, industrial automation, etc. Further, the company provides high purity copper oxide and insoluble anode products, as well as copper concentration control systems. The company was founded in 1987 and is based in Taoyuan City, Taiwan. As of November 4, 2020, BoardTek Electronics Corp operates as a subsidiary of Zhen Ding Technology Holding Limited.
</t>
  </si>
  <si>
    <t>Electronic Capacitors, Resistors and Diodes  (Primary); Electronic Components (Primary); Electronic Components (Primary); Electronic Equipment, Instruments and Components (Primary); Information Technology (Primary); Microelectronics (Primary); Technology Hardware and Equipment (Primary); Chemicals; Electronic Equipment and Instruments; Information Technology (IT) Consulting; IT Consulting and Other Services; IT Services; Materials; Materials; Services Outsourcing; Software and Services; Specialty Chemicals; System and Platform Integration</t>
  </si>
  <si>
    <t>Zhen Ding Technology Holding Limited, together with its subsidiaries, engages in the manufacturing and sale of various printed circuit board (PCB) products in the United States, Mainland China, Taiwan,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</si>
  <si>
    <t>Caribbean (Primary);
Cayman Islands (Primary);
Grand Cayman (Primary);
Latin America and Caribbean (Primary);
Asia / Pacific;
Asia / Pacific Emerging Markets;
China ;
Far East;
Guangdong Province</t>
  </si>
  <si>
    <t>As of July 16, 2021, AUX Resources Limited was acquired by Scottie Resources Corp. AUX Resources Corporation engages in the acquisition, exploration, and evaluation of mineral properties in Canada. The company explores for gold and silver properties. The company was formerly known as AUX Resources Corporation. AUX Resources Limited was incorporated in 2021 and is based in Vancouver, Canada.</t>
  </si>
  <si>
    <t>Scottie Resources Corp., an exploration stage company, acquires, explores, and evaluates mineral properties in British Columbia, Canada. The company explores for gold, silver, and copper deposits. It holds a 100% interest in the Scottie property that includes 14 crown granted claims and 2 modified grid system (MGS) claims covering an area of 107 hectares of MGS claims and 213 hectares of crown granted claims; the Ruby Silver property that covers an area of 4,300 hectares; the Black Hills property covering an area of 1,252 hectares; and the Stock property that covers an area of 2,506.11 hectares. The company also holds interests in the American Creek properties covering an area of 2,560 hectares; the Independence property that covers an area of 2,197 hectares; and the Lower Bear properties covering an area of 4,144 hectares. In addition, it holds interests in the Silver Crown project that covers an area of 450 hectares; the Georgia project covering an area of 7,936 hectares; the Bear Pass project that covers an area of 6,000 hectares; and the Tide North project covering an area of 2,260 hectares. Further, the company has an option to acquire 100% interests in the Bow property that covers an area of 471.92 hectares; the Summit Lake property covering an area of 1,583 hectares mineral claims; and the Bitter Creek property, which consists of 42 mineral claims covering an area of 4,832 hectares. The company was formerly known as Rotation Minerals Ltd. and changed its name to Scottie Resources Corp. in January 2019. Scottie Resources Corp. was incorporated in 2009 and is based in Vancouver, Canada.</t>
  </si>
  <si>
    <t>As of July 9, 2021, MYM Nutraceuticals Inc. operates as a subsidiary of Trichome Financial Corp.</t>
  </si>
  <si>
    <t>Trichome Financial Corp., a specialty finance company, provides credit-based capital solutions to the legal cannabis market worldwide. The company is headquartered in Toronto, Canada. As of March 18, 2021, Trichome Financial Corp. operates as a subsidiary of IM Cannabis Corp.</t>
  </si>
  <si>
    <t>Alumina Partners LLC
Alumina Partners LLC is a venture capital and mezzanine firm specializing in emerging growth, straight equity, convertible instruments, private placements, restructuring, mezzanine debt securities and derivatives investments. The firm prefers to invest its own capital. It only makes non-control investments. Alumina Partners LLC was founded in 2015 and is headquartered in New York, New York.
Biome Grow Inc. (CNSX:BIO)
Biome Grow Inc. focuses on the cannabis business. The company is headquartered in Toronto, Canada.
Cultivator Catalyst Corp.
Cultivator Catalyst Corp., through its subsidiaries, produces medical cannabis. The company was incorporated in 2016 and is based in Toronto, Canada.
Teletouch Services Inc.
Teletouch Services Inc. provides automated telephone dictation and transcription services to hospitals, medical clinics, physicians, lawyers, insurance appraisers, and other professional services. The company was founded in 1999 and is based in Maple Ridge, Canada.</t>
  </si>
  <si>
    <t>Alumina Partners LLC (New York (Primary); Northeast (Primary); United States and Canada (Primary); United States of America (Primary));
Biome Grow Inc. (CNSX:BIO) (Canada (Primary); Ontario (Primary); United States and Canada (Primary));
Cultivator Catalyst Corp. (Canada (Primary); Ontario (Primary); United States and Canada (Primary));
Teletouch Services Inc. (British Columbia (Primary); Canada (Primary); United States and Canada (Primary))</t>
  </si>
  <si>
    <t>Biome Grow Inc. (CNSX:BIO) (1.26)</t>
  </si>
  <si>
    <t>Showa Aircraft Industry Co., Ltd. primarily manufactures and sells transportation equipment in Japan and internationally. The company offers general purpose containers, and transportation support and service vehicles. It also provides honeycomb cores for aircraft and general industrial applications; and honeycomb panels for aircraft and satellites, as well as galleys for the cargo aircraft. In addition, the company operates sports facilities for golf and tennis; and hotels and shopping centers, as well as leases warehouse space and commercial shopping areas. Further, it manufactures and sells lifestyle support equipment. The company was founded in 1937 and is based in Akishima, Japan. As of March 10, 2020, Showa Aircraft Industry Co., Ltd. was taken private.</t>
  </si>
  <si>
    <t>Capital Goods (Primary); Construction Machinery and Heavy Trucks (Primary); Heavy Duty Trucks (Primary); Industrial Trucks and Trailers (Primary); Industrials (Primary); Machinery (Primary); Aerospace and Defense; Aerospace and Defense; Aircraft Systems, Components and Equipment; Commercial and Professional Services; Commercial Services and Supplies; Consumer Discretionary; Consumer Services; Diversified Metals and Mining; Diversified Support Services; Fabricated Structural Metal Products; Golf; Hotels; Hotels And Motels; Hotels, Resorts and Cruise Lines; Hotels, Restaurants and Leisure; Leisure Facilities; Lodging; Materials; Materials; Metals and Mining; Nonresidential Building Operators and Lessors; Real Estate; Real Estate; Real Estate Management and Development; Real Estate Operating Companies; Real Estate Operators And Lessors; Shopping Mall Operators and Lessors; Sports and Related Services; Warehousing and Storage</t>
  </si>
  <si>
    <t>BofA Securities Japan Co., Ltd.
BofA Securities Japan Co., Ltd. provides stock and bond trading, capital market operations, investment banking operations, and other advisory services in Japan. The company also offers foreign currency accounts, remittances, credit provision, foreign exchange, and bank notes, as well as trade finance for Japanese companies operating internationally and Japanese bases of foreign corporations. It serves operating companies, financial institutions, and government agencies. The company was formerly known as Merrill Lynch Japan Securities Co., Ltd. and changed its name to BofA Securities Japan Co., Ltd. in November 2020. The company was founded in 1964 and is based in Tokyo, Japan. BofA Securities Japan Co., Ltd. is a subsidiary of NB Holdings Corporation.
Foster Electric Company, Limited (TSE:6794)
Foster Electric Company, Limited engages in the production and sale of loudspeakers, audio equipment, and electronical equipment in Japan and internationally. It operates through three segments: Speaker, Mobile Audio, and Other. The Speaker segment manufactures and distributes speakers and speaker systems for automobiles and flat screen TVs, as well as audio speakers. The Mobile Audio segment engages in the manufacture and distribution of mobile audio products, including headsets for mobile phones, headphones, micro speakers, and vibration actuators. The Other segment manufactures and distributes micro acoustic components, such as electronic buzzers and sounders for applications comprising alarms or warnings; and offers FOSTEX brand products, as well as provides logistics services. In addition, it offers communications, and audio and visual components and products, including micro speakers, portable speaker systems, vibration actuators, earphones, headsets, headphones, and earphone drivers; and micro acoustic transducers that include dynamic speakers, magnetic sounders, and magnetics buzzers. Foster Electric Company, Limited was incorporated in 1948 and is headquartered in Akishima, Japan.
Hongkong And Shanghai Banking Corporation Limited, Japan
Hongkong And Shanghai Banking Corporation Limited, Japan provides commercial banking services. The company is based in Japan. Hongkong And Shanghai Banking Corporation Limited, Japan operates as a subsidiary of The Hongkong and Shanghai Banking Corporation Limited.
Mitsui E&amp;S Holdings Co., Ltd. (TSE:7003)
Mitsui E&amp;S Holdings Co., Ltd. engages in the shipbuilding and engineering businesses worldwide. The company operates through four segments: Ship, Ocean Development, Machinery, and Engineering. The Ship segment builds commercial ships, naval ships, high speed passenger/vehicle ferries, offshore structures, underwater TV vehicles, steel structures, and ship related equipment; and provides design engineering services. The Ocean Development segment provides floating production storage offloading vessels. The Machinery segment offers marine and stationary diesel engines, marine equipment, gas engines, steam turbines, blowers, process compressors and equipment, gas turbines, cogeneration systems, container cranes, industrial cranes, container terminal management systems, HWM manipulators, wave generators, and induction heaters, as well as equipment of radar sensing for underground and construction. The Engineering segment engages in the power generation and overseas civil/architectural works. The company also engages in the telecommunication equipment related, systems development, gas carriers engineering, and social infrastructure related businesses, as well as operates special facilities for naval ships and aircraft related business. The company was formerly known as Mitsui Engineering &amp; Shipbuilding Co., Ltd. Mitsui E&amp;S Holdings Co., Ltd. was founded in 1917 and is headquartered in Tokyo, Japan.
MSIP Client Securities
MSIP Client Securities is headquartered in UK.
TACHI-S Co., Ltd. (TSE:7239)
TACHI-S Co., Ltd. engages in the manufacture and sale of automotive seats in Japan and internationally. It offers driver, rear, passenger, second, third, and commercial vehicle seat systems for car categories, such as luxury brand cars, sports cars, Kei cars, and commercial vehicles. The company was formerly known as Tachikawa Spring Co., Ltd. and changed its name to TACHI-S Co., Ltd. in April 1986. TACHI-S Co., Ltd. was incorporated in 1954 and is headquartered in Akishima, Japan.</t>
  </si>
  <si>
    <t>BofA Securities Japan Co., Ltd. (Asia / Pacific (Primary); Asia / Pacific Developed Markets (Primary); Japan  (Primary));
Foster Electric Company, Limited (TSE:6794) (Asia / Pacific (Primary); Asia / Pacific Developed Markets (Primary); Japan  (Primary); Tokyo (Primary));
Hongkong And Shanghai Banking Corporation Limited, Japan (Asia / Pacific (Primary); Asia / Pacific Developed Markets (Primary); Japan  (Primary));
Mitsui E&amp;S Holdings Co., Ltd. (TSE:7003) (Asia / Pacific (Primary); Asia / Pacific Developed Markets (Primary); Japan  (Primary));
MSIP Client Securities (England (Primary); Europe (Primary); European Developed Markets (Primary); Greater London (Primary); United Kingdom (Primary));
TACHI-S Co., Ltd. (TSE:7239) (Asia / Pacific (Primary); Asia / Pacific Developed Markets (Primary); Japan  (Primary); Tokyo (Primary))</t>
  </si>
  <si>
    <t>Foster Electric Company, Limited (TSE:6794) (152.3); Mitsui E&amp;S Holdings Co., Ltd. (TSE:7003) (310.9); TACHI-S Co., Ltd. (TSE:7239) (278.7)</t>
  </si>
  <si>
    <t>KFG Resources Ltd., through its subsidiary, KFG Petroleum Corporation, engages in the exploration and production of crude oil and natural gas in the United States. The company develops onshore oil and gas reserves located in Adams, Jefferson, and Wilkinson Counties, Mississippi. KFG Resources Ltd. was incorporated in 1994 and is headquartered in Natchez, Mississippi. As of May 3, 2021, KFG Resources Ltd. operates as a subsidiary of Cadillac Ventures Inc.</t>
  </si>
  <si>
    <t>Jackson Area (Primary); Mississippi (Primary); Southeast (Primary); United States and Canada (Primary); United States of America (Primary)</t>
  </si>
  <si>
    <t>Cadillac Ventures Inc. engages in the acquisition, exploration, and development of mineral properties in Canada. It primarily holds interests in the Burnt Hill property, a tungsten tin project located outside of Fredericton, New Brunswick; and the Thierry project covering approximately 11,000 acres located in north-western Ontario. Cadillac Ventures Inc. was incorporated in 1995 and is headquartered in Toronto, Canada.</t>
  </si>
  <si>
    <t>NIBC Holding N.V. provides corporate and retail banking products and services in the Netherlands, Germany, the United Kingdom, Belgium, and internationally. It operates through Corporate Client Offering, Retail Client Offering, and Treasury and Group Functions segments. The company offers debt, leasing, mezzanine, and equity financing solutions; mortgages; and savings products, as well as brokerage services under the NIBC Direct label. It serves corporate clients, financial institutions and sponsors, institutional and entrepreneurial investors, family offices, and retail clients. The company was founded in 1945 and is headquartered in The Hague, the Netherlands. As of December 21, 2020, NIBC Holding N.V. operates as a subsidiary of The Blackstone Group International Partners LLP.</t>
  </si>
  <si>
    <t>Segment Adjustment: 343.9 (74.1%);
Treasury &amp; Group Functions: 120.2 (25.9%)</t>
  </si>
  <si>
    <t>The Netherlands: 463.1 (93.7%);
Germany: 20.9 (4.2%);
United Kingdom: 6.3 (1.3%);
Belgium: 4.2 (.8%)</t>
  </si>
  <si>
    <t>Banks (Primary); Banks (Primary); Diversified Banks (Primary); Diversified Commercial Banks (Primary); Financials (Primary); Capital Markets; Diversified Financial Services; Diversified Financials; Investment Banking and Brokerage; Securities and Commodities Markets Services; Security Brokers; Security Brokers and Dealers; Specialized Finance</t>
  </si>
  <si>
    <t>J.C. Flowers &amp; Co. LLC is a private equity firm specializing in buyouts, distressed sellers, market disruption, divestitures, acquisition of non core subsidiaries, growth equity, recapitalization and emerging markets in fintech sector. It typically invests in financial services companies with a focus on banks, insurance and re-insurance companies, securities firms, specialty and consumer finance, services, asset management and brokerage houses, consumer finance businesses, mortgage companies, credit card companies, non bank financial services, and stock exchanges. The firm seeks to invest globally with a focus on North America with a focus on the United States and Canada; Western Europe with the focus on Andorra, Belgium, France, Luxembourg, United Kingdom, Netherlands; Asia with focus on Hong Kong, Russia, South Korea, Japan, India; Brazil; Bermuda; Germany and Italy. It prefers to take minority or majority stake in its portfolio companies. J.C. Flowers &amp; Co. LLC was founded in 1998 and is based in New York, New York with additional offices in London, United Kingdom and Palm Beach, Florida.</t>
  </si>
  <si>
    <t>New York (Primary);
New York City Area (Primary);
Northeast (Primary);
United States and Canada (Primary);
United States of America (Primary);
England;
Europe;
European Developed Markets;
Florida;
Greater London;
Southeast;
United Kingdom;
West Palm Beach Area</t>
  </si>
  <si>
    <t>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t>
  </si>
  <si>
    <t>Apparel, Accessories and Luxury Goods (Primary); Consumer Discretionary (Primary); Consumer Durables and Apparel (Primary); Textiles, Apparel and Luxury Goods (Primary); Diversified Financial Services; Diversified Financials; Financials; Investment Services and Holding Companies; Multi-Sector Holdings; Patent Owners and Lessors</t>
  </si>
  <si>
    <t>Galaxy Universal LLC distributes athletic products to retailers worldwide. The company is based in Stamford, Connecticut.</t>
  </si>
  <si>
    <t>Bowl America Incorporated, together with its subsidiaries, operates bowling centers in the United States. Its bowling centers offer bowling lanes and other facilities; food and beverages, game rooms, rental lockers, and meeting room facilities; free bowling balls; and shoes for rental, as well as retail bowling accessories. As of September 1, 2020, the company operated 17 bowling centers, including 9 bowling centers in Washington, D.C.; one bowling center in Baltimore, Maryland; three bowling centers in Jacksonville, Florida; and four bowling centers in Richmond, Virginia. Bowl America Incorporated was founded in 1958 and is headquartered in Springfield, Virginia. As of August 16, 2021, Bowl America Incorporated operates as a subsidiary of Bowlero Corporation.</t>
  </si>
  <si>
    <t>Bowling (Primary); Consumer Discretionary (Primary); Consumer Services (Primary); Hotels, Restaurants and Leisure (Primary); Leisure Facilities (Primary); Sports and Related Services (Primary)</t>
  </si>
  <si>
    <t>Bowlero Corp. operates bowling entertainment centers under the AMF, Bowlmor Lanes, and Bowlero brand names. The company also provides hosting and overseeing professional and non-professional bowling tournaments and related broadcasting. As of July 3, 2022, it operated approximately 317 centers in the United States, Mexico, and Canada. The company was founded in 1997 and is headquartered in Mechanicsville, Virginia.</t>
  </si>
  <si>
    <t>Midatlantic (Primary);
Richmond Area (Primary);
United States and Canada (Primary);
United States of America (Primary);
Virginia (Primary);
Delaware</t>
  </si>
  <si>
    <t>Royce &amp; Associates, LLC is a privately owned investment manager. The firm primarily provides its services to investment companies. It also caters to pooled investment vehicles, pension and profit sharing plans, charitable organizations, and corporations. The firm launches and manages equity mutual funds for its clients. It invests in the public equity markets across the globe. The firm primarily invests in growth and value stocks of small cap and mid cap companies. It employs fundamental analysis along with bottom-up stock picking approach. The firm conducts in-house research to make its investment decisions. It was founded in 1972 and is based in New York with an additional office in Greenwich, Connecticut. Royce &amp; Associates, LLC operates as a subsidiary of Legg Mason Inc.</t>
  </si>
  <si>
    <t>Lakeview Hotel Investment Corp is listed on the TSX Venture Exchange under the symbol "LHR". Lakeview Hotel Investment Corp received income from ownership, management and licensing of hotel properties.</t>
  </si>
  <si>
    <t>Consumer Discretionary (Primary); Consumer Services (Primary); Hotels, Resorts and Cruise Lines (Primary); Hotels, Restaurants and Leisure (Primary); Real Estate; Real Estate; Real Estate Management and Development; Real Estate Operating Companies</t>
  </si>
  <si>
    <t>First Canadian Management Corporation owns and manages a chain of hotels and senior care facilities in Canada. The company was founded in 1997 and is based in Burnaby, Canada.</t>
  </si>
  <si>
    <t>Smoke Cartel, Inc. engages in the online retail and wholesale of glass water pipes and related accessories for the cannabis industry. The company designs and manufactures glass water pipes, vaporizers, bubblers, spoons, oil and dab rigs, smoking accessories, and cannabis accoutrements. It also operates AskVape.com, an online vape shop. The company was formerly known as Lemont, Inc. and changed its name to Smoke Cartel, Inc. in August 2017. Smoke Cartel, Inc. was founded in 2014 and is based in Savannah, Georgia. As of March 24, 2021, Smoke Cartel, Inc. operates as a subsidiary of High Tide Inc.</t>
  </si>
  <si>
    <t>Consumer Discretionary (Primary); Internet and Direct Marketing Retail (Primary); Internet and Direct Marketing Retail (Primary); Online Specialty Retail (Primary); Retailing (Primary); Consumer Durables and Apparel; Leisure Products; Leisure Products</t>
  </si>
  <si>
    <t>Georgia (Primary); Savannah Area (Primary); Southeast (Primary); United States and Canada (Primary); United States of America (Primary)</t>
  </si>
  <si>
    <t>DiNonA Inc., a biopharmaceutical development company, researches, develops, and commercializes antibody related therapeutics and diagnostic reagents. Its pipeline products include DNP0007 that is in pre-clinical phase to treat immune suppression and rhenoid; DNP002, a product candidate that is in Phase I clinical trials to treat colon and stomach cancer; DNP005 and PD-1 to treat cancer; DNP019/COVID19 to treat SARS-CoV-2 infection; DNP004 that is in pre-clinical phase for the treatment of breast cancer; and DNP001 for the treatment of actue leukemia and cancer. The company offers monoclonal antibodies to treat hepatitis B virus, hepatocarcinoma, diabetes, superbacteria MRSA, myocardial infraction, and cancer. The company was founded in 1999 and is headquartered in Seoul, South Korea. DiNonA Inc. is subsidiary of Kumho HT, Inc.</t>
  </si>
  <si>
    <t>Biotechnology (Primary); Biotechnology (Primary); Health Care (Primary); Pharmaceuticals, Biotechnology and Life Sciences (Primary); Consumer Discretionary; Health Care Equipment; Health Care Equipment and Services; Health Care Equipment and Supplies; Internet and Direct Marketing Retail; Internet and Direct Marketing Retail; Medical Testing, Analyzing, and Diagnostic Equipment; Online Healthcare and Medical Supply Retail; Online Specialty Retail; Pharmaceutical Products; Pharmaceuticals; Pharmaceuticals; Retailing</t>
  </si>
  <si>
    <t>Kumho HT, Inc produces and sells automotive bulbs, electrical equipment, and LED PCBA modules in Asian countries, North America, and Europe. The company’s S25 bulbs include front and rear turn signal, tail/stop, and back-up lamps, as well as daytime running and rear combination lamps. It also provides head position and fog lamps; wedge bulbs comprise dashboard/door courtesy, position/license, map, room/high mounted stop, and overhead console/backup/rear combination lamps; festoon bulbs comprising map and room/luggage/glove box/sun visor/door courtesy lamps; and halogen bulbs comprising head lights and fog lamps. The company was founded in 1988 and is headquartered in Gwangju, South Korea.</t>
  </si>
  <si>
    <t>New Placer Dome Gold Corp. engages in the acquisition, exploration, and development of mineral properties in the United States. Its flagship projects are the Kinsley mountain gold project, and the Bolo gold-silver project. The company also explores for precious metals. The company was formerly known as Barrian Mining Corp. and changed its name to New Placer Dome Gold Corp. in June 2020. New Placer Dome Gold Corp. was incorporated in 2018 and is headquartered in Vancouver, Canada. The company operates as a subsidiary of CopAur Minerals Inc.</t>
  </si>
  <si>
    <t>Diversified Metal Ores (Primary); Diversified Metals and Mining (Primary); Materials (Primary); Materials (Primary); Metals and Mining (Primary); Gold; Gold Ores; Precious Metal Ores; Precious Metals and Minerals; Silver; Silver Ores</t>
  </si>
  <si>
    <t>CopAur Minerals Inc., an exploration stage company, engages in the acquisition, exploration, and development of mineral properties in Canada. It holds interest in the Williams Gold Copper property covering an area of 6,885.44 hectares located in British Columbia. The company was formerly known as International Samuel Exploration Corp. and changed its name to CopAur Minerals Inc. in August 2020. CopAur Minerals Inc. is headquartered in Vancouver, Canada.</t>
  </si>
  <si>
    <t>As of December 30, 2020,  operates as a subsidiary of VRG Bidco Pty Limited.</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</si>
  <si>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Motion Picture Theaters (Primary); Movies and Entertainment (Primary); Advertising; Amusement And Recreation Services; Amusement Operations, Parks and Services; Amusement Parks; Consumer Discretionary; Consumer Services; Hotels, Restaurants and Leisure; Leisure Facilities; Media</t>
  </si>
  <si>
    <t>Asia / Pacific (Primary); Asia / Pacific Developed Markets (Primary); Australia  (Primary); Victoria (Primary); Queensland</t>
  </si>
  <si>
    <t>VRG Bidco Pty Limited was incorporated in 2020 and is headquartered in Melbourne, Australia.</t>
  </si>
  <si>
    <t>Aimia Inc. (TSX:AIM)
Aimia Inc. focuses on long-term investments in public and private companies. It operates through two segments, Holdings and Investment Management. The company, through its subsidiary, Mittleman Investment Management, LLC, provides discretionary portfolio management services to institutional investors and high-net-worth individuals. The company, through its long-term investments, owns and operates Club Premier, a coalition loyalty program, as well as invests in B2B technology company, and outdoor advertising firm. It also operates a B2B cross-border automotive trading platform, as well as an investment advisory business. The company was formerly known as Groupe Aeroplan Inc. and changed its name to Aimia Inc. in October 2011. Aimia Inc. was incorporated in 2008 and is headquartered in Toronto, Canada.
Mittleman Investment Management, LLC
Mittleman Investment Management, LLC is a privately owned investment manager. The firm primarily provides its services to high net worth individuals. It also provides its services to individuals, pooled investment vehicles, pension and profit sharing plans, charitable organizations, corporations and other businesses, and partnerships. The firm manages separate client-focused portfolios. It invests in public equity and fixed income markets across the globe. The firm also launches and manages hedge funds. It seeks to invest in value stocks of companies across all market capitalization with a focus on small cap companies. The firm employs fundamental analysis to make its investments. It benchmarks the performance of its portfolio against the S&amp;P 500 Total Return Index and the Russell 2000 Total Return Index. The firm obtains external research to complement its in-house research. It was founded on November 8, 2005 and is based in Melville, New York with an additional office in New York City. Mittleman Investment Management, LLC operates as a subsidiary of Mittleman Brothers, LLC.</t>
  </si>
  <si>
    <t>Aimia Inc. (TSX:AIM) (Canada (Primary); Ontario (Primary); United States and Canada (Primary); New York; Northeast; Quebec; United States of America);
Mittleman Investment Management, LLC (Mid-Island Area (Primary); New York (Primary); Northeast (Primary); United States and Canada (Primary); United States of America (Primary));
Spheria Asset Management Pty Ltd (Asia / Pacific (Primary); Asia / Pacific Developed Markets (Primary); Australia  (Primary); New South Wales (Primary))</t>
  </si>
  <si>
    <t>AS PATA Saldus produces and sells forestry products in Latvia and Russia. The company operates through Logging, Timber Processing, Transport, and Other segments. It offers round and sawn timber; loggings; and timber and wood transportation services. The company is also involved in the production of board lumber; and wood working and real estate activities. In addition, it offers commercial timber preparation and related services, as well as engages in other sports activities. The company was formerly known as Saldus mezrupnieciba and changed its name to AS PATA Saldus in October 2015. The company was incorporated in 1991 and is based in Saldus, Latvia. AS PATA Saldus is a subsidiary of SIA ‘PATA’.</t>
  </si>
  <si>
    <t>Forest Products (Primary); Forestry Services (Primary); Logging (Primary); Lumber Manufacturing (Primary); Lumber Products (Primary); Materials (Primary); Materials (Primary); Paper and Forest Products (Primary); Air Freight and Logistics; Air Freight and Logistics; Communication Services; Entertainment; Entertainment Services; Industrials; Media and Entertainment; Movies and Entertainment; Real Estate; Real Estate; Real Estate Management and Development; Real Estate Operating Companies; Sports Services; Transportation</t>
  </si>
  <si>
    <t>Europe (Primary); European Emerging Markets (Primary); Latvia (Primary)</t>
  </si>
  <si>
    <t>SIA PATA-AB operates as a forest management and lumber production company. The company offers forestry services, including advisory, felling area preparation, sawing and delivery, log sales, timber transport, logging residue recycling, reforestation, forest owner funding, and forest property buying services for forest owners in Latvia, Lithuania, and Estonia; and sawn pine and spruce lumber products for lumber remanufacturing and trading companies in Latvia and internationally. It also provides wood fuel products, such as mixed timber chips, softwood chips, and logging chips to biomass power plants in the Baltic States and Scandinavia. The company sells its timber products through its chain of stores in Latvia. SIA PATA-AB was founded in 1999 and is headquartered in Riga, Latvia.</t>
  </si>
  <si>
    <t>Europe (Primary);
European Emerging Markets (Primary);
Latvia (Primary)</t>
  </si>
  <si>
    <t>Saldus Merzrupniecibas Uznemums Ltd.
Saldus Forestry Ord Shs is based in Latvia.
SIA "Kubit"
SIA "Kubit" was incorporated in 2012 and is headquartered in Riga, Latvia.</t>
  </si>
  <si>
    <t>Saldus Merzrupniecibas Uznemums Ltd. (Europe (Primary); European Emerging Markets (Primary); Latvia (Primary));
SIA "Kubit" (Europe (Primary); European Emerging Markets (Primary); Latvia (Primary))</t>
  </si>
  <si>
    <t>HighPoint Resources Corporation, together with its subsidiaries, engages in the exploration, development, and production of oil, natural gas, and natural gas liquids in the United States. The company primarily holds interest in the Denver Julesburg Basin in Colorado's eastern plains. HighPoint Resources Corporation is headquartered in Denver, Colorado. HighPoint Resources Corporation operates as a subsidiary of Civitas Resources, Inc.</t>
  </si>
  <si>
    <t>Colorado (Primary); Denver Area (Primary); Mountain (Primary); United States and Canada (Primary); United States of America (Primary); Delaware; Midatlantic</t>
  </si>
  <si>
    <t>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t>
  </si>
  <si>
    <t>1300SMILES Limited provides dental and management services in Australia. It enables the delivery of services to patients by offering the use of dental surgeries, practice management, and other services to self-employed dentists who carry on their own dental practices. The company also provides services in the areas of marketing, administration, billing and collections, and facilities certification and licensing to participating dentists; and support staff, equipment, and facilities, as well as sources various consumable goods. In addition, it offers general, cosmetic, preventive, restorative, orthodontics specialty, and children’s dentistry services. The company serves dentists ranging from new graduates to experienced dental professionals. It owns and operates approximately full-service dental facilities in Queensland, Sydney, and Adelaide. The company was incorporated in 2000 and is based in Townsville. As of December 1, 2021, 1300SMILES Limited operates as a subsidiary of Abano Healthcare Group Limited.</t>
  </si>
  <si>
    <t>Health Care (Primary); Health Care Equipment and Services (Primary); Health Care Facilities (Primary); Health Care Providers and Services (Primary); Hospitals and Healthcare Centers (Primary); Dental Services; Health Care Services</t>
  </si>
  <si>
    <t>Ellerston Capital Limited
Ellerston Capital Pty Limited is a privately owned hedge fund manager. The firm provides its services to individuals, superannuation funds, and companies. It manages equity and fixed income portfolios. The firm also manages mutual funds for its clients. It invests in the public equity, fixed income, and fund of funds markets across the globe. The firm employs a fundamental analysis with a bottom-up stock picking approach to make its investments. It also employs equity long/short strategy to make its investments. The firm operates as a former subsidiary of Consolidated Press Holdings. Ellerston Capital was founded in 2004 and is based in Sydney, New South Wales.
Golden Arch (Qld) Pty Ltd
Golden Arch (Qld) Pty Ltd provides dental management services. The company was incorporated in 1996 and is based in Townsville, Australia.</t>
  </si>
  <si>
    <t>Ellerston Capital Limited (Asia / Pacific (Primary); Asia / Pacific Developed Markets (Primary); Australia  (Primary); New South Wales (Primary));
Golden Arch (Qld) Pty Ltd (Asia / Pacific (Primary); Asia / Pacific Developed Markets (Primary); Australia  (Primary); Queensland (Primary))</t>
  </si>
  <si>
    <t>MySale Group plc (AIM:MYSL)</t>
  </si>
  <si>
    <t>AIM:MYSL</t>
  </si>
  <si>
    <t>MySale Group plc operates as an online retailer with online flash sales and retail websites in Australia, New Zealand, and South-East Asia. The company operates online shopping outlets, which offers consumer products, such as ladies, men’s, and children’s fashion clothing, as well as accessories, beauty products, and homeware items. Its flash sales websites include OzSale, BuyInvite, DealsDirect, OO, Top Buy, and IdentityDirect in Australia; NzSale, Buyinvite, and IdentityDirect in New Zealand; SingSale in Singapore; and MySale in Malaysia and Hong Kong, as well as retail brands, such as Deals Direct, OO.com, and Top Buy in Australia. The company was founded in 2007 and is headquartered in Brookvale, Australia. 
 As of November 1, 2022, MySale Group plc operates as a subsidiary of Frasers Group plc.</t>
  </si>
  <si>
    <t>Online Retailers: 82.8 (100.0%)</t>
  </si>
  <si>
    <t>Australia and New Zealand: 78.5 (94.8%);
South-East Asia: 4.3 (5.2%)</t>
  </si>
  <si>
    <t>Consumer Discretionary (Primary); Internet and Direct Marketing Retail (Primary); Internet and Direct Marketing Retail (Primary); Online Accessory Retail (Primary); Online Apparel and Accessory Retail (Primary); Online Apparel Retail (Primary); Online Beauty Care Product Retail (Primary); Online Healthcare and Medical Supply Retail (Primary); Online Housewares Retail (Primary); Online Personal Care Product Retail (Primary); Online Specialty Retail (Primary); Retailing (Primary)</t>
  </si>
  <si>
    <t>Frasers Group plc, together with its subsidiaries, retails sports and leisure clothing, footwear, equipment, and apparel through department stores, shops, and online in the United Kingdom and internationally. The company operates through five segments: UK Sports Retail, Premium Lifestyle, European Retail, Rest of World Retail, and Wholesale &amp; Licensing. It is also involved in the wholesale distribution and sale of sports and leisure clothing, footwear, equipment, and apparel; and licensing activities. The company offers its products under its own and third party brands, which include Slazenger, Everlast, Lonsdale, Karrimor, 18montrose, Evans Cycles, Flannels, Frasers, Game, House of Fraser, Jack Wills, Sofa.com, Sports Direct, USC, Flannels, Cruise, and van mildert. As of April 24, 2022, it operated 808 sports retail stores in the United Kingdom; 489 sports retail stores in Europe; 34 stores in Malaysia; and 179 Premium Lifestyle stores. The company was formerly known as Sports Direct International plc and changed its name to Frasers Group plc in December 2019. Frasers Group plc was founded in 1982 and is headquartered in Shirebrook, the United Kingdom. Frasers Group plc is a subsidiary of MASH Holdings Limited.</t>
  </si>
  <si>
    <t>Derbyshire (Primary);
England (Primary);
Europe (Primary);
European Developed Markets (Primary);
United Kingdom (Primary)</t>
  </si>
  <si>
    <t>Lynchwood Nominees Limited
Lynchwood Nominees Ltd was incorporated in 2008 and is based in London, United Kingdom.</t>
  </si>
  <si>
    <t>Jackson Family Capital Pty Limited (Asia / Pacific (Primary); Asia / Pacific Developed Markets (Primary); Australia  (Primary));
Lynchwood Nominees Limited (England (Primary); Europe (Primary); European Developed Markets (Primary); Greater London (Primary); United Kingdom (Primary))</t>
  </si>
  <si>
    <t>SK Materials Co., Ltd. provides gas and IT material solutions worldwide. It provides cleaning gas, such as nitrogen trifluoride; deposition gases, including tungsten hexafluoride, monosilane, disilane, dichlorosilane, and monochlorosilane; industrial gases comprising oxygen, nitrogen, and argon; etching gases, such as fluoromethane, hexafluoro butadiene, difluoromethane, and trifluoromethane; and other high-purity gases, including krypton, silicon tetrachloride, and helium. The company also offers wet chemical solutions; and integrated services, which includes gas and IT material package supply, bulk specialty gas supply system operation, logistics service, portfolio diversification, and quality and service upgrades for gas and IT materials. In addition, it manufactures and sells precursors. The company was formerly known as OCI Materials Co., Ltd. and changed its name to SK Materials Co., Ltd. in February 2016. SK Materials Co., Ltd. was founded in 1982 and is headquartered in Yeongju, South Korea. As of November 30, 2021, SK Materials Co., Ltd. operates as a subsidiary of SK Inc..</t>
  </si>
  <si>
    <t>Chemicals (Primary); Industrial Gases (Primary); Materials (Primary); Materials (Primary); Air Freight and Logistics; Air Freight and Logistics; Capital Goods; Chemical Distribution; Industrials; Trading Companies and Distributors; Trading Companies and Distributors; Transportation</t>
  </si>
  <si>
    <t>Asia / Pacific (Primary); Asia / Pacific Developed Markets (Primary); Gyeongsangbuk-do (Primary); Korea, South  (Primary)</t>
  </si>
  <si>
    <t>SK Inc. focuses on operating in energy, chemicals, information and communications, biopharmaceutical, mobility, materials, logistics, and service business areas. The company was formerly known as SK Holdings Co., Ltd and changed its name to SK Inc. in March 2021. SK Inc. was founded in 1991 and is headquartered in Seoul, South Korea.</t>
  </si>
  <si>
    <t xml:space="preserve">As of May 28, 2021, Sprague Resources LP operates as a subsidiary of Hartree Partners, LP.
</t>
  </si>
  <si>
    <t>Materials Handling: 51.7 (1.1%);
Natural Gas: 326.9 (6.7%);
Refined Products: 4,493.2 (91.8%);
Other Operations: 24.1 (.5%)</t>
  </si>
  <si>
    <t>United States: 4,533.5 (92.6%);
Canada: 362.5 (7.4%)</t>
  </si>
  <si>
    <t>Energy (Primary); Energy (Primary); Natural Gas Pipelines (Primary); Oil and Gas Pipelines (Primary); Oil and Gas Storage and Transportation (Primary); Oil and Gas Tankers (Primary); Oil, Gas and Consumable Fuels (Primary); Petroleum Pipelines (Primary); Refined Oil Tankers (Primary); Refined Petroleum Pipelines (Primary); Air Freight and Logistics; Air Freight and Logistics; Asphalt Paving and Roofing Materials; Automotive Retail; Building Products; Building Products; Capital Goods; Coal and Consumable Fuels; Commercial and Professional Services; Commercial Services and Supplies; Consumer Discretionary; Crude Petroleum and Natural Gas; Diversified Support Services; Gas Utilities; Gas Utilities; Gasoline; Gasoline Service Stations; Industrials; Natural Gas Transmission; Oil and Gas Distribution; Oil and Gas Refining and Marketing; Oil and Gas Refining and Marketing; Oil and Gas Retail; Petroleum and Petroleum Products; Retailing; Road and Rail; Roofing, Siding, and Insulation Materials; Specialty Retail; Trading Companies and Distributors; Trading Companies and Distributors; Transportation; Trucking; Utilities; Utilities</t>
  </si>
  <si>
    <t>New Hampshire (Primary); Northeast (Primary); Portsmouth Area (Primary); United States and Canada (Primary); United States of America (Primary); New York; Westchester Area</t>
  </si>
  <si>
    <t>Hartree Partners, LP operates as a merchant commodities firm specializing in energy and its associated industries. It focuses on identifying value in the production, refinement, transportation, and consumption of tradable commodities and anticipating opportunities in the supply chain where they may be under or over-valued. The company offers proprietary trading and arbitrage services that include crude oils, securities arbitrage, natural gas, power, coal, clean petroleum products, aromatics, biofuels, freight, and dirty petroleum products; and structured transactions services. It also advises and provides liquidity on various markets and exposures. The company’s risk management sectors include consumer and producer hedge programs; bespoke refinery margin, and gas formula tracking and trading; petrochemical feedstock hedging; and freight earnings hedges. Its clients span the entire commodity supply chain, including producers, refiners, and consumers; and independent companies, state-owned energy companies, and ministries of finance. In addition, the company offers consultancy on various areas that include regulatory, controls, and compliance; operations; physical trading; risk management; and transaction structuring. It works with companies, state-owned enterprises, regulators, and investors on various issues in the energy space. Hartree Partners, LP was formerly known as Hess Energy Trading Company LLC and changed its name to Hartree Partners, LP in February 2015. The company was incorporated in 1997 and is based in New York, New York with additional offices in Houston, Texas; London, United Kingdom; Singapore; Geneva, Switzerland; Dubai, UAE; Mexico City, Mexico; Minocqua, Wisconsin; Saint Louis, Missouri; Hamburg, Germany; Baltimore, Maryland; and Shanghai, China.</t>
  </si>
  <si>
    <t>New York (Primary);
New York City Area (Primary);
Northeast (Primary);
United States and Canada (Primary);
United States of America (Primary);
England;
Europe;
European Developed Markets;
Greater London;
United Kingdom</t>
  </si>
  <si>
    <t>Sprague Resources Holdings LLC was incorporated in 2011 and is headquartered in Portsmouth, New Hampshire. Sprague Resources Holdings LLC operates as a subsidiary of Hartree Partners, LP.</t>
  </si>
  <si>
    <t>New Hampshire (Primary);
Northeast (Primary);
Portsmouth Area (Primary);
United States and Canada (Primary);
United States of America (Primary);
Monmouth Area;
New Jersey</t>
  </si>
  <si>
    <t>Acacia Pharma Group plc discovers, develops, and commercializes pharmaceutical products for the patients undergoing surgery, invasive procedures, or chemotherapy treatments in the United States and internationally. The company’s lead product is BARHEMSYS, an intravenous amisulpride for the treatment and prophylaxis of post-operative nausea and vomiting. Its products also include BYFAVO, an intravenous remimazolam and reversible IV sedative designed for use during invasive medical procedures, such as colonoscopy and bronchoscopy; and APD403, a selective dopamine antagonist amisulpride that has completed Phase II clinical trials for the treatment of chemotherapy-induced nausea and vomiting. Acacia Pharma Group plc was founded in 2007 and is based in Cambridge, the United Kingdom. Acacia Pharma Group plc operates as a subsidiary of Eagle Pharmaceuticals, Inc.</t>
  </si>
  <si>
    <t>Development and Commercialization of Intellectual Property: 1.2 (100.0%)</t>
  </si>
  <si>
    <t>United States: 1.2 (100.0%)</t>
  </si>
  <si>
    <t>Cosmo Technologies Limited
Cosmo Technologies Limited specializes in acquiring, developing, and marketing products to treat gastrointestinal disease and disorders. The company was incorporated in 2004 and is based in Dublin, Ireland. Cosmo Technologies Limited operates as a subsidiary of Cosmo Pharmaceuticals N.V.
Lundbeckfonden BioCapital
Lundbeckfonden BioCapital is a venture capital and private equity arm of The Lundbeck Foundation specializing in growth equity investments, equity capital for expansion, acquisitions, fixed income, credits, distressed debt and buyouts. The firm prefers to invest in life science, focusing on pharmaceuticals and biopharmaceuticals, medical technology, and diagnostics companies. It primarily invests in clinical projects and companies focusing in the specialty pharma segment. The firm also invests in drug development and therapeutic areas. It prefers to invest in Europe and United States. The firm prefers to invest in international diversified portfolio of listed and non-listed assets. It takes the role of lead investor in northern Europe and takes management and representation on the supervisory board of portfolio companies. Lundbeckfonden BioCapital was founded in 1999 and is based in København, Denmark.</t>
  </si>
  <si>
    <t>Cosmo Technologies Limited (Co. Dublin (Primary); Europe (Primary); European Developed Markets (Primary); Ireland (Primary));
Lundbeckfonden BioCapital (Capital Region of Denmark (Primary); Denmark (Primary); Europe (Primary); European Developed Markets (Primary))</t>
  </si>
  <si>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 As of August 31, 2021, KushCo Holdings, Inc. operates as a subsidiary of Greenlane Holdings, Inc.</t>
  </si>
  <si>
    <t>Capital Goods (Primary); Chemical Distribution (Primary); Electrical Equipment Distribution (Primary); Industrials (Primary); Trading Companies and Distributors (Primary); Trading Companies and Distributors (Primary); Consumer Discretionary; Health Care; Health Care Distributors; Health Care Equipment and Services; Health Care Providers and Services; Internet and Direct Marketing Retail; Internet and Direct Marketing Retail; Online Specialty Retail; Retailing</t>
  </si>
  <si>
    <t>Greenlane Holdings, Inc. develops and distributes cannabis accessories, child-resistant packaging, vape solutions, and lifestyle products in the United States, Canada, and Europe. It operates through two segments, Consumer Goods and Industrial Goods. The company provides consumption accessories, vaporizers, pipes, rolling papers and packaging, grinders, and apparel lines, as well as bubblers, rigs, and other smoking and vaporization related accessories and merchandise. It offers its products under the VIBES rolling papers, Pollen Gear, the Marley Natural accessory line, Aerospaced &amp; Groove grinders, Marley Natural, K. Haring Glass Collections, Eyce silicone pipes, Higher Standards, and DaVinci vaporizers brands. The company also operates e-commerce websites, such as Vapor.com, Higherstandards.com, Aerospaced.com, DaVincivaporizer.com, Harringglass.com, Eycemolds.com, Vapor.ca, Vaposhop.com, and Puffitup.com. It serves customers through a network of 8,500 smoke shops, cannabis dispensaries, and specialty retailers. Greenlane Holdings, Inc. was founded in 2005 and is headquartered in Boca Raton, Florida.</t>
  </si>
  <si>
    <t>Adage Capital Management, L.P.
Adage Capital Management, L.P. is an employee owned hedge fund sponsor. The firm primarily provides its services to pooled investment vehicles. It also caters to high net worth individuals, pension and profit sharing plans, family offices, Trusts, estates or charitable organizations, foundations and endowments, corporations or other business entities. It launches and manages hedge funds. The firm invests in the public equity markets of the United States. It primarily invests in value stocks of companies. The firm employs fundamental analysis to create its portfolios. The firm benchmarks the performance of its portfolio against the S&amp;P 500 Index. Adage Capital Management, L.P. was founded on July 1, 2001 and is based in Boston, Massachusetts with an additional office in Englewood Cliffs, New Jersey.
Merida Capital Partners, LLC
Merida Capital Partners, LLC is a private equity and venture capital firm specializing growth capital, emerging growth, mature, seed/startup, buyout companies. The firm prefers to invest in cannabis related investments. The firm prefers to invest in cultivation technology, agricultural product, natural plant-based medicine, products and services, constituent in pharmaceutical formulation, recreational consumer product, healthcare, software, formulation, testing &amp; quality control, retail brands, data, technology services, marketing, information technology, recreational consumer product, communication services, media, and pharmaceutical development. The firm seeks majority stakes. Merida Capital Partners, LLC was founded in 2016 and is based in New York, New York.</t>
  </si>
  <si>
    <t>Adage Capital Management, L.P. (Boston Area (Primary); Massachusetts (Primary); Northeast (Primary); United States and Canada (Primary); United States of America (Primary); Hackensack Area; New Jersey);
Merida Capital Partners, LLC (New York (Primary); New York City Area (Primary); Northeast (Primary); United States and Canada (Primary); United States of America (Primary))</t>
  </si>
  <si>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</si>
  <si>
    <t>Real Estate Finance: 24.1 (8.1%);
Net Lease: 113.5 (37.9%);
Corporate/Other: 10.5 (3.5%);
Operating Properties: 48.9 (16.3%);
Land and Development: 102.6 (34.3%)</t>
  </si>
  <si>
    <t>United States: 290.6 (100.0%)</t>
  </si>
  <si>
    <t>New York (Primary); New York City Area (Primary); Northeast (Primary); United States and Canada (Primary); United States of America (Primary); California; Maryland; Midatlantic; San Francisco Area; West Coast</t>
  </si>
  <si>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</si>
  <si>
    <t>Creative Enterprise Holdings Limited, an investment holding company, provides property management and related services to public and private properties in Hong Kong. It also offers stand-alone security and cleaning, secondment, and window inspection services; and consultancy services related to as-built drawings of public housing estates. The company was incorporated in 2018 and is headquartered in Kwai Chung, Hong Kong. As of July 9, 2021, Creative Enterprise Holdings Limited operates as a subsidiary of Sinotrans Shipping Limited.</t>
  </si>
  <si>
    <t>Real Estate (Primary); Real Estate (Primary); Real Estate Management and Development (Primary); Real Estate Services (Primary); Commercial and Professional Services; Commercial Safety and Security Consulting ; Commercial Security and Safety Services ; Commercial Services and Supplies; Consulting Services; Consumer Discretionary; Consumer Services; Diversified Consumer Services; Domestic Cleaning and Household Services; Industrials; Professional Services; Real Estate Management Services; Real Estate Operating Companies; Research and Consulting Services; Residential Property Managers; Residential Security and Personal Safety Services; Security and Alarm Services; Specialized Consumer Services</t>
  </si>
  <si>
    <t>Sinotrans Shipping Limited, a shipping company, owns, manages, and operates dry bulk and container fleet worldwide. It operates through Dry Bulk Shipping, Container Shipping, and Others segments. The company is involved in dry bulk vessel time chartering and cargo voyage chartering businesses; container vessel time chartering, container line service, freight forwarding, and other related businesses; and shipping agency, ship management, and liquefied natural gas shipping business. Its dry bulk fleet is used for the transportation of bulk cargoes, such as iron ore, coal, grains, steel, and other break-bulk cargoes. The company also provides agency services for shipping forwarding and air cargo. As of December 31, 2017, it controlled a fleet of 113 vessels, including 36 dry bulk vessels with an aggregate capacity of approximately 3.37 million deadweight tons and 14 container vessels with an aggregate capacity of 16,733 twenty-foot equivalent unit. The company was founded in 2003 and is headquartered in Wan Chai, Hong Kong. Sinotrans Shipping Limited operates as a subsidiary of Sinomarine Limited</t>
  </si>
  <si>
    <t>Genesis Group Limited operates as an investment holding company. The company was incorporated in 2018 and is based in Road Town, BVI.</t>
  </si>
  <si>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As of April 1, 2022, Neles Oyj operates as a subsidiary of Valmet Oyj.</t>
  </si>
  <si>
    <t>Neles Group: 719.4 (100.0%)</t>
  </si>
  <si>
    <t>Segment Adjustment: 56.5 (7.9%);
North America: 236.1 (32.8%);
Asia-Pacific: 149.1 (20.7%);
South America: 54.3 (7.6%);
EMEIA: 223.4 (31.1%)</t>
  </si>
  <si>
    <t>Capital Goods (Primary); Fluid Power Valves and Hose Fittings (Primary); Industrial Machinery (Primary); Industrials (Primary); Machinery (Primary); Pumps and Pumping Equipment (Primary); Commercial and Professional Services; Commercial Services and Supplies; Diversified Support Services</t>
  </si>
  <si>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</si>
  <si>
    <t>Alfa Laval Corporate AB (OM:ALFA)
Alfa Laval Corporate AB provides heat transfer, separation, and fluid handling products and solutions worldwide. The company operates in three divisions: Energy, Food &amp; Water, and Marine. It offers oil/gas-fired steam and composite steam boilers, exhaust gas economizer, and ballast water treatment systems, and exhaust gas cleaning products. The company also provides sensing and control, cleaning validation, condition monitoring, agitators, tank, powder mixers, fittings, and tubes, as well as wall mounted cleaning nozzles, rotary jet and heads; and tank accessories and covers. In addition, the company offers centrifugal, rotary lobe, three screw, twin screw, and circumferential piston pumps. Further, the company provides butterfly, control and check, double seal, diaphragm, double seat, regulating, safety, sampling, shutter, single seat, and ball valves. Additionally, the company offers heat exchanger, tube-in-tube heat exchangers, and process shell-and-tube heat exchangers. Furthermore, the company provides finned tube air heat, scraped surface heat exchangers, and various plate heat exchangers, wet surface, and HYAC hybrid air coolers. It also offers decanters and separator related products. The company serves energy, utilities, home, personal care, food, dairy, beverage, marine, transportation, pharmaceutical, biotech, water, and wastewater industries. Alfa Laval Corporate AB was founded in 1883 and is headquartered in Lund, Sweden.
Cevian Capital Partners Limited
Cevian Capital Partners Limited is based in Floriana, Malta.
Elo Mutual Pension Insurance Company
Elo Mutual Pension Insurance Company operates as a pension insurance company in Finland. The company manages statutory pension provision for employees in its client companies and self-employed persons. It offers TyEL insurance for employers; YEL insurance for self-employed persons; and pension and rehabilitation products for private individuals, as well as engages in the investment operations. The company also provides commercial and residential property rental services; and corporate financing services. Elo Mutual Pension Insurance Company was founded in 2014 and is based in Espoo, Finland.
Ilmarinen Mutual Pension Insurance Company
Ilmarinen Mutual Pension Insurance Company provides statutory employees’ and self-employed persons’ pension insurance for employers and entrepreneurs operating in Finland. The company was founded in 1961 and is based in Helsinki, Finland.
Keskinäinen työeläkevakuutusyhtiö Varma
Keskinäinen työeläkevakuutusyhtiö Varma provides pension insurance services in Finland. It offers earnings-related pension insurance plans for private entrepreneurs and employees. The company also provides work ability management services; vocational rehabilitation; and corporate financing services. In addition, it invests in, develops, leases, and manages apartments; and invests in fixed income securities, equities, and hedge funds. The company was formerly known as Varma-Sampo Mutual Pension Insurance Company and changed its name to Keskinäinen työeläkevakuutusyhtiö Varma in December 2003. Keskinäinen työeläkevakuutusyhtiö Varma was incorporated in 1983 and is headquartered in Helsinki, Finland.</t>
  </si>
  <si>
    <t>Alfa Laval Corporate AB (OM:ALFA) (Europe (Primary); European Developed Markets (Primary); Skåne County (Primary); Sweden (Primary));
Cevian Capital Partners Limited (Europe (Primary); European Emerging Markets (Primary); Malta  (Primary));
Elo Mutual Pension Insurance Company (Europe (Primary); European Developed Markets (Primary); Finland (Primary); Uusimaa (Primary));
Ilmarinen Mutual Pension Insurance Company (Europe (Primary); European Developed Markets (Primary); Finland (Primary); Uusimaa (Primary));
Keskinäinen työeläkevakuutusyhtiö Varma (Europe (Primary); European Developed Markets (Primary); Finland (Primary); Uusimaa (Primary))</t>
  </si>
  <si>
    <t>Alfa Laval Corporate AB (OM:ALFA) (11,707.0)</t>
  </si>
  <si>
    <t xml:space="preserve">AKM Industrial Company Limited, an investment holding company, manufactures and sells flexible printed circuits (FPC), flexible packaging substrates, and related components in the People’s Republic of China, Hong Kong, and internationally. The company also sources and sells electronic components, raw materials, and equipment; trades in FPCs and related products; and develops new energy car electronics module products. It provides its products to manufacturers of wearable products, new energy car power cells, camera compact modules, and display modules. AKM Industrial Company Limited was incorporated in 1993 and is based in Guangzhou, the People’s Republic of China. As on July 26, 2022, AKM Industrial Company Limited operates as a subsidiary of AKMMeadville Electronics (Xiamen) Co., Ltd. and Alpha Luck Industrial Ltd.
</t>
  </si>
  <si>
    <t>Other: 4.9 (1.6%);
Circuit Boards and Components Business: 297.9 (98.4%)</t>
  </si>
  <si>
    <t>PRC Other Than Hong Kong: 227.8 (75.2%);
Hong Kong: 56.6 (18.7%);
Others: 18.5 (6.1%)</t>
  </si>
  <si>
    <t>Electronic Components (Primary); Electronic Components (Primary); Electronic Equipment, Instruments and Components (Primary); Information Technology (Primary); Microelectronics (Primary); Technology Hardware and Equipment (Primary); Semiconductors; Semiconductors and Semiconductor Equipment; Semiconductors and Semiconductor Equipment; Technology Distributors</t>
  </si>
  <si>
    <t>AKMMeadville Electronics (Xiamen) Co., Ltd
AKMMeadville Electronics (Xiamen) Co., Ltd is based in China.
Alpha Luck Industrial Ltd.
Alpha Luck Industrial Ltd. operates as an investment holding company. The company was incorporated in 1991 and is based in Hong Kong. Alpha Luck Industrial Ltd. operates as a subsidiary of Silver City International (holdings) Ltd.</t>
  </si>
  <si>
    <t>AKMMeadville Electronics (Xiamen) Co., Ltd (Asia / Pacific (Primary); Asia / Pacific Emerging Markets (Primary); China  (Primary); Far East (Primary));
Alpha Luck Industrial Ltd. (Asia / Pacific (Primary); Asia / Pacific Developed Markets (Primary); Hong Kong  (Primary))</t>
  </si>
  <si>
    <t>TransAtlantic Petroleum Ltd., an oil and natural gas company, engages in the acquisition, exploration, development, and production of oil and natural gas properties in Turkey and Bulgaria. As of December 31, 2019, it had interests in 4 onshore exploration licenses and 20 onshore production leases covering an area of 436,388 net acres with a total net proved reserves of 10,259 thousand barrels of oil and 2,466 million cubic feet of natural gas located in Turkey, as well as a production concession covering an area of approximately 162,800 net undeveloped acres located in Bulgaria. The company was incorporated in 1985 and is based in Addison, Texas. As of December 18, 2020, TransAtlantic Petroleum Ltd. was taken private.</t>
  </si>
  <si>
    <t>Dalea Management, LLC
Dalea Management, LLC is a private equity firm based in Oklahoma City, Oklahoma.
KMF Advisers, LLC
KMF Advisers, LLC is a privately owned hedge fund sponsor. The firm invests in the public equity and hedging markets of the United States. It is also known as KMF Partners, L.P. The firm was founded in 1992 and is based in New York City.
Longfellow Energy, LP
Longfellow Energy, LP engages in the exploration and production of oil and natural gas. It operates reserves in the onshore United States basins. The company was founded in 2001 and is based in Addison, Texas.
West Investment Holdings, LLC
West Investment Holdings, LLC was incorporated in 2010 and is based in Evanston, Illinois.</t>
  </si>
  <si>
    <t>Dalea Management, LLC (Midwest (Primary); Oklahoma (Primary); Oklahoma City Area (Primary); United States and Canada (Primary); United States of America (Primary));
Deut 8, LLC (United States and Canada (Primary); United States of America (Primary));
KMF Advisers, LLC (New York (Primary); New York City Area (Primary); Northeast (Primary); United States and Canada (Primary); United States of America (Primary));
Longfellow Energy, LP (North Texas Area (Primary); Southwest (Primary); Texas (Primary); United States and Canada (Primary); United States of America (Primary));
West Investment Holdings, LLC (Great Lakes (Primary); Illinois (Primary); Palatine Area (Primary); United States and Canada (Primary); United States of America (Primary))</t>
  </si>
  <si>
    <t>Imperio Alternatywna Spolka Inwestycyjna S.A. is a private equity and venture capital firm specializing in seed and start up, early stage, first-stage, expansion financing, pre-IPO, mature, small and medium-sized projects, and restructuring projects. It invests in, e-commerce,  biotechnology, life science, renewable /clean technology, energy, ICT, media, information technology, telecommunication, Internet, modern services, and innovative production technologies. The company also seeks to provide financing for firms which develop or diversify their core business. It primarily invests in Poland. The company typically invests between PLN 4 million ($0.4 million) and PLN 15 million ($5.04 million) in its portfolio companies and can invest larger in some cases. It usually takes a stake in excess of 35 percent. In early stages, the company typically takes a majority stake and in pre-IPO and restructuring projects, it takes a smaller stake like 10 percent to 15 percent. The company can also co-invest in its transactions alongside other financial institutions, particularly venture capital funds. It can also invest in the form of hybrid structures (convertible bonds) or loans. For early stage projects, the company invests for a period between four years to six years and in mature projects, it invests for three years to five years. The company seeks to exit its investments through merger, resale to the co-owners, management buyout, sale to branch investor and trade investors, or by listing on a stock exchange. Imperio Alternatywna Spolka Inwestycyjna S.A. was founded in 1995 and is based at Warsaw, Poland.</t>
  </si>
  <si>
    <t>Blefona Management Limited (Cyprus  (Primary); Europe (Primary); European Developed Markets (Primary));
Bougralo Management Limited (Cyprus  (Primary); Europe (Primary); European Developed Markets (Primary))</t>
  </si>
  <si>
    <t>Hylands International Holdings Inc. engages in the exploration, evaluation, and development of mineral property interests in the People’s Republic of China. The company explores for nickel, cobalt, and magnesium deposits. It holds interest in the Suyeke North property that comprises one exploration permit totalling 7.42 square kilometres located in Suyeke, Xinjiang Province. The company was formerly known as New Era Minerals Inc. and changed its name to Hylands International Holdings Inc. in June 2020. Hylands International Holdings Inc. was incorporated in 2007 and is headquartered in Toronto, Canada.</t>
  </si>
  <si>
    <t>Haijin Group Limited is based in British Virgin Islands.</t>
  </si>
  <si>
    <t>Quintana Energy Services Inc.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Inc. was incorporated in 2017 and is headquartered in Houston, Texas. As of July 28, 2020, Quintana Energy Services Inc. operates as a subsidiary of KLX Energy Services Holdings, Inc.</t>
  </si>
  <si>
    <t>Energy (Primary); Energy (Primary); Energy Equipment and Services (Primary); Oil and Gas Equipment and Services (Primary); Oil and Gas Field Services (Primary); Oil and Gas Drilling; Oil Rig Services</t>
  </si>
  <si>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</si>
  <si>
    <t>Archer Well Company Inc.
Archer Well Company Inc. provides drilling services, well integrity and intervention, plug and abandonment, and decommissioning services to oil and gas clients. It offers various products and services, such as oil tools, land drilling, platform drilling, modular drilling rigs, engineering, wireline, frac valves, rental services, and consulting services. The company was founded in 2008 and is headquartered in Houston, Texas. Archer Well Company Inc. operates as a subsidiary of Archer Limited.
Geveran Investments Ltd
Geveran Investments Ltd is based in Cyprus.
Quintana Capital Group, L.P.
Quintana Capital Group, L.P. is a private equity and venture capital firm specializing in investments in start-ups, growth equity, acquisitions, leveraged buyouts, management buyouts, buy and builds, and joint ventures. The firm prefers to invest in the energy including upstream, service and downstream sectors of the energy industry, and natural resource sector with a focus on under-exploited conventional oil and gas producing properties, unconventional oil and natural gas resources and plays, hydrocarbon storage and midstream gathering, processing, and transportation, niche downstream processing, including refinery expansion or upgrades, coal mining operations, equipment, and infrastructure, power generation, transmission, and plant services including operations and maintenance, engineering procurement and construction businesses with good track records, intellectual property, and/or niche skills, energy-related industrial manufacturers, services companies, and distributors, clean coal and emission technologies, renewable and alternative energy projects, natural resource, mineral, and shipping opportunities, and cycle-tested oilfield service companies. It seeks to invest equity between $10 million and $125 million, while it typically makes investments between $10 million and $50 million. The firm may invest in transaction size exceeding $500 million with the use of leverage and co-investments. It seeks to take controlling ownership stakes or significant minority positions where negative control mechanisms are in place. The firm requires board representation and significant influence over critical capital structure, corporate governance, and key strategic and operational decisions. Quintana Capital Group, L.P. was founded in 2005 and is based in Houston, Texas with additional offices in Dallas, Texas; Midland, Texas; and Beijing, China.</t>
  </si>
  <si>
    <t>Archer Well Company Inc. (Houston Area (Primary); Southwest (Primary); Texas (Primary); United States and Canada (Primary); United States of America (Primary));
Geveran Investments Ltd (Cyprus  (Primary); Europe (Primary); European Developed Markets (Primary));
Melqart Asset Management (Uk) Ltd (England (Primary); Europe (Primary); European Developed Markets (Primary); Greater London (Primary); United Kingdom (Primary));
Quintana Capital Group, L.P. (Houston Area (Primary); Southwest (Primary); Texas (Primary); United States and Canada (Primary); United States of America (Primary); Asia / Pacific; Asia / Pacific Emerging Markets; China ; Dallas Area; Far East; Midland Area)</t>
  </si>
  <si>
    <t>The Michinoku Bank, Ltd. provides various banking products and services in Japan. It offers various products and services for personal customers, including savings, time, and foreign currency deposits; housing and remodeling loans; Web card, free, and car loans; small refinancing mortgage services; education, multipurpose, and unoccupied house demolition loans; and investment and insurance products. The company also provides products and services for corporations and business owners customers. In addition, it offers Internet and mobile banking services. The company operates through 94 branches. The Michinoku Bank, Ltd. was founded in 1921 and is headquartered in Aomori, Japan. As of March 29, 2022, The Michinoku Bank, Ltd. operates as a subsidiary of The Aomori Bank, Ltd.</t>
  </si>
  <si>
    <t>Banking Operations: 261.9 (73.8%);
Others: 9.3 (2.6%);
Leasing Business: 83.4 (23.5%)</t>
  </si>
  <si>
    <t>Japan: 346.9 (100.0%)</t>
  </si>
  <si>
    <t>Aomori (Primary); Asia / Pacific (Primary); Asia / Pacific Developed Markets (Primary); Japan  (Primary)</t>
  </si>
  <si>
    <t>The Aomori Bank, Ltd. provides various banking products and services to individual and corporate customers in Japan. It offers various accounts and deposits; housing, remodeling, unoccupied house, car, education, card, and free loans; and financing services. The company also provides asset management; personal annuity, whole life, medical, endowment, car, and travel insurance products; and debit and credit cards, automatic transfer, safe deposit boxes, internet banking, management consulting, and pension related services. It operates through a network of 90 branches. The company was founded in 1879 and is headquartered in Aomori, Japan. The Aomori Bank, Ltd. operates as a subsidiary of Procrea Holdings, Inc.</t>
  </si>
  <si>
    <t>Aomori (Primary);
Asia / Pacific (Primary);
Asia / Pacific Developed Markets (Primary);
Japan  (Primary)</t>
  </si>
  <si>
    <t>Banks (Primary); Banks (Primary); Diversified Banks (Primary); Financials (Primary); Accident Insurance; Casualty; Commercial Property Insurance; Disability Insurance; Diversified Financial Services; Diversified Financials; Health and Medical Insurance; Homeowner's and Renter's Insurance; Insurance; Insurance; Life and Health Insurance; Life Insurance; Motor Vehicle Insurance; Personal Property Insurance; Property; Property and Casualty Insurance; Real Estate; Real Estate; Real Estate Management and Development; Real Estate Services; Regional Banks; Regional Commercial Banks; Specialized Finance</t>
  </si>
  <si>
    <t>Europe (Primary); European Developed Markets (Primary); Norway (Primary); Telemark (Primary)</t>
  </si>
  <si>
    <t>SpareBank 1 Sørøst-Norge provides various banking products and services for private and corporate customers in Norway. It offers mobile and online banking, card, account, and payment services. In addition, the company provides mortgage, car, boat, consumer ,and other vehicle loans as well as refinancing, micro savings, investment, pension, and property related services. Further, the company offers daily operations, get paid, loans and financing, and pension related products. Additionally , the company provides business and personnel insurance as well as savings and investment products. SpareBank 1 Sørøst-Norge was founded in 1859 and is based in Tønsberg, Norway.</t>
  </si>
  <si>
    <t>Europe (Primary);
European Developed Markets (Primary);
Norway (Primary);
Vestfold (Primary)</t>
  </si>
  <si>
    <t>The Kamogawa Grand Hotel, Ltd. engages in hotel and resort businesses in Japan. The company was formerly known as Yoshidaya Ryokan, Ltd. and changed its name to The Kamogawa Grand Hotel, Ltd. in 1965. The Kamogawa Grand Hotel, Ltd. was founded in 1952 and is headquartered in Kamogawa, Japan.</t>
  </si>
  <si>
    <t>Nippon Sangyo Suishin Kiko Ltd.
Nippon Sangyo Suishin Kiko Ltd. is a private equity firm specializing in investments related to buyouts, mid market, turnaround, business succession, businesses/brands that aims to grow or expand overseas, and businesses that aims to sell its non-core business. It also invests in industries that can expand nationally and internationally such as consumer, healthcare, tourism, media, technology and infrastructure. It seeks to take a majority stake. The firm prefers to exit its investments through dividends, IPO, and stock transfer. Nippon Sangyo Suishin Kiko Ltd. was founded in September 2014 and is based in Tokyo, Japan.
NSSK Maples 2017 L.P.
NSSK Maples 2017 L.P. was founded in 2017 and is based in Japan.</t>
  </si>
  <si>
    <t>Nippon Sangyo Suishin Kiko Ltd. (Asia / Pacific (Primary); Asia / Pacific Developed Markets (Primary); Japan  (Primary));
NSSK Maples 2017 L.P. (Asia / Pacific (Primary); Asia / Pacific Developed Markets (Primary); Japan  (Primary))</t>
  </si>
  <si>
    <t xml:space="preserve">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
</t>
  </si>
  <si>
    <t>AssetCo plc engages in acquiring, managing, and operating asset and wealth management activities and interests. The company was incorporated in 2003 and is headquartered in Monmouth, the United Kingdom.</t>
  </si>
  <si>
    <t>Europe (Primary);
European Developed Markets (Primary);
Gwent (Primary);
United Kingdom (Primary);
Wales (Primary)</t>
  </si>
  <si>
    <t>Cadoc Limited
Cadoc Limited operates as a research and consulting services company. It offers advice, guidance, and operational assistance to businesses and other organisations on management issues, such as corporate strategic and organisational planning, business process re-engineering, change management, marketing objectives and policies,. The company is based in United Kingdom.
Harwood Capital LLP
Harwood Capital LLP is a private investment firm that focuses in small-cap companies based in the United Kingdom. The firm, through its fund, will make investments in companies operating in the manufacturing, services, leisure, media, healthcare, retail, fincial services and construction sectors. It also acts as an advisor to investment trusts. The firm is based in London, United Kingdom. Harwood Capital LLP operates as a subsidiary of Harwood Capital Management Limited.
Toscafund Asset Management LLP
Toscafund Asset Management LLP is a private equity firm specializing in mid-market and capital growth investments. The firm typically invests in financial sector. The firm seeks to invest in European region. The firm seeks lead investor with a significant stake greater than twenty-five percent and appropriate governance or board engagement. Toscafund Asset Management LLP was founded in 2000 and is based in London, United Kingdom with additional offices in Manchester, United Kingdom, Melbourne, Hong Kong, Australia and New York, New York.</t>
  </si>
  <si>
    <t>Cadoc Limited (England (Primary); Europe (Primary); European Developed Markets (Primary); United Kingdom (Primary); Warwickshire (Primary));
Harwood Capital LLP (England (Primary); Europe (Primary); European Developed Markets (Primary); Greater London (Primary); United Kingdom (Primary));
Toscafund Asset Management LLP (Europe (Primary); European Developed Markets (Primary); United Kingdom (Primary); Asia / Pacific; Asia / Pacific Developed Markets; Australia ; Hong Kong ; New York; Northeast; United States and Canada; United States of America)</t>
  </si>
  <si>
    <t xml:space="preserve">As of February 9, 2021, Yingkou Port Liability Co.,Ltd was acquired by Liaoning Port Co.,Ltd.. Yingkou Port Liability Co., Ltd. engages in the port facility services, and storage and transportation of bulk cargo in China. Its services include cargo loading and unloading, warehousing, ship port, and leasing and maintenance services of port facilities. The company primarily handles containers, metal ores, steel, coal and products, grain, non-minerals, mineral construction materials, refined oil and chemical products, ro-ro cars, fertilizers, etc. It serves cargo owners, shipping and agency customers, and related port units. The company was founded in 2000 and is based in Yingkou, China. </t>
  </si>
  <si>
    <t>Industrials (Primary); Marine Cargo Services (Primary); Marine Ports and Services (Primary); Transportation (Primary); Transportation Infrastructure (Primary); Commercial and Professional Services; Commercial Services and Supplies; Diversified Support Services; Warehousing and Storage</t>
  </si>
  <si>
    <t>Asia / Pacific (Primary); Asia / Pacific Emerging Markets (Primary); China  (Primary); Far East (Primary); Liaoning Province (Primary)</t>
  </si>
  <si>
    <t>Liaoning Port Co., Ltd., together with its subsidiaries, provides port and logistics services in Mainland China. The company offers oil/liquefied chemicals terminal and related logistics, and trading services for loading and discharging, storage, and transshipment of oil products and liquefied chemicals; and port management services. It also provides container terminal and related logistics services for loading and discharging, storage, and transshipment of containers; and various container logistics services, as well as leases terminals and sells properties. In addition, the company offers bulk and general cargo terminal and related logistics services for loading and discharging general cargo and ore, as well as trades in steel. Further, it provides bulk grains terminal, and related logistics and trading services for loading and discharging of grains and trades in unprocessed grains; passenger, roll-on and roll-off terminal, and related logistics services; and port value-added and related ancillary services, including tallying, tugging, transportation, power supply, information technology, and construction. Additionally, the company offers automobile terminal, and related logistics and trading services for loading and discharging automobile. The company was formerly known as Dalian Port (PDA) Company Limited and changed its name to Liaoning Port Co., Ltd. in January 2021. Liaoning Port Co., Ltd. was founded in 2005 and is headquartered in Dalian, the People’s Republic of China.</t>
  </si>
  <si>
    <t xml:space="preserve">Asia / Pacific (Primary);
Asia / Pacific Emerging Markets (Primary);
China  (Primary);
Far East (Primary);
Liaoning Province (Primary);
Asia / Pacific Developed Markets;
Hong Kong </t>
  </si>
  <si>
    <t>China Securities Finance Corporation Limited
China Securities Finance Corporation Limited provides margin financing loans to securities companies in China. The company was incorporated in 2011 and is based in Beijing, China.
Yingkou Port Group Co. Ltd
Yingkou Port Group Co. Ltd, through its subsidiaries, provides port services in China. It also offers equity investment, warehousing and freight forwarding, network information, electricity supply, real estate development, hotel dining, logistics and transportation, construction and installation, shipping agent, health, transportation equipment manufacturing, tally, consultation, engineering design, and security services. The company was founded in 2003 and is based in Yingkou, China.</t>
  </si>
  <si>
    <t>China Securities Finance Corporation Limited (Asia / Pacific (Primary); Asia / Pacific Emerging Markets (Primary); China  (Primary); Far East (Primary));
Yingkou Port Group Co. Ltd (Asia / Pacific (Primary); Asia / Pacific Emerging Markets (Primary); China  (Primary); Far East (Primary); Liaoning Province (Primary))</t>
  </si>
  <si>
    <t>SABB Takaful Company provides a range of family and general insurance products to individual and corporate customers primarily in the Kingdom of Saudi Arabia. It operates through three segments: Individual Family Takaful, Group Family Takaful, and General Takaful. The company offers various protection plans, including travel, home, schengen travel, and personal accident takaful products; and wealth management plans consisting of investment, saving, simple saving, care, education, and retirement takaful products. It also provides business protection products comprising marine cargo, business interruption or loss of profit, public liability, fire-property all risks, group creditors, SME package, fidelity guarantee, medical malpractice, and money takaful plans; and employee benefits products, including group personal accident and care plans. The company was founded in 2006 is based in Riyadh, the Kingdom of Saudi Arabia. SABB Takaful Company is a subsidiary of The Saudi British Bank. As of October 19, 2022, SABB Takaful Company operates as a subsidiary of Walaa Cooperative Insurance Company.</t>
  </si>
  <si>
    <t>General Takaful: 4.8 (9.1%);
Group Family (Protection &amp; Savings): 11.6 (22.2%);
Individual Family (Protection &amp; Savings): 34.5 (66.0%);
Shareholders' Operations: 1.4 (2.7%)</t>
  </si>
  <si>
    <t>Kingdom of Saudi Arabia: 52.3 (100.0%)</t>
  </si>
  <si>
    <t>Financials (Primary); Insurance (Primary); Insurance (Primary); Multi-line Insurance (Primary); Accident Insurance; Casualty; Fire and Marine Insurance; Health and Medical Insurance; Liability Insurance; Life and Health Insurance; Property; Property and Casualty Insurance</t>
  </si>
  <si>
    <t>Walaa Cooperative Insurance Company provides cooperative insurance and reinsurance products and services in the Kingdom of Saudi Arabia. The company offers various property insurance products, including property all risk, fire and specified perils property damage, home, and loss of profit/business interruption insurance; and engineering insurance products, such as erection and construction all-risk, and contractor’s plant and machinery/equipment insurance, as well as machinery breakdown insurance (MBD), loss of profit following MBD, and deterioration of stock following MBD. It also provides motor insurance products, which include commercial and private motor comprehensive, and third party liability policies; marine insurance products, including marine cargo and hull insurance policies; medical insurance; and miscellaneous accidents insurance products, such as comprehensive general liability, professional indemnity, medical malpractice, directors and officers liability, privacy and network security cyber liability, fidelity guarantee, money, personal accident, workmen’s compensation and employers liability, travel, aviation hull, and public and product liability insurance. The company was formerly known as Saudi United Cooperative Insurance Company and changed its name to Walaa Cooperative Insurance Company in May 2017. Walaa Cooperative Insurance Company was founded in 2007 and is headquartered in Al-Khobar, the Kingdom of Saudi Arabia.</t>
  </si>
  <si>
    <t>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t>
  </si>
  <si>
    <t>Ownership and Operation of Grocery-Anchored Shopping Centers: 122.0 (100.0%)</t>
  </si>
  <si>
    <t>United States of America: 122.0 (100.0%)</t>
  </si>
  <si>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</si>
  <si>
    <t>Camac Partners, LLC
Camac Partners, LLC is an employee owned hedge fund sponsor. It primarily provides its services to sophisticated clients. The firm invests in global markets. Camac Partners, LLC was founded in 2011 and is based in New York.
Ewing Morris &amp; Co. Investment Partners
Ewing Morris &amp; Co. Investment Partners is a privately owned investment manager. It launches and manages hedge funds for its clients. The firm invests in public equity markets of North America. It primarily invests in small cap companies. Ewing Morris &amp; Co. Investment Partners was founded in 2011 and is based in Toronto, Canada.
T. Rowe Price Associates, Inc.
T. Rowe Price Associates, Inc. is a privately owned investment manager. The firm provides its services to high net worth individuals, banking and thrift institutions, investment companies, pension and profit sharing plans, pooled investment vehicles, charitable organizations, corporations and other businesses, state and municipal government entities, other investment advisers, insurance companies, SMA program clients, trusts, endowments, foundations, institutions, and non-U.S. collective investment funds. It manages separate client-focused equity, balanced, and fixed income portfolios. The firm launches and manages equity, fixed income, balanced, and multi-asset mutual funds for its clients. It also launches and manages equity, fixed income, and balanced private funds. The firm invests in the public equity and fixed income markets across the globe. It invests in growth and value stocks of small-cap, mid-cap, and large-cap companies. For the fixed income portion, the firm invests in short-term bonds, high yield bonds, and municipal bonds. It employs fundamental analysis to create its portfolio. The firm combines in-house and external research to make its investments. It was founded in 1937 and is based in Baltimore, Maryland with additional offices in Owings Mills, Maryland; San Francisco, California; Tampa, Florida; and Colorado Springs, Colorado. T. Rowe Price Associates, Inc. operates as a subsidiary of T. Rowe Price Group, Inc.</t>
  </si>
  <si>
    <t>Camac Partners, LLC (New York (Primary); New York City Area (Primary); Northeast (Primary); United States and Canada (Primary); United States of America (Primary));
Ewing Morris &amp; Co. Investment Partners (Canada (Primary); Ontario (Primary); United States and Canada (Primary));
T. Rowe Price Associates, Inc. (Baltimore Area (Primary); Maryland (Primary); Midatlantic (Primary); United States and Canada (Primary); United States of America (Primary); California; Colorado; Colorado Springs Area; Europe; European Developed Markets; Florida; Mountain; San Francisco Area; Southeast; Tampa Area; United Kingdom; West Coast)</t>
  </si>
  <si>
    <t>Business Credit Agencies (Primary); Credit Agencies (Primary); Diversified Financial Services (Primary); Diversified Financials (Primary); Financials (Primary); Specialized Finance (Primary)</t>
  </si>
  <si>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</si>
  <si>
    <t>Ortho Clinical Diagnostics Holdings plc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plc was incorporated in 2020 and is based in Raritan, New Jersey. As of May 27, 2022, Ortho Clinical Diagnostics Holdings plc operates as a subsidiary of QuidelOrtho Corporation.</t>
  </si>
  <si>
    <t>Americas: 1,222.9 (60.1%);
Europe,The Middle East and Africa (EMEA): 276.5 (13.6%);
Greater China: 273.9 (13.5%);
Other: 262.7 (12.9%)</t>
  </si>
  <si>
    <t>Allergy and Diagnostic Kits (Primary); Blood Analyzers (Primary); Health Care (Primary); Health Care Equipment (Primary); Health Care Equipment and Services (Primary); Health Care Equipment and Supplies (Primary); Medical Testing, Analyzing, and Diagnostic Equipment (Primary); Health Care Providers and Services; Health Care Services; Pharmaceutical Contract Manufacturing Services; Pharmaceuticals; Pharmaceuticals; Pharmaceuticals, Biotechnology and Life Sciences</t>
  </si>
  <si>
    <t>Kilmer Area (Primary); New Jersey (Primary); Northeast (Primary); United States and Canada (Primary); United States of America (Primary)</t>
  </si>
  <si>
    <t>QuidelOrtho Corporation focuses on the development and manufacture of diagnostic testing technologies across the continuum of healthcare testing needs. The company operates through Labs, Transfusion Medicine, Point-of-Care, and Molecular Diagnostics business units. The Labs business unit provides clinical chemistry laboratory instruments and tests that measure target chemicals in bodily fluids for the evaluation of health and the clinical management of patients; immunoassay laboratory instruments and tests, which measure proteins as they act as antigens in the spread of disease, antibodies in the immune response spurred by disease, or markers of proper organ function and health; testing products to detect and monitor disease progression across a spectrum of therapeutic areas; and specialized diagnostic solutions. The Transfusion Medicine business unit offers immunohematology instruments and tests used for blood typing to ensure patient-donor compatibility in blood transfusions; and donor screening instruments and tests used for blood and plasma screening for infectious diseases. The Point-of-Care business unit provides tests to provide rapid results across a continuum of point-of-care settings. The Molecular Diagnostics business unit offers polymerase chain reaction thermocyclers; and analyzers and amplification systems.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blood banks, and donor centers, as well as for individual, non-professional, and over-the-counter use. It operates in North America, Europe, the Middle East, Africa, China, and internationally. The company was founded in 1979 and is headquartered in San Diego, California.</t>
  </si>
  <si>
    <t>AS Valmieras stikla skiedra produces and trades in fiberglass and fiberglass products. The company offers E, HR, and SiO2 glass products, including chopped strands, single and twisted yarns, textured yarns and fabrics, technical fabrics, composite fabrics, nettings or meshes, needled mats, stitch-bonded mats, textile membranes, and coated and laminated fabrics. Its products are used in raw materials, thermal insulation, smoke and fire protection products, composites, industrial applications, building materials, architecture and design applications, and acoustic solutions. The company sells its products in the European Union, North America, CIS, and other countries. AS Valmieras stikla skiedra was founded in 1963 and is based in Valmiera, Latvia. As of February 18, 2021, AS Valmieras stikla skiedra operates as a subsidiary of Duke I S.à r.l.</t>
  </si>
  <si>
    <t>Building Products (Primary); Building Products (Primary); Capital Goods (Primary); Industrials (Primary); Construction Materials; Construction Materials; Glass; Materials; Materials</t>
  </si>
  <si>
    <t xml:space="preserve">Engagement Labs Inc. provides intelligent data, analytics, and insights for marketers and organizations to track, measure, and benchmark the conversations happening around a brand or industry in the United States and the United Kingdom. The company offers TotalSocial, a data and analytics platform that combines online and offline actionable data with predictive analytics to grow brand. It serves auto, beauty and personal care, beverages, children’s products, dining, financial, food, health, household products, media, retail/apparel, sports, supermarket, technology, telecom, home, and travel service industries. The company was formerly known as Parta Dialogue Inc. and changed its name to Engagement Labs Inc. in December 2013. Engagement Labs Inc. is headquartered in Toronto, Canada. As of March 1, 2022, Engagement Labs Inc. operates as a subsidiary of DGTL Holdings Inc.
</t>
  </si>
  <si>
    <t>DGTL Holdings Inc. incubates digital media and advertising technology companies using artificial intelligence in Canada and internationally. The company accelerates commercialized enterprise level software as-a-service companies through capitalization structures, including investment, mergers and acquisitions, earnouts, and licensing structures. It also offers Hashoff, a software-as-a-service platform provides micro-influencer marketing for brands; and TotalSocial, a platform-as-a-service focuses on the entire social ecosystem by combining powerful on-line and off-line data with predictive analytics. In addition, the company provides social intelligence using proprietary data and methodology for various brands and companies. The company was formerly known as Conscience Capital Inc. and changed its name to DGTL Holdings Inc. in July 2020. DGTL Holdings Inc. was incorporated in 2018 and is headquartered in Toronto, Canada.</t>
  </si>
  <si>
    <t>Loeb Holding Corporation is a private equity firm. The firm invests in businesses in a variety of industries including logistics and transportation, financial services, healthcare, and market research. It also seeks co-investments. Loeb Holding Corporation is based in New York, New York.</t>
  </si>
  <si>
    <t>Zonia Holdings Corp., an exploration stage company, engages in the acquisition, exploration, and development of mineral properties. The company primarily explores for silver and copper deposits. It holds an interest in the Silver Queen property located in Arizona; and 100% interest in the Zonia copper-oxide project located in Arizona. Zonia Holdings Corp. was formerly known as Cardero Resource Corp. The company was incorporated in 2022 and is headquartered in Vancouver, Canada. As of January 28, 2022, Zonia Holdings Corp. operates as a subsidiary of World Copper Ltd.</t>
  </si>
  <si>
    <t>Diversified Metals and Mining (Primary); Materials (Primary); Materials (Primary); Metals and Mining (Primary); Copper; Copper Ores; Silver; Silver Ores</t>
  </si>
  <si>
    <t>World Copper Ltd. engages in the exploration and development of copper projects in Chile and the United States. It has an option to acquire 100% interests in the Escalones and Cristal projects located in Chile; and Zonia copper oxide project located in central Arizona. The company was formerly known as Wealth Copper Ltd. and changed its to World Copper Ltd. in July 2020. World Copper Ltd. is headquartered in Vancouver, Canada.</t>
  </si>
  <si>
    <t>Escalones Resource Corp.
Escalones Resource Corp. engages in the acquisition, exploration, and development of mineral properties in Canada. The company was founded in 2015 and is headquartered in Vancouver, Canada.
Wealth Minerals Ltd. (TSXV:WML)
Wealth Minerals Ltd., a junior mineral resource exploration company, engages in the acquisition, exploration, and development of mineral properties in Chile, Canada, and Mexico. The company primarily explores for lithium, as well as for precious metal and copper deposits. It principally holds interests in the Atacama project that comprises 144 exploration concessions covering an area of approximately 46,200 hectares located in the Atacama Salar in Region II of Antofagasta, northern Chile. Wealth Minerals Ltd. is headquartered in Vancouver, Canada.</t>
  </si>
  <si>
    <t>Escalones Resource Corp. (British Columbia (Primary); Canada (Primary); United States and Canada (Primary));
Wealth Minerals Ltd. (TSXV:WML) (British Columbia (Primary); Canada (Primary); United States and Canada (Primary))</t>
  </si>
  <si>
    <t>Wealth Minerals Ltd. (TSXV:WML) (68.1)</t>
  </si>
  <si>
    <t>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the residential and commercial property markets, as well as risk, valuation, and data solutions to the commercial mortgage-backed securities market; and tools, analytics, and models for commercial real estate investors and lenders. Its Events and Exhibitions segment organizes B2B exhibitions and conferences in the energy, construction, interiors, hotel, hospitality, and leisure sectors. The Consumer Media segment publishes newspapers under the Daily Mail, The Mail on Sunday, and Metro brands; and provides MailOnline, an English-language newspaper website, as well as The New Scientist, a science publishing title. The company was founded in 1896 and is headquartered in London, the United Kingdom. As of January 7, 2022, Daily Mail and General Trust plc operates as a subsidiary of Rothermere Continuation Limited.</t>
  </si>
  <si>
    <t>Communication Services (Primary); Electronic Newspaper Publishing (Primary); Media (Primary); Media and Entertainment (Primary); Newspaper and Magazine Publishing (Primary); Newspaper Publishing (Primary); Printed Media Publishing (Primary); Published Electronic Materials (Primary); Publishing (Primary); Advertising; Application Software; Broadcast Advertising; Commercial and Professional Services; Conference Providers; Conference Services; Consumer Discretionary; Consumer Services; Convention and Visitors Bureaus; Enterprise Software; Hotels, Resorts and Cruise Lines; Hotels, Restaurants and Leisure; Industrials; Industry Specific Software; Information Technology; Internet Advertising; Print Advertising; Professional Services; Research and Consulting Services; Software; Software and Services</t>
  </si>
  <si>
    <t>Rothermere Continuation Limited, through its subsidiary, owns and operates radio broadcasting stations. The company was incorporated in 1995 and is based in Hamilton, Bermuda.</t>
  </si>
  <si>
    <t>Maven Investment Partners Ltd.
Maven Investment Partners Ltd. is a privately owned investment manager. The firm invests in the public equity markets across the globe. The firm employs combination of fundamental and quantitative analysis to create its portfolios. It was formerly known as Maven Trading Limited. Maven Investment Partners Ltd. was founded in 2011 and is based in Greater London, United Kingdom. The firm operates as a subsidiary of Maven Securities Holding Ltd.
Syquant Capital SAS
Syquant Capital SAS is an employee owned hedge fund sponsor. The firm invests in public equity markets. It employs arbitrage strategy to make its investments. The firm employs fundamental and quantitative analysis to make its investments. Syquant Capital SAS was founded in 2005 and is based in Paris, France.
TIG Advisors, LLC
TIG Advisors, LLC is a privately owned hedge fund sponsor. The firm primarily provides its services to institutional investors and other sophisticated investors. It manages separate client-focused portfolios. The firm launches and manages hedge fund for its clients. It primarily invests in public equity and fixed income markets. The firm employs fundamental analysis to create its portfolio. TIG Advisors, LLC was founded in January 1, 2006 and is based in New York City with additional office in Beverly Hills, California.</t>
  </si>
  <si>
    <t>Berry Street Capital Management LLP (England (Primary); Europe (Primary); European Developed Markets (Primary); Greater London (Primary); United Kingdom (Primary));
Maven Investment Partners Ltd. (England (Primary); Europe (Primary); European Developed Markets (Primary); Greater London (Primary); United Kingdom (Primary));
Syquant Capital SAS (Europe (Primary); European Developed Markets (Primary); France (Primary); Ile-de-France (Primary));
TIG Advisors, LLC (New York (Primary); New York City Area (Primary); Northeast (Primary); United States and Canada (Primary); United States of America (Primary); California; Los Angeles Area; West Coast)</t>
  </si>
  <si>
    <t>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t>
  </si>
  <si>
    <t>Packaging &amp; Containers: 207.1 (100.0%)</t>
  </si>
  <si>
    <t>Turkey: 197.6 (95.1%);
Foreign: 10.1 (4.9%)</t>
  </si>
  <si>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functional films; corrugated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Mondi plc was founded in 1967 and is based in Weybridge, the United Kingdom.</t>
  </si>
  <si>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</si>
  <si>
    <r>
      <rPr>
        <sz val="8"/>
        <rFont val="Arial"/>
        <family val="2"/>
      </rPr>
      <t xml:space="preserve">Memphis Area (Primary);
Southeast (Primary);
Tennessee (Primary);
United States and Canada (Primary);
United States of America (Primary);
</t>
    </r>
    <r>
      <rPr>
        <sz val="8"/>
        <color indexed="17"/>
        <rFont val="Arial"/>
        <family val="2"/>
      </rPr>
      <t>New York</t>
    </r>
    <r>
      <rPr>
        <sz val="8"/>
        <rFont val="Arial"/>
        <family val="2"/>
      </rPr>
      <t xml:space="preserve">;
</t>
    </r>
    <r>
      <rPr>
        <sz val="8"/>
        <color indexed="17"/>
        <rFont val="Arial"/>
        <family val="2"/>
      </rPr>
      <t>New York City Area</t>
    </r>
    <r>
      <rPr>
        <sz val="8"/>
        <rFont val="Arial"/>
        <family val="2"/>
      </rPr>
      <t xml:space="preserve">;
</t>
    </r>
    <r>
      <rPr>
        <sz val="8"/>
        <color indexed="17"/>
        <rFont val="Arial"/>
        <family val="2"/>
      </rPr>
      <t>Northeast</t>
    </r>
    <r>
      <rPr>
        <sz val="8"/>
        <rFont val="Arial"/>
        <family val="2"/>
      </rPr>
      <t xml:space="preserve">;
</t>
    </r>
    <r>
      <rPr>
        <sz val="8"/>
        <color indexed="17"/>
        <rFont val="Arial"/>
        <family val="2"/>
      </rPr>
      <t>United States and Canada</t>
    </r>
    <r>
      <rPr>
        <sz val="8"/>
        <rFont val="Arial"/>
        <family val="2"/>
      </rPr>
      <t xml:space="preserve">;
</t>
    </r>
    <r>
      <rPr>
        <sz val="8"/>
        <color indexed="17"/>
        <rFont val="Arial"/>
        <family val="2"/>
      </rPr>
      <t>United States of America</t>
    </r>
  </si>
  <si>
    <t>IGIS Residence Reit Co., Ltd. operates as a real estate investment fund based on rented houses. The company was founded in 2020 and is based in Seoul, South Korea.</t>
  </si>
  <si>
    <t>Comany Inc., together with its subsidiaries, manufactures and sells partitions in Japan. The company offers high, low, toilet, and movable partitions; tender, hanging, lightweight steel, sliding, skeleton mounted automatic folding, and designer doors; clean room partitions; electronic locks; and booths, whiteboard panels, wall mounted, and panel design steel partitions for application in offices, factories, education facilities, medical and welfare facilities, and public and commercial facilities. It is also involved in the import and export of office furniture and building materials; and construction and sale of partitions and interior finish building materials. The company was formerly known as Komatsu Partition Industry Inc. and changed its name to Comany Inc. in November 1984. Comany Inc. was founded in 1961 and is headquartered in Komatsu, Japan.</t>
  </si>
  <si>
    <t>Partition Manufacturing and Sales Business: 266.5 (100.0%)</t>
  </si>
  <si>
    <t>Building Products (Primary); Building Products (Primary); Capital Goods (Primary); Door Locks and Deadbolts (Primary); Hardware Tools and Equipment (Primary); Industrials (Primary); Metal Doors (Primary); Metal Windows and Doors (Primary); Roofing, Siding, and Insulation Materials (Primary); Windows and Doors (Primary); Wood Doors (Primary); Wood Windows and Doors (Primary); Building Product Distribution; Commercial and Professional Services; Commercial Services and Supplies; Construction Material Distribution; Office Furnishings and Equipment; Office Furnishings and Equipment Distribution; Office Services and Supplies; Trading Companies and Distributors; Trading Companies and Distributors</t>
  </si>
  <si>
    <t>Komatsu Kosan Co., Ltd. engages in ownership and management of marketable securities. The company is based in Komatsu, Japan.</t>
  </si>
  <si>
    <t>Asia / Pacific (Primary);
Asia / Pacific Developed Markets (Primary);
Ishikawa (Primary);
Japan  (Primary)</t>
  </si>
  <si>
    <t>Alpha Peak Capital Inc. does not have significant operations. Previously, it engaged in developing and operating Swallow Gully Scenic Area, a tourist attraction site in Sichuan Province, the People's Republic of China. Alpha Peak Capital Inc. was formerly known as Alpha Peak Leisure Inc. and changed its name to Alpha Peak Capital Inc. in April 2021. The company was incorporated in 2011 and is based in Vancouver, Canada. As of December 31, 2020, Alpha Peak Capital Inc. operates as a subsidiary of 2578218 Ontario Ltd.</t>
  </si>
  <si>
    <t>Consumer Discretionary (Primary); Consumer Services (Primary); Hotels, Restaurants and Leisure (Primary); Leisure Facilities (Primary); Hotels, Resorts and Cruise Lines; Scenic Operations; Travel and Tourism Services</t>
  </si>
  <si>
    <t>2578218 Ontario Ltd is based in Canada. 2578218 Ontario Ltd operates as a subsidiary of The Chemours Company.</t>
  </si>
  <si>
    <t>CN Lifestyles Limited is based in Canada.</t>
  </si>
  <si>
    <t>Antalis Société anonyme primarily operates as a paper distributor in the United Kingdom, Ireland, France, Germany, Austria, rest of Europe, and internationally. It also provides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It provides its products under the Novatech, PrintSpeed, Olin, Tom&amp;Otto, mill, Conqueror, Curious Collection, Cocoon, Invercote, Image, DataCopy, Xerox, and Coala brands, as well as Avery, Dibond, Forex, and Priplak brands. The company was founded in 2000 and is headquartered in Boulogne-Billancourt, France. As of July 21, 2020, Antalis Société anonyme operates as a subsidiary of Kokusai Pulp&amp;Paper Co.,Ltd.</t>
  </si>
  <si>
    <t>Capital Goods (Primary); Industrials (Primary); Machinery Distribution (Primary); Paper and Forest Product Distribution (Primary); Printing Machinery Distribution (Primary); Trading Companies and Distributors (Primary); Trading Companies and Distributors (Primary); Commercial and Professional Services; Commercial Services and Supplies; Diversified Support Services; Office Product Distribution; Office Services and Supplies</t>
  </si>
  <si>
    <t>Kpp Group Holdings Co.,Ltd., a paper-trading company, engages in buying, selling, importing, and exporting papers, paperboards, paper processed products, pulp, recovered papers, chemical products, machines related to paper, packaging and wrapping materials, and other related products. It provides papers for newspapers, printing, and communications; packing materials for protecting products and wrapping paper; pulp and recovered paper; and functional paper and other related products. The company also engages in the possession and lease of real estate and warehousing. In addition, it offers Office ecomo, a recycling system for confidential documents generated in corporate offices; Town ecomo, a recycling system in which the paper waste generated by households is collected and recycled; web solutions for business solutions that utilize the Internet; and planning and proposing package design to filling and distributing coffee beans to customers. The company was formerly known as Kokusai Pulp&amp;Paper Co.,Ltd. and changed its name to Kpp Group Holdings Co.,Ltd. in October 2022. Kpp Group Holdings Co.,Ltd. was incorporated in 1924 and is headquartered in Tokyo, Japan.</t>
  </si>
  <si>
    <t>Sequana SA engages in the distribution of papers, packaging products, and visual communication materials. It distributes coated and uncoated papers, creative papers, and envelopes, as well as specialty products, graphic boards, and digital printing papers to printers, graphic designers, publishers, and communication agencies. The company also distributes cut size papers and envelopes for various digital printing techniques to large companies, public administrations, and trade resellers; consumables, machines, and solutions for clients in various sectors, such as the automotive or electronics industry, service providers, and printers; and flexible or rigid materials for posters, POS displays, banners, signage, shop window displays, customization of car fleets, or interior design. In addition, it engages in the production and sale of recycled paper pulp for graphic applications for applications, such as playing cards, labels, soft packaging, transfer paper, posters and billboards, POS advertising, tissue paper, and flame-retardant papers; and synthetic papers for applications, such as secured labels, tamper-proofing solutions, self-adhesive labels, package-imbedded labels, road maps, etc. Further, the company provides advice, training, customized services, after-sale service, and product personalization services. Its products are available in France and internationally. The company was founded in 1848 and is based in Boulogne-Billancourt, France. Sequana SA is under liquidation.</t>
  </si>
  <si>
    <t>Primewest Group Limited is a real estate investment firm specializing in investment in real estate assets. It seeks to invest in commercial, industrial, retail, large format retail, tourism, residential, land &amp; agricultural property assets located in Australia. Primewest Group Limited is based in Perth, Australia with an additional office in Sydney, Australia.</t>
  </si>
  <si>
    <t>Asia / Pacific (Primary); Asia / Pacific Developed Markets (Primary); Australia  (Primary); Western Australia (Primary); New South Wales</t>
  </si>
  <si>
    <t>Centuria Capital Group, an investment manager, markets and manages investment products primarily in Australia. It operates through Property Funds Management, Co- Investments, Developments, Property and Development Finance, Investment Bonds Management, and Corporate segments. The Property Funds Management segment manages listed and unlisted property funds. The Co-Investments segment holds interest in property funds, properties held for sale, and other liquid investments. The Developments segment engages in the management of development project and structured property developments for the commercial office, industrial, and health through residential mixed use. The Property and Development Finance segment provide real estate secured non-bank finance for land sub-division, bridging finance, development projects, and residual stock. The Investment Bonds Management segment manages benefit funds, which include a range of financial products, such as single and multi-premium investments. The Corporate segment manages reverse mortgage lending portfolio. The company was incorporated in 2000 and is headquartered in Sydney, Australia.</t>
  </si>
  <si>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such as Authentic Pronunciation, as well as DongNi English A+ app; LiuLi Reading mobile app, which allows users to read articles from publishers supplemented by detailed learning tips and quizzes; and Kids Liulishuo, a mobile app that enhance the reading, hearing, and speaking abilities of kids. The company also provides IELTS Liulishuo app for IELTS speaking practice tests; LingoChamp mobile app;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</si>
  <si>
    <t>Educational Services - Education &amp; Training Services: 107.8 (100.0%)</t>
  </si>
  <si>
    <t>People's Republic of China (PRC): 107.8 (100.0%)</t>
  </si>
  <si>
    <t>Consumer Discretionary (Primary); Consumer Services (Primary); Diversified Consumer Services (Primary); Education Services (Primary); Online Education Courses (Primary); Online Training Services (Primary); Advertising; Communication Services; Diversified Financial Services; Diversified Financials; Educational and Training Software; Entertainment; Financials; Information Technology; Information Technology (IT) Consulting; Interactive Home Entertainment; IT Consulting and Other Services; IT Services; Marketing Services; Media; Media and Entertainment; Reference Material Software; Software and Services; Specialized Finance</t>
  </si>
  <si>
    <t>PCIL IV Limited is based in China.</t>
  </si>
  <si>
    <t>Redbox Entertainment Inc. operates a network of self-service kiosks in the United States. It operates a network of approximately 38,000 self-service kiosks, where consumers could rent or purchase new-release DVDs and Blu-ray Discs. The company provides installation, merchandising, and break-fix services to other kiosk businesses. It also produces, acquires, and distributes movies through its film distribution label, Redbox Entertainment, LLC, providing rights to talent-led films that are distributed across the company’s services, as well as through third party digital services. In addition, the company offers transactional and ad-supported digital streaming services, which include Redbox On Demand, a transactional service that provides digital rental or purchase of new release and catalog movies and TV content; Redbox Free On Demand, an ad-supported service providing free movies and TV shows on demand; and Redbox Free Live TV, an ad-supported television service giving access to approximately 100 linear channels. The company is based in Oakbrook Terrace, Illinois. As of August 11, 2022, Redbox Entertainment Inc. operates as a subsidiary of Chicken Soup for the Soul Entertainment, Inc..</t>
  </si>
  <si>
    <t>Legacy Business: 226.2 (83.3%);
Digital Business: 45.4 (16.7%)</t>
  </si>
  <si>
    <t>United States: 271.6 (100.0%)</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</si>
  <si>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Consumer Discretionary; Consumer Rental and Leasing Services; Consumer Services; Diversified Consumer Services; Specialized Consumer Services</t>
  </si>
  <si>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AVOD or FAST channel networks. It also produces and licenses movies, television series, and programs; and produces long and short-form original content. The company was founded in 2014 and is headquartered in Cos Cob, Connecticut. Chicken Soup for the Soul Entertainment, Inc. is a subsidiary of Chicken Soup for the Soul Productions, LLC.</t>
  </si>
  <si>
    <t>Apollo Management Holdings, L.P.
Apollo Management Holdings, L.P. operates as a subsidiary of Apollo Global Management, LLC.
Redwood Holdco Limited
Redwood Holdco Limited is a specialized consumer services company. It offers personal services. The company was incorporated in 2019 and is based in Fleet, United Kingdom.</t>
  </si>
  <si>
    <t>Apollo Management Holdings, L.P. (New York (Primary); New York City Area (Primary); Northeast (Primary); United States and Canada (Primary); United States of America (Primary));
Redwood Holdco Limited (England (Primary); Europe (Primary); European Developed Markets (Primary); Hampshire (Primary); United Kingdom (Primary));
Seaport Global Asset Management LLC (New York (Primary); New York City Area (Primary); Northeast (Primary); United States and Canada (Primary); United States of America (Primary))</t>
  </si>
  <si>
    <t>MFS Capital Partners Limited, formerly known as SSL Venture Capital Jamaica Limited, is a venture capital firm specializing in growth capital investments. The firm primarily invests in food and QSRs, manufacturing, distribution, education, technology and healthcare sectors. The firm seeks to invest in companies based in Jamaica. It typically invests in companies with annual sales between J$10 million ($0.07 million) and J$150 million ($1.16 million). The firm prefers to take majority stakes in its portfolio companies. MFS Capital Partners Limited was founded in 2011 and is based in Kingston, Jamaica.</t>
  </si>
  <si>
    <t>Micro Financing Solutions Limited engages in money services, such as micro-lending, foreign exchange trading, remittances, and bill payment to individuals and small and medium enterprises. The company is based in Jamaica.</t>
  </si>
  <si>
    <t>Croskery Holdings Limited
Croskery Holdings Limited is based in Jamaica.
Stocks and Securities Ltd.
Stocks and Securities Ltd. operates as a stock brokerage house in Jamaica. Its products and services include funds under management, stock broking, foreign exchange, financial planning, investment consulting, portfolio management, wire transfer, and confirmation letter services. The company was founded in 1977 and is based in Kingston, Jamaica.</t>
  </si>
  <si>
    <t>Croskery Holdings Limited (Caribbean (Primary); Jamaica (Primary); Latin America and Caribbean (Primary));
Stocks and Securities Ltd. (Caribbean (Primary); Jamaica (Primary); Latin America and Caribbean (Primary))</t>
  </si>
  <si>
    <t>Valuedesign Inc. operates in the house prepaid card business in Japan. The company was founded in 2006 and is based in Tokyo, Japan. As of May 30, 2022, Valuedesign Inc. operates as a subsidiary of arara inc.</t>
  </si>
  <si>
    <t>House Prepaid Card Business: 16.5 (95.0%);
Brand Prepaid Card Business: .9 (5.0%)</t>
  </si>
  <si>
    <t>Data Processing and Outsourced Services (Primary); Information Technology (Primary); IT Services (Primary); Software and Services (Primary)</t>
  </si>
  <si>
    <t>arara inc. provides various technology solutions in Japan. The company engages in the development and provision of CRM services featuring reward point, e-money, and other functions for promotion; P-Pointer, a data security solution; AR services, such as ARAPPLI and ARAPPLI SIGNAGE; and QR code related services, including QRQR - QR Code Reader and QRQR Manager. It also provides and manages high-speed email delivery solutions. The company was incorporated in 2006 and is based in Tokyo, Japan.</t>
  </si>
  <si>
    <t>Aventus Group is Australia’s largest fully-integrated owner, manager and developer of large format retail centres in Australia with a portfolio of 20 centres valued at $2.2 billion. Aventus Group portfolio spans 536,000m2 in gross leasable area and features a diverse tenant base of 593 quality tenancies, with national tenants representing 87 per cent of the total portfolio. Our team of more than 70 professionals offer expertise in investment management, asset management and corporate services, delivering operational excellence and value at every stage of the investment cycle. Our single-sector focus has allowed Aventus to achieve sustainable income growth since the Fund was listed in October 2015, with consistently high occupancy, positive leasing spreads and low incentives across the portfolio.</t>
  </si>
  <si>
    <t>Investment In Australian Large Format Retail Assets: 132.9 (100.0%)</t>
  </si>
  <si>
    <t>Australia: 132.9 (100.0%)</t>
  </si>
  <si>
    <t>HMC Capital Limited, together with its subsidiaries, owns and manages real estate focused funds in Australia. The company operates hyper-convenience retail centers. Its property portfolio consists of 53 shopping centers under the HomeCo brand name. The company was formerly known as Home Consortium Limited. HMC Capital Limited was incorporated in 2009 and is headquartered in Sydney, Australia.</t>
  </si>
  <si>
    <t>Banca Carige S.p.A. - Cassa di Risparmio di Genova e Imperia provides various banking products and services in Italy. The company’s products and services include current, demand, savings, and term deposits; mortgage, personal, salary-backed, and other loans; investments, securitization, leasing, and factoring services; payments and settlements, and asset custody/management services; insurance products; and internet and mobile banking services. It serves households, small businesses, and small and medium sized companies. As of December 31, 2021, the company operated through a network of 382 branches, 489 traditional automated teller machines (ATMs), 138 advanced ATMs, and 34 Cash-In ATMs. It is also involved in leasing and selling retail properties and apartments. The company was founded in 1483 and is based in Genoa, Italy. As of June 3, 2022, Banca Carige S.p.A. - Cassa di Risparmio di Genova e Imperia operates as a subsidiary of BPER Banca SpA.</t>
  </si>
  <si>
    <t>Retail: 215.9 (60.5%);
Consolidation: 20.1 (5.6%);
Businesses: 120.7 (33.8%)</t>
  </si>
  <si>
    <t>Banks (Primary); Banks (Primary); Diversified Banks (Primary); Diversified Commercial Banks (Primary); Financials (Primary); Apartment Building Operators and Lessors; Asset Management and Custody Banks; Business Credit Agencies; Capital Markets; Credit Agencies; Diversified Financial Services; Diversified Financials; Finance Leasing; Insurance; Insurance; Insurance Brokers; Nonresidential Building Operators and Lessors; Real Estate; Real Estate; Real Estate Agents And Brokers; Real Estate Management and Development; Real Estate Operating Companies; Real Estate Operators And Lessors; Real Estate Services; Residential Building Operators and Lessors; Shopping Mall Operators and Lessors; Specialized Finance</t>
  </si>
  <si>
    <t>Europe (Primary); European Developed Markets (Primary); Genoa (Primary); Italy (Primary); Liguria (Primary)</t>
  </si>
  <si>
    <t>BPER Banca SpA provides banking products and services for individuals, and businesses and professionals in Italy and internationally. The company operates through Retail, Private, Corporate, Large Corporate, Finance, Corporate Center, and Other Assets segments. It offers loans, mortgages, insurance and social security, accounts, and digital banking related services; cards; and investments and savings products and services. The company also provides financing and leasing, credit management and factoring, collection and payment, import and export, liquidity and investment management, digital, and other services. In addition, it offers wealth management services comprising portfolio management, global advisory, finance advice, and wealth advisory services; insurance investment products; and funds and SICAVs. As of December 31, 2021, it operated through a network of 1742 branches. The company was founded in 1867 and is headquartered in Modena, Italy.</t>
  </si>
  <si>
    <t>Emilia-Romagna (Primary);
Europe (Primary);
European Developed Markets (Primary);
Italy (Primary);
Modena (Primary);
Avellino;
Bologna;
Campania;
Ferrara;
Piedmont;
Pisa;
Ravenna;
Turin;
Tuscany</t>
  </si>
  <si>
    <t>The Interbank Deposit Protection Fund is a consortium that guarantee the deposits of the member banks. The company was founded in 1987 and is headquartered in Rome, Italy.</t>
  </si>
  <si>
    <r>
      <t xml:space="preserve">1) </t>
    </r>
    <r>
      <rPr>
        <b/>
        <sz val="8"/>
        <color indexed="8"/>
        <rFont val="Arial"/>
        <family val="2"/>
      </rPr>
      <t xml:space="preserve">Merger/Acquisition Features: </t>
    </r>
    <r>
      <rPr>
        <sz val="8"/>
        <color indexed="8"/>
        <rFont val="Arial"/>
        <family val="2"/>
      </rPr>
      <t>Acquisition of Majority Stake</t>
    </r>
    <phoneticPr fontId="1" type="noConversion"/>
  </si>
  <si>
    <r>
      <t xml:space="preserve">2) </t>
    </r>
    <r>
      <rPr>
        <b/>
        <sz val="8"/>
        <color rgb="FFFF0000"/>
        <rFont val="Arial"/>
        <family val="2"/>
      </rPr>
      <t xml:space="preserve">M&amp;A Announced Date: </t>
    </r>
    <r>
      <rPr>
        <sz val="8"/>
        <color rgb="FFFF0000"/>
        <rFont val="Arial"/>
        <family val="2"/>
      </rPr>
      <t xml:space="preserve"> [1/1/2020-10/31/2022]</t>
    </r>
    <phoneticPr fontId="1" type="noConversion"/>
  </si>
  <si>
    <r>
      <t xml:space="preserve">3) </t>
    </r>
    <r>
      <rPr>
        <b/>
        <sz val="8"/>
        <color indexed="8"/>
        <rFont val="Arial"/>
        <family val="2"/>
      </rPr>
      <t xml:space="preserve">Transaction Status: </t>
    </r>
    <r>
      <rPr>
        <sz val="8"/>
        <color indexed="8"/>
        <rFont val="Arial"/>
        <family val="2"/>
      </rPr>
      <t>Announced</t>
    </r>
    <r>
      <rPr>
        <b/>
        <sz val="8"/>
        <color indexed="8"/>
        <rFont val="Arial"/>
        <family val="2"/>
      </rPr>
      <t xml:space="preserve"> OR </t>
    </r>
    <r>
      <rPr>
        <sz val="8"/>
        <color indexed="8"/>
        <rFont val="Arial"/>
        <family val="2"/>
      </rPr>
      <t>Closed</t>
    </r>
    <r>
      <rPr>
        <b/>
        <sz val="8"/>
        <color indexed="8"/>
        <rFont val="Arial"/>
        <family val="2"/>
      </rPr>
      <t xml:space="preserve"> OR </t>
    </r>
    <r>
      <rPr>
        <sz val="8"/>
        <color indexed="8"/>
        <rFont val="Arial"/>
        <family val="2"/>
      </rPr>
      <t>Effective</t>
    </r>
    <phoneticPr fontId="1" type="noConversion"/>
  </si>
  <si>
    <r>
      <t xml:space="preserve">4) </t>
    </r>
    <r>
      <rPr>
        <b/>
        <sz val="8"/>
        <color indexed="8"/>
        <rFont val="Arial"/>
        <family val="2"/>
      </rPr>
      <t xml:space="preserve">Total Transaction Value (KRWmm, Historical rate): </t>
    </r>
    <r>
      <rPr>
        <sz val="8"/>
        <color indexed="8"/>
        <rFont val="Arial"/>
        <family val="2"/>
      </rPr>
      <t>is greater than 0</t>
    </r>
    <phoneticPr fontId="1" type="noConversion"/>
  </si>
  <si>
    <r>
      <t xml:space="preserve">5) </t>
    </r>
    <r>
      <rPr>
        <b/>
        <sz val="8"/>
        <color indexed="8"/>
        <rFont val="Arial"/>
        <family val="2"/>
      </rPr>
      <t xml:space="preserve">Target Stock Premium - 1 Day Prior (%): </t>
    </r>
    <r>
      <rPr>
        <sz val="8"/>
        <color indexed="8"/>
        <rFont val="Arial"/>
        <family val="2"/>
      </rPr>
      <t>is greater than 0</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</si>
</sst>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1" formatCode="_(* #,##0_);_(* \(#,##0\);_(* &quot;-&quot;_);_(@_)"/>
    <numFmt numFmtId="43" formatCode="_(* #,##0.00_);_(* \(#,##0.00\);_(* &quot;-&quot;??_);_(@_)"/>
    <numFmt numFmtId="164" formatCode="_-* #,##0_-;\-* #,##0_-;_-* &quot;-&quot;_-;_-@_-"/>
    <numFmt numFmtId="165" formatCode="_-* #,##0.00_-;\-* #,##0.00_-;_-* &quot;-&quot;??_-;_-@_-"/>
    <numFmt numFmtId="166" formatCode="_ * #,##0.00_ ;_ * &quot;₩&quot;&quot;₩&quot;\-#,##0.00_ ;_ * &quot;-&quot;??_ ;_ @_ "/>
    <numFmt numFmtId="167" formatCode="#,##0,,_);\(#,##0,,\)"/>
    <numFmt numFmtId="168" formatCode="#,##0.0_);\(#,##0.0\)"/>
    <numFmt numFmtId="169" formatCode="yy&quot;-&quot;m&quot;-&quot;d;@"/>
    <numFmt numFmtId="170" formatCode="#,##0;[Red]\(#,##0\);\-"/>
    <numFmt numFmtId="171" formatCode="0.0%"/>
    <numFmt numFmtId="172" formatCode="#,##0.0;[Red]\(#,##0.0\);\-"/>
    <numFmt numFmtId="173" formatCode="#,##0.00;[Red]\(#,##0.00\);\-"/>
    <numFmt numFmtId="174" formatCode="#,##0.000;[Red]\(#,##0.000\);\-"/>
    <numFmt numFmtId="175" formatCode="yyyymmdd"/>
    <numFmt numFmtId="176" formatCode="#,##0_ ;[Red]\-#,##0\ "/>
    <numFmt numFmtId="177" formatCode="0.00_ ;[Red]\-0.00\ "/>
    <numFmt numFmtId="178" formatCode="#,##0.00_ ;[Red]\-#,##0.00\ "/>
    <numFmt numFmtId="179" formatCode="_(* #,##0_);_(* \(#,##0\);_(* &quot;-&quot;??_);_(@_)"/>
    <numFmt numFmtId="180" formatCode="_(* #,##0.0_);_(* \(#,##0.0\);_(* &quot;-&quot;??_);_(@_)"/>
    <numFmt numFmtId="181" formatCode="_-* #,##0.0_-;\-* #,##0.0_-;_-* &quot;-&quot;??_-;_-@_-"/>
    <numFmt numFmtId="182" formatCode="_-* #,##0.000_-;\-* #,##0.000_-;_-* &quot;-&quot;??_-;_-@_-"/>
    <numFmt numFmtId="183" formatCode="_(* #,##0.0#_);_(* \(#,##0.0#\)_)\ ;_(* 0_)"/>
    <numFmt numFmtId="184" formatCode="mm/dd/yyyy"/>
    <numFmt numFmtId="185" formatCode="_(* #,##0.0_);_(* \(#,##0.0\)_)\ ;_(* 0_)"/>
    <numFmt numFmtId="186" formatCode="_(* #,##0.0##_);_(* \(#,##0.0##\)_)\ ;_(* 0_)"/>
    <numFmt numFmtId="187" formatCode="_(* #,##0_);_(* \(#,##0\)_)\ ;_(* 0_)"/>
    <numFmt numFmtId="188" formatCode="#,##0.0"/>
    <numFmt numFmtId="189" formatCode="0.0"/>
    <numFmt numFmtId="190" formatCode="#,##0.0_);[Red]\(#,##0.0\)"/>
    <numFmt numFmtId="191" formatCode="0.0_ "/>
    <numFmt numFmtId="192" formatCode="_(\ #,##0.0#_);_(\(\ #,##0.0#\)_);_(\ &quot; - &quot;_)"/>
  </numFmts>
  <fonts count="129">
    <font>
      <sz val="11"/>
      <color theme="1"/>
      <name val="맑은 고딕"/>
      <family val="2"/>
      <charset val="129"/>
      <scheme val="minor"/>
    </font>
    <font>
      <sz val="8"/>
      <name val="맑은 고딕"/>
      <family val="2"/>
      <charset val="129"/>
      <scheme val="minor"/>
    </font>
    <font>
      <sz val="8"/>
      <name val="맑은 고딕"/>
      <family val="3"/>
      <charset val="129"/>
    </font>
    <font>
      <sz val="8"/>
      <name val="맑은 고딕"/>
      <family val="3"/>
      <charset val="129"/>
      <scheme val="minor"/>
    </font>
    <font>
      <sz val="11"/>
      <color theme="1"/>
      <name val="맑은 고딕"/>
      <family val="3"/>
      <charset val="129"/>
      <scheme val="minor"/>
    </font>
    <font>
      <sz val="11"/>
      <color theme="1"/>
      <name val="맑은 고딕"/>
      <family val="2"/>
      <charset val="129"/>
      <scheme val="minor"/>
    </font>
    <font>
      <sz val="11"/>
      <color theme="1"/>
      <name val="LG스마트체 Regular"/>
      <family val="2"/>
      <charset val="129"/>
    </font>
    <font>
      <sz val="10"/>
      <color theme="1"/>
      <name val="LG스마트체 Regular"/>
      <family val="2"/>
      <charset val="129"/>
    </font>
    <font>
      <sz val="10"/>
      <color theme="1"/>
      <name val="LG스마트체2.0 Regular"/>
      <family val="2"/>
      <charset val="129"/>
    </font>
    <font>
      <sz val="11"/>
      <name val="￥i￠￢￠?o"/>
      <family val="3"/>
      <charset val="129"/>
    </font>
    <font>
      <sz val="11"/>
      <color theme="1"/>
      <name val="LG스마트체2.0 Regular"/>
      <family val="2"/>
      <charset val="129"/>
    </font>
    <font>
      <sz val="10"/>
      <name val="Arial"/>
      <family val="2"/>
    </font>
    <font>
      <sz val="11"/>
      <color indexed="8"/>
      <name val="맑은 고딕"/>
      <family val="3"/>
      <charset val="129"/>
      <scheme val="major"/>
    </font>
    <font>
      <sz val="9"/>
      <color theme="1"/>
      <name val="맑은 고딕"/>
      <family val="2"/>
      <charset val="129"/>
      <scheme val="minor"/>
    </font>
    <font>
      <sz val="10"/>
      <name val="맑은 고딕"/>
      <family val="3"/>
      <charset val="129"/>
      <scheme val="major"/>
    </font>
    <font>
      <sz val="10"/>
      <color theme="1"/>
      <name val="맑은 고딕"/>
      <family val="3"/>
      <charset val="129"/>
      <scheme val="major"/>
    </font>
    <font>
      <b/>
      <sz val="10"/>
      <color indexed="8"/>
      <name val="맑은 고딕"/>
      <family val="3"/>
      <charset val="129"/>
      <scheme val="major"/>
    </font>
    <font>
      <sz val="10"/>
      <color indexed="8"/>
      <name val="맑은 고딕"/>
      <family val="3"/>
      <charset val="129"/>
      <scheme val="major"/>
    </font>
    <font>
      <b/>
      <sz val="10"/>
      <color indexed="9"/>
      <name val="맑은 고딕"/>
      <family val="3"/>
      <charset val="129"/>
      <scheme val="major"/>
    </font>
    <font>
      <b/>
      <sz val="10"/>
      <color rgb="FFFFFFFF"/>
      <name val="맑은 고딕"/>
      <family val="3"/>
      <charset val="129"/>
      <scheme val="major"/>
    </font>
    <font>
      <b/>
      <sz val="12"/>
      <color indexed="8"/>
      <name val="맑은 고딕"/>
      <family val="3"/>
      <charset val="129"/>
      <scheme val="major"/>
    </font>
    <font>
      <i/>
      <sz val="10"/>
      <name val="맑은 고딕"/>
      <family val="3"/>
      <charset val="129"/>
      <scheme val="major"/>
    </font>
    <font>
      <b/>
      <i/>
      <u/>
      <sz val="10"/>
      <name val="맑은 고딕"/>
      <family val="3"/>
      <charset val="129"/>
      <scheme val="major"/>
    </font>
    <font>
      <sz val="11"/>
      <color theme="1"/>
      <name val="맑은 고딕"/>
      <family val="2"/>
      <scheme val="minor"/>
    </font>
    <font>
      <b/>
      <u val="singleAccounting"/>
      <sz val="8"/>
      <color indexed="8"/>
      <name val="Arial"/>
      <family val="2"/>
    </font>
    <font>
      <sz val="8"/>
      <color indexed="8"/>
      <name val="Arial"/>
      <family val="2"/>
    </font>
    <font>
      <b/>
      <sz val="11"/>
      <color rgb="FF633A11"/>
      <name val="Arial"/>
      <family val="2"/>
    </font>
    <font>
      <sz val="10"/>
      <color theme="1"/>
      <name val="Arial"/>
      <family val="2"/>
    </font>
    <font>
      <sz val="11"/>
      <color theme="1"/>
      <name val="Arial"/>
      <family val="2"/>
    </font>
    <font>
      <b/>
      <sz val="11"/>
      <color theme="1"/>
      <name val="Arial"/>
      <family val="2"/>
    </font>
    <font>
      <sz val="10"/>
      <color rgb="FF633A11"/>
      <name val="Arial"/>
      <family val="2"/>
    </font>
    <font>
      <b/>
      <sz val="10"/>
      <color theme="1"/>
      <name val="Arial"/>
      <family val="2"/>
    </font>
    <font>
      <b/>
      <i/>
      <sz val="10"/>
      <color theme="1"/>
      <name val="Arial"/>
      <family val="2"/>
    </font>
    <font>
      <i/>
      <sz val="10"/>
      <color rgb="FF633A11"/>
      <name val="Arial"/>
      <family val="2"/>
    </font>
    <font>
      <i/>
      <sz val="10"/>
      <color theme="1"/>
      <name val="Arial"/>
      <family val="2"/>
    </font>
    <font>
      <b/>
      <sz val="10"/>
      <color theme="0"/>
      <name val="Arial"/>
      <family val="2"/>
    </font>
    <font>
      <sz val="10"/>
      <color theme="0"/>
      <name val="Arial"/>
      <family val="2"/>
    </font>
    <font>
      <b/>
      <sz val="11"/>
      <color theme="1"/>
      <name val="맑은 고딕"/>
      <family val="3"/>
      <charset val="129"/>
      <scheme val="minor"/>
    </font>
    <font>
      <i/>
      <sz val="11"/>
      <color theme="1"/>
      <name val="맑은 고딕"/>
      <family val="3"/>
      <charset val="129"/>
      <scheme val="minor"/>
    </font>
    <font>
      <b/>
      <sz val="11"/>
      <color theme="0"/>
      <name val="맑은 고딕"/>
      <family val="3"/>
      <charset val="129"/>
      <scheme val="minor"/>
    </font>
    <font>
      <sz val="11"/>
      <color theme="0"/>
      <name val="맑은 고딕"/>
      <family val="3"/>
      <charset val="129"/>
      <scheme val="minor"/>
    </font>
    <font>
      <b/>
      <sz val="8"/>
      <name val="맑은 고딕"/>
      <family val="3"/>
      <charset val="129"/>
      <scheme val="major"/>
    </font>
    <font>
      <sz val="8"/>
      <name val="돋움"/>
      <family val="3"/>
      <charset val="129"/>
    </font>
    <font>
      <sz val="8"/>
      <name val="맑은 고딕"/>
      <family val="3"/>
      <charset val="129"/>
      <scheme val="major"/>
    </font>
    <font>
      <sz val="8"/>
      <name val="Arial"/>
      <family val="2"/>
      <charset val="129"/>
    </font>
    <font>
      <sz val="8"/>
      <name val="맑은 고딕"/>
      <family val="2"/>
      <charset val="129"/>
    </font>
    <font>
      <sz val="8"/>
      <name val="Arial"/>
      <family val="2"/>
    </font>
    <font>
      <sz val="8"/>
      <name val="Arial"/>
      <family val="3"/>
    </font>
    <font>
      <sz val="8"/>
      <color rgb="FFFF0000"/>
      <name val="맑은 고딕"/>
      <family val="3"/>
      <charset val="129"/>
      <scheme val="major"/>
    </font>
    <font>
      <sz val="8"/>
      <color rgb="FFFF0000"/>
      <name val="Arial"/>
      <family val="2"/>
    </font>
    <font>
      <sz val="8"/>
      <color theme="1"/>
      <name val="맑은 고딕"/>
      <family val="2"/>
      <charset val="129"/>
      <scheme val="minor"/>
    </font>
    <font>
      <b/>
      <sz val="12"/>
      <color rgb="FFC00000"/>
      <name val="맑은 고딕"/>
      <family val="3"/>
      <charset val="129"/>
      <scheme val="minor"/>
    </font>
    <font>
      <sz val="5"/>
      <color theme="1"/>
      <name val="맑은 고딕"/>
      <family val="2"/>
      <charset val="129"/>
      <scheme val="minor"/>
    </font>
    <font>
      <b/>
      <sz val="8"/>
      <color theme="1"/>
      <name val="맑은 고딕"/>
      <family val="3"/>
      <charset val="129"/>
      <scheme val="minor"/>
    </font>
    <font>
      <sz val="8"/>
      <color theme="1"/>
      <name val="맑은 고딕"/>
      <family val="3"/>
      <charset val="129"/>
      <scheme val="minor"/>
    </font>
    <font>
      <i/>
      <sz val="8"/>
      <color theme="1"/>
      <name val="맑은 고딕"/>
      <family val="3"/>
      <charset val="129"/>
      <scheme val="minor"/>
    </font>
    <font>
      <b/>
      <i/>
      <sz val="8"/>
      <color theme="1"/>
      <name val="맑은 고딕"/>
      <family val="3"/>
      <charset val="129"/>
      <scheme val="minor"/>
    </font>
    <font>
      <b/>
      <sz val="5"/>
      <color theme="1"/>
      <name val="맑은 고딕"/>
      <family val="3"/>
      <charset val="129"/>
      <scheme val="minor"/>
    </font>
    <font>
      <b/>
      <sz val="8"/>
      <color theme="8" tint="-0.24994659260841701"/>
      <name val="맑은 고딕"/>
      <family val="3"/>
      <charset val="129"/>
      <scheme val="minor"/>
    </font>
    <font>
      <sz val="8"/>
      <color theme="8" tint="-0.24994659260841701"/>
      <name val="맑은 고딕"/>
      <family val="2"/>
      <charset val="129"/>
      <scheme val="minor"/>
    </font>
    <font>
      <sz val="5"/>
      <color theme="8" tint="-0.24994659260841701"/>
      <name val="맑은 고딕"/>
      <family val="2"/>
      <charset val="129"/>
      <scheme val="minor"/>
    </font>
    <font>
      <b/>
      <sz val="8"/>
      <color rgb="FFC00000"/>
      <name val="맑은 고딕"/>
      <family val="3"/>
      <charset val="129"/>
      <scheme val="minor"/>
    </font>
    <font>
      <sz val="8"/>
      <color theme="8" tint="-0.24994659260841701"/>
      <name val="맑은 고딕"/>
      <family val="3"/>
      <charset val="129"/>
      <scheme val="minor"/>
    </font>
    <font>
      <sz val="8"/>
      <color theme="0" tint="-0.499984740745262"/>
      <name val="맑은 고딕"/>
      <family val="3"/>
      <charset val="129"/>
      <scheme val="minor"/>
    </font>
    <font>
      <sz val="8"/>
      <color theme="0" tint="-0.499984740745262"/>
      <name val="맑은 고딕"/>
      <family val="2"/>
      <charset val="129"/>
      <scheme val="minor"/>
    </font>
    <font>
      <sz val="5"/>
      <color theme="0" tint="-0.499984740745262"/>
      <name val="맑은 고딕"/>
      <family val="2"/>
      <charset val="129"/>
      <scheme val="minor"/>
    </font>
    <font>
      <b/>
      <sz val="8"/>
      <color theme="1"/>
      <name val="맑은 고딕"/>
      <family val="2"/>
      <charset val="129"/>
      <scheme val="minor"/>
    </font>
    <font>
      <b/>
      <sz val="8"/>
      <color theme="0" tint="-0.499984740745262"/>
      <name val="맑은 고딕"/>
      <family val="3"/>
      <charset val="129"/>
      <scheme val="minor"/>
    </font>
    <font>
      <b/>
      <sz val="8"/>
      <color theme="0" tint="-0.499984740745262"/>
      <name val="맑은 고딕"/>
      <family val="2"/>
      <charset val="129"/>
      <scheme val="minor"/>
    </font>
    <font>
      <b/>
      <sz val="5"/>
      <color theme="0" tint="-0.499984740745262"/>
      <name val="맑은 고딕"/>
      <family val="2"/>
      <charset val="129"/>
      <scheme val="minor"/>
    </font>
    <font>
      <sz val="8"/>
      <color rgb="FFC00000"/>
      <name val="맑은 고딕"/>
      <family val="3"/>
      <charset val="129"/>
      <scheme val="minor"/>
    </font>
    <font>
      <b/>
      <sz val="10"/>
      <color rgb="FF633A11"/>
      <name val="Arial"/>
      <family val="2"/>
    </font>
    <font>
      <b/>
      <sz val="10"/>
      <name val="Arial"/>
      <family val="2"/>
    </font>
    <font>
      <sz val="16"/>
      <name val="Arial"/>
      <family val="2"/>
    </font>
    <font>
      <b/>
      <sz val="11"/>
      <color rgb="FFFF0000"/>
      <name val="맑은 고딕"/>
      <family val="2"/>
      <scheme val="minor"/>
    </font>
    <font>
      <i/>
      <sz val="11"/>
      <color theme="1"/>
      <name val="맑은 고딕"/>
      <family val="2"/>
      <scheme val="minor"/>
    </font>
    <font>
      <b/>
      <sz val="11"/>
      <color theme="3"/>
      <name val="맑은 고딕"/>
      <family val="2"/>
      <scheme val="minor"/>
    </font>
    <font>
      <sz val="11"/>
      <name val="맑은 고딕"/>
      <family val="2"/>
      <scheme val="minor"/>
    </font>
    <font>
      <b/>
      <sz val="11"/>
      <color theme="0"/>
      <name val="맑은 고딕"/>
      <family val="2"/>
      <scheme val="minor"/>
    </font>
    <font>
      <b/>
      <sz val="11"/>
      <color theme="1"/>
      <name val="맑은 고딕"/>
      <family val="2"/>
      <scheme val="minor"/>
    </font>
    <font>
      <b/>
      <sz val="11"/>
      <name val="맑은 고딕"/>
      <family val="2"/>
      <scheme val="minor"/>
    </font>
    <font>
      <b/>
      <sz val="14"/>
      <color rgb="FFFF0000"/>
      <name val="맑은 고딕"/>
      <family val="2"/>
      <scheme val="minor"/>
    </font>
    <font>
      <b/>
      <sz val="8"/>
      <name val="Arial"/>
      <family val="2"/>
    </font>
    <font>
      <b/>
      <sz val="8"/>
      <name val="맑은 고딕"/>
      <family val="3"/>
      <charset val="129"/>
    </font>
    <font>
      <sz val="8"/>
      <color theme="0"/>
      <name val="Arial"/>
      <family val="2"/>
    </font>
    <font>
      <sz val="8"/>
      <color theme="0"/>
      <name val="맑은 고딕"/>
      <family val="3"/>
      <charset val="129"/>
    </font>
    <font>
      <b/>
      <sz val="13"/>
      <color indexed="8"/>
      <name val="Verdana"/>
      <family val="2"/>
    </font>
    <font>
      <sz val="8"/>
      <color indexed="17"/>
      <name val="Arial"/>
      <family val="2"/>
    </font>
    <font>
      <b/>
      <sz val="8"/>
      <color indexed="8"/>
      <name val="Arial"/>
      <family val="2"/>
    </font>
    <font>
      <b/>
      <sz val="8"/>
      <color rgb="FFFF0000"/>
      <name val="Arial"/>
      <family val="2"/>
    </font>
    <font>
      <b/>
      <sz val="9"/>
      <color theme="1"/>
      <name val="맑은 고딕"/>
      <family val="3"/>
      <charset val="129"/>
      <scheme val="major"/>
    </font>
    <font>
      <sz val="9"/>
      <color theme="1"/>
      <name val="맑은 고딕"/>
      <family val="3"/>
      <charset val="129"/>
      <scheme val="major"/>
    </font>
    <font>
      <b/>
      <sz val="9"/>
      <name val="맑은 고딕"/>
      <family val="3"/>
      <charset val="129"/>
      <scheme val="major"/>
    </font>
    <font>
      <b/>
      <sz val="9"/>
      <color rgb="FFFFFFFF"/>
      <name val="맑은 고딕"/>
      <family val="3"/>
      <charset val="129"/>
      <scheme val="major"/>
    </font>
    <font>
      <sz val="9"/>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b/>
      <sz val="9"/>
      <color theme="0"/>
      <name val="맑은 고딕"/>
      <family val="3"/>
      <charset val="129"/>
      <scheme val="major"/>
    </font>
    <font>
      <b/>
      <i/>
      <sz val="9"/>
      <color theme="1"/>
      <name val="맑은 고딕"/>
      <family val="3"/>
      <charset val="129"/>
      <scheme val="major"/>
    </font>
    <font>
      <b/>
      <sz val="8"/>
      <color rgb="FFFFFFFF"/>
      <name val="돋움"/>
      <family val="3"/>
      <charset val="129"/>
    </font>
    <font>
      <b/>
      <sz val="8"/>
      <color rgb="FFFFFFFF"/>
      <name val="Arial"/>
      <family val="2"/>
    </font>
    <font>
      <sz val="8"/>
      <color rgb="FF000000"/>
      <name val="Arial"/>
      <family val="2"/>
    </font>
    <font>
      <sz val="8"/>
      <color rgb="FF000000"/>
      <name val="맑은 고딕"/>
      <family val="3"/>
      <charset val="129"/>
    </font>
    <font>
      <sz val="8"/>
      <color rgb="FF000000"/>
      <name val="돋움"/>
      <family val="3"/>
      <charset val="129"/>
    </font>
    <font>
      <sz val="10"/>
      <name val="Arial"/>
      <family val="2"/>
    </font>
    <font>
      <sz val="1"/>
      <color indexed="9"/>
      <name val="Symbol"/>
      <family val="1"/>
      <charset val="2"/>
    </font>
    <font>
      <sz val="8"/>
      <name val="Arial Unicode MS"/>
      <family val="2"/>
      <charset val="129"/>
    </font>
    <font>
      <i/>
      <sz val="9"/>
      <color theme="1"/>
      <name val="맑은 고딕"/>
      <family val="3"/>
      <charset val="129"/>
      <scheme val="major"/>
    </font>
    <font>
      <sz val="9"/>
      <color rgb="FF4D4D4F"/>
      <name val="맑은 고딕"/>
      <family val="3"/>
      <charset val="129"/>
      <scheme val="major"/>
    </font>
    <font>
      <b/>
      <sz val="9"/>
      <color rgb="FF4D4D4F"/>
      <name val="맑은 고딕"/>
      <family val="3"/>
      <charset val="129"/>
      <scheme val="major"/>
    </font>
    <font>
      <b/>
      <i/>
      <sz val="9"/>
      <color rgb="FF4D4D4F"/>
      <name val="맑은 고딕"/>
      <family val="3"/>
      <charset val="129"/>
      <scheme val="major"/>
    </font>
    <font>
      <sz val="8"/>
      <color theme="0"/>
      <name val="맑은 고딕"/>
      <family val="3"/>
      <charset val="129"/>
      <scheme val="major"/>
    </font>
    <font>
      <b/>
      <sz val="8"/>
      <color theme="0"/>
      <name val="맑은 고딕"/>
      <family val="3"/>
      <charset val="129"/>
      <scheme val="minor"/>
    </font>
    <font>
      <sz val="8"/>
      <color theme="0"/>
      <name val="맑은 고딕"/>
      <family val="3"/>
      <charset val="129"/>
      <scheme val="minor"/>
    </font>
    <font>
      <sz val="9"/>
      <color rgb="FF000000"/>
      <name val="Arial"/>
      <family val="2"/>
    </font>
    <font>
      <b/>
      <sz val="9"/>
      <color rgb="FF000000"/>
      <name val="Arial"/>
      <family val="2"/>
    </font>
    <font>
      <b/>
      <sz val="9"/>
      <color rgb="FF000000"/>
      <name val="맑은 고딕"/>
      <family val="3"/>
      <charset val="129"/>
    </font>
    <font>
      <sz val="9"/>
      <color rgb="FF000000"/>
      <name val="맑은 고딕"/>
      <family val="3"/>
      <charset val="129"/>
    </font>
    <font>
      <sz val="9"/>
      <color theme="0"/>
      <name val="맑은 고딕"/>
      <family val="3"/>
      <charset val="129"/>
      <scheme val="major"/>
    </font>
    <font>
      <sz val="9"/>
      <color indexed="9"/>
      <name val="맑은 고딕"/>
      <family val="3"/>
      <charset val="129"/>
      <scheme val="major"/>
    </font>
    <font>
      <sz val="9"/>
      <color theme="0" tint="-0.499984740745262"/>
      <name val="맑은 고딕"/>
      <family val="3"/>
      <charset val="129"/>
      <scheme val="major"/>
    </font>
    <font>
      <sz val="8"/>
      <name val="Arial"/>
      <family val="2"/>
    </font>
    <font>
      <b/>
      <u val="singleAccounting"/>
      <sz val="8"/>
      <color indexed="8"/>
      <name val="Arial"/>
      <family val="2"/>
    </font>
    <font>
      <sz val="8"/>
      <color indexed="8"/>
      <name val="Arial"/>
      <family val="2"/>
    </font>
    <font>
      <b/>
      <sz val="8"/>
      <color indexed="9"/>
      <name val="Verdana"/>
      <family val="2"/>
    </font>
    <font>
      <sz val="1"/>
      <color indexed="9"/>
      <name val="Symbol"/>
      <family val="1"/>
      <charset val="2"/>
    </font>
    <font>
      <b/>
      <sz val="9"/>
      <color rgb="FFFF0000"/>
      <name val="맑은 고딕"/>
      <family val="3"/>
      <charset val="129"/>
      <scheme val="major"/>
    </font>
    <font>
      <i/>
      <sz val="8"/>
      <color indexed="8"/>
      <name val="Arial"/>
      <family val="2"/>
    </font>
    <font>
      <sz val="8"/>
      <name val="Arial"/>
      <family val="3"/>
      <charset val="129"/>
    </font>
  </fonts>
  <fills count="26">
    <fill>
      <patternFill patternType="none"/>
    </fill>
    <fill>
      <patternFill patternType="gray125"/>
    </fill>
    <fill>
      <patternFill patternType="solid">
        <fgColor rgb="FF00338D"/>
        <bgColor indexed="64"/>
      </patternFill>
    </fill>
    <fill>
      <patternFill patternType="solid">
        <fgColor indexed="60"/>
        <bgColor indexed="64"/>
      </patternFill>
    </fill>
    <fill>
      <patternFill patternType="solid">
        <fgColor rgb="FF633A11"/>
        <bgColor indexed="64"/>
      </patternFill>
    </fill>
    <fill>
      <patternFill patternType="solid">
        <fgColor rgb="FFC0000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59996337778862885"/>
        <bgColor indexed="64"/>
      </patternFill>
    </fill>
    <fill>
      <patternFill patternType="solid">
        <fgColor theme="0" tint="-0.14996795556505021"/>
        <bgColor indexed="64"/>
      </patternFill>
    </fill>
    <fill>
      <patternFill patternType="solid">
        <fgColor theme="6" tint="0.39994506668294322"/>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623911"/>
      </patternFill>
    </fill>
    <fill>
      <patternFill patternType="lightUp"/>
    </fill>
    <fill>
      <patternFill patternType="solid">
        <fgColor rgb="FF005EB8"/>
        <bgColor indexed="64"/>
      </patternFill>
    </fill>
    <fill>
      <patternFill patternType="solid">
        <fgColor rgb="FFFF0000"/>
        <bgColor indexed="64"/>
      </patternFill>
    </fill>
    <fill>
      <patternFill patternType="solid">
        <fgColor indexed="56"/>
        <bgColor indexed="64"/>
      </patternFill>
    </fill>
    <fill>
      <patternFill patternType="solid">
        <fgColor rgb="FF00A7E1"/>
      </patternFill>
    </fill>
    <fill>
      <patternFill patternType="solid">
        <fgColor rgb="FFDEECF9"/>
      </patternFill>
    </fill>
    <fill>
      <patternFill patternType="solid">
        <fgColor rgb="FFF3EBE1"/>
      </patternFill>
    </fill>
    <fill>
      <patternFill patternType="solid">
        <fgColor rgb="FF002060"/>
        <bgColor indexed="64"/>
      </patternFill>
    </fill>
    <fill>
      <patternFill patternType="solid">
        <fgColor rgb="FFFFC000"/>
        <bgColor indexed="64"/>
      </patternFill>
    </fill>
    <fill>
      <patternFill patternType="solid">
        <fgColor rgb="FFE7DAC4"/>
        <bgColor indexed="64"/>
      </patternFill>
    </fill>
    <fill>
      <patternFill patternType="solid">
        <fgColor indexed="58"/>
        <bgColor indexed="64"/>
      </patternFill>
    </fill>
  </fills>
  <borders count="81">
    <border>
      <left/>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medium">
        <color theme="9" tint="-0.499984740745262"/>
      </left>
      <right/>
      <top style="medium">
        <color theme="9" tint="-0.499984740745262"/>
      </top>
      <bottom/>
      <diagonal/>
    </border>
    <border>
      <left/>
      <right/>
      <top style="medium">
        <color theme="9" tint="-0.499984740745262"/>
      </top>
      <bottom/>
      <diagonal/>
    </border>
    <border>
      <left/>
      <right style="medium">
        <color theme="9" tint="-0.499984740745262"/>
      </right>
      <top style="medium">
        <color theme="9" tint="-0.499984740745262"/>
      </top>
      <bottom/>
      <diagonal/>
    </border>
    <border>
      <left style="medium">
        <color theme="9" tint="-0.499984740745262"/>
      </left>
      <right/>
      <top/>
      <bottom/>
      <diagonal/>
    </border>
    <border>
      <left/>
      <right style="medium">
        <color theme="9" tint="-0.499984740745262"/>
      </right>
      <top/>
      <bottom/>
      <diagonal/>
    </border>
    <border>
      <left style="medium">
        <color theme="9" tint="-0.499984740745262"/>
      </left>
      <right/>
      <top/>
      <bottom style="medium">
        <color theme="9" tint="-0.499984740745262"/>
      </bottom>
      <diagonal/>
    </border>
    <border>
      <left/>
      <right/>
      <top/>
      <bottom style="medium">
        <color theme="9" tint="-0.499984740745262"/>
      </bottom>
      <diagonal/>
    </border>
    <border>
      <left/>
      <right style="medium">
        <color theme="9" tint="-0.499984740745262"/>
      </right>
      <top/>
      <bottom style="medium">
        <color theme="9" tint="-0.499984740745262"/>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hair">
        <color auto="1"/>
      </top>
      <bottom style="hair">
        <color auto="1"/>
      </bottom>
      <diagonal/>
    </border>
    <border>
      <left style="thin">
        <color indexed="64"/>
      </left>
      <right/>
      <top style="hair">
        <color indexed="64"/>
      </top>
      <bottom style="hair">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bottom style="thin">
        <color indexed="64"/>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top/>
      <bottom style="thin">
        <color rgb="FF000000"/>
      </bottom>
      <diagonal/>
    </border>
    <border>
      <left style="thin">
        <color rgb="FF000000"/>
      </left>
      <right/>
      <top/>
      <bottom style="thin">
        <color rgb="FF000000"/>
      </bottom>
      <diagonal/>
    </border>
    <border>
      <left style="thin">
        <color rgb="FF005EB8"/>
      </left>
      <right/>
      <top style="thin">
        <color rgb="FF005EB8"/>
      </top>
      <bottom/>
      <diagonal/>
    </border>
    <border>
      <left/>
      <right style="thin">
        <color rgb="FF005EB8"/>
      </right>
      <top style="thin">
        <color rgb="FF005EB8"/>
      </top>
      <bottom/>
      <diagonal/>
    </border>
    <border>
      <left style="thin">
        <color rgb="FF005EB8"/>
      </left>
      <right/>
      <top/>
      <bottom/>
      <diagonal/>
    </border>
    <border>
      <left/>
      <right style="thin">
        <color rgb="FF005EB8"/>
      </right>
      <top/>
      <bottom/>
      <diagonal/>
    </border>
    <border>
      <left style="thin">
        <color rgb="FF005EB8"/>
      </left>
      <right/>
      <top/>
      <bottom style="medium">
        <color rgb="FF005EB8"/>
      </bottom>
      <diagonal/>
    </border>
    <border>
      <left/>
      <right style="thin">
        <color rgb="FF005EB8"/>
      </right>
      <top/>
      <bottom style="medium">
        <color rgb="FF005EB8"/>
      </bottom>
      <diagonal/>
    </border>
    <border>
      <left/>
      <right style="dotted">
        <color rgb="FF000000"/>
      </right>
      <top style="dotted">
        <color rgb="FF000000"/>
      </top>
      <bottom style="thin">
        <color rgb="FF000000"/>
      </bottom>
      <diagonal/>
    </border>
    <border>
      <left style="dotted">
        <color rgb="FF000000"/>
      </left>
      <right style="dotted">
        <color rgb="FF000000"/>
      </right>
      <top style="dotted">
        <color rgb="FF000000"/>
      </top>
      <bottom style="thin">
        <color rgb="FF000000"/>
      </bottom>
      <diagonal/>
    </border>
    <border>
      <left style="dotted">
        <color rgb="FF000000"/>
      </left>
      <right/>
      <top style="dotted">
        <color rgb="FF000000"/>
      </top>
      <bottom style="thin">
        <color rgb="FF000000"/>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top style="dotted">
        <color rgb="FF000000"/>
      </top>
      <bottom style="dotted">
        <color rgb="FF000000"/>
      </bottom>
      <diagonal/>
    </border>
    <border>
      <left/>
      <right style="dotted">
        <color rgb="FF000000"/>
      </right>
      <top style="thin">
        <color rgb="FF000000"/>
      </top>
      <bottom style="dotted">
        <color rgb="FF000000"/>
      </bottom>
      <diagonal/>
    </border>
    <border>
      <left style="dotted">
        <color rgb="FF000000"/>
      </left>
      <right style="dotted">
        <color rgb="FF000000"/>
      </right>
      <top style="thin">
        <color rgb="FF000000"/>
      </top>
      <bottom style="dotted">
        <color rgb="FF000000"/>
      </bottom>
      <diagonal/>
    </border>
    <border>
      <left style="dotted">
        <color rgb="FF000000"/>
      </left>
      <right/>
      <top style="thin">
        <color rgb="FF000000"/>
      </top>
      <bottom style="dotted">
        <color rgb="FF000000"/>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top style="thin">
        <color auto="1"/>
      </top>
      <bottom style="hair">
        <color auto="1"/>
      </bottom>
      <diagonal/>
    </border>
    <border>
      <left/>
      <right style="hair">
        <color indexed="64"/>
      </right>
      <top style="hair">
        <color auto="1"/>
      </top>
      <bottom/>
      <diagonal/>
    </border>
    <border>
      <left style="hair">
        <color indexed="64"/>
      </left>
      <right style="hair">
        <color indexed="64"/>
      </right>
      <top style="hair">
        <color auto="1"/>
      </top>
      <bottom/>
      <diagonal/>
    </border>
    <border>
      <left style="hair">
        <color indexed="64"/>
      </left>
      <right/>
      <top style="hair">
        <color indexed="64"/>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s>
  <cellStyleXfs count="45">
    <xf numFmtId="0" fontId="0" fillId="0" borderId="0">
      <alignment vertical="center"/>
    </xf>
    <xf numFmtId="0" fontId="4" fillId="0" borderId="0">
      <alignment vertical="center"/>
    </xf>
    <xf numFmtId="0" fontId="4" fillId="0" borderId="0">
      <alignment vertical="center"/>
    </xf>
    <xf numFmtId="0" fontId="6" fillId="0" borderId="0">
      <alignment vertical="center"/>
    </xf>
    <xf numFmtId="0" fontId="7" fillId="0" borderId="0">
      <alignment vertical="center"/>
    </xf>
    <xf numFmtId="0" fontId="7" fillId="0" borderId="0">
      <alignment vertical="center"/>
    </xf>
    <xf numFmtId="0" fontId="8" fillId="0" borderId="0">
      <alignment vertical="center"/>
    </xf>
    <xf numFmtId="166" fontId="9" fillId="0" borderId="0">
      <protection locked="0"/>
    </xf>
    <xf numFmtId="0" fontId="5" fillId="0" borderId="0">
      <alignment vertical="center"/>
    </xf>
    <xf numFmtId="0" fontId="10" fillId="0" borderId="0">
      <alignment vertical="center"/>
    </xf>
    <xf numFmtId="0" fontId="5" fillId="0" borderId="0">
      <alignment vertical="center"/>
    </xf>
    <xf numFmtId="164" fontId="5" fillId="0" borderId="0" applyFont="0" applyFill="0" applyBorder="0" applyAlignment="0" applyProtection="0">
      <alignment vertical="center"/>
    </xf>
    <xf numFmtId="0" fontId="13" fillId="0" borderId="0">
      <alignment vertical="center"/>
    </xf>
    <xf numFmtId="164" fontId="13" fillId="0" borderId="0" applyFont="0" applyFill="0" applyBorder="0" applyAlignment="0" applyProtection="0">
      <alignment vertical="center"/>
    </xf>
    <xf numFmtId="0" fontId="8" fillId="0" borderId="0">
      <alignment vertical="center"/>
    </xf>
    <xf numFmtId="9" fontId="13" fillId="0" borderId="0" applyFont="0" applyFill="0" applyBorder="0" applyAlignment="0" applyProtection="0">
      <alignment vertical="center"/>
    </xf>
    <xf numFmtId="0" fontId="7" fillId="0" borderId="0">
      <alignment vertical="center"/>
    </xf>
    <xf numFmtId="0" fontId="5" fillId="0" borderId="0">
      <alignment vertical="center"/>
    </xf>
    <xf numFmtId="164" fontId="5" fillId="0" borderId="0" applyFont="0" applyFill="0" applyBorder="0" applyAlignment="0" applyProtection="0">
      <alignment vertical="center"/>
    </xf>
    <xf numFmtId="164" fontId="13" fillId="0" borderId="0" applyFont="0" applyFill="0" applyBorder="0" applyAlignment="0" applyProtection="0">
      <alignment vertical="center"/>
    </xf>
    <xf numFmtId="164" fontId="5" fillId="0" borderId="0" applyFont="0" applyFill="0" applyBorder="0" applyAlignment="0" applyProtection="0">
      <alignment vertical="center"/>
    </xf>
    <xf numFmtId="164" fontId="13" fillId="0" borderId="0" applyFont="0" applyFill="0" applyBorder="0" applyAlignment="0" applyProtection="0">
      <alignment vertical="center"/>
    </xf>
    <xf numFmtId="164" fontId="5" fillId="0" borderId="0" applyFont="0" applyFill="0" applyBorder="0" applyAlignment="0" applyProtection="0">
      <alignment vertical="center"/>
    </xf>
    <xf numFmtId="0" fontId="11" fillId="0" borderId="0"/>
    <xf numFmtId="0" fontId="5" fillId="0" borderId="0">
      <alignment vertical="center"/>
    </xf>
    <xf numFmtId="41" fontId="5" fillId="0" borderId="0" applyFont="0" applyFill="0" applyBorder="0" applyAlignment="0" applyProtection="0">
      <alignment vertical="center"/>
    </xf>
    <xf numFmtId="9" fontId="5" fillId="0" borderId="0" applyFont="0" applyFill="0" applyBorder="0" applyAlignment="0" applyProtection="0">
      <alignment vertical="center"/>
    </xf>
    <xf numFmtId="43" fontId="11" fillId="0" borderId="0" applyFont="0" applyFill="0" applyBorder="0" applyAlignment="0" applyProtection="0"/>
    <xf numFmtId="165" fontId="23" fillId="0" borderId="0" applyFont="0" applyFill="0" applyBorder="0" applyAlignment="0" applyProtection="0"/>
    <xf numFmtId="9" fontId="11" fillId="0" borderId="0" applyFont="0" applyFill="0" applyBorder="0" applyAlignment="0" applyProtection="0">
      <alignment vertical="center"/>
    </xf>
    <xf numFmtId="164" fontId="11" fillId="0" borderId="0" applyFont="0" applyFill="0" applyBorder="0" applyAlignment="0" applyProtection="0">
      <alignment vertical="center"/>
    </xf>
    <xf numFmtId="0" fontId="24" fillId="3" borderId="0" applyAlignment="0"/>
    <xf numFmtId="0" fontId="25" fillId="0" borderId="0" applyAlignment="0"/>
    <xf numFmtId="165"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50" fillId="0" borderId="0">
      <alignment vertical="center"/>
    </xf>
    <xf numFmtId="0" fontId="23" fillId="0" borderId="0"/>
    <xf numFmtId="9" fontId="23" fillId="0" borderId="0" applyFont="0" applyFill="0" applyBorder="0" applyAlignment="0" applyProtection="0"/>
    <xf numFmtId="43" fontId="23" fillId="0" borderId="0" applyFont="0" applyFill="0" applyBorder="0" applyAlignment="0" applyProtection="0"/>
    <xf numFmtId="0" fontId="104" fillId="0" borderId="0"/>
    <xf numFmtId="0" fontId="105" fillId="0" borderId="0" applyAlignment="0"/>
    <xf numFmtId="0" fontId="122" fillId="3" borderId="0" applyAlignment="0"/>
    <xf numFmtId="0" fontId="123" fillId="0" borderId="0" applyAlignment="0"/>
    <xf numFmtId="0" fontId="125" fillId="0" borderId="0" applyAlignment="0"/>
  </cellStyleXfs>
  <cellXfs count="544">
    <xf numFmtId="0" fontId="0" fillId="0" borderId="0" xfId="0">
      <alignment vertical="center"/>
    </xf>
    <xf numFmtId="0" fontId="15" fillId="0" borderId="0" xfId="0" applyFont="1">
      <alignment vertical="center"/>
    </xf>
    <xf numFmtId="0" fontId="16" fillId="0" borderId="2" xfId="0" applyFont="1" applyBorder="1" applyAlignment="1">
      <alignment horizontal="center" vertical="center" wrapText="1"/>
    </xf>
    <xf numFmtId="0" fontId="17" fillId="0" borderId="2" xfId="0" quotePrefix="1" applyFont="1" applyBorder="1" applyAlignment="1">
      <alignment horizontal="left" vertical="center" wrapText="1"/>
    </xf>
    <xf numFmtId="0" fontId="16" fillId="0" borderId="2" xfId="17" applyFont="1" applyBorder="1" applyAlignment="1">
      <alignment horizontal="center" vertical="center" wrapText="1"/>
    </xf>
    <xf numFmtId="0" fontId="15" fillId="0" borderId="2" xfId="17" applyFont="1" applyBorder="1">
      <alignment vertical="center"/>
    </xf>
    <xf numFmtId="0" fontId="17" fillId="0" borderId="0" xfId="0" quotePrefix="1" applyFont="1" applyAlignment="1">
      <alignment horizontal="center" vertical="center"/>
    </xf>
    <xf numFmtId="0" fontId="17" fillId="0" borderId="0" xfId="0" applyFont="1" applyAlignment="1">
      <alignment horizontal="center" vertical="center"/>
    </xf>
    <xf numFmtId="0" fontId="17" fillId="0" borderId="0" xfId="0" applyFont="1" applyAlignment="1">
      <alignment horizontal="left" vertical="center"/>
    </xf>
    <xf numFmtId="0" fontId="17" fillId="0" borderId="0" xfId="0" applyFont="1">
      <alignment vertical="center"/>
    </xf>
    <xf numFmtId="0" fontId="17" fillId="0" borderId="0" xfId="0" quotePrefix="1" applyFont="1" applyAlignment="1">
      <alignment horizontal="left" vertical="center"/>
    </xf>
    <xf numFmtId="0" fontId="15" fillId="0" borderId="0" xfId="17" applyFont="1">
      <alignment vertical="center"/>
    </xf>
    <xf numFmtId="0" fontId="16" fillId="0" borderId="0" xfId="0" applyFont="1" applyAlignment="1">
      <alignment horizontal="center" vertical="center" wrapText="1"/>
    </xf>
    <xf numFmtId="0" fontId="17" fillId="0" borderId="0" xfId="0" applyFont="1" applyAlignment="1">
      <alignment horizontal="left" vertical="center" wrapText="1"/>
    </xf>
    <xf numFmtId="0" fontId="16" fillId="0" borderId="1" xfId="0" applyFont="1" applyBorder="1" applyAlignment="1">
      <alignment horizontal="center" vertical="center" wrapText="1"/>
    </xf>
    <xf numFmtId="0" fontId="17" fillId="0" borderId="1" xfId="0" applyFont="1" applyBorder="1" applyAlignment="1">
      <alignment horizontal="left" vertical="center" wrapText="1"/>
    </xf>
    <xf numFmtId="0" fontId="17" fillId="0" borderId="1" xfId="0" quotePrefix="1" applyFont="1" applyBorder="1" applyAlignment="1">
      <alignment horizontal="left" vertical="center" wrapText="1"/>
    </xf>
    <xf numFmtId="0" fontId="18" fillId="2" borderId="3" xfId="0" applyFont="1" applyFill="1" applyBorder="1" applyAlignment="1">
      <alignment horizontal="centerContinuous" vertical="center"/>
    </xf>
    <xf numFmtId="0" fontId="18" fillId="2" borderId="3" xfId="0" applyFont="1" applyFill="1" applyBorder="1" applyAlignment="1">
      <alignment horizontal="center" vertical="center"/>
    </xf>
    <xf numFmtId="0" fontId="14" fillId="0" borderId="2" xfId="17" quotePrefix="1" applyFont="1" applyBorder="1" applyAlignment="1">
      <alignment vertical="center" wrapText="1"/>
    </xf>
    <xf numFmtId="0" fontId="14" fillId="0" borderId="2" xfId="23" applyFont="1" applyBorder="1" applyAlignment="1">
      <alignment vertical="center" wrapText="1"/>
    </xf>
    <xf numFmtId="0" fontId="17" fillId="0" borderId="2" xfId="0" applyFont="1" applyBorder="1" applyAlignment="1">
      <alignment horizontal="left" vertical="center" wrapText="1"/>
    </xf>
    <xf numFmtId="0" fontId="26" fillId="0" borderId="0" xfId="24" applyFont="1">
      <alignment vertical="center"/>
    </xf>
    <xf numFmtId="0" fontId="27" fillId="0" borderId="0" xfId="24" applyFont="1">
      <alignment vertical="center"/>
    </xf>
    <xf numFmtId="0" fontId="27" fillId="0" borderId="0" xfId="24" applyFont="1" applyAlignment="1">
      <alignment horizontal="center" vertical="center"/>
    </xf>
    <xf numFmtId="167" fontId="27" fillId="0" borderId="0" xfId="25" applyNumberFormat="1" applyFont="1">
      <alignment vertical="center"/>
    </xf>
    <xf numFmtId="0" fontId="28" fillId="0" borderId="0" xfId="24" applyFont="1">
      <alignment vertical="center"/>
    </xf>
    <xf numFmtId="164" fontId="27" fillId="0" borderId="0" xfId="34" applyFont="1">
      <alignment vertical="center"/>
    </xf>
    <xf numFmtId="168" fontId="27" fillId="0" borderId="0" xfId="24" applyNumberFormat="1" applyFont="1">
      <alignment vertical="center"/>
    </xf>
    <xf numFmtId="0" fontId="29" fillId="0" borderId="0" xfId="24" applyFont="1">
      <alignment vertical="center"/>
    </xf>
    <xf numFmtId="169" fontId="30" fillId="0" borderId="0" xfId="24" applyNumberFormat="1" applyFont="1" applyAlignment="1">
      <alignment horizontal="left" vertical="center"/>
    </xf>
    <xf numFmtId="169" fontId="30" fillId="0" borderId="0" xfId="25" applyNumberFormat="1" applyFont="1" applyAlignment="1">
      <alignment horizontal="center" vertical="center"/>
    </xf>
    <xf numFmtId="0" fontId="30" fillId="0" borderId="0" xfId="24" applyFont="1" applyAlignment="1">
      <alignment horizontal="left" vertical="center"/>
    </xf>
    <xf numFmtId="0" fontId="30" fillId="0" borderId="0" xfId="25" applyNumberFormat="1" applyFont="1" applyAlignment="1">
      <alignment horizontal="center" vertical="center"/>
    </xf>
    <xf numFmtId="0" fontId="29" fillId="0" borderId="0" xfId="24" applyFont="1" applyAlignment="1">
      <alignment horizontal="center" vertical="center"/>
    </xf>
    <xf numFmtId="0" fontId="31" fillId="0" borderId="0" xfId="24" applyFont="1" applyAlignment="1">
      <alignment horizontal="center" vertical="center"/>
    </xf>
    <xf numFmtId="0" fontId="32" fillId="0" borderId="0" xfId="24" applyFont="1" applyAlignment="1">
      <alignment horizontal="center" vertical="center"/>
    </xf>
    <xf numFmtId="0" fontId="33" fillId="0" borderId="0" xfId="24" applyFont="1" applyAlignment="1">
      <alignment horizontal="left" vertical="center"/>
    </xf>
    <xf numFmtId="167" fontId="34" fillId="0" borderId="0" xfId="25" applyNumberFormat="1" applyFont="1" applyAlignment="1">
      <alignment horizontal="center" vertical="center"/>
    </xf>
    <xf numFmtId="0" fontId="35" fillId="4" borderId="0" xfId="24" applyFont="1" applyFill="1">
      <alignment vertical="center"/>
    </xf>
    <xf numFmtId="0" fontId="36" fillId="4" borderId="0" xfId="24" applyFont="1" applyFill="1">
      <alignment vertical="center"/>
    </xf>
    <xf numFmtId="0" fontId="36" fillId="4" borderId="0" xfId="24" applyFont="1" applyFill="1" applyAlignment="1">
      <alignment horizontal="center" vertical="center"/>
    </xf>
    <xf numFmtId="167" fontId="32" fillId="0" borderId="0" xfId="25" applyNumberFormat="1" applyFont="1" applyAlignment="1">
      <alignment horizontal="center" vertical="center"/>
    </xf>
    <xf numFmtId="0" fontId="31" fillId="0" borderId="0" xfId="24" applyFont="1" applyAlignment="1">
      <alignment horizontal="left" vertical="center"/>
    </xf>
    <xf numFmtId="168" fontId="31" fillId="0" borderId="0" xfId="34" applyNumberFormat="1" applyFont="1" applyAlignment="1">
      <alignment vertical="center"/>
    </xf>
    <xf numFmtId="0" fontId="31" fillId="0" borderId="0" xfId="24" applyFont="1">
      <alignment vertical="center"/>
    </xf>
    <xf numFmtId="0" fontId="27" fillId="0" borderId="0" xfId="24" applyFont="1" applyAlignment="1">
      <alignment horizontal="left" vertical="center"/>
    </xf>
    <xf numFmtId="168" fontId="27" fillId="0" borderId="0" xfId="34" applyNumberFormat="1" applyFont="1" applyAlignment="1">
      <alignment vertical="center"/>
    </xf>
    <xf numFmtId="0" fontId="27" fillId="0" borderId="0" xfId="0" applyFont="1">
      <alignment vertical="center"/>
    </xf>
    <xf numFmtId="0" fontId="31" fillId="0" borderId="0" xfId="0" applyFont="1">
      <alignment vertical="center"/>
    </xf>
    <xf numFmtId="168" fontId="31" fillId="0" borderId="0" xfId="34" applyNumberFormat="1" applyFont="1">
      <alignment vertical="center"/>
    </xf>
    <xf numFmtId="168" fontId="27" fillId="0" borderId="0" xfId="34" applyNumberFormat="1" applyFont="1">
      <alignment vertical="center"/>
    </xf>
    <xf numFmtId="37" fontId="27" fillId="0" borderId="0" xfId="0" applyNumberFormat="1" applyFont="1">
      <alignment vertical="center"/>
    </xf>
    <xf numFmtId="37" fontId="31" fillId="0" borderId="0" xfId="0" applyNumberFormat="1" applyFont="1">
      <alignment vertical="center"/>
    </xf>
    <xf numFmtId="0" fontId="28" fillId="0" borderId="0" xfId="0" applyFont="1">
      <alignment vertical="center"/>
    </xf>
    <xf numFmtId="170" fontId="0" fillId="0" borderId="0" xfId="0" applyNumberFormat="1">
      <alignment vertical="center"/>
    </xf>
    <xf numFmtId="170" fontId="37" fillId="0" borderId="4" xfId="0" applyNumberFormat="1" applyFont="1" applyBorder="1">
      <alignment vertical="center"/>
    </xf>
    <xf numFmtId="0" fontId="37" fillId="0" borderId="0" xfId="0" applyFont="1">
      <alignment vertical="center"/>
    </xf>
    <xf numFmtId="0" fontId="37" fillId="0" borderId="4" xfId="0" applyFont="1" applyBorder="1">
      <alignment vertical="center"/>
    </xf>
    <xf numFmtId="173" fontId="0" fillId="0" borderId="0" xfId="0" applyNumberFormat="1">
      <alignment vertical="center"/>
    </xf>
    <xf numFmtId="174" fontId="0" fillId="0" borderId="0" xfId="0" applyNumberFormat="1">
      <alignment vertical="center"/>
    </xf>
    <xf numFmtId="9" fontId="0" fillId="0" borderId="0" xfId="35" applyFont="1">
      <alignment vertical="center"/>
    </xf>
    <xf numFmtId="0" fontId="38" fillId="0" borderId="0" xfId="0" applyFont="1" applyAlignment="1">
      <alignment horizontal="left" vertical="center" indent="1"/>
    </xf>
    <xf numFmtId="0" fontId="38" fillId="0" borderId="0" xfId="0" applyFont="1">
      <alignment vertical="center"/>
    </xf>
    <xf numFmtId="170" fontId="38" fillId="0" borderId="0" xfId="0" applyNumberFormat="1" applyFont="1">
      <alignment vertical="center"/>
    </xf>
    <xf numFmtId="0" fontId="38" fillId="0" borderId="4" xfId="0" applyFont="1" applyBorder="1" applyAlignment="1">
      <alignment horizontal="left" vertical="center"/>
    </xf>
    <xf numFmtId="14" fontId="0" fillId="0" borderId="4" xfId="0" applyNumberFormat="1" applyBorder="1">
      <alignment vertical="center"/>
    </xf>
    <xf numFmtId="0" fontId="38" fillId="0" borderId="5" xfId="0" applyFont="1" applyBorder="1" applyAlignment="1">
      <alignment horizontal="left" vertical="center"/>
    </xf>
    <xf numFmtId="14" fontId="0" fillId="0" borderId="5" xfId="0" applyNumberFormat="1" applyBorder="1">
      <alignment vertical="center"/>
    </xf>
    <xf numFmtId="0" fontId="0" fillId="0" borderId="6" xfId="0" applyBorder="1">
      <alignment vertical="center"/>
    </xf>
    <xf numFmtId="14" fontId="0" fillId="0" borderId="6" xfId="0" applyNumberFormat="1" applyBorder="1">
      <alignment vertical="center"/>
    </xf>
    <xf numFmtId="0" fontId="39" fillId="5" borderId="0" xfId="0" applyFont="1" applyFill="1">
      <alignment vertical="center"/>
    </xf>
    <xf numFmtId="0" fontId="40" fillId="5" borderId="0" xfId="0" applyFont="1" applyFill="1">
      <alignment vertical="center"/>
    </xf>
    <xf numFmtId="0" fontId="37" fillId="6" borderId="4" xfId="0" applyFont="1" applyFill="1" applyBorder="1">
      <alignment vertical="center"/>
    </xf>
    <xf numFmtId="170" fontId="37" fillId="6" borderId="4" xfId="0" applyNumberFormat="1" applyFont="1" applyFill="1" applyBorder="1">
      <alignment vertical="center"/>
    </xf>
    <xf numFmtId="0" fontId="14" fillId="0" borderId="2" xfId="17" applyFont="1" applyBorder="1" applyAlignment="1">
      <alignment vertical="center" wrapText="1"/>
    </xf>
    <xf numFmtId="170" fontId="41" fillId="0" borderId="0" xfId="23" applyNumberFormat="1" applyFont="1"/>
    <xf numFmtId="170" fontId="43" fillId="0" borderId="4" xfId="23" applyNumberFormat="1" applyFont="1" applyBorder="1"/>
    <xf numFmtId="170" fontId="43" fillId="0" borderId="0" xfId="23" applyNumberFormat="1" applyFont="1"/>
    <xf numFmtId="170" fontId="43" fillId="0" borderId="6" xfId="23" applyNumberFormat="1" applyFont="1" applyBorder="1"/>
    <xf numFmtId="170" fontId="43" fillId="0" borderId="6" xfId="23" applyNumberFormat="1" applyFont="1" applyBorder="1" applyAlignment="1">
      <alignment wrapText="1"/>
    </xf>
    <xf numFmtId="172" fontId="43" fillId="0" borderId="0" xfId="23" applyNumberFormat="1" applyFont="1"/>
    <xf numFmtId="170" fontId="43" fillId="0" borderId="0" xfId="23" applyNumberFormat="1" applyFont="1" applyAlignment="1">
      <alignment wrapText="1"/>
    </xf>
    <xf numFmtId="0" fontId="44" fillId="7" borderId="0" xfId="23" applyFont="1" applyFill="1" applyAlignment="1">
      <alignment wrapText="1"/>
    </xf>
    <xf numFmtId="170" fontId="43" fillId="7" borderId="0" xfId="23" applyNumberFormat="1" applyFont="1" applyFill="1" applyAlignment="1">
      <alignment wrapText="1"/>
    </xf>
    <xf numFmtId="0" fontId="46" fillId="7" borderId="0" xfId="23" applyFont="1" applyFill="1" applyAlignment="1">
      <alignment wrapText="1"/>
    </xf>
    <xf numFmtId="170" fontId="43" fillId="0" borderId="5" xfId="23" applyNumberFormat="1" applyFont="1" applyBorder="1"/>
    <xf numFmtId="172" fontId="43" fillId="0" borderId="5" xfId="23" applyNumberFormat="1" applyFont="1" applyBorder="1"/>
    <xf numFmtId="172" fontId="43" fillId="0" borderId="6" xfId="23" applyNumberFormat="1" applyFont="1" applyBorder="1"/>
    <xf numFmtId="0" fontId="46" fillId="0" borderId="0" xfId="23" applyFont="1" applyAlignment="1">
      <alignment wrapText="1"/>
    </xf>
    <xf numFmtId="0" fontId="46" fillId="0" borderId="0" xfId="23" applyFont="1"/>
    <xf numFmtId="0" fontId="46" fillId="0" borderId="0" xfId="23" quotePrefix="1" applyFont="1" applyAlignment="1">
      <alignment wrapText="1"/>
    </xf>
    <xf numFmtId="0" fontId="46" fillId="0" borderId="0" xfId="23" applyFont="1" applyAlignment="1">
      <alignment horizontal="left"/>
    </xf>
    <xf numFmtId="0" fontId="11" fillId="0" borderId="0" xfId="23" applyAlignment="1">
      <alignment vertical="center"/>
    </xf>
    <xf numFmtId="170" fontId="46" fillId="0" borderId="0" xfId="23" applyNumberFormat="1" applyFont="1"/>
    <xf numFmtId="173" fontId="46" fillId="0" borderId="0" xfId="23" applyNumberFormat="1" applyFont="1"/>
    <xf numFmtId="0" fontId="46" fillId="0" borderId="0" xfId="23" applyFont="1" applyAlignment="1">
      <alignment horizontal="center"/>
    </xf>
    <xf numFmtId="170" fontId="48" fillId="0" borderId="0" xfId="23" applyNumberFormat="1" applyFont="1" applyAlignment="1">
      <alignment wrapText="1"/>
    </xf>
    <xf numFmtId="0" fontId="49" fillId="0" borderId="0" xfId="23" applyFont="1" applyAlignment="1">
      <alignment wrapText="1"/>
    </xf>
    <xf numFmtId="0" fontId="50" fillId="0" borderId="0" xfId="36">
      <alignment vertical="center"/>
    </xf>
    <xf numFmtId="0" fontId="51" fillId="0" borderId="0" xfId="36" applyFont="1">
      <alignment vertical="center"/>
    </xf>
    <xf numFmtId="0" fontId="52" fillId="0" borderId="0" xfId="36" applyFont="1">
      <alignment vertical="center"/>
    </xf>
    <xf numFmtId="0" fontId="50" fillId="0" borderId="0" xfId="36" applyAlignment="1">
      <alignment horizontal="right" vertical="center"/>
    </xf>
    <xf numFmtId="0" fontId="53" fillId="0" borderId="0" xfId="36" applyFont="1">
      <alignment vertical="center"/>
    </xf>
    <xf numFmtId="0" fontId="53" fillId="0" borderId="7" xfId="36" applyFont="1" applyBorder="1">
      <alignment vertical="center"/>
    </xf>
    <xf numFmtId="0" fontId="50" fillId="0" borderId="8" xfId="36" applyBorder="1">
      <alignment vertical="center"/>
    </xf>
    <xf numFmtId="0" fontId="53" fillId="7" borderId="9" xfId="36" applyFont="1" applyFill="1" applyBorder="1">
      <alignment vertical="center"/>
    </xf>
    <xf numFmtId="0" fontId="53" fillId="0" borderId="8" xfId="36" applyFont="1" applyBorder="1" applyAlignment="1">
      <alignment horizontal="right" vertical="center"/>
    </xf>
    <xf numFmtId="0" fontId="54" fillId="0" borderId="9" xfId="36" applyFont="1" applyBorder="1" applyAlignment="1">
      <alignment horizontal="right" vertical="center"/>
    </xf>
    <xf numFmtId="0" fontId="53" fillId="0" borderId="10" xfId="36" applyFont="1" applyBorder="1">
      <alignment vertical="center"/>
    </xf>
    <xf numFmtId="0" fontId="54" fillId="7" borderId="11" xfId="36" applyFont="1" applyFill="1" applyBorder="1" applyAlignment="1">
      <alignment horizontal="right" vertical="center"/>
    </xf>
    <xf numFmtId="0" fontId="53" fillId="0" borderId="0" xfId="36" applyFont="1" applyAlignment="1">
      <alignment horizontal="right" vertical="center"/>
    </xf>
    <xf numFmtId="0" fontId="54" fillId="0" borderId="11" xfId="36" applyFont="1" applyBorder="1" applyAlignment="1">
      <alignment horizontal="right" vertical="center"/>
    </xf>
    <xf numFmtId="0" fontId="53" fillId="7" borderId="11" xfId="36" applyFont="1" applyFill="1" applyBorder="1" applyAlignment="1">
      <alignment horizontal="right" vertical="center"/>
    </xf>
    <xf numFmtId="175" fontId="54" fillId="0" borderId="11" xfId="36" applyNumberFormat="1" applyFont="1" applyBorder="1" applyAlignment="1">
      <alignment horizontal="right" vertical="center"/>
    </xf>
    <xf numFmtId="0" fontId="53" fillId="0" borderId="12" xfId="36" applyFont="1" applyBorder="1">
      <alignment vertical="center"/>
    </xf>
    <xf numFmtId="0" fontId="50" fillId="0" borderId="13" xfId="36" applyBorder="1">
      <alignment vertical="center"/>
    </xf>
    <xf numFmtId="0" fontId="55" fillId="0" borderId="14" xfId="36" applyFont="1" applyBorder="1" applyAlignment="1">
      <alignment horizontal="right" vertical="center"/>
    </xf>
    <xf numFmtId="0" fontId="53" fillId="0" borderId="13" xfId="36" applyFont="1" applyBorder="1" applyAlignment="1">
      <alignment horizontal="right" vertical="center"/>
    </xf>
    <xf numFmtId="0" fontId="56" fillId="7" borderId="14" xfId="36" applyFont="1" applyFill="1" applyBorder="1" applyAlignment="1">
      <alignment horizontal="right" vertical="center"/>
    </xf>
    <xf numFmtId="0" fontId="54" fillId="0" borderId="0" xfId="36" applyFont="1">
      <alignment vertical="center"/>
    </xf>
    <xf numFmtId="0" fontId="53" fillId="8" borderId="0" xfId="36" applyFont="1" applyFill="1">
      <alignment vertical="center"/>
    </xf>
    <xf numFmtId="0" fontId="57" fillId="8" borderId="0" xfId="36" applyFont="1" applyFill="1">
      <alignment vertical="center"/>
    </xf>
    <xf numFmtId="0" fontId="58" fillId="8" borderId="0" xfId="36" applyFont="1" applyFill="1">
      <alignment vertical="center"/>
    </xf>
    <xf numFmtId="0" fontId="58" fillId="8" borderId="0" xfId="36" applyFont="1" applyFill="1" applyAlignment="1">
      <alignment horizontal="right" vertical="center"/>
    </xf>
    <xf numFmtId="0" fontId="53" fillId="8" borderId="0" xfId="36" applyFont="1" applyFill="1" applyAlignment="1">
      <alignment horizontal="center" vertical="center"/>
    </xf>
    <xf numFmtId="0" fontId="59" fillId="0" borderId="0" xfId="36" applyFont="1">
      <alignment vertical="center"/>
    </xf>
    <xf numFmtId="0" fontId="50" fillId="7" borderId="0" xfId="36" applyFill="1" applyAlignment="1">
      <alignment horizontal="center" vertical="center"/>
    </xf>
    <xf numFmtId="0" fontId="60" fillId="0" borderId="0" xfId="36" applyFont="1" applyAlignment="1">
      <alignment horizontal="right" vertical="center"/>
    </xf>
    <xf numFmtId="0" fontId="61" fillId="0" borderId="0" xfId="36" applyFont="1">
      <alignment vertical="center"/>
    </xf>
    <xf numFmtId="0" fontId="62" fillId="0" borderId="0" xfId="36" applyFont="1">
      <alignment vertical="center"/>
    </xf>
    <xf numFmtId="0" fontId="50" fillId="0" borderId="0" xfId="36" applyAlignment="1">
      <alignment horizontal="left" vertical="center"/>
    </xf>
    <xf numFmtId="0" fontId="59" fillId="0" borderId="0" xfId="36" applyFont="1" applyAlignment="1">
      <alignment horizontal="right" vertical="center"/>
    </xf>
    <xf numFmtId="0" fontId="50" fillId="0" borderId="0" xfId="36" applyAlignment="1">
      <alignment horizontal="center" vertical="center"/>
    </xf>
    <xf numFmtId="3" fontId="50" fillId="0" borderId="0" xfId="36" applyNumberFormat="1" applyAlignment="1">
      <alignment horizontal="center" vertical="center"/>
    </xf>
    <xf numFmtId="3" fontId="50" fillId="0" borderId="0" xfId="36" applyNumberFormat="1">
      <alignment vertical="center"/>
    </xf>
    <xf numFmtId="0" fontId="50" fillId="8" borderId="0" xfId="36" applyFill="1">
      <alignment vertical="center"/>
    </xf>
    <xf numFmtId="0" fontId="62" fillId="8" borderId="0" xfId="36" applyFont="1" applyFill="1">
      <alignment vertical="center"/>
    </xf>
    <xf numFmtId="0" fontId="54" fillId="8" borderId="0" xfId="36" applyFont="1" applyFill="1">
      <alignment vertical="center"/>
    </xf>
    <xf numFmtId="0" fontId="50" fillId="8" borderId="0" xfId="36" applyFill="1" applyAlignment="1">
      <alignment horizontal="right" vertical="center"/>
    </xf>
    <xf numFmtId="0" fontId="53" fillId="9" borderId="0" xfId="36" applyFont="1" applyFill="1">
      <alignment vertical="center"/>
    </xf>
    <xf numFmtId="0" fontId="50" fillId="9" borderId="0" xfId="36" applyFill="1">
      <alignment vertical="center"/>
    </xf>
    <xf numFmtId="0" fontId="62" fillId="9" borderId="0" xfId="36" applyFont="1" applyFill="1">
      <alignment vertical="center"/>
    </xf>
    <xf numFmtId="0" fontId="54" fillId="9" borderId="0" xfId="36" applyFont="1" applyFill="1">
      <alignment vertical="center"/>
    </xf>
    <xf numFmtId="0" fontId="50" fillId="9" borderId="0" xfId="36" applyFill="1" applyAlignment="1">
      <alignment horizontal="right" vertical="center"/>
    </xf>
    <xf numFmtId="0" fontId="61" fillId="10" borderId="0" xfId="36" applyFont="1" applyFill="1">
      <alignment vertical="center"/>
    </xf>
    <xf numFmtId="0" fontId="53" fillId="10" borderId="0" xfId="36" applyFont="1" applyFill="1">
      <alignment vertical="center"/>
    </xf>
    <xf numFmtId="0" fontId="62" fillId="10" borderId="0" xfId="36" applyFont="1" applyFill="1">
      <alignment vertical="center"/>
    </xf>
    <xf numFmtId="0" fontId="54" fillId="10" borderId="0" xfId="36" applyFont="1" applyFill="1">
      <alignment vertical="center"/>
    </xf>
    <xf numFmtId="0" fontId="50" fillId="10" borderId="0" xfId="36" applyFill="1" applyAlignment="1">
      <alignment horizontal="right" vertical="center"/>
    </xf>
    <xf numFmtId="0" fontId="50" fillId="10" borderId="0" xfId="36" applyFill="1">
      <alignment vertical="center"/>
    </xf>
    <xf numFmtId="0" fontId="63" fillId="0" borderId="0" xfId="36" applyFont="1">
      <alignment vertical="center"/>
    </xf>
    <xf numFmtId="0" fontId="64" fillId="0" borderId="0" xfId="36" applyFont="1" applyAlignment="1">
      <alignment horizontal="right" vertical="center"/>
    </xf>
    <xf numFmtId="176" fontId="50" fillId="0" borderId="0" xfId="36" applyNumberFormat="1" applyAlignment="1">
      <alignment horizontal="right" vertical="center"/>
    </xf>
    <xf numFmtId="0" fontId="63" fillId="10" borderId="0" xfId="36" applyFont="1" applyFill="1">
      <alignment vertical="center"/>
    </xf>
    <xf numFmtId="0" fontId="64" fillId="10" borderId="0" xfId="36" applyFont="1" applyFill="1" applyAlignment="1">
      <alignment horizontal="right" vertical="center"/>
    </xf>
    <xf numFmtId="176" fontId="65" fillId="10" borderId="0" xfId="36" applyNumberFormat="1" applyFont="1" applyFill="1" applyAlignment="1">
      <alignment horizontal="right" vertical="center"/>
    </xf>
    <xf numFmtId="0" fontId="66" fillId="9" borderId="0" xfId="36" applyFont="1" applyFill="1" applyAlignment="1">
      <alignment horizontal="right" vertical="center"/>
    </xf>
    <xf numFmtId="176" fontId="53" fillId="9" borderId="0" xfId="36" applyNumberFormat="1" applyFont="1" applyFill="1" applyAlignment="1">
      <alignment horizontal="right" vertical="center"/>
    </xf>
    <xf numFmtId="0" fontId="67" fillId="9" borderId="0" xfId="36" applyFont="1" applyFill="1">
      <alignment vertical="center"/>
    </xf>
    <xf numFmtId="0" fontId="68" fillId="9" borderId="0" xfId="36" applyFont="1" applyFill="1" applyAlignment="1">
      <alignment horizontal="right" vertical="center"/>
    </xf>
    <xf numFmtId="176" fontId="69" fillId="9" borderId="0" xfId="36" applyNumberFormat="1" applyFont="1" applyFill="1" applyAlignment="1">
      <alignment horizontal="right" vertical="center"/>
    </xf>
    <xf numFmtId="177" fontId="50" fillId="0" borderId="0" xfId="36" applyNumberFormat="1" applyAlignment="1">
      <alignment horizontal="right" vertical="center"/>
    </xf>
    <xf numFmtId="1" fontId="50" fillId="0" borderId="0" xfId="36" applyNumberFormat="1">
      <alignment vertical="center"/>
    </xf>
    <xf numFmtId="0" fontId="70" fillId="0" borderId="0" xfId="36" applyFont="1">
      <alignment vertical="center"/>
    </xf>
    <xf numFmtId="0" fontId="53" fillId="9" borderId="0" xfId="36" applyFont="1" applyFill="1" applyAlignment="1">
      <alignment horizontal="right" vertical="center"/>
    </xf>
    <xf numFmtId="178" fontId="50" fillId="0" borderId="0" xfId="36" applyNumberFormat="1" applyAlignment="1">
      <alignment horizontal="right" vertical="center"/>
    </xf>
    <xf numFmtId="0" fontId="58" fillId="0" borderId="0" xfId="36" applyFont="1">
      <alignment vertical="center"/>
    </xf>
    <xf numFmtId="0" fontId="71" fillId="0" borderId="0" xfId="24" applyFont="1">
      <alignment vertical="center"/>
    </xf>
    <xf numFmtId="0" fontId="27" fillId="0" borderId="0" xfId="0" applyFont="1" applyAlignment="1"/>
    <xf numFmtId="0" fontId="11" fillId="0" borderId="0" xfId="0" applyFont="1" applyAlignment="1"/>
    <xf numFmtId="179" fontId="27" fillId="0" borderId="0" xfId="0" applyNumberFormat="1" applyFont="1" applyAlignment="1"/>
    <xf numFmtId="0" fontId="72" fillId="0" borderId="0" xfId="0" applyFont="1" applyAlignment="1">
      <alignment horizontal="left"/>
    </xf>
    <xf numFmtId="0" fontId="27" fillId="0" borderId="5" xfId="0" applyFont="1" applyBorder="1" applyAlignment="1"/>
    <xf numFmtId="179" fontId="27" fillId="0" borderId="0" xfId="27" applyNumberFormat="1" applyFont="1"/>
    <xf numFmtId="180" fontId="11" fillId="0" borderId="15" xfId="27" applyNumberFormat="1" applyFont="1" applyBorder="1" applyAlignment="1">
      <alignment horizontal="center"/>
    </xf>
    <xf numFmtId="180" fontId="11" fillId="0" borderId="5" xfId="27" applyNumberFormat="1" applyFont="1" applyBorder="1" applyAlignment="1">
      <alignment horizontal="center"/>
    </xf>
    <xf numFmtId="180" fontId="11" fillId="0" borderId="16" xfId="27" applyNumberFormat="1" applyFont="1" applyBorder="1" applyAlignment="1">
      <alignment horizontal="center"/>
    </xf>
    <xf numFmtId="180" fontId="11" fillId="0" borderId="0" xfId="27" applyNumberFormat="1" applyFont="1" applyAlignment="1">
      <alignment horizontal="center"/>
    </xf>
    <xf numFmtId="180" fontId="11" fillId="0" borderId="0" xfId="27" applyNumberFormat="1" applyFont="1" applyBorder="1" applyAlignment="1">
      <alignment horizontal="center"/>
    </xf>
    <xf numFmtId="0" fontId="27" fillId="0" borderId="4" xfId="0" applyFont="1" applyBorder="1" applyAlignment="1"/>
    <xf numFmtId="180" fontId="11" fillId="0" borderId="17" xfId="27" applyNumberFormat="1" applyFont="1" applyBorder="1" applyAlignment="1">
      <alignment horizontal="center"/>
    </xf>
    <xf numFmtId="180" fontId="11" fillId="0" borderId="4" xfId="27" applyNumberFormat="1" applyFont="1" applyBorder="1" applyAlignment="1">
      <alignment horizontal="center"/>
    </xf>
    <xf numFmtId="0" fontId="72" fillId="0" borderId="6" xfId="0" applyFont="1" applyBorder="1" applyAlignment="1">
      <alignment horizontal="left"/>
    </xf>
    <xf numFmtId="179" fontId="11" fillId="0" borderId="0" xfId="27" applyNumberFormat="1" applyFont="1"/>
    <xf numFmtId="179" fontId="11" fillId="0" borderId="15" xfId="27" applyNumberFormat="1" applyFont="1" applyBorder="1" applyAlignment="1">
      <alignment horizontal="center"/>
    </xf>
    <xf numFmtId="179" fontId="11" fillId="0" borderId="5" xfId="27" applyNumberFormat="1" applyFont="1" applyBorder="1" applyAlignment="1">
      <alignment horizontal="center"/>
    </xf>
    <xf numFmtId="179" fontId="11" fillId="0" borderId="16" xfId="27" applyNumberFormat="1" applyFont="1" applyBorder="1" applyAlignment="1">
      <alignment horizontal="center"/>
    </xf>
    <xf numFmtId="179" fontId="11" fillId="0" borderId="0" xfId="27" applyNumberFormat="1" applyFont="1" applyAlignment="1">
      <alignment horizontal="center"/>
    </xf>
    <xf numFmtId="179" fontId="11" fillId="0" borderId="0" xfId="27" applyNumberFormat="1" applyFont="1" applyBorder="1" applyAlignment="1">
      <alignment horizontal="center"/>
    </xf>
    <xf numFmtId="0" fontId="27" fillId="0" borderId="18" xfId="0" applyFont="1" applyBorder="1" applyAlignment="1"/>
    <xf numFmtId="179" fontId="11" fillId="0" borderId="19" xfId="27" applyNumberFormat="1" applyFont="1" applyBorder="1" applyAlignment="1">
      <alignment horizontal="center"/>
    </xf>
    <xf numFmtId="179" fontId="11" fillId="0" borderId="18" xfId="27" applyNumberFormat="1" applyFont="1" applyBorder="1" applyAlignment="1">
      <alignment horizontal="center"/>
    </xf>
    <xf numFmtId="0" fontId="31" fillId="0" borderId="4" xfId="0" applyFont="1" applyBorder="1" applyAlignment="1"/>
    <xf numFmtId="179" fontId="72" fillId="0" borderId="0" xfId="27" applyNumberFormat="1" applyFont="1" applyFill="1"/>
    <xf numFmtId="179" fontId="72" fillId="0" borderId="17" xfId="27" applyNumberFormat="1" applyFont="1" applyFill="1" applyBorder="1" applyAlignment="1">
      <alignment horizontal="center"/>
    </xf>
    <xf numFmtId="179" fontId="72" fillId="0" borderId="4" xfId="27" applyNumberFormat="1" applyFont="1" applyFill="1" applyBorder="1" applyAlignment="1">
      <alignment horizontal="center"/>
    </xf>
    <xf numFmtId="179" fontId="72" fillId="0" borderId="0" xfId="27" applyNumberFormat="1" applyFont="1"/>
    <xf numFmtId="179" fontId="72" fillId="0" borderId="17" xfId="27" applyNumberFormat="1" applyFont="1" applyBorder="1" applyAlignment="1">
      <alignment horizontal="center"/>
    </xf>
    <xf numFmtId="179" fontId="72" fillId="0" borderId="4" xfId="27" applyNumberFormat="1" applyFont="1" applyBorder="1" applyAlignment="1">
      <alignment horizontal="center"/>
    </xf>
    <xf numFmtId="9" fontId="11" fillId="0" borderId="16" xfId="35" applyFont="1" applyBorder="1" applyAlignment="1">
      <alignment horizontal="center"/>
    </xf>
    <xf numFmtId="9" fontId="11" fillId="0" borderId="0" xfId="35" applyFont="1" applyAlignment="1">
      <alignment horizontal="center"/>
    </xf>
    <xf numFmtId="171" fontId="11" fillId="0" borderId="16" xfId="35" applyNumberFormat="1" applyFont="1" applyBorder="1" applyAlignment="1">
      <alignment horizontal="right"/>
    </xf>
    <xf numFmtId="171" fontId="11" fillId="0" borderId="5" xfId="35" applyNumberFormat="1" applyFont="1" applyBorder="1" applyAlignment="1">
      <alignment horizontal="right"/>
    </xf>
    <xf numFmtId="171" fontId="11" fillId="0" borderId="0" xfId="35" applyNumberFormat="1" applyFont="1" applyBorder="1" applyAlignment="1">
      <alignment horizontal="right"/>
    </xf>
    <xf numFmtId="171" fontId="11" fillId="0" borderId="16" xfId="35" applyNumberFormat="1" applyFont="1" applyBorder="1" applyAlignment="1">
      <alignment horizontal="center"/>
    </xf>
    <xf numFmtId="0" fontId="34" fillId="0" borderId="0" xfId="0" applyFont="1" applyAlignment="1">
      <alignment horizontal="left" indent="1"/>
    </xf>
    <xf numFmtId="0" fontId="31" fillId="0" borderId="20" xfId="0" applyFont="1" applyBorder="1" applyAlignment="1"/>
    <xf numFmtId="179" fontId="72" fillId="0" borderId="21" xfId="27" applyNumberFormat="1" applyFont="1" applyBorder="1" applyAlignment="1">
      <alignment horizontal="center"/>
    </xf>
    <xf numFmtId="179" fontId="72" fillId="0" borderId="20" xfId="27" applyNumberFormat="1" applyFont="1" applyBorder="1" applyAlignment="1">
      <alignment horizontal="center"/>
    </xf>
    <xf numFmtId="171" fontId="11" fillId="0" borderId="16" xfId="35" applyNumberFormat="1" applyFont="1" applyBorder="1" applyAlignment="1"/>
    <xf numFmtId="171" fontId="11" fillId="0" borderId="0" xfId="35" applyNumberFormat="1" applyFont="1" applyAlignment="1"/>
    <xf numFmtId="171" fontId="11" fillId="0" borderId="0" xfId="35" applyNumberFormat="1" applyFont="1" applyBorder="1" applyAlignment="1"/>
    <xf numFmtId="179" fontId="11" fillId="0" borderId="16" xfId="33" applyNumberFormat="1" applyFont="1" applyBorder="1" applyAlignment="1"/>
    <xf numFmtId="179" fontId="11" fillId="0" borderId="0" xfId="33" applyNumberFormat="1" applyFont="1" applyAlignment="1"/>
    <xf numFmtId="179" fontId="11" fillId="0" borderId="0" xfId="33" applyNumberFormat="1" applyFont="1" applyBorder="1" applyAlignment="1"/>
    <xf numFmtId="179" fontId="11" fillId="0" borderId="0" xfId="33" applyNumberFormat="1" applyFont="1" applyFill="1" applyBorder="1" applyAlignment="1"/>
    <xf numFmtId="171" fontId="11" fillId="0" borderId="22" xfId="35" applyNumberFormat="1" applyFont="1" applyBorder="1" applyAlignment="1"/>
    <xf numFmtId="171" fontId="11" fillId="0" borderId="6" xfId="35" applyNumberFormat="1" applyFont="1" applyBorder="1" applyAlignment="1"/>
    <xf numFmtId="179" fontId="11" fillId="0" borderId="22" xfId="27" applyNumberFormat="1" applyFont="1" applyBorder="1" applyAlignment="1">
      <alignment horizontal="center"/>
    </xf>
    <xf numFmtId="179" fontId="11" fillId="0" borderId="6" xfId="27" applyNumberFormat="1" applyFont="1" applyBorder="1" applyAlignment="1">
      <alignment horizontal="center"/>
    </xf>
    <xf numFmtId="179" fontId="11" fillId="0" borderId="17" xfId="27" applyNumberFormat="1" applyFont="1" applyBorder="1" applyAlignment="1">
      <alignment horizontal="center"/>
    </xf>
    <xf numFmtId="179" fontId="11" fillId="0" borderId="4" xfId="27" applyNumberFormat="1" applyFont="1" applyBorder="1" applyAlignment="1">
      <alignment horizontal="center"/>
    </xf>
    <xf numFmtId="179" fontId="11" fillId="0" borderId="22" xfId="33" applyNumberFormat="1" applyFont="1" applyBorder="1" applyAlignment="1">
      <alignment horizontal="center"/>
    </xf>
    <xf numFmtId="179" fontId="11" fillId="0" borderId="0" xfId="33" applyNumberFormat="1" applyFont="1" applyBorder="1" applyAlignment="1">
      <alignment horizontal="center"/>
    </xf>
    <xf numFmtId="0" fontId="27" fillId="0" borderId="6" xfId="0" applyFont="1" applyBorder="1" applyAlignment="1"/>
    <xf numFmtId="0" fontId="73" fillId="0" borderId="0" xfId="37" applyFont="1"/>
    <xf numFmtId="0" fontId="23" fillId="0" borderId="0" xfId="37"/>
    <xf numFmtId="43" fontId="23" fillId="0" borderId="0" xfId="37" applyNumberFormat="1"/>
    <xf numFmtId="181" fontId="0" fillId="0" borderId="0" xfId="28" applyNumberFormat="1" applyFont="1"/>
    <xf numFmtId="182" fontId="0" fillId="0" borderId="0" xfId="28" applyNumberFormat="1" applyFont="1"/>
    <xf numFmtId="0" fontId="23" fillId="0" borderId="0" xfId="37" applyAlignment="1">
      <alignment horizontal="right"/>
    </xf>
    <xf numFmtId="181" fontId="74" fillId="0" borderId="0" xfId="28" applyNumberFormat="1" applyFont="1"/>
    <xf numFmtId="181" fontId="75" fillId="0" borderId="0" xfId="28" applyNumberFormat="1" applyFont="1" applyAlignment="1">
      <alignment horizontal="center"/>
    </xf>
    <xf numFmtId="43" fontId="75" fillId="0" borderId="0" xfId="37" applyNumberFormat="1" applyFont="1" applyAlignment="1">
      <alignment horizontal="center"/>
    </xf>
    <xf numFmtId="0" fontId="76" fillId="0" borderId="0" xfId="37" applyFont="1"/>
    <xf numFmtId="0" fontId="77" fillId="0" borderId="17" xfId="37" quotePrefix="1" applyFont="1" applyBorder="1" applyAlignment="1">
      <alignment horizontal="center" vertical="top" wrapText="1"/>
    </xf>
    <xf numFmtId="0" fontId="77" fillId="0" borderId="4" xfId="37" quotePrefix="1" applyFont="1" applyBorder="1" applyAlignment="1">
      <alignment horizontal="center" vertical="top" wrapText="1"/>
    </xf>
    <xf numFmtId="0" fontId="77" fillId="0" borderId="23" xfId="37" quotePrefix="1" applyFont="1" applyBorder="1" applyAlignment="1">
      <alignment horizontal="center" vertical="top" wrapText="1"/>
    </xf>
    <xf numFmtId="0" fontId="78" fillId="5" borderId="24" xfId="37" quotePrefix="1" applyFont="1" applyFill="1" applyBorder="1" applyAlignment="1">
      <alignment horizontal="center" vertical="top" wrapText="1"/>
    </xf>
    <xf numFmtId="179" fontId="23" fillId="0" borderId="0" xfId="37" applyNumberFormat="1"/>
    <xf numFmtId="179" fontId="77" fillId="0" borderId="15" xfId="27" applyNumberFormat="1" applyFont="1" applyBorder="1" applyAlignment="1">
      <alignment horizontal="center"/>
    </xf>
    <xf numFmtId="179" fontId="77" fillId="0" borderId="5" xfId="27" applyNumberFormat="1" applyFont="1" applyBorder="1" applyAlignment="1">
      <alignment horizontal="center"/>
    </xf>
    <xf numFmtId="179" fontId="77" fillId="0" borderId="25" xfId="27" applyNumberFormat="1" applyFont="1" applyBorder="1" applyAlignment="1">
      <alignment horizontal="center"/>
    </xf>
    <xf numFmtId="179" fontId="77" fillId="0" borderId="24" xfId="27" applyNumberFormat="1" applyFont="1" applyBorder="1" applyAlignment="1">
      <alignment horizontal="center"/>
    </xf>
    <xf numFmtId="179" fontId="77" fillId="0" borderId="16" xfId="27" applyNumberFormat="1" applyFont="1" applyBorder="1" applyAlignment="1">
      <alignment horizontal="center"/>
    </xf>
    <xf numFmtId="179" fontId="77" fillId="0" borderId="0" xfId="27" applyNumberFormat="1" applyFont="1" applyAlignment="1">
      <alignment horizontal="center"/>
    </xf>
    <xf numFmtId="179" fontId="77" fillId="0" borderId="26" xfId="27" applyNumberFormat="1" applyFont="1" applyBorder="1" applyAlignment="1">
      <alignment horizontal="center"/>
    </xf>
    <xf numFmtId="179" fontId="77" fillId="0" borderId="27" xfId="27" applyNumberFormat="1" applyFont="1" applyBorder="1" applyAlignment="1">
      <alignment horizontal="center"/>
    </xf>
    <xf numFmtId="0" fontId="23" fillId="0" borderId="18" xfId="37" applyBorder="1"/>
    <xf numFmtId="179" fontId="77" fillId="0" borderId="19" xfId="27" applyNumberFormat="1" applyFont="1" applyBorder="1" applyAlignment="1">
      <alignment horizontal="center"/>
    </xf>
    <xf numFmtId="179" fontId="77" fillId="0" borderId="18" xfId="27" applyNumberFormat="1" applyFont="1" applyBorder="1" applyAlignment="1">
      <alignment horizontal="center"/>
    </xf>
    <xf numFmtId="179" fontId="77" fillId="0" borderId="28" xfId="27" applyNumberFormat="1" applyFont="1" applyBorder="1" applyAlignment="1">
      <alignment horizontal="center"/>
    </xf>
    <xf numFmtId="179" fontId="77" fillId="0" borderId="29" xfId="27" applyNumberFormat="1" applyFont="1" applyBorder="1" applyAlignment="1">
      <alignment horizontal="center"/>
    </xf>
    <xf numFmtId="0" fontId="79" fillId="11" borderId="4" xfId="37" applyFont="1" applyFill="1" applyBorder="1"/>
    <xf numFmtId="179" fontId="80" fillId="11" borderId="17" xfId="27" applyNumberFormat="1" applyFont="1" applyFill="1" applyBorder="1" applyAlignment="1">
      <alignment horizontal="center"/>
    </xf>
    <xf numFmtId="179" fontId="80" fillId="11" borderId="4" xfId="27" applyNumberFormat="1" applyFont="1" applyFill="1" applyBorder="1" applyAlignment="1">
      <alignment horizontal="center"/>
    </xf>
    <xf numFmtId="179" fontId="80" fillId="11" borderId="23" xfId="27" applyNumberFormat="1" applyFont="1" applyFill="1" applyBorder="1" applyAlignment="1">
      <alignment horizontal="center"/>
    </xf>
    <xf numFmtId="179" fontId="80" fillId="11" borderId="2" xfId="27" applyNumberFormat="1" applyFont="1" applyFill="1" applyBorder="1" applyAlignment="1">
      <alignment horizontal="center"/>
    </xf>
    <xf numFmtId="0" fontId="79" fillId="0" borderId="4" xfId="37" applyFont="1" applyBorder="1"/>
    <xf numFmtId="179" fontId="80" fillId="0" borderId="17" xfId="27" applyNumberFormat="1" applyFont="1" applyBorder="1" applyAlignment="1">
      <alignment horizontal="center"/>
    </xf>
    <xf numFmtId="179" fontId="80" fillId="0" borderId="4" xfId="27" applyNumberFormat="1" applyFont="1" applyBorder="1" applyAlignment="1">
      <alignment horizontal="center"/>
    </xf>
    <xf numFmtId="179" fontId="80" fillId="0" borderId="23" xfId="27" applyNumberFormat="1" applyFont="1" applyBorder="1" applyAlignment="1">
      <alignment horizontal="center"/>
    </xf>
    <xf numFmtId="179" fontId="80" fillId="0" borderId="2" xfId="27" applyNumberFormat="1" applyFont="1" applyBorder="1" applyAlignment="1">
      <alignment horizontal="center"/>
    </xf>
    <xf numFmtId="9" fontId="77" fillId="0" borderId="16" xfId="38" applyFont="1" applyBorder="1" applyAlignment="1">
      <alignment horizontal="center"/>
    </xf>
    <xf numFmtId="9" fontId="77" fillId="0" borderId="0" xfId="38" applyFont="1" applyAlignment="1">
      <alignment horizontal="center"/>
    </xf>
    <xf numFmtId="180" fontId="23" fillId="0" borderId="0" xfId="37" applyNumberFormat="1"/>
    <xf numFmtId="171" fontId="77" fillId="0" borderId="16" xfId="38" applyNumberFormat="1" applyFont="1" applyBorder="1" applyAlignment="1">
      <alignment horizontal="right"/>
    </xf>
    <xf numFmtId="171" fontId="77" fillId="0" borderId="5" xfId="38" applyNumberFormat="1" applyFont="1" applyBorder="1" applyAlignment="1">
      <alignment horizontal="right"/>
    </xf>
    <xf numFmtId="171" fontId="77" fillId="0" borderId="26" xfId="38" applyNumberFormat="1" applyFont="1" applyBorder="1" applyAlignment="1">
      <alignment horizontal="right"/>
    </xf>
    <xf numFmtId="171" fontId="77" fillId="0" borderId="27" xfId="38" applyNumberFormat="1" applyFont="1" applyBorder="1" applyAlignment="1">
      <alignment horizontal="right"/>
    </xf>
    <xf numFmtId="180" fontId="77" fillId="0" borderId="16" xfId="27" applyNumberFormat="1" applyFont="1" applyBorder="1" applyAlignment="1">
      <alignment horizontal="center"/>
    </xf>
    <xf numFmtId="180" fontId="77" fillId="0" borderId="0" xfId="27" applyNumberFormat="1" applyFont="1" applyAlignment="1">
      <alignment horizontal="center"/>
    </xf>
    <xf numFmtId="180" fontId="77" fillId="0" borderId="26" xfId="27" applyNumberFormat="1" applyFont="1" applyBorder="1" applyAlignment="1">
      <alignment horizontal="center"/>
    </xf>
    <xf numFmtId="180" fontId="77" fillId="0" borderId="27" xfId="27" applyNumberFormat="1" applyFont="1" applyBorder="1" applyAlignment="1">
      <alignment horizontal="center"/>
    </xf>
    <xf numFmtId="0" fontId="75" fillId="0" borderId="0" xfId="37" applyFont="1" applyAlignment="1">
      <alignment horizontal="left" indent="1"/>
    </xf>
    <xf numFmtId="0" fontId="79" fillId="0" borderId="20" xfId="37" applyFont="1" applyBorder="1"/>
    <xf numFmtId="179" fontId="80" fillId="0" borderId="21" xfId="27" applyNumberFormat="1" applyFont="1" applyBorder="1" applyAlignment="1">
      <alignment horizontal="center"/>
    </xf>
    <xf numFmtId="179" fontId="80" fillId="0" borderId="20" xfId="27" applyNumberFormat="1" applyFont="1" applyBorder="1" applyAlignment="1">
      <alignment horizontal="center"/>
    </xf>
    <xf numFmtId="179" fontId="80" fillId="0" borderId="30" xfId="27" applyNumberFormat="1" applyFont="1" applyBorder="1" applyAlignment="1">
      <alignment horizontal="center"/>
    </xf>
    <xf numFmtId="179" fontId="80" fillId="0" borderId="31" xfId="27" applyNumberFormat="1" applyFont="1" applyBorder="1" applyAlignment="1">
      <alignment horizontal="center"/>
    </xf>
    <xf numFmtId="171" fontId="77" fillId="0" borderId="16" xfId="38" applyNumberFormat="1" applyFont="1" applyBorder="1"/>
    <xf numFmtId="171" fontId="77" fillId="0" borderId="0" xfId="38" applyNumberFormat="1" applyFont="1"/>
    <xf numFmtId="171" fontId="77" fillId="0" borderId="26" xfId="38" applyNumberFormat="1" applyFont="1" applyBorder="1"/>
    <xf numFmtId="171" fontId="77" fillId="0" borderId="27" xfId="38" applyNumberFormat="1" applyFont="1" applyBorder="1"/>
    <xf numFmtId="179" fontId="77" fillId="0" borderId="16" xfId="39" applyNumberFormat="1" applyFont="1" applyBorder="1"/>
    <xf numFmtId="179" fontId="77" fillId="0" borderId="0" xfId="39" applyNumberFormat="1" applyFont="1"/>
    <xf numFmtId="179" fontId="77" fillId="0" borderId="26" xfId="39" applyNumberFormat="1" applyFont="1" applyBorder="1"/>
    <xf numFmtId="179" fontId="77" fillId="0" borderId="27" xfId="39" applyNumberFormat="1" applyFont="1" applyBorder="1"/>
    <xf numFmtId="179" fontId="77" fillId="0" borderId="26" xfId="39" applyNumberFormat="1" applyFont="1" applyFill="1" applyBorder="1"/>
    <xf numFmtId="179" fontId="77" fillId="0" borderId="27" xfId="27" applyNumberFormat="1" applyFont="1" applyBorder="1"/>
    <xf numFmtId="171" fontId="77" fillId="0" borderId="22" xfId="38" applyNumberFormat="1" applyFont="1" applyBorder="1"/>
    <xf numFmtId="171" fontId="77" fillId="0" borderId="6" xfId="38" applyNumberFormat="1" applyFont="1" applyBorder="1"/>
    <xf numFmtId="171" fontId="77" fillId="0" borderId="32" xfId="38" applyNumberFormat="1" applyFont="1" applyBorder="1"/>
    <xf numFmtId="171" fontId="77" fillId="0" borderId="1" xfId="38" applyNumberFormat="1" applyFont="1" applyBorder="1"/>
    <xf numFmtId="179" fontId="0" fillId="0" borderId="0" xfId="39" applyNumberFormat="1" applyFont="1"/>
    <xf numFmtId="0" fontId="77" fillId="0" borderId="0" xfId="37" applyFont="1"/>
    <xf numFmtId="165" fontId="23" fillId="0" borderId="0" xfId="37" applyNumberFormat="1"/>
    <xf numFmtId="181" fontId="81" fillId="0" borderId="0" xfId="28" applyNumberFormat="1" applyFont="1" applyAlignment="1">
      <alignment horizontal="right"/>
    </xf>
    <xf numFmtId="0" fontId="23" fillId="0" borderId="5" xfId="37" applyBorder="1"/>
    <xf numFmtId="179" fontId="77" fillId="0" borderId="22" xfId="27" applyNumberFormat="1" applyFont="1" applyBorder="1" applyAlignment="1">
      <alignment horizontal="center"/>
    </xf>
    <xf numFmtId="179" fontId="77" fillId="0" borderId="6" xfId="27" applyNumberFormat="1" applyFont="1" applyBorder="1" applyAlignment="1">
      <alignment horizontal="center"/>
    </xf>
    <xf numFmtId="0" fontId="23" fillId="0" borderId="4" xfId="37" applyBorder="1"/>
    <xf numFmtId="179" fontId="77" fillId="0" borderId="17" xfId="27" applyNumberFormat="1" applyFont="1" applyBorder="1" applyAlignment="1">
      <alignment horizontal="center"/>
    </xf>
    <xf numFmtId="179" fontId="77" fillId="0" borderId="4" xfId="27" applyNumberFormat="1" applyFont="1" applyBorder="1" applyAlignment="1">
      <alignment horizontal="center"/>
    </xf>
    <xf numFmtId="179" fontId="77" fillId="0" borderId="23" xfId="27" applyNumberFormat="1" applyFont="1" applyBorder="1" applyAlignment="1">
      <alignment horizontal="center"/>
    </xf>
    <xf numFmtId="179" fontId="77" fillId="0" borderId="0" xfId="27" applyNumberFormat="1" applyFont="1" applyBorder="1" applyAlignment="1">
      <alignment horizontal="center"/>
    </xf>
    <xf numFmtId="179" fontId="77" fillId="0" borderId="22" xfId="39" applyNumberFormat="1" applyFont="1" applyBorder="1" applyAlignment="1">
      <alignment horizontal="center"/>
    </xf>
    <xf numFmtId="179" fontId="77" fillId="0" borderId="0" xfId="27" applyNumberFormat="1" applyFont="1" applyFill="1" applyAlignment="1">
      <alignment horizontal="center"/>
    </xf>
    <xf numFmtId="179" fontId="77" fillId="0" borderId="26" xfId="39" applyNumberFormat="1" applyFont="1" applyBorder="1" applyAlignment="1">
      <alignment horizontal="center"/>
    </xf>
    <xf numFmtId="0" fontId="23" fillId="0" borderId="6" xfId="37" applyBorder="1"/>
    <xf numFmtId="179" fontId="77" fillId="0" borderId="32" xfId="27" applyNumberFormat="1" applyFont="1" applyBorder="1" applyAlignment="1">
      <alignment horizontal="center"/>
    </xf>
    <xf numFmtId="0" fontId="0" fillId="0" borderId="6" xfId="0" applyBorder="1" applyAlignment="1">
      <alignment horizontal="center" vertical="center" wrapText="1"/>
    </xf>
    <xf numFmtId="0" fontId="82" fillId="0" borderId="0" xfId="23" applyFont="1"/>
    <xf numFmtId="0" fontId="84" fillId="5" borderId="0" xfId="23" applyFont="1" applyFill="1" applyAlignment="1">
      <alignment horizontal="center" vertical="center" wrapText="1"/>
    </xf>
    <xf numFmtId="0" fontId="46" fillId="0" borderId="0" xfId="23" applyFont="1" applyAlignment="1">
      <alignment horizontal="left" indent="1"/>
    </xf>
    <xf numFmtId="171" fontId="46" fillId="0" borderId="0" xfId="29" applyNumberFormat="1" applyFont="1" applyAlignment="1"/>
    <xf numFmtId="171" fontId="82" fillId="0" borderId="0" xfId="29" applyNumberFormat="1" applyFont="1" applyAlignment="1"/>
    <xf numFmtId="0" fontId="3" fillId="0" borderId="0" xfId="23" applyFont="1" applyAlignment="1">
      <alignment vertical="center"/>
    </xf>
    <xf numFmtId="0" fontId="3" fillId="0" borderId="0" xfId="23" applyFont="1" applyAlignment="1">
      <alignment horizontal="left" vertical="center"/>
    </xf>
    <xf numFmtId="171" fontId="46" fillId="0" borderId="0" xfId="23" applyNumberFormat="1" applyFont="1" applyAlignment="1">
      <alignment vertical="center"/>
    </xf>
    <xf numFmtId="0" fontId="46" fillId="0" borderId="0" xfId="23" applyFont="1" applyAlignment="1">
      <alignment vertical="center"/>
    </xf>
    <xf numFmtId="171" fontId="46" fillId="0" borderId="0" xfId="29" applyNumberFormat="1" applyFont="1" applyAlignment="1">
      <alignment vertical="center"/>
    </xf>
    <xf numFmtId="0" fontId="46" fillId="12" borderId="4" xfId="23" applyFont="1" applyFill="1" applyBorder="1" applyAlignment="1">
      <alignment vertical="center"/>
    </xf>
    <xf numFmtId="171" fontId="46" fillId="12" borderId="4" xfId="23" applyNumberFormat="1" applyFont="1" applyFill="1" applyBorder="1" applyAlignment="1">
      <alignment vertical="center"/>
    </xf>
    <xf numFmtId="0" fontId="86" fillId="0" borderId="0" xfId="23" applyFont="1"/>
    <xf numFmtId="183" fontId="46" fillId="0" borderId="0" xfId="23" applyNumberFormat="1" applyFont="1"/>
    <xf numFmtId="0" fontId="24" fillId="3" borderId="0" xfId="31" applyAlignment="1">
      <alignment horizontal="left" wrapText="1"/>
    </xf>
    <xf numFmtId="0" fontId="24" fillId="3" borderId="0" xfId="31" applyAlignment="1">
      <alignment horizontal="right" wrapText="1"/>
    </xf>
    <xf numFmtId="184" fontId="25" fillId="0" borderId="0" xfId="32" applyNumberFormat="1" applyAlignment="1">
      <alignment horizontal="left" vertical="top"/>
    </xf>
    <xf numFmtId="0" fontId="25" fillId="0" borderId="0" xfId="32" applyAlignment="1">
      <alignment horizontal="left" vertical="top" wrapText="1"/>
    </xf>
    <xf numFmtId="49" fontId="46" fillId="0" borderId="0" xfId="23" applyNumberFormat="1" applyFont="1" applyAlignment="1">
      <alignment horizontal="left" vertical="top"/>
    </xf>
    <xf numFmtId="183" fontId="46" fillId="0" borderId="0" xfId="23" applyNumberFormat="1" applyFont="1" applyAlignment="1">
      <alignment horizontal="right" vertical="top" wrapText="1"/>
    </xf>
    <xf numFmtId="49" fontId="46" fillId="0" borderId="0" xfId="23" applyNumberFormat="1" applyFont="1" applyAlignment="1">
      <alignment horizontal="left" vertical="top" wrapText="1"/>
    </xf>
    <xf numFmtId="49" fontId="25" fillId="0" borderId="0" xfId="32" applyNumberFormat="1" applyAlignment="1">
      <alignment horizontal="left" vertical="top"/>
    </xf>
    <xf numFmtId="0" fontId="46" fillId="0" borderId="0" xfId="23" applyFont="1" applyAlignment="1">
      <alignment vertical="top" wrapText="1"/>
    </xf>
    <xf numFmtId="185" fontId="46" fillId="0" borderId="0" xfId="23" applyNumberFormat="1" applyFont="1" applyAlignment="1">
      <alignment horizontal="right" vertical="top" wrapText="1"/>
    </xf>
    <xf numFmtId="1" fontId="46" fillId="0" borderId="0" xfId="23" applyNumberFormat="1" applyFont="1" applyAlignment="1">
      <alignment horizontal="left" vertical="top" wrapText="1"/>
    </xf>
    <xf numFmtId="186" fontId="46" fillId="0" borderId="0" xfId="23" applyNumberFormat="1" applyFont="1" applyAlignment="1">
      <alignment horizontal="right" vertical="top" wrapText="1"/>
    </xf>
    <xf numFmtId="0" fontId="46" fillId="0" borderId="0" xfId="23" applyFont="1" applyAlignment="1">
      <alignment horizontal="left" vertical="top" wrapText="1"/>
    </xf>
    <xf numFmtId="185" fontId="25" fillId="0" borderId="0" xfId="32" applyNumberFormat="1" applyAlignment="1">
      <alignment horizontal="left" vertical="top" wrapText="1"/>
    </xf>
    <xf numFmtId="1" fontId="46" fillId="0" borderId="0" xfId="23" applyNumberFormat="1" applyFont="1" applyAlignment="1">
      <alignment horizontal="right" vertical="top" wrapText="1"/>
    </xf>
    <xf numFmtId="187" fontId="46" fillId="0" borderId="0" xfId="23" applyNumberFormat="1" applyFont="1" applyAlignment="1">
      <alignment horizontal="right" vertical="top" wrapText="1"/>
    </xf>
    <xf numFmtId="186" fontId="25" fillId="0" borderId="0" xfId="32" applyNumberFormat="1" applyAlignment="1">
      <alignment horizontal="left" vertical="top" wrapText="1"/>
    </xf>
    <xf numFmtId="183" fontId="25" fillId="0" borderId="0" xfId="32" applyNumberFormat="1" applyAlignment="1">
      <alignment horizontal="left" vertical="top" wrapText="1"/>
    </xf>
    <xf numFmtId="0" fontId="87" fillId="0" borderId="0" xfId="23" applyFont="1" applyAlignment="1">
      <alignment horizontal="left" vertical="top" wrapText="1"/>
    </xf>
    <xf numFmtId="49" fontId="87" fillId="0" borderId="0" xfId="23" applyNumberFormat="1" applyFont="1" applyAlignment="1">
      <alignment horizontal="left" vertical="top"/>
    </xf>
    <xf numFmtId="49" fontId="87" fillId="0" borderId="0" xfId="23" applyNumberFormat="1" applyFont="1" applyAlignment="1">
      <alignment horizontal="left" vertical="top" wrapText="1"/>
    </xf>
    <xf numFmtId="0" fontId="24" fillId="3" borderId="0" xfId="23" applyFont="1" applyFill="1"/>
    <xf numFmtId="49" fontId="25" fillId="0" borderId="0" xfId="23" applyNumberFormat="1" applyFont="1" applyAlignment="1">
      <alignment vertical="top"/>
    </xf>
    <xf numFmtId="49" fontId="49" fillId="0" borderId="0" xfId="23" applyNumberFormat="1" applyFont="1" applyAlignment="1">
      <alignment vertical="top"/>
    </xf>
    <xf numFmtId="0" fontId="17" fillId="13" borderId="1" xfId="0" quotePrefix="1" applyFont="1" applyFill="1" applyBorder="1" applyAlignment="1">
      <alignment horizontal="left" vertical="center" wrapText="1"/>
    </xf>
    <xf numFmtId="0" fontId="90" fillId="0" borderId="0" xfId="0" applyFont="1">
      <alignment vertical="center"/>
    </xf>
    <xf numFmtId="0" fontId="91" fillId="0" borderId="0" xfId="0" applyFont="1">
      <alignment vertical="center"/>
    </xf>
    <xf numFmtId="0" fontId="91" fillId="0" borderId="0" xfId="0" applyFont="1" applyAlignment="1">
      <alignment horizontal="left" vertical="top"/>
    </xf>
    <xf numFmtId="0" fontId="94" fillId="0" borderId="35" xfId="0" applyFont="1" applyBorder="1" applyAlignment="1">
      <alignment vertical="top"/>
    </xf>
    <xf numFmtId="3" fontId="95" fillId="0" borderId="36" xfId="0" applyNumberFormat="1" applyFont="1" applyBorder="1" applyAlignment="1">
      <alignment vertical="top" shrinkToFit="1"/>
    </xf>
    <xf numFmtId="0" fontId="91" fillId="15" borderId="36" xfId="0" applyFont="1" applyFill="1" applyBorder="1" applyAlignment="1">
      <alignment vertical="center" wrapText="1"/>
    </xf>
    <xf numFmtId="0" fontId="94" fillId="0" borderId="37" xfId="0" applyFont="1" applyBorder="1" applyAlignment="1">
      <alignment vertical="top"/>
    </xf>
    <xf numFmtId="0" fontId="91" fillId="15" borderId="38" xfId="0" applyFont="1" applyFill="1" applyBorder="1" applyAlignment="1">
      <alignment vertical="center" wrapText="1"/>
    </xf>
    <xf numFmtId="37" fontId="95" fillId="0" borderId="38" xfId="0" applyNumberFormat="1" applyFont="1" applyBorder="1" applyAlignment="1">
      <alignment vertical="top" shrinkToFit="1"/>
    </xf>
    <xf numFmtId="0" fontId="94" fillId="0" borderId="33" xfId="0" applyFont="1" applyBorder="1" applyAlignment="1">
      <alignment vertical="top"/>
    </xf>
    <xf numFmtId="3" fontId="96" fillId="0" borderId="34" xfId="0" applyNumberFormat="1" applyFont="1" applyBorder="1" applyAlignment="1">
      <alignment vertical="top" shrinkToFit="1"/>
    </xf>
    <xf numFmtId="0" fontId="97" fillId="14" borderId="33" xfId="0" applyFont="1" applyFill="1" applyBorder="1" applyAlignment="1">
      <alignment vertical="top" wrapText="1"/>
    </xf>
    <xf numFmtId="0" fontId="97" fillId="14" borderId="34" xfId="0" applyFont="1" applyFill="1" applyBorder="1" applyAlignment="1">
      <alignment horizontal="center" vertical="top" wrapText="1"/>
    </xf>
    <xf numFmtId="2" fontId="95" fillId="0" borderId="38" xfId="0" applyNumberFormat="1" applyFont="1" applyBorder="1" applyAlignment="1">
      <alignment vertical="top" shrinkToFit="1"/>
    </xf>
    <xf numFmtId="171" fontId="95" fillId="0" borderId="38" xfId="0" applyNumberFormat="1" applyFont="1" applyBorder="1" applyAlignment="1">
      <alignment vertical="top" shrinkToFit="1"/>
    </xf>
    <xf numFmtId="0" fontId="97" fillId="16" borderId="39" xfId="0" applyFont="1" applyFill="1" applyBorder="1" applyAlignment="1">
      <alignment horizontal="center" vertical="center"/>
    </xf>
    <xf numFmtId="0" fontId="97" fillId="16" borderId="40" xfId="0" applyFont="1" applyFill="1" applyBorder="1" applyAlignment="1">
      <alignment horizontal="center" vertical="center"/>
    </xf>
    <xf numFmtId="0" fontId="98" fillId="0" borderId="41" xfId="0" applyFont="1" applyBorder="1" applyAlignment="1">
      <alignment horizontal="center" vertical="center"/>
    </xf>
    <xf numFmtId="0" fontId="91" fillId="0" borderId="42" xfId="0" applyFont="1" applyBorder="1" applyAlignment="1">
      <alignment horizontal="center" vertical="center"/>
    </xf>
    <xf numFmtId="4" fontId="95" fillId="0" borderId="38" xfId="0" applyNumberFormat="1" applyFont="1" applyBorder="1" applyAlignment="1">
      <alignment vertical="top" shrinkToFit="1"/>
    </xf>
    <xf numFmtId="170" fontId="91" fillId="0" borderId="0" xfId="0" applyNumberFormat="1" applyFont="1">
      <alignment vertical="center"/>
    </xf>
    <xf numFmtId="0" fontId="98" fillId="0" borderId="43" xfId="0" applyFont="1" applyBorder="1" applyAlignment="1">
      <alignment horizontal="center" vertical="center"/>
    </xf>
    <xf numFmtId="0" fontId="91" fillId="0" borderId="44" xfId="0" applyFont="1" applyBorder="1" applyAlignment="1">
      <alignment horizontal="center" vertical="center"/>
    </xf>
    <xf numFmtId="0" fontId="91" fillId="0" borderId="42" xfId="0" applyFont="1" applyBorder="1" applyAlignment="1">
      <alignment horizontal="left" vertical="center"/>
    </xf>
    <xf numFmtId="0" fontId="98" fillId="17" borderId="41" xfId="0" applyFont="1" applyFill="1" applyBorder="1" applyAlignment="1">
      <alignment horizontal="center" vertical="center"/>
    </xf>
    <xf numFmtId="188" fontId="95" fillId="17" borderId="38" xfId="0" applyNumberFormat="1" applyFont="1" applyFill="1" applyBorder="1" applyAlignment="1">
      <alignment vertical="top" shrinkToFit="1"/>
    </xf>
    <xf numFmtId="4" fontId="95" fillId="17" borderId="38" xfId="0" applyNumberFormat="1" applyFont="1" applyFill="1" applyBorder="1" applyAlignment="1">
      <alignment vertical="top" shrinkToFit="1"/>
    </xf>
    <xf numFmtId="0" fontId="106" fillId="0" borderId="0" xfId="23" applyFont="1"/>
    <xf numFmtId="0" fontId="45" fillId="0" borderId="0" xfId="23" applyFont="1"/>
    <xf numFmtId="0" fontId="17" fillId="13" borderId="2" xfId="0" applyFont="1" applyFill="1" applyBorder="1" applyAlignment="1">
      <alignment horizontal="left" vertical="center" wrapText="1"/>
    </xf>
    <xf numFmtId="0" fontId="17" fillId="13" borderId="2" xfId="0" quotePrefix="1" applyFont="1" applyFill="1" applyBorder="1" applyAlignment="1">
      <alignment horizontal="left" vertical="center" wrapText="1"/>
    </xf>
    <xf numFmtId="0" fontId="107" fillId="0" borderId="0" xfId="0" applyFont="1">
      <alignment vertical="center"/>
    </xf>
    <xf numFmtId="0" fontId="92" fillId="19" borderId="48" xfId="0" applyFont="1" applyFill="1" applyBorder="1" applyAlignment="1">
      <alignment vertical="top"/>
    </xf>
    <xf numFmtId="0" fontId="92" fillId="19" borderId="49" xfId="0" applyFont="1" applyFill="1" applyBorder="1" applyAlignment="1">
      <alignment vertical="top"/>
    </xf>
    <xf numFmtId="0" fontId="92" fillId="19" borderId="50" xfId="0" applyFont="1" applyFill="1" applyBorder="1" applyAlignment="1">
      <alignment horizontal="center" vertical="top"/>
    </xf>
    <xf numFmtId="0" fontId="94" fillId="20" borderId="48" xfId="0" applyFont="1" applyFill="1" applyBorder="1" applyAlignment="1">
      <alignment vertical="top"/>
    </xf>
    <xf numFmtId="0" fontId="94" fillId="20" borderId="49" xfId="0" applyFont="1" applyFill="1" applyBorder="1" applyAlignment="1">
      <alignment vertical="top"/>
    </xf>
    <xf numFmtId="1" fontId="108" fillId="20" borderId="50" xfId="0" applyNumberFormat="1" applyFont="1" applyFill="1" applyBorder="1" applyAlignment="1">
      <alignment horizontal="center" vertical="top" shrinkToFit="1"/>
    </xf>
    <xf numFmtId="0" fontId="92" fillId="0" borderId="0" xfId="0" applyFont="1" applyAlignment="1">
      <alignment vertical="top"/>
    </xf>
    <xf numFmtId="0" fontId="92" fillId="0" borderId="0" xfId="0" applyFont="1" applyAlignment="1">
      <alignment horizontal="center" vertical="top"/>
    </xf>
    <xf numFmtId="171" fontId="108" fillId="20" borderId="50" xfId="0" applyNumberFormat="1" applyFont="1" applyFill="1" applyBorder="1" applyAlignment="1">
      <alignment horizontal="center" vertical="top" shrinkToFit="1"/>
    </xf>
    <xf numFmtId="171" fontId="110" fillId="7" borderId="50" xfId="0" applyNumberFormat="1" applyFont="1" applyFill="1" applyBorder="1" applyAlignment="1">
      <alignment horizontal="center" vertical="top" shrinkToFit="1"/>
    </xf>
    <xf numFmtId="0" fontId="92" fillId="0" borderId="33" xfId="0" applyFont="1" applyBorder="1" applyAlignment="1">
      <alignment vertical="top"/>
    </xf>
    <xf numFmtId="0" fontId="92" fillId="0" borderId="34" xfId="0" applyFont="1" applyBorder="1" applyAlignment="1">
      <alignment vertical="top"/>
    </xf>
    <xf numFmtId="0" fontId="92" fillId="21" borderId="51" xfId="0" applyFont="1" applyFill="1" applyBorder="1" applyAlignment="1">
      <alignment horizontal="center" vertical="top"/>
    </xf>
    <xf numFmtId="0" fontId="92" fillId="21" borderId="34" xfId="0" applyFont="1" applyFill="1" applyBorder="1" applyAlignment="1">
      <alignment horizontal="center" vertical="top"/>
    </xf>
    <xf numFmtId="1" fontId="95" fillId="0" borderId="51" xfId="0" applyNumberFormat="1" applyFont="1" applyBorder="1" applyAlignment="1">
      <alignment horizontal="center" vertical="center" shrinkToFit="1"/>
    </xf>
    <xf numFmtId="0" fontId="94" fillId="0" borderId="34" xfId="0" applyFont="1" applyBorder="1">
      <alignment vertical="center"/>
    </xf>
    <xf numFmtId="0" fontId="94" fillId="0" borderId="51" xfId="0" applyFont="1" applyBorder="1" applyAlignment="1">
      <alignment horizontal="center" vertical="center"/>
    </xf>
    <xf numFmtId="3" fontId="95" fillId="0" borderId="51" xfId="0" applyNumberFormat="1" applyFont="1" applyBorder="1" applyAlignment="1">
      <alignment horizontal="right" vertical="center" shrinkToFit="1"/>
    </xf>
    <xf numFmtId="189" fontId="95" fillId="0" borderId="51" xfId="0" applyNumberFormat="1" applyFont="1" applyBorder="1" applyAlignment="1">
      <alignment horizontal="right" vertical="center" shrinkToFit="1"/>
    </xf>
    <xf numFmtId="0" fontId="94" fillId="0" borderId="51" xfId="0" applyFont="1" applyBorder="1" applyAlignment="1">
      <alignment vertical="center" wrapText="1"/>
    </xf>
    <xf numFmtId="0" fontId="91" fillId="0" borderId="34" xfId="0" applyFont="1" applyBorder="1">
      <alignment vertical="center"/>
    </xf>
    <xf numFmtId="0" fontId="91" fillId="0" borderId="51" xfId="0" applyFont="1" applyBorder="1" applyAlignment="1">
      <alignment vertical="center" wrapText="1"/>
    </xf>
    <xf numFmtId="0" fontId="91" fillId="0" borderId="51" xfId="0" applyFont="1" applyBorder="1" applyAlignment="1">
      <alignment horizontal="left" vertical="center"/>
    </xf>
    <xf numFmtId="0" fontId="91" fillId="0" borderId="51" xfId="0" applyFont="1" applyBorder="1" applyAlignment="1">
      <alignment horizontal="center" vertical="center"/>
    </xf>
    <xf numFmtId="0" fontId="91" fillId="0" borderId="51" xfId="0" applyFont="1" applyBorder="1" applyAlignment="1">
      <alignment horizontal="left" vertical="center" wrapText="1"/>
    </xf>
    <xf numFmtId="0" fontId="94" fillId="0" borderId="51" xfId="0" applyFont="1" applyBorder="1" applyAlignment="1">
      <alignment horizontal="left" vertical="center"/>
    </xf>
    <xf numFmtId="0" fontId="94" fillId="0" borderId="51" xfId="0" applyFont="1" applyBorder="1" applyAlignment="1">
      <alignment horizontal="left" vertical="center" wrapText="1"/>
    </xf>
    <xf numFmtId="0" fontId="94" fillId="0" borderId="51" xfId="0" applyFont="1" applyBorder="1">
      <alignment vertical="center"/>
    </xf>
    <xf numFmtId="0" fontId="94" fillId="0" borderId="34" xfId="0" applyFont="1" applyBorder="1" applyAlignment="1">
      <alignment horizontal="center" vertical="center"/>
    </xf>
    <xf numFmtId="37" fontId="95" fillId="0" borderId="51" xfId="0" applyNumberFormat="1" applyFont="1" applyBorder="1" applyAlignment="1">
      <alignment horizontal="right" vertical="center" shrinkToFit="1"/>
    </xf>
    <xf numFmtId="0" fontId="91" fillId="0" borderId="51" xfId="0" applyFont="1" applyBorder="1">
      <alignment vertical="center"/>
    </xf>
    <xf numFmtId="0" fontId="92" fillId="0" borderId="52" xfId="0" applyFont="1" applyBorder="1" applyAlignment="1">
      <alignment vertical="top"/>
    </xf>
    <xf numFmtId="0" fontId="91" fillId="0" borderId="51" xfId="0" applyFont="1" applyBorder="1" applyAlignment="1">
      <alignment horizontal="left"/>
    </xf>
    <xf numFmtId="2" fontId="96" fillId="0" borderId="51" xfId="0" applyNumberFormat="1" applyFont="1" applyBorder="1" applyAlignment="1">
      <alignment horizontal="right" vertical="top" shrinkToFit="1"/>
    </xf>
    <xf numFmtId="0" fontId="92" fillId="0" borderId="53" xfId="0" applyFont="1" applyBorder="1" applyAlignment="1">
      <alignment vertical="top"/>
    </xf>
    <xf numFmtId="0" fontId="92" fillId="0" borderId="54" xfId="0" applyFont="1" applyBorder="1" applyAlignment="1">
      <alignment vertical="top"/>
    </xf>
    <xf numFmtId="0" fontId="91" fillId="0" borderId="55" xfId="0" applyFont="1" applyBorder="1" applyAlignment="1">
      <alignment horizontal="left"/>
    </xf>
    <xf numFmtId="2" fontId="96" fillId="0" borderId="55" xfId="0" applyNumberFormat="1" applyFont="1" applyBorder="1" applyAlignment="1">
      <alignment horizontal="right" vertical="top" shrinkToFit="1"/>
    </xf>
    <xf numFmtId="0" fontId="91" fillId="0" borderId="0" xfId="0" applyFont="1" applyAlignment="1">
      <alignment horizontal="left"/>
    </xf>
    <xf numFmtId="189" fontId="96" fillId="0" borderId="0" xfId="0" applyNumberFormat="1" applyFont="1" applyAlignment="1">
      <alignment horizontal="right" vertical="top" shrinkToFit="1"/>
    </xf>
    <xf numFmtId="0" fontId="92" fillId="21" borderId="33" xfId="0" applyFont="1" applyFill="1" applyBorder="1" applyAlignment="1">
      <alignment horizontal="center" vertical="top"/>
    </xf>
    <xf numFmtId="0" fontId="92" fillId="21" borderId="52" xfId="0" applyFont="1" applyFill="1" applyBorder="1" applyAlignment="1">
      <alignment horizontal="center" vertical="top"/>
    </xf>
    <xf numFmtId="0" fontId="91" fillId="0" borderId="33" xfId="0" applyFont="1" applyBorder="1" applyAlignment="1">
      <alignment horizontal="left"/>
    </xf>
    <xf numFmtId="0" fontId="91" fillId="0" borderId="52" xfId="0" applyFont="1" applyBorder="1" applyAlignment="1">
      <alignment horizontal="left"/>
    </xf>
    <xf numFmtId="0" fontId="91" fillId="0" borderId="51" xfId="0" applyFont="1" applyBorder="1" applyAlignment="1">
      <alignment horizontal="center"/>
    </xf>
    <xf numFmtId="0" fontId="92" fillId="0" borderId="56" xfId="0" applyFont="1" applyBorder="1" applyAlignment="1">
      <alignment vertical="top"/>
    </xf>
    <xf numFmtId="0" fontId="91" fillId="0" borderId="56" xfId="0" applyFont="1" applyBorder="1" applyAlignment="1">
      <alignment horizontal="left"/>
    </xf>
    <xf numFmtId="0" fontId="91" fillId="0" borderId="54" xfId="0" applyFont="1" applyBorder="1" applyAlignment="1">
      <alignment horizontal="left"/>
    </xf>
    <xf numFmtId="0" fontId="91" fillId="0" borderId="55" xfId="0" applyFont="1" applyBorder="1" applyAlignment="1">
      <alignment horizontal="center"/>
    </xf>
    <xf numFmtId="170" fontId="111" fillId="22" borderId="6" xfId="23" applyNumberFormat="1" applyFont="1" applyFill="1" applyBorder="1"/>
    <xf numFmtId="0" fontId="53" fillId="6" borderId="0" xfId="36" applyFont="1" applyFill="1">
      <alignment vertical="center"/>
    </xf>
    <xf numFmtId="0" fontId="50" fillId="6" borderId="0" xfId="36" applyFill="1">
      <alignment vertical="center"/>
    </xf>
    <xf numFmtId="0" fontId="54" fillId="6" borderId="0" xfId="36" applyFont="1" applyFill="1">
      <alignment vertical="center"/>
    </xf>
    <xf numFmtId="0" fontId="59" fillId="6" borderId="0" xfId="36" applyFont="1" applyFill="1">
      <alignment vertical="center"/>
    </xf>
    <xf numFmtId="0" fontId="63" fillId="6" borderId="0" xfId="36" applyFont="1" applyFill="1">
      <alignment vertical="center"/>
    </xf>
    <xf numFmtId="0" fontId="64" fillId="6" borderId="0" xfId="36" applyFont="1" applyFill="1" applyAlignment="1">
      <alignment horizontal="right" vertical="center"/>
    </xf>
    <xf numFmtId="178" fontId="50" fillId="6" borderId="0" xfId="36" applyNumberFormat="1" applyFill="1" applyAlignment="1">
      <alignment horizontal="right" vertical="center"/>
    </xf>
    <xf numFmtId="0" fontId="112" fillId="22" borderId="0" xfId="36" applyFont="1" applyFill="1">
      <alignment vertical="center"/>
    </xf>
    <xf numFmtId="0" fontId="113" fillId="22" borderId="0" xfId="36" applyFont="1" applyFill="1">
      <alignment vertical="center"/>
    </xf>
    <xf numFmtId="0" fontId="113" fillId="22" borderId="0" xfId="36" applyFont="1" applyFill="1" applyAlignment="1">
      <alignment horizontal="right" vertical="center"/>
    </xf>
    <xf numFmtId="178" fontId="113" fillId="22" borderId="0" xfId="36" applyNumberFormat="1" applyFont="1" applyFill="1" applyAlignment="1">
      <alignment horizontal="right" vertical="center"/>
    </xf>
    <xf numFmtId="170" fontId="43" fillId="23" borderId="0" xfId="23" applyNumberFormat="1" applyFont="1" applyFill="1"/>
    <xf numFmtId="0" fontId="97" fillId="22" borderId="51" xfId="0" applyFont="1" applyFill="1" applyBorder="1" applyAlignment="1">
      <alignment horizontal="center" vertical="top"/>
    </xf>
    <xf numFmtId="190" fontId="97" fillId="22" borderId="51" xfId="0" applyNumberFormat="1" applyFont="1" applyFill="1" applyBorder="1" applyAlignment="1">
      <alignment horizontal="center" vertical="top"/>
    </xf>
    <xf numFmtId="190" fontId="95" fillId="0" borderId="51" xfId="0" applyNumberFormat="1" applyFont="1" applyBorder="1" applyAlignment="1">
      <alignment horizontal="right" vertical="center" shrinkToFit="1"/>
    </xf>
    <xf numFmtId="191" fontId="96" fillId="0" borderId="51" xfId="0" applyNumberFormat="1" applyFont="1" applyBorder="1" applyAlignment="1">
      <alignment horizontal="right" vertical="top" shrinkToFit="1"/>
    </xf>
    <xf numFmtId="191" fontId="96" fillId="0" borderId="55" xfId="0" applyNumberFormat="1" applyFont="1" applyBorder="1" applyAlignment="1">
      <alignment horizontal="right" vertical="top" shrinkToFit="1"/>
    </xf>
    <xf numFmtId="0" fontId="44" fillId="0" borderId="0" xfId="23" applyFont="1" applyAlignment="1">
      <alignment wrapText="1"/>
    </xf>
    <xf numFmtId="170" fontId="48" fillId="0" borderId="0" xfId="23" applyNumberFormat="1" applyFont="1"/>
    <xf numFmtId="10" fontId="114" fillId="0" borderId="58" xfId="0" applyNumberFormat="1" applyFont="1" applyBorder="1" applyAlignment="1">
      <alignment horizontal="right" vertical="center" wrapText="1" readingOrder="1"/>
    </xf>
    <xf numFmtId="10" fontId="115" fillId="24" borderId="46" xfId="0" applyNumberFormat="1" applyFont="1" applyFill="1" applyBorder="1" applyAlignment="1">
      <alignment horizontal="right" vertical="center" wrapText="1" readingOrder="1"/>
    </xf>
    <xf numFmtId="0" fontId="116" fillId="0" borderId="60" xfId="0" applyFont="1" applyBorder="1" applyAlignment="1">
      <alignment horizontal="center" vertical="center" wrapText="1" readingOrder="1"/>
    </xf>
    <xf numFmtId="0" fontId="115" fillId="0" borderId="61" xfId="0" applyFont="1" applyBorder="1" applyAlignment="1">
      <alignment horizontal="center" vertical="center" wrapText="1" readingOrder="1"/>
    </xf>
    <xf numFmtId="0" fontId="116" fillId="0" borderId="62" xfId="0" applyFont="1" applyBorder="1" applyAlignment="1">
      <alignment horizontal="center" vertical="center" wrapText="1" readingOrder="1"/>
    </xf>
    <xf numFmtId="0" fontId="114" fillId="0" borderId="57" xfId="0" applyFont="1" applyBorder="1" applyAlignment="1">
      <alignment horizontal="left" vertical="center" wrapText="1" readingOrder="1"/>
    </xf>
    <xf numFmtId="0" fontId="114" fillId="0" borderId="59" xfId="0" applyFont="1" applyBorder="1" applyAlignment="1">
      <alignment horizontal="left" vertical="center" wrapText="1" readingOrder="1"/>
    </xf>
    <xf numFmtId="0" fontId="115" fillId="24" borderId="45" xfId="0" applyFont="1" applyFill="1" applyBorder="1" applyAlignment="1">
      <alignment horizontal="left" vertical="center" wrapText="1" readingOrder="1"/>
    </xf>
    <xf numFmtId="0" fontId="117" fillId="24" borderId="47" xfId="0" applyFont="1" applyFill="1" applyBorder="1" applyAlignment="1">
      <alignment horizontal="left" vertical="center" wrapText="1" readingOrder="1"/>
    </xf>
    <xf numFmtId="0" fontId="92" fillId="0" borderId="0" xfId="23" applyFont="1" applyAlignment="1">
      <alignment vertical="center"/>
    </xf>
    <xf numFmtId="0" fontId="94" fillId="0" borderId="0" xfId="23" applyFont="1" applyAlignment="1">
      <alignment vertical="center"/>
    </xf>
    <xf numFmtId="0" fontId="94" fillId="0" borderId="0" xfId="23" applyFont="1"/>
    <xf numFmtId="0" fontId="92" fillId="0" borderId="0" xfId="23" applyFont="1"/>
    <xf numFmtId="171" fontId="94" fillId="0" borderId="0" xfId="29" applyNumberFormat="1" applyFont="1" applyAlignment="1"/>
    <xf numFmtId="164" fontId="94" fillId="0" borderId="0" xfId="30" applyFont="1" applyAlignment="1">
      <alignment horizontal="right"/>
    </xf>
    <xf numFmtId="164" fontId="94" fillId="0" borderId="0" xfId="30" applyFont="1" applyAlignment="1"/>
    <xf numFmtId="0" fontId="118" fillId="0" borderId="0" xfId="23" applyFont="1" applyAlignment="1">
      <alignment vertical="center"/>
    </xf>
    <xf numFmtId="0" fontId="118" fillId="4" borderId="63" xfId="23" applyFont="1" applyFill="1" applyBorder="1" applyAlignment="1">
      <alignment horizontal="center" vertical="center"/>
    </xf>
    <xf numFmtId="0" fontId="118" fillId="4" borderId="64" xfId="23" applyFont="1" applyFill="1" applyBorder="1" applyAlignment="1">
      <alignment horizontal="center" vertical="center"/>
    </xf>
    <xf numFmtId="0" fontId="118" fillId="4" borderId="64" xfId="23" applyFont="1" applyFill="1" applyBorder="1" applyAlignment="1">
      <alignment horizontal="center" vertical="center" wrapText="1"/>
    </xf>
    <xf numFmtId="0" fontId="118" fillId="4" borderId="65" xfId="23" applyFont="1" applyFill="1" applyBorder="1" applyAlignment="1">
      <alignment horizontal="center" vertical="center" wrapText="1"/>
    </xf>
    <xf numFmtId="0" fontId="120" fillId="0" borderId="0" xfId="23" applyFont="1"/>
    <xf numFmtId="0" fontId="120" fillId="0" borderId="0" xfId="23" applyFont="1" applyAlignment="1">
      <alignment horizontal="center"/>
    </xf>
    <xf numFmtId="0" fontId="92" fillId="0" borderId="66" xfId="23" applyFont="1" applyBorder="1" applyAlignment="1">
      <alignment vertical="center"/>
    </xf>
    <xf numFmtId="0" fontId="94" fillId="0" borderId="67" xfId="23" applyFont="1" applyBorder="1" applyAlignment="1">
      <alignment vertical="center"/>
    </xf>
    <xf numFmtId="9" fontId="94" fillId="0" borderId="67" xfId="29" applyFont="1" applyBorder="1" applyAlignment="1">
      <alignment vertical="center"/>
    </xf>
    <xf numFmtId="9" fontId="94" fillId="0" borderId="68" xfId="29" applyFont="1" applyBorder="1" applyAlignment="1">
      <alignment vertical="center"/>
    </xf>
    <xf numFmtId="0" fontId="94" fillId="0" borderId="69" xfId="23" applyFont="1" applyBorder="1" applyAlignment="1">
      <alignment horizontal="left" vertical="center" indent="1"/>
    </xf>
    <xf numFmtId="0" fontId="94" fillId="0" borderId="70" xfId="23" applyFont="1" applyBorder="1" applyAlignment="1">
      <alignment vertical="center"/>
    </xf>
    <xf numFmtId="171" fontId="94" fillId="0" borderId="70" xfId="29" applyNumberFormat="1" applyFont="1" applyBorder="1" applyAlignment="1">
      <alignment vertical="center"/>
    </xf>
    <xf numFmtId="171" fontId="94" fillId="0" borderId="71" xfId="29" applyNumberFormat="1" applyFont="1" applyBorder="1" applyAlignment="1">
      <alignment vertical="center"/>
    </xf>
    <xf numFmtId="9" fontId="118" fillId="0" borderId="0" xfId="23" applyNumberFormat="1" applyFont="1" applyAlignment="1">
      <alignment vertical="center"/>
    </xf>
    <xf numFmtId="0" fontId="92" fillId="0" borderId="69" xfId="23" applyFont="1" applyBorder="1" applyAlignment="1">
      <alignment horizontal="left" vertical="center" indent="1"/>
    </xf>
    <xf numFmtId="0" fontId="92" fillId="0" borderId="70" xfId="23" applyFont="1" applyBorder="1" applyAlignment="1">
      <alignment vertical="center"/>
    </xf>
    <xf numFmtId="171" fontId="94" fillId="0" borderId="70" xfId="29" applyNumberFormat="1" applyFont="1" applyFill="1" applyBorder="1" applyAlignment="1">
      <alignment vertical="center"/>
    </xf>
    <xf numFmtId="171" fontId="94" fillId="0" borderId="71" xfId="29" applyNumberFormat="1" applyFont="1" applyFill="1" applyBorder="1" applyAlignment="1">
      <alignment vertical="center"/>
    </xf>
    <xf numFmtId="0" fontId="94" fillId="0" borderId="72" xfId="23" applyFont="1" applyBorder="1" applyAlignment="1">
      <alignment horizontal="left" vertical="center" indent="1"/>
    </xf>
    <xf numFmtId="0" fontId="94" fillId="0" borderId="73" xfId="23" applyFont="1" applyBorder="1" applyAlignment="1">
      <alignment vertical="center"/>
    </xf>
    <xf numFmtId="171" fontId="94" fillId="0" borderId="73" xfId="29" applyNumberFormat="1" applyFont="1" applyFill="1" applyBorder="1" applyAlignment="1">
      <alignment vertical="center"/>
    </xf>
    <xf numFmtId="171" fontId="94" fillId="0" borderId="74" xfId="29" applyNumberFormat="1" applyFont="1" applyFill="1" applyBorder="1" applyAlignment="1">
      <alignment vertical="center"/>
    </xf>
    <xf numFmtId="171" fontId="94" fillId="0" borderId="67" xfId="29" applyNumberFormat="1" applyFont="1" applyFill="1" applyBorder="1" applyAlignment="1">
      <alignment vertical="center"/>
    </xf>
    <xf numFmtId="171" fontId="94" fillId="0" borderId="68" xfId="29" applyNumberFormat="1" applyFont="1" applyFill="1" applyBorder="1" applyAlignment="1">
      <alignment vertical="center"/>
    </xf>
    <xf numFmtId="171" fontId="94" fillId="0" borderId="73" xfId="29" applyNumberFormat="1" applyFont="1" applyBorder="1" applyAlignment="1">
      <alignment vertical="center"/>
    </xf>
    <xf numFmtId="171" fontId="94" fillId="0" borderId="74" xfId="29" applyNumberFormat="1" applyFont="1" applyBorder="1" applyAlignment="1">
      <alignment vertical="center"/>
    </xf>
    <xf numFmtId="0" fontId="118" fillId="4" borderId="65" xfId="23" applyFont="1" applyFill="1" applyBorder="1" applyAlignment="1">
      <alignment horizontal="center" vertical="center"/>
    </xf>
    <xf numFmtId="0" fontId="94" fillId="0" borderId="75" xfId="23" applyFont="1" applyBorder="1" applyAlignment="1">
      <alignment vertical="center"/>
    </xf>
    <xf numFmtId="171" fontId="94" fillId="0" borderId="76" xfId="29" applyNumberFormat="1" applyFont="1" applyBorder="1" applyAlignment="1">
      <alignment vertical="center"/>
    </xf>
    <xf numFmtId="171" fontId="94" fillId="0" borderId="77" xfId="29" applyNumberFormat="1" applyFont="1" applyBorder="1" applyAlignment="1">
      <alignment vertical="center"/>
    </xf>
    <xf numFmtId="0" fontId="92" fillId="24" borderId="78" xfId="23" applyFont="1" applyFill="1" applyBorder="1" applyAlignment="1">
      <alignment vertical="center"/>
    </xf>
    <xf numFmtId="171" fontId="92" fillId="24" borderId="79" xfId="29" applyNumberFormat="1" applyFont="1" applyFill="1" applyBorder="1" applyAlignment="1">
      <alignment vertical="center"/>
    </xf>
    <xf numFmtId="171" fontId="92" fillId="24" borderId="80" xfId="29" applyNumberFormat="1" applyFont="1" applyFill="1" applyBorder="1" applyAlignment="1">
      <alignment vertical="center"/>
    </xf>
    <xf numFmtId="171" fontId="94" fillId="24" borderId="80" xfId="29" applyNumberFormat="1" applyFont="1" applyFill="1" applyBorder="1" applyAlignment="1">
      <alignment vertical="center"/>
    </xf>
    <xf numFmtId="171" fontId="94" fillId="0" borderId="0" xfId="29" applyNumberFormat="1" applyFont="1" applyAlignment="1">
      <alignment vertical="center"/>
    </xf>
    <xf numFmtId="0" fontId="121" fillId="0" borderId="0" xfId="40" applyFont="1"/>
    <xf numFmtId="0" fontId="122" fillId="3" borderId="0" xfId="42" applyAlignment="1">
      <alignment horizontal="left" wrapText="1"/>
    </xf>
    <xf numFmtId="0" fontId="122" fillId="3" borderId="0" xfId="42" applyAlignment="1">
      <alignment horizontal="right" wrapText="1"/>
    </xf>
    <xf numFmtId="184" fontId="123" fillId="0" borderId="0" xfId="43" applyNumberFormat="1" applyAlignment="1">
      <alignment horizontal="left" vertical="top"/>
    </xf>
    <xf numFmtId="0" fontId="123" fillId="0" borderId="0" xfId="43" applyAlignment="1">
      <alignment horizontal="left" vertical="top" wrapText="1"/>
    </xf>
    <xf numFmtId="0" fontId="124" fillId="18" borderId="0" xfId="40" applyFont="1" applyFill="1"/>
    <xf numFmtId="0" fontId="125" fillId="0" borderId="0" xfId="44" applyAlignment="1"/>
    <xf numFmtId="164" fontId="94" fillId="0" borderId="70" xfId="23" applyNumberFormat="1" applyFont="1" applyBorder="1" applyAlignment="1">
      <alignment vertical="center"/>
    </xf>
    <xf numFmtId="171" fontId="126" fillId="0" borderId="70" xfId="29" applyNumberFormat="1" applyFont="1" applyBorder="1" applyAlignment="1">
      <alignment vertical="center"/>
    </xf>
    <xf numFmtId="171" fontId="126" fillId="0" borderId="70" xfId="29" applyNumberFormat="1" applyFont="1" applyFill="1" applyBorder="1" applyAlignment="1">
      <alignment vertical="center"/>
    </xf>
    <xf numFmtId="37" fontId="95" fillId="17" borderId="38" xfId="0" applyNumberFormat="1" applyFont="1" applyFill="1" applyBorder="1" applyAlignment="1">
      <alignment vertical="top" shrinkToFit="1"/>
    </xf>
    <xf numFmtId="10" fontId="46" fillId="0" borderId="0" xfId="23" applyNumberFormat="1" applyFont="1"/>
    <xf numFmtId="49" fontId="25" fillId="0" borderId="0" xfId="32" applyNumberFormat="1" applyAlignment="1">
      <alignment horizontal="left" vertical="top" wrapText="1"/>
    </xf>
    <xf numFmtId="1" fontId="25" fillId="0" borderId="0" xfId="23" applyNumberFormat="1" applyFont="1" applyAlignment="1">
      <alignment vertical="top"/>
    </xf>
    <xf numFmtId="0" fontId="128" fillId="0" borderId="0" xfId="23" applyFont="1"/>
    <xf numFmtId="10" fontId="46" fillId="0" borderId="0" xfId="35" applyNumberFormat="1" applyFont="1" applyAlignment="1"/>
    <xf numFmtId="0" fontId="16" fillId="0" borderId="2" xfId="0" quotePrefix="1" applyFont="1" applyBorder="1" applyAlignment="1">
      <alignment horizontal="center" vertical="center" wrapText="1"/>
    </xf>
    <xf numFmtId="0" fontId="14" fillId="0" borderId="2" xfId="0" quotePrefix="1" applyFont="1" applyBorder="1" applyAlignment="1">
      <alignment horizontal="left" vertical="center" wrapText="1"/>
    </xf>
    <xf numFmtId="0" fontId="86" fillId="0" borderId="0" xfId="40" applyFont="1"/>
    <xf numFmtId="0" fontId="46" fillId="0" borderId="0" xfId="40" applyFont="1"/>
    <xf numFmtId="183" fontId="46" fillId="0" borderId="0" xfId="40" applyNumberFormat="1" applyFont="1"/>
    <xf numFmtId="49" fontId="46" fillId="0" borderId="0" xfId="40" applyNumberFormat="1" applyFont="1" applyAlignment="1">
      <alignment horizontal="left" vertical="top"/>
    </xf>
    <xf numFmtId="183" fontId="46" fillId="0" borderId="0" xfId="40" applyNumberFormat="1" applyFont="1" applyAlignment="1">
      <alignment horizontal="right" vertical="top" wrapText="1"/>
    </xf>
    <xf numFmtId="49" fontId="46" fillId="0" borderId="0" xfId="40" applyNumberFormat="1" applyFont="1" applyAlignment="1">
      <alignment horizontal="left" vertical="top" wrapText="1"/>
    </xf>
    <xf numFmtId="186" fontId="46" fillId="0" borderId="0" xfId="40" applyNumberFormat="1" applyFont="1" applyAlignment="1">
      <alignment horizontal="right" vertical="top" wrapText="1"/>
    </xf>
    <xf numFmtId="187" fontId="46" fillId="0" borderId="0" xfId="40" applyNumberFormat="1" applyFont="1" applyAlignment="1">
      <alignment horizontal="right" vertical="top" wrapText="1"/>
    </xf>
    <xf numFmtId="0" fontId="24" fillId="3" borderId="0" xfId="40" applyFont="1" applyFill="1"/>
    <xf numFmtId="49" fontId="25" fillId="0" borderId="0" xfId="40" applyNumberFormat="1" applyFont="1" applyAlignment="1">
      <alignment horizontal="left"/>
    </xf>
    <xf numFmtId="0" fontId="25" fillId="0" borderId="0" xfId="40" applyFont="1" applyAlignment="1">
      <alignment horizontal="right"/>
    </xf>
    <xf numFmtId="0" fontId="88" fillId="25" borderId="0" xfId="40" applyFont="1" applyFill="1"/>
    <xf numFmtId="192" fontId="25" fillId="0" borderId="0" xfId="40" applyNumberFormat="1" applyFont="1" applyAlignment="1">
      <alignment horizontal="left"/>
    </xf>
    <xf numFmtId="192" fontId="25" fillId="0" borderId="0" xfId="40" applyNumberFormat="1" applyFont="1" applyAlignment="1">
      <alignment horizontal="right"/>
    </xf>
    <xf numFmtId="0" fontId="25" fillId="0" borderId="0" xfId="40" applyFont="1" applyAlignment="1">
      <alignment horizontal="left"/>
    </xf>
    <xf numFmtId="49" fontId="25" fillId="0" borderId="0" xfId="40" applyNumberFormat="1" applyFont="1" applyAlignment="1">
      <alignment vertical="top"/>
    </xf>
    <xf numFmtId="0" fontId="20" fillId="0" borderId="0" xfId="0" applyFont="1" applyAlignment="1">
      <alignment horizontal="center" vertical="center"/>
    </xf>
    <xf numFmtId="14" fontId="12" fillId="0" borderId="0" xfId="0" quotePrefix="1" applyNumberFormat="1" applyFont="1" applyAlignment="1">
      <alignment horizontal="center" vertical="center"/>
    </xf>
    <xf numFmtId="0" fontId="18" fillId="2" borderId="3" xfId="0" applyFont="1" applyFill="1" applyBorder="1" applyAlignment="1">
      <alignment horizontal="center" vertical="center"/>
    </xf>
    <xf numFmtId="0" fontId="107" fillId="0" borderId="0" xfId="0" applyFont="1" applyAlignment="1">
      <alignment horizontal="left" vertical="center" wrapText="1"/>
    </xf>
  </cellXfs>
  <cellStyles count="45">
    <cellStyle name="ColumnHeaderNormal" xfId="31" xr:uid="{17E8AFB9-963D-49DF-834F-80B0412F6FF4}"/>
    <cellStyle name="ColumnHeaderNormal 2" xfId="42" xr:uid="{0F0B4B5C-8C4D-4FAD-811E-0B8985A4EDC2}"/>
    <cellStyle name="Comma 2" xfId="27" xr:uid="{81ABBC77-47B2-4558-921A-1B3B771FBEE8}"/>
    <cellStyle name="Comma 3" xfId="28" xr:uid="{4E58F415-B265-474A-B544-44BAA30919B2}"/>
    <cellStyle name="Invisible" xfId="41" xr:uid="{64C73EBD-124C-49F7-BA8D-8CA156F9A576}"/>
    <cellStyle name="Invisible 2" xfId="44" xr:uid="{B3CE73BE-3D25-43B8-AC03-FDACD7AE50E6}"/>
    <cellStyle name="Normal 2" xfId="2" xr:uid="{00000000-0005-0000-0000-000000000000}"/>
    <cellStyle name="Normal 3" xfId="9" xr:uid="{00000000-0005-0000-0000-000001000000}"/>
    <cellStyle name="Percent 2" xfId="7" xr:uid="{00000000-0005-0000-0000-000002000000}"/>
    <cellStyle name="TextNormal" xfId="32" xr:uid="{AB8914E3-8C1E-4191-95BA-911BC5BD213F}"/>
    <cellStyle name="TextNormal 2" xfId="43" xr:uid="{A4CB1099-5943-45BA-89E8-766D07264947}"/>
    <cellStyle name="백분율" xfId="35" builtinId="5"/>
    <cellStyle name="백분율 2" xfId="15" xr:uid="{00000000-0005-0000-0000-000003000000}"/>
    <cellStyle name="백분율 3" xfId="26" xr:uid="{E56023DA-5979-403E-AD1F-99022DFE98D6}"/>
    <cellStyle name="백분율 4" xfId="29" xr:uid="{20881962-76CB-4235-A0D1-F2433B4D1D24}"/>
    <cellStyle name="백분율 5" xfId="38" xr:uid="{367FBFBC-26E9-4C26-92B3-F80C0754D5BC}"/>
    <cellStyle name="쉼표" xfId="33" builtinId="3"/>
    <cellStyle name="쉼표 [0]" xfId="34" builtinId="6"/>
    <cellStyle name="쉼표 [0] 2" xfId="11" xr:uid="{00000000-0005-0000-0000-000005000000}"/>
    <cellStyle name="쉼표 [0] 2 2" xfId="18" xr:uid="{00000000-0005-0000-0000-000006000000}"/>
    <cellStyle name="쉼표 [0] 2 3" xfId="20" xr:uid="{00000000-0005-0000-0000-000007000000}"/>
    <cellStyle name="쉼표 [0] 2 4" xfId="22" xr:uid="{00000000-0005-0000-0000-000008000000}"/>
    <cellStyle name="쉼표 [0] 3" xfId="13" xr:uid="{00000000-0005-0000-0000-000009000000}"/>
    <cellStyle name="쉼표 [0] 4" xfId="19" xr:uid="{00000000-0005-0000-0000-00000A000000}"/>
    <cellStyle name="쉼표 [0] 5" xfId="21" xr:uid="{00000000-0005-0000-0000-00000B000000}"/>
    <cellStyle name="쉼표 [0] 6" xfId="30" xr:uid="{3406C90A-5FA9-45BF-891E-E423E9AA3ABE}"/>
    <cellStyle name="쉼표 [0] 9" xfId="25" xr:uid="{9579DE01-9F7D-4AA4-8205-13A520934528}"/>
    <cellStyle name="쉼표 2" xfId="39" xr:uid="{E5581234-28D6-413E-B97E-B82376057CF6}"/>
    <cellStyle name="표준" xfId="0" builtinId="0"/>
    <cellStyle name="표준 10" xfId="23" xr:uid="{684605BE-901C-4199-A638-1B8367CBD172}"/>
    <cellStyle name="표준 11" xfId="24" xr:uid="{875A20BE-6FCF-4651-81F5-0AE7B5721B95}"/>
    <cellStyle name="표준 121" xfId="6" xr:uid="{00000000-0005-0000-0000-00000D000000}"/>
    <cellStyle name="표준 13" xfId="3" xr:uid="{00000000-0005-0000-0000-00000E000000}"/>
    <cellStyle name="표준 2" xfId="1" xr:uid="{00000000-0005-0000-0000-00000F000000}"/>
    <cellStyle name="표준 2 2" xfId="17" xr:uid="{00000000-0005-0000-0000-000010000000}"/>
    <cellStyle name="표준 2 3" xfId="16" xr:uid="{00000000-0005-0000-0000-000011000000}"/>
    <cellStyle name="표준 2 4" xfId="4" xr:uid="{00000000-0005-0000-0000-000012000000}"/>
    <cellStyle name="표준 3" xfId="10" xr:uid="{00000000-0005-0000-0000-000013000000}"/>
    <cellStyle name="표준 3 2" xfId="14" xr:uid="{00000000-0005-0000-0000-000014000000}"/>
    <cellStyle name="표준 4" xfId="12" xr:uid="{00000000-0005-0000-0000-000015000000}"/>
    <cellStyle name="표준 49" xfId="5" xr:uid="{00000000-0005-0000-0000-000016000000}"/>
    <cellStyle name="표준 5" xfId="36" xr:uid="{44658A49-E10A-4829-9625-6E3375CD924A}"/>
    <cellStyle name="표준 51" xfId="8" xr:uid="{00000000-0005-0000-0000-000017000000}"/>
    <cellStyle name="표준 6" xfId="37" xr:uid="{B5817D52-BC38-4FC2-9344-6A3BF4D9A719}"/>
    <cellStyle name="표준 7" xfId="40" xr:uid="{12DB7D8A-0C1D-49D6-9B3B-B2CE9297F9F4}"/>
  </cellStyles>
  <dxfs count="2">
    <dxf>
      <font>
        <color rgb="FF9C0006"/>
      </font>
    </dxf>
    <dxf>
      <font>
        <color rgb="FF9C0006"/>
      </font>
    </dxf>
  </dxfs>
  <tableStyles count="0" defaultTableStyle="TableStyleMedium2" defaultPivotStyle="PivotStyleLight16"/>
  <colors>
    <mruColors>
      <color rgb="FF005EB8"/>
      <color rgb="FF00338D"/>
      <color rgb="FFFFE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88.xml"/><Relationship Id="rId21" Type="http://schemas.openxmlformats.org/officeDocument/2006/relationships/worksheet" Target="worksheets/sheet21.xml"/><Relationship Id="rId42" Type="http://schemas.openxmlformats.org/officeDocument/2006/relationships/externalLink" Target="externalLinks/externalLink13.xml"/><Relationship Id="rId63" Type="http://schemas.openxmlformats.org/officeDocument/2006/relationships/externalLink" Target="externalLinks/externalLink34.xml"/><Relationship Id="rId84" Type="http://schemas.openxmlformats.org/officeDocument/2006/relationships/externalLink" Target="externalLinks/externalLink55.xml"/><Relationship Id="rId138" Type="http://schemas.openxmlformats.org/officeDocument/2006/relationships/externalLink" Target="externalLinks/externalLink109.xml"/><Relationship Id="rId159" Type="http://schemas.openxmlformats.org/officeDocument/2006/relationships/externalLink" Target="externalLinks/externalLink130.xml"/><Relationship Id="rId170" Type="http://schemas.openxmlformats.org/officeDocument/2006/relationships/externalLink" Target="externalLinks/externalLink141.xml"/><Relationship Id="rId191" Type="http://schemas.openxmlformats.org/officeDocument/2006/relationships/externalLink" Target="externalLinks/externalLink162.xml"/><Relationship Id="rId205" Type="http://schemas.openxmlformats.org/officeDocument/2006/relationships/externalLink" Target="externalLinks/externalLink176.xml"/><Relationship Id="rId226" Type="http://schemas.openxmlformats.org/officeDocument/2006/relationships/externalLink" Target="externalLinks/externalLink197.xml"/><Relationship Id="rId107" Type="http://schemas.openxmlformats.org/officeDocument/2006/relationships/externalLink" Target="externalLinks/externalLink78.xml"/><Relationship Id="rId11" Type="http://schemas.openxmlformats.org/officeDocument/2006/relationships/worksheet" Target="worksheets/sheet11.xml"/><Relationship Id="rId32" Type="http://schemas.openxmlformats.org/officeDocument/2006/relationships/externalLink" Target="externalLinks/externalLink3.xml"/><Relationship Id="rId53" Type="http://schemas.openxmlformats.org/officeDocument/2006/relationships/externalLink" Target="externalLinks/externalLink24.xml"/><Relationship Id="rId74" Type="http://schemas.openxmlformats.org/officeDocument/2006/relationships/externalLink" Target="externalLinks/externalLink45.xml"/><Relationship Id="rId128" Type="http://schemas.openxmlformats.org/officeDocument/2006/relationships/externalLink" Target="externalLinks/externalLink99.xml"/><Relationship Id="rId149" Type="http://schemas.openxmlformats.org/officeDocument/2006/relationships/externalLink" Target="externalLinks/externalLink120.xml"/><Relationship Id="rId5" Type="http://schemas.openxmlformats.org/officeDocument/2006/relationships/worksheet" Target="worksheets/sheet5.xml"/><Relationship Id="rId95" Type="http://schemas.openxmlformats.org/officeDocument/2006/relationships/externalLink" Target="externalLinks/externalLink66.xml"/><Relationship Id="rId160" Type="http://schemas.openxmlformats.org/officeDocument/2006/relationships/externalLink" Target="externalLinks/externalLink131.xml"/><Relationship Id="rId181" Type="http://schemas.openxmlformats.org/officeDocument/2006/relationships/externalLink" Target="externalLinks/externalLink152.xml"/><Relationship Id="rId216" Type="http://schemas.openxmlformats.org/officeDocument/2006/relationships/externalLink" Target="externalLinks/externalLink187.xml"/><Relationship Id="rId22" Type="http://schemas.openxmlformats.org/officeDocument/2006/relationships/worksheet" Target="worksheets/sheet22.xml"/><Relationship Id="rId43" Type="http://schemas.openxmlformats.org/officeDocument/2006/relationships/externalLink" Target="externalLinks/externalLink14.xml"/><Relationship Id="rId64" Type="http://schemas.openxmlformats.org/officeDocument/2006/relationships/externalLink" Target="externalLinks/externalLink35.xml"/><Relationship Id="rId118" Type="http://schemas.openxmlformats.org/officeDocument/2006/relationships/externalLink" Target="externalLinks/externalLink89.xml"/><Relationship Id="rId139" Type="http://schemas.openxmlformats.org/officeDocument/2006/relationships/externalLink" Target="externalLinks/externalLink110.xml"/><Relationship Id="rId85" Type="http://schemas.openxmlformats.org/officeDocument/2006/relationships/externalLink" Target="externalLinks/externalLink56.xml"/><Relationship Id="rId150" Type="http://schemas.openxmlformats.org/officeDocument/2006/relationships/externalLink" Target="externalLinks/externalLink121.xml"/><Relationship Id="rId171" Type="http://schemas.openxmlformats.org/officeDocument/2006/relationships/externalLink" Target="externalLinks/externalLink142.xml"/><Relationship Id="rId192" Type="http://schemas.openxmlformats.org/officeDocument/2006/relationships/externalLink" Target="externalLinks/externalLink163.xml"/><Relationship Id="rId206" Type="http://schemas.openxmlformats.org/officeDocument/2006/relationships/externalLink" Target="externalLinks/externalLink177.xml"/><Relationship Id="rId227" Type="http://schemas.openxmlformats.org/officeDocument/2006/relationships/externalLink" Target="externalLinks/externalLink198.xml"/><Relationship Id="rId12" Type="http://schemas.openxmlformats.org/officeDocument/2006/relationships/worksheet" Target="worksheets/sheet12.xml"/><Relationship Id="rId33" Type="http://schemas.openxmlformats.org/officeDocument/2006/relationships/externalLink" Target="externalLinks/externalLink4.xml"/><Relationship Id="rId108" Type="http://schemas.openxmlformats.org/officeDocument/2006/relationships/externalLink" Target="externalLinks/externalLink79.xml"/><Relationship Id="rId129" Type="http://schemas.openxmlformats.org/officeDocument/2006/relationships/externalLink" Target="externalLinks/externalLink100.xml"/><Relationship Id="rId54" Type="http://schemas.openxmlformats.org/officeDocument/2006/relationships/externalLink" Target="externalLinks/externalLink25.xml"/><Relationship Id="rId75" Type="http://schemas.openxmlformats.org/officeDocument/2006/relationships/externalLink" Target="externalLinks/externalLink46.xml"/><Relationship Id="rId96" Type="http://schemas.openxmlformats.org/officeDocument/2006/relationships/externalLink" Target="externalLinks/externalLink67.xml"/><Relationship Id="rId140" Type="http://schemas.openxmlformats.org/officeDocument/2006/relationships/externalLink" Target="externalLinks/externalLink111.xml"/><Relationship Id="rId161" Type="http://schemas.openxmlformats.org/officeDocument/2006/relationships/externalLink" Target="externalLinks/externalLink132.xml"/><Relationship Id="rId182" Type="http://schemas.openxmlformats.org/officeDocument/2006/relationships/externalLink" Target="externalLinks/externalLink153.xml"/><Relationship Id="rId217" Type="http://schemas.openxmlformats.org/officeDocument/2006/relationships/externalLink" Target="externalLinks/externalLink188.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externalLink" Target="externalLinks/externalLink90.xml"/><Relationship Id="rId44" Type="http://schemas.openxmlformats.org/officeDocument/2006/relationships/externalLink" Target="externalLinks/externalLink15.xml"/><Relationship Id="rId65" Type="http://schemas.openxmlformats.org/officeDocument/2006/relationships/externalLink" Target="externalLinks/externalLink36.xml"/><Relationship Id="rId86" Type="http://schemas.openxmlformats.org/officeDocument/2006/relationships/externalLink" Target="externalLinks/externalLink57.xml"/><Relationship Id="rId130" Type="http://schemas.openxmlformats.org/officeDocument/2006/relationships/externalLink" Target="externalLinks/externalLink101.xml"/><Relationship Id="rId151" Type="http://schemas.openxmlformats.org/officeDocument/2006/relationships/externalLink" Target="externalLinks/externalLink122.xml"/><Relationship Id="rId172" Type="http://schemas.openxmlformats.org/officeDocument/2006/relationships/externalLink" Target="externalLinks/externalLink143.xml"/><Relationship Id="rId193" Type="http://schemas.openxmlformats.org/officeDocument/2006/relationships/externalLink" Target="externalLinks/externalLink164.xml"/><Relationship Id="rId207" Type="http://schemas.openxmlformats.org/officeDocument/2006/relationships/externalLink" Target="externalLinks/externalLink178.xml"/><Relationship Id="rId228" Type="http://schemas.openxmlformats.org/officeDocument/2006/relationships/theme" Target="theme/theme1.xml"/><Relationship Id="rId13" Type="http://schemas.openxmlformats.org/officeDocument/2006/relationships/worksheet" Target="worksheets/sheet13.xml"/><Relationship Id="rId109" Type="http://schemas.openxmlformats.org/officeDocument/2006/relationships/externalLink" Target="externalLinks/externalLink80.xml"/><Relationship Id="rId34" Type="http://schemas.openxmlformats.org/officeDocument/2006/relationships/externalLink" Target="externalLinks/externalLink5.xml"/><Relationship Id="rId55" Type="http://schemas.openxmlformats.org/officeDocument/2006/relationships/externalLink" Target="externalLinks/externalLink26.xml"/><Relationship Id="rId76" Type="http://schemas.openxmlformats.org/officeDocument/2006/relationships/externalLink" Target="externalLinks/externalLink47.xml"/><Relationship Id="rId97" Type="http://schemas.openxmlformats.org/officeDocument/2006/relationships/externalLink" Target="externalLinks/externalLink68.xml"/><Relationship Id="rId120" Type="http://schemas.openxmlformats.org/officeDocument/2006/relationships/externalLink" Target="externalLinks/externalLink91.xml"/><Relationship Id="rId141" Type="http://schemas.openxmlformats.org/officeDocument/2006/relationships/externalLink" Target="externalLinks/externalLink112.xml"/><Relationship Id="rId7" Type="http://schemas.openxmlformats.org/officeDocument/2006/relationships/worksheet" Target="worksheets/sheet7.xml"/><Relationship Id="rId162" Type="http://schemas.openxmlformats.org/officeDocument/2006/relationships/externalLink" Target="externalLinks/externalLink133.xml"/><Relationship Id="rId183" Type="http://schemas.openxmlformats.org/officeDocument/2006/relationships/externalLink" Target="externalLinks/externalLink154.xml"/><Relationship Id="rId218" Type="http://schemas.openxmlformats.org/officeDocument/2006/relationships/externalLink" Target="externalLinks/externalLink189.xml"/><Relationship Id="rId24" Type="http://schemas.openxmlformats.org/officeDocument/2006/relationships/worksheet" Target="worksheets/sheet24.xml"/><Relationship Id="rId45" Type="http://schemas.openxmlformats.org/officeDocument/2006/relationships/externalLink" Target="externalLinks/externalLink16.xml"/><Relationship Id="rId66" Type="http://schemas.openxmlformats.org/officeDocument/2006/relationships/externalLink" Target="externalLinks/externalLink37.xml"/><Relationship Id="rId87" Type="http://schemas.openxmlformats.org/officeDocument/2006/relationships/externalLink" Target="externalLinks/externalLink58.xml"/><Relationship Id="rId110" Type="http://schemas.openxmlformats.org/officeDocument/2006/relationships/externalLink" Target="externalLinks/externalLink81.xml"/><Relationship Id="rId131" Type="http://schemas.openxmlformats.org/officeDocument/2006/relationships/externalLink" Target="externalLinks/externalLink102.xml"/><Relationship Id="rId152" Type="http://schemas.openxmlformats.org/officeDocument/2006/relationships/externalLink" Target="externalLinks/externalLink123.xml"/><Relationship Id="rId173" Type="http://schemas.openxmlformats.org/officeDocument/2006/relationships/externalLink" Target="externalLinks/externalLink144.xml"/><Relationship Id="rId194" Type="http://schemas.openxmlformats.org/officeDocument/2006/relationships/externalLink" Target="externalLinks/externalLink165.xml"/><Relationship Id="rId208" Type="http://schemas.openxmlformats.org/officeDocument/2006/relationships/externalLink" Target="externalLinks/externalLink179.xml"/><Relationship Id="rId229" Type="http://schemas.openxmlformats.org/officeDocument/2006/relationships/styles" Target="styles.xml"/><Relationship Id="rId14" Type="http://schemas.openxmlformats.org/officeDocument/2006/relationships/worksheet" Target="worksheets/sheet14.xml"/><Relationship Id="rId35" Type="http://schemas.openxmlformats.org/officeDocument/2006/relationships/externalLink" Target="externalLinks/externalLink6.xml"/><Relationship Id="rId56" Type="http://schemas.openxmlformats.org/officeDocument/2006/relationships/externalLink" Target="externalLinks/externalLink27.xml"/><Relationship Id="rId77" Type="http://schemas.openxmlformats.org/officeDocument/2006/relationships/externalLink" Target="externalLinks/externalLink48.xml"/><Relationship Id="rId100" Type="http://schemas.openxmlformats.org/officeDocument/2006/relationships/externalLink" Target="externalLinks/externalLink71.xml"/><Relationship Id="rId8" Type="http://schemas.openxmlformats.org/officeDocument/2006/relationships/worksheet" Target="worksheets/sheet8.xml"/><Relationship Id="rId98" Type="http://schemas.openxmlformats.org/officeDocument/2006/relationships/externalLink" Target="externalLinks/externalLink69.xml"/><Relationship Id="rId121" Type="http://schemas.openxmlformats.org/officeDocument/2006/relationships/externalLink" Target="externalLinks/externalLink92.xml"/><Relationship Id="rId142" Type="http://schemas.openxmlformats.org/officeDocument/2006/relationships/externalLink" Target="externalLinks/externalLink113.xml"/><Relationship Id="rId163" Type="http://schemas.openxmlformats.org/officeDocument/2006/relationships/externalLink" Target="externalLinks/externalLink134.xml"/><Relationship Id="rId184" Type="http://schemas.openxmlformats.org/officeDocument/2006/relationships/externalLink" Target="externalLinks/externalLink155.xml"/><Relationship Id="rId219" Type="http://schemas.openxmlformats.org/officeDocument/2006/relationships/externalLink" Target="externalLinks/externalLink190.xml"/><Relationship Id="rId230" Type="http://schemas.openxmlformats.org/officeDocument/2006/relationships/sharedStrings" Target="sharedStrings.xml"/><Relationship Id="rId25" Type="http://schemas.openxmlformats.org/officeDocument/2006/relationships/worksheet" Target="worksheets/sheet25.xml"/><Relationship Id="rId46" Type="http://schemas.openxmlformats.org/officeDocument/2006/relationships/externalLink" Target="externalLinks/externalLink17.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62" Type="http://schemas.openxmlformats.org/officeDocument/2006/relationships/externalLink" Target="externalLinks/externalLink33.xml"/><Relationship Id="rId83" Type="http://schemas.openxmlformats.org/officeDocument/2006/relationships/externalLink" Target="externalLinks/externalLink54.xml"/><Relationship Id="rId88" Type="http://schemas.openxmlformats.org/officeDocument/2006/relationships/externalLink" Target="externalLinks/externalLink59.xml"/><Relationship Id="rId111" Type="http://schemas.openxmlformats.org/officeDocument/2006/relationships/externalLink" Target="externalLinks/externalLink82.xml"/><Relationship Id="rId132" Type="http://schemas.openxmlformats.org/officeDocument/2006/relationships/externalLink" Target="externalLinks/externalLink103.xml"/><Relationship Id="rId153" Type="http://schemas.openxmlformats.org/officeDocument/2006/relationships/externalLink" Target="externalLinks/externalLink124.xml"/><Relationship Id="rId174" Type="http://schemas.openxmlformats.org/officeDocument/2006/relationships/externalLink" Target="externalLinks/externalLink145.xml"/><Relationship Id="rId179" Type="http://schemas.openxmlformats.org/officeDocument/2006/relationships/externalLink" Target="externalLinks/externalLink150.xml"/><Relationship Id="rId195" Type="http://schemas.openxmlformats.org/officeDocument/2006/relationships/externalLink" Target="externalLinks/externalLink166.xml"/><Relationship Id="rId209" Type="http://schemas.openxmlformats.org/officeDocument/2006/relationships/externalLink" Target="externalLinks/externalLink180.xml"/><Relationship Id="rId190" Type="http://schemas.openxmlformats.org/officeDocument/2006/relationships/externalLink" Target="externalLinks/externalLink161.xml"/><Relationship Id="rId204" Type="http://schemas.openxmlformats.org/officeDocument/2006/relationships/externalLink" Target="externalLinks/externalLink175.xml"/><Relationship Id="rId220" Type="http://schemas.openxmlformats.org/officeDocument/2006/relationships/externalLink" Target="externalLinks/externalLink191.xml"/><Relationship Id="rId225" Type="http://schemas.openxmlformats.org/officeDocument/2006/relationships/externalLink" Target="externalLinks/externalLink196.xml"/><Relationship Id="rId15" Type="http://schemas.openxmlformats.org/officeDocument/2006/relationships/worksheet" Target="worksheets/sheet15.xml"/><Relationship Id="rId36" Type="http://schemas.openxmlformats.org/officeDocument/2006/relationships/externalLink" Target="externalLinks/externalLink7.xml"/><Relationship Id="rId57" Type="http://schemas.openxmlformats.org/officeDocument/2006/relationships/externalLink" Target="externalLinks/externalLink28.xml"/><Relationship Id="rId106" Type="http://schemas.openxmlformats.org/officeDocument/2006/relationships/externalLink" Target="externalLinks/externalLink77.xml"/><Relationship Id="rId127" Type="http://schemas.openxmlformats.org/officeDocument/2006/relationships/externalLink" Target="externalLinks/externalLink98.xml"/><Relationship Id="rId10" Type="http://schemas.openxmlformats.org/officeDocument/2006/relationships/worksheet" Target="worksheets/sheet10.xml"/><Relationship Id="rId31" Type="http://schemas.openxmlformats.org/officeDocument/2006/relationships/externalLink" Target="externalLinks/externalLink2.xml"/><Relationship Id="rId52" Type="http://schemas.openxmlformats.org/officeDocument/2006/relationships/externalLink" Target="externalLinks/externalLink23.xml"/><Relationship Id="rId73" Type="http://schemas.openxmlformats.org/officeDocument/2006/relationships/externalLink" Target="externalLinks/externalLink44.xml"/><Relationship Id="rId78" Type="http://schemas.openxmlformats.org/officeDocument/2006/relationships/externalLink" Target="externalLinks/externalLink49.xml"/><Relationship Id="rId94" Type="http://schemas.openxmlformats.org/officeDocument/2006/relationships/externalLink" Target="externalLinks/externalLink65.xml"/><Relationship Id="rId99" Type="http://schemas.openxmlformats.org/officeDocument/2006/relationships/externalLink" Target="externalLinks/externalLink70.xml"/><Relationship Id="rId101" Type="http://schemas.openxmlformats.org/officeDocument/2006/relationships/externalLink" Target="externalLinks/externalLink72.xml"/><Relationship Id="rId122" Type="http://schemas.openxmlformats.org/officeDocument/2006/relationships/externalLink" Target="externalLinks/externalLink93.xml"/><Relationship Id="rId143" Type="http://schemas.openxmlformats.org/officeDocument/2006/relationships/externalLink" Target="externalLinks/externalLink114.xml"/><Relationship Id="rId148" Type="http://schemas.openxmlformats.org/officeDocument/2006/relationships/externalLink" Target="externalLinks/externalLink119.xml"/><Relationship Id="rId164" Type="http://schemas.openxmlformats.org/officeDocument/2006/relationships/externalLink" Target="externalLinks/externalLink135.xml"/><Relationship Id="rId169" Type="http://schemas.openxmlformats.org/officeDocument/2006/relationships/externalLink" Target="externalLinks/externalLink140.xml"/><Relationship Id="rId185" Type="http://schemas.openxmlformats.org/officeDocument/2006/relationships/externalLink" Target="externalLinks/externalLink156.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1.xml"/><Relationship Id="rId210" Type="http://schemas.openxmlformats.org/officeDocument/2006/relationships/externalLink" Target="externalLinks/externalLink181.xml"/><Relationship Id="rId215" Type="http://schemas.openxmlformats.org/officeDocument/2006/relationships/externalLink" Target="externalLinks/externalLink186.xml"/><Relationship Id="rId26" Type="http://schemas.openxmlformats.org/officeDocument/2006/relationships/worksheet" Target="worksheets/sheet26.xml"/><Relationship Id="rId231" Type="http://schemas.openxmlformats.org/officeDocument/2006/relationships/calcChain" Target="calcChain.xml"/><Relationship Id="rId47" Type="http://schemas.openxmlformats.org/officeDocument/2006/relationships/externalLink" Target="externalLinks/externalLink18.xml"/><Relationship Id="rId68" Type="http://schemas.openxmlformats.org/officeDocument/2006/relationships/externalLink" Target="externalLinks/externalLink39.xml"/><Relationship Id="rId89" Type="http://schemas.openxmlformats.org/officeDocument/2006/relationships/externalLink" Target="externalLinks/externalLink60.xml"/><Relationship Id="rId112" Type="http://schemas.openxmlformats.org/officeDocument/2006/relationships/externalLink" Target="externalLinks/externalLink83.xml"/><Relationship Id="rId133" Type="http://schemas.openxmlformats.org/officeDocument/2006/relationships/externalLink" Target="externalLinks/externalLink104.xml"/><Relationship Id="rId154" Type="http://schemas.openxmlformats.org/officeDocument/2006/relationships/externalLink" Target="externalLinks/externalLink125.xml"/><Relationship Id="rId175" Type="http://schemas.openxmlformats.org/officeDocument/2006/relationships/externalLink" Target="externalLinks/externalLink146.xml"/><Relationship Id="rId196" Type="http://schemas.openxmlformats.org/officeDocument/2006/relationships/externalLink" Target="externalLinks/externalLink167.xml"/><Relationship Id="rId200" Type="http://schemas.openxmlformats.org/officeDocument/2006/relationships/externalLink" Target="externalLinks/externalLink171.xml"/><Relationship Id="rId16" Type="http://schemas.openxmlformats.org/officeDocument/2006/relationships/worksheet" Target="worksheets/sheet16.xml"/><Relationship Id="rId221" Type="http://schemas.openxmlformats.org/officeDocument/2006/relationships/externalLink" Target="externalLinks/externalLink192.xml"/><Relationship Id="rId37" Type="http://schemas.openxmlformats.org/officeDocument/2006/relationships/externalLink" Target="externalLinks/externalLink8.xml"/><Relationship Id="rId58" Type="http://schemas.openxmlformats.org/officeDocument/2006/relationships/externalLink" Target="externalLinks/externalLink29.xml"/><Relationship Id="rId79" Type="http://schemas.openxmlformats.org/officeDocument/2006/relationships/externalLink" Target="externalLinks/externalLink50.xml"/><Relationship Id="rId102" Type="http://schemas.openxmlformats.org/officeDocument/2006/relationships/externalLink" Target="externalLinks/externalLink73.xml"/><Relationship Id="rId123" Type="http://schemas.openxmlformats.org/officeDocument/2006/relationships/externalLink" Target="externalLinks/externalLink94.xml"/><Relationship Id="rId144" Type="http://schemas.openxmlformats.org/officeDocument/2006/relationships/externalLink" Target="externalLinks/externalLink115.xml"/><Relationship Id="rId90" Type="http://schemas.openxmlformats.org/officeDocument/2006/relationships/externalLink" Target="externalLinks/externalLink61.xml"/><Relationship Id="rId165" Type="http://schemas.openxmlformats.org/officeDocument/2006/relationships/externalLink" Target="externalLinks/externalLink136.xml"/><Relationship Id="rId186" Type="http://schemas.openxmlformats.org/officeDocument/2006/relationships/externalLink" Target="externalLinks/externalLink157.xml"/><Relationship Id="rId211" Type="http://schemas.openxmlformats.org/officeDocument/2006/relationships/externalLink" Target="externalLinks/externalLink182.xml"/><Relationship Id="rId232" Type="http://schemas.openxmlformats.org/officeDocument/2006/relationships/customXml" Target="../customXml/item1.xml"/><Relationship Id="rId27" Type="http://schemas.openxmlformats.org/officeDocument/2006/relationships/worksheet" Target="worksheets/sheet27.xml"/><Relationship Id="rId48" Type="http://schemas.openxmlformats.org/officeDocument/2006/relationships/externalLink" Target="externalLinks/externalLink19.xml"/><Relationship Id="rId69" Type="http://schemas.openxmlformats.org/officeDocument/2006/relationships/externalLink" Target="externalLinks/externalLink40.xml"/><Relationship Id="rId113" Type="http://schemas.openxmlformats.org/officeDocument/2006/relationships/externalLink" Target="externalLinks/externalLink84.xml"/><Relationship Id="rId134" Type="http://schemas.openxmlformats.org/officeDocument/2006/relationships/externalLink" Target="externalLinks/externalLink105.xml"/><Relationship Id="rId80" Type="http://schemas.openxmlformats.org/officeDocument/2006/relationships/externalLink" Target="externalLinks/externalLink51.xml"/><Relationship Id="rId155" Type="http://schemas.openxmlformats.org/officeDocument/2006/relationships/externalLink" Target="externalLinks/externalLink126.xml"/><Relationship Id="rId176" Type="http://schemas.openxmlformats.org/officeDocument/2006/relationships/externalLink" Target="externalLinks/externalLink147.xml"/><Relationship Id="rId197" Type="http://schemas.openxmlformats.org/officeDocument/2006/relationships/externalLink" Target="externalLinks/externalLink168.xml"/><Relationship Id="rId201" Type="http://schemas.openxmlformats.org/officeDocument/2006/relationships/externalLink" Target="externalLinks/externalLink172.xml"/><Relationship Id="rId222" Type="http://schemas.openxmlformats.org/officeDocument/2006/relationships/externalLink" Target="externalLinks/externalLink193.xml"/><Relationship Id="rId17" Type="http://schemas.openxmlformats.org/officeDocument/2006/relationships/worksheet" Target="worksheets/sheet17.xml"/><Relationship Id="rId38" Type="http://schemas.openxmlformats.org/officeDocument/2006/relationships/externalLink" Target="externalLinks/externalLink9.xml"/><Relationship Id="rId59" Type="http://schemas.openxmlformats.org/officeDocument/2006/relationships/externalLink" Target="externalLinks/externalLink30.xml"/><Relationship Id="rId103" Type="http://schemas.openxmlformats.org/officeDocument/2006/relationships/externalLink" Target="externalLinks/externalLink74.xml"/><Relationship Id="rId124" Type="http://schemas.openxmlformats.org/officeDocument/2006/relationships/externalLink" Target="externalLinks/externalLink95.xml"/><Relationship Id="rId70" Type="http://schemas.openxmlformats.org/officeDocument/2006/relationships/externalLink" Target="externalLinks/externalLink41.xml"/><Relationship Id="rId91" Type="http://schemas.openxmlformats.org/officeDocument/2006/relationships/externalLink" Target="externalLinks/externalLink62.xml"/><Relationship Id="rId145" Type="http://schemas.openxmlformats.org/officeDocument/2006/relationships/externalLink" Target="externalLinks/externalLink116.xml"/><Relationship Id="rId166" Type="http://schemas.openxmlformats.org/officeDocument/2006/relationships/externalLink" Target="externalLinks/externalLink137.xml"/><Relationship Id="rId187" Type="http://schemas.openxmlformats.org/officeDocument/2006/relationships/externalLink" Target="externalLinks/externalLink158.xml"/><Relationship Id="rId1" Type="http://schemas.openxmlformats.org/officeDocument/2006/relationships/worksheet" Target="worksheets/sheet1.xml"/><Relationship Id="rId212" Type="http://schemas.openxmlformats.org/officeDocument/2006/relationships/externalLink" Target="externalLinks/externalLink183.xml"/><Relationship Id="rId233" Type="http://schemas.openxmlformats.org/officeDocument/2006/relationships/customXml" Target="../customXml/item2.xml"/><Relationship Id="rId28" Type="http://schemas.openxmlformats.org/officeDocument/2006/relationships/worksheet" Target="worksheets/sheet28.xml"/><Relationship Id="rId49" Type="http://schemas.openxmlformats.org/officeDocument/2006/relationships/externalLink" Target="externalLinks/externalLink20.xml"/><Relationship Id="rId114" Type="http://schemas.openxmlformats.org/officeDocument/2006/relationships/externalLink" Target="externalLinks/externalLink85.xml"/><Relationship Id="rId60" Type="http://schemas.openxmlformats.org/officeDocument/2006/relationships/externalLink" Target="externalLinks/externalLink31.xml"/><Relationship Id="rId81" Type="http://schemas.openxmlformats.org/officeDocument/2006/relationships/externalLink" Target="externalLinks/externalLink52.xml"/><Relationship Id="rId135" Type="http://schemas.openxmlformats.org/officeDocument/2006/relationships/externalLink" Target="externalLinks/externalLink106.xml"/><Relationship Id="rId156" Type="http://schemas.openxmlformats.org/officeDocument/2006/relationships/externalLink" Target="externalLinks/externalLink127.xml"/><Relationship Id="rId177" Type="http://schemas.openxmlformats.org/officeDocument/2006/relationships/externalLink" Target="externalLinks/externalLink148.xml"/><Relationship Id="rId198" Type="http://schemas.openxmlformats.org/officeDocument/2006/relationships/externalLink" Target="externalLinks/externalLink169.xml"/><Relationship Id="rId202" Type="http://schemas.openxmlformats.org/officeDocument/2006/relationships/externalLink" Target="externalLinks/externalLink173.xml"/><Relationship Id="rId223" Type="http://schemas.openxmlformats.org/officeDocument/2006/relationships/externalLink" Target="externalLinks/externalLink194.xml"/><Relationship Id="rId18" Type="http://schemas.openxmlformats.org/officeDocument/2006/relationships/worksheet" Target="worksheets/sheet18.xml"/><Relationship Id="rId39" Type="http://schemas.openxmlformats.org/officeDocument/2006/relationships/externalLink" Target="externalLinks/externalLink10.xml"/><Relationship Id="rId50" Type="http://schemas.openxmlformats.org/officeDocument/2006/relationships/externalLink" Target="externalLinks/externalLink21.xml"/><Relationship Id="rId104" Type="http://schemas.openxmlformats.org/officeDocument/2006/relationships/externalLink" Target="externalLinks/externalLink75.xml"/><Relationship Id="rId125" Type="http://schemas.openxmlformats.org/officeDocument/2006/relationships/externalLink" Target="externalLinks/externalLink96.xml"/><Relationship Id="rId146" Type="http://schemas.openxmlformats.org/officeDocument/2006/relationships/externalLink" Target="externalLinks/externalLink117.xml"/><Relationship Id="rId167" Type="http://schemas.openxmlformats.org/officeDocument/2006/relationships/externalLink" Target="externalLinks/externalLink138.xml"/><Relationship Id="rId188" Type="http://schemas.openxmlformats.org/officeDocument/2006/relationships/externalLink" Target="externalLinks/externalLink159.xml"/><Relationship Id="rId71" Type="http://schemas.openxmlformats.org/officeDocument/2006/relationships/externalLink" Target="externalLinks/externalLink42.xml"/><Relationship Id="rId92" Type="http://schemas.openxmlformats.org/officeDocument/2006/relationships/externalLink" Target="externalLinks/externalLink63.xml"/><Relationship Id="rId213" Type="http://schemas.openxmlformats.org/officeDocument/2006/relationships/externalLink" Target="externalLinks/externalLink184.xml"/><Relationship Id="rId234" Type="http://schemas.openxmlformats.org/officeDocument/2006/relationships/customXml" Target="../customXml/item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externalLink" Target="externalLinks/externalLink11.xml"/><Relationship Id="rId115" Type="http://schemas.openxmlformats.org/officeDocument/2006/relationships/externalLink" Target="externalLinks/externalLink86.xml"/><Relationship Id="rId136" Type="http://schemas.openxmlformats.org/officeDocument/2006/relationships/externalLink" Target="externalLinks/externalLink107.xml"/><Relationship Id="rId157" Type="http://schemas.openxmlformats.org/officeDocument/2006/relationships/externalLink" Target="externalLinks/externalLink128.xml"/><Relationship Id="rId178" Type="http://schemas.openxmlformats.org/officeDocument/2006/relationships/externalLink" Target="externalLinks/externalLink149.xml"/><Relationship Id="rId61" Type="http://schemas.openxmlformats.org/officeDocument/2006/relationships/externalLink" Target="externalLinks/externalLink32.xml"/><Relationship Id="rId82" Type="http://schemas.openxmlformats.org/officeDocument/2006/relationships/externalLink" Target="externalLinks/externalLink53.xml"/><Relationship Id="rId199" Type="http://schemas.openxmlformats.org/officeDocument/2006/relationships/externalLink" Target="externalLinks/externalLink170.xml"/><Relationship Id="rId203" Type="http://schemas.openxmlformats.org/officeDocument/2006/relationships/externalLink" Target="externalLinks/externalLink174.xml"/><Relationship Id="rId19" Type="http://schemas.openxmlformats.org/officeDocument/2006/relationships/worksheet" Target="worksheets/sheet19.xml"/><Relationship Id="rId224" Type="http://schemas.openxmlformats.org/officeDocument/2006/relationships/externalLink" Target="externalLinks/externalLink195.xml"/><Relationship Id="rId30" Type="http://schemas.openxmlformats.org/officeDocument/2006/relationships/externalLink" Target="externalLinks/externalLink1.xml"/><Relationship Id="rId105" Type="http://schemas.openxmlformats.org/officeDocument/2006/relationships/externalLink" Target="externalLinks/externalLink76.xml"/><Relationship Id="rId126" Type="http://schemas.openxmlformats.org/officeDocument/2006/relationships/externalLink" Target="externalLinks/externalLink97.xml"/><Relationship Id="rId147" Type="http://schemas.openxmlformats.org/officeDocument/2006/relationships/externalLink" Target="externalLinks/externalLink118.xml"/><Relationship Id="rId168" Type="http://schemas.openxmlformats.org/officeDocument/2006/relationships/externalLink" Target="externalLinks/externalLink139.xml"/><Relationship Id="rId51" Type="http://schemas.openxmlformats.org/officeDocument/2006/relationships/externalLink" Target="externalLinks/externalLink22.xml"/><Relationship Id="rId72" Type="http://schemas.openxmlformats.org/officeDocument/2006/relationships/externalLink" Target="externalLinks/externalLink43.xml"/><Relationship Id="rId93" Type="http://schemas.openxmlformats.org/officeDocument/2006/relationships/externalLink" Target="externalLinks/externalLink64.xml"/><Relationship Id="rId189" Type="http://schemas.openxmlformats.org/officeDocument/2006/relationships/externalLink" Target="externalLinks/externalLink160.xml"/><Relationship Id="rId3" Type="http://schemas.openxmlformats.org/officeDocument/2006/relationships/worksheet" Target="worksheets/sheet3.xml"/><Relationship Id="rId214" Type="http://schemas.openxmlformats.org/officeDocument/2006/relationships/externalLink" Target="externalLinks/externalLink185.xml"/><Relationship Id="rId116" Type="http://schemas.openxmlformats.org/officeDocument/2006/relationships/externalLink" Target="externalLinks/externalLink87.xml"/><Relationship Id="rId137" Type="http://schemas.openxmlformats.org/officeDocument/2006/relationships/externalLink" Target="externalLinks/externalLink108.xml"/><Relationship Id="rId158" Type="http://schemas.openxmlformats.org/officeDocument/2006/relationships/externalLink" Target="externalLinks/externalLink1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4D885872-A497-4795-B9B9-3646E1847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1D84A2F5-9239-4AEB-8538-67696B14D8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447675</xdr:colOff>
      <xdr:row>23</xdr:row>
      <xdr:rowOff>659</xdr:rowOff>
    </xdr:from>
    <xdr:to>
      <xdr:col>11</xdr:col>
      <xdr:colOff>246755</xdr:colOff>
      <xdr:row>39</xdr:row>
      <xdr:rowOff>104217</xdr:rowOff>
    </xdr:to>
    <xdr:pic>
      <xdr:nvPicPr>
        <xdr:cNvPr id="2" name="그림 1">
          <a:extLst>
            <a:ext uri="{FF2B5EF4-FFF2-40B4-BE49-F238E27FC236}">
              <a16:creationId xmlns:a16="http://schemas.microsoft.com/office/drawing/2014/main" id="{9E184DD1-B79F-46FF-A3B7-2A0205DFA1E0}"/>
            </a:ext>
          </a:extLst>
        </xdr:cNvPr>
        <xdr:cNvPicPr>
          <a:picLocks noChangeAspect="1"/>
        </xdr:cNvPicPr>
      </xdr:nvPicPr>
      <xdr:blipFill>
        <a:blip xmlns:r="http://schemas.openxmlformats.org/officeDocument/2006/relationships" r:embed="rId1"/>
        <a:stretch>
          <a:fillRect/>
        </a:stretch>
      </xdr:blipFill>
      <xdr:spPr>
        <a:xfrm>
          <a:off x="5353050" y="2743859"/>
          <a:ext cx="4075805" cy="254195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D3410CC4-DDAD-4C48-953A-14F38CEE3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F6F87B57-A45E-460E-8C73-897F1E1892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AB72C725-4186-475C-9732-0FB87F057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D4C768B9-E747-4929-9381-2C7CF7BF5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DE00112B-410F-4541-AE75-B4FE76DD1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10588358-DF4E-4535-A381-EB9FAB195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410589</xdr:colOff>
      <xdr:row>35</xdr:row>
      <xdr:rowOff>162971</xdr:rowOff>
    </xdr:to>
    <xdr:pic>
      <xdr:nvPicPr>
        <xdr:cNvPr id="3" name="그림 2">
          <a:extLst>
            <a:ext uri="{FF2B5EF4-FFF2-40B4-BE49-F238E27FC236}">
              <a16:creationId xmlns:a16="http://schemas.microsoft.com/office/drawing/2014/main" id="{42F5720D-F44C-4E1F-8391-A960E24500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268589" cy="74972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8376ADA1-D42B-477D-BAFC-A3721C8EC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A211AAF3-64D2-4D63-A53C-B1F4AE5CF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CFEA77EC-44CF-4BCB-BBB0-73E7C8F74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60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14AA3E87-CA33-4CCC-864E-28B637CB2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60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6F1EFD63-EFD6-4A98-BAA5-AAC1D3678D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60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48149;&#54812;&#44221;\C\ANN\COST\&#44033;&#51333;&#48176;&#485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EXCEL\&#44208;&#49328;\&#50900;&#4837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EXCEL\&#44208;&#49328;\&#50900;&#48372;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SYB%202010\FINANCIAL%20REPORT%202010\Rolling%20Cashflow\02-2010\BSD\AS\Jenny\NPS\2004\Accounting\Data%20client\Act\FREEPORT\v1202-LC\Data\Data-clea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Proprietary%20Services\Projects\Kuvera%20Energy\Models\ACOM_Kuvera_27Sep05%20LHM.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MYEON\2000&#48152;&#44592;\&#45236;&#47928;&#49436;\&#44208;&#49328;\98&#44208;&#49328;\000_04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X:\sec\CDG\CDG2\AVELANGE\FILETR98\CORIND9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Documents%20and%20Settings\seojeong\My%20Documents\Migration\KPMG\&#50857;&#50669;\&#54616;&#45208;&#51008;&#54665;USGAAP\FY04\&#44032;&#44228;&#48143;&#49888;&#50857;&#52852;&#46300;\&#50672;&#52404;&#51221;&#48372;1\&#54788;&#54889;&#46041;&#54693;\3.&#48120;&#44208;NE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My%20Documents\&#48729;&#44536;&#47112;\&#48729;&#44536;&#47112;2002.3.31&#48152;&#44592;&#44160;&#53664;\&#45824;&#51088;3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X:\sec\CDG\CDG2\AVELANGE\FILETR98\VERIND9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windows\TEMP\&#51088;&#44552;&#54016;\2001&#45380;%2012&#50900;%2031&#51068;%20&#54788;&#51116;%20&#47924;&#50669;&#44552;&#50997;&#51092;&#5052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X:\sec\CDG\CDG2\AVELANGE\FILETR98\DEVL97\LOTUS\CORIND97.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1060;&#49440;&#54840;146\&#44277;&#50976;\98&#45380;%209&#50900;&#47568;%20&#44208;&#49328;&#51088;&#4730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2004&#45380;\&#44033;&#51333;&#44048;&#49324;\6&#50900;&#48152;&#44592;&#44048;&#49324;\&#48372;&#51613;&#44552;&#47749;&#49464;.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2004&#45380;\&#44208;&#49328;&#51333;&#54633;\6&#50900;\&#44208;&#49328;&#48372;&#44256;\6&#50900;&#51204;&#49328;PL(&#51228;&#49884;&#52572;&#5133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51060;&#55148;&#49457;\2000&#47928;&#49436;\2000&#47928;&#49436;\RMS&#48372;&#44256;&#49436;%20&#51088;&#47308;\&#54217;&#51216;&#48324;%20&#46321;&#44553;&#48324;%20&#50672;&#45824;&#54788;&#54889;.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S:\GROUPS\INDUSTRY\KLEIN\APOLLO\MODELS\MODEL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WINNT\Temp\APPS\EXCEL\CAAP\ABB1529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p6116\my%20docu%2099\BSPL\My%20Documents\IPIC\A&#44256;&#50689;&#48372;\IPIC\9806&#44208;&#49328;\&#50504;&#51221;&#54840;\&#44208;&#49328;&#51088;&#47308;\&#50672;&#44208;&#49328;\97&#45380;\RAW9608\&#50896;&#51116;&#4730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kgisnas001\mcdwong\DOCUME~1\jhlee2\LOCALS~1\Temp\SKT\4-47&#52264;\&#49444;&#44228;&#49436;(SKT4-4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FinSup/Plan01%20DJ/Supply%20Plan%20Review.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My%20Documents\2003&#44221;&#50689;&#44288;&#47532;\5&#50900;%20&#49888;&#44508;%20&#49688;&#51221;&#44228;&#54925;\2004&#45380;&#54532;&#47196;&#51229;&#49496;\&#50689;&#50629;&#44228;&#54925;%20&#44050;&#51088;&#4730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BULLDOZER\ACCOUNTING\Edward\telco\Telco%20analysis\Monthly%20Telco%20Expense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Documents%20and%20Settings\djookim\My%20Documents\&#44048;&#49324;\&#48516;&#48152;&#44592;&#44160;&#53664;\LG&#52852;&#46300;\2002&#45380;&#48152;&#44592;\Book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DOCUME~1\ADMINI~1\LOCALS~1\Temp\My%20Documents\&#12593;&#12593;&#12593;\&#51068;.&#51068;.&#51068;\&#44048;&#49324;\Avista\2002-12-31\1&#48264;&#54028;&#51068;\Client2002\&#44048;&#49324;\Mykrolis\FY2002\TB\011103\Clients\KiDC\2002\&#48152;&#44592;\&#54924;&#49324;&#51228;&#49884;\&#44148;&#49444;&#51473;&#51064;&#51088;&#49328;.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s\c\WINDOWS\TEMP\&#51068;&#51068;011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51088;&#47308;&#51665;\EX2003\&#44208;&#49328;&#48372;&#51312;&#51088;&#47308;\2003&#49464;&#47924;&#51312;&#51221;\&#51312;&#51221;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tl-windsurfer\Product%20Mgmt\Product%20Profitability\2003%20Budget%20Review%20Product%20Profitability\2002\OpEx2002.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WINDOWS\TEMP\&#49884;&#49328;&#5436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Pinnacles\finance\Wanda\Forecasting\Fcst00%20mem%23.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Pinnacles\finance\Steven%20&amp;%20Jenny\Forecast%20-%20MS\Fcst2000%20test%2000-062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W:\Documents%20and%20Settings\rogowskij\Local%20Settings\Temporary%20Internet%20Files\OLK209\Saatwover%20Reconciliation%20v1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Credit%20inputs/PORTFOLIO%20MODEL(200012input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orklift\departments\TEMP\CSRepor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51060;&#47749;&#44396;\C\LEE\MSOFFICE\HEXCEL\YOUNG\96&#49552;&#5106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Grover\PS\RabighII\AO%20%20C4%20Yields%20for%20ACOM.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W:\Documents%20and%20Settings\chenhua\Local%20Settings\Temporary%20Internet%20Files\OLK14\Rev%20Fcst%202003%20v2.41a.xls"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300%20&#45824;&#52636;&#52292;&#44428;%20Leadsheet&#51032;%20&#50892;&#53356;&#49884;&#53944;"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tl-101459\Share\cary_s\EarthLink\0005Financials\Closing%20schedule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48516;&#49324;\&#52628;&#51221;&#51116;&#47924;&#51228;&#54364;\&#48376;&#51064;&#44032;\&#51088;&#48376;&#54869;&#51221;&#52628;&#51221;BSPL(&#49884;&#48044;2006&#45380;~&#44396;&#47588;&#51228;&#50808;)-&#49688;&#51221;FLC&#44592;&#5145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Documents%20and%20Settings\laurayu\Local%20Settings\Temporary%20Internet%20Files\OLK47\Helio%20Tangible%20Asset%20Valuation%20Model%20011608.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DOCUME~1\ADMINI~1\LOCALS~1\Temp\My%20Documents\&#12593;&#12593;&#12593;\&#51068;.&#51068;.&#51068;\&#44048;&#49324;\Avista\2002-12-31\1&#48264;&#54028;&#51068;\Client2002\&#44048;&#49324;\Mykrolis\FY2002\TB\011103\Documents%20and%20Settings\&#44608;&#44592;&#51333;\My%20Documents\&#54924;&#44228;\2002&#45380;\2002&#45380;6&#50900;&#44208;&#49328;\6&#50900;&#44208;&#49328;&#48372;&#4425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Bms\c\&#49437;&#49328;&#44264;&#51116;\@4000\&#47749;&#50896;&#48516;&#49437;.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notes\data\CLIENTS\Seoul-Sec\2000-audit\&#51312;&#51064;&#49437;\&#44592;&#47568;&#44048;&#49324;\&#49436;&#50872;&#51613;&#44428;_&#51312;&#49436;-JI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Documents%20and%20Settings\limpanatevinl\Desktop\BBD%20KM\EarthLink%20Metrics-12.05_12.29.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F:\&#48372;&#44256;&#49436;\&#48372;&#44256;&#49436;\&#52264;&#51452;&#48324;&#50896;&#54868;&#45824;&#52636;&#44552;\&#50808;&#54872;&#51008;&#54665;_&#50896;&#48324;&#45824;&#52636;.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cary_s\EarthLink\0005Financials\Closing%20schedules.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44608;&#54788;&#50864;\&#44592;&#54925;_&#51088;&#49328;&#50976;&#46041;&#54868;&#54016;\&#44208;&#49328;\2004\2004.10&#50900;\&#51228;&#52636;&#50857;\1.&#49688;&#53441;&#54788;&#54889;_20041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My%20Documents\&#44208;&#49328;\&#44228;&#51221;&#49888;&#49444;\&#49888;&#44228;&#51221;&#44284;&#47785;&#52404;&#44228;&#44060;&#51221;20001104.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myengkyupark\Documents\&#50629;&#47924;&#54028;&#51068;\&#44592;&#53440;\Live%20Door\2010FY%20PPA\WP\Livedoor_valuation_workpaper(&#51089;&#5062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TWarfel\Metro%20PCS%20Monthly%20Rpt%20Pkg\October%2002%20AR%20Rollforward%20detail%20Metro.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51060;&#55148;&#49457;\2000&#47928;&#49436;\MSOffice\Excel\7&#50900;&#46321;&#44553;&#48324;.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F:\2004\04_KB_USGAAP\&#52264;&#51060;&#48516;&#49437;&#54364;\&#49688;&#44592;&#48516;&#44060;\&#49688;&#44592;&#48516;&#44060;_050426.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Documents%20and%20Settings\sallen\My%20Documents\Invoice%20Summary.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9672;Clients/&#54217;&#54868;&#51008;&#54665;%20NPL/Template/&#54217;&#54868;&#51008;&#54665;%20Template.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I09\97&#48277;&#51064;&#44208;&#49328;\&#49464;&#47924;&#51312;&#51221;\&#44592;&#52488;&#51088;&#47308;\94&#51204;&#44048;&#49345;&#51312;&#5122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tl-windsurfer\users\Documents%20and%20Settings\rubovitzje\Local%20Settings\Temporary%20Internet%20Files\OLK5A\weeklychurn.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2311%20&#51116;&#47924;&#51228;&#54364;&#44160;&#53664;%20Worksheet&#51032;%20&#50892;&#53356;&#49884;&#53944;"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F:\Documents%20and%20Settings\user\My%20Documents\&#51088;&#47308;&#49892;\sap20040714.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EVS\Seagate\eVault%20PPA\Seagate-Evault%20FINAL%20PPA%20072507_fixed.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48148;&#53461;%20&#54868;&#47732;\&#50672;&#44208;_&#45824;&#52380;\&#51116;&#47924;&#51228;&#54364;_&#51452;&#49437;Template_C1_C3%231.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WINDOWS\TEMP\&#54364;&#51456;&#50696;&#49328;&#50504;\&#49884;&#47932;&#47112;&#51060;&#49496;.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WINDOWS\TEMP\&#54364;&#51456;&#50696;&#49328;&#50504;\&#54364;&#51456;&#50696;&#49328;(&#49464;&#52264;&#44592;&#48120;&#50868;&#50689;&#49884;).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H:\cary_s\EarthLink\0005Financials\Closing%20schedule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Eln024273\HenryJasonGeoffShared\Projects\2000%20Dashboard\Proposed%20Call%20Center%20Dashboards%20Weekly,%20S2%20wMacro.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50628;&#49457;&#44600;\2000&#54616;&#48152;&#44592;\windows\TEMP\BOGO\4Q&#49688;.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3.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0102(&#44608;&#49457;&#49688;)\2003&#45380;\My%20Documents\'03.Bohemian\&#50808;&#48512;&#44277;&#54364;\IR%20DB\2002&#45380;%20&#8308;&#8324;&#48516;&#4459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4.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50629;&#47924;\&#44048;&#49324;&#50629;&#47924;\&#44048;&#49324;&#50629;&#47924;&#52280;&#51312;&#51088;&#47308;\&#52280;&#44256;&#51312;&#49436;(&#53440;&#51064;)\&#53360;&#49324;&#46988;(&#52264;&#51077;&#44552;&amp;&#53748;&#52649;)2001.2.19.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aottfsr02\fas\My%20Documents\coxdata\forecast%20pre-launch\Quarterly%20Treasury%20Cashflow%20December%206%20200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F:\&#49849;&#54984;\&#49849;&#54984;&#54924;&#44228;\&#44397;&#48124;&#51008;&#54665;%20&#49888;%20&#44032;&#44208;&#49328;\200206&#50900;\&#44148;&#51204;&#49457;&#48516;&#47448;(&#48320;&#46041;&#52628;&#51060;).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Users\kseo1\Desktop\&#45432;&#45432;&#45432;&#45436;.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kms.kr.kworld.kpmg.com/Users/taehwanlee/Documents/Work/Val/FY19/&#44048;&#49324;&#51648;&#50896;/LGD/WP/LGD_valuation%20Model_FY2019_200206v2.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all)_Valuation%20Model_20200114_f_Rep_v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http://kms.kr.kworld.kpmg.com/Users/BK819AM/Desktop/2019TAS/8.LG&#46356;&#49828;&#54540;&#47112;&#51060;_&#49552;&#49345;&#54217;&#44032;/&#47784;&#45944;/&#53685;&#54633;/PJT%20Leicester(all)_Valuation%20Model_v3.2_JJCdepCap&#51221;&#47532;.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F:\Documents%20and%20Settings\seojeong\Desktop\KPMG\&#50857;&#50669;\&#44397;&#48124;&#51008;&#54665;USGAAP\My%20Work\2005Conversion\&#51092;&#50529;&#44160;&#51613;\KPMG\&#50857;&#50669;\&#44397;&#48124;&#51008;&#54665;USGAAP\My%20Work\2005Conversion\KB%20FY05%20&#44208;&#49328;&#51088;&#47308;_&#45824;&#52636;\200412&#51088;&#47308;\&#49888;&#50857;&#44592;&#54925;&#48512;\&#44208;&#49328;&#51088;&#47308;\Shin\Citygas\SeAH\Kangnam\hanabank&#48708;&#44368;.xls" TargetMode="External"/></Relationships>
</file>

<file path=xl/externalLinks/_rels/externalLink81.xml.rels><?xml version="1.0" encoding="UTF-8" standalone="yes"?>
<Relationships xmlns="http://schemas.openxmlformats.org/package/2006/relationships"><Relationship Id="rId1" Type="http://schemas.microsoft.com/office/2006/relationships/xlExternalLinkPath/xlPathMissing" Target="%20&#51473;&#50836;&#49457;&#44552;&#50529;&#51032;%20&#44208;&#51221;&#51032;%20&#50892;&#53356;&#49884;&#53944;"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1204;&#49328;&#44288;&#47144;/&#51204;&#49328;3.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C:\&#50629;&#47924;\20060803\&#50896;&#49324;&#49324;&#50629;&#48512;&#48516;&#54624;\PROJECT\2001-proj\APT\primevil\prime_apt.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Documents%20and%20Settings\kmodi\Desktop\Managers\Jenni\Intel\Assets%201-6000%20Asteri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F:\Client\&#50864;&#47532;&#44552;&#50997;&#51648;&#51452;(&#51452;)\03&#54620;&#48731;&#50672;&#44208;%20Project\reporting%20package\Reporting_Package-&#44397;&#45236;\Reporting_Package-&#44397;&#45236;.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51221;&#51008;&#51088;\DATA\&#51064;&#50896;&#54200;&#49457;.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EVS\Seagate_Magellan\2nd%20Round%20Phase%202\Final%20Products\Seagate_Magellan%20PPA%20Model_12192007.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51060;&#49849;&#54732;\2000%20IP%20(&#54869;&#51221;)\2000%20&#51312;&#51649;%20SALES\1999%20ACT\12%20YTD%20SALES(2000%20&#51312;&#51649;)-G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49440;&#52285;&#49328;&#50629;.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F:\&#51068;&#48152;&#47928;&#49436;\2001&#48152;&#44592;\2001&#48152;&#44592;-&#44208;&#49328;&#49436;&#49885;%20(201-223).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PathMissing" Target="Book3"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tl-101459\Share\Documents%20and%20Settings\brueningjp\My%20Documents\Excel\Competition\Competitive%20Analysis%20-%20backup.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http://db.kmb.km/dept/101400.nsf/0/D74FD7DB23E181B849256CA800320957/$FILE/DOCUME~1/&#48376;&#51064;&#51032;~1/LOCALS~1/Temp/2002&#45380;%20&#48152;&#44592;/AUDIT/SYC/2001/0106/Audit/SMC/9812/&#49688;&#51221;&#51116;&#54217;&#4403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tl-windsurfer\Accounting\@Ntwk_acctg\Network%20Accounting\Telecom%20-%20Breakdown\2000%20Telco\2000_10%20Telco\2000_10%20Dialup%20Access%20EMN\2000_10%20Pac%20West.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http://kms.kr.kworld.kpmg.com/Users/joseo/Desktop/VS&#50629;&#47924;/181120%20LGD/#0.1 PBC/181120/1. &#49884;&#51109;&#51204;&#47581;_IHS Technology Report(long-term demand forecast)_18.2Q.xlsx"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JMBNW04\DATA\MC_KI\E_MAIL\WK16.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99.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F:\&#49888;&#49444;&#48277;&#51064;\&#51452;&#49548;.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Documents%20and%20Settings\tt\Local%20Settings\Temporary%20Internet%20Files\OLK3\Apr%20actual%20vs%20forecast%20v1.1.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tl-windsurfer\Product%20Mgmt\Documents%20and%20Settings\balogbr\Local%20Settings\Temporary%20Internet%20Files\OLK21\June%20OIL%20070103.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innacles\finance\cary_s\EarthLink\0005Financials\Closing%20schedules.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54644;&#50808;&#44592;&#54217;.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C:\Users\jungkikim\AppData\Local\Microsoft\Windows\Temporary%20Internet%20Files\Content.Outlook\2HYVG04A\Project%20VIP_model_valuation_20081029_Lim%20(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C:\Users\jinhoonseong\Desktop\Audit\ICE1\SKT\2013\&#44592;&#47568;\&#45817;&#44592;&#51312;&#49436;\&#50689;&#50629;&#44428;&#51312;&#49436;\SKBB\&#52572;&#51333;PBC\Pjt.TB_SKB_13FY_20140211.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48152;&#44592;).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C:\FINANCE%20TEAM\Todd%20Rinehart\Month%20end\Mapping%20Files\Quick%20Codes-Internal%20Accounts%20-%2010.01.07.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Internet\Temporary%20Internet%20Files\Temporary%20Internet%20Files\OLK3F\BD%20Rev%20%20Mall%20Rev%205-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72.17.183.81\c\SiteClient\Message\KC,BC%20Roll%20Rate(%206&#50900;&#47568;&#49688;&#51221;)\3250-31(2003.03)Roll%20Rate%20&#51312;&#5122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F:\My%20Documents\&#44208;&#49328;\&#44228;&#51221;&#45824;&#52404;\CODE.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erivatives_wp042Q.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Documents%20and%20Settings\kmodi\Local%20Settings\Temp\Asset%20Inventory%20Forklift%20and%20Vehicle%20List%20with%20unit%20numbers%20Feb-061%20v%20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C:\Users\jungkikim\Documents\MyDocuments\Consulting\PPA\Ref\Helio_PPA%20model_Draft_vd11-12-07%20FINAL%20DRAFT.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20Valuation%20Model(BP&#51201;&#50857;)_20191218.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C:\Users\kseo1\Desktop\Bloomberg_template_KPMG_IDQ(&#44050;&#4837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Users\myengkyupark\Documents\&#50629;&#47924;&#54028;&#51068;\&#44592;&#53440;\Live%20Door\2010FY%20PPA\WP\customer%20relationship(user%20charge%20YYC%20&amp;%20Youbride).xlsx"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http://mail.omnisky.com/My%20Documents/Airweb%209.6.xls" TargetMode="External"/></Relationships>
</file>

<file path=xl/externalLinks/_rels/externalLink119.xml.rels><?xml version="1.0" encoding="UTF-8" standalone="yes"?>
<Relationships xmlns="http://schemas.openxmlformats.org/package/2006/relationships"><Relationship Id="rId1" Type="http://schemas.microsoft.com/office/2006/relationships/xlExternalLinkPath/xlPathMissing" Target="%20%20&#51665;&#54633;&#52649;&#45817;&#44552;&#44277;&#53685;_&#50836;&#52397;&#51088;&#47308;&#51032;%20&#50892;&#53356;&#49884;&#53944;"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44608;&#45824;&#49885;\6TH\My%20Documents\KMB\MAPPING\MAP_TO_DO\Todo322\Mapping%20-&#44397;&#48124;&#52852;&#46300;.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http://myskg.us.kworld.kpmg.com/Documents%20and%20Settings/pgill/Local%20Settings/Temporary%20Internet%20Files/OLK21/Comprehensive%20PPA%20Model%20Y07%20M05%20D1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Documents%20and%20Settings\aduser\Desktop\&#44053;&#45224;&#46020;&#49884;&#44032;&#49828;\&#52280;&#44256;&#54028;&#51068;\Chalie_WS_0425.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E:\Documents%20and%20Settings\woosoklee\Local%20Settings\Temporary%20Internet%20Files\Content.MSO\MSE\Project%20Ticket%20PPA%20Model_20081211_v3(reviewed)\%20%20&#54620;&#51648;&#51312;&#49436;(01)&#51032;%20&#50892;&#53356;&#49884;&#53944;"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47700;&#53448;\&#48152;&#44592;\&#48516;&#49437;&#51312;&#49436;.xls" TargetMode="External"/></Relationships>
</file>

<file path=xl/externalLinks/_rels/externalLink125.xml.rels><?xml version="1.0" encoding="UTF-8" standalone="yes"?>
<Relationships xmlns="http://schemas.openxmlformats.org/package/2006/relationships"><Relationship Id="rId1" Type="http://schemas.microsoft.com/office/2006/relationships/xlExternalLinkPath/xlPathMissing" Target="5245%20&#51648;&#48516;&#48277;SBS(2003)&#51032;%20&#50892;&#53356;&#49884;&#53944;"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F:\Documents%20and%20Settings\skkang\My%20Documents\&#44048;&#49324;\&#54868;&#49888;&#53580;&#53356;\&#54868;&#49888;&#53580;&#53356;%202001%20&#44592;&#47568;.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C:\Documents%20and%20Settings\woosoklee\Local%20Settings\Temporary%20Internet%20Files\Content.MSO\MSE\Project%20Ticket%20PPA%20Model_20081211_v3(reviewed)\%208100%20&#51077;&#51613;&#51312;&#49436;&#51032;%20&#50892;&#53356;&#49884;&#53944;"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C:\Documents%20and%20Settings\woosoklee\Desktop\Worksheet%20in%205760%20&#44048;&#44032;&#49345;&#44033;&#48708;(&#45572;&#44228;&#50529;)&#47749;&#49464;&#49436;"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5811%20&#47924;&#54805;&#51088;&#49328;%20Combined%20Lead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C:\WINDOWS\TEMP\Grv46B.tmp\C(060630)-PJH.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6511%20&#44592;&#53440;&#44256;&#51221;&#48512;&#52292;%20Combined%20Leadsheet.xls"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C)%205220%20&#51648;&#48516;&#48277;&#51201;&#50857;&#51613;&#44428;&#51032;%20&#50892;&#53356;&#49884;&#53944;"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Z:\Documents%20and%20Settings\sunchoi\My%20Documents\My%20Documents\My%20Documents\KTF\&#50672;&#44208;\&#48372;&#44256;&#49436;\KTF&#50672;&#44208;&#51312;&#49436;.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F:\&#54788;&#45824;&#50948;&#50500;\WACC\Documents%20and%20Settings\woosoklee\Desktop\Worksheet%20in%205720%20&#50976;&#54805;&#51088;&#49328;%20LEAD"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Fs\(&#48512;&#49436;)%20&#44592;&#54925;&#44288;&#47532;&#54016;\WINDOWS\TEMP\5712%20&#50976;&#54805;&#51088;&#49328;&#47532;&#46300;.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48320;&#54812;&#44221;\BYUN\&#44592;&#51456;&#44228;&#50557;\&#49457;&#51201;96.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F:\&#45936;&#51060;&#53552;-D\2004&#45380;%20&#44208;&#49328;\200402\bs-pl\bs(&#48372;&#51221;&#54980;)0402.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C:\Users\skim71\Desktop\SK%20&#54596;&#46300;\SKT\SKT%203&#48516;&#44592;\WP\&#49345;&#44228;&#50896;&#51109;&#44288;&#47532;\&#49345;&#44228;&#50896;&#51109;&#51221;&#47532;_163Q_v1.0(&#44608;&#49457;&#54984;).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49828;&#54000;&#48656;\&#50976;&#44032;&#51613;&#44428;\&#45824;&#45236;&#50808;&#51088;&#47308;\&#53804;&#50997;&#51088;&#54028;&#53944;\2002\1&#50900;&#44148;&#51204;&#49457;.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http://lbhqta.skcorp.com/My%20Documents/&#48152;&#44592;,&#48516;&#44592;,&#50672;&#52264;/0112&#50672;&#52264;/&#44060;&#48156;&#48708;(34&#48516;&#4459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F:\03.M&amp;A&#51088;&#47308;\&#44608;&#51652;&#50865;GJ\&#51221;&#47532;&#44228;&#54925;&#50504;(2002.3.31)\&#51221;&#47532;&#44228;&#54925;&#50504;_&#54869;&#51221;\backup\&#51221;&#47532;&#44228;&#54925;&#50504;-&#51064;&#52380;&#51221;&#50976;0312_&#49688;&#51221;-1(&#54924;&#44228;&#49324;).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J:\My%20Documents\200PN.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I90205\c\Excel\1999.03.31.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My%20Documents\Project\DDR\H%20&amp;%20CB%202000\ddr\Cashfolw%202\Cashflow%20%20V4.0(final).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F:\WINDOWS\TEMP\Clients\&#51452;&#51008;&#49328;&#50629;\(1999)_&#51452;&#51008;&#49328;&#50629;\(&#54924;&#49324;&#51228;&#49884;)&#51116;&#47924;&#51228;&#54364;.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172.17.183.81\c\&#44048;&#49324;&amp;&#50857;&#50669;\USGaap2003\2003.12.31&#44592;&#51456;\2003%20Roll%20Rate\BC\&#51088;&#47308;&#51228;&#44277;Route&#48324;%20Roll%20Rate%20&#44208;&#44284;\KC,BC%20Roll%20Rate%20&#44208;&#44284;&#48708;&#44368;(&#51060;&#49345;&#51064;%20&#49345;&#44033;&#49688;&#51221;)(&#51092;&#50529;&#49688;&#51221;).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07&#50900;&#47568;%20&#48372;&#44256;&#49436;(&#52636;&#51088;&#48516;&#51012;&#51228;&#50808;&#54620;&#51613;&#44428;).xlk"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44592;&#54925;&#50629;&#47924;\&#45824;&#49457;&#49552;&#51061;\0106&#49552;&#51061;\&#51228;&#51312;&#52280;&#44256;.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A:\WINDOWS\TEMP\&#51116;&#44256;&#51312;&#49324;0714.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12&#50900;&#47568;%20&#48372;&#44256;&#49436;(&#52636;&#51088;&#48516;&#51012;&#51228;&#50808;&#54620;&#51613;&#44428;)&#51032;%20&#48177;&#50629;.xlk"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51221;&#51068;.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WINDOWS\TEMP\notes\Audit\&#50689;&#49328;&#51221;&#48372;&#53685;&#49888;\Test\4000.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F:\04.&#54924;&#49324;&#51088;&#47308;\06.&#51064;&#52380;CLX%20FF\2008&#45380;&#46020;\IS_08_&#50900;&#48324;.xlsx"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Knjeon\My%20Documents\My%20Documents\&#44048;&#49324;\&#51452;&#50836;&#44221;&#50689;&#51648;&#54364;(&#54588;&#45944;&#47533;&#49828;)2002&#45380;1&#50900;_updated_version.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F:\2006&#44208;&#49328;\k&#49345;&#44033;&#54980;&#54924;&#49688;&#50984;\EUC-1.2527.K&#49345;&#44033;&#54980;&#54924;&#49688;&#50984;200612.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4217;&#44032;&#44288;&#47144;/&#46041;&#45224;03.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C:\Users\skim71\Desktop\ICE\SKT_2018\4&#48516;&#44592;\2.%20WP\1.%20&#48324;&#46020;\2.&#50689;&#50629;&#44428;\5.%20ADT_PPA\KPMG&#51228;&#52636;_ADT&#52897;&#49828;_PPA&#44160;&#53664;_4&#52264;&#51656;&#51032;.xlsx"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C:\Users\myengkyupark\Documents\&#50629;&#47924;&#54028;&#51068;\Live%20Door\PPA\&#52280;&#44256;&#51088;&#47308;\Helio%20Purchasing%20accounting\1.%20&#52509;&#44292;%20&#48372;&#44256;&#49436;\Helio_PPA%20model_Draft_vd11-12-07%20FINAL%20DRAFT.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A:\Working%20paper\Aon%20Warranty\00yearend-AonW\&#44048;&#49324;\&#44048;&#49324;\AmexBank\2000&#45380;\&#52292;&#44428;&#52292;&#47924;-&#51312;&#54924;&#49436;&#48143;%20&#53685;&#51228;&#54364;-2000.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C665\c\&#53945;&#48324;&#44228;&#49688;(&#53685;&#44228;)\&#52572;&#51333;&#44228;&#49688;(&#54016;&#51109;&#45784;&#48372;&#49464;&#50836;99.4.24).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Client\&#50864;&#47532;&#44552;&#50997;&#51648;&#51452;(&#51452;)\03&#54620;&#48731;&#50672;&#44208;%20Project\reporting%20package\Reporting_Package-&#44397;&#45236;\Reporting_Package-&#44397;&#45236;.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http://mail.ahnkwon.co.kr/My%20Documents/&#44048;&#49324;/98&#44048;&#49324;/&#50500;&#45224;&#44148;&#49444;/98&#47749;&#49464;/ACE/&#51228;&#51312;&#50896;&#44032;.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54728;&#47548;\C\CLOMONTH\9909\FUNDAPAD.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A:\&#49884;&#44032;list.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B:\KET\&#49340;&#54868;95.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F:\My%20Documents\&#51648;&#48516;&#48277;\&#51648;&#48516;&#48277;_&#44228;&#49328;&#44540;&#44144;_&#54252;&#52384;_&#44592;&#54217;_&#49340;&#48372;.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http://hqy.kmb.km/dept/928072.nsf/0/25786F012E32AD4A49256B95003D7A6C/$FILE/Documents%20and%20Settings/hcb/My%20Documents/&#44208;&#49328;&#44288;&#47144;/2001&#44208;&#49328;/2001%20&#52572;&#51333;%20&#51452;&#49437;/200112%20&#44397;&#51228;&#48512;%20&#54028;&#49373;.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F:\SK&#50640;&#45320;&#51648;\2009.7\windows\TEMP\windows\TEMP\DOWN\&#51088;&#46041;&#44204;&#5120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51204;&#50689;&#44368;\C\&#51060;&#54788;&#50864;\&#50900;&#44208;&#49328;\200106\&#54924;&#44228;&#44048;~1\&#54924;&#44228;&#44048;&#49324;200106\&#44208;&#49328;&#48372;&#44256;&#49436;\&#51456;&#48708;&#44552;.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F:\&#44221;&#47532;\&#44208;&#49328;\2006&#48152;&#44592;\&#44228;&#49328;&#45236;&#50669;.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F:\SK&#50640;&#45320;&#51648;\2009.7\&#44592;&#49696;\project\&#52628;&#51652;&#49324;&#50629;\&#44592;&#49696;\project\&#49444;&#44228;&#51088;&#47308;\HYDRAULIC.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F:\WINNT\Profiles\Administrator\&#48148;&#53461;%20&#54868;&#47732;\&#54620;&#44397;&#53804;&#51088;&#49888;&#53441;\My%20Documents\Public\My%20Documents\&#54016;&#48324;&#44228;&#49688;.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A:\&#48177;&#50629;&#54028;&#51068;\2002&#45380;%20&#44397;&#47928;%20&#51116;&#47924;&#51228;&#54364;\2002&#45380;%201&#50900;&#44208;&#49328;\&#51228;&#51312;&#52280;&#44256;.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F:\WINDOWS\&#48148;&#53461;%20&#54868;&#47732;\10&#50900;&#44208;&#49328;&#51088;&#47308;.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T:\My%20Documents\&#51116;&#44256;&#51088;&#49328;\2001&#45380;%20&#51116;&#44256;&#51088;&#49328;\excel\&#50896;&#44032;&#51208;&#44048;&#54924;&#51032;&#51088;&#47308;\&#51116;&#44256;\&#48708;&#44032;&#50857;\&#48708;&#44032;&#50857;&#51665;&#44228;\8&#50900;&#48708;&#44032;&#50857;&#51116;&#44256;.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F:\SK&#50640;&#45320;&#51648;\2009.7\My%20Documents\&#50577;&#49849;&#47148;\&#44208;&#49328;&#44288;&#47144;\2003&#45380;\03&#50900;\&#51221;&#47532;&#44228;&#54925;\&#48320;&#51228;&#49828;&#52992;&#51460;.xls" TargetMode="External"/></Relationships>
</file>

<file path=xl/externalLinks/_rels/externalLink178.xml.rels><?xml version="1.0" encoding="UTF-8" standalone="yes"?>
<Relationships xmlns="http://schemas.openxmlformats.org/package/2006/relationships"><Relationship Id="rId1" Type="http://schemas.microsoft.com/office/2006/relationships/xlExternalLinkPath/xlStartup" Target="11&#49892;&#51201;/OLD&#49892;&#51201;.xlw"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F:\My%20Documents\&#50629;&#47924;\2004FY\2004_KB_BANK_USGAAP\02_SPC\02_PBC\&#51088;&#54924;&#49324;_03_&#44592;&#53440;&#51088;&#47308;_v1(0223)\KB&#49373;&#47749;\LHY\&#44208;&#49328;\&#48708;&#54408;&#44048;&#4403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340-44\c\My%20Documents\3&#44208;&#49328;&#44288;&#47144;\5&#50557;&#51221;&#54788;&#54889;\0003&#51456;&#48708;&#44552;.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F:\2002\&#44397;&#48124;&#51008;&#54665;2002\&#44592;&#47568;&#44048;&#49324;\&#51008;&#54665;&#52769;&#51088;&#47308;\&#52649;&#45817;&#44552;&#44048;&#49324;&#51088;&#47308;-0212.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F:\&#50629;&#47924;&#54260;&#45908;\&#48372;&#44256;&#49436;\&#51088;&#49328;&#44148;&#51204;&#49457;\&#47112;&#51060;&#54021;\&#51204;&#49328;&#48512;&#48156;&#49569;&#51088;&#47308;(1&#50900;).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ownload\&#51088;&#49328;&#50976;&#46041;&#54868;&#44288;&#47144;&#47749;&#49464;&#49436;\&#50976;&#46041;&#54868;&#49688;&#51061;WP.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F:\&#50808;&#54868;&#52264;&#51077;\&#50808;&#52292;&#47564;&#44592;&#50672;&#51109;1\&#51204;&#54872;&#47749;&#49464;2.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Client\&#44397;&#48124;&#51008;&#54665;\KGAAP_&#50672;&#44208;&#54056;&#53412;&#51648;&#51204;&#49328;&#54868;&#51089;&#50629;\Template\&#45236;&#48512;&#44144;&#47000;&#49345;&#44228;&#51228;&#44144;Logic\&#51116;&#47924;&#51228;&#54364;_&#51452;&#49437;Template_C1_C3%231.0.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DWFS11\SYS\work98\&#49552;&#51061;\&#49552;&#51061;9801.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F:\2005\&#44397;&#48124;&#51008;&#54665;\&#44048;&#49324;\&#51116;&#47924;&#51228;&#54364;\&#49688;&#51221;&#48376;\SPC&#51116;&#47924;&#51228;&#54364;%20&#49688;&#51221;&#48376;_0418\&#49688;&#51221;&#48516;&#44060;&#50577;&#49885;_&#48176;&#54252;&#50857;(&#44608;&#48337;&#54984;)_0418.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J:\Dekastri%20Terminal%20Project\Arch\&#44204;&#51201;&#48169;\&#48177;&#45824;&#47532;\&#49688;&#47049;&#49328;&#52636;\Bidding\2002tender\&#44592;&#49696;&#50689;&#50629;&#54016;&#44204;&#51201;\&#44277;&#51109;\&#53076;&#50612;&#49464;&#49828;\&#44204;&#51201;&#49436;\rabsj\PE\&#49828;&#50948;&#49828;&#54840;&#53588;\&#54616;&#46020;&#44228;&#50557;\&#52384;&#44264;.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Knjeon\My%20Documents\DOCUME~1\&#48376;&#51064;&#51032;~1\LOCALS~1\Temp\_AZTMP0_\1&#50900;.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2&#48516;&#44592;).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F:\My%20Documents\&#49457;&#44284;&#44553;(&#52509;&#44292;)\&#49457;&#44284;&#44553;(&#52852;&#46300;&#52292;&#44428;)\2003&#45380;\1&#50900;&#49892;&#51201;\&#51312;&#51221;&#49457;&#44284;\&#49688;&#44592;&#51312;&#51221;&#49457;&#44284;(03.1&#50900;&#49892;&#51201;).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h:\&#50808;&#54868;&#51613;&#44428;&#50629;&#47924;\&#51613;&#44428;06.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6master.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8master.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J:\Documents%20and%20Settings\emailtou\Local%20Settings\Temporary%20Internet%20Files\OLK2\&#44208;&#49328;\2000&#45380;&#44208;&#49328;\3&#48516;&#44592;\Thru0003(cpa-&#51088;&#44552;).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50641;&#49472;&#51088;&#47308;\&#49324;&#50629;&#44228;&#54925;\&#49324;&#50629;&#52628;&#51221;.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F:\&#44277;&#50976;\000_04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1-4"/>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 val="인건비"/>
      <sheetName val="생산성평가"/>
    </sheetNames>
    <sheetDataSet>
      <sheetData sheetId="0" refreshError="1"/>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KTA SS &amp;NS"/>
      <sheetName val="JobsiteNonstaff"/>
      <sheetName val="Jobsite Staff"/>
      <sheetName val="PT Mineserve"/>
      <sheetName val="FI1202-C"/>
    </sheetNames>
    <sheetDataSet>
      <sheetData sheetId="0" refreshError="1"/>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IL Tasman"/>
      <sheetName val="Net Backs"/>
      <sheetName val="Condensate Splitter"/>
      <sheetName val="Aromatics Complex"/>
      <sheetName val="Financial Summaries and sensiti"/>
      <sheetName val="Project Sensitivity Chart"/>
      <sheetName val="Equity Sensitivity Chart"/>
      <sheetName val="Compare Mar05"/>
      <sheetName val="Compare Sep05"/>
      <sheetName val="Output"/>
      <sheetName val="DashBoard"/>
      <sheetName val="EBITDA"/>
      <sheetName val="PriceDefinition"/>
      <sheetName val="Cash Costs"/>
      <sheetName val="Cases"/>
      <sheetName val="Prices"/>
      <sheetName val="Complex"/>
      <sheetName val="workdata"/>
      <sheetName val="StreamDef"/>
      <sheetName val="BASIS"/>
      <sheetName val="Chain Data"/>
      <sheetName val="Marketing"/>
      <sheetName val="Input"/>
      <sheetName val="Naphtha Distillation"/>
      <sheetName val="Feed Distillation"/>
      <sheetName val="Reformer 1 HT"/>
      <sheetName val="Reformer 1"/>
      <sheetName val="Reformer 2 HT"/>
      <sheetName val="Reformer 2"/>
      <sheetName val="Reformer 3 HT"/>
      <sheetName val="Reformer 3"/>
      <sheetName val="Reformate Depentanizer"/>
      <sheetName val="Reformate Splitter"/>
      <sheetName val="Aromatics Extraction"/>
      <sheetName val="HDA"/>
      <sheetName val="STDP"/>
      <sheetName val="TAC9"/>
      <sheetName val="Tatoray"/>
      <sheetName val="Toluene Distillation"/>
      <sheetName val="Orthoxylene"/>
      <sheetName val="C8 Distillation"/>
      <sheetName val="Paraxylene"/>
      <sheetName val="Isomerization"/>
      <sheetName val="Bisphenol A"/>
      <sheetName val="Caprolactam"/>
      <sheetName val="Cumene"/>
      <sheetName val="Cyclohexane"/>
      <sheetName val="EPS"/>
      <sheetName val="PET 1"/>
      <sheetName val="PET 2"/>
      <sheetName val="Phenol"/>
      <sheetName val="Polycarbonate"/>
      <sheetName val="Polystyrene"/>
      <sheetName val="PTA 1"/>
      <sheetName val="PTA 2"/>
      <sheetName val="SBR"/>
      <sheetName val="Styrene"/>
      <sheetName val="Complex Misc"/>
      <sheetName val="Yields"/>
      <sheetName val="DI_Other"/>
      <sheetName val="DI_Energy"/>
      <sheetName val="DI_MDE"/>
      <sheetName val="DI_SEA"/>
      <sheetName val="DI_NEA"/>
      <sheetName val="DI_WEP"/>
      <sheetName val="DI_NAM"/>
      <sheetName val="INFO"/>
      <sheetName val="WorkSpac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증금(전신전화가입권)"/>
      <sheetName val="118.세금과공과"/>
      <sheetName val="108.수선비"/>
    </sheetNames>
    <sheetDataSet>
      <sheetData sheetId="0"/>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98"/>
      <sheetName val="D"/>
      <sheetName val="영업손익(요약)"/>
      <sheetName val="COLOR별 인쇄"/>
      <sheetName val="Assumption"/>
      <sheetName val="F34"/>
      <sheetName val="#REF"/>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카드채권(대출포함) (3)"/>
      <sheetName val="현가계산"/>
      <sheetName val="96-9년월별(억)"/>
      <sheetName val="Sheet3"/>
      <sheetName val="영문"/>
      <sheetName val="영문(카드)"/>
      <sheetName val="net_graph(승민)"/>
      <sheetName val="전체"/>
      <sheetName val="카드대출"/>
      <sheetName val="카드"/>
      <sheetName val="카드채권(대출포함)"/>
      <sheetName val="카드채권(대출포함) (2)"/>
      <sheetName val="대손상각"/>
      <sheetName val="대손상각누계"/>
      <sheetName val="카드(대출,상각포함)"/>
      <sheetName val="카드(대출,상각누계포함)"/>
      <sheetName val="미청구액포함(카드+대출)"/>
      <sheetName val="미청구(카드+대출+상각누계)"/>
      <sheetName val="미청구(카드+대출+,상각)"/>
      <sheetName val="일반사용"/>
      <sheetName val="할부사용"/>
      <sheetName val="CA사용"/>
      <sheetName val="일반할부"/>
      <sheetName val="주택할부"/>
      <sheetName val="상품별집계"/>
      <sheetName val="평균NET"/>
      <sheetName val="건수NET"/>
      <sheetName val="건수표"/>
      <sheetName val="평균금액표"/>
      <sheetName val="회수율"/>
      <sheetName val="96-8년월별A4"/>
      <sheetName val="lagged"/>
      <sheetName val="coincident"/>
      <sheetName val="리볼빙(연체금액)"/>
      <sheetName val="Card Loan(미청구포함)"/>
      <sheetName val="보고용 ca,일반"/>
      <sheetName val="리볼빙"/>
      <sheetName val="미청구,상각누계포함 (2)"/>
      <sheetName val="미청구액포함"/>
      <sheetName val="미청구,상각포함"/>
      <sheetName val="미청구,상각누계포함"/>
      <sheetName val="Sheet1"/>
      <sheetName val="미청구액포함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차보증금"/>
      <sheetName val="현금과예금"/>
      <sheetName val="유가증권명세서"/>
      <sheetName val="매출총괄"/>
      <sheetName val="외상매출금"/>
      <sheetName val="받을어음"/>
      <sheetName val="미수금"/>
      <sheetName val="미수수익명세서"/>
      <sheetName val="재고자산"/>
      <sheetName val="상품명세"/>
      <sheetName val="제품명세 "/>
      <sheetName val="재공품 "/>
      <sheetName val="도농재료 "/>
      <sheetName val="김해재료 "/>
      <sheetName val="광주재료 "/>
      <sheetName val="논산재료 "/>
      <sheetName val="도농저장품"/>
      <sheetName val="김해저장품"/>
      <sheetName val="광주저장품"/>
      <sheetName val="미착재료"/>
      <sheetName val="제품타계정 "/>
      <sheetName val="상품타계정"/>
      <sheetName val="재료타계정"/>
      <sheetName val="선급금"/>
      <sheetName val="선급비용명세"/>
      <sheetName val="선급비용"/>
      <sheetName val="장기예금"/>
      <sheetName val="투자유권"/>
      <sheetName val="특정"/>
      <sheetName val="분석적검토(대차)"/>
      <sheetName val="5300"/>
      <sheetName val="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미수"/>
      <sheetName val="Sheet1"/>
      <sheetName val="선급"/>
    </sheetNames>
    <sheetDataSet>
      <sheetData sheetId="0" refreshError="1"/>
      <sheetData sheetId="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
      <sheetName val="Histo"/>
    </sheetNames>
    <sheetDataSet>
      <sheetData sheetId="0"/>
      <sheetData sheetId="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적용환율"/>
      <sheetName val="Sheet7"/>
      <sheetName val="Sheet3"/>
      <sheetName val="AUD FUTURES"/>
      <sheetName val="Sheet5"/>
      <sheetName val="잔액 및 만기도래현황"/>
      <sheetName val="선물잔액 9월말"/>
      <sheetName val="98년 3분기 실적"/>
      <sheetName val="FUTURES"/>
      <sheetName val="IN"/>
      <sheetName val="97년추정손익계산서"/>
      <sheetName val="9703"/>
      <sheetName val="대환취급"/>
      <sheetName val="S"/>
      <sheetName val="Links"/>
      <sheetName val="기초자료(20010831)"/>
      <sheetName val="손익계산서"/>
      <sheetName val="대차대조표"/>
      <sheetName val="Asset9809CAK"/>
      <sheetName val="이자비용Overall"/>
      <sheetName val="종합일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차보증금현황04.6.30"/>
      <sheetName val="전화가입권현황04.6.30"/>
      <sheetName val="가입권"/>
      <sheetName val="보험가입현황04.6.30"/>
      <sheetName val="차량보험현황04.6.30"/>
      <sheetName val="공시지가04.6.30"/>
      <sheetName val="예치보증금"/>
      <sheetName val="Sheet1"/>
      <sheetName val="Sheet2"/>
      <sheetName val="Sheet3"/>
      <sheetName val="sap`04.7.14"/>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월전산PL."/>
      <sheetName val="비용(4월)"/>
      <sheetName val="신전산소항목시산표(4월)"/>
      <sheetName val="신전산소항목시산표(5월)"/>
      <sheetName val="신전산시산표(6월)"/>
      <sheetName val="PL검증"/>
      <sheetName val="Sheet1"/>
      <sheetName val="임차보증금현황04.6.30"/>
    </sheetNames>
    <sheetDataSet>
      <sheetData sheetId="0" refreshError="1"/>
      <sheetData sheetId="1" refreshError="1"/>
      <sheetData sheetId="2"/>
      <sheetData sheetId="3"/>
      <sheetData sheetId="4"/>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등급별연체대체 (2)"/>
      <sheetName val="신전산소항목시산표(5월)"/>
      <sheetName val="보고"/>
      <sheetName val="기준정보"/>
    </sheetNames>
    <sheetDataSet>
      <sheetData sheetId="0"/>
      <sheetData sheetId="1" refreshError="1"/>
      <sheetData sheetId="2" refreshError="1"/>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STAT"/>
      <sheetName val="VALSTAT-wp"/>
      <sheetName val="PPR"/>
      <sheetName val="PPR2"/>
      <sheetName val="Base"/>
      <sheetName val="BaseD"/>
      <sheetName val="Prjt Tbl"/>
      <sheetName val="Prjt excl GI"/>
      <sheetName val="COMBINED"/>
      <sheetName val="WACC (INCOMPLETE!!)"/>
      <sheetName val="사업별손익1"/>
      <sheetName val="조직별매출"/>
      <sheetName val="사업별매출"/>
      <sheetName val="사업별손익2"/>
      <sheetName val="조직별손익1"/>
      <sheetName val="조직별손익2"/>
      <sheetName val="WACC"/>
      <sheetName val="dongia (2)"/>
      <sheetName val="CHITIE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MDF1공장"/>
      <sheetName val="ABB15296"/>
    </sheetNames>
    <sheetDataSet>
      <sheetData sheetId="0" refreshError="1"/>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부재료입고집계"/>
      <sheetName val="미정산비용(원유)"/>
      <sheetName val="미정산비용(수입상품)"/>
      <sheetName val="원유입고집계"/>
      <sheetName val="상품입고집계"/>
      <sheetName val="#REF"/>
      <sheetName val="제품수불"/>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ule1"/>
      <sheetName val="시작"/>
      <sheetName val="투자효율분석"/>
      <sheetName val="공사설명서"/>
      <sheetName val="공사계획서"/>
      <sheetName val="공사비예산서"/>
      <sheetName val="기별(와동)"/>
      <sheetName val="기별(장동2)"/>
      <sheetName val="기별(산성)"/>
      <sheetName val="기별(대사)"/>
      <sheetName val="기별(조치원)"/>
      <sheetName val="기별(송악)"/>
      <sheetName val="기별(풍동)"/>
      <sheetName val="기별(교현3)"/>
      <sheetName val="기별(방축2)"/>
      <sheetName val="케이블피스표"/>
      <sheetName val="기안"/>
      <sheetName val="투자효율"/>
      <sheetName val="기별(교동)"/>
      <sheetName val="기별(다리안)"/>
      <sheetName val="공사지시서(감)"/>
      <sheetName val="공사지시서 (시)"/>
      <sheetName val="기별(종합)"/>
      <sheetName val="계통도"/>
      <sheetName val="설계명세서(선로)"/>
      <sheetName val="주자재내역"/>
      <sheetName val="설계명세서 (장비)"/>
      <sheetName val="공사계획서류"/>
      <sheetName val="기본요율"/>
      <sheetName val="cost9801"/>
      <sheetName val="기별(수궁)"/>
      <sheetName val="기별(중앙상가)"/>
      <sheetName val="기별(대림1)"/>
      <sheetName val="기별(신정교)"/>
      <sheetName val="기별(개포4)"/>
      <sheetName val="기별(동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apex"/>
      <sheetName val="Factory Op Statement"/>
      <sheetName val="Reconciliation"/>
      <sheetName val="OtherKPI"/>
    </sheetNames>
    <sheetDataSet>
      <sheetData sheetId="0" refreshError="1"/>
      <sheetData sheetId="1" refreshError="1"/>
      <sheetData sheetId="2" refreshError="1"/>
      <sheetData sheetId="3" refreshError="1"/>
      <sheetData sheetId="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수정분개"/>
      <sheetName val="대차"/>
      <sheetName val="손익"/>
      <sheetName val="잉여금"/>
      <sheetName val="현금흐름표"/>
      <sheetName val="현금흐름표검증조서"/>
      <sheetName val="만기 (2)"/>
      <sheetName val="TB"/>
      <sheetName val="00'미수"/>
      <sheetName val="She_x0000__x0000_2"/>
      <sheetName val="꺐윂"/>
      <sheetName val="총괄(회사)"/>
      <sheetName val="무형자산"/>
      <sheetName val="전산기기최종"/>
      <sheetName val="집기비품최종"/>
      <sheetName val="감가상각"/>
      <sheetName val="XREF"/>
      <sheetName val="1.외주공사"/>
      <sheetName val="2.직영공사"/>
      <sheetName val="만기0701"/>
      <sheetName val="부재료입고집계"/>
      <sheetName val="99지분법평가ﾐ쟿"/>
      <sheetName val="시산표"/>
      <sheetName val="7 _2_"/>
      <sheetName val="7 (2)"/>
      <sheetName val="P50.subsequent"/>
      <sheetName val="기본"/>
      <sheetName val="(참고)개인별 임금인상안"/>
      <sheetName val="(참고)DC형 선택자 퇴직금 추계"/>
      <sheetName val="영화별rawdata"/>
      <sheetName val="She??2"/>
      <sheetName val="COMBINED"/>
      <sheetName val="VALSTAT"/>
      <sheetName val="She"/>
      <sheetName val="기초자료"/>
      <sheetName val="완성차 미수금"/>
      <sheetName val="2.2"/>
      <sheetName val="2.2 Yrly Comparison"/>
      <sheetName val="5. BSC Developmt"/>
      <sheetName val="손익합산"/>
      <sheetName val="지분법적용투자주식"/>
      <sheetName val="정기적금"/>
      <sheetName val="세부"/>
      <sheetName val="제조1과일일경영"/>
      <sheetName val="1부생산계획"/>
      <sheetName val="제조7과일일경영"/>
      <sheetName val="data"/>
      <sheetName val="ʉ_x0000_䀀"/>
      <sheetName val="연결분개(거래.Ʉ_x0000_₎㔀"/>
      <sheetName val=""/>
      <sheetName val="Margins"/>
      <sheetName val="인건비예산(정규직)"/>
      <sheetName val="인건비예산(용역)"/>
      <sheetName val="제품별원가분석"/>
      <sheetName val="xxxxxx"/>
      <sheetName val="실사"/>
      <sheetName val="참고"/>
      <sheetName val="原价计算表"/>
      <sheetName val="Significant Processes"/>
      <sheetName val="She_x005f_x0000__x005f_x0000_2"/>
      <sheetName val="W-현원가"/>
      <sheetName val="She__2"/>
      <sheetName val="st"/>
      <sheetName val="상품원가피벗"/>
      <sheetName val="연결분개(거래_채권채무)_(2)"/>
      <sheetName val="연결분개(거래_채권채무)"/>
      <sheetName val="만기_(2)"/>
      <sheetName val="재료수율"/>
      <sheetName val="원가분석"/>
      <sheetName val="원재료"/>
      <sheetName val="npv"/>
      <sheetName val="Sheet12"/>
      <sheetName val="Supplement2"/>
      <sheetName val="손익계ʰ_x0000_"/>
      <sheetName val="118.세금과공과"/>
      <sheetName val="108.수선비"/>
      <sheetName val="생산량"/>
      <sheetName val="WELDING"/>
      <sheetName val="0814_5만이하"/>
      <sheetName val="할증 "/>
      <sheetName val="A"/>
      <sheetName val="9,10월신제품 (2)"/>
      <sheetName val="①매출"/>
      <sheetName val="연결분개(거래_채권채무)_(2)1"/>
      <sheetName val="연결분개(거래_채권채무)1"/>
      <sheetName val="만기_(2)1"/>
      <sheetName val="9,10월신제품_(2)"/>
      <sheetName val="매출TOT"/>
      <sheetName val="INDEX"/>
      <sheetName val="BS"/>
      <sheetName val="안산기계장치"/>
      <sheetName val="#REF"/>
      <sheetName val="외화"/>
      <sheetName val="자금동향"/>
      <sheetName val="03"/>
      <sheetName val="1_외주공사"/>
      <sheetName val="2_직영공사"/>
      <sheetName val="은행"/>
      <sheetName val="pg15"/>
      <sheetName val="3. BSC NC ratio"/>
      <sheetName val="1.변경범위"/>
      <sheetName val="TCA"/>
      <sheetName val="목표세부명세"/>
      <sheetName val="2"/>
      <sheetName val="CPK"/>
      <sheetName val="주행"/>
      <sheetName val="매출분석"/>
      <sheetName val="2.생산성-2"/>
      <sheetName val="지급보증금74"/>
      <sheetName val="특정현금과예금"/>
      <sheetName val="현금과예금"/>
      <sheetName val="TaxCalc"/>
      <sheetName val="미수"/>
      <sheetName val="연금개시전"/>
      <sheetName val="Links"/>
      <sheetName val="Lead"/>
      <sheetName val="기성내역"/>
      <sheetName val="24.보증금(전신전화가입권)"/>
      <sheetName val="ʉ"/>
      <sheetName val="연결분개(거래.Ʉ"/>
      <sheetName val="시산표 (2)"/>
      <sheetName val="Configuration"/>
      <sheetName val="2001급여"/>
      <sheetName val="고정1"/>
      <sheetName val="실행계획"/>
      <sheetName val="Start"/>
      <sheetName val="LS (2)"/>
      <sheetName val="건물 (2)"/>
      <sheetName val="유선방송설비 (2)"/>
      <sheetName val="차량운반구 (2)"/>
      <sheetName val="전송선로설비 (2)"/>
      <sheetName val="집기비품 (2)"/>
      <sheetName val="공구기구 (2)"/>
      <sheetName val="구축물 (2)"/>
      <sheetName val="컨버터 (2)"/>
      <sheetName val="연결분개(거래.Ʉ_x005f_x0000_₎㔀"/>
      <sheetName val="ʉ_x005f_x0000_䀀"/>
      <sheetName val="계획"/>
      <sheetName val="PB제품 거래선별 실적"/>
      <sheetName val="1.2제품별발생실적"/>
      <sheetName val="Echangerates"/>
      <sheetName val="중연"/>
      <sheetName val="용연"/>
      <sheetName val="울산"/>
      <sheetName val="대구"/>
      <sheetName val="구미"/>
      <sheetName val="광주"/>
      <sheetName val="언양"/>
      <sheetName val="진천"/>
      <sheetName val="96T"/>
      <sheetName val="(1)경영실적분석"/>
      <sheetName val="회사정보"/>
      <sheetName val="P50_subsequent"/>
      <sheetName val="Significant_Processes"/>
      <sheetName val="7__2_"/>
      <sheetName val="7_(2)"/>
      <sheetName val="118_세금과공과"/>
      <sheetName val="108_수선비"/>
      <sheetName val="연결분개(거래_Ʉ₎㔀"/>
      <sheetName val="2_2"/>
      <sheetName val="2_2_Yrly_Comparison"/>
      <sheetName val="5__BSC_Developmt"/>
      <sheetName val="(참고)개인별_임금인상안"/>
      <sheetName val="(참고)DC형_선택자_퇴직금_추계"/>
      <sheetName val="할증_"/>
      <sheetName val="완성차_미수금"/>
      <sheetName val="경비"/>
      <sheetName val="노무비"/>
      <sheetName val="종합_SP"/>
      <sheetName val="종합_MP"/>
      <sheetName val="무림SP_상세"/>
      <sheetName val="무림페이퍼_상세"/>
      <sheetName val="종합"/>
      <sheetName val="연결분개(거래.Ʉ_x0000__x0000_₎㔀"/>
      <sheetName val="Fix Asset(sch_3)"/>
      <sheetName val="Parm"/>
      <sheetName val="DE"/>
      <sheetName val="K?fe"/>
      <sheetName val="임율"/>
      <sheetName val="손익계ʰ_x005f_x0000_"/>
      <sheetName val="She_x005f_x005f_x005f_x0000__x005f_x005f_x005f_x0000_2"/>
      <sheetName val="갑지"/>
      <sheetName val="3.판관비명세서"/>
      <sheetName val="cover"/>
      <sheetName val="생산계획"/>
      <sheetName val="123"/>
      <sheetName val="급여조정"/>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정의"/>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공사현황표"/>
      <sheetName val="1차 매출원가"/>
      <sheetName val="1_외주공사1"/>
      <sheetName val="2_직영공사1"/>
      <sheetName val="24_보증금(전신전화가입권)"/>
      <sheetName val="K_fe"/>
      <sheetName val="삼호중공업"/>
      <sheetName val="compare2"/>
      <sheetName val="신전산소항목시산표(5월)"/>
      <sheetName val="Assumptions"/>
      <sheetName val="FAB별"/>
      <sheetName val="관계제품매출"/>
      <sheetName val="월별수입"/>
      <sheetName val="Cash Flows"/>
      <sheetName val="Inventory and Purchases"/>
      <sheetName val="Assumptions and Dashboard"/>
      <sheetName val="Headcount Overview"/>
      <sheetName val="11급여대장"/>
      <sheetName val="결과조달"/>
      <sheetName val="3월"/>
      <sheetName val="LOCAL"/>
      <sheetName val="지역개발"/>
      <sheetName val="파일의이용"/>
      <sheetName val="원본"/>
      <sheetName val="감가상각재계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할부"/>
      <sheetName val="할부청구분"/>
      <sheetName val="일시불"/>
      <sheetName val="현금"/>
      <sheetName val="기타변수"/>
      <sheetName val="상각액"/>
      <sheetName val="대환취급"/>
      <sheetName val="평잔"/>
      <sheetName val="잔액"/>
      <sheetName val="취급액"/>
      <sheetName val="영업계수"/>
      <sheetName val="영업계획 값자료"/>
      <sheetName val="#REF"/>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월별(수정)"/>
      <sheetName val="97년추정손익계산서"/>
      <sheetName val="환율시트"/>
      <sheetName val="회계다운"/>
    </sheetNames>
    <sheetDataSet>
      <sheetData sheetId="0"/>
      <sheetData sheetId="1"/>
      <sheetData sheetId="2"/>
      <sheetData sheetId="3"/>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hly Colo"/>
      <sheetName val="Mbyte Cost new"/>
      <sheetName val="Mbyte Cost  (2)"/>
      <sheetName val="Mbyte Cost "/>
      <sheetName val="MTE Summary"/>
      <sheetName val="wans"/>
      <sheetName val="Digex"/>
      <sheetName val="BBNP Usage v Billing"/>
      <sheetName val="BBNP Bill Breakdown"/>
      <sheetName val="BBNP v UUNet"/>
      <sheetName val="T3 usage"/>
      <sheetName val="DeltaCom wan orders"/>
      <sheetName val="DeltaCom frame relay quotes"/>
      <sheetName val="wans old"/>
      <sheetName val="old colo"/>
      <sheetName val="old to intern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GTI (2)"/>
      <sheetName val="GTI (3)"/>
      <sheetName val="해외주식"/>
      <sheetName val="TOTAL"/>
      <sheetName val="re (3)"/>
      <sheetName val="환율평균(정리)"/>
      <sheetName val="Book1"/>
      <sheetName val="#REF"/>
      <sheetName val="지분법평가(HTVI)5620"/>
      <sheetName val="LIST"/>
      <sheetName val="파생평가"/>
      <sheetName val="아시아 1호5640"/>
      <sheetName val="5620"/>
      <sheetName val="5630"/>
      <sheetName val="5650"/>
      <sheetName val="5612"/>
      <sheetName val="5600"/>
      <sheetName val="5640"/>
      <sheetName val="bs (3)"/>
      <sheetName val="5611"/>
      <sheetName val="56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설중인자산(기타)"/>
      <sheetName val="계정별보조원장"/>
      <sheetName val="건설중인자산"/>
    </sheetNames>
    <sheetDataSet>
      <sheetData sheetId="0" refreshError="1"/>
      <sheetData sheetId="1" refreshError="1"/>
      <sheetData sheetId="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담당0113"/>
      <sheetName val="2담당0113"/>
      <sheetName val="ILIL0113전체"/>
      <sheetName val="일일영업실적"/>
      <sheetName val="지점별(종합)"/>
      <sheetName val="할부(지점별)"/>
      <sheetName val="비회원(지점별)"/>
      <sheetName val="제휴회사별"/>
      <sheetName val="할부dt"/>
      <sheetName val="비회원dt"/>
    </sheetNames>
    <sheetDataSet>
      <sheetData sheetId="0" refreshError="1"/>
      <sheetData sheetId="1" refreshError="1"/>
      <sheetData sheetId="2"/>
      <sheetData sheetId="3"/>
      <sheetData sheetId="4"/>
      <sheetData sheetId="5"/>
      <sheetData sheetId="6"/>
      <sheetData sheetId="7"/>
      <sheetData sheetId="8"/>
      <sheetData sheetId="9"/>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러두기"/>
      <sheetName val="법인회계정보"/>
      <sheetName val="세무조정흐름도"/>
      <sheetName val="세무조정서식목록"/>
      <sheetName val="main"/>
      <sheetName val="표준대차대조표(갑)"/>
      <sheetName val="표준대차대조표(을)"/>
      <sheetName val="표준손익계산서(갑)"/>
      <sheetName val="부속명세서(갑)"/>
      <sheetName val="16"/>
      <sheetName val="16 (2)"/>
      <sheetName val="39"/>
      <sheetName val="18"/>
      <sheetName val="17"/>
      <sheetName val="51"/>
      <sheetName val="요약대차대조표"/>
      <sheetName val="요약손익계산서"/>
      <sheetName val="요약원가명세서"/>
      <sheetName val="요약잉여금처분 및 결손금처리계산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sheetName val="Summary"/>
      <sheetName val="Total Opex"/>
      <sheetName val="US Only"/>
      <sheetName val="HC"/>
      <sheetName val="Total Exec-Admin-HR"/>
      <sheetName val="100 Exec"/>
      <sheetName val="130 Admin"/>
      <sheetName val="140 HR"/>
      <sheetName val="110 Finance"/>
      <sheetName val="150 Legal"/>
      <sheetName val="Total S&amp;M"/>
      <sheetName val="200 Bus Dev"/>
      <sheetName val="210 Sales"/>
      <sheetName val="220 Product Marketing"/>
      <sheetName val="222 DEG"/>
      <sheetName val="400 Europe"/>
      <sheetName val="500 Asia"/>
      <sheetName val="Global Ops"/>
      <sheetName val="Total Operations"/>
      <sheetName val="OpsProgLog"/>
      <sheetName val="300 Ops"/>
      <sheetName val="306 Program"/>
      <sheetName val="303 Logistics"/>
      <sheetName val="120 IT"/>
      <sheetName val="310 Customer Care"/>
      <sheetName val="230 Telesales"/>
      <sheetName val="900 PeopleGive"/>
      <sheetName val="600 Latin"/>
      <sheetName val="Allocation Module"/>
      <sheetName val="FY00 CAPEX"/>
      <sheetName val="salaries by Department"/>
      <sheetName val="Facilities Summary"/>
      <sheetName val="Data"/>
      <sheetName val="By Acct"/>
      <sheetName val="Tit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JournalSummary"/>
      <sheetName val="BalanceSheets"/>
      <sheetName val="Profit&amp;Loss"/>
      <sheetName val="ManufacturingStatement"/>
      <sheetName val="DepartmentalCost"/>
      <sheetName val="ManufacturingOverheads"/>
      <sheetName val="OtherIncome"/>
      <sheetName val="SDCost"/>
      <sheetName val="Module1"/>
      <sheetName val="Configuration"/>
      <sheetName val="DATA"/>
      <sheetName val="WorkFile"/>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umes"/>
      <sheetName val="Revenue"/>
      <sheetName val="Vol-Rev"/>
      <sheetName val="Module1"/>
      <sheetName val="Module2"/>
    </sheetNames>
    <sheetDataSet>
      <sheetData sheetId="0" refreshError="1"/>
      <sheetData sheetId="1" refreshError="1"/>
      <sheetData sheetId="2" refreshError="1"/>
      <sheetData sheetId="3" refreshError="1"/>
      <sheetData sheetId="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umes"/>
      <sheetName val="Revenue"/>
      <sheetName val="Hdcount Fcst"/>
      <sheetName val="Hdcount Matrix"/>
      <sheetName val="TA Costs"/>
      <sheetName val="Cat Fcst"/>
      <sheetName val="Acct Fcst"/>
      <sheetName val="Bounties..."/>
      <sheetName val="Comm Cost - Dial-Up Contracts"/>
      <sheetName val="Bus Support"/>
      <sheetName val="Tech Support"/>
      <sheetName val="Customer Service"/>
      <sheetName val="FA-Office Rev"/>
      <sheetName val="FA-Office OLD"/>
      <sheetName val="FA - Sch Rev"/>
      <sheetName val="FA - Schedule OLD"/>
      <sheetName val="PB&amp;E"/>
      <sheetName val="P&amp;L OLD"/>
      <sheetName val="P&amp;L REV"/>
      <sheetName val="Cash Rev"/>
      <sheetName val="BS Rev"/>
      <sheetName val="Misc BS Rev"/>
      <sheetName val="Accounts Receivable"/>
      <sheetName val="Accrued Payroll Rev"/>
      <sheetName val="Trade Pay- Accrued Exp Rev"/>
      <sheetName val="Leases Rev"/>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AM"/>
      <sheetName val="SAM Expenses Tree of Accounts"/>
      <sheetName val="12.6 vs. Saatwover"/>
      <sheetName val="Dept"/>
      <sheetName val="Activity Codes"/>
      <sheetName val="Loc"/>
      <sheetName val="1006"/>
      <sheetName val="1009"/>
      <sheetName val="1010"/>
      <sheetName val="1011"/>
      <sheetName val="1012"/>
      <sheetName val="1013"/>
      <sheetName val="1014"/>
      <sheetName val="1015"/>
      <sheetName val="1021"/>
      <sheetName val="1022"/>
      <sheetName val="1023"/>
      <sheetName val="1024"/>
      <sheetName val="1025"/>
      <sheetName val="1030"/>
      <sheetName val="1031"/>
      <sheetName val="1032"/>
      <sheetName val="1039"/>
      <sheetName val="1040"/>
      <sheetName val="1041"/>
      <sheetName val="1042"/>
      <sheetName val="1043"/>
      <sheetName val="1044"/>
      <sheetName val="1045"/>
      <sheetName val="1046"/>
      <sheetName val="1047"/>
      <sheetName val="1052"/>
      <sheetName val="1053"/>
      <sheetName val="1054"/>
      <sheetName val="1055"/>
      <sheetName val="1056"/>
      <sheetName val="1061"/>
      <sheetName val="1062"/>
      <sheetName val="1063"/>
      <sheetName val="1070"/>
      <sheetName val="1071"/>
      <sheetName val="1072"/>
      <sheetName val="1073"/>
      <sheetName val="1074"/>
      <sheetName val="1075"/>
      <sheetName val="1076"/>
      <sheetName val="1080"/>
      <sheetName val="1081"/>
      <sheetName val="1082"/>
      <sheetName val="1083"/>
      <sheetName val="1084"/>
      <sheetName val="1085"/>
      <sheetName val="1088"/>
      <sheetName val="1089"/>
      <sheetName val="1095"/>
      <sheetName val="1096"/>
      <sheetName val="1098"/>
      <sheetName val="1099"/>
      <sheetName val="1100"/>
      <sheetName val="1101"/>
      <sheetName val="1106"/>
      <sheetName val="1107"/>
      <sheetName val="1108"/>
      <sheetName val="1111"/>
      <sheetName val="1113"/>
      <sheetName val="1118"/>
      <sheetName val="1119"/>
      <sheetName val="1120"/>
      <sheetName val="1121"/>
      <sheetName val="1122"/>
      <sheetName val="1123"/>
      <sheetName val="1125"/>
      <sheetName val="1126"/>
      <sheetName val="1127"/>
      <sheetName val="1128"/>
      <sheetName val="1129"/>
      <sheetName val="1131"/>
      <sheetName val="1132"/>
      <sheetName val="1133"/>
      <sheetName val="1134"/>
      <sheetName val="1135"/>
      <sheetName val="1136"/>
      <sheetName val="1137"/>
      <sheetName val="1138"/>
      <sheetName val="1140"/>
      <sheetName val="1141"/>
      <sheetName val="1142"/>
      <sheetName val="1143"/>
      <sheetName val="1144"/>
      <sheetName val="1146"/>
      <sheetName val="1147"/>
      <sheetName val="1148"/>
      <sheetName val="1149"/>
      <sheetName val="1150"/>
      <sheetName val="1151"/>
      <sheetName val="1152"/>
      <sheetName val="1153"/>
      <sheetName val="1154"/>
      <sheetName val="1155"/>
      <sheetName val="1156"/>
      <sheetName val="1157"/>
      <sheetName val="1158"/>
      <sheetName val="1159"/>
      <sheetName val="1164"/>
      <sheetName val="1165"/>
      <sheetName val="1166"/>
      <sheetName val="1170"/>
      <sheetName val="1171"/>
      <sheetName val="1172"/>
      <sheetName val="1173"/>
      <sheetName val="1174"/>
      <sheetName val="1175"/>
      <sheetName val="1176"/>
      <sheetName val="1177"/>
      <sheetName val="1181"/>
      <sheetName val="1182"/>
      <sheetName val="1183"/>
      <sheetName val="1184"/>
      <sheetName val="1185"/>
      <sheetName val="1186"/>
      <sheetName val="1187"/>
      <sheetName val="1188"/>
      <sheetName val="1189"/>
      <sheetName val="1193"/>
      <sheetName val="1194"/>
      <sheetName val="1195"/>
      <sheetName val="1196"/>
      <sheetName val="11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Flowchart"/>
      <sheetName val="Summary by Industry"/>
      <sheetName val="Summary by BU"/>
      <sheetName val="Summary by Debt Rating"/>
      <sheetName val="Capital by Debt Rating"/>
      <sheetName val="Capital by BU by Debt Rating"/>
      <sheetName val="CapMult"/>
      <sheetName val="DRhos"/>
      <sheetName val="Corporate ARhos"/>
      <sheetName val="DRho Inputs"/>
      <sheetName val="DRho Funnel"/>
      <sheetName val="ARho Inputs"/>
      <sheetName val="A-I Correlations"/>
      <sheetName val="Industry Analysis Output "/>
      <sheetName val="Industry Indices"/>
      <sheetName val="Retail Inputs"/>
      <sheetName val="Corp Inputs"/>
      <sheetName val="T&amp;I Inputs"/>
      <sheetName val="Derivatives &amp; FX Inputs"/>
      <sheetName val="Guaranteed Trust Inputs"/>
      <sheetName val="ABS Inputs"/>
      <sheetName val="NPL Inputs"/>
      <sheetName val="대환취급"/>
      <sheetName val="외상매출금"/>
      <sheetName val="현금"/>
      <sheetName val="대손상각"/>
      <sheetName val="받을어음"/>
      <sheetName val="시작"/>
      <sheetName val="투자자산"/>
      <sheetName val="유가증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osts Charts"/>
      <sheetName val="UUN Charts"/>
      <sheetName val="Ports Installed Charts"/>
      <sheetName val="FTEpPort Charts"/>
      <sheetName val="CostpUser Charts"/>
      <sheetName val="DSL"/>
      <sheetName val="Graphs"/>
      <sheetName val="Trends"/>
      <sheetName val="One-Time Data"/>
      <sheetName val="Key Metrics"/>
      <sheetName val="One_Time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3월  "/>
      <sheetName val="손익2월 "/>
      <sheetName val="손익1월"/>
      <sheetName val="CapMult"/>
      <sheetName val="Industry Indices"/>
    </sheetNames>
    <sheetDataSet>
      <sheetData sheetId="0" refreshError="1"/>
      <sheetData sheetId="1" refreshError="1"/>
      <sheetData sheetId="2" refreshError="1"/>
      <sheetData sheetId="3" refreshError="1"/>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ields"/>
      <sheetName val="Complex"/>
    </sheetNames>
    <sheetDataSet>
      <sheetData sheetId="0" refreshError="1"/>
      <sheetData sheetId="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ELNK Rev to ER"/>
      <sheetName val="ARPUbyMonth"/>
      <sheetName val="VarDetail1"/>
      <sheetName val="VarDetail2"/>
      <sheetName val="VarDetail3"/>
      <sheetName val="frcstvsbudgetsummary"/>
      <sheetName val="nbfrcstvsbudget"/>
      <sheetName val="bbdfrcstvsbudget"/>
      <sheetName val="whfrcstvsbudget"/>
      <sheetName val="REV input to ER"/>
      <sheetName val="4Cast"/>
      <sheetName val="SubTable"/>
      <sheetName val="ARPU2"/>
      <sheetName val="BBDEEMisc"/>
      <sheetName val="2003 Incremental"/>
      <sheetName val="NB Discount"/>
      <sheetName val="Trends"/>
      <sheetName val="BBD Discount"/>
      <sheetName val="Home Networking"/>
      <sheetName val="MSshipping"/>
      <sheetName val="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LS"/>
      <sheetName val="주요대출변동"/>
      <sheetName val="기타대출변동"/>
      <sheetName val="지급보증 및 충당금"/>
      <sheetName val="신탁채권"/>
      <sheetName val="환매권부매각채권"/>
      <sheetName val="출자전환채권검토"/>
      <sheetName val="써버러스매각채권"/>
      <sheetName val="Tickmarks"/>
      <sheetName val="1995년 섹터별 매출"/>
      <sheetName val="FG"/>
      <sheetName val="대환취급"/>
      <sheetName val="계획"/>
      <sheetName val="Scoresheet"/>
      <sheetName val="수정시산표"/>
      <sheetName val="F라인"/>
      <sheetName val="해외법인"/>
      <sheetName val="memo"/>
      <sheetName val="#REF"/>
      <sheetName val="대여금_pbc"/>
      <sheetName val="보증금_pbc"/>
      <sheetName val="대여금원장"/>
      <sheetName val="BS"/>
      <sheetName val="PL"/>
      <sheetName val="main_map"/>
      <sheetName val="계정code"/>
      <sheetName val="Sub_Lead"/>
      <sheetName val="CF"/>
      <sheetName val="대출채권명세"/>
      <sheetName val="대충원장"/>
      <sheetName val="대충변동"/>
      <sheetName val="대충(과목별)"/>
      <sheetName val="대손상각비"/>
      <sheetName val="XREF"/>
      <sheetName val="Basic_Inform"/>
      <sheetName val="Ⅱ1-0타"/>
      <sheetName val="대출채권전산내역"/>
      <sheetName val="캠코매각관련"/>
      <sheetName val="기타매각관련"/>
      <sheetName val="Sheet1"/>
      <sheetName val="저축은행감독규정"/>
      <sheetName val="금감원PF관련질의"/>
      <sheetName val="IS_최종"/>
      <sheetName val="최종IS"/>
      <sheetName val="9904"/>
      <sheetName val="9908"/>
      <sheetName val="9912"/>
      <sheetName val="9902"/>
      <sheetName val="9901"/>
      <sheetName val="9907"/>
      <sheetName val="9906"/>
      <sheetName val="9903"/>
      <sheetName val="9905"/>
      <sheetName val="9911"/>
      <sheetName val="9910"/>
      <sheetName val="9909"/>
      <sheetName val="5300 대출채권 Leadsheet의 워크시트"/>
      <sheetName val="97년추정손익계산서"/>
      <sheetName val="대차대조표"/>
      <sheetName val="Mainmap"/>
      <sheetName val="LA(INVENTORY)"/>
      <sheetName val="96월경계 (2)"/>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충당금상세(은행)"/>
      <sheetName val="flc상세"/>
      <sheetName val="대손충당금"/>
      <sheetName val="금리"/>
      <sheetName val="f_IS"/>
      <sheetName val="f_BS"/>
      <sheetName val="f-cf "/>
      <sheetName val="조달및운용"/>
      <sheetName val="작성근거"/>
      <sheetName val="작성근거2"/>
      <sheetName val="작성근거2 (2)"/>
      <sheetName val="주요지표-1"/>
      <sheetName val="주요지표-2"/>
      <sheetName val="자기자본안(은행기준)"/>
      <sheetName val="Sheet1"/>
      <sheetName val="Sheet1 (2)"/>
      <sheetName val="1.31"/>
      <sheetName val="2.28"/>
      <sheetName val="3.31"/>
      <sheetName val="4.30"/>
      <sheetName val="5.31"/>
      <sheetName val="6.30"/>
      <sheetName val="7.31"/>
      <sheetName val="8.31"/>
      <sheetName val="9.29"/>
      <sheetName val="10.31"/>
      <sheetName val="11.30"/>
      <sheetName val="12.31"/>
      <sheetName val="2002.1.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formation"/>
      <sheetName val="Exhibit"/>
      <sheetName val="Summary"/>
      <sheetName val="Summary by Reporting"/>
      <sheetName val="Cost Approach - - -&gt;"/>
      <sheetName val="Asset Detail"/>
      <sheetName val="Input Data"/>
      <sheetName val="Depreciation Tables"/>
      <sheetName val="Trends"/>
      <sheetName val="PPI Tables"/>
      <sheetName val="COA by Account"/>
    </sheetNames>
    <sheetDataSet>
      <sheetData sheetId="0"/>
      <sheetData sheetId="1" refreshError="1"/>
      <sheetData sheetId="2"/>
      <sheetData sheetId="3" refreshError="1"/>
      <sheetData sheetId="4" refreshError="1"/>
      <sheetData sheetId="5"/>
      <sheetData sheetId="6"/>
      <sheetData sheetId="7"/>
      <sheetData sheetId="8"/>
      <sheetData sheetId="9" refreshError="1"/>
      <sheetData sheetId="1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획대비실적1"/>
      <sheetName val="매출상세내역(1-1)"/>
      <sheetName val="계획대비실적(1-2)"/>
      <sheetName val="실적"/>
      <sheetName val="요약대차"/>
      <sheetName val="주요재무비율"/>
      <sheetName val="재무비율"/>
    </sheetNames>
    <sheetDataSet>
      <sheetData sheetId="0"/>
      <sheetData sheetId="1"/>
      <sheetData sheetId="2"/>
      <sheetData sheetId="3"/>
      <sheetData sheetId="4"/>
      <sheetData sheetId="5"/>
      <sheetData sheetId="6"/>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폐토수익화 "/>
      <sheetName val="controll"/>
      <sheetName val="#REF"/>
      <sheetName val="분석적검토(대차)"/>
      <sheetName val="5300"/>
      <sheetName val="적용환율"/>
      <sheetName val="보고"/>
      <sheetName val="연장집계 (2)"/>
      <sheetName val="krsec08"/>
      <sheetName val="00.08계정"/>
      <sheetName val="1.총괄표"/>
      <sheetName val="97년추정손익계산서"/>
      <sheetName val="종합일지"/>
      <sheetName val="기타계열"/>
      <sheetName val="T6-6(2)"/>
      <sheetName val="Comments"/>
      <sheetName val="Sheet1 (2)"/>
      <sheetName val="대차대조표-공시형"/>
      <sheetName val="25"/>
      <sheetName val="Assumptions"/>
      <sheetName val="COMPS"/>
      <sheetName val="기초자료"/>
      <sheetName val="대차대조표"/>
      <sheetName val="손익계산서"/>
      <sheetName val="code"/>
      <sheetName val="Table"/>
      <sheetName val="환율"/>
      <sheetName val="1995년 섹터별 매출"/>
      <sheetName val="main_map"/>
      <sheetName val="Variables"/>
      <sheetName val="양식"/>
      <sheetName val="Controlsheet"/>
      <sheetName val="수율생산"/>
      <sheetName val="Calcs for Sensitivy"/>
      <sheetName val="DCF Inputs"/>
      <sheetName val="A000070(4)"/>
      <sheetName val="임차보증금현황04.6.30"/>
      <sheetName val="고정자산원본"/>
      <sheetName val="SALE&amp;COST"/>
      <sheetName val="차입금"/>
      <sheetName val="완성차 미수금"/>
      <sheetName val="Scenario"/>
      <sheetName val="명원분석"/>
      <sheetName val="1_當期시산표"/>
      <sheetName val="첨부1"/>
      <sheetName val="LU"/>
      <sheetName val="환율021231"/>
      <sheetName val="0-Basics"/>
      <sheetName val="AKL"/>
      <sheetName val="결손금"/>
      <sheetName val="백암비스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
      <sheetName val="assign"/>
      <sheetName val="4050"/>
      <sheetName val="4051"/>
      <sheetName val="4052"/>
      <sheetName val="4800"/>
      <sheetName val="5000"/>
      <sheetName val="5020"/>
      <sheetName val="6600"/>
      <sheetName val="WACC"/>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Input"/>
      <sheetName val="EE Input"/>
      <sheetName val="Narrowband Input"/>
      <sheetName val="Voice Input"/>
      <sheetName val="BBD details"/>
      <sheetName val="Daily Report"/>
      <sheetName val="Check"/>
      <sheetName val="EarthLink Daily Report"/>
      <sheetName val="Narrowband Detail"/>
      <sheetName val="Voice Details"/>
      <sheetName val="EarthLinkWireless  Daily Report"/>
      <sheetName val="Premium Dial Detail"/>
      <sheetName val="Broadband Detail"/>
      <sheetName val="graph"/>
      <sheetName val="BBD Ending"/>
      <sheetName val="BBD Input"/>
      <sheetName val="TrendvsForecast"/>
      <sheetName val="Comparison to Forecast"/>
      <sheetName val="By Product Graph"/>
      <sheetName val="All Product Graph"/>
      <sheetName val="Churn"/>
      <sheetName val="Historical Data"/>
      <sheetName val="Premium DailyDial"/>
      <sheetName val="PeoplePC DailyDial"/>
      <sheetName val="DailyBroadband"/>
      <sheetName val="DailyBiz"/>
      <sheetName val="DailyEveryWhere"/>
      <sheetName val="DailySummary"/>
      <sheetName val="Churn Overview Charts"/>
      <sheetName val="Weekly Analysis"/>
      <sheetName val="Acquired Churn by Reason"/>
      <sheetName val="Churn by Acquisition"/>
      <sheetName val="Prem Dial Churn Graph"/>
      <sheetName val="Acquired Churn Gra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대출(보고용)"/>
      <sheetName val="admin"/>
    </sheetNames>
    <sheetDataSet>
      <sheetData sheetId="0" refreshError="1"/>
      <sheetData sheetId="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탁현황"/>
      <sheetName val="수탁현황 (2004년9월분)"/>
      <sheetName val="수탁현황 (전월대비)"/>
      <sheetName val="수탁현황(요약표)"/>
      <sheetName val="위험가중자산현황"/>
      <sheetName val="신용공여현황"/>
      <sheetName val="유가증권및매입어음보유현황"/>
      <sheetName val="유효성검사"/>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12계정"/>
      <sheetName val="98.12계정"/>
      <sheetName val="99.12계정"/>
      <sheetName val="00.08계정"/>
      <sheetName val="01.01계정"/>
      <sheetName val="자산대비(IBM)"/>
      <sheetName val="부채대비(IBM)"/>
      <sheetName val="PL대비(IBM)"/>
      <sheetName val="자산변경후"/>
      <sheetName val="부채변경후"/>
      <sheetName val="손익변경후"/>
      <sheetName val="자산결재"/>
      <sheetName val="부채결재"/>
      <sheetName val="손익결재"/>
      <sheetName val="명칭변경(자산)"/>
      <sheetName val="명칭변경(부채)"/>
      <sheetName val="명칭변경(손익)"/>
      <sheetName val="자산대비요약(IBM)"/>
      <sheetName val="부채대비요약(IBM)"/>
      <sheetName val="손익대비요약(IBM)"/>
      <sheetName val="자산대비(V1)"/>
      <sheetName val="부채대비(V1)"/>
      <sheetName val="손익대비(V1)"/>
      <sheetName val="IBM계정"/>
      <sheetName val="약어원칙"/>
      <sheetName val="COMPS"/>
      <sheetName val="BA"/>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7"/>
      <sheetName val="시산"/>
      <sheetName val="연장집계 (2)"/>
      <sheetName val="R&amp;D"/>
      <sheetName val="분석mast"/>
      <sheetName val="완성차 미수금"/>
      <sheetName val="월별예산"/>
      <sheetName val="FAB"/>
      <sheetName val="FAB4생산"/>
      <sheetName val="품의"/>
      <sheetName val="차수"/>
      <sheetName val="960318-1"/>
      <sheetName val="Menu"/>
      <sheetName val="건강보험"/>
      <sheetName val="03"/>
      <sheetName val="01"/>
      <sheetName val="02"/>
      <sheetName val="부산4"/>
      <sheetName val="95"/>
      <sheetName val="dV&amp;Cl"/>
      <sheetName val="6월인원"/>
      <sheetName val="CAP"/>
      <sheetName val=""/>
      <sheetName val="제조부문배부"/>
      <sheetName val="FAB별"/>
      <sheetName val="외화금융(97-03)"/>
      <sheetName val="변수"/>
      <sheetName val="전압하강"/>
      <sheetName val="F-T Voltage"/>
      <sheetName val="송전기본"/>
      <sheetName val="01월TTL"/>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Controls"/>
      <sheetName val="AcqIS"/>
      <sheetName val="AcqBSCF"/>
      <sheetName val="Inputs"/>
      <sheetName val="bs"/>
      <sheetName val="lam-moi"/>
      <sheetName val="DONGIA"/>
      <sheetName val="thao-go"/>
      <sheetName val="TH XL"/>
      <sheetName val="Financials"/>
      <sheetName val="LS re sales"/>
      <sheetName val="^Control^"/>
      <sheetName val="DATA"/>
      <sheetName val="Configuration"/>
      <sheetName val="JournalSummary"/>
      <sheetName val="WorkFile"/>
      <sheetName val="raw_CH"/>
      <sheetName val="raw_team"/>
      <sheetName val="노무비"/>
      <sheetName val="년도별개발"/>
      <sheetName val="특판현황(원화)"/>
      <sheetName val="명단"/>
      <sheetName val="3ND 64M"/>
      <sheetName val="9-1차이내역"/>
      <sheetName val="#REF"/>
      <sheetName val="이자율"/>
      <sheetName val="95TOTREV"/>
      <sheetName val="2001.03"/>
      <sheetName val="환율021231"/>
      <sheetName val="별첨.8 H.E Datasheet"/>
      <sheetName val="PRCPL.MCR"/>
      <sheetName val="DIAMOND"/>
      <sheetName val="Sch7a (토요일)"/>
      <sheetName val="입력변수"/>
      <sheetName val="chart"/>
      <sheetName val="R"/>
      <sheetName val="F-T_Voltage"/>
      <sheetName val="A11_1"/>
      <sheetName val="ΔVp &amp; Ω"/>
      <sheetName val="★외출12"/>
      <sheetName val="잡손실"/>
      <sheetName val="협조전"/>
      <sheetName val="CF-DETAILED"/>
      <sheetName val="CALC data (3)"/>
      <sheetName val="T6-6(2)"/>
      <sheetName val="MAIN"/>
      <sheetName val="별첨 4. No.3 PTA 작업 내용"/>
      <sheetName val="Summary Sheets"/>
      <sheetName val="예산M11A"/>
      <sheetName val="스낵물량"/>
      <sheetName val="Sheet2"/>
      <sheetName val="270"/>
      <sheetName val="판가반영"/>
      <sheetName val="생산액data"/>
      <sheetName val="부산물평가"/>
      <sheetName val="Dati_Bloomberg"/>
      <sheetName val="Dividend Analysis Assumptions"/>
      <sheetName val="DCF Output"/>
      <sheetName val="Casto Fin"/>
      <sheetName val="95D"/>
      <sheetName val="94D"/>
      <sheetName val="DATA for Bill"/>
      <sheetName val="SOS_PLC &amp; Panel"/>
      <sheetName val="F-Assump"/>
      <sheetName val="Q-Data"/>
      <sheetName val="Y-Data"/>
      <sheetName val="CapEx"/>
      <sheetName val="작성기준"/>
      <sheetName val="East Europe"/>
      <sheetName val="통관"/>
      <sheetName val="Control Sheet"/>
      <sheetName val="Cover"/>
      <sheetName val="ProForma"/>
      <sheetName val="수정시산표"/>
      <sheetName val="Basic_Information"/>
      <sheetName val="投影仪"/>
      <sheetName val="기준정보"/>
      <sheetName val="분배"/>
      <sheetName val="Code"/>
      <sheetName val="Sheet3"/>
      <sheetName val="투자사유"/>
      <sheetName val="손익계산서"/>
      <sheetName val="ORIGN"/>
      <sheetName val="현장관리비"/>
      <sheetName val="실행내역"/>
      <sheetName val="회사정보"/>
      <sheetName val="11월내역"/>
      <sheetName val="상불"/>
      <sheetName val="D&amp;A"/>
      <sheetName val="IS"/>
      <sheetName val="Assumptions"/>
      <sheetName val="REV"/>
      <sheetName val="Détail mensuel"/>
      <sheetName val="Personalizza"/>
      <sheetName val="진행 DATA (2)"/>
      <sheetName val="GB-IC Villingen GG"/>
      <sheetName val="외주현황.wq1"/>
      <sheetName val="Sensitivity"/>
      <sheetName val="Assumption"/>
      <sheetName val="회계감사"/>
      <sheetName val="Voucher"/>
      <sheetName val="Sheet1"/>
      <sheetName val="FC-101"/>
      <sheetName val="경제성분석"/>
      <sheetName val="1batch량"/>
      <sheetName val="One-Pager"/>
      <sheetName val="7682LA SKD(12.4)"/>
      <sheetName val="MRS세부"/>
      <sheetName val="inter"/>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AIZ graph"/>
      <sheetName val="Merger"/>
      <sheetName val="comps LFY+"/>
      <sheetName val="HDI implied"/>
      <sheetName val="Dati"/>
      <sheetName val="Public Comps"/>
      <sheetName val="CD+Viasat"/>
      <sheetName val="CD Summary P&amp;L"/>
      <sheetName val="Assumptions CD"/>
      <sheetName val="POWER7.XLA"/>
      <sheetName val="선택박스"/>
      <sheetName val="손익12월"/>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Control Switch"/>
      <sheetName val="TYPES"/>
      <sheetName val="#RIF"/>
      <sheetName val="BEST"/>
      <sheetName val="conf"/>
      <sheetName val="CODE (2)"/>
      <sheetName val="Sheet5"/>
      <sheetName val="Sheet6 (3)"/>
      <sheetName val="수리결과"/>
      <sheetName val="comps_LFY+"/>
      <sheetName val="HDI_implied"/>
      <sheetName val="Public_Comps"/>
      <sheetName val="CD_Summary_P&amp;L"/>
      <sheetName val="Assumptions_CD"/>
      <sheetName val="Index utilityvsMIB30"/>
      <sheetName val="Dividend_Analysis_Assumptions1"/>
      <sheetName val="DCF_Output1"/>
      <sheetName val="Casto_Fin1"/>
      <sheetName val="Capital"/>
      <sheetName val="Preliminary Info"/>
      <sheetName val="CAMBI"/>
      <sheetName val="Operational Input"/>
      <sheetName val="Summary"/>
      <sheetName val="Sources &amp; Uses"/>
      <sheetName val="Financing"/>
      <sheetName val="Summary Results"/>
      <sheetName val="\\srvfs2\PianificazioneControll"/>
      <sheetName val="Données Spéc."/>
      <sheetName val="Test"/>
      <sheetName val="PRT_BS"/>
      <sheetName val="PRT_PL"/>
      <sheetName val="#1 Basic"/>
      <sheetName val="POWER7_XLA"/>
      <sheetName val="#1_Basic"/>
      <sheetName val="Ｂｒａｎｄ"/>
      <sheetName val="EDS고정비"/>
      <sheetName val="CaseComp5"/>
      <sheetName val="산출내역서집계표"/>
      <sheetName val="인사현황(부서)"/>
      <sheetName val="Asset9809CAK"/>
      <sheetName val="업무분장 "/>
      <sheetName val="인력현황2000"/>
      <sheetName val="Working"/>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장려금"/>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refreshError="1"/>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COMPS_DESC"/>
      <sheetName val="Sum"/>
      <sheetName val="TM_WACC_CAPM"/>
      <sheetName val="TM_WACC"/>
      <sheetName val="WACC"/>
      <sheetName val="TM_COMPS"/>
      <sheetName val="TM_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llforward"/>
      <sheetName val="Detail"/>
      <sheetName val="Recon items"/>
      <sheetName val="Sales"/>
      <sheetName val="Insurance"/>
      <sheetName val="Freight"/>
      <sheetName val="DM"/>
      <sheetName val="CM"/>
      <sheetName val="Aging 0902"/>
      <sheetName val="Aging 1002"/>
      <sheetName val="Cash App Report"/>
      <sheetName val="ro"/>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보고"/>
      <sheetName val="00.08계정"/>
      <sheetName val="COMPS"/>
      <sheetName val="97년추정손익계산서"/>
    </sheetNames>
    <sheetDataSet>
      <sheetData sheetId="0" refreshError="1"/>
      <sheetData sheetId="1" refreshError="1"/>
      <sheetData sheetId="2" refreshError="1"/>
      <sheetData sheetId="3" refreshError="1"/>
      <sheetData sheetId="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개양식"/>
      <sheetName val="#REF"/>
      <sheetName val="code"/>
    </sheetNames>
    <sheetDataSet>
      <sheetData sheetId="0" refreshError="1"/>
      <sheetData sheetId="1" refreshError="1"/>
      <sheetData sheetId="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stomers"/>
    </sheetNames>
    <sheetDataSet>
      <sheetData sheetId="0"/>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check list"/>
      <sheetName val="BI"/>
      <sheetName val="BI_2"/>
      <sheetName val="CD_ Sum"/>
      <sheetName val="CD_Sch"/>
      <sheetName val="SD_List"/>
      <sheetName val="SD_Sch"/>
      <sheetName val="SD_His"/>
      <sheetName val="G"/>
      <sheetName val="Collateral"/>
      <sheetName val="Lien"/>
      <sheetName val="other collateral"/>
      <sheetName val="추정FS제시"/>
      <sheetName val="감가상각비추정"/>
      <sheetName val="Cash in"/>
      <sheetName val="Valuation(new)"/>
      <sheetName val="Valuation"/>
      <sheetName val="Valuation (2)"/>
      <sheetName val="Sale추정"/>
      <sheetName val="청산가치 추정"/>
      <sheetName val="Confirmation_1"/>
      <sheetName val="Confirmation_2"/>
      <sheetName val="시나리오"/>
      <sheetName val="Data"/>
      <sheetName val="보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료철"/>
      <sheetName val="집계"/>
      <sheetName val="건물"/>
    </sheetNames>
    <sheetDataSet>
      <sheetData sheetId="0" refreshError="1"/>
      <sheetData sheetId="1" refreshError="1"/>
      <sheetData sheetId="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AcqFinal"/>
      <sheetName val="someData"/>
      <sheetName val="PremDialGrph"/>
      <sheetName val="acqGraph"/>
      <sheetName val="ONEMGraph"/>
      <sheetName val="newGraph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최종FS분석"/>
      <sheetName val="개발비및국고보조금"/>
      <sheetName val="매출및매출원가분석"/>
      <sheetName val="주요경영지표"/>
      <sheetName val="최종BS"/>
      <sheetName val="최종PL"/>
      <sheetName val="대차대조표"/>
      <sheetName val="손익계산서"/>
      <sheetName val="비율분석"/>
      <sheetName val="Tickmarks"/>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Sheet1"/>
      <sheetName val="주요대차"/>
      <sheetName val="주요손익"/>
      <sheetName val="제표최종"/>
      <sheetName val="주요경영지표계산 (2)"/>
      <sheetName val="대차대조표 (2)"/>
      <sheetName val="손익계산서 (2)"/>
      <sheetName val="잉여금, 현금흐름"/>
      <sheetName val="IS정산표"/>
      <sheetName val="대차분석"/>
      <sheetName val="손익분석"/>
      <sheetName val="손익계산서 (3)"/>
      <sheetName val="BS"/>
      <sheetName val="PL"/>
      <sheetName val="폐토수익화 "/>
      <sheetName val="#REF"/>
      <sheetName val="BA"/>
      <sheetName val="보고"/>
      <sheetName val="Links"/>
      <sheetName val="Lead"/>
      <sheetName val="수처리사업"/>
      <sheetName val="Sheet3"/>
      <sheetName val="Sheet1 (3)"/>
      <sheetName val="1995년 섹터별 매출"/>
      <sheetName val="대출금"/>
      <sheetName val="만기"/>
      <sheetName val="Data"/>
      <sheetName val="수정시산표"/>
      <sheetName val="Inputs"/>
      <sheetName val="건물"/>
      <sheetName val="2311 재무제표검토 Worksheet의 워크시트"/>
      <sheetName val="단기차입금"/>
      <sheetName val="StandAlne"/>
      <sheetName val="백암비스타내역"/>
      <sheetName val="Update"/>
      <sheetName val="P&amp;L"/>
      <sheetName val="XREF"/>
      <sheetName val="C-Lead"/>
      <sheetName val="대차대조표-공시형"/>
      <sheetName val="COMPS"/>
      <sheetName val="손익1월"/>
      <sheetName val="월 Capa"/>
      <sheetName val="경수97.02"/>
      <sheetName val="확인서"/>
      <sheetName val="1.외주공사"/>
      <sheetName val="2.직영공사"/>
      <sheetName val="원자재수불(최종)"/>
      <sheetName val="0-Basics"/>
      <sheetName val="분석mast"/>
      <sheetName val="수익증권명세서(매도가능)"/>
      <sheetName val="Cust"/>
      <sheetName val="Excess Calc"/>
      <sheetName val="적용환율"/>
      <sheetName val="WACC"/>
      <sheetName val="8220"/>
      <sheetName val="Assumption"/>
      <sheetName val="97년추정손익계산서"/>
      <sheetName val="Balance Sheet"/>
      <sheetName val="Income Statement"/>
      <sheetName val="A"/>
      <sheetName val="krsec08"/>
      <sheetName val="39기"/>
      <sheetName val="공통비"/>
      <sheetName val="전신전화가입권"/>
      <sheetName val="Variables"/>
      <sheetName val="00.08계정"/>
      <sheetName val="종합일지"/>
      <sheetName val="Start"/>
      <sheetName val="July."/>
      <sheetName val="F12"/>
      <sheetName val="F3"/>
      <sheetName val="Sheet2"/>
      <sheetName val="1_當期시산표"/>
      <sheetName val="Borrower"/>
      <sheetName val="보험금"/>
      <sheetName val="C100 LEAD"/>
      <sheetName val="관세구분시트"/>
      <sheetName val="세부"/>
      <sheetName val="Assumptions"/>
      <sheetName val="Customer"/>
      <sheetName val="미수금 (O)"/>
      <sheetName val="pre-anal손익계산서"/>
      <sheetName val="pre-anal대차대조표"/>
      <sheetName val="SALE&amp;COST"/>
      <sheetName val="FTE"/>
      <sheetName val="YTD"/>
      <sheetName val="Bu03"/>
      <sheetName val="내역서"/>
      <sheetName val="Cover"/>
      <sheetName val="소매_신용"/>
      <sheetName val="특정상품(비소매)"/>
      <sheetName val="비소매신용"/>
      <sheetName val="직공비"/>
      <sheetName val="신전산소항목시산표(5월)"/>
      <sheetName val="대환취급"/>
      <sheetName val="Condition"/>
      <sheetName val="노무비"/>
      <sheetName val="10월 급여"/>
      <sheetName val="Code"/>
      <sheetName val="Vega"/>
      <sheetName val="General Assumptions"/>
      <sheetName val="Reference2"/>
      <sheetName val="KeyMultInputs"/>
      <sheetName val="forecasted_BS"/>
      <sheetName val="forecasted_IS"/>
      <sheetName val="PACKING"/>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sheetData sheetId="23"/>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7.14임차대장"/>
      <sheetName val="sap`04.7.14"/>
      <sheetName val="손익계산서"/>
      <sheetName val="대차대조표"/>
      <sheetName val="감가상각비"/>
    </sheetNames>
    <sheetDataSet>
      <sheetData sheetId="0"/>
      <sheetData sheetId="1"/>
      <sheetData sheetId="2" refreshError="1"/>
      <sheetData sheetId="3" refreshError="1"/>
      <sheetData sheetId="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apital Expenditures"/>
      <sheetName val="ClosingBS_v4"/>
      <sheetName val="purchase price allocation"/>
      <sheetName val="Exhibits--&gt;"/>
      <sheetName val="1.PPA"/>
      <sheetName val="2.BEV-StandAlone"/>
      <sheetName val="2.1CommonSize"/>
      <sheetName val="3.Historical Financials"/>
      <sheetName val="4.CompPerf"/>
      <sheetName val="4.1Comp BDs"/>
      <sheetName val="5.WACC"/>
      <sheetName val="6.1Revenue Analysis"/>
      <sheetName val="6.2Existing InfoStage"/>
      <sheetName val="6.3IPR&amp;D InfoStage"/>
      <sheetName val="7.CustomerRelationships"/>
      <sheetName val="7.1Cust-Dir-Subscription"/>
      <sheetName val="7.2Cust-Dir-License"/>
      <sheetName val="7.3Cust-Dir-Maintenance"/>
      <sheetName val="7.4Cust-Indirect-VAR"/>
      <sheetName val="7.5Cust-MSP-Alliance"/>
      <sheetName val="8.eVault TN"/>
      <sheetName val="8.1RoyaltyRates"/>
      <sheetName val="9.IntDevSW"/>
      <sheetName val="10.Capital Charges"/>
      <sheetName val="11.WARA"/>
      <sheetName val="12.Deferred Rev"/>
      <sheetName val="A-1.SummaryFixedAssets"/>
      <sheetName val="A-2.LeaseSummary"/>
      <sheetName val="Workpapers--&gt;"/>
      <sheetName val="Benchmark Summary"/>
      <sheetName val="SupplyAgreement-CF Summary"/>
      <sheetName val="wp_CustTechCharge"/>
      <sheetName val="wp_TN sensitivity"/>
      <sheetName val="wp_FutureTech"/>
      <sheetName val="Def Rev wp"/>
      <sheetName val="PBC_Standalone"/>
      <sheetName val="P&amp;L Summary"/>
      <sheetName val="Detailed COGS"/>
      <sheetName val="Hist_P&amp;L"/>
      <sheetName val="IPR&amp;D_Costs"/>
      <sheetName val="GTM Model"/>
      <sheetName val="IntDevSW"/>
      <sheetName val="10.NonComplete"/>
      <sheetName val="SupplyAgreementSummary"/>
      <sheetName val="SupplyAgreement-1"/>
      <sheetName val="SupplyAgreement-2"/>
      <sheetName val="SupplyAgreement-3"/>
      <sheetName val="SupplyAgreement-4"/>
      <sheetName val="SupplyAgreement-5"/>
      <sheetName val="COGS_Allocation"/>
      <sheetName val="Notes"/>
      <sheetName val="Questions"/>
      <sheetName val="Revenue Summary_Existing"/>
      <sheetName val="Assembled Workforce"/>
      <sheetName val="HiringCosts"/>
      <sheetName val="PBC_Integrated"/>
      <sheetName val="2.BEV-Integrated"/>
      <sheetName val="Revenue_Existing Customers"/>
      <sheetName val="6.0CompPerfDetail1"/>
      <sheetName val="6.0CompPerfDetail-2"/>
      <sheetName val="6.0CompPerfDetail-3"/>
      <sheetName val="5-yr Stand-alone"/>
      <sheetName val="5-yr Integrated"/>
      <sheetName val="10-yr Stand-alone"/>
      <sheetName val="10-yr Integrated"/>
      <sheetName val="Balance Sheet_Closing"/>
      <sheetName val="Hist_Balance Sheet"/>
      <sheetName val="GTM Model_Existing"/>
      <sheetName val="DD&amp;A"/>
      <sheetName val="DD&amp;A old"/>
      <sheetName val="P&amp;L"/>
      <sheetName val="Current Hdct Summary"/>
      <sheetName val="Hire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재무제표_주석Template_C1_C3#1.0"/>
    </sheetNames>
    <definedNames>
      <definedName name="dc"/>
      <definedName name="main"/>
      <definedName name="SAVE"/>
      <definedName name="동태"/>
      <definedName name="오일보"/>
      <definedName name="인쇄"/>
      <definedName name="일반"/>
    </definedNames>
    <sheetDataSet>
      <sheetData sheetId="0" refreshError="1"/>
      <sheetData sheetId="1" refreshError="1"/>
      <sheetData sheetId="2" refreshError="1"/>
      <sheetData sheetId="3"/>
      <sheetData sheetId="4"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a)"/>
      <sheetName val="기초데이타"/>
    </sheetNames>
    <sheetDataSet>
      <sheetData sheetId="0"/>
      <sheetData sheetId="1"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출데이타"/>
      <sheetName val="산출데이타(a)"/>
    </sheetNames>
    <sheetDataSet>
      <sheetData sheetId="0" refreshError="1"/>
      <sheetData sheetId="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1"/>
      <sheetName val="forecasted_BS"/>
      <sheetName val="forecasted_IS"/>
    </sheetNames>
    <sheetDataSet>
      <sheetData sheetId="0" refreshError="1"/>
      <sheetData sheetId="1" refreshError="1"/>
      <sheetData sheetId="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 Dashboard, Weekly Oct"/>
      <sheetName val="2000 Dashboard, Weekly Nov"/>
      <sheetName val="2000 Dashboard, Weekly Dec"/>
      <sheetName val="2000 Dashboard, Monthly"/>
      <sheetName val="2000 Dashboard, Quarterly"/>
      <sheetName val="Flash Raw Data TS, Oct"/>
      <sheetName val="Flash Raw Data CS, Oct"/>
      <sheetName val="Flash Raw Data TS"/>
      <sheetName val="Flash Raw Data CS"/>
      <sheetName val="SQL_Data"/>
      <sheetName val="Flash Raw Data TS, Nov"/>
      <sheetName val="Flash Raw Data Support, Dec"/>
      <sheetName val="Flash Raw Data Service, Dec"/>
      <sheetName val="Flash Raw Data CS, Nov"/>
      <sheetName val="Flash Raw Data CS Qtr"/>
      <sheetName val="Flash Raw Data TS Qtr"/>
      <sheetName val="Raw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생산"/>
      <sheetName val="의왕"/>
      <sheetName val="POY-BAL"/>
      <sheetName val="울산"/>
      <sheetName val="가공사"/>
      <sheetName val="CHIP사"/>
      <sheetName val="중합"/>
      <sheetName val="CHIP수"/>
      <sheetName val="4분기"/>
      <sheetName val="수율"/>
      <sheetName val="요약-생"/>
      <sheetName val="요약-수"/>
      <sheetName val="4Q-수율효과"/>
      <sheetName val="118.세금과공과"/>
      <sheetName val="부가가치"/>
      <sheetName val="요인분석"/>
      <sheetName val="4Q수"/>
      <sheetName val="한계원가"/>
      <sheetName val="07년실적"/>
      <sheetName val="99판매상세"/>
      <sheetName val="control"/>
      <sheetName val="Lookup"/>
      <sheetName val="환율"/>
      <sheetName val="Æo°¡±aAØ"/>
      <sheetName val="의왕F사"/>
      <sheetName val="spinning1"/>
      <sheetName val="95WBS"/>
      <sheetName val="PLarp"/>
      <sheetName val="원단위"/>
      <sheetName val="PlanIX03_PEDGSworld_Summary Eur"/>
      <sheetName val="Code"/>
      <sheetName val="VW Preise EURO"/>
      <sheetName val="CIC"/>
      <sheetName val="FLUC-94"/>
      <sheetName val="공무부"/>
      <sheetName val="AP"/>
      <sheetName val="MKI TB"/>
      <sheetName val="대차대조표"/>
      <sheetName val="Total"/>
      <sheetName val="9609추"/>
      <sheetName val="Sheet2"/>
      <sheetName val="Supporting Tool"/>
      <sheetName val="Sheet9"/>
      <sheetName val="상세(독일)"/>
      <sheetName val="기본정보"/>
      <sheetName val="원_VL"/>
      <sheetName val="FC-101"/>
      <sheetName val="노원열병합  건축공사기성내역서"/>
      <sheetName val="TONG HOP VL-NC TT"/>
      <sheetName val="CHITIET VL-NC-TT -1p"/>
      <sheetName val="TDTKP1"/>
      <sheetName val="KPVC-BD "/>
      <sheetName val="借積IQ"/>
      <sheetName val="english name"/>
      <sheetName val="Area"/>
      <sheetName val="parameters"/>
      <sheetName val="DBL LPG시험"/>
      <sheetName val="OPT손익 수출"/>
      <sheetName val="1997"/>
      <sheetName val="und_result"/>
      <sheetName val="잡손실"/>
      <sheetName val="노무비"/>
      <sheetName val="판매계획"/>
      <sheetName val="전기일위대가"/>
      <sheetName val="SpQ"/>
      <sheetName val="Reference-Hide"/>
      <sheetName val="소매_신용"/>
      <sheetName val="특정상품(비소매)"/>
      <sheetName val="비소매신용"/>
      <sheetName val="업무분장(현행)"/>
      <sheetName val="10.25"/>
      <sheetName val="2.대외공문"/>
      <sheetName val="차수"/>
      <sheetName val="보정전"/>
      <sheetName val="CHANDL"/>
      <sheetName val="Exchange rate"/>
      <sheetName val="산정기준"/>
      <sheetName val="#93"/>
      <sheetName val="손익분석"/>
      <sheetName val="118_세금과공과"/>
      <sheetName val="english_name"/>
      <sheetName val="Supporting_Tool"/>
      <sheetName val="PlanIX03_PEDGSworld_Summary_Eur"/>
      <sheetName val="VW_Preise_EURO"/>
      <sheetName val="MKI_TB"/>
      <sheetName val="TONG_HOP_VL-NC_TT"/>
      <sheetName val="CHITIET_VL-NC-TT_-1p"/>
      <sheetName val="KPVC-BD_"/>
      <sheetName val="노원열병합__건축공사기성내역서"/>
      <sheetName val="DBL_LPG시험"/>
      <sheetName val="OPT손익_수출"/>
      <sheetName val="시산표"/>
      <sheetName val="DG"/>
      <sheetName val="Overhead Rates"/>
      <sheetName val="DONGIA"/>
      <sheetName val="자사주펀드(대신)"/>
      <sheetName val="gvl"/>
      <sheetName val="TH VL, NC, DDHT Thanhphuoc"/>
      <sheetName val="Definitions"/>
      <sheetName val="Summary"/>
      <sheetName val="요약"/>
      <sheetName val="산출기준(파견전산실)"/>
      <sheetName val="지사"/>
      <sheetName val="Lea me"/>
      <sheetName val="건물"/>
      <sheetName val="ECG"/>
      <sheetName val="Controls"/>
      <sheetName val="예산실적전체당월"/>
      <sheetName val="Menu"/>
      <sheetName val="기폐기자재"/>
      <sheetName val="Budget"/>
      <sheetName val="Actual"/>
      <sheetName val="CRAWL WEEK 42"/>
      <sheetName val="EEE1916"/>
      <sheetName val="EEE 2519"/>
      <sheetName val="EEE2820"/>
      <sheetName val="EEE3026HM1"/>
      <sheetName val="EEE3026PM2"/>
      <sheetName val="EEE3329D"/>
      <sheetName val="EEE3530A"/>
      <sheetName val="EEE4035"/>
      <sheetName val="EEE4035D"/>
      <sheetName val="EEI1916"/>
      <sheetName val="EEI2218"/>
      <sheetName val="EEI2519"/>
      <sheetName val="EEI2820"/>
      <sheetName val="EEI3026"/>
      <sheetName val="EEI3329"/>
      <sheetName val="EEI3530A"/>
      <sheetName val="EEI4035"/>
      <sheetName val="data"/>
      <sheetName val="BS-E"/>
      <sheetName val="BS요약"/>
      <sheetName val="ERL_TBL"/>
      <sheetName val="smry"/>
      <sheetName val="oct test tax"/>
      <sheetName val="맨홀수량산출"/>
      <sheetName val="AR Aging"/>
      <sheetName val="tax invoice"/>
      <sheetName val="지분법현황"/>
      <sheetName val="T6-6(2)"/>
      <sheetName val="Main"/>
      <sheetName val="U&amp;I America"/>
      <sheetName val="#REF"/>
      <sheetName val="PAN"/>
      <sheetName val="증가명세서"/>
      <sheetName val="Cover sheet"/>
      <sheetName val="선급금"/>
      <sheetName val="YTD Sales(0411)"/>
      <sheetName val="판가반영"/>
      <sheetName val="Currencies"/>
      <sheetName val="상세"/>
      <sheetName val="單價表-DD"/>
      <sheetName val="raw data 2"/>
      <sheetName val="Main record"/>
      <sheetName val="본부총괄표"/>
      <sheetName val="Leasing"/>
      <sheetName val="대차,손익"/>
      <sheetName val="Basis P&amp;L"/>
      <sheetName val="제품수불"/>
      <sheetName val="FS"/>
      <sheetName val="5月下期"/>
      <sheetName val="공통"/>
      <sheetName val="Initial Input Variable"/>
      <sheetName val="Income Statement"/>
      <sheetName val="Shareholders' Equity"/>
      <sheetName val="pre-anal손익계산서"/>
      <sheetName val="pre-anal대차대조표"/>
      <sheetName val="Macros"/>
      <sheetName val="BS"/>
      <sheetName val="우편번호"/>
      <sheetName val="원재료재공"/>
      <sheetName val="Home"/>
      <sheetName val="Update"/>
      <sheetName val="P&amp;L"/>
      <sheetName val="forecasted_BS"/>
      <sheetName val="forecasted_I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3"/>
    </sheetNames>
    <definedNames>
      <definedName name="exe_1"/>
      <definedName name="exe_2"/>
      <definedName name="exe_3"/>
      <definedName name="exe_4"/>
      <definedName name="exe_5"/>
      <definedName name="exe_6"/>
      <definedName name="exe_7"/>
      <definedName name="exe_8"/>
      <definedName name="GotoFront"/>
      <definedName name="GotoStudio"/>
      <definedName name="GotoWorkPlace"/>
    </defined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손익,SG&amp;A"/>
      <sheetName val="분당임차변경"/>
      <sheetName val="담보구분"/>
      <sheetName val="2002년 ⁴₄분기"/>
      <sheetName val="재무가정"/>
    </sheetNames>
    <definedNames>
      <definedName name="exe_10"/>
      <definedName name="exe_11"/>
      <definedName name="exe_12"/>
      <definedName name="exe_13"/>
      <definedName name="exe_14"/>
      <definedName name="exe_15"/>
      <definedName name="exe_16"/>
      <definedName name="exe_9"/>
      <definedName name="gotofront1"/>
      <definedName name="gotopractice"/>
      <definedName name="gotosheet1"/>
      <definedName name="Module1.exe_1"/>
      <definedName name="Module1.exe_2"/>
      <definedName name="Module1.exe_3"/>
      <definedName name="Module1.exe_4"/>
      <definedName name="Module1.exe_5"/>
      <definedName name="Module1.exe_6"/>
      <definedName name="Module1.exe_7"/>
      <definedName name="Module1.exe_8"/>
      <definedName name="Module1.gotostudio"/>
    </definedNames>
    <sheetDataSet>
      <sheetData sheetId="0"/>
      <sheetData sheetId="1" refreshError="1"/>
      <sheetData sheetId="2" refreshError="1"/>
      <sheetData sheetId="3" refreshError="1"/>
      <sheetData sheetId="4"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ylesson_0004"/>
    </sheetNames>
    <definedNames>
      <definedName name="exe_17"/>
      <definedName name="exe_18"/>
      <definedName name="exe_19"/>
      <definedName name="exe_20"/>
      <definedName name="exe_21"/>
      <definedName name="exe_22"/>
      <definedName name="exe_23"/>
      <definedName name="exe_24"/>
      <definedName name="exe_25"/>
      <definedName name="exe_26"/>
      <definedName name="exe_27"/>
      <definedName name="exe_28"/>
      <definedName name="goto_front"/>
      <definedName name="goto_studio"/>
      <definedName name="Module1.exe_10"/>
      <definedName name="Module1.exe_11"/>
      <definedName name="Module1.exe_12"/>
      <definedName name="Module1.exe_13"/>
      <definedName name="Module1.exe_14"/>
      <definedName name="Module1.exe_15"/>
      <definedName name="Module1.exe_16"/>
      <definedName name="Module1.exe_9"/>
    </definedNames>
    <sheetDataSet>
      <sheetData sheetId="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차입금"/>
      <sheetName val="차입금명세서"/>
      <sheetName val="(-)예금"/>
      <sheetName val="이자비용"/>
      <sheetName val="퇴충"/>
      <sheetName val="추계액"/>
      <sheetName val="배분"/>
      <sheetName val="산출데이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easury Cashflow"/>
      <sheetName val="Reference"/>
      <sheetName val="GEN Inputs"/>
      <sheetName val="Cntmrs-Recruit"/>
      <sheetName val="GraphMain"/>
      <sheetName val="5 Indirect"/>
      <sheetName val="E_CLECs"/>
      <sheetName val="Paging"/>
      <sheetName val="DWMC"/>
      <sheetName val="Inputs"/>
      <sheetName val="ROIC"/>
      <sheetName val="1. ROIC"/>
      <sheetName val="Asset Detail"/>
      <sheetName val="Mult-3yr"/>
      <sheetName val="RUL2"/>
      <sheetName val="Pricing"/>
      <sheetName val="KeyMultInputs"/>
      <sheetName val="WMCAP"/>
      <sheetName val="FAR"/>
      <sheetName val="YOEMAGUM"/>
      <sheetName val="I&amp;E-2003-MFC PEG"/>
      <sheetName val="Accounts"/>
      <sheetName val="2-"/>
      <sheetName val="Intangibles"/>
      <sheetName val="Assum (Ruud)"/>
      <sheetName val="WACC (Ruud)"/>
      <sheetName val="Tech-BetaLED"/>
      <sheetName val="Assum"/>
      <sheetName val="Ex_Rates"/>
      <sheetName val="Assumptions and Inputs"/>
      <sheetName val="Revenue Detail"/>
      <sheetName val="WP_Hist ABC"/>
      <sheetName val="P&amp;L98YTD -Farinaceo"/>
      <sheetName val="P&amp;L99YTD - Farinaceo"/>
      <sheetName val="Orbismodel"/>
      <sheetName val="Control Panel"/>
      <sheetName val="Fleet%"/>
      <sheetName val="Summary"/>
      <sheetName val="Extraction_in_Percent_by_Enterp"/>
      <sheetName val="CCP"/>
      <sheetName val="Treasury_Cashflow"/>
      <sheetName val="GEN_Inputs"/>
      <sheetName val="5_Indirect"/>
      <sheetName val="1__ROIC"/>
      <sheetName val="I&amp;E-2003-MFC_PEG"/>
      <sheetName val="Asset_Detail"/>
      <sheetName val="Assum_(Ruud)"/>
      <sheetName val="WACC_(Ruud)"/>
      <sheetName val="WP_Hist_ABC"/>
      <sheetName val="P&amp;L98YTD_-Farinaceo"/>
      <sheetName val="P&amp;L99YTD_-_Farinaceo"/>
      <sheetName val="Control_Panel"/>
      <sheetName val="Assumptions_and_Inputs"/>
      <sheetName val="Revenue_Detail"/>
      <sheetName val="Validations"/>
      <sheetName val="Quarterly Treasury Cashflow Dec"/>
      <sheetName val="Agreement Summaries"/>
      <sheetName val="Share Prices"/>
      <sheetName val="Share_Prices"/>
      <sheetName val="Assumptions"/>
      <sheetName val="유통망계획"/>
      <sheetName val="?????"/>
      <sheetName val="RATE"/>
      <sheetName val="기본정보"/>
      <sheetName val="현장"/>
      <sheetName val="IncidentsEAP"/>
      <sheetName val="Cover"/>
      <sheetName val="New_Dealer P&amp;L"/>
      <sheetName val="mappings"/>
      <sheetName val="Lookup"/>
      <sheetName val="Winn Dixie Stores Inc"/>
      <sheetName val="Hannaford Brothers"/>
      <sheetName val="Ingels Markets"/>
      <sheetName val="Marsh Supermarkets"/>
      <sheetName val="Ruddick Corp"/>
      <sheetName val="Weis Markets "/>
      <sheetName val="Whole Foods Markets Inc"/>
      <sheetName val="Shaws Supermarkets"/>
      <sheetName val="Mult-LTM"/>
      <sheetName val="Mult-LTM (adj)"/>
      <sheetName val="Mult-3yr (adj)"/>
      <sheetName val="General Dialog"/>
      <sheetName val="Comps Dialog"/>
      <sheetName val="Mar&amp;GrowthAnaly"/>
      <sheetName val="Size_Growth_Adj"/>
      <sheetName val="Proj. Financials"/>
      <sheetName val="Ratio Analy"/>
      <sheetName val="Common_BS"/>
      <sheetName val="Common_IS"/>
      <sheetName val="FSEdit Dialog"/>
      <sheetName val="Mult Dialog"/>
      <sheetName val="Exb&amp;WP Dialog"/>
      <sheetName val="Comp_Mult"/>
      <sheetName val="Std Fin Template"/>
      <sheetName val="Comp_Desc"/>
      <sheetName val="key_inputs"/>
      <sheetName val="FCall Header"/>
      <sheetName val="POPLAN"/>
      <sheetName val="tb1 BALANCE SHEET"/>
      <sheetName val="Monthly Summary by Acct"/>
      <sheetName val="Bldg Model"/>
      <sheetName val="Builder"/>
      <sheetName val="EC Total"/>
      <sheetName val="Projected Gross Demand"/>
      <sheetName val="CREDITS"/>
      <sheetName val="SPECIAL_ITEM_ADJ"/>
      <sheetName val="Budget Fall"/>
      <sheetName val="Guideline Fall"/>
      <sheetName val="Lists &amp; Checks"/>
      <sheetName val="Inventario Europort"/>
      <sheetName val="Fifo"/>
      <sheetName val="Assumpt."/>
      <sheetName val="CapEx"/>
      <sheetName val="Treasury_Cashflow1"/>
      <sheetName val="GEN_Inputs1"/>
      <sheetName val="5_Indirect1"/>
      <sheetName val="I&amp;E-2003-MFC_PEG1"/>
      <sheetName val="Asset_Detail1"/>
      <sheetName val="1__ROIC1"/>
      <sheetName val="Assum_(Ruud)1"/>
      <sheetName val="WACC_(Ruud)1"/>
      <sheetName val="WP_Hist_ABC1"/>
      <sheetName val="P&amp;L98YTD_-Farinaceo1"/>
      <sheetName val="P&amp;L99YTD_-_Farinaceo1"/>
      <sheetName val="Control_Panel1"/>
      <sheetName val="Assumptions_and_Inputs1"/>
      <sheetName val="Revenue_Detail1"/>
      <sheetName val="ALFMULT"/>
      <sheetName val="Quarterly_Treasury_Cashflow_Dec"/>
      <sheetName val="Agreement_Summaries"/>
      <sheetName val="New_Dealer_P&amp;L"/>
      <sheetName val="FCall_Header"/>
      <sheetName val="Winn_Dixie_Stores_Inc"/>
      <sheetName val="Hannaford_Brothers"/>
      <sheetName val="Ingels_Markets"/>
      <sheetName val="Marsh_Supermarkets"/>
      <sheetName val="Ruddick_Corp"/>
      <sheetName val="Weis_Markets_"/>
      <sheetName val="Whole_Foods_Markets_Inc"/>
      <sheetName val="Shaws_Supermarkets"/>
      <sheetName val="Mult-LTM_(adj)"/>
      <sheetName val="Mult-3yr_(adj)"/>
      <sheetName val="General_Dialog"/>
      <sheetName val="Comps_Dialog"/>
      <sheetName val="Proj__Financials"/>
      <sheetName val="Ratio_Analy"/>
      <sheetName val="FSEdit_Dialog"/>
      <sheetName val="Mult_Dialog"/>
      <sheetName val="Exb&amp;WP_Dialog"/>
      <sheetName val="Std_Fin_Template"/>
      <sheetName val="Bldg_Model"/>
      <sheetName val="tb1_BALANCE_SHEET"/>
      <sheetName val="Monthly_Summary_by_Acct"/>
      <sheetName val="EC_Total"/>
      <sheetName val="Projected_Gross_Demand"/>
      <sheetName val="Budget_Fall"/>
      <sheetName val="Guideline_Fall"/>
      <sheetName val="Lists_&amp;_Checks"/>
      <sheetName val="Inventario_Europort"/>
      <sheetName val="Assumpt_"/>
      <sheetName val="EMEA"/>
      <sheetName val="3월상세"/>
      <sheetName val="FLORIDAADDITIONS"/>
      <sheetName val="Total Budget"/>
      <sheetName val="Lists"/>
      <sheetName val="FAB별"/>
      <sheetName val="Sheet1"/>
      <sheetName val="Follow-Up"/>
      <sheetName val="Office Submissions"/>
      <sheetName val="Debt Indices"/>
      <sheetName val="Calculo valoracion"/>
      <sheetName val="Infra, CS, and CIOPMO"/>
      <sheetName val="COSTOMAT.XLS"/>
      <sheetName val="00-020 General"/>
      <sheetName val="composiz.moduli"/>
      <sheetName val="Global inputs"/>
      <sheetName val="ShareBasedCompOpEx x Grant"/>
      <sheetName val="WCFF"/>
      <sheetName val="sq ftg detail"/>
      <sheetName val="ePSM Header Data Page"/>
      <sheetName val="Cap 02"/>
      <sheetName val="IP1-Summary (all)"/>
      <sheetName val="Rates &amp; Schedules"/>
      <sheetName val="A1 - Income Statement"/>
      <sheetName val="T-313 Deferreds"/>
      <sheetName val="Config"/>
      <sheetName val="FJ vs Plan"/>
      <sheetName val="FJ_vs_Plan"/>
      <sheetName val="Parameter"/>
      <sheetName val="Hierarchy"/>
      <sheetName val="Drop Down Menus"/>
      <sheetName val="Power &amp; Fuel(SMS)"/>
      <sheetName val="DB Termination LC"/>
      <sheetName val="综合"/>
      <sheetName val="3-1-1现金"/>
      <sheetName val="DATATABLES"/>
      <sheetName val="INFO"/>
      <sheetName val="football_field"/>
      <sheetName val="2-21"/>
      <sheetName val="폐토수익화 "/>
      <sheetName val="그래프"/>
      <sheetName val="SEMB-N"/>
      <sheetName val="FS(02)"/>
      <sheetName val="FS(04)"/>
      <sheetName val="SIP"/>
      <sheetName val="CSP"/>
      <sheetName val="UTC"/>
      <sheetName val="02BGA"/>
      <sheetName val="04BGA"/>
      <sheetName val="BOC(02)"/>
      <sheetName val="차수"/>
      <sheetName val="매출"/>
      <sheetName val="SQL_Data"/>
      <sheetName val="Control"/>
      <sheetName val="PSEUDO DATA"/>
      <sheetName val="01-040 Rental Real Estate 8825"/>
      <sheetName val="2001"/>
      <sheetName val="DIV INC"/>
      <sheetName val="DropZone"/>
      <sheetName val="MAIN"/>
      <sheetName val="Loan Amortization Schedule"/>
      <sheetName val="Sheet2"/>
      <sheetName val="DS_Industry_Specif"/>
      <sheetName val="Other"/>
      <sheetName val="Variables"/>
      <sheetName val="LUp"/>
      <sheetName val="Code1"/>
      <sheetName val="Finance Group"/>
      <sheetName val="Low Tax Country Earnings"/>
      <sheetName val="Major Country Earnings"/>
      <sheetName val="Mid-Size Country Earnings"/>
      <sheetName val="Remaining Entities"/>
      <sheetName val="FOB Lookup"/>
      <sheetName val="BP GR Assumptions"/>
      <sheetName val="CONTROLS"/>
      <sheetName val="Finalized Data 2.27.2015"/>
      <sheetName val="Entity by Tranche -MPL"/>
      <sheetName val="By tranche Inputs (KPMG)"/>
      <sheetName val="Forecasts_VDF"/>
      <sheetName val="LTM"/>
      <sheetName val="BEV"/>
      <sheetName val="Marlborough Annual Model"/>
      <sheetName val="Skyy A-23 and A-24"/>
      <sheetName val="Table"/>
      <sheetName val="New Customer Schedule"/>
      <sheetName val="Scrap Paper"/>
      <sheetName val="Ukupni prihod"/>
      <sheetName val="royalties"/>
      <sheetName val="GST"/>
      <sheetName val="1998"/>
      <sheetName val="Latv DS"/>
      <sheetName val="O1"/>
      <sheetName val="M1"/>
      <sheetName val="H1"/>
      <sheetName val="DEPRECIATION SCHEDULE"/>
      <sheetName val="Cnsld"/>
      <sheetName val="Rev Growth Rate"/>
      <sheetName val="PlumtrFore"/>
      <sheetName val="Treasury_Cashflow2"/>
      <sheetName val="GEN_Inputs2"/>
      <sheetName val="Share_Prices1"/>
      <sheetName val="5_Indirect2"/>
      <sheetName val="I&amp;E-2003-MFC_PEG2"/>
      <sheetName val="Asset_Detail2"/>
      <sheetName val="1__ROIC2"/>
      <sheetName val="Assum_(Ruud)2"/>
      <sheetName val="WACC_(Ruud)2"/>
      <sheetName val="WP_Hist_ABC2"/>
      <sheetName val="P&amp;L98YTD_-Farinaceo2"/>
      <sheetName val="P&amp;L99YTD_-_Farinaceo2"/>
      <sheetName val="Control_Panel2"/>
      <sheetName val="Assumptions_and_Inputs2"/>
      <sheetName val="Revenue_Detail2"/>
      <sheetName val="Quarterly_Treasury_Cashflow_De1"/>
      <sheetName val="Agreement_Summaries1"/>
      <sheetName val="New_Dealer_P&amp;L1"/>
      <sheetName val="FCall_Header1"/>
      <sheetName val="Winn_Dixie_Stores_Inc1"/>
      <sheetName val="Hannaford_Brothers1"/>
      <sheetName val="Ingels_Markets1"/>
      <sheetName val="Marsh_Supermarkets1"/>
      <sheetName val="Ruddick_Corp1"/>
      <sheetName val="Weis_Markets_1"/>
      <sheetName val="Whole_Foods_Markets_Inc1"/>
      <sheetName val="Shaws_Supermarkets1"/>
      <sheetName val="Mult-LTM_(adj)1"/>
      <sheetName val="Mult-3yr_(adj)1"/>
      <sheetName val="General_Dialog1"/>
      <sheetName val="Comps_Dialog1"/>
      <sheetName val="Proj__Financials1"/>
      <sheetName val="Ratio_Analy1"/>
      <sheetName val="FSEdit_Dialog1"/>
      <sheetName val="Mult_Dialog1"/>
      <sheetName val="Exb&amp;WP_Dialog1"/>
      <sheetName val="Std_Fin_Template1"/>
      <sheetName val="Bldg_Model1"/>
      <sheetName val="tb1_BALANCE_SHEET1"/>
      <sheetName val="Monthly_Summary_by_Acct1"/>
      <sheetName val="EC_Total1"/>
      <sheetName val="Projected_Gross_Demand1"/>
      <sheetName val="Budget_Fall1"/>
      <sheetName val="Guideline_Fall1"/>
      <sheetName val="Lists_&amp;_Checks1"/>
      <sheetName val="Inventario_Europort1"/>
      <sheetName val="Assumpt_1"/>
      <sheetName val="Debt_Indices"/>
      <sheetName val="Office_Submissions"/>
      <sheetName val="Calculo_valoracion"/>
      <sheetName val="Power_&amp;_Fuel(SMS)"/>
      <sheetName val="00-020_General"/>
      <sheetName val="Drop_Down_Menus"/>
      <sheetName val="composiz_moduli"/>
      <sheetName val="Global_inputs"/>
      <sheetName val="ShareBasedCompOpEx_x_Grant"/>
      <sheetName val="sq_ftg_detail"/>
      <sheetName val="ePSM_Header_Data_Page"/>
      <sheetName val="Cap_02"/>
      <sheetName val="IP1-Summary_(all)"/>
      <sheetName val="FJ_vs_Plan1"/>
      <sheetName val="Rates_&amp;_Schedules"/>
      <sheetName val="A1_-_Income_Statement"/>
      <sheetName val="T-313_Deferreds"/>
      <sheetName val="PSEUDO_DATA"/>
      <sheetName val="01-040_Rental_Real_Estate_8825"/>
      <sheetName val="DB_Termination_LC"/>
      <sheetName val="DIV_I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5월"/>
      <sheetName val="Sheet1"/>
      <sheetName val="Sheet2"/>
      <sheetName val="Sheet3"/>
      <sheetName val="Sheet4"/>
      <sheetName val="Sheet5"/>
      <sheetName val="건전성분류(변동추이)"/>
    </sheetNames>
    <definedNames>
      <definedName name="FORM1_조회"/>
    </definedNames>
    <sheetDataSet>
      <sheetData sheetId="0"/>
      <sheetData sheetId="1"/>
      <sheetData sheetId="2"/>
      <sheetData sheetId="3"/>
      <sheetData sheetId="4"/>
      <sheetData sheetId="5"/>
      <sheetData sheetId="6"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s"/>
      <sheetName val="WGL"/>
      <sheetName val="DCF(KPMG)&gt;&gt;"/>
      <sheetName val="_TM_Result(보고서)"/>
      <sheetName val="_TM_Result"/>
      <sheetName val="Result"/>
      <sheetName val="GPCM"/>
      <sheetName val="GTM"/>
      <sheetName val="WACC"/>
      <sheetName val="DCF"/>
      <sheetName val="Sheet1"/>
      <sheetName val="_TM_GPCM_Tier1 (2)"/>
      <sheetName val="_TM_매출액"/>
      <sheetName val="Pro forma"/>
      <sheetName val="매출액"/>
      <sheetName val="매출원가"/>
      <sheetName val="SG&amp;A"/>
      <sheetName val="CapEx&amp;Dep"/>
      <sheetName val="WC"/>
      <sheetName val="NOA&amp;IBD"/>
      <sheetName val="유사_재무비율"/>
      <sheetName val="PBC&gt;&gt;"/>
      <sheetName val="_TM_매출_세부(연결단순합)"/>
      <sheetName val="FS&gt;&gt;"/>
      <sheetName val="유사회사&gt;&gt;"/>
      <sheetName val="Data&gt;&gt;"/>
      <sheetName val="Raw&gt;&gt;"/>
      <sheetName val="Macro"/>
      <sheetName val="EIU_KR"/>
      <sheetName val="_TM_WACC_유사회사"/>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s"/>
      <sheetName val="WGL"/>
      <sheetName val="Terms"/>
      <sheetName val="가정"/>
      <sheetName val="인터뷰"/>
      <sheetName val="Result"/>
      <sheetName val="GPCM,GTM&gt;&gt;"/>
      <sheetName val="_TM_Result(보고서)"/>
      <sheetName val="_TM_Result"/>
      <sheetName val="GPCM"/>
      <sheetName val="GTM"/>
      <sheetName val="DCF&gt;&gt;"/>
      <sheetName val="WACC"/>
      <sheetName val="WACC(보고서)"/>
      <sheetName val="LGD실적"/>
      <sheetName val="DCF"/>
      <sheetName val="_TM_GPCM_Tier1 (2)"/>
      <sheetName val="_TM_매출액"/>
      <sheetName val="CGU별 구분BS"/>
      <sheetName val="보고서 값 복사"/>
      <sheetName val="조명사업부"/>
      <sheetName val="Pro forma"/>
      <sheetName val="요약"/>
      <sheetName val="Sales"/>
      <sheetName val="Costs"/>
      <sheetName val="SG&amp;A"/>
      <sheetName val="CapEx&amp;Dep"/>
      <sheetName val="WC"/>
      <sheetName val="NOA&amp;IBD"/>
      <sheetName val="COGS"/>
      <sheetName val="report_pbc"/>
      <sheetName val="유사_재무비율"/>
      <sheetName val="유사회사_Des"/>
      <sheetName val="유사거래_Des"/>
      <sheetName val="DCF_현재 수준 key in"/>
      <sheetName val="DCF_현재 수준 EEO 반영"/>
      <sheetName val="Bloomberg_EEO"/>
      <sheetName val="wc 추정_eeo"/>
      <sheetName val="WC_EEO연동"/>
      <sheetName val="Sheet2"/>
      <sheetName val="RNOA"/>
      <sheetName val="summary"/>
      <sheetName val="Sheet1"/>
      <sheetName val="PBC&gt;&gt;"/>
      <sheetName val="_TM_매출_세부(연결단순합)"/>
      <sheetName val="wc 추정"/>
      <sheetName val="capex"/>
      <sheetName val="인원&amp;인건비"/>
      <sheetName val="FS&gt;&gt;"/>
      <sheetName val="유사회사&gt;&gt;"/>
      <sheetName val="유사거래&gt;&gt;"/>
      <sheetName val="Data&gt;&gt;"/>
      <sheetName val="Raw&gt;&gt;"/>
      <sheetName val="CRP"/>
      <sheetName val="Bond"/>
      <sheetName val="Macro"/>
      <sheetName val="_TM_WACC_유사회사"/>
    </sheetNames>
    <sheetDataSet>
      <sheetData sheetId="0"/>
      <sheetData sheetId="1" refreshError="1"/>
      <sheetData sheetId="2"/>
      <sheetData sheetId="3"/>
      <sheetData sheetId="4" refreshError="1"/>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_9월(CGG구분)_0102"/>
      <sheetName val="Title"/>
      <sheetName val="Basic Assumption"/>
      <sheetName val="rep."/>
      <sheetName val="rep.1"/>
      <sheetName val="DCF&gt;&gt;"/>
      <sheetName val="_TM_Result(보고서)"/>
      <sheetName val="_TM_Result"/>
      <sheetName val="_TM_GPCM_Tier1 (2)"/>
      <sheetName val="_TM_매출액"/>
      <sheetName val="사업계획Q&amp;A"/>
      <sheetName val="실적Q&amp;A"/>
      <sheetName val="상각비차이"/>
      <sheetName val="Tax"/>
      <sheetName val="WACC"/>
      <sheetName val="DCF(본사)"/>
      <sheetName val="BP_추정PL_CGU요약"/>
      <sheetName val="DCF(ADPO)"/>
      <sheetName val="DCF(Lighting)"/>
      <sheetName val="사업계획_IHS비교"/>
      <sheetName val="IHS"/>
      <sheetName val="매출액(본)"/>
      <sheetName val="매출원가(본)"/>
      <sheetName val="매출액(ADPO)"/>
      <sheetName val="매출액(Lighting)"/>
      <sheetName val="재료비(본) "/>
      <sheetName val="매출원가(ADPO)"/>
      <sheetName val="매출원가(Lighting)"/>
      <sheetName val="BP_중장기OH정리"/>
      <sheetName val="SG&amp;A(조명제외)"/>
      <sheetName val="SG&amp;A(본)"/>
      <sheetName val="SG&amp;A(ADPO)"/>
      <sheetName val="SG&amp;A(lighting)"/>
      <sheetName val="HR(공통) "/>
      <sheetName val="연구개발비(공통)"/>
      <sheetName val="WC_회전율계산"/>
      <sheetName val="WC(본)"/>
      <sheetName val="WC(ADPO)"/>
      <sheetName val="WC(Lighting)"/>
      <sheetName val="CapEx&amp;Dep(본)"/>
      <sheetName val="CapEx&amp;Dep (ADPO)"/>
      <sheetName val="CapEx&amp;Dep (Lighting)"/>
      <sheetName val="NOA&amp;IBD(공통)"/>
      <sheetName val="과거투자내역"/>
      <sheetName val="SG&amp;A(공통)"/>
      <sheetName val="BP_투자계획&amp;감가비"/>
      <sheetName val="사업계획_출하면적"/>
      <sheetName val="Mobile사업부_pl"/>
      <sheetName val="BP_재고변동정리"/>
      <sheetName val="투자계획&amp;상각비Data&gt;&gt;"/>
      <sheetName val="본사상각비"/>
      <sheetName val="ADPO상각비"/>
      <sheetName val="조명상각비"/>
      <sheetName val="인원Data&gt;&gt;"/>
      <sheetName val="PL_공시_N"/>
      <sheetName val="BP_인건비정리"/>
      <sheetName val="총인원인건비정리"/>
      <sheetName val="연구개발비정리"/>
      <sheetName val="Data&gt;&gt;"/>
      <sheetName val="과거사업부별PL"/>
      <sheetName val="사업부별과거Data정리"/>
      <sheetName val="BP&gt;&gt;"/>
      <sheetName val="BP_추정PL_사업부별"/>
      <sheetName val="BP_Data정리"/>
      <sheetName val="BP_ADPO_OH세부"/>
      <sheetName val="개발비자산화"/>
      <sheetName val="매출_Assumptions"/>
      <sheetName val="_TM_매출_세부(연결단순합)"/>
      <sheetName val="FS&gt;&gt;"/>
      <sheetName val="전사_BS"/>
      <sheetName val="전사_PL"/>
      <sheetName val="전사MS"/>
      <sheetName val="사업부별과거FS&gt;&gt;"/>
      <sheetName val="PL_AD_OLED"/>
      <sheetName val="PL_Lighting"/>
      <sheetName val="MS_Lighting"/>
      <sheetName val="MS_AD_OLED"/>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Basic Assumption"/>
      <sheetName val="BS_9월(CGG구분)_1219"/>
      <sheetName val="DCF&gt;&gt;"/>
      <sheetName val="_TM_Result(보고서)"/>
      <sheetName val="_TM_Result"/>
      <sheetName val="_TM_GPCM_Tier1 (2)"/>
      <sheetName val="_TM_매출액"/>
      <sheetName val="WACC"/>
      <sheetName val="DCF(본사)"/>
      <sheetName val="DCF(ADPO)"/>
      <sheetName val="DCF(Lighting)"/>
      <sheetName val="매출액(본)"/>
      <sheetName val="매출액(ADPO)"/>
      <sheetName val="매출액(Lighting)"/>
      <sheetName val="재료비(본) "/>
      <sheetName val="재료비(Lighting)"/>
      <sheetName val="재료비(ADPO)"/>
      <sheetName val="제조경비(공통)"/>
      <sheetName val="매출원가(본)"/>
      <sheetName val="매출원가(ADPO)"/>
      <sheetName val="매출원가(Lighting)"/>
      <sheetName val="HR(공통)"/>
      <sheetName val="SG&amp;A(공통)"/>
      <sheetName val="SG&amp;A(본)"/>
      <sheetName val="SG&amp;A(ADPO)"/>
      <sheetName val="SG&amp;A(lighting)"/>
      <sheetName val="WC_회전율계산"/>
      <sheetName val="WC(본)"/>
      <sheetName val="WC(Lighting)"/>
      <sheetName val="WC(ADPO)"/>
      <sheetName val="CapEx&amp;Dep(본)"/>
      <sheetName val="CapEx&amp;Dep (Lighting)"/>
      <sheetName val="CapEx&amp;Dep (ADPO)"/>
      <sheetName val="본사상각비"/>
      <sheetName val="ADPO상각비"/>
      <sheetName val="Lighting상각비"/>
      <sheetName val="NOA&amp;IBD(공통)"/>
      <sheetName val="사업부별과거FS&gt;&gt;"/>
      <sheetName val="과거사업부별PL"/>
      <sheetName val="MS_AD_OLED"/>
      <sheetName val="MS_Lighting"/>
      <sheetName val="PL_Lighting"/>
      <sheetName val="PL_AD_OLED"/>
      <sheetName val="FS&gt;&gt;"/>
      <sheetName val="전사_BS"/>
      <sheetName val="전사_IS"/>
      <sheetName val="전사_MS"/>
      <sheetName val="Data&gt;&gt;"/>
      <sheetName val="연구개발비정리"/>
      <sheetName val="사업부별과거Data정리"/>
      <sheetName val="BP_Data정리"/>
      <sheetName val="BP&gt;&gt;"/>
      <sheetName val="BP_추정PL_CGU요약"/>
      <sheetName val="BP_추정PL_사업부별"/>
      <sheetName val="BP_인원"/>
      <sheetName val="매출_Assumptions"/>
      <sheetName val="재료비_Assumption"/>
      <sheetName val="개발비자산화"/>
      <sheetName val="재고차이-"/>
      <sheetName val="PBC&gt;&gt;"/>
      <sheetName val="_TM_매출_세부(연결단순합)"/>
      <sheetName val="과거_인원"/>
      <sheetName val="Raw&gt;&gt;"/>
      <sheetName val="PL_공시_N"/>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Assumption"/>
      <sheetName val="New Valuation"/>
      <sheetName val="도시가스가격변동"/>
      <sheetName val="강남-신동"/>
      <sheetName val="현금순환주기"/>
      <sheetName val="7.31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의 결정"/>
      <sheetName val="Tickmarks"/>
      <sheetName val="bs정산표"/>
      <sheetName val="Sheet1 (2)"/>
      <sheetName val="10월 급여"/>
      <sheetName val="97년추정손익계산서"/>
      <sheetName val="#REF"/>
      <sheetName val=" 중요성금액의 결정의 워크시트"/>
      <sheetName val="24.보증금(전신전화가입권)"/>
      <sheetName val="93상각비"/>
      <sheetName val="#REF!"/>
      <sheetName val="대환취급"/>
      <sheetName val="정기적금"/>
      <sheetName val="인근점포"/>
      <sheetName val="Ⅱ1-0타"/>
      <sheetName val="Sheet1"/>
      <sheetName val="회사정보"/>
      <sheetName val="견적공통"/>
      <sheetName val="MatchCode"/>
      <sheetName val="기초자료"/>
      <sheetName val="대차대조표"/>
      <sheetName val="손익계산서"/>
      <sheetName val="명세"/>
      <sheetName val="출자한도1031"/>
      <sheetName val="합동별(기표용)"/>
      <sheetName val="ML"/>
      <sheetName val="SONIC"/>
      <sheetName val="반기_유가증권"/>
      <sheetName val="현금흐름표"/>
      <sheetName val="▶판가Trend(수정안)"/>
      <sheetName val="▶판매량Trend(수정안)"/>
      <sheetName val="외화계약"/>
      <sheetName val="비용"/>
      <sheetName val="설정기준"/>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일회수"/>
      <sheetName val="자금회수"/>
      <sheetName val="일일운용"/>
      <sheetName val="증감점포"/>
      <sheetName val="New Valuation"/>
    </sheetNames>
    <sheetDataSet>
      <sheetData sheetId="0"/>
      <sheetData sheetId="1"/>
      <sheetData sheetId="2"/>
      <sheetData sheetId="3"/>
      <sheetData sheetId="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노임이"/>
      <sheetName val="첨부1"/>
      <sheetName val="공통가설"/>
      <sheetName val="간접"/>
      <sheetName val="집계표"/>
      <sheetName val="자바라1"/>
      <sheetName val="손익분석"/>
      <sheetName val="수입"/>
      <sheetName val="A4288"/>
      <sheetName val="손익"/>
      <sheetName val="현금흐름"/>
      <sheetName val="SG"/>
      <sheetName val="수정시산표"/>
      <sheetName val="주택"/>
      <sheetName val="주택(백만원)"/>
      <sheetName val="신공항A-9(원가수정)"/>
      <sheetName val="KUNGDEVI"/>
      <sheetName val="그래프"/>
      <sheetName val="관로내역원"/>
      <sheetName val="SUMMARY"/>
      <sheetName val="PAINT"/>
      <sheetName val="CTEMCOST"/>
      <sheetName val="ELECTRIC"/>
      <sheetName val="GDP"/>
      <sheetName val="손익기01"/>
      <sheetName val="현장관리비"/>
      <sheetName val="5Traffic1"/>
      <sheetName val="부문인원3"/>
      <sheetName val="C-A(취합)파리"/>
      <sheetName val="COL"/>
      <sheetName val="Sheet1"/>
      <sheetName val="동선(을)"/>
      <sheetName val="bm(CIcable)"/>
      <sheetName val="감독1130"/>
      <sheetName val="인사자료총집계"/>
      <sheetName val="시멘트"/>
      <sheetName val="공사비집계"/>
      <sheetName val="전계가"/>
      <sheetName val="원가계산서"/>
      <sheetName val="금액내역서"/>
      <sheetName val="실행내역"/>
      <sheetName val="설계내역서"/>
      <sheetName val="예가표"/>
      <sheetName val="내역"/>
      <sheetName val="공사개요"/>
      <sheetName val="노임단가"/>
      <sheetName val="982월원안"/>
      <sheetName val="CC Down load 0716"/>
      <sheetName val="화물2팀"/>
      <sheetName val="변경실행(2차) "/>
      <sheetName val="금융"/>
      <sheetName val="결재인"/>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01"/>
      <sheetName val="내역서"/>
      <sheetName val="TR제작사양"/>
      <sheetName val="익월수주전망"/>
      <sheetName val="SCHEDULE"/>
      <sheetName val="입찰내역서"/>
      <sheetName val="유동성사채"/>
      <sheetName val="나.출고"/>
      <sheetName val="나.입고"/>
      <sheetName val="8월차잔"/>
      <sheetName val="호프"/>
      <sheetName val="  한국 AMP ASP-23 판매가격  "/>
      <sheetName val="산근"/>
      <sheetName val="여흥"/>
      <sheetName val="APT"/>
      <sheetName val="b_balju (2)"/>
      <sheetName val="b_gunmul"/>
      <sheetName val="SO416"/>
      <sheetName val="장기대여금1"/>
      <sheetName val="개발비자산성검토"/>
      <sheetName val="가공MH"/>
      <sheetName val="갑지(추정)"/>
      <sheetName val="ABUT수량-A1"/>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08년(Form1)"/>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45,46"/>
      <sheetName val="요약"/>
      <sheetName val="방배동내역(리라)"/>
      <sheetName val="금융비용"/>
      <sheetName val="총괄내역서"/>
      <sheetName val="DATA"/>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REF"/>
      <sheetName val="기성청구 공문"/>
      <sheetName val="IW-LIST"/>
      <sheetName val="woo(mac)"/>
      <sheetName val="예정(3)"/>
      <sheetName val="동원(3)"/>
      <sheetName val="토목검측서"/>
      <sheetName val="RECIMAKE"/>
      <sheetName val="A-100전제"/>
      <sheetName val="몰드시스템 리스트"/>
      <sheetName val="정비손익"/>
      <sheetName val="200"/>
      <sheetName val="Calen"/>
      <sheetName val="정산표"/>
      <sheetName val="월말명세0912"/>
      <sheetName val="11.외화채무증권(AFS,HTM)08"/>
      <sheetName val="Hedge09"/>
      <sheetName val="13.감액TEST_08"/>
      <sheetName val="해외채권"/>
      <sheetName val="BS09"/>
      <sheetName val="Borrower"/>
      <sheetName val="13월별BS"/>
      <sheetName val="중요02월25일"/>
      <sheetName val="단가추이"/>
      <sheetName val="경유량추이"/>
      <sheetName val="MIBK원단위"/>
      <sheetName val="Proposal"/>
      <sheetName val="SM1-09"/>
      <sheetName val="SM2-09"/>
      <sheetName val="BD-09"/>
      <sheetName val="7 (2)"/>
      <sheetName val="12년 CF(9월)"/>
      <sheetName val="유림골조"/>
      <sheetName val="기본DATA"/>
      <sheetName val="추가예산"/>
      <sheetName val="Sheet13"/>
      <sheetName val="Sheet14"/>
      <sheetName val="기계경비(시간당)"/>
      <sheetName val="램머"/>
      <sheetName val="실행철강하도"/>
      <sheetName val="일위대가표"/>
      <sheetName val="RE9604"/>
      <sheetName val="평가제외"/>
      <sheetName val="지점장"/>
      <sheetName val="역T형"/>
      <sheetName val="수주현황2월"/>
      <sheetName val="단가산출"/>
      <sheetName val="집행내역"/>
      <sheetName val="공통부대관리"/>
      <sheetName val="MIJIBI"/>
      <sheetName val="Sheet1 (2)"/>
      <sheetName val="A-4"/>
      <sheetName val="하수급견적대비"/>
      <sheetName val="SIL98"/>
      <sheetName val="원가(통신)"/>
      <sheetName val="표지"/>
      <sheetName val="설비원가"/>
      <sheetName val="FAB"/>
      <sheetName val="表21 净利润调节表"/>
      <sheetName val="점수계산1-2"/>
      <sheetName val="일위대가"/>
      <sheetName val="미드수량"/>
      <sheetName val="참조"/>
      <sheetName val="물량표"/>
      <sheetName val="DATE"/>
      <sheetName val="대비표"/>
      <sheetName val="현장지지물물량"/>
      <sheetName val="97년추정손익계산서"/>
      <sheetName val="재료"/>
      <sheetName val="골조시행"/>
      <sheetName val="업무연락"/>
      <sheetName val="Ethylene"/>
      <sheetName val="월별매출"/>
      <sheetName val="ChlorAlkali"/>
      <sheetName val="VXXXXXXX"/>
      <sheetName val="부서코드표"/>
      <sheetName val="양식3"/>
      <sheetName val="재고현황"/>
      <sheetName val="발행제기"/>
      <sheetName val="2.대외공문"/>
      <sheetName val="영동(D)"/>
      <sheetName val="조명시설"/>
      <sheetName val="퇴충"/>
      <sheetName val="수지"/>
      <sheetName val="완제품3"/>
      <sheetName val="비가동-20"/>
      <sheetName val="BEST"/>
      <sheetName val="통장출금액"/>
      <sheetName val="실적"/>
      <sheetName val="37개월"/>
      <sheetName val="총내역서"/>
      <sheetName val="카메라"/>
      <sheetName val="CAUDIT"/>
      <sheetName val="단가표"/>
      <sheetName val="slipsumpR"/>
      <sheetName val="요약PL"/>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118.세금과공과"/>
      <sheetName val="수선비"/>
      <sheetName val="감가상각비"/>
      <sheetName val="손익현황"/>
      <sheetName val="현황CODE"/>
      <sheetName val="물량표(신)"/>
      <sheetName val="대공종"/>
      <sheetName val="CC_Down_load_0716"/>
      <sheetName val="변경실행(2차)_"/>
      <sheetName val="나_출고"/>
      <sheetName val="나_입고"/>
      <sheetName val="09년_인건비(속리산)"/>
      <sheetName val="합산목표(감가+57_5)"/>
      <sheetName val="기성청구_공문"/>
      <sheetName val="부하계산서"/>
      <sheetName val="주형"/>
      <sheetName val="sum1 (2)"/>
      <sheetName val="적격"/>
      <sheetName val="자재단가"/>
      <sheetName val="Total"/>
      <sheetName val="3.바닥판설계"/>
      <sheetName val="504전기실 동부하-L"/>
      <sheetName val="Sheet15"/>
      <sheetName val="Sheet9"/>
      <sheetName val="DUT-BAT1"/>
      <sheetName val="2.총괄표"/>
      <sheetName val="LinerWt"/>
      <sheetName val="적용건축"/>
      <sheetName val="양식(직판용)"/>
      <sheetName val="部署名"/>
      <sheetName val="車両別燃費及び油類単価"/>
      <sheetName val="1_종합손익(도급)1"/>
      <sheetName val="推移グラフ"/>
      <sheetName val="참조시트"/>
      <sheetName val="BAND(200)"/>
      <sheetName val="OUTER AREA(겹침없음)"/>
      <sheetName val="EG-09"/>
      <sheetName val="M3산출"/>
      <sheetName val="EL 표면적"/>
      <sheetName val="월별수입"/>
      <sheetName val="차수"/>
      <sheetName val="담보"/>
      <sheetName val="1유리"/>
      <sheetName val="예적금"/>
      <sheetName val="월별손익"/>
      <sheetName val="매출"/>
      <sheetName val="Year"/>
      <sheetName val="인원계획-미화"/>
      <sheetName val="ADR"/>
      <sheetName val="Prices"/>
      <sheetName val="조정내역"/>
      <sheetName val="CF6"/>
      <sheetName val="P.M 별"/>
      <sheetName val="FRQ"/>
      <sheetName val="기준"/>
      <sheetName val="D-623D"/>
      <sheetName val="BQMPALOC"/>
      <sheetName val="세부내역서"/>
      <sheetName val="XZLC004_PART2"/>
      <sheetName val="XZLC003_PART1"/>
      <sheetName val="조경"/>
      <sheetName val="입찰보고"/>
      <sheetName val="건축내역"/>
      <sheetName val="단가(반정3교-원주)"/>
      <sheetName val="Sheet4"/>
      <sheetName val="주행"/>
      <sheetName val="주현(해보)"/>
      <sheetName val="주현(영광)"/>
      <sheetName val="_x0018__x0000_"/>
      <sheetName val=""/>
      <sheetName val="슬래브"/>
      <sheetName val="국내총괄"/>
      <sheetName val="특판제외"/>
      <sheetName val="건축공사실행"/>
      <sheetName val="건축원가"/>
      <sheetName val="5사남"/>
      <sheetName val="020114"/>
      <sheetName val="0111월"/>
      <sheetName val="품셈표"/>
      <sheetName val="갑근세납세필증명원"/>
      <sheetName val="산출근거"/>
      <sheetName val="일위(토목)"/>
      <sheetName val="품셈TABLE"/>
      <sheetName val="회사정보"/>
      <sheetName val="원가계산하도"/>
      <sheetName val="입출재고현황 (2)"/>
      <sheetName val="입찰내역 발주처 양식"/>
      <sheetName val="실행간접비용"/>
      <sheetName val="자금추ȕ"/>
      <sheetName val="05년말(건재)"/>
      <sheetName val="물량표S"/>
      <sheetName val="2.주요계수총괄"/>
      <sheetName val="INPUT"/>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시산표"/>
      <sheetName val="TRE TABLE"/>
      <sheetName val="C3"/>
      <sheetName val="MEMORY"/>
      <sheetName val="찍기"/>
      <sheetName val="단가일람"/>
      <sheetName val="단위량당중기"/>
      <sheetName val="수량집계표(舊)"/>
      <sheetName val="연돌일위집계"/>
      <sheetName val="공사비증감"/>
      <sheetName val="신공"/>
      <sheetName val="Project Brief"/>
      <sheetName val="Y-WORK"/>
      <sheetName val="CC16-내역서"/>
      <sheetName val="cp-e1"/>
      <sheetName val="부속동"/>
      <sheetName val="설계명세서"/>
      <sheetName val="전신환매도율"/>
      <sheetName val="경비"/>
      <sheetName val="GAEYO"/>
      <sheetName val="내역표지"/>
      <sheetName val="PIPE"/>
      <sheetName val="FLANGE"/>
      <sheetName val="VALVE"/>
      <sheetName val="YES-T"/>
      <sheetName val="내역(한신APT)"/>
      <sheetName val="자금운용계획표"/>
      <sheetName val="현금"/>
      <sheetName val="교각계산"/>
      <sheetName val="한강운반비"/>
      <sheetName val="0001new"/>
      <sheetName val="동절기투입(자재)"/>
      <sheetName val="BOX-1510"/>
      <sheetName val="A"/>
      <sheetName val="Training"/>
      <sheetName val="Facility Information"/>
      <sheetName val="General"/>
      <sheetName val="Instructions"/>
      <sheetName val="People"/>
      <sheetName val="Quality"/>
      <sheetName val="Risk"/>
      <sheetName val="주차"/>
      <sheetName val="부대공"/>
      <sheetName val="경비2내역"/>
      <sheetName val="_x005f_x0018__x005f_x0000_"/>
      <sheetName val="1. 시공측량"/>
      <sheetName val="공사내역"/>
      <sheetName val="월별예산"/>
      <sheetName val="목록"/>
      <sheetName val="중기"/>
      <sheetName val="原価センタ"/>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KAM설비"/>
      <sheetName val="원가서"/>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Data 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 견적서"/>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15년"/>
      <sheetName val="16년"/>
      <sheetName val="위탁매매_1103"/>
      <sheetName val="자기매매_1103"/>
      <sheetName val="위탁매매_1109"/>
      <sheetName val="자기매매_1109"/>
      <sheetName val="_x005f_x0018_"/>
      <sheetName val="1.차입금"/>
      <sheetName val="choose"/>
      <sheetName val="본문"/>
      <sheetName val="기초"/>
      <sheetName val="재무상태표"/>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일위(PN)"/>
      <sheetName val="1.본사계정별"/>
      <sheetName val="95하U$가격"/>
      <sheetName val="Manual"/>
      <sheetName val="기초정보"/>
      <sheetName val="2013.2월 연결대상"/>
      <sheetName val="BS_Package_내부거래"/>
      <sheetName val="PL_Package_내부거래"/>
      <sheetName val="공정"/>
      <sheetName val="특외대"/>
      <sheetName val="해외 기술훈련비 (합계)"/>
      <sheetName val="손익실적"/>
      <sheetName val="손익실적(매출원가)"/>
      <sheetName val="당년사별실적"/>
      <sheetName val="VXXXX"/>
      <sheetName val="탄산"/>
      <sheetName val="_x0018_?"/>
      <sheetName val="__"/>
      <sheetName val="총괄표"/>
      <sheetName val="Master"/>
      <sheetName val="Macro1"/>
      <sheetName val="공통비(전체)"/>
      <sheetName val="토목공사"/>
      <sheetName val="새공통(96임금인상기준)"/>
      <sheetName val="비교1"/>
      <sheetName val="유림총괄"/>
      <sheetName val="단면 (2)"/>
      <sheetName val="정부노임단가"/>
      <sheetName val="전도품의"/>
      <sheetName val="접대비"/>
      <sheetName val="설문 평가"/>
      <sheetName val="음료실행"/>
      <sheetName val="자재목록"/>
      <sheetName val="수량산출"/>
      <sheetName val="22철거수량"/>
      <sheetName val="상가지급현황"/>
      <sheetName val="품목코드표"/>
      <sheetName val="입찰내역_발주처_양식"/>
      <sheetName val="Data_Validation"/>
      <sheetName val="원본"/>
      <sheetName val="Bond"/>
      <sheetName val="노동부"/>
      <sheetName val="최소가치(간편)-회계"/>
      <sheetName val="회사제시"/>
      <sheetName val="RAW"/>
      <sheetName val="부서별집계표"/>
      <sheetName val="금년실적"/>
      <sheetName val="ETC"/>
      <sheetName val="3.6.2남양주택배"/>
      <sheetName val="구성비"/>
      <sheetName val="Back Data 1"/>
      <sheetName val="선급비용"/>
      <sheetName val="직재"/>
      <sheetName val="PAD TR보호대기초"/>
      <sheetName val="HANDHOLE(2)"/>
      <sheetName val="가로등기초"/>
      <sheetName val="철골공사"/>
      <sheetName val="슬래԰"/>
      <sheetName val="슬래"/>
      <sheetName val="슬래렀"/>
      <sheetName val="슬래㰀"/>
      <sheetName val="1월 예산"/>
      <sheetName val="슬래밀"/>
      <sheetName val="슬래　"/>
      <sheetName val="슬래尀"/>
      <sheetName val="슬래⠀"/>
      <sheetName val="BD%_70s"/>
      <sheetName val="슬래"/>
      <sheetName val="슬래堌"/>
      <sheetName val="슬래䰀"/>
      <sheetName val="슬래簀"/>
      <sheetName val="슬래퀀"/>
      <sheetName val="슬래뀀"/>
      <sheetName val="슬래瀀"/>
      <sheetName val="슬래鰀"/>
      <sheetName val="11월"/>
      <sheetName val="FB25JN"/>
      <sheetName val="도"/>
      <sheetName val="의정부문예회관변경내역"/>
      <sheetName val="일반관리비"/>
      <sheetName val="보고서"/>
      <sheetName val="인수기간별S"/>
      <sheetName val="본부유지율"/>
      <sheetName val="4-2물건누계"/>
      <sheetName val="자동차추정자료"/>
      <sheetName val="손해감소유형"/>
      <sheetName val="7"/>
      <sheetName val="설산1.나"/>
      <sheetName val="본사S"/>
      <sheetName val="항목"/>
      <sheetName val="1_종합손익(도급)4"/>
      <sheetName val="#1) 투자 구분"/>
      <sheetName val="P-산#1-1(WOWA1)"/>
      <sheetName val="분전함신설"/>
      <sheetName val="접지1종"/>
      <sheetName val="품목"/>
      <sheetName val="터파기및재료"/>
      <sheetName val="3본사"/>
      <sheetName val="98지급계획"/>
      <sheetName val="설계명세서(선로)"/>
      <sheetName val="시화점실행"/>
      <sheetName val="전체철근집계"/>
      <sheetName val="건축2"/>
      <sheetName val="설치원가"/>
      <sheetName val="명단원자료(이전)"/>
      <sheetName val="수종별수량 (2)"/>
      <sheetName val="구간별수량"/>
      <sheetName val="Back_Data_1"/>
      <sheetName val="※유형구분분류"/>
      <sheetName val="※类型区分分类"/>
      <sheetName val="선택창"/>
      <sheetName val="외주현황.wq1"/>
      <sheetName val="첨부1(손익관리)"/>
      <sheetName val="카메라2"/>
      <sheetName val="카메라1"/>
      <sheetName val="첨부11(기계정지개선)"/>
      <sheetName val="카메라3"/>
      <sheetName val="카메라-생산실적"/>
      <sheetName val="카메라-생산실적분석"/>
      <sheetName val="Utility Usage YTN TOWER"/>
      <sheetName val="일위대가(계측기설치)"/>
      <sheetName val="Facility_Information"/>
      <sheetName val="공사비예산서(토목분)"/>
      <sheetName val="sheet6"/>
      <sheetName val="약품공급2"/>
      <sheetName val="감액총괄표"/>
      <sheetName val="9GNG운반"/>
      <sheetName val="납부내역총괄표 (수정)"/>
      <sheetName val="배수공"/>
      <sheetName val="전선 및 전선관"/>
      <sheetName val="B-1.기본정보"/>
      <sheetName val="대투_보관자료 변경"/>
      <sheetName val="내수자재"/>
      <sheetName val="要員用master"/>
      <sheetName val="예산계정INDEX"/>
      <sheetName val="환율change"/>
      <sheetName val="부하(성남)"/>
      <sheetName val="予算実績管理現況"/>
      <sheetName val="RE"/>
      <sheetName val="FP"/>
      <sheetName val="TB"/>
      <sheetName val="PL"/>
      <sheetName val="CS"/>
      <sheetName val="125PIECE"/>
      <sheetName val="소총괄표"/>
      <sheetName val="아파트연면적비율(참고1)"/>
      <sheetName val="연습"/>
      <sheetName val="FA-LISTING"/>
      <sheetName val="추정pl"/>
      <sheetName val="13.포장용역비표준"/>
      <sheetName val="9.가공부자재표준"/>
      <sheetName val="8.ROLL표준(TSW)"/>
      <sheetName val="4.톤당조관량표준"/>
      <sheetName val="5.조관부자재표준"/>
      <sheetName val="2-1.강사료,교통비 지급명세"/>
      <sheetName val="대투_보관자료_변경"/>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해외_기술훈련비_(합계)"/>
      <sheetName val="118_세금과공과"/>
      <sheetName val="compare2"/>
      <sheetName val="Krw"/>
      <sheetName val="BS"/>
      <sheetName val="CF表示組替表"/>
      <sheetName val="개산공사비"/>
      <sheetName val="선평원내역"/>
      <sheetName val="기둥(원형)"/>
      <sheetName val="support"/>
      <sheetName val="판가반영"/>
      <sheetName val="화전내"/>
      <sheetName val="수량산출내역1115"/>
      <sheetName val="BID"/>
      <sheetName val="식재품셈"/>
      <sheetName val="원가1"/>
      <sheetName val="원가2"/>
      <sheetName val="TYPE-1"/>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09~10년_매출계획"/>
      <sheetName val="97_사업추정(WEKI)"/>
      <sheetName val="6월_공정외주"/>
      <sheetName val="Tong_hop"/>
      <sheetName val="95_1_1이후취득자산(숨기기상태)"/>
      <sheetName val="1_MDF1공장"/>
      <sheetName val="000000"/>
      <sheetName val="그룹자료"/>
      <sheetName val="임율자료"/>
      <sheetName val="구조물공"/>
      <sheetName val="토공"/>
      <sheetName val="포장공"/>
      <sheetName val="현용"/>
      <sheetName val="表21_净利润夐#奜#"/>
      <sheetName val="고정자산-회사제시"/>
      <sheetName val="목록!"/>
      <sheetName val="마스터0919"/>
      <sheetName val="TO"/>
      <sheetName val="C2121"/>
      <sheetName val="C2123"/>
      <sheetName val="C2124"/>
      <sheetName val="C2125"/>
      <sheetName val="C2127"/>
      <sheetName val="C2122"/>
      <sheetName val="97손익계획"/>
      <sheetName val="가정"/>
      <sheetName val="공시용PL"/>
      <sheetName val="예산대실적_작성"/>
      <sheetName val="2-2.투자"/>
      <sheetName val="기본연봉"/>
      <sheetName val="사원"/>
      <sheetName val="9-1차이내역"/>
      <sheetName val="Proj. Fin."/>
      <sheetName val="ITS Assumptions"/>
      <sheetName val="Proj__Fin_"/>
      <sheetName val="2-2_투자"/>
      <sheetName val="Master Data"/>
      <sheetName val="SALE"/>
      <sheetName val="세액계산"/>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현장"/>
      <sheetName val="7.Utility Analysis"/>
      <sheetName val="Operational Activities"/>
      <sheetName val="MH_생산"/>
      <sheetName val="구분List"/>
      <sheetName val="KEY CODE"/>
      <sheetName val="10월_vs_12월_채권잔액"/>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2007전체투자세액공제_2008년처분"/>
      <sheetName val="득점현황"/>
      <sheetName val="#5"/>
      <sheetName val="#3"/>
      <sheetName val="Appendix(권장,단체)"/>
      <sheetName val="환율표"/>
      <sheetName val="表21_净利润墨-닑⿕"/>
      <sheetName val="월별자료"/>
      <sheetName val="Index"/>
      <sheetName val="MAT"/>
      <sheetName val="U_TYPE_1_"/>
      <sheetName val="C1.3.1"/>
      <sheetName val="부대공Ⅱ"/>
      <sheetName val="입찰내역 Ĉ_x0000__x0000_ᇆ"/>
      <sheetName val="입찰내역 Ĉ_x0000__x0000_ᇆ"/>
      <sheetName val="정보화기기매출"/>
      <sheetName val="소야공정계획표"/>
      <sheetName val="실행기성 갑지"/>
      <sheetName val="Eq. Mobilization"/>
      <sheetName val="견적"/>
      <sheetName val="기계경비"/>
      <sheetName val="종단계산"/>
      <sheetName val="산출근거(S4)"/>
      <sheetName val="설치자재"/>
      <sheetName val="표시트"/>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pg15"/>
      <sheetName val="1. 작성방식"/>
      <sheetName val="코드"/>
      <sheetName val="표)CFT장 조직별 배분"/>
      <sheetName val="기술분류체계"/>
      <sheetName val="Remark"/>
      <sheetName val="20180214 P&amp;T"/>
      <sheetName val="Ref. 중점 추진 과제별 상세"/>
      <sheetName val="작성요령"/>
      <sheetName val="2.6 三无 (2)"/>
      <sheetName val="_x0018__"/>
      <sheetName val="공시용CF"/>
      <sheetName val="수량산출서 갑지"/>
      <sheetName val="I一般比"/>
      <sheetName val="최적단면"/>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3_6_2남양주택배"/>
      <sheetName val="Project_Brief1"/>
      <sheetName val="Back_Data_11"/>
      <sheetName val="Facility_Information1"/>
      <sheetName val="단면_(2)1"/>
      <sheetName val="1월_예산"/>
      <sheetName val="해외_기술훈련비_(합계)1"/>
      <sheetName val="#1)_투자_구분"/>
      <sheetName val="1__시공측량"/>
      <sheetName val="수종별수량_(2)"/>
      <sheetName val="설산1_나"/>
      <sheetName val="Weekly_Progress(계장)"/>
      <sheetName val="납부내역총괄표_(수정)"/>
      <sheetName val="전선_및_전선관"/>
      <sheetName val="KEY_CODE"/>
      <sheetName val="2013_2월_연결대상"/>
      <sheetName val="외주현황_wq1"/>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3.일반사상"/>
      <sheetName val="月度設定"/>
      <sheetName val="외부자료"/>
      <sheetName val="슬래_xd800_"/>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노임단가(공사)"/>
      <sheetName val="RES"/>
      <sheetName val="数据有效性"/>
      <sheetName val="Worker List"/>
      <sheetName val="GB-IC Villingen GG"/>
      <sheetName val="MC&amp;다변화"/>
      <sheetName val="Library"/>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BM_NEW2"/>
      <sheetName val="Month-Report"/>
      <sheetName val="Desal-E&amp;I"/>
      <sheetName val="선택지"/>
      <sheetName val="Congfig"/>
      <sheetName val="Bank code"/>
      <sheetName val="총수율"/>
      <sheetName val="11"/>
      <sheetName val="Drop-down RAW"/>
      <sheetName val="CODE生成机"/>
      <sheetName val="조직필터"/>
      <sheetName val="산자사 운전용품"/>
      <sheetName val="STANDARD"/>
      <sheetName val="유효성검사"/>
      <sheetName val="7상품수"/>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1"/>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Exchange rate"/>
      <sheetName val="hiddenSheet"/>
      <sheetName val="코드관리"/>
      <sheetName val="4.1 월별 에너지 사용량"/>
      <sheetName val="Diesel Price "/>
      <sheetName val="드롭다운"/>
      <sheetName val="98수문일위"/>
      <sheetName val="기초정보 코드"/>
      <sheetName val="有型区分分类"/>
      <sheetName val="업무 분류(Category)"/>
      <sheetName val="STRAT PLAN WKSHT"/>
      <sheetName val="Sales Plan &amp; other"/>
      <sheetName val="ConsolidateUSD"/>
      <sheetName val="STRAT_PLAN_WKSHT"/>
      <sheetName val="Sales_Plan_&amp;_other"/>
      <sheetName val="ref"/>
      <sheetName val="drop downs"/>
      <sheetName val="수목단가"/>
      <sheetName val="시설수량표"/>
      <sheetName val="식재수량표"/>
      <sheetName val="진행 DATA (2)"/>
      <sheetName val="_x005f_x005f_x005f_x0000__x005f_x005f_x005f_x0000_"/>
      <sheetName val="Cntmrs"/>
      <sheetName val="견적 맵"/>
      <sheetName val="euc"/>
      <sheetName val="$bhp"/>
      <sheetName val="업무분장 "/>
      <sheetName val="7300-1000.11"/>
      <sheetName val="7300-1000_11"/>
      <sheetName val="기준Data"/>
      <sheetName val="PJT 현황"/>
      <sheetName val="VNHA"/>
      <sheetName val="대차대조표-공시형"/>
      <sheetName val="참고) 기준정보"/>
      <sheetName val="포지셔닝(유형별)"/>
      <sheetName val="채권(하반기)"/>
      <sheetName val="금액"/>
      <sheetName val="제품"/>
      <sheetName val="분류표"/>
      <sheetName val="Long Term Prices"/>
      <sheetName val="생산량"/>
      <sheetName val="BK_PPA"/>
      <sheetName val="간접비차이_PJT"/>
      <sheetName val="10매출"/>
      <sheetName val="준검 내역서"/>
      <sheetName val="을-ATYPE"/>
      <sheetName val="대전-교대(A1-A2)"/>
      <sheetName val="CAT_5"/>
      <sheetName val="FitOutConfCentre"/>
      <sheetName val="MTP"/>
      <sheetName val="생산성(2차)"/>
      <sheetName val="요약(1차)"/>
      <sheetName val="단기차입금(200006)"/>
      <sheetName val="6월 공嚺㓶가"/>
      <sheetName val="작성양식"/>
      <sheetName val="조도계산서 (도서)"/>
      <sheetName val="Basic Information"/>
      <sheetName val="1711월"/>
      <sheetName val="OH _x000f__x0000__x000c__x0000__x0006__x0000__x0005__x0000__x000c__x0000_"/>
      <sheetName val="_x0000__x0004__x0000__x0002__x0000__x0002__x0000__x0005__x0000__x0008__x0000_"/>
      <sheetName val="ࠀ฀က฀Ԁ"/>
      <sheetName val="호남본"/>
      <sheetName val="오류항목"/>
      <sheetName val="기본일위"/>
      <sheetName val="M&amp;Q Lead"/>
      <sheetName val="배열수식"/>
      <sheetName val="갑지"/>
      <sheetName val="부산제일극장"/>
      <sheetName val="기계"/>
      <sheetName val="정화조"/>
      <sheetName val="토목"/>
      <sheetName val="F 월별기성수금현황 "/>
      <sheetName val="TOWER 12TON"/>
      <sheetName val="TOWER 10TON"/>
      <sheetName val="JIB CRANE,HOIST"/>
      <sheetName val="견적을지"/>
      <sheetName val="Sheet475"/>
      <sheetName val="분석가정"/>
      <sheetName val="sum_x0008__x0000__x000d__x0000__x0006__x0000_"/>
      <sheetName val="Ѐ܀ऀ܀؀਀؀Ԁ̀Ѐ̀Ѐࠀ܀ఀ؀܀"/>
      <sheetName val="숨김"/>
      <sheetName val="1월~9월"/>
      <sheetName val="계좌정보"/>
      <sheetName val="수정양식"/>
      <sheetName val="#1 Basic"/>
      <sheetName val="만기"/>
      <sheetName val="월별비교(물리)"/>
      <sheetName val="EP0618"/>
      <sheetName val="첨부#2.Cash Flow(현장작성)"/>
      <sheetName val="미계약2"/>
      <sheetName val="중기일위대가"/>
      <sheetName val="특수선일위대가"/>
      <sheetName val="전기자료"/>
      <sheetName val="Sheet10"/>
      <sheetName val="필요면적"/>
      <sheetName val="일위대가(목록)"/>
      <sheetName val="재료비"/>
      <sheetName val="견적내역서"/>
      <sheetName val="한계원가"/>
      <sheetName val="NG Item"/>
      <sheetName val="1__작성방식"/>
      <sheetName val="표)CFT장_조직별_배분"/>
      <sheetName val="20180214_P&amp;T"/>
      <sheetName val="Ref__중점_추진_과제별_상세"/>
      <sheetName val="Bank_code"/>
      <sheetName val="Drop-down_RAW"/>
      <sheetName val="Basic_Information"/>
      <sheetName val="Exchange_rate"/>
      <sheetName val="Ref. Spec Review 양식"/>
      <sheetName val="Ref. 시험항목 테이블"/>
      <sheetName val="Ref. Search Result 테이블"/>
      <sheetName val="견적서"/>
      <sheetName val="구분 Table"/>
      <sheetName val="1월"/>
      <sheetName val="회사전체"/>
      <sheetName val="Dropbox 목록"/>
      <sheetName val="소방사항"/>
      <sheetName val="本月预计"/>
      <sheetName val="1)추진현황"/>
      <sheetName val="매출회전"/>
      <sheetName val="입찰내역 Ĉ"/>
      <sheetName val="sum_x0008_"/>
      <sheetName val="TMPA"/>
      <sheetName val="_x005f_x005f_x005f_x0000__x005f"/>
      <sheetName val="소주(苏州)"/>
      <sheetName val="TLoss"/>
      <sheetName val="설비등록׃⼫"/>
      <sheetName val="설비등록_x0010__x0000_"/>
      <sheetName val="기성현황집계표"/>
      <sheetName val="0304"/>
      <sheetName val="예총"/>
      <sheetName val="안산기계장치"/>
      <sheetName val="A(Rev.3)"/>
      <sheetName val="일위대가목차"/>
      <sheetName val="6호기"/>
      <sheetName val="1_종합손익(도급)6"/>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변경실행(2차)_5"/>
      <sheetName val="CC_Down_load_07165"/>
      <sheetName val="나_출고5"/>
      <sheetName val="나_입고5"/>
      <sheetName val="09년_인건비(속리산)5"/>
      <sheetName val="합산목표(감가+57_5)5"/>
      <sheetName val="제조원가_원단위_분석4"/>
      <sheetName val="__한국_AMP_ASP-23_판매가격__4"/>
      <sheetName val="종합표양식(품의_&amp;_입고)_24"/>
      <sheetName val="원가관리_(동월대비)4"/>
      <sheetName val="b_balju_(2)4"/>
      <sheetName val="2-2_매출분석4"/>
      <sheetName val="몰드시스템_리스트4"/>
      <sheetName val="11_외화채무증권(AFS,HTM)084"/>
      <sheetName val="13_감액TEST_084"/>
      <sheetName val="7_(2)4"/>
      <sheetName val="12년_CF(9월)4"/>
      <sheetName val="중기조종사_단위단가4"/>
      <sheetName val="6PILE__(돌출)4"/>
      <sheetName val="기성청구_공문5"/>
      <sheetName val="Sheet1_(2)4"/>
      <sheetName val="2_대외공문4"/>
      <sheetName val="表21_净利润调节表4"/>
      <sheetName val="sum1_(2)4"/>
      <sheetName val="3_바닥판설계4"/>
      <sheetName val="504전기실_동부하-L4"/>
      <sheetName val="2_총괄표4"/>
      <sheetName val="OUTER_AREA(겹침없음)4"/>
      <sheetName val="EL_표면적4"/>
      <sheetName val="P_M_별3"/>
      <sheetName val="Back_Data_12"/>
      <sheetName val="Facility_Information2"/>
      <sheetName val="1__작성방식1"/>
      <sheetName val="입찰내역_발주처_양식2"/>
      <sheetName val="입출재고현황_(2)2"/>
      <sheetName val="2_주요계수총괄2"/>
      <sheetName val="TRE_TABLE2"/>
      <sheetName val="Project_Brief2"/>
      <sheetName val="Utility_Usage_YTN_TOWER1"/>
      <sheetName val="Data_Validation2"/>
      <sheetName val="118_세금과공과2"/>
      <sheetName val="09~10년_매출계획2"/>
      <sheetName val="97_사업추정(WEKI)2"/>
      <sheetName val="6월_공정외주2"/>
      <sheetName val="1_차입금1"/>
      <sheetName val="근거_및_가정1"/>
      <sheetName val="2_카드채권(대출포함)1"/>
      <sheetName val="1_본사계정별2"/>
      <sheetName val="부대시행1_(2)1"/>
      <sheetName val="Tong_hop2"/>
      <sheetName val="95_1_1이후취득자산(숨기기상태)2"/>
      <sheetName val="1_MDF1공장2"/>
      <sheetName val="3_6_2남양주택배1"/>
      <sheetName val="단면_(2)2"/>
      <sheetName val="PAD_TR보호대기초1"/>
      <sheetName val="설산1_나1"/>
      <sheetName val="표)CFT장_조직별_배분1"/>
      <sheetName val="20180214_P&amp;T1"/>
      <sheetName val="Ref__중점_추진_과제별_상세1"/>
      <sheetName val="1__시공측량1"/>
      <sheetName val="수종별수량_(2)1"/>
      <sheetName val="Bank_code1"/>
      <sheetName val="해외_기술훈련비_(합계)2"/>
      <sheetName val="설문_평가1"/>
      <sheetName val="납부내역총괄표_(수정)1"/>
      <sheetName val="_견적서1"/>
      <sheetName val="B-1_기본정보1"/>
      <sheetName val="1월_예산1"/>
      <sheetName val="Drop-down_RAW1"/>
      <sheetName val="#1)_투자_구분1"/>
      <sheetName val="전선_및_전선관1"/>
      <sheetName val="Weekly_Progress(계장)1"/>
      <sheetName val="대투_보관자료_변경1"/>
      <sheetName val="외주현황_wq11"/>
      <sheetName val="Basic_Information1"/>
      <sheetName val="Exchange_rate1"/>
      <sheetName val="실행기성_갑지1"/>
      <sheetName val="Eq__Mobilization"/>
      <sheetName val="진행_DATA_(2)"/>
      <sheetName val="NG_Item"/>
      <sheetName val="Ref__Spec_Review_양식"/>
      <sheetName val="Ref__시험항목_테이블"/>
      <sheetName val="Ref__Search_Result_테이블"/>
      <sheetName val="C1_3_1"/>
      <sheetName val="2013_2월_연결대상1"/>
      <sheetName val="7_Utility_Analysis"/>
      <sheetName val="Operational_Activities"/>
      <sheetName val="HQ_급여_"/>
      <sheetName val="OF_급여"/>
      <sheetName val="F_Ma급여"/>
      <sheetName val="SMT_급여"/>
      <sheetName val="QC_급여"/>
      <sheetName val="Sam_sung_급여"/>
      <sheetName val="Dlock_급여"/>
      <sheetName val="_thôi_việc_급여"/>
      <sheetName val="Công_smt"/>
      <sheetName val="Công_smt_(2)"/>
      <sheetName val="Detail_smt"/>
      <sheetName val="Công_QC"/>
      <sheetName val="Detail_QC_"/>
      <sheetName val="Công_SS"/>
      <sheetName val="Detail_SS"/>
      <sheetName val="Công_FMa"/>
      <sheetName val="Detail_FMa"/>
      <sheetName val="Công_OF"/>
      <sheetName val="Detail_OF"/>
      <sheetName val="Công_Dlock"/>
      <sheetName val="Detail_Dlock"/>
      <sheetName val="Công_thôi_việc"/>
      <sheetName val="Detail_thôi"/>
      <sheetName val="2-1_강사료,교통비_지급명세1"/>
      <sheetName val="2-2_투자1"/>
      <sheetName val="Proj__Fin_1"/>
      <sheetName val="ITS_Assumptions"/>
      <sheetName val="Master_Data"/>
      <sheetName val="Jul-Sep_Actual_cost_(2)1"/>
      <sheetName val="3YP2016-Bottom_up1"/>
      <sheetName val="MASTER_APP1"/>
      <sheetName val="Cond__Inseguros1"/>
      <sheetName val="Comp__Inseguros1"/>
      <sheetName val="Lista_de_datos1"/>
      <sheetName val="Base_de_Datos1"/>
      <sheetName val="_DD_List1"/>
      <sheetName val="Share_Price_20021"/>
      <sheetName val="Clasif_1"/>
      <sheetName val="Lista_CI1"/>
      <sheetName val="Farol_Acciones1"/>
      <sheetName val="Lista_de_Entrenamientos1"/>
      <sheetName val="Supply_Cost_Centers1"/>
      <sheetName val="BEP_加薪_KPI1"/>
      <sheetName val="KEY_CODE1"/>
      <sheetName val="13_포장용역비표준1"/>
      <sheetName val="9_가공부자재표준1"/>
      <sheetName val="8_ROLL표준(TSW)1"/>
      <sheetName val="4_톤당조관량표준1"/>
      <sheetName val="5_조관부자재표준1"/>
      <sheetName val="Rev__Recon_1"/>
      <sheetName val="1_고객불만건수"/>
      <sheetName val="1_변경범위"/>
      <sheetName val="F_월별기성수금현황_"/>
      <sheetName val="준검_내역서"/>
      <sheetName val="수량산출서_갑지"/>
      <sheetName val="G_R300경비"/>
      <sheetName val="AS포장복구_"/>
      <sheetName val="설_계"/>
      <sheetName val="조도계산서_(도서)"/>
      <sheetName val="기초정보_코드"/>
      <sheetName val="날개수량1_5"/>
      <sheetName val="입찰내역_Ĉᇆ"/>
      <sheetName val="입찰내역_Ĉᇆ"/>
      <sheetName val="sum_x000a_"/>
      <sheetName val="6월_공嚺㓶가"/>
      <sheetName val="2_6_三无_(2)"/>
      <sheetName val="_"/>
      <sheetName val="보고서_표"/>
      <sheetName val="0__가정_및_결론"/>
      <sheetName val="1__투자비"/>
      <sheetName val="2__Rent-roll"/>
      <sheetName val="3__Funding"/>
      <sheetName val="4__운영수익"/>
      <sheetName val="5__운영비용"/>
      <sheetName val="6_1_N+1년차_NOI_산정"/>
      <sheetName val="6__부동산매각"/>
      <sheetName val="7__보유세"/>
      <sheetName val="8__교통유발부담금"/>
      <sheetName val="9__BS부속"/>
      <sheetName val="10__CF(M)"/>
      <sheetName val="11__IS(M)"/>
      <sheetName val="12__BS(M)"/>
      <sheetName val="14__IS(FY)"/>
      <sheetName val="13__CF(FY)"/>
      <sheetName val="15__BS(FY)"/>
      <sheetName val="16__RE(FY)"/>
      <sheetName val="4_1_월별_에너지_사용량"/>
      <sheetName val="TOWER_12TON"/>
      <sheetName val="TOWER_10TON"/>
      <sheetName val="JIB_CRANE,HOIST"/>
      <sheetName val="Worker_List"/>
      <sheetName val="GB-IC_Villingen_GG"/>
      <sheetName val="M&amp;Q_Lead"/>
      <sheetName val="07.01"/>
      <sheetName val="시험장S자로가로등공사"/>
      <sheetName val="증감대비"/>
      <sheetName val="공종단가"/>
      <sheetName val="Sheet17"/>
      <sheetName val="지장물C"/>
      <sheetName val="협가표"/>
      <sheetName val="_x005f_x005f_x005f_x0018__x005f_x005f_x005f_x0000_"/>
      <sheetName val="_x005f_x0018_?"/>
      <sheetName val="집계"/>
      <sheetName val="BATCH"/>
      <sheetName val="1-2.설계변경요청서(갑지)"/>
      <sheetName val="사유집계"/>
      <sheetName val="설계변경내역서(주차관제)"/>
      <sheetName val="증감사유"/>
      <sheetName val="첨부1.(주차관제-.당공)"/>
      <sheetName val="첨부1-1.설계변경내역서(CCTV)"/>
      <sheetName val="첨부1-2.(주차관제-변공)"/>
      <sheetName val="2-6.변공량(추가공사)"/>
      <sheetName val=" 2-1.관제(물량산출서집계표)"/>
      <sheetName val=" 2-2.유도(물량산출서집계표)"/>
      <sheetName val="물량산출서(총괄)"/>
      <sheetName val="3-1.주차관제"/>
      <sheetName val="3-2.주차-광케이블"/>
      <sheetName val="3-3.층별LPR"/>
      <sheetName val="4-1.유도-광케이블"/>
      <sheetName val="4-2.주차키오스크"/>
      <sheetName val="4-3.4면카메라"/>
      <sheetName val="4-5.CCTV"/>
      <sheetName val="4-6.블럭유도등"/>
      <sheetName val="4-7.입구만차등"/>
      <sheetName val="4-8.비상벨"/>
      <sheetName val="1-1"/>
      <sheetName val="wall"/>
      <sheetName val="수량산출서 (2)"/>
      <sheetName val="1.수인터널"/>
      <sheetName val="설계내역양식"/>
      <sheetName val="경영비율 "/>
      <sheetName val="Project Count"/>
      <sheetName val="Index1"/>
      <sheetName val="STRAT_PLAN_WKSHT1"/>
      <sheetName val="Sales_Plan_&amp;_other1"/>
      <sheetName val="drop_downs"/>
      <sheetName val="XREF"/>
      <sheetName val="손익계산서"/>
      <sheetName val="대구은행"/>
      <sheetName val="원재료"/>
      <sheetName val="비품"/>
      <sheetName val="control sheet"/>
      <sheetName val="PF 현황(11년12월)"/>
      <sheetName val="역T형옹벽(3.0)"/>
      <sheetName val="문의내용 카테고리 분류(수정X)"/>
      <sheetName val="네고14"/>
      <sheetName val="관리1"/>
      <sheetName val="연체리스료"/>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갑지1"/>
      <sheetName val="Assign"/>
      <sheetName val="합잔_역사"/>
      <sheetName val="01현금및현금성자산(ok)"/>
      <sheetName val="상불"/>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Figures_Report2"/>
      <sheetName val="Set_Up3"/>
      <sheetName val="Fare_prices2"/>
      <sheetName val="Hotel_prices2"/>
      <sheetName val="tab_STATUS_DO_PROCESSO_2"/>
      <sheetName val="Perf__Plan__Diário12"/>
      <sheetName val="In_(2)2"/>
      <sheetName val="slide_24_cat_A2"/>
      <sheetName val="slide_82_cat_b2"/>
      <sheetName val="Incident_유형구분표2"/>
      <sheetName val="CLASIFICACION_DE_AI2"/>
      <sheetName val="Base_da_Datos2"/>
      <sheetName val="Dados_dos_Produtos2"/>
      <sheetName val="DD_list2"/>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Dashboard_Prevención_Riesgos_"/>
      <sheetName val="TOP_KPIs_MTM"/>
      <sheetName val="PLAN_DE_ACCION"/>
      <sheetName val="Faro_de_Indicadores"/>
      <sheetName val="Issues_List_Payments"/>
      <sheetName val="Grafica_Actos"/>
      <sheetName val="Condiciones_SyE"/>
      <sheetName val="POC_LIST"/>
      <sheetName val="turnover_reason퇴직사유"/>
      <sheetName val="SKU_Basic_Data"/>
      <sheetName val="DETALLE_MENSUAL"/>
      <sheetName val="do_not_delete"/>
      <sheetName val="REALxMETA_-_CERVEJA2"/>
      <sheetName val="REALxMETA_-_REFRI2"/>
      <sheetName val="APAC_S"/>
      <sheetName val="APAC_N"/>
      <sheetName val="Slide_output"/>
      <sheetName val="Directrices_de_Metas_2017"/>
      <sheetName val="Entity_Target"/>
      <sheetName val="구분"/>
      <sheetName val="_손익기01.XL_x005f_x0000__x0"/>
      <sheetName val="1o_Sem"/>
      <sheetName val="2o_Sem"/>
      <sheetName val="ID_Ano"/>
      <sheetName val="BaseReal"/>
      <sheetName val="Devolução_Cx_Mês"/>
      <sheetName val="Base_Fornec_M_AS_Hl"/>
      <sheetName val="Acompanhamento_Devolução"/>
      <sheetName val="Base_%_VD"/>
      <sheetName val="Ta_x0005_"/>
      <sheetName val="Base Farol"/>
      <sheetName val="Gerencial IL"/>
      <sheetName val="Ventas Campo"/>
      <sheetName val="Graficos"/>
      <sheetName val="FornecM_Check1"/>
      <sheetName val="Unidades_SAC-REVENDA3"/>
      <sheetName val="[손익기01_XL??DePara1"/>
      <sheetName val="Farol_Metas1"/>
      <sheetName val="Mod_Relac_1"/>
      <sheetName val="Estratificación_AI1"/>
      <sheetName val="condicion_inseguras1"/>
      <sheetName val="Actos_Inseguros1"/>
      <sheetName val="Control_de_incidentes1"/>
      <sheetName val="Plan_de_Acción1"/>
      <sheetName val="ACTOS POR RIESGO"/>
      <sheetName val="drop lists"/>
      <sheetName val="MRL NON SUPPLY URU"/>
      <sheetName val="AIIM - Empresas Ext 2012"/>
      <sheetName val="Blad2"/>
      <sheetName val="KPIs Hana"/>
      <sheetName val="CausasProblemasFolios"/>
      <sheetName val="Catalago de refacciones "/>
      <sheetName val="Existencias al 07-Nov-2012"/>
      <sheetName val="GAP"/>
      <sheetName val="Check GG"/>
      <sheetName val="工作表2"/>
      <sheetName val="条件格式选项"/>
      <sheetName val="单位信息"/>
      <sheetName val="条件格式"/>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Figures_Report3"/>
      <sheetName val="Set_Up4"/>
      <sheetName val="Fare_prices3"/>
      <sheetName val="Hotel_prices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APAC_S1"/>
      <sheetName val="APAC_N1"/>
      <sheetName val="Slide_output1"/>
      <sheetName val="Directrices_de_Metas_20171"/>
      <sheetName val="Entity_Target1"/>
      <sheetName val="VALIDACION_DE_DATOS"/>
      <sheetName val="Drop-down_List"/>
      <sheetName val="by_DD"/>
      <sheetName val="Sheet3 (2)"/>
      <sheetName val="요일 테이블 "/>
      <sheetName val="Lookups"/>
      <sheetName val="dd"/>
      <sheetName val="Nombre de SOP"/>
      <sheetName val="Vermelha"/>
      <sheetName val="Список"/>
      <sheetName val="targets"/>
      <sheetName val=" mngt Pillar"/>
      <sheetName val="2. Indicadores"/>
      <sheetName val="Ta¨"/>
      <sheetName val="Ta "/>
      <sheetName val="Hoegaarden"/>
      <sheetName val="Lao &amp; Cam"/>
      <sheetName val="Hoegaarden 2019"/>
      <sheetName val="Lao &amp; Cam 2019"/>
      <sheetName val="Malaysia"/>
      <sheetName val="Malaysia 2019"/>
      <sheetName val="Singapore"/>
      <sheetName val="Singapore 2019"/>
      <sheetName val="Sheet2 (2)"/>
      <sheetName val="下拉菜单选项"/>
      <sheetName val="隐患统计图"/>
      <sheetName val="Other Listings"/>
      <sheetName val="Registros"/>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不安全行为库"/>
      <sheetName val="KPI标准"/>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Capa"/>
      <sheetName val="Reference"/>
      <sheetName val="Dropdown"/>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참조용"/>
      <sheetName val="Comp Inseguros"/>
      <sheetName val="Controls"/>
      <sheetName val="BNR_2012 в ящике"/>
      <sheetName val="筛选列表"/>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Julio"/>
      <sheetName val="CONTADOR"/>
      <sheetName val="DROP"/>
      <sheetName val="INGRESO"/>
      <sheetName val="DATOS DE VALIDACIÓN"/>
      <sheetName val="clasificación"/>
      <sheetName val="Datos con"/>
      <sheetName val="Dato"/>
      <sheetName val="Enero(11)"/>
      <sheetName val="Respel-RAEE"/>
      <sheetName val="Asistencia"/>
      <sheetName val=" Datos Cond."/>
      <sheetName val="CRITERIOS"/>
      <sheetName val="DO NOT MOVE"/>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Classification_分类4"/>
      <sheetName val="tab_STATUS_DO_PROCESSO_4"/>
      <sheetName val="Perf__Plan__Diário14"/>
      <sheetName val="In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POC_LIST2"/>
      <sheetName val="turnover_reason퇴직사유2"/>
      <sheetName val="SKU_Basic_Data2"/>
      <sheetName val="Entity_Target2"/>
      <sheetName val="DETALLE_MENSUAL2"/>
      <sheetName val="Drop-down_List1"/>
      <sheetName val="by_DD1"/>
      <sheetName val="VALIDACION_DE_DATOS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INGRESO (2)"/>
      <sheetName val="PG-K1610 (UEN Areas)MNG"/>
      <sheetName val="DATOS GEN."/>
      <sheetName val="NUEVOS CRITERIOS"/>
      <sheetName val="Un"/>
      <sheetName val="Condiciones Agua"/>
      <sheetName val="Justificativas"/>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6월_공정외주3"/>
      <sheetName val="입출재고현황_(2)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品牌填写下拉菜单"/>
      <sheetName val="PINC汇总"/>
      <sheetName val="选项"/>
      <sheetName val="대환취급"/>
      <sheetName val="(참조)"/>
      <sheetName val="Investment Category"/>
      <sheetName val="전기요금 산출내역"/>
      <sheetName val="받을어음"/>
      <sheetName val="외상매출금현황-수정분 A2"/>
      <sheetName val="JT3.0견적-구1"/>
      <sheetName val="월간공정표(04월))"/>
      <sheetName val="시스템 개요 유효값"/>
      <sheetName val="1TL종점(1)"/>
      <sheetName val="관리자"/>
      <sheetName val="Sheet16"/>
      <sheetName val="PUR-12K"/>
      <sheetName val="TSCLFEB"/>
      <sheetName val="Mot So Thuat Ngu EN-VI"/>
      <sheetName val="Mot_So_Thuat_Ngu_EN-VI"/>
      <sheetName val="640ꠌ᜹렀㣃씃"/>
      <sheetName val="640ꠏ᜹쀀씃"/>
      <sheetName val="지급어음"/>
      <sheetName val="Legend"/>
      <sheetName val="Note"/>
      <sheetName val="物料主数据"/>
      <sheetName val="Dropdown list"/>
      <sheetName val="Liste"/>
      <sheetName val="清单"/>
      <sheetName val="beerflow"/>
      <sheetName val="[손익기01_XLDePara5"/>
      <sheetName val="_손익기01_XLDePara5"/>
      <sheetName val="Проверки"/>
      <sheetName val="Drop list"/>
      <sheetName val="FX Rates"/>
      <sheetName val="Proced."/>
      <sheetName val="PTN"/>
      <sheetName val="Cut Machine Summary"/>
      <sheetName val="Control de Fallas"/>
      <sheetName val="Setup for Templates"/>
      <sheetName val="Datos emp"/>
      <sheetName val="Validation lists"/>
      <sheetName val="Planilha_relts_xdb75__xdb62_eos7"/>
      <sheetName val="Testing_Template_Huidance1"/>
      <sheetName val="  한국 AMP ASP-23 판㧤가격  "/>
      <sheetName val="11.䡸화채무줝ⴌ(AFS,HTM)08"/>
      <sheetName val="생산성"/>
      <sheetName val="Asset9809CAK"/>
      <sheetName val="중속정보"/>
      <sheetName val="실행예산SHEET도장재검토"/>
      <sheetName val="0901"/>
      <sheetName val="식문화"/>
      <sheetName val="SRS 월별 BS"/>
      <sheetName val="SRS"/>
      <sheetName val="중기매출"/>
      <sheetName val="제조비(신청)"/>
      <sheetName val="경쟁사생산량추이"/>
      <sheetName val="12매출실적Copy"/>
      <sheetName val="매출액"/>
      <sheetName val="경영현황"/>
      <sheetName val="4월실적"/>
      <sheetName val="C"/>
      <sheetName val="평가&amp;선급.미지급"/>
      <sheetName val="지질조사"/>
      <sheetName val="07년10~12월"/>
      <sheetName val="EXC IND"/>
      <sheetName val="SRS_월별_BS"/>
      <sheetName val="평가&amp;선급_미지급"/>
      <sheetName val="COLOR별 인쇄"/>
      <sheetName val="일정표"/>
      <sheetName val="FED"/>
      <sheetName val="급여인상효과-연간부담분"/>
      <sheetName val="무형자산 LS11"/>
      <sheetName val="Global"/>
      <sheetName val="노원열병합  건축공사기성내역서"/>
      <sheetName val="91"/>
      <sheetName val="생산1-2"/>
      <sheetName val="생산1-1"/>
      <sheetName val="매출계획"/>
      <sheetName val="품의서개정(갑)"/>
      <sheetName val="10.예산 및 원가 계획(02년)"/>
      <sheetName val="Sensitivity and GC Value"/>
      <sheetName val="기준재고"/>
      <sheetName val="수액원료4"/>
      <sheetName val="1_종합손익(도급)7"/>
      <sheetName val="CC_Down_load_07166"/>
      <sheetName val="변경실행(2차)_6"/>
      <sheetName val="나_출고6"/>
      <sheetName val="나_입고6"/>
      <sheetName val="09년_인건비(속리산)6"/>
      <sheetName val="합산목표(감가+57_5)6"/>
      <sheetName val="기성청구_공문6"/>
      <sheetName val="2_대외공문5"/>
      <sheetName val="表21_净利润调节表5"/>
      <sheetName val="sum1_(2)5"/>
      <sheetName val="3_바닥판설계5"/>
      <sheetName val="504전기실_동부하-L5"/>
      <sheetName val="2_총괄표5"/>
      <sheetName val="OUTER_AREA(겹침없음)5"/>
      <sheetName val="EL_표면적5"/>
      <sheetName val="P_M_별4"/>
      <sheetName val="Back_Data_13"/>
      <sheetName val="Facility_Information3"/>
      <sheetName val="1__작성방식2"/>
      <sheetName val="2_주요계수총괄3"/>
      <sheetName val="Project_Brief3"/>
      <sheetName val="Utility_Usage_YTN_TOWER2"/>
      <sheetName val="118_세금과공과3"/>
      <sheetName val="1_차입금2"/>
      <sheetName val="근거_및_가정2"/>
      <sheetName val="1_본사계정별3"/>
      <sheetName val="부대시행1_(2)2"/>
      <sheetName val="3_6_2남양주택배2"/>
      <sheetName val="단면_(2)3"/>
      <sheetName val="PAD_TR보호대기초2"/>
      <sheetName val="표)CFT장_조직별_배분2"/>
      <sheetName val="설산1_나2"/>
      <sheetName val="20180214_P&amp;T2"/>
      <sheetName val="Ref__중점_추진_과제별_상세2"/>
      <sheetName val="1__시공측량2"/>
      <sheetName val="수종별수량_(2)2"/>
      <sheetName val="Bank_code2"/>
      <sheetName val="B-1_기본정보2"/>
      <sheetName val="해외_기술훈련비_(합계)3"/>
      <sheetName val="납부내역총괄표_(수정)2"/>
      <sheetName val="_견적서2"/>
      <sheetName val="1월_예산2"/>
      <sheetName val="Drop-down_RAW2"/>
      <sheetName val="설문_평가2"/>
      <sheetName val="Basic_Information2"/>
      <sheetName val="외주현황_wq12"/>
      <sheetName val="대투_보관자료_변경2"/>
      <sheetName val="#1)_투자_구분2"/>
      <sheetName val="전선_및_전선관2"/>
      <sheetName val="Weekly_Progress(계장)2"/>
      <sheetName val="Exchange_rate2"/>
      <sheetName val="실행기성_갑지2"/>
      <sheetName val="Eq__Mobilization1"/>
      <sheetName val="진행_DATA_(2)1"/>
      <sheetName val="Ref__Spec_Review_양식1"/>
      <sheetName val="Ref__시험항목_테이블1"/>
      <sheetName val="Ref__Search_Result_테이블1"/>
      <sheetName val="NG_Item1"/>
      <sheetName val="2013_2월_연결대상2"/>
      <sheetName val="Rev__Recon_11"/>
      <sheetName val="1_고객불만건수1"/>
      <sheetName val="1_변경범위1"/>
      <sheetName val="2-2_투자2"/>
      <sheetName val="Proj__Fin_2"/>
      <sheetName val="ITS_Assumptions1"/>
      <sheetName val="Master_Data1"/>
      <sheetName val="C1_3_11"/>
      <sheetName val="7_Utility_Analysis1"/>
      <sheetName val="Operational_Activities1"/>
      <sheetName val="HQ_급여_1"/>
      <sheetName val="OF_급여1"/>
      <sheetName val="F_Ma급여1"/>
      <sheetName val="SMT_급여1"/>
      <sheetName val="QC_급여1"/>
      <sheetName val="Sam_sung_급여1"/>
      <sheetName val="Dlock_급여1"/>
      <sheetName val="_thôi_việc_급여1"/>
      <sheetName val="Công_smt1"/>
      <sheetName val="Công_smt_(2)1"/>
      <sheetName val="Detail_smt1"/>
      <sheetName val="Công_QC1"/>
      <sheetName val="Detail_QC_1"/>
      <sheetName val="Công_SS1"/>
      <sheetName val="Detail_SS1"/>
      <sheetName val="Công_FMa1"/>
      <sheetName val="Detail_FMa1"/>
      <sheetName val="Công_OF1"/>
      <sheetName val="Detail_OF1"/>
      <sheetName val="Công_Dlock1"/>
      <sheetName val="Detail_Dlock1"/>
      <sheetName val="Công_thôi_việc1"/>
      <sheetName val="Detail_thôi1"/>
      <sheetName val="2-1_강사료,교통비_지급명세2"/>
      <sheetName val="KEY_CODE2"/>
      <sheetName val="13_포장용역비표준2"/>
      <sheetName val="9_가공부자재표준2"/>
      <sheetName val="8_ROLL표준(TSW)2"/>
      <sheetName val="4_톤당조관량표준2"/>
      <sheetName val="5_조관부자재표준2"/>
      <sheetName val="F_월별기성수금현황_1"/>
      <sheetName val="준검_내역서1"/>
      <sheetName val="수량산출서_갑지1"/>
      <sheetName val="G_R300경비1"/>
      <sheetName val="AS포장복구_1"/>
      <sheetName val="설_계1"/>
      <sheetName val="조도계산서_(도서)1"/>
      <sheetName val="기초정보_코드1"/>
      <sheetName val="날개수량1_51"/>
      <sheetName val="6월_공嚺㓶가1"/>
      <sheetName val="2_6_三无_(2)1"/>
      <sheetName val="보고서_표1"/>
      <sheetName val="0__가정_및_결론1"/>
      <sheetName val="1__투자비1"/>
      <sheetName val="2__Rent-roll1"/>
      <sheetName val="3__Funding1"/>
      <sheetName val="4__운영수익1"/>
      <sheetName val="5__운영비용1"/>
      <sheetName val="6_1_N+1년차_NOI_산정1"/>
      <sheetName val="6__부동산매각1"/>
      <sheetName val="7__보유세1"/>
      <sheetName val="8__교통유발부담금1"/>
      <sheetName val="9__BS부속1"/>
      <sheetName val="10__CF(M)1"/>
      <sheetName val="11__IS(M)1"/>
      <sheetName val="12__BS(M)1"/>
      <sheetName val="14__IS(FY)1"/>
      <sheetName val="13__CF(FY)1"/>
      <sheetName val="15__BS(FY)1"/>
      <sheetName val="16__RE(FY)1"/>
      <sheetName val="4_1_월별_에너지_사용량1"/>
      <sheetName val="TOWER_12TON1"/>
      <sheetName val="TOWER_10TON1"/>
      <sheetName val="JIB_CRANE,HOIST1"/>
      <sheetName val="Worker_List1"/>
      <sheetName val="GB-IC_Villingen_GG1"/>
      <sheetName val="M&amp;Q_Lead1"/>
      <sheetName val="입찰내역_Ĉ"/>
      <sheetName val="sum"/>
      <sheetName val="3_일반사상"/>
      <sheetName val="OH_"/>
      <sheetName val="설비등록"/>
      <sheetName val="A(Rev_3)"/>
      <sheetName val="업무_분류(Category)"/>
      <sheetName val="#1_Basic"/>
      <sheetName val="첨부#2_Cash_Flow(현장작성)"/>
      <sheetName val="산자사_운전용품"/>
      <sheetName val="경영비율_"/>
      <sheetName val="Dropbox_목록"/>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PREENCHIMENTO"/>
      <sheetName val="Vagas x Candidatos"/>
      <sheetName val="Listas y equipos a evaluar"/>
      <sheetName val="NH3"/>
      <sheetName val="Hoja7"/>
      <sheetName val="Data Reporte"/>
      <sheetName val="Read me"/>
      <sheetName val="_x0000__x0005__x0000__x0001__x0000__x0000__x0000_"/>
      <sheetName val="_x0000__x0005__x0000_ÿ_x000f__x0000_ÿ"/>
      <sheetName val="Imputs"/>
      <sheetName val="Champions List"/>
      <sheetName val="Guideline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6월_공정외주4"/>
      <sheetName val="입출재고현황_(2)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6월_공정외주5"/>
      <sheetName val="입출재고현황_(2)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_손익기01_XL_x0000__x1"/>
      <sheetName val="_손익기01_XL_x005f_x0000__x2"/>
      <sheetName val="费用指引"/>
      <sheetName val="进货时间"/>
      <sheetName val="参考字段（不许更改）"/>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Book1"/>
      <sheetName val="数据分类"/>
      <sheetName val="Dropdown Menu"/>
      <sheetName val="Territory"/>
      <sheetName val="MMR12活动类型"/>
      <sheetName val="经销商"/>
      <sheetName val="Region"/>
      <sheetName val="SalesPkg_TR_KHCode_TR_KHCode"/>
      <sheetName val="填写内容参考"/>
      <sheetName val="Análise Tempos"/>
      <sheetName val="Incentivo Automóvil"/>
      <sheetName val="EQR"/>
      <sheetName val="CNQ"/>
      <sheetName val="Справочник"/>
      <sheetName val="PDA BOP"/>
      <sheetName val="Referencias"/>
      <sheetName val="Códigos"/>
      <sheetName val="Validação de Dados"/>
      <sheetName val="No llenar "/>
      <sheetName val="0-info"/>
      <sheetName val="FAI分析"/>
      <sheetName val="미관리업소"/>
      <sheetName val="유류대 현황"/>
      <sheetName val="정평화"/>
      <sheetName val="김익성"/>
      <sheetName val="최일수"/>
      <sheetName val="정원구"/>
      <sheetName val="문공식"/>
      <sheetName val="박현일"/>
      <sheetName val="김진생"/>
      <sheetName val="Overdue(Feb)"/>
      <sheetName val="Overdue(Jan)"/>
      <sheetName val="취합"/>
      <sheetName val="PN+Extension"/>
      <sheetName val="1. 템플릿"/>
      <sheetName val="2. 작성 참고사항"/>
      <sheetName val="2월"/>
      <sheetName val="3월"/>
      <sheetName val="4월"/>
      <sheetName val="거리"/>
      <sheetName val="架构"/>
      <sheetName val="库存模板"/>
      <sheetName val="陈列明细"/>
      <sheetName val="mapping (2)"/>
      <sheetName val="Ref."/>
      <sheetName val="折扣类型"/>
      <sheetName val="目标SKU"/>
      <sheetName val="Backup"/>
      <sheetName val="匹配"/>
      <sheetName val="序列"/>
      <sheetName val="Lista de Motivos"/>
      <sheetName val="Ponto Crítico - Resp. Plano"/>
      <sheetName val="Lista Funcionários (2)"/>
      <sheetName val="PIRÂMIDE"/>
      <sheetName val="Consolidator"/>
      <sheetName val="2.3 Projects Status"/>
      <sheetName val="YTD_Summary17"/>
      <sheetName val="Month_Summary17"/>
      <sheetName val="Trial_Balance_MAY_200917"/>
      <sheetName val="TB_Pivot17"/>
      <sheetName val="total_per_LB_LB217"/>
      <sheetName val="Trial_Balance_Vlookup17"/>
      <sheetName val="Trial_Balance_APRIL_200917"/>
      <sheetName val="TO_Data_Base18"/>
      <sheetName val="Roll_Out_AQ17"/>
      <sheetName val="Evolução_mandamentos17"/>
      <sheetName val="Planilha_resultados16"/>
      <sheetName val="Historico_200316"/>
      <sheetName val="Sig_Cycles_Accts_&amp;_Processes16"/>
      <sheetName val="Fixed_ZBB10"/>
      <sheetName val="3_ISo_YTD10"/>
      <sheetName val="E_法规NC10"/>
      <sheetName val="Données_LMU10"/>
      <sheetName val="Brazil_Sovereign10"/>
      <sheetName val="Resumen_Costo10"/>
      <sheetName val="Extract_Loss10"/>
      <sheetName val="QA_跟踪记录表10"/>
      <sheetName val="5_110"/>
      <sheetName val="Como_Estamos10"/>
      <sheetName val="Base_de_Dados10"/>
      <sheetName val="RG_Depots10"/>
      <sheetName val="material_data10"/>
      <sheetName val="other_data10"/>
      <sheetName val="Database_(RUR)Mar_YTD10"/>
      <sheetName val="SKU_Mapping10"/>
      <sheetName val="Drop_Down10"/>
      <sheetName val="Raw_Data10"/>
      <sheetName val="EBM-2_GHQ10"/>
      <sheetName val="Base_PEF11"/>
      <sheetName val="Testing_Template_Guidance10"/>
      <sheetName val="Test_Programs10"/>
      <sheetName val="Controls_data12"/>
      <sheetName val="Dados_BLP10"/>
      <sheetName val="ARdistr_(2)10"/>
      <sheetName val="FJJX_Bud_IB9"/>
      <sheetName val="look-up_data9"/>
      <sheetName val="Prd_Hierarchy(产品层级)9"/>
      <sheetName val="Com_(2PK)9"/>
      <sheetName val="JOB_PROFILE_-_LAS10"/>
      <sheetName val="요일_테이블10"/>
      <sheetName val="요일_테이블_(2)9"/>
      <sheetName val="Prd_Hierarchy(产品层次)9"/>
      <sheetName val="Project_Code9"/>
      <sheetName val="전사_PL11"/>
      <sheetName val="자금_제외_PL11"/>
      <sheetName val="자금_PL11"/>
      <sheetName val="전사_BS11"/>
      <sheetName val="자금_제외_BS11"/>
      <sheetName val="자금_BS11"/>
      <sheetName val="BS_계정_설명11"/>
      <sheetName val="_Cash_Flow(전사)11"/>
      <sheetName val="_Cash_Flow(자금제외)11"/>
      <sheetName val="_Cash_Flow(자금)11"/>
      <sheetName val="ROIC_11"/>
      <sheetName val="인건비_명세11"/>
      <sheetName val="판관비_명세11"/>
      <sheetName val="OH_Cost경비(내역)11"/>
      <sheetName val="OH_Cost경비(배부기준)11"/>
      <sheetName val="기타수지&amp;특별손익_명세11"/>
      <sheetName val="업무연락_(2)10"/>
      <sheetName val="제시_손익계산서10"/>
      <sheetName val="01_02월_성과급11"/>
      <sheetName val="M_7회차_담금_계획10"/>
      <sheetName val="팀별_실적10"/>
      <sheetName val="팀별_실적_(환산)10"/>
      <sheetName val="4__Inj_투자상세내역10"/>
      <sheetName val="3__Blow_투자_상세내역10"/>
      <sheetName val="Process_List10"/>
      <sheetName val="7_(2)10"/>
      <sheetName val="_손익기01_XL9"/>
      <sheetName val="Income_Stmt9"/>
      <sheetName val="drop_down_list9"/>
      <sheetName val="Figures_Report8"/>
      <sheetName val="[손익기01_XL_x005f_x0000__x005f_x0000_DePara9"/>
      <sheetName val="Quarterly_LBO_Model9"/>
      <sheetName val="[손익기01_XL9"/>
      <sheetName val="_손익기01_XL_x005f_x0000__x005f_x0000_DePara9"/>
      <sheetName val="15년_BL_사계9"/>
      <sheetName val="1_종합손익(도급)9"/>
      <sheetName val="1_종합손익(주택,개발)9"/>
      <sheetName val="2_실행예산9"/>
      <sheetName val="2_2과부족9"/>
      <sheetName val="2_3원가절감9"/>
      <sheetName val="8_외주비집행현황9"/>
      <sheetName val="9_자재비9"/>
      <sheetName val="10_현장집행9"/>
      <sheetName val="3_추가원가9"/>
      <sheetName val="3_추가원가_(2)9"/>
      <sheetName val="4_사전공사9"/>
      <sheetName val="5_추정공사비9"/>
      <sheetName val="6_금융비용9"/>
      <sheetName val="7_공사비집행현황(총괄)9"/>
      <sheetName val="11_1생산성9"/>
      <sheetName val="11_2인원산출9"/>
      <sheetName val="Classification_分类8"/>
      <sheetName val="Set_Up9"/>
      <sheetName val="Fare_prices8"/>
      <sheetName val="Hotel_prices8"/>
      <sheetName val="tab_STATUS_DO_PROCESSO_8"/>
      <sheetName val="Perf__Plan__Diário18"/>
      <sheetName val="In_(2)8"/>
      <sheetName val="__한국_AMP_ASP-23_판매가격__8"/>
      <sheetName val="CC_Down_load_07168"/>
      <sheetName val="변경실행(2차)_8"/>
      <sheetName val="나_출고8"/>
      <sheetName val="나_입고8"/>
      <sheetName val="09년_인건비(속리산)8"/>
      <sheetName val="합산목표(감가+57_5)8"/>
      <sheetName val="제조원가_원단위_분석8"/>
      <sheetName val="종합표양식(품의_&amp;_입고)_28"/>
      <sheetName val="원가관리_(동월대비)8"/>
      <sheetName val="b_balju_(2)8"/>
      <sheetName val="2-2_매출분석8"/>
      <sheetName val="몰드시스템_리스트8"/>
      <sheetName val="11_외화채무증권(AFS,HTM)088"/>
      <sheetName val="13_감액TEST_088"/>
      <sheetName val="12년_CF(9월)8"/>
      <sheetName val="중기조종사_단위단가8"/>
      <sheetName val="6PILE__(돌출)8"/>
      <sheetName val="기성청구_공문8"/>
      <sheetName val="Sheet1_(2)8"/>
      <sheetName val="CLASIFICACION_DE_AI8"/>
      <sheetName val="Base_da_Datos8"/>
      <sheetName val="slide_24_cat_A8"/>
      <sheetName val="slide_82_cat_b8"/>
      <sheetName val="Dados_dos_Produtos8"/>
      <sheetName val="09~10년_매출계획8"/>
      <sheetName val="1_MDF1공장8"/>
      <sheetName val="Incident_유형구분표8"/>
      <sheetName val="3YP2016-Bottom_up7"/>
      <sheetName val="DD_list8"/>
      <sheetName val="Base_de_Datos7"/>
      <sheetName val="2_카드채권(대출포함)7"/>
      <sheetName val="表21_净利润调节表7"/>
      <sheetName val="MASTER_APP7"/>
      <sheetName val="Cond__Inseguros7"/>
      <sheetName val="Comp__Inseguros7"/>
      <sheetName val="Lista_de_datos7"/>
      <sheetName val="Supply_Cost_Centers7"/>
      <sheetName val="Clasif_7"/>
      <sheetName val="Farol_Acciones7"/>
      <sheetName val="Lista_de_Entrenamientos7"/>
      <sheetName val="Unidades_SAC-REVENDA8"/>
      <sheetName val="FornecM_Check6"/>
      <sheetName val="Lista_CI7"/>
      <sheetName val="Estratificación_AI6"/>
      <sheetName val="condicion_inseguras6"/>
      <sheetName val="Actos_Inseguros6"/>
      <sheetName val="Control_de_incidentes6"/>
      <sheetName val="Plan_de_Acción6"/>
      <sheetName val="_DD_List7"/>
      <sheetName val="Share_Price_20027"/>
      <sheetName val="BEP_加薪_KPI6"/>
      <sheetName val="F08_-_Asia_Pac_Full_Year_Q37"/>
      <sheetName val="Top_Priorities7"/>
      <sheetName val="Listco_Stock7"/>
      <sheetName val="Intl_Purchase7"/>
      <sheetName val="FY_outlook7"/>
      <sheetName val="CY_outlook7"/>
      <sheetName val="Cash_metrics7"/>
      <sheetName val="P6_77"/>
      <sheetName val="DATOS_BASE6"/>
      <sheetName val="Issues_List_Payments6"/>
      <sheetName val="Faro_de_Indicadores6"/>
      <sheetName val="TOP_KPIs_MTM6"/>
      <sheetName val="PLAN_DE_ACCION6"/>
      <sheetName val="Grafica_Actos6"/>
      <sheetName val="POC_LIST6"/>
      <sheetName val="Dashboard_Prevención_Riesgos_6"/>
      <sheetName val="APAC_S6"/>
      <sheetName val="APAC_N6"/>
      <sheetName val="Slide_output6"/>
      <sheetName val="do_not_delete6"/>
      <sheetName val="[손익기01_XL??DePara6"/>
      <sheetName val="Farol_Metas6"/>
      <sheetName val="Mod_Relac_6"/>
      <sheetName val="Condiciones_SyE6"/>
      <sheetName val="REALxMETA_-_CERVEJA8"/>
      <sheetName val="REALxMETA_-_REFRI8"/>
      <sheetName val="Directrices_de_Metas_20176"/>
      <sheetName val="DETALLE_MENSUAL6"/>
      <sheetName val="Entity_Target6"/>
      <sheetName val="VALIDACION_DE_DATOS5"/>
      <sheetName val="_손익기01_XL_x005f_x005f_x005f_x0000__x005f_x005f_x6"/>
      <sheetName val="Hazards_Analysis-隐患分析6"/>
      <sheetName val="97_사업추정(WEKI)6"/>
      <sheetName val="Tong_hop6"/>
      <sheetName val="95_1_1이후취득자산(숨기기상태)6"/>
      <sheetName val="sum1_(2)6"/>
      <sheetName val="3_바닥판설계6"/>
      <sheetName val="6월_공정외주6"/>
      <sheetName val="2_대외공문6"/>
      <sheetName val="2_총괄표6"/>
      <sheetName val="PAR"/>
      <sheetName val="订单追踪_信阳市区_0825"/>
      <sheetName val="Data_validation6"/>
      <sheetName val="입출재고현황_(2)6"/>
      <sheetName val="504전기실_동부하-L6"/>
      <sheetName val="OUTER_AREA(겹침없음)6"/>
      <sheetName val="EL_표면적6"/>
      <sheetName val="TRE_TABLE6"/>
      <sheetName val="입찰내역_발주처_양식6"/>
      <sheetName val="turnover_reason퇴직사유6"/>
      <sheetName val="SKU_Basic_Data6"/>
      <sheetName val="Check_Qualidade4"/>
      <sheetName val="De_Para5"/>
      <sheetName val="Check_Aderencia4"/>
      <sheetName val="Drop-down_List5"/>
      <sheetName val="by_DD5"/>
      <sheetName val="Jul-Sep_Actual_cost_(2)5"/>
      <sheetName val="Base_Farol4"/>
      <sheetName val="Gerencial_IL4"/>
      <sheetName val="Ventas_Campo4"/>
      <sheetName val="ACTOS_POR_RIESGO4"/>
      <sheetName val="drop_lists4"/>
      <sheetName val="MRL_NON_SUPPLY_URU4"/>
      <sheetName val="AIIM_-_Empresas_Ext_20124"/>
      <sheetName val="KPIs_Hana4"/>
      <sheetName val="Catalago_de_refacciones_4"/>
      <sheetName val="Existencias_al_07-Nov-20124"/>
      <sheetName val="Check_GG4"/>
      <sheetName val="Nombre_de_SOP4"/>
      <sheetName val="NAZ_Strategy"/>
      <sheetName val="Ta_4"/>
      <sheetName val="2__Indicadores4"/>
      <sheetName val="부재료_비교(11년_vs_10년)4"/>
      <sheetName val="_손익기01_XL_x005f_x0000__x04"/>
      <sheetName val="Lista_de_Entrenamientos_RSO4"/>
      <sheetName val="Tablero_SDG7"/>
      <sheetName val="Lista_Areas7"/>
      <sheetName val="One_Page7"/>
      <sheetName val="Sub-Productos_HN5"/>
      <sheetName val="Eficiencia_linea4"/>
      <sheetName val="_mngt_Pillar4"/>
      <sheetName val="Sheet3_(2)4"/>
      <sheetName val="요일_테이블_4"/>
      <sheetName val="Sheet2_(2)4"/>
      <sheetName val="Lao_&amp;_Cam4"/>
      <sheetName val="Hoegaarden_20194"/>
      <sheetName val="Lao_&amp;_Cam_20194"/>
      <sheetName val="Malaysia_20194"/>
      <sheetName val="Singapore_20194"/>
      <sheetName val="Other_Listings4"/>
      <sheetName val="Pauta_RPS_Distribuição3"/>
      <sheetName val="Estoque_(2)3"/>
      <sheetName val="Comp_Inseguros3"/>
      <sheetName val="BNR_2012_в_ящике3"/>
      <sheetName val="DATOS_DE_VALIDACIÓN3"/>
      <sheetName val="Datos_con3"/>
      <sheetName val="_Datos_Cond_3"/>
      <sheetName val="DO_NOT_MOVE3"/>
      <sheetName val="INGRESO_(2)3"/>
      <sheetName val="PG-K1610_(UEN_Areas)MNG3"/>
      <sheetName val="DATOS_GEN_3"/>
      <sheetName val="NUEVOS_CRITERIOS3"/>
      <sheetName val="Condiciones_Agua3"/>
      <sheetName val="Dropdown_list2"/>
      <sheetName val="Proced_2"/>
      <sheetName val="Drop_list2"/>
      <sheetName val="FX_Rates2"/>
      <sheetName val="Vagas_x_Candidatos2"/>
      <sheetName val="__한국_AMP_ASP-23_판㧤가격__2"/>
      <sheetName val="11_䡸화채무줝ⴌ(AFS,HTM)082"/>
      <sheetName val="Control_de_Fallas2"/>
      <sheetName val="Setup_for_Templates2"/>
      <sheetName val="Datos_emp2"/>
      <sheetName val="TIPO_DE_ACTO2"/>
      <sheetName val="%_cumplimiento_2"/>
      <sheetName val="%_CUMPLIMIENTO2"/>
      <sheetName val="Listas_y_equipos_a_evaluar2"/>
      <sheetName val="CRITICIDAD_DE_CI2"/>
      <sheetName val="Catálogo_de_CI2"/>
      <sheetName val="Data_Reporte2"/>
      <sheetName val="Read_me2"/>
      <sheetName val="Validation_lists2"/>
      <sheetName val="Cut_Machine_Summary2"/>
      <sheetName val="Daily_Dashboard2"/>
      <sheetName val="Champions_List1"/>
      <sheetName val="CALIFICACIONES_2019"/>
      <sheetName val="Lev_4_360_deg_check_Crit_Task"/>
      <sheetName val="Lev_4_Chk_IC_Stock_Crit_Task"/>
      <sheetName val="Lev_4_WMS_Putaway_Crit_Task"/>
      <sheetName val="Mapeo_SKUs2"/>
      <sheetName val="Vol_(Ds)2"/>
      <sheetName val="Vol_(Ka)2"/>
      <sheetName val="Vol_(Oth)2"/>
      <sheetName val="Vol_(Oth)_Cortesias2"/>
      <sheetName val="INPUT-Cust_Sugg_Margin(Ds)2"/>
      <sheetName val="On_Invoice2"/>
      <sheetName val="INPUT-Cust_Sugg_Margin(Ka)2"/>
      <sheetName val="INPUT_SKUs2"/>
      <sheetName val="Brand_P&amp;L"/>
      <sheetName val="SUPERMONT_P"/>
      <sheetName val="Data_selection"/>
      <sheetName val="1_"/>
      <sheetName val="Customer_&amp;_SO"/>
      <sheetName val="Session_Proposal"/>
      <sheetName val="PROCESS MD"/>
      <sheetName val="Table"/>
      <sheetName val="Consolidated_Project List"/>
      <sheetName val="Fixed Cost"/>
      <sheetName val="[손익기01_XL_x0000__x0000_DePara6"/>
      <sheetName val="_손익기01_XL_x0000__x0000_DePara6"/>
      <sheetName val="_손익기01_XL_x005f_x0000__x3"/>
      <sheetName val="_손익기01_XL_x0000__x01"/>
      <sheetName val="_손익기01_XL_x0000__x2"/>
      <sheetName val="_손익기01_XL_x0000__x3"/>
      <sheetName val="Project List"/>
      <sheetName val="概览"/>
      <sheetName val="Выпадающие списки"/>
      <sheetName val="Списки"/>
      <sheetName val="Listas desplegables"/>
      <sheetName val="Resumen General"/>
      <sheetName val="Cátalogo de CI"/>
      <sheetName val="Hoja2 (2)"/>
      <sheetName val="Technology check list"/>
      <sheetName val="Status de Usuario"/>
      <sheetName val="pel_nvo"/>
      <sheetName val="SST"/>
      <sheetName val="Actos y Condiciones "/>
      <sheetName val="Settings"/>
      <sheetName val="NO BORRAR"/>
      <sheetName val="CUMPLIMIENTO"/>
      <sheetName val="Formato checklist Lab"/>
      <sheetName val="SOP Freshness"/>
      <sheetName val="PAINEL RECOLHA CRÉDITO"/>
      <sheetName val="Gráficos - CDD"/>
      <sheetName val="Values"/>
      <sheetName val="Industries"/>
      <sheetName val="监控探头清单"/>
      <sheetName val="下拉选项"/>
      <sheetName val="不安全行为分类"/>
      <sheetName val="IQ_SALE_REAL_ESTATE_CF_FIN"/>
      <sheetName val="IQ_SALE_REAL_ESTATE_CF_INS"/>
      <sheetName val="IQ_SALE_REAL_ESTATE_CF_UTI"/>
      <sheetName val="IQ_SHORT_INTEREST_PERCENT"/>
      <sheetName val="IQ_TAX_EQUIV_NET_INT_INC"/>
      <sheetName val="IQ_TOTAL_DEBT_ISSUED_BNK"/>
      <sheetName val="IQ_TOTAL_DEBT_ISSUED_FIN"/>
      <sheetName val="IQ_TOTAL_DEBT_ISSUED_REIT"/>
      <sheetName val="IQ_TOTAL_DEBT_ISSUED_UTI"/>
      <sheetName val="IQ_TOTAL_DEBT_ISSUES_INS"/>
      <sheetName val="IQ_TOTAL_DEBT_OVER_EBITDA"/>
      <sheetName val="Text"/>
      <sheetName val="3. Training &amp; travel"/>
      <sheetName val="Mapeo_SKUs4"/>
      <sheetName val="Vol_(Ds)4"/>
      <sheetName val="Vol_(Ka)4"/>
      <sheetName val="Vol_(Oth)4"/>
      <sheetName val="Vol_(Oth)_Cortesias4"/>
      <sheetName val="INPUT-Cust_Sugg_Margin(Ds)4"/>
      <sheetName val="On_Invoice4"/>
      <sheetName val="INPUT-Cust_Sugg_Margin(Ka)4"/>
      <sheetName val="INPUT_SKUs4"/>
      <sheetName val="SUPERMONT_P2"/>
      <sheetName val="Brand_P&amp;L1"/>
      <sheetName val="Mapeo_SKUs3"/>
      <sheetName val="Vol_(Ds)3"/>
      <sheetName val="Vol_(Ka)3"/>
      <sheetName val="Vol_(Oth)3"/>
      <sheetName val="Vol_(Oth)_Cortesias3"/>
      <sheetName val="INPUT-Cust_Sugg_Margin(Ds)3"/>
      <sheetName val="On_Invoice3"/>
      <sheetName val="INPUT-Cust_Sugg_Margin(Ka)3"/>
      <sheetName val="INPUT_SKUs3"/>
      <sheetName val="SUPERMONT_P1"/>
      <sheetName val="Source"/>
      <sheetName val="Dimension IN Sheet1!D1912"/>
      <sheetName val="Dimension IN 1912"/>
      <sheetName val="Introduction"/>
      <sheetName val="Manage to Sustain"/>
      <sheetName val="Meeting List"/>
      <sheetName val="DropLists"/>
      <sheetName val="Packages Info"/>
      <sheetName val="Preferred Option"/>
      <sheetName val="TO_Data_Base19"/>
      <sheetName val="YTD_Summary18"/>
      <sheetName val="Month_Summary18"/>
      <sheetName val="Trial_Balance_MAY_200918"/>
      <sheetName val="TB_Pivot18"/>
      <sheetName val="total_per_LB_LB218"/>
      <sheetName val="Trial_Balance_Vlookup18"/>
      <sheetName val="Trial_Balance_APRIL_200918"/>
      <sheetName val="Roll_Out_AQ18"/>
      <sheetName val="Evolução_mandamentos18"/>
      <sheetName val="Planilha_resultados17"/>
      <sheetName val="Historico_200317"/>
      <sheetName val="Sig_Cycles_Accts_&amp;_Processes17"/>
      <sheetName val="Fixed_ZBB11"/>
      <sheetName val="E_法规NC11"/>
      <sheetName val="3_ISo_YTD11"/>
      <sheetName val="Données_LMU11"/>
      <sheetName val="Brazil_Sovereign11"/>
      <sheetName val="Resumen_Costo11"/>
      <sheetName val="Base_de_Dados11"/>
      <sheetName val="Extract_Loss11"/>
      <sheetName val="5_111"/>
      <sheetName val="QA_跟踪记录表11"/>
      <sheetName val="RG_Depots11"/>
      <sheetName val="material_data11"/>
      <sheetName val="other_data11"/>
      <sheetName val="Como_Estamos11"/>
      <sheetName val="Database_(RUR)Mar_YTD11"/>
      <sheetName val="SKU_Mapping11"/>
      <sheetName val="Drop_Down11"/>
      <sheetName val="Raw_Data11"/>
      <sheetName val="EBM-2_GHQ11"/>
      <sheetName val="Base_PEF12"/>
      <sheetName val="Controls_data13"/>
      <sheetName val="Testing_Template_Guidance11"/>
      <sheetName val="Test_Programs11"/>
      <sheetName val="Dados_BLP11"/>
      <sheetName val="JOB_PROFILE_-_LAS11"/>
      <sheetName val="ARdistr_(2)11"/>
      <sheetName val="FJJX_Bud_IB10"/>
      <sheetName val="look-up_data10"/>
      <sheetName val="Prd_Hierarchy(产品层级)10"/>
      <sheetName val="Com_(2PK)10"/>
      <sheetName val="Project_Code10"/>
      <sheetName val="[손익기01_XL10"/>
      <sheetName val="요일_테이블11"/>
      <sheetName val="요일_테이블_(2)10"/>
      <sheetName val="Prd_Hierarchy(产品层次)10"/>
      <sheetName val="전사_PL12"/>
      <sheetName val="자금_제외_PL12"/>
      <sheetName val="자금_PL12"/>
      <sheetName val="전사_BS12"/>
      <sheetName val="자금_제외_BS12"/>
      <sheetName val="자금_BS12"/>
      <sheetName val="BS_계정_설명12"/>
      <sheetName val="_Cash_Flow(전사)12"/>
      <sheetName val="_Cash_Flow(자금제외)12"/>
      <sheetName val="_Cash_Flow(자금)12"/>
      <sheetName val="ROIC_12"/>
      <sheetName val="인건비_명세12"/>
      <sheetName val="판관비_명세12"/>
      <sheetName val="OH_Cost경비(내역)12"/>
      <sheetName val="OH_Cost경비(배부기준)12"/>
      <sheetName val="기타수지&amp;특별손익_명세12"/>
      <sheetName val="업무연락_(2)11"/>
      <sheetName val="제시_손익계산서11"/>
      <sheetName val="01_02월_성과급12"/>
      <sheetName val="M_7회차_담금_계획11"/>
      <sheetName val="팀별_실적11"/>
      <sheetName val="팀별_실적_(환산)11"/>
      <sheetName val="4__Inj_투자상세내역11"/>
      <sheetName val="3__Blow_투자_상세내역11"/>
      <sheetName val="Process_List11"/>
      <sheetName val="7_(2)11"/>
      <sheetName val="_손익기01_XL10"/>
      <sheetName val="drop_down_list10"/>
      <sheetName val="Income_Stmt10"/>
      <sheetName val="[손익기01_XL_x005f_x0000__x005f_x0000_DePara10"/>
      <sheetName val="Quarterly_LBO_Model10"/>
      <sheetName val="_손익기01_XL_x005f_x0000__x005f_x0000_DePara10"/>
      <sheetName val="15년_BL_사계10"/>
      <sheetName val="1_종합손익(도급)10"/>
      <sheetName val="1_종합손익(주택,개발)10"/>
      <sheetName val="2_실행예산10"/>
      <sheetName val="2_2과부족10"/>
      <sheetName val="2_3원가절감10"/>
      <sheetName val="8_외주비집행현황10"/>
      <sheetName val="9_자재비10"/>
      <sheetName val="10_현장집행10"/>
      <sheetName val="3_추가원가10"/>
      <sheetName val="3_추가원가_(2)10"/>
      <sheetName val="4_사전공사10"/>
      <sheetName val="5_추정공사비10"/>
      <sheetName val="6_금융비용10"/>
      <sheetName val="7_공사비집행현황(총괄)10"/>
      <sheetName val="11_1생산성10"/>
      <sheetName val="11_2인원산출10"/>
      <sheetName val="Figures_Report9"/>
      <sheetName val="Classification_分类9"/>
      <sheetName val="Set_Up10"/>
      <sheetName val="Fare_prices9"/>
      <sheetName val="Hotel_prices9"/>
      <sheetName val="tab_STATUS_DO_PROCESSO_9"/>
      <sheetName val="slide_24_cat_A9"/>
      <sheetName val="slide_82_cat_b9"/>
      <sheetName val="__한국_AMP_ASP-23_판매가격__9"/>
      <sheetName val="CC_Down_load_07169"/>
      <sheetName val="변경실행(2차)_9"/>
      <sheetName val="나_출고9"/>
      <sheetName val="나_입고9"/>
      <sheetName val="09년_인건비(속리산)9"/>
      <sheetName val="합산목표(감가+57_5)9"/>
      <sheetName val="제조원가_원단위_분석9"/>
      <sheetName val="종합표양식(품의_&amp;_입고)_29"/>
      <sheetName val="원가관리_(동월대비)9"/>
      <sheetName val="b_balju_(2)9"/>
      <sheetName val="2-2_매출분석9"/>
      <sheetName val="몰드시스템_리스트9"/>
      <sheetName val="11_외화채무증권(AFS,HTM)089"/>
      <sheetName val="13_감액TEST_089"/>
      <sheetName val="12년_CF(9월)9"/>
      <sheetName val="중기조종사_단위단가9"/>
      <sheetName val="6PILE__(돌출)9"/>
      <sheetName val="기성청구_공문9"/>
      <sheetName val="Sheet1_(2)9"/>
      <sheetName val="Perf__Plan__Diário19"/>
      <sheetName val="In_(2)9"/>
      <sheetName val="CLASIFICACION_DE_AI9"/>
      <sheetName val="Base_da_Datos9"/>
      <sheetName val="Dados_dos_Produtos9"/>
      <sheetName val="09~10년_매출계획9"/>
      <sheetName val="1_MDF1공장9"/>
      <sheetName val="Incident_유형구분표9"/>
      <sheetName val="3YP2016-Bottom_up8"/>
      <sheetName val="DD_list9"/>
      <sheetName val="Base_de_Datos8"/>
      <sheetName val="Clasif_8"/>
      <sheetName val="Supply_Cost_Centers8"/>
      <sheetName val="Cond__Inseguros8"/>
      <sheetName val="Comp__Inseguros8"/>
      <sheetName val="Lista_de_datos8"/>
      <sheetName val="MASTER_APP8"/>
      <sheetName val="2_카드채권(대출포함)8"/>
      <sheetName val="表21_净利润调节表8"/>
      <sheetName val="Lista_CI8"/>
      <sheetName val="Dashboard_Prevención_Riesgos_7"/>
      <sheetName val="TOP_KPIs_MTM7"/>
      <sheetName val="PLAN_DE_ACCION7"/>
      <sheetName val="Faro_de_Indicadores7"/>
      <sheetName val="Farol_Acciones8"/>
      <sheetName val="Lista_de_Entrenamientos8"/>
      <sheetName val="Unidades_SAC-REVENDA9"/>
      <sheetName val="FornecM_Check7"/>
      <sheetName val="Share_Price_20028"/>
      <sheetName val="_DD_List8"/>
      <sheetName val="BEP_加薪_KPI7"/>
      <sheetName val="_손익기01_XL_x005f_x005f_x005f_x0000__x005f_x005f_x7"/>
      <sheetName val="F08_-_Asia_Pac_Full_Year_Q38"/>
      <sheetName val="Top_Priorities8"/>
      <sheetName val="Listco_Stock8"/>
      <sheetName val="Intl_Purchase8"/>
      <sheetName val="FY_outlook8"/>
      <sheetName val="CY_outlook8"/>
      <sheetName val="Cash_metrics8"/>
      <sheetName val="P6_78"/>
      <sheetName val="DATOS_BASE7"/>
      <sheetName val="Estratificación_AI7"/>
      <sheetName val="condicion_inseguras7"/>
      <sheetName val="Actos_Inseguros7"/>
      <sheetName val="Control_de_incidentes7"/>
      <sheetName val="Plan_de_Acción7"/>
      <sheetName val="Hazards_Analysis-隐患分析7"/>
      <sheetName val="97_사업추정(WEKI)7"/>
      <sheetName val="Tong_hop7"/>
      <sheetName val="95_1_1이후취득자산(숨기기상태)7"/>
      <sheetName val="sum1_(2)7"/>
      <sheetName val="3_바닥판설계7"/>
      <sheetName val="6월_공정외주7"/>
      <sheetName val="2_대외공문7"/>
      <sheetName val="2_총괄표7"/>
      <sheetName val="입출재고현황_(2)7"/>
      <sheetName val="504전기실_동부하-L7"/>
      <sheetName val="OUTER_AREA(겹침없음)7"/>
      <sheetName val="EL_표면적7"/>
      <sheetName val="TRE_TABLE7"/>
      <sheetName val="입찰내역_발주처_양식7"/>
      <sheetName val="Issues_List_Payments7"/>
      <sheetName val="turnover_reason퇴직사유7"/>
      <sheetName val="Grafica_Actos7"/>
      <sheetName val="POC_LIST7"/>
      <sheetName val="Condiciones_SyE7"/>
      <sheetName val="DETALLE_MENSUAL7"/>
      <sheetName val="SKU_Basic_Data7"/>
      <sheetName val="do_not_delete7"/>
      <sheetName val="APAC_S7"/>
      <sheetName val="APAC_N7"/>
      <sheetName val="Slide_output7"/>
      <sheetName val="[손익기01_XL??DePara7"/>
      <sheetName val="Farol_Metas7"/>
      <sheetName val="Mod_Relac_7"/>
      <sheetName val="REALxMETA_-_CERVEJA9"/>
      <sheetName val="REALxMETA_-_REFRI9"/>
      <sheetName val="Directrices_de_Metas_20177"/>
      <sheetName val="Data_validation7"/>
      <sheetName val="Drop-down_List6"/>
      <sheetName val="by_DD6"/>
      <sheetName val="VALIDACION_DE_DATOS6"/>
      <sheetName val="Entity_Target7"/>
      <sheetName val="Jul-Sep_Actual_cost_(2)6"/>
      <sheetName val="Check_Qualidade5"/>
      <sheetName val="De_Para6"/>
      <sheetName val="Check_Aderencia5"/>
      <sheetName val="부재료_비교(11년_vs_10년)5"/>
      <sheetName val="_손익기01_XL_x005f_x0000__x05"/>
      <sheetName val="Base_Farol5"/>
      <sheetName val="Gerencial_IL5"/>
      <sheetName val="Ventas_Campo5"/>
      <sheetName val="ACTOS_POR_RIESGO5"/>
      <sheetName val="drop_lists5"/>
      <sheetName val="MRL_NON_SUPPLY_URU5"/>
      <sheetName val="AIIM_-_Empresas_Ext_20125"/>
      <sheetName val="KPIs_Hana5"/>
      <sheetName val="Catalago_de_refacciones_5"/>
      <sheetName val="Existencias_al_07-Nov-20125"/>
      <sheetName val="Check_GG5"/>
      <sheetName val="Sheet3_(2)5"/>
      <sheetName val="Nombre_de_SOP5"/>
      <sheetName val="Lao_&amp;_Cam5"/>
      <sheetName val="Hoegaarden_20195"/>
      <sheetName val="Lao_&amp;_Cam_20195"/>
      <sheetName val="Malaysia_20195"/>
      <sheetName val="Singapore_20195"/>
      <sheetName val="_mngt_Pillar5"/>
      <sheetName val="2__Indicadores5"/>
      <sheetName val="Ta_5"/>
      <sheetName val="요일_테이블_5"/>
      <sheetName val="Sheet2_(2)5"/>
      <sheetName val="Other_Listings5"/>
      <sheetName val="Lista_de_Entrenamientos_RSO5"/>
      <sheetName val="Tablero_SDG8"/>
      <sheetName val="Lista_Areas8"/>
      <sheetName val="One_Page8"/>
      <sheetName val="Sub-Productos_HN6"/>
      <sheetName val="Eficiencia_linea5"/>
      <sheetName val="Pauta_RPS_Distribuição4"/>
      <sheetName val="Estoque_(2)4"/>
      <sheetName val="Comp_Inseguros4"/>
      <sheetName val="BNR_2012_в_ящике4"/>
      <sheetName val="DATOS_DE_VALIDACIÓN4"/>
      <sheetName val="Datos_con4"/>
      <sheetName val="_Datos_Cond_4"/>
      <sheetName val="DO_NOT_MOVE4"/>
      <sheetName val="INGRESO_(2)4"/>
      <sheetName val="PG-K1610_(UEN_Areas)MNG4"/>
      <sheetName val="DATOS_GEN_4"/>
      <sheetName val="NUEVOS_CRITERIOS4"/>
      <sheetName val="Condiciones_Agua4"/>
      <sheetName val="Dropdown_list3"/>
      <sheetName val="Proced_3"/>
      <sheetName val="Drop_list3"/>
      <sheetName val="FX_Rates3"/>
      <sheetName val="Cut_Machine_Summary3"/>
      <sheetName val="__한국_AMP_ASP-23_판㧤가격__3"/>
      <sheetName val="11_䡸화채무줝ⴌ(AFS,HTM)083"/>
      <sheetName val="Control_de_Fallas3"/>
      <sheetName val="Setup_for_Templates3"/>
      <sheetName val="Datos_emp3"/>
      <sheetName val="Validation_lists3"/>
      <sheetName val="TIPO_DE_ACTO3"/>
      <sheetName val="CRITICIDAD_DE_CI3"/>
      <sheetName val="Catálogo_de_CI3"/>
      <sheetName val="%_CUMPLIMIENTO3"/>
      <sheetName val="%_cumplimiento_3"/>
      <sheetName val="CALIFICACIONES_20191"/>
      <sheetName val="Lev_4_360_deg_check_Crit_Task1"/>
      <sheetName val="Lev_4_Chk_IC_Stock_Crit_Task1"/>
      <sheetName val="Lev_4_WMS_Putaway_Crit_Task1"/>
      <sheetName val="Data_selection1"/>
      <sheetName val="1_1"/>
      <sheetName val="Customer_&amp;_SO1"/>
      <sheetName val="Session_Proposal1"/>
      <sheetName val="Vagas_x_Candidatos3"/>
      <sheetName val="Listas_y_equipos_a_evaluar3"/>
      <sheetName val="Data_Reporte3"/>
      <sheetName val="Read_me3"/>
      <sheetName val="Champions_List2"/>
      <sheetName val="NAZ_Strategy1"/>
      <sheetName val="Daily_Dashboard3"/>
      <sheetName val="Dropdown_Menu"/>
      <sheetName val="Análise_Tempos"/>
      <sheetName val="PDA_BOP"/>
      <sheetName val="Validação_de_Dados"/>
      <sheetName val="No_llenar_"/>
      <sheetName val="Incentivo_Automóvil"/>
      <sheetName val="유류대_현황"/>
      <sheetName val="mapping_(2)"/>
      <sheetName val="Ref_"/>
      <sheetName val="2_3_Projects_Status"/>
      <sheetName val="Lista_de_Motivos"/>
      <sheetName val="Ponto_Crítico_-_Resp__Plano"/>
      <sheetName val="Lista_Funcionários_(2)"/>
      <sheetName val="Project_List"/>
      <sheetName val="PROCESS_MD"/>
      <sheetName val="Выпадающие_списки"/>
      <sheetName val="1__템플릿"/>
      <sheetName val="2__작성_참고사항"/>
      <sheetName val="Listas_desplegables"/>
      <sheetName val="Resumen_General"/>
      <sheetName val="Cátalogo_de_CI"/>
      <sheetName val="Hoja2_(2)"/>
      <sheetName val="Technology_check_list"/>
      <sheetName val="Status_de_Usuario"/>
      <sheetName val="Actos_y_Condiciones_"/>
      <sheetName val="NO_BORRAR"/>
      <sheetName val="Formato_checklist_Lab"/>
      <sheetName val="Consolidated_Project_List"/>
      <sheetName val="Fixed_Cost"/>
      <sheetName val="Supporting"/>
      <sheetName val="입문 트랜드(종합분석)"/>
      <sheetName val="Maestras"/>
      <sheetName val="Master CE"/>
      <sheetName val="CE_Final "/>
      <sheetName val="CALENDAR"/>
      <sheetName val="OL LIST"/>
      <sheetName val="YTD GUEST LIST"/>
      <sheetName val="Session Full list"/>
      <sheetName val="FOOD PAYMENT update JAN"/>
      <sheetName val="Rate card F19 "/>
      <sheetName val="Master Plan  (update)"/>
      <sheetName val="The KPI "/>
      <sheetName val="Mentor Plan "/>
      <sheetName val="Master Plan "/>
      <sheetName val="Tier 1 GOV_PC Networking "/>
      <sheetName val="Tier 1 LBO "/>
      <sheetName val="工作表7"/>
      <sheetName val="自定义"/>
      <sheetName val="[손익기01_XL_x0000__x0000_DePara7"/>
      <sheetName val="_손익기01_XL_x0000__x0000_DePara7"/>
      <sheetName val="_손익기01_XL_x0000__x02"/>
      <sheetName val="[손익기01_XL_x0000__x0000_DePara8"/>
      <sheetName val="_손익기01_XL_x0000__x0000_DePara8"/>
      <sheetName val="_손익기01_XL_x0000__x03"/>
      <sheetName val="[손익기01_XL_x0000__x0000_DePara9"/>
      <sheetName val="_손익기01_XL_x0000__x0000_DePara9"/>
      <sheetName val="_손익기01_XL_x0000__x04"/>
      <sheetName val="_손익기01_XL_x005f_x0000__x4"/>
      <sheetName val="_손익기01_XL_x005f_x0000__x5"/>
      <sheetName val="_손익기01_XL_x005f_x0000__x6"/>
      <sheetName val="链接数据"/>
      <sheetName val="类型"/>
      <sheetName val="2020 MMR12"/>
      <sheetName val="不安全行为分析"/>
      <sheetName val="Razão Social"/>
      <sheetName val="MOTOSxCONDUTOR"/>
      <sheetName val="Plan4"/>
      <sheetName val="filtros"/>
      <sheetName val="Relatorio"/>
      <sheetName val="Codes"/>
      <sheetName val="PAINEL_RECOLHA_CRÉDITO"/>
      <sheetName val="Gráficos_-_CDD"/>
      <sheetName val="YTD_Summary19"/>
      <sheetName val="Month_Summary19"/>
      <sheetName val="Trial_Balance_MAY_200919"/>
      <sheetName val="TB_Pivot19"/>
      <sheetName val="total_per_LB_LB219"/>
      <sheetName val="Trial_Balance_Vlookup19"/>
      <sheetName val="Trial_Balance_APRIL_200919"/>
      <sheetName val="TO_Data_Base20"/>
      <sheetName val="Roll_Out_AQ19"/>
      <sheetName val="Evolução_mandamentos19"/>
      <sheetName val="Planilha_resultados18"/>
      <sheetName val="Historico_200318"/>
      <sheetName val="Sig_Cycles_Accts_&amp;_Processes18"/>
      <sheetName val="Fixed_ZBB12"/>
      <sheetName val="3_ISo_YTD12"/>
      <sheetName val="E_法规NC12"/>
      <sheetName val="Données_LMU12"/>
      <sheetName val="Brazil_Sovereign12"/>
      <sheetName val="Resumen_Costo12"/>
      <sheetName val="Extract_Loss12"/>
      <sheetName val="QA_跟踪记录表12"/>
      <sheetName val="5_112"/>
      <sheetName val="Como_Estamos12"/>
      <sheetName val="Base_de_Dados12"/>
      <sheetName val="RG_Depots12"/>
      <sheetName val="material_data12"/>
      <sheetName val="other_data12"/>
      <sheetName val="Database_(RUR)Mar_YTD12"/>
      <sheetName val="SKU_Mapping12"/>
      <sheetName val="Drop_Down12"/>
      <sheetName val="Raw_Data12"/>
      <sheetName val="EBM-2_GHQ12"/>
      <sheetName val="Base_PEF13"/>
      <sheetName val="Testing_Template_Guidance12"/>
      <sheetName val="Test_Programs12"/>
      <sheetName val="Controls_data14"/>
      <sheetName val="Dados_BLP12"/>
      <sheetName val="ARdistr_(2)12"/>
      <sheetName val="FJJX_Bud_IB11"/>
      <sheetName val="look-up_data11"/>
      <sheetName val="Prd_Hierarchy(产品层级)11"/>
      <sheetName val="Com_(2PK)11"/>
      <sheetName val="JOB_PROFILE_-_LAS12"/>
      <sheetName val="요일_테이블12"/>
      <sheetName val="요일_테이블_(2)11"/>
      <sheetName val="Prd_Hierarchy(产品层次)11"/>
      <sheetName val="Project_Code11"/>
      <sheetName val="전사_PL13"/>
      <sheetName val="자금_제외_PL13"/>
      <sheetName val="자금_PL13"/>
      <sheetName val="전사_BS13"/>
      <sheetName val="자금_제외_BS13"/>
      <sheetName val="자금_BS13"/>
      <sheetName val="BS_계정_설명13"/>
      <sheetName val="_Cash_Flow(전사)13"/>
      <sheetName val="_Cash_Flow(자금제외)13"/>
      <sheetName val="_Cash_Flow(자금)13"/>
      <sheetName val="ROIC_13"/>
      <sheetName val="인건비_명세13"/>
      <sheetName val="판관비_명세13"/>
      <sheetName val="OH_Cost경비(내역)13"/>
      <sheetName val="OH_Cost경비(배부기준)13"/>
      <sheetName val="기타수지&amp;특별손익_명세13"/>
      <sheetName val="업무연락_(2)12"/>
      <sheetName val="제시_손익계산서12"/>
      <sheetName val="01_02월_성과급13"/>
      <sheetName val="M_7회차_담금_계획12"/>
      <sheetName val="팀별_실적12"/>
      <sheetName val="팀별_실적_(환산)12"/>
      <sheetName val="4__Inj_투자상세내역12"/>
      <sheetName val="3__Blow_투자_상세내역12"/>
      <sheetName val="Process_List12"/>
      <sheetName val="7_(2)12"/>
      <sheetName val="_손익기01_XL11"/>
      <sheetName val="Income_Stmt11"/>
      <sheetName val="drop_down_list11"/>
      <sheetName val="Figures_Report10"/>
      <sheetName val="[손익기01_XL_x005f_x0000__x005f_x0000_DePara11"/>
      <sheetName val="Quarterly_LBO_Model11"/>
      <sheetName val="[손익기01_XL11"/>
      <sheetName val="_손익기01_XL_x005f_x0000__x005f_x0000_DePara11"/>
      <sheetName val="15년_BL_사계11"/>
      <sheetName val="1_종합손익(도급)11"/>
      <sheetName val="1_종합손익(주택,개발)11"/>
      <sheetName val="2_실행예산11"/>
      <sheetName val="2_2과부족11"/>
      <sheetName val="2_3원가절감11"/>
      <sheetName val="8_외주비집행현황11"/>
      <sheetName val="9_자재비11"/>
      <sheetName val="10_현장집행11"/>
      <sheetName val="3_추가원가11"/>
      <sheetName val="3_추가원가_(2)11"/>
      <sheetName val="4_사전공사11"/>
      <sheetName val="5_추정공사비11"/>
      <sheetName val="6_금융비용11"/>
      <sheetName val="7_공사비집행현황(총괄)11"/>
      <sheetName val="11_1생산성11"/>
      <sheetName val="11_2인원산출11"/>
      <sheetName val="Classification_分类10"/>
      <sheetName val="Set_Up11"/>
      <sheetName val="Fare_prices10"/>
      <sheetName val="Hotel_prices10"/>
      <sheetName val="tab_STATUS_DO_PROCESSO_10"/>
      <sheetName val="Perf__Plan__Diário110"/>
      <sheetName val="In_(2)10"/>
      <sheetName val="__한국_AMP_ASP-23_판매가격__10"/>
      <sheetName val="CC_Down_load_071610"/>
      <sheetName val="변경실행(2차)_10"/>
      <sheetName val="나_출고10"/>
      <sheetName val="나_입고10"/>
      <sheetName val="09년_인건비(속리산)10"/>
      <sheetName val="합산목표(감가+57_5)10"/>
      <sheetName val="제조원가_원단위_분석10"/>
      <sheetName val="종합표양식(품의_&amp;_입고)_210"/>
      <sheetName val="원가관리_(동월대비)10"/>
      <sheetName val="b_balju_(2)10"/>
      <sheetName val="2-2_매출분석10"/>
      <sheetName val="몰드시스템_리스트10"/>
      <sheetName val="11_외화채무증권(AFS,HTM)0810"/>
      <sheetName val="13_감액TEST_0810"/>
      <sheetName val="12년_CF(9월)10"/>
      <sheetName val="중기조종사_단위단가10"/>
      <sheetName val="6PILE__(돌출)10"/>
      <sheetName val="기성청구_공문10"/>
      <sheetName val="Sheet1_(2)10"/>
      <sheetName val="CLASIFICACION_DE_AI10"/>
      <sheetName val="Base_da_Datos10"/>
      <sheetName val="slide_24_cat_A10"/>
      <sheetName val="slide_82_cat_b10"/>
      <sheetName val="Dados_dos_Produtos10"/>
      <sheetName val="09~10년_매출계획10"/>
      <sheetName val="1_MDF1공장10"/>
      <sheetName val="Incident_유형구분표10"/>
      <sheetName val="3YP2016-Bottom_up9"/>
      <sheetName val="DD_list10"/>
      <sheetName val="Base_de_Datos9"/>
      <sheetName val="Supply_Cost_Centers9"/>
      <sheetName val="2_카드채권(대출포함)9"/>
      <sheetName val="表21_净利润调节表9"/>
      <sheetName val="Cond__Inseguros9"/>
      <sheetName val="Comp__Inseguros9"/>
      <sheetName val="Lista_de_datos9"/>
      <sheetName val="MASTER_APP9"/>
      <sheetName val="Clasif_9"/>
      <sheetName val="Farol_Acciones9"/>
      <sheetName val="Lista_de_Entrenamientos9"/>
      <sheetName val="Unidades_SAC-REVENDA10"/>
      <sheetName val="FornecM_Check8"/>
      <sheetName val="Lista_CI9"/>
      <sheetName val="Estratificación_AI8"/>
      <sheetName val="condicion_inseguras8"/>
      <sheetName val="Actos_Inseguros8"/>
      <sheetName val="Control_de_incidentes8"/>
      <sheetName val="Plan_de_Acción8"/>
      <sheetName val="_DD_List9"/>
      <sheetName val="Share_Price_20029"/>
      <sheetName val="Issues_List_Payments8"/>
      <sheetName val="BEP_加薪_KPI8"/>
      <sheetName val="Faro_de_Indicadores8"/>
      <sheetName val="TOP_KPIs_MTM8"/>
      <sheetName val="PLAN_DE_ACCION8"/>
      <sheetName val="Grafica_Actos8"/>
      <sheetName val="POC_LIST8"/>
      <sheetName val="Dashboard_Prevención_Riesgos_8"/>
      <sheetName val="APAC_S8"/>
      <sheetName val="APAC_N8"/>
      <sheetName val="Slide_output8"/>
      <sheetName val="do_not_delete8"/>
      <sheetName val="[손익기01_XL??DePara8"/>
      <sheetName val="Farol_Metas8"/>
      <sheetName val="Mod_Relac_8"/>
      <sheetName val="Condiciones_SyE8"/>
      <sheetName val="REALxMETA_-_CERVEJA10"/>
      <sheetName val="REALxMETA_-_REFRI10"/>
      <sheetName val="Directrices_de_Metas_20178"/>
      <sheetName val="F08_-_Asia_Pac_Full_Year_Q39"/>
      <sheetName val="Top_Priorities9"/>
      <sheetName val="Listco_Stock9"/>
      <sheetName val="Intl_Purchase9"/>
      <sheetName val="FY_outlook9"/>
      <sheetName val="CY_outlook9"/>
      <sheetName val="Cash_metrics9"/>
      <sheetName val="P6_79"/>
      <sheetName val="DATOS_BASE8"/>
      <sheetName val="DETALLE_MENSUAL8"/>
      <sheetName val="Entity_Target8"/>
      <sheetName val="VALIDACION_DE_DATOS7"/>
      <sheetName val="_손익기01_XL_x005f_x005f_x005f_x0000__x005f_x005f_x8"/>
      <sheetName val="Hazards_Analysis-隐患分析8"/>
      <sheetName val="97_사업추정(WEKI)8"/>
      <sheetName val="Tong_hop8"/>
      <sheetName val="95_1_1이후취득자산(숨기기상태)8"/>
      <sheetName val="sum1_(2)8"/>
      <sheetName val="3_바닥판설계8"/>
      <sheetName val="6월_공정외주8"/>
      <sheetName val="2_대외공문8"/>
      <sheetName val="2_총괄표8"/>
      <sheetName val="입출재고현황_(2)8"/>
      <sheetName val="504전기실_동부하-L8"/>
      <sheetName val="OUTER_AREA(겹침없음)8"/>
      <sheetName val="EL_표면적8"/>
      <sheetName val="TRE_TABLE8"/>
      <sheetName val="입찰내역_발주처_양식8"/>
      <sheetName val="Data_validation8"/>
      <sheetName val="turnover_reason퇴직사유8"/>
      <sheetName val="SKU_Basic_Data8"/>
      <sheetName val="Jul-Sep_Actual_cost_(2)7"/>
      <sheetName val="Drop-down_List7"/>
      <sheetName val="by_DD7"/>
      <sheetName val="Check_Qualidade6"/>
      <sheetName val="Check_Aderencia6"/>
      <sheetName val="De_Para7"/>
      <sheetName val="Base_Farol6"/>
      <sheetName val="Gerencial_IL6"/>
      <sheetName val="Ventas_Campo6"/>
      <sheetName val="ACTOS_POR_RIESGO6"/>
      <sheetName val="drop_lists6"/>
      <sheetName val="MRL_NON_SUPPLY_URU6"/>
      <sheetName val="AIIM_-_Empresas_Ext_20126"/>
      <sheetName val="KPIs_Hana6"/>
      <sheetName val="Catalago_de_refacciones_6"/>
      <sheetName val="Existencias_al_07-Nov-20126"/>
      <sheetName val="Check_GG6"/>
      <sheetName val="Nombre_de_SOP6"/>
      <sheetName val="Ta_6"/>
      <sheetName val="2__Indicadores6"/>
      <sheetName val="부재료_비교(11년_vs_10년)6"/>
      <sheetName val="_손익기01_XL_x005f_x0000__x06"/>
      <sheetName val="Lista_de_Entrenamientos_RSO6"/>
      <sheetName val="Tablero_SDG9"/>
      <sheetName val="Lista_Areas9"/>
      <sheetName val="One_Page9"/>
      <sheetName val="Sub-Productos_HN7"/>
      <sheetName val="Eficiencia_linea6"/>
      <sheetName val="_mngt_Pillar6"/>
      <sheetName val="Sheet3_(2)6"/>
      <sheetName val="요일_테이블_6"/>
      <sheetName val="Sheet2_(2)6"/>
      <sheetName val="Lao_&amp;_Cam6"/>
      <sheetName val="Hoegaarden_20196"/>
      <sheetName val="Lao_&amp;_Cam_20196"/>
      <sheetName val="Malaysia_20196"/>
      <sheetName val="Singapore_20196"/>
      <sheetName val="Other_Listings6"/>
      <sheetName val="Pauta_RPS_Distribuição5"/>
      <sheetName val="Estoque_(2)5"/>
      <sheetName val="Comp_Inseguros5"/>
      <sheetName val="BNR_2012_в_ящике5"/>
      <sheetName val="DATOS_DE_VALIDACIÓN5"/>
      <sheetName val="Datos_con5"/>
      <sheetName val="_Datos_Cond_5"/>
      <sheetName val="DO_NOT_MOVE5"/>
      <sheetName val="INGRESO_(2)5"/>
      <sheetName val="PG-K1610_(UEN_Areas)MNG5"/>
      <sheetName val="DATOS_GEN_5"/>
      <sheetName val="NUEVOS_CRITERIOS5"/>
      <sheetName val="Condiciones_Agua5"/>
      <sheetName val="Dropdown_list4"/>
      <sheetName val="FX_Rates4"/>
      <sheetName val="Vagas_x_Candidatos4"/>
      <sheetName val="__한국_AMP_ASP-23_판㧤가격__4"/>
      <sheetName val="11_䡸화채무줝ⴌ(AFS,HTM)084"/>
      <sheetName val="Drop_list4"/>
      <sheetName val="Proced_4"/>
      <sheetName val="Control_de_Fallas4"/>
      <sheetName val="Setup_for_Templates4"/>
      <sheetName val="Datos_emp4"/>
      <sheetName val="TIPO_DE_ACTO4"/>
      <sheetName val="%_cumplimiento_4"/>
      <sheetName val="%_CUMPLIMIENTO4"/>
      <sheetName val="Listas_y_equipos_a_evaluar4"/>
      <sheetName val="CRITICIDAD_DE_CI4"/>
      <sheetName val="Catálogo_de_CI4"/>
      <sheetName val="Data_Reporte4"/>
      <sheetName val="Read_me4"/>
      <sheetName val="Validation_lists4"/>
      <sheetName val="Cut_Machine_Summary4"/>
      <sheetName val="Daily_Dashboard4"/>
      <sheetName val="Champions_List3"/>
      <sheetName val="NAZ_Strategy2"/>
      <sheetName val="CALIFICACIONES_20192"/>
      <sheetName val="Lev_4_360_deg_check_Crit_Task2"/>
      <sheetName val="Lev_4_Chk_IC_Stock_Crit_Task2"/>
      <sheetName val="Lev_4_WMS_Putaway_Crit_Task2"/>
      <sheetName val="Brand_P&amp;L2"/>
      <sheetName val="Data_selection2"/>
      <sheetName val="1_2"/>
      <sheetName val="Customer_&amp;_SO2"/>
      <sheetName val="Session_Proposal2"/>
      <sheetName val="Análise_Tempos1"/>
      <sheetName val="Validação_de_Dados1"/>
      <sheetName val="No_llenar_1"/>
      <sheetName val="PDA_BOP1"/>
      <sheetName val="Incentivo_Automóvil1"/>
      <sheetName val="PROCESS_MD1"/>
      <sheetName val="Lista_de_Motivos1"/>
      <sheetName val="Ponto_Crítico_-_Resp__Plano1"/>
      <sheetName val="Lista_Funcionários_(2)1"/>
      <sheetName val="PAINEL_RECOLHA_CRÉDITO1"/>
      <sheetName val="Gráficos_-_CDD1"/>
      <sheetName val="데이터유효성목록"/>
      <sheetName val="Planilha_relts??eos7"/>
      <sheetName val="공통부대비"/>
      <sheetName val="가설공사내역"/>
      <sheetName val="401"/>
      <sheetName val="OH _x000f_"/>
      <sheetName val="____"/>
      <sheetName val="2.FM Fee_2차년도"/>
      <sheetName val="3.감가장비"/>
      <sheetName val="01_02월_성B_x0000_"/>
      <sheetName val="산출"/>
      <sheetName val="master(ZH)"/>
      <sheetName val="FAB별"/>
      <sheetName val="_x005f_x0018__"/>
      <sheetName val="이름표"/>
      <sheetName val="1공구산출내역서"/>
      <sheetName val="7_공사비집_x0000__x0000_Ā_x0000__x0005__x0000_翸_x0000_"/>
      <sheetName val="기성"/>
      <sheetName val="BQ"/>
      <sheetName val="Basic"/>
      <sheetName val="교량하부공"/>
      <sheetName val="1~9 하중계산"/>
      <sheetName val="정공공사"/>
      <sheetName val="날개벽수량표"/>
      <sheetName val="아산추가1220"/>
      <sheetName val="main"/>
      <sheetName val="001"/>
      <sheetName val="3.공통공사대비"/>
      <sheetName val="2002년12월"/>
      <sheetName val="현장관리비 산출내역"/>
      <sheetName val="일일투입집계표"/>
      <sheetName val="평가데이터"/>
      <sheetName val="Macro3"/>
      <sheetName val="이자"/>
      <sheetName val="간접경상비"/>
      <sheetName val="SS20"/>
      <sheetName val="SS10"/>
      <sheetName val="단기대여금"/>
      <sheetName val="장기대여금"/>
      <sheetName val="Menu_Link"/>
      <sheetName val="20년 동일기간 소테마"/>
      <sheetName val="연결조정사항(2019)"/>
      <sheetName val="FORM4"/>
      <sheetName val="FORM1"/>
      <sheetName val="FORM2"/>
      <sheetName val="FORM3"/>
      <sheetName val="FORM5"/>
      <sheetName val="FORM10"/>
      <sheetName val="FORM15"/>
      <sheetName val="FORM16"/>
      <sheetName val="23기-3분기결산PL"/>
      <sheetName val="F4-F7"/>
      <sheetName val="Supplement2"/>
      <sheetName val="DB"/>
      <sheetName val="유리단가"/>
      <sheetName val="OUTER_A՜_x0000_缀_x0000__x0000__x0000_尀빙끯"/>
      <sheetName val="부대공사총괄"/>
      <sheetName val="건축공사집계표"/>
      <sheetName val="방배동내역 (총괄)"/>
      <sheetName val="공통비_x0000__x0000_ʯ"/>
      <sheetName val="공통비_x0000_í遘̩"/>
      <sheetName val="BSD (2)"/>
      <sheetName val="날개벽(시점좌측)"/>
      <sheetName val="철거산출근거"/>
      <sheetName val="gr_val"/>
      <sheetName val="gr_sum"/>
      <sheetName val="부대내역"/>
      <sheetName val="C1ㅇ"/>
      <sheetName val="단가조정"/>
      <sheetName val="나_출_x0000__x0000_"/>
      <sheetName val="1_수인터널"/>
      <sheetName val="工완성공사율"/>
      <sheetName val="참고3.DATA"/>
      <sheetName val="类别"/>
      <sheetName val="(실사조정)총괄"/>
      <sheetName val="기초단가"/>
      <sheetName val="파일의이용"/>
      <sheetName val="총괄집계표"/>
      <sheetName val="합계표"/>
      <sheetName val="_x005f_x0000___x0000__x0000__x0005__x0000_㴐ኰ"/>
      <sheetName val="_x005f_x0000___x0000__x0000__x0005__x0000_움ᕕ"/>
      <sheetName val="2_실행ﶻĉ_x0000_"/>
      <sheetName val="2_실행䔭疖꜀"/>
      <sheetName val="2_실행ﶻ_x001e__x0000_"/>
      <sheetName val="오스피셔스제사차"/>
      <sheetName val="공종별집계"/>
      <sheetName val="항목(1)"/>
      <sheetName val="BOOK4"/>
      <sheetName val="무역한도관리"/>
      <sheetName val="7_공사비집"/>
      <sheetName val="_x005f_x0000_"/>
      <sheetName val="기타수지&amp;특별손익_ﹴÕ"/>
      <sheetName val="_x005f_x005f_x005f_x005f_x005f_x005f_x005f_x0018__x005f"/>
      <sheetName val="_x005f_x005f_x005f_x0018__"/>
      <sheetName val="간접비"/>
      <sheetName val="체신주조서"/>
      <sheetName val="자판실행"/>
      <sheetName val="운반"/>
      <sheetName val="자금_제_x0000__x0000_Ԁ_x0000_"/>
      <sheetName val="지급제한자"/>
      <sheetName val="국내_x0000__x0000_"/>
      <sheetName val="개발계획수립"/>
      <sheetName val="건축"/>
      <sheetName val="산근(목록)"/>
      <sheetName val="심사계산"/>
      <sheetName val="변수"/>
      <sheetName val="심사물량"/>
      <sheetName val="입력"/>
      <sheetName val="노임단"/>
      <sheetName val="단위수량"/>
      <sheetName val="예측단가간지"/>
      <sheetName val="환경일위대가"/>
      <sheetName val="1~69"/>
      <sheetName val="01_건설공사_투입인원수_산정"/>
      <sheetName val="운반공"/>
      <sheetName val="이형관중량"/>
      <sheetName val="일위목록"/>
      <sheetName val="자재단"/>
      <sheetName val="장비단"/>
      <sheetName val="고시단가"/>
      <sheetName val="지구단위계획"/>
      <sheetName val="단위모델"/>
      <sheetName val="NCR_HEC_6 Opens"/>
      <sheetName val="NCR_HEC_4 Open &amp; Vendor_2 Opens"/>
      <sheetName val="상반기손익차2총괄"/>
      <sheetName val="SPT vs PHI"/>
      <sheetName val="504전기실_x0000__x0000__x0001_Ԁ_x0000_"/>
      <sheetName val="BS준비"/>
      <sheetName val="7 _2_"/>
      <sheetName val="ALL"/>
      <sheetName val="LIDE"/>
      <sheetName val="7__2_"/>
      <sheetName val="부서실적"/>
      <sheetName val="xSeries255"/>
      <sheetName val="매출_비용"/>
      <sheetName val="조립지적"/>
      <sheetName val="1st"/>
      <sheetName val="krsec08"/>
      <sheetName val="Report Setup"/>
      <sheetName val="마력및원가표"/>
      <sheetName val="지성학원"/>
      <sheetName val="손익합산"/>
      <sheetName val="특정현금과예금"/>
      <sheetName val="현금과예금"/>
      <sheetName val="OWNER-1 (2)"/>
      <sheetName val="Sheet7"/>
      <sheetName val="유예기간"/>
      <sheetName val="07수주상세"/>
      <sheetName val="생산대일정"/>
      <sheetName val="pre-inv"/>
      <sheetName val="보조부문비배부"/>
      <sheetName val="1월말"/>
      <sheetName val="고객만족도 향상"/>
      <sheetName val="ScraRework"/>
      <sheetName val="생산계획"/>
      <sheetName val="판매계획"/>
      <sheetName val="IS_KGAAP"/>
      <sheetName val="통일"/>
      <sheetName val="3-3"/>
      <sheetName val="산출데이타(a)"/>
      <sheetName val="02"/>
      <sheetName val="3"/>
      <sheetName val="4"/>
      <sheetName val="08"/>
      <sheetName val="월확9601"/>
      <sheetName val="가격조사서"/>
      <sheetName val="108.수선비"/>
      <sheetName val="7__2_1"/>
      <sheetName val="Report_Setup"/>
      <sheetName val="OWNER-1_(2)"/>
      <sheetName val="MethodB"/>
      <sheetName val="제조부문배부"/>
      <sheetName val="자재코드"/>
      <sheetName val="DX220LC_M-BOM"/>
      <sheetName val="MethodC"/>
      <sheetName val="S225NLC-V"/>
      <sheetName val="S300V-MBOM"/>
      <sheetName val="WELDING"/>
      <sheetName val="프로젝트_LIST"/>
      <sheetName val="공정불량LIST"/>
      <sheetName val="입고단가기준"/>
      <sheetName val="7__2_2"/>
      <sheetName val="Report_Setup1"/>
      <sheetName val="#1_Basic1"/>
      <sheetName val="OWNER-1_(2)1"/>
      <sheetName val="BS준비.XLS"/>
      <sheetName val="BS%EC%A4%80%EB%B9%84.XLS"/>
      <sheetName val="ITEM-LIST"/>
      <sheetName val="출자한도"/>
      <sheetName val="CD-실적"/>
      <sheetName val="기초데이타"/>
      <sheetName val="품의"/>
      <sheetName val="동해title"/>
      <sheetName val="3210이연법인세"/>
      <sheetName val="0212"/>
      <sheetName val="comm"/>
      <sheetName val="리드"/>
      <sheetName val="기본사항"/>
      <sheetName val="CashFlow(중간집계)"/>
      <sheetName val="현재"/>
      <sheetName val="퇴직금추계(04.9.30)"/>
      <sheetName val="세율등"/>
      <sheetName val="1.경제설계"/>
      <sheetName val="해외생산"/>
      <sheetName val="경수97.02"/>
      <sheetName val="업무분장(현행)"/>
      <sheetName val="현금명세"/>
      <sheetName val="1995년 섹터별 매출"/>
      <sheetName val="현금및현금등가물"/>
      <sheetName val="공통비"/>
      <sheetName val="GA"/>
      <sheetName val="서울(안)"/>
      <sheetName val="Lead"/>
      <sheetName val="Links"/>
      <sheetName val="실적분석"/>
      <sheetName val="SALE&amp;COST"/>
      <sheetName val="44-2Q 주석.xlsx"/>
      <sheetName val="고상실행"/>
      <sheetName val="MC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손익계산서(전사)"/>
      <sheetName val="xxxxxx"/>
      <sheetName val="A(1)"/>
      <sheetName val="A (3)"/>
      <sheetName val="2공구산출내역"/>
      <sheetName val="회사제시BS"/>
      <sheetName val="대차대조"/>
      <sheetName val="DL08 DF 모드"/>
      <sheetName val="CRITERIA1"/>
      <sheetName val="CRITERIA2"/>
      <sheetName val="CRITERIA3"/>
      <sheetName val="재료비_매출원가"/>
      <sheetName val="견적구분"/>
      <sheetName val="99금액"/>
      <sheetName val="원지 수급가"/>
      <sheetName val="현금경비중역"/>
      <sheetName val="2.상각보정명세"/>
      <sheetName val="현금흐름Ⅰ"/>
      <sheetName val="Table_K7"/>
      <sheetName val="부재료입고집계"/>
      <sheetName val="YOEMAGUM"/>
      <sheetName val="4b Consolidated PL"/>
      <sheetName val="C200"/>
      <sheetName val="TT List"/>
      <sheetName val="기본값"/>
      <sheetName val="생산"/>
      <sheetName val="단가조사표"/>
      <sheetName val="tifico"/>
      <sheetName val="건축갑지"/>
      <sheetName val="건축내역서"/>
      <sheetName val="견적보고서"/>
      <sheetName val="NKC (final)"/>
      <sheetName val="물가대비표"/>
      <sheetName val="OUTER_A՜"/>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7_공사비집Ā翸"/>
      <sheetName val="NKC_(final)"/>
      <sheetName val="1-2_설계변경요청서(갑지)"/>
      <sheetName val="첨부1_(주차관제-_당공)"/>
      <sheetName val="첨부1-1_설계변경내역서(CCTV)"/>
      <sheetName val="첨부1-2_(주차관제-변공)"/>
      <sheetName val="2-6_변공량(추가공사)"/>
      <sheetName val="_2-1_관제(물량산출서집계표)"/>
      <sheetName val="_2-2_유도(물량산출서집계표)"/>
      <sheetName val="3-1_주차관제"/>
      <sheetName val="3-2_주차-광케이블"/>
      <sheetName val="3-3_층별LPR"/>
      <sheetName val="4-1_유도-광케이블"/>
      <sheetName val="4-2_주차키오스크"/>
      <sheetName val="4-3_4면카메라"/>
      <sheetName val="4-5_CCTV"/>
      <sheetName val="4-6_블럭유도등"/>
      <sheetName val="4-7_입구만차등"/>
      <sheetName val="4-8_비상벨"/>
      <sheetName val="__Dscljh_c_EXCEL________1_96__2"/>
      <sheetName val="토공(우물통,기타) "/>
      <sheetName val="신당동집계표"/>
      <sheetName val="식재총괄"/>
      <sheetName val="원가관리_(동월대-_x0000_Ԁ"/>
      <sheetName val="합산목표(감가+5_x0000__x0000_Ԁ_x0000_䀀"/>
      <sheetName val="_Cash_Flow(자_x0000__x0000_"/>
      <sheetName val="6PILE__(Y_x0000__x0000_"/>
      <sheetName val="기준정보"/>
      <sheetName val="STRAT_PLAN_WKSHT2"/>
      <sheetName val="Sales_Plan_&amp;_other2"/>
      <sheetName val="drop_downs1"/>
      <sheetName val="구분_Table"/>
      <sheetName val="역T형옹벽(3_0)"/>
      <sheetName val="외상매출금현황-수정분_A2"/>
      <sheetName val="Project_Count"/>
      <sheetName val="control_sheet"/>
      <sheetName val="PF_현황(11년12월)"/>
      <sheetName val="Diesel_Price_"/>
      <sheetName val="견적_맵"/>
      <sheetName val="업무분장_"/>
      <sheetName val="7300-1000_111"/>
      <sheetName val="PJT_현황"/>
      <sheetName val="참고)_기준정보"/>
      <sheetName val="Long_Term_Prices"/>
      <sheetName val="문의내용_카테고리_분류(수정X)"/>
      <sheetName val="Sensitivity_and_GC_Value"/>
      <sheetName val="B05"/>
      <sheetName val="B07"/>
      <sheetName val="A02"/>
      <sheetName val="A04"/>
      <sheetName val="A13"/>
      <sheetName val="B08"/>
      <sheetName val="B10"/>
      <sheetName val="Insight MTD QTD YTD DATA"/>
      <sheetName val="Working (PivotTable)"/>
      <sheetName val="Essbase (53 Weeks)"/>
      <sheetName val="Essbase (52 Weeks)"/>
      <sheetName val="Store Listing"/>
      <sheetName val="COMP Working"/>
      <sheetName val="Q1"/>
      <sheetName val="Q2"/>
      <sheetName val="Q3"/>
      <sheetName val="COMP LLY Working"/>
      <sheetName val="주주명부&lt;끝&gt;"/>
      <sheetName val="지역개발"/>
      <sheetName val="매입매출(입력)"/>
      <sheetName val="상표권"/>
      <sheetName val="ALK_Chi tiết công nợ"/>
      <sheetName val="Parem"/>
      <sheetName val="CHITIET VL-NC-TT1p"/>
      <sheetName val="TONGKE3p"/>
      <sheetName val="6F8"/>
      <sheetName val="2005조관부자재표준"/>
      <sheetName val="2005공정별직접노무비표준"/>
      <sheetName val="2005공정별전력비표준"/>
      <sheetName val="2005도금부자재표준"/>
      <sheetName val="2005톤당조관량표준"/>
      <sheetName val="2005인발표준"/>
      <sheetName val="4월 매출"/>
      <sheetName val="Stop"/>
      <sheetName val="Accueil"/>
      <sheetName val="C61X-BOM"/>
      <sheetName val="집계확_x0000_"/>
      <sheetName val="목차 "/>
      <sheetName val="0. 물류비집계 rev1"/>
      <sheetName val="0. 물류비 집계"/>
      <sheetName val="(1-2) 국내 구간별 운송 견적 1"/>
      <sheetName val="(1-1) 국내 구간별 운송 실적  (2)"/>
      <sheetName val="(1) 국내 사이트 상세 주소 "/>
      <sheetName val="수입 건수 정리"/>
      <sheetName val="(2-1) 수출 해상 (LCL) "/>
      <sheetName val="(2-2) 수출 항공 "/>
      <sheetName val="(2-4) 수출 내륙 운송료"/>
      <sheetName val="(3-1) 수입 해상 (FCL)"/>
      <sheetName val="(3-2) 수입 해상 (LCL) "/>
      <sheetName val="(3-3) 수입 항공 "/>
      <sheetName val="(3-5) 수입 내륙 운송료"/>
      <sheetName val="물류비"/>
      <sheetName val="운송내역 "/>
      <sheetName val="입찰내역 _x0000__x0000__x0000__x0001_Ԁ_x0000_"/>
      <sheetName val="입찰내역 _x0000_⊍_x0000__x0000_∀的"/>
      <sheetName val="퇴직사유"/>
      <sheetName val="기준정보基准信息参考"/>
      <sheetName val="계정정보"/>
      <sheetName val="⑤항목별2"/>
      <sheetName val="3.판관비명세서"/>
      <sheetName val="산출기준(파견전산실)"/>
      <sheetName val="보빈규격"/>
      <sheetName val="카테고리 분류 (수정X)"/>
      <sheetName val="__한국_AMP_ASP-23_판매가격_롟"/>
      <sheetName val="기타코드"/>
      <sheetName val="운영경비 세부작성근거"/>
      <sheetName val="다목적갑"/>
      <sheetName val="Warranty"/>
      <sheetName val="PH 5"/>
      <sheetName val="bar chart-rev"/>
      <sheetName val="CERTIFICATE"/>
      <sheetName val="HERO01"/>
      <sheetName val="인건비"/>
      <sheetName val="04_4월말_합병시_지분변동차액"/>
      <sheetName val="2007"/>
      <sheetName val="KEBHANA(평균환율)"/>
      <sheetName val="SAP 검증(평균환율)"/>
      <sheetName val="KEBHANA(월말환율)"/>
      <sheetName val="SAP 검증(월말환율)"/>
      <sheetName val="환율"/>
      <sheetName val="작성방법"/>
      <sheetName val="전분기말 정산표(PQE)"/>
      <sheetName val="전년동기 정산표"/>
      <sheetName val="전기말 정산표(PYE)"/>
      <sheetName val="당기말 정산표(CPE)"/>
      <sheetName val="회사명"/>
      <sheetName val="목차(Contents)"/>
      <sheetName val="연결정산표"/>
      <sheetName val="범주별"/>
      <sheetName val="A01-1"/>
      <sheetName val="A01-2"/>
      <sheetName val="A01-3"/>
      <sheetName val="A01-3 조정내역"/>
      <sheetName val="A01-3 단순합산"/>
      <sheetName val="현금등"/>
      <sheetName val="A02-1"/>
      <sheetName val="A02-2"/>
      <sheetName val="CF_refer"/>
      <sheetName val="매출채권 및 금융자산"/>
      <sheetName val="A03-1"/>
      <sheetName val="A03-2"/>
      <sheetName val="A03-3"/>
      <sheetName val="A03-3 연결조정"/>
      <sheetName val="A04-1"/>
      <sheetName val="A04-2"/>
      <sheetName val="A04-3"/>
      <sheetName val="A04-4"/>
      <sheetName val="재고"/>
      <sheetName val="A05"/>
      <sheetName val="기타자산"/>
      <sheetName val="A06"/>
      <sheetName val="유형자산"/>
      <sheetName val="A07"/>
      <sheetName val="A07. 유형자산 차기이월, 미실현"/>
      <sheetName val="A07. 유형자산 감가상각"/>
      <sheetName val="A08"/>
      <sheetName val="A08. 연결 조정"/>
      <sheetName val="A09"/>
      <sheetName val="A09. 연결 조정"/>
      <sheetName val="A10"/>
      <sheetName val="A11"/>
      <sheetName val="차입금(완)"/>
      <sheetName val="B01-1"/>
      <sheetName val="B01-2"/>
      <sheetName val="B01-3"/>
      <sheetName val="B01-4"/>
      <sheetName val="B02"/>
      <sheetName val="B03"/>
      <sheetName val="B01 연결 조정"/>
      <sheetName val="순확정급여부채"/>
      <sheetName val="B04"/>
      <sheetName val="B04-1"/>
      <sheetName val="B04 연결 조정"/>
      <sheetName val="충당,계약부채"/>
      <sheetName val="B05 연결 조정"/>
      <sheetName val="B06"/>
      <sheetName val="납입자본(연결자본변동표 참조 작성)"/>
      <sheetName val="이익잉여금(연결자본변동표 참조 작성)"/>
      <sheetName val="기타포괄손익누계액(연결자본변동표 참조 작성)"/>
      <sheetName val="C01(신)"/>
      <sheetName val="C01(구)"/>
      <sheetName val="C02"/>
      <sheetName val="비용의성격"/>
      <sheetName val="D01-1"/>
      <sheetName val="D01-2"/>
      <sheetName val="D01 연결 조정"/>
      <sheetName val="판관비기타금융"/>
      <sheetName val="D02"/>
      <sheetName val="E01"/>
      <sheetName val="E02"/>
      <sheetName val="F01"/>
      <sheetName val="주당손익(개별파일 작성)"/>
      <sheetName val="우발약정"/>
      <sheetName val="G01"/>
      <sheetName val="G02"/>
      <sheetName val="G03"/>
      <sheetName val="G04"/>
      <sheetName val="특관자"/>
      <sheetName val="H01"/>
      <sheetName val="H02"/>
      <sheetName val="H03"/>
      <sheetName val="H04"/>
      <sheetName val="H05"/>
      <sheetName val="H06"/>
      <sheetName val="위험관리"/>
      <sheetName val="I01"/>
      <sheetName val="I02"/>
      <sheetName val="I03"/>
      <sheetName val="I04-1"/>
      <sheetName val="I04-2(내부거래)"/>
      <sheetName val="I04-3(내부거래)"/>
      <sheetName val="I04-4(내부거래)"/>
      <sheetName val="I04-5(장기리스)"/>
      <sheetName val="I05"/>
      <sheetName val="I06"/>
      <sheetName val="J01"/>
      <sheetName val="J01-1"/>
      <sheetName val="K01"/>
      <sheetName val="K02"/>
      <sheetName val="K03"/>
      <sheetName val="K03-1"/>
      <sheetName val="K04"/>
      <sheetName val=" Drop"/>
      <sheetName val="예산입력방법"/>
      <sheetName val="예산간사조직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96예산신청을 위한 양식및 공문"/>
      <sheetName val="특수,항공_부서코드표"/>
      <sheetName val="예산조정신청서_양식"/>
      <sheetName val="96예산신청을_위한_양식및_공문"/>
      <sheetName val="세계수요종합OK"/>
      <sheetName val="사양조정"/>
      <sheetName val="투입분"/>
      <sheetName val="LASER"/>
      <sheetName val="PLASMA"/>
      <sheetName val="96예산신청을%20위한%20양식및%20공문.XLS"/>
      <sheetName val="96%EC%98%88%EC%82%B0%EC%8B%A0%E"/>
      <sheetName val="특수,항공_부서코드표1"/>
      <sheetName val="예산조정신청서_양식1"/>
      <sheetName val="96예산신청을_위한_양식및_공문1"/>
      <sheetName val="96예산신청을%20위한%20양식및%20공문_XLS"/>
      <sheetName val="특수,항공_부서코드표2"/>
      <sheetName val="예산조정신청서_양식2"/>
      <sheetName val="96예산신청을_위한_양식및_공문2"/>
      <sheetName val="Name"/>
      <sheetName val="504전기실_Ç_x0000_Ԁ_x0000_瀀"/>
      <sheetName val="504전기실_Ç_x0000_Ԁ_x0000_退"/>
      <sheetName val="504전기실_壇멿︀ⳕԯ"/>
      <sheetName val="영업보증금"/>
      <sheetName val="4Q주석"/>
      <sheetName val="공사비지급"/>
      <sheetName val="CIP"/>
      <sheetName val="SAP_Role"/>
      <sheetName val="cctr"/>
      <sheetName val="계정_H100"/>
      <sheetName val="계정_1000"/>
      <sheetName val="계정_7000"/>
      <sheetName val="계정_8000"/>
      <sheetName val="AP_H100"/>
      <sheetName val="AP_1000"/>
      <sheetName val="AP_7000"/>
      <sheetName val="AP_8000"/>
      <sheetName val="@공통코드"/>
      <sheetName val="변동률산출"/>
      <sheetName val="07~08 PL"/>
      <sheetName val="기성및원가"/>
      <sheetName val="공기연장현황"/>
      <sheetName val="사업단위"/>
      <sheetName val="3_ReasonCode"/>
      <sheetName val="_손익기01.XL_x005f_x0000__x005f_x005f_x0"/>
      <sheetName val="pp"/>
      <sheetName val="YTD_Summary20"/>
      <sheetName val="Month_Summary20"/>
      <sheetName val="Trial_Balance_MAY_200920"/>
      <sheetName val="TB_Pivot20"/>
      <sheetName val="total_per_LB_LB220"/>
      <sheetName val="Trial_Balance_Vlookup20"/>
      <sheetName val="Trial_Balance_APRIL_200920"/>
      <sheetName val="TO_Data_Base21"/>
      <sheetName val="Roll_Out_AQ20"/>
      <sheetName val="Evolução_mandamentos20"/>
      <sheetName val="Planilha_resultados19"/>
      <sheetName val="Historico_200319"/>
      <sheetName val="Sig_Cycles_Accts_&amp;_Processes19"/>
      <sheetName val="Fixed_ZBB13"/>
      <sheetName val="3_ISo_YTD13"/>
      <sheetName val="E_法规NC13"/>
      <sheetName val="Données_LMU13"/>
      <sheetName val="Brazil_Sovereign13"/>
      <sheetName val="Resumen_Costo13"/>
      <sheetName val="Extract_Loss13"/>
      <sheetName val="QA_跟踪记录表13"/>
      <sheetName val="5_113"/>
      <sheetName val="Como_Estamos13"/>
      <sheetName val="Base_de_Dados13"/>
      <sheetName val="RG_Depots13"/>
      <sheetName val="material_data13"/>
      <sheetName val="other_data13"/>
      <sheetName val="Database_(RUR)Mar_YTD13"/>
      <sheetName val="SKU_Mapping13"/>
      <sheetName val="Drop_Down13"/>
      <sheetName val="Raw_Data13"/>
      <sheetName val="EBM-2_GHQ13"/>
      <sheetName val="Base_PEF14"/>
      <sheetName val="Testing_Template_Guidance13"/>
      <sheetName val="Test_Programs13"/>
      <sheetName val="Controls_data15"/>
      <sheetName val="Dados_BLP13"/>
      <sheetName val="ARdistr_(2)13"/>
      <sheetName val="FJJX_Bud_IB12"/>
      <sheetName val="look-up_data12"/>
      <sheetName val="Prd_Hierarchy(产品层级)12"/>
      <sheetName val="Com_(2PK)12"/>
      <sheetName val="JOB_PROFILE_-_LAS13"/>
      <sheetName val="요일_테이블13"/>
      <sheetName val="요일_테이블_(2)12"/>
      <sheetName val="Prd_Hierarchy(产品层次)12"/>
      <sheetName val="Project_Code12"/>
      <sheetName val="전사_PL14"/>
      <sheetName val="자금_제외_PL14"/>
      <sheetName val="자금_PL14"/>
      <sheetName val="전사_BS14"/>
      <sheetName val="자금_제외_BS14"/>
      <sheetName val="자금_BS14"/>
      <sheetName val="BS_계정_설명14"/>
      <sheetName val="_Cash_Flow(전사)14"/>
      <sheetName val="_Cash_Flow(자금제외)14"/>
      <sheetName val="_Cash_Flow(자금)14"/>
      <sheetName val="ROIC_14"/>
      <sheetName val="인건비_명세14"/>
      <sheetName val="판관비_명세14"/>
      <sheetName val="OH_Cost경비(내역)14"/>
      <sheetName val="OH_Cost경비(배부기준)14"/>
      <sheetName val="기타수지&amp;특별손익_명세14"/>
      <sheetName val="업무연락_(2)13"/>
      <sheetName val="제시_손익계산서13"/>
      <sheetName val="01_02월_성과급14"/>
      <sheetName val="M_7회차_담금_계획13"/>
      <sheetName val="팀별_실적13"/>
      <sheetName val="팀별_실적_(환산)13"/>
      <sheetName val="4__Inj_투자상세내역13"/>
      <sheetName val="3__Blow_투자_상세내역13"/>
      <sheetName val="Process_List13"/>
      <sheetName val="7_(2)13"/>
      <sheetName val="_손익기01_XL12"/>
      <sheetName val="Income_Stmt12"/>
      <sheetName val="drop_down_list12"/>
      <sheetName val="Figures_Report11"/>
      <sheetName val="[손익기01_XL_x005f_x0000__x005f_x0000_DePara12"/>
      <sheetName val="Quarterly_LBO_Model12"/>
      <sheetName val="[손익기01_XL12"/>
      <sheetName val="_손익기01_XL_x005f_x0000__x005f_x0000_DePara12"/>
      <sheetName val="15년_BL_사계12"/>
      <sheetName val="1_종합손익(도급)12"/>
      <sheetName val="1_종합손익(주택,개발)12"/>
      <sheetName val="2_실행예산12"/>
      <sheetName val="2_2과부족12"/>
      <sheetName val="2_3원가절감12"/>
      <sheetName val="8_외주비집행현황12"/>
      <sheetName val="9_자재비12"/>
      <sheetName val="10_현장집행12"/>
      <sheetName val="3_추가원가12"/>
      <sheetName val="3_추가원가_(2)12"/>
      <sheetName val="4_사전공사12"/>
      <sheetName val="5_추정공사비12"/>
      <sheetName val="6_금융비용12"/>
      <sheetName val="7_공사비집행현황(총괄)12"/>
      <sheetName val="11_1생산성12"/>
      <sheetName val="11_2인원산출12"/>
      <sheetName val="Classification_分类11"/>
      <sheetName val="Set_Up12"/>
      <sheetName val="Fare_prices11"/>
      <sheetName val="Hotel_prices11"/>
      <sheetName val="tab_STATUS_DO_PROCESSO_11"/>
      <sheetName val="Perf__Plan__Diário111"/>
      <sheetName val="In_(2)11"/>
      <sheetName val="__한국_AMP_ASP-23_판매가격__11"/>
      <sheetName val="CC_Down_load_071611"/>
      <sheetName val="변경실행(2차)_11"/>
      <sheetName val="나_출고11"/>
      <sheetName val="나_입고11"/>
      <sheetName val="09년_인건비(속리산)11"/>
      <sheetName val="합산목표(감가+57_5)11"/>
      <sheetName val="제조원가_원단위_분석11"/>
      <sheetName val="종합표양식(품의_&amp;_입고)_211"/>
      <sheetName val="원가관리_(동월대비)11"/>
      <sheetName val="b_balju_(2)11"/>
      <sheetName val="2-2_매출분석11"/>
      <sheetName val="몰드시스템_리스트11"/>
      <sheetName val="11_외화채무증권(AFS,HTM)0811"/>
      <sheetName val="13_감액TEST_0811"/>
      <sheetName val="12년_CF(9월)11"/>
      <sheetName val="중기조종사_단위단가11"/>
      <sheetName val="6PILE__(돌출)11"/>
      <sheetName val="기성청구_공문11"/>
      <sheetName val="Sheet1_(2)11"/>
      <sheetName val="CLASIFICACION_DE_AI11"/>
      <sheetName val="Base_da_Datos11"/>
      <sheetName val="slide_24_cat_A11"/>
      <sheetName val="slide_82_cat_b11"/>
      <sheetName val="Dados_dos_Produtos11"/>
      <sheetName val="09~10년_매출계획11"/>
      <sheetName val="1_MDF1공장11"/>
      <sheetName val="Incident_유형구분표11"/>
      <sheetName val="3YP2016-Bottom_up10"/>
      <sheetName val="DD_list11"/>
      <sheetName val="Base_de_Datos10"/>
      <sheetName val="2_카드채권(대출포함)10"/>
      <sheetName val="表21_净利润调节表10"/>
      <sheetName val="MASTER_APP10"/>
      <sheetName val="Cond__Inseguros10"/>
      <sheetName val="Comp__Inseguros10"/>
      <sheetName val="Lista_de_datos10"/>
      <sheetName val="Supply_Cost_Centers10"/>
      <sheetName val="Clasif_10"/>
      <sheetName val="Farol_Acciones10"/>
      <sheetName val="Lista_de_Entrenamientos10"/>
      <sheetName val="Unidades_SAC-REVENDA11"/>
      <sheetName val="FornecM_Check9"/>
      <sheetName val="Lista_CI10"/>
      <sheetName val="Estratificación_AI9"/>
      <sheetName val="condicion_inseguras9"/>
      <sheetName val="Actos_Inseguros9"/>
      <sheetName val="Control_de_incidentes9"/>
      <sheetName val="Plan_de_Acción9"/>
      <sheetName val="_DD_List10"/>
      <sheetName val="Share_Price_200210"/>
      <sheetName val="BEP_加薪_KPI9"/>
      <sheetName val="F08_-_Asia_Pac_Full_Year_Q310"/>
      <sheetName val="Top_Priorities10"/>
      <sheetName val="Listco_Stock10"/>
      <sheetName val="Intl_Purchase10"/>
      <sheetName val="FY_outlook10"/>
      <sheetName val="CY_outlook10"/>
      <sheetName val="Cash_metrics10"/>
      <sheetName val="P6_710"/>
      <sheetName val="DATOS_BASE9"/>
      <sheetName val="Issues_List_Payments9"/>
      <sheetName val="Faro_de_Indicadores9"/>
      <sheetName val="TOP_KPIs_MTM9"/>
      <sheetName val="PLAN_DE_ACCION9"/>
      <sheetName val="Grafica_Actos9"/>
      <sheetName val="POC_LIST9"/>
      <sheetName val="Dashboard_Prevención_Riesgos_9"/>
      <sheetName val="APAC_S9"/>
      <sheetName val="APAC_N9"/>
      <sheetName val="Slide_output9"/>
      <sheetName val="do_not_delete9"/>
      <sheetName val="[손익기01_XL??DePara9"/>
      <sheetName val="Farol_Metas9"/>
      <sheetName val="Mod_Relac_9"/>
      <sheetName val="Condiciones_SyE9"/>
      <sheetName val="REALxMETA_-_CERVEJA11"/>
      <sheetName val="REALxMETA_-_REFRI11"/>
      <sheetName val="Directrices_de_Metas_20179"/>
      <sheetName val="DETALLE_MENSUAL9"/>
      <sheetName val="Entity_Target9"/>
      <sheetName val="VALIDACION_DE_DATOS8"/>
      <sheetName val="_손익기01_XL_x005f_x005f_x005f_x0000__x005f_x005f_x9"/>
      <sheetName val="Hazards_Analysis-隐患分析9"/>
      <sheetName val="97_사업추정(WEKI)9"/>
      <sheetName val="Tong_hop9"/>
      <sheetName val="95_1_1이후취득자산(숨기기상태)9"/>
      <sheetName val="sum1_(2)9"/>
      <sheetName val="3_바닥판설계9"/>
      <sheetName val="6월_공정외주9"/>
      <sheetName val="2_대외공문9"/>
      <sheetName val="2_총괄표9"/>
      <sheetName val="입출재고현황_(2)9"/>
      <sheetName val="504전기실_동부하-L9"/>
      <sheetName val="OUTER_AREA(겹침없음)9"/>
      <sheetName val="EL_표면적9"/>
      <sheetName val="TRE_TABLE9"/>
      <sheetName val="입찰내역_발주처_양식9"/>
      <sheetName val="Data_validation9"/>
      <sheetName val="turnover_reason퇴직사유9"/>
      <sheetName val="SKU_Basic_Data9"/>
      <sheetName val="Jul-Sep_Actual_cost_(2)8"/>
      <sheetName val="Drop-down_List8"/>
      <sheetName val="by_DD8"/>
      <sheetName val="Check_Qualidade7"/>
      <sheetName val="Check_Aderencia7"/>
      <sheetName val="De_Para8"/>
      <sheetName val="Base_Farol7"/>
      <sheetName val="Gerencial_IL7"/>
      <sheetName val="Ventas_Campo7"/>
      <sheetName val="ACTOS_POR_RIESGO7"/>
      <sheetName val="drop_lists7"/>
      <sheetName val="MRL_NON_SUPPLY_URU7"/>
      <sheetName val="AIIM_-_Empresas_Ext_20127"/>
      <sheetName val="KPIs_Hana7"/>
      <sheetName val="Catalago_de_refacciones_7"/>
      <sheetName val="Existencias_al_07-Nov-20127"/>
      <sheetName val="Check_GG7"/>
      <sheetName val="Nombre_de_SOP7"/>
      <sheetName val="Ta_7"/>
      <sheetName val="2__Indicadores7"/>
      <sheetName val="부재료_비교(11년_vs_10년)7"/>
      <sheetName val="_손익기01_XL_x005f_x0000__x07"/>
      <sheetName val="_mngt_Pillar7"/>
      <sheetName val="Sheet3_(2)7"/>
      <sheetName val="Lista_de_Entrenamientos_RSO7"/>
      <sheetName val="Tablero_SDG10"/>
      <sheetName val="Lista_Areas10"/>
      <sheetName val="One_Page10"/>
      <sheetName val="Sub-Productos_HN8"/>
      <sheetName val="Eficiencia_linea7"/>
      <sheetName val="요일_테이블_7"/>
      <sheetName val="Sheet2_(2)7"/>
      <sheetName val="Lao_&amp;_Cam7"/>
      <sheetName val="Hoegaarden_20197"/>
      <sheetName val="Lao_&amp;_Cam_20197"/>
      <sheetName val="Malaysia_20197"/>
      <sheetName val="Singapore_20197"/>
      <sheetName val="Other_Listings7"/>
      <sheetName val="Pauta_RPS_Distribuição6"/>
      <sheetName val="Estoque_(2)6"/>
      <sheetName val="Comp_Inseguros6"/>
      <sheetName val="BNR_2012_в_ящике6"/>
      <sheetName val="DATOS_DE_VALIDACIÓN6"/>
      <sheetName val="Datos_con6"/>
      <sheetName val="_Datos_Cond_6"/>
      <sheetName val="DO_NOT_MOVE6"/>
      <sheetName val="INGRESO_(2)6"/>
      <sheetName val="PG-K1610_(UEN_Areas)MNG6"/>
      <sheetName val="DATOS_GEN_6"/>
      <sheetName val="NUEVOS_CRITERIOS6"/>
      <sheetName val="Condiciones_Agua6"/>
      <sheetName val="Dropdown_list5"/>
      <sheetName val="__한국_AMP_ASP-23_판㧤가격__5"/>
      <sheetName val="11_䡸화채무줝ⴌ(AFS,HTM)085"/>
      <sheetName val="Drop_list5"/>
      <sheetName val="FX_Rates5"/>
      <sheetName val="Vagas_x_Candidatos5"/>
      <sheetName val="Proced_5"/>
      <sheetName val="Cut_Machine_Summary5"/>
      <sheetName val="Control_de_Fallas5"/>
      <sheetName val="Setup_for_Templates5"/>
      <sheetName val="Datos_emp5"/>
      <sheetName val="Validation_lists5"/>
      <sheetName val="TIPO_DE_ACTO5"/>
      <sheetName val="CRITICIDAD_DE_CI5"/>
      <sheetName val="Catálogo_de_CI5"/>
      <sheetName val="%_CUMPLIMIENTO5"/>
      <sheetName val="%_cumplimiento_5"/>
      <sheetName val="CALIFICACIONES_20193"/>
      <sheetName val="Lev_4_360_deg_check_Crit_Task3"/>
      <sheetName val="Lev_4_Chk_IC_Stock_Crit_Task3"/>
      <sheetName val="Lev_4_WMS_Putaway_Crit_Task3"/>
      <sheetName val="Listas_y_equipos_a_evaluar5"/>
      <sheetName val="Data_Reporte5"/>
      <sheetName val="Read_me5"/>
      <sheetName val="NAZ_Strategy3"/>
      <sheetName val="Champions_List4"/>
      <sheetName val="Daily_Dashboard5"/>
      <sheetName val="Mapeo_SKUs5"/>
      <sheetName val="Vol_(Ds)5"/>
      <sheetName val="Vol_(Ka)5"/>
      <sheetName val="Vol_(Oth)5"/>
      <sheetName val="Vol_(Oth)_Cortesias5"/>
      <sheetName val="INPUT-Cust_Sugg_Margin(Ds)5"/>
      <sheetName val="On_Invoice5"/>
      <sheetName val="INPUT-Cust_Sugg_Margin(Ka)5"/>
      <sheetName val="INPUT_SKUs5"/>
      <sheetName val="Brand_P&amp;L3"/>
      <sheetName val="SUPERMONT_P3"/>
      <sheetName val="Data_selection3"/>
      <sheetName val="1_3"/>
      <sheetName val="Customer_&amp;_SO3"/>
      <sheetName val="Session_Proposal3"/>
      <sheetName val="Análise_Tempos2"/>
      <sheetName val="Validação_de_Dados2"/>
      <sheetName val="No_llenar_2"/>
      <sheetName val="PDA_BOP2"/>
      <sheetName val="Incentivo_Automóvil2"/>
      <sheetName val="PROCESS_MD2"/>
      <sheetName val="Lista_de_Motivos2"/>
      <sheetName val="Ponto_Crítico_-_Resp__Plano2"/>
      <sheetName val="Lista_Funcionários_(2)2"/>
      <sheetName val="PAINEL_RECOLHA_CRÉDITO2"/>
      <sheetName val="Gráficos_-_CDD2"/>
      <sheetName val="Dropdown_Menu1"/>
      <sheetName val="Project_List1"/>
      <sheetName val="Выпадающие_списки1"/>
      <sheetName val="SOP_Freshness"/>
      <sheetName val="Dimension_IN_Sheet1!D1912"/>
      <sheetName val="Dimension_IN_1912"/>
      <sheetName val="Admin"/>
      <sheetName val="품목리스트"/>
      <sheetName val="anaysis_sheet"/>
      <sheetName val="토지조서(원본)"/>
      <sheetName val="완성차 미수금"/>
      <sheetName val="주관사업"/>
      <sheetName val="토지평가조서(발송용)"/>
      <sheetName val="책임준비금"/>
      <sheetName val="T13(P68~72,78)"/>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sheetData sheetId="894"/>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sheetData sheetId="1037"/>
      <sheetData sheetId="1038"/>
      <sheetData sheetId="1039"/>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sheetData sheetId="2408"/>
      <sheetData sheetId="2409"/>
      <sheetData sheetId="2410"/>
      <sheetData sheetId="2411"/>
      <sheetData sheetId="2412"/>
      <sheetData sheetId="2413"/>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sheetData sheetId="2439" refreshError="1"/>
      <sheetData sheetId="2440" refreshError="1"/>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sheetData sheetId="2678"/>
      <sheetData sheetId="2679"/>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sheetData sheetId="2690"/>
      <sheetData sheetId="269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refreshError="1"/>
      <sheetData sheetId="3025" refreshError="1"/>
      <sheetData sheetId="3026" refreshError="1"/>
      <sheetData sheetId="3027" refreshError="1"/>
      <sheetData sheetId="3028"/>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sheetData sheetId="3047" refreshError="1"/>
      <sheetData sheetId="3048" refreshError="1"/>
      <sheetData sheetId="3049" refreshError="1"/>
      <sheetData sheetId="3050"/>
      <sheetData sheetId="305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sheetData sheetId="3069"/>
      <sheetData sheetId="3070"/>
      <sheetData sheetId="3071"/>
      <sheetData sheetId="3072"/>
      <sheetData sheetId="3073"/>
      <sheetData sheetId="3074"/>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sheetData sheetId="3128"/>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sheetData sheetId="3141" refreshError="1"/>
      <sheetData sheetId="3142" refreshError="1"/>
      <sheetData sheetId="3143" refreshError="1"/>
      <sheetData sheetId="3144" refreshError="1"/>
      <sheetData sheetId="3145"/>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refreshError="1"/>
      <sheetData sheetId="3322" refreshError="1"/>
      <sheetData sheetId="3323" refreshError="1"/>
      <sheetData sheetId="3324" refreshError="1"/>
      <sheetData sheetId="3325" refreshError="1"/>
      <sheetData sheetId="3326" refreshError="1"/>
      <sheetData sheetId="3327" refreshError="1"/>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sheetData sheetId="364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refreshError="1"/>
      <sheetData sheetId="3720" refreshError="1"/>
      <sheetData sheetId="3721" refreshError="1"/>
      <sheetData sheetId="3722" refreshError="1"/>
      <sheetData sheetId="3723" refreshError="1"/>
      <sheetData sheetId="3724" refreshError="1"/>
      <sheetData sheetId="3725" refreshError="1"/>
      <sheetData sheetId="3726"/>
      <sheetData sheetId="3727"/>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sheetData sheetId="3790"/>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sheetData sheetId="3800"/>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sheetData sheetId="4449"/>
      <sheetData sheetId="4450"/>
      <sheetData sheetId="4451"/>
      <sheetData sheetId="4452"/>
      <sheetData sheetId="4453"/>
      <sheetData sheetId="4454"/>
      <sheetData sheetId="4455"/>
      <sheetData sheetId="4456"/>
      <sheetData sheetId="4457"/>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sheetData sheetId="4470"/>
      <sheetData sheetId="4471"/>
      <sheetData sheetId="4472" refreshError="1"/>
      <sheetData sheetId="4473" refreshError="1"/>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refreshError="1"/>
      <sheetData sheetId="4672" refreshError="1"/>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refreshError="1"/>
      <sheetData sheetId="4776" refreshError="1"/>
      <sheetData sheetId="4777" refreshError="1"/>
      <sheetData sheetId="4778" refreshError="1"/>
      <sheetData sheetId="4779"/>
      <sheetData sheetId="4780"/>
      <sheetData sheetId="4781"/>
      <sheetData sheetId="4782"/>
      <sheetData sheetId="4783"/>
      <sheetData sheetId="4784"/>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refreshError="1"/>
      <sheetData sheetId="4845" refreshError="1"/>
      <sheetData sheetId="4846" refreshError="1"/>
      <sheetData sheetId="4847" refreshError="1"/>
      <sheetData sheetId="4848" refreshError="1"/>
      <sheetData sheetId="4849"/>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refreshError="1"/>
      <sheetData sheetId="5188" refreshError="1"/>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refreshError="1"/>
      <sheetData sheetId="5514"/>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refreshError="1"/>
      <sheetData sheetId="5808" refreshError="1"/>
      <sheetData sheetId="5809" refreshError="1"/>
      <sheetData sheetId="5810" refreshError="1"/>
      <sheetData sheetId="5811" refreshError="1"/>
      <sheetData sheetId="5812" refreshError="1"/>
      <sheetData sheetId="5813"/>
      <sheetData sheetId="5814" refreshError="1"/>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sheetData sheetId="5864" refreshError="1"/>
      <sheetData sheetId="5865" refreshError="1"/>
      <sheetData sheetId="5866" refreshError="1"/>
      <sheetData sheetId="5867" refreshError="1"/>
      <sheetData sheetId="5868" refreshError="1"/>
      <sheetData sheetId="5869" refreshError="1"/>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sheetData sheetId="6038"/>
      <sheetData sheetId="6039"/>
      <sheetData sheetId="6040"/>
      <sheetData sheetId="6041"/>
      <sheetData sheetId="6042"/>
      <sheetData sheetId="6043"/>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sheetData sheetId="6053"/>
      <sheetData sheetId="6054"/>
      <sheetData sheetId="6055"/>
      <sheetData sheetId="6056"/>
      <sheetData sheetId="6057"/>
      <sheetData sheetId="6058"/>
      <sheetData sheetId="6059"/>
      <sheetData sheetId="6060"/>
      <sheetData sheetId="606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결재인"/>
      <sheetName val="개요 "/>
      <sheetName val="위생기구 마감재"/>
      <sheetName val="배관재질"/>
      <sheetName val="시운전비"/>
      <sheetName val="산출근거"/>
      <sheetName val="추가공사"/>
      <sheetName val="산출근거-1"/>
      <sheetName val="금액산출"/>
      <sheetName val="MOTOR"/>
    </sheetNames>
    <sheetDataSet>
      <sheetData sheetId="0"/>
      <sheetData sheetId="1" refreshError="1"/>
      <sheetData sheetId="2"/>
      <sheetData sheetId="3"/>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Initial Class"/>
      <sheetName val="Combined FAR - Asteria"/>
      <sheetName val="EvalGroup1 Codes"/>
      <sheetName val="Phillipines Make Model"/>
      <sheetName val="China Make Model"/>
      <sheetName val="Expanded Fab Tool List"/>
      <sheetName val="KPMG Matched Assets - Caroline"/>
      <sheetName val="Notes"/>
      <sheetName val="File Code Key"/>
      <sheetName val="80-20 Calc."/>
      <sheetName val="Israel Make Model"/>
      <sheetName val="Other Locations"/>
      <sheetName val="CompCode and Loc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작성요령"/>
      <sheetName val="총괄표"/>
      <sheetName val="우리금융"/>
      <sheetName val="한빛은행"/>
      <sheetName val="평화은행"/>
      <sheetName val="경남은행"/>
      <sheetName val="광주은행"/>
      <sheetName val="하나로종금"/>
      <sheetName val="비씨카드"/>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원총괄"/>
      <sheetName val="⊙인원총괄 (2)"/>
      <sheetName val="1.MDF1공장"/>
      <sheetName val="2.MDF2공장"/>
      <sheetName val="3.PB1공장"/>
      <sheetName val="4.PB2공장"/>
      <sheetName val="5.품질관리팀"/>
      <sheetName val="☆원재료팀"/>
      <sheetName val="Sheet1"/>
      <sheetName val="조직도"/>
      <sheetName val="basic_info"/>
      <sheetName val="인원편성"/>
      <sheetName val="Sheet17"/>
      <sheetName val="Lookup"/>
      <sheetName val="노무비"/>
      <sheetName val="Assumptions"/>
      <sheetName val="Sheet3"/>
      <sheetName val="유가증권현황"/>
      <sheetName val="TEMPLATE"/>
      <sheetName val="4b Consolidated PL"/>
      <sheetName val="신고서.전"/>
      <sheetName val="품의"/>
      <sheetName val="의왕F사"/>
      <sheetName val="가공사"/>
      <sheetName val="Legend"/>
      <sheetName val="ExercisePresentation"/>
      <sheetName val="⊙인원총괄_(2)"/>
      <sheetName val="1_MDF1공장"/>
      <sheetName val="2_MDF2공장"/>
      <sheetName val="3_PB1공장"/>
      <sheetName val="4_PB2공장"/>
      <sheetName val="5_품질관리팀"/>
      <sheetName val="4b_Consolidated_PL"/>
      <sheetName val="신고서_전"/>
      <sheetName val="Links"/>
      <sheetName val="Confirmation"/>
      <sheetName val="Alternaltive testing"/>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hibits--&gt;"/>
      <sheetName val="1  PPA"/>
      <sheetName val="2  BEV"/>
      <sheetName val="2.1  Common Size"/>
      <sheetName val="3  Revenue Analysis"/>
      <sheetName val="4  Existing Tech"/>
      <sheetName val="5  IP R&amp;D"/>
      <sheetName val="6  Customer R"/>
      <sheetName val="7  Non-Compete"/>
      <sheetName val="8  Trade Name"/>
      <sheetName val="9  Def Rev"/>
      <sheetName val="10  Capital Charges"/>
      <sheetName val="11  WARA"/>
      <sheetName val="12  WACC"/>
      <sheetName val="13.1  Comp ratio_Software"/>
      <sheetName val="13.2 Comps Descrip_Software"/>
      <sheetName val="14.1  Comp ratio_Service"/>
      <sheetName val="14.2 Comps Descrip_Service"/>
      <sheetName val="15   Comps Descrip_Service (2)"/>
      <sheetName val="Workpapers--&gt;"/>
      <sheetName val="Technology Migration"/>
      <sheetName val="Workforce"/>
      <sheetName val="Def Rev Workpaper"/>
      <sheetName val="Deferred Rev 12132007"/>
      <sheetName val="CapEx"/>
      <sheetName val="8.1RoyaltyRates"/>
      <sheetName val="Projection_Detail"/>
      <sheetName val="PBC--&gt;"/>
      <sheetName val="Purchase price 12192007"/>
      <sheetName val="Closing Balance Sheet"/>
      <sheetName val="BS 1107"/>
      <sheetName val="Deferred Revenue PBC"/>
      <sheetName val="Salary info"/>
      <sheetName val="Unused==&gt;"/>
      <sheetName val="Capital Charge_new model"/>
      <sheetName val=" 11  WACC_Service"/>
      <sheetName val=" Historical Financials"/>
      <sheetName val="Unused_Def Rev W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V000"/>
      <sheetName val="con-new"/>
      <sheetName val=" (MFG)"/>
      <sheetName val=" (IMP)"/>
      <sheetName val="조직도_99"/>
      <sheetName val="INMD1198"/>
      <sheetName val="INFG1198"/>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현금흐름표"/>
      <sheetName val="잉여금처분계산서"/>
      <sheetName val="ＣＦ정산표"/>
      <sheetName val="Sheet1"/>
      <sheetName val="선창산업"/>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6.고정자산변동명세"/>
      <sheetName val="207.감가충당금변동명세"/>
      <sheetName val="215.월별판관비현황"/>
      <sheetName val="217.전년대비월별매출,원가"/>
      <sheetName val="218.전년대비상품,제품수량"/>
      <sheetName val="220.대차대조표"/>
      <sheetName val="221.손익계산서"/>
      <sheetName val="222.합계잔액시산표"/>
      <sheetName val="인건비"/>
      <sheetName val="2001반기-결산서식 (201-223)"/>
    </sheetNames>
    <definedNames>
      <definedName name="Macro8"/>
    </defined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sheetData sheetId="1" refreshError="1"/>
      <sheetData sheetId="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st Summary"/>
      <sheetName val="eCom Summary"/>
      <sheetName val="Host Details"/>
      <sheetName val="eCom Details"/>
      <sheetName val="Compet"/>
      <sheetName val="Market"/>
      <sheetName val="Package Summary"/>
      <sheetName val="Impact"/>
      <sheetName val="Definitions"/>
      <sheetName val="Prop Plans"/>
      <sheetName val="Prop Host"/>
      <sheetName val="Prop eCom"/>
      <sheetName val="Prop Map"/>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산재평가"/>
      <sheetName val="Sheet1"/>
      <sheetName val="Sheet2"/>
      <sheetName val="Sheet3"/>
      <sheetName val="인건비"/>
      <sheetName val="재무가정"/>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Site Sum"/>
      <sheetName val="Bill Sum"/>
      <sheetName val="Detail"/>
      <sheetName val="mspg ston A1218-101 sep00"/>
      <sheetName val="mspg lax A1218-201 sep00"/>
      <sheetName val="mspg oak A1218-401 sep00"/>
      <sheetName val="mspg lax A1218 access # sep00"/>
      <sheetName val="mspg ston A1218 access # sep00"/>
      <sheetName val="mspg oak A1218 access # sep00"/>
      <sheetName val="mspg lax A1218 colo sep00"/>
      <sheetName val="mspg ston colo sep00"/>
      <sheetName val="mspg oak A1218 colo sep00"/>
      <sheetName val="mspg ston A1218-101"/>
      <sheetName val="mspg lax A1218-201"/>
      <sheetName val="mspg oak A1218-401"/>
      <sheetName val="mspg lax A1218 access #"/>
      <sheetName val="mspg ston A1218 access #"/>
      <sheetName val="mspg oak A1218 access #"/>
      <sheetName val="mspg lax A1218 colo"/>
      <sheetName val="mspg ston colo"/>
      <sheetName val="mspg oak A1218 colo"/>
      <sheetName val="elnk A1127-201"/>
      <sheetName val="elnk A1127-202"/>
      <sheetName val="elnk A1127-203"/>
      <sheetName val="elnk A1127-204"/>
      <sheetName val="elnk A1127-205"/>
      <sheetName val="elnk A1127-206"/>
      <sheetName val="elnk A1127-207"/>
      <sheetName val="elnk A1127-208"/>
      <sheetName val="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pecial Remarks"/>
      <sheetName val="{parameters}"/>
      <sheetName val="Units"/>
      <sheetName val="UnitShare"/>
      <sheetName val="Revenues"/>
      <sheetName val="RevenueShare"/>
      <sheetName val="ASPs"/>
      <sheetName val="DisplayArea"/>
      <sheetName val="DisplayAreaShare"/>
      <sheetName val="PPI"/>
      <sheetName val="AverageSize"/>
    </sheetNames>
    <sheetDataSet>
      <sheetData sheetId="0"/>
      <sheetData sheetId="1"/>
      <sheetData sheetId="2" refreshError="1"/>
      <sheetData sheetId="3"/>
      <sheetData sheetId="4"/>
      <sheetData sheetId="5"/>
      <sheetData sheetId="6"/>
      <sheetData sheetId="7"/>
      <sheetData sheetId="8"/>
      <sheetData sheetId="9"/>
      <sheetData sheetId="10"/>
      <sheetData sheetId="1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1"/>
      <sheetName val="Sheet1"/>
      <sheetName val="본부고정이하현황(월말)"/>
      <sheetName val="정리별분류"/>
      <sheetName val="증감내역"/>
      <sheetName val="shn"/>
      <sheetName val="사업본부별"/>
      <sheetName val="9월(일별)"/>
      <sheetName val="9월(현장별)"/>
      <sheetName val="10월(일별)"/>
      <sheetName val="10월(현장별)"/>
      <sheetName val="11월(일별) "/>
      <sheetName val="11월(현장별)"/>
      <sheetName val="11월(어음결재)"/>
      <sheetName val="12월(일별) "/>
      <sheetName val="12월(현장별)"/>
      <sheetName val="12월(어음결재)"/>
      <sheetName val="상환스케쥴"/>
      <sheetName val="상환총괄"/>
      <sheetName val="양도자산부채"/>
      <sheetName val="지원사항1"/>
      <sheetName val="지원사항 2"/>
      <sheetName val="지원사항3"/>
      <sheetName val="연도별수주계획"/>
      <sheetName val="동종업계"/>
      <sheetName val="#REF"/>
      <sheetName val="List"/>
      <sheetName val="Field Change Notice"/>
      <sheetName val="waiver request"/>
      <sheetName val="ENWA(OUT)"/>
      <sheetName val="from KNPC"/>
      <sheetName val="HDEC Site Memo"/>
      <sheetName val="KNPC Site Memo"/>
      <sheetName val="from HDEC"/>
      <sheetName val="7.6.3.BOQ"/>
      <sheetName val="7.6.3(A) AG Piping"/>
      <sheetName val="7.6.3(B) UG Piping"/>
      <sheetName val="7.6.3(C) INSUL"/>
      <sheetName val="7.6.3(D) PAINT"/>
      <sheetName val="7.6.3(E) NDE"/>
      <sheetName val="7.6.3(F) Sup't"/>
      <sheetName val="7.6.3(G) CHEMICAL CL"/>
      <sheetName val="7.6.3(H) Steam"/>
      <sheetName val="DCN Status "/>
      <sheetName val="FCN Status"/>
      <sheetName val="packing cover"/>
      <sheetName val="packing list"/>
      <sheetName val="Invoice cover"/>
      <sheetName val="invoice"/>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FX Exposure_Nov00"/>
      <sheetName val="USdebt"/>
      <sheetName val="debtmonth"/>
      <sheetName val="purchasing"/>
      <sheetName val="Exposure0007"/>
      <sheetName val="FX Exposure0011_BOD"/>
      <sheetName val="FX Exposure_Apr2001"/>
      <sheetName val="부표목록"/>
      <sheetName val="추정PL"/>
      <sheetName val="매출액(내수)"/>
      <sheetName val="시장현황"/>
      <sheetName val="매출원가"/>
      <sheetName val="원재료비(내수)"/>
      <sheetName val="과거매출액대비구성비"/>
      <sheetName val="판관비"/>
      <sheetName val="인건비"/>
      <sheetName val="영업외"/>
      <sheetName val="지급이자"/>
      <sheetName val="감가상각"/>
      <sheetName val="유보금"/>
      <sheetName val="제세산출"/>
      <sheetName val="운전자금"/>
      <sheetName val="1회전자금(참고)"/>
      <sheetName val="1회전기간(참고)"/>
      <sheetName val="현금수지예상표"/>
      <sheetName val="영업후조성자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
      <sheetName val="Sheet1"/>
      <sheetName val="의왕"/>
      <sheetName val="T6-6(2)"/>
      <sheetName val="AP HK"/>
      <sheetName val="013199"/>
      <sheetName val="Data"/>
      <sheetName val="안정기재료비"/>
      <sheetName val="조직도_99"/>
      <sheetName val="합계잔액시산표"/>
      <sheetName val="Macro1"/>
      <sheetName val="10한빛"/>
      <sheetName val="지급보증금74"/>
      <sheetName val="현금및현금등가물"/>
      <sheetName val="TH9709"/>
      <sheetName val="2월"/>
      <sheetName val="원본"/>
      <sheetName val="XL4Poppy"/>
      <sheetName val="연습장소"/>
      <sheetName val="부산4"/>
      <sheetName val="세부추진"/>
      <sheetName val="basic_info"/>
      <sheetName val="F-B"/>
      <sheetName val="F-B-21"/>
      <sheetName val="F-B-3"/>
      <sheetName val="F-B-4"/>
      <sheetName val="대외공문"/>
      <sheetName val="Asset9809CAK"/>
      <sheetName val="유통망계획"/>
      <sheetName val="Guidance"/>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Quarterly Splits"/>
      <sheetName val="Introduction"/>
      <sheetName val="Sheet2"/>
      <sheetName val="송전기본"/>
      <sheetName val="MSN Oct 1-5"/>
      <sheetName val="수정분개"/>
      <sheetName val="SUMMARY"/>
      <sheetName val="SETHEADER"/>
      <sheetName val="SETLEAF"/>
      <sheetName val="해외생산"/>
      <sheetName val="MSVT"/>
      <sheetName val="A-A"/>
      <sheetName val="List"/>
      <sheetName val="9609Aß"/>
      <sheetName val="LTFX"/>
      <sheetName val="Acclist(SR,KR,COIC,ACE)"/>
      <sheetName val="EEE 1916신정엽씨확인"/>
      <sheetName val="Sheet1 (2)"/>
      <sheetName val="June."/>
      <sheetName val="TOTAL-PL"/>
      <sheetName val="INMD1198"/>
      <sheetName val="118.세금과공과"/>
      <sheetName val="선급금"/>
      <sheetName val="상용_mp"/>
      <sheetName val="5.1 본사"/>
      <sheetName val="법인세등 (2)"/>
      <sheetName val="Cover"/>
      <sheetName val="비용flux test"/>
      <sheetName val="Du_lieu"/>
      <sheetName val="ST"/>
      <sheetName val="Parts"/>
      <sheetName val="Relation"/>
      <sheetName val="RelationReport"/>
      <sheetName val="차량운반구상각"/>
      <sheetName val="DA "/>
      <sheetName val="원_VL"/>
      <sheetName val="CD-실적"/>
      <sheetName val="기본정보"/>
      <sheetName val="COND"/>
      <sheetName val="라인제조"/>
      <sheetName val="손익요약(미사용)"/>
      <sheetName val="누TB"/>
      <sheetName val="Value Driver IV (Capex inv.)"/>
      <sheetName val="Cash Flow"/>
      <sheetName val="CTV 02"/>
      <sheetName val="1996"/>
      <sheetName val="108.수선비"/>
      <sheetName val="시산표"/>
      <sheetName val="BAL.(TTL)"/>
      <sheetName val="NAME"/>
      <sheetName val="27M&amp;I - Input"/>
      <sheetName val="MSN_Oct_1-5"/>
      <sheetName val="AP_HK"/>
      <sheetName val="EEE_1916신정엽씨확인"/>
      <sheetName val="CELL_생산일보_"/>
      <sheetName val="Sheet1_(2)"/>
      <sheetName val="Quarterly_Spli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
      <sheetName val="T6-6(2)"/>
      <sheetName val="상담파트"/>
      <sheetName val="10급"/>
      <sheetName val="11급"/>
      <sheetName val="12급"/>
      <sheetName val="개인정보"/>
      <sheetName val="합계잔액시산표"/>
      <sheetName val="YTD Sales(0411)"/>
      <sheetName val="Asset9809CAK"/>
      <sheetName val="raw_data"/>
      <sheetName val="7회생채권자표"/>
      <sheetName val="HISTORICAL"/>
      <sheetName val="FORECASTING"/>
      <sheetName val="2월"/>
      <sheetName val="TH9808"/>
      <sheetName val="SUMMARY"/>
      <sheetName val="인건비"/>
      <sheetName val="A-A"/>
      <sheetName val="설비 가동현황"/>
      <sheetName val=" 견적서"/>
      <sheetName val="Parameter"/>
      <sheetName val="GRACE"/>
      <sheetName val="5.1 본사"/>
      <sheetName val="지점장"/>
      <sheetName val="Sheet1"/>
      <sheetName val="손익요약(미사용)"/>
      <sheetName val="현금및현금등가물"/>
      <sheetName val="Parts"/>
      <sheetName val="Relation"/>
      <sheetName val="RelationReport"/>
      <sheetName val="披露表(上市)"/>
      <sheetName val="시산표"/>
      <sheetName val="CD-실적"/>
      <sheetName val="지급보증금74"/>
      <sheetName val="June."/>
      <sheetName val="경제성분석"/>
      <sheetName val="부가가치"/>
      <sheetName val="ST"/>
      <sheetName val="Non-Statistical Sampling Master"/>
      <sheetName val="Two Step Revenue Testing Master"/>
      <sheetName val="Global Data"/>
      <sheetName val="월별생산"/>
      <sheetName val="YTD_Sales(041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Yr03,04,05,06PLs-1"/>
    </sheetNames>
    <sheetDataSet>
      <sheetData sheetId="0"/>
      <sheetData sheetId="1"/>
      <sheetData sheetId="2"/>
      <sheetData sheetId="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Sheet1"/>
      <sheetName val="Template"/>
    </sheetNames>
    <sheetDataSet>
      <sheetData sheetId="0" refreshError="1"/>
      <sheetData sheetId="1" refreshError="1"/>
      <sheetData sheetId="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
      <sheetName val="HND"/>
      <sheetName val="Wireless"/>
      <sheetName val="Mailstation"/>
      <sheetName val="RIM"/>
      <sheetName val="Questionable DSL &amp; HND"/>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외기평"/>
      <sheetName val="국외감가상각내역0103"/>
      <sheetName val="LIST"/>
    </sheetNames>
    <sheetDataSet>
      <sheetData sheetId="0" refreshError="1"/>
      <sheetData sheetId="1" refreshError="1"/>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cription"/>
      <sheetName val="Log"/>
      <sheetName val="Assumption Summary"/>
      <sheetName val="☻DCF"/>
      <sheetName val="☻DCF_GBP"/>
      <sheetName val="☻DCF_회사계획"/>
      <sheetName val="Macro"/>
      <sheetName val="WACC"/>
      <sheetName val="FS"/>
      <sheetName val="FS_GBP"/>
      <sheetName val="Sales"/>
      <sheetName val="S-Curve"/>
      <sheetName val="GBP 환율 추이 (2)"/>
      <sheetName val="GBP 환율 추이"/>
      <sheetName val="연도별 수주계획 분석 (2)"/>
      <sheetName val="연도별 수주계획 분석"/>
      <sheetName val="COGS"/>
      <sheetName val="COGS_GBP"/>
      <sheetName val="SG&amp;A"/>
      <sheetName val="인건비,R&amp;D"/>
      <sheetName val="WC"/>
      <sheetName val="CapEx"/>
      <sheetName val="수주계획"/>
      <sheetName val="COGS_Back"/>
      <sheetName val="1인당인건비"/>
      <sheetName val="고정자산관리대장"/>
      <sheetName val="E2.1-1"/>
      <sheetName val="E2.1-2"/>
      <sheetName val="엔지니어링서비스업"/>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Info"/>
      <sheetName val="Index"/>
      <sheetName val="표제부"/>
      <sheetName val="Summary"/>
      <sheetName val="Assumption"/>
      <sheetName val="FS"/>
      <sheetName val="Revenue"/>
      <sheetName val="Opex(인건비)"/>
      <sheetName val="Opex(영업마케팅)"/>
      <sheetName val="Opex(네트워크비용)"/>
      <sheetName val="Opex(기타비용)"/>
      <sheetName val="Capex"/>
      <sheetName val="WC"/>
      <sheetName val="Tax"/>
      <sheetName val="▶WACC"/>
      <sheetName val="WACC_Caculation"/>
      <sheetName val="WACC_cal"/>
      <sheetName val="시장수익률"/>
      <sheetName val="▶Other Info."/>
      <sheetName val="외부공시자료"/>
      <sheetName val="외부자료"/>
      <sheetName val="장래가구수 추계"/>
      <sheetName val="성장율"/>
    </sheetNames>
    <sheetDataSet>
      <sheetData sheetId="0"/>
      <sheetData sheetId="1" refreshError="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sheetData sheetId="20" refreshError="1"/>
      <sheetData sheetId="21" refreshError="1"/>
      <sheetData sheetId="22"/>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 val="유효성검사"/>
    </sheetNames>
    <sheetDataSet>
      <sheetData sheetId="0"/>
      <sheetData sheetId="1"/>
      <sheetData sheetId="2"/>
      <sheetData sheetId="3" refreshError="1"/>
      <sheetData sheetId="4"/>
      <sheetData sheetId="5"/>
      <sheetData sheetId="6"/>
      <sheetData sheetId="7"/>
      <sheetData sheetId="8"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Codes"/>
      <sheetName val="Macro1"/>
    </sheetNames>
    <sheetDataSet>
      <sheetData sheetId="0" refreshError="1"/>
      <sheetData sheetId="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2 Risks &amp; Upsides"/>
      <sheetName val="IR Plan"/>
      <sheetName val="Partner Revenue"/>
      <sheetName val="Mall Revenue"/>
      <sheetName val="Ad Rev"/>
      <sheetName val="Search"/>
      <sheetName val="Sprint LD"/>
      <sheetName val="Mall PP Rev"/>
      <sheetName val="COGS"/>
      <sheetName val="Rev Dist-Summary"/>
      <sheetName val="Terms-Value"/>
      <sheetName val="2001 Deals"/>
      <sheetName val="Avg Deal Calc"/>
    </sheetNames>
    <sheetDataSet>
      <sheetData sheetId="0" refreshError="1"/>
      <sheetData sheetId="1"/>
      <sheetData sheetId="2"/>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250-31"/>
      <sheetName val="3250-31-1"/>
      <sheetName val="3250-31-2"/>
      <sheetName val="3250-31-3"/>
      <sheetName val="3250-41"/>
    </sheetNames>
    <sheetDataSet>
      <sheetData sheetId="0" refreshError="1"/>
      <sheetData sheetId="1"/>
      <sheetData sheetId="2"/>
      <sheetData sheetId="3"/>
      <sheetData sheetId="4"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HCODE"/>
      <sheetName val="STCODE"/>
      <sheetName val="3250-31"/>
      <sheetName val="노무비"/>
    </sheetNames>
    <sheetDataSet>
      <sheetData sheetId="0" refreshError="1"/>
      <sheetData sheetId="1" refreshError="1"/>
      <sheetData sheetId="2" refreshError="1"/>
      <sheetData sheetId="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석"/>
      <sheetName val="파생상품"/>
      <sheetName val="파생리드"/>
      <sheetName val="자본조정"/>
      <sheetName val="사채잔액"/>
      <sheetName val="YHCODE"/>
      <sheetName val="관계회사거래내역및 채권채무잔액 99"/>
    </sheetNames>
    <sheetDataSet>
      <sheetData sheetId="0"/>
      <sheetData sheetId="1"/>
      <sheetData sheetId="2"/>
      <sheetData sheetId="3"/>
      <sheetData sheetId="4"/>
      <sheetData sheetId="5" refreshError="1"/>
      <sheetData sheetId="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2005 FASExport"/>
      <sheetName val="Forklift List"/>
      <sheetName val="Vehicle List"/>
      <sheetName val="Eqpt. List"/>
      <sheetName val="Number Definitions"/>
      <sheetName val="leases (2)"/>
    </sheetNames>
    <sheetDataSet>
      <sheetData sheetId="0" refreshError="1"/>
      <sheetData sheetId="1"/>
      <sheetData sheetId="2"/>
      <sheetData sheetId="3" refreshError="1"/>
      <sheetData sheetId="4" refreshError="1"/>
      <sheetData sheetId="5"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Assumption"/>
      <sheetName val="Summary"/>
      <sheetName val="WACC"/>
      <sheetName val="DCF(본사)"/>
      <sheetName val="WC_본사"/>
      <sheetName val="BS_19.9월"/>
      <sheetName val="과거공시BS"/>
      <sheetName val="과거pl"/>
      <sheetName val="DCF(Lighting)"/>
      <sheetName val="DCF(ADPO)"/>
      <sheetName val="중장기손익(1217제시기준)"/>
      <sheetName val="투자(본사)"/>
      <sheetName val="과거투자내역"/>
      <sheetName val="Analyst report 정리"/>
      <sheetName val="WC&gt;&gt;"/>
      <sheetName val="WC_ADPO"/>
      <sheetName val="WC(Lighting)"/>
      <sheetName val="사업계획(중장기손익)&gt;&gt;"/>
      <sheetName val="중장기손익(ADPO)"/>
      <sheetName val="중장기손익(lighting)"/>
      <sheetName val="중장기투자계획&gt;&gt;"/>
      <sheetName val="투자(Lighting)"/>
      <sheetName val="투자(ADPO)"/>
      <sheetName val="투자(전사)"/>
      <sheetName val="기타&gt;&gt;&gt;"/>
      <sheetName val="Bloomberg_Raw"/>
      <sheetName val="유사회사"/>
      <sheetName val="대상회사과거자본구조"/>
      <sheetName val="EIU"/>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안내"/>
      <sheetName val="Raw"/>
      <sheetName val="&gt;"/>
      <sheetName val="Company"/>
      <sheetName val="CRP"/>
      <sheetName val="Bond"/>
      <sheetName val="&gt;&gt;"/>
      <sheetName val="WACC"/>
      <sheetName val="GPCM"/>
      <sheetName val="&gt;&gt;&gt;"/>
      <sheetName val="Beta"/>
      <sheetName val="2W Beta"/>
      <sheetName val="5W Beta"/>
      <sheetName val="5M Beta"/>
      <sheetName val="Mkt Cap"/>
      <sheetName val="Financials"/>
      <sheetName val="Tax"/>
      <sheetName val="&gt;&gt;&gt;&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Inputs"/>
      <sheetName val="Proj"/>
      <sheetName val="CR_EE(YYC)"/>
      <sheetName val="CR_EE(Youbride)"/>
      <sheetName val="ARPU(YYC)"/>
      <sheetName val="ARPU(Youbride)"/>
      <sheetName val="회원현황"/>
      <sheetName val="Capex Plan"/>
      <sheetName val="Fixed asset"/>
      <sheetName val="workforce"/>
      <sheetName val="PIVOT"/>
      <sheetName val="7710 광고 선전비 FY10"/>
      <sheetName val="월별 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Summary P&amp;L"/>
      <sheetName val="Major Assumptions"/>
      <sheetName val="Sub Forecast"/>
      <sheetName val="Service R&amp;C"/>
      <sheetName val="Modem R&amp;C"/>
      <sheetName val="Headcount"/>
      <sheetName val="IMG Costs"/>
      <sheetName val="CMG Costs"/>
      <sheetName val="Monthly Projections"/>
      <sheetName val="Depr"/>
      <sheetName val="Am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전이율분석_사업자"/>
      <sheetName val="부도금액_사업자"/>
      <sheetName val="회수금액_사업자"/>
      <sheetName val="전이율분석_일반(FB)"/>
      <sheetName val="부도금액_일반(FB)"/>
      <sheetName val="회수금액_일반(FB)"/>
      <sheetName val="Sheet1"/>
    </sheetNames>
    <sheetDataSet>
      <sheetData sheetId="0"/>
      <sheetData sheetId="1"/>
      <sheetData sheetId="2"/>
      <sheetData sheetId="3"/>
      <sheetData sheetId="4"/>
      <sheetData sheetId="5"/>
      <sheetData sheetId="6"/>
      <sheetData sheetId="7"/>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amp;Checks"/>
      <sheetName val="K GAAP FS"/>
      <sheetName val="US GAAP FS"/>
      <sheetName val="US Codes"/>
      <sheetName val="BS 00"/>
      <sheetName val="P&amp;L 00"/>
      <sheetName val="BS 99"/>
      <sheetName val="P&amp;L 99"/>
      <sheetName val="BS 98"/>
      <sheetName val="MAP_BS"/>
      <sheetName val="MAP_PL"/>
      <sheetName val="KCC_FS"/>
      <sheetName val="memo"/>
      <sheetName val="FN Securities"/>
      <sheetName val="FN Loans"/>
      <sheetName val="Guide 3"/>
      <sheetName val="US GAAP Adjust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WP Title | WP's ---&gt;"/>
      <sheetName val="General Inputs"/>
      <sheetName val="Discount Rates"/>
      <sheetName val="Rev Alloc EE"/>
      <sheetName val="Depr &amp; CapEx"/>
      <sheetName val="NWC"/>
      <sheetName val="AWF"/>
      <sheetName val="Sch Title | Sch's ---&gt;"/>
      <sheetName val="ToC"/>
      <sheetName val="PPA Summary"/>
      <sheetName val="Proj IS"/>
      <sheetName val="BS"/>
      <sheetName val="Inv Summary"/>
      <sheetName val="Inv Detail"/>
      <sheetName val="PP&amp;E"/>
      <sheetName val="6. Customer Relationships"/>
      <sheetName val="GEN Inputs"/>
      <sheetName val="1. IRR"/>
      <sheetName val="POTrack"/>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Questionnaire"/>
      <sheetName val="Request"/>
      <sheetName val="Interim용"/>
      <sheetName val="WP-1"/>
      <sheetName val="WP-2"/>
      <sheetName val="WP-3"/>
      <sheetName val="WP-4"/>
      <sheetName val="WP-5"/>
      <sheetName val="WP-6"/>
      <sheetName val="WP-7"/>
      <sheetName val="WP-8"/>
      <sheetName val="WP-9"/>
      <sheetName val="WP-10"/>
      <sheetName val="WP-11"/>
      <sheetName val="WP-12"/>
      <sheetName val="WP-13"/>
      <sheetName val="WP-14"/>
      <sheetName val="WP-15"/>
      <sheetName val="WP-16"/>
      <sheetName val="WP-17"/>
      <sheetName val="WP-18"/>
      <sheetName val="WP-19"/>
      <sheetName val="WP-21"/>
      <sheetName val="WP-20"/>
      <sheetName val="WP-22"/>
      <sheetName val="WP-23"/>
      <sheetName val="WP-24"/>
      <sheetName val="WP-25"/>
      <sheetName val="WP-26"/>
      <sheetName val="WP-27"/>
      <sheetName val="WP-28"/>
      <sheetName val="WP-29"/>
      <sheetName val="WP-30"/>
      <sheetName val="WP-31"/>
      <sheetName val="WP-32"/>
      <sheetName val="WP-33"/>
      <sheetName val="WP-34"/>
      <sheetName val="WP-35"/>
      <sheetName val="WP-36"/>
      <sheetName val="WP-37"/>
      <sheetName val="WP-38"/>
      <sheetName val="WP-39"/>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청"/>
      <sheetName val="5300"/>
      <sheetName val="매출채권"/>
      <sheetName val="5500"/>
      <sheetName val="기타당좌자산"/>
      <sheetName val="XREF"/>
      <sheetName val="Sheet3"/>
      <sheetName val="Sheet2"/>
      <sheetName val="손익"/>
      <sheetName val="Tickmarks"/>
      <sheetName val="8100"/>
      <sheetName val="Summary"/>
      <sheetName val="K-1"/>
      <sheetName val="8340"/>
      <sheetName val="Lead"/>
      <sheetName val="총괄표"/>
      <sheetName val="General Inputs"/>
      <sheetName val="Variance"/>
      <sheetName val="10월판관"/>
      <sheetName val="  한지조서(01)의 워크시트"/>
      <sheetName val="제조증빙"/>
      <sheetName val="재무제표"/>
      <sheetName val="SS20"/>
      <sheetName val="SS10"/>
      <sheetName val="회전율"/>
      <sheetName val="회사제시"/>
      <sheetName val="Sheet1"/>
      <sheetName val="감가상각"/>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형자산"/>
      <sheetName val="over(정액)"/>
      <sheetName val="무형자산"/>
      <sheetName val="퇴충"/>
      <sheetName val="퇴충over"/>
      <sheetName val="판관비"/>
      <sheetName val="월별판관비"/>
      <sheetName val="월별판관"/>
      <sheetName val="급여overall"/>
      <sheetName val="판관비분석"/>
      <sheetName val="유형자산LEAD"/>
      <sheetName val="8100"/>
      <sheetName val="부외부채"/>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수정분개"/>
      <sheetName val="내부손익(2003)"/>
      <sheetName val="지분법요약 및주석"/>
      <sheetName val="지분법(프로덕션)"/>
      <sheetName val="지분법(골프)"/>
      <sheetName val="지분법(드라마플러스)"/>
      <sheetName val="지분법(스포츠)"/>
      <sheetName val="지분법(아트텍)"/>
      <sheetName val="지분법(SBSi)"/>
      <sheetName val="지분법(뉴스텍)"/>
      <sheetName val="Sheet1"/>
      <sheetName val="XREF"/>
      <sheetName val="Tickmarks"/>
      <sheetName val="LS"/>
      <sheetName val="급여 Overall Test"/>
      <sheetName val="지분법평가"/>
      <sheetName val="1Q"/>
      <sheetName val="6120"/>
      <sheetName val="General Inputs"/>
      <sheetName val="FnC코오롱"/>
      <sheetName val="Test"/>
      <sheetName val="Bs. de Uso 2002"/>
      <sheetName val="Sales"/>
      <sheetName val="COGS"/>
      <sheetName val="총괄"/>
      <sheetName val="Lead"/>
      <sheetName val="Sheet3"/>
      <sheetName val="지분법LS"/>
      <sheetName val="최종중간기간성과"/>
      <sheetName val="감액여부"/>
      <sheetName val="유가증권"/>
      <sheetName val="시산표"/>
      <sheetName val="BS"/>
      <sheetName val="New Valuation"/>
      <sheetName val="118.세금과공과"/>
      <sheetName val="고정자산원본"/>
      <sheetName val="Assumptions"/>
      <sheetName val="5245 지분법SBS(2003)의 워크시트"/>
      <sheetName val="결손금"/>
      <sheetName val="Table"/>
      <sheetName val="WPL"/>
      <sheetName val="作業シート"/>
      <sheetName val="4재고자산"/>
      <sheetName val="F3_PL"/>
      <sheetName val="10월판관"/>
      <sheetName val="F3"/>
      <sheetName val="F1,2"/>
      <sheetName val="US Codes"/>
      <sheetName val="감가상각비"/>
      <sheetName val="현금"/>
      <sheetName val="토지사용권조정"/>
      <sheetName val="SS20"/>
      <sheetName val="SS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증감"/>
      <sheetName val="중요성기준금액"/>
      <sheetName val="총괄"/>
      <sheetName val="감사결과"/>
      <sheetName val="중요성"/>
      <sheetName val="업무분장 "/>
      <sheetName val="이사회의사록등"/>
      <sheetName val="수정사항"/>
      <sheetName val="자본"/>
      <sheetName val="8200"/>
      <sheetName val="8221"/>
      <sheetName val="8210"/>
      <sheetName val="8211"/>
      <sheetName val="8212"/>
      <sheetName val="8230"/>
      <sheetName val="8214"/>
      <sheetName val="8240"/>
      <sheetName val="원가"/>
      <sheetName val="재고FLOW"/>
      <sheetName val="5400"/>
      <sheetName val="5420"/>
      <sheetName val="6100"/>
      <sheetName val="6120"/>
      <sheetName val="보증금"/>
      <sheetName val="기타의투자자산"/>
      <sheetName val="장기대여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100"/>
      <sheetName val="8102회전율"/>
      <sheetName val="8104STAR"/>
      <sheetName val="S8105TAR 2"/>
      <sheetName val="2001년 매출액"/>
      <sheetName val="주거래처"/>
      <sheetName val="8110ERS"/>
      <sheetName val="월별자료"/>
      <sheetName val="8120판매량"/>
      <sheetName val="8122국가별수출"/>
      <sheetName val="8124월별분석(판관비)"/>
      <sheetName val="8130매출cutoff"/>
      <sheetName val="8140판매단가"/>
      <sheetName val="8150sales&amp;vat"/>
      <sheetName val="8160업종분석"/>
      <sheetName val="매출인식8190"/>
      <sheetName val="8191판매현황"/>
      <sheetName val="8192출고"/>
      <sheetName val="8193수출프로"/>
      <sheetName val="수출면장"/>
      <sheetName val="8194반품"/>
      <sheetName val="Sheet1"/>
      <sheetName val="XREF"/>
      <sheetName val="Tickmarks"/>
      <sheetName val="단가경쟁사비교"/>
      <sheetName val="5300"/>
      <sheetName val="매출채권"/>
      <sheetName val="기타당좌자산"/>
      <sheetName val="5500"/>
      <sheetName val="TB(PL)"/>
      <sheetName val="제조원가"/>
      <sheetName val="F-4,5"/>
      <sheetName val="지급수수료"/>
      <sheetName val="8312국가별수출"/>
      <sheetName val="8320특수관계(판관비)"/>
      <sheetName val="운반비"/>
      <sheetName val="수출제비"/>
      <sheetName val="수선비"/>
      <sheetName val="광고선전비"/>
      <sheetName val="용역비"/>
      <sheetName val="교제비"/>
      <sheetName val="8310"/>
      <sheetName val="6100(전기)"/>
      <sheetName val="감가상각"/>
      <sheetName val="손익합산"/>
      <sheetName val="english name"/>
      <sheetName val="f12"/>
      <sheetName val="SS20"/>
      <sheetName val="SS10"/>
      <sheetName val="이익처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ckmarks "/>
      <sheetName val="감가상각누계액"/>
      <sheetName val="XREF"/>
      <sheetName val="1.외주공사"/>
      <sheetName val="조회서"/>
      <sheetName val="감사인검토내역(PAJE)"/>
      <sheetName val="공사미수금"/>
      <sheetName val="한세A4PL"/>
      <sheetName val="3110-2"/>
      <sheetName val="취득 처분명세_반기"/>
      <sheetName val="SUMMARY"/>
      <sheetName val="관세"/>
      <sheetName val="인건비 내역서"/>
      <sheetName val="부외부채"/>
      <sheetName val="유형자산증가"/>
      <sheetName val="손익"/>
      <sheetName val="LEAD"/>
      <sheetName val="매입채무"/>
      <sheetName val="SS10"/>
      <sheetName val="매출채권"/>
      <sheetName val="기타당좌자산"/>
      <sheetName val="5300"/>
      <sheetName val="5500"/>
      <sheetName val="유형"/>
      <sheetName val="고정부채"/>
      <sheetName val="손익합산"/>
      <sheetName val="compare2"/>
      <sheetName val="신기술(비상장)0412"/>
      <sheetName val="리드"/>
      <sheetName val="후순위채05.01.20"/>
      <sheetName val="감가상각LS"/>
      <sheetName val="LS "/>
      <sheetName val="감가상각"/>
      <sheetName val="시산표"/>
      <sheetName val="Sheet1"/>
      <sheetName val="기타의투자자산"/>
      <sheetName val="장기대여금"/>
      <sheetName val="600-4"/>
      <sheetName val="D620"/>
      <sheetName val="통계자료"/>
      <sheetName val="매출L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수정분개"/>
      <sheetName val="대차"/>
      <sheetName val="잉여금"/>
      <sheetName val="현금흐름표"/>
      <sheetName val="현금흐름표검증조서"/>
      <sheetName val="만기 (2)"/>
      <sheetName val="TB"/>
      <sheetName val="00'미수"/>
      <sheetName val="She_x0000__x0000_2"/>
      <sheetName val="꺐윂"/>
      <sheetName val="2.직영공사"/>
      <sheetName val="총괄(회사)"/>
      <sheetName val="무형자산"/>
      <sheetName val="전산기기최종"/>
      <sheetName val="집기비품최종"/>
      <sheetName val="만기0701"/>
      <sheetName val="99지분법평가ﾐ쟿"/>
      <sheetName val="xxxxxx"/>
      <sheetName val="시산표(매출조정전)"/>
      <sheetName val="고정자산원본"/>
      <sheetName val="감액검토_x_"/>
      <sheetName val="유형자산증감"/>
      <sheetName val="RESULT"/>
      <sheetName val="6120"/>
      <sheetName val="보증금"/>
      <sheetName val="5400-재고자산Lead"/>
      <sheetName val="자료"/>
      <sheetName val="INFO"/>
      <sheetName val="외환차손익"/>
      <sheetName val="VXXXXX"/>
      <sheetName val="XXXX"/>
      <sheetName val="계정code"/>
      <sheetName val="대차표"/>
      <sheetName val="손익표"/>
      <sheetName val="광명대차"/>
      <sheetName val="광명손익"/>
      <sheetName val="안산대차"/>
      <sheetName val="안산손익"/>
      <sheetName val="대차(광+안)"/>
      <sheetName val="손익(광+안)"/>
      <sheetName val="TOTAL"/>
      <sheetName val="BA"/>
      <sheetName val="BB"/>
      <sheetName val="BC"/>
      <sheetName val="BD"/>
      <sheetName val="BE"/>
      <sheetName val="Module"/>
      <sheetName val="상품매출원가"/>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무형"/>
      <sheetName val="front"/>
      <sheetName val="재료비"/>
      <sheetName val="가공비"/>
      <sheetName val="판관비"/>
      <sheetName val="생판계획"/>
      <sheetName val="9월제조원가"/>
      <sheetName val="0.총괄"/>
      <sheetName val="Template"/>
      <sheetName val="받을어음"/>
      <sheetName val="재무비율분석"/>
      <sheetName val="PL"/>
      <sheetName val="LS (2)"/>
      <sheetName val="건물 (2)"/>
      <sheetName val="유선방송설비 (2)"/>
      <sheetName val="차량운반구 (2)"/>
      <sheetName val="전송선로설비 (2)"/>
      <sheetName val="집기비품 (2)"/>
      <sheetName val="공구기구 (2)"/>
      <sheetName val="구축물 (2)"/>
      <sheetName val="컨버터 (2)"/>
      <sheetName val="건물"/>
      <sheetName val="DATA"/>
      <sheetName val="거래처별매출비율_Interim"/>
      <sheetName val="회사제시"/>
      <sheetName val="1998 P &amp; L"/>
      <sheetName val="1_외주공사"/>
      <sheetName val="Worksheet in 5760 감가상각비(누계액)명세서"/>
      <sheetName val="동해title"/>
      <sheetName val="정의"/>
      <sheetName val="수정사항summary(반기)"/>
      <sheetName val="Menu_Link"/>
      <sheetName val="감소Test"/>
      <sheetName val="3"/>
      <sheetName val="MARCH 25"/>
      <sheetName val="Code"/>
      <sheetName val="분석적검토"/>
      <sheetName val="PdmDesigner"/>
      <sheetName val="총괄"/>
      <sheetName val="FN"/>
      <sheetName val="분양미수금"/>
      <sheetName val="비품(94이전)"/>
      <sheetName val="TB(BS)"/>
      <sheetName val="TB(PL)"/>
      <sheetName val="PAJE"/>
      <sheetName val="PRJE"/>
      <sheetName val="MatchCode"/>
      <sheetName val="1.LEAD"/>
      <sheetName val="X3"/>
      <sheetName val="경영현황"/>
      <sheetName val="일보_생산"/>
      <sheetName val="지분법평가"/>
      <sheetName val="LS"/>
      <sheetName val="매출"/>
      <sheetName val="Walsei"/>
      <sheetName val="7.31연체현황"/>
      <sheetName val="Rent Roll"/>
      <sheetName val="Budget"/>
      <sheetName val="Initial Input Variable"/>
      <sheetName val="제품분류코드"/>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무형자산"/>
      <sheetName val="공업소유권"/>
      <sheetName val="XREF"/>
      <sheetName val="Tickmarks"/>
      <sheetName val="매출채권"/>
      <sheetName val="기타당좌자산"/>
    </sheetNames>
    <sheetDataSet>
      <sheetData sheetId="0" refreshError="1"/>
      <sheetData sheetId="1" refreshError="1"/>
      <sheetData sheetId="2" refreshError="1"/>
      <sheetData sheetId="3"/>
      <sheetData sheetId="4"/>
      <sheetData sheetId="5" refreshError="1"/>
      <sheetData sheetId="6" refreshError="1"/>
      <sheetData sheetId="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
      <sheetName val="C-1"/>
      <sheetName val="C-2"/>
      <sheetName val="C-3"/>
      <sheetName val="C-4"/>
      <sheetName val="C-5"/>
      <sheetName val="XREF"/>
    </sheetNames>
    <sheetDataSet>
      <sheetData sheetId="0"/>
      <sheetData sheetId="1"/>
      <sheetData sheetId="2"/>
      <sheetData sheetId="3"/>
      <sheetData sheetId="4"/>
      <sheetData sheetId="5"/>
      <sheetData sheetId="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퇴충"/>
      <sheetName val="퇴충overall"/>
      <sheetName val="퇴충배부"/>
      <sheetName val="고정부채"/>
      <sheetName val="퇴충추계액"/>
      <sheetName val="퇴직충당금"/>
      <sheetName val="장기수입보증금 "/>
      <sheetName val="XREF"/>
      <sheetName val="Tickmarks"/>
      <sheetName val="6511 기타고정부채 Combined Leadsheet"/>
    </sheetNames>
    <sheetDataSet>
      <sheetData sheetId="0"/>
      <sheetData sheetId="1"/>
      <sheetData sheetId="2" refreshError="1"/>
      <sheetData sheetId="3" refreshError="1"/>
      <sheetData sheetId="4"/>
      <sheetData sheetId="5"/>
      <sheetData sheetId="6"/>
      <sheetData sheetId="7"/>
      <sheetData sheetId="8" refreshError="1"/>
      <sheetData sheetId="9"/>
      <sheetData sheetId="10" refreshError="1"/>
      <sheetData sheetId="1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LS"/>
      <sheetName val="지분법-KTFT"/>
      <sheetName val="지분법-KDB(최초)"/>
      <sheetName val="지분법-KDB(감사일이후)"/>
      <sheetName val="KTFT자본금변동내역(infor_only)"/>
      <sheetName val="KTFT부의영업권환입"/>
      <sheetName val="KDB_BS(최초)"/>
      <sheetName val="KDB_BS(감사일이후)"/>
      <sheetName val="KDB_IS(최초)"/>
      <sheetName val="KDB_IS(감사일이후)"/>
      <sheetName val="KTFT_BS"/>
      <sheetName val="KTFT_IS"/>
      <sheetName val="XREF"/>
      <sheetName val="Tickmarks"/>
      <sheetName val="지분법수정분개"/>
      <sheetName val="Lead"/>
      <sheetName val="LS"/>
      <sheetName val="지분법평가"/>
      <sheetName val="최종중간기간성과"/>
      <sheetName val="감액여부"/>
      <sheetName val="유가증권"/>
      <sheetName val="시산표"/>
      <sheetName val="BS"/>
      <sheetName val="New Valuation"/>
      <sheetName val="118.세금과공과"/>
      <sheetName val="고정자산원본"/>
      <sheetName val="기타예금_신탁예금_일별잔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요약 및주석"/>
      <sheetName val="개별지분법"/>
      <sheetName val="KTFT(개별)"/>
      <sheetName val="KTFT(연결)"/>
      <sheetName val="보스톤"/>
      <sheetName val="KTF엠하우스"/>
      <sheetName val="KTF_I"/>
      <sheetName val="연결분개"/>
      <sheetName val="내부거래(2005)"/>
      <sheetName val="전기내부거래"/>
      <sheetName val="연결상부의영업권"/>
      <sheetName val="XREF"/>
      <sheetName val="Tickmarks"/>
      <sheetName val="지분법수정분개"/>
      <sheetName val="개별지분법분개"/>
      <sheetName val="연결분개요약"/>
      <sheetName val="내부거래내역및제거-KTFT"/>
      <sheetName val="지분법평가"/>
      <sheetName val="지분법LS"/>
      <sheetName val="요약BS"/>
      <sheetName val="감액여부"/>
      <sheetName val="유가증권"/>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 val="Tickmarks"/>
      <sheetName val="유형자산명세서"/>
      <sheetName val="Sheet1"/>
      <sheetName val="감가상각누계액"/>
      <sheetName val="FN"/>
      <sheetName val="원재료 단가 test"/>
      <sheetName val="은행조회서CS"/>
      <sheetName val="BA"/>
      <sheetName val="노무비"/>
      <sheetName val="상품매출원가"/>
      <sheetName val="투자유가증권명세서"/>
      <sheetName val="5630-해외투유평가"/>
      <sheetName val="5100-현금및등가물lead"/>
      <sheetName val="6400-고정부채lead"/>
      <sheetName val="Template"/>
      <sheetName val="T4. 재공-2"/>
      <sheetName val="1.외주공사"/>
      <sheetName val="p.1 sub_lead"/>
      <sheetName val="채권조회서 Roll-forward test"/>
      <sheetName val="Lead"/>
      <sheetName val="유형자산증가"/>
      <sheetName val="2.직영공사"/>
      <sheetName val="이자비용Overall"/>
      <sheetName val="무형"/>
      <sheetName val="승용"/>
      <sheetName val="Turkey"/>
      <sheetName val="QRY_EXPORT_FOR_ANALYSIS"/>
      <sheetName val="6120"/>
      <sheetName val="유형"/>
      <sheetName val="TB(PL)"/>
      <sheetName val="PAJE"/>
      <sheetName val="TB(BS)"/>
      <sheetName val="PRJE"/>
      <sheetName val="국고보조금"/>
      <sheetName val="LS"/>
      <sheetName val="공사미수금"/>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옥포"/>
      <sheetName val="서울"/>
      <sheetName val="XREF"/>
      <sheetName val="Tickmarks"/>
    </sheetNames>
    <sheetDataSet>
      <sheetData sheetId="0" refreshError="1"/>
      <sheetData sheetId="1" refreshError="1"/>
      <sheetData sheetId="2"/>
      <sheetData sheetId="3"/>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성적표96"/>
      <sheetName val="laroux"/>
      <sheetName val="정액-94"/>
      <sheetName val="정율-94"/>
      <sheetName val="정율-95"/>
      <sheetName val="정액-95"/>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산분"/>
      <sheetName val="원본비율별"/>
      <sheetName val="보정후bs"/>
      <sheetName val="재분류"/>
      <sheetName val="합동별(기표용)"/>
      <sheetName val="Sheet2"/>
      <sheetName val="Sheet1"/>
      <sheetName val="기표용"/>
    </sheetNames>
    <sheetDataSet>
      <sheetData sheetId="0"/>
      <sheetData sheetId="1"/>
      <sheetData sheetId="2"/>
      <sheetData sheetId="3"/>
      <sheetData sheetId="4" refreshError="1"/>
      <sheetData sheetId="5"/>
      <sheetData sheetId="6"/>
      <sheetData sheetId="7"/>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특이증감&gt;&gt;"/>
      <sheetName val="Flow_152Q-162Q"/>
      <sheetName val="Flow_161Q-162Q(only)"/>
      <sheetName val="Stock_154Q-162Q"/>
      <sheetName val="Stock_161Q-162Q"/>
      <sheetName val="AR&gt;&gt;"/>
      <sheetName val="채권채무_154Q-163Q"/>
      <sheetName val="채권채무_162Q-163Q"/>
      <sheetName val="매출매입_153Q-163Q"/>
      <sheetName val="매출매입_162Q-163Q(only)"/>
      <sheetName val="PBC&gt;&gt;"/>
      <sheetName val="매출매입_153Q"/>
      <sheetName val="매출매입_163Q(only)"/>
      <sheetName val="매출매입_162Q(only)"/>
      <sheetName val="매출매입_163Q"/>
      <sheetName val="매출매입_162Q"/>
      <sheetName val="채권채무_154Q"/>
      <sheetName val="채권채무_162Q"/>
      <sheetName val="채권채무_163Q"/>
      <sheetName val="상계원장정리_163Q_v1.0(김성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sheetData sheetId="12"/>
      <sheetData sheetId="13"/>
      <sheetData sheetId="14" refreshError="1"/>
      <sheetData sheetId="15"/>
      <sheetData sheetId="16" refreshError="1"/>
      <sheetData sheetId="17" refreshError="1"/>
      <sheetData sheetId="18" refreshError="1"/>
      <sheetData sheetId="19"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통합건전성별분류(0201)"/>
      <sheetName val="통합지보건전성(0201)"/>
      <sheetName val="유가증권현황"/>
      <sheetName val="계정과목"/>
      <sheetName val="환율시트"/>
      <sheetName val="상환익(2001년도)"/>
      <sheetName val="0620sy"/>
      <sheetName val="1월건전성"/>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무형자산명세"/>
      <sheetName val="개발비계상내역"/>
      <sheetName val="0109list (2)"/>
      <sheetName val="Sheet1"/>
      <sheetName val="계상,상각표"/>
      <sheetName val="0109list"/>
      <sheetName val="0109사업별"/>
      <sheetName val="0109자료"/>
      <sheetName val="0109AIMS"/>
      <sheetName val="Sheet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비율분석"/>
      <sheetName val="매출추정"/>
      <sheetName val="매출원가추정"/>
      <sheetName val="판관비추정"/>
      <sheetName val="투자자산"/>
      <sheetName val="고정자산"/>
      <sheetName val="퇴충"/>
      <sheetName val="유동항목조정"/>
      <sheetName val="영업외손익"/>
      <sheetName val="재무제표"/>
      <sheetName val="자금수지"/>
      <sheetName val="자금수지2"/>
      <sheetName val="자본변동"/>
      <sheetName val="채권자별시부인표"/>
      <sheetName val="차입금분류"/>
      <sheetName val="권리변경총괄"/>
      <sheetName val="채권자별회수율"/>
      <sheetName val="채권조별회수율"/>
      <sheetName val="상환계획총괄"/>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조세"/>
      <sheetName val="정리채권-상거래"/>
      <sheetName val="정리채권-관계사"/>
      <sheetName val="계속기업가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전익자재"/>
      <sheetName val="자재단가"/>
      <sheetName val="장비경비"/>
      <sheetName val="XREF"/>
      <sheetName val="외화금융(97-03)"/>
      <sheetName val="시산"/>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연체대출"/>
      <sheetName val="센타별증감현황"/>
      <sheetName val="지역본부별"/>
      <sheetName val="회의자료(연체현황)"/>
      <sheetName val="회의자료(건전성현황)"/>
      <sheetName val="전체내역"/>
      <sheetName val="대환취급"/>
      <sheetName val="갑지"/>
      <sheetName val="실행"/>
      <sheetName val="Sheet3"/>
      <sheetName val="매도주식"/>
      <sheetName val="XREF"/>
      <sheetName val="정산표"/>
      <sheetName val="연체대출 (2)"/>
      <sheetName val="Ⅱ1-0타"/>
      <sheetName val="종합일지"/>
      <sheetName val="영업점별"/>
      <sheetName val="성적표96"/>
      <sheetName val="97년추정손익계산서"/>
      <sheetName val="Sheet1"/>
      <sheetName val="코드"/>
      <sheetName val="6 취합중"/>
      <sheetName val="????"/>
      <sheetName val="Code"/>
      <sheetName val="제일은행"/>
      <sheetName val="¿¬Ã¼´ëÃâ"/>
      <sheetName val="합동별(기표용)"/>
      <sheetName val="보고"/>
      <sheetName val="1999.03.31"/>
      <sheetName val="ROOT "/>
      <sheetName val="금리분석"/>
      <sheetName val="J"/>
      <sheetName val="출금실적"/>
      <sheetName val="#REF"/>
      <sheetName val="순위선정"/>
      <sheetName val="마케팅예산"/>
      <sheetName val="2. 담보명세"/>
      <sheetName val="COMPS"/>
      <sheetName val="관련부서"/>
      <sheetName val="수정사항"/>
      <sheetName val="대상(22)"/>
      <sheetName val="환율"/>
      <sheetName val="추정PL_1안"/>
      <sheetName val="분당임차변경"/>
      <sheetName val="5월"/>
      <sheetName val="HR 8.PJ건강"/>
      <sheetName val="HR 1.PJ기본급"/>
      <sheetName val="HR 2.PJ상여"/>
      <sheetName val="LIST"/>
      <sheetName val="INFO"/>
      <sheetName val="조회총괄"/>
      <sheetName val="5사남"/>
      <sheetName val="테이블"/>
      <sheetName val="세액계산"/>
      <sheetName val="개인정책"/>
      <sheetName val="개인투자"/>
      <sheetName val="장기투자"/>
      <sheetName val="일반"/>
      <sheetName val="제출용BS(한일+할부)"/>
      <sheetName val="코드목록"/>
      <sheetName val="연체대출_(2)"/>
      <sheetName val="6_취합중"/>
      <sheetName val="서울(안)"/>
      <sheetName val="신규구입자산"/>
      <sheetName val="성과급테이블"/>
      <sheetName val="주요업무"/>
      <sheetName val="1999_03_31"/>
      <sheetName val="ROOT_"/>
      <sheetName val="2__담보명세"/>
      <sheetName val="HR_8_PJ건강"/>
      <sheetName val="HR_1_PJ기본급"/>
      <sheetName val="HR_2_PJ상여"/>
      <sheetName val="연체대출_(2)1"/>
      <sheetName val="6_취합중1"/>
      <sheetName val="1999_03_311"/>
      <sheetName val="ROOT_1"/>
      <sheetName val="2__담보명세1"/>
      <sheetName val="HR_8_PJ건강1"/>
      <sheetName val="HR_1_PJ기본급1"/>
      <sheetName val="HR_2_PJ상여1"/>
      <sheetName val="통화별 전체_rawdata"/>
      <sheetName val="temp1"/>
      <sheetName val="Sheet2"/>
      <sheetName val="GTI (2)"/>
      <sheetName val="GTI (3)"/>
      <sheetName val="해외주식"/>
      <sheetName val="TOTAL"/>
      <sheetName val="re (3)"/>
      <sheetName val="환율평균(정리)"/>
      <sheetName val="Book1"/>
      <sheetName val="지분법평가(HTVI)5620"/>
      <sheetName val="파생평가"/>
      <sheetName val="아시아 1호5640"/>
      <sheetName val="5620"/>
      <sheetName val="5630"/>
      <sheetName val="5650"/>
      <sheetName val="5612"/>
      <sheetName val="5600"/>
      <sheetName val="5640"/>
      <sheetName val="bs (3)"/>
      <sheetName val="5611"/>
      <sheetName val="5610"/>
      <sheetName val=""/>
      <sheetName val="2담당0113"/>
      <sheetName val="1담당0113"/>
      <sheetName val="유증"/>
      <sheetName val="유류분 반환"/>
      <sheetName val="기본DATA"/>
      <sheetName val="WBS"/>
      <sheetName val="WPL"/>
      <sheetName val="현금예금"/>
      <sheetName val=" 투자자산"/>
      <sheetName val=" 유형자산"/>
      <sheetName val=" 유형자산증가TOT"/>
      <sheetName val=" 유형자산감소TOT"/>
      <sheetName val=" 감가상각Overall"/>
      <sheetName val="건물"/>
      <sheetName val="구축물"/>
      <sheetName val="기계장치"/>
      <sheetName val="차량"/>
      <sheetName val=" 무형자산"/>
      <sheetName val=" 이연자산"/>
      <sheetName val=" 단기차입금"/>
      <sheetName val=" 고정부채"/>
      <sheetName val=" 기타의고정부채"/>
      <sheetName val=" 퇴직추계액"/>
      <sheetName val=" 판관비"/>
      <sheetName val=" 퇴직금TOT"/>
      <sheetName val=" 자본"/>
      <sheetName val=" 제조원가2"/>
      <sheetName val="제조원가"/>
      <sheetName val="판관비TOT"/>
      <sheetName val=" 제조경비TOT"/>
      <sheetName val=" 급여Overall"/>
      <sheetName val="TUL memo"/>
      <sheetName val="어음,수표 Controll Sheet"/>
      <sheetName val="미도래어음"/>
      <sheetName val="어음,수표 폐기현황"/>
      <sheetName val="Header"/>
      <sheetName val="전체유가증권명세(0612)"/>
      <sheetName val="자산명세"/>
      <sheetName val="00-03.익스포져"/>
      <sheetName val="3.판관비명세서"/>
      <sheetName val="____"/>
      <sheetName val="분개장"/>
      <sheetName val="COMBINED"/>
      <sheetName val="VALSTAT"/>
      <sheetName val="평산_v1.xlsx"/>
      <sheetName val="세금"/>
      <sheetName val="C(재고)"/>
      <sheetName val="예산"/>
      <sheetName val="생산량"/>
      <sheetName val="유가증권의평가"/>
      <sheetName val="6175-1_매출어음명세총괄"/>
      <sheetName val="A"/>
      <sheetName val="연체대출_(2)2"/>
      <sheetName val="6_취합중2"/>
      <sheetName val="1999_03_312"/>
      <sheetName val="ROOT_2"/>
      <sheetName val="2__담보명세2"/>
      <sheetName val="HR_8_PJ건강2"/>
      <sheetName val="HR_1_PJ기본급2"/>
      <sheetName val="HR_2_PJ상여2"/>
      <sheetName val="통화별_전체_rawdata"/>
      <sheetName val="GTI_(2)"/>
      <sheetName val="GTI_(3)"/>
      <sheetName val="re_(3)"/>
      <sheetName val="아시아_1호5640"/>
      <sheetName val="bs_(3)"/>
      <sheetName val="유류분_반환"/>
      <sheetName val="_투자자산"/>
      <sheetName val="_유형자산"/>
      <sheetName val="_유형자산증가TOT"/>
      <sheetName val="_유형자산감소TOT"/>
      <sheetName val="_감가상각Overall"/>
      <sheetName val="_무형자산"/>
      <sheetName val="_이연자산"/>
      <sheetName val="_단기차입금"/>
      <sheetName val="_고정부채"/>
      <sheetName val="_기타의고정부채"/>
      <sheetName val="_퇴직추계액"/>
      <sheetName val="_판관비"/>
      <sheetName val="_퇴직금TOT"/>
      <sheetName val="_자본"/>
      <sheetName val="_제조원가2"/>
      <sheetName val="_제조경비TOT"/>
      <sheetName val="_급여Overall"/>
      <sheetName val="TUL_memo"/>
      <sheetName val="어음,수표_Controll_Sheet"/>
      <sheetName val="어음,수표_폐기현황"/>
      <sheetName val="3_판관비명세서"/>
      <sheetName val="00-03_익스포져"/>
      <sheetName val="채권(하반기)"/>
      <sheetName val="상환익(2001년도)"/>
      <sheetName val="통합지보건전성(0201)"/>
      <sheetName val="유가증권현황"/>
      <sheetName val="기준"/>
      <sheetName val="무형자산명세"/>
      <sheetName val="US Codes"/>
      <sheetName val="BOD Plan"/>
      <sheetName val="자료"/>
      <sheetName val="정의"/>
      <sheetName val="Sch9"/>
      <sheetName val="WACC"/>
      <sheetName val="대출채권 Lead"/>
      <sheetName val="2001Org"/>
      <sheetName val="F45"/>
      <sheetName val="LeadSchedule"/>
      <sheetName val="ISB_Report"/>
      <sheetName val="99노임기준"/>
      <sheetName val="단가대비표"/>
      <sheetName val="일위대가"/>
      <sheetName val="8월차잔"/>
      <sheetName val="내역서"/>
      <sheetName val="연체대출_(2)3"/>
      <sheetName val="6_취합중3"/>
      <sheetName val="1999_03_313"/>
      <sheetName val="ROOT_3"/>
      <sheetName val="2__담보명세3"/>
      <sheetName val="HR_8_PJ건강3"/>
      <sheetName val="HR_1_PJ기본급3"/>
      <sheetName val="HR_2_PJ상여3"/>
      <sheetName val="GTI_(2)1"/>
      <sheetName val="GTI_(3)1"/>
      <sheetName val="re_(3)1"/>
      <sheetName val="아시아_1호56401"/>
      <sheetName val="bs_(3)1"/>
      <sheetName val="유류분_반환1"/>
      <sheetName val="_투자자산1"/>
      <sheetName val="_유형자산1"/>
      <sheetName val="_유형자산증가TOT1"/>
      <sheetName val="_유형자산감소TOT1"/>
      <sheetName val="_감가상각Overall1"/>
      <sheetName val="_무형자산1"/>
      <sheetName val="_이연자산1"/>
      <sheetName val="_단기차입금1"/>
      <sheetName val="_고정부채1"/>
      <sheetName val="_기타의고정부채1"/>
      <sheetName val="_퇴직추계액1"/>
      <sheetName val="_판관비1"/>
      <sheetName val="_퇴직금TOT1"/>
      <sheetName val="_자본1"/>
      <sheetName val="_제조원가21"/>
      <sheetName val="_제조경비TOT1"/>
      <sheetName val="_급여Overall1"/>
      <sheetName val="TUL_memo1"/>
      <sheetName val="어음,수표_Controll_Sheet1"/>
      <sheetName val="어음,수표_폐기현황1"/>
      <sheetName val="통화별_전체_rawdata1"/>
      <sheetName val="3_판관비명세서1"/>
      <sheetName val="00-03_익스포져1"/>
      <sheetName val="평산_v1_xlsx"/>
      <sheetName val="f3"/>
      <sheetName val="준비금_과거지급율이용"/>
      <sheetName val="Lead"/>
      <sheetName val="BSLA"/>
      <sheetName val="포장비"/>
      <sheetName val="CLAIM"/>
      <sheetName val="data"/>
      <sheetName val="대출채권_Lead"/>
      <sheetName val="BOD_Plan"/>
      <sheetName val="US_Codes"/>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sheetData sheetId="257" refreshError="1"/>
      <sheetData sheetId="258" refreshError="1"/>
      <sheetData sheetId="259" refreshError="1"/>
      <sheetData sheetId="260"/>
      <sheetData sheetId="261" refreshError="1"/>
      <sheetData sheetId="26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감정가"/>
      <sheetName val="계산"/>
      <sheetName val="배당t_b"/>
      <sheetName val="배당t_b (2)"/>
      <sheetName val="현가 Table"/>
      <sheetName val="Loanlist"/>
      <sheetName val="Loanlist (2)"/>
      <sheetName val="청구채권t_b"/>
      <sheetName val="담보List"/>
      <sheetName val="법원비용"/>
      <sheetName val="경락률"/>
      <sheetName val="경매회차하락률"/>
      <sheetName val="점포코드"/>
      <sheetName val="과목코드"/>
      <sheetName val="본부Code"/>
      <sheetName val="발행비용"/>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C 충당금 설정율"/>
      <sheetName val="BC 충당금 설정율"/>
      <sheetName val="Sheet1"/>
      <sheetName val="대급금"/>
      <sheetName val="카드론"/>
      <sheetName val="대환론"/>
      <sheetName val="신용카드(상각 고재균 활동 고재균)"/>
      <sheetName val="일반론(수정)"/>
      <sheetName val="대환론(수정)"/>
      <sheetName val="신용카드(상각 이상인 활동 이상인)"/>
      <sheetName val="일반론(상각 이상인 활동 이상인)"/>
      <sheetName val="대환론(상각 이상인 활동 이상인)"/>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출자주식)"/>
      <sheetName val="만기도래(출자주식)"/>
      <sheetName val="거주성기준(출자자산)"/>
      <sheetName val="한은전산망(출자자산)"/>
      <sheetName val="차장님"/>
      <sheetName val="만기도래현황 (2)"/>
      <sheetName val="매입실적"/>
      <sheetName val="자산총괄"/>
      <sheetName val="만기도래"/>
      <sheetName val="만기도래-1"/>
      <sheetName val="거주성기준"/>
      <sheetName val="KOREAN PAPER"/>
      <sheetName val="Sheet1"/>
      <sheetName val="한은보고서(최종분)"/>
      <sheetName val="만기 7일초과"/>
      <sheetName val="건전성분류"/>
      <sheetName val="건전성분류(모음)"/>
      <sheetName val="99년 7월기준 매입실적"/>
      <sheetName val="상환내역"/>
      <sheetName val="종기부 IR자료"/>
      <sheetName val="장은자산"/>
      <sheetName val="금감원보고서"/>
      <sheetName val="금감원보고서 (2)"/>
      <sheetName val="금감원보고서 (3)"/>
      <sheetName val="외화증권현황"/>
      <sheetName val="월별회수예상내역"/>
      <sheetName val="연체중인채권"/>
      <sheetName val="한은보고서(이헌철대리검증)"/>
      <sheetName val="KOREAN PAPER 검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s>
    <sheetDataSet>
      <sheetData sheetId="0"/>
      <sheetData sheetId="1"/>
      <sheetData sheetId="2"/>
      <sheetData sheetId="3"/>
      <sheetData sheetId="4"/>
      <sheetData sheetId="5"/>
      <sheetData sheetId="6"/>
      <sheetData sheetId="7"/>
      <sheetData sheetId="8" refreshError="1"/>
      <sheetData sheetId="9"/>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108_수선비"/>
      <sheetName val="손익계산서"/>
      <sheetName val="수정시산표"/>
      <sheetName val="총괄"/>
      <sheetName val="회사정보"/>
      <sheetName val="TABLE01"/>
      <sheetName val="원본"/>
      <sheetName val="회사BS"/>
      <sheetName val="14.광주_원가배부Ⅲ"/>
      <sheetName val="발생집계"/>
      <sheetName val="손익분기점 데이터"/>
      <sheetName val="1999"/>
      <sheetName val="인건비예산(정규직)"/>
      <sheetName val="인건비예산(용역)"/>
      <sheetName val="9902"/>
      <sheetName val="비교"/>
      <sheetName val="2001급여"/>
      <sheetName val="대환취급"/>
      <sheetName val="주채무"/>
      <sheetName val="Property"/>
      <sheetName val="VXXXXX"/>
      <sheetName val="수선비"/>
      <sheetName val="일반정보"/>
      <sheetName val="절대지우지말것"/>
      <sheetName val="코드부여방법도"/>
      <sheetName val="WELDING"/>
      <sheetName val="시산표"/>
      <sheetName val="손익계산서 raw data"/>
      <sheetName val="손익내역전년"/>
      <sheetName val="총괄표"/>
      <sheetName val="7.31 (2)"/>
      <sheetName val="FixedIncome"/>
      <sheetName val="VaR"/>
      <sheetName val="SA"/>
      <sheetName val="Macro1"/>
      <sheetName val="장기차입금"/>
      <sheetName val="선수금"/>
      <sheetName val="신규구입자산"/>
      <sheetName val="요약"/>
      <sheetName val="퇴직급여02 (2)"/>
      <sheetName val="매입매출(입력)"/>
      <sheetName val="XREF"/>
      <sheetName val="6 국내BW"/>
      <sheetName val="KGAAP(0912)_안성혁"/>
      <sheetName val="삼호중공업"/>
      <sheetName val="Sheet1"/>
      <sheetName val="IJABUNRI"/>
      <sheetName val="계정code"/>
      <sheetName val="24.보증금(전신전화가입권)"/>
      <sheetName val="설치공사비"/>
      <sheetName val="안강자재입고"/>
      <sheetName val="매출매입"/>
      <sheetName val="생산2"/>
      <sheetName val="코스모공장 (어음)"/>
      <sheetName val="광주"/>
      <sheetName val="기초수불"/>
      <sheetName val="대구"/>
      <sheetName val="대전"/>
      <sheetName val="부산"/>
      <sheetName val="개인정책"/>
      <sheetName val="개인투자"/>
      <sheetName val="장기투자"/>
      <sheetName val="2001-FTE-Standard"/>
      <sheetName val="control"/>
      <sheetName val="공사현황표"/>
      <sheetName val="1차 매출원가"/>
      <sheetName val="부서별손익 (부)"/>
      <sheetName val="금리보조"/>
      <sheetName val="입력"/>
      <sheetName val="종합(PD,FD,RS)"/>
      <sheetName val="대차대조표"/>
      <sheetName val="conclusion"/>
      <sheetName val="결정단가"/>
      <sheetName val="comparables"/>
      <sheetName val="Deduction"/>
      <sheetName val="other"/>
      <sheetName val="현장관리비"/>
      <sheetName val="장비비"/>
      <sheetName val="공장"/>
      <sheetName val="현장경상비"/>
      <sheetName val="01"/>
      <sheetName val="2000제조1"/>
      <sheetName val="매도주식"/>
      <sheetName val="RK-#1"/>
      <sheetName val="96원가"/>
      <sheetName val="4290채권채무조회총괄표"/>
      <sheetName val="정기적금"/>
      <sheetName val="981분기"/>
      <sheetName val="J"/>
      <sheetName val="상품보조수불"/>
      <sheetName val="제조원가계산서 (2)"/>
      <sheetName val="제품입고(생산)"/>
      <sheetName val="IN"/>
      <sheetName val="건축매출명세-2008년"/>
      <sheetName val="예산"/>
      <sheetName val="basic_info"/>
      <sheetName val="PLarp"/>
      <sheetName val="년간데이타"/>
      <sheetName val="구미"/>
      <sheetName val="Main"/>
      <sheetName val="작성자"/>
      <sheetName val="정의"/>
      <sheetName val="A410~A420.검토정산표"/>
      <sheetName val="E LEAD"/>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성적표96"/>
      <sheetName val="환율시트"/>
      <sheetName val="계정과목"/>
      <sheetName val="수선비MATRIX"/>
      <sheetName val="차량소요량-년간주행거리"/>
      <sheetName val="변수"/>
      <sheetName val="department"/>
      <sheetName val="CodeTable"/>
      <sheetName val="매채조회"/>
      <sheetName val="MCS"/>
      <sheetName val="경락률"/>
      <sheetName val="법원비용"/>
      <sheetName val="항고구분"/>
      <sheetName val="경매회차하락률"/>
      <sheetName val="개인정보"/>
      <sheetName val="급여상여"/>
      <sheetName val="연차수당계산"/>
      <sheetName val="유가증권현황"/>
      <sheetName val="상환익(2001년도)"/>
      <sheetName val="통합건전성별분류(0201)"/>
      <sheetName val="통합지보건전성(0201)"/>
      <sheetName val="#REF"/>
      <sheetName val="투자유가증권"/>
      <sheetName val="00'미수"/>
      <sheetName val="진행률기표"/>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협조전"/>
      <sheetName val="고정자산원본"/>
      <sheetName val="FRC"/>
      <sheetName val="견적의뢰"/>
      <sheetName val="Sheet2"/>
      <sheetName val="판매98"/>
      <sheetName val="교환국"/>
      <sheetName val="기지국"/>
      <sheetName val="기타"/>
      <sheetName val="원격국"/>
      <sheetName val="주장비"/>
      <sheetName val="중계국"/>
      <sheetName val="TABLE"/>
      <sheetName val="평가데이터"/>
      <sheetName val="계좌번호"/>
      <sheetName val="급여0601"/>
      <sheetName val="급여0602"/>
      <sheetName val="급여0603"/>
      <sheetName val="상여0601"/>
      <sheetName val="0512월기준"/>
      <sheetName val="업무연락"/>
      <sheetName val="월별매출"/>
      <sheetName val="페이지"/>
      <sheetName val="데이타"/>
      <sheetName val="Customer Databas"/>
      <sheetName val="산출기준(파견전산실)"/>
      <sheetName val="자산별귀속부서"/>
      <sheetName val="급여조견표"/>
      <sheetName val="손익분기점_데이터"/>
      <sheetName val="14_광주_원가배부Ⅲ"/>
      <sheetName val="24_보증금(전신전화가입권)"/>
      <sheetName val="Cover"/>
      <sheetName val="부대집계"/>
      <sheetName val="T6-6(7)"/>
      <sheetName val="99계획"/>
      <sheetName val="Sheet2 (2)"/>
      <sheetName val="월별수입"/>
      <sheetName val="기본입력사항"/>
      <sheetName val="Korea Sign-Internal"/>
      <sheetName val="0201"/>
      <sheetName val="보조부문비배부"/>
      <sheetName val="25.보증금(임차보증금외)"/>
      <sheetName val="各月细目"/>
      <sheetName val="민감도"/>
      <sheetName val="XXXX"/>
      <sheetName val="wbs"/>
      <sheetName val="현금흐름작성조서"/>
      <sheetName val="만기"/>
      <sheetName val="control sheet"/>
      <sheetName val="기초데이타"/>
      <sheetName val="재1"/>
      <sheetName val="급여관련자료"/>
      <sheetName val="1.외주공사"/>
      <sheetName val="2.직영공사"/>
      <sheetName val="TaxCalc"/>
      <sheetName val="Analysis WR 1"/>
      <sheetName val="2003손익"/>
      <sheetName val="3. BSC NC ratio"/>
      <sheetName val="계정"/>
      <sheetName val="데이터4"/>
      <sheetName val="2"/>
      <sheetName val="사원명단"/>
      <sheetName val="지급보증금74"/>
      <sheetName val="00년 계획전망"/>
      <sheetName val="ACAMST"/>
      <sheetName val="SIMULATION"/>
      <sheetName val="기계2"/>
      <sheetName val="주조부"/>
      <sheetName val="C-S"/>
      <sheetName val="기계1"/>
      <sheetName val="중형엔진"/>
      <sheetName val="Sheet3"/>
      <sheetName val="CRUDE"/>
      <sheetName val="차량운반구"/>
      <sheetName val="소프트웨어"/>
      <sheetName val="고상실행"/>
      <sheetName val="코드목록"/>
      <sheetName val="Links"/>
      <sheetName val="Lead"/>
      <sheetName val="99선급비용"/>
      <sheetName val="테이블"/>
      <sheetName val="Initial Input Variable"/>
      <sheetName val="선급비용재계산(AK)"/>
      <sheetName val="건물"/>
      <sheetName val="개발비"/>
      <sheetName val="외화환산손익"/>
      <sheetName val="산업재산권"/>
      <sheetName val="목록"/>
      <sheetName val="통합생산일보"/>
      <sheetName val="임직원 기본인사사항"/>
      <sheetName val="감가상각"/>
      <sheetName val="생산현황"/>
      <sheetName val="노무비-TT"/>
      <sheetName val="8월--12월"/>
      <sheetName val="1월--7월"/>
      <sheetName val="시황"/>
      <sheetName val="보정전"/>
      <sheetName val="DATA"/>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총제품수불"/>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Macro2"/>
      <sheetName val="성단물량"/>
      <sheetName val="업종별제조원가"/>
      <sheetName val="C(재고)"/>
      <sheetName val="비교원RD-S"/>
      <sheetName val="08"/>
      <sheetName val="수입"/>
      <sheetName val="동원인원"/>
      <sheetName val="10고객별 담당자"/>
      <sheetName val="07DATA"/>
      <sheetName val="WI"/>
      <sheetName val="JUYO"/>
      <sheetName val="11월출고"/>
      <sheetName val="1_05고객별 담당자"/>
      <sheetName val="1_05수익성대비표"/>
      <sheetName val="언양"/>
      <sheetName val="생산량"/>
      <sheetName val="F45"/>
      <sheetName val="F1,2"/>
      <sheetName val="F3"/>
      <sheetName val="감가상각누계액"/>
      <sheetName val="원가총"/>
      <sheetName val="수정'매출매입_자료"/>
      <sheetName val="LoanList"/>
      <sheetName val="잔존년수"/>
      <sheetName val="관계사"/>
      <sheetName val="통화코드"/>
      <sheetName val="투자자산처분손익"/>
      <sheetName val="경비예산"/>
      <sheetName val="생산성(2차)"/>
      <sheetName val="요약(1차)"/>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8월"/>
      <sheetName val="108.수선비"/>
      <sheetName val="세부내역"/>
      <sheetName val="지종별원단위(기존)"/>
      <sheetName val="06년예상보험료 (2)"/>
      <sheetName val="1~10월실적"/>
      <sheetName val="에스피"/>
      <sheetName val="페이퍼"/>
      <sheetName val="코드Mapping"/>
      <sheetName val="신무림1"/>
      <sheetName val="월건별"/>
      <sheetName val="XLUTIL"/>
      <sheetName val="월별관리"/>
      <sheetName val="ZY100"/>
      <sheetName val="공통속성"/>
      <sheetName val="인력(정규직)"/>
      <sheetName val="종합분석"/>
      <sheetName val="설비사양서B-1"/>
      <sheetName val="지점장"/>
      <sheetName val="4b Consolidated PL"/>
      <sheetName val="단지별수거량"/>
      <sheetName val="수철11월"/>
      <sheetName val="수철03년"/>
      <sheetName val="실행간접비용"/>
      <sheetName val="구list"/>
      <sheetName val="본부별매출"/>
      <sheetName val="시실누(모) "/>
      <sheetName val="선급비용"/>
      <sheetName val="계획"/>
      <sheetName val="당년실적"/>
      <sheetName val="전년실적"/>
      <sheetName val="리스트"/>
      <sheetName val="폐기(자본지출)"/>
      <sheetName val="WPL"/>
      <sheetName val="R&amp;D"/>
      <sheetName val="매출분석적검토"/>
      <sheetName val="기준수익률"/>
      <sheetName val="국외점포"/>
      <sheetName val="Ⅱ1-0타"/>
      <sheetName val="200811(법인)"/>
      <sheetName val="200811(해외현지법인)"/>
      <sheetName val="이익처분"/>
      <sheetName val="Sheet1 (3)"/>
      <sheetName val="AA"/>
      <sheetName val="조정전"/>
      <sheetName val="결-9-1"/>
      <sheetName val="비품(94이전)"/>
      <sheetName val="master"/>
      <sheetName val="조회서송부 LIST"/>
      <sheetName val="시장"/>
      <sheetName val="지종코드"/>
      <sheetName val="포장유형"/>
      <sheetName val="1.육계매출 Overall Test"/>
      <sheetName val="2.육가공매출 Overall Test"/>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14_광주_원가배부Ⅲ1"/>
      <sheetName val="손익분기점_데이터1"/>
      <sheetName val="24_보증금(전신전화가입권)1"/>
      <sheetName val="손익계산서_raw_data"/>
      <sheetName val="7_31_(2)"/>
      <sheetName val="부서별손익_(부)"/>
      <sheetName val="A410~A420_검토정산표"/>
      <sheetName val="퇴직급여02_(2)"/>
      <sheetName val="E_LEAD"/>
      <sheetName val="1차_매출원가"/>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제조원가계산서_(2)"/>
      <sheetName val="코스모공장_(어음)"/>
      <sheetName val="Customer_Databas"/>
      <sheetName val="6_국내BW"/>
      <sheetName val="00년_계획전망"/>
      <sheetName val="2_대외공문"/>
      <sheetName val="list_prices"/>
      <sheetName val="A_(3)"/>
      <sheetName val="신고서_전"/>
      <sheetName val="Korea_Sign-Internal"/>
      <sheetName val="25_보증금(임차보증금외)"/>
      <sheetName val="임직원_기본인사사항"/>
      <sheetName val="control_sheet"/>
      <sheetName val="Analysis_WR_1"/>
      <sheetName val="3__BSC_NC_ratio"/>
      <sheetName val="Initial_Input_Variable"/>
      <sheetName val="1_외주공사"/>
      <sheetName val="2_직영공사"/>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2_직영공사1"/>
      <sheetName val="제품(수출)매출"/>
      <sheetName val=""/>
      <sheetName val="125PIECE"/>
      <sheetName val="본문1"/>
      <sheetName val="부외부채"/>
      <sheetName val="시장성초안camera"/>
      <sheetName val="기계경비(시간당)"/>
      <sheetName val="램머"/>
      <sheetName val="공사원가계산서"/>
      <sheetName val="도급예산내역서총괄표"/>
      <sheetName val="보조"/>
      <sheetName val="단중_심_그레이드"/>
      <sheetName val="목표세부명세"/>
      <sheetName val="개정대차대조표"/>
      <sheetName val="기초사항"/>
      <sheetName val="수정재무제표-본사용"/>
      <sheetName val="9월손익"/>
      <sheetName val="4월손익"/>
      <sheetName val="10월손익"/>
      <sheetName val="11월분"/>
      <sheetName val="5월손익"/>
      <sheetName val="6월손익"/>
      <sheetName val="7월손익"/>
      <sheetName val="8월분"/>
      <sheetName val="FAB별"/>
      <sheetName val="총사업비명세"/>
      <sheetName val="요약&amp;결과"/>
      <sheetName val="이연법인세3월말"/>
      <sheetName val="이연법인세6월말"/>
      <sheetName val="지분법평가1분기"/>
      <sheetName val="검토사항"/>
      <sheetName val="ICB"/>
      <sheetName val="Reference2"/>
      <sheetName val="Ship Advice"/>
      <sheetName val="유통망계획"/>
      <sheetName val="공무부"/>
      <sheetName val="수입2"/>
      <sheetName val="경비"/>
      <sheetName val="일반"/>
      <sheetName val="임대장비현황"/>
      <sheetName val="기본사항"/>
      <sheetName val="공설코드"/>
      <sheetName val="시점수정"/>
      <sheetName val="견적공통"/>
      <sheetName val="과정별"/>
      <sheetName val="항목등록"/>
      <sheetName val="공통매입원장"/>
      <sheetName val="Macro4"/>
      <sheetName val="환율"/>
      <sheetName val="BSLA"/>
      <sheetName val="2호맨홀공제수량"/>
      <sheetName val="연결정보"/>
      <sheetName val="영화별rawdata"/>
      <sheetName val="덕성P"/>
      <sheetName val="2002-03"/>
      <sheetName val="입력자료"/>
      <sheetName val="부정형평가"/>
      <sheetName val="재공품평가"/>
      <sheetName val="code"/>
      <sheetName val="가족수당"/>
      <sheetName val="상조회"/>
      <sheetName val="소득세"/>
      <sheetName val="SALTAB97"/>
      <sheetName val="의보"/>
      <sheetName val="생산직잔업"/>
      <sheetName val="총투자비산정"/>
      <sheetName val="본사업"/>
      <sheetName val="설계내역서"/>
      <sheetName val="계속+종전"/>
      <sheetName val="이연법인세차"/>
      <sheetName val="학습율"/>
      <sheetName val="수입부품-견적"/>
      <sheetName val="국내입고"/>
      <sheetName val="MSQ"/>
      <sheetName val="96갑지"/>
      <sheetName val="수h"/>
      <sheetName val="기업평가"/>
      <sheetName val="Köpfe"/>
      <sheetName val="호프"/>
      <sheetName val="내역서"/>
      <sheetName val="현장경비"/>
      <sheetName val="T&amp;C"/>
      <sheetName val="유형자산증가"/>
      <sheetName val="3"/>
      <sheetName val="검사표"/>
      <sheetName val="원가배분01년(등본)"/>
      <sheetName val="Back Data 1"/>
      <sheetName val="월별제조비용"/>
      <sheetName val="영업외수익비용"/>
      <sheetName val="월별판매비와일반관리비"/>
      <sheetName val="Sheet2_(2)"/>
      <sheetName val="시실누(모)_"/>
      <sheetName val="가.인건비산출근거(관리직급여표)"/>
      <sheetName val="나.인건비산출근거(운영직급여표)"/>
      <sheetName val="누적"/>
      <sheetName val="관리대장(2001장비)"/>
      <sheetName val="Admin"/>
      <sheetName val="01Q4 RATE"/>
      <sheetName val="개방형"/>
      <sheetName val="과정코드용"/>
      <sheetName val="실시계획"/>
      <sheetName val="퍼라이트"/>
      <sheetName val="파라셀"/>
      <sheetName val="재료비"/>
      <sheetName val="단가산출"/>
      <sheetName val="118.세금과공과"/>
      <sheetName val="ttt"/>
      <sheetName val="미수이자"/>
      <sheetName val="Area"/>
      <sheetName val="Template"/>
      <sheetName val="급여대장(관리)"/>
      <sheetName val="g. Rent Roll"/>
      <sheetName val="손익분기점_데이터3"/>
      <sheetName val="14_광주_원가배부Ⅲ3"/>
      <sheetName val="손익계산서_raw_data2"/>
      <sheetName val="7_31_(2)2"/>
      <sheetName val="퇴직급여02_(2)2"/>
      <sheetName val="제조원가계산서_(2)2"/>
      <sheetName val="부서별손익_(부)2"/>
      <sheetName val="24_보증금(전신전화가입권)3"/>
      <sheetName val="E_LEAD2"/>
      <sheetName val="1차_매출원가2"/>
      <sheetName val="13_공제수익,_14__공제비용2"/>
      <sheetName val="4_대출금이자계산2"/>
      <sheetName val="2_부문별추정손익2"/>
      <sheetName val="9_신용기타비용2"/>
      <sheetName val="8_신용기타수익2"/>
      <sheetName val="1_연말추정사업2"/>
      <sheetName val="5_예수금이자계산2"/>
      <sheetName val="7_예치금이자계산2"/>
      <sheetName val="15__판매관리비2"/>
      <sheetName val="3_종합자금(신용-운용)2"/>
      <sheetName val="3-3_조달(일반)2"/>
      <sheetName val="17_교육지원__법인세2"/>
      <sheetName val="6_차입금이자계산2"/>
      <sheetName val="6_국내BW2"/>
      <sheetName val="A410~A420_검토정산표2"/>
      <sheetName val="코스모공장_(어음)2"/>
      <sheetName val="2_대외공문2"/>
      <sheetName val="list_prices2"/>
      <sheetName val="A_(3)2"/>
      <sheetName val="신고서_전2"/>
      <sheetName val="25_보증금(임차보증금외)2"/>
      <sheetName val="Korea_Sign-Internal2"/>
      <sheetName val="control_sheet2"/>
      <sheetName val="Customer_Databas2"/>
      <sheetName val="1_외주공사2"/>
      <sheetName val="2_직영공사2"/>
      <sheetName val="Analysis_WR_12"/>
      <sheetName val="3__BSC_NC_ratio2"/>
      <sheetName val="00년_계획전망2"/>
      <sheetName val="임직원_기본인사사항2"/>
      <sheetName val="INST_TABLECOVER"/>
      <sheetName val="양식(최종)_(2)"/>
      <sheetName val="06년예상보험료_(2)"/>
      <sheetName val="Initial_Input_Variable2"/>
      <sheetName val="17_공제수익비용"/>
      <sheetName val="20_교육지원비,법인세"/>
      <sheetName val="21_대손충당금"/>
      <sheetName val="4_매출액"/>
      <sheetName val="5_매출원가"/>
      <sheetName val="1_사업"/>
      <sheetName val="2-1_신용손익"/>
      <sheetName val="2-2_일반손익"/>
      <sheetName val="6_수탁수수료"/>
      <sheetName val="16_신용기타비용"/>
      <sheetName val="15_신용기타수익"/>
      <sheetName val="11_신용기타이자"/>
      <sheetName val="3_운용(신용)"/>
      <sheetName val="3-1_운용(일반)"/>
      <sheetName val="14_예치금유가증권이자"/>
      <sheetName val="9_일반기타비용"/>
      <sheetName val="8_일반기타수익"/>
      <sheetName val="7_일반수수료"/>
      <sheetName val="18_판관비"/>
      <sheetName val="19_판매경비"/>
      <sheetName val="108_수선비1"/>
      <sheetName val="1_육계매출_Overall_Test"/>
      <sheetName val="2_육가공매출_Overall_Test"/>
      <sheetName val="조회서송부_LIST"/>
      <sheetName val="조회서_(2)"/>
      <sheetName val="조회서_(3)"/>
      <sheetName val="조회서_(4)"/>
      <sheetName val="조회서_(5)"/>
      <sheetName val="조회서_(6)"/>
      <sheetName val="특정현금과_예금"/>
      <sheetName val="4b_Consolidated_PL"/>
      <sheetName val="Sheet1_(3)"/>
      <sheetName val="Back_Data_1"/>
      <sheetName val="기감액자산"/>
      <sheetName val="설비-자산"/>
      <sheetName val="불용자산list"/>
      <sheetName val="인건비 내역서"/>
      <sheetName val="Parameters"/>
      <sheetName val="월별생산"/>
      <sheetName val="미국"/>
      <sheetName val="Tickmarks"/>
      <sheetName val="종합_SP"/>
      <sheetName val="종합_MP"/>
      <sheetName val="무림SP_상세"/>
      <sheetName val="무림페이퍼_상세"/>
      <sheetName val="종합"/>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받을어음 합계표(조회서 refer)"/>
      <sheetName val="받을어음(S)"/>
      <sheetName val="받을어음(P)"/>
      <sheetName val="받을어음(B)"/>
      <sheetName val="구매카드"/>
      <sheetName val="memo"/>
      <sheetName val="9월제조원가"/>
      <sheetName val="리드"/>
      <sheetName val="감사인검토내역(PAJE)"/>
      <sheetName val="팀별"/>
      <sheetName val="1월"/>
      <sheetName val="2월"/>
      <sheetName val="3월"/>
      <sheetName val="4월"/>
      <sheetName val="5월"/>
      <sheetName val="6월"/>
      <sheetName val="7월"/>
      <sheetName val="9월"/>
      <sheetName val="채권전체"/>
      <sheetName val="채권1월"/>
      <sheetName val="채권2월"/>
      <sheetName val="채권3월"/>
      <sheetName val="채권4월"/>
      <sheetName val="채권5월"/>
      <sheetName val="채권6월"/>
      <sheetName val="채권7월"/>
      <sheetName val="채권8월"/>
      <sheetName val="채권9월"/>
      <sheetName val="입금1월"/>
      <sheetName val="입금2월"/>
      <sheetName val="입금3월"/>
      <sheetName val="입금4월"/>
      <sheetName val="입금5월"/>
      <sheetName val="입금6월"/>
      <sheetName val="입금7월"/>
      <sheetName val="입금8월"/>
      <sheetName val="입금9월"/>
      <sheetName val="수금조건"/>
      <sheetName val="한도"/>
      <sheetName val="10월"/>
      <sheetName val="채권10월"/>
      <sheetName val="입금10월"/>
      <sheetName val="11월"/>
      <sheetName val="채권11월"/>
      <sheetName val="입금11월"/>
      <sheetName val="12월"/>
      <sheetName val="12월채권"/>
      <sheetName val="입금12월"/>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현금및현금등가물 (총괄)"/>
      <sheetName val="현금및현금등가물 (서울)"/>
      <sheetName val="현금및현금등가물 (부산)"/>
      <sheetName val="유형자산총괄"/>
      <sheetName val="유형자산(서울)"/>
      <sheetName val="유형자산(부산)"/>
      <sheetName val="퇴충"/>
      <sheetName val="퇴충overall"/>
      <sheetName val="퇴충배부"/>
      <sheetName val="자본"/>
      <sheetName val="판관비"/>
      <sheetName val="TUL"/>
      <sheetName val="발행TEST"/>
      <sheetName val="발행TEST (2)"/>
      <sheetName val="발행TEST(부산)"/>
      <sheetName val="기타당좌자산(총괄)"/>
      <sheetName val="기타당좌자산(서울)"/>
      <sheetName val="기타당좌자산(부산)"/>
      <sheetName val="기타유동부채-총괄"/>
      <sheetName val="기타유동부채-서울"/>
      <sheetName val="기타유동부채-부산"/>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99발견사항"/>
      <sheetName val="발견사항"/>
      <sheetName val="만기 (2)"/>
      <sheetName val="She_x0000__x0000_2"/>
      <sheetName val="꺐윂"/>
      <sheetName val="총괄(회사)"/>
      <sheetName val="전산기기최종"/>
      <sheetName val="집기비품최종"/>
      <sheetName val="만기0701"/>
      <sheetName val="99지분법평가ﾐ쟿"/>
      <sheetName val="COMBINED"/>
      <sheetName val="VALSTAT"/>
      <sheetName val="부재료입고집계"/>
      <sheetName val="7 _2_"/>
      <sheetName val="7 (2)"/>
      <sheetName val="P50.subsequent"/>
      <sheetName val="손익합산"/>
      <sheetName val="지분법적용투자주식"/>
      <sheetName val="연결분개(거래.Ʉ_x0000_₎㔀"/>
      <sheetName val="ʉ_x0000_䀀"/>
      <sheetName val="(참고)개인별 임금인상안"/>
      <sheetName val="(참고)DC형 선택자 퇴직금 추계"/>
      <sheetName val="제품별원가분석"/>
      <sheetName val="안산기계장치"/>
      <sheetName val="할증 "/>
      <sheetName val="原价计算表"/>
      <sheetName val="Significant Processes"/>
      <sheetName val="참고"/>
      <sheetName val="A"/>
      <sheetName val="0814_5만이하"/>
      <sheetName val="실사"/>
      <sheetName val="상품원가피벗"/>
      <sheetName val="She"/>
      <sheetName val="She??2"/>
      <sheetName val="연결분개(거래_채권채무)_(2)"/>
      <sheetName val="연결분개(거래_채권채무)"/>
      <sheetName val="만기_(2)"/>
      <sheetName val="재료수율"/>
      <sheetName val="원가분석"/>
      <sheetName val="원재료"/>
      <sheetName val="npv"/>
      <sheetName val="Sheet12"/>
      <sheetName val="Margins"/>
      <sheetName val="2.2"/>
      <sheetName val="2.2 Yrly Comparison"/>
      <sheetName val="5. BSC Developmt"/>
      <sheetName val="외화"/>
      <sheetName val="자금동향"/>
      <sheetName val="Configuration"/>
      <sheetName val="기본"/>
      <sheetName val="은행"/>
      <sheetName val="PL(일반)"/>
      <sheetName val="CAJE.CRJE"/>
      <sheetName val="Tickmarks "/>
      <sheetName val="관세"/>
      <sheetName val="취득 처분명세_반기"/>
      <sheetName val="SUMMARY"/>
      <sheetName val="한세A4PL"/>
      <sheetName val="3110-2"/>
      <sheetName val="유형"/>
      <sheetName val="고정부채"/>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BA"/>
      <sheetName val="보고"/>
      <sheetName val="수처리사업"/>
      <sheetName val="1995년 섹터별 매출"/>
      <sheetName val="대출금"/>
      <sheetName val="2311 재무제표검토 Worksheet의 워크시트"/>
      <sheetName val="Inputs"/>
      <sheetName val="단기차입금"/>
      <sheetName val="StandAlne"/>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pre-anal손익계산서"/>
      <sheetName val="pre-anal대차대조표"/>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6월 내수"/>
      <sheetName val="6월 내수_편집"/>
      <sheetName val="연체대출"/>
      <sheetName val="사월"/>
      <sheetName val="삼월"/>
      <sheetName val="오월"/>
      <sheetName val="이월"/>
      <sheetName val="일월"/>
      <sheetName val="MM"/>
      <sheetName val="97년제4기재무제표(출력).xls"/>
      <sheetName val="공정자료"/>
      <sheetName val="STALL회전율"/>
      <sheetName val="보증MH"/>
      <sheetName val="유형자료"/>
      <sheetName val="가격비"/>
      <sheetName val="계정분류"/>
      <sheetName val="설계예산서"/>
      <sheetName val="BOQ.vts"/>
      <sheetName val="당좌차월"/>
      <sheetName val="양식"/>
      <sheetName val="예비총괄"/>
      <sheetName val="유림골조"/>
      <sheetName val="계수시트"/>
      <sheetName val="14_광주_원가배부Ⅲ4"/>
      <sheetName val="7_31_(2)3"/>
      <sheetName val="손익분기점_데이터4"/>
      <sheetName val="손익계산서_raw_data3"/>
      <sheetName val="부서별손익_(부)3"/>
      <sheetName val="퇴직급여02_(2)3"/>
      <sheetName val="제조원가계산서_(2)3"/>
      <sheetName val="24_보증금(전신전화가입권)4"/>
      <sheetName val="1차_매출원가3"/>
      <sheetName val="6_국내BW3"/>
      <sheetName val="2_대외공문3"/>
      <sheetName val="list_prices3"/>
      <sheetName val="A_(3)3"/>
      <sheetName val="신고서_전3"/>
      <sheetName val="E_LEAD3"/>
      <sheetName val="A410~A420_검토정산표3"/>
      <sheetName val="13_공제수익,_14__공제비용3"/>
      <sheetName val="4_대출금이자계산3"/>
      <sheetName val="2_부문별추정손익3"/>
      <sheetName val="9_신용기타비용3"/>
      <sheetName val="8_신용기타수익3"/>
      <sheetName val="1_연말추정사업3"/>
      <sheetName val="5_예수금이자계산3"/>
      <sheetName val="7_예치금이자계산3"/>
      <sheetName val="15__판매관리비3"/>
      <sheetName val="3_종합자금(신용-운용)3"/>
      <sheetName val="3-3_조달(일반)3"/>
      <sheetName val="17_교육지원__법인세3"/>
      <sheetName val="6_차입금이자계산3"/>
      <sheetName val="1_외주공사3"/>
      <sheetName val="2_직영공사3"/>
      <sheetName val="Customer_Databas3"/>
      <sheetName val="코스모공장_(어음)3"/>
      <sheetName val="25_보증금(임차보증금외)3"/>
      <sheetName val="Korea_Sign-Internal3"/>
      <sheetName val="control_sheet3"/>
      <sheetName val="Analysis_WR_13"/>
      <sheetName val="3__BSC_NC_ratio3"/>
      <sheetName val="00년_계획전망3"/>
      <sheetName val="Initial_Input_Variable3"/>
      <sheetName val="시실누(모)_1"/>
      <sheetName val="Sheet2_(2)1"/>
      <sheetName val="임직원_기본인사사항3"/>
      <sheetName val="INST_TABLECOVER1"/>
      <sheetName val="양식(최종)_(2)1"/>
      <sheetName val="06년예상보험료_(2)1"/>
      <sheetName val="17_공제수익비용1"/>
      <sheetName val="20_교육지원비,법인세1"/>
      <sheetName val="21_대손충당금1"/>
      <sheetName val="4_매출액1"/>
      <sheetName val="5_매출원가1"/>
      <sheetName val="1_사업1"/>
      <sheetName val="2-1_신용손익1"/>
      <sheetName val="2-2_일반손익1"/>
      <sheetName val="6_수탁수수료1"/>
      <sheetName val="16_신용기타비용1"/>
      <sheetName val="15_신용기타수익1"/>
      <sheetName val="11_신용기타이자1"/>
      <sheetName val="3_운용(신용)1"/>
      <sheetName val="3-1_운용(일반)1"/>
      <sheetName val="14_예치금유가증권이자1"/>
      <sheetName val="9_일반기타비용1"/>
      <sheetName val="8_일반기타수익1"/>
      <sheetName val="7_일반수수료1"/>
      <sheetName val="18_판관비1"/>
      <sheetName val="19_판매경비1"/>
      <sheetName val="조회서송부_LIST1"/>
      <sheetName val="108_수선비2"/>
      <sheetName val="Sheet1_(3)1"/>
      <sheetName val="Ship_Advice"/>
      <sheetName val="1_육계매출_Overall_Test1"/>
      <sheetName val="2_육가공매출_Overall_Test1"/>
      <sheetName val="조회서_(2)1"/>
      <sheetName val="조회서_(3)1"/>
      <sheetName val="조회서_(4)1"/>
      <sheetName val="조회서_(5)1"/>
      <sheetName val="조회서_(6)1"/>
      <sheetName val="특정현금과_예금1"/>
      <sheetName val="4b_Consolidated_PL1"/>
      <sheetName val="Back_Data_11"/>
      <sheetName val="g__Rent_Roll"/>
      <sheetName val="인건비_내역서"/>
      <sheetName val="10고객별_담당자"/>
      <sheetName val="118_세금과공과"/>
      <sheetName val="2-1_제품군별계획대비실적(B_A)"/>
      <sheetName val="Bs__de_Uso_2002"/>
      <sheetName val="prov_locales"/>
      <sheetName val="외상매출금_합계표(조회서_refer)_"/>
      <sheetName val="대체적인_절차_refer(외상매출금)"/>
      <sheetName val="받을어음_합계표(조회서_refer)"/>
      <sheetName val="현금및현금등가물_(총괄)"/>
      <sheetName val="현금및현금등가물_(서울)"/>
      <sheetName val="현금및현금등가물_(부산)"/>
      <sheetName val="발행TEST_(2)"/>
      <sheetName val="연결분개(거래_채권채무)_(2)1"/>
      <sheetName val="연결분개(거래_채권채무)1"/>
      <sheetName val="만기_(2)1"/>
      <sheetName val="7__2_"/>
      <sheetName val="7_(2)"/>
      <sheetName val="P50_subsequent"/>
      <sheetName val="연결분개(거래_Ʉ₎㔀"/>
      <sheetName val="(참고)개인별_임금인상안"/>
      <sheetName val="(참고)DC형_선택자_퇴직금_추계"/>
      <sheetName val="할증_"/>
      <sheetName val="Significant_Processes"/>
      <sheetName val="2_2"/>
      <sheetName val="2_2_Yrly_Comparison"/>
      <sheetName val="5__BSC_Developmt"/>
      <sheetName val="CAJE_CRJE"/>
      <sheetName val="Tickmarks_"/>
      <sheetName val="취득_처분명세_반기"/>
      <sheetName val="대차대조표_(2)"/>
      <sheetName val="손익계산서_(2)"/>
      <sheetName val="주요경영지표계산_(2)"/>
      <sheetName val="잉여금,_현금흐름"/>
      <sheetName val="손익계산서_(3)"/>
      <sheetName val="폐토수익화_"/>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월_급여"/>
      <sheetName val="6월_내수"/>
      <sheetName val="6월_내수_편집"/>
      <sheetName val="01Q4_RATE"/>
      <sheetName val="97년제4기재무제표(출력)_xls"/>
      <sheetName val="가_인건비산출근거(관리직급여표)"/>
      <sheetName val="나_인건비산출근거(운영직급여표)"/>
      <sheetName val="1_05고객별_담당자"/>
      <sheetName val="고수익"/>
      <sheetName val="명세서"/>
      <sheetName val="체불임금"/>
      <sheetName val="평균임금"/>
      <sheetName val="체불금품내역"/>
      <sheetName val="자재및업무개선"/>
      <sheetName val="현금"/>
      <sheetName val="제조원가"/>
      <sheetName val="99판매상세"/>
      <sheetName val="매출"/>
      <sheetName val="UNDELIVERED-FR WH-HK"/>
      <sheetName val="ThFilmRental"/>
      <sheetName val="Instructions"/>
      <sheetName val="07월"/>
      <sheetName val="03"/>
      <sheetName val="05"/>
      <sheetName val="외화금융(97-03)"/>
      <sheetName val="Local Purchase"/>
      <sheetName val="CaratPrévisions "/>
      <sheetName val="CaratRM99Division "/>
      <sheetName val="CaratRMDivision"/>
      <sheetName val="CaratRSBDivision"/>
      <sheetName val="pplay load"/>
      <sheetName val="구미2월"/>
      <sheetName val="안양2월"/>
      <sheetName val="BAL.(TTL)"/>
      <sheetName val="용연"/>
      <sheetName val="경놡"/>
      <sheetName val="GUDV- Aug"/>
      <sheetName val="NI"/>
      <sheetName val="ROI"/>
      <sheetName val="Budget"/>
      <sheetName val="NAMES by Mgr"/>
      <sheetName val="2-2.매출분석"/>
      <sheetName val="원료돈정산(거세)"/>
      <sheetName val="ﾘｽﾄ"/>
      <sheetName val="재무가정"/>
      <sheetName val="5600"/>
      <sheetName val="Ⅰ-1"/>
      <sheetName val="주요비율-낙관"/>
      <sheetName val="신선데이터"/>
      <sheetName val="실행철강하도"/>
      <sheetName val="產能"/>
      <sheetName val="料費2"/>
      <sheetName val="分攤2"/>
      <sheetName val="比較2"/>
      <sheetName val="주간계획"/>
      <sheetName val="보증금"/>
      <sheetName val="계획시간"/>
      <sheetName val="scale &amp; Income"/>
      <sheetName val="자료"/>
      <sheetName val="은행조회서"/>
      <sheetName val="其他应收款明细及帐龄分析(表5)"/>
      <sheetName val="txt(손익)"/>
      <sheetName val="fxrate"/>
      <sheetName val="갑(전기)"/>
      <sheetName val="공종단가"/>
      <sheetName val="기타의투자자산"/>
      <sheetName val="장기대여금"/>
      <sheetName val="2공구하도급내역서"/>
      <sheetName val="시험연구비상각"/>
      <sheetName val="관련부서"/>
      <sheetName val="B-III"/>
      <sheetName val="투자비"/>
      <sheetName val="조성원가DATA"/>
      <sheetName val="사업비"/>
      <sheetName val="TOTAL"/>
      <sheetName val="BB"/>
      <sheetName val="BC"/>
      <sheetName val="BD"/>
      <sheetName val="BE"/>
      <sheetName val="Module"/>
      <sheetName val="손익추정(관리기준)"/>
      <sheetName val="CAL"/>
      <sheetName val="대구은행"/>
      <sheetName val="TB(PL)"/>
      <sheetName val="TB(BS)"/>
      <sheetName val="97KJIST"/>
      <sheetName val="계DATA"/>
      <sheetName val="실DATA "/>
      <sheetName val="2-2_매출분석"/>
      <sheetName val="투찰금액"/>
      <sheetName val="재무가정및요약"/>
      <sheetName val="기초데이터"/>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sheetData sheetId="519"/>
      <sheetData sheetId="520"/>
      <sheetData sheetId="521"/>
      <sheetData sheetId="522" refreshError="1"/>
      <sheetData sheetId="523" refreshError="1"/>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sheetData sheetId="1263"/>
      <sheetData sheetId="1264"/>
      <sheetData sheetId="1265"/>
      <sheetData sheetId="1266"/>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sheetData sheetId="1277" refreshError="1"/>
      <sheetData sheetId="1278" refreshError="1"/>
      <sheetData sheetId="1279"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시데이타"/>
      <sheetName val="집계(원본)"/>
      <sheetName val="(계산용)"/>
      <sheetName val="선발행"/>
      <sheetName val="당일출고"/>
      <sheetName val="분류"/>
      <sheetName val="2000제조1"/>
      <sheetName val="계정code"/>
      <sheetName val="국산화"/>
      <sheetName val="차수"/>
      <sheetName val="1월"/>
      <sheetName val="정렬"/>
      <sheetName val="오억미만"/>
      <sheetName val="토공사"/>
      <sheetName val="SIL98"/>
      <sheetName val="MB5B"/>
      <sheetName val="재고조사0714"/>
      <sheetName val="200"/>
      <sheetName val="진천"/>
      <sheetName val="969910( R)"/>
      <sheetName val="손익계산서"/>
      <sheetName val="퇴직누진"/>
      <sheetName val="총괄"/>
      <sheetName val="구매카드투자미지급금"/>
      <sheetName val="1999"/>
      <sheetName val="일반정보"/>
      <sheetName val="지성학원"/>
      <sheetName val="ILBAN"/>
      <sheetName val="수익성 분석"/>
      <sheetName val="비용(월별계)"/>
      <sheetName val="969910(_R)"/>
      <sheetName val="수익성_분석"/>
      <sheetName val="구미"/>
      <sheetName val="판매집계"/>
      <sheetName val="25.보증금(임차보증금외)"/>
      <sheetName val="공사개요"/>
      <sheetName val="기준"/>
      <sheetName val="이자율"/>
      <sheetName val="97년"/>
      <sheetName val="이익잉여금처분계산서"/>
      <sheetName val="재무상태변동표"/>
      <sheetName val="제조원가명세서"/>
      <sheetName val="현금흐름표"/>
      <sheetName val="R3자재코드에대한PRM코드"/>
      <sheetName val="내수"/>
      <sheetName val="매출원가및관리비"/>
      <sheetName val="을지"/>
      <sheetName val="일위대가"/>
      <sheetName val="Sheet1"/>
      <sheetName val="설계"/>
      <sheetName val="패널"/>
      <sheetName val="목록"/>
      <sheetName val="구간공종"/>
      <sheetName val="0811(A)"/>
      <sheetName val="견적서"/>
      <sheetName val="명세표"/>
      <sheetName val="1-1-1-1"/>
      <sheetName val="집연95"/>
      <sheetName val="DATA"/>
      <sheetName val="내역서"/>
      <sheetName val="부채계정"/>
      <sheetName val="#REF"/>
      <sheetName val="FACTOR"/>
      <sheetName val="재료비집계표"/>
      <sheetName val="원지정보"/>
      <sheetName val="TB"/>
      <sheetName val="회사정보"/>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환율시트"/>
      <sheetName val="BIS자산분류"/>
      <sheetName val="계정과목"/>
      <sheetName val="자산총괄"/>
      <sheetName val="소재지기준"/>
      <sheetName val="만기도래"/>
      <sheetName val="자산총괄표-1"/>
      <sheetName val="Sheet3"/>
      <sheetName val="Sheet4"/>
      <sheetName val="Sheet6"/>
      <sheetName val="Sheet1"/>
      <sheetName val="Sheet8"/>
      <sheetName val="Sheet10"/>
      <sheetName val="Sheet11"/>
      <sheetName val="Sheet12"/>
      <sheetName val="Sheet13"/>
      <sheetName val="한은보고서(최종분) "/>
      <sheetName val="자산총괄표-2"/>
      <sheetName val="Sheet5"/>
      <sheetName val="Sheet7"/>
      <sheetName val="Sheet2"/>
      <sheetName val="Sheet9"/>
      <sheetName val="한은전산망(출자자산)"/>
      <sheetName val="만기 7일초과"/>
      <sheetName val="장은자산"/>
      <sheetName val="외화증권현황수정전(9912)"/>
      <sheetName val="외화증권현황수정후(9912)"/>
      <sheetName val="외화증권현황(최정명Sub,9909)"/>
      <sheetName val="환율정보"/>
      <sheetName val="Sheet14"/>
      <sheetName val="Sheet15"/>
      <sheetName val="한은보고서(최종분)  (2)"/>
      <sheetName val="한은전산망(출자자산) (2)"/>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
      <sheetName val="퇴충"/>
      <sheetName val="영업비용"/>
      <sheetName val="PAYROLL"/>
      <sheetName val="퇴직지급"/>
      <sheetName val="10월 급여"/>
      <sheetName val="Sheet1 (2)"/>
      <sheetName val="Sheet1"/>
      <sheetName val="11월 급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매입채무"/>
      <sheetName val="부외부채"/>
      <sheetName val="기타의부채"/>
      <sheetName val="퇴충"/>
      <sheetName val="우발채무"/>
    </sheetNames>
    <sheetDataSet>
      <sheetData sheetId="0" refreshError="1"/>
      <sheetData sheetId="1"/>
      <sheetData sheetId="2"/>
      <sheetData sheetId="3"/>
      <sheetData sheetId="4"/>
      <sheetData sheetId="5"/>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
      <sheetName val="매출원가보고서"/>
      <sheetName val="매출원가추정"/>
      <sheetName val="Sheet3"/>
      <sheetName val="비율분석"/>
      <sheetName val="가정"/>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데이타"/>
      <sheetName val="주요경영지표"/>
    </sheetNames>
    <sheetDataSet>
      <sheetData sheetId="0"/>
      <sheetData sheetId="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 (K상각후회수율)"/>
      <sheetName val="검증최종"/>
      <sheetName val="k상각후회수율 2006최종"/>
      <sheetName val="k상각후회수율 2005최종"/>
      <sheetName val="k상각후회수율 2006최종 전체합계"/>
      <sheetName val="US CONVERSION시스템조회자료 -&gt;"/>
      <sheetName val="200612상각후회수율"/>
      <sheetName val="200612Mortgage"/>
      <sheetName val="200612HOME-EQUITY"/>
      <sheetName val="200612SECURED"/>
      <sheetName val="200612UNSECURED"/>
      <sheetName val="200612기업"/>
      <sheetName val="200612대환론"/>
      <sheetName val="200612카드론"/>
      <sheetName val="200612카드대급금"/>
      <sheetName val="EUC-1.2527.K상각후회수율200612"/>
    </sheetNames>
    <definedNames>
      <definedName name="FORM1_조회"/>
    </defined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남03"/>
      <sheetName val="LEAD SHEET (K상각후회수율)"/>
    </sheetNames>
    <sheetDataSet>
      <sheetData sheetId="0" refreshError="1"/>
      <sheetData sheetId="1"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질의사항"/>
      <sheetName val="4. 고객관계계산내역"/>
      <sheetName val="4-2. 매출실적"/>
      <sheetName val="7. CAC 계산내역"/>
      <sheetName val="7-2. NWC"/>
      <sheetName val="7-3. 토지이율표"/>
      <sheetName val="6. 신용등급캡쳐"/>
      <sheetName val="9. License Agreement"/>
      <sheetName val="10.growth rate back up"/>
      <sheetName val="12. Marketing expense"/>
      <sheetName val="13. TAB(브랜드고객관계)"/>
      <sheetName val="13. TAB(AWF)"/>
      <sheetName val="14. AWF"/>
      <sheetName val="15. 기술관련자산 approch reference"/>
      <sheetName val="17-2 계산내역"/>
      <sheetName val="19"/>
      <sheetName val="20. Indus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채권채무"/>
      <sheetName val="label"/>
      <sheetName val="Module1"/>
    </sheetNames>
    <sheetDataSet>
      <sheetData sheetId="0" refreshError="1"/>
      <sheetData sheetId="1" refreshError="1"/>
      <sheetData sheetId="2" refreshError="1"/>
      <sheetData sheetId="3"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수원본(99.2.28)"/>
      <sheetName val="보증금(전신전화가입권)"/>
      <sheetName val="계수원본_99_2_28_"/>
      <sheetName val="수기정산자료"/>
      <sheetName val="LIST"/>
      <sheetName val="분당임차변경"/>
      <sheetName val="대차"/>
      <sheetName val="당월손익계산서★"/>
      <sheetName val="출자한도1031"/>
      <sheetName val="추가강의료내역"/>
      <sheetName val="정산표"/>
      <sheetName val="고정비"/>
      <sheetName val="기초자료"/>
      <sheetName val="대차대조표"/>
      <sheetName val="손익계산서"/>
      <sheetName val="pre-anal대차대조표"/>
      <sheetName val="93상각비"/>
      <sheetName val="주주명부&lt;끝&gt;"/>
      <sheetName val="적용환율"/>
      <sheetName val="9-1차이내역"/>
      <sheetName val="자본금"/>
      <sheetName val="basic_info"/>
      <sheetName val="기흥진행률"/>
      <sheetName val="A1"/>
      <sheetName val="pre-anal손익계산서"/>
      <sheetName val="기준환율"/>
      <sheetName val="TB"/>
      <sheetName val="22.보증금(전화가입권)"/>
      <sheetName val="시산표"/>
      <sheetName val="원가"/>
      <sheetName val="미비용95"/>
      <sheetName val="LU"/>
      <sheetName val="control sheet"/>
      <sheetName val="총괄원장"/>
      <sheetName val="10.31"/>
      <sheetName val="수정시산표"/>
      <sheetName val="재고증감내역"/>
      <sheetName val="Sheet3"/>
      <sheetName val="계정code"/>
      <sheetName val="판매시설"/>
      <sheetName val="고정자산원본"/>
      <sheetName val="계수원본(99_2_28)"/>
      <sheetName val="안전보호구98"/>
      <sheetName val="영업외손익등"/>
      <sheetName val="확인서"/>
      <sheetName val="Sheet2"/>
      <sheetName val="STC3"/>
      <sheetName val="정기적금"/>
      <sheetName val="공통"/>
      <sheetName val="과"/>
      <sheetName val="f_BS"/>
      <sheetName val="f_IS"/>
      <sheetName val="Sch Index"/>
      <sheetName val="Cover"/>
      <sheetName val="근로영수증"/>
      <sheetName val="퇴직영수증"/>
      <sheetName val="월제조(03.09월)"/>
      <sheetName val="K-1 유형자산리드"/>
      <sheetName val="BS_AVG_2008"/>
      <sheetName val="최종계수(팀장님보세요99.4.24)"/>
      <sheetName val="회사정보"/>
      <sheetName val="회수율"/>
      <sheetName val="Memo"/>
      <sheetName val="수입"/>
      <sheetName val="A-LINE"/>
      <sheetName val="잉여금"/>
      <sheetName val="Köpfe"/>
      <sheetName val="보증금_전신전화가입권_"/>
      <sheetName val="명세"/>
      <sheetName val="금융소득종합과세"/>
      <sheetName val="근로소득세2001"/>
      <sheetName val="10_31"/>
      <sheetName val="control_sheet"/>
      <sheetName val="22_보증금(전화가입권)"/>
      <sheetName val="Sch_Index"/>
      <sheetName val="월제조(03_09월)"/>
      <sheetName val="K-1_유형자산리드"/>
      <sheetName val="최종계수(팀장님보세요99_4_24)"/>
      <sheetName val="PTVT (MAU)"/>
      <sheetName val="받을어음할인및 융통어음"/>
      <sheetName val="배서어음명세서"/>
      <sheetName val="3.미지급보험금증감"/>
      <sheetName val="4.보유실효"/>
      <sheetName val="8.출수재"/>
      <sheetName val="2.해지만기"/>
      <sheetName val="거래선"/>
      <sheetName val="상각율표"/>
      <sheetName val="외상매출금현황-수정분 A2"/>
      <sheetName val="환산매출"/>
      <sheetName val="00'미수"/>
      <sheetName val="미지급금으로 대체"/>
      <sheetName val="Print"/>
      <sheetName val="외화"/>
      <sheetName val="제품(수출)매출"/>
      <sheetName val="상품보조수불"/>
      <sheetName val="제조원가계산서 (2)"/>
      <sheetName val="제품입고(생산)"/>
      <sheetName val="IN"/>
      <sheetName val="연간생산4"/>
      <sheetName val="2.상각보정명세"/>
      <sheetName val="선급법인세"/>
      <sheetName val="만기"/>
      <sheetName val="9.1"/>
      <sheetName val="WPL"/>
      <sheetName val="FRDS9805"/>
      <sheetName val="3-31"/>
      <sheetName val="미수수익"/>
      <sheetName val="PivotTable $"/>
      <sheetName val="별제권_정리담보권1"/>
      <sheetName val="갑지"/>
      <sheetName val="실행"/>
      <sheetName val="JOB Assign"/>
      <sheetName val="Sheet1"/>
      <sheetName val="유림골조"/>
      <sheetName val="계수원본(99_2_28)1"/>
      <sheetName val="10_311"/>
      <sheetName val="월제조(03_09월)1"/>
      <sheetName val="22_보증금(전화가입권)1"/>
      <sheetName val="control_sheet1"/>
      <sheetName val="최종계수(팀장님보세요99_4_24)1"/>
      <sheetName val="Sch_Index1"/>
      <sheetName val="K-1_유형자산리드1"/>
      <sheetName val="받을어음할인및_융통어음"/>
      <sheetName val="PTVT_(MAU)"/>
      <sheetName val="3_미지급보험금증감"/>
      <sheetName val="4_보유실효"/>
      <sheetName val="8_출수재"/>
      <sheetName val="2_해지만기"/>
      <sheetName val="외상매출금현황-수정분_A2"/>
      <sheetName val="2_상각보정명세"/>
      <sheetName val="PivotTable_$"/>
      <sheetName val="제조원가계산서_(2)"/>
      <sheetName val="@공통코드"/>
      <sheetName val="월확9601"/>
      <sheetName val="2000손익실적"/>
      <sheetName val="2000손익예산"/>
      <sheetName val="INTRODUCTION"/>
      <sheetName val="예금미수 (2)"/>
      <sheetName val="configure"/>
      <sheetName val="노c"/>
      <sheetName val="RV미수수익보정"/>
      <sheetName val="불균등-거치외(미수)"/>
      <sheetName val="불균등-TOP(선수)"/>
      <sheetName val="인원계획-미화"/>
      <sheetName val="Property"/>
      <sheetName val="95WBS"/>
      <sheetName val="Macro1"/>
      <sheetName val="2.1 전환분개 (PBC)_4Q"/>
      <sheetName val="당년매출집계"/>
      <sheetName val="admin"/>
      <sheetName val="6월금액"/>
      <sheetName val="생산직"/>
      <sheetName val="SALE"/>
      <sheetName val="Ⅱ1-0타"/>
      <sheetName val="대지급금(외화)"/>
      <sheetName val="CashFlow(중간집계)"/>
      <sheetName val="LoanList"/>
      <sheetName val="이자수입"/>
      <sheetName val="당년"/>
      <sheetName val="분석항목"/>
      <sheetName val="UTMBPL"/>
      <sheetName val="매입내역"/>
      <sheetName val="비교대차(완)"/>
      <sheetName val="1995년 섹터별 매출"/>
      <sheetName val="상품매출"/>
      <sheetName val="재고 "/>
      <sheetName val="매입수불자재"/>
      <sheetName val="매입계산서"/>
      <sheetName val="부분품"/>
      <sheetName val="생산부대통지서"/>
      <sheetName val="국영"/>
      <sheetName val="MENU"/>
      <sheetName val="2003경영계획"/>
      <sheetName val="BSM9601"/>
      <sheetName val="DWPM"/>
      <sheetName val="내수자재"/>
      <sheetName val="급여지급"/>
      <sheetName val="미착기계"/>
      <sheetName val="회수내역"/>
      <sheetName val="교육계획"/>
      <sheetName val="특판제외"/>
      <sheetName val="Menu_Link"/>
      <sheetName val="97 사업추정(WEKI)"/>
      <sheetName val="전문직"/>
      <sheetName val="인턴사원"/>
      <sheetName val="완성차 미수금"/>
      <sheetName val="출입자명단"/>
      <sheetName val="매출.물동명세"/>
      <sheetName val="10한빛"/>
      <sheetName val="차수"/>
      <sheetName val="Lead"/>
      <sheetName val="36.미지급법인세"/>
      <sheetName val="PUC명"/>
      <sheetName val="Ctrl"/>
      <sheetName val="depreciation of machinery"/>
      <sheetName val="Packaging cost Back Data"/>
      <sheetName val="현금"/>
      <sheetName val="2.대외공문"/>
      <sheetName val="Ref"/>
      <sheetName val="소매_신용"/>
      <sheetName val="특정상품(비소매)"/>
      <sheetName val="비소매신용"/>
      <sheetName val="박상무"/>
      <sheetName val="곽병갑"/>
      <sheetName val="김석천"/>
      <sheetName val="오이균"/>
      <sheetName val="이명례"/>
      <sheetName val="Sheet1 (2)"/>
      <sheetName val="10월 급여"/>
      <sheetName val="외상매출금"/>
      <sheetName val="PPS2"/>
      <sheetName val="수입2"/>
      <sheetName val="선급미지급비용"/>
      <sheetName val="2000년 충당금자료"/>
      <sheetName val="결정단가"/>
      <sheetName val="성적표96"/>
      <sheetName val="협조전"/>
      <sheetName val="차입금"/>
      <sheetName val="24.보증금(전신전화가입권)"/>
      <sheetName val="시산표12월(수정후)"/>
      <sheetName val="통계자료"/>
      <sheetName val="외상매입금점별현황"/>
      <sheetName val="Assumption"/>
      <sheetName val="2_1_전환분개_(PBC)_4Q"/>
      <sheetName val="영업소별미수금현황(Old)"/>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총괄표"/>
      <sheetName val="우리금융"/>
      <sheetName val="한빛은행"/>
      <sheetName val="평화은행"/>
      <sheetName val="경남은행"/>
      <sheetName val="광주은행"/>
      <sheetName val="하나로종금"/>
      <sheetName val="비씨카드"/>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재무가정근기"/>
      <sheetName val="계수추이"/>
      <sheetName val="총괄보고용"/>
      <sheetName val="1.계수목표"/>
      <sheetName val="2.종합계획"/>
      <sheetName val="3.부문계획"/>
      <sheetName val="계획요약 (2)"/>
      <sheetName val="계획요약"/>
      <sheetName val="재무초안"/>
      <sheetName val="은행BS"/>
      <sheetName val="은행IS"/>
      <sheetName val="신탁BS"/>
      <sheetName val="신탁IS"/>
      <sheetName val="제출용BSPL"/>
      <sheetName val="분당임차변경"/>
      <sheetName val="LIS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2.제조원가 (결합))"/>
      <sheetName val="계수원본(99.2.28)"/>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은행수정후국내"/>
      <sheetName val="은행수정후국외"/>
      <sheetName val="예치금"/>
      <sheetName val="유가증권"/>
      <sheetName val="대출채권"/>
      <sheetName val="유형자산"/>
      <sheetName val="잡자산"/>
      <sheetName val="예수금"/>
      <sheetName val="차입금"/>
      <sheetName val="퇴직급여충당금"/>
      <sheetName val="지급보증"/>
      <sheetName val="잡부채"/>
      <sheetName val="담보제공"/>
      <sheetName val="보험가입"/>
      <sheetName val="이자있는"/>
      <sheetName val="주식매입선택권"/>
      <sheetName val="외화"/>
      <sheetName val="파생"/>
      <sheetName val="우발"/>
      <sheetName val="Sheet2"/>
      <sheetName val="Sheet3"/>
      <sheetName val="#REF"/>
      <sheetName val="유가증권분류코드(2006.6.16)"/>
      <sheetName val="Model"/>
      <sheetName val="output"/>
      <sheetName val="data"/>
      <sheetName val="basic_info"/>
      <sheetName val="95하U$가격"/>
      <sheetName val="대차대조표"/>
      <sheetName val="LIST"/>
      <sheetName val="발생집계"/>
      <sheetName val="#REF!"/>
      <sheetName val="계수원본(99.2.28)"/>
      <sheetName val="정기적금"/>
      <sheetName val="분당임차변경"/>
      <sheetName val="국외감가상각내역0103"/>
      <sheetName val="11.17-11.23"/>
      <sheetName val="11.24-11.30"/>
      <sheetName val="전환대상"/>
      <sheetName val="FUNDAPAD"/>
      <sheetName val="Macro3"/>
      <sheetName val="00'미수"/>
      <sheetName val="기초자료"/>
      <sheetName val="손익계산서"/>
      <sheetName val="대환취급"/>
      <sheetName val="발생"/>
      <sheetName val="취소"/>
      <sheetName val="표지(0810)"/>
      <sheetName val="95년간접비"/>
      <sheetName val="BM_NEW2"/>
      <sheetName val="Ⅱ1-0타"/>
      <sheetName val="일반관리비(선급보험료)-총무"/>
      <sheetName val="반기_유가증권"/>
      <sheetName val="10K4"/>
      <sheetName val="Ctrl"/>
      <sheetName val="유배당상품"/>
      <sheetName val="060930"/>
      <sheetName val="보증금(전신전화가입권)"/>
      <sheetName val="부서별손익 (부)"/>
      <sheetName val="금리보조"/>
      <sheetName val="당년매출집계"/>
      <sheetName val="HERO01"/>
      <sheetName val="엘지엠알오"/>
      <sheetName val="원본"/>
      <sheetName val="93상각비"/>
      <sheetName val="손익합산"/>
      <sheetName val="A1"/>
      <sheetName val="조흥은행"/>
      <sheetName val="1"/>
      <sheetName val="10.31"/>
      <sheetName val="계정code"/>
      <sheetName val="LH3 동양시스템"/>
      <sheetName val="5월 DATA"/>
      <sheetName val="Cover"/>
      <sheetName val="유가증권분류코드(2006_6_16)"/>
      <sheetName val="계수원본(99_2_28)"/>
      <sheetName val="대차"/>
      <sheetName val="GeneralInfo"/>
      <sheetName val="일위대가"/>
      <sheetName val="Sheet1 (2)"/>
      <sheetName val="10월 급여"/>
      <sheetName val="수정시산표"/>
      <sheetName val="퇴직영수증"/>
      <sheetName val="대지급금(외화)"/>
      <sheetName val="시네마입금"/>
      <sheetName val="목표고객속보"/>
      <sheetName val="별제권_정리담보권1"/>
      <sheetName val="1차가공"/>
      <sheetName val="회사정보"/>
      <sheetName val="적금및발행어음계산"/>
      <sheetName val="명목GDPRData"/>
      <sheetName val="성적표96"/>
      <sheetName val="말잔"/>
      <sheetName val="손익"/>
      <sheetName val="고정비"/>
      <sheetName val="YHCODE"/>
      <sheetName val="정의"/>
      <sheetName val="특수요인"/>
      <sheetName val="이익처분"/>
      <sheetName val="3백이하"/>
      <sheetName val="환율INDEX"/>
      <sheetName val="종합일지"/>
      <sheetName val="INSTRUMENT"/>
      <sheetName val="외상매출금현황-수정분 A2"/>
      <sheetName val="11_17-11_23"/>
      <sheetName val="11_24-11_30"/>
      <sheetName val="부서별손익_(부)"/>
      <sheetName val="LH3_동양시스템"/>
      <sheetName val="5월_DATA"/>
      <sheetName val="Sheet1_(2)"/>
      <sheetName val="10월_급여"/>
      <sheetName val="10_31"/>
      <sheetName val="f_BS"/>
      <sheetName val="f_IS"/>
      <sheetName val="연체대출"/>
      <sheetName val="U3.1"/>
      <sheetName val="근로영수증"/>
      <sheetName val="A (3)"/>
      <sheetName val="외상매출금현황-수정분_A2"/>
      <sheetName val="유가증권분류코드(2006_6_16)2"/>
      <sheetName val="계수원본(99_2_28)2"/>
      <sheetName val="11_17-11_232"/>
      <sheetName val="11_24-11_302"/>
      <sheetName val="부서별손익_(부)2"/>
      <sheetName val="LH3_동양시스템2"/>
      <sheetName val="5월_DATA2"/>
      <sheetName val="10_312"/>
      <sheetName val="Sheet1_(2)2"/>
      <sheetName val="10월_급여2"/>
      <sheetName val="외상매출금현황-수정분_A22"/>
      <sheetName val="유가증권분류코드(2006_6_16)1"/>
      <sheetName val="계수원본(99_2_28)1"/>
      <sheetName val="11_17-11_231"/>
      <sheetName val="11_24-11_301"/>
      <sheetName val="부서별손익_(부)1"/>
      <sheetName val="LH3_동양시스템1"/>
      <sheetName val="5월_DATA1"/>
      <sheetName val="10_311"/>
      <sheetName val="Sheet1_(2)1"/>
      <sheetName val="10월_급여1"/>
      <sheetName val="외상매출금현황-수정분_A21"/>
      <sheetName val="유가증권분류코드(2006_6_16)4"/>
      <sheetName val="계수원본(99_2_28)4"/>
      <sheetName val="11_17-11_234"/>
      <sheetName val="11_24-11_304"/>
      <sheetName val="부서별손익_(부)4"/>
      <sheetName val="LH3_동양시스템4"/>
      <sheetName val="5월_DATA4"/>
      <sheetName val="10_314"/>
      <sheetName val="Sheet1_(2)4"/>
      <sheetName val="10월_급여4"/>
      <sheetName val="외상매출금현황-수정분_A24"/>
      <sheetName val="유가증권분류코드(2006_6_16)3"/>
      <sheetName val="계수원본(99_2_28)3"/>
      <sheetName val="11_17-11_233"/>
      <sheetName val="11_24-11_303"/>
      <sheetName val="부서별손익_(부)3"/>
      <sheetName val="LH3_동양시스템3"/>
      <sheetName val="5월_DATA3"/>
      <sheetName val="10_313"/>
      <sheetName val="Sheet1_(2)3"/>
      <sheetName val="10월_급여3"/>
      <sheetName val="외상매출금현황-수정분_A23"/>
      <sheetName val="시산표"/>
      <sheetName val="3-4현"/>
      <sheetName val="3-3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가평가 "/>
      <sheetName val="경영관리실 송부용"/>
      <sheetName val="#REF"/>
      <sheetName val="월할경비"/>
      <sheetName val="인원계획-미화"/>
    </sheetNames>
    <sheetDataSet>
      <sheetData sheetId="0" refreshError="1"/>
      <sheetData sheetId="1" refreshError="1"/>
      <sheetData sheetId="2" refreshError="1"/>
      <sheetData sheetId="3" refreshError="1"/>
      <sheetData sheetId="4"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부서자료"/>
      <sheetName val="완성차 미수금"/>
      <sheetName val="보정후BS"/>
      <sheetName val="출입자명단"/>
      <sheetName val="삼화95"/>
      <sheetName val="사원명부"/>
      <sheetName val="10.31"/>
      <sheetName val="LIST"/>
      <sheetName val="계정과목"/>
      <sheetName val="환율시트"/>
      <sheetName val="월할경비"/>
      <sheetName val="부서별공수"/>
      <sheetName val="투입공수"/>
      <sheetName val="생산"/>
      <sheetName val="자재재고"/>
      <sheetName val="재공재고"/>
      <sheetName val="품질현황-보류"/>
      <sheetName val="법인구분"/>
      <sheetName val="기초코드"/>
      <sheetName val="1월"/>
      <sheetName val="갑지(추정)"/>
      <sheetName val="경영혁신본부"/>
      <sheetName val="회사전체"/>
      <sheetName val="세부pl"/>
      <sheetName val="WorksheetSettings"/>
      <sheetName val="적심사표"/>
      <sheetName val="코드"/>
      <sheetName val="회사정보"/>
      <sheetName val="현금"/>
      <sheetName val="총물량"/>
      <sheetName val="99퇴직"/>
      <sheetName val="IDONG"/>
      <sheetName val="매출.물동명세"/>
      <sheetName val="Code"/>
      <sheetName val="basic_info"/>
      <sheetName val="보정전BS(세분류)"/>
      <sheetName val="Net PL(세분류)"/>
      <sheetName val="계수원본(99.2.28)"/>
      <sheetName val="지역개발"/>
      <sheetName val="Voucher"/>
      <sheetName val="손익계산서"/>
      <sheetName val="공통비(전체)"/>
      <sheetName val="보증금(전신전화가입권)"/>
      <sheetName val="지점장"/>
      <sheetName val="공동"/>
      <sheetName val="단독"/>
      <sheetName val="Total"/>
      <sheetName val="원가율"/>
      <sheetName val="TSCLFEB"/>
      <sheetName val="감가상각"/>
      <sheetName val="외상매출금현황-수정분 A2"/>
      <sheetName val="Sheet11"/>
      <sheetName val="입력자료"/>
      <sheetName val="WPL"/>
      <sheetName val="수익성분석"/>
      <sheetName val="이익잉여금처분계산서"/>
      <sheetName val="제조원가명세서"/>
      <sheetName val="현금흐름표"/>
      <sheetName val="Menu_Link"/>
      <sheetName val="사업자등록증"/>
      <sheetName val="3.판관비명세서"/>
      <sheetName val="5사남"/>
      <sheetName val="목표"/>
      <sheetName val="차수"/>
      <sheetName val="장할생활 (2)"/>
      <sheetName val="YTD Sales(0411)"/>
      <sheetName val="관A준공"/>
      <sheetName val="대전"/>
      <sheetName val="증감분석 및 연결조정"/>
      <sheetName val="PAN"/>
      <sheetName val="213"/>
      <sheetName val="제조부문배부"/>
      <sheetName val="99선급비용"/>
      <sheetName val="차액보증"/>
      <sheetName val="공통비배부기준"/>
      <sheetName val="취합표"/>
      <sheetName val="물량산출"/>
      <sheetName val="자료"/>
      <sheetName val="주요기준"/>
      <sheetName val="원천세납부"/>
      <sheetName val="서식시트"/>
      <sheetName val="Cash Flow"/>
      <sheetName val="①매출"/>
      <sheetName val="99매출현"/>
      <sheetName val="은행"/>
      <sheetName val="내역"/>
      <sheetName val="설계"/>
      <sheetName val="비용"/>
      <sheetName val="XREF"/>
      <sheetName val="운반장소등록"/>
      <sheetName val="대차대조표"/>
      <sheetName val="ke24(0404)"/>
      <sheetName val="KE24(0403)"/>
      <sheetName val="계정code"/>
      <sheetName val="산출기준(파견전산실)"/>
      <sheetName val="발생집계"/>
      <sheetName val="95년간접비"/>
      <sheetName val="B"/>
      <sheetName val="6_3"/>
      <sheetName val="기본자료"/>
      <sheetName val="Details"/>
      <sheetName val="9-1차이내역"/>
      <sheetName val="담보평가"/>
      <sheetName val="정보"/>
      <sheetName val="11.17-11.23"/>
      <sheetName val="11.24-11.30"/>
      <sheetName val="기타현황"/>
      <sheetName val="MH_생산"/>
      <sheetName val="Menu"/>
      <sheetName val="CashFlow(중간집계)"/>
      <sheetName val="LoanList"/>
      <sheetName val="보빈규격"/>
      <sheetName val="2.상각보정명세"/>
      <sheetName val="외상매입금_Detail"/>
      <sheetName val="일위대가"/>
      <sheetName val="요약BS"/>
      <sheetName val="가정"/>
      <sheetName val="현장관리비"/>
      <sheetName val="리츠"/>
      <sheetName val="score_sheet"/>
      <sheetName val="공제사업score_sheet"/>
      <sheetName val="법인세비용_계산"/>
      <sheetName val="정관_및_회계규정"/>
      <sheetName val="주요ISSUE_사항"/>
      <sheetName val="완성차_미수금"/>
      <sheetName val="2.대외공문"/>
      <sheetName val="업무분장 "/>
      <sheetName val="1공장 재공품생산현황"/>
      <sheetName val="건축공사"/>
      <sheetName val="주주명부&lt;끝&gt;"/>
      <sheetName val="cfanal"/>
      <sheetName val="profit"/>
      <sheetName val="부산"/>
      <sheetName val="DATA"/>
      <sheetName val="하수급견적대비"/>
      <sheetName val="아파트 기성내역서"/>
      <sheetName val="RC"/>
      <sheetName val="S&amp;R"/>
      <sheetName val="손익"/>
      <sheetName val="비교원가제출.고"/>
      <sheetName val="공사개요"/>
      <sheetName val="개인법인구분"/>
      <sheetName val="건설중인"/>
      <sheetName val="받을어음할인및 융통어음"/>
      <sheetName val="부도어음"/>
      <sheetName val="2006_과표및세액조정계산서"/>
      <sheetName val="외상매출금현황-수정분_A2"/>
      <sheetName val="계수원본(99_2_28)"/>
      <sheetName val="YTD_Sales(0411)"/>
      <sheetName val="10_31"/>
      <sheetName val="매출_물동명세"/>
      <sheetName val="금액집계(리포트)"/>
      <sheetName val="유림골조"/>
      <sheetName val="달성율"/>
      <sheetName val="1월실적 (2)"/>
      <sheetName val="금융"/>
      <sheetName val="리스"/>
      <sheetName val="보험"/>
      <sheetName val="인별호봉표"/>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총괄표"/>
      <sheetName val="공사기성"/>
      <sheetName val="3-31"/>
      <sheetName val="매출채권 및 담보비율 변동"/>
      <sheetName val="미지급비용2"/>
      <sheetName val="미지급비용"/>
      <sheetName val="현금흐름Ⅰ"/>
      <sheetName val="공통"/>
      <sheetName val="범한여행"/>
      <sheetName val="이자율"/>
      <sheetName val="대차대조표12.01"/>
      <sheetName val="해외법인"/>
      <sheetName val="TB"/>
      <sheetName val="TCA"/>
      <sheetName val="합계잔액시산표"/>
      <sheetName val="4.2유효폭의 계산"/>
      <sheetName val="작업불가"/>
      <sheetName val="Dólar Observado"/>
      <sheetName val="4-1. 매출원가 손익계획 집계표"/>
      <sheetName val="Rate"/>
      <sheetName val="1.MDF1공장"/>
      <sheetName val="Summary"/>
      <sheetName val="FRDS9805"/>
      <sheetName val="대구은행"/>
      <sheetName val="대비"/>
      <sheetName val="적용환율"/>
      <sheetName val="퇴직급여충당금12.31"/>
      <sheetName val="3250-41"/>
      <sheetName val="명세서"/>
      <sheetName val="2공구산출내역"/>
      <sheetName val="설계내역서"/>
      <sheetName val="해창정"/>
      <sheetName val="크라운"/>
      <sheetName val="인원자료"/>
      <sheetName val="화섬 MDP"/>
      <sheetName val="각종data"/>
      <sheetName val="노임이"/>
      <sheetName val="월별"/>
      <sheetName val="만기"/>
      <sheetName val="쌍용자료"/>
      <sheetName val="대우자료"/>
      <sheetName val="其他应收款明细及帐龄分析(表5)"/>
      <sheetName val="수h"/>
      <sheetName val="시산표"/>
      <sheetName val="영업소실적"/>
      <sheetName val="Sheet6"/>
      <sheetName val="항목"/>
      <sheetName val="급여지급"/>
      <sheetName val="조견표"/>
      <sheetName val="입력항목"/>
      <sheetName val="INFORM"/>
      <sheetName val="25.보증금(임차보증금외)"/>
      <sheetName val="국산화"/>
      <sheetName val="지성학원"/>
      <sheetName val="ILBAN"/>
      <sheetName val="IJABUNRI"/>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미오"/>
      <sheetName val="자본금"/>
      <sheetName val="재고"/>
      <sheetName val="퇴충"/>
      <sheetName val="기초"/>
      <sheetName val="추가(완)"/>
      <sheetName val="8월배정예산"/>
      <sheetName val="수불표"/>
      <sheetName val="입고12"/>
      <sheetName val="출고12"/>
      <sheetName val="업종코드"/>
      <sheetName val="본공사"/>
      <sheetName val="양식3"/>
      <sheetName val="3"/>
      <sheetName val="기준봉급표"/>
      <sheetName val="Reference"/>
      <sheetName val="연체대출"/>
      <sheetName val="00'미수"/>
      <sheetName val="직급별인적"/>
      <sheetName val="A1"/>
      <sheetName val="수리결과"/>
      <sheetName val="외상매입금점별현황"/>
      <sheetName val="0"/>
      <sheetName val="기초작업"/>
      <sheetName val="수율"/>
      <sheetName val="Config"/>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작성요령"/>
      <sheetName val="3-4현"/>
      <sheetName val="3-3현"/>
      <sheetName val="Farmtrac(Long)"/>
      <sheetName val="Table"/>
      <sheetName val="공수"/>
      <sheetName val="비용 배부후"/>
      <sheetName val="Class-Char"/>
      <sheetName val="부재료입고집계"/>
      <sheetName val="대차정산"/>
      <sheetName val="주주명부-가나다"/>
      <sheetName val="별첨1(임금)"/>
      <sheetName val="연장수당"/>
      <sheetName val="듀레이션"/>
      <sheetName val="CAUDIT"/>
      <sheetName val="민감도"/>
      <sheetName val="본부별매출"/>
      <sheetName val="우리종금예상재무제표"/>
      <sheetName val="누계매출"/>
      <sheetName val="고객지원무상출하"/>
      <sheetName val="연구소예외출고"/>
      <sheetName val="위험보험료표"/>
      <sheetName val="권리분석"/>
      <sheetName val="건설가계정"/>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T6-6(7)"/>
      <sheetName val="입력.판매"/>
      <sheetName val="입력.인원"/>
      <sheetName val="Reference (변경)"/>
      <sheetName val="총괄"/>
      <sheetName val="당월손익계산서★"/>
      <sheetName val="R&amp;D"/>
      <sheetName val="부서코드"/>
      <sheetName val="CT 재공품생산현황"/>
      <sheetName val="comm"/>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상세"/>
      <sheetName val="RECIMAKE"/>
      <sheetName val="RES"/>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0701"/>
      <sheetName val="지급보증금74"/>
      <sheetName val="분개종합(01)"/>
      <sheetName val="LEASE4"/>
      <sheetName val="BACKDATA"/>
      <sheetName val="(실사조정)총괄"/>
      <sheetName val="BM_NEW2"/>
      <sheetName val="회수율"/>
      <sheetName val="투자자본상계"/>
      <sheetName val="#REF"/>
      <sheetName val="Asset98-CAK"/>
      <sheetName val="Asset9809CAK"/>
      <sheetName val="중장기 외화자금 보정명세(PBC)"/>
      <sheetName val="2.Critical Component Estimation"/>
      <sheetName val="인원계획-미화"/>
      <sheetName val="118.세금과공과"/>
      <sheetName val="TDTKP"/>
      <sheetName val="DK-KH"/>
      <sheetName val="마스터"/>
      <sheetName val="국민연금"/>
      <sheetName val="BOM"/>
      <sheetName val="기초해지"/>
      <sheetName val="검산금액"/>
      <sheetName val="선수보증금"/>
      <sheetName val="연체일수"/>
      <sheetName val="잔가합계"/>
      <sheetName val="중도해지진행업체"/>
      <sheetName val="기초해지2"/>
      <sheetName val="00.08계정"/>
      <sheetName val="보증어음분류"/>
      <sheetName val="사모사채분류"/>
      <sheetName val="부서CODE"/>
      <sheetName val="호봉CODE"/>
      <sheetName val="인력(정규직)"/>
      <sheetName val="MON"/>
      <sheetName val="INCOME STATEMENT"/>
      <sheetName val="YTD"/>
      <sheetName val="부서현황"/>
      <sheetName val="K-1"/>
      <sheetName val="T48a"/>
      <sheetName val="단가"/>
      <sheetName val="부정형평가"/>
      <sheetName val="재공품평가"/>
      <sheetName val="99판매"/>
      <sheetName val="데이터유효성목록"/>
      <sheetName val="별제권_정리담보권1"/>
      <sheetName val="경영비율 "/>
      <sheetName val="불량"/>
      <sheetName val="보고서"/>
      <sheetName val="노임단가"/>
      <sheetName val="대환취급"/>
      <sheetName val="원자재상수"/>
      <sheetName val="원자재운송비"/>
      <sheetName val="상표권"/>
      <sheetName val="산출내역서집계표"/>
      <sheetName val="상불"/>
      <sheetName val="물가지수!"/>
      <sheetName val="공사별5"/>
      <sheetName val="생산기본계획"/>
      <sheetName val="생산실적"/>
      <sheetName val="생산실행계획"/>
      <sheetName val="98"/>
      <sheetName val="XXXXXX"/>
      <sheetName val="목차본문"/>
      <sheetName val="확정BS"/>
      <sheetName val="확정IS"/>
      <sheetName val="결손금(안)"/>
      <sheetName val="현금흐름"/>
      <sheetName val="부속명세서"/>
      <sheetName val="매출액(명) "/>
      <sheetName val="매출원가(명)"/>
      <sheetName val="경영표지"/>
      <sheetName val="영업사항"/>
      <sheetName val="대주주"/>
      <sheetName val="controll"/>
      <sheetName val="WACC"/>
      <sheetName val="물류창고제품별집계"/>
      <sheetName val="재공품(3)"/>
      <sheetName val="표준원가표(2)"/>
      <sheetName val="교각1"/>
      <sheetName val="편입토지조서"/>
      <sheetName val="본사재고"/>
      <sheetName val="계획"/>
      <sheetName val="Tiburon"/>
      <sheetName val="PL"/>
      <sheetName val="재무누계"/>
      <sheetName val="Packaging cost Back Data"/>
      <sheetName val="공정가치"/>
      <sheetName val="제조원가"/>
      <sheetName val="재고자산명세"/>
      <sheetName val="Assumption"/>
      <sheetName val="보험금"/>
      <sheetName val="투자자산"/>
      <sheetName val="대손상각"/>
      <sheetName val="외상매출금"/>
      <sheetName val="받을어음"/>
      <sheetName val="산업은행 경영지표"/>
      <sheetName val="해당월"/>
      <sheetName val="재공품"/>
      <sheetName val="일위대가(계측기설치)"/>
      <sheetName val="#2 BSPL"/>
      <sheetName val="대차대조"/>
      <sheetName val="판매금액기본계획"/>
      <sheetName val="판매금액실적"/>
      <sheetName val="판매금액실행계획"/>
      <sheetName val="판매수량기본계획"/>
      <sheetName val="판매수량실적"/>
      <sheetName val="판매수량실행계획"/>
      <sheetName val="품셈TABLE"/>
      <sheetName val="부산9503"/>
      <sheetName val="감가상각(원본)"/>
      <sheetName val="96수표어음"/>
      <sheetName val="품종별월계"/>
      <sheetName val="분개장·원장"/>
      <sheetName val="기안"/>
      <sheetName val="재무제표"/>
      <sheetName val="작업일보"/>
      <sheetName val="주식적수"/>
      <sheetName val="기타"/>
      <sheetName val="COVER-P"/>
      <sheetName val="조흥은행"/>
      <sheetName val="확인서"/>
      <sheetName val="건설가"/>
      <sheetName val="치약_v011223"/>
      <sheetName val="ls"/>
      <sheetName val="퇴직충당금(3.31)(국문)"/>
      <sheetName val="관계주식"/>
      <sheetName val="제품구분"/>
      <sheetName val="현지법인 대손설정"/>
      <sheetName val="회사제시"/>
      <sheetName val="송전기본"/>
      <sheetName val="유가증권미수"/>
      <sheetName val="Template"/>
      <sheetName val="Macro1"/>
      <sheetName val="매출(총액)"/>
      <sheetName val="판관비"/>
      <sheetName val="T6-6(2)"/>
      <sheetName val="뒤차축소"/>
      <sheetName val="全社経費"/>
      <sheetName val="実績集計"/>
      <sheetName val="実績連絡"/>
      <sheetName val="Customer"/>
      <sheetName val="버스업체(57개사)"/>
      <sheetName val="절감항목"/>
      <sheetName val="현장"/>
      <sheetName val="선급비용"/>
      <sheetName val="YOEMAGUM"/>
      <sheetName val="BOJUNGGM"/>
      <sheetName val="control sheet"/>
      <sheetName val="에뛰드 내부관리가"/>
      <sheetName val="정리"/>
      <sheetName val="직급별인원계획"/>
      <sheetName val="사업별인원계획"/>
      <sheetName val="SA"/>
      <sheetName val="VB "/>
      <sheetName val="均等割DB"/>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품의양"/>
      <sheetName val="종기실공문"/>
      <sheetName val="RV미수수익보정"/>
      <sheetName val="불균등-거치외(미수)"/>
      <sheetName val="불균등-TOP(선수)"/>
      <sheetName val="일위_파일"/>
      <sheetName val="법인별요약"/>
      <sheetName val="admin"/>
      <sheetName val="원가계산 (2)"/>
      <sheetName val="도근좌표"/>
      <sheetName val="ST"/>
      <sheetName val="5월"/>
      <sheetName val="도급비정산"/>
      <sheetName val="POS (2)"/>
      <sheetName val="2월특별상여"/>
      <sheetName val="9월상여"/>
      <sheetName val="05.1Q"/>
      <sheetName val="기간"/>
      <sheetName val="법인정보"/>
      <sheetName val="unit 4"/>
      <sheetName val="일위대가(가설)"/>
      <sheetName val="계정별실적"/>
      <sheetName val="10월판관"/>
      <sheetName val="마산방향"/>
      <sheetName val="진주방향"/>
      <sheetName val="내역서 (2)"/>
      <sheetName val="홍원식"/>
      <sheetName val="합계"/>
      <sheetName val="gyun"/>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급여명세서"/>
      <sheetName val="급여등록"/>
      <sheetName val="97년"/>
      <sheetName val="배부표"/>
      <sheetName val="상품입력"/>
      <sheetName val="미수수익"/>
      <sheetName val="이자수익PT"/>
      <sheetName val="현금 및 예치금Lead"/>
      <sheetName val="보정"/>
      <sheetName val="현금및예치금 명세서"/>
      <sheetName val="참고_주임대리승진안(2013下)"/>
      <sheetName val="97년추정손익계산서"/>
      <sheetName val="0.0ControlSheet"/>
      <sheetName val="요약PL"/>
      <sheetName val="보조재료비"/>
      <sheetName val="재료비"/>
      <sheetName val="2005원가집계표(합계)"/>
      <sheetName val="원가집계표(월별)"/>
      <sheetName val="UTCA"/>
      <sheetName val="1주"/>
      <sheetName val="2주"/>
      <sheetName val="3주"/>
      <sheetName val="4주"/>
      <sheetName val="직급실적"/>
      <sheetName val="부서실적"/>
      <sheetName val="108.수선비"/>
      <sheetName val="TUL30"/>
      <sheetName val="Lead"/>
      <sheetName val="General Inputs"/>
      <sheetName val="CGC Inputs"/>
      <sheetName val="Data&amp;Result"/>
      <sheetName val="처별전산"/>
      <sheetName val="유첨3.적용기준"/>
      <sheetName val="부분품"/>
      <sheetName val="생산부대통지서"/>
      <sheetName val="Sheet7"/>
      <sheetName val="생산직"/>
      <sheetName val="기본정보"/>
      <sheetName val="부서별"/>
      <sheetName val="2009BS_감사전"/>
      <sheetName val="scosht"/>
      <sheetName val="2009PL_감사전"/>
      <sheetName val="지점월추이"/>
      <sheetName val="9706"/>
      <sheetName val="시작"/>
      <sheetName val="외화금융(97-03)"/>
      <sheetName val="주요비율-낙관"/>
      <sheetName val="Ⅰ-1"/>
      <sheetName val="대차,손익"/>
      <sheetName val="손익계산서(管理)"/>
      <sheetName val="구동"/>
      <sheetName val="경비공통"/>
      <sheetName val="용역원가명세서"/>
      <sheetName val="sap`04.7.14"/>
      <sheetName val="F-1,2"/>
      <sheetName val="담당자"/>
      <sheetName val="마감분석"/>
      <sheetName val="업체별재고금액"/>
      <sheetName val="성적표96"/>
      <sheetName val="추가예산"/>
      <sheetName val="주관사업"/>
      <sheetName val="일반(본사)"/>
      <sheetName val="일반(의성)"/>
      <sheetName val="미수금(공동공사비)"/>
      <sheetName val="업체손실공수.xls"/>
      <sheetName val="경영분석"/>
      <sheetName val="서식지정"/>
      <sheetName val="기계장치"/>
      <sheetName val="의왕"/>
      <sheetName val="result0927"/>
      <sheetName val="대우자동차용역비"/>
      <sheetName val="ORIGIN"/>
      <sheetName val="대차"/>
      <sheetName val="13.보증금(전신전화가입권)"/>
      <sheetName val="호봉표"/>
      <sheetName val="형틀공사"/>
      <sheetName val="월말마감"/>
      <sheetName val="SMCB9617145"/>
      <sheetName val="잉여금"/>
      <sheetName val="붙임2-1  지급조서명세서(2001년분)"/>
      <sheetName val="支払明細"/>
      <sheetName val="영업단위-8월"/>
      <sheetName val="호프"/>
      <sheetName val="과8"/>
      <sheetName val="손익분석"/>
      <sheetName val="T02"/>
      <sheetName val="f3"/>
      <sheetName val="EE"/>
      <sheetName val="Office only Letup"/>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PR제조"/>
      <sheetName val="费率"/>
      <sheetName val="가중치_사용자본회전율"/>
      <sheetName val="산근"/>
      <sheetName val="3사분기계획"/>
      <sheetName val="투자자산명세서"/>
      <sheetName val="명세"/>
      <sheetName val="1부생산계획"/>
      <sheetName val="YM98"/>
      <sheetName val="5131"/>
      <sheetName val="경영계획"/>
      <sheetName val="충당금"/>
      <sheetName val="UTMBPL"/>
      <sheetName val="SE_Output"/>
      <sheetName val="9703"/>
      <sheetName val="고정자산원본"/>
      <sheetName val="투자현황"/>
      <sheetName val="◀Chart_Data"/>
      <sheetName val="WH"/>
      <sheetName val="MANAGER"/>
      <sheetName val="118_세금과공과"/>
      <sheetName val="108_수선비"/>
      <sheetName val="95D"/>
      <sheetName val="94D"/>
      <sheetName val="작업통제용"/>
      <sheetName val="93상각비"/>
      <sheetName val="보통예금"/>
      <sheetName val="96시"/>
      <sheetName val="Index"/>
      <sheetName val="본사감가상각대장(비품)"/>
      <sheetName val="96"/>
      <sheetName val="제조공정"/>
      <sheetName val="MA"/>
      <sheetName val="평가제외"/>
      <sheetName val="수선비"/>
      <sheetName val="PC실적"/>
      <sheetName val="신부서코드"/>
      <sheetName val="시설이용권명세서"/>
      <sheetName val="PUR-12K"/>
      <sheetName val="아울렛_농산벤더"/>
      <sheetName val="LeadSchedule"/>
      <sheetName val="EXPENSE"/>
      <sheetName val="BOX명칭"/>
      <sheetName val="95WBS"/>
      <sheetName val="공항,제주 판매율 분석"/>
      <sheetName val="1_현금흐름표"/>
      <sheetName val="조건식"/>
      <sheetName val="산업잠재수요현황"/>
      <sheetName val="산업체판매량세부내역"/>
      <sheetName val="기본일위"/>
      <sheetName val="EQT-ESTN"/>
      <sheetName val="경영비율_"/>
      <sheetName val="VB_"/>
      <sheetName val="원가계산_(2)"/>
      <sheetName val="추가강의료내역"/>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Re1"/>
      <sheetName val="원가배분01년(등본)"/>
      <sheetName val="공구기구"/>
      <sheetName val="이름표"/>
      <sheetName val="현금흐름계산"/>
      <sheetName val="단기금융상품"/>
      <sheetName val="영업미수금"/>
      <sheetName val="저장품"/>
      <sheetName val="가동설비"/>
      <sheetName val="고정부채"/>
      <sheetName val="손익계산서(성질별)상수도"/>
      <sheetName val="차이명세"/>
      <sheetName val="총괄원가"/>
      <sheetName val="경영분석산식(참고)"/>
      <sheetName val="차입금상환표"/>
      <sheetName val="2담당0113"/>
      <sheetName val="1담당0113"/>
      <sheetName val="US Revenue (2)"/>
      <sheetName val="Act-NCI"/>
      <sheetName val="Act-NCE"/>
      <sheetName val="Control"/>
      <sheetName val="현금흐름표 근거자료"/>
      <sheetName val="黄做原材料进销存"/>
      <sheetName val="은행조회서"/>
      <sheetName val="인사자료총집계"/>
      <sheetName val="연평잔"/>
      <sheetName val="시산"/>
      <sheetName val="일위대가표"/>
      <sheetName val="fnc"/>
      <sheetName val="23기-3분기결산PL"/>
      <sheetName val="피보험자명세(럭키확정분)"/>
      <sheetName val="예적금"/>
      <sheetName val="외화"/>
      <sheetName val="bs"/>
      <sheetName val="8월"/>
      <sheetName val="파워콤"/>
      <sheetName val="기초데이타"/>
      <sheetName val="배서어음명세서"/>
      <sheetName val="관세구분시트"/>
      <sheetName val="제작실적"/>
      <sheetName val="99입장목표"/>
      <sheetName val="평가예상(200308)"/>
      <sheetName val="본사"/>
      <sheetName val="Main"/>
      <sheetName val="F-4,5"/>
      <sheetName val="취득"/>
      <sheetName val="0000"/>
      <sheetName val="진도현황"/>
      <sheetName val="score_sheet3"/>
      <sheetName val="공제사업score_sheet3"/>
      <sheetName val="법인세비용_계산3"/>
      <sheetName val="정관_및_회계규정3"/>
      <sheetName val="주요ISSUE_사항3"/>
      <sheetName val="완성차_미수금3"/>
      <sheetName val="2006_과표및세액조정계산서3"/>
      <sheetName val="매출_물동명세3"/>
      <sheetName val="증감분석_및_연결조정2"/>
      <sheetName val="장할생활_(2)2"/>
      <sheetName val="YTD_Sales(0411)3"/>
      <sheetName val="계수원본(99_2_28)3"/>
      <sheetName val="10_313"/>
      <sheetName val="외상매출금현황-수정분_A23"/>
      <sheetName val="Cash_Flow2"/>
      <sheetName val="Net_PL(세분류)2"/>
      <sheetName val="3_판관비명세서2"/>
      <sheetName val="업무분장_2"/>
      <sheetName val="2_대외공문2"/>
      <sheetName val="아파트_기성내역서2"/>
      <sheetName val="1월실적_(2)2"/>
      <sheetName val="받을어음할인및_융통어음2"/>
      <sheetName val="11_17-11_232"/>
      <sheetName val="11_24-11_302"/>
      <sheetName val="2_상각보정명세2"/>
      <sheetName val="1공장_재공품생산현황2"/>
      <sheetName val="매출채권_및_담보비율_변동2"/>
      <sheetName val="대차대조표12_012"/>
      <sheetName val="의뢰건_(2)2"/>
      <sheetName val="화섬_MDP2"/>
      <sheetName val="비교원가제출_고2"/>
      <sheetName val="퇴직급여충당금12_312"/>
      <sheetName val="4-1__매출원가_손익계획_집계표2"/>
      <sheetName val="5_소재2"/>
      <sheetName val="Dólar_Observado2"/>
      <sheetName val="4_2유효폭의_계산2"/>
      <sheetName val="1_MDF1공장2"/>
      <sheetName val="25_보증금(임차보증금외)2"/>
      <sheetName val="24_보증금(전신전화가입권)2"/>
      <sheetName val="CT_재공품생산현황2"/>
      <sheetName val="비용_배부후2"/>
      <sheetName val="입력_판매"/>
      <sheetName val="입력_인원"/>
      <sheetName val="Reference_(변경)2"/>
      <sheetName val="경영계획_수립_참고자료_▶▶▶2"/>
      <sheetName val="사업부서_작성자료_▶▶▶2"/>
      <sheetName val="15년_손익_(GS신규Vision)_요약-연간비교장2"/>
      <sheetName val="15년_손익_(GS신규Vision)_요약-(간접비_포함2"/>
      <sheetName val="15년_손익-GS신규Vision2"/>
      <sheetName val="매출_계획2"/>
      <sheetName val="매출계획_산출근거2"/>
      <sheetName val="재료비(율)_계획2"/>
      <sheetName val="재료비(율)_산출근거2"/>
      <sheetName val="인원인건비&amp;간접비_계획2"/>
      <sheetName val="감가상각비_계산2"/>
      <sheetName val="간접비_계획2"/>
      <sheetName val="Reference_(기존)2"/>
      <sheetName val="2014년_손익2"/>
      <sheetName val="15년_손익_(GDR_Rental사업)_요약-연간비교장2"/>
      <sheetName val="15년_손익_(GDR_Rent사업)_요약-(간접비_포함2"/>
      <sheetName val="15년_손익-GDR_Rental사업2"/>
      <sheetName val="매출&amp;재료비&amp;비용&amp;투자_산출근거2"/>
      <sheetName val="2_Critical_Component_Estimation"/>
      <sheetName val="중장기_외화자금_보정명세(PBC)"/>
      <sheetName val="00_08계정"/>
      <sheetName val="#2_BSPL"/>
      <sheetName val="퇴직충당금(3_31)(국문)"/>
      <sheetName val="매출액(명)_"/>
      <sheetName val="control_sheet"/>
      <sheetName val="에뛰드_내부관리가"/>
      <sheetName val="Office_only_Letup"/>
      <sheetName val="POS_(2)"/>
      <sheetName val="05_1Q"/>
      <sheetName val="산업은행_경영지표"/>
      <sheetName val="INCOME_STATEMENT"/>
      <sheetName val="Packaging_cost_Back_Data"/>
      <sheetName val="현지법인_대손설정"/>
      <sheetName val="unit_4"/>
      <sheetName val="내역서_(2)"/>
      <sheetName val="관계회사거래내역및_채권채무잔액_99"/>
      <sheetName val="Team_종합"/>
      <sheetName val="현금_및_예치금Lead"/>
      <sheetName val="현금및예치금_명세서"/>
      <sheetName val="업체손실공수_xls"/>
      <sheetName val="General_Inputs"/>
      <sheetName val="CGC_Inputs"/>
      <sheetName val="유첨3_적용기준"/>
      <sheetName val="본사_09"/>
      <sheetName val="23을"/>
      <sheetName val="허들조견표"/>
      <sheetName val="N賃率-職"/>
      <sheetName val="Item LIST"/>
      <sheetName val="Volume LIST"/>
      <sheetName val="책임준비금"/>
      <sheetName val="건설중인자산(기타)"/>
      <sheetName val="전부인쇄"/>
      <sheetName val="부산물"/>
      <sheetName val="상품원가"/>
      <sheetName val="매출채권등리드"/>
      <sheetName val="KA021901"/>
      <sheetName val="년간 자금계획(90일 적용)"/>
      <sheetName val="매출및매출채권"/>
      <sheetName val="표2"/>
      <sheetName val="조정전"/>
      <sheetName val="표시트"/>
      <sheetName val="서비스별 매출추이"/>
      <sheetName val="년월차수당"/>
      <sheetName val="상여금"/>
      <sheetName val="매입계산서"/>
      <sheetName val="원가배부작업시간"/>
      <sheetName val="LEAD SHEET (K상각후회수율)"/>
      <sheetName val="관리1"/>
      <sheetName val="현금등가물"/>
      <sheetName val="2.지분법적용주식Leadsheet(회사제시)"/>
      <sheetName val="99.7월 당월회수 실적"/>
      <sheetName val="商品"/>
      <sheetName val="DB"/>
      <sheetName val="TAL"/>
      <sheetName val="자산"/>
      <sheetName val="아울렛_농산벤더1"/>
      <sheetName val="중부사업담당_1-11월_원가2"/>
      <sheetName val="sap`04_7_14"/>
      <sheetName val="13_보증금(전신전화가입권)"/>
      <sheetName val="붙임2-1__지급조서명세서(2001년분)"/>
      <sheetName val="0_0ControlSheet"/>
      <sheetName val="流资汇总"/>
      <sheetName val="월별보고표"/>
      <sheetName val="특별경비"/>
      <sheetName val="긴급근무"/>
      <sheetName val="집계표"/>
      <sheetName val="매립"/>
      <sheetName val="JP_GP_UP통합"/>
      <sheetName val="내역서"/>
      <sheetName val="참고_ 카본단가 비교"/>
      <sheetName val="금액"/>
      <sheetName val="981-4분기"/>
      <sheetName val="ST제품"/>
      <sheetName val="원본"/>
      <sheetName val="주관1"/>
      <sheetName val="결과확인공문_KEIT"/>
      <sheetName val="감사보고서 (날인X)_KEIT"/>
      <sheetName val="감사보고서_KEIT"/>
      <sheetName val="총괄검토결과내역_KEIT"/>
      <sheetName val="별첨_상세내역_KEIT"/>
      <sheetName val="불인정내역_KEIT"/>
      <sheetName val="결과확인공문_KIAT"/>
      <sheetName val="감사보고서 (날인X)_KIAT"/>
      <sheetName val="감사보고서_KIAT"/>
      <sheetName val="검토결과_KIAT"/>
      <sheetName val="기관별_검토결과_KIAT"/>
      <sheetName val="불인정사항_KIAT"/>
      <sheetName val="결과확인공문-최종결과시(전담)_KETEP"/>
      <sheetName val="결과확인공문-최종결과시(수행)_KETEP"/>
      <sheetName val="결과확인공문-최종결과시_KETEP"/>
      <sheetName val="감사보고서 (날인X)_KETEP"/>
      <sheetName val="감사보고서_KETEP"/>
      <sheetName val="검토결과_KETEP"/>
      <sheetName val="기관별검토결과_KETEP"/>
      <sheetName val="불인정내역_KETEP"/>
      <sheetName val="사용현황"/>
      <sheetName val="인건비"/>
      <sheetName val="환수금계산"/>
      <sheetName val="재원별지출내역"/>
      <sheetName val="재원별지출내역 (2)"/>
      <sheetName val="이월금"/>
      <sheetName val="연구시설·장비 및 재료비"/>
      <sheetName val="연구활동비"/>
      <sheetName val="학생인건비"/>
      <sheetName val="연구과제추진비"/>
      <sheetName val="연구수당"/>
      <sheetName val="간접비"/>
      <sheetName val="세목별 사용내역조회"/>
      <sheetName val="검토내역"/>
      <sheetName val="참여율"/>
      <sheetName val="인건비_피벗"/>
      <sheetName val="내부인건비_(DB)"/>
      <sheetName val="인건비시트"/>
      <sheetName val="★인건비시트_(재)경북테크노파크"/>
      <sheetName val="★인건비시트_재단법인경북차량용임베디드기술연구원"/>
      <sheetName val="인건비 소요 명세"/>
      <sheetName val="검토내역_문구"/>
      <sheetName val="서식"/>
      <sheetName val="간접비율"/>
      <sheetName val="Sheet1 (2)"/>
      <sheetName val="매출96(장항)"/>
      <sheetName val="주거"/>
      <sheetName val="KUBYEA"/>
      <sheetName val="목차"/>
      <sheetName val="수입검사현황 Rev1"/>
      <sheetName val="7.3 DY팀"/>
      <sheetName val="고급필터"/>
      <sheetName val="미지금(01)"/>
      <sheetName val="기구표"/>
      <sheetName val="장기차입금"/>
      <sheetName val="MIJIBI"/>
      <sheetName val="수정사항집계표"/>
      <sheetName val="부실채권"/>
      <sheetName val="6D257"/>
      <sheetName val="주당순이익1분기"/>
      <sheetName val="비교"/>
      <sheetName val="조회서"/>
      <sheetName val="05현금등가"/>
      <sheetName val="치약_v011㤂ᖄ됁"/>
      <sheetName val="치약_v011_x0000_츀"/>
      <sheetName val="8월차잔"/>
      <sheetName val="정기적금"/>
      <sheetName val="일반부표"/>
      <sheetName val="잡급"/>
      <sheetName val="급여"/>
      <sheetName val="회원수&amp;결제&amp;매출"/>
      <sheetName val="지급수수료"/>
      <sheetName val="값목록(Do not touch)"/>
      <sheetName val="Assumptions"/>
      <sheetName val="DATA 입력란"/>
      <sheetName val="1. 설계조건 2.단면가정 3. 하중계산"/>
      <sheetName val="재정비직인"/>
      <sheetName val="재정비내역"/>
      <sheetName val="지적고시내역"/>
      <sheetName val="CF_Assumption"/>
      <sheetName val="7 _2_"/>
      <sheetName val="결산비용"/>
      <sheetName val="Bank charge"/>
      <sheetName val="FC-101"/>
      <sheetName val="첨부1"/>
      <sheetName val="99년하반기"/>
      <sheetName val="총제품수불"/>
      <sheetName val="작성양식"/>
      <sheetName val="차입"/>
      <sheetName val="김종록2"/>
      <sheetName val="AQL(0.65)"/>
      <sheetName val="compare2"/>
      <sheetName val="제품분류코드"/>
      <sheetName val="U3.1"/>
      <sheetName val="영업외손익등"/>
      <sheetName val="maccp04"/>
      <sheetName val="10월"/>
      <sheetName val="투자유가증권"/>
      <sheetName val="01is(누계)"/>
      <sheetName val="용연"/>
      <sheetName val="울산"/>
      <sheetName val="진천"/>
      <sheetName val="구미"/>
      <sheetName val="대구"/>
      <sheetName val="언양"/>
      <sheetName val="GEN Inputs"/>
      <sheetName val="WACC_BUILDUP"/>
      <sheetName val="IRR"/>
      <sheetName val="급상여기초정보_08"/>
      <sheetName val="본사_08"/>
      <sheetName val="대항목"/>
      <sheetName val="질의(금액)참조"/>
      <sheetName val="손익항목표"/>
      <sheetName val="구매차입"/>
      <sheetName val="기본입력사항"/>
      <sheetName val="개발비자산성검토"/>
      <sheetName val="2월"/>
      <sheetName val="관재"/>
      <sheetName val="9710"/>
      <sheetName val="이자"/>
      <sheetName val="整理後資料"/>
      <sheetName val="表03 "/>
      <sheetName val="表05-1"/>
      <sheetName val="表10-3"/>
      <sheetName val="表10-4"/>
      <sheetName val="表10-5"/>
      <sheetName val="表13-2"/>
      <sheetName val="表30-10"/>
      <sheetName val="Check"/>
      <sheetName val="綜合"/>
      <sheetName val="調前盈餘"/>
      <sheetName val="DIVP_L 1998"/>
      <sheetName val="管理費用(簡)"/>
      <sheetName val="상환익(2001년도)"/>
      <sheetName val="유가증권현황"/>
      <sheetName val="기존처_식"/>
      <sheetName val="TO DO"/>
      <sheetName val="1300"/>
      <sheetName val="1공장_재공품생쩀ᯨ_x0000_"/>
      <sheetName val="개산공사비"/>
      <sheetName val="12월급여"/>
      <sheetName val="11월급여"/>
      <sheetName val="명단"/>
      <sheetName val="2009년6월부터"/>
      <sheetName val="매출액(제품)"/>
      <sheetName val="고합"/>
      <sheetName val="220 (2)"/>
      <sheetName val="1급갑"/>
      <sheetName val="3.일반사상"/>
      <sheetName val="AU"/>
      <sheetName val="Voreinstellungen"/>
      <sheetName val="1-6(반품내역)"/>
      <sheetName val="1안98Billing"/>
      <sheetName val="평가금액"/>
      <sheetName val="제품L.D."/>
      <sheetName val="CC Down load 0716"/>
      <sheetName val="월급제"/>
      <sheetName val="신공항A-9(원가수정)"/>
      <sheetName val="하우투_집계"/>
      <sheetName val="제품수불(대체)"/>
      <sheetName val="원재료입력"/>
      <sheetName val="제품입력"/>
      <sheetName val="Dec-02"/>
      <sheetName val="Jun-04"/>
      <sheetName val="Oct-02"/>
      <sheetName val="118_세금과공과1"/>
      <sheetName val="108_수선비1"/>
      <sheetName val="공항,제주_판매율_분석"/>
      <sheetName val="US_Revenue_(2)"/>
      <sheetName val="CF_RE type"/>
      <sheetName val="CASH"/>
      <sheetName val="3528"/>
      <sheetName val="3월연장근무"/>
      <sheetName val="82150-39000"/>
      <sheetName val="합계db"/>
      <sheetName val="전체"/>
      <sheetName val="도면번호"/>
      <sheetName val="집연95"/>
      <sheetName val="토목주소"/>
      <sheetName val="프랜트면허"/>
      <sheetName val="경영비율_1"/>
      <sheetName val="VB_1"/>
      <sheetName val="원가계산_(2)1"/>
      <sheetName val="현금흐름표_근거자료"/>
      <sheetName val="01_12月_Lot별_판매실적_xls"/>
      <sheetName val="Industry_Indices"/>
      <sheetName val="부서"/>
      <sheetName val="PJT"/>
      <sheetName val="월별데이타"/>
      <sheetName val="분기별데이타"/>
      <sheetName val="原材料单价分析"/>
      <sheetName val="OTHER_INFO"/>
      <sheetName val="WEIGHT"/>
      <sheetName val="CASE1"/>
      <sheetName val="환율표"/>
      <sheetName val="XL4Poppy"/>
      <sheetName val="DI1"/>
      <sheetName val="요율표"/>
      <sheetName val="출고상차료"/>
      <sheetName val="5600"/>
      <sheetName val="2181.91(Ex-pat)"/>
      <sheetName val="2150.2(Equip-oth)"/>
      <sheetName val="경영지표"/>
      <sheetName val="환수금계산_총괄"/>
      <sheetName val="환수금계산_주관"/>
      <sheetName val="환수금계산_참여(1)"/>
      <sheetName val="환수금계산_참여(2)"/>
      <sheetName val="환수금계산_참여(3)"/>
      <sheetName val="환수금계산_참여(4)"/>
      <sheetName val="환수금계산_참여(5)"/>
      <sheetName val="재원별지출내역_수행기관제출용"/>
      <sheetName val="집행내역별"/>
      <sheetName val="집행내역_피벗(1)"/>
      <sheetName val="7 (2)"/>
      <sheetName val="Purchasing"/>
      <sheetName val="Business Plan"/>
      <sheetName val="첨부5"/>
      <sheetName val="S1.1총괄"/>
      <sheetName val="3.부점발견재산"/>
      <sheetName val="6.공사부점손익"/>
      <sheetName val="5.공사손익실적"/>
      <sheetName val="조건"/>
      <sheetName val="98년매출액및매출원가"/>
      <sheetName val="손익계산서(가로)"/>
      <sheetName val="연돌일위집계"/>
      <sheetName val="Links"/>
      <sheetName val="Cons.Total company"/>
      <sheetName val="월별수입"/>
      <sheetName val="WBS98"/>
      <sheetName val="FL'G WT."/>
      <sheetName val="고정자산"/>
      <sheetName val="매출원가추정"/>
      <sheetName val="매출추정"/>
      <sheetName val="수금 "/>
      <sheetName val="12월정산수금현황"/>
      <sheetName val="매출"/>
      <sheetName val="견적과실행예산"/>
      <sheetName val="合成単価作成表-BLDG"/>
      <sheetName val="원가비용"/>
      <sheetName val="이연법인세(2007)"/>
      <sheetName val="TB2005"/>
      <sheetName val="보유어음"/>
      <sheetName val="Korea Sign-Internal"/>
      <sheetName val="정산내역"/>
      <sheetName val="Bankruptcies"/>
      <sheetName val="상각중_001116"/>
      <sheetName val="FY00 OP3rdPrty"/>
      <sheetName val="SS20"/>
      <sheetName val="SS10"/>
      <sheetName val="Q199-Q200"/>
      <sheetName val="0201"/>
      <sheetName val="COMMON"/>
      <sheetName val="보정사항"/>
      <sheetName val="Q3 actuals"/>
      <sheetName val="0307 Q3Update"/>
      <sheetName val="FSG"/>
      <sheetName val="Accts_ET"/>
      <sheetName val="매입매출(입력)"/>
      <sheetName val="이연"/>
      <sheetName val="세무서코드"/>
      <sheetName val="비교재무제표"/>
      <sheetName val="반포2차"/>
      <sheetName val="1.능률현황"/>
      <sheetName val="2.호선별예상실적"/>
      <sheetName val="hierarchy"/>
      <sheetName val="040430"/>
      <sheetName val="信息"/>
      <sheetName val="表6-1wuhan（住宅）进度计划"/>
      <sheetName val="건재양식"/>
      <sheetName val="Main Assumptions"/>
      <sheetName val="Revenue Assumptions"/>
      <sheetName val="company operations"/>
      <sheetName val="hangzhou2"/>
      <sheetName val="工资表"/>
      <sheetName val="测算明细表(0+1+1)"/>
      <sheetName val="명단-피평가자명단(전체)"/>
      <sheetName val="표지"/>
      <sheetName val="과장"/>
      <sheetName val="외출포항"/>
      <sheetName val="상품입고집계"/>
      <sheetName val="FA-LISTING"/>
      <sheetName val="96원가"/>
      <sheetName val="Ref Filed"/>
      <sheetName val="5층 건축물대장 등기 예정"/>
      <sheetName val="층별면적표-060411-5층 통합"/>
      <sheetName val="서피070607"/>
      <sheetName val="절감항_x0000_"/>
      <sheetName val="절감항밀"/>
      <sheetName val="China"/>
      <sheetName val="Drop down 참고"/>
      <sheetName val="Ctrl"/>
      <sheetName val="기간부서"/>
      <sheetName val="BS(5월-경리과)"/>
      <sheetName val="전환원본"/>
      <sheetName val="생산계획"/>
      <sheetName val="미반영량"/>
      <sheetName val="JT3.0견적-구1"/>
      <sheetName val="1월실적_x0000_jĨ˒"/>
      <sheetName val="1월실적_x0000__x0000__x0005__x0000_"/>
      <sheetName val="치약_v011؃栳蠀"/>
      <sheetName val="치약_v011"/>
      <sheetName val="개인별집계"/>
      <sheetName val="당기추가완료"/>
      <sheetName val="출자한도"/>
      <sheetName val="판가반영"/>
      <sheetName val="자금실적(신발)"/>
      <sheetName val="KCN"/>
      <sheetName val="SPT"/>
      <sheetName val="입찰안"/>
      <sheetName val="계산기초율"/>
      <sheetName val="지급자재"/>
      <sheetName val="옥분수불"/>
      <sheetName val="STAND20"/>
      <sheetName val="합천내역"/>
      <sheetName val="참조"/>
      <sheetName val="주소록"/>
      <sheetName val="갑지"/>
      <sheetName val="예금현황"/>
      <sheetName val="계"/>
      <sheetName val="마산월령동골조물량변경"/>
      <sheetName val="실사"/>
      <sheetName val="배수통관(좌)"/>
      <sheetName val="원료 CODE"/>
      <sheetName val="인건-측정"/>
      <sheetName val="기기분석"/>
      <sheetName val="지역별수출"/>
      <sheetName val="예산내역서"/>
      <sheetName val="년판01"/>
      <sheetName val="실적관리"/>
      <sheetName val="미수"/>
      <sheetName val="품의서"/>
      <sheetName val="ld-극동"/>
      <sheetName val="Sch9"/>
      <sheetName val="노방제,촉진제 단가추이"/>
      <sheetName val="영업보증금"/>
      <sheetName val="현우실적"/>
      <sheetName val="Margins"/>
      <sheetName val="2000년 충당금자료"/>
      <sheetName val="OtherKPI"/>
      <sheetName val="매  출"/>
      <sheetName val="채권 현황"/>
      <sheetName val="U"/>
      <sheetName val="표준대차대조표(갑)"/>
      <sheetName val="금관"/>
      <sheetName val="경주"/>
      <sheetName val="백화"/>
      <sheetName val="보험료"/>
      <sheetName val="Setup"/>
      <sheetName val="CFS"/>
      <sheetName val="C1551-1"/>
      <sheetName val="RD제품개발투자비(매가)"/>
      <sheetName val="총"/>
      <sheetName val="윤영환"/>
      <sheetName val="재고관련흐름"/>
      <sheetName val="부문별손익안분명세서4-6월"/>
      <sheetName val="연구인원내역"/>
      <sheetName val="교육계획"/>
      <sheetName val="5客诉对比 (2)"/>
      <sheetName val="比较 (2)"/>
      <sheetName val="추진전략"/>
      <sheetName val="수량산출"/>
      <sheetName val="현지법인_대손설정1"/>
      <sheetName val="산업은행_경영지표1"/>
      <sheetName val="#2_BSPL1"/>
      <sheetName val="CC_Down_load_0716"/>
      <sheetName val="퇴직충당금(3_31)(국문)1"/>
      <sheetName val="매출액(명)_1"/>
      <sheetName val="원료_CODE"/>
      <sheetName val="참고__카본단가_비교"/>
      <sheetName val="년간_자금계획(90일_적용)"/>
      <sheetName val="입력_판매1"/>
      <sheetName val="입력_인원1"/>
      <sheetName val="POS_(2)1"/>
      <sheetName val="05_1Q1"/>
      <sheetName val="unit_41"/>
      <sheetName val="내역서_(2)1"/>
      <sheetName val="control_sheet1"/>
      <sheetName val="INCOME_STATEMENT1"/>
      <sheetName val="관계회사거래내역및_채권채무잔액_991"/>
      <sheetName val="Team_종합1"/>
      <sheetName val="2_Critical_Component_Estimatio1"/>
      <sheetName val="현금_및_예치금Lead1"/>
      <sheetName val="현금및예치금_명세서1"/>
      <sheetName val="노방제,촉진제_단가추이"/>
      <sheetName val="보관문서목록표 기획"/>
      <sheetName val="TNC"/>
      <sheetName val="99종합"/>
      <sheetName val="유통조직현황"/>
      <sheetName val="목록"/>
      <sheetName val="선택지"/>
      <sheetName val="횡배수관집현황(2공구)"/>
      <sheetName val="2002년 교육출장비"/>
      <sheetName val="GEN"/>
      <sheetName val="총수율"/>
      <sheetName val="선수금반제"/>
      <sheetName val="2팀"/>
      <sheetName val="ML"/>
      <sheetName val="1-1-1-1"/>
      <sheetName val="수정사항"/>
      <sheetName val="참고"/>
      <sheetName val="8.월별판관비"/>
      <sheetName val="0.1keyAssumption"/>
      <sheetName val="손익합산"/>
      <sheetName val="财务费用"/>
      <sheetName val="管理费用"/>
      <sheetName val="其他业务成本"/>
      <sheetName val="其他业务收入"/>
      <sheetName val="其他应付款"/>
      <sheetName val="其他应收款"/>
      <sheetName val="销售费用"/>
      <sheetName val="序时账"/>
      <sheetName val="营业外收入"/>
      <sheetName val="营业外支出"/>
      <sheetName val="应付账款"/>
      <sheetName val="应付账款账龄分析"/>
      <sheetName val="应收账款内销"/>
      <sheetName val="应收账款外销"/>
      <sheetName val="应收账款账龄分析"/>
      <sheetName val="预付账款"/>
      <sheetName val="制造费用"/>
      <sheetName val="E1"/>
      <sheetName val="所有者权益(股东权益)变动表(本期)(未审)"/>
      <sheetName val="IM0711"/>
      <sheetName val="시산표12월(수정후)"/>
      <sheetName val="4월2일"/>
      <sheetName val="기본정보입력"/>
      <sheetName val="1월실적"/>
      <sheetName val="7상품수"/>
      <sheetName val="VXXXXX"/>
      <sheetName val="상조회"/>
      <sheetName val="소득세"/>
      <sheetName val="SALTAB97"/>
      <sheetName val="의보"/>
      <sheetName val="생산직잔업"/>
      <sheetName val="CCC"/>
      <sheetName val="원가투입계획('15.06~12)_봉"/>
      <sheetName val="PI"/>
      <sheetName val="원가"/>
      <sheetName val="잉여금처분"/>
      <sheetName val="文字"/>
      <sheetName val="Summary - Budget"/>
      <sheetName val="Chi tiet"/>
      <sheetName val="0404급여"/>
      <sheetName val="0312상"/>
      <sheetName val="0405급여"/>
      <sheetName val="0406급여"/>
      <sheetName val="0406상"/>
      <sheetName val="구분정보"/>
      <sheetName val="제조경비"/>
      <sheetName val="상반기손익차2총괄"/>
      <sheetName val="Target3_1912"/>
      <sheetName val="RECON"/>
      <sheetName val="dc"/>
      <sheetName val="98상품수불(기초)"/>
      <sheetName val="98제품수불부"/>
      <sheetName val="대차대조표(수정)"/>
      <sheetName val="지구단위계획"/>
      <sheetName val="score_sheet4"/>
      <sheetName val="공제사업score_sheet4"/>
      <sheetName val="법인세비용_계산4"/>
      <sheetName val="정관_및_회계규정4"/>
      <sheetName val="주요ISSUE_사항4"/>
      <sheetName val="1공장_재공품생산현황3"/>
      <sheetName val="CT_재공품생산현황3"/>
      <sheetName val="완성차_미수금4"/>
      <sheetName val="2006_과표및세액조정계산서4"/>
      <sheetName val="외상매출금현황-수정분_A24"/>
      <sheetName val="계수원본(99_2_28)4"/>
      <sheetName val="YTD_Sales(0411)4"/>
      <sheetName val="10_314"/>
      <sheetName val="매출_물동명세4"/>
      <sheetName val="Net_PL(세분류)3"/>
      <sheetName val="Cash_Flow3"/>
      <sheetName val="아파트_기성내역서3"/>
      <sheetName val="받을어음할인및_융통어음3"/>
      <sheetName val="3_판관비명세서3"/>
      <sheetName val="장할생활_(2)3"/>
      <sheetName val="증감분석_및_연결조정3"/>
      <sheetName val="2_대외공문3"/>
      <sheetName val="업무분장_3"/>
      <sheetName val="25_보증금(임차보증금외)3"/>
      <sheetName val="24_보증금(전신전화가입권)3"/>
      <sheetName val="11_17-11_233"/>
      <sheetName val="11_24-11_303"/>
      <sheetName val="2_상각보정명세3"/>
      <sheetName val="1월실적_(2)3"/>
      <sheetName val="비교원가제출_고3"/>
      <sheetName val="4-1__매출원가_손익계획_집계표3"/>
      <sheetName val="매출채권_및_담보비율_변동3"/>
      <sheetName val="화섬_MDP3"/>
      <sheetName val="퇴직급여충당금12_313"/>
      <sheetName val="대차대조표12_013"/>
      <sheetName val="의뢰건_(2)3"/>
      <sheetName val="5_소재3"/>
      <sheetName val="Reference_(변경)3"/>
      <sheetName val="경영계획_수립_참고자료_▶▶▶3"/>
      <sheetName val="사업부서_작성자료_▶▶▶3"/>
      <sheetName val="15년_손익_(GS신규Vision)_요약-연간비교장3"/>
      <sheetName val="15년_손익_(GS신규Vision)_요약-(간접비_포함3"/>
      <sheetName val="15년_손익-GS신규Vision3"/>
      <sheetName val="매출_계획3"/>
      <sheetName val="매출계획_산출근거3"/>
      <sheetName val="재료비(율)_계획3"/>
      <sheetName val="재료비(율)_산출근거3"/>
      <sheetName val="인원인건비&amp;간접비_계획3"/>
      <sheetName val="감가상각비_계산3"/>
      <sheetName val="간접비_계획3"/>
      <sheetName val="Reference_(기존)3"/>
      <sheetName val="2014년_손익3"/>
      <sheetName val="15년_손익_(GDR_Rental사업)_요약-연간비교장3"/>
      <sheetName val="15년_손익_(GDR_Rent사업)_요약-(간접비_포함3"/>
      <sheetName val="15년_손익-GDR_Rental사업3"/>
      <sheetName val="매출&amp;재료비&amp;비용&amp;투자_산출근거3"/>
      <sheetName val="비용_배부후3"/>
      <sheetName val="Dólar_Observado3"/>
      <sheetName val="4_2유효폭의_계산3"/>
      <sheetName val="1_MDF1공장3"/>
      <sheetName val="경영비율_2"/>
      <sheetName val="118_세금과공과2"/>
      <sheetName val="아울렛_농산벤더2"/>
      <sheetName val="VB_2"/>
      <sheetName val="00_08계정1"/>
      <sheetName val="에뛰드_내부관리가1"/>
      <sheetName val="중장기_외화자금_보정명세(PBC)1"/>
      <sheetName val="Packaging_cost_Back_Data1"/>
      <sheetName val="108_수선비2"/>
      <sheetName val="General_Inputs1"/>
      <sheetName val="CGC_Inputs1"/>
      <sheetName val="sap`04_7_141"/>
      <sheetName val="업체손실공수_xls1"/>
      <sheetName val="13_보증금(전신전화가입권)1"/>
      <sheetName val="유첨3_적용기준1"/>
      <sheetName val="원가계산_(2)2"/>
      <sheetName val="붙임2-1__지급조서명세서(2001년분)1"/>
      <sheetName val="Office_only_Letup1"/>
      <sheetName val="0_0ControlSheet1"/>
      <sheetName val="중부사업담당_1-11월_원가3"/>
      <sheetName val="공항,제주_판매율_분석1"/>
      <sheetName val="01_12月_Lot별_판매실적_xls1"/>
      <sheetName val="Industry_Indices1"/>
      <sheetName val="현금흐름표_근거자료1"/>
      <sheetName val="LEAD_SHEET_(K상각후회수율)"/>
      <sheetName val="2_지분법적용주식Leadsheet(회사제시)"/>
      <sheetName val="US_Revenue_(2)1"/>
      <sheetName val="99_7월_당월회수_실적"/>
      <sheetName val="Item_LIST"/>
      <sheetName val="Volume_LIST"/>
      <sheetName val="서비스별_매출추이"/>
      <sheetName val="Sheet1_(2)"/>
      <sheetName val="DATA_입력란"/>
      <sheetName val="1__설계조건_2_단면가정_3__하중계산"/>
      <sheetName val="감사보고서_(날인X)_KEIT"/>
      <sheetName val="감사보고서_(날인X)_KIAT"/>
      <sheetName val="감사보고서_(날인X)_KETEP"/>
      <sheetName val="재원별지출내역_(2)"/>
      <sheetName val="연구시설·장비_및_재료비"/>
      <sheetName val="세목별_사용내역조회"/>
      <sheetName val="인건비_소요_명세"/>
      <sheetName val="GEN_Inputs"/>
      <sheetName val="7__2_"/>
      <sheetName val="값목록(Do_not_touch)"/>
      <sheetName val="AQL(0_65)"/>
      <sheetName val="수입검사현황_Rev1"/>
      <sheetName val="7_3_DY팀"/>
      <sheetName val="Bank_charge"/>
      <sheetName val="U3_1"/>
      <sheetName val="表03_"/>
      <sheetName val="DIVP_L_1998"/>
      <sheetName val="CF_RE_type"/>
      <sheetName val="제품L_D_"/>
      <sheetName val="220_(2)"/>
      <sheetName val="3_일반사상"/>
      <sheetName val="2181_91(Ex-pat)"/>
      <sheetName val="2150_2(Equip-oth)"/>
      <sheetName val="TO_DO"/>
      <sheetName val="Business_Plan"/>
      <sheetName val="3_부점발견재산"/>
      <sheetName val="6_공사부점손익"/>
      <sheetName val="5_공사손익실적"/>
      <sheetName val="Cons_Total_company"/>
      <sheetName val="FL'G_WT_"/>
      <sheetName val="수금_"/>
      <sheetName val="1_능률현황"/>
      <sheetName val="2_호선별예상실적"/>
      <sheetName val="S1_1총괄"/>
      <sheetName val="5층_건축물대장_등기_예정"/>
      <sheetName val="층별면적표-060411-5층_통합"/>
      <sheetName val="Korea_Sign-Internal"/>
      <sheetName val="FY00_OP3rdPrty"/>
      <sheetName val="Q3_actuals"/>
      <sheetName val="0307_Q3Update"/>
      <sheetName val="저속"/>
      <sheetName val="Baby일위대가"/>
      <sheetName val="5.공종별예산내역서"/>
      <sheetName val="수지예산"/>
      <sheetName val="배수공"/>
      <sheetName val="부대공"/>
      <sheetName val="토공"/>
      <sheetName val="포장공"/>
      <sheetName val="설계명세서"/>
      <sheetName val="SH.R설치"/>
      <sheetName val="시험물량산출"/>
      <sheetName val="영업권"/>
      <sheetName val="입장료"/>
      <sheetName val="Исходная база сентябрь"/>
      <sheetName val="5- МЫ"/>
      <sheetName val="SSMITM"/>
      <sheetName val="TOWER 12TON"/>
      <sheetName val="TOWER 10TON"/>
      <sheetName val="JIB CRANE,HOIST"/>
      <sheetName val="1. Exercised"/>
      <sheetName val="Pref B"/>
      <sheetName val="95하U$가격"/>
      <sheetName val="고정희"/>
      <sheetName val="코드정보"/>
      <sheetName val="0103"/>
      <sheetName val="LOT 이상품 조치 이력"/>
      <sheetName val="견적서"/>
      <sheetName val="상제품매출(원가)1~10월"/>
      <sheetName val="수불명세서"/>
      <sheetName val="토목공사일반"/>
      <sheetName val="8월 매출수주"/>
      <sheetName val="제품(수출)매출"/>
      <sheetName val="상품매출"/>
      <sheetName val="재고 "/>
      <sheetName val="7월 생산,자공정 불량 현황"/>
      <sheetName val="General"/>
      <sheetName val="방산생산"/>
      <sheetName val="아파트진행률"/>
      <sheetName val="FAB별"/>
      <sheetName val="입장객세부추정,계획안"/>
      <sheetName val="10매출"/>
      <sheetName val="기준"/>
      <sheetName val="参数表"/>
      <sheetName val="MNT 개발계획_최종"/>
      <sheetName val="master"/>
      <sheetName val="short term loan"/>
      <sheetName val="Tax Category"/>
      <sheetName val="Acct Group"/>
      <sheetName val="수원공사비"/>
      <sheetName val="세부"/>
      <sheetName val="종합판"/>
      <sheetName val="제조원가종합"/>
      <sheetName val="2010년2Q"/>
      <sheetName val="화서상가SA"/>
      <sheetName val="종합현황"/>
      <sheetName val="중간보고서"/>
      <sheetName val="권선상가AC"/>
      <sheetName val="권선아파트AC"/>
      <sheetName val="마라톤AC"/>
      <sheetName val="매탄AC"/>
      <sheetName val="인계동코아AC"/>
      <sheetName val="인계-년도별"/>
      <sheetName val="입금대조"/>
      <sheetName val="인계-미확인"/>
      <sheetName val="인계지주분"/>
      <sheetName val="인계동코아SA"/>
      <sheetName val="정자동코아AC"/>
      <sheetName val="1991"/>
      <sheetName val="정자동코아SA"/>
      <sheetName val="마라톤빌딩SA"/>
      <sheetName val="매탄상가SA"/>
      <sheetName val="매탄연립SA"/>
      <sheetName val="매탄빌라SA"/>
      <sheetName val="지동아파트SA"/>
      <sheetName val="지동상가SA"/>
      <sheetName val="권선아파트SA"/>
      <sheetName val="권선상가SA"/>
      <sheetName val="Sheet"/>
      <sheetName val="SUB (N)"/>
      <sheetName val="현금및현금등가물"/>
      <sheetName val="토목을"/>
      <sheetName val="외화평가"/>
      <sheetName val="99계획대비실적"/>
      <sheetName val="갈현동"/>
      <sheetName val="구미2월"/>
      <sheetName val="안양2월"/>
      <sheetName val="경비"/>
      <sheetName val="2001Org"/>
      <sheetName val="BS(4)"/>
      <sheetName val="사회보험료세액공제"/>
      <sheetName val="고용증대세액공제"/>
      <sheetName val="2019년_세부자료_(입력할 시트)"/>
      <sheetName val="2019년보험요율_(입력할 시트)"/>
      <sheetName val="경제성분석"/>
      <sheetName val="temp_TranSum"/>
      <sheetName val="BKREC"/>
      <sheetName val="TAX"/>
      <sheetName val="Id"/>
      <sheetName val="Intro2"/>
      <sheetName val="TCTTOC"/>
      <sheetName val="경락률"/>
      <sheetName val="법원비용"/>
      <sheetName val="잔존년수"/>
      <sheetName val="항고구분"/>
      <sheetName val="경매회차하락률"/>
      <sheetName val="ADL Val"/>
      <sheetName val="ADL2 Val"/>
      <sheetName val="ADL3 Val"/>
      <sheetName val="ADL4 Val"/>
      <sheetName val="ADL5 Val"/>
      <sheetName val="ASO II Val"/>
      <sheetName val="ASO I Val"/>
      <sheetName val="ASO I Delaware Val"/>
      <sheetName val="GS CK"/>
      <sheetName val="ASO I Mauritius Val"/>
      <sheetName val="MDL Val"/>
      <sheetName val="Main_Assumptions"/>
      <sheetName val="Revenue_Assumptions"/>
      <sheetName val="(9차)(본드합포)"/>
      <sheetName val="1월실적屨ʨ§"/>
      <sheetName val="분당연립분양원가A"/>
      <sheetName val="FLA"/>
      <sheetName val="10월일보"/>
      <sheetName val="Dialog1"/>
      <sheetName val="Module1"/>
      <sheetName val="作成年月指定"/>
      <sheetName val="【OBIC7】運用費用配分内訳"/>
      <sheetName val="품목별LOT"/>
      <sheetName val="사할차금"/>
      <sheetName val="調整"/>
      <sheetName val="火災保険契約明細"/>
      <sheetName val="경비분류(1)"/>
      <sheetName val="Revised PEGS98"/>
      <sheetName val="식초"/>
      <sheetName val="년도별매출손익"/>
      <sheetName val="97품목별"/>
      <sheetName val="카라멜"/>
      <sheetName val="물엿"/>
      <sheetName val="쌀엿"/>
      <sheetName val="당면"/>
      <sheetName val="회수내역"/>
      <sheetName val="144"/>
      <sheetName val="시산표(창원)"/>
      <sheetName val="1월실적Ř⒠_x0000__x0000_"/>
      <sheetName val="调整分录"/>
      <sheetName val="정비활동_수선비 절감"/>
      <sheetName val="3.5 Inch 가동 효율"/>
      <sheetName val="2.5 Inch 가동 효율"/>
      <sheetName val="문제점"/>
      <sheetName val="LUK."/>
      <sheetName val="1차 내역서"/>
      <sheetName val="도급FORM"/>
      <sheetName val="을지"/>
      <sheetName val="APT"/>
      <sheetName val="총괄갑 "/>
      <sheetName val="설계명세"/>
      <sheetName val="[_x0000__x0000__x0000__x0000__x0000__x0000__x0000__x0000__x0000__x0000__x0000__x0000__x0000__x0000_"/>
      <sheetName val="업무연락"/>
      <sheetName val="미비용95"/>
      <sheetName val="Input"/>
      <sheetName val="Comps"/>
      <sheetName val="IS"/>
      <sheetName val="가격합의서"/>
      <sheetName val="97사업"/>
      <sheetName val="리드14"/>
      <sheetName val="95감가상각"/>
      <sheetName val=""/>
      <sheetName val="이자정산계획"/>
      <sheetName val="현금및현금등가물1"/>
      <sheetName val="9GNG운반"/>
      <sheetName val="0226"/>
      <sheetName val="차체부품 INS REPORT(갑)"/>
      <sheetName val="양식"/>
      <sheetName val="98지급계획"/>
      <sheetName val="배치1"/>
      <sheetName val="날개수량1.5"/>
      <sheetName val="설 계"/>
      <sheetName val="소송대라상 현장"/>
      <sheetName val="현지법인_대손설정2"/>
      <sheetName val="산업은행_경영지표2"/>
      <sheetName val="#2_BSPL2"/>
      <sheetName val="CC_Down_load_07161"/>
      <sheetName val="퇴직충당금(3_31)(국문)2"/>
      <sheetName val="매출액(명)_2"/>
      <sheetName val="원료_CODE1"/>
      <sheetName val="참고__카본단가_비교1"/>
      <sheetName val="년간_자금계획(90일_적용)1"/>
      <sheetName val="입력_판매2"/>
      <sheetName val="입력_인원2"/>
      <sheetName val="POS_(2)2"/>
      <sheetName val="05_1Q2"/>
      <sheetName val="unit_42"/>
      <sheetName val="내역서_(2)2"/>
      <sheetName val="control_sheet2"/>
      <sheetName val="INCOME_STATEMENT2"/>
      <sheetName val="관계회사거래내역및_채권채무잔액_992"/>
      <sheetName val="Team_종합2"/>
      <sheetName val="2_Critical_Component_Estimatio2"/>
      <sheetName val="현금_및_예치금Lead2"/>
      <sheetName val="현금및예치금_명세서2"/>
      <sheetName val="노방제,촉진제_단가추이1"/>
      <sheetName val="LOT_이상품_조치_이력"/>
      <sheetName val="차체부품_INS_REPORT(갑)"/>
      <sheetName val="날개수량1_5"/>
      <sheetName val="설_계"/>
      <sheetName val="소송대라상_현장"/>
      <sheetName val="분당임차변경"/>
      <sheetName val="dev"/>
      <sheetName val="환율"/>
      <sheetName val="제조원가계산서 (2)"/>
      <sheetName val="7.예수금이자,연체자금투입비용"/>
      <sheetName val="누계"/>
      <sheetName val="명부"/>
      <sheetName val="지정"/>
      <sheetName val="원가기준정보"/>
      <sheetName val="기계장치 (2)"/>
      <sheetName val="대차합동"/>
      <sheetName val="10월 급여"/>
      <sheetName val="변제"/>
      <sheetName val="상환대상"/>
      <sheetName val="광주"/>
      <sheetName val="2000제조1"/>
      <sheetName val="TABLE01"/>
      <sheetName val="신용카드(상각 고재균 활동 고재균)"/>
      <sheetName val="대환론(수정)"/>
      <sheetName val="일반론(수정)"/>
      <sheetName val="신용카드(상각 이상인 활동 이상인)"/>
      <sheetName val="대환론(상각 이상인 활동 이상인)"/>
      <sheetName val="일반론(상각 이상인 활동 이상인)"/>
      <sheetName val="1995년 섹터별 매출"/>
      <sheetName val="department"/>
      <sheetName val="적격심사표"/>
      <sheetName val="노무비"/>
      <sheetName val="손익집계(공장별)"/>
      <sheetName val="통합지보건전성(0201)"/>
      <sheetName val="합동별(기표용)"/>
      <sheetName val="기타예금_신탁예금_일별잔액"/>
      <sheetName val="3.공통공사대비"/>
      <sheetName val="Forecast"/>
      <sheetName val="GADJETGURU"/>
      <sheetName val="Feeds"/>
      <sheetName val="PetaSite"/>
      <sheetName val="Hardware"/>
      <sheetName val="Controls"/>
      <sheetName val="mwo원자재"/>
      <sheetName val="외화가수금"/>
      <sheetName val="기말참고사항"/>
      <sheetName val="인상안"/>
      <sheetName val="미생뭘(전의)-11월"/>
      <sheetName val="支社"/>
      <sheetName val="検針結果"/>
      <sheetName val="TOEIC기준점수"/>
      <sheetName val="FAB4생산"/>
      <sheetName val="자금동향"/>
      <sheetName val="주요품목수불(반기)"/>
      <sheetName val="손익계산서(SJ)"/>
      <sheetName val="ROYALTY"/>
      <sheetName val="2013년12월~2014년4월 수불내역"/>
      <sheetName val="장비가동"/>
      <sheetName val="5"/>
      <sheetName val="0412BS보고서"/>
      <sheetName val="INDIA-ML"/>
      <sheetName val="YOUNGSU"/>
      <sheetName val="주요재무비율"/>
      <sheetName val="할인율"/>
      <sheetName val="모델별"/>
      <sheetName val="주소작성"/>
      <sheetName val="기본"/>
      <sheetName val="ASALTOTA"/>
      <sheetName val="Index(변경금지)"/>
      <sheetName val="입력값(공통)"/>
      <sheetName val="datasht"/>
      <sheetName val="0.Data"/>
      <sheetName val="사업계획(97년)"/>
      <sheetName val="재무상태변동표"/>
      <sheetName val="13역무손익"/>
      <sheetName val="적시입고율"/>
      <sheetName val="부재료Aging"/>
      <sheetName val="정산내역서"/>
      <sheetName val="계통도"/>
      <sheetName val="자재"/>
      <sheetName val="정비활동_수선비_절감"/>
      <sheetName val="3_5_Inch_가동_효율"/>
      <sheetName val="2_5_Inch_가동_효율"/>
      <sheetName val="Allo"/>
      <sheetName val="A翼写字楼"/>
      <sheetName val="Repayment Summary"/>
      <sheetName val="明细表"/>
      <sheetName val="选择报表"/>
      <sheetName val="储藏室"/>
      <sheetName val="核算项目余额表"/>
      <sheetName val="데이타"/>
      <sheetName val="主要规划指标"/>
      <sheetName val="敏感参数"/>
      <sheetName val="写字楼B"/>
      <sheetName val="#REF!"/>
      <sheetName val="average price"/>
      <sheetName val="05年预售率"/>
      <sheetName val="2006年宏观调控对绿城的影响"/>
      <sheetName val="Source"/>
      <sheetName val="F汇总"/>
      <sheetName val="敏感详细分析"/>
      <sheetName val="资产负债表"/>
      <sheetName val="面积指标"/>
      <sheetName val="PS-1995"/>
      <sheetName val="M1master"/>
      <sheetName val="2_지분법적용주식Leadsheet(회사제시)1"/>
      <sheetName val="5층_건축물대장_등기_예정1"/>
      <sheetName val="층별면적표-060411-5층_통합1"/>
      <sheetName val="Rollforward to Final"/>
      <sheetName val="Tickmarks"/>
      <sheetName val="Validation"/>
      <sheetName val="装"/>
      <sheetName val="TB_R3"/>
      <sheetName val="AGR070총누계"/>
      <sheetName val="예수금"/>
      <sheetName val="Site Expenses"/>
      <sheetName val="PD-기여도"/>
      <sheetName val="for 회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sheetData sheetId="423"/>
      <sheetData sheetId="424"/>
      <sheetData sheetId="425"/>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sheetData sheetId="749"/>
      <sheetData sheetId="750"/>
      <sheetData sheetId="75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sheetData sheetId="903"/>
      <sheetData sheetId="904"/>
      <sheetData sheetId="905"/>
      <sheetData sheetId="906"/>
      <sheetData sheetId="907"/>
      <sheetData sheetId="908"/>
      <sheetData sheetId="909"/>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sheetData sheetId="1064"/>
      <sheetData sheetId="1065"/>
      <sheetData sheetId="1066"/>
      <sheetData sheetId="1067"/>
      <sheetData sheetId="1068"/>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refreshError="1"/>
      <sheetData sheetId="1128" refreshError="1"/>
      <sheetData sheetId="1129" refreshError="1"/>
      <sheetData sheetId="1130"/>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sheetData sheetId="1250"/>
      <sheetData sheetId="125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sheetData sheetId="1264"/>
      <sheetData sheetId="1265"/>
      <sheetData sheetId="1266"/>
      <sheetData sheetId="1267"/>
      <sheetData sheetId="1268"/>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sheetData sheetId="1287"/>
      <sheetData sheetId="1288"/>
      <sheetData sheetId="1289"/>
      <sheetData sheetId="1290"/>
      <sheetData sheetId="1291"/>
      <sheetData sheetId="1292"/>
      <sheetData sheetId="1293"/>
      <sheetData sheetId="1294"/>
      <sheetData sheetId="1295"/>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sheetData sheetId="1532" refreshError="1"/>
      <sheetData sheetId="1533"/>
      <sheetData sheetId="1534"/>
      <sheetData sheetId="1535" refreshError="1"/>
      <sheetData sheetId="1536" refreshError="1"/>
      <sheetData sheetId="1537" refreshError="1"/>
      <sheetData sheetId="1538" refreshError="1"/>
      <sheetData sheetId="1539" refreshError="1"/>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refreshError="1"/>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sheetData sheetId="1671"/>
      <sheetData sheetId="1672"/>
      <sheetData sheetId="1673"/>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sheetData sheetId="1764"/>
      <sheetData sheetId="1765"/>
      <sheetData sheetId="1766"/>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sheetData sheetId="1791"/>
      <sheetData sheetId="1792" refreshError="1"/>
      <sheetData sheetId="1793" refreshError="1"/>
      <sheetData sheetId="1794" refreshError="1"/>
      <sheetData sheetId="1795" refreshError="1"/>
      <sheetData sheetId="1796" refreshError="1"/>
      <sheetData sheetId="1797" refreshError="1"/>
      <sheetData sheetId="1798"/>
      <sheetData sheetId="1799"/>
      <sheetData sheetId="1800"/>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sheetData sheetId="1981"/>
      <sheetData sheetId="1982"/>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업평가"/>
      <sheetName val="삼보정보통신"/>
      <sheetName val="포철"/>
      <sheetName val="수정시산표"/>
    </sheetNames>
    <sheetDataSet>
      <sheetData sheetId="0"/>
      <sheetData sheetId="1" refreshError="1"/>
      <sheetData sheetId="2" refreshError="1"/>
      <sheetData sheetId="3"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국제부 summary"/>
      <sheetName val="국제부 각주"/>
      <sheetName val="선물환평가"/>
      <sheetName val="통화스왑"/>
      <sheetName val="옵션"/>
      <sheetName val="이자율스왑"/>
      <sheetName val="신주인수권"/>
      <sheetName val="통화선물"/>
      <sheetName val="국채선물"/>
      <sheetName val="이자율선물"/>
      <sheetName val="leg vs list"/>
      <sheetName val="leg별 평가"/>
      <sheetName val="국제부 파생 recap"/>
      <sheetName val="CDS"/>
      <sheetName val="대환취급"/>
      <sheetName val="상표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T8500"/>
      <sheetName val="견적서1"/>
      <sheetName val="견적서2"/>
      <sheetName val="사전사후1"/>
      <sheetName val="사전사후2"/>
      <sheetName val="model master"/>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환취급"/>
      <sheetName val="보험금"/>
      <sheetName val="수탁현황"/>
    </sheetNames>
    <sheetDataSet>
      <sheetData sheetId="0" refreshError="1"/>
      <sheetData sheetId="1" refreshError="1"/>
      <sheetData sheetId="2"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수수익"/>
      <sheetName val="선급비용"/>
      <sheetName val="미지급비용"/>
      <sheetName val="매도가능증권"/>
      <sheetName val="대환취급"/>
    </sheetNames>
    <sheetDataSet>
      <sheetData sheetId="0"/>
      <sheetData sheetId="1"/>
      <sheetData sheetId="2"/>
      <sheetData sheetId="3"/>
      <sheetData sheetId="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DRAULIC"/>
    </sheetNames>
    <definedNames>
      <definedName name="액체FACTOR"/>
    </definedNames>
    <sheetDataSet>
      <sheetData sheetId="0"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12.31(ORI)"/>
      <sheetName val="기획"/>
      <sheetName val="1팀"/>
      <sheetName val="2팀"/>
      <sheetName val="3팀"/>
      <sheetName val="#REF"/>
      <sheetName val="1.외주공사"/>
      <sheetName val="2.직영공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 val="연체 ()"/>
      <sheetName val="제조참고"/>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
      <sheetName val="GRAPH"/>
      <sheetName val="1-４(비가용재고수불현황) "/>
      <sheetName val="반제등 비가용수불"/>
      <sheetName val="1-7(재가공내역)"/>
      <sheetName val="요약재무제표"/>
      <sheetName val="8월비가용재고"/>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가정"/>
      <sheetName val="손익추정"/>
      <sheetName val="투자자산"/>
      <sheetName val="고정자산"/>
      <sheetName val="퇴충"/>
      <sheetName val="유동항목조정"/>
      <sheetName val="영업외손익"/>
      <sheetName val="자본변동"/>
      <sheetName val="자금수지2"/>
      <sheetName val="채권시부인표"/>
      <sheetName val="차입금분류"/>
      <sheetName val="권리변경총괄"/>
      <sheetName val="채권조별회수율"/>
      <sheetName val="채권자별회수율"/>
      <sheetName val="채권자별시부인표"/>
      <sheetName val="재무제표"/>
      <sheetName val="자금수지"/>
      <sheetName val="상환계획총괄"/>
      <sheetName val="simul결과표"/>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기타3"/>
      <sheetName val="정리채권-조세"/>
      <sheetName val="정리채권-상거래"/>
      <sheetName val="정리채권-관계사"/>
      <sheetName val="채권자별출자전환주식"/>
      <sheetName val="전환사채"/>
      <sheetName val="계속기업가치"/>
      <sheetName val="적정부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연불"/>
      <sheetName val="분모"/>
      <sheetName val="근기"/>
      <sheetName val="근거"/>
      <sheetName val="일일"/>
      <sheetName val="국대장"/>
      <sheetName val="연"/>
      <sheetName val="불"/>
      <sheetName val="건전화직할"/>
      <sheetName val="건전화지역"/>
      <sheetName val="대동"/>
      <sheetName val="장은"/>
      <sheetName val="대기업"/>
      <sheetName val="전월"/>
      <sheetName val="지역"/>
      <sheetName val="건전성등급"/>
      <sheetName val="추정"/>
      <sheetName val=""/>
      <sheetName val="_x0000_ÖÐ"/>
      <sheetName val="_x0000__x0000__x0000__x0000__x0001__x0000_@Ð_x0013__x0000__x0001_ü­C_x0000__x0000__x0000__x0000_"/>
      <sheetName val="_x0001_„@Ð_x0013__x0000__x0001_ü­C_x0000_"/>
      <sheetName val="_x0000_ØÐ"/>
      <sheetName val="01반기조정감"/>
      <sheetName val="01반기조정증"/>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요령"/>
      <sheetName val="비품감가"/>
      <sheetName val="Sheet10"/>
      <sheetName val="Sheet11"/>
      <sheetName val="93상각비"/>
      <sheetName val="연불"/>
      <sheetName val="조회서"/>
    </sheetNames>
    <sheetDataSet>
      <sheetData sheetId="0"/>
      <sheetData sheetId="1"/>
      <sheetData sheetId="2"/>
      <sheetData sheetId="3"/>
      <sheetData sheetId="4"/>
      <sheetData sheetId="5" refreshError="1"/>
      <sheetData sheetId="6"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06"/>
      <sheetName val="1999 09"/>
      <sheetName val="1999 12"/>
      <sheetName val="2000 03"/>
      <sheetName val="거래책임준비금"/>
      <sheetName val="매매손실준비금"/>
      <sheetName val="준비금명세"/>
      <sheetName val="증권거래법"/>
      <sheetName val="유가증권정의"/>
      <sheetName val="93상각비"/>
      <sheetName val="조건"/>
      <sheetName val="대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교"/>
      <sheetName val="계좌별_최종"/>
      <sheetName val="추가충당"/>
      <sheetName val="추가충당 (2)"/>
      <sheetName val="할인차금"/>
      <sheetName val="비온라인(국금팀)"/>
      <sheetName val="비온라인(국업팀)"/>
      <sheetName val="매매손실준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월 (2)"/>
      <sheetName val="사모사채등"/>
      <sheetName val="법정,화의,워크아웃"/>
      <sheetName val="1월 (2)"/>
      <sheetName val="보험금"/>
    </sheetNames>
    <sheetDataSet>
      <sheetData sheetId="0"/>
      <sheetData sheetId="1"/>
      <sheetData sheetId="2"/>
      <sheetData sheetId="3"/>
      <sheetData sheetId="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리드"/>
      <sheetName val="자산유동화수익"/>
      <sheetName val="자산관리수수료"/>
      <sheetName val="신탁자산수익"/>
      <sheetName val="유동화대여금(LGC)이자수익"/>
      <sheetName val="2종수익증서이자수익"/>
      <sheetName val="후순위채권이자수익"/>
      <sheetName val="배당금수익(LGC)"/>
      <sheetName val="채권매각이익(LGC)"/>
      <sheetName val="스평"/>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환대상"/>
      <sheetName val="전환대상2"/>
      <sheetName val="계정처리"/>
      <sheetName val="전환명세"/>
      <sheetName val="전환명세2"/>
      <sheetName val="전환명세3"/>
      <sheetName val="국가별원시"/>
      <sheetName val="국가별기초"/>
      <sheetName val="국가별세부"/>
      <sheetName val="국가별개괄(1)"/>
      <sheetName val="국가별개괄(2)"/>
      <sheetName val="국가별부분합"/>
      <sheetName val="국가별현황 (3)"/>
      <sheetName val="대미환산"/>
      <sheetName val="각행담당자"/>
      <sheetName val="db(99.4.8이자)"/>
      <sheetName val="db(99.10.8이자)"/>
      <sheetName val="전환98.6.30"/>
      <sheetName val="명세(동남포함)2"/>
      <sheetName val="명세(동남포함)3"/>
      <sheetName val="전환명세4"/>
      <sheetName val="전환명세5"/>
      <sheetName val="전환명세5(2)"/>
      <sheetName val="전환명세6"/>
      <sheetName val="전환명세6(2)"/>
      <sheetName val="전환명세7"/>
      <sheetName val="전환명세7(2)"/>
      <sheetName val="전환명세8"/>
      <sheetName val="전환명세8(2)"/>
      <sheetName val="전환명세9"/>
      <sheetName val="정부보증"/>
      <sheetName val="국가별개괄(부행장)"/>
      <sheetName val="DB"/>
      <sheetName val="비거주db"/>
      <sheetName val="DB (2)"/>
      <sheetName val="BS(5월-경리과)"/>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무제표"/>
      <sheetName val="주석"/>
      <sheetName val="CCOA"/>
      <sheetName val="재무제표_Heading"/>
      <sheetName val="전환대상"/>
    </sheetNames>
    <sheetDataSet>
      <sheetData sheetId="0" refreshError="1"/>
      <sheetData sheetId="1" refreshError="1"/>
      <sheetData sheetId="2" refreshError="1"/>
      <sheetData sheetId="3"/>
      <sheetData sheetId="4"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표"/>
      <sheetName val="특수"/>
      <sheetName val="참고"/>
      <sheetName val="현장"/>
      <sheetName val="계획대비"/>
      <sheetName val="골조시행"/>
      <sheetName val="출자한도"/>
      <sheetName val="건축내역"/>
      <sheetName val="예산"/>
      <sheetName val="손익차9월2"/>
      <sheetName val="Sheet2"/>
      <sheetName val="부재리스트"/>
      <sheetName val="양식0202"/>
      <sheetName val="현장명"/>
      <sheetName val="내역"/>
      <sheetName val="경영혁신본부"/>
      <sheetName val="#REF"/>
      <sheetName val="할증 "/>
      <sheetName val="차액보증"/>
      <sheetName val="사업부배부A"/>
      <sheetName val="당진1,2호기전선관설치및접지4차공사내역서-을지"/>
      <sheetName val="입찰안"/>
      <sheetName val="1001"/>
      <sheetName val="내역서"/>
      <sheetName val="12CGOU"/>
      <sheetName val="특외대"/>
      <sheetName val="첨부1"/>
      <sheetName val="95년12월말"/>
      <sheetName val="기준액"/>
      <sheetName val="리비아전체장비200306"/>
      <sheetName val="BID"/>
      <sheetName val="경산"/>
      <sheetName val="BOJUNGGM"/>
      <sheetName val="MIJIBI"/>
      <sheetName val="손익9801"/>
      <sheetName val="가로등내역서"/>
      <sheetName val="구분"/>
      <sheetName val="목창호"/>
      <sheetName val="실행철강하도"/>
      <sheetName val="도급양식"/>
      <sheetName val="기성현황"/>
      <sheetName val="사업전망"/>
      <sheetName val="원가현황"/>
      <sheetName val="당초"/>
      <sheetName val="SG"/>
      <sheetName val="기성수금(단단위)"/>
      <sheetName val="원가매출(단단위)"/>
      <sheetName val="인수공규격"/>
      <sheetName val="현금"/>
      <sheetName val="감가상각"/>
      <sheetName val="누계12"/>
      <sheetName val="RECIMAKE"/>
      <sheetName val="NYS"/>
      <sheetName val="대,유,램"/>
      <sheetName val="2.예금"/>
      <sheetName val="경비"/>
      <sheetName val="EACT10"/>
      <sheetName val="보증수수료산출"/>
      <sheetName val="200"/>
      <sheetName val="집계표"/>
      <sheetName val="인건-측정"/>
      <sheetName val="실행"/>
      <sheetName val="내역서2안"/>
      <sheetName val="매출원가"/>
      <sheetName val="일위대가"/>
      <sheetName val="준검 내역서"/>
      <sheetName val="지질조사"/>
      <sheetName val="Input"/>
      <sheetName val="도급견적가"/>
      <sheetName val="남양시작동자105노65기1.3화1.2"/>
      <sheetName val="조명시설"/>
      <sheetName val="중기"/>
      <sheetName val="데리네이타현황"/>
      <sheetName val="2000년1차"/>
      <sheetName val="남대문빌딩"/>
      <sheetName val="2공구산출내역"/>
      <sheetName val="토공(우물통,기타) "/>
      <sheetName val="원가"/>
      <sheetName val="미지급금"/>
      <sheetName val="산출근거"/>
      <sheetName val="견적서"/>
      <sheetName val="단가조사"/>
      <sheetName val="패널"/>
      <sheetName val="직노"/>
      <sheetName val="산근"/>
      <sheetName val="일위대가표"/>
      <sheetName val="수정시산표"/>
      <sheetName val="경영비율 "/>
      <sheetName val="Sheet6"/>
      <sheetName val="콘크리트타설집계표"/>
      <sheetName val="부표총괄"/>
      <sheetName val="안산기계장치"/>
      <sheetName val="기본가정"/>
      <sheetName val="공통가설공사"/>
      <sheetName val="Sheet5"/>
      <sheetName val="영문"/>
      <sheetName val="조명율표"/>
      <sheetName val="선급법인세"/>
      <sheetName val="할증_"/>
      <sheetName val="Sheet1"/>
      <sheetName val="지성학원"/>
      <sheetName val="8월차잔"/>
      <sheetName val="보험금"/>
      <sheetName val="12월집계"/>
      <sheetName val="세골재  T2 변경 현황"/>
      <sheetName val="교각별철근수량집계표"/>
      <sheetName val="출금실적"/>
      <sheetName val="총보수(월)"/>
      <sheetName val="실적"/>
      <sheetName val="총괄(회사1)"/>
      <sheetName val="생산매출 (4)"/>
      <sheetName val="연환"/>
      <sheetName val="외화"/>
      <sheetName val="조경일람"/>
      <sheetName val="공정외주"/>
      <sheetName val="BS(5월-경리과)"/>
      <sheetName val="관계주식"/>
      <sheetName val="원가검토가 (최초양산품)"/>
      <sheetName val="원가검토가 (현양산품)"/>
      <sheetName val="시산표"/>
      <sheetName val="#3_일위대가목록"/>
      <sheetName val="실행내역"/>
      <sheetName val="신공"/>
      <sheetName val="회사정보"/>
      <sheetName val="주메뉴"/>
      <sheetName val="부채평가"/>
      <sheetName val="노임단가"/>
      <sheetName val="장단기차입금LS"/>
      <sheetName val="1 자원총괄"/>
      <sheetName val="LIST"/>
      <sheetName val="주요기준"/>
      <sheetName val="VXXXXXX"/>
      <sheetName val="주요재무비율"/>
      <sheetName val="국내"/>
      <sheetName val="2001년 예산"/>
      <sheetName val="년판01"/>
      <sheetName val="손익계산서"/>
      <sheetName val="주민번호"/>
      <sheetName val="일반관리"/>
      <sheetName val="KUNGDEVI"/>
      <sheetName val="운항율"/>
      <sheetName val="호봉피치"/>
      <sheetName val="Sheet3"/>
      <sheetName val="공사개요"/>
      <sheetName val="직접비원가"/>
      <sheetName val="반포2차"/>
      <sheetName val="X-3 ENG"/>
      <sheetName val="설계내역서"/>
      <sheetName val="F라인"/>
      <sheetName val="존4"/>
      <sheetName val="Instruction"/>
      <sheetName val="잔존년수"/>
      <sheetName val="통보"/>
      <sheetName val="YOEMAGUM"/>
      <sheetName val="단말기리스트"/>
      <sheetName val="직원"/>
      <sheetName val="기초자료"/>
      <sheetName val="업무분장 "/>
      <sheetName val="공통"/>
      <sheetName val="상품입고집계"/>
      <sheetName val="대출금현황"/>
      <sheetName val="controll"/>
      <sheetName val="원료비"/>
      <sheetName val="(1)2002년 매출목표 산출"/>
      <sheetName val="생산매출_(4)"/>
      <sheetName val="생산매출_(4)1"/>
      <sheetName val="생산매출_(4)2"/>
      <sheetName val="2_예금"/>
      <sheetName val="준검_내역서"/>
      <sheetName val="경영비율_"/>
      <sheetName val="남양시작동자105노65기1_3화1_2"/>
      <sheetName val="대차대조표"/>
      <sheetName val="이익잉여금처분계산서"/>
      <sheetName val="현금흐름표"/>
      <sheetName val="기획팀용 (B4)"/>
      <sheetName val="할증_1"/>
      <sheetName val="토공(우물통,기타)_"/>
      <sheetName val="세골재__T2_변경_현황"/>
      <sheetName val="원가검토가_(최초양산품)"/>
      <sheetName val="원가검토가_(현양산품)"/>
      <sheetName val="범한여행"/>
      <sheetName val="급여인상효과-연간부담분"/>
      <sheetName val="5사남"/>
      <sheetName val="참고(3)고정비"/>
      <sheetName val="총괄"/>
      <sheetName val="7월"/>
      <sheetName val="관계주식명세"/>
      <sheetName val="물가자료"/>
      <sheetName val="재료"/>
      <sheetName val="손익분석"/>
      <sheetName val="전기BOX내역서"/>
      <sheetName val="정산표 연결"/>
      <sheetName val="5.30(土)"/>
      <sheetName val="97 사업추정(WEKI)"/>
      <sheetName val="MAT_N048"/>
      <sheetName val="完"/>
      <sheetName val="Sheet2 (2)"/>
      <sheetName val="수량산출"/>
      <sheetName val="현장관리비참조"/>
      <sheetName val="2호"/>
      <sheetName val="지역"/>
      <sheetName val="980731"/>
      <sheetName val="감독1130"/>
      <sheetName val="하수급견적대비"/>
      <sheetName val="RD제품개발투자비(매가)"/>
      <sheetName val="자재단가"/>
      <sheetName val="engline"/>
      <sheetName val="환산매출"/>
      <sheetName val="1Month+Sheet2!"/>
      <sheetName val="기본사항"/>
      <sheetName val="예산명세서"/>
      <sheetName val="국영"/>
      <sheetName val="2분기평가"/>
      <sheetName val="감가상각비"/>
      <sheetName val="기초코드"/>
      <sheetName val="사업소득자세수추계"/>
      <sheetName val="원가명세"/>
      <sheetName val="예산M11A"/>
      <sheetName val="99년하반기"/>
      <sheetName val="명단"/>
      <sheetName val="전기공사"/>
      <sheetName val="EX-외상(06)"/>
      <sheetName val="코드표"/>
      <sheetName val="차입"/>
      <sheetName val="1_자원총괄"/>
      <sheetName val="할증_2"/>
      <sheetName val="2_예금1"/>
      <sheetName val="1_자원총괄1"/>
      <sheetName val="준검_내역서1"/>
      <sheetName val="경영비율_1"/>
      <sheetName val="남양시작동자105노65기1_3화1_21"/>
      <sheetName val="토공(우물통,기타)_1"/>
      <sheetName val="세골재__T2_변경_현황1"/>
      <sheetName val="(1)2002년_매출목표_산출"/>
      <sheetName val="단가일람"/>
      <sheetName val="data"/>
      <sheetName val="지급어음(일별)"/>
      <sheetName val="1장"/>
      <sheetName val="Macro(전선)"/>
      <sheetName val="BM"/>
      <sheetName val="DB"/>
      <sheetName val="진행률"/>
      <sheetName val="임직원단차"/>
      <sheetName val="24.보증금(전신전화가입권)"/>
      <sheetName val="현금및현금등가물1"/>
      <sheetName val="익산"/>
      <sheetName val="주소 작성"/>
      <sheetName val="4000매입채무"/>
      <sheetName val="생산매출_(4)3"/>
      <sheetName val="기획팀용_(B4)"/>
      <sheetName val="우리은행"/>
      <sheetName val="10월저장품"/>
      <sheetName val="11월저장품"/>
      <sheetName val="CAUDIT"/>
      <sheetName val="갑지1"/>
      <sheetName val="8월"/>
      <sheetName val="대차합동"/>
      <sheetName val="기초해지2"/>
      <sheetName val="전환대상"/>
      <sheetName val="지역개발"/>
      <sheetName val="현금예금"/>
      <sheetName val="월간예산"/>
      <sheetName val="ATM기초철가"/>
      <sheetName val="가맹점매출"/>
      <sheetName val="XREF"/>
      <sheetName val="월별회계(세부)"/>
      <sheetName val="채권(하반기)"/>
      <sheetName val="BPCARD"/>
      <sheetName val="말뚝지지력산정"/>
      <sheetName val="갑지(추정)"/>
      <sheetName val="자구계획db"/>
      <sheetName val="업무계획1"/>
      <sheetName val="S&amp;R"/>
      <sheetName val="노무비"/>
      <sheetName val="ﾘｽﾄ"/>
      <sheetName val="효용적수"/>
      <sheetName val="사업계획"/>
      <sheetName val="제품CODE"/>
      <sheetName val="REGION_TABLE"/>
      <sheetName val="선급비용"/>
      <sheetName val="첨"/>
      <sheetName val="중속정보"/>
      <sheetName val="조정내역"/>
      <sheetName val="평가제외"/>
      <sheetName val="신공항A-9(원가수정)"/>
      <sheetName val="MEMORY"/>
      <sheetName val="출입자명단"/>
      <sheetName val="DATE"/>
      <sheetName val="경비2내역"/>
      <sheetName val="101동"/>
      <sheetName val="기준단가현황"/>
      <sheetName val="공사개요(입력)"/>
      <sheetName val="건축공사"/>
      <sheetName val="날개벽수량표"/>
      <sheetName val="정산표"/>
      <sheetName val="생산직"/>
      <sheetName val="부문99-2"/>
      <sheetName val="KPMG Assumptions"/>
      <sheetName val="권리분석"/>
      <sheetName val="Customer Databas"/>
      <sheetName val="제조원가"/>
      <sheetName val="충전"/>
      <sheetName val="영외수지"/>
      <sheetName val="감가상각비(2002)"/>
      <sheetName val="분류구분"/>
      <sheetName val="FAB4생산"/>
      <sheetName val="부서별"/>
      <sheetName val="차입금현황(2)"/>
      <sheetName val="제품단가.."/>
      <sheetName val="입력"/>
      <sheetName val="리스"/>
      <sheetName val="3.판관비명세서"/>
      <sheetName val="6월수불"/>
      <sheetName val="추가예산"/>
      <sheetName val="조사번호"/>
      <sheetName val="リスト"/>
      <sheetName val="수지차(년)"/>
      <sheetName val="공문"/>
      <sheetName val="TRIP05"/>
      <sheetName val="97년추정손익계산서"/>
      <sheetName val="이자율별 차입금 적수"/>
      <sheetName val="入力用(家賃)"/>
      <sheetName val="入力用(駐車)"/>
      <sheetName val="賃料等一覧"/>
      <sheetName val="퇴직금추계ot"/>
      <sheetName val="본부별매출"/>
      <sheetName val="차입종류별"/>
      <sheetName val="SHEET PILE단가"/>
      <sheetName val="일위대가목록"/>
      <sheetName val="PR제조"/>
      <sheetName val="Code"/>
      <sheetName val="지부전체"/>
      <sheetName val="교각1"/>
      <sheetName val="분할주주명부"/>
      <sheetName val="준비"/>
      <sheetName val="JUM"/>
      <sheetName val="할증_3"/>
      <sheetName val="2_예금2"/>
      <sheetName val="준검_내역서2"/>
      <sheetName val="남양시작동자105노65기1_3화1_22"/>
      <sheetName val="토공(우물통,기타)_2"/>
      <sheetName val="경영비율_2"/>
      <sheetName val="세골재__T2_변경_현황2"/>
      <sheetName val="생산매출_(4)4"/>
      <sheetName val="원가검토가_(최초양산품)1"/>
      <sheetName val="원가검토가_(현양산품)1"/>
      <sheetName val="1_자원총괄2"/>
      <sheetName val="2001년_예산"/>
      <sheetName val="X-3_ENG"/>
      <sheetName val="업무분장_"/>
      <sheetName val="(1)2002년_매출목표_산출1"/>
      <sheetName val="기획팀용_(B4)1"/>
      <sheetName val="정산표_연결"/>
      <sheetName val="5_30(土)"/>
      <sheetName val="97_사업추정(WEKI)"/>
      <sheetName val="Sheet2_(2)"/>
      <sheetName val="24_보증금(전신전화가입권)"/>
      <sheetName val="주소_작성"/>
      <sheetName val="간접비 총괄표"/>
      <sheetName val="지하"/>
      <sheetName val="유림골조"/>
      <sheetName val="OPREV(대한)"/>
      <sheetName val="익월작업계힉"/>
      <sheetName val="공수"/>
      <sheetName val="GRACE"/>
      <sheetName val="FRDS9805"/>
      <sheetName val="KMO"/>
      <sheetName val="합손"/>
      <sheetName val="ADmin"/>
      <sheetName val="B"/>
      <sheetName val="#REF!"/>
      <sheetName val="단가비교표_공통1"/>
      <sheetName val="토목주소"/>
      <sheetName val="원가계산서"/>
      <sheetName val="대비"/>
      <sheetName val="내역(가지)"/>
      <sheetName val="장비 (2)"/>
      <sheetName val="anaysis_sheet"/>
      <sheetName val="비율분석"/>
      <sheetName val="SAP_Role"/>
      <sheetName val="cctr"/>
      <sheetName val="계정_H100"/>
      <sheetName val="계정_1000"/>
      <sheetName val="계정_7000"/>
      <sheetName val="계정_8000"/>
      <sheetName val="AP_H100"/>
      <sheetName val="AP_1000"/>
      <sheetName val="AP_7000"/>
      <sheetName val="AP_8000"/>
      <sheetName val="월간"/>
      <sheetName val="System명세"/>
      <sheetName val="적용토목"/>
      <sheetName val="제품별DATA"/>
      <sheetName val="제조담배분석"/>
      <sheetName val="BS(4)"/>
      <sheetName val="보정사항"/>
      <sheetName val="MBA"/>
      <sheetName val="할증_4"/>
      <sheetName val="2_예금3"/>
      <sheetName val="준검_내역서3"/>
      <sheetName val="남양시작동자105노65기1_3화1_23"/>
      <sheetName val="토공(우물통,기타)_3"/>
      <sheetName val="경영비율_3"/>
      <sheetName val="세골재__T2_변경_현황3"/>
      <sheetName val="생산매출_(4)5"/>
      <sheetName val="원가검토가_(최초양산품)2"/>
      <sheetName val="원가검토가_(현양산품)2"/>
      <sheetName val="1_자원총괄3"/>
      <sheetName val="2001년_예산1"/>
      <sheetName val="X-3_ENG1"/>
      <sheetName val="업무분장_1"/>
      <sheetName val="(1)2002년_매출목표_산출2"/>
      <sheetName val="기획팀용_(B4)2"/>
      <sheetName val="정산표_연결1"/>
      <sheetName val="5_30(土)1"/>
      <sheetName val="97_사업추정(WEKI)1"/>
      <sheetName val="Sheet2_(2)1"/>
      <sheetName val="24_보증금(전신전화가입권)1"/>
      <sheetName val="주소_작성1"/>
      <sheetName val="Customer_Databas"/>
      <sheetName val="단기차입금(200006)"/>
      <sheetName val="기본데이타"/>
      <sheetName val="서식시트"/>
      <sheetName val="이자율"/>
      <sheetName val="점유면적"/>
      <sheetName val="발생집계"/>
      <sheetName val="완성차"/>
      <sheetName val="2.조회처목록"/>
      <sheetName val="투자자산명세서"/>
      <sheetName val="11"/>
      <sheetName val="12"/>
      <sheetName val="13"/>
      <sheetName val="15~18"/>
      <sheetName val="19~21"/>
      <sheetName val="2"/>
      <sheetName val="22"/>
      <sheetName val="23~24"/>
      <sheetName val="3"/>
      <sheetName val="4"/>
      <sheetName val="5"/>
      <sheetName val="6"/>
      <sheetName val="7"/>
      <sheetName val="8"/>
      <sheetName val="9"/>
      <sheetName val="집계표 (2)"/>
      <sheetName val="N賃率-職"/>
      <sheetName val="準備ｼｰﾄ"/>
      <sheetName val="Wip-조립"/>
      <sheetName val="Wip-포장"/>
      <sheetName val="EE"/>
      <sheetName val="정율표"/>
      <sheetName val="T48a"/>
      <sheetName val="China"/>
      <sheetName val="TABLE"/>
      <sheetName val="차수공개요"/>
      <sheetName val="골조"/>
      <sheetName val="내역서 "/>
      <sheetName val="8.PILE  (돌출)"/>
      <sheetName val="5월"/>
      <sheetName val="Lead"/>
      <sheetName val="미결업무"/>
      <sheetName val="2.대외공문"/>
      <sheetName val="7 (2)"/>
      <sheetName val="외화가수금"/>
      <sheetName val="코드"/>
      <sheetName val="1. Assumption"/>
      <sheetName val="김종록2"/>
      <sheetName val="laroux"/>
      <sheetName val="Template"/>
      <sheetName val="인원계획-미화"/>
      <sheetName val="CJE집계"/>
      <sheetName val="4DR"/>
      <sheetName val="lob lookup"/>
      <sheetName val="Access Db info"/>
      <sheetName val="관리수정"/>
      <sheetName val="콘크리트"/>
      <sheetName val="管理見積(ｶﾅｻﾞﾜ)"/>
      <sheetName val="갑지"/>
      <sheetName val="찍기"/>
      <sheetName val="일위대가(1)"/>
      <sheetName val="화설내"/>
      <sheetName val="전체손익"/>
      <sheetName val="입력변수"/>
      <sheetName val="Assumption"/>
      <sheetName val="Assumptions"/>
      <sheetName val="48전력선로일위"/>
      <sheetName val="도급기성"/>
      <sheetName val="연불"/>
      <sheetName val="동적차트"/>
      <sheetName val="손익"/>
      <sheetName val="12월 5주차"/>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인건비(010330)"/>
      <sheetName val="관계주식"/>
      <sheetName val="월간"/>
      <sheetName val="세금계산서유"/>
      <sheetName val="공사개요"/>
      <sheetName val="현장"/>
      <sheetName val="Menu_Link"/>
      <sheetName val="퇴충98"/>
      <sheetName val="이름"/>
      <sheetName val="98실적"/>
      <sheetName val="보험금"/>
      <sheetName val="Convert"/>
      <sheetName val="1-7(재가공내역)"/>
      <sheetName val="상정안건"/>
      <sheetName val="본사감가상각대장(비품)"/>
      <sheetName val="매출원가"/>
      <sheetName val="97년"/>
      <sheetName val="평가결과_사본"/>
      <sheetName val="종합2"/>
      <sheetName val="견"/>
      <sheetName val="투자예산"/>
      <sheetName val="118.세금과공과"/>
      <sheetName val="산출근거"/>
      <sheetName val="비주거용"/>
      <sheetName val="집계표"/>
      <sheetName val="부재예실1월"/>
      <sheetName val="입찰안"/>
      <sheetName val="표지"/>
      <sheetName val="#REF"/>
      <sheetName val="98년간분기"/>
      <sheetName val="상여 (2)"/>
      <sheetName val="CODE"/>
      <sheetName val="판매용03"/>
      <sheetName val="서식시트"/>
      <sheetName val="수정시산표"/>
      <sheetName val="판매량"/>
      <sheetName val="업종코드"/>
      <sheetName val="임대손익"/>
      <sheetName val="XREF"/>
      <sheetName val="조정전"/>
      <sheetName val="특수직호봉표"/>
      <sheetName val="평가금액"/>
      <sheetName val="1월"/>
      <sheetName val="WorldQuest"/>
      <sheetName val="admin"/>
      <sheetName val="자료"/>
      <sheetName val="코드"/>
      <sheetName val="매매손실준비금"/>
      <sheetName val="Intro2"/>
      <sheetName val="Id"/>
      <sheetName val="현장별미수"/>
      <sheetName val="연구인원내역"/>
      <sheetName val="집연95"/>
      <sheetName val="외화계약"/>
      <sheetName val="AIR SHOWER(3인용)"/>
      <sheetName val="상품입고집계"/>
      <sheetName val="회사정보"/>
      <sheetName val="매입현황"/>
      <sheetName val="수입"/>
      <sheetName val="생산직"/>
      <sheetName val="요약BS"/>
      <sheetName val="9-1차이내역"/>
      <sheetName val="인원_20001101"/>
      <sheetName val="단가비교"/>
      <sheetName val="투자2"/>
      <sheetName val="04_도료_전체_하순"/>
      <sheetName val="실적"/>
      <sheetName val="機器明細(MC)"/>
      <sheetName val="1.취수장"/>
      <sheetName val="단가"/>
      <sheetName val="울산자금"/>
      <sheetName val="설계내역서"/>
      <sheetName val="자금청구"/>
      <sheetName val="금강투자2000"/>
      <sheetName val="당좌개설보증용"/>
      <sheetName val="신림자금"/>
      <sheetName val="GC산출"/>
      <sheetName val="당초"/>
      <sheetName val="Sheet4"/>
      <sheetName val="BASE"/>
      <sheetName val="조경내역"/>
      <sheetName val="건축비목군분류"/>
      <sheetName val="두께별"/>
      <sheetName val="승용"/>
      <sheetName val="상용"/>
      <sheetName val="준검 내역서"/>
      <sheetName val="실행내역"/>
      <sheetName val="총괄"/>
      <sheetName val="건재양식"/>
      <sheetName val="00실적"/>
      <sheetName val="판촉계획(고정)"/>
      <sheetName val="배수통관(좌)"/>
      <sheetName val="CAUDIT"/>
      <sheetName val="품의서취합"/>
      <sheetName val="총원"/>
      <sheetName val="99선급비용"/>
      <sheetName val="집계"/>
      <sheetName val="퇴직기초"/>
      <sheetName val="산출내역(1)"/>
      <sheetName val="FAB별"/>
      <sheetName val="출자한도"/>
      <sheetName val="Sheet3"/>
      <sheetName val="내역"/>
      <sheetName val="3월연장근무"/>
      <sheetName val="신구계정대사표"/>
      <sheetName val="Sheet1"/>
      <sheetName val="보정사항"/>
      <sheetName val="견적대비"/>
      <sheetName val="대리이하_상신양식"/>
      <sheetName val="Asset98-CAK"/>
      <sheetName val="하수급견적대비"/>
      <sheetName val="Macro1"/>
      <sheetName val="주요품목별판매실적"/>
      <sheetName val="시산표"/>
      <sheetName val="단말기누계"/>
      <sheetName val="공정가치"/>
      <sheetName val="Project_CF"/>
      <sheetName val="5사남"/>
      <sheetName val="KA011205"/>
      <sheetName val="적격심사표"/>
      <sheetName val="이익잉여금처분계산서"/>
      <sheetName val="재무상태변동표"/>
      <sheetName val="제조원가명세서"/>
      <sheetName val="현금흐름표"/>
      <sheetName val="노임단가"/>
      <sheetName val="명세표"/>
      <sheetName val="표준지"/>
      <sheetName val="PMP등급_9월"/>
      <sheetName val="지급이자"/>
      <sheetName val="Control Sheet"/>
      <sheetName val="합천내역"/>
      <sheetName val="인사자료총집계"/>
      <sheetName val="대리이하_승진"/>
      <sheetName val="이자수익보조부"/>
      <sheetName val="SIL98"/>
      <sheetName val="2012년 하반기 승진안 및 상신양식_디자인 파트.xls"/>
      <sheetName val="등록자료"/>
      <sheetName val="GRAPH"/>
      <sheetName val="타계정에서 명세서(PL상)"/>
      <sheetName val="상품수불"/>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2008년판매현황 (조정)"/>
      <sheetName val="참고_장르별매출"/>
      <sheetName val="산출근거1"/>
      <sheetName val="tsuga"/>
      <sheetName val="진천"/>
      <sheetName val="BTS-시범물량"/>
      <sheetName val="손익"/>
      <sheetName val="제조원가조정"/>
      <sheetName val="정산표"/>
      <sheetName val="건설성적"/>
      <sheetName val="손익분석"/>
      <sheetName val="97년 추정"/>
      <sheetName val="경비세목"/>
      <sheetName val="세부(종합)"/>
      <sheetName val="2. 2012년 실행계획 수립 및 대상선정용 SHEET."/>
      <sheetName val="FG"/>
      <sheetName val="부서"/>
      <sheetName val="보통예금"/>
      <sheetName val="당좌차월"/>
      <sheetName val="가격표"/>
      <sheetName val="증감내역서"/>
      <sheetName val="민감도"/>
      <sheetName val="내역서"/>
      <sheetName val="예산실적전체당월"/>
      <sheetName val="배합비(2,3.4분기)"/>
      <sheetName val="부재예실"/>
      <sheetName val="sw1"/>
      <sheetName val="입찰보고"/>
      <sheetName val="유형분류"/>
      <sheetName val="급여인상효과-연간부담분"/>
      <sheetName val="무형자산명세서"/>
      <sheetName val="외화가수금"/>
      <sheetName val="2001Org"/>
      <sheetName val="내외국인총괄"/>
      <sheetName val="3월"/>
      <sheetName val="그래프 (2)"/>
      <sheetName val="2.대상자"/>
      <sheetName val="정보"/>
      <sheetName val="데이터베이스"/>
      <sheetName val="9903말 현재"/>
      <sheetName val="당월금액"/>
      <sheetName val="ATM기초철가"/>
      <sheetName val="외화평가"/>
      <sheetName val="제품단가"/>
      <sheetName val="MAIN"/>
      <sheetName val="STROKE별 단가"/>
      <sheetName val="제조원가"/>
      <sheetName val="Initial Input Variable"/>
      <sheetName val="1Month+Sheet2!"/>
      <sheetName val="입력_판매"/>
      <sheetName val="#3_일위대가목록"/>
      <sheetName val="#2_일위대가목록"/>
      <sheetName val="경영비율 "/>
      <sheetName val="재고자산명세"/>
      <sheetName val="AIR_SHOWER(3인용)"/>
      <sheetName val="그래프_(2)"/>
      <sheetName val="2_대상자"/>
      <sheetName val="9903말_현재"/>
      <sheetName val="Control_Sheet"/>
      <sheetName val="AIR_SHOWER(3인용)1"/>
      <sheetName val="그래프_(2)1"/>
      <sheetName val="2_대상자1"/>
      <sheetName val="9903말_현재1"/>
      <sheetName val="Control_Sheet1"/>
      <sheetName val="지역개발"/>
      <sheetName val="EJ"/>
      <sheetName val="Ⅱ1-0타"/>
      <sheetName val="Cover"/>
      <sheetName val="8월차잔"/>
      <sheetName val="지점_가격정보보고양식(면목지점)"/>
      <sheetName val="09년지점목표"/>
      <sheetName val="SQL Statement"/>
      <sheetName val="이코스"/>
      <sheetName val="현장코드"/>
      <sheetName val="협조전"/>
      <sheetName val="주소 작성"/>
      <sheetName val="인건비"/>
      <sheetName val="04년 투자전망"/>
      <sheetName val="가중평균 보통주식02"/>
      <sheetName val="가중평균 보통주식01"/>
      <sheetName val="T6-6(2)"/>
      <sheetName val="대차대조표"/>
      <sheetName val="3-31"/>
      <sheetName val="금융"/>
      <sheetName val="은행"/>
      <sheetName val="리스"/>
      <sheetName val="보험"/>
      <sheetName val="24.보증금(전신전화가입권)"/>
      <sheetName val="일별자금"/>
      <sheetName val="95TOTREV"/>
      <sheetName val="총괄-1"/>
      <sheetName val="DATA"/>
      <sheetName val="콘센트신설"/>
      <sheetName val="FILE1"/>
      <sheetName val="A4공장"/>
      <sheetName val="현장기성(공사)"/>
      <sheetName val="내역서변경성원"/>
      <sheetName val="별첨3.실패원팀"/>
      <sheetName val="매출액월별가중치"/>
      <sheetName val="외주정비"/>
      <sheetName val="매장판(BR)"/>
      <sheetName val="98지급계획"/>
      <sheetName val="효용적수"/>
      <sheetName val="인원계획-미화"/>
      <sheetName val="OPREV(대한)"/>
      <sheetName val="하조서"/>
      <sheetName val="노무비"/>
      <sheetName val="수익성분석2"/>
      <sheetName val="S&amp;R"/>
      <sheetName val="수지차(년)"/>
      <sheetName val="Initial_Input_Variable"/>
      <sheetName val="경영비율_"/>
      <sheetName val="상여_(2)"/>
      <sheetName val="118_세금과공과"/>
      <sheetName val="1_취수장"/>
      <sheetName val="LIST"/>
      <sheetName val="DB"/>
      <sheetName val="견적서"/>
      <sheetName val="98수문일위"/>
      <sheetName val="T48a"/>
      <sheetName val="완성차 미수금"/>
      <sheetName val="ELECTRIC"/>
      <sheetName val="96"/>
      <sheetName val="재료비집계표"/>
      <sheetName val="종합표"/>
      <sheetName val="도급"/>
      <sheetName val="15"/>
      <sheetName val="入力用(家賃)"/>
      <sheetName val="入力用(駐車)"/>
      <sheetName val="건물대사"/>
      <sheetName val="PHTC"/>
      <sheetName val="5907"/>
      <sheetName val="편성절차"/>
      <sheetName val="외화금융(97-03)"/>
      <sheetName val="용소리교"/>
      <sheetName val="당기추가완료"/>
      <sheetName val="주요재무비율"/>
      <sheetName val="SMXEXPS"/>
      <sheetName val="전환대상"/>
      <sheetName val="영외수지"/>
      <sheetName val="관급"/>
      <sheetName val="AC List"/>
      <sheetName val="사원명부"/>
      <sheetName val="분개집계"/>
      <sheetName val="해외사업"/>
      <sheetName val="첨부1"/>
      <sheetName val="이자율별 차입금 적수"/>
      <sheetName val="투자자산명세서"/>
      <sheetName val="STROKE별_단가"/>
      <sheetName val="준검_내역서"/>
      <sheetName val="Executive Summary"/>
      <sheetName val="Labels"/>
      <sheetName val="Executive_Summary"/>
      <sheetName val="ls"/>
      <sheetName val="재공품(3)"/>
      <sheetName val="표준원가표(2)"/>
      <sheetName val="공통"/>
      <sheetName val="03中"/>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구동"/>
      <sheetName val="BS Prior"/>
      <sheetName val="지급어음(일별)"/>
      <sheetName val="Data Sheet"/>
      <sheetName val="계산요약"/>
      <sheetName val="TENSCH"/>
      <sheetName val="Sheet1 (2)"/>
      <sheetName val="0.0ControlSheet"/>
      <sheetName val="0.1keyAssumption"/>
      <sheetName val="선급비용"/>
      <sheetName val="주요기준"/>
      <sheetName val="총무팀"/>
      <sheetName val="마포-임현"/>
      <sheetName val="2. Financial Performance"/>
      <sheetName val="진도말"/>
      <sheetName val="교통대책내역"/>
      <sheetName val="연부97-1"/>
      <sheetName val="한일자야(감액손실) (2)"/>
      <sheetName val="자료입력"/>
      <sheetName val="재무제표"/>
      <sheetName val="Q2 Actual"/>
      <sheetName val="Q3 actuals"/>
      <sheetName val="본사"/>
      <sheetName val="설치공사비"/>
      <sheetName val="총괄표"/>
      <sheetName val="매출및수주이익"/>
      <sheetName val="GRADE별 투입원단위"/>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익월작업계힉"/>
      <sheetName val="Data(인원)"/>
      <sheetName val="송전기본"/>
      <sheetName val="9710"/>
      <sheetName val="평가예상(200308)"/>
      <sheetName val="96수출"/>
      <sheetName val="区分一覧表"/>
      <sheetName val="◀-▶"/>
      <sheetName val="pt_기투자금액"/>
      <sheetName val="pt_출자_분배"/>
      <sheetName val="직노"/>
      <sheetName val="투찰(하수)"/>
      <sheetName val="버튼"/>
      <sheetName val="판매추이"/>
      <sheetName val="직영2"/>
      <sheetName val="12"/>
      <sheetName val="차량별점검"/>
      <sheetName val="남양내역"/>
      <sheetName val="BS"/>
      <sheetName val="LOOKUP"/>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__2012년_실행계획_수립_및_대상선정용_SHEET_"/>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배합비(2,3_4분기)"/>
      <sheetName val="BS_Prior"/>
      <sheetName val="별첨3_실패원팀"/>
      <sheetName val="완성차_미수금"/>
      <sheetName val="총수량집계표"/>
      <sheetName val="골조시행"/>
      <sheetName val="설비"/>
      <sheetName val="B&amp;F1"/>
      <sheetName val="생산량"/>
      <sheetName val="6.이토처리시간"/>
      <sheetName val="VXXXXXXX"/>
      <sheetName val="tggwan(mac)"/>
      <sheetName val="guard(mac)"/>
      <sheetName val="손익11"/>
      <sheetName val="AC_List"/>
      <sheetName val="Config"/>
      <sheetName val="연결CF정산표"/>
      <sheetName val="부동산현황표"/>
      <sheetName val="BS(5월-경리과)"/>
      <sheetName val="스평"/>
      <sheetName val="조건"/>
      <sheetName val="제조부문배부"/>
      <sheetName val="FAB4생산"/>
      <sheetName val="Sheet2"/>
      <sheetName val="공사설계서"/>
      <sheetName val="퇴직급여충당금"/>
      <sheetName val="퇴직영수증"/>
      <sheetName val="담당자"/>
      <sheetName val="보차도경계석"/>
      <sheetName val="작업본"/>
      <sheetName val="종바2차"/>
      <sheetName val="土地ﾃﾞｰﾀ"/>
      <sheetName val="산업은행 경영지표"/>
      <sheetName val="1-1-1-1"/>
      <sheetName val="갑지"/>
      <sheetName val="보험료"/>
      <sheetName val="평균급여(구미)"/>
      <sheetName val="평균급여(부산)"/>
      <sheetName val="경비공통"/>
      <sheetName val="제경비율"/>
      <sheetName val="음료실행"/>
      <sheetName val="토목주소"/>
      <sheetName val="복갑"/>
      <sheetName val="기본정보"/>
      <sheetName val="당월영향8월"/>
      <sheetName val="최종보고1"/>
      <sheetName val="95년12월말"/>
      <sheetName val="SAP_Role"/>
      <sheetName val="cctr"/>
      <sheetName val="계정_H100"/>
      <sheetName val="계정_1000"/>
      <sheetName val="계정_7000"/>
      <sheetName val="계정_8000"/>
      <sheetName val="AP_H100"/>
      <sheetName val="AP_1000"/>
      <sheetName val="AP_7000"/>
      <sheetName val="AP_8000"/>
      <sheetName val="양식3"/>
      <sheetName val="입출고9807"/>
      <sheetName val="인건비 내역서"/>
      <sheetName val="1__Svc_Sales2"/>
      <sheetName val="2__Portfolio2"/>
      <sheetName val="3__SVC_Price(Avg)2"/>
      <sheetName val="4___Net_Gain2"/>
      <sheetName val="5_1Q_SVC(callback)2"/>
      <sheetName val="5_2_Q_SVC(Response)2"/>
      <sheetName val="5_3_Q_SVC(all)2"/>
      <sheetName val="주소_작성2"/>
      <sheetName val="1_취수장2"/>
      <sheetName val="118_세금과공과2"/>
      <sheetName val="STROKE별_단가1"/>
      <sheetName val="AIR_SHOWER(3인용)4"/>
      <sheetName val="상여_(2)2"/>
      <sheetName val="준검_내역서2"/>
      <sheetName val="2008년판매현황_(조정)2"/>
      <sheetName val="그래프_(2)4"/>
      <sheetName val="2_대상자4"/>
      <sheetName val="9903말_현재4"/>
      <sheetName val="Control_Sheet4"/>
      <sheetName val="Initial_Input_Variable2"/>
      <sheetName val="경영비율_2"/>
      <sheetName val="SQL_Statement2"/>
      <sheetName val="24_보증금(전신전화가입권)1"/>
      <sheetName val="2__2012년_실행계획_수립_및_대상선정용_SHEET1"/>
      <sheetName val="타계정에서_명세서(PL상)1"/>
      <sheetName val="04년_투자전망1"/>
      <sheetName val="배합비(2,3_4분기)1"/>
      <sheetName val="완성차_미수금1"/>
      <sheetName val="2012년_하반기_승진안_및_상신양식_디자인_파트_xl1"/>
      <sheetName val="별첨3_실패원팀1"/>
      <sheetName val="Executive_Summary1"/>
      <sheetName val="가중평균_보통주식021"/>
      <sheetName val="가중평균_보통주식011"/>
      <sheetName val="97년_추정"/>
      <sheetName val="BS_Prior1"/>
      <sheetName val="이자율별_차입금_적수"/>
      <sheetName val="Sheet1_(2)"/>
      <sheetName val="0_0ControlSheet"/>
      <sheetName val="0_1keyAssumption"/>
      <sheetName val="2__Financial_Performance"/>
      <sheetName val="Q2_Actual"/>
      <sheetName val="Q3_actuals"/>
      <sheetName val="감가상각비 배부검토"/>
      <sheetName val="연간상여집계"/>
      <sheetName val="손익계산서"/>
      <sheetName val="정리"/>
      <sheetName val="Index"/>
      <sheetName val="스포회원매출"/>
      <sheetName val="108.수선비"/>
      <sheetName val="Sales"/>
      <sheetName val="GRADE별_투입원단위"/>
      <sheetName val="Assumption"/>
      <sheetName val="품셈TABLE"/>
      <sheetName val="主要规划指标"/>
      <sheetName val="测算明细表(0+1+1)"/>
      <sheetName val="评估结论"/>
      <sheetName val="Collateral"/>
      <sheetName val="信息"/>
      <sheetName val="B"/>
      <sheetName val="영업외손익등"/>
      <sheetName val="Executive_Summary2"/>
      <sheetName val="Executive_Summary3"/>
      <sheetName val="Initial_Input_Variable3"/>
      <sheetName val="118_세금과공과3"/>
      <sheetName val="1_취수장3"/>
      <sheetName val="상여_(2)3"/>
      <sheetName val="경영비율_3"/>
      <sheetName val="STROKE별_단가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4.2.1 마루높이 검토"/>
      <sheetName val="건축내역"/>
      <sheetName val="01반기조정감"/>
      <sheetName val="01반기조정증"/>
      <sheetName val="고시단가"/>
      <sheetName val="00.09"/>
      <sheetName val="사회보험료세액공제"/>
      <sheetName val="고용증대세액공제"/>
      <sheetName val="2019년_세부자료_(입력할 시트)"/>
      <sheetName val="2019년보험요율_(입력할 시트)"/>
      <sheetName val="유가증권미수"/>
      <sheetName val="MatchCode"/>
      <sheetName val="MARCH 25"/>
      <sheetName val="Finmod"/>
      <sheetName val="Data&amp;Result"/>
      <sheetName val="***********************00"/>
      <sheetName val="FOB발"/>
      <sheetName val="2B1U-F-4"/>
      <sheetName val="수불상"/>
      <sheetName val="총괄갑 "/>
      <sheetName val="1차 내역서"/>
      <sheetName val="도급FORM"/>
      <sheetName val="2공구산출내역"/>
      <sheetName val="을지"/>
      <sheetName val="백암비스타내역"/>
      <sheetName val="견적서-자동"/>
      <sheetName val="Variables"/>
      <sheetName val="원가"/>
      <sheetName val="GRACE"/>
      <sheetName val="업무분장 "/>
      <sheetName val="source"/>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목록"/>
      <sheetName val="중기"/>
      <sheetName val="예산(한화)"/>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0217상가미분양자산"/>
      <sheetName val="조명시설"/>
      <sheetName val="공사착공계"/>
      <sheetName val="직재"/>
      <sheetName val="방수공사 집계표"/>
      <sheetName val="평3"/>
      <sheetName val="토공산근"/>
      <sheetName val="부서코드표"/>
      <sheetName val="분양선수금"/>
      <sheetName val="현금"/>
      <sheetName val="평균터파기고(1-2,ASP)"/>
      <sheetName val="토공사"/>
      <sheetName val="범용개발순소요비용"/>
      <sheetName val="준공내역(을)"/>
      <sheetName val="계획VS실적"/>
      <sheetName val="値付くん"/>
      <sheetName val="ESH 평가 Sheet"/>
      <sheetName val="추가예산"/>
      <sheetName val="controll"/>
      <sheetName val="재공품"/>
      <sheetName val="2__2012__________________SHEE_2"/>
      <sheetName val="영업점별목표산출"/>
      <sheetName val="축산기준"/>
      <sheetName val="부문99-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sheetData sheetId="481"/>
      <sheetData sheetId="482"/>
      <sheetData sheetId="483"/>
      <sheetData sheetId="484"/>
      <sheetData sheetId="485"/>
      <sheetData sheetId="486"/>
      <sheetData sheetId="487"/>
      <sheetData sheetId="488"/>
      <sheetData sheetId="489"/>
      <sheetData sheetId="490" refreshError="1"/>
      <sheetData sheetId="491" refreshError="1"/>
      <sheetData sheetId="492" refreshError="1"/>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_List_작성지침"/>
      <sheetName val="Reverse"/>
      <sheetName val="Segment"/>
      <sheetName val="회사코드"/>
      <sheetName val="BS"/>
      <sheetName val="IS"/>
      <sheetName val="◀코드표"/>
      <sheetName val="AJE▶"/>
      <sheetName val="검증식1"/>
      <sheetName val="검증식2"/>
      <sheetName val="유효성검사"/>
      <sheetName val="분개양식"/>
      <sheetName val="이익잉여금처분계산서"/>
      <sheetName val="재무상태변동표"/>
      <sheetName val="제조원가명세서"/>
      <sheetName val="현금흐름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신청서"/>
      <sheetName val="분석표"/>
      <sheetName val="사전공사"/>
      <sheetName val="사전공사 대비내역"/>
      <sheetName val="대관원가"/>
      <sheetName val="업체 대비내역서"/>
      <sheetName val="계약용 대비내역서"/>
      <sheetName val="물량변경현황"/>
      <sheetName val="ERECTION"/>
      <sheetName val="합의서"/>
      <sheetName val="정산합의서"/>
      <sheetName val="H-BEAM기준"/>
      <sheetName val="PLATE기준"/>
      <sheetName val="ANCHOR"/>
      <sheetName val="무수축몰탈"/>
      <sheetName val="용접봉"/>
      <sheetName val="녹막이도료"/>
      <sheetName val="TS BOLT"/>
      <sheetName val="볼트 비교"/>
      <sheetName val="STUD BOLT"/>
      <sheetName val="DECK대비"/>
      <sheetName val="정산내역서"/>
      <sheetName val="#REF"/>
      <sheetName val="정산"/>
      <sheetName val="내역2"/>
      <sheetName val="Total"/>
      <sheetName val="대비내역"/>
      <sheetName val="철골"/>
      <sheetName val="1차분대관원가"/>
      <sheetName val="DECK PLATE"/>
      <sheetName val="도급대비"/>
      <sheetName val="제작,설치계획"/>
      <sheetName val="간접경상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등록부"/>
      <sheetName val="지급"/>
      <sheetName val="입금"/>
      <sheetName val="분개장·원장"/>
      <sheetName val="자산·부채·자본"/>
      <sheetName val="수익·비용"/>
      <sheetName val="정산표"/>
      <sheetName val="BS"/>
      <sheetName val="PL"/>
      <sheetName val="예산·실적"/>
      <sheetName val="자금운용표"/>
      <sheetName val="주간보고"/>
      <sheetName val="통장"/>
      <sheetName val="0000000"/>
      <sheetName val="1000000"/>
    </sheetNames>
    <sheetDataSet>
      <sheetData sheetId="0" refreshError="1"/>
      <sheetData sheetId="1"/>
      <sheetData sheetId="2" refreshError="1"/>
      <sheetData sheetId="3" refreshError="1"/>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s>
    <sheetDataSet>
      <sheetData sheetId="0"/>
      <sheetData sheetId="1"/>
      <sheetData sheetId="2"/>
      <sheetData sheetId="3" refreshError="1"/>
      <sheetData sheetId="4"/>
      <sheetData sheetId="5"/>
      <sheetData sheetId="6"/>
      <sheetData sheetId="7"/>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기조정성과(03.1월실적)_최종"/>
      <sheetName val="○★○"/>
      <sheetName val="수기조정성과(03.1월실적)_기초자료"/>
      <sheetName val="정산표"/>
    </sheetNames>
    <sheetDataSet>
      <sheetData sheetId="0"/>
      <sheetData sheetId="1" refreshError="1"/>
      <sheetData sheetId="2" refreshError="1"/>
      <sheetData sheetId="3"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계정과목"/>
      <sheetName val="9806계정과목별"/>
    </sheetNames>
    <sheetDataSet>
      <sheetData sheetId="0" refreshError="1"/>
      <sheetData sheetId="1" refreshError="1"/>
      <sheetData sheetId="2"/>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환율시트"/>
    </sheetNames>
    <sheetDataSet>
      <sheetData sheetId="0"/>
      <sheetData sheetId="1"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시트"/>
      <sheetName val="BIS자산분류"/>
      <sheetName val="대차대조표"/>
      <sheetName val="계정과목"/>
      <sheetName val="월말현황(외자+국금)"/>
      <sheetName val="월말현황(외자) "/>
      <sheetName val="８월매도"/>
      <sheetName val="８월매입 "/>
      <sheetName val="12월까지만기"/>
      <sheetName val="위험가중본란)"/>
      <sheetName val="위험가중각주"/>
      <sheetName val="임치총괄표"/>
      <sheetName val="임치기관별"/>
      <sheetName val="시가평가"/>
      <sheetName val="시가-상품"/>
      <sheetName val="시가평가총괄"/>
      <sheetName val="시가평가총괄-수정"/>
      <sheetName val="시가평가 (4)"/>
      <sheetName val="시가수정"/>
      <sheetName val="시가근기-금액"/>
      <sheetName val="시가근기-국별"/>
      <sheetName val="NOMURA"/>
      <sheetName val="NOMURA (2)"/>
      <sheetName val="CRLY"/>
      <sheetName val="CRLY-2"/>
      <sheetName val="CRLY (2)"/>
      <sheetName val="NOMURA (4)"/>
      <sheetName val="시가평가 (2)"/>
      <sheetName val="시가평가 (금액순)"/>
      <sheetName val="시가평가 (국별))"/>
      <sheetName val="각주현황"/>
      <sheetName val="laroux"/>
      <sheetName val="월말현황(외자+국금) (2)"/>
      <sheetName val="８월매도 (2)"/>
      <sheetName val="８월매입  (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검증 (2)"/>
      <sheetName val="시스코 정리"/>
      <sheetName val="시스코상환계획"/>
      <sheetName val="현금및현금등가물검증"/>
      <sheetName val="단기금융상품검증"/>
      <sheetName val="장기금융상품검증"/>
      <sheetName val="원화단기차입금 "/>
      <sheetName val="가중평균이자율"/>
      <sheetName val="유동성장기부채(원화)"/>
      <sheetName val="외화단기차입금"/>
      <sheetName val="장기차입금(외화)"/>
      <sheetName val="외화환산손익-부채"/>
      <sheetName val="사채"/>
      <sheetName val="사채할인발행차금"/>
      <sheetName val="장기차입금(원화)"/>
      <sheetName val="정의"/>
      <sheetName val="메모"/>
      <sheetName val="현금예금"/>
      <sheetName val="NPV"/>
      <sheetName val="차입금"/>
      <sheetName val="어음수표"/>
      <sheetName val="영업외손익"/>
      <sheetName val="이자수익"/>
      <sheetName val="외화환산"/>
      <sheetName val="구분별이자비용"/>
      <sheetName val="이자추가적검토"/>
      <sheetName val="외환차손익"/>
      <sheetName val="차입금추정"/>
      <sheetName val="환율시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원가"/>
      <sheetName val="대차대조표"/>
      <sheetName val="추정손익"/>
      <sheetName val="97년추정손익계산서"/>
      <sheetName val="정의"/>
      <sheetName val="환율시트"/>
    </sheetNames>
    <sheetDataSet>
      <sheetData sheetId="0"/>
      <sheetData sheetId="1"/>
      <sheetData sheetId="2"/>
      <sheetData sheetId="3" refreshError="1"/>
      <sheetData sheetId="4" refreshError="1"/>
      <sheetData sheetId="5"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보증금(전신전화가입권)"/>
    </sheetNames>
    <sheetDataSet>
      <sheetData sheetId="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pageSetUpPr fitToPage="1"/>
  </sheetPr>
  <dimension ref="B2:H66"/>
  <sheetViews>
    <sheetView showGridLines="0" tabSelected="1" zoomScale="85" zoomScaleNormal="85" zoomScaleSheetLayoutView="40" workbookViewId="0">
      <pane xSplit="4" ySplit="10" topLeftCell="E11" activePane="bottomRight" state="frozen"/>
      <selection pane="bottomRight" activeCell="E18" sqref="E18"/>
      <selection pane="bottomLeft" activeCell="A11" sqref="A11"/>
      <selection pane="topRight" activeCell="E1" sqref="E1"/>
    </sheetView>
  </sheetViews>
  <sheetFormatPr defaultColWidth="8.75" defaultRowHeight="13.5"/>
  <cols>
    <col min="1" max="1" width="2.125" style="1" customWidth="1"/>
    <col min="2" max="2" width="8.75" style="1" customWidth="1"/>
    <col min="3" max="3" width="16.75" style="1" customWidth="1"/>
    <col min="4" max="4" width="12.625" style="1" customWidth="1"/>
    <col min="5" max="6" width="100.75" style="1" customWidth="1"/>
    <col min="7" max="7" width="44.25" style="1" customWidth="1"/>
    <col min="8" max="8" width="35.875" style="1" customWidth="1"/>
    <col min="9" max="16384" width="8.75" style="1"/>
  </cols>
  <sheetData>
    <row r="2" spans="2:8" ht="17.25">
      <c r="B2" s="540" t="s">
        <v>0</v>
      </c>
      <c r="C2" s="540"/>
      <c r="D2" s="540"/>
      <c r="E2" s="540"/>
      <c r="F2" s="540"/>
    </row>
    <row r="3" spans="2:8" ht="16.5">
      <c r="B3" s="541">
        <f ca="1">TODAY()</f>
        <v>44957</v>
      </c>
      <c r="C3" s="541"/>
      <c r="D3" s="541"/>
      <c r="E3" s="541"/>
      <c r="F3" s="541"/>
    </row>
    <row r="4" spans="2:8">
      <c r="B4" s="6"/>
      <c r="C4" s="6"/>
      <c r="D4" s="6"/>
      <c r="E4" s="7"/>
      <c r="F4" s="7"/>
    </row>
    <row r="5" spans="2:8">
      <c r="B5" s="8" t="s">
        <v>1</v>
      </c>
      <c r="C5" s="6"/>
      <c r="D5" s="6"/>
      <c r="E5" s="7"/>
      <c r="F5" s="7"/>
    </row>
    <row r="6" spans="2:8">
      <c r="B6" s="8" t="s">
        <v>2</v>
      </c>
      <c r="C6" s="6"/>
      <c r="D6" s="6"/>
      <c r="E6" s="7"/>
      <c r="F6" s="7"/>
    </row>
    <row r="7" spans="2:8">
      <c r="B7" s="9"/>
      <c r="C7" s="6"/>
      <c r="D7" s="6"/>
      <c r="E7" s="7"/>
      <c r="F7" s="7"/>
    </row>
    <row r="8" spans="2:8">
      <c r="B8" s="8"/>
      <c r="C8" s="10"/>
      <c r="D8" s="10"/>
      <c r="E8" s="9"/>
      <c r="F8" s="9"/>
    </row>
    <row r="9" spans="2:8" ht="16.5" customHeight="1">
      <c r="B9" s="542" t="s">
        <v>3</v>
      </c>
      <c r="C9" s="542" t="s">
        <v>4</v>
      </c>
      <c r="D9" s="542"/>
      <c r="E9" s="17" t="s">
        <v>5</v>
      </c>
      <c r="F9" s="17"/>
      <c r="G9" s="17" t="s">
        <v>6</v>
      </c>
      <c r="H9" s="17"/>
    </row>
    <row r="10" spans="2:8">
      <c r="B10" s="542"/>
      <c r="C10" s="542"/>
      <c r="D10" s="542"/>
      <c r="E10" s="18" t="s">
        <v>7</v>
      </c>
      <c r="F10" s="18" t="s">
        <v>8</v>
      </c>
      <c r="G10" s="18" t="s">
        <v>7</v>
      </c>
      <c r="H10" s="18" t="s">
        <v>8</v>
      </c>
    </row>
    <row r="11" spans="2:8" ht="148.5">
      <c r="B11" s="14">
        <v>1</v>
      </c>
      <c r="C11" s="14" t="s">
        <v>9</v>
      </c>
      <c r="D11" s="14" t="s">
        <v>10</v>
      </c>
      <c r="E11" s="15" t="s">
        <v>11</v>
      </c>
      <c r="F11" s="16" t="s">
        <v>12</v>
      </c>
      <c r="G11" s="381" t="s">
        <v>13</v>
      </c>
      <c r="H11" s="351"/>
    </row>
    <row r="12" spans="2:8" s="11" customFormat="1" ht="189">
      <c r="B12" s="4">
        <f>B11+1</f>
        <v>2</v>
      </c>
      <c r="C12" s="2" t="s">
        <v>9</v>
      </c>
      <c r="D12" s="2" t="s">
        <v>14</v>
      </c>
      <c r="E12" s="20" t="s">
        <v>15</v>
      </c>
      <c r="F12" s="19" t="s">
        <v>16</v>
      </c>
      <c r="G12" s="16" t="s">
        <v>17</v>
      </c>
      <c r="H12" s="16"/>
    </row>
    <row r="13" spans="2:8" s="11" customFormat="1" ht="262.5" customHeight="1">
      <c r="B13" s="4">
        <f t="shared" ref="B13:B19" si="0">B12+1</f>
        <v>3</v>
      </c>
      <c r="C13" s="2" t="s">
        <v>9</v>
      </c>
      <c r="D13" s="2" t="s">
        <v>18</v>
      </c>
      <c r="E13" s="20" t="s">
        <v>19</v>
      </c>
      <c r="F13" s="75" t="s">
        <v>20</v>
      </c>
      <c r="G13" s="16" t="s">
        <v>21</v>
      </c>
      <c r="H13" s="16"/>
    </row>
    <row r="14" spans="2:8" s="11" customFormat="1" ht="151.5" customHeight="1">
      <c r="B14" s="4">
        <f t="shared" si="0"/>
        <v>4</v>
      </c>
      <c r="C14" s="2" t="s">
        <v>22</v>
      </c>
      <c r="D14" s="2" t="s">
        <v>23</v>
      </c>
      <c r="E14" s="20" t="s">
        <v>24</v>
      </c>
      <c r="F14" s="5" t="s">
        <v>25</v>
      </c>
      <c r="G14" s="381" t="s">
        <v>13</v>
      </c>
      <c r="H14" s="382"/>
    </row>
    <row r="15" spans="2:8" ht="129.6" customHeight="1">
      <c r="B15" s="4">
        <f t="shared" si="0"/>
        <v>5</v>
      </c>
      <c r="C15" s="2" t="s">
        <v>22</v>
      </c>
      <c r="D15" s="2" t="s">
        <v>26</v>
      </c>
      <c r="E15" s="21" t="s">
        <v>27</v>
      </c>
      <c r="F15" s="3" t="s">
        <v>28</v>
      </c>
      <c r="G15" s="381" t="s">
        <v>13</v>
      </c>
      <c r="H15" s="382"/>
    </row>
    <row r="16" spans="2:8" ht="94.5">
      <c r="B16" s="4">
        <f t="shared" si="0"/>
        <v>6</v>
      </c>
      <c r="C16" s="2" t="s">
        <v>26</v>
      </c>
      <c r="D16" s="522" t="s">
        <v>29</v>
      </c>
      <c r="E16" s="21" t="s">
        <v>30</v>
      </c>
      <c r="F16" s="3" t="s">
        <v>31</v>
      </c>
      <c r="G16" s="381" t="s">
        <v>13</v>
      </c>
      <c r="H16" s="382"/>
    </row>
    <row r="17" spans="2:8" ht="54">
      <c r="B17" s="4">
        <f t="shared" si="0"/>
        <v>7</v>
      </c>
      <c r="C17" s="2" t="s">
        <v>26</v>
      </c>
      <c r="D17" s="2" t="s">
        <v>32</v>
      </c>
      <c r="E17" s="21" t="s">
        <v>33</v>
      </c>
      <c r="F17" s="523" t="s">
        <v>34</v>
      </c>
      <c r="G17" s="16" t="s">
        <v>35</v>
      </c>
      <c r="H17" s="16"/>
    </row>
    <row r="18" spans="2:8" ht="240.6" customHeight="1">
      <c r="B18" s="4">
        <f t="shared" si="0"/>
        <v>8</v>
      </c>
      <c r="C18" s="2" t="s">
        <v>26</v>
      </c>
      <c r="D18" s="2" t="s">
        <v>36</v>
      </c>
      <c r="E18" s="21" t="s">
        <v>37</v>
      </c>
      <c r="F18" s="3" t="s">
        <v>38</v>
      </c>
      <c r="G18" s="16" t="s">
        <v>39</v>
      </c>
      <c r="H18" s="16"/>
    </row>
    <row r="19" spans="2:8" ht="93.75" customHeight="1">
      <c r="B19" s="4">
        <f t="shared" si="0"/>
        <v>9</v>
      </c>
      <c r="C19" s="2" t="s">
        <v>26</v>
      </c>
      <c r="D19" s="2" t="s">
        <v>36</v>
      </c>
      <c r="E19" s="21" t="s">
        <v>40</v>
      </c>
      <c r="F19" s="3" t="s">
        <v>41</v>
      </c>
      <c r="G19" s="381" t="s">
        <v>13</v>
      </c>
      <c r="H19" s="381"/>
    </row>
    <row r="20" spans="2:8">
      <c r="D20" s="12"/>
      <c r="E20" s="13"/>
    </row>
    <row r="21" spans="2:8">
      <c r="E21" s="13"/>
    </row>
    <row r="22" spans="2:8">
      <c r="E22" s="13"/>
    </row>
    <row r="23" spans="2:8">
      <c r="E23" s="13"/>
    </row>
    <row r="25" spans="2:8">
      <c r="E25" s="13"/>
    </row>
    <row r="26" spans="2:8">
      <c r="E26" s="13"/>
    </row>
    <row r="27" spans="2:8">
      <c r="E27" s="13"/>
    </row>
    <row r="28" spans="2:8">
      <c r="E28" s="13"/>
    </row>
    <row r="29" spans="2:8">
      <c r="E29" s="13"/>
    </row>
    <row r="30" spans="2:8">
      <c r="E30" s="13"/>
    </row>
    <row r="31" spans="2:8">
      <c r="E31" s="13"/>
    </row>
    <row r="32" spans="2:8">
      <c r="E32" s="13"/>
    </row>
    <row r="33" spans="5:5">
      <c r="E33" s="13"/>
    </row>
    <row r="34" spans="5:5">
      <c r="E34" s="13"/>
    </row>
    <row r="35" spans="5:5">
      <c r="E35" s="13"/>
    </row>
    <row r="36" spans="5:5">
      <c r="E36" s="13"/>
    </row>
    <row r="37" spans="5:5">
      <c r="E37" s="13"/>
    </row>
    <row r="39" spans="5:5">
      <c r="E39" s="13"/>
    </row>
    <row r="40" spans="5:5">
      <c r="E40" s="13"/>
    </row>
    <row r="41" spans="5:5">
      <c r="E41" s="13"/>
    </row>
    <row r="42" spans="5:5">
      <c r="E42" s="13"/>
    </row>
    <row r="43" spans="5:5">
      <c r="E43" s="13"/>
    </row>
    <row r="44" spans="5:5">
      <c r="E44" s="13"/>
    </row>
    <row r="45" spans="5:5">
      <c r="E45" s="13"/>
    </row>
    <row r="46" spans="5:5">
      <c r="E46" s="13"/>
    </row>
    <row r="47" spans="5:5">
      <c r="E47" s="13"/>
    </row>
    <row r="48" spans="5:5">
      <c r="E48" s="13"/>
    </row>
    <row r="49" spans="5:5">
      <c r="E49" s="13"/>
    </row>
    <row r="51" spans="5:5">
      <c r="E51" s="13"/>
    </row>
    <row r="52" spans="5:5">
      <c r="E52" s="13"/>
    </row>
    <row r="53" spans="5:5">
      <c r="E53" s="13"/>
    </row>
    <row r="54" spans="5:5">
      <c r="E54" s="13"/>
    </row>
    <row r="55" spans="5:5">
      <c r="E55" s="13"/>
    </row>
    <row r="56" spans="5:5">
      <c r="E56" s="13"/>
    </row>
    <row r="58" spans="5:5">
      <c r="E58" s="13"/>
    </row>
    <row r="59" spans="5:5">
      <c r="E59" s="13"/>
    </row>
    <row r="60" spans="5:5">
      <c r="E60" s="13"/>
    </row>
    <row r="61" spans="5:5">
      <c r="E61" s="13"/>
    </row>
    <row r="62" spans="5:5">
      <c r="E62" s="13"/>
    </row>
    <row r="64" spans="5:5">
      <c r="E64" s="13"/>
    </row>
    <row r="66" spans="5:5">
      <c r="E66" s="13"/>
    </row>
  </sheetData>
  <autoFilter ref="B9:F19" xr:uid="{00000000-0009-0000-0000-000000000000}">
    <filterColumn colId="3" showButton="0"/>
  </autoFilter>
  <mergeCells count="4">
    <mergeCell ref="B2:F2"/>
    <mergeCell ref="B3:F3"/>
    <mergeCell ref="B9:B10"/>
    <mergeCell ref="C9:D10"/>
  </mergeCells>
  <phoneticPr fontId="2" type="noConversion"/>
  <pageMargins left="0.25" right="0.25" top="0.75" bottom="0.75" header="0.3" footer="0.3"/>
  <pageSetup paperSize="9" fitToHeight="0" orientation="landscape" horizontalDpi="300" verticalDpi="300" r:id="rId1"/>
  <colBreaks count="1" manualBreakCount="1">
    <brk id="5" min="8" max="80"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1B274-C42C-4703-8F2D-9C8B8F64EADD}">
  <sheetPr>
    <outlinePr summaryBelow="0" summaryRight="0"/>
    <pageSetUpPr autoPageBreaks="0"/>
  </sheetPr>
  <dimension ref="A2:M81"/>
  <sheetViews>
    <sheetView topLeftCell="G37" zoomScaleNormal="100" workbookViewId="0">
      <selection activeCell="D5" sqref="D5"/>
    </sheetView>
  </sheetViews>
  <sheetFormatPr defaultRowHeight="11.25"/>
  <cols>
    <col min="1" max="1" width="22.625" style="90" customWidth="1"/>
    <col min="2" max="2" width="35.75" style="90" customWidth="1"/>
    <col min="3" max="3" width="13.875" style="90" customWidth="1"/>
    <col min="4" max="5" width="16.5" style="90" customWidth="1"/>
    <col min="6" max="6" width="22.625" style="90" customWidth="1"/>
    <col min="7" max="8" width="35.75" style="90" customWidth="1"/>
    <col min="9" max="9" width="16.5" style="90" customWidth="1"/>
    <col min="10" max="10" width="35.75" style="90" customWidth="1"/>
    <col min="11" max="12" width="22.625" style="90" customWidth="1"/>
    <col min="13" max="256" width="9" style="90"/>
    <col min="257" max="257" width="22.625" style="90" customWidth="1"/>
    <col min="258" max="258" width="35.75" style="90" customWidth="1"/>
    <col min="259" max="259" width="13.875" style="90" customWidth="1"/>
    <col min="260" max="261" width="16.5" style="90" customWidth="1"/>
    <col min="262" max="262" width="22.625" style="90" customWidth="1"/>
    <col min="263" max="264" width="35.75" style="90" customWidth="1"/>
    <col min="265" max="265" width="16.5" style="90" customWidth="1"/>
    <col min="266" max="266" width="35.75" style="90" customWidth="1"/>
    <col min="267" max="268" width="22.625" style="90" customWidth="1"/>
    <col min="269" max="512" width="9" style="90"/>
    <col min="513" max="513" width="22.625" style="90" customWidth="1"/>
    <col min="514" max="514" width="35.75" style="90" customWidth="1"/>
    <col min="515" max="515" width="13.875" style="90" customWidth="1"/>
    <col min="516" max="517" width="16.5" style="90" customWidth="1"/>
    <col min="518" max="518" width="22.625" style="90" customWidth="1"/>
    <col min="519" max="520" width="35.75" style="90" customWidth="1"/>
    <col min="521" max="521" width="16.5" style="90" customWidth="1"/>
    <col min="522" max="522" width="35.75" style="90" customWidth="1"/>
    <col min="523" max="524" width="22.625" style="90" customWidth="1"/>
    <col min="525" max="768" width="9" style="90"/>
    <col min="769" max="769" width="22.625" style="90" customWidth="1"/>
    <col min="770" max="770" width="35.75" style="90" customWidth="1"/>
    <col min="771" max="771" width="13.875" style="90" customWidth="1"/>
    <col min="772" max="773" width="16.5" style="90" customWidth="1"/>
    <col min="774" max="774" width="22.625" style="90" customWidth="1"/>
    <col min="775" max="776" width="35.75" style="90" customWidth="1"/>
    <col min="777" max="777" width="16.5" style="90" customWidth="1"/>
    <col min="778" max="778" width="35.75" style="90" customWidth="1"/>
    <col min="779" max="780" width="22.625" style="90" customWidth="1"/>
    <col min="781" max="1024" width="9" style="90"/>
    <col min="1025" max="1025" width="22.625" style="90" customWidth="1"/>
    <col min="1026" max="1026" width="35.75" style="90" customWidth="1"/>
    <col min="1027" max="1027" width="13.875" style="90" customWidth="1"/>
    <col min="1028" max="1029" width="16.5" style="90" customWidth="1"/>
    <col min="1030" max="1030" width="22.625" style="90" customWidth="1"/>
    <col min="1031" max="1032" width="35.75" style="90" customWidth="1"/>
    <col min="1033" max="1033" width="16.5" style="90" customWidth="1"/>
    <col min="1034" max="1034" width="35.75" style="90" customWidth="1"/>
    <col min="1035" max="1036" width="22.625" style="90" customWidth="1"/>
    <col min="1037" max="1280" width="9" style="90"/>
    <col min="1281" max="1281" width="22.625" style="90" customWidth="1"/>
    <col min="1282" max="1282" width="35.75" style="90" customWidth="1"/>
    <col min="1283" max="1283" width="13.875" style="90" customWidth="1"/>
    <col min="1284" max="1285" width="16.5" style="90" customWidth="1"/>
    <col min="1286" max="1286" width="22.625" style="90" customWidth="1"/>
    <col min="1287" max="1288" width="35.75" style="90" customWidth="1"/>
    <col min="1289" max="1289" width="16.5" style="90" customWidth="1"/>
    <col min="1290" max="1290" width="35.75" style="90" customWidth="1"/>
    <col min="1291" max="1292" width="22.625" style="90" customWidth="1"/>
    <col min="1293" max="1536" width="9" style="90"/>
    <col min="1537" max="1537" width="22.625" style="90" customWidth="1"/>
    <col min="1538" max="1538" width="35.75" style="90" customWidth="1"/>
    <col min="1539" max="1539" width="13.875" style="90" customWidth="1"/>
    <col min="1540" max="1541" width="16.5" style="90" customWidth="1"/>
    <col min="1542" max="1542" width="22.625" style="90" customWidth="1"/>
    <col min="1543" max="1544" width="35.75" style="90" customWidth="1"/>
    <col min="1545" max="1545" width="16.5" style="90" customWidth="1"/>
    <col min="1546" max="1546" width="35.75" style="90" customWidth="1"/>
    <col min="1547" max="1548" width="22.625" style="90" customWidth="1"/>
    <col min="1549" max="1792" width="9" style="90"/>
    <col min="1793" max="1793" width="22.625" style="90" customWidth="1"/>
    <col min="1794" max="1794" width="35.75" style="90" customWidth="1"/>
    <col min="1795" max="1795" width="13.875" style="90" customWidth="1"/>
    <col min="1796" max="1797" width="16.5" style="90" customWidth="1"/>
    <col min="1798" max="1798" width="22.625" style="90" customWidth="1"/>
    <col min="1799" max="1800" width="35.75" style="90" customWidth="1"/>
    <col min="1801" max="1801" width="16.5" style="90" customWidth="1"/>
    <col min="1802" max="1802" width="35.75" style="90" customWidth="1"/>
    <col min="1803" max="1804" width="22.625" style="90" customWidth="1"/>
    <col min="1805" max="2048" width="9" style="90"/>
    <col min="2049" max="2049" width="22.625" style="90" customWidth="1"/>
    <col min="2050" max="2050" width="35.75" style="90" customWidth="1"/>
    <col min="2051" max="2051" width="13.875" style="90" customWidth="1"/>
    <col min="2052" max="2053" width="16.5" style="90" customWidth="1"/>
    <col min="2054" max="2054" width="22.625" style="90" customWidth="1"/>
    <col min="2055" max="2056" width="35.75" style="90" customWidth="1"/>
    <col min="2057" max="2057" width="16.5" style="90" customWidth="1"/>
    <col min="2058" max="2058" width="35.75" style="90" customWidth="1"/>
    <col min="2059" max="2060" width="22.625" style="90" customWidth="1"/>
    <col min="2061" max="2304" width="9" style="90"/>
    <col min="2305" max="2305" width="22.625" style="90" customWidth="1"/>
    <col min="2306" max="2306" width="35.75" style="90" customWidth="1"/>
    <col min="2307" max="2307" width="13.875" style="90" customWidth="1"/>
    <col min="2308" max="2309" width="16.5" style="90" customWidth="1"/>
    <col min="2310" max="2310" width="22.625" style="90" customWidth="1"/>
    <col min="2311" max="2312" width="35.75" style="90" customWidth="1"/>
    <col min="2313" max="2313" width="16.5" style="90" customWidth="1"/>
    <col min="2314" max="2314" width="35.75" style="90" customWidth="1"/>
    <col min="2315" max="2316" width="22.625" style="90" customWidth="1"/>
    <col min="2317" max="2560" width="9" style="90"/>
    <col min="2561" max="2561" width="22.625" style="90" customWidth="1"/>
    <col min="2562" max="2562" width="35.75" style="90" customWidth="1"/>
    <col min="2563" max="2563" width="13.875" style="90" customWidth="1"/>
    <col min="2564" max="2565" width="16.5" style="90" customWidth="1"/>
    <col min="2566" max="2566" width="22.625" style="90" customWidth="1"/>
    <col min="2567" max="2568" width="35.75" style="90" customWidth="1"/>
    <col min="2569" max="2569" width="16.5" style="90" customWidth="1"/>
    <col min="2570" max="2570" width="35.75" style="90" customWidth="1"/>
    <col min="2571" max="2572" width="22.625" style="90" customWidth="1"/>
    <col min="2573" max="2816" width="9" style="90"/>
    <col min="2817" max="2817" width="22.625" style="90" customWidth="1"/>
    <col min="2818" max="2818" width="35.75" style="90" customWidth="1"/>
    <col min="2819" max="2819" width="13.875" style="90" customWidth="1"/>
    <col min="2820" max="2821" width="16.5" style="90" customWidth="1"/>
    <col min="2822" max="2822" width="22.625" style="90" customWidth="1"/>
    <col min="2823" max="2824" width="35.75" style="90" customWidth="1"/>
    <col min="2825" max="2825" width="16.5" style="90" customWidth="1"/>
    <col min="2826" max="2826" width="35.75" style="90" customWidth="1"/>
    <col min="2827" max="2828" width="22.625" style="90" customWidth="1"/>
    <col min="2829" max="3072" width="9" style="90"/>
    <col min="3073" max="3073" width="22.625" style="90" customWidth="1"/>
    <col min="3074" max="3074" width="35.75" style="90" customWidth="1"/>
    <col min="3075" max="3075" width="13.875" style="90" customWidth="1"/>
    <col min="3076" max="3077" width="16.5" style="90" customWidth="1"/>
    <col min="3078" max="3078" width="22.625" style="90" customWidth="1"/>
    <col min="3079" max="3080" width="35.75" style="90" customWidth="1"/>
    <col min="3081" max="3081" width="16.5" style="90" customWidth="1"/>
    <col min="3082" max="3082" width="35.75" style="90" customWidth="1"/>
    <col min="3083" max="3084" width="22.625" style="90" customWidth="1"/>
    <col min="3085" max="3328" width="9" style="90"/>
    <col min="3329" max="3329" width="22.625" style="90" customWidth="1"/>
    <col min="3330" max="3330" width="35.75" style="90" customWidth="1"/>
    <col min="3331" max="3331" width="13.875" style="90" customWidth="1"/>
    <col min="3332" max="3333" width="16.5" style="90" customWidth="1"/>
    <col min="3334" max="3334" width="22.625" style="90" customWidth="1"/>
    <col min="3335" max="3336" width="35.75" style="90" customWidth="1"/>
    <col min="3337" max="3337" width="16.5" style="90" customWidth="1"/>
    <col min="3338" max="3338" width="35.75" style="90" customWidth="1"/>
    <col min="3339" max="3340" width="22.625" style="90" customWidth="1"/>
    <col min="3341" max="3584" width="9" style="90"/>
    <col min="3585" max="3585" width="22.625" style="90" customWidth="1"/>
    <col min="3586" max="3586" width="35.75" style="90" customWidth="1"/>
    <col min="3587" max="3587" width="13.875" style="90" customWidth="1"/>
    <col min="3588" max="3589" width="16.5" style="90" customWidth="1"/>
    <col min="3590" max="3590" width="22.625" style="90" customWidth="1"/>
    <col min="3591" max="3592" width="35.75" style="90" customWidth="1"/>
    <col min="3593" max="3593" width="16.5" style="90" customWidth="1"/>
    <col min="3594" max="3594" width="35.75" style="90" customWidth="1"/>
    <col min="3595" max="3596" width="22.625" style="90" customWidth="1"/>
    <col min="3597" max="3840" width="9" style="90"/>
    <col min="3841" max="3841" width="22.625" style="90" customWidth="1"/>
    <col min="3842" max="3842" width="35.75" style="90" customWidth="1"/>
    <col min="3843" max="3843" width="13.875" style="90" customWidth="1"/>
    <col min="3844" max="3845" width="16.5" style="90" customWidth="1"/>
    <col min="3846" max="3846" width="22.625" style="90" customWidth="1"/>
    <col min="3847" max="3848" width="35.75" style="90" customWidth="1"/>
    <col min="3849" max="3849" width="16.5" style="90" customWidth="1"/>
    <col min="3850" max="3850" width="35.75" style="90" customWidth="1"/>
    <col min="3851" max="3852" width="22.625" style="90" customWidth="1"/>
    <col min="3853" max="4096" width="9" style="90"/>
    <col min="4097" max="4097" width="22.625" style="90" customWidth="1"/>
    <col min="4098" max="4098" width="35.75" style="90" customWidth="1"/>
    <col min="4099" max="4099" width="13.875" style="90" customWidth="1"/>
    <col min="4100" max="4101" width="16.5" style="90" customWidth="1"/>
    <col min="4102" max="4102" width="22.625" style="90" customWidth="1"/>
    <col min="4103" max="4104" width="35.75" style="90" customWidth="1"/>
    <col min="4105" max="4105" width="16.5" style="90" customWidth="1"/>
    <col min="4106" max="4106" width="35.75" style="90" customWidth="1"/>
    <col min="4107" max="4108" width="22.625" style="90" customWidth="1"/>
    <col min="4109" max="4352" width="9" style="90"/>
    <col min="4353" max="4353" width="22.625" style="90" customWidth="1"/>
    <col min="4354" max="4354" width="35.75" style="90" customWidth="1"/>
    <col min="4355" max="4355" width="13.875" style="90" customWidth="1"/>
    <col min="4356" max="4357" width="16.5" style="90" customWidth="1"/>
    <col min="4358" max="4358" width="22.625" style="90" customWidth="1"/>
    <col min="4359" max="4360" width="35.75" style="90" customWidth="1"/>
    <col min="4361" max="4361" width="16.5" style="90" customWidth="1"/>
    <col min="4362" max="4362" width="35.75" style="90" customWidth="1"/>
    <col min="4363" max="4364" width="22.625" style="90" customWidth="1"/>
    <col min="4365" max="4608" width="9" style="90"/>
    <col min="4609" max="4609" width="22.625" style="90" customWidth="1"/>
    <col min="4610" max="4610" width="35.75" style="90" customWidth="1"/>
    <col min="4611" max="4611" width="13.875" style="90" customWidth="1"/>
    <col min="4612" max="4613" width="16.5" style="90" customWidth="1"/>
    <col min="4614" max="4614" width="22.625" style="90" customWidth="1"/>
    <col min="4615" max="4616" width="35.75" style="90" customWidth="1"/>
    <col min="4617" max="4617" width="16.5" style="90" customWidth="1"/>
    <col min="4618" max="4618" width="35.75" style="90" customWidth="1"/>
    <col min="4619" max="4620" width="22.625" style="90" customWidth="1"/>
    <col min="4621" max="4864" width="9" style="90"/>
    <col min="4865" max="4865" width="22.625" style="90" customWidth="1"/>
    <col min="4866" max="4866" width="35.75" style="90" customWidth="1"/>
    <col min="4867" max="4867" width="13.875" style="90" customWidth="1"/>
    <col min="4868" max="4869" width="16.5" style="90" customWidth="1"/>
    <col min="4870" max="4870" width="22.625" style="90" customWidth="1"/>
    <col min="4871" max="4872" width="35.75" style="90" customWidth="1"/>
    <col min="4873" max="4873" width="16.5" style="90" customWidth="1"/>
    <col min="4874" max="4874" width="35.75" style="90" customWidth="1"/>
    <col min="4875" max="4876" width="22.625" style="90" customWidth="1"/>
    <col min="4877" max="5120" width="9" style="90"/>
    <col min="5121" max="5121" width="22.625" style="90" customWidth="1"/>
    <col min="5122" max="5122" width="35.75" style="90" customWidth="1"/>
    <col min="5123" max="5123" width="13.875" style="90" customWidth="1"/>
    <col min="5124" max="5125" width="16.5" style="90" customWidth="1"/>
    <col min="5126" max="5126" width="22.625" style="90" customWidth="1"/>
    <col min="5127" max="5128" width="35.75" style="90" customWidth="1"/>
    <col min="5129" max="5129" width="16.5" style="90" customWidth="1"/>
    <col min="5130" max="5130" width="35.75" style="90" customWidth="1"/>
    <col min="5131" max="5132" width="22.625" style="90" customWidth="1"/>
    <col min="5133" max="5376" width="9" style="90"/>
    <col min="5377" max="5377" width="22.625" style="90" customWidth="1"/>
    <col min="5378" max="5378" width="35.75" style="90" customWidth="1"/>
    <col min="5379" max="5379" width="13.875" style="90" customWidth="1"/>
    <col min="5380" max="5381" width="16.5" style="90" customWidth="1"/>
    <col min="5382" max="5382" width="22.625" style="90" customWidth="1"/>
    <col min="5383" max="5384" width="35.75" style="90" customWidth="1"/>
    <col min="5385" max="5385" width="16.5" style="90" customWidth="1"/>
    <col min="5386" max="5386" width="35.75" style="90" customWidth="1"/>
    <col min="5387" max="5388" width="22.625" style="90" customWidth="1"/>
    <col min="5389" max="5632" width="9" style="90"/>
    <col min="5633" max="5633" width="22.625" style="90" customWidth="1"/>
    <col min="5634" max="5634" width="35.75" style="90" customWidth="1"/>
    <col min="5635" max="5635" width="13.875" style="90" customWidth="1"/>
    <col min="5636" max="5637" width="16.5" style="90" customWidth="1"/>
    <col min="5638" max="5638" width="22.625" style="90" customWidth="1"/>
    <col min="5639" max="5640" width="35.75" style="90" customWidth="1"/>
    <col min="5641" max="5641" width="16.5" style="90" customWidth="1"/>
    <col min="5642" max="5642" width="35.75" style="90" customWidth="1"/>
    <col min="5643" max="5644" width="22.625" style="90" customWidth="1"/>
    <col min="5645" max="5888" width="9" style="90"/>
    <col min="5889" max="5889" width="22.625" style="90" customWidth="1"/>
    <col min="5890" max="5890" width="35.75" style="90" customWidth="1"/>
    <col min="5891" max="5891" width="13.875" style="90" customWidth="1"/>
    <col min="5892" max="5893" width="16.5" style="90" customWidth="1"/>
    <col min="5894" max="5894" width="22.625" style="90" customWidth="1"/>
    <col min="5895" max="5896" width="35.75" style="90" customWidth="1"/>
    <col min="5897" max="5897" width="16.5" style="90" customWidth="1"/>
    <col min="5898" max="5898" width="35.75" style="90" customWidth="1"/>
    <col min="5899" max="5900" width="22.625" style="90" customWidth="1"/>
    <col min="5901" max="6144" width="9" style="90"/>
    <col min="6145" max="6145" width="22.625" style="90" customWidth="1"/>
    <col min="6146" max="6146" width="35.75" style="90" customWidth="1"/>
    <col min="6147" max="6147" width="13.875" style="90" customWidth="1"/>
    <col min="6148" max="6149" width="16.5" style="90" customWidth="1"/>
    <col min="6150" max="6150" width="22.625" style="90" customWidth="1"/>
    <col min="6151" max="6152" width="35.75" style="90" customWidth="1"/>
    <col min="6153" max="6153" width="16.5" style="90" customWidth="1"/>
    <col min="6154" max="6154" width="35.75" style="90" customWidth="1"/>
    <col min="6155" max="6156" width="22.625" style="90" customWidth="1"/>
    <col min="6157" max="6400" width="9" style="90"/>
    <col min="6401" max="6401" width="22.625" style="90" customWidth="1"/>
    <col min="6402" max="6402" width="35.75" style="90" customWidth="1"/>
    <col min="6403" max="6403" width="13.875" style="90" customWidth="1"/>
    <col min="6404" max="6405" width="16.5" style="90" customWidth="1"/>
    <col min="6406" max="6406" width="22.625" style="90" customWidth="1"/>
    <col min="6407" max="6408" width="35.75" style="90" customWidth="1"/>
    <col min="6409" max="6409" width="16.5" style="90" customWidth="1"/>
    <col min="6410" max="6410" width="35.75" style="90" customWidth="1"/>
    <col min="6411" max="6412" width="22.625" style="90" customWidth="1"/>
    <col min="6413" max="6656" width="9" style="90"/>
    <col min="6657" max="6657" width="22.625" style="90" customWidth="1"/>
    <col min="6658" max="6658" width="35.75" style="90" customWidth="1"/>
    <col min="6659" max="6659" width="13.875" style="90" customWidth="1"/>
    <col min="6660" max="6661" width="16.5" style="90" customWidth="1"/>
    <col min="6662" max="6662" width="22.625" style="90" customWidth="1"/>
    <col min="6663" max="6664" width="35.75" style="90" customWidth="1"/>
    <col min="6665" max="6665" width="16.5" style="90" customWidth="1"/>
    <col min="6666" max="6666" width="35.75" style="90" customWidth="1"/>
    <col min="6667" max="6668" width="22.625" style="90" customWidth="1"/>
    <col min="6669" max="6912" width="9" style="90"/>
    <col min="6913" max="6913" width="22.625" style="90" customWidth="1"/>
    <col min="6914" max="6914" width="35.75" style="90" customWidth="1"/>
    <col min="6915" max="6915" width="13.875" style="90" customWidth="1"/>
    <col min="6916" max="6917" width="16.5" style="90" customWidth="1"/>
    <col min="6918" max="6918" width="22.625" style="90" customWidth="1"/>
    <col min="6919" max="6920" width="35.75" style="90" customWidth="1"/>
    <col min="6921" max="6921" width="16.5" style="90" customWidth="1"/>
    <col min="6922" max="6922" width="35.75" style="90" customWidth="1"/>
    <col min="6923" max="6924" width="22.625" style="90" customWidth="1"/>
    <col min="6925" max="7168" width="9" style="90"/>
    <col min="7169" max="7169" width="22.625" style="90" customWidth="1"/>
    <col min="7170" max="7170" width="35.75" style="90" customWidth="1"/>
    <col min="7171" max="7171" width="13.875" style="90" customWidth="1"/>
    <col min="7172" max="7173" width="16.5" style="90" customWidth="1"/>
    <col min="7174" max="7174" width="22.625" style="90" customWidth="1"/>
    <col min="7175" max="7176" width="35.75" style="90" customWidth="1"/>
    <col min="7177" max="7177" width="16.5" style="90" customWidth="1"/>
    <col min="7178" max="7178" width="35.75" style="90" customWidth="1"/>
    <col min="7179" max="7180" width="22.625" style="90" customWidth="1"/>
    <col min="7181" max="7424" width="9" style="90"/>
    <col min="7425" max="7425" width="22.625" style="90" customWidth="1"/>
    <col min="7426" max="7426" width="35.75" style="90" customWidth="1"/>
    <col min="7427" max="7427" width="13.875" style="90" customWidth="1"/>
    <col min="7428" max="7429" width="16.5" style="90" customWidth="1"/>
    <col min="7430" max="7430" width="22.625" style="90" customWidth="1"/>
    <col min="7431" max="7432" width="35.75" style="90" customWidth="1"/>
    <col min="7433" max="7433" width="16.5" style="90" customWidth="1"/>
    <col min="7434" max="7434" width="35.75" style="90" customWidth="1"/>
    <col min="7435" max="7436" width="22.625" style="90" customWidth="1"/>
    <col min="7437" max="7680" width="9" style="90"/>
    <col min="7681" max="7681" width="22.625" style="90" customWidth="1"/>
    <col min="7682" max="7682" width="35.75" style="90" customWidth="1"/>
    <col min="7683" max="7683" width="13.875" style="90" customWidth="1"/>
    <col min="7684" max="7685" width="16.5" style="90" customWidth="1"/>
    <col min="7686" max="7686" width="22.625" style="90" customWidth="1"/>
    <col min="7687" max="7688" width="35.75" style="90" customWidth="1"/>
    <col min="7689" max="7689" width="16.5" style="90" customWidth="1"/>
    <col min="7690" max="7690" width="35.75" style="90" customWidth="1"/>
    <col min="7691" max="7692" width="22.625" style="90" customWidth="1"/>
    <col min="7693" max="7936" width="9" style="90"/>
    <col min="7937" max="7937" width="22.625" style="90" customWidth="1"/>
    <col min="7938" max="7938" width="35.75" style="90" customWidth="1"/>
    <col min="7939" max="7939" width="13.875" style="90" customWidth="1"/>
    <col min="7940" max="7941" width="16.5" style="90" customWidth="1"/>
    <col min="7942" max="7942" width="22.625" style="90" customWidth="1"/>
    <col min="7943" max="7944" width="35.75" style="90" customWidth="1"/>
    <col min="7945" max="7945" width="16.5" style="90" customWidth="1"/>
    <col min="7946" max="7946" width="35.75" style="90" customWidth="1"/>
    <col min="7947" max="7948" width="22.625" style="90" customWidth="1"/>
    <col min="7949" max="8192" width="9" style="90"/>
    <col min="8193" max="8193" width="22.625" style="90" customWidth="1"/>
    <col min="8194" max="8194" width="35.75" style="90" customWidth="1"/>
    <col min="8195" max="8195" width="13.875" style="90" customWidth="1"/>
    <col min="8196" max="8197" width="16.5" style="90" customWidth="1"/>
    <col min="8198" max="8198" width="22.625" style="90" customWidth="1"/>
    <col min="8199" max="8200" width="35.75" style="90" customWidth="1"/>
    <col min="8201" max="8201" width="16.5" style="90" customWidth="1"/>
    <col min="8202" max="8202" width="35.75" style="90" customWidth="1"/>
    <col min="8203" max="8204" width="22.625" style="90" customWidth="1"/>
    <col min="8205" max="8448" width="9" style="90"/>
    <col min="8449" max="8449" width="22.625" style="90" customWidth="1"/>
    <col min="8450" max="8450" width="35.75" style="90" customWidth="1"/>
    <col min="8451" max="8451" width="13.875" style="90" customWidth="1"/>
    <col min="8452" max="8453" width="16.5" style="90" customWidth="1"/>
    <col min="8454" max="8454" width="22.625" style="90" customWidth="1"/>
    <col min="8455" max="8456" width="35.75" style="90" customWidth="1"/>
    <col min="8457" max="8457" width="16.5" style="90" customWidth="1"/>
    <col min="8458" max="8458" width="35.75" style="90" customWidth="1"/>
    <col min="8459" max="8460" width="22.625" style="90" customWidth="1"/>
    <col min="8461" max="8704" width="9" style="90"/>
    <col min="8705" max="8705" width="22.625" style="90" customWidth="1"/>
    <col min="8706" max="8706" width="35.75" style="90" customWidth="1"/>
    <col min="8707" max="8707" width="13.875" style="90" customWidth="1"/>
    <col min="8708" max="8709" width="16.5" style="90" customWidth="1"/>
    <col min="8710" max="8710" width="22.625" style="90" customWidth="1"/>
    <col min="8711" max="8712" width="35.75" style="90" customWidth="1"/>
    <col min="8713" max="8713" width="16.5" style="90" customWidth="1"/>
    <col min="8714" max="8714" width="35.75" style="90" customWidth="1"/>
    <col min="8715" max="8716" width="22.625" style="90" customWidth="1"/>
    <col min="8717" max="8960" width="9" style="90"/>
    <col min="8961" max="8961" width="22.625" style="90" customWidth="1"/>
    <col min="8962" max="8962" width="35.75" style="90" customWidth="1"/>
    <col min="8963" max="8963" width="13.875" style="90" customWidth="1"/>
    <col min="8964" max="8965" width="16.5" style="90" customWidth="1"/>
    <col min="8966" max="8966" width="22.625" style="90" customWidth="1"/>
    <col min="8967" max="8968" width="35.75" style="90" customWidth="1"/>
    <col min="8969" max="8969" width="16.5" style="90" customWidth="1"/>
    <col min="8970" max="8970" width="35.75" style="90" customWidth="1"/>
    <col min="8971" max="8972" width="22.625" style="90" customWidth="1"/>
    <col min="8973" max="9216" width="9" style="90"/>
    <col min="9217" max="9217" width="22.625" style="90" customWidth="1"/>
    <col min="9218" max="9218" width="35.75" style="90" customWidth="1"/>
    <col min="9219" max="9219" width="13.875" style="90" customWidth="1"/>
    <col min="9220" max="9221" width="16.5" style="90" customWidth="1"/>
    <col min="9222" max="9222" width="22.625" style="90" customWidth="1"/>
    <col min="9223" max="9224" width="35.75" style="90" customWidth="1"/>
    <col min="9225" max="9225" width="16.5" style="90" customWidth="1"/>
    <col min="9226" max="9226" width="35.75" style="90" customWidth="1"/>
    <col min="9227" max="9228" width="22.625" style="90" customWidth="1"/>
    <col min="9229" max="9472" width="9" style="90"/>
    <col min="9473" max="9473" width="22.625" style="90" customWidth="1"/>
    <col min="9474" max="9474" width="35.75" style="90" customWidth="1"/>
    <col min="9475" max="9475" width="13.875" style="90" customWidth="1"/>
    <col min="9476" max="9477" width="16.5" style="90" customWidth="1"/>
    <col min="9478" max="9478" width="22.625" style="90" customWidth="1"/>
    <col min="9479" max="9480" width="35.75" style="90" customWidth="1"/>
    <col min="9481" max="9481" width="16.5" style="90" customWidth="1"/>
    <col min="9482" max="9482" width="35.75" style="90" customWidth="1"/>
    <col min="9483" max="9484" width="22.625" style="90" customWidth="1"/>
    <col min="9485" max="9728" width="9" style="90"/>
    <col min="9729" max="9729" width="22.625" style="90" customWidth="1"/>
    <col min="9730" max="9730" width="35.75" style="90" customWidth="1"/>
    <col min="9731" max="9731" width="13.875" style="90" customWidth="1"/>
    <col min="9732" max="9733" width="16.5" style="90" customWidth="1"/>
    <col min="9734" max="9734" width="22.625" style="90" customWidth="1"/>
    <col min="9735" max="9736" width="35.75" style="90" customWidth="1"/>
    <col min="9737" max="9737" width="16.5" style="90" customWidth="1"/>
    <col min="9738" max="9738" width="35.75" style="90" customWidth="1"/>
    <col min="9739" max="9740" width="22.625" style="90" customWidth="1"/>
    <col min="9741" max="9984" width="9" style="90"/>
    <col min="9985" max="9985" width="22.625" style="90" customWidth="1"/>
    <col min="9986" max="9986" width="35.75" style="90" customWidth="1"/>
    <col min="9987" max="9987" width="13.875" style="90" customWidth="1"/>
    <col min="9988" max="9989" width="16.5" style="90" customWidth="1"/>
    <col min="9990" max="9990" width="22.625" style="90" customWidth="1"/>
    <col min="9991" max="9992" width="35.75" style="90" customWidth="1"/>
    <col min="9993" max="9993" width="16.5" style="90" customWidth="1"/>
    <col min="9994" max="9994" width="35.75" style="90" customWidth="1"/>
    <col min="9995" max="9996" width="22.625" style="90" customWidth="1"/>
    <col min="9997" max="10240" width="9" style="90"/>
    <col min="10241" max="10241" width="22.625" style="90" customWidth="1"/>
    <col min="10242" max="10242" width="35.75" style="90" customWidth="1"/>
    <col min="10243" max="10243" width="13.875" style="90" customWidth="1"/>
    <col min="10244" max="10245" width="16.5" style="90" customWidth="1"/>
    <col min="10246" max="10246" width="22.625" style="90" customWidth="1"/>
    <col min="10247" max="10248" width="35.75" style="90" customWidth="1"/>
    <col min="10249" max="10249" width="16.5" style="90" customWidth="1"/>
    <col min="10250" max="10250" width="35.75" style="90" customWidth="1"/>
    <col min="10251" max="10252" width="22.625" style="90" customWidth="1"/>
    <col min="10253" max="10496" width="9" style="90"/>
    <col min="10497" max="10497" width="22.625" style="90" customWidth="1"/>
    <col min="10498" max="10498" width="35.75" style="90" customWidth="1"/>
    <col min="10499" max="10499" width="13.875" style="90" customWidth="1"/>
    <col min="10500" max="10501" width="16.5" style="90" customWidth="1"/>
    <col min="10502" max="10502" width="22.625" style="90" customWidth="1"/>
    <col min="10503" max="10504" width="35.75" style="90" customWidth="1"/>
    <col min="10505" max="10505" width="16.5" style="90" customWidth="1"/>
    <col min="10506" max="10506" width="35.75" style="90" customWidth="1"/>
    <col min="10507" max="10508" width="22.625" style="90" customWidth="1"/>
    <col min="10509" max="10752" width="9" style="90"/>
    <col min="10753" max="10753" width="22.625" style="90" customWidth="1"/>
    <col min="10754" max="10754" width="35.75" style="90" customWidth="1"/>
    <col min="10755" max="10755" width="13.875" style="90" customWidth="1"/>
    <col min="10756" max="10757" width="16.5" style="90" customWidth="1"/>
    <col min="10758" max="10758" width="22.625" style="90" customWidth="1"/>
    <col min="10759" max="10760" width="35.75" style="90" customWidth="1"/>
    <col min="10761" max="10761" width="16.5" style="90" customWidth="1"/>
    <col min="10762" max="10762" width="35.75" style="90" customWidth="1"/>
    <col min="10763" max="10764" width="22.625" style="90" customWidth="1"/>
    <col min="10765" max="11008" width="9" style="90"/>
    <col min="11009" max="11009" width="22.625" style="90" customWidth="1"/>
    <col min="11010" max="11010" width="35.75" style="90" customWidth="1"/>
    <col min="11011" max="11011" width="13.875" style="90" customWidth="1"/>
    <col min="11012" max="11013" width="16.5" style="90" customWidth="1"/>
    <col min="11014" max="11014" width="22.625" style="90" customWidth="1"/>
    <col min="11015" max="11016" width="35.75" style="90" customWidth="1"/>
    <col min="11017" max="11017" width="16.5" style="90" customWidth="1"/>
    <col min="11018" max="11018" width="35.75" style="90" customWidth="1"/>
    <col min="11019" max="11020" width="22.625" style="90" customWidth="1"/>
    <col min="11021" max="11264" width="9" style="90"/>
    <col min="11265" max="11265" width="22.625" style="90" customWidth="1"/>
    <col min="11266" max="11266" width="35.75" style="90" customWidth="1"/>
    <col min="11267" max="11267" width="13.875" style="90" customWidth="1"/>
    <col min="11268" max="11269" width="16.5" style="90" customWidth="1"/>
    <col min="11270" max="11270" width="22.625" style="90" customWidth="1"/>
    <col min="11271" max="11272" width="35.75" style="90" customWidth="1"/>
    <col min="11273" max="11273" width="16.5" style="90" customWidth="1"/>
    <col min="11274" max="11274" width="35.75" style="90" customWidth="1"/>
    <col min="11275" max="11276" width="22.625" style="90" customWidth="1"/>
    <col min="11277" max="11520" width="9" style="90"/>
    <col min="11521" max="11521" width="22.625" style="90" customWidth="1"/>
    <col min="11522" max="11522" width="35.75" style="90" customWidth="1"/>
    <col min="11523" max="11523" width="13.875" style="90" customWidth="1"/>
    <col min="11524" max="11525" width="16.5" style="90" customWidth="1"/>
    <col min="11526" max="11526" width="22.625" style="90" customWidth="1"/>
    <col min="11527" max="11528" width="35.75" style="90" customWidth="1"/>
    <col min="11529" max="11529" width="16.5" style="90" customWidth="1"/>
    <col min="11530" max="11530" width="35.75" style="90" customWidth="1"/>
    <col min="11531" max="11532" width="22.625" style="90" customWidth="1"/>
    <col min="11533" max="11776" width="9" style="90"/>
    <col min="11777" max="11777" width="22.625" style="90" customWidth="1"/>
    <col min="11778" max="11778" width="35.75" style="90" customWidth="1"/>
    <col min="11779" max="11779" width="13.875" style="90" customWidth="1"/>
    <col min="11780" max="11781" width="16.5" style="90" customWidth="1"/>
    <col min="11782" max="11782" width="22.625" style="90" customWidth="1"/>
    <col min="11783" max="11784" width="35.75" style="90" customWidth="1"/>
    <col min="11785" max="11785" width="16.5" style="90" customWidth="1"/>
    <col min="11786" max="11786" width="35.75" style="90" customWidth="1"/>
    <col min="11787" max="11788" width="22.625" style="90" customWidth="1"/>
    <col min="11789" max="12032" width="9" style="90"/>
    <col min="12033" max="12033" width="22.625" style="90" customWidth="1"/>
    <col min="12034" max="12034" width="35.75" style="90" customWidth="1"/>
    <col min="12035" max="12035" width="13.875" style="90" customWidth="1"/>
    <col min="12036" max="12037" width="16.5" style="90" customWidth="1"/>
    <col min="12038" max="12038" width="22.625" style="90" customWidth="1"/>
    <col min="12039" max="12040" width="35.75" style="90" customWidth="1"/>
    <col min="12041" max="12041" width="16.5" style="90" customWidth="1"/>
    <col min="12042" max="12042" width="35.75" style="90" customWidth="1"/>
    <col min="12043" max="12044" width="22.625" style="90" customWidth="1"/>
    <col min="12045" max="12288" width="9" style="90"/>
    <col min="12289" max="12289" width="22.625" style="90" customWidth="1"/>
    <col min="12290" max="12290" width="35.75" style="90" customWidth="1"/>
    <col min="12291" max="12291" width="13.875" style="90" customWidth="1"/>
    <col min="12292" max="12293" width="16.5" style="90" customWidth="1"/>
    <col min="12294" max="12294" width="22.625" style="90" customWidth="1"/>
    <col min="12295" max="12296" width="35.75" style="90" customWidth="1"/>
    <col min="12297" max="12297" width="16.5" style="90" customWidth="1"/>
    <col min="12298" max="12298" width="35.75" style="90" customWidth="1"/>
    <col min="12299" max="12300" width="22.625" style="90" customWidth="1"/>
    <col min="12301" max="12544" width="9" style="90"/>
    <col min="12545" max="12545" width="22.625" style="90" customWidth="1"/>
    <col min="12546" max="12546" width="35.75" style="90" customWidth="1"/>
    <col min="12547" max="12547" width="13.875" style="90" customWidth="1"/>
    <col min="12548" max="12549" width="16.5" style="90" customWidth="1"/>
    <col min="12550" max="12550" width="22.625" style="90" customWidth="1"/>
    <col min="12551" max="12552" width="35.75" style="90" customWidth="1"/>
    <col min="12553" max="12553" width="16.5" style="90" customWidth="1"/>
    <col min="12554" max="12554" width="35.75" style="90" customWidth="1"/>
    <col min="12555" max="12556" width="22.625" style="90" customWidth="1"/>
    <col min="12557" max="12800" width="9" style="90"/>
    <col min="12801" max="12801" width="22.625" style="90" customWidth="1"/>
    <col min="12802" max="12802" width="35.75" style="90" customWidth="1"/>
    <col min="12803" max="12803" width="13.875" style="90" customWidth="1"/>
    <col min="12804" max="12805" width="16.5" style="90" customWidth="1"/>
    <col min="12806" max="12806" width="22.625" style="90" customWidth="1"/>
    <col min="12807" max="12808" width="35.75" style="90" customWidth="1"/>
    <col min="12809" max="12809" width="16.5" style="90" customWidth="1"/>
    <col min="12810" max="12810" width="35.75" style="90" customWidth="1"/>
    <col min="12811" max="12812" width="22.625" style="90" customWidth="1"/>
    <col min="12813" max="13056" width="9" style="90"/>
    <col min="13057" max="13057" width="22.625" style="90" customWidth="1"/>
    <col min="13058" max="13058" width="35.75" style="90" customWidth="1"/>
    <col min="13059" max="13059" width="13.875" style="90" customWidth="1"/>
    <col min="13060" max="13061" width="16.5" style="90" customWidth="1"/>
    <col min="13062" max="13062" width="22.625" style="90" customWidth="1"/>
    <col min="13063" max="13064" width="35.75" style="90" customWidth="1"/>
    <col min="13065" max="13065" width="16.5" style="90" customWidth="1"/>
    <col min="13066" max="13066" width="35.75" style="90" customWidth="1"/>
    <col min="13067" max="13068" width="22.625" style="90" customWidth="1"/>
    <col min="13069" max="13312" width="9" style="90"/>
    <col min="13313" max="13313" width="22.625" style="90" customWidth="1"/>
    <col min="13314" max="13314" width="35.75" style="90" customWidth="1"/>
    <col min="13315" max="13315" width="13.875" style="90" customWidth="1"/>
    <col min="13316" max="13317" width="16.5" style="90" customWidth="1"/>
    <col min="13318" max="13318" width="22.625" style="90" customWidth="1"/>
    <col min="13319" max="13320" width="35.75" style="90" customWidth="1"/>
    <col min="13321" max="13321" width="16.5" style="90" customWidth="1"/>
    <col min="13322" max="13322" width="35.75" style="90" customWidth="1"/>
    <col min="13323" max="13324" width="22.625" style="90" customWidth="1"/>
    <col min="13325" max="13568" width="9" style="90"/>
    <col min="13569" max="13569" width="22.625" style="90" customWidth="1"/>
    <col min="13570" max="13570" width="35.75" style="90" customWidth="1"/>
    <col min="13571" max="13571" width="13.875" style="90" customWidth="1"/>
    <col min="13572" max="13573" width="16.5" style="90" customWidth="1"/>
    <col min="13574" max="13574" width="22.625" style="90" customWidth="1"/>
    <col min="13575" max="13576" width="35.75" style="90" customWidth="1"/>
    <col min="13577" max="13577" width="16.5" style="90" customWidth="1"/>
    <col min="13578" max="13578" width="35.75" style="90" customWidth="1"/>
    <col min="13579" max="13580" width="22.625" style="90" customWidth="1"/>
    <col min="13581" max="13824" width="9" style="90"/>
    <col min="13825" max="13825" width="22.625" style="90" customWidth="1"/>
    <col min="13826" max="13826" width="35.75" style="90" customWidth="1"/>
    <col min="13827" max="13827" width="13.875" style="90" customWidth="1"/>
    <col min="13828" max="13829" width="16.5" style="90" customWidth="1"/>
    <col min="13830" max="13830" width="22.625" style="90" customWidth="1"/>
    <col min="13831" max="13832" width="35.75" style="90" customWidth="1"/>
    <col min="13833" max="13833" width="16.5" style="90" customWidth="1"/>
    <col min="13834" max="13834" width="35.75" style="90" customWidth="1"/>
    <col min="13835" max="13836" width="22.625" style="90" customWidth="1"/>
    <col min="13837" max="14080" width="9" style="90"/>
    <col min="14081" max="14081" width="22.625" style="90" customWidth="1"/>
    <col min="14082" max="14082" width="35.75" style="90" customWidth="1"/>
    <col min="14083" max="14083" width="13.875" style="90" customWidth="1"/>
    <col min="14084" max="14085" width="16.5" style="90" customWidth="1"/>
    <col min="14086" max="14086" width="22.625" style="90" customWidth="1"/>
    <col min="14087" max="14088" width="35.75" style="90" customWidth="1"/>
    <col min="14089" max="14089" width="16.5" style="90" customWidth="1"/>
    <col min="14090" max="14090" width="35.75" style="90" customWidth="1"/>
    <col min="14091" max="14092" width="22.625" style="90" customWidth="1"/>
    <col min="14093" max="14336" width="9" style="90"/>
    <col min="14337" max="14337" width="22.625" style="90" customWidth="1"/>
    <col min="14338" max="14338" width="35.75" style="90" customWidth="1"/>
    <col min="14339" max="14339" width="13.875" style="90" customWidth="1"/>
    <col min="14340" max="14341" width="16.5" style="90" customWidth="1"/>
    <col min="14342" max="14342" width="22.625" style="90" customWidth="1"/>
    <col min="14343" max="14344" width="35.75" style="90" customWidth="1"/>
    <col min="14345" max="14345" width="16.5" style="90" customWidth="1"/>
    <col min="14346" max="14346" width="35.75" style="90" customWidth="1"/>
    <col min="14347" max="14348" width="22.625" style="90" customWidth="1"/>
    <col min="14349" max="14592" width="9" style="90"/>
    <col min="14593" max="14593" width="22.625" style="90" customWidth="1"/>
    <col min="14594" max="14594" width="35.75" style="90" customWidth="1"/>
    <col min="14595" max="14595" width="13.875" style="90" customWidth="1"/>
    <col min="14596" max="14597" width="16.5" style="90" customWidth="1"/>
    <col min="14598" max="14598" width="22.625" style="90" customWidth="1"/>
    <col min="14599" max="14600" width="35.75" style="90" customWidth="1"/>
    <col min="14601" max="14601" width="16.5" style="90" customWidth="1"/>
    <col min="14602" max="14602" width="35.75" style="90" customWidth="1"/>
    <col min="14603" max="14604" width="22.625" style="90" customWidth="1"/>
    <col min="14605" max="14848" width="9" style="90"/>
    <col min="14849" max="14849" width="22.625" style="90" customWidth="1"/>
    <col min="14850" max="14850" width="35.75" style="90" customWidth="1"/>
    <col min="14851" max="14851" width="13.875" style="90" customWidth="1"/>
    <col min="14852" max="14853" width="16.5" style="90" customWidth="1"/>
    <col min="14854" max="14854" width="22.625" style="90" customWidth="1"/>
    <col min="14855" max="14856" width="35.75" style="90" customWidth="1"/>
    <col min="14857" max="14857" width="16.5" style="90" customWidth="1"/>
    <col min="14858" max="14858" width="35.75" style="90" customWidth="1"/>
    <col min="14859" max="14860" width="22.625" style="90" customWidth="1"/>
    <col min="14861" max="15104" width="9" style="90"/>
    <col min="15105" max="15105" width="22.625" style="90" customWidth="1"/>
    <col min="15106" max="15106" width="35.75" style="90" customWidth="1"/>
    <col min="15107" max="15107" width="13.875" style="90" customWidth="1"/>
    <col min="15108" max="15109" width="16.5" style="90" customWidth="1"/>
    <col min="15110" max="15110" width="22.625" style="90" customWidth="1"/>
    <col min="15111" max="15112" width="35.75" style="90" customWidth="1"/>
    <col min="15113" max="15113" width="16.5" style="90" customWidth="1"/>
    <col min="15114" max="15114" width="35.75" style="90" customWidth="1"/>
    <col min="15115" max="15116" width="22.625" style="90" customWidth="1"/>
    <col min="15117" max="15360" width="9" style="90"/>
    <col min="15361" max="15361" width="22.625" style="90" customWidth="1"/>
    <col min="15362" max="15362" width="35.75" style="90" customWidth="1"/>
    <col min="15363" max="15363" width="13.875" style="90" customWidth="1"/>
    <col min="15364" max="15365" width="16.5" style="90" customWidth="1"/>
    <col min="15366" max="15366" width="22.625" style="90" customWidth="1"/>
    <col min="15367" max="15368" width="35.75" style="90" customWidth="1"/>
    <col min="15369" max="15369" width="16.5" style="90" customWidth="1"/>
    <col min="15370" max="15370" width="35.75" style="90" customWidth="1"/>
    <col min="15371" max="15372" width="22.625" style="90" customWidth="1"/>
    <col min="15373" max="15616" width="9" style="90"/>
    <col min="15617" max="15617" width="22.625" style="90" customWidth="1"/>
    <col min="15618" max="15618" width="35.75" style="90" customWidth="1"/>
    <col min="15619" max="15619" width="13.875" style="90" customWidth="1"/>
    <col min="15620" max="15621" width="16.5" style="90" customWidth="1"/>
    <col min="15622" max="15622" width="22.625" style="90" customWidth="1"/>
    <col min="15623" max="15624" width="35.75" style="90" customWidth="1"/>
    <col min="15625" max="15625" width="16.5" style="90" customWidth="1"/>
    <col min="15626" max="15626" width="35.75" style="90" customWidth="1"/>
    <col min="15627" max="15628" width="22.625" style="90" customWidth="1"/>
    <col min="15629" max="15872" width="9" style="90"/>
    <col min="15873" max="15873" width="22.625" style="90" customWidth="1"/>
    <col min="15874" max="15874" width="35.75" style="90" customWidth="1"/>
    <col min="15875" max="15875" width="13.875" style="90" customWidth="1"/>
    <col min="15876" max="15877" width="16.5" style="90" customWidth="1"/>
    <col min="15878" max="15878" width="22.625" style="90" customWidth="1"/>
    <col min="15879" max="15880" width="35.75" style="90" customWidth="1"/>
    <col min="15881" max="15881" width="16.5" style="90" customWidth="1"/>
    <col min="15882" max="15882" width="35.75" style="90" customWidth="1"/>
    <col min="15883" max="15884" width="22.625" style="90" customWidth="1"/>
    <col min="15885" max="16128" width="9" style="90"/>
    <col min="16129" max="16129" width="22.625" style="90" customWidth="1"/>
    <col min="16130" max="16130" width="35.75" style="90" customWidth="1"/>
    <col min="16131" max="16131" width="13.875" style="90" customWidth="1"/>
    <col min="16132" max="16133" width="16.5" style="90" customWidth="1"/>
    <col min="16134" max="16134" width="22.625" style="90" customWidth="1"/>
    <col min="16135" max="16136" width="35.75" style="90" customWidth="1"/>
    <col min="16137" max="16137" width="16.5" style="90" customWidth="1"/>
    <col min="16138" max="16138" width="35.75" style="90" customWidth="1"/>
    <col min="16139" max="16140" width="22.625" style="90" customWidth="1"/>
    <col min="16141" max="16384" width="9" style="90"/>
  </cols>
  <sheetData>
    <row r="2" spans="1:13" ht="12.75">
      <c r="C2" s="379" t="s">
        <v>42</v>
      </c>
      <c r="D2" s="521">
        <f>AVERAGE(K9:K81)/100</f>
        <v>2.4468493150684934E-2</v>
      </c>
    </row>
    <row r="3" spans="1:13" ht="12.75">
      <c r="C3" s="379" t="s">
        <v>43</v>
      </c>
      <c r="D3" s="521">
        <f>AVERAGE(K13:K77)/100</f>
        <v>1.9699999999999999E-2</v>
      </c>
      <c r="G3" s="90">
        <f>COUNTA(B9:B81)</f>
        <v>73</v>
      </c>
      <c r="H3" s="90">
        <f>ROUND($G$3*5%,0)</f>
        <v>4</v>
      </c>
    </row>
    <row r="4" spans="1:13">
      <c r="C4" s="520" t="s">
        <v>44</v>
      </c>
      <c r="D4" s="521">
        <f>AVERAGE(K16:K74)/100</f>
        <v>1.7772881355932201E-2</v>
      </c>
      <c r="H4" s="90">
        <f>ROUND($G$3*10%,0)</f>
        <v>7</v>
      </c>
    </row>
    <row r="5" spans="1:13" ht="12.75">
      <c r="C5" s="379" t="s">
        <v>45</v>
      </c>
      <c r="D5" s="521">
        <f>AVERAGE(K24:K66)/100</f>
        <v>1.5211627906976746E-2</v>
      </c>
      <c r="H5" s="90">
        <f>ROUND($G$3*20%,0)</f>
        <v>15</v>
      </c>
    </row>
    <row r="6" spans="1:13" ht="16.5" customHeight="1">
      <c r="A6" s="325" t="s">
        <v>46</v>
      </c>
    </row>
    <row r="7" spans="1:13">
      <c r="K7" s="517">
        <f>AVERAGE(K9:K81)/100</f>
        <v>2.4468493150684934E-2</v>
      </c>
    </row>
    <row r="8" spans="1:13" ht="144.75" customHeight="1">
      <c r="A8" s="327" t="s">
        <v>47</v>
      </c>
      <c r="B8" s="327" t="s">
        <v>48</v>
      </c>
      <c r="C8" s="327" t="s">
        <v>49</v>
      </c>
      <c r="D8" s="327" t="s">
        <v>50</v>
      </c>
      <c r="E8" s="327" t="s">
        <v>51</v>
      </c>
      <c r="F8" s="328" t="s">
        <v>52</v>
      </c>
      <c r="G8" s="327" t="s">
        <v>53</v>
      </c>
      <c r="H8" s="327" t="s">
        <v>54</v>
      </c>
      <c r="I8" s="327" t="s">
        <v>55</v>
      </c>
      <c r="J8" s="327" t="s">
        <v>56</v>
      </c>
      <c r="K8" s="328" t="s">
        <v>57</v>
      </c>
      <c r="L8" s="327" t="s">
        <v>58</v>
      </c>
    </row>
    <row r="9" spans="1:13" ht="22.5">
      <c r="A9" s="329">
        <v>44307</v>
      </c>
      <c r="B9" s="330" t="s">
        <v>59</v>
      </c>
      <c r="C9" s="330" t="s">
        <v>60</v>
      </c>
      <c r="D9" s="331" t="s">
        <v>61</v>
      </c>
      <c r="E9" s="331" t="s">
        <v>62</v>
      </c>
      <c r="F9" s="332">
        <v>4476.1000000000004</v>
      </c>
      <c r="G9" s="330" t="s">
        <v>63</v>
      </c>
      <c r="H9" s="330" t="s">
        <v>60</v>
      </c>
      <c r="I9" s="331" t="s">
        <v>64</v>
      </c>
      <c r="J9" s="518" t="s">
        <v>65</v>
      </c>
      <c r="K9" s="332">
        <v>17.5</v>
      </c>
      <c r="L9" s="329">
        <v>44307</v>
      </c>
      <c r="M9" s="90">
        <f>RANK(K9,$K$9:$K$81)</f>
        <v>1</v>
      </c>
    </row>
    <row r="10" spans="1:13" ht="33.75">
      <c r="A10" s="329">
        <v>44175</v>
      </c>
      <c r="B10" s="330" t="s">
        <v>66</v>
      </c>
      <c r="C10" s="330" t="s">
        <v>60</v>
      </c>
      <c r="D10" s="331" t="s">
        <v>61</v>
      </c>
      <c r="E10" s="331" t="s">
        <v>67</v>
      </c>
      <c r="F10" s="332">
        <v>62.56</v>
      </c>
      <c r="G10" s="330" t="s">
        <v>68</v>
      </c>
      <c r="H10" s="330" t="s">
        <v>60</v>
      </c>
      <c r="I10" s="331" t="s">
        <v>69</v>
      </c>
      <c r="J10" s="518" t="s">
        <v>70</v>
      </c>
      <c r="K10" s="332">
        <v>16.149999999999999</v>
      </c>
      <c r="L10" s="329">
        <v>44175</v>
      </c>
      <c r="M10" s="90">
        <f t="shared" ref="M10:M73" si="0">RANK(K10,$K$9:$K$81)</f>
        <v>2</v>
      </c>
    </row>
    <row r="11" spans="1:13" ht="22.5">
      <c r="A11" s="329">
        <v>43843</v>
      </c>
      <c r="B11" s="330" t="s">
        <v>71</v>
      </c>
      <c r="C11" s="330" t="s">
        <v>60</v>
      </c>
      <c r="D11" s="331" t="s">
        <v>61</v>
      </c>
      <c r="E11" s="331" t="s">
        <v>67</v>
      </c>
      <c r="F11" s="341" t="s">
        <v>60</v>
      </c>
      <c r="G11" s="330" t="s">
        <v>72</v>
      </c>
      <c r="H11" s="330" t="s">
        <v>60</v>
      </c>
      <c r="I11" s="331" t="s">
        <v>73</v>
      </c>
      <c r="J11" s="518" t="s">
        <v>74</v>
      </c>
      <c r="K11" s="332">
        <v>8</v>
      </c>
      <c r="L11" s="329">
        <v>43843</v>
      </c>
      <c r="M11" s="90">
        <f t="shared" si="0"/>
        <v>3</v>
      </c>
    </row>
    <row r="12" spans="1:13" ht="22.5">
      <c r="A12" s="329">
        <v>44771</v>
      </c>
      <c r="B12" s="330" t="s">
        <v>75</v>
      </c>
      <c r="C12" s="330" t="s">
        <v>76</v>
      </c>
      <c r="D12" s="331" t="s">
        <v>61</v>
      </c>
      <c r="E12" s="331" t="s">
        <v>77</v>
      </c>
      <c r="F12" s="332">
        <v>7.61</v>
      </c>
      <c r="G12" s="330" t="s">
        <v>78</v>
      </c>
      <c r="H12" s="330" t="s">
        <v>60</v>
      </c>
      <c r="I12" s="331" t="s">
        <v>79</v>
      </c>
      <c r="J12" s="518" t="s">
        <v>80</v>
      </c>
      <c r="K12" s="332">
        <v>7.5</v>
      </c>
      <c r="L12" s="329">
        <v>44771</v>
      </c>
      <c r="M12" s="90">
        <f t="shared" si="0"/>
        <v>4</v>
      </c>
    </row>
    <row r="13" spans="1:13" ht="22.5">
      <c r="A13" s="329">
        <v>43851</v>
      </c>
      <c r="B13" s="330" t="s">
        <v>81</v>
      </c>
      <c r="C13" s="330" t="s">
        <v>60</v>
      </c>
      <c r="D13" s="331" t="s">
        <v>61</v>
      </c>
      <c r="E13" s="331" t="s">
        <v>67</v>
      </c>
      <c r="F13" s="332">
        <v>40.78</v>
      </c>
      <c r="G13" s="330" t="s">
        <v>82</v>
      </c>
      <c r="H13" s="330" t="s">
        <v>60</v>
      </c>
      <c r="I13" s="331" t="s">
        <v>83</v>
      </c>
      <c r="J13" s="518" t="s">
        <v>84</v>
      </c>
      <c r="K13" s="332">
        <v>7.5</v>
      </c>
      <c r="L13" s="329">
        <v>43851</v>
      </c>
      <c r="M13" s="90">
        <f t="shared" si="0"/>
        <v>4</v>
      </c>
    </row>
    <row r="14" spans="1:13" ht="45">
      <c r="A14" s="329">
        <v>43887</v>
      </c>
      <c r="B14" s="330" t="s">
        <v>85</v>
      </c>
      <c r="C14" s="330" t="s">
        <v>86</v>
      </c>
      <c r="D14" s="331" t="s">
        <v>61</v>
      </c>
      <c r="E14" s="331" t="s">
        <v>62</v>
      </c>
      <c r="F14" s="332">
        <v>43.05</v>
      </c>
      <c r="G14" s="330" t="s">
        <v>87</v>
      </c>
      <c r="H14" s="330" t="s">
        <v>60</v>
      </c>
      <c r="I14" s="331" t="s">
        <v>88</v>
      </c>
      <c r="J14" s="518" t="s">
        <v>89</v>
      </c>
      <c r="K14" s="332">
        <v>7</v>
      </c>
      <c r="L14" s="329">
        <v>43887</v>
      </c>
      <c r="M14" s="90">
        <f t="shared" si="0"/>
        <v>6</v>
      </c>
    </row>
    <row r="15" spans="1:13" ht="45">
      <c r="A15" s="329">
        <v>44046</v>
      </c>
      <c r="B15" s="330" t="s">
        <v>90</v>
      </c>
      <c r="C15" s="330" t="s">
        <v>91</v>
      </c>
      <c r="D15" s="331" t="s">
        <v>61</v>
      </c>
      <c r="E15" s="331" t="s">
        <v>67</v>
      </c>
      <c r="F15" s="332">
        <v>1.58</v>
      </c>
      <c r="G15" s="330" t="s">
        <v>92</v>
      </c>
      <c r="H15" s="330" t="s">
        <v>60</v>
      </c>
      <c r="I15" s="331" t="s">
        <v>93</v>
      </c>
      <c r="J15" s="518" t="s">
        <v>94</v>
      </c>
      <c r="K15" s="332">
        <v>6.5</v>
      </c>
      <c r="L15" s="329">
        <v>44046</v>
      </c>
      <c r="M15" s="90">
        <f t="shared" si="0"/>
        <v>7</v>
      </c>
    </row>
    <row r="16" spans="1:13" ht="22.5">
      <c r="A16" s="329">
        <v>43938</v>
      </c>
      <c r="B16" s="330" t="s">
        <v>95</v>
      </c>
      <c r="C16" s="330" t="s">
        <v>60</v>
      </c>
      <c r="D16" s="331" t="s">
        <v>61</v>
      </c>
      <c r="E16" s="331" t="s">
        <v>67</v>
      </c>
      <c r="F16" s="332">
        <v>4.62</v>
      </c>
      <c r="G16" s="330" t="s">
        <v>96</v>
      </c>
      <c r="H16" s="330" t="s">
        <v>60</v>
      </c>
      <c r="I16" s="331" t="s">
        <v>97</v>
      </c>
      <c r="J16" s="518" t="s">
        <v>98</v>
      </c>
      <c r="K16" s="332">
        <v>5</v>
      </c>
      <c r="L16" s="329">
        <v>43938</v>
      </c>
      <c r="M16" s="90">
        <f t="shared" si="0"/>
        <v>8</v>
      </c>
    </row>
    <row r="17" spans="1:13" ht="22.5">
      <c r="A17" s="329">
        <v>44260</v>
      </c>
      <c r="B17" s="330" t="s">
        <v>99</v>
      </c>
      <c r="C17" s="330" t="s">
        <v>60</v>
      </c>
      <c r="D17" s="331" t="s">
        <v>61</v>
      </c>
      <c r="E17" s="331" t="s">
        <v>67</v>
      </c>
      <c r="F17" s="332">
        <v>2000</v>
      </c>
      <c r="G17" s="330" t="s">
        <v>100</v>
      </c>
      <c r="H17" s="330" t="s">
        <v>60</v>
      </c>
      <c r="I17" s="331" t="s">
        <v>101</v>
      </c>
      <c r="J17" s="518" t="s">
        <v>102</v>
      </c>
      <c r="K17" s="332">
        <v>4.5</v>
      </c>
      <c r="L17" s="329">
        <v>44260</v>
      </c>
      <c r="M17" s="90">
        <f t="shared" si="0"/>
        <v>9</v>
      </c>
    </row>
    <row r="18" spans="1:13" ht="22.5">
      <c r="A18" s="329">
        <v>43887</v>
      </c>
      <c r="B18" s="330" t="s">
        <v>103</v>
      </c>
      <c r="C18" s="330" t="s">
        <v>60</v>
      </c>
      <c r="D18" s="331" t="s">
        <v>61</v>
      </c>
      <c r="E18" s="331" t="s">
        <v>62</v>
      </c>
      <c r="F18" s="332">
        <v>84.32</v>
      </c>
      <c r="G18" s="330" t="s">
        <v>92</v>
      </c>
      <c r="H18" s="330" t="s">
        <v>60</v>
      </c>
      <c r="I18" s="331" t="s">
        <v>104</v>
      </c>
      <c r="J18" s="518" t="s">
        <v>105</v>
      </c>
      <c r="K18" s="332">
        <v>4.5</v>
      </c>
      <c r="L18" s="329">
        <v>43887</v>
      </c>
      <c r="M18" s="90">
        <f t="shared" si="0"/>
        <v>9</v>
      </c>
    </row>
    <row r="19" spans="1:13" ht="45">
      <c r="A19" s="329">
        <v>44810</v>
      </c>
      <c r="B19" s="330" t="s">
        <v>106</v>
      </c>
      <c r="C19" s="330" t="s">
        <v>107</v>
      </c>
      <c r="D19" s="331" t="s">
        <v>61</v>
      </c>
      <c r="E19" s="331" t="s">
        <v>77</v>
      </c>
      <c r="F19" s="332">
        <v>69.709999999999994</v>
      </c>
      <c r="G19" s="330" t="s">
        <v>108</v>
      </c>
      <c r="H19" s="330" t="s">
        <v>109</v>
      </c>
      <c r="I19" s="331" t="s">
        <v>110</v>
      </c>
      <c r="J19" s="518" t="s">
        <v>111</v>
      </c>
      <c r="K19" s="332">
        <v>3.5</v>
      </c>
      <c r="L19" s="329">
        <v>44810</v>
      </c>
      <c r="M19" s="90">
        <f t="shared" si="0"/>
        <v>11</v>
      </c>
    </row>
    <row r="20" spans="1:13" ht="22.5">
      <c r="A20" s="329">
        <v>44438</v>
      </c>
      <c r="B20" s="330" t="s">
        <v>112</v>
      </c>
      <c r="C20" s="330" t="s">
        <v>60</v>
      </c>
      <c r="D20" s="331" t="s">
        <v>61</v>
      </c>
      <c r="E20" s="331" t="s">
        <v>67</v>
      </c>
      <c r="F20" s="332">
        <v>105</v>
      </c>
      <c r="G20" s="330" t="s">
        <v>113</v>
      </c>
      <c r="H20" s="330" t="s">
        <v>60</v>
      </c>
      <c r="I20" s="331" t="s">
        <v>114</v>
      </c>
      <c r="J20" s="518" t="s">
        <v>115</v>
      </c>
      <c r="K20" s="332">
        <v>3.5</v>
      </c>
      <c r="L20" s="329">
        <v>44438</v>
      </c>
      <c r="M20" s="90">
        <f t="shared" si="0"/>
        <v>11</v>
      </c>
    </row>
    <row r="21" spans="1:13" ht="22.5">
      <c r="A21" s="329">
        <v>44417</v>
      </c>
      <c r="B21" s="330" t="s">
        <v>116</v>
      </c>
      <c r="C21" s="330" t="s">
        <v>60</v>
      </c>
      <c r="D21" s="331" t="s">
        <v>61</v>
      </c>
      <c r="E21" s="331" t="s">
        <v>67</v>
      </c>
      <c r="F21" s="332">
        <v>443.67</v>
      </c>
      <c r="G21" s="330" t="s">
        <v>117</v>
      </c>
      <c r="H21" s="330" t="s">
        <v>118</v>
      </c>
      <c r="I21" s="331" t="s">
        <v>119</v>
      </c>
      <c r="J21" s="518" t="s">
        <v>120</v>
      </c>
      <c r="K21" s="332">
        <v>3.5</v>
      </c>
      <c r="L21" s="329">
        <v>44417</v>
      </c>
      <c r="M21" s="90">
        <f t="shared" si="0"/>
        <v>11</v>
      </c>
    </row>
    <row r="22" spans="1:13" ht="22.5">
      <c r="A22" s="329">
        <v>44125</v>
      </c>
      <c r="B22" s="330" t="s">
        <v>121</v>
      </c>
      <c r="C22" s="330" t="s">
        <v>60</v>
      </c>
      <c r="D22" s="331" t="s">
        <v>61</v>
      </c>
      <c r="E22" s="331" t="s">
        <v>67</v>
      </c>
      <c r="F22" s="332">
        <v>1659.36</v>
      </c>
      <c r="G22" s="330" t="s">
        <v>122</v>
      </c>
      <c r="H22" s="330" t="s">
        <v>60</v>
      </c>
      <c r="I22" s="331" t="s">
        <v>123</v>
      </c>
      <c r="J22" s="518" t="s">
        <v>124</v>
      </c>
      <c r="K22" s="332">
        <v>3.5</v>
      </c>
      <c r="L22" s="329">
        <v>44125</v>
      </c>
      <c r="M22" s="90">
        <f t="shared" si="0"/>
        <v>11</v>
      </c>
    </row>
    <row r="23" spans="1:13" ht="22.5">
      <c r="A23" s="329">
        <v>44006</v>
      </c>
      <c r="B23" s="330" t="s">
        <v>125</v>
      </c>
      <c r="C23" s="330" t="s">
        <v>60</v>
      </c>
      <c r="D23" s="331" t="s">
        <v>61</v>
      </c>
      <c r="E23" s="331" t="s">
        <v>67</v>
      </c>
      <c r="F23" s="332">
        <v>315.2</v>
      </c>
      <c r="G23" s="330" t="s">
        <v>126</v>
      </c>
      <c r="H23" s="330" t="s">
        <v>127</v>
      </c>
      <c r="I23" s="331" t="s">
        <v>128</v>
      </c>
      <c r="J23" s="518" t="s">
        <v>129</v>
      </c>
      <c r="K23" s="332">
        <v>3.5</v>
      </c>
      <c r="L23" s="329">
        <v>44006</v>
      </c>
      <c r="M23" s="90">
        <f t="shared" si="0"/>
        <v>11</v>
      </c>
    </row>
    <row r="24" spans="1:13" ht="33.75">
      <c r="A24" s="329">
        <v>44235</v>
      </c>
      <c r="B24" s="330" t="s">
        <v>130</v>
      </c>
      <c r="C24" s="330" t="s">
        <v>60</v>
      </c>
      <c r="D24" s="331" t="s">
        <v>61</v>
      </c>
      <c r="E24" s="331" t="s">
        <v>67</v>
      </c>
      <c r="F24" s="332">
        <v>311.10000000000002</v>
      </c>
      <c r="G24" s="330" t="s">
        <v>131</v>
      </c>
      <c r="H24" s="330" t="s">
        <v>132</v>
      </c>
      <c r="I24" s="331" t="s">
        <v>133</v>
      </c>
      <c r="J24" s="518" t="s">
        <v>134</v>
      </c>
      <c r="K24" s="332">
        <v>3.25</v>
      </c>
      <c r="L24" s="329">
        <v>44235</v>
      </c>
      <c r="M24" s="90">
        <f t="shared" si="0"/>
        <v>16</v>
      </c>
    </row>
    <row r="25" spans="1:13" ht="67.5">
      <c r="A25" s="329">
        <v>44782</v>
      </c>
      <c r="B25" s="330" t="s">
        <v>135</v>
      </c>
      <c r="C25" s="330" t="s">
        <v>136</v>
      </c>
      <c r="D25" s="331" t="s">
        <v>61</v>
      </c>
      <c r="E25" s="331" t="s">
        <v>77</v>
      </c>
      <c r="F25" s="332">
        <v>4.0199999999999996</v>
      </c>
      <c r="G25" s="330" t="s">
        <v>137</v>
      </c>
      <c r="H25" s="330" t="s">
        <v>138</v>
      </c>
      <c r="I25" s="331" t="s">
        <v>139</v>
      </c>
      <c r="J25" s="518" t="s">
        <v>140</v>
      </c>
      <c r="K25" s="332">
        <v>3</v>
      </c>
      <c r="L25" s="329">
        <v>44782</v>
      </c>
      <c r="M25" s="90">
        <f t="shared" si="0"/>
        <v>17</v>
      </c>
    </row>
    <row r="26" spans="1:13" ht="56.25">
      <c r="A26" s="329">
        <v>44589</v>
      </c>
      <c r="B26" s="330" t="s">
        <v>141</v>
      </c>
      <c r="C26" s="330" t="s">
        <v>142</v>
      </c>
      <c r="D26" s="331" t="s">
        <v>61</v>
      </c>
      <c r="E26" s="331" t="s">
        <v>77</v>
      </c>
      <c r="F26" s="332">
        <v>987</v>
      </c>
      <c r="G26" s="330" t="s">
        <v>143</v>
      </c>
      <c r="H26" s="330" t="s">
        <v>144</v>
      </c>
      <c r="I26" s="331" t="s">
        <v>145</v>
      </c>
      <c r="J26" s="518" t="s">
        <v>146</v>
      </c>
      <c r="K26" s="332">
        <v>3</v>
      </c>
      <c r="L26" s="329">
        <v>44589</v>
      </c>
      <c r="M26" s="90">
        <f t="shared" si="0"/>
        <v>17</v>
      </c>
    </row>
    <row r="27" spans="1:13" ht="22.5">
      <c r="A27" s="329">
        <v>44111</v>
      </c>
      <c r="B27" s="330" t="s">
        <v>147</v>
      </c>
      <c r="C27" s="330" t="s">
        <v>60</v>
      </c>
      <c r="D27" s="331" t="s">
        <v>61</v>
      </c>
      <c r="E27" s="331" t="s">
        <v>67</v>
      </c>
      <c r="F27" s="332">
        <v>116.77</v>
      </c>
      <c r="G27" s="330" t="s">
        <v>148</v>
      </c>
      <c r="H27" s="330" t="s">
        <v>149</v>
      </c>
      <c r="I27" s="331" t="s">
        <v>150</v>
      </c>
      <c r="J27" s="518" t="s">
        <v>151</v>
      </c>
      <c r="K27" s="332">
        <v>3</v>
      </c>
      <c r="L27" s="329">
        <v>44111</v>
      </c>
      <c r="M27" s="90">
        <f t="shared" si="0"/>
        <v>17</v>
      </c>
    </row>
    <row r="28" spans="1:13" ht="33.75">
      <c r="A28" s="329">
        <v>44824</v>
      </c>
      <c r="B28" s="330" t="s">
        <v>152</v>
      </c>
      <c r="C28" s="330" t="s">
        <v>60</v>
      </c>
      <c r="D28" s="331" t="s">
        <v>61</v>
      </c>
      <c r="E28" s="331" t="s">
        <v>77</v>
      </c>
      <c r="F28" s="332">
        <v>137.47999999999999</v>
      </c>
      <c r="G28" s="330" t="s">
        <v>153</v>
      </c>
      <c r="H28" s="330" t="s">
        <v>154</v>
      </c>
      <c r="I28" s="331" t="s">
        <v>155</v>
      </c>
      <c r="J28" s="518" t="s">
        <v>156</v>
      </c>
      <c r="K28" s="332">
        <v>2</v>
      </c>
      <c r="L28" s="329">
        <v>44824</v>
      </c>
      <c r="M28" s="90">
        <f t="shared" si="0"/>
        <v>20</v>
      </c>
    </row>
    <row r="29" spans="1:13" ht="22.5">
      <c r="A29" s="329">
        <v>44364</v>
      </c>
      <c r="B29" s="330" t="s">
        <v>157</v>
      </c>
      <c r="C29" s="330" t="s">
        <v>60</v>
      </c>
      <c r="D29" s="331" t="s">
        <v>61</v>
      </c>
      <c r="E29" s="331" t="s">
        <v>67</v>
      </c>
      <c r="F29" s="332">
        <v>2.27</v>
      </c>
      <c r="G29" s="330" t="s">
        <v>158</v>
      </c>
      <c r="H29" s="330" t="s">
        <v>159</v>
      </c>
      <c r="I29" s="331" t="s">
        <v>160</v>
      </c>
      <c r="J29" s="518" t="s">
        <v>161</v>
      </c>
      <c r="K29" s="332">
        <v>2</v>
      </c>
      <c r="L29" s="329">
        <v>44364</v>
      </c>
      <c r="M29" s="90">
        <f t="shared" si="0"/>
        <v>20</v>
      </c>
    </row>
    <row r="30" spans="1:13" ht="22.5">
      <c r="A30" s="329">
        <v>44116</v>
      </c>
      <c r="B30" s="330" t="s">
        <v>157</v>
      </c>
      <c r="C30" s="330" t="s">
        <v>60</v>
      </c>
      <c r="D30" s="331" t="s">
        <v>61</v>
      </c>
      <c r="E30" s="331" t="s">
        <v>67</v>
      </c>
      <c r="F30" s="332">
        <v>8.65</v>
      </c>
      <c r="G30" s="330" t="s">
        <v>162</v>
      </c>
      <c r="H30" s="330" t="s">
        <v>159</v>
      </c>
      <c r="I30" s="331" t="s">
        <v>163</v>
      </c>
      <c r="J30" s="518" t="s">
        <v>161</v>
      </c>
      <c r="K30" s="332">
        <v>2</v>
      </c>
      <c r="L30" s="329">
        <v>44116</v>
      </c>
      <c r="M30" s="90">
        <f t="shared" si="0"/>
        <v>20</v>
      </c>
    </row>
    <row r="31" spans="1:13" ht="22.5">
      <c r="A31" s="329">
        <v>44067</v>
      </c>
      <c r="B31" s="330" t="s">
        <v>164</v>
      </c>
      <c r="C31" s="330" t="s">
        <v>60</v>
      </c>
      <c r="D31" s="331" t="s">
        <v>61</v>
      </c>
      <c r="E31" s="331" t="s">
        <v>67</v>
      </c>
      <c r="F31" s="332">
        <v>50.03</v>
      </c>
      <c r="G31" s="330" t="s">
        <v>165</v>
      </c>
      <c r="H31" s="330" t="s">
        <v>60</v>
      </c>
      <c r="I31" s="331" t="s">
        <v>166</v>
      </c>
      <c r="J31" s="518" t="s">
        <v>167</v>
      </c>
      <c r="K31" s="332">
        <v>2</v>
      </c>
      <c r="L31" s="329">
        <v>44067</v>
      </c>
      <c r="M31" s="90">
        <f t="shared" si="0"/>
        <v>20</v>
      </c>
    </row>
    <row r="32" spans="1:13" ht="22.5">
      <c r="A32" s="329">
        <v>44399</v>
      </c>
      <c r="B32" s="330" t="s">
        <v>168</v>
      </c>
      <c r="C32" s="330" t="s">
        <v>60</v>
      </c>
      <c r="D32" s="331" t="s">
        <v>61</v>
      </c>
      <c r="E32" s="331" t="s">
        <v>67</v>
      </c>
      <c r="F32" s="332">
        <v>52.12</v>
      </c>
      <c r="G32" s="330" t="s">
        <v>169</v>
      </c>
      <c r="H32" s="330" t="s">
        <v>60</v>
      </c>
      <c r="I32" s="331" t="s">
        <v>170</v>
      </c>
      <c r="J32" s="518" t="s">
        <v>171</v>
      </c>
      <c r="K32" s="332">
        <v>1.75</v>
      </c>
      <c r="L32" s="329">
        <v>44399</v>
      </c>
      <c r="M32" s="90">
        <f t="shared" si="0"/>
        <v>24</v>
      </c>
    </row>
    <row r="33" spans="1:13" ht="33.75">
      <c r="A33" s="329">
        <v>44258</v>
      </c>
      <c r="B33" s="330" t="s">
        <v>172</v>
      </c>
      <c r="C33" s="330" t="s">
        <v>60</v>
      </c>
      <c r="D33" s="331" t="s">
        <v>61</v>
      </c>
      <c r="E33" s="331" t="s">
        <v>67</v>
      </c>
      <c r="F33" s="332">
        <v>146.30000000000001</v>
      </c>
      <c r="G33" s="330" t="s">
        <v>173</v>
      </c>
      <c r="H33" s="330" t="s">
        <v>60</v>
      </c>
      <c r="I33" s="331" t="s">
        <v>174</v>
      </c>
      <c r="J33" s="518" t="s">
        <v>175</v>
      </c>
      <c r="K33" s="332">
        <v>1.75</v>
      </c>
      <c r="L33" s="329">
        <v>44258</v>
      </c>
      <c r="M33" s="90">
        <f t="shared" si="0"/>
        <v>24</v>
      </c>
    </row>
    <row r="34" spans="1:13" ht="33.75">
      <c r="A34" s="329">
        <v>44256</v>
      </c>
      <c r="B34" s="330" t="s">
        <v>176</v>
      </c>
      <c r="C34" s="330" t="s">
        <v>60</v>
      </c>
      <c r="D34" s="331" t="s">
        <v>61</v>
      </c>
      <c r="E34" s="331" t="s">
        <v>67</v>
      </c>
      <c r="F34" s="332">
        <v>975.19</v>
      </c>
      <c r="G34" s="330" t="s">
        <v>177</v>
      </c>
      <c r="H34" s="330" t="s">
        <v>60</v>
      </c>
      <c r="I34" s="331" t="s">
        <v>178</v>
      </c>
      <c r="J34" s="518" t="s">
        <v>179</v>
      </c>
      <c r="K34" s="332">
        <v>1.7</v>
      </c>
      <c r="L34" s="329">
        <v>44256</v>
      </c>
      <c r="M34" s="90">
        <f t="shared" si="0"/>
        <v>26</v>
      </c>
    </row>
    <row r="35" spans="1:13" ht="22.5">
      <c r="A35" s="329">
        <v>44726</v>
      </c>
      <c r="B35" s="330" t="s">
        <v>180</v>
      </c>
      <c r="C35" s="330" t="s">
        <v>60</v>
      </c>
      <c r="D35" s="331" t="s">
        <v>61</v>
      </c>
      <c r="E35" s="331" t="s">
        <v>67</v>
      </c>
      <c r="F35" s="332">
        <v>27.3</v>
      </c>
      <c r="G35" s="330" t="s">
        <v>181</v>
      </c>
      <c r="H35" s="330" t="s">
        <v>60</v>
      </c>
      <c r="I35" s="331" t="s">
        <v>182</v>
      </c>
      <c r="J35" s="518" t="s">
        <v>183</v>
      </c>
      <c r="K35" s="332">
        <v>1.5</v>
      </c>
      <c r="L35" s="329">
        <v>44726</v>
      </c>
      <c r="M35" s="90">
        <f t="shared" si="0"/>
        <v>27</v>
      </c>
    </row>
    <row r="36" spans="1:13" ht="22.5">
      <c r="A36" s="329">
        <v>44518</v>
      </c>
      <c r="B36" s="330" t="s">
        <v>184</v>
      </c>
      <c r="C36" s="330" t="s">
        <v>60</v>
      </c>
      <c r="D36" s="331" t="s">
        <v>61</v>
      </c>
      <c r="E36" s="331" t="s">
        <v>67</v>
      </c>
      <c r="F36" s="332">
        <v>3211.34</v>
      </c>
      <c r="G36" s="330" t="s">
        <v>185</v>
      </c>
      <c r="H36" s="330" t="s">
        <v>186</v>
      </c>
      <c r="I36" s="331" t="s">
        <v>187</v>
      </c>
      <c r="J36" s="518" t="s">
        <v>188</v>
      </c>
      <c r="K36" s="332">
        <v>1.5</v>
      </c>
      <c r="L36" s="329">
        <v>44518</v>
      </c>
      <c r="M36" s="90">
        <f t="shared" si="0"/>
        <v>27</v>
      </c>
    </row>
    <row r="37" spans="1:13" ht="22.5">
      <c r="A37" s="329">
        <v>44447</v>
      </c>
      <c r="B37" s="330" t="s">
        <v>189</v>
      </c>
      <c r="C37" s="330" t="s">
        <v>60</v>
      </c>
      <c r="D37" s="331" t="s">
        <v>61</v>
      </c>
      <c r="E37" s="331" t="s">
        <v>67</v>
      </c>
      <c r="F37" s="332">
        <v>162.29</v>
      </c>
      <c r="G37" s="330" t="s">
        <v>190</v>
      </c>
      <c r="H37" s="330" t="s">
        <v>191</v>
      </c>
      <c r="I37" s="331" t="s">
        <v>192</v>
      </c>
      <c r="J37" s="518" t="s">
        <v>193</v>
      </c>
      <c r="K37" s="332">
        <v>1.5</v>
      </c>
      <c r="L37" s="329">
        <v>44447</v>
      </c>
      <c r="M37" s="90">
        <f t="shared" si="0"/>
        <v>27</v>
      </c>
    </row>
    <row r="38" spans="1:13" ht="22.5">
      <c r="A38" s="329">
        <v>44370</v>
      </c>
      <c r="B38" s="330" t="s">
        <v>194</v>
      </c>
      <c r="C38" s="330" t="s">
        <v>60</v>
      </c>
      <c r="D38" s="331" t="s">
        <v>61</v>
      </c>
      <c r="E38" s="331" t="s">
        <v>67</v>
      </c>
      <c r="F38" s="332">
        <v>124.04</v>
      </c>
      <c r="G38" s="330" t="s">
        <v>195</v>
      </c>
      <c r="H38" s="330" t="s">
        <v>196</v>
      </c>
      <c r="I38" s="331" t="s">
        <v>197</v>
      </c>
      <c r="J38" s="518" t="s">
        <v>198</v>
      </c>
      <c r="K38" s="332">
        <v>1.5</v>
      </c>
      <c r="L38" s="329">
        <v>44370</v>
      </c>
      <c r="M38" s="90">
        <f t="shared" si="0"/>
        <v>27</v>
      </c>
    </row>
    <row r="39" spans="1:13" ht="22.5">
      <c r="A39" s="329">
        <v>44148</v>
      </c>
      <c r="B39" s="330" t="s">
        <v>199</v>
      </c>
      <c r="C39" s="330" t="s">
        <v>60</v>
      </c>
      <c r="D39" s="331" t="s">
        <v>61</v>
      </c>
      <c r="E39" s="331" t="s">
        <v>67</v>
      </c>
      <c r="F39" s="332">
        <v>1.52</v>
      </c>
      <c r="G39" s="330" t="s">
        <v>200</v>
      </c>
      <c r="H39" s="330" t="s">
        <v>201</v>
      </c>
      <c r="I39" s="331" t="s">
        <v>202</v>
      </c>
      <c r="J39" s="518" t="s">
        <v>203</v>
      </c>
      <c r="K39" s="332">
        <v>1.5</v>
      </c>
      <c r="L39" s="329">
        <v>44148</v>
      </c>
      <c r="M39" s="90">
        <f t="shared" si="0"/>
        <v>27</v>
      </c>
    </row>
    <row r="40" spans="1:13" ht="22.5">
      <c r="A40" s="329">
        <v>43896</v>
      </c>
      <c r="B40" s="330" t="s">
        <v>204</v>
      </c>
      <c r="C40" s="330" t="s">
        <v>60</v>
      </c>
      <c r="D40" s="331" t="s">
        <v>61</v>
      </c>
      <c r="E40" s="331" t="s">
        <v>67</v>
      </c>
      <c r="F40" s="332">
        <v>25.07</v>
      </c>
      <c r="G40" s="330" t="s">
        <v>205</v>
      </c>
      <c r="H40" s="330" t="s">
        <v>60</v>
      </c>
      <c r="I40" s="331" t="s">
        <v>206</v>
      </c>
      <c r="J40" s="518" t="s">
        <v>198</v>
      </c>
      <c r="K40" s="332">
        <v>1.5</v>
      </c>
      <c r="L40" s="329">
        <v>43896</v>
      </c>
      <c r="M40" s="90">
        <f t="shared" si="0"/>
        <v>27</v>
      </c>
    </row>
    <row r="41" spans="1:13" ht="22.5">
      <c r="A41" s="329">
        <v>44343</v>
      </c>
      <c r="B41" s="330" t="s">
        <v>207</v>
      </c>
      <c r="C41" s="330" t="s">
        <v>60</v>
      </c>
      <c r="D41" s="331" t="s">
        <v>61</v>
      </c>
      <c r="E41" s="331" t="s">
        <v>67</v>
      </c>
      <c r="F41" s="332">
        <v>105.37</v>
      </c>
      <c r="G41" s="330" t="s">
        <v>208</v>
      </c>
      <c r="H41" s="330" t="s">
        <v>209</v>
      </c>
      <c r="I41" s="331" t="s">
        <v>210</v>
      </c>
      <c r="J41" s="518" t="s">
        <v>211</v>
      </c>
      <c r="K41" s="332">
        <v>1.45</v>
      </c>
      <c r="L41" s="329">
        <v>44343</v>
      </c>
      <c r="M41" s="90">
        <f t="shared" si="0"/>
        <v>33</v>
      </c>
    </row>
    <row r="42" spans="1:13" ht="22.5">
      <c r="A42" s="329">
        <v>44509</v>
      </c>
      <c r="B42" s="330" t="s">
        <v>212</v>
      </c>
      <c r="C42" s="330" t="s">
        <v>60</v>
      </c>
      <c r="D42" s="331" t="s">
        <v>61</v>
      </c>
      <c r="E42" s="331" t="s">
        <v>67</v>
      </c>
      <c r="F42" s="332">
        <v>149.16</v>
      </c>
      <c r="G42" s="330" t="s">
        <v>213</v>
      </c>
      <c r="H42" s="330" t="s">
        <v>60</v>
      </c>
      <c r="I42" s="331" t="s">
        <v>214</v>
      </c>
      <c r="J42" s="518" t="s">
        <v>215</v>
      </c>
      <c r="K42" s="332">
        <v>1.35</v>
      </c>
      <c r="L42" s="329">
        <v>44509</v>
      </c>
      <c r="M42" s="90">
        <f t="shared" si="0"/>
        <v>34</v>
      </c>
    </row>
    <row r="43" spans="1:13" ht="22.5">
      <c r="A43" s="329">
        <v>44504</v>
      </c>
      <c r="B43" s="330" t="s">
        <v>216</v>
      </c>
      <c r="C43" s="330" t="s">
        <v>217</v>
      </c>
      <c r="D43" s="331" t="s">
        <v>61</v>
      </c>
      <c r="E43" s="331" t="s">
        <v>62</v>
      </c>
      <c r="F43" s="332">
        <v>186.28</v>
      </c>
      <c r="G43" s="330" t="s">
        <v>218</v>
      </c>
      <c r="H43" s="330" t="s">
        <v>60</v>
      </c>
      <c r="I43" s="331" t="s">
        <v>219</v>
      </c>
      <c r="J43" s="518" t="s">
        <v>220</v>
      </c>
      <c r="K43" s="332">
        <v>1.35</v>
      </c>
      <c r="L43" s="329">
        <v>44504</v>
      </c>
      <c r="M43" s="90">
        <f t="shared" si="0"/>
        <v>34</v>
      </c>
    </row>
    <row r="44" spans="1:13" ht="22.5">
      <c r="A44" s="329">
        <v>44370</v>
      </c>
      <c r="B44" s="330" t="s">
        <v>221</v>
      </c>
      <c r="C44" s="330" t="s">
        <v>60</v>
      </c>
      <c r="D44" s="331" t="s">
        <v>61</v>
      </c>
      <c r="E44" s="331" t="s">
        <v>67</v>
      </c>
      <c r="F44" s="332">
        <v>268.83999999999997</v>
      </c>
      <c r="G44" s="330" t="s">
        <v>222</v>
      </c>
      <c r="H44" s="330" t="s">
        <v>60</v>
      </c>
      <c r="I44" s="331" t="s">
        <v>223</v>
      </c>
      <c r="J44" s="518" t="s">
        <v>224</v>
      </c>
      <c r="K44" s="332">
        <v>1.35</v>
      </c>
      <c r="L44" s="329">
        <v>44370</v>
      </c>
      <c r="M44" s="90">
        <f t="shared" si="0"/>
        <v>34</v>
      </c>
    </row>
    <row r="45" spans="1:13" ht="22.5">
      <c r="A45" s="329">
        <v>44733</v>
      </c>
      <c r="B45" s="330" t="s">
        <v>225</v>
      </c>
      <c r="C45" s="330" t="s">
        <v>60</v>
      </c>
      <c r="D45" s="331" t="s">
        <v>61</v>
      </c>
      <c r="E45" s="331" t="s">
        <v>67</v>
      </c>
      <c r="F45" s="332">
        <v>181.09</v>
      </c>
      <c r="G45" s="330" t="s">
        <v>226</v>
      </c>
      <c r="H45" s="330" t="s">
        <v>60</v>
      </c>
      <c r="I45" s="331" t="s">
        <v>227</v>
      </c>
      <c r="J45" s="518" t="s">
        <v>228</v>
      </c>
      <c r="K45" s="332">
        <v>1.3</v>
      </c>
      <c r="L45" s="329">
        <v>44733</v>
      </c>
      <c r="M45" s="90">
        <f t="shared" si="0"/>
        <v>37</v>
      </c>
    </row>
    <row r="46" spans="1:13" ht="22.5">
      <c r="A46" s="329">
        <v>44580</v>
      </c>
      <c r="B46" s="330" t="s">
        <v>229</v>
      </c>
      <c r="C46" s="330" t="s">
        <v>60</v>
      </c>
      <c r="D46" s="331" t="s">
        <v>61</v>
      </c>
      <c r="E46" s="331" t="s">
        <v>67</v>
      </c>
      <c r="F46" s="332">
        <v>116.3</v>
      </c>
      <c r="G46" s="330" t="s">
        <v>230</v>
      </c>
      <c r="H46" s="330" t="s">
        <v>60</v>
      </c>
      <c r="I46" s="331" t="s">
        <v>231</v>
      </c>
      <c r="J46" s="518" t="s">
        <v>228</v>
      </c>
      <c r="K46" s="332">
        <v>1.3</v>
      </c>
      <c r="L46" s="329">
        <v>44580</v>
      </c>
      <c r="M46" s="90">
        <f t="shared" si="0"/>
        <v>37</v>
      </c>
    </row>
    <row r="47" spans="1:13" ht="22.5">
      <c r="A47" s="329">
        <v>44571</v>
      </c>
      <c r="B47" s="330" t="s">
        <v>232</v>
      </c>
      <c r="C47" s="330" t="s">
        <v>60</v>
      </c>
      <c r="D47" s="331" t="s">
        <v>61</v>
      </c>
      <c r="E47" s="331" t="s">
        <v>67</v>
      </c>
      <c r="F47" s="332">
        <v>50.2</v>
      </c>
      <c r="G47" s="330" t="s">
        <v>233</v>
      </c>
      <c r="H47" s="330" t="s">
        <v>60</v>
      </c>
      <c r="I47" s="331" t="s">
        <v>234</v>
      </c>
      <c r="J47" s="518" t="s">
        <v>235</v>
      </c>
      <c r="K47" s="332">
        <v>1.3</v>
      </c>
      <c r="L47" s="329">
        <v>44571</v>
      </c>
      <c r="M47" s="90">
        <f t="shared" si="0"/>
        <v>37</v>
      </c>
    </row>
    <row r="48" spans="1:13" ht="22.5">
      <c r="A48" s="329">
        <v>44705</v>
      </c>
      <c r="B48" s="330" t="s">
        <v>236</v>
      </c>
      <c r="C48" s="330" t="s">
        <v>60</v>
      </c>
      <c r="D48" s="331" t="s">
        <v>61</v>
      </c>
      <c r="E48" s="331" t="s">
        <v>67</v>
      </c>
      <c r="F48" s="332">
        <v>323.87</v>
      </c>
      <c r="G48" s="330" t="s">
        <v>237</v>
      </c>
      <c r="H48" s="330" t="s">
        <v>60</v>
      </c>
      <c r="I48" s="331" t="s">
        <v>238</v>
      </c>
      <c r="J48" s="518" t="s">
        <v>239</v>
      </c>
      <c r="K48" s="332">
        <v>1.25</v>
      </c>
      <c r="L48" s="329">
        <v>44705</v>
      </c>
      <c r="M48" s="90">
        <f t="shared" si="0"/>
        <v>40</v>
      </c>
    </row>
    <row r="49" spans="1:13" ht="22.5">
      <c r="A49" s="329">
        <v>44406</v>
      </c>
      <c r="B49" s="330" t="s">
        <v>240</v>
      </c>
      <c r="C49" s="330" t="s">
        <v>60</v>
      </c>
      <c r="D49" s="331" t="s">
        <v>61</v>
      </c>
      <c r="E49" s="331" t="s">
        <v>67</v>
      </c>
      <c r="F49" s="332">
        <v>53.41</v>
      </c>
      <c r="G49" s="330" t="s">
        <v>241</v>
      </c>
      <c r="H49" s="330" t="s">
        <v>60</v>
      </c>
      <c r="I49" s="331" t="s">
        <v>242</v>
      </c>
      <c r="J49" s="518" t="s">
        <v>243</v>
      </c>
      <c r="K49" s="332">
        <v>1.25</v>
      </c>
      <c r="L49" s="329">
        <v>44406</v>
      </c>
      <c r="M49" s="90">
        <f t="shared" si="0"/>
        <v>40</v>
      </c>
    </row>
    <row r="50" spans="1:13" ht="22.5">
      <c r="A50" s="329">
        <v>44300</v>
      </c>
      <c r="B50" s="330" t="s">
        <v>244</v>
      </c>
      <c r="C50" s="330" t="s">
        <v>60</v>
      </c>
      <c r="D50" s="331" t="s">
        <v>61</v>
      </c>
      <c r="E50" s="331" t="s">
        <v>67</v>
      </c>
      <c r="F50" s="332">
        <v>38.5</v>
      </c>
      <c r="G50" s="330" t="s">
        <v>245</v>
      </c>
      <c r="H50" s="330" t="s">
        <v>246</v>
      </c>
      <c r="I50" s="331" t="s">
        <v>247</v>
      </c>
      <c r="J50" s="518" t="s">
        <v>248</v>
      </c>
      <c r="K50" s="332">
        <v>1.25</v>
      </c>
      <c r="L50" s="329">
        <v>44300</v>
      </c>
      <c r="M50" s="90">
        <f t="shared" si="0"/>
        <v>40</v>
      </c>
    </row>
    <row r="51" spans="1:13" ht="22.5">
      <c r="A51" s="329">
        <v>43851</v>
      </c>
      <c r="B51" s="330" t="s">
        <v>249</v>
      </c>
      <c r="C51" s="330" t="s">
        <v>60</v>
      </c>
      <c r="D51" s="331" t="s">
        <v>61</v>
      </c>
      <c r="E51" s="331" t="s">
        <v>67</v>
      </c>
      <c r="F51" s="332">
        <v>23.64</v>
      </c>
      <c r="G51" s="330" t="s">
        <v>250</v>
      </c>
      <c r="H51" s="330" t="s">
        <v>60</v>
      </c>
      <c r="I51" s="331" t="s">
        <v>251</v>
      </c>
      <c r="J51" s="518" t="s">
        <v>252</v>
      </c>
      <c r="K51" s="332">
        <v>1.25</v>
      </c>
      <c r="L51" s="329">
        <v>43851</v>
      </c>
      <c r="M51" s="90">
        <f t="shared" si="0"/>
        <v>40</v>
      </c>
    </row>
    <row r="52" spans="1:13" ht="22.5">
      <c r="A52" s="329">
        <v>44769</v>
      </c>
      <c r="B52" s="330" t="s">
        <v>253</v>
      </c>
      <c r="C52" s="330" t="s">
        <v>60</v>
      </c>
      <c r="D52" s="331" t="s">
        <v>61</v>
      </c>
      <c r="E52" s="331" t="s">
        <v>67</v>
      </c>
      <c r="F52" s="332">
        <v>206.65</v>
      </c>
      <c r="G52" s="330" t="s">
        <v>254</v>
      </c>
      <c r="H52" s="330" t="s">
        <v>60</v>
      </c>
      <c r="I52" s="331" t="s">
        <v>255</v>
      </c>
      <c r="J52" s="518" t="s">
        <v>256</v>
      </c>
      <c r="K52" s="332">
        <v>1.2</v>
      </c>
      <c r="L52" s="329">
        <v>44769</v>
      </c>
      <c r="M52" s="90">
        <f t="shared" si="0"/>
        <v>44</v>
      </c>
    </row>
    <row r="53" spans="1:13" ht="22.5">
      <c r="A53" s="329">
        <v>44312</v>
      </c>
      <c r="B53" s="330" t="s">
        <v>257</v>
      </c>
      <c r="C53" s="330" t="s">
        <v>60</v>
      </c>
      <c r="D53" s="331" t="s">
        <v>61</v>
      </c>
      <c r="E53" s="331" t="s">
        <v>67</v>
      </c>
      <c r="F53" s="332">
        <v>397.09</v>
      </c>
      <c r="G53" s="330" t="s">
        <v>258</v>
      </c>
      <c r="H53" s="330" t="s">
        <v>60</v>
      </c>
      <c r="I53" s="331" t="s">
        <v>259</v>
      </c>
      <c r="J53" s="518" t="s">
        <v>260</v>
      </c>
      <c r="K53" s="332">
        <v>1.2</v>
      </c>
      <c r="L53" s="329">
        <v>44312</v>
      </c>
      <c r="M53" s="90">
        <f t="shared" si="0"/>
        <v>44</v>
      </c>
    </row>
    <row r="54" spans="1:13" ht="33.75">
      <c r="A54" s="329">
        <v>44277</v>
      </c>
      <c r="B54" s="330" t="s">
        <v>261</v>
      </c>
      <c r="C54" s="330" t="s">
        <v>60</v>
      </c>
      <c r="D54" s="331" t="s">
        <v>61</v>
      </c>
      <c r="E54" s="331" t="s">
        <v>67</v>
      </c>
      <c r="F54" s="332">
        <v>246.41</v>
      </c>
      <c r="G54" s="330" t="s">
        <v>262</v>
      </c>
      <c r="H54" s="330" t="s">
        <v>263</v>
      </c>
      <c r="I54" s="331" t="s">
        <v>264</v>
      </c>
      <c r="J54" s="518" t="s">
        <v>260</v>
      </c>
      <c r="K54" s="332">
        <v>1.2</v>
      </c>
      <c r="L54" s="329">
        <v>44277</v>
      </c>
      <c r="M54" s="90">
        <f t="shared" si="0"/>
        <v>44</v>
      </c>
    </row>
    <row r="55" spans="1:13" ht="22.5">
      <c r="A55" s="329">
        <v>43902</v>
      </c>
      <c r="B55" s="330" t="s">
        <v>265</v>
      </c>
      <c r="C55" s="330" t="s">
        <v>60</v>
      </c>
      <c r="D55" s="331" t="s">
        <v>61</v>
      </c>
      <c r="E55" s="331" t="s">
        <v>67</v>
      </c>
      <c r="F55" s="332">
        <v>212.06</v>
      </c>
      <c r="G55" s="330" t="s">
        <v>266</v>
      </c>
      <c r="H55" s="330" t="s">
        <v>267</v>
      </c>
      <c r="I55" s="331" t="s">
        <v>268</v>
      </c>
      <c r="J55" s="518" t="s">
        <v>260</v>
      </c>
      <c r="K55" s="332">
        <v>1.2</v>
      </c>
      <c r="L55" s="329">
        <v>43902</v>
      </c>
      <c r="M55" s="90">
        <f t="shared" si="0"/>
        <v>44</v>
      </c>
    </row>
    <row r="56" spans="1:13" ht="33.75">
      <c r="A56" s="329">
        <v>44859</v>
      </c>
      <c r="B56" s="330" t="s">
        <v>269</v>
      </c>
      <c r="C56" s="330" t="s">
        <v>270</v>
      </c>
      <c r="D56" s="331" t="s">
        <v>61</v>
      </c>
      <c r="E56" s="331" t="s">
        <v>77</v>
      </c>
      <c r="F56" s="332">
        <v>215.57</v>
      </c>
      <c r="G56" s="330" t="s">
        <v>271</v>
      </c>
      <c r="H56" s="330" t="s">
        <v>272</v>
      </c>
      <c r="I56" s="331" t="s">
        <v>273</v>
      </c>
      <c r="J56" s="518" t="s">
        <v>274</v>
      </c>
      <c r="K56" s="332">
        <v>1.1499999999999999</v>
      </c>
      <c r="L56" s="329">
        <v>44859</v>
      </c>
      <c r="M56" s="90">
        <f t="shared" si="0"/>
        <v>48</v>
      </c>
    </row>
    <row r="57" spans="1:13" ht="22.5">
      <c r="A57" s="329">
        <v>44505</v>
      </c>
      <c r="B57" s="330" t="s">
        <v>275</v>
      </c>
      <c r="C57" s="330" t="s">
        <v>60</v>
      </c>
      <c r="D57" s="331" t="s">
        <v>61</v>
      </c>
      <c r="E57" s="331" t="s">
        <v>67</v>
      </c>
      <c r="F57" s="332">
        <v>565.94000000000005</v>
      </c>
      <c r="G57" s="330" t="s">
        <v>276</v>
      </c>
      <c r="H57" s="330" t="s">
        <v>60</v>
      </c>
      <c r="I57" s="331" t="s">
        <v>277</v>
      </c>
      <c r="J57" s="518" t="s">
        <v>278</v>
      </c>
      <c r="K57" s="332">
        <v>1.1499999999999999</v>
      </c>
      <c r="L57" s="329">
        <v>44505</v>
      </c>
      <c r="M57" s="90">
        <f t="shared" si="0"/>
        <v>48</v>
      </c>
    </row>
    <row r="58" spans="1:13" ht="22.5">
      <c r="A58" s="329">
        <v>44005</v>
      </c>
      <c r="B58" s="330" t="s">
        <v>279</v>
      </c>
      <c r="C58" s="330" t="s">
        <v>60</v>
      </c>
      <c r="D58" s="331" t="s">
        <v>61</v>
      </c>
      <c r="E58" s="331" t="s">
        <v>67</v>
      </c>
      <c r="F58" s="332">
        <v>22.66</v>
      </c>
      <c r="G58" s="330" t="s">
        <v>280</v>
      </c>
      <c r="H58" s="330" t="s">
        <v>281</v>
      </c>
      <c r="I58" s="331" t="s">
        <v>282</v>
      </c>
      <c r="J58" s="518" t="s">
        <v>283</v>
      </c>
      <c r="K58" s="332">
        <v>1.1299999999999999</v>
      </c>
      <c r="L58" s="329">
        <v>44005</v>
      </c>
      <c r="M58" s="90">
        <f t="shared" si="0"/>
        <v>50</v>
      </c>
    </row>
    <row r="59" spans="1:13" ht="22.5">
      <c r="A59" s="329">
        <v>44713</v>
      </c>
      <c r="B59" s="330" t="s">
        <v>284</v>
      </c>
      <c r="C59" s="330" t="s">
        <v>60</v>
      </c>
      <c r="D59" s="331" t="s">
        <v>61</v>
      </c>
      <c r="E59" s="331" t="s">
        <v>67</v>
      </c>
      <c r="F59" s="332">
        <v>117</v>
      </c>
      <c r="G59" s="330" t="s">
        <v>285</v>
      </c>
      <c r="H59" s="330" t="s">
        <v>286</v>
      </c>
      <c r="I59" s="331" t="s">
        <v>287</v>
      </c>
      <c r="J59" s="518" t="s">
        <v>288</v>
      </c>
      <c r="K59" s="332">
        <v>1.1000000000000001</v>
      </c>
      <c r="L59" s="329">
        <v>44713</v>
      </c>
      <c r="M59" s="90">
        <f t="shared" si="0"/>
        <v>51</v>
      </c>
    </row>
    <row r="60" spans="1:13" ht="22.5">
      <c r="A60" s="329">
        <v>44390</v>
      </c>
      <c r="B60" s="330" t="s">
        <v>289</v>
      </c>
      <c r="C60" s="330" t="s">
        <v>60</v>
      </c>
      <c r="D60" s="331" t="s">
        <v>61</v>
      </c>
      <c r="E60" s="331" t="s">
        <v>67</v>
      </c>
      <c r="F60" s="332">
        <v>422.4</v>
      </c>
      <c r="G60" s="330" t="s">
        <v>285</v>
      </c>
      <c r="H60" s="330" t="s">
        <v>60</v>
      </c>
      <c r="I60" s="331" t="s">
        <v>290</v>
      </c>
      <c r="J60" s="518" t="s">
        <v>291</v>
      </c>
      <c r="K60" s="332">
        <v>1.1000000000000001</v>
      </c>
      <c r="L60" s="329">
        <v>44390</v>
      </c>
      <c r="M60" s="90">
        <f t="shared" si="0"/>
        <v>51</v>
      </c>
    </row>
    <row r="61" spans="1:13" ht="33.75">
      <c r="A61" s="329">
        <v>44334</v>
      </c>
      <c r="B61" s="330" t="s">
        <v>292</v>
      </c>
      <c r="C61" s="330" t="s">
        <v>60</v>
      </c>
      <c r="D61" s="331" t="s">
        <v>61</v>
      </c>
      <c r="E61" s="331" t="s">
        <v>67</v>
      </c>
      <c r="F61" s="332">
        <v>933.63</v>
      </c>
      <c r="G61" s="330" t="s">
        <v>293</v>
      </c>
      <c r="H61" s="330" t="s">
        <v>294</v>
      </c>
      <c r="I61" s="331" t="s">
        <v>295</v>
      </c>
      <c r="J61" s="518" t="s">
        <v>296</v>
      </c>
      <c r="K61" s="332">
        <v>1.08</v>
      </c>
      <c r="L61" s="329">
        <v>44334</v>
      </c>
      <c r="M61" s="90">
        <f t="shared" si="0"/>
        <v>53</v>
      </c>
    </row>
    <row r="62" spans="1:13" ht="22.5">
      <c r="A62" s="329">
        <v>44099</v>
      </c>
      <c r="B62" s="330" t="s">
        <v>297</v>
      </c>
      <c r="C62" s="330" t="s">
        <v>60</v>
      </c>
      <c r="D62" s="331" t="s">
        <v>61</v>
      </c>
      <c r="E62" s="331" t="s">
        <v>67</v>
      </c>
      <c r="F62" s="332">
        <v>153.38999999999999</v>
      </c>
      <c r="G62" s="330" t="s">
        <v>298</v>
      </c>
      <c r="H62" s="330" t="s">
        <v>60</v>
      </c>
      <c r="I62" s="331" t="s">
        <v>299</v>
      </c>
      <c r="J62" s="518" t="s">
        <v>300</v>
      </c>
      <c r="K62" s="332">
        <v>1.05</v>
      </c>
      <c r="L62" s="329">
        <v>44099</v>
      </c>
      <c r="M62" s="90">
        <f t="shared" si="0"/>
        <v>54</v>
      </c>
    </row>
    <row r="63" spans="1:13" ht="22.5">
      <c r="A63" s="329">
        <v>44727</v>
      </c>
      <c r="B63" s="330" t="s">
        <v>301</v>
      </c>
      <c r="C63" s="330" t="s">
        <v>60</v>
      </c>
      <c r="D63" s="331" t="s">
        <v>61</v>
      </c>
      <c r="E63" s="331" t="s">
        <v>67</v>
      </c>
      <c r="F63" s="332">
        <v>324.02999999999997</v>
      </c>
      <c r="G63" s="330" t="s">
        <v>302</v>
      </c>
      <c r="H63" s="330" t="s">
        <v>303</v>
      </c>
      <c r="I63" s="331" t="s">
        <v>304</v>
      </c>
      <c r="J63" s="518" t="s">
        <v>305</v>
      </c>
      <c r="K63" s="332">
        <v>1</v>
      </c>
      <c r="L63" s="329">
        <v>44727</v>
      </c>
      <c r="M63" s="90">
        <f t="shared" si="0"/>
        <v>55</v>
      </c>
    </row>
    <row r="64" spans="1:13" ht="22.5">
      <c r="A64" s="329">
        <v>44713</v>
      </c>
      <c r="B64" s="330" t="s">
        <v>306</v>
      </c>
      <c r="C64" s="330" t="s">
        <v>60</v>
      </c>
      <c r="D64" s="331" t="s">
        <v>61</v>
      </c>
      <c r="E64" s="331" t="s">
        <v>62</v>
      </c>
      <c r="F64" s="332">
        <v>211.31</v>
      </c>
      <c r="G64" s="330" t="s">
        <v>307</v>
      </c>
      <c r="H64" s="330" t="s">
        <v>60</v>
      </c>
      <c r="I64" s="331" t="s">
        <v>308</v>
      </c>
      <c r="J64" s="518" t="s">
        <v>305</v>
      </c>
      <c r="K64" s="332">
        <v>1</v>
      </c>
      <c r="L64" s="329">
        <v>44713</v>
      </c>
      <c r="M64" s="90">
        <f t="shared" si="0"/>
        <v>55</v>
      </c>
    </row>
    <row r="65" spans="1:13" ht="33.75">
      <c r="A65" s="329">
        <v>44614</v>
      </c>
      <c r="B65" s="330" t="s">
        <v>309</v>
      </c>
      <c r="C65" s="330" t="s">
        <v>60</v>
      </c>
      <c r="D65" s="331" t="s">
        <v>61</v>
      </c>
      <c r="E65" s="331" t="s">
        <v>67</v>
      </c>
      <c r="F65" s="332">
        <v>3808.37</v>
      </c>
      <c r="G65" s="330" t="s">
        <v>310</v>
      </c>
      <c r="H65" s="330" t="s">
        <v>311</v>
      </c>
      <c r="I65" s="331" t="s">
        <v>312</v>
      </c>
      <c r="J65" s="518" t="s">
        <v>313</v>
      </c>
      <c r="K65" s="332">
        <v>1</v>
      </c>
      <c r="L65" s="329">
        <v>44614</v>
      </c>
      <c r="M65" s="90">
        <f t="shared" si="0"/>
        <v>55</v>
      </c>
    </row>
    <row r="66" spans="1:13" ht="22.5">
      <c r="A66" s="329">
        <v>44454</v>
      </c>
      <c r="B66" s="330" t="s">
        <v>314</v>
      </c>
      <c r="C66" s="330" t="s">
        <v>60</v>
      </c>
      <c r="D66" s="331" t="s">
        <v>61</v>
      </c>
      <c r="E66" s="331" t="s">
        <v>67</v>
      </c>
      <c r="F66" s="332">
        <v>895.2</v>
      </c>
      <c r="G66" s="330" t="s">
        <v>315</v>
      </c>
      <c r="H66" s="330" t="s">
        <v>60</v>
      </c>
      <c r="I66" s="331" t="s">
        <v>316</v>
      </c>
      <c r="J66" s="518" t="s">
        <v>317</v>
      </c>
      <c r="K66" s="332">
        <v>1</v>
      </c>
      <c r="L66" s="329">
        <v>44454</v>
      </c>
      <c r="M66" s="90">
        <f t="shared" si="0"/>
        <v>55</v>
      </c>
    </row>
    <row r="67" spans="1:13" ht="22.5">
      <c r="A67" s="329">
        <v>44371</v>
      </c>
      <c r="B67" s="330" t="s">
        <v>318</v>
      </c>
      <c r="C67" s="330" t="s">
        <v>60</v>
      </c>
      <c r="D67" s="331" t="s">
        <v>61</v>
      </c>
      <c r="E67" s="331" t="s">
        <v>67</v>
      </c>
      <c r="F67" s="332">
        <v>15.59</v>
      </c>
      <c r="G67" s="330" t="s">
        <v>319</v>
      </c>
      <c r="H67" s="330" t="s">
        <v>60</v>
      </c>
      <c r="I67" s="331" t="s">
        <v>320</v>
      </c>
      <c r="J67" s="518" t="s">
        <v>321</v>
      </c>
      <c r="K67" s="332">
        <v>1</v>
      </c>
      <c r="L67" s="329">
        <v>44371</v>
      </c>
      <c r="M67" s="90">
        <f t="shared" si="0"/>
        <v>55</v>
      </c>
    </row>
    <row r="68" spans="1:13" ht="22.5">
      <c r="A68" s="329">
        <v>44354</v>
      </c>
      <c r="B68" s="330" t="s">
        <v>322</v>
      </c>
      <c r="C68" s="330" t="s">
        <v>60</v>
      </c>
      <c r="D68" s="331" t="s">
        <v>61</v>
      </c>
      <c r="E68" s="331" t="s">
        <v>67</v>
      </c>
      <c r="F68" s="332">
        <v>42.76</v>
      </c>
      <c r="G68" s="330" t="s">
        <v>323</v>
      </c>
      <c r="H68" s="330" t="s">
        <v>60</v>
      </c>
      <c r="I68" s="331" t="s">
        <v>324</v>
      </c>
      <c r="J68" s="518" t="s">
        <v>325</v>
      </c>
      <c r="K68" s="332">
        <v>1</v>
      </c>
      <c r="L68" s="329">
        <v>44354</v>
      </c>
      <c r="M68" s="90">
        <f t="shared" si="0"/>
        <v>55</v>
      </c>
    </row>
    <row r="69" spans="1:13" ht="22.5">
      <c r="A69" s="329">
        <v>44284</v>
      </c>
      <c r="B69" s="330" t="s">
        <v>326</v>
      </c>
      <c r="C69" s="330" t="s">
        <v>60</v>
      </c>
      <c r="D69" s="331" t="s">
        <v>61</v>
      </c>
      <c r="E69" s="331" t="s">
        <v>67</v>
      </c>
      <c r="F69" s="332">
        <v>292.88</v>
      </c>
      <c r="G69" s="330" t="s">
        <v>271</v>
      </c>
      <c r="H69" s="330" t="s">
        <v>60</v>
      </c>
      <c r="I69" s="331" t="s">
        <v>327</v>
      </c>
      <c r="J69" s="518" t="s">
        <v>328</v>
      </c>
      <c r="K69" s="332">
        <v>1</v>
      </c>
      <c r="L69" s="329">
        <v>44284</v>
      </c>
      <c r="M69" s="90">
        <f t="shared" si="0"/>
        <v>55</v>
      </c>
    </row>
    <row r="70" spans="1:13" ht="22.5">
      <c r="A70" s="329">
        <v>44063</v>
      </c>
      <c r="B70" s="330" t="s">
        <v>329</v>
      </c>
      <c r="C70" s="330" t="s">
        <v>60</v>
      </c>
      <c r="D70" s="331" t="s">
        <v>61</v>
      </c>
      <c r="E70" s="331" t="s">
        <v>67</v>
      </c>
      <c r="F70" s="332">
        <v>156.75</v>
      </c>
      <c r="G70" s="330" t="s">
        <v>258</v>
      </c>
      <c r="H70" s="330" t="s">
        <v>60</v>
      </c>
      <c r="I70" s="331" t="s">
        <v>330</v>
      </c>
      <c r="J70" s="518" t="s">
        <v>331</v>
      </c>
      <c r="K70" s="332">
        <v>1</v>
      </c>
      <c r="L70" s="329">
        <v>44063</v>
      </c>
      <c r="M70" s="90">
        <f t="shared" si="0"/>
        <v>55</v>
      </c>
    </row>
    <row r="71" spans="1:13" ht="22.5">
      <c r="A71" s="329">
        <v>43899</v>
      </c>
      <c r="B71" s="330" t="s">
        <v>332</v>
      </c>
      <c r="C71" s="330" t="s">
        <v>60</v>
      </c>
      <c r="D71" s="331" t="s">
        <v>61</v>
      </c>
      <c r="E71" s="331" t="s">
        <v>67</v>
      </c>
      <c r="F71" s="332">
        <v>212.67</v>
      </c>
      <c r="G71" s="330" t="s">
        <v>208</v>
      </c>
      <c r="H71" s="330" t="s">
        <v>60</v>
      </c>
      <c r="I71" s="331" t="s">
        <v>333</v>
      </c>
      <c r="J71" s="518" t="s">
        <v>328</v>
      </c>
      <c r="K71" s="332">
        <v>1</v>
      </c>
      <c r="L71" s="329">
        <v>43899</v>
      </c>
      <c r="M71" s="90">
        <f t="shared" si="0"/>
        <v>55</v>
      </c>
    </row>
    <row r="72" spans="1:13" ht="22.5">
      <c r="A72" s="329">
        <v>43872</v>
      </c>
      <c r="B72" s="330" t="s">
        <v>334</v>
      </c>
      <c r="C72" s="330" t="s">
        <v>60</v>
      </c>
      <c r="D72" s="331" t="s">
        <v>61</v>
      </c>
      <c r="E72" s="331" t="s">
        <v>67</v>
      </c>
      <c r="F72" s="332">
        <v>282.33999999999997</v>
      </c>
      <c r="G72" s="330" t="s">
        <v>335</v>
      </c>
      <c r="H72" s="330" t="s">
        <v>60</v>
      </c>
      <c r="I72" s="331" t="s">
        <v>336</v>
      </c>
      <c r="J72" s="518" t="s">
        <v>337</v>
      </c>
      <c r="K72" s="332">
        <v>1</v>
      </c>
      <c r="L72" s="329">
        <v>43872</v>
      </c>
      <c r="M72" s="90">
        <f t="shared" si="0"/>
        <v>55</v>
      </c>
    </row>
    <row r="73" spans="1:13" ht="123.75">
      <c r="A73" s="329">
        <v>43857</v>
      </c>
      <c r="B73" s="330" t="s">
        <v>338</v>
      </c>
      <c r="C73" s="330" t="s">
        <v>60</v>
      </c>
      <c r="D73" s="331" t="s">
        <v>61</v>
      </c>
      <c r="E73" s="331" t="s">
        <v>67</v>
      </c>
      <c r="F73" s="332">
        <v>1088.25</v>
      </c>
      <c r="G73" s="330" t="s">
        <v>339</v>
      </c>
      <c r="H73" s="330" t="s">
        <v>340</v>
      </c>
      <c r="I73" s="331" t="s">
        <v>341</v>
      </c>
      <c r="J73" s="518" t="s">
        <v>328</v>
      </c>
      <c r="K73" s="332">
        <v>1</v>
      </c>
      <c r="L73" s="329">
        <v>43857</v>
      </c>
      <c r="M73" s="90">
        <f t="shared" si="0"/>
        <v>55</v>
      </c>
    </row>
    <row r="74" spans="1:13" ht="22.5">
      <c r="A74" s="329">
        <v>44831</v>
      </c>
      <c r="B74" s="330" t="s">
        <v>342</v>
      </c>
      <c r="C74" s="330" t="s">
        <v>343</v>
      </c>
      <c r="D74" s="331" t="s">
        <v>61</v>
      </c>
      <c r="E74" s="331" t="s">
        <v>77</v>
      </c>
      <c r="F74" s="332">
        <v>1248.56</v>
      </c>
      <c r="G74" s="330" t="s">
        <v>266</v>
      </c>
      <c r="H74" s="330" t="s">
        <v>60</v>
      </c>
      <c r="I74" s="331" t="s">
        <v>344</v>
      </c>
      <c r="J74" s="518" t="s">
        <v>345</v>
      </c>
      <c r="K74" s="338">
        <v>0.95</v>
      </c>
      <c r="L74" s="329">
        <v>44831</v>
      </c>
      <c r="M74" s="90">
        <f t="shared" ref="M74:M81" si="1">RANK(K74,$K$9:$K$81)</f>
        <v>66</v>
      </c>
    </row>
    <row r="75" spans="1:13" ht="22.5">
      <c r="A75" s="329">
        <v>44389</v>
      </c>
      <c r="B75" s="330" t="s">
        <v>346</v>
      </c>
      <c r="C75" s="330" t="s">
        <v>60</v>
      </c>
      <c r="D75" s="331" t="s">
        <v>61</v>
      </c>
      <c r="E75" s="331" t="s">
        <v>67</v>
      </c>
      <c r="F75" s="332">
        <v>244.4</v>
      </c>
      <c r="G75" s="330" t="s">
        <v>342</v>
      </c>
      <c r="H75" s="330" t="s">
        <v>60</v>
      </c>
      <c r="I75" s="331" t="s">
        <v>347</v>
      </c>
      <c r="J75" s="518" t="s">
        <v>348</v>
      </c>
      <c r="K75" s="338">
        <v>0.75</v>
      </c>
      <c r="L75" s="329">
        <v>44389</v>
      </c>
      <c r="M75" s="90">
        <f t="shared" si="1"/>
        <v>67</v>
      </c>
    </row>
    <row r="76" spans="1:13" ht="22.5">
      <c r="A76" s="329">
        <v>44489</v>
      </c>
      <c r="B76" s="330" t="s">
        <v>349</v>
      </c>
      <c r="C76" s="330" t="s">
        <v>60</v>
      </c>
      <c r="D76" s="331" t="s">
        <v>61</v>
      </c>
      <c r="E76" s="331" t="s">
        <v>67</v>
      </c>
      <c r="F76" s="332">
        <v>1142.53</v>
      </c>
      <c r="G76" s="330" t="s">
        <v>350</v>
      </c>
      <c r="H76" s="330" t="s">
        <v>351</v>
      </c>
      <c r="I76" s="331" t="s">
        <v>352</v>
      </c>
      <c r="J76" s="518" t="s">
        <v>353</v>
      </c>
      <c r="K76" s="338">
        <v>0.74</v>
      </c>
      <c r="L76" s="329">
        <v>44489</v>
      </c>
      <c r="M76" s="90">
        <f t="shared" si="1"/>
        <v>68</v>
      </c>
    </row>
    <row r="77" spans="1:13" ht="22.5">
      <c r="A77" s="329">
        <v>44505</v>
      </c>
      <c r="B77" s="330" t="s">
        <v>354</v>
      </c>
      <c r="C77" s="330" t="s">
        <v>60</v>
      </c>
      <c r="D77" s="331" t="s">
        <v>61</v>
      </c>
      <c r="E77" s="331" t="s">
        <v>67</v>
      </c>
      <c r="F77" s="332">
        <v>3658</v>
      </c>
      <c r="G77" s="330" t="s">
        <v>355</v>
      </c>
      <c r="H77" s="330" t="s">
        <v>356</v>
      </c>
      <c r="I77" s="331" t="s">
        <v>357</v>
      </c>
      <c r="J77" s="518" t="s">
        <v>358</v>
      </c>
      <c r="K77" s="338">
        <v>0.7</v>
      </c>
      <c r="L77" s="329">
        <v>44505</v>
      </c>
      <c r="M77" s="90">
        <f t="shared" si="1"/>
        <v>69</v>
      </c>
    </row>
    <row r="78" spans="1:13" ht="22.5">
      <c r="A78" s="329">
        <v>44025</v>
      </c>
      <c r="B78" s="330" t="s">
        <v>359</v>
      </c>
      <c r="C78" s="330" t="s">
        <v>60</v>
      </c>
      <c r="D78" s="331" t="s">
        <v>61</v>
      </c>
      <c r="E78" s="331" t="s">
        <v>67</v>
      </c>
      <c r="F78" s="332">
        <v>21229.82</v>
      </c>
      <c r="G78" s="330" t="s">
        <v>360</v>
      </c>
      <c r="H78" s="330" t="s">
        <v>361</v>
      </c>
      <c r="I78" s="331" t="s">
        <v>362</v>
      </c>
      <c r="J78" s="518" t="s">
        <v>363</v>
      </c>
      <c r="K78" s="338">
        <v>0.5</v>
      </c>
      <c r="L78" s="329">
        <v>44025</v>
      </c>
      <c r="M78" s="90">
        <f t="shared" si="1"/>
        <v>70</v>
      </c>
    </row>
    <row r="79" spans="1:13" ht="56.25">
      <c r="A79" s="329">
        <v>43871</v>
      </c>
      <c r="B79" s="330" t="s">
        <v>364</v>
      </c>
      <c r="C79" s="330" t="s">
        <v>60</v>
      </c>
      <c r="D79" s="331" t="s">
        <v>61</v>
      </c>
      <c r="E79" s="331" t="s">
        <v>67</v>
      </c>
      <c r="F79" s="332">
        <v>144.19999999999999</v>
      </c>
      <c r="G79" s="330" t="s">
        <v>365</v>
      </c>
      <c r="H79" s="330" t="s">
        <v>366</v>
      </c>
      <c r="I79" s="331" t="s">
        <v>367</v>
      </c>
      <c r="J79" s="518" t="s">
        <v>368</v>
      </c>
      <c r="K79" s="338">
        <v>0.5</v>
      </c>
      <c r="L79" s="329">
        <v>43871</v>
      </c>
      <c r="M79" s="90">
        <f t="shared" si="1"/>
        <v>70</v>
      </c>
    </row>
    <row r="80" spans="1:13" ht="22.5">
      <c r="A80" s="329">
        <v>44809</v>
      </c>
      <c r="B80" s="330" t="s">
        <v>369</v>
      </c>
      <c r="C80" s="330" t="s">
        <v>370</v>
      </c>
      <c r="D80" s="331" t="s">
        <v>61</v>
      </c>
      <c r="E80" s="331" t="s">
        <v>77</v>
      </c>
      <c r="F80" s="332">
        <v>8149.37</v>
      </c>
      <c r="G80" s="330" t="s">
        <v>371</v>
      </c>
      <c r="H80" s="330" t="s">
        <v>372</v>
      </c>
      <c r="I80" s="331" t="s">
        <v>373</v>
      </c>
      <c r="J80" s="518" t="s">
        <v>374</v>
      </c>
      <c r="K80" s="338">
        <v>0.3</v>
      </c>
      <c r="L80" s="329">
        <v>44809</v>
      </c>
      <c r="M80" s="90">
        <f t="shared" si="1"/>
        <v>72</v>
      </c>
    </row>
    <row r="81" spans="1:13" ht="22.5">
      <c r="A81" s="329">
        <v>44105</v>
      </c>
      <c r="B81" s="330" t="s">
        <v>375</v>
      </c>
      <c r="C81" s="330" t="s">
        <v>60</v>
      </c>
      <c r="D81" s="331" t="s">
        <v>61</v>
      </c>
      <c r="E81" s="331" t="s">
        <v>67</v>
      </c>
      <c r="F81" s="332">
        <v>62.47</v>
      </c>
      <c r="G81" s="330" t="s">
        <v>376</v>
      </c>
      <c r="H81" s="330" t="s">
        <v>60</v>
      </c>
      <c r="I81" s="331" t="s">
        <v>377</v>
      </c>
      <c r="J81" s="518" t="s">
        <v>378</v>
      </c>
      <c r="K81" s="338">
        <v>0.12</v>
      </c>
      <c r="L81" s="329">
        <v>44105</v>
      </c>
      <c r="M81" s="90">
        <f t="shared" si="1"/>
        <v>73</v>
      </c>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E6EE2-29D0-4774-B2CF-02DE52243BBE}">
  <sheetPr>
    <outlinePr summaryBelow="0" summaryRight="0"/>
    <pageSetUpPr autoPageBreaks="0"/>
  </sheetPr>
  <dimension ref="A6:A10"/>
  <sheetViews>
    <sheetView zoomScaleNormal="100" workbookViewId="0">
      <selection activeCell="K1" sqref="K1"/>
    </sheetView>
  </sheetViews>
  <sheetFormatPr defaultRowHeight="11.25"/>
  <cols>
    <col min="1" max="1" width="34.875" style="90" customWidth="1"/>
    <col min="2" max="2" width="8.125" style="90" customWidth="1"/>
    <col min="3" max="256" width="9" style="90"/>
    <col min="257" max="257" width="34.875" style="90" customWidth="1"/>
    <col min="258" max="258" width="8.125" style="90" customWidth="1"/>
    <col min="259" max="512" width="9" style="90"/>
    <col min="513" max="513" width="34.875" style="90" customWidth="1"/>
    <col min="514" max="514" width="8.125" style="90" customWidth="1"/>
    <col min="515" max="768" width="9" style="90"/>
    <col min="769" max="769" width="34.875" style="90" customWidth="1"/>
    <col min="770" max="770" width="8.125" style="90" customWidth="1"/>
    <col min="771" max="1024" width="9" style="90"/>
    <col min="1025" max="1025" width="34.875" style="90" customWidth="1"/>
    <col min="1026" max="1026" width="8.125" style="90" customWidth="1"/>
    <col min="1027" max="1280" width="9" style="90"/>
    <col min="1281" max="1281" width="34.875" style="90" customWidth="1"/>
    <col min="1282" max="1282" width="8.125" style="90" customWidth="1"/>
    <col min="1283" max="1536" width="9" style="90"/>
    <col min="1537" max="1537" width="34.875" style="90" customWidth="1"/>
    <col min="1538" max="1538" width="8.125" style="90" customWidth="1"/>
    <col min="1539" max="1792" width="9" style="90"/>
    <col min="1793" max="1793" width="34.875" style="90" customWidth="1"/>
    <col min="1794" max="1794" width="8.125" style="90" customWidth="1"/>
    <col min="1795" max="2048" width="9" style="90"/>
    <col min="2049" max="2049" width="34.875" style="90" customWidth="1"/>
    <col min="2050" max="2050" width="8.125" style="90" customWidth="1"/>
    <col min="2051" max="2304" width="9" style="90"/>
    <col min="2305" max="2305" width="34.875" style="90" customWidth="1"/>
    <col min="2306" max="2306" width="8.125" style="90" customWidth="1"/>
    <col min="2307" max="2560" width="9" style="90"/>
    <col min="2561" max="2561" width="34.875" style="90" customWidth="1"/>
    <col min="2562" max="2562" width="8.125" style="90" customWidth="1"/>
    <col min="2563" max="2816" width="9" style="90"/>
    <col min="2817" max="2817" width="34.875" style="90" customWidth="1"/>
    <col min="2818" max="2818" width="8.125" style="90" customWidth="1"/>
    <col min="2819" max="3072" width="9" style="90"/>
    <col min="3073" max="3073" width="34.875" style="90" customWidth="1"/>
    <col min="3074" max="3074" width="8.125" style="90" customWidth="1"/>
    <col min="3075" max="3328" width="9" style="90"/>
    <col min="3329" max="3329" width="34.875" style="90" customWidth="1"/>
    <col min="3330" max="3330" width="8.125" style="90" customWidth="1"/>
    <col min="3331" max="3584" width="9" style="90"/>
    <col min="3585" max="3585" width="34.875" style="90" customWidth="1"/>
    <col min="3586" max="3586" width="8.125" style="90" customWidth="1"/>
    <col min="3587" max="3840" width="9" style="90"/>
    <col min="3841" max="3841" width="34.875" style="90" customWidth="1"/>
    <col min="3842" max="3842" width="8.125" style="90" customWidth="1"/>
    <col min="3843" max="4096" width="9" style="90"/>
    <col min="4097" max="4097" width="34.875" style="90" customWidth="1"/>
    <col min="4098" max="4098" width="8.125" style="90" customWidth="1"/>
    <col min="4099" max="4352" width="9" style="90"/>
    <col min="4353" max="4353" width="34.875" style="90" customWidth="1"/>
    <col min="4354" max="4354" width="8.125" style="90" customWidth="1"/>
    <col min="4355" max="4608" width="9" style="90"/>
    <col min="4609" max="4609" width="34.875" style="90" customWidth="1"/>
    <col min="4610" max="4610" width="8.125" style="90" customWidth="1"/>
    <col min="4611" max="4864" width="9" style="90"/>
    <col min="4865" max="4865" width="34.875" style="90" customWidth="1"/>
    <col min="4866" max="4866" width="8.125" style="90" customWidth="1"/>
    <col min="4867" max="5120" width="9" style="90"/>
    <col min="5121" max="5121" width="34.875" style="90" customWidth="1"/>
    <col min="5122" max="5122" width="8.125" style="90" customWidth="1"/>
    <col min="5123" max="5376" width="9" style="90"/>
    <col min="5377" max="5377" width="34.875" style="90" customWidth="1"/>
    <col min="5378" max="5378" width="8.125" style="90" customWidth="1"/>
    <col min="5379" max="5632" width="9" style="90"/>
    <col min="5633" max="5633" width="34.875" style="90" customWidth="1"/>
    <col min="5634" max="5634" width="8.125" style="90" customWidth="1"/>
    <col min="5635" max="5888" width="9" style="90"/>
    <col min="5889" max="5889" width="34.875" style="90" customWidth="1"/>
    <col min="5890" max="5890" width="8.125" style="90" customWidth="1"/>
    <col min="5891" max="6144" width="9" style="90"/>
    <col min="6145" max="6145" width="34.875" style="90" customWidth="1"/>
    <col min="6146" max="6146" width="8.125" style="90" customWidth="1"/>
    <col min="6147" max="6400" width="9" style="90"/>
    <col min="6401" max="6401" width="34.875" style="90" customWidth="1"/>
    <col min="6402" max="6402" width="8.125" style="90" customWidth="1"/>
    <col min="6403" max="6656" width="9" style="90"/>
    <col min="6657" max="6657" width="34.875" style="90" customWidth="1"/>
    <col min="6658" max="6658" width="8.125" style="90" customWidth="1"/>
    <col min="6659" max="6912" width="9" style="90"/>
    <col min="6913" max="6913" width="34.875" style="90" customWidth="1"/>
    <col min="6914" max="6914" width="8.125" style="90" customWidth="1"/>
    <col min="6915" max="7168" width="9" style="90"/>
    <col min="7169" max="7169" width="34.875" style="90" customWidth="1"/>
    <col min="7170" max="7170" width="8.125" style="90" customWidth="1"/>
    <col min="7171" max="7424" width="9" style="90"/>
    <col min="7425" max="7425" width="34.875" style="90" customWidth="1"/>
    <col min="7426" max="7426" width="8.125" style="90" customWidth="1"/>
    <col min="7427" max="7680" width="9" style="90"/>
    <col min="7681" max="7681" width="34.875" style="90" customWidth="1"/>
    <col min="7682" max="7682" width="8.125" style="90" customWidth="1"/>
    <col min="7683" max="7936" width="9" style="90"/>
    <col min="7937" max="7937" width="34.875" style="90" customWidth="1"/>
    <col min="7938" max="7938" width="8.125" style="90" customWidth="1"/>
    <col min="7939" max="8192" width="9" style="90"/>
    <col min="8193" max="8193" width="34.875" style="90" customWidth="1"/>
    <col min="8194" max="8194" width="8.125" style="90" customWidth="1"/>
    <col min="8195" max="8448" width="9" style="90"/>
    <col min="8449" max="8449" width="34.875" style="90" customWidth="1"/>
    <col min="8450" max="8450" width="8.125" style="90" customWidth="1"/>
    <col min="8451" max="8704" width="9" style="90"/>
    <col min="8705" max="8705" width="34.875" style="90" customWidth="1"/>
    <col min="8706" max="8706" width="8.125" style="90" customWidth="1"/>
    <col min="8707" max="8960" width="9" style="90"/>
    <col min="8961" max="8961" width="34.875" style="90" customWidth="1"/>
    <col min="8962" max="8962" width="8.125" style="90" customWidth="1"/>
    <col min="8963" max="9216" width="9" style="90"/>
    <col min="9217" max="9217" width="34.875" style="90" customWidth="1"/>
    <col min="9218" max="9218" width="8.125" style="90" customWidth="1"/>
    <col min="9219" max="9472" width="9" style="90"/>
    <col min="9473" max="9473" width="34.875" style="90" customWidth="1"/>
    <col min="9474" max="9474" width="8.125" style="90" customWidth="1"/>
    <col min="9475" max="9728" width="9" style="90"/>
    <col min="9729" max="9729" width="34.875" style="90" customWidth="1"/>
    <col min="9730" max="9730" width="8.125" style="90" customWidth="1"/>
    <col min="9731" max="9984" width="9" style="90"/>
    <col min="9985" max="9985" width="34.875" style="90" customWidth="1"/>
    <col min="9986" max="9986" width="8.125" style="90" customWidth="1"/>
    <col min="9987" max="10240" width="9" style="90"/>
    <col min="10241" max="10241" width="34.875" style="90" customWidth="1"/>
    <col min="10242" max="10242" width="8.125" style="90" customWidth="1"/>
    <col min="10243" max="10496" width="9" style="90"/>
    <col min="10497" max="10497" width="34.875" style="90" customWidth="1"/>
    <col min="10498" max="10498" width="8.125" style="90" customWidth="1"/>
    <col min="10499" max="10752" width="9" style="90"/>
    <col min="10753" max="10753" width="34.875" style="90" customWidth="1"/>
    <col min="10754" max="10754" width="8.125" style="90" customWidth="1"/>
    <col min="10755" max="11008" width="9" style="90"/>
    <col min="11009" max="11009" width="34.875" style="90" customWidth="1"/>
    <col min="11010" max="11010" width="8.125" style="90" customWidth="1"/>
    <col min="11011" max="11264" width="9" style="90"/>
    <col min="11265" max="11265" width="34.875" style="90" customWidth="1"/>
    <col min="11266" max="11266" width="8.125" style="90" customWidth="1"/>
    <col min="11267" max="11520" width="9" style="90"/>
    <col min="11521" max="11521" width="34.875" style="90" customWidth="1"/>
    <col min="11522" max="11522" width="8.125" style="90" customWidth="1"/>
    <col min="11523" max="11776" width="9" style="90"/>
    <col min="11777" max="11777" width="34.875" style="90" customWidth="1"/>
    <col min="11778" max="11778" width="8.125" style="90" customWidth="1"/>
    <col min="11779" max="12032" width="9" style="90"/>
    <col min="12033" max="12033" width="34.875" style="90" customWidth="1"/>
    <col min="12034" max="12034" width="8.125" style="90" customWidth="1"/>
    <col min="12035" max="12288" width="9" style="90"/>
    <col min="12289" max="12289" width="34.875" style="90" customWidth="1"/>
    <col min="12290" max="12290" width="8.125" style="90" customWidth="1"/>
    <col min="12291" max="12544" width="9" style="90"/>
    <col min="12545" max="12545" width="34.875" style="90" customWidth="1"/>
    <col min="12546" max="12546" width="8.125" style="90" customWidth="1"/>
    <col min="12547" max="12800" width="9" style="90"/>
    <col min="12801" max="12801" width="34.875" style="90" customWidth="1"/>
    <col min="12802" max="12802" width="8.125" style="90" customWidth="1"/>
    <col min="12803" max="13056" width="9" style="90"/>
    <col min="13057" max="13057" width="34.875" style="90" customWidth="1"/>
    <col min="13058" max="13058" width="8.125" style="90" customWidth="1"/>
    <col min="13059" max="13312" width="9" style="90"/>
    <col min="13313" max="13313" width="34.875" style="90" customWidth="1"/>
    <col min="13314" max="13314" width="8.125" style="90" customWidth="1"/>
    <col min="13315" max="13568" width="9" style="90"/>
    <col min="13569" max="13569" width="34.875" style="90" customWidth="1"/>
    <col min="13570" max="13570" width="8.125" style="90" customWidth="1"/>
    <col min="13571" max="13824" width="9" style="90"/>
    <col min="13825" max="13825" width="34.875" style="90" customWidth="1"/>
    <col min="13826" max="13826" width="8.125" style="90" customWidth="1"/>
    <col min="13827" max="14080" width="9" style="90"/>
    <col min="14081" max="14081" width="34.875" style="90" customWidth="1"/>
    <col min="14082" max="14082" width="8.125" style="90" customWidth="1"/>
    <col min="14083" max="14336" width="9" style="90"/>
    <col min="14337" max="14337" width="34.875" style="90" customWidth="1"/>
    <col min="14338" max="14338" width="8.125" style="90" customWidth="1"/>
    <col min="14339" max="14592" width="9" style="90"/>
    <col min="14593" max="14593" width="34.875" style="90" customWidth="1"/>
    <col min="14594" max="14594" width="8.125" style="90" customWidth="1"/>
    <col min="14595" max="14848" width="9" style="90"/>
    <col min="14849" max="14849" width="34.875" style="90" customWidth="1"/>
    <col min="14850" max="14850" width="8.125" style="90" customWidth="1"/>
    <col min="14851" max="15104" width="9" style="90"/>
    <col min="15105" max="15105" width="34.875" style="90" customWidth="1"/>
    <col min="15106" max="15106" width="8.125" style="90" customWidth="1"/>
    <col min="15107" max="15360" width="9" style="90"/>
    <col min="15361" max="15361" width="34.875" style="90" customWidth="1"/>
    <col min="15362" max="15362" width="8.125" style="90" customWidth="1"/>
    <col min="15363" max="15616" width="9" style="90"/>
    <col min="15617" max="15617" width="34.875" style="90" customWidth="1"/>
    <col min="15618" max="15618" width="8.125" style="90" customWidth="1"/>
    <col min="15619" max="15872" width="9" style="90"/>
    <col min="15873" max="15873" width="34.875" style="90" customWidth="1"/>
    <col min="15874" max="15874" width="8.125" style="90" customWidth="1"/>
    <col min="15875" max="16128" width="9" style="90"/>
    <col min="16129" max="16129" width="34.875" style="90" customWidth="1"/>
    <col min="16130" max="16130" width="8.125" style="90" customWidth="1"/>
    <col min="16131" max="16384" width="9" style="90"/>
  </cols>
  <sheetData>
    <row r="6" spans="1:1" ht="16.5" customHeight="1">
      <c r="A6" s="325" t="s">
        <v>46</v>
      </c>
    </row>
    <row r="8" spans="1:1" ht="13.5">
      <c r="A8" s="348" t="s">
        <v>379</v>
      </c>
    </row>
    <row r="9" spans="1:1">
      <c r="A9" s="519" t="s">
        <v>380</v>
      </c>
    </row>
    <row r="10" spans="1:1">
      <c r="A10" s="349" t="s">
        <v>381</v>
      </c>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F7E9E-0E07-4F2E-A47B-920C90F2FB51}">
  <sheetPr>
    <tabColor theme="8" tint="0.79998168889431442"/>
  </sheetPr>
  <dimension ref="B2:Q40"/>
  <sheetViews>
    <sheetView showGridLines="0" workbookViewId="0">
      <selection activeCell="E39" sqref="E39"/>
    </sheetView>
  </sheetViews>
  <sheetFormatPr defaultRowHeight="12"/>
  <cols>
    <col min="1" max="1" width="1.875" style="353" customWidth="1"/>
    <col min="2" max="2" width="20.125" style="353" customWidth="1"/>
    <col min="3" max="5" width="9" style="353"/>
    <col min="6" max="6" width="11.25" style="353" bestFit="1" customWidth="1"/>
    <col min="7" max="7" width="9.25" style="353" bestFit="1" customWidth="1"/>
    <col min="8" max="8" width="91.75" style="353" bestFit="1" customWidth="1"/>
    <col min="9" max="11" width="9" style="353"/>
    <col min="12" max="12" width="12.5" style="353" bestFit="1" customWidth="1"/>
    <col min="13" max="16384" width="9" style="353"/>
  </cols>
  <sheetData>
    <row r="2" spans="2:17">
      <c r="B2" s="352" t="s">
        <v>382</v>
      </c>
    </row>
    <row r="4" spans="2:17" ht="12" customHeight="1">
      <c r="B4" s="363" t="s">
        <v>383</v>
      </c>
      <c r="C4" s="364" t="s">
        <v>384</v>
      </c>
      <c r="D4" s="364" t="s">
        <v>385</v>
      </c>
      <c r="E4" s="364" t="s">
        <v>386</v>
      </c>
      <c r="Q4" s="354"/>
    </row>
    <row r="5" spans="2:17" ht="12" customHeight="1">
      <c r="B5" s="355" t="s">
        <v>387</v>
      </c>
      <c r="C5" s="356">
        <v>22867478</v>
      </c>
      <c r="D5" s="356">
        <v>22867478</v>
      </c>
      <c r="E5" s="357"/>
      <c r="Q5" s="354"/>
    </row>
    <row r="6" spans="2:17" ht="12" customHeight="1">
      <c r="B6" s="358" t="s">
        <v>388</v>
      </c>
      <c r="C6" s="378">
        <v>1403.02</v>
      </c>
      <c r="D6" s="378">
        <v>1403.02</v>
      </c>
      <c r="E6" s="359"/>
      <c r="Q6" s="354"/>
    </row>
    <row r="7" spans="2:17" ht="12" customHeight="1">
      <c r="B7" s="355" t="s">
        <v>389</v>
      </c>
      <c r="C7" s="356">
        <v>32084</v>
      </c>
      <c r="D7" s="356">
        <v>32084</v>
      </c>
      <c r="E7" s="357"/>
      <c r="F7" s="353">
        <f>C5*C6/10^6</f>
        <v>32083.528983560002</v>
      </c>
      <c r="Q7" s="354"/>
    </row>
    <row r="8" spans="2:17">
      <c r="B8" s="358" t="s">
        <v>390</v>
      </c>
      <c r="C8" s="365">
        <v>3.7</v>
      </c>
      <c r="D8" s="365">
        <v>3.44</v>
      </c>
      <c r="E8" s="359"/>
      <c r="Q8" s="354"/>
    </row>
    <row r="9" spans="2:17" ht="12" customHeight="1">
      <c r="B9" s="355" t="s">
        <v>391</v>
      </c>
      <c r="C9" s="357"/>
      <c r="D9" s="356">
        <v>110373</v>
      </c>
      <c r="E9" s="357"/>
      <c r="Q9" s="354"/>
    </row>
    <row r="10" spans="2:17">
      <c r="B10" s="358" t="s">
        <v>392</v>
      </c>
      <c r="C10" s="359"/>
      <c r="D10" s="360">
        <v>-4573</v>
      </c>
      <c r="E10" s="359"/>
      <c r="Q10" s="354"/>
    </row>
    <row r="11" spans="2:17">
      <c r="B11" s="355" t="s">
        <v>393</v>
      </c>
      <c r="C11" s="356">
        <v>118835</v>
      </c>
      <c r="D11" s="356">
        <v>105800</v>
      </c>
      <c r="E11" s="356">
        <v>112317</v>
      </c>
      <c r="Q11" s="354"/>
    </row>
    <row r="12" spans="2:17" ht="12" customHeight="1">
      <c r="B12" s="358" t="s">
        <v>394</v>
      </c>
      <c r="C12" s="366">
        <v>0.2</v>
      </c>
      <c r="D12" s="366">
        <v>0.2</v>
      </c>
      <c r="E12" s="366">
        <v>0.2</v>
      </c>
      <c r="Q12" s="354"/>
    </row>
    <row r="13" spans="2:17" ht="12" customHeight="1">
      <c r="B13" s="361" t="s">
        <v>395</v>
      </c>
      <c r="C13" s="362">
        <v>142599</v>
      </c>
      <c r="D13" s="362">
        <v>126957</v>
      </c>
      <c r="E13" s="362">
        <v>134778</v>
      </c>
      <c r="Q13" s="354"/>
    </row>
    <row r="15" spans="2:17">
      <c r="B15" s="352" t="s">
        <v>396</v>
      </c>
    </row>
    <row r="17" spans="2:8">
      <c r="B17" s="363" t="s">
        <v>397</v>
      </c>
      <c r="C17" s="364" t="s">
        <v>384</v>
      </c>
      <c r="D17" s="364" t="s">
        <v>385</v>
      </c>
      <c r="E17" s="364" t="s">
        <v>386</v>
      </c>
    </row>
    <row r="18" spans="2:8">
      <c r="B18" s="355" t="s">
        <v>387</v>
      </c>
      <c r="C18" s="356">
        <v>19775909</v>
      </c>
      <c r="D18" s="356">
        <v>19775909</v>
      </c>
      <c r="E18" s="357"/>
    </row>
    <row r="19" spans="2:8">
      <c r="B19" s="358" t="s">
        <v>388</v>
      </c>
      <c r="C19" s="377">
        <f>C33</f>
        <v>1470.53</v>
      </c>
      <c r="D19" s="377">
        <f t="shared" ref="D19" si="0">D33</f>
        <v>1470.53</v>
      </c>
      <c r="E19" s="359"/>
    </row>
    <row r="20" spans="2:8">
      <c r="B20" s="355" t="s">
        <v>389</v>
      </c>
      <c r="C20" s="356"/>
      <c r="D20" s="356"/>
      <c r="E20" s="357"/>
    </row>
    <row r="21" spans="2:8">
      <c r="B21" s="358" t="s">
        <v>390</v>
      </c>
      <c r="C21" s="365"/>
      <c r="D21" s="365"/>
      <c r="E21" s="359"/>
    </row>
    <row r="22" spans="2:8">
      <c r="B22" s="355" t="s">
        <v>391</v>
      </c>
      <c r="C22" s="357"/>
      <c r="D22" s="356"/>
      <c r="E22" s="357"/>
    </row>
    <row r="23" spans="2:8">
      <c r="B23" s="358" t="s">
        <v>392</v>
      </c>
      <c r="C23" s="359"/>
      <c r="D23" s="360"/>
      <c r="E23" s="359"/>
    </row>
    <row r="24" spans="2:8">
      <c r="B24" s="355" t="s">
        <v>393</v>
      </c>
      <c r="C24" s="356"/>
      <c r="D24" s="356"/>
      <c r="E24" s="356"/>
    </row>
    <row r="25" spans="2:8">
      <c r="B25" s="358" t="s">
        <v>394</v>
      </c>
      <c r="C25" s="366"/>
      <c r="D25" s="366"/>
      <c r="E25" s="366"/>
    </row>
    <row r="26" spans="2:8">
      <c r="B26" s="361" t="s">
        <v>395</v>
      </c>
      <c r="C26" s="362"/>
      <c r="D26" s="362"/>
      <c r="E26" s="362"/>
    </row>
    <row r="29" spans="2:8">
      <c r="B29" s="352" t="s">
        <v>398</v>
      </c>
    </row>
    <row r="31" spans="2:8">
      <c r="B31" s="363" t="s">
        <v>397</v>
      </c>
      <c r="C31" s="364" t="s">
        <v>384</v>
      </c>
      <c r="D31" s="364" t="s">
        <v>385</v>
      </c>
      <c r="E31" s="364" t="s">
        <v>386</v>
      </c>
      <c r="G31" s="367" t="s">
        <v>399</v>
      </c>
      <c r="H31" s="368" t="s">
        <v>400</v>
      </c>
    </row>
    <row r="32" spans="2:8">
      <c r="B32" s="355" t="s">
        <v>401</v>
      </c>
      <c r="C32" s="356">
        <f>'별첨1.과거재무자료(2020이후)'!E44*1000+(SUM('별첨4-2. 월별손익(2021)'!M14:O14)*1000)</f>
        <v>22867478.437100001</v>
      </c>
      <c r="D32" s="356">
        <f>C32</f>
        <v>22867478.437100001</v>
      </c>
      <c r="E32" s="357"/>
      <c r="G32" s="369" t="s">
        <v>402</v>
      </c>
      <c r="H32" s="375" t="s">
        <v>403</v>
      </c>
    </row>
    <row r="33" spans="2:8">
      <c r="B33" s="358" t="s">
        <v>388</v>
      </c>
      <c r="C33" s="371">
        <v>1470.53</v>
      </c>
      <c r="D33" s="371">
        <f>C33</f>
        <v>1470.53</v>
      </c>
      <c r="E33" s="359"/>
      <c r="G33" s="376"/>
      <c r="H33" s="370" t="s">
        <v>404</v>
      </c>
    </row>
    <row r="34" spans="2:8">
      <c r="B34" s="355" t="s">
        <v>405</v>
      </c>
      <c r="C34" s="356">
        <f>C32*C33/10^6</f>
        <v>33627.313066108662</v>
      </c>
      <c r="D34" s="356">
        <f>C34</f>
        <v>33627.313066108662</v>
      </c>
      <c r="E34" s="357"/>
      <c r="F34" s="372">
        <v>25477</v>
      </c>
      <c r="G34" s="376"/>
      <c r="H34" s="370" t="s">
        <v>406</v>
      </c>
    </row>
    <row r="35" spans="2:8">
      <c r="B35" s="358" t="s">
        <v>390</v>
      </c>
      <c r="C35" s="365">
        <f>'#5 Peer Group Multiples 검증'!F58</f>
        <v>3.7020408163265301</v>
      </c>
      <c r="D35" s="365">
        <f>'#5 Peer Group Multiples 검증'!H58</f>
        <v>3.4448979591836721</v>
      </c>
      <c r="E35" s="359"/>
      <c r="G35" s="369"/>
      <c r="H35" s="370" t="s">
        <v>407</v>
      </c>
    </row>
    <row r="36" spans="2:8">
      <c r="B36" s="355" t="s">
        <v>391</v>
      </c>
      <c r="C36" s="357"/>
      <c r="D36" s="356">
        <f>D34*D35</f>
        <v>115842.66215426817</v>
      </c>
      <c r="E36" s="357"/>
      <c r="G36" s="369"/>
      <c r="H36" s="370" t="s">
        <v>406</v>
      </c>
    </row>
    <row r="37" spans="2:8">
      <c r="B37" s="358" t="s">
        <v>392</v>
      </c>
      <c r="C37" s="359"/>
      <c r="D37" s="516">
        <f>-'별첨5. Net Debt'!D7</f>
        <v>-4573.3630381467892</v>
      </c>
      <c r="E37" s="359"/>
      <c r="G37" s="369"/>
      <c r="H37" s="370" t="s">
        <v>406</v>
      </c>
    </row>
    <row r="38" spans="2:8">
      <c r="B38" s="355" t="s">
        <v>393</v>
      </c>
      <c r="C38" s="356">
        <f>C34*C35</f>
        <v>124489.68551412471</v>
      </c>
      <c r="D38" s="356">
        <f>D36+D37</f>
        <v>111269.29911612137</v>
      </c>
      <c r="E38" s="356"/>
      <c r="G38" s="369"/>
      <c r="H38" s="370" t="s">
        <v>406</v>
      </c>
    </row>
    <row r="39" spans="2:8">
      <c r="B39" s="358" t="s">
        <v>408</v>
      </c>
      <c r="C39" s="366">
        <f>'#4 Control Premium 검증'!D7</f>
        <v>0.2</v>
      </c>
      <c r="D39" s="366">
        <f>'#4 Control Premium 검증'!E7</f>
        <v>0</v>
      </c>
      <c r="E39" s="366"/>
      <c r="G39" s="369"/>
      <c r="H39" s="370" t="s">
        <v>409</v>
      </c>
    </row>
    <row r="40" spans="2:8" ht="12.75" thickBot="1">
      <c r="B40" s="361" t="s">
        <v>395</v>
      </c>
      <c r="C40" s="362">
        <f>C38*(1+C39)</f>
        <v>149387.62261694964</v>
      </c>
      <c r="D40" s="362">
        <f t="shared" ref="D40" si="1">D38*(1+D39)</f>
        <v>111269.29911612137</v>
      </c>
      <c r="E40" s="362"/>
      <c r="G40" s="373"/>
      <c r="H40" s="374" t="s">
        <v>406</v>
      </c>
    </row>
  </sheetData>
  <phoneticPr fontId="1"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C560F-13A3-466A-98A4-45FCE2DA7B49}">
  <dimension ref="A3:J40"/>
  <sheetViews>
    <sheetView showGridLines="0" topLeftCell="A4" workbookViewId="0">
      <selection activeCell="E19" sqref="E19"/>
    </sheetView>
  </sheetViews>
  <sheetFormatPr defaultColWidth="9" defaultRowHeight="12"/>
  <cols>
    <col min="1" max="1" width="5.625" style="464" customWidth="1"/>
    <col min="2" max="2" width="20.875" style="464" customWidth="1"/>
    <col min="3" max="6" width="14.625" style="464" customWidth="1"/>
    <col min="7" max="9" width="4.75" style="464" customWidth="1"/>
    <col min="10" max="16384" width="9" style="464"/>
  </cols>
  <sheetData>
    <row r="3" spans="1:10">
      <c r="A3" s="462" t="s">
        <v>410</v>
      </c>
      <c r="B3" s="463"/>
      <c r="C3" s="463"/>
      <c r="D3" s="463"/>
      <c r="E3" s="463"/>
      <c r="F3" s="463"/>
    </row>
    <row r="4" spans="1:10">
      <c r="A4" s="462"/>
      <c r="B4" s="463"/>
      <c r="C4" s="463"/>
      <c r="D4" s="463"/>
      <c r="E4" s="463"/>
      <c r="F4" s="463"/>
    </row>
    <row r="5" spans="1:10">
      <c r="A5" s="463"/>
      <c r="B5" s="463" t="s">
        <v>411</v>
      </c>
      <c r="C5" s="463"/>
      <c r="D5" s="463"/>
      <c r="E5" s="463"/>
      <c r="F5" s="463"/>
    </row>
    <row r="6" spans="1:10">
      <c r="A6" s="463"/>
      <c r="B6" s="463" t="s">
        <v>412</v>
      </c>
      <c r="C6" s="463"/>
      <c r="D6" s="463"/>
      <c r="E6" s="463"/>
      <c r="F6" s="463"/>
    </row>
    <row r="7" spans="1:10">
      <c r="A7" s="463"/>
      <c r="B7" s="463" t="s">
        <v>413</v>
      </c>
      <c r="C7" s="463"/>
      <c r="D7" s="463"/>
      <c r="E7" s="463"/>
      <c r="F7" s="463"/>
    </row>
    <row r="8" spans="1:10">
      <c r="A8" s="463"/>
      <c r="B8" s="463"/>
      <c r="C8" s="463"/>
      <c r="D8" s="463"/>
      <c r="E8" s="463"/>
      <c r="F8" s="463"/>
    </row>
    <row r="9" spans="1:10">
      <c r="B9" s="465" t="s">
        <v>414</v>
      </c>
      <c r="D9" s="466"/>
      <c r="E9" s="466"/>
      <c r="F9" s="466"/>
    </row>
    <row r="10" spans="1:10">
      <c r="B10" s="464" t="s">
        <v>415</v>
      </c>
      <c r="C10" s="464" t="s">
        <v>416</v>
      </c>
      <c r="D10" s="466"/>
      <c r="E10" s="467">
        <f>COUNTA('Screening (2)'!B9:B1803)</f>
        <v>1795</v>
      </c>
      <c r="F10" s="466"/>
    </row>
    <row r="11" spans="1:10">
      <c r="B11" s="464" t="s">
        <v>417</v>
      </c>
      <c r="C11" s="464" t="s">
        <v>418</v>
      </c>
      <c r="D11" s="466"/>
      <c r="E11" s="467">
        <f>COUNTA('Public Company Screening(WEEK)'!B9:B618)</f>
        <v>610</v>
      </c>
      <c r="F11" s="466"/>
    </row>
    <row r="12" spans="1:10">
      <c r="B12" s="464" t="s">
        <v>419</v>
      </c>
      <c r="C12" s="464" t="s">
        <v>420</v>
      </c>
      <c r="D12" s="466"/>
      <c r="E12" s="467" t="s">
        <v>421</v>
      </c>
      <c r="F12" s="466"/>
    </row>
    <row r="13" spans="1:10">
      <c r="D13" s="466"/>
      <c r="E13" s="468"/>
      <c r="F13" s="466"/>
    </row>
    <row r="14" spans="1:10">
      <c r="A14" s="463"/>
      <c r="B14" s="463"/>
      <c r="C14" s="469">
        <v>461</v>
      </c>
      <c r="D14" s="463"/>
      <c r="E14" s="463"/>
      <c r="F14" s="463"/>
    </row>
    <row r="15" spans="1:10" ht="36">
      <c r="A15" s="469"/>
      <c r="B15" s="470" t="s">
        <v>422</v>
      </c>
      <c r="C15" s="471" t="s">
        <v>423</v>
      </c>
      <c r="D15" s="472" t="s">
        <v>424</v>
      </c>
      <c r="E15" s="472" t="s">
        <v>425</v>
      </c>
      <c r="F15" s="473" t="s">
        <v>426</v>
      </c>
      <c r="G15" s="474"/>
      <c r="H15" s="475" t="s">
        <v>427</v>
      </c>
      <c r="I15" s="475" t="s">
        <v>428</v>
      </c>
      <c r="J15" s="474"/>
    </row>
    <row r="16" spans="1:10">
      <c r="A16" s="469"/>
      <c r="B16" s="476" t="s">
        <v>429</v>
      </c>
      <c r="C16" s="477"/>
      <c r="D16" s="478"/>
      <c r="E16" s="478"/>
      <c r="F16" s="479"/>
      <c r="G16" s="474"/>
      <c r="H16" s="474"/>
      <c r="I16" s="474"/>
      <c r="J16" s="474"/>
    </row>
    <row r="17" spans="1:10">
      <c r="A17" s="469"/>
      <c r="B17" s="480" t="s">
        <v>430</v>
      </c>
      <c r="C17" s="513">
        <f>E11</f>
        <v>610</v>
      </c>
      <c r="D17" s="482">
        <f>'Public Company Screening(WEEK)'!L7/100</f>
        <v>0.55349436065573709</v>
      </c>
      <c r="E17" s="482">
        <f>'Public Company Screening(WEEK)'!N7/100</f>
        <v>0.60185473770491871</v>
      </c>
      <c r="F17" s="483">
        <f>'Public Company Screening(WEEK)'!O7/100</f>
        <v>0.66469006557376831</v>
      </c>
      <c r="G17" s="474"/>
      <c r="H17" s="474"/>
      <c r="I17" s="474"/>
      <c r="J17" s="474"/>
    </row>
    <row r="18" spans="1:10">
      <c r="A18" s="484">
        <v>0.05</v>
      </c>
      <c r="B18" s="480" t="s">
        <v>431</v>
      </c>
      <c r="C18" s="481">
        <f>$C$17-G18*2</f>
        <v>548</v>
      </c>
      <c r="D18" s="482">
        <f>AVERAGE('Public Company Screening(day)'!$L$40:$L$587)/100</f>
        <v>0.15231470802919683</v>
      </c>
      <c r="E18" s="482">
        <f>AVERAGE('Public Company Screening(WEEK)'!$N$40:$N$587)/100</f>
        <v>0.17571622262773728</v>
      </c>
      <c r="F18" s="482">
        <f>AVERAGE('Public Company Screening(MON)'!$O$40:$O$587)/100</f>
        <v>0.22147434306569341</v>
      </c>
      <c r="G18" s="474">
        <f>ROUND($C$17*5%,)</f>
        <v>31</v>
      </c>
      <c r="H18" s="474">
        <f>G18+1</f>
        <v>32</v>
      </c>
      <c r="I18" s="474">
        <f>$C$17-G18</f>
        <v>579</v>
      </c>
      <c r="J18" s="464">
        <f>I18-H18+1</f>
        <v>548</v>
      </c>
    </row>
    <row r="19" spans="1:10">
      <c r="A19" s="484">
        <v>0.1</v>
      </c>
      <c r="B19" s="485" t="s">
        <v>432</v>
      </c>
      <c r="C19" s="486">
        <f t="shared" ref="C19:C21" si="0">$C$17-G19*2</f>
        <v>488</v>
      </c>
      <c r="D19" s="482">
        <f>AVERAGE('Public Company Screening(day)'!$L$70:$L$557)/100</f>
        <v>0.14854499999999959</v>
      </c>
      <c r="E19" s="514">
        <f>AVERAGE('Public Company Screening(WEEK)'!$N$70:$N$557)/100</f>
        <v>0.17385940573770506</v>
      </c>
      <c r="F19" s="482">
        <f>AVERAGE('Public Company Screening(MON)'!$O$70:$O$557)/100</f>
        <v>0.21428184426229527</v>
      </c>
      <c r="G19" s="474">
        <f>ROUND($C$17*10%,)</f>
        <v>61</v>
      </c>
      <c r="H19" s="474">
        <f t="shared" ref="H19:H21" si="1">G19+1</f>
        <v>62</v>
      </c>
      <c r="I19" s="474">
        <f t="shared" ref="I19:I21" si="2">$C$17-G19</f>
        <v>549</v>
      </c>
      <c r="J19" s="464">
        <f t="shared" ref="J19:J21" si="3">I19-H19+1</f>
        <v>488</v>
      </c>
    </row>
    <row r="20" spans="1:10">
      <c r="A20" s="484">
        <v>0.15</v>
      </c>
      <c r="B20" s="480" t="s">
        <v>433</v>
      </c>
      <c r="C20" s="481">
        <f t="shared" si="0"/>
        <v>426</v>
      </c>
      <c r="D20" s="482">
        <f>AVERAGE('Public Company Screening(day)'!$L$101:$L$526)/100</f>
        <v>0.15270413145539916</v>
      </c>
      <c r="E20" s="482">
        <f>AVERAGE('Public Company Screening(WEEK)'!$N$101:$N$526)/100</f>
        <v>0.17685068075117383</v>
      </c>
      <c r="F20" s="482">
        <f>AVERAGE('Public Company Screening(MON)'!$O$101:$O$526)/100</f>
        <v>0.21440901408450724</v>
      </c>
      <c r="G20" s="474">
        <f>ROUND($C$17*15%,)</f>
        <v>92</v>
      </c>
      <c r="H20" s="474">
        <f t="shared" si="1"/>
        <v>93</v>
      </c>
      <c r="I20" s="474">
        <f t="shared" si="2"/>
        <v>518</v>
      </c>
      <c r="J20" s="464">
        <f t="shared" si="3"/>
        <v>426</v>
      </c>
    </row>
    <row r="21" spans="1:10">
      <c r="A21" s="484">
        <v>0.2</v>
      </c>
      <c r="B21" s="489" t="s">
        <v>434</v>
      </c>
      <c r="C21" s="490">
        <f t="shared" si="0"/>
        <v>366</v>
      </c>
      <c r="D21" s="491">
        <f>AVERAGE('Public Company Screening(day)'!$L$131:$L$496)/100</f>
        <v>0.15320890710382529</v>
      </c>
      <c r="E21" s="491">
        <f>AVERAGE('Public Company Screening(WEEK)'!$N$131:$N$496)/100</f>
        <v>0.17688221311475416</v>
      </c>
      <c r="F21" s="492">
        <f>AVERAGE('Public Company Screening(MON)'!$O$131:$O$496)/100</f>
        <v>0.21538207650273225</v>
      </c>
      <c r="G21" s="474">
        <f>ROUND($C$17*20%,)</f>
        <v>122</v>
      </c>
      <c r="H21" s="474">
        <f t="shared" si="1"/>
        <v>123</v>
      </c>
      <c r="I21" s="474">
        <f t="shared" si="2"/>
        <v>488</v>
      </c>
      <c r="J21" s="464">
        <f t="shared" si="3"/>
        <v>366</v>
      </c>
    </row>
    <row r="22" spans="1:10">
      <c r="B22" s="476" t="s">
        <v>435</v>
      </c>
      <c r="C22" s="477"/>
      <c r="D22" s="493"/>
      <c r="E22" s="493"/>
      <c r="F22" s="494"/>
      <c r="G22" s="474"/>
      <c r="H22" s="474"/>
      <c r="I22" s="474"/>
      <c r="J22" s="474"/>
    </row>
    <row r="23" spans="1:10">
      <c r="B23" s="480" t="s">
        <v>436</v>
      </c>
      <c r="C23" s="481">
        <f>C17</f>
        <v>610</v>
      </c>
      <c r="D23" s="487">
        <f>'Public Company Screening(WEEK)'!L6/100</f>
        <v>0.13585</v>
      </c>
      <c r="E23" s="487">
        <f>'Public Company Screening(WEEK)'!N6/100</f>
        <v>0.15795000000000001</v>
      </c>
      <c r="F23" s="488">
        <f>'Public Company Screening(WEEK)'!O6/100</f>
        <v>0.20865000000000003</v>
      </c>
    </row>
    <row r="24" spans="1:10">
      <c r="B24" s="480" t="s">
        <v>437</v>
      </c>
      <c r="C24" s="481">
        <f>C18</f>
        <v>548</v>
      </c>
      <c r="D24" s="482">
        <f>MEDIAN('Public Company Screening(day)'!$L$40:$L$587)/100</f>
        <v>0.13585</v>
      </c>
      <c r="E24" s="487">
        <f>MEDIAN('Public Company Screening(WEEK)'!$N$40:$N$587)/100</f>
        <v>0.15795000000000001</v>
      </c>
      <c r="F24" s="488">
        <f>MEDIAN('Public Company Screening(MON)'!$O$40:$O$587)/100</f>
        <v>0.20865000000000003</v>
      </c>
      <c r="G24" s="464">
        <f>G18</f>
        <v>31</v>
      </c>
    </row>
    <row r="25" spans="1:10">
      <c r="B25" s="485" t="s">
        <v>438</v>
      </c>
      <c r="C25" s="486">
        <f t="shared" ref="C25:C27" si="4">C19</f>
        <v>488</v>
      </c>
      <c r="D25" s="487">
        <f>MEDIAN('Public Company Screening(day)'!$L$70:$L$557)/100</f>
        <v>0.13585</v>
      </c>
      <c r="E25" s="515">
        <f>MEDIAN('Public Company Screening(WEEK)'!$N$70:$N$557)/100</f>
        <v>0.15795000000000001</v>
      </c>
      <c r="F25" s="488">
        <f>MEDIAN('Public Company Screening(MON)'!$O$70:$O$557)/100</f>
        <v>0.20865000000000003</v>
      </c>
      <c r="G25" s="464">
        <f t="shared" ref="G25:G27" si="5">G19</f>
        <v>61</v>
      </c>
    </row>
    <row r="26" spans="1:10">
      <c r="B26" s="480" t="s">
        <v>439</v>
      </c>
      <c r="C26" s="481">
        <f t="shared" si="4"/>
        <v>426</v>
      </c>
      <c r="D26" s="487">
        <f>MEDIAN('Public Company Screening(day)'!$L$101:$L$526)/100</f>
        <v>0.13585</v>
      </c>
      <c r="E26" s="482">
        <f>MEDIAN('Public Company Screening(WEEK)'!$N$101:$N$526)/100</f>
        <v>0.15795000000000001</v>
      </c>
      <c r="F26" s="483">
        <f>MEDIAN('Public Company Screening(MON)'!$O$101:$O$526)/100</f>
        <v>0.20865000000000003</v>
      </c>
      <c r="G26" s="464">
        <f t="shared" si="5"/>
        <v>92</v>
      </c>
    </row>
    <row r="27" spans="1:10">
      <c r="B27" s="489" t="s">
        <v>440</v>
      </c>
      <c r="C27" s="490">
        <f t="shared" si="4"/>
        <v>366</v>
      </c>
      <c r="D27" s="491">
        <f>MEDIAN('Public Company Screening(day)'!$L$131:$L$496)/100</f>
        <v>0.13585</v>
      </c>
      <c r="E27" s="495">
        <f>MEDIAN('Public Company Screening(WEEK)'!$N$131:$N$496)/100</f>
        <v>0.15795000000000001</v>
      </c>
      <c r="F27" s="496">
        <f>MEDIAN('Public Company Screening(MON)'!$O$131:$O$496)/100</f>
        <v>0.20865000000000003</v>
      </c>
      <c r="G27" s="464">
        <f t="shared" si="5"/>
        <v>122</v>
      </c>
    </row>
    <row r="31" spans="1:10">
      <c r="A31" s="462" t="s">
        <v>441</v>
      </c>
      <c r="B31" s="463"/>
      <c r="C31" s="463"/>
      <c r="D31" s="463"/>
      <c r="E31" s="463"/>
      <c r="F31" s="463"/>
    </row>
    <row r="32" spans="1:10">
      <c r="A32" s="462"/>
      <c r="B32" s="463"/>
      <c r="C32" s="463"/>
      <c r="D32" s="463"/>
      <c r="E32" s="463"/>
      <c r="F32" s="463"/>
    </row>
    <row r="33" spans="1:6">
      <c r="A33" s="462"/>
      <c r="B33" s="463" t="s">
        <v>442</v>
      </c>
      <c r="C33" s="463"/>
      <c r="D33" s="463"/>
      <c r="E33" s="463"/>
      <c r="F33" s="463"/>
    </row>
    <row r="34" spans="1:6">
      <c r="A34" s="462"/>
      <c r="B34" s="463"/>
      <c r="C34" s="463"/>
      <c r="D34" s="463"/>
      <c r="E34" s="463"/>
      <c r="F34" s="463"/>
    </row>
    <row r="35" spans="1:6">
      <c r="A35" s="463"/>
      <c r="B35" s="470" t="s">
        <v>443</v>
      </c>
      <c r="C35" s="471" t="s">
        <v>444</v>
      </c>
      <c r="D35" s="497" t="s">
        <v>445</v>
      </c>
      <c r="E35" s="497" t="s">
        <v>446</v>
      </c>
      <c r="F35" s="463"/>
    </row>
    <row r="36" spans="1:6">
      <c r="A36" s="463"/>
      <c r="B36" s="498" t="s">
        <v>447</v>
      </c>
      <c r="C36" s="499">
        <f>E19</f>
        <v>0.17385940573770506</v>
      </c>
      <c r="D36" s="500">
        <f>E25</f>
        <v>0.15795000000000001</v>
      </c>
      <c r="E36" s="500" t="s">
        <v>448</v>
      </c>
      <c r="F36" s="463"/>
    </row>
    <row r="37" spans="1:6">
      <c r="A37" s="463"/>
      <c r="B37" s="498" t="s">
        <v>449</v>
      </c>
      <c r="C37" s="499">
        <v>0.29199999999999998</v>
      </c>
      <c r="D37" s="500">
        <v>0.24199999999999999</v>
      </c>
      <c r="E37" s="500" t="s">
        <v>450</v>
      </c>
      <c r="F37" s="463"/>
    </row>
    <row r="38" spans="1:6">
      <c r="A38" s="463"/>
      <c r="B38" s="501" t="s">
        <v>444</v>
      </c>
      <c r="C38" s="502">
        <f>AVERAGE(C36:C37)</f>
        <v>0.23292970286885251</v>
      </c>
      <c r="D38" s="503">
        <f>AVERAGE(D36:D37)</f>
        <v>0.19997500000000001</v>
      </c>
      <c r="E38" s="504"/>
      <c r="F38" s="463"/>
    </row>
    <row r="39" spans="1:6">
      <c r="A39" s="463"/>
      <c r="B39" s="463" t="s">
        <v>451</v>
      </c>
      <c r="C39" s="505"/>
      <c r="D39" s="505"/>
      <c r="E39" s="463"/>
      <c r="F39" s="463"/>
    </row>
    <row r="40" spans="1:6">
      <c r="A40" s="463"/>
      <c r="B40" s="463" t="s">
        <v>452</v>
      </c>
      <c r="C40" s="463"/>
      <c r="D40" s="463"/>
      <c r="E40" s="463"/>
      <c r="F40" s="46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AEE0-D060-4B2B-9C55-A218284A6B0A}">
  <sheetPr>
    <tabColor theme="8" tint="0.79998168889431442"/>
  </sheetPr>
  <dimension ref="B2:J46"/>
  <sheetViews>
    <sheetView showGridLines="0" zoomScaleNormal="100" workbookViewId="0">
      <selection activeCell="I7" sqref="I7"/>
    </sheetView>
  </sheetViews>
  <sheetFormatPr defaultRowHeight="12.6" customHeight="1" outlineLevelRow="1"/>
  <cols>
    <col min="1" max="1" width="9" style="353"/>
    <col min="2" max="2" width="28.375" style="353" customWidth="1"/>
    <col min="3" max="8" width="9" style="353"/>
    <col min="9" max="9" width="11.125" style="353" customWidth="1"/>
    <col min="10" max="16384" width="9" style="353"/>
  </cols>
  <sheetData>
    <row r="2" spans="2:10" ht="12.6" customHeight="1">
      <c r="B2" s="352" t="s">
        <v>453</v>
      </c>
      <c r="G2" s="353" t="s">
        <v>454</v>
      </c>
    </row>
    <row r="4" spans="2:10" ht="12.6" customHeight="1">
      <c r="B4" s="455" t="s">
        <v>455</v>
      </c>
      <c r="C4" s="456" t="s">
        <v>386</v>
      </c>
      <c r="D4" s="456" t="s">
        <v>456</v>
      </c>
      <c r="E4" s="457" t="s">
        <v>457</v>
      </c>
      <c r="G4" s="470" t="s">
        <v>455</v>
      </c>
      <c r="H4" s="471" t="s">
        <v>386</v>
      </c>
      <c r="I4" s="497" t="s">
        <v>456</v>
      </c>
      <c r="J4" s="497" t="s">
        <v>457</v>
      </c>
    </row>
    <row r="5" spans="2:10" ht="12.6" customHeight="1">
      <c r="B5" s="458" t="s">
        <v>458</v>
      </c>
      <c r="C5" s="453">
        <v>0.16500000000000001</v>
      </c>
      <c r="D5" s="453">
        <v>0.158</v>
      </c>
      <c r="E5" s="459" t="s">
        <v>459</v>
      </c>
      <c r="G5" s="498" t="s">
        <v>460</v>
      </c>
      <c r="H5" s="499">
        <v>0.17385940573770506</v>
      </c>
      <c r="I5" s="500">
        <v>0.15795000000000001</v>
      </c>
      <c r="J5" s="500" t="s">
        <v>459</v>
      </c>
    </row>
    <row r="6" spans="2:10" ht="12.6" customHeight="1">
      <c r="B6" s="458" t="s">
        <v>461</v>
      </c>
      <c r="C6" s="453">
        <v>0.29199999999999998</v>
      </c>
      <c r="D6" s="453">
        <v>0.24199999999999999</v>
      </c>
      <c r="E6" s="459" t="s">
        <v>462</v>
      </c>
      <c r="G6" s="498" t="s">
        <v>463</v>
      </c>
      <c r="H6" s="499">
        <v>0.29199999999999998</v>
      </c>
      <c r="I6" s="500">
        <v>0.24199999999999999</v>
      </c>
      <c r="J6" s="500" t="s">
        <v>462</v>
      </c>
    </row>
    <row r="7" spans="2:10" ht="12.6" customHeight="1">
      <c r="B7" s="460" t="s">
        <v>386</v>
      </c>
      <c r="C7" s="454">
        <v>0.22900000000000001</v>
      </c>
      <c r="D7" s="454">
        <v>0.2</v>
      </c>
      <c r="E7" s="461"/>
      <c r="G7" s="501" t="s">
        <v>386</v>
      </c>
      <c r="H7" s="502">
        <v>0.23292970286885251</v>
      </c>
      <c r="I7" s="503">
        <v>0.19997500000000001</v>
      </c>
      <c r="J7" s="504"/>
    </row>
    <row r="9" spans="2:10" ht="12.6" customHeight="1">
      <c r="B9" s="352" t="s">
        <v>464</v>
      </c>
    </row>
    <row r="11" spans="2:10" ht="12.6" customHeight="1">
      <c r="B11" s="352" t="s">
        <v>465</v>
      </c>
    </row>
    <row r="12" spans="2:10" ht="12.6" customHeight="1">
      <c r="B12" s="352"/>
    </row>
    <row r="13" spans="2:10" ht="12.6" customHeight="1" outlineLevel="1">
      <c r="B13" s="353" t="s">
        <v>466</v>
      </c>
    </row>
    <row r="14" spans="2:10" ht="12.6" customHeight="1" outlineLevel="1">
      <c r="B14" s="352"/>
    </row>
    <row r="15" spans="2:10" ht="55.5" customHeight="1" outlineLevel="1">
      <c r="B15" s="543" t="s">
        <v>467</v>
      </c>
      <c r="C15" s="543"/>
      <c r="D15" s="543"/>
      <c r="E15" s="543"/>
      <c r="F15" s="543"/>
      <c r="G15" s="543"/>
      <c r="H15" s="543"/>
    </row>
    <row r="16" spans="2:10" ht="12.6" customHeight="1" outlineLevel="1">
      <c r="B16" s="352"/>
    </row>
    <row r="17" spans="2:8" ht="42" customHeight="1" outlineLevel="1">
      <c r="B17" s="543"/>
      <c r="C17" s="543"/>
      <c r="D17" s="543"/>
      <c r="E17" s="543"/>
      <c r="F17" s="543"/>
      <c r="G17" s="543"/>
      <c r="H17" s="543"/>
    </row>
    <row r="18" spans="2:8" ht="12.6" customHeight="1">
      <c r="B18" s="352"/>
    </row>
    <row r="19" spans="2:8" ht="12.6" customHeight="1">
      <c r="B19" s="352" t="s">
        <v>468</v>
      </c>
    </row>
    <row r="21" spans="2:8" ht="12.6" customHeight="1">
      <c r="B21" s="383" t="s">
        <v>469</v>
      </c>
    </row>
    <row r="22" spans="2:8" ht="12.6" customHeight="1">
      <c r="B22" s="353" t="s">
        <v>470</v>
      </c>
    </row>
    <row r="24" spans="2:8" ht="12.6" customHeight="1">
      <c r="B24" s="352" t="s">
        <v>471</v>
      </c>
      <c r="G24" s="383"/>
    </row>
    <row r="25" spans="2:8" ht="12.6" customHeight="1">
      <c r="B25" s="352"/>
    </row>
    <row r="26" spans="2:8" ht="12.6" customHeight="1">
      <c r="B26" s="384" t="s">
        <v>472</v>
      </c>
      <c r="C26" s="385"/>
      <c r="D26" s="386" t="s">
        <v>473</v>
      </c>
      <c r="E26" s="386" t="s">
        <v>474</v>
      </c>
    </row>
    <row r="27" spans="2:8" ht="12.6" customHeight="1">
      <c r="B27" s="387" t="s">
        <v>475</v>
      </c>
      <c r="C27" s="388"/>
      <c r="D27" s="389">
        <v>605</v>
      </c>
      <c r="E27" s="389">
        <v>131</v>
      </c>
    </row>
    <row r="28" spans="2:8" ht="12.6" customHeight="1">
      <c r="B28" s="390" t="s">
        <v>476</v>
      </c>
      <c r="C28" s="390"/>
      <c r="D28" s="391"/>
      <c r="E28" s="391"/>
    </row>
    <row r="29" spans="2:8" ht="12.6" customHeight="1">
      <c r="B29" s="387" t="s">
        <v>477</v>
      </c>
      <c r="C29" s="388"/>
      <c r="D29" s="392">
        <v>0.34699999999999998</v>
      </c>
      <c r="E29" s="392">
        <v>0.186</v>
      </c>
      <c r="F29" s="354"/>
    </row>
    <row r="30" spans="2:8" ht="12.6" customHeight="1">
      <c r="B30" s="387" t="s">
        <v>478</v>
      </c>
      <c r="C30" s="388"/>
      <c r="D30" s="393">
        <v>0.29199999999999998</v>
      </c>
      <c r="E30" s="392">
        <v>0.157</v>
      </c>
      <c r="F30" s="354"/>
    </row>
    <row r="31" spans="2:8" ht="12.6" customHeight="1">
      <c r="B31" s="387" t="s">
        <v>479</v>
      </c>
      <c r="C31" s="388"/>
      <c r="D31" s="392">
        <v>0.27100000000000002</v>
      </c>
      <c r="E31" s="392">
        <v>0.14099999999999999</v>
      </c>
      <c r="F31" s="390"/>
    </row>
    <row r="32" spans="2:8" ht="12.6" customHeight="1">
      <c r="B32" s="390" t="s">
        <v>480</v>
      </c>
      <c r="C32" s="390"/>
      <c r="D32" s="391"/>
      <c r="E32" s="391"/>
      <c r="F32" s="354"/>
    </row>
    <row r="33" spans="2:6" ht="12.6" customHeight="1">
      <c r="B33" s="387" t="s">
        <v>477</v>
      </c>
      <c r="C33" s="388"/>
      <c r="D33" s="392">
        <v>0.27500000000000002</v>
      </c>
      <c r="E33" s="392">
        <v>0.15</v>
      </c>
      <c r="F33" s="354"/>
    </row>
    <row r="34" spans="2:6" ht="12.6" customHeight="1">
      <c r="B34" s="387" t="s">
        <v>478</v>
      </c>
      <c r="C34" s="388"/>
      <c r="D34" s="393">
        <v>0.24199999999999999</v>
      </c>
      <c r="E34" s="392">
        <v>9.4E-2</v>
      </c>
      <c r="F34" s="354"/>
    </row>
    <row r="35" spans="2:6" ht="12.6" customHeight="1">
      <c r="B35" s="387" t="s">
        <v>479</v>
      </c>
      <c r="C35" s="388"/>
      <c r="D35" s="392">
        <v>0.222</v>
      </c>
      <c r="E35" s="392">
        <v>8.2000000000000003E-2</v>
      </c>
      <c r="F35" s="390"/>
    </row>
    <row r="36" spans="2:6" ht="12.6" customHeight="1">
      <c r="F36" s="354"/>
    </row>
    <row r="37" spans="2:6" ht="12.6" customHeight="1">
      <c r="F37" s="354"/>
    </row>
    <row r="38" spans="2:6" ht="12.6" customHeight="1">
      <c r="F38" s="354"/>
    </row>
    <row r="44" spans="2:6" ht="12.6" customHeight="1">
      <c r="B44" s="352" t="s">
        <v>464</v>
      </c>
    </row>
    <row r="46" spans="2:6" ht="12.6" customHeight="1">
      <c r="B46" s="352" t="s">
        <v>481</v>
      </c>
    </row>
  </sheetData>
  <mergeCells count="2">
    <mergeCell ref="B15:H15"/>
    <mergeCell ref="B17:H17"/>
  </mergeCells>
  <phoneticPr fontId="1" type="noConversion"/>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EC18-F1B1-4ACD-BB2C-B84C0B1FEF0A}">
  <sheetPr>
    <outlinePr summaryBelow="0" summaryRight="0"/>
    <pageSetUpPr autoPageBreaks="0"/>
  </sheetPr>
  <dimension ref="A6:R618"/>
  <sheetViews>
    <sheetView topLeftCell="A5" zoomScaleNormal="100" workbookViewId="0">
      <selection activeCell="B9" sqref="B9"/>
    </sheetView>
  </sheetViews>
  <sheetFormatPr defaultRowHeight="11.25"/>
  <cols>
    <col min="1" max="1" width="22.625" style="90" customWidth="1"/>
    <col min="2" max="2" width="35.75" style="90" customWidth="1"/>
    <col min="3" max="3" width="13.875" style="90" customWidth="1"/>
    <col min="4" max="5" width="16.5" style="90" customWidth="1"/>
    <col min="6" max="6" width="22.625" style="90" customWidth="1"/>
    <col min="7" max="8" width="35.75" style="90" customWidth="1"/>
    <col min="9" max="9" width="16.5" style="90" customWidth="1"/>
    <col min="10" max="10" width="35.75" style="90" customWidth="1"/>
    <col min="11" max="12" width="22.625" style="90" customWidth="1"/>
    <col min="13" max="13" width="25.25" style="90" customWidth="1"/>
    <col min="14" max="15" width="22.625" style="90" customWidth="1"/>
    <col min="16" max="256" width="9" style="90"/>
    <col min="257" max="257" width="22.625" style="90" customWidth="1"/>
    <col min="258" max="258" width="35.75" style="90" customWidth="1"/>
    <col min="259" max="259" width="13.875" style="90" customWidth="1"/>
    <col min="260" max="261" width="16.5" style="90" customWidth="1"/>
    <col min="262" max="262" width="22.625" style="90" customWidth="1"/>
    <col min="263" max="264" width="35.75" style="90" customWidth="1"/>
    <col min="265" max="265" width="16.5" style="90" customWidth="1"/>
    <col min="266" max="266" width="35.75" style="90" customWidth="1"/>
    <col min="267" max="268" width="22.625" style="90" customWidth="1"/>
    <col min="269" max="269" width="25.25" style="90" customWidth="1"/>
    <col min="270" max="271" width="22.625" style="90" customWidth="1"/>
    <col min="272" max="512" width="9" style="90"/>
    <col min="513" max="513" width="22.625" style="90" customWidth="1"/>
    <col min="514" max="514" width="35.75" style="90" customWidth="1"/>
    <col min="515" max="515" width="13.875" style="90" customWidth="1"/>
    <col min="516" max="517" width="16.5" style="90" customWidth="1"/>
    <col min="518" max="518" width="22.625" style="90" customWidth="1"/>
    <col min="519" max="520" width="35.75" style="90" customWidth="1"/>
    <col min="521" max="521" width="16.5" style="90" customWidth="1"/>
    <col min="522" max="522" width="35.75" style="90" customWidth="1"/>
    <col min="523" max="524" width="22.625" style="90" customWidth="1"/>
    <col min="525" max="525" width="25.25" style="90" customWidth="1"/>
    <col min="526" max="527" width="22.625" style="90" customWidth="1"/>
    <col min="528" max="768" width="9" style="90"/>
    <col min="769" max="769" width="22.625" style="90" customWidth="1"/>
    <col min="770" max="770" width="35.75" style="90" customWidth="1"/>
    <col min="771" max="771" width="13.875" style="90" customWidth="1"/>
    <col min="772" max="773" width="16.5" style="90" customWidth="1"/>
    <col min="774" max="774" width="22.625" style="90" customWidth="1"/>
    <col min="775" max="776" width="35.75" style="90" customWidth="1"/>
    <col min="777" max="777" width="16.5" style="90" customWidth="1"/>
    <col min="778" max="778" width="35.75" style="90" customWidth="1"/>
    <col min="779" max="780" width="22.625" style="90" customWidth="1"/>
    <col min="781" max="781" width="25.25" style="90" customWidth="1"/>
    <col min="782" max="783" width="22.625" style="90" customWidth="1"/>
    <col min="784" max="1024" width="9" style="90"/>
    <col min="1025" max="1025" width="22.625" style="90" customWidth="1"/>
    <col min="1026" max="1026" width="35.75" style="90" customWidth="1"/>
    <col min="1027" max="1027" width="13.875" style="90" customWidth="1"/>
    <col min="1028" max="1029" width="16.5" style="90" customWidth="1"/>
    <col min="1030" max="1030" width="22.625" style="90" customWidth="1"/>
    <col min="1031" max="1032" width="35.75" style="90" customWidth="1"/>
    <col min="1033" max="1033" width="16.5" style="90" customWidth="1"/>
    <col min="1034" max="1034" width="35.75" style="90" customWidth="1"/>
    <col min="1035" max="1036" width="22.625" style="90" customWidth="1"/>
    <col min="1037" max="1037" width="25.25" style="90" customWidth="1"/>
    <col min="1038" max="1039" width="22.625" style="90" customWidth="1"/>
    <col min="1040" max="1280" width="9" style="90"/>
    <col min="1281" max="1281" width="22.625" style="90" customWidth="1"/>
    <col min="1282" max="1282" width="35.75" style="90" customWidth="1"/>
    <col min="1283" max="1283" width="13.875" style="90" customWidth="1"/>
    <col min="1284" max="1285" width="16.5" style="90" customWidth="1"/>
    <col min="1286" max="1286" width="22.625" style="90" customWidth="1"/>
    <col min="1287" max="1288" width="35.75" style="90" customWidth="1"/>
    <col min="1289" max="1289" width="16.5" style="90" customWidth="1"/>
    <col min="1290" max="1290" width="35.75" style="90" customWidth="1"/>
    <col min="1291" max="1292" width="22.625" style="90" customWidth="1"/>
    <col min="1293" max="1293" width="25.25" style="90" customWidth="1"/>
    <col min="1294" max="1295" width="22.625" style="90" customWidth="1"/>
    <col min="1296" max="1536" width="9" style="90"/>
    <col min="1537" max="1537" width="22.625" style="90" customWidth="1"/>
    <col min="1538" max="1538" width="35.75" style="90" customWidth="1"/>
    <col min="1539" max="1539" width="13.875" style="90" customWidth="1"/>
    <col min="1540" max="1541" width="16.5" style="90" customWidth="1"/>
    <col min="1542" max="1542" width="22.625" style="90" customWidth="1"/>
    <col min="1543" max="1544" width="35.75" style="90" customWidth="1"/>
    <col min="1545" max="1545" width="16.5" style="90" customWidth="1"/>
    <col min="1546" max="1546" width="35.75" style="90" customWidth="1"/>
    <col min="1547" max="1548" width="22.625" style="90" customWidth="1"/>
    <col min="1549" max="1549" width="25.25" style="90" customWidth="1"/>
    <col min="1550" max="1551" width="22.625" style="90" customWidth="1"/>
    <col min="1552" max="1792" width="9" style="90"/>
    <col min="1793" max="1793" width="22.625" style="90" customWidth="1"/>
    <col min="1794" max="1794" width="35.75" style="90" customWidth="1"/>
    <col min="1795" max="1795" width="13.875" style="90" customWidth="1"/>
    <col min="1796" max="1797" width="16.5" style="90" customWidth="1"/>
    <col min="1798" max="1798" width="22.625" style="90" customWidth="1"/>
    <col min="1799" max="1800" width="35.75" style="90" customWidth="1"/>
    <col min="1801" max="1801" width="16.5" style="90" customWidth="1"/>
    <col min="1802" max="1802" width="35.75" style="90" customWidth="1"/>
    <col min="1803" max="1804" width="22.625" style="90" customWidth="1"/>
    <col min="1805" max="1805" width="25.25" style="90" customWidth="1"/>
    <col min="1806" max="1807" width="22.625" style="90" customWidth="1"/>
    <col min="1808" max="2048" width="9" style="90"/>
    <col min="2049" max="2049" width="22.625" style="90" customWidth="1"/>
    <col min="2050" max="2050" width="35.75" style="90" customWidth="1"/>
    <col min="2051" max="2051" width="13.875" style="90" customWidth="1"/>
    <col min="2052" max="2053" width="16.5" style="90" customWidth="1"/>
    <col min="2054" max="2054" width="22.625" style="90" customWidth="1"/>
    <col min="2055" max="2056" width="35.75" style="90" customWidth="1"/>
    <col min="2057" max="2057" width="16.5" style="90" customWidth="1"/>
    <col min="2058" max="2058" width="35.75" style="90" customWidth="1"/>
    <col min="2059" max="2060" width="22.625" style="90" customWidth="1"/>
    <col min="2061" max="2061" width="25.25" style="90" customWidth="1"/>
    <col min="2062" max="2063" width="22.625" style="90" customWidth="1"/>
    <col min="2064" max="2304" width="9" style="90"/>
    <col min="2305" max="2305" width="22.625" style="90" customWidth="1"/>
    <col min="2306" max="2306" width="35.75" style="90" customWidth="1"/>
    <col min="2307" max="2307" width="13.875" style="90" customWidth="1"/>
    <col min="2308" max="2309" width="16.5" style="90" customWidth="1"/>
    <col min="2310" max="2310" width="22.625" style="90" customWidth="1"/>
    <col min="2311" max="2312" width="35.75" style="90" customWidth="1"/>
    <col min="2313" max="2313" width="16.5" style="90" customWidth="1"/>
    <col min="2314" max="2314" width="35.75" style="90" customWidth="1"/>
    <col min="2315" max="2316" width="22.625" style="90" customWidth="1"/>
    <col min="2317" max="2317" width="25.25" style="90" customWidth="1"/>
    <col min="2318" max="2319" width="22.625" style="90" customWidth="1"/>
    <col min="2320" max="2560" width="9" style="90"/>
    <col min="2561" max="2561" width="22.625" style="90" customWidth="1"/>
    <col min="2562" max="2562" width="35.75" style="90" customWidth="1"/>
    <col min="2563" max="2563" width="13.875" style="90" customWidth="1"/>
    <col min="2564" max="2565" width="16.5" style="90" customWidth="1"/>
    <col min="2566" max="2566" width="22.625" style="90" customWidth="1"/>
    <col min="2567" max="2568" width="35.75" style="90" customWidth="1"/>
    <col min="2569" max="2569" width="16.5" style="90" customWidth="1"/>
    <col min="2570" max="2570" width="35.75" style="90" customWidth="1"/>
    <col min="2571" max="2572" width="22.625" style="90" customWidth="1"/>
    <col min="2573" max="2573" width="25.25" style="90" customWidth="1"/>
    <col min="2574" max="2575" width="22.625" style="90" customWidth="1"/>
    <col min="2576" max="2816" width="9" style="90"/>
    <col min="2817" max="2817" width="22.625" style="90" customWidth="1"/>
    <col min="2818" max="2818" width="35.75" style="90" customWidth="1"/>
    <col min="2819" max="2819" width="13.875" style="90" customWidth="1"/>
    <col min="2820" max="2821" width="16.5" style="90" customWidth="1"/>
    <col min="2822" max="2822" width="22.625" style="90" customWidth="1"/>
    <col min="2823" max="2824" width="35.75" style="90" customWidth="1"/>
    <col min="2825" max="2825" width="16.5" style="90" customWidth="1"/>
    <col min="2826" max="2826" width="35.75" style="90" customWidth="1"/>
    <col min="2827" max="2828" width="22.625" style="90" customWidth="1"/>
    <col min="2829" max="2829" width="25.25" style="90" customWidth="1"/>
    <col min="2830" max="2831" width="22.625" style="90" customWidth="1"/>
    <col min="2832" max="3072" width="9" style="90"/>
    <col min="3073" max="3073" width="22.625" style="90" customWidth="1"/>
    <col min="3074" max="3074" width="35.75" style="90" customWidth="1"/>
    <col min="3075" max="3075" width="13.875" style="90" customWidth="1"/>
    <col min="3076" max="3077" width="16.5" style="90" customWidth="1"/>
    <col min="3078" max="3078" width="22.625" style="90" customWidth="1"/>
    <col min="3079" max="3080" width="35.75" style="90" customWidth="1"/>
    <col min="3081" max="3081" width="16.5" style="90" customWidth="1"/>
    <col min="3082" max="3082" width="35.75" style="90" customWidth="1"/>
    <col min="3083" max="3084" width="22.625" style="90" customWidth="1"/>
    <col min="3085" max="3085" width="25.25" style="90" customWidth="1"/>
    <col min="3086" max="3087" width="22.625" style="90" customWidth="1"/>
    <col min="3088" max="3328" width="9" style="90"/>
    <col min="3329" max="3329" width="22.625" style="90" customWidth="1"/>
    <col min="3330" max="3330" width="35.75" style="90" customWidth="1"/>
    <col min="3331" max="3331" width="13.875" style="90" customWidth="1"/>
    <col min="3332" max="3333" width="16.5" style="90" customWidth="1"/>
    <col min="3334" max="3334" width="22.625" style="90" customWidth="1"/>
    <col min="3335" max="3336" width="35.75" style="90" customWidth="1"/>
    <col min="3337" max="3337" width="16.5" style="90" customWidth="1"/>
    <col min="3338" max="3338" width="35.75" style="90" customWidth="1"/>
    <col min="3339" max="3340" width="22.625" style="90" customWidth="1"/>
    <col min="3341" max="3341" width="25.25" style="90" customWidth="1"/>
    <col min="3342" max="3343" width="22.625" style="90" customWidth="1"/>
    <col min="3344" max="3584" width="9" style="90"/>
    <col min="3585" max="3585" width="22.625" style="90" customWidth="1"/>
    <col min="3586" max="3586" width="35.75" style="90" customWidth="1"/>
    <col min="3587" max="3587" width="13.875" style="90" customWidth="1"/>
    <col min="3588" max="3589" width="16.5" style="90" customWidth="1"/>
    <col min="3590" max="3590" width="22.625" style="90" customWidth="1"/>
    <col min="3591" max="3592" width="35.75" style="90" customWidth="1"/>
    <col min="3593" max="3593" width="16.5" style="90" customWidth="1"/>
    <col min="3594" max="3594" width="35.75" style="90" customWidth="1"/>
    <col min="3595" max="3596" width="22.625" style="90" customWidth="1"/>
    <col min="3597" max="3597" width="25.25" style="90" customWidth="1"/>
    <col min="3598" max="3599" width="22.625" style="90" customWidth="1"/>
    <col min="3600" max="3840" width="9" style="90"/>
    <col min="3841" max="3841" width="22.625" style="90" customWidth="1"/>
    <col min="3842" max="3842" width="35.75" style="90" customWidth="1"/>
    <col min="3843" max="3843" width="13.875" style="90" customWidth="1"/>
    <col min="3844" max="3845" width="16.5" style="90" customWidth="1"/>
    <col min="3846" max="3846" width="22.625" style="90" customWidth="1"/>
    <col min="3847" max="3848" width="35.75" style="90" customWidth="1"/>
    <col min="3849" max="3849" width="16.5" style="90" customWidth="1"/>
    <col min="3850" max="3850" width="35.75" style="90" customWidth="1"/>
    <col min="3851" max="3852" width="22.625" style="90" customWidth="1"/>
    <col min="3853" max="3853" width="25.25" style="90" customWidth="1"/>
    <col min="3854" max="3855" width="22.625" style="90" customWidth="1"/>
    <col min="3856" max="4096" width="9" style="90"/>
    <col min="4097" max="4097" width="22.625" style="90" customWidth="1"/>
    <col min="4098" max="4098" width="35.75" style="90" customWidth="1"/>
    <col min="4099" max="4099" width="13.875" style="90" customWidth="1"/>
    <col min="4100" max="4101" width="16.5" style="90" customWidth="1"/>
    <col min="4102" max="4102" width="22.625" style="90" customWidth="1"/>
    <col min="4103" max="4104" width="35.75" style="90" customWidth="1"/>
    <col min="4105" max="4105" width="16.5" style="90" customWidth="1"/>
    <col min="4106" max="4106" width="35.75" style="90" customWidth="1"/>
    <col min="4107" max="4108" width="22.625" style="90" customWidth="1"/>
    <col min="4109" max="4109" width="25.25" style="90" customWidth="1"/>
    <col min="4110" max="4111" width="22.625" style="90" customWidth="1"/>
    <col min="4112" max="4352" width="9" style="90"/>
    <col min="4353" max="4353" width="22.625" style="90" customWidth="1"/>
    <col min="4354" max="4354" width="35.75" style="90" customWidth="1"/>
    <col min="4355" max="4355" width="13.875" style="90" customWidth="1"/>
    <col min="4356" max="4357" width="16.5" style="90" customWidth="1"/>
    <col min="4358" max="4358" width="22.625" style="90" customWidth="1"/>
    <col min="4359" max="4360" width="35.75" style="90" customWidth="1"/>
    <col min="4361" max="4361" width="16.5" style="90" customWidth="1"/>
    <col min="4362" max="4362" width="35.75" style="90" customWidth="1"/>
    <col min="4363" max="4364" width="22.625" style="90" customWidth="1"/>
    <col min="4365" max="4365" width="25.25" style="90" customWidth="1"/>
    <col min="4366" max="4367" width="22.625" style="90" customWidth="1"/>
    <col min="4368" max="4608" width="9" style="90"/>
    <col min="4609" max="4609" width="22.625" style="90" customWidth="1"/>
    <col min="4610" max="4610" width="35.75" style="90" customWidth="1"/>
    <col min="4611" max="4611" width="13.875" style="90" customWidth="1"/>
    <col min="4612" max="4613" width="16.5" style="90" customWidth="1"/>
    <col min="4614" max="4614" width="22.625" style="90" customWidth="1"/>
    <col min="4615" max="4616" width="35.75" style="90" customWidth="1"/>
    <col min="4617" max="4617" width="16.5" style="90" customWidth="1"/>
    <col min="4618" max="4618" width="35.75" style="90" customWidth="1"/>
    <col min="4619" max="4620" width="22.625" style="90" customWidth="1"/>
    <col min="4621" max="4621" width="25.25" style="90" customWidth="1"/>
    <col min="4622" max="4623" width="22.625" style="90" customWidth="1"/>
    <col min="4624" max="4864" width="9" style="90"/>
    <col min="4865" max="4865" width="22.625" style="90" customWidth="1"/>
    <col min="4866" max="4866" width="35.75" style="90" customWidth="1"/>
    <col min="4867" max="4867" width="13.875" style="90" customWidth="1"/>
    <col min="4868" max="4869" width="16.5" style="90" customWidth="1"/>
    <col min="4870" max="4870" width="22.625" style="90" customWidth="1"/>
    <col min="4871" max="4872" width="35.75" style="90" customWidth="1"/>
    <col min="4873" max="4873" width="16.5" style="90" customWidth="1"/>
    <col min="4874" max="4874" width="35.75" style="90" customWidth="1"/>
    <col min="4875" max="4876" width="22.625" style="90" customWidth="1"/>
    <col min="4877" max="4877" width="25.25" style="90" customWidth="1"/>
    <col min="4878" max="4879" width="22.625" style="90" customWidth="1"/>
    <col min="4880" max="5120" width="9" style="90"/>
    <col min="5121" max="5121" width="22.625" style="90" customWidth="1"/>
    <col min="5122" max="5122" width="35.75" style="90" customWidth="1"/>
    <col min="5123" max="5123" width="13.875" style="90" customWidth="1"/>
    <col min="5124" max="5125" width="16.5" style="90" customWidth="1"/>
    <col min="5126" max="5126" width="22.625" style="90" customWidth="1"/>
    <col min="5127" max="5128" width="35.75" style="90" customWidth="1"/>
    <col min="5129" max="5129" width="16.5" style="90" customWidth="1"/>
    <col min="5130" max="5130" width="35.75" style="90" customWidth="1"/>
    <col min="5131" max="5132" width="22.625" style="90" customWidth="1"/>
    <col min="5133" max="5133" width="25.25" style="90" customWidth="1"/>
    <col min="5134" max="5135" width="22.625" style="90" customWidth="1"/>
    <col min="5136" max="5376" width="9" style="90"/>
    <col min="5377" max="5377" width="22.625" style="90" customWidth="1"/>
    <col min="5378" max="5378" width="35.75" style="90" customWidth="1"/>
    <col min="5379" max="5379" width="13.875" style="90" customWidth="1"/>
    <col min="5380" max="5381" width="16.5" style="90" customWidth="1"/>
    <col min="5382" max="5382" width="22.625" style="90" customWidth="1"/>
    <col min="5383" max="5384" width="35.75" style="90" customWidth="1"/>
    <col min="5385" max="5385" width="16.5" style="90" customWidth="1"/>
    <col min="5386" max="5386" width="35.75" style="90" customWidth="1"/>
    <col min="5387" max="5388" width="22.625" style="90" customWidth="1"/>
    <col min="5389" max="5389" width="25.25" style="90" customWidth="1"/>
    <col min="5390" max="5391" width="22.625" style="90" customWidth="1"/>
    <col min="5392" max="5632" width="9" style="90"/>
    <col min="5633" max="5633" width="22.625" style="90" customWidth="1"/>
    <col min="5634" max="5634" width="35.75" style="90" customWidth="1"/>
    <col min="5635" max="5635" width="13.875" style="90" customWidth="1"/>
    <col min="5636" max="5637" width="16.5" style="90" customWidth="1"/>
    <col min="5638" max="5638" width="22.625" style="90" customWidth="1"/>
    <col min="5639" max="5640" width="35.75" style="90" customWidth="1"/>
    <col min="5641" max="5641" width="16.5" style="90" customWidth="1"/>
    <col min="5642" max="5642" width="35.75" style="90" customWidth="1"/>
    <col min="5643" max="5644" width="22.625" style="90" customWidth="1"/>
    <col min="5645" max="5645" width="25.25" style="90" customWidth="1"/>
    <col min="5646" max="5647" width="22.625" style="90" customWidth="1"/>
    <col min="5648" max="5888" width="9" style="90"/>
    <col min="5889" max="5889" width="22.625" style="90" customWidth="1"/>
    <col min="5890" max="5890" width="35.75" style="90" customWidth="1"/>
    <col min="5891" max="5891" width="13.875" style="90" customWidth="1"/>
    <col min="5892" max="5893" width="16.5" style="90" customWidth="1"/>
    <col min="5894" max="5894" width="22.625" style="90" customWidth="1"/>
    <col min="5895" max="5896" width="35.75" style="90" customWidth="1"/>
    <col min="5897" max="5897" width="16.5" style="90" customWidth="1"/>
    <col min="5898" max="5898" width="35.75" style="90" customWidth="1"/>
    <col min="5899" max="5900" width="22.625" style="90" customWidth="1"/>
    <col min="5901" max="5901" width="25.25" style="90" customWidth="1"/>
    <col min="5902" max="5903" width="22.625" style="90" customWidth="1"/>
    <col min="5904" max="6144" width="9" style="90"/>
    <col min="6145" max="6145" width="22.625" style="90" customWidth="1"/>
    <col min="6146" max="6146" width="35.75" style="90" customWidth="1"/>
    <col min="6147" max="6147" width="13.875" style="90" customWidth="1"/>
    <col min="6148" max="6149" width="16.5" style="90" customWidth="1"/>
    <col min="6150" max="6150" width="22.625" style="90" customWidth="1"/>
    <col min="6151" max="6152" width="35.75" style="90" customWidth="1"/>
    <col min="6153" max="6153" width="16.5" style="90" customWidth="1"/>
    <col min="6154" max="6154" width="35.75" style="90" customWidth="1"/>
    <col min="6155" max="6156" width="22.625" style="90" customWidth="1"/>
    <col min="6157" max="6157" width="25.25" style="90" customWidth="1"/>
    <col min="6158" max="6159" width="22.625" style="90" customWidth="1"/>
    <col min="6160" max="6400" width="9" style="90"/>
    <col min="6401" max="6401" width="22.625" style="90" customWidth="1"/>
    <col min="6402" max="6402" width="35.75" style="90" customWidth="1"/>
    <col min="6403" max="6403" width="13.875" style="90" customWidth="1"/>
    <col min="6404" max="6405" width="16.5" style="90" customWidth="1"/>
    <col min="6406" max="6406" width="22.625" style="90" customWidth="1"/>
    <col min="6407" max="6408" width="35.75" style="90" customWidth="1"/>
    <col min="6409" max="6409" width="16.5" style="90" customWidth="1"/>
    <col min="6410" max="6410" width="35.75" style="90" customWidth="1"/>
    <col min="6411" max="6412" width="22.625" style="90" customWidth="1"/>
    <col min="6413" max="6413" width="25.25" style="90" customWidth="1"/>
    <col min="6414" max="6415" width="22.625" style="90" customWidth="1"/>
    <col min="6416" max="6656" width="9" style="90"/>
    <col min="6657" max="6657" width="22.625" style="90" customWidth="1"/>
    <col min="6658" max="6658" width="35.75" style="90" customWidth="1"/>
    <col min="6659" max="6659" width="13.875" style="90" customWidth="1"/>
    <col min="6660" max="6661" width="16.5" style="90" customWidth="1"/>
    <col min="6662" max="6662" width="22.625" style="90" customWidth="1"/>
    <col min="6663" max="6664" width="35.75" style="90" customWidth="1"/>
    <col min="6665" max="6665" width="16.5" style="90" customWidth="1"/>
    <col min="6666" max="6666" width="35.75" style="90" customWidth="1"/>
    <col min="6667" max="6668" width="22.625" style="90" customWidth="1"/>
    <col min="6669" max="6669" width="25.25" style="90" customWidth="1"/>
    <col min="6670" max="6671" width="22.625" style="90" customWidth="1"/>
    <col min="6672" max="6912" width="9" style="90"/>
    <col min="6913" max="6913" width="22.625" style="90" customWidth="1"/>
    <col min="6914" max="6914" width="35.75" style="90" customWidth="1"/>
    <col min="6915" max="6915" width="13.875" style="90" customWidth="1"/>
    <col min="6916" max="6917" width="16.5" style="90" customWidth="1"/>
    <col min="6918" max="6918" width="22.625" style="90" customWidth="1"/>
    <col min="6919" max="6920" width="35.75" style="90" customWidth="1"/>
    <col min="6921" max="6921" width="16.5" style="90" customWidth="1"/>
    <col min="6922" max="6922" width="35.75" style="90" customWidth="1"/>
    <col min="6923" max="6924" width="22.625" style="90" customWidth="1"/>
    <col min="6925" max="6925" width="25.25" style="90" customWidth="1"/>
    <col min="6926" max="6927" width="22.625" style="90" customWidth="1"/>
    <col min="6928" max="7168" width="9" style="90"/>
    <col min="7169" max="7169" width="22.625" style="90" customWidth="1"/>
    <col min="7170" max="7170" width="35.75" style="90" customWidth="1"/>
    <col min="7171" max="7171" width="13.875" style="90" customWidth="1"/>
    <col min="7172" max="7173" width="16.5" style="90" customWidth="1"/>
    <col min="7174" max="7174" width="22.625" style="90" customWidth="1"/>
    <col min="7175" max="7176" width="35.75" style="90" customWidth="1"/>
    <col min="7177" max="7177" width="16.5" style="90" customWidth="1"/>
    <col min="7178" max="7178" width="35.75" style="90" customWidth="1"/>
    <col min="7179" max="7180" width="22.625" style="90" customWidth="1"/>
    <col min="7181" max="7181" width="25.25" style="90" customWidth="1"/>
    <col min="7182" max="7183" width="22.625" style="90" customWidth="1"/>
    <col min="7184" max="7424" width="9" style="90"/>
    <col min="7425" max="7425" width="22.625" style="90" customWidth="1"/>
    <col min="7426" max="7426" width="35.75" style="90" customWidth="1"/>
    <col min="7427" max="7427" width="13.875" style="90" customWidth="1"/>
    <col min="7428" max="7429" width="16.5" style="90" customWidth="1"/>
    <col min="7430" max="7430" width="22.625" style="90" customWidth="1"/>
    <col min="7431" max="7432" width="35.75" style="90" customWidth="1"/>
    <col min="7433" max="7433" width="16.5" style="90" customWidth="1"/>
    <col min="7434" max="7434" width="35.75" style="90" customWidth="1"/>
    <col min="7435" max="7436" width="22.625" style="90" customWidth="1"/>
    <col min="7437" max="7437" width="25.25" style="90" customWidth="1"/>
    <col min="7438" max="7439" width="22.625" style="90" customWidth="1"/>
    <col min="7440" max="7680" width="9" style="90"/>
    <col min="7681" max="7681" width="22.625" style="90" customWidth="1"/>
    <col min="7682" max="7682" width="35.75" style="90" customWidth="1"/>
    <col min="7683" max="7683" width="13.875" style="90" customWidth="1"/>
    <col min="7684" max="7685" width="16.5" style="90" customWidth="1"/>
    <col min="7686" max="7686" width="22.625" style="90" customWidth="1"/>
    <col min="7687" max="7688" width="35.75" style="90" customWidth="1"/>
    <col min="7689" max="7689" width="16.5" style="90" customWidth="1"/>
    <col min="7690" max="7690" width="35.75" style="90" customWidth="1"/>
    <col min="7691" max="7692" width="22.625" style="90" customWidth="1"/>
    <col min="7693" max="7693" width="25.25" style="90" customWidth="1"/>
    <col min="7694" max="7695" width="22.625" style="90" customWidth="1"/>
    <col min="7696" max="7936" width="9" style="90"/>
    <col min="7937" max="7937" width="22.625" style="90" customWidth="1"/>
    <col min="7938" max="7938" width="35.75" style="90" customWidth="1"/>
    <col min="7939" max="7939" width="13.875" style="90" customWidth="1"/>
    <col min="7940" max="7941" width="16.5" style="90" customWidth="1"/>
    <col min="7942" max="7942" width="22.625" style="90" customWidth="1"/>
    <col min="7943" max="7944" width="35.75" style="90" customWidth="1"/>
    <col min="7945" max="7945" width="16.5" style="90" customWidth="1"/>
    <col min="7946" max="7946" width="35.75" style="90" customWidth="1"/>
    <col min="7947" max="7948" width="22.625" style="90" customWidth="1"/>
    <col min="7949" max="7949" width="25.25" style="90" customWidth="1"/>
    <col min="7950" max="7951" width="22.625" style="90" customWidth="1"/>
    <col min="7952" max="8192" width="9" style="90"/>
    <col min="8193" max="8193" width="22.625" style="90" customWidth="1"/>
    <col min="8194" max="8194" width="35.75" style="90" customWidth="1"/>
    <col min="8195" max="8195" width="13.875" style="90" customWidth="1"/>
    <col min="8196" max="8197" width="16.5" style="90" customWidth="1"/>
    <col min="8198" max="8198" width="22.625" style="90" customWidth="1"/>
    <col min="8199" max="8200" width="35.75" style="90" customWidth="1"/>
    <col min="8201" max="8201" width="16.5" style="90" customWidth="1"/>
    <col min="8202" max="8202" width="35.75" style="90" customWidth="1"/>
    <col min="8203" max="8204" width="22.625" style="90" customWidth="1"/>
    <col min="8205" max="8205" width="25.25" style="90" customWidth="1"/>
    <col min="8206" max="8207" width="22.625" style="90" customWidth="1"/>
    <col min="8208" max="8448" width="9" style="90"/>
    <col min="8449" max="8449" width="22.625" style="90" customWidth="1"/>
    <col min="8450" max="8450" width="35.75" style="90" customWidth="1"/>
    <col min="8451" max="8451" width="13.875" style="90" customWidth="1"/>
    <col min="8452" max="8453" width="16.5" style="90" customWidth="1"/>
    <col min="8454" max="8454" width="22.625" style="90" customWidth="1"/>
    <col min="8455" max="8456" width="35.75" style="90" customWidth="1"/>
    <col min="8457" max="8457" width="16.5" style="90" customWidth="1"/>
    <col min="8458" max="8458" width="35.75" style="90" customWidth="1"/>
    <col min="8459" max="8460" width="22.625" style="90" customWidth="1"/>
    <col min="8461" max="8461" width="25.25" style="90" customWidth="1"/>
    <col min="8462" max="8463" width="22.625" style="90" customWidth="1"/>
    <col min="8464" max="8704" width="9" style="90"/>
    <col min="8705" max="8705" width="22.625" style="90" customWidth="1"/>
    <col min="8706" max="8706" width="35.75" style="90" customWidth="1"/>
    <col min="8707" max="8707" width="13.875" style="90" customWidth="1"/>
    <col min="8708" max="8709" width="16.5" style="90" customWidth="1"/>
    <col min="8710" max="8710" width="22.625" style="90" customWidth="1"/>
    <col min="8711" max="8712" width="35.75" style="90" customWidth="1"/>
    <col min="8713" max="8713" width="16.5" style="90" customWidth="1"/>
    <col min="8714" max="8714" width="35.75" style="90" customWidth="1"/>
    <col min="8715" max="8716" width="22.625" style="90" customWidth="1"/>
    <col min="8717" max="8717" width="25.25" style="90" customWidth="1"/>
    <col min="8718" max="8719" width="22.625" style="90" customWidth="1"/>
    <col min="8720" max="8960" width="9" style="90"/>
    <col min="8961" max="8961" width="22.625" style="90" customWidth="1"/>
    <col min="8962" max="8962" width="35.75" style="90" customWidth="1"/>
    <col min="8963" max="8963" width="13.875" style="90" customWidth="1"/>
    <col min="8964" max="8965" width="16.5" style="90" customWidth="1"/>
    <col min="8966" max="8966" width="22.625" style="90" customWidth="1"/>
    <col min="8967" max="8968" width="35.75" style="90" customWidth="1"/>
    <col min="8969" max="8969" width="16.5" style="90" customWidth="1"/>
    <col min="8970" max="8970" width="35.75" style="90" customWidth="1"/>
    <col min="8971" max="8972" width="22.625" style="90" customWidth="1"/>
    <col min="8973" max="8973" width="25.25" style="90" customWidth="1"/>
    <col min="8974" max="8975" width="22.625" style="90" customWidth="1"/>
    <col min="8976" max="9216" width="9" style="90"/>
    <col min="9217" max="9217" width="22.625" style="90" customWidth="1"/>
    <col min="9218" max="9218" width="35.75" style="90" customWidth="1"/>
    <col min="9219" max="9219" width="13.875" style="90" customWidth="1"/>
    <col min="9220" max="9221" width="16.5" style="90" customWidth="1"/>
    <col min="9222" max="9222" width="22.625" style="90" customWidth="1"/>
    <col min="9223" max="9224" width="35.75" style="90" customWidth="1"/>
    <col min="9225" max="9225" width="16.5" style="90" customWidth="1"/>
    <col min="9226" max="9226" width="35.75" style="90" customWidth="1"/>
    <col min="9227" max="9228" width="22.625" style="90" customWidth="1"/>
    <col min="9229" max="9229" width="25.25" style="90" customWidth="1"/>
    <col min="9230" max="9231" width="22.625" style="90" customWidth="1"/>
    <col min="9232" max="9472" width="9" style="90"/>
    <col min="9473" max="9473" width="22.625" style="90" customWidth="1"/>
    <col min="9474" max="9474" width="35.75" style="90" customWidth="1"/>
    <col min="9475" max="9475" width="13.875" style="90" customWidth="1"/>
    <col min="9476" max="9477" width="16.5" style="90" customWidth="1"/>
    <col min="9478" max="9478" width="22.625" style="90" customWidth="1"/>
    <col min="9479" max="9480" width="35.75" style="90" customWidth="1"/>
    <col min="9481" max="9481" width="16.5" style="90" customWidth="1"/>
    <col min="9482" max="9482" width="35.75" style="90" customWidth="1"/>
    <col min="9483" max="9484" width="22.625" style="90" customWidth="1"/>
    <col min="9485" max="9485" width="25.25" style="90" customWidth="1"/>
    <col min="9486" max="9487" width="22.625" style="90" customWidth="1"/>
    <col min="9488" max="9728" width="9" style="90"/>
    <col min="9729" max="9729" width="22.625" style="90" customWidth="1"/>
    <col min="9730" max="9730" width="35.75" style="90" customWidth="1"/>
    <col min="9731" max="9731" width="13.875" style="90" customWidth="1"/>
    <col min="9732" max="9733" width="16.5" style="90" customWidth="1"/>
    <col min="9734" max="9734" width="22.625" style="90" customWidth="1"/>
    <col min="9735" max="9736" width="35.75" style="90" customWidth="1"/>
    <col min="9737" max="9737" width="16.5" style="90" customWidth="1"/>
    <col min="9738" max="9738" width="35.75" style="90" customWidth="1"/>
    <col min="9739" max="9740" width="22.625" style="90" customWidth="1"/>
    <col min="9741" max="9741" width="25.25" style="90" customWidth="1"/>
    <col min="9742" max="9743" width="22.625" style="90" customWidth="1"/>
    <col min="9744" max="9984" width="9" style="90"/>
    <col min="9985" max="9985" width="22.625" style="90" customWidth="1"/>
    <col min="9986" max="9986" width="35.75" style="90" customWidth="1"/>
    <col min="9987" max="9987" width="13.875" style="90" customWidth="1"/>
    <col min="9988" max="9989" width="16.5" style="90" customWidth="1"/>
    <col min="9990" max="9990" width="22.625" style="90" customWidth="1"/>
    <col min="9991" max="9992" width="35.75" style="90" customWidth="1"/>
    <col min="9993" max="9993" width="16.5" style="90" customWidth="1"/>
    <col min="9994" max="9994" width="35.75" style="90" customWidth="1"/>
    <col min="9995" max="9996" width="22.625" style="90" customWidth="1"/>
    <col min="9997" max="9997" width="25.25" style="90" customWidth="1"/>
    <col min="9998" max="9999" width="22.625" style="90" customWidth="1"/>
    <col min="10000" max="10240" width="9" style="90"/>
    <col min="10241" max="10241" width="22.625" style="90" customWidth="1"/>
    <col min="10242" max="10242" width="35.75" style="90" customWidth="1"/>
    <col min="10243" max="10243" width="13.875" style="90" customWidth="1"/>
    <col min="10244" max="10245" width="16.5" style="90" customWidth="1"/>
    <col min="10246" max="10246" width="22.625" style="90" customWidth="1"/>
    <col min="10247" max="10248" width="35.75" style="90" customWidth="1"/>
    <col min="10249" max="10249" width="16.5" style="90" customWidth="1"/>
    <col min="10250" max="10250" width="35.75" style="90" customWidth="1"/>
    <col min="10251" max="10252" width="22.625" style="90" customWidth="1"/>
    <col min="10253" max="10253" width="25.25" style="90" customWidth="1"/>
    <col min="10254" max="10255" width="22.625" style="90" customWidth="1"/>
    <col min="10256" max="10496" width="9" style="90"/>
    <col min="10497" max="10497" width="22.625" style="90" customWidth="1"/>
    <col min="10498" max="10498" width="35.75" style="90" customWidth="1"/>
    <col min="10499" max="10499" width="13.875" style="90" customWidth="1"/>
    <col min="10500" max="10501" width="16.5" style="90" customWidth="1"/>
    <col min="10502" max="10502" width="22.625" style="90" customWidth="1"/>
    <col min="10503" max="10504" width="35.75" style="90" customWidth="1"/>
    <col min="10505" max="10505" width="16.5" style="90" customWidth="1"/>
    <col min="10506" max="10506" width="35.75" style="90" customWidth="1"/>
    <col min="10507" max="10508" width="22.625" style="90" customWidth="1"/>
    <col min="10509" max="10509" width="25.25" style="90" customWidth="1"/>
    <col min="10510" max="10511" width="22.625" style="90" customWidth="1"/>
    <col min="10512" max="10752" width="9" style="90"/>
    <col min="10753" max="10753" width="22.625" style="90" customWidth="1"/>
    <col min="10754" max="10754" width="35.75" style="90" customWidth="1"/>
    <col min="10755" max="10755" width="13.875" style="90" customWidth="1"/>
    <col min="10756" max="10757" width="16.5" style="90" customWidth="1"/>
    <col min="10758" max="10758" width="22.625" style="90" customWidth="1"/>
    <col min="10759" max="10760" width="35.75" style="90" customWidth="1"/>
    <col min="10761" max="10761" width="16.5" style="90" customWidth="1"/>
    <col min="10762" max="10762" width="35.75" style="90" customWidth="1"/>
    <col min="10763" max="10764" width="22.625" style="90" customWidth="1"/>
    <col min="10765" max="10765" width="25.25" style="90" customWidth="1"/>
    <col min="10766" max="10767" width="22.625" style="90" customWidth="1"/>
    <col min="10768" max="11008" width="9" style="90"/>
    <col min="11009" max="11009" width="22.625" style="90" customWidth="1"/>
    <col min="11010" max="11010" width="35.75" style="90" customWidth="1"/>
    <col min="11011" max="11011" width="13.875" style="90" customWidth="1"/>
    <col min="11012" max="11013" width="16.5" style="90" customWidth="1"/>
    <col min="11014" max="11014" width="22.625" style="90" customWidth="1"/>
    <col min="11015" max="11016" width="35.75" style="90" customWidth="1"/>
    <col min="11017" max="11017" width="16.5" style="90" customWidth="1"/>
    <col min="11018" max="11018" width="35.75" style="90" customWidth="1"/>
    <col min="11019" max="11020" width="22.625" style="90" customWidth="1"/>
    <col min="11021" max="11021" width="25.25" style="90" customWidth="1"/>
    <col min="11022" max="11023" width="22.625" style="90" customWidth="1"/>
    <col min="11024" max="11264" width="9" style="90"/>
    <col min="11265" max="11265" width="22.625" style="90" customWidth="1"/>
    <col min="11266" max="11266" width="35.75" style="90" customWidth="1"/>
    <col min="11267" max="11267" width="13.875" style="90" customWidth="1"/>
    <col min="11268" max="11269" width="16.5" style="90" customWidth="1"/>
    <col min="11270" max="11270" width="22.625" style="90" customWidth="1"/>
    <col min="11271" max="11272" width="35.75" style="90" customWidth="1"/>
    <col min="11273" max="11273" width="16.5" style="90" customWidth="1"/>
    <col min="11274" max="11274" width="35.75" style="90" customWidth="1"/>
    <col min="11275" max="11276" width="22.625" style="90" customWidth="1"/>
    <col min="11277" max="11277" width="25.25" style="90" customWidth="1"/>
    <col min="11278" max="11279" width="22.625" style="90" customWidth="1"/>
    <col min="11280" max="11520" width="9" style="90"/>
    <col min="11521" max="11521" width="22.625" style="90" customWidth="1"/>
    <col min="11522" max="11522" width="35.75" style="90" customWidth="1"/>
    <col min="11523" max="11523" width="13.875" style="90" customWidth="1"/>
    <col min="11524" max="11525" width="16.5" style="90" customWidth="1"/>
    <col min="11526" max="11526" width="22.625" style="90" customWidth="1"/>
    <col min="11527" max="11528" width="35.75" style="90" customWidth="1"/>
    <col min="11529" max="11529" width="16.5" style="90" customWidth="1"/>
    <col min="11530" max="11530" width="35.75" style="90" customWidth="1"/>
    <col min="11531" max="11532" width="22.625" style="90" customWidth="1"/>
    <col min="11533" max="11533" width="25.25" style="90" customWidth="1"/>
    <col min="11534" max="11535" width="22.625" style="90" customWidth="1"/>
    <col min="11536" max="11776" width="9" style="90"/>
    <col min="11777" max="11777" width="22.625" style="90" customWidth="1"/>
    <col min="11778" max="11778" width="35.75" style="90" customWidth="1"/>
    <col min="11779" max="11779" width="13.875" style="90" customWidth="1"/>
    <col min="11780" max="11781" width="16.5" style="90" customWidth="1"/>
    <col min="11782" max="11782" width="22.625" style="90" customWidth="1"/>
    <col min="11783" max="11784" width="35.75" style="90" customWidth="1"/>
    <col min="11785" max="11785" width="16.5" style="90" customWidth="1"/>
    <col min="11786" max="11786" width="35.75" style="90" customWidth="1"/>
    <col min="11787" max="11788" width="22.625" style="90" customWidth="1"/>
    <col min="11789" max="11789" width="25.25" style="90" customWidth="1"/>
    <col min="11790" max="11791" width="22.625" style="90" customWidth="1"/>
    <col min="11792" max="12032" width="9" style="90"/>
    <col min="12033" max="12033" width="22.625" style="90" customWidth="1"/>
    <col min="12034" max="12034" width="35.75" style="90" customWidth="1"/>
    <col min="12035" max="12035" width="13.875" style="90" customWidth="1"/>
    <col min="12036" max="12037" width="16.5" style="90" customWidth="1"/>
    <col min="12038" max="12038" width="22.625" style="90" customWidth="1"/>
    <col min="12039" max="12040" width="35.75" style="90" customWidth="1"/>
    <col min="12041" max="12041" width="16.5" style="90" customWidth="1"/>
    <col min="12042" max="12042" width="35.75" style="90" customWidth="1"/>
    <col min="12043" max="12044" width="22.625" style="90" customWidth="1"/>
    <col min="12045" max="12045" width="25.25" style="90" customWidth="1"/>
    <col min="12046" max="12047" width="22.625" style="90" customWidth="1"/>
    <col min="12048" max="12288" width="9" style="90"/>
    <col min="12289" max="12289" width="22.625" style="90" customWidth="1"/>
    <col min="12290" max="12290" width="35.75" style="90" customWidth="1"/>
    <col min="12291" max="12291" width="13.875" style="90" customWidth="1"/>
    <col min="12292" max="12293" width="16.5" style="90" customWidth="1"/>
    <col min="12294" max="12294" width="22.625" style="90" customWidth="1"/>
    <col min="12295" max="12296" width="35.75" style="90" customWidth="1"/>
    <col min="12297" max="12297" width="16.5" style="90" customWidth="1"/>
    <col min="12298" max="12298" width="35.75" style="90" customWidth="1"/>
    <col min="12299" max="12300" width="22.625" style="90" customWidth="1"/>
    <col min="12301" max="12301" width="25.25" style="90" customWidth="1"/>
    <col min="12302" max="12303" width="22.625" style="90" customWidth="1"/>
    <col min="12304" max="12544" width="9" style="90"/>
    <col min="12545" max="12545" width="22.625" style="90" customWidth="1"/>
    <col min="12546" max="12546" width="35.75" style="90" customWidth="1"/>
    <col min="12547" max="12547" width="13.875" style="90" customWidth="1"/>
    <col min="12548" max="12549" width="16.5" style="90" customWidth="1"/>
    <col min="12550" max="12550" width="22.625" style="90" customWidth="1"/>
    <col min="12551" max="12552" width="35.75" style="90" customWidth="1"/>
    <col min="12553" max="12553" width="16.5" style="90" customWidth="1"/>
    <col min="12554" max="12554" width="35.75" style="90" customWidth="1"/>
    <col min="12555" max="12556" width="22.625" style="90" customWidth="1"/>
    <col min="12557" max="12557" width="25.25" style="90" customWidth="1"/>
    <col min="12558" max="12559" width="22.625" style="90" customWidth="1"/>
    <col min="12560" max="12800" width="9" style="90"/>
    <col min="12801" max="12801" width="22.625" style="90" customWidth="1"/>
    <col min="12802" max="12802" width="35.75" style="90" customWidth="1"/>
    <col min="12803" max="12803" width="13.875" style="90" customWidth="1"/>
    <col min="12804" max="12805" width="16.5" style="90" customWidth="1"/>
    <col min="12806" max="12806" width="22.625" style="90" customWidth="1"/>
    <col min="12807" max="12808" width="35.75" style="90" customWidth="1"/>
    <col min="12809" max="12809" width="16.5" style="90" customWidth="1"/>
    <col min="12810" max="12810" width="35.75" style="90" customWidth="1"/>
    <col min="12811" max="12812" width="22.625" style="90" customWidth="1"/>
    <col min="12813" max="12813" width="25.25" style="90" customWidth="1"/>
    <col min="12814" max="12815" width="22.625" style="90" customWidth="1"/>
    <col min="12816" max="13056" width="9" style="90"/>
    <col min="13057" max="13057" width="22.625" style="90" customWidth="1"/>
    <col min="13058" max="13058" width="35.75" style="90" customWidth="1"/>
    <col min="13059" max="13059" width="13.875" style="90" customWidth="1"/>
    <col min="13060" max="13061" width="16.5" style="90" customWidth="1"/>
    <col min="13062" max="13062" width="22.625" style="90" customWidth="1"/>
    <col min="13063" max="13064" width="35.75" style="90" customWidth="1"/>
    <col min="13065" max="13065" width="16.5" style="90" customWidth="1"/>
    <col min="13066" max="13066" width="35.75" style="90" customWidth="1"/>
    <col min="13067" max="13068" width="22.625" style="90" customWidth="1"/>
    <col min="13069" max="13069" width="25.25" style="90" customWidth="1"/>
    <col min="13070" max="13071" width="22.625" style="90" customWidth="1"/>
    <col min="13072" max="13312" width="9" style="90"/>
    <col min="13313" max="13313" width="22.625" style="90" customWidth="1"/>
    <col min="13314" max="13314" width="35.75" style="90" customWidth="1"/>
    <col min="13315" max="13315" width="13.875" style="90" customWidth="1"/>
    <col min="13316" max="13317" width="16.5" style="90" customWidth="1"/>
    <col min="13318" max="13318" width="22.625" style="90" customWidth="1"/>
    <col min="13319" max="13320" width="35.75" style="90" customWidth="1"/>
    <col min="13321" max="13321" width="16.5" style="90" customWidth="1"/>
    <col min="13322" max="13322" width="35.75" style="90" customWidth="1"/>
    <col min="13323" max="13324" width="22.625" style="90" customWidth="1"/>
    <col min="13325" max="13325" width="25.25" style="90" customWidth="1"/>
    <col min="13326" max="13327" width="22.625" style="90" customWidth="1"/>
    <col min="13328" max="13568" width="9" style="90"/>
    <col min="13569" max="13569" width="22.625" style="90" customWidth="1"/>
    <col min="13570" max="13570" width="35.75" style="90" customWidth="1"/>
    <col min="13571" max="13571" width="13.875" style="90" customWidth="1"/>
    <col min="13572" max="13573" width="16.5" style="90" customWidth="1"/>
    <col min="13574" max="13574" width="22.625" style="90" customWidth="1"/>
    <col min="13575" max="13576" width="35.75" style="90" customWidth="1"/>
    <col min="13577" max="13577" width="16.5" style="90" customWidth="1"/>
    <col min="13578" max="13578" width="35.75" style="90" customWidth="1"/>
    <col min="13579" max="13580" width="22.625" style="90" customWidth="1"/>
    <col min="13581" max="13581" width="25.25" style="90" customWidth="1"/>
    <col min="13582" max="13583" width="22.625" style="90" customWidth="1"/>
    <col min="13584" max="13824" width="9" style="90"/>
    <col min="13825" max="13825" width="22.625" style="90" customWidth="1"/>
    <col min="13826" max="13826" width="35.75" style="90" customWidth="1"/>
    <col min="13827" max="13827" width="13.875" style="90" customWidth="1"/>
    <col min="13828" max="13829" width="16.5" style="90" customWidth="1"/>
    <col min="13830" max="13830" width="22.625" style="90" customWidth="1"/>
    <col min="13831" max="13832" width="35.75" style="90" customWidth="1"/>
    <col min="13833" max="13833" width="16.5" style="90" customWidth="1"/>
    <col min="13834" max="13834" width="35.75" style="90" customWidth="1"/>
    <col min="13835" max="13836" width="22.625" style="90" customWidth="1"/>
    <col min="13837" max="13837" width="25.25" style="90" customWidth="1"/>
    <col min="13838" max="13839" width="22.625" style="90" customWidth="1"/>
    <col min="13840" max="14080" width="9" style="90"/>
    <col min="14081" max="14081" width="22.625" style="90" customWidth="1"/>
    <col min="14082" max="14082" width="35.75" style="90" customWidth="1"/>
    <col min="14083" max="14083" width="13.875" style="90" customWidth="1"/>
    <col min="14084" max="14085" width="16.5" style="90" customWidth="1"/>
    <col min="14086" max="14086" width="22.625" style="90" customWidth="1"/>
    <col min="14087" max="14088" width="35.75" style="90" customWidth="1"/>
    <col min="14089" max="14089" width="16.5" style="90" customWidth="1"/>
    <col min="14090" max="14090" width="35.75" style="90" customWidth="1"/>
    <col min="14091" max="14092" width="22.625" style="90" customWidth="1"/>
    <col min="14093" max="14093" width="25.25" style="90" customWidth="1"/>
    <col min="14094" max="14095" width="22.625" style="90" customWidth="1"/>
    <col min="14096" max="14336" width="9" style="90"/>
    <col min="14337" max="14337" width="22.625" style="90" customWidth="1"/>
    <col min="14338" max="14338" width="35.75" style="90" customWidth="1"/>
    <col min="14339" max="14339" width="13.875" style="90" customWidth="1"/>
    <col min="14340" max="14341" width="16.5" style="90" customWidth="1"/>
    <col min="14342" max="14342" width="22.625" style="90" customWidth="1"/>
    <col min="14343" max="14344" width="35.75" style="90" customWidth="1"/>
    <col min="14345" max="14345" width="16.5" style="90" customWidth="1"/>
    <col min="14346" max="14346" width="35.75" style="90" customWidth="1"/>
    <col min="14347" max="14348" width="22.625" style="90" customWidth="1"/>
    <col min="14349" max="14349" width="25.25" style="90" customWidth="1"/>
    <col min="14350" max="14351" width="22.625" style="90" customWidth="1"/>
    <col min="14352" max="14592" width="9" style="90"/>
    <col min="14593" max="14593" width="22.625" style="90" customWidth="1"/>
    <col min="14594" max="14594" width="35.75" style="90" customWidth="1"/>
    <col min="14595" max="14595" width="13.875" style="90" customWidth="1"/>
    <col min="14596" max="14597" width="16.5" style="90" customWidth="1"/>
    <col min="14598" max="14598" width="22.625" style="90" customWidth="1"/>
    <col min="14599" max="14600" width="35.75" style="90" customWidth="1"/>
    <col min="14601" max="14601" width="16.5" style="90" customWidth="1"/>
    <col min="14602" max="14602" width="35.75" style="90" customWidth="1"/>
    <col min="14603" max="14604" width="22.625" style="90" customWidth="1"/>
    <col min="14605" max="14605" width="25.25" style="90" customWidth="1"/>
    <col min="14606" max="14607" width="22.625" style="90" customWidth="1"/>
    <col min="14608" max="14848" width="9" style="90"/>
    <col min="14849" max="14849" width="22.625" style="90" customWidth="1"/>
    <col min="14850" max="14850" width="35.75" style="90" customWidth="1"/>
    <col min="14851" max="14851" width="13.875" style="90" customWidth="1"/>
    <col min="14852" max="14853" width="16.5" style="90" customWidth="1"/>
    <col min="14854" max="14854" width="22.625" style="90" customWidth="1"/>
    <col min="14855" max="14856" width="35.75" style="90" customWidth="1"/>
    <col min="14857" max="14857" width="16.5" style="90" customWidth="1"/>
    <col min="14858" max="14858" width="35.75" style="90" customWidth="1"/>
    <col min="14859" max="14860" width="22.625" style="90" customWidth="1"/>
    <col min="14861" max="14861" width="25.25" style="90" customWidth="1"/>
    <col min="14862" max="14863" width="22.625" style="90" customWidth="1"/>
    <col min="14864" max="15104" width="9" style="90"/>
    <col min="15105" max="15105" width="22.625" style="90" customWidth="1"/>
    <col min="15106" max="15106" width="35.75" style="90" customWidth="1"/>
    <col min="15107" max="15107" width="13.875" style="90" customWidth="1"/>
    <col min="15108" max="15109" width="16.5" style="90" customWidth="1"/>
    <col min="15110" max="15110" width="22.625" style="90" customWidth="1"/>
    <col min="15111" max="15112" width="35.75" style="90" customWidth="1"/>
    <col min="15113" max="15113" width="16.5" style="90" customWidth="1"/>
    <col min="15114" max="15114" width="35.75" style="90" customWidth="1"/>
    <col min="15115" max="15116" width="22.625" style="90" customWidth="1"/>
    <col min="15117" max="15117" width="25.25" style="90" customWidth="1"/>
    <col min="15118" max="15119" width="22.625" style="90" customWidth="1"/>
    <col min="15120" max="15360" width="9" style="90"/>
    <col min="15361" max="15361" width="22.625" style="90" customWidth="1"/>
    <col min="15362" max="15362" width="35.75" style="90" customWidth="1"/>
    <col min="15363" max="15363" width="13.875" style="90" customWidth="1"/>
    <col min="15364" max="15365" width="16.5" style="90" customWidth="1"/>
    <col min="15366" max="15366" width="22.625" style="90" customWidth="1"/>
    <col min="15367" max="15368" width="35.75" style="90" customWidth="1"/>
    <col min="15369" max="15369" width="16.5" style="90" customWidth="1"/>
    <col min="15370" max="15370" width="35.75" style="90" customWidth="1"/>
    <col min="15371" max="15372" width="22.625" style="90" customWidth="1"/>
    <col min="15373" max="15373" width="25.25" style="90" customWidth="1"/>
    <col min="15374" max="15375" width="22.625" style="90" customWidth="1"/>
    <col min="15376" max="15616" width="9" style="90"/>
    <col min="15617" max="15617" width="22.625" style="90" customWidth="1"/>
    <col min="15618" max="15618" width="35.75" style="90" customWidth="1"/>
    <col min="15619" max="15619" width="13.875" style="90" customWidth="1"/>
    <col min="15620" max="15621" width="16.5" style="90" customWidth="1"/>
    <col min="15622" max="15622" width="22.625" style="90" customWidth="1"/>
    <col min="15623" max="15624" width="35.75" style="90" customWidth="1"/>
    <col min="15625" max="15625" width="16.5" style="90" customWidth="1"/>
    <col min="15626" max="15626" width="35.75" style="90" customWidth="1"/>
    <col min="15627" max="15628" width="22.625" style="90" customWidth="1"/>
    <col min="15629" max="15629" width="25.25" style="90" customWidth="1"/>
    <col min="15630" max="15631" width="22.625" style="90" customWidth="1"/>
    <col min="15632" max="15872" width="9" style="90"/>
    <col min="15873" max="15873" width="22.625" style="90" customWidth="1"/>
    <col min="15874" max="15874" width="35.75" style="90" customWidth="1"/>
    <col min="15875" max="15875" width="13.875" style="90" customWidth="1"/>
    <col min="15876" max="15877" width="16.5" style="90" customWidth="1"/>
    <col min="15878" max="15878" width="22.625" style="90" customWidth="1"/>
    <col min="15879" max="15880" width="35.75" style="90" customWidth="1"/>
    <col min="15881" max="15881" width="16.5" style="90" customWidth="1"/>
    <col min="15882" max="15882" width="35.75" style="90" customWidth="1"/>
    <col min="15883" max="15884" width="22.625" style="90" customWidth="1"/>
    <col min="15885" max="15885" width="25.25" style="90" customWidth="1"/>
    <col min="15886" max="15887" width="22.625" style="90" customWidth="1"/>
    <col min="15888" max="16128" width="9" style="90"/>
    <col min="16129" max="16129" width="22.625" style="90" customWidth="1"/>
    <col min="16130" max="16130" width="35.75" style="90" customWidth="1"/>
    <col min="16131" max="16131" width="13.875" style="90" customWidth="1"/>
    <col min="16132" max="16133" width="16.5" style="90" customWidth="1"/>
    <col min="16134" max="16134" width="22.625" style="90" customWidth="1"/>
    <col min="16135" max="16136" width="35.75" style="90" customWidth="1"/>
    <col min="16137" max="16137" width="16.5" style="90" customWidth="1"/>
    <col min="16138" max="16138" width="35.75" style="90" customWidth="1"/>
    <col min="16139" max="16140" width="22.625" style="90" customWidth="1"/>
    <col min="16141" max="16141" width="25.25" style="90" customWidth="1"/>
    <col min="16142" max="16143" width="22.625" style="90" customWidth="1"/>
    <col min="16144" max="16384" width="9" style="90"/>
  </cols>
  <sheetData>
    <row r="6" spans="1:18" ht="16.5" customHeight="1">
      <c r="A6" s="325" t="s">
        <v>46</v>
      </c>
      <c r="L6" s="326">
        <f>MEDIAN(L9:L618)</f>
        <v>13.585000000000001</v>
      </c>
      <c r="M6" s="326"/>
      <c r="N6" s="326">
        <f>MEDIAN(N9:N618)</f>
        <v>15.795</v>
      </c>
      <c r="O6" s="326">
        <f>MEDIAN(O9:O618)</f>
        <v>20.865000000000002</v>
      </c>
    </row>
    <row r="7" spans="1:18">
      <c r="L7" s="326">
        <f>AVERAGE(L9:L618)</f>
        <v>55.349436065573727</v>
      </c>
      <c r="N7" s="326">
        <f>AVERAGE(N9:N618)</f>
        <v>60.185473770491853</v>
      </c>
      <c r="O7" s="326">
        <f>AVERAGE(O9:O618)</f>
        <v>66.469006557376829</v>
      </c>
    </row>
    <row r="8" spans="1:18" ht="76.5" customHeight="1">
      <c r="A8" s="327" t="s">
        <v>47</v>
      </c>
      <c r="B8" s="327" t="s">
        <v>48</v>
      </c>
      <c r="C8" s="327" t="s">
        <v>49</v>
      </c>
      <c r="D8" s="327" t="s">
        <v>50</v>
      </c>
      <c r="E8" s="327" t="s">
        <v>51</v>
      </c>
      <c r="F8" s="328" t="s">
        <v>52</v>
      </c>
      <c r="G8" s="327" t="s">
        <v>53</v>
      </c>
      <c r="H8" s="327" t="s">
        <v>54</v>
      </c>
      <c r="I8" s="327" t="s">
        <v>55</v>
      </c>
      <c r="J8" s="327" t="s">
        <v>482</v>
      </c>
      <c r="K8" s="327" t="s">
        <v>58</v>
      </c>
      <c r="L8" s="328" t="s">
        <v>424</v>
      </c>
      <c r="M8" s="327" t="s">
        <v>483</v>
      </c>
      <c r="N8" s="328" t="s">
        <v>425</v>
      </c>
      <c r="O8" s="328" t="s">
        <v>426</v>
      </c>
      <c r="P8" s="379" t="s">
        <v>484</v>
      </c>
      <c r="Q8" s="379" t="s">
        <v>485</v>
      </c>
      <c r="R8" s="379" t="s">
        <v>486</v>
      </c>
    </row>
    <row r="9" spans="1:18">
      <c r="A9" s="329">
        <v>44806</v>
      </c>
      <c r="B9" s="330" t="s">
        <v>487</v>
      </c>
      <c r="C9" s="330" t="s">
        <v>488</v>
      </c>
      <c r="D9" s="331" t="s">
        <v>61</v>
      </c>
      <c r="E9" s="331" t="s">
        <v>77</v>
      </c>
      <c r="F9" s="332">
        <v>4.3600000000000003</v>
      </c>
      <c r="G9" s="330" t="s">
        <v>489</v>
      </c>
      <c r="H9" s="330" t="s">
        <v>60</v>
      </c>
      <c r="I9" s="331" t="s">
        <v>490</v>
      </c>
      <c r="J9" s="333" t="s">
        <v>491</v>
      </c>
      <c r="K9" s="329">
        <v>44806</v>
      </c>
      <c r="L9" s="332">
        <v>6778.79</v>
      </c>
      <c r="M9" s="331" t="s">
        <v>492</v>
      </c>
      <c r="N9" s="332">
        <v>6778.79</v>
      </c>
      <c r="O9" s="332">
        <v>6385.71</v>
      </c>
      <c r="P9" s="90">
        <f t="shared" ref="P9:P72" si="0">RANK(N9,$N$9:$N$618)</f>
        <v>1</v>
      </c>
      <c r="Q9" s="90">
        <f t="shared" ref="Q9:Q72" si="1">RANK(L9,$L$9:$L$618)</f>
        <v>1</v>
      </c>
      <c r="R9" s="90">
        <f t="shared" ref="R9:R72" si="2">RANK(O9,$O$9:$O$618)</f>
        <v>1</v>
      </c>
    </row>
    <row r="10" spans="1:18">
      <c r="A10" s="329">
        <v>44165</v>
      </c>
      <c r="B10" s="330" t="s">
        <v>493</v>
      </c>
      <c r="C10" s="330" t="s">
        <v>494</v>
      </c>
      <c r="D10" s="331" t="s">
        <v>61</v>
      </c>
      <c r="E10" s="331" t="s">
        <v>77</v>
      </c>
      <c r="F10" s="338">
        <v>0.57799999999999996</v>
      </c>
      <c r="G10" s="330" t="s">
        <v>495</v>
      </c>
      <c r="H10" s="330" t="s">
        <v>60</v>
      </c>
      <c r="I10" s="331" t="s">
        <v>496</v>
      </c>
      <c r="J10" s="333" t="s">
        <v>491</v>
      </c>
      <c r="K10" s="329">
        <v>44165</v>
      </c>
      <c r="L10" s="332">
        <v>5094.8100000000004</v>
      </c>
      <c r="M10" s="331" t="s">
        <v>492</v>
      </c>
      <c r="N10" s="332">
        <v>5342.18</v>
      </c>
      <c r="O10" s="332">
        <v>4526.95</v>
      </c>
      <c r="P10" s="90">
        <f t="shared" si="0"/>
        <v>2</v>
      </c>
      <c r="Q10" s="90">
        <f t="shared" si="1"/>
        <v>2</v>
      </c>
      <c r="R10" s="90">
        <f t="shared" si="2"/>
        <v>2</v>
      </c>
    </row>
    <row r="11" spans="1:18" ht="22.5">
      <c r="A11" s="329">
        <v>44253</v>
      </c>
      <c r="B11" s="330" t="s">
        <v>497</v>
      </c>
      <c r="C11" s="330" t="s">
        <v>498</v>
      </c>
      <c r="D11" s="331" t="s">
        <v>61</v>
      </c>
      <c r="E11" s="331" t="s">
        <v>77</v>
      </c>
      <c r="F11" s="332">
        <v>53.82</v>
      </c>
      <c r="G11" s="330" t="s">
        <v>499</v>
      </c>
      <c r="H11" s="330" t="s">
        <v>500</v>
      </c>
      <c r="I11" s="331" t="s">
        <v>501</v>
      </c>
      <c r="J11" s="333" t="s">
        <v>491</v>
      </c>
      <c r="K11" s="329">
        <v>44253</v>
      </c>
      <c r="L11" s="332">
        <v>2900</v>
      </c>
      <c r="M11" s="331" t="s">
        <v>492</v>
      </c>
      <c r="N11" s="332">
        <v>4400</v>
      </c>
      <c r="O11" s="332">
        <v>4400</v>
      </c>
      <c r="P11" s="90">
        <f t="shared" si="0"/>
        <v>3</v>
      </c>
      <c r="Q11" s="90">
        <f t="shared" si="1"/>
        <v>3</v>
      </c>
      <c r="R11" s="90">
        <f t="shared" si="2"/>
        <v>3</v>
      </c>
    </row>
    <row r="12" spans="1:18" ht="22.5">
      <c r="A12" s="329">
        <v>44684</v>
      </c>
      <c r="B12" s="330" t="s">
        <v>502</v>
      </c>
      <c r="C12" s="330" t="s">
        <v>503</v>
      </c>
      <c r="D12" s="331" t="s">
        <v>61</v>
      </c>
      <c r="E12" s="331" t="s">
        <v>77</v>
      </c>
      <c r="F12" s="338">
        <v>0.20300000000000001</v>
      </c>
      <c r="G12" s="330" t="s">
        <v>60</v>
      </c>
      <c r="H12" s="330" t="s">
        <v>504</v>
      </c>
      <c r="I12" s="331" t="s">
        <v>505</v>
      </c>
      <c r="J12" s="333" t="s">
        <v>491</v>
      </c>
      <c r="K12" s="329">
        <v>44684</v>
      </c>
      <c r="L12" s="332">
        <v>1969.62</v>
      </c>
      <c r="M12" s="331" t="s">
        <v>492</v>
      </c>
      <c r="N12" s="332">
        <v>1969.62</v>
      </c>
      <c r="O12" s="332">
        <v>1969.62</v>
      </c>
      <c r="P12" s="90">
        <f t="shared" si="0"/>
        <v>4</v>
      </c>
      <c r="Q12" s="90">
        <f t="shared" si="1"/>
        <v>4</v>
      </c>
      <c r="R12" s="90">
        <f t="shared" si="2"/>
        <v>5</v>
      </c>
    </row>
    <row r="13" spans="1:18">
      <c r="A13" s="329">
        <v>44353</v>
      </c>
      <c r="B13" s="330" t="s">
        <v>506</v>
      </c>
      <c r="C13" s="330" t="s">
        <v>507</v>
      </c>
      <c r="D13" s="331" t="s">
        <v>61</v>
      </c>
      <c r="E13" s="331" t="s">
        <v>67</v>
      </c>
      <c r="F13" s="332">
        <v>450.45</v>
      </c>
      <c r="G13" s="330" t="s">
        <v>508</v>
      </c>
      <c r="H13" s="330" t="s">
        <v>60</v>
      </c>
      <c r="I13" s="331" t="s">
        <v>509</v>
      </c>
      <c r="J13" s="333" t="s">
        <v>491</v>
      </c>
      <c r="K13" s="329">
        <v>44353</v>
      </c>
      <c r="L13" s="332">
        <v>1754.35</v>
      </c>
      <c r="M13" s="331" t="s">
        <v>492</v>
      </c>
      <c r="N13" s="332">
        <v>1662.18</v>
      </c>
      <c r="O13" s="332">
        <v>2453.67</v>
      </c>
      <c r="P13" s="90">
        <f t="shared" si="0"/>
        <v>5</v>
      </c>
      <c r="Q13" s="90">
        <f t="shared" si="1"/>
        <v>5</v>
      </c>
      <c r="R13" s="90">
        <f t="shared" si="2"/>
        <v>4</v>
      </c>
    </row>
    <row r="14" spans="1:18">
      <c r="A14" s="329">
        <v>44805</v>
      </c>
      <c r="B14" s="330" t="s">
        <v>510</v>
      </c>
      <c r="C14" s="330" t="s">
        <v>511</v>
      </c>
      <c r="D14" s="331" t="s">
        <v>61</v>
      </c>
      <c r="E14" s="331" t="s">
        <v>67</v>
      </c>
      <c r="F14" s="332">
        <v>46.44</v>
      </c>
      <c r="G14" s="330" t="s">
        <v>60</v>
      </c>
      <c r="H14" s="330" t="s">
        <v>60</v>
      </c>
      <c r="I14" s="331" t="s">
        <v>512</v>
      </c>
      <c r="J14" s="333" t="s">
        <v>491</v>
      </c>
      <c r="K14" s="329">
        <v>44805</v>
      </c>
      <c r="L14" s="332">
        <v>1531.37</v>
      </c>
      <c r="M14" s="331" t="s">
        <v>492</v>
      </c>
      <c r="N14" s="332">
        <v>1443.2</v>
      </c>
      <c r="O14" s="332">
        <v>1288.21</v>
      </c>
      <c r="P14" s="90">
        <f t="shared" si="0"/>
        <v>6</v>
      </c>
      <c r="Q14" s="90">
        <f t="shared" si="1"/>
        <v>6</v>
      </c>
      <c r="R14" s="90">
        <f t="shared" si="2"/>
        <v>6</v>
      </c>
    </row>
    <row r="15" spans="1:18">
      <c r="A15" s="329">
        <v>44306</v>
      </c>
      <c r="B15" s="330" t="s">
        <v>513</v>
      </c>
      <c r="C15" s="330" t="s">
        <v>514</v>
      </c>
      <c r="D15" s="331" t="s">
        <v>61</v>
      </c>
      <c r="E15" s="331" t="s">
        <v>77</v>
      </c>
      <c r="F15" s="332">
        <v>170.01</v>
      </c>
      <c r="G15" s="330" t="s">
        <v>515</v>
      </c>
      <c r="H15" s="330" t="s">
        <v>60</v>
      </c>
      <c r="I15" s="331" t="s">
        <v>516</v>
      </c>
      <c r="J15" s="333" t="s">
        <v>491</v>
      </c>
      <c r="K15" s="329">
        <v>44306</v>
      </c>
      <c r="L15" s="332">
        <v>1133.02</v>
      </c>
      <c r="M15" s="331" t="s">
        <v>492</v>
      </c>
      <c r="N15" s="332">
        <v>1038.17</v>
      </c>
      <c r="O15" s="332">
        <v>1038.17</v>
      </c>
      <c r="P15" s="90">
        <f t="shared" si="0"/>
        <v>7</v>
      </c>
      <c r="Q15" s="90">
        <f t="shared" si="1"/>
        <v>7</v>
      </c>
      <c r="R15" s="90">
        <f t="shared" si="2"/>
        <v>8</v>
      </c>
    </row>
    <row r="16" spans="1:18">
      <c r="A16" s="329">
        <v>44495</v>
      </c>
      <c r="B16" s="330" t="s">
        <v>517</v>
      </c>
      <c r="C16" s="330" t="s">
        <v>518</v>
      </c>
      <c r="D16" s="331" t="s">
        <v>61</v>
      </c>
      <c r="E16" s="331" t="s">
        <v>77</v>
      </c>
      <c r="F16" s="332">
        <v>59.7</v>
      </c>
      <c r="G16" s="330" t="s">
        <v>519</v>
      </c>
      <c r="H16" s="330" t="s">
        <v>520</v>
      </c>
      <c r="I16" s="331" t="s">
        <v>521</v>
      </c>
      <c r="J16" s="333" t="s">
        <v>491</v>
      </c>
      <c r="K16" s="329">
        <v>44495</v>
      </c>
      <c r="L16" s="332">
        <v>670</v>
      </c>
      <c r="M16" s="331" t="s">
        <v>492</v>
      </c>
      <c r="N16" s="332">
        <v>531.4</v>
      </c>
      <c r="O16" s="332">
        <v>490.09</v>
      </c>
      <c r="P16" s="90">
        <f t="shared" si="0"/>
        <v>11</v>
      </c>
      <c r="Q16" s="90">
        <f t="shared" si="1"/>
        <v>8</v>
      </c>
      <c r="R16" s="90">
        <f t="shared" si="2"/>
        <v>14</v>
      </c>
    </row>
    <row r="17" spans="1:18" ht="22.5">
      <c r="A17" s="329">
        <v>44925</v>
      </c>
      <c r="B17" s="330" t="s">
        <v>522</v>
      </c>
      <c r="C17" s="330" t="s">
        <v>523</v>
      </c>
      <c r="D17" s="331" t="s">
        <v>61</v>
      </c>
      <c r="E17" s="331" t="s">
        <v>77</v>
      </c>
      <c r="F17" s="332">
        <v>74.38</v>
      </c>
      <c r="G17" s="330" t="s">
        <v>60</v>
      </c>
      <c r="H17" s="330" t="s">
        <v>524</v>
      </c>
      <c r="I17" s="331" t="s">
        <v>525</v>
      </c>
      <c r="J17" s="333" t="s">
        <v>491</v>
      </c>
      <c r="K17" s="329">
        <v>44925</v>
      </c>
      <c r="L17" s="332">
        <v>637.07000000000005</v>
      </c>
      <c r="M17" s="331" t="s">
        <v>492</v>
      </c>
      <c r="N17" s="332">
        <v>637.07000000000005</v>
      </c>
      <c r="O17" s="332">
        <v>755</v>
      </c>
      <c r="P17" s="90">
        <f t="shared" si="0"/>
        <v>9</v>
      </c>
      <c r="Q17" s="90">
        <f t="shared" si="1"/>
        <v>9</v>
      </c>
      <c r="R17" s="90">
        <f t="shared" si="2"/>
        <v>10</v>
      </c>
    </row>
    <row r="18" spans="1:18">
      <c r="A18" s="329">
        <v>44760</v>
      </c>
      <c r="B18" s="330" t="s">
        <v>526</v>
      </c>
      <c r="C18" s="330" t="s">
        <v>527</v>
      </c>
      <c r="D18" s="331" t="s">
        <v>61</v>
      </c>
      <c r="E18" s="331" t="s">
        <v>67</v>
      </c>
      <c r="F18" s="332">
        <v>68.28</v>
      </c>
      <c r="G18" s="330" t="s">
        <v>528</v>
      </c>
      <c r="H18" s="330" t="s">
        <v>529</v>
      </c>
      <c r="I18" s="331" t="s">
        <v>530</v>
      </c>
      <c r="J18" s="333" t="s">
        <v>491</v>
      </c>
      <c r="K18" s="329">
        <v>44760</v>
      </c>
      <c r="L18" s="332">
        <v>625.80999999999995</v>
      </c>
      <c r="M18" s="331" t="s">
        <v>492</v>
      </c>
      <c r="N18" s="332">
        <v>926.23</v>
      </c>
      <c r="O18" s="332">
        <v>1151.74</v>
      </c>
      <c r="P18" s="90">
        <f t="shared" si="0"/>
        <v>8</v>
      </c>
      <c r="Q18" s="90">
        <f t="shared" si="1"/>
        <v>10</v>
      </c>
      <c r="R18" s="90">
        <f t="shared" si="2"/>
        <v>7</v>
      </c>
    </row>
    <row r="19" spans="1:18">
      <c r="A19" s="329">
        <v>44632</v>
      </c>
      <c r="B19" s="330" t="s">
        <v>531</v>
      </c>
      <c r="C19" s="330" t="s">
        <v>532</v>
      </c>
      <c r="D19" s="331" t="s">
        <v>61</v>
      </c>
      <c r="E19" s="331" t="s">
        <v>77</v>
      </c>
      <c r="F19" s="338">
        <v>0.1</v>
      </c>
      <c r="G19" s="330" t="s">
        <v>60</v>
      </c>
      <c r="H19" s="330" t="s">
        <v>60</v>
      </c>
      <c r="I19" s="331" t="s">
        <v>533</v>
      </c>
      <c r="J19" s="333" t="s">
        <v>491</v>
      </c>
      <c r="K19" s="329">
        <v>44632</v>
      </c>
      <c r="L19" s="332">
        <v>528.92999999999995</v>
      </c>
      <c r="M19" s="331" t="s">
        <v>492</v>
      </c>
      <c r="N19" s="332">
        <v>528.92999999999995</v>
      </c>
      <c r="O19" s="332">
        <v>589.66</v>
      </c>
      <c r="P19" s="90">
        <f t="shared" si="0"/>
        <v>12</v>
      </c>
      <c r="Q19" s="90">
        <f t="shared" si="1"/>
        <v>11</v>
      </c>
      <c r="R19" s="90">
        <f t="shared" si="2"/>
        <v>11</v>
      </c>
    </row>
    <row r="20" spans="1:18">
      <c r="A20" s="329">
        <v>44897</v>
      </c>
      <c r="B20" s="330" t="s">
        <v>534</v>
      </c>
      <c r="C20" s="330" t="s">
        <v>535</v>
      </c>
      <c r="D20" s="331" t="s">
        <v>61</v>
      </c>
      <c r="E20" s="331" t="s">
        <v>77</v>
      </c>
      <c r="F20" s="332">
        <v>100</v>
      </c>
      <c r="G20" s="330" t="s">
        <v>536</v>
      </c>
      <c r="H20" s="330" t="s">
        <v>537</v>
      </c>
      <c r="I20" s="331" t="s">
        <v>538</v>
      </c>
      <c r="J20" s="333" t="s">
        <v>491</v>
      </c>
      <c r="K20" s="329">
        <v>44897</v>
      </c>
      <c r="L20" s="332">
        <v>463.4</v>
      </c>
      <c r="M20" s="331" t="s">
        <v>492</v>
      </c>
      <c r="N20" s="332">
        <v>584.12</v>
      </c>
      <c r="O20" s="332">
        <v>530.12</v>
      </c>
      <c r="P20" s="90">
        <f t="shared" si="0"/>
        <v>10</v>
      </c>
      <c r="Q20" s="90">
        <f t="shared" si="1"/>
        <v>12</v>
      </c>
      <c r="R20" s="90">
        <f t="shared" si="2"/>
        <v>13</v>
      </c>
    </row>
    <row r="21" spans="1:18" ht="22.5">
      <c r="A21" s="329">
        <v>44762</v>
      </c>
      <c r="B21" s="330" t="s">
        <v>539</v>
      </c>
      <c r="C21" s="330" t="s">
        <v>540</v>
      </c>
      <c r="D21" s="331" t="s">
        <v>61</v>
      </c>
      <c r="E21" s="331" t="s">
        <v>77</v>
      </c>
      <c r="F21" s="332">
        <v>2.88</v>
      </c>
      <c r="G21" s="330" t="s">
        <v>60</v>
      </c>
      <c r="H21" s="330" t="s">
        <v>541</v>
      </c>
      <c r="I21" s="331" t="s">
        <v>542</v>
      </c>
      <c r="J21" s="333" t="s">
        <v>491</v>
      </c>
      <c r="K21" s="329">
        <v>44762</v>
      </c>
      <c r="L21" s="332">
        <v>432.74</v>
      </c>
      <c r="M21" s="331" t="s">
        <v>492</v>
      </c>
      <c r="N21" s="332">
        <v>381.02</v>
      </c>
      <c r="O21" s="332">
        <v>386.35</v>
      </c>
      <c r="P21" s="90">
        <f t="shared" si="0"/>
        <v>14</v>
      </c>
      <c r="Q21" s="90">
        <f t="shared" si="1"/>
        <v>13</v>
      </c>
      <c r="R21" s="90">
        <f t="shared" si="2"/>
        <v>17</v>
      </c>
    </row>
    <row r="22" spans="1:18" ht="22.5">
      <c r="A22" s="329">
        <v>44770</v>
      </c>
      <c r="B22" s="330" t="s">
        <v>543</v>
      </c>
      <c r="C22" s="330" t="s">
        <v>544</v>
      </c>
      <c r="D22" s="331" t="s">
        <v>61</v>
      </c>
      <c r="E22" s="331" t="s">
        <v>67</v>
      </c>
      <c r="F22" s="332">
        <v>1399</v>
      </c>
      <c r="G22" s="330" t="s">
        <v>545</v>
      </c>
      <c r="H22" s="330" t="s">
        <v>546</v>
      </c>
      <c r="I22" s="331" t="s">
        <v>547</v>
      </c>
      <c r="J22" s="333" t="s">
        <v>491</v>
      </c>
      <c r="K22" s="329">
        <v>44770</v>
      </c>
      <c r="L22" s="332">
        <v>408.67</v>
      </c>
      <c r="M22" s="331" t="s">
        <v>492</v>
      </c>
      <c r="N22" s="332">
        <v>408.67</v>
      </c>
      <c r="O22" s="332">
        <v>408.67</v>
      </c>
      <c r="P22" s="90">
        <f t="shared" si="0"/>
        <v>13</v>
      </c>
      <c r="Q22" s="90">
        <f t="shared" si="1"/>
        <v>14</v>
      </c>
      <c r="R22" s="90">
        <f t="shared" si="2"/>
        <v>16</v>
      </c>
    </row>
    <row r="23" spans="1:18">
      <c r="A23" s="329">
        <v>44314</v>
      </c>
      <c r="B23" s="330" t="s">
        <v>548</v>
      </c>
      <c r="C23" s="330" t="s">
        <v>549</v>
      </c>
      <c r="D23" s="331" t="s">
        <v>61</v>
      </c>
      <c r="E23" s="331" t="s">
        <v>67</v>
      </c>
      <c r="F23" s="332">
        <v>34.03</v>
      </c>
      <c r="G23" s="330" t="s">
        <v>550</v>
      </c>
      <c r="H23" s="330" t="s">
        <v>60</v>
      </c>
      <c r="I23" s="331" t="s">
        <v>551</v>
      </c>
      <c r="J23" s="333" t="s">
        <v>491</v>
      </c>
      <c r="K23" s="329">
        <v>44314</v>
      </c>
      <c r="L23" s="332">
        <v>308.93</v>
      </c>
      <c r="M23" s="331" t="s">
        <v>492</v>
      </c>
      <c r="N23" s="332">
        <v>327.71</v>
      </c>
      <c r="O23" s="332">
        <v>333.23</v>
      </c>
      <c r="P23" s="90">
        <f t="shared" si="0"/>
        <v>15</v>
      </c>
      <c r="Q23" s="90">
        <f t="shared" si="1"/>
        <v>15</v>
      </c>
      <c r="R23" s="90">
        <f t="shared" si="2"/>
        <v>18</v>
      </c>
    </row>
    <row r="24" spans="1:18">
      <c r="A24" s="329">
        <v>44894</v>
      </c>
      <c r="B24" s="330" t="s">
        <v>552</v>
      </c>
      <c r="C24" s="330" t="s">
        <v>553</v>
      </c>
      <c r="D24" s="331" t="s">
        <v>61</v>
      </c>
      <c r="E24" s="331" t="s">
        <v>77</v>
      </c>
      <c r="F24" s="332">
        <v>214.46</v>
      </c>
      <c r="G24" s="330" t="s">
        <v>554</v>
      </c>
      <c r="H24" s="330" t="s">
        <v>60</v>
      </c>
      <c r="I24" s="331" t="s">
        <v>555</v>
      </c>
      <c r="J24" s="333" t="s">
        <v>491</v>
      </c>
      <c r="K24" s="329">
        <v>44894</v>
      </c>
      <c r="L24" s="332">
        <v>274.68</v>
      </c>
      <c r="M24" s="331" t="s">
        <v>492</v>
      </c>
      <c r="N24" s="332">
        <v>274.68</v>
      </c>
      <c r="O24" s="332">
        <v>562.22</v>
      </c>
      <c r="P24" s="90">
        <f t="shared" si="0"/>
        <v>16</v>
      </c>
      <c r="Q24" s="90">
        <f t="shared" si="1"/>
        <v>16</v>
      </c>
      <c r="R24" s="90">
        <f t="shared" si="2"/>
        <v>12</v>
      </c>
    </row>
    <row r="25" spans="1:18">
      <c r="A25" s="329">
        <v>43927</v>
      </c>
      <c r="B25" s="330" t="s">
        <v>556</v>
      </c>
      <c r="C25" s="330" t="s">
        <v>557</v>
      </c>
      <c r="D25" s="331" t="s">
        <v>61</v>
      </c>
      <c r="E25" s="331" t="s">
        <v>67</v>
      </c>
      <c r="F25" s="332">
        <v>2716.76</v>
      </c>
      <c r="G25" s="330" t="s">
        <v>558</v>
      </c>
      <c r="H25" s="330" t="s">
        <v>559</v>
      </c>
      <c r="I25" s="331" t="s">
        <v>560</v>
      </c>
      <c r="J25" s="333" t="s">
        <v>491</v>
      </c>
      <c r="K25" s="329">
        <v>43927</v>
      </c>
      <c r="L25" s="332">
        <v>253.79</v>
      </c>
      <c r="M25" s="331" t="s">
        <v>492</v>
      </c>
      <c r="N25" s="332">
        <v>241.05</v>
      </c>
      <c r="O25" s="332">
        <v>144.59</v>
      </c>
      <c r="P25" s="90">
        <f t="shared" si="0"/>
        <v>18</v>
      </c>
      <c r="Q25" s="90">
        <f t="shared" si="1"/>
        <v>17</v>
      </c>
      <c r="R25" s="90">
        <f t="shared" si="2"/>
        <v>38</v>
      </c>
    </row>
    <row r="26" spans="1:18">
      <c r="A26" s="329">
        <v>44428</v>
      </c>
      <c r="B26" s="330" t="s">
        <v>561</v>
      </c>
      <c r="C26" s="330" t="s">
        <v>562</v>
      </c>
      <c r="D26" s="331" t="s">
        <v>61</v>
      </c>
      <c r="E26" s="331" t="s">
        <v>77</v>
      </c>
      <c r="F26" s="338">
        <v>0.64400000000000002</v>
      </c>
      <c r="G26" s="330" t="s">
        <v>60</v>
      </c>
      <c r="H26" s="330" t="s">
        <v>563</v>
      </c>
      <c r="I26" s="331" t="s">
        <v>564</v>
      </c>
      <c r="J26" s="333" t="s">
        <v>491</v>
      </c>
      <c r="K26" s="329">
        <v>44428</v>
      </c>
      <c r="L26" s="332">
        <v>245.53</v>
      </c>
      <c r="M26" s="331" t="s">
        <v>492</v>
      </c>
      <c r="N26" s="332">
        <v>245.53</v>
      </c>
      <c r="O26" s="332">
        <v>431.25</v>
      </c>
      <c r="P26" s="90">
        <f t="shared" si="0"/>
        <v>17</v>
      </c>
      <c r="Q26" s="90">
        <f t="shared" si="1"/>
        <v>18</v>
      </c>
      <c r="R26" s="90">
        <f t="shared" si="2"/>
        <v>15</v>
      </c>
    </row>
    <row r="27" spans="1:18">
      <c r="A27" s="329">
        <v>44907</v>
      </c>
      <c r="B27" s="330" t="s">
        <v>565</v>
      </c>
      <c r="C27" s="330" t="s">
        <v>566</v>
      </c>
      <c r="D27" s="331" t="s">
        <v>61</v>
      </c>
      <c r="E27" s="331" t="s">
        <v>67</v>
      </c>
      <c r="F27" s="332">
        <v>810.14</v>
      </c>
      <c r="G27" s="330" t="s">
        <v>567</v>
      </c>
      <c r="H27" s="330" t="s">
        <v>60</v>
      </c>
      <c r="I27" s="331" t="s">
        <v>568</v>
      </c>
      <c r="J27" s="333" t="s">
        <v>491</v>
      </c>
      <c r="K27" s="329">
        <v>44907</v>
      </c>
      <c r="L27" s="332">
        <v>217.28</v>
      </c>
      <c r="M27" s="331" t="s">
        <v>492</v>
      </c>
      <c r="N27" s="332">
        <v>193.4</v>
      </c>
      <c r="O27" s="332">
        <v>188.23</v>
      </c>
      <c r="P27" s="90">
        <f t="shared" si="0"/>
        <v>20</v>
      </c>
      <c r="Q27" s="90">
        <f t="shared" si="1"/>
        <v>19</v>
      </c>
      <c r="R27" s="90">
        <f t="shared" si="2"/>
        <v>24</v>
      </c>
    </row>
    <row r="28" spans="1:18">
      <c r="A28" s="329">
        <v>43903</v>
      </c>
      <c r="B28" s="330" t="s">
        <v>569</v>
      </c>
      <c r="C28" s="330" t="s">
        <v>570</v>
      </c>
      <c r="D28" s="331" t="s">
        <v>61</v>
      </c>
      <c r="E28" s="331" t="s">
        <v>77</v>
      </c>
      <c r="F28" s="332">
        <v>37.9</v>
      </c>
      <c r="G28" s="330" t="s">
        <v>571</v>
      </c>
      <c r="H28" s="330" t="s">
        <v>572</v>
      </c>
      <c r="I28" s="331" t="s">
        <v>573</v>
      </c>
      <c r="J28" s="333" t="s">
        <v>491</v>
      </c>
      <c r="K28" s="329">
        <v>43903</v>
      </c>
      <c r="L28" s="332">
        <v>200</v>
      </c>
      <c r="M28" s="331" t="s">
        <v>492</v>
      </c>
      <c r="N28" s="332">
        <v>106.9</v>
      </c>
      <c r="O28" s="332">
        <v>66.67</v>
      </c>
      <c r="P28" s="90">
        <f t="shared" si="0"/>
        <v>46</v>
      </c>
      <c r="Q28" s="90">
        <f t="shared" si="1"/>
        <v>20</v>
      </c>
      <c r="R28" s="90">
        <f t="shared" si="2"/>
        <v>99</v>
      </c>
    </row>
    <row r="29" spans="1:18">
      <c r="A29" s="329">
        <v>44812</v>
      </c>
      <c r="B29" s="330" t="s">
        <v>574</v>
      </c>
      <c r="C29" s="330" t="s">
        <v>575</v>
      </c>
      <c r="D29" s="331" t="s">
        <v>61</v>
      </c>
      <c r="E29" s="331" t="s">
        <v>77</v>
      </c>
      <c r="F29" s="332">
        <v>72.849999999999994</v>
      </c>
      <c r="G29" s="330" t="s">
        <v>576</v>
      </c>
      <c r="H29" s="330" t="s">
        <v>60</v>
      </c>
      <c r="I29" s="331" t="s">
        <v>577</v>
      </c>
      <c r="J29" s="333" t="s">
        <v>491</v>
      </c>
      <c r="K29" s="329">
        <v>44812</v>
      </c>
      <c r="L29" s="332">
        <v>198.51</v>
      </c>
      <c r="M29" s="331" t="s">
        <v>492</v>
      </c>
      <c r="N29" s="332">
        <v>173.97</v>
      </c>
      <c r="O29" s="332">
        <v>852.38</v>
      </c>
      <c r="P29" s="90">
        <f t="shared" si="0"/>
        <v>24</v>
      </c>
      <c r="Q29" s="90">
        <f t="shared" si="1"/>
        <v>21</v>
      </c>
      <c r="R29" s="90">
        <f t="shared" si="2"/>
        <v>9</v>
      </c>
    </row>
    <row r="30" spans="1:18">
      <c r="A30" s="329">
        <v>44879</v>
      </c>
      <c r="B30" s="330" t="s">
        <v>578</v>
      </c>
      <c r="C30" s="330" t="s">
        <v>579</v>
      </c>
      <c r="D30" s="331" t="s">
        <v>61</v>
      </c>
      <c r="E30" s="331" t="s">
        <v>77</v>
      </c>
      <c r="F30" s="332">
        <v>203.51</v>
      </c>
      <c r="G30" s="330" t="s">
        <v>580</v>
      </c>
      <c r="H30" s="330" t="s">
        <v>581</v>
      </c>
      <c r="I30" s="331" t="s">
        <v>582</v>
      </c>
      <c r="J30" s="333" t="s">
        <v>491</v>
      </c>
      <c r="K30" s="329">
        <v>44879</v>
      </c>
      <c r="L30" s="332">
        <v>194.74</v>
      </c>
      <c r="M30" s="331" t="s">
        <v>492</v>
      </c>
      <c r="N30" s="332">
        <v>197.87</v>
      </c>
      <c r="O30" s="332">
        <v>183.98</v>
      </c>
      <c r="P30" s="90">
        <f t="shared" si="0"/>
        <v>19</v>
      </c>
      <c r="Q30" s="90">
        <f t="shared" si="1"/>
        <v>22</v>
      </c>
      <c r="R30" s="90">
        <f t="shared" si="2"/>
        <v>26</v>
      </c>
    </row>
    <row r="31" spans="1:18">
      <c r="A31" s="329">
        <v>44362</v>
      </c>
      <c r="B31" s="330" t="s">
        <v>583</v>
      </c>
      <c r="C31" s="330" t="s">
        <v>584</v>
      </c>
      <c r="D31" s="331" t="s">
        <v>61</v>
      </c>
      <c r="E31" s="331" t="s">
        <v>77</v>
      </c>
      <c r="F31" s="332">
        <v>10.64</v>
      </c>
      <c r="G31" s="330" t="s">
        <v>585</v>
      </c>
      <c r="H31" s="330" t="s">
        <v>586</v>
      </c>
      <c r="I31" s="331" t="s">
        <v>587</v>
      </c>
      <c r="J31" s="333" t="s">
        <v>491</v>
      </c>
      <c r="K31" s="329">
        <v>44362</v>
      </c>
      <c r="L31" s="332">
        <v>191.67</v>
      </c>
      <c r="M31" s="331" t="s">
        <v>492</v>
      </c>
      <c r="N31" s="332">
        <v>191.67</v>
      </c>
      <c r="O31" s="332">
        <v>218.18</v>
      </c>
      <c r="P31" s="90">
        <f t="shared" si="0"/>
        <v>21</v>
      </c>
      <c r="Q31" s="90">
        <f t="shared" si="1"/>
        <v>23</v>
      </c>
      <c r="R31" s="90">
        <f t="shared" si="2"/>
        <v>22</v>
      </c>
    </row>
    <row r="32" spans="1:18">
      <c r="A32" s="329">
        <v>44865</v>
      </c>
      <c r="B32" s="330" t="s">
        <v>588</v>
      </c>
      <c r="C32" s="330" t="s">
        <v>589</v>
      </c>
      <c r="D32" s="331" t="s">
        <v>61</v>
      </c>
      <c r="E32" s="331" t="s">
        <v>77</v>
      </c>
      <c r="F32" s="332">
        <v>25.82</v>
      </c>
      <c r="G32" s="330" t="s">
        <v>590</v>
      </c>
      <c r="H32" s="330" t="s">
        <v>591</v>
      </c>
      <c r="I32" s="331" t="s">
        <v>592</v>
      </c>
      <c r="J32" s="333" t="s">
        <v>491</v>
      </c>
      <c r="K32" s="329">
        <v>44865</v>
      </c>
      <c r="L32" s="332">
        <v>190.32</v>
      </c>
      <c r="M32" s="331" t="s">
        <v>492</v>
      </c>
      <c r="N32" s="332">
        <v>114.29</v>
      </c>
      <c r="O32" s="332">
        <v>52.54</v>
      </c>
      <c r="P32" s="90">
        <f t="shared" si="0"/>
        <v>39</v>
      </c>
      <c r="Q32" s="90">
        <f t="shared" si="1"/>
        <v>24</v>
      </c>
      <c r="R32" s="90">
        <f t="shared" si="2"/>
        <v>149</v>
      </c>
    </row>
    <row r="33" spans="1:18">
      <c r="A33" s="329">
        <v>44148</v>
      </c>
      <c r="B33" s="330" t="s">
        <v>593</v>
      </c>
      <c r="C33" s="330" t="s">
        <v>594</v>
      </c>
      <c r="D33" s="331" t="s">
        <v>61</v>
      </c>
      <c r="E33" s="331" t="s">
        <v>67</v>
      </c>
      <c r="F33" s="332">
        <v>5101.63</v>
      </c>
      <c r="G33" s="330" t="s">
        <v>595</v>
      </c>
      <c r="H33" s="330" t="s">
        <v>596</v>
      </c>
      <c r="I33" s="331" t="s">
        <v>597</v>
      </c>
      <c r="J33" s="333" t="s">
        <v>491</v>
      </c>
      <c r="K33" s="329">
        <v>44148</v>
      </c>
      <c r="L33" s="332">
        <v>187.33</v>
      </c>
      <c r="M33" s="331" t="s">
        <v>492</v>
      </c>
      <c r="N33" s="332">
        <v>187.33</v>
      </c>
      <c r="O33" s="332">
        <v>184.09</v>
      </c>
      <c r="P33" s="90">
        <f t="shared" si="0"/>
        <v>22</v>
      </c>
      <c r="Q33" s="90">
        <f t="shared" si="1"/>
        <v>25</v>
      </c>
      <c r="R33" s="90">
        <f t="shared" si="2"/>
        <v>25</v>
      </c>
    </row>
    <row r="34" spans="1:18">
      <c r="A34" s="329">
        <v>43924</v>
      </c>
      <c r="B34" s="330" t="s">
        <v>598</v>
      </c>
      <c r="C34" s="330" t="s">
        <v>599</v>
      </c>
      <c r="D34" s="331" t="s">
        <v>61</v>
      </c>
      <c r="E34" s="331" t="s">
        <v>67</v>
      </c>
      <c r="F34" s="332">
        <v>90.58</v>
      </c>
      <c r="G34" s="330" t="s">
        <v>600</v>
      </c>
      <c r="H34" s="330" t="s">
        <v>60</v>
      </c>
      <c r="I34" s="331" t="s">
        <v>601</v>
      </c>
      <c r="J34" s="333" t="s">
        <v>491</v>
      </c>
      <c r="K34" s="329">
        <v>43924</v>
      </c>
      <c r="L34" s="332">
        <v>185.75</v>
      </c>
      <c r="M34" s="331" t="s">
        <v>492</v>
      </c>
      <c r="N34" s="332">
        <v>170.85</v>
      </c>
      <c r="O34" s="332">
        <v>162.56</v>
      </c>
      <c r="P34" s="90">
        <f t="shared" si="0"/>
        <v>25</v>
      </c>
      <c r="Q34" s="90">
        <f t="shared" si="1"/>
        <v>26</v>
      </c>
      <c r="R34" s="90">
        <f t="shared" si="2"/>
        <v>33</v>
      </c>
    </row>
    <row r="35" spans="1:18">
      <c r="A35" s="329">
        <v>44797</v>
      </c>
      <c r="B35" s="330" t="s">
        <v>602</v>
      </c>
      <c r="C35" s="330" t="s">
        <v>603</v>
      </c>
      <c r="D35" s="331" t="s">
        <v>61</v>
      </c>
      <c r="E35" s="331" t="s">
        <v>77</v>
      </c>
      <c r="F35" s="332">
        <v>551.61</v>
      </c>
      <c r="G35" s="330" t="s">
        <v>604</v>
      </c>
      <c r="H35" s="330" t="s">
        <v>60</v>
      </c>
      <c r="I35" s="331" t="s">
        <v>605</v>
      </c>
      <c r="J35" s="333" t="s">
        <v>491</v>
      </c>
      <c r="K35" s="329">
        <v>44797</v>
      </c>
      <c r="L35" s="332">
        <v>174.75</v>
      </c>
      <c r="M35" s="331" t="s">
        <v>492</v>
      </c>
      <c r="N35" s="332">
        <v>98.59</v>
      </c>
      <c r="O35" s="332">
        <v>148.68</v>
      </c>
      <c r="P35" s="90">
        <f t="shared" si="0"/>
        <v>55</v>
      </c>
      <c r="Q35" s="90">
        <f t="shared" si="1"/>
        <v>27</v>
      </c>
      <c r="R35" s="90">
        <f t="shared" si="2"/>
        <v>37</v>
      </c>
    </row>
    <row r="36" spans="1:18" ht="78.75">
      <c r="A36" s="329">
        <v>44873</v>
      </c>
      <c r="B36" s="330" t="s">
        <v>606</v>
      </c>
      <c r="C36" s="330" t="s">
        <v>607</v>
      </c>
      <c r="D36" s="331" t="s">
        <v>61</v>
      </c>
      <c r="E36" s="331" t="s">
        <v>77</v>
      </c>
      <c r="F36" s="332">
        <v>280.14999999999998</v>
      </c>
      <c r="G36" s="330" t="s">
        <v>608</v>
      </c>
      <c r="H36" s="330" t="s">
        <v>609</v>
      </c>
      <c r="I36" s="331" t="s">
        <v>610</v>
      </c>
      <c r="J36" s="333" t="s">
        <v>491</v>
      </c>
      <c r="K36" s="329">
        <v>44873</v>
      </c>
      <c r="L36" s="332">
        <v>157.04</v>
      </c>
      <c r="M36" s="331" t="s">
        <v>492</v>
      </c>
      <c r="N36" s="332">
        <v>157.27000000000001</v>
      </c>
      <c r="O36" s="332">
        <v>152.57</v>
      </c>
      <c r="P36" s="90">
        <f t="shared" si="0"/>
        <v>30</v>
      </c>
      <c r="Q36" s="90">
        <f t="shared" si="1"/>
        <v>28</v>
      </c>
      <c r="R36" s="90">
        <f t="shared" si="2"/>
        <v>35</v>
      </c>
    </row>
    <row r="37" spans="1:18">
      <c r="A37" s="329">
        <v>44914</v>
      </c>
      <c r="B37" s="330" t="s">
        <v>611</v>
      </c>
      <c r="C37" s="330" t="s">
        <v>612</v>
      </c>
      <c r="D37" s="331" t="s">
        <v>61</v>
      </c>
      <c r="E37" s="331" t="s">
        <v>77</v>
      </c>
      <c r="F37" s="332">
        <v>60.04</v>
      </c>
      <c r="G37" s="330" t="s">
        <v>613</v>
      </c>
      <c r="H37" s="330" t="s">
        <v>60</v>
      </c>
      <c r="I37" s="331" t="s">
        <v>614</v>
      </c>
      <c r="J37" s="333" t="s">
        <v>491</v>
      </c>
      <c r="K37" s="329">
        <v>44914</v>
      </c>
      <c r="L37" s="332">
        <v>142.11000000000001</v>
      </c>
      <c r="M37" s="331" t="s">
        <v>492</v>
      </c>
      <c r="N37" s="332">
        <v>142.11000000000001</v>
      </c>
      <c r="O37" s="332">
        <v>130</v>
      </c>
      <c r="P37" s="90">
        <f t="shared" si="0"/>
        <v>32</v>
      </c>
      <c r="Q37" s="90">
        <f t="shared" si="1"/>
        <v>29</v>
      </c>
      <c r="R37" s="90">
        <f t="shared" si="2"/>
        <v>43</v>
      </c>
    </row>
    <row r="38" spans="1:18">
      <c r="A38" s="329">
        <v>44865</v>
      </c>
      <c r="B38" s="330" t="s">
        <v>615</v>
      </c>
      <c r="C38" s="330" t="s">
        <v>616</v>
      </c>
      <c r="D38" s="331" t="s">
        <v>61</v>
      </c>
      <c r="E38" s="331" t="s">
        <v>77</v>
      </c>
      <c r="F38" s="332">
        <v>60.1</v>
      </c>
      <c r="G38" s="330" t="s">
        <v>617</v>
      </c>
      <c r="H38" s="330" t="s">
        <v>60</v>
      </c>
      <c r="I38" s="331" t="s">
        <v>618</v>
      </c>
      <c r="J38" s="333" t="s">
        <v>491</v>
      </c>
      <c r="K38" s="329">
        <v>44865</v>
      </c>
      <c r="L38" s="332">
        <v>130.77000000000001</v>
      </c>
      <c r="M38" s="331" t="s">
        <v>492</v>
      </c>
      <c r="N38" s="332">
        <v>114.29</v>
      </c>
      <c r="O38" s="332">
        <v>114.29</v>
      </c>
      <c r="P38" s="90">
        <f t="shared" si="0"/>
        <v>39</v>
      </c>
      <c r="Q38" s="90">
        <f t="shared" si="1"/>
        <v>30</v>
      </c>
      <c r="R38" s="90">
        <f t="shared" si="2"/>
        <v>47</v>
      </c>
    </row>
    <row r="39" spans="1:18">
      <c r="A39" s="329">
        <v>44140</v>
      </c>
      <c r="B39" s="330" t="s">
        <v>619</v>
      </c>
      <c r="C39" s="330" t="s">
        <v>620</v>
      </c>
      <c r="D39" s="331" t="s">
        <v>61</v>
      </c>
      <c r="E39" s="331" t="s">
        <v>67</v>
      </c>
      <c r="F39" s="332">
        <v>35.090000000000003</v>
      </c>
      <c r="G39" s="330" t="s">
        <v>60</v>
      </c>
      <c r="H39" s="330" t="s">
        <v>621</v>
      </c>
      <c r="I39" s="331" t="s">
        <v>622</v>
      </c>
      <c r="J39" s="333" t="s">
        <v>491</v>
      </c>
      <c r="K39" s="329">
        <v>44140</v>
      </c>
      <c r="L39" s="332">
        <v>129.68</v>
      </c>
      <c r="M39" s="331" t="s">
        <v>492</v>
      </c>
      <c r="N39" s="332">
        <v>131.13</v>
      </c>
      <c r="O39" s="332">
        <v>140.19</v>
      </c>
      <c r="P39" s="90">
        <f t="shared" si="0"/>
        <v>34</v>
      </c>
      <c r="Q39" s="90">
        <f t="shared" si="1"/>
        <v>31</v>
      </c>
      <c r="R39" s="90">
        <f t="shared" si="2"/>
        <v>40</v>
      </c>
    </row>
    <row r="40" spans="1:18" ht="22.5">
      <c r="A40" s="329">
        <v>44911</v>
      </c>
      <c r="B40" s="330" t="s">
        <v>623</v>
      </c>
      <c r="C40" s="330" t="s">
        <v>624</v>
      </c>
      <c r="D40" s="331" t="s">
        <v>61</v>
      </c>
      <c r="E40" s="331" t="s">
        <v>77</v>
      </c>
      <c r="F40" s="332">
        <v>6575.4</v>
      </c>
      <c r="G40" s="330" t="s">
        <v>625</v>
      </c>
      <c r="H40" s="330" t="s">
        <v>60</v>
      </c>
      <c r="I40" s="331" t="s">
        <v>626</v>
      </c>
      <c r="J40" s="333" t="s">
        <v>491</v>
      </c>
      <c r="K40" s="329">
        <v>44911</v>
      </c>
      <c r="L40" s="332">
        <v>129.44</v>
      </c>
      <c r="M40" s="331" t="s">
        <v>492</v>
      </c>
      <c r="N40" s="332">
        <v>121.57</v>
      </c>
      <c r="O40" s="332">
        <v>110.99</v>
      </c>
      <c r="P40" s="90">
        <f t="shared" si="0"/>
        <v>36</v>
      </c>
      <c r="Q40" s="90">
        <f t="shared" si="1"/>
        <v>32</v>
      </c>
      <c r="R40" s="90">
        <f t="shared" si="2"/>
        <v>51</v>
      </c>
    </row>
    <row r="41" spans="1:18">
      <c r="A41" s="329">
        <v>44834</v>
      </c>
      <c r="B41" s="330" t="s">
        <v>627</v>
      </c>
      <c r="C41" s="330" t="s">
        <v>628</v>
      </c>
      <c r="D41" s="331" t="s">
        <v>61</v>
      </c>
      <c r="E41" s="331" t="s">
        <v>77</v>
      </c>
      <c r="F41" s="332">
        <v>41.06</v>
      </c>
      <c r="G41" s="330" t="s">
        <v>629</v>
      </c>
      <c r="H41" s="330" t="s">
        <v>60</v>
      </c>
      <c r="I41" s="331" t="s">
        <v>630</v>
      </c>
      <c r="J41" s="333" t="s">
        <v>491</v>
      </c>
      <c r="K41" s="329">
        <v>44834</v>
      </c>
      <c r="L41" s="332">
        <v>127.55</v>
      </c>
      <c r="M41" s="331" t="s">
        <v>492</v>
      </c>
      <c r="N41" s="332">
        <v>112.23</v>
      </c>
      <c r="O41" s="332">
        <v>102.87</v>
      </c>
      <c r="P41" s="90">
        <f t="shared" si="0"/>
        <v>42</v>
      </c>
      <c r="Q41" s="90">
        <f t="shared" si="1"/>
        <v>33</v>
      </c>
      <c r="R41" s="90">
        <f t="shared" si="2"/>
        <v>57</v>
      </c>
    </row>
    <row r="42" spans="1:18" ht="22.5">
      <c r="A42" s="329">
        <v>43931</v>
      </c>
      <c r="B42" s="330" t="s">
        <v>631</v>
      </c>
      <c r="C42" s="330" t="s">
        <v>632</v>
      </c>
      <c r="D42" s="331" t="s">
        <v>61</v>
      </c>
      <c r="E42" s="331" t="s">
        <v>77</v>
      </c>
      <c r="F42" s="332">
        <v>303.83</v>
      </c>
      <c r="G42" s="330" t="s">
        <v>633</v>
      </c>
      <c r="H42" s="330" t="s">
        <v>60</v>
      </c>
      <c r="I42" s="331" t="s">
        <v>634</v>
      </c>
      <c r="J42" s="333" t="s">
        <v>491</v>
      </c>
      <c r="K42" s="329">
        <v>43931</v>
      </c>
      <c r="L42" s="332">
        <v>124.61</v>
      </c>
      <c r="M42" s="331" t="s">
        <v>492</v>
      </c>
      <c r="N42" s="332">
        <v>158.41999999999999</v>
      </c>
      <c r="O42" s="332">
        <v>58.9</v>
      </c>
      <c r="P42" s="90">
        <f t="shared" si="0"/>
        <v>29</v>
      </c>
      <c r="Q42" s="90">
        <f t="shared" si="1"/>
        <v>34</v>
      </c>
      <c r="R42" s="90">
        <f t="shared" si="2"/>
        <v>122</v>
      </c>
    </row>
    <row r="43" spans="1:18">
      <c r="A43" s="329">
        <v>44748</v>
      </c>
      <c r="B43" s="330" t="s">
        <v>635</v>
      </c>
      <c r="C43" s="330" t="s">
        <v>636</v>
      </c>
      <c r="D43" s="331" t="s">
        <v>61</v>
      </c>
      <c r="E43" s="331" t="s">
        <v>77</v>
      </c>
      <c r="F43" s="332">
        <v>988</v>
      </c>
      <c r="G43" s="330" t="s">
        <v>637</v>
      </c>
      <c r="H43" s="330" t="s">
        <v>638</v>
      </c>
      <c r="I43" s="331" t="s">
        <v>639</v>
      </c>
      <c r="J43" s="333" t="s">
        <v>491</v>
      </c>
      <c r="K43" s="329">
        <v>44748</v>
      </c>
      <c r="L43" s="332">
        <v>124.55</v>
      </c>
      <c r="M43" s="331" t="s">
        <v>492</v>
      </c>
      <c r="N43" s="332">
        <v>130.36000000000001</v>
      </c>
      <c r="O43" s="332">
        <v>49.26</v>
      </c>
      <c r="P43" s="90">
        <f t="shared" si="0"/>
        <v>35</v>
      </c>
      <c r="Q43" s="90">
        <f t="shared" si="1"/>
        <v>35</v>
      </c>
      <c r="R43" s="90">
        <f t="shared" si="2"/>
        <v>160</v>
      </c>
    </row>
    <row r="44" spans="1:18" ht="22.5">
      <c r="A44" s="329">
        <v>44018</v>
      </c>
      <c r="B44" s="330" t="s">
        <v>640</v>
      </c>
      <c r="C44" s="330" t="s">
        <v>641</v>
      </c>
      <c r="D44" s="331" t="s">
        <v>61</v>
      </c>
      <c r="E44" s="331" t="s">
        <v>67</v>
      </c>
      <c r="F44" s="332">
        <v>31.5</v>
      </c>
      <c r="G44" s="330" t="s">
        <v>642</v>
      </c>
      <c r="H44" s="330" t="s">
        <v>643</v>
      </c>
      <c r="I44" s="331" t="s">
        <v>644</v>
      </c>
      <c r="J44" s="333" t="s">
        <v>491</v>
      </c>
      <c r="K44" s="329">
        <v>44018</v>
      </c>
      <c r="L44" s="332">
        <v>124.14</v>
      </c>
      <c r="M44" s="331" t="s">
        <v>492</v>
      </c>
      <c r="N44" s="332">
        <v>147.62</v>
      </c>
      <c r="O44" s="332">
        <v>168.04</v>
      </c>
      <c r="P44" s="90">
        <f t="shared" si="0"/>
        <v>31</v>
      </c>
      <c r="Q44" s="90">
        <f t="shared" si="1"/>
        <v>36</v>
      </c>
      <c r="R44" s="90">
        <f t="shared" si="2"/>
        <v>30</v>
      </c>
    </row>
    <row r="45" spans="1:18">
      <c r="A45" s="329">
        <v>44839</v>
      </c>
      <c r="B45" s="330" t="s">
        <v>645</v>
      </c>
      <c r="C45" s="330" t="s">
        <v>646</v>
      </c>
      <c r="D45" s="331" t="s">
        <v>61</v>
      </c>
      <c r="E45" s="331" t="s">
        <v>77</v>
      </c>
      <c r="F45" s="332">
        <v>497.34</v>
      </c>
      <c r="G45" s="330" t="s">
        <v>647</v>
      </c>
      <c r="H45" s="330" t="s">
        <v>648</v>
      </c>
      <c r="I45" s="331" t="s">
        <v>649</v>
      </c>
      <c r="J45" s="333" t="s">
        <v>491</v>
      </c>
      <c r="K45" s="329">
        <v>44839</v>
      </c>
      <c r="L45" s="332">
        <v>123.88</v>
      </c>
      <c r="M45" s="331" t="s">
        <v>492</v>
      </c>
      <c r="N45" s="332">
        <v>176.55</v>
      </c>
      <c r="O45" s="332">
        <v>162.79</v>
      </c>
      <c r="P45" s="90">
        <f t="shared" si="0"/>
        <v>23</v>
      </c>
      <c r="Q45" s="90">
        <f t="shared" si="1"/>
        <v>37</v>
      </c>
      <c r="R45" s="90">
        <f t="shared" si="2"/>
        <v>32</v>
      </c>
    </row>
    <row r="46" spans="1:18" ht="90">
      <c r="A46" s="329">
        <v>44445</v>
      </c>
      <c r="B46" s="330" t="s">
        <v>650</v>
      </c>
      <c r="C46" s="330" t="s">
        <v>651</v>
      </c>
      <c r="D46" s="331" t="s">
        <v>61</v>
      </c>
      <c r="E46" s="331" t="s">
        <v>67</v>
      </c>
      <c r="F46" s="332">
        <v>1663.95</v>
      </c>
      <c r="G46" s="330" t="s">
        <v>652</v>
      </c>
      <c r="H46" s="330" t="s">
        <v>653</v>
      </c>
      <c r="I46" s="331" t="s">
        <v>654</v>
      </c>
      <c r="J46" s="333" t="s">
        <v>491</v>
      </c>
      <c r="K46" s="329">
        <v>44445</v>
      </c>
      <c r="L46" s="332">
        <v>122.13</v>
      </c>
      <c r="M46" s="331" t="s">
        <v>492</v>
      </c>
      <c r="N46" s="332">
        <v>96.28</v>
      </c>
      <c r="O46" s="332">
        <v>96.28</v>
      </c>
      <c r="P46" s="90">
        <f t="shared" si="0"/>
        <v>57</v>
      </c>
      <c r="Q46" s="90">
        <f t="shared" si="1"/>
        <v>38</v>
      </c>
      <c r="R46" s="90">
        <f t="shared" si="2"/>
        <v>62</v>
      </c>
    </row>
    <row r="47" spans="1:18">
      <c r="A47" s="329">
        <v>44433</v>
      </c>
      <c r="B47" s="330" t="s">
        <v>655</v>
      </c>
      <c r="C47" s="330" t="s">
        <v>656</v>
      </c>
      <c r="D47" s="331" t="s">
        <v>61</v>
      </c>
      <c r="E47" s="331" t="s">
        <v>67</v>
      </c>
      <c r="F47" s="332">
        <v>14.65</v>
      </c>
      <c r="G47" s="330" t="s">
        <v>60</v>
      </c>
      <c r="H47" s="330" t="s">
        <v>60</v>
      </c>
      <c r="I47" s="331" t="s">
        <v>657</v>
      </c>
      <c r="J47" s="333" t="s">
        <v>491</v>
      </c>
      <c r="K47" s="329">
        <v>44433</v>
      </c>
      <c r="L47" s="332">
        <v>120.86</v>
      </c>
      <c r="M47" s="331" t="s">
        <v>492</v>
      </c>
      <c r="N47" s="332">
        <v>134.24</v>
      </c>
      <c r="O47" s="332">
        <v>81.88</v>
      </c>
      <c r="P47" s="90">
        <f t="shared" si="0"/>
        <v>33</v>
      </c>
      <c r="Q47" s="90">
        <f t="shared" si="1"/>
        <v>39</v>
      </c>
      <c r="R47" s="90">
        <f t="shared" si="2"/>
        <v>78</v>
      </c>
    </row>
    <row r="48" spans="1:18">
      <c r="A48" s="329">
        <v>44313</v>
      </c>
      <c r="B48" s="330" t="s">
        <v>658</v>
      </c>
      <c r="C48" s="330" t="s">
        <v>659</v>
      </c>
      <c r="D48" s="331" t="s">
        <v>61</v>
      </c>
      <c r="E48" s="331" t="s">
        <v>67</v>
      </c>
      <c r="F48" s="332">
        <v>26.63</v>
      </c>
      <c r="G48" s="330" t="s">
        <v>60</v>
      </c>
      <c r="H48" s="330" t="s">
        <v>660</v>
      </c>
      <c r="I48" s="331" t="s">
        <v>661</v>
      </c>
      <c r="J48" s="333" t="s">
        <v>491</v>
      </c>
      <c r="K48" s="329">
        <v>44313</v>
      </c>
      <c r="L48" s="332">
        <v>119.47</v>
      </c>
      <c r="M48" s="331" t="s">
        <v>492</v>
      </c>
      <c r="N48" s="332">
        <v>114.12</v>
      </c>
      <c r="O48" s="332">
        <v>139.43</v>
      </c>
      <c r="P48" s="90">
        <f t="shared" si="0"/>
        <v>41</v>
      </c>
      <c r="Q48" s="90">
        <f t="shared" si="1"/>
        <v>40</v>
      </c>
      <c r="R48" s="90">
        <f t="shared" si="2"/>
        <v>41</v>
      </c>
    </row>
    <row r="49" spans="1:18" ht="22.5">
      <c r="A49" s="329">
        <v>44322</v>
      </c>
      <c r="B49" s="330" t="s">
        <v>662</v>
      </c>
      <c r="C49" s="330" t="s">
        <v>663</v>
      </c>
      <c r="D49" s="331" t="s">
        <v>61</v>
      </c>
      <c r="E49" s="331" t="s">
        <v>77</v>
      </c>
      <c r="F49" s="332">
        <v>36.92</v>
      </c>
      <c r="G49" s="330" t="s">
        <v>664</v>
      </c>
      <c r="H49" s="330" t="s">
        <v>665</v>
      </c>
      <c r="I49" s="331" t="s">
        <v>666</v>
      </c>
      <c r="J49" s="333" t="s">
        <v>491</v>
      </c>
      <c r="K49" s="329">
        <v>44322</v>
      </c>
      <c r="L49" s="332">
        <v>119.08</v>
      </c>
      <c r="M49" s="331" t="s">
        <v>492</v>
      </c>
      <c r="N49" s="332">
        <v>159.72</v>
      </c>
      <c r="O49" s="332">
        <v>172.92</v>
      </c>
      <c r="P49" s="90">
        <f t="shared" si="0"/>
        <v>28</v>
      </c>
      <c r="Q49" s="90">
        <f t="shared" si="1"/>
        <v>41</v>
      </c>
      <c r="R49" s="90">
        <f t="shared" si="2"/>
        <v>29</v>
      </c>
    </row>
    <row r="50" spans="1:18" ht="22.5">
      <c r="A50" s="329">
        <v>43866</v>
      </c>
      <c r="B50" s="330" t="s">
        <v>667</v>
      </c>
      <c r="C50" s="330" t="s">
        <v>668</v>
      </c>
      <c r="D50" s="331" t="s">
        <v>61</v>
      </c>
      <c r="E50" s="331" t="s">
        <v>67</v>
      </c>
      <c r="F50" s="332">
        <v>220.71</v>
      </c>
      <c r="G50" s="330" t="s">
        <v>669</v>
      </c>
      <c r="H50" s="330" t="s">
        <v>670</v>
      </c>
      <c r="I50" s="331" t="s">
        <v>671</v>
      </c>
      <c r="J50" s="333" t="s">
        <v>491</v>
      </c>
      <c r="K50" s="329">
        <v>43866</v>
      </c>
      <c r="L50" s="332">
        <v>113.9</v>
      </c>
      <c r="M50" s="331" t="s">
        <v>492</v>
      </c>
      <c r="N50" s="332">
        <v>103.33</v>
      </c>
      <c r="O50" s="332">
        <v>53.93</v>
      </c>
      <c r="P50" s="90">
        <f t="shared" si="0"/>
        <v>51</v>
      </c>
      <c r="Q50" s="90">
        <f t="shared" si="1"/>
        <v>42</v>
      </c>
      <c r="R50" s="90">
        <f t="shared" si="2"/>
        <v>143</v>
      </c>
    </row>
    <row r="51" spans="1:18">
      <c r="A51" s="329">
        <v>44796</v>
      </c>
      <c r="B51" s="330" t="s">
        <v>672</v>
      </c>
      <c r="C51" s="330" t="s">
        <v>673</v>
      </c>
      <c r="D51" s="331" t="s">
        <v>61</v>
      </c>
      <c r="E51" s="331" t="s">
        <v>77</v>
      </c>
      <c r="F51" s="332">
        <v>66.319999999999993</v>
      </c>
      <c r="G51" s="330" t="s">
        <v>674</v>
      </c>
      <c r="H51" s="330" t="s">
        <v>60</v>
      </c>
      <c r="I51" s="331" t="s">
        <v>675</v>
      </c>
      <c r="J51" s="333" t="s">
        <v>491</v>
      </c>
      <c r="K51" s="329">
        <v>44796</v>
      </c>
      <c r="L51" s="332">
        <v>113.4</v>
      </c>
      <c r="M51" s="331" t="s">
        <v>492</v>
      </c>
      <c r="N51" s="332">
        <v>115.25</v>
      </c>
      <c r="O51" s="332">
        <v>113.4</v>
      </c>
      <c r="P51" s="90">
        <f t="shared" si="0"/>
        <v>38</v>
      </c>
      <c r="Q51" s="90">
        <f t="shared" si="1"/>
        <v>43</v>
      </c>
      <c r="R51" s="90">
        <f t="shared" si="2"/>
        <v>48</v>
      </c>
    </row>
    <row r="52" spans="1:18" ht="45">
      <c r="A52" s="329">
        <v>44585</v>
      </c>
      <c r="B52" s="330" t="s">
        <v>676</v>
      </c>
      <c r="C52" s="330" t="s">
        <v>60</v>
      </c>
      <c r="D52" s="331" t="s">
        <v>61</v>
      </c>
      <c r="E52" s="331" t="s">
        <v>67</v>
      </c>
      <c r="F52" s="332">
        <v>814.77</v>
      </c>
      <c r="G52" s="330" t="s">
        <v>677</v>
      </c>
      <c r="H52" s="330" t="s">
        <v>678</v>
      </c>
      <c r="I52" s="331" t="s">
        <v>679</v>
      </c>
      <c r="J52" s="333" t="s">
        <v>491</v>
      </c>
      <c r="K52" s="329">
        <v>44585</v>
      </c>
      <c r="L52" s="332">
        <v>112.14</v>
      </c>
      <c r="M52" s="331" t="s">
        <v>492</v>
      </c>
      <c r="N52" s="332">
        <v>79.78</v>
      </c>
      <c r="O52" s="332">
        <v>110.73</v>
      </c>
      <c r="P52" s="90">
        <f t="shared" si="0"/>
        <v>73</v>
      </c>
      <c r="Q52" s="90">
        <f t="shared" si="1"/>
        <v>44</v>
      </c>
      <c r="R52" s="90">
        <f t="shared" si="2"/>
        <v>52</v>
      </c>
    </row>
    <row r="53" spans="1:18">
      <c r="A53" s="329">
        <v>44812</v>
      </c>
      <c r="B53" s="330" t="s">
        <v>680</v>
      </c>
      <c r="C53" s="330" t="s">
        <v>681</v>
      </c>
      <c r="D53" s="331" t="s">
        <v>61</v>
      </c>
      <c r="E53" s="331" t="s">
        <v>77</v>
      </c>
      <c r="F53" s="332">
        <v>297.97000000000003</v>
      </c>
      <c r="G53" s="330" t="s">
        <v>682</v>
      </c>
      <c r="H53" s="330" t="s">
        <v>683</v>
      </c>
      <c r="I53" s="331" t="s">
        <v>684</v>
      </c>
      <c r="J53" s="333" t="s">
        <v>491</v>
      </c>
      <c r="K53" s="329">
        <v>44812</v>
      </c>
      <c r="L53" s="332">
        <v>111.86</v>
      </c>
      <c r="M53" s="331" t="s">
        <v>492</v>
      </c>
      <c r="N53" s="332">
        <v>96.08</v>
      </c>
      <c r="O53" s="332">
        <v>96.85</v>
      </c>
      <c r="P53" s="90">
        <f t="shared" si="0"/>
        <v>58</v>
      </c>
      <c r="Q53" s="90">
        <f t="shared" si="1"/>
        <v>45</v>
      </c>
      <c r="R53" s="90">
        <f t="shared" si="2"/>
        <v>61</v>
      </c>
    </row>
    <row r="54" spans="1:18" ht="22.5">
      <c r="A54" s="329">
        <v>43910</v>
      </c>
      <c r="B54" s="330" t="s">
        <v>685</v>
      </c>
      <c r="C54" s="330" t="s">
        <v>686</v>
      </c>
      <c r="D54" s="331" t="s">
        <v>61</v>
      </c>
      <c r="E54" s="331" t="s">
        <v>67</v>
      </c>
      <c r="F54" s="332">
        <v>118.02</v>
      </c>
      <c r="G54" s="330" t="s">
        <v>687</v>
      </c>
      <c r="H54" s="330" t="s">
        <v>688</v>
      </c>
      <c r="I54" s="331" t="s">
        <v>689</v>
      </c>
      <c r="J54" s="333" t="s">
        <v>491</v>
      </c>
      <c r="K54" s="329">
        <v>43910</v>
      </c>
      <c r="L54" s="332">
        <v>109.44</v>
      </c>
      <c r="M54" s="331" t="s">
        <v>492</v>
      </c>
      <c r="N54" s="332">
        <v>87.51</v>
      </c>
      <c r="O54" s="332">
        <v>10.51</v>
      </c>
      <c r="P54" s="90">
        <f t="shared" si="0"/>
        <v>63</v>
      </c>
      <c r="Q54" s="90">
        <f t="shared" si="1"/>
        <v>46</v>
      </c>
      <c r="R54" s="90">
        <f t="shared" si="2"/>
        <v>368</v>
      </c>
    </row>
    <row r="55" spans="1:18">
      <c r="A55" s="329">
        <v>44193</v>
      </c>
      <c r="B55" s="330" t="s">
        <v>690</v>
      </c>
      <c r="C55" s="330" t="s">
        <v>691</v>
      </c>
      <c r="D55" s="331" t="s">
        <v>61</v>
      </c>
      <c r="E55" s="331" t="s">
        <v>67</v>
      </c>
      <c r="F55" s="332">
        <v>80.16</v>
      </c>
      <c r="G55" s="330" t="s">
        <v>692</v>
      </c>
      <c r="H55" s="330" t="s">
        <v>693</v>
      </c>
      <c r="I55" s="331" t="s">
        <v>694</v>
      </c>
      <c r="J55" s="333" t="s">
        <v>491</v>
      </c>
      <c r="K55" s="329">
        <v>44193</v>
      </c>
      <c r="L55" s="332">
        <v>108.65</v>
      </c>
      <c r="M55" s="331" t="s">
        <v>492</v>
      </c>
      <c r="N55" s="332">
        <v>108.13</v>
      </c>
      <c r="O55" s="332">
        <v>176.36</v>
      </c>
      <c r="P55" s="90">
        <f t="shared" si="0"/>
        <v>44</v>
      </c>
      <c r="Q55" s="90">
        <f t="shared" si="1"/>
        <v>47</v>
      </c>
      <c r="R55" s="90">
        <f t="shared" si="2"/>
        <v>28</v>
      </c>
    </row>
    <row r="56" spans="1:18">
      <c r="A56" s="329">
        <v>44914</v>
      </c>
      <c r="B56" s="330" t="s">
        <v>695</v>
      </c>
      <c r="C56" s="330" t="s">
        <v>696</v>
      </c>
      <c r="D56" s="331" t="s">
        <v>61</v>
      </c>
      <c r="E56" s="331" t="s">
        <v>77</v>
      </c>
      <c r="F56" s="332">
        <v>18.77</v>
      </c>
      <c r="G56" s="330" t="s">
        <v>697</v>
      </c>
      <c r="H56" s="330" t="s">
        <v>698</v>
      </c>
      <c r="I56" s="331" t="s">
        <v>699</v>
      </c>
      <c r="J56" s="333" t="s">
        <v>491</v>
      </c>
      <c r="K56" s="329">
        <v>44914</v>
      </c>
      <c r="L56" s="332">
        <v>104.55</v>
      </c>
      <c r="M56" s="331" t="s">
        <v>492</v>
      </c>
      <c r="N56" s="332">
        <v>80</v>
      </c>
      <c r="O56" s="332">
        <v>42.63</v>
      </c>
      <c r="P56" s="90">
        <f t="shared" si="0"/>
        <v>72</v>
      </c>
      <c r="Q56" s="90">
        <f t="shared" si="1"/>
        <v>48</v>
      </c>
      <c r="R56" s="90">
        <f t="shared" si="2"/>
        <v>188</v>
      </c>
    </row>
    <row r="57" spans="1:18">
      <c r="A57" s="329">
        <v>44771</v>
      </c>
      <c r="B57" s="330" t="s">
        <v>75</v>
      </c>
      <c r="C57" s="330" t="s">
        <v>76</v>
      </c>
      <c r="D57" s="331" t="s">
        <v>61</v>
      </c>
      <c r="E57" s="331" t="s">
        <v>77</v>
      </c>
      <c r="F57" s="332">
        <v>7.61</v>
      </c>
      <c r="G57" s="330" t="s">
        <v>78</v>
      </c>
      <c r="H57" s="330" t="s">
        <v>60</v>
      </c>
      <c r="I57" s="331" t="s">
        <v>79</v>
      </c>
      <c r="J57" s="333" t="s">
        <v>491</v>
      </c>
      <c r="K57" s="329">
        <v>44771</v>
      </c>
      <c r="L57" s="332">
        <v>104.17</v>
      </c>
      <c r="M57" s="331" t="s">
        <v>492</v>
      </c>
      <c r="N57" s="332">
        <v>104.17</v>
      </c>
      <c r="O57" s="332">
        <v>104.17</v>
      </c>
      <c r="P57" s="90">
        <f t="shared" si="0"/>
        <v>50</v>
      </c>
      <c r="Q57" s="90">
        <f t="shared" si="1"/>
        <v>49</v>
      </c>
      <c r="R57" s="90">
        <f t="shared" si="2"/>
        <v>55</v>
      </c>
    </row>
    <row r="58" spans="1:18">
      <c r="A58" s="329">
        <v>44845</v>
      </c>
      <c r="B58" s="330" t="s">
        <v>700</v>
      </c>
      <c r="C58" s="330" t="s">
        <v>701</v>
      </c>
      <c r="D58" s="331" t="s">
        <v>61</v>
      </c>
      <c r="E58" s="331" t="s">
        <v>77</v>
      </c>
      <c r="F58" s="332">
        <v>2412.6799999999998</v>
      </c>
      <c r="G58" s="330" t="s">
        <v>702</v>
      </c>
      <c r="H58" s="330" t="s">
        <v>60</v>
      </c>
      <c r="I58" s="331" t="s">
        <v>703</v>
      </c>
      <c r="J58" s="333" t="s">
        <v>491</v>
      </c>
      <c r="K58" s="329">
        <v>44845</v>
      </c>
      <c r="L58" s="332">
        <v>103.43</v>
      </c>
      <c r="M58" s="331" t="s">
        <v>492</v>
      </c>
      <c r="N58" s="332">
        <v>106.49</v>
      </c>
      <c r="O58" s="332">
        <v>64.94</v>
      </c>
      <c r="P58" s="90">
        <f t="shared" si="0"/>
        <v>47</v>
      </c>
      <c r="Q58" s="90">
        <f t="shared" si="1"/>
        <v>50</v>
      </c>
      <c r="R58" s="90">
        <f t="shared" si="2"/>
        <v>106</v>
      </c>
    </row>
    <row r="59" spans="1:18">
      <c r="A59" s="329">
        <v>44526</v>
      </c>
      <c r="B59" s="330" t="s">
        <v>704</v>
      </c>
      <c r="C59" s="330" t="s">
        <v>705</v>
      </c>
      <c r="D59" s="331" t="s">
        <v>61</v>
      </c>
      <c r="E59" s="331" t="s">
        <v>67</v>
      </c>
      <c r="F59" s="332">
        <v>334.01</v>
      </c>
      <c r="G59" s="330" t="s">
        <v>706</v>
      </c>
      <c r="H59" s="330" t="s">
        <v>60</v>
      </c>
      <c r="I59" s="331" t="s">
        <v>707</v>
      </c>
      <c r="J59" s="333" t="s">
        <v>491</v>
      </c>
      <c r="K59" s="329">
        <v>44526</v>
      </c>
      <c r="L59" s="332">
        <v>103.19</v>
      </c>
      <c r="M59" s="331" t="s">
        <v>492</v>
      </c>
      <c r="N59" s="332">
        <v>108.91</v>
      </c>
      <c r="O59" s="332">
        <v>110.02</v>
      </c>
      <c r="P59" s="90">
        <f t="shared" si="0"/>
        <v>43</v>
      </c>
      <c r="Q59" s="90">
        <f t="shared" si="1"/>
        <v>51</v>
      </c>
      <c r="R59" s="90">
        <f t="shared" si="2"/>
        <v>53</v>
      </c>
    </row>
    <row r="60" spans="1:18">
      <c r="A60" s="329">
        <v>44852</v>
      </c>
      <c r="B60" s="330" t="s">
        <v>708</v>
      </c>
      <c r="C60" s="330" t="s">
        <v>709</v>
      </c>
      <c r="D60" s="331" t="s">
        <v>61</v>
      </c>
      <c r="E60" s="331" t="s">
        <v>77</v>
      </c>
      <c r="F60" s="332">
        <v>60.5</v>
      </c>
      <c r="G60" s="330" t="s">
        <v>710</v>
      </c>
      <c r="H60" s="330" t="s">
        <v>60</v>
      </c>
      <c r="I60" s="331" t="s">
        <v>711</v>
      </c>
      <c r="J60" s="333" t="s">
        <v>491</v>
      </c>
      <c r="K60" s="329">
        <v>44852</v>
      </c>
      <c r="L60" s="332">
        <v>101.7</v>
      </c>
      <c r="M60" s="331" t="s">
        <v>492</v>
      </c>
      <c r="N60" s="332">
        <v>104.31</v>
      </c>
      <c r="O60" s="332">
        <v>103</v>
      </c>
      <c r="P60" s="90">
        <f t="shared" si="0"/>
        <v>49</v>
      </c>
      <c r="Q60" s="90">
        <f t="shared" si="1"/>
        <v>52</v>
      </c>
      <c r="R60" s="90">
        <f t="shared" si="2"/>
        <v>56</v>
      </c>
    </row>
    <row r="61" spans="1:18">
      <c r="A61" s="329">
        <v>44918</v>
      </c>
      <c r="B61" s="330" t="s">
        <v>712</v>
      </c>
      <c r="C61" s="330" t="s">
        <v>713</v>
      </c>
      <c r="D61" s="331" t="s">
        <v>61</v>
      </c>
      <c r="E61" s="331" t="s">
        <v>77</v>
      </c>
      <c r="F61" s="332">
        <v>84.28</v>
      </c>
      <c r="G61" s="330" t="s">
        <v>714</v>
      </c>
      <c r="H61" s="330" t="s">
        <v>715</v>
      </c>
      <c r="I61" s="331" t="s">
        <v>716</v>
      </c>
      <c r="J61" s="333" t="s">
        <v>491</v>
      </c>
      <c r="K61" s="329">
        <v>44918</v>
      </c>
      <c r="L61" s="332">
        <v>101.49</v>
      </c>
      <c r="M61" s="331" t="s">
        <v>492</v>
      </c>
      <c r="N61" s="332">
        <v>104.55</v>
      </c>
      <c r="O61" s="332">
        <v>68.75</v>
      </c>
      <c r="P61" s="90">
        <f t="shared" si="0"/>
        <v>48</v>
      </c>
      <c r="Q61" s="90">
        <f t="shared" si="1"/>
        <v>53</v>
      </c>
      <c r="R61" s="90">
        <f t="shared" si="2"/>
        <v>97</v>
      </c>
    </row>
    <row r="62" spans="1:18" ht="22.5">
      <c r="A62" s="329">
        <v>44697</v>
      </c>
      <c r="B62" s="330" t="s">
        <v>717</v>
      </c>
      <c r="C62" s="330" t="s">
        <v>718</v>
      </c>
      <c r="D62" s="331" t="s">
        <v>61</v>
      </c>
      <c r="E62" s="331" t="s">
        <v>77</v>
      </c>
      <c r="F62" s="332">
        <v>8754.68</v>
      </c>
      <c r="G62" s="330" t="s">
        <v>719</v>
      </c>
      <c r="H62" s="330" t="s">
        <v>720</v>
      </c>
      <c r="I62" s="331" t="s">
        <v>721</v>
      </c>
      <c r="J62" s="333" t="s">
        <v>491</v>
      </c>
      <c r="K62" s="329">
        <v>44697</v>
      </c>
      <c r="L62" s="332">
        <v>101.12</v>
      </c>
      <c r="M62" s="331" t="s">
        <v>492</v>
      </c>
      <c r="N62" s="332">
        <v>103.15</v>
      </c>
      <c r="O62" s="332">
        <v>35.950000000000003</v>
      </c>
      <c r="P62" s="90">
        <f t="shared" si="0"/>
        <v>52</v>
      </c>
      <c r="Q62" s="90">
        <f t="shared" si="1"/>
        <v>54</v>
      </c>
      <c r="R62" s="90">
        <f t="shared" si="2"/>
        <v>216</v>
      </c>
    </row>
    <row r="63" spans="1:18">
      <c r="A63" s="329">
        <v>44798</v>
      </c>
      <c r="B63" s="330" t="s">
        <v>722</v>
      </c>
      <c r="C63" s="330" t="s">
        <v>723</v>
      </c>
      <c r="D63" s="331" t="s">
        <v>61</v>
      </c>
      <c r="E63" s="331" t="s">
        <v>77</v>
      </c>
      <c r="F63" s="332">
        <v>6477.38</v>
      </c>
      <c r="G63" s="330" t="s">
        <v>724</v>
      </c>
      <c r="H63" s="330" t="s">
        <v>725</v>
      </c>
      <c r="I63" s="331" t="s">
        <v>726</v>
      </c>
      <c r="J63" s="333" t="s">
        <v>491</v>
      </c>
      <c r="K63" s="329">
        <v>44798</v>
      </c>
      <c r="L63" s="332">
        <v>98.29</v>
      </c>
      <c r="M63" s="331" t="s">
        <v>492</v>
      </c>
      <c r="N63" s="332">
        <v>84.66</v>
      </c>
      <c r="O63" s="332">
        <v>90.95</v>
      </c>
      <c r="P63" s="90">
        <f t="shared" si="0"/>
        <v>65</v>
      </c>
      <c r="Q63" s="90">
        <f t="shared" si="1"/>
        <v>55</v>
      </c>
      <c r="R63" s="90">
        <f t="shared" si="2"/>
        <v>65</v>
      </c>
    </row>
    <row r="64" spans="1:18">
      <c r="A64" s="329">
        <v>44911</v>
      </c>
      <c r="B64" s="330" t="s">
        <v>727</v>
      </c>
      <c r="C64" s="330" t="s">
        <v>728</v>
      </c>
      <c r="D64" s="331" t="s">
        <v>61</v>
      </c>
      <c r="E64" s="331" t="s">
        <v>77</v>
      </c>
      <c r="F64" s="332">
        <v>171.77</v>
      </c>
      <c r="G64" s="330" t="s">
        <v>729</v>
      </c>
      <c r="H64" s="330" t="s">
        <v>60</v>
      </c>
      <c r="I64" s="331" t="s">
        <v>730</v>
      </c>
      <c r="J64" s="333" t="s">
        <v>491</v>
      </c>
      <c r="K64" s="329">
        <v>44911</v>
      </c>
      <c r="L64" s="332">
        <v>97.12</v>
      </c>
      <c r="M64" s="331" t="s">
        <v>492</v>
      </c>
      <c r="N64" s="332">
        <v>107.07</v>
      </c>
      <c r="O64" s="332">
        <v>165.09</v>
      </c>
      <c r="P64" s="90">
        <f t="shared" si="0"/>
        <v>45</v>
      </c>
      <c r="Q64" s="90">
        <f t="shared" si="1"/>
        <v>56</v>
      </c>
      <c r="R64" s="90">
        <f t="shared" si="2"/>
        <v>31</v>
      </c>
    </row>
    <row r="65" spans="1:18" ht="22.5">
      <c r="A65" s="329">
        <v>44036</v>
      </c>
      <c r="B65" s="330" t="s">
        <v>731</v>
      </c>
      <c r="C65" s="330" t="s">
        <v>732</v>
      </c>
      <c r="D65" s="331" t="s">
        <v>61</v>
      </c>
      <c r="E65" s="331" t="s">
        <v>733</v>
      </c>
      <c r="F65" s="332">
        <v>78.48</v>
      </c>
      <c r="G65" s="330" t="s">
        <v>734</v>
      </c>
      <c r="H65" s="330" t="s">
        <v>735</v>
      </c>
      <c r="I65" s="331" t="s">
        <v>736</v>
      </c>
      <c r="J65" s="333" t="s">
        <v>491</v>
      </c>
      <c r="K65" s="329">
        <v>44036</v>
      </c>
      <c r="L65" s="332">
        <v>95.08</v>
      </c>
      <c r="M65" s="331" t="s">
        <v>492</v>
      </c>
      <c r="N65" s="332">
        <v>95.08</v>
      </c>
      <c r="O65" s="332">
        <v>93.45</v>
      </c>
      <c r="P65" s="90">
        <f t="shared" si="0"/>
        <v>60</v>
      </c>
      <c r="Q65" s="90">
        <f t="shared" si="1"/>
        <v>57</v>
      </c>
      <c r="R65" s="90">
        <f t="shared" si="2"/>
        <v>64</v>
      </c>
    </row>
    <row r="66" spans="1:18" ht="22.5">
      <c r="A66" s="329">
        <v>44039</v>
      </c>
      <c r="B66" s="330" t="s">
        <v>737</v>
      </c>
      <c r="C66" s="330" t="s">
        <v>738</v>
      </c>
      <c r="D66" s="331" t="s">
        <v>61</v>
      </c>
      <c r="E66" s="331" t="s">
        <v>77</v>
      </c>
      <c r="F66" s="332">
        <v>232.86</v>
      </c>
      <c r="G66" s="330" t="s">
        <v>739</v>
      </c>
      <c r="H66" s="330" t="s">
        <v>740</v>
      </c>
      <c r="I66" s="331" t="s">
        <v>741</v>
      </c>
      <c r="J66" s="333" t="s">
        <v>491</v>
      </c>
      <c r="K66" s="329">
        <v>44039</v>
      </c>
      <c r="L66" s="332">
        <v>92</v>
      </c>
      <c r="M66" s="331" t="s">
        <v>492</v>
      </c>
      <c r="N66" s="332">
        <v>98.35</v>
      </c>
      <c r="O66" s="332">
        <v>190.14</v>
      </c>
      <c r="P66" s="90">
        <f t="shared" si="0"/>
        <v>56</v>
      </c>
      <c r="Q66" s="90">
        <f t="shared" si="1"/>
        <v>58</v>
      </c>
      <c r="R66" s="90">
        <f t="shared" si="2"/>
        <v>23</v>
      </c>
    </row>
    <row r="67" spans="1:18" ht="45">
      <c r="A67" s="329">
        <v>44904</v>
      </c>
      <c r="B67" s="330" t="s">
        <v>742</v>
      </c>
      <c r="C67" s="330" t="s">
        <v>743</v>
      </c>
      <c r="D67" s="331" t="s">
        <v>61</v>
      </c>
      <c r="E67" s="331" t="s">
        <v>77</v>
      </c>
      <c r="F67" s="332">
        <v>29.88</v>
      </c>
      <c r="G67" s="330" t="s">
        <v>744</v>
      </c>
      <c r="H67" s="330" t="s">
        <v>745</v>
      </c>
      <c r="I67" s="331" t="s">
        <v>746</v>
      </c>
      <c r="J67" s="333" t="s">
        <v>491</v>
      </c>
      <c r="K67" s="329">
        <v>44904</v>
      </c>
      <c r="L67" s="332">
        <v>90.48</v>
      </c>
      <c r="M67" s="331" t="s">
        <v>492</v>
      </c>
      <c r="N67" s="332">
        <v>77.78</v>
      </c>
      <c r="O67" s="332">
        <v>77.78</v>
      </c>
      <c r="P67" s="90">
        <f t="shared" si="0"/>
        <v>74</v>
      </c>
      <c r="Q67" s="90">
        <f t="shared" si="1"/>
        <v>59</v>
      </c>
      <c r="R67" s="90">
        <f t="shared" si="2"/>
        <v>87</v>
      </c>
    </row>
    <row r="68" spans="1:18" ht="45">
      <c r="A68" s="329">
        <v>44916</v>
      </c>
      <c r="B68" s="330" t="s">
        <v>747</v>
      </c>
      <c r="C68" s="330" t="s">
        <v>748</v>
      </c>
      <c r="D68" s="331" t="s">
        <v>61</v>
      </c>
      <c r="E68" s="331" t="s">
        <v>77</v>
      </c>
      <c r="F68" s="332">
        <v>107.97</v>
      </c>
      <c r="G68" s="330" t="s">
        <v>749</v>
      </c>
      <c r="H68" s="330" t="s">
        <v>750</v>
      </c>
      <c r="I68" s="331" t="s">
        <v>751</v>
      </c>
      <c r="J68" s="333" t="s">
        <v>491</v>
      </c>
      <c r="K68" s="329">
        <v>44916</v>
      </c>
      <c r="L68" s="332">
        <v>88.86</v>
      </c>
      <c r="M68" s="331" t="s">
        <v>492</v>
      </c>
      <c r="N68" s="332">
        <v>77.760000000000005</v>
      </c>
      <c r="O68" s="332">
        <v>2.08</v>
      </c>
      <c r="P68" s="90">
        <f t="shared" si="0"/>
        <v>75</v>
      </c>
      <c r="Q68" s="90">
        <f t="shared" si="1"/>
        <v>60</v>
      </c>
      <c r="R68" s="90">
        <f t="shared" si="2"/>
        <v>423</v>
      </c>
    </row>
    <row r="69" spans="1:18" ht="22.5">
      <c r="A69" s="329">
        <v>44747</v>
      </c>
      <c r="B69" s="330" t="s">
        <v>752</v>
      </c>
      <c r="C69" s="330" t="s">
        <v>753</v>
      </c>
      <c r="D69" s="331" t="s">
        <v>61</v>
      </c>
      <c r="E69" s="331" t="s">
        <v>77</v>
      </c>
      <c r="F69" s="332">
        <v>15.57</v>
      </c>
      <c r="G69" s="330" t="s">
        <v>754</v>
      </c>
      <c r="H69" s="330" t="s">
        <v>755</v>
      </c>
      <c r="I69" s="331" t="s">
        <v>756</v>
      </c>
      <c r="J69" s="333" t="s">
        <v>491</v>
      </c>
      <c r="K69" s="329">
        <v>44747</v>
      </c>
      <c r="L69" s="332">
        <v>87.83</v>
      </c>
      <c r="M69" s="331" t="s">
        <v>492</v>
      </c>
      <c r="N69" s="332">
        <v>71.790000000000006</v>
      </c>
      <c r="O69" s="332">
        <v>56</v>
      </c>
      <c r="P69" s="90">
        <f t="shared" si="0"/>
        <v>81</v>
      </c>
      <c r="Q69" s="90">
        <f t="shared" si="1"/>
        <v>61</v>
      </c>
      <c r="R69" s="90">
        <f t="shared" si="2"/>
        <v>134</v>
      </c>
    </row>
    <row r="70" spans="1:18">
      <c r="A70" s="329">
        <v>44883</v>
      </c>
      <c r="B70" s="330" t="s">
        <v>757</v>
      </c>
      <c r="C70" s="330" t="s">
        <v>758</v>
      </c>
      <c r="D70" s="331" t="s">
        <v>61</v>
      </c>
      <c r="E70" s="331" t="s">
        <v>77</v>
      </c>
      <c r="F70" s="332">
        <v>115.54</v>
      </c>
      <c r="G70" s="330" t="s">
        <v>759</v>
      </c>
      <c r="H70" s="330" t="s">
        <v>60</v>
      </c>
      <c r="I70" s="331" t="s">
        <v>760</v>
      </c>
      <c r="J70" s="333" t="s">
        <v>491</v>
      </c>
      <c r="K70" s="329">
        <v>44883</v>
      </c>
      <c r="L70" s="332">
        <v>83.41</v>
      </c>
      <c r="M70" s="331" t="s">
        <v>492</v>
      </c>
      <c r="N70" s="332">
        <v>84.64</v>
      </c>
      <c r="O70" s="332">
        <v>89.74</v>
      </c>
      <c r="P70" s="90">
        <f t="shared" si="0"/>
        <v>66</v>
      </c>
      <c r="Q70" s="90">
        <f t="shared" si="1"/>
        <v>62</v>
      </c>
      <c r="R70" s="90">
        <f t="shared" si="2"/>
        <v>66</v>
      </c>
    </row>
    <row r="71" spans="1:18" ht="56.25">
      <c r="A71" s="329">
        <v>44834</v>
      </c>
      <c r="B71" s="330" t="s">
        <v>761</v>
      </c>
      <c r="C71" s="330" t="s">
        <v>762</v>
      </c>
      <c r="D71" s="331" t="s">
        <v>61</v>
      </c>
      <c r="E71" s="331" t="s">
        <v>77</v>
      </c>
      <c r="F71" s="332">
        <v>425.46</v>
      </c>
      <c r="G71" s="330" t="s">
        <v>763</v>
      </c>
      <c r="H71" s="330" t="s">
        <v>764</v>
      </c>
      <c r="I71" s="331" t="s">
        <v>765</v>
      </c>
      <c r="J71" s="333" t="s">
        <v>491</v>
      </c>
      <c r="K71" s="329">
        <v>44834</v>
      </c>
      <c r="L71" s="332">
        <v>82.65</v>
      </c>
      <c r="M71" s="331" t="s">
        <v>492</v>
      </c>
      <c r="N71" s="332">
        <v>85.19</v>
      </c>
      <c r="O71" s="332">
        <v>60</v>
      </c>
      <c r="P71" s="90">
        <f t="shared" si="0"/>
        <v>64</v>
      </c>
      <c r="Q71" s="90">
        <f t="shared" si="1"/>
        <v>63</v>
      </c>
      <c r="R71" s="90">
        <f t="shared" si="2"/>
        <v>119</v>
      </c>
    </row>
    <row r="72" spans="1:18">
      <c r="A72" s="329">
        <v>43957</v>
      </c>
      <c r="B72" s="330" t="s">
        <v>766</v>
      </c>
      <c r="C72" s="330" t="s">
        <v>767</v>
      </c>
      <c r="D72" s="331" t="s">
        <v>61</v>
      </c>
      <c r="E72" s="331" t="s">
        <v>67</v>
      </c>
      <c r="F72" s="332">
        <v>15.48</v>
      </c>
      <c r="G72" s="330" t="s">
        <v>60</v>
      </c>
      <c r="H72" s="330" t="s">
        <v>768</v>
      </c>
      <c r="I72" s="331" t="s">
        <v>769</v>
      </c>
      <c r="J72" s="333" t="s">
        <v>491</v>
      </c>
      <c r="K72" s="329">
        <v>43957</v>
      </c>
      <c r="L72" s="332">
        <v>81.819999999999993</v>
      </c>
      <c r="M72" s="331" t="s">
        <v>492</v>
      </c>
      <c r="N72" s="332">
        <v>81.819999999999993</v>
      </c>
      <c r="O72" s="332">
        <v>35.590000000000003</v>
      </c>
      <c r="P72" s="90">
        <f t="shared" si="0"/>
        <v>69</v>
      </c>
      <c r="Q72" s="90">
        <f t="shared" si="1"/>
        <v>64</v>
      </c>
      <c r="R72" s="90">
        <f t="shared" si="2"/>
        <v>221</v>
      </c>
    </row>
    <row r="73" spans="1:18" ht="22.5">
      <c r="A73" s="329">
        <v>44735</v>
      </c>
      <c r="B73" s="330" t="s">
        <v>770</v>
      </c>
      <c r="C73" s="330" t="s">
        <v>771</v>
      </c>
      <c r="D73" s="331" t="s">
        <v>61</v>
      </c>
      <c r="E73" s="331" t="s">
        <v>77</v>
      </c>
      <c r="F73" s="332">
        <v>170.92</v>
      </c>
      <c r="G73" s="330" t="s">
        <v>772</v>
      </c>
      <c r="H73" s="330" t="s">
        <v>773</v>
      </c>
      <c r="I73" s="331" t="s">
        <v>774</v>
      </c>
      <c r="J73" s="333" t="s">
        <v>491</v>
      </c>
      <c r="K73" s="329">
        <v>44735</v>
      </c>
      <c r="L73" s="332">
        <v>78.89</v>
      </c>
      <c r="M73" s="331" t="s">
        <v>492</v>
      </c>
      <c r="N73" s="332">
        <v>118.4</v>
      </c>
      <c r="O73" s="332">
        <v>177.04</v>
      </c>
      <c r="P73" s="90">
        <f t="shared" ref="P73:P136" si="3">RANK(N73,$N$9:$N$618)</f>
        <v>37</v>
      </c>
      <c r="Q73" s="90">
        <f t="shared" ref="Q73:Q136" si="4">RANK(L73,$L$9:$L$618)</f>
        <v>65</v>
      </c>
      <c r="R73" s="90">
        <f t="shared" ref="R73:R136" si="5">RANK(O73,$O$9:$O$618)</f>
        <v>27</v>
      </c>
    </row>
    <row r="74" spans="1:18" ht="33.75">
      <c r="A74" s="329">
        <v>44804</v>
      </c>
      <c r="B74" s="330" t="s">
        <v>775</v>
      </c>
      <c r="C74" s="330" t="s">
        <v>776</v>
      </c>
      <c r="D74" s="331" t="s">
        <v>61</v>
      </c>
      <c r="E74" s="331" t="s">
        <v>77</v>
      </c>
      <c r="F74" s="332">
        <v>272.98</v>
      </c>
      <c r="G74" s="330" t="s">
        <v>777</v>
      </c>
      <c r="H74" s="330" t="s">
        <v>778</v>
      </c>
      <c r="I74" s="331" t="s">
        <v>779</v>
      </c>
      <c r="J74" s="333" t="s">
        <v>491</v>
      </c>
      <c r="K74" s="329">
        <v>44804</v>
      </c>
      <c r="L74" s="332">
        <v>76.989999999999995</v>
      </c>
      <c r="M74" s="331" t="s">
        <v>492</v>
      </c>
      <c r="N74" s="332">
        <v>70.94</v>
      </c>
      <c r="O74" s="332">
        <v>81</v>
      </c>
      <c r="P74" s="90">
        <f t="shared" si="3"/>
        <v>87</v>
      </c>
      <c r="Q74" s="90">
        <f t="shared" si="4"/>
        <v>66</v>
      </c>
      <c r="R74" s="90">
        <f t="shared" si="5"/>
        <v>79</v>
      </c>
    </row>
    <row r="75" spans="1:18" ht="45">
      <c r="A75" s="329">
        <v>44763</v>
      </c>
      <c r="B75" s="330" t="s">
        <v>780</v>
      </c>
      <c r="C75" s="330" t="s">
        <v>781</v>
      </c>
      <c r="D75" s="331" t="s">
        <v>61</v>
      </c>
      <c r="E75" s="331" t="s">
        <v>77</v>
      </c>
      <c r="F75" s="332">
        <v>4355.76</v>
      </c>
      <c r="G75" s="330" t="s">
        <v>782</v>
      </c>
      <c r="H75" s="330" t="s">
        <v>783</v>
      </c>
      <c r="I75" s="331" t="s">
        <v>784</v>
      </c>
      <c r="J75" s="333" t="s">
        <v>491</v>
      </c>
      <c r="K75" s="329">
        <v>44763</v>
      </c>
      <c r="L75" s="332">
        <v>76.819999999999993</v>
      </c>
      <c r="M75" s="331" t="s">
        <v>492</v>
      </c>
      <c r="N75" s="332">
        <v>89.47</v>
      </c>
      <c r="O75" s="332">
        <v>122.5</v>
      </c>
      <c r="P75" s="90">
        <f t="shared" si="3"/>
        <v>62</v>
      </c>
      <c r="Q75" s="90">
        <f t="shared" si="4"/>
        <v>67</v>
      </c>
      <c r="R75" s="90">
        <f t="shared" si="5"/>
        <v>45</v>
      </c>
    </row>
    <row r="76" spans="1:18">
      <c r="A76" s="329">
        <v>44881</v>
      </c>
      <c r="B76" s="330" t="s">
        <v>785</v>
      </c>
      <c r="C76" s="330" t="s">
        <v>786</v>
      </c>
      <c r="D76" s="331" t="s">
        <v>61</v>
      </c>
      <c r="E76" s="331" t="s">
        <v>77</v>
      </c>
      <c r="F76" s="332">
        <v>67.010000000000005</v>
      </c>
      <c r="G76" s="330" t="s">
        <v>787</v>
      </c>
      <c r="H76" s="330" t="s">
        <v>788</v>
      </c>
      <c r="I76" s="331" t="s">
        <v>789</v>
      </c>
      <c r="J76" s="333" t="s">
        <v>491</v>
      </c>
      <c r="K76" s="329">
        <v>44881</v>
      </c>
      <c r="L76" s="332">
        <v>76.42</v>
      </c>
      <c r="M76" s="331" t="s">
        <v>492</v>
      </c>
      <c r="N76" s="332">
        <v>94.79</v>
      </c>
      <c r="O76" s="332">
        <v>85.15</v>
      </c>
      <c r="P76" s="90">
        <f t="shared" si="3"/>
        <v>61</v>
      </c>
      <c r="Q76" s="90">
        <f t="shared" si="4"/>
        <v>68</v>
      </c>
      <c r="R76" s="90">
        <f t="shared" si="5"/>
        <v>70</v>
      </c>
    </row>
    <row r="77" spans="1:18">
      <c r="A77" s="329">
        <v>43836</v>
      </c>
      <c r="B77" s="330" t="s">
        <v>790</v>
      </c>
      <c r="C77" s="330" t="s">
        <v>60</v>
      </c>
      <c r="D77" s="331" t="s">
        <v>61</v>
      </c>
      <c r="E77" s="331" t="s">
        <v>67</v>
      </c>
      <c r="F77" s="332">
        <v>21.94</v>
      </c>
      <c r="G77" s="330" t="s">
        <v>791</v>
      </c>
      <c r="H77" s="330" t="s">
        <v>60</v>
      </c>
      <c r="I77" s="331" t="s">
        <v>792</v>
      </c>
      <c r="J77" s="333" t="s">
        <v>491</v>
      </c>
      <c r="K77" s="329">
        <v>43836</v>
      </c>
      <c r="L77" s="332">
        <v>76.400000000000006</v>
      </c>
      <c r="M77" s="331" t="s">
        <v>492</v>
      </c>
      <c r="N77" s="332">
        <v>76.400000000000006</v>
      </c>
      <c r="O77" s="332">
        <v>71.28</v>
      </c>
      <c r="P77" s="90">
        <f t="shared" si="3"/>
        <v>76</v>
      </c>
      <c r="Q77" s="90">
        <f t="shared" si="4"/>
        <v>69</v>
      </c>
      <c r="R77" s="90">
        <f t="shared" si="5"/>
        <v>94</v>
      </c>
    </row>
    <row r="78" spans="1:18" ht="22.5">
      <c r="A78" s="329">
        <v>44634</v>
      </c>
      <c r="B78" s="330" t="s">
        <v>793</v>
      </c>
      <c r="C78" s="330" t="s">
        <v>794</v>
      </c>
      <c r="D78" s="331" t="s">
        <v>61</v>
      </c>
      <c r="E78" s="331" t="s">
        <v>77</v>
      </c>
      <c r="F78" s="332">
        <v>81.98</v>
      </c>
      <c r="G78" s="330" t="s">
        <v>60</v>
      </c>
      <c r="H78" s="330" t="s">
        <v>60</v>
      </c>
      <c r="I78" s="331" t="s">
        <v>795</v>
      </c>
      <c r="J78" s="333" t="s">
        <v>491</v>
      </c>
      <c r="K78" s="329">
        <v>44634</v>
      </c>
      <c r="L78" s="332">
        <v>76.16</v>
      </c>
      <c r="M78" s="331" t="s">
        <v>492</v>
      </c>
      <c r="N78" s="332">
        <v>57.34</v>
      </c>
      <c r="O78" s="332">
        <v>42.2</v>
      </c>
      <c r="P78" s="90">
        <f t="shared" si="3"/>
        <v>121</v>
      </c>
      <c r="Q78" s="90">
        <f t="shared" si="4"/>
        <v>70</v>
      </c>
      <c r="R78" s="90">
        <f t="shared" si="5"/>
        <v>193</v>
      </c>
    </row>
    <row r="79" spans="1:18">
      <c r="A79" s="329">
        <v>44162</v>
      </c>
      <c r="B79" s="330" t="s">
        <v>796</v>
      </c>
      <c r="C79" s="330" t="s">
        <v>797</v>
      </c>
      <c r="D79" s="331" t="s">
        <v>61</v>
      </c>
      <c r="E79" s="331" t="s">
        <v>67</v>
      </c>
      <c r="F79" s="338">
        <v>0.625</v>
      </c>
      <c r="G79" s="330" t="s">
        <v>798</v>
      </c>
      <c r="H79" s="330" t="s">
        <v>799</v>
      </c>
      <c r="I79" s="331" t="s">
        <v>800</v>
      </c>
      <c r="J79" s="333" t="s">
        <v>491</v>
      </c>
      <c r="K79" s="329">
        <v>44162</v>
      </c>
      <c r="L79" s="332">
        <v>76.13</v>
      </c>
      <c r="M79" s="331" t="s">
        <v>492</v>
      </c>
      <c r="N79" s="332">
        <v>59.29</v>
      </c>
      <c r="O79" s="332">
        <v>84.43</v>
      </c>
      <c r="P79" s="90">
        <f t="shared" si="3"/>
        <v>114</v>
      </c>
      <c r="Q79" s="90">
        <f t="shared" si="4"/>
        <v>71</v>
      </c>
      <c r="R79" s="90">
        <f t="shared" si="5"/>
        <v>71</v>
      </c>
    </row>
    <row r="80" spans="1:18">
      <c r="A80" s="329">
        <v>44247</v>
      </c>
      <c r="B80" s="330" t="s">
        <v>801</v>
      </c>
      <c r="C80" s="330" t="s">
        <v>802</v>
      </c>
      <c r="D80" s="331" t="s">
        <v>61</v>
      </c>
      <c r="E80" s="331" t="s">
        <v>67</v>
      </c>
      <c r="F80" s="332">
        <v>1.32</v>
      </c>
      <c r="G80" s="330" t="s">
        <v>60</v>
      </c>
      <c r="H80" s="330" t="s">
        <v>803</v>
      </c>
      <c r="I80" s="331" t="s">
        <v>804</v>
      </c>
      <c r="J80" s="333" t="s">
        <v>491</v>
      </c>
      <c r="K80" s="329">
        <v>44247</v>
      </c>
      <c r="L80" s="332">
        <v>75</v>
      </c>
      <c r="M80" s="331" t="s">
        <v>492</v>
      </c>
      <c r="N80" s="332">
        <v>75</v>
      </c>
      <c r="O80" s="332">
        <v>115.38</v>
      </c>
      <c r="P80" s="90">
        <f t="shared" si="3"/>
        <v>77</v>
      </c>
      <c r="Q80" s="90">
        <f t="shared" si="4"/>
        <v>72</v>
      </c>
      <c r="R80" s="90">
        <f t="shared" si="5"/>
        <v>46</v>
      </c>
    </row>
    <row r="81" spans="1:18">
      <c r="A81" s="329">
        <v>44817</v>
      </c>
      <c r="B81" s="330" t="s">
        <v>805</v>
      </c>
      <c r="C81" s="330" t="s">
        <v>806</v>
      </c>
      <c r="D81" s="331" t="s">
        <v>61</v>
      </c>
      <c r="E81" s="331" t="s">
        <v>77</v>
      </c>
      <c r="F81" s="332">
        <v>3223.37</v>
      </c>
      <c r="G81" s="330" t="s">
        <v>60</v>
      </c>
      <c r="H81" s="330" t="s">
        <v>807</v>
      </c>
      <c r="I81" s="331" t="s">
        <v>808</v>
      </c>
      <c r="J81" s="333" t="s">
        <v>491</v>
      </c>
      <c r="K81" s="329">
        <v>44817</v>
      </c>
      <c r="L81" s="332">
        <v>74.84</v>
      </c>
      <c r="M81" s="331" t="s">
        <v>492</v>
      </c>
      <c r="N81" s="332">
        <v>82.63</v>
      </c>
      <c r="O81" s="332">
        <v>56.19</v>
      </c>
      <c r="P81" s="90">
        <f t="shared" si="3"/>
        <v>68</v>
      </c>
      <c r="Q81" s="90">
        <f t="shared" si="4"/>
        <v>73</v>
      </c>
      <c r="R81" s="90">
        <f t="shared" si="5"/>
        <v>132</v>
      </c>
    </row>
    <row r="82" spans="1:18" ht="101.25">
      <c r="A82" s="329">
        <v>44421</v>
      </c>
      <c r="B82" s="330" t="s">
        <v>809</v>
      </c>
      <c r="C82" s="330" t="s">
        <v>810</v>
      </c>
      <c r="D82" s="331" t="s">
        <v>61</v>
      </c>
      <c r="E82" s="331" t="s">
        <v>67</v>
      </c>
      <c r="F82" s="332">
        <v>4125.34</v>
      </c>
      <c r="G82" s="330" t="s">
        <v>811</v>
      </c>
      <c r="H82" s="330" t="s">
        <v>812</v>
      </c>
      <c r="I82" s="331" t="s">
        <v>813</v>
      </c>
      <c r="J82" s="333" t="s">
        <v>491</v>
      </c>
      <c r="K82" s="329">
        <v>44421</v>
      </c>
      <c r="L82" s="332">
        <v>72.540000000000006</v>
      </c>
      <c r="M82" s="331" t="s">
        <v>492</v>
      </c>
      <c r="N82" s="332">
        <v>68.900000000000006</v>
      </c>
      <c r="O82" s="332">
        <v>71.31</v>
      </c>
      <c r="P82" s="90">
        <f t="shared" si="3"/>
        <v>93</v>
      </c>
      <c r="Q82" s="90">
        <f t="shared" si="4"/>
        <v>74</v>
      </c>
      <c r="R82" s="90">
        <f t="shared" si="5"/>
        <v>93</v>
      </c>
    </row>
    <row r="83" spans="1:18" ht="56.25">
      <c r="A83" s="329">
        <v>44916</v>
      </c>
      <c r="B83" s="330" t="s">
        <v>814</v>
      </c>
      <c r="C83" s="330" t="s">
        <v>815</v>
      </c>
      <c r="D83" s="331" t="s">
        <v>61</v>
      </c>
      <c r="E83" s="331" t="s">
        <v>77</v>
      </c>
      <c r="F83" s="332">
        <v>219.61</v>
      </c>
      <c r="G83" s="330" t="s">
        <v>816</v>
      </c>
      <c r="H83" s="330" t="s">
        <v>817</v>
      </c>
      <c r="I83" s="331" t="s">
        <v>818</v>
      </c>
      <c r="J83" s="333" t="s">
        <v>491</v>
      </c>
      <c r="K83" s="329">
        <v>44916</v>
      </c>
      <c r="L83" s="332">
        <v>71.84</v>
      </c>
      <c r="M83" s="331" t="s">
        <v>492</v>
      </c>
      <c r="N83" s="332">
        <v>67.44</v>
      </c>
      <c r="O83" s="332">
        <v>65.900000000000006</v>
      </c>
      <c r="P83" s="90">
        <f t="shared" si="3"/>
        <v>96</v>
      </c>
      <c r="Q83" s="90">
        <f t="shared" si="4"/>
        <v>75</v>
      </c>
      <c r="R83" s="90">
        <f t="shared" si="5"/>
        <v>103</v>
      </c>
    </row>
    <row r="84" spans="1:18">
      <c r="A84" s="329">
        <v>44473</v>
      </c>
      <c r="B84" s="330" t="s">
        <v>819</v>
      </c>
      <c r="C84" s="330" t="s">
        <v>60</v>
      </c>
      <c r="D84" s="331" t="s">
        <v>61</v>
      </c>
      <c r="E84" s="331" t="s">
        <v>67</v>
      </c>
      <c r="F84" s="332">
        <v>82.85</v>
      </c>
      <c r="G84" s="330" t="s">
        <v>820</v>
      </c>
      <c r="H84" s="330" t="s">
        <v>60</v>
      </c>
      <c r="I84" s="331" t="s">
        <v>821</v>
      </c>
      <c r="J84" s="333" t="s">
        <v>491</v>
      </c>
      <c r="K84" s="329">
        <v>44473</v>
      </c>
      <c r="L84" s="332">
        <v>71.11</v>
      </c>
      <c r="M84" s="331" t="s">
        <v>492</v>
      </c>
      <c r="N84" s="332">
        <v>71.16</v>
      </c>
      <c r="O84" s="332">
        <v>69.11</v>
      </c>
      <c r="P84" s="90">
        <f t="shared" si="3"/>
        <v>86</v>
      </c>
      <c r="Q84" s="90">
        <f t="shared" si="4"/>
        <v>76</v>
      </c>
      <c r="R84" s="90">
        <f t="shared" si="5"/>
        <v>96</v>
      </c>
    </row>
    <row r="85" spans="1:18">
      <c r="A85" s="329">
        <v>44685</v>
      </c>
      <c r="B85" s="330" t="s">
        <v>822</v>
      </c>
      <c r="C85" s="330" t="s">
        <v>823</v>
      </c>
      <c r="D85" s="331" t="s">
        <v>61</v>
      </c>
      <c r="E85" s="331" t="s">
        <v>67</v>
      </c>
      <c r="F85" s="332">
        <v>235.13</v>
      </c>
      <c r="G85" s="330" t="s">
        <v>824</v>
      </c>
      <c r="H85" s="330" t="s">
        <v>60</v>
      </c>
      <c r="I85" s="331" t="s">
        <v>825</v>
      </c>
      <c r="J85" s="333" t="s">
        <v>491</v>
      </c>
      <c r="K85" s="329">
        <v>44685</v>
      </c>
      <c r="L85" s="332">
        <v>70.52</v>
      </c>
      <c r="M85" s="331" t="s">
        <v>492</v>
      </c>
      <c r="N85" s="332">
        <v>70.87</v>
      </c>
      <c r="O85" s="332">
        <v>53.12</v>
      </c>
      <c r="P85" s="90">
        <f t="shared" si="3"/>
        <v>88</v>
      </c>
      <c r="Q85" s="90">
        <f t="shared" si="4"/>
        <v>77</v>
      </c>
      <c r="R85" s="90">
        <f t="shared" si="5"/>
        <v>147</v>
      </c>
    </row>
    <row r="86" spans="1:18">
      <c r="A86" s="329">
        <v>44270</v>
      </c>
      <c r="B86" s="330" t="s">
        <v>826</v>
      </c>
      <c r="C86" s="330" t="s">
        <v>827</v>
      </c>
      <c r="D86" s="331" t="s">
        <v>61</v>
      </c>
      <c r="E86" s="331" t="s">
        <v>77</v>
      </c>
      <c r="F86" s="332">
        <v>21278.22</v>
      </c>
      <c r="G86" s="330" t="s">
        <v>828</v>
      </c>
      <c r="H86" s="330" t="s">
        <v>60</v>
      </c>
      <c r="I86" s="331" t="s">
        <v>829</v>
      </c>
      <c r="J86" s="333" t="s">
        <v>491</v>
      </c>
      <c r="K86" s="329">
        <v>44270</v>
      </c>
      <c r="L86" s="332">
        <v>69.61</v>
      </c>
      <c r="M86" s="331" t="s">
        <v>492</v>
      </c>
      <c r="N86" s="332">
        <v>70.400000000000006</v>
      </c>
      <c r="O86" s="332">
        <v>79.37</v>
      </c>
      <c r="P86" s="90">
        <f t="shared" si="3"/>
        <v>89</v>
      </c>
      <c r="Q86" s="90">
        <f t="shared" si="4"/>
        <v>78</v>
      </c>
      <c r="R86" s="90">
        <f t="shared" si="5"/>
        <v>84</v>
      </c>
    </row>
    <row r="87" spans="1:18">
      <c r="A87" s="329">
        <v>44298</v>
      </c>
      <c r="B87" s="330" t="s">
        <v>830</v>
      </c>
      <c r="C87" s="330" t="s">
        <v>60</v>
      </c>
      <c r="D87" s="331" t="s">
        <v>61</v>
      </c>
      <c r="E87" s="331" t="s">
        <v>67</v>
      </c>
      <c r="F87" s="332">
        <v>248.3</v>
      </c>
      <c r="G87" s="330" t="s">
        <v>831</v>
      </c>
      <c r="H87" s="330" t="s">
        <v>60</v>
      </c>
      <c r="I87" s="331" t="s">
        <v>832</v>
      </c>
      <c r="J87" s="333" t="s">
        <v>491</v>
      </c>
      <c r="K87" s="329">
        <v>44298</v>
      </c>
      <c r="L87" s="332">
        <v>69.400000000000006</v>
      </c>
      <c r="M87" s="331" t="s">
        <v>492</v>
      </c>
      <c r="N87" s="332">
        <v>66.37</v>
      </c>
      <c r="O87" s="332">
        <v>58.52</v>
      </c>
      <c r="P87" s="90">
        <f t="shared" si="3"/>
        <v>99</v>
      </c>
      <c r="Q87" s="90">
        <f t="shared" si="4"/>
        <v>79</v>
      </c>
      <c r="R87" s="90">
        <f t="shared" si="5"/>
        <v>124</v>
      </c>
    </row>
    <row r="88" spans="1:18" ht="33.75">
      <c r="A88" s="329">
        <v>44585</v>
      </c>
      <c r="B88" s="330" t="s">
        <v>833</v>
      </c>
      <c r="C88" s="330" t="s">
        <v>834</v>
      </c>
      <c r="D88" s="331" t="s">
        <v>61</v>
      </c>
      <c r="E88" s="331" t="s">
        <v>77</v>
      </c>
      <c r="F88" s="332">
        <v>1557.44</v>
      </c>
      <c r="G88" s="330" t="s">
        <v>835</v>
      </c>
      <c r="H88" s="330" t="s">
        <v>60</v>
      </c>
      <c r="I88" s="331" t="s">
        <v>836</v>
      </c>
      <c r="J88" s="333" t="s">
        <v>491</v>
      </c>
      <c r="K88" s="329">
        <v>44585</v>
      </c>
      <c r="L88" s="332">
        <v>69.38</v>
      </c>
      <c r="M88" s="331" t="s">
        <v>492</v>
      </c>
      <c r="N88" s="332">
        <v>70.069999999999993</v>
      </c>
      <c r="O88" s="332">
        <v>83.15</v>
      </c>
      <c r="P88" s="90">
        <f t="shared" si="3"/>
        <v>90</v>
      </c>
      <c r="Q88" s="90">
        <f t="shared" si="4"/>
        <v>80</v>
      </c>
      <c r="R88" s="90">
        <f t="shared" si="5"/>
        <v>76</v>
      </c>
    </row>
    <row r="89" spans="1:18">
      <c r="A89" s="329">
        <v>44872</v>
      </c>
      <c r="B89" s="330" t="s">
        <v>837</v>
      </c>
      <c r="C89" s="330" t="s">
        <v>838</v>
      </c>
      <c r="D89" s="331" t="s">
        <v>61</v>
      </c>
      <c r="E89" s="331" t="s">
        <v>77</v>
      </c>
      <c r="F89" s="332">
        <v>94.06</v>
      </c>
      <c r="G89" s="330" t="s">
        <v>839</v>
      </c>
      <c r="H89" s="330" t="s">
        <v>840</v>
      </c>
      <c r="I89" s="331" t="s">
        <v>841</v>
      </c>
      <c r="J89" s="333" t="s">
        <v>491</v>
      </c>
      <c r="K89" s="329">
        <v>44872</v>
      </c>
      <c r="L89" s="332">
        <v>68.98</v>
      </c>
      <c r="M89" s="331" t="s">
        <v>492</v>
      </c>
      <c r="N89" s="332">
        <v>63.04</v>
      </c>
      <c r="O89" s="332">
        <v>47.72</v>
      </c>
      <c r="P89" s="90">
        <f t="shared" si="3"/>
        <v>106</v>
      </c>
      <c r="Q89" s="90">
        <f t="shared" si="4"/>
        <v>81</v>
      </c>
      <c r="R89" s="90">
        <f t="shared" si="5"/>
        <v>167</v>
      </c>
    </row>
    <row r="90" spans="1:18" ht="22.5">
      <c r="A90" s="329">
        <v>44866</v>
      </c>
      <c r="B90" s="330" t="s">
        <v>842</v>
      </c>
      <c r="C90" s="330" t="s">
        <v>843</v>
      </c>
      <c r="D90" s="331" t="s">
        <v>61</v>
      </c>
      <c r="E90" s="331" t="s">
        <v>77</v>
      </c>
      <c r="F90" s="332">
        <v>31.47</v>
      </c>
      <c r="G90" s="330" t="s">
        <v>844</v>
      </c>
      <c r="H90" s="330" t="s">
        <v>60</v>
      </c>
      <c r="I90" s="331" t="s">
        <v>845</v>
      </c>
      <c r="J90" s="333" t="s">
        <v>491</v>
      </c>
      <c r="K90" s="329">
        <v>44866</v>
      </c>
      <c r="L90" s="332">
        <v>68.7</v>
      </c>
      <c r="M90" s="331" t="s">
        <v>492</v>
      </c>
      <c r="N90" s="332">
        <v>72.41</v>
      </c>
      <c r="O90" s="332">
        <v>71.8</v>
      </c>
      <c r="P90" s="90">
        <f t="shared" si="3"/>
        <v>79</v>
      </c>
      <c r="Q90" s="90">
        <f t="shared" si="4"/>
        <v>82</v>
      </c>
      <c r="R90" s="90">
        <f t="shared" si="5"/>
        <v>92</v>
      </c>
    </row>
    <row r="91" spans="1:18">
      <c r="A91" s="329">
        <v>44914</v>
      </c>
      <c r="B91" s="330" t="s">
        <v>846</v>
      </c>
      <c r="C91" s="330" t="s">
        <v>847</v>
      </c>
      <c r="D91" s="331" t="s">
        <v>61</v>
      </c>
      <c r="E91" s="331" t="s">
        <v>77</v>
      </c>
      <c r="F91" s="332">
        <v>725.9</v>
      </c>
      <c r="G91" s="330" t="s">
        <v>848</v>
      </c>
      <c r="H91" s="330" t="s">
        <v>849</v>
      </c>
      <c r="I91" s="331" t="s">
        <v>850</v>
      </c>
      <c r="J91" s="333" t="s">
        <v>491</v>
      </c>
      <c r="K91" s="329">
        <v>44914</v>
      </c>
      <c r="L91" s="332">
        <v>67.010000000000005</v>
      </c>
      <c r="M91" s="331" t="s">
        <v>492</v>
      </c>
      <c r="N91" s="332">
        <v>96.08</v>
      </c>
      <c r="O91" s="332">
        <v>73.540000000000006</v>
      </c>
      <c r="P91" s="90">
        <f t="shared" si="3"/>
        <v>58</v>
      </c>
      <c r="Q91" s="90">
        <f t="shared" si="4"/>
        <v>83</v>
      </c>
      <c r="R91" s="90">
        <f t="shared" si="5"/>
        <v>90</v>
      </c>
    </row>
    <row r="92" spans="1:18" ht="22.5">
      <c r="A92" s="329">
        <v>44894</v>
      </c>
      <c r="B92" s="330" t="s">
        <v>851</v>
      </c>
      <c r="C92" s="330" t="s">
        <v>852</v>
      </c>
      <c r="D92" s="331" t="s">
        <v>61</v>
      </c>
      <c r="E92" s="331" t="s">
        <v>77</v>
      </c>
      <c r="F92" s="332">
        <v>699.21</v>
      </c>
      <c r="G92" s="330" t="s">
        <v>853</v>
      </c>
      <c r="H92" s="330" t="s">
        <v>854</v>
      </c>
      <c r="I92" s="331" t="s">
        <v>855</v>
      </c>
      <c r="J92" s="333" t="s">
        <v>491</v>
      </c>
      <c r="K92" s="329">
        <v>44894</v>
      </c>
      <c r="L92" s="332">
        <v>66.67</v>
      </c>
      <c r="M92" s="331" t="s">
        <v>492</v>
      </c>
      <c r="N92" s="332">
        <v>69.2</v>
      </c>
      <c r="O92" s="332">
        <v>59.49</v>
      </c>
      <c r="P92" s="90">
        <f t="shared" si="3"/>
        <v>92</v>
      </c>
      <c r="Q92" s="90">
        <f t="shared" si="4"/>
        <v>84</v>
      </c>
      <c r="R92" s="90">
        <f t="shared" si="5"/>
        <v>120</v>
      </c>
    </row>
    <row r="93" spans="1:18">
      <c r="A93" s="329">
        <v>44075</v>
      </c>
      <c r="B93" s="330" t="s">
        <v>856</v>
      </c>
      <c r="C93" s="330" t="s">
        <v>857</v>
      </c>
      <c r="D93" s="331" t="s">
        <v>61</v>
      </c>
      <c r="E93" s="331" t="s">
        <v>77</v>
      </c>
      <c r="F93" s="332">
        <v>681.73</v>
      </c>
      <c r="G93" s="330" t="s">
        <v>858</v>
      </c>
      <c r="H93" s="330" t="s">
        <v>859</v>
      </c>
      <c r="I93" s="331" t="s">
        <v>860</v>
      </c>
      <c r="J93" s="333" t="s">
        <v>491</v>
      </c>
      <c r="K93" s="329">
        <v>44075</v>
      </c>
      <c r="L93" s="332">
        <v>66.67</v>
      </c>
      <c r="M93" s="331" t="s">
        <v>492</v>
      </c>
      <c r="N93" s="332">
        <v>66.67</v>
      </c>
      <c r="O93" s="332">
        <v>78.569999999999993</v>
      </c>
      <c r="P93" s="90">
        <f t="shared" si="3"/>
        <v>98</v>
      </c>
      <c r="Q93" s="90">
        <f t="shared" si="4"/>
        <v>84</v>
      </c>
      <c r="R93" s="90">
        <f t="shared" si="5"/>
        <v>85</v>
      </c>
    </row>
    <row r="94" spans="1:18">
      <c r="A94" s="329">
        <v>44489</v>
      </c>
      <c r="B94" s="330" t="s">
        <v>861</v>
      </c>
      <c r="C94" s="330" t="s">
        <v>862</v>
      </c>
      <c r="D94" s="331" t="s">
        <v>61</v>
      </c>
      <c r="E94" s="331" t="s">
        <v>77</v>
      </c>
      <c r="F94" s="332">
        <v>185.44</v>
      </c>
      <c r="G94" s="330" t="s">
        <v>863</v>
      </c>
      <c r="H94" s="330" t="s">
        <v>60</v>
      </c>
      <c r="I94" s="331" t="s">
        <v>864</v>
      </c>
      <c r="J94" s="333" t="s">
        <v>491</v>
      </c>
      <c r="K94" s="329">
        <v>44489</v>
      </c>
      <c r="L94" s="332">
        <v>66.040000000000006</v>
      </c>
      <c r="M94" s="331" t="s">
        <v>492</v>
      </c>
      <c r="N94" s="332">
        <v>54.93</v>
      </c>
      <c r="O94" s="332">
        <v>56.03</v>
      </c>
      <c r="P94" s="90">
        <f t="shared" si="3"/>
        <v>128</v>
      </c>
      <c r="Q94" s="90">
        <f t="shared" si="4"/>
        <v>86</v>
      </c>
      <c r="R94" s="90">
        <f t="shared" si="5"/>
        <v>133</v>
      </c>
    </row>
    <row r="95" spans="1:18" ht="22.5">
      <c r="A95" s="329">
        <v>44823</v>
      </c>
      <c r="B95" s="330" t="s">
        <v>865</v>
      </c>
      <c r="C95" s="330" t="s">
        <v>866</v>
      </c>
      <c r="D95" s="331" t="s">
        <v>61</v>
      </c>
      <c r="E95" s="331" t="s">
        <v>67</v>
      </c>
      <c r="F95" s="332">
        <v>22.95</v>
      </c>
      <c r="G95" s="330" t="s">
        <v>867</v>
      </c>
      <c r="H95" s="330" t="s">
        <v>868</v>
      </c>
      <c r="I95" s="331" t="s">
        <v>869</v>
      </c>
      <c r="J95" s="333" t="s">
        <v>491</v>
      </c>
      <c r="K95" s="329">
        <v>44823</v>
      </c>
      <c r="L95" s="332">
        <v>65.38</v>
      </c>
      <c r="M95" s="331" t="s">
        <v>492</v>
      </c>
      <c r="N95" s="332">
        <v>57.51</v>
      </c>
      <c r="O95" s="332">
        <v>35.01</v>
      </c>
      <c r="P95" s="90">
        <f t="shared" si="3"/>
        <v>119</v>
      </c>
      <c r="Q95" s="90">
        <f t="shared" si="4"/>
        <v>87</v>
      </c>
      <c r="R95" s="90">
        <f t="shared" si="5"/>
        <v>226</v>
      </c>
    </row>
    <row r="96" spans="1:18">
      <c r="A96" s="329">
        <v>44036</v>
      </c>
      <c r="B96" s="330" t="s">
        <v>870</v>
      </c>
      <c r="C96" s="330" t="s">
        <v>871</v>
      </c>
      <c r="D96" s="331" t="s">
        <v>61</v>
      </c>
      <c r="E96" s="331" t="s">
        <v>67</v>
      </c>
      <c r="F96" s="332">
        <v>16.27</v>
      </c>
      <c r="G96" s="330" t="s">
        <v>872</v>
      </c>
      <c r="H96" s="330" t="s">
        <v>60</v>
      </c>
      <c r="I96" s="331" t="s">
        <v>873</v>
      </c>
      <c r="J96" s="333" t="s">
        <v>491</v>
      </c>
      <c r="K96" s="329">
        <v>44036</v>
      </c>
      <c r="L96" s="332">
        <v>64.97</v>
      </c>
      <c r="M96" s="331" t="s">
        <v>492</v>
      </c>
      <c r="N96" s="332">
        <v>71.989999999999995</v>
      </c>
      <c r="O96" s="332">
        <v>79.63</v>
      </c>
      <c r="P96" s="90">
        <f t="shared" si="3"/>
        <v>80</v>
      </c>
      <c r="Q96" s="90">
        <f t="shared" si="4"/>
        <v>88</v>
      </c>
      <c r="R96" s="90">
        <f t="shared" si="5"/>
        <v>81</v>
      </c>
    </row>
    <row r="97" spans="1:18">
      <c r="A97" s="329">
        <v>44890</v>
      </c>
      <c r="B97" s="330" t="s">
        <v>874</v>
      </c>
      <c r="C97" s="330" t="s">
        <v>875</v>
      </c>
      <c r="D97" s="331" t="s">
        <v>61</v>
      </c>
      <c r="E97" s="331" t="s">
        <v>77</v>
      </c>
      <c r="F97" s="332">
        <v>784.36</v>
      </c>
      <c r="G97" s="330" t="s">
        <v>876</v>
      </c>
      <c r="H97" s="330" t="s">
        <v>60</v>
      </c>
      <c r="I97" s="331" t="s">
        <v>877</v>
      </c>
      <c r="J97" s="333" t="s">
        <v>491</v>
      </c>
      <c r="K97" s="329">
        <v>44890</v>
      </c>
      <c r="L97" s="332">
        <v>64.64</v>
      </c>
      <c r="M97" s="331" t="s">
        <v>492</v>
      </c>
      <c r="N97" s="332">
        <v>69.22</v>
      </c>
      <c r="O97" s="332">
        <v>84.21</v>
      </c>
      <c r="P97" s="90">
        <f t="shared" si="3"/>
        <v>91</v>
      </c>
      <c r="Q97" s="90">
        <f t="shared" si="4"/>
        <v>89</v>
      </c>
      <c r="R97" s="90">
        <f t="shared" si="5"/>
        <v>73</v>
      </c>
    </row>
    <row r="98" spans="1:18" ht="78.75">
      <c r="A98" s="329">
        <v>44697</v>
      </c>
      <c r="B98" s="330" t="s">
        <v>878</v>
      </c>
      <c r="C98" s="330" t="s">
        <v>879</v>
      </c>
      <c r="D98" s="331" t="s">
        <v>61</v>
      </c>
      <c r="E98" s="331" t="s">
        <v>67</v>
      </c>
      <c r="F98" s="332">
        <v>467.58</v>
      </c>
      <c r="G98" s="330" t="s">
        <v>880</v>
      </c>
      <c r="H98" s="330" t="s">
        <v>881</v>
      </c>
      <c r="I98" s="331" t="s">
        <v>882</v>
      </c>
      <c r="J98" s="333" t="s">
        <v>491</v>
      </c>
      <c r="K98" s="329">
        <v>44697</v>
      </c>
      <c r="L98" s="332">
        <v>64.260000000000005</v>
      </c>
      <c r="M98" s="331" t="s">
        <v>492</v>
      </c>
      <c r="N98" s="332">
        <v>62.4</v>
      </c>
      <c r="O98" s="332">
        <v>62.3</v>
      </c>
      <c r="P98" s="90">
        <f t="shared" si="3"/>
        <v>108</v>
      </c>
      <c r="Q98" s="90">
        <f t="shared" si="4"/>
        <v>90</v>
      </c>
      <c r="R98" s="90">
        <f t="shared" si="5"/>
        <v>113</v>
      </c>
    </row>
    <row r="99" spans="1:18">
      <c r="A99" s="329">
        <v>43913</v>
      </c>
      <c r="B99" s="330" t="s">
        <v>883</v>
      </c>
      <c r="C99" s="330" t="s">
        <v>60</v>
      </c>
      <c r="D99" s="331" t="s">
        <v>61</v>
      </c>
      <c r="E99" s="331" t="s">
        <v>67</v>
      </c>
      <c r="F99" s="338">
        <v>0.28299999999999997</v>
      </c>
      <c r="G99" s="330" t="s">
        <v>60</v>
      </c>
      <c r="H99" s="330" t="s">
        <v>60</v>
      </c>
      <c r="I99" s="331" t="s">
        <v>884</v>
      </c>
      <c r="J99" s="333" t="s">
        <v>491</v>
      </c>
      <c r="K99" s="329">
        <v>43913</v>
      </c>
      <c r="L99" s="332">
        <v>64.209999999999994</v>
      </c>
      <c r="M99" s="331" t="s">
        <v>492</v>
      </c>
      <c r="N99" s="332">
        <v>-1.47</v>
      </c>
      <c r="O99" s="332">
        <v>134.59</v>
      </c>
      <c r="P99" s="90">
        <f t="shared" si="3"/>
        <v>438</v>
      </c>
      <c r="Q99" s="90">
        <f t="shared" si="4"/>
        <v>91</v>
      </c>
      <c r="R99" s="90">
        <f t="shared" si="5"/>
        <v>42</v>
      </c>
    </row>
    <row r="100" spans="1:18" ht="22.5">
      <c r="A100" s="329">
        <v>44748</v>
      </c>
      <c r="B100" s="330" t="s">
        <v>885</v>
      </c>
      <c r="C100" s="330" t="s">
        <v>886</v>
      </c>
      <c r="D100" s="331" t="s">
        <v>61</v>
      </c>
      <c r="E100" s="331" t="s">
        <v>77</v>
      </c>
      <c r="F100" s="332">
        <v>2909.12</v>
      </c>
      <c r="G100" s="330" t="s">
        <v>887</v>
      </c>
      <c r="H100" s="330" t="s">
        <v>888</v>
      </c>
      <c r="I100" s="331" t="s">
        <v>889</v>
      </c>
      <c r="J100" s="333" t="s">
        <v>491</v>
      </c>
      <c r="K100" s="329">
        <v>44748</v>
      </c>
      <c r="L100" s="332">
        <v>64.13</v>
      </c>
      <c r="M100" s="331" t="s">
        <v>492</v>
      </c>
      <c r="N100" s="332">
        <v>67.900000000000006</v>
      </c>
      <c r="O100" s="332">
        <v>25.31</v>
      </c>
      <c r="P100" s="90">
        <f t="shared" si="3"/>
        <v>95</v>
      </c>
      <c r="Q100" s="90">
        <f t="shared" si="4"/>
        <v>92</v>
      </c>
      <c r="R100" s="90">
        <f t="shared" si="5"/>
        <v>274</v>
      </c>
    </row>
    <row r="101" spans="1:18" ht="22.5">
      <c r="A101" s="329">
        <v>44895</v>
      </c>
      <c r="B101" s="330" t="s">
        <v>890</v>
      </c>
      <c r="C101" s="330" t="s">
        <v>891</v>
      </c>
      <c r="D101" s="331" t="s">
        <v>61</v>
      </c>
      <c r="E101" s="331" t="s">
        <v>77</v>
      </c>
      <c r="F101" s="332">
        <v>302.49</v>
      </c>
      <c r="G101" s="330" t="s">
        <v>892</v>
      </c>
      <c r="H101" s="330" t="s">
        <v>893</v>
      </c>
      <c r="I101" s="331" t="s">
        <v>894</v>
      </c>
      <c r="J101" s="333" t="s">
        <v>491</v>
      </c>
      <c r="K101" s="329">
        <v>44895</v>
      </c>
      <c r="L101" s="332">
        <v>63.64</v>
      </c>
      <c r="M101" s="331" t="s">
        <v>492</v>
      </c>
      <c r="N101" s="332">
        <v>71.430000000000007</v>
      </c>
      <c r="O101" s="332">
        <v>157.13999999999999</v>
      </c>
      <c r="P101" s="90">
        <f t="shared" si="3"/>
        <v>83</v>
      </c>
      <c r="Q101" s="90">
        <f t="shared" si="4"/>
        <v>93</v>
      </c>
      <c r="R101" s="90">
        <f t="shared" si="5"/>
        <v>34</v>
      </c>
    </row>
    <row r="102" spans="1:18" ht="22.5">
      <c r="A102" s="329">
        <v>44817</v>
      </c>
      <c r="B102" s="330" t="s">
        <v>895</v>
      </c>
      <c r="C102" s="330" t="s">
        <v>896</v>
      </c>
      <c r="D102" s="331" t="s">
        <v>61</v>
      </c>
      <c r="E102" s="331" t="s">
        <v>67</v>
      </c>
      <c r="F102" s="332">
        <v>17.100000000000001</v>
      </c>
      <c r="G102" s="330" t="s">
        <v>897</v>
      </c>
      <c r="H102" s="330" t="s">
        <v>898</v>
      </c>
      <c r="I102" s="331" t="s">
        <v>899</v>
      </c>
      <c r="J102" s="333" t="s">
        <v>491</v>
      </c>
      <c r="K102" s="329">
        <v>44817</v>
      </c>
      <c r="L102" s="332">
        <v>63.35</v>
      </c>
      <c r="M102" s="331" t="s">
        <v>492</v>
      </c>
      <c r="N102" s="332">
        <v>63.35</v>
      </c>
      <c r="O102" s="332">
        <v>61.52</v>
      </c>
      <c r="P102" s="90">
        <f t="shared" si="3"/>
        <v>104</v>
      </c>
      <c r="Q102" s="90">
        <f t="shared" si="4"/>
        <v>94</v>
      </c>
      <c r="R102" s="90">
        <f t="shared" si="5"/>
        <v>115</v>
      </c>
    </row>
    <row r="103" spans="1:18">
      <c r="A103" s="329">
        <v>44454</v>
      </c>
      <c r="B103" s="330" t="s">
        <v>900</v>
      </c>
      <c r="C103" s="330" t="s">
        <v>901</v>
      </c>
      <c r="D103" s="331" t="s">
        <v>61</v>
      </c>
      <c r="E103" s="331" t="s">
        <v>67</v>
      </c>
      <c r="F103" s="332">
        <v>519.33000000000004</v>
      </c>
      <c r="G103" s="330" t="s">
        <v>902</v>
      </c>
      <c r="H103" s="330" t="s">
        <v>903</v>
      </c>
      <c r="I103" s="331" t="s">
        <v>904</v>
      </c>
      <c r="J103" s="333" t="s">
        <v>491</v>
      </c>
      <c r="K103" s="329">
        <v>44454</v>
      </c>
      <c r="L103" s="332">
        <v>62.97</v>
      </c>
      <c r="M103" s="331" t="s">
        <v>492</v>
      </c>
      <c r="N103" s="332">
        <v>71.47</v>
      </c>
      <c r="O103" s="332">
        <v>55.67</v>
      </c>
      <c r="P103" s="90">
        <f t="shared" si="3"/>
        <v>82</v>
      </c>
      <c r="Q103" s="90">
        <f t="shared" si="4"/>
        <v>95</v>
      </c>
      <c r="R103" s="90">
        <f t="shared" si="5"/>
        <v>137</v>
      </c>
    </row>
    <row r="104" spans="1:18">
      <c r="A104" s="329">
        <v>44441</v>
      </c>
      <c r="B104" s="330" t="s">
        <v>905</v>
      </c>
      <c r="C104" s="330" t="s">
        <v>906</v>
      </c>
      <c r="D104" s="331" t="s">
        <v>61</v>
      </c>
      <c r="E104" s="331" t="s">
        <v>77</v>
      </c>
      <c r="F104" s="332">
        <v>524.30999999999995</v>
      </c>
      <c r="G104" s="330" t="s">
        <v>907</v>
      </c>
      <c r="H104" s="330" t="s">
        <v>60</v>
      </c>
      <c r="I104" s="331" t="s">
        <v>908</v>
      </c>
      <c r="J104" s="333" t="s">
        <v>491</v>
      </c>
      <c r="K104" s="329">
        <v>44441</v>
      </c>
      <c r="L104" s="332">
        <v>62.93</v>
      </c>
      <c r="M104" s="331" t="s">
        <v>492</v>
      </c>
      <c r="N104" s="332">
        <v>71.23</v>
      </c>
      <c r="O104" s="332">
        <v>80</v>
      </c>
      <c r="P104" s="90">
        <f t="shared" si="3"/>
        <v>84</v>
      </c>
      <c r="Q104" s="90">
        <f t="shared" si="4"/>
        <v>96</v>
      </c>
      <c r="R104" s="90">
        <f t="shared" si="5"/>
        <v>80</v>
      </c>
    </row>
    <row r="105" spans="1:18">
      <c r="A105" s="329">
        <v>44886</v>
      </c>
      <c r="B105" s="330" t="s">
        <v>909</v>
      </c>
      <c r="C105" s="330" t="s">
        <v>910</v>
      </c>
      <c r="D105" s="331" t="s">
        <v>61</v>
      </c>
      <c r="E105" s="331" t="s">
        <v>77</v>
      </c>
      <c r="F105" s="332">
        <v>1149.2</v>
      </c>
      <c r="G105" s="330" t="s">
        <v>911</v>
      </c>
      <c r="H105" s="330" t="s">
        <v>912</v>
      </c>
      <c r="I105" s="331" t="s">
        <v>913</v>
      </c>
      <c r="J105" s="333" t="s">
        <v>491</v>
      </c>
      <c r="K105" s="329">
        <v>44886</v>
      </c>
      <c r="L105" s="332">
        <v>62.66</v>
      </c>
      <c r="M105" s="331" t="s">
        <v>492</v>
      </c>
      <c r="N105" s="332">
        <v>66.16</v>
      </c>
      <c r="O105" s="332">
        <v>82.19</v>
      </c>
      <c r="P105" s="90">
        <f t="shared" si="3"/>
        <v>100</v>
      </c>
      <c r="Q105" s="90">
        <f t="shared" si="4"/>
        <v>97</v>
      </c>
      <c r="R105" s="90">
        <f t="shared" si="5"/>
        <v>77</v>
      </c>
    </row>
    <row r="106" spans="1:18">
      <c r="A106" s="329">
        <v>44917</v>
      </c>
      <c r="B106" s="330" t="s">
        <v>914</v>
      </c>
      <c r="C106" s="330" t="s">
        <v>915</v>
      </c>
      <c r="D106" s="331" t="s">
        <v>61</v>
      </c>
      <c r="E106" s="331" t="s">
        <v>77</v>
      </c>
      <c r="F106" s="332">
        <v>645.99</v>
      </c>
      <c r="G106" s="330" t="s">
        <v>916</v>
      </c>
      <c r="H106" s="330" t="s">
        <v>917</v>
      </c>
      <c r="I106" s="331" t="s">
        <v>918</v>
      </c>
      <c r="J106" s="333" t="s">
        <v>491</v>
      </c>
      <c r="K106" s="329">
        <v>44917</v>
      </c>
      <c r="L106" s="332">
        <v>60.59</v>
      </c>
      <c r="M106" s="331" t="s">
        <v>492</v>
      </c>
      <c r="N106" s="332">
        <v>53.86</v>
      </c>
      <c r="O106" s="332">
        <v>62.78</v>
      </c>
      <c r="P106" s="90">
        <f t="shared" si="3"/>
        <v>131</v>
      </c>
      <c r="Q106" s="90">
        <f t="shared" si="4"/>
        <v>98</v>
      </c>
      <c r="R106" s="90">
        <f t="shared" si="5"/>
        <v>111</v>
      </c>
    </row>
    <row r="107" spans="1:18" ht="45">
      <c r="A107" s="329">
        <v>44607</v>
      </c>
      <c r="B107" s="330" t="s">
        <v>919</v>
      </c>
      <c r="C107" s="330" t="s">
        <v>920</v>
      </c>
      <c r="D107" s="331" t="s">
        <v>61</v>
      </c>
      <c r="E107" s="331" t="s">
        <v>77</v>
      </c>
      <c r="F107" s="332">
        <v>6197.1</v>
      </c>
      <c r="G107" s="330" t="s">
        <v>921</v>
      </c>
      <c r="H107" s="330" t="s">
        <v>922</v>
      </c>
      <c r="I107" s="331" t="s">
        <v>923</v>
      </c>
      <c r="J107" s="333" t="s">
        <v>491</v>
      </c>
      <c r="K107" s="329">
        <v>44607</v>
      </c>
      <c r="L107" s="332">
        <v>59.98</v>
      </c>
      <c r="M107" s="331" t="s">
        <v>492</v>
      </c>
      <c r="N107" s="332">
        <v>50.57</v>
      </c>
      <c r="O107" s="332">
        <v>31.84</v>
      </c>
      <c r="P107" s="90">
        <f t="shared" si="3"/>
        <v>138</v>
      </c>
      <c r="Q107" s="90">
        <f t="shared" si="4"/>
        <v>99</v>
      </c>
      <c r="R107" s="90">
        <f t="shared" si="5"/>
        <v>240</v>
      </c>
    </row>
    <row r="108" spans="1:18" ht="22.5">
      <c r="A108" s="329">
        <v>44285</v>
      </c>
      <c r="B108" s="330" t="s">
        <v>924</v>
      </c>
      <c r="C108" s="330" t="s">
        <v>925</v>
      </c>
      <c r="D108" s="331" t="s">
        <v>61</v>
      </c>
      <c r="E108" s="331" t="s">
        <v>67</v>
      </c>
      <c r="F108" s="332">
        <v>16.260000000000002</v>
      </c>
      <c r="G108" s="330" t="s">
        <v>926</v>
      </c>
      <c r="H108" s="330" t="s">
        <v>927</v>
      </c>
      <c r="I108" s="331" t="s">
        <v>928</v>
      </c>
      <c r="J108" s="333" t="s">
        <v>491</v>
      </c>
      <c r="K108" s="329">
        <v>44285</v>
      </c>
      <c r="L108" s="332">
        <v>59.94</v>
      </c>
      <c r="M108" s="331" t="s">
        <v>492</v>
      </c>
      <c r="N108" s="332">
        <v>60.26</v>
      </c>
      <c r="O108" s="332">
        <v>100</v>
      </c>
      <c r="P108" s="90">
        <f t="shared" si="3"/>
        <v>112</v>
      </c>
      <c r="Q108" s="90">
        <f t="shared" si="4"/>
        <v>100</v>
      </c>
      <c r="R108" s="90">
        <f t="shared" si="5"/>
        <v>58</v>
      </c>
    </row>
    <row r="109" spans="1:18">
      <c r="A109" s="329">
        <v>44571</v>
      </c>
      <c r="B109" s="330" t="s">
        <v>232</v>
      </c>
      <c r="C109" s="330" t="s">
        <v>60</v>
      </c>
      <c r="D109" s="331" t="s">
        <v>61</v>
      </c>
      <c r="E109" s="331" t="s">
        <v>67</v>
      </c>
      <c r="F109" s="332">
        <v>50.2</v>
      </c>
      <c r="G109" s="330" t="s">
        <v>233</v>
      </c>
      <c r="H109" s="330" t="s">
        <v>60</v>
      </c>
      <c r="I109" s="331" t="s">
        <v>234</v>
      </c>
      <c r="J109" s="333" t="s">
        <v>491</v>
      </c>
      <c r="K109" s="329">
        <v>44571</v>
      </c>
      <c r="L109" s="332">
        <v>59.86</v>
      </c>
      <c r="M109" s="331" t="s">
        <v>492</v>
      </c>
      <c r="N109" s="332">
        <v>59.86</v>
      </c>
      <c r="O109" s="332">
        <v>94.69</v>
      </c>
      <c r="P109" s="90">
        <f t="shared" si="3"/>
        <v>113</v>
      </c>
      <c r="Q109" s="90">
        <f t="shared" si="4"/>
        <v>101</v>
      </c>
      <c r="R109" s="90">
        <f t="shared" si="5"/>
        <v>63</v>
      </c>
    </row>
    <row r="110" spans="1:18">
      <c r="A110" s="329">
        <v>44720</v>
      </c>
      <c r="B110" s="330" t="s">
        <v>635</v>
      </c>
      <c r="C110" s="330" t="s">
        <v>636</v>
      </c>
      <c r="D110" s="331" t="s">
        <v>61</v>
      </c>
      <c r="E110" s="331" t="s">
        <v>77</v>
      </c>
      <c r="F110" s="332">
        <v>1060.67</v>
      </c>
      <c r="G110" s="330" t="s">
        <v>929</v>
      </c>
      <c r="H110" s="330" t="s">
        <v>930</v>
      </c>
      <c r="I110" s="331" t="s">
        <v>931</v>
      </c>
      <c r="J110" s="333" t="s">
        <v>491</v>
      </c>
      <c r="K110" s="329">
        <v>44720</v>
      </c>
      <c r="L110" s="332">
        <v>59.02</v>
      </c>
      <c r="M110" s="331" t="s">
        <v>492</v>
      </c>
      <c r="N110" s="332">
        <v>60.61</v>
      </c>
      <c r="O110" s="332">
        <v>77.86</v>
      </c>
      <c r="P110" s="90">
        <f t="shared" si="3"/>
        <v>111</v>
      </c>
      <c r="Q110" s="90">
        <f t="shared" si="4"/>
        <v>102</v>
      </c>
      <c r="R110" s="90">
        <f t="shared" si="5"/>
        <v>86</v>
      </c>
    </row>
    <row r="111" spans="1:18">
      <c r="A111" s="329">
        <v>44827</v>
      </c>
      <c r="B111" s="330" t="s">
        <v>932</v>
      </c>
      <c r="C111" s="330" t="s">
        <v>933</v>
      </c>
      <c r="D111" s="331" t="s">
        <v>61</v>
      </c>
      <c r="E111" s="331" t="s">
        <v>77</v>
      </c>
      <c r="F111" s="332">
        <v>23.7</v>
      </c>
      <c r="G111" s="330" t="s">
        <v>934</v>
      </c>
      <c r="H111" s="330" t="s">
        <v>60</v>
      </c>
      <c r="I111" s="331" t="s">
        <v>935</v>
      </c>
      <c r="J111" s="333" t="s">
        <v>491</v>
      </c>
      <c r="K111" s="329">
        <v>44827</v>
      </c>
      <c r="L111" s="332">
        <v>58.62</v>
      </c>
      <c r="M111" s="331" t="s">
        <v>492</v>
      </c>
      <c r="N111" s="332">
        <v>57.53</v>
      </c>
      <c r="O111" s="332">
        <v>43.75</v>
      </c>
      <c r="P111" s="90">
        <f t="shared" si="3"/>
        <v>118</v>
      </c>
      <c r="Q111" s="90">
        <f t="shared" si="4"/>
        <v>103</v>
      </c>
      <c r="R111" s="90">
        <f t="shared" si="5"/>
        <v>181</v>
      </c>
    </row>
    <row r="112" spans="1:18">
      <c r="A112" s="329">
        <v>44643</v>
      </c>
      <c r="B112" s="330" t="s">
        <v>936</v>
      </c>
      <c r="C112" s="330" t="s">
        <v>60</v>
      </c>
      <c r="D112" s="331" t="s">
        <v>61</v>
      </c>
      <c r="E112" s="331" t="s">
        <v>67</v>
      </c>
      <c r="F112" s="332">
        <v>10.37</v>
      </c>
      <c r="G112" s="330" t="s">
        <v>937</v>
      </c>
      <c r="H112" s="330" t="s">
        <v>60</v>
      </c>
      <c r="I112" s="331" t="s">
        <v>938</v>
      </c>
      <c r="J112" s="333" t="s">
        <v>491</v>
      </c>
      <c r="K112" s="329">
        <v>44643</v>
      </c>
      <c r="L112" s="332">
        <v>58.6</v>
      </c>
      <c r="M112" s="331" t="s">
        <v>492</v>
      </c>
      <c r="N112" s="332">
        <v>58.6</v>
      </c>
      <c r="O112" s="332">
        <v>58.5</v>
      </c>
      <c r="P112" s="90">
        <f t="shared" si="3"/>
        <v>116</v>
      </c>
      <c r="Q112" s="90">
        <f t="shared" si="4"/>
        <v>104</v>
      </c>
      <c r="R112" s="90">
        <f t="shared" si="5"/>
        <v>126</v>
      </c>
    </row>
    <row r="113" spans="1:18" ht="22.5">
      <c r="A113" s="329">
        <v>44515</v>
      </c>
      <c r="B113" s="330" t="s">
        <v>833</v>
      </c>
      <c r="C113" s="330" t="s">
        <v>834</v>
      </c>
      <c r="D113" s="331" t="s">
        <v>61</v>
      </c>
      <c r="E113" s="331" t="s">
        <v>77</v>
      </c>
      <c r="F113" s="332">
        <v>783.78</v>
      </c>
      <c r="G113" s="330" t="s">
        <v>939</v>
      </c>
      <c r="H113" s="330" t="s">
        <v>60</v>
      </c>
      <c r="I113" s="331" t="s">
        <v>940</v>
      </c>
      <c r="J113" s="333" t="s">
        <v>491</v>
      </c>
      <c r="K113" s="329">
        <v>44515</v>
      </c>
      <c r="L113" s="332">
        <v>57.27</v>
      </c>
      <c r="M113" s="331" t="s">
        <v>492</v>
      </c>
      <c r="N113" s="332">
        <v>63.71</v>
      </c>
      <c r="O113" s="332">
        <v>22.14</v>
      </c>
      <c r="P113" s="90">
        <f t="shared" si="3"/>
        <v>102</v>
      </c>
      <c r="Q113" s="90">
        <f t="shared" si="4"/>
        <v>105</v>
      </c>
      <c r="R113" s="90">
        <f t="shared" si="5"/>
        <v>297</v>
      </c>
    </row>
    <row r="114" spans="1:18">
      <c r="A114" s="329">
        <v>44785</v>
      </c>
      <c r="B114" s="330" t="s">
        <v>941</v>
      </c>
      <c r="C114" s="330" t="s">
        <v>942</v>
      </c>
      <c r="D114" s="331" t="s">
        <v>61</v>
      </c>
      <c r="E114" s="331" t="s">
        <v>77</v>
      </c>
      <c r="F114" s="332">
        <v>98.05</v>
      </c>
      <c r="G114" s="330" t="s">
        <v>943</v>
      </c>
      <c r="H114" s="330" t="s">
        <v>60</v>
      </c>
      <c r="I114" s="331" t="s">
        <v>944</v>
      </c>
      <c r="J114" s="333" t="s">
        <v>491</v>
      </c>
      <c r="K114" s="329">
        <v>44785</v>
      </c>
      <c r="L114" s="332">
        <v>57.12</v>
      </c>
      <c r="M114" s="331" t="s">
        <v>492</v>
      </c>
      <c r="N114" s="332">
        <v>57.12</v>
      </c>
      <c r="O114" s="332">
        <v>55.71</v>
      </c>
      <c r="P114" s="90">
        <f t="shared" si="3"/>
        <v>123</v>
      </c>
      <c r="Q114" s="90">
        <f t="shared" si="4"/>
        <v>106</v>
      </c>
      <c r="R114" s="90">
        <f t="shared" si="5"/>
        <v>136</v>
      </c>
    </row>
    <row r="115" spans="1:18">
      <c r="A115" s="329">
        <v>44880</v>
      </c>
      <c r="B115" s="330" t="s">
        <v>945</v>
      </c>
      <c r="C115" s="330" t="s">
        <v>946</v>
      </c>
      <c r="D115" s="331" t="s">
        <v>61</v>
      </c>
      <c r="E115" s="331" t="s">
        <v>77</v>
      </c>
      <c r="F115" s="332">
        <v>29.62</v>
      </c>
      <c r="G115" s="330" t="s">
        <v>947</v>
      </c>
      <c r="H115" s="330" t="s">
        <v>60</v>
      </c>
      <c r="I115" s="331" t="s">
        <v>948</v>
      </c>
      <c r="J115" s="333" t="s">
        <v>491</v>
      </c>
      <c r="K115" s="329">
        <v>44880</v>
      </c>
      <c r="L115" s="332">
        <v>56.81</v>
      </c>
      <c r="M115" s="331" t="s">
        <v>492</v>
      </c>
      <c r="N115" s="332">
        <v>43.37</v>
      </c>
      <c r="O115" s="332">
        <v>25.45</v>
      </c>
      <c r="P115" s="90">
        <f t="shared" si="3"/>
        <v>164</v>
      </c>
      <c r="Q115" s="90">
        <f t="shared" si="4"/>
        <v>107</v>
      </c>
      <c r="R115" s="90">
        <f t="shared" si="5"/>
        <v>272</v>
      </c>
    </row>
    <row r="116" spans="1:18">
      <c r="A116" s="329">
        <v>44865</v>
      </c>
      <c r="B116" s="330" t="s">
        <v>949</v>
      </c>
      <c r="C116" s="330" t="s">
        <v>950</v>
      </c>
      <c r="D116" s="331" t="s">
        <v>61</v>
      </c>
      <c r="E116" s="331" t="s">
        <v>77</v>
      </c>
      <c r="F116" s="332">
        <v>89.8</v>
      </c>
      <c r="G116" s="330" t="s">
        <v>951</v>
      </c>
      <c r="H116" s="330" t="s">
        <v>952</v>
      </c>
      <c r="I116" s="331" t="s">
        <v>953</v>
      </c>
      <c r="J116" s="333" t="s">
        <v>491</v>
      </c>
      <c r="K116" s="329">
        <v>44865</v>
      </c>
      <c r="L116" s="332">
        <v>56.14</v>
      </c>
      <c r="M116" s="331" t="s">
        <v>492</v>
      </c>
      <c r="N116" s="332">
        <v>63.67</v>
      </c>
      <c r="O116" s="332">
        <v>65.31</v>
      </c>
      <c r="P116" s="90">
        <f t="shared" si="3"/>
        <v>103</v>
      </c>
      <c r="Q116" s="90">
        <f t="shared" si="4"/>
        <v>108</v>
      </c>
      <c r="R116" s="90">
        <f t="shared" si="5"/>
        <v>105</v>
      </c>
    </row>
    <row r="117" spans="1:18">
      <c r="A117" s="329">
        <v>44874</v>
      </c>
      <c r="B117" s="330" t="s">
        <v>954</v>
      </c>
      <c r="C117" s="330" t="s">
        <v>955</v>
      </c>
      <c r="D117" s="331" t="s">
        <v>61</v>
      </c>
      <c r="E117" s="331" t="s">
        <v>77</v>
      </c>
      <c r="F117" s="332">
        <v>12246.88</v>
      </c>
      <c r="G117" s="330" t="s">
        <v>956</v>
      </c>
      <c r="H117" s="330" t="s">
        <v>60</v>
      </c>
      <c r="I117" s="331" t="s">
        <v>957</v>
      </c>
      <c r="J117" s="333" t="s">
        <v>491</v>
      </c>
      <c r="K117" s="329">
        <v>44874</v>
      </c>
      <c r="L117" s="332">
        <v>55.98</v>
      </c>
      <c r="M117" s="331" t="s">
        <v>492</v>
      </c>
      <c r="N117" s="332">
        <v>56.52</v>
      </c>
      <c r="O117" s="332">
        <v>60.14</v>
      </c>
      <c r="P117" s="90">
        <f t="shared" si="3"/>
        <v>124</v>
      </c>
      <c r="Q117" s="90">
        <f t="shared" si="4"/>
        <v>109</v>
      </c>
      <c r="R117" s="90">
        <f t="shared" si="5"/>
        <v>117</v>
      </c>
    </row>
    <row r="118" spans="1:18">
      <c r="A118" s="329">
        <v>44823</v>
      </c>
      <c r="B118" s="330" t="s">
        <v>958</v>
      </c>
      <c r="C118" s="330" t="s">
        <v>959</v>
      </c>
      <c r="D118" s="331" t="s">
        <v>61</v>
      </c>
      <c r="E118" s="331" t="s">
        <v>77</v>
      </c>
      <c r="F118" s="332">
        <v>378.33</v>
      </c>
      <c r="G118" s="330" t="s">
        <v>960</v>
      </c>
      <c r="H118" s="330" t="s">
        <v>961</v>
      </c>
      <c r="I118" s="331" t="s">
        <v>962</v>
      </c>
      <c r="J118" s="333" t="s">
        <v>491</v>
      </c>
      <c r="K118" s="329">
        <v>44823</v>
      </c>
      <c r="L118" s="332">
        <v>55.91</v>
      </c>
      <c r="M118" s="331" t="s">
        <v>492</v>
      </c>
      <c r="N118" s="332">
        <v>27.94</v>
      </c>
      <c r="O118" s="332">
        <v>39.869999999999997</v>
      </c>
      <c r="P118" s="90">
        <f t="shared" si="3"/>
        <v>234</v>
      </c>
      <c r="Q118" s="90">
        <f t="shared" si="4"/>
        <v>110</v>
      </c>
      <c r="R118" s="90">
        <f t="shared" si="5"/>
        <v>202</v>
      </c>
    </row>
    <row r="119" spans="1:18" ht="45">
      <c r="A119" s="329">
        <v>44872</v>
      </c>
      <c r="B119" s="330" t="s">
        <v>963</v>
      </c>
      <c r="C119" s="330" t="s">
        <v>60</v>
      </c>
      <c r="D119" s="331" t="s">
        <v>61</v>
      </c>
      <c r="E119" s="331" t="s">
        <v>67</v>
      </c>
      <c r="F119" s="332">
        <v>473.49</v>
      </c>
      <c r="G119" s="330" t="s">
        <v>964</v>
      </c>
      <c r="H119" s="330" t="s">
        <v>965</v>
      </c>
      <c r="I119" s="331" t="s">
        <v>966</v>
      </c>
      <c r="J119" s="333" t="s">
        <v>491</v>
      </c>
      <c r="K119" s="329">
        <v>44872</v>
      </c>
      <c r="L119" s="332">
        <v>55.69</v>
      </c>
      <c r="M119" s="331" t="s">
        <v>492</v>
      </c>
      <c r="N119" s="332">
        <v>65.819999999999993</v>
      </c>
      <c r="O119" s="332">
        <v>83.62</v>
      </c>
      <c r="P119" s="90">
        <f t="shared" si="3"/>
        <v>101</v>
      </c>
      <c r="Q119" s="90">
        <f t="shared" si="4"/>
        <v>111</v>
      </c>
      <c r="R119" s="90">
        <f t="shared" si="5"/>
        <v>75</v>
      </c>
    </row>
    <row r="120" spans="1:18">
      <c r="A120" s="329">
        <v>43907</v>
      </c>
      <c r="B120" s="330" t="s">
        <v>967</v>
      </c>
      <c r="C120" s="330" t="s">
        <v>968</v>
      </c>
      <c r="D120" s="331" t="s">
        <v>61</v>
      </c>
      <c r="E120" s="331" t="s">
        <v>77</v>
      </c>
      <c r="F120" s="332">
        <v>12.6</v>
      </c>
      <c r="G120" s="330" t="s">
        <v>60</v>
      </c>
      <c r="H120" s="330" t="s">
        <v>60</v>
      </c>
      <c r="I120" s="331" t="s">
        <v>969</v>
      </c>
      <c r="J120" s="333" t="s">
        <v>491</v>
      </c>
      <c r="K120" s="329">
        <v>43907</v>
      </c>
      <c r="L120" s="332">
        <v>55.44</v>
      </c>
      <c r="M120" s="331" t="s">
        <v>492</v>
      </c>
      <c r="N120" s="332">
        <v>63.04</v>
      </c>
      <c r="O120" s="332">
        <v>125</v>
      </c>
      <c r="P120" s="90">
        <f t="shared" si="3"/>
        <v>106</v>
      </c>
      <c r="Q120" s="90">
        <f t="shared" si="4"/>
        <v>112</v>
      </c>
      <c r="R120" s="90">
        <f t="shared" si="5"/>
        <v>44</v>
      </c>
    </row>
    <row r="121" spans="1:18" ht="90">
      <c r="A121" s="329">
        <v>44340</v>
      </c>
      <c r="B121" s="330" t="s">
        <v>970</v>
      </c>
      <c r="C121" s="330" t="s">
        <v>60</v>
      </c>
      <c r="D121" s="331" t="s">
        <v>61</v>
      </c>
      <c r="E121" s="331" t="s">
        <v>67</v>
      </c>
      <c r="F121" s="332">
        <v>201.78</v>
      </c>
      <c r="G121" s="330" t="s">
        <v>971</v>
      </c>
      <c r="H121" s="330" t="s">
        <v>972</v>
      </c>
      <c r="I121" s="331" t="s">
        <v>973</v>
      </c>
      <c r="J121" s="333" t="s">
        <v>491</v>
      </c>
      <c r="K121" s="329">
        <v>44340</v>
      </c>
      <c r="L121" s="332">
        <v>54.38</v>
      </c>
      <c r="M121" s="331" t="s">
        <v>492</v>
      </c>
      <c r="N121" s="332">
        <v>63.18</v>
      </c>
      <c r="O121" s="332">
        <v>43.1</v>
      </c>
      <c r="P121" s="90">
        <f t="shared" si="3"/>
        <v>105</v>
      </c>
      <c r="Q121" s="90">
        <f t="shared" si="4"/>
        <v>113</v>
      </c>
      <c r="R121" s="90">
        <f t="shared" si="5"/>
        <v>183</v>
      </c>
    </row>
    <row r="122" spans="1:18" ht="33.75">
      <c r="A122" s="329">
        <v>44861</v>
      </c>
      <c r="B122" s="330" t="s">
        <v>974</v>
      </c>
      <c r="C122" s="330" t="s">
        <v>975</v>
      </c>
      <c r="D122" s="331" t="s">
        <v>61</v>
      </c>
      <c r="E122" s="331" t="s">
        <v>77</v>
      </c>
      <c r="F122" s="332">
        <v>5184.74</v>
      </c>
      <c r="G122" s="330" t="s">
        <v>976</v>
      </c>
      <c r="H122" s="330" t="s">
        <v>977</v>
      </c>
      <c r="I122" s="331" t="s">
        <v>978</v>
      </c>
      <c r="J122" s="333" t="s">
        <v>491</v>
      </c>
      <c r="K122" s="329">
        <v>44861</v>
      </c>
      <c r="L122" s="332">
        <v>54.04</v>
      </c>
      <c r="M122" s="331" t="s">
        <v>492</v>
      </c>
      <c r="N122" s="332">
        <v>71.180000000000007</v>
      </c>
      <c r="O122" s="332">
        <v>84.41</v>
      </c>
      <c r="P122" s="90">
        <f t="shared" si="3"/>
        <v>85</v>
      </c>
      <c r="Q122" s="90">
        <f t="shared" si="4"/>
        <v>114</v>
      </c>
      <c r="R122" s="90">
        <f t="shared" si="5"/>
        <v>72</v>
      </c>
    </row>
    <row r="123" spans="1:18">
      <c r="A123" s="329">
        <v>44858</v>
      </c>
      <c r="B123" s="330" t="s">
        <v>979</v>
      </c>
      <c r="C123" s="330" t="s">
        <v>980</v>
      </c>
      <c r="D123" s="331" t="s">
        <v>61</v>
      </c>
      <c r="E123" s="331" t="s">
        <v>77</v>
      </c>
      <c r="F123" s="332">
        <v>2172.14</v>
      </c>
      <c r="G123" s="330" t="s">
        <v>981</v>
      </c>
      <c r="H123" s="330" t="s">
        <v>60</v>
      </c>
      <c r="I123" s="331" t="s">
        <v>982</v>
      </c>
      <c r="J123" s="333" t="s">
        <v>491</v>
      </c>
      <c r="K123" s="329">
        <v>44858</v>
      </c>
      <c r="L123" s="332">
        <v>53.63</v>
      </c>
      <c r="M123" s="331" t="s">
        <v>492</v>
      </c>
      <c r="N123" s="332">
        <v>35.07</v>
      </c>
      <c r="O123" s="332">
        <v>23.09</v>
      </c>
      <c r="P123" s="90">
        <f t="shared" si="3"/>
        <v>194</v>
      </c>
      <c r="Q123" s="90">
        <f t="shared" si="4"/>
        <v>115</v>
      </c>
      <c r="R123" s="90">
        <f t="shared" si="5"/>
        <v>291</v>
      </c>
    </row>
    <row r="124" spans="1:18" ht="33.75">
      <c r="A124" s="329">
        <v>44845</v>
      </c>
      <c r="B124" s="330" t="s">
        <v>983</v>
      </c>
      <c r="C124" s="330" t="s">
        <v>984</v>
      </c>
      <c r="D124" s="331" t="s">
        <v>61</v>
      </c>
      <c r="E124" s="331" t="s">
        <v>77</v>
      </c>
      <c r="F124" s="332">
        <v>2341.5300000000002</v>
      </c>
      <c r="G124" s="330" t="s">
        <v>985</v>
      </c>
      <c r="H124" s="330" t="s">
        <v>986</v>
      </c>
      <c r="I124" s="331" t="s">
        <v>987</v>
      </c>
      <c r="J124" s="333" t="s">
        <v>491</v>
      </c>
      <c r="K124" s="329">
        <v>44845</v>
      </c>
      <c r="L124" s="332">
        <v>53.36</v>
      </c>
      <c r="M124" s="331" t="s">
        <v>492</v>
      </c>
      <c r="N124" s="332">
        <v>50.1</v>
      </c>
      <c r="O124" s="332">
        <v>33.31</v>
      </c>
      <c r="P124" s="90">
        <f t="shared" si="3"/>
        <v>140</v>
      </c>
      <c r="Q124" s="90">
        <f t="shared" si="4"/>
        <v>116</v>
      </c>
      <c r="R124" s="90">
        <f t="shared" si="5"/>
        <v>234</v>
      </c>
    </row>
    <row r="125" spans="1:18" ht="22.5">
      <c r="A125" s="329">
        <v>44616</v>
      </c>
      <c r="B125" s="330" t="s">
        <v>988</v>
      </c>
      <c r="C125" s="330" t="s">
        <v>989</v>
      </c>
      <c r="D125" s="331" t="s">
        <v>61</v>
      </c>
      <c r="E125" s="331" t="s">
        <v>77</v>
      </c>
      <c r="F125" s="332">
        <v>7874.82</v>
      </c>
      <c r="G125" s="330" t="s">
        <v>990</v>
      </c>
      <c r="H125" s="330" t="s">
        <v>991</v>
      </c>
      <c r="I125" s="331" t="s">
        <v>992</v>
      </c>
      <c r="J125" s="333" t="s">
        <v>491</v>
      </c>
      <c r="K125" s="329">
        <v>44616</v>
      </c>
      <c r="L125" s="332">
        <v>53.32</v>
      </c>
      <c r="M125" s="331" t="s">
        <v>492</v>
      </c>
      <c r="N125" s="332">
        <v>51.64</v>
      </c>
      <c r="O125" s="332">
        <v>47.6</v>
      </c>
      <c r="P125" s="90">
        <f t="shared" si="3"/>
        <v>135</v>
      </c>
      <c r="Q125" s="90">
        <f t="shared" si="4"/>
        <v>117</v>
      </c>
      <c r="R125" s="90">
        <f t="shared" si="5"/>
        <v>169</v>
      </c>
    </row>
    <row r="126" spans="1:18">
      <c r="A126" s="329">
        <v>44594</v>
      </c>
      <c r="B126" s="330" t="s">
        <v>993</v>
      </c>
      <c r="C126" s="330" t="s">
        <v>994</v>
      </c>
      <c r="D126" s="331" t="s">
        <v>61</v>
      </c>
      <c r="E126" s="331" t="s">
        <v>77</v>
      </c>
      <c r="F126" s="332">
        <v>64.400000000000006</v>
      </c>
      <c r="G126" s="330" t="s">
        <v>995</v>
      </c>
      <c r="H126" s="330" t="s">
        <v>60</v>
      </c>
      <c r="I126" s="331" t="s">
        <v>996</v>
      </c>
      <c r="J126" s="333" t="s">
        <v>491</v>
      </c>
      <c r="K126" s="329">
        <v>44594</v>
      </c>
      <c r="L126" s="332">
        <v>52.92</v>
      </c>
      <c r="M126" s="331" t="s">
        <v>492</v>
      </c>
      <c r="N126" s="332">
        <v>52.34</v>
      </c>
      <c r="O126" s="332">
        <v>48.03</v>
      </c>
      <c r="P126" s="90">
        <f t="shared" si="3"/>
        <v>133</v>
      </c>
      <c r="Q126" s="90">
        <f t="shared" si="4"/>
        <v>118</v>
      </c>
      <c r="R126" s="90">
        <f t="shared" si="5"/>
        <v>165</v>
      </c>
    </row>
    <row r="127" spans="1:18">
      <c r="A127" s="329">
        <v>43902</v>
      </c>
      <c r="B127" s="330" t="s">
        <v>997</v>
      </c>
      <c r="C127" s="330" t="s">
        <v>998</v>
      </c>
      <c r="D127" s="331" t="s">
        <v>61</v>
      </c>
      <c r="E127" s="331" t="s">
        <v>67</v>
      </c>
      <c r="F127" s="338">
        <v>0.16700000000000001</v>
      </c>
      <c r="G127" s="330" t="s">
        <v>60</v>
      </c>
      <c r="H127" s="330" t="s">
        <v>999</v>
      </c>
      <c r="I127" s="331" t="s">
        <v>1000</v>
      </c>
      <c r="J127" s="333" t="s">
        <v>491</v>
      </c>
      <c r="K127" s="329">
        <v>43902</v>
      </c>
      <c r="L127" s="332">
        <v>52.66</v>
      </c>
      <c r="M127" s="331" t="s">
        <v>492</v>
      </c>
      <c r="N127" s="332">
        <v>51.5</v>
      </c>
      <c r="O127" s="332">
        <v>25.78</v>
      </c>
      <c r="P127" s="90">
        <f t="shared" si="3"/>
        <v>136</v>
      </c>
      <c r="Q127" s="90">
        <f t="shared" si="4"/>
        <v>119</v>
      </c>
      <c r="R127" s="90">
        <f t="shared" si="5"/>
        <v>271</v>
      </c>
    </row>
    <row r="128" spans="1:18">
      <c r="A128" s="329">
        <v>44410</v>
      </c>
      <c r="B128" s="330" t="s">
        <v>833</v>
      </c>
      <c r="C128" s="330" t="s">
        <v>834</v>
      </c>
      <c r="D128" s="331" t="s">
        <v>61</v>
      </c>
      <c r="E128" s="331" t="s">
        <v>77</v>
      </c>
      <c r="F128" s="332">
        <v>722.51</v>
      </c>
      <c r="G128" s="330" t="s">
        <v>1001</v>
      </c>
      <c r="H128" s="330" t="s">
        <v>60</v>
      </c>
      <c r="I128" s="331" t="s">
        <v>1002</v>
      </c>
      <c r="J128" s="333" t="s">
        <v>491</v>
      </c>
      <c r="K128" s="329">
        <v>44410</v>
      </c>
      <c r="L128" s="332">
        <v>52.52</v>
      </c>
      <c r="M128" s="331" t="s">
        <v>492</v>
      </c>
      <c r="N128" s="332">
        <v>52.32</v>
      </c>
      <c r="O128" s="332">
        <v>53.03</v>
      </c>
      <c r="P128" s="90">
        <f t="shared" si="3"/>
        <v>134</v>
      </c>
      <c r="Q128" s="90">
        <f t="shared" si="4"/>
        <v>120</v>
      </c>
      <c r="R128" s="90">
        <f t="shared" si="5"/>
        <v>148</v>
      </c>
    </row>
    <row r="129" spans="1:18" ht="22.5">
      <c r="A129" s="329">
        <v>44747</v>
      </c>
      <c r="B129" s="330" t="s">
        <v>1003</v>
      </c>
      <c r="C129" s="330" t="s">
        <v>1004</v>
      </c>
      <c r="D129" s="331" t="s">
        <v>61</v>
      </c>
      <c r="E129" s="331" t="s">
        <v>67</v>
      </c>
      <c r="F129" s="332">
        <v>2638.06</v>
      </c>
      <c r="G129" s="330" t="s">
        <v>1005</v>
      </c>
      <c r="H129" s="330" t="s">
        <v>1006</v>
      </c>
      <c r="I129" s="331" t="s">
        <v>1007</v>
      </c>
      <c r="J129" s="333" t="s">
        <v>491</v>
      </c>
      <c r="K129" s="329">
        <v>44747</v>
      </c>
      <c r="L129" s="332">
        <v>52.05</v>
      </c>
      <c r="M129" s="331" t="s">
        <v>492</v>
      </c>
      <c r="N129" s="332">
        <v>55.32</v>
      </c>
      <c r="O129" s="332">
        <v>56.82</v>
      </c>
      <c r="P129" s="90">
        <f t="shared" si="3"/>
        <v>127</v>
      </c>
      <c r="Q129" s="90">
        <f t="shared" si="4"/>
        <v>121</v>
      </c>
      <c r="R129" s="90">
        <f t="shared" si="5"/>
        <v>131</v>
      </c>
    </row>
    <row r="130" spans="1:18" ht="33.75">
      <c r="A130" s="329">
        <v>44358</v>
      </c>
      <c r="B130" s="330" t="s">
        <v>1008</v>
      </c>
      <c r="C130" s="330" t="s">
        <v>1009</v>
      </c>
      <c r="D130" s="331" t="s">
        <v>61</v>
      </c>
      <c r="E130" s="331" t="s">
        <v>77</v>
      </c>
      <c r="F130" s="332">
        <v>1708.58</v>
      </c>
      <c r="G130" s="330" t="s">
        <v>1010</v>
      </c>
      <c r="H130" s="330" t="s">
        <v>60</v>
      </c>
      <c r="I130" s="331" t="s">
        <v>1011</v>
      </c>
      <c r="J130" s="333" t="s">
        <v>491</v>
      </c>
      <c r="K130" s="329">
        <v>44358</v>
      </c>
      <c r="L130" s="332">
        <v>51.84</v>
      </c>
      <c r="M130" s="331" t="s">
        <v>492</v>
      </c>
      <c r="N130" s="332">
        <v>50.21</v>
      </c>
      <c r="O130" s="332">
        <v>46.75</v>
      </c>
      <c r="P130" s="90">
        <f t="shared" si="3"/>
        <v>139</v>
      </c>
      <c r="Q130" s="90">
        <f t="shared" si="4"/>
        <v>122</v>
      </c>
      <c r="R130" s="90">
        <f t="shared" si="5"/>
        <v>174</v>
      </c>
    </row>
    <row r="131" spans="1:18">
      <c r="A131" s="329">
        <v>44841</v>
      </c>
      <c r="B131" s="330" t="s">
        <v>1012</v>
      </c>
      <c r="C131" s="330" t="s">
        <v>1013</v>
      </c>
      <c r="D131" s="331" t="s">
        <v>61</v>
      </c>
      <c r="E131" s="331" t="s">
        <v>77</v>
      </c>
      <c r="F131" s="332">
        <v>75.14</v>
      </c>
      <c r="G131" s="330" t="s">
        <v>1014</v>
      </c>
      <c r="H131" s="330" t="s">
        <v>60</v>
      </c>
      <c r="I131" s="331" t="s">
        <v>1015</v>
      </c>
      <c r="J131" s="333" t="s">
        <v>491</v>
      </c>
      <c r="K131" s="329">
        <v>44841</v>
      </c>
      <c r="L131" s="332">
        <v>51.55</v>
      </c>
      <c r="M131" s="331" t="s">
        <v>492</v>
      </c>
      <c r="N131" s="332">
        <v>47.62</v>
      </c>
      <c r="O131" s="332">
        <v>20.059999999999999</v>
      </c>
      <c r="P131" s="90">
        <f t="shared" si="3"/>
        <v>147</v>
      </c>
      <c r="Q131" s="90">
        <f t="shared" si="4"/>
        <v>123</v>
      </c>
      <c r="R131" s="90">
        <f t="shared" si="5"/>
        <v>312</v>
      </c>
    </row>
    <row r="132" spans="1:18">
      <c r="A132" s="329">
        <v>44369</v>
      </c>
      <c r="B132" s="330" t="s">
        <v>1016</v>
      </c>
      <c r="C132" s="330" t="s">
        <v>60</v>
      </c>
      <c r="D132" s="331" t="s">
        <v>61</v>
      </c>
      <c r="E132" s="331" t="s">
        <v>67</v>
      </c>
      <c r="F132" s="332">
        <v>218.95</v>
      </c>
      <c r="G132" s="330" t="s">
        <v>831</v>
      </c>
      <c r="H132" s="330" t="s">
        <v>60</v>
      </c>
      <c r="I132" s="331" t="s">
        <v>1017</v>
      </c>
      <c r="J132" s="333" t="s">
        <v>491</v>
      </c>
      <c r="K132" s="329">
        <v>44369</v>
      </c>
      <c r="L132" s="332">
        <v>49.59</v>
      </c>
      <c r="M132" s="331" t="s">
        <v>492</v>
      </c>
      <c r="N132" s="332">
        <v>42.46</v>
      </c>
      <c r="O132" s="332">
        <v>43.28</v>
      </c>
      <c r="P132" s="90">
        <f t="shared" si="3"/>
        <v>167</v>
      </c>
      <c r="Q132" s="90">
        <f t="shared" si="4"/>
        <v>124</v>
      </c>
      <c r="R132" s="90">
        <f t="shared" si="5"/>
        <v>182</v>
      </c>
    </row>
    <row r="133" spans="1:18">
      <c r="A133" s="329">
        <v>44781</v>
      </c>
      <c r="B133" s="330" t="s">
        <v>1018</v>
      </c>
      <c r="C133" s="330" t="s">
        <v>1019</v>
      </c>
      <c r="D133" s="331" t="s">
        <v>61</v>
      </c>
      <c r="E133" s="331" t="s">
        <v>77</v>
      </c>
      <c r="F133" s="332">
        <v>6887.76</v>
      </c>
      <c r="G133" s="330" t="s">
        <v>1020</v>
      </c>
      <c r="H133" s="330" t="s">
        <v>60</v>
      </c>
      <c r="I133" s="331" t="s">
        <v>1021</v>
      </c>
      <c r="J133" s="333" t="s">
        <v>491</v>
      </c>
      <c r="K133" s="329">
        <v>44781</v>
      </c>
      <c r="L133" s="332">
        <v>49.31</v>
      </c>
      <c r="M133" s="331" t="s">
        <v>492</v>
      </c>
      <c r="N133" s="332">
        <v>49.39</v>
      </c>
      <c r="O133" s="332">
        <v>60.06</v>
      </c>
      <c r="P133" s="90">
        <f t="shared" si="3"/>
        <v>141</v>
      </c>
      <c r="Q133" s="90">
        <f t="shared" si="4"/>
        <v>125</v>
      </c>
      <c r="R133" s="90">
        <f t="shared" si="5"/>
        <v>118</v>
      </c>
    </row>
    <row r="134" spans="1:18" ht="22.5">
      <c r="A134" s="329">
        <v>44868</v>
      </c>
      <c r="B134" s="330" t="s">
        <v>1022</v>
      </c>
      <c r="C134" s="330" t="s">
        <v>1023</v>
      </c>
      <c r="D134" s="331" t="s">
        <v>61</v>
      </c>
      <c r="E134" s="331" t="s">
        <v>77</v>
      </c>
      <c r="F134" s="332">
        <v>993.33</v>
      </c>
      <c r="G134" s="330" t="s">
        <v>1024</v>
      </c>
      <c r="H134" s="330" t="s">
        <v>60</v>
      </c>
      <c r="I134" s="331" t="s">
        <v>1025</v>
      </c>
      <c r="J134" s="333" t="s">
        <v>491</v>
      </c>
      <c r="K134" s="329">
        <v>44868</v>
      </c>
      <c r="L134" s="332">
        <v>49.25</v>
      </c>
      <c r="M134" s="331" t="s">
        <v>492</v>
      </c>
      <c r="N134" s="332">
        <v>55.9</v>
      </c>
      <c r="O134" s="332">
        <v>58.55</v>
      </c>
      <c r="P134" s="90">
        <f t="shared" si="3"/>
        <v>126</v>
      </c>
      <c r="Q134" s="90">
        <f t="shared" si="4"/>
        <v>126</v>
      </c>
      <c r="R134" s="90">
        <f t="shared" si="5"/>
        <v>123</v>
      </c>
    </row>
    <row r="135" spans="1:18" ht="22.5">
      <c r="A135" s="329">
        <v>44293</v>
      </c>
      <c r="B135" s="330" t="s">
        <v>1026</v>
      </c>
      <c r="C135" s="330" t="s">
        <v>1027</v>
      </c>
      <c r="D135" s="331" t="s">
        <v>61</v>
      </c>
      <c r="E135" s="331" t="s">
        <v>77</v>
      </c>
      <c r="F135" s="332">
        <v>557.01</v>
      </c>
      <c r="G135" s="330" t="s">
        <v>60</v>
      </c>
      <c r="H135" s="330" t="s">
        <v>60</v>
      </c>
      <c r="I135" s="331" t="s">
        <v>1028</v>
      </c>
      <c r="J135" s="333" t="s">
        <v>491</v>
      </c>
      <c r="K135" s="329">
        <v>44293</v>
      </c>
      <c r="L135" s="332">
        <v>49.01</v>
      </c>
      <c r="M135" s="331" t="s">
        <v>492</v>
      </c>
      <c r="N135" s="332">
        <v>59.01</v>
      </c>
      <c r="O135" s="332">
        <v>58.17</v>
      </c>
      <c r="P135" s="90">
        <f t="shared" si="3"/>
        <v>115</v>
      </c>
      <c r="Q135" s="90">
        <f t="shared" si="4"/>
        <v>127</v>
      </c>
      <c r="R135" s="90">
        <f t="shared" si="5"/>
        <v>128</v>
      </c>
    </row>
    <row r="136" spans="1:18" ht="33.75">
      <c r="A136" s="329">
        <v>44866</v>
      </c>
      <c r="B136" s="330" t="s">
        <v>1029</v>
      </c>
      <c r="C136" s="330" t="s">
        <v>1030</v>
      </c>
      <c r="D136" s="331" t="s">
        <v>61</v>
      </c>
      <c r="E136" s="331" t="s">
        <v>77</v>
      </c>
      <c r="F136" s="332">
        <v>570</v>
      </c>
      <c r="G136" s="330" t="s">
        <v>1031</v>
      </c>
      <c r="H136" s="330" t="s">
        <v>1032</v>
      </c>
      <c r="I136" s="331" t="s">
        <v>1033</v>
      </c>
      <c r="J136" s="333" t="s">
        <v>491</v>
      </c>
      <c r="K136" s="329">
        <v>44866</v>
      </c>
      <c r="L136" s="332">
        <v>48.94</v>
      </c>
      <c r="M136" s="331" t="s">
        <v>492</v>
      </c>
      <c r="N136" s="332">
        <v>66.930000000000007</v>
      </c>
      <c r="O136" s="332">
        <v>65.349999999999994</v>
      </c>
      <c r="P136" s="90">
        <f t="shared" si="3"/>
        <v>97</v>
      </c>
      <c r="Q136" s="90">
        <f t="shared" si="4"/>
        <v>128</v>
      </c>
      <c r="R136" s="90">
        <f t="shared" si="5"/>
        <v>104</v>
      </c>
    </row>
    <row r="137" spans="1:18">
      <c r="A137" s="329">
        <v>44907</v>
      </c>
      <c r="B137" s="330" t="s">
        <v>1034</v>
      </c>
      <c r="C137" s="330" t="s">
        <v>1035</v>
      </c>
      <c r="D137" s="331" t="s">
        <v>61</v>
      </c>
      <c r="E137" s="331" t="s">
        <v>77</v>
      </c>
      <c r="F137" s="332">
        <v>12442.52</v>
      </c>
      <c r="G137" s="330" t="s">
        <v>1036</v>
      </c>
      <c r="H137" s="330" t="s">
        <v>60</v>
      </c>
      <c r="I137" s="331" t="s">
        <v>1037</v>
      </c>
      <c r="J137" s="333" t="s">
        <v>491</v>
      </c>
      <c r="K137" s="329">
        <v>44907</v>
      </c>
      <c r="L137" s="332">
        <v>48.71</v>
      </c>
      <c r="M137" s="331" t="s">
        <v>492</v>
      </c>
      <c r="N137" s="332">
        <v>47.97</v>
      </c>
      <c r="O137" s="332">
        <v>46.79</v>
      </c>
      <c r="P137" s="90">
        <f t="shared" ref="P137:P200" si="6">RANK(N137,$N$9:$N$618)</f>
        <v>145</v>
      </c>
      <c r="Q137" s="90">
        <f t="shared" ref="Q137:Q200" si="7">RANK(L137,$L$9:$L$618)</f>
        <v>129</v>
      </c>
      <c r="R137" s="90">
        <f t="shared" ref="R137:R200" si="8">RANK(O137,$O$9:$O$618)</f>
        <v>173</v>
      </c>
    </row>
    <row r="138" spans="1:18">
      <c r="A138" s="329">
        <v>44006</v>
      </c>
      <c r="B138" s="330" t="s">
        <v>1038</v>
      </c>
      <c r="C138" s="330" t="s">
        <v>1039</v>
      </c>
      <c r="D138" s="331" t="s">
        <v>61</v>
      </c>
      <c r="E138" s="331" t="s">
        <v>77</v>
      </c>
      <c r="F138" s="332">
        <v>842.33</v>
      </c>
      <c r="G138" s="330" t="s">
        <v>1040</v>
      </c>
      <c r="H138" s="330" t="s">
        <v>60</v>
      </c>
      <c r="I138" s="331" t="s">
        <v>1041</v>
      </c>
      <c r="J138" s="333" t="s">
        <v>491</v>
      </c>
      <c r="K138" s="329">
        <v>44006</v>
      </c>
      <c r="L138" s="332">
        <v>48.45</v>
      </c>
      <c r="M138" s="331" t="s">
        <v>492</v>
      </c>
      <c r="N138" s="332">
        <v>57.14</v>
      </c>
      <c r="O138" s="332">
        <v>112.36</v>
      </c>
      <c r="P138" s="90">
        <f t="shared" si="6"/>
        <v>122</v>
      </c>
      <c r="Q138" s="90">
        <f t="shared" si="7"/>
        <v>130</v>
      </c>
      <c r="R138" s="90">
        <f t="shared" si="8"/>
        <v>49</v>
      </c>
    </row>
    <row r="139" spans="1:18" ht="33.75">
      <c r="A139" s="329">
        <v>44362</v>
      </c>
      <c r="B139" s="330" t="s">
        <v>1042</v>
      </c>
      <c r="C139" s="330" t="s">
        <v>1043</v>
      </c>
      <c r="D139" s="331" t="s">
        <v>61</v>
      </c>
      <c r="E139" s="331" t="s">
        <v>67</v>
      </c>
      <c r="F139" s="332">
        <v>245.33</v>
      </c>
      <c r="G139" s="330" t="s">
        <v>1044</v>
      </c>
      <c r="H139" s="330" t="s">
        <v>1045</v>
      </c>
      <c r="I139" s="331" t="s">
        <v>1046</v>
      </c>
      <c r="J139" s="333" t="s">
        <v>491</v>
      </c>
      <c r="K139" s="329">
        <v>44362</v>
      </c>
      <c r="L139" s="332">
        <v>48.29</v>
      </c>
      <c r="M139" s="331" t="s">
        <v>492</v>
      </c>
      <c r="N139" s="332">
        <v>48.29</v>
      </c>
      <c r="O139" s="332">
        <v>44.43</v>
      </c>
      <c r="P139" s="90">
        <f t="shared" si="6"/>
        <v>143</v>
      </c>
      <c r="Q139" s="90">
        <f t="shared" si="7"/>
        <v>131</v>
      </c>
      <c r="R139" s="90">
        <f t="shared" si="8"/>
        <v>180</v>
      </c>
    </row>
    <row r="140" spans="1:18">
      <c r="A140" s="329">
        <v>43906</v>
      </c>
      <c r="B140" s="330" t="s">
        <v>1047</v>
      </c>
      <c r="C140" s="330" t="s">
        <v>60</v>
      </c>
      <c r="D140" s="331" t="s">
        <v>61</v>
      </c>
      <c r="E140" s="331" t="s">
        <v>67</v>
      </c>
      <c r="F140" s="332">
        <v>115.98</v>
      </c>
      <c r="G140" s="330" t="s">
        <v>1048</v>
      </c>
      <c r="H140" s="330" t="s">
        <v>1049</v>
      </c>
      <c r="I140" s="331" t="s">
        <v>1050</v>
      </c>
      <c r="J140" s="333" t="s">
        <v>491</v>
      </c>
      <c r="K140" s="329">
        <v>43906</v>
      </c>
      <c r="L140" s="332">
        <v>48.15</v>
      </c>
      <c r="M140" s="331" t="s">
        <v>492</v>
      </c>
      <c r="N140" s="332">
        <v>33.33</v>
      </c>
      <c r="O140" s="332">
        <v>-14.89</v>
      </c>
      <c r="P140" s="90">
        <f t="shared" si="6"/>
        <v>201</v>
      </c>
      <c r="Q140" s="90">
        <f t="shared" si="7"/>
        <v>132</v>
      </c>
      <c r="R140" s="90">
        <f t="shared" si="8"/>
        <v>483</v>
      </c>
    </row>
    <row r="141" spans="1:18" ht="22.5">
      <c r="A141" s="329">
        <v>44662</v>
      </c>
      <c r="B141" s="330" t="s">
        <v>805</v>
      </c>
      <c r="C141" s="330" t="s">
        <v>806</v>
      </c>
      <c r="D141" s="331" t="s">
        <v>61</v>
      </c>
      <c r="E141" s="331" t="s">
        <v>77</v>
      </c>
      <c r="F141" s="332">
        <v>2859.8</v>
      </c>
      <c r="G141" s="330" t="s">
        <v>1051</v>
      </c>
      <c r="H141" s="330" t="s">
        <v>1052</v>
      </c>
      <c r="I141" s="331" t="s">
        <v>1053</v>
      </c>
      <c r="J141" s="333" t="s">
        <v>491</v>
      </c>
      <c r="K141" s="329">
        <v>44662</v>
      </c>
      <c r="L141" s="332">
        <v>48.15</v>
      </c>
      <c r="M141" s="331" t="s">
        <v>492</v>
      </c>
      <c r="N141" s="332">
        <v>14.45</v>
      </c>
      <c r="O141" s="332">
        <v>68.069999999999993</v>
      </c>
      <c r="P141" s="90">
        <f t="shared" si="6"/>
        <v>314</v>
      </c>
      <c r="Q141" s="90">
        <f t="shared" si="7"/>
        <v>132</v>
      </c>
      <c r="R141" s="90">
        <f t="shared" si="8"/>
        <v>98</v>
      </c>
    </row>
    <row r="142" spans="1:18" ht="67.5">
      <c r="A142" s="329">
        <v>44872</v>
      </c>
      <c r="B142" s="330" t="s">
        <v>1054</v>
      </c>
      <c r="C142" s="330" t="s">
        <v>1055</v>
      </c>
      <c r="D142" s="331" t="s">
        <v>61</v>
      </c>
      <c r="E142" s="331" t="s">
        <v>67</v>
      </c>
      <c r="F142" s="332">
        <v>292.95999999999998</v>
      </c>
      <c r="G142" s="330" t="s">
        <v>1056</v>
      </c>
      <c r="H142" s="330" t="s">
        <v>1057</v>
      </c>
      <c r="I142" s="331" t="s">
        <v>1058</v>
      </c>
      <c r="J142" s="333" t="s">
        <v>491</v>
      </c>
      <c r="K142" s="329">
        <v>44872</v>
      </c>
      <c r="L142" s="332">
        <v>47.92</v>
      </c>
      <c r="M142" s="331" t="s">
        <v>492</v>
      </c>
      <c r="N142" s="332">
        <v>49.1</v>
      </c>
      <c r="O142" s="332">
        <v>60.34</v>
      </c>
      <c r="P142" s="90">
        <f t="shared" si="6"/>
        <v>142</v>
      </c>
      <c r="Q142" s="90">
        <f t="shared" si="7"/>
        <v>134</v>
      </c>
      <c r="R142" s="90">
        <f t="shared" si="8"/>
        <v>116</v>
      </c>
    </row>
    <row r="143" spans="1:18">
      <c r="A143" s="329">
        <v>44788</v>
      </c>
      <c r="B143" s="330" t="s">
        <v>1059</v>
      </c>
      <c r="C143" s="330" t="s">
        <v>1060</v>
      </c>
      <c r="D143" s="331" t="s">
        <v>61</v>
      </c>
      <c r="E143" s="331" t="s">
        <v>77</v>
      </c>
      <c r="F143" s="332">
        <v>31.89</v>
      </c>
      <c r="G143" s="330" t="s">
        <v>60</v>
      </c>
      <c r="H143" s="330" t="s">
        <v>60</v>
      </c>
      <c r="I143" s="331" t="s">
        <v>1061</v>
      </c>
      <c r="J143" s="333" t="s">
        <v>491</v>
      </c>
      <c r="K143" s="329">
        <v>44788</v>
      </c>
      <c r="L143" s="332">
        <v>47.78</v>
      </c>
      <c r="M143" s="331" t="s">
        <v>492</v>
      </c>
      <c r="N143" s="332">
        <v>40.86</v>
      </c>
      <c r="O143" s="332">
        <v>32.159999999999997</v>
      </c>
      <c r="P143" s="90">
        <f t="shared" si="6"/>
        <v>173</v>
      </c>
      <c r="Q143" s="90">
        <f t="shared" si="7"/>
        <v>135</v>
      </c>
      <c r="R143" s="90">
        <f t="shared" si="8"/>
        <v>239</v>
      </c>
    </row>
    <row r="144" spans="1:18" ht="33.75">
      <c r="A144" s="329">
        <v>44860</v>
      </c>
      <c r="B144" s="330" t="s">
        <v>1062</v>
      </c>
      <c r="C144" s="330" t="s">
        <v>1063</v>
      </c>
      <c r="D144" s="331" t="s">
        <v>61</v>
      </c>
      <c r="E144" s="331" t="s">
        <v>77</v>
      </c>
      <c r="F144" s="332">
        <v>362.51</v>
      </c>
      <c r="G144" s="330" t="s">
        <v>1064</v>
      </c>
      <c r="H144" s="330" t="s">
        <v>1065</v>
      </c>
      <c r="I144" s="331" t="s">
        <v>1066</v>
      </c>
      <c r="J144" s="333" t="s">
        <v>491</v>
      </c>
      <c r="K144" s="329">
        <v>44860</v>
      </c>
      <c r="L144" s="332">
        <v>46.97</v>
      </c>
      <c r="M144" s="331" t="s">
        <v>492</v>
      </c>
      <c r="N144" s="332">
        <v>55.95</v>
      </c>
      <c r="O144" s="332">
        <v>106.38</v>
      </c>
      <c r="P144" s="90">
        <f t="shared" si="6"/>
        <v>125</v>
      </c>
      <c r="Q144" s="90">
        <f t="shared" si="7"/>
        <v>136</v>
      </c>
      <c r="R144" s="90">
        <f t="shared" si="8"/>
        <v>54</v>
      </c>
    </row>
    <row r="145" spans="1:18">
      <c r="A145" s="329">
        <v>44103</v>
      </c>
      <c r="B145" s="330" t="s">
        <v>1067</v>
      </c>
      <c r="C145" s="330" t="s">
        <v>1068</v>
      </c>
      <c r="D145" s="331" t="s">
        <v>61</v>
      </c>
      <c r="E145" s="331" t="s">
        <v>77</v>
      </c>
      <c r="F145" s="332">
        <v>5.44</v>
      </c>
      <c r="G145" s="330" t="s">
        <v>1069</v>
      </c>
      <c r="H145" s="330" t="s">
        <v>60</v>
      </c>
      <c r="I145" s="331" t="s">
        <v>1070</v>
      </c>
      <c r="J145" s="333" t="s">
        <v>491</v>
      </c>
      <c r="K145" s="329">
        <v>44103</v>
      </c>
      <c r="L145" s="332">
        <v>46.83</v>
      </c>
      <c r="M145" s="331" t="s">
        <v>492</v>
      </c>
      <c r="N145" s="332">
        <v>54.36</v>
      </c>
      <c r="O145" s="332">
        <v>62.7</v>
      </c>
      <c r="P145" s="90">
        <f t="shared" si="6"/>
        <v>129</v>
      </c>
      <c r="Q145" s="90">
        <f t="shared" si="7"/>
        <v>137</v>
      </c>
      <c r="R145" s="90">
        <f t="shared" si="8"/>
        <v>112</v>
      </c>
    </row>
    <row r="146" spans="1:18">
      <c r="A146" s="329">
        <v>44638</v>
      </c>
      <c r="B146" s="330" t="s">
        <v>1071</v>
      </c>
      <c r="C146" s="330" t="s">
        <v>1072</v>
      </c>
      <c r="D146" s="331" t="s">
        <v>61</v>
      </c>
      <c r="E146" s="331" t="s">
        <v>77</v>
      </c>
      <c r="F146" s="332">
        <v>148.30000000000001</v>
      </c>
      <c r="G146" s="330" t="s">
        <v>1073</v>
      </c>
      <c r="H146" s="330" t="s">
        <v>60</v>
      </c>
      <c r="I146" s="331" t="s">
        <v>1074</v>
      </c>
      <c r="J146" s="333" t="s">
        <v>491</v>
      </c>
      <c r="K146" s="329">
        <v>44638</v>
      </c>
      <c r="L146" s="332">
        <v>46.2</v>
      </c>
      <c r="M146" s="331" t="s">
        <v>492</v>
      </c>
      <c r="N146" s="332">
        <v>54.08</v>
      </c>
      <c r="O146" s="332">
        <v>16.28</v>
      </c>
      <c r="P146" s="90">
        <f t="shared" si="6"/>
        <v>130</v>
      </c>
      <c r="Q146" s="90">
        <f t="shared" si="7"/>
        <v>138</v>
      </c>
      <c r="R146" s="90">
        <f t="shared" si="8"/>
        <v>328</v>
      </c>
    </row>
    <row r="147" spans="1:18">
      <c r="A147" s="329">
        <v>44000</v>
      </c>
      <c r="B147" s="330" t="s">
        <v>1075</v>
      </c>
      <c r="C147" s="330" t="s">
        <v>60</v>
      </c>
      <c r="D147" s="331" t="s">
        <v>61</v>
      </c>
      <c r="E147" s="331" t="s">
        <v>67</v>
      </c>
      <c r="F147" s="332">
        <v>53.66</v>
      </c>
      <c r="G147" s="330" t="s">
        <v>1076</v>
      </c>
      <c r="H147" s="330" t="s">
        <v>154</v>
      </c>
      <c r="I147" s="331" t="s">
        <v>1077</v>
      </c>
      <c r="J147" s="333" t="s">
        <v>491</v>
      </c>
      <c r="K147" s="329">
        <v>44000</v>
      </c>
      <c r="L147" s="332">
        <v>45.9</v>
      </c>
      <c r="M147" s="331" t="s">
        <v>492</v>
      </c>
      <c r="N147" s="332">
        <v>45.9</v>
      </c>
      <c r="O147" s="332">
        <v>53.98</v>
      </c>
      <c r="P147" s="90">
        <f t="shared" si="6"/>
        <v>151</v>
      </c>
      <c r="Q147" s="90">
        <f t="shared" si="7"/>
        <v>139</v>
      </c>
      <c r="R147" s="90">
        <f t="shared" si="8"/>
        <v>142</v>
      </c>
    </row>
    <row r="148" spans="1:18">
      <c r="A148" s="329">
        <v>43896</v>
      </c>
      <c r="B148" s="330" t="s">
        <v>204</v>
      </c>
      <c r="C148" s="330" t="s">
        <v>60</v>
      </c>
      <c r="D148" s="331" t="s">
        <v>61</v>
      </c>
      <c r="E148" s="331" t="s">
        <v>67</v>
      </c>
      <c r="F148" s="332">
        <v>25.07</v>
      </c>
      <c r="G148" s="330" t="s">
        <v>205</v>
      </c>
      <c r="H148" s="330" t="s">
        <v>60</v>
      </c>
      <c r="I148" s="331" t="s">
        <v>206</v>
      </c>
      <c r="J148" s="333" t="s">
        <v>491</v>
      </c>
      <c r="K148" s="329">
        <v>43896</v>
      </c>
      <c r="L148" s="332">
        <v>45.66</v>
      </c>
      <c r="M148" s="331" t="s">
        <v>492</v>
      </c>
      <c r="N148" s="332">
        <v>43.44</v>
      </c>
      <c r="O148" s="332">
        <v>42.58</v>
      </c>
      <c r="P148" s="90">
        <f t="shared" si="6"/>
        <v>161</v>
      </c>
      <c r="Q148" s="90">
        <f t="shared" si="7"/>
        <v>140</v>
      </c>
      <c r="R148" s="90">
        <f t="shared" si="8"/>
        <v>189</v>
      </c>
    </row>
    <row r="149" spans="1:18">
      <c r="A149" s="329">
        <v>44830</v>
      </c>
      <c r="B149" s="330" t="s">
        <v>1078</v>
      </c>
      <c r="C149" s="330" t="s">
        <v>1079</v>
      </c>
      <c r="D149" s="331" t="s">
        <v>61</v>
      </c>
      <c r="E149" s="331" t="s">
        <v>77</v>
      </c>
      <c r="F149" s="332">
        <v>58.86</v>
      </c>
      <c r="G149" s="330" t="s">
        <v>1080</v>
      </c>
      <c r="H149" s="330" t="s">
        <v>60</v>
      </c>
      <c r="I149" s="331" t="s">
        <v>1081</v>
      </c>
      <c r="J149" s="333" t="s">
        <v>491</v>
      </c>
      <c r="K149" s="329">
        <v>44830</v>
      </c>
      <c r="L149" s="332">
        <v>45.59</v>
      </c>
      <c r="M149" s="331" t="s">
        <v>492</v>
      </c>
      <c r="N149" s="332">
        <v>46.72</v>
      </c>
      <c r="O149" s="332">
        <v>48.32</v>
      </c>
      <c r="P149" s="90">
        <f t="shared" si="6"/>
        <v>149</v>
      </c>
      <c r="Q149" s="90">
        <f t="shared" si="7"/>
        <v>141</v>
      </c>
      <c r="R149" s="90">
        <f t="shared" si="8"/>
        <v>162</v>
      </c>
    </row>
    <row r="150" spans="1:18" ht="56.25">
      <c r="A150" s="329">
        <v>44876</v>
      </c>
      <c r="B150" s="330" t="s">
        <v>1082</v>
      </c>
      <c r="C150" s="330" t="s">
        <v>1083</v>
      </c>
      <c r="D150" s="331" t="s">
        <v>61</v>
      </c>
      <c r="E150" s="331" t="s">
        <v>67</v>
      </c>
      <c r="F150" s="332">
        <v>254.96</v>
      </c>
      <c r="G150" s="330" t="s">
        <v>1084</v>
      </c>
      <c r="H150" s="330" t="s">
        <v>1085</v>
      </c>
      <c r="I150" s="331" t="s">
        <v>1086</v>
      </c>
      <c r="J150" s="333" t="s">
        <v>491</v>
      </c>
      <c r="K150" s="329">
        <v>44876</v>
      </c>
      <c r="L150" s="332">
        <v>45.42</v>
      </c>
      <c r="M150" s="331" t="s">
        <v>492</v>
      </c>
      <c r="N150" s="332">
        <v>44.44</v>
      </c>
      <c r="O150" s="332">
        <v>51.64</v>
      </c>
      <c r="P150" s="90">
        <f t="shared" si="6"/>
        <v>158</v>
      </c>
      <c r="Q150" s="90">
        <f t="shared" si="7"/>
        <v>142</v>
      </c>
      <c r="R150" s="90">
        <f t="shared" si="8"/>
        <v>152</v>
      </c>
    </row>
    <row r="151" spans="1:18" ht="33.75">
      <c r="A151" s="329">
        <v>44579</v>
      </c>
      <c r="B151" s="330" t="s">
        <v>1087</v>
      </c>
      <c r="C151" s="330" t="s">
        <v>1088</v>
      </c>
      <c r="D151" s="331" t="s">
        <v>61</v>
      </c>
      <c r="E151" s="331" t="s">
        <v>77</v>
      </c>
      <c r="F151" s="332">
        <v>79590.14</v>
      </c>
      <c r="G151" s="330" t="s">
        <v>1089</v>
      </c>
      <c r="H151" s="330" t="s">
        <v>1090</v>
      </c>
      <c r="I151" s="331" t="s">
        <v>1091</v>
      </c>
      <c r="J151" s="333" t="s">
        <v>491</v>
      </c>
      <c r="K151" s="329">
        <v>44579</v>
      </c>
      <c r="L151" s="332">
        <v>45.28</v>
      </c>
      <c r="M151" s="331" t="s">
        <v>492</v>
      </c>
      <c r="N151" s="332">
        <v>44.27</v>
      </c>
      <c r="O151" s="332">
        <v>54.82</v>
      </c>
      <c r="P151" s="90">
        <f t="shared" si="6"/>
        <v>160</v>
      </c>
      <c r="Q151" s="90">
        <f t="shared" si="7"/>
        <v>143</v>
      </c>
      <c r="R151" s="90">
        <f t="shared" si="8"/>
        <v>139</v>
      </c>
    </row>
    <row r="152" spans="1:18">
      <c r="A152" s="329">
        <v>44537</v>
      </c>
      <c r="B152" s="330" t="s">
        <v>1092</v>
      </c>
      <c r="C152" s="330" t="s">
        <v>1093</v>
      </c>
      <c r="D152" s="331" t="s">
        <v>61</v>
      </c>
      <c r="E152" s="331" t="s">
        <v>77</v>
      </c>
      <c r="F152" s="332">
        <v>112.84</v>
      </c>
      <c r="G152" s="330" t="s">
        <v>1094</v>
      </c>
      <c r="H152" s="330" t="s">
        <v>60</v>
      </c>
      <c r="I152" s="331" t="s">
        <v>1095</v>
      </c>
      <c r="J152" s="333" t="s">
        <v>491</v>
      </c>
      <c r="K152" s="329">
        <v>44537</v>
      </c>
      <c r="L152" s="332">
        <v>45.07</v>
      </c>
      <c r="M152" s="331" t="s">
        <v>492</v>
      </c>
      <c r="N152" s="332">
        <v>41.51</v>
      </c>
      <c r="O152" s="332">
        <v>23.76</v>
      </c>
      <c r="P152" s="90">
        <f t="shared" si="6"/>
        <v>169</v>
      </c>
      <c r="Q152" s="90">
        <f t="shared" si="7"/>
        <v>144</v>
      </c>
      <c r="R152" s="90">
        <f t="shared" si="8"/>
        <v>286</v>
      </c>
    </row>
    <row r="153" spans="1:18">
      <c r="A153" s="329">
        <v>44404</v>
      </c>
      <c r="B153" s="330" t="s">
        <v>1096</v>
      </c>
      <c r="C153" s="330" t="s">
        <v>1097</v>
      </c>
      <c r="D153" s="331" t="s">
        <v>61</v>
      </c>
      <c r="E153" s="331" t="s">
        <v>77</v>
      </c>
      <c r="F153" s="332">
        <v>2.7</v>
      </c>
      <c r="G153" s="330" t="s">
        <v>1098</v>
      </c>
      <c r="H153" s="330" t="s">
        <v>60</v>
      </c>
      <c r="I153" s="331" t="s">
        <v>1099</v>
      </c>
      <c r="J153" s="333" t="s">
        <v>491</v>
      </c>
      <c r="K153" s="329">
        <v>44404</v>
      </c>
      <c r="L153" s="332">
        <v>44.61</v>
      </c>
      <c r="M153" s="331" t="s">
        <v>492</v>
      </c>
      <c r="N153" s="332">
        <v>46.34</v>
      </c>
      <c r="O153" s="332">
        <v>62.89</v>
      </c>
      <c r="P153" s="90">
        <f t="shared" si="6"/>
        <v>150</v>
      </c>
      <c r="Q153" s="90">
        <f t="shared" si="7"/>
        <v>145</v>
      </c>
      <c r="R153" s="90">
        <f t="shared" si="8"/>
        <v>110</v>
      </c>
    </row>
    <row r="154" spans="1:18">
      <c r="A154" s="329">
        <v>44175</v>
      </c>
      <c r="B154" s="330" t="s">
        <v>1100</v>
      </c>
      <c r="C154" s="330" t="s">
        <v>1101</v>
      </c>
      <c r="D154" s="331" t="s">
        <v>61</v>
      </c>
      <c r="E154" s="331" t="s">
        <v>77</v>
      </c>
      <c r="F154" s="332">
        <v>21.52</v>
      </c>
      <c r="G154" s="330" t="s">
        <v>1102</v>
      </c>
      <c r="H154" s="330" t="s">
        <v>60</v>
      </c>
      <c r="I154" s="331" t="s">
        <v>1103</v>
      </c>
      <c r="J154" s="333" t="s">
        <v>491</v>
      </c>
      <c r="K154" s="329">
        <v>44175</v>
      </c>
      <c r="L154" s="332">
        <v>44.51</v>
      </c>
      <c r="M154" s="331" t="s">
        <v>492</v>
      </c>
      <c r="N154" s="332">
        <v>45.63</v>
      </c>
      <c r="O154" s="332">
        <v>85.19</v>
      </c>
      <c r="P154" s="90">
        <f t="shared" si="6"/>
        <v>152</v>
      </c>
      <c r="Q154" s="90">
        <f t="shared" si="7"/>
        <v>146</v>
      </c>
      <c r="R154" s="90">
        <f t="shared" si="8"/>
        <v>69</v>
      </c>
    </row>
    <row r="155" spans="1:18">
      <c r="A155" s="329">
        <v>43868</v>
      </c>
      <c r="B155" s="330" t="s">
        <v>1104</v>
      </c>
      <c r="C155" s="330" t="s">
        <v>1105</v>
      </c>
      <c r="D155" s="331" t="s">
        <v>61</v>
      </c>
      <c r="E155" s="331" t="s">
        <v>67</v>
      </c>
      <c r="F155" s="332">
        <v>116.73</v>
      </c>
      <c r="G155" s="330" t="s">
        <v>1106</v>
      </c>
      <c r="H155" s="330" t="s">
        <v>1107</v>
      </c>
      <c r="I155" s="331" t="s">
        <v>1108</v>
      </c>
      <c r="J155" s="333" t="s">
        <v>491</v>
      </c>
      <c r="K155" s="329">
        <v>43868</v>
      </c>
      <c r="L155" s="332">
        <v>43.94</v>
      </c>
      <c r="M155" s="331" t="s">
        <v>492</v>
      </c>
      <c r="N155" s="332">
        <v>45.59</v>
      </c>
      <c r="O155" s="332">
        <v>40.74</v>
      </c>
      <c r="P155" s="90">
        <f t="shared" si="6"/>
        <v>153</v>
      </c>
      <c r="Q155" s="90">
        <f t="shared" si="7"/>
        <v>147</v>
      </c>
      <c r="R155" s="90">
        <f t="shared" si="8"/>
        <v>200</v>
      </c>
    </row>
    <row r="156" spans="1:18" ht="67.5">
      <c r="A156" s="329">
        <v>44823</v>
      </c>
      <c r="B156" s="330" t="s">
        <v>1109</v>
      </c>
      <c r="C156" s="330" t="s">
        <v>1110</v>
      </c>
      <c r="D156" s="331" t="s">
        <v>61</v>
      </c>
      <c r="E156" s="331" t="s">
        <v>77</v>
      </c>
      <c r="F156" s="332">
        <v>4589.78</v>
      </c>
      <c r="G156" s="330" t="s">
        <v>1111</v>
      </c>
      <c r="H156" s="330" t="s">
        <v>1112</v>
      </c>
      <c r="I156" s="331" t="s">
        <v>1113</v>
      </c>
      <c r="J156" s="333" t="s">
        <v>491</v>
      </c>
      <c r="K156" s="329">
        <v>44823</v>
      </c>
      <c r="L156" s="332">
        <v>43.93</v>
      </c>
      <c r="M156" s="331" t="s">
        <v>492</v>
      </c>
      <c r="N156" s="332">
        <v>28.28</v>
      </c>
      <c r="O156" s="332">
        <v>27.04</v>
      </c>
      <c r="P156" s="90">
        <f t="shared" si="6"/>
        <v>231</v>
      </c>
      <c r="Q156" s="90">
        <f t="shared" si="7"/>
        <v>148</v>
      </c>
      <c r="R156" s="90">
        <f t="shared" si="8"/>
        <v>265</v>
      </c>
    </row>
    <row r="157" spans="1:18" ht="45">
      <c r="A157" s="329">
        <v>44742</v>
      </c>
      <c r="B157" s="330" t="s">
        <v>1114</v>
      </c>
      <c r="C157" s="330" t="s">
        <v>1115</v>
      </c>
      <c r="D157" s="331" t="s">
        <v>61</v>
      </c>
      <c r="E157" s="331" t="s">
        <v>77</v>
      </c>
      <c r="F157" s="332">
        <v>271.98</v>
      </c>
      <c r="G157" s="330" t="s">
        <v>1116</v>
      </c>
      <c r="H157" s="330" t="s">
        <v>1117</v>
      </c>
      <c r="I157" s="331" t="s">
        <v>1118</v>
      </c>
      <c r="J157" s="333" t="s">
        <v>491</v>
      </c>
      <c r="K157" s="329">
        <v>44742</v>
      </c>
      <c r="L157" s="332">
        <v>43.59</v>
      </c>
      <c r="M157" s="331" t="s">
        <v>492</v>
      </c>
      <c r="N157" s="332">
        <v>47.37</v>
      </c>
      <c r="O157" s="332">
        <v>41.56</v>
      </c>
      <c r="P157" s="90">
        <f t="shared" si="6"/>
        <v>148</v>
      </c>
      <c r="Q157" s="90">
        <f t="shared" si="7"/>
        <v>149</v>
      </c>
      <c r="R157" s="90">
        <f t="shared" si="8"/>
        <v>197</v>
      </c>
    </row>
    <row r="158" spans="1:18" ht="45">
      <c r="A158" s="329">
        <v>44575</v>
      </c>
      <c r="B158" s="330" t="s">
        <v>1119</v>
      </c>
      <c r="C158" s="330" t="s">
        <v>1120</v>
      </c>
      <c r="D158" s="331" t="s">
        <v>61</v>
      </c>
      <c r="E158" s="331" t="s">
        <v>67</v>
      </c>
      <c r="F158" s="332">
        <v>34.049999999999997</v>
      </c>
      <c r="G158" s="330" t="s">
        <v>1121</v>
      </c>
      <c r="H158" s="330" t="s">
        <v>1122</v>
      </c>
      <c r="I158" s="331" t="s">
        <v>1123</v>
      </c>
      <c r="J158" s="333" t="s">
        <v>491</v>
      </c>
      <c r="K158" s="329">
        <v>44575</v>
      </c>
      <c r="L158" s="332">
        <v>43.39</v>
      </c>
      <c r="M158" s="331" t="s">
        <v>492</v>
      </c>
      <c r="N158" s="332">
        <v>68.17</v>
      </c>
      <c r="O158" s="332">
        <v>30.98</v>
      </c>
      <c r="P158" s="90">
        <f t="shared" si="6"/>
        <v>94</v>
      </c>
      <c r="Q158" s="90">
        <f t="shared" si="7"/>
        <v>150</v>
      </c>
      <c r="R158" s="90">
        <f t="shared" si="8"/>
        <v>244</v>
      </c>
    </row>
    <row r="159" spans="1:18" ht="45">
      <c r="A159" s="329">
        <v>44852</v>
      </c>
      <c r="B159" s="330" t="s">
        <v>1124</v>
      </c>
      <c r="C159" s="330" t="s">
        <v>1125</v>
      </c>
      <c r="D159" s="331" t="s">
        <v>61</v>
      </c>
      <c r="E159" s="331" t="s">
        <v>77</v>
      </c>
      <c r="F159" s="332">
        <v>603.70000000000005</v>
      </c>
      <c r="G159" s="330" t="s">
        <v>1126</v>
      </c>
      <c r="H159" s="330" t="s">
        <v>1127</v>
      </c>
      <c r="I159" s="331" t="s">
        <v>1128</v>
      </c>
      <c r="J159" s="333" t="s">
        <v>491</v>
      </c>
      <c r="K159" s="329">
        <v>44852</v>
      </c>
      <c r="L159" s="332">
        <v>43.13</v>
      </c>
      <c r="M159" s="331" t="s">
        <v>492</v>
      </c>
      <c r="N159" s="332">
        <v>73.010000000000005</v>
      </c>
      <c r="O159" s="332">
        <v>83.82</v>
      </c>
      <c r="P159" s="90">
        <f t="shared" si="6"/>
        <v>78</v>
      </c>
      <c r="Q159" s="90">
        <f t="shared" si="7"/>
        <v>151</v>
      </c>
      <c r="R159" s="90">
        <f t="shared" si="8"/>
        <v>74</v>
      </c>
    </row>
    <row r="160" spans="1:18" ht="33.75">
      <c r="A160" s="329">
        <v>44865</v>
      </c>
      <c r="B160" s="330" t="s">
        <v>1129</v>
      </c>
      <c r="C160" s="330" t="s">
        <v>1130</v>
      </c>
      <c r="D160" s="331" t="s">
        <v>61</v>
      </c>
      <c r="E160" s="331" t="s">
        <v>77</v>
      </c>
      <c r="F160" s="332">
        <v>26.06</v>
      </c>
      <c r="G160" s="330" t="s">
        <v>1131</v>
      </c>
      <c r="H160" s="330" t="s">
        <v>1132</v>
      </c>
      <c r="I160" s="331" t="s">
        <v>1133</v>
      </c>
      <c r="J160" s="333" t="s">
        <v>491</v>
      </c>
      <c r="K160" s="329">
        <v>44865</v>
      </c>
      <c r="L160" s="332">
        <v>42.86</v>
      </c>
      <c r="M160" s="331" t="s">
        <v>492</v>
      </c>
      <c r="N160" s="332">
        <v>60.71</v>
      </c>
      <c r="O160" s="332">
        <v>66.67</v>
      </c>
      <c r="P160" s="90">
        <f t="shared" si="6"/>
        <v>110</v>
      </c>
      <c r="Q160" s="90">
        <f t="shared" si="7"/>
        <v>152</v>
      </c>
      <c r="R160" s="90">
        <f t="shared" si="8"/>
        <v>99</v>
      </c>
    </row>
    <row r="161" spans="1:18">
      <c r="A161" s="329">
        <v>44489</v>
      </c>
      <c r="B161" s="330" t="s">
        <v>349</v>
      </c>
      <c r="C161" s="330" t="s">
        <v>60</v>
      </c>
      <c r="D161" s="331" t="s">
        <v>61</v>
      </c>
      <c r="E161" s="331" t="s">
        <v>67</v>
      </c>
      <c r="F161" s="332">
        <v>1142.53</v>
      </c>
      <c r="G161" s="330" t="s">
        <v>350</v>
      </c>
      <c r="H161" s="330" t="s">
        <v>351</v>
      </c>
      <c r="I161" s="331" t="s">
        <v>352</v>
      </c>
      <c r="J161" s="333" t="s">
        <v>491</v>
      </c>
      <c r="K161" s="329">
        <v>44489</v>
      </c>
      <c r="L161" s="332">
        <v>42.69</v>
      </c>
      <c r="M161" s="331" t="s">
        <v>492</v>
      </c>
      <c r="N161" s="332">
        <v>45.02</v>
      </c>
      <c r="O161" s="332">
        <v>64.08</v>
      </c>
      <c r="P161" s="90">
        <f t="shared" si="6"/>
        <v>155</v>
      </c>
      <c r="Q161" s="90">
        <f t="shared" si="7"/>
        <v>153</v>
      </c>
      <c r="R161" s="90">
        <f t="shared" si="8"/>
        <v>109</v>
      </c>
    </row>
    <row r="162" spans="1:18">
      <c r="A162" s="329">
        <v>44022</v>
      </c>
      <c r="B162" s="330" t="s">
        <v>1134</v>
      </c>
      <c r="C162" s="330" t="s">
        <v>1135</v>
      </c>
      <c r="D162" s="331" t="s">
        <v>61</v>
      </c>
      <c r="E162" s="331" t="s">
        <v>67</v>
      </c>
      <c r="F162" s="332">
        <v>59.33</v>
      </c>
      <c r="G162" s="330" t="s">
        <v>1136</v>
      </c>
      <c r="H162" s="330" t="s">
        <v>1137</v>
      </c>
      <c r="I162" s="331" t="s">
        <v>1138</v>
      </c>
      <c r="J162" s="333" t="s">
        <v>491</v>
      </c>
      <c r="K162" s="329">
        <v>44022</v>
      </c>
      <c r="L162" s="332">
        <v>42.62</v>
      </c>
      <c r="M162" s="331" t="s">
        <v>492</v>
      </c>
      <c r="N162" s="332">
        <v>83.19</v>
      </c>
      <c r="O162" s="332">
        <v>79.61</v>
      </c>
      <c r="P162" s="90">
        <f t="shared" si="6"/>
        <v>67</v>
      </c>
      <c r="Q162" s="90">
        <f t="shared" si="7"/>
        <v>154</v>
      </c>
      <c r="R162" s="90">
        <f t="shared" si="8"/>
        <v>82</v>
      </c>
    </row>
    <row r="163" spans="1:18" ht="22.5">
      <c r="A163" s="329">
        <v>44853</v>
      </c>
      <c r="B163" s="330" t="s">
        <v>1139</v>
      </c>
      <c r="C163" s="330" t="s">
        <v>1140</v>
      </c>
      <c r="D163" s="331" t="s">
        <v>61</v>
      </c>
      <c r="E163" s="331" t="s">
        <v>77</v>
      </c>
      <c r="F163" s="332">
        <v>66.95</v>
      </c>
      <c r="G163" s="330" t="s">
        <v>1141</v>
      </c>
      <c r="H163" s="330" t="s">
        <v>1142</v>
      </c>
      <c r="I163" s="331" t="s">
        <v>1143</v>
      </c>
      <c r="J163" s="333" t="s">
        <v>491</v>
      </c>
      <c r="K163" s="329">
        <v>44853</v>
      </c>
      <c r="L163" s="332">
        <v>42.56</v>
      </c>
      <c r="M163" s="331" t="s">
        <v>492</v>
      </c>
      <c r="N163" s="332">
        <v>35.71</v>
      </c>
      <c r="O163" s="332">
        <v>35.520000000000003</v>
      </c>
      <c r="P163" s="90">
        <f t="shared" si="6"/>
        <v>191</v>
      </c>
      <c r="Q163" s="90">
        <f t="shared" si="7"/>
        <v>155</v>
      </c>
      <c r="R163" s="90">
        <f t="shared" si="8"/>
        <v>222</v>
      </c>
    </row>
    <row r="164" spans="1:18">
      <c r="A164" s="329">
        <v>44673</v>
      </c>
      <c r="B164" s="330" t="s">
        <v>1144</v>
      </c>
      <c r="C164" s="330" t="s">
        <v>1145</v>
      </c>
      <c r="D164" s="331" t="s">
        <v>61</v>
      </c>
      <c r="E164" s="331" t="s">
        <v>77</v>
      </c>
      <c r="F164" s="332">
        <v>9.51</v>
      </c>
      <c r="G164" s="330" t="s">
        <v>1146</v>
      </c>
      <c r="H164" s="330" t="s">
        <v>60</v>
      </c>
      <c r="I164" s="331" t="s">
        <v>1147</v>
      </c>
      <c r="J164" s="333" t="s">
        <v>491</v>
      </c>
      <c r="K164" s="329">
        <v>44673</v>
      </c>
      <c r="L164" s="332">
        <v>42.52</v>
      </c>
      <c r="M164" s="331" t="s">
        <v>492</v>
      </c>
      <c r="N164" s="332">
        <v>51.42</v>
      </c>
      <c r="O164" s="332">
        <v>42.52</v>
      </c>
      <c r="P164" s="90">
        <f t="shared" si="6"/>
        <v>137</v>
      </c>
      <c r="Q164" s="90">
        <f t="shared" si="7"/>
        <v>156</v>
      </c>
      <c r="R164" s="90">
        <f t="shared" si="8"/>
        <v>191</v>
      </c>
    </row>
    <row r="165" spans="1:18" ht="22.5">
      <c r="A165" s="329">
        <v>44803</v>
      </c>
      <c r="B165" s="330" t="s">
        <v>1148</v>
      </c>
      <c r="C165" s="330" t="s">
        <v>1149</v>
      </c>
      <c r="D165" s="331" t="s">
        <v>61</v>
      </c>
      <c r="E165" s="331" t="s">
        <v>77</v>
      </c>
      <c r="F165" s="332">
        <v>137.49</v>
      </c>
      <c r="G165" s="330" t="s">
        <v>1150</v>
      </c>
      <c r="H165" s="330" t="s">
        <v>1151</v>
      </c>
      <c r="I165" s="331" t="s">
        <v>1152</v>
      </c>
      <c r="J165" s="333" t="s">
        <v>491</v>
      </c>
      <c r="K165" s="329">
        <v>44803</v>
      </c>
      <c r="L165" s="332">
        <v>42.48</v>
      </c>
      <c r="M165" s="331" t="s">
        <v>492</v>
      </c>
      <c r="N165" s="332">
        <v>39.51</v>
      </c>
      <c r="O165" s="332">
        <v>55.57</v>
      </c>
      <c r="P165" s="90">
        <f t="shared" si="6"/>
        <v>178</v>
      </c>
      <c r="Q165" s="90">
        <f t="shared" si="7"/>
        <v>157</v>
      </c>
      <c r="R165" s="90">
        <f t="shared" si="8"/>
        <v>138</v>
      </c>
    </row>
    <row r="166" spans="1:18">
      <c r="A166" s="329">
        <v>44350</v>
      </c>
      <c r="B166" s="330" t="s">
        <v>1153</v>
      </c>
      <c r="C166" s="330" t="s">
        <v>60</v>
      </c>
      <c r="D166" s="331" t="s">
        <v>61</v>
      </c>
      <c r="E166" s="331" t="s">
        <v>67</v>
      </c>
      <c r="F166" s="332">
        <v>304.7</v>
      </c>
      <c r="G166" s="330" t="s">
        <v>1154</v>
      </c>
      <c r="H166" s="330" t="s">
        <v>60</v>
      </c>
      <c r="I166" s="331" t="s">
        <v>1155</v>
      </c>
      <c r="J166" s="333" t="s">
        <v>491</v>
      </c>
      <c r="K166" s="329">
        <v>44350</v>
      </c>
      <c r="L166" s="332">
        <v>41.92</v>
      </c>
      <c r="M166" s="331" t="s">
        <v>492</v>
      </c>
      <c r="N166" s="332">
        <v>47.7</v>
      </c>
      <c r="O166" s="332">
        <v>47.37</v>
      </c>
      <c r="P166" s="90">
        <f t="shared" si="6"/>
        <v>146</v>
      </c>
      <c r="Q166" s="90">
        <f t="shared" si="7"/>
        <v>158</v>
      </c>
      <c r="R166" s="90">
        <f t="shared" si="8"/>
        <v>170</v>
      </c>
    </row>
    <row r="167" spans="1:18">
      <c r="A167" s="329">
        <v>44509</v>
      </c>
      <c r="B167" s="330" t="s">
        <v>212</v>
      </c>
      <c r="C167" s="330" t="s">
        <v>60</v>
      </c>
      <c r="D167" s="331" t="s">
        <v>61</v>
      </c>
      <c r="E167" s="331" t="s">
        <v>67</v>
      </c>
      <c r="F167" s="332">
        <v>149.16</v>
      </c>
      <c r="G167" s="330" t="s">
        <v>213</v>
      </c>
      <c r="H167" s="330" t="s">
        <v>60</v>
      </c>
      <c r="I167" s="331" t="s">
        <v>214</v>
      </c>
      <c r="J167" s="333" t="s">
        <v>491</v>
      </c>
      <c r="K167" s="329">
        <v>44509</v>
      </c>
      <c r="L167" s="332">
        <v>41.59</v>
      </c>
      <c r="M167" s="331" t="s">
        <v>492</v>
      </c>
      <c r="N167" s="332">
        <v>41.48</v>
      </c>
      <c r="O167" s="332">
        <v>41.65</v>
      </c>
      <c r="P167" s="90">
        <f t="shared" si="6"/>
        <v>171</v>
      </c>
      <c r="Q167" s="90">
        <f t="shared" si="7"/>
        <v>159</v>
      </c>
      <c r="R167" s="90">
        <f t="shared" si="8"/>
        <v>195</v>
      </c>
    </row>
    <row r="168" spans="1:18" ht="33.75">
      <c r="A168" s="329">
        <v>44161</v>
      </c>
      <c r="B168" s="330" t="s">
        <v>1156</v>
      </c>
      <c r="C168" s="330" t="s">
        <v>60</v>
      </c>
      <c r="D168" s="331" t="s">
        <v>61</v>
      </c>
      <c r="E168" s="331" t="s">
        <v>67</v>
      </c>
      <c r="F168" s="332">
        <v>197.59</v>
      </c>
      <c r="G168" s="330" t="s">
        <v>1157</v>
      </c>
      <c r="H168" s="330" t="s">
        <v>1158</v>
      </c>
      <c r="I168" s="331" t="s">
        <v>1159</v>
      </c>
      <c r="J168" s="333" t="s">
        <v>491</v>
      </c>
      <c r="K168" s="329">
        <v>44161</v>
      </c>
      <c r="L168" s="332">
        <v>41.35</v>
      </c>
      <c r="M168" s="331" t="s">
        <v>492</v>
      </c>
      <c r="N168" s="332">
        <v>44.98</v>
      </c>
      <c r="O168" s="332">
        <v>51.7</v>
      </c>
      <c r="P168" s="90">
        <f t="shared" si="6"/>
        <v>156</v>
      </c>
      <c r="Q168" s="90">
        <f t="shared" si="7"/>
        <v>160</v>
      </c>
      <c r="R168" s="90">
        <f t="shared" si="8"/>
        <v>151</v>
      </c>
    </row>
    <row r="169" spans="1:18" ht="33.75">
      <c r="A169" s="329">
        <v>44781</v>
      </c>
      <c r="B169" s="330" t="s">
        <v>1160</v>
      </c>
      <c r="C169" s="330" t="s">
        <v>1161</v>
      </c>
      <c r="D169" s="331" t="s">
        <v>61</v>
      </c>
      <c r="E169" s="331" t="s">
        <v>77</v>
      </c>
      <c r="F169" s="332">
        <v>477.04</v>
      </c>
      <c r="G169" s="330" t="s">
        <v>1162</v>
      </c>
      <c r="H169" s="330" t="s">
        <v>1163</v>
      </c>
      <c r="I169" s="331" t="s">
        <v>1164</v>
      </c>
      <c r="J169" s="333" t="s">
        <v>491</v>
      </c>
      <c r="K169" s="329">
        <v>44781</v>
      </c>
      <c r="L169" s="332">
        <v>41.31</v>
      </c>
      <c r="M169" s="331" t="s">
        <v>492</v>
      </c>
      <c r="N169" s="332">
        <v>44.36</v>
      </c>
      <c r="O169" s="332">
        <v>66.03</v>
      </c>
      <c r="P169" s="90">
        <f t="shared" si="6"/>
        <v>159</v>
      </c>
      <c r="Q169" s="90">
        <f t="shared" si="7"/>
        <v>161</v>
      </c>
      <c r="R169" s="90">
        <f t="shared" si="8"/>
        <v>102</v>
      </c>
    </row>
    <row r="170" spans="1:18" ht="33.75">
      <c r="A170" s="329">
        <v>44859</v>
      </c>
      <c r="B170" s="330" t="s">
        <v>269</v>
      </c>
      <c r="C170" s="330" t="s">
        <v>270</v>
      </c>
      <c r="D170" s="331" t="s">
        <v>61</v>
      </c>
      <c r="E170" s="331" t="s">
        <v>77</v>
      </c>
      <c r="F170" s="332">
        <v>215.57</v>
      </c>
      <c r="G170" s="330" t="s">
        <v>271</v>
      </c>
      <c r="H170" s="330" t="s">
        <v>272</v>
      </c>
      <c r="I170" s="331" t="s">
        <v>273</v>
      </c>
      <c r="J170" s="333" t="s">
        <v>491</v>
      </c>
      <c r="K170" s="329">
        <v>44859</v>
      </c>
      <c r="L170" s="332">
        <v>41.11</v>
      </c>
      <c r="M170" s="331" t="s">
        <v>492</v>
      </c>
      <c r="N170" s="332">
        <v>38.65</v>
      </c>
      <c r="O170" s="332">
        <v>41.47</v>
      </c>
      <c r="P170" s="90">
        <f t="shared" si="6"/>
        <v>181</v>
      </c>
      <c r="Q170" s="90">
        <f t="shared" si="7"/>
        <v>162</v>
      </c>
      <c r="R170" s="90">
        <f t="shared" si="8"/>
        <v>198</v>
      </c>
    </row>
    <row r="171" spans="1:18">
      <c r="A171" s="329">
        <v>44686</v>
      </c>
      <c r="B171" s="330" t="s">
        <v>1165</v>
      </c>
      <c r="C171" s="330" t="s">
        <v>1166</v>
      </c>
      <c r="D171" s="331" t="s">
        <v>61</v>
      </c>
      <c r="E171" s="331" t="s">
        <v>77</v>
      </c>
      <c r="F171" s="332">
        <v>3937.64</v>
      </c>
      <c r="G171" s="330" t="s">
        <v>1167</v>
      </c>
      <c r="H171" s="330" t="s">
        <v>1168</v>
      </c>
      <c r="I171" s="331" t="s">
        <v>1169</v>
      </c>
      <c r="J171" s="333" t="s">
        <v>491</v>
      </c>
      <c r="K171" s="329">
        <v>44686</v>
      </c>
      <c r="L171" s="332">
        <v>40.81</v>
      </c>
      <c r="M171" s="331" t="s">
        <v>492</v>
      </c>
      <c r="N171" s="332">
        <v>37.35</v>
      </c>
      <c r="O171" s="332">
        <v>64.260000000000005</v>
      </c>
      <c r="P171" s="90">
        <f t="shared" si="6"/>
        <v>187</v>
      </c>
      <c r="Q171" s="90">
        <f t="shared" si="7"/>
        <v>163</v>
      </c>
      <c r="R171" s="90">
        <f t="shared" si="8"/>
        <v>107</v>
      </c>
    </row>
    <row r="172" spans="1:18" ht="33.75">
      <c r="A172" s="329">
        <v>44659</v>
      </c>
      <c r="B172" s="330" t="s">
        <v>1170</v>
      </c>
      <c r="C172" s="330" t="s">
        <v>1171</v>
      </c>
      <c r="D172" s="331" t="s">
        <v>61</v>
      </c>
      <c r="E172" s="331" t="s">
        <v>77</v>
      </c>
      <c r="F172" s="332">
        <v>1624.68</v>
      </c>
      <c r="G172" s="330" t="s">
        <v>1172</v>
      </c>
      <c r="H172" s="330" t="s">
        <v>1173</v>
      </c>
      <c r="I172" s="331" t="s">
        <v>1174</v>
      </c>
      <c r="J172" s="333" t="s">
        <v>491</v>
      </c>
      <c r="K172" s="329">
        <v>44659</v>
      </c>
      <c r="L172" s="332">
        <v>40.51</v>
      </c>
      <c r="M172" s="331" t="s">
        <v>492</v>
      </c>
      <c r="N172" s="332">
        <v>42.17</v>
      </c>
      <c r="O172" s="332">
        <v>64.25</v>
      </c>
      <c r="P172" s="90">
        <f t="shared" si="6"/>
        <v>168</v>
      </c>
      <c r="Q172" s="90">
        <f t="shared" si="7"/>
        <v>164</v>
      </c>
      <c r="R172" s="90">
        <f t="shared" si="8"/>
        <v>108</v>
      </c>
    </row>
    <row r="173" spans="1:18">
      <c r="A173" s="329">
        <v>44727</v>
      </c>
      <c r="B173" s="330" t="s">
        <v>1175</v>
      </c>
      <c r="C173" s="330" t="s">
        <v>1176</v>
      </c>
      <c r="D173" s="331" t="s">
        <v>61</v>
      </c>
      <c r="E173" s="331" t="s">
        <v>77</v>
      </c>
      <c r="F173" s="332">
        <v>225.49</v>
      </c>
      <c r="G173" s="330" t="s">
        <v>853</v>
      </c>
      <c r="H173" s="330" t="s">
        <v>1177</v>
      </c>
      <c r="I173" s="331" t="s">
        <v>1178</v>
      </c>
      <c r="J173" s="333" t="s">
        <v>491</v>
      </c>
      <c r="K173" s="329">
        <v>44727</v>
      </c>
      <c r="L173" s="332">
        <v>39.42</v>
      </c>
      <c r="M173" s="331" t="s">
        <v>492</v>
      </c>
      <c r="N173" s="332">
        <v>48.11</v>
      </c>
      <c r="O173" s="332">
        <v>39.42</v>
      </c>
      <c r="P173" s="90">
        <f t="shared" si="6"/>
        <v>144</v>
      </c>
      <c r="Q173" s="90">
        <f t="shared" si="7"/>
        <v>165</v>
      </c>
      <c r="R173" s="90">
        <f t="shared" si="8"/>
        <v>205</v>
      </c>
    </row>
    <row r="174" spans="1:18">
      <c r="A174" s="329">
        <v>44890</v>
      </c>
      <c r="B174" s="330" t="s">
        <v>1179</v>
      </c>
      <c r="C174" s="330" t="s">
        <v>1180</v>
      </c>
      <c r="D174" s="331" t="s">
        <v>61</v>
      </c>
      <c r="E174" s="331" t="s">
        <v>77</v>
      </c>
      <c r="F174" s="332">
        <v>35.35</v>
      </c>
      <c r="G174" s="330" t="s">
        <v>1181</v>
      </c>
      <c r="H174" s="330" t="s">
        <v>60</v>
      </c>
      <c r="I174" s="331" t="s">
        <v>1182</v>
      </c>
      <c r="J174" s="333" t="s">
        <v>491</v>
      </c>
      <c r="K174" s="329">
        <v>44890</v>
      </c>
      <c r="L174" s="332">
        <v>39.24</v>
      </c>
      <c r="M174" s="331" t="s">
        <v>492</v>
      </c>
      <c r="N174" s="332">
        <v>39.24</v>
      </c>
      <c r="O174" s="332">
        <v>25</v>
      </c>
      <c r="P174" s="90">
        <f t="shared" si="6"/>
        <v>179</v>
      </c>
      <c r="Q174" s="90">
        <f t="shared" si="7"/>
        <v>166</v>
      </c>
      <c r="R174" s="90">
        <f t="shared" si="8"/>
        <v>277</v>
      </c>
    </row>
    <row r="175" spans="1:18">
      <c r="A175" s="329">
        <v>44895</v>
      </c>
      <c r="B175" s="330" t="s">
        <v>1183</v>
      </c>
      <c r="C175" s="330" t="s">
        <v>1184</v>
      </c>
      <c r="D175" s="331" t="s">
        <v>61</v>
      </c>
      <c r="E175" s="331" t="s">
        <v>77</v>
      </c>
      <c r="F175" s="332">
        <v>527.48</v>
      </c>
      <c r="G175" s="330" t="s">
        <v>60</v>
      </c>
      <c r="H175" s="330" t="s">
        <v>60</v>
      </c>
      <c r="I175" s="331" t="s">
        <v>1185</v>
      </c>
      <c r="J175" s="333" t="s">
        <v>491</v>
      </c>
      <c r="K175" s="329">
        <v>44895</v>
      </c>
      <c r="L175" s="332">
        <v>38.17</v>
      </c>
      <c r="M175" s="331" t="s">
        <v>492</v>
      </c>
      <c r="N175" s="332">
        <v>42.6</v>
      </c>
      <c r="O175" s="332">
        <v>49.44</v>
      </c>
      <c r="P175" s="90">
        <f t="shared" si="6"/>
        <v>166</v>
      </c>
      <c r="Q175" s="90">
        <f t="shared" si="7"/>
        <v>167</v>
      </c>
      <c r="R175" s="90">
        <f t="shared" si="8"/>
        <v>157</v>
      </c>
    </row>
    <row r="176" spans="1:18">
      <c r="A176" s="329">
        <v>44166</v>
      </c>
      <c r="B176" s="330" t="s">
        <v>1186</v>
      </c>
      <c r="C176" s="330" t="s">
        <v>1187</v>
      </c>
      <c r="D176" s="331" t="s">
        <v>61</v>
      </c>
      <c r="E176" s="331" t="s">
        <v>77</v>
      </c>
      <c r="F176" s="338">
        <v>0.14699999999999999</v>
      </c>
      <c r="G176" s="330" t="s">
        <v>1188</v>
      </c>
      <c r="H176" s="330" t="s">
        <v>60</v>
      </c>
      <c r="I176" s="331" t="s">
        <v>1189</v>
      </c>
      <c r="J176" s="333" t="s">
        <v>491</v>
      </c>
      <c r="K176" s="329">
        <v>44166</v>
      </c>
      <c r="L176" s="332">
        <v>37.43</v>
      </c>
      <c r="M176" s="331" t="s">
        <v>492</v>
      </c>
      <c r="N176" s="332">
        <v>37.43</v>
      </c>
      <c r="O176" s="332">
        <v>37.43</v>
      </c>
      <c r="P176" s="90">
        <f t="shared" si="6"/>
        <v>186</v>
      </c>
      <c r="Q176" s="90">
        <f t="shared" si="7"/>
        <v>168</v>
      </c>
      <c r="R176" s="90">
        <f t="shared" si="8"/>
        <v>210</v>
      </c>
    </row>
    <row r="177" spans="1:18" ht="22.5">
      <c r="A177" s="329">
        <v>44512</v>
      </c>
      <c r="B177" s="330" t="s">
        <v>1190</v>
      </c>
      <c r="C177" s="330" t="s">
        <v>1191</v>
      </c>
      <c r="D177" s="331" t="s">
        <v>61</v>
      </c>
      <c r="E177" s="331" t="s">
        <v>77</v>
      </c>
      <c r="F177" s="332">
        <v>3106.3</v>
      </c>
      <c r="G177" s="330" t="s">
        <v>1192</v>
      </c>
      <c r="H177" s="330" t="s">
        <v>1193</v>
      </c>
      <c r="I177" s="331" t="s">
        <v>1194</v>
      </c>
      <c r="J177" s="333" t="s">
        <v>491</v>
      </c>
      <c r="K177" s="329">
        <v>44512</v>
      </c>
      <c r="L177" s="332">
        <v>37.28</v>
      </c>
      <c r="M177" s="331" t="s">
        <v>492</v>
      </c>
      <c r="N177" s="332">
        <v>35.049999999999997</v>
      </c>
      <c r="O177" s="332">
        <v>36.159999999999997</v>
      </c>
      <c r="P177" s="90">
        <f t="shared" si="6"/>
        <v>195</v>
      </c>
      <c r="Q177" s="90">
        <f t="shared" si="7"/>
        <v>169</v>
      </c>
      <c r="R177" s="90">
        <f t="shared" si="8"/>
        <v>214</v>
      </c>
    </row>
    <row r="178" spans="1:18">
      <c r="A178" s="329">
        <v>44620</v>
      </c>
      <c r="B178" s="330" t="s">
        <v>1195</v>
      </c>
      <c r="C178" s="330" t="s">
        <v>1196</v>
      </c>
      <c r="D178" s="331" t="s">
        <v>61</v>
      </c>
      <c r="E178" s="331" t="s">
        <v>77</v>
      </c>
      <c r="F178" s="332">
        <v>13553.84</v>
      </c>
      <c r="G178" s="330" t="s">
        <v>1197</v>
      </c>
      <c r="H178" s="330" t="s">
        <v>1198</v>
      </c>
      <c r="I178" s="331" t="s">
        <v>1199</v>
      </c>
      <c r="J178" s="333" t="s">
        <v>491</v>
      </c>
      <c r="K178" s="329">
        <v>44620</v>
      </c>
      <c r="L178" s="332">
        <v>36.99</v>
      </c>
      <c r="M178" s="331" t="s">
        <v>492</v>
      </c>
      <c r="N178" s="332">
        <v>38.119999999999997</v>
      </c>
      <c r="O178" s="332">
        <v>44.59</v>
      </c>
      <c r="P178" s="90">
        <f t="shared" si="6"/>
        <v>184</v>
      </c>
      <c r="Q178" s="90">
        <f t="shared" si="7"/>
        <v>170</v>
      </c>
      <c r="R178" s="90">
        <f t="shared" si="8"/>
        <v>179</v>
      </c>
    </row>
    <row r="179" spans="1:18">
      <c r="A179" s="329">
        <v>44438</v>
      </c>
      <c r="B179" s="330" t="s">
        <v>1200</v>
      </c>
      <c r="C179" s="330" t="s">
        <v>1201</v>
      </c>
      <c r="D179" s="331" t="s">
        <v>61</v>
      </c>
      <c r="E179" s="331" t="s">
        <v>77</v>
      </c>
      <c r="F179" s="332">
        <v>157.84</v>
      </c>
      <c r="G179" s="330" t="s">
        <v>1202</v>
      </c>
      <c r="H179" s="330" t="s">
        <v>60</v>
      </c>
      <c r="I179" s="331" t="s">
        <v>1203</v>
      </c>
      <c r="J179" s="333" t="s">
        <v>491</v>
      </c>
      <c r="K179" s="329">
        <v>44438</v>
      </c>
      <c r="L179" s="332">
        <v>36.770000000000003</v>
      </c>
      <c r="M179" s="331" t="s">
        <v>492</v>
      </c>
      <c r="N179" s="332">
        <v>30.62</v>
      </c>
      <c r="O179" s="332">
        <v>30.46</v>
      </c>
      <c r="P179" s="90">
        <f t="shared" si="6"/>
        <v>215</v>
      </c>
      <c r="Q179" s="90">
        <f t="shared" si="7"/>
        <v>171</v>
      </c>
      <c r="R179" s="90">
        <f t="shared" si="8"/>
        <v>248</v>
      </c>
    </row>
    <row r="180" spans="1:18">
      <c r="A180" s="329">
        <v>44172</v>
      </c>
      <c r="B180" s="330" t="s">
        <v>833</v>
      </c>
      <c r="C180" s="330" t="s">
        <v>834</v>
      </c>
      <c r="D180" s="331" t="s">
        <v>61</v>
      </c>
      <c r="E180" s="331" t="s">
        <v>77</v>
      </c>
      <c r="F180" s="332">
        <v>291.37</v>
      </c>
      <c r="G180" s="330" t="s">
        <v>1204</v>
      </c>
      <c r="H180" s="330" t="s">
        <v>60</v>
      </c>
      <c r="I180" s="331" t="s">
        <v>1205</v>
      </c>
      <c r="J180" s="333" t="s">
        <v>491</v>
      </c>
      <c r="K180" s="329">
        <v>44172</v>
      </c>
      <c r="L180" s="332">
        <v>36.69</v>
      </c>
      <c r="M180" s="331" t="s">
        <v>492</v>
      </c>
      <c r="N180" s="332">
        <v>35.61</v>
      </c>
      <c r="O180" s="332">
        <v>50.93</v>
      </c>
      <c r="P180" s="90">
        <f t="shared" si="6"/>
        <v>192</v>
      </c>
      <c r="Q180" s="90">
        <f t="shared" si="7"/>
        <v>172</v>
      </c>
      <c r="R180" s="90">
        <f t="shared" si="8"/>
        <v>154</v>
      </c>
    </row>
    <row r="181" spans="1:18">
      <c r="A181" s="329">
        <v>44876</v>
      </c>
      <c r="B181" s="330" t="s">
        <v>1206</v>
      </c>
      <c r="C181" s="330" t="s">
        <v>1207</v>
      </c>
      <c r="D181" s="331" t="s">
        <v>61</v>
      </c>
      <c r="E181" s="331" t="s">
        <v>77</v>
      </c>
      <c r="F181" s="332">
        <v>974.99</v>
      </c>
      <c r="G181" s="330" t="s">
        <v>1208</v>
      </c>
      <c r="H181" s="330" t="s">
        <v>60</v>
      </c>
      <c r="I181" s="331" t="s">
        <v>1209</v>
      </c>
      <c r="J181" s="333" t="s">
        <v>491</v>
      </c>
      <c r="K181" s="329">
        <v>44876</v>
      </c>
      <c r="L181" s="332">
        <v>36.36</v>
      </c>
      <c r="M181" s="331" t="s">
        <v>492</v>
      </c>
      <c r="N181" s="332">
        <v>32.35</v>
      </c>
      <c r="O181" s="332">
        <v>76.2</v>
      </c>
      <c r="P181" s="90">
        <f t="shared" si="6"/>
        <v>209</v>
      </c>
      <c r="Q181" s="90">
        <f t="shared" si="7"/>
        <v>173</v>
      </c>
      <c r="R181" s="90">
        <f t="shared" si="8"/>
        <v>88</v>
      </c>
    </row>
    <row r="182" spans="1:18">
      <c r="A182" s="329">
        <v>44158</v>
      </c>
      <c r="B182" s="330" t="s">
        <v>1210</v>
      </c>
      <c r="C182" s="330" t="s">
        <v>1211</v>
      </c>
      <c r="D182" s="331" t="s">
        <v>61</v>
      </c>
      <c r="E182" s="331" t="s">
        <v>67</v>
      </c>
      <c r="F182" s="332">
        <v>295.82</v>
      </c>
      <c r="G182" s="330" t="s">
        <v>60</v>
      </c>
      <c r="H182" s="330" t="s">
        <v>1212</v>
      </c>
      <c r="I182" s="331" t="s">
        <v>1213</v>
      </c>
      <c r="J182" s="333" t="s">
        <v>491</v>
      </c>
      <c r="K182" s="329">
        <v>44158</v>
      </c>
      <c r="L182" s="332">
        <v>36.22</v>
      </c>
      <c r="M182" s="331" t="s">
        <v>492</v>
      </c>
      <c r="N182" s="332">
        <v>101.6</v>
      </c>
      <c r="O182" s="332">
        <v>149.51</v>
      </c>
      <c r="P182" s="90">
        <f t="shared" si="6"/>
        <v>53</v>
      </c>
      <c r="Q182" s="90">
        <f t="shared" si="7"/>
        <v>174</v>
      </c>
      <c r="R182" s="90">
        <f t="shared" si="8"/>
        <v>36</v>
      </c>
    </row>
    <row r="183" spans="1:18">
      <c r="A183" s="329">
        <v>44021</v>
      </c>
      <c r="B183" s="330" t="s">
        <v>1214</v>
      </c>
      <c r="C183" s="330" t="s">
        <v>1215</v>
      </c>
      <c r="D183" s="331" t="s">
        <v>61</v>
      </c>
      <c r="E183" s="331" t="s">
        <v>67</v>
      </c>
      <c r="F183" s="332">
        <v>7.43</v>
      </c>
      <c r="G183" s="330" t="s">
        <v>1216</v>
      </c>
      <c r="H183" s="330" t="s">
        <v>60</v>
      </c>
      <c r="I183" s="331" t="s">
        <v>1217</v>
      </c>
      <c r="J183" s="333" t="s">
        <v>491</v>
      </c>
      <c r="K183" s="329">
        <v>44021</v>
      </c>
      <c r="L183" s="332">
        <v>36.22</v>
      </c>
      <c r="M183" s="331" t="s">
        <v>492</v>
      </c>
      <c r="N183" s="332">
        <v>40.58</v>
      </c>
      <c r="O183" s="332">
        <v>42.39</v>
      </c>
      <c r="P183" s="90">
        <f t="shared" si="6"/>
        <v>174</v>
      </c>
      <c r="Q183" s="90">
        <f t="shared" si="7"/>
        <v>174</v>
      </c>
      <c r="R183" s="90">
        <f t="shared" si="8"/>
        <v>192</v>
      </c>
    </row>
    <row r="184" spans="1:18">
      <c r="A184" s="329">
        <v>44434</v>
      </c>
      <c r="B184" s="330" t="s">
        <v>1218</v>
      </c>
      <c r="C184" s="330" t="s">
        <v>1219</v>
      </c>
      <c r="D184" s="331" t="s">
        <v>61</v>
      </c>
      <c r="E184" s="331" t="s">
        <v>67</v>
      </c>
      <c r="F184" s="332">
        <v>6.88</v>
      </c>
      <c r="G184" s="330" t="s">
        <v>1220</v>
      </c>
      <c r="H184" s="330" t="s">
        <v>1221</v>
      </c>
      <c r="I184" s="331" t="s">
        <v>1222</v>
      </c>
      <c r="J184" s="333" t="s">
        <v>491</v>
      </c>
      <c r="K184" s="329">
        <v>44434</v>
      </c>
      <c r="L184" s="332">
        <v>36.04</v>
      </c>
      <c r="M184" s="331" t="s">
        <v>492</v>
      </c>
      <c r="N184" s="332">
        <v>40.11</v>
      </c>
      <c r="O184" s="332">
        <v>36.04</v>
      </c>
      <c r="P184" s="90">
        <f t="shared" si="6"/>
        <v>175</v>
      </c>
      <c r="Q184" s="90">
        <f t="shared" si="7"/>
        <v>176</v>
      </c>
      <c r="R184" s="90">
        <f t="shared" si="8"/>
        <v>215</v>
      </c>
    </row>
    <row r="185" spans="1:18" ht="22.5">
      <c r="A185" s="329">
        <v>44747</v>
      </c>
      <c r="B185" s="330" t="s">
        <v>1223</v>
      </c>
      <c r="C185" s="330" t="s">
        <v>1224</v>
      </c>
      <c r="D185" s="331" t="s">
        <v>61</v>
      </c>
      <c r="E185" s="331" t="s">
        <v>77</v>
      </c>
      <c r="F185" s="332">
        <v>458.18</v>
      </c>
      <c r="G185" s="330" t="s">
        <v>1225</v>
      </c>
      <c r="H185" s="330" t="s">
        <v>60</v>
      </c>
      <c r="I185" s="331" t="s">
        <v>1226</v>
      </c>
      <c r="J185" s="333" t="s">
        <v>491</v>
      </c>
      <c r="K185" s="329">
        <v>44747</v>
      </c>
      <c r="L185" s="332">
        <v>36</v>
      </c>
      <c r="M185" s="331" t="s">
        <v>492</v>
      </c>
      <c r="N185" s="332">
        <v>38.21</v>
      </c>
      <c r="O185" s="332">
        <v>58.14</v>
      </c>
      <c r="P185" s="90">
        <f t="shared" si="6"/>
        <v>183</v>
      </c>
      <c r="Q185" s="90">
        <f t="shared" si="7"/>
        <v>177</v>
      </c>
      <c r="R185" s="90">
        <f t="shared" si="8"/>
        <v>129</v>
      </c>
    </row>
    <row r="186" spans="1:18" ht="22.5">
      <c r="A186" s="329">
        <v>44207</v>
      </c>
      <c r="B186" s="330" t="s">
        <v>1227</v>
      </c>
      <c r="C186" s="330" t="s">
        <v>1228</v>
      </c>
      <c r="D186" s="331" t="s">
        <v>61</v>
      </c>
      <c r="E186" s="331" t="s">
        <v>77</v>
      </c>
      <c r="F186" s="332">
        <v>307.11</v>
      </c>
      <c r="G186" s="330" t="s">
        <v>60</v>
      </c>
      <c r="H186" s="330" t="s">
        <v>1229</v>
      </c>
      <c r="I186" s="331" t="s">
        <v>1230</v>
      </c>
      <c r="J186" s="333" t="s">
        <v>491</v>
      </c>
      <c r="K186" s="329">
        <v>44207</v>
      </c>
      <c r="L186" s="332">
        <v>35.68</v>
      </c>
      <c r="M186" s="331" t="s">
        <v>492</v>
      </c>
      <c r="N186" s="332">
        <v>43.42</v>
      </c>
      <c r="O186" s="332">
        <v>23.4</v>
      </c>
      <c r="P186" s="90">
        <f t="shared" si="6"/>
        <v>162</v>
      </c>
      <c r="Q186" s="90">
        <f t="shared" si="7"/>
        <v>178</v>
      </c>
      <c r="R186" s="90">
        <f t="shared" si="8"/>
        <v>289</v>
      </c>
    </row>
    <row r="187" spans="1:18">
      <c r="A187" s="329">
        <v>44314</v>
      </c>
      <c r="B187" s="330" t="s">
        <v>1231</v>
      </c>
      <c r="C187" s="330" t="s">
        <v>60</v>
      </c>
      <c r="D187" s="331" t="s">
        <v>61</v>
      </c>
      <c r="E187" s="331" t="s">
        <v>67</v>
      </c>
      <c r="F187" s="332">
        <v>42.94</v>
      </c>
      <c r="G187" s="330" t="s">
        <v>1232</v>
      </c>
      <c r="H187" s="330" t="s">
        <v>60</v>
      </c>
      <c r="I187" s="331" t="s">
        <v>1233</v>
      </c>
      <c r="J187" s="333" t="s">
        <v>491</v>
      </c>
      <c r="K187" s="329">
        <v>44314</v>
      </c>
      <c r="L187" s="332">
        <v>35.380000000000003</v>
      </c>
      <c r="M187" s="331" t="s">
        <v>492</v>
      </c>
      <c r="N187" s="332">
        <v>12.82</v>
      </c>
      <c r="O187" s="332">
        <v>35.380000000000003</v>
      </c>
      <c r="P187" s="90">
        <f t="shared" si="6"/>
        <v>327</v>
      </c>
      <c r="Q187" s="90">
        <f t="shared" si="7"/>
        <v>179</v>
      </c>
      <c r="R187" s="90">
        <f t="shared" si="8"/>
        <v>224</v>
      </c>
    </row>
    <row r="188" spans="1:18">
      <c r="A188" s="329">
        <v>44686</v>
      </c>
      <c r="B188" s="330" t="s">
        <v>1234</v>
      </c>
      <c r="C188" s="330" t="s">
        <v>1235</v>
      </c>
      <c r="D188" s="331" t="s">
        <v>61</v>
      </c>
      <c r="E188" s="331" t="s">
        <v>77</v>
      </c>
      <c r="F188" s="332">
        <v>590.91999999999996</v>
      </c>
      <c r="G188" s="330" t="s">
        <v>1236</v>
      </c>
      <c r="H188" s="330" t="s">
        <v>60</v>
      </c>
      <c r="I188" s="331" t="s">
        <v>1237</v>
      </c>
      <c r="J188" s="333" t="s">
        <v>491</v>
      </c>
      <c r="K188" s="329">
        <v>44686</v>
      </c>
      <c r="L188" s="332">
        <v>35.33</v>
      </c>
      <c r="M188" s="331" t="s">
        <v>492</v>
      </c>
      <c r="N188" s="332">
        <v>23.38</v>
      </c>
      <c r="O188" s="332">
        <v>24.35</v>
      </c>
      <c r="P188" s="90">
        <f t="shared" si="6"/>
        <v>262</v>
      </c>
      <c r="Q188" s="90">
        <f t="shared" si="7"/>
        <v>180</v>
      </c>
      <c r="R188" s="90">
        <f t="shared" si="8"/>
        <v>281</v>
      </c>
    </row>
    <row r="189" spans="1:18" ht="22.5">
      <c r="A189" s="329">
        <v>44519</v>
      </c>
      <c r="B189" s="330" t="s">
        <v>1238</v>
      </c>
      <c r="C189" s="330" t="s">
        <v>1239</v>
      </c>
      <c r="D189" s="331" t="s">
        <v>61</v>
      </c>
      <c r="E189" s="331" t="s">
        <v>67</v>
      </c>
      <c r="F189" s="332">
        <v>399.36</v>
      </c>
      <c r="G189" s="330" t="s">
        <v>1240</v>
      </c>
      <c r="H189" s="330" t="s">
        <v>60</v>
      </c>
      <c r="I189" s="331" t="s">
        <v>1241</v>
      </c>
      <c r="J189" s="333" t="s">
        <v>491</v>
      </c>
      <c r="K189" s="329">
        <v>44519</v>
      </c>
      <c r="L189" s="332">
        <v>35.14</v>
      </c>
      <c r="M189" s="331" t="s">
        <v>492</v>
      </c>
      <c r="N189" s="332">
        <v>52.64</v>
      </c>
      <c r="O189" s="332">
        <v>36.85</v>
      </c>
      <c r="P189" s="90">
        <f t="shared" si="6"/>
        <v>132</v>
      </c>
      <c r="Q189" s="90">
        <f t="shared" si="7"/>
        <v>181</v>
      </c>
      <c r="R189" s="90">
        <f t="shared" si="8"/>
        <v>211</v>
      </c>
    </row>
    <row r="190" spans="1:18">
      <c r="A190" s="329">
        <v>44312</v>
      </c>
      <c r="B190" s="330" t="s">
        <v>257</v>
      </c>
      <c r="C190" s="330" t="s">
        <v>60</v>
      </c>
      <c r="D190" s="331" t="s">
        <v>61</v>
      </c>
      <c r="E190" s="331" t="s">
        <v>67</v>
      </c>
      <c r="F190" s="332">
        <v>397.09</v>
      </c>
      <c r="G190" s="330" t="s">
        <v>258</v>
      </c>
      <c r="H190" s="330" t="s">
        <v>60</v>
      </c>
      <c r="I190" s="331" t="s">
        <v>259</v>
      </c>
      <c r="J190" s="333" t="s">
        <v>491</v>
      </c>
      <c r="K190" s="329">
        <v>44312</v>
      </c>
      <c r="L190" s="332">
        <v>34.97</v>
      </c>
      <c r="M190" s="331" t="s">
        <v>492</v>
      </c>
      <c r="N190" s="332">
        <v>36.74</v>
      </c>
      <c r="O190" s="332">
        <v>35.130000000000003</v>
      </c>
      <c r="P190" s="90">
        <f t="shared" si="6"/>
        <v>189</v>
      </c>
      <c r="Q190" s="90">
        <f t="shared" si="7"/>
        <v>182</v>
      </c>
      <c r="R190" s="90">
        <f t="shared" si="8"/>
        <v>225</v>
      </c>
    </row>
    <row r="191" spans="1:18">
      <c r="A191" s="329">
        <v>44907</v>
      </c>
      <c r="B191" s="330" t="s">
        <v>1242</v>
      </c>
      <c r="C191" s="330" t="s">
        <v>1243</v>
      </c>
      <c r="D191" s="331" t="s">
        <v>61</v>
      </c>
      <c r="E191" s="331" t="s">
        <v>77</v>
      </c>
      <c r="F191" s="332">
        <v>51.51</v>
      </c>
      <c r="G191" s="330" t="s">
        <v>1244</v>
      </c>
      <c r="H191" s="330" t="s">
        <v>60</v>
      </c>
      <c r="I191" s="331" t="s">
        <v>1245</v>
      </c>
      <c r="J191" s="333" t="s">
        <v>491</v>
      </c>
      <c r="K191" s="329">
        <v>44907</v>
      </c>
      <c r="L191" s="332">
        <v>34.82</v>
      </c>
      <c r="M191" s="331" t="s">
        <v>492</v>
      </c>
      <c r="N191" s="332">
        <v>34.82</v>
      </c>
      <c r="O191" s="332">
        <v>35.61</v>
      </c>
      <c r="P191" s="90">
        <f t="shared" si="6"/>
        <v>196</v>
      </c>
      <c r="Q191" s="90">
        <f t="shared" si="7"/>
        <v>183</v>
      </c>
      <c r="R191" s="90">
        <f t="shared" si="8"/>
        <v>220</v>
      </c>
    </row>
    <row r="192" spans="1:18">
      <c r="A192" s="329">
        <v>44568</v>
      </c>
      <c r="B192" s="330" t="s">
        <v>1246</v>
      </c>
      <c r="C192" s="330" t="s">
        <v>1247</v>
      </c>
      <c r="D192" s="331" t="s">
        <v>61</v>
      </c>
      <c r="E192" s="331" t="s">
        <v>77</v>
      </c>
      <c r="F192" s="332">
        <v>532.77</v>
      </c>
      <c r="G192" s="330" t="s">
        <v>1248</v>
      </c>
      <c r="H192" s="330" t="s">
        <v>60</v>
      </c>
      <c r="I192" s="331" t="s">
        <v>1249</v>
      </c>
      <c r="J192" s="333" t="s">
        <v>491</v>
      </c>
      <c r="K192" s="329">
        <v>44568</v>
      </c>
      <c r="L192" s="332">
        <v>34.590000000000003</v>
      </c>
      <c r="M192" s="331" t="s">
        <v>492</v>
      </c>
      <c r="N192" s="332">
        <v>6.43</v>
      </c>
      <c r="O192" s="332">
        <v>11.58</v>
      </c>
      <c r="P192" s="90">
        <f t="shared" si="6"/>
        <v>376</v>
      </c>
      <c r="Q192" s="90">
        <f t="shared" si="7"/>
        <v>184</v>
      </c>
      <c r="R192" s="90">
        <f t="shared" si="8"/>
        <v>358</v>
      </c>
    </row>
    <row r="193" spans="1:18">
      <c r="A193" s="329">
        <v>44109</v>
      </c>
      <c r="B193" s="330" t="s">
        <v>1250</v>
      </c>
      <c r="C193" s="330" t="s">
        <v>1251</v>
      </c>
      <c r="D193" s="331" t="s">
        <v>61</v>
      </c>
      <c r="E193" s="331" t="s">
        <v>67</v>
      </c>
      <c r="F193" s="332">
        <v>7.16</v>
      </c>
      <c r="G193" s="330" t="s">
        <v>1252</v>
      </c>
      <c r="H193" s="330" t="s">
        <v>60</v>
      </c>
      <c r="I193" s="331" t="s">
        <v>1253</v>
      </c>
      <c r="J193" s="333" t="s">
        <v>491</v>
      </c>
      <c r="K193" s="329">
        <v>44109</v>
      </c>
      <c r="L193" s="332">
        <v>34.479999999999997</v>
      </c>
      <c r="M193" s="331" t="s">
        <v>492</v>
      </c>
      <c r="N193" s="332">
        <v>43.38</v>
      </c>
      <c r="O193" s="332">
        <v>47.73</v>
      </c>
      <c r="P193" s="90">
        <f t="shared" si="6"/>
        <v>163</v>
      </c>
      <c r="Q193" s="90">
        <f t="shared" si="7"/>
        <v>185</v>
      </c>
      <c r="R193" s="90">
        <f t="shared" si="8"/>
        <v>166</v>
      </c>
    </row>
    <row r="194" spans="1:18" ht="56.25">
      <c r="A194" s="329">
        <v>44901</v>
      </c>
      <c r="B194" s="330" t="s">
        <v>1254</v>
      </c>
      <c r="C194" s="330" t="s">
        <v>1255</v>
      </c>
      <c r="D194" s="331" t="s">
        <v>61</v>
      </c>
      <c r="E194" s="331" t="s">
        <v>77</v>
      </c>
      <c r="F194" s="332">
        <v>5540.27</v>
      </c>
      <c r="G194" s="330" t="s">
        <v>1256</v>
      </c>
      <c r="H194" s="330" t="s">
        <v>1257</v>
      </c>
      <c r="I194" s="331" t="s">
        <v>1258</v>
      </c>
      <c r="J194" s="333" t="s">
        <v>491</v>
      </c>
      <c r="K194" s="329">
        <v>44901</v>
      </c>
      <c r="L194" s="332">
        <v>33.479999999999997</v>
      </c>
      <c r="M194" s="331" t="s">
        <v>492</v>
      </c>
      <c r="N194" s="332">
        <v>36.049999999999997</v>
      </c>
      <c r="O194" s="332">
        <v>58.52</v>
      </c>
      <c r="P194" s="90">
        <f t="shared" si="6"/>
        <v>190</v>
      </c>
      <c r="Q194" s="90">
        <f t="shared" si="7"/>
        <v>186</v>
      </c>
      <c r="R194" s="90">
        <f t="shared" si="8"/>
        <v>124</v>
      </c>
    </row>
    <row r="195" spans="1:18" ht="22.5">
      <c r="A195" s="329">
        <v>43907</v>
      </c>
      <c r="B195" s="330" t="s">
        <v>1259</v>
      </c>
      <c r="C195" s="330" t="s">
        <v>1260</v>
      </c>
      <c r="D195" s="331" t="s">
        <v>61</v>
      </c>
      <c r="E195" s="331" t="s">
        <v>77</v>
      </c>
      <c r="F195" s="332">
        <v>8684.35</v>
      </c>
      <c r="G195" s="330" t="s">
        <v>1261</v>
      </c>
      <c r="H195" s="330" t="s">
        <v>1262</v>
      </c>
      <c r="I195" s="331" t="s">
        <v>1263</v>
      </c>
      <c r="J195" s="333" t="s">
        <v>491</v>
      </c>
      <c r="K195" s="329">
        <v>43907</v>
      </c>
      <c r="L195" s="332">
        <v>33.42</v>
      </c>
      <c r="M195" s="331" t="s">
        <v>492</v>
      </c>
      <c r="N195" s="332">
        <v>14.68</v>
      </c>
      <c r="O195" s="332">
        <v>18.27</v>
      </c>
      <c r="P195" s="90">
        <f t="shared" si="6"/>
        <v>311</v>
      </c>
      <c r="Q195" s="90">
        <f t="shared" si="7"/>
        <v>187</v>
      </c>
      <c r="R195" s="90">
        <f t="shared" si="8"/>
        <v>319</v>
      </c>
    </row>
    <row r="196" spans="1:18">
      <c r="A196" s="329">
        <v>44911</v>
      </c>
      <c r="B196" s="330" t="s">
        <v>1264</v>
      </c>
      <c r="C196" s="330" t="s">
        <v>1265</v>
      </c>
      <c r="D196" s="331" t="s">
        <v>61</v>
      </c>
      <c r="E196" s="331" t="s">
        <v>77</v>
      </c>
      <c r="F196" s="332">
        <v>224.1</v>
      </c>
      <c r="G196" s="330" t="s">
        <v>1266</v>
      </c>
      <c r="H196" s="330" t="s">
        <v>60</v>
      </c>
      <c r="I196" s="331" t="s">
        <v>1267</v>
      </c>
      <c r="J196" s="333" t="s">
        <v>491</v>
      </c>
      <c r="K196" s="329">
        <v>44911</v>
      </c>
      <c r="L196" s="332">
        <v>33.39</v>
      </c>
      <c r="M196" s="331" t="s">
        <v>492</v>
      </c>
      <c r="N196" s="332">
        <v>27.71</v>
      </c>
      <c r="O196" s="332">
        <v>22.5</v>
      </c>
      <c r="P196" s="90">
        <f t="shared" si="6"/>
        <v>235</v>
      </c>
      <c r="Q196" s="90">
        <f t="shared" si="7"/>
        <v>188</v>
      </c>
      <c r="R196" s="90">
        <f t="shared" si="8"/>
        <v>296</v>
      </c>
    </row>
    <row r="197" spans="1:18">
      <c r="A197" s="329">
        <v>44176</v>
      </c>
      <c r="B197" s="330" t="s">
        <v>1268</v>
      </c>
      <c r="C197" s="330" t="s">
        <v>1269</v>
      </c>
      <c r="D197" s="331" t="s">
        <v>61</v>
      </c>
      <c r="E197" s="331" t="s">
        <v>67</v>
      </c>
      <c r="F197" s="332">
        <v>50.33</v>
      </c>
      <c r="G197" s="330" t="s">
        <v>1270</v>
      </c>
      <c r="H197" s="330" t="s">
        <v>1271</v>
      </c>
      <c r="I197" s="331" t="s">
        <v>1272</v>
      </c>
      <c r="J197" s="333" t="s">
        <v>491</v>
      </c>
      <c r="K197" s="329">
        <v>44176</v>
      </c>
      <c r="L197" s="332">
        <v>33.33</v>
      </c>
      <c r="M197" s="331" t="s">
        <v>492</v>
      </c>
      <c r="N197" s="332">
        <v>27.47</v>
      </c>
      <c r="O197" s="332">
        <v>46.84</v>
      </c>
      <c r="P197" s="90">
        <f t="shared" si="6"/>
        <v>237</v>
      </c>
      <c r="Q197" s="90">
        <f t="shared" si="7"/>
        <v>189</v>
      </c>
      <c r="R197" s="90">
        <f t="shared" si="8"/>
        <v>172</v>
      </c>
    </row>
    <row r="198" spans="1:18">
      <c r="A198" s="329">
        <v>44831</v>
      </c>
      <c r="B198" s="330" t="s">
        <v>1273</v>
      </c>
      <c r="C198" s="330" t="s">
        <v>1274</v>
      </c>
      <c r="D198" s="331" t="s">
        <v>61</v>
      </c>
      <c r="E198" s="331" t="s">
        <v>77</v>
      </c>
      <c r="F198" s="332">
        <v>590.79999999999995</v>
      </c>
      <c r="G198" s="330" t="s">
        <v>1275</v>
      </c>
      <c r="H198" s="330" t="s">
        <v>60</v>
      </c>
      <c r="I198" s="331" t="s">
        <v>1276</v>
      </c>
      <c r="J198" s="333" t="s">
        <v>491</v>
      </c>
      <c r="K198" s="329">
        <v>44831</v>
      </c>
      <c r="L198" s="332">
        <v>33.04</v>
      </c>
      <c r="M198" s="331" t="s">
        <v>492</v>
      </c>
      <c r="N198" s="332">
        <v>33.04</v>
      </c>
      <c r="O198" s="332">
        <v>9.09</v>
      </c>
      <c r="P198" s="90">
        <f t="shared" si="6"/>
        <v>203</v>
      </c>
      <c r="Q198" s="90">
        <f t="shared" si="7"/>
        <v>190</v>
      </c>
      <c r="R198" s="90">
        <f t="shared" si="8"/>
        <v>376</v>
      </c>
    </row>
    <row r="199" spans="1:18" ht="22.5">
      <c r="A199" s="329">
        <v>44694</v>
      </c>
      <c r="B199" s="330" t="s">
        <v>1277</v>
      </c>
      <c r="C199" s="330" t="s">
        <v>1278</v>
      </c>
      <c r="D199" s="331" t="s">
        <v>61</v>
      </c>
      <c r="E199" s="331" t="s">
        <v>77</v>
      </c>
      <c r="F199" s="332">
        <v>446.99</v>
      </c>
      <c r="G199" s="330" t="s">
        <v>1279</v>
      </c>
      <c r="H199" s="330" t="s">
        <v>1280</v>
      </c>
      <c r="I199" s="331" t="s">
        <v>1281</v>
      </c>
      <c r="J199" s="333" t="s">
        <v>491</v>
      </c>
      <c r="K199" s="329">
        <v>44694</v>
      </c>
      <c r="L199" s="332">
        <v>32.81</v>
      </c>
      <c r="M199" s="331" t="s">
        <v>492</v>
      </c>
      <c r="N199" s="332">
        <v>42.86</v>
      </c>
      <c r="O199" s="332">
        <v>32.299999999999997</v>
      </c>
      <c r="P199" s="90">
        <f t="shared" si="6"/>
        <v>165</v>
      </c>
      <c r="Q199" s="90">
        <f t="shared" si="7"/>
        <v>191</v>
      </c>
      <c r="R199" s="90">
        <f t="shared" si="8"/>
        <v>238</v>
      </c>
    </row>
    <row r="200" spans="1:18">
      <c r="A200" s="329">
        <v>44685</v>
      </c>
      <c r="B200" s="330" t="s">
        <v>1282</v>
      </c>
      <c r="C200" s="330" t="s">
        <v>1283</v>
      </c>
      <c r="D200" s="331" t="s">
        <v>61</v>
      </c>
      <c r="E200" s="331" t="s">
        <v>77</v>
      </c>
      <c r="F200" s="332">
        <v>16382.89</v>
      </c>
      <c r="G200" s="330" t="s">
        <v>1284</v>
      </c>
      <c r="H200" s="330" t="s">
        <v>60</v>
      </c>
      <c r="I200" s="331" t="s">
        <v>1285</v>
      </c>
      <c r="J200" s="333" t="s">
        <v>491</v>
      </c>
      <c r="K200" s="329">
        <v>44685</v>
      </c>
      <c r="L200" s="332">
        <v>32.78</v>
      </c>
      <c r="M200" s="331" t="s">
        <v>492</v>
      </c>
      <c r="N200" s="332">
        <v>30.56</v>
      </c>
      <c r="O200" s="332">
        <v>42.54</v>
      </c>
      <c r="P200" s="90">
        <f t="shared" si="6"/>
        <v>218</v>
      </c>
      <c r="Q200" s="90">
        <f t="shared" si="7"/>
        <v>192</v>
      </c>
      <c r="R200" s="90">
        <f t="shared" si="8"/>
        <v>190</v>
      </c>
    </row>
    <row r="201" spans="1:18">
      <c r="A201" s="329">
        <v>44796</v>
      </c>
      <c r="B201" s="330" t="s">
        <v>1286</v>
      </c>
      <c r="C201" s="330" t="s">
        <v>1287</v>
      </c>
      <c r="D201" s="331" t="s">
        <v>61</v>
      </c>
      <c r="E201" s="331" t="s">
        <v>67</v>
      </c>
      <c r="F201" s="332">
        <v>275.31</v>
      </c>
      <c r="G201" s="330" t="s">
        <v>1288</v>
      </c>
      <c r="H201" s="330" t="s">
        <v>1289</v>
      </c>
      <c r="I201" s="331" t="s">
        <v>1290</v>
      </c>
      <c r="J201" s="333" t="s">
        <v>491</v>
      </c>
      <c r="K201" s="329">
        <v>44796</v>
      </c>
      <c r="L201" s="332">
        <v>32.08</v>
      </c>
      <c r="M201" s="331" t="s">
        <v>492</v>
      </c>
      <c r="N201" s="332">
        <v>31.25</v>
      </c>
      <c r="O201" s="332">
        <v>44.83</v>
      </c>
      <c r="P201" s="90">
        <f t="shared" ref="P201:P264" si="9">RANK(N201,$N$9:$N$618)</f>
        <v>212</v>
      </c>
      <c r="Q201" s="90">
        <f t="shared" ref="Q201:Q264" si="10">RANK(L201,$L$9:$L$618)</f>
        <v>193</v>
      </c>
      <c r="R201" s="90">
        <f t="shared" ref="R201:R264" si="11">RANK(O201,$O$9:$O$618)</f>
        <v>176</v>
      </c>
    </row>
    <row r="202" spans="1:18">
      <c r="A202" s="329">
        <v>44769</v>
      </c>
      <c r="B202" s="330" t="s">
        <v>253</v>
      </c>
      <c r="C202" s="330" t="s">
        <v>60</v>
      </c>
      <c r="D202" s="331" t="s">
        <v>61</v>
      </c>
      <c r="E202" s="331" t="s">
        <v>67</v>
      </c>
      <c r="F202" s="332">
        <v>206.65</v>
      </c>
      <c r="G202" s="330" t="s">
        <v>254</v>
      </c>
      <c r="H202" s="330" t="s">
        <v>60</v>
      </c>
      <c r="I202" s="331" t="s">
        <v>255</v>
      </c>
      <c r="J202" s="333" t="s">
        <v>491</v>
      </c>
      <c r="K202" s="329">
        <v>44769</v>
      </c>
      <c r="L202" s="332">
        <v>31.99</v>
      </c>
      <c r="M202" s="331" t="s">
        <v>492</v>
      </c>
      <c r="N202" s="332">
        <v>32.909999999999997</v>
      </c>
      <c r="O202" s="332">
        <v>35.74</v>
      </c>
      <c r="P202" s="90">
        <f t="shared" si="9"/>
        <v>204</v>
      </c>
      <c r="Q202" s="90">
        <f t="shared" si="10"/>
        <v>194</v>
      </c>
      <c r="R202" s="90">
        <f t="shared" si="11"/>
        <v>218</v>
      </c>
    </row>
    <row r="203" spans="1:18" ht="33.75">
      <c r="A203" s="329">
        <v>44906</v>
      </c>
      <c r="B203" s="330" t="s">
        <v>1291</v>
      </c>
      <c r="C203" s="330" t="s">
        <v>1292</v>
      </c>
      <c r="D203" s="331" t="s">
        <v>61</v>
      </c>
      <c r="E203" s="331" t="s">
        <v>77</v>
      </c>
      <c r="F203" s="332">
        <v>527.79999999999995</v>
      </c>
      <c r="G203" s="330" t="s">
        <v>1293</v>
      </c>
      <c r="H203" s="330" t="s">
        <v>1294</v>
      </c>
      <c r="I203" s="331" t="s">
        <v>1295</v>
      </c>
      <c r="J203" s="333" t="s">
        <v>491</v>
      </c>
      <c r="K203" s="329">
        <v>44906</v>
      </c>
      <c r="L203" s="332">
        <v>31.58</v>
      </c>
      <c r="M203" s="331" t="s">
        <v>492</v>
      </c>
      <c r="N203" s="332">
        <v>81.819999999999993</v>
      </c>
      <c r="O203" s="332">
        <v>140.66999999999999</v>
      </c>
      <c r="P203" s="90">
        <f t="shared" si="9"/>
        <v>69</v>
      </c>
      <c r="Q203" s="90">
        <f t="shared" si="10"/>
        <v>195</v>
      </c>
      <c r="R203" s="90">
        <f t="shared" si="11"/>
        <v>39</v>
      </c>
    </row>
    <row r="204" spans="1:18">
      <c r="A204" s="329">
        <v>44606</v>
      </c>
      <c r="B204" s="330" t="s">
        <v>1296</v>
      </c>
      <c r="C204" s="330" t="s">
        <v>1297</v>
      </c>
      <c r="D204" s="331" t="s">
        <v>61</v>
      </c>
      <c r="E204" s="331" t="s">
        <v>67</v>
      </c>
      <c r="F204" s="332">
        <v>102.7</v>
      </c>
      <c r="G204" s="330" t="s">
        <v>60</v>
      </c>
      <c r="H204" s="330" t="s">
        <v>60</v>
      </c>
      <c r="I204" s="331" t="s">
        <v>1298</v>
      </c>
      <c r="J204" s="333" t="s">
        <v>491</v>
      </c>
      <c r="K204" s="329">
        <v>44606</v>
      </c>
      <c r="L204" s="332">
        <v>31.58</v>
      </c>
      <c r="M204" s="331" t="s">
        <v>492</v>
      </c>
      <c r="N204" s="332">
        <v>38.89</v>
      </c>
      <c r="O204" s="332">
        <v>49.81</v>
      </c>
      <c r="P204" s="90">
        <f t="shared" si="9"/>
        <v>180</v>
      </c>
      <c r="Q204" s="90">
        <f t="shared" si="10"/>
        <v>195</v>
      </c>
      <c r="R204" s="90">
        <f t="shared" si="11"/>
        <v>156</v>
      </c>
    </row>
    <row r="205" spans="1:18">
      <c r="A205" s="329">
        <v>44140</v>
      </c>
      <c r="B205" s="330" t="s">
        <v>1299</v>
      </c>
      <c r="C205" s="330" t="s">
        <v>60</v>
      </c>
      <c r="D205" s="331" t="s">
        <v>61</v>
      </c>
      <c r="E205" s="331" t="s">
        <v>67</v>
      </c>
      <c r="F205" s="332">
        <v>20.73</v>
      </c>
      <c r="G205" s="330" t="s">
        <v>1300</v>
      </c>
      <c r="H205" s="330" t="s">
        <v>60</v>
      </c>
      <c r="I205" s="331" t="s">
        <v>1301</v>
      </c>
      <c r="J205" s="333" t="s">
        <v>491</v>
      </c>
      <c r="K205" s="329">
        <v>44140</v>
      </c>
      <c r="L205" s="332">
        <v>31.29</v>
      </c>
      <c r="M205" s="331" t="s">
        <v>492</v>
      </c>
      <c r="N205" s="332">
        <v>44.93</v>
      </c>
      <c r="O205" s="332">
        <v>51.63</v>
      </c>
      <c r="P205" s="90">
        <f t="shared" si="9"/>
        <v>157</v>
      </c>
      <c r="Q205" s="90">
        <f t="shared" si="10"/>
        <v>197</v>
      </c>
      <c r="R205" s="90">
        <f t="shared" si="11"/>
        <v>153</v>
      </c>
    </row>
    <row r="206" spans="1:18">
      <c r="A206" s="329">
        <v>44063</v>
      </c>
      <c r="B206" s="330" t="s">
        <v>329</v>
      </c>
      <c r="C206" s="330" t="s">
        <v>60</v>
      </c>
      <c r="D206" s="331" t="s">
        <v>61</v>
      </c>
      <c r="E206" s="331" t="s">
        <v>67</v>
      </c>
      <c r="F206" s="332">
        <v>156.75</v>
      </c>
      <c r="G206" s="330" t="s">
        <v>258</v>
      </c>
      <c r="H206" s="330" t="s">
        <v>60</v>
      </c>
      <c r="I206" s="331" t="s">
        <v>330</v>
      </c>
      <c r="J206" s="333" t="s">
        <v>491</v>
      </c>
      <c r="K206" s="329">
        <v>44063</v>
      </c>
      <c r="L206" s="332">
        <v>31.12</v>
      </c>
      <c r="M206" s="331" t="s">
        <v>492</v>
      </c>
      <c r="N206" s="332">
        <v>28.04</v>
      </c>
      <c r="O206" s="332">
        <v>26.3</v>
      </c>
      <c r="P206" s="90">
        <f t="shared" si="9"/>
        <v>233</v>
      </c>
      <c r="Q206" s="90">
        <f t="shared" si="10"/>
        <v>198</v>
      </c>
      <c r="R206" s="90">
        <f t="shared" si="11"/>
        <v>268</v>
      </c>
    </row>
    <row r="207" spans="1:18">
      <c r="A207" s="329">
        <v>44725</v>
      </c>
      <c r="B207" s="330" t="s">
        <v>1302</v>
      </c>
      <c r="C207" s="330" t="s">
        <v>1303</v>
      </c>
      <c r="D207" s="331" t="s">
        <v>61</v>
      </c>
      <c r="E207" s="331" t="s">
        <v>67</v>
      </c>
      <c r="F207" s="332">
        <v>20.55</v>
      </c>
      <c r="G207" s="330" t="s">
        <v>1304</v>
      </c>
      <c r="H207" s="330" t="s">
        <v>1305</v>
      </c>
      <c r="I207" s="331" t="s">
        <v>1306</v>
      </c>
      <c r="J207" s="333" t="s">
        <v>491</v>
      </c>
      <c r="K207" s="329">
        <v>44725</v>
      </c>
      <c r="L207" s="332">
        <v>30.52</v>
      </c>
      <c r="M207" s="331" t="s">
        <v>492</v>
      </c>
      <c r="N207" s="332">
        <v>30.17</v>
      </c>
      <c r="O207" s="332">
        <v>34.78</v>
      </c>
      <c r="P207" s="90">
        <f t="shared" si="9"/>
        <v>222</v>
      </c>
      <c r="Q207" s="90">
        <f t="shared" si="10"/>
        <v>199</v>
      </c>
      <c r="R207" s="90">
        <f t="shared" si="11"/>
        <v>227</v>
      </c>
    </row>
    <row r="208" spans="1:18">
      <c r="A208" s="329">
        <v>44907</v>
      </c>
      <c r="B208" s="330" t="s">
        <v>1307</v>
      </c>
      <c r="C208" s="330" t="s">
        <v>1308</v>
      </c>
      <c r="D208" s="331" t="s">
        <v>61</v>
      </c>
      <c r="E208" s="331" t="s">
        <v>77</v>
      </c>
      <c r="F208" s="332">
        <v>9015.69</v>
      </c>
      <c r="G208" s="330" t="s">
        <v>1309</v>
      </c>
      <c r="H208" s="330" t="s">
        <v>60</v>
      </c>
      <c r="I208" s="331" t="s">
        <v>1310</v>
      </c>
      <c r="J208" s="333" t="s">
        <v>491</v>
      </c>
      <c r="K208" s="329">
        <v>44907</v>
      </c>
      <c r="L208" s="332">
        <v>30.46</v>
      </c>
      <c r="M208" s="331" t="s">
        <v>492</v>
      </c>
      <c r="N208" s="332">
        <v>29.19</v>
      </c>
      <c r="O208" s="332">
        <v>46.69</v>
      </c>
      <c r="P208" s="90">
        <f t="shared" si="9"/>
        <v>228</v>
      </c>
      <c r="Q208" s="90">
        <f t="shared" si="10"/>
        <v>200</v>
      </c>
      <c r="R208" s="90">
        <f t="shared" si="11"/>
        <v>175</v>
      </c>
    </row>
    <row r="209" spans="1:18">
      <c r="A209" s="329">
        <v>44278</v>
      </c>
      <c r="B209" s="330" t="s">
        <v>1311</v>
      </c>
      <c r="C209" s="330" t="s">
        <v>60</v>
      </c>
      <c r="D209" s="331" t="s">
        <v>61</v>
      </c>
      <c r="E209" s="331" t="s">
        <v>67</v>
      </c>
      <c r="F209" s="332">
        <v>16.71</v>
      </c>
      <c r="G209" s="330" t="s">
        <v>1312</v>
      </c>
      <c r="H209" s="330" t="s">
        <v>60</v>
      </c>
      <c r="I209" s="331" t="s">
        <v>1313</v>
      </c>
      <c r="J209" s="333" t="s">
        <v>491</v>
      </c>
      <c r="K209" s="329">
        <v>44278</v>
      </c>
      <c r="L209" s="332">
        <v>30.36</v>
      </c>
      <c r="M209" s="331" t="s">
        <v>492</v>
      </c>
      <c r="N209" s="332">
        <v>41</v>
      </c>
      <c r="O209" s="332">
        <v>50.2</v>
      </c>
      <c r="P209" s="90">
        <f t="shared" si="9"/>
        <v>172</v>
      </c>
      <c r="Q209" s="90">
        <f t="shared" si="10"/>
        <v>201</v>
      </c>
      <c r="R209" s="90">
        <f t="shared" si="11"/>
        <v>155</v>
      </c>
    </row>
    <row r="210" spans="1:18" ht="45">
      <c r="A210" s="329">
        <v>44900</v>
      </c>
      <c r="B210" s="330" t="s">
        <v>1314</v>
      </c>
      <c r="C210" s="330" t="s">
        <v>1315</v>
      </c>
      <c r="D210" s="331" t="s">
        <v>61</v>
      </c>
      <c r="E210" s="331" t="s">
        <v>77</v>
      </c>
      <c r="F210" s="332">
        <v>74.959999999999994</v>
      </c>
      <c r="G210" s="330" t="s">
        <v>1316</v>
      </c>
      <c r="H210" s="330" t="s">
        <v>1317</v>
      </c>
      <c r="I210" s="331" t="s">
        <v>1318</v>
      </c>
      <c r="J210" s="333" t="s">
        <v>491</v>
      </c>
      <c r="K210" s="329">
        <v>44900</v>
      </c>
      <c r="L210" s="332">
        <v>30</v>
      </c>
      <c r="M210" s="331" t="s">
        <v>492</v>
      </c>
      <c r="N210" s="332">
        <v>30</v>
      </c>
      <c r="O210" s="332">
        <v>31.31</v>
      </c>
      <c r="P210" s="90">
        <f t="shared" si="9"/>
        <v>224</v>
      </c>
      <c r="Q210" s="90">
        <f t="shared" si="10"/>
        <v>202</v>
      </c>
      <c r="R210" s="90">
        <f t="shared" si="11"/>
        <v>243</v>
      </c>
    </row>
    <row r="211" spans="1:18">
      <c r="A211" s="329">
        <v>44200</v>
      </c>
      <c r="B211" s="330" t="s">
        <v>1319</v>
      </c>
      <c r="C211" s="330" t="s">
        <v>60</v>
      </c>
      <c r="D211" s="331" t="s">
        <v>61</v>
      </c>
      <c r="E211" s="331" t="s">
        <v>67</v>
      </c>
      <c r="F211" s="332">
        <v>941.42</v>
      </c>
      <c r="G211" s="330" t="s">
        <v>1320</v>
      </c>
      <c r="H211" s="330" t="s">
        <v>1321</v>
      </c>
      <c r="I211" s="331" t="s">
        <v>1322</v>
      </c>
      <c r="J211" s="333" t="s">
        <v>491</v>
      </c>
      <c r="K211" s="329">
        <v>44200</v>
      </c>
      <c r="L211" s="332">
        <v>29.5</v>
      </c>
      <c r="M211" s="331" t="s">
        <v>492</v>
      </c>
      <c r="N211" s="332">
        <v>30.11</v>
      </c>
      <c r="O211" s="332">
        <v>37.99</v>
      </c>
      <c r="P211" s="90">
        <f t="shared" si="9"/>
        <v>223</v>
      </c>
      <c r="Q211" s="90">
        <f t="shared" si="10"/>
        <v>203</v>
      </c>
      <c r="R211" s="90">
        <f t="shared" si="11"/>
        <v>208</v>
      </c>
    </row>
    <row r="212" spans="1:18">
      <c r="A212" s="329">
        <v>44911</v>
      </c>
      <c r="B212" s="330" t="s">
        <v>1323</v>
      </c>
      <c r="C212" s="330" t="s">
        <v>1324</v>
      </c>
      <c r="D212" s="331" t="s">
        <v>61</v>
      </c>
      <c r="E212" s="331" t="s">
        <v>77</v>
      </c>
      <c r="F212" s="332">
        <v>6.65</v>
      </c>
      <c r="G212" s="330" t="s">
        <v>1325</v>
      </c>
      <c r="H212" s="330" t="s">
        <v>60</v>
      </c>
      <c r="I212" s="331" t="s">
        <v>1326</v>
      </c>
      <c r="J212" s="333" t="s">
        <v>491</v>
      </c>
      <c r="K212" s="329">
        <v>44911</v>
      </c>
      <c r="L212" s="332">
        <v>29.41</v>
      </c>
      <c r="M212" s="331" t="s">
        <v>492</v>
      </c>
      <c r="N212" s="332">
        <v>33.33</v>
      </c>
      <c r="O212" s="332">
        <v>18.920000000000002</v>
      </c>
      <c r="P212" s="90">
        <f t="shared" si="9"/>
        <v>201</v>
      </c>
      <c r="Q212" s="90">
        <f t="shared" si="10"/>
        <v>204</v>
      </c>
      <c r="R212" s="90">
        <f t="shared" si="11"/>
        <v>317</v>
      </c>
    </row>
    <row r="213" spans="1:18">
      <c r="A213" s="329">
        <v>44348</v>
      </c>
      <c r="B213" s="330" t="s">
        <v>1327</v>
      </c>
      <c r="C213" s="330" t="s">
        <v>60</v>
      </c>
      <c r="D213" s="331" t="s">
        <v>61</v>
      </c>
      <c r="E213" s="331" t="s">
        <v>67</v>
      </c>
      <c r="F213" s="332">
        <v>314.27</v>
      </c>
      <c r="G213" s="330" t="s">
        <v>226</v>
      </c>
      <c r="H213" s="330" t="s">
        <v>60</v>
      </c>
      <c r="I213" s="331" t="s">
        <v>1328</v>
      </c>
      <c r="J213" s="333" t="s">
        <v>491</v>
      </c>
      <c r="K213" s="329">
        <v>44348</v>
      </c>
      <c r="L213" s="332">
        <v>28.57</v>
      </c>
      <c r="M213" s="331" t="s">
        <v>492</v>
      </c>
      <c r="N213" s="332">
        <v>35.1</v>
      </c>
      <c r="O213" s="332">
        <v>53.55</v>
      </c>
      <c r="P213" s="90">
        <f t="shared" si="9"/>
        <v>193</v>
      </c>
      <c r="Q213" s="90">
        <f t="shared" si="10"/>
        <v>205</v>
      </c>
      <c r="R213" s="90">
        <f t="shared" si="11"/>
        <v>145</v>
      </c>
    </row>
    <row r="214" spans="1:18">
      <c r="A214" s="329">
        <v>44020</v>
      </c>
      <c r="B214" s="330" t="s">
        <v>1329</v>
      </c>
      <c r="C214" s="330" t="s">
        <v>1330</v>
      </c>
      <c r="D214" s="331" t="s">
        <v>61</v>
      </c>
      <c r="E214" s="331" t="s">
        <v>67</v>
      </c>
      <c r="F214" s="332">
        <v>666.46</v>
      </c>
      <c r="G214" s="330" t="s">
        <v>1331</v>
      </c>
      <c r="H214" s="330" t="s">
        <v>1332</v>
      </c>
      <c r="I214" s="331" t="s">
        <v>1333</v>
      </c>
      <c r="J214" s="333" t="s">
        <v>491</v>
      </c>
      <c r="K214" s="329">
        <v>44020</v>
      </c>
      <c r="L214" s="332">
        <v>28.43</v>
      </c>
      <c r="M214" s="331" t="s">
        <v>492</v>
      </c>
      <c r="N214" s="332">
        <v>30.37</v>
      </c>
      <c r="O214" s="332">
        <v>7.88</v>
      </c>
      <c r="P214" s="90">
        <f t="shared" si="9"/>
        <v>220</v>
      </c>
      <c r="Q214" s="90">
        <f t="shared" si="10"/>
        <v>206</v>
      </c>
      <c r="R214" s="90">
        <f t="shared" si="11"/>
        <v>387</v>
      </c>
    </row>
    <row r="215" spans="1:18">
      <c r="A215" s="329">
        <v>44224</v>
      </c>
      <c r="B215" s="330" t="s">
        <v>1334</v>
      </c>
      <c r="C215" s="330" t="s">
        <v>60</v>
      </c>
      <c r="D215" s="331" t="s">
        <v>61</v>
      </c>
      <c r="E215" s="331" t="s">
        <v>67</v>
      </c>
      <c r="F215" s="332">
        <v>24.8</v>
      </c>
      <c r="G215" s="330" t="s">
        <v>1335</v>
      </c>
      <c r="H215" s="330" t="s">
        <v>60</v>
      </c>
      <c r="I215" s="331" t="s">
        <v>1336</v>
      </c>
      <c r="J215" s="333" t="s">
        <v>491</v>
      </c>
      <c r="K215" s="329">
        <v>44224</v>
      </c>
      <c r="L215" s="332">
        <v>28.13</v>
      </c>
      <c r="M215" s="331" t="s">
        <v>492</v>
      </c>
      <c r="N215" s="332">
        <v>30.57</v>
      </c>
      <c r="O215" s="332">
        <v>30.57</v>
      </c>
      <c r="P215" s="90">
        <f t="shared" si="9"/>
        <v>217</v>
      </c>
      <c r="Q215" s="90">
        <f t="shared" si="10"/>
        <v>207</v>
      </c>
      <c r="R215" s="90">
        <f t="shared" si="11"/>
        <v>246</v>
      </c>
    </row>
    <row r="216" spans="1:18">
      <c r="A216" s="329">
        <v>44896</v>
      </c>
      <c r="B216" s="330" t="s">
        <v>1337</v>
      </c>
      <c r="C216" s="330" t="s">
        <v>1338</v>
      </c>
      <c r="D216" s="331" t="s">
        <v>61</v>
      </c>
      <c r="E216" s="331" t="s">
        <v>77</v>
      </c>
      <c r="F216" s="332">
        <v>135.34</v>
      </c>
      <c r="G216" s="330" t="s">
        <v>1339</v>
      </c>
      <c r="H216" s="330" t="s">
        <v>60</v>
      </c>
      <c r="I216" s="331" t="s">
        <v>1340</v>
      </c>
      <c r="J216" s="333" t="s">
        <v>491</v>
      </c>
      <c r="K216" s="329">
        <v>44896</v>
      </c>
      <c r="L216" s="332">
        <v>28</v>
      </c>
      <c r="M216" s="331" t="s">
        <v>492</v>
      </c>
      <c r="N216" s="332">
        <v>30.61</v>
      </c>
      <c r="O216" s="332">
        <v>20.190000000000001</v>
      </c>
      <c r="P216" s="90">
        <f t="shared" si="9"/>
        <v>216</v>
      </c>
      <c r="Q216" s="90">
        <f t="shared" si="10"/>
        <v>208</v>
      </c>
      <c r="R216" s="90">
        <f t="shared" si="11"/>
        <v>311</v>
      </c>
    </row>
    <row r="217" spans="1:18">
      <c r="A217" s="329">
        <v>44081</v>
      </c>
      <c r="B217" s="330" t="s">
        <v>1341</v>
      </c>
      <c r="C217" s="330" t="s">
        <v>1342</v>
      </c>
      <c r="D217" s="331" t="s">
        <v>61</v>
      </c>
      <c r="E217" s="331" t="s">
        <v>77</v>
      </c>
      <c r="F217" s="332">
        <v>14.07</v>
      </c>
      <c r="G217" s="330" t="s">
        <v>1343</v>
      </c>
      <c r="H217" s="330" t="s">
        <v>1344</v>
      </c>
      <c r="I217" s="331" t="s">
        <v>1345</v>
      </c>
      <c r="J217" s="333" t="s">
        <v>491</v>
      </c>
      <c r="K217" s="329">
        <v>44081</v>
      </c>
      <c r="L217" s="332">
        <v>27.91</v>
      </c>
      <c r="M217" s="331" t="s">
        <v>492</v>
      </c>
      <c r="N217" s="332">
        <v>1.85</v>
      </c>
      <c r="O217" s="332">
        <v>-33.729999999999997</v>
      </c>
      <c r="P217" s="90">
        <f t="shared" si="9"/>
        <v>412</v>
      </c>
      <c r="Q217" s="90">
        <f t="shared" si="10"/>
        <v>209</v>
      </c>
      <c r="R217" s="90">
        <f t="shared" si="11"/>
        <v>526</v>
      </c>
    </row>
    <row r="218" spans="1:18">
      <c r="A218" s="329">
        <v>44470</v>
      </c>
      <c r="B218" s="330" t="s">
        <v>1346</v>
      </c>
      <c r="C218" s="330" t="s">
        <v>1347</v>
      </c>
      <c r="D218" s="331" t="s">
        <v>61</v>
      </c>
      <c r="E218" s="331" t="s">
        <v>77</v>
      </c>
      <c r="F218" s="332">
        <v>141.58000000000001</v>
      </c>
      <c r="G218" s="330" t="s">
        <v>1348</v>
      </c>
      <c r="H218" s="330" t="s">
        <v>1349</v>
      </c>
      <c r="I218" s="331" t="s">
        <v>1350</v>
      </c>
      <c r="J218" s="333" t="s">
        <v>491</v>
      </c>
      <c r="K218" s="329">
        <v>44470</v>
      </c>
      <c r="L218" s="332">
        <v>27.55</v>
      </c>
      <c r="M218" s="331" t="s">
        <v>492</v>
      </c>
      <c r="N218" s="332">
        <v>28.37</v>
      </c>
      <c r="O218" s="332">
        <v>28.37</v>
      </c>
      <c r="P218" s="90">
        <f t="shared" si="9"/>
        <v>230</v>
      </c>
      <c r="Q218" s="90">
        <f t="shared" si="10"/>
        <v>210</v>
      </c>
      <c r="R218" s="90">
        <f t="shared" si="11"/>
        <v>260</v>
      </c>
    </row>
    <row r="219" spans="1:18">
      <c r="A219" s="329">
        <v>44909</v>
      </c>
      <c r="B219" s="330" t="s">
        <v>1351</v>
      </c>
      <c r="C219" s="330" t="s">
        <v>1352</v>
      </c>
      <c r="D219" s="331" t="s">
        <v>61</v>
      </c>
      <c r="E219" s="331" t="s">
        <v>77</v>
      </c>
      <c r="F219" s="332">
        <v>149.38</v>
      </c>
      <c r="G219" s="330" t="s">
        <v>1353</v>
      </c>
      <c r="H219" s="330" t="s">
        <v>60</v>
      </c>
      <c r="I219" s="331" t="s">
        <v>1354</v>
      </c>
      <c r="J219" s="333" t="s">
        <v>491</v>
      </c>
      <c r="K219" s="329">
        <v>44909</v>
      </c>
      <c r="L219" s="332">
        <v>27.44</v>
      </c>
      <c r="M219" s="331" t="s">
        <v>492</v>
      </c>
      <c r="N219" s="332">
        <v>28.87</v>
      </c>
      <c r="O219" s="332">
        <v>36.67</v>
      </c>
      <c r="P219" s="90">
        <f t="shared" si="9"/>
        <v>229</v>
      </c>
      <c r="Q219" s="90">
        <f t="shared" si="10"/>
        <v>211</v>
      </c>
      <c r="R219" s="90">
        <f t="shared" si="11"/>
        <v>212</v>
      </c>
    </row>
    <row r="220" spans="1:18">
      <c r="A220" s="329">
        <v>44173</v>
      </c>
      <c r="B220" s="330" t="s">
        <v>1355</v>
      </c>
      <c r="C220" s="330" t="s">
        <v>1356</v>
      </c>
      <c r="D220" s="331" t="s">
        <v>61</v>
      </c>
      <c r="E220" s="331" t="s">
        <v>77</v>
      </c>
      <c r="F220" s="332">
        <v>219.56</v>
      </c>
      <c r="G220" s="330" t="s">
        <v>60</v>
      </c>
      <c r="H220" s="330" t="s">
        <v>1357</v>
      </c>
      <c r="I220" s="331" t="s">
        <v>1358</v>
      </c>
      <c r="J220" s="333" t="s">
        <v>491</v>
      </c>
      <c r="K220" s="329">
        <v>44173</v>
      </c>
      <c r="L220" s="332">
        <v>27.39</v>
      </c>
      <c r="M220" s="331" t="s">
        <v>492</v>
      </c>
      <c r="N220" s="332">
        <v>23.08</v>
      </c>
      <c r="O220" s="332">
        <v>86.92</v>
      </c>
      <c r="P220" s="90">
        <f t="shared" si="9"/>
        <v>264</v>
      </c>
      <c r="Q220" s="90">
        <f t="shared" si="10"/>
        <v>212</v>
      </c>
      <c r="R220" s="90">
        <f t="shared" si="11"/>
        <v>67</v>
      </c>
    </row>
    <row r="221" spans="1:18">
      <c r="A221" s="329">
        <v>43861</v>
      </c>
      <c r="B221" s="330" t="s">
        <v>1359</v>
      </c>
      <c r="C221" s="330" t="s">
        <v>1360</v>
      </c>
      <c r="D221" s="331" t="s">
        <v>61</v>
      </c>
      <c r="E221" s="331" t="s">
        <v>67</v>
      </c>
      <c r="F221" s="332">
        <v>297.12</v>
      </c>
      <c r="G221" s="330" t="s">
        <v>1361</v>
      </c>
      <c r="H221" s="330" t="s">
        <v>1362</v>
      </c>
      <c r="I221" s="331" t="s">
        <v>1363</v>
      </c>
      <c r="J221" s="333" t="s">
        <v>491</v>
      </c>
      <c r="K221" s="329">
        <v>43861</v>
      </c>
      <c r="L221" s="332">
        <v>27.38</v>
      </c>
      <c r="M221" s="331" t="s">
        <v>492</v>
      </c>
      <c r="N221" s="332">
        <v>13.71</v>
      </c>
      <c r="O221" s="332">
        <v>5.95</v>
      </c>
      <c r="P221" s="90">
        <f t="shared" si="9"/>
        <v>320</v>
      </c>
      <c r="Q221" s="90">
        <f t="shared" si="10"/>
        <v>213</v>
      </c>
      <c r="R221" s="90">
        <f t="shared" si="11"/>
        <v>398</v>
      </c>
    </row>
    <row r="222" spans="1:18">
      <c r="A222" s="329">
        <v>44454</v>
      </c>
      <c r="B222" s="330" t="s">
        <v>1364</v>
      </c>
      <c r="C222" s="330" t="s">
        <v>1365</v>
      </c>
      <c r="D222" s="331" t="s">
        <v>61</v>
      </c>
      <c r="E222" s="331" t="s">
        <v>77</v>
      </c>
      <c r="F222" s="332">
        <v>7378.74</v>
      </c>
      <c r="G222" s="330" t="s">
        <v>1366</v>
      </c>
      <c r="H222" s="330" t="s">
        <v>60</v>
      </c>
      <c r="I222" s="331" t="s">
        <v>1367</v>
      </c>
      <c r="J222" s="333" t="s">
        <v>491</v>
      </c>
      <c r="K222" s="329">
        <v>44454</v>
      </c>
      <c r="L222" s="332">
        <v>27.37</v>
      </c>
      <c r="M222" s="331" t="s">
        <v>492</v>
      </c>
      <c r="N222" s="332">
        <v>19.72</v>
      </c>
      <c r="O222" s="332">
        <v>12.43</v>
      </c>
      <c r="P222" s="90">
        <f t="shared" si="9"/>
        <v>282</v>
      </c>
      <c r="Q222" s="90">
        <f t="shared" si="10"/>
        <v>214</v>
      </c>
      <c r="R222" s="90">
        <f t="shared" si="11"/>
        <v>352</v>
      </c>
    </row>
    <row r="223" spans="1:18">
      <c r="A223" s="329">
        <v>44796</v>
      </c>
      <c r="B223" s="330" t="s">
        <v>1368</v>
      </c>
      <c r="C223" s="330" t="s">
        <v>1369</v>
      </c>
      <c r="D223" s="331" t="s">
        <v>61</v>
      </c>
      <c r="E223" s="331" t="s">
        <v>77</v>
      </c>
      <c r="F223" s="332">
        <v>101.38</v>
      </c>
      <c r="G223" s="330" t="s">
        <v>323</v>
      </c>
      <c r="H223" s="330" t="s">
        <v>60</v>
      </c>
      <c r="I223" s="331" t="s">
        <v>1370</v>
      </c>
      <c r="J223" s="333" t="s">
        <v>491</v>
      </c>
      <c r="K223" s="329">
        <v>44796</v>
      </c>
      <c r="L223" s="332">
        <v>27.36</v>
      </c>
      <c r="M223" s="331" t="s">
        <v>492</v>
      </c>
      <c r="N223" s="332">
        <v>34.57</v>
      </c>
      <c r="O223" s="332">
        <v>34.57</v>
      </c>
      <c r="P223" s="90">
        <f t="shared" si="9"/>
        <v>197</v>
      </c>
      <c r="Q223" s="90">
        <f t="shared" si="10"/>
        <v>215</v>
      </c>
      <c r="R223" s="90">
        <f t="shared" si="11"/>
        <v>229</v>
      </c>
    </row>
    <row r="224" spans="1:18">
      <c r="A224" s="329">
        <v>44225</v>
      </c>
      <c r="B224" s="330" t="s">
        <v>1371</v>
      </c>
      <c r="C224" s="330" t="s">
        <v>1372</v>
      </c>
      <c r="D224" s="331" t="s">
        <v>61</v>
      </c>
      <c r="E224" s="331" t="s">
        <v>67</v>
      </c>
      <c r="F224" s="332">
        <v>129.62</v>
      </c>
      <c r="G224" s="330" t="s">
        <v>1373</v>
      </c>
      <c r="H224" s="330" t="s">
        <v>1374</v>
      </c>
      <c r="I224" s="331" t="s">
        <v>1375</v>
      </c>
      <c r="J224" s="333" t="s">
        <v>491</v>
      </c>
      <c r="K224" s="329">
        <v>44225</v>
      </c>
      <c r="L224" s="332">
        <v>27.33</v>
      </c>
      <c r="M224" s="331" t="s">
        <v>492</v>
      </c>
      <c r="N224" s="332">
        <v>26.74</v>
      </c>
      <c r="O224" s="332">
        <v>33.119999999999997</v>
      </c>
      <c r="P224" s="90">
        <f t="shared" si="9"/>
        <v>243</v>
      </c>
      <c r="Q224" s="90">
        <f t="shared" si="10"/>
        <v>216</v>
      </c>
      <c r="R224" s="90">
        <f t="shared" si="11"/>
        <v>235</v>
      </c>
    </row>
    <row r="225" spans="1:18">
      <c r="A225" s="329">
        <v>44244</v>
      </c>
      <c r="B225" s="330" t="s">
        <v>1376</v>
      </c>
      <c r="C225" s="330" t="s">
        <v>1377</v>
      </c>
      <c r="D225" s="331" t="s">
        <v>61</v>
      </c>
      <c r="E225" s="331" t="s">
        <v>77</v>
      </c>
      <c r="F225" s="338">
        <v>0.108</v>
      </c>
      <c r="G225" s="330" t="s">
        <v>60</v>
      </c>
      <c r="H225" s="330" t="s">
        <v>60</v>
      </c>
      <c r="I225" s="331" t="s">
        <v>1378</v>
      </c>
      <c r="J225" s="333" t="s">
        <v>491</v>
      </c>
      <c r="K225" s="329">
        <v>44244</v>
      </c>
      <c r="L225" s="332">
        <v>27.12</v>
      </c>
      <c r="M225" s="331" t="s">
        <v>492</v>
      </c>
      <c r="N225" s="332">
        <v>27.12</v>
      </c>
      <c r="O225" s="332">
        <v>33.33</v>
      </c>
      <c r="P225" s="90">
        <f t="shared" si="9"/>
        <v>240</v>
      </c>
      <c r="Q225" s="90">
        <f t="shared" si="10"/>
        <v>217</v>
      </c>
      <c r="R225" s="90">
        <f t="shared" si="11"/>
        <v>233</v>
      </c>
    </row>
    <row r="226" spans="1:18" ht="22.5">
      <c r="A226" s="329">
        <v>44414</v>
      </c>
      <c r="B226" s="330" t="s">
        <v>1379</v>
      </c>
      <c r="C226" s="330" t="s">
        <v>1380</v>
      </c>
      <c r="D226" s="331" t="s">
        <v>61</v>
      </c>
      <c r="E226" s="331" t="s">
        <v>77</v>
      </c>
      <c r="F226" s="332">
        <v>195.97</v>
      </c>
      <c r="G226" s="330" t="s">
        <v>1381</v>
      </c>
      <c r="H226" s="330" t="s">
        <v>1382</v>
      </c>
      <c r="I226" s="331" t="s">
        <v>1383</v>
      </c>
      <c r="J226" s="333" t="s">
        <v>491</v>
      </c>
      <c r="K226" s="329">
        <v>44414</v>
      </c>
      <c r="L226" s="332">
        <v>26.73</v>
      </c>
      <c r="M226" s="331" t="s">
        <v>492</v>
      </c>
      <c r="N226" s="332">
        <v>37.630000000000003</v>
      </c>
      <c r="O226" s="332">
        <v>40.35</v>
      </c>
      <c r="P226" s="90">
        <f t="shared" si="9"/>
        <v>185</v>
      </c>
      <c r="Q226" s="90">
        <f t="shared" si="10"/>
        <v>218</v>
      </c>
      <c r="R226" s="90">
        <f t="shared" si="11"/>
        <v>201</v>
      </c>
    </row>
    <row r="227" spans="1:18">
      <c r="A227" s="329">
        <v>44374</v>
      </c>
      <c r="B227" s="330" t="s">
        <v>1384</v>
      </c>
      <c r="C227" s="330" t="s">
        <v>1385</v>
      </c>
      <c r="D227" s="331" t="s">
        <v>61</v>
      </c>
      <c r="E227" s="331" t="s">
        <v>67</v>
      </c>
      <c r="F227" s="332">
        <v>137.59</v>
      </c>
      <c r="G227" s="330" t="s">
        <v>1386</v>
      </c>
      <c r="H227" s="330" t="s">
        <v>60</v>
      </c>
      <c r="I227" s="331" t="s">
        <v>1387</v>
      </c>
      <c r="J227" s="333" t="s">
        <v>491</v>
      </c>
      <c r="K227" s="329">
        <v>44374</v>
      </c>
      <c r="L227" s="332">
        <v>26.63</v>
      </c>
      <c r="M227" s="331" t="s">
        <v>492</v>
      </c>
      <c r="N227" s="332">
        <v>24.32</v>
      </c>
      <c r="O227" s="332">
        <v>38.06</v>
      </c>
      <c r="P227" s="90">
        <f t="shared" si="9"/>
        <v>256</v>
      </c>
      <c r="Q227" s="90">
        <f t="shared" si="10"/>
        <v>219</v>
      </c>
      <c r="R227" s="90">
        <f t="shared" si="11"/>
        <v>207</v>
      </c>
    </row>
    <row r="228" spans="1:18">
      <c r="A228" s="329">
        <v>44256</v>
      </c>
      <c r="B228" s="330" t="s">
        <v>176</v>
      </c>
      <c r="C228" s="330" t="s">
        <v>60</v>
      </c>
      <c r="D228" s="331" t="s">
        <v>61</v>
      </c>
      <c r="E228" s="331" t="s">
        <v>67</v>
      </c>
      <c r="F228" s="332">
        <v>975.19</v>
      </c>
      <c r="G228" s="330" t="s">
        <v>177</v>
      </c>
      <c r="H228" s="330" t="s">
        <v>60</v>
      </c>
      <c r="I228" s="331" t="s">
        <v>178</v>
      </c>
      <c r="J228" s="333" t="s">
        <v>491</v>
      </c>
      <c r="K228" s="329">
        <v>44256</v>
      </c>
      <c r="L228" s="332">
        <v>26.42</v>
      </c>
      <c r="M228" s="331" t="s">
        <v>492</v>
      </c>
      <c r="N228" s="332">
        <v>26.73</v>
      </c>
      <c r="O228" s="332">
        <v>53.88</v>
      </c>
      <c r="P228" s="90">
        <f t="shared" si="9"/>
        <v>244</v>
      </c>
      <c r="Q228" s="90">
        <f t="shared" si="10"/>
        <v>220</v>
      </c>
      <c r="R228" s="90">
        <f t="shared" si="11"/>
        <v>144</v>
      </c>
    </row>
    <row r="229" spans="1:18">
      <c r="A229" s="329">
        <v>44865</v>
      </c>
      <c r="B229" s="330" t="s">
        <v>1388</v>
      </c>
      <c r="C229" s="330" t="s">
        <v>1389</v>
      </c>
      <c r="D229" s="331" t="s">
        <v>61</v>
      </c>
      <c r="E229" s="331" t="s">
        <v>67</v>
      </c>
      <c r="F229" s="332">
        <v>242.51</v>
      </c>
      <c r="G229" s="330" t="s">
        <v>1390</v>
      </c>
      <c r="H229" s="330" t="s">
        <v>1391</v>
      </c>
      <c r="I229" s="331" t="s">
        <v>1392</v>
      </c>
      <c r="J229" s="333" t="s">
        <v>491</v>
      </c>
      <c r="K229" s="329">
        <v>44865</v>
      </c>
      <c r="L229" s="332">
        <v>26.37</v>
      </c>
      <c r="M229" s="331" t="s">
        <v>492</v>
      </c>
      <c r="N229" s="332">
        <v>32.79</v>
      </c>
      <c r="O229" s="332">
        <v>21.56</v>
      </c>
      <c r="P229" s="90">
        <f t="shared" si="9"/>
        <v>205</v>
      </c>
      <c r="Q229" s="90">
        <f t="shared" si="10"/>
        <v>221</v>
      </c>
      <c r="R229" s="90">
        <f t="shared" si="11"/>
        <v>301</v>
      </c>
    </row>
    <row r="230" spans="1:18" ht="22.5">
      <c r="A230" s="329">
        <v>44719</v>
      </c>
      <c r="B230" s="330" t="s">
        <v>1393</v>
      </c>
      <c r="C230" s="330" t="s">
        <v>1394</v>
      </c>
      <c r="D230" s="331" t="s">
        <v>61</v>
      </c>
      <c r="E230" s="331" t="s">
        <v>77</v>
      </c>
      <c r="F230" s="332">
        <v>2019.7</v>
      </c>
      <c r="G230" s="330" t="s">
        <v>1395</v>
      </c>
      <c r="H230" s="330" t="s">
        <v>1396</v>
      </c>
      <c r="I230" s="331" t="s">
        <v>1397</v>
      </c>
      <c r="J230" s="333" t="s">
        <v>491</v>
      </c>
      <c r="K230" s="329">
        <v>44719</v>
      </c>
      <c r="L230" s="332">
        <v>26.15</v>
      </c>
      <c r="M230" s="331" t="s">
        <v>492</v>
      </c>
      <c r="N230" s="332">
        <v>27.57</v>
      </c>
      <c r="O230" s="332">
        <v>28.29</v>
      </c>
      <c r="P230" s="90">
        <f t="shared" si="9"/>
        <v>236</v>
      </c>
      <c r="Q230" s="90">
        <f t="shared" si="10"/>
        <v>222</v>
      </c>
      <c r="R230" s="90">
        <f t="shared" si="11"/>
        <v>261</v>
      </c>
    </row>
    <row r="231" spans="1:18" ht="33.75">
      <c r="A231" s="329">
        <v>44692</v>
      </c>
      <c r="B231" s="330" t="s">
        <v>1398</v>
      </c>
      <c r="C231" s="330" t="s">
        <v>1399</v>
      </c>
      <c r="D231" s="331" t="s">
        <v>61</v>
      </c>
      <c r="E231" s="331" t="s">
        <v>77</v>
      </c>
      <c r="F231" s="332">
        <v>19.61</v>
      </c>
      <c r="G231" s="330" t="s">
        <v>1400</v>
      </c>
      <c r="H231" s="330" t="s">
        <v>1401</v>
      </c>
      <c r="I231" s="331" t="s">
        <v>1402</v>
      </c>
      <c r="J231" s="333" t="s">
        <v>491</v>
      </c>
      <c r="K231" s="329">
        <v>44692</v>
      </c>
      <c r="L231" s="332">
        <v>26.09</v>
      </c>
      <c r="M231" s="331" t="s">
        <v>492</v>
      </c>
      <c r="N231" s="338">
        <v>-0.45500000000000002</v>
      </c>
      <c r="O231" s="332">
        <v>-24.72</v>
      </c>
      <c r="P231" s="90">
        <f t="shared" si="9"/>
        <v>434</v>
      </c>
      <c r="Q231" s="90">
        <f t="shared" si="10"/>
        <v>223</v>
      </c>
      <c r="R231" s="90">
        <f t="shared" si="11"/>
        <v>511</v>
      </c>
    </row>
    <row r="232" spans="1:18">
      <c r="A232" s="329">
        <v>44589</v>
      </c>
      <c r="B232" s="330" t="s">
        <v>1403</v>
      </c>
      <c r="C232" s="330" t="s">
        <v>60</v>
      </c>
      <c r="D232" s="331" t="s">
        <v>61</v>
      </c>
      <c r="E232" s="331" t="s">
        <v>67</v>
      </c>
      <c r="F232" s="332">
        <v>64.430000000000007</v>
      </c>
      <c r="G232" s="330" t="s">
        <v>1404</v>
      </c>
      <c r="H232" s="330" t="s">
        <v>60</v>
      </c>
      <c r="I232" s="331" t="s">
        <v>1405</v>
      </c>
      <c r="J232" s="333" t="s">
        <v>491</v>
      </c>
      <c r="K232" s="329">
        <v>44589</v>
      </c>
      <c r="L232" s="332">
        <v>25.89</v>
      </c>
      <c r="M232" s="331" t="s">
        <v>492</v>
      </c>
      <c r="N232" s="332">
        <v>25.44</v>
      </c>
      <c r="O232" s="332">
        <v>27.15</v>
      </c>
      <c r="P232" s="90">
        <f t="shared" si="9"/>
        <v>251</v>
      </c>
      <c r="Q232" s="90">
        <f t="shared" si="10"/>
        <v>224</v>
      </c>
      <c r="R232" s="90">
        <f t="shared" si="11"/>
        <v>264</v>
      </c>
    </row>
    <row r="233" spans="1:18">
      <c r="A233" s="329">
        <v>44180</v>
      </c>
      <c r="B233" s="330" t="s">
        <v>1406</v>
      </c>
      <c r="C233" s="330" t="s">
        <v>1407</v>
      </c>
      <c r="D233" s="331" t="s">
        <v>61</v>
      </c>
      <c r="E233" s="331" t="s">
        <v>77</v>
      </c>
      <c r="F233" s="332">
        <v>24.63</v>
      </c>
      <c r="G233" s="330" t="s">
        <v>1408</v>
      </c>
      <c r="H233" s="330" t="s">
        <v>60</v>
      </c>
      <c r="I233" s="331" t="s">
        <v>1409</v>
      </c>
      <c r="J233" s="333" t="s">
        <v>491</v>
      </c>
      <c r="K233" s="329">
        <v>44180</v>
      </c>
      <c r="L233" s="332">
        <v>25.87</v>
      </c>
      <c r="M233" s="331" t="s">
        <v>492</v>
      </c>
      <c r="N233" s="332">
        <v>57.89</v>
      </c>
      <c r="O233" s="332">
        <v>73.91</v>
      </c>
      <c r="P233" s="90">
        <f t="shared" si="9"/>
        <v>117</v>
      </c>
      <c r="Q233" s="90">
        <f t="shared" si="10"/>
        <v>225</v>
      </c>
      <c r="R233" s="90">
        <f t="shared" si="11"/>
        <v>89</v>
      </c>
    </row>
    <row r="234" spans="1:18">
      <c r="A234" s="329">
        <v>44161</v>
      </c>
      <c r="B234" s="330" t="s">
        <v>1410</v>
      </c>
      <c r="C234" s="330" t="s">
        <v>1411</v>
      </c>
      <c r="D234" s="331" t="s">
        <v>61</v>
      </c>
      <c r="E234" s="331" t="s">
        <v>77</v>
      </c>
      <c r="F234" s="332">
        <v>13.69</v>
      </c>
      <c r="G234" s="330" t="s">
        <v>1412</v>
      </c>
      <c r="H234" s="330" t="s">
        <v>1413</v>
      </c>
      <c r="I234" s="331" t="s">
        <v>1414</v>
      </c>
      <c r="J234" s="333" t="s">
        <v>491</v>
      </c>
      <c r="K234" s="329">
        <v>44161</v>
      </c>
      <c r="L234" s="332">
        <v>25.69</v>
      </c>
      <c r="M234" s="331" t="s">
        <v>492</v>
      </c>
      <c r="N234" s="332">
        <v>167.08</v>
      </c>
      <c r="O234" s="332">
        <v>264.2</v>
      </c>
      <c r="P234" s="90">
        <f t="shared" si="9"/>
        <v>26</v>
      </c>
      <c r="Q234" s="90">
        <f t="shared" si="10"/>
        <v>226</v>
      </c>
      <c r="R234" s="90">
        <f t="shared" si="11"/>
        <v>21</v>
      </c>
    </row>
    <row r="235" spans="1:18">
      <c r="A235" s="329">
        <v>44165</v>
      </c>
      <c r="B235" s="330" t="s">
        <v>672</v>
      </c>
      <c r="C235" s="330" t="s">
        <v>673</v>
      </c>
      <c r="D235" s="331" t="s">
        <v>61</v>
      </c>
      <c r="E235" s="331" t="s">
        <v>77</v>
      </c>
      <c r="F235" s="332">
        <v>104.81</v>
      </c>
      <c r="G235" s="330" t="s">
        <v>1415</v>
      </c>
      <c r="H235" s="330" t="s">
        <v>60</v>
      </c>
      <c r="I235" s="331" t="s">
        <v>1416</v>
      </c>
      <c r="J235" s="333" t="s">
        <v>491</v>
      </c>
      <c r="K235" s="329">
        <v>44165</v>
      </c>
      <c r="L235" s="332">
        <v>25.07</v>
      </c>
      <c r="M235" s="331" t="s">
        <v>492</v>
      </c>
      <c r="N235" s="332">
        <v>37.28</v>
      </c>
      <c r="O235" s="332">
        <v>73.13</v>
      </c>
      <c r="P235" s="90">
        <f t="shared" si="9"/>
        <v>188</v>
      </c>
      <c r="Q235" s="90">
        <f t="shared" si="10"/>
        <v>227</v>
      </c>
      <c r="R235" s="90">
        <f t="shared" si="11"/>
        <v>91</v>
      </c>
    </row>
    <row r="236" spans="1:18">
      <c r="A236" s="329">
        <v>44602</v>
      </c>
      <c r="B236" s="330" t="s">
        <v>1417</v>
      </c>
      <c r="C236" s="330" t="s">
        <v>1418</v>
      </c>
      <c r="D236" s="331" t="s">
        <v>61</v>
      </c>
      <c r="E236" s="331" t="s">
        <v>67</v>
      </c>
      <c r="F236" s="332">
        <v>4.13</v>
      </c>
      <c r="G236" s="330" t="s">
        <v>1419</v>
      </c>
      <c r="H236" s="330" t="s">
        <v>60</v>
      </c>
      <c r="I236" s="331" t="s">
        <v>1420</v>
      </c>
      <c r="J236" s="333" t="s">
        <v>491</v>
      </c>
      <c r="K236" s="329">
        <v>44602</v>
      </c>
      <c r="L236" s="332">
        <v>25</v>
      </c>
      <c r="M236" s="331" t="s">
        <v>492</v>
      </c>
      <c r="N236" s="332">
        <v>27.12</v>
      </c>
      <c r="O236" s="332">
        <v>17.649999999999999</v>
      </c>
      <c r="P236" s="90">
        <f t="shared" si="9"/>
        <v>240</v>
      </c>
      <c r="Q236" s="90">
        <f t="shared" si="10"/>
        <v>228</v>
      </c>
      <c r="R236" s="90">
        <f t="shared" si="11"/>
        <v>320</v>
      </c>
    </row>
    <row r="237" spans="1:18">
      <c r="A237" s="329">
        <v>44455</v>
      </c>
      <c r="B237" s="330" t="s">
        <v>1421</v>
      </c>
      <c r="C237" s="330" t="s">
        <v>60</v>
      </c>
      <c r="D237" s="331" t="s">
        <v>61</v>
      </c>
      <c r="E237" s="331" t="s">
        <v>67</v>
      </c>
      <c r="F237" s="332">
        <v>1965.14</v>
      </c>
      <c r="G237" s="330" t="s">
        <v>1422</v>
      </c>
      <c r="H237" s="330" t="s">
        <v>60</v>
      </c>
      <c r="I237" s="331" t="s">
        <v>1423</v>
      </c>
      <c r="J237" s="333" t="s">
        <v>491</v>
      </c>
      <c r="K237" s="329">
        <v>44455</v>
      </c>
      <c r="L237" s="332">
        <v>24.67</v>
      </c>
      <c r="M237" s="331" t="s">
        <v>492</v>
      </c>
      <c r="N237" s="332">
        <v>21.9</v>
      </c>
      <c r="O237" s="332">
        <v>13.62</v>
      </c>
      <c r="P237" s="90">
        <f t="shared" si="9"/>
        <v>268</v>
      </c>
      <c r="Q237" s="90">
        <f t="shared" si="10"/>
        <v>229</v>
      </c>
      <c r="R237" s="90">
        <f t="shared" si="11"/>
        <v>347</v>
      </c>
    </row>
    <row r="238" spans="1:18" ht="33.75">
      <c r="A238" s="329">
        <v>44277</v>
      </c>
      <c r="B238" s="330" t="s">
        <v>261</v>
      </c>
      <c r="C238" s="330" t="s">
        <v>60</v>
      </c>
      <c r="D238" s="331" t="s">
        <v>61</v>
      </c>
      <c r="E238" s="331" t="s">
        <v>67</v>
      </c>
      <c r="F238" s="332">
        <v>246.41</v>
      </c>
      <c r="G238" s="330" t="s">
        <v>262</v>
      </c>
      <c r="H238" s="330" t="s">
        <v>263</v>
      </c>
      <c r="I238" s="331" t="s">
        <v>264</v>
      </c>
      <c r="J238" s="333" t="s">
        <v>491</v>
      </c>
      <c r="K238" s="329">
        <v>44277</v>
      </c>
      <c r="L238" s="332">
        <v>24.54</v>
      </c>
      <c r="M238" s="331" t="s">
        <v>492</v>
      </c>
      <c r="N238" s="332">
        <v>26.55</v>
      </c>
      <c r="O238" s="332">
        <v>44.63</v>
      </c>
      <c r="P238" s="90">
        <f t="shared" si="9"/>
        <v>247</v>
      </c>
      <c r="Q238" s="90">
        <f t="shared" si="10"/>
        <v>230</v>
      </c>
      <c r="R238" s="90">
        <f t="shared" si="11"/>
        <v>178</v>
      </c>
    </row>
    <row r="239" spans="1:18">
      <c r="A239" s="329">
        <v>44505</v>
      </c>
      <c r="B239" s="330" t="s">
        <v>275</v>
      </c>
      <c r="C239" s="330" t="s">
        <v>60</v>
      </c>
      <c r="D239" s="331" t="s">
        <v>61</v>
      </c>
      <c r="E239" s="331" t="s">
        <v>67</v>
      </c>
      <c r="F239" s="332">
        <v>565.94000000000005</v>
      </c>
      <c r="G239" s="330" t="s">
        <v>276</v>
      </c>
      <c r="H239" s="330" t="s">
        <v>60</v>
      </c>
      <c r="I239" s="331" t="s">
        <v>277</v>
      </c>
      <c r="J239" s="333" t="s">
        <v>491</v>
      </c>
      <c r="K239" s="329">
        <v>44505</v>
      </c>
      <c r="L239" s="332">
        <v>24.51</v>
      </c>
      <c r="M239" s="331" t="s">
        <v>492</v>
      </c>
      <c r="N239" s="332">
        <v>28.25</v>
      </c>
      <c r="O239" s="332">
        <v>29.2</v>
      </c>
      <c r="P239" s="90">
        <f t="shared" si="9"/>
        <v>232</v>
      </c>
      <c r="Q239" s="90">
        <f t="shared" si="10"/>
        <v>231</v>
      </c>
      <c r="R239" s="90">
        <f t="shared" si="11"/>
        <v>255</v>
      </c>
    </row>
    <row r="240" spans="1:18">
      <c r="A240" s="329">
        <v>44147</v>
      </c>
      <c r="B240" s="330" t="s">
        <v>1424</v>
      </c>
      <c r="C240" s="330" t="s">
        <v>1425</v>
      </c>
      <c r="D240" s="331" t="s">
        <v>61</v>
      </c>
      <c r="E240" s="331" t="s">
        <v>77</v>
      </c>
      <c r="F240" s="332">
        <v>145.97999999999999</v>
      </c>
      <c r="G240" s="330" t="s">
        <v>1426</v>
      </c>
      <c r="H240" s="330" t="s">
        <v>60</v>
      </c>
      <c r="I240" s="331" t="s">
        <v>1427</v>
      </c>
      <c r="J240" s="333" t="s">
        <v>491</v>
      </c>
      <c r="K240" s="329">
        <v>44147</v>
      </c>
      <c r="L240" s="332">
        <v>24.48</v>
      </c>
      <c r="M240" s="331" t="s">
        <v>492</v>
      </c>
      <c r="N240" s="332">
        <v>21.95</v>
      </c>
      <c r="O240" s="332">
        <v>20.97</v>
      </c>
      <c r="P240" s="90">
        <f t="shared" si="9"/>
        <v>267</v>
      </c>
      <c r="Q240" s="90">
        <f t="shared" si="10"/>
        <v>232</v>
      </c>
      <c r="R240" s="90">
        <f t="shared" si="11"/>
        <v>305</v>
      </c>
    </row>
    <row r="241" spans="1:18">
      <c r="A241" s="329">
        <v>44722</v>
      </c>
      <c r="B241" s="330" t="s">
        <v>1428</v>
      </c>
      <c r="C241" s="330" t="s">
        <v>1429</v>
      </c>
      <c r="D241" s="331" t="s">
        <v>61</v>
      </c>
      <c r="E241" s="331" t="s">
        <v>77</v>
      </c>
      <c r="F241" s="332">
        <v>175.79</v>
      </c>
      <c r="G241" s="330" t="s">
        <v>1430</v>
      </c>
      <c r="H241" s="330" t="s">
        <v>1431</v>
      </c>
      <c r="I241" s="331" t="s">
        <v>1432</v>
      </c>
      <c r="J241" s="333" t="s">
        <v>491</v>
      </c>
      <c r="K241" s="329">
        <v>44722</v>
      </c>
      <c r="L241" s="332">
        <v>24.4</v>
      </c>
      <c r="M241" s="331" t="s">
        <v>492</v>
      </c>
      <c r="N241" s="332">
        <v>29.58</v>
      </c>
      <c r="O241" s="332">
        <v>48.1</v>
      </c>
      <c r="P241" s="90">
        <f t="shared" si="9"/>
        <v>227</v>
      </c>
      <c r="Q241" s="90">
        <f t="shared" si="10"/>
        <v>233</v>
      </c>
      <c r="R241" s="90">
        <f t="shared" si="11"/>
        <v>164</v>
      </c>
    </row>
    <row r="242" spans="1:18" ht="22.5">
      <c r="A242" s="329">
        <v>44382</v>
      </c>
      <c r="B242" s="330" t="s">
        <v>1433</v>
      </c>
      <c r="C242" s="330" t="s">
        <v>1434</v>
      </c>
      <c r="D242" s="331" t="s">
        <v>61</v>
      </c>
      <c r="E242" s="331" t="s">
        <v>67</v>
      </c>
      <c r="F242" s="332">
        <v>1933.6</v>
      </c>
      <c r="G242" s="330" t="s">
        <v>1435</v>
      </c>
      <c r="H242" s="330" t="s">
        <v>1436</v>
      </c>
      <c r="I242" s="331" t="s">
        <v>1437</v>
      </c>
      <c r="J242" s="333" t="s">
        <v>491</v>
      </c>
      <c r="K242" s="329">
        <v>44382</v>
      </c>
      <c r="L242" s="332">
        <v>24.37</v>
      </c>
      <c r="M242" s="331" t="s">
        <v>492</v>
      </c>
      <c r="N242" s="332">
        <v>19.22</v>
      </c>
      <c r="O242" s="332">
        <v>10.24</v>
      </c>
      <c r="P242" s="90">
        <f t="shared" si="9"/>
        <v>285</v>
      </c>
      <c r="Q242" s="90">
        <f t="shared" si="10"/>
        <v>234</v>
      </c>
      <c r="R242" s="90">
        <f t="shared" si="11"/>
        <v>369</v>
      </c>
    </row>
    <row r="243" spans="1:18" ht="56.25">
      <c r="A243" s="329">
        <v>44774</v>
      </c>
      <c r="B243" s="330" t="s">
        <v>1438</v>
      </c>
      <c r="C243" s="330" t="s">
        <v>1439</v>
      </c>
      <c r="D243" s="331" t="s">
        <v>61</v>
      </c>
      <c r="E243" s="331" t="s">
        <v>77</v>
      </c>
      <c r="F243" s="332">
        <v>3967.2</v>
      </c>
      <c r="G243" s="330" t="s">
        <v>1440</v>
      </c>
      <c r="H243" s="330" t="s">
        <v>1441</v>
      </c>
      <c r="I243" s="331" t="s">
        <v>1442</v>
      </c>
      <c r="J243" s="333" t="s">
        <v>491</v>
      </c>
      <c r="K243" s="329">
        <v>44774</v>
      </c>
      <c r="L243" s="332">
        <v>24.36</v>
      </c>
      <c r="M243" s="331" t="s">
        <v>492</v>
      </c>
      <c r="N243" s="332">
        <v>29.67</v>
      </c>
      <c r="O243" s="332">
        <v>42.86</v>
      </c>
      <c r="P243" s="90">
        <f t="shared" si="9"/>
        <v>226</v>
      </c>
      <c r="Q243" s="90">
        <f t="shared" si="10"/>
        <v>235</v>
      </c>
      <c r="R243" s="90">
        <f t="shared" si="11"/>
        <v>185</v>
      </c>
    </row>
    <row r="244" spans="1:18" ht="45">
      <c r="A244" s="329">
        <v>44865</v>
      </c>
      <c r="B244" s="330" t="s">
        <v>775</v>
      </c>
      <c r="C244" s="330" t="s">
        <v>776</v>
      </c>
      <c r="D244" s="331" t="s">
        <v>61</v>
      </c>
      <c r="E244" s="331" t="s">
        <v>77</v>
      </c>
      <c r="F244" s="332">
        <v>377.1</v>
      </c>
      <c r="G244" s="330" t="s">
        <v>1443</v>
      </c>
      <c r="H244" s="330" t="s">
        <v>1444</v>
      </c>
      <c r="I244" s="331" t="s">
        <v>1445</v>
      </c>
      <c r="J244" s="333" t="s">
        <v>491</v>
      </c>
      <c r="K244" s="329">
        <v>44865</v>
      </c>
      <c r="L244" s="332">
        <v>24.28</v>
      </c>
      <c r="M244" s="331" t="s">
        <v>492</v>
      </c>
      <c r="N244" s="332">
        <v>32.72</v>
      </c>
      <c r="O244" s="332">
        <v>33.54</v>
      </c>
      <c r="P244" s="90">
        <f t="shared" si="9"/>
        <v>206</v>
      </c>
      <c r="Q244" s="90">
        <f t="shared" si="10"/>
        <v>236</v>
      </c>
      <c r="R244" s="90">
        <f t="shared" si="11"/>
        <v>231</v>
      </c>
    </row>
    <row r="245" spans="1:18" ht="101.25">
      <c r="A245" s="329">
        <v>44505</v>
      </c>
      <c r="B245" s="330" t="s">
        <v>1446</v>
      </c>
      <c r="C245" s="330" t="s">
        <v>1447</v>
      </c>
      <c r="D245" s="331" t="s">
        <v>61</v>
      </c>
      <c r="E245" s="331" t="s">
        <v>77</v>
      </c>
      <c r="F245" s="332">
        <v>2877.37</v>
      </c>
      <c r="G245" s="330" t="s">
        <v>608</v>
      </c>
      <c r="H245" s="330" t="s">
        <v>1448</v>
      </c>
      <c r="I245" s="331" t="s">
        <v>1449</v>
      </c>
      <c r="J245" s="333" t="s">
        <v>491</v>
      </c>
      <c r="K245" s="329">
        <v>44505</v>
      </c>
      <c r="L245" s="332">
        <v>24.25</v>
      </c>
      <c r="M245" s="331" t="s">
        <v>492</v>
      </c>
      <c r="N245" s="332">
        <v>23.68</v>
      </c>
      <c r="O245" s="332">
        <v>27.79</v>
      </c>
      <c r="P245" s="90">
        <f t="shared" si="9"/>
        <v>259</v>
      </c>
      <c r="Q245" s="90">
        <f t="shared" si="10"/>
        <v>237</v>
      </c>
      <c r="R245" s="90">
        <f t="shared" si="11"/>
        <v>263</v>
      </c>
    </row>
    <row r="246" spans="1:18">
      <c r="A246" s="329">
        <v>43963</v>
      </c>
      <c r="B246" s="330" t="s">
        <v>1450</v>
      </c>
      <c r="C246" s="330" t="s">
        <v>1451</v>
      </c>
      <c r="D246" s="331" t="s">
        <v>61</v>
      </c>
      <c r="E246" s="331" t="s">
        <v>67</v>
      </c>
      <c r="F246" s="332">
        <v>21.47</v>
      </c>
      <c r="G246" s="330" t="s">
        <v>1452</v>
      </c>
      <c r="H246" s="330" t="s">
        <v>1453</v>
      </c>
      <c r="I246" s="331" t="s">
        <v>1454</v>
      </c>
      <c r="J246" s="333" t="s">
        <v>491</v>
      </c>
      <c r="K246" s="329">
        <v>43963</v>
      </c>
      <c r="L246" s="332">
        <v>24.22</v>
      </c>
      <c r="M246" s="331" t="s">
        <v>492</v>
      </c>
      <c r="N246" s="342">
        <v>0</v>
      </c>
      <c r="O246" s="342">
        <v>0</v>
      </c>
      <c r="P246" s="90">
        <f t="shared" si="9"/>
        <v>425</v>
      </c>
      <c r="Q246" s="90">
        <f t="shared" si="10"/>
        <v>238</v>
      </c>
      <c r="R246" s="90">
        <f t="shared" si="11"/>
        <v>438</v>
      </c>
    </row>
    <row r="247" spans="1:18">
      <c r="A247" s="329">
        <v>44721</v>
      </c>
      <c r="B247" s="330" t="s">
        <v>1455</v>
      </c>
      <c r="C247" s="330" t="s">
        <v>1456</v>
      </c>
      <c r="D247" s="331" t="s">
        <v>61</v>
      </c>
      <c r="E247" s="331" t="s">
        <v>77</v>
      </c>
      <c r="F247" s="332">
        <v>4.08</v>
      </c>
      <c r="G247" s="330" t="s">
        <v>1457</v>
      </c>
      <c r="H247" s="330" t="s">
        <v>60</v>
      </c>
      <c r="I247" s="331" t="s">
        <v>1458</v>
      </c>
      <c r="J247" s="333" t="s">
        <v>491</v>
      </c>
      <c r="K247" s="329">
        <v>44721</v>
      </c>
      <c r="L247" s="332">
        <v>23.8</v>
      </c>
      <c r="M247" s="331" t="s">
        <v>492</v>
      </c>
      <c r="N247" s="332">
        <v>23.8</v>
      </c>
      <c r="O247" s="332">
        <v>48.56</v>
      </c>
      <c r="P247" s="90">
        <f t="shared" si="9"/>
        <v>258</v>
      </c>
      <c r="Q247" s="90">
        <f t="shared" si="10"/>
        <v>239</v>
      </c>
      <c r="R247" s="90">
        <f t="shared" si="11"/>
        <v>161</v>
      </c>
    </row>
    <row r="248" spans="1:18" ht="33.75">
      <c r="A248" s="329">
        <v>44007</v>
      </c>
      <c r="B248" s="330" t="s">
        <v>1459</v>
      </c>
      <c r="C248" s="330" t="s">
        <v>60</v>
      </c>
      <c r="D248" s="331" t="s">
        <v>61</v>
      </c>
      <c r="E248" s="331" t="s">
        <v>67</v>
      </c>
      <c r="F248" s="332">
        <v>14857.7</v>
      </c>
      <c r="G248" s="330" t="s">
        <v>1460</v>
      </c>
      <c r="H248" s="330" t="s">
        <v>1461</v>
      </c>
      <c r="I248" s="331" t="s">
        <v>1462</v>
      </c>
      <c r="J248" s="333" t="s">
        <v>491</v>
      </c>
      <c r="K248" s="329">
        <v>44007</v>
      </c>
      <c r="L248" s="332">
        <v>23.7</v>
      </c>
      <c r="M248" s="331" t="s">
        <v>492</v>
      </c>
      <c r="N248" s="332">
        <v>20.05</v>
      </c>
      <c r="O248" s="332">
        <v>20.76</v>
      </c>
      <c r="P248" s="90">
        <f t="shared" si="9"/>
        <v>278</v>
      </c>
      <c r="Q248" s="90">
        <f t="shared" si="10"/>
        <v>240</v>
      </c>
      <c r="R248" s="90">
        <f t="shared" si="11"/>
        <v>306</v>
      </c>
    </row>
    <row r="249" spans="1:18">
      <c r="A249" s="329">
        <v>44909</v>
      </c>
      <c r="B249" s="330" t="s">
        <v>1463</v>
      </c>
      <c r="C249" s="330" t="s">
        <v>1464</v>
      </c>
      <c r="D249" s="331" t="s">
        <v>61</v>
      </c>
      <c r="E249" s="331" t="s">
        <v>77</v>
      </c>
      <c r="F249" s="332">
        <v>158.52000000000001</v>
      </c>
      <c r="G249" s="330" t="s">
        <v>1465</v>
      </c>
      <c r="H249" s="330" t="s">
        <v>1466</v>
      </c>
      <c r="I249" s="331" t="s">
        <v>1467</v>
      </c>
      <c r="J249" s="333" t="s">
        <v>491</v>
      </c>
      <c r="K249" s="329">
        <v>44909</v>
      </c>
      <c r="L249" s="332">
        <v>23.46</v>
      </c>
      <c r="M249" s="331" t="s">
        <v>492</v>
      </c>
      <c r="N249" s="332">
        <v>24.22</v>
      </c>
      <c r="O249" s="332">
        <v>13.96</v>
      </c>
      <c r="P249" s="90">
        <f t="shared" si="9"/>
        <v>257</v>
      </c>
      <c r="Q249" s="90">
        <f t="shared" si="10"/>
        <v>241</v>
      </c>
      <c r="R249" s="90">
        <f t="shared" si="11"/>
        <v>344</v>
      </c>
    </row>
    <row r="250" spans="1:18">
      <c r="A250" s="329">
        <v>43902</v>
      </c>
      <c r="B250" s="330" t="s">
        <v>265</v>
      </c>
      <c r="C250" s="330" t="s">
        <v>60</v>
      </c>
      <c r="D250" s="331" t="s">
        <v>61</v>
      </c>
      <c r="E250" s="331" t="s">
        <v>67</v>
      </c>
      <c r="F250" s="332">
        <v>212.06</v>
      </c>
      <c r="G250" s="330" t="s">
        <v>266</v>
      </c>
      <c r="H250" s="330" t="s">
        <v>267</v>
      </c>
      <c r="I250" s="331" t="s">
        <v>268</v>
      </c>
      <c r="J250" s="333" t="s">
        <v>491</v>
      </c>
      <c r="K250" s="329">
        <v>43902</v>
      </c>
      <c r="L250" s="332">
        <v>23.42</v>
      </c>
      <c r="M250" s="331" t="s">
        <v>492</v>
      </c>
      <c r="N250" s="332">
        <v>6.31</v>
      </c>
      <c r="O250" s="332">
        <v>-10.38</v>
      </c>
      <c r="P250" s="90">
        <f t="shared" si="9"/>
        <v>377</v>
      </c>
      <c r="Q250" s="90">
        <f t="shared" si="10"/>
        <v>242</v>
      </c>
      <c r="R250" s="90">
        <f t="shared" si="11"/>
        <v>473</v>
      </c>
    </row>
    <row r="251" spans="1:18">
      <c r="A251" s="329">
        <v>44167</v>
      </c>
      <c r="B251" s="330" t="s">
        <v>1468</v>
      </c>
      <c r="C251" s="330" t="s">
        <v>1469</v>
      </c>
      <c r="D251" s="331" t="s">
        <v>61</v>
      </c>
      <c r="E251" s="331" t="s">
        <v>77</v>
      </c>
      <c r="F251" s="332">
        <v>274.94</v>
      </c>
      <c r="G251" s="330" t="s">
        <v>1470</v>
      </c>
      <c r="H251" s="330" t="s">
        <v>60</v>
      </c>
      <c r="I251" s="331" t="s">
        <v>1471</v>
      </c>
      <c r="J251" s="333" t="s">
        <v>491</v>
      </c>
      <c r="K251" s="329">
        <v>44167</v>
      </c>
      <c r="L251" s="332">
        <v>23.06</v>
      </c>
      <c r="M251" s="331" t="s">
        <v>492</v>
      </c>
      <c r="N251" s="332">
        <v>34.32</v>
      </c>
      <c r="O251" s="332">
        <v>70.64</v>
      </c>
      <c r="P251" s="90">
        <f t="shared" si="9"/>
        <v>199</v>
      </c>
      <c r="Q251" s="90">
        <f t="shared" si="10"/>
        <v>243</v>
      </c>
      <c r="R251" s="90">
        <f t="shared" si="11"/>
        <v>95</v>
      </c>
    </row>
    <row r="252" spans="1:18" ht="22.5">
      <c r="A252" s="329">
        <v>44269</v>
      </c>
      <c r="B252" s="330" t="s">
        <v>1225</v>
      </c>
      <c r="C252" s="330" t="s">
        <v>1472</v>
      </c>
      <c r="D252" s="331" t="s">
        <v>61</v>
      </c>
      <c r="E252" s="331" t="s">
        <v>67</v>
      </c>
      <c r="F252" s="332">
        <v>433.45</v>
      </c>
      <c r="G252" s="330" t="s">
        <v>1473</v>
      </c>
      <c r="H252" s="330" t="s">
        <v>60</v>
      </c>
      <c r="I252" s="331" t="s">
        <v>1474</v>
      </c>
      <c r="J252" s="333" t="s">
        <v>491</v>
      </c>
      <c r="K252" s="329">
        <v>44269</v>
      </c>
      <c r="L252" s="332">
        <v>23</v>
      </c>
      <c r="M252" s="331" t="s">
        <v>492</v>
      </c>
      <c r="N252" s="332">
        <v>20.190000000000001</v>
      </c>
      <c r="O252" s="332">
        <v>26.9</v>
      </c>
      <c r="P252" s="90">
        <f t="shared" si="9"/>
        <v>277</v>
      </c>
      <c r="Q252" s="90">
        <f t="shared" si="10"/>
        <v>244</v>
      </c>
      <c r="R252" s="90">
        <f t="shared" si="11"/>
        <v>266</v>
      </c>
    </row>
    <row r="253" spans="1:18">
      <c r="A253" s="329">
        <v>44607</v>
      </c>
      <c r="B253" s="330" t="s">
        <v>1475</v>
      </c>
      <c r="C253" s="330" t="s">
        <v>1476</v>
      </c>
      <c r="D253" s="331" t="s">
        <v>61</v>
      </c>
      <c r="E253" s="331" t="s">
        <v>77</v>
      </c>
      <c r="F253" s="332">
        <v>1886.13</v>
      </c>
      <c r="G253" s="330" t="s">
        <v>1477</v>
      </c>
      <c r="H253" s="330" t="s">
        <v>1478</v>
      </c>
      <c r="I253" s="331" t="s">
        <v>1479</v>
      </c>
      <c r="J253" s="333" t="s">
        <v>491</v>
      </c>
      <c r="K253" s="329">
        <v>44607</v>
      </c>
      <c r="L253" s="332">
        <v>22.91</v>
      </c>
      <c r="M253" s="331" t="s">
        <v>492</v>
      </c>
      <c r="N253" s="332">
        <v>24.72</v>
      </c>
      <c r="O253" s="332">
        <v>39.770000000000003</v>
      </c>
      <c r="P253" s="90">
        <f t="shared" si="9"/>
        <v>255</v>
      </c>
      <c r="Q253" s="90">
        <f t="shared" si="10"/>
        <v>245</v>
      </c>
      <c r="R253" s="90">
        <f t="shared" si="11"/>
        <v>203</v>
      </c>
    </row>
    <row r="254" spans="1:18">
      <c r="A254" s="329">
        <v>44299</v>
      </c>
      <c r="B254" s="330" t="s">
        <v>1480</v>
      </c>
      <c r="C254" s="330" t="s">
        <v>1481</v>
      </c>
      <c r="D254" s="331" t="s">
        <v>61</v>
      </c>
      <c r="E254" s="331" t="s">
        <v>67</v>
      </c>
      <c r="F254" s="332">
        <v>684.86</v>
      </c>
      <c r="G254" s="330" t="s">
        <v>1482</v>
      </c>
      <c r="H254" s="330" t="s">
        <v>1483</v>
      </c>
      <c r="I254" s="331" t="s">
        <v>1484</v>
      </c>
      <c r="J254" s="333" t="s">
        <v>491</v>
      </c>
      <c r="K254" s="329">
        <v>44299</v>
      </c>
      <c r="L254" s="332">
        <v>22.55</v>
      </c>
      <c r="M254" s="331" t="s">
        <v>492</v>
      </c>
      <c r="N254" s="332">
        <v>17.510000000000002</v>
      </c>
      <c r="O254" s="338">
        <v>0.60399999999999998</v>
      </c>
      <c r="P254" s="90">
        <f t="shared" si="9"/>
        <v>295</v>
      </c>
      <c r="Q254" s="90">
        <f t="shared" si="10"/>
        <v>246</v>
      </c>
      <c r="R254" s="90">
        <f t="shared" si="11"/>
        <v>433</v>
      </c>
    </row>
    <row r="255" spans="1:18" ht="22.5">
      <c r="A255" s="329">
        <v>44641</v>
      </c>
      <c r="B255" s="330" t="s">
        <v>1485</v>
      </c>
      <c r="C255" s="330" t="s">
        <v>1486</v>
      </c>
      <c r="D255" s="331" t="s">
        <v>61</v>
      </c>
      <c r="E255" s="331" t="s">
        <v>67</v>
      </c>
      <c r="F255" s="332">
        <v>102.13</v>
      </c>
      <c r="G255" s="330" t="s">
        <v>1487</v>
      </c>
      <c r="H255" s="330" t="s">
        <v>60</v>
      </c>
      <c r="I255" s="331" t="s">
        <v>1488</v>
      </c>
      <c r="J255" s="333" t="s">
        <v>491</v>
      </c>
      <c r="K255" s="329">
        <v>44641</v>
      </c>
      <c r="L255" s="332">
        <v>22.34</v>
      </c>
      <c r="M255" s="331" t="s">
        <v>492</v>
      </c>
      <c r="N255" s="332">
        <v>32.619999999999997</v>
      </c>
      <c r="O255" s="332">
        <v>41.65</v>
      </c>
      <c r="P255" s="90">
        <f t="shared" si="9"/>
        <v>207</v>
      </c>
      <c r="Q255" s="90">
        <f t="shared" si="10"/>
        <v>247</v>
      </c>
      <c r="R255" s="90">
        <f t="shared" si="11"/>
        <v>195</v>
      </c>
    </row>
    <row r="256" spans="1:18">
      <c r="A256" s="329">
        <v>44712</v>
      </c>
      <c r="B256" s="330" t="s">
        <v>1489</v>
      </c>
      <c r="C256" s="330" t="s">
        <v>1490</v>
      </c>
      <c r="D256" s="331" t="s">
        <v>61</v>
      </c>
      <c r="E256" s="331" t="s">
        <v>77</v>
      </c>
      <c r="F256" s="332">
        <v>14.74</v>
      </c>
      <c r="G256" s="330" t="s">
        <v>60</v>
      </c>
      <c r="H256" s="330" t="s">
        <v>1491</v>
      </c>
      <c r="I256" s="331" t="s">
        <v>1492</v>
      </c>
      <c r="J256" s="333" t="s">
        <v>491</v>
      </c>
      <c r="K256" s="329">
        <v>44712</v>
      </c>
      <c r="L256" s="332">
        <v>22.22</v>
      </c>
      <c r="M256" s="331" t="s">
        <v>492</v>
      </c>
      <c r="N256" s="332">
        <v>22.22</v>
      </c>
      <c r="O256" s="332">
        <v>10</v>
      </c>
      <c r="P256" s="90">
        <f t="shared" si="9"/>
        <v>266</v>
      </c>
      <c r="Q256" s="90">
        <f t="shared" si="10"/>
        <v>248</v>
      </c>
      <c r="R256" s="90">
        <f t="shared" si="11"/>
        <v>371</v>
      </c>
    </row>
    <row r="257" spans="1:18">
      <c r="A257" s="329">
        <v>44712</v>
      </c>
      <c r="B257" s="330" t="s">
        <v>1493</v>
      </c>
      <c r="C257" s="330" t="s">
        <v>1494</v>
      </c>
      <c r="D257" s="331" t="s">
        <v>61</v>
      </c>
      <c r="E257" s="331" t="s">
        <v>67</v>
      </c>
      <c r="F257" s="332">
        <v>209.34</v>
      </c>
      <c r="G257" s="330" t="s">
        <v>60</v>
      </c>
      <c r="H257" s="330" t="s">
        <v>1495</v>
      </c>
      <c r="I257" s="331" t="s">
        <v>1496</v>
      </c>
      <c r="J257" s="333" t="s">
        <v>491</v>
      </c>
      <c r="K257" s="329">
        <v>44712</v>
      </c>
      <c r="L257" s="332">
        <v>22.04</v>
      </c>
      <c r="M257" s="331" t="s">
        <v>492</v>
      </c>
      <c r="N257" s="332">
        <v>26.75</v>
      </c>
      <c r="O257" s="332">
        <v>19.72</v>
      </c>
      <c r="P257" s="90">
        <f t="shared" si="9"/>
        <v>242</v>
      </c>
      <c r="Q257" s="90">
        <f t="shared" si="10"/>
        <v>249</v>
      </c>
      <c r="R257" s="90">
        <f t="shared" si="11"/>
        <v>314</v>
      </c>
    </row>
    <row r="258" spans="1:18" ht="33.75">
      <c r="A258" s="329">
        <v>44778</v>
      </c>
      <c r="B258" s="330" t="s">
        <v>1497</v>
      </c>
      <c r="C258" s="330" t="s">
        <v>1498</v>
      </c>
      <c r="D258" s="331" t="s">
        <v>61</v>
      </c>
      <c r="E258" s="331" t="s">
        <v>77</v>
      </c>
      <c r="F258" s="332">
        <v>1829.22</v>
      </c>
      <c r="G258" s="330" t="s">
        <v>782</v>
      </c>
      <c r="H258" s="330" t="s">
        <v>1499</v>
      </c>
      <c r="I258" s="331" t="s">
        <v>1500</v>
      </c>
      <c r="J258" s="333" t="s">
        <v>491</v>
      </c>
      <c r="K258" s="329">
        <v>44778</v>
      </c>
      <c r="L258" s="332">
        <v>22.02</v>
      </c>
      <c r="M258" s="331" t="s">
        <v>492</v>
      </c>
      <c r="N258" s="332">
        <v>32.58</v>
      </c>
      <c r="O258" s="332">
        <v>55.89</v>
      </c>
      <c r="P258" s="90">
        <f t="shared" si="9"/>
        <v>208</v>
      </c>
      <c r="Q258" s="90">
        <f t="shared" si="10"/>
        <v>250</v>
      </c>
      <c r="R258" s="90">
        <f t="shared" si="11"/>
        <v>135</v>
      </c>
    </row>
    <row r="259" spans="1:18">
      <c r="A259" s="329">
        <v>44424</v>
      </c>
      <c r="B259" s="330" t="s">
        <v>1238</v>
      </c>
      <c r="C259" s="330" t="s">
        <v>1239</v>
      </c>
      <c r="D259" s="331" t="s">
        <v>61</v>
      </c>
      <c r="E259" s="331" t="s">
        <v>77</v>
      </c>
      <c r="F259" s="332">
        <v>431.28</v>
      </c>
      <c r="G259" s="330" t="s">
        <v>1501</v>
      </c>
      <c r="H259" s="330" t="s">
        <v>1502</v>
      </c>
      <c r="I259" s="331" t="s">
        <v>1503</v>
      </c>
      <c r="J259" s="333" t="s">
        <v>491</v>
      </c>
      <c r="K259" s="329">
        <v>44424</v>
      </c>
      <c r="L259" s="332">
        <v>21.82</v>
      </c>
      <c r="M259" s="331" t="s">
        <v>492</v>
      </c>
      <c r="N259" s="332">
        <v>13.75</v>
      </c>
      <c r="O259" s="332">
        <v>8.18</v>
      </c>
      <c r="P259" s="90">
        <f t="shared" si="9"/>
        <v>319</v>
      </c>
      <c r="Q259" s="90">
        <f t="shared" si="10"/>
        <v>251</v>
      </c>
      <c r="R259" s="90">
        <f t="shared" si="11"/>
        <v>385</v>
      </c>
    </row>
    <row r="260" spans="1:18">
      <c r="A260" s="329">
        <v>44438</v>
      </c>
      <c r="B260" s="330" t="s">
        <v>1504</v>
      </c>
      <c r="C260" s="330" t="s">
        <v>1505</v>
      </c>
      <c r="D260" s="331" t="s">
        <v>61</v>
      </c>
      <c r="E260" s="331" t="s">
        <v>67</v>
      </c>
      <c r="F260" s="332">
        <v>634.08000000000004</v>
      </c>
      <c r="G260" s="330" t="s">
        <v>1506</v>
      </c>
      <c r="H260" s="330" t="s">
        <v>1507</v>
      </c>
      <c r="I260" s="331" t="s">
        <v>1508</v>
      </c>
      <c r="J260" s="333" t="s">
        <v>491</v>
      </c>
      <c r="K260" s="329">
        <v>44438</v>
      </c>
      <c r="L260" s="332">
        <v>21.72</v>
      </c>
      <c r="M260" s="331" t="s">
        <v>492</v>
      </c>
      <c r="N260" s="332">
        <v>23.25</v>
      </c>
      <c r="O260" s="332">
        <v>25.42</v>
      </c>
      <c r="P260" s="90">
        <f t="shared" si="9"/>
        <v>263</v>
      </c>
      <c r="Q260" s="90">
        <f t="shared" si="10"/>
        <v>252</v>
      </c>
      <c r="R260" s="90">
        <f t="shared" si="11"/>
        <v>273</v>
      </c>
    </row>
    <row r="261" spans="1:18" ht="22.5">
      <c r="A261" s="329">
        <v>44896</v>
      </c>
      <c r="B261" s="330" t="s">
        <v>1509</v>
      </c>
      <c r="C261" s="330" t="s">
        <v>1510</v>
      </c>
      <c r="D261" s="331" t="s">
        <v>61</v>
      </c>
      <c r="E261" s="331" t="s">
        <v>77</v>
      </c>
      <c r="F261" s="332">
        <v>687.05</v>
      </c>
      <c r="G261" s="330" t="s">
        <v>1511</v>
      </c>
      <c r="H261" s="330" t="s">
        <v>60</v>
      </c>
      <c r="I261" s="331" t="s">
        <v>1512</v>
      </c>
      <c r="J261" s="333" t="s">
        <v>491</v>
      </c>
      <c r="K261" s="329">
        <v>44896</v>
      </c>
      <c r="L261" s="332">
        <v>21.68</v>
      </c>
      <c r="M261" s="331" t="s">
        <v>492</v>
      </c>
      <c r="N261" s="332">
        <v>31.11</v>
      </c>
      <c r="O261" s="332">
        <v>-3.17</v>
      </c>
      <c r="P261" s="90">
        <f t="shared" si="9"/>
        <v>213</v>
      </c>
      <c r="Q261" s="90">
        <f t="shared" si="10"/>
        <v>253</v>
      </c>
      <c r="R261" s="90">
        <f t="shared" si="11"/>
        <v>450</v>
      </c>
    </row>
    <row r="262" spans="1:18">
      <c r="A262" s="329">
        <v>43971</v>
      </c>
      <c r="B262" s="330" t="s">
        <v>1513</v>
      </c>
      <c r="C262" s="330" t="s">
        <v>1514</v>
      </c>
      <c r="D262" s="331" t="s">
        <v>61</v>
      </c>
      <c r="E262" s="331" t="s">
        <v>77</v>
      </c>
      <c r="F262" s="332">
        <v>24.64</v>
      </c>
      <c r="G262" s="330" t="s">
        <v>1515</v>
      </c>
      <c r="H262" s="330" t="s">
        <v>60</v>
      </c>
      <c r="I262" s="331" t="s">
        <v>1516</v>
      </c>
      <c r="J262" s="333" t="s">
        <v>491</v>
      </c>
      <c r="K262" s="329">
        <v>43971</v>
      </c>
      <c r="L262" s="332">
        <v>21.29</v>
      </c>
      <c r="M262" s="331" t="s">
        <v>492</v>
      </c>
      <c r="N262" s="332">
        <v>19.71</v>
      </c>
      <c r="O262" s="332">
        <v>30.51</v>
      </c>
      <c r="P262" s="90">
        <f t="shared" si="9"/>
        <v>283</v>
      </c>
      <c r="Q262" s="90">
        <f t="shared" si="10"/>
        <v>254</v>
      </c>
      <c r="R262" s="90">
        <f t="shared" si="11"/>
        <v>247</v>
      </c>
    </row>
    <row r="263" spans="1:18">
      <c r="A263" s="329">
        <v>44622</v>
      </c>
      <c r="B263" s="330" t="s">
        <v>1517</v>
      </c>
      <c r="C263" s="330" t="s">
        <v>60</v>
      </c>
      <c r="D263" s="331" t="s">
        <v>61</v>
      </c>
      <c r="E263" s="331" t="s">
        <v>67</v>
      </c>
      <c r="F263" s="332">
        <v>138.12</v>
      </c>
      <c r="G263" s="330" t="s">
        <v>1518</v>
      </c>
      <c r="H263" s="330" t="s">
        <v>1519</v>
      </c>
      <c r="I263" s="331" t="s">
        <v>1520</v>
      </c>
      <c r="J263" s="333" t="s">
        <v>491</v>
      </c>
      <c r="K263" s="329">
        <v>44622</v>
      </c>
      <c r="L263" s="332">
        <v>21.14</v>
      </c>
      <c r="M263" s="331" t="s">
        <v>492</v>
      </c>
      <c r="N263" s="332">
        <v>18.84</v>
      </c>
      <c r="O263" s="332">
        <v>23.79</v>
      </c>
      <c r="P263" s="90">
        <f t="shared" si="9"/>
        <v>287</v>
      </c>
      <c r="Q263" s="90">
        <f t="shared" si="10"/>
        <v>255</v>
      </c>
      <c r="R263" s="90">
        <f t="shared" si="11"/>
        <v>284</v>
      </c>
    </row>
    <row r="264" spans="1:18">
      <c r="A264" s="329">
        <v>44060</v>
      </c>
      <c r="B264" s="330" t="s">
        <v>1521</v>
      </c>
      <c r="C264" s="330" t="s">
        <v>1522</v>
      </c>
      <c r="D264" s="331" t="s">
        <v>61</v>
      </c>
      <c r="E264" s="331" t="s">
        <v>77</v>
      </c>
      <c r="F264" s="332">
        <v>50.65</v>
      </c>
      <c r="G264" s="330" t="s">
        <v>1523</v>
      </c>
      <c r="H264" s="330" t="s">
        <v>60</v>
      </c>
      <c r="I264" s="331" t="s">
        <v>1524</v>
      </c>
      <c r="J264" s="333" t="s">
        <v>491</v>
      </c>
      <c r="K264" s="329">
        <v>44060</v>
      </c>
      <c r="L264" s="332">
        <v>20.97</v>
      </c>
      <c r="M264" s="331" t="s">
        <v>492</v>
      </c>
      <c r="N264" s="332">
        <v>9.09</v>
      </c>
      <c r="O264" s="332">
        <v>11.11</v>
      </c>
      <c r="P264" s="90">
        <f t="shared" si="9"/>
        <v>353</v>
      </c>
      <c r="Q264" s="90">
        <f t="shared" si="10"/>
        <v>256</v>
      </c>
      <c r="R264" s="90">
        <f t="shared" si="11"/>
        <v>361</v>
      </c>
    </row>
    <row r="265" spans="1:18">
      <c r="A265" s="329">
        <v>44293</v>
      </c>
      <c r="B265" s="330" t="s">
        <v>1525</v>
      </c>
      <c r="C265" s="330" t="s">
        <v>60</v>
      </c>
      <c r="D265" s="331" t="s">
        <v>61</v>
      </c>
      <c r="E265" s="331" t="s">
        <v>67</v>
      </c>
      <c r="F265" s="332">
        <v>641.87</v>
      </c>
      <c r="G265" s="330" t="s">
        <v>1526</v>
      </c>
      <c r="H265" s="330" t="s">
        <v>1527</v>
      </c>
      <c r="I265" s="331" t="s">
        <v>1528</v>
      </c>
      <c r="J265" s="333" t="s">
        <v>491</v>
      </c>
      <c r="K265" s="329">
        <v>44293</v>
      </c>
      <c r="L265" s="332">
        <v>20.79</v>
      </c>
      <c r="M265" s="331" t="s">
        <v>492</v>
      </c>
      <c r="N265" s="332">
        <v>23.55</v>
      </c>
      <c r="O265" s="332">
        <v>20.71</v>
      </c>
      <c r="P265" s="90">
        <f t="shared" ref="P265:P328" si="12">RANK(N265,$N$9:$N$618)</f>
        <v>261</v>
      </c>
      <c r="Q265" s="90">
        <f t="shared" ref="Q265:Q328" si="13">RANK(L265,$L$9:$L$618)</f>
        <v>257</v>
      </c>
      <c r="R265" s="90">
        <f t="shared" ref="R265:R328" si="14">RANK(O265,$O$9:$O$618)</f>
        <v>307</v>
      </c>
    </row>
    <row r="266" spans="1:18" ht="22.5">
      <c r="A266" s="329">
        <v>44140</v>
      </c>
      <c r="B266" s="330" t="s">
        <v>1529</v>
      </c>
      <c r="C266" s="330" t="s">
        <v>1530</v>
      </c>
      <c r="D266" s="331" t="s">
        <v>61</v>
      </c>
      <c r="E266" s="331" t="s">
        <v>77</v>
      </c>
      <c r="F266" s="338">
        <v>0.27200000000000002</v>
      </c>
      <c r="G266" s="330" t="s">
        <v>60</v>
      </c>
      <c r="H266" s="330" t="s">
        <v>1531</v>
      </c>
      <c r="I266" s="331" t="s">
        <v>1532</v>
      </c>
      <c r="J266" s="333" t="s">
        <v>491</v>
      </c>
      <c r="K266" s="329">
        <v>44140</v>
      </c>
      <c r="L266" s="332">
        <v>20.64</v>
      </c>
      <c r="M266" s="331" t="s">
        <v>492</v>
      </c>
      <c r="N266" s="332">
        <v>26.58</v>
      </c>
      <c r="O266" s="332">
        <v>32.74</v>
      </c>
      <c r="P266" s="90">
        <f t="shared" si="12"/>
        <v>246</v>
      </c>
      <c r="Q266" s="90">
        <f t="shared" si="13"/>
        <v>258</v>
      </c>
      <c r="R266" s="90">
        <f t="shared" si="14"/>
        <v>236</v>
      </c>
    </row>
    <row r="267" spans="1:18" ht="22.5">
      <c r="A267" s="329">
        <v>44756</v>
      </c>
      <c r="B267" s="330" t="s">
        <v>842</v>
      </c>
      <c r="C267" s="330" t="s">
        <v>843</v>
      </c>
      <c r="D267" s="331" t="s">
        <v>61</v>
      </c>
      <c r="E267" s="331" t="s">
        <v>77</v>
      </c>
      <c r="F267" s="332">
        <v>24.56</v>
      </c>
      <c r="G267" s="330" t="s">
        <v>1533</v>
      </c>
      <c r="H267" s="330" t="s">
        <v>60</v>
      </c>
      <c r="I267" s="331" t="s">
        <v>1534</v>
      </c>
      <c r="J267" s="333" t="s">
        <v>491</v>
      </c>
      <c r="K267" s="329">
        <v>44756</v>
      </c>
      <c r="L267" s="332">
        <v>20.5</v>
      </c>
      <c r="M267" s="331" t="s">
        <v>492</v>
      </c>
      <c r="N267" s="332">
        <v>20.5</v>
      </c>
      <c r="O267" s="332">
        <v>24.75</v>
      </c>
      <c r="P267" s="90">
        <f t="shared" si="12"/>
        <v>275</v>
      </c>
      <c r="Q267" s="90">
        <f t="shared" si="13"/>
        <v>259</v>
      </c>
      <c r="R267" s="90">
        <f t="shared" si="14"/>
        <v>280</v>
      </c>
    </row>
    <row r="268" spans="1:18">
      <c r="A268" s="329">
        <v>44694</v>
      </c>
      <c r="B268" s="330" t="s">
        <v>1535</v>
      </c>
      <c r="C268" s="330" t="s">
        <v>1536</v>
      </c>
      <c r="D268" s="331" t="s">
        <v>61</v>
      </c>
      <c r="E268" s="331" t="s">
        <v>77</v>
      </c>
      <c r="F268" s="332">
        <v>4084.45</v>
      </c>
      <c r="G268" s="330" t="s">
        <v>1537</v>
      </c>
      <c r="H268" s="330" t="s">
        <v>60</v>
      </c>
      <c r="I268" s="331" t="s">
        <v>1538</v>
      </c>
      <c r="J268" s="333" t="s">
        <v>491</v>
      </c>
      <c r="K268" s="329">
        <v>44694</v>
      </c>
      <c r="L268" s="332">
        <v>20.309999999999999</v>
      </c>
      <c r="M268" s="331" t="s">
        <v>492</v>
      </c>
      <c r="N268" s="332">
        <v>15.72</v>
      </c>
      <c r="O268" s="332">
        <v>32.590000000000003</v>
      </c>
      <c r="P268" s="90">
        <f t="shared" si="12"/>
        <v>306</v>
      </c>
      <c r="Q268" s="90">
        <f t="shared" si="13"/>
        <v>260</v>
      </c>
      <c r="R268" s="90">
        <f t="shared" si="14"/>
        <v>237</v>
      </c>
    </row>
    <row r="269" spans="1:18">
      <c r="A269" s="329">
        <v>44123</v>
      </c>
      <c r="B269" s="330" t="s">
        <v>1539</v>
      </c>
      <c r="C269" s="330" t="s">
        <v>1540</v>
      </c>
      <c r="D269" s="331" t="s">
        <v>61</v>
      </c>
      <c r="E269" s="331" t="s">
        <v>77</v>
      </c>
      <c r="F269" s="332">
        <v>41.27</v>
      </c>
      <c r="G269" s="330" t="s">
        <v>1541</v>
      </c>
      <c r="H269" s="330" t="s">
        <v>1542</v>
      </c>
      <c r="I269" s="331" t="s">
        <v>1543</v>
      </c>
      <c r="J269" s="333" t="s">
        <v>491</v>
      </c>
      <c r="K269" s="329">
        <v>44123</v>
      </c>
      <c r="L269" s="332">
        <v>20.2</v>
      </c>
      <c r="M269" s="331" t="s">
        <v>492</v>
      </c>
      <c r="N269" s="332">
        <v>27.29</v>
      </c>
      <c r="O269" s="332">
        <v>49.32</v>
      </c>
      <c r="P269" s="90">
        <f t="shared" si="12"/>
        <v>238</v>
      </c>
      <c r="Q269" s="90">
        <f t="shared" si="13"/>
        <v>261</v>
      </c>
      <c r="R269" s="90">
        <f t="shared" si="14"/>
        <v>159</v>
      </c>
    </row>
    <row r="270" spans="1:18">
      <c r="A270" s="329">
        <v>44165</v>
      </c>
      <c r="B270" s="330" t="s">
        <v>674</v>
      </c>
      <c r="C270" s="330" t="s">
        <v>1544</v>
      </c>
      <c r="D270" s="331" t="s">
        <v>61</v>
      </c>
      <c r="E270" s="331" t="s">
        <v>77</v>
      </c>
      <c r="F270" s="332">
        <v>476.86</v>
      </c>
      <c r="G270" s="330" t="s">
        <v>1415</v>
      </c>
      <c r="H270" s="330" t="s">
        <v>608</v>
      </c>
      <c r="I270" s="331" t="s">
        <v>1545</v>
      </c>
      <c r="J270" s="333" t="s">
        <v>491</v>
      </c>
      <c r="K270" s="329">
        <v>44165</v>
      </c>
      <c r="L270" s="332">
        <v>20.03</v>
      </c>
      <c r="M270" s="331" t="s">
        <v>492</v>
      </c>
      <c r="N270" s="332">
        <v>34.31</v>
      </c>
      <c r="O270" s="332">
        <v>47.69</v>
      </c>
      <c r="P270" s="90">
        <f t="shared" si="12"/>
        <v>200</v>
      </c>
      <c r="Q270" s="90">
        <f t="shared" si="13"/>
        <v>262</v>
      </c>
      <c r="R270" s="90">
        <f t="shared" si="14"/>
        <v>168</v>
      </c>
    </row>
    <row r="271" spans="1:18">
      <c r="A271" s="329">
        <v>44813</v>
      </c>
      <c r="B271" s="330" t="s">
        <v>1546</v>
      </c>
      <c r="C271" s="330" t="s">
        <v>1547</v>
      </c>
      <c r="D271" s="331" t="s">
        <v>61</v>
      </c>
      <c r="E271" s="331" t="s">
        <v>77</v>
      </c>
      <c r="F271" s="332">
        <v>511.2</v>
      </c>
      <c r="G271" s="330" t="s">
        <v>1548</v>
      </c>
      <c r="H271" s="330" t="s">
        <v>60</v>
      </c>
      <c r="I271" s="331" t="s">
        <v>1549</v>
      </c>
      <c r="J271" s="333" t="s">
        <v>491</v>
      </c>
      <c r="K271" s="329">
        <v>44813</v>
      </c>
      <c r="L271" s="332">
        <v>20</v>
      </c>
      <c r="M271" s="331" t="s">
        <v>492</v>
      </c>
      <c r="N271" s="332">
        <v>24.91</v>
      </c>
      <c r="O271" s="332">
        <v>54.43</v>
      </c>
      <c r="P271" s="90">
        <f t="shared" si="12"/>
        <v>254</v>
      </c>
      <c r="Q271" s="90">
        <f t="shared" si="13"/>
        <v>263</v>
      </c>
      <c r="R271" s="90">
        <f t="shared" si="14"/>
        <v>140</v>
      </c>
    </row>
    <row r="272" spans="1:18" ht="22.5">
      <c r="A272" s="329">
        <v>44740</v>
      </c>
      <c r="B272" s="330" t="s">
        <v>1550</v>
      </c>
      <c r="C272" s="330" t="s">
        <v>1551</v>
      </c>
      <c r="D272" s="331" t="s">
        <v>61</v>
      </c>
      <c r="E272" s="331" t="s">
        <v>67</v>
      </c>
      <c r="F272" s="332">
        <v>10.36</v>
      </c>
      <c r="G272" s="330" t="s">
        <v>1552</v>
      </c>
      <c r="H272" s="330" t="s">
        <v>1553</v>
      </c>
      <c r="I272" s="331" t="s">
        <v>1554</v>
      </c>
      <c r="J272" s="333" t="s">
        <v>491</v>
      </c>
      <c r="K272" s="329">
        <v>44740</v>
      </c>
      <c r="L272" s="332">
        <v>20</v>
      </c>
      <c r="M272" s="331" t="s">
        <v>492</v>
      </c>
      <c r="N272" s="332">
        <v>7.84</v>
      </c>
      <c r="O272" s="332">
        <v>-16.52</v>
      </c>
      <c r="P272" s="90">
        <f t="shared" si="12"/>
        <v>366</v>
      </c>
      <c r="Q272" s="90">
        <f t="shared" si="13"/>
        <v>263</v>
      </c>
      <c r="R272" s="90">
        <f t="shared" si="14"/>
        <v>486</v>
      </c>
    </row>
    <row r="273" spans="1:18" ht="22.5">
      <c r="A273" s="329">
        <v>44907</v>
      </c>
      <c r="B273" s="330" t="s">
        <v>1555</v>
      </c>
      <c r="C273" s="330" t="s">
        <v>1556</v>
      </c>
      <c r="D273" s="331" t="s">
        <v>61</v>
      </c>
      <c r="E273" s="331" t="s">
        <v>77</v>
      </c>
      <c r="F273" s="332">
        <v>30245.79</v>
      </c>
      <c r="G273" s="330" t="s">
        <v>1557</v>
      </c>
      <c r="H273" s="330" t="s">
        <v>60</v>
      </c>
      <c r="I273" s="331" t="s">
        <v>1558</v>
      </c>
      <c r="J273" s="333" t="s">
        <v>491</v>
      </c>
      <c r="K273" s="329">
        <v>44907</v>
      </c>
      <c r="L273" s="332">
        <v>19.75</v>
      </c>
      <c r="M273" s="331" t="s">
        <v>492</v>
      </c>
      <c r="N273" s="332">
        <v>18.3</v>
      </c>
      <c r="O273" s="332">
        <v>56.92</v>
      </c>
      <c r="P273" s="90">
        <f t="shared" si="12"/>
        <v>290</v>
      </c>
      <c r="Q273" s="90">
        <f t="shared" si="13"/>
        <v>265</v>
      </c>
      <c r="R273" s="90">
        <f t="shared" si="14"/>
        <v>130</v>
      </c>
    </row>
    <row r="274" spans="1:18">
      <c r="A274" s="329">
        <v>44453</v>
      </c>
      <c r="B274" s="330" t="s">
        <v>1559</v>
      </c>
      <c r="C274" s="330" t="s">
        <v>1560</v>
      </c>
      <c r="D274" s="331" t="s">
        <v>61</v>
      </c>
      <c r="E274" s="331" t="s">
        <v>67</v>
      </c>
      <c r="F274" s="332">
        <v>66.64</v>
      </c>
      <c r="G274" s="330" t="s">
        <v>1561</v>
      </c>
      <c r="H274" s="330" t="s">
        <v>60</v>
      </c>
      <c r="I274" s="331" t="s">
        <v>1562</v>
      </c>
      <c r="J274" s="333" t="s">
        <v>491</v>
      </c>
      <c r="K274" s="329">
        <v>44453</v>
      </c>
      <c r="L274" s="332">
        <v>19.739999999999998</v>
      </c>
      <c r="M274" s="331" t="s">
        <v>492</v>
      </c>
      <c r="N274" s="332">
        <v>20.260000000000002</v>
      </c>
      <c r="O274" s="332">
        <v>33.43</v>
      </c>
      <c r="P274" s="90">
        <f t="shared" si="12"/>
        <v>276</v>
      </c>
      <c r="Q274" s="90">
        <f t="shared" si="13"/>
        <v>266</v>
      </c>
      <c r="R274" s="90">
        <f t="shared" si="14"/>
        <v>232</v>
      </c>
    </row>
    <row r="275" spans="1:18">
      <c r="A275" s="329">
        <v>43992</v>
      </c>
      <c r="B275" s="330" t="s">
        <v>1563</v>
      </c>
      <c r="C275" s="330" t="s">
        <v>60</v>
      </c>
      <c r="D275" s="331" t="s">
        <v>61</v>
      </c>
      <c r="E275" s="331" t="s">
        <v>67</v>
      </c>
      <c r="F275" s="332">
        <v>22.41</v>
      </c>
      <c r="G275" s="330" t="s">
        <v>1564</v>
      </c>
      <c r="H275" s="330" t="s">
        <v>60</v>
      </c>
      <c r="I275" s="331" t="s">
        <v>1565</v>
      </c>
      <c r="J275" s="333" t="s">
        <v>491</v>
      </c>
      <c r="K275" s="329">
        <v>43992</v>
      </c>
      <c r="L275" s="332">
        <v>19.57</v>
      </c>
      <c r="M275" s="331" t="s">
        <v>492</v>
      </c>
      <c r="N275" s="332">
        <v>13.59</v>
      </c>
      <c r="O275" s="332">
        <v>54.02</v>
      </c>
      <c r="P275" s="90">
        <f t="shared" si="12"/>
        <v>322</v>
      </c>
      <c r="Q275" s="90">
        <f t="shared" si="13"/>
        <v>267</v>
      </c>
      <c r="R275" s="90">
        <f t="shared" si="14"/>
        <v>141</v>
      </c>
    </row>
    <row r="276" spans="1:18">
      <c r="A276" s="329">
        <v>44463</v>
      </c>
      <c r="B276" s="330" t="s">
        <v>1566</v>
      </c>
      <c r="C276" s="330" t="s">
        <v>1567</v>
      </c>
      <c r="D276" s="331" t="s">
        <v>61</v>
      </c>
      <c r="E276" s="331" t="s">
        <v>77</v>
      </c>
      <c r="F276" s="332">
        <v>632.25</v>
      </c>
      <c r="G276" s="330" t="s">
        <v>1568</v>
      </c>
      <c r="H276" s="330" t="s">
        <v>60</v>
      </c>
      <c r="I276" s="331" t="s">
        <v>1569</v>
      </c>
      <c r="J276" s="333" t="s">
        <v>491</v>
      </c>
      <c r="K276" s="329">
        <v>44463</v>
      </c>
      <c r="L276" s="332">
        <v>19.47</v>
      </c>
      <c r="M276" s="331" t="s">
        <v>492</v>
      </c>
      <c r="N276" s="332">
        <v>34.46</v>
      </c>
      <c r="O276" s="332">
        <v>35.81</v>
      </c>
      <c r="P276" s="90">
        <f t="shared" si="12"/>
        <v>198</v>
      </c>
      <c r="Q276" s="90">
        <f t="shared" si="13"/>
        <v>268</v>
      </c>
      <c r="R276" s="90">
        <f t="shared" si="14"/>
        <v>217</v>
      </c>
    </row>
    <row r="277" spans="1:18">
      <c r="A277" s="329">
        <v>44874</v>
      </c>
      <c r="B277" s="330" t="s">
        <v>1570</v>
      </c>
      <c r="C277" s="330" t="s">
        <v>1571</v>
      </c>
      <c r="D277" s="331" t="s">
        <v>61</v>
      </c>
      <c r="E277" s="331" t="s">
        <v>77</v>
      </c>
      <c r="F277" s="332">
        <v>2.89</v>
      </c>
      <c r="G277" s="330" t="s">
        <v>60</v>
      </c>
      <c r="H277" s="330" t="s">
        <v>60</v>
      </c>
      <c r="I277" s="331" t="s">
        <v>1572</v>
      </c>
      <c r="J277" s="333" t="s">
        <v>491</v>
      </c>
      <c r="K277" s="329">
        <v>44874</v>
      </c>
      <c r="L277" s="332">
        <v>19.3</v>
      </c>
      <c r="M277" s="331" t="s">
        <v>492</v>
      </c>
      <c r="N277" s="332">
        <v>25.71</v>
      </c>
      <c r="O277" s="332">
        <v>42.65</v>
      </c>
      <c r="P277" s="90">
        <f t="shared" si="12"/>
        <v>248</v>
      </c>
      <c r="Q277" s="90">
        <f t="shared" si="13"/>
        <v>269</v>
      </c>
      <c r="R277" s="90">
        <f t="shared" si="14"/>
        <v>187</v>
      </c>
    </row>
    <row r="278" spans="1:18">
      <c r="A278" s="329">
        <v>44560</v>
      </c>
      <c r="B278" s="330" t="s">
        <v>1573</v>
      </c>
      <c r="C278" s="330" t="s">
        <v>1574</v>
      </c>
      <c r="D278" s="331" t="s">
        <v>61</v>
      </c>
      <c r="E278" s="331" t="s">
        <v>733</v>
      </c>
      <c r="F278" s="332">
        <v>10.39</v>
      </c>
      <c r="G278" s="330" t="s">
        <v>1575</v>
      </c>
      <c r="H278" s="330" t="s">
        <v>60</v>
      </c>
      <c r="I278" s="331" t="s">
        <v>1576</v>
      </c>
      <c r="J278" s="333" t="s">
        <v>491</v>
      </c>
      <c r="K278" s="329">
        <v>44560</v>
      </c>
      <c r="L278" s="332">
        <v>19.21</v>
      </c>
      <c r="M278" s="331" t="s">
        <v>492</v>
      </c>
      <c r="N278" s="332">
        <v>19.21</v>
      </c>
      <c r="O278" s="332">
        <v>2.37</v>
      </c>
      <c r="P278" s="90">
        <f t="shared" si="12"/>
        <v>286</v>
      </c>
      <c r="Q278" s="90">
        <f t="shared" si="13"/>
        <v>270</v>
      </c>
      <c r="R278" s="90">
        <f t="shared" si="14"/>
        <v>421</v>
      </c>
    </row>
    <row r="279" spans="1:18" ht="56.25">
      <c r="A279" s="329">
        <v>44848</v>
      </c>
      <c r="B279" s="330" t="s">
        <v>1577</v>
      </c>
      <c r="C279" s="330" t="s">
        <v>1578</v>
      </c>
      <c r="D279" s="331" t="s">
        <v>61</v>
      </c>
      <c r="E279" s="331" t="s">
        <v>77</v>
      </c>
      <c r="F279" s="332">
        <v>34010.839999999997</v>
      </c>
      <c r="G279" s="330" t="s">
        <v>1579</v>
      </c>
      <c r="H279" s="330" t="s">
        <v>1580</v>
      </c>
      <c r="I279" s="331" t="s">
        <v>1581</v>
      </c>
      <c r="J279" s="333" t="s">
        <v>491</v>
      </c>
      <c r="K279" s="329">
        <v>44848</v>
      </c>
      <c r="L279" s="332">
        <v>19.11</v>
      </c>
      <c r="M279" s="331" t="s">
        <v>492</v>
      </c>
      <c r="N279" s="332">
        <v>39.58</v>
      </c>
      <c r="O279" s="332">
        <v>19.149999999999999</v>
      </c>
      <c r="P279" s="90">
        <f t="shared" si="12"/>
        <v>177</v>
      </c>
      <c r="Q279" s="90">
        <f t="shared" si="13"/>
        <v>271</v>
      </c>
      <c r="R279" s="90">
        <f t="shared" si="14"/>
        <v>316</v>
      </c>
    </row>
    <row r="280" spans="1:18">
      <c r="A280" s="329">
        <v>44529</v>
      </c>
      <c r="B280" s="330" t="s">
        <v>1582</v>
      </c>
      <c r="C280" s="330" t="s">
        <v>1583</v>
      </c>
      <c r="D280" s="331" t="s">
        <v>61</v>
      </c>
      <c r="E280" s="331" t="s">
        <v>77</v>
      </c>
      <c r="F280" s="332">
        <v>2033.84</v>
      </c>
      <c r="G280" s="330" t="s">
        <v>1584</v>
      </c>
      <c r="H280" s="330" t="s">
        <v>60</v>
      </c>
      <c r="I280" s="331" t="s">
        <v>1585</v>
      </c>
      <c r="J280" s="333" t="s">
        <v>491</v>
      </c>
      <c r="K280" s="329">
        <v>44529</v>
      </c>
      <c r="L280" s="332">
        <v>19.079999999999998</v>
      </c>
      <c r="M280" s="331" t="s">
        <v>492</v>
      </c>
      <c r="N280" s="332">
        <v>18.100000000000001</v>
      </c>
      <c r="O280" s="332">
        <v>31.54</v>
      </c>
      <c r="P280" s="90">
        <f t="shared" si="12"/>
        <v>292</v>
      </c>
      <c r="Q280" s="90">
        <f t="shared" si="13"/>
        <v>272</v>
      </c>
      <c r="R280" s="90">
        <f t="shared" si="14"/>
        <v>242</v>
      </c>
    </row>
    <row r="281" spans="1:18">
      <c r="A281" s="329">
        <v>44207</v>
      </c>
      <c r="B281" s="330" t="s">
        <v>1586</v>
      </c>
      <c r="C281" s="330" t="s">
        <v>60</v>
      </c>
      <c r="D281" s="331" t="s">
        <v>61</v>
      </c>
      <c r="E281" s="331" t="s">
        <v>67</v>
      </c>
      <c r="F281" s="332">
        <v>414.03</v>
      </c>
      <c r="G281" s="330" t="s">
        <v>1587</v>
      </c>
      <c r="H281" s="330" t="s">
        <v>60</v>
      </c>
      <c r="I281" s="331" t="s">
        <v>1588</v>
      </c>
      <c r="J281" s="333" t="s">
        <v>491</v>
      </c>
      <c r="K281" s="329">
        <v>44207</v>
      </c>
      <c r="L281" s="332">
        <v>18.96</v>
      </c>
      <c r="M281" s="331" t="s">
        <v>492</v>
      </c>
      <c r="N281" s="332">
        <v>25.59</v>
      </c>
      <c r="O281" s="332">
        <v>15.75</v>
      </c>
      <c r="P281" s="90">
        <f t="shared" si="12"/>
        <v>250</v>
      </c>
      <c r="Q281" s="90">
        <f t="shared" si="13"/>
        <v>273</v>
      </c>
      <c r="R281" s="90">
        <f t="shared" si="14"/>
        <v>332</v>
      </c>
    </row>
    <row r="282" spans="1:18">
      <c r="A282" s="329">
        <v>44832</v>
      </c>
      <c r="B282" s="330" t="s">
        <v>1589</v>
      </c>
      <c r="C282" s="330" t="s">
        <v>1590</v>
      </c>
      <c r="D282" s="331" t="s">
        <v>61</v>
      </c>
      <c r="E282" s="331" t="s">
        <v>77</v>
      </c>
      <c r="F282" s="332">
        <v>107.45</v>
      </c>
      <c r="G282" s="330" t="s">
        <v>1591</v>
      </c>
      <c r="H282" s="330" t="s">
        <v>60</v>
      </c>
      <c r="I282" s="331" t="s">
        <v>1592</v>
      </c>
      <c r="J282" s="333" t="s">
        <v>491</v>
      </c>
      <c r="K282" s="329">
        <v>44832</v>
      </c>
      <c r="L282" s="332">
        <v>18.75</v>
      </c>
      <c r="M282" s="331" t="s">
        <v>492</v>
      </c>
      <c r="N282" s="332">
        <v>26.67</v>
      </c>
      <c r="O282" s="332">
        <v>30.14</v>
      </c>
      <c r="P282" s="90">
        <f t="shared" si="12"/>
        <v>245</v>
      </c>
      <c r="Q282" s="90">
        <f t="shared" si="13"/>
        <v>274</v>
      </c>
      <c r="R282" s="90">
        <f t="shared" si="14"/>
        <v>251</v>
      </c>
    </row>
    <row r="283" spans="1:18">
      <c r="A283" s="329">
        <v>44353</v>
      </c>
      <c r="B283" s="330" t="s">
        <v>1593</v>
      </c>
      <c r="C283" s="330" t="s">
        <v>1594</v>
      </c>
      <c r="D283" s="331" t="s">
        <v>61</v>
      </c>
      <c r="E283" s="331" t="s">
        <v>67</v>
      </c>
      <c r="F283" s="332">
        <v>22.24</v>
      </c>
      <c r="G283" s="330" t="s">
        <v>60</v>
      </c>
      <c r="H283" s="330" t="s">
        <v>60</v>
      </c>
      <c r="I283" s="331" t="s">
        <v>1595</v>
      </c>
      <c r="J283" s="333" t="s">
        <v>491</v>
      </c>
      <c r="K283" s="329">
        <v>44353</v>
      </c>
      <c r="L283" s="332">
        <v>18.649999999999999</v>
      </c>
      <c r="M283" s="331" t="s">
        <v>492</v>
      </c>
      <c r="N283" s="332">
        <v>3.55</v>
      </c>
      <c r="O283" s="332">
        <v>6.45</v>
      </c>
      <c r="P283" s="90">
        <f t="shared" si="12"/>
        <v>397</v>
      </c>
      <c r="Q283" s="90">
        <f t="shared" si="13"/>
        <v>275</v>
      </c>
      <c r="R283" s="90">
        <f t="shared" si="14"/>
        <v>396</v>
      </c>
    </row>
    <row r="284" spans="1:18">
      <c r="A284" s="329">
        <v>44829</v>
      </c>
      <c r="B284" s="330" t="s">
        <v>1596</v>
      </c>
      <c r="C284" s="330" t="s">
        <v>1597</v>
      </c>
      <c r="D284" s="331" t="s">
        <v>61</v>
      </c>
      <c r="E284" s="331" t="s">
        <v>77</v>
      </c>
      <c r="F284" s="332">
        <v>379.66</v>
      </c>
      <c r="G284" s="330" t="s">
        <v>1598</v>
      </c>
      <c r="H284" s="330" t="s">
        <v>60</v>
      </c>
      <c r="I284" s="331" t="s">
        <v>1599</v>
      </c>
      <c r="J284" s="333" t="s">
        <v>491</v>
      </c>
      <c r="K284" s="329">
        <v>44829</v>
      </c>
      <c r="L284" s="332">
        <v>18.64</v>
      </c>
      <c r="M284" s="331" t="s">
        <v>492</v>
      </c>
      <c r="N284" s="332">
        <v>16.73</v>
      </c>
      <c r="O284" s="332">
        <v>8.51</v>
      </c>
      <c r="P284" s="90">
        <f t="shared" si="12"/>
        <v>297</v>
      </c>
      <c r="Q284" s="90">
        <f t="shared" si="13"/>
        <v>276</v>
      </c>
      <c r="R284" s="90">
        <f t="shared" si="14"/>
        <v>384</v>
      </c>
    </row>
    <row r="285" spans="1:18">
      <c r="A285" s="329">
        <v>44468</v>
      </c>
      <c r="B285" s="330" t="s">
        <v>1600</v>
      </c>
      <c r="C285" s="330" t="s">
        <v>1601</v>
      </c>
      <c r="D285" s="331" t="s">
        <v>61</v>
      </c>
      <c r="E285" s="331" t="s">
        <v>77</v>
      </c>
      <c r="F285" s="332">
        <v>6481.27</v>
      </c>
      <c r="G285" s="330" t="s">
        <v>60</v>
      </c>
      <c r="H285" s="330" t="s">
        <v>60</v>
      </c>
      <c r="I285" s="331" t="s">
        <v>1602</v>
      </c>
      <c r="J285" s="333" t="s">
        <v>491</v>
      </c>
      <c r="K285" s="329">
        <v>44468</v>
      </c>
      <c r="L285" s="332">
        <v>18.34</v>
      </c>
      <c r="M285" s="331" t="s">
        <v>492</v>
      </c>
      <c r="N285" s="332">
        <v>21.51</v>
      </c>
      <c r="O285" s="332">
        <v>22.89</v>
      </c>
      <c r="P285" s="90">
        <f t="shared" si="12"/>
        <v>270</v>
      </c>
      <c r="Q285" s="90">
        <f t="shared" si="13"/>
        <v>277</v>
      </c>
      <c r="R285" s="90">
        <f t="shared" si="14"/>
        <v>293</v>
      </c>
    </row>
    <row r="286" spans="1:18">
      <c r="A286" s="329">
        <v>44462</v>
      </c>
      <c r="B286" s="330" t="s">
        <v>1603</v>
      </c>
      <c r="C286" s="330" t="s">
        <v>1604</v>
      </c>
      <c r="D286" s="331" t="s">
        <v>61</v>
      </c>
      <c r="E286" s="331" t="s">
        <v>77</v>
      </c>
      <c r="F286" s="332">
        <v>161.30000000000001</v>
      </c>
      <c r="G286" s="330" t="s">
        <v>1605</v>
      </c>
      <c r="H286" s="330" t="s">
        <v>60</v>
      </c>
      <c r="I286" s="331" t="s">
        <v>1606</v>
      </c>
      <c r="J286" s="333" t="s">
        <v>491</v>
      </c>
      <c r="K286" s="329">
        <v>44462</v>
      </c>
      <c r="L286" s="332">
        <v>18.32</v>
      </c>
      <c r="M286" s="331" t="s">
        <v>492</v>
      </c>
      <c r="N286" s="332">
        <v>16.54</v>
      </c>
      <c r="O286" s="332">
        <v>23.51</v>
      </c>
      <c r="P286" s="90">
        <f t="shared" si="12"/>
        <v>301</v>
      </c>
      <c r="Q286" s="90">
        <f t="shared" si="13"/>
        <v>278</v>
      </c>
      <c r="R286" s="90">
        <f t="shared" si="14"/>
        <v>288</v>
      </c>
    </row>
    <row r="287" spans="1:18">
      <c r="A287" s="329">
        <v>44831</v>
      </c>
      <c r="B287" s="330" t="s">
        <v>342</v>
      </c>
      <c r="C287" s="330" t="s">
        <v>343</v>
      </c>
      <c r="D287" s="331" t="s">
        <v>61</v>
      </c>
      <c r="E287" s="331" t="s">
        <v>77</v>
      </c>
      <c r="F287" s="332">
        <v>1248.56</v>
      </c>
      <c r="G287" s="330" t="s">
        <v>266</v>
      </c>
      <c r="H287" s="330" t="s">
        <v>60</v>
      </c>
      <c r="I287" s="331" t="s">
        <v>344</v>
      </c>
      <c r="J287" s="333" t="s">
        <v>491</v>
      </c>
      <c r="K287" s="329">
        <v>44831</v>
      </c>
      <c r="L287" s="332">
        <v>18.27</v>
      </c>
      <c r="M287" s="331" t="s">
        <v>492</v>
      </c>
      <c r="N287" s="332">
        <v>14.34</v>
      </c>
      <c r="O287" s="332">
        <v>16.489999999999998</v>
      </c>
      <c r="P287" s="90">
        <f t="shared" si="12"/>
        <v>315</v>
      </c>
      <c r="Q287" s="90">
        <f t="shared" si="13"/>
        <v>279</v>
      </c>
      <c r="R287" s="90">
        <f t="shared" si="14"/>
        <v>327</v>
      </c>
    </row>
    <row r="288" spans="1:18">
      <c r="A288" s="329">
        <v>44736</v>
      </c>
      <c r="B288" s="330" t="s">
        <v>1607</v>
      </c>
      <c r="C288" s="330" t="s">
        <v>1608</v>
      </c>
      <c r="D288" s="331" t="s">
        <v>61</v>
      </c>
      <c r="E288" s="331" t="s">
        <v>77</v>
      </c>
      <c r="F288" s="332">
        <v>489.47</v>
      </c>
      <c r="G288" s="330" t="s">
        <v>1609</v>
      </c>
      <c r="H288" s="330" t="s">
        <v>60</v>
      </c>
      <c r="I288" s="331" t="s">
        <v>1610</v>
      </c>
      <c r="J288" s="333" t="s">
        <v>491</v>
      </c>
      <c r="K288" s="329">
        <v>44736</v>
      </c>
      <c r="L288" s="332">
        <v>18.239999999999998</v>
      </c>
      <c r="M288" s="331" t="s">
        <v>492</v>
      </c>
      <c r="N288" s="332">
        <v>18.239999999999998</v>
      </c>
      <c r="O288" s="332">
        <v>13.94</v>
      </c>
      <c r="P288" s="90">
        <f t="shared" si="12"/>
        <v>291</v>
      </c>
      <c r="Q288" s="90">
        <f t="shared" si="13"/>
        <v>280</v>
      </c>
      <c r="R288" s="90">
        <f t="shared" si="14"/>
        <v>345</v>
      </c>
    </row>
    <row r="289" spans="1:18">
      <c r="A289" s="329">
        <v>44769</v>
      </c>
      <c r="B289" s="330" t="s">
        <v>1611</v>
      </c>
      <c r="C289" s="330" t="s">
        <v>1612</v>
      </c>
      <c r="D289" s="331" t="s">
        <v>61</v>
      </c>
      <c r="E289" s="331" t="s">
        <v>67</v>
      </c>
      <c r="F289" s="332">
        <v>37.68</v>
      </c>
      <c r="G289" s="330" t="s">
        <v>1613</v>
      </c>
      <c r="H289" s="330" t="s">
        <v>60</v>
      </c>
      <c r="I289" s="331" t="s">
        <v>1614</v>
      </c>
      <c r="J289" s="333" t="s">
        <v>491</v>
      </c>
      <c r="K289" s="329">
        <v>44769</v>
      </c>
      <c r="L289" s="332">
        <v>17.96</v>
      </c>
      <c r="M289" s="331" t="s">
        <v>492</v>
      </c>
      <c r="N289" s="332">
        <v>17.96</v>
      </c>
      <c r="O289" s="332">
        <v>8.64</v>
      </c>
      <c r="P289" s="90">
        <f t="shared" si="12"/>
        <v>293</v>
      </c>
      <c r="Q289" s="90">
        <f t="shared" si="13"/>
        <v>281</v>
      </c>
      <c r="R289" s="90">
        <f t="shared" si="14"/>
        <v>383</v>
      </c>
    </row>
    <row r="290" spans="1:18">
      <c r="A290" s="329">
        <v>44468</v>
      </c>
      <c r="B290" s="330" t="s">
        <v>1615</v>
      </c>
      <c r="C290" s="330" t="s">
        <v>1616</v>
      </c>
      <c r="D290" s="331" t="s">
        <v>61</v>
      </c>
      <c r="E290" s="331" t="s">
        <v>77</v>
      </c>
      <c r="F290" s="332">
        <v>899.34</v>
      </c>
      <c r="G290" s="330" t="s">
        <v>1617</v>
      </c>
      <c r="H290" s="330" t="s">
        <v>60</v>
      </c>
      <c r="I290" s="331" t="s">
        <v>1618</v>
      </c>
      <c r="J290" s="333" t="s">
        <v>491</v>
      </c>
      <c r="K290" s="329">
        <v>44468</v>
      </c>
      <c r="L290" s="332">
        <v>17.68</v>
      </c>
      <c r="M290" s="331" t="s">
        <v>492</v>
      </c>
      <c r="N290" s="332">
        <v>21.39</v>
      </c>
      <c r="O290" s="332">
        <v>15.63</v>
      </c>
      <c r="P290" s="90">
        <f t="shared" si="12"/>
        <v>271</v>
      </c>
      <c r="Q290" s="90">
        <f t="shared" si="13"/>
        <v>282</v>
      </c>
      <c r="R290" s="90">
        <f t="shared" si="14"/>
        <v>333</v>
      </c>
    </row>
    <row r="291" spans="1:18">
      <c r="A291" s="329">
        <v>44138</v>
      </c>
      <c r="B291" s="330" t="s">
        <v>1619</v>
      </c>
      <c r="C291" s="330" t="s">
        <v>1620</v>
      </c>
      <c r="D291" s="331" t="s">
        <v>61</v>
      </c>
      <c r="E291" s="331" t="s">
        <v>77</v>
      </c>
      <c r="F291" s="338">
        <v>0.28199999999999997</v>
      </c>
      <c r="G291" s="330" t="s">
        <v>60</v>
      </c>
      <c r="H291" s="330" t="s">
        <v>60</v>
      </c>
      <c r="I291" s="331" t="s">
        <v>1621</v>
      </c>
      <c r="J291" s="333" t="s">
        <v>491</v>
      </c>
      <c r="K291" s="329">
        <v>44138</v>
      </c>
      <c r="L291" s="332">
        <v>17.649999999999999</v>
      </c>
      <c r="M291" s="331" t="s">
        <v>492</v>
      </c>
      <c r="N291" s="332">
        <v>21.21</v>
      </c>
      <c r="O291" s="332">
        <v>5.26</v>
      </c>
      <c r="P291" s="90">
        <f t="shared" si="12"/>
        <v>272</v>
      </c>
      <c r="Q291" s="90">
        <f t="shared" si="13"/>
        <v>283</v>
      </c>
      <c r="R291" s="90">
        <f t="shared" si="14"/>
        <v>402</v>
      </c>
    </row>
    <row r="292" spans="1:18">
      <c r="A292" s="329">
        <v>44897</v>
      </c>
      <c r="B292" s="330" t="s">
        <v>1622</v>
      </c>
      <c r="C292" s="330" t="s">
        <v>1623</v>
      </c>
      <c r="D292" s="331" t="s">
        <v>61</v>
      </c>
      <c r="E292" s="331" t="s">
        <v>77</v>
      </c>
      <c r="F292" s="332">
        <v>265.36</v>
      </c>
      <c r="G292" s="330" t="s">
        <v>1624</v>
      </c>
      <c r="H292" s="330" t="s">
        <v>60</v>
      </c>
      <c r="I292" s="331" t="s">
        <v>1625</v>
      </c>
      <c r="J292" s="333" t="s">
        <v>491</v>
      </c>
      <c r="K292" s="329">
        <v>44897</v>
      </c>
      <c r="L292" s="332">
        <v>17.649999999999999</v>
      </c>
      <c r="M292" s="331" t="s">
        <v>492</v>
      </c>
      <c r="N292" s="332">
        <v>15.11</v>
      </c>
      <c r="O292" s="332">
        <v>23.08</v>
      </c>
      <c r="P292" s="90">
        <f t="shared" si="12"/>
        <v>309</v>
      </c>
      <c r="Q292" s="90">
        <f t="shared" si="13"/>
        <v>283</v>
      </c>
      <c r="R292" s="90">
        <f t="shared" si="14"/>
        <v>292</v>
      </c>
    </row>
    <row r="293" spans="1:18">
      <c r="A293" s="329">
        <v>44872</v>
      </c>
      <c r="B293" s="330" t="s">
        <v>1626</v>
      </c>
      <c r="C293" s="330" t="s">
        <v>1627</v>
      </c>
      <c r="D293" s="331" t="s">
        <v>61</v>
      </c>
      <c r="E293" s="331" t="s">
        <v>77</v>
      </c>
      <c r="F293" s="332">
        <v>8532.83</v>
      </c>
      <c r="G293" s="330" t="s">
        <v>1628</v>
      </c>
      <c r="H293" s="330" t="s">
        <v>1198</v>
      </c>
      <c r="I293" s="331" t="s">
        <v>1629</v>
      </c>
      <c r="J293" s="333" t="s">
        <v>491</v>
      </c>
      <c r="K293" s="329">
        <v>44872</v>
      </c>
      <c r="L293" s="332">
        <v>17.63</v>
      </c>
      <c r="M293" s="331" t="s">
        <v>492</v>
      </c>
      <c r="N293" s="332">
        <v>21.73</v>
      </c>
      <c r="O293" s="332">
        <v>34.770000000000003</v>
      </c>
      <c r="P293" s="90">
        <f t="shared" si="12"/>
        <v>269</v>
      </c>
      <c r="Q293" s="90">
        <f t="shared" si="13"/>
        <v>285</v>
      </c>
      <c r="R293" s="90">
        <f t="shared" si="14"/>
        <v>228</v>
      </c>
    </row>
    <row r="294" spans="1:18">
      <c r="A294" s="329">
        <v>44508</v>
      </c>
      <c r="B294" s="330" t="s">
        <v>1630</v>
      </c>
      <c r="C294" s="330" t="s">
        <v>1631</v>
      </c>
      <c r="D294" s="331" t="s">
        <v>61</v>
      </c>
      <c r="E294" s="331" t="s">
        <v>67</v>
      </c>
      <c r="F294" s="332">
        <v>956.11</v>
      </c>
      <c r="G294" s="330" t="s">
        <v>60</v>
      </c>
      <c r="H294" s="330" t="s">
        <v>1632</v>
      </c>
      <c r="I294" s="331" t="s">
        <v>1633</v>
      </c>
      <c r="J294" s="333" t="s">
        <v>491</v>
      </c>
      <c r="K294" s="329">
        <v>44508</v>
      </c>
      <c r="L294" s="332">
        <v>17.420000000000002</v>
      </c>
      <c r="M294" s="331" t="s">
        <v>492</v>
      </c>
      <c r="N294" s="332">
        <v>20.65</v>
      </c>
      <c r="O294" s="332">
        <v>26.77</v>
      </c>
      <c r="P294" s="90">
        <f t="shared" si="12"/>
        <v>274</v>
      </c>
      <c r="Q294" s="90">
        <f t="shared" si="13"/>
        <v>286</v>
      </c>
      <c r="R294" s="90">
        <f t="shared" si="14"/>
        <v>267</v>
      </c>
    </row>
    <row r="295" spans="1:18">
      <c r="A295" s="329">
        <v>44903</v>
      </c>
      <c r="B295" s="330" t="s">
        <v>1634</v>
      </c>
      <c r="C295" s="330" t="s">
        <v>1635</v>
      </c>
      <c r="D295" s="331" t="s">
        <v>61</v>
      </c>
      <c r="E295" s="331" t="s">
        <v>77</v>
      </c>
      <c r="F295" s="332">
        <v>321.67</v>
      </c>
      <c r="G295" s="330" t="s">
        <v>1636</v>
      </c>
      <c r="H295" s="330" t="s">
        <v>60</v>
      </c>
      <c r="I295" s="331" t="s">
        <v>1637</v>
      </c>
      <c r="J295" s="333" t="s">
        <v>491</v>
      </c>
      <c r="K295" s="329">
        <v>44903</v>
      </c>
      <c r="L295" s="332">
        <v>16.670000000000002</v>
      </c>
      <c r="M295" s="331" t="s">
        <v>492</v>
      </c>
      <c r="N295" s="332">
        <v>19.66</v>
      </c>
      <c r="O295" s="332">
        <v>25</v>
      </c>
      <c r="P295" s="90">
        <f t="shared" si="12"/>
        <v>284</v>
      </c>
      <c r="Q295" s="90">
        <f t="shared" si="13"/>
        <v>287</v>
      </c>
      <c r="R295" s="90">
        <f t="shared" si="14"/>
        <v>277</v>
      </c>
    </row>
    <row r="296" spans="1:18">
      <c r="A296" s="329">
        <v>44154</v>
      </c>
      <c r="B296" s="330" t="s">
        <v>1638</v>
      </c>
      <c r="C296" s="330" t="s">
        <v>1639</v>
      </c>
      <c r="D296" s="331" t="s">
        <v>61</v>
      </c>
      <c r="E296" s="331" t="s">
        <v>67</v>
      </c>
      <c r="F296" s="338">
        <v>0.16300000000000001</v>
      </c>
      <c r="G296" s="330" t="s">
        <v>60</v>
      </c>
      <c r="H296" s="330" t="s">
        <v>1640</v>
      </c>
      <c r="I296" s="331" t="s">
        <v>1641</v>
      </c>
      <c r="J296" s="333" t="s">
        <v>491</v>
      </c>
      <c r="K296" s="329">
        <v>44154</v>
      </c>
      <c r="L296" s="332">
        <v>16.59</v>
      </c>
      <c r="M296" s="331" t="s">
        <v>492</v>
      </c>
      <c r="N296" s="332">
        <v>16.59</v>
      </c>
      <c r="O296" s="332">
        <v>16.59</v>
      </c>
      <c r="P296" s="90">
        <f t="shared" si="12"/>
        <v>299</v>
      </c>
      <c r="Q296" s="90">
        <f t="shared" si="13"/>
        <v>288</v>
      </c>
      <c r="R296" s="90">
        <f t="shared" si="14"/>
        <v>326</v>
      </c>
    </row>
    <row r="297" spans="1:18">
      <c r="A297" s="329">
        <v>44849</v>
      </c>
      <c r="B297" s="330" t="s">
        <v>1642</v>
      </c>
      <c r="C297" s="330" t="s">
        <v>1643</v>
      </c>
      <c r="D297" s="331" t="s">
        <v>61</v>
      </c>
      <c r="E297" s="331" t="s">
        <v>77</v>
      </c>
      <c r="F297" s="332">
        <v>340.28</v>
      </c>
      <c r="G297" s="330" t="s">
        <v>1644</v>
      </c>
      <c r="H297" s="330" t="s">
        <v>1645</v>
      </c>
      <c r="I297" s="331" t="s">
        <v>1646</v>
      </c>
      <c r="J297" s="333" t="s">
        <v>491</v>
      </c>
      <c r="K297" s="329">
        <v>44849</v>
      </c>
      <c r="L297" s="332">
        <v>16.48</v>
      </c>
      <c r="M297" s="331" t="s">
        <v>492</v>
      </c>
      <c r="N297" s="332">
        <v>22.83</v>
      </c>
      <c r="O297" s="332">
        <v>18.29</v>
      </c>
      <c r="P297" s="90">
        <f t="shared" si="12"/>
        <v>265</v>
      </c>
      <c r="Q297" s="90">
        <f t="shared" si="13"/>
        <v>289</v>
      </c>
      <c r="R297" s="90">
        <f t="shared" si="14"/>
        <v>318</v>
      </c>
    </row>
    <row r="298" spans="1:18" ht="22.5">
      <c r="A298" s="329">
        <v>44647</v>
      </c>
      <c r="B298" s="330" t="s">
        <v>1647</v>
      </c>
      <c r="C298" s="330" t="s">
        <v>1648</v>
      </c>
      <c r="D298" s="331" t="s">
        <v>61</v>
      </c>
      <c r="E298" s="331" t="s">
        <v>77</v>
      </c>
      <c r="F298" s="332">
        <v>1250.5</v>
      </c>
      <c r="G298" s="330" t="s">
        <v>1649</v>
      </c>
      <c r="H298" s="330" t="s">
        <v>1650</v>
      </c>
      <c r="I298" s="331" t="s">
        <v>1651</v>
      </c>
      <c r="J298" s="333" t="s">
        <v>491</v>
      </c>
      <c r="K298" s="329">
        <v>44647</v>
      </c>
      <c r="L298" s="332">
        <v>16.350000000000001</v>
      </c>
      <c r="M298" s="331" t="s">
        <v>492</v>
      </c>
      <c r="N298" s="332">
        <v>31.5</v>
      </c>
      <c r="O298" s="332">
        <v>35.39</v>
      </c>
      <c r="P298" s="90">
        <f t="shared" si="12"/>
        <v>211</v>
      </c>
      <c r="Q298" s="90">
        <f t="shared" si="13"/>
        <v>290</v>
      </c>
      <c r="R298" s="90">
        <f t="shared" si="14"/>
        <v>223</v>
      </c>
    </row>
    <row r="299" spans="1:18">
      <c r="A299" s="329">
        <v>44643</v>
      </c>
      <c r="B299" s="330" t="s">
        <v>1652</v>
      </c>
      <c r="C299" s="330" t="s">
        <v>1653</v>
      </c>
      <c r="D299" s="331" t="s">
        <v>61</v>
      </c>
      <c r="E299" s="331" t="s">
        <v>77</v>
      </c>
      <c r="F299" s="332">
        <v>1774.38</v>
      </c>
      <c r="G299" s="330" t="s">
        <v>1654</v>
      </c>
      <c r="H299" s="330" t="s">
        <v>60</v>
      </c>
      <c r="I299" s="331" t="s">
        <v>1655</v>
      </c>
      <c r="J299" s="333" t="s">
        <v>491</v>
      </c>
      <c r="K299" s="329">
        <v>44643</v>
      </c>
      <c r="L299" s="332">
        <v>16.11</v>
      </c>
      <c r="M299" s="331" t="s">
        <v>492</v>
      </c>
      <c r="N299" s="332">
        <v>30.34</v>
      </c>
      <c r="O299" s="332">
        <v>14.37</v>
      </c>
      <c r="P299" s="90">
        <f t="shared" si="12"/>
        <v>221</v>
      </c>
      <c r="Q299" s="90">
        <f t="shared" si="13"/>
        <v>291</v>
      </c>
      <c r="R299" s="90">
        <f t="shared" si="14"/>
        <v>341</v>
      </c>
    </row>
    <row r="300" spans="1:18">
      <c r="A300" s="329">
        <v>44375</v>
      </c>
      <c r="B300" s="330" t="s">
        <v>1656</v>
      </c>
      <c r="C300" s="330" t="s">
        <v>1657</v>
      </c>
      <c r="D300" s="331" t="s">
        <v>61</v>
      </c>
      <c r="E300" s="331" t="s">
        <v>77</v>
      </c>
      <c r="F300" s="332">
        <v>968.58</v>
      </c>
      <c r="G300" s="330" t="s">
        <v>1658</v>
      </c>
      <c r="H300" s="330" t="s">
        <v>60</v>
      </c>
      <c r="I300" s="331" t="s">
        <v>1659</v>
      </c>
      <c r="J300" s="333" t="s">
        <v>491</v>
      </c>
      <c r="K300" s="329">
        <v>44375</v>
      </c>
      <c r="L300" s="332">
        <v>15.87</v>
      </c>
      <c r="M300" s="331" t="s">
        <v>492</v>
      </c>
      <c r="N300" s="332">
        <v>15.87</v>
      </c>
      <c r="O300" s="332">
        <v>15.87</v>
      </c>
      <c r="P300" s="90">
        <f t="shared" si="12"/>
        <v>305</v>
      </c>
      <c r="Q300" s="90">
        <f t="shared" si="13"/>
        <v>292</v>
      </c>
      <c r="R300" s="90">
        <f t="shared" si="14"/>
        <v>331</v>
      </c>
    </row>
    <row r="301" spans="1:18">
      <c r="A301" s="329">
        <v>44192</v>
      </c>
      <c r="B301" s="330" t="s">
        <v>1660</v>
      </c>
      <c r="C301" s="330" t="s">
        <v>1661</v>
      </c>
      <c r="D301" s="331" t="s">
        <v>61</v>
      </c>
      <c r="E301" s="331" t="s">
        <v>77</v>
      </c>
      <c r="F301" s="332">
        <v>45.66</v>
      </c>
      <c r="G301" s="330" t="s">
        <v>1662</v>
      </c>
      <c r="H301" s="330" t="s">
        <v>60</v>
      </c>
      <c r="I301" s="331" t="s">
        <v>1663</v>
      </c>
      <c r="J301" s="333" t="s">
        <v>491</v>
      </c>
      <c r="K301" s="329">
        <v>44192</v>
      </c>
      <c r="L301" s="332">
        <v>15.79</v>
      </c>
      <c r="M301" s="331" t="s">
        <v>492</v>
      </c>
      <c r="N301" s="332">
        <v>14.58</v>
      </c>
      <c r="O301" s="332">
        <v>29.03</v>
      </c>
      <c r="P301" s="90">
        <f t="shared" si="12"/>
        <v>312</v>
      </c>
      <c r="Q301" s="90">
        <f t="shared" si="13"/>
        <v>293</v>
      </c>
      <c r="R301" s="90">
        <f t="shared" si="14"/>
        <v>257</v>
      </c>
    </row>
    <row r="302" spans="1:18">
      <c r="A302" s="329">
        <v>44487</v>
      </c>
      <c r="B302" s="330" t="s">
        <v>1566</v>
      </c>
      <c r="C302" s="330" t="s">
        <v>1567</v>
      </c>
      <c r="D302" s="331" t="s">
        <v>61</v>
      </c>
      <c r="E302" s="331" t="s">
        <v>77</v>
      </c>
      <c r="F302" s="332">
        <v>689.47</v>
      </c>
      <c r="G302" s="330" t="s">
        <v>1664</v>
      </c>
      <c r="H302" s="330" t="s">
        <v>60</v>
      </c>
      <c r="I302" s="331" t="s">
        <v>1665</v>
      </c>
      <c r="J302" s="333" t="s">
        <v>491</v>
      </c>
      <c r="K302" s="329">
        <v>44487</v>
      </c>
      <c r="L302" s="332">
        <v>15.38</v>
      </c>
      <c r="M302" s="331" t="s">
        <v>492</v>
      </c>
      <c r="N302" s="332">
        <v>20</v>
      </c>
      <c r="O302" s="332">
        <v>49.4</v>
      </c>
      <c r="P302" s="90">
        <f t="shared" si="12"/>
        <v>279</v>
      </c>
      <c r="Q302" s="90">
        <f t="shared" si="13"/>
        <v>294</v>
      </c>
      <c r="R302" s="90">
        <f t="shared" si="14"/>
        <v>158</v>
      </c>
    </row>
    <row r="303" spans="1:18" ht="22.5">
      <c r="A303" s="329">
        <v>44543</v>
      </c>
      <c r="B303" s="330" t="s">
        <v>1666</v>
      </c>
      <c r="C303" s="330" t="s">
        <v>1667</v>
      </c>
      <c r="D303" s="331" t="s">
        <v>61</v>
      </c>
      <c r="E303" s="331" t="s">
        <v>67</v>
      </c>
      <c r="F303" s="332">
        <v>2036.69</v>
      </c>
      <c r="G303" s="330" t="s">
        <v>1668</v>
      </c>
      <c r="H303" s="330" t="s">
        <v>1669</v>
      </c>
      <c r="I303" s="331" t="s">
        <v>1670</v>
      </c>
      <c r="J303" s="333" t="s">
        <v>491</v>
      </c>
      <c r="K303" s="329">
        <v>44543</v>
      </c>
      <c r="L303" s="332">
        <v>15.04</v>
      </c>
      <c r="M303" s="331" t="s">
        <v>492</v>
      </c>
      <c r="N303" s="332">
        <v>15.45</v>
      </c>
      <c r="O303" s="332">
        <v>11.26</v>
      </c>
      <c r="P303" s="90">
        <f t="shared" si="12"/>
        <v>308</v>
      </c>
      <c r="Q303" s="90">
        <f t="shared" si="13"/>
        <v>295</v>
      </c>
      <c r="R303" s="90">
        <f t="shared" si="14"/>
        <v>359</v>
      </c>
    </row>
    <row r="304" spans="1:18">
      <c r="A304" s="329">
        <v>44713</v>
      </c>
      <c r="B304" s="330" t="s">
        <v>1671</v>
      </c>
      <c r="C304" s="330" t="s">
        <v>1672</v>
      </c>
      <c r="D304" s="331" t="s">
        <v>61</v>
      </c>
      <c r="E304" s="331" t="s">
        <v>67</v>
      </c>
      <c r="F304" s="332">
        <v>14.35</v>
      </c>
      <c r="G304" s="330" t="s">
        <v>1673</v>
      </c>
      <c r="H304" s="330" t="s">
        <v>60</v>
      </c>
      <c r="I304" s="331" t="s">
        <v>1674</v>
      </c>
      <c r="J304" s="333" t="s">
        <v>491</v>
      </c>
      <c r="K304" s="329">
        <v>44713</v>
      </c>
      <c r="L304" s="332">
        <v>14.86</v>
      </c>
      <c r="M304" s="331" t="s">
        <v>492</v>
      </c>
      <c r="N304" s="332">
        <v>27.17</v>
      </c>
      <c r="O304" s="332">
        <v>30.27</v>
      </c>
      <c r="P304" s="90">
        <f t="shared" si="12"/>
        <v>239</v>
      </c>
      <c r="Q304" s="90">
        <f t="shared" si="13"/>
        <v>296</v>
      </c>
      <c r="R304" s="90">
        <f t="shared" si="14"/>
        <v>250</v>
      </c>
    </row>
    <row r="305" spans="1:18" ht="22.5">
      <c r="A305" s="329">
        <v>44707</v>
      </c>
      <c r="B305" s="330" t="s">
        <v>1675</v>
      </c>
      <c r="C305" s="330" t="s">
        <v>1676</v>
      </c>
      <c r="D305" s="331" t="s">
        <v>61</v>
      </c>
      <c r="E305" s="331" t="s">
        <v>77</v>
      </c>
      <c r="F305" s="332">
        <v>72967.490000000005</v>
      </c>
      <c r="G305" s="330" t="s">
        <v>1677</v>
      </c>
      <c r="H305" s="330" t="s">
        <v>1678</v>
      </c>
      <c r="I305" s="331" t="s">
        <v>1679</v>
      </c>
      <c r="J305" s="333" t="s">
        <v>491</v>
      </c>
      <c r="K305" s="329">
        <v>44707</v>
      </c>
      <c r="L305" s="332">
        <v>14.68</v>
      </c>
      <c r="M305" s="331" t="s">
        <v>492</v>
      </c>
      <c r="N305" s="332">
        <v>45.59</v>
      </c>
      <c r="O305" s="332">
        <v>29.16</v>
      </c>
      <c r="P305" s="90">
        <f t="shared" si="12"/>
        <v>153</v>
      </c>
      <c r="Q305" s="90">
        <f t="shared" si="13"/>
        <v>297</v>
      </c>
      <c r="R305" s="90">
        <f t="shared" si="14"/>
        <v>256</v>
      </c>
    </row>
    <row r="306" spans="1:18" ht="22.5">
      <c r="A306" s="329">
        <v>44614</v>
      </c>
      <c r="B306" s="330" t="s">
        <v>1259</v>
      </c>
      <c r="C306" s="330" t="s">
        <v>1260</v>
      </c>
      <c r="D306" s="331" t="s">
        <v>61</v>
      </c>
      <c r="E306" s="331" t="s">
        <v>77</v>
      </c>
      <c r="F306" s="332">
        <v>8563.25</v>
      </c>
      <c r="G306" s="330" t="s">
        <v>1262</v>
      </c>
      <c r="H306" s="330" t="s">
        <v>1680</v>
      </c>
      <c r="I306" s="331" t="s">
        <v>1681</v>
      </c>
      <c r="J306" s="333" t="s">
        <v>491</v>
      </c>
      <c r="K306" s="329">
        <v>44614</v>
      </c>
      <c r="L306" s="332">
        <v>14.56</v>
      </c>
      <c r="M306" s="331" t="s">
        <v>492</v>
      </c>
      <c r="N306" s="332">
        <v>13.05</v>
      </c>
      <c r="O306" s="332">
        <v>22.01</v>
      </c>
      <c r="P306" s="90">
        <f t="shared" si="12"/>
        <v>326</v>
      </c>
      <c r="Q306" s="90">
        <f t="shared" si="13"/>
        <v>298</v>
      </c>
      <c r="R306" s="90">
        <f t="shared" si="14"/>
        <v>298</v>
      </c>
    </row>
    <row r="307" spans="1:18">
      <c r="A307" s="329">
        <v>44124</v>
      </c>
      <c r="B307" s="330" t="s">
        <v>1682</v>
      </c>
      <c r="C307" s="330" t="s">
        <v>1683</v>
      </c>
      <c r="D307" s="331" t="s">
        <v>61</v>
      </c>
      <c r="E307" s="331" t="s">
        <v>67</v>
      </c>
      <c r="F307" s="332">
        <v>4.54</v>
      </c>
      <c r="G307" s="330" t="s">
        <v>1684</v>
      </c>
      <c r="H307" s="330" t="s">
        <v>60</v>
      </c>
      <c r="I307" s="331" t="s">
        <v>1685</v>
      </c>
      <c r="J307" s="333" t="s">
        <v>491</v>
      </c>
      <c r="K307" s="329">
        <v>44124</v>
      </c>
      <c r="L307" s="332">
        <v>14.5</v>
      </c>
      <c r="M307" s="331" t="s">
        <v>492</v>
      </c>
      <c r="N307" s="332">
        <v>14.5</v>
      </c>
      <c r="O307" s="332">
        <v>23.78</v>
      </c>
      <c r="P307" s="90">
        <f t="shared" si="12"/>
        <v>313</v>
      </c>
      <c r="Q307" s="90">
        <f t="shared" si="13"/>
        <v>299</v>
      </c>
      <c r="R307" s="90">
        <f t="shared" si="14"/>
        <v>285</v>
      </c>
    </row>
    <row r="308" spans="1:18">
      <c r="A308" s="329">
        <v>44742</v>
      </c>
      <c r="B308" s="330" t="s">
        <v>1686</v>
      </c>
      <c r="C308" s="330" t="s">
        <v>1687</v>
      </c>
      <c r="D308" s="331" t="s">
        <v>61</v>
      </c>
      <c r="E308" s="331" t="s">
        <v>77</v>
      </c>
      <c r="F308" s="332">
        <v>570.20000000000005</v>
      </c>
      <c r="G308" s="330" t="s">
        <v>1688</v>
      </c>
      <c r="H308" s="330" t="s">
        <v>60</v>
      </c>
      <c r="I308" s="331" t="s">
        <v>1689</v>
      </c>
      <c r="J308" s="333" t="s">
        <v>491</v>
      </c>
      <c r="K308" s="329">
        <v>44742</v>
      </c>
      <c r="L308" s="332">
        <v>14.24</v>
      </c>
      <c r="M308" s="331" t="s">
        <v>492</v>
      </c>
      <c r="N308" s="332">
        <v>6.15</v>
      </c>
      <c r="O308" s="332">
        <v>-9.26</v>
      </c>
      <c r="P308" s="90">
        <f t="shared" si="12"/>
        <v>379</v>
      </c>
      <c r="Q308" s="90">
        <f t="shared" si="13"/>
        <v>300</v>
      </c>
      <c r="R308" s="90">
        <f t="shared" si="14"/>
        <v>467</v>
      </c>
    </row>
    <row r="309" spans="1:18">
      <c r="A309" s="329">
        <v>44732</v>
      </c>
      <c r="B309" s="330" t="s">
        <v>1277</v>
      </c>
      <c r="C309" s="330" t="s">
        <v>1278</v>
      </c>
      <c r="D309" s="331" t="s">
        <v>61</v>
      </c>
      <c r="E309" s="331" t="s">
        <v>77</v>
      </c>
      <c r="F309" s="332">
        <v>457.49</v>
      </c>
      <c r="G309" s="330" t="s">
        <v>1690</v>
      </c>
      <c r="H309" s="330" t="s">
        <v>1280</v>
      </c>
      <c r="I309" s="331" t="s">
        <v>1691</v>
      </c>
      <c r="J309" s="333" t="s">
        <v>491</v>
      </c>
      <c r="K309" s="329">
        <v>44732</v>
      </c>
      <c r="L309" s="332">
        <v>14.09</v>
      </c>
      <c r="M309" s="331" t="s">
        <v>492</v>
      </c>
      <c r="N309" s="342">
        <v>0</v>
      </c>
      <c r="O309" s="332">
        <v>3.03</v>
      </c>
      <c r="P309" s="90">
        <f t="shared" si="12"/>
        <v>425</v>
      </c>
      <c r="Q309" s="90">
        <f t="shared" si="13"/>
        <v>301</v>
      </c>
      <c r="R309" s="90">
        <f t="shared" si="14"/>
        <v>414</v>
      </c>
    </row>
    <row r="310" spans="1:18" ht="22.5">
      <c r="A310" s="329">
        <v>44749</v>
      </c>
      <c r="B310" s="330" t="s">
        <v>1692</v>
      </c>
      <c r="C310" s="330" t="s">
        <v>1693</v>
      </c>
      <c r="D310" s="331" t="s">
        <v>61</v>
      </c>
      <c r="E310" s="331" t="s">
        <v>77</v>
      </c>
      <c r="F310" s="332">
        <v>6084.13</v>
      </c>
      <c r="G310" s="330" t="s">
        <v>1694</v>
      </c>
      <c r="H310" s="330" t="s">
        <v>60</v>
      </c>
      <c r="I310" s="331" t="s">
        <v>1695</v>
      </c>
      <c r="J310" s="333" t="s">
        <v>491</v>
      </c>
      <c r="K310" s="329">
        <v>44749</v>
      </c>
      <c r="L310" s="332">
        <v>13.98</v>
      </c>
      <c r="M310" s="331" t="s">
        <v>492</v>
      </c>
      <c r="N310" s="332">
        <v>10.09</v>
      </c>
      <c r="O310" s="332">
        <v>22.69</v>
      </c>
      <c r="P310" s="90">
        <f t="shared" si="12"/>
        <v>347</v>
      </c>
      <c r="Q310" s="90">
        <f t="shared" si="13"/>
        <v>302</v>
      </c>
      <c r="R310" s="90">
        <f t="shared" si="14"/>
        <v>294</v>
      </c>
    </row>
    <row r="311" spans="1:18">
      <c r="A311" s="329">
        <v>44874</v>
      </c>
      <c r="B311" s="330" t="s">
        <v>1582</v>
      </c>
      <c r="C311" s="330" t="s">
        <v>1583</v>
      </c>
      <c r="D311" s="331" t="s">
        <v>61</v>
      </c>
      <c r="E311" s="331" t="s">
        <v>77</v>
      </c>
      <c r="F311" s="332">
        <v>1857.87</v>
      </c>
      <c r="G311" s="330" t="s">
        <v>1696</v>
      </c>
      <c r="H311" s="330" t="s">
        <v>60</v>
      </c>
      <c r="I311" s="331" t="s">
        <v>1697</v>
      </c>
      <c r="J311" s="333" t="s">
        <v>491</v>
      </c>
      <c r="K311" s="329">
        <v>44874</v>
      </c>
      <c r="L311" s="332">
        <v>13.97</v>
      </c>
      <c r="M311" s="331" t="s">
        <v>492</v>
      </c>
      <c r="N311" s="332">
        <v>14.93</v>
      </c>
      <c r="O311" s="332">
        <v>20.56</v>
      </c>
      <c r="P311" s="90">
        <f t="shared" si="12"/>
        <v>310</v>
      </c>
      <c r="Q311" s="90">
        <f t="shared" si="13"/>
        <v>303</v>
      </c>
      <c r="R311" s="90">
        <f t="shared" si="14"/>
        <v>308</v>
      </c>
    </row>
    <row r="312" spans="1:18">
      <c r="A312" s="329">
        <v>44370</v>
      </c>
      <c r="B312" s="330" t="s">
        <v>221</v>
      </c>
      <c r="C312" s="330" t="s">
        <v>60</v>
      </c>
      <c r="D312" s="331" t="s">
        <v>61</v>
      </c>
      <c r="E312" s="331" t="s">
        <v>67</v>
      </c>
      <c r="F312" s="332">
        <v>268.83999999999997</v>
      </c>
      <c r="G312" s="330" t="s">
        <v>222</v>
      </c>
      <c r="H312" s="330" t="s">
        <v>60</v>
      </c>
      <c r="I312" s="331" t="s">
        <v>223</v>
      </c>
      <c r="J312" s="333" t="s">
        <v>491</v>
      </c>
      <c r="K312" s="329">
        <v>44370</v>
      </c>
      <c r="L312" s="332">
        <v>13.73</v>
      </c>
      <c r="M312" s="331" t="s">
        <v>492</v>
      </c>
      <c r="N312" s="332">
        <v>7.35</v>
      </c>
      <c r="O312" s="332">
        <v>9.57</v>
      </c>
      <c r="P312" s="90">
        <f t="shared" si="12"/>
        <v>370</v>
      </c>
      <c r="Q312" s="90">
        <f t="shared" si="13"/>
        <v>304</v>
      </c>
      <c r="R312" s="90">
        <f t="shared" si="14"/>
        <v>374</v>
      </c>
    </row>
    <row r="313" spans="1:18">
      <c r="A313" s="329">
        <v>44496</v>
      </c>
      <c r="B313" s="330" t="s">
        <v>1698</v>
      </c>
      <c r="C313" s="330" t="s">
        <v>1699</v>
      </c>
      <c r="D313" s="331" t="s">
        <v>61</v>
      </c>
      <c r="E313" s="331" t="s">
        <v>77</v>
      </c>
      <c r="F313" s="332">
        <v>1379.48</v>
      </c>
      <c r="G313" s="330" t="s">
        <v>1700</v>
      </c>
      <c r="H313" s="330" t="s">
        <v>1701</v>
      </c>
      <c r="I313" s="331" t="s">
        <v>1702</v>
      </c>
      <c r="J313" s="333" t="s">
        <v>491</v>
      </c>
      <c r="K313" s="329">
        <v>44496</v>
      </c>
      <c r="L313" s="332">
        <v>13.67</v>
      </c>
      <c r="M313" s="331" t="s">
        <v>492</v>
      </c>
      <c r="N313" s="332">
        <v>13.67</v>
      </c>
      <c r="O313" s="332">
        <v>48.16</v>
      </c>
      <c r="P313" s="90">
        <f t="shared" si="12"/>
        <v>321</v>
      </c>
      <c r="Q313" s="90">
        <f t="shared" si="13"/>
        <v>305</v>
      </c>
      <c r="R313" s="90">
        <f t="shared" si="14"/>
        <v>163</v>
      </c>
    </row>
    <row r="314" spans="1:18">
      <c r="A314" s="329">
        <v>44918</v>
      </c>
      <c r="B314" s="330" t="s">
        <v>1703</v>
      </c>
      <c r="C314" s="330" t="s">
        <v>1704</v>
      </c>
      <c r="D314" s="331" t="s">
        <v>61</v>
      </c>
      <c r="E314" s="331" t="s">
        <v>77</v>
      </c>
      <c r="F314" s="332">
        <v>6.86</v>
      </c>
      <c r="G314" s="330" t="s">
        <v>1705</v>
      </c>
      <c r="H314" s="330" t="s">
        <v>60</v>
      </c>
      <c r="I314" s="331" t="s">
        <v>1706</v>
      </c>
      <c r="J314" s="333" t="s">
        <v>491</v>
      </c>
      <c r="K314" s="329">
        <v>44918</v>
      </c>
      <c r="L314" s="332">
        <v>13.5</v>
      </c>
      <c r="M314" s="331" t="s">
        <v>492</v>
      </c>
      <c r="N314" s="332">
        <v>10.06</v>
      </c>
      <c r="O314" s="332">
        <v>6.82</v>
      </c>
      <c r="P314" s="90">
        <f t="shared" si="12"/>
        <v>348</v>
      </c>
      <c r="Q314" s="90">
        <f t="shared" si="13"/>
        <v>306</v>
      </c>
      <c r="R314" s="90">
        <f t="shared" si="14"/>
        <v>394</v>
      </c>
    </row>
    <row r="315" spans="1:18">
      <c r="A315" s="329">
        <v>44544</v>
      </c>
      <c r="B315" s="330" t="s">
        <v>1707</v>
      </c>
      <c r="C315" s="330" t="s">
        <v>1708</v>
      </c>
      <c r="D315" s="331" t="s">
        <v>61</v>
      </c>
      <c r="E315" s="331" t="s">
        <v>77</v>
      </c>
      <c r="F315" s="332">
        <v>208.2</v>
      </c>
      <c r="G315" s="330" t="s">
        <v>1709</v>
      </c>
      <c r="H315" s="330" t="s">
        <v>60</v>
      </c>
      <c r="I315" s="331" t="s">
        <v>1710</v>
      </c>
      <c r="J315" s="333" t="s">
        <v>491</v>
      </c>
      <c r="K315" s="329">
        <v>44544</v>
      </c>
      <c r="L315" s="332">
        <v>13.42</v>
      </c>
      <c r="M315" s="331" t="s">
        <v>492</v>
      </c>
      <c r="N315" s="332">
        <v>30.43</v>
      </c>
      <c r="O315" s="332">
        <v>39.75</v>
      </c>
      <c r="P315" s="90">
        <f t="shared" si="12"/>
        <v>219</v>
      </c>
      <c r="Q315" s="90">
        <f t="shared" si="13"/>
        <v>307</v>
      </c>
      <c r="R315" s="90">
        <f t="shared" si="14"/>
        <v>204</v>
      </c>
    </row>
    <row r="316" spans="1:18" ht="22.5">
      <c r="A316" s="329">
        <v>44259</v>
      </c>
      <c r="B316" s="330" t="s">
        <v>1711</v>
      </c>
      <c r="C316" s="330" t="s">
        <v>1712</v>
      </c>
      <c r="D316" s="331" t="s">
        <v>61</v>
      </c>
      <c r="E316" s="331" t="s">
        <v>77</v>
      </c>
      <c r="F316" s="338">
        <v>0.32900000000000001</v>
      </c>
      <c r="G316" s="330" t="s">
        <v>1713</v>
      </c>
      <c r="H316" s="330" t="s">
        <v>60</v>
      </c>
      <c r="I316" s="331" t="s">
        <v>1714</v>
      </c>
      <c r="J316" s="333" t="s">
        <v>491</v>
      </c>
      <c r="K316" s="329">
        <v>44259</v>
      </c>
      <c r="L316" s="332">
        <v>13.33</v>
      </c>
      <c r="M316" s="331" t="s">
        <v>492</v>
      </c>
      <c r="N316" s="332">
        <v>2.5299999999999998</v>
      </c>
      <c r="O316" s="332">
        <v>23.19</v>
      </c>
      <c r="P316" s="90">
        <f t="shared" si="12"/>
        <v>409</v>
      </c>
      <c r="Q316" s="90">
        <f t="shared" si="13"/>
        <v>308</v>
      </c>
      <c r="R316" s="90">
        <f t="shared" si="14"/>
        <v>290</v>
      </c>
    </row>
    <row r="317" spans="1:18" ht="33.75">
      <c r="A317" s="329">
        <v>44186</v>
      </c>
      <c r="B317" s="330" t="s">
        <v>1715</v>
      </c>
      <c r="C317" s="330" t="s">
        <v>1716</v>
      </c>
      <c r="D317" s="331" t="s">
        <v>61</v>
      </c>
      <c r="E317" s="331" t="s">
        <v>67</v>
      </c>
      <c r="F317" s="332">
        <v>2361.46</v>
      </c>
      <c r="G317" s="330" t="s">
        <v>1717</v>
      </c>
      <c r="H317" s="330" t="s">
        <v>1718</v>
      </c>
      <c r="I317" s="331" t="s">
        <v>1719</v>
      </c>
      <c r="J317" s="333" t="s">
        <v>491</v>
      </c>
      <c r="K317" s="329">
        <v>44186</v>
      </c>
      <c r="L317" s="332">
        <v>13.24</v>
      </c>
      <c r="M317" s="331" t="s">
        <v>492</v>
      </c>
      <c r="N317" s="332">
        <v>38.299999999999997</v>
      </c>
      <c r="O317" s="332">
        <v>36.270000000000003</v>
      </c>
      <c r="P317" s="90">
        <f t="shared" si="12"/>
        <v>182</v>
      </c>
      <c r="Q317" s="90">
        <f t="shared" si="13"/>
        <v>309</v>
      </c>
      <c r="R317" s="90">
        <f t="shared" si="14"/>
        <v>213</v>
      </c>
    </row>
    <row r="318" spans="1:18">
      <c r="A318" s="329">
        <v>44909</v>
      </c>
      <c r="B318" s="330" t="s">
        <v>1720</v>
      </c>
      <c r="C318" s="330" t="s">
        <v>1721</v>
      </c>
      <c r="D318" s="331" t="s">
        <v>61</v>
      </c>
      <c r="E318" s="331" t="s">
        <v>77</v>
      </c>
      <c r="F318" s="332">
        <v>252.66</v>
      </c>
      <c r="G318" s="330" t="s">
        <v>173</v>
      </c>
      <c r="H318" s="330" t="s">
        <v>60</v>
      </c>
      <c r="I318" s="331" t="s">
        <v>1722</v>
      </c>
      <c r="J318" s="333" t="s">
        <v>491</v>
      </c>
      <c r="K318" s="329">
        <v>44909</v>
      </c>
      <c r="L318" s="332">
        <v>12.74</v>
      </c>
      <c r="M318" s="331" t="s">
        <v>492</v>
      </c>
      <c r="N318" s="332">
        <v>12.2</v>
      </c>
      <c r="O318" s="332">
        <v>12.34</v>
      </c>
      <c r="P318" s="90">
        <f t="shared" si="12"/>
        <v>333</v>
      </c>
      <c r="Q318" s="90">
        <f t="shared" si="13"/>
        <v>310</v>
      </c>
      <c r="R318" s="90">
        <f t="shared" si="14"/>
        <v>353</v>
      </c>
    </row>
    <row r="319" spans="1:18" ht="56.25">
      <c r="A319" s="329">
        <v>44904</v>
      </c>
      <c r="B319" s="330" t="s">
        <v>1723</v>
      </c>
      <c r="C319" s="330" t="s">
        <v>1724</v>
      </c>
      <c r="D319" s="331" t="s">
        <v>61</v>
      </c>
      <c r="E319" s="331" t="s">
        <v>77</v>
      </c>
      <c r="F319" s="332">
        <v>162.9</v>
      </c>
      <c r="G319" s="330" t="s">
        <v>1725</v>
      </c>
      <c r="H319" s="330" t="s">
        <v>1726</v>
      </c>
      <c r="I319" s="331" t="s">
        <v>1727</v>
      </c>
      <c r="J319" s="333" t="s">
        <v>491</v>
      </c>
      <c r="K319" s="329">
        <v>44904</v>
      </c>
      <c r="L319" s="332">
        <v>12.64</v>
      </c>
      <c r="M319" s="331" t="s">
        <v>492</v>
      </c>
      <c r="N319" s="332">
        <v>16.57</v>
      </c>
      <c r="O319" s="332">
        <v>44.77</v>
      </c>
      <c r="P319" s="90">
        <f t="shared" si="12"/>
        <v>300</v>
      </c>
      <c r="Q319" s="90">
        <f t="shared" si="13"/>
        <v>311</v>
      </c>
      <c r="R319" s="90">
        <f t="shared" si="14"/>
        <v>177</v>
      </c>
    </row>
    <row r="320" spans="1:18">
      <c r="A320" s="329">
        <v>44862</v>
      </c>
      <c r="B320" s="330" t="s">
        <v>1728</v>
      </c>
      <c r="C320" s="330" t="s">
        <v>1729</v>
      </c>
      <c r="D320" s="331" t="s">
        <v>61</v>
      </c>
      <c r="E320" s="331" t="s">
        <v>77</v>
      </c>
      <c r="F320" s="332">
        <v>752.27</v>
      </c>
      <c r="G320" s="330" t="s">
        <v>1730</v>
      </c>
      <c r="H320" s="330" t="s">
        <v>60</v>
      </c>
      <c r="I320" s="331" t="s">
        <v>1731</v>
      </c>
      <c r="J320" s="333" t="s">
        <v>491</v>
      </c>
      <c r="K320" s="329">
        <v>44862</v>
      </c>
      <c r="L320" s="332">
        <v>12.61</v>
      </c>
      <c r="M320" s="331" t="s">
        <v>492</v>
      </c>
      <c r="N320" s="332">
        <v>12.61</v>
      </c>
      <c r="O320" s="332">
        <v>25.23</v>
      </c>
      <c r="P320" s="90">
        <f t="shared" si="12"/>
        <v>330</v>
      </c>
      <c r="Q320" s="90">
        <f t="shared" si="13"/>
        <v>312</v>
      </c>
      <c r="R320" s="90">
        <f t="shared" si="14"/>
        <v>275</v>
      </c>
    </row>
    <row r="321" spans="1:18">
      <c r="A321" s="329">
        <v>44798</v>
      </c>
      <c r="B321" s="330" t="s">
        <v>574</v>
      </c>
      <c r="C321" s="330" t="s">
        <v>575</v>
      </c>
      <c r="D321" s="331" t="s">
        <v>61</v>
      </c>
      <c r="E321" s="331" t="s">
        <v>77</v>
      </c>
      <c r="F321" s="332">
        <v>52.67</v>
      </c>
      <c r="G321" s="330" t="s">
        <v>1732</v>
      </c>
      <c r="H321" s="330" t="s">
        <v>60</v>
      </c>
      <c r="I321" s="331" t="s">
        <v>1733</v>
      </c>
      <c r="J321" s="333" t="s">
        <v>491</v>
      </c>
      <c r="K321" s="329">
        <v>44798</v>
      </c>
      <c r="L321" s="332">
        <v>12.5</v>
      </c>
      <c r="M321" s="331" t="s">
        <v>492</v>
      </c>
      <c r="N321" s="332">
        <v>166.67</v>
      </c>
      <c r="O321" s="332">
        <v>300</v>
      </c>
      <c r="P321" s="90">
        <f t="shared" si="12"/>
        <v>27</v>
      </c>
      <c r="Q321" s="90">
        <f t="shared" si="13"/>
        <v>313</v>
      </c>
      <c r="R321" s="90">
        <f t="shared" si="14"/>
        <v>20</v>
      </c>
    </row>
    <row r="322" spans="1:18" ht="45">
      <c r="A322" s="329">
        <v>43966</v>
      </c>
      <c r="B322" s="330" t="s">
        <v>1734</v>
      </c>
      <c r="C322" s="330" t="s">
        <v>1735</v>
      </c>
      <c r="D322" s="331" t="s">
        <v>61</v>
      </c>
      <c r="E322" s="331" t="s">
        <v>67</v>
      </c>
      <c r="F322" s="332">
        <v>111.32</v>
      </c>
      <c r="G322" s="330" t="s">
        <v>1736</v>
      </c>
      <c r="H322" s="330" t="s">
        <v>1737</v>
      </c>
      <c r="I322" s="331" t="s">
        <v>1738</v>
      </c>
      <c r="J322" s="333" t="s">
        <v>491</v>
      </c>
      <c r="K322" s="329">
        <v>43966</v>
      </c>
      <c r="L322" s="332">
        <v>12.43</v>
      </c>
      <c r="M322" s="331" t="s">
        <v>492</v>
      </c>
      <c r="N322" s="332">
        <v>12.43</v>
      </c>
      <c r="O322" s="332">
        <v>38.07</v>
      </c>
      <c r="P322" s="90">
        <f t="shared" si="12"/>
        <v>331</v>
      </c>
      <c r="Q322" s="90">
        <f t="shared" si="13"/>
        <v>314</v>
      </c>
      <c r="R322" s="90">
        <f t="shared" si="14"/>
        <v>206</v>
      </c>
    </row>
    <row r="323" spans="1:18">
      <c r="A323" s="329">
        <v>44848</v>
      </c>
      <c r="B323" s="330" t="s">
        <v>1739</v>
      </c>
      <c r="C323" s="330" t="s">
        <v>1740</v>
      </c>
      <c r="D323" s="331" t="s">
        <v>61</v>
      </c>
      <c r="E323" s="331" t="s">
        <v>77</v>
      </c>
      <c r="F323" s="332">
        <v>417.56</v>
      </c>
      <c r="G323" s="330" t="s">
        <v>1741</v>
      </c>
      <c r="H323" s="330" t="s">
        <v>60</v>
      </c>
      <c r="I323" s="331" t="s">
        <v>1742</v>
      </c>
      <c r="J323" s="333" t="s">
        <v>491</v>
      </c>
      <c r="K323" s="329">
        <v>44848</v>
      </c>
      <c r="L323" s="332">
        <v>12.42</v>
      </c>
      <c r="M323" s="331" t="s">
        <v>492</v>
      </c>
      <c r="N323" s="332">
        <v>16.239999999999998</v>
      </c>
      <c r="O323" s="332">
        <v>23.56</v>
      </c>
      <c r="P323" s="90">
        <f t="shared" si="12"/>
        <v>304</v>
      </c>
      <c r="Q323" s="90">
        <f t="shared" si="13"/>
        <v>315</v>
      </c>
      <c r="R323" s="90">
        <f t="shared" si="14"/>
        <v>287</v>
      </c>
    </row>
    <row r="324" spans="1:18">
      <c r="A324" s="329">
        <v>44405</v>
      </c>
      <c r="B324" s="330" t="s">
        <v>1743</v>
      </c>
      <c r="C324" s="330" t="s">
        <v>1744</v>
      </c>
      <c r="D324" s="331" t="s">
        <v>61</v>
      </c>
      <c r="E324" s="331" t="s">
        <v>67</v>
      </c>
      <c r="F324" s="332">
        <v>3727.65</v>
      </c>
      <c r="G324" s="330" t="s">
        <v>190</v>
      </c>
      <c r="H324" s="330" t="s">
        <v>60</v>
      </c>
      <c r="I324" s="331" t="s">
        <v>1745</v>
      </c>
      <c r="J324" s="333" t="s">
        <v>491</v>
      </c>
      <c r="K324" s="329">
        <v>44405</v>
      </c>
      <c r="L324" s="332">
        <v>12.31</v>
      </c>
      <c r="M324" s="331" t="s">
        <v>492</v>
      </c>
      <c r="N324" s="332">
        <v>10.199999999999999</v>
      </c>
      <c r="O324" s="332">
        <v>1.41</v>
      </c>
      <c r="P324" s="90">
        <f t="shared" si="12"/>
        <v>345</v>
      </c>
      <c r="Q324" s="90">
        <f t="shared" si="13"/>
        <v>316</v>
      </c>
      <c r="R324" s="90">
        <f t="shared" si="14"/>
        <v>429</v>
      </c>
    </row>
    <row r="325" spans="1:18">
      <c r="A325" s="329">
        <v>44029</v>
      </c>
      <c r="B325" s="330" t="s">
        <v>1746</v>
      </c>
      <c r="C325" s="330" t="s">
        <v>1747</v>
      </c>
      <c r="D325" s="331" t="s">
        <v>61</v>
      </c>
      <c r="E325" s="331" t="s">
        <v>77</v>
      </c>
      <c r="F325" s="332">
        <v>106.93</v>
      </c>
      <c r="G325" s="330" t="s">
        <v>60</v>
      </c>
      <c r="H325" s="330" t="s">
        <v>60</v>
      </c>
      <c r="I325" s="331" t="s">
        <v>1748</v>
      </c>
      <c r="J325" s="333" t="s">
        <v>491</v>
      </c>
      <c r="K325" s="329">
        <v>44029</v>
      </c>
      <c r="L325" s="332">
        <v>12</v>
      </c>
      <c r="M325" s="331" t="s">
        <v>492</v>
      </c>
      <c r="N325" s="332">
        <v>12</v>
      </c>
      <c r="O325" s="332">
        <v>21.74</v>
      </c>
      <c r="P325" s="90">
        <f t="shared" si="12"/>
        <v>334</v>
      </c>
      <c r="Q325" s="90">
        <f t="shared" si="13"/>
        <v>317</v>
      </c>
      <c r="R325" s="90">
        <f t="shared" si="14"/>
        <v>299</v>
      </c>
    </row>
    <row r="326" spans="1:18">
      <c r="A326" s="329">
        <v>44914</v>
      </c>
      <c r="B326" s="330" t="s">
        <v>890</v>
      </c>
      <c r="C326" s="330" t="s">
        <v>891</v>
      </c>
      <c r="D326" s="331" t="s">
        <v>61</v>
      </c>
      <c r="E326" s="331" t="s">
        <v>77</v>
      </c>
      <c r="F326" s="332">
        <v>225.17</v>
      </c>
      <c r="G326" s="330" t="s">
        <v>1749</v>
      </c>
      <c r="H326" s="330" t="s">
        <v>60</v>
      </c>
      <c r="I326" s="331" t="s">
        <v>1750</v>
      </c>
      <c r="J326" s="333" t="s">
        <v>491</v>
      </c>
      <c r="K326" s="329">
        <v>44914</v>
      </c>
      <c r="L326" s="332">
        <v>11.67</v>
      </c>
      <c r="M326" s="331" t="s">
        <v>492</v>
      </c>
      <c r="N326" s="332">
        <v>15.52</v>
      </c>
      <c r="O326" s="332">
        <v>52.27</v>
      </c>
      <c r="P326" s="90">
        <f t="shared" si="12"/>
        <v>307</v>
      </c>
      <c r="Q326" s="90">
        <f t="shared" si="13"/>
        <v>318</v>
      </c>
      <c r="R326" s="90">
        <f t="shared" si="14"/>
        <v>150</v>
      </c>
    </row>
    <row r="327" spans="1:18">
      <c r="A327" s="329">
        <v>44178</v>
      </c>
      <c r="B327" s="330" t="s">
        <v>1751</v>
      </c>
      <c r="C327" s="330" t="s">
        <v>60</v>
      </c>
      <c r="D327" s="331" t="s">
        <v>61</v>
      </c>
      <c r="E327" s="331" t="s">
        <v>67</v>
      </c>
      <c r="F327" s="332">
        <v>6206.37</v>
      </c>
      <c r="G327" s="330" t="s">
        <v>1752</v>
      </c>
      <c r="H327" s="330" t="s">
        <v>60</v>
      </c>
      <c r="I327" s="331" t="s">
        <v>1753</v>
      </c>
      <c r="J327" s="333" t="s">
        <v>491</v>
      </c>
      <c r="K327" s="329">
        <v>44178</v>
      </c>
      <c r="L327" s="332">
        <v>11.63</v>
      </c>
      <c r="M327" s="331" t="s">
        <v>492</v>
      </c>
      <c r="N327" s="332">
        <v>7.76</v>
      </c>
      <c r="O327" s="332">
        <v>19.87</v>
      </c>
      <c r="P327" s="90">
        <f t="shared" si="12"/>
        <v>367</v>
      </c>
      <c r="Q327" s="90">
        <f t="shared" si="13"/>
        <v>319</v>
      </c>
      <c r="R327" s="90">
        <f t="shared" si="14"/>
        <v>313</v>
      </c>
    </row>
    <row r="328" spans="1:18">
      <c r="A328" s="329">
        <v>43882</v>
      </c>
      <c r="B328" s="330" t="s">
        <v>1754</v>
      </c>
      <c r="C328" s="330" t="s">
        <v>1755</v>
      </c>
      <c r="D328" s="331" t="s">
        <v>61</v>
      </c>
      <c r="E328" s="331" t="s">
        <v>77</v>
      </c>
      <c r="F328" s="332">
        <v>35.909999999999997</v>
      </c>
      <c r="G328" s="330" t="s">
        <v>60</v>
      </c>
      <c r="H328" s="330" t="s">
        <v>60</v>
      </c>
      <c r="I328" s="331" t="s">
        <v>1756</v>
      </c>
      <c r="J328" s="333" t="s">
        <v>491</v>
      </c>
      <c r="K328" s="329">
        <v>43882</v>
      </c>
      <c r="L328" s="332">
        <v>11.45</v>
      </c>
      <c r="M328" s="331" t="s">
        <v>492</v>
      </c>
      <c r="N328" s="332">
        <v>8.82</v>
      </c>
      <c r="O328" s="338">
        <v>0.54400000000000004</v>
      </c>
      <c r="P328" s="90">
        <f t="shared" si="12"/>
        <v>357</v>
      </c>
      <c r="Q328" s="90">
        <f t="shared" si="13"/>
        <v>320</v>
      </c>
      <c r="R328" s="90">
        <f t="shared" si="14"/>
        <v>435</v>
      </c>
    </row>
    <row r="329" spans="1:18" ht="33.75">
      <c r="A329" s="329">
        <v>44875</v>
      </c>
      <c r="B329" s="330" t="s">
        <v>1757</v>
      </c>
      <c r="C329" s="330" t="s">
        <v>1758</v>
      </c>
      <c r="D329" s="331" t="s">
        <v>61</v>
      </c>
      <c r="E329" s="331" t="s">
        <v>77</v>
      </c>
      <c r="F329" s="332">
        <v>639.46</v>
      </c>
      <c r="G329" s="330" t="s">
        <v>1759</v>
      </c>
      <c r="H329" s="330" t="s">
        <v>1760</v>
      </c>
      <c r="I329" s="331" t="s">
        <v>1761</v>
      </c>
      <c r="J329" s="333" t="s">
        <v>491</v>
      </c>
      <c r="K329" s="329">
        <v>44875</v>
      </c>
      <c r="L329" s="332">
        <v>11.43</v>
      </c>
      <c r="M329" s="331" t="s">
        <v>492</v>
      </c>
      <c r="N329" s="332">
        <v>25.65</v>
      </c>
      <c r="O329" s="332">
        <v>20.53</v>
      </c>
      <c r="P329" s="90">
        <f t="shared" ref="P329:P392" si="15">RANK(N329,$N$9:$N$618)</f>
        <v>249</v>
      </c>
      <c r="Q329" s="90">
        <f t="shared" ref="Q329:Q392" si="16">RANK(L329,$L$9:$L$618)</f>
        <v>321</v>
      </c>
      <c r="R329" s="90">
        <f t="shared" ref="R329:R392" si="17">RANK(O329,$O$9:$O$618)</f>
        <v>309</v>
      </c>
    </row>
    <row r="330" spans="1:18" ht="33.75">
      <c r="A330" s="329">
        <v>44151</v>
      </c>
      <c r="B330" s="330" t="s">
        <v>1762</v>
      </c>
      <c r="C330" s="330" t="s">
        <v>1763</v>
      </c>
      <c r="D330" s="331" t="s">
        <v>61</v>
      </c>
      <c r="E330" s="331" t="s">
        <v>77</v>
      </c>
      <c r="F330" s="332">
        <v>161.72999999999999</v>
      </c>
      <c r="G330" s="330" t="s">
        <v>1764</v>
      </c>
      <c r="H330" s="330" t="s">
        <v>1765</v>
      </c>
      <c r="I330" s="331" t="s">
        <v>1766</v>
      </c>
      <c r="J330" s="333" t="s">
        <v>491</v>
      </c>
      <c r="K330" s="329">
        <v>44151</v>
      </c>
      <c r="L330" s="332">
        <v>11.4</v>
      </c>
      <c r="M330" s="331" t="s">
        <v>492</v>
      </c>
      <c r="N330" s="332">
        <v>30.66</v>
      </c>
      <c r="O330" s="332">
        <v>13.59</v>
      </c>
      <c r="P330" s="90">
        <f t="shared" si="15"/>
        <v>214</v>
      </c>
      <c r="Q330" s="90">
        <f t="shared" si="16"/>
        <v>322</v>
      </c>
      <c r="R330" s="90">
        <f t="shared" si="17"/>
        <v>348</v>
      </c>
    </row>
    <row r="331" spans="1:18" ht="22.5">
      <c r="A331" s="329">
        <v>44206</v>
      </c>
      <c r="B331" s="330" t="s">
        <v>1767</v>
      </c>
      <c r="C331" s="330" t="s">
        <v>1768</v>
      </c>
      <c r="D331" s="331" t="s">
        <v>61</v>
      </c>
      <c r="E331" s="331" t="s">
        <v>77</v>
      </c>
      <c r="F331" s="332">
        <v>20.28</v>
      </c>
      <c r="G331" s="330" t="s">
        <v>1769</v>
      </c>
      <c r="H331" s="330" t="s">
        <v>60</v>
      </c>
      <c r="I331" s="331" t="s">
        <v>1770</v>
      </c>
      <c r="J331" s="333" t="s">
        <v>491</v>
      </c>
      <c r="K331" s="329">
        <v>44206</v>
      </c>
      <c r="L331" s="332">
        <v>11.3</v>
      </c>
      <c r="M331" s="331" t="s">
        <v>492</v>
      </c>
      <c r="N331" s="332">
        <v>41.51</v>
      </c>
      <c r="O331" s="332">
        <v>25</v>
      </c>
      <c r="P331" s="90">
        <f t="shared" si="15"/>
        <v>169</v>
      </c>
      <c r="Q331" s="90">
        <f t="shared" si="16"/>
        <v>323</v>
      </c>
      <c r="R331" s="90">
        <f t="shared" si="17"/>
        <v>277</v>
      </c>
    </row>
    <row r="332" spans="1:18">
      <c r="A332" s="329">
        <v>44610</v>
      </c>
      <c r="B332" s="330" t="s">
        <v>1771</v>
      </c>
      <c r="C332" s="330" t="s">
        <v>1772</v>
      </c>
      <c r="D332" s="331" t="s">
        <v>61</v>
      </c>
      <c r="E332" s="331" t="s">
        <v>67</v>
      </c>
      <c r="F332" s="332">
        <v>31.73</v>
      </c>
      <c r="G332" s="330" t="s">
        <v>1773</v>
      </c>
      <c r="H332" s="330" t="s">
        <v>60</v>
      </c>
      <c r="I332" s="331" t="s">
        <v>1774</v>
      </c>
      <c r="J332" s="333" t="s">
        <v>491</v>
      </c>
      <c r="K332" s="329">
        <v>44610</v>
      </c>
      <c r="L332" s="332">
        <v>11.3</v>
      </c>
      <c r="M332" s="331" t="s">
        <v>492</v>
      </c>
      <c r="N332" s="332">
        <v>7.89</v>
      </c>
      <c r="O332" s="332">
        <v>29.34</v>
      </c>
      <c r="P332" s="90">
        <f t="shared" si="15"/>
        <v>365</v>
      </c>
      <c r="Q332" s="90">
        <f t="shared" si="16"/>
        <v>323</v>
      </c>
      <c r="R332" s="90">
        <f t="shared" si="17"/>
        <v>254</v>
      </c>
    </row>
    <row r="333" spans="1:18">
      <c r="A333" s="329">
        <v>44872</v>
      </c>
      <c r="B333" s="330" t="s">
        <v>1775</v>
      </c>
      <c r="C333" s="330" t="s">
        <v>1776</v>
      </c>
      <c r="D333" s="331" t="s">
        <v>61</v>
      </c>
      <c r="E333" s="331" t="s">
        <v>77</v>
      </c>
      <c r="F333" s="332">
        <v>4.8899999999999997</v>
      </c>
      <c r="G333" s="330" t="s">
        <v>1777</v>
      </c>
      <c r="H333" s="330" t="s">
        <v>60</v>
      </c>
      <c r="I333" s="331" t="s">
        <v>1778</v>
      </c>
      <c r="J333" s="333" t="s">
        <v>491</v>
      </c>
      <c r="K333" s="329">
        <v>44872</v>
      </c>
      <c r="L333" s="332">
        <v>11.11</v>
      </c>
      <c r="M333" s="331" t="s">
        <v>492</v>
      </c>
      <c r="N333" s="332">
        <v>25</v>
      </c>
      <c r="O333" s="332">
        <v>-16.670000000000002</v>
      </c>
      <c r="P333" s="90">
        <f t="shared" si="15"/>
        <v>253</v>
      </c>
      <c r="Q333" s="90">
        <f t="shared" si="16"/>
        <v>325</v>
      </c>
      <c r="R333" s="90">
        <f t="shared" si="17"/>
        <v>487</v>
      </c>
    </row>
    <row r="334" spans="1:18" ht="56.25">
      <c r="A334" s="329">
        <v>44305</v>
      </c>
      <c r="B334" s="330" t="s">
        <v>1779</v>
      </c>
      <c r="C334" s="330" t="s">
        <v>1780</v>
      </c>
      <c r="D334" s="331" t="s">
        <v>61</v>
      </c>
      <c r="E334" s="331" t="s">
        <v>67</v>
      </c>
      <c r="F334" s="332">
        <v>5731.63</v>
      </c>
      <c r="G334" s="330" t="s">
        <v>1781</v>
      </c>
      <c r="H334" s="330" t="s">
        <v>1782</v>
      </c>
      <c r="I334" s="331" t="s">
        <v>1783</v>
      </c>
      <c r="J334" s="333" t="s">
        <v>491</v>
      </c>
      <c r="K334" s="329">
        <v>44305</v>
      </c>
      <c r="L334" s="332">
        <v>11.11</v>
      </c>
      <c r="M334" s="331" t="s">
        <v>492</v>
      </c>
      <c r="N334" s="332">
        <v>14.04</v>
      </c>
      <c r="O334" s="332">
        <v>15.56</v>
      </c>
      <c r="P334" s="90">
        <f t="shared" si="15"/>
        <v>317</v>
      </c>
      <c r="Q334" s="90">
        <f t="shared" si="16"/>
        <v>325</v>
      </c>
      <c r="R334" s="90">
        <f t="shared" si="17"/>
        <v>334</v>
      </c>
    </row>
    <row r="335" spans="1:18">
      <c r="A335" s="329">
        <v>44391</v>
      </c>
      <c r="B335" s="330" t="s">
        <v>1784</v>
      </c>
      <c r="C335" s="330" t="s">
        <v>60</v>
      </c>
      <c r="D335" s="331" t="s">
        <v>61</v>
      </c>
      <c r="E335" s="331" t="s">
        <v>67</v>
      </c>
      <c r="F335" s="332">
        <v>518.45000000000005</v>
      </c>
      <c r="G335" s="330" t="s">
        <v>208</v>
      </c>
      <c r="H335" s="330" t="s">
        <v>60</v>
      </c>
      <c r="I335" s="331" t="s">
        <v>1785</v>
      </c>
      <c r="J335" s="333" t="s">
        <v>491</v>
      </c>
      <c r="K335" s="329">
        <v>44391</v>
      </c>
      <c r="L335" s="332">
        <v>11.04</v>
      </c>
      <c r="M335" s="331" t="s">
        <v>492</v>
      </c>
      <c r="N335" s="332">
        <v>13.97</v>
      </c>
      <c r="O335" s="332">
        <v>7.45</v>
      </c>
      <c r="P335" s="90">
        <f t="shared" si="15"/>
        <v>318</v>
      </c>
      <c r="Q335" s="90">
        <f t="shared" si="16"/>
        <v>327</v>
      </c>
      <c r="R335" s="90">
        <f t="shared" si="17"/>
        <v>391</v>
      </c>
    </row>
    <row r="336" spans="1:18">
      <c r="A336" s="329">
        <v>44120</v>
      </c>
      <c r="B336" s="330" t="s">
        <v>1786</v>
      </c>
      <c r="C336" s="330" t="s">
        <v>60</v>
      </c>
      <c r="D336" s="331" t="s">
        <v>61</v>
      </c>
      <c r="E336" s="331" t="s">
        <v>67</v>
      </c>
      <c r="F336" s="332">
        <v>2158.5500000000002</v>
      </c>
      <c r="G336" s="330" t="s">
        <v>1787</v>
      </c>
      <c r="H336" s="330" t="s">
        <v>60</v>
      </c>
      <c r="I336" s="331" t="s">
        <v>1788</v>
      </c>
      <c r="J336" s="333" t="s">
        <v>491</v>
      </c>
      <c r="K336" s="329">
        <v>44120</v>
      </c>
      <c r="L336" s="332">
        <v>10.97</v>
      </c>
      <c r="M336" s="331" t="s">
        <v>492</v>
      </c>
      <c r="N336" s="332">
        <v>8.39</v>
      </c>
      <c r="O336" s="332">
        <v>19.25</v>
      </c>
      <c r="P336" s="90">
        <f t="shared" si="15"/>
        <v>361</v>
      </c>
      <c r="Q336" s="90">
        <f t="shared" si="16"/>
        <v>328</v>
      </c>
      <c r="R336" s="90">
        <f t="shared" si="17"/>
        <v>315</v>
      </c>
    </row>
    <row r="337" spans="1:18">
      <c r="A337" s="329">
        <v>44915</v>
      </c>
      <c r="B337" s="330" t="s">
        <v>1789</v>
      </c>
      <c r="C337" s="330" t="s">
        <v>1790</v>
      </c>
      <c r="D337" s="331" t="s">
        <v>61</v>
      </c>
      <c r="E337" s="331" t="s">
        <v>77</v>
      </c>
      <c r="F337" s="332">
        <v>53.92</v>
      </c>
      <c r="G337" s="330" t="s">
        <v>1791</v>
      </c>
      <c r="H337" s="330" t="s">
        <v>60</v>
      </c>
      <c r="I337" s="331" t="s">
        <v>1792</v>
      </c>
      <c r="J337" s="333" t="s">
        <v>491</v>
      </c>
      <c r="K337" s="329">
        <v>44915</v>
      </c>
      <c r="L337" s="332">
        <v>10.97</v>
      </c>
      <c r="M337" s="331" t="s">
        <v>492</v>
      </c>
      <c r="N337" s="332">
        <v>7.38</v>
      </c>
      <c r="O337" s="332">
        <v>12.33</v>
      </c>
      <c r="P337" s="90">
        <f t="shared" si="15"/>
        <v>369</v>
      </c>
      <c r="Q337" s="90">
        <f t="shared" si="16"/>
        <v>328</v>
      </c>
      <c r="R337" s="90">
        <f t="shared" si="17"/>
        <v>354</v>
      </c>
    </row>
    <row r="338" spans="1:18">
      <c r="A338" s="329">
        <v>44907</v>
      </c>
      <c r="B338" s="330" t="s">
        <v>1793</v>
      </c>
      <c r="C338" s="330" t="s">
        <v>1794</v>
      </c>
      <c r="D338" s="331" t="s">
        <v>61</v>
      </c>
      <c r="E338" s="331" t="s">
        <v>77</v>
      </c>
      <c r="F338" s="332">
        <v>376.74</v>
      </c>
      <c r="G338" s="330" t="s">
        <v>1795</v>
      </c>
      <c r="H338" s="330" t="s">
        <v>60</v>
      </c>
      <c r="I338" s="331" t="s">
        <v>1796</v>
      </c>
      <c r="J338" s="333" t="s">
        <v>491</v>
      </c>
      <c r="K338" s="329">
        <v>44907</v>
      </c>
      <c r="L338" s="332">
        <v>10.63</v>
      </c>
      <c r="M338" s="331" t="s">
        <v>492</v>
      </c>
      <c r="N338" s="332">
        <v>7.92</v>
      </c>
      <c r="O338" s="332">
        <v>2.48</v>
      </c>
      <c r="P338" s="90">
        <f t="shared" si="15"/>
        <v>364</v>
      </c>
      <c r="Q338" s="90">
        <f t="shared" si="16"/>
        <v>330</v>
      </c>
      <c r="R338" s="90">
        <f t="shared" si="17"/>
        <v>419</v>
      </c>
    </row>
    <row r="339" spans="1:18">
      <c r="A339" s="329">
        <v>44747</v>
      </c>
      <c r="B339" s="330" t="s">
        <v>1797</v>
      </c>
      <c r="C339" s="330" t="s">
        <v>1798</v>
      </c>
      <c r="D339" s="331" t="s">
        <v>61</v>
      </c>
      <c r="E339" s="331" t="s">
        <v>77</v>
      </c>
      <c r="F339" s="332">
        <v>84.5</v>
      </c>
      <c r="G339" s="330" t="s">
        <v>1793</v>
      </c>
      <c r="H339" s="330" t="s">
        <v>1799</v>
      </c>
      <c r="I339" s="331" t="s">
        <v>1800</v>
      </c>
      <c r="J339" s="333" t="s">
        <v>491</v>
      </c>
      <c r="K339" s="329">
        <v>44747</v>
      </c>
      <c r="L339" s="332">
        <v>10.42</v>
      </c>
      <c r="M339" s="331" t="s">
        <v>492</v>
      </c>
      <c r="N339" s="332">
        <v>25.41</v>
      </c>
      <c r="O339" s="332">
        <v>-47.91</v>
      </c>
      <c r="P339" s="90">
        <f t="shared" si="15"/>
        <v>252</v>
      </c>
      <c r="Q339" s="90">
        <f t="shared" si="16"/>
        <v>331</v>
      </c>
      <c r="R339" s="90">
        <f t="shared" si="17"/>
        <v>542</v>
      </c>
    </row>
    <row r="340" spans="1:18">
      <c r="A340" s="329">
        <v>44713</v>
      </c>
      <c r="B340" s="330" t="s">
        <v>284</v>
      </c>
      <c r="C340" s="330" t="s">
        <v>60</v>
      </c>
      <c r="D340" s="331" t="s">
        <v>61</v>
      </c>
      <c r="E340" s="331" t="s">
        <v>67</v>
      </c>
      <c r="F340" s="332">
        <v>117</v>
      </c>
      <c r="G340" s="330" t="s">
        <v>285</v>
      </c>
      <c r="H340" s="330" t="s">
        <v>286</v>
      </c>
      <c r="I340" s="331" t="s">
        <v>287</v>
      </c>
      <c r="J340" s="333" t="s">
        <v>491</v>
      </c>
      <c r="K340" s="329">
        <v>44713</v>
      </c>
      <c r="L340" s="332">
        <v>10.210000000000001</v>
      </c>
      <c r="M340" s="331" t="s">
        <v>492</v>
      </c>
      <c r="N340" s="332">
        <v>12.75</v>
      </c>
      <c r="O340" s="332">
        <v>11.08</v>
      </c>
      <c r="P340" s="90">
        <f t="shared" si="15"/>
        <v>328</v>
      </c>
      <c r="Q340" s="90">
        <f t="shared" si="16"/>
        <v>332</v>
      </c>
      <c r="R340" s="90">
        <f t="shared" si="17"/>
        <v>362</v>
      </c>
    </row>
    <row r="341" spans="1:18">
      <c r="A341" s="329">
        <v>44469</v>
      </c>
      <c r="B341" s="330" t="s">
        <v>1801</v>
      </c>
      <c r="C341" s="330" t="s">
        <v>1802</v>
      </c>
      <c r="D341" s="331" t="s">
        <v>61</v>
      </c>
      <c r="E341" s="331" t="s">
        <v>77</v>
      </c>
      <c r="F341" s="332">
        <v>23.07</v>
      </c>
      <c r="G341" s="330" t="s">
        <v>60</v>
      </c>
      <c r="H341" s="330" t="s">
        <v>60</v>
      </c>
      <c r="I341" s="331" t="s">
        <v>1803</v>
      </c>
      <c r="J341" s="333" t="s">
        <v>491</v>
      </c>
      <c r="K341" s="329">
        <v>44469</v>
      </c>
      <c r="L341" s="332">
        <v>10.19</v>
      </c>
      <c r="M341" s="331" t="s">
        <v>492</v>
      </c>
      <c r="N341" s="332">
        <v>16.68</v>
      </c>
      <c r="O341" s="332">
        <v>16.68</v>
      </c>
      <c r="P341" s="90">
        <f t="shared" si="15"/>
        <v>298</v>
      </c>
      <c r="Q341" s="90">
        <f t="shared" si="16"/>
        <v>333</v>
      </c>
      <c r="R341" s="90">
        <f t="shared" si="17"/>
        <v>324</v>
      </c>
    </row>
    <row r="342" spans="1:18" ht="22.5">
      <c r="A342" s="329">
        <v>44272</v>
      </c>
      <c r="B342" s="330" t="s">
        <v>1804</v>
      </c>
      <c r="C342" s="330" t="s">
        <v>1805</v>
      </c>
      <c r="D342" s="331" t="s">
        <v>61</v>
      </c>
      <c r="E342" s="331" t="s">
        <v>77</v>
      </c>
      <c r="F342" s="338">
        <v>0.78</v>
      </c>
      <c r="G342" s="330" t="s">
        <v>1806</v>
      </c>
      <c r="H342" s="330" t="s">
        <v>60</v>
      </c>
      <c r="I342" s="331" t="s">
        <v>1807</v>
      </c>
      <c r="J342" s="333" t="s">
        <v>491</v>
      </c>
      <c r="K342" s="329">
        <v>44272</v>
      </c>
      <c r="L342" s="332">
        <v>10</v>
      </c>
      <c r="M342" s="331" t="s">
        <v>492</v>
      </c>
      <c r="N342" s="332">
        <v>10</v>
      </c>
      <c r="O342" s="332">
        <v>10</v>
      </c>
      <c r="P342" s="90">
        <f t="shared" si="15"/>
        <v>349</v>
      </c>
      <c r="Q342" s="90">
        <f t="shared" si="16"/>
        <v>334</v>
      </c>
      <c r="R342" s="90">
        <f t="shared" si="17"/>
        <v>371</v>
      </c>
    </row>
    <row r="343" spans="1:18">
      <c r="A343" s="329">
        <v>44125</v>
      </c>
      <c r="B343" s="330" t="s">
        <v>1808</v>
      </c>
      <c r="C343" s="330" t="s">
        <v>1809</v>
      </c>
      <c r="D343" s="331" t="s">
        <v>61</v>
      </c>
      <c r="E343" s="331" t="s">
        <v>77</v>
      </c>
      <c r="F343" s="332">
        <v>7666.71</v>
      </c>
      <c r="G343" s="330" t="s">
        <v>1810</v>
      </c>
      <c r="H343" s="330" t="s">
        <v>60</v>
      </c>
      <c r="I343" s="331" t="s">
        <v>1811</v>
      </c>
      <c r="J343" s="333" t="s">
        <v>491</v>
      </c>
      <c r="K343" s="329">
        <v>44125</v>
      </c>
      <c r="L343" s="332">
        <v>9.9700000000000006</v>
      </c>
      <c r="M343" s="331" t="s">
        <v>492</v>
      </c>
      <c r="N343" s="332">
        <v>9.61</v>
      </c>
      <c r="O343" s="332">
        <v>26.03</v>
      </c>
      <c r="P343" s="90">
        <f t="shared" si="15"/>
        <v>351</v>
      </c>
      <c r="Q343" s="90">
        <f t="shared" si="16"/>
        <v>335</v>
      </c>
      <c r="R343" s="90">
        <f t="shared" si="17"/>
        <v>269</v>
      </c>
    </row>
    <row r="344" spans="1:18" ht="22.5">
      <c r="A344" s="329">
        <v>44775</v>
      </c>
      <c r="B344" s="330" t="s">
        <v>1812</v>
      </c>
      <c r="C344" s="330" t="s">
        <v>1813</v>
      </c>
      <c r="D344" s="331" t="s">
        <v>61</v>
      </c>
      <c r="E344" s="331" t="s">
        <v>77</v>
      </c>
      <c r="F344" s="332">
        <v>1330.08</v>
      </c>
      <c r="G344" s="330" t="s">
        <v>1814</v>
      </c>
      <c r="H344" s="330" t="s">
        <v>1815</v>
      </c>
      <c r="I344" s="331" t="s">
        <v>1816</v>
      </c>
      <c r="J344" s="333" t="s">
        <v>491</v>
      </c>
      <c r="K344" s="329">
        <v>44775</v>
      </c>
      <c r="L344" s="332">
        <v>9.89</v>
      </c>
      <c r="M344" s="331" t="s">
        <v>492</v>
      </c>
      <c r="N344" s="332">
        <v>19.96</v>
      </c>
      <c r="O344" s="332">
        <v>62.23</v>
      </c>
      <c r="P344" s="90">
        <f t="shared" si="15"/>
        <v>281</v>
      </c>
      <c r="Q344" s="90">
        <f t="shared" si="16"/>
        <v>336</v>
      </c>
      <c r="R344" s="90">
        <f t="shared" si="17"/>
        <v>114</v>
      </c>
    </row>
    <row r="345" spans="1:18" ht="22.5">
      <c r="A345" s="329">
        <v>44280</v>
      </c>
      <c r="B345" s="330" t="s">
        <v>1817</v>
      </c>
      <c r="C345" s="330" t="s">
        <v>1818</v>
      </c>
      <c r="D345" s="331" t="s">
        <v>61</v>
      </c>
      <c r="E345" s="331" t="s">
        <v>77</v>
      </c>
      <c r="F345" s="332">
        <v>135.84</v>
      </c>
      <c r="G345" s="330" t="s">
        <v>1819</v>
      </c>
      <c r="H345" s="330" t="s">
        <v>1820</v>
      </c>
      <c r="I345" s="331" t="s">
        <v>1821</v>
      </c>
      <c r="J345" s="333" t="s">
        <v>491</v>
      </c>
      <c r="K345" s="329">
        <v>44280</v>
      </c>
      <c r="L345" s="332">
        <v>9.84</v>
      </c>
      <c r="M345" s="331" t="s">
        <v>492</v>
      </c>
      <c r="N345" s="332">
        <v>8.94</v>
      </c>
      <c r="O345" s="332">
        <v>7.63</v>
      </c>
      <c r="P345" s="90">
        <f t="shared" si="15"/>
        <v>356</v>
      </c>
      <c r="Q345" s="90">
        <f t="shared" si="16"/>
        <v>337</v>
      </c>
      <c r="R345" s="90">
        <f t="shared" si="17"/>
        <v>389</v>
      </c>
    </row>
    <row r="346" spans="1:18" ht="22.5">
      <c r="A346" s="329">
        <v>44874</v>
      </c>
      <c r="B346" s="330" t="s">
        <v>1822</v>
      </c>
      <c r="C346" s="330" t="s">
        <v>1823</v>
      </c>
      <c r="D346" s="331" t="s">
        <v>61</v>
      </c>
      <c r="E346" s="331" t="s">
        <v>77</v>
      </c>
      <c r="F346" s="332">
        <v>17541.38</v>
      </c>
      <c r="G346" s="330" t="s">
        <v>1824</v>
      </c>
      <c r="H346" s="330" t="s">
        <v>1825</v>
      </c>
      <c r="I346" s="331" t="s">
        <v>1826</v>
      </c>
      <c r="J346" s="333" t="s">
        <v>491</v>
      </c>
      <c r="K346" s="329">
        <v>44874</v>
      </c>
      <c r="L346" s="332">
        <v>9.59</v>
      </c>
      <c r="M346" s="331" t="s">
        <v>492</v>
      </c>
      <c r="N346" s="332">
        <v>14.29</v>
      </c>
      <c r="O346" s="332">
        <v>21.4</v>
      </c>
      <c r="P346" s="90">
        <f t="shared" si="15"/>
        <v>316</v>
      </c>
      <c r="Q346" s="90">
        <f t="shared" si="16"/>
        <v>338</v>
      </c>
      <c r="R346" s="90">
        <f t="shared" si="17"/>
        <v>303</v>
      </c>
    </row>
    <row r="347" spans="1:18" ht="22.5">
      <c r="A347" s="329">
        <v>44297</v>
      </c>
      <c r="B347" s="330" t="s">
        <v>1827</v>
      </c>
      <c r="C347" s="330" t="s">
        <v>60</v>
      </c>
      <c r="D347" s="331" t="s">
        <v>61</v>
      </c>
      <c r="E347" s="331" t="s">
        <v>67</v>
      </c>
      <c r="F347" s="332">
        <v>193.35</v>
      </c>
      <c r="G347" s="330" t="s">
        <v>1828</v>
      </c>
      <c r="H347" s="330" t="s">
        <v>60</v>
      </c>
      <c r="I347" s="331" t="s">
        <v>1829</v>
      </c>
      <c r="J347" s="333" t="s">
        <v>491</v>
      </c>
      <c r="K347" s="329">
        <v>44297</v>
      </c>
      <c r="L347" s="332">
        <v>9.31</v>
      </c>
      <c r="M347" s="331" t="s">
        <v>492</v>
      </c>
      <c r="N347" s="332">
        <v>5.86</v>
      </c>
      <c r="O347" s="332">
        <v>10.99</v>
      </c>
      <c r="P347" s="90">
        <f t="shared" si="15"/>
        <v>380</v>
      </c>
      <c r="Q347" s="90">
        <f t="shared" si="16"/>
        <v>339</v>
      </c>
      <c r="R347" s="90">
        <f t="shared" si="17"/>
        <v>366</v>
      </c>
    </row>
    <row r="348" spans="1:18">
      <c r="A348" s="329">
        <v>44642</v>
      </c>
      <c r="B348" s="330" t="s">
        <v>1830</v>
      </c>
      <c r="C348" s="330" t="s">
        <v>1831</v>
      </c>
      <c r="D348" s="331" t="s">
        <v>61</v>
      </c>
      <c r="E348" s="331" t="s">
        <v>67</v>
      </c>
      <c r="F348" s="332">
        <v>56.7</v>
      </c>
      <c r="G348" s="330" t="s">
        <v>1832</v>
      </c>
      <c r="H348" s="330" t="s">
        <v>60</v>
      </c>
      <c r="I348" s="331" t="s">
        <v>1833</v>
      </c>
      <c r="J348" s="333" t="s">
        <v>491</v>
      </c>
      <c r="K348" s="329">
        <v>44642</v>
      </c>
      <c r="L348" s="332">
        <v>9.09</v>
      </c>
      <c r="M348" s="331" t="s">
        <v>492</v>
      </c>
      <c r="N348" s="332">
        <v>20.72</v>
      </c>
      <c r="O348" s="332">
        <v>21.46</v>
      </c>
      <c r="P348" s="90">
        <f t="shared" si="15"/>
        <v>273</v>
      </c>
      <c r="Q348" s="90">
        <f t="shared" si="16"/>
        <v>340</v>
      </c>
      <c r="R348" s="90">
        <f t="shared" si="17"/>
        <v>302</v>
      </c>
    </row>
    <row r="349" spans="1:18">
      <c r="A349" s="329">
        <v>44140</v>
      </c>
      <c r="B349" s="330" t="s">
        <v>1834</v>
      </c>
      <c r="C349" s="330" t="s">
        <v>60</v>
      </c>
      <c r="D349" s="331" t="s">
        <v>61</v>
      </c>
      <c r="E349" s="331" t="s">
        <v>67</v>
      </c>
      <c r="F349" s="332">
        <v>2.38</v>
      </c>
      <c r="G349" s="330" t="s">
        <v>1835</v>
      </c>
      <c r="H349" s="330" t="s">
        <v>60</v>
      </c>
      <c r="I349" s="331" t="s">
        <v>1836</v>
      </c>
      <c r="J349" s="333" t="s">
        <v>491</v>
      </c>
      <c r="K349" s="329">
        <v>44140</v>
      </c>
      <c r="L349" s="332">
        <v>9.09</v>
      </c>
      <c r="M349" s="331" t="s">
        <v>492</v>
      </c>
      <c r="N349" s="332">
        <v>9.09</v>
      </c>
      <c r="O349" s="332">
        <v>-7.69</v>
      </c>
      <c r="P349" s="90">
        <f t="shared" si="15"/>
        <v>353</v>
      </c>
      <c r="Q349" s="90">
        <f t="shared" si="16"/>
        <v>340</v>
      </c>
      <c r="R349" s="90">
        <f t="shared" si="17"/>
        <v>462</v>
      </c>
    </row>
    <row r="350" spans="1:18">
      <c r="A350" s="329">
        <v>44011</v>
      </c>
      <c r="B350" s="330" t="s">
        <v>1837</v>
      </c>
      <c r="C350" s="330" t="s">
        <v>1838</v>
      </c>
      <c r="D350" s="331" t="s">
        <v>61</v>
      </c>
      <c r="E350" s="331" t="s">
        <v>67</v>
      </c>
      <c r="F350" s="332">
        <v>3745.32</v>
      </c>
      <c r="G350" s="330" t="s">
        <v>1839</v>
      </c>
      <c r="H350" s="330" t="s">
        <v>1840</v>
      </c>
      <c r="I350" s="331" t="s">
        <v>1841</v>
      </c>
      <c r="J350" s="333" t="s">
        <v>491</v>
      </c>
      <c r="K350" s="329">
        <v>44011</v>
      </c>
      <c r="L350" s="332">
        <v>8.7899999999999991</v>
      </c>
      <c r="M350" s="331" t="s">
        <v>492</v>
      </c>
      <c r="N350" s="332">
        <v>3.43</v>
      </c>
      <c r="O350" s="332">
        <v>17.02</v>
      </c>
      <c r="P350" s="90">
        <f t="shared" si="15"/>
        <v>401</v>
      </c>
      <c r="Q350" s="90">
        <f t="shared" si="16"/>
        <v>342</v>
      </c>
      <c r="R350" s="90">
        <f t="shared" si="17"/>
        <v>322</v>
      </c>
    </row>
    <row r="351" spans="1:18">
      <c r="A351" s="329">
        <v>44833</v>
      </c>
      <c r="B351" s="330" t="s">
        <v>1842</v>
      </c>
      <c r="C351" s="330" t="s">
        <v>1843</v>
      </c>
      <c r="D351" s="331" t="s">
        <v>61</v>
      </c>
      <c r="E351" s="331" t="s">
        <v>77</v>
      </c>
      <c r="F351" s="332">
        <v>7643.54</v>
      </c>
      <c r="G351" s="330" t="s">
        <v>1844</v>
      </c>
      <c r="H351" s="330" t="s">
        <v>60</v>
      </c>
      <c r="I351" s="331" t="s">
        <v>1845</v>
      </c>
      <c r="J351" s="333" t="s">
        <v>491</v>
      </c>
      <c r="K351" s="329">
        <v>44833</v>
      </c>
      <c r="L351" s="332">
        <v>8.4499999999999993</v>
      </c>
      <c r="M351" s="331" t="s">
        <v>492</v>
      </c>
      <c r="N351" s="332">
        <v>3.11</v>
      </c>
      <c r="O351" s="332">
        <v>11.04</v>
      </c>
      <c r="P351" s="90">
        <f t="shared" si="15"/>
        <v>403</v>
      </c>
      <c r="Q351" s="90">
        <f t="shared" si="16"/>
        <v>343</v>
      </c>
      <c r="R351" s="90">
        <f t="shared" si="17"/>
        <v>364</v>
      </c>
    </row>
    <row r="352" spans="1:18">
      <c r="A352" s="329">
        <v>44308</v>
      </c>
      <c r="B352" s="330" t="s">
        <v>1846</v>
      </c>
      <c r="C352" s="330" t="s">
        <v>60</v>
      </c>
      <c r="D352" s="331" t="s">
        <v>61</v>
      </c>
      <c r="E352" s="331" t="s">
        <v>67</v>
      </c>
      <c r="F352" s="332">
        <v>83.23</v>
      </c>
      <c r="G352" s="330" t="s">
        <v>1847</v>
      </c>
      <c r="H352" s="330" t="s">
        <v>154</v>
      </c>
      <c r="I352" s="331" t="s">
        <v>1848</v>
      </c>
      <c r="J352" s="333" t="s">
        <v>491</v>
      </c>
      <c r="K352" s="329">
        <v>44308</v>
      </c>
      <c r="L352" s="332">
        <v>8.32</v>
      </c>
      <c r="M352" s="331" t="s">
        <v>492</v>
      </c>
      <c r="N352" s="332">
        <v>8.32</v>
      </c>
      <c r="O352" s="332">
        <v>14.02</v>
      </c>
      <c r="P352" s="90">
        <f t="shared" si="15"/>
        <v>362</v>
      </c>
      <c r="Q352" s="90">
        <f t="shared" si="16"/>
        <v>344</v>
      </c>
      <c r="R352" s="90">
        <f t="shared" si="17"/>
        <v>342</v>
      </c>
    </row>
    <row r="353" spans="1:18" ht="22.5">
      <c r="A353" s="329">
        <v>44649</v>
      </c>
      <c r="B353" s="330" t="s">
        <v>1849</v>
      </c>
      <c r="C353" s="330" t="s">
        <v>1850</v>
      </c>
      <c r="D353" s="331" t="s">
        <v>61</v>
      </c>
      <c r="E353" s="331" t="s">
        <v>77</v>
      </c>
      <c r="F353" s="332">
        <v>6163.38</v>
      </c>
      <c r="G353" s="330" t="s">
        <v>1851</v>
      </c>
      <c r="H353" s="330" t="s">
        <v>1852</v>
      </c>
      <c r="I353" s="331" t="s">
        <v>1853</v>
      </c>
      <c r="J353" s="333" t="s">
        <v>491</v>
      </c>
      <c r="K353" s="329">
        <v>44649</v>
      </c>
      <c r="L353" s="332">
        <v>8.1199999999999992</v>
      </c>
      <c r="M353" s="331" t="s">
        <v>492</v>
      </c>
      <c r="N353" s="332">
        <v>10.55</v>
      </c>
      <c r="O353" s="332">
        <v>25.96</v>
      </c>
      <c r="P353" s="90">
        <f t="shared" si="15"/>
        <v>341</v>
      </c>
      <c r="Q353" s="90">
        <f t="shared" si="16"/>
        <v>345</v>
      </c>
      <c r="R353" s="90">
        <f t="shared" si="17"/>
        <v>270</v>
      </c>
    </row>
    <row r="354" spans="1:18" ht="22.5">
      <c r="A354" s="329">
        <v>44105</v>
      </c>
      <c r="B354" s="330" t="s">
        <v>375</v>
      </c>
      <c r="C354" s="330" t="s">
        <v>60</v>
      </c>
      <c r="D354" s="331" t="s">
        <v>61</v>
      </c>
      <c r="E354" s="331" t="s">
        <v>67</v>
      </c>
      <c r="F354" s="332">
        <v>62.47</v>
      </c>
      <c r="G354" s="330" t="s">
        <v>376</v>
      </c>
      <c r="H354" s="330" t="s">
        <v>60</v>
      </c>
      <c r="I354" s="331" t="s">
        <v>377</v>
      </c>
      <c r="J354" s="333" t="s">
        <v>491</v>
      </c>
      <c r="K354" s="329">
        <v>44105</v>
      </c>
      <c r="L354" s="332">
        <v>8.09</v>
      </c>
      <c r="M354" s="331" t="s">
        <v>492</v>
      </c>
      <c r="N354" s="332">
        <v>8.09</v>
      </c>
      <c r="O354" s="332">
        <v>4.41</v>
      </c>
      <c r="P354" s="90">
        <f t="shared" si="15"/>
        <v>363</v>
      </c>
      <c r="Q354" s="90">
        <f t="shared" si="16"/>
        <v>346</v>
      </c>
      <c r="R354" s="90">
        <f t="shared" si="17"/>
        <v>409</v>
      </c>
    </row>
    <row r="355" spans="1:18">
      <c r="A355" s="329">
        <v>44872</v>
      </c>
      <c r="B355" s="330" t="s">
        <v>1854</v>
      </c>
      <c r="C355" s="330" t="s">
        <v>1855</v>
      </c>
      <c r="D355" s="331" t="s">
        <v>61</v>
      </c>
      <c r="E355" s="331" t="s">
        <v>77</v>
      </c>
      <c r="F355" s="332">
        <v>255.86</v>
      </c>
      <c r="G355" s="330" t="s">
        <v>1856</v>
      </c>
      <c r="H355" s="330" t="s">
        <v>1857</v>
      </c>
      <c r="I355" s="331" t="s">
        <v>1858</v>
      </c>
      <c r="J355" s="333" t="s">
        <v>491</v>
      </c>
      <c r="K355" s="329">
        <v>44872</v>
      </c>
      <c r="L355" s="332">
        <v>7.81</v>
      </c>
      <c r="M355" s="331" t="s">
        <v>492</v>
      </c>
      <c r="N355" s="332">
        <v>-2.8</v>
      </c>
      <c r="O355" s="332">
        <v>4.9000000000000004</v>
      </c>
      <c r="P355" s="90">
        <f t="shared" si="15"/>
        <v>442</v>
      </c>
      <c r="Q355" s="90">
        <f t="shared" si="16"/>
        <v>347</v>
      </c>
      <c r="R355" s="90">
        <f t="shared" si="17"/>
        <v>404</v>
      </c>
    </row>
    <row r="356" spans="1:18">
      <c r="A356" s="329">
        <v>44824</v>
      </c>
      <c r="B356" s="330" t="s">
        <v>1859</v>
      </c>
      <c r="C356" s="330" t="s">
        <v>1860</v>
      </c>
      <c r="D356" s="331" t="s">
        <v>61</v>
      </c>
      <c r="E356" s="331" t="s">
        <v>67</v>
      </c>
      <c r="F356" s="332">
        <v>510.77</v>
      </c>
      <c r="G356" s="330" t="s">
        <v>1861</v>
      </c>
      <c r="H356" s="330" t="s">
        <v>60</v>
      </c>
      <c r="I356" s="331" t="s">
        <v>1862</v>
      </c>
      <c r="J356" s="333" t="s">
        <v>491</v>
      </c>
      <c r="K356" s="329">
        <v>44824</v>
      </c>
      <c r="L356" s="332">
        <v>7.8</v>
      </c>
      <c r="M356" s="331" t="s">
        <v>492</v>
      </c>
      <c r="N356" s="332">
        <v>6.58</v>
      </c>
      <c r="O356" s="332">
        <v>2.35</v>
      </c>
      <c r="P356" s="90">
        <f t="shared" si="15"/>
        <v>374</v>
      </c>
      <c r="Q356" s="90">
        <f t="shared" si="16"/>
        <v>348</v>
      </c>
      <c r="R356" s="90">
        <f t="shared" si="17"/>
        <v>422</v>
      </c>
    </row>
    <row r="357" spans="1:18" ht="78.75">
      <c r="A357" s="329">
        <v>44679</v>
      </c>
      <c r="B357" s="330" t="s">
        <v>1863</v>
      </c>
      <c r="C357" s="330" t="s">
        <v>1864</v>
      </c>
      <c r="D357" s="331" t="s">
        <v>61</v>
      </c>
      <c r="E357" s="331" t="s">
        <v>67</v>
      </c>
      <c r="F357" s="332">
        <v>6745.17</v>
      </c>
      <c r="G357" s="330" t="s">
        <v>1865</v>
      </c>
      <c r="H357" s="330" t="s">
        <v>1866</v>
      </c>
      <c r="I357" s="331" t="s">
        <v>1867</v>
      </c>
      <c r="J357" s="333" t="s">
        <v>491</v>
      </c>
      <c r="K357" s="329">
        <v>44679</v>
      </c>
      <c r="L357" s="332">
        <v>7.78</v>
      </c>
      <c r="M357" s="331" t="s">
        <v>492</v>
      </c>
      <c r="N357" s="332">
        <v>31.85</v>
      </c>
      <c r="O357" s="332">
        <v>30.12</v>
      </c>
      <c r="P357" s="90">
        <f t="shared" si="15"/>
        <v>210</v>
      </c>
      <c r="Q357" s="90">
        <f t="shared" si="16"/>
        <v>349</v>
      </c>
      <c r="R357" s="90">
        <f t="shared" si="17"/>
        <v>252</v>
      </c>
    </row>
    <row r="358" spans="1:18" ht="33.75">
      <c r="A358" s="329">
        <v>43959</v>
      </c>
      <c r="B358" s="330" t="s">
        <v>1868</v>
      </c>
      <c r="C358" s="330" t="s">
        <v>1869</v>
      </c>
      <c r="D358" s="331" t="s">
        <v>61</v>
      </c>
      <c r="E358" s="331" t="s">
        <v>67</v>
      </c>
      <c r="F358" s="332">
        <v>178.97</v>
      </c>
      <c r="G358" s="330" t="s">
        <v>1870</v>
      </c>
      <c r="H358" s="330" t="s">
        <v>1871</v>
      </c>
      <c r="I358" s="331" t="s">
        <v>1872</v>
      </c>
      <c r="J358" s="333" t="s">
        <v>491</v>
      </c>
      <c r="K358" s="329">
        <v>43959</v>
      </c>
      <c r="L358" s="332">
        <v>7.7</v>
      </c>
      <c r="M358" s="331" t="s">
        <v>492</v>
      </c>
      <c r="N358" s="332">
        <v>12.27</v>
      </c>
      <c r="O358" s="332">
        <v>11.04</v>
      </c>
      <c r="P358" s="90">
        <f t="shared" si="15"/>
        <v>332</v>
      </c>
      <c r="Q358" s="90">
        <f t="shared" si="16"/>
        <v>350</v>
      </c>
      <c r="R358" s="90">
        <f t="shared" si="17"/>
        <v>364</v>
      </c>
    </row>
    <row r="359" spans="1:18">
      <c r="A359" s="329">
        <v>43889</v>
      </c>
      <c r="B359" s="330" t="s">
        <v>1873</v>
      </c>
      <c r="C359" s="330" t="s">
        <v>1874</v>
      </c>
      <c r="D359" s="331" t="s">
        <v>61</v>
      </c>
      <c r="E359" s="331" t="s">
        <v>67</v>
      </c>
      <c r="F359" s="332">
        <v>4.3</v>
      </c>
      <c r="G359" s="330" t="s">
        <v>1875</v>
      </c>
      <c r="H359" s="330" t="s">
        <v>1876</v>
      </c>
      <c r="I359" s="331" t="s">
        <v>1877</v>
      </c>
      <c r="J359" s="333" t="s">
        <v>491</v>
      </c>
      <c r="K359" s="329">
        <v>43889</v>
      </c>
      <c r="L359" s="332">
        <v>7.5</v>
      </c>
      <c r="M359" s="331" t="s">
        <v>492</v>
      </c>
      <c r="N359" s="332">
        <v>10.26</v>
      </c>
      <c r="O359" s="332">
        <v>15.44</v>
      </c>
      <c r="P359" s="90">
        <f t="shared" si="15"/>
        <v>343</v>
      </c>
      <c r="Q359" s="90">
        <f t="shared" si="16"/>
        <v>351</v>
      </c>
      <c r="R359" s="90">
        <f t="shared" si="17"/>
        <v>337</v>
      </c>
    </row>
    <row r="360" spans="1:18" ht="45">
      <c r="A360" s="329">
        <v>44358</v>
      </c>
      <c r="B360" s="330" t="s">
        <v>1878</v>
      </c>
      <c r="C360" s="330" t="s">
        <v>1879</v>
      </c>
      <c r="D360" s="331" t="s">
        <v>61</v>
      </c>
      <c r="E360" s="331" t="s">
        <v>67</v>
      </c>
      <c r="F360" s="332">
        <v>192.58</v>
      </c>
      <c r="G360" s="330" t="s">
        <v>1880</v>
      </c>
      <c r="H360" s="330" t="s">
        <v>1881</v>
      </c>
      <c r="I360" s="331" t="s">
        <v>1882</v>
      </c>
      <c r="J360" s="333" t="s">
        <v>491</v>
      </c>
      <c r="K360" s="329">
        <v>44358</v>
      </c>
      <c r="L360" s="332">
        <v>7.5</v>
      </c>
      <c r="M360" s="331" t="s">
        <v>492</v>
      </c>
      <c r="N360" s="332">
        <v>5.39</v>
      </c>
      <c r="O360" s="332">
        <v>24.28</v>
      </c>
      <c r="P360" s="90">
        <f t="shared" si="15"/>
        <v>384</v>
      </c>
      <c r="Q360" s="90">
        <f t="shared" si="16"/>
        <v>351</v>
      </c>
      <c r="R360" s="90">
        <f t="shared" si="17"/>
        <v>282</v>
      </c>
    </row>
    <row r="361" spans="1:18" ht="33.75">
      <c r="A361" s="329">
        <v>44827</v>
      </c>
      <c r="B361" s="330" t="s">
        <v>1883</v>
      </c>
      <c r="C361" s="330" t="s">
        <v>1884</v>
      </c>
      <c r="D361" s="331" t="s">
        <v>61</v>
      </c>
      <c r="E361" s="331" t="s">
        <v>77</v>
      </c>
      <c r="F361" s="332">
        <v>770.72</v>
      </c>
      <c r="G361" s="330" t="s">
        <v>1885</v>
      </c>
      <c r="H361" s="330" t="s">
        <v>1886</v>
      </c>
      <c r="I361" s="331" t="s">
        <v>1887</v>
      </c>
      <c r="J361" s="333" t="s">
        <v>491</v>
      </c>
      <c r="K361" s="329">
        <v>44827</v>
      </c>
      <c r="L361" s="332">
        <v>7.25</v>
      </c>
      <c r="M361" s="331" t="s">
        <v>492</v>
      </c>
      <c r="N361" s="332">
        <v>5.71</v>
      </c>
      <c r="O361" s="332">
        <v>5.71</v>
      </c>
      <c r="P361" s="90">
        <f t="shared" si="15"/>
        <v>382</v>
      </c>
      <c r="Q361" s="90">
        <f t="shared" si="16"/>
        <v>353</v>
      </c>
      <c r="R361" s="90">
        <f t="shared" si="17"/>
        <v>399</v>
      </c>
    </row>
    <row r="362" spans="1:18">
      <c r="A362" s="329">
        <v>44909</v>
      </c>
      <c r="B362" s="330" t="s">
        <v>1888</v>
      </c>
      <c r="C362" s="330" t="s">
        <v>1889</v>
      </c>
      <c r="D362" s="331" t="s">
        <v>61</v>
      </c>
      <c r="E362" s="331" t="s">
        <v>77</v>
      </c>
      <c r="F362" s="332">
        <v>430.93</v>
      </c>
      <c r="G362" s="330" t="s">
        <v>1890</v>
      </c>
      <c r="H362" s="330" t="s">
        <v>60</v>
      </c>
      <c r="I362" s="331" t="s">
        <v>1891</v>
      </c>
      <c r="J362" s="333" t="s">
        <v>491</v>
      </c>
      <c r="K362" s="329">
        <v>44909</v>
      </c>
      <c r="L362" s="332">
        <v>7.22</v>
      </c>
      <c r="M362" s="331" t="s">
        <v>492</v>
      </c>
      <c r="N362" s="332">
        <v>62.09</v>
      </c>
      <c r="O362" s="332">
        <v>112.07</v>
      </c>
      <c r="P362" s="90">
        <f t="shared" si="15"/>
        <v>109</v>
      </c>
      <c r="Q362" s="90">
        <f t="shared" si="16"/>
        <v>354</v>
      </c>
      <c r="R362" s="90">
        <f t="shared" si="17"/>
        <v>50</v>
      </c>
    </row>
    <row r="363" spans="1:18">
      <c r="A363" s="329">
        <v>44097</v>
      </c>
      <c r="B363" s="330" t="s">
        <v>1892</v>
      </c>
      <c r="C363" s="330" t="s">
        <v>60</v>
      </c>
      <c r="D363" s="331" t="s">
        <v>61</v>
      </c>
      <c r="E363" s="331" t="s">
        <v>67</v>
      </c>
      <c r="F363" s="332">
        <v>2188.1</v>
      </c>
      <c r="G363" s="330" t="s">
        <v>1893</v>
      </c>
      <c r="H363" s="330" t="s">
        <v>60</v>
      </c>
      <c r="I363" s="331" t="s">
        <v>1894</v>
      </c>
      <c r="J363" s="333" t="s">
        <v>491</v>
      </c>
      <c r="K363" s="329">
        <v>44097</v>
      </c>
      <c r="L363" s="332">
        <v>7.05</v>
      </c>
      <c r="M363" s="331" t="s">
        <v>492</v>
      </c>
      <c r="N363" s="332">
        <v>4.05</v>
      </c>
      <c r="O363" s="332">
        <v>12.24</v>
      </c>
      <c r="P363" s="90">
        <f t="shared" si="15"/>
        <v>393</v>
      </c>
      <c r="Q363" s="90">
        <f t="shared" si="16"/>
        <v>355</v>
      </c>
      <c r="R363" s="90">
        <f t="shared" si="17"/>
        <v>355</v>
      </c>
    </row>
    <row r="364" spans="1:18" ht="22.5">
      <c r="A364" s="329">
        <v>44522</v>
      </c>
      <c r="B364" s="330" t="s">
        <v>1895</v>
      </c>
      <c r="C364" s="330" t="s">
        <v>1896</v>
      </c>
      <c r="D364" s="331" t="s">
        <v>61</v>
      </c>
      <c r="E364" s="331" t="s">
        <v>77</v>
      </c>
      <c r="F364" s="332">
        <v>5541.3</v>
      </c>
      <c r="G364" s="330" t="s">
        <v>1897</v>
      </c>
      <c r="H364" s="330" t="s">
        <v>1898</v>
      </c>
      <c r="I364" s="331" t="s">
        <v>1899</v>
      </c>
      <c r="J364" s="333" t="s">
        <v>491</v>
      </c>
      <c r="K364" s="329">
        <v>44522</v>
      </c>
      <c r="L364" s="332">
        <v>7.03</v>
      </c>
      <c r="M364" s="331" t="s">
        <v>492</v>
      </c>
      <c r="N364" s="332">
        <v>18.52</v>
      </c>
      <c r="O364" s="332">
        <v>11.07</v>
      </c>
      <c r="P364" s="90">
        <f t="shared" si="15"/>
        <v>288</v>
      </c>
      <c r="Q364" s="90">
        <f t="shared" si="16"/>
        <v>356</v>
      </c>
      <c r="R364" s="90">
        <f t="shared" si="17"/>
        <v>363</v>
      </c>
    </row>
    <row r="365" spans="1:18" ht="22.5">
      <c r="A365" s="329">
        <v>43853</v>
      </c>
      <c r="B365" s="330" t="s">
        <v>1900</v>
      </c>
      <c r="C365" s="330" t="s">
        <v>1901</v>
      </c>
      <c r="D365" s="331" t="s">
        <v>61</v>
      </c>
      <c r="E365" s="331" t="s">
        <v>67</v>
      </c>
      <c r="F365" s="332">
        <v>13.02</v>
      </c>
      <c r="G365" s="330" t="s">
        <v>1902</v>
      </c>
      <c r="H365" s="330" t="s">
        <v>1903</v>
      </c>
      <c r="I365" s="331" t="s">
        <v>1904</v>
      </c>
      <c r="J365" s="333" t="s">
        <v>491</v>
      </c>
      <c r="K365" s="329">
        <v>43853</v>
      </c>
      <c r="L365" s="332">
        <v>6.83</v>
      </c>
      <c r="M365" s="331" t="s">
        <v>492</v>
      </c>
      <c r="N365" s="332">
        <v>6.76</v>
      </c>
      <c r="O365" s="332">
        <v>8.68</v>
      </c>
      <c r="P365" s="90">
        <f t="shared" si="15"/>
        <v>373</v>
      </c>
      <c r="Q365" s="90">
        <f t="shared" si="16"/>
        <v>357</v>
      </c>
      <c r="R365" s="90">
        <f t="shared" si="17"/>
        <v>382</v>
      </c>
    </row>
    <row r="366" spans="1:18">
      <c r="A366" s="329">
        <v>44588</v>
      </c>
      <c r="B366" s="330" t="s">
        <v>1905</v>
      </c>
      <c r="C366" s="330" t="s">
        <v>1906</v>
      </c>
      <c r="D366" s="331" t="s">
        <v>61</v>
      </c>
      <c r="E366" s="331" t="s">
        <v>67</v>
      </c>
      <c r="F366" s="332">
        <v>586.62</v>
      </c>
      <c r="G366" s="330" t="s">
        <v>1907</v>
      </c>
      <c r="H366" s="330" t="s">
        <v>60</v>
      </c>
      <c r="I366" s="331" t="s">
        <v>1908</v>
      </c>
      <c r="J366" s="333" t="s">
        <v>491</v>
      </c>
      <c r="K366" s="329">
        <v>44588</v>
      </c>
      <c r="L366" s="332">
        <v>6.58</v>
      </c>
      <c r="M366" s="331" t="s">
        <v>492</v>
      </c>
      <c r="N366" s="332">
        <v>3.34</v>
      </c>
      <c r="O366" s="332">
        <v>-13.71</v>
      </c>
      <c r="P366" s="90">
        <f t="shared" si="15"/>
        <v>402</v>
      </c>
      <c r="Q366" s="90">
        <f t="shared" si="16"/>
        <v>358</v>
      </c>
      <c r="R366" s="90">
        <f t="shared" si="17"/>
        <v>480</v>
      </c>
    </row>
    <row r="367" spans="1:18" ht="22.5">
      <c r="A367" s="329">
        <v>44571</v>
      </c>
      <c r="B367" s="330" t="s">
        <v>1909</v>
      </c>
      <c r="C367" s="330" t="s">
        <v>1910</v>
      </c>
      <c r="D367" s="331" t="s">
        <v>61</v>
      </c>
      <c r="E367" s="331" t="s">
        <v>67</v>
      </c>
      <c r="F367" s="332">
        <v>259.69</v>
      </c>
      <c r="G367" s="330" t="s">
        <v>1911</v>
      </c>
      <c r="H367" s="330" t="s">
        <v>1912</v>
      </c>
      <c r="I367" s="331" t="s">
        <v>1913</v>
      </c>
      <c r="J367" s="333" t="s">
        <v>491</v>
      </c>
      <c r="K367" s="329">
        <v>44571</v>
      </c>
      <c r="L367" s="332">
        <v>6.48</v>
      </c>
      <c r="M367" s="331" t="s">
        <v>492</v>
      </c>
      <c r="N367" s="332">
        <v>6.48</v>
      </c>
      <c r="O367" s="332">
        <v>33.72</v>
      </c>
      <c r="P367" s="90">
        <f t="shared" si="15"/>
        <v>375</v>
      </c>
      <c r="Q367" s="90">
        <f t="shared" si="16"/>
        <v>359</v>
      </c>
      <c r="R367" s="90">
        <f t="shared" si="17"/>
        <v>230</v>
      </c>
    </row>
    <row r="368" spans="1:18">
      <c r="A368" s="329">
        <v>44621</v>
      </c>
      <c r="B368" s="330" t="s">
        <v>1914</v>
      </c>
      <c r="C368" s="330" t="s">
        <v>1915</v>
      </c>
      <c r="D368" s="331" t="s">
        <v>61</v>
      </c>
      <c r="E368" s="331" t="s">
        <v>67</v>
      </c>
      <c r="F368" s="332">
        <v>283.39999999999998</v>
      </c>
      <c r="G368" s="330" t="s">
        <v>1916</v>
      </c>
      <c r="H368" s="330" t="s">
        <v>1917</v>
      </c>
      <c r="I368" s="331" t="s">
        <v>1918</v>
      </c>
      <c r="J368" s="333" t="s">
        <v>491</v>
      </c>
      <c r="K368" s="329">
        <v>44621</v>
      </c>
      <c r="L368" s="332">
        <v>6.29</v>
      </c>
      <c r="M368" s="331" t="s">
        <v>492</v>
      </c>
      <c r="N368" s="332">
        <v>17.54</v>
      </c>
      <c r="O368" s="332">
        <v>30.32</v>
      </c>
      <c r="P368" s="90">
        <f t="shared" si="15"/>
        <v>294</v>
      </c>
      <c r="Q368" s="90">
        <f t="shared" si="16"/>
        <v>360</v>
      </c>
      <c r="R368" s="90">
        <f t="shared" si="17"/>
        <v>249</v>
      </c>
    </row>
    <row r="369" spans="1:18">
      <c r="A369" s="329">
        <v>44872</v>
      </c>
      <c r="B369" s="330" t="s">
        <v>1919</v>
      </c>
      <c r="C369" s="330" t="s">
        <v>1920</v>
      </c>
      <c r="D369" s="331" t="s">
        <v>61</v>
      </c>
      <c r="E369" s="331" t="s">
        <v>77</v>
      </c>
      <c r="F369" s="332">
        <v>21.43</v>
      </c>
      <c r="G369" s="330" t="s">
        <v>1921</v>
      </c>
      <c r="H369" s="330" t="s">
        <v>60</v>
      </c>
      <c r="I369" s="331" t="s">
        <v>1922</v>
      </c>
      <c r="J369" s="333" t="s">
        <v>491</v>
      </c>
      <c r="K369" s="329">
        <v>44872</v>
      </c>
      <c r="L369" s="332">
        <v>6.19</v>
      </c>
      <c r="M369" s="331" t="s">
        <v>492</v>
      </c>
      <c r="N369" s="332">
        <v>6.19</v>
      </c>
      <c r="O369" s="332">
        <v>10.09</v>
      </c>
      <c r="P369" s="90">
        <f t="shared" si="15"/>
        <v>378</v>
      </c>
      <c r="Q369" s="90">
        <f t="shared" si="16"/>
        <v>361</v>
      </c>
      <c r="R369" s="90">
        <f t="shared" si="17"/>
        <v>370</v>
      </c>
    </row>
    <row r="370" spans="1:18">
      <c r="A370" s="329">
        <v>44312</v>
      </c>
      <c r="B370" s="330" t="s">
        <v>1923</v>
      </c>
      <c r="C370" s="330" t="s">
        <v>60</v>
      </c>
      <c r="D370" s="331" t="s">
        <v>61</v>
      </c>
      <c r="E370" s="331" t="s">
        <v>67</v>
      </c>
      <c r="F370" s="332">
        <v>2586.46</v>
      </c>
      <c r="G370" s="330" t="s">
        <v>1924</v>
      </c>
      <c r="H370" s="330" t="s">
        <v>60</v>
      </c>
      <c r="I370" s="331" t="s">
        <v>1925</v>
      </c>
      <c r="J370" s="333" t="s">
        <v>491</v>
      </c>
      <c r="K370" s="329">
        <v>44312</v>
      </c>
      <c r="L370" s="332">
        <v>6.11</v>
      </c>
      <c r="M370" s="331" t="s">
        <v>492</v>
      </c>
      <c r="N370" s="332">
        <v>8.9700000000000006</v>
      </c>
      <c r="O370" s="332">
        <v>6.98</v>
      </c>
      <c r="P370" s="90">
        <f t="shared" si="15"/>
        <v>355</v>
      </c>
      <c r="Q370" s="90">
        <f t="shared" si="16"/>
        <v>362</v>
      </c>
      <c r="R370" s="90">
        <f t="shared" si="17"/>
        <v>393</v>
      </c>
    </row>
    <row r="371" spans="1:18">
      <c r="A371" s="329">
        <v>44809</v>
      </c>
      <c r="B371" s="330" t="s">
        <v>369</v>
      </c>
      <c r="C371" s="330" t="s">
        <v>370</v>
      </c>
      <c r="D371" s="331" t="s">
        <v>61</v>
      </c>
      <c r="E371" s="331" t="s">
        <v>77</v>
      </c>
      <c r="F371" s="332">
        <v>8149.37</v>
      </c>
      <c r="G371" s="330" t="s">
        <v>371</v>
      </c>
      <c r="H371" s="330" t="s">
        <v>372</v>
      </c>
      <c r="I371" s="331" t="s">
        <v>373</v>
      </c>
      <c r="J371" s="333" t="s">
        <v>491</v>
      </c>
      <c r="K371" s="329">
        <v>44809</v>
      </c>
      <c r="L371" s="332">
        <v>6.01</v>
      </c>
      <c r="M371" s="331" t="s">
        <v>492</v>
      </c>
      <c r="N371" s="332">
        <v>10.11</v>
      </c>
      <c r="O371" s="332">
        <v>53.5</v>
      </c>
      <c r="P371" s="90">
        <f t="shared" si="15"/>
        <v>346</v>
      </c>
      <c r="Q371" s="90">
        <f t="shared" si="16"/>
        <v>363</v>
      </c>
      <c r="R371" s="90">
        <f t="shared" si="17"/>
        <v>146</v>
      </c>
    </row>
    <row r="372" spans="1:18" ht="22.5">
      <c r="A372" s="329">
        <v>44407</v>
      </c>
      <c r="B372" s="330" t="s">
        <v>1926</v>
      </c>
      <c r="C372" s="330" t="s">
        <v>1927</v>
      </c>
      <c r="D372" s="331" t="s">
        <v>61</v>
      </c>
      <c r="E372" s="331" t="s">
        <v>67</v>
      </c>
      <c r="F372" s="332">
        <v>770.52</v>
      </c>
      <c r="G372" s="330" t="s">
        <v>1928</v>
      </c>
      <c r="H372" s="330" t="s">
        <v>1929</v>
      </c>
      <c r="I372" s="331" t="s">
        <v>1930</v>
      </c>
      <c r="J372" s="333" t="s">
        <v>491</v>
      </c>
      <c r="K372" s="329">
        <v>44407</v>
      </c>
      <c r="L372" s="332">
        <v>5.96</v>
      </c>
      <c r="M372" s="331" t="s">
        <v>492</v>
      </c>
      <c r="N372" s="332">
        <v>13.48</v>
      </c>
      <c r="O372" s="332">
        <v>11.63</v>
      </c>
      <c r="P372" s="90">
        <f t="shared" si="15"/>
        <v>323</v>
      </c>
      <c r="Q372" s="90">
        <f t="shared" si="16"/>
        <v>364</v>
      </c>
      <c r="R372" s="90">
        <f t="shared" si="17"/>
        <v>357</v>
      </c>
    </row>
    <row r="373" spans="1:18">
      <c r="A373" s="329">
        <v>43843</v>
      </c>
      <c r="B373" s="330" t="s">
        <v>1931</v>
      </c>
      <c r="C373" s="330" t="s">
        <v>1932</v>
      </c>
      <c r="D373" s="331" t="s">
        <v>61</v>
      </c>
      <c r="E373" s="331" t="s">
        <v>67</v>
      </c>
      <c r="F373" s="332">
        <v>177.15</v>
      </c>
      <c r="G373" s="330" t="s">
        <v>1933</v>
      </c>
      <c r="H373" s="330" t="s">
        <v>1934</v>
      </c>
      <c r="I373" s="331" t="s">
        <v>1935</v>
      </c>
      <c r="J373" s="333" t="s">
        <v>491</v>
      </c>
      <c r="K373" s="329">
        <v>43843</v>
      </c>
      <c r="L373" s="332">
        <v>5.92</v>
      </c>
      <c r="M373" s="331" t="s">
        <v>492</v>
      </c>
      <c r="N373" s="332">
        <v>10.49</v>
      </c>
      <c r="O373" s="332">
        <v>11.88</v>
      </c>
      <c r="P373" s="90">
        <f t="shared" si="15"/>
        <v>342</v>
      </c>
      <c r="Q373" s="90">
        <f t="shared" si="16"/>
        <v>365</v>
      </c>
      <c r="R373" s="90">
        <f t="shared" si="17"/>
        <v>356</v>
      </c>
    </row>
    <row r="374" spans="1:18" ht="33.75">
      <c r="A374" s="329">
        <v>44777</v>
      </c>
      <c r="B374" s="330" t="s">
        <v>1936</v>
      </c>
      <c r="C374" s="330" t="s">
        <v>1937</v>
      </c>
      <c r="D374" s="331" t="s">
        <v>61</v>
      </c>
      <c r="E374" s="331" t="s">
        <v>77</v>
      </c>
      <c r="F374" s="332">
        <v>5117.7</v>
      </c>
      <c r="G374" s="330" t="s">
        <v>1938</v>
      </c>
      <c r="H374" s="330" t="s">
        <v>1939</v>
      </c>
      <c r="I374" s="331" t="s">
        <v>1940</v>
      </c>
      <c r="J374" s="333" t="s">
        <v>491</v>
      </c>
      <c r="K374" s="329">
        <v>44777</v>
      </c>
      <c r="L374" s="332">
        <v>5.91</v>
      </c>
      <c r="M374" s="331" t="s">
        <v>492</v>
      </c>
      <c r="N374" s="332">
        <v>40.049999999999997</v>
      </c>
      <c r="O374" s="332">
        <v>66.42</v>
      </c>
      <c r="P374" s="90">
        <f t="shared" si="15"/>
        <v>176</v>
      </c>
      <c r="Q374" s="90">
        <f t="shared" si="16"/>
        <v>366</v>
      </c>
      <c r="R374" s="90">
        <f t="shared" si="17"/>
        <v>101</v>
      </c>
    </row>
    <row r="375" spans="1:18">
      <c r="A375" s="329">
        <v>44862</v>
      </c>
      <c r="B375" s="330" t="s">
        <v>1941</v>
      </c>
      <c r="C375" s="330" t="s">
        <v>1942</v>
      </c>
      <c r="D375" s="331" t="s">
        <v>61</v>
      </c>
      <c r="E375" s="331" t="s">
        <v>77</v>
      </c>
      <c r="F375" s="332">
        <v>78.67</v>
      </c>
      <c r="G375" s="330" t="s">
        <v>1943</v>
      </c>
      <c r="H375" s="330" t="s">
        <v>1944</v>
      </c>
      <c r="I375" s="331" t="s">
        <v>1945</v>
      </c>
      <c r="J375" s="333" t="s">
        <v>491</v>
      </c>
      <c r="K375" s="329">
        <v>44862</v>
      </c>
      <c r="L375" s="332">
        <v>5.91</v>
      </c>
      <c r="M375" s="331" t="s">
        <v>492</v>
      </c>
      <c r="N375" s="332">
        <v>16.53</v>
      </c>
      <c r="O375" s="332">
        <v>23.92</v>
      </c>
      <c r="P375" s="90">
        <f t="shared" si="15"/>
        <v>302</v>
      </c>
      <c r="Q375" s="90">
        <f t="shared" si="16"/>
        <v>366</v>
      </c>
      <c r="R375" s="90">
        <f t="shared" si="17"/>
        <v>283</v>
      </c>
    </row>
    <row r="376" spans="1:18" ht="22.5">
      <c r="A376" s="329">
        <v>44539</v>
      </c>
      <c r="B376" s="330" t="s">
        <v>1946</v>
      </c>
      <c r="C376" s="330" t="s">
        <v>1947</v>
      </c>
      <c r="D376" s="331" t="s">
        <v>61</v>
      </c>
      <c r="E376" s="331" t="s">
        <v>77</v>
      </c>
      <c r="F376" s="332">
        <v>128.75</v>
      </c>
      <c r="G376" s="330" t="s">
        <v>1948</v>
      </c>
      <c r="H376" s="330" t="s">
        <v>60</v>
      </c>
      <c r="I376" s="331" t="s">
        <v>1949</v>
      </c>
      <c r="J376" s="333" t="s">
        <v>491</v>
      </c>
      <c r="K376" s="329">
        <v>44539</v>
      </c>
      <c r="L376" s="332">
        <v>5.88</v>
      </c>
      <c r="M376" s="331" t="s">
        <v>492</v>
      </c>
      <c r="N376" s="332">
        <v>8.43</v>
      </c>
      <c r="O376" s="332">
        <v>8.8699999999999992</v>
      </c>
      <c r="P376" s="90">
        <f t="shared" si="15"/>
        <v>360</v>
      </c>
      <c r="Q376" s="90">
        <f t="shared" si="16"/>
        <v>368</v>
      </c>
      <c r="R376" s="90">
        <f t="shared" si="17"/>
        <v>380</v>
      </c>
    </row>
    <row r="377" spans="1:18">
      <c r="A377" s="329">
        <v>44337</v>
      </c>
      <c r="B377" s="330" t="s">
        <v>1950</v>
      </c>
      <c r="C377" s="330" t="s">
        <v>1951</v>
      </c>
      <c r="D377" s="331" t="s">
        <v>61</v>
      </c>
      <c r="E377" s="331" t="s">
        <v>77</v>
      </c>
      <c r="F377" s="338">
        <v>0.50900000000000001</v>
      </c>
      <c r="G377" s="330" t="s">
        <v>1952</v>
      </c>
      <c r="H377" s="330" t="s">
        <v>60</v>
      </c>
      <c r="I377" s="331" t="s">
        <v>1953</v>
      </c>
      <c r="J377" s="333" t="s">
        <v>491</v>
      </c>
      <c r="K377" s="329">
        <v>44337</v>
      </c>
      <c r="L377" s="332">
        <v>5.68</v>
      </c>
      <c r="M377" s="331" t="s">
        <v>492</v>
      </c>
      <c r="N377" s="332">
        <v>3.79</v>
      </c>
      <c r="O377" s="332">
        <v>16.25</v>
      </c>
      <c r="P377" s="90">
        <f t="shared" si="15"/>
        <v>395</v>
      </c>
      <c r="Q377" s="90">
        <f t="shared" si="16"/>
        <v>369</v>
      </c>
      <c r="R377" s="90">
        <f t="shared" si="17"/>
        <v>330</v>
      </c>
    </row>
    <row r="378" spans="1:18">
      <c r="A378" s="329">
        <v>44913</v>
      </c>
      <c r="B378" s="330" t="s">
        <v>1954</v>
      </c>
      <c r="C378" s="330" t="s">
        <v>1955</v>
      </c>
      <c r="D378" s="331" t="s">
        <v>61</v>
      </c>
      <c r="E378" s="331" t="s">
        <v>77</v>
      </c>
      <c r="F378" s="332">
        <v>5127.49</v>
      </c>
      <c r="G378" s="330" t="s">
        <v>1956</v>
      </c>
      <c r="H378" s="330" t="s">
        <v>60</v>
      </c>
      <c r="I378" s="331" t="s">
        <v>1957</v>
      </c>
      <c r="J378" s="333" t="s">
        <v>491</v>
      </c>
      <c r="K378" s="329">
        <v>44913</v>
      </c>
      <c r="L378" s="332">
        <v>5.67</v>
      </c>
      <c r="M378" s="331" t="s">
        <v>492</v>
      </c>
      <c r="N378" s="332">
        <v>7.63</v>
      </c>
      <c r="O378" s="332">
        <v>13.26</v>
      </c>
      <c r="P378" s="90">
        <f t="shared" si="15"/>
        <v>368</v>
      </c>
      <c r="Q378" s="90">
        <f t="shared" si="16"/>
        <v>370</v>
      </c>
      <c r="R378" s="90">
        <f t="shared" si="17"/>
        <v>349</v>
      </c>
    </row>
    <row r="379" spans="1:18" ht="33.75">
      <c r="A379" s="329">
        <v>44879</v>
      </c>
      <c r="B379" s="330" t="s">
        <v>1958</v>
      </c>
      <c r="C379" s="330" t="s">
        <v>1959</v>
      </c>
      <c r="D379" s="331" t="s">
        <v>61</v>
      </c>
      <c r="E379" s="331" t="s">
        <v>77</v>
      </c>
      <c r="F379" s="332">
        <v>164.2</v>
      </c>
      <c r="G379" s="330" t="s">
        <v>1960</v>
      </c>
      <c r="H379" s="330" t="s">
        <v>1961</v>
      </c>
      <c r="I379" s="331" t="s">
        <v>1962</v>
      </c>
      <c r="J379" s="333" t="s">
        <v>491</v>
      </c>
      <c r="K379" s="329">
        <v>44879</v>
      </c>
      <c r="L379" s="332">
        <v>5.66</v>
      </c>
      <c r="M379" s="331" t="s">
        <v>492</v>
      </c>
      <c r="N379" s="332">
        <v>11.93</v>
      </c>
      <c r="O379" s="332">
        <v>14.85</v>
      </c>
      <c r="P379" s="90">
        <f t="shared" si="15"/>
        <v>335</v>
      </c>
      <c r="Q379" s="90">
        <f t="shared" si="16"/>
        <v>371</v>
      </c>
      <c r="R379" s="90">
        <f t="shared" si="17"/>
        <v>339</v>
      </c>
    </row>
    <row r="380" spans="1:18">
      <c r="A380" s="329">
        <v>44312</v>
      </c>
      <c r="B380" s="330" t="s">
        <v>1963</v>
      </c>
      <c r="C380" s="330" t="s">
        <v>60</v>
      </c>
      <c r="D380" s="331" t="s">
        <v>61</v>
      </c>
      <c r="E380" s="331" t="s">
        <v>67</v>
      </c>
      <c r="F380" s="332">
        <v>54.57</v>
      </c>
      <c r="G380" s="330" t="s">
        <v>1964</v>
      </c>
      <c r="H380" s="330" t="s">
        <v>1965</v>
      </c>
      <c r="I380" s="331" t="s">
        <v>1966</v>
      </c>
      <c r="J380" s="333" t="s">
        <v>491</v>
      </c>
      <c r="K380" s="329">
        <v>44312</v>
      </c>
      <c r="L380" s="332">
        <v>5.46</v>
      </c>
      <c r="M380" s="331" t="s">
        <v>492</v>
      </c>
      <c r="N380" s="332">
        <v>3.45</v>
      </c>
      <c r="O380" s="332">
        <v>15.39</v>
      </c>
      <c r="P380" s="90">
        <f t="shared" si="15"/>
        <v>400</v>
      </c>
      <c r="Q380" s="90">
        <f t="shared" si="16"/>
        <v>372</v>
      </c>
      <c r="R380" s="90">
        <f t="shared" si="17"/>
        <v>338</v>
      </c>
    </row>
    <row r="381" spans="1:18">
      <c r="A381" s="329">
        <v>44917</v>
      </c>
      <c r="B381" s="330" t="s">
        <v>1967</v>
      </c>
      <c r="C381" s="330" t="s">
        <v>1968</v>
      </c>
      <c r="D381" s="331" t="s">
        <v>61</v>
      </c>
      <c r="E381" s="331" t="s">
        <v>77</v>
      </c>
      <c r="F381" s="332">
        <v>842.42</v>
      </c>
      <c r="G381" s="330" t="s">
        <v>60</v>
      </c>
      <c r="H381" s="330" t="s">
        <v>1969</v>
      </c>
      <c r="I381" s="331" t="s">
        <v>1970</v>
      </c>
      <c r="J381" s="333" t="s">
        <v>491</v>
      </c>
      <c r="K381" s="329">
        <v>44917</v>
      </c>
      <c r="L381" s="332">
        <v>5.42</v>
      </c>
      <c r="M381" s="331" t="s">
        <v>492</v>
      </c>
      <c r="N381" s="332">
        <v>5.26</v>
      </c>
      <c r="O381" s="332">
        <v>9.42</v>
      </c>
      <c r="P381" s="90">
        <f t="shared" si="15"/>
        <v>385</v>
      </c>
      <c r="Q381" s="90">
        <f t="shared" si="16"/>
        <v>373</v>
      </c>
      <c r="R381" s="90">
        <f t="shared" si="17"/>
        <v>375</v>
      </c>
    </row>
    <row r="382" spans="1:18">
      <c r="A382" s="329">
        <v>44880</v>
      </c>
      <c r="B382" s="330" t="s">
        <v>1971</v>
      </c>
      <c r="C382" s="330" t="s">
        <v>1972</v>
      </c>
      <c r="D382" s="331" t="s">
        <v>61</v>
      </c>
      <c r="E382" s="331" t="s">
        <v>67</v>
      </c>
      <c r="F382" s="332">
        <v>6.68</v>
      </c>
      <c r="G382" s="330" t="s">
        <v>1973</v>
      </c>
      <c r="H382" s="330" t="s">
        <v>60</v>
      </c>
      <c r="I382" s="331" t="s">
        <v>1974</v>
      </c>
      <c r="J382" s="333" t="s">
        <v>491</v>
      </c>
      <c r="K382" s="329">
        <v>44880</v>
      </c>
      <c r="L382" s="332">
        <v>5.13</v>
      </c>
      <c r="M382" s="331" t="s">
        <v>492</v>
      </c>
      <c r="N382" s="332">
        <v>2.5</v>
      </c>
      <c r="O382" s="332">
        <v>-5.0199999999999996</v>
      </c>
      <c r="P382" s="90">
        <f t="shared" si="15"/>
        <v>410</v>
      </c>
      <c r="Q382" s="90">
        <f t="shared" si="16"/>
        <v>374</v>
      </c>
      <c r="R382" s="90">
        <f t="shared" si="17"/>
        <v>458</v>
      </c>
    </row>
    <row r="383" spans="1:18">
      <c r="A383" s="329">
        <v>44494</v>
      </c>
      <c r="B383" s="330" t="s">
        <v>1975</v>
      </c>
      <c r="C383" s="330" t="s">
        <v>1976</v>
      </c>
      <c r="D383" s="331" t="s">
        <v>61</v>
      </c>
      <c r="E383" s="331" t="s">
        <v>67</v>
      </c>
      <c r="F383" s="332">
        <v>16.920000000000002</v>
      </c>
      <c r="G383" s="330" t="s">
        <v>1977</v>
      </c>
      <c r="H383" s="330" t="s">
        <v>60</v>
      </c>
      <c r="I383" s="331" t="s">
        <v>1978</v>
      </c>
      <c r="J383" s="333" t="s">
        <v>491</v>
      </c>
      <c r="K383" s="329">
        <v>44494</v>
      </c>
      <c r="L383" s="332">
        <v>4.93</v>
      </c>
      <c r="M383" s="331" t="s">
        <v>492</v>
      </c>
      <c r="N383" s="332">
        <v>3.08</v>
      </c>
      <c r="O383" s="338">
        <v>-0.84799999999999998</v>
      </c>
      <c r="P383" s="90">
        <f t="shared" si="15"/>
        <v>404</v>
      </c>
      <c r="Q383" s="90">
        <f t="shared" si="16"/>
        <v>375</v>
      </c>
      <c r="R383" s="90">
        <f t="shared" si="17"/>
        <v>443</v>
      </c>
    </row>
    <row r="384" spans="1:18" ht="22.5">
      <c r="A384" s="329">
        <v>44099</v>
      </c>
      <c r="B384" s="330" t="s">
        <v>1979</v>
      </c>
      <c r="C384" s="330" t="s">
        <v>1980</v>
      </c>
      <c r="D384" s="331" t="s">
        <v>61</v>
      </c>
      <c r="E384" s="331" t="s">
        <v>77</v>
      </c>
      <c r="F384" s="332">
        <v>2.0699999999999998</v>
      </c>
      <c r="G384" s="330" t="s">
        <v>1981</v>
      </c>
      <c r="H384" s="330" t="s">
        <v>1982</v>
      </c>
      <c r="I384" s="331" t="s">
        <v>1983</v>
      </c>
      <c r="J384" s="333" t="s">
        <v>491</v>
      </c>
      <c r="K384" s="329">
        <v>44099</v>
      </c>
      <c r="L384" s="332">
        <v>4.8</v>
      </c>
      <c r="M384" s="331" t="s">
        <v>492</v>
      </c>
      <c r="N384" s="332">
        <v>1.55</v>
      </c>
      <c r="O384" s="332">
        <v>4.8</v>
      </c>
      <c r="P384" s="90">
        <f t="shared" si="15"/>
        <v>415</v>
      </c>
      <c r="Q384" s="90">
        <f t="shared" si="16"/>
        <v>376</v>
      </c>
      <c r="R384" s="90">
        <f t="shared" si="17"/>
        <v>405</v>
      </c>
    </row>
    <row r="385" spans="1:18" ht="22.5">
      <c r="A385" s="329">
        <v>44600</v>
      </c>
      <c r="B385" s="330" t="s">
        <v>1984</v>
      </c>
      <c r="C385" s="330" t="s">
        <v>1985</v>
      </c>
      <c r="D385" s="331" t="s">
        <v>61</v>
      </c>
      <c r="E385" s="331" t="s">
        <v>77</v>
      </c>
      <c r="F385" s="332">
        <v>518.32000000000005</v>
      </c>
      <c r="G385" s="330" t="s">
        <v>1986</v>
      </c>
      <c r="H385" s="330" t="s">
        <v>1987</v>
      </c>
      <c r="I385" s="331" t="s">
        <v>1988</v>
      </c>
      <c r="J385" s="333" t="s">
        <v>491</v>
      </c>
      <c r="K385" s="329">
        <v>44600</v>
      </c>
      <c r="L385" s="332">
        <v>4.78</v>
      </c>
      <c r="M385" s="331" t="s">
        <v>492</v>
      </c>
      <c r="N385" s="332">
        <v>10.23</v>
      </c>
      <c r="O385" s="332">
        <v>21.65</v>
      </c>
      <c r="P385" s="90">
        <f t="shared" si="15"/>
        <v>344</v>
      </c>
      <c r="Q385" s="90">
        <f t="shared" si="16"/>
        <v>377</v>
      </c>
      <c r="R385" s="90">
        <f t="shared" si="17"/>
        <v>300</v>
      </c>
    </row>
    <row r="386" spans="1:18">
      <c r="A386" s="329">
        <v>44680</v>
      </c>
      <c r="B386" s="330" t="s">
        <v>1989</v>
      </c>
      <c r="C386" s="330" t="s">
        <v>1990</v>
      </c>
      <c r="D386" s="331" t="s">
        <v>61</v>
      </c>
      <c r="E386" s="331" t="s">
        <v>77</v>
      </c>
      <c r="F386" s="332">
        <v>290.98</v>
      </c>
      <c r="G386" s="330" t="s">
        <v>1991</v>
      </c>
      <c r="H386" s="330" t="s">
        <v>60</v>
      </c>
      <c r="I386" s="331" t="s">
        <v>1992</v>
      </c>
      <c r="J386" s="333" t="s">
        <v>491</v>
      </c>
      <c r="K386" s="329">
        <v>44680</v>
      </c>
      <c r="L386" s="332">
        <v>4.75</v>
      </c>
      <c r="M386" s="331" t="s">
        <v>492</v>
      </c>
      <c r="N386" s="332">
        <v>-6.94</v>
      </c>
      <c r="O386" s="332">
        <v>-8.56</v>
      </c>
      <c r="P386" s="90">
        <f t="shared" si="15"/>
        <v>457</v>
      </c>
      <c r="Q386" s="90">
        <f t="shared" si="16"/>
        <v>378</v>
      </c>
      <c r="R386" s="90">
        <f t="shared" si="17"/>
        <v>463</v>
      </c>
    </row>
    <row r="387" spans="1:18">
      <c r="A387" s="329">
        <v>44456</v>
      </c>
      <c r="B387" s="330" t="s">
        <v>1993</v>
      </c>
      <c r="C387" s="330" t="s">
        <v>1994</v>
      </c>
      <c r="D387" s="331" t="s">
        <v>61</v>
      </c>
      <c r="E387" s="331" t="s">
        <v>67</v>
      </c>
      <c r="F387" s="332">
        <v>1436.46</v>
      </c>
      <c r="G387" s="330" t="s">
        <v>1995</v>
      </c>
      <c r="H387" s="330" t="s">
        <v>60</v>
      </c>
      <c r="I387" s="331" t="s">
        <v>1996</v>
      </c>
      <c r="J387" s="333" t="s">
        <v>491</v>
      </c>
      <c r="K387" s="329">
        <v>44456</v>
      </c>
      <c r="L387" s="332">
        <v>4.2300000000000004</v>
      </c>
      <c r="M387" s="331" t="s">
        <v>492</v>
      </c>
      <c r="N387" s="332">
        <v>5.41</v>
      </c>
      <c r="O387" s="332">
        <v>5.71</v>
      </c>
      <c r="P387" s="90">
        <f t="shared" si="15"/>
        <v>383</v>
      </c>
      <c r="Q387" s="90">
        <f t="shared" si="16"/>
        <v>379</v>
      </c>
      <c r="R387" s="90">
        <f t="shared" si="17"/>
        <v>399</v>
      </c>
    </row>
    <row r="388" spans="1:18">
      <c r="A388" s="329">
        <v>44671</v>
      </c>
      <c r="B388" s="330" t="s">
        <v>1997</v>
      </c>
      <c r="C388" s="330" t="s">
        <v>1998</v>
      </c>
      <c r="D388" s="331" t="s">
        <v>61</v>
      </c>
      <c r="E388" s="331" t="s">
        <v>77</v>
      </c>
      <c r="F388" s="338">
        <v>0.312</v>
      </c>
      <c r="G388" s="330" t="s">
        <v>1999</v>
      </c>
      <c r="H388" s="330" t="s">
        <v>60</v>
      </c>
      <c r="I388" s="331" t="s">
        <v>2000</v>
      </c>
      <c r="J388" s="333" t="s">
        <v>491</v>
      </c>
      <c r="K388" s="329">
        <v>44671</v>
      </c>
      <c r="L388" s="332">
        <v>4.22</v>
      </c>
      <c r="M388" s="331" t="s">
        <v>492</v>
      </c>
      <c r="N388" s="332">
        <v>9.4</v>
      </c>
      <c r="O388" s="332">
        <v>4.49</v>
      </c>
      <c r="P388" s="90">
        <f t="shared" si="15"/>
        <v>352</v>
      </c>
      <c r="Q388" s="90">
        <f t="shared" si="16"/>
        <v>380</v>
      </c>
      <c r="R388" s="90">
        <f t="shared" si="17"/>
        <v>407</v>
      </c>
    </row>
    <row r="389" spans="1:18" ht="22.5">
      <c r="A389" s="329">
        <v>44238</v>
      </c>
      <c r="B389" s="330" t="s">
        <v>2001</v>
      </c>
      <c r="C389" s="330" t="s">
        <v>2002</v>
      </c>
      <c r="D389" s="331" t="s">
        <v>61</v>
      </c>
      <c r="E389" s="331" t="s">
        <v>67</v>
      </c>
      <c r="F389" s="332">
        <v>196.28</v>
      </c>
      <c r="G389" s="330" t="s">
        <v>2003</v>
      </c>
      <c r="H389" s="330" t="s">
        <v>60</v>
      </c>
      <c r="I389" s="331" t="s">
        <v>2004</v>
      </c>
      <c r="J389" s="333" t="s">
        <v>491</v>
      </c>
      <c r="K389" s="329">
        <v>44238</v>
      </c>
      <c r="L389" s="332">
        <v>4.21</v>
      </c>
      <c r="M389" s="331" t="s">
        <v>492</v>
      </c>
      <c r="N389" s="332">
        <v>12.71</v>
      </c>
      <c r="O389" s="332">
        <v>21.13</v>
      </c>
      <c r="P389" s="90">
        <f t="shared" si="15"/>
        <v>329</v>
      </c>
      <c r="Q389" s="90">
        <f t="shared" si="16"/>
        <v>381</v>
      </c>
      <c r="R389" s="90">
        <f t="shared" si="17"/>
        <v>304</v>
      </c>
    </row>
    <row r="390" spans="1:18">
      <c r="A390" s="329">
        <v>44436</v>
      </c>
      <c r="B390" s="330" t="s">
        <v>2005</v>
      </c>
      <c r="C390" s="330" t="s">
        <v>2006</v>
      </c>
      <c r="D390" s="331" t="s">
        <v>61</v>
      </c>
      <c r="E390" s="331" t="s">
        <v>67</v>
      </c>
      <c r="F390" s="332">
        <v>1.84</v>
      </c>
      <c r="G390" s="330" t="s">
        <v>2007</v>
      </c>
      <c r="H390" s="330" t="s">
        <v>2008</v>
      </c>
      <c r="I390" s="331" t="s">
        <v>2009</v>
      </c>
      <c r="J390" s="333" t="s">
        <v>491</v>
      </c>
      <c r="K390" s="329">
        <v>44436</v>
      </c>
      <c r="L390" s="332">
        <v>4.18</v>
      </c>
      <c r="M390" s="331" t="s">
        <v>492</v>
      </c>
      <c r="N390" s="332">
        <v>4.18</v>
      </c>
      <c r="O390" s="338">
        <v>-0.71799999999999997</v>
      </c>
      <c r="P390" s="90">
        <f t="shared" si="15"/>
        <v>388</v>
      </c>
      <c r="Q390" s="90">
        <f t="shared" si="16"/>
        <v>382</v>
      </c>
      <c r="R390" s="90">
        <f t="shared" si="17"/>
        <v>442</v>
      </c>
    </row>
    <row r="391" spans="1:18">
      <c r="A391" s="329">
        <v>44791</v>
      </c>
      <c r="B391" s="330" t="s">
        <v>2010</v>
      </c>
      <c r="C391" s="330" t="s">
        <v>2011</v>
      </c>
      <c r="D391" s="331" t="s">
        <v>61</v>
      </c>
      <c r="E391" s="331" t="s">
        <v>77</v>
      </c>
      <c r="F391" s="332">
        <v>59.4</v>
      </c>
      <c r="G391" s="330" t="s">
        <v>2012</v>
      </c>
      <c r="H391" s="330" t="s">
        <v>60</v>
      </c>
      <c r="I391" s="331" t="s">
        <v>2013</v>
      </c>
      <c r="J391" s="333" t="s">
        <v>491</v>
      </c>
      <c r="K391" s="329">
        <v>44791</v>
      </c>
      <c r="L391" s="332">
        <v>4.16</v>
      </c>
      <c r="M391" s="331" t="s">
        <v>492</v>
      </c>
      <c r="N391" s="332">
        <v>4.16</v>
      </c>
      <c r="O391" s="332">
        <v>5.04</v>
      </c>
      <c r="P391" s="90">
        <f t="shared" si="15"/>
        <v>390</v>
      </c>
      <c r="Q391" s="90">
        <f t="shared" si="16"/>
        <v>383</v>
      </c>
      <c r="R391" s="90">
        <f t="shared" si="17"/>
        <v>403</v>
      </c>
    </row>
    <row r="392" spans="1:18">
      <c r="A392" s="329">
        <v>44305</v>
      </c>
      <c r="B392" s="330" t="s">
        <v>2014</v>
      </c>
      <c r="C392" s="330" t="s">
        <v>2015</v>
      </c>
      <c r="D392" s="331" t="s">
        <v>61</v>
      </c>
      <c r="E392" s="331" t="s">
        <v>67</v>
      </c>
      <c r="F392" s="332">
        <v>238.7</v>
      </c>
      <c r="G392" s="330" t="s">
        <v>2016</v>
      </c>
      <c r="H392" s="330" t="s">
        <v>2017</v>
      </c>
      <c r="I392" s="331" t="s">
        <v>2018</v>
      </c>
      <c r="J392" s="333" t="s">
        <v>491</v>
      </c>
      <c r="K392" s="329">
        <v>44305</v>
      </c>
      <c r="L392" s="332">
        <v>4</v>
      </c>
      <c r="M392" s="331" t="s">
        <v>492</v>
      </c>
      <c r="N392" s="332">
        <v>8.7799999999999994</v>
      </c>
      <c r="O392" s="332">
        <v>20.52</v>
      </c>
      <c r="P392" s="90">
        <f t="shared" si="15"/>
        <v>358</v>
      </c>
      <c r="Q392" s="90">
        <f t="shared" si="16"/>
        <v>384</v>
      </c>
      <c r="R392" s="90">
        <f t="shared" si="17"/>
        <v>310</v>
      </c>
    </row>
    <row r="393" spans="1:18">
      <c r="A393" s="329">
        <v>44701</v>
      </c>
      <c r="B393" s="330" t="s">
        <v>2019</v>
      </c>
      <c r="C393" s="330" t="s">
        <v>2020</v>
      </c>
      <c r="D393" s="331" t="s">
        <v>61</v>
      </c>
      <c r="E393" s="331" t="s">
        <v>77</v>
      </c>
      <c r="F393" s="332">
        <v>63.62</v>
      </c>
      <c r="G393" s="330" t="s">
        <v>2021</v>
      </c>
      <c r="H393" s="330" t="s">
        <v>2022</v>
      </c>
      <c r="I393" s="331" t="s">
        <v>2023</v>
      </c>
      <c r="J393" s="333" t="s">
        <v>491</v>
      </c>
      <c r="K393" s="329">
        <v>44701</v>
      </c>
      <c r="L393" s="332">
        <v>3.72</v>
      </c>
      <c r="M393" s="331" t="s">
        <v>492</v>
      </c>
      <c r="N393" s="332">
        <v>3.54</v>
      </c>
      <c r="O393" s="332">
        <v>-9.93</v>
      </c>
      <c r="P393" s="90">
        <f t="shared" ref="P393:P456" si="18">RANK(N393,$N$9:$N$618)</f>
        <v>398</v>
      </c>
      <c r="Q393" s="90">
        <f t="shared" ref="Q393:Q456" si="19">RANK(L393,$L$9:$L$618)</f>
        <v>385</v>
      </c>
      <c r="R393" s="90">
        <f t="shared" ref="R393:R456" si="20">RANK(O393,$O$9:$O$618)</f>
        <v>471</v>
      </c>
    </row>
    <row r="394" spans="1:18">
      <c r="A394" s="329">
        <v>43887</v>
      </c>
      <c r="B394" s="330" t="s">
        <v>2024</v>
      </c>
      <c r="C394" s="330" t="s">
        <v>2025</v>
      </c>
      <c r="D394" s="331" t="s">
        <v>61</v>
      </c>
      <c r="E394" s="331" t="s">
        <v>67</v>
      </c>
      <c r="F394" s="332">
        <v>429.35</v>
      </c>
      <c r="G394" s="330" t="s">
        <v>2026</v>
      </c>
      <c r="H394" s="330" t="s">
        <v>60</v>
      </c>
      <c r="I394" s="331" t="s">
        <v>2027</v>
      </c>
      <c r="J394" s="333" t="s">
        <v>491</v>
      </c>
      <c r="K394" s="329">
        <v>43887</v>
      </c>
      <c r="L394" s="332">
        <v>3.47</v>
      </c>
      <c r="M394" s="331" t="s">
        <v>492</v>
      </c>
      <c r="N394" s="332">
        <v>3.6</v>
      </c>
      <c r="O394" s="338">
        <v>0.58099999999999996</v>
      </c>
      <c r="P394" s="90">
        <f t="shared" si="18"/>
        <v>396</v>
      </c>
      <c r="Q394" s="90">
        <f t="shared" si="19"/>
        <v>386</v>
      </c>
      <c r="R394" s="90">
        <f t="shared" si="20"/>
        <v>434</v>
      </c>
    </row>
    <row r="395" spans="1:18">
      <c r="A395" s="329">
        <v>44889</v>
      </c>
      <c r="B395" s="330" t="s">
        <v>2028</v>
      </c>
      <c r="C395" s="330" t="s">
        <v>2029</v>
      </c>
      <c r="D395" s="331" t="s">
        <v>61</v>
      </c>
      <c r="E395" s="331" t="s">
        <v>77</v>
      </c>
      <c r="F395" s="332">
        <v>1263.31</v>
      </c>
      <c r="G395" s="330" t="s">
        <v>2030</v>
      </c>
      <c r="H395" s="330" t="s">
        <v>60</v>
      </c>
      <c r="I395" s="331" t="s">
        <v>2031</v>
      </c>
      <c r="J395" s="333" t="s">
        <v>491</v>
      </c>
      <c r="K395" s="329">
        <v>44889</v>
      </c>
      <c r="L395" s="332">
        <v>3.45</v>
      </c>
      <c r="M395" s="331" t="s">
        <v>492</v>
      </c>
      <c r="N395" s="332">
        <v>4.17</v>
      </c>
      <c r="O395" s="332">
        <v>4.17</v>
      </c>
      <c r="P395" s="90">
        <f t="shared" si="18"/>
        <v>389</v>
      </c>
      <c r="Q395" s="90">
        <f t="shared" si="19"/>
        <v>387</v>
      </c>
      <c r="R395" s="90">
        <f t="shared" si="20"/>
        <v>410</v>
      </c>
    </row>
    <row r="396" spans="1:18">
      <c r="A396" s="329">
        <v>44043</v>
      </c>
      <c r="B396" s="330" t="s">
        <v>2032</v>
      </c>
      <c r="C396" s="330" t="s">
        <v>2033</v>
      </c>
      <c r="D396" s="331" t="s">
        <v>61</v>
      </c>
      <c r="E396" s="331" t="s">
        <v>77</v>
      </c>
      <c r="F396" s="332">
        <v>15.77</v>
      </c>
      <c r="G396" s="330" t="s">
        <v>60</v>
      </c>
      <c r="H396" s="330" t="s">
        <v>60</v>
      </c>
      <c r="I396" s="331" t="s">
        <v>2034</v>
      </c>
      <c r="J396" s="333" t="s">
        <v>491</v>
      </c>
      <c r="K396" s="329">
        <v>44043</v>
      </c>
      <c r="L396" s="332">
        <v>3.43</v>
      </c>
      <c r="M396" s="331" t="s">
        <v>492</v>
      </c>
      <c r="N396" s="332">
        <v>5.23</v>
      </c>
      <c r="O396" s="332">
        <v>1.69</v>
      </c>
      <c r="P396" s="90">
        <f t="shared" si="18"/>
        <v>386</v>
      </c>
      <c r="Q396" s="90">
        <f t="shared" si="19"/>
        <v>388</v>
      </c>
      <c r="R396" s="90">
        <f t="shared" si="20"/>
        <v>426</v>
      </c>
    </row>
    <row r="397" spans="1:18" ht="78.75">
      <c r="A397" s="329">
        <v>44098</v>
      </c>
      <c r="B397" s="330" t="s">
        <v>2035</v>
      </c>
      <c r="C397" s="330" t="s">
        <v>60</v>
      </c>
      <c r="D397" s="331" t="s">
        <v>61</v>
      </c>
      <c r="E397" s="331" t="s">
        <v>67</v>
      </c>
      <c r="F397" s="332">
        <v>2842.05</v>
      </c>
      <c r="G397" s="330" t="s">
        <v>2036</v>
      </c>
      <c r="H397" s="330" t="s">
        <v>2037</v>
      </c>
      <c r="I397" s="331" t="s">
        <v>2038</v>
      </c>
      <c r="J397" s="333" t="s">
        <v>491</v>
      </c>
      <c r="K397" s="329">
        <v>44098</v>
      </c>
      <c r="L397" s="332">
        <v>3.3</v>
      </c>
      <c r="M397" s="331" t="s">
        <v>492</v>
      </c>
      <c r="N397" s="332">
        <v>3.5</v>
      </c>
      <c r="O397" s="338">
        <v>-0.317</v>
      </c>
      <c r="P397" s="90">
        <f t="shared" si="18"/>
        <v>399</v>
      </c>
      <c r="Q397" s="90">
        <f t="shared" si="19"/>
        <v>389</v>
      </c>
      <c r="R397" s="90">
        <f t="shared" si="20"/>
        <v>441</v>
      </c>
    </row>
    <row r="398" spans="1:18">
      <c r="A398" s="329">
        <v>44245</v>
      </c>
      <c r="B398" s="330" t="s">
        <v>2039</v>
      </c>
      <c r="C398" s="330" t="s">
        <v>2040</v>
      </c>
      <c r="D398" s="331" t="s">
        <v>61</v>
      </c>
      <c r="E398" s="331" t="s">
        <v>67</v>
      </c>
      <c r="F398" s="332">
        <v>197.79</v>
      </c>
      <c r="G398" s="330" t="s">
        <v>2041</v>
      </c>
      <c r="H398" s="330" t="s">
        <v>60</v>
      </c>
      <c r="I398" s="331" t="s">
        <v>2042</v>
      </c>
      <c r="J398" s="333" t="s">
        <v>491</v>
      </c>
      <c r="K398" s="329">
        <v>44245</v>
      </c>
      <c r="L398" s="332">
        <v>3.24</v>
      </c>
      <c r="M398" s="331" t="s">
        <v>492</v>
      </c>
      <c r="N398" s="332">
        <v>2.82</v>
      </c>
      <c r="O398" s="332">
        <v>4.5199999999999996</v>
      </c>
      <c r="P398" s="90">
        <f t="shared" si="18"/>
        <v>407</v>
      </c>
      <c r="Q398" s="90">
        <f t="shared" si="19"/>
        <v>390</v>
      </c>
      <c r="R398" s="90">
        <f t="shared" si="20"/>
        <v>406</v>
      </c>
    </row>
    <row r="399" spans="1:18" ht="22.5">
      <c r="A399" s="329">
        <v>44655</v>
      </c>
      <c r="B399" s="330" t="s">
        <v>2043</v>
      </c>
      <c r="C399" s="330" t="s">
        <v>2044</v>
      </c>
      <c r="D399" s="331" t="s">
        <v>61</v>
      </c>
      <c r="E399" s="331" t="s">
        <v>77</v>
      </c>
      <c r="F399" s="332">
        <v>61253.03</v>
      </c>
      <c r="G399" s="330" t="s">
        <v>2045</v>
      </c>
      <c r="H399" s="330" t="s">
        <v>2046</v>
      </c>
      <c r="I399" s="331" t="s">
        <v>2047</v>
      </c>
      <c r="J399" s="333" t="s">
        <v>491</v>
      </c>
      <c r="K399" s="329">
        <v>44655</v>
      </c>
      <c r="L399" s="332">
        <v>3.23</v>
      </c>
      <c r="M399" s="331" t="s">
        <v>492</v>
      </c>
      <c r="N399" s="332">
        <v>11.57</v>
      </c>
      <c r="O399" s="332">
        <v>13.98</v>
      </c>
      <c r="P399" s="90">
        <f t="shared" si="18"/>
        <v>337</v>
      </c>
      <c r="Q399" s="90">
        <f t="shared" si="19"/>
        <v>391</v>
      </c>
      <c r="R399" s="90">
        <f t="shared" si="20"/>
        <v>343</v>
      </c>
    </row>
    <row r="400" spans="1:18">
      <c r="A400" s="329">
        <v>44878</v>
      </c>
      <c r="B400" s="330" t="s">
        <v>2048</v>
      </c>
      <c r="C400" s="330" t="s">
        <v>2049</v>
      </c>
      <c r="D400" s="331" t="s">
        <v>61</v>
      </c>
      <c r="E400" s="331" t="s">
        <v>77</v>
      </c>
      <c r="F400" s="332">
        <v>653.33000000000004</v>
      </c>
      <c r="G400" s="330" t="s">
        <v>2050</v>
      </c>
      <c r="H400" s="330" t="s">
        <v>60</v>
      </c>
      <c r="I400" s="331" t="s">
        <v>2051</v>
      </c>
      <c r="J400" s="333" t="s">
        <v>491</v>
      </c>
      <c r="K400" s="329">
        <v>44878</v>
      </c>
      <c r="L400" s="332">
        <v>3.16</v>
      </c>
      <c r="M400" s="331" t="s">
        <v>492</v>
      </c>
      <c r="N400" s="332">
        <v>4.42</v>
      </c>
      <c r="O400" s="332">
        <v>8.9600000000000009</v>
      </c>
      <c r="P400" s="90">
        <f t="shared" si="18"/>
        <v>387</v>
      </c>
      <c r="Q400" s="90">
        <f t="shared" si="19"/>
        <v>392</v>
      </c>
      <c r="R400" s="90">
        <f t="shared" si="20"/>
        <v>379</v>
      </c>
    </row>
    <row r="401" spans="1:18">
      <c r="A401" s="329">
        <v>44854</v>
      </c>
      <c r="B401" s="330" t="s">
        <v>2052</v>
      </c>
      <c r="C401" s="330" t="s">
        <v>2053</v>
      </c>
      <c r="D401" s="331" t="s">
        <v>61</v>
      </c>
      <c r="E401" s="331" t="s">
        <v>67</v>
      </c>
      <c r="F401" s="332">
        <v>14.17</v>
      </c>
      <c r="G401" s="330" t="s">
        <v>2054</v>
      </c>
      <c r="H401" s="330" t="s">
        <v>2055</v>
      </c>
      <c r="I401" s="331" t="s">
        <v>2056</v>
      </c>
      <c r="J401" s="333" t="s">
        <v>491</v>
      </c>
      <c r="K401" s="329">
        <v>44854</v>
      </c>
      <c r="L401" s="332">
        <v>3.15</v>
      </c>
      <c r="M401" s="331" t="s">
        <v>492</v>
      </c>
      <c r="N401" s="332">
        <v>4.09</v>
      </c>
      <c r="O401" s="332">
        <v>11.17</v>
      </c>
      <c r="P401" s="90">
        <f t="shared" si="18"/>
        <v>392</v>
      </c>
      <c r="Q401" s="90">
        <f t="shared" si="19"/>
        <v>393</v>
      </c>
      <c r="R401" s="90">
        <f t="shared" si="20"/>
        <v>360</v>
      </c>
    </row>
    <row r="402" spans="1:18" ht="67.5">
      <c r="A402" s="329">
        <v>43868</v>
      </c>
      <c r="B402" s="330" t="s">
        <v>2057</v>
      </c>
      <c r="C402" s="330" t="s">
        <v>2058</v>
      </c>
      <c r="D402" s="331" t="s">
        <v>61</v>
      </c>
      <c r="E402" s="331" t="s">
        <v>67</v>
      </c>
      <c r="F402" s="332">
        <v>2964.52</v>
      </c>
      <c r="G402" s="330" t="s">
        <v>2059</v>
      </c>
      <c r="H402" s="330" t="s">
        <v>2060</v>
      </c>
      <c r="I402" s="331" t="s">
        <v>2061</v>
      </c>
      <c r="J402" s="333" t="s">
        <v>491</v>
      </c>
      <c r="K402" s="329">
        <v>43868</v>
      </c>
      <c r="L402" s="332">
        <v>3.05</v>
      </c>
      <c r="M402" s="331" t="s">
        <v>492</v>
      </c>
      <c r="N402" s="332">
        <v>29.75</v>
      </c>
      <c r="O402" s="332">
        <v>25.08</v>
      </c>
      <c r="P402" s="90">
        <f t="shared" si="18"/>
        <v>225</v>
      </c>
      <c r="Q402" s="90">
        <f t="shared" si="19"/>
        <v>394</v>
      </c>
      <c r="R402" s="90">
        <f t="shared" si="20"/>
        <v>276</v>
      </c>
    </row>
    <row r="403" spans="1:18">
      <c r="A403" s="329">
        <v>44308</v>
      </c>
      <c r="B403" s="330" t="s">
        <v>2062</v>
      </c>
      <c r="C403" s="330" t="s">
        <v>2063</v>
      </c>
      <c r="D403" s="331" t="s">
        <v>61</v>
      </c>
      <c r="E403" s="331" t="s">
        <v>77</v>
      </c>
      <c r="F403" s="338">
        <v>0.28999999999999998</v>
      </c>
      <c r="G403" s="330" t="s">
        <v>2064</v>
      </c>
      <c r="H403" s="330" t="s">
        <v>2065</v>
      </c>
      <c r="I403" s="331" t="s">
        <v>2066</v>
      </c>
      <c r="J403" s="333" t="s">
        <v>491</v>
      </c>
      <c r="K403" s="329">
        <v>44308</v>
      </c>
      <c r="L403" s="332">
        <v>3</v>
      </c>
      <c r="M403" s="331" t="s">
        <v>492</v>
      </c>
      <c r="N403" s="332">
        <v>3</v>
      </c>
      <c r="O403" s="332">
        <v>3</v>
      </c>
      <c r="P403" s="90">
        <f t="shared" si="18"/>
        <v>405</v>
      </c>
      <c r="Q403" s="90">
        <f t="shared" si="19"/>
        <v>395</v>
      </c>
      <c r="R403" s="90">
        <f t="shared" si="20"/>
        <v>415</v>
      </c>
    </row>
    <row r="404" spans="1:18">
      <c r="A404" s="329">
        <v>43920</v>
      </c>
      <c r="B404" s="330" t="s">
        <v>2067</v>
      </c>
      <c r="C404" s="330" t="s">
        <v>60</v>
      </c>
      <c r="D404" s="331" t="s">
        <v>61</v>
      </c>
      <c r="E404" s="331" t="s">
        <v>67</v>
      </c>
      <c r="F404" s="332">
        <v>88.94</v>
      </c>
      <c r="G404" s="330" t="s">
        <v>2068</v>
      </c>
      <c r="H404" s="330" t="s">
        <v>60</v>
      </c>
      <c r="I404" s="331" t="s">
        <v>2069</v>
      </c>
      <c r="J404" s="333" t="s">
        <v>491</v>
      </c>
      <c r="K404" s="329">
        <v>43920</v>
      </c>
      <c r="L404" s="332">
        <v>2.93</v>
      </c>
      <c r="M404" s="331" t="s">
        <v>492</v>
      </c>
      <c r="N404" s="332">
        <v>18.37</v>
      </c>
      <c r="O404" s="332">
        <v>-15.45</v>
      </c>
      <c r="P404" s="90">
        <f t="shared" si="18"/>
        <v>289</v>
      </c>
      <c r="Q404" s="90">
        <f t="shared" si="19"/>
        <v>396</v>
      </c>
      <c r="R404" s="90">
        <f t="shared" si="20"/>
        <v>484</v>
      </c>
    </row>
    <row r="405" spans="1:18">
      <c r="A405" s="329">
        <v>44281</v>
      </c>
      <c r="B405" s="330" t="s">
        <v>2070</v>
      </c>
      <c r="C405" s="330" t="s">
        <v>2071</v>
      </c>
      <c r="D405" s="331" t="s">
        <v>61</v>
      </c>
      <c r="E405" s="331" t="s">
        <v>67</v>
      </c>
      <c r="F405" s="332">
        <v>337.12</v>
      </c>
      <c r="G405" s="330" t="s">
        <v>2072</v>
      </c>
      <c r="H405" s="330" t="s">
        <v>2073</v>
      </c>
      <c r="I405" s="331" t="s">
        <v>2074</v>
      </c>
      <c r="J405" s="333" t="s">
        <v>491</v>
      </c>
      <c r="K405" s="329">
        <v>44281</v>
      </c>
      <c r="L405" s="332">
        <v>2.56</v>
      </c>
      <c r="M405" s="331" t="s">
        <v>492</v>
      </c>
      <c r="N405" s="332">
        <v>20</v>
      </c>
      <c r="O405" s="332">
        <v>42.86</v>
      </c>
      <c r="P405" s="90">
        <f t="shared" si="18"/>
        <v>279</v>
      </c>
      <c r="Q405" s="90">
        <f t="shared" si="19"/>
        <v>397</v>
      </c>
      <c r="R405" s="90">
        <f t="shared" si="20"/>
        <v>185</v>
      </c>
    </row>
    <row r="406" spans="1:18">
      <c r="A406" s="329">
        <v>44869</v>
      </c>
      <c r="B406" s="330" t="s">
        <v>2075</v>
      </c>
      <c r="C406" s="330" t="s">
        <v>2076</v>
      </c>
      <c r="D406" s="331" t="s">
        <v>61</v>
      </c>
      <c r="E406" s="331" t="s">
        <v>67</v>
      </c>
      <c r="F406" s="332">
        <v>11.08</v>
      </c>
      <c r="G406" s="330" t="s">
        <v>60</v>
      </c>
      <c r="H406" s="330" t="s">
        <v>2077</v>
      </c>
      <c r="I406" s="331" t="s">
        <v>2078</v>
      </c>
      <c r="J406" s="333" t="s">
        <v>491</v>
      </c>
      <c r="K406" s="329">
        <v>44869</v>
      </c>
      <c r="L406" s="332">
        <v>2.46</v>
      </c>
      <c r="M406" s="331" t="s">
        <v>492</v>
      </c>
      <c r="N406" s="332">
        <v>-8.09</v>
      </c>
      <c r="O406" s="332">
        <v>-15.54</v>
      </c>
      <c r="P406" s="90">
        <f t="shared" si="18"/>
        <v>462</v>
      </c>
      <c r="Q406" s="90">
        <f t="shared" si="19"/>
        <v>398</v>
      </c>
      <c r="R406" s="90">
        <f t="shared" si="20"/>
        <v>485</v>
      </c>
    </row>
    <row r="407" spans="1:18">
      <c r="A407" s="329">
        <v>44365</v>
      </c>
      <c r="B407" s="330" t="s">
        <v>2079</v>
      </c>
      <c r="C407" s="330" t="s">
        <v>2080</v>
      </c>
      <c r="D407" s="331" t="s">
        <v>61</v>
      </c>
      <c r="E407" s="331" t="s">
        <v>77</v>
      </c>
      <c r="F407" s="332">
        <v>96.81</v>
      </c>
      <c r="G407" s="330" t="s">
        <v>2081</v>
      </c>
      <c r="H407" s="330" t="s">
        <v>2082</v>
      </c>
      <c r="I407" s="331" t="s">
        <v>2083</v>
      </c>
      <c r="J407" s="333" t="s">
        <v>491</v>
      </c>
      <c r="K407" s="329">
        <v>44365</v>
      </c>
      <c r="L407" s="332">
        <v>2.44</v>
      </c>
      <c r="M407" s="331" t="s">
        <v>492</v>
      </c>
      <c r="N407" s="332">
        <v>-2.33</v>
      </c>
      <c r="O407" s="332">
        <v>-2.33</v>
      </c>
      <c r="P407" s="90">
        <f t="shared" si="18"/>
        <v>440</v>
      </c>
      <c r="Q407" s="90">
        <f t="shared" si="19"/>
        <v>399</v>
      </c>
      <c r="R407" s="90">
        <f t="shared" si="20"/>
        <v>447</v>
      </c>
    </row>
    <row r="408" spans="1:18" ht="45">
      <c r="A408" s="329">
        <v>44610</v>
      </c>
      <c r="B408" s="330" t="s">
        <v>2084</v>
      </c>
      <c r="C408" s="330" t="s">
        <v>2085</v>
      </c>
      <c r="D408" s="331" t="s">
        <v>61</v>
      </c>
      <c r="E408" s="331" t="s">
        <v>67</v>
      </c>
      <c r="F408" s="332">
        <v>248.6</v>
      </c>
      <c r="G408" s="330" t="s">
        <v>2086</v>
      </c>
      <c r="H408" s="330" t="s">
        <v>2087</v>
      </c>
      <c r="I408" s="331" t="s">
        <v>2088</v>
      </c>
      <c r="J408" s="333" t="s">
        <v>491</v>
      </c>
      <c r="K408" s="329">
        <v>44610</v>
      </c>
      <c r="L408" s="332">
        <v>2.04</v>
      </c>
      <c r="M408" s="331" t="s">
        <v>492</v>
      </c>
      <c r="N408" s="332">
        <v>-5.21</v>
      </c>
      <c r="O408" s="332">
        <v>-6.98</v>
      </c>
      <c r="P408" s="90">
        <f t="shared" si="18"/>
        <v>450</v>
      </c>
      <c r="Q408" s="90">
        <f t="shared" si="19"/>
        <v>400</v>
      </c>
      <c r="R408" s="90">
        <f t="shared" si="20"/>
        <v>460</v>
      </c>
    </row>
    <row r="409" spans="1:18" ht="22.5">
      <c r="A409" s="329">
        <v>44614</v>
      </c>
      <c r="B409" s="330" t="s">
        <v>2089</v>
      </c>
      <c r="C409" s="330" t="s">
        <v>2090</v>
      </c>
      <c r="D409" s="331" t="s">
        <v>61</v>
      </c>
      <c r="E409" s="331" t="s">
        <v>67</v>
      </c>
      <c r="F409" s="332">
        <v>188.31</v>
      </c>
      <c r="G409" s="330" t="s">
        <v>2091</v>
      </c>
      <c r="H409" s="330" t="s">
        <v>2092</v>
      </c>
      <c r="I409" s="331" t="s">
        <v>2093</v>
      </c>
      <c r="J409" s="333" t="s">
        <v>491</v>
      </c>
      <c r="K409" s="329">
        <v>44614</v>
      </c>
      <c r="L409" s="332">
        <v>1.86</v>
      </c>
      <c r="M409" s="331" t="s">
        <v>492</v>
      </c>
      <c r="N409" s="332">
        <v>10.77</v>
      </c>
      <c r="O409" s="332">
        <v>9.8800000000000008</v>
      </c>
      <c r="P409" s="90">
        <f t="shared" si="18"/>
        <v>339</v>
      </c>
      <c r="Q409" s="90">
        <f t="shared" si="19"/>
        <v>401</v>
      </c>
      <c r="R409" s="90">
        <f t="shared" si="20"/>
        <v>373</v>
      </c>
    </row>
    <row r="410" spans="1:18">
      <c r="A410" s="329">
        <v>44707</v>
      </c>
      <c r="B410" s="330" t="s">
        <v>2094</v>
      </c>
      <c r="C410" s="330" t="s">
        <v>60</v>
      </c>
      <c r="D410" s="331" t="s">
        <v>61</v>
      </c>
      <c r="E410" s="331" t="s">
        <v>67</v>
      </c>
      <c r="F410" s="332">
        <v>62.81</v>
      </c>
      <c r="G410" s="330" t="s">
        <v>2095</v>
      </c>
      <c r="H410" s="330" t="s">
        <v>154</v>
      </c>
      <c r="I410" s="331" t="s">
        <v>2096</v>
      </c>
      <c r="J410" s="333" t="s">
        <v>491</v>
      </c>
      <c r="K410" s="329">
        <v>44707</v>
      </c>
      <c r="L410" s="332">
        <v>1.72</v>
      </c>
      <c r="M410" s="331" t="s">
        <v>492</v>
      </c>
      <c r="N410" s="332">
        <v>1.72</v>
      </c>
      <c r="O410" s="332">
        <v>2.4</v>
      </c>
      <c r="P410" s="90">
        <f t="shared" si="18"/>
        <v>413</v>
      </c>
      <c r="Q410" s="90">
        <f t="shared" si="19"/>
        <v>402</v>
      </c>
      <c r="R410" s="90">
        <f t="shared" si="20"/>
        <v>420</v>
      </c>
    </row>
    <row r="411" spans="1:18">
      <c r="A411" s="329">
        <v>44525</v>
      </c>
      <c r="B411" s="330" t="s">
        <v>2097</v>
      </c>
      <c r="C411" s="330" t="s">
        <v>2098</v>
      </c>
      <c r="D411" s="331" t="s">
        <v>61</v>
      </c>
      <c r="E411" s="331" t="s">
        <v>67</v>
      </c>
      <c r="F411" s="332">
        <v>3.05</v>
      </c>
      <c r="G411" s="330" t="s">
        <v>60</v>
      </c>
      <c r="H411" s="330" t="s">
        <v>60</v>
      </c>
      <c r="I411" s="331" t="s">
        <v>2099</v>
      </c>
      <c r="J411" s="333" t="s">
        <v>491</v>
      </c>
      <c r="K411" s="329">
        <v>44525</v>
      </c>
      <c r="L411" s="332">
        <v>1.69</v>
      </c>
      <c r="M411" s="331" t="s">
        <v>492</v>
      </c>
      <c r="N411" s="332">
        <v>13.21</v>
      </c>
      <c r="O411" s="332">
        <v>41.18</v>
      </c>
      <c r="P411" s="90">
        <f t="shared" si="18"/>
        <v>324</v>
      </c>
      <c r="Q411" s="90">
        <f t="shared" si="19"/>
        <v>403</v>
      </c>
      <c r="R411" s="90">
        <f t="shared" si="20"/>
        <v>199</v>
      </c>
    </row>
    <row r="412" spans="1:18">
      <c r="A412" s="329">
        <v>44456</v>
      </c>
      <c r="B412" s="330" t="s">
        <v>2100</v>
      </c>
      <c r="C412" s="330" t="s">
        <v>2101</v>
      </c>
      <c r="D412" s="331" t="s">
        <v>61</v>
      </c>
      <c r="E412" s="331" t="s">
        <v>67</v>
      </c>
      <c r="F412" s="332">
        <v>6.11</v>
      </c>
      <c r="G412" s="330" t="s">
        <v>2102</v>
      </c>
      <c r="H412" s="330" t="s">
        <v>60</v>
      </c>
      <c r="I412" s="331" t="s">
        <v>2103</v>
      </c>
      <c r="J412" s="333" t="s">
        <v>491</v>
      </c>
      <c r="K412" s="329">
        <v>44456</v>
      </c>
      <c r="L412" s="332">
        <v>1.67</v>
      </c>
      <c r="M412" s="331" t="s">
        <v>492</v>
      </c>
      <c r="N412" s="332">
        <v>1.67</v>
      </c>
      <c r="O412" s="332">
        <v>79.41</v>
      </c>
      <c r="P412" s="90">
        <f t="shared" si="18"/>
        <v>414</v>
      </c>
      <c r="Q412" s="90">
        <f t="shared" si="19"/>
        <v>404</v>
      </c>
      <c r="R412" s="90">
        <f t="shared" si="20"/>
        <v>83</v>
      </c>
    </row>
    <row r="413" spans="1:18">
      <c r="A413" s="329">
        <v>44080</v>
      </c>
      <c r="B413" s="330" t="s">
        <v>2104</v>
      </c>
      <c r="C413" s="330" t="s">
        <v>2105</v>
      </c>
      <c r="D413" s="331" t="s">
        <v>61</v>
      </c>
      <c r="E413" s="331" t="s">
        <v>77</v>
      </c>
      <c r="F413" s="332">
        <v>229.77</v>
      </c>
      <c r="G413" s="330" t="s">
        <v>2106</v>
      </c>
      <c r="H413" s="330" t="s">
        <v>60</v>
      </c>
      <c r="I413" s="331" t="s">
        <v>2107</v>
      </c>
      <c r="J413" s="333" t="s">
        <v>491</v>
      </c>
      <c r="K413" s="329">
        <v>44080</v>
      </c>
      <c r="L413" s="332">
        <v>1.61</v>
      </c>
      <c r="M413" s="331" t="s">
        <v>492</v>
      </c>
      <c r="N413" s="332">
        <v>8.6199999999999992</v>
      </c>
      <c r="O413" s="332">
        <v>10.53</v>
      </c>
      <c r="P413" s="90">
        <f t="shared" si="18"/>
        <v>359</v>
      </c>
      <c r="Q413" s="90">
        <f t="shared" si="19"/>
        <v>405</v>
      </c>
      <c r="R413" s="90">
        <f t="shared" si="20"/>
        <v>367</v>
      </c>
    </row>
    <row r="414" spans="1:18" ht="22.5">
      <c r="A414" s="329">
        <v>44657</v>
      </c>
      <c r="B414" s="330" t="s">
        <v>2108</v>
      </c>
      <c r="C414" s="330" t="s">
        <v>2109</v>
      </c>
      <c r="D414" s="331" t="s">
        <v>61</v>
      </c>
      <c r="E414" s="331" t="s">
        <v>77</v>
      </c>
      <c r="F414" s="332">
        <v>2119.1799999999998</v>
      </c>
      <c r="G414" s="330" t="s">
        <v>2110</v>
      </c>
      <c r="H414" s="330" t="s">
        <v>2111</v>
      </c>
      <c r="I414" s="331" t="s">
        <v>2112</v>
      </c>
      <c r="J414" s="333" t="s">
        <v>491</v>
      </c>
      <c r="K414" s="329">
        <v>44657</v>
      </c>
      <c r="L414" s="332">
        <v>1.6</v>
      </c>
      <c r="M414" s="331" t="s">
        <v>492</v>
      </c>
      <c r="N414" s="332">
        <v>13.09</v>
      </c>
      <c r="O414" s="332">
        <v>43.1</v>
      </c>
      <c r="P414" s="90">
        <f t="shared" si="18"/>
        <v>325</v>
      </c>
      <c r="Q414" s="90">
        <f t="shared" si="19"/>
        <v>406</v>
      </c>
      <c r="R414" s="90">
        <f t="shared" si="20"/>
        <v>183</v>
      </c>
    </row>
    <row r="415" spans="1:18">
      <c r="A415" s="329">
        <v>44881</v>
      </c>
      <c r="B415" s="330" t="s">
        <v>2113</v>
      </c>
      <c r="C415" s="330" t="s">
        <v>2114</v>
      </c>
      <c r="D415" s="331" t="s">
        <v>61</v>
      </c>
      <c r="E415" s="331" t="s">
        <v>77</v>
      </c>
      <c r="F415" s="332">
        <v>193.51</v>
      </c>
      <c r="G415" s="330" t="s">
        <v>2115</v>
      </c>
      <c r="H415" s="330" t="s">
        <v>2116</v>
      </c>
      <c r="I415" s="331" t="s">
        <v>2117</v>
      </c>
      <c r="J415" s="333" t="s">
        <v>491</v>
      </c>
      <c r="K415" s="329">
        <v>44881</v>
      </c>
      <c r="L415" s="332">
        <v>1.51</v>
      </c>
      <c r="M415" s="331" t="s">
        <v>492</v>
      </c>
      <c r="N415" s="332">
        <v>2.42</v>
      </c>
      <c r="O415" s="332">
        <v>3.35</v>
      </c>
      <c r="P415" s="90">
        <f t="shared" si="18"/>
        <v>411</v>
      </c>
      <c r="Q415" s="90">
        <f t="shared" si="19"/>
        <v>407</v>
      </c>
      <c r="R415" s="90">
        <f t="shared" si="20"/>
        <v>413</v>
      </c>
    </row>
    <row r="416" spans="1:18">
      <c r="A416" s="329">
        <v>44092</v>
      </c>
      <c r="B416" s="330" t="s">
        <v>2118</v>
      </c>
      <c r="C416" s="330" t="s">
        <v>2119</v>
      </c>
      <c r="D416" s="331" t="s">
        <v>61</v>
      </c>
      <c r="E416" s="331" t="s">
        <v>67</v>
      </c>
      <c r="F416" s="332">
        <v>233.46</v>
      </c>
      <c r="G416" s="330" t="s">
        <v>2120</v>
      </c>
      <c r="H416" s="330" t="s">
        <v>2121</v>
      </c>
      <c r="I416" s="331" t="s">
        <v>2122</v>
      </c>
      <c r="J416" s="333" t="s">
        <v>491</v>
      </c>
      <c r="K416" s="329">
        <v>44092</v>
      </c>
      <c r="L416" s="332">
        <v>1.42</v>
      </c>
      <c r="M416" s="331" t="s">
        <v>492</v>
      </c>
      <c r="N416" s="332">
        <v>1.42</v>
      </c>
      <c r="O416" s="332">
        <v>1.42</v>
      </c>
      <c r="P416" s="90">
        <f t="shared" si="18"/>
        <v>417</v>
      </c>
      <c r="Q416" s="90">
        <f t="shared" si="19"/>
        <v>408</v>
      </c>
      <c r="R416" s="90">
        <f t="shared" si="20"/>
        <v>428</v>
      </c>
    </row>
    <row r="417" spans="1:18" ht="22.5">
      <c r="A417" s="329">
        <v>44749</v>
      </c>
      <c r="B417" s="330" t="s">
        <v>2123</v>
      </c>
      <c r="C417" s="330" t="s">
        <v>2124</v>
      </c>
      <c r="D417" s="331" t="s">
        <v>61</v>
      </c>
      <c r="E417" s="331" t="s">
        <v>77</v>
      </c>
      <c r="F417" s="332">
        <v>1564.11</v>
      </c>
      <c r="G417" s="330" t="s">
        <v>2125</v>
      </c>
      <c r="H417" s="330" t="s">
        <v>2126</v>
      </c>
      <c r="I417" s="331" t="s">
        <v>2127</v>
      </c>
      <c r="J417" s="333" t="s">
        <v>491</v>
      </c>
      <c r="K417" s="329">
        <v>44749</v>
      </c>
      <c r="L417" s="332">
        <v>1.34</v>
      </c>
      <c r="M417" s="331" t="s">
        <v>492</v>
      </c>
      <c r="N417" s="332">
        <v>11.77</v>
      </c>
      <c r="O417" s="332">
        <v>22.66</v>
      </c>
      <c r="P417" s="90">
        <f t="shared" si="18"/>
        <v>336</v>
      </c>
      <c r="Q417" s="90">
        <f t="shared" si="19"/>
        <v>409</v>
      </c>
      <c r="R417" s="90">
        <f t="shared" si="20"/>
        <v>295</v>
      </c>
    </row>
    <row r="418" spans="1:18">
      <c r="A418" s="329">
        <v>44924</v>
      </c>
      <c r="B418" s="330" t="s">
        <v>2128</v>
      </c>
      <c r="C418" s="330" t="s">
        <v>2129</v>
      </c>
      <c r="D418" s="331" t="s">
        <v>61</v>
      </c>
      <c r="E418" s="331" t="s">
        <v>77</v>
      </c>
      <c r="F418" s="332">
        <v>9.94</v>
      </c>
      <c r="G418" s="330" t="s">
        <v>2130</v>
      </c>
      <c r="H418" s="330" t="s">
        <v>60</v>
      </c>
      <c r="I418" s="331" t="s">
        <v>2131</v>
      </c>
      <c r="J418" s="333" t="s">
        <v>491</v>
      </c>
      <c r="K418" s="329">
        <v>44924</v>
      </c>
      <c r="L418" s="332">
        <v>1.3</v>
      </c>
      <c r="M418" s="331" t="s">
        <v>492</v>
      </c>
      <c r="N418" s="332">
        <v>16.489999999999998</v>
      </c>
      <c r="O418" s="332">
        <v>15.48</v>
      </c>
      <c r="P418" s="90">
        <f t="shared" si="18"/>
        <v>303</v>
      </c>
      <c r="Q418" s="90">
        <f t="shared" si="19"/>
        <v>410</v>
      </c>
      <c r="R418" s="90">
        <f t="shared" si="20"/>
        <v>336</v>
      </c>
    </row>
    <row r="419" spans="1:18">
      <c r="A419" s="329">
        <v>44896</v>
      </c>
      <c r="B419" s="330" t="s">
        <v>2132</v>
      </c>
      <c r="C419" s="330" t="s">
        <v>2133</v>
      </c>
      <c r="D419" s="331" t="s">
        <v>61</v>
      </c>
      <c r="E419" s="331" t="s">
        <v>67</v>
      </c>
      <c r="F419" s="332">
        <v>30.91</v>
      </c>
      <c r="G419" s="330" t="s">
        <v>2134</v>
      </c>
      <c r="H419" s="330" t="s">
        <v>2135</v>
      </c>
      <c r="I419" s="331" t="s">
        <v>2136</v>
      </c>
      <c r="J419" s="333" t="s">
        <v>491</v>
      </c>
      <c r="K419" s="329">
        <v>44896</v>
      </c>
      <c r="L419" s="332">
        <v>1.27</v>
      </c>
      <c r="M419" s="331" t="s">
        <v>492</v>
      </c>
      <c r="N419" s="332">
        <v>3.89</v>
      </c>
      <c r="O419" s="332">
        <v>1.91</v>
      </c>
      <c r="P419" s="90">
        <f t="shared" si="18"/>
        <v>394</v>
      </c>
      <c r="Q419" s="90">
        <f t="shared" si="19"/>
        <v>411</v>
      </c>
      <c r="R419" s="90">
        <f t="shared" si="20"/>
        <v>424</v>
      </c>
    </row>
    <row r="420" spans="1:18" ht="22.5">
      <c r="A420" s="329">
        <v>44803</v>
      </c>
      <c r="B420" s="330" t="s">
        <v>667</v>
      </c>
      <c r="C420" s="330" t="s">
        <v>668</v>
      </c>
      <c r="D420" s="331" t="s">
        <v>61</v>
      </c>
      <c r="E420" s="331" t="s">
        <v>67</v>
      </c>
      <c r="F420" s="332">
        <v>160.38</v>
      </c>
      <c r="G420" s="330" t="s">
        <v>2137</v>
      </c>
      <c r="H420" s="330" t="s">
        <v>669</v>
      </c>
      <c r="I420" s="331" t="s">
        <v>2138</v>
      </c>
      <c r="J420" s="333" t="s">
        <v>491</v>
      </c>
      <c r="K420" s="329">
        <v>44803</v>
      </c>
      <c r="L420" s="332">
        <v>1.1399999999999999</v>
      </c>
      <c r="M420" s="331" t="s">
        <v>492</v>
      </c>
      <c r="N420" s="332">
        <v>7.23</v>
      </c>
      <c r="O420" s="332">
        <v>58.93</v>
      </c>
      <c r="P420" s="90">
        <f t="shared" si="18"/>
        <v>371</v>
      </c>
      <c r="Q420" s="90">
        <f t="shared" si="19"/>
        <v>412</v>
      </c>
      <c r="R420" s="90">
        <f t="shared" si="20"/>
        <v>121</v>
      </c>
    </row>
    <row r="421" spans="1:18" ht="33.75">
      <c r="A421" s="329">
        <v>44855</v>
      </c>
      <c r="B421" s="330" t="s">
        <v>2139</v>
      </c>
      <c r="C421" s="330" t="s">
        <v>2140</v>
      </c>
      <c r="D421" s="331" t="s">
        <v>61</v>
      </c>
      <c r="E421" s="331" t="s">
        <v>67</v>
      </c>
      <c r="F421" s="332">
        <v>14.9</v>
      </c>
      <c r="G421" s="330" t="s">
        <v>2141</v>
      </c>
      <c r="H421" s="330" t="s">
        <v>2142</v>
      </c>
      <c r="I421" s="331" t="s">
        <v>2143</v>
      </c>
      <c r="J421" s="333" t="s">
        <v>491</v>
      </c>
      <c r="K421" s="329">
        <v>44855</v>
      </c>
      <c r="L421" s="332">
        <v>1.06</v>
      </c>
      <c r="M421" s="331" t="s">
        <v>492</v>
      </c>
      <c r="N421" s="338">
        <v>0.52900000000000003</v>
      </c>
      <c r="O421" s="342">
        <v>0</v>
      </c>
      <c r="P421" s="90">
        <f t="shared" si="18"/>
        <v>422</v>
      </c>
      <c r="Q421" s="90">
        <f t="shared" si="19"/>
        <v>413</v>
      </c>
      <c r="R421" s="90">
        <f t="shared" si="20"/>
        <v>438</v>
      </c>
    </row>
    <row r="422" spans="1:18">
      <c r="A422" s="329">
        <v>44795</v>
      </c>
      <c r="B422" s="330" t="s">
        <v>2144</v>
      </c>
      <c r="C422" s="330" t="s">
        <v>2145</v>
      </c>
      <c r="D422" s="331" t="s">
        <v>61</v>
      </c>
      <c r="E422" s="331" t="s">
        <v>77</v>
      </c>
      <c r="F422" s="332">
        <v>103.65</v>
      </c>
      <c r="G422" s="330" t="s">
        <v>2146</v>
      </c>
      <c r="H422" s="330" t="s">
        <v>60</v>
      </c>
      <c r="I422" s="331" t="s">
        <v>2147</v>
      </c>
      <c r="J422" s="333" t="s">
        <v>491</v>
      </c>
      <c r="K422" s="329">
        <v>44795</v>
      </c>
      <c r="L422" s="338">
        <v>0.89900000000000002</v>
      </c>
      <c r="M422" s="331" t="s">
        <v>492</v>
      </c>
      <c r="N422" s="332">
        <v>-20.170000000000002</v>
      </c>
      <c r="O422" s="332">
        <v>35.619999999999997</v>
      </c>
      <c r="P422" s="90">
        <f t="shared" si="18"/>
        <v>491</v>
      </c>
      <c r="Q422" s="90">
        <f t="shared" si="19"/>
        <v>414</v>
      </c>
      <c r="R422" s="90">
        <f t="shared" si="20"/>
        <v>219</v>
      </c>
    </row>
    <row r="423" spans="1:18">
      <c r="A423" s="329">
        <v>43882</v>
      </c>
      <c r="B423" s="330" t="s">
        <v>2148</v>
      </c>
      <c r="C423" s="330" t="s">
        <v>2149</v>
      </c>
      <c r="D423" s="331" t="s">
        <v>61</v>
      </c>
      <c r="E423" s="331" t="s">
        <v>67</v>
      </c>
      <c r="F423" s="332">
        <v>212.46</v>
      </c>
      <c r="G423" s="330" t="s">
        <v>2150</v>
      </c>
      <c r="H423" s="330" t="s">
        <v>60</v>
      </c>
      <c r="I423" s="331" t="s">
        <v>2151</v>
      </c>
      <c r="J423" s="333" t="s">
        <v>491</v>
      </c>
      <c r="K423" s="329">
        <v>43882</v>
      </c>
      <c r="L423" s="338">
        <v>0.89700000000000002</v>
      </c>
      <c r="M423" s="331" t="s">
        <v>492</v>
      </c>
      <c r="N423" s="332">
        <v>23.63</v>
      </c>
      <c r="O423" s="332">
        <v>47.3</v>
      </c>
      <c r="P423" s="90">
        <f t="shared" si="18"/>
        <v>260</v>
      </c>
      <c r="Q423" s="90">
        <f t="shared" si="19"/>
        <v>415</v>
      </c>
      <c r="R423" s="90">
        <f t="shared" si="20"/>
        <v>171</v>
      </c>
    </row>
    <row r="424" spans="1:18">
      <c r="A424" s="329">
        <v>44712</v>
      </c>
      <c r="B424" s="330" t="s">
        <v>2152</v>
      </c>
      <c r="C424" s="330" t="s">
        <v>2153</v>
      </c>
      <c r="D424" s="331" t="s">
        <v>61</v>
      </c>
      <c r="E424" s="331" t="s">
        <v>77</v>
      </c>
      <c r="F424" s="332">
        <v>24.07</v>
      </c>
      <c r="G424" s="330" t="s">
        <v>2154</v>
      </c>
      <c r="H424" s="330" t="s">
        <v>60</v>
      </c>
      <c r="I424" s="331" t="s">
        <v>2155</v>
      </c>
      <c r="J424" s="333" t="s">
        <v>491</v>
      </c>
      <c r="K424" s="329">
        <v>44712</v>
      </c>
      <c r="L424" s="338">
        <v>0.81799999999999995</v>
      </c>
      <c r="M424" s="331" t="s">
        <v>492</v>
      </c>
      <c r="N424" s="338">
        <v>-8.6999999999999994E-2</v>
      </c>
      <c r="O424" s="338">
        <v>0.121</v>
      </c>
      <c r="P424" s="90">
        <f t="shared" si="18"/>
        <v>431</v>
      </c>
      <c r="Q424" s="90">
        <f t="shared" si="19"/>
        <v>416</v>
      </c>
      <c r="R424" s="90">
        <f t="shared" si="20"/>
        <v>437</v>
      </c>
    </row>
    <row r="425" spans="1:18" ht="22.5">
      <c r="A425" s="329">
        <v>44630</v>
      </c>
      <c r="B425" s="330" t="s">
        <v>2156</v>
      </c>
      <c r="C425" s="330" t="s">
        <v>2157</v>
      </c>
      <c r="D425" s="331" t="s">
        <v>61</v>
      </c>
      <c r="E425" s="331" t="s">
        <v>67</v>
      </c>
      <c r="F425" s="332">
        <v>332.76</v>
      </c>
      <c r="G425" s="330" t="s">
        <v>2158</v>
      </c>
      <c r="H425" s="330" t="s">
        <v>2159</v>
      </c>
      <c r="I425" s="331" t="s">
        <v>2160</v>
      </c>
      <c r="J425" s="333" t="s">
        <v>491</v>
      </c>
      <c r="K425" s="329">
        <v>44630</v>
      </c>
      <c r="L425" s="338">
        <v>0.60399999999999998</v>
      </c>
      <c r="M425" s="331" t="s">
        <v>492</v>
      </c>
      <c r="N425" s="338">
        <v>0.80700000000000005</v>
      </c>
      <c r="O425" s="332">
        <v>1.01</v>
      </c>
      <c r="P425" s="90">
        <f t="shared" si="18"/>
        <v>419</v>
      </c>
      <c r="Q425" s="90">
        <f t="shared" si="19"/>
        <v>417</v>
      </c>
      <c r="R425" s="90">
        <f t="shared" si="20"/>
        <v>431</v>
      </c>
    </row>
    <row r="426" spans="1:18">
      <c r="A426" s="329">
        <v>44057</v>
      </c>
      <c r="B426" s="330" t="s">
        <v>2161</v>
      </c>
      <c r="C426" s="330" t="s">
        <v>2162</v>
      </c>
      <c r="D426" s="331" t="s">
        <v>61</v>
      </c>
      <c r="E426" s="331" t="s">
        <v>67</v>
      </c>
      <c r="F426" s="332">
        <v>6.56</v>
      </c>
      <c r="G426" s="330" t="s">
        <v>60</v>
      </c>
      <c r="H426" s="330" t="s">
        <v>2163</v>
      </c>
      <c r="I426" s="331" t="s">
        <v>2164</v>
      </c>
      <c r="J426" s="333" t="s">
        <v>491</v>
      </c>
      <c r="K426" s="329">
        <v>44057</v>
      </c>
      <c r="L426" s="338">
        <v>0.57099999999999995</v>
      </c>
      <c r="M426" s="331" t="s">
        <v>492</v>
      </c>
      <c r="N426" s="332">
        <v>17.329999999999998</v>
      </c>
      <c r="O426" s="332">
        <v>3.53</v>
      </c>
      <c r="P426" s="90">
        <f t="shared" si="18"/>
        <v>296</v>
      </c>
      <c r="Q426" s="90">
        <f t="shared" si="19"/>
        <v>418</v>
      </c>
      <c r="R426" s="90">
        <f t="shared" si="20"/>
        <v>412</v>
      </c>
    </row>
    <row r="427" spans="1:18">
      <c r="A427" s="329">
        <v>44550</v>
      </c>
      <c r="B427" s="330" t="s">
        <v>2165</v>
      </c>
      <c r="C427" s="330" t="s">
        <v>2166</v>
      </c>
      <c r="D427" s="331" t="s">
        <v>61</v>
      </c>
      <c r="E427" s="331" t="s">
        <v>67</v>
      </c>
      <c r="F427" s="332">
        <v>249.07</v>
      </c>
      <c r="G427" s="330" t="s">
        <v>2167</v>
      </c>
      <c r="H427" s="330" t="s">
        <v>2168</v>
      </c>
      <c r="I427" s="331" t="s">
        <v>2169</v>
      </c>
      <c r="J427" s="333" t="s">
        <v>491</v>
      </c>
      <c r="K427" s="329">
        <v>44550</v>
      </c>
      <c r="L427" s="338">
        <v>0.45200000000000001</v>
      </c>
      <c r="M427" s="331" t="s">
        <v>492</v>
      </c>
      <c r="N427" s="332">
        <v>-10.47</v>
      </c>
      <c r="O427" s="332">
        <v>2.72</v>
      </c>
      <c r="P427" s="90">
        <f t="shared" si="18"/>
        <v>468</v>
      </c>
      <c r="Q427" s="90">
        <f t="shared" si="19"/>
        <v>419</v>
      </c>
      <c r="R427" s="90">
        <f t="shared" si="20"/>
        <v>417</v>
      </c>
    </row>
    <row r="428" spans="1:18">
      <c r="A428" s="329">
        <v>44273</v>
      </c>
      <c r="B428" s="330" t="s">
        <v>2170</v>
      </c>
      <c r="C428" s="330" t="s">
        <v>2171</v>
      </c>
      <c r="D428" s="331" t="s">
        <v>61</v>
      </c>
      <c r="E428" s="331" t="s">
        <v>67</v>
      </c>
      <c r="F428" s="332">
        <v>32.729999999999997</v>
      </c>
      <c r="G428" s="330" t="s">
        <v>2172</v>
      </c>
      <c r="H428" s="330" t="s">
        <v>60</v>
      </c>
      <c r="I428" s="331" t="s">
        <v>2173</v>
      </c>
      <c r="J428" s="333" t="s">
        <v>491</v>
      </c>
      <c r="K428" s="329">
        <v>44273</v>
      </c>
      <c r="L428" s="338">
        <v>0.28199999999999997</v>
      </c>
      <c r="M428" s="331" t="s">
        <v>492</v>
      </c>
      <c r="N428" s="338">
        <v>0.28199999999999997</v>
      </c>
      <c r="O428" s="338">
        <v>0.28199999999999997</v>
      </c>
      <c r="P428" s="90">
        <f t="shared" si="18"/>
        <v>424</v>
      </c>
      <c r="Q428" s="90">
        <f t="shared" si="19"/>
        <v>420</v>
      </c>
      <c r="R428" s="90">
        <f t="shared" si="20"/>
        <v>436</v>
      </c>
    </row>
    <row r="429" spans="1:18">
      <c r="A429" s="329">
        <v>44903</v>
      </c>
      <c r="B429" s="330" t="s">
        <v>2174</v>
      </c>
      <c r="C429" s="330" t="s">
        <v>2175</v>
      </c>
      <c r="D429" s="331" t="s">
        <v>61</v>
      </c>
      <c r="E429" s="331" t="s">
        <v>77</v>
      </c>
      <c r="F429" s="332">
        <v>1.64</v>
      </c>
      <c r="G429" s="330" t="s">
        <v>2176</v>
      </c>
      <c r="H429" s="330" t="s">
        <v>60</v>
      </c>
      <c r="I429" s="331" t="s">
        <v>2177</v>
      </c>
      <c r="J429" s="333" t="s">
        <v>491</v>
      </c>
      <c r="K429" s="329">
        <v>44903</v>
      </c>
      <c r="L429" s="342">
        <v>0</v>
      </c>
      <c r="M429" s="331" t="s">
        <v>492</v>
      </c>
      <c r="N429" s="332">
        <v>100</v>
      </c>
      <c r="O429" s="332">
        <v>100</v>
      </c>
      <c r="P429" s="90">
        <f t="shared" si="18"/>
        <v>54</v>
      </c>
      <c r="Q429" s="90">
        <f t="shared" si="19"/>
        <v>421</v>
      </c>
      <c r="R429" s="90">
        <f t="shared" si="20"/>
        <v>58</v>
      </c>
    </row>
    <row r="430" spans="1:18">
      <c r="A430" s="329">
        <v>43851</v>
      </c>
      <c r="B430" s="330" t="s">
        <v>2178</v>
      </c>
      <c r="C430" s="330" t="s">
        <v>2179</v>
      </c>
      <c r="D430" s="331" t="s">
        <v>61</v>
      </c>
      <c r="E430" s="331" t="s">
        <v>77</v>
      </c>
      <c r="F430" s="332">
        <v>35.74</v>
      </c>
      <c r="G430" s="330" t="s">
        <v>2180</v>
      </c>
      <c r="H430" s="330" t="s">
        <v>60</v>
      </c>
      <c r="I430" s="331" t="s">
        <v>2181</v>
      </c>
      <c r="J430" s="333" t="s">
        <v>491</v>
      </c>
      <c r="K430" s="329">
        <v>43851</v>
      </c>
      <c r="L430" s="342">
        <v>0</v>
      </c>
      <c r="M430" s="331" t="s">
        <v>492</v>
      </c>
      <c r="N430" s="342">
        <v>0</v>
      </c>
      <c r="O430" s="342">
        <v>0</v>
      </c>
      <c r="P430" s="90">
        <f t="shared" si="18"/>
        <v>425</v>
      </c>
      <c r="Q430" s="90">
        <f t="shared" si="19"/>
        <v>421</v>
      </c>
      <c r="R430" s="90">
        <f t="shared" si="20"/>
        <v>438</v>
      </c>
    </row>
    <row r="431" spans="1:18">
      <c r="A431" s="329">
        <v>44118</v>
      </c>
      <c r="B431" s="330" t="s">
        <v>2182</v>
      </c>
      <c r="C431" s="330" t="s">
        <v>2183</v>
      </c>
      <c r="D431" s="331" t="s">
        <v>61</v>
      </c>
      <c r="E431" s="331" t="s">
        <v>77</v>
      </c>
      <c r="F431" s="332">
        <v>6.76</v>
      </c>
      <c r="G431" s="330" t="s">
        <v>60</v>
      </c>
      <c r="H431" s="330" t="s">
        <v>60</v>
      </c>
      <c r="I431" s="331" t="s">
        <v>2184</v>
      </c>
      <c r="J431" s="333" t="s">
        <v>491</v>
      </c>
      <c r="K431" s="329">
        <v>44118</v>
      </c>
      <c r="L431" s="342">
        <v>0</v>
      </c>
      <c r="M431" s="331" t="s">
        <v>492</v>
      </c>
      <c r="N431" s="342">
        <v>0</v>
      </c>
      <c r="O431" s="332">
        <v>-23.53</v>
      </c>
      <c r="P431" s="90">
        <f t="shared" si="18"/>
        <v>425</v>
      </c>
      <c r="Q431" s="90">
        <f t="shared" si="19"/>
        <v>421</v>
      </c>
      <c r="R431" s="90">
        <f t="shared" si="20"/>
        <v>508</v>
      </c>
    </row>
    <row r="432" spans="1:18" ht="22.5">
      <c r="A432" s="329">
        <v>44679</v>
      </c>
      <c r="B432" s="330" t="s">
        <v>2185</v>
      </c>
      <c r="C432" s="330" t="s">
        <v>2186</v>
      </c>
      <c r="D432" s="331" t="s">
        <v>61</v>
      </c>
      <c r="E432" s="331" t="s">
        <v>67</v>
      </c>
      <c r="F432" s="332">
        <v>621.15</v>
      </c>
      <c r="G432" s="330" t="s">
        <v>2187</v>
      </c>
      <c r="H432" s="330" t="s">
        <v>60</v>
      </c>
      <c r="I432" s="331" t="s">
        <v>2188</v>
      </c>
      <c r="J432" s="333" t="s">
        <v>491</v>
      </c>
      <c r="K432" s="329">
        <v>44679</v>
      </c>
      <c r="L432" s="338">
        <v>-4.0000000000000001E-3</v>
      </c>
      <c r="M432" s="331" t="s">
        <v>492</v>
      </c>
      <c r="N432" s="332">
        <v>9.86</v>
      </c>
      <c r="O432" s="332">
        <v>30</v>
      </c>
      <c r="P432" s="90">
        <f t="shared" si="18"/>
        <v>350</v>
      </c>
      <c r="Q432" s="90">
        <f t="shared" si="19"/>
        <v>424</v>
      </c>
      <c r="R432" s="90">
        <f t="shared" si="20"/>
        <v>253</v>
      </c>
    </row>
    <row r="433" spans="1:18">
      <c r="A433" s="329">
        <v>44883</v>
      </c>
      <c r="B433" s="330" t="s">
        <v>2189</v>
      </c>
      <c r="C433" s="330" t="s">
        <v>2190</v>
      </c>
      <c r="D433" s="331" t="s">
        <v>61</v>
      </c>
      <c r="E433" s="331" t="s">
        <v>67</v>
      </c>
      <c r="F433" s="332">
        <v>16.04</v>
      </c>
      <c r="G433" s="330" t="s">
        <v>2191</v>
      </c>
      <c r="H433" s="330" t="s">
        <v>2192</v>
      </c>
      <c r="I433" s="331" t="s">
        <v>2193</v>
      </c>
      <c r="J433" s="333" t="s">
        <v>491</v>
      </c>
      <c r="K433" s="329">
        <v>44883</v>
      </c>
      <c r="L433" s="338">
        <v>-3.7999999999999999E-2</v>
      </c>
      <c r="M433" s="331" t="s">
        <v>492</v>
      </c>
      <c r="N433" s="332">
        <v>1.49</v>
      </c>
      <c r="O433" s="332">
        <v>2.74</v>
      </c>
      <c r="P433" s="90">
        <f t="shared" si="18"/>
        <v>416</v>
      </c>
      <c r="Q433" s="90">
        <f t="shared" si="19"/>
        <v>425</v>
      </c>
      <c r="R433" s="90">
        <f t="shared" si="20"/>
        <v>416</v>
      </c>
    </row>
    <row r="434" spans="1:18">
      <c r="A434" s="329">
        <v>44921</v>
      </c>
      <c r="B434" s="330" t="s">
        <v>2194</v>
      </c>
      <c r="C434" s="330" t="s">
        <v>2195</v>
      </c>
      <c r="D434" s="331" t="s">
        <v>61</v>
      </c>
      <c r="E434" s="331" t="s">
        <v>77</v>
      </c>
      <c r="F434" s="332">
        <v>774.15</v>
      </c>
      <c r="G434" s="330" t="s">
        <v>2196</v>
      </c>
      <c r="H434" s="330" t="s">
        <v>60</v>
      </c>
      <c r="I434" s="331" t="s">
        <v>2197</v>
      </c>
      <c r="J434" s="333" t="s">
        <v>491</v>
      </c>
      <c r="K434" s="329">
        <v>44921</v>
      </c>
      <c r="L434" s="338">
        <v>-0.21199999999999999</v>
      </c>
      <c r="M434" s="331" t="s">
        <v>492</v>
      </c>
      <c r="N434" s="332">
        <v>4.12</v>
      </c>
      <c r="O434" s="332">
        <v>6.62</v>
      </c>
      <c r="P434" s="90">
        <f t="shared" si="18"/>
        <v>391</v>
      </c>
      <c r="Q434" s="90">
        <f t="shared" si="19"/>
        <v>426</v>
      </c>
      <c r="R434" s="90">
        <f t="shared" si="20"/>
        <v>395</v>
      </c>
    </row>
    <row r="435" spans="1:18">
      <c r="A435" s="329">
        <v>44836</v>
      </c>
      <c r="B435" s="330" t="s">
        <v>2198</v>
      </c>
      <c r="C435" s="330" t="s">
        <v>2199</v>
      </c>
      <c r="D435" s="331" t="s">
        <v>61</v>
      </c>
      <c r="E435" s="331" t="s">
        <v>67</v>
      </c>
      <c r="F435" s="332">
        <v>15.04</v>
      </c>
      <c r="G435" s="330" t="s">
        <v>60</v>
      </c>
      <c r="H435" s="330" t="s">
        <v>60</v>
      </c>
      <c r="I435" s="331" t="s">
        <v>2200</v>
      </c>
      <c r="J435" s="333" t="s">
        <v>491</v>
      </c>
      <c r="K435" s="329">
        <v>44836</v>
      </c>
      <c r="L435" s="338">
        <v>-0.41699999999999998</v>
      </c>
      <c r="M435" s="331" t="s">
        <v>492</v>
      </c>
      <c r="N435" s="332">
        <v>-4.4000000000000004</v>
      </c>
      <c r="O435" s="332">
        <v>-9.81</v>
      </c>
      <c r="P435" s="90">
        <f t="shared" si="18"/>
        <v>448</v>
      </c>
      <c r="Q435" s="90">
        <f t="shared" si="19"/>
        <v>427</v>
      </c>
      <c r="R435" s="90">
        <f t="shared" si="20"/>
        <v>469</v>
      </c>
    </row>
    <row r="436" spans="1:18">
      <c r="A436" s="329">
        <v>44917</v>
      </c>
      <c r="B436" s="330" t="s">
        <v>2201</v>
      </c>
      <c r="C436" s="330" t="s">
        <v>2202</v>
      </c>
      <c r="D436" s="331" t="s">
        <v>61</v>
      </c>
      <c r="E436" s="331" t="s">
        <v>77</v>
      </c>
      <c r="F436" s="332">
        <v>12.12</v>
      </c>
      <c r="G436" s="330" t="s">
        <v>2203</v>
      </c>
      <c r="H436" s="330" t="s">
        <v>60</v>
      </c>
      <c r="I436" s="331" t="s">
        <v>2204</v>
      </c>
      <c r="J436" s="333" t="s">
        <v>491</v>
      </c>
      <c r="K436" s="329">
        <v>44917</v>
      </c>
      <c r="L436" s="338">
        <v>-0.437</v>
      </c>
      <c r="M436" s="331" t="s">
        <v>492</v>
      </c>
      <c r="N436" s="338">
        <v>-0.437</v>
      </c>
      <c r="O436" s="332">
        <v>-14.66</v>
      </c>
      <c r="P436" s="90">
        <f t="shared" si="18"/>
        <v>433</v>
      </c>
      <c r="Q436" s="90">
        <f t="shared" si="19"/>
        <v>428</v>
      </c>
      <c r="R436" s="90">
        <f t="shared" si="20"/>
        <v>482</v>
      </c>
    </row>
    <row r="437" spans="1:18">
      <c r="A437" s="329">
        <v>44795</v>
      </c>
      <c r="B437" s="330" t="s">
        <v>2205</v>
      </c>
      <c r="C437" s="330" t="s">
        <v>60</v>
      </c>
      <c r="D437" s="331" t="s">
        <v>61</v>
      </c>
      <c r="E437" s="331" t="s">
        <v>67</v>
      </c>
      <c r="F437" s="332">
        <v>239.34</v>
      </c>
      <c r="G437" s="330" t="s">
        <v>2206</v>
      </c>
      <c r="H437" s="330" t="s">
        <v>60</v>
      </c>
      <c r="I437" s="331" t="s">
        <v>2207</v>
      </c>
      <c r="J437" s="333" t="s">
        <v>491</v>
      </c>
      <c r="K437" s="329">
        <v>44795</v>
      </c>
      <c r="L437" s="338">
        <v>-0.68600000000000005</v>
      </c>
      <c r="M437" s="331" t="s">
        <v>492</v>
      </c>
      <c r="N437" s="332">
        <v>-2.76</v>
      </c>
      <c r="O437" s="332">
        <v>1.73</v>
      </c>
      <c r="P437" s="90">
        <f t="shared" si="18"/>
        <v>441</v>
      </c>
      <c r="Q437" s="90">
        <f t="shared" si="19"/>
        <v>429</v>
      </c>
      <c r="R437" s="90">
        <f t="shared" si="20"/>
        <v>425</v>
      </c>
    </row>
    <row r="438" spans="1:18">
      <c r="A438" s="329">
        <v>44833</v>
      </c>
      <c r="B438" s="330" t="s">
        <v>2208</v>
      </c>
      <c r="C438" s="330" t="s">
        <v>2209</v>
      </c>
      <c r="D438" s="331" t="s">
        <v>61</v>
      </c>
      <c r="E438" s="331" t="s">
        <v>67</v>
      </c>
      <c r="F438" s="332">
        <v>81.91</v>
      </c>
      <c r="G438" s="330" t="s">
        <v>60</v>
      </c>
      <c r="H438" s="330" t="s">
        <v>60</v>
      </c>
      <c r="I438" s="331" t="s">
        <v>2210</v>
      </c>
      <c r="J438" s="333" t="s">
        <v>491</v>
      </c>
      <c r="K438" s="329">
        <v>44833</v>
      </c>
      <c r="L438" s="338">
        <v>-0.76300000000000001</v>
      </c>
      <c r="M438" s="331" t="s">
        <v>492</v>
      </c>
      <c r="N438" s="332">
        <v>-5.73</v>
      </c>
      <c r="O438" s="332">
        <v>7.74</v>
      </c>
      <c r="P438" s="90">
        <f t="shared" si="18"/>
        <v>452</v>
      </c>
      <c r="Q438" s="90">
        <f t="shared" si="19"/>
        <v>430</v>
      </c>
      <c r="R438" s="90">
        <f t="shared" si="20"/>
        <v>388</v>
      </c>
    </row>
    <row r="439" spans="1:18" ht="22.5">
      <c r="A439" s="329">
        <v>44872</v>
      </c>
      <c r="B439" s="330" t="s">
        <v>2211</v>
      </c>
      <c r="C439" s="330" t="s">
        <v>2212</v>
      </c>
      <c r="D439" s="331" t="s">
        <v>61</v>
      </c>
      <c r="E439" s="331" t="s">
        <v>77</v>
      </c>
      <c r="F439" s="332">
        <v>19109.68</v>
      </c>
      <c r="G439" s="330" t="s">
        <v>2213</v>
      </c>
      <c r="H439" s="330" t="s">
        <v>60</v>
      </c>
      <c r="I439" s="331" t="s">
        <v>2214</v>
      </c>
      <c r="J439" s="333" t="s">
        <v>491</v>
      </c>
      <c r="K439" s="329">
        <v>44872</v>
      </c>
      <c r="L439" s="332">
        <v>-1.17</v>
      </c>
      <c r="M439" s="331" t="s">
        <v>492</v>
      </c>
      <c r="N439" s="332">
        <v>-1.85</v>
      </c>
      <c r="O439" s="332">
        <v>-2.64</v>
      </c>
      <c r="P439" s="90">
        <f t="shared" si="18"/>
        <v>439</v>
      </c>
      <c r="Q439" s="90">
        <f t="shared" si="19"/>
        <v>431</v>
      </c>
      <c r="R439" s="90">
        <f t="shared" si="20"/>
        <v>449</v>
      </c>
    </row>
    <row r="440" spans="1:18">
      <c r="A440" s="329">
        <v>44642</v>
      </c>
      <c r="B440" s="330" t="s">
        <v>2215</v>
      </c>
      <c r="C440" s="330" t="s">
        <v>2216</v>
      </c>
      <c r="D440" s="331" t="s">
        <v>61</v>
      </c>
      <c r="E440" s="331" t="s">
        <v>77</v>
      </c>
      <c r="F440" s="332">
        <v>264.73</v>
      </c>
      <c r="G440" s="330" t="s">
        <v>2217</v>
      </c>
      <c r="H440" s="330" t="s">
        <v>60</v>
      </c>
      <c r="I440" s="331" t="s">
        <v>2218</v>
      </c>
      <c r="J440" s="333" t="s">
        <v>491</v>
      </c>
      <c r="K440" s="329">
        <v>44642</v>
      </c>
      <c r="L440" s="332">
        <v>-1.19</v>
      </c>
      <c r="M440" s="331" t="s">
        <v>492</v>
      </c>
      <c r="N440" s="338">
        <v>-0.39800000000000002</v>
      </c>
      <c r="O440" s="332">
        <v>16.28</v>
      </c>
      <c r="P440" s="90">
        <f t="shared" si="18"/>
        <v>432</v>
      </c>
      <c r="Q440" s="90">
        <f t="shared" si="19"/>
        <v>432</v>
      </c>
      <c r="R440" s="90">
        <f t="shared" si="20"/>
        <v>328</v>
      </c>
    </row>
    <row r="441" spans="1:18">
      <c r="A441" s="329">
        <v>44515</v>
      </c>
      <c r="B441" s="330" t="s">
        <v>2219</v>
      </c>
      <c r="C441" s="330" t="s">
        <v>2220</v>
      </c>
      <c r="D441" s="331" t="s">
        <v>61</v>
      </c>
      <c r="E441" s="331" t="s">
        <v>77</v>
      </c>
      <c r="F441" s="332">
        <v>2667.74</v>
      </c>
      <c r="G441" s="330" t="s">
        <v>2221</v>
      </c>
      <c r="H441" s="330" t="s">
        <v>60</v>
      </c>
      <c r="I441" s="331" t="s">
        <v>2222</v>
      </c>
      <c r="J441" s="333" t="s">
        <v>491</v>
      </c>
      <c r="K441" s="329">
        <v>44515</v>
      </c>
      <c r="L441" s="332">
        <v>-1.42</v>
      </c>
      <c r="M441" s="331" t="s">
        <v>492</v>
      </c>
      <c r="N441" s="332">
        <v>-1.1299999999999999</v>
      </c>
      <c r="O441" s="332">
        <v>-2.25</v>
      </c>
      <c r="P441" s="90">
        <f t="shared" si="18"/>
        <v>436</v>
      </c>
      <c r="Q441" s="90">
        <f t="shared" si="19"/>
        <v>433</v>
      </c>
      <c r="R441" s="90">
        <f t="shared" si="20"/>
        <v>446</v>
      </c>
    </row>
    <row r="442" spans="1:18">
      <c r="A442" s="329">
        <v>44337</v>
      </c>
      <c r="B442" s="330" t="s">
        <v>2223</v>
      </c>
      <c r="C442" s="330" t="s">
        <v>2224</v>
      </c>
      <c r="D442" s="331" t="s">
        <v>61</v>
      </c>
      <c r="E442" s="331" t="s">
        <v>67</v>
      </c>
      <c r="F442" s="332">
        <v>3.41</v>
      </c>
      <c r="G442" s="330" t="s">
        <v>2225</v>
      </c>
      <c r="H442" s="330" t="s">
        <v>2226</v>
      </c>
      <c r="I442" s="331" t="s">
        <v>2227</v>
      </c>
      <c r="J442" s="333" t="s">
        <v>491</v>
      </c>
      <c r="K442" s="329">
        <v>44337</v>
      </c>
      <c r="L442" s="332">
        <v>-1.56</v>
      </c>
      <c r="M442" s="331" t="s">
        <v>492</v>
      </c>
      <c r="N442" s="332">
        <v>-7.35</v>
      </c>
      <c r="O442" s="332">
        <v>5.7</v>
      </c>
      <c r="P442" s="90">
        <f t="shared" si="18"/>
        <v>460</v>
      </c>
      <c r="Q442" s="90">
        <f t="shared" si="19"/>
        <v>434</v>
      </c>
      <c r="R442" s="90">
        <f t="shared" si="20"/>
        <v>401</v>
      </c>
    </row>
    <row r="443" spans="1:18" ht="22.5">
      <c r="A443" s="329">
        <v>44586</v>
      </c>
      <c r="B443" s="330" t="s">
        <v>2228</v>
      </c>
      <c r="C443" s="330" t="s">
        <v>2229</v>
      </c>
      <c r="D443" s="331" t="s">
        <v>61</v>
      </c>
      <c r="E443" s="331" t="s">
        <v>77</v>
      </c>
      <c r="F443" s="332">
        <v>12.84</v>
      </c>
      <c r="G443" s="330" t="s">
        <v>2230</v>
      </c>
      <c r="H443" s="330" t="s">
        <v>2231</v>
      </c>
      <c r="I443" s="331" t="s">
        <v>2232</v>
      </c>
      <c r="J443" s="333" t="s">
        <v>491</v>
      </c>
      <c r="K443" s="329">
        <v>44586</v>
      </c>
      <c r="L443" s="332">
        <v>-2.13</v>
      </c>
      <c r="M443" s="331" t="s">
        <v>492</v>
      </c>
      <c r="N443" s="332">
        <v>-6.5</v>
      </c>
      <c r="O443" s="332">
        <v>2.68</v>
      </c>
      <c r="P443" s="90">
        <f t="shared" si="18"/>
        <v>455</v>
      </c>
      <c r="Q443" s="90">
        <f t="shared" si="19"/>
        <v>435</v>
      </c>
      <c r="R443" s="90">
        <f t="shared" si="20"/>
        <v>418</v>
      </c>
    </row>
    <row r="444" spans="1:18">
      <c r="A444" s="329">
        <v>44160</v>
      </c>
      <c r="B444" s="330" t="s">
        <v>2233</v>
      </c>
      <c r="C444" s="330" t="s">
        <v>60</v>
      </c>
      <c r="D444" s="331" t="s">
        <v>61</v>
      </c>
      <c r="E444" s="331" t="s">
        <v>67</v>
      </c>
      <c r="F444" s="332">
        <v>257.63</v>
      </c>
      <c r="G444" s="330" t="s">
        <v>2234</v>
      </c>
      <c r="H444" s="330" t="s">
        <v>60</v>
      </c>
      <c r="I444" s="331" t="s">
        <v>2235</v>
      </c>
      <c r="J444" s="333" t="s">
        <v>491</v>
      </c>
      <c r="K444" s="329">
        <v>44160</v>
      </c>
      <c r="L444" s="332">
        <v>-2.2400000000000002</v>
      </c>
      <c r="M444" s="331" t="s">
        <v>492</v>
      </c>
      <c r="N444" s="332">
        <v>-1.17</v>
      </c>
      <c r="O444" s="332">
        <v>13.77</v>
      </c>
      <c r="P444" s="90">
        <f t="shared" si="18"/>
        <v>437</v>
      </c>
      <c r="Q444" s="90">
        <f t="shared" si="19"/>
        <v>436</v>
      </c>
      <c r="R444" s="90">
        <f t="shared" si="20"/>
        <v>346</v>
      </c>
    </row>
    <row r="445" spans="1:18" ht="33.75">
      <c r="A445" s="329">
        <v>43892</v>
      </c>
      <c r="B445" s="330" t="s">
        <v>2236</v>
      </c>
      <c r="C445" s="330" t="s">
        <v>2237</v>
      </c>
      <c r="D445" s="331" t="s">
        <v>61</v>
      </c>
      <c r="E445" s="331" t="s">
        <v>67</v>
      </c>
      <c r="F445" s="332">
        <v>197.26</v>
      </c>
      <c r="G445" s="330" t="s">
        <v>2238</v>
      </c>
      <c r="H445" s="330" t="s">
        <v>2239</v>
      </c>
      <c r="I445" s="331" t="s">
        <v>2240</v>
      </c>
      <c r="J445" s="333" t="s">
        <v>491</v>
      </c>
      <c r="K445" s="329">
        <v>43892</v>
      </c>
      <c r="L445" s="332">
        <v>-2.79</v>
      </c>
      <c r="M445" s="331" t="s">
        <v>492</v>
      </c>
      <c r="N445" s="332">
        <v>-11.31</v>
      </c>
      <c r="O445" s="332">
        <v>-4.88</v>
      </c>
      <c r="P445" s="90">
        <f t="shared" si="18"/>
        <v>470</v>
      </c>
      <c r="Q445" s="90">
        <f t="shared" si="19"/>
        <v>437</v>
      </c>
      <c r="R445" s="90">
        <f t="shared" si="20"/>
        <v>453</v>
      </c>
    </row>
    <row r="446" spans="1:18" ht="45">
      <c r="A446" s="329">
        <v>44900</v>
      </c>
      <c r="B446" s="330" t="s">
        <v>2241</v>
      </c>
      <c r="C446" s="330" t="s">
        <v>2242</v>
      </c>
      <c r="D446" s="331" t="s">
        <v>61</v>
      </c>
      <c r="E446" s="331" t="s">
        <v>77</v>
      </c>
      <c r="F446" s="332">
        <v>17.7</v>
      </c>
      <c r="G446" s="330" t="s">
        <v>2243</v>
      </c>
      <c r="H446" s="330" t="s">
        <v>2244</v>
      </c>
      <c r="I446" s="331" t="s">
        <v>2245</v>
      </c>
      <c r="J446" s="333" t="s">
        <v>491</v>
      </c>
      <c r="K446" s="329">
        <v>44900</v>
      </c>
      <c r="L446" s="332">
        <v>-2.86</v>
      </c>
      <c r="M446" s="331" t="s">
        <v>492</v>
      </c>
      <c r="N446" s="342">
        <v>0</v>
      </c>
      <c r="O446" s="332">
        <v>41.67</v>
      </c>
      <c r="P446" s="90">
        <f t="shared" si="18"/>
        <v>425</v>
      </c>
      <c r="Q446" s="90">
        <f t="shared" si="19"/>
        <v>438</v>
      </c>
      <c r="R446" s="90">
        <f t="shared" si="20"/>
        <v>194</v>
      </c>
    </row>
    <row r="447" spans="1:18">
      <c r="A447" s="329">
        <v>44523</v>
      </c>
      <c r="B447" s="330" t="s">
        <v>2246</v>
      </c>
      <c r="C447" s="330" t="s">
        <v>2247</v>
      </c>
      <c r="D447" s="331" t="s">
        <v>61</v>
      </c>
      <c r="E447" s="331" t="s">
        <v>77</v>
      </c>
      <c r="F447" s="332">
        <v>26.4</v>
      </c>
      <c r="G447" s="330" t="s">
        <v>2248</v>
      </c>
      <c r="H447" s="330" t="s">
        <v>60</v>
      </c>
      <c r="I447" s="331" t="s">
        <v>2249</v>
      </c>
      <c r="J447" s="333" t="s">
        <v>491</v>
      </c>
      <c r="K447" s="329">
        <v>44523</v>
      </c>
      <c r="L447" s="332">
        <v>-2.96</v>
      </c>
      <c r="M447" s="331" t="s">
        <v>492</v>
      </c>
      <c r="N447" s="332">
        <v>2.88</v>
      </c>
      <c r="O447" s="332">
        <v>16.96</v>
      </c>
      <c r="P447" s="90">
        <f t="shared" si="18"/>
        <v>406</v>
      </c>
      <c r="Q447" s="90">
        <f t="shared" si="19"/>
        <v>439</v>
      </c>
      <c r="R447" s="90">
        <f t="shared" si="20"/>
        <v>323</v>
      </c>
    </row>
    <row r="448" spans="1:18">
      <c r="A448" s="329">
        <v>44133</v>
      </c>
      <c r="B448" s="330" t="s">
        <v>2250</v>
      </c>
      <c r="C448" s="330" t="s">
        <v>2251</v>
      </c>
      <c r="D448" s="331" t="s">
        <v>61</v>
      </c>
      <c r="E448" s="331" t="s">
        <v>67</v>
      </c>
      <c r="F448" s="332">
        <v>38.630000000000003</v>
      </c>
      <c r="G448" s="330" t="s">
        <v>60</v>
      </c>
      <c r="H448" s="330" t="s">
        <v>60</v>
      </c>
      <c r="I448" s="331" t="s">
        <v>2252</v>
      </c>
      <c r="J448" s="333" t="s">
        <v>491</v>
      </c>
      <c r="K448" s="329">
        <v>44133</v>
      </c>
      <c r="L448" s="332">
        <v>-3.02</v>
      </c>
      <c r="M448" s="331" t="s">
        <v>492</v>
      </c>
      <c r="N448" s="332">
        <v>-3.02</v>
      </c>
      <c r="O448" s="332">
        <v>14.8</v>
      </c>
      <c r="P448" s="90">
        <f t="shared" si="18"/>
        <v>445</v>
      </c>
      <c r="Q448" s="90">
        <f t="shared" si="19"/>
        <v>440</v>
      </c>
      <c r="R448" s="90">
        <f t="shared" si="20"/>
        <v>340</v>
      </c>
    </row>
    <row r="449" spans="1:18">
      <c r="A449" s="329">
        <v>44070</v>
      </c>
      <c r="B449" s="330" t="s">
        <v>2253</v>
      </c>
      <c r="C449" s="330" t="s">
        <v>2254</v>
      </c>
      <c r="D449" s="331" t="s">
        <v>61</v>
      </c>
      <c r="E449" s="331" t="s">
        <v>77</v>
      </c>
      <c r="F449" s="332">
        <v>131.69999999999999</v>
      </c>
      <c r="G449" s="330" t="s">
        <v>2255</v>
      </c>
      <c r="H449" s="330" t="s">
        <v>60</v>
      </c>
      <c r="I449" s="331" t="s">
        <v>2256</v>
      </c>
      <c r="J449" s="333" t="s">
        <v>491</v>
      </c>
      <c r="K449" s="329">
        <v>44070</v>
      </c>
      <c r="L449" s="332">
        <v>-3.75</v>
      </c>
      <c r="M449" s="331" t="s">
        <v>492</v>
      </c>
      <c r="N449" s="332">
        <v>2.57</v>
      </c>
      <c r="O449" s="332">
        <v>-2.42</v>
      </c>
      <c r="P449" s="90">
        <f t="shared" si="18"/>
        <v>408</v>
      </c>
      <c r="Q449" s="90">
        <f t="shared" si="19"/>
        <v>441</v>
      </c>
      <c r="R449" s="90">
        <f t="shared" si="20"/>
        <v>448</v>
      </c>
    </row>
    <row r="450" spans="1:18" ht="22.5">
      <c r="A450" s="329">
        <v>44160</v>
      </c>
      <c r="B450" s="330" t="s">
        <v>2257</v>
      </c>
      <c r="C450" s="330" t="s">
        <v>2258</v>
      </c>
      <c r="D450" s="331" t="s">
        <v>61</v>
      </c>
      <c r="E450" s="331" t="s">
        <v>77</v>
      </c>
      <c r="F450" s="332">
        <v>11.38</v>
      </c>
      <c r="G450" s="330" t="s">
        <v>2259</v>
      </c>
      <c r="H450" s="330" t="s">
        <v>2260</v>
      </c>
      <c r="I450" s="331" t="s">
        <v>2261</v>
      </c>
      <c r="J450" s="333" t="s">
        <v>491</v>
      </c>
      <c r="K450" s="329">
        <v>44160</v>
      </c>
      <c r="L450" s="332">
        <v>-3.79</v>
      </c>
      <c r="M450" s="331" t="s">
        <v>492</v>
      </c>
      <c r="N450" s="332">
        <v>5.83</v>
      </c>
      <c r="O450" s="332">
        <v>7.63</v>
      </c>
      <c r="P450" s="90">
        <f t="shared" si="18"/>
        <v>381</v>
      </c>
      <c r="Q450" s="90">
        <f t="shared" si="19"/>
        <v>442</v>
      </c>
      <c r="R450" s="90">
        <f t="shared" si="20"/>
        <v>389</v>
      </c>
    </row>
    <row r="451" spans="1:18" ht="22.5">
      <c r="A451" s="329">
        <v>44375</v>
      </c>
      <c r="B451" s="330" t="s">
        <v>2262</v>
      </c>
      <c r="C451" s="330" t="s">
        <v>60</v>
      </c>
      <c r="D451" s="331" t="s">
        <v>61</v>
      </c>
      <c r="E451" s="331" t="s">
        <v>67</v>
      </c>
      <c r="F451" s="332">
        <v>67.900000000000006</v>
      </c>
      <c r="G451" s="330" t="s">
        <v>2263</v>
      </c>
      <c r="H451" s="330" t="s">
        <v>2264</v>
      </c>
      <c r="I451" s="331" t="s">
        <v>2265</v>
      </c>
      <c r="J451" s="333" t="s">
        <v>491</v>
      </c>
      <c r="K451" s="329">
        <v>44375</v>
      </c>
      <c r="L451" s="332">
        <v>-3.81</v>
      </c>
      <c r="M451" s="331" t="s">
        <v>492</v>
      </c>
      <c r="N451" s="332">
        <v>10.93</v>
      </c>
      <c r="O451" s="332">
        <v>31.6</v>
      </c>
      <c r="P451" s="90">
        <f t="shared" si="18"/>
        <v>338</v>
      </c>
      <c r="Q451" s="90">
        <f t="shared" si="19"/>
        <v>443</v>
      </c>
      <c r="R451" s="90">
        <f t="shared" si="20"/>
        <v>241</v>
      </c>
    </row>
    <row r="452" spans="1:18" ht="22.5">
      <c r="A452" s="329">
        <v>44502</v>
      </c>
      <c r="B452" s="330" t="s">
        <v>2266</v>
      </c>
      <c r="C452" s="330" t="s">
        <v>2267</v>
      </c>
      <c r="D452" s="331" t="s">
        <v>61</v>
      </c>
      <c r="E452" s="331" t="s">
        <v>77</v>
      </c>
      <c r="F452" s="332">
        <v>1.29</v>
      </c>
      <c r="G452" s="330" t="s">
        <v>60</v>
      </c>
      <c r="H452" s="330" t="s">
        <v>2268</v>
      </c>
      <c r="I452" s="331" t="s">
        <v>2269</v>
      </c>
      <c r="J452" s="333" t="s">
        <v>491</v>
      </c>
      <c r="K452" s="329">
        <v>44502</v>
      </c>
      <c r="L452" s="332">
        <v>-4.38</v>
      </c>
      <c r="M452" s="331" t="s">
        <v>492</v>
      </c>
      <c r="N452" s="338">
        <v>-1E-3</v>
      </c>
      <c r="O452" s="332">
        <v>-14.55</v>
      </c>
      <c r="P452" s="90">
        <f t="shared" si="18"/>
        <v>430</v>
      </c>
      <c r="Q452" s="90">
        <f t="shared" si="19"/>
        <v>444</v>
      </c>
      <c r="R452" s="90">
        <f t="shared" si="20"/>
        <v>481</v>
      </c>
    </row>
    <row r="453" spans="1:18" ht="45">
      <c r="A453" s="329">
        <v>44372</v>
      </c>
      <c r="B453" s="330" t="s">
        <v>2270</v>
      </c>
      <c r="C453" s="330" t="s">
        <v>2271</v>
      </c>
      <c r="D453" s="331" t="s">
        <v>61</v>
      </c>
      <c r="E453" s="331" t="s">
        <v>67</v>
      </c>
      <c r="F453" s="332">
        <v>598.44000000000005</v>
      </c>
      <c r="G453" s="330" t="s">
        <v>2272</v>
      </c>
      <c r="H453" s="330" t="s">
        <v>2273</v>
      </c>
      <c r="I453" s="331" t="s">
        <v>2274</v>
      </c>
      <c r="J453" s="333" t="s">
        <v>491</v>
      </c>
      <c r="K453" s="329">
        <v>44372</v>
      </c>
      <c r="L453" s="332">
        <v>-4.63</v>
      </c>
      <c r="M453" s="331" t="s">
        <v>492</v>
      </c>
      <c r="N453" s="338">
        <v>0.95899999999999996</v>
      </c>
      <c r="O453" s="332">
        <v>28.72</v>
      </c>
      <c r="P453" s="90">
        <f t="shared" si="18"/>
        <v>418</v>
      </c>
      <c r="Q453" s="90">
        <f t="shared" si="19"/>
        <v>445</v>
      </c>
      <c r="R453" s="90">
        <f t="shared" si="20"/>
        <v>258</v>
      </c>
    </row>
    <row r="454" spans="1:18">
      <c r="A454" s="329">
        <v>44748</v>
      </c>
      <c r="B454" s="330" t="s">
        <v>2275</v>
      </c>
      <c r="C454" s="330" t="s">
        <v>2276</v>
      </c>
      <c r="D454" s="331" t="s">
        <v>61</v>
      </c>
      <c r="E454" s="331" t="s">
        <v>77</v>
      </c>
      <c r="F454" s="332">
        <v>1326.81</v>
      </c>
      <c r="G454" s="330" t="s">
        <v>60</v>
      </c>
      <c r="H454" s="330" t="s">
        <v>60</v>
      </c>
      <c r="I454" s="331" t="s">
        <v>2277</v>
      </c>
      <c r="J454" s="333" t="s">
        <v>491</v>
      </c>
      <c r="K454" s="329">
        <v>44748</v>
      </c>
      <c r="L454" s="332">
        <v>-4.9400000000000004</v>
      </c>
      <c r="M454" s="331" t="s">
        <v>492</v>
      </c>
      <c r="N454" s="332">
        <v>-4.9400000000000004</v>
      </c>
      <c r="O454" s="332">
        <v>-4.9400000000000004</v>
      </c>
      <c r="P454" s="90">
        <f t="shared" si="18"/>
        <v>449</v>
      </c>
      <c r="Q454" s="90">
        <f t="shared" si="19"/>
        <v>446</v>
      </c>
      <c r="R454" s="90">
        <f t="shared" si="20"/>
        <v>455</v>
      </c>
    </row>
    <row r="455" spans="1:18" ht="22.5">
      <c r="A455" s="329">
        <v>44055</v>
      </c>
      <c r="B455" s="330" t="s">
        <v>2278</v>
      </c>
      <c r="C455" s="330" t="s">
        <v>60</v>
      </c>
      <c r="D455" s="331" t="s">
        <v>61</v>
      </c>
      <c r="E455" s="331" t="s">
        <v>67</v>
      </c>
      <c r="F455" s="332">
        <v>900.85</v>
      </c>
      <c r="G455" s="330" t="s">
        <v>2279</v>
      </c>
      <c r="H455" s="330" t="s">
        <v>2280</v>
      </c>
      <c r="I455" s="331" t="s">
        <v>2281</v>
      </c>
      <c r="J455" s="333" t="s">
        <v>491</v>
      </c>
      <c r="K455" s="329">
        <v>44055</v>
      </c>
      <c r="L455" s="332">
        <v>-5</v>
      </c>
      <c r="M455" s="331" t="s">
        <v>492</v>
      </c>
      <c r="N455" s="332">
        <v>10.77</v>
      </c>
      <c r="O455" s="332">
        <v>58.42</v>
      </c>
      <c r="P455" s="90">
        <f t="shared" si="18"/>
        <v>339</v>
      </c>
      <c r="Q455" s="90">
        <f t="shared" si="19"/>
        <v>447</v>
      </c>
      <c r="R455" s="90">
        <f t="shared" si="20"/>
        <v>127</v>
      </c>
    </row>
    <row r="456" spans="1:18">
      <c r="A456" s="329">
        <v>44039</v>
      </c>
      <c r="B456" s="330" t="s">
        <v>2282</v>
      </c>
      <c r="C456" s="330" t="s">
        <v>2283</v>
      </c>
      <c r="D456" s="331" t="s">
        <v>61</v>
      </c>
      <c r="E456" s="331" t="s">
        <v>77</v>
      </c>
      <c r="F456" s="332">
        <v>11.36</v>
      </c>
      <c r="G456" s="330" t="s">
        <v>2284</v>
      </c>
      <c r="H456" s="330" t="s">
        <v>60</v>
      </c>
      <c r="I456" s="331" t="s">
        <v>2285</v>
      </c>
      <c r="J456" s="333" t="s">
        <v>491</v>
      </c>
      <c r="K456" s="329">
        <v>44039</v>
      </c>
      <c r="L456" s="332">
        <v>-5.66</v>
      </c>
      <c r="M456" s="331" t="s">
        <v>492</v>
      </c>
      <c r="N456" s="338">
        <v>-0.99</v>
      </c>
      <c r="O456" s="332">
        <v>-1.48</v>
      </c>
      <c r="P456" s="90">
        <f t="shared" si="18"/>
        <v>435</v>
      </c>
      <c r="Q456" s="90">
        <f t="shared" si="19"/>
        <v>448</v>
      </c>
      <c r="R456" s="90">
        <f t="shared" si="20"/>
        <v>445</v>
      </c>
    </row>
    <row r="457" spans="1:18">
      <c r="A457" s="329">
        <v>44091</v>
      </c>
      <c r="B457" s="330" t="s">
        <v>2286</v>
      </c>
      <c r="C457" s="330" t="s">
        <v>2287</v>
      </c>
      <c r="D457" s="331" t="s">
        <v>61</v>
      </c>
      <c r="E457" s="331" t="s">
        <v>67</v>
      </c>
      <c r="F457" s="332">
        <v>50.59</v>
      </c>
      <c r="G457" s="330" t="s">
        <v>2288</v>
      </c>
      <c r="H457" s="330" t="s">
        <v>60</v>
      </c>
      <c r="I457" s="331" t="s">
        <v>2289</v>
      </c>
      <c r="J457" s="333" t="s">
        <v>491</v>
      </c>
      <c r="K457" s="329">
        <v>44091</v>
      </c>
      <c r="L457" s="332">
        <v>-6.02</v>
      </c>
      <c r="M457" s="331" t="s">
        <v>492</v>
      </c>
      <c r="N457" s="338">
        <v>0.52200000000000002</v>
      </c>
      <c r="O457" s="332">
        <v>7.04</v>
      </c>
      <c r="P457" s="90">
        <f t="shared" ref="P457:P520" si="21">RANK(N457,$N$9:$N$618)</f>
        <v>423</v>
      </c>
      <c r="Q457" s="90">
        <f t="shared" ref="Q457:Q520" si="22">RANK(L457,$L$9:$L$618)</f>
        <v>449</v>
      </c>
      <c r="R457" s="90">
        <f t="shared" ref="R457:R520" si="23">RANK(O457,$O$9:$O$618)</f>
        <v>392</v>
      </c>
    </row>
    <row r="458" spans="1:18">
      <c r="A458" s="329">
        <v>44425</v>
      </c>
      <c r="B458" s="330" t="s">
        <v>2290</v>
      </c>
      <c r="C458" s="330" t="s">
        <v>2291</v>
      </c>
      <c r="D458" s="331" t="s">
        <v>61</v>
      </c>
      <c r="E458" s="331" t="s">
        <v>77</v>
      </c>
      <c r="F458" s="332">
        <v>167.4</v>
      </c>
      <c r="G458" s="330" t="s">
        <v>2292</v>
      </c>
      <c r="H458" s="330" t="s">
        <v>60</v>
      </c>
      <c r="I458" s="331" t="s">
        <v>2293</v>
      </c>
      <c r="J458" s="333" t="s">
        <v>491</v>
      </c>
      <c r="K458" s="329">
        <v>44425</v>
      </c>
      <c r="L458" s="332">
        <v>-6.76</v>
      </c>
      <c r="M458" s="331" t="s">
        <v>492</v>
      </c>
      <c r="N458" s="332">
        <v>-6.33</v>
      </c>
      <c r="O458" s="332">
        <v>-5.48</v>
      </c>
      <c r="P458" s="90">
        <f t="shared" si="21"/>
        <v>454</v>
      </c>
      <c r="Q458" s="90">
        <f t="shared" si="22"/>
        <v>450</v>
      </c>
      <c r="R458" s="90">
        <f t="shared" si="23"/>
        <v>459</v>
      </c>
    </row>
    <row r="459" spans="1:18">
      <c r="A459" s="329">
        <v>43948</v>
      </c>
      <c r="B459" s="330" t="s">
        <v>2294</v>
      </c>
      <c r="C459" s="330" t="s">
        <v>2295</v>
      </c>
      <c r="D459" s="331" t="s">
        <v>61</v>
      </c>
      <c r="E459" s="331" t="s">
        <v>67</v>
      </c>
      <c r="F459" s="332">
        <v>20.67</v>
      </c>
      <c r="G459" s="330" t="s">
        <v>60</v>
      </c>
      <c r="H459" s="330" t="s">
        <v>60</v>
      </c>
      <c r="I459" s="331" t="s">
        <v>2296</v>
      </c>
      <c r="J459" s="333" t="s">
        <v>491</v>
      </c>
      <c r="K459" s="329">
        <v>43948</v>
      </c>
      <c r="L459" s="332">
        <v>-6.82</v>
      </c>
      <c r="M459" s="331" t="s">
        <v>492</v>
      </c>
      <c r="N459" s="332">
        <v>-6.82</v>
      </c>
      <c r="O459" s="332">
        <v>86.36</v>
      </c>
      <c r="P459" s="90">
        <f t="shared" si="21"/>
        <v>456</v>
      </c>
      <c r="Q459" s="90">
        <f t="shared" si="22"/>
        <v>451</v>
      </c>
      <c r="R459" s="90">
        <f t="shared" si="23"/>
        <v>68</v>
      </c>
    </row>
    <row r="460" spans="1:18">
      <c r="A460" s="329">
        <v>43851</v>
      </c>
      <c r="B460" s="330" t="s">
        <v>249</v>
      </c>
      <c r="C460" s="330" t="s">
        <v>60</v>
      </c>
      <c r="D460" s="331" t="s">
        <v>61</v>
      </c>
      <c r="E460" s="331" t="s">
        <v>67</v>
      </c>
      <c r="F460" s="332">
        <v>23.64</v>
      </c>
      <c r="G460" s="330" t="s">
        <v>250</v>
      </c>
      <c r="H460" s="330" t="s">
        <v>60</v>
      </c>
      <c r="I460" s="331" t="s">
        <v>251</v>
      </c>
      <c r="J460" s="333" t="s">
        <v>491</v>
      </c>
      <c r="K460" s="329">
        <v>43851</v>
      </c>
      <c r="L460" s="332">
        <v>-6.94</v>
      </c>
      <c r="M460" s="331" t="s">
        <v>492</v>
      </c>
      <c r="N460" s="332">
        <v>-9.61</v>
      </c>
      <c r="O460" s="332">
        <v>-10.56</v>
      </c>
      <c r="P460" s="90">
        <f t="shared" si="21"/>
        <v>464</v>
      </c>
      <c r="Q460" s="90">
        <f t="shared" si="22"/>
        <v>452</v>
      </c>
      <c r="R460" s="90">
        <f t="shared" si="23"/>
        <v>474</v>
      </c>
    </row>
    <row r="461" spans="1:18">
      <c r="A461" s="329">
        <v>44422</v>
      </c>
      <c r="B461" s="330" t="s">
        <v>2297</v>
      </c>
      <c r="C461" s="330" t="s">
        <v>2298</v>
      </c>
      <c r="D461" s="331" t="s">
        <v>61</v>
      </c>
      <c r="E461" s="331" t="s">
        <v>67</v>
      </c>
      <c r="F461" s="332">
        <v>6185.8</v>
      </c>
      <c r="G461" s="330" t="s">
        <v>2299</v>
      </c>
      <c r="H461" s="330" t="s">
        <v>60</v>
      </c>
      <c r="I461" s="331" t="s">
        <v>2300</v>
      </c>
      <c r="J461" s="333" t="s">
        <v>491</v>
      </c>
      <c r="K461" s="329">
        <v>44422</v>
      </c>
      <c r="L461" s="332">
        <v>-7.19</v>
      </c>
      <c r="M461" s="331" t="s">
        <v>492</v>
      </c>
      <c r="N461" s="332">
        <v>-3.01</v>
      </c>
      <c r="O461" s="338">
        <v>0.89500000000000002</v>
      </c>
      <c r="P461" s="90">
        <f t="shared" si="21"/>
        <v>444</v>
      </c>
      <c r="Q461" s="90">
        <f t="shared" si="22"/>
        <v>453</v>
      </c>
      <c r="R461" s="90">
        <f t="shared" si="23"/>
        <v>432</v>
      </c>
    </row>
    <row r="462" spans="1:18">
      <c r="A462" s="329">
        <v>43882</v>
      </c>
      <c r="B462" s="330" t="s">
        <v>2301</v>
      </c>
      <c r="C462" s="330" t="s">
        <v>2302</v>
      </c>
      <c r="D462" s="331" t="s">
        <v>61</v>
      </c>
      <c r="E462" s="331" t="s">
        <v>67</v>
      </c>
      <c r="F462" s="332">
        <v>1404.44</v>
      </c>
      <c r="G462" s="330" t="s">
        <v>2303</v>
      </c>
      <c r="H462" s="330" t="s">
        <v>60</v>
      </c>
      <c r="I462" s="331" t="s">
        <v>2304</v>
      </c>
      <c r="J462" s="333" t="s">
        <v>491</v>
      </c>
      <c r="K462" s="329">
        <v>43882</v>
      </c>
      <c r="L462" s="332">
        <v>-7.61</v>
      </c>
      <c r="M462" s="331" t="s">
        <v>492</v>
      </c>
      <c r="N462" s="332">
        <v>-9.74</v>
      </c>
      <c r="O462" s="332">
        <v>-4.57</v>
      </c>
      <c r="P462" s="90">
        <f t="shared" si="21"/>
        <v>467</v>
      </c>
      <c r="Q462" s="90">
        <f t="shared" si="22"/>
        <v>454</v>
      </c>
      <c r="R462" s="90">
        <f t="shared" si="23"/>
        <v>452</v>
      </c>
    </row>
    <row r="463" spans="1:18">
      <c r="A463" s="329">
        <v>44298</v>
      </c>
      <c r="B463" s="330" t="s">
        <v>2305</v>
      </c>
      <c r="C463" s="330" t="s">
        <v>2306</v>
      </c>
      <c r="D463" s="331" t="s">
        <v>61</v>
      </c>
      <c r="E463" s="331" t="s">
        <v>77</v>
      </c>
      <c r="F463" s="332">
        <v>4492.55</v>
      </c>
      <c r="G463" s="330" t="s">
        <v>2307</v>
      </c>
      <c r="H463" s="330" t="s">
        <v>60</v>
      </c>
      <c r="I463" s="331" t="s">
        <v>2308</v>
      </c>
      <c r="J463" s="333" t="s">
        <v>491</v>
      </c>
      <c r="K463" s="329">
        <v>44298</v>
      </c>
      <c r="L463" s="332">
        <v>-8.08</v>
      </c>
      <c r="M463" s="331" t="s">
        <v>492</v>
      </c>
      <c r="N463" s="332">
        <v>-8.08</v>
      </c>
      <c r="O463" s="332">
        <v>-9.85</v>
      </c>
      <c r="P463" s="90">
        <f t="shared" si="21"/>
        <v>461</v>
      </c>
      <c r="Q463" s="90">
        <f t="shared" si="22"/>
        <v>455</v>
      </c>
      <c r="R463" s="90">
        <f t="shared" si="23"/>
        <v>470</v>
      </c>
    </row>
    <row r="464" spans="1:18">
      <c r="A464" s="329">
        <v>44186</v>
      </c>
      <c r="B464" s="330" t="s">
        <v>2309</v>
      </c>
      <c r="C464" s="330" t="s">
        <v>2310</v>
      </c>
      <c r="D464" s="331" t="s">
        <v>61</v>
      </c>
      <c r="E464" s="331" t="s">
        <v>77</v>
      </c>
      <c r="F464" s="332">
        <v>23.74</v>
      </c>
      <c r="G464" s="330" t="s">
        <v>2311</v>
      </c>
      <c r="H464" s="330" t="s">
        <v>60</v>
      </c>
      <c r="I464" s="331" t="s">
        <v>2312</v>
      </c>
      <c r="J464" s="333" t="s">
        <v>491</v>
      </c>
      <c r="K464" s="329">
        <v>44186</v>
      </c>
      <c r="L464" s="332">
        <v>-8.5</v>
      </c>
      <c r="M464" s="331" t="s">
        <v>492</v>
      </c>
      <c r="N464" s="332">
        <v>-4.1100000000000003</v>
      </c>
      <c r="O464" s="332">
        <v>6.06</v>
      </c>
      <c r="P464" s="90">
        <f t="shared" si="21"/>
        <v>447</v>
      </c>
      <c r="Q464" s="90">
        <f t="shared" si="22"/>
        <v>456</v>
      </c>
      <c r="R464" s="90">
        <f t="shared" si="23"/>
        <v>397</v>
      </c>
    </row>
    <row r="465" spans="1:18">
      <c r="A465" s="329">
        <v>44860</v>
      </c>
      <c r="B465" s="330" t="s">
        <v>2313</v>
      </c>
      <c r="C465" s="330" t="s">
        <v>2314</v>
      </c>
      <c r="D465" s="331" t="s">
        <v>61</v>
      </c>
      <c r="E465" s="331" t="s">
        <v>77</v>
      </c>
      <c r="F465" s="332">
        <v>4.58</v>
      </c>
      <c r="G465" s="330" t="s">
        <v>2315</v>
      </c>
      <c r="H465" s="330" t="s">
        <v>60</v>
      </c>
      <c r="I465" s="331" t="s">
        <v>2316</v>
      </c>
      <c r="J465" s="333" t="s">
        <v>491</v>
      </c>
      <c r="K465" s="329">
        <v>44860</v>
      </c>
      <c r="L465" s="332">
        <v>-8.58</v>
      </c>
      <c r="M465" s="331" t="s">
        <v>492</v>
      </c>
      <c r="N465" s="332">
        <v>-11.07</v>
      </c>
      <c r="O465" s="332">
        <v>-30.38</v>
      </c>
      <c r="P465" s="90">
        <f t="shared" si="21"/>
        <v>469</v>
      </c>
      <c r="Q465" s="90">
        <f t="shared" si="22"/>
        <v>457</v>
      </c>
      <c r="R465" s="90">
        <f t="shared" si="23"/>
        <v>523</v>
      </c>
    </row>
    <row r="466" spans="1:18" ht="22.5">
      <c r="A466" s="329">
        <v>44530</v>
      </c>
      <c r="B466" s="330" t="s">
        <v>2317</v>
      </c>
      <c r="C466" s="330" t="s">
        <v>2318</v>
      </c>
      <c r="D466" s="331" t="s">
        <v>61</v>
      </c>
      <c r="E466" s="331" t="s">
        <v>67</v>
      </c>
      <c r="F466" s="332">
        <v>1.0900000000000001</v>
      </c>
      <c r="G466" s="330" t="s">
        <v>60</v>
      </c>
      <c r="H466" s="330" t="s">
        <v>2319</v>
      </c>
      <c r="I466" s="331" t="s">
        <v>2320</v>
      </c>
      <c r="J466" s="333" t="s">
        <v>491</v>
      </c>
      <c r="K466" s="329">
        <v>44530</v>
      </c>
      <c r="L466" s="332">
        <v>-9.09</v>
      </c>
      <c r="M466" s="331" t="s">
        <v>492</v>
      </c>
      <c r="N466" s="332">
        <v>81.819999999999993</v>
      </c>
      <c r="O466" s="332">
        <v>100</v>
      </c>
      <c r="P466" s="90">
        <f t="shared" si="21"/>
        <v>69</v>
      </c>
      <c r="Q466" s="90">
        <f t="shared" si="22"/>
        <v>458</v>
      </c>
      <c r="R466" s="90">
        <f t="shared" si="23"/>
        <v>58</v>
      </c>
    </row>
    <row r="467" spans="1:18">
      <c r="A467" s="329">
        <v>44193</v>
      </c>
      <c r="B467" s="330" t="s">
        <v>2321</v>
      </c>
      <c r="C467" s="330" t="s">
        <v>2322</v>
      </c>
      <c r="D467" s="331" t="s">
        <v>61</v>
      </c>
      <c r="E467" s="331" t="s">
        <v>67</v>
      </c>
      <c r="F467" s="332">
        <v>39.869999999999997</v>
      </c>
      <c r="G467" s="330" t="s">
        <v>2323</v>
      </c>
      <c r="H467" s="330" t="s">
        <v>2324</v>
      </c>
      <c r="I467" s="331" t="s">
        <v>2325</v>
      </c>
      <c r="J467" s="333" t="s">
        <v>491</v>
      </c>
      <c r="K467" s="329">
        <v>44193</v>
      </c>
      <c r="L467" s="332">
        <v>-9.09</v>
      </c>
      <c r="M467" s="331" t="s">
        <v>492</v>
      </c>
      <c r="N467" s="332">
        <v>-8.16</v>
      </c>
      <c r="O467" s="332">
        <v>-7.22</v>
      </c>
      <c r="P467" s="90">
        <f t="shared" si="21"/>
        <v>463</v>
      </c>
      <c r="Q467" s="90">
        <f t="shared" si="22"/>
        <v>458</v>
      </c>
      <c r="R467" s="90">
        <f t="shared" si="23"/>
        <v>461</v>
      </c>
    </row>
    <row r="468" spans="1:18" ht="22.5">
      <c r="A468" s="329">
        <v>43916</v>
      </c>
      <c r="B468" s="330" t="s">
        <v>2326</v>
      </c>
      <c r="C468" s="330" t="s">
        <v>2327</v>
      </c>
      <c r="D468" s="331" t="s">
        <v>61</v>
      </c>
      <c r="E468" s="331" t="s">
        <v>67</v>
      </c>
      <c r="F468" s="332">
        <v>8.3800000000000008</v>
      </c>
      <c r="G468" s="330" t="s">
        <v>2328</v>
      </c>
      <c r="H468" s="330" t="s">
        <v>2329</v>
      </c>
      <c r="I468" s="331" t="s">
        <v>2330</v>
      </c>
      <c r="J468" s="333" t="s">
        <v>491</v>
      </c>
      <c r="K468" s="329">
        <v>43916</v>
      </c>
      <c r="L468" s="332">
        <v>-9.68</v>
      </c>
      <c r="M468" s="331" t="s">
        <v>492</v>
      </c>
      <c r="N468" s="332">
        <v>-9.68</v>
      </c>
      <c r="O468" s="332">
        <v>-9.68</v>
      </c>
      <c r="P468" s="90">
        <f t="shared" si="21"/>
        <v>466</v>
      </c>
      <c r="Q468" s="90">
        <f t="shared" si="22"/>
        <v>460</v>
      </c>
      <c r="R468" s="90">
        <f t="shared" si="23"/>
        <v>468</v>
      </c>
    </row>
    <row r="469" spans="1:18">
      <c r="A469" s="329">
        <v>44224</v>
      </c>
      <c r="B469" s="330" t="s">
        <v>2331</v>
      </c>
      <c r="C469" s="330" t="s">
        <v>2332</v>
      </c>
      <c r="D469" s="331" t="s">
        <v>61</v>
      </c>
      <c r="E469" s="331" t="s">
        <v>67</v>
      </c>
      <c r="F469" s="332">
        <v>183.29</v>
      </c>
      <c r="G469" s="330" t="s">
        <v>2333</v>
      </c>
      <c r="H469" s="330" t="s">
        <v>60</v>
      </c>
      <c r="I469" s="331" t="s">
        <v>2334</v>
      </c>
      <c r="J469" s="333" t="s">
        <v>491</v>
      </c>
      <c r="K469" s="329">
        <v>44224</v>
      </c>
      <c r="L469" s="332">
        <v>-9.7200000000000006</v>
      </c>
      <c r="M469" s="331" t="s">
        <v>492</v>
      </c>
      <c r="N469" s="338">
        <v>0.55700000000000005</v>
      </c>
      <c r="O469" s="332">
        <v>15.49</v>
      </c>
      <c r="P469" s="90">
        <f t="shared" si="21"/>
        <v>421</v>
      </c>
      <c r="Q469" s="90">
        <f t="shared" si="22"/>
        <v>461</v>
      </c>
      <c r="R469" s="90">
        <f t="shared" si="23"/>
        <v>335</v>
      </c>
    </row>
    <row r="470" spans="1:18" ht="22.5">
      <c r="A470" s="329">
        <v>44495</v>
      </c>
      <c r="B470" s="330" t="s">
        <v>2335</v>
      </c>
      <c r="C470" s="330" t="s">
        <v>2336</v>
      </c>
      <c r="D470" s="331" t="s">
        <v>61</v>
      </c>
      <c r="E470" s="331" t="s">
        <v>77</v>
      </c>
      <c r="F470" s="332">
        <v>264.19</v>
      </c>
      <c r="G470" s="330" t="s">
        <v>60</v>
      </c>
      <c r="H470" s="330" t="s">
        <v>60</v>
      </c>
      <c r="I470" s="331" t="s">
        <v>2337</v>
      </c>
      <c r="J470" s="333" t="s">
        <v>491</v>
      </c>
      <c r="K470" s="329">
        <v>44495</v>
      </c>
      <c r="L470" s="332">
        <v>-9.86</v>
      </c>
      <c r="M470" s="331" t="s">
        <v>492</v>
      </c>
      <c r="N470" s="332">
        <v>-16.41</v>
      </c>
      <c r="O470" s="332">
        <v>-4.9400000000000004</v>
      </c>
      <c r="P470" s="90">
        <f t="shared" si="21"/>
        <v>478</v>
      </c>
      <c r="Q470" s="90">
        <f t="shared" si="22"/>
        <v>462</v>
      </c>
      <c r="R470" s="90">
        <f t="shared" si="23"/>
        <v>455</v>
      </c>
    </row>
    <row r="471" spans="1:18" ht="33.75">
      <c r="A471" s="329">
        <v>44627</v>
      </c>
      <c r="B471" s="330" t="s">
        <v>2338</v>
      </c>
      <c r="C471" s="330" t="s">
        <v>2339</v>
      </c>
      <c r="D471" s="331" t="s">
        <v>61</v>
      </c>
      <c r="E471" s="331" t="s">
        <v>77</v>
      </c>
      <c r="F471" s="338">
        <v>0.60799999999999998</v>
      </c>
      <c r="G471" s="330" t="s">
        <v>60</v>
      </c>
      <c r="H471" s="330" t="s">
        <v>2340</v>
      </c>
      <c r="I471" s="331" t="s">
        <v>2341</v>
      </c>
      <c r="J471" s="333" t="s">
        <v>491</v>
      </c>
      <c r="K471" s="329">
        <v>44627</v>
      </c>
      <c r="L471" s="332">
        <v>-10.26</v>
      </c>
      <c r="M471" s="331" t="s">
        <v>492</v>
      </c>
      <c r="N471" s="332">
        <v>-5.41</v>
      </c>
      <c r="O471" s="332">
        <v>4.4800000000000004</v>
      </c>
      <c r="P471" s="90">
        <f t="shared" si="21"/>
        <v>451</v>
      </c>
      <c r="Q471" s="90">
        <f t="shared" si="22"/>
        <v>463</v>
      </c>
      <c r="R471" s="90">
        <f t="shared" si="23"/>
        <v>408</v>
      </c>
    </row>
    <row r="472" spans="1:18">
      <c r="A472" s="329">
        <v>44879</v>
      </c>
      <c r="B472" s="330" t="s">
        <v>2342</v>
      </c>
      <c r="C472" s="330" t="s">
        <v>2343</v>
      </c>
      <c r="D472" s="331" t="s">
        <v>61</v>
      </c>
      <c r="E472" s="331" t="s">
        <v>77</v>
      </c>
      <c r="F472" s="332">
        <v>2868.56</v>
      </c>
      <c r="G472" s="330" t="s">
        <v>2344</v>
      </c>
      <c r="H472" s="330" t="s">
        <v>60</v>
      </c>
      <c r="I472" s="331" t="s">
        <v>2345</v>
      </c>
      <c r="J472" s="333" t="s">
        <v>491</v>
      </c>
      <c r="K472" s="329">
        <v>44879</v>
      </c>
      <c r="L472" s="332">
        <v>-10.64</v>
      </c>
      <c r="M472" s="331" t="s">
        <v>492</v>
      </c>
      <c r="N472" s="332">
        <v>-7.15</v>
      </c>
      <c r="O472" s="332">
        <v>-1.1100000000000001</v>
      </c>
      <c r="P472" s="90">
        <f t="shared" si="21"/>
        <v>458</v>
      </c>
      <c r="Q472" s="90">
        <f t="shared" si="22"/>
        <v>464</v>
      </c>
      <c r="R472" s="90">
        <f t="shared" si="23"/>
        <v>444</v>
      </c>
    </row>
    <row r="473" spans="1:18">
      <c r="A473" s="329">
        <v>44029</v>
      </c>
      <c r="B473" s="330" t="s">
        <v>2346</v>
      </c>
      <c r="C473" s="330" t="s">
        <v>2347</v>
      </c>
      <c r="D473" s="331" t="s">
        <v>61</v>
      </c>
      <c r="E473" s="331" t="s">
        <v>67</v>
      </c>
      <c r="F473" s="338">
        <v>0.152</v>
      </c>
      <c r="G473" s="330" t="s">
        <v>60</v>
      </c>
      <c r="H473" s="330" t="s">
        <v>2348</v>
      </c>
      <c r="I473" s="331" t="s">
        <v>2349</v>
      </c>
      <c r="J473" s="333" t="s">
        <v>491</v>
      </c>
      <c r="K473" s="329">
        <v>44029</v>
      </c>
      <c r="L473" s="332">
        <v>-11.5</v>
      </c>
      <c r="M473" s="331" t="s">
        <v>492</v>
      </c>
      <c r="N473" s="332">
        <v>-2.91</v>
      </c>
      <c r="O473" s="332">
        <v>28.21</v>
      </c>
      <c r="P473" s="90">
        <f t="shared" si="21"/>
        <v>443</v>
      </c>
      <c r="Q473" s="90">
        <f t="shared" si="22"/>
        <v>465</v>
      </c>
      <c r="R473" s="90">
        <f t="shared" si="23"/>
        <v>262</v>
      </c>
    </row>
    <row r="474" spans="1:18" ht="22.5">
      <c r="A474" s="329">
        <v>44355</v>
      </c>
      <c r="B474" s="330" t="s">
        <v>2350</v>
      </c>
      <c r="C474" s="330" t="s">
        <v>2351</v>
      </c>
      <c r="D474" s="331" t="s">
        <v>61</v>
      </c>
      <c r="E474" s="331" t="s">
        <v>67</v>
      </c>
      <c r="F474" s="332">
        <v>1.77</v>
      </c>
      <c r="G474" s="330" t="s">
        <v>2352</v>
      </c>
      <c r="H474" s="330" t="s">
        <v>2353</v>
      </c>
      <c r="I474" s="331" t="s">
        <v>2354</v>
      </c>
      <c r="J474" s="333" t="s">
        <v>491</v>
      </c>
      <c r="K474" s="329">
        <v>44355</v>
      </c>
      <c r="L474" s="332">
        <v>-11.6</v>
      </c>
      <c r="M474" s="331" t="s">
        <v>492</v>
      </c>
      <c r="N474" s="332">
        <v>-11.6</v>
      </c>
      <c r="O474" s="332">
        <v>-11.6</v>
      </c>
      <c r="P474" s="90">
        <f t="shared" si="21"/>
        <v>471</v>
      </c>
      <c r="Q474" s="90">
        <f t="shared" si="22"/>
        <v>466</v>
      </c>
      <c r="R474" s="90">
        <f t="shared" si="23"/>
        <v>476</v>
      </c>
    </row>
    <row r="475" spans="1:18">
      <c r="A475" s="329">
        <v>44803</v>
      </c>
      <c r="B475" s="330" t="s">
        <v>2355</v>
      </c>
      <c r="C475" s="330" t="s">
        <v>2356</v>
      </c>
      <c r="D475" s="331" t="s">
        <v>61</v>
      </c>
      <c r="E475" s="331" t="s">
        <v>67</v>
      </c>
      <c r="F475" s="332">
        <v>452.79</v>
      </c>
      <c r="G475" s="330" t="s">
        <v>2357</v>
      </c>
      <c r="H475" s="330" t="s">
        <v>60</v>
      </c>
      <c r="I475" s="331" t="s">
        <v>2358</v>
      </c>
      <c r="J475" s="333" t="s">
        <v>491</v>
      </c>
      <c r="K475" s="329">
        <v>44803</v>
      </c>
      <c r="L475" s="332">
        <v>-12.24</v>
      </c>
      <c r="M475" s="331" t="s">
        <v>492</v>
      </c>
      <c r="N475" s="338">
        <v>0.67100000000000004</v>
      </c>
      <c r="O475" s="332">
        <v>16.600000000000001</v>
      </c>
      <c r="P475" s="90">
        <f t="shared" si="21"/>
        <v>420</v>
      </c>
      <c r="Q475" s="90">
        <f t="shared" si="22"/>
        <v>467</v>
      </c>
      <c r="R475" s="90">
        <f t="shared" si="23"/>
        <v>325</v>
      </c>
    </row>
    <row r="476" spans="1:18">
      <c r="A476" s="329">
        <v>44722</v>
      </c>
      <c r="B476" s="330" t="s">
        <v>2359</v>
      </c>
      <c r="C476" s="330" t="s">
        <v>2360</v>
      </c>
      <c r="D476" s="331" t="s">
        <v>61</v>
      </c>
      <c r="E476" s="331" t="s">
        <v>77</v>
      </c>
      <c r="F476" s="332">
        <v>2.2599999999999998</v>
      </c>
      <c r="G476" s="330" t="s">
        <v>2361</v>
      </c>
      <c r="H476" s="330" t="s">
        <v>2362</v>
      </c>
      <c r="I476" s="331" t="s">
        <v>2363</v>
      </c>
      <c r="J476" s="333" t="s">
        <v>491</v>
      </c>
      <c r="K476" s="329">
        <v>44722</v>
      </c>
      <c r="L476" s="332">
        <v>-12.28</v>
      </c>
      <c r="M476" s="331" t="s">
        <v>492</v>
      </c>
      <c r="N476" s="332">
        <v>-12.28</v>
      </c>
      <c r="O476" s="332">
        <v>-16.670000000000002</v>
      </c>
      <c r="P476" s="90">
        <f t="shared" si="21"/>
        <v>472</v>
      </c>
      <c r="Q476" s="90">
        <f t="shared" si="22"/>
        <v>468</v>
      </c>
      <c r="R476" s="90">
        <f t="shared" si="23"/>
        <v>487</v>
      </c>
    </row>
    <row r="477" spans="1:18">
      <c r="A477" s="329">
        <v>44678</v>
      </c>
      <c r="B477" s="330" t="s">
        <v>2364</v>
      </c>
      <c r="C477" s="330" t="s">
        <v>2365</v>
      </c>
      <c r="D477" s="331" t="s">
        <v>61</v>
      </c>
      <c r="E477" s="331" t="s">
        <v>77</v>
      </c>
      <c r="F477" s="338">
        <v>0.66400000000000003</v>
      </c>
      <c r="G477" s="330" t="s">
        <v>2366</v>
      </c>
      <c r="H477" s="330" t="s">
        <v>60</v>
      </c>
      <c r="I477" s="331" t="s">
        <v>2367</v>
      </c>
      <c r="J477" s="333" t="s">
        <v>491</v>
      </c>
      <c r="K477" s="329">
        <v>44678</v>
      </c>
      <c r="L477" s="332">
        <v>-12.28</v>
      </c>
      <c r="M477" s="331" t="s">
        <v>492</v>
      </c>
      <c r="N477" s="332">
        <v>-12.28</v>
      </c>
      <c r="O477" s="332">
        <v>-20.76</v>
      </c>
      <c r="P477" s="90">
        <f t="shared" si="21"/>
        <v>472</v>
      </c>
      <c r="Q477" s="90">
        <f t="shared" si="22"/>
        <v>468</v>
      </c>
      <c r="R477" s="90">
        <f t="shared" si="23"/>
        <v>498</v>
      </c>
    </row>
    <row r="478" spans="1:18" ht="22.5">
      <c r="A478" s="329">
        <v>44207</v>
      </c>
      <c r="B478" s="330" t="s">
        <v>2368</v>
      </c>
      <c r="C478" s="330" t="s">
        <v>2369</v>
      </c>
      <c r="D478" s="331" t="s">
        <v>61</v>
      </c>
      <c r="E478" s="331" t="s">
        <v>77</v>
      </c>
      <c r="F478" s="332">
        <v>48.72</v>
      </c>
      <c r="G478" s="330" t="s">
        <v>2370</v>
      </c>
      <c r="H478" s="330" t="s">
        <v>60</v>
      </c>
      <c r="I478" s="331" t="s">
        <v>2371</v>
      </c>
      <c r="J478" s="333" t="s">
        <v>491</v>
      </c>
      <c r="K478" s="329">
        <v>44207</v>
      </c>
      <c r="L478" s="332">
        <v>-12.37</v>
      </c>
      <c r="M478" s="331" t="s">
        <v>492</v>
      </c>
      <c r="N478" s="332">
        <v>-9.67</v>
      </c>
      <c r="O478" s="332">
        <v>-3.75</v>
      </c>
      <c r="P478" s="90">
        <f t="shared" si="21"/>
        <v>465</v>
      </c>
      <c r="Q478" s="90">
        <f t="shared" si="22"/>
        <v>470</v>
      </c>
      <c r="R478" s="90">
        <f t="shared" si="23"/>
        <v>451</v>
      </c>
    </row>
    <row r="479" spans="1:18">
      <c r="A479" s="329">
        <v>43868</v>
      </c>
      <c r="B479" s="330" t="s">
        <v>2372</v>
      </c>
      <c r="C479" s="330" t="s">
        <v>2373</v>
      </c>
      <c r="D479" s="331" t="s">
        <v>61</v>
      </c>
      <c r="E479" s="331" t="s">
        <v>77</v>
      </c>
      <c r="F479" s="332">
        <v>1283.73</v>
      </c>
      <c r="G479" s="330" t="s">
        <v>2374</v>
      </c>
      <c r="H479" s="330" t="s">
        <v>60</v>
      </c>
      <c r="I479" s="331" t="s">
        <v>2375</v>
      </c>
      <c r="J479" s="333" t="s">
        <v>491</v>
      </c>
      <c r="K479" s="329">
        <v>43868</v>
      </c>
      <c r="L479" s="332">
        <v>-13.1</v>
      </c>
      <c r="M479" s="331" t="s">
        <v>492</v>
      </c>
      <c r="N479" s="332">
        <v>6.91</v>
      </c>
      <c r="O479" s="332">
        <v>28.46</v>
      </c>
      <c r="P479" s="90">
        <f t="shared" si="21"/>
        <v>372</v>
      </c>
      <c r="Q479" s="90">
        <f t="shared" si="22"/>
        <v>471</v>
      </c>
      <c r="R479" s="90">
        <f t="shared" si="23"/>
        <v>259</v>
      </c>
    </row>
    <row r="480" spans="1:18" ht="22.5">
      <c r="A480" s="329">
        <v>44367</v>
      </c>
      <c r="B480" s="330" t="s">
        <v>2350</v>
      </c>
      <c r="C480" s="330" t="s">
        <v>2351</v>
      </c>
      <c r="D480" s="331" t="s">
        <v>61</v>
      </c>
      <c r="E480" s="331" t="s">
        <v>77</v>
      </c>
      <c r="F480" s="332">
        <v>2.04</v>
      </c>
      <c r="G480" s="330" t="s">
        <v>2376</v>
      </c>
      <c r="H480" s="330" t="s">
        <v>2377</v>
      </c>
      <c r="I480" s="331" t="s">
        <v>2378</v>
      </c>
      <c r="J480" s="333" t="s">
        <v>491</v>
      </c>
      <c r="K480" s="329">
        <v>44367</v>
      </c>
      <c r="L480" s="332">
        <v>-13.44</v>
      </c>
      <c r="M480" s="331" t="s">
        <v>492</v>
      </c>
      <c r="N480" s="332">
        <v>-13.44</v>
      </c>
      <c r="O480" s="332">
        <v>-13.44</v>
      </c>
      <c r="P480" s="90">
        <f t="shared" si="21"/>
        <v>475</v>
      </c>
      <c r="Q480" s="90">
        <f t="shared" si="22"/>
        <v>472</v>
      </c>
      <c r="R480" s="90">
        <f t="shared" si="23"/>
        <v>478</v>
      </c>
    </row>
    <row r="481" spans="1:18">
      <c r="A481" s="329">
        <v>44603</v>
      </c>
      <c r="B481" s="330" t="s">
        <v>2379</v>
      </c>
      <c r="C481" s="330" t="s">
        <v>2380</v>
      </c>
      <c r="D481" s="331" t="s">
        <v>61</v>
      </c>
      <c r="E481" s="331" t="s">
        <v>67</v>
      </c>
      <c r="F481" s="332">
        <v>286.88</v>
      </c>
      <c r="G481" s="330" t="s">
        <v>2381</v>
      </c>
      <c r="H481" s="330" t="s">
        <v>2382</v>
      </c>
      <c r="I481" s="331" t="s">
        <v>2383</v>
      </c>
      <c r="J481" s="333" t="s">
        <v>491</v>
      </c>
      <c r="K481" s="329">
        <v>44603</v>
      </c>
      <c r="L481" s="332">
        <v>-13.98</v>
      </c>
      <c r="M481" s="331" t="s">
        <v>492</v>
      </c>
      <c r="N481" s="332">
        <v>-17.53</v>
      </c>
      <c r="O481" s="332">
        <v>8.11</v>
      </c>
      <c r="P481" s="90">
        <f t="shared" si="21"/>
        <v>482</v>
      </c>
      <c r="Q481" s="90">
        <f t="shared" si="22"/>
        <v>473</v>
      </c>
      <c r="R481" s="90">
        <f t="shared" si="23"/>
        <v>386</v>
      </c>
    </row>
    <row r="482" spans="1:18">
      <c r="A482" s="329">
        <v>44182</v>
      </c>
      <c r="B482" s="330" t="s">
        <v>2384</v>
      </c>
      <c r="C482" s="330" t="s">
        <v>2385</v>
      </c>
      <c r="D482" s="331" t="s">
        <v>61</v>
      </c>
      <c r="E482" s="331" t="s">
        <v>67</v>
      </c>
      <c r="F482" s="332">
        <v>36.07</v>
      </c>
      <c r="G482" s="330" t="s">
        <v>2386</v>
      </c>
      <c r="H482" s="330" t="s">
        <v>2387</v>
      </c>
      <c r="I482" s="331" t="s">
        <v>2388</v>
      </c>
      <c r="J482" s="333" t="s">
        <v>491</v>
      </c>
      <c r="K482" s="329">
        <v>44182</v>
      </c>
      <c r="L482" s="332">
        <v>-14.11</v>
      </c>
      <c r="M482" s="331" t="s">
        <v>492</v>
      </c>
      <c r="N482" s="332">
        <v>-5.88</v>
      </c>
      <c r="O482" s="332">
        <v>1.59</v>
      </c>
      <c r="P482" s="90">
        <f t="shared" si="21"/>
        <v>453</v>
      </c>
      <c r="Q482" s="90">
        <f t="shared" si="22"/>
        <v>474</v>
      </c>
      <c r="R482" s="90">
        <f t="shared" si="23"/>
        <v>427</v>
      </c>
    </row>
    <row r="483" spans="1:18">
      <c r="A483" s="329">
        <v>44266</v>
      </c>
      <c r="B483" s="330" t="s">
        <v>2389</v>
      </c>
      <c r="C483" s="330" t="s">
        <v>2390</v>
      </c>
      <c r="D483" s="331" t="s">
        <v>61</v>
      </c>
      <c r="E483" s="331" t="s">
        <v>67</v>
      </c>
      <c r="F483" s="332">
        <v>91.32</v>
      </c>
      <c r="G483" s="330" t="s">
        <v>2391</v>
      </c>
      <c r="H483" s="330" t="s">
        <v>2392</v>
      </c>
      <c r="I483" s="331" t="s">
        <v>2393</v>
      </c>
      <c r="J483" s="333" t="s">
        <v>491</v>
      </c>
      <c r="K483" s="329">
        <v>44266</v>
      </c>
      <c r="L483" s="332">
        <v>-14.22</v>
      </c>
      <c r="M483" s="331" t="s">
        <v>492</v>
      </c>
      <c r="N483" s="332">
        <v>-7.16</v>
      </c>
      <c r="O483" s="332">
        <v>-9.09</v>
      </c>
      <c r="P483" s="90">
        <f t="shared" si="21"/>
        <v>459</v>
      </c>
      <c r="Q483" s="90">
        <f t="shared" si="22"/>
        <v>475</v>
      </c>
      <c r="R483" s="90">
        <f t="shared" si="23"/>
        <v>465</v>
      </c>
    </row>
    <row r="484" spans="1:18">
      <c r="A484" s="329">
        <v>44312</v>
      </c>
      <c r="B484" s="330" t="s">
        <v>2394</v>
      </c>
      <c r="C484" s="330" t="s">
        <v>2395</v>
      </c>
      <c r="D484" s="331" t="s">
        <v>61</v>
      </c>
      <c r="E484" s="331" t="s">
        <v>67</v>
      </c>
      <c r="F484" s="332">
        <v>1844.83</v>
      </c>
      <c r="G484" s="330" t="s">
        <v>2396</v>
      </c>
      <c r="H484" s="330" t="s">
        <v>2397</v>
      </c>
      <c r="I484" s="331" t="s">
        <v>2398</v>
      </c>
      <c r="J484" s="333" t="s">
        <v>491</v>
      </c>
      <c r="K484" s="329">
        <v>44312</v>
      </c>
      <c r="L484" s="332">
        <v>-14.47</v>
      </c>
      <c r="M484" s="331" t="s">
        <v>492</v>
      </c>
      <c r="N484" s="332">
        <v>-14.53</v>
      </c>
      <c r="O484" s="332">
        <v>-11.31</v>
      </c>
      <c r="P484" s="90">
        <f t="shared" si="21"/>
        <v>476</v>
      </c>
      <c r="Q484" s="90">
        <f t="shared" si="22"/>
        <v>476</v>
      </c>
      <c r="R484" s="90">
        <f t="shared" si="23"/>
        <v>475</v>
      </c>
    </row>
    <row r="485" spans="1:18" ht="22.5">
      <c r="A485" s="329">
        <v>44547</v>
      </c>
      <c r="B485" s="330" t="s">
        <v>2399</v>
      </c>
      <c r="C485" s="330" t="s">
        <v>2400</v>
      </c>
      <c r="D485" s="331" t="s">
        <v>61</v>
      </c>
      <c r="E485" s="331" t="s">
        <v>77</v>
      </c>
      <c r="F485" s="338">
        <v>0.18</v>
      </c>
      <c r="G485" s="330" t="s">
        <v>60</v>
      </c>
      <c r="H485" s="330" t="s">
        <v>2401</v>
      </c>
      <c r="I485" s="331" t="s">
        <v>2402</v>
      </c>
      <c r="J485" s="333" t="s">
        <v>491</v>
      </c>
      <c r="K485" s="329">
        <v>44547</v>
      </c>
      <c r="L485" s="332">
        <v>-15.05</v>
      </c>
      <c r="M485" s="331" t="s">
        <v>492</v>
      </c>
      <c r="N485" s="332">
        <v>-23.33</v>
      </c>
      <c r="O485" s="332">
        <v>17.059999999999999</v>
      </c>
      <c r="P485" s="90">
        <f t="shared" si="21"/>
        <v>497</v>
      </c>
      <c r="Q485" s="90">
        <f t="shared" si="22"/>
        <v>477</v>
      </c>
      <c r="R485" s="90">
        <f t="shared" si="23"/>
        <v>321</v>
      </c>
    </row>
    <row r="486" spans="1:18" ht="22.5">
      <c r="A486" s="329">
        <v>44244</v>
      </c>
      <c r="B486" s="330" t="s">
        <v>2403</v>
      </c>
      <c r="C486" s="330" t="s">
        <v>2404</v>
      </c>
      <c r="D486" s="331" t="s">
        <v>61</v>
      </c>
      <c r="E486" s="331" t="s">
        <v>67</v>
      </c>
      <c r="F486" s="332">
        <v>28.13</v>
      </c>
      <c r="G486" s="330" t="s">
        <v>2405</v>
      </c>
      <c r="H486" s="330" t="s">
        <v>2406</v>
      </c>
      <c r="I486" s="331" t="s">
        <v>2407</v>
      </c>
      <c r="J486" s="333" t="s">
        <v>491</v>
      </c>
      <c r="K486" s="329">
        <v>44244</v>
      </c>
      <c r="L486" s="332">
        <v>-15.12</v>
      </c>
      <c r="M486" s="331" t="s">
        <v>492</v>
      </c>
      <c r="N486" s="332">
        <v>-15.12</v>
      </c>
      <c r="O486" s="332">
        <v>1.1599999999999999</v>
      </c>
      <c r="P486" s="90">
        <f t="shared" si="21"/>
        <v>477</v>
      </c>
      <c r="Q486" s="90">
        <f t="shared" si="22"/>
        <v>478</v>
      </c>
      <c r="R486" s="90">
        <f t="shared" si="23"/>
        <v>430</v>
      </c>
    </row>
    <row r="487" spans="1:18" ht="22.5">
      <c r="A487" s="329">
        <v>44207</v>
      </c>
      <c r="B487" s="330" t="s">
        <v>2408</v>
      </c>
      <c r="C487" s="330" t="s">
        <v>2409</v>
      </c>
      <c r="D487" s="331" t="s">
        <v>61</v>
      </c>
      <c r="E487" s="331" t="s">
        <v>77</v>
      </c>
      <c r="F487" s="332">
        <v>100.26</v>
      </c>
      <c r="G487" s="330" t="s">
        <v>2410</v>
      </c>
      <c r="H487" s="330" t="s">
        <v>2411</v>
      </c>
      <c r="I487" s="331" t="s">
        <v>2412</v>
      </c>
      <c r="J487" s="333" t="s">
        <v>491</v>
      </c>
      <c r="K487" s="329">
        <v>44207</v>
      </c>
      <c r="L487" s="332">
        <v>-15.34</v>
      </c>
      <c r="M487" s="331" t="s">
        <v>492</v>
      </c>
      <c r="N487" s="332">
        <v>-18.04</v>
      </c>
      <c r="O487" s="332">
        <v>-4.92</v>
      </c>
      <c r="P487" s="90">
        <f t="shared" si="21"/>
        <v>483</v>
      </c>
      <c r="Q487" s="90">
        <f t="shared" si="22"/>
        <v>479</v>
      </c>
      <c r="R487" s="90">
        <f t="shared" si="23"/>
        <v>454</v>
      </c>
    </row>
    <row r="488" spans="1:18" ht="22.5">
      <c r="A488" s="329">
        <v>44497</v>
      </c>
      <c r="B488" s="330" t="s">
        <v>2413</v>
      </c>
      <c r="C488" s="330" t="s">
        <v>2414</v>
      </c>
      <c r="D488" s="331" t="s">
        <v>61</v>
      </c>
      <c r="E488" s="331" t="s">
        <v>77</v>
      </c>
      <c r="F488" s="332">
        <v>77.540000000000006</v>
      </c>
      <c r="G488" s="330" t="s">
        <v>2415</v>
      </c>
      <c r="H488" s="330" t="s">
        <v>60</v>
      </c>
      <c r="I488" s="331" t="s">
        <v>2416</v>
      </c>
      <c r="J488" s="333" t="s">
        <v>491</v>
      </c>
      <c r="K488" s="329">
        <v>44497</v>
      </c>
      <c r="L488" s="332">
        <v>-15.79</v>
      </c>
      <c r="M488" s="331" t="s">
        <v>492</v>
      </c>
      <c r="N488" s="332">
        <v>-19.8</v>
      </c>
      <c r="O488" s="332">
        <v>-20.99</v>
      </c>
      <c r="P488" s="90">
        <f t="shared" si="21"/>
        <v>490</v>
      </c>
      <c r="Q488" s="90">
        <f t="shared" si="22"/>
        <v>480</v>
      </c>
      <c r="R488" s="90">
        <f t="shared" si="23"/>
        <v>501</v>
      </c>
    </row>
    <row r="489" spans="1:18" ht="22.5">
      <c r="A489" s="329">
        <v>44218</v>
      </c>
      <c r="B489" s="330" t="s">
        <v>2417</v>
      </c>
      <c r="C489" s="330" t="s">
        <v>2418</v>
      </c>
      <c r="D489" s="331" t="s">
        <v>61</v>
      </c>
      <c r="E489" s="331" t="s">
        <v>77</v>
      </c>
      <c r="F489" s="332">
        <v>3409.64</v>
      </c>
      <c r="G489" s="330" t="s">
        <v>2419</v>
      </c>
      <c r="H489" s="330" t="s">
        <v>2420</v>
      </c>
      <c r="I489" s="331" t="s">
        <v>2421</v>
      </c>
      <c r="J489" s="333" t="s">
        <v>491</v>
      </c>
      <c r="K489" s="329">
        <v>44218</v>
      </c>
      <c r="L489" s="332">
        <v>-16.8</v>
      </c>
      <c r="M489" s="331" t="s">
        <v>492</v>
      </c>
      <c r="N489" s="332">
        <v>-16.8</v>
      </c>
      <c r="O489" s="332">
        <v>-22.68</v>
      </c>
      <c r="P489" s="90">
        <f t="shared" si="21"/>
        <v>480</v>
      </c>
      <c r="Q489" s="90">
        <f t="shared" si="22"/>
        <v>481</v>
      </c>
      <c r="R489" s="90">
        <f t="shared" si="23"/>
        <v>504</v>
      </c>
    </row>
    <row r="490" spans="1:18">
      <c r="A490" s="329">
        <v>43899</v>
      </c>
      <c r="B490" s="330" t="s">
        <v>332</v>
      </c>
      <c r="C490" s="330" t="s">
        <v>60</v>
      </c>
      <c r="D490" s="331" t="s">
        <v>61</v>
      </c>
      <c r="E490" s="331" t="s">
        <v>67</v>
      </c>
      <c r="F490" s="332">
        <v>212.67</v>
      </c>
      <c r="G490" s="330" t="s">
        <v>208</v>
      </c>
      <c r="H490" s="330" t="s">
        <v>60</v>
      </c>
      <c r="I490" s="331" t="s">
        <v>333</v>
      </c>
      <c r="J490" s="333" t="s">
        <v>491</v>
      </c>
      <c r="K490" s="329">
        <v>43899</v>
      </c>
      <c r="L490" s="332">
        <v>-17.14</v>
      </c>
      <c r="M490" s="331" t="s">
        <v>492</v>
      </c>
      <c r="N490" s="332">
        <v>-17.41</v>
      </c>
      <c r="O490" s="332">
        <v>-19.16</v>
      </c>
      <c r="P490" s="90">
        <f t="shared" si="21"/>
        <v>481</v>
      </c>
      <c r="Q490" s="90">
        <f t="shared" si="22"/>
        <v>482</v>
      </c>
      <c r="R490" s="90">
        <f t="shared" si="23"/>
        <v>494</v>
      </c>
    </row>
    <row r="491" spans="1:18">
      <c r="A491" s="329">
        <v>44617</v>
      </c>
      <c r="B491" s="330" t="s">
        <v>2422</v>
      </c>
      <c r="C491" s="330" t="s">
        <v>2423</v>
      </c>
      <c r="D491" s="331" t="s">
        <v>61</v>
      </c>
      <c r="E491" s="331" t="s">
        <v>77</v>
      </c>
      <c r="F491" s="332">
        <v>1279.8</v>
      </c>
      <c r="G491" s="330" t="s">
        <v>2424</v>
      </c>
      <c r="H491" s="330" t="s">
        <v>2425</v>
      </c>
      <c r="I491" s="331" t="s">
        <v>2426</v>
      </c>
      <c r="J491" s="333" t="s">
        <v>491</v>
      </c>
      <c r="K491" s="329">
        <v>44617</v>
      </c>
      <c r="L491" s="332">
        <v>-17.62</v>
      </c>
      <c r="M491" s="331" t="s">
        <v>492</v>
      </c>
      <c r="N491" s="332">
        <v>-19.149999999999999</v>
      </c>
      <c r="O491" s="332">
        <v>-17.72</v>
      </c>
      <c r="P491" s="90">
        <f t="shared" si="21"/>
        <v>486</v>
      </c>
      <c r="Q491" s="90">
        <f t="shared" si="22"/>
        <v>483</v>
      </c>
      <c r="R491" s="90">
        <f t="shared" si="23"/>
        <v>490</v>
      </c>
    </row>
    <row r="492" spans="1:18">
      <c r="A492" s="329">
        <v>44726</v>
      </c>
      <c r="B492" s="330" t="s">
        <v>2427</v>
      </c>
      <c r="C492" s="330" t="s">
        <v>2428</v>
      </c>
      <c r="D492" s="331" t="s">
        <v>61</v>
      </c>
      <c r="E492" s="331" t="s">
        <v>77</v>
      </c>
      <c r="F492" s="332">
        <v>140.26</v>
      </c>
      <c r="G492" s="330" t="s">
        <v>2429</v>
      </c>
      <c r="H492" s="330" t="s">
        <v>2430</v>
      </c>
      <c r="I492" s="331" t="s">
        <v>2431</v>
      </c>
      <c r="J492" s="333" t="s">
        <v>491</v>
      </c>
      <c r="K492" s="329">
        <v>44726</v>
      </c>
      <c r="L492" s="332">
        <v>-17.940000000000001</v>
      </c>
      <c r="M492" s="331" t="s">
        <v>492</v>
      </c>
      <c r="N492" s="332">
        <v>-3.46</v>
      </c>
      <c r="O492" s="332">
        <v>-23.41</v>
      </c>
      <c r="P492" s="90">
        <f t="shared" si="21"/>
        <v>446</v>
      </c>
      <c r="Q492" s="90">
        <f t="shared" si="22"/>
        <v>484</v>
      </c>
      <c r="R492" s="90">
        <f t="shared" si="23"/>
        <v>507</v>
      </c>
    </row>
    <row r="493" spans="1:18">
      <c r="A493" s="329">
        <v>44644</v>
      </c>
      <c r="B493" s="330" t="s">
        <v>2432</v>
      </c>
      <c r="C493" s="330" t="s">
        <v>2433</v>
      </c>
      <c r="D493" s="331" t="s">
        <v>61</v>
      </c>
      <c r="E493" s="331" t="s">
        <v>77</v>
      </c>
      <c r="F493" s="332">
        <v>35.76</v>
      </c>
      <c r="G493" s="330" t="s">
        <v>60</v>
      </c>
      <c r="H493" s="330" t="s">
        <v>60</v>
      </c>
      <c r="I493" s="331" t="s">
        <v>2434</v>
      </c>
      <c r="J493" s="333" t="s">
        <v>491</v>
      </c>
      <c r="K493" s="329">
        <v>44644</v>
      </c>
      <c r="L493" s="332">
        <v>-18.100000000000001</v>
      </c>
      <c r="M493" s="331" t="s">
        <v>492</v>
      </c>
      <c r="N493" s="332">
        <v>-18.100000000000001</v>
      </c>
      <c r="O493" s="332">
        <v>-18.100000000000001</v>
      </c>
      <c r="P493" s="90">
        <f t="shared" si="21"/>
        <v>484</v>
      </c>
      <c r="Q493" s="90">
        <f t="shared" si="22"/>
        <v>485</v>
      </c>
      <c r="R493" s="90">
        <f t="shared" si="23"/>
        <v>491</v>
      </c>
    </row>
    <row r="494" spans="1:18">
      <c r="A494" s="329">
        <v>44427</v>
      </c>
      <c r="B494" s="330" t="s">
        <v>2435</v>
      </c>
      <c r="C494" s="330" t="s">
        <v>2436</v>
      </c>
      <c r="D494" s="331" t="s">
        <v>61</v>
      </c>
      <c r="E494" s="331" t="s">
        <v>77</v>
      </c>
      <c r="F494" s="338">
        <v>0.66</v>
      </c>
      <c r="G494" s="330" t="s">
        <v>60</v>
      </c>
      <c r="H494" s="330" t="s">
        <v>60</v>
      </c>
      <c r="I494" s="331" t="s">
        <v>2437</v>
      </c>
      <c r="J494" s="333" t="s">
        <v>491</v>
      </c>
      <c r="K494" s="329">
        <v>44427</v>
      </c>
      <c r="L494" s="332">
        <v>-18.23</v>
      </c>
      <c r="M494" s="331" t="s">
        <v>492</v>
      </c>
      <c r="N494" s="332">
        <v>-26.94</v>
      </c>
      <c r="O494" s="332">
        <v>-34.26</v>
      </c>
      <c r="P494" s="90">
        <f t="shared" si="21"/>
        <v>503</v>
      </c>
      <c r="Q494" s="90">
        <f t="shared" si="22"/>
        <v>486</v>
      </c>
      <c r="R494" s="90">
        <f t="shared" si="23"/>
        <v>528</v>
      </c>
    </row>
    <row r="495" spans="1:18">
      <c r="A495" s="329">
        <v>44813</v>
      </c>
      <c r="B495" s="330" t="s">
        <v>2438</v>
      </c>
      <c r="C495" s="330" t="s">
        <v>2439</v>
      </c>
      <c r="D495" s="331" t="s">
        <v>61</v>
      </c>
      <c r="E495" s="331" t="s">
        <v>67</v>
      </c>
      <c r="F495" s="338">
        <v>0.497</v>
      </c>
      <c r="G495" s="330" t="s">
        <v>2440</v>
      </c>
      <c r="H495" s="330" t="s">
        <v>60</v>
      </c>
      <c r="I495" s="331" t="s">
        <v>2441</v>
      </c>
      <c r="J495" s="333" t="s">
        <v>491</v>
      </c>
      <c r="K495" s="329">
        <v>44813</v>
      </c>
      <c r="L495" s="332">
        <v>-19.079999999999998</v>
      </c>
      <c r="M495" s="331" t="s">
        <v>492</v>
      </c>
      <c r="N495" s="332">
        <v>-19.079999999999998</v>
      </c>
      <c r="O495" s="332">
        <v>-19.079999999999998</v>
      </c>
      <c r="P495" s="90">
        <f t="shared" si="21"/>
        <v>485</v>
      </c>
      <c r="Q495" s="90">
        <f t="shared" si="22"/>
        <v>487</v>
      </c>
      <c r="R495" s="90">
        <f t="shared" si="23"/>
        <v>493</v>
      </c>
    </row>
    <row r="496" spans="1:18" ht="22.5">
      <c r="A496" s="329">
        <v>44229</v>
      </c>
      <c r="B496" s="330" t="s">
        <v>2350</v>
      </c>
      <c r="C496" s="330" t="s">
        <v>2351</v>
      </c>
      <c r="D496" s="331" t="s">
        <v>61</v>
      </c>
      <c r="E496" s="331" t="s">
        <v>77</v>
      </c>
      <c r="F496" s="332">
        <v>1.8</v>
      </c>
      <c r="G496" s="330" t="s">
        <v>2442</v>
      </c>
      <c r="H496" s="330" t="s">
        <v>2353</v>
      </c>
      <c r="I496" s="331" t="s">
        <v>2443</v>
      </c>
      <c r="J496" s="333" t="s">
        <v>491</v>
      </c>
      <c r="K496" s="329">
        <v>44229</v>
      </c>
      <c r="L496" s="332">
        <v>-19.25</v>
      </c>
      <c r="M496" s="331" t="s">
        <v>492</v>
      </c>
      <c r="N496" s="332">
        <v>-19.25</v>
      </c>
      <c r="O496" s="332">
        <v>-19.25</v>
      </c>
      <c r="P496" s="90">
        <f t="shared" si="21"/>
        <v>487</v>
      </c>
      <c r="Q496" s="90">
        <f t="shared" si="22"/>
        <v>488</v>
      </c>
      <c r="R496" s="90">
        <f t="shared" si="23"/>
        <v>495</v>
      </c>
    </row>
    <row r="497" spans="1:18" ht="22.5">
      <c r="A497" s="329">
        <v>43901</v>
      </c>
      <c r="B497" s="330" t="s">
        <v>2444</v>
      </c>
      <c r="C497" s="330" t="s">
        <v>2445</v>
      </c>
      <c r="D497" s="331" t="s">
        <v>61</v>
      </c>
      <c r="E497" s="331" t="s">
        <v>77</v>
      </c>
      <c r="F497" s="332">
        <v>144.88</v>
      </c>
      <c r="G497" s="330" t="s">
        <v>2446</v>
      </c>
      <c r="H497" s="330" t="s">
        <v>60</v>
      </c>
      <c r="I497" s="331" t="s">
        <v>2447</v>
      </c>
      <c r="J497" s="333" t="s">
        <v>491</v>
      </c>
      <c r="K497" s="329">
        <v>43901</v>
      </c>
      <c r="L497" s="332">
        <v>-19.670000000000002</v>
      </c>
      <c r="M497" s="331" t="s">
        <v>492</v>
      </c>
      <c r="N497" s="332">
        <v>-21.55</v>
      </c>
      <c r="O497" s="332">
        <v>-10.23</v>
      </c>
      <c r="P497" s="90">
        <f t="shared" si="21"/>
        <v>492</v>
      </c>
      <c r="Q497" s="90">
        <f t="shared" si="22"/>
        <v>489</v>
      </c>
      <c r="R497" s="90">
        <f t="shared" si="23"/>
        <v>472</v>
      </c>
    </row>
    <row r="498" spans="1:18">
      <c r="A498" s="329">
        <v>44769</v>
      </c>
      <c r="B498" s="330" t="s">
        <v>2448</v>
      </c>
      <c r="C498" s="330" t="s">
        <v>2449</v>
      </c>
      <c r="D498" s="331" t="s">
        <v>61</v>
      </c>
      <c r="E498" s="331" t="s">
        <v>77</v>
      </c>
      <c r="F498" s="332">
        <v>19.600000000000001</v>
      </c>
      <c r="G498" s="330" t="s">
        <v>60</v>
      </c>
      <c r="H498" s="330" t="s">
        <v>2450</v>
      </c>
      <c r="I498" s="331" t="s">
        <v>2451</v>
      </c>
      <c r="J498" s="333" t="s">
        <v>491</v>
      </c>
      <c r="K498" s="329">
        <v>44769</v>
      </c>
      <c r="L498" s="332">
        <v>-19.71</v>
      </c>
      <c r="M498" s="331" t="s">
        <v>492</v>
      </c>
      <c r="N498" s="332">
        <v>-19.71</v>
      </c>
      <c r="O498" s="332">
        <v>-13.44</v>
      </c>
      <c r="P498" s="90">
        <f t="shared" si="21"/>
        <v>489</v>
      </c>
      <c r="Q498" s="90">
        <f t="shared" si="22"/>
        <v>490</v>
      </c>
      <c r="R498" s="90">
        <f t="shared" si="23"/>
        <v>478</v>
      </c>
    </row>
    <row r="499" spans="1:18">
      <c r="A499" s="329">
        <v>44379</v>
      </c>
      <c r="B499" s="330" t="s">
        <v>2452</v>
      </c>
      <c r="C499" s="330" t="s">
        <v>2453</v>
      </c>
      <c r="D499" s="331" t="s">
        <v>61</v>
      </c>
      <c r="E499" s="331" t="s">
        <v>67</v>
      </c>
      <c r="F499" s="332">
        <v>80.34</v>
      </c>
      <c r="G499" s="330" t="s">
        <v>2454</v>
      </c>
      <c r="H499" s="330" t="s">
        <v>2455</v>
      </c>
      <c r="I499" s="331" t="s">
        <v>2456</v>
      </c>
      <c r="J499" s="333" t="s">
        <v>491</v>
      </c>
      <c r="K499" s="329">
        <v>44379</v>
      </c>
      <c r="L499" s="332">
        <v>-19.989999999999998</v>
      </c>
      <c r="M499" s="331" t="s">
        <v>492</v>
      </c>
      <c r="N499" s="332">
        <v>-28.93</v>
      </c>
      <c r="O499" s="332">
        <v>13.23</v>
      </c>
      <c r="P499" s="90">
        <f t="shared" si="21"/>
        <v>508</v>
      </c>
      <c r="Q499" s="90">
        <f t="shared" si="22"/>
        <v>491</v>
      </c>
      <c r="R499" s="90">
        <f t="shared" si="23"/>
        <v>350</v>
      </c>
    </row>
    <row r="500" spans="1:18">
      <c r="A500" s="329">
        <v>43941</v>
      </c>
      <c r="B500" s="330" t="s">
        <v>2457</v>
      </c>
      <c r="C500" s="330" t="s">
        <v>2458</v>
      </c>
      <c r="D500" s="331" t="s">
        <v>61</v>
      </c>
      <c r="E500" s="331" t="s">
        <v>67</v>
      </c>
      <c r="F500" s="332">
        <v>49.15</v>
      </c>
      <c r="G500" s="330" t="s">
        <v>2459</v>
      </c>
      <c r="H500" s="330" t="s">
        <v>2460</v>
      </c>
      <c r="I500" s="331" t="s">
        <v>2461</v>
      </c>
      <c r="J500" s="333" t="s">
        <v>491</v>
      </c>
      <c r="K500" s="329">
        <v>43941</v>
      </c>
      <c r="L500" s="332">
        <v>-20.49</v>
      </c>
      <c r="M500" s="331" t="s">
        <v>492</v>
      </c>
      <c r="N500" s="332">
        <v>-23.87</v>
      </c>
      <c r="O500" s="332">
        <v>30.85</v>
      </c>
      <c r="P500" s="90">
        <f t="shared" si="21"/>
        <v>499</v>
      </c>
      <c r="Q500" s="90">
        <f t="shared" si="22"/>
        <v>492</v>
      </c>
      <c r="R500" s="90">
        <f t="shared" si="23"/>
        <v>245</v>
      </c>
    </row>
    <row r="501" spans="1:18">
      <c r="A501" s="329">
        <v>44174</v>
      </c>
      <c r="B501" s="330" t="s">
        <v>2462</v>
      </c>
      <c r="C501" s="330" t="s">
        <v>2463</v>
      </c>
      <c r="D501" s="331" t="s">
        <v>61</v>
      </c>
      <c r="E501" s="331" t="s">
        <v>77</v>
      </c>
      <c r="F501" s="332">
        <v>5.88</v>
      </c>
      <c r="G501" s="330" t="s">
        <v>2464</v>
      </c>
      <c r="H501" s="330" t="s">
        <v>2465</v>
      </c>
      <c r="I501" s="331" t="s">
        <v>2466</v>
      </c>
      <c r="J501" s="333" t="s">
        <v>491</v>
      </c>
      <c r="K501" s="329">
        <v>44174</v>
      </c>
      <c r="L501" s="332">
        <v>-20.68</v>
      </c>
      <c r="M501" s="331" t="s">
        <v>492</v>
      </c>
      <c r="N501" s="332">
        <v>-16.77</v>
      </c>
      <c r="O501" s="332">
        <v>-20.83</v>
      </c>
      <c r="P501" s="90">
        <f t="shared" si="21"/>
        <v>479</v>
      </c>
      <c r="Q501" s="90">
        <f t="shared" si="22"/>
        <v>493</v>
      </c>
      <c r="R501" s="90">
        <f t="shared" si="23"/>
        <v>499</v>
      </c>
    </row>
    <row r="502" spans="1:18">
      <c r="A502" s="329">
        <v>44671</v>
      </c>
      <c r="B502" s="330" t="s">
        <v>2467</v>
      </c>
      <c r="C502" s="330" t="s">
        <v>2468</v>
      </c>
      <c r="D502" s="331" t="s">
        <v>61</v>
      </c>
      <c r="E502" s="331" t="s">
        <v>77</v>
      </c>
      <c r="F502" s="332">
        <v>17.11</v>
      </c>
      <c r="G502" s="330" t="s">
        <v>2469</v>
      </c>
      <c r="H502" s="330" t="s">
        <v>60</v>
      </c>
      <c r="I502" s="331" t="s">
        <v>2470</v>
      </c>
      <c r="J502" s="333" t="s">
        <v>491</v>
      </c>
      <c r="K502" s="329">
        <v>44671</v>
      </c>
      <c r="L502" s="332">
        <v>-21.25</v>
      </c>
      <c r="M502" s="331" t="s">
        <v>492</v>
      </c>
      <c r="N502" s="332">
        <v>57.5</v>
      </c>
      <c r="O502" s="332">
        <v>-21.25</v>
      </c>
      <c r="P502" s="90">
        <f t="shared" si="21"/>
        <v>120</v>
      </c>
      <c r="Q502" s="90">
        <f t="shared" si="22"/>
        <v>494</v>
      </c>
      <c r="R502" s="90">
        <f t="shared" si="23"/>
        <v>502</v>
      </c>
    </row>
    <row r="503" spans="1:18" ht="22.5">
      <c r="A503" s="329">
        <v>44353</v>
      </c>
      <c r="B503" s="330" t="s">
        <v>2403</v>
      </c>
      <c r="C503" s="330" t="s">
        <v>2404</v>
      </c>
      <c r="D503" s="331" t="s">
        <v>61</v>
      </c>
      <c r="E503" s="331" t="s">
        <v>77</v>
      </c>
      <c r="F503" s="332">
        <v>36.54</v>
      </c>
      <c r="G503" s="330" t="s">
        <v>2471</v>
      </c>
      <c r="H503" s="330" t="s">
        <v>2472</v>
      </c>
      <c r="I503" s="331" t="s">
        <v>2473</v>
      </c>
      <c r="J503" s="333" t="s">
        <v>491</v>
      </c>
      <c r="K503" s="329">
        <v>44353</v>
      </c>
      <c r="L503" s="332">
        <v>-22.8</v>
      </c>
      <c r="M503" s="331" t="s">
        <v>492</v>
      </c>
      <c r="N503" s="332">
        <v>-22.8</v>
      </c>
      <c r="O503" s="332">
        <v>-28.73</v>
      </c>
      <c r="P503" s="90">
        <f t="shared" si="21"/>
        <v>495</v>
      </c>
      <c r="Q503" s="90">
        <f t="shared" si="22"/>
        <v>495</v>
      </c>
      <c r="R503" s="90">
        <f t="shared" si="23"/>
        <v>517</v>
      </c>
    </row>
    <row r="504" spans="1:18">
      <c r="A504" s="329">
        <v>44816</v>
      </c>
      <c r="B504" s="330" t="s">
        <v>2474</v>
      </c>
      <c r="C504" s="330" t="s">
        <v>2475</v>
      </c>
      <c r="D504" s="331" t="s">
        <v>61</v>
      </c>
      <c r="E504" s="331" t="s">
        <v>67</v>
      </c>
      <c r="F504" s="332">
        <v>58.67</v>
      </c>
      <c r="G504" s="330" t="s">
        <v>60</v>
      </c>
      <c r="H504" s="330" t="s">
        <v>2476</v>
      </c>
      <c r="I504" s="331" t="s">
        <v>2477</v>
      </c>
      <c r="J504" s="333" t="s">
        <v>491</v>
      </c>
      <c r="K504" s="329">
        <v>44816</v>
      </c>
      <c r="L504" s="332">
        <v>-24.11</v>
      </c>
      <c r="M504" s="331" t="s">
        <v>492</v>
      </c>
      <c r="N504" s="332">
        <v>-30.12</v>
      </c>
      <c r="O504" s="332">
        <v>315.14999999999998</v>
      </c>
      <c r="P504" s="90">
        <f t="shared" si="21"/>
        <v>510</v>
      </c>
      <c r="Q504" s="90">
        <f t="shared" si="22"/>
        <v>496</v>
      </c>
      <c r="R504" s="90">
        <f t="shared" si="23"/>
        <v>19</v>
      </c>
    </row>
    <row r="505" spans="1:18">
      <c r="A505" s="329">
        <v>44852</v>
      </c>
      <c r="B505" s="330" t="s">
        <v>2478</v>
      </c>
      <c r="C505" s="330" t="s">
        <v>2479</v>
      </c>
      <c r="D505" s="331" t="s">
        <v>61</v>
      </c>
      <c r="E505" s="331" t="s">
        <v>77</v>
      </c>
      <c r="F505" s="332">
        <v>23.63</v>
      </c>
      <c r="G505" s="330" t="s">
        <v>2480</v>
      </c>
      <c r="H505" s="330" t="s">
        <v>60</v>
      </c>
      <c r="I505" s="331" t="s">
        <v>2481</v>
      </c>
      <c r="J505" s="333" t="s">
        <v>491</v>
      </c>
      <c r="K505" s="329">
        <v>44852</v>
      </c>
      <c r="L505" s="332">
        <v>-24.62</v>
      </c>
      <c r="M505" s="331" t="s">
        <v>492</v>
      </c>
      <c r="N505" s="332">
        <v>-40.42</v>
      </c>
      <c r="O505" s="332">
        <v>8.74</v>
      </c>
      <c r="P505" s="90">
        <f t="shared" si="21"/>
        <v>529</v>
      </c>
      <c r="Q505" s="90">
        <f t="shared" si="22"/>
        <v>497</v>
      </c>
      <c r="R505" s="90">
        <f t="shared" si="23"/>
        <v>381</v>
      </c>
    </row>
    <row r="506" spans="1:18">
      <c r="A506" s="329">
        <v>44180</v>
      </c>
      <c r="B506" s="330" t="s">
        <v>2482</v>
      </c>
      <c r="C506" s="330" t="s">
        <v>2483</v>
      </c>
      <c r="D506" s="331" t="s">
        <v>61</v>
      </c>
      <c r="E506" s="331" t="s">
        <v>67</v>
      </c>
      <c r="F506" s="332">
        <v>12.71</v>
      </c>
      <c r="G506" s="330" t="s">
        <v>2484</v>
      </c>
      <c r="H506" s="330" t="s">
        <v>2485</v>
      </c>
      <c r="I506" s="331" t="s">
        <v>2486</v>
      </c>
      <c r="J506" s="333" t="s">
        <v>491</v>
      </c>
      <c r="K506" s="329">
        <v>44180</v>
      </c>
      <c r="L506" s="332">
        <v>-24.87</v>
      </c>
      <c r="M506" s="331" t="s">
        <v>492</v>
      </c>
      <c r="N506" s="332">
        <v>-46.62</v>
      </c>
      <c r="O506" s="332">
        <v>-29</v>
      </c>
      <c r="P506" s="90">
        <f t="shared" si="21"/>
        <v>535</v>
      </c>
      <c r="Q506" s="90">
        <f t="shared" si="22"/>
        <v>498</v>
      </c>
      <c r="R506" s="90">
        <f t="shared" si="23"/>
        <v>518</v>
      </c>
    </row>
    <row r="507" spans="1:18">
      <c r="A507" s="329">
        <v>44446</v>
      </c>
      <c r="B507" s="330" t="s">
        <v>2487</v>
      </c>
      <c r="C507" s="330" t="s">
        <v>60</v>
      </c>
      <c r="D507" s="331" t="s">
        <v>61</v>
      </c>
      <c r="E507" s="331" t="s">
        <v>67</v>
      </c>
      <c r="F507" s="332">
        <v>54.7</v>
      </c>
      <c r="G507" s="330" t="s">
        <v>2488</v>
      </c>
      <c r="H507" s="330" t="s">
        <v>60</v>
      </c>
      <c r="I507" s="331" t="s">
        <v>2489</v>
      </c>
      <c r="J507" s="333" t="s">
        <v>491</v>
      </c>
      <c r="K507" s="329">
        <v>44446</v>
      </c>
      <c r="L507" s="332">
        <v>-25.9</v>
      </c>
      <c r="M507" s="331" t="s">
        <v>492</v>
      </c>
      <c r="N507" s="332">
        <v>-22.64</v>
      </c>
      <c r="O507" s="332">
        <v>-20.92</v>
      </c>
      <c r="P507" s="90">
        <f t="shared" si="21"/>
        <v>494</v>
      </c>
      <c r="Q507" s="90">
        <f t="shared" si="22"/>
        <v>499</v>
      </c>
      <c r="R507" s="90">
        <f t="shared" si="23"/>
        <v>500</v>
      </c>
    </row>
    <row r="508" spans="1:18" ht="22.5">
      <c r="A508" s="329">
        <v>44199</v>
      </c>
      <c r="B508" s="330" t="s">
        <v>2350</v>
      </c>
      <c r="C508" s="330" t="s">
        <v>2351</v>
      </c>
      <c r="D508" s="331" t="s">
        <v>61</v>
      </c>
      <c r="E508" s="331" t="s">
        <v>77</v>
      </c>
      <c r="F508" s="332">
        <v>1.63</v>
      </c>
      <c r="G508" s="330" t="s">
        <v>2490</v>
      </c>
      <c r="H508" s="330" t="s">
        <v>2353</v>
      </c>
      <c r="I508" s="331" t="s">
        <v>2491</v>
      </c>
      <c r="J508" s="333" t="s">
        <v>491</v>
      </c>
      <c r="K508" s="329">
        <v>44199</v>
      </c>
      <c r="L508" s="332">
        <v>-25.98</v>
      </c>
      <c r="M508" s="331" t="s">
        <v>492</v>
      </c>
      <c r="N508" s="332">
        <v>-25.98</v>
      </c>
      <c r="O508" s="332">
        <v>-25.98</v>
      </c>
      <c r="P508" s="90">
        <f t="shared" si="21"/>
        <v>502</v>
      </c>
      <c r="Q508" s="90">
        <f t="shared" si="22"/>
        <v>500</v>
      </c>
      <c r="R508" s="90">
        <f t="shared" si="23"/>
        <v>512</v>
      </c>
    </row>
    <row r="509" spans="1:18">
      <c r="A509" s="329">
        <v>44369</v>
      </c>
      <c r="B509" s="330" t="s">
        <v>2492</v>
      </c>
      <c r="C509" s="330" t="s">
        <v>2493</v>
      </c>
      <c r="D509" s="331" t="s">
        <v>61</v>
      </c>
      <c r="E509" s="331" t="s">
        <v>67</v>
      </c>
      <c r="F509" s="332">
        <v>13.89</v>
      </c>
      <c r="G509" s="330" t="s">
        <v>2494</v>
      </c>
      <c r="H509" s="330" t="s">
        <v>2495</v>
      </c>
      <c r="I509" s="331" t="s">
        <v>2496</v>
      </c>
      <c r="J509" s="333" t="s">
        <v>491</v>
      </c>
      <c r="K509" s="329">
        <v>44369</v>
      </c>
      <c r="L509" s="332">
        <v>-26.53</v>
      </c>
      <c r="M509" s="331" t="s">
        <v>492</v>
      </c>
      <c r="N509" s="332">
        <v>-23.4</v>
      </c>
      <c r="O509" s="332">
        <v>-26.53</v>
      </c>
      <c r="P509" s="90">
        <f t="shared" si="21"/>
        <v>498</v>
      </c>
      <c r="Q509" s="90">
        <f t="shared" si="22"/>
        <v>501</v>
      </c>
      <c r="R509" s="90">
        <f t="shared" si="23"/>
        <v>513</v>
      </c>
    </row>
    <row r="510" spans="1:18">
      <c r="A510" s="329">
        <v>44711</v>
      </c>
      <c r="B510" s="330" t="s">
        <v>2497</v>
      </c>
      <c r="C510" s="330" t="s">
        <v>2498</v>
      </c>
      <c r="D510" s="331" t="s">
        <v>61</v>
      </c>
      <c r="E510" s="331" t="s">
        <v>67</v>
      </c>
      <c r="F510" s="332">
        <v>186.5</v>
      </c>
      <c r="G510" s="330" t="s">
        <v>2499</v>
      </c>
      <c r="H510" s="330" t="s">
        <v>60</v>
      </c>
      <c r="I510" s="331" t="s">
        <v>2500</v>
      </c>
      <c r="J510" s="333" t="s">
        <v>491</v>
      </c>
      <c r="K510" s="329">
        <v>44711</v>
      </c>
      <c r="L510" s="332">
        <v>-26.7</v>
      </c>
      <c r="M510" s="331" t="s">
        <v>492</v>
      </c>
      <c r="N510" s="332">
        <v>-21.84</v>
      </c>
      <c r="O510" s="332">
        <v>-17.600000000000001</v>
      </c>
      <c r="P510" s="90">
        <f t="shared" si="21"/>
        <v>493</v>
      </c>
      <c r="Q510" s="90">
        <f t="shared" si="22"/>
        <v>502</v>
      </c>
      <c r="R510" s="90">
        <f t="shared" si="23"/>
        <v>489</v>
      </c>
    </row>
    <row r="511" spans="1:18">
      <c r="A511" s="329">
        <v>44484</v>
      </c>
      <c r="B511" s="330" t="s">
        <v>2501</v>
      </c>
      <c r="C511" s="330" t="s">
        <v>2502</v>
      </c>
      <c r="D511" s="331" t="s">
        <v>61</v>
      </c>
      <c r="E511" s="331" t="s">
        <v>67</v>
      </c>
      <c r="F511" s="332">
        <v>4.47</v>
      </c>
      <c r="G511" s="330" t="s">
        <v>2503</v>
      </c>
      <c r="H511" s="330" t="s">
        <v>2504</v>
      </c>
      <c r="I511" s="331" t="s">
        <v>2505</v>
      </c>
      <c r="J511" s="333" t="s">
        <v>491</v>
      </c>
      <c r="K511" s="329">
        <v>44484</v>
      </c>
      <c r="L511" s="332">
        <v>-27.06</v>
      </c>
      <c r="M511" s="331" t="s">
        <v>492</v>
      </c>
      <c r="N511" s="332">
        <v>-24.29</v>
      </c>
      <c r="O511" s="332">
        <v>-24.29</v>
      </c>
      <c r="P511" s="90">
        <f t="shared" si="21"/>
        <v>500</v>
      </c>
      <c r="Q511" s="90">
        <f t="shared" si="22"/>
        <v>503</v>
      </c>
      <c r="R511" s="90">
        <f t="shared" si="23"/>
        <v>509</v>
      </c>
    </row>
    <row r="512" spans="1:18" ht="56.25">
      <c r="A512" s="329">
        <v>44599</v>
      </c>
      <c r="B512" s="330" t="s">
        <v>2506</v>
      </c>
      <c r="C512" s="330" t="s">
        <v>2507</v>
      </c>
      <c r="D512" s="331" t="s">
        <v>61</v>
      </c>
      <c r="E512" s="331" t="s">
        <v>67</v>
      </c>
      <c r="F512" s="332">
        <v>29.36</v>
      </c>
      <c r="G512" s="330" t="s">
        <v>2508</v>
      </c>
      <c r="H512" s="330" t="s">
        <v>2509</v>
      </c>
      <c r="I512" s="331" t="s">
        <v>2510</v>
      </c>
      <c r="J512" s="333" t="s">
        <v>491</v>
      </c>
      <c r="K512" s="329">
        <v>44599</v>
      </c>
      <c r="L512" s="332">
        <v>-27.63</v>
      </c>
      <c r="M512" s="331" t="s">
        <v>492</v>
      </c>
      <c r="N512" s="332">
        <v>-27.63</v>
      </c>
      <c r="O512" s="332">
        <v>-31.25</v>
      </c>
      <c r="P512" s="90">
        <f t="shared" si="21"/>
        <v>504</v>
      </c>
      <c r="Q512" s="90">
        <f t="shared" si="22"/>
        <v>504</v>
      </c>
      <c r="R512" s="90">
        <f t="shared" si="23"/>
        <v>524</v>
      </c>
    </row>
    <row r="513" spans="1:18">
      <c r="A513" s="329">
        <v>44295</v>
      </c>
      <c r="B513" s="330" t="s">
        <v>2511</v>
      </c>
      <c r="C513" s="330" t="s">
        <v>2512</v>
      </c>
      <c r="D513" s="331" t="s">
        <v>61</v>
      </c>
      <c r="E513" s="331" t="s">
        <v>67</v>
      </c>
      <c r="F513" s="332">
        <v>14.5</v>
      </c>
      <c r="G513" s="330" t="s">
        <v>60</v>
      </c>
      <c r="H513" s="330" t="s">
        <v>2513</v>
      </c>
      <c r="I513" s="331" t="s">
        <v>2514</v>
      </c>
      <c r="J513" s="333" t="s">
        <v>491</v>
      </c>
      <c r="K513" s="329">
        <v>44295</v>
      </c>
      <c r="L513" s="332">
        <v>-27.69</v>
      </c>
      <c r="M513" s="331" t="s">
        <v>492</v>
      </c>
      <c r="N513" s="332">
        <v>-27.69</v>
      </c>
      <c r="O513" s="332">
        <v>-9.18</v>
      </c>
      <c r="P513" s="90">
        <f t="shared" si="21"/>
        <v>505</v>
      </c>
      <c r="Q513" s="90">
        <f t="shared" si="22"/>
        <v>505</v>
      </c>
      <c r="R513" s="90">
        <f t="shared" si="23"/>
        <v>466</v>
      </c>
    </row>
    <row r="514" spans="1:18" ht="22.5">
      <c r="A514" s="329">
        <v>44192</v>
      </c>
      <c r="B514" s="330" t="s">
        <v>2350</v>
      </c>
      <c r="C514" s="330" t="s">
        <v>2351</v>
      </c>
      <c r="D514" s="331" t="s">
        <v>61</v>
      </c>
      <c r="E514" s="331" t="s">
        <v>77</v>
      </c>
      <c r="F514" s="332">
        <v>1.51</v>
      </c>
      <c r="G514" s="330" t="s">
        <v>60</v>
      </c>
      <c r="H514" s="330" t="s">
        <v>2377</v>
      </c>
      <c r="I514" s="331" t="s">
        <v>2515</v>
      </c>
      <c r="J514" s="333" t="s">
        <v>491</v>
      </c>
      <c r="K514" s="329">
        <v>44192</v>
      </c>
      <c r="L514" s="332">
        <v>-28.4</v>
      </c>
      <c r="M514" s="331" t="s">
        <v>492</v>
      </c>
      <c r="N514" s="332">
        <v>-28.4</v>
      </c>
      <c r="O514" s="332">
        <v>-28.4</v>
      </c>
      <c r="P514" s="90">
        <f t="shared" si="21"/>
        <v>506</v>
      </c>
      <c r="Q514" s="90">
        <f t="shared" si="22"/>
        <v>506</v>
      </c>
      <c r="R514" s="90">
        <f t="shared" si="23"/>
        <v>514</v>
      </c>
    </row>
    <row r="515" spans="1:18" ht="22.5">
      <c r="A515" s="329">
        <v>44186</v>
      </c>
      <c r="B515" s="330" t="s">
        <v>2350</v>
      </c>
      <c r="C515" s="330" t="s">
        <v>2351</v>
      </c>
      <c r="D515" s="331" t="s">
        <v>61</v>
      </c>
      <c r="E515" s="331" t="s">
        <v>77</v>
      </c>
      <c r="F515" s="332">
        <v>1.59</v>
      </c>
      <c r="G515" s="330" t="s">
        <v>2516</v>
      </c>
      <c r="H515" s="330" t="s">
        <v>2353</v>
      </c>
      <c r="I515" s="331" t="s">
        <v>2517</v>
      </c>
      <c r="J515" s="333" t="s">
        <v>491</v>
      </c>
      <c r="K515" s="329">
        <v>44186</v>
      </c>
      <c r="L515" s="332">
        <v>-28.67</v>
      </c>
      <c r="M515" s="331" t="s">
        <v>492</v>
      </c>
      <c r="N515" s="332">
        <v>-28.67</v>
      </c>
      <c r="O515" s="332">
        <v>-28.67</v>
      </c>
      <c r="P515" s="90">
        <f t="shared" si="21"/>
        <v>507</v>
      </c>
      <c r="Q515" s="90">
        <f t="shared" si="22"/>
        <v>507</v>
      </c>
      <c r="R515" s="90">
        <f t="shared" si="23"/>
        <v>516</v>
      </c>
    </row>
    <row r="516" spans="1:18">
      <c r="A516" s="329">
        <v>44774</v>
      </c>
      <c r="B516" s="330" t="s">
        <v>2518</v>
      </c>
      <c r="C516" s="330" t="s">
        <v>2519</v>
      </c>
      <c r="D516" s="331" t="s">
        <v>61</v>
      </c>
      <c r="E516" s="331" t="s">
        <v>77</v>
      </c>
      <c r="F516" s="332">
        <v>88.4</v>
      </c>
      <c r="G516" s="330" t="s">
        <v>2520</v>
      </c>
      <c r="H516" s="330" t="s">
        <v>2521</v>
      </c>
      <c r="I516" s="331" t="s">
        <v>2522</v>
      </c>
      <c r="J516" s="333" t="s">
        <v>491</v>
      </c>
      <c r="K516" s="329">
        <v>44774</v>
      </c>
      <c r="L516" s="332">
        <v>-28.99</v>
      </c>
      <c r="M516" s="331" t="s">
        <v>492</v>
      </c>
      <c r="N516" s="332">
        <v>-32.81</v>
      </c>
      <c r="O516" s="332">
        <v>-22.71</v>
      </c>
      <c r="P516" s="90">
        <f t="shared" si="21"/>
        <v>513</v>
      </c>
      <c r="Q516" s="90">
        <f t="shared" si="22"/>
        <v>508</v>
      </c>
      <c r="R516" s="90">
        <f t="shared" si="23"/>
        <v>505</v>
      </c>
    </row>
    <row r="517" spans="1:18">
      <c r="A517" s="329">
        <v>44362</v>
      </c>
      <c r="B517" s="330" t="s">
        <v>2523</v>
      </c>
      <c r="C517" s="330" t="s">
        <v>60</v>
      </c>
      <c r="D517" s="331" t="s">
        <v>61</v>
      </c>
      <c r="E517" s="331" t="s">
        <v>67</v>
      </c>
      <c r="F517" s="332">
        <v>17.5</v>
      </c>
      <c r="G517" s="330" t="s">
        <v>2524</v>
      </c>
      <c r="H517" s="330" t="s">
        <v>60</v>
      </c>
      <c r="I517" s="331" t="s">
        <v>2525</v>
      </c>
      <c r="J517" s="333" t="s">
        <v>491</v>
      </c>
      <c r="K517" s="329">
        <v>44362</v>
      </c>
      <c r="L517" s="332">
        <v>-30</v>
      </c>
      <c r="M517" s="331" t="s">
        <v>492</v>
      </c>
      <c r="N517" s="332">
        <v>-30</v>
      </c>
      <c r="O517" s="332">
        <v>-30</v>
      </c>
      <c r="P517" s="90">
        <f t="shared" si="21"/>
        <v>509</v>
      </c>
      <c r="Q517" s="90">
        <f t="shared" si="22"/>
        <v>509</v>
      </c>
      <c r="R517" s="90">
        <f t="shared" si="23"/>
        <v>521</v>
      </c>
    </row>
    <row r="518" spans="1:18">
      <c r="A518" s="329">
        <v>44676</v>
      </c>
      <c r="B518" s="330" t="s">
        <v>2526</v>
      </c>
      <c r="C518" s="330" t="s">
        <v>2527</v>
      </c>
      <c r="D518" s="331" t="s">
        <v>61</v>
      </c>
      <c r="E518" s="331" t="s">
        <v>77</v>
      </c>
      <c r="F518" s="332">
        <v>122.72</v>
      </c>
      <c r="G518" s="330" t="s">
        <v>2528</v>
      </c>
      <c r="H518" s="330" t="s">
        <v>2529</v>
      </c>
      <c r="I518" s="331" t="s">
        <v>2530</v>
      </c>
      <c r="J518" s="333" t="s">
        <v>491</v>
      </c>
      <c r="K518" s="329">
        <v>44676</v>
      </c>
      <c r="L518" s="332">
        <v>-30.06</v>
      </c>
      <c r="M518" s="331" t="s">
        <v>492</v>
      </c>
      <c r="N518" s="332">
        <v>-25.49</v>
      </c>
      <c r="O518" s="332">
        <v>-22.97</v>
      </c>
      <c r="P518" s="90">
        <f t="shared" si="21"/>
        <v>501</v>
      </c>
      <c r="Q518" s="90">
        <f t="shared" si="22"/>
        <v>510</v>
      </c>
      <c r="R518" s="90">
        <f t="shared" si="23"/>
        <v>506</v>
      </c>
    </row>
    <row r="519" spans="1:18">
      <c r="A519" s="329">
        <v>44217</v>
      </c>
      <c r="B519" s="330" t="s">
        <v>2531</v>
      </c>
      <c r="C519" s="330" t="s">
        <v>2532</v>
      </c>
      <c r="D519" s="331" t="s">
        <v>61</v>
      </c>
      <c r="E519" s="331" t="s">
        <v>67</v>
      </c>
      <c r="F519" s="332">
        <v>13.43</v>
      </c>
      <c r="G519" s="330" t="s">
        <v>60</v>
      </c>
      <c r="H519" s="330" t="s">
        <v>60</v>
      </c>
      <c r="I519" s="331" t="s">
        <v>2533</v>
      </c>
      <c r="J519" s="333" t="s">
        <v>491</v>
      </c>
      <c r="K519" s="329">
        <v>44217</v>
      </c>
      <c r="L519" s="332">
        <v>-30.58</v>
      </c>
      <c r="M519" s="331" t="s">
        <v>492</v>
      </c>
      <c r="N519" s="332">
        <v>-39.75</v>
      </c>
      <c r="O519" s="332">
        <v>-44.69</v>
      </c>
      <c r="P519" s="90">
        <f t="shared" si="21"/>
        <v>528</v>
      </c>
      <c r="Q519" s="90">
        <f t="shared" si="22"/>
        <v>511</v>
      </c>
      <c r="R519" s="90">
        <f t="shared" si="23"/>
        <v>539</v>
      </c>
    </row>
    <row r="520" spans="1:18">
      <c r="A520" s="329">
        <v>44449</v>
      </c>
      <c r="B520" s="330" t="s">
        <v>2534</v>
      </c>
      <c r="C520" s="330" t="s">
        <v>2535</v>
      </c>
      <c r="D520" s="331" t="s">
        <v>61</v>
      </c>
      <c r="E520" s="331" t="s">
        <v>67</v>
      </c>
      <c r="F520" s="332">
        <v>7.91</v>
      </c>
      <c r="G520" s="330" t="s">
        <v>60</v>
      </c>
      <c r="H520" s="330" t="s">
        <v>2536</v>
      </c>
      <c r="I520" s="331" t="s">
        <v>2537</v>
      </c>
      <c r="J520" s="333" t="s">
        <v>491</v>
      </c>
      <c r="K520" s="329">
        <v>44449</v>
      </c>
      <c r="L520" s="332">
        <v>-31.43</v>
      </c>
      <c r="M520" s="331" t="s">
        <v>492</v>
      </c>
      <c r="N520" s="332">
        <v>-31.43</v>
      </c>
      <c r="O520" s="332">
        <v>-29.82</v>
      </c>
      <c r="P520" s="90">
        <f t="shared" si="21"/>
        <v>511</v>
      </c>
      <c r="Q520" s="90">
        <f t="shared" si="22"/>
        <v>512</v>
      </c>
      <c r="R520" s="90">
        <f t="shared" si="23"/>
        <v>520</v>
      </c>
    </row>
    <row r="521" spans="1:18">
      <c r="A521" s="329">
        <v>44167</v>
      </c>
      <c r="B521" s="330" t="s">
        <v>2538</v>
      </c>
      <c r="C521" s="330" t="s">
        <v>2539</v>
      </c>
      <c r="D521" s="331" t="s">
        <v>61</v>
      </c>
      <c r="E521" s="331" t="s">
        <v>67</v>
      </c>
      <c r="F521" s="332">
        <v>113.67</v>
      </c>
      <c r="G521" s="330" t="s">
        <v>2540</v>
      </c>
      <c r="H521" s="330" t="s">
        <v>2541</v>
      </c>
      <c r="I521" s="331" t="s">
        <v>2542</v>
      </c>
      <c r="J521" s="333" t="s">
        <v>491</v>
      </c>
      <c r="K521" s="329">
        <v>44167</v>
      </c>
      <c r="L521" s="332">
        <v>-31.5</v>
      </c>
      <c r="M521" s="331" t="s">
        <v>492</v>
      </c>
      <c r="N521" s="332">
        <v>-34.130000000000003</v>
      </c>
      <c r="O521" s="332">
        <v>-18.93</v>
      </c>
      <c r="P521" s="90">
        <f t="shared" ref="P521:P584" si="24">RANK(N521,$N$9:$N$618)</f>
        <v>518</v>
      </c>
      <c r="Q521" s="90">
        <f t="shared" ref="Q521:Q584" si="25">RANK(L521,$L$9:$L$618)</f>
        <v>513</v>
      </c>
      <c r="R521" s="90">
        <f t="shared" ref="R521:R584" si="26">RANK(O521,$O$9:$O$618)</f>
        <v>492</v>
      </c>
    </row>
    <row r="522" spans="1:18" ht="22.5">
      <c r="A522" s="329">
        <v>44627</v>
      </c>
      <c r="B522" s="330" t="s">
        <v>2543</v>
      </c>
      <c r="C522" s="330" t="s">
        <v>2544</v>
      </c>
      <c r="D522" s="331" t="s">
        <v>61</v>
      </c>
      <c r="E522" s="331" t="s">
        <v>67</v>
      </c>
      <c r="F522" s="332">
        <v>33.21</v>
      </c>
      <c r="G522" s="330" t="s">
        <v>60</v>
      </c>
      <c r="H522" s="330" t="s">
        <v>2545</v>
      </c>
      <c r="I522" s="331" t="s">
        <v>2546</v>
      </c>
      <c r="J522" s="333" t="s">
        <v>491</v>
      </c>
      <c r="K522" s="329">
        <v>44627</v>
      </c>
      <c r="L522" s="332">
        <v>-33.33</v>
      </c>
      <c r="M522" s="331" t="s">
        <v>492</v>
      </c>
      <c r="N522" s="332">
        <v>-12.75</v>
      </c>
      <c r="O522" s="332">
        <v>-13.33</v>
      </c>
      <c r="P522" s="90">
        <f t="shared" si="24"/>
        <v>474</v>
      </c>
      <c r="Q522" s="90">
        <f t="shared" si="25"/>
        <v>514</v>
      </c>
      <c r="R522" s="90">
        <f t="shared" si="26"/>
        <v>477</v>
      </c>
    </row>
    <row r="523" spans="1:18" ht="22.5">
      <c r="A523" s="329">
        <v>44623</v>
      </c>
      <c r="B523" s="330" t="s">
        <v>2547</v>
      </c>
      <c r="C523" s="330" t="s">
        <v>2548</v>
      </c>
      <c r="D523" s="331" t="s">
        <v>61</v>
      </c>
      <c r="E523" s="331" t="s">
        <v>77</v>
      </c>
      <c r="F523" s="338">
        <v>0.34899999999999998</v>
      </c>
      <c r="G523" s="330" t="s">
        <v>2549</v>
      </c>
      <c r="H523" s="330" t="s">
        <v>2550</v>
      </c>
      <c r="I523" s="331" t="s">
        <v>2551</v>
      </c>
      <c r="J523" s="333" t="s">
        <v>491</v>
      </c>
      <c r="K523" s="329">
        <v>44623</v>
      </c>
      <c r="L523" s="332">
        <v>-33.380000000000003</v>
      </c>
      <c r="M523" s="331" t="s">
        <v>492</v>
      </c>
      <c r="N523" s="332">
        <v>-23.08</v>
      </c>
      <c r="O523" s="332">
        <v>37.93</v>
      </c>
      <c r="P523" s="90">
        <f t="shared" si="24"/>
        <v>496</v>
      </c>
      <c r="Q523" s="90">
        <f t="shared" si="25"/>
        <v>515</v>
      </c>
      <c r="R523" s="90">
        <f t="shared" si="26"/>
        <v>209</v>
      </c>
    </row>
    <row r="524" spans="1:18">
      <c r="A524" s="329">
        <v>44312</v>
      </c>
      <c r="B524" s="330" t="s">
        <v>2552</v>
      </c>
      <c r="C524" s="330" t="s">
        <v>2553</v>
      </c>
      <c r="D524" s="331" t="s">
        <v>61</v>
      </c>
      <c r="E524" s="331" t="s">
        <v>77</v>
      </c>
      <c r="F524" s="332">
        <v>23.1</v>
      </c>
      <c r="G524" s="330" t="s">
        <v>2554</v>
      </c>
      <c r="H524" s="330" t="s">
        <v>60</v>
      </c>
      <c r="I524" s="331" t="s">
        <v>2555</v>
      </c>
      <c r="J524" s="333" t="s">
        <v>491</v>
      </c>
      <c r="K524" s="329">
        <v>44312</v>
      </c>
      <c r="L524" s="332">
        <v>-34.08</v>
      </c>
      <c r="M524" s="331" t="s">
        <v>492</v>
      </c>
      <c r="N524" s="332">
        <v>-34.08</v>
      </c>
      <c r="O524" s="332">
        <v>-34.08</v>
      </c>
      <c r="P524" s="90">
        <f t="shared" si="24"/>
        <v>516</v>
      </c>
      <c r="Q524" s="90">
        <f t="shared" si="25"/>
        <v>516</v>
      </c>
      <c r="R524" s="90">
        <f t="shared" si="26"/>
        <v>527</v>
      </c>
    </row>
    <row r="525" spans="1:18" ht="90">
      <c r="A525" s="329">
        <v>44589</v>
      </c>
      <c r="B525" s="330" t="s">
        <v>2556</v>
      </c>
      <c r="C525" s="330" t="s">
        <v>2557</v>
      </c>
      <c r="D525" s="331" t="s">
        <v>61</v>
      </c>
      <c r="E525" s="331" t="s">
        <v>77</v>
      </c>
      <c r="F525" s="332">
        <v>40.270000000000003</v>
      </c>
      <c r="G525" s="330" t="s">
        <v>2558</v>
      </c>
      <c r="H525" s="330" t="s">
        <v>2559</v>
      </c>
      <c r="I525" s="331" t="s">
        <v>2560</v>
      </c>
      <c r="J525" s="333" t="s">
        <v>491</v>
      </c>
      <c r="K525" s="329">
        <v>44589</v>
      </c>
      <c r="L525" s="332">
        <v>-34.119999999999997</v>
      </c>
      <c r="M525" s="331" t="s">
        <v>492</v>
      </c>
      <c r="N525" s="332">
        <v>-34.119999999999997</v>
      </c>
      <c r="O525" s="332">
        <v>-30</v>
      </c>
      <c r="P525" s="90">
        <f t="shared" si="24"/>
        <v>517</v>
      </c>
      <c r="Q525" s="90">
        <f t="shared" si="25"/>
        <v>517</v>
      </c>
      <c r="R525" s="90">
        <f t="shared" si="26"/>
        <v>521</v>
      </c>
    </row>
    <row r="526" spans="1:18">
      <c r="A526" s="329">
        <v>44671</v>
      </c>
      <c r="B526" s="330" t="s">
        <v>2561</v>
      </c>
      <c r="C526" s="330" t="s">
        <v>2562</v>
      </c>
      <c r="D526" s="331" t="s">
        <v>61</v>
      </c>
      <c r="E526" s="331" t="s">
        <v>77</v>
      </c>
      <c r="F526" s="338">
        <v>0.114</v>
      </c>
      <c r="G526" s="330" t="s">
        <v>60</v>
      </c>
      <c r="H526" s="330" t="s">
        <v>60</v>
      </c>
      <c r="I526" s="331" t="s">
        <v>2563</v>
      </c>
      <c r="J526" s="333" t="s">
        <v>491</v>
      </c>
      <c r="K526" s="329">
        <v>44671</v>
      </c>
      <c r="L526" s="332">
        <v>-35.270000000000003</v>
      </c>
      <c r="M526" s="331" t="s">
        <v>492</v>
      </c>
      <c r="N526" s="332">
        <v>-35.270000000000003</v>
      </c>
      <c r="O526" s="332">
        <v>-32.11</v>
      </c>
      <c r="P526" s="90">
        <f t="shared" si="24"/>
        <v>520</v>
      </c>
      <c r="Q526" s="90">
        <f t="shared" si="25"/>
        <v>518</v>
      </c>
      <c r="R526" s="90">
        <f t="shared" si="26"/>
        <v>525</v>
      </c>
    </row>
    <row r="527" spans="1:18">
      <c r="A527" s="329">
        <v>44830</v>
      </c>
      <c r="B527" s="330" t="s">
        <v>2564</v>
      </c>
      <c r="C527" s="330" t="s">
        <v>2565</v>
      </c>
      <c r="D527" s="331" t="s">
        <v>61</v>
      </c>
      <c r="E527" s="331" t="s">
        <v>67</v>
      </c>
      <c r="F527" s="332">
        <v>118.45</v>
      </c>
      <c r="G527" s="330" t="s">
        <v>2566</v>
      </c>
      <c r="H527" s="330" t="s">
        <v>2567</v>
      </c>
      <c r="I527" s="331" t="s">
        <v>2568</v>
      </c>
      <c r="J527" s="333" t="s">
        <v>491</v>
      </c>
      <c r="K527" s="329">
        <v>44830</v>
      </c>
      <c r="L527" s="332">
        <v>-35.28</v>
      </c>
      <c r="M527" s="331" t="s">
        <v>492</v>
      </c>
      <c r="N527" s="332">
        <v>-35.28</v>
      </c>
      <c r="O527" s="332">
        <v>-38.68</v>
      </c>
      <c r="P527" s="90">
        <f t="shared" si="24"/>
        <v>521</v>
      </c>
      <c r="Q527" s="90">
        <f t="shared" si="25"/>
        <v>519</v>
      </c>
      <c r="R527" s="90">
        <f t="shared" si="26"/>
        <v>534</v>
      </c>
    </row>
    <row r="528" spans="1:18">
      <c r="A528" s="329">
        <v>44137</v>
      </c>
      <c r="B528" s="330" t="s">
        <v>2569</v>
      </c>
      <c r="C528" s="330" t="s">
        <v>2570</v>
      </c>
      <c r="D528" s="331" t="s">
        <v>61</v>
      </c>
      <c r="E528" s="331" t="s">
        <v>67</v>
      </c>
      <c r="F528" s="332">
        <v>21.02</v>
      </c>
      <c r="G528" s="330" t="s">
        <v>2571</v>
      </c>
      <c r="H528" s="330" t="s">
        <v>2572</v>
      </c>
      <c r="I528" s="331" t="s">
        <v>2573</v>
      </c>
      <c r="J528" s="333" t="s">
        <v>491</v>
      </c>
      <c r="K528" s="329">
        <v>44137</v>
      </c>
      <c r="L528" s="332">
        <v>-35.9</v>
      </c>
      <c r="M528" s="331" t="s">
        <v>492</v>
      </c>
      <c r="N528" s="332">
        <v>-32.89</v>
      </c>
      <c r="O528" s="332">
        <v>-28.57</v>
      </c>
      <c r="P528" s="90">
        <f t="shared" si="24"/>
        <v>514</v>
      </c>
      <c r="Q528" s="90">
        <f t="shared" si="25"/>
        <v>520</v>
      </c>
      <c r="R528" s="90">
        <f t="shared" si="26"/>
        <v>515</v>
      </c>
    </row>
    <row r="529" spans="1:18" ht="22.5">
      <c r="A529" s="329">
        <v>44312</v>
      </c>
      <c r="B529" s="330" t="s">
        <v>2574</v>
      </c>
      <c r="C529" s="330" t="s">
        <v>2575</v>
      </c>
      <c r="D529" s="331" t="s">
        <v>61</v>
      </c>
      <c r="E529" s="331" t="s">
        <v>67</v>
      </c>
      <c r="F529" s="332">
        <v>37.03</v>
      </c>
      <c r="G529" s="330" t="s">
        <v>2576</v>
      </c>
      <c r="H529" s="330" t="s">
        <v>2577</v>
      </c>
      <c r="I529" s="331" t="s">
        <v>2578</v>
      </c>
      <c r="J529" s="333" t="s">
        <v>491</v>
      </c>
      <c r="K529" s="329">
        <v>44312</v>
      </c>
      <c r="L529" s="332">
        <v>-37.86</v>
      </c>
      <c r="M529" s="331" t="s">
        <v>492</v>
      </c>
      <c r="N529" s="332">
        <v>-32.79</v>
      </c>
      <c r="O529" s="332">
        <v>-5</v>
      </c>
      <c r="P529" s="90">
        <f t="shared" si="24"/>
        <v>512</v>
      </c>
      <c r="Q529" s="90">
        <f t="shared" si="25"/>
        <v>521</v>
      </c>
      <c r="R529" s="90">
        <f t="shared" si="26"/>
        <v>457</v>
      </c>
    </row>
    <row r="530" spans="1:18" ht="22.5">
      <c r="A530" s="329">
        <v>44167</v>
      </c>
      <c r="B530" s="330" t="s">
        <v>2579</v>
      </c>
      <c r="C530" s="330" t="s">
        <v>2580</v>
      </c>
      <c r="D530" s="331" t="s">
        <v>61</v>
      </c>
      <c r="E530" s="331" t="s">
        <v>67</v>
      </c>
      <c r="F530" s="332">
        <v>20.52</v>
      </c>
      <c r="G530" s="330" t="s">
        <v>60</v>
      </c>
      <c r="H530" s="330" t="s">
        <v>2581</v>
      </c>
      <c r="I530" s="331" t="s">
        <v>2582</v>
      </c>
      <c r="J530" s="333" t="s">
        <v>491</v>
      </c>
      <c r="K530" s="329">
        <v>44167</v>
      </c>
      <c r="L530" s="332">
        <v>-40.479999999999997</v>
      </c>
      <c r="M530" s="331" t="s">
        <v>492</v>
      </c>
      <c r="N530" s="332">
        <v>-36.549999999999997</v>
      </c>
      <c r="O530" s="332">
        <v>-29.78</v>
      </c>
      <c r="P530" s="90">
        <f t="shared" si="24"/>
        <v>522</v>
      </c>
      <c r="Q530" s="90">
        <f t="shared" si="25"/>
        <v>522</v>
      </c>
      <c r="R530" s="90">
        <f t="shared" si="26"/>
        <v>519</v>
      </c>
    </row>
    <row r="531" spans="1:18">
      <c r="A531" s="329">
        <v>44879</v>
      </c>
      <c r="B531" s="330" t="s">
        <v>2583</v>
      </c>
      <c r="C531" s="330" t="s">
        <v>2584</v>
      </c>
      <c r="D531" s="331" t="s">
        <v>61</v>
      </c>
      <c r="E531" s="331" t="s">
        <v>67</v>
      </c>
      <c r="F531" s="332">
        <v>137.06</v>
      </c>
      <c r="G531" s="330" t="s">
        <v>2585</v>
      </c>
      <c r="H531" s="330" t="s">
        <v>2586</v>
      </c>
      <c r="I531" s="331" t="s">
        <v>2587</v>
      </c>
      <c r="J531" s="333" t="s">
        <v>491</v>
      </c>
      <c r="K531" s="329">
        <v>44879</v>
      </c>
      <c r="L531" s="332">
        <v>-40.909999999999997</v>
      </c>
      <c r="M531" s="331" t="s">
        <v>492</v>
      </c>
      <c r="N531" s="332">
        <v>-38.49</v>
      </c>
      <c r="O531" s="332">
        <v>-36.69</v>
      </c>
      <c r="P531" s="90">
        <f t="shared" si="24"/>
        <v>525</v>
      </c>
      <c r="Q531" s="90">
        <f t="shared" si="25"/>
        <v>523</v>
      </c>
      <c r="R531" s="90">
        <f t="shared" si="26"/>
        <v>529</v>
      </c>
    </row>
    <row r="532" spans="1:18" ht="22.5">
      <c r="A532" s="329">
        <v>44155</v>
      </c>
      <c r="B532" s="330" t="s">
        <v>2588</v>
      </c>
      <c r="C532" s="330" t="s">
        <v>2589</v>
      </c>
      <c r="D532" s="331" t="s">
        <v>61</v>
      </c>
      <c r="E532" s="331" t="s">
        <v>67</v>
      </c>
      <c r="F532" s="332">
        <v>15.36</v>
      </c>
      <c r="G532" s="330" t="s">
        <v>60</v>
      </c>
      <c r="H532" s="330" t="s">
        <v>2590</v>
      </c>
      <c r="I532" s="331" t="s">
        <v>2591</v>
      </c>
      <c r="J532" s="333" t="s">
        <v>491</v>
      </c>
      <c r="K532" s="329">
        <v>44155</v>
      </c>
      <c r="L532" s="332">
        <v>-41.75</v>
      </c>
      <c r="M532" s="331" t="s">
        <v>492</v>
      </c>
      <c r="N532" s="332">
        <v>-38.14</v>
      </c>
      <c r="O532" s="332">
        <v>-22.08</v>
      </c>
      <c r="P532" s="90">
        <f t="shared" si="24"/>
        <v>524</v>
      </c>
      <c r="Q532" s="90">
        <f t="shared" si="25"/>
        <v>524</v>
      </c>
      <c r="R532" s="90">
        <f t="shared" si="26"/>
        <v>503</v>
      </c>
    </row>
    <row r="533" spans="1:18">
      <c r="A533" s="329">
        <v>44754</v>
      </c>
      <c r="B533" s="330" t="s">
        <v>2592</v>
      </c>
      <c r="C533" s="330" t="s">
        <v>2593</v>
      </c>
      <c r="D533" s="331" t="s">
        <v>61</v>
      </c>
      <c r="E533" s="331" t="s">
        <v>67</v>
      </c>
      <c r="F533" s="332">
        <v>10.6</v>
      </c>
      <c r="G533" s="330" t="s">
        <v>2594</v>
      </c>
      <c r="H533" s="330" t="s">
        <v>2595</v>
      </c>
      <c r="I533" s="331" t="s">
        <v>2596</v>
      </c>
      <c r="J533" s="333" t="s">
        <v>491</v>
      </c>
      <c r="K533" s="329">
        <v>44754</v>
      </c>
      <c r="L533" s="332">
        <v>-44</v>
      </c>
      <c r="M533" s="331" t="s">
        <v>492</v>
      </c>
      <c r="N533" s="332">
        <v>-37.78</v>
      </c>
      <c r="O533" s="332">
        <v>12.9</v>
      </c>
      <c r="P533" s="90">
        <f t="shared" si="24"/>
        <v>523</v>
      </c>
      <c r="Q533" s="90">
        <f t="shared" si="25"/>
        <v>525</v>
      </c>
      <c r="R533" s="90">
        <f t="shared" si="26"/>
        <v>351</v>
      </c>
    </row>
    <row r="534" spans="1:18">
      <c r="A534" s="329">
        <v>44895</v>
      </c>
      <c r="B534" s="330" t="s">
        <v>2597</v>
      </c>
      <c r="C534" s="330" t="s">
        <v>2598</v>
      </c>
      <c r="D534" s="331" t="s">
        <v>61</v>
      </c>
      <c r="E534" s="331" t="s">
        <v>77</v>
      </c>
      <c r="F534" s="332">
        <v>25.96</v>
      </c>
      <c r="G534" s="330" t="s">
        <v>2599</v>
      </c>
      <c r="H534" s="330" t="s">
        <v>60</v>
      </c>
      <c r="I534" s="331" t="s">
        <v>2600</v>
      </c>
      <c r="J534" s="333" t="s">
        <v>491</v>
      </c>
      <c r="K534" s="329">
        <v>44895</v>
      </c>
      <c r="L534" s="332">
        <v>-44</v>
      </c>
      <c r="M534" s="331" t="s">
        <v>492</v>
      </c>
      <c r="N534" s="332">
        <v>-44</v>
      </c>
      <c r="O534" s="332">
        <v>-45.1</v>
      </c>
      <c r="P534" s="90">
        <f t="shared" si="24"/>
        <v>531</v>
      </c>
      <c r="Q534" s="90">
        <f t="shared" si="25"/>
        <v>525</v>
      </c>
      <c r="R534" s="90">
        <f t="shared" si="26"/>
        <v>540</v>
      </c>
    </row>
    <row r="535" spans="1:18">
      <c r="A535" s="329">
        <v>44004</v>
      </c>
      <c r="B535" s="330" t="s">
        <v>2601</v>
      </c>
      <c r="C535" s="330" t="s">
        <v>2602</v>
      </c>
      <c r="D535" s="331" t="s">
        <v>61</v>
      </c>
      <c r="E535" s="331" t="s">
        <v>67</v>
      </c>
      <c r="F535" s="332">
        <v>88.25</v>
      </c>
      <c r="G535" s="330" t="s">
        <v>2603</v>
      </c>
      <c r="H535" s="330" t="s">
        <v>2604</v>
      </c>
      <c r="I535" s="331" t="s">
        <v>2605</v>
      </c>
      <c r="J535" s="333" t="s">
        <v>491</v>
      </c>
      <c r="K535" s="329">
        <v>44004</v>
      </c>
      <c r="L535" s="332">
        <v>-45.46</v>
      </c>
      <c r="M535" s="331" t="s">
        <v>492</v>
      </c>
      <c r="N535" s="332">
        <v>-57.15</v>
      </c>
      <c r="O535" s="332">
        <v>-40</v>
      </c>
      <c r="P535" s="90">
        <f t="shared" si="24"/>
        <v>547</v>
      </c>
      <c r="Q535" s="90">
        <f t="shared" si="25"/>
        <v>527</v>
      </c>
      <c r="R535" s="90">
        <f t="shared" si="26"/>
        <v>535</v>
      </c>
    </row>
    <row r="536" spans="1:18">
      <c r="A536" s="329">
        <v>44487</v>
      </c>
      <c r="B536" s="330" t="s">
        <v>2606</v>
      </c>
      <c r="C536" s="330" t="s">
        <v>2607</v>
      </c>
      <c r="D536" s="331" t="s">
        <v>61</v>
      </c>
      <c r="E536" s="331" t="s">
        <v>67</v>
      </c>
      <c r="F536" s="332">
        <v>1.79</v>
      </c>
      <c r="G536" s="330" t="s">
        <v>2608</v>
      </c>
      <c r="H536" s="330" t="s">
        <v>60</v>
      </c>
      <c r="I536" s="331" t="s">
        <v>2609</v>
      </c>
      <c r="J536" s="333" t="s">
        <v>491</v>
      </c>
      <c r="K536" s="329">
        <v>44487</v>
      </c>
      <c r="L536" s="332">
        <v>-45.93</v>
      </c>
      <c r="M536" s="331" t="s">
        <v>492</v>
      </c>
      <c r="N536" s="332">
        <v>-52.6</v>
      </c>
      <c r="O536" s="332">
        <v>-8.75</v>
      </c>
      <c r="P536" s="90">
        <f t="shared" si="24"/>
        <v>542</v>
      </c>
      <c r="Q536" s="90">
        <f t="shared" si="25"/>
        <v>528</v>
      </c>
      <c r="R536" s="90">
        <f t="shared" si="26"/>
        <v>464</v>
      </c>
    </row>
    <row r="537" spans="1:18" ht="22.5">
      <c r="A537" s="329">
        <v>44666</v>
      </c>
      <c r="B537" s="330" t="s">
        <v>2610</v>
      </c>
      <c r="C537" s="330" t="s">
        <v>2611</v>
      </c>
      <c r="D537" s="331" t="s">
        <v>61</v>
      </c>
      <c r="E537" s="331" t="s">
        <v>77</v>
      </c>
      <c r="F537" s="332">
        <v>13.51</v>
      </c>
      <c r="G537" s="330" t="s">
        <v>2612</v>
      </c>
      <c r="H537" s="330" t="s">
        <v>60</v>
      </c>
      <c r="I537" s="331" t="s">
        <v>2613</v>
      </c>
      <c r="J537" s="333" t="s">
        <v>491</v>
      </c>
      <c r="K537" s="329">
        <v>44666</v>
      </c>
      <c r="L537" s="332">
        <v>-45.96</v>
      </c>
      <c r="M537" s="331" t="s">
        <v>492</v>
      </c>
      <c r="N537" s="332">
        <v>-40.61</v>
      </c>
      <c r="O537" s="332">
        <v>-48.82</v>
      </c>
      <c r="P537" s="90">
        <f t="shared" si="24"/>
        <v>530</v>
      </c>
      <c r="Q537" s="90">
        <f t="shared" si="25"/>
        <v>529</v>
      </c>
      <c r="R537" s="90">
        <f t="shared" si="26"/>
        <v>545</v>
      </c>
    </row>
    <row r="538" spans="1:18" ht="22.5">
      <c r="A538" s="329">
        <v>44167</v>
      </c>
      <c r="B538" s="330" t="s">
        <v>2614</v>
      </c>
      <c r="C538" s="330" t="s">
        <v>2615</v>
      </c>
      <c r="D538" s="331" t="s">
        <v>61</v>
      </c>
      <c r="E538" s="331" t="s">
        <v>67</v>
      </c>
      <c r="F538" s="332">
        <v>4.76</v>
      </c>
      <c r="G538" s="330" t="s">
        <v>2616</v>
      </c>
      <c r="H538" s="330" t="s">
        <v>2617</v>
      </c>
      <c r="I538" s="331" t="s">
        <v>2618</v>
      </c>
      <c r="J538" s="333" t="s">
        <v>491</v>
      </c>
      <c r="K538" s="329">
        <v>44167</v>
      </c>
      <c r="L538" s="332">
        <v>-46.97</v>
      </c>
      <c r="M538" s="331" t="s">
        <v>492</v>
      </c>
      <c r="N538" s="332">
        <v>-44.44</v>
      </c>
      <c r="O538" s="332">
        <v>-38.6</v>
      </c>
      <c r="P538" s="90">
        <f t="shared" si="24"/>
        <v>532</v>
      </c>
      <c r="Q538" s="90">
        <f t="shared" si="25"/>
        <v>530</v>
      </c>
      <c r="R538" s="90">
        <f t="shared" si="26"/>
        <v>533</v>
      </c>
    </row>
    <row r="539" spans="1:18">
      <c r="A539" s="329">
        <v>44477</v>
      </c>
      <c r="B539" s="330" t="s">
        <v>2619</v>
      </c>
      <c r="C539" s="330" t="s">
        <v>2620</v>
      </c>
      <c r="D539" s="331" t="s">
        <v>61</v>
      </c>
      <c r="E539" s="331" t="s">
        <v>67</v>
      </c>
      <c r="F539" s="332">
        <v>4.93</v>
      </c>
      <c r="G539" s="330" t="s">
        <v>2621</v>
      </c>
      <c r="H539" s="330" t="s">
        <v>60</v>
      </c>
      <c r="I539" s="331" t="s">
        <v>2622</v>
      </c>
      <c r="J539" s="333" t="s">
        <v>491</v>
      </c>
      <c r="K539" s="329">
        <v>44477</v>
      </c>
      <c r="L539" s="332">
        <v>-47.12</v>
      </c>
      <c r="M539" s="331" t="s">
        <v>492</v>
      </c>
      <c r="N539" s="332">
        <v>-46.08</v>
      </c>
      <c r="O539" s="332">
        <v>-43.1</v>
      </c>
      <c r="P539" s="90">
        <f t="shared" si="24"/>
        <v>534</v>
      </c>
      <c r="Q539" s="90">
        <f t="shared" si="25"/>
        <v>531</v>
      </c>
      <c r="R539" s="90">
        <f t="shared" si="26"/>
        <v>538</v>
      </c>
    </row>
    <row r="540" spans="1:18">
      <c r="A540" s="329">
        <v>44536</v>
      </c>
      <c r="B540" s="330" t="s">
        <v>2623</v>
      </c>
      <c r="C540" s="330" t="s">
        <v>2624</v>
      </c>
      <c r="D540" s="331" t="s">
        <v>61</v>
      </c>
      <c r="E540" s="331" t="s">
        <v>67</v>
      </c>
      <c r="F540" s="332">
        <v>7.22</v>
      </c>
      <c r="G540" s="330" t="s">
        <v>60</v>
      </c>
      <c r="H540" s="330" t="s">
        <v>2625</v>
      </c>
      <c r="I540" s="331" t="s">
        <v>2626</v>
      </c>
      <c r="J540" s="333" t="s">
        <v>491</v>
      </c>
      <c r="K540" s="329">
        <v>44536</v>
      </c>
      <c r="L540" s="332">
        <v>-47.82</v>
      </c>
      <c r="M540" s="331" t="s">
        <v>492</v>
      </c>
      <c r="N540" s="332">
        <v>-47.82</v>
      </c>
      <c r="O540" s="332">
        <v>-48.4</v>
      </c>
      <c r="P540" s="90">
        <f t="shared" si="24"/>
        <v>536</v>
      </c>
      <c r="Q540" s="90">
        <f t="shared" si="25"/>
        <v>532</v>
      </c>
      <c r="R540" s="90">
        <f t="shared" si="26"/>
        <v>544</v>
      </c>
    </row>
    <row r="541" spans="1:18">
      <c r="A541" s="329">
        <v>44908</v>
      </c>
      <c r="B541" s="330" t="s">
        <v>2627</v>
      </c>
      <c r="C541" s="330" t="s">
        <v>2628</v>
      </c>
      <c r="D541" s="331" t="s">
        <v>61</v>
      </c>
      <c r="E541" s="331" t="s">
        <v>77</v>
      </c>
      <c r="F541" s="332">
        <v>6.98</v>
      </c>
      <c r="G541" s="330" t="s">
        <v>2629</v>
      </c>
      <c r="H541" s="330" t="s">
        <v>60</v>
      </c>
      <c r="I541" s="331" t="s">
        <v>2630</v>
      </c>
      <c r="J541" s="333" t="s">
        <v>491</v>
      </c>
      <c r="K541" s="329">
        <v>44908</v>
      </c>
      <c r="L541" s="332">
        <v>-47.91</v>
      </c>
      <c r="M541" s="331" t="s">
        <v>492</v>
      </c>
      <c r="N541" s="332">
        <v>-39.51</v>
      </c>
      <c r="O541" s="332">
        <v>-37.5</v>
      </c>
      <c r="P541" s="90">
        <f t="shared" si="24"/>
        <v>527</v>
      </c>
      <c r="Q541" s="90">
        <f t="shared" si="25"/>
        <v>533</v>
      </c>
      <c r="R541" s="90">
        <f t="shared" si="26"/>
        <v>531</v>
      </c>
    </row>
    <row r="542" spans="1:18">
      <c r="A542" s="329">
        <v>44593</v>
      </c>
      <c r="B542" s="330" t="s">
        <v>2631</v>
      </c>
      <c r="C542" s="330" t="s">
        <v>2632</v>
      </c>
      <c r="D542" s="331" t="s">
        <v>61</v>
      </c>
      <c r="E542" s="331" t="s">
        <v>67</v>
      </c>
      <c r="F542" s="332">
        <v>1.98</v>
      </c>
      <c r="G542" s="330" t="s">
        <v>2633</v>
      </c>
      <c r="H542" s="330" t="s">
        <v>2634</v>
      </c>
      <c r="I542" s="331" t="s">
        <v>2635</v>
      </c>
      <c r="J542" s="333" t="s">
        <v>491</v>
      </c>
      <c r="K542" s="329">
        <v>44593</v>
      </c>
      <c r="L542" s="332">
        <v>-48.52</v>
      </c>
      <c r="M542" s="331" t="s">
        <v>492</v>
      </c>
      <c r="N542" s="332">
        <v>-58.6</v>
      </c>
      <c r="O542" s="332">
        <v>-37.229999999999997</v>
      </c>
      <c r="P542" s="90">
        <f t="shared" si="24"/>
        <v>549</v>
      </c>
      <c r="Q542" s="90">
        <f t="shared" si="25"/>
        <v>534</v>
      </c>
      <c r="R542" s="90">
        <f t="shared" si="26"/>
        <v>530</v>
      </c>
    </row>
    <row r="543" spans="1:18">
      <c r="A543" s="329">
        <v>44525</v>
      </c>
      <c r="B543" s="330" t="s">
        <v>2636</v>
      </c>
      <c r="C543" s="330" t="s">
        <v>2637</v>
      </c>
      <c r="D543" s="331" t="s">
        <v>61</v>
      </c>
      <c r="E543" s="331" t="s">
        <v>67</v>
      </c>
      <c r="F543" s="332">
        <v>6.9</v>
      </c>
      <c r="G543" s="330" t="s">
        <v>60</v>
      </c>
      <c r="H543" s="330" t="s">
        <v>60</v>
      </c>
      <c r="I543" s="331" t="s">
        <v>2638</v>
      </c>
      <c r="J543" s="333" t="s">
        <v>491</v>
      </c>
      <c r="K543" s="329">
        <v>44525</v>
      </c>
      <c r="L543" s="332">
        <v>-48.63</v>
      </c>
      <c r="M543" s="331" t="s">
        <v>492</v>
      </c>
      <c r="N543" s="332">
        <v>-48.63</v>
      </c>
      <c r="O543" s="332">
        <v>9.01</v>
      </c>
      <c r="P543" s="90">
        <f t="shared" si="24"/>
        <v>537</v>
      </c>
      <c r="Q543" s="90">
        <f t="shared" si="25"/>
        <v>535</v>
      </c>
      <c r="R543" s="90">
        <f t="shared" si="26"/>
        <v>377</v>
      </c>
    </row>
    <row r="544" spans="1:18">
      <c r="A544" s="329">
        <v>44473</v>
      </c>
      <c r="B544" s="330" t="s">
        <v>2639</v>
      </c>
      <c r="C544" s="330" t="s">
        <v>2640</v>
      </c>
      <c r="D544" s="331" t="s">
        <v>61</v>
      </c>
      <c r="E544" s="331" t="s">
        <v>67</v>
      </c>
      <c r="F544" s="332">
        <v>22.93</v>
      </c>
      <c r="G544" s="330" t="s">
        <v>2641</v>
      </c>
      <c r="H544" s="330" t="s">
        <v>2642</v>
      </c>
      <c r="I544" s="331" t="s">
        <v>2643</v>
      </c>
      <c r="J544" s="333" t="s">
        <v>491</v>
      </c>
      <c r="K544" s="329">
        <v>44473</v>
      </c>
      <c r="L544" s="332">
        <v>-49.15</v>
      </c>
      <c r="M544" s="331" t="s">
        <v>492</v>
      </c>
      <c r="N544" s="332">
        <v>-45.45</v>
      </c>
      <c r="O544" s="332">
        <v>-48.28</v>
      </c>
      <c r="P544" s="90">
        <f t="shared" si="24"/>
        <v>533</v>
      </c>
      <c r="Q544" s="90">
        <f t="shared" si="25"/>
        <v>536</v>
      </c>
      <c r="R544" s="90">
        <f t="shared" si="26"/>
        <v>543</v>
      </c>
    </row>
    <row r="545" spans="1:18">
      <c r="A545" s="329">
        <v>43839</v>
      </c>
      <c r="B545" s="330" t="s">
        <v>2644</v>
      </c>
      <c r="C545" s="330" t="s">
        <v>2645</v>
      </c>
      <c r="D545" s="331" t="s">
        <v>61</v>
      </c>
      <c r="E545" s="331" t="s">
        <v>67</v>
      </c>
      <c r="F545" s="338">
        <v>0.184</v>
      </c>
      <c r="G545" s="330" t="s">
        <v>60</v>
      </c>
      <c r="H545" s="330" t="s">
        <v>2646</v>
      </c>
      <c r="I545" s="331" t="s">
        <v>2647</v>
      </c>
      <c r="J545" s="333" t="s">
        <v>491</v>
      </c>
      <c r="K545" s="329">
        <v>43839</v>
      </c>
      <c r="L545" s="332">
        <v>-49.15</v>
      </c>
      <c r="M545" s="331" t="s">
        <v>492</v>
      </c>
      <c r="N545" s="332">
        <v>-49.15</v>
      </c>
      <c r="O545" s="332">
        <v>-49.15</v>
      </c>
      <c r="P545" s="90">
        <f t="shared" si="24"/>
        <v>538</v>
      </c>
      <c r="Q545" s="90">
        <f t="shared" si="25"/>
        <v>536</v>
      </c>
      <c r="R545" s="90">
        <f t="shared" si="26"/>
        <v>546</v>
      </c>
    </row>
    <row r="546" spans="1:18">
      <c r="A546" s="329">
        <v>44258</v>
      </c>
      <c r="B546" s="330" t="s">
        <v>2648</v>
      </c>
      <c r="C546" s="330" t="s">
        <v>2649</v>
      </c>
      <c r="D546" s="331" t="s">
        <v>61</v>
      </c>
      <c r="E546" s="331" t="s">
        <v>67</v>
      </c>
      <c r="F546" s="332">
        <v>2.19</v>
      </c>
      <c r="G546" s="330" t="s">
        <v>2650</v>
      </c>
      <c r="H546" s="330" t="s">
        <v>60</v>
      </c>
      <c r="I546" s="331" t="s">
        <v>2651</v>
      </c>
      <c r="J546" s="333" t="s">
        <v>491</v>
      </c>
      <c r="K546" s="329">
        <v>44258</v>
      </c>
      <c r="L546" s="332">
        <v>-49.56</v>
      </c>
      <c r="M546" s="331" t="s">
        <v>492</v>
      </c>
      <c r="N546" s="332">
        <v>-49.56</v>
      </c>
      <c r="O546" s="332">
        <v>-49.56</v>
      </c>
      <c r="P546" s="90">
        <f t="shared" si="24"/>
        <v>539</v>
      </c>
      <c r="Q546" s="90">
        <f t="shared" si="25"/>
        <v>538</v>
      </c>
      <c r="R546" s="90">
        <f t="shared" si="26"/>
        <v>547</v>
      </c>
    </row>
    <row r="547" spans="1:18">
      <c r="A547" s="329">
        <v>44826</v>
      </c>
      <c r="B547" s="330" t="s">
        <v>2652</v>
      </c>
      <c r="C547" s="330" t="s">
        <v>2653</v>
      </c>
      <c r="D547" s="331" t="s">
        <v>61</v>
      </c>
      <c r="E547" s="331" t="s">
        <v>77</v>
      </c>
      <c r="F547" s="332">
        <v>52.45</v>
      </c>
      <c r="G547" s="330" t="s">
        <v>2654</v>
      </c>
      <c r="H547" s="330" t="s">
        <v>60</v>
      </c>
      <c r="I547" s="331" t="s">
        <v>2655</v>
      </c>
      <c r="J547" s="333" t="s">
        <v>491</v>
      </c>
      <c r="K547" s="329">
        <v>44826</v>
      </c>
      <c r="L547" s="332">
        <v>-50.18</v>
      </c>
      <c r="M547" s="331" t="s">
        <v>492</v>
      </c>
      <c r="N547" s="332">
        <v>-33.56</v>
      </c>
      <c r="O547" s="332">
        <v>8.98</v>
      </c>
      <c r="P547" s="90">
        <f t="shared" si="24"/>
        <v>515</v>
      </c>
      <c r="Q547" s="90">
        <f t="shared" si="25"/>
        <v>539</v>
      </c>
      <c r="R547" s="90">
        <f t="shared" si="26"/>
        <v>378</v>
      </c>
    </row>
    <row r="548" spans="1:18">
      <c r="A548" s="329">
        <v>44810</v>
      </c>
      <c r="B548" s="330" t="s">
        <v>2656</v>
      </c>
      <c r="C548" s="330" t="s">
        <v>2657</v>
      </c>
      <c r="D548" s="331" t="s">
        <v>61</v>
      </c>
      <c r="E548" s="331" t="s">
        <v>67</v>
      </c>
      <c r="F548" s="338">
        <v>0.65</v>
      </c>
      <c r="G548" s="330" t="s">
        <v>2658</v>
      </c>
      <c r="H548" s="330" t="s">
        <v>2659</v>
      </c>
      <c r="I548" s="331" t="s">
        <v>2660</v>
      </c>
      <c r="J548" s="333" t="s">
        <v>491</v>
      </c>
      <c r="K548" s="329">
        <v>44810</v>
      </c>
      <c r="L548" s="332">
        <v>-50.32</v>
      </c>
      <c r="M548" s="331" t="s">
        <v>492</v>
      </c>
      <c r="N548" s="332">
        <v>-19.27</v>
      </c>
      <c r="O548" s="332">
        <v>-19.68</v>
      </c>
      <c r="P548" s="90">
        <f t="shared" si="24"/>
        <v>488</v>
      </c>
      <c r="Q548" s="90">
        <f t="shared" si="25"/>
        <v>540</v>
      </c>
      <c r="R548" s="90">
        <f t="shared" si="26"/>
        <v>497</v>
      </c>
    </row>
    <row r="549" spans="1:18" ht="22.5">
      <c r="A549" s="329">
        <v>44188</v>
      </c>
      <c r="B549" s="330" t="s">
        <v>2661</v>
      </c>
      <c r="C549" s="330" t="s">
        <v>2662</v>
      </c>
      <c r="D549" s="331" t="s">
        <v>61</v>
      </c>
      <c r="E549" s="331" t="s">
        <v>67</v>
      </c>
      <c r="F549" s="332">
        <v>2.79</v>
      </c>
      <c r="G549" s="330" t="s">
        <v>60</v>
      </c>
      <c r="H549" s="330" t="s">
        <v>2663</v>
      </c>
      <c r="I549" s="331" t="s">
        <v>2664</v>
      </c>
      <c r="J549" s="333" t="s">
        <v>491</v>
      </c>
      <c r="K549" s="329">
        <v>44188</v>
      </c>
      <c r="L549" s="332">
        <v>-50.33</v>
      </c>
      <c r="M549" s="331" t="s">
        <v>492</v>
      </c>
      <c r="N549" s="332">
        <v>-38.71</v>
      </c>
      <c r="O549" s="332">
        <v>-19.32</v>
      </c>
      <c r="P549" s="90">
        <f t="shared" si="24"/>
        <v>526</v>
      </c>
      <c r="Q549" s="90">
        <f t="shared" si="25"/>
        <v>541</v>
      </c>
      <c r="R549" s="90">
        <f t="shared" si="26"/>
        <v>496</v>
      </c>
    </row>
    <row r="550" spans="1:18">
      <c r="A550" s="329">
        <v>44628</v>
      </c>
      <c r="B550" s="330" t="s">
        <v>2665</v>
      </c>
      <c r="C550" s="330" t="s">
        <v>2666</v>
      </c>
      <c r="D550" s="331" t="s">
        <v>61</v>
      </c>
      <c r="E550" s="331" t="s">
        <v>77</v>
      </c>
      <c r="F550" s="332">
        <v>95.88</v>
      </c>
      <c r="G550" s="330" t="s">
        <v>2667</v>
      </c>
      <c r="H550" s="330" t="s">
        <v>2668</v>
      </c>
      <c r="I550" s="331" t="s">
        <v>2669</v>
      </c>
      <c r="J550" s="333" t="s">
        <v>491</v>
      </c>
      <c r="K550" s="329">
        <v>44628</v>
      </c>
      <c r="L550" s="332">
        <v>-50.5</v>
      </c>
      <c r="M550" s="331" t="s">
        <v>492</v>
      </c>
      <c r="N550" s="332">
        <v>-52.38</v>
      </c>
      <c r="O550" s="332">
        <v>-50</v>
      </c>
      <c r="P550" s="90">
        <f t="shared" si="24"/>
        <v>541</v>
      </c>
      <c r="Q550" s="90">
        <f t="shared" si="25"/>
        <v>542</v>
      </c>
      <c r="R550" s="90">
        <f t="shared" si="26"/>
        <v>549</v>
      </c>
    </row>
    <row r="551" spans="1:18">
      <c r="A551" s="329">
        <v>44480</v>
      </c>
      <c r="B551" s="330" t="s">
        <v>2670</v>
      </c>
      <c r="C551" s="330" t="s">
        <v>2671</v>
      </c>
      <c r="D551" s="331" t="s">
        <v>61</v>
      </c>
      <c r="E551" s="331" t="s">
        <v>77</v>
      </c>
      <c r="F551" s="332">
        <v>18.920000000000002</v>
      </c>
      <c r="G551" s="330" t="s">
        <v>2672</v>
      </c>
      <c r="H551" s="330" t="s">
        <v>2673</v>
      </c>
      <c r="I551" s="331" t="s">
        <v>2674</v>
      </c>
      <c r="J551" s="333" t="s">
        <v>491</v>
      </c>
      <c r="K551" s="329">
        <v>44480</v>
      </c>
      <c r="L551" s="332">
        <v>-52.03</v>
      </c>
      <c r="M551" s="331" t="s">
        <v>492</v>
      </c>
      <c r="N551" s="332">
        <v>-52.33</v>
      </c>
      <c r="O551" s="332">
        <v>-42.03</v>
      </c>
      <c r="P551" s="90">
        <f t="shared" si="24"/>
        <v>540</v>
      </c>
      <c r="Q551" s="90">
        <f t="shared" si="25"/>
        <v>543</v>
      </c>
      <c r="R551" s="90">
        <f t="shared" si="26"/>
        <v>537</v>
      </c>
    </row>
    <row r="552" spans="1:18" ht="22.5">
      <c r="A552" s="329">
        <v>44519</v>
      </c>
      <c r="B552" s="330" t="s">
        <v>2675</v>
      </c>
      <c r="C552" s="330" t="s">
        <v>2676</v>
      </c>
      <c r="D552" s="331" t="s">
        <v>61</v>
      </c>
      <c r="E552" s="331" t="s">
        <v>67</v>
      </c>
      <c r="F552" s="332">
        <v>76</v>
      </c>
      <c r="G552" s="330" t="s">
        <v>2677</v>
      </c>
      <c r="H552" s="330" t="s">
        <v>2678</v>
      </c>
      <c r="I552" s="331" t="s">
        <v>2679</v>
      </c>
      <c r="J552" s="333" t="s">
        <v>491</v>
      </c>
      <c r="K552" s="329">
        <v>44519</v>
      </c>
      <c r="L552" s="332">
        <v>-54.2</v>
      </c>
      <c r="M552" s="331" t="s">
        <v>492</v>
      </c>
      <c r="N552" s="332">
        <v>-54.2</v>
      </c>
      <c r="O552" s="332">
        <v>-54.2</v>
      </c>
      <c r="P552" s="90">
        <f t="shared" si="24"/>
        <v>545</v>
      </c>
      <c r="Q552" s="90">
        <f t="shared" si="25"/>
        <v>544</v>
      </c>
      <c r="R552" s="90">
        <f t="shared" si="26"/>
        <v>554</v>
      </c>
    </row>
    <row r="553" spans="1:18">
      <c r="A553" s="329">
        <v>44414</v>
      </c>
      <c r="B553" s="330" t="s">
        <v>2680</v>
      </c>
      <c r="C553" s="330" t="s">
        <v>2681</v>
      </c>
      <c r="D553" s="331" t="s">
        <v>61</v>
      </c>
      <c r="E553" s="331" t="s">
        <v>67</v>
      </c>
      <c r="F553" s="338">
        <v>0.85399999999999998</v>
      </c>
      <c r="G553" s="330" t="s">
        <v>2682</v>
      </c>
      <c r="H553" s="330" t="s">
        <v>60</v>
      </c>
      <c r="I553" s="331" t="s">
        <v>2683</v>
      </c>
      <c r="J553" s="333" t="s">
        <v>491</v>
      </c>
      <c r="K553" s="329">
        <v>44414</v>
      </c>
      <c r="L553" s="332">
        <v>-54.95</v>
      </c>
      <c r="M553" s="331" t="s">
        <v>492</v>
      </c>
      <c r="N553" s="332">
        <v>-72.11</v>
      </c>
      <c r="O553" s="332">
        <v>-80.48</v>
      </c>
      <c r="P553" s="90">
        <f t="shared" si="24"/>
        <v>562</v>
      </c>
      <c r="Q553" s="90">
        <f t="shared" si="25"/>
        <v>545</v>
      </c>
      <c r="R553" s="90">
        <f t="shared" si="26"/>
        <v>577</v>
      </c>
    </row>
    <row r="554" spans="1:18">
      <c r="A554" s="329">
        <v>44182</v>
      </c>
      <c r="B554" s="330" t="s">
        <v>2684</v>
      </c>
      <c r="C554" s="330" t="s">
        <v>2685</v>
      </c>
      <c r="D554" s="331" t="s">
        <v>61</v>
      </c>
      <c r="E554" s="331" t="s">
        <v>67</v>
      </c>
      <c r="F554" s="332">
        <v>12.18</v>
      </c>
      <c r="G554" s="330" t="s">
        <v>60</v>
      </c>
      <c r="H554" s="330" t="s">
        <v>2686</v>
      </c>
      <c r="I554" s="331" t="s">
        <v>2687</v>
      </c>
      <c r="J554" s="333" t="s">
        <v>491</v>
      </c>
      <c r="K554" s="329">
        <v>44182</v>
      </c>
      <c r="L554" s="332">
        <v>-55.06</v>
      </c>
      <c r="M554" s="331" t="s">
        <v>492</v>
      </c>
      <c r="N554" s="332">
        <v>-55.06</v>
      </c>
      <c r="O554" s="332">
        <v>-56.04</v>
      </c>
      <c r="P554" s="90">
        <f t="shared" si="24"/>
        <v>546</v>
      </c>
      <c r="Q554" s="90">
        <f t="shared" si="25"/>
        <v>546</v>
      </c>
      <c r="R554" s="90">
        <f t="shared" si="26"/>
        <v>556</v>
      </c>
    </row>
    <row r="555" spans="1:18">
      <c r="A555" s="329">
        <v>44413</v>
      </c>
      <c r="B555" s="330" t="s">
        <v>2688</v>
      </c>
      <c r="C555" s="330" t="s">
        <v>2689</v>
      </c>
      <c r="D555" s="331" t="s">
        <v>61</v>
      </c>
      <c r="E555" s="331" t="s">
        <v>67</v>
      </c>
      <c r="F555" s="332">
        <v>23.11</v>
      </c>
      <c r="G555" s="330" t="s">
        <v>2690</v>
      </c>
      <c r="H555" s="330" t="s">
        <v>60</v>
      </c>
      <c r="I555" s="331" t="s">
        <v>2691</v>
      </c>
      <c r="J555" s="333" t="s">
        <v>491</v>
      </c>
      <c r="K555" s="329">
        <v>44413</v>
      </c>
      <c r="L555" s="332">
        <v>-55.41</v>
      </c>
      <c r="M555" s="331" t="s">
        <v>492</v>
      </c>
      <c r="N555" s="332">
        <v>-58.47</v>
      </c>
      <c r="O555" s="332">
        <v>-55.77</v>
      </c>
      <c r="P555" s="90">
        <f t="shared" si="24"/>
        <v>548</v>
      </c>
      <c r="Q555" s="90">
        <f t="shared" si="25"/>
        <v>547</v>
      </c>
      <c r="R555" s="90">
        <f t="shared" si="26"/>
        <v>555</v>
      </c>
    </row>
    <row r="556" spans="1:18">
      <c r="A556" s="329">
        <v>44448</v>
      </c>
      <c r="B556" s="330" t="s">
        <v>2692</v>
      </c>
      <c r="C556" s="330" t="s">
        <v>2693</v>
      </c>
      <c r="D556" s="331" t="s">
        <v>61</v>
      </c>
      <c r="E556" s="331" t="s">
        <v>67</v>
      </c>
      <c r="F556" s="338">
        <v>0.38500000000000001</v>
      </c>
      <c r="G556" s="330" t="s">
        <v>60</v>
      </c>
      <c r="H556" s="330" t="s">
        <v>2694</v>
      </c>
      <c r="I556" s="331" t="s">
        <v>2695</v>
      </c>
      <c r="J556" s="333" t="s">
        <v>491</v>
      </c>
      <c r="K556" s="329">
        <v>44448</v>
      </c>
      <c r="L556" s="332">
        <v>-55.79</v>
      </c>
      <c r="M556" s="331" t="s">
        <v>492</v>
      </c>
      <c r="N556" s="332">
        <v>-74.099999999999994</v>
      </c>
      <c r="O556" s="332">
        <v>-49.65</v>
      </c>
      <c r="P556" s="90">
        <f t="shared" si="24"/>
        <v>566</v>
      </c>
      <c r="Q556" s="90">
        <f t="shared" si="25"/>
        <v>548</v>
      </c>
      <c r="R556" s="90">
        <f t="shared" si="26"/>
        <v>548</v>
      </c>
    </row>
    <row r="557" spans="1:18">
      <c r="A557" s="329">
        <v>43857</v>
      </c>
      <c r="B557" s="330" t="s">
        <v>2696</v>
      </c>
      <c r="C557" s="330" t="s">
        <v>2697</v>
      </c>
      <c r="D557" s="331" t="s">
        <v>61</v>
      </c>
      <c r="E557" s="331" t="s">
        <v>67</v>
      </c>
      <c r="F557" s="332">
        <v>52.61</v>
      </c>
      <c r="G557" s="330" t="s">
        <v>2698</v>
      </c>
      <c r="H557" s="330" t="s">
        <v>2699</v>
      </c>
      <c r="I557" s="331" t="s">
        <v>2700</v>
      </c>
      <c r="J557" s="333" t="s">
        <v>491</v>
      </c>
      <c r="K557" s="329">
        <v>43857</v>
      </c>
      <c r="L557" s="332">
        <v>-56.66</v>
      </c>
      <c r="M557" s="331" t="s">
        <v>492</v>
      </c>
      <c r="N557" s="332">
        <v>-58.9</v>
      </c>
      <c r="O557" s="332">
        <v>-59.85</v>
      </c>
      <c r="P557" s="90">
        <f t="shared" si="24"/>
        <v>550</v>
      </c>
      <c r="Q557" s="90">
        <f t="shared" si="25"/>
        <v>549</v>
      </c>
      <c r="R557" s="90">
        <f t="shared" si="26"/>
        <v>558</v>
      </c>
    </row>
    <row r="558" spans="1:18">
      <c r="A558" s="329">
        <v>43847</v>
      </c>
      <c r="B558" s="330" t="s">
        <v>2701</v>
      </c>
      <c r="C558" s="330" t="s">
        <v>60</v>
      </c>
      <c r="D558" s="331" t="s">
        <v>61</v>
      </c>
      <c r="E558" s="331" t="s">
        <v>67</v>
      </c>
      <c r="F558" s="332">
        <v>81.67</v>
      </c>
      <c r="G558" s="330" t="s">
        <v>2702</v>
      </c>
      <c r="H558" s="330" t="s">
        <v>60</v>
      </c>
      <c r="I558" s="331" t="s">
        <v>2703</v>
      </c>
      <c r="J558" s="333" t="s">
        <v>491</v>
      </c>
      <c r="K558" s="329">
        <v>43847</v>
      </c>
      <c r="L558" s="332">
        <v>-56.94</v>
      </c>
      <c r="M558" s="331" t="s">
        <v>492</v>
      </c>
      <c r="N558" s="332">
        <v>-54.17</v>
      </c>
      <c r="O558" s="332">
        <v>-51.71</v>
      </c>
      <c r="P558" s="90">
        <f t="shared" si="24"/>
        <v>544</v>
      </c>
      <c r="Q558" s="90">
        <f t="shared" si="25"/>
        <v>550</v>
      </c>
      <c r="R558" s="90">
        <f t="shared" si="26"/>
        <v>551</v>
      </c>
    </row>
    <row r="559" spans="1:18" ht="22.5">
      <c r="A559" s="329">
        <v>44308</v>
      </c>
      <c r="B559" s="330" t="s">
        <v>2704</v>
      </c>
      <c r="C559" s="330" t="s">
        <v>2705</v>
      </c>
      <c r="D559" s="331" t="s">
        <v>61</v>
      </c>
      <c r="E559" s="331" t="s">
        <v>67</v>
      </c>
      <c r="F559" s="332">
        <v>51.86</v>
      </c>
      <c r="G559" s="330" t="s">
        <v>2706</v>
      </c>
      <c r="H559" s="330" t="s">
        <v>2707</v>
      </c>
      <c r="I559" s="331" t="s">
        <v>2708</v>
      </c>
      <c r="J559" s="333" t="s">
        <v>491</v>
      </c>
      <c r="K559" s="329">
        <v>44308</v>
      </c>
      <c r="L559" s="332">
        <v>-59.46</v>
      </c>
      <c r="M559" s="331" t="s">
        <v>492</v>
      </c>
      <c r="N559" s="332">
        <v>-59.46</v>
      </c>
      <c r="O559" s="332">
        <v>-24.62</v>
      </c>
      <c r="P559" s="90">
        <f t="shared" si="24"/>
        <v>551</v>
      </c>
      <c r="Q559" s="90">
        <f t="shared" si="25"/>
        <v>551</v>
      </c>
      <c r="R559" s="90">
        <f t="shared" si="26"/>
        <v>510</v>
      </c>
    </row>
    <row r="560" spans="1:18" ht="22.5">
      <c r="A560" s="329">
        <v>44548</v>
      </c>
      <c r="B560" s="330" t="s">
        <v>2709</v>
      </c>
      <c r="C560" s="330" t="s">
        <v>2710</v>
      </c>
      <c r="D560" s="331" t="s">
        <v>61</v>
      </c>
      <c r="E560" s="331" t="s">
        <v>77</v>
      </c>
      <c r="F560" s="332">
        <v>1.22</v>
      </c>
      <c r="G560" s="330" t="s">
        <v>2711</v>
      </c>
      <c r="H560" s="330" t="s">
        <v>2712</v>
      </c>
      <c r="I560" s="331" t="s">
        <v>2713</v>
      </c>
      <c r="J560" s="333" t="s">
        <v>491</v>
      </c>
      <c r="K560" s="329">
        <v>44548</v>
      </c>
      <c r="L560" s="332">
        <v>-59.51</v>
      </c>
      <c r="M560" s="331" t="s">
        <v>492</v>
      </c>
      <c r="N560" s="332">
        <v>-53.91</v>
      </c>
      <c r="O560" s="332">
        <v>-51.78</v>
      </c>
      <c r="P560" s="90">
        <f t="shared" si="24"/>
        <v>543</v>
      </c>
      <c r="Q560" s="90">
        <f t="shared" si="25"/>
        <v>552</v>
      </c>
      <c r="R560" s="90">
        <f t="shared" si="26"/>
        <v>552</v>
      </c>
    </row>
    <row r="561" spans="1:18">
      <c r="A561" s="329">
        <v>43973</v>
      </c>
      <c r="B561" s="330" t="s">
        <v>2714</v>
      </c>
      <c r="C561" s="330" t="s">
        <v>2715</v>
      </c>
      <c r="D561" s="331" t="s">
        <v>61</v>
      </c>
      <c r="E561" s="331" t="s">
        <v>67</v>
      </c>
      <c r="F561" s="332">
        <v>30.4</v>
      </c>
      <c r="G561" s="330" t="s">
        <v>2716</v>
      </c>
      <c r="H561" s="330" t="s">
        <v>2717</v>
      </c>
      <c r="I561" s="331" t="s">
        <v>2718</v>
      </c>
      <c r="J561" s="333" t="s">
        <v>491</v>
      </c>
      <c r="K561" s="329">
        <v>43973</v>
      </c>
      <c r="L561" s="332">
        <v>-59.73</v>
      </c>
      <c r="M561" s="331" t="s">
        <v>492</v>
      </c>
      <c r="N561" s="332">
        <v>-59.73</v>
      </c>
      <c r="O561" s="332">
        <v>-58.33</v>
      </c>
      <c r="P561" s="90">
        <f t="shared" si="24"/>
        <v>552</v>
      </c>
      <c r="Q561" s="90">
        <f t="shared" si="25"/>
        <v>553</v>
      </c>
      <c r="R561" s="90">
        <f t="shared" si="26"/>
        <v>557</v>
      </c>
    </row>
    <row r="562" spans="1:18">
      <c r="A562" s="329">
        <v>44692</v>
      </c>
      <c r="B562" s="330" t="s">
        <v>2719</v>
      </c>
      <c r="C562" s="330" t="s">
        <v>2720</v>
      </c>
      <c r="D562" s="331" t="s">
        <v>61</v>
      </c>
      <c r="E562" s="331" t="s">
        <v>67</v>
      </c>
      <c r="F562" s="332">
        <v>35.08</v>
      </c>
      <c r="G562" s="330" t="s">
        <v>60</v>
      </c>
      <c r="H562" s="330" t="s">
        <v>60</v>
      </c>
      <c r="I562" s="331" t="s">
        <v>2721</v>
      </c>
      <c r="J562" s="333" t="s">
        <v>491</v>
      </c>
      <c r="K562" s="329">
        <v>44692</v>
      </c>
      <c r="L562" s="332">
        <v>-59.8</v>
      </c>
      <c r="M562" s="331" t="s">
        <v>492</v>
      </c>
      <c r="N562" s="332">
        <v>-59.8</v>
      </c>
      <c r="O562" s="332">
        <v>-50.89</v>
      </c>
      <c r="P562" s="90">
        <f t="shared" si="24"/>
        <v>553</v>
      </c>
      <c r="Q562" s="90">
        <f t="shared" si="25"/>
        <v>554</v>
      </c>
      <c r="R562" s="90">
        <f t="shared" si="26"/>
        <v>550</v>
      </c>
    </row>
    <row r="563" spans="1:18" ht="22.5">
      <c r="A563" s="329">
        <v>44565</v>
      </c>
      <c r="B563" s="330" t="s">
        <v>2722</v>
      </c>
      <c r="C563" s="330" t="s">
        <v>2723</v>
      </c>
      <c r="D563" s="331" t="s">
        <v>61</v>
      </c>
      <c r="E563" s="331" t="s">
        <v>67</v>
      </c>
      <c r="F563" s="332">
        <v>6.16</v>
      </c>
      <c r="G563" s="330" t="s">
        <v>60</v>
      </c>
      <c r="H563" s="330" t="s">
        <v>60</v>
      </c>
      <c r="I563" s="331" t="s">
        <v>2724</v>
      </c>
      <c r="J563" s="333" t="s">
        <v>491</v>
      </c>
      <c r="K563" s="329">
        <v>44565</v>
      </c>
      <c r="L563" s="332">
        <v>-64.91</v>
      </c>
      <c r="M563" s="331" t="s">
        <v>492</v>
      </c>
      <c r="N563" s="332">
        <v>-64.91</v>
      </c>
      <c r="O563" s="332">
        <v>-54.02</v>
      </c>
      <c r="P563" s="90">
        <f t="shared" si="24"/>
        <v>557</v>
      </c>
      <c r="Q563" s="90">
        <f t="shared" si="25"/>
        <v>555</v>
      </c>
      <c r="R563" s="90">
        <f t="shared" si="26"/>
        <v>553</v>
      </c>
    </row>
    <row r="564" spans="1:18">
      <c r="A564" s="329">
        <v>44165</v>
      </c>
      <c r="B564" s="330" t="s">
        <v>2725</v>
      </c>
      <c r="C564" s="330" t="s">
        <v>2726</v>
      </c>
      <c r="D564" s="331" t="s">
        <v>61</v>
      </c>
      <c r="E564" s="331" t="s">
        <v>77</v>
      </c>
      <c r="F564" s="332">
        <v>12.99</v>
      </c>
      <c r="G564" s="330" t="s">
        <v>60</v>
      </c>
      <c r="H564" s="330" t="s">
        <v>60</v>
      </c>
      <c r="I564" s="331" t="s">
        <v>2727</v>
      </c>
      <c r="J564" s="333" t="s">
        <v>491</v>
      </c>
      <c r="K564" s="329">
        <v>44165</v>
      </c>
      <c r="L564" s="332">
        <v>-64.97</v>
      </c>
      <c r="M564" s="331" t="s">
        <v>492</v>
      </c>
      <c r="N564" s="332">
        <v>-61.28</v>
      </c>
      <c r="O564" s="332">
        <v>4.04</v>
      </c>
      <c r="P564" s="90">
        <f t="shared" si="24"/>
        <v>555</v>
      </c>
      <c r="Q564" s="90">
        <f t="shared" si="25"/>
        <v>556</v>
      </c>
      <c r="R564" s="90">
        <f t="shared" si="26"/>
        <v>411</v>
      </c>
    </row>
    <row r="565" spans="1:18">
      <c r="A565" s="329">
        <v>44085</v>
      </c>
      <c r="B565" s="330" t="s">
        <v>2728</v>
      </c>
      <c r="C565" s="330" t="s">
        <v>60</v>
      </c>
      <c r="D565" s="331" t="s">
        <v>61</v>
      </c>
      <c r="E565" s="331" t="s">
        <v>67</v>
      </c>
      <c r="F565" s="338">
        <v>0.248</v>
      </c>
      <c r="G565" s="330" t="s">
        <v>60</v>
      </c>
      <c r="H565" s="330" t="s">
        <v>60</v>
      </c>
      <c r="I565" s="331" t="s">
        <v>2729</v>
      </c>
      <c r="J565" s="333" t="s">
        <v>491</v>
      </c>
      <c r="K565" s="329">
        <v>44085</v>
      </c>
      <c r="L565" s="332">
        <v>-65.709999999999994</v>
      </c>
      <c r="M565" s="331" t="s">
        <v>492</v>
      </c>
      <c r="N565" s="332">
        <v>-34.21</v>
      </c>
      <c r="O565" s="332">
        <v>-63.65</v>
      </c>
      <c r="P565" s="90">
        <f t="shared" si="24"/>
        <v>519</v>
      </c>
      <c r="Q565" s="90">
        <f t="shared" si="25"/>
        <v>557</v>
      </c>
      <c r="R565" s="90">
        <f t="shared" si="26"/>
        <v>561</v>
      </c>
    </row>
    <row r="566" spans="1:18">
      <c r="A566" s="329">
        <v>44902</v>
      </c>
      <c r="B566" s="330" t="s">
        <v>2730</v>
      </c>
      <c r="C566" s="330" t="s">
        <v>2731</v>
      </c>
      <c r="D566" s="331" t="s">
        <v>61</v>
      </c>
      <c r="E566" s="331" t="s">
        <v>67</v>
      </c>
      <c r="F566" s="332">
        <v>3.85</v>
      </c>
      <c r="G566" s="330" t="s">
        <v>60</v>
      </c>
      <c r="H566" s="330" t="s">
        <v>2732</v>
      </c>
      <c r="I566" s="331" t="s">
        <v>2733</v>
      </c>
      <c r="J566" s="333" t="s">
        <v>491</v>
      </c>
      <c r="K566" s="329">
        <v>44902</v>
      </c>
      <c r="L566" s="332">
        <v>-66</v>
      </c>
      <c r="M566" s="331" t="s">
        <v>492</v>
      </c>
      <c r="N566" s="332">
        <v>-61.75</v>
      </c>
      <c r="O566" s="332">
        <v>-66</v>
      </c>
      <c r="P566" s="90">
        <f t="shared" si="24"/>
        <v>556</v>
      </c>
      <c r="Q566" s="90">
        <f t="shared" si="25"/>
        <v>558</v>
      </c>
      <c r="R566" s="90">
        <f t="shared" si="26"/>
        <v>562</v>
      </c>
    </row>
    <row r="567" spans="1:18" ht="22.5">
      <c r="A567" s="329">
        <v>44270</v>
      </c>
      <c r="B567" s="330" t="s">
        <v>2734</v>
      </c>
      <c r="C567" s="330" t="s">
        <v>2735</v>
      </c>
      <c r="D567" s="331" t="s">
        <v>61</v>
      </c>
      <c r="E567" s="331" t="s">
        <v>77</v>
      </c>
      <c r="F567" s="332">
        <v>1278.75</v>
      </c>
      <c r="G567" s="330" t="s">
        <v>2736</v>
      </c>
      <c r="H567" s="330" t="s">
        <v>2737</v>
      </c>
      <c r="I567" s="331" t="s">
        <v>2738</v>
      </c>
      <c r="J567" s="333" t="s">
        <v>491</v>
      </c>
      <c r="K567" s="329">
        <v>44270</v>
      </c>
      <c r="L567" s="332">
        <v>-68.64</v>
      </c>
      <c r="M567" s="331" t="s">
        <v>492</v>
      </c>
      <c r="N567" s="332">
        <v>-65.94</v>
      </c>
      <c r="O567" s="332">
        <v>-61.43</v>
      </c>
      <c r="P567" s="90">
        <f t="shared" si="24"/>
        <v>558</v>
      </c>
      <c r="Q567" s="90">
        <f t="shared" si="25"/>
        <v>559</v>
      </c>
      <c r="R567" s="90">
        <f t="shared" si="26"/>
        <v>559</v>
      </c>
    </row>
    <row r="568" spans="1:18">
      <c r="A568" s="329">
        <v>44708</v>
      </c>
      <c r="B568" s="330" t="s">
        <v>2739</v>
      </c>
      <c r="C568" s="330" t="s">
        <v>2740</v>
      </c>
      <c r="D568" s="331" t="s">
        <v>61</v>
      </c>
      <c r="E568" s="331" t="s">
        <v>77</v>
      </c>
      <c r="F568" s="332">
        <v>8.23</v>
      </c>
      <c r="G568" s="330" t="s">
        <v>2741</v>
      </c>
      <c r="H568" s="330" t="s">
        <v>60</v>
      </c>
      <c r="I568" s="331" t="s">
        <v>2742</v>
      </c>
      <c r="J568" s="333" t="s">
        <v>491</v>
      </c>
      <c r="K568" s="329">
        <v>44708</v>
      </c>
      <c r="L568" s="332">
        <v>-69.59</v>
      </c>
      <c r="M568" s="331" t="s">
        <v>492</v>
      </c>
      <c r="N568" s="332">
        <v>-72.290000000000006</v>
      </c>
      <c r="O568" s="332">
        <v>-45.17</v>
      </c>
      <c r="P568" s="90">
        <f t="shared" si="24"/>
        <v>563</v>
      </c>
      <c r="Q568" s="90">
        <f t="shared" si="25"/>
        <v>560</v>
      </c>
      <c r="R568" s="90">
        <f t="shared" si="26"/>
        <v>541</v>
      </c>
    </row>
    <row r="569" spans="1:18">
      <c r="A569" s="329">
        <v>44716</v>
      </c>
      <c r="B569" s="330" t="s">
        <v>2743</v>
      </c>
      <c r="C569" s="330" t="s">
        <v>2744</v>
      </c>
      <c r="D569" s="331" t="s">
        <v>61</v>
      </c>
      <c r="E569" s="331" t="s">
        <v>77</v>
      </c>
      <c r="F569" s="338">
        <v>0.14199999999999999</v>
      </c>
      <c r="G569" s="330" t="s">
        <v>60</v>
      </c>
      <c r="H569" s="330" t="s">
        <v>60</v>
      </c>
      <c r="I569" s="331" t="s">
        <v>2745</v>
      </c>
      <c r="J569" s="333" t="s">
        <v>491</v>
      </c>
      <c r="K569" s="329">
        <v>44716</v>
      </c>
      <c r="L569" s="332">
        <v>-70</v>
      </c>
      <c r="M569" s="331" t="s">
        <v>492</v>
      </c>
      <c r="N569" s="332">
        <v>-71.400000000000006</v>
      </c>
      <c r="O569" s="332">
        <v>-71.959999999999994</v>
      </c>
      <c r="P569" s="90">
        <f t="shared" si="24"/>
        <v>561</v>
      </c>
      <c r="Q569" s="90">
        <f t="shared" si="25"/>
        <v>561</v>
      </c>
      <c r="R569" s="90">
        <f t="shared" si="26"/>
        <v>566</v>
      </c>
    </row>
    <row r="570" spans="1:18">
      <c r="A570" s="329">
        <v>43966</v>
      </c>
      <c r="B570" s="330" t="s">
        <v>2746</v>
      </c>
      <c r="C570" s="330" t="s">
        <v>2747</v>
      </c>
      <c r="D570" s="331" t="s">
        <v>61</v>
      </c>
      <c r="E570" s="331" t="s">
        <v>67</v>
      </c>
      <c r="F570" s="332">
        <v>24.93</v>
      </c>
      <c r="G570" s="330" t="s">
        <v>2748</v>
      </c>
      <c r="H570" s="330" t="s">
        <v>60</v>
      </c>
      <c r="I570" s="331" t="s">
        <v>2749</v>
      </c>
      <c r="J570" s="333" t="s">
        <v>491</v>
      </c>
      <c r="K570" s="329">
        <v>43966</v>
      </c>
      <c r="L570" s="332">
        <v>-71.180000000000007</v>
      </c>
      <c r="M570" s="331" t="s">
        <v>492</v>
      </c>
      <c r="N570" s="332">
        <v>-72.31</v>
      </c>
      <c r="O570" s="332">
        <v>-67.930000000000007</v>
      </c>
      <c r="P570" s="90">
        <f t="shared" si="24"/>
        <v>564</v>
      </c>
      <c r="Q570" s="90">
        <f t="shared" si="25"/>
        <v>562</v>
      </c>
      <c r="R570" s="90">
        <f t="shared" si="26"/>
        <v>563</v>
      </c>
    </row>
    <row r="571" spans="1:18">
      <c r="A571" s="329">
        <v>44910</v>
      </c>
      <c r="B571" s="330" t="s">
        <v>2750</v>
      </c>
      <c r="C571" s="330" t="s">
        <v>2751</v>
      </c>
      <c r="D571" s="331" t="s">
        <v>61</v>
      </c>
      <c r="E571" s="331" t="s">
        <v>77</v>
      </c>
      <c r="F571" s="332">
        <v>6.93</v>
      </c>
      <c r="G571" s="330" t="s">
        <v>60</v>
      </c>
      <c r="H571" s="330" t="s">
        <v>2752</v>
      </c>
      <c r="I571" s="331" t="s">
        <v>2753</v>
      </c>
      <c r="J571" s="333" t="s">
        <v>491</v>
      </c>
      <c r="K571" s="329">
        <v>44910</v>
      </c>
      <c r="L571" s="332">
        <v>-71.55</v>
      </c>
      <c r="M571" s="331" t="s">
        <v>492</v>
      </c>
      <c r="N571" s="332">
        <v>-68.87</v>
      </c>
      <c r="O571" s="332">
        <v>-68.569999999999993</v>
      </c>
      <c r="P571" s="90">
        <f t="shared" si="24"/>
        <v>560</v>
      </c>
      <c r="Q571" s="90">
        <f t="shared" si="25"/>
        <v>563</v>
      </c>
      <c r="R571" s="90">
        <f t="shared" si="26"/>
        <v>564</v>
      </c>
    </row>
    <row r="572" spans="1:18">
      <c r="A572" s="329">
        <v>44614</v>
      </c>
      <c r="B572" s="330" t="s">
        <v>2754</v>
      </c>
      <c r="C572" s="330" t="s">
        <v>2755</v>
      </c>
      <c r="D572" s="331" t="s">
        <v>61</v>
      </c>
      <c r="E572" s="331" t="s">
        <v>67</v>
      </c>
      <c r="F572" s="338">
        <v>0.17499999999999999</v>
      </c>
      <c r="G572" s="330" t="s">
        <v>60</v>
      </c>
      <c r="H572" s="330" t="s">
        <v>60</v>
      </c>
      <c r="I572" s="331" t="s">
        <v>2756</v>
      </c>
      <c r="J572" s="333" t="s">
        <v>491</v>
      </c>
      <c r="K572" s="329">
        <v>44614</v>
      </c>
      <c r="L572" s="332">
        <v>-72.38</v>
      </c>
      <c r="M572" s="331" t="s">
        <v>492</v>
      </c>
      <c r="N572" s="332">
        <v>-72.38</v>
      </c>
      <c r="O572" s="332">
        <v>-72.38</v>
      </c>
      <c r="P572" s="90">
        <f t="shared" si="24"/>
        <v>565</v>
      </c>
      <c r="Q572" s="90">
        <f t="shared" si="25"/>
        <v>564</v>
      </c>
      <c r="R572" s="90">
        <f t="shared" si="26"/>
        <v>567</v>
      </c>
    </row>
    <row r="573" spans="1:18">
      <c r="A573" s="329">
        <v>44546</v>
      </c>
      <c r="B573" s="330" t="s">
        <v>2757</v>
      </c>
      <c r="C573" s="330" t="s">
        <v>2758</v>
      </c>
      <c r="D573" s="331" t="s">
        <v>61</v>
      </c>
      <c r="E573" s="331" t="s">
        <v>67</v>
      </c>
      <c r="F573" s="332">
        <v>49.58</v>
      </c>
      <c r="G573" s="330" t="s">
        <v>60</v>
      </c>
      <c r="H573" s="330" t="s">
        <v>2759</v>
      </c>
      <c r="I573" s="331" t="s">
        <v>2760</v>
      </c>
      <c r="J573" s="333" t="s">
        <v>491</v>
      </c>
      <c r="K573" s="329">
        <v>44546</v>
      </c>
      <c r="L573" s="332">
        <v>-74.16</v>
      </c>
      <c r="M573" s="331" t="s">
        <v>492</v>
      </c>
      <c r="N573" s="332">
        <v>-74.16</v>
      </c>
      <c r="O573" s="332">
        <v>-74.16</v>
      </c>
      <c r="P573" s="90">
        <f t="shared" si="24"/>
        <v>567</v>
      </c>
      <c r="Q573" s="90">
        <f t="shared" si="25"/>
        <v>565</v>
      </c>
      <c r="R573" s="90">
        <f t="shared" si="26"/>
        <v>568</v>
      </c>
    </row>
    <row r="574" spans="1:18" ht="22.5">
      <c r="A574" s="329">
        <v>44869</v>
      </c>
      <c r="B574" s="330" t="s">
        <v>2761</v>
      </c>
      <c r="C574" s="330" t="s">
        <v>2762</v>
      </c>
      <c r="D574" s="331" t="s">
        <v>61</v>
      </c>
      <c r="E574" s="331" t="s">
        <v>77</v>
      </c>
      <c r="F574" s="332">
        <v>6467.32</v>
      </c>
      <c r="G574" s="330" t="s">
        <v>2763</v>
      </c>
      <c r="H574" s="330" t="s">
        <v>2764</v>
      </c>
      <c r="I574" s="331" t="s">
        <v>2765</v>
      </c>
      <c r="J574" s="333" t="s">
        <v>491</v>
      </c>
      <c r="K574" s="329">
        <v>44869</v>
      </c>
      <c r="L574" s="332">
        <v>-74.8</v>
      </c>
      <c r="M574" s="331" t="s">
        <v>492</v>
      </c>
      <c r="N574" s="332">
        <v>-76.87</v>
      </c>
      <c r="O574" s="332">
        <v>-78.98</v>
      </c>
      <c r="P574" s="90">
        <f t="shared" si="24"/>
        <v>571</v>
      </c>
      <c r="Q574" s="90">
        <f t="shared" si="25"/>
        <v>566</v>
      </c>
      <c r="R574" s="90">
        <f t="shared" si="26"/>
        <v>573</v>
      </c>
    </row>
    <row r="575" spans="1:18">
      <c r="A575" s="329">
        <v>44846</v>
      </c>
      <c r="B575" s="330" t="s">
        <v>2766</v>
      </c>
      <c r="C575" s="330" t="s">
        <v>2767</v>
      </c>
      <c r="D575" s="331" t="s">
        <v>61</v>
      </c>
      <c r="E575" s="331" t="s">
        <v>77</v>
      </c>
      <c r="F575" s="338">
        <v>0.26600000000000001</v>
      </c>
      <c r="G575" s="330" t="s">
        <v>60</v>
      </c>
      <c r="H575" s="330" t="s">
        <v>60</v>
      </c>
      <c r="I575" s="331" t="s">
        <v>2768</v>
      </c>
      <c r="J575" s="333" t="s">
        <v>491</v>
      </c>
      <c r="K575" s="329">
        <v>44846</v>
      </c>
      <c r="L575" s="332">
        <v>-75.06</v>
      </c>
      <c r="M575" s="331" t="s">
        <v>492</v>
      </c>
      <c r="N575" s="332">
        <v>-75.06</v>
      </c>
      <c r="O575" s="332">
        <v>-75.790000000000006</v>
      </c>
      <c r="P575" s="90">
        <f t="shared" si="24"/>
        <v>570</v>
      </c>
      <c r="Q575" s="90">
        <f t="shared" si="25"/>
        <v>567</v>
      </c>
      <c r="R575" s="90">
        <f t="shared" si="26"/>
        <v>569</v>
      </c>
    </row>
    <row r="576" spans="1:18">
      <c r="A576" s="329">
        <v>44348</v>
      </c>
      <c r="B576" s="330" t="s">
        <v>2769</v>
      </c>
      <c r="C576" s="330" t="s">
        <v>2770</v>
      </c>
      <c r="D576" s="331" t="s">
        <v>61</v>
      </c>
      <c r="E576" s="331" t="s">
        <v>77</v>
      </c>
      <c r="F576" s="338">
        <v>0.27600000000000002</v>
      </c>
      <c r="G576" s="330" t="s">
        <v>2771</v>
      </c>
      <c r="H576" s="330" t="s">
        <v>60</v>
      </c>
      <c r="I576" s="331" t="s">
        <v>2772</v>
      </c>
      <c r="J576" s="333" t="s">
        <v>491</v>
      </c>
      <c r="K576" s="329">
        <v>44348</v>
      </c>
      <c r="L576" s="332">
        <v>-77.78</v>
      </c>
      <c r="M576" s="331" t="s">
        <v>492</v>
      </c>
      <c r="N576" s="332">
        <v>-77.78</v>
      </c>
      <c r="O576" s="332">
        <v>-78.05</v>
      </c>
      <c r="P576" s="90">
        <f t="shared" si="24"/>
        <v>573</v>
      </c>
      <c r="Q576" s="90">
        <f t="shared" si="25"/>
        <v>568</v>
      </c>
      <c r="R576" s="90">
        <f t="shared" si="26"/>
        <v>572</v>
      </c>
    </row>
    <row r="577" spans="1:18">
      <c r="A577" s="329">
        <v>44407</v>
      </c>
      <c r="B577" s="330" t="s">
        <v>2773</v>
      </c>
      <c r="C577" s="330" t="s">
        <v>2774</v>
      </c>
      <c r="D577" s="331" t="s">
        <v>61</v>
      </c>
      <c r="E577" s="331" t="s">
        <v>67</v>
      </c>
      <c r="F577" s="332">
        <v>42.22</v>
      </c>
      <c r="G577" s="330" t="s">
        <v>60</v>
      </c>
      <c r="H577" s="330" t="s">
        <v>2775</v>
      </c>
      <c r="I577" s="331" t="s">
        <v>2776</v>
      </c>
      <c r="J577" s="333" t="s">
        <v>491</v>
      </c>
      <c r="K577" s="329">
        <v>44407</v>
      </c>
      <c r="L577" s="332">
        <v>-79.87</v>
      </c>
      <c r="M577" s="331" t="s">
        <v>492</v>
      </c>
      <c r="N577" s="332">
        <v>-66.599999999999994</v>
      </c>
      <c r="O577" s="332">
        <v>-40.75</v>
      </c>
      <c r="P577" s="90">
        <f t="shared" si="24"/>
        <v>559</v>
      </c>
      <c r="Q577" s="90">
        <f t="shared" si="25"/>
        <v>569</v>
      </c>
      <c r="R577" s="90">
        <f t="shared" si="26"/>
        <v>536</v>
      </c>
    </row>
    <row r="578" spans="1:18">
      <c r="A578" s="329">
        <v>44151</v>
      </c>
      <c r="B578" s="330" t="s">
        <v>2777</v>
      </c>
      <c r="C578" s="330" t="s">
        <v>2778</v>
      </c>
      <c r="D578" s="331" t="s">
        <v>61</v>
      </c>
      <c r="E578" s="331" t="s">
        <v>67</v>
      </c>
      <c r="F578" s="332">
        <v>8.2899999999999991</v>
      </c>
      <c r="G578" s="330" t="s">
        <v>60</v>
      </c>
      <c r="H578" s="330" t="s">
        <v>2779</v>
      </c>
      <c r="I578" s="331" t="s">
        <v>2780</v>
      </c>
      <c r="J578" s="333" t="s">
        <v>491</v>
      </c>
      <c r="K578" s="329">
        <v>44151</v>
      </c>
      <c r="L578" s="332">
        <v>-80</v>
      </c>
      <c r="M578" s="331" t="s">
        <v>492</v>
      </c>
      <c r="N578" s="332">
        <v>-60</v>
      </c>
      <c r="O578" s="332">
        <v>-80</v>
      </c>
      <c r="P578" s="90">
        <f t="shared" si="24"/>
        <v>554</v>
      </c>
      <c r="Q578" s="90">
        <f t="shared" si="25"/>
        <v>570</v>
      </c>
      <c r="R578" s="90">
        <f t="shared" si="26"/>
        <v>575</v>
      </c>
    </row>
    <row r="579" spans="1:18">
      <c r="A579" s="329">
        <v>44355</v>
      </c>
      <c r="B579" s="330" t="s">
        <v>2781</v>
      </c>
      <c r="C579" s="330" t="s">
        <v>2782</v>
      </c>
      <c r="D579" s="331" t="s">
        <v>61</v>
      </c>
      <c r="E579" s="331" t="s">
        <v>67</v>
      </c>
      <c r="F579" s="332">
        <v>16.82</v>
      </c>
      <c r="G579" s="330" t="s">
        <v>2783</v>
      </c>
      <c r="H579" s="330" t="s">
        <v>2784</v>
      </c>
      <c r="I579" s="331" t="s">
        <v>2785</v>
      </c>
      <c r="J579" s="333" t="s">
        <v>491</v>
      </c>
      <c r="K579" s="329">
        <v>44355</v>
      </c>
      <c r="L579" s="332">
        <v>-80.12</v>
      </c>
      <c r="M579" s="331" t="s">
        <v>492</v>
      </c>
      <c r="N579" s="332">
        <v>-81.11</v>
      </c>
      <c r="O579" s="332">
        <v>-38.4</v>
      </c>
      <c r="P579" s="90">
        <f t="shared" si="24"/>
        <v>577</v>
      </c>
      <c r="Q579" s="90">
        <f t="shared" si="25"/>
        <v>571</v>
      </c>
      <c r="R579" s="90">
        <f t="shared" si="26"/>
        <v>532</v>
      </c>
    </row>
    <row r="580" spans="1:18">
      <c r="A580" s="329">
        <v>44208</v>
      </c>
      <c r="B580" s="330" t="s">
        <v>2786</v>
      </c>
      <c r="C580" s="330" t="s">
        <v>2787</v>
      </c>
      <c r="D580" s="331" t="s">
        <v>61</v>
      </c>
      <c r="E580" s="331" t="s">
        <v>67</v>
      </c>
      <c r="F580" s="338">
        <v>0.51900000000000002</v>
      </c>
      <c r="G580" s="330" t="s">
        <v>2788</v>
      </c>
      <c r="H580" s="330" t="s">
        <v>2789</v>
      </c>
      <c r="I580" s="331" t="s">
        <v>2790</v>
      </c>
      <c r="J580" s="333" t="s">
        <v>491</v>
      </c>
      <c r="K580" s="329">
        <v>44208</v>
      </c>
      <c r="L580" s="332">
        <v>-80.2</v>
      </c>
      <c r="M580" s="331" t="s">
        <v>492</v>
      </c>
      <c r="N580" s="332">
        <v>-80.2</v>
      </c>
      <c r="O580" s="332">
        <v>-77.37</v>
      </c>
      <c r="P580" s="90">
        <f t="shared" si="24"/>
        <v>575</v>
      </c>
      <c r="Q580" s="90">
        <f t="shared" si="25"/>
        <v>572</v>
      </c>
      <c r="R580" s="90">
        <f t="shared" si="26"/>
        <v>570</v>
      </c>
    </row>
    <row r="581" spans="1:18">
      <c r="A581" s="329">
        <v>44792</v>
      </c>
      <c r="B581" s="330" t="s">
        <v>2791</v>
      </c>
      <c r="C581" s="330" t="s">
        <v>2792</v>
      </c>
      <c r="D581" s="331" t="s">
        <v>61</v>
      </c>
      <c r="E581" s="331" t="s">
        <v>67</v>
      </c>
      <c r="F581" s="332">
        <v>26.86</v>
      </c>
      <c r="G581" s="330" t="s">
        <v>2793</v>
      </c>
      <c r="H581" s="330" t="s">
        <v>2794</v>
      </c>
      <c r="I581" s="331" t="s">
        <v>2795</v>
      </c>
      <c r="J581" s="333" t="s">
        <v>491</v>
      </c>
      <c r="K581" s="329">
        <v>44792</v>
      </c>
      <c r="L581" s="332">
        <v>-80.36</v>
      </c>
      <c r="M581" s="331" t="s">
        <v>492</v>
      </c>
      <c r="N581" s="332">
        <v>-78.849999999999994</v>
      </c>
      <c r="O581" s="332">
        <v>-79.25</v>
      </c>
      <c r="P581" s="90">
        <f t="shared" si="24"/>
        <v>574</v>
      </c>
      <c r="Q581" s="90">
        <f t="shared" si="25"/>
        <v>573</v>
      </c>
      <c r="R581" s="90">
        <f t="shared" si="26"/>
        <v>574</v>
      </c>
    </row>
    <row r="582" spans="1:18">
      <c r="A582" s="329">
        <v>43872</v>
      </c>
      <c r="B582" s="330" t="s">
        <v>2796</v>
      </c>
      <c r="C582" s="330" t="s">
        <v>2797</v>
      </c>
      <c r="D582" s="331" t="s">
        <v>61</v>
      </c>
      <c r="E582" s="331" t="s">
        <v>67</v>
      </c>
      <c r="F582" s="332">
        <v>14.7</v>
      </c>
      <c r="G582" s="330" t="s">
        <v>60</v>
      </c>
      <c r="H582" s="330" t="s">
        <v>60</v>
      </c>
      <c r="I582" s="331" t="s">
        <v>2798</v>
      </c>
      <c r="J582" s="333" t="s">
        <v>491</v>
      </c>
      <c r="K582" s="329">
        <v>43872</v>
      </c>
      <c r="L582" s="332">
        <v>-80.86</v>
      </c>
      <c r="M582" s="331" t="s">
        <v>492</v>
      </c>
      <c r="N582" s="332">
        <v>-80.86</v>
      </c>
      <c r="O582" s="332">
        <v>-81.19</v>
      </c>
      <c r="P582" s="90">
        <f t="shared" si="24"/>
        <v>576</v>
      </c>
      <c r="Q582" s="90">
        <f t="shared" si="25"/>
        <v>574</v>
      </c>
      <c r="R582" s="90">
        <f t="shared" si="26"/>
        <v>578</v>
      </c>
    </row>
    <row r="583" spans="1:18">
      <c r="A583" s="329">
        <v>44771</v>
      </c>
      <c r="B583" s="330" t="s">
        <v>2799</v>
      </c>
      <c r="C583" s="330" t="s">
        <v>2800</v>
      </c>
      <c r="D583" s="331" t="s">
        <v>61</v>
      </c>
      <c r="E583" s="331" t="s">
        <v>67</v>
      </c>
      <c r="F583" s="332">
        <v>4.42</v>
      </c>
      <c r="G583" s="330" t="s">
        <v>2801</v>
      </c>
      <c r="H583" s="330" t="s">
        <v>2802</v>
      </c>
      <c r="I583" s="331" t="s">
        <v>2803</v>
      </c>
      <c r="J583" s="333" t="s">
        <v>491</v>
      </c>
      <c r="K583" s="329">
        <v>44771</v>
      </c>
      <c r="L583" s="332">
        <v>-81.239999999999995</v>
      </c>
      <c r="M583" s="331" t="s">
        <v>492</v>
      </c>
      <c r="N583" s="332">
        <v>-77.25</v>
      </c>
      <c r="O583" s="332">
        <v>-69.040000000000006</v>
      </c>
      <c r="P583" s="90">
        <f t="shared" si="24"/>
        <v>572</v>
      </c>
      <c r="Q583" s="90">
        <f t="shared" si="25"/>
        <v>575</v>
      </c>
      <c r="R583" s="90">
        <f t="shared" si="26"/>
        <v>565</v>
      </c>
    </row>
    <row r="584" spans="1:18" ht="22.5">
      <c r="A584" s="329">
        <v>44876</v>
      </c>
      <c r="B584" s="330" t="s">
        <v>2804</v>
      </c>
      <c r="C584" s="330" t="s">
        <v>2805</v>
      </c>
      <c r="D584" s="331" t="s">
        <v>61</v>
      </c>
      <c r="E584" s="331" t="s">
        <v>77</v>
      </c>
      <c r="F584" s="338">
        <v>0.155</v>
      </c>
      <c r="G584" s="330" t="s">
        <v>60</v>
      </c>
      <c r="H584" s="330" t="s">
        <v>2806</v>
      </c>
      <c r="I584" s="331" t="s">
        <v>2807</v>
      </c>
      <c r="J584" s="333" t="s">
        <v>491</v>
      </c>
      <c r="K584" s="329">
        <v>44876</v>
      </c>
      <c r="L584" s="332">
        <v>-81.48</v>
      </c>
      <c r="M584" s="331" t="s">
        <v>492</v>
      </c>
      <c r="N584" s="332">
        <v>-81.25</v>
      </c>
      <c r="O584" s="332">
        <v>-82.96</v>
      </c>
      <c r="P584" s="90">
        <f t="shared" si="24"/>
        <v>578</v>
      </c>
      <c r="Q584" s="90">
        <f t="shared" si="25"/>
        <v>576</v>
      </c>
      <c r="R584" s="90">
        <f t="shared" si="26"/>
        <v>580</v>
      </c>
    </row>
    <row r="585" spans="1:18">
      <c r="A585" s="329">
        <v>44379</v>
      </c>
      <c r="B585" s="330" t="s">
        <v>2808</v>
      </c>
      <c r="C585" s="330" t="s">
        <v>2809</v>
      </c>
      <c r="D585" s="331" t="s">
        <v>61</v>
      </c>
      <c r="E585" s="331" t="s">
        <v>67</v>
      </c>
      <c r="F585" s="338">
        <v>0.55200000000000005</v>
      </c>
      <c r="G585" s="330" t="s">
        <v>60</v>
      </c>
      <c r="H585" s="330" t="s">
        <v>60</v>
      </c>
      <c r="I585" s="331" t="s">
        <v>2810</v>
      </c>
      <c r="J585" s="333" t="s">
        <v>491</v>
      </c>
      <c r="K585" s="329">
        <v>44379</v>
      </c>
      <c r="L585" s="332">
        <v>-82.5</v>
      </c>
      <c r="M585" s="331" t="s">
        <v>492</v>
      </c>
      <c r="N585" s="332">
        <v>-83.17</v>
      </c>
      <c r="O585" s="332">
        <v>-82.57</v>
      </c>
      <c r="P585" s="90">
        <f t="shared" ref="P585:P618" si="27">RANK(N585,$N$9:$N$618)</f>
        <v>581</v>
      </c>
      <c r="Q585" s="90">
        <f t="shared" ref="Q585:Q618" si="28">RANK(L585,$L$9:$L$618)</f>
        <v>577</v>
      </c>
      <c r="R585" s="90">
        <f t="shared" ref="R585:R618" si="29">RANK(O585,$O$9:$O$618)</f>
        <v>579</v>
      </c>
    </row>
    <row r="586" spans="1:18">
      <c r="A586" s="329">
        <v>44214</v>
      </c>
      <c r="B586" s="330" t="s">
        <v>2811</v>
      </c>
      <c r="C586" s="330" t="s">
        <v>2812</v>
      </c>
      <c r="D586" s="331" t="s">
        <v>61</v>
      </c>
      <c r="E586" s="331" t="s">
        <v>77</v>
      </c>
      <c r="F586" s="338">
        <v>0.77200000000000002</v>
      </c>
      <c r="G586" s="330" t="s">
        <v>60</v>
      </c>
      <c r="H586" s="330" t="s">
        <v>60</v>
      </c>
      <c r="I586" s="331" t="s">
        <v>2813</v>
      </c>
      <c r="J586" s="333" t="s">
        <v>491</v>
      </c>
      <c r="K586" s="329">
        <v>44214</v>
      </c>
      <c r="L586" s="332">
        <v>-83.87</v>
      </c>
      <c r="M586" s="331" t="s">
        <v>492</v>
      </c>
      <c r="N586" s="332">
        <v>-74.569999999999993</v>
      </c>
      <c r="O586" s="332">
        <v>-63.33</v>
      </c>
      <c r="P586" s="90">
        <f t="shared" si="27"/>
        <v>568</v>
      </c>
      <c r="Q586" s="90">
        <f t="shared" si="28"/>
        <v>578</v>
      </c>
      <c r="R586" s="90">
        <f t="shared" si="29"/>
        <v>560</v>
      </c>
    </row>
    <row r="587" spans="1:18">
      <c r="A587" s="329">
        <v>44050</v>
      </c>
      <c r="B587" s="330" t="s">
        <v>2814</v>
      </c>
      <c r="C587" s="330" t="s">
        <v>2815</v>
      </c>
      <c r="D587" s="331" t="s">
        <v>61</v>
      </c>
      <c r="E587" s="331" t="s">
        <v>67</v>
      </c>
      <c r="F587" s="338">
        <v>0.40200000000000002</v>
      </c>
      <c r="G587" s="330" t="s">
        <v>60</v>
      </c>
      <c r="H587" s="330" t="s">
        <v>2816</v>
      </c>
      <c r="I587" s="331" t="s">
        <v>2817</v>
      </c>
      <c r="J587" s="333" t="s">
        <v>491</v>
      </c>
      <c r="K587" s="329">
        <v>44050</v>
      </c>
      <c r="L587" s="332">
        <v>-83.89</v>
      </c>
      <c r="M587" s="331" t="s">
        <v>492</v>
      </c>
      <c r="N587" s="332">
        <v>-88.24</v>
      </c>
      <c r="O587" s="332">
        <v>-83.33</v>
      </c>
      <c r="P587" s="90">
        <f t="shared" si="27"/>
        <v>584</v>
      </c>
      <c r="Q587" s="90">
        <f t="shared" si="28"/>
        <v>579</v>
      </c>
      <c r="R587" s="90">
        <f t="shared" si="29"/>
        <v>581</v>
      </c>
    </row>
    <row r="588" spans="1:18">
      <c r="A588" s="329">
        <v>44019</v>
      </c>
      <c r="B588" s="330" t="s">
        <v>2818</v>
      </c>
      <c r="C588" s="330" t="s">
        <v>2819</v>
      </c>
      <c r="D588" s="331" t="s">
        <v>61</v>
      </c>
      <c r="E588" s="331" t="s">
        <v>67</v>
      </c>
      <c r="F588" s="338">
        <v>0.22500000000000001</v>
      </c>
      <c r="G588" s="330" t="s">
        <v>60</v>
      </c>
      <c r="H588" s="330" t="s">
        <v>2820</v>
      </c>
      <c r="I588" s="331" t="s">
        <v>2821</v>
      </c>
      <c r="J588" s="333" t="s">
        <v>491</v>
      </c>
      <c r="K588" s="329">
        <v>44019</v>
      </c>
      <c r="L588" s="332">
        <v>-84.75</v>
      </c>
      <c r="M588" s="331" t="s">
        <v>492</v>
      </c>
      <c r="N588" s="332">
        <v>-84.75</v>
      </c>
      <c r="O588" s="332">
        <v>-84.75</v>
      </c>
      <c r="P588" s="90">
        <f t="shared" si="27"/>
        <v>582</v>
      </c>
      <c r="Q588" s="90">
        <f t="shared" si="28"/>
        <v>580</v>
      </c>
      <c r="R588" s="90">
        <f t="shared" si="29"/>
        <v>583</v>
      </c>
    </row>
    <row r="589" spans="1:18">
      <c r="A589" s="329">
        <v>44041</v>
      </c>
      <c r="B589" s="330" t="s">
        <v>2822</v>
      </c>
      <c r="C589" s="330" t="s">
        <v>60</v>
      </c>
      <c r="D589" s="331" t="s">
        <v>61</v>
      </c>
      <c r="E589" s="331" t="s">
        <v>67</v>
      </c>
      <c r="F589" s="332">
        <v>103.3</v>
      </c>
      <c r="G589" s="330" t="s">
        <v>2823</v>
      </c>
      <c r="H589" s="330" t="s">
        <v>60</v>
      </c>
      <c r="I589" s="331" t="s">
        <v>2824</v>
      </c>
      <c r="J589" s="333" t="s">
        <v>491</v>
      </c>
      <c r="K589" s="329">
        <v>44041</v>
      </c>
      <c r="L589" s="332">
        <v>-85.26</v>
      </c>
      <c r="M589" s="331" t="s">
        <v>492</v>
      </c>
      <c r="N589" s="332">
        <v>-82.51</v>
      </c>
      <c r="O589" s="332">
        <v>-85.42</v>
      </c>
      <c r="P589" s="90">
        <f t="shared" si="27"/>
        <v>579</v>
      </c>
      <c r="Q589" s="90">
        <f t="shared" si="28"/>
        <v>581</v>
      </c>
      <c r="R589" s="90">
        <f t="shared" si="29"/>
        <v>585</v>
      </c>
    </row>
    <row r="590" spans="1:18">
      <c r="A590" s="329">
        <v>44288</v>
      </c>
      <c r="B590" s="330" t="s">
        <v>2825</v>
      </c>
      <c r="C590" s="330" t="s">
        <v>2826</v>
      </c>
      <c r="D590" s="331" t="s">
        <v>61</v>
      </c>
      <c r="E590" s="331" t="s">
        <v>67</v>
      </c>
      <c r="F590" s="338">
        <v>0.4</v>
      </c>
      <c r="G590" s="330" t="s">
        <v>60</v>
      </c>
      <c r="H590" s="330" t="s">
        <v>60</v>
      </c>
      <c r="I590" s="331" t="s">
        <v>2827</v>
      </c>
      <c r="J590" s="333" t="s">
        <v>491</v>
      </c>
      <c r="K590" s="329">
        <v>44288</v>
      </c>
      <c r="L590" s="332">
        <v>-86.53</v>
      </c>
      <c r="M590" s="331" t="s">
        <v>492</v>
      </c>
      <c r="N590" s="332">
        <v>-86.1</v>
      </c>
      <c r="O590" s="332">
        <v>-86.53</v>
      </c>
      <c r="P590" s="90">
        <f t="shared" si="27"/>
        <v>583</v>
      </c>
      <c r="Q590" s="90">
        <f t="shared" si="28"/>
        <v>582</v>
      </c>
      <c r="R590" s="90">
        <f t="shared" si="29"/>
        <v>586</v>
      </c>
    </row>
    <row r="591" spans="1:18">
      <c r="A591" s="329">
        <v>44518</v>
      </c>
      <c r="B591" s="330" t="s">
        <v>2828</v>
      </c>
      <c r="C591" s="330" t="s">
        <v>2829</v>
      </c>
      <c r="D591" s="331" t="s">
        <v>61</v>
      </c>
      <c r="E591" s="331" t="s">
        <v>67</v>
      </c>
      <c r="F591" s="332">
        <v>2.62</v>
      </c>
      <c r="G591" s="330" t="s">
        <v>60</v>
      </c>
      <c r="H591" s="330" t="s">
        <v>2830</v>
      </c>
      <c r="I591" s="331" t="s">
        <v>2831</v>
      </c>
      <c r="J591" s="333" t="s">
        <v>491</v>
      </c>
      <c r="K591" s="329">
        <v>44518</v>
      </c>
      <c r="L591" s="332">
        <v>-86.84</v>
      </c>
      <c r="M591" s="331" t="s">
        <v>492</v>
      </c>
      <c r="N591" s="332">
        <v>-82.76</v>
      </c>
      <c r="O591" s="332">
        <v>-86.67</v>
      </c>
      <c r="P591" s="90">
        <f t="shared" si="27"/>
        <v>580</v>
      </c>
      <c r="Q591" s="90">
        <f t="shared" si="28"/>
        <v>583</v>
      </c>
      <c r="R591" s="90">
        <f t="shared" si="29"/>
        <v>587</v>
      </c>
    </row>
    <row r="592" spans="1:18">
      <c r="A592" s="329">
        <v>44762</v>
      </c>
      <c r="B592" s="330" t="s">
        <v>2832</v>
      </c>
      <c r="C592" s="330" t="s">
        <v>2833</v>
      </c>
      <c r="D592" s="331" t="s">
        <v>61</v>
      </c>
      <c r="E592" s="331" t="s">
        <v>67</v>
      </c>
      <c r="F592" s="332">
        <v>4.12</v>
      </c>
      <c r="G592" s="330" t="s">
        <v>60</v>
      </c>
      <c r="H592" s="330" t="s">
        <v>60</v>
      </c>
      <c r="I592" s="331" t="s">
        <v>2834</v>
      </c>
      <c r="J592" s="333" t="s">
        <v>491</v>
      </c>
      <c r="K592" s="329">
        <v>44762</v>
      </c>
      <c r="L592" s="332">
        <v>-87.19</v>
      </c>
      <c r="M592" s="331" t="s">
        <v>492</v>
      </c>
      <c r="N592" s="332">
        <v>-74.64</v>
      </c>
      <c r="O592" s="332">
        <v>-84.48</v>
      </c>
      <c r="P592" s="90">
        <f t="shared" si="27"/>
        <v>569</v>
      </c>
      <c r="Q592" s="90">
        <f t="shared" si="28"/>
        <v>584</v>
      </c>
      <c r="R592" s="90">
        <f t="shared" si="29"/>
        <v>582</v>
      </c>
    </row>
    <row r="593" spans="1:18">
      <c r="A593" s="329">
        <v>44120</v>
      </c>
      <c r="B593" s="330" t="s">
        <v>2835</v>
      </c>
      <c r="C593" s="330" t="s">
        <v>2836</v>
      </c>
      <c r="D593" s="331" t="s">
        <v>61</v>
      </c>
      <c r="E593" s="331" t="s">
        <v>77</v>
      </c>
      <c r="F593" s="332">
        <v>281.08</v>
      </c>
      <c r="G593" s="330" t="s">
        <v>2837</v>
      </c>
      <c r="H593" s="330" t="s">
        <v>60</v>
      </c>
      <c r="I593" s="331" t="s">
        <v>2838</v>
      </c>
      <c r="J593" s="333" t="s">
        <v>491</v>
      </c>
      <c r="K593" s="329">
        <v>44120</v>
      </c>
      <c r="L593" s="332">
        <v>-88.48</v>
      </c>
      <c r="M593" s="331" t="s">
        <v>492</v>
      </c>
      <c r="N593" s="332">
        <v>-88.36</v>
      </c>
      <c r="O593" s="332">
        <v>-87.79</v>
      </c>
      <c r="P593" s="90">
        <f t="shared" si="27"/>
        <v>585</v>
      </c>
      <c r="Q593" s="90">
        <f t="shared" si="28"/>
        <v>585</v>
      </c>
      <c r="R593" s="90">
        <f t="shared" si="29"/>
        <v>589</v>
      </c>
    </row>
    <row r="594" spans="1:18">
      <c r="A594" s="329">
        <v>44753</v>
      </c>
      <c r="B594" s="330" t="s">
        <v>2839</v>
      </c>
      <c r="C594" s="330" t="s">
        <v>2840</v>
      </c>
      <c r="D594" s="331" t="s">
        <v>61</v>
      </c>
      <c r="E594" s="331" t="s">
        <v>67</v>
      </c>
      <c r="F594" s="338">
        <v>0.36699999999999999</v>
      </c>
      <c r="G594" s="330" t="s">
        <v>60</v>
      </c>
      <c r="H594" s="330" t="s">
        <v>60</v>
      </c>
      <c r="I594" s="331" t="s">
        <v>2841</v>
      </c>
      <c r="J594" s="333" t="s">
        <v>491</v>
      </c>
      <c r="K594" s="329">
        <v>44753</v>
      </c>
      <c r="L594" s="332">
        <v>-88.89</v>
      </c>
      <c r="M594" s="331" t="s">
        <v>492</v>
      </c>
      <c r="N594" s="332">
        <v>-88.89</v>
      </c>
      <c r="O594" s="332">
        <v>-88.89</v>
      </c>
      <c r="P594" s="90">
        <f t="shared" si="27"/>
        <v>586</v>
      </c>
      <c r="Q594" s="90">
        <f t="shared" si="28"/>
        <v>586</v>
      </c>
      <c r="R594" s="90">
        <f t="shared" si="29"/>
        <v>590</v>
      </c>
    </row>
    <row r="595" spans="1:18">
      <c r="A595" s="329">
        <v>44109</v>
      </c>
      <c r="B595" s="330" t="s">
        <v>2842</v>
      </c>
      <c r="C595" s="330" t="s">
        <v>60</v>
      </c>
      <c r="D595" s="331" t="s">
        <v>61</v>
      </c>
      <c r="E595" s="331" t="s">
        <v>67</v>
      </c>
      <c r="F595" s="332">
        <v>2.93</v>
      </c>
      <c r="G595" s="330" t="s">
        <v>60</v>
      </c>
      <c r="H595" s="330" t="s">
        <v>2843</v>
      </c>
      <c r="I595" s="331" t="s">
        <v>2844</v>
      </c>
      <c r="J595" s="333" t="s">
        <v>491</v>
      </c>
      <c r="K595" s="329">
        <v>44109</v>
      </c>
      <c r="L595" s="332">
        <v>-90.96</v>
      </c>
      <c r="M595" s="331" t="s">
        <v>492</v>
      </c>
      <c r="N595" s="332">
        <v>-89.39</v>
      </c>
      <c r="O595" s="332">
        <v>-89.98</v>
      </c>
      <c r="P595" s="90">
        <f t="shared" si="27"/>
        <v>587</v>
      </c>
      <c r="Q595" s="90">
        <f t="shared" si="28"/>
        <v>587</v>
      </c>
      <c r="R595" s="90">
        <f t="shared" si="29"/>
        <v>591</v>
      </c>
    </row>
    <row r="596" spans="1:18">
      <c r="A596" s="329">
        <v>44174</v>
      </c>
      <c r="B596" s="330" t="s">
        <v>2845</v>
      </c>
      <c r="C596" s="330" t="s">
        <v>60</v>
      </c>
      <c r="D596" s="331" t="s">
        <v>61</v>
      </c>
      <c r="E596" s="331" t="s">
        <v>77</v>
      </c>
      <c r="F596" s="332">
        <v>3.36</v>
      </c>
      <c r="G596" s="330" t="s">
        <v>2846</v>
      </c>
      <c r="H596" s="330" t="s">
        <v>60</v>
      </c>
      <c r="I596" s="331" t="s">
        <v>2847</v>
      </c>
      <c r="J596" s="333" t="s">
        <v>491</v>
      </c>
      <c r="K596" s="329">
        <v>44174</v>
      </c>
      <c r="L596" s="332">
        <v>-91.09</v>
      </c>
      <c r="M596" s="331" t="s">
        <v>492</v>
      </c>
      <c r="N596" s="332">
        <v>-91.07</v>
      </c>
      <c r="O596" s="332">
        <v>-90.54</v>
      </c>
      <c r="P596" s="90">
        <f t="shared" si="27"/>
        <v>589</v>
      </c>
      <c r="Q596" s="90">
        <f t="shared" si="28"/>
        <v>588</v>
      </c>
      <c r="R596" s="90">
        <f t="shared" si="29"/>
        <v>593</v>
      </c>
    </row>
    <row r="597" spans="1:18">
      <c r="A597" s="329">
        <v>44592</v>
      </c>
      <c r="B597" s="330" t="s">
        <v>2848</v>
      </c>
      <c r="C597" s="330" t="s">
        <v>2849</v>
      </c>
      <c r="D597" s="331" t="s">
        <v>61</v>
      </c>
      <c r="E597" s="331" t="s">
        <v>77</v>
      </c>
      <c r="F597" s="338">
        <v>0.60899999999999999</v>
      </c>
      <c r="G597" s="330" t="s">
        <v>2850</v>
      </c>
      <c r="H597" s="330" t="s">
        <v>2851</v>
      </c>
      <c r="I597" s="331" t="s">
        <v>2852</v>
      </c>
      <c r="J597" s="333" t="s">
        <v>491</v>
      </c>
      <c r="K597" s="329">
        <v>44592</v>
      </c>
      <c r="L597" s="332">
        <v>-91.45</v>
      </c>
      <c r="M597" s="331" t="s">
        <v>492</v>
      </c>
      <c r="N597" s="332">
        <v>-91.11</v>
      </c>
      <c r="O597" s="332">
        <v>-90.15</v>
      </c>
      <c r="P597" s="90">
        <f t="shared" si="27"/>
        <v>590</v>
      </c>
      <c r="Q597" s="90">
        <f t="shared" si="28"/>
        <v>589</v>
      </c>
      <c r="R597" s="90">
        <f t="shared" si="29"/>
        <v>592</v>
      </c>
    </row>
    <row r="598" spans="1:18">
      <c r="A598" s="329">
        <v>44634</v>
      </c>
      <c r="B598" s="330" t="s">
        <v>2853</v>
      </c>
      <c r="C598" s="330" t="s">
        <v>2854</v>
      </c>
      <c r="D598" s="331" t="s">
        <v>61</v>
      </c>
      <c r="E598" s="331" t="s">
        <v>67</v>
      </c>
      <c r="F598" s="332">
        <v>11.55</v>
      </c>
      <c r="G598" s="330" t="s">
        <v>60</v>
      </c>
      <c r="H598" s="330" t="s">
        <v>2855</v>
      </c>
      <c r="I598" s="331" t="s">
        <v>2856</v>
      </c>
      <c r="J598" s="333" t="s">
        <v>491</v>
      </c>
      <c r="K598" s="329">
        <v>44634</v>
      </c>
      <c r="L598" s="332">
        <v>-91.97</v>
      </c>
      <c r="M598" s="331" t="s">
        <v>492</v>
      </c>
      <c r="N598" s="332">
        <v>-91.97</v>
      </c>
      <c r="O598" s="332">
        <v>-80.349999999999994</v>
      </c>
      <c r="P598" s="90">
        <f t="shared" si="27"/>
        <v>592</v>
      </c>
      <c r="Q598" s="90">
        <f t="shared" si="28"/>
        <v>590</v>
      </c>
      <c r="R598" s="90">
        <f t="shared" si="29"/>
        <v>576</v>
      </c>
    </row>
    <row r="599" spans="1:18">
      <c r="A599" s="329">
        <v>44726</v>
      </c>
      <c r="B599" s="330" t="s">
        <v>2857</v>
      </c>
      <c r="C599" s="330" t="s">
        <v>2858</v>
      </c>
      <c r="D599" s="331" t="s">
        <v>61</v>
      </c>
      <c r="E599" s="331" t="s">
        <v>67</v>
      </c>
      <c r="F599" s="332">
        <v>27.65</v>
      </c>
      <c r="G599" s="330" t="s">
        <v>2859</v>
      </c>
      <c r="H599" s="330" t="s">
        <v>2860</v>
      </c>
      <c r="I599" s="331" t="s">
        <v>2861</v>
      </c>
      <c r="J599" s="333" t="s">
        <v>491</v>
      </c>
      <c r="K599" s="329">
        <v>44726</v>
      </c>
      <c r="L599" s="332">
        <v>-91.98</v>
      </c>
      <c r="M599" s="331" t="s">
        <v>492</v>
      </c>
      <c r="N599" s="332">
        <v>-93.31</v>
      </c>
      <c r="O599" s="332">
        <v>-91.98</v>
      </c>
      <c r="P599" s="90">
        <f t="shared" si="27"/>
        <v>595</v>
      </c>
      <c r="Q599" s="90">
        <f t="shared" si="28"/>
        <v>591</v>
      </c>
      <c r="R599" s="90">
        <f t="shared" si="29"/>
        <v>595</v>
      </c>
    </row>
    <row r="600" spans="1:18">
      <c r="A600" s="329">
        <v>44286</v>
      </c>
      <c r="B600" s="330" t="s">
        <v>2862</v>
      </c>
      <c r="C600" s="330" t="s">
        <v>2863</v>
      </c>
      <c r="D600" s="331" t="s">
        <v>61</v>
      </c>
      <c r="E600" s="331" t="s">
        <v>67</v>
      </c>
      <c r="F600" s="332">
        <v>4.01</v>
      </c>
      <c r="G600" s="330" t="s">
        <v>60</v>
      </c>
      <c r="H600" s="330" t="s">
        <v>60</v>
      </c>
      <c r="I600" s="331" t="s">
        <v>2864</v>
      </c>
      <c r="J600" s="333" t="s">
        <v>491</v>
      </c>
      <c r="K600" s="329">
        <v>44286</v>
      </c>
      <c r="L600" s="332">
        <v>-92.02</v>
      </c>
      <c r="M600" s="331" t="s">
        <v>492</v>
      </c>
      <c r="N600" s="332">
        <v>-92.02</v>
      </c>
      <c r="O600" s="332">
        <v>-85</v>
      </c>
      <c r="P600" s="90">
        <f t="shared" si="27"/>
        <v>593</v>
      </c>
      <c r="Q600" s="90">
        <f t="shared" si="28"/>
        <v>592</v>
      </c>
      <c r="R600" s="90">
        <f t="shared" si="29"/>
        <v>584</v>
      </c>
    </row>
    <row r="601" spans="1:18">
      <c r="A601" s="329">
        <v>44714</v>
      </c>
      <c r="B601" s="330" t="s">
        <v>2865</v>
      </c>
      <c r="C601" s="330" t="s">
        <v>2866</v>
      </c>
      <c r="D601" s="331" t="s">
        <v>61</v>
      </c>
      <c r="E601" s="331" t="s">
        <v>67</v>
      </c>
      <c r="F601" s="338">
        <v>0.88300000000000001</v>
      </c>
      <c r="G601" s="330" t="s">
        <v>2867</v>
      </c>
      <c r="H601" s="330" t="s">
        <v>2868</v>
      </c>
      <c r="I601" s="331" t="s">
        <v>2869</v>
      </c>
      <c r="J601" s="333" t="s">
        <v>491</v>
      </c>
      <c r="K601" s="329">
        <v>44714</v>
      </c>
      <c r="L601" s="332">
        <v>-92.72</v>
      </c>
      <c r="M601" s="331" t="s">
        <v>492</v>
      </c>
      <c r="N601" s="332">
        <v>-91.21</v>
      </c>
      <c r="O601" s="332">
        <v>-86.99</v>
      </c>
      <c r="P601" s="90">
        <f t="shared" si="27"/>
        <v>591</v>
      </c>
      <c r="Q601" s="90">
        <f t="shared" si="28"/>
        <v>593</v>
      </c>
      <c r="R601" s="90">
        <f t="shared" si="29"/>
        <v>588</v>
      </c>
    </row>
    <row r="602" spans="1:18" ht="22.5">
      <c r="A602" s="329">
        <v>44643</v>
      </c>
      <c r="B602" s="330" t="s">
        <v>2870</v>
      </c>
      <c r="C602" s="330" t="s">
        <v>2871</v>
      </c>
      <c r="D602" s="331" t="s">
        <v>61</v>
      </c>
      <c r="E602" s="331" t="s">
        <v>67</v>
      </c>
      <c r="F602" s="338">
        <v>0.35299999999999998</v>
      </c>
      <c r="G602" s="330" t="s">
        <v>2872</v>
      </c>
      <c r="H602" s="330" t="s">
        <v>2873</v>
      </c>
      <c r="I602" s="331" t="s">
        <v>2874</v>
      </c>
      <c r="J602" s="333" t="s">
        <v>491</v>
      </c>
      <c r="K602" s="329">
        <v>44643</v>
      </c>
      <c r="L602" s="332">
        <v>-93.11</v>
      </c>
      <c r="M602" s="331" t="s">
        <v>492</v>
      </c>
      <c r="N602" s="332">
        <v>-93.11</v>
      </c>
      <c r="O602" s="332">
        <v>-93.11</v>
      </c>
      <c r="P602" s="90">
        <f t="shared" si="27"/>
        <v>594</v>
      </c>
      <c r="Q602" s="90">
        <f t="shared" si="28"/>
        <v>594</v>
      </c>
      <c r="R602" s="90">
        <f t="shared" si="29"/>
        <v>596</v>
      </c>
    </row>
    <row r="603" spans="1:18" ht="22.5">
      <c r="A603" s="329">
        <v>44286</v>
      </c>
      <c r="B603" s="330" t="s">
        <v>2875</v>
      </c>
      <c r="C603" s="330" t="s">
        <v>60</v>
      </c>
      <c r="D603" s="331" t="s">
        <v>61</v>
      </c>
      <c r="E603" s="331" t="s">
        <v>67</v>
      </c>
      <c r="F603" s="338">
        <v>0.255</v>
      </c>
      <c r="G603" s="330" t="s">
        <v>60</v>
      </c>
      <c r="H603" s="330" t="s">
        <v>2876</v>
      </c>
      <c r="I603" s="331" t="s">
        <v>2877</v>
      </c>
      <c r="J603" s="333" t="s">
        <v>491</v>
      </c>
      <c r="K603" s="329">
        <v>44286</v>
      </c>
      <c r="L603" s="332">
        <v>-93.28</v>
      </c>
      <c r="M603" s="331" t="s">
        <v>492</v>
      </c>
      <c r="N603" s="332">
        <v>-90.45</v>
      </c>
      <c r="O603" s="332">
        <v>-77.819999999999993</v>
      </c>
      <c r="P603" s="90">
        <f t="shared" si="27"/>
        <v>588</v>
      </c>
      <c r="Q603" s="90">
        <f t="shared" si="28"/>
        <v>595</v>
      </c>
      <c r="R603" s="90">
        <f t="shared" si="29"/>
        <v>571</v>
      </c>
    </row>
    <row r="604" spans="1:18">
      <c r="A604" s="329">
        <v>44259</v>
      </c>
      <c r="B604" s="330" t="s">
        <v>2878</v>
      </c>
      <c r="C604" s="330" t="s">
        <v>2879</v>
      </c>
      <c r="D604" s="331" t="s">
        <v>61</v>
      </c>
      <c r="E604" s="331" t="s">
        <v>67</v>
      </c>
      <c r="F604" s="338">
        <v>0.34</v>
      </c>
      <c r="G604" s="330" t="s">
        <v>60</v>
      </c>
      <c r="H604" s="330" t="s">
        <v>60</v>
      </c>
      <c r="I604" s="331" t="s">
        <v>2880</v>
      </c>
      <c r="J604" s="333" t="s">
        <v>491</v>
      </c>
      <c r="K604" s="329">
        <v>44259</v>
      </c>
      <c r="L604" s="332">
        <v>-93.58</v>
      </c>
      <c r="M604" s="331" t="s">
        <v>492</v>
      </c>
      <c r="N604" s="332">
        <v>-93.58</v>
      </c>
      <c r="O604" s="332">
        <v>-93.2</v>
      </c>
      <c r="P604" s="90">
        <f t="shared" si="27"/>
        <v>596</v>
      </c>
      <c r="Q604" s="90">
        <f t="shared" si="28"/>
        <v>596</v>
      </c>
      <c r="R604" s="90">
        <f t="shared" si="29"/>
        <v>597</v>
      </c>
    </row>
    <row r="605" spans="1:18">
      <c r="A605" s="329">
        <v>44113</v>
      </c>
      <c r="B605" s="330" t="s">
        <v>2881</v>
      </c>
      <c r="C605" s="330" t="s">
        <v>2882</v>
      </c>
      <c r="D605" s="331" t="s">
        <v>61</v>
      </c>
      <c r="E605" s="331" t="s">
        <v>67</v>
      </c>
      <c r="F605" s="338">
        <v>0.251</v>
      </c>
      <c r="G605" s="330" t="s">
        <v>2883</v>
      </c>
      <c r="H605" s="330" t="s">
        <v>60</v>
      </c>
      <c r="I605" s="331" t="s">
        <v>2884</v>
      </c>
      <c r="J605" s="333" t="s">
        <v>491</v>
      </c>
      <c r="K605" s="329">
        <v>44113</v>
      </c>
      <c r="L605" s="332">
        <v>-95.37</v>
      </c>
      <c r="M605" s="331" t="s">
        <v>492</v>
      </c>
      <c r="N605" s="332">
        <v>-95.37</v>
      </c>
      <c r="O605" s="332">
        <v>-95.37</v>
      </c>
      <c r="P605" s="90">
        <f t="shared" si="27"/>
        <v>597</v>
      </c>
      <c r="Q605" s="90">
        <f t="shared" si="28"/>
        <v>597</v>
      </c>
      <c r="R605" s="90">
        <f t="shared" si="29"/>
        <v>599</v>
      </c>
    </row>
    <row r="606" spans="1:18">
      <c r="A606" s="329">
        <v>44487</v>
      </c>
      <c r="B606" s="330" t="s">
        <v>2885</v>
      </c>
      <c r="C606" s="330" t="s">
        <v>2886</v>
      </c>
      <c r="D606" s="331" t="s">
        <v>61</v>
      </c>
      <c r="E606" s="331" t="s">
        <v>77</v>
      </c>
      <c r="F606" s="338">
        <v>0.19400000000000001</v>
      </c>
      <c r="G606" s="330" t="s">
        <v>2887</v>
      </c>
      <c r="H606" s="330" t="s">
        <v>60</v>
      </c>
      <c r="I606" s="331" t="s">
        <v>2888</v>
      </c>
      <c r="J606" s="333" t="s">
        <v>491</v>
      </c>
      <c r="K606" s="329">
        <v>44487</v>
      </c>
      <c r="L606" s="332">
        <v>-95.38</v>
      </c>
      <c r="M606" s="331" t="s">
        <v>492</v>
      </c>
      <c r="N606" s="332">
        <v>-95.51</v>
      </c>
      <c r="O606" s="332">
        <v>-95.76</v>
      </c>
      <c r="P606" s="90">
        <f t="shared" si="27"/>
        <v>598</v>
      </c>
      <c r="Q606" s="90">
        <f t="shared" si="28"/>
        <v>598</v>
      </c>
      <c r="R606" s="90">
        <f t="shared" si="29"/>
        <v>600</v>
      </c>
    </row>
    <row r="607" spans="1:18">
      <c r="A607" s="329">
        <v>44252</v>
      </c>
      <c r="B607" s="330" t="s">
        <v>2889</v>
      </c>
      <c r="C607" s="330" t="s">
        <v>2890</v>
      </c>
      <c r="D607" s="331" t="s">
        <v>61</v>
      </c>
      <c r="E607" s="331" t="s">
        <v>77</v>
      </c>
      <c r="F607" s="338">
        <v>1.4999999999999999E-2</v>
      </c>
      <c r="G607" s="330" t="s">
        <v>60</v>
      </c>
      <c r="H607" s="330" t="s">
        <v>2891</v>
      </c>
      <c r="I607" s="331" t="s">
        <v>2892</v>
      </c>
      <c r="J607" s="333" t="s">
        <v>491</v>
      </c>
      <c r="K607" s="329">
        <v>44252</v>
      </c>
      <c r="L607" s="332">
        <v>-95.5</v>
      </c>
      <c r="M607" s="331" t="s">
        <v>492</v>
      </c>
      <c r="N607" s="332">
        <v>-95.82</v>
      </c>
      <c r="O607" s="332">
        <v>-93.72</v>
      </c>
      <c r="P607" s="90">
        <f t="shared" si="27"/>
        <v>599</v>
      </c>
      <c r="Q607" s="90">
        <f t="shared" si="28"/>
        <v>599</v>
      </c>
      <c r="R607" s="90">
        <f t="shared" si="29"/>
        <v>598</v>
      </c>
    </row>
    <row r="608" spans="1:18" ht="33.75">
      <c r="A608" s="329">
        <v>44253</v>
      </c>
      <c r="B608" s="330" t="s">
        <v>2893</v>
      </c>
      <c r="C608" s="330" t="s">
        <v>2894</v>
      </c>
      <c r="D608" s="331" t="s">
        <v>61</v>
      </c>
      <c r="E608" s="331" t="s">
        <v>77</v>
      </c>
      <c r="F608" s="332">
        <v>144.16</v>
      </c>
      <c r="G608" s="330" t="s">
        <v>60</v>
      </c>
      <c r="H608" s="330" t="s">
        <v>2895</v>
      </c>
      <c r="I608" s="331" t="s">
        <v>2896</v>
      </c>
      <c r="J608" s="333" t="s">
        <v>491</v>
      </c>
      <c r="K608" s="329">
        <v>44253</v>
      </c>
      <c r="L608" s="332">
        <v>-95.92</v>
      </c>
      <c r="M608" s="331" t="s">
        <v>492</v>
      </c>
      <c r="N608" s="332">
        <v>-96.77</v>
      </c>
      <c r="O608" s="332">
        <v>-96.11</v>
      </c>
      <c r="P608" s="90">
        <f t="shared" si="27"/>
        <v>601</v>
      </c>
      <c r="Q608" s="90">
        <f t="shared" si="28"/>
        <v>600</v>
      </c>
      <c r="R608" s="90">
        <f t="shared" si="29"/>
        <v>601</v>
      </c>
    </row>
    <row r="609" spans="1:18" ht="22.5">
      <c r="A609" s="329">
        <v>44119</v>
      </c>
      <c r="B609" s="330" t="s">
        <v>2897</v>
      </c>
      <c r="C609" s="330" t="s">
        <v>60</v>
      </c>
      <c r="D609" s="331" t="s">
        <v>61</v>
      </c>
      <c r="E609" s="331" t="s">
        <v>67</v>
      </c>
      <c r="F609" s="338">
        <v>0.28000000000000003</v>
      </c>
      <c r="G609" s="330" t="s">
        <v>2898</v>
      </c>
      <c r="H609" s="330" t="s">
        <v>2820</v>
      </c>
      <c r="I609" s="331" t="s">
        <v>2899</v>
      </c>
      <c r="J609" s="333" t="s">
        <v>491</v>
      </c>
      <c r="K609" s="329">
        <v>44119</v>
      </c>
      <c r="L609" s="332">
        <v>-96.73</v>
      </c>
      <c r="M609" s="331" t="s">
        <v>492</v>
      </c>
      <c r="N609" s="332">
        <v>-96.73</v>
      </c>
      <c r="O609" s="332">
        <v>-90.67</v>
      </c>
      <c r="P609" s="90">
        <f t="shared" si="27"/>
        <v>600</v>
      </c>
      <c r="Q609" s="90">
        <f t="shared" si="28"/>
        <v>601</v>
      </c>
      <c r="R609" s="90">
        <f t="shared" si="29"/>
        <v>594</v>
      </c>
    </row>
    <row r="610" spans="1:18">
      <c r="A610" s="329">
        <v>44551</v>
      </c>
      <c r="B610" s="330" t="s">
        <v>2900</v>
      </c>
      <c r="C610" s="330" t="s">
        <v>2901</v>
      </c>
      <c r="D610" s="331" t="s">
        <v>61</v>
      </c>
      <c r="E610" s="331" t="s">
        <v>67</v>
      </c>
      <c r="F610" s="338">
        <v>0.28499999999999998</v>
      </c>
      <c r="G610" s="330" t="s">
        <v>2902</v>
      </c>
      <c r="H610" s="330" t="s">
        <v>60</v>
      </c>
      <c r="I610" s="331" t="s">
        <v>2903</v>
      </c>
      <c r="J610" s="333" t="s">
        <v>491</v>
      </c>
      <c r="K610" s="329">
        <v>44551</v>
      </c>
      <c r="L610" s="332">
        <v>-96.91</v>
      </c>
      <c r="M610" s="331" t="s">
        <v>492</v>
      </c>
      <c r="N610" s="332">
        <v>-96.91</v>
      </c>
      <c r="O610" s="332">
        <v>-97.79</v>
      </c>
      <c r="P610" s="90">
        <f t="shared" si="27"/>
        <v>602</v>
      </c>
      <c r="Q610" s="90">
        <f t="shared" si="28"/>
        <v>602</v>
      </c>
      <c r="R610" s="90">
        <f t="shared" si="29"/>
        <v>605</v>
      </c>
    </row>
    <row r="611" spans="1:18">
      <c r="A611" s="329">
        <v>44599</v>
      </c>
      <c r="B611" s="330" t="s">
        <v>2904</v>
      </c>
      <c r="C611" s="330" t="s">
        <v>2905</v>
      </c>
      <c r="D611" s="331" t="s">
        <v>61</v>
      </c>
      <c r="E611" s="331" t="s">
        <v>77</v>
      </c>
      <c r="F611" s="332">
        <v>125.84</v>
      </c>
      <c r="G611" s="330" t="s">
        <v>60</v>
      </c>
      <c r="H611" s="330" t="s">
        <v>2906</v>
      </c>
      <c r="I611" s="331" t="s">
        <v>2907</v>
      </c>
      <c r="J611" s="333" t="s">
        <v>491</v>
      </c>
      <c r="K611" s="329">
        <v>44599</v>
      </c>
      <c r="L611" s="332">
        <v>-97.02</v>
      </c>
      <c r="M611" s="331" t="s">
        <v>492</v>
      </c>
      <c r="N611" s="332">
        <v>-97</v>
      </c>
      <c r="O611" s="332">
        <v>-97.13</v>
      </c>
      <c r="P611" s="90">
        <f t="shared" si="27"/>
        <v>603</v>
      </c>
      <c r="Q611" s="90">
        <f t="shared" si="28"/>
        <v>603</v>
      </c>
      <c r="R611" s="90">
        <f t="shared" si="29"/>
        <v>603</v>
      </c>
    </row>
    <row r="612" spans="1:18">
      <c r="A612" s="329">
        <v>44063</v>
      </c>
      <c r="B612" s="330" t="s">
        <v>2908</v>
      </c>
      <c r="C612" s="330" t="s">
        <v>2909</v>
      </c>
      <c r="D612" s="331" t="s">
        <v>61</v>
      </c>
      <c r="E612" s="331" t="s">
        <v>67</v>
      </c>
      <c r="F612" s="338">
        <v>0.30499999999999999</v>
      </c>
      <c r="G612" s="330" t="s">
        <v>60</v>
      </c>
      <c r="H612" s="330" t="s">
        <v>60</v>
      </c>
      <c r="I612" s="331" t="s">
        <v>2910</v>
      </c>
      <c r="J612" s="333" t="s">
        <v>491</v>
      </c>
      <c r="K612" s="329">
        <v>44063</v>
      </c>
      <c r="L612" s="332">
        <v>-98.14</v>
      </c>
      <c r="M612" s="331" t="s">
        <v>492</v>
      </c>
      <c r="N612" s="332">
        <v>-98.1</v>
      </c>
      <c r="O612" s="332">
        <v>-98.1</v>
      </c>
      <c r="P612" s="90">
        <f t="shared" si="27"/>
        <v>605</v>
      </c>
      <c r="Q612" s="90">
        <f t="shared" si="28"/>
        <v>604</v>
      </c>
      <c r="R612" s="90">
        <f t="shared" si="29"/>
        <v>606</v>
      </c>
    </row>
    <row r="613" spans="1:18">
      <c r="A613" s="329">
        <v>43994</v>
      </c>
      <c r="B613" s="330" t="s">
        <v>2911</v>
      </c>
      <c r="C613" s="330" t="s">
        <v>2912</v>
      </c>
      <c r="D613" s="331" t="s">
        <v>61</v>
      </c>
      <c r="E613" s="331" t="s">
        <v>67</v>
      </c>
      <c r="F613" s="338">
        <v>0.28199999999999997</v>
      </c>
      <c r="G613" s="330" t="s">
        <v>60</v>
      </c>
      <c r="H613" s="330" t="s">
        <v>60</v>
      </c>
      <c r="I613" s="331" t="s">
        <v>2913</v>
      </c>
      <c r="J613" s="333" t="s">
        <v>491</v>
      </c>
      <c r="K613" s="329">
        <v>43994</v>
      </c>
      <c r="L613" s="332">
        <v>-98.35</v>
      </c>
      <c r="M613" s="331" t="s">
        <v>492</v>
      </c>
      <c r="N613" s="332">
        <v>-98.35</v>
      </c>
      <c r="O613" s="332">
        <v>-98.35</v>
      </c>
      <c r="P613" s="90">
        <f t="shared" si="27"/>
        <v>606</v>
      </c>
      <c r="Q613" s="90">
        <f t="shared" si="28"/>
        <v>605</v>
      </c>
      <c r="R613" s="90">
        <f t="shared" si="29"/>
        <v>607</v>
      </c>
    </row>
    <row r="614" spans="1:18">
      <c r="A614" s="329">
        <v>44550</v>
      </c>
      <c r="B614" s="330" t="s">
        <v>2914</v>
      </c>
      <c r="C614" s="330" t="s">
        <v>2915</v>
      </c>
      <c r="D614" s="331" t="s">
        <v>61</v>
      </c>
      <c r="E614" s="331" t="s">
        <v>67</v>
      </c>
      <c r="F614" s="338">
        <v>0.433</v>
      </c>
      <c r="G614" s="330" t="s">
        <v>2916</v>
      </c>
      <c r="H614" s="330" t="s">
        <v>60</v>
      </c>
      <c r="I614" s="331" t="s">
        <v>2917</v>
      </c>
      <c r="J614" s="333" t="s">
        <v>491</v>
      </c>
      <c r="K614" s="329">
        <v>44550</v>
      </c>
      <c r="L614" s="332">
        <v>-98.39</v>
      </c>
      <c r="M614" s="331" t="s">
        <v>492</v>
      </c>
      <c r="N614" s="332">
        <v>-97.86</v>
      </c>
      <c r="O614" s="332">
        <v>-96.83</v>
      </c>
      <c r="P614" s="90">
        <f t="shared" si="27"/>
        <v>604</v>
      </c>
      <c r="Q614" s="90">
        <f t="shared" si="28"/>
        <v>606</v>
      </c>
      <c r="R614" s="90">
        <f t="shared" si="29"/>
        <v>602</v>
      </c>
    </row>
    <row r="615" spans="1:18">
      <c r="A615" s="329">
        <v>44630</v>
      </c>
      <c r="B615" s="330" t="s">
        <v>2918</v>
      </c>
      <c r="C615" s="330" t="s">
        <v>2919</v>
      </c>
      <c r="D615" s="331" t="s">
        <v>61</v>
      </c>
      <c r="E615" s="331" t="s">
        <v>67</v>
      </c>
      <c r="F615" s="332">
        <v>3182.22</v>
      </c>
      <c r="G615" s="330" t="s">
        <v>2920</v>
      </c>
      <c r="H615" s="330" t="s">
        <v>2921</v>
      </c>
      <c r="I615" s="331" t="s">
        <v>2922</v>
      </c>
      <c r="J615" s="333" t="s">
        <v>491</v>
      </c>
      <c r="K615" s="329">
        <v>44630</v>
      </c>
      <c r="L615" s="332">
        <v>-98.74</v>
      </c>
      <c r="M615" s="331" t="s">
        <v>492</v>
      </c>
      <c r="N615" s="332">
        <v>-98.69</v>
      </c>
      <c r="O615" s="332">
        <v>-98.63</v>
      </c>
      <c r="P615" s="90">
        <f t="shared" si="27"/>
        <v>607</v>
      </c>
      <c r="Q615" s="90">
        <f t="shared" si="28"/>
        <v>607</v>
      </c>
      <c r="R615" s="90">
        <f t="shared" si="29"/>
        <v>608</v>
      </c>
    </row>
    <row r="616" spans="1:18">
      <c r="A616" s="329">
        <v>44573</v>
      </c>
      <c r="B616" s="330" t="s">
        <v>2923</v>
      </c>
      <c r="C616" s="330" t="s">
        <v>2924</v>
      </c>
      <c r="D616" s="331" t="s">
        <v>61</v>
      </c>
      <c r="E616" s="331" t="s">
        <v>77</v>
      </c>
      <c r="F616" s="338">
        <v>0.435</v>
      </c>
      <c r="G616" s="330" t="s">
        <v>60</v>
      </c>
      <c r="H616" s="330" t="s">
        <v>2816</v>
      </c>
      <c r="I616" s="331" t="s">
        <v>2925</v>
      </c>
      <c r="J616" s="333" t="s">
        <v>491</v>
      </c>
      <c r="K616" s="329">
        <v>44573</v>
      </c>
      <c r="L616" s="332">
        <v>-98.92</v>
      </c>
      <c r="M616" s="331" t="s">
        <v>492</v>
      </c>
      <c r="N616" s="332">
        <v>-98.8</v>
      </c>
      <c r="O616" s="332">
        <v>-97.39</v>
      </c>
      <c r="P616" s="90">
        <f t="shared" si="27"/>
        <v>608</v>
      </c>
      <c r="Q616" s="90">
        <f t="shared" si="28"/>
        <v>608</v>
      </c>
      <c r="R616" s="90">
        <f t="shared" si="29"/>
        <v>604</v>
      </c>
    </row>
    <row r="617" spans="1:18">
      <c r="A617" s="329">
        <v>44103</v>
      </c>
      <c r="B617" s="330" t="s">
        <v>2926</v>
      </c>
      <c r="C617" s="330" t="s">
        <v>60</v>
      </c>
      <c r="D617" s="331" t="s">
        <v>61</v>
      </c>
      <c r="E617" s="331" t="s">
        <v>67</v>
      </c>
      <c r="F617" s="332">
        <v>1.73</v>
      </c>
      <c r="G617" s="330" t="s">
        <v>60</v>
      </c>
      <c r="H617" s="330" t="s">
        <v>2927</v>
      </c>
      <c r="I617" s="331" t="s">
        <v>2928</v>
      </c>
      <c r="J617" s="333" t="s">
        <v>491</v>
      </c>
      <c r="K617" s="329">
        <v>44103</v>
      </c>
      <c r="L617" s="332">
        <v>-99.68</v>
      </c>
      <c r="M617" s="331" t="s">
        <v>492</v>
      </c>
      <c r="N617" s="332">
        <v>-99.68</v>
      </c>
      <c r="O617" s="332">
        <v>-99.54</v>
      </c>
      <c r="P617" s="90">
        <f t="shared" si="27"/>
        <v>609</v>
      </c>
      <c r="Q617" s="90">
        <f t="shared" si="28"/>
        <v>609</v>
      </c>
      <c r="R617" s="90">
        <f t="shared" si="29"/>
        <v>609</v>
      </c>
    </row>
    <row r="618" spans="1:18">
      <c r="A618" s="329">
        <v>44463</v>
      </c>
      <c r="B618" s="330" t="s">
        <v>2929</v>
      </c>
      <c r="C618" s="330" t="s">
        <v>2930</v>
      </c>
      <c r="D618" s="331" t="s">
        <v>61</v>
      </c>
      <c r="E618" s="331" t="s">
        <v>67</v>
      </c>
      <c r="F618" s="332">
        <v>30.51</v>
      </c>
      <c r="G618" s="330" t="s">
        <v>60</v>
      </c>
      <c r="H618" s="330" t="s">
        <v>2931</v>
      </c>
      <c r="I618" s="331" t="s">
        <v>2932</v>
      </c>
      <c r="J618" s="333" t="s">
        <v>491</v>
      </c>
      <c r="K618" s="329">
        <v>44463</v>
      </c>
      <c r="L618" s="332">
        <v>-100</v>
      </c>
      <c r="M618" s="331" t="s">
        <v>492</v>
      </c>
      <c r="N618" s="332">
        <v>-100</v>
      </c>
      <c r="O618" s="332">
        <v>-100</v>
      </c>
      <c r="P618" s="90">
        <f t="shared" si="27"/>
        <v>610</v>
      </c>
      <c r="Q618" s="90">
        <f t="shared" si="28"/>
        <v>610</v>
      </c>
      <c r="R618" s="90">
        <f t="shared" si="29"/>
        <v>610</v>
      </c>
    </row>
  </sheetData>
  <autoFilter ref="A8:R8" xr:uid="{44A55E01-B0CC-4C98-A7E7-24910BF7BF59}">
    <sortState xmlns:xlrd2="http://schemas.microsoft.com/office/spreadsheetml/2017/richdata2" ref="A9:R618">
      <sortCondition ref="Q8"/>
    </sortState>
  </autoFilter>
  <phoneticPr fontId="1" type="noConversion"/>
  <pageMargins left="0.2" right="0.2" top="0.5" bottom="0.5" header="0.5" footer="0.5"/>
  <pageSetup fitToWidth="0" fitToHeight="0" orientation="landscape"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55E01-B0CC-4C98-A7E7-24910BF7BF59}">
  <sheetPr>
    <outlinePr summaryBelow="0" summaryRight="0"/>
    <pageSetUpPr autoPageBreaks="0"/>
  </sheetPr>
  <dimension ref="A6:R618"/>
  <sheetViews>
    <sheetView topLeftCell="I4" zoomScaleNormal="100" workbookViewId="0">
      <selection activeCell="N6" sqref="N6"/>
    </sheetView>
  </sheetViews>
  <sheetFormatPr defaultRowHeight="11.25"/>
  <cols>
    <col min="1" max="1" width="22.625" style="90" customWidth="1"/>
    <col min="2" max="2" width="35.75" style="90" customWidth="1"/>
    <col min="3" max="3" width="13.875" style="90" customWidth="1"/>
    <col min="4" max="5" width="16.5" style="90" customWidth="1"/>
    <col min="6" max="6" width="22.625" style="90" customWidth="1"/>
    <col min="7" max="8" width="35.75" style="90" customWidth="1"/>
    <col min="9" max="9" width="16.5" style="90" customWidth="1"/>
    <col min="10" max="10" width="35.75" style="90" customWidth="1"/>
    <col min="11" max="12" width="22.625" style="90" customWidth="1"/>
    <col min="13" max="13" width="25.25" style="90" customWidth="1"/>
    <col min="14" max="15" width="22.625" style="90" customWidth="1"/>
    <col min="16" max="256" width="9" style="90"/>
    <col min="257" max="257" width="22.625" style="90" customWidth="1"/>
    <col min="258" max="258" width="35.75" style="90" customWidth="1"/>
    <col min="259" max="259" width="13.875" style="90" customWidth="1"/>
    <col min="260" max="261" width="16.5" style="90" customWidth="1"/>
    <col min="262" max="262" width="22.625" style="90" customWidth="1"/>
    <col min="263" max="264" width="35.75" style="90" customWidth="1"/>
    <col min="265" max="265" width="16.5" style="90" customWidth="1"/>
    <col min="266" max="266" width="35.75" style="90" customWidth="1"/>
    <col min="267" max="268" width="22.625" style="90" customWidth="1"/>
    <col min="269" max="269" width="25.25" style="90" customWidth="1"/>
    <col min="270" max="271" width="22.625" style="90" customWidth="1"/>
    <col min="272" max="512" width="9" style="90"/>
    <col min="513" max="513" width="22.625" style="90" customWidth="1"/>
    <col min="514" max="514" width="35.75" style="90" customWidth="1"/>
    <col min="515" max="515" width="13.875" style="90" customWidth="1"/>
    <col min="516" max="517" width="16.5" style="90" customWidth="1"/>
    <col min="518" max="518" width="22.625" style="90" customWidth="1"/>
    <col min="519" max="520" width="35.75" style="90" customWidth="1"/>
    <col min="521" max="521" width="16.5" style="90" customWidth="1"/>
    <col min="522" max="522" width="35.75" style="90" customWidth="1"/>
    <col min="523" max="524" width="22.625" style="90" customWidth="1"/>
    <col min="525" max="525" width="25.25" style="90" customWidth="1"/>
    <col min="526" max="527" width="22.625" style="90" customWidth="1"/>
    <col min="528" max="768" width="9" style="90"/>
    <col min="769" max="769" width="22.625" style="90" customWidth="1"/>
    <col min="770" max="770" width="35.75" style="90" customWidth="1"/>
    <col min="771" max="771" width="13.875" style="90" customWidth="1"/>
    <col min="772" max="773" width="16.5" style="90" customWidth="1"/>
    <col min="774" max="774" width="22.625" style="90" customWidth="1"/>
    <col min="775" max="776" width="35.75" style="90" customWidth="1"/>
    <col min="777" max="777" width="16.5" style="90" customWidth="1"/>
    <col min="778" max="778" width="35.75" style="90" customWidth="1"/>
    <col min="779" max="780" width="22.625" style="90" customWidth="1"/>
    <col min="781" max="781" width="25.25" style="90" customWidth="1"/>
    <col min="782" max="783" width="22.625" style="90" customWidth="1"/>
    <col min="784" max="1024" width="9" style="90"/>
    <col min="1025" max="1025" width="22.625" style="90" customWidth="1"/>
    <col min="1026" max="1026" width="35.75" style="90" customWidth="1"/>
    <col min="1027" max="1027" width="13.875" style="90" customWidth="1"/>
    <col min="1028" max="1029" width="16.5" style="90" customWidth="1"/>
    <col min="1030" max="1030" width="22.625" style="90" customWidth="1"/>
    <col min="1031" max="1032" width="35.75" style="90" customWidth="1"/>
    <col min="1033" max="1033" width="16.5" style="90" customWidth="1"/>
    <col min="1034" max="1034" width="35.75" style="90" customWidth="1"/>
    <col min="1035" max="1036" width="22.625" style="90" customWidth="1"/>
    <col min="1037" max="1037" width="25.25" style="90" customWidth="1"/>
    <col min="1038" max="1039" width="22.625" style="90" customWidth="1"/>
    <col min="1040" max="1280" width="9" style="90"/>
    <col min="1281" max="1281" width="22.625" style="90" customWidth="1"/>
    <col min="1282" max="1282" width="35.75" style="90" customWidth="1"/>
    <col min="1283" max="1283" width="13.875" style="90" customWidth="1"/>
    <col min="1284" max="1285" width="16.5" style="90" customWidth="1"/>
    <col min="1286" max="1286" width="22.625" style="90" customWidth="1"/>
    <col min="1287" max="1288" width="35.75" style="90" customWidth="1"/>
    <col min="1289" max="1289" width="16.5" style="90" customWidth="1"/>
    <col min="1290" max="1290" width="35.75" style="90" customWidth="1"/>
    <col min="1291" max="1292" width="22.625" style="90" customWidth="1"/>
    <col min="1293" max="1293" width="25.25" style="90" customWidth="1"/>
    <col min="1294" max="1295" width="22.625" style="90" customWidth="1"/>
    <col min="1296" max="1536" width="9" style="90"/>
    <col min="1537" max="1537" width="22.625" style="90" customWidth="1"/>
    <col min="1538" max="1538" width="35.75" style="90" customWidth="1"/>
    <col min="1539" max="1539" width="13.875" style="90" customWidth="1"/>
    <col min="1540" max="1541" width="16.5" style="90" customWidth="1"/>
    <col min="1542" max="1542" width="22.625" style="90" customWidth="1"/>
    <col min="1543" max="1544" width="35.75" style="90" customWidth="1"/>
    <col min="1545" max="1545" width="16.5" style="90" customWidth="1"/>
    <col min="1546" max="1546" width="35.75" style="90" customWidth="1"/>
    <col min="1547" max="1548" width="22.625" style="90" customWidth="1"/>
    <col min="1549" max="1549" width="25.25" style="90" customWidth="1"/>
    <col min="1550" max="1551" width="22.625" style="90" customWidth="1"/>
    <col min="1552" max="1792" width="9" style="90"/>
    <col min="1793" max="1793" width="22.625" style="90" customWidth="1"/>
    <col min="1794" max="1794" width="35.75" style="90" customWidth="1"/>
    <col min="1795" max="1795" width="13.875" style="90" customWidth="1"/>
    <col min="1796" max="1797" width="16.5" style="90" customWidth="1"/>
    <col min="1798" max="1798" width="22.625" style="90" customWidth="1"/>
    <col min="1799" max="1800" width="35.75" style="90" customWidth="1"/>
    <col min="1801" max="1801" width="16.5" style="90" customWidth="1"/>
    <col min="1802" max="1802" width="35.75" style="90" customWidth="1"/>
    <col min="1803" max="1804" width="22.625" style="90" customWidth="1"/>
    <col min="1805" max="1805" width="25.25" style="90" customWidth="1"/>
    <col min="1806" max="1807" width="22.625" style="90" customWidth="1"/>
    <col min="1808" max="2048" width="9" style="90"/>
    <col min="2049" max="2049" width="22.625" style="90" customWidth="1"/>
    <col min="2050" max="2050" width="35.75" style="90" customWidth="1"/>
    <col min="2051" max="2051" width="13.875" style="90" customWidth="1"/>
    <col min="2052" max="2053" width="16.5" style="90" customWidth="1"/>
    <col min="2054" max="2054" width="22.625" style="90" customWidth="1"/>
    <col min="2055" max="2056" width="35.75" style="90" customWidth="1"/>
    <col min="2057" max="2057" width="16.5" style="90" customWidth="1"/>
    <col min="2058" max="2058" width="35.75" style="90" customWidth="1"/>
    <col min="2059" max="2060" width="22.625" style="90" customWidth="1"/>
    <col min="2061" max="2061" width="25.25" style="90" customWidth="1"/>
    <col min="2062" max="2063" width="22.625" style="90" customWidth="1"/>
    <col min="2064" max="2304" width="9" style="90"/>
    <col min="2305" max="2305" width="22.625" style="90" customWidth="1"/>
    <col min="2306" max="2306" width="35.75" style="90" customWidth="1"/>
    <col min="2307" max="2307" width="13.875" style="90" customWidth="1"/>
    <col min="2308" max="2309" width="16.5" style="90" customWidth="1"/>
    <col min="2310" max="2310" width="22.625" style="90" customWidth="1"/>
    <col min="2311" max="2312" width="35.75" style="90" customWidth="1"/>
    <col min="2313" max="2313" width="16.5" style="90" customWidth="1"/>
    <col min="2314" max="2314" width="35.75" style="90" customWidth="1"/>
    <col min="2315" max="2316" width="22.625" style="90" customWidth="1"/>
    <col min="2317" max="2317" width="25.25" style="90" customWidth="1"/>
    <col min="2318" max="2319" width="22.625" style="90" customWidth="1"/>
    <col min="2320" max="2560" width="9" style="90"/>
    <col min="2561" max="2561" width="22.625" style="90" customWidth="1"/>
    <col min="2562" max="2562" width="35.75" style="90" customWidth="1"/>
    <col min="2563" max="2563" width="13.875" style="90" customWidth="1"/>
    <col min="2564" max="2565" width="16.5" style="90" customWidth="1"/>
    <col min="2566" max="2566" width="22.625" style="90" customWidth="1"/>
    <col min="2567" max="2568" width="35.75" style="90" customWidth="1"/>
    <col min="2569" max="2569" width="16.5" style="90" customWidth="1"/>
    <col min="2570" max="2570" width="35.75" style="90" customWidth="1"/>
    <col min="2571" max="2572" width="22.625" style="90" customWidth="1"/>
    <col min="2573" max="2573" width="25.25" style="90" customWidth="1"/>
    <col min="2574" max="2575" width="22.625" style="90" customWidth="1"/>
    <col min="2576" max="2816" width="9" style="90"/>
    <col min="2817" max="2817" width="22.625" style="90" customWidth="1"/>
    <col min="2818" max="2818" width="35.75" style="90" customWidth="1"/>
    <col min="2819" max="2819" width="13.875" style="90" customWidth="1"/>
    <col min="2820" max="2821" width="16.5" style="90" customWidth="1"/>
    <col min="2822" max="2822" width="22.625" style="90" customWidth="1"/>
    <col min="2823" max="2824" width="35.75" style="90" customWidth="1"/>
    <col min="2825" max="2825" width="16.5" style="90" customWidth="1"/>
    <col min="2826" max="2826" width="35.75" style="90" customWidth="1"/>
    <col min="2827" max="2828" width="22.625" style="90" customWidth="1"/>
    <col min="2829" max="2829" width="25.25" style="90" customWidth="1"/>
    <col min="2830" max="2831" width="22.625" style="90" customWidth="1"/>
    <col min="2832" max="3072" width="9" style="90"/>
    <col min="3073" max="3073" width="22.625" style="90" customWidth="1"/>
    <col min="3074" max="3074" width="35.75" style="90" customWidth="1"/>
    <col min="3075" max="3075" width="13.875" style="90" customWidth="1"/>
    <col min="3076" max="3077" width="16.5" style="90" customWidth="1"/>
    <col min="3078" max="3078" width="22.625" style="90" customWidth="1"/>
    <col min="3079" max="3080" width="35.75" style="90" customWidth="1"/>
    <col min="3081" max="3081" width="16.5" style="90" customWidth="1"/>
    <col min="3082" max="3082" width="35.75" style="90" customWidth="1"/>
    <col min="3083" max="3084" width="22.625" style="90" customWidth="1"/>
    <col min="3085" max="3085" width="25.25" style="90" customWidth="1"/>
    <col min="3086" max="3087" width="22.625" style="90" customWidth="1"/>
    <col min="3088" max="3328" width="9" style="90"/>
    <col min="3329" max="3329" width="22.625" style="90" customWidth="1"/>
    <col min="3330" max="3330" width="35.75" style="90" customWidth="1"/>
    <col min="3331" max="3331" width="13.875" style="90" customWidth="1"/>
    <col min="3332" max="3333" width="16.5" style="90" customWidth="1"/>
    <col min="3334" max="3334" width="22.625" style="90" customWidth="1"/>
    <col min="3335" max="3336" width="35.75" style="90" customWidth="1"/>
    <col min="3337" max="3337" width="16.5" style="90" customWidth="1"/>
    <col min="3338" max="3338" width="35.75" style="90" customWidth="1"/>
    <col min="3339" max="3340" width="22.625" style="90" customWidth="1"/>
    <col min="3341" max="3341" width="25.25" style="90" customWidth="1"/>
    <col min="3342" max="3343" width="22.625" style="90" customWidth="1"/>
    <col min="3344" max="3584" width="9" style="90"/>
    <col min="3585" max="3585" width="22.625" style="90" customWidth="1"/>
    <col min="3586" max="3586" width="35.75" style="90" customWidth="1"/>
    <col min="3587" max="3587" width="13.875" style="90" customWidth="1"/>
    <col min="3588" max="3589" width="16.5" style="90" customWidth="1"/>
    <col min="3590" max="3590" width="22.625" style="90" customWidth="1"/>
    <col min="3591" max="3592" width="35.75" style="90" customWidth="1"/>
    <col min="3593" max="3593" width="16.5" style="90" customWidth="1"/>
    <col min="3594" max="3594" width="35.75" style="90" customWidth="1"/>
    <col min="3595" max="3596" width="22.625" style="90" customWidth="1"/>
    <col min="3597" max="3597" width="25.25" style="90" customWidth="1"/>
    <col min="3598" max="3599" width="22.625" style="90" customWidth="1"/>
    <col min="3600" max="3840" width="9" style="90"/>
    <col min="3841" max="3841" width="22.625" style="90" customWidth="1"/>
    <col min="3842" max="3842" width="35.75" style="90" customWidth="1"/>
    <col min="3843" max="3843" width="13.875" style="90" customWidth="1"/>
    <col min="3844" max="3845" width="16.5" style="90" customWidth="1"/>
    <col min="3846" max="3846" width="22.625" style="90" customWidth="1"/>
    <col min="3847" max="3848" width="35.75" style="90" customWidth="1"/>
    <col min="3849" max="3849" width="16.5" style="90" customWidth="1"/>
    <col min="3850" max="3850" width="35.75" style="90" customWidth="1"/>
    <col min="3851" max="3852" width="22.625" style="90" customWidth="1"/>
    <col min="3853" max="3853" width="25.25" style="90" customWidth="1"/>
    <col min="3854" max="3855" width="22.625" style="90" customWidth="1"/>
    <col min="3856" max="4096" width="9" style="90"/>
    <col min="4097" max="4097" width="22.625" style="90" customWidth="1"/>
    <col min="4098" max="4098" width="35.75" style="90" customWidth="1"/>
    <col min="4099" max="4099" width="13.875" style="90" customWidth="1"/>
    <col min="4100" max="4101" width="16.5" style="90" customWidth="1"/>
    <col min="4102" max="4102" width="22.625" style="90" customWidth="1"/>
    <col min="4103" max="4104" width="35.75" style="90" customWidth="1"/>
    <col min="4105" max="4105" width="16.5" style="90" customWidth="1"/>
    <col min="4106" max="4106" width="35.75" style="90" customWidth="1"/>
    <col min="4107" max="4108" width="22.625" style="90" customWidth="1"/>
    <col min="4109" max="4109" width="25.25" style="90" customWidth="1"/>
    <col min="4110" max="4111" width="22.625" style="90" customWidth="1"/>
    <col min="4112" max="4352" width="9" style="90"/>
    <col min="4353" max="4353" width="22.625" style="90" customWidth="1"/>
    <col min="4354" max="4354" width="35.75" style="90" customWidth="1"/>
    <col min="4355" max="4355" width="13.875" style="90" customWidth="1"/>
    <col min="4356" max="4357" width="16.5" style="90" customWidth="1"/>
    <col min="4358" max="4358" width="22.625" style="90" customWidth="1"/>
    <col min="4359" max="4360" width="35.75" style="90" customWidth="1"/>
    <col min="4361" max="4361" width="16.5" style="90" customWidth="1"/>
    <col min="4362" max="4362" width="35.75" style="90" customWidth="1"/>
    <col min="4363" max="4364" width="22.625" style="90" customWidth="1"/>
    <col min="4365" max="4365" width="25.25" style="90" customWidth="1"/>
    <col min="4366" max="4367" width="22.625" style="90" customWidth="1"/>
    <col min="4368" max="4608" width="9" style="90"/>
    <col min="4609" max="4609" width="22.625" style="90" customWidth="1"/>
    <col min="4610" max="4610" width="35.75" style="90" customWidth="1"/>
    <col min="4611" max="4611" width="13.875" style="90" customWidth="1"/>
    <col min="4612" max="4613" width="16.5" style="90" customWidth="1"/>
    <col min="4614" max="4614" width="22.625" style="90" customWidth="1"/>
    <col min="4615" max="4616" width="35.75" style="90" customWidth="1"/>
    <col min="4617" max="4617" width="16.5" style="90" customWidth="1"/>
    <col min="4618" max="4618" width="35.75" style="90" customWidth="1"/>
    <col min="4619" max="4620" width="22.625" style="90" customWidth="1"/>
    <col min="4621" max="4621" width="25.25" style="90" customWidth="1"/>
    <col min="4622" max="4623" width="22.625" style="90" customWidth="1"/>
    <col min="4624" max="4864" width="9" style="90"/>
    <col min="4865" max="4865" width="22.625" style="90" customWidth="1"/>
    <col min="4866" max="4866" width="35.75" style="90" customWidth="1"/>
    <col min="4867" max="4867" width="13.875" style="90" customWidth="1"/>
    <col min="4868" max="4869" width="16.5" style="90" customWidth="1"/>
    <col min="4870" max="4870" width="22.625" style="90" customWidth="1"/>
    <col min="4871" max="4872" width="35.75" style="90" customWidth="1"/>
    <col min="4873" max="4873" width="16.5" style="90" customWidth="1"/>
    <col min="4874" max="4874" width="35.75" style="90" customWidth="1"/>
    <col min="4875" max="4876" width="22.625" style="90" customWidth="1"/>
    <col min="4877" max="4877" width="25.25" style="90" customWidth="1"/>
    <col min="4878" max="4879" width="22.625" style="90" customWidth="1"/>
    <col min="4880" max="5120" width="9" style="90"/>
    <col min="5121" max="5121" width="22.625" style="90" customWidth="1"/>
    <col min="5122" max="5122" width="35.75" style="90" customWidth="1"/>
    <col min="5123" max="5123" width="13.875" style="90" customWidth="1"/>
    <col min="5124" max="5125" width="16.5" style="90" customWidth="1"/>
    <col min="5126" max="5126" width="22.625" style="90" customWidth="1"/>
    <col min="5127" max="5128" width="35.75" style="90" customWidth="1"/>
    <col min="5129" max="5129" width="16.5" style="90" customWidth="1"/>
    <col min="5130" max="5130" width="35.75" style="90" customWidth="1"/>
    <col min="5131" max="5132" width="22.625" style="90" customWidth="1"/>
    <col min="5133" max="5133" width="25.25" style="90" customWidth="1"/>
    <col min="5134" max="5135" width="22.625" style="90" customWidth="1"/>
    <col min="5136" max="5376" width="9" style="90"/>
    <col min="5377" max="5377" width="22.625" style="90" customWidth="1"/>
    <col min="5378" max="5378" width="35.75" style="90" customWidth="1"/>
    <col min="5379" max="5379" width="13.875" style="90" customWidth="1"/>
    <col min="5380" max="5381" width="16.5" style="90" customWidth="1"/>
    <col min="5382" max="5382" width="22.625" style="90" customWidth="1"/>
    <col min="5383" max="5384" width="35.75" style="90" customWidth="1"/>
    <col min="5385" max="5385" width="16.5" style="90" customWidth="1"/>
    <col min="5386" max="5386" width="35.75" style="90" customWidth="1"/>
    <col min="5387" max="5388" width="22.625" style="90" customWidth="1"/>
    <col min="5389" max="5389" width="25.25" style="90" customWidth="1"/>
    <col min="5390" max="5391" width="22.625" style="90" customWidth="1"/>
    <col min="5392" max="5632" width="9" style="90"/>
    <col min="5633" max="5633" width="22.625" style="90" customWidth="1"/>
    <col min="5634" max="5634" width="35.75" style="90" customWidth="1"/>
    <col min="5635" max="5635" width="13.875" style="90" customWidth="1"/>
    <col min="5636" max="5637" width="16.5" style="90" customWidth="1"/>
    <col min="5638" max="5638" width="22.625" style="90" customWidth="1"/>
    <col min="5639" max="5640" width="35.75" style="90" customWidth="1"/>
    <col min="5641" max="5641" width="16.5" style="90" customWidth="1"/>
    <col min="5642" max="5642" width="35.75" style="90" customWidth="1"/>
    <col min="5643" max="5644" width="22.625" style="90" customWidth="1"/>
    <col min="5645" max="5645" width="25.25" style="90" customWidth="1"/>
    <col min="5646" max="5647" width="22.625" style="90" customWidth="1"/>
    <col min="5648" max="5888" width="9" style="90"/>
    <col min="5889" max="5889" width="22.625" style="90" customWidth="1"/>
    <col min="5890" max="5890" width="35.75" style="90" customWidth="1"/>
    <col min="5891" max="5891" width="13.875" style="90" customWidth="1"/>
    <col min="5892" max="5893" width="16.5" style="90" customWidth="1"/>
    <col min="5894" max="5894" width="22.625" style="90" customWidth="1"/>
    <col min="5895" max="5896" width="35.75" style="90" customWidth="1"/>
    <col min="5897" max="5897" width="16.5" style="90" customWidth="1"/>
    <col min="5898" max="5898" width="35.75" style="90" customWidth="1"/>
    <col min="5899" max="5900" width="22.625" style="90" customWidth="1"/>
    <col min="5901" max="5901" width="25.25" style="90" customWidth="1"/>
    <col min="5902" max="5903" width="22.625" style="90" customWidth="1"/>
    <col min="5904" max="6144" width="9" style="90"/>
    <col min="6145" max="6145" width="22.625" style="90" customWidth="1"/>
    <col min="6146" max="6146" width="35.75" style="90" customWidth="1"/>
    <col min="6147" max="6147" width="13.875" style="90" customWidth="1"/>
    <col min="6148" max="6149" width="16.5" style="90" customWidth="1"/>
    <col min="6150" max="6150" width="22.625" style="90" customWidth="1"/>
    <col min="6151" max="6152" width="35.75" style="90" customWidth="1"/>
    <col min="6153" max="6153" width="16.5" style="90" customWidth="1"/>
    <col min="6154" max="6154" width="35.75" style="90" customWidth="1"/>
    <col min="6155" max="6156" width="22.625" style="90" customWidth="1"/>
    <col min="6157" max="6157" width="25.25" style="90" customWidth="1"/>
    <col min="6158" max="6159" width="22.625" style="90" customWidth="1"/>
    <col min="6160" max="6400" width="9" style="90"/>
    <col min="6401" max="6401" width="22.625" style="90" customWidth="1"/>
    <col min="6402" max="6402" width="35.75" style="90" customWidth="1"/>
    <col min="6403" max="6403" width="13.875" style="90" customWidth="1"/>
    <col min="6404" max="6405" width="16.5" style="90" customWidth="1"/>
    <col min="6406" max="6406" width="22.625" style="90" customWidth="1"/>
    <col min="6407" max="6408" width="35.75" style="90" customWidth="1"/>
    <col min="6409" max="6409" width="16.5" style="90" customWidth="1"/>
    <col min="6410" max="6410" width="35.75" style="90" customWidth="1"/>
    <col min="6411" max="6412" width="22.625" style="90" customWidth="1"/>
    <col min="6413" max="6413" width="25.25" style="90" customWidth="1"/>
    <col min="6414" max="6415" width="22.625" style="90" customWidth="1"/>
    <col min="6416" max="6656" width="9" style="90"/>
    <col min="6657" max="6657" width="22.625" style="90" customWidth="1"/>
    <col min="6658" max="6658" width="35.75" style="90" customWidth="1"/>
    <col min="6659" max="6659" width="13.875" style="90" customWidth="1"/>
    <col min="6660" max="6661" width="16.5" style="90" customWidth="1"/>
    <col min="6662" max="6662" width="22.625" style="90" customWidth="1"/>
    <col min="6663" max="6664" width="35.75" style="90" customWidth="1"/>
    <col min="6665" max="6665" width="16.5" style="90" customWidth="1"/>
    <col min="6666" max="6666" width="35.75" style="90" customWidth="1"/>
    <col min="6667" max="6668" width="22.625" style="90" customWidth="1"/>
    <col min="6669" max="6669" width="25.25" style="90" customWidth="1"/>
    <col min="6670" max="6671" width="22.625" style="90" customWidth="1"/>
    <col min="6672" max="6912" width="9" style="90"/>
    <col min="6913" max="6913" width="22.625" style="90" customWidth="1"/>
    <col min="6914" max="6914" width="35.75" style="90" customWidth="1"/>
    <col min="6915" max="6915" width="13.875" style="90" customWidth="1"/>
    <col min="6916" max="6917" width="16.5" style="90" customWidth="1"/>
    <col min="6918" max="6918" width="22.625" style="90" customWidth="1"/>
    <col min="6919" max="6920" width="35.75" style="90" customWidth="1"/>
    <col min="6921" max="6921" width="16.5" style="90" customWidth="1"/>
    <col min="6922" max="6922" width="35.75" style="90" customWidth="1"/>
    <col min="6923" max="6924" width="22.625" style="90" customWidth="1"/>
    <col min="6925" max="6925" width="25.25" style="90" customWidth="1"/>
    <col min="6926" max="6927" width="22.625" style="90" customWidth="1"/>
    <col min="6928" max="7168" width="9" style="90"/>
    <col min="7169" max="7169" width="22.625" style="90" customWidth="1"/>
    <col min="7170" max="7170" width="35.75" style="90" customWidth="1"/>
    <col min="7171" max="7171" width="13.875" style="90" customWidth="1"/>
    <col min="7172" max="7173" width="16.5" style="90" customWidth="1"/>
    <col min="7174" max="7174" width="22.625" style="90" customWidth="1"/>
    <col min="7175" max="7176" width="35.75" style="90" customWidth="1"/>
    <col min="7177" max="7177" width="16.5" style="90" customWidth="1"/>
    <col min="7178" max="7178" width="35.75" style="90" customWidth="1"/>
    <col min="7179" max="7180" width="22.625" style="90" customWidth="1"/>
    <col min="7181" max="7181" width="25.25" style="90" customWidth="1"/>
    <col min="7182" max="7183" width="22.625" style="90" customWidth="1"/>
    <col min="7184" max="7424" width="9" style="90"/>
    <col min="7425" max="7425" width="22.625" style="90" customWidth="1"/>
    <col min="7426" max="7426" width="35.75" style="90" customWidth="1"/>
    <col min="7427" max="7427" width="13.875" style="90" customWidth="1"/>
    <col min="7428" max="7429" width="16.5" style="90" customWidth="1"/>
    <col min="7430" max="7430" width="22.625" style="90" customWidth="1"/>
    <col min="7431" max="7432" width="35.75" style="90" customWidth="1"/>
    <col min="7433" max="7433" width="16.5" style="90" customWidth="1"/>
    <col min="7434" max="7434" width="35.75" style="90" customWidth="1"/>
    <col min="7435" max="7436" width="22.625" style="90" customWidth="1"/>
    <col min="7437" max="7437" width="25.25" style="90" customWidth="1"/>
    <col min="7438" max="7439" width="22.625" style="90" customWidth="1"/>
    <col min="7440" max="7680" width="9" style="90"/>
    <col min="7681" max="7681" width="22.625" style="90" customWidth="1"/>
    <col min="7682" max="7682" width="35.75" style="90" customWidth="1"/>
    <col min="7683" max="7683" width="13.875" style="90" customWidth="1"/>
    <col min="7684" max="7685" width="16.5" style="90" customWidth="1"/>
    <col min="7686" max="7686" width="22.625" style="90" customWidth="1"/>
    <col min="7687" max="7688" width="35.75" style="90" customWidth="1"/>
    <col min="7689" max="7689" width="16.5" style="90" customWidth="1"/>
    <col min="7690" max="7690" width="35.75" style="90" customWidth="1"/>
    <col min="7691" max="7692" width="22.625" style="90" customWidth="1"/>
    <col min="7693" max="7693" width="25.25" style="90" customWidth="1"/>
    <col min="7694" max="7695" width="22.625" style="90" customWidth="1"/>
    <col min="7696" max="7936" width="9" style="90"/>
    <col min="7937" max="7937" width="22.625" style="90" customWidth="1"/>
    <col min="7938" max="7938" width="35.75" style="90" customWidth="1"/>
    <col min="7939" max="7939" width="13.875" style="90" customWidth="1"/>
    <col min="7940" max="7941" width="16.5" style="90" customWidth="1"/>
    <col min="7942" max="7942" width="22.625" style="90" customWidth="1"/>
    <col min="7943" max="7944" width="35.75" style="90" customWidth="1"/>
    <col min="7945" max="7945" width="16.5" style="90" customWidth="1"/>
    <col min="7946" max="7946" width="35.75" style="90" customWidth="1"/>
    <col min="7947" max="7948" width="22.625" style="90" customWidth="1"/>
    <col min="7949" max="7949" width="25.25" style="90" customWidth="1"/>
    <col min="7950" max="7951" width="22.625" style="90" customWidth="1"/>
    <col min="7952" max="8192" width="9" style="90"/>
    <col min="8193" max="8193" width="22.625" style="90" customWidth="1"/>
    <col min="8194" max="8194" width="35.75" style="90" customWidth="1"/>
    <col min="8195" max="8195" width="13.875" style="90" customWidth="1"/>
    <col min="8196" max="8197" width="16.5" style="90" customWidth="1"/>
    <col min="8198" max="8198" width="22.625" style="90" customWidth="1"/>
    <col min="8199" max="8200" width="35.75" style="90" customWidth="1"/>
    <col min="8201" max="8201" width="16.5" style="90" customWidth="1"/>
    <col min="8202" max="8202" width="35.75" style="90" customWidth="1"/>
    <col min="8203" max="8204" width="22.625" style="90" customWidth="1"/>
    <col min="8205" max="8205" width="25.25" style="90" customWidth="1"/>
    <col min="8206" max="8207" width="22.625" style="90" customWidth="1"/>
    <col min="8208" max="8448" width="9" style="90"/>
    <col min="8449" max="8449" width="22.625" style="90" customWidth="1"/>
    <col min="8450" max="8450" width="35.75" style="90" customWidth="1"/>
    <col min="8451" max="8451" width="13.875" style="90" customWidth="1"/>
    <col min="8452" max="8453" width="16.5" style="90" customWidth="1"/>
    <col min="8454" max="8454" width="22.625" style="90" customWidth="1"/>
    <col min="8455" max="8456" width="35.75" style="90" customWidth="1"/>
    <col min="8457" max="8457" width="16.5" style="90" customWidth="1"/>
    <col min="8458" max="8458" width="35.75" style="90" customWidth="1"/>
    <col min="8459" max="8460" width="22.625" style="90" customWidth="1"/>
    <col min="8461" max="8461" width="25.25" style="90" customWidth="1"/>
    <col min="8462" max="8463" width="22.625" style="90" customWidth="1"/>
    <col min="8464" max="8704" width="9" style="90"/>
    <col min="8705" max="8705" width="22.625" style="90" customWidth="1"/>
    <col min="8706" max="8706" width="35.75" style="90" customWidth="1"/>
    <col min="8707" max="8707" width="13.875" style="90" customWidth="1"/>
    <col min="8708" max="8709" width="16.5" style="90" customWidth="1"/>
    <col min="8710" max="8710" width="22.625" style="90" customWidth="1"/>
    <col min="8711" max="8712" width="35.75" style="90" customWidth="1"/>
    <col min="8713" max="8713" width="16.5" style="90" customWidth="1"/>
    <col min="8714" max="8714" width="35.75" style="90" customWidth="1"/>
    <col min="8715" max="8716" width="22.625" style="90" customWidth="1"/>
    <col min="8717" max="8717" width="25.25" style="90" customWidth="1"/>
    <col min="8718" max="8719" width="22.625" style="90" customWidth="1"/>
    <col min="8720" max="8960" width="9" style="90"/>
    <col min="8961" max="8961" width="22.625" style="90" customWidth="1"/>
    <col min="8962" max="8962" width="35.75" style="90" customWidth="1"/>
    <col min="8963" max="8963" width="13.875" style="90" customWidth="1"/>
    <col min="8964" max="8965" width="16.5" style="90" customWidth="1"/>
    <col min="8966" max="8966" width="22.625" style="90" customWidth="1"/>
    <col min="8967" max="8968" width="35.75" style="90" customWidth="1"/>
    <col min="8969" max="8969" width="16.5" style="90" customWidth="1"/>
    <col min="8970" max="8970" width="35.75" style="90" customWidth="1"/>
    <col min="8971" max="8972" width="22.625" style="90" customWidth="1"/>
    <col min="8973" max="8973" width="25.25" style="90" customWidth="1"/>
    <col min="8974" max="8975" width="22.625" style="90" customWidth="1"/>
    <col min="8976" max="9216" width="9" style="90"/>
    <col min="9217" max="9217" width="22.625" style="90" customWidth="1"/>
    <col min="9218" max="9218" width="35.75" style="90" customWidth="1"/>
    <col min="9219" max="9219" width="13.875" style="90" customWidth="1"/>
    <col min="9220" max="9221" width="16.5" style="90" customWidth="1"/>
    <col min="9222" max="9222" width="22.625" style="90" customWidth="1"/>
    <col min="9223" max="9224" width="35.75" style="90" customWidth="1"/>
    <col min="9225" max="9225" width="16.5" style="90" customWidth="1"/>
    <col min="9226" max="9226" width="35.75" style="90" customWidth="1"/>
    <col min="9227" max="9228" width="22.625" style="90" customWidth="1"/>
    <col min="9229" max="9229" width="25.25" style="90" customWidth="1"/>
    <col min="9230" max="9231" width="22.625" style="90" customWidth="1"/>
    <col min="9232" max="9472" width="9" style="90"/>
    <col min="9473" max="9473" width="22.625" style="90" customWidth="1"/>
    <col min="9474" max="9474" width="35.75" style="90" customWidth="1"/>
    <col min="9475" max="9475" width="13.875" style="90" customWidth="1"/>
    <col min="9476" max="9477" width="16.5" style="90" customWidth="1"/>
    <col min="9478" max="9478" width="22.625" style="90" customWidth="1"/>
    <col min="9479" max="9480" width="35.75" style="90" customWidth="1"/>
    <col min="9481" max="9481" width="16.5" style="90" customWidth="1"/>
    <col min="9482" max="9482" width="35.75" style="90" customWidth="1"/>
    <col min="9483" max="9484" width="22.625" style="90" customWidth="1"/>
    <col min="9485" max="9485" width="25.25" style="90" customWidth="1"/>
    <col min="9486" max="9487" width="22.625" style="90" customWidth="1"/>
    <col min="9488" max="9728" width="9" style="90"/>
    <col min="9729" max="9729" width="22.625" style="90" customWidth="1"/>
    <col min="9730" max="9730" width="35.75" style="90" customWidth="1"/>
    <col min="9731" max="9731" width="13.875" style="90" customWidth="1"/>
    <col min="9732" max="9733" width="16.5" style="90" customWidth="1"/>
    <col min="9734" max="9734" width="22.625" style="90" customWidth="1"/>
    <col min="9735" max="9736" width="35.75" style="90" customWidth="1"/>
    <col min="9737" max="9737" width="16.5" style="90" customWidth="1"/>
    <col min="9738" max="9738" width="35.75" style="90" customWidth="1"/>
    <col min="9739" max="9740" width="22.625" style="90" customWidth="1"/>
    <col min="9741" max="9741" width="25.25" style="90" customWidth="1"/>
    <col min="9742" max="9743" width="22.625" style="90" customWidth="1"/>
    <col min="9744" max="9984" width="9" style="90"/>
    <col min="9985" max="9985" width="22.625" style="90" customWidth="1"/>
    <col min="9986" max="9986" width="35.75" style="90" customWidth="1"/>
    <col min="9987" max="9987" width="13.875" style="90" customWidth="1"/>
    <col min="9988" max="9989" width="16.5" style="90" customWidth="1"/>
    <col min="9990" max="9990" width="22.625" style="90" customWidth="1"/>
    <col min="9991" max="9992" width="35.75" style="90" customWidth="1"/>
    <col min="9993" max="9993" width="16.5" style="90" customWidth="1"/>
    <col min="9994" max="9994" width="35.75" style="90" customWidth="1"/>
    <col min="9995" max="9996" width="22.625" style="90" customWidth="1"/>
    <col min="9997" max="9997" width="25.25" style="90" customWidth="1"/>
    <col min="9998" max="9999" width="22.625" style="90" customWidth="1"/>
    <col min="10000" max="10240" width="9" style="90"/>
    <col min="10241" max="10241" width="22.625" style="90" customWidth="1"/>
    <col min="10242" max="10242" width="35.75" style="90" customWidth="1"/>
    <col min="10243" max="10243" width="13.875" style="90" customWidth="1"/>
    <col min="10244" max="10245" width="16.5" style="90" customWidth="1"/>
    <col min="10246" max="10246" width="22.625" style="90" customWidth="1"/>
    <col min="10247" max="10248" width="35.75" style="90" customWidth="1"/>
    <col min="10249" max="10249" width="16.5" style="90" customWidth="1"/>
    <col min="10250" max="10250" width="35.75" style="90" customWidth="1"/>
    <col min="10251" max="10252" width="22.625" style="90" customWidth="1"/>
    <col min="10253" max="10253" width="25.25" style="90" customWidth="1"/>
    <col min="10254" max="10255" width="22.625" style="90" customWidth="1"/>
    <col min="10256" max="10496" width="9" style="90"/>
    <col min="10497" max="10497" width="22.625" style="90" customWidth="1"/>
    <col min="10498" max="10498" width="35.75" style="90" customWidth="1"/>
    <col min="10499" max="10499" width="13.875" style="90" customWidth="1"/>
    <col min="10500" max="10501" width="16.5" style="90" customWidth="1"/>
    <col min="10502" max="10502" width="22.625" style="90" customWidth="1"/>
    <col min="10503" max="10504" width="35.75" style="90" customWidth="1"/>
    <col min="10505" max="10505" width="16.5" style="90" customWidth="1"/>
    <col min="10506" max="10506" width="35.75" style="90" customWidth="1"/>
    <col min="10507" max="10508" width="22.625" style="90" customWidth="1"/>
    <col min="10509" max="10509" width="25.25" style="90" customWidth="1"/>
    <col min="10510" max="10511" width="22.625" style="90" customWidth="1"/>
    <col min="10512" max="10752" width="9" style="90"/>
    <col min="10753" max="10753" width="22.625" style="90" customWidth="1"/>
    <col min="10754" max="10754" width="35.75" style="90" customWidth="1"/>
    <col min="10755" max="10755" width="13.875" style="90" customWidth="1"/>
    <col min="10756" max="10757" width="16.5" style="90" customWidth="1"/>
    <col min="10758" max="10758" width="22.625" style="90" customWidth="1"/>
    <col min="10759" max="10760" width="35.75" style="90" customWidth="1"/>
    <col min="10761" max="10761" width="16.5" style="90" customWidth="1"/>
    <col min="10762" max="10762" width="35.75" style="90" customWidth="1"/>
    <col min="10763" max="10764" width="22.625" style="90" customWidth="1"/>
    <col min="10765" max="10765" width="25.25" style="90" customWidth="1"/>
    <col min="10766" max="10767" width="22.625" style="90" customWidth="1"/>
    <col min="10768" max="11008" width="9" style="90"/>
    <col min="11009" max="11009" width="22.625" style="90" customWidth="1"/>
    <col min="11010" max="11010" width="35.75" style="90" customWidth="1"/>
    <col min="11011" max="11011" width="13.875" style="90" customWidth="1"/>
    <col min="11012" max="11013" width="16.5" style="90" customWidth="1"/>
    <col min="11014" max="11014" width="22.625" style="90" customWidth="1"/>
    <col min="11015" max="11016" width="35.75" style="90" customWidth="1"/>
    <col min="11017" max="11017" width="16.5" style="90" customWidth="1"/>
    <col min="11018" max="11018" width="35.75" style="90" customWidth="1"/>
    <col min="11019" max="11020" width="22.625" style="90" customWidth="1"/>
    <col min="11021" max="11021" width="25.25" style="90" customWidth="1"/>
    <col min="11022" max="11023" width="22.625" style="90" customWidth="1"/>
    <col min="11024" max="11264" width="9" style="90"/>
    <col min="11265" max="11265" width="22.625" style="90" customWidth="1"/>
    <col min="11266" max="11266" width="35.75" style="90" customWidth="1"/>
    <col min="11267" max="11267" width="13.875" style="90" customWidth="1"/>
    <col min="11268" max="11269" width="16.5" style="90" customWidth="1"/>
    <col min="11270" max="11270" width="22.625" style="90" customWidth="1"/>
    <col min="11271" max="11272" width="35.75" style="90" customWidth="1"/>
    <col min="11273" max="11273" width="16.5" style="90" customWidth="1"/>
    <col min="11274" max="11274" width="35.75" style="90" customWidth="1"/>
    <col min="11275" max="11276" width="22.625" style="90" customWidth="1"/>
    <col min="11277" max="11277" width="25.25" style="90" customWidth="1"/>
    <col min="11278" max="11279" width="22.625" style="90" customWidth="1"/>
    <col min="11280" max="11520" width="9" style="90"/>
    <col min="11521" max="11521" width="22.625" style="90" customWidth="1"/>
    <col min="11522" max="11522" width="35.75" style="90" customWidth="1"/>
    <col min="11523" max="11523" width="13.875" style="90" customWidth="1"/>
    <col min="11524" max="11525" width="16.5" style="90" customWidth="1"/>
    <col min="11526" max="11526" width="22.625" style="90" customWidth="1"/>
    <col min="11527" max="11528" width="35.75" style="90" customWidth="1"/>
    <col min="11529" max="11529" width="16.5" style="90" customWidth="1"/>
    <col min="11530" max="11530" width="35.75" style="90" customWidth="1"/>
    <col min="11531" max="11532" width="22.625" style="90" customWidth="1"/>
    <col min="11533" max="11533" width="25.25" style="90" customWidth="1"/>
    <col min="11534" max="11535" width="22.625" style="90" customWidth="1"/>
    <col min="11536" max="11776" width="9" style="90"/>
    <col min="11777" max="11777" width="22.625" style="90" customWidth="1"/>
    <col min="11778" max="11778" width="35.75" style="90" customWidth="1"/>
    <col min="11779" max="11779" width="13.875" style="90" customWidth="1"/>
    <col min="11780" max="11781" width="16.5" style="90" customWidth="1"/>
    <col min="11782" max="11782" width="22.625" style="90" customWidth="1"/>
    <col min="11783" max="11784" width="35.75" style="90" customWidth="1"/>
    <col min="11785" max="11785" width="16.5" style="90" customWidth="1"/>
    <col min="11786" max="11786" width="35.75" style="90" customWidth="1"/>
    <col min="11787" max="11788" width="22.625" style="90" customWidth="1"/>
    <col min="11789" max="11789" width="25.25" style="90" customWidth="1"/>
    <col min="11790" max="11791" width="22.625" style="90" customWidth="1"/>
    <col min="11792" max="12032" width="9" style="90"/>
    <col min="12033" max="12033" width="22.625" style="90" customWidth="1"/>
    <col min="12034" max="12034" width="35.75" style="90" customWidth="1"/>
    <col min="12035" max="12035" width="13.875" style="90" customWidth="1"/>
    <col min="12036" max="12037" width="16.5" style="90" customWidth="1"/>
    <col min="12038" max="12038" width="22.625" style="90" customWidth="1"/>
    <col min="12039" max="12040" width="35.75" style="90" customWidth="1"/>
    <col min="12041" max="12041" width="16.5" style="90" customWidth="1"/>
    <col min="12042" max="12042" width="35.75" style="90" customWidth="1"/>
    <col min="12043" max="12044" width="22.625" style="90" customWidth="1"/>
    <col min="12045" max="12045" width="25.25" style="90" customWidth="1"/>
    <col min="12046" max="12047" width="22.625" style="90" customWidth="1"/>
    <col min="12048" max="12288" width="9" style="90"/>
    <col min="12289" max="12289" width="22.625" style="90" customWidth="1"/>
    <col min="12290" max="12290" width="35.75" style="90" customWidth="1"/>
    <col min="12291" max="12291" width="13.875" style="90" customWidth="1"/>
    <col min="12292" max="12293" width="16.5" style="90" customWidth="1"/>
    <col min="12294" max="12294" width="22.625" style="90" customWidth="1"/>
    <col min="12295" max="12296" width="35.75" style="90" customWidth="1"/>
    <col min="12297" max="12297" width="16.5" style="90" customWidth="1"/>
    <col min="12298" max="12298" width="35.75" style="90" customWidth="1"/>
    <col min="12299" max="12300" width="22.625" style="90" customWidth="1"/>
    <col min="12301" max="12301" width="25.25" style="90" customWidth="1"/>
    <col min="12302" max="12303" width="22.625" style="90" customWidth="1"/>
    <col min="12304" max="12544" width="9" style="90"/>
    <col min="12545" max="12545" width="22.625" style="90" customWidth="1"/>
    <col min="12546" max="12546" width="35.75" style="90" customWidth="1"/>
    <col min="12547" max="12547" width="13.875" style="90" customWidth="1"/>
    <col min="12548" max="12549" width="16.5" style="90" customWidth="1"/>
    <col min="12550" max="12550" width="22.625" style="90" customWidth="1"/>
    <col min="12551" max="12552" width="35.75" style="90" customWidth="1"/>
    <col min="12553" max="12553" width="16.5" style="90" customWidth="1"/>
    <col min="12554" max="12554" width="35.75" style="90" customWidth="1"/>
    <col min="12555" max="12556" width="22.625" style="90" customWidth="1"/>
    <col min="12557" max="12557" width="25.25" style="90" customWidth="1"/>
    <col min="12558" max="12559" width="22.625" style="90" customWidth="1"/>
    <col min="12560" max="12800" width="9" style="90"/>
    <col min="12801" max="12801" width="22.625" style="90" customWidth="1"/>
    <col min="12802" max="12802" width="35.75" style="90" customWidth="1"/>
    <col min="12803" max="12803" width="13.875" style="90" customWidth="1"/>
    <col min="12804" max="12805" width="16.5" style="90" customWidth="1"/>
    <col min="12806" max="12806" width="22.625" style="90" customWidth="1"/>
    <col min="12807" max="12808" width="35.75" style="90" customWidth="1"/>
    <col min="12809" max="12809" width="16.5" style="90" customWidth="1"/>
    <col min="12810" max="12810" width="35.75" style="90" customWidth="1"/>
    <col min="12811" max="12812" width="22.625" style="90" customWidth="1"/>
    <col min="12813" max="12813" width="25.25" style="90" customWidth="1"/>
    <col min="12814" max="12815" width="22.625" style="90" customWidth="1"/>
    <col min="12816" max="13056" width="9" style="90"/>
    <col min="13057" max="13057" width="22.625" style="90" customWidth="1"/>
    <col min="13058" max="13058" width="35.75" style="90" customWidth="1"/>
    <col min="13059" max="13059" width="13.875" style="90" customWidth="1"/>
    <col min="13060" max="13061" width="16.5" style="90" customWidth="1"/>
    <col min="13062" max="13062" width="22.625" style="90" customWidth="1"/>
    <col min="13063" max="13064" width="35.75" style="90" customWidth="1"/>
    <col min="13065" max="13065" width="16.5" style="90" customWidth="1"/>
    <col min="13066" max="13066" width="35.75" style="90" customWidth="1"/>
    <col min="13067" max="13068" width="22.625" style="90" customWidth="1"/>
    <col min="13069" max="13069" width="25.25" style="90" customWidth="1"/>
    <col min="13070" max="13071" width="22.625" style="90" customWidth="1"/>
    <col min="13072" max="13312" width="9" style="90"/>
    <col min="13313" max="13313" width="22.625" style="90" customWidth="1"/>
    <col min="13314" max="13314" width="35.75" style="90" customWidth="1"/>
    <col min="13315" max="13315" width="13.875" style="90" customWidth="1"/>
    <col min="13316" max="13317" width="16.5" style="90" customWidth="1"/>
    <col min="13318" max="13318" width="22.625" style="90" customWidth="1"/>
    <col min="13319" max="13320" width="35.75" style="90" customWidth="1"/>
    <col min="13321" max="13321" width="16.5" style="90" customWidth="1"/>
    <col min="13322" max="13322" width="35.75" style="90" customWidth="1"/>
    <col min="13323" max="13324" width="22.625" style="90" customWidth="1"/>
    <col min="13325" max="13325" width="25.25" style="90" customWidth="1"/>
    <col min="13326" max="13327" width="22.625" style="90" customWidth="1"/>
    <col min="13328" max="13568" width="9" style="90"/>
    <col min="13569" max="13569" width="22.625" style="90" customWidth="1"/>
    <col min="13570" max="13570" width="35.75" style="90" customWidth="1"/>
    <col min="13571" max="13571" width="13.875" style="90" customWidth="1"/>
    <col min="13572" max="13573" width="16.5" style="90" customWidth="1"/>
    <col min="13574" max="13574" width="22.625" style="90" customWidth="1"/>
    <col min="13575" max="13576" width="35.75" style="90" customWidth="1"/>
    <col min="13577" max="13577" width="16.5" style="90" customWidth="1"/>
    <col min="13578" max="13578" width="35.75" style="90" customWidth="1"/>
    <col min="13579" max="13580" width="22.625" style="90" customWidth="1"/>
    <col min="13581" max="13581" width="25.25" style="90" customWidth="1"/>
    <col min="13582" max="13583" width="22.625" style="90" customWidth="1"/>
    <col min="13584" max="13824" width="9" style="90"/>
    <col min="13825" max="13825" width="22.625" style="90" customWidth="1"/>
    <col min="13826" max="13826" width="35.75" style="90" customWidth="1"/>
    <col min="13827" max="13827" width="13.875" style="90" customWidth="1"/>
    <col min="13828" max="13829" width="16.5" style="90" customWidth="1"/>
    <col min="13830" max="13830" width="22.625" style="90" customWidth="1"/>
    <col min="13831" max="13832" width="35.75" style="90" customWidth="1"/>
    <col min="13833" max="13833" width="16.5" style="90" customWidth="1"/>
    <col min="13834" max="13834" width="35.75" style="90" customWidth="1"/>
    <col min="13835" max="13836" width="22.625" style="90" customWidth="1"/>
    <col min="13837" max="13837" width="25.25" style="90" customWidth="1"/>
    <col min="13838" max="13839" width="22.625" style="90" customWidth="1"/>
    <col min="13840" max="14080" width="9" style="90"/>
    <col min="14081" max="14081" width="22.625" style="90" customWidth="1"/>
    <col min="14082" max="14082" width="35.75" style="90" customWidth="1"/>
    <col min="14083" max="14083" width="13.875" style="90" customWidth="1"/>
    <col min="14084" max="14085" width="16.5" style="90" customWidth="1"/>
    <col min="14086" max="14086" width="22.625" style="90" customWidth="1"/>
    <col min="14087" max="14088" width="35.75" style="90" customWidth="1"/>
    <col min="14089" max="14089" width="16.5" style="90" customWidth="1"/>
    <col min="14090" max="14090" width="35.75" style="90" customWidth="1"/>
    <col min="14091" max="14092" width="22.625" style="90" customWidth="1"/>
    <col min="14093" max="14093" width="25.25" style="90" customWidth="1"/>
    <col min="14094" max="14095" width="22.625" style="90" customWidth="1"/>
    <col min="14096" max="14336" width="9" style="90"/>
    <col min="14337" max="14337" width="22.625" style="90" customWidth="1"/>
    <col min="14338" max="14338" width="35.75" style="90" customWidth="1"/>
    <col min="14339" max="14339" width="13.875" style="90" customWidth="1"/>
    <col min="14340" max="14341" width="16.5" style="90" customWidth="1"/>
    <col min="14342" max="14342" width="22.625" style="90" customWidth="1"/>
    <col min="14343" max="14344" width="35.75" style="90" customWidth="1"/>
    <col min="14345" max="14345" width="16.5" style="90" customWidth="1"/>
    <col min="14346" max="14346" width="35.75" style="90" customWidth="1"/>
    <col min="14347" max="14348" width="22.625" style="90" customWidth="1"/>
    <col min="14349" max="14349" width="25.25" style="90" customWidth="1"/>
    <col min="14350" max="14351" width="22.625" style="90" customWidth="1"/>
    <col min="14352" max="14592" width="9" style="90"/>
    <col min="14593" max="14593" width="22.625" style="90" customWidth="1"/>
    <col min="14594" max="14594" width="35.75" style="90" customWidth="1"/>
    <col min="14595" max="14595" width="13.875" style="90" customWidth="1"/>
    <col min="14596" max="14597" width="16.5" style="90" customWidth="1"/>
    <col min="14598" max="14598" width="22.625" style="90" customWidth="1"/>
    <col min="14599" max="14600" width="35.75" style="90" customWidth="1"/>
    <col min="14601" max="14601" width="16.5" style="90" customWidth="1"/>
    <col min="14602" max="14602" width="35.75" style="90" customWidth="1"/>
    <col min="14603" max="14604" width="22.625" style="90" customWidth="1"/>
    <col min="14605" max="14605" width="25.25" style="90" customWidth="1"/>
    <col min="14606" max="14607" width="22.625" style="90" customWidth="1"/>
    <col min="14608" max="14848" width="9" style="90"/>
    <col min="14849" max="14849" width="22.625" style="90" customWidth="1"/>
    <col min="14850" max="14850" width="35.75" style="90" customWidth="1"/>
    <col min="14851" max="14851" width="13.875" style="90" customWidth="1"/>
    <col min="14852" max="14853" width="16.5" style="90" customWidth="1"/>
    <col min="14854" max="14854" width="22.625" style="90" customWidth="1"/>
    <col min="14855" max="14856" width="35.75" style="90" customWidth="1"/>
    <col min="14857" max="14857" width="16.5" style="90" customWidth="1"/>
    <col min="14858" max="14858" width="35.75" style="90" customWidth="1"/>
    <col min="14859" max="14860" width="22.625" style="90" customWidth="1"/>
    <col min="14861" max="14861" width="25.25" style="90" customWidth="1"/>
    <col min="14862" max="14863" width="22.625" style="90" customWidth="1"/>
    <col min="14864" max="15104" width="9" style="90"/>
    <col min="15105" max="15105" width="22.625" style="90" customWidth="1"/>
    <col min="15106" max="15106" width="35.75" style="90" customWidth="1"/>
    <col min="15107" max="15107" width="13.875" style="90" customWidth="1"/>
    <col min="15108" max="15109" width="16.5" style="90" customWidth="1"/>
    <col min="15110" max="15110" width="22.625" style="90" customWidth="1"/>
    <col min="15111" max="15112" width="35.75" style="90" customWidth="1"/>
    <col min="15113" max="15113" width="16.5" style="90" customWidth="1"/>
    <col min="15114" max="15114" width="35.75" style="90" customWidth="1"/>
    <col min="15115" max="15116" width="22.625" style="90" customWidth="1"/>
    <col min="15117" max="15117" width="25.25" style="90" customWidth="1"/>
    <col min="15118" max="15119" width="22.625" style="90" customWidth="1"/>
    <col min="15120" max="15360" width="9" style="90"/>
    <col min="15361" max="15361" width="22.625" style="90" customWidth="1"/>
    <col min="15362" max="15362" width="35.75" style="90" customWidth="1"/>
    <col min="15363" max="15363" width="13.875" style="90" customWidth="1"/>
    <col min="15364" max="15365" width="16.5" style="90" customWidth="1"/>
    <col min="15366" max="15366" width="22.625" style="90" customWidth="1"/>
    <col min="15367" max="15368" width="35.75" style="90" customWidth="1"/>
    <col min="15369" max="15369" width="16.5" style="90" customWidth="1"/>
    <col min="15370" max="15370" width="35.75" style="90" customWidth="1"/>
    <col min="15371" max="15372" width="22.625" style="90" customWidth="1"/>
    <col min="15373" max="15373" width="25.25" style="90" customWidth="1"/>
    <col min="15374" max="15375" width="22.625" style="90" customWidth="1"/>
    <col min="15376" max="15616" width="9" style="90"/>
    <col min="15617" max="15617" width="22.625" style="90" customWidth="1"/>
    <col min="15618" max="15618" width="35.75" style="90" customWidth="1"/>
    <col min="15619" max="15619" width="13.875" style="90" customWidth="1"/>
    <col min="15620" max="15621" width="16.5" style="90" customWidth="1"/>
    <col min="15622" max="15622" width="22.625" style="90" customWidth="1"/>
    <col min="15623" max="15624" width="35.75" style="90" customWidth="1"/>
    <col min="15625" max="15625" width="16.5" style="90" customWidth="1"/>
    <col min="15626" max="15626" width="35.75" style="90" customWidth="1"/>
    <col min="15627" max="15628" width="22.625" style="90" customWidth="1"/>
    <col min="15629" max="15629" width="25.25" style="90" customWidth="1"/>
    <col min="15630" max="15631" width="22.625" style="90" customWidth="1"/>
    <col min="15632" max="15872" width="9" style="90"/>
    <col min="15873" max="15873" width="22.625" style="90" customWidth="1"/>
    <col min="15874" max="15874" width="35.75" style="90" customWidth="1"/>
    <col min="15875" max="15875" width="13.875" style="90" customWidth="1"/>
    <col min="15876" max="15877" width="16.5" style="90" customWidth="1"/>
    <col min="15878" max="15878" width="22.625" style="90" customWidth="1"/>
    <col min="15879" max="15880" width="35.75" style="90" customWidth="1"/>
    <col min="15881" max="15881" width="16.5" style="90" customWidth="1"/>
    <col min="15882" max="15882" width="35.75" style="90" customWidth="1"/>
    <col min="15883" max="15884" width="22.625" style="90" customWidth="1"/>
    <col min="15885" max="15885" width="25.25" style="90" customWidth="1"/>
    <col min="15886" max="15887" width="22.625" style="90" customWidth="1"/>
    <col min="15888" max="16128" width="9" style="90"/>
    <col min="16129" max="16129" width="22.625" style="90" customWidth="1"/>
    <col min="16130" max="16130" width="35.75" style="90" customWidth="1"/>
    <col min="16131" max="16131" width="13.875" style="90" customWidth="1"/>
    <col min="16132" max="16133" width="16.5" style="90" customWidth="1"/>
    <col min="16134" max="16134" width="22.625" style="90" customWidth="1"/>
    <col min="16135" max="16136" width="35.75" style="90" customWidth="1"/>
    <col min="16137" max="16137" width="16.5" style="90" customWidth="1"/>
    <col min="16138" max="16138" width="35.75" style="90" customWidth="1"/>
    <col min="16139" max="16140" width="22.625" style="90" customWidth="1"/>
    <col min="16141" max="16141" width="25.25" style="90" customWidth="1"/>
    <col min="16142" max="16143" width="22.625" style="90" customWidth="1"/>
    <col min="16144" max="16384" width="9" style="90"/>
  </cols>
  <sheetData>
    <row r="6" spans="1:18" ht="16.5" customHeight="1">
      <c r="A6" s="325" t="s">
        <v>46</v>
      </c>
      <c r="L6" s="326">
        <f>MEDIAN(L9:L618)</f>
        <v>13.585000000000001</v>
      </c>
      <c r="M6" s="326"/>
      <c r="N6" s="326">
        <f>MEDIAN(N9:N618)</f>
        <v>15.795</v>
      </c>
      <c r="O6" s="326">
        <f>MEDIAN(O9:O618)</f>
        <v>20.865000000000002</v>
      </c>
    </row>
    <row r="7" spans="1:18">
      <c r="L7" s="326">
        <f>AVERAGE(L9:L618)</f>
        <v>55.349436065573705</v>
      </c>
      <c r="N7" s="326">
        <f>AVERAGE(N9:N618)</f>
        <v>60.185473770491868</v>
      </c>
      <c r="O7" s="326">
        <f>AVERAGE(O9:O618)</f>
        <v>66.469006557376829</v>
      </c>
    </row>
    <row r="8" spans="1:18" ht="76.5" customHeight="1">
      <c r="A8" s="327" t="s">
        <v>47</v>
      </c>
      <c r="B8" s="327" t="s">
        <v>48</v>
      </c>
      <c r="C8" s="327" t="s">
        <v>49</v>
      </c>
      <c r="D8" s="327" t="s">
        <v>50</v>
      </c>
      <c r="E8" s="327" t="s">
        <v>51</v>
      </c>
      <c r="F8" s="328" t="s">
        <v>52</v>
      </c>
      <c r="G8" s="327" t="s">
        <v>53</v>
      </c>
      <c r="H8" s="327" t="s">
        <v>54</v>
      </c>
      <c r="I8" s="327" t="s">
        <v>55</v>
      </c>
      <c r="J8" s="327" t="s">
        <v>482</v>
      </c>
      <c r="K8" s="327" t="s">
        <v>58</v>
      </c>
      <c r="L8" s="328" t="s">
        <v>424</v>
      </c>
      <c r="M8" s="327" t="s">
        <v>483</v>
      </c>
      <c r="N8" s="328" t="s">
        <v>425</v>
      </c>
      <c r="O8" s="328" t="s">
        <v>426</v>
      </c>
      <c r="P8" s="379" t="s">
        <v>484</v>
      </c>
      <c r="Q8" s="379" t="s">
        <v>485</v>
      </c>
      <c r="R8" s="379" t="s">
        <v>486</v>
      </c>
    </row>
    <row r="9" spans="1:18">
      <c r="A9" s="329">
        <v>44806</v>
      </c>
      <c r="B9" s="330" t="s">
        <v>487</v>
      </c>
      <c r="C9" s="330" t="s">
        <v>488</v>
      </c>
      <c r="D9" s="331" t="s">
        <v>61</v>
      </c>
      <c r="E9" s="331" t="s">
        <v>77</v>
      </c>
      <c r="F9" s="332">
        <v>4.3600000000000003</v>
      </c>
      <c r="G9" s="330" t="s">
        <v>489</v>
      </c>
      <c r="H9" s="330" t="s">
        <v>60</v>
      </c>
      <c r="I9" s="331" t="s">
        <v>490</v>
      </c>
      <c r="J9" s="333" t="s">
        <v>491</v>
      </c>
      <c r="K9" s="329">
        <v>44806</v>
      </c>
      <c r="L9" s="332">
        <v>6778.79</v>
      </c>
      <c r="M9" s="331" t="s">
        <v>492</v>
      </c>
      <c r="N9" s="332">
        <v>6778.79</v>
      </c>
      <c r="O9" s="332">
        <v>6385.71</v>
      </c>
      <c r="P9" s="90">
        <f t="shared" ref="P9:P72" si="0">RANK(N9,$N$9:$N$618)</f>
        <v>1</v>
      </c>
      <c r="Q9" s="90">
        <f t="shared" ref="Q9:Q72" si="1">RANK(L9,$L$9:$L$618)</f>
        <v>1</v>
      </c>
      <c r="R9" s="90">
        <f t="shared" ref="R9:R72" si="2">RANK(O9,$O$9:$O$618)</f>
        <v>1</v>
      </c>
    </row>
    <row r="10" spans="1:18">
      <c r="A10" s="329">
        <v>44165</v>
      </c>
      <c r="B10" s="330" t="s">
        <v>493</v>
      </c>
      <c r="C10" s="330" t="s">
        <v>494</v>
      </c>
      <c r="D10" s="331" t="s">
        <v>61</v>
      </c>
      <c r="E10" s="331" t="s">
        <v>77</v>
      </c>
      <c r="F10" s="338">
        <v>0.57799999999999996</v>
      </c>
      <c r="G10" s="330" t="s">
        <v>495</v>
      </c>
      <c r="H10" s="330" t="s">
        <v>60</v>
      </c>
      <c r="I10" s="331" t="s">
        <v>496</v>
      </c>
      <c r="J10" s="333" t="s">
        <v>491</v>
      </c>
      <c r="K10" s="329">
        <v>44165</v>
      </c>
      <c r="L10" s="332">
        <v>5094.8100000000004</v>
      </c>
      <c r="M10" s="331" t="s">
        <v>492</v>
      </c>
      <c r="N10" s="332">
        <v>5342.18</v>
      </c>
      <c r="O10" s="332">
        <v>4526.95</v>
      </c>
      <c r="P10" s="90">
        <f t="shared" si="0"/>
        <v>2</v>
      </c>
      <c r="Q10" s="90">
        <f t="shared" si="1"/>
        <v>2</v>
      </c>
      <c r="R10" s="90">
        <f t="shared" si="2"/>
        <v>2</v>
      </c>
    </row>
    <row r="11" spans="1:18" ht="22.5">
      <c r="A11" s="329">
        <v>44253</v>
      </c>
      <c r="B11" s="330" t="s">
        <v>497</v>
      </c>
      <c r="C11" s="330" t="s">
        <v>498</v>
      </c>
      <c r="D11" s="331" t="s">
        <v>61</v>
      </c>
      <c r="E11" s="331" t="s">
        <v>77</v>
      </c>
      <c r="F11" s="332">
        <v>53.82</v>
      </c>
      <c r="G11" s="330" t="s">
        <v>499</v>
      </c>
      <c r="H11" s="330" t="s">
        <v>500</v>
      </c>
      <c r="I11" s="331" t="s">
        <v>501</v>
      </c>
      <c r="J11" s="333" t="s">
        <v>491</v>
      </c>
      <c r="K11" s="329">
        <v>44253</v>
      </c>
      <c r="L11" s="332">
        <v>2900</v>
      </c>
      <c r="M11" s="331" t="s">
        <v>492</v>
      </c>
      <c r="N11" s="332">
        <v>4400</v>
      </c>
      <c r="O11" s="332">
        <v>4400</v>
      </c>
      <c r="P11" s="90">
        <f t="shared" si="0"/>
        <v>3</v>
      </c>
      <c r="Q11" s="90">
        <f t="shared" si="1"/>
        <v>3</v>
      </c>
      <c r="R11" s="90">
        <f t="shared" si="2"/>
        <v>3</v>
      </c>
    </row>
    <row r="12" spans="1:18" ht="22.5">
      <c r="A12" s="329">
        <v>44684</v>
      </c>
      <c r="B12" s="330" t="s">
        <v>502</v>
      </c>
      <c r="C12" s="330" t="s">
        <v>503</v>
      </c>
      <c r="D12" s="331" t="s">
        <v>61</v>
      </c>
      <c r="E12" s="331" t="s">
        <v>77</v>
      </c>
      <c r="F12" s="338">
        <v>0.20300000000000001</v>
      </c>
      <c r="G12" s="330" t="s">
        <v>60</v>
      </c>
      <c r="H12" s="330" t="s">
        <v>504</v>
      </c>
      <c r="I12" s="331" t="s">
        <v>505</v>
      </c>
      <c r="J12" s="333" t="s">
        <v>491</v>
      </c>
      <c r="K12" s="329">
        <v>44684</v>
      </c>
      <c r="L12" s="332">
        <v>1969.62</v>
      </c>
      <c r="M12" s="331" t="s">
        <v>492</v>
      </c>
      <c r="N12" s="332">
        <v>1969.62</v>
      </c>
      <c r="O12" s="332">
        <v>1969.62</v>
      </c>
      <c r="P12" s="90">
        <f t="shared" si="0"/>
        <v>4</v>
      </c>
      <c r="Q12" s="90">
        <f t="shared" si="1"/>
        <v>4</v>
      </c>
      <c r="R12" s="90">
        <f t="shared" si="2"/>
        <v>5</v>
      </c>
    </row>
    <row r="13" spans="1:18">
      <c r="A13" s="329">
        <v>44353</v>
      </c>
      <c r="B13" s="330" t="s">
        <v>506</v>
      </c>
      <c r="C13" s="330" t="s">
        <v>507</v>
      </c>
      <c r="D13" s="331" t="s">
        <v>61</v>
      </c>
      <c r="E13" s="331" t="s">
        <v>67</v>
      </c>
      <c r="F13" s="332">
        <v>450.45</v>
      </c>
      <c r="G13" s="330" t="s">
        <v>508</v>
      </c>
      <c r="H13" s="330" t="s">
        <v>60</v>
      </c>
      <c r="I13" s="331" t="s">
        <v>509</v>
      </c>
      <c r="J13" s="333" t="s">
        <v>491</v>
      </c>
      <c r="K13" s="329">
        <v>44353</v>
      </c>
      <c r="L13" s="332">
        <v>1754.35</v>
      </c>
      <c r="M13" s="331" t="s">
        <v>492</v>
      </c>
      <c r="N13" s="332">
        <v>1662.18</v>
      </c>
      <c r="O13" s="332">
        <v>2453.67</v>
      </c>
      <c r="P13" s="90">
        <f t="shared" si="0"/>
        <v>5</v>
      </c>
      <c r="Q13" s="90">
        <f t="shared" si="1"/>
        <v>5</v>
      </c>
      <c r="R13" s="90">
        <f t="shared" si="2"/>
        <v>4</v>
      </c>
    </row>
    <row r="14" spans="1:18">
      <c r="A14" s="329">
        <v>44805</v>
      </c>
      <c r="B14" s="330" t="s">
        <v>510</v>
      </c>
      <c r="C14" s="330" t="s">
        <v>511</v>
      </c>
      <c r="D14" s="331" t="s">
        <v>61</v>
      </c>
      <c r="E14" s="331" t="s">
        <v>67</v>
      </c>
      <c r="F14" s="332">
        <v>46.44</v>
      </c>
      <c r="G14" s="330" t="s">
        <v>60</v>
      </c>
      <c r="H14" s="330" t="s">
        <v>60</v>
      </c>
      <c r="I14" s="331" t="s">
        <v>512</v>
      </c>
      <c r="J14" s="333" t="s">
        <v>491</v>
      </c>
      <c r="K14" s="329">
        <v>44805</v>
      </c>
      <c r="L14" s="332">
        <v>1531.37</v>
      </c>
      <c r="M14" s="331" t="s">
        <v>492</v>
      </c>
      <c r="N14" s="332">
        <v>1443.2</v>
      </c>
      <c r="O14" s="332">
        <v>1288.21</v>
      </c>
      <c r="P14" s="90">
        <f t="shared" si="0"/>
        <v>6</v>
      </c>
      <c r="Q14" s="90">
        <f t="shared" si="1"/>
        <v>6</v>
      </c>
      <c r="R14" s="90">
        <f t="shared" si="2"/>
        <v>6</v>
      </c>
    </row>
    <row r="15" spans="1:18">
      <c r="A15" s="329">
        <v>44306</v>
      </c>
      <c r="B15" s="330" t="s">
        <v>513</v>
      </c>
      <c r="C15" s="330" t="s">
        <v>514</v>
      </c>
      <c r="D15" s="331" t="s">
        <v>61</v>
      </c>
      <c r="E15" s="331" t="s">
        <v>77</v>
      </c>
      <c r="F15" s="332">
        <v>170.01</v>
      </c>
      <c r="G15" s="330" t="s">
        <v>515</v>
      </c>
      <c r="H15" s="330" t="s">
        <v>60</v>
      </c>
      <c r="I15" s="331" t="s">
        <v>516</v>
      </c>
      <c r="J15" s="333" t="s">
        <v>491</v>
      </c>
      <c r="K15" s="329">
        <v>44306</v>
      </c>
      <c r="L15" s="332">
        <v>1133.02</v>
      </c>
      <c r="M15" s="331" t="s">
        <v>492</v>
      </c>
      <c r="N15" s="332">
        <v>1038.17</v>
      </c>
      <c r="O15" s="332">
        <v>1038.17</v>
      </c>
      <c r="P15" s="90">
        <f t="shared" si="0"/>
        <v>7</v>
      </c>
      <c r="Q15" s="90">
        <f t="shared" si="1"/>
        <v>7</v>
      </c>
      <c r="R15" s="90">
        <f t="shared" si="2"/>
        <v>8</v>
      </c>
    </row>
    <row r="16" spans="1:18">
      <c r="A16" s="329">
        <v>44760</v>
      </c>
      <c r="B16" s="330" t="s">
        <v>526</v>
      </c>
      <c r="C16" s="330" t="s">
        <v>527</v>
      </c>
      <c r="D16" s="331" t="s">
        <v>61</v>
      </c>
      <c r="E16" s="331" t="s">
        <v>67</v>
      </c>
      <c r="F16" s="332">
        <v>68.28</v>
      </c>
      <c r="G16" s="330" t="s">
        <v>528</v>
      </c>
      <c r="H16" s="330" t="s">
        <v>529</v>
      </c>
      <c r="I16" s="331" t="s">
        <v>530</v>
      </c>
      <c r="J16" s="333" t="s">
        <v>491</v>
      </c>
      <c r="K16" s="329">
        <v>44760</v>
      </c>
      <c r="L16" s="332">
        <v>625.80999999999995</v>
      </c>
      <c r="M16" s="331" t="s">
        <v>492</v>
      </c>
      <c r="N16" s="332">
        <v>926.23</v>
      </c>
      <c r="O16" s="332">
        <v>1151.74</v>
      </c>
      <c r="P16" s="90">
        <f t="shared" si="0"/>
        <v>8</v>
      </c>
      <c r="Q16" s="90">
        <f t="shared" si="1"/>
        <v>10</v>
      </c>
      <c r="R16" s="90">
        <f t="shared" si="2"/>
        <v>7</v>
      </c>
    </row>
    <row r="17" spans="1:18" ht="22.5">
      <c r="A17" s="329">
        <v>44925</v>
      </c>
      <c r="B17" s="330" t="s">
        <v>522</v>
      </c>
      <c r="C17" s="330" t="s">
        <v>523</v>
      </c>
      <c r="D17" s="331" t="s">
        <v>61</v>
      </c>
      <c r="E17" s="331" t="s">
        <v>77</v>
      </c>
      <c r="F17" s="332">
        <v>74.38</v>
      </c>
      <c r="G17" s="330" t="s">
        <v>60</v>
      </c>
      <c r="H17" s="330" t="s">
        <v>524</v>
      </c>
      <c r="I17" s="331" t="s">
        <v>525</v>
      </c>
      <c r="J17" s="333" t="s">
        <v>491</v>
      </c>
      <c r="K17" s="329">
        <v>44925</v>
      </c>
      <c r="L17" s="332">
        <v>637.07000000000005</v>
      </c>
      <c r="M17" s="331" t="s">
        <v>492</v>
      </c>
      <c r="N17" s="332">
        <v>637.07000000000005</v>
      </c>
      <c r="O17" s="332">
        <v>755</v>
      </c>
      <c r="P17" s="90">
        <f t="shared" si="0"/>
        <v>9</v>
      </c>
      <c r="Q17" s="90">
        <f t="shared" si="1"/>
        <v>9</v>
      </c>
      <c r="R17" s="90">
        <f t="shared" si="2"/>
        <v>10</v>
      </c>
    </row>
    <row r="18" spans="1:18">
      <c r="A18" s="329">
        <v>44897</v>
      </c>
      <c r="B18" s="330" t="s">
        <v>534</v>
      </c>
      <c r="C18" s="330" t="s">
        <v>535</v>
      </c>
      <c r="D18" s="331" t="s">
        <v>61</v>
      </c>
      <c r="E18" s="331" t="s">
        <v>77</v>
      </c>
      <c r="F18" s="332">
        <v>100</v>
      </c>
      <c r="G18" s="330" t="s">
        <v>536</v>
      </c>
      <c r="H18" s="330" t="s">
        <v>537</v>
      </c>
      <c r="I18" s="331" t="s">
        <v>538</v>
      </c>
      <c r="J18" s="333" t="s">
        <v>491</v>
      </c>
      <c r="K18" s="329">
        <v>44897</v>
      </c>
      <c r="L18" s="332">
        <v>463.4</v>
      </c>
      <c r="M18" s="331" t="s">
        <v>492</v>
      </c>
      <c r="N18" s="332">
        <v>584.12</v>
      </c>
      <c r="O18" s="332">
        <v>530.12</v>
      </c>
      <c r="P18" s="90">
        <f t="shared" si="0"/>
        <v>10</v>
      </c>
      <c r="Q18" s="90">
        <f t="shared" si="1"/>
        <v>12</v>
      </c>
      <c r="R18" s="90">
        <f t="shared" si="2"/>
        <v>13</v>
      </c>
    </row>
    <row r="19" spans="1:18">
      <c r="A19" s="329">
        <v>44495</v>
      </c>
      <c r="B19" s="330" t="s">
        <v>517</v>
      </c>
      <c r="C19" s="330" t="s">
        <v>518</v>
      </c>
      <c r="D19" s="331" t="s">
        <v>61</v>
      </c>
      <c r="E19" s="331" t="s">
        <v>77</v>
      </c>
      <c r="F19" s="332">
        <v>59.7</v>
      </c>
      <c r="G19" s="330" t="s">
        <v>519</v>
      </c>
      <c r="H19" s="330" t="s">
        <v>520</v>
      </c>
      <c r="I19" s="331" t="s">
        <v>521</v>
      </c>
      <c r="J19" s="333" t="s">
        <v>491</v>
      </c>
      <c r="K19" s="329">
        <v>44495</v>
      </c>
      <c r="L19" s="332">
        <v>670</v>
      </c>
      <c r="M19" s="331" t="s">
        <v>492</v>
      </c>
      <c r="N19" s="332">
        <v>531.4</v>
      </c>
      <c r="O19" s="332">
        <v>490.09</v>
      </c>
      <c r="P19" s="90">
        <f t="shared" si="0"/>
        <v>11</v>
      </c>
      <c r="Q19" s="90">
        <f t="shared" si="1"/>
        <v>8</v>
      </c>
      <c r="R19" s="90">
        <f t="shared" si="2"/>
        <v>14</v>
      </c>
    </row>
    <row r="20" spans="1:18">
      <c r="A20" s="329">
        <v>44632</v>
      </c>
      <c r="B20" s="330" t="s">
        <v>531</v>
      </c>
      <c r="C20" s="330" t="s">
        <v>532</v>
      </c>
      <c r="D20" s="331" t="s">
        <v>61</v>
      </c>
      <c r="E20" s="331" t="s">
        <v>77</v>
      </c>
      <c r="F20" s="338">
        <v>0.1</v>
      </c>
      <c r="G20" s="330" t="s">
        <v>60</v>
      </c>
      <c r="H20" s="330" t="s">
        <v>60</v>
      </c>
      <c r="I20" s="331" t="s">
        <v>533</v>
      </c>
      <c r="J20" s="333" t="s">
        <v>491</v>
      </c>
      <c r="K20" s="329">
        <v>44632</v>
      </c>
      <c r="L20" s="332">
        <v>528.92999999999995</v>
      </c>
      <c r="M20" s="331" t="s">
        <v>492</v>
      </c>
      <c r="N20" s="332">
        <v>528.92999999999995</v>
      </c>
      <c r="O20" s="332">
        <v>589.66</v>
      </c>
      <c r="P20" s="90">
        <f t="shared" si="0"/>
        <v>12</v>
      </c>
      <c r="Q20" s="90">
        <f t="shared" si="1"/>
        <v>11</v>
      </c>
      <c r="R20" s="90">
        <f t="shared" si="2"/>
        <v>11</v>
      </c>
    </row>
    <row r="21" spans="1:18" ht="22.5">
      <c r="A21" s="329">
        <v>44770</v>
      </c>
      <c r="B21" s="330" t="s">
        <v>543</v>
      </c>
      <c r="C21" s="330" t="s">
        <v>544</v>
      </c>
      <c r="D21" s="331" t="s">
        <v>61</v>
      </c>
      <c r="E21" s="331" t="s">
        <v>67</v>
      </c>
      <c r="F21" s="332">
        <v>1399</v>
      </c>
      <c r="G21" s="330" t="s">
        <v>545</v>
      </c>
      <c r="H21" s="330" t="s">
        <v>546</v>
      </c>
      <c r="I21" s="331" t="s">
        <v>547</v>
      </c>
      <c r="J21" s="333" t="s">
        <v>491</v>
      </c>
      <c r="K21" s="329">
        <v>44770</v>
      </c>
      <c r="L21" s="332">
        <v>408.67</v>
      </c>
      <c r="M21" s="331" t="s">
        <v>492</v>
      </c>
      <c r="N21" s="332">
        <v>408.67</v>
      </c>
      <c r="O21" s="332">
        <v>408.67</v>
      </c>
      <c r="P21" s="90">
        <f t="shared" si="0"/>
        <v>13</v>
      </c>
      <c r="Q21" s="90">
        <f t="shared" si="1"/>
        <v>14</v>
      </c>
      <c r="R21" s="90">
        <f t="shared" si="2"/>
        <v>16</v>
      </c>
    </row>
    <row r="22" spans="1:18" ht="22.5">
      <c r="A22" s="329">
        <v>44762</v>
      </c>
      <c r="B22" s="330" t="s">
        <v>539</v>
      </c>
      <c r="C22" s="330" t="s">
        <v>540</v>
      </c>
      <c r="D22" s="331" t="s">
        <v>61</v>
      </c>
      <c r="E22" s="331" t="s">
        <v>77</v>
      </c>
      <c r="F22" s="332">
        <v>2.88</v>
      </c>
      <c r="G22" s="330" t="s">
        <v>60</v>
      </c>
      <c r="H22" s="330" t="s">
        <v>541</v>
      </c>
      <c r="I22" s="331" t="s">
        <v>542</v>
      </c>
      <c r="J22" s="333" t="s">
        <v>491</v>
      </c>
      <c r="K22" s="329">
        <v>44762</v>
      </c>
      <c r="L22" s="332">
        <v>432.74</v>
      </c>
      <c r="M22" s="331" t="s">
        <v>492</v>
      </c>
      <c r="N22" s="332">
        <v>381.02</v>
      </c>
      <c r="O22" s="332">
        <v>386.35</v>
      </c>
      <c r="P22" s="90">
        <f t="shared" si="0"/>
        <v>14</v>
      </c>
      <c r="Q22" s="90">
        <f t="shared" si="1"/>
        <v>13</v>
      </c>
      <c r="R22" s="90">
        <f t="shared" si="2"/>
        <v>17</v>
      </c>
    </row>
    <row r="23" spans="1:18">
      <c r="A23" s="329">
        <v>44314</v>
      </c>
      <c r="B23" s="330" t="s">
        <v>548</v>
      </c>
      <c r="C23" s="330" t="s">
        <v>549</v>
      </c>
      <c r="D23" s="331" t="s">
        <v>61</v>
      </c>
      <c r="E23" s="331" t="s">
        <v>67</v>
      </c>
      <c r="F23" s="332">
        <v>34.03</v>
      </c>
      <c r="G23" s="330" t="s">
        <v>550</v>
      </c>
      <c r="H23" s="330" t="s">
        <v>60</v>
      </c>
      <c r="I23" s="331" t="s">
        <v>551</v>
      </c>
      <c r="J23" s="333" t="s">
        <v>491</v>
      </c>
      <c r="K23" s="329">
        <v>44314</v>
      </c>
      <c r="L23" s="332">
        <v>308.93</v>
      </c>
      <c r="M23" s="331" t="s">
        <v>492</v>
      </c>
      <c r="N23" s="332">
        <v>327.71</v>
      </c>
      <c r="O23" s="332">
        <v>333.23</v>
      </c>
      <c r="P23" s="90">
        <f t="shared" si="0"/>
        <v>15</v>
      </c>
      <c r="Q23" s="90">
        <f t="shared" si="1"/>
        <v>15</v>
      </c>
      <c r="R23" s="90">
        <f t="shared" si="2"/>
        <v>18</v>
      </c>
    </row>
    <row r="24" spans="1:18">
      <c r="A24" s="329">
        <v>44894</v>
      </c>
      <c r="B24" s="330" t="s">
        <v>552</v>
      </c>
      <c r="C24" s="330" t="s">
        <v>553</v>
      </c>
      <c r="D24" s="331" t="s">
        <v>61</v>
      </c>
      <c r="E24" s="331" t="s">
        <v>77</v>
      </c>
      <c r="F24" s="332">
        <v>214.46</v>
      </c>
      <c r="G24" s="330" t="s">
        <v>554</v>
      </c>
      <c r="H24" s="330" t="s">
        <v>60</v>
      </c>
      <c r="I24" s="331" t="s">
        <v>555</v>
      </c>
      <c r="J24" s="333" t="s">
        <v>491</v>
      </c>
      <c r="K24" s="329">
        <v>44894</v>
      </c>
      <c r="L24" s="332">
        <v>274.68</v>
      </c>
      <c r="M24" s="331" t="s">
        <v>492</v>
      </c>
      <c r="N24" s="332">
        <v>274.68</v>
      </c>
      <c r="O24" s="332">
        <v>562.22</v>
      </c>
      <c r="P24" s="90">
        <f t="shared" si="0"/>
        <v>16</v>
      </c>
      <c r="Q24" s="90">
        <f t="shared" si="1"/>
        <v>16</v>
      </c>
      <c r="R24" s="90">
        <f t="shared" si="2"/>
        <v>12</v>
      </c>
    </row>
    <row r="25" spans="1:18">
      <c r="A25" s="329">
        <v>44428</v>
      </c>
      <c r="B25" s="330" t="s">
        <v>561</v>
      </c>
      <c r="C25" s="330" t="s">
        <v>562</v>
      </c>
      <c r="D25" s="331" t="s">
        <v>61</v>
      </c>
      <c r="E25" s="331" t="s">
        <v>77</v>
      </c>
      <c r="F25" s="338">
        <v>0.64400000000000002</v>
      </c>
      <c r="G25" s="330" t="s">
        <v>60</v>
      </c>
      <c r="H25" s="330" t="s">
        <v>563</v>
      </c>
      <c r="I25" s="331" t="s">
        <v>564</v>
      </c>
      <c r="J25" s="333" t="s">
        <v>491</v>
      </c>
      <c r="K25" s="329">
        <v>44428</v>
      </c>
      <c r="L25" s="332">
        <v>245.53</v>
      </c>
      <c r="M25" s="331" t="s">
        <v>492</v>
      </c>
      <c r="N25" s="332">
        <v>245.53</v>
      </c>
      <c r="O25" s="332">
        <v>431.25</v>
      </c>
      <c r="P25" s="90">
        <f t="shared" si="0"/>
        <v>17</v>
      </c>
      <c r="Q25" s="90">
        <f t="shared" si="1"/>
        <v>18</v>
      </c>
      <c r="R25" s="90">
        <f t="shared" si="2"/>
        <v>15</v>
      </c>
    </row>
    <row r="26" spans="1:18">
      <c r="A26" s="329">
        <v>43927</v>
      </c>
      <c r="B26" s="330" t="s">
        <v>556</v>
      </c>
      <c r="C26" s="330" t="s">
        <v>557</v>
      </c>
      <c r="D26" s="331" t="s">
        <v>61</v>
      </c>
      <c r="E26" s="331" t="s">
        <v>67</v>
      </c>
      <c r="F26" s="332">
        <v>2716.76</v>
      </c>
      <c r="G26" s="330" t="s">
        <v>558</v>
      </c>
      <c r="H26" s="330" t="s">
        <v>559</v>
      </c>
      <c r="I26" s="331" t="s">
        <v>560</v>
      </c>
      <c r="J26" s="333" t="s">
        <v>491</v>
      </c>
      <c r="K26" s="329">
        <v>43927</v>
      </c>
      <c r="L26" s="332">
        <v>253.79</v>
      </c>
      <c r="M26" s="331" t="s">
        <v>492</v>
      </c>
      <c r="N26" s="332">
        <v>241.05</v>
      </c>
      <c r="O26" s="332">
        <v>144.59</v>
      </c>
      <c r="P26" s="90">
        <f t="shared" si="0"/>
        <v>18</v>
      </c>
      <c r="Q26" s="90">
        <f t="shared" si="1"/>
        <v>17</v>
      </c>
      <c r="R26" s="90">
        <f t="shared" si="2"/>
        <v>38</v>
      </c>
    </row>
    <row r="27" spans="1:18">
      <c r="A27" s="329">
        <v>44879</v>
      </c>
      <c r="B27" s="330" t="s">
        <v>578</v>
      </c>
      <c r="C27" s="330" t="s">
        <v>579</v>
      </c>
      <c r="D27" s="331" t="s">
        <v>61</v>
      </c>
      <c r="E27" s="331" t="s">
        <v>77</v>
      </c>
      <c r="F27" s="332">
        <v>203.51</v>
      </c>
      <c r="G27" s="330" t="s">
        <v>580</v>
      </c>
      <c r="H27" s="330" t="s">
        <v>581</v>
      </c>
      <c r="I27" s="331" t="s">
        <v>582</v>
      </c>
      <c r="J27" s="333" t="s">
        <v>491</v>
      </c>
      <c r="K27" s="329">
        <v>44879</v>
      </c>
      <c r="L27" s="332">
        <v>194.74</v>
      </c>
      <c r="M27" s="331" t="s">
        <v>492</v>
      </c>
      <c r="N27" s="332">
        <v>197.87</v>
      </c>
      <c r="O27" s="332">
        <v>183.98</v>
      </c>
      <c r="P27" s="90">
        <f t="shared" si="0"/>
        <v>19</v>
      </c>
      <c r="Q27" s="90">
        <f t="shared" si="1"/>
        <v>22</v>
      </c>
      <c r="R27" s="90">
        <f t="shared" si="2"/>
        <v>26</v>
      </c>
    </row>
    <row r="28" spans="1:18">
      <c r="A28" s="329">
        <v>44907</v>
      </c>
      <c r="B28" s="330" t="s">
        <v>565</v>
      </c>
      <c r="C28" s="330" t="s">
        <v>566</v>
      </c>
      <c r="D28" s="331" t="s">
        <v>61</v>
      </c>
      <c r="E28" s="331" t="s">
        <v>67</v>
      </c>
      <c r="F28" s="332">
        <v>810.14</v>
      </c>
      <c r="G28" s="330" t="s">
        <v>567</v>
      </c>
      <c r="H28" s="330" t="s">
        <v>60</v>
      </c>
      <c r="I28" s="331" t="s">
        <v>568</v>
      </c>
      <c r="J28" s="333" t="s">
        <v>491</v>
      </c>
      <c r="K28" s="329">
        <v>44907</v>
      </c>
      <c r="L28" s="332">
        <v>217.28</v>
      </c>
      <c r="M28" s="331" t="s">
        <v>492</v>
      </c>
      <c r="N28" s="332">
        <v>193.4</v>
      </c>
      <c r="O28" s="332">
        <v>188.23</v>
      </c>
      <c r="P28" s="90">
        <f t="shared" si="0"/>
        <v>20</v>
      </c>
      <c r="Q28" s="90">
        <f t="shared" si="1"/>
        <v>19</v>
      </c>
      <c r="R28" s="90">
        <f t="shared" si="2"/>
        <v>24</v>
      </c>
    </row>
    <row r="29" spans="1:18">
      <c r="A29" s="329">
        <v>44362</v>
      </c>
      <c r="B29" s="330" t="s">
        <v>583</v>
      </c>
      <c r="C29" s="330" t="s">
        <v>584</v>
      </c>
      <c r="D29" s="331" t="s">
        <v>61</v>
      </c>
      <c r="E29" s="331" t="s">
        <v>77</v>
      </c>
      <c r="F29" s="332">
        <v>10.64</v>
      </c>
      <c r="G29" s="330" t="s">
        <v>585</v>
      </c>
      <c r="H29" s="330" t="s">
        <v>586</v>
      </c>
      <c r="I29" s="331" t="s">
        <v>587</v>
      </c>
      <c r="J29" s="333" t="s">
        <v>491</v>
      </c>
      <c r="K29" s="329">
        <v>44362</v>
      </c>
      <c r="L29" s="332">
        <v>191.67</v>
      </c>
      <c r="M29" s="331" t="s">
        <v>492</v>
      </c>
      <c r="N29" s="332">
        <v>191.67</v>
      </c>
      <c r="O29" s="332">
        <v>218.18</v>
      </c>
      <c r="P29" s="90">
        <f t="shared" si="0"/>
        <v>21</v>
      </c>
      <c r="Q29" s="90">
        <f t="shared" si="1"/>
        <v>23</v>
      </c>
      <c r="R29" s="90">
        <f t="shared" si="2"/>
        <v>22</v>
      </c>
    </row>
    <row r="30" spans="1:18">
      <c r="A30" s="329">
        <v>44148</v>
      </c>
      <c r="B30" s="330" t="s">
        <v>593</v>
      </c>
      <c r="C30" s="330" t="s">
        <v>594</v>
      </c>
      <c r="D30" s="331" t="s">
        <v>61</v>
      </c>
      <c r="E30" s="331" t="s">
        <v>67</v>
      </c>
      <c r="F30" s="332">
        <v>5101.63</v>
      </c>
      <c r="G30" s="330" t="s">
        <v>595</v>
      </c>
      <c r="H30" s="330" t="s">
        <v>596</v>
      </c>
      <c r="I30" s="331" t="s">
        <v>597</v>
      </c>
      <c r="J30" s="333" t="s">
        <v>491</v>
      </c>
      <c r="K30" s="329">
        <v>44148</v>
      </c>
      <c r="L30" s="332">
        <v>187.33</v>
      </c>
      <c r="M30" s="331" t="s">
        <v>492</v>
      </c>
      <c r="N30" s="332">
        <v>187.33</v>
      </c>
      <c r="O30" s="332">
        <v>184.09</v>
      </c>
      <c r="P30" s="90">
        <f t="shared" si="0"/>
        <v>22</v>
      </c>
      <c r="Q30" s="90">
        <f t="shared" si="1"/>
        <v>25</v>
      </c>
      <c r="R30" s="90">
        <f t="shared" si="2"/>
        <v>25</v>
      </c>
    </row>
    <row r="31" spans="1:18">
      <c r="A31" s="329">
        <v>44839</v>
      </c>
      <c r="B31" s="330" t="s">
        <v>645</v>
      </c>
      <c r="C31" s="330" t="s">
        <v>646</v>
      </c>
      <c r="D31" s="331" t="s">
        <v>61</v>
      </c>
      <c r="E31" s="331" t="s">
        <v>77</v>
      </c>
      <c r="F31" s="332">
        <v>497.34</v>
      </c>
      <c r="G31" s="330" t="s">
        <v>647</v>
      </c>
      <c r="H31" s="330" t="s">
        <v>648</v>
      </c>
      <c r="I31" s="331" t="s">
        <v>649</v>
      </c>
      <c r="J31" s="333" t="s">
        <v>491</v>
      </c>
      <c r="K31" s="329">
        <v>44839</v>
      </c>
      <c r="L31" s="332">
        <v>123.88</v>
      </c>
      <c r="M31" s="331" t="s">
        <v>492</v>
      </c>
      <c r="N31" s="332">
        <v>176.55</v>
      </c>
      <c r="O31" s="332">
        <v>162.79</v>
      </c>
      <c r="P31" s="90">
        <f t="shared" si="0"/>
        <v>23</v>
      </c>
      <c r="Q31" s="90">
        <f t="shared" si="1"/>
        <v>37</v>
      </c>
      <c r="R31" s="90">
        <f t="shared" si="2"/>
        <v>32</v>
      </c>
    </row>
    <row r="32" spans="1:18">
      <c r="A32" s="329">
        <v>44812</v>
      </c>
      <c r="B32" s="330" t="s">
        <v>574</v>
      </c>
      <c r="C32" s="330" t="s">
        <v>575</v>
      </c>
      <c r="D32" s="331" t="s">
        <v>61</v>
      </c>
      <c r="E32" s="331" t="s">
        <v>77</v>
      </c>
      <c r="F32" s="332">
        <v>72.849999999999994</v>
      </c>
      <c r="G32" s="330" t="s">
        <v>576</v>
      </c>
      <c r="H32" s="330" t="s">
        <v>60</v>
      </c>
      <c r="I32" s="331" t="s">
        <v>577</v>
      </c>
      <c r="J32" s="333" t="s">
        <v>491</v>
      </c>
      <c r="K32" s="329">
        <v>44812</v>
      </c>
      <c r="L32" s="332">
        <v>198.51</v>
      </c>
      <c r="M32" s="331" t="s">
        <v>492</v>
      </c>
      <c r="N32" s="332">
        <v>173.97</v>
      </c>
      <c r="O32" s="332">
        <v>852.38</v>
      </c>
      <c r="P32" s="90">
        <f t="shared" si="0"/>
        <v>24</v>
      </c>
      <c r="Q32" s="90">
        <f t="shared" si="1"/>
        <v>21</v>
      </c>
      <c r="R32" s="90">
        <f t="shared" si="2"/>
        <v>9</v>
      </c>
    </row>
    <row r="33" spans="1:18">
      <c r="A33" s="329">
        <v>43924</v>
      </c>
      <c r="B33" s="330" t="s">
        <v>598</v>
      </c>
      <c r="C33" s="330" t="s">
        <v>599</v>
      </c>
      <c r="D33" s="331" t="s">
        <v>61</v>
      </c>
      <c r="E33" s="331" t="s">
        <v>67</v>
      </c>
      <c r="F33" s="332">
        <v>90.58</v>
      </c>
      <c r="G33" s="330" t="s">
        <v>600</v>
      </c>
      <c r="H33" s="330" t="s">
        <v>60</v>
      </c>
      <c r="I33" s="331" t="s">
        <v>601</v>
      </c>
      <c r="J33" s="333" t="s">
        <v>491</v>
      </c>
      <c r="K33" s="329">
        <v>43924</v>
      </c>
      <c r="L33" s="332">
        <v>185.75</v>
      </c>
      <c r="M33" s="331" t="s">
        <v>492</v>
      </c>
      <c r="N33" s="332">
        <v>170.85</v>
      </c>
      <c r="O33" s="332">
        <v>162.56</v>
      </c>
      <c r="P33" s="90">
        <f t="shared" si="0"/>
        <v>25</v>
      </c>
      <c r="Q33" s="90">
        <f t="shared" si="1"/>
        <v>26</v>
      </c>
      <c r="R33" s="90">
        <f t="shared" si="2"/>
        <v>33</v>
      </c>
    </row>
    <row r="34" spans="1:18">
      <c r="A34" s="329">
        <v>44161</v>
      </c>
      <c r="B34" s="330" t="s">
        <v>1410</v>
      </c>
      <c r="C34" s="330" t="s">
        <v>1411</v>
      </c>
      <c r="D34" s="331" t="s">
        <v>61</v>
      </c>
      <c r="E34" s="331" t="s">
        <v>77</v>
      </c>
      <c r="F34" s="332">
        <v>13.69</v>
      </c>
      <c r="G34" s="330" t="s">
        <v>1412</v>
      </c>
      <c r="H34" s="330" t="s">
        <v>1413</v>
      </c>
      <c r="I34" s="331" t="s">
        <v>1414</v>
      </c>
      <c r="J34" s="333" t="s">
        <v>491</v>
      </c>
      <c r="K34" s="329">
        <v>44161</v>
      </c>
      <c r="L34" s="332">
        <v>25.69</v>
      </c>
      <c r="M34" s="331" t="s">
        <v>492</v>
      </c>
      <c r="N34" s="332">
        <v>167.08</v>
      </c>
      <c r="O34" s="332">
        <v>264.2</v>
      </c>
      <c r="P34" s="90">
        <f t="shared" si="0"/>
        <v>26</v>
      </c>
      <c r="Q34" s="90">
        <f t="shared" si="1"/>
        <v>226</v>
      </c>
      <c r="R34" s="90">
        <f t="shared" si="2"/>
        <v>21</v>
      </c>
    </row>
    <row r="35" spans="1:18">
      <c r="A35" s="329">
        <v>44798</v>
      </c>
      <c r="B35" s="330" t="s">
        <v>574</v>
      </c>
      <c r="C35" s="330" t="s">
        <v>575</v>
      </c>
      <c r="D35" s="331" t="s">
        <v>61</v>
      </c>
      <c r="E35" s="331" t="s">
        <v>77</v>
      </c>
      <c r="F35" s="332">
        <v>52.67</v>
      </c>
      <c r="G35" s="330" t="s">
        <v>1732</v>
      </c>
      <c r="H35" s="330" t="s">
        <v>60</v>
      </c>
      <c r="I35" s="331" t="s">
        <v>1733</v>
      </c>
      <c r="J35" s="333" t="s">
        <v>491</v>
      </c>
      <c r="K35" s="329">
        <v>44798</v>
      </c>
      <c r="L35" s="332">
        <v>12.5</v>
      </c>
      <c r="M35" s="331" t="s">
        <v>492</v>
      </c>
      <c r="N35" s="332">
        <v>166.67</v>
      </c>
      <c r="O35" s="332">
        <v>300</v>
      </c>
      <c r="P35" s="90">
        <f t="shared" si="0"/>
        <v>27</v>
      </c>
      <c r="Q35" s="90">
        <f t="shared" si="1"/>
        <v>313</v>
      </c>
      <c r="R35" s="90">
        <f t="shared" si="2"/>
        <v>20</v>
      </c>
    </row>
    <row r="36" spans="1:18" ht="22.5">
      <c r="A36" s="329">
        <v>44322</v>
      </c>
      <c r="B36" s="330" t="s">
        <v>662</v>
      </c>
      <c r="C36" s="330" t="s">
        <v>663</v>
      </c>
      <c r="D36" s="331" t="s">
        <v>61</v>
      </c>
      <c r="E36" s="331" t="s">
        <v>77</v>
      </c>
      <c r="F36" s="332">
        <v>36.92</v>
      </c>
      <c r="G36" s="330" t="s">
        <v>664</v>
      </c>
      <c r="H36" s="330" t="s">
        <v>665</v>
      </c>
      <c r="I36" s="331" t="s">
        <v>666</v>
      </c>
      <c r="J36" s="333" t="s">
        <v>491</v>
      </c>
      <c r="K36" s="329">
        <v>44322</v>
      </c>
      <c r="L36" s="332">
        <v>119.08</v>
      </c>
      <c r="M36" s="331" t="s">
        <v>492</v>
      </c>
      <c r="N36" s="332">
        <v>159.72</v>
      </c>
      <c r="O36" s="332">
        <v>172.92</v>
      </c>
      <c r="P36" s="90">
        <f t="shared" si="0"/>
        <v>28</v>
      </c>
      <c r="Q36" s="90">
        <f t="shared" si="1"/>
        <v>41</v>
      </c>
      <c r="R36" s="90">
        <f t="shared" si="2"/>
        <v>29</v>
      </c>
    </row>
    <row r="37" spans="1:18" ht="22.5">
      <c r="A37" s="329">
        <v>43931</v>
      </c>
      <c r="B37" s="330" t="s">
        <v>631</v>
      </c>
      <c r="C37" s="330" t="s">
        <v>632</v>
      </c>
      <c r="D37" s="331" t="s">
        <v>61</v>
      </c>
      <c r="E37" s="331" t="s">
        <v>77</v>
      </c>
      <c r="F37" s="332">
        <v>303.83</v>
      </c>
      <c r="G37" s="330" t="s">
        <v>633</v>
      </c>
      <c r="H37" s="330" t="s">
        <v>60</v>
      </c>
      <c r="I37" s="331" t="s">
        <v>634</v>
      </c>
      <c r="J37" s="333" t="s">
        <v>491</v>
      </c>
      <c r="K37" s="329">
        <v>43931</v>
      </c>
      <c r="L37" s="332">
        <v>124.61</v>
      </c>
      <c r="M37" s="331" t="s">
        <v>492</v>
      </c>
      <c r="N37" s="332">
        <v>158.41999999999999</v>
      </c>
      <c r="O37" s="332">
        <v>58.9</v>
      </c>
      <c r="P37" s="90">
        <f t="shared" si="0"/>
        <v>29</v>
      </c>
      <c r="Q37" s="90">
        <f t="shared" si="1"/>
        <v>34</v>
      </c>
      <c r="R37" s="90">
        <f t="shared" si="2"/>
        <v>122</v>
      </c>
    </row>
    <row r="38" spans="1:18" ht="78.75">
      <c r="A38" s="329">
        <v>44873</v>
      </c>
      <c r="B38" s="330" t="s">
        <v>606</v>
      </c>
      <c r="C38" s="330" t="s">
        <v>607</v>
      </c>
      <c r="D38" s="331" t="s">
        <v>61</v>
      </c>
      <c r="E38" s="331" t="s">
        <v>77</v>
      </c>
      <c r="F38" s="332">
        <v>280.14999999999998</v>
      </c>
      <c r="G38" s="330" t="s">
        <v>608</v>
      </c>
      <c r="H38" s="330" t="s">
        <v>609</v>
      </c>
      <c r="I38" s="331" t="s">
        <v>610</v>
      </c>
      <c r="J38" s="333" t="s">
        <v>491</v>
      </c>
      <c r="K38" s="329">
        <v>44873</v>
      </c>
      <c r="L38" s="332">
        <v>157.04</v>
      </c>
      <c r="M38" s="331" t="s">
        <v>492</v>
      </c>
      <c r="N38" s="332">
        <v>157.27000000000001</v>
      </c>
      <c r="O38" s="332">
        <v>152.57</v>
      </c>
      <c r="P38" s="90">
        <f t="shared" si="0"/>
        <v>30</v>
      </c>
      <c r="Q38" s="90">
        <f t="shared" si="1"/>
        <v>28</v>
      </c>
      <c r="R38" s="90">
        <f t="shared" si="2"/>
        <v>35</v>
      </c>
    </row>
    <row r="39" spans="1:18" ht="22.5">
      <c r="A39" s="329">
        <v>44018</v>
      </c>
      <c r="B39" s="330" t="s">
        <v>640</v>
      </c>
      <c r="C39" s="330" t="s">
        <v>641</v>
      </c>
      <c r="D39" s="331" t="s">
        <v>61</v>
      </c>
      <c r="E39" s="331" t="s">
        <v>67</v>
      </c>
      <c r="F39" s="332">
        <v>31.5</v>
      </c>
      <c r="G39" s="330" t="s">
        <v>642</v>
      </c>
      <c r="H39" s="330" t="s">
        <v>643</v>
      </c>
      <c r="I39" s="331" t="s">
        <v>644</v>
      </c>
      <c r="J39" s="333" t="s">
        <v>491</v>
      </c>
      <c r="K39" s="329">
        <v>44018</v>
      </c>
      <c r="L39" s="332">
        <v>124.14</v>
      </c>
      <c r="M39" s="331" t="s">
        <v>492</v>
      </c>
      <c r="N39" s="332">
        <v>147.62</v>
      </c>
      <c r="O39" s="332">
        <v>168.04</v>
      </c>
      <c r="P39" s="90">
        <f t="shared" si="0"/>
        <v>31</v>
      </c>
      <c r="Q39" s="90">
        <f t="shared" si="1"/>
        <v>36</v>
      </c>
      <c r="R39" s="90">
        <f t="shared" si="2"/>
        <v>30</v>
      </c>
    </row>
    <row r="40" spans="1:18">
      <c r="A40" s="329">
        <v>44914</v>
      </c>
      <c r="B40" s="330" t="s">
        <v>611</v>
      </c>
      <c r="C40" s="330" t="s">
        <v>612</v>
      </c>
      <c r="D40" s="331" t="s">
        <v>61</v>
      </c>
      <c r="E40" s="331" t="s">
        <v>77</v>
      </c>
      <c r="F40" s="332">
        <v>60.04</v>
      </c>
      <c r="G40" s="330" t="s">
        <v>613</v>
      </c>
      <c r="H40" s="330" t="s">
        <v>60</v>
      </c>
      <c r="I40" s="331" t="s">
        <v>614</v>
      </c>
      <c r="J40" s="333" t="s">
        <v>491</v>
      </c>
      <c r="K40" s="329">
        <v>44914</v>
      </c>
      <c r="L40" s="332">
        <v>142.11000000000001</v>
      </c>
      <c r="M40" s="331" t="s">
        <v>492</v>
      </c>
      <c r="N40" s="332">
        <v>142.11000000000001</v>
      </c>
      <c r="O40" s="332">
        <v>130</v>
      </c>
      <c r="P40" s="90">
        <f t="shared" si="0"/>
        <v>32</v>
      </c>
      <c r="Q40" s="90">
        <f t="shared" si="1"/>
        <v>29</v>
      </c>
      <c r="R40" s="90">
        <f t="shared" si="2"/>
        <v>43</v>
      </c>
    </row>
    <row r="41" spans="1:18">
      <c r="A41" s="329">
        <v>44433</v>
      </c>
      <c r="B41" s="330" t="s">
        <v>655</v>
      </c>
      <c r="C41" s="330" t="s">
        <v>656</v>
      </c>
      <c r="D41" s="331" t="s">
        <v>61</v>
      </c>
      <c r="E41" s="331" t="s">
        <v>67</v>
      </c>
      <c r="F41" s="332">
        <v>14.65</v>
      </c>
      <c r="G41" s="330" t="s">
        <v>60</v>
      </c>
      <c r="H41" s="330" t="s">
        <v>60</v>
      </c>
      <c r="I41" s="331" t="s">
        <v>657</v>
      </c>
      <c r="J41" s="333" t="s">
        <v>491</v>
      </c>
      <c r="K41" s="329">
        <v>44433</v>
      </c>
      <c r="L41" s="332">
        <v>120.86</v>
      </c>
      <c r="M41" s="331" t="s">
        <v>492</v>
      </c>
      <c r="N41" s="332">
        <v>134.24</v>
      </c>
      <c r="O41" s="332">
        <v>81.88</v>
      </c>
      <c r="P41" s="90">
        <f t="shared" si="0"/>
        <v>33</v>
      </c>
      <c r="Q41" s="90">
        <f t="shared" si="1"/>
        <v>39</v>
      </c>
      <c r="R41" s="90">
        <f t="shared" si="2"/>
        <v>78</v>
      </c>
    </row>
    <row r="42" spans="1:18">
      <c r="A42" s="329">
        <v>44140</v>
      </c>
      <c r="B42" s="330" t="s">
        <v>619</v>
      </c>
      <c r="C42" s="330" t="s">
        <v>620</v>
      </c>
      <c r="D42" s="331" t="s">
        <v>61</v>
      </c>
      <c r="E42" s="331" t="s">
        <v>67</v>
      </c>
      <c r="F42" s="332">
        <v>35.090000000000003</v>
      </c>
      <c r="G42" s="330" t="s">
        <v>60</v>
      </c>
      <c r="H42" s="330" t="s">
        <v>621</v>
      </c>
      <c r="I42" s="331" t="s">
        <v>622</v>
      </c>
      <c r="J42" s="333" t="s">
        <v>491</v>
      </c>
      <c r="K42" s="329">
        <v>44140</v>
      </c>
      <c r="L42" s="332">
        <v>129.68</v>
      </c>
      <c r="M42" s="331" t="s">
        <v>492</v>
      </c>
      <c r="N42" s="332">
        <v>131.13</v>
      </c>
      <c r="O42" s="332">
        <v>140.19</v>
      </c>
      <c r="P42" s="90">
        <f t="shared" si="0"/>
        <v>34</v>
      </c>
      <c r="Q42" s="90">
        <f t="shared" si="1"/>
        <v>31</v>
      </c>
      <c r="R42" s="90">
        <f t="shared" si="2"/>
        <v>40</v>
      </c>
    </row>
    <row r="43" spans="1:18">
      <c r="A43" s="329">
        <v>44748</v>
      </c>
      <c r="B43" s="330" t="s">
        <v>635</v>
      </c>
      <c r="C43" s="330" t="s">
        <v>636</v>
      </c>
      <c r="D43" s="331" t="s">
        <v>61</v>
      </c>
      <c r="E43" s="331" t="s">
        <v>77</v>
      </c>
      <c r="F43" s="332">
        <v>988</v>
      </c>
      <c r="G43" s="330" t="s">
        <v>637</v>
      </c>
      <c r="H43" s="330" t="s">
        <v>638</v>
      </c>
      <c r="I43" s="331" t="s">
        <v>639</v>
      </c>
      <c r="J43" s="333" t="s">
        <v>491</v>
      </c>
      <c r="K43" s="329">
        <v>44748</v>
      </c>
      <c r="L43" s="332">
        <v>124.55</v>
      </c>
      <c r="M43" s="331" t="s">
        <v>492</v>
      </c>
      <c r="N43" s="332">
        <v>130.36000000000001</v>
      </c>
      <c r="O43" s="332">
        <v>49.26</v>
      </c>
      <c r="P43" s="90">
        <f t="shared" si="0"/>
        <v>35</v>
      </c>
      <c r="Q43" s="90">
        <f t="shared" si="1"/>
        <v>35</v>
      </c>
      <c r="R43" s="90">
        <f t="shared" si="2"/>
        <v>160</v>
      </c>
    </row>
    <row r="44" spans="1:18" ht="22.5">
      <c r="A44" s="329">
        <v>44911</v>
      </c>
      <c r="B44" s="330" t="s">
        <v>623</v>
      </c>
      <c r="C44" s="330" t="s">
        <v>624</v>
      </c>
      <c r="D44" s="331" t="s">
        <v>61</v>
      </c>
      <c r="E44" s="331" t="s">
        <v>77</v>
      </c>
      <c r="F44" s="332">
        <v>6575.4</v>
      </c>
      <c r="G44" s="330" t="s">
        <v>625</v>
      </c>
      <c r="H44" s="330" t="s">
        <v>60</v>
      </c>
      <c r="I44" s="331" t="s">
        <v>626</v>
      </c>
      <c r="J44" s="333" t="s">
        <v>491</v>
      </c>
      <c r="K44" s="329">
        <v>44911</v>
      </c>
      <c r="L44" s="332">
        <v>129.44</v>
      </c>
      <c r="M44" s="331" t="s">
        <v>492</v>
      </c>
      <c r="N44" s="332">
        <v>121.57</v>
      </c>
      <c r="O44" s="332">
        <v>110.99</v>
      </c>
      <c r="P44" s="90">
        <f t="shared" si="0"/>
        <v>36</v>
      </c>
      <c r="Q44" s="90">
        <f t="shared" si="1"/>
        <v>32</v>
      </c>
      <c r="R44" s="90">
        <f t="shared" si="2"/>
        <v>51</v>
      </c>
    </row>
    <row r="45" spans="1:18" ht="22.5">
      <c r="A45" s="329">
        <v>44735</v>
      </c>
      <c r="B45" s="330" t="s">
        <v>770</v>
      </c>
      <c r="C45" s="330" t="s">
        <v>771</v>
      </c>
      <c r="D45" s="331" t="s">
        <v>61</v>
      </c>
      <c r="E45" s="331" t="s">
        <v>77</v>
      </c>
      <c r="F45" s="332">
        <v>170.92</v>
      </c>
      <c r="G45" s="330" t="s">
        <v>772</v>
      </c>
      <c r="H45" s="330" t="s">
        <v>773</v>
      </c>
      <c r="I45" s="331" t="s">
        <v>774</v>
      </c>
      <c r="J45" s="333" t="s">
        <v>491</v>
      </c>
      <c r="K45" s="329">
        <v>44735</v>
      </c>
      <c r="L45" s="332">
        <v>78.89</v>
      </c>
      <c r="M45" s="331" t="s">
        <v>492</v>
      </c>
      <c r="N45" s="332">
        <v>118.4</v>
      </c>
      <c r="O45" s="332">
        <v>177.04</v>
      </c>
      <c r="P45" s="90">
        <f t="shared" si="0"/>
        <v>37</v>
      </c>
      <c r="Q45" s="90">
        <f t="shared" si="1"/>
        <v>65</v>
      </c>
      <c r="R45" s="90">
        <f t="shared" si="2"/>
        <v>27</v>
      </c>
    </row>
    <row r="46" spans="1:18">
      <c r="A46" s="329">
        <v>44796</v>
      </c>
      <c r="B46" s="330" t="s">
        <v>672</v>
      </c>
      <c r="C46" s="330" t="s">
        <v>673</v>
      </c>
      <c r="D46" s="331" t="s">
        <v>61</v>
      </c>
      <c r="E46" s="331" t="s">
        <v>77</v>
      </c>
      <c r="F46" s="332">
        <v>66.319999999999993</v>
      </c>
      <c r="G46" s="330" t="s">
        <v>674</v>
      </c>
      <c r="H46" s="330" t="s">
        <v>60</v>
      </c>
      <c r="I46" s="331" t="s">
        <v>675</v>
      </c>
      <c r="J46" s="333" t="s">
        <v>491</v>
      </c>
      <c r="K46" s="329">
        <v>44796</v>
      </c>
      <c r="L46" s="332">
        <v>113.4</v>
      </c>
      <c r="M46" s="331" t="s">
        <v>492</v>
      </c>
      <c r="N46" s="332">
        <v>115.25</v>
      </c>
      <c r="O46" s="332">
        <v>113.4</v>
      </c>
      <c r="P46" s="90">
        <f t="shared" si="0"/>
        <v>38</v>
      </c>
      <c r="Q46" s="90">
        <f t="shared" si="1"/>
        <v>43</v>
      </c>
      <c r="R46" s="90">
        <f t="shared" si="2"/>
        <v>48</v>
      </c>
    </row>
    <row r="47" spans="1:18">
      <c r="A47" s="329">
        <v>44865</v>
      </c>
      <c r="B47" s="330" t="s">
        <v>615</v>
      </c>
      <c r="C47" s="330" t="s">
        <v>616</v>
      </c>
      <c r="D47" s="331" t="s">
        <v>61</v>
      </c>
      <c r="E47" s="331" t="s">
        <v>77</v>
      </c>
      <c r="F47" s="332">
        <v>60.1</v>
      </c>
      <c r="G47" s="330" t="s">
        <v>617</v>
      </c>
      <c r="H47" s="330" t="s">
        <v>60</v>
      </c>
      <c r="I47" s="331" t="s">
        <v>618</v>
      </c>
      <c r="J47" s="333" t="s">
        <v>491</v>
      </c>
      <c r="K47" s="329">
        <v>44865</v>
      </c>
      <c r="L47" s="332">
        <v>130.77000000000001</v>
      </c>
      <c r="M47" s="331" t="s">
        <v>492</v>
      </c>
      <c r="N47" s="332">
        <v>114.29</v>
      </c>
      <c r="O47" s="332">
        <v>114.29</v>
      </c>
      <c r="P47" s="90">
        <f t="shared" si="0"/>
        <v>39</v>
      </c>
      <c r="Q47" s="90">
        <f t="shared" si="1"/>
        <v>30</v>
      </c>
      <c r="R47" s="90">
        <f t="shared" si="2"/>
        <v>47</v>
      </c>
    </row>
    <row r="48" spans="1:18">
      <c r="A48" s="329">
        <v>44865</v>
      </c>
      <c r="B48" s="330" t="s">
        <v>588</v>
      </c>
      <c r="C48" s="330" t="s">
        <v>589</v>
      </c>
      <c r="D48" s="331" t="s">
        <v>61</v>
      </c>
      <c r="E48" s="331" t="s">
        <v>77</v>
      </c>
      <c r="F48" s="332">
        <v>25.82</v>
      </c>
      <c r="G48" s="330" t="s">
        <v>590</v>
      </c>
      <c r="H48" s="330" t="s">
        <v>591</v>
      </c>
      <c r="I48" s="331" t="s">
        <v>592</v>
      </c>
      <c r="J48" s="333" t="s">
        <v>491</v>
      </c>
      <c r="K48" s="329">
        <v>44865</v>
      </c>
      <c r="L48" s="332">
        <v>190.32</v>
      </c>
      <c r="M48" s="331" t="s">
        <v>492</v>
      </c>
      <c r="N48" s="332">
        <v>114.29</v>
      </c>
      <c r="O48" s="332">
        <v>52.54</v>
      </c>
      <c r="P48" s="90">
        <f t="shared" si="0"/>
        <v>39</v>
      </c>
      <c r="Q48" s="90">
        <f t="shared" si="1"/>
        <v>24</v>
      </c>
      <c r="R48" s="90">
        <f t="shared" si="2"/>
        <v>149</v>
      </c>
    </row>
    <row r="49" spans="1:18">
      <c r="A49" s="329">
        <v>44313</v>
      </c>
      <c r="B49" s="330" t="s">
        <v>658</v>
      </c>
      <c r="C49" s="330" t="s">
        <v>659</v>
      </c>
      <c r="D49" s="331" t="s">
        <v>61</v>
      </c>
      <c r="E49" s="331" t="s">
        <v>67</v>
      </c>
      <c r="F49" s="332">
        <v>26.63</v>
      </c>
      <c r="G49" s="330" t="s">
        <v>60</v>
      </c>
      <c r="H49" s="330" t="s">
        <v>660</v>
      </c>
      <c r="I49" s="331" t="s">
        <v>661</v>
      </c>
      <c r="J49" s="333" t="s">
        <v>491</v>
      </c>
      <c r="K49" s="329">
        <v>44313</v>
      </c>
      <c r="L49" s="332">
        <v>119.47</v>
      </c>
      <c r="M49" s="331" t="s">
        <v>492</v>
      </c>
      <c r="N49" s="332">
        <v>114.12</v>
      </c>
      <c r="O49" s="332">
        <v>139.43</v>
      </c>
      <c r="P49" s="90">
        <f t="shared" si="0"/>
        <v>41</v>
      </c>
      <c r="Q49" s="90">
        <f t="shared" si="1"/>
        <v>40</v>
      </c>
      <c r="R49" s="90">
        <f t="shared" si="2"/>
        <v>41</v>
      </c>
    </row>
    <row r="50" spans="1:18">
      <c r="A50" s="329">
        <v>44834</v>
      </c>
      <c r="B50" s="330" t="s">
        <v>627</v>
      </c>
      <c r="C50" s="330" t="s">
        <v>628</v>
      </c>
      <c r="D50" s="331" t="s">
        <v>61</v>
      </c>
      <c r="E50" s="331" t="s">
        <v>77</v>
      </c>
      <c r="F50" s="332">
        <v>41.06</v>
      </c>
      <c r="G50" s="330" t="s">
        <v>629</v>
      </c>
      <c r="H50" s="330" t="s">
        <v>60</v>
      </c>
      <c r="I50" s="331" t="s">
        <v>630</v>
      </c>
      <c r="J50" s="333" t="s">
        <v>491</v>
      </c>
      <c r="K50" s="329">
        <v>44834</v>
      </c>
      <c r="L50" s="332">
        <v>127.55</v>
      </c>
      <c r="M50" s="331" t="s">
        <v>492</v>
      </c>
      <c r="N50" s="332">
        <v>112.23</v>
      </c>
      <c r="O50" s="332">
        <v>102.87</v>
      </c>
      <c r="P50" s="90">
        <f t="shared" si="0"/>
        <v>42</v>
      </c>
      <c r="Q50" s="90">
        <f t="shared" si="1"/>
        <v>33</v>
      </c>
      <c r="R50" s="90">
        <f t="shared" si="2"/>
        <v>57</v>
      </c>
    </row>
    <row r="51" spans="1:18">
      <c r="A51" s="329">
        <v>44526</v>
      </c>
      <c r="B51" s="330" t="s">
        <v>704</v>
      </c>
      <c r="C51" s="330" t="s">
        <v>705</v>
      </c>
      <c r="D51" s="331" t="s">
        <v>61</v>
      </c>
      <c r="E51" s="331" t="s">
        <v>67</v>
      </c>
      <c r="F51" s="332">
        <v>334.01</v>
      </c>
      <c r="G51" s="330" t="s">
        <v>706</v>
      </c>
      <c r="H51" s="330" t="s">
        <v>60</v>
      </c>
      <c r="I51" s="331" t="s">
        <v>707</v>
      </c>
      <c r="J51" s="333" t="s">
        <v>491</v>
      </c>
      <c r="K51" s="329">
        <v>44526</v>
      </c>
      <c r="L51" s="332">
        <v>103.19</v>
      </c>
      <c r="M51" s="331" t="s">
        <v>492</v>
      </c>
      <c r="N51" s="332">
        <v>108.91</v>
      </c>
      <c r="O51" s="332">
        <v>110.02</v>
      </c>
      <c r="P51" s="90">
        <f t="shared" si="0"/>
        <v>43</v>
      </c>
      <c r="Q51" s="90">
        <f t="shared" si="1"/>
        <v>51</v>
      </c>
      <c r="R51" s="90">
        <f t="shared" si="2"/>
        <v>53</v>
      </c>
    </row>
    <row r="52" spans="1:18">
      <c r="A52" s="329">
        <v>44193</v>
      </c>
      <c r="B52" s="330" t="s">
        <v>690</v>
      </c>
      <c r="C52" s="330" t="s">
        <v>691</v>
      </c>
      <c r="D52" s="331" t="s">
        <v>61</v>
      </c>
      <c r="E52" s="331" t="s">
        <v>67</v>
      </c>
      <c r="F52" s="332">
        <v>80.16</v>
      </c>
      <c r="G52" s="330" t="s">
        <v>692</v>
      </c>
      <c r="H52" s="330" t="s">
        <v>693</v>
      </c>
      <c r="I52" s="331" t="s">
        <v>694</v>
      </c>
      <c r="J52" s="333" t="s">
        <v>491</v>
      </c>
      <c r="K52" s="329">
        <v>44193</v>
      </c>
      <c r="L52" s="332">
        <v>108.65</v>
      </c>
      <c r="M52" s="331" t="s">
        <v>492</v>
      </c>
      <c r="N52" s="332">
        <v>108.13</v>
      </c>
      <c r="O52" s="332">
        <v>176.36</v>
      </c>
      <c r="P52" s="90">
        <f t="shared" si="0"/>
        <v>44</v>
      </c>
      <c r="Q52" s="90">
        <f t="shared" si="1"/>
        <v>47</v>
      </c>
      <c r="R52" s="90">
        <f t="shared" si="2"/>
        <v>28</v>
      </c>
    </row>
    <row r="53" spans="1:18">
      <c r="A53" s="329">
        <v>44911</v>
      </c>
      <c r="B53" s="330" t="s">
        <v>727</v>
      </c>
      <c r="C53" s="330" t="s">
        <v>728</v>
      </c>
      <c r="D53" s="331" t="s">
        <v>61</v>
      </c>
      <c r="E53" s="331" t="s">
        <v>77</v>
      </c>
      <c r="F53" s="332">
        <v>171.77</v>
      </c>
      <c r="G53" s="330" t="s">
        <v>729</v>
      </c>
      <c r="H53" s="330" t="s">
        <v>60</v>
      </c>
      <c r="I53" s="331" t="s">
        <v>730</v>
      </c>
      <c r="J53" s="333" t="s">
        <v>491</v>
      </c>
      <c r="K53" s="329">
        <v>44911</v>
      </c>
      <c r="L53" s="332">
        <v>97.12</v>
      </c>
      <c r="M53" s="331" t="s">
        <v>492</v>
      </c>
      <c r="N53" s="332">
        <v>107.07</v>
      </c>
      <c r="O53" s="332">
        <v>165.09</v>
      </c>
      <c r="P53" s="90">
        <f t="shared" si="0"/>
        <v>45</v>
      </c>
      <c r="Q53" s="90">
        <f t="shared" si="1"/>
        <v>56</v>
      </c>
      <c r="R53" s="90">
        <f t="shared" si="2"/>
        <v>31</v>
      </c>
    </row>
    <row r="54" spans="1:18">
      <c r="A54" s="329">
        <v>43903</v>
      </c>
      <c r="B54" s="330" t="s">
        <v>569</v>
      </c>
      <c r="C54" s="330" t="s">
        <v>570</v>
      </c>
      <c r="D54" s="331" t="s">
        <v>61</v>
      </c>
      <c r="E54" s="331" t="s">
        <v>77</v>
      </c>
      <c r="F54" s="332">
        <v>37.9</v>
      </c>
      <c r="G54" s="330" t="s">
        <v>571</v>
      </c>
      <c r="H54" s="330" t="s">
        <v>572</v>
      </c>
      <c r="I54" s="331" t="s">
        <v>573</v>
      </c>
      <c r="J54" s="333" t="s">
        <v>491</v>
      </c>
      <c r="K54" s="329">
        <v>43903</v>
      </c>
      <c r="L54" s="332">
        <v>200</v>
      </c>
      <c r="M54" s="331" t="s">
        <v>492</v>
      </c>
      <c r="N54" s="332">
        <v>106.9</v>
      </c>
      <c r="O54" s="332">
        <v>66.67</v>
      </c>
      <c r="P54" s="90">
        <f t="shared" si="0"/>
        <v>46</v>
      </c>
      <c r="Q54" s="90">
        <f t="shared" si="1"/>
        <v>20</v>
      </c>
      <c r="R54" s="90">
        <f t="shared" si="2"/>
        <v>99</v>
      </c>
    </row>
    <row r="55" spans="1:18">
      <c r="A55" s="329">
        <v>44845</v>
      </c>
      <c r="B55" s="330" t="s">
        <v>700</v>
      </c>
      <c r="C55" s="330" t="s">
        <v>701</v>
      </c>
      <c r="D55" s="331" t="s">
        <v>61</v>
      </c>
      <c r="E55" s="331" t="s">
        <v>77</v>
      </c>
      <c r="F55" s="332">
        <v>2412.6799999999998</v>
      </c>
      <c r="G55" s="330" t="s">
        <v>702</v>
      </c>
      <c r="H55" s="330" t="s">
        <v>60</v>
      </c>
      <c r="I55" s="331" t="s">
        <v>703</v>
      </c>
      <c r="J55" s="333" t="s">
        <v>491</v>
      </c>
      <c r="K55" s="329">
        <v>44845</v>
      </c>
      <c r="L55" s="332">
        <v>103.43</v>
      </c>
      <c r="M55" s="331" t="s">
        <v>492</v>
      </c>
      <c r="N55" s="332">
        <v>106.49</v>
      </c>
      <c r="O55" s="332">
        <v>64.94</v>
      </c>
      <c r="P55" s="90">
        <f t="shared" si="0"/>
        <v>47</v>
      </c>
      <c r="Q55" s="90">
        <f t="shared" si="1"/>
        <v>50</v>
      </c>
      <c r="R55" s="90">
        <f t="shared" si="2"/>
        <v>106</v>
      </c>
    </row>
    <row r="56" spans="1:18">
      <c r="A56" s="329">
        <v>44918</v>
      </c>
      <c r="B56" s="330" t="s">
        <v>712</v>
      </c>
      <c r="C56" s="330" t="s">
        <v>713</v>
      </c>
      <c r="D56" s="331" t="s">
        <v>61</v>
      </c>
      <c r="E56" s="331" t="s">
        <v>77</v>
      </c>
      <c r="F56" s="332">
        <v>84.28</v>
      </c>
      <c r="G56" s="330" t="s">
        <v>714</v>
      </c>
      <c r="H56" s="330" t="s">
        <v>715</v>
      </c>
      <c r="I56" s="331" t="s">
        <v>716</v>
      </c>
      <c r="J56" s="333" t="s">
        <v>491</v>
      </c>
      <c r="K56" s="329">
        <v>44918</v>
      </c>
      <c r="L56" s="332">
        <v>101.49</v>
      </c>
      <c r="M56" s="331" t="s">
        <v>492</v>
      </c>
      <c r="N56" s="332">
        <v>104.55</v>
      </c>
      <c r="O56" s="332">
        <v>68.75</v>
      </c>
      <c r="P56" s="90">
        <f t="shared" si="0"/>
        <v>48</v>
      </c>
      <c r="Q56" s="90">
        <f t="shared" si="1"/>
        <v>53</v>
      </c>
      <c r="R56" s="90">
        <f t="shared" si="2"/>
        <v>97</v>
      </c>
    </row>
    <row r="57" spans="1:18">
      <c r="A57" s="329">
        <v>44852</v>
      </c>
      <c r="B57" s="330" t="s">
        <v>708</v>
      </c>
      <c r="C57" s="330" t="s">
        <v>709</v>
      </c>
      <c r="D57" s="331" t="s">
        <v>61</v>
      </c>
      <c r="E57" s="331" t="s">
        <v>77</v>
      </c>
      <c r="F57" s="332">
        <v>60.5</v>
      </c>
      <c r="G57" s="330" t="s">
        <v>710</v>
      </c>
      <c r="H57" s="330" t="s">
        <v>60</v>
      </c>
      <c r="I57" s="331" t="s">
        <v>711</v>
      </c>
      <c r="J57" s="333" t="s">
        <v>491</v>
      </c>
      <c r="K57" s="329">
        <v>44852</v>
      </c>
      <c r="L57" s="332">
        <v>101.7</v>
      </c>
      <c r="M57" s="331" t="s">
        <v>492</v>
      </c>
      <c r="N57" s="332">
        <v>104.31</v>
      </c>
      <c r="O57" s="332">
        <v>103</v>
      </c>
      <c r="P57" s="90">
        <f t="shared" si="0"/>
        <v>49</v>
      </c>
      <c r="Q57" s="90">
        <f t="shared" si="1"/>
        <v>52</v>
      </c>
      <c r="R57" s="90">
        <f t="shared" si="2"/>
        <v>56</v>
      </c>
    </row>
    <row r="58" spans="1:18">
      <c r="A58" s="329">
        <v>44771</v>
      </c>
      <c r="B58" s="330" t="s">
        <v>75</v>
      </c>
      <c r="C58" s="330" t="s">
        <v>76</v>
      </c>
      <c r="D58" s="331" t="s">
        <v>61</v>
      </c>
      <c r="E58" s="331" t="s">
        <v>77</v>
      </c>
      <c r="F58" s="332">
        <v>7.61</v>
      </c>
      <c r="G58" s="330" t="s">
        <v>78</v>
      </c>
      <c r="H58" s="330" t="s">
        <v>60</v>
      </c>
      <c r="I58" s="331" t="s">
        <v>79</v>
      </c>
      <c r="J58" s="333" t="s">
        <v>491</v>
      </c>
      <c r="K58" s="329">
        <v>44771</v>
      </c>
      <c r="L58" s="332">
        <v>104.17</v>
      </c>
      <c r="M58" s="331" t="s">
        <v>492</v>
      </c>
      <c r="N58" s="332">
        <v>104.17</v>
      </c>
      <c r="O58" s="332">
        <v>104.17</v>
      </c>
      <c r="P58" s="90">
        <f t="shared" si="0"/>
        <v>50</v>
      </c>
      <c r="Q58" s="90">
        <f t="shared" si="1"/>
        <v>49</v>
      </c>
      <c r="R58" s="90">
        <f t="shared" si="2"/>
        <v>55</v>
      </c>
    </row>
    <row r="59" spans="1:18" ht="22.5">
      <c r="A59" s="329">
        <v>43866</v>
      </c>
      <c r="B59" s="330" t="s">
        <v>667</v>
      </c>
      <c r="C59" s="330" t="s">
        <v>668</v>
      </c>
      <c r="D59" s="331" t="s">
        <v>61</v>
      </c>
      <c r="E59" s="331" t="s">
        <v>67</v>
      </c>
      <c r="F59" s="332">
        <v>220.71</v>
      </c>
      <c r="G59" s="330" t="s">
        <v>669</v>
      </c>
      <c r="H59" s="330" t="s">
        <v>670</v>
      </c>
      <c r="I59" s="331" t="s">
        <v>671</v>
      </c>
      <c r="J59" s="333" t="s">
        <v>491</v>
      </c>
      <c r="K59" s="329">
        <v>43866</v>
      </c>
      <c r="L59" s="332">
        <v>113.9</v>
      </c>
      <c r="M59" s="331" t="s">
        <v>492</v>
      </c>
      <c r="N59" s="332">
        <v>103.33</v>
      </c>
      <c r="O59" s="332">
        <v>53.93</v>
      </c>
      <c r="P59" s="90">
        <f t="shared" si="0"/>
        <v>51</v>
      </c>
      <c r="Q59" s="90">
        <f t="shared" si="1"/>
        <v>42</v>
      </c>
      <c r="R59" s="90">
        <f t="shared" si="2"/>
        <v>143</v>
      </c>
    </row>
    <row r="60" spans="1:18" ht="22.5">
      <c r="A60" s="329">
        <v>44697</v>
      </c>
      <c r="B60" s="330" t="s">
        <v>717</v>
      </c>
      <c r="C60" s="330" t="s">
        <v>718</v>
      </c>
      <c r="D60" s="331" t="s">
        <v>61</v>
      </c>
      <c r="E60" s="331" t="s">
        <v>77</v>
      </c>
      <c r="F60" s="332">
        <v>8754.68</v>
      </c>
      <c r="G60" s="330" t="s">
        <v>719</v>
      </c>
      <c r="H60" s="330" t="s">
        <v>720</v>
      </c>
      <c r="I60" s="331" t="s">
        <v>721</v>
      </c>
      <c r="J60" s="333" t="s">
        <v>491</v>
      </c>
      <c r="K60" s="329">
        <v>44697</v>
      </c>
      <c r="L60" s="332">
        <v>101.12</v>
      </c>
      <c r="M60" s="331" t="s">
        <v>492</v>
      </c>
      <c r="N60" s="332">
        <v>103.15</v>
      </c>
      <c r="O60" s="332">
        <v>35.950000000000003</v>
      </c>
      <c r="P60" s="90">
        <f t="shared" si="0"/>
        <v>52</v>
      </c>
      <c r="Q60" s="90">
        <f t="shared" si="1"/>
        <v>54</v>
      </c>
      <c r="R60" s="90">
        <f t="shared" si="2"/>
        <v>216</v>
      </c>
    </row>
    <row r="61" spans="1:18">
      <c r="A61" s="329">
        <v>44158</v>
      </c>
      <c r="B61" s="330" t="s">
        <v>1210</v>
      </c>
      <c r="C61" s="330" t="s">
        <v>1211</v>
      </c>
      <c r="D61" s="331" t="s">
        <v>61</v>
      </c>
      <c r="E61" s="331" t="s">
        <v>67</v>
      </c>
      <c r="F61" s="332">
        <v>295.82</v>
      </c>
      <c r="G61" s="330" t="s">
        <v>60</v>
      </c>
      <c r="H61" s="330" t="s">
        <v>1212</v>
      </c>
      <c r="I61" s="331" t="s">
        <v>1213</v>
      </c>
      <c r="J61" s="333" t="s">
        <v>491</v>
      </c>
      <c r="K61" s="329">
        <v>44158</v>
      </c>
      <c r="L61" s="332">
        <v>36.22</v>
      </c>
      <c r="M61" s="331" t="s">
        <v>492</v>
      </c>
      <c r="N61" s="332">
        <v>101.6</v>
      </c>
      <c r="O61" s="332">
        <v>149.51</v>
      </c>
      <c r="P61" s="90">
        <f t="shared" si="0"/>
        <v>53</v>
      </c>
      <c r="Q61" s="90">
        <f t="shared" si="1"/>
        <v>174</v>
      </c>
      <c r="R61" s="90">
        <f t="shared" si="2"/>
        <v>36</v>
      </c>
    </row>
    <row r="62" spans="1:18">
      <c r="A62" s="329">
        <v>44903</v>
      </c>
      <c r="B62" s="330" t="s">
        <v>2174</v>
      </c>
      <c r="C62" s="330" t="s">
        <v>2175</v>
      </c>
      <c r="D62" s="331" t="s">
        <v>61</v>
      </c>
      <c r="E62" s="331" t="s">
        <v>77</v>
      </c>
      <c r="F62" s="332">
        <v>1.64</v>
      </c>
      <c r="G62" s="330" t="s">
        <v>2176</v>
      </c>
      <c r="H62" s="330" t="s">
        <v>60</v>
      </c>
      <c r="I62" s="331" t="s">
        <v>2177</v>
      </c>
      <c r="J62" s="333" t="s">
        <v>491</v>
      </c>
      <c r="K62" s="329">
        <v>44903</v>
      </c>
      <c r="L62" s="342">
        <v>0</v>
      </c>
      <c r="M62" s="331" t="s">
        <v>492</v>
      </c>
      <c r="N62" s="332">
        <v>100</v>
      </c>
      <c r="O62" s="332">
        <v>100</v>
      </c>
      <c r="P62" s="90">
        <f t="shared" si="0"/>
        <v>54</v>
      </c>
      <c r="Q62" s="90">
        <f t="shared" si="1"/>
        <v>421</v>
      </c>
      <c r="R62" s="90">
        <f t="shared" si="2"/>
        <v>58</v>
      </c>
    </row>
    <row r="63" spans="1:18">
      <c r="A63" s="329">
        <v>44797</v>
      </c>
      <c r="B63" s="330" t="s">
        <v>602</v>
      </c>
      <c r="C63" s="330" t="s">
        <v>603</v>
      </c>
      <c r="D63" s="331" t="s">
        <v>61</v>
      </c>
      <c r="E63" s="331" t="s">
        <v>77</v>
      </c>
      <c r="F63" s="332">
        <v>551.61</v>
      </c>
      <c r="G63" s="330" t="s">
        <v>604</v>
      </c>
      <c r="H63" s="330" t="s">
        <v>60</v>
      </c>
      <c r="I63" s="331" t="s">
        <v>605</v>
      </c>
      <c r="J63" s="333" t="s">
        <v>491</v>
      </c>
      <c r="K63" s="329">
        <v>44797</v>
      </c>
      <c r="L63" s="332">
        <v>174.75</v>
      </c>
      <c r="M63" s="331" t="s">
        <v>492</v>
      </c>
      <c r="N63" s="332">
        <v>98.59</v>
      </c>
      <c r="O63" s="332">
        <v>148.68</v>
      </c>
      <c r="P63" s="90">
        <f t="shared" si="0"/>
        <v>55</v>
      </c>
      <c r="Q63" s="90">
        <f t="shared" si="1"/>
        <v>27</v>
      </c>
      <c r="R63" s="90">
        <f t="shared" si="2"/>
        <v>37</v>
      </c>
    </row>
    <row r="64" spans="1:18" ht="22.5">
      <c r="A64" s="329">
        <v>44039</v>
      </c>
      <c r="B64" s="330" t="s">
        <v>737</v>
      </c>
      <c r="C64" s="330" t="s">
        <v>738</v>
      </c>
      <c r="D64" s="331" t="s">
        <v>61</v>
      </c>
      <c r="E64" s="331" t="s">
        <v>77</v>
      </c>
      <c r="F64" s="332">
        <v>232.86</v>
      </c>
      <c r="G64" s="330" t="s">
        <v>739</v>
      </c>
      <c r="H64" s="330" t="s">
        <v>740</v>
      </c>
      <c r="I64" s="331" t="s">
        <v>741</v>
      </c>
      <c r="J64" s="333" t="s">
        <v>491</v>
      </c>
      <c r="K64" s="329">
        <v>44039</v>
      </c>
      <c r="L64" s="332">
        <v>92</v>
      </c>
      <c r="M64" s="331" t="s">
        <v>492</v>
      </c>
      <c r="N64" s="332">
        <v>98.35</v>
      </c>
      <c r="O64" s="332">
        <v>190.14</v>
      </c>
      <c r="P64" s="90">
        <f t="shared" si="0"/>
        <v>56</v>
      </c>
      <c r="Q64" s="90">
        <f t="shared" si="1"/>
        <v>58</v>
      </c>
      <c r="R64" s="90">
        <f t="shared" si="2"/>
        <v>23</v>
      </c>
    </row>
    <row r="65" spans="1:18" ht="90">
      <c r="A65" s="329">
        <v>44445</v>
      </c>
      <c r="B65" s="330" t="s">
        <v>650</v>
      </c>
      <c r="C65" s="330" t="s">
        <v>651</v>
      </c>
      <c r="D65" s="331" t="s">
        <v>61</v>
      </c>
      <c r="E65" s="331" t="s">
        <v>67</v>
      </c>
      <c r="F65" s="332">
        <v>1663.95</v>
      </c>
      <c r="G65" s="330" t="s">
        <v>652</v>
      </c>
      <c r="H65" s="330" t="s">
        <v>653</v>
      </c>
      <c r="I65" s="331" t="s">
        <v>654</v>
      </c>
      <c r="J65" s="333" t="s">
        <v>491</v>
      </c>
      <c r="K65" s="329">
        <v>44445</v>
      </c>
      <c r="L65" s="332">
        <v>122.13</v>
      </c>
      <c r="M65" s="331" t="s">
        <v>492</v>
      </c>
      <c r="N65" s="332">
        <v>96.28</v>
      </c>
      <c r="O65" s="332">
        <v>96.28</v>
      </c>
      <c r="P65" s="90">
        <f t="shared" si="0"/>
        <v>57</v>
      </c>
      <c r="Q65" s="90">
        <f t="shared" si="1"/>
        <v>38</v>
      </c>
      <c r="R65" s="90">
        <f t="shared" si="2"/>
        <v>62</v>
      </c>
    </row>
    <row r="66" spans="1:18">
      <c r="A66" s="329">
        <v>44812</v>
      </c>
      <c r="B66" s="330" t="s">
        <v>680</v>
      </c>
      <c r="C66" s="330" t="s">
        <v>681</v>
      </c>
      <c r="D66" s="331" t="s">
        <v>61</v>
      </c>
      <c r="E66" s="331" t="s">
        <v>77</v>
      </c>
      <c r="F66" s="332">
        <v>297.97000000000003</v>
      </c>
      <c r="G66" s="330" t="s">
        <v>682</v>
      </c>
      <c r="H66" s="330" t="s">
        <v>683</v>
      </c>
      <c r="I66" s="331" t="s">
        <v>684</v>
      </c>
      <c r="J66" s="333" t="s">
        <v>491</v>
      </c>
      <c r="K66" s="329">
        <v>44812</v>
      </c>
      <c r="L66" s="332">
        <v>111.86</v>
      </c>
      <c r="M66" s="331" t="s">
        <v>492</v>
      </c>
      <c r="N66" s="332">
        <v>96.08</v>
      </c>
      <c r="O66" s="332">
        <v>96.85</v>
      </c>
      <c r="P66" s="90">
        <f t="shared" si="0"/>
        <v>58</v>
      </c>
      <c r="Q66" s="90">
        <f t="shared" si="1"/>
        <v>45</v>
      </c>
      <c r="R66" s="90">
        <f t="shared" si="2"/>
        <v>61</v>
      </c>
    </row>
    <row r="67" spans="1:18">
      <c r="A67" s="329">
        <v>44914</v>
      </c>
      <c r="B67" s="330" t="s">
        <v>846</v>
      </c>
      <c r="C67" s="330" t="s">
        <v>847</v>
      </c>
      <c r="D67" s="331" t="s">
        <v>61</v>
      </c>
      <c r="E67" s="331" t="s">
        <v>77</v>
      </c>
      <c r="F67" s="332">
        <v>725.9</v>
      </c>
      <c r="G67" s="330" t="s">
        <v>848</v>
      </c>
      <c r="H67" s="330" t="s">
        <v>849</v>
      </c>
      <c r="I67" s="331" t="s">
        <v>850</v>
      </c>
      <c r="J67" s="333" t="s">
        <v>491</v>
      </c>
      <c r="K67" s="329">
        <v>44914</v>
      </c>
      <c r="L67" s="332">
        <v>67.010000000000005</v>
      </c>
      <c r="M67" s="331" t="s">
        <v>492</v>
      </c>
      <c r="N67" s="332">
        <v>96.08</v>
      </c>
      <c r="O67" s="332">
        <v>73.540000000000006</v>
      </c>
      <c r="P67" s="90">
        <f t="shared" si="0"/>
        <v>58</v>
      </c>
      <c r="Q67" s="90">
        <f t="shared" si="1"/>
        <v>83</v>
      </c>
      <c r="R67" s="90">
        <f t="shared" si="2"/>
        <v>90</v>
      </c>
    </row>
    <row r="68" spans="1:18" ht="22.5">
      <c r="A68" s="329">
        <v>44036</v>
      </c>
      <c r="B68" s="330" t="s">
        <v>731</v>
      </c>
      <c r="C68" s="330" t="s">
        <v>732</v>
      </c>
      <c r="D68" s="331" t="s">
        <v>61</v>
      </c>
      <c r="E68" s="331" t="s">
        <v>733</v>
      </c>
      <c r="F68" s="332">
        <v>78.48</v>
      </c>
      <c r="G68" s="330" t="s">
        <v>734</v>
      </c>
      <c r="H68" s="330" t="s">
        <v>735</v>
      </c>
      <c r="I68" s="331" t="s">
        <v>736</v>
      </c>
      <c r="J68" s="333" t="s">
        <v>491</v>
      </c>
      <c r="K68" s="329">
        <v>44036</v>
      </c>
      <c r="L68" s="332">
        <v>95.08</v>
      </c>
      <c r="M68" s="331" t="s">
        <v>492</v>
      </c>
      <c r="N68" s="332">
        <v>95.08</v>
      </c>
      <c r="O68" s="332">
        <v>93.45</v>
      </c>
      <c r="P68" s="90">
        <f t="shared" si="0"/>
        <v>60</v>
      </c>
      <c r="Q68" s="90">
        <f t="shared" si="1"/>
        <v>57</v>
      </c>
      <c r="R68" s="90">
        <f t="shared" si="2"/>
        <v>64</v>
      </c>
    </row>
    <row r="69" spans="1:18">
      <c r="A69" s="329">
        <v>44881</v>
      </c>
      <c r="B69" s="330" t="s">
        <v>785</v>
      </c>
      <c r="C69" s="330" t="s">
        <v>786</v>
      </c>
      <c r="D69" s="331" t="s">
        <v>61</v>
      </c>
      <c r="E69" s="331" t="s">
        <v>77</v>
      </c>
      <c r="F69" s="332">
        <v>67.010000000000005</v>
      </c>
      <c r="G69" s="330" t="s">
        <v>787</v>
      </c>
      <c r="H69" s="330" t="s">
        <v>788</v>
      </c>
      <c r="I69" s="331" t="s">
        <v>789</v>
      </c>
      <c r="J69" s="333" t="s">
        <v>491</v>
      </c>
      <c r="K69" s="329">
        <v>44881</v>
      </c>
      <c r="L69" s="332">
        <v>76.42</v>
      </c>
      <c r="M69" s="331" t="s">
        <v>492</v>
      </c>
      <c r="N69" s="332">
        <v>94.79</v>
      </c>
      <c r="O69" s="332">
        <v>85.15</v>
      </c>
      <c r="P69" s="90">
        <f t="shared" si="0"/>
        <v>61</v>
      </c>
      <c r="Q69" s="90">
        <f t="shared" si="1"/>
        <v>68</v>
      </c>
      <c r="R69" s="90">
        <f t="shared" si="2"/>
        <v>70</v>
      </c>
    </row>
    <row r="70" spans="1:18" ht="45">
      <c r="A70" s="329">
        <v>44763</v>
      </c>
      <c r="B70" s="330" t="s">
        <v>780</v>
      </c>
      <c r="C70" s="330" t="s">
        <v>781</v>
      </c>
      <c r="D70" s="331" t="s">
        <v>61</v>
      </c>
      <c r="E70" s="331" t="s">
        <v>77</v>
      </c>
      <c r="F70" s="332">
        <v>4355.76</v>
      </c>
      <c r="G70" s="330" t="s">
        <v>782</v>
      </c>
      <c r="H70" s="330" t="s">
        <v>783</v>
      </c>
      <c r="I70" s="331" t="s">
        <v>784</v>
      </c>
      <c r="J70" s="333" t="s">
        <v>491</v>
      </c>
      <c r="K70" s="329">
        <v>44763</v>
      </c>
      <c r="L70" s="332">
        <v>76.819999999999993</v>
      </c>
      <c r="M70" s="331" t="s">
        <v>492</v>
      </c>
      <c r="N70" s="332">
        <v>89.47</v>
      </c>
      <c r="O70" s="332">
        <v>122.5</v>
      </c>
      <c r="P70" s="90">
        <f t="shared" si="0"/>
        <v>62</v>
      </c>
      <c r="Q70" s="90">
        <f t="shared" si="1"/>
        <v>67</v>
      </c>
      <c r="R70" s="90">
        <f t="shared" si="2"/>
        <v>45</v>
      </c>
    </row>
    <row r="71" spans="1:18" ht="22.5">
      <c r="A71" s="329">
        <v>43910</v>
      </c>
      <c r="B71" s="330" t="s">
        <v>685</v>
      </c>
      <c r="C71" s="330" t="s">
        <v>686</v>
      </c>
      <c r="D71" s="331" t="s">
        <v>61</v>
      </c>
      <c r="E71" s="331" t="s">
        <v>67</v>
      </c>
      <c r="F71" s="332">
        <v>118.02</v>
      </c>
      <c r="G71" s="330" t="s">
        <v>687</v>
      </c>
      <c r="H71" s="330" t="s">
        <v>688</v>
      </c>
      <c r="I71" s="331" t="s">
        <v>689</v>
      </c>
      <c r="J71" s="333" t="s">
        <v>491</v>
      </c>
      <c r="K71" s="329">
        <v>43910</v>
      </c>
      <c r="L71" s="332">
        <v>109.44</v>
      </c>
      <c r="M71" s="331" t="s">
        <v>492</v>
      </c>
      <c r="N71" s="332">
        <v>87.51</v>
      </c>
      <c r="O71" s="332">
        <v>10.51</v>
      </c>
      <c r="P71" s="90">
        <f t="shared" si="0"/>
        <v>63</v>
      </c>
      <c r="Q71" s="90">
        <f t="shared" si="1"/>
        <v>46</v>
      </c>
      <c r="R71" s="90">
        <f t="shared" si="2"/>
        <v>368</v>
      </c>
    </row>
    <row r="72" spans="1:18" ht="56.25">
      <c r="A72" s="329">
        <v>44834</v>
      </c>
      <c r="B72" s="330" t="s">
        <v>761</v>
      </c>
      <c r="C72" s="330" t="s">
        <v>762</v>
      </c>
      <c r="D72" s="331" t="s">
        <v>61</v>
      </c>
      <c r="E72" s="331" t="s">
        <v>77</v>
      </c>
      <c r="F72" s="332">
        <v>425.46</v>
      </c>
      <c r="G72" s="330" t="s">
        <v>763</v>
      </c>
      <c r="H72" s="330" t="s">
        <v>764</v>
      </c>
      <c r="I72" s="331" t="s">
        <v>765</v>
      </c>
      <c r="J72" s="333" t="s">
        <v>491</v>
      </c>
      <c r="K72" s="329">
        <v>44834</v>
      </c>
      <c r="L72" s="332">
        <v>82.65</v>
      </c>
      <c r="M72" s="331" t="s">
        <v>492</v>
      </c>
      <c r="N72" s="332">
        <v>85.19</v>
      </c>
      <c r="O72" s="332">
        <v>60</v>
      </c>
      <c r="P72" s="90">
        <f t="shared" si="0"/>
        <v>64</v>
      </c>
      <c r="Q72" s="90">
        <f t="shared" si="1"/>
        <v>63</v>
      </c>
      <c r="R72" s="90">
        <f t="shared" si="2"/>
        <v>119</v>
      </c>
    </row>
    <row r="73" spans="1:18">
      <c r="A73" s="329">
        <v>44798</v>
      </c>
      <c r="B73" s="330" t="s">
        <v>722</v>
      </c>
      <c r="C73" s="330" t="s">
        <v>723</v>
      </c>
      <c r="D73" s="331" t="s">
        <v>61</v>
      </c>
      <c r="E73" s="331" t="s">
        <v>77</v>
      </c>
      <c r="F73" s="332">
        <v>6477.38</v>
      </c>
      <c r="G73" s="330" t="s">
        <v>724</v>
      </c>
      <c r="H73" s="330" t="s">
        <v>725</v>
      </c>
      <c r="I73" s="331" t="s">
        <v>726</v>
      </c>
      <c r="J73" s="333" t="s">
        <v>491</v>
      </c>
      <c r="K73" s="329">
        <v>44798</v>
      </c>
      <c r="L73" s="332">
        <v>98.29</v>
      </c>
      <c r="M73" s="331" t="s">
        <v>492</v>
      </c>
      <c r="N73" s="332">
        <v>84.66</v>
      </c>
      <c r="O73" s="332">
        <v>90.95</v>
      </c>
      <c r="P73" s="90">
        <f t="shared" ref="P73:P136" si="3">RANK(N73,$N$9:$N$618)</f>
        <v>65</v>
      </c>
      <c r="Q73" s="90">
        <f t="shared" ref="Q73:Q136" si="4">RANK(L73,$L$9:$L$618)</f>
        <v>55</v>
      </c>
      <c r="R73" s="90">
        <f t="shared" ref="R73:R136" si="5">RANK(O73,$O$9:$O$618)</f>
        <v>65</v>
      </c>
    </row>
    <row r="74" spans="1:18">
      <c r="A74" s="329">
        <v>44883</v>
      </c>
      <c r="B74" s="330" t="s">
        <v>757</v>
      </c>
      <c r="C74" s="330" t="s">
        <v>758</v>
      </c>
      <c r="D74" s="331" t="s">
        <v>61</v>
      </c>
      <c r="E74" s="331" t="s">
        <v>77</v>
      </c>
      <c r="F74" s="332">
        <v>115.54</v>
      </c>
      <c r="G74" s="330" t="s">
        <v>759</v>
      </c>
      <c r="H74" s="330" t="s">
        <v>60</v>
      </c>
      <c r="I74" s="331" t="s">
        <v>760</v>
      </c>
      <c r="J74" s="333" t="s">
        <v>491</v>
      </c>
      <c r="K74" s="329">
        <v>44883</v>
      </c>
      <c r="L74" s="332">
        <v>83.41</v>
      </c>
      <c r="M74" s="331" t="s">
        <v>492</v>
      </c>
      <c r="N74" s="332">
        <v>84.64</v>
      </c>
      <c r="O74" s="332">
        <v>89.74</v>
      </c>
      <c r="P74" s="90">
        <f t="shared" si="3"/>
        <v>66</v>
      </c>
      <c r="Q74" s="90">
        <f t="shared" si="4"/>
        <v>62</v>
      </c>
      <c r="R74" s="90">
        <f t="shared" si="5"/>
        <v>66</v>
      </c>
    </row>
    <row r="75" spans="1:18">
      <c r="A75" s="329">
        <v>44022</v>
      </c>
      <c r="B75" s="330" t="s">
        <v>1134</v>
      </c>
      <c r="C75" s="330" t="s">
        <v>1135</v>
      </c>
      <c r="D75" s="331" t="s">
        <v>61</v>
      </c>
      <c r="E75" s="331" t="s">
        <v>67</v>
      </c>
      <c r="F75" s="332">
        <v>59.33</v>
      </c>
      <c r="G75" s="330" t="s">
        <v>1136</v>
      </c>
      <c r="H75" s="330" t="s">
        <v>1137</v>
      </c>
      <c r="I75" s="331" t="s">
        <v>1138</v>
      </c>
      <c r="J75" s="333" t="s">
        <v>491</v>
      </c>
      <c r="K75" s="329">
        <v>44022</v>
      </c>
      <c r="L75" s="332">
        <v>42.62</v>
      </c>
      <c r="M75" s="331" t="s">
        <v>492</v>
      </c>
      <c r="N75" s="332">
        <v>83.19</v>
      </c>
      <c r="O75" s="332">
        <v>79.61</v>
      </c>
      <c r="P75" s="90">
        <f t="shared" si="3"/>
        <v>67</v>
      </c>
      <c r="Q75" s="90">
        <f t="shared" si="4"/>
        <v>154</v>
      </c>
      <c r="R75" s="90">
        <f t="shared" si="5"/>
        <v>82</v>
      </c>
    </row>
    <row r="76" spans="1:18">
      <c r="A76" s="329">
        <v>44817</v>
      </c>
      <c r="B76" s="330" t="s">
        <v>805</v>
      </c>
      <c r="C76" s="330" t="s">
        <v>806</v>
      </c>
      <c r="D76" s="331" t="s">
        <v>61</v>
      </c>
      <c r="E76" s="331" t="s">
        <v>77</v>
      </c>
      <c r="F76" s="332">
        <v>3223.37</v>
      </c>
      <c r="G76" s="330" t="s">
        <v>60</v>
      </c>
      <c r="H76" s="330" t="s">
        <v>807</v>
      </c>
      <c r="I76" s="331" t="s">
        <v>808</v>
      </c>
      <c r="J76" s="333" t="s">
        <v>491</v>
      </c>
      <c r="K76" s="329">
        <v>44817</v>
      </c>
      <c r="L76" s="332">
        <v>74.84</v>
      </c>
      <c r="M76" s="331" t="s">
        <v>492</v>
      </c>
      <c r="N76" s="332">
        <v>82.63</v>
      </c>
      <c r="O76" s="332">
        <v>56.19</v>
      </c>
      <c r="P76" s="90">
        <f t="shared" si="3"/>
        <v>68</v>
      </c>
      <c r="Q76" s="90">
        <f t="shared" si="4"/>
        <v>73</v>
      </c>
      <c r="R76" s="90">
        <f t="shared" si="5"/>
        <v>132</v>
      </c>
    </row>
    <row r="77" spans="1:18" ht="33.75">
      <c r="A77" s="329">
        <v>44906</v>
      </c>
      <c r="B77" s="330" t="s">
        <v>1291</v>
      </c>
      <c r="C77" s="330" t="s">
        <v>1292</v>
      </c>
      <c r="D77" s="331" t="s">
        <v>61</v>
      </c>
      <c r="E77" s="331" t="s">
        <v>77</v>
      </c>
      <c r="F77" s="332">
        <v>527.79999999999995</v>
      </c>
      <c r="G77" s="330" t="s">
        <v>1293</v>
      </c>
      <c r="H77" s="330" t="s">
        <v>1294</v>
      </c>
      <c r="I77" s="331" t="s">
        <v>1295</v>
      </c>
      <c r="J77" s="333" t="s">
        <v>491</v>
      </c>
      <c r="K77" s="329">
        <v>44906</v>
      </c>
      <c r="L77" s="332">
        <v>31.58</v>
      </c>
      <c r="M77" s="331" t="s">
        <v>492</v>
      </c>
      <c r="N77" s="332">
        <v>81.819999999999993</v>
      </c>
      <c r="O77" s="332">
        <v>140.66999999999999</v>
      </c>
      <c r="P77" s="90">
        <f t="shared" si="3"/>
        <v>69</v>
      </c>
      <c r="Q77" s="90">
        <f t="shared" si="4"/>
        <v>195</v>
      </c>
      <c r="R77" s="90">
        <f t="shared" si="5"/>
        <v>39</v>
      </c>
    </row>
    <row r="78" spans="1:18" ht="22.5">
      <c r="A78" s="329">
        <v>44530</v>
      </c>
      <c r="B78" s="330" t="s">
        <v>2317</v>
      </c>
      <c r="C78" s="330" t="s">
        <v>2318</v>
      </c>
      <c r="D78" s="331" t="s">
        <v>61</v>
      </c>
      <c r="E78" s="331" t="s">
        <v>67</v>
      </c>
      <c r="F78" s="332">
        <v>1.0900000000000001</v>
      </c>
      <c r="G78" s="330" t="s">
        <v>60</v>
      </c>
      <c r="H78" s="330" t="s">
        <v>2319</v>
      </c>
      <c r="I78" s="331" t="s">
        <v>2320</v>
      </c>
      <c r="J78" s="333" t="s">
        <v>491</v>
      </c>
      <c r="K78" s="329">
        <v>44530</v>
      </c>
      <c r="L78" s="332">
        <v>-9.09</v>
      </c>
      <c r="M78" s="331" t="s">
        <v>492</v>
      </c>
      <c r="N78" s="332">
        <v>81.819999999999993</v>
      </c>
      <c r="O78" s="332">
        <v>100</v>
      </c>
      <c r="P78" s="90">
        <f t="shared" si="3"/>
        <v>69</v>
      </c>
      <c r="Q78" s="90">
        <f t="shared" si="4"/>
        <v>458</v>
      </c>
      <c r="R78" s="90">
        <f t="shared" si="5"/>
        <v>58</v>
      </c>
    </row>
    <row r="79" spans="1:18">
      <c r="A79" s="329">
        <v>43957</v>
      </c>
      <c r="B79" s="330" t="s">
        <v>766</v>
      </c>
      <c r="C79" s="330" t="s">
        <v>767</v>
      </c>
      <c r="D79" s="331" t="s">
        <v>61</v>
      </c>
      <c r="E79" s="331" t="s">
        <v>67</v>
      </c>
      <c r="F79" s="332">
        <v>15.48</v>
      </c>
      <c r="G79" s="330" t="s">
        <v>60</v>
      </c>
      <c r="H79" s="330" t="s">
        <v>768</v>
      </c>
      <c r="I79" s="331" t="s">
        <v>769</v>
      </c>
      <c r="J79" s="333" t="s">
        <v>491</v>
      </c>
      <c r="K79" s="329">
        <v>43957</v>
      </c>
      <c r="L79" s="332">
        <v>81.819999999999993</v>
      </c>
      <c r="M79" s="331" t="s">
        <v>492</v>
      </c>
      <c r="N79" s="332">
        <v>81.819999999999993</v>
      </c>
      <c r="O79" s="332">
        <v>35.590000000000003</v>
      </c>
      <c r="P79" s="90">
        <f t="shared" si="3"/>
        <v>69</v>
      </c>
      <c r="Q79" s="90">
        <f t="shared" si="4"/>
        <v>64</v>
      </c>
      <c r="R79" s="90">
        <f t="shared" si="5"/>
        <v>221</v>
      </c>
    </row>
    <row r="80" spans="1:18">
      <c r="A80" s="329">
        <v>44914</v>
      </c>
      <c r="B80" s="330" t="s">
        <v>695</v>
      </c>
      <c r="C80" s="330" t="s">
        <v>696</v>
      </c>
      <c r="D80" s="331" t="s">
        <v>61</v>
      </c>
      <c r="E80" s="331" t="s">
        <v>77</v>
      </c>
      <c r="F80" s="332">
        <v>18.77</v>
      </c>
      <c r="G80" s="330" t="s">
        <v>697</v>
      </c>
      <c r="H80" s="330" t="s">
        <v>698</v>
      </c>
      <c r="I80" s="331" t="s">
        <v>699</v>
      </c>
      <c r="J80" s="333" t="s">
        <v>491</v>
      </c>
      <c r="K80" s="329">
        <v>44914</v>
      </c>
      <c r="L80" s="332">
        <v>104.55</v>
      </c>
      <c r="M80" s="331" t="s">
        <v>492</v>
      </c>
      <c r="N80" s="332">
        <v>80</v>
      </c>
      <c r="O80" s="332">
        <v>42.63</v>
      </c>
      <c r="P80" s="90">
        <f t="shared" si="3"/>
        <v>72</v>
      </c>
      <c r="Q80" s="90">
        <f t="shared" si="4"/>
        <v>48</v>
      </c>
      <c r="R80" s="90">
        <f t="shared" si="5"/>
        <v>188</v>
      </c>
    </row>
    <row r="81" spans="1:18" ht="45">
      <c r="A81" s="329">
        <v>44585</v>
      </c>
      <c r="B81" s="330" t="s">
        <v>676</v>
      </c>
      <c r="C81" s="330" t="s">
        <v>60</v>
      </c>
      <c r="D81" s="331" t="s">
        <v>61</v>
      </c>
      <c r="E81" s="331" t="s">
        <v>67</v>
      </c>
      <c r="F81" s="332">
        <v>814.77</v>
      </c>
      <c r="G81" s="330" t="s">
        <v>677</v>
      </c>
      <c r="H81" s="330" t="s">
        <v>678</v>
      </c>
      <c r="I81" s="331" t="s">
        <v>679</v>
      </c>
      <c r="J81" s="333" t="s">
        <v>491</v>
      </c>
      <c r="K81" s="329">
        <v>44585</v>
      </c>
      <c r="L81" s="332">
        <v>112.14</v>
      </c>
      <c r="M81" s="331" t="s">
        <v>492</v>
      </c>
      <c r="N81" s="332">
        <v>79.78</v>
      </c>
      <c r="O81" s="332">
        <v>110.73</v>
      </c>
      <c r="P81" s="90">
        <f t="shared" si="3"/>
        <v>73</v>
      </c>
      <c r="Q81" s="90">
        <f t="shared" si="4"/>
        <v>44</v>
      </c>
      <c r="R81" s="90">
        <f t="shared" si="5"/>
        <v>52</v>
      </c>
    </row>
    <row r="82" spans="1:18" ht="45">
      <c r="A82" s="329">
        <v>44904</v>
      </c>
      <c r="B82" s="330" t="s">
        <v>742</v>
      </c>
      <c r="C82" s="330" t="s">
        <v>743</v>
      </c>
      <c r="D82" s="331" t="s">
        <v>61</v>
      </c>
      <c r="E82" s="331" t="s">
        <v>77</v>
      </c>
      <c r="F82" s="332">
        <v>29.88</v>
      </c>
      <c r="G82" s="330" t="s">
        <v>744</v>
      </c>
      <c r="H82" s="330" t="s">
        <v>745</v>
      </c>
      <c r="I82" s="331" t="s">
        <v>746</v>
      </c>
      <c r="J82" s="333" t="s">
        <v>491</v>
      </c>
      <c r="K82" s="329">
        <v>44904</v>
      </c>
      <c r="L82" s="332">
        <v>90.48</v>
      </c>
      <c r="M82" s="331" t="s">
        <v>492</v>
      </c>
      <c r="N82" s="332">
        <v>77.78</v>
      </c>
      <c r="O82" s="332">
        <v>77.78</v>
      </c>
      <c r="P82" s="90">
        <f t="shared" si="3"/>
        <v>74</v>
      </c>
      <c r="Q82" s="90">
        <f t="shared" si="4"/>
        <v>59</v>
      </c>
      <c r="R82" s="90">
        <f t="shared" si="5"/>
        <v>87</v>
      </c>
    </row>
    <row r="83" spans="1:18" ht="45">
      <c r="A83" s="329">
        <v>44916</v>
      </c>
      <c r="B83" s="330" t="s">
        <v>747</v>
      </c>
      <c r="C83" s="330" t="s">
        <v>748</v>
      </c>
      <c r="D83" s="331" t="s">
        <v>61</v>
      </c>
      <c r="E83" s="331" t="s">
        <v>77</v>
      </c>
      <c r="F83" s="332">
        <v>107.97</v>
      </c>
      <c r="G83" s="330" t="s">
        <v>749</v>
      </c>
      <c r="H83" s="330" t="s">
        <v>750</v>
      </c>
      <c r="I83" s="331" t="s">
        <v>751</v>
      </c>
      <c r="J83" s="333" t="s">
        <v>491</v>
      </c>
      <c r="K83" s="329">
        <v>44916</v>
      </c>
      <c r="L83" s="332">
        <v>88.86</v>
      </c>
      <c r="M83" s="331" t="s">
        <v>492</v>
      </c>
      <c r="N83" s="332">
        <v>77.760000000000005</v>
      </c>
      <c r="O83" s="332">
        <v>2.08</v>
      </c>
      <c r="P83" s="90">
        <f t="shared" si="3"/>
        <v>75</v>
      </c>
      <c r="Q83" s="90">
        <f t="shared" si="4"/>
        <v>60</v>
      </c>
      <c r="R83" s="90">
        <f t="shared" si="5"/>
        <v>423</v>
      </c>
    </row>
    <row r="84" spans="1:18">
      <c r="A84" s="329">
        <v>43836</v>
      </c>
      <c r="B84" s="330" t="s">
        <v>790</v>
      </c>
      <c r="C84" s="330" t="s">
        <v>60</v>
      </c>
      <c r="D84" s="331" t="s">
        <v>61</v>
      </c>
      <c r="E84" s="331" t="s">
        <v>67</v>
      </c>
      <c r="F84" s="332">
        <v>21.94</v>
      </c>
      <c r="G84" s="330" t="s">
        <v>791</v>
      </c>
      <c r="H84" s="330" t="s">
        <v>60</v>
      </c>
      <c r="I84" s="331" t="s">
        <v>792</v>
      </c>
      <c r="J84" s="333" t="s">
        <v>491</v>
      </c>
      <c r="K84" s="329">
        <v>43836</v>
      </c>
      <c r="L84" s="332">
        <v>76.400000000000006</v>
      </c>
      <c r="M84" s="331" t="s">
        <v>492</v>
      </c>
      <c r="N84" s="332">
        <v>76.400000000000006</v>
      </c>
      <c r="O84" s="332">
        <v>71.28</v>
      </c>
      <c r="P84" s="90">
        <f t="shared" si="3"/>
        <v>76</v>
      </c>
      <c r="Q84" s="90">
        <f t="shared" si="4"/>
        <v>69</v>
      </c>
      <c r="R84" s="90">
        <f t="shared" si="5"/>
        <v>94</v>
      </c>
    </row>
    <row r="85" spans="1:18">
      <c r="A85" s="329">
        <v>44247</v>
      </c>
      <c r="B85" s="330" t="s">
        <v>801</v>
      </c>
      <c r="C85" s="330" t="s">
        <v>802</v>
      </c>
      <c r="D85" s="331" t="s">
        <v>61</v>
      </c>
      <c r="E85" s="331" t="s">
        <v>67</v>
      </c>
      <c r="F85" s="332">
        <v>1.32</v>
      </c>
      <c r="G85" s="330" t="s">
        <v>60</v>
      </c>
      <c r="H85" s="330" t="s">
        <v>803</v>
      </c>
      <c r="I85" s="331" t="s">
        <v>804</v>
      </c>
      <c r="J85" s="333" t="s">
        <v>491</v>
      </c>
      <c r="K85" s="329">
        <v>44247</v>
      </c>
      <c r="L85" s="332">
        <v>75</v>
      </c>
      <c r="M85" s="331" t="s">
        <v>492</v>
      </c>
      <c r="N85" s="332">
        <v>75</v>
      </c>
      <c r="O85" s="332">
        <v>115.38</v>
      </c>
      <c r="P85" s="90">
        <f t="shared" si="3"/>
        <v>77</v>
      </c>
      <c r="Q85" s="90">
        <f t="shared" si="4"/>
        <v>72</v>
      </c>
      <c r="R85" s="90">
        <f t="shared" si="5"/>
        <v>46</v>
      </c>
    </row>
    <row r="86" spans="1:18" ht="45">
      <c r="A86" s="329">
        <v>44852</v>
      </c>
      <c r="B86" s="330" t="s">
        <v>1124</v>
      </c>
      <c r="C86" s="330" t="s">
        <v>1125</v>
      </c>
      <c r="D86" s="331" t="s">
        <v>61</v>
      </c>
      <c r="E86" s="331" t="s">
        <v>77</v>
      </c>
      <c r="F86" s="332">
        <v>603.70000000000005</v>
      </c>
      <c r="G86" s="330" t="s">
        <v>1126</v>
      </c>
      <c r="H86" s="330" t="s">
        <v>1127</v>
      </c>
      <c r="I86" s="331" t="s">
        <v>1128</v>
      </c>
      <c r="J86" s="333" t="s">
        <v>491</v>
      </c>
      <c r="K86" s="329">
        <v>44852</v>
      </c>
      <c r="L86" s="332">
        <v>43.13</v>
      </c>
      <c r="M86" s="331" t="s">
        <v>492</v>
      </c>
      <c r="N86" s="332">
        <v>73.010000000000005</v>
      </c>
      <c r="O86" s="332">
        <v>83.82</v>
      </c>
      <c r="P86" s="90">
        <f t="shared" si="3"/>
        <v>78</v>
      </c>
      <c r="Q86" s="90">
        <f t="shared" si="4"/>
        <v>151</v>
      </c>
      <c r="R86" s="90">
        <f t="shared" si="5"/>
        <v>74</v>
      </c>
    </row>
    <row r="87" spans="1:18" ht="22.5">
      <c r="A87" s="329">
        <v>44866</v>
      </c>
      <c r="B87" s="330" t="s">
        <v>842</v>
      </c>
      <c r="C87" s="330" t="s">
        <v>843</v>
      </c>
      <c r="D87" s="331" t="s">
        <v>61</v>
      </c>
      <c r="E87" s="331" t="s">
        <v>77</v>
      </c>
      <c r="F87" s="332">
        <v>31.47</v>
      </c>
      <c r="G87" s="330" t="s">
        <v>844</v>
      </c>
      <c r="H87" s="330" t="s">
        <v>60</v>
      </c>
      <c r="I87" s="331" t="s">
        <v>845</v>
      </c>
      <c r="J87" s="333" t="s">
        <v>491</v>
      </c>
      <c r="K87" s="329">
        <v>44866</v>
      </c>
      <c r="L87" s="332">
        <v>68.7</v>
      </c>
      <c r="M87" s="331" t="s">
        <v>492</v>
      </c>
      <c r="N87" s="332">
        <v>72.41</v>
      </c>
      <c r="O87" s="332">
        <v>71.8</v>
      </c>
      <c r="P87" s="90">
        <f t="shared" si="3"/>
        <v>79</v>
      </c>
      <c r="Q87" s="90">
        <f t="shared" si="4"/>
        <v>82</v>
      </c>
      <c r="R87" s="90">
        <f t="shared" si="5"/>
        <v>92</v>
      </c>
    </row>
    <row r="88" spans="1:18">
      <c r="A88" s="329">
        <v>44036</v>
      </c>
      <c r="B88" s="330" t="s">
        <v>870</v>
      </c>
      <c r="C88" s="330" t="s">
        <v>871</v>
      </c>
      <c r="D88" s="331" t="s">
        <v>61</v>
      </c>
      <c r="E88" s="331" t="s">
        <v>67</v>
      </c>
      <c r="F88" s="332">
        <v>16.27</v>
      </c>
      <c r="G88" s="330" t="s">
        <v>872</v>
      </c>
      <c r="H88" s="330" t="s">
        <v>60</v>
      </c>
      <c r="I88" s="331" t="s">
        <v>873</v>
      </c>
      <c r="J88" s="333" t="s">
        <v>491</v>
      </c>
      <c r="K88" s="329">
        <v>44036</v>
      </c>
      <c r="L88" s="332">
        <v>64.97</v>
      </c>
      <c r="M88" s="331" t="s">
        <v>492</v>
      </c>
      <c r="N88" s="332">
        <v>71.989999999999995</v>
      </c>
      <c r="O88" s="332">
        <v>79.63</v>
      </c>
      <c r="P88" s="90">
        <f t="shared" si="3"/>
        <v>80</v>
      </c>
      <c r="Q88" s="90">
        <f t="shared" si="4"/>
        <v>88</v>
      </c>
      <c r="R88" s="90">
        <f t="shared" si="5"/>
        <v>81</v>
      </c>
    </row>
    <row r="89" spans="1:18" ht="22.5">
      <c r="A89" s="329">
        <v>44747</v>
      </c>
      <c r="B89" s="330" t="s">
        <v>752</v>
      </c>
      <c r="C89" s="330" t="s">
        <v>753</v>
      </c>
      <c r="D89" s="331" t="s">
        <v>61</v>
      </c>
      <c r="E89" s="331" t="s">
        <v>77</v>
      </c>
      <c r="F89" s="332">
        <v>15.57</v>
      </c>
      <c r="G89" s="330" t="s">
        <v>754</v>
      </c>
      <c r="H89" s="330" t="s">
        <v>755</v>
      </c>
      <c r="I89" s="331" t="s">
        <v>756</v>
      </c>
      <c r="J89" s="333" t="s">
        <v>491</v>
      </c>
      <c r="K89" s="329">
        <v>44747</v>
      </c>
      <c r="L89" s="332">
        <v>87.83</v>
      </c>
      <c r="M89" s="331" t="s">
        <v>492</v>
      </c>
      <c r="N89" s="332">
        <v>71.790000000000006</v>
      </c>
      <c r="O89" s="332">
        <v>56</v>
      </c>
      <c r="P89" s="90">
        <f t="shared" si="3"/>
        <v>81</v>
      </c>
      <c r="Q89" s="90">
        <f t="shared" si="4"/>
        <v>61</v>
      </c>
      <c r="R89" s="90">
        <f t="shared" si="5"/>
        <v>134</v>
      </c>
    </row>
    <row r="90" spans="1:18">
      <c r="A90" s="329">
        <v>44454</v>
      </c>
      <c r="B90" s="330" t="s">
        <v>900</v>
      </c>
      <c r="C90" s="330" t="s">
        <v>901</v>
      </c>
      <c r="D90" s="331" t="s">
        <v>61</v>
      </c>
      <c r="E90" s="331" t="s">
        <v>67</v>
      </c>
      <c r="F90" s="332">
        <v>519.33000000000004</v>
      </c>
      <c r="G90" s="330" t="s">
        <v>902</v>
      </c>
      <c r="H90" s="330" t="s">
        <v>903</v>
      </c>
      <c r="I90" s="331" t="s">
        <v>904</v>
      </c>
      <c r="J90" s="333" t="s">
        <v>491</v>
      </c>
      <c r="K90" s="329">
        <v>44454</v>
      </c>
      <c r="L90" s="332">
        <v>62.97</v>
      </c>
      <c r="M90" s="331" t="s">
        <v>492</v>
      </c>
      <c r="N90" s="332">
        <v>71.47</v>
      </c>
      <c r="O90" s="332">
        <v>55.67</v>
      </c>
      <c r="P90" s="90">
        <f t="shared" si="3"/>
        <v>82</v>
      </c>
      <c r="Q90" s="90">
        <f t="shared" si="4"/>
        <v>95</v>
      </c>
      <c r="R90" s="90">
        <f t="shared" si="5"/>
        <v>137</v>
      </c>
    </row>
    <row r="91" spans="1:18" ht="22.5">
      <c r="A91" s="329">
        <v>44895</v>
      </c>
      <c r="B91" s="330" t="s">
        <v>890</v>
      </c>
      <c r="C91" s="330" t="s">
        <v>891</v>
      </c>
      <c r="D91" s="331" t="s">
        <v>61</v>
      </c>
      <c r="E91" s="331" t="s">
        <v>77</v>
      </c>
      <c r="F91" s="332">
        <v>302.49</v>
      </c>
      <c r="G91" s="330" t="s">
        <v>892</v>
      </c>
      <c r="H91" s="330" t="s">
        <v>893</v>
      </c>
      <c r="I91" s="331" t="s">
        <v>894</v>
      </c>
      <c r="J91" s="333" t="s">
        <v>491</v>
      </c>
      <c r="K91" s="329">
        <v>44895</v>
      </c>
      <c r="L91" s="332">
        <v>63.64</v>
      </c>
      <c r="M91" s="331" t="s">
        <v>492</v>
      </c>
      <c r="N91" s="332">
        <v>71.430000000000007</v>
      </c>
      <c r="O91" s="332">
        <v>157.13999999999999</v>
      </c>
      <c r="P91" s="90">
        <f t="shared" si="3"/>
        <v>83</v>
      </c>
      <c r="Q91" s="90">
        <f t="shared" si="4"/>
        <v>93</v>
      </c>
      <c r="R91" s="90">
        <f t="shared" si="5"/>
        <v>34</v>
      </c>
    </row>
    <row r="92" spans="1:18">
      <c r="A92" s="329">
        <v>44441</v>
      </c>
      <c r="B92" s="330" t="s">
        <v>905</v>
      </c>
      <c r="C92" s="330" t="s">
        <v>906</v>
      </c>
      <c r="D92" s="331" t="s">
        <v>61</v>
      </c>
      <c r="E92" s="331" t="s">
        <v>77</v>
      </c>
      <c r="F92" s="332">
        <v>524.30999999999995</v>
      </c>
      <c r="G92" s="330" t="s">
        <v>907</v>
      </c>
      <c r="H92" s="330" t="s">
        <v>60</v>
      </c>
      <c r="I92" s="331" t="s">
        <v>908</v>
      </c>
      <c r="J92" s="333" t="s">
        <v>491</v>
      </c>
      <c r="K92" s="329">
        <v>44441</v>
      </c>
      <c r="L92" s="332">
        <v>62.93</v>
      </c>
      <c r="M92" s="331" t="s">
        <v>492</v>
      </c>
      <c r="N92" s="332">
        <v>71.23</v>
      </c>
      <c r="O92" s="332">
        <v>80</v>
      </c>
      <c r="P92" s="90">
        <f t="shared" si="3"/>
        <v>84</v>
      </c>
      <c r="Q92" s="90">
        <f t="shared" si="4"/>
        <v>96</v>
      </c>
      <c r="R92" s="90">
        <f t="shared" si="5"/>
        <v>80</v>
      </c>
    </row>
    <row r="93" spans="1:18" ht="33.75">
      <c r="A93" s="329">
        <v>44861</v>
      </c>
      <c r="B93" s="330" t="s">
        <v>974</v>
      </c>
      <c r="C93" s="330" t="s">
        <v>975</v>
      </c>
      <c r="D93" s="331" t="s">
        <v>61</v>
      </c>
      <c r="E93" s="331" t="s">
        <v>77</v>
      </c>
      <c r="F93" s="332">
        <v>5184.74</v>
      </c>
      <c r="G93" s="330" t="s">
        <v>976</v>
      </c>
      <c r="H93" s="330" t="s">
        <v>977</v>
      </c>
      <c r="I93" s="331" t="s">
        <v>978</v>
      </c>
      <c r="J93" s="333" t="s">
        <v>491</v>
      </c>
      <c r="K93" s="329">
        <v>44861</v>
      </c>
      <c r="L93" s="332">
        <v>54.04</v>
      </c>
      <c r="M93" s="331" t="s">
        <v>492</v>
      </c>
      <c r="N93" s="332">
        <v>71.180000000000007</v>
      </c>
      <c r="O93" s="332">
        <v>84.41</v>
      </c>
      <c r="P93" s="90">
        <f t="shared" si="3"/>
        <v>85</v>
      </c>
      <c r="Q93" s="90">
        <f t="shared" si="4"/>
        <v>114</v>
      </c>
      <c r="R93" s="90">
        <f t="shared" si="5"/>
        <v>72</v>
      </c>
    </row>
    <row r="94" spans="1:18">
      <c r="A94" s="329">
        <v>44473</v>
      </c>
      <c r="B94" s="330" t="s">
        <v>819</v>
      </c>
      <c r="C94" s="330" t="s">
        <v>60</v>
      </c>
      <c r="D94" s="331" t="s">
        <v>61</v>
      </c>
      <c r="E94" s="331" t="s">
        <v>67</v>
      </c>
      <c r="F94" s="332">
        <v>82.85</v>
      </c>
      <c r="G94" s="330" t="s">
        <v>820</v>
      </c>
      <c r="H94" s="330" t="s">
        <v>60</v>
      </c>
      <c r="I94" s="331" t="s">
        <v>821</v>
      </c>
      <c r="J94" s="333" t="s">
        <v>491</v>
      </c>
      <c r="K94" s="329">
        <v>44473</v>
      </c>
      <c r="L94" s="332">
        <v>71.11</v>
      </c>
      <c r="M94" s="331" t="s">
        <v>492</v>
      </c>
      <c r="N94" s="332">
        <v>71.16</v>
      </c>
      <c r="O94" s="332">
        <v>69.11</v>
      </c>
      <c r="P94" s="90">
        <f t="shared" si="3"/>
        <v>86</v>
      </c>
      <c r="Q94" s="90">
        <f t="shared" si="4"/>
        <v>76</v>
      </c>
      <c r="R94" s="90">
        <f t="shared" si="5"/>
        <v>96</v>
      </c>
    </row>
    <row r="95" spans="1:18" ht="33.75">
      <c r="A95" s="329">
        <v>44804</v>
      </c>
      <c r="B95" s="330" t="s">
        <v>775</v>
      </c>
      <c r="C95" s="330" t="s">
        <v>776</v>
      </c>
      <c r="D95" s="331" t="s">
        <v>61</v>
      </c>
      <c r="E95" s="331" t="s">
        <v>77</v>
      </c>
      <c r="F95" s="332">
        <v>272.98</v>
      </c>
      <c r="G95" s="330" t="s">
        <v>777</v>
      </c>
      <c r="H95" s="330" t="s">
        <v>778</v>
      </c>
      <c r="I95" s="331" t="s">
        <v>779</v>
      </c>
      <c r="J95" s="333" t="s">
        <v>491</v>
      </c>
      <c r="K95" s="329">
        <v>44804</v>
      </c>
      <c r="L95" s="332">
        <v>76.989999999999995</v>
      </c>
      <c r="M95" s="331" t="s">
        <v>492</v>
      </c>
      <c r="N95" s="332">
        <v>70.94</v>
      </c>
      <c r="O95" s="332">
        <v>81</v>
      </c>
      <c r="P95" s="90">
        <f t="shared" si="3"/>
        <v>87</v>
      </c>
      <c r="Q95" s="90">
        <f t="shared" si="4"/>
        <v>66</v>
      </c>
      <c r="R95" s="90">
        <f t="shared" si="5"/>
        <v>79</v>
      </c>
    </row>
    <row r="96" spans="1:18">
      <c r="A96" s="329">
        <v>44685</v>
      </c>
      <c r="B96" s="330" t="s">
        <v>822</v>
      </c>
      <c r="C96" s="330" t="s">
        <v>823</v>
      </c>
      <c r="D96" s="331" t="s">
        <v>61</v>
      </c>
      <c r="E96" s="331" t="s">
        <v>67</v>
      </c>
      <c r="F96" s="332">
        <v>235.13</v>
      </c>
      <c r="G96" s="330" t="s">
        <v>824</v>
      </c>
      <c r="H96" s="330" t="s">
        <v>60</v>
      </c>
      <c r="I96" s="331" t="s">
        <v>825</v>
      </c>
      <c r="J96" s="333" t="s">
        <v>491</v>
      </c>
      <c r="K96" s="329">
        <v>44685</v>
      </c>
      <c r="L96" s="332">
        <v>70.52</v>
      </c>
      <c r="M96" s="331" t="s">
        <v>492</v>
      </c>
      <c r="N96" s="332">
        <v>70.87</v>
      </c>
      <c r="O96" s="332">
        <v>53.12</v>
      </c>
      <c r="P96" s="90">
        <f t="shared" si="3"/>
        <v>88</v>
      </c>
      <c r="Q96" s="90">
        <f t="shared" si="4"/>
        <v>77</v>
      </c>
      <c r="R96" s="90">
        <f t="shared" si="5"/>
        <v>147</v>
      </c>
    </row>
    <row r="97" spans="1:18">
      <c r="A97" s="329">
        <v>44270</v>
      </c>
      <c r="B97" s="330" t="s">
        <v>826</v>
      </c>
      <c r="C97" s="330" t="s">
        <v>827</v>
      </c>
      <c r="D97" s="331" t="s">
        <v>61</v>
      </c>
      <c r="E97" s="331" t="s">
        <v>77</v>
      </c>
      <c r="F97" s="332">
        <v>21278.22</v>
      </c>
      <c r="G97" s="330" t="s">
        <v>828</v>
      </c>
      <c r="H97" s="330" t="s">
        <v>60</v>
      </c>
      <c r="I97" s="331" t="s">
        <v>829</v>
      </c>
      <c r="J97" s="333" t="s">
        <v>491</v>
      </c>
      <c r="K97" s="329">
        <v>44270</v>
      </c>
      <c r="L97" s="332">
        <v>69.61</v>
      </c>
      <c r="M97" s="331" t="s">
        <v>492</v>
      </c>
      <c r="N97" s="332">
        <v>70.400000000000006</v>
      </c>
      <c r="O97" s="332">
        <v>79.37</v>
      </c>
      <c r="P97" s="90">
        <f t="shared" si="3"/>
        <v>89</v>
      </c>
      <c r="Q97" s="90">
        <f t="shared" si="4"/>
        <v>78</v>
      </c>
      <c r="R97" s="90">
        <f t="shared" si="5"/>
        <v>84</v>
      </c>
    </row>
    <row r="98" spans="1:18" ht="33.75">
      <c r="A98" s="329">
        <v>44585</v>
      </c>
      <c r="B98" s="330" t="s">
        <v>833</v>
      </c>
      <c r="C98" s="330" t="s">
        <v>834</v>
      </c>
      <c r="D98" s="331" t="s">
        <v>61</v>
      </c>
      <c r="E98" s="331" t="s">
        <v>77</v>
      </c>
      <c r="F98" s="332">
        <v>1557.44</v>
      </c>
      <c r="G98" s="330" t="s">
        <v>835</v>
      </c>
      <c r="H98" s="330" t="s">
        <v>60</v>
      </c>
      <c r="I98" s="331" t="s">
        <v>836</v>
      </c>
      <c r="J98" s="333" t="s">
        <v>491</v>
      </c>
      <c r="K98" s="329">
        <v>44585</v>
      </c>
      <c r="L98" s="332">
        <v>69.38</v>
      </c>
      <c r="M98" s="331" t="s">
        <v>492</v>
      </c>
      <c r="N98" s="332">
        <v>70.069999999999993</v>
      </c>
      <c r="O98" s="332">
        <v>83.15</v>
      </c>
      <c r="P98" s="90">
        <f t="shared" si="3"/>
        <v>90</v>
      </c>
      <c r="Q98" s="90">
        <f t="shared" si="4"/>
        <v>80</v>
      </c>
      <c r="R98" s="90">
        <f t="shared" si="5"/>
        <v>76</v>
      </c>
    </row>
    <row r="99" spans="1:18">
      <c r="A99" s="329">
        <v>44890</v>
      </c>
      <c r="B99" s="330" t="s">
        <v>874</v>
      </c>
      <c r="C99" s="330" t="s">
        <v>875</v>
      </c>
      <c r="D99" s="331" t="s">
        <v>61</v>
      </c>
      <c r="E99" s="331" t="s">
        <v>77</v>
      </c>
      <c r="F99" s="332">
        <v>784.36</v>
      </c>
      <c r="G99" s="330" t="s">
        <v>876</v>
      </c>
      <c r="H99" s="330" t="s">
        <v>60</v>
      </c>
      <c r="I99" s="331" t="s">
        <v>877</v>
      </c>
      <c r="J99" s="333" t="s">
        <v>491</v>
      </c>
      <c r="K99" s="329">
        <v>44890</v>
      </c>
      <c r="L99" s="332">
        <v>64.64</v>
      </c>
      <c r="M99" s="331" t="s">
        <v>492</v>
      </c>
      <c r="N99" s="332">
        <v>69.22</v>
      </c>
      <c r="O99" s="332">
        <v>84.21</v>
      </c>
      <c r="P99" s="90">
        <f t="shared" si="3"/>
        <v>91</v>
      </c>
      <c r="Q99" s="90">
        <f t="shared" si="4"/>
        <v>89</v>
      </c>
      <c r="R99" s="90">
        <f t="shared" si="5"/>
        <v>73</v>
      </c>
    </row>
    <row r="100" spans="1:18" ht="22.5">
      <c r="A100" s="329">
        <v>44894</v>
      </c>
      <c r="B100" s="330" t="s">
        <v>851</v>
      </c>
      <c r="C100" s="330" t="s">
        <v>852</v>
      </c>
      <c r="D100" s="331" t="s">
        <v>61</v>
      </c>
      <c r="E100" s="331" t="s">
        <v>77</v>
      </c>
      <c r="F100" s="332">
        <v>699.21</v>
      </c>
      <c r="G100" s="330" t="s">
        <v>853</v>
      </c>
      <c r="H100" s="330" t="s">
        <v>854</v>
      </c>
      <c r="I100" s="331" t="s">
        <v>855</v>
      </c>
      <c r="J100" s="333" t="s">
        <v>491</v>
      </c>
      <c r="K100" s="329">
        <v>44894</v>
      </c>
      <c r="L100" s="332">
        <v>66.67</v>
      </c>
      <c r="M100" s="331" t="s">
        <v>492</v>
      </c>
      <c r="N100" s="332">
        <v>69.2</v>
      </c>
      <c r="O100" s="332">
        <v>59.49</v>
      </c>
      <c r="P100" s="90">
        <f t="shared" si="3"/>
        <v>92</v>
      </c>
      <c r="Q100" s="90">
        <f t="shared" si="4"/>
        <v>84</v>
      </c>
      <c r="R100" s="90">
        <f t="shared" si="5"/>
        <v>120</v>
      </c>
    </row>
    <row r="101" spans="1:18" ht="101.25">
      <c r="A101" s="329">
        <v>44421</v>
      </c>
      <c r="B101" s="330" t="s">
        <v>809</v>
      </c>
      <c r="C101" s="330" t="s">
        <v>810</v>
      </c>
      <c r="D101" s="331" t="s">
        <v>61</v>
      </c>
      <c r="E101" s="331" t="s">
        <v>67</v>
      </c>
      <c r="F101" s="332">
        <v>4125.34</v>
      </c>
      <c r="G101" s="330" t="s">
        <v>811</v>
      </c>
      <c r="H101" s="330" t="s">
        <v>812</v>
      </c>
      <c r="I101" s="331" t="s">
        <v>813</v>
      </c>
      <c r="J101" s="333" t="s">
        <v>491</v>
      </c>
      <c r="K101" s="329">
        <v>44421</v>
      </c>
      <c r="L101" s="332">
        <v>72.540000000000006</v>
      </c>
      <c r="M101" s="331" t="s">
        <v>492</v>
      </c>
      <c r="N101" s="332">
        <v>68.900000000000006</v>
      </c>
      <c r="O101" s="332">
        <v>71.31</v>
      </c>
      <c r="P101" s="90">
        <f t="shared" si="3"/>
        <v>93</v>
      </c>
      <c r="Q101" s="90">
        <f t="shared" si="4"/>
        <v>74</v>
      </c>
      <c r="R101" s="90">
        <f t="shared" si="5"/>
        <v>93</v>
      </c>
    </row>
    <row r="102" spans="1:18" ht="45">
      <c r="A102" s="329">
        <v>44575</v>
      </c>
      <c r="B102" s="330" t="s">
        <v>1119</v>
      </c>
      <c r="C102" s="330" t="s">
        <v>1120</v>
      </c>
      <c r="D102" s="331" t="s">
        <v>61</v>
      </c>
      <c r="E102" s="331" t="s">
        <v>67</v>
      </c>
      <c r="F102" s="332">
        <v>34.049999999999997</v>
      </c>
      <c r="G102" s="330" t="s">
        <v>1121</v>
      </c>
      <c r="H102" s="330" t="s">
        <v>1122</v>
      </c>
      <c r="I102" s="331" t="s">
        <v>1123</v>
      </c>
      <c r="J102" s="333" t="s">
        <v>491</v>
      </c>
      <c r="K102" s="329">
        <v>44575</v>
      </c>
      <c r="L102" s="332">
        <v>43.39</v>
      </c>
      <c r="M102" s="331" t="s">
        <v>492</v>
      </c>
      <c r="N102" s="332">
        <v>68.17</v>
      </c>
      <c r="O102" s="332">
        <v>30.98</v>
      </c>
      <c r="P102" s="90">
        <f t="shared" si="3"/>
        <v>94</v>
      </c>
      <c r="Q102" s="90">
        <f t="shared" si="4"/>
        <v>150</v>
      </c>
      <c r="R102" s="90">
        <f t="shared" si="5"/>
        <v>244</v>
      </c>
    </row>
    <row r="103" spans="1:18" ht="22.5">
      <c r="A103" s="329">
        <v>44748</v>
      </c>
      <c r="B103" s="330" t="s">
        <v>885</v>
      </c>
      <c r="C103" s="330" t="s">
        <v>886</v>
      </c>
      <c r="D103" s="331" t="s">
        <v>61</v>
      </c>
      <c r="E103" s="331" t="s">
        <v>77</v>
      </c>
      <c r="F103" s="332">
        <v>2909.12</v>
      </c>
      <c r="G103" s="330" t="s">
        <v>887</v>
      </c>
      <c r="H103" s="330" t="s">
        <v>888</v>
      </c>
      <c r="I103" s="331" t="s">
        <v>889</v>
      </c>
      <c r="J103" s="333" t="s">
        <v>491</v>
      </c>
      <c r="K103" s="329">
        <v>44748</v>
      </c>
      <c r="L103" s="332">
        <v>64.13</v>
      </c>
      <c r="M103" s="331" t="s">
        <v>492</v>
      </c>
      <c r="N103" s="332">
        <v>67.900000000000006</v>
      </c>
      <c r="O103" s="332">
        <v>25.31</v>
      </c>
      <c r="P103" s="90">
        <f t="shared" si="3"/>
        <v>95</v>
      </c>
      <c r="Q103" s="90">
        <f t="shared" si="4"/>
        <v>92</v>
      </c>
      <c r="R103" s="90">
        <f t="shared" si="5"/>
        <v>274</v>
      </c>
    </row>
    <row r="104" spans="1:18" ht="56.25">
      <c r="A104" s="329">
        <v>44916</v>
      </c>
      <c r="B104" s="330" t="s">
        <v>814</v>
      </c>
      <c r="C104" s="330" t="s">
        <v>815</v>
      </c>
      <c r="D104" s="331" t="s">
        <v>61</v>
      </c>
      <c r="E104" s="331" t="s">
        <v>77</v>
      </c>
      <c r="F104" s="332">
        <v>219.61</v>
      </c>
      <c r="G104" s="330" t="s">
        <v>816</v>
      </c>
      <c r="H104" s="330" t="s">
        <v>817</v>
      </c>
      <c r="I104" s="331" t="s">
        <v>818</v>
      </c>
      <c r="J104" s="333" t="s">
        <v>491</v>
      </c>
      <c r="K104" s="329">
        <v>44916</v>
      </c>
      <c r="L104" s="332">
        <v>71.84</v>
      </c>
      <c r="M104" s="331" t="s">
        <v>492</v>
      </c>
      <c r="N104" s="332">
        <v>67.44</v>
      </c>
      <c r="O104" s="332">
        <v>65.900000000000006</v>
      </c>
      <c r="P104" s="90">
        <f t="shared" si="3"/>
        <v>96</v>
      </c>
      <c r="Q104" s="90">
        <f t="shared" si="4"/>
        <v>75</v>
      </c>
      <c r="R104" s="90">
        <f t="shared" si="5"/>
        <v>103</v>
      </c>
    </row>
    <row r="105" spans="1:18" ht="33.75">
      <c r="A105" s="329">
        <v>44866</v>
      </c>
      <c r="B105" s="330" t="s">
        <v>1029</v>
      </c>
      <c r="C105" s="330" t="s">
        <v>1030</v>
      </c>
      <c r="D105" s="331" t="s">
        <v>61</v>
      </c>
      <c r="E105" s="331" t="s">
        <v>77</v>
      </c>
      <c r="F105" s="332">
        <v>570</v>
      </c>
      <c r="G105" s="330" t="s">
        <v>1031</v>
      </c>
      <c r="H105" s="330" t="s">
        <v>1032</v>
      </c>
      <c r="I105" s="331" t="s">
        <v>1033</v>
      </c>
      <c r="J105" s="333" t="s">
        <v>491</v>
      </c>
      <c r="K105" s="329">
        <v>44866</v>
      </c>
      <c r="L105" s="332">
        <v>48.94</v>
      </c>
      <c r="M105" s="331" t="s">
        <v>492</v>
      </c>
      <c r="N105" s="332">
        <v>66.930000000000007</v>
      </c>
      <c r="O105" s="332">
        <v>65.349999999999994</v>
      </c>
      <c r="P105" s="90">
        <f t="shared" si="3"/>
        <v>97</v>
      </c>
      <c r="Q105" s="90">
        <f t="shared" si="4"/>
        <v>128</v>
      </c>
      <c r="R105" s="90">
        <f t="shared" si="5"/>
        <v>104</v>
      </c>
    </row>
    <row r="106" spans="1:18">
      <c r="A106" s="329">
        <v>44075</v>
      </c>
      <c r="B106" s="330" t="s">
        <v>856</v>
      </c>
      <c r="C106" s="330" t="s">
        <v>857</v>
      </c>
      <c r="D106" s="331" t="s">
        <v>61</v>
      </c>
      <c r="E106" s="331" t="s">
        <v>77</v>
      </c>
      <c r="F106" s="332">
        <v>681.73</v>
      </c>
      <c r="G106" s="330" t="s">
        <v>858</v>
      </c>
      <c r="H106" s="330" t="s">
        <v>859</v>
      </c>
      <c r="I106" s="331" t="s">
        <v>860</v>
      </c>
      <c r="J106" s="333" t="s">
        <v>491</v>
      </c>
      <c r="K106" s="329">
        <v>44075</v>
      </c>
      <c r="L106" s="332">
        <v>66.67</v>
      </c>
      <c r="M106" s="331" t="s">
        <v>492</v>
      </c>
      <c r="N106" s="332">
        <v>66.67</v>
      </c>
      <c r="O106" s="332">
        <v>78.569999999999993</v>
      </c>
      <c r="P106" s="90">
        <f t="shared" si="3"/>
        <v>98</v>
      </c>
      <c r="Q106" s="90">
        <f t="shared" si="4"/>
        <v>84</v>
      </c>
      <c r="R106" s="90">
        <f t="shared" si="5"/>
        <v>85</v>
      </c>
    </row>
    <row r="107" spans="1:18">
      <c r="A107" s="329">
        <v>44298</v>
      </c>
      <c r="B107" s="330" t="s">
        <v>830</v>
      </c>
      <c r="C107" s="330" t="s">
        <v>60</v>
      </c>
      <c r="D107" s="331" t="s">
        <v>61</v>
      </c>
      <c r="E107" s="331" t="s">
        <v>67</v>
      </c>
      <c r="F107" s="332">
        <v>248.3</v>
      </c>
      <c r="G107" s="330" t="s">
        <v>831</v>
      </c>
      <c r="H107" s="330" t="s">
        <v>60</v>
      </c>
      <c r="I107" s="331" t="s">
        <v>832</v>
      </c>
      <c r="J107" s="333" t="s">
        <v>491</v>
      </c>
      <c r="K107" s="329">
        <v>44298</v>
      </c>
      <c r="L107" s="332">
        <v>69.400000000000006</v>
      </c>
      <c r="M107" s="331" t="s">
        <v>492</v>
      </c>
      <c r="N107" s="332">
        <v>66.37</v>
      </c>
      <c r="O107" s="332">
        <v>58.52</v>
      </c>
      <c r="P107" s="90">
        <f t="shared" si="3"/>
        <v>99</v>
      </c>
      <c r="Q107" s="90">
        <f t="shared" si="4"/>
        <v>79</v>
      </c>
      <c r="R107" s="90">
        <f t="shared" si="5"/>
        <v>124</v>
      </c>
    </row>
    <row r="108" spans="1:18">
      <c r="A108" s="329">
        <v>44886</v>
      </c>
      <c r="B108" s="330" t="s">
        <v>909</v>
      </c>
      <c r="C108" s="330" t="s">
        <v>910</v>
      </c>
      <c r="D108" s="331" t="s">
        <v>61</v>
      </c>
      <c r="E108" s="331" t="s">
        <v>77</v>
      </c>
      <c r="F108" s="332">
        <v>1149.2</v>
      </c>
      <c r="G108" s="330" t="s">
        <v>911</v>
      </c>
      <c r="H108" s="330" t="s">
        <v>912</v>
      </c>
      <c r="I108" s="331" t="s">
        <v>913</v>
      </c>
      <c r="J108" s="333" t="s">
        <v>491</v>
      </c>
      <c r="K108" s="329">
        <v>44886</v>
      </c>
      <c r="L108" s="332">
        <v>62.66</v>
      </c>
      <c r="M108" s="331" t="s">
        <v>492</v>
      </c>
      <c r="N108" s="332">
        <v>66.16</v>
      </c>
      <c r="O108" s="332">
        <v>82.19</v>
      </c>
      <c r="P108" s="90">
        <f t="shared" si="3"/>
        <v>100</v>
      </c>
      <c r="Q108" s="90">
        <f t="shared" si="4"/>
        <v>97</v>
      </c>
      <c r="R108" s="90">
        <f t="shared" si="5"/>
        <v>77</v>
      </c>
    </row>
    <row r="109" spans="1:18" ht="45">
      <c r="A109" s="329">
        <v>44872</v>
      </c>
      <c r="B109" s="330" t="s">
        <v>963</v>
      </c>
      <c r="C109" s="330" t="s">
        <v>60</v>
      </c>
      <c r="D109" s="331" t="s">
        <v>61</v>
      </c>
      <c r="E109" s="331" t="s">
        <v>67</v>
      </c>
      <c r="F109" s="332">
        <v>473.49</v>
      </c>
      <c r="G109" s="330" t="s">
        <v>964</v>
      </c>
      <c r="H109" s="330" t="s">
        <v>965</v>
      </c>
      <c r="I109" s="331" t="s">
        <v>966</v>
      </c>
      <c r="J109" s="333" t="s">
        <v>491</v>
      </c>
      <c r="K109" s="329">
        <v>44872</v>
      </c>
      <c r="L109" s="332">
        <v>55.69</v>
      </c>
      <c r="M109" s="331" t="s">
        <v>492</v>
      </c>
      <c r="N109" s="332">
        <v>65.819999999999993</v>
      </c>
      <c r="O109" s="332">
        <v>83.62</v>
      </c>
      <c r="P109" s="90">
        <f t="shared" si="3"/>
        <v>101</v>
      </c>
      <c r="Q109" s="90">
        <f t="shared" si="4"/>
        <v>111</v>
      </c>
      <c r="R109" s="90">
        <f t="shared" si="5"/>
        <v>75</v>
      </c>
    </row>
    <row r="110" spans="1:18" ht="22.5">
      <c r="A110" s="329">
        <v>44515</v>
      </c>
      <c r="B110" s="330" t="s">
        <v>833</v>
      </c>
      <c r="C110" s="330" t="s">
        <v>834</v>
      </c>
      <c r="D110" s="331" t="s">
        <v>61</v>
      </c>
      <c r="E110" s="331" t="s">
        <v>77</v>
      </c>
      <c r="F110" s="332">
        <v>783.78</v>
      </c>
      <c r="G110" s="330" t="s">
        <v>939</v>
      </c>
      <c r="H110" s="330" t="s">
        <v>60</v>
      </c>
      <c r="I110" s="331" t="s">
        <v>940</v>
      </c>
      <c r="J110" s="333" t="s">
        <v>491</v>
      </c>
      <c r="K110" s="329">
        <v>44515</v>
      </c>
      <c r="L110" s="332">
        <v>57.27</v>
      </c>
      <c r="M110" s="331" t="s">
        <v>492</v>
      </c>
      <c r="N110" s="332">
        <v>63.71</v>
      </c>
      <c r="O110" s="332">
        <v>22.14</v>
      </c>
      <c r="P110" s="90">
        <f t="shared" si="3"/>
        <v>102</v>
      </c>
      <c r="Q110" s="90">
        <f t="shared" si="4"/>
        <v>105</v>
      </c>
      <c r="R110" s="90">
        <f t="shared" si="5"/>
        <v>297</v>
      </c>
    </row>
    <row r="111" spans="1:18">
      <c r="A111" s="329">
        <v>44865</v>
      </c>
      <c r="B111" s="330" t="s">
        <v>949</v>
      </c>
      <c r="C111" s="330" t="s">
        <v>950</v>
      </c>
      <c r="D111" s="331" t="s">
        <v>61</v>
      </c>
      <c r="E111" s="331" t="s">
        <v>77</v>
      </c>
      <c r="F111" s="332">
        <v>89.8</v>
      </c>
      <c r="G111" s="330" t="s">
        <v>951</v>
      </c>
      <c r="H111" s="330" t="s">
        <v>952</v>
      </c>
      <c r="I111" s="331" t="s">
        <v>953</v>
      </c>
      <c r="J111" s="333" t="s">
        <v>491</v>
      </c>
      <c r="K111" s="329">
        <v>44865</v>
      </c>
      <c r="L111" s="332">
        <v>56.14</v>
      </c>
      <c r="M111" s="331" t="s">
        <v>492</v>
      </c>
      <c r="N111" s="332">
        <v>63.67</v>
      </c>
      <c r="O111" s="332">
        <v>65.31</v>
      </c>
      <c r="P111" s="90">
        <f t="shared" si="3"/>
        <v>103</v>
      </c>
      <c r="Q111" s="90">
        <f t="shared" si="4"/>
        <v>108</v>
      </c>
      <c r="R111" s="90">
        <f t="shared" si="5"/>
        <v>105</v>
      </c>
    </row>
    <row r="112" spans="1:18" ht="22.5">
      <c r="A112" s="329">
        <v>44817</v>
      </c>
      <c r="B112" s="330" t="s">
        <v>895</v>
      </c>
      <c r="C112" s="330" t="s">
        <v>896</v>
      </c>
      <c r="D112" s="331" t="s">
        <v>61</v>
      </c>
      <c r="E112" s="331" t="s">
        <v>67</v>
      </c>
      <c r="F112" s="332">
        <v>17.100000000000001</v>
      </c>
      <c r="G112" s="330" t="s">
        <v>897</v>
      </c>
      <c r="H112" s="330" t="s">
        <v>898</v>
      </c>
      <c r="I112" s="331" t="s">
        <v>899</v>
      </c>
      <c r="J112" s="333" t="s">
        <v>491</v>
      </c>
      <c r="K112" s="329">
        <v>44817</v>
      </c>
      <c r="L112" s="332">
        <v>63.35</v>
      </c>
      <c r="M112" s="331" t="s">
        <v>492</v>
      </c>
      <c r="N112" s="332">
        <v>63.35</v>
      </c>
      <c r="O112" s="332">
        <v>61.52</v>
      </c>
      <c r="P112" s="90">
        <f t="shared" si="3"/>
        <v>104</v>
      </c>
      <c r="Q112" s="90">
        <f t="shared" si="4"/>
        <v>94</v>
      </c>
      <c r="R112" s="90">
        <f t="shared" si="5"/>
        <v>115</v>
      </c>
    </row>
    <row r="113" spans="1:18" ht="90">
      <c r="A113" s="329">
        <v>44340</v>
      </c>
      <c r="B113" s="330" t="s">
        <v>970</v>
      </c>
      <c r="C113" s="330" t="s">
        <v>60</v>
      </c>
      <c r="D113" s="331" t="s">
        <v>61</v>
      </c>
      <c r="E113" s="331" t="s">
        <v>67</v>
      </c>
      <c r="F113" s="332">
        <v>201.78</v>
      </c>
      <c r="G113" s="330" t="s">
        <v>971</v>
      </c>
      <c r="H113" s="330" t="s">
        <v>972</v>
      </c>
      <c r="I113" s="331" t="s">
        <v>973</v>
      </c>
      <c r="J113" s="333" t="s">
        <v>491</v>
      </c>
      <c r="K113" s="329">
        <v>44340</v>
      </c>
      <c r="L113" s="332">
        <v>54.38</v>
      </c>
      <c r="M113" s="331" t="s">
        <v>492</v>
      </c>
      <c r="N113" s="332">
        <v>63.18</v>
      </c>
      <c r="O113" s="332">
        <v>43.1</v>
      </c>
      <c r="P113" s="90">
        <f t="shared" si="3"/>
        <v>105</v>
      </c>
      <c r="Q113" s="90">
        <f t="shared" si="4"/>
        <v>113</v>
      </c>
      <c r="R113" s="90">
        <f t="shared" si="5"/>
        <v>183</v>
      </c>
    </row>
    <row r="114" spans="1:18">
      <c r="A114" s="329">
        <v>43907</v>
      </c>
      <c r="B114" s="330" t="s">
        <v>967</v>
      </c>
      <c r="C114" s="330" t="s">
        <v>968</v>
      </c>
      <c r="D114" s="331" t="s">
        <v>61</v>
      </c>
      <c r="E114" s="331" t="s">
        <v>77</v>
      </c>
      <c r="F114" s="332">
        <v>12.6</v>
      </c>
      <c r="G114" s="330" t="s">
        <v>60</v>
      </c>
      <c r="H114" s="330" t="s">
        <v>60</v>
      </c>
      <c r="I114" s="331" t="s">
        <v>969</v>
      </c>
      <c r="J114" s="333" t="s">
        <v>491</v>
      </c>
      <c r="K114" s="329">
        <v>43907</v>
      </c>
      <c r="L114" s="332">
        <v>55.44</v>
      </c>
      <c r="M114" s="331" t="s">
        <v>492</v>
      </c>
      <c r="N114" s="332">
        <v>63.04</v>
      </c>
      <c r="O114" s="332">
        <v>125</v>
      </c>
      <c r="P114" s="90">
        <f t="shared" si="3"/>
        <v>106</v>
      </c>
      <c r="Q114" s="90">
        <f t="shared" si="4"/>
        <v>112</v>
      </c>
      <c r="R114" s="90">
        <f t="shared" si="5"/>
        <v>44</v>
      </c>
    </row>
    <row r="115" spans="1:18">
      <c r="A115" s="329">
        <v>44872</v>
      </c>
      <c r="B115" s="330" t="s">
        <v>837</v>
      </c>
      <c r="C115" s="330" t="s">
        <v>838</v>
      </c>
      <c r="D115" s="331" t="s">
        <v>61</v>
      </c>
      <c r="E115" s="331" t="s">
        <v>77</v>
      </c>
      <c r="F115" s="332">
        <v>94.06</v>
      </c>
      <c r="G115" s="330" t="s">
        <v>839</v>
      </c>
      <c r="H115" s="330" t="s">
        <v>840</v>
      </c>
      <c r="I115" s="331" t="s">
        <v>841</v>
      </c>
      <c r="J115" s="333" t="s">
        <v>491</v>
      </c>
      <c r="K115" s="329">
        <v>44872</v>
      </c>
      <c r="L115" s="332">
        <v>68.98</v>
      </c>
      <c r="M115" s="331" t="s">
        <v>492</v>
      </c>
      <c r="N115" s="332">
        <v>63.04</v>
      </c>
      <c r="O115" s="332">
        <v>47.72</v>
      </c>
      <c r="P115" s="90">
        <f t="shared" si="3"/>
        <v>106</v>
      </c>
      <c r="Q115" s="90">
        <f t="shared" si="4"/>
        <v>81</v>
      </c>
      <c r="R115" s="90">
        <f t="shared" si="5"/>
        <v>167</v>
      </c>
    </row>
    <row r="116" spans="1:18" ht="78.75">
      <c r="A116" s="329">
        <v>44697</v>
      </c>
      <c r="B116" s="330" t="s">
        <v>878</v>
      </c>
      <c r="C116" s="330" t="s">
        <v>879</v>
      </c>
      <c r="D116" s="331" t="s">
        <v>61</v>
      </c>
      <c r="E116" s="331" t="s">
        <v>67</v>
      </c>
      <c r="F116" s="332">
        <v>467.58</v>
      </c>
      <c r="G116" s="330" t="s">
        <v>880</v>
      </c>
      <c r="H116" s="330" t="s">
        <v>881</v>
      </c>
      <c r="I116" s="331" t="s">
        <v>882</v>
      </c>
      <c r="J116" s="333" t="s">
        <v>491</v>
      </c>
      <c r="K116" s="329">
        <v>44697</v>
      </c>
      <c r="L116" s="332">
        <v>64.260000000000005</v>
      </c>
      <c r="M116" s="331" t="s">
        <v>492</v>
      </c>
      <c r="N116" s="332">
        <v>62.4</v>
      </c>
      <c r="O116" s="332">
        <v>62.3</v>
      </c>
      <c r="P116" s="90">
        <f t="shared" si="3"/>
        <v>108</v>
      </c>
      <c r="Q116" s="90">
        <f t="shared" si="4"/>
        <v>90</v>
      </c>
      <c r="R116" s="90">
        <f t="shared" si="5"/>
        <v>113</v>
      </c>
    </row>
    <row r="117" spans="1:18">
      <c r="A117" s="329">
        <v>44909</v>
      </c>
      <c r="B117" s="330" t="s">
        <v>1888</v>
      </c>
      <c r="C117" s="330" t="s">
        <v>1889</v>
      </c>
      <c r="D117" s="331" t="s">
        <v>61</v>
      </c>
      <c r="E117" s="331" t="s">
        <v>77</v>
      </c>
      <c r="F117" s="332">
        <v>430.93</v>
      </c>
      <c r="G117" s="330" t="s">
        <v>1890</v>
      </c>
      <c r="H117" s="330" t="s">
        <v>60</v>
      </c>
      <c r="I117" s="331" t="s">
        <v>1891</v>
      </c>
      <c r="J117" s="333" t="s">
        <v>491</v>
      </c>
      <c r="K117" s="329">
        <v>44909</v>
      </c>
      <c r="L117" s="332">
        <v>7.22</v>
      </c>
      <c r="M117" s="331" t="s">
        <v>492</v>
      </c>
      <c r="N117" s="332">
        <v>62.09</v>
      </c>
      <c r="O117" s="332">
        <v>112.07</v>
      </c>
      <c r="P117" s="90">
        <f t="shared" si="3"/>
        <v>109</v>
      </c>
      <c r="Q117" s="90">
        <f t="shared" si="4"/>
        <v>354</v>
      </c>
      <c r="R117" s="90">
        <f t="shared" si="5"/>
        <v>50</v>
      </c>
    </row>
    <row r="118" spans="1:18" ht="33.75">
      <c r="A118" s="329">
        <v>44865</v>
      </c>
      <c r="B118" s="330" t="s">
        <v>1129</v>
      </c>
      <c r="C118" s="330" t="s">
        <v>1130</v>
      </c>
      <c r="D118" s="331" t="s">
        <v>61</v>
      </c>
      <c r="E118" s="331" t="s">
        <v>77</v>
      </c>
      <c r="F118" s="332">
        <v>26.06</v>
      </c>
      <c r="G118" s="330" t="s">
        <v>1131</v>
      </c>
      <c r="H118" s="330" t="s">
        <v>1132</v>
      </c>
      <c r="I118" s="331" t="s">
        <v>1133</v>
      </c>
      <c r="J118" s="333" t="s">
        <v>491</v>
      </c>
      <c r="K118" s="329">
        <v>44865</v>
      </c>
      <c r="L118" s="332">
        <v>42.86</v>
      </c>
      <c r="M118" s="331" t="s">
        <v>492</v>
      </c>
      <c r="N118" s="332">
        <v>60.71</v>
      </c>
      <c r="O118" s="332">
        <v>66.67</v>
      </c>
      <c r="P118" s="90">
        <f t="shared" si="3"/>
        <v>110</v>
      </c>
      <c r="Q118" s="90">
        <f t="shared" si="4"/>
        <v>152</v>
      </c>
      <c r="R118" s="90">
        <f t="shared" si="5"/>
        <v>99</v>
      </c>
    </row>
    <row r="119" spans="1:18">
      <c r="A119" s="329">
        <v>44720</v>
      </c>
      <c r="B119" s="330" t="s">
        <v>635</v>
      </c>
      <c r="C119" s="330" t="s">
        <v>636</v>
      </c>
      <c r="D119" s="331" t="s">
        <v>61</v>
      </c>
      <c r="E119" s="331" t="s">
        <v>77</v>
      </c>
      <c r="F119" s="332">
        <v>1060.67</v>
      </c>
      <c r="G119" s="330" t="s">
        <v>929</v>
      </c>
      <c r="H119" s="330" t="s">
        <v>930</v>
      </c>
      <c r="I119" s="331" t="s">
        <v>931</v>
      </c>
      <c r="J119" s="333" t="s">
        <v>491</v>
      </c>
      <c r="K119" s="329">
        <v>44720</v>
      </c>
      <c r="L119" s="332">
        <v>59.02</v>
      </c>
      <c r="M119" s="331" t="s">
        <v>492</v>
      </c>
      <c r="N119" s="332">
        <v>60.61</v>
      </c>
      <c r="O119" s="332">
        <v>77.86</v>
      </c>
      <c r="P119" s="90">
        <f t="shared" si="3"/>
        <v>111</v>
      </c>
      <c r="Q119" s="90">
        <f t="shared" si="4"/>
        <v>102</v>
      </c>
      <c r="R119" s="90">
        <f t="shared" si="5"/>
        <v>86</v>
      </c>
    </row>
    <row r="120" spans="1:18" ht="22.5">
      <c r="A120" s="329">
        <v>44285</v>
      </c>
      <c r="B120" s="330" t="s">
        <v>924</v>
      </c>
      <c r="C120" s="330" t="s">
        <v>925</v>
      </c>
      <c r="D120" s="331" t="s">
        <v>61</v>
      </c>
      <c r="E120" s="331" t="s">
        <v>67</v>
      </c>
      <c r="F120" s="332">
        <v>16.260000000000002</v>
      </c>
      <c r="G120" s="330" t="s">
        <v>926</v>
      </c>
      <c r="H120" s="330" t="s">
        <v>927</v>
      </c>
      <c r="I120" s="331" t="s">
        <v>928</v>
      </c>
      <c r="J120" s="333" t="s">
        <v>491</v>
      </c>
      <c r="K120" s="329">
        <v>44285</v>
      </c>
      <c r="L120" s="332">
        <v>59.94</v>
      </c>
      <c r="M120" s="331" t="s">
        <v>492</v>
      </c>
      <c r="N120" s="332">
        <v>60.26</v>
      </c>
      <c r="O120" s="332">
        <v>100</v>
      </c>
      <c r="P120" s="90">
        <f t="shared" si="3"/>
        <v>112</v>
      </c>
      <c r="Q120" s="90">
        <f t="shared" si="4"/>
        <v>100</v>
      </c>
      <c r="R120" s="90">
        <f t="shared" si="5"/>
        <v>58</v>
      </c>
    </row>
    <row r="121" spans="1:18">
      <c r="A121" s="329">
        <v>44571</v>
      </c>
      <c r="B121" s="330" t="s">
        <v>232</v>
      </c>
      <c r="C121" s="330" t="s">
        <v>60</v>
      </c>
      <c r="D121" s="331" t="s">
        <v>61</v>
      </c>
      <c r="E121" s="331" t="s">
        <v>67</v>
      </c>
      <c r="F121" s="332">
        <v>50.2</v>
      </c>
      <c r="G121" s="330" t="s">
        <v>233</v>
      </c>
      <c r="H121" s="330" t="s">
        <v>60</v>
      </c>
      <c r="I121" s="331" t="s">
        <v>234</v>
      </c>
      <c r="J121" s="333" t="s">
        <v>491</v>
      </c>
      <c r="K121" s="329">
        <v>44571</v>
      </c>
      <c r="L121" s="332">
        <v>59.86</v>
      </c>
      <c r="M121" s="331" t="s">
        <v>492</v>
      </c>
      <c r="N121" s="332">
        <v>59.86</v>
      </c>
      <c r="O121" s="332">
        <v>94.69</v>
      </c>
      <c r="P121" s="90">
        <f t="shared" si="3"/>
        <v>113</v>
      </c>
      <c r="Q121" s="90">
        <f t="shared" si="4"/>
        <v>101</v>
      </c>
      <c r="R121" s="90">
        <f t="shared" si="5"/>
        <v>63</v>
      </c>
    </row>
    <row r="122" spans="1:18">
      <c r="A122" s="329">
        <v>44162</v>
      </c>
      <c r="B122" s="330" t="s">
        <v>796</v>
      </c>
      <c r="C122" s="330" t="s">
        <v>797</v>
      </c>
      <c r="D122" s="331" t="s">
        <v>61</v>
      </c>
      <c r="E122" s="331" t="s">
        <v>67</v>
      </c>
      <c r="F122" s="338">
        <v>0.625</v>
      </c>
      <c r="G122" s="330" t="s">
        <v>798</v>
      </c>
      <c r="H122" s="330" t="s">
        <v>799</v>
      </c>
      <c r="I122" s="331" t="s">
        <v>800</v>
      </c>
      <c r="J122" s="333" t="s">
        <v>491</v>
      </c>
      <c r="K122" s="329">
        <v>44162</v>
      </c>
      <c r="L122" s="332">
        <v>76.13</v>
      </c>
      <c r="M122" s="331" t="s">
        <v>492</v>
      </c>
      <c r="N122" s="332">
        <v>59.29</v>
      </c>
      <c r="O122" s="332">
        <v>84.43</v>
      </c>
      <c r="P122" s="90">
        <f t="shared" si="3"/>
        <v>114</v>
      </c>
      <c r="Q122" s="90">
        <f t="shared" si="4"/>
        <v>71</v>
      </c>
      <c r="R122" s="90">
        <f t="shared" si="5"/>
        <v>71</v>
      </c>
    </row>
    <row r="123" spans="1:18" ht="22.5">
      <c r="A123" s="329">
        <v>44293</v>
      </c>
      <c r="B123" s="330" t="s">
        <v>1026</v>
      </c>
      <c r="C123" s="330" t="s">
        <v>1027</v>
      </c>
      <c r="D123" s="331" t="s">
        <v>61</v>
      </c>
      <c r="E123" s="331" t="s">
        <v>77</v>
      </c>
      <c r="F123" s="332">
        <v>557.01</v>
      </c>
      <c r="G123" s="330" t="s">
        <v>60</v>
      </c>
      <c r="H123" s="330" t="s">
        <v>60</v>
      </c>
      <c r="I123" s="331" t="s">
        <v>1028</v>
      </c>
      <c r="J123" s="333" t="s">
        <v>491</v>
      </c>
      <c r="K123" s="329">
        <v>44293</v>
      </c>
      <c r="L123" s="332">
        <v>49.01</v>
      </c>
      <c r="M123" s="331" t="s">
        <v>492</v>
      </c>
      <c r="N123" s="332">
        <v>59.01</v>
      </c>
      <c r="O123" s="332">
        <v>58.17</v>
      </c>
      <c r="P123" s="90">
        <f t="shared" si="3"/>
        <v>115</v>
      </c>
      <c r="Q123" s="90">
        <f t="shared" si="4"/>
        <v>127</v>
      </c>
      <c r="R123" s="90">
        <f t="shared" si="5"/>
        <v>128</v>
      </c>
    </row>
    <row r="124" spans="1:18">
      <c r="A124" s="329">
        <v>44643</v>
      </c>
      <c r="B124" s="330" t="s">
        <v>936</v>
      </c>
      <c r="C124" s="330" t="s">
        <v>60</v>
      </c>
      <c r="D124" s="331" t="s">
        <v>61</v>
      </c>
      <c r="E124" s="331" t="s">
        <v>67</v>
      </c>
      <c r="F124" s="332">
        <v>10.37</v>
      </c>
      <c r="G124" s="330" t="s">
        <v>937</v>
      </c>
      <c r="H124" s="330" t="s">
        <v>60</v>
      </c>
      <c r="I124" s="331" t="s">
        <v>938</v>
      </c>
      <c r="J124" s="333" t="s">
        <v>491</v>
      </c>
      <c r="K124" s="329">
        <v>44643</v>
      </c>
      <c r="L124" s="332">
        <v>58.6</v>
      </c>
      <c r="M124" s="331" t="s">
        <v>492</v>
      </c>
      <c r="N124" s="332">
        <v>58.6</v>
      </c>
      <c r="O124" s="332">
        <v>58.5</v>
      </c>
      <c r="P124" s="90">
        <f t="shared" si="3"/>
        <v>116</v>
      </c>
      <c r="Q124" s="90">
        <f t="shared" si="4"/>
        <v>104</v>
      </c>
      <c r="R124" s="90">
        <f t="shared" si="5"/>
        <v>126</v>
      </c>
    </row>
    <row r="125" spans="1:18">
      <c r="A125" s="329">
        <v>44180</v>
      </c>
      <c r="B125" s="330" t="s">
        <v>1406</v>
      </c>
      <c r="C125" s="330" t="s">
        <v>1407</v>
      </c>
      <c r="D125" s="331" t="s">
        <v>61</v>
      </c>
      <c r="E125" s="331" t="s">
        <v>77</v>
      </c>
      <c r="F125" s="332">
        <v>24.63</v>
      </c>
      <c r="G125" s="330" t="s">
        <v>1408</v>
      </c>
      <c r="H125" s="330" t="s">
        <v>60</v>
      </c>
      <c r="I125" s="331" t="s">
        <v>1409</v>
      </c>
      <c r="J125" s="333" t="s">
        <v>491</v>
      </c>
      <c r="K125" s="329">
        <v>44180</v>
      </c>
      <c r="L125" s="332">
        <v>25.87</v>
      </c>
      <c r="M125" s="331" t="s">
        <v>492</v>
      </c>
      <c r="N125" s="332">
        <v>57.89</v>
      </c>
      <c r="O125" s="332">
        <v>73.91</v>
      </c>
      <c r="P125" s="90">
        <f t="shared" si="3"/>
        <v>117</v>
      </c>
      <c r="Q125" s="90">
        <f t="shared" si="4"/>
        <v>225</v>
      </c>
      <c r="R125" s="90">
        <f t="shared" si="5"/>
        <v>89</v>
      </c>
    </row>
    <row r="126" spans="1:18">
      <c r="A126" s="329">
        <v>44827</v>
      </c>
      <c r="B126" s="330" t="s">
        <v>932</v>
      </c>
      <c r="C126" s="330" t="s">
        <v>933</v>
      </c>
      <c r="D126" s="331" t="s">
        <v>61</v>
      </c>
      <c r="E126" s="331" t="s">
        <v>77</v>
      </c>
      <c r="F126" s="332">
        <v>23.7</v>
      </c>
      <c r="G126" s="330" t="s">
        <v>934</v>
      </c>
      <c r="H126" s="330" t="s">
        <v>60</v>
      </c>
      <c r="I126" s="331" t="s">
        <v>935</v>
      </c>
      <c r="J126" s="333" t="s">
        <v>491</v>
      </c>
      <c r="K126" s="329">
        <v>44827</v>
      </c>
      <c r="L126" s="332">
        <v>58.62</v>
      </c>
      <c r="M126" s="331" t="s">
        <v>492</v>
      </c>
      <c r="N126" s="332">
        <v>57.53</v>
      </c>
      <c r="O126" s="332">
        <v>43.75</v>
      </c>
      <c r="P126" s="90">
        <f t="shared" si="3"/>
        <v>118</v>
      </c>
      <c r="Q126" s="90">
        <f t="shared" si="4"/>
        <v>103</v>
      </c>
      <c r="R126" s="90">
        <f t="shared" si="5"/>
        <v>181</v>
      </c>
    </row>
    <row r="127" spans="1:18" ht="22.5">
      <c r="A127" s="329">
        <v>44823</v>
      </c>
      <c r="B127" s="330" t="s">
        <v>865</v>
      </c>
      <c r="C127" s="330" t="s">
        <v>866</v>
      </c>
      <c r="D127" s="331" t="s">
        <v>61</v>
      </c>
      <c r="E127" s="331" t="s">
        <v>67</v>
      </c>
      <c r="F127" s="332">
        <v>22.95</v>
      </c>
      <c r="G127" s="330" t="s">
        <v>867</v>
      </c>
      <c r="H127" s="330" t="s">
        <v>868</v>
      </c>
      <c r="I127" s="331" t="s">
        <v>869</v>
      </c>
      <c r="J127" s="333" t="s">
        <v>491</v>
      </c>
      <c r="K127" s="329">
        <v>44823</v>
      </c>
      <c r="L127" s="332">
        <v>65.38</v>
      </c>
      <c r="M127" s="331" t="s">
        <v>492</v>
      </c>
      <c r="N127" s="332">
        <v>57.51</v>
      </c>
      <c r="O127" s="332">
        <v>35.01</v>
      </c>
      <c r="P127" s="90">
        <f t="shared" si="3"/>
        <v>119</v>
      </c>
      <c r="Q127" s="90">
        <f t="shared" si="4"/>
        <v>87</v>
      </c>
      <c r="R127" s="90">
        <f t="shared" si="5"/>
        <v>226</v>
      </c>
    </row>
    <row r="128" spans="1:18">
      <c r="A128" s="329">
        <v>44671</v>
      </c>
      <c r="B128" s="330" t="s">
        <v>2467</v>
      </c>
      <c r="C128" s="330" t="s">
        <v>2468</v>
      </c>
      <c r="D128" s="331" t="s">
        <v>61</v>
      </c>
      <c r="E128" s="331" t="s">
        <v>77</v>
      </c>
      <c r="F128" s="332">
        <v>17.11</v>
      </c>
      <c r="G128" s="330" t="s">
        <v>2469</v>
      </c>
      <c r="H128" s="330" t="s">
        <v>60</v>
      </c>
      <c r="I128" s="331" t="s">
        <v>2470</v>
      </c>
      <c r="J128" s="333" t="s">
        <v>491</v>
      </c>
      <c r="K128" s="329">
        <v>44671</v>
      </c>
      <c r="L128" s="332">
        <v>-21.25</v>
      </c>
      <c r="M128" s="331" t="s">
        <v>492</v>
      </c>
      <c r="N128" s="332">
        <v>57.5</v>
      </c>
      <c r="O128" s="332">
        <v>-21.25</v>
      </c>
      <c r="P128" s="90">
        <f t="shared" si="3"/>
        <v>120</v>
      </c>
      <c r="Q128" s="90">
        <f t="shared" si="4"/>
        <v>494</v>
      </c>
      <c r="R128" s="90">
        <f t="shared" si="5"/>
        <v>502</v>
      </c>
    </row>
    <row r="129" spans="1:18" ht="22.5">
      <c r="A129" s="329">
        <v>44634</v>
      </c>
      <c r="B129" s="330" t="s">
        <v>793</v>
      </c>
      <c r="C129" s="330" t="s">
        <v>794</v>
      </c>
      <c r="D129" s="331" t="s">
        <v>61</v>
      </c>
      <c r="E129" s="331" t="s">
        <v>77</v>
      </c>
      <c r="F129" s="332">
        <v>81.98</v>
      </c>
      <c r="G129" s="330" t="s">
        <v>60</v>
      </c>
      <c r="H129" s="330" t="s">
        <v>60</v>
      </c>
      <c r="I129" s="331" t="s">
        <v>795</v>
      </c>
      <c r="J129" s="333" t="s">
        <v>491</v>
      </c>
      <c r="K129" s="329">
        <v>44634</v>
      </c>
      <c r="L129" s="332">
        <v>76.16</v>
      </c>
      <c r="M129" s="331" t="s">
        <v>492</v>
      </c>
      <c r="N129" s="332">
        <v>57.34</v>
      </c>
      <c r="O129" s="332">
        <v>42.2</v>
      </c>
      <c r="P129" s="90">
        <f t="shared" si="3"/>
        <v>121</v>
      </c>
      <c r="Q129" s="90">
        <f t="shared" si="4"/>
        <v>70</v>
      </c>
      <c r="R129" s="90">
        <f t="shared" si="5"/>
        <v>193</v>
      </c>
    </row>
    <row r="130" spans="1:18">
      <c r="A130" s="329">
        <v>44006</v>
      </c>
      <c r="B130" s="330" t="s">
        <v>1038</v>
      </c>
      <c r="C130" s="330" t="s">
        <v>1039</v>
      </c>
      <c r="D130" s="331" t="s">
        <v>61</v>
      </c>
      <c r="E130" s="331" t="s">
        <v>77</v>
      </c>
      <c r="F130" s="332">
        <v>842.33</v>
      </c>
      <c r="G130" s="330" t="s">
        <v>1040</v>
      </c>
      <c r="H130" s="330" t="s">
        <v>60</v>
      </c>
      <c r="I130" s="331" t="s">
        <v>1041</v>
      </c>
      <c r="J130" s="333" t="s">
        <v>491</v>
      </c>
      <c r="K130" s="329">
        <v>44006</v>
      </c>
      <c r="L130" s="332">
        <v>48.45</v>
      </c>
      <c r="M130" s="331" t="s">
        <v>492</v>
      </c>
      <c r="N130" s="332">
        <v>57.14</v>
      </c>
      <c r="O130" s="332">
        <v>112.36</v>
      </c>
      <c r="P130" s="90">
        <f t="shared" si="3"/>
        <v>122</v>
      </c>
      <c r="Q130" s="90">
        <f t="shared" si="4"/>
        <v>130</v>
      </c>
      <c r="R130" s="90">
        <f t="shared" si="5"/>
        <v>49</v>
      </c>
    </row>
    <row r="131" spans="1:18">
      <c r="A131" s="329">
        <v>44785</v>
      </c>
      <c r="B131" s="330" t="s">
        <v>941</v>
      </c>
      <c r="C131" s="330" t="s">
        <v>942</v>
      </c>
      <c r="D131" s="331" t="s">
        <v>61</v>
      </c>
      <c r="E131" s="331" t="s">
        <v>77</v>
      </c>
      <c r="F131" s="332">
        <v>98.05</v>
      </c>
      <c r="G131" s="330" t="s">
        <v>943</v>
      </c>
      <c r="H131" s="330" t="s">
        <v>60</v>
      </c>
      <c r="I131" s="331" t="s">
        <v>944</v>
      </c>
      <c r="J131" s="333" t="s">
        <v>491</v>
      </c>
      <c r="K131" s="329">
        <v>44785</v>
      </c>
      <c r="L131" s="332">
        <v>57.12</v>
      </c>
      <c r="M131" s="331" t="s">
        <v>492</v>
      </c>
      <c r="N131" s="332">
        <v>57.12</v>
      </c>
      <c r="O131" s="332">
        <v>55.71</v>
      </c>
      <c r="P131" s="90">
        <f t="shared" si="3"/>
        <v>123</v>
      </c>
      <c r="Q131" s="90">
        <f t="shared" si="4"/>
        <v>106</v>
      </c>
      <c r="R131" s="90">
        <f t="shared" si="5"/>
        <v>136</v>
      </c>
    </row>
    <row r="132" spans="1:18">
      <c r="A132" s="329">
        <v>44874</v>
      </c>
      <c r="B132" s="330" t="s">
        <v>954</v>
      </c>
      <c r="C132" s="330" t="s">
        <v>955</v>
      </c>
      <c r="D132" s="331" t="s">
        <v>61</v>
      </c>
      <c r="E132" s="331" t="s">
        <v>77</v>
      </c>
      <c r="F132" s="332">
        <v>12246.88</v>
      </c>
      <c r="G132" s="330" t="s">
        <v>956</v>
      </c>
      <c r="H132" s="330" t="s">
        <v>60</v>
      </c>
      <c r="I132" s="331" t="s">
        <v>957</v>
      </c>
      <c r="J132" s="333" t="s">
        <v>491</v>
      </c>
      <c r="K132" s="329">
        <v>44874</v>
      </c>
      <c r="L132" s="332">
        <v>55.98</v>
      </c>
      <c r="M132" s="331" t="s">
        <v>492</v>
      </c>
      <c r="N132" s="332">
        <v>56.52</v>
      </c>
      <c r="O132" s="332">
        <v>60.14</v>
      </c>
      <c r="P132" s="90">
        <f t="shared" si="3"/>
        <v>124</v>
      </c>
      <c r="Q132" s="90">
        <f t="shared" si="4"/>
        <v>109</v>
      </c>
      <c r="R132" s="90">
        <f t="shared" si="5"/>
        <v>117</v>
      </c>
    </row>
    <row r="133" spans="1:18" ht="33.75">
      <c r="A133" s="329">
        <v>44860</v>
      </c>
      <c r="B133" s="330" t="s">
        <v>1062</v>
      </c>
      <c r="C133" s="330" t="s">
        <v>1063</v>
      </c>
      <c r="D133" s="331" t="s">
        <v>61</v>
      </c>
      <c r="E133" s="331" t="s">
        <v>77</v>
      </c>
      <c r="F133" s="332">
        <v>362.51</v>
      </c>
      <c r="G133" s="330" t="s">
        <v>1064</v>
      </c>
      <c r="H133" s="330" t="s">
        <v>1065</v>
      </c>
      <c r="I133" s="331" t="s">
        <v>1066</v>
      </c>
      <c r="J133" s="333" t="s">
        <v>491</v>
      </c>
      <c r="K133" s="329">
        <v>44860</v>
      </c>
      <c r="L133" s="332">
        <v>46.97</v>
      </c>
      <c r="M133" s="331" t="s">
        <v>492</v>
      </c>
      <c r="N133" s="332">
        <v>55.95</v>
      </c>
      <c r="O133" s="332">
        <v>106.38</v>
      </c>
      <c r="P133" s="90">
        <f t="shared" si="3"/>
        <v>125</v>
      </c>
      <c r="Q133" s="90">
        <f t="shared" si="4"/>
        <v>136</v>
      </c>
      <c r="R133" s="90">
        <f t="shared" si="5"/>
        <v>54</v>
      </c>
    </row>
    <row r="134" spans="1:18" ht="22.5">
      <c r="A134" s="329">
        <v>44868</v>
      </c>
      <c r="B134" s="330" t="s">
        <v>1022</v>
      </c>
      <c r="C134" s="330" t="s">
        <v>1023</v>
      </c>
      <c r="D134" s="331" t="s">
        <v>61</v>
      </c>
      <c r="E134" s="331" t="s">
        <v>77</v>
      </c>
      <c r="F134" s="332">
        <v>993.33</v>
      </c>
      <c r="G134" s="330" t="s">
        <v>1024</v>
      </c>
      <c r="H134" s="330" t="s">
        <v>60</v>
      </c>
      <c r="I134" s="331" t="s">
        <v>1025</v>
      </c>
      <c r="J134" s="333" t="s">
        <v>491</v>
      </c>
      <c r="K134" s="329">
        <v>44868</v>
      </c>
      <c r="L134" s="332">
        <v>49.25</v>
      </c>
      <c r="M134" s="331" t="s">
        <v>492</v>
      </c>
      <c r="N134" s="332">
        <v>55.9</v>
      </c>
      <c r="O134" s="332">
        <v>58.55</v>
      </c>
      <c r="P134" s="90">
        <f t="shared" si="3"/>
        <v>126</v>
      </c>
      <c r="Q134" s="90">
        <f t="shared" si="4"/>
        <v>126</v>
      </c>
      <c r="R134" s="90">
        <f t="shared" si="5"/>
        <v>123</v>
      </c>
    </row>
    <row r="135" spans="1:18" ht="22.5">
      <c r="A135" s="329">
        <v>44747</v>
      </c>
      <c r="B135" s="330" t="s">
        <v>1003</v>
      </c>
      <c r="C135" s="330" t="s">
        <v>1004</v>
      </c>
      <c r="D135" s="331" t="s">
        <v>61</v>
      </c>
      <c r="E135" s="331" t="s">
        <v>67</v>
      </c>
      <c r="F135" s="332">
        <v>2638.06</v>
      </c>
      <c r="G135" s="330" t="s">
        <v>1005</v>
      </c>
      <c r="H135" s="330" t="s">
        <v>1006</v>
      </c>
      <c r="I135" s="331" t="s">
        <v>1007</v>
      </c>
      <c r="J135" s="333" t="s">
        <v>491</v>
      </c>
      <c r="K135" s="329">
        <v>44747</v>
      </c>
      <c r="L135" s="332">
        <v>52.05</v>
      </c>
      <c r="M135" s="331" t="s">
        <v>492</v>
      </c>
      <c r="N135" s="332">
        <v>55.32</v>
      </c>
      <c r="O135" s="332">
        <v>56.82</v>
      </c>
      <c r="P135" s="90">
        <f t="shared" si="3"/>
        <v>127</v>
      </c>
      <c r="Q135" s="90">
        <f t="shared" si="4"/>
        <v>121</v>
      </c>
      <c r="R135" s="90">
        <f t="shared" si="5"/>
        <v>131</v>
      </c>
    </row>
    <row r="136" spans="1:18">
      <c r="A136" s="329">
        <v>44489</v>
      </c>
      <c r="B136" s="330" t="s">
        <v>861</v>
      </c>
      <c r="C136" s="330" t="s">
        <v>862</v>
      </c>
      <c r="D136" s="331" t="s">
        <v>61</v>
      </c>
      <c r="E136" s="331" t="s">
        <v>77</v>
      </c>
      <c r="F136" s="332">
        <v>185.44</v>
      </c>
      <c r="G136" s="330" t="s">
        <v>863</v>
      </c>
      <c r="H136" s="330" t="s">
        <v>60</v>
      </c>
      <c r="I136" s="331" t="s">
        <v>864</v>
      </c>
      <c r="J136" s="333" t="s">
        <v>491</v>
      </c>
      <c r="K136" s="329">
        <v>44489</v>
      </c>
      <c r="L136" s="332">
        <v>66.040000000000006</v>
      </c>
      <c r="M136" s="331" t="s">
        <v>492</v>
      </c>
      <c r="N136" s="332">
        <v>54.93</v>
      </c>
      <c r="O136" s="332">
        <v>56.03</v>
      </c>
      <c r="P136" s="90">
        <f t="shared" si="3"/>
        <v>128</v>
      </c>
      <c r="Q136" s="90">
        <f t="shared" si="4"/>
        <v>86</v>
      </c>
      <c r="R136" s="90">
        <f t="shared" si="5"/>
        <v>133</v>
      </c>
    </row>
    <row r="137" spans="1:18">
      <c r="A137" s="329">
        <v>44103</v>
      </c>
      <c r="B137" s="330" t="s">
        <v>1067</v>
      </c>
      <c r="C137" s="330" t="s">
        <v>1068</v>
      </c>
      <c r="D137" s="331" t="s">
        <v>61</v>
      </c>
      <c r="E137" s="331" t="s">
        <v>77</v>
      </c>
      <c r="F137" s="332">
        <v>5.44</v>
      </c>
      <c r="G137" s="330" t="s">
        <v>1069</v>
      </c>
      <c r="H137" s="330" t="s">
        <v>60</v>
      </c>
      <c r="I137" s="331" t="s">
        <v>1070</v>
      </c>
      <c r="J137" s="333" t="s">
        <v>491</v>
      </c>
      <c r="K137" s="329">
        <v>44103</v>
      </c>
      <c r="L137" s="332">
        <v>46.83</v>
      </c>
      <c r="M137" s="331" t="s">
        <v>492</v>
      </c>
      <c r="N137" s="332">
        <v>54.36</v>
      </c>
      <c r="O137" s="332">
        <v>62.7</v>
      </c>
      <c r="P137" s="90">
        <f t="shared" ref="P137:P200" si="6">RANK(N137,$N$9:$N$618)</f>
        <v>129</v>
      </c>
      <c r="Q137" s="90">
        <f t="shared" ref="Q137:Q200" si="7">RANK(L137,$L$9:$L$618)</f>
        <v>137</v>
      </c>
      <c r="R137" s="90">
        <f t="shared" ref="R137:R200" si="8">RANK(O137,$O$9:$O$618)</f>
        <v>112</v>
      </c>
    </row>
    <row r="138" spans="1:18">
      <c r="A138" s="329">
        <v>44638</v>
      </c>
      <c r="B138" s="330" t="s">
        <v>1071</v>
      </c>
      <c r="C138" s="330" t="s">
        <v>1072</v>
      </c>
      <c r="D138" s="331" t="s">
        <v>61</v>
      </c>
      <c r="E138" s="331" t="s">
        <v>77</v>
      </c>
      <c r="F138" s="332">
        <v>148.30000000000001</v>
      </c>
      <c r="G138" s="330" t="s">
        <v>1073</v>
      </c>
      <c r="H138" s="330" t="s">
        <v>60</v>
      </c>
      <c r="I138" s="331" t="s">
        <v>1074</v>
      </c>
      <c r="J138" s="333" t="s">
        <v>491</v>
      </c>
      <c r="K138" s="329">
        <v>44638</v>
      </c>
      <c r="L138" s="332">
        <v>46.2</v>
      </c>
      <c r="M138" s="331" t="s">
        <v>492</v>
      </c>
      <c r="N138" s="332">
        <v>54.08</v>
      </c>
      <c r="O138" s="332">
        <v>16.28</v>
      </c>
      <c r="P138" s="90">
        <f t="shared" si="6"/>
        <v>130</v>
      </c>
      <c r="Q138" s="90">
        <f t="shared" si="7"/>
        <v>138</v>
      </c>
      <c r="R138" s="90">
        <f t="shared" si="8"/>
        <v>328</v>
      </c>
    </row>
    <row r="139" spans="1:18">
      <c r="A139" s="329">
        <v>44917</v>
      </c>
      <c r="B139" s="330" t="s">
        <v>914</v>
      </c>
      <c r="C139" s="330" t="s">
        <v>915</v>
      </c>
      <c r="D139" s="331" t="s">
        <v>61</v>
      </c>
      <c r="E139" s="331" t="s">
        <v>77</v>
      </c>
      <c r="F139" s="332">
        <v>645.99</v>
      </c>
      <c r="G139" s="330" t="s">
        <v>916</v>
      </c>
      <c r="H139" s="330" t="s">
        <v>917</v>
      </c>
      <c r="I139" s="331" t="s">
        <v>918</v>
      </c>
      <c r="J139" s="333" t="s">
        <v>491</v>
      </c>
      <c r="K139" s="329">
        <v>44917</v>
      </c>
      <c r="L139" s="332">
        <v>60.59</v>
      </c>
      <c r="M139" s="331" t="s">
        <v>492</v>
      </c>
      <c r="N139" s="332">
        <v>53.86</v>
      </c>
      <c r="O139" s="332">
        <v>62.78</v>
      </c>
      <c r="P139" s="90">
        <f t="shared" si="6"/>
        <v>131</v>
      </c>
      <c r="Q139" s="90">
        <f t="shared" si="7"/>
        <v>98</v>
      </c>
      <c r="R139" s="90">
        <f t="shared" si="8"/>
        <v>111</v>
      </c>
    </row>
    <row r="140" spans="1:18" ht="22.5">
      <c r="A140" s="329">
        <v>44519</v>
      </c>
      <c r="B140" s="330" t="s">
        <v>1238</v>
      </c>
      <c r="C140" s="330" t="s">
        <v>1239</v>
      </c>
      <c r="D140" s="331" t="s">
        <v>61</v>
      </c>
      <c r="E140" s="331" t="s">
        <v>67</v>
      </c>
      <c r="F140" s="332">
        <v>399.36</v>
      </c>
      <c r="G140" s="330" t="s">
        <v>1240</v>
      </c>
      <c r="H140" s="330" t="s">
        <v>60</v>
      </c>
      <c r="I140" s="331" t="s">
        <v>1241</v>
      </c>
      <c r="J140" s="333" t="s">
        <v>491</v>
      </c>
      <c r="K140" s="329">
        <v>44519</v>
      </c>
      <c r="L140" s="332">
        <v>35.14</v>
      </c>
      <c r="M140" s="331" t="s">
        <v>492</v>
      </c>
      <c r="N140" s="332">
        <v>52.64</v>
      </c>
      <c r="O140" s="332">
        <v>36.85</v>
      </c>
      <c r="P140" s="90">
        <f t="shared" si="6"/>
        <v>132</v>
      </c>
      <c r="Q140" s="90">
        <f t="shared" si="7"/>
        <v>181</v>
      </c>
      <c r="R140" s="90">
        <f t="shared" si="8"/>
        <v>211</v>
      </c>
    </row>
    <row r="141" spans="1:18">
      <c r="A141" s="329">
        <v>44594</v>
      </c>
      <c r="B141" s="330" t="s">
        <v>993</v>
      </c>
      <c r="C141" s="330" t="s">
        <v>994</v>
      </c>
      <c r="D141" s="331" t="s">
        <v>61</v>
      </c>
      <c r="E141" s="331" t="s">
        <v>77</v>
      </c>
      <c r="F141" s="332">
        <v>64.400000000000006</v>
      </c>
      <c r="G141" s="330" t="s">
        <v>995</v>
      </c>
      <c r="H141" s="330" t="s">
        <v>60</v>
      </c>
      <c r="I141" s="331" t="s">
        <v>996</v>
      </c>
      <c r="J141" s="333" t="s">
        <v>491</v>
      </c>
      <c r="K141" s="329">
        <v>44594</v>
      </c>
      <c r="L141" s="332">
        <v>52.92</v>
      </c>
      <c r="M141" s="331" t="s">
        <v>492</v>
      </c>
      <c r="N141" s="332">
        <v>52.34</v>
      </c>
      <c r="O141" s="332">
        <v>48.03</v>
      </c>
      <c r="P141" s="90">
        <f t="shared" si="6"/>
        <v>133</v>
      </c>
      <c r="Q141" s="90">
        <f t="shared" si="7"/>
        <v>118</v>
      </c>
      <c r="R141" s="90">
        <f t="shared" si="8"/>
        <v>165</v>
      </c>
    </row>
    <row r="142" spans="1:18">
      <c r="A142" s="329">
        <v>44410</v>
      </c>
      <c r="B142" s="330" t="s">
        <v>833</v>
      </c>
      <c r="C142" s="330" t="s">
        <v>834</v>
      </c>
      <c r="D142" s="331" t="s">
        <v>61</v>
      </c>
      <c r="E142" s="331" t="s">
        <v>77</v>
      </c>
      <c r="F142" s="332">
        <v>722.51</v>
      </c>
      <c r="G142" s="330" t="s">
        <v>1001</v>
      </c>
      <c r="H142" s="330" t="s">
        <v>60</v>
      </c>
      <c r="I142" s="331" t="s">
        <v>1002</v>
      </c>
      <c r="J142" s="333" t="s">
        <v>491</v>
      </c>
      <c r="K142" s="329">
        <v>44410</v>
      </c>
      <c r="L142" s="332">
        <v>52.52</v>
      </c>
      <c r="M142" s="331" t="s">
        <v>492</v>
      </c>
      <c r="N142" s="332">
        <v>52.32</v>
      </c>
      <c r="O142" s="332">
        <v>53.03</v>
      </c>
      <c r="P142" s="90">
        <f t="shared" si="6"/>
        <v>134</v>
      </c>
      <c r="Q142" s="90">
        <f t="shared" si="7"/>
        <v>120</v>
      </c>
      <c r="R142" s="90">
        <f t="shared" si="8"/>
        <v>148</v>
      </c>
    </row>
    <row r="143" spans="1:18" ht="22.5">
      <c r="A143" s="329">
        <v>44616</v>
      </c>
      <c r="B143" s="330" t="s">
        <v>988</v>
      </c>
      <c r="C143" s="330" t="s">
        <v>989</v>
      </c>
      <c r="D143" s="331" t="s">
        <v>61</v>
      </c>
      <c r="E143" s="331" t="s">
        <v>77</v>
      </c>
      <c r="F143" s="332">
        <v>7874.82</v>
      </c>
      <c r="G143" s="330" t="s">
        <v>990</v>
      </c>
      <c r="H143" s="330" t="s">
        <v>991</v>
      </c>
      <c r="I143" s="331" t="s">
        <v>992</v>
      </c>
      <c r="J143" s="333" t="s">
        <v>491</v>
      </c>
      <c r="K143" s="329">
        <v>44616</v>
      </c>
      <c r="L143" s="332">
        <v>53.32</v>
      </c>
      <c r="M143" s="331" t="s">
        <v>492</v>
      </c>
      <c r="N143" s="332">
        <v>51.64</v>
      </c>
      <c r="O143" s="332">
        <v>47.6</v>
      </c>
      <c r="P143" s="90">
        <f t="shared" si="6"/>
        <v>135</v>
      </c>
      <c r="Q143" s="90">
        <f t="shared" si="7"/>
        <v>117</v>
      </c>
      <c r="R143" s="90">
        <f t="shared" si="8"/>
        <v>169</v>
      </c>
    </row>
    <row r="144" spans="1:18">
      <c r="A144" s="329">
        <v>43902</v>
      </c>
      <c r="B144" s="330" t="s">
        <v>997</v>
      </c>
      <c r="C144" s="330" t="s">
        <v>998</v>
      </c>
      <c r="D144" s="331" t="s">
        <v>61</v>
      </c>
      <c r="E144" s="331" t="s">
        <v>67</v>
      </c>
      <c r="F144" s="338">
        <v>0.16700000000000001</v>
      </c>
      <c r="G144" s="330" t="s">
        <v>60</v>
      </c>
      <c r="H144" s="330" t="s">
        <v>999</v>
      </c>
      <c r="I144" s="331" t="s">
        <v>1000</v>
      </c>
      <c r="J144" s="333" t="s">
        <v>491</v>
      </c>
      <c r="K144" s="329">
        <v>43902</v>
      </c>
      <c r="L144" s="332">
        <v>52.66</v>
      </c>
      <c r="M144" s="331" t="s">
        <v>492</v>
      </c>
      <c r="N144" s="332">
        <v>51.5</v>
      </c>
      <c r="O144" s="332">
        <v>25.78</v>
      </c>
      <c r="P144" s="90">
        <f t="shared" si="6"/>
        <v>136</v>
      </c>
      <c r="Q144" s="90">
        <f t="shared" si="7"/>
        <v>119</v>
      </c>
      <c r="R144" s="90">
        <f t="shared" si="8"/>
        <v>271</v>
      </c>
    </row>
    <row r="145" spans="1:18">
      <c r="A145" s="329">
        <v>44673</v>
      </c>
      <c r="B145" s="330" t="s">
        <v>1144</v>
      </c>
      <c r="C145" s="330" t="s">
        <v>1145</v>
      </c>
      <c r="D145" s="331" t="s">
        <v>61</v>
      </c>
      <c r="E145" s="331" t="s">
        <v>77</v>
      </c>
      <c r="F145" s="332">
        <v>9.51</v>
      </c>
      <c r="G145" s="330" t="s">
        <v>1146</v>
      </c>
      <c r="H145" s="330" t="s">
        <v>60</v>
      </c>
      <c r="I145" s="331" t="s">
        <v>1147</v>
      </c>
      <c r="J145" s="333" t="s">
        <v>491</v>
      </c>
      <c r="K145" s="329">
        <v>44673</v>
      </c>
      <c r="L145" s="332">
        <v>42.52</v>
      </c>
      <c r="M145" s="331" t="s">
        <v>492</v>
      </c>
      <c r="N145" s="332">
        <v>51.42</v>
      </c>
      <c r="O145" s="332">
        <v>42.52</v>
      </c>
      <c r="P145" s="90">
        <f t="shared" si="6"/>
        <v>137</v>
      </c>
      <c r="Q145" s="90">
        <f t="shared" si="7"/>
        <v>156</v>
      </c>
      <c r="R145" s="90">
        <f t="shared" si="8"/>
        <v>191</v>
      </c>
    </row>
    <row r="146" spans="1:18" ht="45">
      <c r="A146" s="329">
        <v>44607</v>
      </c>
      <c r="B146" s="330" t="s">
        <v>919</v>
      </c>
      <c r="C146" s="330" t="s">
        <v>920</v>
      </c>
      <c r="D146" s="331" t="s">
        <v>61</v>
      </c>
      <c r="E146" s="331" t="s">
        <v>77</v>
      </c>
      <c r="F146" s="332">
        <v>6197.1</v>
      </c>
      <c r="G146" s="330" t="s">
        <v>921</v>
      </c>
      <c r="H146" s="330" t="s">
        <v>922</v>
      </c>
      <c r="I146" s="331" t="s">
        <v>923</v>
      </c>
      <c r="J146" s="333" t="s">
        <v>491</v>
      </c>
      <c r="K146" s="329">
        <v>44607</v>
      </c>
      <c r="L146" s="332">
        <v>59.98</v>
      </c>
      <c r="M146" s="331" t="s">
        <v>492</v>
      </c>
      <c r="N146" s="332">
        <v>50.57</v>
      </c>
      <c r="O146" s="332">
        <v>31.84</v>
      </c>
      <c r="P146" s="90">
        <f t="shared" si="6"/>
        <v>138</v>
      </c>
      <c r="Q146" s="90">
        <f t="shared" si="7"/>
        <v>99</v>
      </c>
      <c r="R146" s="90">
        <f t="shared" si="8"/>
        <v>240</v>
      </c>
    </row>
    <row r="147" spans="1:18" ht="33.75">
      <c r="A147" s="329">
        <v>44358</v>
      </c>
      <c r="B147" s="330" t="s">
        <v>1008</v>
      </c>
      <c r="C147" s="330" t="s">
        <v>1009</v>
      </c>
      <c r="D147" s="331" t="s">
        <v>61</v>
      </c>
      <c r="E147" s="331" t="s">
        <v>77</v>
      </c>
      <c r="F147" s="332">
        <v>1708.58</v>
      </c>
      <c r="G147" s="330" t="s">
        <v>1010</v>
      </c>
      <c r="H147" s="330" t="s">
        <v>60</v>
      </c>
      <c r="I147" s="331" t="s">
        <v>1011</v>
      </c>
      <c r="J147" s="333" t="s">
        <v>491</v>
      </c>
      <c r="K147" s="329">
        <v>44358</v>
      </c>
      <c r="L147" s="332">
        <v>51.84</v>
      </c>
      <c r="M147" s="331" t="s">
        <v>492</v>
      </c>
      <c r="N147" s="332">
        <v>50.21</v>
      </c>
      <c r="O147" s="332">
        <v>46.75</v>
      </c>
      <c r="P147" s="90">
        <f t="shared" si="6"/>
        <v>139</v>
      </c>
      <c r="Q147" s="90">
        <f t="shared" si="7"/>
        <v>122</v>
      </c>
      <c r="R147" s="90">
        <f t="shared" si="8"/>
        <v>174</v>
      </c>
    </row>
    <row r="148" spans="1:18" ht="33.75">
      <c r="A148" s="329">
        <v>44845</v>
      </c>
      <c r="B148" s="330" t="s">
        <v>983</v>
      </c>
      <c r="C148" s="330" t="s">
        <v>984</v>
      </c>
      <c r="D148" s="331" t="s">
        <v>61</v>
      </c>
      <c r="E148" s="331" t="s">
        <v>77</v>
      </c>
      <c r="F148" s="332">
        <v>2341.5300000000002</v>
      </c>
      <c r="G148" s="330" t="s">
        <v>985</v>
      </c>
      <c r="H148" s="330" t="s">
        <v>986</v>
      </c>
      <c r="I148" s="331" t="s">
        <v>987</v>
      </c>
      <c r="J148" s="333" t="s">
        <v>491</v>
      </c>
      <c r="K148" s="329">
        <v>44845</v>
      </c>
      <c r="L148" s="332">
        <v>53.36</v>
      </c>
      <c r="M148" s="331" t="s">
        <v>492</v>
      </c>
      <c r="N148" s="332">
        <v>50.1</v>
      </c>
      <c r="O148" s="332">
        <v>33.31</v>
      </c>
      <c r="P148" s="90">
        <f t="shared" si="6"/>
        <v>140</v>
      </c>
      <c r="Q148" s="90">
        <f t="shared" si="7"/>
        <v>116</v>
      </c>
      <c r="R148" s="90">
        <f t="shared" si="8"/>
        <v>234</v>
      </c>
    </row>
    <row r="149" spans="1:18">
      <c r="A149" s="329">
        <v>44781</v>
      </c>
      <c r="B149" s="330" t="s">
        <v>1018</v>
      </c>
      <c r="C149" s="330" t="s">
        <v>1019</v>
      </c>
      <c r="D149" s="331" t="s">
        <v>61</v>
      </c>
      <c r="E149" s="331" t="s">
        <v>77</v>
      </c>
      <c r="F149" s="332">
        <v>6887.76</v>
      </c>
      <c r="G149" s="330" t="s">
        <v>1020</v>
      </c>
      <c r="H149" s="330" t="s">
        <v>60</v>
      </c>
      <c r="I149" s="331" t="s">
        <v>1021</v>
      </c>
      <c r="J149" s="333" t="s">
        <v>491</v>
      </c>
      <c r="K149" s="329">
        <v>44781</v>
      </c>
      <c r="L149" s="332">
        <v>49.31</v>
      </c>
      <c r="M149" s="331" t="s">
        <v>492</v>
      </c>
      <c r="N149" s="332">
        <v>49.39</v>
      </c>
      <c r="O149" s="332">
        <v>60.06</v>
      </c>
      <c r="P149" s="90">
        <f t="shared" si="6"/>
        <v>141</v>
      </c>
      <c r="Q149" s="90">
        <f t="shared" si="7"/>
        <v>125</v>
      </c>
      <c r="R149" s="90">
        <f t="shared" si="8"/>
        <v>118</v>
      </c>
    </row>
    <row r="150" spans="1:18" ht="67.5">
      <c r="A150" s="329">
        <v>44872</v>
      </c>
      <c r="B150" s="330" t="s">
        <v>1054</v>
      </c>
      <c r="C150" s="330" t="s">
        <v>1055</v>
      </c>
      <c r="D150" s="331" t="s">
        <v>61</v>
      </c>
      <c r="E150" s="331" t="s">
        <v>67</v>
      </c>
      <c r="F150" s="332">
        <v>292.95999999999998</v>
      </c>
      <c r="G150" s="330" t="s">
        <v>1056</v>
      </c>
      <c r="H150" s="330" t="s">
        <v>1057</v>
      </c>
      <c r="I150" s="331" t="s">
        <v>1058</v>
      </c>
      <c r="J150" s="333" t="s">
        <v>491</v>
      </c>
      <c r="K150" s="329">
        <v>44872</v>
      </c>
      <c r="L150" s="332">
        <v>47.92</v>
      </c>
      <c r="M150" s="331" t="s">
        <v>492</v>
      </c>
      <c r="N150" s="332">
        <v>49.1</v>
      </c>
      <c r="O150" s="332">
        <v>60.34</v>
      </c>
      <c r="P150" s="90">
        <f t="shared" si="6"/>
        <v>142</v>
      </c>
      <c r="Q150" s="90">
        <f t="shared" si="7"/>
        <v>134</v>
      </c>
      <c r="R150" s="90">
        <f t="shared" si="8"/>
        <v>116</v>
      </c>
    </row>
    <row r="151" spans="1:18" ht="33.75">
      <c r="A151" s="329">
        <v>44362</v>
      </c>
      <c r="B151" s="330" t="s">
        <v>1042</v>
      </c>
      <c r="C151" s="330" t="s">
        <v>1043</v>
      </c>
      <c r="D151" s="331" t="s">
        <v>61</v>
      </c>
      <c r="E151" s="331" t="s">
        <v>67</v>
      </c>
      <c r="F151" s="332">
        <v>245.33</v>
      </c>
      <c r="G151" s="330" t="s">
        <v>1044</v>
      </c>
      <c r="H151" s="330" t="s">
        <v>1045</v>
      </c>
      <c r="I151" s="331" t="s">
        <v>1046</v>
      </c>
      <c r="J151" s="333" t="s">
        <v>491</v>
      </c>
      <c r="K151" s="329">
        <v>44362</v>
      </c>
      <c r="L151" s="332">
        <v>48.29</v>
      </c>
      <c r="M151" s="331" t="s">
        <v>492</v>
      </c>
      <c r="N151" s="332">
        <v>48.29</v>
      </c>
      <c r="O151" s="332">
        <v>44.43</v>
      </c>
      <c r="P151" s="90">
        <f t="shared" si="6"/>
        <v>143</v>
      </c>
      <c r="Q151" s="90">
        <f t="shared" si="7"/>
        <v>131</v>
      </c>
      <c r="R151" s="90">
        <f t="shared" si="8"/>
        <v>180</v>
      </c>
    </row>
    <row r="152" spans="1:18">
      <c r="A152" s="329">
        <v>44727</v>
      </c>
      <c r="B152" s="330" t="s">
        <v>1175</v>
      </c>
      <c r="C152" s="330" t="s">
        <v>1176</v>
      </c>
      <c r="D152" s="331" t="s">
        <v>61</v>
      </c>
      <c r="E152" s="331" t="s">
        <v>77</v>
      </c>
      <c r="F152" s="332">
        <v>225.49</v>
      </c>
      <c r="G152" s="330" t="s">
        <v>853</v>
      </c>
      <c r="H152" s="330" t="s">
        <v>1177</v>
      </c>
      <c r="I152" s="331" t="s">
        <v>1178</v>
      </c>
      <c r="J152" s="333" t="s">
        <v>491</v>
      </c>
      <c r="K152" s="329">
        <v>44727</v>
      </c>
      <c r="L152" s="332">
        <v>39.42</v>
      </c>
      <c r="M152" s="331" t="s">
        <v>492</v>
      </c>
      <c r="N152" s="332">
        <v>48.11</v>
      </c>
      <c r="O152" s="332">
        <v>39.42</v>
      </c>
      <c r="P152" s="90">
        <f t="shared" si="6"/>
        <v>144</v>
      </c>
      <c r="Q152" s="90">
        <f t="shared" si="7"/>
        <v>165</v>
      </c>
      <c r="R152" s="90">
        <f t="shared" si="8"/>
        <v>205</v>
      </c>
    </row>
    <row r="153" spans="1:18">
      <c r="A153" s="329">
        <v>44907</v>
      </c>
      <c r="B153" s="330" t="s">
        <v>1034</v>
      </c>
      <c r="C153" s="330" t="s">
        <v>1035</v>
      </c>
      <c r="D153" s="331" t="s">
        <v>61</v>
      </c>
      <c r="E153" s="331" t="s">
        <v>77</v>
      </c>
      <c r="F153" s="332">
        <v>12442.52</v>
      </c>
      <c r="G153" s="330" t="s">
        <v>1036</v>
      </c>
      <c r="H153" s="330" t="s">
        <v>60</v>
      </c>
      <c r="I153" s="331" t="s">
        <v>1037</v>
      </c>
      <c r="J153" s="333" t="s">
        <v>491</v>
      </c>
      <c r="K153" s="329">
        <v>44907</v>
      </c>
      <c r="L153" s="332">
        <v>48.71</v>
      </c>
      <c r="M153" s="331" t="s">
        <v>492</v>
      </c>
      <c r="N153" s="332">
        <v>47.97</v>
      </c>
      <c r="O153" s="332">
        <v>46.79</v>
      </c>
      <c r="P153" s="90">
        <f t="shared" si="6"/>
        <v>145</v>
      </c>
      <c r="Q153" s="90">
        <f t="shared" si="7"/>
        <v>129</v>
      </c>
      <c r="R153" s="90">
        <f t="shared" si="8"/>
        <v>173</v>
      </c>
    </row>
    <row r="154" spans="1:18">
      <c r="A154" s="329">
        <v>44350</v>
      </c>
      <c r="B154" s="330" t="s">
        <v>1153</v>
      </c>
      <c r="C154" s="330" t="s">
        <v>60</v>
      </c>
      <c r="D154" s="331" t="s">
        <v>61</v>
      </c>
      <c r="E154" s="331" t="s">
        <v>67</v>
      </c>
      <c r="F154" s="332">
        <v>304.7</v>
      </c>
      <c r="G154" s="330" t="s">
        <v>1154</v>
      </c>
      <c r="H154" s="330" t="s">
        <v>60</v>
      </c>
      <c r="I154" s="331" t="s">
        <v>1155</v>
      </c>
      <c r="J154" s="333" t="s">
        <v>491</v>
      </c>
      <c r="K154" s="329">
        <v>44350</v>
      </c>
      <c r="L154" s="332">
        <v>41.92</v>
      </c>
      <c r="M154" s="331" t="s">
        <v>492</v>
      </c>
      <c r="N154" s="332">
        <v>47.7</v>
      </c>
      <c r="O154" s="332">
        <v>47.37</v>
      </c>
      <c r="P154" s="90">
        <f t="shared" si="6"/>
        <v>146</v>
      </c>
      <c r="Q154" s="90">
        <f t="shared" si="7"/>
        <v>158</v>
      </c>
      <c r="R154" s="90">
        <f t="shared" si="8"/>
        <v>170</v>
      </c>
    </row>
    <row r="155" spans="1:18">
      <c r="A155" s="329">
        <v>44841</v>
      </c>
      <c r="B155" s="330" t="s">
        <v>1012</v>
      </c>
      <c r="C155" s="330" t="s">
        <v>1013</v>
      </c>
      <c r="D155" s="331" t="s">
        <v>61</v>
      </c>
      <c r="E155" s="331" t="s">
        <v>77</v>
      </c>
      <c r="F155" s="332">
        <v>75.14</v>
      </c>
      <c r="G155" s="330" t="s">
        <v>1014</v>
      </c>
      <c r="H155" s="330" t="s">
        <v>60</v>
      </c>
      <c r="I155" s="331" t="s">
        <v>1015</v>
      </c>
      <c r="J155" s="333" t="s">
        <v>491</v>
      </c>
      <c r="K155" s="329">
        <v>44841</v>
      </c>
      <c r="L155" s="332">
        <v>51.55</v>
      </c>
      <c r="M155" s="331" t="s">
        <v>492</v>
      </c>
      <c r="N155" s="332">
        <v>47.62</v>
      </c>
      <c r="O155" s="332">
        <v>20.059999999999999</v>
      </c>
      <c r="P155" s="90">
        <f t="shared" si="6"/>
        <v>147</v>
      </c>
      <c r="Q155" s="90">
        <f t="shared" si="7"/>
        <v>123</v>
      </c>
      <c r="R155" s="90">
        <f t="shared" si="8"/>
        <v>312</v>
      </c>
    </row>
    <row r="156" spans="1:18" ht="45">
      <c r="A156" s="329">
        <v>44742</v>
      </c>
      <c r="B156" s="330" t="s">
        <v>1114</v>
      </c>
      <c r="C156" s="330" t="s">
        <v>1115</v>
      </c>
      <c r="D156" s="331" t="s">
        <v>61</v>
      </c>
      <c r="E156" s="331" t="s">
        <v>77</v>
      </c>
      <c r="F156" s="332">
        <v>271.98</v>
      </c>
      <c r="G156" s="330" t="s">
        <v>1116</v>
      </c>
      <c r="H156" s="330" t="s">
        <v>1117</v>
      </c>
      <c r="I156" s="331" t="s">
        <v>1118</v>
      </c>
      <c r="J156" s="333" t="s">
        <v>491</v>
      </c>
      <c r="K156" s="329">
        <v>44742</v>
      </c>
      <c r="L156" s="332">
        <v>43.59</v>
      </c>
      <c r="M156" s="331" t="s">
        <v>492</v>
      </c>
      <c r="N156" s="332">
        <v>47.37</v>
      </c>
      <c r="O156" s="332">
        <v>41.56</v>
      </c>
      <c r="P156" s="90">
        <f t="shared" si="6"/>
        <v>148</v>
      </c>
      <c r="Q156" s="90">
        <f t="shared" si="7"/>
        <v>149</v>
      </c>
      <c r="R156" s="90">
        <f t="shared" si="8"/>
        <v>197</v>
      </c>
    </row>
    <row r="157" spans="1:18">
      <c r="A157" s="329">
        <v>44830</v>
      </c>
      <c r="B157" s="330" t="s">
        <v>1078</v>
      </c>
      <c r="C157" s="330" t="s">
        <v>1079</v>
      </c>
      <c r="D157" s="331" t="s">
        <v>61</v>
      </c>
      <c r="E157" s="331" t="s">
        <v>77</v>
      </c>
      <c r="F157" s="332">
        <v>58.86</v>
      </c>
      <c r="G157" s="330" t="s">
        <v>1080</v>
      </c>
      <c r="H157" s="330" t="s">
        <v>60</v>
      </c>
      <c r="I157" s="331" t="s">
        <v>1081</v>
      </c>
      <c r="J157" s="333" t="s">
        <v>491</v>
      </c>
      <c r="K157" s="329">
        <v>44830</v>
      </c>
      <c r="L157" s="332">
        <v>45.59</v>
      </c>
      <c r="M157" s="331" t="s">
        <v>492</v>
      </c>
      <c r="N157" s="332">
        <v>46.72</v>
      </c>
      <c r="O157" s="332">
        <v>48.32</v>
      </c>
      <c r="P157" s="90">
        <f t="shared" si="6"/>
        <v>149</v>
      </c>
      <c r="Q157" s="90">
        <f t="shared" si="7"/>
        <v>141</v>
      </c>
      <c r="R157" s="90">
        <f t="shared" si="8"/>
        <v>162</v>
      </c>
    </row>
    <row r="158" spans="1:18">
      <c r="A158" s="329">
        <v>44404</v>
      </c>
      <c r="B158" s="330" t="s">
        <v>1096</v>
      </c>
      <c r="C158" s="330" t="s">
        <v>1097</v>
      </c>
      <c r="D158" s="331" t="s">
        <v>61</v>
      </c>
      <c r="E158" s="331" t="s">
        <v>77</v>
      </c>
      <c r="F158" s="332">
        <v>2.7</v>
      </c>
      <c r="G158" s="330" t="s">
        <v>1098</v>
      </c>
      <c r="H158" s="330" t="s">
        <v>60</v>
      </c>
      <c r="I158" s="331" t="s">
        <v>1099</v>
      </c>
      <c r="J158" s="333" t="s">
        <v>491</v>
      </c>
      <c r="K158" s="329">
        <v>44404</v>
      </c>
      <c r="L158" s="332">
        <v>44.61</v>
      </c>
      <c r="M158" s="331" t="s">
        <v>492</v>
      </c>
      <c r="N158" s="332">
        <v>46.34</v>
      </c>
      <c r="O158" s="332">
        <v>62.89</v>
      </c>
      <c r="P158" s="90">
        <f t="shared" si="6"/>
        <v>150</v>
      </c>
      <c r="Q158" s="90">
        <f t="shared" si="7"/>
        <v>145</v>
      </c>
      <c r="R158" s="90">
        <f t="shared" si="8"/>
        <v>110</v>
      </c>
    </row>
    <row r="159" spans="1:18">
      <c r="A159" s="329">
        <v>44000</v>
      </c>
      <c r="B159" s="330" t="s">
        <v>1075</v>
      </c>
      <c r="C159" s="330" t="s">
        <v>60</v>
      </c>
      <c r="D159" s="331" t="s">
        <v>61</v>
      </c>
      <c r="E159" s="331" t="s">
        <v>67</v>
      </c>
      <c r="F159" s="332">
        <v>53.66</v>
      </c>
      <c r="G159" s="330" t="s">
        <v>1076</v>
      </c>
      <c r="H159" s="330" t="s">
        <v>154</v>
      </c>
      <c r="I159" s="331" t="s">
        <v>1077</v>
      </c>
      <c r="J159" s="333" t="s">
        <v>491</v>
      </c>
      <c r="K159" s="329">
        <v>44000</v>
      </c>
      <c r="L159" s="332">
        <v>45.9</v>
      </c>
      <c r="M159" s="331" t="s">
        <v>492</v>
      </c>
      <c r="N159" s="332">
        <v>45.9</v>
      </c>
      <c r="O159" s="332">
        <v>53.98</v>
      </c>
      <c r="P159" s="90">
        <f t="shared" si="6"/>
        <v>151</v>
      </c>
      <c r="Q159" s="90">
        <f t="shared" si="7"/>
        <v>139</v>
      </c>
      <c r="R159" s="90">
        <f t="shared" si="8"/>
        <v>142</v>
      </c>
    </row>
    <row r="160" spans="1:18">
      <c r="A160" s="329">
        <v>44175</v>
      </c>
      <c r="B160" s="330" t="s">
        <v>1100</v>
      </c>
      <c r="C160" s="330" t="s">
        <v>1101</v>
      </c>
      <c r="D160" s="331" t="s">
        <v>61</v>
      </c>
      <c r="E160" s="331" t="s">
        <v>77</v>
      </c>
      <c r="F160" s="332">
        <v>21.52</v>
      </c>
      <c r="G160" s="330" t="s">
        <v>1102</v>
      </c>
      <c r="H160" s="330" t="s">
        <v>60</v>
      </c>
      <c r="I160" s="331" t="s">
        <v>1103</v>
      </c>
      <c r="J160" s="333" t="s">
        <v>491</v>
      </c>
      <c r="K160" s="329">
        <v>44175</v>
      </c>
      <c r="L160" s="332">
        <v>44.51</v>
      </c>
      <c r="M160" s="331" t="s">
        <v>492</v>
      </c>
      <c r="N160" s="332">
        <v>45.63</v>
      </c>
      <c r="O160" s="332">
        <v>85.19</v>
      </c>
      <c r="P160" s="90">
        <f t="shared" si="6"/>
        <v>152</v>
      </c>
      <c r="Q160" s="90">
        <f t="shared" si="7"/>
        <v>146</v>
      </c>
      <c r="R160" s="90">
        <f t="shared" si="8"/>
        <v>69</v>
      </c>
    </row>
    <row r="161" spans="1:18">
      <c r="A161" s="329">
        <v>43868</v>
      </c>
      <c r="B161" s="330" t="s">
        <v>1104</v>
      </c>
      <c r="C161" s="330" t="s">
        <v>1105</v>
      </c>
      <c r="D161" s="331" t="s">
        <v>61</v>
      </c>
      <c r="E161" s="331" t="s">
        <v>67</v>
      </c>
      <c r="F161" s="332">
        <v>116.73</v>
      </c>
      <c r="G161" s="330" t="s">
        <v>1106</v>
      </c>
      <c r="H161" s="330" t="s">
        <v>1107</v>
      </c>
      <c r="I161" s="331" t="s">
        <v>1108</v>
      </c>
      <c r="J161" s="333" t="s">
        <v>491</v>
      </c>
      <c r="K161" s="329">
        <v>43868</v>
      </c>
      <c r="L161" s="332">
        <v>43.94</v>
      </c>
      <c r="M161" s="331" t="s">
        <v>492</v>
      </c>
      <c r="N161" s="332">
        <v>45.59</v>
      </c>
      <c r="O161" s="332">
        <v>40.74</v>
      </c>
      <c r="P161" s="90">
        <f t="shared" si="6"/>
        <v>153</v>
      </c>
      <c r="Q161" s="90">
        <f t="shared" si="7"/>
        <v>147</v>
      </c>
      <c r="R161" s="90">
        <f t="shared" si="8"/>
        <v>200</v>
      </c>
    </row>
    <row r="162" spans="1:18" ht="22.5">
      <c r="A162" s="329">
        <v>44707</v>
      </c>
      <c r="B162" s="330" t="s">
        <v>1675</v>
      </c>
      <c r="C162" s="330" t="s">
        <v>1676</v>
      </c>
      <c r="D162" s="331" t="s">
        <v>61</v>
      </c>
      <c r="E162" s="331" t="s">
        <v>77</v>
      </c>
      <c r="F162" s="332">
        <v>72967.490000000005</v>
      </c>
      <c r="G162" s="330" t="s">
        <v>1677</v>
      </c>
      <c r="H162" s="330" t="s">
        <v>1678</v>
      </c>
      <c r="I162" s="331" t="s">
        <v>1679</v>
      </c>
      <c r="J162" s="333" t="s">
        <v>491</v>
      </c>
      <c r="K162" s="329">
        <v>44707</v>
      </c>
      <c r="L162" s="332">
        <v>14.68</v>
      </c>
      <c r="M162" s="331" t="s">
        <v>492</v>
      </c>
      <c r="N162" s="332">
        <v>45.59</v>
      </c>
      <c r="O162" s="332">
        <v>29.16</v>
      </c>
      <c r="P162" s="90">
        <f t="shared" si="6"/>
        <v>153</v>
      </c>
      <c r="Q162" s="90">
        <f t="shared" si="7"/>
        <v>297</v>
      </c>
      <c r="R162" s="90">
        <f t="shared" si="8"/>
        <v>256</v>
      </c>
    </row>
    <row r="163" spans="1:18">
      <c r="A163" s="329">
        <v>44489</v>
      </c>
      <c r="B163" s="330" t="s">
        <v>349</v>
      </c>
      <c r="C163" s="330" t="s">
        <v>60</v>
      </c>
      <c r="D163" s="331" t="s">
        <v>61</v>
      </c>
      <c r="E163" s="331" t="s">
        <v>67</v>
      </c>
      <c r="F163" s="332">
        <v>1142.53</v>
      </c>
      <c r="G163" s="330" t="s">
        <v>350</v>
      </c>
      <c r="H163" s="330" t="s">
        <v>351</v>
      </c>
      <c r="I163" s="331" t="s">
        <v>352</v>
      </c>
      <c r="J163" s="333" t="s">
        <v>491</v>
      </c>
      <c r="K163" s="329">
        <v>44489</v>
      </c>
      <c r="L163" s="332">
        <v>42.69</v>
      </c>
      <c r="M163" s="331" t="s">
        <v>492</v>
      </c>
      <c r="N163" s="332">
        <v>45.02</v>
      </c>
      <c r="O163" s="332">
        <v>64.08</v>
      </c>
      <c r="P163" s="90">
        <f t="shared" si="6"/>
        <v>155</v>
      </c>
      <c r="Q163" s="90">
        <f t="shared" si="7"/>
        <v>153</v>
      </c>
      <c r="R163" s="90">
        <f t="shared" si="8"/>
        <v>109</v>
      </c>
    </row>
    <row r="164" spans="1:18" ht="33.75">
      <c r="A164" s="329">
        <v>44161</v>
      </c>
      <c r="B164" s="330" t="s">
        <v>1156</v>
      </c>
      <c r="C164" s="330" t="s">
        <v>60</v>
      </c>
      <c r="D164" s="331" t="s">
        <v>61</v>
      </c>
      <c r="E164" s="331" t="s">
        <v>67</v>
      </c>
      <c r="F164" s="332">
        <v>197.59</v>
      </c>
      <c r="G164" s="330" t="s">
        <v>1157</v>
      </c>
      <c r="H164" s="330" t="s">
        <v>1158</v>
      </c>
      <c r="I164" s="331" t="s">
        <v>1159</v>
      </c>
      <c r="J164" s="333" t="s">
        <v>491</v>
      </c>
      <c r="K164" s="329">
        <v>44161</v>
      </c>
      <c r="L164" s="332">
        <v>41.35</v>
      </c>
      <c r="M164" s="331" t="s">
        <v>492</v>
      </c>
      <c r="N164" s="332">
        <v>44.98</v>
      </c>
      <c r="O164" s="332">
        <v>51.7</v>
      </c>
      <c r="P164" s="90">
        <f t="shared" si="6"/>
        <v>156</v>
      </c>
      <c r="Q164" s="90">
        <f t="shared" si="7"/>
        <v>160</v>
      </c>
      <c r="R164" s="90">
        <f t="shared" si="8"/>
        <v>151</v>
      </c>
    </row>
    <row r="165" spans="1:18">
      <c r="A165" s="329">
        <v>44140</v>
      </c>
      <c r="B165" s="330" t="s">
        <v>1299</v>
      </c>
      <c r="C165" s="330" t="s">
        <v>60</v>
      </c>
      <c r="D165" s="331" t="s">
        <v>61</v>
      </c>
      <c r="E165" s="331" t="s">
        <v>67</v>
      </c>
      <c r="F165" s="332">
        <v>20.73</v>
      </c>
      <c r="G165" s="330" t="s">
        <v>1300</v>
      </c>
      <c r="H165" s="330" t="s">
        <v>60</v>
      </c>
      <c r="I165" s="331" t="s">
        <v>1301</v>
      </c>
      <c r="J165" s="333" t="s">
        <v>491</v>
      </c>
      <c r="K165" s="329">
        <v>44140</v>
      </c>
      <c r="L165" s="332">
        <v>31.29</v>
      </c>
      <c r="M165" s="331" t="s">
        <v>492</v>
      </c>
      <c r="N165" s="332">
        <v>44.93</v>
      </c>
      <c r="O165" s="332">
        <v>51.63</v>
      </c>
      <c r="P165" s="90">
        <f t="shared" si="6"/>
        <v>157</v>
      </c>
      <c r="Q165" s="90">
        <f t="shared" si="7"/>
        <v>197</v>
      </c>
      <c r="R165" s="90">
        <f t="shared" si="8"/>
        <v>153</v>
      </c>
    </row>
    <row r="166" spans="1:18" ht="56.25">
      <c r="A166" s="329">
        <v>44876</v>
      </c>
      <c r="B166" s="330" t="s">
        <v>1082</v>
      </c>
      <c r="C166" s="330" t="s">
        <v>1083</v>
      </c>
      <c r="D166" s="331" t="s">
        <v>61</v>
      </c>
      <c r="E166" s="331" t="s">
        <v>67</v>
      </c>
      <c r="F166" s="332">
        <v>254.96</v>
      </c>
      <c r="G166" s="330" t="s">
        <v>1084</v>
      </c>
      <c r="H166" s="330" t="s">
        <v>1085</v>
      </c>
      <c r="I166" s="331" t="s">
        <v>1086</v>
      </c>
      <c r="J166" s="333" t="s">
        <v>491</v>
      </c>
      <c r="K166" s="329">
        <v>44876</v>
      </c>
      <c r="L166" s="332">
        <v>45.42</v>
      </c>
      <c r="M166" s="331" t="s">
        <v>492</v>
      </c>
      <c r="N166" s="332">
        <v>44.44</v>
      </c>
      <c r="O166" s="332">
        <v>51.64</v>
      </c>
      <c r="P166" s="90">
        <f t="shared" si="6"/>
        <v>158</v>
      </c>
      <c r="Q166" s="90">
        <f t="shared" si="7"/>
        <v>142</v>
      </c>
      <c r="R166" s="90">
        <f t="shared" si="8"/>
        <v>152</v>
      </c>
    </row>
    <row r="167" spans="1:18" ht="33.75">
      <c r="A167" s="329">
        <v>44781</v>
      </c>
      <c r="B167" s="330" t="s">
        <v>1160</v>
      </c>
      <c r="C167" s="330" t="s">
        <v>1161</v>
      </c>
      <c r="D167" s="331" t="s">
        <v>61</v>
      </c>
      <c r="E167" s="331" t="s">
        <v>77</v>
      </c>
      <c r="F167" s="332">
        <v>477.04</v>
      </c>
      <c r="G167" s="330" t="s">
        <v>1162</v>
      </c>
      <c r="H167" s="330" t="s">
        <v>1163</v>
      </c>
      <c r="I167" s="331" t="s">
        <v>1164</v>
      </c>
      <c r="J167" s="333" t="s">
        <v>491</v>
      </c>
      <c r="K167" s="329">
        <v>44781</v>
      </c>
      <c r="L167" s="332">
        <v>41.31</v>
      </c>
      <c r="M167" s="331" t="s">
        <v>492</v>
      </c>
      <c r="N167" s="332">
        <v>44.36</v>
      </c>
      <c r="O167" s="332">
        <v>66.03</v>
      </c>
      <c r="P167" s="90">
        <f t="shared" si="6"/>
        <v>159</v>
      </c>
      <c r="Q167" s="90">
        <f t="shared" si="7"/>
        <v>161</v>
      </c>
      <c r="R167" s="90">
        <f t="shared" si="8"/>
        <v>102</v>
      </c>
    </row>
    <row r="168" spans="1:18" ht="33.75">
      <c r="A168" s="329">
        <v>44579</v>
      </c>
      <c r="B168" s="330" t="s">
        <v>1087</v>
      </c>
      <c r="C168" s="330" t="s">
        <v>1088</v>
      </c>
      <c r="D168" s="331" t="s">
        <v>61</v>
      </c>
      <c r="E168" s="331" t="s">
        <v>77</v>
      </c>
      <c r="F168" s="332">
        <v>79590.14</v>
      </c>
      <c r="G168" s="330" t="s">
        <v>1089</v>
      </c>
      <c r="H168" s="330" t="s">
        <v>1090</v>
      </c>
      <c r="I168" s="331" t="s">
        <v>1091</v>
      </c>
      <c r="J168" s="333" t="s">
        <v>491</v>
      </c>
      <c r="K168" s="329">
        <v>44579</v>
      </c>
      <c r="L168" s="332">
        <v>45.28</v>
      </c>
      <c r="M168" s="331" t="s">
        <v>492</v>
      </c>
      <c r="N168" s="332">
        <v>44.27</v>
      </c>
      <c r="O168" s="332">
        <v>54.82</v>
      </c>
      <c r="P168" s="90">
        <f t="shared" si="6"/>
        <v>160</v>
      </c>
      <c r="Q168" s="90">
        <f t="shared" si="7"/>
        <v>143</v>
      </c>
      <c r="R168" s="90">
        <f t="shared" si="8"/>
        <v>139</v>
      </c>
    </row>
    <row r="169" spans="1:18">
      <c r="A169" s="329">
        <v>43896</v>
      </c>
      <c r="B169" s="330" t="s">
        <v>204</v>
      </c>
      <c r="C169" s="330" t="s">
        <v>60</v>
      </c>
      <c r="D169" s="331" t="s">
        <v>61</v>
      </c>
      <c r="E169" s="331" t="s">
        <v>67</v>
      </c>
      <c r="F169" s="332">
        <v>25.07</v>
      </c>
      <c r="G169" s="330" t="s">
        <v>205</v>
      </c>
      <c r="H169" s="330" t="s">
        <v>60</v>
      </c>
      <c r="I169" s="331" t="s">
        <v>206</v>
      </c>
      <c r="J169" s="333" t="s">
        <v>491</v>
      </c>
      <c r="K169" s="329">
        <v>43896</v>
      </c>
      <c r="L169" s="332">
        <v>45.66</v>
      </c>
      <c r="M169" s="331" t="s">
        <v>492</v>
      </c>
      <c r="N169" s="332">
        <v>43.44</v>
      </c>
      <c r="O169" s="332">
        <v>42.58</v>
      </c>
      <c r="P169" s="90">
        <f t="shared" si="6"/>
        <v>161</v>
      </c>
      <c r="Q169" s="90">
        <f t="shared" si="7"/>
        <v>140</v>
      </c>
      <c r="R169" s="90">
        <f t="shared" si="8"/>
        <v>189</v>
      </c>
    </row>
    <row r="170" spans="1:18" ht="22.5">
      <c r="A170" s="329">
        <v>44207</v>
      </c>
      <c r="B170" s="330" t="s">
        <v>1227</v>
      </c>
      <c r="C170" s="330" t="s">
        <v>1228</v>
      </c>
      <c r="D170" s="331" t="s">
        <v>61</v>
      </c>
      <c r="E170" s="331" t="s">
        <v>77</v>
      </c>
      <c r="F170" s="332">
        <v>307.11</v>
      </c>
      <c r="G170" s="330" t="s">
        <v>60</v>
      </c>
      <c r="H170" s="330" t="s">
        <v>1229</v>
      </c>
      <c r="I170" s="331" t="s">
        <v>1230</v>
      </c>
      <c r="J170" s="333" t="s">
        <v>491</v>
      </c>
      <c r="K170" s="329">
        <v>44207</v>
      </c>
      <c r="L170" s="332">
        <v>35.68</v>
      </c>
      <c r="M170" s="331" t="s">
        <v>492</v>
      </c>
      <c r="N170" s="332">
        <v>43.42</v>
      </c>
      <c r="O170" s="332">
        <v>23.4</v>
      </c>
      <c r="P170" s="90">
        <f t="shared" si="6"/>
        <v>162</v>
      </c>
      <c r="Q170" s="90">
        <f t="shared" si="7"/>
        <v>178</v>
      </c>
      <c r="R170" s="90">
        <f t="shared" si="8"/>
        <v>289</v>
      </c>
    </row>
    <row r="171" spans="1:18">
      <c r="A171" s="329">
        <v>44109</v>
      </c>
      <c r="B171" s="330" t="s">
        <v>1250</v>
      </c>
      <c r="C171" s="330" t="s">
        <v>1251</v>
      </c>
      <c r="D171" s="331" t="s">
        <v>61</v>
      </c>
      <c r="E171" s="331" t="s">
        <v>67</v>
      </c>
      <c r="F171" s="332">
        <v>7.16</v>
      </c>
      <c r="G171" s="330" t="s">
        <v>1252</v>
      </c>
      <c r="H171" s="330" t="s">
        <v>60</v>
      </c>
      <c r="I171" s="331" t="s">
        <v>1253</v>
      </c>
      <c r="J171" s="333" t="s">
        <v>491</v>
      </c>
      <c r="K171" s="329">
        <v>44109</v>
      </c>
      <c r="L171" s="332">
        <v>34.479999999999997</v>
      </c>
      <c r="M171" s="331" t="s">
        <v>492</v>
      </c>
      <c r="N171" s="332">
        <v>43.38</v>
      </c>
      <c r="O171" s="332">
        <v>47.73</v>
      </c>
      <c r="P171" s="90">
        <f t="shared" si="6"/>
        <v>163</v>
      </c>
      <c r="Q171" s="90">
        <f t="shared" si="7"/>
        <v>185</v>
      </c>
      <c r="R171" s="90">
        <f t="shared" si="8"/>
        <v>166</v>
      </c>
    </row>
    <row r="172" spans="1:18">
      <c r="A172" s="329">
        <v>44880</v>
      </c>
      <c r="B172" s="330" t="s">
        <v>945</v>
      </c>
      <c r="C172" s="330" t="s">
        <v>946</v>
      </c>
      <c r="D172" s="331" t="s">
        <v>61</v>
      </c>
      <c r="E172" s="331" t="s">
        <v>77</v>
      </c>
      <c r="F172" s="332">
        <v>29.62</v>
      </c>
      <c r="G172" s="330" t="s">
        <v>947</v>
      </c>
      <c r="H172" s="330" t="s">
        <v>60</v>
      </c>
      <c r="I172" s="331" t="s">
        <v>948</v>
      </c>
      <c r="J172" s="333" t="s">
        <v>491</v>
      </c>
      <c r="K172" s="329">
        <v>44880</v>
      </c>
      <c r="L172" s="332">
        <v>56.81</v>
      </c>
      <c r="M172" s="331" t="s">
        <v>492</v>
      </c>
      <c r="N172" s="332">
        <v>43.37</v>
      </c>
      <c r="O172" s="332">
        <v>25.45</v>
      </c>
      <c r="P172" s="90">
        <f t="shared" si="6"/>
        <v>164</v>
      </c>
      <c r="Q172" s="90">
        <f t="shared" si="7"/>
        <v>107</v>
      </c>
      <c r="R172" s="90">
        <f t="shared" si="8"/>
        <v>272</v>
      </c>
    </row>
    <row r="173" spans="1:18" ht="22.5">
      <c r="A173" s="329">
        <v>44694</v>
      </c>
      <c r="B173" s="330" t="s">
        <v>1277</v>
      </c>
      <c r="C173" s="330" t="s">
        <v>1278</v>
      </c>
      <c r="D173" s="331" t="s">
        <v>61</v>
      </c>
      <c r="E173" s="331" t="s">
        <v>77</v>
      </c>
      <c r="F173" s="332">
        <v>446.99</v>
      </c>
      <c r="G173" s="330" t="s">
        <v>1279</v>
      </c>
      <c r="H173" s="330" t="s">
        <v>1280</v>
      </c>
      <c r="I173" s="331" t="s">
        <v>1281</v>
      </c>
      <c r="J173" s="333" t="s">
        <v>491</v>
      </c>
      <c r="K173" s="329">
        <v>44694</v>
      </c>
      <c r="L173" s="332">
        <v>32.81</v>
      </c>
      <c r="M173" s="331" t="s">
        <v>492</v>
      </c>
      <c r="N173" s="332">
        <v>42.86</v>
      </c>
      <c r="O173" s="332">
        <v>32.299999999999997</v>
      </c>
      <c r="P173" s="90">
        <f t="shared" si="6"/>
        <v>165</v>
      </c>
      <c r="Q173" s="90">
        <f t="shared" si="7"/>
        <v>191</v>
      </c>
      <c r="R173" s="90">
        <f t="shared" si="8"/>
        <v>238</v>
      </c>
    </row>
    <row r="174" spans="1:18">
      <c r="A174" s="329">
        <v>44895</v>
      </c>
      <c r="B174" s="330" t="s">
        <v>1183</v>
      </c>
      <c r="C174" s="330" t="s">
        <v>1184</v>
      </c>
      <c r="D174" s="331" t="s">
        <v>61</v>
      </c>
      <c r="E174" s="331" t="s">
        <v>77</v>
      </c>
      <c r="F174" s="332">
        <v>527.48</v>
      </c>
      <c r="G174" s="330" t="s">
        <v>60</v>
      </c>
      <c r="H174" s="330" t="s">
        <v>60</v>
      </c>
      <c r="I174" s="331" t="s">
        <v>1185</v>
      </c>
      <c r="J174" s="333" t="s">
        <v>491</v>
      </c>
      <c r="K174" s="329">
        <v>44895</v>
      </c>
      <c r="L174" s="332">
        <v>38.17</v>
      </c>
      <c r="M174" s="331" t="s">
        <v>492</v>
      </c>
      <c r="N174" s="332">
        <v>42.6</v>
      </c>
      <c r="O174" s="332">
        <v>49.44</v>
      </c>
      <c r="P174" s="90">
        <f t="shared" si="6"/>
        <v>166</v>
      </c>
      <c r="Q174" s="90">
        <f t="shared" si="7"/>
        <v>167</v>
      </c>
      <c r="R174" s="90">
        <f t="shared" si="8"/>
        <v>157</v>
      </c>
    </row>
    <row r="175" spans="1:18">
      <c r="A175" s="329">
        <v>44369</v>
      </c>
      <c r="B175" s="330" t="s">
        <v>1016</v>
      </c>
      <c r="C175" s="330" t="s">
        <v>60</v>
      </c>
      <c r="D175" s="331" t="s">
        <v>61</v>
      </c>
      <c r="E175" s="331" t="s">
        <v>67</v>
      </c>
      <c r="F175" s="332">
        <v>218.95</v>
      </c>
      <c r="G175" s="330" t="s">
        <v>831</v>
      </c>
      <c r="H175" s="330" t="s">
        <v>60</v>
      </c>
      <c r="I175" s="331" t="s">
        <v>1017</v>
      </c>
      <c r="J175" s="333" t="s">
        <v>491</v>
      </c>
      <c r="K175" s="329">
        <v>44369</v>
      </c>
      <c r="L175" s="332">
        <v>49.59</v>
      </c>
      <c r="M175" s="331" t="s">
        <v>492</v>
      </c>
      <c r="N175" s="332">
        <v>42.46</v>
      </c>
      <c r="O175" s="332">
        <v>43.28</v>
      </c>
      <c r="P175" s="90">
        <f t="shared" si="6"/>
        <v>167</v>
      </c>
      <c r="Q175" s="90">
        <f t="shared" si="7"/>
        <v>124</v>
      </c>
      <c r="R175" s="90">
        <f t="shared" si="8"/>
        <v>182</v>
      </c>
    </row>
    <row r="176" spans="1:18" ht="33.75">
      <c r="A176" s="329">
        <v>44659</v>
      </c>
      <c r="B176" s="330" t="s">
        <v>1170</v>
      </c>
      <c r="C176" s="330" t="s">
        <v>1171</v>
      </c>
      <c r="D176" s="331" t="s">
        <v>61</v>
      </c>
      <c r="E176" s="331" t="s">
        <v>77</v>
      </c>
      <c r="F176" s="332">
        <v>1624.68</v>
      </c>
      <c r="G176" s="330" t="s">
        <v>1172</v>
      </c>
      <c r="H176" s="330" t="s">
        <v>1173</v>
      </c>
      <c r="I176" s="331" t="s">
        <v>1174</v>
      </c>
      <c r="J176" s="333" t="s">
        <v>491</v>
      </c>
      <c r="K176" s="329">
        <v>44659</v>
      </c>
      <c r="L176" s="332">
        <v>40.51</v>
      </c>
      <c r="M176" s="331" t="s">
        <v>492</v>
      </c>
      <c r="N176" s="332">
        <v>42.17</v>
      </c>
      <c r="O176" s="332">
        <v>64.25</v>
      </c>
      <c r="P176" s="90">
        <f t="shared" si="6"/>
        <v>168</v>
      </c>
      <c r="Q176" s="90">
        <f t="shared" si="7"/>
        <v>164</v>
      </c>
      <c r="R176" s="90">
        <f t="shared" si="8"/>
        <v>108</v>
      </c>
    </row>
    <row r="177" spans="1:18" ht="22.5">
      <c r="A177" s="329">
        <v>44206</v>
      </c>
      <c r="B177" s="330" t="s">
        <v>1767</v>
      </c>
      <c r="C177" s="330" t="s">
        <v>1768</v>
      </c>
      <c r="D177" s="331" t="s">
        <v>61</v>
      </c>
      <c r="E177" s="331" t="s">
        <v>77</v>
      </c>
      <c r="F177" s="332">
        <v>20.28</v>
      </c>
      <c r="G177" s="330" t="s">
        <v>1769</v>
      </c>
      <c r="H177" s="330" t="s">
        <v>60</v>
      </c>
      <c r="I177" s="331" t="s">
        <v>1770</v>
      </c>
      <c r="J177" s="333" t="s">
        <v>491</v>
      </c>
      <c r="K177" s="329">
        <v>44206</v>
      </c>
      <c r="L177" s="332">
        <v>11.3</v>
      </c>
      <c r="M177" s="331" t="s">
        <v>492</v>
      </c>
      <c r="N177" s="332">
        <v>41.51</v>
      </c>
      <c r="O177" s="332">
        <v>25</v>
      </c>
      <c r="P177" s="90">
        <f t="shared" si="6"/>
        <v>169</v>
      </c>
      <c r="Q177" s="90">
        <f t="shared" si="7"/>
        <v>323</v>
      </c>
      <c r="R177" s="90">
        <f t="shared" si="8"/>
        <v>277</v>
      </c>
    </row>
    <row r="178" spans="1:18">
      <c r="A178" s="329">
        <v>44537</v>
      </c>
      <c r="B178" s="330" t="s">
        <v>1092</v>
      </c>
      <c r="C178" s="330" t="s">
        <v>1093</v>
      </c>
      <c r="D178" s="331" t="s">
        <v>61</v>
      </c>
      <c r="E178" s="331" t="s">
        <v>77</v>
      </c>
      <c r="F178" s="332">
        <v>112.84</v>
      </c>
      <c r="G178" s="330" t="s">
        <v>1094</v>
      </c>
      <c r="H178" s="330" t="s">
        <v>60</v>
      </c>
      <c r="I178" s="331" t="s">
        <v>1095</v>
      </c>
      <c r="J178" s="333" t="s">
        <v>491</v>
      </c>
      <c r="K178" s="329">
        <v>44537</v>
      </c>
      <c r="L178" s="332">
        <v>45.07</v>
      </c>
      <c r="M178" s="331" t="s">
        <v>492</v>
      </c>
      <c r="N178" s="332">
        <v>41.51</v>
      </c>
      <c r="O178" s="332">
        <v>23.76</v>
      </c>
      <c r="P178" s="90">
        <f t="shared" si="6"/>
        <v>169</v>
      </c>
      <c r="Q178" s="90">
        <f t="shared" si="7"/>
        <v>144</v>
      </c>
      <c r="R178" s="90">
        <f t="shared" si="8"/>
        <v>286</v>
      </c>
    </row>
    <row r="179" spans="1:18">
      <c r="A179" s="329">
        <v>44509</v>
      </c>
      <c r="B179" s="330" t="s">
        <v>212</v>
      </c>
      <c r="C179" s="330" t="s">
        <v>60</v>
      </c>
      <c r="D179" s="331" t="s">
        <v>61</v>
      </c>
      <c r="E179" s="331" t="s">
        <v>67</v>
      </c>
      <c r="F179" s="332">
        <v>149.16</v>
      </c>
      <c r="G179" s="330" t="s">
        <v>213</v>
      </c>
      <c r="H179" s="330" t="s">
        <v>60</v>
      </c>
      <c r="I179" s="331" t="s">
        <v>214</v>
      </c>
      <c r="J179" s="333" t="s">
        <v>491</v>
      </c>
      <c r="K179" s="329">
        <v>44509</v>
      </c>
      <c r="L179" s="332">
        <v>41.59</v>
      </c>
      <c r="M179" s="331" t="s">
        <v>492</v>
      </c>
      <c r="N179" s="332">
        <v>41.48</v>
      </c>
      <c r="O179" s="332">
        <v>41.65</v>
      </c>
      <c r="P179" s="90">
        <f t="shared" si="6"/>
        <v>171</v>
      </c>
      <c r="Q179" s="90">
        <f t="shared" si="7"/>
        <v>159</v>
      </c>
      <c r="R179" s="90">
        <f t="shared" si="8"/>
        <v>195</v>
      </c>
    </row>
    <row r="180" spans="1:18">
      <c r="A180" s="329">
        <v>44278</v>
      </c>
      <c r="B180" s="330" t="s">
        <v>1311</v>
      </c>
      <c r="C180" s="330" t="s">
        <v>60</v>
      </c>
      <c r="D180" s="331" t="s">
        <v>61</v>
      </c>
      <c r="E180" s="331" t="s">
        <v>67</v>
      </c>
      <c r="F180" s="332">
        <v>16.71</v>
      </c>
      <c r="G180" s="330" t="s">
        <v>1312</v>
      </c>
      <c r="H180" s="330" t="s">
        <v>60</v>
      </c>
      <c r="I180" s="331" t="s">
        <v>1313</v>
      </c>
      <c r="J180" s="333" t="s">
        <v>491</v>
      </c>
      <c r="K180" s="329">
        <v>44278</v>
      </c>
      <c r="L180" s="332">
        <v>30.36</v>
      </c>
      <c r="M180" s="331" t="s">
        <v>492</v>
      </c>
      <c r="N180" s="332">
        <v>41</v>
      </c>
      <c r="O180" s="332">
        <v>50.2</v>
      </c>
      <c r="P180" s="90">
        <f t="shared" si="6"/>
        <v>172</v>
      </c>
      <c r="Q180" s="90">
        <f t="shared" si="7"/>
        <v>201</v>
      </c>
      <c r="R180" s="90">
        <f t="shared" si="8"/>
        <v>155</v>
      </c>
    </row>
    <row r="181" spans="1:18">
      <c r="A181" s="329">
        <v>44788</v>
      </c>
      <c r="B181" s="330" t="s">
        <v>1059</v>
      </c>
      <c r="C181" s="330" t="s">
        <v>1060</v>
      </c>
      <c r="D181" s="331" t="s">
        <v>61</v>
      </c>
      <c r="E181" s="331" t="s">
        <v>77</v>
      </c>
      <c r="F181" s="332">
        <v>31.89</v>
      </c>
      <c r="G181" s="330" t="s">
        <v>60</v>
      </c>
      <c r="H181" s="330" t="s">
        <v>60</v>
      </c>
      <c r="I181" s="331" t="s">
        <v>1061</v>
      </c>
      <c r="J181" s="333" t="s">
        <v>491</v>
      </c>
      <c r="K181" s="329">
        <v>44788</v>
      </c>
      <c r="L181" s="332">
        <v>47.78</v>
      </c>
      <c r="M181" s="331" t="s">
        <v>492</v>
      </c>
      <c r="N181" s="332">
        <v>40.86</v>
      </c>
      <c r="O181" s="332">
        <v>32.159999999999997</v>
      </c>
      <c r="P181" s="90">
        <f t="shared" si="6"/>
        <v>173</v>
      </c>
      <c r="Q181" s="90">
        <f t="shared" si="7"/>
        <v>135</v>
      </c>
      <c r="R181" s="90">
        <f t="shared" si="8"/>
        <v>239</v>
      </c>
    </row>
    <row r="182" spans="1:18">
      <c r="A182" s="329">
        <v>44021</v>
      </c>
      <c r="B182" s="330" t="s">
        <v>1214</v>
      </c>
      <c r="C182" s="330" t="s">
        <v>1215</v>
      </c>
      <c r="D182" s="331" t="s">
        <v>61</v>
      </c>
      <c r="E182" s="331" t="s">
        <v>67</v>
      </c>
      <c r="F182" s="332">
        <v>7.43</v>
      </c>
      <c r="G182" s="330" t="s">
        <v>1216</v>
      </c>
      <c r="H182" s="330" t="s">
        <v>60</v>
      </c>
      <c r="I182" s="331" t="s">
        <v>1217</v>
      </c>
      <c r="J182" s="333" t="s">
        <v>491</v>
      </c>
      <c r="K182" s="329">
        <v>44021</v>
      </c>
      <c r="L182" s="332">
        <v>36.22</v>
      </c>
      <c r="M182" s="331" t="s">
        <v>492</v>
      </c>
      <c r="N182" s="332">
        <v>40.58</v>
      </c>
      <c r="O182" s="332">
        <v>42.39</v>
      </c>
      <c r="P182" s="90">
        <f t="shared" si="6"/>
        <v>174</v>
      </c>
      <c r="Q182" s="90">
        <f t="shared" si="7"/>
        <v>174</v>
      </c>
      <c r="R182" s="90">
        <f t="shared" si="8"/>
        <v>192</v>
      </c>
    </row>
    <row r="183" spans="1:18">
      <c r="A183" s="329">
        <v>44434</v>
      </c>
      <c r="B183" s="330" t="s">
        <v>1218</v>
      </c>
      <c r="C183" s="330" t="s">
        <v>1219</v>
      </c>
      <c r="D183" s="331" t="s">
        <v>61</v>
      </c>
      <c r="E183" s="331" t="s">
        <v>67</v>
      </c>
      <c r="F183" s="332">
        <v>6.88</v>
      </c>
      <c r="G183" s="330" t="s">
        <v>1220</v>
      </c>
      <c r="H183" s="330" t="s">
        <v>1221</v>
      </c>
      <c r="I183" s="331" t="s">
        <v>1222</v>
      </c>
      <c r="J183" s="333" t="s">
        <v>491</v>
      </c>
      <c r="K183" s="329">
        <v>44434</v>
      </c>
      <c r="L183" s="332">
        <v>36.04</v>
      </c>
      <c r="M183" s="331" t="s">
        <v>492</v>
      </c>
      <c r="N183" s="332">
        <v>40.11</v>
      </c>
      <c r="O183" s="332">
        <v>36.04</v>
      </c>
      <c r="P183" s="90">
        <f t="shared" si="6"/>
        <v>175</v>
      </c>
      <c r="Q183" s="90">
        <f t="shared" si="7"/>
        <v>176</v>
      </c>
      <c r="R183" s="90">
        <f t="shared" si="8"/>
        <v>215</v>
      </c>
    </row>
    <row r="184" spans="1:18" ht="33.75">
      <c r="A184" s="329">
        <v>44777</v>
      </c>
      <c r="B184" s="330" t="s">
        <v>1936</v>
      </c>
      <c r="C184" s="330" t="s">
        <v>1937</v>
      </c>
      <c r="D184" s="331" t="s">
        <v>61</v>
      </c>
      <c r="E184" s="331" t="s">
        <v>77</v>
      </c>
      <c r="F184" s="332">
        <v>5117.7</v>
      </c>
      <c r="G184" s="330" t="s">
        <v>1938</v>
      </c>
      <c r="H184" s="330" t="s">
        <v>1939</v>
      </c>
      <c r="I184" s="331" t="s">
        <v>1940</v>
      </c>
      <c r="J184" s="333" t="s">
        <v>491</v>
      </c>
      <c r="K184" s="329">
        <v>44777</v>
      </c>
      <c r="L184" s="332">
        <v>5.91</v>
      </c>
      <c r="M184" s="331" t="s">
        <v>492</v>
      </c>
      <c r="N184" s="332">
        <v>40.049999999999997</v>
      </c>
      <c r="O184" s="332">
        <v>66.42</v>
      </c>
      <c r="P184" s="90">
        <f t="shared" si="6"/>
        <v>176</v>
      </c>
      <c r="Q184" s="90">
        <f t="shared" si="7"/>
        <v>366</v>
      </c>
      <c r="R184" s="90">
        <f t="shared" si="8"/>
        <v>101</v>
      </c>
    </row>
    <row r="185" spans="1:18" ht="56.25">
      <c r="A185" s="329">
        <v>44848</v>
      </c>
      <c r="B185" s="330" t="s">
        <v>1577</v>
      </c>
      <c r="C185" s="330" t="s">
        <v>1578</v>
      </c>
      <c r="D185" s="331" t="s">
        <v>61</v>
      </c>
      <c r="E185" s="331" t="s">
        <v>77</v>
      </c>
      <c r="F185" s="332">
        <v>34010.839999999997</v>
      </c>
      <c r="G185" s="330" t="s">
        <v>1579</v>
      </c>
      <c r="H185" s="330" t="s">
        <v>1580</v>
      </c>
      <c r="I185" s="331" t="s">
        <v>1581</v>
      </c>
      <c r="J185" s="333" t="s">
        <v>491</v>
      </c>
      <c r="K185" s="329">
        <v>44848</v>
      </c>
      <c r="L185" s="332">
        <v>19.11</v>
      </c>
      <c r="M185" s="331" t="s">
        <v>492</v>
      </c>
      <c r="N185" s="332">
        <v>39.58</v>
      </c>
      <c r="O185" s="332">
        <v>19.149999999999999</v>
      </c>
      <c r="P185" s="90">
        <f t="shared" si="6"/>
        <v>177</v>
      </c>
      <c r="Q185" s="90">
        <f t="shared" si="7"/>
        <v>271</v>
      </c>
      <c r="R185" s="90">
        <f t="shared" si="8"/>
        <v>316</v>
      </c>
    </row>
    <row r="186" spans="1:18" ht="22.5">
      <c r="A186" s="329">
        <v>44803</v>
      </c>
      <c r="B186" s="330" t="s">
        <v>1148</v>
      </c>
      <c r="C186" s="330" t="s">
        <v>1149</v>
      </c>
      <c r="D186" s="331" t="s">
        <v>61</v>
      </c>
      <c r="E186" s="331" t="s">
        <v>77</v>
      </c>
      <c r="F186" s="332">
        <v>137.49</v>
      </c>
      <c r="G186" s="330" t="s">
        <v>1150</v>
      </c>
      <c r="H186" s="330" t="s">
        <v>1151</v>
      </c>
      <c r="I186" s="331" t="s">
        <v>1152</v>
      </c>
      <c r="J186" s="333" t="s">
        <v>491</v>
      </c>
      <c r="K186" s="329">
        <v>44803</v>
      </c>
      <c r="L186" s="332">
        <v>42.48</v>
      </c>
      <c r="M186" s="331" t="s">
        <v>492</v>
      </c>
      <c r="N186" s="332">
        <v>39.51</v>
      </c>
      <c r="O186" s="332">
        <v>55.57</v>
      </c>
      <c r="P186" s="90">
        <f t="shared" si="6"/>
        <v>178</v>
      </c>
      <c r="Q186" s="90">
        <f t="shared" si="7"/>
        <v>157</v>
      </c>
      <c r="R186" s="90">
        <f t="shared" si="8"/>
        <v>138</v>
      </c>
    </row>
    <row r="187" spans="1:18">
      <c r="A187" s="329">
        <v>44890</v>
      </c>
      <c r="B187" s="330" t="s">
        <v>1179</v>
      </c>
      <c r="C187" s="330" t="s">
        <v>1180</v>
      </c>
      <c r="D187" s="331" t="s">
        <v>61</v>
      </c>
      <c r="E187" s="331" t="s">
        <v>77</v>
      </c>
      <c r="F187" s="332">
        <v>35.35</v>
      </c>
      <c r="G187" s="330" t="s">
        <v>1181</v>
      </c>
      <c r="H187" s="330" t="s">
        <v>60</v>
      </c>
      <c r="I187" s="331" t="s">
        <v>1182</v>
      </c>
      <c r="J187" s="333" t="s">
        <v>491</v>
      </c>
      <c r="K187" s="329">
        <v>44890</v>
      </c>
      <c r="L187" s="332">
        <v>39.24</v>
      </c>
      <c r="M187" s="331" t="s">
        <v>492</v>
      </c>
      <c r="N187" s="332">
        <v>39.24</v>
      </c>
      <c r="O187" s="332">
        <v>25</v>
      </c>
      <c r="P187" s="90">
        <f t="shared" si="6"/>
        <v>179</v>
      </c>
      <c r="Q187" s="90">
        <f t="shared" si="7"/>
        <v>166</v>
      </c>
      <c r="R187" s="90">
        <f t="shared" si="8"/>
        <v>277</v>
      </c>
    </row>
    <row r="188" spans="1:18">
      <c r="A188" s="329">
        <v>44606</v>
      </c>
      <c r="B188" s="330" t="s">
        <v>1296</v>
      </c>
      <c r="C188" s="330" t="s">
        <v>1297</v>
      </c>
      <c r="D188" s="331" t="s">
        <v>61</v>
      </c>
      <c r="E188" s="331" t="s">
        <v>67</v>
      </c>
      <c r="F188" s="332">
        <v>102.7</v>
      </c>
      <c r="G188" s="330" t="s">
        <v>60</v>
      </c>
      <c r="H188" s="330" t="s">
        <v>60</v>
      </c>
      <c r="I188" s="331" t="s">
        <v>1298</v>
      </c>
      <c r="J188" s="333" t="s">
        <v>491</v>
      </c>
      <c r="K188" s="329">
        <v>44606</v>
      </c>
      <c r="L188" s="332">
        <v>31.58</v>
      </c>
      <c r="M188" s="331" t="s">
        <v>492</v>
      </c>
      <c r="N188" s="332">
        <v>38.89</v>
      </c>
      <c r="O188" s="332">
        <v>49.81</v>
      </c>
      <c r="P188" s="90">
        <f t="shared" si="6"/>
        <v>180</v>
      </c>
      <c r="Q188" s="90">
        <f t="shared" si="7"/>
        <v>195</v>
      </c>
      <c r="R188" s="90">
        <f t="shared" si="8"/>
        <v>156</v>
      </c>
    </row>
    <row r="189" spans="1:18" ht="33.75">
      <c r="A189" s="329">
        <v>44859</v>
      </c>
      <c r="B189" s="330" t="s">
        <v>269</v>
      </c>
      <c r="C189" s="330" t="s">
        <v>270</v>
      </c>
      <c r="D189" s="331" t="s">
        <v>61</v>
      </c>
      <c r="E189" s="331" t="s">
        <v>77</v>
      </c>
      <c r="F189" s="332">
        <v>215.57</v>
      </c>
      <c r="G189" s="330" t="s">
        <v>271</v>
      </c>
      <c r="H189" s="330" t="s">
        <v>272</v>
      </c>
      <c r="I189" s="331" t="s">
        <v>273</v>
      </c>
      <c r="J189" s="333" t="s">
        <v>491</v>
      </c>
      <c r="K189" s="329">
        <v>44859</v>
      </c>
      <c r="L189" s="332">
        <v>41.11</v>
      </c>
      <c r="M189" s="331" t="s">
        <v>492</v>
      </c>
      <c r="N189" s="332">
        <v>38.65</v>
      </c>
      <c r="O189" s="332">
        <v>41.47</v>
      </c>
      <c r="P189" s="90">
        <f t="shared" si="6"/>
        <v>181</v>
      </c>
      <c r="Q189" s="90">
        <f t="shared" si="7"/>
        <v>162</v>
      </c>
      <c r="R189" s="90">
        <f t="shared" si="8"/>
        <v>198</v>
      </c>
    </row>
    <row r="190" spans="1:18" ht="33.75">
      <c r="A190" s="329">
        <v>44186</v>
      </c>
      <c r="B190" s="330" t="s">
        <v>1715</v>
      </c>
      <c r="C190" s="330" t="s">
        <v>1716</v>
      </c>
      <c r="D190" s="331" t="s">
        <v>61</v>
      </c>
      <c r="E190" s="331" t="s">
        <v>67</v>
      </c>
      <c r="F190" s="332">
        <v>2361.46</v>
      </c>
      <c r="G190" s="330" t="s">
        <v>1717</v>
      </c>
      <c r="H190" s="330" t="s">
        <v>1718</v>
      </c>
      <c r="I190" s="331" t="s">
        <v>1719</v>
      </c>
      <c r="J190" s="333" t="s">
        <v>491</v>
      </c>
      <c r="K190" s="329">
        <v>44186</v>
      </c>
      <c r="L190" s="332">
        <v>13.24</v>
      </c>
      <c r="M190" s="331" t="s">
        <v>492</v>
      </c>
      <c r="N190" s="332">
        <v>38.299999999999997</v>
      </c>
      <c r="O190" s="332">
        <v>36.270000000000003</v>
      </c>
      <c r="P190" s="90">
        <f t="shared" si="6"/>
        <v>182</v>
      </c>
      <c r="Q190" s="90">
        <f t="shared" si="7"/>
        <v>309</v>
      </c>
      <c r="R190" s="90">
        <f t="shared" si="8"/>
        <v>213</v>
      </c>
    </row>
    <row r="191" spans="1:18" ht="22.5">
      <c r="A191" s="329">
        <v>44747</v>
      </c>
      <c r="B191" s="330" t="s">
        <v>1223</v>
      </c>
      <c r="C191" s="330" t="s">
        <v>1224</v>
      </c>
      <c r="D191" s="331" t="s">
        <v>61</v>
      </c>
      <c r="E191" s="331" t="s">
        <v>77</v>
      </c>
      <c r="F191" s="332">
        <v>458.18</v>
      </c>
      <c r="G191" s="330" t="s">
        <v>1225</v>
      </c>
      <c r="H191" s="330" t="s">
        <v>60</v>
      </c>
      <c r="I191" s="331" t="s">
        <v>1226</v>
      </c>
      <c r="J191" s="333" t="s">
        <v>491</v>
      </c>
      <c r="K191" s="329">
        <v>44747</v>
      </c>
      <c r="L191" s="332">
        <v>36</v>
      </c>
      <c r="M191" s="331" t="s">
        <v>492</v>
      </c>
      <c r="N191" s="332">
        <v>38.21</v>
      </c>
      <c r="O191" s="332">
        <v>58.14</v>
      </c>
      <c r="P191" s="90">
        <f t="shared" si="6"/>
        <v>183</v>
      </c>
      <c r="Q191" s="90">
        <f t="shared" si="7"/>
        <v>177</v>
      </c>
      <c r="R191" s="90">
        <f t="shared" si="8"/>
        <v>129</v>
      </c>
    </row>
    <row r="192" spans="1:18">
      <c r="A192" s="329">
        <v>44620</v>
      </c>
      <c r="B192" s="330" t="s">
        <v>1195</v>
      </c>
      <c r="C192" s="330" t="s">
        <v>1196</v>
      </c>
      <c r="D192" s="331" t="s">
        <v>61</v>
      </c>
      <c r="E192" s="331" t="s">
        <v>77</v>
      </c>
      <c r="F192" s="332">
        <v>13553.84</v>
      </c>
      <c r="G192" s="330" t="s">
        <v>1197</v>
      </c>
      <c r="H192" s="330" t="s">
        <v>1198</v>
      </c>
      <c r="I192" s="331" t="s">
        <v>1199</v>
      </c>
      <c r="J192" s="333" t="s">
        <v>491</v>
      </c>
      <c r="K192" s="329">
        <v>44620</v>
      </c>
      <c r="L192" s="332">
        <v>36.99</v>
      </c>
      <c r="M192" s="331" t="s">
        <v>492</v>
      </c>
      <c r="N192" s="332">
        <v>38.119999999999997</v>
      </c>
      <c r="O192" s="332">
        <v>44.59</v>
      </c>
      <c r="P192" s="90">
        <f t="shared" si="6"/>
        <v>184</v>
      </c>
      <c r="Q192" s="90">
        <f t="shared" si="7"/>
        <v>170</v>
      </c>
      <c r="R192" s="90">
        <f t="shared" si="8"/>
        <v>179</v>
      </c>
    </row>
    <row r="193" spans="1:18" ht="22.5">
      <c r="A193" s="329">
        <v>44414</v>
      </c>
      <c r="B193" s="330" t="s">
        <v>1379</v>
      </c>
      <c r="C193" s="330" t="s">
        <v>1380</v>
      </c>
      <c r="D193" s="331" t="s">
        <v>61</v>
      </c>
      <c r="E193" s="331" t="s">
        <v>77</v>
      </c>
      <c r="F193" s="332">
        <v>195.97</v>
      </c>
      <c r="G193" s="330" t="s">
        <v>1381</v>
      </c>
      <c r="H193" s="330" t="s">
        <v>1382</v>
      </c>
      <c r="I193" s="331" t="s">
        <v>1383</v>
      </c>
      <c r="J193" s="333" t="s">
        <v>491</v>
      </c>
      <c r="K193" s="329">
        <v>44414</v>
      </c>
      <c r="L193" s="332">
        <v>26.73</v>
      </c>
      <c r="M193" s="331" t="s">
        <v>492</v>
      </c>
      <c r="N193" s="332">
        <v>37.630000000000003</v>
      </c>
      <c r="O193" s="332">
        <v>40.35</v>
      </c>
      <c r="P193" s="90">
        <f t="shared" si="6"/>
        <v>185</v>
      </c>
      <c r="Q193" s="90">
        <f t="shared" si="7"/>
        <v>218</v>
      </c>
      <c r="R193" s="90">
        <f t="shared" si="8"/>
        <v>201</v>
      </c>
    </row>
    <row r="194" spans="1:18">
      <c r="A194" s="329">
        <v>44166</v>
      </c>
      <c r="B194" s="330" t="s">
        <v>1186</v>
      </c>
      <c r="C194" s="330" t="s">
        <v>1187</v>
      </c>
      <c r="D194" s="331" t="s">
        <v>61</v>
      </c>
      <c r="E194" s="331" t="s">
        <v>77</v>
      </c>
      <c r="F194" s="338">
        <v>0.14699999999999999</v>
      </c>
      <c r="G194" s="330" t="s">
        <v>1188</v>
      </c>
      <c r="H194" s="330" t="s">
        <v>60</v>
      </c>
      <c r="I194" s="331" t="s">
        <v>1189</v>
      </c>
      <c r="J194" s="333" t="s">
        <v>491</v>
      </c>
      <c r="K194" s="329">
        <v>44166</v>
      </c>
      <c r="L194" s="332">
        <v>37.43</v>
      </c>
      <c r="M194" s="331" t="s">
        <v>492</v>
      </c>
      <c r="N194" s="332">
        <v>37.43</v>
      </c>
      <c r="O194" s="332">
        <v>37.43</v>
      </c>
      <c r="P194" s="90">
        <f t="shared" si="6"/>
        <v>186</v>
      </c>
      <c r="Q194" s="90">
        <f t="shared" si="7"/>
        <v>168</v>
      </c>
      <c r="R194" s="90">
        <f t="shared" si="8"/>
        <v>210</v>
      </c>
    </row>
    <row r="195" spans="1:18">
      <c r="A195" s="329">
        <v>44686</v>
      </c>
      <c r="B195" s="330" t="s">
        <v>1165</v>
      </c>
      <c r="C195" s="330" t="s">
        <v>1166</v>
      </c>
      <c r="D195" s="331" t="s">
        <v>61</v>
      </c>
      <c r="E195" s="331" t="s">
        <v>77</v>
      </c>
      <c r="F195" s="332">
        <v>3937.64</v>
      </c>
      <c r="G195" s="330" t="s">
        <v>1167</v>
      </c>
      <c r="H195" s="330" t="s">
        <v>1168</v>
      </c>
      <c r="I195" s="331" t="s">
        <v>1169</v>
      </c>
      <c r="J195" s="333" t="s">
        <v>491</v>
      </c>
      <c r="K195" s="329">
        <v>44686</v>
      </c>
      <c r="L195" s="332">
        <v>40.81</v>
      </c>
      <c r="M195" s="331" t="s">
        <v>492</v>
      </c>
      <c r="N195" s="332">
        <v>37.35</v>
      </c>
      <c r="O195" s="332">
        <v>64.260000000000005</v>
      </c>
      <c r="P195" s="90">
        <f t="shared" si="6"/>
        <v>187</v>
      </c>
      <c r="Q195" s="90">
        <f t="shared" si="7"/>
        <v>163</v>
      </c>
      <c r="R195" s="90">
        <f t="shared" si="8"/>
        <v>107</v>
      </c>
    </row>
    <row r="196" spans="1:18">
      <c r="A196" s="329">
        <v>44165</v>
      </c>
      <c r="B196" s="330" t="s">
        <v>672</v>
      </c>
      <c r="C196" s="330" t="s">
        <v>673</v>
      </c>
      <c r="D196" s="331" t="s">
        <v>61</v>
      </c>
      <c r="E196" s="331" t="s">
        <v>77</v>
      </c>
      <c r="F196" s="332">
        <v>104.81</v>
      </c>
      <c r="G196" s="330" t="s">
        <v>1415</v>
      </c>
      <c r="H196" s="330" t="s">
        <v>60</v>
      </c>
      <c r="I196" s="331" t="s">
        <v>1416</v>
      </c>
      <c r="J196" s="333" t="s">
        <v>491</v>
      </c>
      <c r="K196" s="329">
        <v>44165</v>
      </c>
      <c r="L196" s="332">
        <v>25.07</v>
      </c>
      <c r="M196" s="331" t="s">
        <v>492</v>
      </c>
      <c r="N196" s="332">
        <v>37.28</v>
      </c>
      <c r="O196" s="332">
        <v>73.13</v>
      </c>
      <c r="P196" s="90">
        <f t="shared" si="6"/>
        <v>188</v>
      </c>
      <c r="Q196" s="90">
        <f t="shared" si="7"/>
        <v>227</v>
      </c>
      <c r="R196" s="90">
        <f t="shared" si="8"/>
        <v>91</v>
      </c>
    </row>
    <row r="197" spans="1:18">
      <c r="A197" s="329">
        <v>44312</v>
      </c>
      <c r="B197" s="330" t="s">
        <v>257</v>
      </c>
      <c r="C197" s="330" t="s">
        <v>60</v>
      </c>
      <c r="D197" s="331" t="s">
        <v>61</v>
      </c>
      <c r="E197" s="331" t="s">
        <v>67</v>
      </c>
      <c r="F197" s="332">
        <v>397.09</v>
      </c>
      <c r="G197" s="330" t="s">
        <v>258</v>
      </c>
      <c r="H197" s="330" t="s">
        <v>60</v>
      </c>
      <c r="I197" s="331" t="s">
        <v>259</v>
      </c>
      <c r="J197" s="333" t="s">
        <v>491</v>
      </c>
      <c r="K197" s="329">
        <v>44312</v>
      </c>
      <c r="L197" s="332">
        <v>34.97</v>
      </c>
      <c r="M197" s="331" t="s">
        <v>492</v>
      </c>
      <c r="N197" s="332">
        <v>36.74</v>
      </c>
      <c r="O197" s="332">
        <v>35.130000000000003</v>
      </c>
      <c r="P197" s="90">
        <f t="shared" si="6"/>
        <v>189</v>
      </c>
      <c r="Q197" s="90">
        <f t="shared" si="7"/>
        <v>182</v>
      </c>
      <c r="R197" s="90">
        <f t="shared" si="8"/>
        <v>225</v>
      </c>
    </row>
    <row r="198" spans="1:18" ht="56.25">
      <c r="A198" s="329">
        <v>44901</v>
      </c>
      <c r="B198" s="330" t="s">
        <v>1254</v>
      </c>
      <c r="C198" s="330" t="s">
        <v>1255</v>
      </c>
      <c r="D198" s="331" t="s">
        <v>61</v>
      </c>
      <c r="E198" s="331" t="s">
        <v>77</v>
      </c>
      <c r="F198" s="332">
        <v>5540.27</v>
      </c>
      <c r="G198" s="330" t="s">
        <v>1256</v>
      </c>
      <c r="H198" s="330" t="s">
        <v>1257</v>
      </c>
      <c r="I198" s="331" t="s">
        <v>1258</v>
      </c>
      <c r="J198" s="333" t="s">
        <v>491</v>
      </c>
      <c r="K198" s="329">
        <v>44901</v>
      </c>
      <c r="L198" s="332">
        <v>33.479999999999997</v>
      </c>
      <c r="M198" s="331" t="s">
        <v>492</v>
      </c>
      <c r="N198" s="332">
        <v>36.049999999999997</v>
      </c>
      <c r="O198" s="332">
        <v>58.52</v>
      </c>
      <c r="P198" s="90">
        <f t="shared" si="6"/>
        <v>190</v>
      </c>
      <c r="Q198" s="90">
        <f t="shared" si="7"/>
        <v>186</v>
      </c>
      <c r="R198" s="90">
        <f t="shared" si="8"/>
        <v>124</v>
      </c>
    </row>
    <row r="199" spans="1:18" ht="22.5">
      <c r="A199" s="329">
        <v>44853</v>
      </c>
      <c r="B199" s="330" t="s">
        <v>1139</v>
      </c>
      <c r="C199" s="330" t="s">
        <v>1140</v>
      </c>
      <c r="D199" s="331" t="s">
        <v>61</v>
      </c>
      <c r="E199" s="331" t="s">
        <v>77</v>
      </c>
      <c r="F199" s="332">
        <v>66.95</v>
      </c>
      <c r="G199" s="330" t="s">
        <v>1141</v>
      </c>
      <c r="H199" s="330" t="s">
        <v>1142</v>
      </c>
      <c r="I199" s="331" t="s">
        <v>1143</v>
      </c>
      <c r="J199" s="333" t="s">
        <v>491</v>
      </c>
      <c r="K199" s="329">
        <v>44853</v>
      </c>
      <c r="L199" s="332">
        <v>42.56</v>
      </c>
      <c r="M199" s="331" t="s">
        <v>492</v>
      </c>
      <c r="N199" s="332">
        <v>35.71</v>
      </c>
      <c r="O199" s="332">
        <v>35.520000000000003</v>
      </c>
      <c r="P199" s="90">
        <f t="shared" si="6"/>
        <v>191</v>
      </c>
      <c r="Q199" s="90">
        <f t="shared" si="7"/>
        <v>155</v>
      </c>
      <c r="R199" s="90">
        <f t="shared" si="8"/>
        <v>222</v>
      </c>
    </row>
    <row r="200" spans="1:18">
      <c r="A200" s="329">
        <v>44172</v>
      </c>
      <c r="B200" s="330" t="s">
        <v>833</v>
      </c>
      <c r="C200" s="330" t="s">
        <v>834</v>
      </c>
      <c r="D200" s="331" t="s">
        <v>61</v>
      </c>
      <c r="E200" s="331" t="s">
        <v>77</v>
      </c>
      <c r="F200" s="332">
        <v>291.37</v>
      </c>
      <c r="G200" s="330" t="s">
        <v>1204</v>
      </c>
      <c r="H200" s="330" t="s">
        <v>60</v>
      </c>
      <c r="I200" s="331" t="s">
        <v>1205</v>
      </c>
      <c r="J200" s="333" t="s">
        <v>491</v>
      </c>
      <c r="K200" s="329">
        <v>44172</v>
      </c>
      <c r="L200" s="332">
        <v>36.69</v>
      </c>
      <c r="M200" s="331" t="s">
        <v>492</v>
      </c>
      <c r="N200" s="332">
        <v>35.61</v>
      </c>
      <c r="O200" s="332">
        <v>50.93</v>
      </c>
      <c r="P200" s="90">
        <f t="shared" si="6"/>
        <v>192</v>
      </c>
      <c r="Q200" s="90">
        <f t="shared" si="7"/>
        <v>172</v>
      </c>
      <c r="R200" s="90">
        <f t="shared" si="8"/>
        <v>154</v>
      </c>
    </row>
    <row r="201" spans="1:18">
      <c r="A201" s="329">
        <v>44348</v>
      </c>
      <c r="B201" s="330" t="s">
        <v>1327</v>
      </c>
      <c r="C201" s="330" t="s">
        <v>60</v>
      </c>
      <c r="D201" s="331" t="s">
        <v>61</v>
      </c>
      <c r="E201" s="331" t="s">
        <v>67</v>
      </c>
      <c r="F201" s="332">
        <v>314.27</v>
      </c>
      <c r="G201" s="330" t="s">
        <v>226</v>
      </c>
      <c r="H201" s="330" t="s">
        <v>60</v>
      </c>
      <c r="I201" s="331" t="s">
        <v>1328</v>
      </c>
      <c r="J201" s="333" t="s">
        <v>491</v>
      </c>
      <c r="K201" s="329">
        <v>44348</v>
      </c>
      <c r="L201" s="332">
        <v>28.57</v>
      </c>
      <c r="M201" s="331" t="s">
        <v>492</v>
      </c>
      <c r="N201" s="332">
        <v>35.1</v>
      </c>
      <c r="O201" s="332">
        <v>53.55</v>
      </c>
      <c r="P201" s="90">
        <f t="shared" ref="P201:P264" si="9">RANK(N201,$N$9:$N$618)</f>
        <v>193</v>
      </c>
      <c r="Q201" s="90">
        <f t="shared" ref="Q201:Q264" si="10">RANK(L201,$L$9:$L$618)</f>
        <v>205</v>
      </c>
      <c r="R201" s="90">
        <f t="shared" ref="R201:R264" si="11">RANK(O201,$O$9:$O$618)</f>
        <v>145</v>
      </c>
    </row>
    <row r="202" spans="1:18">
      <c r="A202" s="329">
        <v>44858</v>
      </c>
      <c r="B202" s="330" t="s">
        <v>979</v>
      </c>
      <c r="C202" s="330" t="s">
        <v>980</v>
      </c>
      <c r="D202" s="331" t="s">
        <v>61</v>
      </c>
      <c r="E202" s="331" t="s">
        <v>77</v>
      </c>
      <c r="F202" s="332">
        <v>2172.14</v>
      </c>
      <c r="G202" s="330" t="s">
        <v>981</v>
      </c>
      <c r="H202" s="330" t="s">
        <v>60</v>
      </c>
      <c r="I202" s="331" t="s">
        <v>982</v>
      </c>
      <c r="J202" s="333" t="s">
        <v>491</v>
      </c>
      <c r="K202" s="329">
        <v>44858</v>
      </c>
      <c r="L202" s="332">
        <v>53.63</v>
      </c>
      <c r="M202" s="331" t="s">
        <v>492</v>
      </c>
      <c r="N202" s="332">
        <v>35.07</v>
      </c>
      <c r="O202" s="332">
        <v>23.09</v>
      </c>
      <c r="P202" s="90">
        <f t="shared" si="9"/>
        <v>194</v>
      </c>
      <c r="Q202" s="90">
        <f t="shared" si="10"/>
        <v>115</v>
      </c>
      <c r="R202" s="90">
        <f t="shared" si="11"/>
        <v>291</v>
      </c>
    </row>
    <row r="203" spans="1:18" ht="22.5">
      <c r="A203" s="329">
        <v>44512</v>
      </c>
      <c r="B203" s="330" t="s">
        <v>1190</v>
      </c>
      <c r="C203" s="330" t="s">
        <v>1191</v>
      </c>
      <c r="D203" s="331" t="s">
        <v>61</v>
      </c>
      <c r="E203" s="331" t="s">
        <v>77</v>
      </c>
      <c r="F203" s="332">
        <v>3106.3</v>
      </c>
      <c r="G203" s="330" t="s">
        <v>1192</v>
      </c>
      <c r="H203" s="330" t="s">
        <v>1193</v>
      </c>
      <c r="I203" s="331" t="s">
        <v>1194</v>
      </c>
      <c r="J203" s="333" t="s">
        <v>491</v>
      </c>
      <c r="K203" s="329">
        <v>44512</v>
      </c>
      <c r="L203" s="332">
        <v>37.28</v>
      </c>
      <c r="M203" s="331" t="s">
        <v>492</v>
      </c>
      <c r="N203" s="332">
        <v>35.049999999999997</v>
      </c>
      <c r="O203" s="332">
        <v>36.159999999999997</v>
      </c>
      <c r="P203" s="90">
        <f t="shared" si="9"/>
        <v>195</v>
      </c>
      <c r="Q203" s="90">
        <f t="shared" si="10"/>
        <v>169</v>
      </c>
      <c r="R203" s="90">
        <f t="shared" si="11"/>
        <v>214</v>
      </c>
    </row>
    <row r="204" spans="1:18">
      <c r="A204" s="329">
        <v>44907</v>
      </c>
      <c r="B204" s="330" t="s">
        <v>1242</v>
      </c>
      <c r="C204" s="330" t="s">
        <v>1243</v>
      </c>
      <c r="D204" s="331" t="s">
        <v>61</v>
      </c>
      <c r="E204" s="331" t="s">
        <v>77</v>
      </c>
      <c r="F204" s="332">
        <v>51.51</v>
      </c>
      <c r="G204" s="330" t="s">
        <v>1244</v>
      </c>
      <c r="H204" s="330" t="s">
        <v>60</v>
      </c>
      <c r="I204" s="331" t="s">
        <v>1245</v>
      </c>
      <c r="J204" s="333" t="s">
        <v>491</v>
      </c>
      <c r="K204" s="329">
        <v>44907</v>
      </c>
      <c r="L204" s="332">
        <v>34.82</v>
      </c>
      <c r="M204" s="331" t="s">
        <v>492</v>
      </c>
      <c r="N204" s="332">
        <v>34.82</v>
      </c>
      <c r="O204" s="332">
        <v>35.61</v>
      </c>
      <c r="P204" s="90">
        <f t="shared" si="9"/>
        <v>196</v>
      </c>
      <c r="Q204" s="90">
        <f t="shared" si="10"/>
        <v>183</v>
      </c>
      <c r="R204" s="90">
        <f t="shared" si="11"/>
        <v>220</v>
      </c>
    </row>
    <row r="205" spans="1:18">
      <c r="A205" s="329">
        <v>44796</v>
      </c>
      <c r="B205" s="330" t="s">
        <v>1368</v>
      </c>
      <c r="C205" s="330" t="s">
        <v>1369</v>
      </c>
      <c r="D205" s="331" t="s">
        <v>61</v>
      </c>
      <c r="E205" s="331" t="s">
        <v>77</v>
      </c>
      <c r="F205" s="332">
        <v>101.38</v>
      </c>
      <c r="G205" s="330" t="s">
        <v>323</v>
      </c>
      <c r="H205" s="330" t="s">
        <v>60</v>
      </c>
      <c r="I205" s="331" t="s">
        <v>1370</v>
      </c>
      <c r="J205" s="333" t="s">
        <v>491</v>
      </c>
      <c r="K205" s="329">
        <v>44796</v>
      </c>
      <c r="L205" s="332">
        <v>27.36</v>
      </c>
      <c r="M205" s="331" t="s">
        <v>492</v>
      </c>
      <c r="N205" s="332">
        <v>34.57</v>
      </c>
      <c r="O205" s="332">
        <v>34.57</v>
      </c>
      <c r="P205" s="90">
        <f t="shared" si="9"/>
        <v>197</v>
      </c>
      <c r="Q205" s="90">
        <f t="shared" si="10"/>
        <v>215</v>
      </c>
      <c r="R205" s="90">
        <f t="shared" si="11"/>
        <v>229</v>
      </c>
    </row>
    <row r="206" spans="1:18">
      <c r="A206" s="329">
        <v>44463</v>
      </c>
      <c r="B206" s="330" t="s">
        <v>1566</v>
      </c>
      <c r="C206" s="330" t="s">
        <v>1567</v>
      </c>
      <c r="D206" s="331" t="s">
        <v>61</v>
      </c>
      <c r="E206" s="331" t="s">
        <v>77</v>
      </c>
      <c r="F206" s="332">
        <v>632.25</v>
      </c>
      <c r="G206" s="330" t="s">
        <v>1568</v>
      </c>
      <c r="H206" s="330" t="s">
        <v>60</v>
      </c>
      <c r="I206" s="331" t="s">
        <v>1569</v>
      </c>
      <c r="J206" s="333" t="s">
        <v>491</v>
      </c>
      <c r="K206" s="329">
        <v>44463</v>
      </c>
      <c r="L206" s="332">
        <v>19.47</v>
      </c>
      <c r="M206" s="331" t="s">
        <v>492</v>
      </c>
      <c r="N206" s="332">
        <v>34.46</v>
      </c>
      <c r="O206" s="332">
        <v>35.81</v>
      </c>
      <c r="P206" s="90">
        <f t="shared" si="9"/>
        <v>198</v>
      </c>
      <c r="Q206" s="90">
        <f t="shared" si="10"/>
        <v>268</v>
      </c>
      <c r="R206" s="90">
        <f t="shared" si="11"/>
        <v>217</v>
      </c>
    </row>
    <row r="207" spans="1:18">
      <c r="A207" s="329">
        <v>44167</v>
      </c>
      <c r="B207" s="330" t="s">
        <v>1468</v>
      </c>
      <c r="C207" s="330" t="s">
        <v>1469</v>
      </c>
      <c r="D207" s="331" t="s">
        <v>61</v>
      </c>
      <c r="E207" s="331" t="s">
        <v>77</v>
      </c>
      <c r="F207" s="332">
        <v>274.94</v>
      </c>
      <c r="G207" s="330" t="s">
        <v>1470</v>
      </c>
      <c r="H207" s="330" t="s">
        <v>60</v>
      </c>
      <c r="I207" s="331" t="s">
        <v>1471</v>
      </c>
      <c r="J207" s="333" t="s">
        <v>491</v>
      </c>
      <c r="K207" s="329">
        <v>44167</v>
      </c>
      <c r="L207" s="332">
        <v>23.06</v>
      </c>
      <c r="M207" s="331" t="s">
        <v>492</v>
      </c>
      <c r="N207" s="332">
        <v>34.32</v>
      </c>
      <c r="O207" s="332">
        <v>70.64</v>
      </c>
      <c r="P207" s="90">
        <f t="shared" si="9"/>
        <v>199</v>
      </c>
      <c r="Q207" s="90">
        <f t="shared" si="10"/>
        <v>243</v>
      </c>
      <c r="R207" s="90">
        <f t="shared" si="11"/>
        <v>95</v>
      </c>
    </row>
    <row r="208" spans="1:18">
      <c r="A208" s="329">
        <v>44165</v>
      </c>
      <c r="B208" s="330" t="s">
        <v>674</v>
      </c>
      <c r="C208" s="330" t="s">
        <v>1544</v>
      </c>
      <c r="D208" s="331" t="s">
        <v>61</v>
      </c>
      <c r="E208" s="331" t="s">
        <v>77</v>
      </c>
      <c r="F208" s="332">
        <v>476.86</v>
      </c>
      <c r="G208" s="330" t="s">
        <v>1415</v>
      </c>
      <c r="H208" s="330" t="s">
        <v>608</v>
      </c>
      <c r="I208" s="331" t="s">
        <v>1545</v>
      </c>
      <c r="J208" s="333" t="s">
        <v>491</v>
      </c>
      <c r="K208" s="329">
        <v>44165</v>
      </c>
      <c r="L208" s="332">
        <v>20.03</v>
      </c>
      <c r="M208" s="331" t="s">
        <v>492</v>
      </c>
      <c r="N208" s="332">
        <v>34.31</v>
      </c>
      <c r="O208" s="332">
        <v>47.69</v>
      </c>
      <c r="P208" s="90">
        <f t="shared" si="9"/>
        <v>200</v>
      </c>
      <c r="Q208" s="90">
        <f t="shared" si="10"/>
        <v>262</v>
      </c>
      <c r="R208" s="90">
        <f t="shared" si="11"/>
        <v>168</v>
      </c>
    </row>
    <row r="209" spans="1:18">
      <c r="A209" s="329">
        <v>44911</v>
      </c>
      <c r="B209" s="330" t="s">
        <v>1323</v>
      </c>
      <c r="C209" s="330" t="s">
        <v>1324</v>
      </c>
      <c r="D209" s="331" t="s">
        <v>61</v>
      </c>
      <c r="E209" s="331" t="s">
        <v>77</v>
      </c>
      <c r="F209" s="332">
        <v>6.65</v>
      </c>
      <c r="G209" s="330" t="s">
        <v>1325</v>
      </c>
      <c r="H209" s="330" t="s">
        <v>60</v>
      </c>
      <c r="I209" s="331" t="s">
        <v>1326</v>
      </c>
      <c r="J209" s="333" t="s">
        <v>491</v>
      </c>
      <c r="K209" s="329">
        <v>44911</v>
      </c>
      <c r="L209" s="332">
        <v>29.41</v>
      </c>
      <c r="M209" s="331" t="s">
        <v>492</v>
      </c>
      <c r="N209" s="332">
        <v>33.33</v>
      </c>
      <c r="O209" s="332">
        <v>18.920000000000002</v>
      </c>
      <c r="P209" s="90">
        <f t="shared" si="9"/>
        <v>201</v>
      </c>
      <c r="Q209" s="90">
        <f t="shared" si="10"/>
        <v>204</v>
      </c>
      <c r="R209" s="90">
        <f t="shared" si="11"/>
        <v>317</v>
      </c>
    </row>
    <row r="210" spans="1:18">
      <c r="A210" s="329">
        <v>43906</v>
      </c>
      <c r="B210" s="330" t="s">
        <v>1047</v>
      </c>
      <c r="C210" s="330" t="s">
        <v>60</v>
      </c>
      <c r="D210" s="331" t="s">
        <v>61</v>
      </c>
      <c r="E210" s="331" t="s">
        <v>67</v>
      </c>
      <c r="F210" s="332">
        <v>115.98</v>
      </c>
      <c r="G210" s="330" t="s">
        <v>1048</v>
      </c>
      <c r="H210" s="330" t="s">
        <v>1049</v>
      </c>
      <c r="I210" s="331" t="s">
        <v>1050</v>
      </c>
      <c r="J210" s="333" t="s">
        <v>491</v>
      </c>
      <c r="K210" s="329">
        <v>43906</v>
      </c>
      <c r="L210" s="332">
        <v>48.15</v>
      </c>
      <c r="M210" s="331" t="s">
        <v>492</v>
      </c>
      <c r="N210" s="332">
        <v>33.33</v>
      </c>
      <c r="O210" s="332">
        <v>-14.89</v>
      </c>
      <c r="P210" s="90">
        <f t="shared" si="9"/>
        <v>201</v>
      </c>
      <c r="Q210" s="90">
        <f t="shared" si="10"/>
        <v>132</v>
      </c>
      <c r="R210" s="90">
        <f t="shared" si="11"/>
        <v>483</v>
      </c>
    </row>
    <row r="211" spans="1:18">
      <c r="A211" s="329">
        <v>44831</v>
      </c>
      <c r="B211" s="330" t="s">
        <v>1273</v>
      </c>
      <c r="C211" s="330" t="s">
        <v>1274</v>
      </c>
      <c r="D211" s="331" t="s">
        <v>61</v>
      </c>
      <c r="E211" s="331" t="s">
        <v>77</v>
      </c>
      <c r="F211" s="332">
        <v>590.79999999999995</v>
      </c>
      <c r="G211" s="330" t="s">
        <v>1275</v>
      </c>
      <c r="H211" s="330" t="s">
        <v>60</v>
      </c>
      <c r="I211" s="331" t="s">
        <v>1276</v>
      </c>
      <c r="J211" s="333" t="s">
        <v>491</v>
      </c>
      <c r="K211" s="329">
        <v>44831</v>
      </c>
      <c r="L211" s="332">
        <v>33.04</v>
      </c>
      <c r="M211" s="331" t="s">
        <v>492</v>
      </c>
      <c r="N211" s="332">
        <v>33.04</v>
      </c>
      <c r="O211" s="332">
        <v>9.09</v>
      </c>
      <c r="P211" s="90">
        <f t="shared" si="9"/>
        <v>203</v>
      </c>
      <c r="Q211" s="90">
        <f t="shared" si="10"/>
        <v>190</v>
      </c>
      <c r="R211" s="90">
        <f t="shared" si="11"/>
        <v>376</v>
      </c>
    </row>
    <row r="212" spans="1:18">
      <c r="A212" s="329">
        <v>44769</v>
      </c>
      <c r="B212" s="330" t="s">
        <v>253</v>
      </c>
      <c r="C212" s="330" t="s">
        <v>60</v>
      </c>
      <c r="D212" s="331" t="s">
        <v>61</v>
      </c>
      <c r="E212" s="331" t="s">
        <v>67</v>
      </c>
      <c r="F212" s="332">
        <v>206.65</v>
      </c>
      <c r="G212" s="330" t="s">
        <v>254</v>
      </c>
      <c r="H212" s="330" t="s">
        <v>60</v>
      </c>
      <c r="I212" s="331" t="s">
        <v>255</v>
      </c>
      <c r="J212" s="333" t="s">
        <v>491</v>
      </c>
      <c r="K212" s="329">
        <v>44769</v>
      </c>
      <c r="L212" s="332">
        <v>31.99</v>
      </c>
      <c r="M212" s="331" t="s">
        <v>492</v>
      </c>
      <c r="N212" s="332">
        <v>32.909999999999997</v>
      </c>
      <c r="O212" s="332">
        <v>35.74</v>
      </c>
      <c r="P212" s="90">
        <f t="shared" si="9"/>
        <v>204</v>
      </c>
      <c r="Q212" s="90">
        <f t="shared" si="10"/>
        <v>194</v>
      </c>
      <c r="R212" s="90">
        <f t="shared" si="11"/>
        <v>218</v>
      </c>
    </row>
    <row r="213" spans="1:18">
      <c r="A213" s="329">
        <v>44865</v>
      </c>
      <c r="B213" s="330" t="s">
        <v>1388</v>
      </c>
      <c r="C213" s="330" t="s">
        <v>1389</v>
      </c>
      <c r="D213" s="331" t="s">
        <v>61</v>
      </c>
      <c r="E213" s="331" t="s">
        <v>67</v>
      </c>
      <c r="F213" s="332">
        <v>242.51</v>
      </c>
      <c r="G213" s="330" t="s">
        <v>1390</v>
      </c>
      <c r="H213" s="330" t="s">
        <v>1391</v>
      </c>
      <c r="I213" s="331" t="s">
        <v>1392</v>
      </c>
      <c r="J213" s="333" t="s">
        <v>491</v>
      </c>
      <c r="K213" s="329">
        <v>44865</v>
      </c>
      <c r="L213" s="332">
        <v>26.37</v>
      </c>
      <c r="M213" s="331" t="s">
        <v>492</v>
      </c>
      <c r="N213" s="332">
        <v>32.79</v>
      </c>
      <c r="O213" s="332">
        <v>21.56</v>
      </c>
      <c r="P213" s="90">
        <f t="shared" si="9"/>
        <v>205</v>
      </c>
      <c r="Q213" s="90">
        <f t="shared" si="10"/>
        <v>221</v>
      </c>
      <c r="R213" s="90">
        <f t="shared" si="11"/>
        <v>301</v>
      </c>
    </row>
    <row r="214" spans="1:18" ht="45">
      <c r="A214" s="329">
        <v>44865</v>
      </c>
      <c r="B214" s="330" t="s">
        <v>775</v>
      </c>
      <c r="C214" s="330" t="s">
        <v>776</v>
      </c>
      <c r="D214" s="331" t="s">
        <v>61</v>
      </c>
      <c r="E214" s="331" t="s">
        <v>77</v>
      </c>
      <c r="F214" s="332">
        <v>377.1</v>
      </c>
      <c r="G214" s="330" t="s">
        <v>1443</v>
      </c>
      <c r="H214" s="330" t="s">
        <v>1444</v>
      </c>
      <c r="I214" s="331" t="s">
        <v>1445</v>
      </c>
      <c r="J214" s="333" t="s">
        <v>491</v>
      </c>
      <c r="K214" s="329">
        <v>44865</v>
      </c>
      <c r="L214" s="332">
        <v>24.28</v>
      </c>
      <c r="M214" s="331" t="s">
        <v>492</v>
      </c>
      <c r="N214" s="332">
        <v>32.72</v>
      </c>
      <c r="O214" s="332">
        <v>33.54</v>
      </c>
      <c r="P214" s="90">
        <f t="shared" si="9"/>
        <v>206</v>
      </c>
      <c r="Q214" s="90">
        <f t="shared" si="10"/>
        <v>236</v>
      </c>
      <c r="R214" s="90">
        <f t="shared" si="11"/>
        <v>231</v>
      </c>
    </row>
    <row r="215" spans="1:18" ht="22.5">
      <c r="A215" s="329">
        <v>44641</v>
      </c>
      <c r="B215" s="330" t="s">
        <v>1485</v>
      </c>
      <c r="C215" s="330" t="s">
        <v>1486</v>
      </c>
      <c r="D215" s="331" t="s">
        <v>61</v>
      </c>
      <c r="E215" s="331" t="s">
        <v>67</v>
      </c>
      <c r="F215" s="332">
        <v>102.13</v>
      </c>
      <c r="G215" s="330" t="s">
        <v>1487</v>
      </c>
      <c r="H215" s="330" t="s">
        <v>60</v>
      </c>
      <c r="I215" s="331" t="s">
        <v>1488</v>
      </c>
      <c r="J215" s="333" t="s">
        <v>491</v>
      </c>
      <c r="K215" s="329">
        <v>44641</v>
      </c>
      <c r="L215" s="332">
        <v>22.34</v>
      </c>
      <c r="M215" s="331" t="s">
        <v>492</v>
      </c>
      <c r="N215" s="332">
        <v>32.619999999999997</v>
      </c>
      <c r="O215" s="332">
        <v>41.65</v>
      </c>
      <c r="P215" s="90">
        <f t="shared" si="9"/>
        <v>207</v>
      </c>
      <c r="Q215" s="90">
        <f t="shared" si="10"/>
        <v>247</v>
      </c>
      <c r="R215" s="90">
        <f t="shared" si="11"/>
        <v>195</v>
      </c>
    </row>
    <row r="216" spans="1:18" ht="33.75">
      <c r="A216" s="329">
        <v>44778</v>
      </c>
      <c r="B216" s="330" t="s">
        <v>1497</v>
      </c>
      <c r="C216" s="330" t="s">
        <v>1498</v>
      </c>
      <c r="D216" s="331" t="s">
        <v>61</v>
      </c>
      <c r="E216" s="331" t="s">
        <v>77</v>
      </c>
      <c r="F216" s="332">
        <v>1829.22</v>
      </c>
      <c r="G216" s="330" t="s">
        <v>782</v>
      </c>
      <c r="H216" s="330" t="s">
        <v>1499</v>
      </c>
      <c r="I216" s="331" t="s">
        <v>1500</v>
      </c>
      <c r="J216" s="333" t="s">
        <v>491</v>
      </c>
      <c r="K216" s="329">
        <v>44778</v>
      </c>
      <c r="L216" s="332">
        <v>22.02</v>
      </c>
      <c r="M216" s="331" t="s">
        <v>492</v>
      </c>
      <c r="N216" s="332">
        <v>32.58</v>
      </c>
      <c r="O216" s="332">
        <v>55.89</v>
      </c>
      <c r="P216" s="90">
        <f t="shared" si="9"/>
        <v>208</v>
      </c>
      <c r="Q216" s="90">
        <f t="shared" si="10"/>
        <v>250</v>
      </c>
      <c r="R216" s="90">
        <f t="shared" si="11"/>
        <v>135</v>
      </c>
    </row>
    <row r="217" spans="1:18">
      <c r="A217" s="329">
        <v>44876</v>
      </c>
      <c r="B217" s="330" t="s">
        <v>1206</v>
      </c>
      <c r="C217" s="330" t="s">
        <v>1207</v>
      </c>
      <c r="D217" s="331" t="s">
        <v>61</v>
      </c>
      <c r="E217" s="331" t="s">
        <v>77</v>
      </c>
      <c r="F217" s="332">
        <v>974.99</v>
      </c>
      <c r="G217" s="330" t="s">
        <v>1208</v>
      </c>
      <c r="H217" s="330" t="s">
        <v>60</v>
      </c>
      <c r="I217" s="331" t="s">
        <v>1209</v>
      </c>
      <c r="J217" s="333" t="s">
        <v>491</v>
      </c>
      <c r="K217" s="329">
        <v>44876</v>
      </c>
      <c r="L217" s="332">
        <v>36.36</v>
      </c>
      <c r="M217" s="331" t="s">
        <v>492</v>
      </c>
      <c r="N217" s="332">
        <v>32.35</v>
      </c>
      <c r="O217" s="332">
        <v>76.2</v>
      </c>
      <c r="P217" s="90">
        <f t="shared" si="9"/>
        <v>209</v>
      </c>
      <c r="Q217" s="90">
        <f t="shared" si="10"/>
        <v>173</v>
      </c>
      <c r="R217" s="90">
        <f t="shared" si="11"/>
        <v>88</v>
      </c>
    </row>
    <row r="218" spans="1:18" ht="78.75">
      <c r="A218" s="329">
        <v>44679</v>
      </c>
      <c r="B218" s="330" t="s">
        <v>1863</v>
      </c>
      <c r="C218" s="330" t="s">
        <v>1864</v>
      </c>
      <c r="D218" s="331" t="s">
        <v>61</v>
      </c>
      <c r="E218" s="331" t="s">
        <v>67</v>
      </c>
      <c r="F218" s="332">
        <v>6745.17</v>
      </c>
      <c r="G218" s="330" t="s">
        <v>1865</v>
      </c>
      <c r="H218" s="330" t="s">
        <v>1866</v>
      </c>
      <c r="I218" s="331" t="s">
        <v>1867</v>
      </c>
      <c r="J218" s="333" t="s">
        <v>491</v>
      </c>
      <c r="K218" s="329">
        <v>44679</v>
      </c>
      <c r="L218" s="332">
        <v>7.78</v>
      </c>
      <c r="M218" s="331" t="s">
        <v>492</v>
      </c>
      <c r="N218" s="332">
        <v>31.85</v>
      </c>
      <c r="O218" s="332">
        <v>30.12</v>
      </c>
      <c r="P218" s="90">
        <f t="shared" si="9"/>
        <v>210</v>
      </c>
      <c r="Q218" s="90">
        <f t="shared" si="10"/>
        <v>349</v>
      </c>
      <c r="R218" s="90">
        <f t="shared" si="11"/>
        <v>252</v>
      </c>
    </row>
    <row r="219" spans="1:18" ht="22.5">
      <c r="A219" s="329">
        <v>44647</v>
      </c>
      <c r="B219" s="330" t="s">
        <v>1647</v>
      </c>
      <c r="C219" s="330" t="s">
        <v>1648</v>
      </c>
      <c r="D219" s="331" t="s">
        <v>61</v>
      </c>
      <c r="E219" s="331" t="s">
        <v>77</v>
      </c>
      <c r="F219" s="332">
        <v>1250.5</v>
      </c>
      <c r="G219" s="330" t="s">
        <v>1649</v>
      </c>
      <c r="H219" s="330" t="s">
        <v>1650</v>
      </c>
      <c r="I219" s="331" t="s">
        <v>1651</v>
      </c>
      <c r="J219" s="333" t="s">
        <v>491</v>
      </c>
      <c r="K219" s="329">
        <v>44647</v>
      </c>
      <c r="L219" s="332">
        <v>16.350000000000001</v>
      </c>
      <c r="M219" s="331" t="s">
        <v>492</v>
      </c>
      <c r="N219" s="332">
        <v>31.5</v>
      </c>
      <c r="O219" s="332">
        <v>35.39</v>
      </c>
      <c r="P219" s="90">
        <f t="shared" si="9"/>
        <v>211</v>
      </c>
      <c r="Q219" s="90">
        <f t="shared" si="10"/>
        <v>290</v>
      </c>
      <c r="R219" s="90">
        <f t="shared" si="11"/>
        <v>223</v>
      </c>
    </row>
    <row r="220" spans="1:18">
      <c r="A220" s="329">
        <v>44796</v>
      </c>
      <c r="B220" s="330" t="s">
        <v>1286</v>
      </c>
      <c r="C220" s="330" t="s">
        <v>1287</v>
      </c>
      <c r="D220" s="331" t="s">
        <v>61</v>
      </c>
      <c r="E220" s="331" t="s">
        <v>67</v>
      </c>
      <c r="F220" s="332">
        <v>275.31</v>
      </c>
      <c r="G220" s="330" t="s">
        <v>1288</v>
      </c>
      <c r="H220" s="330" t="s">
        <v>1289</v>
      </c>
      <c r="I220" s="331" t="s">
        <v>1290</v>
      </c>
      <c r="J220" s="333" t="s">
        <v>491</v>
      </c>
      <c r="K220" s="329">
        <v>44796</v>
      </c>
      <c r="L220" s="332">
        <v>32.08</v>
      </c>
      <c r="M220" s="331" t="s">
        <v>492</v>
      </c>
      <c r="N220" s="332">
        <v>31.25</v>
      </c>
      <c r="O220" s="332">
        <v>44.83</v>
      </c>
      <c r="P220" s="90">
        <f t="shared" si="9"/>
        <v>212</v>
      </c>
      <c r="Q220" s="90">
        <f t="shared" si="10"/>
        <v>193</v>
      </c>
      <c r="R220" s="90">
        <f t="shared" si="11"/>
        <v>176</v>
      </c>
    </row>
    <row r="221" spans="1:18" ht="22.5">
      <c r="A221" s="329">
        <v>44896</v>
      </c>
      <c r="B221" s="330" t="s">
        <v>1509</v>
      </c>
      <c r="C221" s="330" t="s">
        <v>1510</v>
      </c>
      <c r="D221" s="331" t="s">
        <v>61</v>
      </c>
      <c r="E221" s="331" t="s">
        <v>77</v>
      </c>
      <c r="F221" s="332">
        <v>687.05</v>
      </c>
      <c r="G221" s="330" t="s">
        <v>1511</v>
      </c>
      <c r="H221" s="330" t="s">
        <v>60</v>
      </c>
      <c r="I221" s="331" t="s">
        <v>1512</v>
      </c>
      <c r="J221" s="333" t="s">
        <v>491</v>
      </c>
      <c r="K221" s="329">
        <v>44896</v>
      </c>
      <c r="L221" s="332">
        <v>21.68</v>
      </c>
      <c r="M221" s="331" t="s">
        <v>492</v>
      </c>
      <c r="N221" s="332">
        <v>31.11</v>
      </c>
      <c r="O221" s="332">
        <v>-3.17</v>
      </c>
      <c r="P221" s="90">
        <f t="shared" si="9"/>
        <v>213</v>
      </c>
      <c r="Q221" s="90">
        <f t="shared" si="10"/>
        <v>253</v>
      </c>
      <c r="R221" s="90">
        <f t="shared" si="11"/>
        <v>450</v>
      </c>
    </row>
    <row r="222" spans="1:18" ht="33.75">
      <c r="A222" s="329">
        <v>44151</v>
      </c>
      <c r="B222" s="330" t="s">
        <v>1762</v>
      </c>
      <c r="C222" s="330" t="s">
        <v>1763</v>
      </c>
      <c r="D222" s="331" t="s">
        <v>61</v>
      </c>
      <c r="E222" s="331" t="s">
        <v>77</v>
      </c>
      <c r="F222" s="332">
        <v>161.72999999999999</v>
      </c>
      <c r="G222" s="330" t="s">
        <v>1764</v>
      </c>
      <c r="H222" s="330" t="s">
        <v>1765</v>
      </c>
      <c r="I222" s="331" t="s">
        <v>1766</v>
      </c>
      <c r="J222" s="333" t="s">
        <v>491</v>
      </c>
      <c r="K222" s="329">
        <v>44151</v>
      </c>
      <c r="L222" s="332">
        <v>11.4</v>
      </c>
      <c r="M222" s="331" t="s">
        <v>492</v>
      </c>
      <c r="N222" s="332">
        <v>30.66</v>
      </c>
      <c r="O222" s="332">
        <v>13.59</v>
      </c>
      <c r="P222" s="90">
        <f t="shared" si="9"/>
        <v>214</v>
      </c>
      <c r="Q222" s="90">
        <f t="shared" si="10"/>
        <v>322</v>
      </c>
      <c r="R222" s="90">
        <f t="shared" si="11"/>
        <v>348</v>
      </c>
    </row>
    <row r="223" spans="1:18">
      <c r="A223" s="329">
        <v>44438</v>
      </c>
      <c r="B223" s="330" t="s">
        <v>1200</v>
      </c>
      <c r="C223" s="330" t="s">
        <v>1201</v>
      </c>
      <c r="D223" s="331" t="s">
        <v>61</v>
      </c>
      <c r="E223" s="331" t="s">
        <v>77</v>
      </c>
      <c r="F223" s="332">
        <v>157.84</v>
      </c>
      <c r="G223" s="330" t="s">
        <v>1202</v>
      </c>
      <c r="H223" s="330" t="s">
        <v>60</v>
      </c>
      <c r="I223" s="331" t="s">
        <v>1203</v>
      </c>
      <c r="J223" s="333" t="s">
        <v>491</v>
      </c>
      <c r="K223" s="329">
        <v>44438</v>
      </c>
      <c r="L223" s="332">
        <v>36.770000000000003</v>
      </c>
      <c r="M223" s="331" t="s">
        <v>492</v>
      </c>
      <c r="N223" s="332">
        <v>30.62</v>
      </c>
      <c r="O223" s="332">
        <v>30.46</v>
      </c>
      <c r="P223" s="90">
        <f t="shared" si="9"/>
        <v>215</v>
      </c>
      <c r="Q223" s="90">
        <f t="shared" si="10"/>
        <v>171</v>
      </c>
      <c r="R223" s="90">
        <f t="shared" si="11"/>
        <v>248</v>
      </c>
    </row>
    <row r="224" spans="1:18">
      <c r="A224" s="329">
        <v>44896</v>
      </c>
      <c r="B224" s="330" t="s">
        <v>1337</v>
      </c>
      <c r="C224" s="330" t="s">
        <v>1338</v>
      </c>
      <c r="D224" s="331" t="s">
        <v>61</v>
      </c>
      <c r="E224" s="331" t="s">
        <v>77</v>
      </c>
      <c r="F224" s="332">
        <v>135.34</v>
      </c>
      <c r="G224" s="330" t="s">
        <v>1339</v>
      </c>
      <c r="H224" s="330" t="s">
        <v>60</v>
      </c>
      <c r="I224" s="331" t="s">
        <v>1340</v>
      </c>
      <c r="J224" s="333" t="s">
        <v>491</v>
      </c>
      <c r="K224" s="329">
        <v>44896</v>
      </c>
      <c r="L224" s="332">
        <v>28</v>
      </c>
      <c r="M224" s="331" t="s">
        <v>492</v>
      </c>
      <c r="N224" s="332">
        <v>30.61</v>
      </c>
      <c r="O224" s="332">
        <v>20.190000000000001</v>
      </c>
      <c r="P224" s="90">
        <f t="shared" si="9"/>
        <v>216</v>
      </c>
      <c r="Q224" s="90">
        <f t="shared" si="10"/>
        <v>208</v>
      </c>
      <c r="R224" s="90">
        <f t="shared" si="11"/>
        <v>311</v>
      </c>
    </row>
    <row r="225" spans="1:18">
      <c r="A225" s="329">
        <v>44224</v>
      </c>
      <c r="B225" s="330" t="s">
        <v>1334</v>
      </c>
      <c r="C225" s="330" t="s">
        <v>60</v>
      </c>
      <c r="D225" s="331" t="s">
        <v>61</v>
      </c>
      <c r="E225" s="331" t="s">
        <v>67</v>
      </c>
      <c r="F225" s="332">
        <v>24.8</v>
      </c>
      <c r="G225" s="330" t="s">
        <v>1335</v>
      </c>
      <c r="H225" s="330" t="s">
        <v>60</v>
      </c>
      <c r="I225" s="331" t="s">
        <v>1336</v>
      </c>
      <c r="J225" s="333" t="s">
        <v>491</v>
      </c>
      <c r="K225" s="329">
        <v>44224</v>
      </c>
      <c r="L225" s="332">
        <v>28.13</v>
      </c>
      <c r="M225" s="331" t="s">
        <v>492</v>
      </c>
      <c r="N225" s="332">
        <v>30.57</v>
      </c>
      <c r="O225" s="332">
        <v>30.57</v>
      </c>
      <c r="P225" s="90">
        <f t="shared" si="9"/>
        <v>217</v>
      </c>
      <c r="Q225" s="90">
        <f t="shared" si="10"/>
        <v>207</v>
      </c>
      <c r="R225" s="90">
        <f t="shared" si="11"/>
        <v>246</v>
      </c>
    </row>
    <row r="226" spans="1:18">
      <c r="A226" s="329">
        <v>44685</v>
      </c>
      <c r="B226" s="330" t="s">
        <v>1282</v>
      </c>
      <c r="C226" s="330" t="s">
        <v>1283</v>
      </c>
      <c r="D226" s="331" t="s">
        <v>61</v>
      </c>
      <c r="E226" s="331" t="s">
        <v>77</v>
      </c>
      <c r="F226" s="332">
        <v>16382.89</v>
      </c>
      <c r="G226" s="330" t="s">
        <v>1284</v>
      </c>
      <c r="H226" s="330" t="s">
        <v>60</v>
      </c>
      <c r="I226" s="331" t="s">
        <v>1285</v>
      </c>
      <c r="J226" s="333" t="s">
        <v>491</v>
      </c>
      <c r="K226" s="329">
        <v>44685</v>
      </c>
      <c r="L226" s="332">
        <v>32.78</v>
      </c>
      <c r="M226" s="331" t="s">
        <v>492</v>
      </c>
      <c r="N226" s="332">
        <v>30.56</v>
      </c>
      <c r="O226" s="332">
        <v>42.54</v>
      </c>
      <c r="P226" s="90">
        <f t="shared" si="9"/>
        <v>218</v>
      </c>
      <c r="Q226" s="90">
        <f t="shared" si="10"/>
        <v>192</v>
      </c>
      <c r="R226" s="90">
        <f t="shared" si="11"/>
        <v>190</v>
      </c>
    </row>
    <row r="227" spans="1:18">
      <c r="A227" s="329">
        <v>44544</v>
      </c>
      <c r="B227" s="330" t="s">
        <v>1707</v>
      </c>
      <c r="C227" s="330" t="s">
        <v>1708</v>
      </c>
      <c r="D227" s="331" t="s">
        <v>61</v>
      </c>
      <c r="E227" s="331" t="s">
        <v>77</v>
      </c>
      <c r="F227" s="332">
        <v>208.2</v>
      </c>
      <c r="G227" s="330" t="s">
        <v>1709</v>
      </c>
      <c r="H227" s="330" t="s">
        <v>60</v>
      </c>
      <c r="I227" s="331" t="s">
        <v>1710</v>
      </c>
      <c r="J227" s="333" t="s">
        <v>491</v>
      </c>
      <c r="K227" s="329">
        <v>44544</v>
      </c>
      <c r="L227" s="332">
        <v>13.42</v>
      </c>
      <c r="M227" s="331" t="s">
        <v>492</v>
      </c>
      <c r="N227" s="332">
        <v>30.43</v>
      </c>
      <c r="O227" s="332">
        <v>39.75</v>
      </c>
      <c r="P227" s="90">
        <f t="shared" si="9"/>
        <v>219</v>
      </c>
      <c r="Q227" s="90">
        <f t="shared" si="10"/>
        <v>307</v>
      </c>
      <c r="R227" s="90">
        <f t="shared" si="11"/>
        <v>204</v>
      </c>
    </row>
    <row r="228" spans="1:18">
      <c r="A228" s="329">
        <v>44020</v>
      </c>
      <c r="B228" s="330" t="s">
        <v>1329</v>
      </c>
      <c r="C228" s="330" t="s">
        <v>1330</v>
      </c>
      <c r="D228" s="331" t="s">
        <v>61</v>
      </c>
      <c r="E228" s="331" t="s">
        <v>67</v>
      </c>
      <c r="F228" s="332">
        <v>666.46</v>
      </c>
      <c r="G228" s="330" t="s">
        <v>1331</v>
      </c>
      <c r="H228" s="330" t="s">
        <v>1332</v>
      </c>
      <c r="I228" s="331" t="s">
        <v>1333</v>
      </c>
      <c r="J228" s="333" t="s">
        <v>491</v>
      </c>
      <c r="K228" s="329">
        <v>44020</v>
      </c>
      <c r="L228" s="332">
        <v>28.43</v>
      </c>
      <c r="M228" s="331" t="s">
        <v>492</v>
      </c>
      <c r="N228" s="332">
        <v>30.37</v>
      </c>
      <c r="O228" s="332">
        <v>7.88</v>
      </c>
      <c r="P228" s="90">
        <f t="shared" si="9"/>
        <v>220</v>
      </c>
      <c r="Q228" s="90">
        <f t="shared" si="10"/>
        <v>206</v>
      </c>
      <c r="R228" s="90">
        <f t="shared" si="11"/>
        <v>387</v>
      </c>
    </row>
    <row r="229" spans="1:18">
      <c r="A229" s="329">
        <v>44643</v>
      </c>
      <c r="B229" s="330" t="s">
        <v>1652</v>
      </c>
      <c r="C229" s="330" t="s">
        <v>1653</v>
      </c>
      <c r="D229" s="331" t="s">
        <v>61</v>
      </c>
      <c r="E229" s="331" t="s">
        <v>77</v>
      </c>
      <c r="F229" s="332">
        <v>1774.38</v>
      </c>
      <c r="G229" s="330" t="s">
        <v>1654</v>
      </c>
      <c r="H229" s="330" t="s">
        <v>60</v>
      </c>
      <c r="I229" s="331" t="s">
        <v>1655</v>
      </c>
      <c r="J229" s="333" t="s">
        <v>491</v>
      </c>
      <c r="K229" s="329">
        <v>44643</v>
      </c>
      <c r="L229" s="332">
        <v>16.11</v>
      </c>
      <c r="M229" s="331" t="s">
        <v>492</v>
      </c>
      <c r="N229" s="332">
        <v>30.34</v>
      </c>
      <c r="O229" s="332">
        <v>14.37</v>
      </c>
      <c r="P229" s="90">
        <f t="shared" si="9"/>
        <v>221</v>
      </c>
      <c r="Q229" s="90">
        <f t="shared" si="10"/>
        <v>291</v>
      </c>
      <c r="R229" s="90">
        <f t="shared" si="11"/>
        <v>341</v>
      </c>
    </row>
    <row r="230" spans="1:18">
      <c r="A230" s="329">
        <v>44725</v>
      </c>
      <c r="B230" s="330" t="s">
        <v>1302</v>
      </c>
      <c r="C230" s="330" t="s">
        <v>1303</v>
      </c>
      <c r="D230" s="331" t="s">
        <v>61</v>
      </c>
      <c r="E230" s="331" t="s">
        <v>67</v>
      </c>
      <c r="F230" s="332">
        <v>20.55</v>
      </c>
      <c r="G230" s="330" t="s">
        <v>1304</v>
      </c>
      <c r="H230" s="330" t="s">
        <v>1305</v>
      </c>
      <c r="I230" s="331" t="s">
        <v>1306</v>
      </c>
      <c r="J230" s="333" t="s">
        <v>491</v>
      </c>
      <c r="K230" s="329">
        <v>44725</v>
      </c>
      <c r="L230" s="332">
        <v>30.52</v>
      </c>
      <c r="M230" s="331" t="s">
        <v>492</v>
      </c>
      <c r="N230" s="332">
        <v>30.17</v>
      </c>
      <c r="O230" s="332">
        <v>34.78</v>
      </c>
      <c r="P230" s="90">
        <f t="shared" si="9"/>
        <v>222</v>
      </c>
      <c r="Q230" s="90">
        <f t="shared" si="10"/>
        <v>199</v>
      </c>
      <c r="R230" s="90">
        <f t="shared" si="11"/>
        <v>227</v>
      </c>
    </row>
    <row r="231" spans="1:18">
      <c r="A231" s="329">
        <v>44200</v>
      </c>
      <c r="B231" s="330" t="s">
        <v>1319</v>
      </c>
      <c r="C231" s="330" t="s">
        <v>60</v>
      </c>
      <c r="D231" s="331" t="s">
        <v>61</v>
      </c>
      <c r="E231" s="331" t="s">
        <v>67</v>
      </c>
      <c r="F231" s="332">
        <v>941.42</v>
      </c>
      <c r="G231" s="330" t="s">
        <v>1320</v>
      </c>
      <c r="H231" s="330" t="s">
        <v>1321</v>
      </c>
      <c r="I231" s="331" t="s">
        <v>1322</v>
      </c>
      <c r="J231" s="333" t="s">
        <v>491</v>
      </c>
      <c r="K231" s="329">
        <v>44200</v>
      </c>
      <c r="L231" s="332">
        <v>29.5</v>
      </c>
      <c r="M231" s="331" t="s">
        <v>492</v>
      </c>
      <c r="N231" s="332">
        <v>30.11</v>
      </c>
      <c r="O231" s="332">
        <v>37.99</v>
      </c>
      <c r="P231" s="90">
        <f t="shared" si="9"/>
        <v>223</v>
      </c>
      <c r="Q231" s="90">
        <f t="shared" si="10"/>
        <v>203</v>
      </c>
      <c r="R231" s="90">
        <f t="shared" si="11"/>
        <v>208</v>
      </c>
    </row>
    <row r="232" spans="1:18" ht="45">
      <c r="A232" s="329">
        <v>44900</v>
      </c>
      <c r="B232" s="330" t="s">
        <v>1314</v>
      </c>
      <c r="C232" s="330" t="s">
        <v>1315</v>
      </c>
      <c r="D232" s="331" t="s">
        <v>61</v>
      </c>
      <c r="E232" s="331" t="s">
        <v>77</v>
      </c>
      <c r="F232" s="332">
        <v>74.959999999999994</v>
      </c>
      <c r="G232" s="330" t="s">
        <v>1316</v>
      </c>
      <c r="H232" s="330" t="s">
        <v>1317</v>
      </c>
      <c r="I232" s="331" t="s">
        <v>1318</v>
      </c>
      <c r="J232" s="333" t="s">
        <v>491</v>
      </c>
      <c r="K232" s="329">
        <v>44900</v>
      </c>
      <c r="L232" s="332">
        <v>30</v>
      </c>
      <c r="M232" s="331" t="s">
        <v>492</v>
      </c>
      <c r="N232" s="332">
        <v>30</v>
      </c>
      <c r="O232" s="332">
        <v>31.31</v>
      </c>
      <c r="P232" s="90">
        <f t="shared" si="9"/>
        <v>224</v>
      </c>
      <c r="Q232" s="90">
        <f t="shared" si="10"/>
        <v>202</v>
      </c>
      <c r="R232" s="90">
        <f t="shared" si="11"/>
        <v>243</v>
      </c>
    </row>
    <row r="233" spans="1:18" ht="67.5">
      <c r="A233" s="329">
        <v>43868</v>
      </c>
      <c r="B233" s="330" t="s">
        <v>2057</v>
      </c>
      <c r="C233" s="330" t="s">
        <v>2058</v>
      </c>
      <c r="D233" s="331" t="s">
        <v>61</v>
      </c>
      <c r="E233" s="331" t="s">
        <v>67</v>
      </c>
      <c r="F233" s="332">
        <v>2964.52</v>
      </c>
      <c r="G233" s="330" t="s">
        <v>2059</v>
      </c>
      <c r="H233" s="330" t="s">
        <v>2060</v>
      </c>
      <c r="I233" s="331" t="s">
        <v>2061</v>
      </c>
      <c r="J233" s="333" t="s">
        <v>491</v>
      </c>
      <c r="K233" s="329">
        <v>43868</v>
      </c>
      <c r="L233" s="332">
        <v>3.05</v>
      </c>
      <c r="M233" s="331" t="s">
        <v>492</v>
      </c>
      <c r="N233" s="332">
        <v>29.75</v>
      </c>
      <c r="O233" s="332">
        <v>25.08</v>
      </c>
      <c r="P233" s="90">
        <f t="shared" si="9"/>
        <v>225</v>
      </c>
      <c r="Q233" s="90">
        <f t="shared" si="10"/>
        <v>394</v>
      </c>
      <c r="R233" s="90">
        <f t="shared" si="11"/>
        <v>276</v>
      </c>
    </row>
    <row r="234" spans="1:18" ht="56.25">
      <c r="A234" s="329">
        <v>44774</v>
      </c>
      <c r="B234" s="330" t="s">
        <v>1438</v>
      </c>
      <c r="C234" s="330" t="s">
        <v>1439</v>
      </c>
      <c r="D234" s="331" t="s">
        <v>61</v>
      </c>
      <c r="E234" s="331" t="s">
        <v>77</v>
      </c>
      <c r="F234" s="332">
        <v>3967.2</v>
      </c>
      <c r="G234" s="330" t="s">
        <v>1440</v>
      </c>
      <c r="H234" s="330" t="s">
        <v>1441</v>
      </c>
      <c r="I234" s="331" t="s">
        <v>1442</v>
      </c>
      <c r="J234" s="333" t="s">
        <v>491</v>
      </c>
      <c r="K234" s="329">
        <v>44774</v>
      </c>
      <c r="L234" s="332">
        <v>24.36</v>
      </c>
      <c r="M234" s="331" t="s">
        <v>492</v>
      </c>
      <c r="N234" s="332">
        <v>29.67</v>
      </c>
      <c r="O234" s="332">
        <v>42.86</v>
      </c>
      <c r="P234" s="90">
        <f t="shared" si="9"/>
        <v>226</v>
      </c>
      <c r="Q234" s="90">
        <f t="shared" si="10"/>
        <v>235</v>
      </c>
      <c r="R234" s="90">
        <f t="shared" si="11"/>
        <v>185</v>
      </c>
    </row>
    <row r="235" spans="1:18">
      <c r="A235" s="329">
        <v>44722</v>
      </c>
      <c r="B235" s="330" t="s">
        <v>1428</v>
      </c>
      <c r="C235" s="330" t="s">
        <v>1429</v>
      </c>
      <c r="D235" s="331" t="s">
        <v>61</v>
      </c>
      <c r="E235" s="331" t="s">
        <v>77</v>
      </c>
      <c r="F235" s="332">
        <v>175.79</v>
      </c>
      <c r="G235" s="330" t="s">
        <v>1430</v>
      </c>
      <c r="H235" s="330" t="s">
        <v>1431</v>
      </c>
      <c r="I235" s="331" t="s">
        <v>1432</v>
      </c>
      <c r="J235" s="333" t="s">
        <v>491</v>
      </c>
      <c r="K235" s="329">
        <v>44722</v>
      </c>
      <c r="L235" s="332">
        <v>24.4</v>
      </c>
      <c r="M235" s="331" t="s">
        <v>492</v>
      </c>
      <c r="N235" s="332">
        <v>29.58</v>
      </c>
      <c r="O235" s="332">
        <v>48.1</v>
      </c>
      <c r="P235" s="90">
        <f t="shared" si="9"/>
        <v>227</v>
      </c>
      <c r="Q235" s="90">
        <f t="shared" si="10"/>
        <v>233</v>
      </c>
      <c r="R235" s="90">
        <f t="shared" si="11"/>
        <v>164</v>
      </c>
    </row>
    <row r="236" spans="1:18">
      <c r="A236" s="329">
        <v>44907</v>
      </c>
      <c r="B236" s="330" t="s">
        <v>1307</v>
      </c>
      <c r="C236" s="330" t="s">
        <v>1308</v>
      </c>
      <c r="D236" s="331" t="s">
        <v>61</v>
      </c>
      <c r="E236" s="331" t="s">
        <v>77</v>
      </c>
      <c r="F236" s="332">
        <v>9015.69</v>
      </c>
      <c r="G236" s="330" t="s">
        <v>1309</v>
      </c>
      <c r="H236" s="330" t="s">
        <v>60</v>
      </c>
      <c r="I236" s="331" t="s">
        <v>1310</v>
      </c>
      <c r="J236" s="333" t="s">
        <v>491</v>
      </c>
      <c r="K236" s="329">
        <v>44907</v>
      </c>
      <c r="L236" s="332">
        <v>30.46</v>
      </c>
      <c r="M236" s="331" t="s">
        <v>492</v>
      </c>
      <c r="N236" s="332">
        <v>29.19</v>
      </c>
      <c r="O236" s="332">
        <v>46.69</v>
      </c>
      <c r="P236" s="90">
        <f t="shared" si="9"/>
        <v>228</v>
      </c>
      <c r="Q236" s="90">
        <f t="shared" si="10"/>
        <v>200</v>
      </c>
      <c r="R236" s="90">
        <f t="shared" si="11"/>
        <v>175</v>
      </c>
    </row>
    <row r="237" spans="1:18">
      <c r="A237" s="329">
        <v>44909</v>
      </c>
      <c r="B237" s="330" t="s">
        <v>1351</v>
      </c>
      <c r="C237" s="330" t="s">
        <v>1352</v>
      </c>
      <c r="D237" s="331" t="s">
        <v>61</v>
      </c>
      <c r="E237" s="331" t="s">
        <v>77</v>
      </c>
      <c r="F237" s="332">
        <v>149.38</v>
      </c>
      <c r="G237" s="330" t="s">
        <v>1353</v>
      </c>
      <c r="H237" s="330" t="s">
        <v>60</v>
      </c>
      <c r="I237" s="331" t="s">
        <v>1354</v>
      </c>
      <c r="J237" s="333" t="s">
        <v>491</v>
      </c>
      <c r="K237" s="329">
        <v>44909</v>
      </c>
      <c r="L237" s="332">
        <v>27.44</v>
      </c>
      <c r="M237" s="331" t="s">
        <v>492</v>
      </c>
      <c r="N237" s="332">
        <v>28.87</v>
      </c>
      <c r="O237" s="332">
        <v>36.67</v>
      </c>
      <c r="P237" s="90">
        <f t="shared" si="9"/>
        <v>229</v>
      </c>
      <c r="Q237" s="90">
        <f t="shared" si="10"/>
        <v>211</v>
      </c>
      <c r="R237" s="90">
        <f t="shared" si="11"/>
        <v>212</v>
      </c>
    </row>
    <row r="238" spans="1:18">
      <c r="A238" s="329">
        <v>44470</v>
      </c>
      <c r="B238" s="330" t="s">
        <v>1346</v>
      </c>
      <c r="C238" s="330" t="s">
        <v>1347</v>
      </c>
      <c r="D238" s="331" t="s">
        <v>61</v>
      </c>
      <c r="E238" s="331" t="s">
        <v>77</v>
      </c>
      <c r="F238" s="332">
        <v>141.58000000000001</v>
      </c>
      <c r="G238" s="330" t="s">
        <v>1348</v>
      </c>
      <c r="H238" s="330" t="s">
        <v>1349</v>
      </c>
      <c r="I238" s="331" t="s">
        <v>1350</v>
      </c>
      <c r="J238" s="333" t="s">
        <v>491</v>
      </c>
      <c r="K238" s="329">
        <v>44470</v>
      </c>
      <c r="L238" s="332">
        <v>27.55</v>
      </c>
      <c r="M238" s="331" t="s">
        <v>492</v>
      </c>
      <c r="N238" s="332">
        <v>28.37</v>
      </c>
      <c r="O238" s="332">
        <v>28.37</v>
      </c>
      <c r="P238" s="90">
        <f t="shared" si="9"/>
        <v>230</v>
      </c>
      <c r="Q238" s="90">
        <f t="shared" si="10"/>
        <v>210</v>
      </c>
      <c r="R238" s="90">
        <f t="shared" si="11"/>
        <v>260</v>
      </c>
    </row>
    <row r="239" spans="1:18" ht="67.5">
      <c r="A239" s="329">
        <v>44823</v>
      </c>
      <c r="B239" s="330" t="s">
        <v>1109</v>
      </c>
      <c r="C239" s="330" t="s">
        <v>1110</v>
      </c>
      <c r="D239" s="331" t="s">
        <v>61</v>
      </c>
      <c r="E239" s="331" t="s">
        <v>77</v>
      </c>
      <c r="F239" s="332">
        <v>4589.78</v>
      </c>
      <c r="G239" s="330" t="s">
        <v>1111</v>
      </c>
      <c r="H239" s="330" t="s">
        <v>1112</v>
      </c>
      <c r="I239" s="331" t="s">
        <v>1113</v>
      </c>
      <c r="J239" s="333" t="s">
        <v>491</v>
      </c>
      <c r="K239" s="329">
        <v>44823</v>
      </c>
      <c r="L239" s="332">
        <v>43.93</v>
      </c>
      <c r="M239" s="331" t="s">
        <v>492</v>
      </c>
      <c r="N239" s="332">
        <v>28.28</v>
      </c>
      <c r="O239" s="332">
        <v>27.04</v>
      </c>
      <c r="P239" s="90">
        <f t="shared" si="9"/>
        <v>231</v>
      </c>
      <c r="Q239" s="90">
        <f t="shared" si="10"/>
        <v>148</v>
      </c>
      <c r="R239" s="90">
        <f t="shared" si="11"/>
        <v>265</v>
      </c>
    </row>
    <row r="240" spans="1:18">
      <c r="A240" s="329">
        <v>44505</v>
      </c>
      <c r="B240" s="330" t="s">
        <v>275</v>
      </c>
      <c r="C240" s="330" t="s">
        <v>60</v>
      </c>
      <c r="D240" s="331" t="s">
        <v>61</v>
      </c>
      <c r="E240" s="331" t="s">
        <v>67</v>
      </c>
      <c r="F240" s="332">
        <v>565.94000000000005</v>
      </c>
      <c r="G240" s="330" t="s">
        <v>276</v>
      </c>
      <c r="H240" s="330" t="s">
        <v>60</v>
      </c>
      <c r="I240" s="331" t="s">
        <v>277</v>
      </c>
      <c r="J240" s="333" t="s">
        <v>491</v>
      </c>
      <c r="K240" s="329">
        <v>44505</v>
      </c>
      <c r="L240" s="332">
        <v>24.51</v>
      </c>
      <c r="M240" s="331" t="s">
        <v>492</v>
      </c>
      <c r="N240" s="332">
        <v>28.25</v>
      </c>
      <c r="O240" s="332">
        <v>29.2</v>
      </c>
      <c r="P240" s="90">
        <f t="shared" si="9"/>
        <v>232</v>
      </c>
      <c r="Q240" s="90">
        <f t="shared" si="10"/>
        <v>231</v>
      </c>
      <c r="R240" s="90">
        <f t="shared" si="11"/>
        <v>255</v>
      </c>
    </row>
    <row r="241" spans="1:18">
      <c r="A241" s="329">
        <v>44063</v>
      </c>
      <c r="B241" s="330" t="s">
        <v>329</v>
      </c>
      <c r="C241" s="330" t="s">
        <v>60</v>
      </c>
      <c r="D241" s="331" t="s">
        <v>61</v>
      </c>
      <c r="E241" s="331" t="s">
        <v>67</v>
      </c>
      <c r="F241" s="332">
        <v>156.75</v>
      </c>
      <c r="G241" s="330" t="s">
        <v>258</v>
      </c>
      <c r="H241" s="330" t="s">
        <v>60</v>
      </c>
      <c r="I241" s="331" t="s">
        <v>330</v>
      </c>
      <c r="J241" s="333" t="s">
        <v>491</v>
      </c>
      <c r="K241" s="329">
        <v>44063</v>
      </c>
      <c r="L241" s="332">
        <v>31.12</v>
      </c>
      <c r="M241" s="331" t="s">
        <v>492</v>
      </c>
      <c r="N241" s="332">
        <v>28.04</v>
      </c>
      <c r="O241" s="332">
        <v>26.3</v>
      </c>
      <c r="P241" s="90">
        <f t="shared" si="9"/>
        <v>233</v>
      </c>
      <c r="Q241" s="90">
        <f t="shared" si="10"/>
        <v>198</v>
      </c>
      <c r="R241" s="90">
        <f t="shared" si="11"/>
        <v>268</v>
      </c>
    </row>
    <row r="242" spans="1:18">
      <c r="A242" s="329">
        <v>44823</v>
      </c>
      <c r="B242" s="330" t="s">
        <v>958</v>
      </c>
      <c r="C242" s="330" t="s">
        <v>959</v>
      </c>
      <c r="D242" s="331" t="s">
        <v>61</v>
      </c>
      <c r="E242" s="331" t="s">
        <v>77</v>
      </c>
      <c r="F242" s="332">
        <v>378.33</v>
      </c>
      <c r="G242" s="330" t="s">
        <v>960</v>
      </c>
      <c r="H242" s="330" t="s">
        <v>961</v>
      </c>
      <c r="I242" s="331" t="s">
        <v>962</v>
      </c>
      <c r="J242" s="333" t="s">
        <v>491</v>
      </c>
      <c r="K242" s="329">
        <v>44823</v>
      </c>
      <c r="L242" s="332">
        <v>55.91</v>
      </c>
      <c r="M242" s="331" t="s">
        <v>492</v>
      </c>
      <c r="N242" s="332">
        <v>27.94</v>
      </c>
      <c r="O242" s="332">
        <v>39.869999999999997</v>
      </c>
      <c r="P242" s="90">
        <f t="shared" si="9"/>
        <v>234</v>
      </c>
      <c r="Q242" s="90">
        <f t="shared" si="10"/>
        <v>110</v>
      </c>
      <c r="R242" s="90">
        <f t="shared" si="11"/>
        <v>202</v>
      </c>
    </row>
    <row r="243" spans="1:18">
      <c r="A243" s="329">
        <v>44911</v>
      </c>
      <c r="B243" s="330" t="s">
        <v>1264</v>
      </c>
      <c r="C243" s="330" t="s">
        <v>1265</v>
      </c>
      <c r="D243" s="331" t="s">
        <v>61</v>
      </c>
      <c r="E243" s="331" t="s">
        <v>77</v>
      </c>
      <c r="F243" s="332">
        <v>224.1</v>
      </c>
      <c r="G243" s="330" t="s">
        <v>1266</v>
      </c>
      <c r="H243" s="330" t="s">
        <v>60</v>
      </c>
      <c r="I243" s="331" t="s">
        <v>1267</v>
      </c>
      <c r="J243" s="333" t="s">
        <v>491</v>
      </c>
      <c r="K243" s="329">
        <v>44911</v>
      </c>
      <c r="L243" s="332">
        <v>33.39</v>
      </c>
      <c r="M243" s="331" t="s">
        <v>492</v>
      </c>
      <c r="N243" s="332">
        <v>27.71</v>
      </c>
      <c r="O243" s="332">
        <v>22.5</v>
      </c>
      <c r="P243" s="90">
        <f t="shared" si="9"/>
        <v>235</v>
      </c>
      <c r="Q243" s="90">
        <f t="shared" si="10"/>
        <v>188</v>
      </c>
      <c r="R243" s="90">
        <f t="shared" si="11"/>
        <v>296</v>
      </c>
    </row>
    <row r="244" spans="1:18" ht="22.5">
      <c r="A244" s="329">
        <v>44719</v>
      </c>
      <c r="B244" s="330" t="s">
        <v>1393</v>
      </c>
      <c r="C244" s="330" t="s">
        <v>1394</v>
      </c>
      <c r="D244" s="331" t="s">
        <v>61</v>
      </c>
      <c r="E244" s="331" t="s">
        <v>77</v>
      </c>
      <c r="F244" s="332">
        <v>2019.7</v>
      </c>
      <c r="G244" s="330" t="s">
        <v>1395</v>
      </c>
      <c r="H244" s="330" t="s">
        <v>1396</v>
      </c>
      <c r="I244" s="331" t="s">
        <v>1397</v>
      </c>
      <c r="J244" s="333" t="s">
        <v>491</v>
      </c>
      <c r="K244" s="329">
        <v>44719</v>
      </c>
      <c r="L244" s="332">
        <v>26.15</v>
      </c>
      <c r="M244" s="331" t="s">
        <v>492</v>
      </c>
      <c r="N244" s="332">
        <v>27.57</v>
      </c>
      <c r="O244" s="332">
        <v>28.29</v>
      </c>
      <c r="P244" s="90">
        <f t="shared" si="9"/>
        <v>236</v>
      </c>
      <c r="Q244" s="90">
        <f t="shared" si="10"/>
        <v>222</v>
      </c>
      <c r="R244" s="90">
        <f t="shared" si="11"/>
        <v>261</v>
      </c>
    </row>
    <row r="245" spans="1:18">
      <c r="A245" s="329">
        <v>44176</v>
      </c>
      <c r="B245" s="330" t="s">
        <v>1268</v>
      </c>
      <c r="C245" s="330" t="s">
        <v>1269</v>
      </c>
      <c r="D245" s="331" t="s">
        <v>61</v>
      </c>
      <c r="E245" s="331" t="s">
        <v>67</v>
      </c>
      <c r="F245" s="332">
        <v>50.33</v>
      </c>
      <c r="G245" s="330" t="s">
        <v>1270</v>
      </c>
      <c r="H245" s="330" t="s">
        <v>1271</v>
      </c>
      <c r="I245" s="331" t="s">
        <v>1272</v>
      </c>
      <c r="J245" s="333" t="s">
        <v>491</v>
      </c>
      <c r="K245" s="329">
        <v>44176</v>
      </c>
      <c r="L245" s="332">
        <v>33.33</v>
      </c>
      <c r="M245" s="331" t="s">
        <v>492</v>
      </c>
      <c r="N245" s="332">
        <v>27.47</v>
      </c>
      <c r="O245" s="332">
        <v>46.84</v>
      </c>
      <c r="P245" s="90">
        <f t="shared" si="9"/>
        <v>237</v>
      </c>
      <c r="Q245" s="90">
        <f t="shared" si="10"/>
        <v>189</v>
      </c>
      <c r="R245" s="90">
        <f t="shared" si="11"/>
        <v>172</v>
      </c>
    </row>
    <row r="246" spans="1:18">
      <c r="A246" s="329">
        <v>44123</v>
      </c>
      <c r="B246" s="330" t="s">
        <v>1539</v>
      </c>
      <c r="C246" s="330" t="s">
        <v>1540</v>
      </c>
      <c r="D246" s="331" t="s">
        <v>61</v>
      </c>
      <c r="E246" s="331" t="s">
        <v>77</v>
      </c>
      <c r="F246" s="332">
        <v>41.27</v>
      </c>
      <c r="G246" s="330" t="s">
        <v>1541</v>
      </c>
      <c r="H246" s="330" t="s">
        <v>1542</v>
      </c>
      <c r="I246" s="331" t="s">
        <v>1543</v>
      </c>
      <c r="J246" s="333" t="s">
        <v>491</v>
      </c>
      <c r="K246" s="329">
        <v>44123</v>
      </c>
      <c r="L246" s="332">
        <v>20.2</v>
      </c>
      <c r="M246" s="331" t="s">
        <v>492</v>
      </c>
      <c r="N246" s="332">
        <v>27.29</v>
      </c>
      <c r="O246" s="332">
        <v>49.32</v>
      </c>
      <c r="P246" s="90">
        <f t="shared" si="9"/>
        <v>238</v>
      </c>
      <c r="Q246" s="90">
        <f t="shared" si="10"/>
        <v>261</v>
      </c>
      <c r="R246" s="90">
        <f t="shared" si="11"/>
        <v>159</v>
      </c>
    </row>
    <row r="247" spans="1:18">
      <c r="A247" s="329">
        <v>44713</v>
      </c>
      <c r="B247" s="330" t="s">
        <v>1671</v>
      </c>
      <c r="C247" s="330" t="s">
        <v>1672</v>
      </c>
      <c r="D247" s="331" t="s">
        <v>61</v>
      </c>
      <c r="E247" s="331" t="s">
        <v>67</v>
      </c>
      <c r="F247" s="332">
        <v>14.35</v>
      </c>
      <c r="G247" s="330" t="s">
        <v>1673</v>
      </c>
      <c r="H247" s="330" t="s">
        <v>60</v>
      </c>
      <c r="I247" s="331" t="s">
        <v>1674</v>
      </c>
      <c r="J247" s="333" t="s">
        <v>491</v>
      </c>
      <c r="K247" s="329">
        <v>44713</v>
      </c>
      <c r="L247" s="332">
        <v>14.86</v>
      </c>
      <c r="M247" s="331" t="s">
        <v>492</v>
      </c>
      <c r="N247" s="332">
        <v>27.17</v>
      </c>
      <c r="O247" s="332">
        <v>30.27</v>
      </c>
      <c r="P247" s="90">
        <f t="shared" si="9"/>
        <v>239</v>
      </c>
      <c r="Q247" s="90">
        <f t="shared" si="10"/>
        <v>296</v>
      </c>
      <c r="R247" s="90">
        <f t="shared" si="11"/>
        <v>250</v>
      </c>
    </row>
    <row r="248" spans="1:18">
      <c r="A248" s="329">
        <v>44244</v>
      </c>
      <c r="B248" s="330" t="s">
        <v>1376</v>
      </c>
      <c r="C248" s="330" t="s">
        <v>1377</v>
      </c>
      <c r="D248" s="331" t="s">
        <v>61</v>
      </c>
      <c r="E248" s="331" t="s">
        <v>77</v>
      </c>
      <c r="F248" s="338">
        <v>0.108</v>
      </c>
      <c r="G248" s="330" t="s">
        <v>60</v>
      </c>
      <c r="H248" s="330" t="s">
        <v>60</v>
      </c>
      <c r="I248" s="331" t="s">
        <v>1378</v>
      </c>
      <c r="J248" s="333" t="s">
        <v>491</v>
      </c>
      <c r="K248" s="329">
        <v>44244</v>
      </c>
      <c r="L248" s="332">
        <v>27.12</v>
      </c>
      <c r="M248" s="331" t="s">
        <v>492</v>
      </c>
      <c r="N248" s="332">
        <v>27.12</v>
      </c>
      <c r="O248" s="332">
        <v>33.33</v>
      </c>
      <c r="P248" s="90">
        <f t="shared" si="9"/>
        <v>240</v>
      </c>
      <c r="Q248" s="90">
        <f t="shared" si="10"/>
        <v>217</v>
      </c>
      <c r="R248" s="90">
        <f t="shared" si="11"/>
        <v>233</v>
      </c>
    </row>
    <row r="249" spans="1:18">
      <c r="A249" s="329">
        <v>44602</v>
      </c>
      <c r="B249" s="330" t="s">
        <v>1417</v>
      </c>
      <c r="C249" s="330" t="s">
        <v>1418</v>
      </c>
      <c r="D249" s="331" t="s">
        <v>61</v>
      </c>
      <c r="E249" s="331" t="s">
        <v>67</v>
      </c>
      <c r="F249" s="332">
        <v>4.13</v>
      </c>
      <c r="G249" s="330" t="s">
        <v>1419</v>
      </c>
      <c r="H249" s="330" t="s">
        <v>60</v>
      </c>
      <c r="I249" s="331" t="s">
        <v>1420</v>
      </c>
      <c r="J249" s="333" t="s">
        <v>491</v>
      </c>
      <c r="K249" s="329">
        <v>44602</v>
      </c>
      <c r="L249" s="332">
        <v>25</v>
      </c>
      <c r="M249" s="331" t="s">
        <v>492</v>
      </c>
      <c r="N249" s="332">
        <v>27.12</v>
      </c>
      <c r="O249" s="332">
        <v>17.649999999999999</v>
      </c>
      <c r="P249" s="90">
        <f t="shared" si="9"/>
        <v>240</v>
      </c>
      <c r="Q249" s="90">
        <f t="shared" si="10"/>
        <v>228</v>
      </c>
      <c r="R249" s="90">
        <f t="shared" si="11"/>
        <v>320</v>
      </c>
    </row>
    <row r="250" spans="1:18">
      <c r="A250" s="329">
        <v>44712</v>
      </c>
      <c r="B250" s="330" t="s">
        <v>1493</v>
      </c>
      <c r="C250" s="330" t="s">
        <v>1494</v>
      </c>
      <c r="D250" s="331" t="s">
        <v>61</v>
      </c>
      <c r="E250" s="331" t="s">
        <v>67</v>
      </c>
      <c r="F250" s="332">
        <v>209.34</v>
      </c>
      <c r="G250" s="330" t="s">
        <v>60</v>
      </c>
      <c r="H250" s="330" t="s">
        <v>1495</v>
      </c>
      <c r="I250" s="331" t="s">
        <v>1496</v>
      </c>
      <c r="J250" s="333" t="s">
        <v>491</v>
      </c>
      <c r="K250" s="329">
        <v>44712</v>
      </c>
      <c r="L250" s="332">
        <v>22.04</v>
      </c>
      <c r="M250" s="331" t="s">
        <v>492</v>
      </c>
      <c r="N250" s="332">
        <v>26.75</v>
      </c>
      <c r="O250" s="332">
        <v>19.72</v>
      </c>
      <c r="P250" s="90">
        <f t="shared" si="9"/>
        <v>242</v>
      </c>
      <c r="Q250" s="90">
        <f t="shared" si="10"/>
        <v>249</v>
      </c>
      <c r="R250" s="90">
        <f t="shared" si="11"/>
        <v>314</v>
      </c>
    </row>
    <row r="251" spans="1:18">
      <c r="A251" s="329">
        <v>44225</v>
      </c>
      <c r="B251" s="330" t="s">
        <v>1371</v>
      </c>
      <c r="C251" s="330" t="s">
        <v>1372</v>
      </c>
      <c r="D251" s="331" t="s">
        <v>61</v>
      </c>
      <c r="E251" s="331" t="s">
        <v>67</v>
      </c>
      <c r="F251" s="332">
        <v>129.62</v>
      </c>
      <c r="G251" s="330" t="s">
        <v>1373</v>
      </c>
      <c r="H251" s="330" t="s">
        <v>1374</v>
      </c>
      <c r="I251" s="331" t="s">
        <v>1375</v>
      </c>
      <c r="J251" s="333" t="s">
        <v>491</v>
      </c>
      <c r="K251" s="329">
        <v>44225</v>
      </c>
      <c r="L251" s="332">
        <v>27.33</v>
      </c>
      <c r="M251" s="331" t="s">
        <v>492</v>
      </c>
      <c r="N251" s="332">
        <v>26.74</v>
      </c>
      <c r="O251" s="332">
        <v>33.119999999999997</v>
      </c>
      <c r="P251" s="90">
        <f t="shared" si="9"/>
        <v>243</v>
      </c>
      <c r="Q251" s="90">
        <f t="shared" si="10"/>
        <v>216</v>
      </c>
      <c r="R251" s="90">
        <f t="shared" si="11"/>
        <v>235</v>
      </c>
    </row>
    <row r="252" spans="1:18">
      <c r="A252" s="329">
        <v>44256</v>
      </c>
      <c r="B252" s="330" t="s">
        <v>176</v>
      </c>
      <c r="C252" s="330" t="s">
        <v>60</v>
      </c>
      <c r="D252" s="331" t="s">
        <v>61</v>
      </c>
      <c r="E252" s="331" t="s">
        <v>67</v>
      </c>
      <c r="F252" s="332">
        <v>975.19</v>
      </c>
      <c r="G252" s="330" t="s">
        <v>177</v>
      </c>
      <c r="H252" s="330" t="s">
        <v>60</v>
      </c>
      <c r="I252" s="331" t="s">
        <v>178</v>
      </c>
      <c r="J252" s="333" t="s">
        <v>491</v>
      </c>
      <c r="K252" s="329">
        <v>44256</v>
      </c>
      <c r="L252" s="332">
        <v>26.42</v>
      </c>
      <c r="M252" s="331" t="s">
        <v>492</v>
      </c>
      <c r="N252" s="332">
        <v>26.73</v>
      </c>
      <c r="O252" s="332">
        <v>53.88</v>
      </c>
      <c r="P252" s="90">
        <f t="shared" si="9"/>
        <v>244</v>
      </c>
      <c r="Q252" s="90">
        <f t="shared" si="10"/>
        <v>220</v>
      </c>
      <c r="R252" s="90">
        <f t="shared" si="11"/>
        <v>144</v>
      </c>
    </row>
    <row r="253" spans="1:18">
      <c r="A253" s="329">
        <v>44832</v>
      </c>
      <c r="B253" s="330" t="s">
        <v>1589</v>
      </c>
      <c r="C253" s="330" t="s">
        <v>1590</v>
      </c>
      <c r="D253" s="331" t="s">
        <v>61</v>
      </c>
      <c r="E253" s="331" t="s">
        <v>77</v>
      </c>
      <c r="F253" s="332">
        <v>107.45</v>
      </c>
      <c r="G253" s="330" t="s">
        <v>1591</v>
      </c>
      <c r="H253" s="330" t="s">
        <v>60</v>
      </c>
      <c r="I253" s="331" t="s">
        <v>1592</v>
      </c>
      <c r="J253" s="333" t="s">
        <v>491</v>
      </c>
      <c r="K253" s="329">
        <v>44832</v>
      </c>
      <c r="L253" s="332">
        <v>18.75</v>
      </c>
      <c r="M253" s="331" t="s">
        <v>492</v>
      </c>
      <c r="N253" s="332">
        <v>26.67</v>
      </c>
      <c r="O253" s="332">
        <v>30.14</v>
      </c>
      <c r="P253" s="90">
        <f t="shared" si="9"/>
        <v>245</v>
      </c>
      <c r="Q253" s="90">
        <f t="shared" si="10"/>
        <v>274</v>
      </c>
      <c r="R253" s="90">
        <f t="shared" si="11"/>
        <v>251</v>
      </c>
    </row>
    <row r="254" spans="1:18" ht="22.5">
      <c r="A254" s="329">
        <v>44140</v>
      </c>
      <c r="B254" s="330" t="s">
        <v>1529</v>
      </c>
      <c r="C254" s="330" t="s">
        <v>1530</v>
      </c>
      <c r="D254" s="331" t="s">
        <v>61</v>
      </c>
      <c r="E254" s="331" t="s">
        <v>77</v>
      </c>
      <c r="F254" s="338">
        <v>0.27200000000000002</v>
      </c>
      <c r="G254" s="330" t="s">
        <v>60</v>
      </c>
      <c r="H254" s="330" t="s">
        <v>1531</v>
      </c>
      <c r="I254" s="331" t="s">
        <v>1532</v>
      </c>
      <c r="J254" s="333" t="s">
        <v>491</v>
      </c>
      <c r="K254" s="329">
        <v>44140</v>
      </c>
      <c r="L254" s="332">
        <v>20.64</v>
      </c>
      <c r="M254" s="331" t="s">
        <v>492</v>
      </c>
      <c r="N254" s="332">
        <v>26.58</v>
      </c>
      <c r="O254" s="332">
        <v>32.74</v>
      </c>
      <c r="P254" s="90">
        <f t="shared" si="9"/>
        <v>246</v>
      </c>
      <c r="Q254" s="90">
        <f t="shared" si="10"/>
        <v>258</v>
      </c>
      <c r="R254" s="90">
        <f t="shared" si="11"/>
        <v>236</v>
      </c>
    </row>
    <row r="255" spans="1:18" ht="33.75">
      <c r="A255" s="329">
        <v>44277</v>
      </c>
      <c r="B255" s="330" t="s">
        <v>261</v>
      </c>
      <c r="C255" s="330" t="s">
        <v>60</v>
      </c>
      <c r="D255" s="331" t="s">
        <v>61</v>
      </c>
      <c r="E255" s="331" t="s">
        <v>67</v>
      </c>
      <c r="F255" s="332">
        <v>246.41</v>
      </c>
      <c r="G255" s="330" t="s">
        <v>262</v>
      </c>
      <c r="H255" s="330" t="s">
        <v>263</v>
      </c>
      <c r="I255" s="331" t="s">
        <v>264</v>
      </c>
      <c r="J255" s="333" t="s">
        <v>491</v>
      </c>
      <c r="K255" s="329">
        <v>44277</v>
      </c>
      <c r="L255" s="332">
        <v>24.54</v>
      </c>
      <c r="M255" s="331" t="s">
        <v>492</v>
      </c>
      <c r="N255" s="332">
        <v>26.55</v>
      </c>
      <c r="O255" s="332">
        <v>44.63</v>
      </c>
      <c r="P255" s="90">
        <f t="shared" si="9"/>
        <v>247</v>
      </c>
      <c r="Q255" s="90">
        <f t="shared" si="10"/>
        <v>230</v>
      </c>
      <c r="R255" s="90">
        <f t="shared" si="11"/>
        <v>178</v>
      </c>
    </row>
    <row r="256" spans="1:18">
      <c r="A256" s="329">
        <v>44874</v>
      </c>
      <c r="B256" s="330" t="s">
        <v>1570</v>
      </c>
      <c r="C256" s="330" t="s">
        <v>1571</v>
      </c>
      <c r="D256" s="331" t="s">
        <v>61</v>
      </c>
      <c r="E256" s="331" t="s">
        <v>77</v>
      </c>
      <c r="F256" s="332">
        <v>2.89</v>
      </c>
      <c r="G256" s="330" t="s">
        <v>60</v>
      </c>
      <c r="H256" s="330" t="s">
        <v>60</v>
      </c>
      <c r="I256" s="331" t="s">
        <v>1572</v>
      </c>
      <c r="J256" s="333" t="s">
        <v>491</v>
      </c>
      <c r="K256" s="329">
        <v>44874</v>
      </c>
      <c r="L256" s="332">
        <v>19.3</v>
      </c>
      <c r="M256" s="331" t="s">
        <v>492</v>
      </c>
      <c r="N256" s="332">
        <v>25.71</v>
      </c>
      <c r="O256" s="332">
        <v>42.65</v>
      </c>
      <c r="P256" s="90">
        <f t="shared" si="9"/>
        <v>248</v>
      </c>
      <c r="Q256" s="90">
        <f t="shared" si="10"/>
        <v>269</v>
      </c>
      <c r="R256" s="90">
        <f t="shared" si="11"/>
        <v>187</v>
      </c>
    </row>
    <row r="257" spans="1:18" ht="33.75">
      <c r="A257" s="329">
        <v>44875</v>
      </c>
      <c r="B257" s="330" t="s">
        <v>1757</v>
      </c>
      <c r="C257" s="330" t="s">
        <v>1758</v>
      </c>
      <c r="D257" s="331" t="s">
        <v>61</v>
      </c>
      <c r="E257" s="331" t="s">
        <v>77</v>
      </c>
      <c r="F257" s="332">
        <v>639.46</v>
      </c>
      <c r="G257" s="330" t="s">
        <v>1759</v>
      </c>
      <c r="H257" s="330" t="s">
        <v>1760</v>
      </c>
      <c r="I257" s="331" t="s">
        <v>1761</v>
      </c>
      <c r="J257" s="333" t="s">
        <v>491</v>
      </c>
      <c r="K257" s="329">
        <v>44875</v>
      </c>
      <c r="L257" s="332">
        <v>11.43</v>
      </c>
      <c r="M257" s="331" t="s">
        <v>492</v>
      </c>
      <c r="N257" s="332">
        <v>25.65</v>
      </c>
      <c r="O257" s="332">
        <v>20.53</v>
      </c>
      <c r="P257" s="90">
        <f t="shared" si="9"/>
        <v>249</v>
      </c>
      <c r="Q257" s="90">
        <f t="shared" si="10"/>
        <v>321</v>
      </c>
      <c r="R257" s="90">
        <f t="shared" si="11"/>
        <v>309</v>
      </c>
    </row>
    <row r="258" spans="1:18">
      <c r="A258" s="329">
        <v>44207</v>
      </c>
      <c r="B258" s="330" t="s">
        <v>1586</v>
      </c>
      <c r="C258" s="330" t="s">
        <v>60</v>
      </c>
      <c r="D258" s="331" t="s">
        <v>61</v>
      </c>
      <c r="E258" s="331" t="s">
        <v>67</v>
      </c>
      <c r="F258" s="332">
        <v>414.03</v>
      </c>
      <c r="G258" s="330" t="s">
        <v>1587</v>
      </c>
      <c r="H258" s="330" t="s">
        <v>60</v>
      </c>
      <c r="I258" s="331" t="s">
        <v>1588</v>
      </c>
      <c r="J258" s="333" t="s">
        <v>491</v>
      </c>
      <c r="K258" s="329">
        <v>44207</v>
      </c>
      <c r="L258" s="332">
        <v>18.96</v>
      </c>
      <c r="M258" s="331" t="s">
        <v>492</v>
      </c>
      <c r="N258" s="332">
        <v>25.59</v>
      </c>
      <c r="O258" s="332">
        <v>15.75</v>
      </c>
      <c r="P258" s="90">
        <f t="shared" si="9"/>
        <v>250</v>
      </c>
      <c r="Q258" s="90">
        <f t="shared" si="10"/>
        <v>273</v>
      </c>
      <c r="R258" s="90">
        <f t="shared" si="11"/>
        <v>332</v>
      </c>
    </row>
    <row r="259" spans="1:18">
      <c r="A259" s="329">
        <v>44589</v>
      </c>
      <c r="B259" s="330" t="s">
        <v>1403</v>
      </c>
      <c r="C259" s="330" t="s">
        <v>60</v>
      </c>
      <c r="D259" s="331" t="s">
        <v>61</v>
      </c>
      <c r="E259" s="331" t="s">
        <v>67</v>
      </c>
      <c r="F259" s="332">
        <v>64.430000000000007</v>
      </c>
      <c r="G259" s="330" t="s">
        <v>1404</v>
      </c>
      <c r="H259" s="330" t="s">
        <v>60</v>
      </c>
      <c r="I259" s="331" t="s">
        <v>1405</v>
      </c>
      <c r="J259" s="333" t="s">
        <v>491</v>
      </c>
      <c r="K259" s="329">
        <v>44589</v>
      </c>
      <c r="L259" s="332">
        <v>25.89</v>
      </c>
      <c r="M259" s="331" t="s">
        <v>492</v>
      </c>
      <c r="N259" s="332">
        <v>25.44</v>
      </c>
      <c r="O259" s="332">
        <v>27.15</v>
      </c>
      <c r="P259" s="90">
        <f t="shared" si="9"/>
        <v>251</v>
      </c>
      <c r="Q259" s="90">
        <f t="shared" si="10"/>
        <v>224</v>
      </c>
      <c r="R259" s="90">
        <f t="shared" si="11"/>
        <v>264</v>
      </c>
    </row>
    <row r="260" spans="1:18">
      <c r="A260" s="329">
        <v>44747</v>
      </c>
      <c r="B260" s="330" t="s">
        <v>1797</v>
      </c>
      <c r="C260" s="330" t="s">
        <v>1798</v>
      </c>
      <c r="D260" s="331" t="s">
        <v>61</v>
      </c>
      <c r="E260" s="331" t="s">
        <v>77</v>
      </c>
      <c r="F260" s="332">
        <v>84.5</v>
      </c>
      <c r="G260" s="330" t="s">
        <v>1793</v>
      </c>
      <c r="H260" s="330" t="s">
        <v>1799</v>
      </c>
      <c r="I260" s="331" t="s">
        <v>1800</v>
      </c>
      <c r="J260" s="333" t="s">
        <v>491</v>
      </c>
      <c r="K260" s="329">
        <v>44747</v>
      </c>
      <c r="L260" s="332">
        <v>10.42</v>
      </c>
      <c r="M260" s="331" t="s">
        <v>492</v>
      </c>
      <c r="N260" s="332">
        <v>25.41</v>
      </c>
      <c r="O260" s="332">
        <v>-47.91</v>
      </c>
      <c r="P260" s="90">
        <f t="shared" si="9"/>
        <v>252</v>
      </c>
      <c r="Q260" s="90">
        <f t="shared" si="10"/>
        <v>331</v>
      </c>
      <c r="R260" s="90">
        <f t="shared" si="11"/>
        <v>542</v>
      </c>
    </row>
    <row r="261" spans="1:18">
      <c r="A261" s="329">
        <v>44872</v>
      </c>
      <c r="B261" s="330" t="s">
        <v>1775</v>
      </c>
      <c r="C261" s="330" t="s">
        <v>1776</v>
      </c>
      <c r="D261" s="331" t="s">
        <v>61</v>
      </c>
      <c r="E261" s="331" t="s">
        <v>77</v>
      </c>
      <c r="F261" s="332">
        <v>4.8899999999999997</v>
      </c>
      <c r="G261" s="330" t="s">
        <v>1777</v>
      </c>
      <c r="H261" s="330" t="s">
        <v>60</v>
      </c>
      <c r="I261" s="331" t="s">
        <v>1778</v>
      </c>
      <c r="J261" s="333" t="s">
        <v>491</v>
      </c>
      <c r="K261" s="329">
        <v>44872</v>
      </c>
      <c r="L261" s="332">
        <v>11.11</v>
      </c>
      <c r="M261" s="331" t="s">
        <v>492</v>
      </c>
      <c r="N261" s="332">
        <v>25</v>
      </c>
      <c r="O261" s="332">
        <v>-16.670000000000002</v>
      </c>
      <c r="P261" s="90">
        <f t="shared" si="9"/>
        <v>253</v>
      </c>
      <c r="Q261" s="90">
        <f t="shared" si="10"/>
        <v>325</v>
      </c>
      <c r="R261" s="90">
        <f t="shared" si="11"/>
        <v>487</v>
      </c>
    </row>
    <row r="262" spans="1:18">
      <c r="A262" s="329">
        <v>44813</v>
      </c>
      <c r="B262" s="330" t="s">
        <v>1546</v>
      </c>
      <c r="C262" s="330" t="s">
        <v>1547</v>
      </c>
      <c r="D262" s="331" t="s">
        <v>61</v>
      </c>
      <c r="E262" s="331" t="s">
        <v>77</v>
      </c>
      <c r="F262" s="332">
        <v>511.2</v>
      </c>
      <c r="G262" s="330" t="s">
        <v>1548</v>
      </c>
      <c r="H262" s="330" t="s">
        <v>60</v>
      </c>
      <c r="I262" s="331" t="s">
        <v>1549</v>
      </c>
      <c r="J262" s="333" t="s">
        <v>491</v>
      </c>
      <c r="K262" s="329">
        <v>44813</v>
      </c>
      <c r="L262" s="332">
        <v>20</v>
      </c>
      <c r="M262" s="331" t="s">
        <v>492</v>
      </c>
      <c r="N262" s="332">
        <v>24.91</v>
      </c>
      <c r="O262" s="332">
        <v>54.43</v>
      </c>
      <c r="P262" s="90">
        <f t="shared" si="9"/>
        <v>254</v>
      </c>
      <c r="Q262" s="90">
        <f t="shared" si="10"/>
        <v>263</v>
      </c>
      <c r="R262" s="90">
        <f t="shared" si="11"/>
        <v>140</v>
      </c>
    </row>
    <row r="263" spans="1:18">
      <c r="A263" s="329">
        <v>44607</v>
      </c>
      <c r="B263" s="330" t="s">
        <v>1475</v>
      </c>
      <c r="C263" s="330" t="s">
        <v>1476</v>
      </c>
      <c r="D263" s="331" t="s">
        <v>61</v>
      </c>
      <c r="E263" s="331" t="s">
        <v>77</v>
      </c>
      <c r="F263" s="332">
        <v>1886.13</v>
      </c>
      <c r="G263" s="330" t="s">
        <v>1477</v>
      </c>
      <c r="H263" s="330" t="s">
        <v>1478</v>
      </c>
      <c r="I263" s="331" t="s">
        <v>1479</v>
      </c>
      <c r="J263" s="333" t="s">
        <v>491</v>
      </c>
      <c r="K263" s="329">
        <v>44607</v>
      </c>
      <c r="L263" s="332">
        <v>22.91</v>
      </c>
      <c r="M263" s="331" t="s">
        <v>492</v>
      </c>
      <c r="N263" s="332">
        <v>24.72</v>
      </c>
      <c r="O263" s="332">
        <v>39.770000000000003</v>
      </c>
      <c r="P263" s="90">
        <f t="shared" si="9"/>
        <v>255</v>
      </c>
      <c r="Q263" s="90">
        <f t="shared" si="10"/>
        <v>245</v>
      </c>
      <c r="R263" s="90">
        <f t="shared" si="11"/>
        <v>203</v>
      </c>
    </row>
    <row r="264" spans="1:18">
      <c r="A264" s="329">
        <v>44374</v>
      </c>
      <c r="B264" s="330" t="s">
        <v>1384</v>
      </c>
      <c r="C264" s="330" t="s">
        <v>1385</v>
      </c>
      <c r="D264" s="331" t="s">
        <v>61</v>
      </c>
      <c r="E264" s="331" t="s">
        <v>67</v>
      </c>
      <c r="F264" s="332">
        <v>137.59</v>
      </c>
      <c r="G264" s="330" t="s">
        <v>1386</v>
      </c>
      <c r="H264" s="330" t="s">
        <v>60</v>
      </c>
      <c r="I264" s="331" t="s">
        <v>1387</v>
      </c>
      <c r="J264" s="333" t="s">
        <v>491</v>
      </c>
      <c r="K264" s="329">
        <v>44374</v>
      </c>
      <c r="L264" s="332">
        <v>26.63</v>
      </c>
      <c r="M264" s="331" t="s">
        <v>492</v>
      </c>
      <c r="N264" s="332">
        <v>24.32</v>
      </c>
      <c r="O264" s="332">
        <v>38.06</v>
      </c>
      <c r="P264" s="90">
        <f t="shared" si="9"/>
        <v>256</v>
      </c>
      <c r="Q264" s="90">
        <f t="shared" si="10"/>
        <v>219</v>
      </c>
      <c r="R264" s="90">
        <f t="shared" si="11"/>
        <v>207</v>
      </c>
    </row>
    <row r="265" spans="1:18">
      <c r="A265" s="329">
        <v>44909</v>
      </c>
      <c r="B265" s="330" t="s">
        <v>1463</v>
      </c>
      <c r="C265" s="330" t="s">
        <v>1464</v>
      </c>
      <c r="D265" s="331" t="s">
        <v>61</v>
      </c>
      <c r="E265" s="331" t="s">
        <v>77</v>
      </c>
      <c r="F265" s="332">
        <v>158.52000000000001</v>
      </c>
      <c r="G265" s="330" t="s">
        <v>1465</v>
      </c>
      <c r="H265" s="330" t="s">
        <v>1466</v>
      </c>
      <c r="I265" s="331" t="s">
        <v>1467</v>
      </c>
      <c r="J265" s="333" t="s">
        <v>491</v>
      </c>
      <c r="K265" s="329">
        <v>44909</v>
      </c>
      <c r="L265" s="332">
        <v>23.46</v>
      </c>
      <c r="M265" s="331" t="s">
        <v>492</v>
      </c>
      <c r="N265" s="332">
        <v>24.22</v>
      </c>
      <c r="O265" s="332">
        <v>13.96</v>
      </c>
      <c r="P265" s="90">
        <f t="shared" ref="P265:P328" si="12">RANK(N265,$N$9:$N$618)</f>
        <v>257</v>
      </c>
      <c r="Q265" s="90">
        <f t="shared" ref="Q265:Q328" si="13">RANK(L265,$L$9:$L$618)</f>
        <v>241</v>
      </c>
      <c r="R265" s="90">
        <f t="shared" ref="R265:R328" si="14">RANK(O265,$O$9:$O$618)</f>
        <v>344</v>
      </c>
    </row>
    <row r="266" spans="1:18">
      <c r="A266" s="329">
        <v>44721</v>
      </c>
      <c r="B266" s="330" t="s">
        <v>1455</v>
      </c>
      <c r="C266" s="330" t="s">
        <v>1456</v>
      </c>
      <c r="D266" s="331" t="s">
        <v>61</v>
      </c>
      <c r="E266" s="331" t="s">
        <v>77</v>
      </c>
      <c r="F266" s="332">
        <v>4.08</v>
      </c>
      <c r="G266" s="330" t="s">
        <v>1457</v>
      </c>
      <c r="H266" s="330" t="s">
        <v>60</v>
      </c>
      <c r="I266" s="331" t="s">
        <v>1458</v>
      </c>
      <c r="J266" s="333" t="s">
        <v>491</v>
      </c>
      <c r="K266" s="329">
        <v>44721</v>
      </c>
      <c r="L266" s="332">
        <v>23.8</v>
      </c>
      <c r="M266" s="331" t="s">
        <v>492</v>
      </c>
      <c r="N266" s="332">
        <v>23.8</v>
      </c>
      <c r="O266" s="332">
        <v>48.56</v>
      </c>
      <c r="P266" s="90">
        <f t="shared" si="12"/>
        <v>258</v>
      </c>
      <c r="Q266" s="90">
        <f t="shared" si="13"/>
        <v>239</v>
      </c>
      <c r="R266" s="90">
        <f t="shared" si="14"/>
        <v>161</v>
      </c>
    </row>
    <row r="267" spans="1:18" ht="101.25">
      <c r="A267" s="329">
        <v>44505</v>
      </c>
      <c r="B267" s="330" t="s">
        <v>1446</v>
      </c>
      <c r="C267" s="330" t="s">
        <v>1447</v>
      </c>
      <c r="D267" s="331" t="s">
        <v>61</v>
      </c>
      <c r="E267" s="331" t="s">
        <v>77</v>
      </c>
      <c r="F267" s="332">
        <v>2877.37</v>
      </c>
      <c r="G267" s="330" t="s">
        <v>608</v>
      </c>
      <c r="H267" s="330" t="s">
        <v>1448</v>
      </c>
      <c r="I267" s="331" t="s">
        <v>1449</v>
      </c>
      <c r="J267" s="333" t="s">
        <v>491</v>
      </c>
      <c r="K267" s="329">
        <v>44505</v>
      </c>
      <c r="L267" s="332">
        <v>24.25</v>
      </c>
      <c r="M267" s="331" t="s">
        <v>492</v>
      </c>
      <c r="N267" s="332">
        <v>23.68</v>
      </c>
      <c r="O267" s="332">
        <v>27.79</v>
      </c>
      <c r="P267" s="90">
        <f t="shared" si="12"/>
        <v>259</v>
      </c>
      <c r="Q267" s="90">
        <f t="shared" si="13"/>
        <v>237</v>
      </c>
      <c r="R267" s="90">
        <f t="shared" si="14"/>
        <v>263</v>
      </c>
    </row>
    <row r="268" spans="1:18">
      <c r="A268" s="329">
        <v>43882</v>
      </c>
      <c r="B268" s="330" t="s">
        <v>2148</v>
      </c>
      <c r="C268" s="330" t="s">
        <v>2149</v>
      </c>
      <c r="D268" s="331" t="s">
        <v>61</v>
      </c>
      <c r="E268" s="331" t="s">
        <v>67</v>
      </c>
      <c r="F268" s="332">
        <v>212.46</v>
      </c>
      <c r="G268" s="330" t="s">
        <v>2150</v>
      </c>
      <c r="H268" s="330" t="s">
        <v>60</v>
      </c>
      <c r="I268" s="331" t="s">
        <v>2151</v>
      </c>
      <c r="J268" s="333" t="s">
        <v>491</v>
      </c>
      <c r="K268" s="329">
        <v>43882</v>
      </c>
      <c r="L268" s="338">
        <v>0.89700000000000002</v>
      </c>
      <c r="M268" s="331" t="s">
        <v>492</v>
      </c>
      <c r="N268" s="332">
        <v>23.63</v>
      </c>
      <c r="O268" s="332">
        <v>47.3</v>
      </c>
      <c r="P268" s="90">
        <f t="shared" si="12"/>
        <v>260</v>
      </c>
      <c r="Q268" s="90">
        <f t="shared" si="13"/>
        <v>415</v>
      </c>
      <c r="R268" s="90">
        <f t="shared" si="14"/>
        <v>171</v>
      </c>
    </row>
    <row r="269" spans="1:18">
      <c r="A269" s="329">
        <v>44293</v>
      </c>
      <c r="B269" s="330" t="s">
        <v>1525</v>
      </c>
      <c r="C269" s="330" t="s">
        <v>60</v>
      </c>
      <c r="D269" s="331" t="s">
        <v>61</v>
      </c>
      <c r="E269" s="331" t="s">
        <v>67</v>
      </c>
      <c r="F269" s="332">
        <v>641.87</v>
      </c>
      <c r="G269" s="330" t="s">
        <v>1526</v>
      </c>
      <c r="H269" s="330" t="s">
        <v>1527</v>
      </c>
      <c r="I269" s="331" t="s">
        <v>1528</v>
      </c>
      <c r="J269" s="333" t="s">
        <v>491</v>
      </c>
      <c r="K269" s="329">
        <v>44293</v>
      </c>
      <c r="L269" s="332">
        <v>20.79</v>
      </c>
      <c r="M269" s="331" t="s">
        <v>492</v>
      </c>
      <c r="N269" s="332">
        <v>23.55</v>
      </c>
      <c r="O269" s="332">
        <v>20.71</v>
      </c>
      <c r="P269" s="90">
        <f t="shared" si="12"/>
        <v>261</v>
      </c>
      <c r="Q269" s="90">
        <f t="shared" si="13"/>
        <v>257</v>
      </c>
      <c r="R269" s="90">
        <f t="shared" si="14"/>
        <v>307</v>
      </c>
    </row>
    <row r="270" spans="1:18">
      <c r="A270" s="329">
        <v>44686</v>
      </c>
      <c r="B270" s="330" t="s">
        <v>1234</v>
      </c>
      <c r="C270" s="330" t="s">
        <v>1235</v>
      </c>
      <c r="D270" s="331" t="s">
        <v>61</v>
      </c>
      <c r="E270" s="331" t="s">
        <v>77</v>
      </c>
      <c r="F270" s="332">
        <v>590.91999999999996</v>
      </c>
      <c r="G270" s="330" t="s">
        <v>1236</v>
      </c>
      <c r="H270" s="330" t="s">
        <v>60</v>
      </c>
      <c r="I270" s="331" t="s">
        <v>1237</v>
      </c>
      <c r="J270" s="333" t="s">
        <v>491</v>
      </c>
      <c r="K270" s="329">
        <v>44686</v>
      </c>
      <c r="L270" s="332">
        <v>35.33</v>
      </c>
      <c r="M270" s="331" t="s">
        <v>492</v>
      </c>
      <c r="N270" s="332">
        <v>23.38</v>
      </c>
      <c r="O270" s="332">
        <v>24.35</v>
      </c>
      <c r="P270" s="90">
        <f t="shared" si="12"/>
        <v>262</v>
      </c>
      <c r="Q270" s="90">
        <f t="shared" si="13"/>
        <v>180</v>
      </c>
      <c r="R270" s="90">
        <f t="shared" si="14"/>
        <v>281</v>
      </c>
    </row>
    <row r="271" spans="1:18">
      <c r="A271" s="329">
        <v>44438</v>
      </c>
      <c r="B271" s="330" t="s">
        <v>1504</v>
      </c>
      <c r="C271" s="330" t="s">
        <v>1505</v>
      </c>
      <c r="D271" s="331" t="s">
        <v>61</v>
      </c>
      <c r="E271" s="331" t="s">
        <v>67</v>
      </c>
      <c r="F271" s="332">
        <v>634.08000000000004</v>
      </c>
      <c r="G271" s="330" t="s">
        <v>1506</v>
      </c>
      <c r="H271" s="330" t="s">
        <v>1507</v>
      </c>
      <c r="I271" s="331" t="s">
        <v>1508</v>
      </c>
      <c r="J271" s="333" t="s">
        <v>491</v>
      </c>
      <c r="K271" s="329">
        <v>44438</v>
      </c>
      <c r="L271" s="332">
        <v>21.72</v>
      </c>
      <c r="M271" s="331" t="s">
        <v>492</v>
      </c>
      <c r="N271" s="332">
        <v>23.25</v>
      </c>
      <c r="O271" s="332">
        <v>25.42</v>
      </c>
      <c r="P271" s="90">
        <f t="shared" si="12"/>
        <v>263</v>
      </c>
      <c r="Q271" s="90">
        <f t="shared" si="13"/>
        <v>252</v>
      </c>
      <c r="R271" s="90">
        <f t="shared" si="14"/>
        <v>273</v>
      </c>
    </row>
    <row r="272" spans="1:18">
      <c r="A272" s="329">
        <v>44173</v>
      </c>
      <c r="B272" s="330" t="s">
        <v>1355</v>
      </c>
      <c r="C272" s="330" t="s">
        <v>1356</v>
      </c>
      <c r="D272" s="331" t="s">
        <v>61</v>
      </c>
      <c r="E272" s="331" t="s">
        <v>77</v>
      </c>
      <c r="F272" s="332">
        <v>219.56</v>
      </c>
      <c r="G272" s="330" t="s">
        <v>60</v>
      </c>
      <c r="H272" s="330" t="s">
        <v>1357</v>
      </c>
      <c r="I272" s="331" t="s">
        <v>1358</v>
      </c>
      <c r="J272" s="333" t="s">
        <v>491</v>
      </c>
      <c r="K272" s="329">
        <v>44173</v>
      </c>
      <c r="L272" s="332">
        <v>27.39</v>
      </c>
      <c r="M272" s="331" t="s">
        <v>492</v>
      </c>
      <c r="N272" s="332">
        <v>23.08</v>
      </c>
      <c r="O272" s="332">
        <v>86.92</v>
      </c>
      <c r="P272" s="90">
        <f t="shared" si="12"/>
        <v>264</v>
      </c>
      <c r="Q272" s="90">
        <f t="shared" si="13"/>
        <v>212</v>
      </c>
      <c r="R272" s="90">
        <f t="shared" si="14"/>
        <v>67</v>
      </c>
    </row>
    <row r="273" spans="1:18">
      <c r="A273" s="329">
        <v>44849</v>
      </c>
      <c r="B273" s="330" t="s">
        <v>1642</v>
      </c>
      <c r="C273" s="330" t="s">
        <v>1643</v>
      </c>
      <c r="D273" s="331" t="s">
        <v>61</v>
      </c>
      <c r="E273" s="331" t="s">
        <v>77</v>
      </c>
      <c r="F273" s="332">
        <v>340.28</v>
      </c>
      <c r="G273" s="330" t="s">
        <v>1644</v>
      </c>
      <c r="H273" s="330" t="s">
        <v>1645</v>
      </c>
      <c r="I273" s="331" t="s">
        <v>1646</v>
      </c>
      <c r="J273" s="333" t="s">
        <v>491</v>
      </c>
      <c r="K273" s="329">
        <v>44849</v>
      </c>
      <c r="L273" s="332">
        <v>16.48</v>
      </c>
      <c r="M273" s="331" t="s">
        <v>492</v>
      </c>
      <c r="N273" s="332">
        <v>22.83</v>
      </c>
      <c r="O273" s="332">
        <v>18.29</v>
      </c>
      <c r="P273" s="90">
        <f t="shared" si="12"/>
        <v>265</v>
      </c>
      <c r="Q273" s="90">
        <f t="shared" si="13"/>
        <v>289</v>
      </c>
      <c r="R273" s="90">
        <f t="shared" si="14"/>
        <v>318</v>
      </c>
    </row>
    <row r="274" spans="1:18">
      <c r="A274" s="329">
        <v>44712</v>
      </c>
      <c r="B274" s="330" t="s">
        <v>1489</v>
      </c>
      <c r="C274" s="330" t="s">
        <v>1490</v>
      </c>
      <c r="D274" s="331" t="s">
        <v>61</v>
      </c>
      <c r="E274" s="331" t="s">
        <v>77</v>
      </c>
      <c r="F274" s="332">
        <v>14.74</v>
      </c>
      <c r="G274" s="330" t="s">
        <v>60</v>
      </c>
      <c r="H274" s="330" t="s">
        <v>1491</v>
      </c>
      <c r="I274" s="331" t="s">
        <v>1492</v>
      </c>
      <c r="J274" s="333" t="s">
        <v>491</v>
      </c>
      <c r="K274" s="329">
        <v>44712</v>
      </c>
      <c r="L274" s="332">
        <v>22.22</v>
      </c>
      <c r="M274" s="331" t="s">
        <v>492</v>
      </c>
      <c r="N274" s="332">
        <v>22.22</v>
      </c>
      <c r="O274" s="332">
        <v>10</v>
      </c>
      <c r="P274" s="90">
        <f t="shared" si="12"/>
        <v>266</v>
      </c>
      <c r="Q274" s="90">
        <f t="shared" si="13"/>
        <v>248</v>
      </c>
      <c r="R274" s="90">
        <f t="shared" si="14"/>
        <v>371</v>
      </c>
    </row>
    <row r="275" spans="1:18">
      <c r="A275" s="329">
        <v>44147</v>
      </c>
      <c r="B275" s="330" t="s">
        <v>1424</v>
      </c>
      <c r="C275" s="330" t="s">
        <v>1425</v>
      </c>
      <c r="D275" s="331" t="s">
        <v>61</v>
      </c>
      <c r="E275" s="331" t="s">
        <v>77</v>
      </c>
      <c r="F275" s="332">
        <v>145.97999999999999</v>
      </c>
      <c r="G275" s="330" t="s">
        <v>1426</v>
      </c>
      <c r="H275" s="330" t="s">
        <v>60</v>
      </c>
      <c r="I275" s="331" t="s">
        <v>1427</v>
      </c>
      <c r="J275" s="333" t="s">
        <v>491</v>
      </c>
      <c r="K275" s="329">
        <v>44147</v>
      </c>
      <c r="L275" s="332">
        <v>24.48</v>
      </c>
      <c r="M275" s="331" t="s">
        <v>492</v>
      </c>
      <c r="N275" s="332">
        <v>21.95</v>
      </c>
      <c r="O275" s="332">
        <v>20.97</v>
      </c>
      <c r="P275" s="90">
        <f t="shared" si="12"/>
        <v>267</v>
      </c>
      <c r="Q275" s="90">
        <f t="shared" si="13"/>
        <v>232</v>
      </c>
      <c r="R275" s="90">
        <f t="shared" si="14"/>
        <v>305</v>
      </c>
    </row>
    <row r="276" spans="1:18">
      <c r="A276" s="329">
        <v>44455</v>
      </c>
      <c r="B276" s="330" t="s">
        <v>1421</v>
      </c>
      <c r="C276" s="330" t="s">
        <v>60</v>
      </c>
      <c r="D276" s="331" t="s">
        <v>61</v>
      </c>
      <c r="E276" s="331" t="s">
        <v>67</v>
      </c>
      <c r="F276" s="332">
        <v>1965.14</v>
      </c>
      <c r="G276" s="330" t="s">
        <v>1422</v>
      </c>
      <c r="H276" s="330" t="s">
        <v>60</v>
      </c>
      <c r="I276" s="331" t="s">
        <v>1423</v>
      </c>
      <c r="J276" s="333" t="s">
        <v>491</v>
      </c>
      <c r="K276" s="329">
        <v>44455</v>
      </c>
      <c r="L276" s="332">
        <v>24.67</v>
      </c>
      <c r="M276" s="331" t="s">
        <v>492</v>
      </c>
      <c r="N276" s="332">
        <v>21.9</v>
      </c>
      <c r="O276" s="332">
        <v>13.62</v>
      </c>
      <c r="P276" s="90">
        <f t="shared" si="12"/>
        <v>268</v>
      </c>
      <c r="Q276" s="90">
        <f t="shared" si="13"/>
        <v>229</v>
      </c>
      <c r="R276" s="90">
        <f t="shared" si="14"/>
        <v>347</v>
      </c>
    </row>
    <row r="277" spans="1:18">
      <c r="A277" s="329">
        <v>44872</v>
      </c>
      <c r="B277" s="330" t="s">
        <v>1626</v>
      </c>
      <c r="C277" s="330" t="s">
        <v>1627</v>
      </c>
      <c r="D277" s="331" t="s">
        <v>61</v>
      </c>
      <c r="E277" s="331" t="s">
        <v>77</v>
      </c>
      <c r="F277" s="332">
        <v>8532.83</v>
      </c>
      <c r="G277" s="330" t="s">
        <v>1628</v>
      </c>
      <c r="H277" s="330" t="s">
        <v>1198</v>
      </c>
      <c r="I277" s="331" t="s">
        <v>1629</v>
      </c>
      <c r="J277" s="333" t="s">
        <v>491</v>
      </c>
      <c r="K277" s="329">
        <v>44872</v>
      </c>
      <c r="L277" s="332">
        <v>17.63</v>
      </c>
      <c r="M277" s="331" t="s">
        <v>492</v>
      </c>
      <c r="N277" s="332">
        <v>21.73</v>
      </c>
      <c r="O277" s="332">
        <v>34.770000000000003</v>
      </c>
      <c r="P277" s="90">
        <f t="shared" si="12"/>
        <v>269</v>
      </c>
      <c r="Q277" s="90">
        <f t="shared" si="13"/>
        <v>285</v>
      </c>
      <c r="R277" s="90">
        <f t="shared" si="14"/>
        <v>228</v>
      </c>
    </row>
    <row r="278" spans="1:18">
      <c r="A278" s="329">
        <v>44468</v>
      </c>
      <c r="B278" s="330" t="s">
        <v>1600</v>
      </c>
      <c r="C278" s="330" t="s">
        <v>1601</v>
      </c>
      <c r="D278" s="331" t="s">
        <v>61</v>
      </c>
      <c r="E278" s="331" t="s">
        <v>77</v>
      </c>
      <c r="F278" s="332">
        <v>6481.27</v>
      </c>
      <c r="G278" s="330" t="s">
        <v>60</v>
      </c>
      <c r="H278" s="330" t="s">
        <v>60</v>
      </c>
      <c r="I278" s="331" t="s">
        <v>1602</v>
      </c>
      <c r="J278" s="333" t="s">
        <v>491</v>
      </c>
      <c r="K278" s="329">
        <v>44468</v>
      </c>
      <c r="L278" s="332">
        <v>18.34</v>
      </c>
      <c r="M278" s="331" t="s">
        <v>492</v>
      </c>
      <c r="N278" s="332">
        <v>21.51</v>
      </c>
      <c r="O278" s="332">
        <v>22.89</v>
      </c>
      <c r="P278" s="90">
        <f t="shared" si="12"/>
        <v>270</v>
      </c>
      <c r="Q278" s="90">
        <f t="shared" si="13"/>
        <v>277</v>
      </c>
      <c r="R278" s="90">
        <f t="shared" si="14"/>
        <v>293</v>
      </c>
    </row>
    <row r="279" spans="1:18">
      <c r="A279" s="329">
        <v>44468</v>
      </c>
      <c r="B279" s="330" t="s">
        <v>1615</v>
      </c>
      <c r="C279" s="330" t="s">
        <v>1616</v>
      </c>
      <c r="D279" s="331" t="s">
        <v>61</v>
      </c>
      <c r="E279" s="331" t="s">
        <v>77</v>
      </c>
      <c r="F279" s="332">
        <v>899.34</v>
      </c>
      <c r="G279" s="330" t="s">
        <v>1617</v>
      </c>
      <c r="H279" s="330" t="s">
        <v>60</v>
      </c>
      <c r="I279" s="331" t="s">
        <v>1618</v>
      </c>
      <c r="J279" s="333" t="s">
        <v>491</v>
      </c>
      <c r="K279" s="329">
        <v>44468</v>
      </c>
      <c r="L279" s="332">
        <v>17.68</v>
      </c>
      <c r="M279" s="331" t="s">
        <v>492</v>
      </c>
      <c r="N279" s="332">
        <v>21.39</v>
      </c>
      <c r="O279" s="332">
        <v>15.63</v>
      </c>
      <c r="P279" s="90">
        <f t="shared" si="12"/>
        <v>271</v>
      </c>
      <c r="Q279" s="90">
        <f t="shared" si="13"/>
        <v>282</v>
      </c>
      <c r="R279" s="90">
        <f t="shared" si="14"/>
        <v>333</v>
      </c>
    </row>
    <row r="280" spans="1:18">
      <c r="A280" s="329">
        <v>44138</v>
      </c>
      <c r="B280" s="330" t="s">
        <v>1619</v>
      </c>
      <c r="C280" s="330" t="s">
        <v>1620</v>
      </c>
      <c r="D280" s="331" t="s">
        <v>61</v>
      </c>
      <c r="E280" s="331" t="s">
        <v>77</v>
      </c>
      <c r="F280" s="338">
        <v>0.28199999999999997</v>
      </c>
      <c r="G280" s="330" t="s">
        <v>60</v>
      </c>
      <c r="H280" s="330" t="s">
        <v>60</v>
      </c>
      <c r="I280" s="331" t="s">
        <v>1621</v>
      </c>
      <c r="J280" s="333" t="s">
        <v>491</v>
      </c>
      <c r="K280" s="329">
        <v>44138</v>
      </c>
      <c r="L280" s="332">
        <v>17.649999999999999</v>
      </c>
      <c r="M280" s="331" t="s">
        <v>492</v>
      </c>
      <c r="N280" s="332">
        <v>21.21</v>
      </c>
      <c r="O280" s="332">
        <v>5.26</v>
      </c>
      <c r="P280" s="90">
        <f t="shared" si="12"/>
        <v>272</v>
      </c>
      <c r="Q280" s="90">
        <f t="shared" si="13"/>
        <v>283</v>
      </c>
      <c r="R280" s="90">
        <f t="shared" si="14"/>
        <v>402</v>
      </c>
    </row>
    <row r="281" spans="1:18">
      <c r="A281" s="329">
        <v>44642</v>
      </c>
      <c r="B281" s="330" t="s">
        <v>1830</v>
      </c>
      <c r="C281" s="330" t="s">
        <v>1831</v>
      </c>
      <c r="D281" s="331" t="s">
        <v>61</v>
      </c>
      <c r="E281" s="331" t="s">
        <v>67</v>
      </c>
      <c r="F281" s="332">
        <v>56.7</v>
      </c>
      <c r="G281" s="330" t="s">
        <v>1832</v>
      </c>
      <c r="H281" s="330" t="s">
        <v>60</v>
      </c>
      <c r="I281" s="331" t="s">
        <v>1833</v>
      </c>
      <c r="J281" s="333" t="s">
        <v>491</v>
      </c>
      <c r="K281" s="329">
        <v>44642</v>
      </c>
      <c r="L281" s="332">
        <v>9.09</v>
      </c>
      <c r="M281" s="331" t="s">
        <v>492</v>
      </c>
      <c r="N281" s="332">
        <v>20.72</v>
      </c>
      <c r="O281" s="332">
        <v>21.46</v>
      </c>
      <c r="P281" s="90">
        <f t="shared" si="12"/>
        <v>273</v>
      </c>
      <c r="Q281" s="90">
        <f t="shared" si="13"/>
        <v>340</v>
      </c>
      <c r="R281" s="90">
        <f t="shared" si="14"/>
        <v>302</v>
      </c>
    </row>
    <row r="282" spans="1:18">
      <c r="A282" s="329">
        <v>44508</v>
      </c>
      <c r="B282" s="330" t="s">
        <v>1630</v>
      </c>
      <c r="C282" s="330" t="s">
        <v>1631</v>
      </c>
      <c r="D282" s="331" t="s">
        <v>61</v>
      </c>
      <c r="E282" s="331" t="s">
        <v>67</v>
      </c>
      <c r="F282" s="332">
        <v>956.11</v>
      </c>
      <c r="G282" s="330" t="s">
        <v>60</v>
      </c>
      <c r="H282" s="330" t="s">
        <v>1632</v>
      </c>
      <c r="I282" s="331" t="s">
        <v>1633</v>
      </c>
      <c r="J282" s="333" t="s">
        <v>491</v>
      </c>
      <c r="K282" s="329">
        <v>44508</v>
      </c>
      <c r="L282" s="332">
        <v>17.420000000000002</v>
      </c>
      <c r="M282" s="331" t="s">
        <v>492</v>
      </c>
      <c r="N282" s="332">
        <v>20.65</v>
      </c>
      <c r="O282" s="332">
        <v>26.77</v>
      </c>
      <c r="P282" s="90">
        <f t="shared" si="12"/>
        <v>274</v>
      </c>
      <c r="Q282" s="90">
        <f t="shared" si="13"/>
        <v>286</v>
      </c>
      <c r="R282" s="90">
        <f t="shared" si="14"/>
        <v>267</v>
      </c>
    </row>
    <row r="283" spans="1:18" ht="22.5">
      <c r="A283" s="329">
        <v>44756</v>
      </c>
      <c r="B283" s="330" t="s">
        <v>842</v>
      </c>
      <c r="C283" s="330" t="s">
        <v>843</v>
      </c>
      <c r="D283" s="331" t="s">
        <v>61</v>
      </c>
      <c r="E283" s="331" t="s">
        <v>77</v>
      </c>
      <c r="F283" s="332">
        <v>24.56</v>
      </c>
      <c r="G283" s="330" t="s">
        <v>1533</v>
      </c>
      <c r="H283" s="330" t="s">
        <v>60</v>
      </c>
      <c r="I283" s="331" t="s">
        <v>1534</v>
      </c>
      <c r="J283" s="333" t="s">
        <v>491</v>
      </c>
      <c r="K283" s="329">
        <v>44756</v>
      </c>
      <c r="L283" s="332">
        <v>20.5</v>
      </c>
      <c r="M283" s="331" t="s">
        <v>492</v>
      </c>
      <c r="N283" s="332">
        <v>20.5</v>
      </c>
      <c r="O283" s="332">
        <v>24.75</v>
      </c>
      <c r="P283" s="90">
        <f t="shared" si="12"/>
        <v>275</v>
      </c>
      <c r="Q283" s="90">
        <f t="shared" si="13"/>
        <v>259</v>
      </c>
      <c r="R283" s="90">
        <f t="shared" si="14"/>
        <v>280</v>
      </c>
    </row>
    <row r="284" spans="1:18">
      <c r="A284" s="329">
        <v>44453</v>
      </c>
      <c r="B284" s="330" t="s">
        <v>1559</v>
      </c>
      <c r="C284" s="330" t="s">
        <v>1560</v>
      </c>
      <c r="D284" s="331" t="s">
        <v>61</v>
      </c>
      <c r="E284" s="331" t="s">
        <v>67</v>
      </c>
      <c r="F284" s="332">
        <v>66.64</v>
      </c>
      <c r="G284" s="330" t="s">
        <v>1561</v>
      </c>
      <c r="H284" s="330" t="s">
        <v>60</v>
      </c>
      <c r="I284" s="331" t="s">
        <v>1562</v>
      </c>
      <c r="J284" s="333" t="s">
        <v>491</v>
      </c>
      <c r="K284" s="329">
        <v>44453</v>
      </c>
      <c r="L284" s="332">
        <v>19.739999999999998</v>
      </c>
      <c r="M284" s="331" t="s">
        <v>492</v>
      </c>
      <c r="N284" s="332">
        <v>20.260000000000002</v>
      </c>
      <c r="O284" s="332">
        <v>33.43</v>
      </c>
      <c r="P284" s="90">
        <f t="shared" si="12"/>
        <v>276</v>
      </c>
      <c r="Q284" s="90">
        <f t="shared" si="13"/>
        <v>266</v>
      </c>
      <c r="R284" s="90">
        <f t="shared" si="14"/>
        <v>232</v>
      </c>
    </row>
    <row r="285" spans="1:18" ht="22.5">
      <c r="A285" s="329">
        <v>44269</v>
      </c>
      <c r="B285" s="330" t="s">
        <v>1225</v>
      </c>
      <c r="C285" s="330" t="s">
        <v>1472</v>
      </c>
      <c r="D285" s="331" t="s">
        <v>61</v>
      </c>
      <c r="E285" s="331" t="s">
        <v>67</v>
      </c>
      <c r="F285" s="332">
        <v>433.45</v>
      </c>
      <c r="G285" s="330" t="s">
        <v>1473</v>
      </c>
      <c r="H285" s="330" t="s">
        <v>60</v>
      </c>
      <c r="I285" s="331" t="s">
        <v>1474</v>
      </c>
      <c r="J285" s="333" t="s">
        <v>491</v>
      </c>
      <c r="K285" s="329">
        <v>44269</v>
      </c>
      <c r="L285" s="332">
        <v>23</v>
      </c>
      <c r="M285" s="331" t="s">
        <v>492</v>
      </c>
      <c r="N285" s="332">
        <v>20.190000000000001</v>
      </c>
      <c r="O285" s="332">
        <v>26.9</v>
      </c>
      <c r="P285" s="90">
        <f t="shared" si="12"/>
        <v>277</v>
      </c>
      <c r="Q285" s="90">
        <f t="shared" si="13"/>
        <v>244</v>
      </c>
      <c r="R285" s="90">
        <f t="shared" si="14"/>
        <v>266</v>
      </c>
    </row>
    <row r="286" spans="1:18" ht="33.75">
      <c r="A286" s="329">
        <v>44007</v>
      </c>
      <c r="B286" s="330" t="s">
        <v>1459</v>
      </c>
      <c r="C286" s="330" t="s">
        <v>60</v>
      </c>
      <c r="D286" s="331" t="s">
        <v>61</v>
      </c>
      <c r="E286" s="331" t="s">
        <v>67</v>
      </c>
      <c r="F286" s="332">
        <v>14857.7</v>
      </c>
      <c r="G286" s="330" t="s">
        <v>1460</v>
      </c>
      <c r="H286" s="330" t="s">
        <v>1461</v>
      </c>
      <c r="I286" s="331" t="s">
        <v>1462</v>
      </c>
      <c r="J286" s="333" t="s">
        <v>491</v>
      </c>
      <c r="K286" s="329">
        <v>44007</v>
      </c>
      <c r="L286" s="332">
        <v>23.7</v>
      </c>
      <c r="M286" s="331" t="s">
        <v>492</v>
      </c>
      <c r="N286" s="332">
        <v>20.05</v>
      </c>
      <c r="O286" s="332">
        <v>20.76</v>
      </c>
      <c r="P286" s="90">
        <f t="shared" si="12"/>
        <v>278</v>
      </c>
      <c r="Q286" s="90">
        <f t="shared" si="13"/>
        <v>240</v>
      </c>
      <c r="R286" s="90">
        <f t="shared" si="14"/>
        <v>306</v>
      </c>
    </row>
    <row r="287" spans="1:18">
      <c r="A287" s="329">
        <v>44487</v>
      </c>
      <c r="B287" s="330" t="s">
        <v>1566</v>
      </c>
      <c r="C287" s="330" t="s">
        <v>1567</v>
      </c>
      <c r="D287" s="331" t="s">
        <v>61</v>
      </c>
      <c r="E287" s="331" t="s">
        <v>77</v>
      </c>
      <c r="F287" s="332">
        <v>689.47</v>
      </c>
      <c r="G287" s="330" t="s">
        <v>1664</v>
      </c>
      <c r="H287" s="330" t="s">
        <v>60</v>
      </c>
      <c r="I287" s="331" t="s">
        <v>1665</v>
      </c>
      <c r="J287" s="333" t="s">
        <v>491</v>
      </c>
      <c r="K287" s="329">
        <v>44487</v>
      </c>
      <c r="L287" s="332">
        <v>15.38</v>
      </c>
      <c r="M287" s="331" t="s">
        <v>492</v>
      </c>
      <c r="N287" s="332">
        <v>20</v>
      </c>
      <c r="O287" s="332">
        <v>49.4</v>
      </c>
      <c r="P287" s="90">
        <f t="shared" si="12"/>
        <v>279</v>
      </c>
      <c r="Q287" s="90">
        <f t="shared" si="13"/>
        <v>294</v>
      </c>
      <c r="R287" s="90">
        <f t="shared" si="14"/>
        <v>158</v>
      </c>
    </row>
    <row r="288" spans="1:18">
      <c r="A288" s="329">
        <v>44281</v>
      </c>
      <c r="B288" s="330" t="s">
        <v>2070</v>
      </c>
      <c r="C288" s="330" t="s">
        <v>2071</v>
      </c>
      <c r="D288" s="331" t="s">
        <v>61</v>
      </c>
      <c r="E288" s="331" t="s">
        <v>67</v>
      </c>
      <c r="F288" s="332">
        <v>337.12</v>
      </c>
      <c r="G288" s="330" t="s">
        <v>2072</v>
      </c>
      <c r="H288" s="330" t="s">
        <v>2073</v>
      </c>
      <c r="I288" s="331" t="s">
        <v>2074</v>
      </c>
      <c r="J288" s="333" t="s">
        <v>491</v>
      </c>
      <c r="K288" s="329">
        <v>44281</v>
      </c>
      <c r="L288" s="332">
        <v>2.56</v>
      </c>
      <c r="M288" s="331" t="s">
        <v>492</v>
      </c>
      <c r="N288" s="332">
        <v>20</v>
      </c>
      <c r="O288" s="332">
        <v>42.86</v>
      </c>
      <c r="P288" s="90">
        <f t="shared" si="12"/>
        <v>279</v>
      </c>
      <c r="Q288" s="90">
        <f t="shared" si="13"/>
        <v>397</v>
      </c>
      <c r="R288" s="90">
        <f t="shared" si="14"/>
        <v>185</v>
      </c>
    </row>
    <row r="289" spans="1:18" ht="22.5">
      <c r="A289" s="329">
        <v>44775</v>
      </c>
      <c r="B289" s="330" t="s">
        <v>1812</v>
      </c>
      <c r="C289" s="330" t="s">
        <v>1813</v>
      </c>
      <c r="D289" s="331" t="s">
        <v>61</v>
      </c>
      <c r="E289" s="331" t="s">
        <v>77</v>
      </c>
      <c r="F289" s="332">
        <v>1330.08</v>
      </c>
      <c r="G289" s="330" t="s">
        <v>1814</v>
      </c>
      <c r="H289" s="330" t="s">
        <v>1815</v>
      </c>
      <c r="I289" s="331" t="s">
        <v>1816</v>
      </c>
      <c r="J289" s="333" t="s">
        <v>491</v>
      </c>
      <c r="K289" s="329">
        <v>44775</v>
      </c>
      <c r="L289" s="332">
        <v>9.89</v>
      </c>
      <c r="M289" s="331" t="s">
        <v>492</v>
      </c>
      <c r="N289" s="332">
        <v>19.96</v>
      </c>
      <c r="O289" s="332">
        <v>62.23</v>
      </c>
      <c r="P289" s="90">
        <f t="shared" si="12"/>
        <v>281</v>
      </c>
      <c r="Q289" s="90">
        <f t="shared" si="13"/>
        <v>336</v>
      </c>
      <c r="R289" s="90">
        <f t="shared" si="14"/>
        <v>114</v>
      </c>
    </row>
    <row r="290" spans="1:18">
      <c r="A290" s="329">
        <v>44454</v>
      </c>
      <c r="B290" s="330" t="s">
        <v>1364</v>
      </c>
      <c r="C290" s="330" t="s">
        <v>1365</v>
      </c>
      <c r="D290" s="331" t="s">
        <v>61</v>
      </c>
      <c r="E290" s="331" t="s">
        <v>77</v>
      </c>
      <c r="F290" s="332">
        <v>7378.74</v>
      </c>
      <c r="G290" s="330" t="s">
        <v>1366</v>
      </c>
      <c r="H290" s="330" t="s">
        <v>60</v>
      </c>
      <c r="I290" s="331" t="s">
        <v>1367</v>
      </c>
      <c r="J290" s="333" t="s">
        <v>491</v>
      </c>
      <c r="K290" s="329">
        <v>44454</v>
      </c>
      <c r="L290" s="332">
        <v>27.37</v>
      </c>
      <c r="M290" s="331" t="s">
        <v>492</v>
      </c>
      <c r="N290" s="332">
        <v>19.72</v>
      </c>
      <c r="O290" s="332">
        <v>12.43</v>
      </c>
      <c r="P290" s="90">
        <f t="shared" si="12"/>
        <v>282</v>
      </c>
      <c r="Q290" s="90">
        <f t="shared" si="13"/>
        <v>214</v>
      </c>
      <c r="R290" s="90">
        <f t="shared" si="14"/>
        <v>352</v>
      </c>
    </row>
    <row r="291" spans="1:18">
      <c r="A291" s="329">
        <v>43971</v>
      </c>
      <c r="B291" s="330" t="s">
        <v>1513</v>
      </c>
      <c r="C291" s="330" t="s">
        <v>1514</v>
      </c>
      <c r="D291" s="331" t="s">
        <v>61</v>
      </c>
      <c r="E291" s="331" t="s">
        <v>77</v>
      </c>
      <c r="F291" s="332">
        <v>24.64</v>
      </c>
      <c r="G291" s="330" t="s">
        <v>1515</v>
      </c>
      <c r="H291" s="330" t="s">
        <v>60</v>
      </c>
      <c r="I291" s="331" t="s">
        <v>1516</v>
      </c>
      <c r="J291" s="333" t="s">
        <v>491</v>
      </c>
      <c r="K291" s="329">
        <v>43971</v>
      </c>
      <c r="L291" s="332">
        <v>21.29</v>
      </c>
      <c r="M291" s="331" t="s">
        <v>492</v>
      </c>
      <c r="N291" s="332">
        <v>19.71</v>
      </c>
      <c r="O291" s="332">
        <v>30.51</v>
      </c>
      <c r="P291" s="90">
        <f t="shared" si="12"/>
        <v>283</v>
      </c>
      <c r="Q291" s="90">
        <f t="shared" si="13"/>
        <v>254</v>
      </c>
      <c r="R291" s="90">
        <f t="shared" si="14"/>
        <v>247</v>
      </c>
    </row>
    <row r="292" spans="1:18">
      <c r="A292" s="329">
        <v>44903</v>
      </c>
      <c r="B292" s="330" t="s">
        <v>1634</v>
      </c>
      <c r="C292" s="330" t="s">
        <v>1635</v>
      </c>
      <c r="D292" s="331" t="s">
        <v>61</v>
      </c>
      <c r="E292" s="331" t="s">
        <v>77</v>
      </c>
      <c r="F292" s="332">
        <v>321.67</v>
      </c>
      <c r="G292" s="330" t="s">
        <v>1636</v>
      </c>
      <c r="H292" s="330" t="s">
        <v>60</v>
      </c>
      <c r="I292" s="331" t="s">
        <v>1637</v>
      </c>
      <c r="J292" s="333" t="s">
        <v>491</v>
      </c>
      <c r="K292" s="329">
        <v>44903</v>
      </c>
      <c r="L292" s="332">
        <v>16.670000000000002</v>
      </c>
      <c r="M292" s="331" t="s">
        <v>492</v>
      </c>
      <c r="N292" s="332">
        <v>19.66</v>
      </c>
      <c r="O292" s="332">
        <v>25</v>
      </c>
      <c r="P292" s="90">
        <f t="shared" si="12"/>
        <v>284</v>
      </c>
      <c r="Q292" s="90">
        <f t="shared" si="13"/>
        <v>287</v>
      </c>
      <c r="R292" s="90">
        <f t="shared" si="14"/>
        <v>277</v>
      </c>
    </row>
    <row r="293" spans="1:18" ht="22.5">
      <c r="A293" s="329">
        <v>44382</v>
      </c>
      <c r="B293" s="330" t="s">
        <v>1433</v>
      </c>
      <c r="C293" s="330" t="s">
        <v>1434</v>
      </c>
      <c r="D293" s="331" t="s">
        <v>61</v>
      </c>
      <c r="E293" s="331" t="s">
        <v>67</v>
      </c>
      <c r="F293" s="332">
        <v>1933.6</v>
      </c>
      <c r="G293" s="330" t="s">
        <v>1435</v>
      </c>
      <c r="H293" s="330" t="s">
        <v>1436</v>
      </c>
      <c r="I293" s="331" t="s">
        <v>1437</v>
      </c>
      <c r="J293" s="333" t="s">
        <v>491</v>
      </c>
      <c r="K293" s="329">
        <v>44382</v>
      </c>
      <c r="L293" s="332">
        <v>24.37</v>
      </c>
      <c r="M293" s="331" t="s">
        <v>492</v>
      </c>
      <c r="N293" s="332">
        <v>19.22</v>
      </c>
      <c r="O293" s="332">
        <v>10.24</v>
      </c>
      <c r="P293" s="90">
        <f t="shared" si="12"/>
        <v>285</v>
      </c>
      <c r="Q293" s="90">
        <f t="shared" si="13"/>
        <v>234</v>
      </c>
      <c r="R293" s="90">
        <f t="shared" si="14"/>
        <v>369</v>
      </c>
    </row>
    <row r="294" spans="1:18">
      <c r="A294" s="329">
        <v>44560</v>
      </c>
      <c r="B294" s="330" t="s">
        <v>1573</v>
      </c>
      <c r="C294" s="330" t="s">
        <v>1574</v>
      </c>
      <c r="D294" s="331" t="s">
        <v>61</v>
      </c>
      <c r="E294" s="331" t="s">
        <v>733</v>
      </c>
      <c r="F294" s="332">
        <v>10.39</v>
      </c>
      <c r="G294" s="330" t="s">
        <v>1575</v>
      </c>
      <c r="H294" s="330" t="s">
        <v>60</v>
      </c>
      <c r="I294" s="331" t="s">
        <v>1576</v>
      </c>
      <c r="J294" s="333" t="s">
        <v>491</v>
      </c>
      <c r="K294" s="329">
        <v>44560</v>
      </c>
      <c r="L294" s="332">
        <v>19.21</v>
      </c>
      <c r="M294" s="331" t="s">
        <v>492</v>
      </c>
      <c r="N294" s="332">
        <v>19.21</v>
      </c>
      <c r="O294" s="332">
        <v>2.37</v>
      </c>
      <c r="P294" s="90">
        <f t="shared" si="12"/>
        <v>286</v>
      </c>
      <c r="Q294" s="90">
        <f t="shared" si="13"/>
        <v>270</v>
      </c>
      <c r="R294" s="90">
        <f t="shared" si="14"/>
        <v>421</v>
      </c>
    </row>
    <row r="295" spans="1:18">
      <c r="A295" s="329">
        <v>44622</v>
      </c>
      <c r="B295" s="330" t="s">
        <v>1517</v>
      </c>
      <c r="C295" s="330" t="s">
        <v>60</v>
      </c>
      <c r="D295" s="331" t="s">
        <v>61</v>
      </c>
      <c r="E295" s="331" t="s">
        <v>67</v>
      </c>
      <c r="F295" s="332">
        <v>138.12</v>
      </c>
      <c r="G295" s="330" t="s">
        <v>1518</v>
      </c>
      <c r="H295" s="330" t="s">
        <v>1519</v>
      </c>
      <c r="I295" s="331" t="s">
        <v>1520</v>
      </c>
      <c r="J295" s="333" t="s">
        <v>491</v>
      </c>
      <c r="K295" s="329">
        <v>44622</v>
      </c>
      <c r="L295" s="332">
        <v>21.14</v>
      </c>
      <c r="M295" s="331" t="s">
        <v>492</v>
      </c>
      <c r="N295" s="332">
        <v>18.84</v>
      </c>
      <c r="O295" s="332">
        <v>23.79</v>
      </c>
      <c r="P295" s="90">
        <f t="shared" si="12"/>
        <v>287</v>
      </c>
      <c r="Q295" s="90">
        <f t="shared" si="13"/>
        <v>255</v>
      </c>
      <c r="R295" s="90">
        <f t="shared" si="14"/>
        <v>284</v>
      </c>
    </row>
    <row r="296" spans="1:18" ht="22.5">
      <c r="A296" s="329">
        <v>44522</v>
      </c>
      <c r="B296" s="330" t="s">
        <v>1895</v>
      </c>
      <c r="C296" s="330" t="s">
        <v>1896</v>
      </c>
      <c r="D296" s="331" t="s">
        <v>61</v>
      </c>
      <c r="E296" s="331" t="s">
        <v>77</v>
      </c>
      <c r="F296" s="332">
        <v>5541.3</v>
      </c>
      <c r="G296" s="330" t="s">
        <v>1897</v>
      </c>
      <c r="H296" s="330" t="s">
        <v>1898</v>
      </c>
      <c r="I296" s="331" t="s">
        <v>1899</v>
      </c>
      <c r="J296" s="333" t="s">
        <v>491</v>
      </c>
      <c r="K296" s="329">
        <v>44522</v>
      </c>
      <c r="L296" s="332">
        <v>7.03</v>
      </c>
      <c r="M296" s="331" t="s">
        <v>492</v>
      </c>
      <c r="N296" s="332">
        <v>18.52</v>
      </c>
      <c r="O296" s="332">
        <v>11.07</v>
      </c>
      <c r="P296" s="90">
        <f t="shared" si="12"/>
        <v>288</v>
      </c>
      <c r="Q296" s="90">
        <f t="shared" si="13"/>
        <v>356</v>
      </c>
      <c r="R296" s="90">
        <f t="shared" si="14"/>
        <v>363</v>
      </c>
    </row>
    <row r="297" spans="1:18">
      <c r="A297" s="329">
        <v>43920</v>
      </c>
      <c r="B297" s="330" t="s">
        <v>2067</v>
      </c>
      <c r="C297" s="330" t="s">
        <v>60</v>
      </c>
      <c r="D297" s="331" t="s">
        <v>61</v>
      </c>
      <c r="E297" s="331" t="s">
        <v>67</v>
      </c>
      <c r="F297" s="332">
        <v>88.94</v>
      </c>
      <c r="G297" s="330" t="s">
        <v>2068</v>
      </c>
      <c r="H297" s="330" t="s">
        <v>60</v>
      </c>
      <c r="I297" s="331" t="s">
        <v>2069</v>
      </c>
      <c r="J297" s="333" t="s">
        <v>491</v>
      </c>
      <c r="K297" s="329">
        <v>43920</v>
      </c>
      <c r="L297" s="332">
        <v>2.93</v>
      </c>
      <c r="M297" s="331" t="s">
        <v>492</v>
      </c>
      <c r="N297" s="332">
        <v>18.37</v>
      </c>
      <c r="O297" s="332">
        <v>-15.45</v>
      </c>
      <c r="P297" s="90">
        <f t="shared" si="12"/>
        <v>289</v>
      </c>
      <c r="Q297" s="90">
        <f t="shared" si="13"/>
        <v>396</v>
      </c>
      <c r="R297" s="90">
        <f t="shared" si="14"/>
        <v>484</v>
      </c>
    </row>
    <row r="298" spans="1:18" ht="22.5">
      <c r="A298" s="329">
        <v>44907</v>
      </c>
      <c r="B298" s="330" t="s">
        <v>1555</v>
      </c>
      <c r="C298" s="330" t="s">
        <v>1556</v>
      </c>
      <c r="D298" s="331" t="s">
        <v>61</v>
      </c>
      <c r="E298" s="331" t="s">
        <v>77</v>
      </c>
      <c r="F298" s="332">
        <v>30245.79</v>
      </c>
      <c r="G298" s="330" t="s">
        <v>1557</v>
      </c>
      <c r="H298" s="330" t="s">
        <v>60</v>
      </c>
      <c r="I298" s="331" t="s">
        <v>1558</v>
      </c>
      <c r="J298" s="333" t="s">
        <v>491</v>
      </c>
      <c r="K298" s="329">
        <v>44907</v>
      </c>
      <c r="L298" s="332">
        <v>19.75</v>
      </c>
      <c r="M298" s="331" t="s">
        <v>492</v>
      </c>
      <c r="N298" s="332">
        <v>18.3</v>
      </c>
      <c r="O298" s="332">
        <v>56.92</v>
      </c>
      <c r="P298" s="90">
        <f t="shared" si="12"/>
        <v>290</v>
      </c>
      <c r="Q298" s="90">
        <f t="shared" si="13"/>
        <v>265</v>
      </c>
      <c r="R298" s="90">
        <f t="shared" si="14"/>
        <v>130</v>
      </c>
    </row>
    <row r="299" spans="1:18">
      <c r="A299" s="329">
        <v>44736</v>
      </c>
      <c r="B299" s="330" t="s">
        <v>1607</v>
      </c>
      <c r="C299" s="330" t="s">
        <v>1608</v>
      </c>
      <c r="D299" s="331" t="s">
        <v>61</v>
      </c>
      <c r="E299" s="331" t="s">
        <v>77</v>
      </c>
      <c r="F299" s="332">
        <v>489.47</v>
      </c>
      <c r="G299" s="330" t="s">
        <v>1609</v>
      </c>
      <c r="H299" s="330" t="s">
        <v>60</v>
      </c>
      <c r="I299" s="331" t="s">
        <v>1610</v>
      </c>
      <c r="J299" s="333" t="s">
        <v>491</v>
      </c>
      <c r="K299" s="329">
        <v>44736</v>
      </c>
      <c r="L299" s="332">
        <v>18.239999999999998</v>
      </c>
      <c r="M299" s="331" t="s">
        <v>492</v>
      </c>
      <c r="N299" s="332">
        <v>18.239999999999998</v>
      </c>
      <c r="O299" s="332">
        <v>13.94</v>
      </c>
      <c r="P299" s="90">
        <f t="shared" si="12"/>
        <v>291</v>
      </c>
      <c r="Q299" s="90">
        <f t="shared" si="13"/>
        <v>280</v>
      </c>
      <c r="R299" s="90">
        <f t="shared" si="14"/>
        <v>345</v>
      </c>
    </row>
    <row r="300" spans="1:18">
      <c r="A300" s="329">
        <v>44529</v>
      </c>
      <c r="B300" s="330" t="s">
        <v>1582</v>
      </c>
      <c r="C300" s="330" t="s">
        <v>1583</v>
      </c>
      <c r="D300" s="331" t="s">
        <v>61</v>
      </c>
      <c r="E300" s="331" t="s">
        <v>77</v>
      </c>
      <c r="F300" s="332">
        <v>2033.84</v>
      </c>
      <c r="G300" s="330" t="s">
        <v>1584</v>
      </c>
      <c r="H300" s="330" t="s">
        <v>60</v>
      </c>
      <c r="I300" s="331" t="s">
        <v>1585</v>
      </c>
      <c r="J300" s="333" t="s">
        <v>491</v>
      </c>
      <c r="K300" s="329">
        <v>44529</v>
      </c>
      <c r="L300" s="332">
        <v>19.079999999999998</v>
      </c>
      <c r="M300" s="331" t="s">
        <v>492</v>
      </c>
      <c r="N300" s="332">
        <v>18.100000000000001</v>
      </c>
      <c r="O300" s="332">
        <v>31.54</v>
      </c>
      <c r="P300" s="90">
        <f t="shared" si="12"/>
        <v>292</v>
      </c>
      <c r="Q300" s="90">
        <f t="shared" si="13"/>
        <v>272</v>
      </c>
      <c r="R300" s="90">
        <f t="shared" si="14"/>
        <v>242</v>
      </c>
    </row>
    <row r="301" spans="1:18">
      <c r="A301" s="329">
        <v>44769</v>
      </c>
      <c r="B301" s="330" t="s">
        <v>1611</v>
      </c>
      <c r="C301" s="330" t="s">
        <v>1612</v>
      </c>
      <c r="D301" s="331" t="s">
        <v>61</v>
      </c>
      <c r="E301" s="331" t="s">
        <v>67</v>
      </c>
      <c r="F301" s="332">
        <v>37.68</v>
      </c>
      <c r="G301" s="330" t="s">
        <v>1613</v>
      </c>
      <c r="H301" s="330" t="s">
        <v>60</v>
      </c>
      <c r="I301" s="331" t="s">
        <v>1614</v>
      </c>
      <c r="J301" s="333" t="s">
        <v>491</v>
      </c>
      <c r="K301" s="329">
        <v>44769</v>
      </c>
      <c r="L301" s="332">
        <v>17.96</v>
      </c>
      <c r="M301" s="331" t="s">
        <v>492</v>
      </c>
      <c r="N301" s="332">
        <v>17.96</v>
      </c>
      <c r="O301" s="332">
        <v>8.64</v>
      </c>
      <c r="P301" s="90">
        <f t="shared" si="12"/>
        <v>293</v>
      </c>
      <c r="Q301" s="90">
        <f t="shared" si="13"/>
        <v>281</v>
      </c>
      <c r="R301" s="90">
        <f t="shared" si="14"/>
        <v>383</v>
      </c>
    </row>
    <row r="302" spans="1:18">
      <c r="A302" s="329">
        <v>44621</v>
      </c>
      <c r="B302" s="330" t="s">
        <v>1914</v>
      </c>
      <c r="C302" s="330" t="s">
        <v>1915</v>
      </c>
      <c r="D302" s="331" t="s">
        <v>61</v>
      </c>
      <c r="E302" s="331" t="s">
        <v>67</v>
      </c>
      <c r="F302" s="332">
        <v>283.39999999999998</v>
      </c>
      <c r="G302" s="330" t="s">
        <v>1916</v>
      </c>
      <c r="H302" s="330" t="s">
        <v>1917</v>
      </c>
      <c r="I302" s="331" t="s">
        <v>1918</v>
      </c>
      <c r="J302" s="333" t="s">
        <v>491</v>
      </c>
      <c r="K302" s="329">
        <v>44621</v>
      </c>
      <c r="L302" s="332">
        <v>6.29</v>
      </c>
      <c r="M302" s="331" t="s">
        <v>492</v>
      </c>
      <c r="N302" s="332">
        <v>17.54</v>
      </c>
      <c r="O302" s="332">
        <v>30.32</v>
      </c>
      <c r="P302" s="90">
        <f t="shared" si="12"/>
        <v>294</v>
      </c>
      <c r="Q302" s="90">
        <f t="shared" si="13"/>
        <v>360</v>
      </c>
      <c r="R302" s="90">
        <f t="shared" si="14"/>
        <v>249</v>
      </c>
    </row>
    <row r="303" spans="1:18">
      <c r="A303" s="329">
        <v>44299</v>
      </c>
      <c r="B303" s="330" t="s">
        <v>1480</v>
      </c>
      <c r="C303" s="330" t="s">
        <v>1481</v>
      </c>
      <c r="D303" s="331" t="s">
        <v>61</v>
      </c>
      <c r="E303" s="331" t="s">
        <v>67</v>
      </c>
      <c r="F303" s="332">
        <v>684.86</v>
      </c>
      <c r="G303" s="330" t="s">
        <v>1482</v>
      </c>
      <c r="H303" s="330" t="s">
        <v>1483</v>
      </c>
      <c r="I303" s="331" t="s">
        <v>1484</v>
      </c>
      <c r="J303" s="333" t="s">
        <v>491</v>
      </c>
      <c r="K303" s="329">
        <v>44299</v>
      </c>
      <c r="L303" s="332">
        <v>22.55</v>
      </c>
      <c r="M303" s="331" t="s">
        <v>492</v>
      </c>
      <c r="N303" s="332">
        <v>17.510000000000002</v>
      </c>
      <c r="O303" s="338">
        <v>0.60399999999999998</v>
      </c>
      <c r="P303" s="90">
        <f t="shared" si="12"/>
        <v>295</v>
      </c>
      <c r="Q303" s="90">
        <f t="shared" si="13"/>
        <v>246</v>
      </c>
      <c r="R303" s="90">
        <f t="shared" si="14"/>
        <v>433</v>
      </c>
    </row>
    <row r="304" spans="1:18">
      <c r="A304" s="329">
        <v>44057</v>
      </c>
      <c r="B304" s="330" t="s">
        <v>2161</v>
      </c>
      <c r="C304" s="330" t="s">
        <v>2162</v>
      </c>
      <c r="D304" s="331" t="s">
        <v>61</v>
      </c>
      <c r="E304" s="331" t="s">
        <v>67</v>
      </c>
      <c r="F304" s="332">
        <v>6.56</v>
      </c>
      <c r="G304" s="330" t="s">
        <v>60</v>
      </c>
      <c r="H304" s="330" t="s">
        <v>2163</v>
      </c>
      <c r="I304" s="331" t="s">
        <v>2164</v>
      </c>
      <c r="J304" s="333" t="s">
        <v>491</v>
      </c>
      <c r="K304" s="329">
        <v>44057</v>
      </c>
      <c r="L304" s="338">
        <v>0.57099999999999995</v>
      </c>
      <c r="M304" s="331" t="s">
        <v>492</v>
      </c>
      <c r="N304" s="332">
        <v>17.329999999999998</v>
      </c>
      <c r="O304" s="332">
        <v>3.53</v>
      </c>
      <c r="P304" s="90">
        <f t="shared" si="12"/>
        <v>296</v>
      </c>
      <c r="Q304" s="90">
        <f t="shared" si="13"/>
        <v>418</v>
      </c>
      <c r="R304" s="90">
        <f t="shared" si="14"/>
        <v>412</v>
      </c>
    </row>
    <row r="305" spans="1:18">
      <c r="A305" s="329">
        <v>44829</v>
      </c>
      <c r="B305" s="330" t="s">
        <v>1596</v>
      </c>
      <c r="C305" s="330" t="s">
        <v>1597</v>
      </c>
      <c r="D305" s="331" t="s">
        <v>61</v>
      </c>
      <c r="E305" s="331" t="s">
        <v>77</v>
      </c>
      <c r="F305" s="332">
        <v>379.66</v>
      </c>
      <c r="G305" s="330" t="s">
        <v>1598</v>
      </c>
      <c r="H305" s="330" t="s">
        <v>60</v>
      </c>
      <c r="I305" s="331" t="s">
        <v>1599</v>
      </c>
      <c r="J305" s="333" t="s">
        <v>491</v>
      </c>
      <c r="K305" s="329">
        <v>44829</v>
      </c>
      <c r="L305" s="332">
        <v>18.64</v>
      </c>
      <c r="M305" s="331" t="s">
        <v>492</v>
      </c>
      <c r="N305" s="332">
        <v>16.73</v>
      </c>
      <c r="O305" s="332">
        <v>8.51</v>
      </c>
      <c r="P305" s="90">
        <f t="shared" si="12"/>
        <v>297</v>
      </c>
      <c r="Q305" s="90">
        <f t="shared" si="13"/>
        <v>276</v>
      </c>
      <c r="R305" s="90">
        <f t="shared" si="14"/>
        <v>384</v>
      </c>
    </row>
    <row r="306" spans="1:18">
      <c r="A306" s="329">
        <v>44469</v>
      </c>
      <c r="B306" s="330" t="s">
        <v>1801</v>
      </c>
      <c r="C306" s="330" t="s">
        <v>1802</v>
      </c>
      <c r="D306" s="331" t="s">
        <v>61</v>
      </c>
      <c r="E306" s="331" t="s">
        <v>77</v>
      </c>
      <c r="F306" s="332">
        <v>23.07</v>
      </c>
      <c r="G306" s="330" t="s">
        <v>60</v>
      </c>
      <c r="H306" s="330" t="s">
        <v>60</v>
      </c>
      <c r="I306" s="331" t="s">
        <v>1803</v>
      </c>
      <c r="J306" s="333" t="s">
        <v>491</v>
      </c>
      <c r="K306" s="329">
        <v>44469</v>
      </c>
      <c r="L306" s="332">
        <v>10.19</v>
      </c>
      <c r="M306" s="331" t="s">
        <v>492</v>
      </c>
      <c r="N306" s="332">
        <v>16.68</v>
      </c>
      <c r="O306" s="332">
        <v>16.68</v>
      </c>
      <c r="P306" s="90">
        <f t="shared" si="12"/>
        <v>298</v>
      </c>
      <c r="Q306" s="90">
        <f t="shared" si="13"/>
        <v>333</v>
      </c>
      <c r="R306" s="90">
        <f t="shared" si="14"/>
        <v>324</v>
      </c>
    </row>
    <row r="307" spans="1:18">
      <c r="A307" s="329">
        <v>44154</v>
      </c>
      <c r="B307" s="330" t="s">
        <v>1638</v>
      </c>
      <c r="C307" s="330" t="s">
        <v>1639</v>
      </c>
      <c r="D307" s="331" t="s">
        <v>61</v>
      </c>
      <c r="E307" s="331" t="s">
        <v>67</v>
      </c>
      <c r="F307" s="338">
        <v>0.16300000000000001</v>
      </c>
      <c r="G307" s="330" t="s">
        <v>60</v>
      </c>
      <c r="H307" s="330" t="s">
        <v>1640</v>
      </c>
      <c r="I307" s="331" t="s">
        <v>1641</v>
      </c>
      <c r="J307" s="333" t="s">
        <v>491</v>
      </c>
      <c r="K307" s="329">
        <v>44154</v>
      </c>
      <c r="L307" s="332">
        <v>16.59</v>
      </c>
      <c r="M307" s="331" t="s">
        <v>492</v>
      </c>
      <c r="N307" s="332">
        <v>16.59</v>
      </c>
      <c r="O307" s="332">
        <v>16.59</v>
      </c>
      <c r="P307" s="90">
        <f t="shared" si="12"/>
        <v>299</v>
      </c>
      <c r="Q307" s="90">
        <f t="shared" si="13"/>
        <v>288</v>
      </c>
      <c r="R307" s="90">
        <f t="shared" si="14"/>
        <v>326</v>
      </c>
    </row>
    <row r="308" spans="1:18" ht="56.25">
      <c r="A308" s="329">
        <v>44904</v>
      </c>
      <c r="B308" s="330" t="s">
        <v>1723</v>
      </c>
      <c r="C308" s="330" t="s">
        <v>1724</v>
      </c>
      <c r="D308" s="331" t="s">
        <v>61</v>
      </c>
      <c r="E308" s="331" t="s">
        <v>77</v>
      </c>
      <c r="F308" s="332">
        <v>162.9</v>
      </c>
      <c r="G308" s="330" t="s">
        <v>1725</v>
      </c>
      <c r="H308" s="330" t="s">
        <v>1726</v>
      </c>
      <c r="I308" s="331" t="s">
        <v>1727</v>
      </c>
      <c r="J308" s="333" t="s">
        <v>491</v>
      </c>
      <c r="K308" s="329">
        <v>44904</v>
      </c>
      <c r="L308" s="332">
        <v>12.64</v>
      </c>
      <c r="M308" s="331" t="s">
        <v>492</v>
      </c>
      <c r="N308" s="332">
        <v>16.57</v>
      </c>
      <c r="O308" s="332">
        <v>44.77</v>
      </c>
      <c r="P308" s="90">
        <f t="shared" si="12"/>
        <v>300</v>
      </c>
      <c r="Q308" s="90">
        <f t="shared" si="13"/>
        <v>311</v>
      </c>
      <c r="R308" s="90">
        <f t="shared" si="14"/>
        <v>177</v>
      </c>
    </row>
    <row r="309" spans="1:18">
      <c r="A309" s="329">
        <v>44462</v>
      </c>
      <c r="B309" s="330" t="s">
        <v>1603</v>
      </c>
      <c r="C309" s="330" t="s">
        <v>1604</v>
      </c>
      <c r="D309" s="331" t="s">
        <v>61</v>
      </c>
      <c r="E309" s="331" t="s">
        <v>77</v>
      </c>
      <c r="F309" s="332">
        <v>161.30000000000001</v>
      </c>
      <c r="G309" s="330" t="s">
        <v>1605</v>
      </c>
      <c r="H309" s="330" t="s">
        <v>60</v>
      </c>
      <c r="I309" s="331" t="s">
        <v>1606</v>
      </c>
      <c r="J309" s="333" t="s">
        <v>491</v>
      </c>
      <c r="K309" s="329">
        <v>44462</v>
      </c>
      <c r="L309" s="332">
        <v>18.32</v>
      </c>
      <c r="M309" s="331" t="s">
        <v>492</v>
      </c>
      <c r="N309" s="332">
        <v>16.54</v>
      </c>
      <c r="O309" s="332">
        <v>23.51</v>
      </c>
      <c r="P309" s="90">
        <f t="shared" si="12"/>
        <v>301</v>
      </c>
      <c r="Q309" s="90">
        <f t="shared" si="13"/>
        <v>278</v>
      </c>
      <c r="R309" s="90">
        <f t="shared" si="14"/>
        <v>288</v>
      </c>
    </row>
    <row r="310" spans="1:18">
      <c r="A310" s="329">
        <v>44862</v>
      </c>
      <c r="B310" s="330" t="s">
        <v>1941</v>
      </c>
      <c r="C310" s="330" t="s">
        <v>1942</v>
      </c>
      <c r="D310" s="331" t="s">
        <v>61</v>
      </c>
      <c r="E310" s="331" t="s">
        <v>77</v>
      </c>
      <c r="F310" s="332">
        <v>78.67</v>
      </c>
      <c r="G310" s="330" t="s">
        <v>1943</v>
      </c>
      <c r="H310" s="330" t="s">
        <v>1944</v>
      </c>
      <c r="I310" s="331" t="s">
        <v>1945</v>
      </c>
      <c r="J310" s="333" t="s">
        <v>491</v>
      </c>
      <c r="K310" s="329">
        <v>44862</v>
      </c>
      <c r="L310" s="332">
        <v>5.91</v>
      </c>
      <c r="M310" s="331" t="s">
        <v>492</v>
      </c>
      <c r="N310" s="332">
        <v>16.53</v>
      </c>
      <c r="O310" s="332">
        <v>23.92</v>
      </c>
      <c r="P310" s="90">
        <f t="shared" si="12"/>
        <v>302</v>
      </c>
      <c r="Q310" s="90">
        <f t="shared" si="13"/>
        <v>366</v>
      </c>
      <c r="R310" s="90">
        <f t="shared" si="14"/>
        <v>283</v>
      </c>
    </row>
    <row r="311" spans="1:18">
      <c r="A311" s="329">
        <v>44924</v>
      </c>
      <c r="B311" s="330" t="s">
        <v>2128</v>
      </c>
      <c r="C311" s="330" t="s">
        <v>2129</v>
      </c>
      <c r="D311" s="331" t="s">
        <v>61</v>
      </c>
      <c r="E311" s="331" t="s">
        <v>77</v>
      </c>
      <c r="F311" s="332">
        <v>9.94</v>
      </c>
      <c r="G311" s="330" t="s">
        <v>2130</v>
      </c>
      <c r="H311" s="330" t="s">
        <v>60</v>
      </c>
      <c r="I311" s="331" t="s">
        <v>2131</v>
      </c>
      <c r="J311" s="333" t="s">
        <v>491</v>
      </c>
      <c r="K311" s="329">
        <v>44924</v>
      </c>
      <c r="L311" s="332">
        <v>1.3</v>
      </c>
      <c r="M311" s="331" t="s">
        <v>492</v>
      </c>
      <c r="N311" s="332">
        <v>16.489999999999998</v>
      </c>
      <c r="O311" s="332">
        <v>15.48</v>
      </c>
      <c r="P311" s="90">
        <f t="shared" si="12"/>
        <v>303</v>
      </c>
      <c r="Q311" s="90">
        <f t="shared" si="13"/>
        <v>410</v>
      </c>
      <c r="R311" s="90">
        <f t="shared" si="14"/>
        <v>336</v>
      </c>
    </row>
    <row r="312" spans="1:18">
      <c r="A312" s="329">
        <v>44848</v>
      </c>
      <c r="B312" s="330" t="s">
        <v>1739</v>
      </c>
      <c r="C312" s="330" t="s">
        <v>1740</v>
      </c>
      <c r="D312" s="331" t="s">
        <v>61</v>
      </c>
      <c r="E312" s="331" t="s">
        <v>77</v>
      </c>
      <c r="F312" s="332">
        <v>417.56</v>
      </c>
      <c r="G312" s="330" t="s">
        <v>1741</v>
      </c>
      <c r="H312" s="330" t="s">
        <v>60</v>
      </c>
      <c r="I312" s="331" t="s">
        <v>1742</v>
      </c>
      <c r="J312" s="333" t="s">
        <v>491</v>
      </c>
      <c r="K312" s="329">
        <v>44848</v>
      </c>
      <c r="L312" s="332">
        <v>12.42</v>
      </c>
      <c r="M312" s="331" t="s">
        <v>492</v>
      </c>
      <c r="N312" s="332">
        <v>16.239999999999998</v>
      </c>
      <c r="O312" s="332">
        <v>23.56</v>
      </c>
      <c r="P312" s="90">
        <f t="shared" si="12"/>
        <v>304</v>
      </c>
      <c r="Q312" s="90">
        <f t="shared" si="13"/>
        <v>315</v>
      </c>
      <c r="R312" s="90">
        <f t="shared" si="14"/>
        <v>287</v>
      </c>
    </row>
    <row r="313" spans="1:18">
      <c r="A313" s="329">
        <v>44375</v>
      </c>
      <c r="B313" s="330" t="s">
        <v>1656</v>
      </c>
      <c r="C313" s="330" t="s">
        <v>1657</v>
      </c>
      <c r="D313" s="331" t="s">
        <v>61</v>
      </c>
      <c r="E313" s="331" t="s">
        <v>77</v>
      </c>
      <c r="F313" s="332">
        <v>968.58</v>
      </c>
      <c r="G313" s="330" t="s">
        <v>1658</v>
      </c>
      <c r="H313" s="330" t="s">
        <v>60</v>
      </c>
      <c r="I313" s="331" t="s">
        <v>1659</v>
      </c>
      <c r="J313" s="333" t="s">
        <v>491</v>
      </c>
      <c r="K313" s="329">
        <v>44375</v>
      </c>
      <c r="L313" s="332">
        <v>15.87</v>
      </c>
      <c r="M313" s="331" t="s">
        <v>492</v>
      </c>
      <c r="N313" s="332">
        <v>15.87</v>
      </c>
      <c r="O313" s="332">
        <v>15.87</v>
      </c>
      <c r="P313" s="90">
        <f t="shared" si="12"/>
        <v>305</v>
      </c>
      <c r="Q313" s="90">
        <f t="shared" si="13"/>
        <v>292</v>
      </c>
      <c r="R313" s="90">
        <f t="shared" si="14"/>
        <v>331</v>
      </c>
    </row>
    <row r="314" spans="1:18">
      <c r="A314" s="329">
        <v>44694</v>
      </c>
      <c r="B314" s="330" t="s">
        <v>1535</v>
      </c>
      <c r="C314" s="330" t="s">
        <v>1536</v>
      </c>
      <c r="D314" s="331" t="s">
        <v>61</v>
      </c>
      <c r="E314" s="331" t="s">
        <v>77</v>
      </c>
      <c r="F314" s="332">
        <v>4084.45</v>
      </c>
      <c r="G314" s="330" t="s">
        <v>1537</v>
      </c>
      <c r="H314" s="330" t="s">
        <v>60</v>
      </c>
      <c r="I314" s="331" t="s">
        <v>1538</v>
      </c>
      <c r="J314" s="333" t="s">
        <v>491</v>
      </c>
      <c r="K314" s="329">
        <v>44694</v>
      </c>
      <c r="L314" s="332">
        <v>20.309999999999999</v>
      </c>
      <c r="M314" s="331" t="s">
        <v>492</v>
      </c>
      <c r="N314" s="332">
        <v>15.72</v>
      </c>
      <c r="O314" s="332">
        <v>32.590000000000003</v>
      </c>
      <c r="P314" s="90">
        <f t="shared" si="12"/>
        <v>306</v>
      </c>
      <c r="Q314" s="90">
        <f t="shared" si="13"/>
        <v>260</v>
      </c>
      <c r="R314" s="90">
        <f t="shared" si="14"/>
        <v>237</v>
      </c>
    </row>
    <row r="315" spans="1:18">
      <c r="A315" s="329">
        <v>44914</v>
      </c>
      <c r="B315" s="330" t="s">
        <v>890</v>
      </c>
      <c r="C315" s="330" t="s">
        <v>891</v>
      </c>
      <c r="D315" s="331" t="s">
        <v>61</v>
      </c>
      <c r="E315" s="331" t="s">
        <v>77</v>
      </c>
      <c r="F315" s="332">
        <v>225.17</v>
      </c>
      <c r="G315" s="330" t="s">
        <v>1749</v>
      </c>
      <c r="H315" s="330" t="s">
        <v>60</v>
      </c>
      <c r="I315" s="331" t="s">
        <v>1750</v>
      </c>
      <c r="J315" s="333" t="s">
        <v>491</v>
      </c>
      <c r="K315" s="329">
        <v>44914</v>
      </c>
      <c r="L315" s="332">
        <v>11.67</v>
      </c>
      <c r="M315" s="331" t="s">
        <v>492</v>
      </c>
      <c r="N315" s="332">
        <v>15.52</v>
      </c>
      <c r="O315" s="332">
        <v>52.27</v>
      </c>
      <c r="P315" s="90">
        <f t="shared" si="12"/>
        <v>307</v>
      </c>
      <c r="Q315" s="90">
        <f t="shared" si="13"/>
        <v>318</v>
      </c>
      <c r="R315" s="90">
        <f t="shared" si="14"/>
        <v>150</v>
      </c>
    </row>
    <row r="316" spans="1:18" ht="22.5">
      <c r="A316" s="329">
        <v>44543</v>
      </c>
      <c r="B316" s="330" t="s">
        <v>1666</v>
      </c>
      <c r="C316" s="330" t="s">
        <v>1667</v>
      </c>
      <c r="D316" s="331" t="s">
        <v>61</v>
      </c>
      <c r="E316" s="331" t="s">
        <v>67</v>
      </c>
      <c r="F316" s="332">
        <v>2036.69</v>
      </c>
      <c r="G316" s="330" t="s">
        <v>1668</v>
      </c>
      <c r="H316" s="330" t="s">
        <v>1669</v>
      </c>
      <c r="I316" s="331" t="s">
        <v>1670</v>
      </c>
      <c r="J316" s="333" t="s">
        <v>491</v>
      </c>
      <c r="K316" s="329">
        <v>44543</v>
      </c>
      <c r="L316" s="332">
        <v>15.04</v>
      </c>
      <c r="M316" s="331" t="s">
        <v>492</v>
      </c>
      <c r="N316" s="332">
        <v>15.45</v>
      </c>
      <c r="O316" s="332">
        <v>11.26</v>
      </c>
      <c r="P316" s="90">
        <f t="shared" si="12"/>
        <v>308</v>
      </c>
      <c r="Q316" s="90">
        <f t="shared" si="13"/>
        <v>295</v>
      </c>
      <c r="R316" s="90">
        <f t="shared" si="14"/>
        <v>359</v>
      </c>
    </row>
    <row r="317" spans="1:18">
      <c r="A317" s="329">
        <v>44897</v>
      </c>
      <c r="B317" s="330" t="s">
        <v>1622</v>
      </c>
      <c r="C317" s="330" t="s">
        <v>1623</v>
      </c>
      <c r="D317" s="331" t="s">
        <v>61</v>
      </c>
      <c r="E317" s="331" t="s">
        <v>77</v>
      </c>
      <c r="F317" s="332">
        <v>265.36</v>
      </c>
      <c r="G317" s="330" t="s">
        <v>1624</v>
      </c>
      <c r="H317" s="330" t="s">
        <v>60</v>
      </c>
      <c r="I317" s="331" t="s">
        <v>1625</v>
      </c>
      <c r="J317" s="333" t="s">
        <v>491</v>
      </c>
      <c r="K317" s="329">
        <v>44897</v>
      </c>
      <c r="L317" s="332">
        <v>17.649999999999999</v>
      </c>
      <c r="M317" s="331" t="s">
        <v>492</v>
      </c>
      <c r="N317" s="332">
        <v>15.11</v>
      </c>
      <c r="O317" s="332">
        <v>23.08</v>
      </c>
      <c r="P317" s="90">
        <f t="shared" si="12"/>
        <v>309</v>
      </c>
      <c r="Q317" s="90">
        <f t="shared" si="13"/>
        <v>283</v>
      </c>
      <c r="R317" s="90">
        <f t="shared" si="14"/>
        <v>292</v>
      </c>
    </row>
    <row r="318" spans="1:18">
      <c r="A318" s="329">
        <v>44874</v>
      </c>
      <c r="B318" s="330" t="s">
        <v>1582</v>
      </c>
      <c r="C318" s="330" t="s">
        <v>1583</v>
      </c>
      <c r="D318" s="331" t="s">
        <v>61</v>
      </c>
      <c r="E318" s="331" t="s">
        <v>77</v>
      </c>
      <c r="F318" s="332">
        <v>1857.87</v>
      </c>
      <c r="G318" s="330" t="s">
        <v>1696</v>
      </c>
      <c r="H318" s="330" t="s">
        <v>60</v>
      </c>
      <c r="I318" s="331" t="s">
        <v>1697</v>
      </c>
      <c r="J318" s="333" t="s">
        <v>491</v>
      </c>
      <c r="K318" s="329">
        <v>44874</v>
      </c>
      <c r="L318" s="332">
        <v>13.97</v>
      </c>
      <c r="M318" s="331" t="s">
        <v>492</v>
      </c>
      <c r="N318" s="332">
        <v>14.93</v>
      </c>
      <c r="O318" s="332">
        <v>20.56</v>
      </c>
      <c r="P318" s="90">
        <f t="shared" si="12"/>
        <v>310</v>
      </c>
      <c r="Q318" s="90">
        <f t="shared" si="13"/>
        <v>303</v>
      </c>
      <c r="R318" s="90">
        <f t="shared" si="14"/>
        <v>308</v>
      </c>
    </row>
    <row r="319" spans="1:18" ht="22.5">
      <c r="A319" s="329">
        <v>43907</v>
      </c>
      <c r="B319" s="330" t="s">
        <v>1259</v>
      </c>
      <c r="C319" s="330" t="s">
        <v>1260</v>
      </c>
      <c r="D319" s="331" t="s">
        <v>61</v>
      </c>
      <c r="E319" s="331" t="s">
        <v>77</v>
      </c>
      <c r="F319" s="332">
        <v>8684.35</v>
      </c>
      <c r="G319" s="330" t="s">
        <v>1261</v>
      </c>
      <c r="H319" s="330" t="s">
        <v>1262</v>
      </c>
      <c r="I319" s="331" t="s">
        <v>1263</v>
      </c>
      <c r="J319" s="333" t="s">
        <v>491</v>
      </c>
      <c r="K319" s="329">
        <v>43907</v>
      </c>
      <c r="L319" s="332">
        <v>33.42</v>
      </c>
      <c r="M319" s="331" t="s">
        <v>492</v>
      </c>
      <c r="N319" s="332">
        <v>14.68</v>
      </c>
      <c r="O319" s="332">
        <v>18.27</v>
      </c>
      <c r="P319" s="90">
        <f t="shared" si="12"/>
        <v>311</v>
      </c>
      <c r="Q319" s="90">
        <f t="shared" si="13"/>
        <v>187</v>
      </c>
      <c r="R319" s="90">
        <f t="shared" si="14"/>
        <v>319</v>
      </c>
    </row>
    <row r="320" spans="1:18">
      <c r="A320" s="329">
        <v>44192</v>
      </c>
      <c r="B320" s="330" t="s">
        <v>1660</v>
      </c>
      <c r="C320" s="330" t="s">
        <v>1661</v>
      </c>
      <c r="D320" s="331" t="s">
        <v>61</v>
      </c>
      <c r="E320" s="331" t="s">
        <v>77</v>
      </c>
      <c r="F320" s="332">
        <v>45.66</v>
      </c>
      <c r="G320" s="330" t="s">
        <v>1662</v>
      </c>
      <c r="H320" s="330" t="s">
        <v>60</v>
      </c>
      <c r="I320" s="331" t="s">
        <v>1663</v>
      </c>
      <c r="J320" s="333" t="s">
        <v>491</v>
      </c>
      <c r="K320" s="329">
        <v>44192</v>
      </c>
      <c r="L320" s="332">
        <v>15.79</v>
      </c>
      <c r="M320" s="331" t="s">
        <v>492</v>
      </c>
      <c r="N320" s="332">
        <v>14.58</v>
      </c>
      <c r="O320" s="332">
        <v>29.03</v>
      </c>
      <c r="P320" s="90">
        <f t="shared" si="12"/>
        <v>312</v>
      </c>
      <c r="Q320" s="90">
        <f t="shared" si="13"/>
        <v>293</v>
      </c>
      <c r="R320" s="90">
        <f t="shared" si="14"/>
        <v>257</v>
      </c>
    </row>
    <row r="321" spans="1:18">
      <c r="A321" s="329">
        <v>44124</v>
      </c>
      <c r="B321" s="330" t="s">
        <v>1682</v>
      </c>
      <c r="C321" s="330" t="s">
        <v>1683</v>
      </c>
      <c r="D321" s="331" t="s">
        <v>61</v>
      </c>
      <c r="E321" s="331" t="s">
        <v>67</v>
      </c>
      <c r="F321" s="332">
        <v>4.54</v>
      </c>
      <c r="G321" s="330" t="s">
        <v>1684</v>
      </c>
      <c r="H321" s="330" t="s">
        <v>60</v>
      </c>
      <c r="I321" s="331" t="s">
        <v>1685</v>
      </c>
      <c r="J321" s="333" t="s">
        <v>491</v>
      </c>
      <c r="K321" s="329">
        <v>44124</v>
      </c>
      <c r="L321" s="332">
        <v>14.5</v>
      </c>
      <c r="M321" s="331" t="s">
        <v>492</v>
      </c>
      <c r="N321" s="332">
        <v>14.5</v>
      </c>
      <c r="O321" s="332">
        <v>23.78</v>
      </c>
      <c r="P321" s="90">
        <f t="shared" si="12"/>
        <v>313</v>
      </c>
      <c r="Q321" s="90">
        <f t="shared" si="13"/>
        <v>299</v>
      </c>
      <c r="R321" s="90">
        <f t="shared" si="14"/>
        <v>285</v>
      </c>
    </row>
    <row r="322" spans="1:18" ht="22.5">
      <c r="A322" s="329">
        <v>44662</v>
      </c>
      <c r="B322" s="330" t="s">
        <v>805</v>
      </c>
      <c r="C322" s="330" t="s">
        <v>806</v>
      </c>
      <c r="D322" s="331" t="s">
        <v>61</v>
      </c>
      <c r="E322" s="331" t="s">
        <v>77</v>
      </c>
      <c r="F322" s="332">
        <v>2859.8</v>
      </c>
      <c r="G322" s="330" t="s">
        <v>1051</v>
      </c>
      <c r="H322" s="330" t="s">
        <v>1052</v>
      </c>
      <c r="I322" s="331" t="s">
        <v>1053</v>
      </c>
      <c r="J322" s="333" t="s">
        <v>491</v>
      </c>
      <c r="K322" s="329">
        <v>44662</v>
      </c>
      <c r="L322" s="332">
        <v>48.15</v>
      </c>
      <c r="M322" s="331" t="s">
        <v>492</v>
      </c>
      <c r="N322" s="332">
        <v>14.45</v>
      </c>
      <c r="O322" s="332">
        <v>68.069999999999993</v>
      </c>
      <c r="P322" s="90">
        <f t="shared" si="12"/>
        <v>314</v>
      </c>
      <c r="Q322" s="90">
        <f t="shared" si="13"/>
        <v>132</v>
      </c>
      <c r="R322" s="90">
        <f t="shared" si="14"/>
        <v>98</v>
      </c>
    </row>
    <row r="323" spans="1:18">
      <c r="A323" s="329">
        <v>44831</v>
      </c>
      <c r="B323" s="330" t="s">
        <v>342</v>
      </c>
      <c r="C323" s="330" t="s">
        <v>343</v>
      </c>
      <c r="D323" s="331" t="s">
        <v>61</v>
      </c>
      <c r="E323" s="331" t="s">
        <v>77</v>
      </c>
      <c r="F323" s="332">
        <v>1248.56</v>
      </c>
      <c r="G323" s="330" t="s">
        <v>266</v>
      </c>
      <c r="H323" s="330" t="s">
        <v>60</v>
      </c>
      <c r="I323" s="331" t="s">
        <v>344</v>
      </c>
      <c r="J323" s="333" t="s">
        <v>491</v>
      </c>
      <c r="K323" s="329">
        <v>44831</v>
      </c>
      <c r="L323" s="332">
        <v>18.27</v>
      </c>
      <c r="M323" s="331" t="s">
        <v>492</v>
      </c>
      <c r="N323" s="332">
        <v>14.34</v>
      </c>
      <c r="O323" s="332">
        <v>16.489999999999998</v>
      </c>
      <c r="P323" s="90">
        <f t="shared" si="12"/>
        <v>315</v>
      </c>
      <c r="Q323" s="90">
        <f t="shared" si="13"/>
        <v>279</v>
      </c>
      <c r="R323" s="90">
        <f t="shared" si="14"/>
        <v>327</v>
      </c>
    </row>
    <row r="324" spans="1:18" ht="22.5">
      <c r="A324" s="329">
        <v>44874</v>
      </c>
      <c r="B324" s="330" t="s">
        <v>1822</v>
      </c>
      <c r="C324" s="330" t="s">
        <v>1823</v>
      </c>
      <c r="D324" s="331" t="s">
        <v>61</v>
      </c>
      <c r="E324" s="331" t="s">
        <v>77</v>
      </c>
      <c r="F324" s="332">
        <v>17541.38</v>
      </c>
      <c r="G324" s="330" t="s">
        <v>1824</v>
      </c>
      <c r="H324" s="330" t="s">
        <v>1825</v>
      </c>
      <c r="I324" s="331" t="s">
        <v>1826</v>
      </c>
      <c r="J324" s="333" t="s">
        <v>491</v>
      </c>
      <c r="K324" s="329">
        <v>44874</v>
      </c>
      <c r="L324" s="332">
        <v>9.59</v>
      </c>
      <c r="M324" s="331" t="s">
        <v>492</v>
      </c>
      <c r="N324" s="332">
        <v>14.29</v>
      </c>
      <c r="O324" s="332">
        <v>21.4</v>
      </c>
      <c r="P324" s="90">
        <f t="shared" si="12"/>
        <v>316</v>
      </c>
      <c r="Q324" s="90">
        <f t="shared" si="13"/>
        <v>338</v>
      </c>
      <c r="R324" s="90">
        <f t="shared" si="14"/>
        <v>303</v>
      </c>
    </row>
    <row r="325" spans="1:18" ht="56.25">
      <c r="A325" s="329">
        <v>44305</v>
      </c>
      <c r="B325" s="330" t="s">
        <v>1779</v>
      </c>
      <c r="C325" s="330" t="s">
        <v>1780</v>
      </c>
      <c r="D325" s="331" t="s">
        <v>61</v>
      </c>
      <c r="E325" s="331" t="s">
        <v>67</v>
      </c>
      <c r="F325" s="332">
        <v>5731.63</v>
      </c>
      <c r="G325" s="330" t="s">
        <v>1781</v>
      </c>
      <c r="H325" s="330" t="s">
        <v>1782</v>
      </c>
      <c r="I325" s="331" t="s">
        <v>1783</v>
      </c>
      <c r="J325" s="333" t="s">
        <v>491</v>
      </c>
      <c r="K325" s="329">
        <v>44305</v>
      </c>
      <c r="L325" s="332">
        <v>11.11</v>
      </c>
      <c r="M325" s="331" t="s">
        <v>492</v>
      </c>
      <c r="N325" s="332">
        <v>14.04</v>
      </c>
      <c r="O325" s="332">
        <v>15.56</v>
      </c>
      <c r="P325" s="90">
        <f t="shared" si="12"/>
        <v>317</v>
      </c>
      <c r="Q325" s="90">
        <f t="shared" si="13"/>
        <v>325</v>
      </c>
      <c r="R325" s="90">
        <f t="shared" si="14"/>
        <v>334</v>
      </c>
    </row>
    <row r="326" spans="1:18">
      <c r="A326" s="329">
        <v>44391</v>
      </c>
      <c r="B326" s="330" t="s">
        <v>1784</v>
      </c>
      <c r="C326" s="330" t="s">
        <v>60</v>
      </c>
      <c r="D326" s="331" t="s">
        <v>61</v>
      </c>
      <c r="E326" s="331" t="s">
        <v>67</v>
      </c>
      <c r="F326" s="332">
        <v>518.45000000000005</v>
      </c>
      <c r="G326" s="330" t="s">
        <v>208</v>
      </c>
      <c r="H326" s="330" t="s">
        <v>60</v>
      </c>
      <c r="I326" s="331" t="s">
        <v>1785</v>
      </c>
      <c r="J326" s="333" t="s">
        <v>491</v>
      </c>
      <c r="K326" s="329">
        <v>44391</v>
      </c>
      <c r="L326" s="332">
        <v>11.04</v>
      </c>
      <c r="M326" s="331" t="s">
        <v>492</v>
      </c>
      <c r="N326" s="332">
        <v>13.97</v>
      </c>
      <c r="O326" s="332">
        <v>7.45</v>
      </c>
      <c r="P326" s="90">
        <f t="shared" si="12"/>
        <v>318</v>
      </c>
      <c r="Q326" s="90">
        <f t="shared" si="13"/>
        <v>327</v>
      </c>
      <c r="R326" s="90">
        <f t="shared" si="14"/>
        <v>391</v>
      </c>
    </row>
    <row r="327" spans="1:18">
      <c r="A327" s="329">
        <v>44424</v>
      </c>
      <c r="B327" s="330" t="s">
        <v>1238</v>
      </c>
      <c r="C327" s="330" t="s">
        <v>1239</v>
      </c>
      <c r="D327" s="331" t="s">
        <v>61</v>
      </c>
      <c r="E327" s="331" t="s">
        <v>77</v>
      </c>
      <c r="F327" s="332">
        <v>431.28</v>
      </c>
      <c r="G327" s="330" t="s">
        <v>1501</v>
      </c>
      <c r="H327" s="330" t="s">
        <v>1502</v>
      </c>
      <c r="I327" s="331" t="s">
        <v>1503</v>
      </c>
      <c r="J327" s="333" t="s">
        <v>491</v>
      </c>
      <c r="K327" s="329">
        <v>44424</v>
      </c>
      <c r="L327" s="332">
        <v>21.82</v>
      </c>
      <c r="M327" s="331" t="s">
        <v>492</v>
      </c>
      <c r="N327" s="332">
        <v>13.75</v>
      </c>
      <c r="O327" s="332">
        <v>8.18</v>
      </c>
      <c r="P327" s="90">
        <f t="shared" si="12"/>
        <v>319</v>
      </c>
      <c r="Q327" s="90">
        <f t="shared" si="13"/>
        <v>251</v>
      </c>
      <c r="R327" s="90">
        <f t="shared" si="14"/>
        <v>385</v>
      </c>
    </row>
    <row r="328" spans="1:18">
      <c r="A328" s="329">
        <v>43861</v>
      </c>
      <c r="B328" s="330" t="s">
        <v>1359</v>
      </c>
      <c r="C328" s="330" t="s">
        <v>1360</v>
      </c>
      <c r="D328" s="331" t="s">
        <v>61</v>
      </c>
      <c r="E328" s="331" t="s">
        <v>67</v>
      </c>
      <c r="F328" s="332">
        <v>297.12</v>
      </c>
      <c r="G328" s="330" t="s">
        <v>1361</v>
      </c>
      <c r="H328" s="330" t="s">
        <v>1362</v>
      </c>
      <c r="I328" s="331" t="s">
        <v>1363</v>
      </c>
      <c r="J328" s="333" t="s">
        <v>491</v>
      </c>
      <c r="K328" s="329">
        <v>43861</v>
      </c>
      <c r="L328" s="332">
        <v>27.38</v>
      </c>
      <c r="M328" s="331" t="s">
        <v>492</v>
      </c>
      <c r="N328" s="332">
        <v>13.71</v>
      </c>
      <c r="O328" s="332">
        <v>5.95</v>
      </c>
      <c r="P328" s="90">
        <f t="shared" si="12"/>
        <v>320</v>
      </c>
      <c r="Q328" s="90">
        <f t="shared" si="13"/>
        <v>213</v>
      </c>
      <c r="R328" s="90">
        <f t="shared" si="14"/>
        <v>398</v>
      </c>
    </row>
    <row r="329" spans="1:18">
      <c r="A329" s="329">
        <v>44496</v>
      </c>
      <c r="B329" s="330" t="s">
        <v>1698</v>
      </c>
      <c r="C329" s="330" t="s">
        <v>1699</v>
      </c>
      <c r="D329" s="331" t="s">
        <v>61</v>
      </c>
      <c r="E329" s="331" t="s">
        <v>77</v>
      </c>
      <c r="F329" s="332">
        <v>1379.48</v>
      </c>
      <c r="G329" s="330" t="s">
        <v>1700</v>
      </c>
      <c r="H329" s="330" t="s">
        <v>1701</v>
      </c>
      <c r="I329" s="331" t="s">
        <v>1702</v>
      </c>
      <c r="J329" s="333" t="s">
        <v>491</v>
      </c>
      <c r="K329" s="329">
        <v>44496</v>
      </c>
      <c r="L329" s="332">
        <v>13.67</v>
      </c>
      <c r="M329" s="331" t="s">
        <v>492</v>
      </c>
      <c r="N329" s="332">
        <v>13.67</v>
      </c>
      <c r="O329" s="332">
        <v>48.16</v>
      </c>
      <c r="P329" s="90">
        <f t="shared" ref="P329:P392" si="15">RANK(N329,$N$9:$N$618)</f>
        <v>321</v>
      </c>
      <c r="Q329" s="90">
        <f t="shared" ref="Q329:Q392" si="16">RANK(L329,$L$9:$L$618)</f>
        <v>305</v>
      </c>
      <c r="R329" s="90">
        <f t="shared" ref="R329:R392" si="17">RANK(O329,$O$9:$O$618)</f>
        <v>163</v>
      </c>
    </row>
    <row r="330" spans="1:18">
      <c r="A330" s="329">
        <v>43992</v>
      </c>
      <c r="B330" s="330" t="s">
        <v>1563</v>
      </c>
      <c r="C330" s="330" t="s">
        <v>60</v>
      </c>
      <c r="D330" s="331" t="s">
        <v>61</v>
      </c>
      <c r="E330" s="331" t="s">
        <v>67</v>
      </c>
      <c r="F330" s="332">
        <v>22.41</v>
      </c>
      <c r="G330" s="330" t="s">
        <v>1564</v>
      </c>
      <c r="H330" s="330" t="s">
        <v>60</v>
      </c>
      <c r="I330" s="331" t="s">
        <v>1565</v>
      </c>
      <c r="J330" s="333" t="s">
        <v>491</v>
      </c>
      <c r="K330" s="329">
        <v>43992</v>
      </c>
      <c r="L330" s="332">
        <v>19.57</v>
      </c>
      <c r="M330" s="331" t="s">
        <v>492</v>
      </c>
      <c r="N330" s="332">
        <v>13.59</v>
      </c>
      <c r="O330" s="332">
        <v>54.02</v>
      </c>
      <c r="P330" s="90">
        <f t="shared" si="15"/>
        <v>322</v>
      </c>
      <c r="Q330" s="90">
        <f t="shared" si="16"/>
        <v>267</v>
      </c>
      <c r="R330" s="90">
        <f t="shared" si="17"/>
        <v>141</v>
      </c>
    </row>
    <row r="331" spans="1:18" ht="22.5">
      <c r="A331" s="329">
        <v>44407</v>
      </c>
      <c r="B331" s="330" t="s">
        <v>1926</v>
      </c>
      <c r="C331" s="330" t="s">
        <v>1927</v>
      </c>
      <c r="D331" s="331" t="s">
        <v>61</v>
      </c>
      <c r="E331" s="331" t="s">
        <v>67</v>
      </c>
      <c r="F331" s="332">
        <v>770.52</v>
      </c>
      <c r="G331" s="330" t="s">
        <v>1928</v>
      </c>
      <c r="H331" s="330" t="s">
        <v>1929</v>
      </c>
      <c r="I331" s="331" t="s">
        <v>1930</v>
      </c>
      <c r="J331" s="333" t="s">
        <v>491</v>
      </c>
      <c r="K331" s="329">
        <v>44407</v>
      </c>
      <c r="L331" s="332">
        <v>5.96</v>
      </c>
      <c r="M331" s="331" t="s">
        <v>492</v>
      </c>
      <c r="N331" s="332">
        <v>13.48</v>
      </c>
      <c r="O331" s="332">
        <v>11.63</v>
      </c>
      <c r="P331" s="90">
        <f t="shared" si="15"/>
        <v>323</v>
      </c>
      <c r="Q331" s="90">
        <f t="shared" si="16"/>
        <v>364</v>
      </c>
      <c r="R331" s="90">
        <f t="shared" si="17"/>
        <v>357</v>
      </c>
    </row>
    <row r="332" spans="1:18">
      <c r="A332" s="329">
        <v>44525</v>
      </c>
      <c r="B332" s="330" t="s">
        <v>2097</v>
      </c>
      <c r="C332" s="330" t="s">
        <v>2098</v>
      </c>
      <c r="D332" s="331" t="s">
        <v>61</v>
      </c>
      <c r="E332" s="331" t="s">
        <v>67</v>
      </c>
      <c r="F332" s="332">
        <v>3.05</v>
      </c>
      <c r="G332" s="330" t="s">
        <v>60</v>
      </c>
      <c r="H332" s="330" t="s">
        <v>60</v>
      </c>
      <c r="I332" s="331" t="s">
        <v>2099</v>
      </c>
      <c r="J332" s="333" t="s">
        <v>491</v>
      </c>
      <c r="K332" s="329">
        <v>44525</v>
      </c>
      <c r="L332" s="332">
        <v>1.69</v>
      </c>
      <c r="M332" s="331" t="s">
        <v>492</v>
      </c>
      <c r="N332" s="332">
        <v>13.21</v>
      </c>
      <c r="O332" s="332">
        <v>41.18</v>
      </c>
      <c r="P332" s="90">
        <f t="shared" si="15"/>
        <v>324</v>
      </c>
      <c r="Q332" s="90">
        <f t="shared" si="16"/>
        <v>403</v>
      </c>
      <c r="R332" s="90">
        <f t="shared" si="17"/>
        <v>199</v>
      </c>
    </row>
    <row r="333" spans="1:18" ht="22.5">
      <c r="A333" s="329">
        <v>44657</v>
      </c>
      <c r="B333" s="330" t="s">
        <v>2108</v>
      </c>
      <c r="C333" s="330" t="s">
        <v>2109</v>
      </c>
      <c r="D333" s="331" t="s">
        <v>61</v>
      </c>
      <c r="E333" s="331" t="s">
        <v>77</v>
      </c>
      <c r="F333" s="332">
        <v>2119.1799999999998</v>
      </c>
      <c r="G333" s="330" t="s">
        <v>2110</v>
      </c>
      <c r="H333" s="330" t="s">
        <v>2111</v>
      </c>
      <c r="I333" s="331" t="s">
        <v>2112</v>
      </c>
      <c r="J333" s="333" t="s">
        <v>491</v>
      </c>
      <c r="K333" s="329">
        <v>44657</v>
      </c>
      <c r="L333" s="332">
        <v>1.6</v>
      </c>
      <c r="M333" s="331" t="s">
        <v>492</v>
      </c>
      <c r="N333" s="332">
        <v>13.09</v>
      </c>
      <c r="O333" s="332">
        <v>43.1</v>
      </c>
      <c r="P333" s="90">
        <f t="shared" si="15"/>
        <v>325</v>
      </c>
      <c r="Q333" s="90">
        <f t="shared" si="16"/>
        <v>406</v>
      </c>
      <c r="R333" s="90">
        <f t="shared" si="17"/>
        <v>183</v>
      </c>
    </row>
    <row r="334" spans="1:18" ht="22.5">
      <c r="A334" s="329">
        <v>44614</v>
      </c>
      <c r="B334" s="330" t="s">
        <v>1259</v>
      </c>
      <c r="C334" s="330" t="s">
        <v>1260</v>
      </c>
      <c r="D334" s="331" t="s">
        <v>61</v>
      </c>
      <c r="E334" s="331" t="s">
        <v>77</v>
      </c>
      <c r="F334" s="332">
        <v>8563.25</v>
      </c>
      <c r="G334" s="330" t="s">
        <v>1262</v>
      </c>
      <c r="H334" s="330" t="s">
        <v>1680</v>
      </c>
      <c r="I334" s="331" t="s">
        <v>1681</v>
      </c>
      <c r="J334" s="333" t="s">
        <v>491</v>
      </c>
      <c r="K334" s="329">
        <v>44614</v>
      </c>
      <c r="L334" s="332">
        <v>14.56</v>
      </c>
      <c r="M334" s="331" t="s">
        <v>492</v>
      </c>
      <c r="N334" s="332">
        <v>13.05</v>
      </c>
      <c r="O334" s="332">
        <v>22.01</v>
      </c>
      <c r="P334" s="90">
        <f t="shared" si="15"/>
        <v>326</v>
      </c>
      <c r="Q334" s="90">
        <f t="shared" si="16"/>
        <v>298</v>
      </c>
      <c r="R334" s="90">
        <f t="shared" si="17"/>
        <v>298</v>
      </c>
    </row>
    <row r="335" spans="1:18">
      <c r="A335" s="329">
        <v>44314</v>
      </c>
      <c r="B335" s="330" t="s">
        <v>1231</v>
      </c>
      <c r="C335" s="330" t="s">
        <v>60</v>
      </c>
      <c r="D335" s="331" t="s">
        <v>61</v>
      </c>
      <c r="E335" s="331" t="s">
        <v>67</v>
      </c>
      <c r="F335" s="332">
        <v>42.94</v>
      </c>
      <c r="G335" s="330" t="s">
        <v>1232</v>
      </c>
      <c r="H335" s="330" t="s">
        <v>60</v>
      </c>
      <c r="I335" s="331" t="s">
        <v>1233</v>
      </c>
      <c r="J335" s="333" t="s">
        <v>491</v>
      </c>
      <c r="K335" s="329">
        <v>44314</v>
      </c>
      <c r="L335" s="332">
        <v>35.380000000000003</v>
      </c>
      <c r="M335" s="331" t="s">
        <v>492</v>
      </c>
      <c r="N335" s="332">
        <v>12.82</v>
      </c>
      <c r="O335" s="332">
        <v>35.380000000000003</v>
      </c>
      <c r="P335" s="90">
        <f t="shared" si="15"/>
        <v>327</v>
      </c>
      <c r="Q335" s="90">
        <f t="shared" si="16"/>
        <v>179</v>
      </c>
      <c r="R335" s="90">
        <f t="shared" si="17"/>
        <v>224</v>
      </c>
    </row>
    <row r="336" spans="1:18">
      <c r="A336" s="329">
        <v>44713</v>
      </c>
      <c r="B336" s="330" t="s">
        <v>284</v>
      </c>
      <c r="C336" s="330" t="s">
        <v>60</v>
      </c>
      <c r="D336" s="331" t="s">
        <v>61</v>
      </c>
      <c r="E336" s="331" t="s">
        <v>67</v>
      </c>
      <c r="F336" s="332">
        <v>117</v>
      </c>
      <c r="G336" s="330" t="s">
        <v>285</v>
      </c>
      <c r="H336" s="330" t="s">
        <v>286</v>
      </c>
      <c r="I336" s="331" t="s">
        <v>287</v>
      </c>
      <c r="J336" s="333" t="s">
        <v>491</v>
      </c>
      <c r="K336" s="329">
        <v>44713</v>
      </c>
      <c r="L336" s="332">
        <v>10.210000000000001</v>
      </c>
      <c r="M336" s="331" t="s">
        <v>492</v>
      </c>
      <c r="N336" s="332">
        <v>12.75</v>
      </c>
      <c r="O336" s="332">
        <v>11.08</v>
      </c>
      <c r="P336" s="90">
        <f t="shared" si="15"/>
        <v>328</v>
      </c>
      <c r="Q336" s="90">
        <f t="shared" si="16"/>
        <v>332</v>
      </c>
      <c r="R336" s="90">
        <f t="shared" si="17"/>
        <v>362</v>
      </c>
    </row>
    <row r="337" spans="1:18" ht="22.5">
      <c r="A337" s="329">
        <v>44238</v>
      </c>
      <c r="B337" s="330" t="s">
        <v>2001</v>
      </c>
      <c r="C337" s="330" t="s">
        <v>2002</v>
      </c>
      <c r="D337" s="331" t="s">
        <v>61</v>
      </c>
      <c r="E337" s="331" t="s">
        <v>67</v>
      </c>
      <c r="F337" s="332">
        <v>196.28</v>
      </c>
      <c r="G337" s="330" t="s">
        <v>2003</v>
      </c>
      <c r="H337" s="330" t="s">
        <v>60</v>
      </c>
      <c r="I337" s="331" t="s">
        <v>2004</v>
      </c>
      <c r="J337" s="333" t="s">
        <v>491</v>
      </c>
      <c r="K337" s="329">
        <v>44238</v>
      </c>
      <c r="L337" s="332">
        <v>4.21</v>
      </c>
      <c r="M337" s="331" t="s">
        <v>492</v>
      </c>
      <c r="N337" s="332">
        <v>12.71</v>
      </c>
      <c r="O337" s="332">
        <v>21.13</v>
      </c>
      <c r="P337" s="90">
        <f t="shared" si="15"/>
        <v>329</v>
      </c>
      <c r="Q337" s="90">
        <f t="shared" si="16"/>
        <v>381</v>
      </c>
      <c r="R337" s="90">
        <f t="shared" si="17"/>
        <v>304</v>
      </c>
    </row>
    <row r="338" spans="1:18">
      <c r="A338" s="329">
        <v>44862</v>
      </c>
      <c r="B338" s="330" t="s">
        <v>1728</v>
      </c>
      <c r="C338" s="330" t="s">
        <v>1729</v>
      </c>
      <c r="D338" s="331" t="s">
        <v>61</v>
      </c>
      <c r="E338" s="331" t="s">
        <v>77</v>
      </c>
      <c r="F338" s="332">
        <v>752.27</v>
      </c>
      <c r="G338" s="330" t="s">
        <v>1730</v>
      </c>
      <c r="H338" s="330" t="s">
        <v>60</v>
      </c>
      <c r="I338" s="331" t="s">
        <v>1731</v>
      </c>
      <c r="J338" s="333" t="s">
        <v>491</v>
      </c>
      <c r="K338" s="329">
        <v>44862</v>
      </c>
      <c r="L338" s="332">
        <v>12.61</v>
      </c>
      <c r="M338" s="331" t="s">
        <v>492</v>
      </c>
      <c r="N338" s="332">
        <v>12.61</v>
      </c>
      <c r="O338" s="332">
        <v>25.23</v>
      </c>
      <c r="P338" s="90">
        <f t="shared" si="15"/>
        <v>330</v>
      </c>
      <c r="Q338" s="90">
        <f t="shared" si="16"/>
        <v>312</v>
      </c>
      <c r="R338" s="90">
        <f t="shared" si="17"/>
        <v>275</v>
      </c>
    </row>
    <row r="339" spans="1:18" ht="45">
      <c r="A339" s="329">
        <v>43966</v>
      </c>
      <c r="B339" s="330" t="s">
        <v>1734</v>
      </c>
      <c r="C339" s="330" t="s">
        <v>1735</v>
      </c>
      <c r="D339" s="331" t="s">
        <v>61</v>
      </c>
      <c r="E339" s="331" t="s">
        <v>67</v>
      </c>
      <c r="F339" s="332">
        <v>111.32</v>
      </c>
      <c r="G339" s="330" t="s">
        <v>1736</v>
      </c>
      <c r="H339" s="330" t="s">
        <v>1737</v>
      </c>
      <c r="I339" s="331" t="s">
        <v>1738</v>
      </c>
      <c r="J339" s="333" t="s">
        <v>491</v>
      </c>
      <c r="K339" s="329">
        <v>43966</v>
      </c>
      <c r="L339" s="332">
        <v>12.43</v>
      </c>
      <c r="M339" s="331" t="s">
        <v>492</v>
      </c>
      <c r="N339" s="332">
        <v>12.43</v>
      </c>
      <c r="O339" s="332">
        <v>38.07</v>
      </c>
      <c r="P339" s="90">
        <f t="shared" si="15"/>
        <v>331</v>
      </c>
      <c r="Q339" s="90">
        <f t="shared" si="16"/>
        <v>314</v>
      </c>
      <c r="R339" s="90">
        <f t="shared" si="17"/>
        <v>206</v>
      </c>
    </row>
    <row r="340" spans="1:18" ht="33.75">
      <c r="A340" s="329">
        <v>43959</v>
      </c>
      <c r="B340" s="330" t="s">
        <v>1868</v>
      </c>
      <c r="C340" s="330" t="s">
        <v>1869</v>
      </c>
      <c r="D340" s="331" t="s">
        <v>61</v>
      </c>
      <c r="E340" s="331" t="s">
        <v>67</v>
      </c>
      <c r="F340" s="332">
        <v>178.97</v>
      </c>
      <c r="G340" s="330" t="s">
        <v>1870</v>
      </c>
      <c r="H340" s="330" t="s">
        <v>1871</v>
      </c>
      <c r="I340" s="331" t="s">
        <v>1872</v>
      </c>
      <c r="J340" s="333" t="s">
        <v>491</v>
      </c>
      <c r="K340" s="329">
        <v>43959</v>
      </c>
      <c r="L340" s="332">
        <v>7.7</v>
      </c>
      <c r="M340" s="331" t="s">
        <v>492</v>
      </c>
      <c r="N340" s="332">
        <v>12.27</v>
      </c>
      <c r="O340" s="332">
        <v>11.04</v>
      </c>
      <c r="P340" s="90">
        <f t="shared" si="15"/>
        <v>332</v>
      </c>
      <c r="Q340" s="90">
        <f t="shared" si="16"/>
        <v>350</v>
      </c>
      <c r="R340" s="90">
        <f t="shared" si="17"/>
        <v>364</v>
      </c>
    </row>
    <row r="341" spans="1:18">
      <c r="A341" s="329">
        <v>44909</v>
      </c>
      <c r="B341" s="330" t="s">
        <v>1720</v>
      </c>
      <c r="C341" s="330" t="s">
        <v>1721</v>
      </c>
      <c r="D341" s="331" t="s">
        <v>61</v>
      </c>
      <c r="E341" s="331" t="s">
        <v>77</v>
      </c>
      <c r="F341" s="332">
        <v>252.66</v>
      </c>
      <c r="G341" s="330" t="s">
        <v>173</v>
      </c>
      <c r="H341" s="330" t="s">
        <v>60</v>
      </c>
      <c r="I341" s="331" t="s">
        <v>1722</v>
      </c>
      <c r="J341" s="333" t="s">
        <v>491</v>
      </c>
      <c r="K341" s="329">
        <v>44909</v>
      </c>
      <c r="L341" s="332">
        <v>12.74</v>
      </c>
      <c r="M341" s="331" t="s">
        <v>492</v>
      </c>
      <c r="N341" s="332">
        <v>12.2</v>
      </c>
      <c r="O341" s="332">
        <v>12.34</v>
      </c>
      <c r="P341" s="90">
        <f t="shared" si="15"/>
        <v>333</v>
      </c>
      <c r="Q341" s="90">
        <f t="shared" si="16"/>
        <v>310</v>
      </c>
      <c r="R341" s="90">
        <f t="shared" si="17"/>
        <v>353</v>
      </c>
    </row>
    <row r="342" spans="1:18">
      <c r="A342" s="329">
        <v>44029</v>
      </c>
      <c r="B342" s="330" t="s">
        <v>1746</v>
      </c>
      <c r="C342" s="330" t="s">
        <v>1747</v>
      </c>
      <c r="D342" s="331" t="s">
        <v>61</v>
      </c>
      <c r="E342" s="331" t="s">
        <v>77</v>
      </c>
      <c r="F342" s="332">
        <v>106.93</v>
      </c>
      <c r="G342" s="330" t="s">
        <v>60</v>
      </c>
      <c r="H342" s="330" t="s">
        <v>60</v>
      </c>
      <c r="I342" s="331" t="s">
        <v>1748</v>
      </c>
      <c r="J342" s="333" t="s">
        <v>491</v>
      </c>
      <c r="K342" s="329">
        <v>44029</v>
      </c>
      <c r="L342" s="332">
        <v>12</v>
      </c>
      <c r="M342" s="331" t="s">
        <v>492</v>
      </c>
      <c r="N342" s="332">
        <v>12</v>
      </c>
      <c r="O342" s="332">
        <v>21.74</v>
      </c>
      <c r="P342" s="90">
        <f t="shared" si="15"/>
        <v>334</v>
      </c>
      <c r="Q342" s="90">
        <f t="shared" si="16"/>
        <v>317</v>
      </c>
      <c r="R342" s="90">
        <f t="shared" si="17"/>
        <v>299</v>
      </c>
    </row>
    <row r="343" spans="1:18" ht="33.75">
      <c r="A343" s="329">
        <v>44879</v>
      </c>
      <c r="B343" s="330" t="s">
        <v>1958</v>
      </c>
      <c r="C343" s="330" t="s">
        <v>1959</v>
      </c>
      <c r="D343" s="331" t="s">
        <v>61</v>
      </c>
      <c r="E343" s="331" t="s">
        <v>77</v>
      </c>
      <c r="F343" s="332">
        <v>164.2</v>
      </c>
      <c r="G343" s="330" t="s">
        <v>1960</v>
      </c>
      <c r="H343" s="330" t="s">
        <v>1961</v>
      </c>
      <c r="I343" s="331" t="s">
        <v>1962</v>
      </c>
      <c r="J343" s="333" t="s">
        <v>491</v>
      </c>
      <c r="K343" s="329">
        <v>44879</v>
      </c>
      <c r="L343" s="332">
        <v>5.66</v>
      </c>
      <c r="M343" s="331" t="s">
        <v>492</v>
      </c>
      <c r="N343" s="332">
        <v>11.93</v>
      </c>
      <c r="O343" s="332">
        <v>14.85</v>
      </c>
      <c r="P343" s="90">
        <f t="shared" si="15"/>
        <v>335</v>
      </c>
      <c r="Q343" s="90">
        <f t="shared" si="16"/>
        <v>371</v>
      </c>
      <c r="R343" s="90">
        <f t="shared" si="17"/>
        <v>339</v>
      </c>
    </row>
    <row r="344" spans="1:18" ht="22.5">
      <c r="A344" s="329">
        <v>44749</v>
      </c>
      <c r="B344" s="330" t="s">
        <v>2123</v>
      </c>
      <c r="C344" s="330" t="s">
        <v>2124</v>
      </c>
      <c r="D344" s="331" t="s">
        <v>61</v>
      </c>
      <c r="E344" s="331" t="s">
        <v>77</v>
      </c>
      <c r="F344" s="332">
        <v>1564.11</v>
      </c>
      <c r="G344" s="330" t="s">
        <v>2125</v>
      </c>
      <c r="H344" s="330" t="s">
        <v>2126</v>
      </c>
      <c r="I344" s="331" t="s">
        <v>2127</v>
      </c>
      <c r="J344" s="333" t="s">
        <v>491</v>
      </c>
      <c r="K344" s="329">
        <v>44749</v>
      </c>
      <c r="L344" s="332">
        <v>1.34</v>
      </c>
      <c r="M344" s="331" t="s">
        <v>492</v>
      </c>
      <c r="N344" s="332">
        <v>11.77</v>
      </c>
      <c r="O344" s="332">
        <v>22.66</v>
      </c>
      <c r="P344" s="90">
        <f t="shared" si="15"/>
        <v>336</v>
      </c>
      <c r="Q344" s="90">
        <f t="shared" si="16"/>
        <v>409</v>
      </c>
      <c r="R344" s="90">
        <f t="shared" si="17"/>
        <v>295</v>
      </c>
    </row>
    <row r="345" spans="1:18" ht="22.5">
      <c r="A345" s="329">
        <v>44655</v>
      </c>
      <c r="B345" s="330" t="s">
        <v>2043</v>
      </c>
      <c r="C345" s="330" t="s">
        <v>2044</v>
      </c>
      <c r="D345" s="331" t="s">
        <v>61</v>
      </c>
      <c r="E345" s="331" t="s">
        <v>77</v>
      </c>
      <c r="F345" s="332">
        <v>61253.03</v>
      </c>
      <c r="G345" s="330" t="s">
        <v>2045</v>
      </c>
      <c r="H345" s="330" t="s">
        <v>2046</v>
      </c>
      <c r="I345" s="331" t="s">
        <v>2047</v>
      </c>
      <c r="J345" s="333" t="s">
        <v>491</v>
      </c>
      <c r="K345" s="329">
        <v>44655</v>
      </c>
      <c r="L345" s="332">
        <v>3.23</v>
      </c>
      <c r="M345" s="331" t="s">
        <v>492</v>
      </c>
      <c r="N345" s="332">
        <v>11.57</v>
      </c>
      <c r="O345" s="332">
        <v>13.98</v>
      </c>
      <c r="P345" s="90">
        <f t="shared" si="15"/>
        <v>337</v>
      </c>
      <c r="Q345" s="90">
        <f t="shared" si="16"/>
        <v>391</v>
      </c>
      <c r="R345" s="90">
        <f t="shared" si="17"/>
        <v>343</v>
      </c>
    </row>
    <row r="346" spans="1:18" ht="22.5">
      <c r="A346" s="329">
        <v>44375</v>
      </c>
      <c r="B346" s="330" t="s">
        <v>2262</v>
      </c>
      <c r="C346" s="330" t="s">
        <v>60</v>
      </c>
      <c r="D346" s="331" t="s">
        <v>61</v>
      </c>
      <c r="E346" s="331" t="s">
        <v>67</v>
      </c>
      <c r="F346" s="332">
        <v>67.900000000000006</v>
      </c>
      <c r="G346" s="330" t="s">
        <v>2263</v>
      </c>
      <c r="H346" s="330" t="s">
        <v>2264</v>
      </c>
      <c r="I346" s="331" t="s">
        <v>2265</v>
      </c>
      <c r="J346" s="333" t="s">
        <v>491</v>
      </c>
      <c r="K346" s="329">
        <v>44375</v>
      </c>
      <c r="L346" s="332">
        <v>-3.81</v>
      </c>
      <c r="M346" s="331" t="s">
        <v>492</v>
      </c>
      <c r="N346" s="332">
        <v>10.93</v>
      </c>
      <c r="O346" s="332">
        <v>31.6</v>
      </c>
      <c r="P346" s="90">
        <f t="shared" si="15"/>
        <v>338</v>
      </c>
      <c r="Q346" s="90">
        <f t="shared" si="16"/>
        <v>443</v>
      </c>
      <c r="R346" s="90">
        <f t="shared" si="17"/>
        <v>241</v>
      </c>
    </row>
    <row r="347" spans="1:18" ht="22.5">
      <c r="A347" s="329">
        <v>44055</v>
      </c>
      <c r="B347" s="330" t="s">
        <v>2278</v>
      </c>
      <c r="C347" s="330" t="s">
        <v>60</v>
      </c>
      <c r="D347" s="331" t="s">
        <v>61</v>
      </c>
      <c r="E347" s="331" t="s">
        <v>67</v>
      </c>
      <c r="F347" s="332">
        <v>900.85</v>
      </c>
      <c r="G347" s="330" t="s">
        <v>2279</v>
      </c>
      <c r="H347" s="330" t="s">
        <v>2280</v>
      </c>
      <c r="I347" s="331" t="s">
        <v>2281</v>
      </c>
      <c r="J347" s="333" t="s">
        <v>491</v>
      </c>
      <c r="K347" s="329">
        <v>44055</v>
      </c>
      <c r="L347" s="332">
        <v>-5</v>
      </c>
      <c r="M347" s="331" t="s">
        <v>492</v>
      </c>
      <c r="N347" s="332">
        <v>10.77</v>
      </c>
      <c r="O347" s="332">
        <v>58.42</v>
      </c>
      <c r="P347" s="90">
        <f t="shared" si="15"/>
        <v>339</v>
      </c>
      <c r="Q347" s="90">
        <f t="shared" si="16"/>
        <v>447</v>
      </c>
      <c r="R347" s="90">
        <f t="shared" si="17"/>
        <v>127</v>
      </c>
    </row>
    <row r="348" spans="1:18" ht="22.5">
      <c r="A348" s="329">
        <v>44614</v>
      </c>
      <c r="B348" s="330" t="s">
        <v>2089</v>
      </c>
      <c r="C348" s="330" t="s">
        <v>2090</v>
      </c>
      <c r="D348" s="331" t="s">
        <v>61</v>
      </c>
      <c r="E348" s="331" t="s">
        <v>67</v>
      </c>
      <c r="F348" s="332">
        <v>188.31</v>
      </c>
      <c r="G348" s="330" t="s">
        <v>2091</v>
      </c>
      <c r="H348" s="330" t="s">
        <v>2092</v>
      </c>
      <c r="I348" s="331" t="s">
        <v>2093</v>
      </c>
      <c r="J348" s="333" t="s">
        <v>491</v>
      </c>
      <c r="K348" s="329">
        <v>44614</v>
      </c>
      <c r="L348" s="332">
        <v>1.86</v>
      </c>
      <c r="M348" s="331" t="s">
        <v>492</v>
      </c>
      <c r="N348" s="332">
        <v>10.77</v>
      </c>
      <c r="O348" s="332">
        <v>9.8800000000000008</v>
      </c>
      <c r="P348" s="90">
        <f t="shared" si="15"/>
        <v>339</v>
      </c>
      <c r="Q348" s="90">
        <f t="shared" si="16"/>
        <v>401</v>
      </c>
      <c r="R348" s="90">
        <f t="shared" si="17"/>
        <v>373</v>
      </c>
    </row>
    <row r="349" spans="1:18" ht="22.5">
      <c r="A349" s="329">
        <v>44649</v>
      </c>
      <c r="B349" s="330" t="s">
        <v>1849</v>
      </c>
      <c r="C349" s="330" t="s">
        <v>1850</v>
      </c>
      <c r="D349" s="331" t="s">
        <v>61</v>
      </c>
      <c r="E349" s="331" t="s">
        <v>77</v>
      </c>
      <c r="F349" s="332">
        <v>6163.38</v>
      </c>
      <c r="G349" s="330" t="s">
        <v>1851</v>
      </c>
      <c r="H349" s="330" t="s">
        <v>1852</v>
      </c>
      <c r="I349" s="331" t="s">
        <v>1853</v>
      </c>
      <c r="J349" s="333" t="s">
        <v>491</v>
      </c>
      <c r="K349" s="329">
        <v>44649</v>
      </c>
      <c r="L349" s="332">
        <v>8.1199999999999992</v>
      </c>
      <c r="M349" s="331" t="s">
        <v>492</v>
      </c>
      <c r="N349" s="332">
        <v>10.55</v>
      </c>
      <c r="O349" s="332">
        <v>25.96</v>
      </c>
      <c r="P349" s="90">
        <f t="shared" si="15"/>
        <v>341</v>
      </c>
      <c r="Q349" s="90">
        <f t="shared" si="16"/>
        <v>345</v>
      </c>
      <c r="R349" s="90">
        <f t="shared" si="17"/>
        <v>270</v>
      </c>
    </row>
    <row r="350" spans="1:18">
      <c r="A350" s="329">
        <v>43843</v>
      </c>
      <c r="B350" s="330" t="s">
        <v>1931</v>
      </c>
      <c r="C350" s="330" t="s">
        <v>1932</v>
      </c>
      <c r="D350" s="331" t="s">
        <v>61</v>
      </c>
      <c r="E350" s="331" t="s">
        <v>67</v>
      </c>
      <c r="F350" s="332">
        <v>177.15</v>
      </c>
      <c r="G350" s="330" t="s">
        <v>1933</v>
      </c>
      <c r="H350" s="330" t="s">
        <v>1934</v>
      </c>
      <c r="I350" s="331" t="s">
        <v>1935</v>
      </c>
      <c r="J350" s="333" t="s">
        <v>491</v>
      </c>
      <c r="K350" s="329">
        <v>43843</v>
      </c>
      <c r="L350" s="332">
        <v>5.92</v>
      </c>
      <c r="M350" s="331" t="s">
        <v>492</v>
      </c>
      <c r="N350" s="332">
        <v>10.49</v>
      </c>
      <c r="O350" s="332">
        <v>11.88</v>
      </c>
      <c r="P350" s="90">
        <f t="shared" si="15"/>
        <v>342</v>
      </c>
      <c r="Q350" s="90">
        <f t="shared" si="16"/>
        <v>365</v>
      </c>
      <c r="R350" s="90">
        <f t="shared" si="17"/>
        <v>356</v>
      </c>
    </row>
    <row r="351" spans="1:18">
      <c r="A351" s="329">
        <v>43889</v>
      </c>
      <c r="B351" s="330" t="s">
        <v>1873</v>
      </c>
      <c r="C351" s="330" t="s">
        <v>1874</v>
      </c>
      <c r="D351" s="331" t="s">
        <v>61</v>
      </c>
      <c r="E351" s="331" t="s">
        <v>67</v>
      </c>
      <c r="F351" s="332">
        <v>4.3</v>
      </c>
      <c r="G351" s="330" t="s">
        <v>1875</v>
      </c>
      <c r="H351" s="330" t="s">
        <v>1876</v>
      </c>
      <c r="I351" s="331" t="s">
        <v>1877</v>
      </c>
      <c r="J351" s="333" t="s">
        <v>491</v>
      </c>
      <c r="K351" s="329">
        <v>43889</v>
      </c>
      <c r="L351" s="332">
        <v>7.5</v>
      </c>
      <c r="M351" s="331" t="s">
        <v>492</v>
      </c>
      <c r="N351" s="332">
        <v>10.26</v>
      </c>
      <c r="O351" s="332">
        <v>15.44</v>
      </c>
      <c r="P351" s="90">
        <f t="shared" si="15"/>
        <v>343</v>
      </c>
      <c r="Q351" s="90">
        <f t="shared" si="16"/>
        <v>351</v>
      </c>
      <c r="R351" s="90">
        <f t="shared" si="17"/>
        <v>337</v>
      </c>
    </row>
    <row r="352" spans="1:18" ht="22.5">
      <c r="A352" s="329">
        <v>44600</v>
      </c>
      <c r="B352" s="330" t="s">
        <v>1984</v>
      </c>
      <c r="C352" s="330" t="s">
        <v>1985</v>
      </c>
      <c r="D352" s="331" t="s">
        <v>61</v>
      </c>
      <c r="E352" s="331" t="s">
        <v>77</v>
      </c>
      <c r="F352" s="332">
        <v>518.32000000000005</v>
      </c>
      <c r="G352" s="330" t="s">
        <v>1986</v>
      </c>
      <c r="H352" s="330" t="s">
        <v>1987</v>
      </c>
      <c r="I352" s="331" t="s">
        <v>1988</v>
      </c>
      <c r="J352" s="333" t="s">
        <v>491</v>
      </c>
      <c r="K352" s="329">
        <v>44600</v>
      </c>
      <c r="L352" s="332">
        <v>4.78</v>
      </c>
      <c r="M352" s="331" t="s">
        <v>492</v>
      </c>
      <c r="N352" s="332">
        <v>10.23</v>
      </c>
      <c r="O352" s="332">
        <v>21.65</v>
      </c>
      <c r="P352" s="90">
        <f t="shared" si="15"/>
        <v>344</v>
      </c>
      <c r="Q352" s="90">
        <f t="shared" si="16"/>
        <v>377</v>
      </c>
      <c r="R352" s="90">
        <f t="shared" si="17"/>
        <v>300</v>
      </c>
    </row>
    <row r="353" spans="1:18">
      <c r="A353" s="329">
        <v>44405</v>
      </c>
      <c r="B353" s="330" t="s">
        <v>1743</v>
      </c>
      <c r="C353" s="330" t="s">
        <v>1744</v>
      </c>
      <c r="D353" s="331" t="s">
        <v>61</v>
      </c>
      <c r="E353" s="331" t="s">
        <v>67</v>
      </c>
      <c r="F353" s="332">
        <v>3727.65</v>
      </c>
      <c r="G353" s="330" t="s">
        <v>190</v>
      </c>
      <c r="H353" s="330" t="s">
        <v>60</v>
      </c>
      <c r="I353" s="331" t="s">
        <v>1745</v>
      </c>
      <c r="J353" s="333" t="s">
        <v>491</v>
      </c>
      <c r="K353" s="329">
        <v>44405</v>
      </c>
      <c r="L353" s="332">
        <v>12.31</v>
      </c>
      <c r="M353" s="331" t="s">
        <v>492</v>
      </c>
      <c r="N353" s="332">
        <v>10.199999999999999</v>
      </c>
      <c r="O353" s="332">
        <v>1.41</v>
      </c>
      <c r="P353" s="90">
        <f t="shared" si="15"/>
        <v>345</v>
      </c>
      <c r="Q353" s="90">
        <f t="shared" si="16"/>
        <v>316</v>
      </c>
      <c r="R353" s="90">
        <f t="shared" si="17"/>
        <v>429</v>
      </c>
    </row>
    <row r="354" spans="1:18">
      <c r="A354" s="329">
        <v>44809</v>
      </c>
      <c r="B354" s="330" t="s">
        <v>369</v>
      </c>
      <c r="C354" s="330" t="s">
        <v>370</v>
      </c>
      <c r="D354" s="331" t="s">
        <v>61</v>
      </c>
      <c r="E354" s="331" t="s">
        <v>77</v>
      </c>
      <c r="F354" s="332">
        <v>8149.37</v>
      </c>
      <c r="G354" s="330" t="s">
        <v>371</v>
      </c>
      <c r="H354" s="330" t="s">
        <v>372</v>
      </c>
      <c r="I354" s="331" t="s">
        <v>373</v>
      </c>
      <c r="J354" s="333" t="s">
        <v>491</v>
      </c>
      <c r="K354" s="329">
        <v>44809</v>
      </c>
      <c r="L354" s="332">
        <v>6.01</v>
      </c>
      <c r="M354" s="331" t="s">
        <v>492</v>
      </c>
      <c r="N354" s="332">
        <v>10.11</v>
      </c>
      <c r="O354" s="332">
        <v>53.5</v>
      </c>
      <c r="P354" s="90">
        <f t="shared" si="15"/>
        <v>346</v>
      </c>
      <c r="Q354" s="90">
        <f t="shared" si="16"/>
        <v>363</v>
      </c>
      <c r="R354" s="90">
        <f t="shared" si="17"/>
        <v>146</v>
      </c>
    </row>
    <row r="355" spans="1:18" ht="22.5">
      <c r="A355" s="329">
        <v>44749</v>
      </c>
      <c r="B355" s="330" t="s">
        <v>1692</v>
      </c>
      <c r="C355" s="330" t="s">
        <v>1693</v>
      </c>
      <c r="D355" s="331" t="s">
        <v>61</v>
      </c>
      <c r="E355" s="331" t="s">
        <v>77</v>
      </c>
      <c r="F355" s="332">
        <v>6084.13</v>
      </c>
      <c r="G355" s="330" t="s">
        <v>1694</v>
      </c>
      <c r="H355" s="330" t="s">
        <v>60</v>
      </c>
      <c r="I355" s="331" t="s">
        <v>1695</v>
      </c>
      <c r="J355" s="333" t="s">
        <v>491</v>
      </c>
      <c r="K355" s="329">
        <v>44749</v>
      </c>
      <c r="L355" s="332">
        <v>13.98</v>
      </c>
      <c r="M355" s="331" t="s">
        <v>492</v>
      </c>
      <c r="N355" s="332">
        <v>10.09</v>
      </c>
      <c r="O355" s="332">
        <v>22.69</v>
      </c>
      <c r="P355" s="90">
        <f t="shared" si="15"/>
        <v>347</v>
      </c>
      <c r="Q355" s="90">
        <f t="shared" si="16"/>
        <v>302</v>
      </c>
      <c r="R355" s="90">
        <f t="shared" si="17"/>
        <v>294</v>
      </c>
    </row>
    <row r="356" spans="1:18">
      <c r="A356" s="329">
        <v>44918</v>
      </c>
      <c r="B356" s="330" t="s">
        <v>1703</v>
      </c>
      <c r="C356" s="330" t="s">
        <v>1704</v>
      </c>
      <c r="D356" s="331" t="s">
        <v>61</v>
      </c>
      <c r="E356" s="331" t="s">
        <v>77</v>
      </c>
      <c r="F356" s="332">
        <v>6.86</v>
      </c>
      <c r="G356" s="330" t="s">
        <v>1705</v>
      </c>
      <c r="H356" s="330" t="s">
        <v>60</v>
      </c>
      <c r="I356" s="331" t="s">
        <v>1706</v>
      </c>
      <c r="J356" s="333" t="s">
        <v>491</v>
      </c>
      <c r="K356" s="329">
        <v>44918</v>
      </c>
      <c r="L356" s="332">
        <v>13.5</v>
      </c>
      <c r="M356" s="331" t="s">
        <v>492</v>
      </c>
      <c r="N356" s="332">
        <v>10.06</v>
      </c>
      <c r="O356" s="332">
        <v>6.82</v>
      </c>
      <c r="P356" s="90">
        <f t="shared" si="15"/>
        <v>348</v>
      </c>
      <c r="Q356" s="90">
        <f t="shared" si="16"/>
        <v>306</v>
      </c>
      <c r="R356" s="90">
        <f t="shared" si="17"/>
        <v>394</v>
      </c>
    </row>
    <row r="357" spans="1:18" ht="22.5">
      <c r="A357" s="329">
        <v>44272</v>
      </c>
      <c r="B357" s="330" t="s">
        <v>1804</v>
      </c>
      <c r="C357" s="330" t="s">
        <v>1805</v>
      </c>
      <c r="D357" s="331" t="s">
        <v>61</v>
      </c>
      <c r="E357" s="331" t="s">
        <v>77</v>
      </c>
      <c r="F357" s="338">
        <v>0.78</v>
      </c>
      <c r="G357" s="330" t="s">
        <v>1806</v>
      </c>
      <c r="H357" s="330" t="s">
        <v>60</v>
      </c>
      <c r="I357" s="331" t="s">
        <v>1807</v>
      </c>
      <c r="J357" s="333" t="s">
        <v>491</v>
      </c>
      <c r="K357" s="329">
        <v>44272</v>
      </c>
      <c r="L357" s="332">
        <v>10</v>
      </c>
      <c r="M357" s="331" t="s">
        <v>492</v>
      </c>
      <c r="N357" s="332">
        <v>10</v>
      </c>
      <c r="O357" s="332">
        <v>10</v>
      </c>
      <c r="P357" s="90">
        <f t="shared" si="15"/>
        <v>349</v>
      </c>
      <c r="Q357" s="90">
        <f t="shared" si="16"/>
        <v>334</v>
      </c>
      <c r="R357" s="90">
        <f t="shared" si="17"/>
        <v>371</v>
      </c>
    </row>
    <row r="358" spans="1:18" ht="22.5">
      <c r="A358" s="329">
        <v>44679</v>
      </c>
      <c r="B358" s="330" t="s">
        <v>2185</v>
      </c>
      <c r="C358" s="330" t="s">
        <v>2186</v>
      </c>
      <c r="D358" s="331" t="s">
        <v>61</v>
      </c>
      <c r="E358" s="331" t="s">
        <v>67</v>
      </c>
      <c r="F358" s="332">
        <v>621.15</v>
      </c>
      <c r="G358" s="330" t="s">
        <v>2187</v>
      </c>
      <c r="H358" s="330" t="s">
        <v>60</v>
      </c>
      <c r="I358" s="331" t="s">
        <v>2188</v>
      </c>
      <c r="J358" s="333" t="s">
        <v>491</v>
      </c>
      <c r="K358" s="329">
        <v>44679</v>
      </c>
      <c r="L358" s="338">
        <v>-4.0000000000000001E-3</v>
      </c>
      <c r="M358" s="331" t="s">
        <v>492</v>
      </c>
      <c r="N358" s="332">
        <v>9.86</v>
      </c>
      <c r="O358" s="332">
        <v>30</v>
      </c>
      <c r="P358" s="90">
        <f t="shared" si="15"/>
        <v>350</v>
      </c>
      <c r="Q358" s="90">
        <f t="shared" si="16"/>
        <v>424</v>
      </c>
      <c r="R358" s="90">
        <f t="shared" si="17"/>
        <v>253</v>
      </c>
    </row>
    <row r="359" spans="1:18">
      <c r="A359" s="329">
        <v>44125</v>
      </c>
      <c r="B359" s="330" t="s">
        <v>1808</v>
      </c>
      <c r="C359" s="330" t="s">
        <v>1809</v>
      </c>
      <c r="D359" s="331" t="s">
        <v>61</v>
      </c>
      <c r="E359" s="331" t="s">
        <v>77</v>
      </c>
      <c r="F359" s="332">
        <v>7666.71</v>
      </c>
      <c r="G359" s="330" t="s">
        <v>1810</v>
      </c>
      <c r="H359" s="330" t="s">
        <v>60</v>
      </c>
      <c r="I359" s="331" t="s">
        <v>1811</v>
      </c>
      <c r="J359" s="333" t="s">
        <v>491</v>
      </c>
      <c r="K359" s="329">
        <v>44125</v>
      </c>
      <c r="L359" s="332">
        <v>9.9700000000000006</v>
      </c>
      <c r="M359" s="331" t="s">
        <v>492</v>
      </c>
      <c r="N359" s="332">
        <v>9.61</v>
      </c>
      <c r="O359" s="332">
        <v>26.03</v>
      </c>
      <c r="P359" s="90">
        <f t="shared" si="15"/>
        <v>351</v>
      </c>
      <c r="Q359" s="90">
        <f t="shared" si="16"/>
        <v>335</v>
      </c>
      <c r="R359" s="90">
        <f t="shared" si="17"/>
        <v>269</v>
      </c>
    </row>
    <row r="360" spans="1:18">
      <c r="A360" s="329">
        <v>44671</v>
      </c>
      <c r="B360" s="330" t="s">
        <v>1997</v>
      </c>
      <c r="C360" s="330" t="s">
        <v>1998</v>
      </c>
      <c r="D360" s="331" t="s">
        <v>61</v>
      </c>
      <c r="E360" s="331" t="s">
        <v>77</v>
      </c>
      <c r="F360" s="338">
        <v>0.312</v>
      </c>
      <c r="G360" s="330" t="s">
        <v>1999</v>
      </c>
      <c r="H360" s="330" t="s">
        <v>60</v>
      </c>
      <c r="I360" s="331" t="s">
        <v>2000</v>
      </c>
      <c r="J360" s="333" t="s">
        <v>491</v>
      </c>
      <c r="K360" s="329">
        <v>44671</v>
      </c>
      <c r="L360" s="332">
        <v>4.22</v>
      </c>
      <c r="M360" s="331" t="s">
        <v>492</v>
      </c>
      <c r="N360" s="332">
        <v>9.4</v>
      </c>
      <c r="O360" s="332">
        <v>4.49</v>
      </c>
      <c r="P360" s="90">
        <f t="shared" si="15"/>
        <v>352</v>
      </c>
      <c r="Q360" s="90">
        <f t="shared" si="16"/>
        <v>380</v>
      </c>
      <c r="R360" s="90">
        <f t="shared" si="17"/>
        <v>407</v>
      </c>
    </row>
    <row r="361" spans="1:18">
      <c r="A361" s="329">
        <v>44060</v>
      </c>
      <c r="B361" s="330" t="s">
        <v>1521</v>
      </c>
      <c r="C361" s="330" t="s">
        <v>1522</v>
      </c>
      <c r="D361" s="331" t="s">
        <v>61</v>
      </c>
      <c r="E361" s="331" t="s">
        <v>77</v>
      </c>
      <c r="F361" s="332">
        <v>50.65</v>
      </c>
      <c r="G361" s="330" t="s">
        <v>1523</v>
      </c>
      <c r="H361" s="330" t="s">
        <v>60</v>
      </c>
      <c r="I361" s="331" t="s">
        <v>1524</v>
      </c>
      <c r="J361" s="333" t="s">
        <v>491</v>
      </c>
      <c r="K361" s="329">
        <v>44060</v>
      </c>
      <c r="L361" s="332">
        <v>20.97</v>
      </c>
      <c r="M361" s="331" t="s">
        <v>492</v>
      </c>
      <c r="N361" s="332">
        <v>9.09</v>
      </c>
      <c r="O361" s="332">
        <v>11.11</v>
      </c>
      <c r="P361" s="90">
        <f t="shared" si="15"/>
        <v>353</v>
      </c>
      <c r="Q361" s="90">
        <f t="shared" si="16"/>
        <v>256</v>
      </c>
      <c r="R361" s="90">
        <f t="shared" si="17"/>
        <v>361</v>
      </c>
    </row>
    <row r="362" spans="1:18">
      <c r="A362" s="329">
        <v>44140</v>
      </c>
      <c r="B362" s="330" t="s">
        <v>1834</v>
      </c>
      <c r="C362" s="330" t="s">
        <v>60</v>
      </c>
      <c r="D362" s="331" t="s">
        <v>61</v>
      </c>
      <c r="E362" s="331" t="s">
        <v>67</v>
      </c>
      <c r="F362" s="332">
        <v>2.38</v>
      </c>
      <c r="G362" s="330" t="s">
        <v>1835</v>
      </c>
      <c r="H362" s="330" t="s">
        <v>60</v>
      </c>
      <c r="I362" s="331" t="s">
        <v>1836</v>
      </c>
      <c r="J362" s="333" t="s">
        <v>491</v>
      </c>
      <c r="K362" s="329">
        <v>44140</v>
      </c>
      <c r="L362" s="332">
        <v>9.09</v>
      </c>
      <c r="M362" s="331" t="s">
        <v>492</v>
      </c>
      <c r="N362" s="332">
        <v>9.09</v>
      </c>
      <c r="O362" s="332">
        <v>-7.69</v>
      </c>
      <c r="P362" s="90">
        <f t="shared" si="15"/>
        <v>353</v>
      </c>
      <c r="Q362" s="90">
        <f t="shared" si="16"/>
        <v>340</v>
      </c>
      <c r="R362" s="90">
        <f t="shared" si="17"/>
        <v>462</v>
      </c>
    </row>
    <row r="363" spans="1:18">
      <c r="A363" s="329">
        <v>44312</v>
      </c>
      <c r="B363" s="330" t="s">
        <v>1923</v>
      </c>
      <c r="C363" s="330" t="s">
        <v>60</v>
      </c>
      <c r="D363" s="331" t="s">
        <v>61</v>
      </c>
      <c r="E363" s="331" t="s">
        <v>67</v>
      </c>
      <c r="F363" s="332">
        <v>2586.46</v>
      </c>
      <c r="G363" s="330" t="s">
        <v>1924</v>
      </c>
      <c r="H363" s="330" t="s">
        <v>60</v>
      </c>
      <c r="I363" s="331" t="s">
        <v>1925</v>
      </c>
      <c r="J363" s="333" t="s">
        <v>491</v>
      </c>
      <c r="K363" s="329">
        <v>44312</v>
      </c>
      <c r="L363" s="332">
        <v>6.11</v>
      </c>
      <c r="M363" s="331" t="s">
        <v>492</v>
      </c>
      <c r="N363" s="332">
        <v>8.9700000000000006</v>
      </c>
      <c r="O363" s="332">
        <v>6.98</v>
      </c>
      <c r="P363" s="90">
        <f t="shared" si="15"/>
        <v>355</v>
      </c>
      <c r="Q363" s="90">
        <f t="shared" si="16"/>
        <v>362</v>
      </c>
      <c r="R363" s="90">
        <f t="shared" si="17"/>
        <v>393</v>
      </c>
    </row>
    <row r="364" spans="1:18" ht="22.5">
      <c r="A364" s="329">
        <v>44280</v>
      </c>
      <c r="B364" s="330" t="s">
        <v>1817</v>
      </c>
      <c r="C364" s="330" t="s">
        <v>1818</v>
      </c>
      <c r="D364" s="331" t="s">
        <v>61</v>
      </c>
      <c r="E364" s="331" t="s">
        <v>77</v>
      </c>
      <c r="F364" s="332">
        <v>135.84</v>
      </c>
      <c r="G364" s="330" t="s">
        <v>1819</v>
      </c>
      <c r="H364" s="330" t="s">
        <v>1820</v>
      </c>
      <c r="I364" s="331" t="s">
        <v>1821</v>
      </c>
      <c r="J364" s="333" t="s">
        <v>491</v>
      </c>
      <c r="K364" s="329">
        <v>44280</v>
      </c>
      <c r="L364" s="332">
        <v>9.84</v>
      </c>
      <c r="M364" s="331" t="s">
        <v>492</v>
      </c>
      <c r="N364" s="332">
        <v>8.94</v>
      </c>
      <c r="O364" s="332">
        <v>7.63</v>
      </c>
      <c r="P364" s="90">
        <f t="shared" si="15"/>
        <v>356</v>
      </c>
      <c r="Q364" s="90">
        <f t="shared" si="16"/>
        <v>337</v>
      </c>
      <c r="R364" s="90">
        <f t="shared" si="17"/>
        <v>389</v>
      </c>
    </row>
    <row r="365" spans="1:18">
      <c r="A365" s="329">
        <v>43882</v>
      </c>
      <c r="B365" s="330" t="s">
        <v>1754</v>
      </c>
      <c r="C365" s="330" t="s">
        <v>1755</v>
      </c>
      <c r="D365" s="331" t="s">
        <v>61</v>
      </c>
      <c r="E365" s="331" t="s">
        <v>77</v>
      </c>
      <c r="F365" s="332">
        <v>35.909999999999997</v>
      </c>
      <c r="G365" s="330" t="s">
        <v>60</v>
      </c>
      <c r="H365" s="330" t="s">
        <v>60</v>
      </c>
      <c r="I365" s="331" t="s">
        <v>1756</v>
      </c>
      <c r="J365" s="333" t="s">
        <v>491</v>
      </c>
      <c r="K365" s="329">
        <v>43882</v>
      </c>
      <c r="L365" s="332">
        <v>11.45</v>
      </c>
      <c r="M365" s="331" t="s">
        <v>492</v>
      </c>
      <c r="N365" s="332">
        <v>8.82</v>
      </c>
      <c r="O365" s="338">
        <v>0.54400000000000004</v>
      </c>
      <c r="P365" s="90">
        <f t="shared" si="15"/>
        <v>357</v>
      </c>
      <c r="Q365" s="90">
        <f t="shared" si="16"/>
        <v>320</v>
      </c>
      <c r="R365" s="90">
        <f t="shared" si="17"/>
        <v>435</v>
      </c>
    </row>
    <row r="366" spans="1:18">
      <c r="A366" s="329">
        <v>44305</v>
      </c>
      <c r="B366" s="330" t="s">
        <v>2014</v>
      </c>
      <c r="C366" s="330" t="s">
        <v>2015</v>
      </c>
      <c r="D366" s="331" t="s">
        <v>61</v>
      </c>
      <c r="E366" s="331" t="s">
        <v>67</v>
      </c>
      <c r="F366" s="332">
        <v>238.7</v>
      </c>
      <c r="G366" s="330" t="s">
        <v>2016</v>
      </c>
      <c r="H366" s="330" t="s">
        <v>2017</v>
      </c>
      <c r="I366" s="331" t="s">
        <v>2018</v>
      </c>
      <c r="J366" s="333" t="s">
        <v>491</v>
      </c>
      <c r="K366" s="329">
        <v>44305</v>
      </c>
      <c r="L366" s="332">
        <v>4</v>
      </c>
      <c r="M366" s="331" t="s">
        <v>492</v>
      </c>
      <c r="N366" s="332">
        <v>8.7799999999999994</v>
      </c>
      <c r="O366" s="332">
        <v>20.52</v>
      </c>
      <c r="P366" s="90">
        <f t="shared" si="15"/>
        <v>358</v>
      </c>
      <c r="Q366" s="90">
        <f t="shared" si="16"/>
        <v>384</v>
      </c>
      <c r="R366" s="90">
        <f t="shared" si="17"/>
        <v>310</v>
      </c>
    </row>
    <row r="367" spans="1:18">
      <c r="A367" s="329">
        <v>44080</v>
      </c>
      <c r="B367" s="330" t="s">
        <v>2104</v>
      </c>
      <c r="C367" s="330" t="s">
        <v>2105</v>
      </c>
      <c r="D367" s="331" t="s">
        <v>61</v>
      </c>
      <c r="E367" s="331" t="s">
        <v>77</v>
      </c>
      <c r="F367" s="332">
        <v>229.77</v>
      </c>
      <c r="G367" s="330" t="s">
        <v>2106</v>
      </c>
      <c r="H367" s="330" t="s">
        <v>60</v>
      </c>
      <c r="I367" s="331" t="s">
        <v>2107</v>
      </c>
      <c r="J367" s="333" t="s">
        <v>491</v>
      </c>
      <c r="K367" s="329">
        <v>44080</v>
      </c>
      <c r="L367" s="332">
        <v>1.61</v>
      </c>
      <c r="M367" s="331" t="s">
        <v>492</v>
      </c>
      <c r="N367" s="332">
        <v>8.6199999999999992</v>
      </c>
      <c r="O367" s="332">
        <v>10.53</v>
      </c>
      <c r="P367" s="90">
        <f t="shared" si="15"/>
        <v>359</v>
      </c>
      <c r="Q367" s="90">
        <f t="shared" si="16"/>
        <v>405</v>
      </c>
      <c r="R367" s="90">
        <f t="shared" si="17"/>
        <v>367</v>
      </c>
    </row>
    <row r="368" spans="1:18" ht="22.5">
      <c r="A368" s="329">
        <v>44539</v>
      </c>
      <c r="B368" s="330" t="s">
        <v>1946</v>
      </c>
      <c r="C368" s="330" t="s">
        <v>1947</v>
      </c>
      <c r="D368" s="331" t="s">
        <v>61</v>
      </c>
      <c r="E368" s="331" t="s">
        <v>77</v>
      </c>
      <c r="F368" s="332">
        <v>128.75</v>
      </c>
      <c r="G368" s="330" t="s">
        <v>1948</v>
      </c>
      <c r="H368" s="330" t="s">
        <v>60</v>
      </c>
      <c r="I368" s="331" t="s">
        <v>1949</v>
      </c>
      <c r="J368" s="333" t="s">
        <v>491</v>
      </c>
      <c r="K368" s="329">
        <v>44539</v>
      </c>
      <c r="L368" s="332">
        <v>5.88</v>
      </c>
      <c r="M368" s="331" t="s">
        <v>492</v>
      </c>
      <c r="N368" s="332">
        <v>8.43</v>
      </c>
      <c r="O368" s="332">
        <v>8.8699999999999992</v>
      </c>
      <c r="P368" s="90">
        <f t="shared" si="15"/>
        <v>360</v>
      </c>
      <c r="Q368" s="90">
        <f t="shared" si="16"/>
        <v>368</v>
      </c>
      <c r="R368" s="90">
        <f t="shared" si="17"/>
        <v>380</v>
      </c>
    </row>
    <row r="369" spans="1:18">
      <c r="A369" s="329">
        <v>44120</v>
      </c>
      <c r="B369" s="330" t="s">
        <v>1786</v>
      </c>
      <c r="C369" s="330" t="s">
        <v>60</v>
      </c>
      <c r="D369" s="331" t="s">
        <v>61</v>
      </c>
      <c r="E369" s="331" t="s">
        <v>67</v>
      </c>
      <c r="F369" s="332">
        <v>2158.5500000000002</v>
      </c>
      <c r="G369" s="330" t="s">
        <v>1787</v>
      </c>
      <c r="H369" s="330" t="s">
        <v>60</v>
      </c>
      <c r="I369" s="331" t="s">
        <v>1788</v>
      </c>
      <c r="J369" s="333" t="s">
        <v>491</v>
      </c>
      <c r="K369" s="329">
        <v>44120</v>
      </c>
      <c r="L369" s="332">
        <v>10.97</v>
      </c>
      <c r="M369" s="331" t="s">
        <v>492</v>
      </c>
      <c r="N369" s="332">
        <v>8.39</v>
      </c>
      <c r="O369" s="332">
        <v>19.25</v>
      </c>
      <c r="P369" s="90">
        <f t="shared" si="15"/>
        <v>361</v>
      </c>
      <c r="Q369" s="90">
        <f t="shared" si="16"/>
        <v>328</v>
      </c>
      <c r="R369" s="90">
        <f t="shared" si="17"/>
        <v>315</v>
      </c>
    </row>
    <row r="370" spans="1:18">
      <c r="A370" s="329">
        <v>44308</v>
      </c>
      <c r="B370" s="330" t="s">
        <v>1846</v>
      </c>
      <c r="C370" s="330" t="s">
        <v>60</v>
      </c>
      <c r="D370" s="331" t="s">
        <v>61</v>
      </c>
      <c r="E370" s="331" t="s">
        <v>67</v>
      </c>
      <c r="F370" s="332">
        <v>83.23</v>
      </c>
      <c r="G370" s="330" t="s">
        <v>1847</v>
      </c>
      <c r="H370" s="330" t="s">
        <v>154</v>
      </c>
      <c r="I370" s="331" t="s">
        <v>1848</v>
      </c>
      <c r="J370" s="333" t="s">
        <v>491</v>
      </c>
      <c r="K370" s="329">
        <v>44308</v>
      </c>
      <c r="L370" s="332">
        <v>8.32</v>
      </c>
      <c r="M370" s="331" t="s">
        <v>492</v>
      </c>
      <c r="N370" s="332">
        <v>8.32</v>
      </c>
      <c r="O370" s="332">
        <v>14.02</v>
      </c>
      <c r="P370" s="90">
        <f t="shared" si="15"/>
        <v>362</v>
      </c>
      <c r="Q370" s="90">
        <f t="shared" si="16"/>
        <v>344</v>
      </c>
      <c r="R370" s="90">
        <f t="shared" si="17"/>
        <v>342</v>
      </c>
    </row>
    <row r="371" spans="1:18" ht="22.5">
      <c r="A371" s="329">
        <v>44105</v>
      </c>
      <c r="B371" s="330" t="s">
        <v>375</v>
      </c>
      <c r="C371" s="330" t="s">
        <v>60</v>
      </c>
      <c r="D371" s="331" t="s">
        <v>61</v>
      </c>
      <c r="E371" s="331" t="s">
        <v>67</v>
      </c>
      <c r="F371" s="332">
        <v>62.47</v>
      </c>
      <c r="G371" s="330" t="s">
        <v>376</v>
      </c>
      <c r="H371" s="330" t="s">
        <v>60</v>
      </c>
      <c r="I371" s="331" t="s">
        <v>377</v>
      </c>
      <c r="J371" s="333" t="s">
        <v>491</v>
      </c>
      <c r="K371" s="329">
        <v>44105</v>
      </c>
      <c r="L371" s="332">
        <v>8.09</v>
      </c>
      <c r="M371" s="331" t="s">
        <v>492</v>
      </c>
      <c r="N371" s="332">
        <v>8.09</v>
      </c>
      <c r="O371" s="332">
        <v>4.41</v>
      </c>
      <c r="P371" s="90">
        <f t="shared" si="15"/>
        <v>363</v>
      </c>
      <c r="Q371" s="90">
        <f t="shared" si="16"/>
        <v>346</v>
      </c>
      <c r="R371" s="90">
        <f t="shared" si="17"/>
        <v>409</v>
      </c>
    </row>
    <row r="372" spans="1:18">
      <c r="A372" s="329">
        <v>44907</v>
      </c>
      <c r="B372" s="330" t="s">
        <v>1793</v>
      </c>
      <c r="C372" s="330" t="s">
        <v>1794</v>
      </c>
      <c r="D372" s="331" t="s">
        <v>61</v>
      </c>
      <c r="E372" s="331" t="s">
        <v>77</v>
      </c>
      <c r="F372" s="332">
        <v>376.74</v>
      </c>
      <c r="G372" s="330" t="s">
        <v>1795</v>
      </c>
      <c r="H372" s="330" t="s">
        <v>60</v>
      </c>
      <c r="I372" s="331" t="s">
        <v>1796</v>
      </c>
      <c r="J372" s="333" t="s">
        <v>491</v>
      </c>
      <c r="K372" s="329">
        <v>44907</v>
      </c>
      <c r="L372" s="332">
        <v>10.63</v>
      </c>
      <c r="M372" s="331" t="s">
        <v>492</v>
      </c>
      <c r="N372" s="332">
        <v>7.92</v>
      </c>
      <c r="O372" s="332">
        <v>2.48</v>
      </c>
      <c r="P372" s="90">
        <f t="shared" si="15"/>
        <v>364</v>
      </c>
      <c r="Q372" s="90">
        <f t="shared" si="16"/>
        <v>330</v>
      </c>
      <c r="R372" s="90">
        <f t="shared" si="17"/>
        <v>419</v>
      </c>
    </row>
    <row r="373" spans="1:18">
      <c r="A373" s="329">
        <v>44610</v>
      </c>
      <c r="B373" s="330" t="s">
        <v>1771</v>
      </c>
      <c r="C373" s="330" t="s">
        <v>1772</v>
      </c>
      <c r="D373" s="331" t="s">
        <v>61</v>
      </c>
      <c r="E373" s="331" t="s">
        <v>67</v>
      </c>
      <c r="F373" s="332">
        <v>31.73</v>
      </c>
      <c r="G373" s="330" t="s">
        <v>1773</v>
      </c>
      <c r="H373" s="330" t="s">
        <v>60</v>
      </c>
      <c r="I373" s="331" t="s">
        <v>1774</v>
      </c>
      <c r="J373" s="333" t="s">
        <v>491</v>
      </c>
      <c r="K373" s="329">
        <v>44610</v>
      </c>
      <c r="L373" s="332">
        <v>11.3</v>
      </c>
      <c r="M373" s="331" t="s">
        <v>492</v>
      </c>
      <c r="N373" s="332">
        <v>7.89</v>
      </c>
      <c r="O373" s="332">
        <v>29.34</v>
      </c>
      <c r="P373" s="90">
        <f t="shared" si="15"/>
        <v>365</v>
      </c>
      <c r="Q373" s="90">
        <f t="shared" si="16"/>
        <v>323</v>
      </c>
      <c r="R373" s="90">
        <f t="shared" si="17"/>
        <v>254</v>
      </c>
    </row>
    <row r="374" spans="1:18" ht="22.5">
      <c r="A374" s="329">
        <v>44740</v>
      </c>
      <c r="B374" s="330" t="s">
        <v>1550</v>
      </c>
      <c r="C374" s="330" t="s">
        <v>1551</v>
      </c>
      <c r="D374" s="331" t="s">
        <v>61</v>
      </c>
      <c r="E374" s="331" t="s">
        <v>67</v>
      </c>
      <c r="F374" s="332">
        <v>10.36</v>
      </c>
      <c r="G374" s="330" t="s">
        <v>1552</v>
      </c>
      <c r="H374" s="330" t="s">
        <v>1553</v>
      </c>
      <c r="I374" s="331" t="s">
        <v>1554</v>
      </c>
      <c r="J374" s="333" t="s">
        <v>491</v>
      </c>
      <c r="K374" s="329">
        <v>44740</v>
      </c>
      <c r="L374" s="332">
        <v>20</v>
      </c>
      <c r="M374" s="331" t="s">
        <v>492</v>
      </c>
      <c r="N374" s="332">
        <v>7.84</v>
      </c>
      <c r="O374" s="332">
        <v>-16.52</v>
      </c>
      <c r="P374" s="90">
        <f t="shared" si="15"/>
        <v>366</v>
      </c>
      <c r="Q374" s="90">
        <f t="shared" si="16"/>
        <v>263</v>
      </c>
      <c r="R374" s="90">
        <f t="shared" si="17"/>
        <v>486</v>
      </c>
    </row>
    <row r="375" spans="1:18">
      <c r="A375" s="329">
        <v>44178</v>
      </c>
      <c r="B375" s="330" t="s">
        <v>1751</v>
      </c>
      <c r="C375" s="330" t="s">
        <v>60</v>
      </c>
      <c r="D375" s="331" t="s">
        <v>61</v>
      </c>
      <c r="E375" s="331" t="s">
        <v>67</v>
      </c>
      <c r="F375" s="332">
        <v>6206.37</v>
      </c>
      <c r="G375" s="330" t="s">
        <v>1752</v>
      </c>
      <c r="H375" s="330" t="s">
        <v>60</v>
      </c>
      <c r="I375" s="331" t="s">
        <v>1753</v>
      </c>
      <c r="J375" s="333" t="s">
        <v>491</v>
      </c>
      <c r="K375" s="329">
        <v>44178</v>
      </c>
      <c r="L375" s="332">
        <v>11.63</v>
      </c>
      <c r="M375" s="331" t="s">
        <v>492</v>
      </c>
      <c r="N375" s="332">
        <v>7.76</v>
      </c>
      <c r="O375" s="332">
        <v>19.87</v>
      </c>
      <c r="P375" s="90">
        <f t="shared" si="15"/>
        <v>367</v>
      </c>
      <c r="Q375" s="90">
        <f t="shared" si="16"/>
        <v>319</v>
      </c>
      <c r="R375" s="90">
        <f t="shared" si="17"/>
        <v>313</v>
      </c>
    </row>
    <row r="376" spans="1:18">
      <c r="A376" s="329">
        <v>44913</v>
      </c>
      <c r="B376" s="330" t="s">
        <v>1954</v>
      </c>
      <c r="C376" s="330" t="s">
        <v>1955</v>
      </c>
      <c r="D376" s="331" t="s">
        <v>61</v>
      </c>
      <c r="E376" s="331" t="s">
        <v>77</v>
      </c>
      <c r="F376" s="332">
        <v>5127.49</v>
      </c>
      <c r="G376" s="330" t="s">
        <v>1956</v>
      </c>
      <c r="H376" s="330" t="s">
        <v>60</v>
      </c>
      <c r="I376" s="331" t="s">
        <v>1957</v>
      </c>
      <c r="J376" s="333" t="s">
        <v>491</v>
      </c>
      <c r="K376" s="329">
        <v>44913</v>
      </c>
      <c r="L376" s="332">
        <v>5.67</v>
      </c>
      <c r="M376" s="331" t="s">
        <v>492</v>
      </c>
      <c r="N376" s="332">
        <v>7.63</v>
      </c>
      <c r="O376" s="332">
        <v>13.26</v>
      </c>
      <c r="P376" s="90">
        <f t="shared" si="15"/>
        <v>368</v>
      </c>
      <c r="Q376" s="90">
        <f t="shared" si="16"/>
        <v>370</v>
      </c>
      <c r="R376" s="90">
        <f t="shared" si="17"/>
        <v>349</v>
      </c>
    </row>
    <row r="377" spans="1:18">
      <c r="A377" s="329">
        <v>44915</v>
      </c>
      <c r="B377" s="330" t="s">
        <v>1789</v>
      </c>
      <c r="C377" s="330" t="s">
        <v>1790</v>
      </c>
      <c r="D377" s="331" t="s">
        <v>61</v>
      </c>
      <c r="E377" s="331" t="s">
        <v>77</v>
      </c>
      <c r="F377" s="332">
        <v>53.92</v>
      </c>
      <c r="G377" s="330" t="s">
        <v>1791</v>
      </c>
      <c r="H377" s="330" t="s">
        <v>60</v>
      </c>
      <c r="I377" s="331" t="s">
        <v>1792</v>
      </c>
      <c r="J377" s="333" t="s">
        <v>491</v>
      </c>
      <c r="K377" s="329">
        <v>44915</v>
      </c>
      <c r="L377" s="332">
        <v>10.97</v>
      </c>
      <c r="M377" s="331" t="s">
        <v>492</v>
      </c>
      <c r="N377" s="332">
        <v>7.38</v>
      </c>
      <c r="O377" s="332">
        <v>12.33</v>
      </c>
      <c r="P377" s="90">
        <f t="shared" si="15"/>
        <v>369</v>
      </c>
      <c r="Q377" s="90">
        <f t="shared" si="16"/>
        <v>328</v>
      </c>
      <c r="R377" s="90">
        <f t="shared" si="17"/>
        <v>354</v>
      </c>
    </row>
    <row r="378" spans="1:18">
      <c r="A378" s="329">
        <v>44370</v>
      </c>
      <c r="B378" s="330" t="s">
        <v>221</v>
      </c>
      <c r="C378" s="330" t="s">
        <v>60</v>
      </c>
      <c r="D378" s="331" t="s">
        <v>61</v>
      </c>
      <c r="E378" s="331" t="s">
        <v>67</v>
      </c>
      <c r="F378" s="332">
        <v>268.83999999999997</v>
      </c>
      <c r="G378" s="330" t="s">
        <v>222</v>
      </c>
      <c r="H378" s="330" t="s">
        <v>60</v>
      </c>
      <c r="I378" s="331" t="s">
        <v>223</v>
      </c>
      <c r="J378" s="333" t="s">
        <v>491</v>
      </c>
      <c r="K378" s="329">
        <v>44370</v>
      </c>
      <c r="L378" s="332">
        <v>13.73</v>
      </c>
      <c r="M378" s="331" t="s">
        <v>492</v>
      </c>
      <c r="N378" s="332">
        <v>7.35</v>
      </c>
      <c r="O378" s="332">
        <v>9.57</v>
      </c>
      <c r="P378" s="90">
        <f t="shared" si="15"/>
        <v>370</v>
      </c>
      <c r="Q378" s="90">
        <f t="shared" si="16"/>
        <v>304</v>
      </c>
      <c r="R378" s="90">
        <f t="shared" si="17"/>
        <v>374</v>
      </c>
    </row>
    <row r="379" spans="1:18" ht="22.5">
      <c r="A379" s="329">
        <v>44803</v>
      </c>
      <c r="B379" s="330" t="s">
        <v>667</v>
      </c>
      <c r="C379" s="330" t="s">
        <v>668</v>
      </c>
      <c r="D379" s="331" t="s">
        <v>61</v>
      </c>
      <c r="E379" s="331" t="s">
        <v>67</v>
      </c>
      <c r="F379" s="332">
        <v>160.38</v>
      </c>
      <c r="G379" s="330" t="s">
        <v>2137</v>
      </c>
      <c r="H379" s="330" t="s">
        <v>669</v>
      </c>
      <c r="I379" s="331" t="s">
        <v>2138</v>
      </c>
      <c r="J379" s="333" t="s">
        <v>491</v>
      </c>
      <c r="K379" s="329">
        <v>44803</v>
      </c>
      <c r="L379" s="332">
        <v>1.1399999999999999</v>
      </c>
      <c r="M379" s="331" t="s">
        <v>492</v>
      </c>
      <c r="N379" s="332">
        <v>7.23</v>
      </c>
      <c r="O379" s="332">
        <v>58.93</v>
      </c>
      <c r="P379" s="90">
        <f t="shared" si="15"/>
        <v>371</v>
      </c>
      <c r="Q379" s="90">
        <f t="shared" si="16"/>
        <v>412</v>
      </c>
      <c r="R379" s="90">
        <f t="shared" si="17"/>
        <v>121</v>
      </c>
    </row>
    <row r="380" spans="1:18">
      <c r="A380" s="329">
        <v>43868</v>
      </c>
      <c r="B380" s="330" t="s">
        <v>2372</v>
      </c>
      <c r="C380" s="330" t="s">
        <v>2373</v>
      </c>
      <c r="D380" s="331" t="s">
        <v>61</v>
      </c>
      <c r="E380" s="331" t="s">
        <v>77</v>
      </c>
      <c r="F380" s="332">
        <v>1283.73</v>
      </c>
      <c r="G380" s="330" t="s">
        <v>2374</v>
      </c>
      <c r="H380" s="330" t="s">
        <v>60</v>
      </c>
      <c r="I380" s="331" t="s">
        <v>2375</v>
      </c>
      <c r="J380" s="333" t="s">
        <v>491</v>
      </c>
      <c r="K380" s="329">
        <v>43868</v>
      </c>
      <c r="L380" s="332">
        <v>-13.1</v>
      </c>
      <c r="M380" s="331" t="s">
        <v>492</v>
      </c>
      <c r="N380" s="332">
        <v>6.91</v>
      </c>
      <c r="O380" s="332">
        <v>28.46</v>
      </c>
      <c r="P380" s="90">
        <f t="shared" si="15"/>
        <v>372</v>
      </c>
      <c r="Q380" s="90">
        <f t="shared" si="16"/>
        <v>471</v>
      </c>
      <c r="R380" s="90">
        <f t="shared" si="17"/>
        <v>259</v>
      </c>
    </row>
    <row r="381" spans="1:18" ht="22.5">
      <c r="A381" s="329">
        <v>43853</v>
      </c>
      <c r="B381" s="330" t="s">
        <v>1900</v>
      </c>
      <c r="C381" s="330" t="s">
        <v>1901</v>
      </c>
      <c r="D381" s="331" t="s">
        <v>61</v>
      </c>
      <c r="E381" s="331" t="s">
        <v>67</v>
      </c>
      <c r="F381" s="332">
        <v>13.02</v>
      </c>
      <c r="G381" s="330" t="s">
        <v>1902</v>
      </c>
      <c r="H381" s="330" t="s">
        <v>1903</v>
      </c>
      <c r="I381" s="331" t="s">
        <v>1904</v>
      </c>
      <c r="J381" s="333" t="s">
        <v>491</v>
      </c>
      <c r="K381" s="329">
        <v>43853</v>
      </c>
      <c r="L381" s="332">
        <v>6.83</v>
      </c>
      <c r="M381" s="331" t="s">
        <v>492</v>
      </c>
      <c r="N381" s="332">
        <v>6.76</v>
      </c>
      <c r="O381" s="332">
        <v>8.68</v>
      </c>
      <c r="P381" s="90">
        <f t="shared" si="15"/>
        <v>373</v>
      </c>
      <c r="Q381" s="90">
        <f t="shared" si="16"/>
        <v>357</v>
      </c>
      <c r="R381" s="90">
        <f t="shared" si="17"/>
        <v>382</v>
      </c>
    </row>
    <row r="382" spans="1:18">
      <c r="A382" s="329">
        <v>44824</v>
      </c>
      <c r="B382" s="330" t="s">
        <v>1859</v>
      </c>
      <c r="C382" s="330" t="s">
        <v>1860</v>
      </c>
      <c r="D382" s="331" t="s">
        <v>61</v>
      </c>
      <c r="E382" s="331" t="s">
        <v>67</v>
      </c>
      <c r="F382" s="332">
        <v>510.77</v>
      </c>
      <c r="G382" s="330" t="s">
        <v>1861</v>
      </c>
      <c r="H382" s="330" t="s">
        <v>60</v>
      </c>
      <c r="I382" s="331" t="s">
        <v>1862</v>
      </c>
      <c r="J382" s="333" t="s">
        <v>491</v>
      </c>
      <c r="K382" s="329">
        <v>44824</v>
      </c>
      <c r="L382" s="332">
        <v>7.8</v>
      </c>
      <c r="M382" s="331" t="s">
        <v>492</v>
      </c>
      <c r="N382" s="332">
        <v>6.58</v>
      </c>
      <c r="O382" s="332">
        <v>2.35</v>
      </c>
      <c r="P382" s="90">
        <f t="shared" si="15"/>
        <v>374</v>
      </c>
      <c r="Q382" s="90">
        <f t="shared" si="16"/>
        <v>348</v>
      </c>
      <c r="R382" s="90">
        <f t="shared" si="17"/>
        <v>422</v>
      </c>
    </row>
    <row r="383" spans="1:18" ht="22.5">
      <c r="A383" s="329">
        <v>44571</v>
      </c>
      <c r="B383" s="330" t="s">
        <v>1909</v>
      </c>
      <c r="C383" s="330" t="s">
        <v>1910</v>
      </c>
      <c r="D383" s="331" t="s">
        <v>61</v>
      </c>
      <c r="E383" s="331" t="s">
        <v>67</v>
      </c>
      <c r="F383" s="332">
        <v>259.69</v>
      </c>
      <c r="G383" s="330" t="s">
        <v>1911</v>
      </c>
      <c r="H383" s="330" t="s">
        <v>1912</v>
      </c>
      <c r="I383" s="331" t="s">
        <v>1913</v>
      </c>
      <c r="J383" s="333" t="s">
        <v>491</v>
      </c>
      <c r="K383" s="329">
        <v>44571</v>
      </c>
      <c r="L383" s="332">
        <v>6.48</v>
      </c>
      <c r="M383" s="331" t="s">
        <v>492</v>
      </c>
      <c r="N383" s="332">
        <v>6.48</v>
      </c>
      <c r="O383" s="332">
        <v>33.72</v>
      </c>
      <c r="P383" s="90">
        <f t="shared" si="15"/>
        <v>375</v>
      </c>
      <c r="Q383" s="90">
        <f t="shared" si="16"/>
        <v>359</v>
      </c>
      <c r="R383" s="90">
        <f t="shared" si="17"/>
        <v>230</v>
      </c>
    </row>
    <row r="384" spans="1:18">
      <c r="A384" s="329">
        <v>44568</v>
      </c>
      <c r="B384" s="330" t="s">
        <v>1246</v>
      </c>
      <c r="C384" s="330" t="s">
        <v>1247</v>
      </c>
      <c r="D384" s="331" t="s">
        <v>61</v>
      </c>
      <c r="E384" s="331" t="s">
        <v>77</v>
      </c>
      <c r="F384" s="332">
        <v>532.77</v>
      </c>
      <c r="G384" s="330" t="s">
        <v>1248</v>
      </c>
      <c r="H384" s="330" t="s">
        <v>60</v>
      </c>
      <c r="I384" s="331" t="s">
        <v>1249</v>
      </c>
      <c r="J384" s="333" t="s">
        <v>491</v>
      </c>
      <c r="K384" s="329">
        <v>44568</v>
      </c>
      <c r="L384" s="332">
        <v>34.590000000000003</v>
      </c>
      <c r="M384" s="331" t="s">
        <v>492</v>
      </c>
      <c r="N384" s="332">
        <v>6.43</v>
      </c>
      <c r="O384" s="332">
        <v>11.58</v>
      </c>
      <c r="P384" s="90">
        <f t="shared" si="15"/>
        <v>376</v>
      </c>
      <c r="Q384" s="90">
        <f t="shared" si="16"/>
        <v>184</v>
      </c>
      <c r="R384" s="90">
        <f t="shared" si="17"/>
        <v>358</v>
      </c>
    </row>
    <row r="385" spans="1:18">
      <c r="A385" s="329">
        <v>43902</v>
      </c>
      <c r="B385" s="330" t="s">
        <v>265</v>
      </c>
      <c r="C385" s="330" t="s">
        <v>60</v>
      </c>
      <c r="D385" s="331" t="s">
        <v>61</v>
      </c>
      <c r="E385" s="331" t="s">
        <v>67</v>
      </c>
      <c r="F385" s="332">
        <v>212.06</v>
      </c>
      <c r="G385" s="330" t="s">
        <v>266</v>
      </c>
      <c r="H385" s="330" t="s">
        <v>267</v>
      </c>
      <c r="I385" s="331" t="s">
        <v>268</v>
      </c>
      <c r="J385" s="333" t="s">
        <v>491</v>
      </c>
      <c r="K385" s="329">
        <v>43902</v>
      </c>
      <c r="L385" s="332">
        <v>23.42</v>
      </c>
      <c r="M385" s="331" t="s">
        <v>492</v>
      </c>
      <c r="N385" s="332">
        <v>6.31</v>
      </c>
      <c r="O385" s="332">
        <v>-10.38</v>
      </c>
      <c r="P385" s="90">
        <f t="shared" si="15"/>
        <v>377</v>
      </c>
      <c r="Q385" s="90">
        <f t="shared" si="16"/>
        <v>242</v>
      </c>
      <c r="R385" s="90">
        <f t="shared" si="17"/>
        <v>473</v>
      </c>
    </row>
    <row r="386" spans="1:18">
      <c r="A386" s="329">
        <v>44872</v>
      </c>
      <c r="B386" s="330" t="s">
        <v>1919</v>
      </c>
      <c r="C386" s="330" t="s">
        <v>1920</v>
      </c>
      <c r="D386" s="331" t="s">
        <v>61</v>
      </c>
      <c r="E386" s="331" t="s">
        <v>77</v>
      </c>
      <c r="F386" s="332">
        <v>21.43</v>
      </c>
      <c r="G386" s="330" t="s">
        <v>1921</v>
      </c>
      <c r="H386" s="330" t="s">
        <v>60</v>
      </c>
      <c r="I386" s="331" t="s">
        <v>1922</v>
      </c>
      <c r="J386" s="333" t="s">
        <v>491</v>
      </c>
      <c r="K386" s="329">
        <v>44872</v>
      </c>
      <c r="L386" s="332">
        <v>6.19</v>
      </c>
      <c r="M386" s="331" t="s">
        <v>492</v>
      </c>
      <c r="N386" s="332">
        <v>6.19</v>
      </c>
      <c r="O386" s="332">
        <v>10.09</v>
      </c>
      <c r="P386" s="90">
        <f t="shared" si="15"/>
        <v>378</v>
      </c>
      <c r="Q386" s="90">
        <f t="shared" si="16"/>
        <v>361</v>
      </c>
      <c r="R386" s="90">
        <f t="shared" si="17"/>
        <v>370</v>
      </c>
    </row>
    <row r="387" spans="1:18">
      <c r="A387" s="329">
        <v>44742</v>
      </c>
      <c r="B387" s="330" t="s">
        <v>1686</v>
      </c>
      <c r="C387" s="330" t="s">
        <v>1687</v>
      </c>
      <c r="D387" s="331" t="s">
        <v>61</v>
      </c>
      <c r="E387" s="331" t="s">
        <v>77</v>
      </c>
      <c r="F387" s="332">
        <v>570.20000000000005</v>
      </c>
      <c r="G387" s="330" t="s">
        <v>1688</v>
      </c>
      <c r="H387" s="330" t="s">
        <v>60</v>
      </c>
      <c r="I387" s="331" t="s">
        <v>1689</v>
      </c>
      <c r="J387" s="333" t="s">
        <v>491</v>
      </c>
      <c r="K387" s="329">
        <v>44742</v>
      </c>
      <c r="L387" s="332">
        <v>14.24</v>
      </c>
      <c r="M387" s="331" t="s">
        <v>492</v>
      </c>
      <c r="N387" s="332">
        <v>6.15</v>
      </c>
      <c r="O387" s="332">
        <v>-9.26</v>
      </c>
      <c r="P387" s="90">
        <f t="shared" si="15"/>
        <v>379</v>
      </c>
      <c r="Q387" s="90">
        <f t="shared" si="16"/>
        <v>300</v>
      </c>
      <c r="R387" s="90">
        <f t="shared" si="17"/>
        <v>467</v>
      </c>
    </row>
    <row r="388" spans="1:18" ht="22.5">
      <c r="A388" s="329">
        <v>44297</v>
      </c>
      <c r="B388" s="330" t="s">
        <v>1827</v>
      </c>
      <c r="C388" s="330" t="s">
        <v>60</v>
      </c>
      <c r="D388" s="331" t="s">
        <v>61</v>
      </c>
      <c r="E388" s="331" t="s">
        <v>67</v>
      </c>
      <c r="F388" s="332">
        <v>193.35</v>
      </c>
      <c r="G388" s="330" t="s">
        <v>1828</v>
      </c>
      <c r="H388" s="330" t="s">
        <v>60</v>
      </c>
      <c r="I388" s="331" t="s">
        <v>1829</v>
      </c>
      <c r="J388" s="333" t="s">
        <v>491</v>
      </c>
      <c r="K388" s="329">
        <v>44297</v>
      </c>
      <c r="L388" s="332">
        <v>9.31</v>
      </c>
      <c r="M388" s="331" t="s">
        <v>492</v>
      </c>
      <c r="N388" s="332">
        <v>5.86</v>
      </c>
      <c r="O388" s="332">
        <v>10.99</v>
      </c>
      <c r="P388" s="90">
        <f t="shared" si="15"/>
        <v>380</v>
      </c>
      <c r="Q388" s="90">
        <f t="shared" si="16"/>
        <v>339</v>
      </c>
      <c r="R388" s="90">
        <f t="shared" si="17"/>
        <v>366</v>
      </c>
    </row>
    <row r="389" spans="1:18" ht="22.5">
      <c r="A389" s="329">
        <v>44160</v>
      </c>
      <c r="B389" s="330" t="s">
        <v>2257</v>
      </c>
      <c r="C389" s="330" t="s">
        <v>2258</v>
      </c>
      <c r="D389" s="331" t="s">
        <v>61</v>
      </c>
      <c r="E389" s="331" t="s">
        <v>77</v>
      </c>
      <c r="F389" s="332">
        <v>11.38</v>
      </c>
      <c r="G389" s="330" t="s">
        <v>2259</v>
      </c>
      <c r="H389" s="330" t="s">
        <v>2260</v>
      </c>
      <c r="I389" s="331" t="s">
        <v>2261</v>
      </c>
      <c r="J389" s="333" t="s">
        <v>491</v>
      </c>
      <c r="K389" s="329">
        <v>44160</v>
      </c>
      <c r="L389" s="332">
        <v>-3.79</v>
      </c>
      <c r="M389" s="331" t="s">
        <v>492</v>
      </c>
      <c r="N389" s="332">
        <v>5.83</v>
      </c>
      <c r="O389" s="332">
        <v>7.63</v>
      </c>
      <c r="P389" s="90">
        <f t="shared" si="15"/>
        <v>381</v>
      </c>
      <c r="Q389" s="90">
        <f t="shared" si="16"/>
        <v>442</v>
      </c>
      <c r="R389" s="90">
        <f t="shared" si="17"/>
        <v>389</v>
      </c>
    </row>
    <row r="390" spans="1:18" ht="33.75">
      <c r="A390" s="329">
        <v>44827</v>
      </c>
      <c r="B390" s="330" t="s">
        <v>1883</v>
      </c>
      <c r="C390" s="330" t="s">
        <v>1884</v>
      </c>
      <c r="D390" s="331" t="s">
        <v>61</v>
      </c>
      <c r="E390" s="331" t="s">
        <v>77</v>
      </c>
      <c r="F390" s="332">
        <v>770.72</v>
      </c>
      <c r="G390" s="330" t="s">
        <v>1885</v>
      </c>
      <c r="H390" s="330" t="s">
        <v>1886</v>
      </c>
      <c r="I390" s="331" t="s">
        <v>1887</v>
      </c>
      <c r="J390" s="333" t="s">
        <v>491</v>
      </c>
      <c r="K390" s="329">
        <v>44827</v>
      </c>
      <c r="L390" s="332">
        <v>7.25</v>
      </c>
      <c r="M390" s="331" t="s">
        <v>492</v>
      </c>
      <c r="N390" s="332">
        <v>5.71</v>
      </c>
      <c r="O390" s="332">
        <v>5.71</v>
      </c>
      <c r="P390" s="90">
        <f t="shared" si="15"/>
        <v>382</v>
      </c>
      <c r="Q390" s="90">
        <f t="shared" si="16"/>
        <v>353</v>
      </c>
      <c r="R390" s="90">
        <f t="shared" si="17"/>
        <v>399</v>
      </c>
    </row>
    <row r="391" spans="1:18">
      <c r="A391" s="329">
        <v>44456</v>
      </c>
      <c r="B391" s="330" t="s">
        <v>1993</v>
      </c>
      <c r="C391" s="330" t="s">
        <v>1994</v>
      </c>
      <c r="D391" s="331" t="s">
        <v>61</v>
      </c>
      <c r="E391" s="331" t="s">
        <v>67</v>
      </c>
      <c r="F391" s="332">
        <v>1436.46</v>
      </c>
      <c r="G391" s="330" t="s">
        <v>1995</v>
      </c>
      <c r="H391" s="330" t="s">
        <v>60</v>
      </c>
      <c r="I391" s="331" t="s">
        <v>1996</v>
      </c>
      <c r="J391" s="333" t="s">
        <v>491</v>
      </c>
      <c r="K391" s="329">
        <v>44456</v>
      </c>
      <c r="L391" s="332">
        <v>4.2300000000000004</v>
      </c>
      <c r="M391" s="331" t="s">
        <v>492</v>
      </c>
      <c r="N391" s="332">
        <v>5.41</v>
      </c>
      <c r="O391" s="332">
        <v>5.71</v>
      </c>
      <c r="P391" s="90">
        <f t="shared" si="15"/>
        <v>383</v>
      </c>
      <c r="Q391" s="90">
        <f t="shared" si="16"/>
        <v>379</v>
      </c>
      <c r="R391" s="90">
        <f t="shared" si="17"/>
        <v>399</v>
      </c>
    </row>
    <row r="392" spans="1:18" ht="45">
      <c r="A392" s="329">
        <v>44358</v>
      </c>
      <c r="B392" s="330" t="s">
        <v>1878</v>
      </c>
      <c r="C392" s="330" t="s">
        <v>1879</v>
      </c>
      <c r="D392" s="331" t="s">
        <v>61</v>
      </c>
      <c r="E392" s="331" t="s">
        <v>67</v>
      </c>
      <c r="F392" s="332">
        <v>192.58</v>
      </c>
      <c r="G392" s="330" t="s">
        <v>1880</v>
      </c>
      <c r="H392" s="330" t="s">
        <v>1881</v>
      </c>
      <c r="I392" s="331" t="s">
        <v>1882</v>
      </c>
      <c r="J392" s="333" t="s">
        <v>491</v>
      </c>
      <c r="K392" s="329">
        <v>44358</v>
      </c>
      <c r="L392" s="332">
        <v>7.5</v>
      </c>
      <c r="M392" s="331" t="s">
        <v>492</v>
      </c>
      <c r="N392" s="332">
        <v>5.39</v>
      </c>
      <c r="O392" s="332">
        <v>24.28</v>
      </c>
      <c r="P392" s="90">
        <f t="shared" si="15"/>
        <v>384</v>
      </c>
      <c r="Q392" s="90">
        <f t="shared" si="16"/>
        <v>351</v>
      </c>
      <c r="R392" s="90">
        <f t="shared" si="17"/>
        <v>282</v>
      </c>
    </row>
    <row r="393" spans="1:18">
      <c r="A393" s="329">
        <v>44917</v>
      </c>
      <c r="B393" s="330" t="s">
        <v>1967</v>
      </c>
      <c r="C393" s="330" t="s">
        <v>1968</v>
      </c>
      <c r="D393" s="331" t="s">
        <v>61</v>
      </c>
      <c r="E393" s="331" t="s">
        <v>77</v>
      </c>
      <c r="F393" s="332">
        <v>842.42</v>
      </c>
      <c r="G393" s="330" t="s">
        <v>60</v>
      </c>
      <c r="H393" s="330" t="s">
        <v>1969</v>
      </c>
      <c r="I393" s="331" t="s">
        <v>1970</v>
      </c>
      <c r="J393" s="333" t="s">
        <v>491</v>
      </c>
      <c r="K393" s="329">
        <v>44917</v>
      </c>
      <c r="L393" s="332">
        <v>5.42</v>
      </c>
      <c r="M393" s="331" t="s">
        <v>492</v>
      </c>
      <c r="N393" s="332">
        <v>5.26</v>
      </c>
      <c r="O393" s="332">
        <v>9.42</v>
      </c>
      <c r="P393" s="90">
        <f t="shared" ref="P393:P456" si="18">RANK(N393,$N$9:$N$618)</f>
        <v>385</v>
      </c>
      <c r="Q393" s="90">
        <f t="shared" ref="Q393:Q456" si="19">RANK(L393,$L$9:$L$618)</f>
        <v>373</v>
      </c>
      <c r="R393" s="90">
        <f t="shared" ref="R393:R456" si="20">RANK(O393,$O$9:$O$618)</f>
        <v>375</v>
      </c>
    </row>
    <row r="394" spans="1:18">
      <c r="A394" s="329">
        <v>44043</v>
      </c>
      <c r="B394" s="330" t="s">
        <v>2032</v>
      </c>
      <c r="C394" s="330" t="s">
        <v>2033</v>
      </c>
      <c r="D394" s="331" t="s">
        <v>61</v>
      </c>
      <c r="E394" s="331" t="s">
        <v>77</v>
      </c>
      <c r="F394" s="332">
        <v>15.77</v>
      </c>
      <c r="G394" s="330" t="s">
        <v>60</v>
      </c>
      <c r="H394" s="330" t="s">
        <v>60</v>
      </c>
      <c r="I394" s="331" t="s">
        <v>2034</v>
      </c>
      <c r="J394" s="333" t="s">
        <v>491</v>
      </c>
      <c r="K394" s="329">
        <v>44043</v>
      </c>
      <c r="L394" s="332">
        <v>3.43</v>
      </c>
      <c r="M394" s="331" t="s">
        <v>492</v>
      </c>
      <c r="N394" s="332">
        <v>5.23</v>
      </c>
      <c r="O394" s="332">
        <v>1.69</v>
      </c>
      <c r="P394" s="90">
        <f t="shared" si="18"/>
        <v>386</v>
      </c>
      <c r="Q394" s="90">
        <f t="shared" si="19"/>
        <v>388</v>
      </c>
      <c r="R394" s="90">
        <f t="shared" si="20"/>
        <v>426</v>
      </c>
    </row>
    <row r="395" spans="1:18">
      <c r="A395" s="329">
        <v>44878</v>
      </c>
      <c r="B395" s="330" t="s">
        <v>2048</v>
      </c>
      <c r="C395" s="330" t="s">
        <v>2049</v>
      </c>
      <c r="D395" s="331" t="s">
        <v>61</v>
      </c>
      <c r="E395" s="331" t="s">
        <v>77</v>
      </c>
      <c r="F395" s="332">
        <v>653.33000000000004</v>
      </c>
      <c r="G395" s="330" t="s">
        <v>2050</v>
      </c>
      <c r="H395" s="330" t="s">
        <v>60</v>
      </c>
      <c r="I395" s="331" t="s">
        <v>2051</v>
      </c>
      <c r="J395" s="333" t="s">
        <v>491</v>
      </c>
      <c r="K395" s="329">
        <v>44878</v>
      </c>
      <c r="L395" s="332">
        <v>3.16</v>
      </c>
      <c r="M395" s="331" t="s">
        <v>492</v>
      </c>
      <c r="N395" s="332">
        <v>4.42</v>
      </c>
      <c r="O395" s="332">
        <v>8.9600000000000009</v>
      </c>
      <c r="P395" s="90">
        <f t="shared" si="18"/>
        <v>387</v>
      </c>
      <c r="Q395" s="90">
        <f t="shared" si="19"/>
        <v>392</v>
      </c>
      <c r="R395" s="90">
        <f t="shared" si="20"/>
        <v>379</v>
      </c>
    </row>
    <row r="396" spans="1:18">
      <c r="A396" s="329">
        <v>44436</v>
      </c>
      <c r="B396" s="330" t="s">
        <v>2005</v>
      </c>
      <c r="C396" s="330" t="s">
        <v>2006</v>
      </c>
      <c r="D396" s="331" t="s">
        <v>61</v>
      </c>
      <c r="E396" s="331" t="s">
        <v>67</v>
      </c>
      <c r="F396" s="332">
        <v>1.84</v>
      </c>
      <c r="G396" s="330" t="s">
        <v>2007</v>
      </c>
      <c r="H396" s="330" t="s">
        <v>2008</v>
      </c>
      <c r="I396" s="331" t="s">
        <v>2009</v>
      </c>
      <c r="J396" s="333" t="s">
        <v>491</v>
      </c>
      <c r="K396" s="329">
        <v>44436</v>
      </c>
      <c r="L396" s="332">
        <v>4.18</v>
      </c>
      <c r="M396" s="331" t="s">
        <v>492</v>
      </c>
      <c r="N396" s="332">
        <v>4.18</v>
      </c>
      <c r="O396" s="338">
        <v>-0.71799999999999997</v>
      </c>
      <c r="P396" s="90">
        <f t="shared" si="18"/>
        <v>388</v>
      </c>
      <c r="Q396" s="90">
        <f t="shared" si="19"/>
        <v>382</v>
      </c>
      <c r="R396" s="90">
        <f t="shared" si="20"/>
        <v>442</v>
      </c>
    </row>
    <row r="397" spans="1:18">
      <c r="A397" s="329">
        <v>44889</v>
      </c>
      <c r="B397" s="330" t="s">
        <v>2028</v>
      </c>
      <c r="C397" s="330" t="s">
        <v>2029</v>
      </c>
      <c r="D397" s="331" t="s">
        <v>61</v>
      </c>
      <c r="E397" s="331" t="s">
        <v>77</v>
      </c>
      <c r="F397" s="332">
        <v>1263.31</v>
      </c>
      <c r="G397" s="330" t="s">
        <v>2030</v>
      </c>
      <c r="H397" s="330" t="s">
        <v>60</v>
      </c>
      <c r="I397" s="331" t="s">
        <v>2031</v>
      </c>
      <c r="J397" s="333" t="s">
        <v>491</v>
      </c>
      <c r="K397" s="329">
        <v>44889</v>
      </c>
      <c r="L397" s="332">
        <v>3.45</v>
      </c>
      <c r="M397" s="331" t="s">
        <v>492</v>
      </c>
      <c r="N397" s="332">
        <v>4.17</v>
      </c>
      <c r="O397" s="332">
        <v>4.17</v>
      </c>
      <c r="P397" s="90">
        <f t="shared" si="18"/>
        <v>389</v>
      </c>
      <c r="Q397" s="90">
        <f t="shared" si="19"/>
        <v>387</v>
      </c>
      <c r="R397" s="90">
        <f t="shared" si="20"/>
        <v>410</v>
      </c>
    </row>
    <row r="398" spans="1:18">
      <c r="A398" s="329">
        <v>44791</v>
      </c>
      <c r="B398" s="330" t="s">
        <v>2010</v>
      </c>
      <c r="C398" s="330" t="s">
        <v>2011</v>
      </c>
      <c r="D398" s="331" t="s">
        <v>61</v>
      </c>
      <c r="E398" s="331" t="s">
        <v>77</v>
      </c>
      <c r="F398" s="332">
        <v>59.4</v>
      </c>
      <c r="G398" s="330" t="s">
        <v>2012</v>
      </c>
      <c r="H398" s="330" t="s">
        <v>60</v>
      </c>
      <c r="I398" s="331" t="s">
        <v>2013</v>
      </c>
      <c r="J398" s="333" t="s">
        <v>491</v>
      </c>
      <c r="K398" s="329">
        <v>44791</v>
      </c>
      <c r="L398" s="332">
        <v>4.16</v>
      </c>
      <c r="M398" s="331" t="s">
        <v>492</v>
      </c>
      <c r="N398" s="332">
        <v>4.16</v>
      </c>
      <c r="O398" s="332">
        <v>5.04</v>
      </c>
      <c r="P398" s="90">
        <f t="shared" si="18"/>
        <v>390</v>
      </c>
      <c r="Q398" s="90">
        <f t="shared" si="19"/>
        <v>383</v>
      </c>
      <c r="R398" s="90">
        <f t="shared" si="20"/>
        <v>403</v>
      </c>
    </row>
    <row r="399" spans="1:18">
      <c r="A399" s="329">
        <v>44921</v>
      </c>
      <c r="B399" s="330" t="s">
        <v>2194</v>
      </c>
      <c r="C399" s="330" t="s">
        <v>2195</v>
      </c>
      <c r="D399" s="331" t="s">
        <v>61</v>
      </c>
      <c r="E399" s="331" t="s">
        <v>77</v>
      </c>
      <c r="F399" s="332">
        <v>774.15</v>
      </c>
      <c r="G399" s="330" t="s">
        <v>2196</v>
      </c>
      <c r="H399" s="330" t="s">
        <v>60</v>
      </c>
      <c r="I399" s="331" t="s">
        <v>2197</v>
      </c>
      <c r="J399" s="333" t="s">
        <v>491</v>
      </c>
      <c r="K399" s="329">
        <v>44921</v>
      </c>
      <c r="L399" s="338">
        <v>-0.21199999999999999</v>
      </c>
      <c r="M399" s="331" t="s">
        <v>492</v>
      </c>
      <c r="N399" s="332">
        <v>4.12</v>
      </c>
      <c r="O399" s="332">
        <v>6.62</v>
      </c>
      <c r="P399" s="90">
        <f t="shared" si="18"/>
        <v>391</v>
      </c>
      <c r="Q399" s="90">
        <f t="shared" si="19"/>
        <v>426</v>
      </c>
      <c r="R399" s="90">
        <f t="shared" si="20"/>
        <v>395</v>
      </c>
    </row>
    <row r="400" spans="1:18">
      <c r="A400" s="329">
        <v>44854</v>
      </c>
      <c r="B400" s="330" t="s">
        <v>2052</v>
      </c>
      <c r="C400" s="330" t="s">
        <v>2053</v>
      </c>
      <c r="D400" s="331" t="s">
        <v>61</v>
      </c>
      <c r="E400" s="331" t="s">
        <v>67</v>
      </c>
      <c r="F400" s="332">
        <v>14.17</v>
      </c>
      <c r="G400" s="330" t="s">
        <v>2054</v>
      </c>
      <c r="H400" s="330" t="s">
        <v>2055</v>
      </c>
      <c r="I400" s="331" t="s">
        <v>2056</v>
      </c>
      <c r="J400" s="333" t="s">
        <v>491</v>
      </c>
      <c r="K400" s="329">
        <v>44854</v>
      </c>
      <c r="L400" s="332">
        <v>3.15</v>
      </c>
      <c r="M400" s="331" t="s">
        <v>492</v>
      </c>
      <c r="N400" s="332">
        <v>4.09</v>
      </c>
      <c r="O400" s="332">
        <v>11.17</v>
      </c>
      <c r="P400" s="90">
        <f t="shared" si="18"/>
        <v>392</v>
      </c>
      <c r="Q400" s="90">
        <f t="shared" si="19"/>
        <v>393</v>
      </c>
      <c r="R400" s="90">
        <f t="shared" si="20"/>
        <v>360</v>
      </c>
    </row>
    <row r="401" spans="1:18">
      <c r="A401" s="329">
        <v>44097</v>
      </c>
      <c r="B401" s="330" t="s">
        <v>1892</v>
      </c>
      <c r="C401" s="330" t="s">
        <v>60</v>
      </c>
      <c r="D401" s="331" t="s">
        <v>61</v>
      </c>
      <c r="E401" s="331" t="s">
        <v>67</v>
      </c>
      <c r="F401" s="332">
        <v>2188.1</v>
      </c>
      <c r="G401" s="330" t="s">
        <v>1893</v>
      </c>
      <c r="H401" s="330" t="s">
        <v>60</v>
      </c>
      <c r="I401" s="331" t="s">
        <v>1894</v>
      </c>
      <c r="J401" s="333" t="s">
        <v>491</v>
      </c>
      <c r="K401" s="329">
        <v>44097</v>
      </c>
      <c r="L401" s="332">
        <v>7.05</v>
      </c>
      <c r="M401" s="331" t="s">
        <v>492</v>
      </c>
      <c r="N401" s="332">
        <v>4.05</v>
      </c>
      <c r="O401" s="332">
        <v>12.24</v>
      </c>
      <c r="P401" s="90">
        <f t="shared" si="18"/>
        <v>393</v>
      </c>
      <c r="Q401" s="90">
        <f t="shared" si="19"/>
        <v>355</v>
      </c>
      <c r="R401" s="90">
        <f t="shared" si="20"/>
        <v>355</v>
      </c>
    </row>
    <row r="402" spans="1:18">
      <c r="A402" s="329">
        <v>44896</v>
      </c>
      <c r="B402" s="330" t="s">
        <v>2132</v>
      </c>
      <c r="C402" s="330" t="s">
        <v>2133</v>
      </c>
      <c r="D402" s="331" t="s">
        <v>61</v>
      </c>
      <c r="E402" s="331" t="s">
        <v>67</v>
      </c>
      <c r="F402" s="332">
        <v>30.91</v>
      </c>
      <c r="G402" s="330" t="s">
        <v>2134</v>
      </c>
      <c r="H402" s="330" t="s">
        <v>2135</v>
      </c>
      <c r="I402" s="331" t="s">
        <v>2136</v>
      </c>
      <c r="J402" s="333" t="s">
        <v>491</v>
      </c>
      <c r="K402" s="329">
        <v>44896</v>
      </c>
      <c r="L402" s="332">
        <v>1.27</v>
      </c>
      <c r="M402" s="331" t="s">
        <v>492</v>
      </c>
      <c r="N402" s="332">
        <v>3.89</v>
      </c>
      <c r="O402" s="332">
        <v>1.91</v>
      </c>
      <c r="P402" s="90">
        <f t="shared" si="18"/>
        <v>394</v>
      </c>
      <c r="Q402" s="90">
        <f t="shared" si="19"/>
        <v>411</v>
      </c>
      <c r="R402" s="90">
        <f t="shared" si="20"/>
        <v>424</v>
      </c>
    </row>
    <row r="403" spans="1:18">
      <c r="A403" s="329">
        <v>44337</v>
      </c>
      <c r="B403" s="330" t="s">
        <v>1950</v>
      </c>
      <c r="C403" s="330" t="s">
        <v>1951</v>
      </c>
      <c r="D403" s="331" t="s">
        <v>61</v>
      </c>
      <c r="E403" s="331" t="s">
        <v>77</v>
      </c>
      <c r="F403" s="338">
        <v>0.50900000000000001</v>
      </c>
      <c r="G403" s="330" t="s">
        <v>1952</v>
      </c>
      <c r="H403" s="330" t="s">
        <v>60</v>
      </c>
      <c r="I403" s="331" t="s">
        <v>1953</v>
      </c>
      <c r="J403" s="333" t="s">
        <v>491</v>
      </c>
      <c r="K403" s="329">
        <v>44337</v>
      </c>
      <c r="L403" s="332">
        <v>5.68</v>
      </c>
      <c r="M403" s="331" t="s">
        <v>492</v>
      </c>
      <c r="N403" s="332">
        <v>3.79</v>
      </c>
      <c r="O403" s="332">
        <v>16.25</v>
      </c>
      <c r="P403" s="90">
        <f t="shared" si="18"/>
        <v>395</v>
      </c>
      <c r="Q403" s="90">
        <f t="shared" si="19"/>
        <v>369</v>
      </c>
      <c r="R403" s="90">
        <f t="shared" si="20"/>
        <v>330</v>
      </c>
    </row>
    <row r="404" spans="1:18">
      <c r="A404" s="329">
        <v>43887</v>
      </c>
      <c r="B404" s="330" t="s">
        <v>2024</v>
      </c>
      <c r="C404" s="330" t="s">
        <v>2025</v>
      </c>
      <c r="D404" s="331" t="s">
        <v>61</v>
      </c>
      <c r="E404" s="331" t="s">
        <v>67</v>
      </c>
      <c r="F404" s="332">
        <v>429.35</v>
      </c>
      <c r="G404" s="330" t="s">
        <v>2026</v>
      </c>
      <c r="H404" s="330" t="s">
        <v>60</v>
      </c>
      <c r="I404" s="331" t="s">
        <v>2027</v>
      </c>
      <c r="J404" s="333" t="s">
        <v>491</v>
      </c>
      <c r="K404" s="329">
        <v>43887</v>
      </c>
      <c r="L404" s="332">
        <v>3.47</v>
      </c>
      <c r="M404" s="331" t="s">
        <v>492</v>
      </c>
      <c r="N404" s="332">
        <v>3.6</v>
      </c>
      <c r="O404" s="338">
        <v>0.58099999999999996</v>
      </c>
      <c r="P404" s="90">
        <f t="shared" si="18"/>
        <v>396</v>
      </c>
      <c r="Q404" s="90">
        <f t="shared" si="19"/>
        <v>386</v>
      </c>
      <c r="R404" s="90">
        <f t="shared" si="20"/>
        <v>434</v>
      </c>
    </row>
    <row r="405" spans="1:18">
      <c r="A405" s="329">
        <v>44353</v>
      </c>
      <c r="B405" s="330" t="s">
        <v>1593</v>
      </c>
      <c r="C405" s="330" t="s">
        <v>1594</v>
      </c>
      <c r="D405" s="331" t="s">
        <v>61</v>
      </c>
      <c r="E405" s="331" t="s">
        <v>67</v>
      </c>
      <c r="F405" s="332">
        <v>22.24</v>
      </c>
      <c r="G405" s="330" t="s">
        <v>60</v>
      </c>
      <c r="H405" s="330" t="s">
        <v>60</v>
      </c>
      <c r="I405" s="331" t="s">
        <v>1595</v>
      </c>
      <c r="J405" s="333" t="s">
        <v>491</v>
      </c>
      <c r="K405" s="329">
        <v>44353</v>
      </c>
      <c r="L405" s="332">
        <v>18.649999999999999</v>
      </c>
      <c r="M405" s="331" t="s">
        <v>492</v>
      </c>
      <c r="N405" s="332">
        <v>3.55</v>
      </c>
      <c r="O405" s="332">
        <v>6.45</v>
      </c>
      <c r="P405" s="90">
        <f t="shared" si="18"/>
        <v>397</v>
      </c>
      <c r="Q405" s="90">
        <f t="shared" si="19"/>
        <v>275</v>
      </c>
      <c r="R405" s="90">
        <f t="shared" si="20"/>
        <v>396</v>
      </c>
    </row>
    <row r="406" spans="1:18">
      <c r="A406" s="329">
        <v>44701</v>
      </c>
      <c r="B406" s="330" t="s">
        <v>2019</v>
      </c>
      <c r="C406" s="330" t="s">
        <v>2020</v>
      </c>
      <c r="D406" s="331" t="s">
        <v>61</v>
      </c>
      <c r="E406" s="331" t="s">
        <v>77</v>
      </c>
      <c r="F406" s="332">
        <v>63.62</v>
      </c>
      <c r="G406" s="330" t="s">
        <v>2021</v>
      </c>
      <c r="H406" s="330" t="s">
        <v>2022</v>
      </c>
      <c r="I406" s="331" t="s">
        <v>2023</v>
      </c>
      <c r="J406" s="333" t="s">
        <v>491</v>
      </c>
      <c r="K406" s="329">
        <v>44701</v>
      </c>
      <c r="L406" s="332">
        <v>3.72</v>
      </c>
      <c r="M406" s="331" t="s">
        <v>492</v>
      </c>
      <c r="N406" s="332">
        <v>3.54</v>
      </c>
      <c r="O406" s="332">
        <v>-9.93</v>
      </c>
      <c r="P406" s="90">
        <f t="shared" si="18"/>
        <v>398</v>
      </c>
      <c r="Q406" s="90">
        <f t="shared" si="19"/>
        <v>385</v>
      </c>
      <c r="R406" s="90">
        <f t="shared" si="20"/>
        <v>471</v>
      </c>
    </row>
    <row r="407" spans="1:18" ht="78.75">
      <c r="A407" s="329">
        <v>44098</v>
      </c>
      <c r="B407" s="330" t="s">
        <v>2035</v>
      </c>
      <c r="C407" s="330" t="s">
        <v>60</v>
      </c>
      <c r="D407" s="331" t="s">
        <v>61</v>
      </c>
      <c r="E407" s="331" t="s">
        <v>67</v>
      </c>
      <c r="F407" s="332">
        <v>2842.05</v>
      </c>
      <c r="G407" s="330" t="s">
        <v>2036</v>
      </c>
      <c r="H407" s="330" t="s">
        <v>2037</v>
      </c>
      <c r="I407" s="331" t="s">
        <v>2038</v>
      </c>
      <c r="J407" s="333" t="s">
        <v>491</v>
      </c>
      <c r="K407" s="329">
        <v>44098</v>
      </c>
      <c r="L407" s="332">
        <v>3.3</v>
      </c>
      <c r="M407" s="331" t="s">
        <v>492</v>
      </c>
      <c r="N407" s="332">
        <v>3.5</v>
      </c>
      <c r="O407" s="338">
        <v>-0.317</v>
      </c>
      <c r="P407" s="90">
        <f t="shared" si="18"/>
        <v>399</v>
      </c>
      <c r="Q407" s="90">
        <f t="shared" si="19"/>
        <v>389</v>
      </c>
      <c r="R407" s="90">
        <f t="shared" si="20"/>
        <v>441</v>
      </c>
    </row>
    <row r="408" spans="1:18">
      <c r="A408" s="329">
        <v>44312</v>
      </c>
      <c r="B408" s="330" t="s">
        <v>1963</v>
      </c>
      <c r="C408" s="330" t="s">
        <v>60</v>
      </c>
      <c r="D408" s="331" t="s">
        <v>61</v>
      </c>
      <c r="E408" s="331" t="s">
        <v>67</v>
      </c>
      <c r="F408" s="332">
        <v>54.57</v>
      </c>
      <c r="G408" s="330" t="s">
        <v>1964</v>
      </c>
      <c r="H408" s="330" t="s">
        <v>1965</v>
      </c>
      <c r="I408" s="331" t="s">
        <v>1966</v>
      </c>
      <c r="J408" s="333" t="s">
        <v>491</v>
      </c>
      <c r="K408" s="329">
        <v>44312</v>
      </c>
      <c r="L408" s="332">
        <v>5.46</v>
      </c>
      <c r="M408" s="331" t="s">
        <v>492</v>
      </c>
      <c r="N408" s="332">
        <v>3.45</v>
      </c>
      <c r="O408" s="332">
        <v>15.39</v>
      </c>
      <c r="P408" s="90">
        <f t="shared" si="18"/>
        <v>400</v>
      </c>
      <c r="Q408" s="90">
        <f t="shared" si="19"/>
        <v>372</v>
      </c>
      <c r="R408" s="90">
        <f t="shared" si="20"/>
        <v>338</v>
      </c>
    </row>
    <row r="409" spans="1:18">
      <c r="A409" s="329">
        <v>44011</v>
      </c>
      <c r="B409" s="330" t="s">
        <v>1837</v>
      </c>
      <c r="C409" s="330" t="s">
        <v>1838</v>
      </c>
      <c r="D409" s="331" t="s">
        <v>61</v>
      </c>
      <c r="E409" s="331" t="s">
        <v>67</v>
      </c>
      <c r="F409" s="332">
        <v>3745.32</v>
      </c>
      <c r="G409" s="330" t="s">
        <v>1839</v>
      </c>
      <c r="H409" s="330" t="s">
        <v>1840</v>
      </c>
      <c r="I409" s="331" t="s">
        <v>1841</v>
      </c>
      <c r="J409" s="333" t="s">
        <v>491</v>
      </c>
      <c r="K409" s="329">
        <v>44011</v>
      </c>
      <c r="L409" s="332">
        <v>8.7899999999999991</v>
      </c>
      <c r="M409" s="331" t="s">
        <v>492</v>
      </c>
      <c r="N409" s="332">
        <v>3.43</v>
      </c>
      <c r="O409" s="332">
        <v>17.02</v>
      </c>
      <c r="P409" s="90">
        <f t="shared" si="18"/>
        <v>401</v>
      </c>
      <c r="Q409" s="90">
        <f t="shared" si="19"/>
        <v>342</v>
      </c>
      <c r="R409" s="90">
        <f t="shared" si="20"/>
        <v>322</v>
      </c>
    </row>
    <row r="410" spans="1:18">
      <c r="A410" s="329">
        <v>44588</v>
      </c>
      <c r="B410" s="330" t="s">
        <v>1905</v>
      </c>
      <c r="C410" s="330" t="s">
        <v>1906</v>
      </c>
      <c r="D410" s="331" t="s">
        <v>61</v>
      </c>
      <c r="E410" s="331" t="s">
        <v>67</v>
      </c>
      <c r="F410" s="332">
        <v>586.62</v>
      </c>
      <c r="G410" s="330" t="s">
        <v>1907</v>
      </c>
      <c r="H410" s="330" t="s">
        <v>60</v>
      </c>
      <c r="I410" s="331" t="s">
        <v>1908</v>
      </c>
      <c r="J410" s="333" t="s">
        <v>491</v>
      </c>
      <c r="K410" s="329">
        <v>44588</v>
      </c>
      <c r="L410" s="332">
        <v>6.58</v>
      </c>
      <c r="M410" s="331" t="s">
        <v>492</v>
      </c>
      <c r="N410" s="332">
        <v>3.34</v>
      </c>
      <c r="O410" s="332">
        <v>-13.71</v>
      </c>
      <c r="P410" s="90">
        <f t="shared" si="18"/>
        <v>402</v>
      </c>
      <c r="Q410" s="90">
        <f t="shared" si="19"/>
        <v>358</v>
      </c>
      <c r="R410" s="90">
        <f t="shared" si="20"/>
        <v>480</v>
      </c>
    </row>
    <row r="411" spans="1:18">
      <c r="A411" s="329">
        <v>44833</v>
      </c>
      <c r="B411" s="330" t="s">
        <v>1842</v>
      </c>
      <c r="C411" s="330" t="s">
        <v>1843</v>
      </c>
      <c r="D411" s="331" t="s">
        <v>61</v>
      </c>
      <c r="E411" s="331" t="s">
        <v>77</v>
      </c>
      <c r="F411" s="332">
        <v>7643.54</v>
      </c>
      <c r="G411" s="330" t="s">
        <v>1844</v>
      </c>
      <c r="H411" s="330" t="s">
        <v>60</v>
      </c>
      <c r="I411" s="331" t="s">
        <v>1845</v>
      </c>
      <c r="J411" s="333" t="s">
        <v>491</v>
      </c>
      <c r="K411" s="329">
        <v>44833</v>
      </c>
      <c r="L411" s="332">
        <v>8.4499999999999993</v>
      </c>
      <c r="M411" s="331" t="s">
        <v>492</v>
      </c>
      <c r="N411" s="332">
        <v>3.11</v>
      </c>
      <c r="O411" s="332">
        <v>11.04</v>
      </c>
      <c r="P411" s="90">
        <f t="shared" si="18"/>
        <v>403</v>
      </c>
      <c r="Q411" s="90">
        <f t="shared" si="19"/>
        <v>343</v>
      </c>
      <c r="R411" s="90">
        <f t="shared" si="20"/>
        <v>364</v>
      </c>
    </row>
    <row r="412" spans="1:18">
      <c r="A412" s="329">
        <v>44494</v>
      </c>
      <c r="B412" s="330" t="s">
        <v>1975</v>
      </c>
      <c r="C412" s="330" t="s">
        <v>1976</v>
      </c>
      <c r="D412" s="331" t="s">
        <v>61</v>
      </c>
      <c r="E412" s="331" t="s">
        <v>67</v>
      </c>
      <c r="F412" s="332">
        <v>16.920000000000002</v>
      </c>
      <c r="G412" s="330" t="s">
        <v>1977</v>
      </c>
      <c r="H412" s="330" t="s">
        <v>60</v>
      </c>
      <c r="I412" s="331" t="s">
        <v>1978</v>
      </c>
      <c r="J412" s="333" t="s">
        <v>491</v>
      </c>
      <c r="K412" s="329">
        <v>44494</v>
      </c>
      <c r="L412" s="332">
        <v>4.93</v>
      </c>
      <c r="M412" s="331" t="s">
        <v>492</v>
      </c>
      <c r="N412" s="332">
        <v>3.08</v>
      </c>
      <c r="O412" s="338">
        <v>-0.84799999999999998</v>
      </c>
      <c r="P412" s="90">
        <f t="shared" si="18"/>
        <v>404</v>
      </c>
      <c r="Q412" s="90">
        <f t="shared" si="19"/>
        <v>375</v>
      </c>
      <c r="R412" s="90">
        <f t="shared" si="20"/>
        <v>443</v>
      </c>
    </row>
    <row r="413" spans="1:18">
      <c r="A413" s="329">
        <v>44308</v>
      </c>
      <c r="B413" s="330" t="s">
        <v>2062</v>
      </c>
      <c r="C413" s="330" t="s">
        <v>2063</v>
      </c>
      <c r="D413" s="331" t="s">
        <v>61</v>
      </c>
      <c r="E413" s="331" t="s">
        <v>77</v>
      </c>
      <c r="F413" s="338">
        <v>0.28999999999999998</v>
      </c>
      <c r="G413" s="330" t="s">
        <v>2064</v>
      </c>
      <c r="H413" s="330" t="s">
        <v>2065</v>
      </c>
      <c r="I413" s="331" t="s">
        <v>2066</v>
      </c>
      <c r="J413" s="333" t="s">
        <v>491</v>
      </c>
      <c r="K413" s="329">
        <v>44308</v>
      </c>
      <c r="L413" s="332">
        <v>3</v>
      </c>
      <c r="M413" s="331" t="s">
        <v>492</v>
      </c>
      <c r="N413" s="332">
        <v>3</v>
      </c>
      <c r="O413" s="332">
        <v>3</v>
      </c>
      <c r="P413" s="90">
        <f t="shared" si="18"/>
        <v>405</v>
      </c>
      <c r="Q413" s="90">
        <f t="shared" si="19"/>
        <v>395</v>
      </c>
      <c r="R413" s="90">
        <f t="shared" si="20"/>
        <v>415</v>
      </c>
    </row>
    <row r="414" spans="1:18">
      <c r="A414" s="329">
        <v>44523</v>
      </c>
      <c r="B414" s="330" t="s">
        <v>2246</v>
      </c>
      <c r="C414" s="330" t="s">
        <v>2247</v>
      </c>
      <c r="D414" s="331" t="s">
        <v>61</v>
      </c>
      <c r="E414" s="331" t="s">
        <v>77</v>
      </c>
      <c r="F414" s="332">
        <v>26.4</v>
      </c>
      <c r="G414" s="330" t="s">
        <v>2248</v>
      </c>
      <c r="H414" s="330" t="s">
        <v>60</v>
      </c>
      <c r="I414" s="331" t="s">
        <v>2249</v>
      </c>
      <c r="J414" s="333" t="s">
        <v>491</v>
      </c>
      <c r="K414" s="329">
        <v>44523</v>
      </c>
      <c r="L414" s="332">
        <v>-2.96</v>
      </c>
      <c r="M414" s="331" t="s">
        <v>492</v>
      </c>
      <c r="N414" s="332">
        <v>2.88</v>
      </c>
      <c r="O414" s="332">
        <v>16.96</v>
      </c>
      <c r="P414" s="90">
        <f t="shared" si="18"/>
        <v>406</v>
      </c>
      <c r="Q414" s="90">
        <f t="shared" si="19"/>
        <v>439</v>
      </c>
      <c r="R414" s="90">
        <f t="shared" si="20"/>
        <v>323</v>
      </c>
    </row>
    <row r="415" spans="1:18">
      <c r="A415" s="329">
        <v>44245</v>
      </c>
      <c r="B415" s="330" t="s">
        <v>2039</v>
      </c>
      <c r="C415" s="330" t="s">
        <v>2040</v>
      </c>
      <c r="D415" s="331" t="s">
        <v>61</v>
      </c>
      <c r="E415" s="331" t="s">
        <v>67</v>
      </c>
      <c r="F415" s="332">
        <v>197.79</v>
      </c>
      <c r="G415" s="330" t="s">
        <v>2041</v>
      </c>
      <c r="H415" s="330" t="s">
        <v>60</v>
      </c>
      <c r="I415" s="331" t="s">
        <v>2042</v>
      </c>
      <c r="J415" s="333" t="s">
        <v>491</v>
      </c>
      <c r="K415" s="329">
        <v>44245</v>
      </c>
      <c r="L415" s="332">
        <v>3.24</v>
      </c>
      <c r="M415" s="331" t="s">
        <v>492</v>
      </c>
      <c r="N415" s="332">
        <v>2.82</v>
      </c>
      <c r="O415" s="332">
        <v>4.5199999999999996</v>
      </c>
      <c r="P415" s="90">
        <f t="shared" si="18"/>
        <v>407</v>
      </c>
      <c r="Q415" s="90">
        <f t="shared" si="19"/>
        <v>390</v>
      </c>
      <c r="R415" s="90">
        <f t="shared" si="20"/>
        <v>406</v>
      </c>
    </row>
    <row r="416" spans="1:18">
      <c r="A416" s="329">
        <v>44070</v>
      </c>
      <c r="B416" s="330" t="s">
        <v>2253</v>
      </c>
      <c r="C416" s="330" t="s">
        <v>2254</v>
      </c>
      <c r="D416" s="331" t="s">
        <v>61</v>
      </c>
      <c r="E416" s="331" t="s">
        <v>77</v>
      </c>
      <c r="F416" s="332">
        <v>131.69999999999999</v>
      </c>
      <c r="G416" s="330" t="s">
        <v>2255</v>
      </c>
      <c r="H416" s="330" t="s">
        <v>60</v>
      </c>
      <c r="I416" s="331" t="s">
        <v>2256</v>
      </c>
      <c r="J416" s="333" t="s">
        <v>491</v>
      </c>
      <c r="K416" s="329">
        <v>44070</v>
      </c>
      <c r="L416" s="332">
        <v>-3.75</v>
      </c>
      <c r="M416" s="331" t="s">
        <v>492</v>
      </c>
      <c r="N416" s="332">
        <v>2.57</v>
      </c>
      <c r="O416" s="332">
        <v>-2.42</v>
      </c>
      <c r="P416" s="90">
        <f t="shared" si="18"/>
        <v>408</v>
      </c>
      <c r="Q416" s="90">
        <f t="shared" si="19"/>
        <v>441</v>
      </c>
      <c r="R416" s="90">
        <f t="shared" si="20"/>
        <v>448</v>
      </c>
    </row>
    <row r="417" spans="1:18" ht="22.5">
      <c r="A417" s="329">
        <v>44259</v>
      </c>
      <c r="B417" s="330" t="s">
        <v>1711</v>
      </c>
      <c r="C417" s="330" t="s">
        <v>1712</v>
      </c>
      <c r="D417" s="331" t="s">
        <v>61</v>
      </c>
      <c r="E417" s="331" t="s">
        <v>77</v>
      </c>
      <c r="F417" s="338">
        <v>0.32900000000000001</v>
      </c>
      <c r="G417" s="330" t="s">
        <v>1713</v>
      </c>
      <c r="H417" s="330" t="s">
        <v>60</v>
      </c>
      <c r="I417" s="331" t="s">
        <v>1714</v>
      </c>
      <c r="J417" s="333" t="s">
        <v>491</v>
      </c>
      <c r="K417" s="329">
        <v>44259</v>
      </c>
      <c r="L417" s="332">
        <v>13.33</v>
      </c>
      <c r="M417" s="331" t="s">
        <v>492</v>
      </c>
      <c r="N417" s="332">
        <v>2.5299999999999998</v>
      </c>
      <c r="O417" s="332">
        <v>23.19</v>
      </c>
      <c r="P417" s="90">
        <f t="shared" si="18"/>
        <v>409</v>
      </c>
      <c r="Q417" s="90">
        <f t="shared" si="19"/>
        <v>308</v>
      </c>
      <c r="R417" s="90">
        <f t="shared" si="20"/>
        <v>290</v>
      </c>
    </row>
    <row r="418" spans="1:18">
      <c r="A418" s="329">
        <v>44880</v>
      </c>
      <c r="B418" s="330" t="s">
        <v>1971</v>
      </c>
      <c r="C418" s="330" t="s">
        <v>1972</v>
      </c>
      <c r="D418" s="331" t="s">
        <v>61</v>
      </c>
      <c r="E418" s="331" t="s">
        <v>67</v>
      </c>
      <c r="F418" s="332">
        <v>6.68</v>
      </c>
      <c r="G418" s="330" t="s">
        <v>1973</v>
      </c>
      <c r="H418" s="330" t="s">
        <v>60</v>
      </c>
      <c r="I418" s="331" t="s">
        <v>1974</v>
      </c>
      <c r="J418" s="333" t="s">
        <v>491</v>
      </c>
      <c r="K418" s="329">
        <v>44880</v>
      </c>
      <c r="L418" s="332">
        <v>5.13</v>
      </c>
      <c r="M418" s="331" t="s">
        <v>492</v>
      </c>
      <c r="N418" s="332">
        <v>2.5</v>
      </c>
      <c r="O418" s="332">
        <v>-5.0199999999999996</v>
      </c>
      <c r="P418" s="90">
        <f t="shared" si="18"/>
        <v>410</v>
      </c>
      <c r="Q418" s="90">
        <f t="shared" si="19"/>
        <v>374</v>
      </c>
      <c r="R418" s="90">
        <f t="shared" si="20"/>
        <v>458</v>
      </c>
    </row>
    <row r="419" spans="1:18">
      <c r="A419" s="329">
        <v>44881</v>
      </c>
      <c r="B419" s="330" t="s">
        <v>2113</v>
      </c>
      <c r="C419" s="330" t="s">
        <v>2114</v>
      </c>
      <c r="D419" s="331" t="s">
        <v>61</v>
      </c>
      <c r="E419" s="331" t="s">
        <v>77</v>
      </c>
      <c r="F419" s="332">
        <v>193.51</v>
      </c>
      <c r="G419" s="330" t="s">
        <v>2115</v>
      </c>
      <c r="H419" s="330" t="s">
        <v>2116</v>
      </c>
      <c r="I419" s="331" t="s">
        <v>2117</v>
      </c>
      <c r="J419" s="333" t="s">
        <v>491</v>
      </c>
      <c r="K419" s="329">
        <v>44881</v>
      </c>
      <c r="L419" s="332">
        <v>1.51</v>
      </c>
      <c r="M419" s="331" t="s">
        <v>492</v>
      </c>
      <c r="N419" s="332">
        <v>2.42</v>
      </c>
      <c r="O419" s="332">
        <v>3.35</v>
      </c>
      <c r="P419" s="90">
        <f t="shared" si="18"/>
        <v>411</v>
      </c>
      <c r="Q419" s="90">
        <f t="shared" si="19"/>
        <v>407</v>
      </c>
      <c r="R419" s="90">
        <f t="shared" si="20"/>
        <v>413</v>
      </c>
    </row>
    <row r="420" spans="1:18">
      <c r="A420" s="329">
        <v>44081</v>
      </c>
      <c r="B420" s="330" t="s">
        <v>1341</v>
      </c>
      <c r="C420" s="330" t="s">
        <v>1342</v>
      </c>
      <c r="D420" s="331" t="s">
        <v>61</v>
      </c>
      <c r="E420" s="331" t="s">
        <v>77</v>
      </c>
      <c r="F420" s="332">
        <v>14.07</v>
      </c>
      <c r="G420" s="330" t="s">
        <v>1343</v>
      </c>
      <c r="H420" s="330" t="s">
        <v>1344</v>
      </c>
      <c r="I420" s="331" t="s">
        <v>1345</v>
      </c>
      <c r="J420" s="333" t="s">
        <v>491</v>
      </c>
      <c r="K420" s="329">
        <v>44081</v>
      </c>
      <c r="L420" s="332">
        <v>27.91</v>
      </c>
      <c r="M420" s="331" t="s">
        <v>492</v>
      </c>
      <c r="N420" s="332">
        <v>1.85</v>
      </c>
      <c r="O420" s="332">
        <v>-33.729999999999997</v>
      </c>
      <c r="P420" s="90">
        <f t="shared" si="18"/>
        <v>412</v>
      </c>
      <c r="Q420" s="90">
        <f t="shared" si="19"/>
        <v>209</v>
      </c>
      <c r="R420" s="90">
        <f t="shared" si="20"/>
        <v>526</v>
      </c>
    </row>
    <row r="421" spans="1:18">
      <c r="A421" s="329">
        <v>44707</v>
      </c>
      <c r="B421" s="330" t="s">
        <v>2094</v>
      </c>
      <c r="C421" s="330" t="s">
        <v>60</v>
      </c>
      <c r="D421" s="331" t="s">
        <v>61</v>
      </c>
      <c r="E421" s="331" t="s">
        <v>67</v>
      </c>
      <c r="F421" s="332">
        <v>62.81</v>
      </c>
      <c r="G421" s="330" t="s">
        <v>2095</v>
      </c>
      <c r="H421" s="330" t="s">
        <v>154</v>
      </c>
      <c r="I421" s="331" t="s">
        <v>2096</v>
      </c>
      <c r="J421" s="333" t="s">
        <v>491</v>
      </c>
      <c r="K421" s="329">
        <v>44707</v>
      </c>
      <c r="L421" s="332">
        <v>1.72</v>
      </c>
      <c r="M421" s="331" t="s">
        <v>492</v>
      </c>
      <c r="N421" s="332">
        <v>1.72</v>
      </c>
      <c r="O421" s="332">
        <v>2.4</v>
      </c>
      <c r="P421" s="90">
        <f t="shared" si="18"/>
        <v>413</v>
      </c>
      <c r="Q421" s="90">
        <f t="shared" si="19"/>
        <v>402</v>
      </c>
      <c r="R421" s="90">
        <f t="shared" si="20"/>
        <v>420</v>
      </c>
    </row>
    <row r="422" spans="1:18">
      <c r="A422" s="329">
        <v>44456</v>
      </c>
      <c r="B422" s="330" t="s">
        <v>2100</v>
      </c>
      <c r="C422" s="330" t="s">
        <v>2101</v>
      </c>
      <c r="D422" s="331" t="s">
        <v>61</v>
      </c>
      <c r="E422" s="331" t="s">
        <v>67</v>
      </c>
      <c r="F422" s="332">
        <v>6.11</v>
      </c>
      <c r="G422" s="330" t="s">
        <v>2102</v>
      </c>
      <c r="H422" s="330" t="s">
        <v>60</v>
      </c>
      <c r="I422" s="331" t="s">
        <v>2103</v>
      </c>
      <c r="J422" s="333" t="s">
        <v>491</v>
      </c>
      <c r="K422" s="329">
        <v>44456</v>
      </c>
      <c r="L422" s="332">
        <v>1.67</v>
      </c>
      <c r="M422" s="331" t="s">
        <v>492</v>
      </c>
      <c r="N422" s="332">
        <v>1.67</v>
      </c>
      <c r="O422" s="332">
        <v>79.41</v>
      </c>
      <c r="P422" s="90">
        <f t="shared" si="18"/>
        <v>414</v>
      </c>
      <c r="Q422" s="90">
        <f t="shared" si="19"/>
        <v>404</v>
      </c>
      <c r="R422" s="90">
        <f t="shared" si="20"/>
        <v>83</v>
      </c>
    </row>
    <row r="423" spans="1:18" ht="22.5">
      <c r="A423" s="329">
        <v>44099</v>
      </c>
      <c r="B423" s="330" t="s">
        <v>1979</v>
      </c>
      <c r="C423" s="330" t="s">
        <v>1980</v>
      </c>
      <c r="D423" s="331" t="s">
        <v>61</v>
      </c>
      <c r="E423" s="331" t="s">
        <v>77</v>
      </c>
      <c r="F423" s="332">
        <v>2.0699999999999998</v>
      </c>
      <c r="G423" s="330" t="s">
        <v>1981</v>
      </c>
      <c r="H423" s="330" t="s">
        <v>1982</v>
      </c>
      <c r="I423" s="331" t="s">
        <v>1983</v>
      </c>
      <c r="J423" s="333" t="s">
        <v>491</v>
      </c>
      <c r="K423" s="329">
        <v>44099</v>
      </c>
      <c r="L423" s="332">
        <v>4.8</v>
      </c>
      <c r="M423" s="331" t="s">
        <v>492</v>
      </c>
      <c r="N423" s="332">
        <v>1.55</v>
      </c>
      <c r="O423" s="332">
        <v>4.8</v>
      </c>
      <c r="P423" s="90">
        <f t="shared" si="18"/>
        <v>415</v>
      </c>
      <c r="Q423" s="90">
        <f t="shared" si="19"/>
        <v>376</v>
      </c>
      <c r="R423" s="90">
        <f t="shared" si="20"/>
        <v>405</v>
      </c>
    </row>
    <row r="424" spans="1:18">
      <c r="A424" s="329">
        <v>44883</v>
      </c>
      <c r="B424" s="330" t="s">
        <v>2189</v>
      </c>
      <c r="C424" s="330" t="s">
        <v>2190</v>
      </c>
      <c r="D424" s="331" t="s">
        <v>61</v>
      </c>
      <c r="E424" s="331" t="s">
        <v>67</v>
      </c>
      <c r="F424" s="332">
        <v>16.04</v>
      </c>
      <c r="G424" s="330" t="s">
        <v>2191</v>
      </c>
      <c r="H424" s="330" t="s">
        <v>2192</v>
      </c>
      <c r="I424" s="331" t="s">
        <v>2193</v>
      </c>
      <c r="J424" s="333" t="s">
        <v>491</v>
      </c>
      <c r="K424" s="329">
        <v>44883</v>
      </c>
      <c r="L424" s="338">
        <v>-3.7999999999999999E-2</v>
      </c>
      <c r="M424" s="331" t="s">
        <v>492</v>
      </c>
      <c r="N424" s="332">
        <v>1.49</v>
      </c>
      <c r="O424" s="332">
        <v>2.74</v>
      </c>
      <c r="P424" s="90">
        <f t="shared" si="18"/>
        <v>416</v>
      </c>
      <c r="Q424" s="90">
        <f t="shared" si="19"/>
        <v>425</v>
      </c>
      <c r="R424" s="90">
        <f t="shared" si="20"/>
        <v>416</v>
      </c>
    </row>
    <row r="425" spans="1:18">
      <c r="A425" s="329">
        <v>44092</v>
      </c>
      <c r="B425" s="330" t="s">
        <v>2118</v>
      </c>
      <c r="C425" s="330" t="s">
        <v>2119</v>
      </c>
      <c r="D425" s="331" t="s">
        <v>61</v>
      </c>
      <c r="E425" s="331" t="s">
        <v>67</v>
      </c>
      <c r="F425" s="332">
        <v>233.46</v>
      </c>
      <c r="G425" s="330" t="s">
        <v>2120</v>
      </c>
      <c r="H425" s="330" t="s">
        <v>2121</v>
      </c>
      <c r="I425" s="331" t="s">
        <v>2122</v>
      </c>
      <c r="J425" s="333" t="s">
        <v>491</v>
      </c>
      <c r="K425" s="329">
        <v>44092</v>
      </c>
      <c r="L425" s="332">
        <v>1.42</v>
      </c>
      <c r="M425" s="331" t="s">
        <v>492</v>
      </c>
      <c r="N425" s="332">
        <v>1.42</v>
      </c>
      <c r="O425" s="332">
        <v>1.42</v>
      </c>
      <c r="P425" s="90">
        <f t="shared" si="18"/>
        <v>417</v>
      </c>
      <c r="Q425" s="90">
        <f t="shared" si="19"/>
        <v>408</v>
      </c>
      <c r="R425" s="90">
        <f t="shared" si="20"/>
        <v>428</v>
      </c>
    </row>
    <row r="426" spans="1:18" ht="45">
      <c r="A426" s="329">
        <v>44372</v>
      </c>
      <c r="B426" s="330" t="s">
        <v>2270</v>
      </c>
      <c r="C426" s="330" t="s">
        <v>2271</v>
      </c>
      <c r="D426" s="331" t="s">
        <v>61</v>
      </c>
      <c r="E426" s="331" t="s">
        <v>67</v>
      </c>
      <c r="F426" s="332">
        <v>598.44000000000005</v>
      </c>
      <c r="G426" s="330" t="s">
        <v>2272</v>
      </c>
      <c r="H426" s="330" t="s">
        <v>2273</v>
      </c>
      <c r="I426" s="331" t="s">
        <v>2274</v>
      </c>
      <c r="J426" s="333" t="s">
        <v>491</v>
      </c>
      <c r="K426" s="329">
        <v>44372</v>
      </c>
      <c r="L426" s="332">
        <v>-4.63</v>
      </c>
      <c r="M426" s="331" t="s">
        <v>492</v>
      </c>
      <c r="N426" s="338">
        <v>0.95899999999999996</v>
      </c>
      <c r="O426" s="332">
        <v>28.72</v>
      </c>
      <c r="P426" s="90">
        <f t="shared" si="18"/>
        <v>418</v>
      </c>
      <c r="Q426" s="90">
        <f t="shared" si="19"/>
        <v>445</v>
      </c>
      <c r="R426" s="90">
        <f t="shared" si="20"/>
        <v>258</v>
      </c>
    </row>
    <row r="427" spans="1:18" ht="22.5">
      <c r="A427" s="329">
        <v>44630</v>
      </c>
      <c r="B427" s="330" t="s">
        <v>2156</v>
      </c>
      <c r="C427" s="330" t="s">
        <v>2157</v>
      </c>
      <c r="D427" s="331" t="s">
        <v>61</v>
      </c>
      <c r="E427" s="331" t="s">
        <v>67</v>
      </c>
      <c r="F427" s="332">
        <v>332.76</v>
      </c>
      <c r="G427" s="330" t="s">
        <v>2158</v>
      </c>
      <c r="H427" s="330" t="s">
        <v>2159</v>
      </c>
      <c r="I427" s="331" t="s">
        <v>2160</v>
      </c>
      <c r="J427" s="333" t="s">
        <v>491</v>
      </c>
      <c r="K427" s="329">
        <v>44630</v>
      </c>
      <c r="L427" s="338">
        <v>0.60399999999999998</v>
      </c>
      <c r="M427" s="331" t="s">
        <v>492</v>
      </c>
      <c r="N427" s="338">
        <v>0.80700000000000005</v>
      </c>
      <c r="O427" s="332">
        <v>1.01</v>
      </c>
      <c r="P427" s="90">
        <f t="shared" si="18"/>
        <v>419</v>
      </c>
      <c r="Q427" s="90">
        <f t="shared" si="19"/>
        <v>417</v>
      </c>
      <c r="R427" s="90">
        <f t="shared" si="20"/>
        <v>431</v>
      </c>
    </row>
    <row r="428" spans="1:18">
      <c r="A428" s="329">
        <v>44803</v>
      </c>
      <c r="B428" s="330" t="s">
        <v>2355</v>
      </c>
      <c r="C428" s="330" t="s">
        <v>2356</v>
      </c>
      <c r="D428" s="331" t="s">
        <v>61</v>
      </c>
      <c r="E428" s="331" t="s">
        <v>67</v>
      </c>
      <c r="F428" s="332">
        <v>452.79</v>
      </c>
      <c r="G428" s="330" t="s">
        <v>2357</v>
      </c>
      <c r="H428" s="330" t="s">
        <v>60</v>
      </c>
      <c r="I428" s="331" t="s">
        <v>2358</v>
      </c>
      <c r="J428" s="333" t="s">
        <v>491</v>
      </c>
      <c r="K428" s="329">
        <v>44803</v>
      </c>
      <c r="L428" s="332">
        <v>-12.24</v>
      </c>
      <c r="M428" s="331" t="s">
        <v>492</v>
      </c>
      <c r="N428" s="338">
        <v>0.67100000000000004</v>
      </c>
      <c r="O428" s="332">
        <v>16.600000000000001</v>
      </c>
      <c r="P428" s="90">
        <f t="shared" si="18"/>
        <v>420</v>
      </c>
      <c r="Q428" s="90">
        <f t="shared" si="19"/>
        <v>467</v>
      </c>
      <c r="R428" s="90">
        <f t="shared" si="20"/>
        <v>325</v>
      </c>
    </row>
    <row r="429" spans="1:18">
      <c r="A429" s="329">
        <v>44224</v>
      </c>
      <c r="B429" s="330" t="s">
        <v>2331</v>
      </c>
      <c r="C429" s="330" t="s">
        <v>2332</v>
      </c>
      <c r="D429" s="331" t="s">
        <v>61</v>
      </c>
      <c r="E429" s="331" t="s">
        <v>67</v>
      </c>
      <c r="F429" s="332">
        <v>183.29</v>
      </c>
      <c r="G429" s="330" t="s">
        <v>2333</v>
      </c>
      <c r="H429" s="330" t="s">
        <v>60</v>
      </c>
      <c r="I429" s="331" t="s">
        <v>2334</v>
      </c>
      <c r="J429" s="333" t="s">
        <v>491</v>
      </c>
      <c r="K429" s="329">
        <v>44224</v>
      </c>
      <c r="L429" s="332">
        <v>-9.7200000000000006</v>
      </c>
      <c r="M429" s="331" t="s">
        <v>492</v>
      </c>
      <c r="N429" s="338">
        <v>0.55700000000000005</v>
      </c>
      <c r="O429" s="332">
        <v>15.49</v>
      </c>
      <c r="P429" s="90">
        <f t="shared" si="18"/>
        <v>421</v>
      </c>
      <c r="Q429" s="90">
        <f t="shared" si="19"/>
        <v>461</v>
      </c>
      <c r="R429" s="90">
        <f t="shared" si="20"/>
        <v>335</v>
      </c>
    </row>
    <row r="430" spans="1:18" ht="33.75">
      <c r="A430" s="329">
        <v>44855</v>
      </c>
      <c r="B430" s="330" t="s">
        <v>2139</v>
      </c>
      <c r="C430" s="330" t="s">
        <v>2140</v>
      </c>
      <c r="D430" s="331" t="s">
        <v>61</v>
      </c>
      <c r="E430" s="331" t="s">
        <v>67</v>
      </c>
      <c r="F430" s="332">
        <v>14.9</v>
      </c>
      <c r="G430" s="330" t="s">
        <v>2141</v>
      </c>
      <c r="H430" s="330" t="s">
        <v>2142</v>
      </c>
      <c r="I430" s="331" t="s">
        <v>2143</v>
      </c>
      <c r="J430" s="333" t="s">
        <v>491</v>
      </c>
      <c r="K430" s="329">
        <v>44855</v>
      </c>
      <c r="L430" s="332">
        <v>1.06</v>
      </c>
      <c r="M430" s="331" t="s">
        <v>492</v>
      </c>
      <c r="N430" s="338">
        <v>0.52900000000000003</v>
      </c>
      <c r="O430" s="342">
        <v>0</v>
      </c>
      <c r="P430" s="90">
        <f t="shared" si="18"/>
        <v>422</v>
      </c>
      <c r="Q430" s="90">
        <f t="shared" si="19"/>
        <v>413</v>
      </c>
      <c r="R430" s="90">
        <f t="shared" si="20"/>
        <v>438</v>
      </c>
    </row>
    <row r="431" spans="1:18">
      <c r="A431" s="329">
        <v>44091</v>
      </c>
      <c r="B431" s="330" t="s">
        <v>2286</v>
      </c>
      <c r="C431" s="330" t="s">
        <v>2287</v>
      </c>
      <c r="D431" s="331" t="s">
        <v>61</v>
      </c>
      <c r="E431" s="331" t="s">
        <v>67</v>
      </c>
      <c r="F431" s="332">
        <v>50.59</v>
      </c>
      <c r="G431" s="330" t="s">
        <v>2288</v>
      </c>
      <c r="H431" s="330" t="s">
        <v>60</v>
      </c>
      <c r="I431" s="331" t="s">
        <v>2289</v>
      </c>
      <c r="J431" s="333" t="s">
        <v>491</v>
      </c>
      <c r="K431" s="329">
        <v>44091</v>
      </c>
      <c r="L431" s="332">
        <v>-6.02</v>
      </c>
      <c r="M431" s="331" t="s">
        <v>492</v>
      </c>
      <c r="N431" s="338">
        <v>0.52200000000000002</v>
      </c>
      <c r="O431" s="332">
        <v>7.04</v>
      </c>
      <c r="P431" s="90">
        <f t="shared" si="18"/>
        <v>423</v>
      </c>
      <c r="Q431" s="90">
        <f t="shared" si="19"/>
        <v>449</v>
      </c>
      <c r="R431" s="90">
        <f t="shared" si="20"/>
        <v>392</v>
      </c>
    </row>
    <row r="432" spans="1:18">
      <c r="A432" s="329">
        <v>44273</v>
      </c>
      <c r="B432" s="330" t="s">
        <v>2170</v>
      </c>
      <c r="C432" s="330" t="s">
        <v>2171</v>
      </c>
      <c r="D432" s="331" t="s">
        <v>61</v>
      </c>
      <c r="E432" s="331" t="s">
        <v>67</v>
      </c>
      <c r="F432" s="332">
        <v>32.729999999999997</v>
      </c>
      <c r="G432" s="330" t="s">
        <v>2172</v>
      </c>
      <c r="H432" s="330" t="s">
        <v>60</v>
      </c>
      <c r="I432" s="331" t="s">
        <v>2173</v>
      </c>
      <c r="J432" s="333" t="s">
        <v>491</v>
      </c>
      <c r="K432" s="329">
        <v>44273</v>
      </c>
      <c r="L432" s="338">
        <v>0.28199999999999997</v>
      </c>
      <c r="M432" s="331" t="s">
        <v>492</v>
      </c>
      <c r="N432" s="338">
        <v>0.28199999999999997</v>
      </c>
      <c r="O432" s="338">
        <v>0.28199999999999997</v>
      </c>
      <c r="P432" s="90">
        <f t="shared" si="18"/>
        <v>424</v>
      </c>
      <c r="Q432" s="90">
        <f t="shared" si="19"/>
        <v>420</v>
      </c>
      <c r="R432" s="90">
        <f t="shared" si="20"/>
        <v>436</v>
      </c>
    </row>
    <row r="433" spans="1:18" ht="45">
      <c r="A433" s="329">
        <v>44900</v>
      </c>
      <c r="B433" s="330" t="s">
        <v>2241</v>
      </c>
      <c r="C433" s="330" t="s">
        <v>2242</v>
      </c>
      <c r="D433" s="331" t="s">
        <v>61</v>
      </c>
      <c r="E433" s="331" t="s">
        <v>77</v>
      </c>
      <c r="F433" s="332">
        <v>17.7</v>
      </c>
      <c r="G433" s="330" t="s">
        <v>2243</v>
      </c>
      <c r="H433" s="330" t="s">
        <v>2244</v>
      </c>
      <c r="I433" s="331" t="s">
        <v>2245</v>
      </c>
      <c r="J433" s="333" t="s">
        <v>491</v>
      </c>
      <c r="K433" s="329">
        <v>44900</v>
      </c>
      <c r="L433" s="332">
        <v>-2.86</v>
      </c>
      <c r="M433" s="331" t="s">
        <v>492</v>
      </c>
      <c r="N433" s="342">
        <v>0</v>
      </c>
      <c r="O433" s="332">
        <v>41.67</v>
      </c>
      <c r="P433" s="90">
        <f t="shared" si="18"/>
        <v>425</v>
      </c>
      <c r="Q433" s="90">
        <f t="shared" si="19"/>
        <v>438</v>
      </c>
      <c r="R433" s="90">
        <f t="shared" si="20"/>
        <v>194</v>
      </c>
    </row>
    <row r="434" spans="1:18">
      <c r="A434" s="329">
        <v>44732</v>
      </c>
      <c r="B434" s="330" t="s">
        <v>1277</v>
      </c>
      <c r="C434" s="330" t="s">
        <v>1278</v>
      </c>
      <c r="D434" s="331" t="s">
        <v>61</v>
      </c>
      <c r="E434" s="331" t="s">
        <v>77</v>
      </c>
      <c r="F434" s="332">
        <v>457.49</v>
      </c>
      <c r="G434" s="330" t="s">
        <v>1690</v>
      </c>
      <c r="H434" s="330" t="s">
        <v>1280</v>
      </c>
      <c r="I434" s="331" t="s">
        <v>1691</v>
      </c>
      <c r="J434" s="333" t="s">
        <v>491</v>
      </c>
      <c r="K434" s="329">
        <v>44732</v>
      </c>
      <c r="L434" s="332">
        <v>14.09</v>
      </c>
      <c r="M434" s="331" t="s">
        <v>492</v>
      </c>
      <c r="N434" s="342">
        <v>0</v>
      </c>
      <c r="O434" s="332">
        <v>3.03</v>
      </c>
      <c r="P434" s="90">
        <f t="shared" si="18"/>
        <v>425</v>
      </c>
      <c r="Q434" s="90">
        <f t="shared" si="19"/>
        <v>301</v>
      </c>
      <c r="R434" s="90">
        <f t="shared" si="20"/>
        <v>414</v>
      </c>
    </row>
    <row r="435" spans="1:18">
      <c r="A435" s="329">
        <v>43851</v>
      </c>
      <c r="B435" s="330" t="s">
        <v>2178</v>
      </c>
      <c r="C435" s="330" t="s">
        <v>2179</v>
      </c>
      <c r="D435" s="331" t="s">
        <v>61</v>
      </c>
      <c r="E435" s="331" t="s">
        <v>77</v>
      </c>
      <c r="F435" s="332">
        <v>35.74</v>
      </c>
      <c r="G435" s="330" t="s">
        <v>2180</v>
      </c>
      <c r="H435" s="330" t="s">
        <v>60</v>
      </c>
      <c r="I435" s="331" t="s">
        <v>2181</v>
      </c>
      <c r="J435" s="333" t="s">
        <v>491</v>
      </c>
      <c r="K435" s="329">
        <v>43851</v>
      </c>
      <c r="L435" s="342">
        <v>0</v>
      </c>
      <c r="M435" s="331" t="s">
        <v>492</v>
      </c>
      <c r="N435" s="342">
        <v>0</v>
      </c>
      <c r="O435" s="342">
        <v>0</v>
      </c>
      <c r="P435" s="90">
        <f t="shared" si="18"/>
        <v>425</v>
      </c>
      <c r="Q435" s="90">
        <f t="shared" si="19"/>
        <v>421</v>
      </c>
      <c r="R435" s="90">
        <f t="shared" si="20"/>
        <v>438</v>
      </c>
    </row>
    <row r="436" spans="1:18">
      <c r="A436" s="329">
        <v>43963</v>
      </c>
      <c r="B436" s="330" t="s">
        <v>1450</v>
      </c>
      <c r="C436" s="330" t="s">
        <v>1451</v>
      </c>
      <c r="D436" s="331" t="s">
        <v>61</v>
      </c>
      <c r="E436" s="331" t="s">
        <v>67</v>
      </c>
      <c r="F436" s="332">
        <v>21.47</v>
      </c>
      <c r="G436" s="330" t="s">
        <v>1452</v>
      </c>
      <c r="H436" s="330" t="s">
        <v>1453</v>
      </c>
      <c r="I436" s="331" t="s">
        <v>1454</v>
      </c>
      <c r="J436" s="333" t="s">
        <v>491</v>
      </c>
      <c r="K436" s="329">
        <v>43963</v>
      </c>
      <c r="L436" s="332">
        <v>24.22</v>
      </c>
      <c r="M436" s="331" t="s">
        <v>492</v>
      </c>
      <c r="N436" s="342">
        <v>0</v>
      </c>
      <c r="O436" s="342">
        <v>0</v>
      </c>
      <c r="P436" s="90">
        <f t="shared" si="18"/>
        <v>425</v>
      </c>
      <c r="Q436" s="90">
        <f t="shared" si="19"/>
        <v>238</v>
      </c>
      <c r="R436" s="90">
        <f t="shared" si="20"/>
        <v>438</v>
      </c>
    </row>
    <row r="437" spans="1:18">
      <c r="A437" s="329">
        <v>44118</v>
      </c>
      <c r="B437" s="330" t="s">
        <v>2182</v>
      </c>
      <c r="C437" s="330" t="s">
        <v>2183</v>
      </c>
      <c r="D437" s="331" t="s">
        <v>61</v>
      </c>
      <c r="E437" s="331" t="s">
        <v>77</v>
      </c>
      <c r="F437" s="332">
        <v>6.76</v>
      </c>
      <c r="G437" s="330" t="s">
        <v>60</v>
      </c>
      <c r="H437" s="330" t="s">
        <v>60</v>
      </c>
      <c r="I437" s="331" t="s">
        <v>2184</v>
      </c>
      <c r="J437" s="333" t="s">
        <v>491</v>
      </c>
      <c r="K437" s="329">
        <v>44118</v>
      </c>
      <c r="L437" s="342">
        <v>0</v>
      </c>
      <c r="M437" s="331" t="s">
        <v>492</v>
      </c>
      <c r="N437" s="342">
        <v>0</v>
      </c>
      <c r="O437" s="332">
        <v>-23.53</v>
      </c>
      <c r="P437" s="90">
        <f t="shared" si="18"/>
        <v>425</v>
      </c>
      <c r="Q437" s="90">
        <f t="shared" si="19"/>
        <v>421</v>
      </c>
      <c r="R437" s="90">
        <f t="shared" si="20"/>
        <v>508</v>
      </c>
    </row>
    <row r="438" spans="1:18" ht="22.5">
      <c r="A438" s="329">
        <v>44502</v>
      </c>
      <c r="B438" s="330" t="s">
        <v>2266</v>
      </c>
      <c r="C438" s="330" t="s">
        <v>2267</v>
      </c>
      <c r="D438" s="331" t="s">
        <v>61</v>
      </c>
      <c r="E438" s="331" t="s">
        <v>77</v>
      </c>
      <c r="F438" s="332">
        <v>1.29</v>
      </c>
      <c r="G438" s="330" t="s">
        <v>60</v>
      </c>
      <c r="H438" s="330" t="s">
        <v>2268</v>
      </c>
      <c r="I438" s="331" t="s">
        <v>2269</v>
      </c>
      <c r="J438" s="333" t="s">
        <v>491</v>
      </c>
      <c r="K438" s="329">
        <v>44502</v>
      </c>
      <c r="L438" s="332">
        <v>-4.38</v>
      </c>
      <c r="M438" s="331" t="s">
        <v>492</v>
      </c>
      <c r="N438" s="338">
        <v>-1E-3</v>
      </c>
      <c r="O438" s="332">
        <v>-14.55</v>
      </c>
      <c r="P438" s="90">
        <f t="shared" si="18"/>
        <v>430</v>
      </c>
      <c r="Q438" s="90">
        <f t="shared" si="19"/>
        <v>444</v>
      </c>
      <c r="R438" s="90">
        <f t="shared" si="20"/>
        <v>481</v>
      </c>
    </row>
    <row r="439" spans="1:18">
      <c r="A439" s="329">
        <v>44712</v>
      </c>
      <c r="B439" s="330" t="s">
        <v>2152</v>
      </c>
      <c r="C439" s="330" t="s">
        <v>2153</v>
      </c>
      <c r="D439" s="331" t="s">
        <v>61</v>
      </c>
      <c r="E439" s="331" t="s">
        <v>77</v>
      </c>
      <c r="F439" s="332">
        <v>24.07</v>
      </c>
      <c r="G439" s="330" t="s">
        <v>2154</v>
      </c>
      <c r="H439" s="330" t="s">
        <v>60</v>
      </c>
      <c r="I439" s="331" t="s">
        <v>2155</v>
      </c>
      <c r="J439" s="333" t="s">
        <v>491</v>
      </c>
      <c r="K439" s="329">
        <v>44712</v>
      </c>
      <c r="L439" s="338">
        <v>0.81799999999999995</v>
      </c>
      <c r="M439" s="331" t="s">
        <v>492</v>
      </c>
      <c r="N439" s="338">
        <v>-8.6999999999999994E-2</v>
      </c>
      <c r="O439" s="338">
        <v>0.121</v>
      </c>
      <c r="P439" s="90">
        <f t="shared" si="18"/>
        <v>431</v>
      </c>
      <c r="Q439" s="90">
        <f t="shared" si="19"/>
        <v>416</v>
      </c>
      <c r="R439" s="90">
        <f t="shared" si="20"/>
        <v>437</v>
      </c>
    </row>
    <row r="440" spans="1:18">
      <c r="A440" s="329">
        <v>44642</v>
      </c>
      <c r="B440" s="330" t="s">
        <v>2215</v>
      </c>
      <c r="C440" s="330" t="s">
        <v>2216</v>
      </c>
      <c r="D440" s="331" t="s">
        <v>61</v>
      </c>
      <c r="E440" s="331" t="s">
        <v>77</v>
      </c>
      <c r="F440" s="332">
        <v>264.73</v>
      </c>
      <c r="G440" s="330" t="s">
        <v>2217</v>
      </c>
      <c r="H440" s="330" t="s">
        <v>60</v>
      </c>
      <c r="I440" s="331" t="s">
        <v>2218</v>
      </c>
      <c r="J440" s="333" t="s">
        <v>491</v>
      </c>
      <c r="K440" s="329">
        <v>44642</v>
      </c>
      <c r="L440" s="332">
        <v>-1.19</v>
      </c>
      <c r="M440" s="331" t="s">
        <v>492</v>
      </c>
      <c r="N440" s="338">
        <v>-0.39800000000000002</v>
      </c>
      <c r="O440" s="332">
        <v>16.28</v>
      </c>
      <c r="P440" s="90">
        <f t="shared" si="18"/>
        <v>432</v>
      </c>
      <c r="Q440" s="90">
        <f t="shared" si="19"/>
        <v>432</v>
      </c>
      <c r="R440" s="90">
        <f t="shared" si="20"/>
        <v>328</v>
      </c>
    </row>
    <row r="441" spans="1:18">
      <c r="A441" s="329">
        <v>44917</v>
      </c>
      <c r="B441" s="330" t="s">
        <v>2201</v>
      </c>
      <c r="C441" s="330" t="s">
        <v>2202</v>
      </c>
      <c r="D441" s="331" t="s">
        <v>61</v>
      </c>
      <c r="E441" s="331" t="s">
        <v>77</v>
      </c>
      <c r="F441" s="332">
        <v>12.12</v>
      </c>
      <c r="G441" s="330" t="s">
        <v>2203</v>
      </c>
      <c r="H441" s="330" t="s">
        <v>60</v>
      </c>
      <c r="I441" s="331" t="s">
        <v>2204</v>
      </c>
      <c r="J441" s="333" t="s">
        <v>491</v>
      </c>
      <c r="K441" s="329">
        <v>44917</v>
      </c>
      <c r="L441" s="338">
        <v>-0.437</v>
      </c>
      <c r="M441" s="331" t="s">
        <v>492</v>
      </c>
      <c r="N441" s="338">
        <v>-0.437</v>
      </c>
      <c r="O441" s="332">
        <v>-14.66</v>
      </c>
      <c r="P441" s="90">
        <f t="shared" si="18"/>
        <v>433</v>
      </c>
      <c r="Q441" s="90">
        <f t="shared" si="19"/>
        <v>428</v>
      </c>
      <c r="R441" s="90">
        <f t="shared" si="20"/>
        <v>482</v>
      </c>
    </row>
    <row r="442" spans="1:18" ht="33.75">
      <c r="A442" s="329">
        <v>44692</v>
      </c>
      <c r="B442" s="330" t="s">
        <v>1398</v>
      </c>
      <c r="C442" s="330" t="s">
        <v>1399</v>
      </c>
      <c r="D442" s="331" t="s">
        <v>61</v>
      </c>
      <c r="E442" s="331" t="s">
        <v>77</v>
      </c>
      <c r="F442" s="332">
        <v>19.61</v>
      </c>
      <c r="G442" s="330" t="s">
        <v>1400</v>
      </c>
      <c r="H442" s="330" t="s">
        <v>1401</v>
      </c>
      <c r="I442" s="331" t="s">
        <v>1402</v>
      </c>
      <c r="J442" s="333" t="s">
        <v>491</v>
      </c>
      <c r="K442" s="329">
        <v>44692</v>
      </c>
      <c r="L442" s="332">
        <v>26.09</v>
      </c>
      <c r="M442" s="331" t="s">
        <v>492</v>
      </c>
      <c r="N442" s="338">
        <v>-0.45500000000000002</v>
      </c>
      <c r="O442" s="332">
        <v>-24.72</v>
      </c>
      <c r="P442" s="90">
        <f t="shared" si="18"/>
        <v>434</v>
      </c>
      <c r="Q442" s="90">
        <f t="shared" si="19"/>
        <v>223</v>
      </c>
      <c r="R442" s="90">
        <f t="shared" si="20"/>
        <v>511</v>
      </c>
    </row>
    <row r="443" spans="1:18">
      <c r="A443" s="329">
        <v>44039</v>
      </c>
      <c r="B443" s="330" t="s">
        <v>2282</v>
      </c>
      <c r="C443" s="330" t="s">
        <v>2283</v>
      </c>
      <c r="D443" s="331" t="s">
        <v>61</v>
      </c>
      <c r="E443" s="331" t="s">
        <v>77</v>
      </c>
      <c r="F443" s="332">
        <v>11.36</v>
      </c>
      <c r="G443" s="330" t="s">
        <v>2284</v>
      </c>
      <c r="H443" s="330" t="s">
        <v>60</v>
      </c>
      <c r="I443" s="331" t="s">
        <v>2285</v>
      </c>
      <c r="J443" s="333" t="s">
        <v>491</v>
      </c>
      <c r="K443" s="329">
        <v>44039</v>
      </c>
      <c r="L443" s="332">
        <v>-5.66</v>
      </c>
      <c r="M443" s="331" t="s">
        <v>492</v>
      </c>
      <c r="N443" s="338">
        <v>-0.99</v>
      </c>
      <c r="O443" s="332">
        <v>-1.48</v>
      </c>
      <c r="P443" s="90">
        <f t="shared" si="18"/>
        <v>435</v>
      </c>
      <c r="Q443" s="90">
        <f t="shared" si="19"/>
        <v>448</v>
      </c>
      <c r="R443" s="90">
        <f t="shared" si="20"/>
        <v>445</v>
      </c>
    </row>
    <row r="444" spans="1:18">
      <c r="A444" s="329">
        <v>44515</v>
      </c>
      <c r="B444" s="330" t="s">
        <v>2219</v>
      </c>
      <c r="C444" s="330" t="s">
        <v>2220</v>
      </c>
      <c r="D444" s="331" t="s">
        <v>61</v>
      </c>
      <c r="E444" s="331" t="s">
        <v>77</v>
      </c>
      <c r="F444" s="332">
        <v>2667.74</v>
      </c>
      <c r="G444" s="330" t="s">
        <v>2221</v>
      </c>
      <c r="H444" s="330" t="s">
        <v>60</v>
      </c>
      <c r="I444" s="331" t="s">
        <v>2222</v>
      </c>
      <c r="J444" s="333" t="s">
        <v>491</v>
      </c>
      <c r="K444" s="329">
        <v>44515</v>
      </c>
      <c r="L444" s="332">
        <v>-1.42</v>
      </c>
      <c r="M444" s="331" t="s">
        <v>492</v>
      </c>
      <c r="N444" s="332">
        <v>-1.1299999999999999</v>
      </c>
      <c r="O444" s="332">
        <v>-2.25</v>
      </c>
      <c r="P444" s="90">
        <f t="shared" si="18"/>
        <v>436</v>
      </c>
      <c r="Q444" s="90">
        <f t="shared" si="19"/>
        <v>433</v>
      </c>
      <c r="R444" s="90">
        <f t="shared" si="20"/>
        <v>446</v>
      </c>
    </row>
    <row r="445" spans="1:18">
      <c r="A445" s="329">
        <v>44160</v>
      </c>
      <c r="B445" s="330" t="s">
        <v>2233</v>
      </c>
      <c r="C445" s="330" t="s">
        <v>60</v>
      </c>
      <c r="D445" s="331" t="s">
        <v>61</v>
      </c>
      <c r="E445" s="331" t="s">
        <v>67</v>
      </c>
      <c r="F445" s="332">
        <v>257.63</v>
      </c>
      <c r="G445" s="330" t="s">
        <v>2234</v>
      </c>
      <c r="H445" s="330" t="s">
        <v>60</v>
      </c>
      <c r="I445" s="331" t="s">
        <v>2235</v>
      </c>
      <c r="J445" s="333" t="s">
        <v>491</v>
      </c>
      <c r="K445" s="329">
        <v>44160</v>
      </c>
      <c r="L445" s="332">
        <v>-2.2400000000000002</v>
      </c>
      <c r="M445" s="331" t="s">
        <v>492</v>
      </c>
      <c r="N445" s="332">
        <v>-1.17</v>
      </c>
      <c r="O445" s="332">
        <v>13.77</v>
      </c>
      <c r="P445" s="90">
        <f t="shared" si="18"/>
        <v>437</v>
      </c>
      <c r="Q445" s="90">
        <f t="shared" si="19"/>
        <v>436</v>
      </c>
      <c r="R445" s="90">
        <f t="shared" si="20"/>
        <v>346</v>
      </c>
    </row>
    <row r="446" spans="1:18">
      <c r="A446" s="329">
        <v>43913</v>
      </c>
      <c r="B446" s="330" t="s">
        <v>883</v>
      </c>
      <c r="C446" s="330" t="s">
        <v>60</v>
      </c>
      <c r="D446" s="331" t="s">
        <v>61</v>
      </c>
      <c r="E446" s="331" t="s">
        <v>67</v>
      </c>
      <c r="F446" s="338">
        <v>0.28299999999999997</v>
      </c>
      <c r="G446" s="330" t="s">
        <v>60</v>
      </c>
      <c r="H446" s="330" t="s">
        <v>60</v>
      </c>
      <c r="I446" s="331" t="s">
        <v>884</v>
      </c>
      <c r="J446" s="333" t="s">
        <v>491</v>
      </c>
      <c r="K446" s="329">
        <v>43913</v>
      </c>
      <c r="L446" s="332">
        <v>64.209999999999994</v>
      </c>
      <c r="M446" s="331" t="s">
        <v>492</v>
      </c>
      <c r="N446" s="332">
        <v>-1.47</v>
      </c>
      <c r="O446" s="332">
        <v>134.59</v>
      </c>
      <c r="P446" s="90">
        <f t="shared" si="18"/>
        <v>438</v>
      </c>
      <c r="Q446" s="90">
        <f t="shared" si="19"/>
        <v>91</v>
      </c>
      <c r="R446" s="90">
        <f t="shared" si="20"/>
        <v>42</v>
      </c>
    </row>
    <row r="447" spans="1:18" ht="22.5">
      <c r="A447" s="329">
        <v>44872</v>
      </c>
      <c r="B447" s="330" t="s">
        <v>2211</v>
      </c>
      <c r="C447" s="330" t="s">
        <v>2212</v>
      </c>
      <c r="D447" s="331" t="s">
        <v>61</v>
      </c>
      <c r="E447" s="331" t="s">
        <v>77</v>
      </c>
      <c r="F447" s="332">
        <v>19109.68</v>
      </c>
      <c r="G447" s="330" t="s">
        <v>2213</v>
      </c>
      <c r="H447" s="330" t="s">
        <v>60</v>
      </c>
      <c r="I447" s="331" t="s">
        <v>2214</v>
      </c>
      <c r="J447" s="333" t="s">
        <v>491</v>
      </c>
      <c r="K447" s="329">
        <v>44872</v>
      </c>
      <c r="L447" s="332">
        <v>-1.17</v>
      </c>
      <c r="M447" s="331" t="s">
        <v>492</v>
      </c>
      <c r="N447" s="332">
        <v>-1.85</v>
      </c>
      <c r="O447" s="332">
        <v>-2.64</v>
      </c>
      <c r="P447" s="90">
        <f t="shared" si="18"/>
        <v>439</v>
      </c>
      <c r="Q447" s="90">
        <f t="shared" si="19"/>
        <v>431</v>
      </c>
      <c r="R447" s="90">
        <f t="shared" si="20"/>
        <v>449</v>
      </c>
    </row>
    <row r="448" spans="1:18">
      <c r="A448" s="329">
        <v>44365</v>
      </c>
      <c r="B448" s="330" t="s">
        <v>2079</v>
      </c>
      <c r="C448" s="330" t="s">
        <v>2080</v>
      </c>
      <c r="D448" s="331" t="s">
        <v>61</v>
      </c>
      <c r="E448" s="331" t="s">
        <v>77</v>
      </c>
      <c r="F448" s="332">
        <v>96.81</v>
      </c>
      <c r="G448" s="330" t="s">
        <v>2081</v>
      </c>
      <c r="H448" s="330" t="s">
        <v>2082</v>
      </c>
      <c r="I448" s="331" t="s">
        <v>2083</v>
      </c>
      <c r="J448" s="333" t="s">
        <v>491</v>
      </c>
      <c r="K448" s="329">
        <v>44365</v>
      </c>
      <c r="L448" s="332">
        <v>2.44</v>
      </c>
      <c r="M448" s="331" t="s">
        <v>492</v>
      </c>
      <c r="N448" s="332">
        <v>-2.33</v>
      </c>
      <c r="O448" s="332">
        <v>-2.33</v>
      </c>
      <c r="P448" s="90">
        <f t="shared" si="18"/>
        <v>440</v>
      </c>
      <c r="Q448" s="90">
        <f t="shared" si="19"/>
        <v>399</v>
      </c>
      <c r="R448" s="90">
        <f t="shared" si="20"/>
        <v>447</v>
      </c>
    </row>
    <row r="449" spans="1:18">
      <c r="A449" s="329">
        <v>44795</v>
      </c>
      <c r="B449" s="330" t="s">
        <v>2205</v>
      </c>
      <c r="C449" s="330" t="s">
        <v>60</v>
      </c>
      <c r="D449" s="331" t="s">
        <v>61</v>
      </c>
      <c r="E449" s="331" t="s">
        <v>67</v>
      </c>
      <c r="F449" s="332">
        <v>239.34</v>
      </c>
      <c r="G449" s="330" t="s">
        <v>2206</v>
      </c>
      <c r="H449" s="330" t="s">
        <v>60</v>
      </c>
      <c r="I449" s="331" t="s">
        <v>2207</v>
      </c>
      <c r="J449" s="333" t="s">
        <v>491</v>
      </c>
      <c r="K449" s="329">
        <v>44795</v>
      </c>
      <c r="L449" s="338">
        <v>-0.68600000000000005</v>
      </c>
      <c r="M449" s="331" t="s">
        <v>492</v>
      </c>
      <c r="N449" s="332">
        <v>-2.76</v>
      </c>
      <c r="O449" s="332">
        <v>1.73</v>
      </c>
      <c r="P449" s="90">
        <f t="shared" si="18"/>
        <v>441</v>
      </c>
      <c r="Q449" s="90">
        <f t="shared" si="19"/>
        <v>429</v>
      </c>
      <c r="R449" s="90">
        <f t="shared" si="20"/>
        <v>425</v>
      </c>
    </row>
    <row r="450" spans="1:18">
      <c r="A450" s="329">
        <v>44872</v>
      </c>
      <c r="B450" s="330" t="s">
        <v>1854</v>
      </c>
      <c r="C450" s="330" t="s">
        <v>1855</v>
      </c>
      <c r="D450" s="331" t="s">
        <v>61</v>
      </c>
      <c r="E450" s="331" t="s">
        <v>77</v>
      </c>
      <c r="F450" s="332">
        <v>255.86</v>
      </c>
      <c r="G450" s="330" t="s">
        <v>1856</v>
      </c>
      <c r="H450" s="330" t="s">
        <v>1857</v>
      </c>
      <c r="I450" s="331" t="s">
        <v>1858</v>
      </c>
      <c r="J450" s="333" t="s">
        <v>491</v>
      </c>
      <c r="K450" s="329">
        <v>44872</v>
      </c>
      <c r="L450" s="332">
        <v>7.81</v>
      </c>
      <c r="M450" s="331" t="s">
        <v>492</v>
      </c>
      <c r="N450" s="332">
        <v>-2.8</v>
      </c>
      <c r="O450" s="332">
        <v>4.9000000000000004</v>
      </c>
      <c r="P450" s="90">
        <f t="shared" si="18"/>
        <v>442</v>
      </c>
      <c r="Q450" s="90">
        <f t="shared" si="19"/>
        <v>347</v>
      </c>
      <c r="R450" s="90">
        <f t="shared" si="20"/>
        <v>404</v>
      </c>
    </row>
    <row r="451" spans="1:18">
      <c r="A451" s="329">
        <v>44029</v>
      </c>
      <c r="B451" s="330" t="s">
        <v>2346</v>
      </c>
      <c r="C451" s="330" t="s">
        <v>2347</v>
      </c>
      <c r="D451" s="331" t="s">
        <v>61</v>
      </c>
      <c r="E451" s="331" t="s">
        <v>67</v>
      </c>
      <c r="F451" s="338">
        <v>0.152</v>
      </c>
      <c r="G451" s="330" t="s">
        <v>60</v>
      </c>
      <c r="H451" s="330" t="s">
        <v>2348</v>
      </c>
      <c r="I451" s="331" t="s">
        <v>2349</v>
      </c>
      <c r="J451" s="333" t="s">
        <v>491</v>
      </c>
      <c r="K451" s="329">
        <v>44029</v>
      </c>
      <c r="L451" s="332">
        <v>-11.5</v>
      </c>
      <c r="M451" s="331" t="s">
        <v>492</v>
      </c>
      <c r="N451" s="332">
        <v>-2.91</v>
      </c>
      <c r="O451" s="332">
        <v>28.21</v>
      </c>
      <c r="P451" s="90">
        <f t="shared" si="18"/>
        <v>443</v>
      </c>
      <c r="Q451" s="90">
        <f t="shared" si="19"/>
        <v>465</v>
      </c>
      <c r="R451" s="90">
        <f t="shared" si="20"/>
        <v>262</v>
      </c>
    </row>
    <row r="452" spans="1:18">
      <c r="A452" s="329">
        <v>44422</v>
      </c>
      <c r="B452" s="330" t="s">
        <v>2297</v>
      </c>
      <c r="C452" s="330" t="s">
        <v>2298</v>
      </c>
      <c r="D452" s="331" t="s">
        <v>61</v>
      </c>
      <c r="E452" s="331" t="s">
        <v>67</v>
      </c>
      <c r="F452" s="332">
        <v>6185.8</v>
      </c>
      <c r="G452" s="330" t="s">
        <v>2299</v>
      </c>
      <c r="H452" s="330" t="s">
        <v>60</v>
      </c>
      <c r="I452" s="331" t="s">
        <v>2300</v>
      </c>
      <c r="J452" s="333" t="s">
        <v>491</v>
      </c>
      <c r="K452" s="329">
        <v>44422</v>
      </c>
      <c r="L452" s="332">
        <v>-7.19</v>
      </c>
      <c r="M452" s="331" t="s">
        <v>492</v>
      </c>
      <c r="N452" s="332">
        <v>-3.01</v>
      </c>
      <c r="O452" s="338">
        <v>0.89500000000000002</v>
      </c>
      <c r="P452" s="90">
        <f t="shared" si="18"/>
        <v>444</v>
      </c>
      <c r="Q452" s="90">
        <f t="shared" si="19"/>
        <v>453</v>
      </c>
      <c r="R452" s="90">
        <f t="shared" si="20"/>
        <v>432</v>
      </c>
    </row>
    <row r="453" spans="1:18">
      <c r="A453" s="329">
        <v>44133</v>
      </c>
      <c r="B453" s="330" t="s">
        <v>2250</v>
      </c>
      <c r="C453" s="330" t="s">
        <v>2251</v>
      </c>
      <c r="D453" s="331" t="s">
        <v>61</v>
      </c>
      <c r="E453" s="331" t="s">
        <v>67</v>
      </c>
      <c r="F453" s="332">
        <v>38.630000000000003</v>
      </c>
      <c r="G453" s="330" t="s">
        <v>60</v>
      </c>
      <c r="H453" s="330" t="s">
        <v>60</v>
      </c>
      <c r="I453" s="331" t="s">
        <v>2252</v>
      </c>
      <c r="J453" s="333" t="s">
        <v>491</v>
      </c>
      <c r="K453" s="329">
        <v>44133</v>
      </c>
      <c r="L453" s="332">
        <v>-3.02</v>
      </c>
      <c r="M453" s="331" t="s">
        <v>492</v>
      </c>
      <c r="N453" s="332">
        <v>-3.02</v>
      </c>
      <c r="O453" s="332">
        <v>14.8</v>
      </c>
      <c r="P453" s="90">
        <f t="shared" si="18"/>
        <v>445</v>
      </c>
      <c r="Q453" s="90">
        <f t="shared" si="19"/>
        <v>440</v>
      </c>
      <c r="R453" s="90">
        <f t="shared" si="20"/>
        <v>340</v>
      </c>
    </row>
    <row r="454" spans="1:18">
      <c r="A454" s="329">
        <v>44726</v>
      </c>
      <c r="B454" s="330" t="s">
        <v>2427</v>
      </c>
      <c r="C454" s="330" t="s">
        <v>2428</v>
      </c>
      <c r="D454" s="331" t="s">
        <v>61</v>
      </c>
      <c r="E454" s="331" t="s">
        <v>77</v>
      </c>
      <c r="F454" s="332">
        <v>140.26</v>
      </c>
      <c r="G454" s="330" t="s">
        <v>2429</v>
      </c>
      <c r="H454" s="330" t="s">
        <v>2430</v>
      </c>
      <c r="I454" s="331" t="s">
        <v>2431</v>
      </c>
      <c r="J454" s="333" t="s">
        <v>491</v>
      </c>
      <c r="K454" s="329">
        <v>44726</v>
      </c>
      <c r="L454" s="332">
        <v>-17.940000000000001</v>
      </c>
      <c r="M454" s="331" t="s">
        <v>492</v>
      </c>
      <c r="N454" s="332">
        <v>-3.46</v>
      </c>
      <c r="O454" s="332">
        <v>-23.41</v>
      </c>
      <c r="P454" s="90">
        <f t="shared" si="18"/>
        <v>446</v>
      </c>
      <c r="Q454" s="90">
        <f t="shared" si="19"/>
        <v>484</v>
      </c>
      <c r="R454" s="90">
        <f t="shared" si="20"/>
        <v>507</v>
      </c>
    </row>
    <row r="455" spans="1:18">
      <c r="A455" s="329">
        <v>44186</v>
      </c>
      <c r="B455" s="330" t="s">
        <v>2309</v>
      </c>
      <c r="C455" s="330" t="s">
        <v>2310</v>
      </c>
      <c r="D455" s="331" t="s">
        <v>61</v>
      </c>
      <c r="E455" s="331" t="s">
        <v>77</v>
      </c>
      <c r="F455" s="332">
        <v>23.74</v>
      </c>
      <c r="G455" s="330" t="s">
        <v>2311</v>
      </c>
      <c r="H455" s="330" t="s">
        <v>60</v>
      </c>
      <c r="I455" s="331" t="s">
        <v>2312</v>
      </c>
      <c r="J455" s="333" t="s">
        <v>491</v>
      </c>
      <c r="K455" s="329">
        <v>44186</v>
      </c>
      <c r="L455" s="332">
        <v>-8.5</v>
      </c>
      <c r="M455" s="331" t="s">
        <v>492</v>
      </c>
      <c r="N455" s="332">
        <v>-4.1100000000000003</v>
      </c>
      <c r="O455" s="332">
        <v>6.06</v>
      </c>
      <c r="P455" s="90">
        <f t="shared" si="18"/>
        <v>447</v>
      </c>
      <c r="Q455" s="90">
        <f t="shared" si="19"/>
        <v>456</v>
      </c>
      <c r="R455" s="90">
        <f t="shared" si="20"/>
        <v>397</v>
      </c>
    </row>
    <row r="456" spans="1:18">
      <c r="A456" s="329">
        <v>44836</v>
      </c>
      <c r="B456" s="330" t="s">
        <v>2198</v>
      </c>
      <c r="C456" s="330" t="s">
        <v>2199</v>
      </c>
      <c r="D456" s="331" t="s">
        <v>61</v>
      </c>
      <c r="E456" s="331" t="s">
        <v>67</v>
      </c>
      <c r="F456" s="332">
        <v>15.04</v>
      </c>
      <c r="G456" s="330" t="s">
        <v>60</v>
      </c>
      <c r="H456" s="330" t="s">
        <v>60</v>
      </c>
      <c r="I456" s="331" t="s">
        <v>2200</v>
      </c>
      <c r="J456" s="333" t="s">
        <v>491</v>
      </c>
      <c r="K456" s="329">
        <v>44836</v>
      </c>
      <c r="L456" s="338">
        <v>-0.41699999999999998</v>
      </c>
      <c r="M456" s="331" t="s">
        <v>492</v>
      </c>
      <c r="N456" s="332">
        <v>-4.4000000000000004</v>
      </c>
      <c r="O456" s="332">
        <v>-9.81</v>
      </c>
      <c r="P456" s="90">
        <f t="shared" si="18"/>
        <v>448</v>
      </c>
      <c r="Q456" s="90">
        <f t="shared" si="19"/>
        <v>427</v>
      </c>
      <c r="R456" s="90">
        <f t="shared" si="20"/>
        <v>469</v>
      </c>
    </row>
    <row r="457" spans="1:18">
      <c r="A457" s="329">
        <v>44748</v>
      </c>
      <c r="B457" s="330" t="s">
        <v>2275</v>
      </c>
      <c r="C457" s="330" t="s">
        <v>2276</v>
      </c>
      <c r="D457" s="331" t="s">
        <v>61</v>
      </c>
      <c r="E457" s="331" t="s">
        <v>77</v>
      </c>
      <c r="F457" s="332">
        <v>1326.81</v>
      </c>
      <c r="G457" s="330" t="s">
        <v>60</v>
      </c>
      <c r="H457" s="330" t="s">
        <v>60</v>
      </c>
      <c r="I457" s="331" t="s">
        <v>2277</v>
      </c>
      <c r="J457" s="333" t="s">
        <v>491</v>
      </c>
      <c r="K457" s="329">
        <v>44748</v>
      </c>
      <c r="L457" s="332">
        <v>-4.9400000000000004</v>
      </c>
      <c r="M457" s="331" t="s">
        <v>492</v>
      </c>
      <c r="N457" s="332">
        <v>-4.9400000000000004</v>
      </c>
      <c r="O457" s="332">
        <v>-4.9400000000000004</v>
      </c>
      <c r="P457" s="90">
        <f t="shared" ref="P457:P520" si="21">RANK(N457,$N$9:$N$618)</f>
        <v>449</v>
      </c>
      <c r="Q457" s="90">
        <f t="shared" ref="Q457:Q520" si="22">RANK(L457,$L$9:$L$618)</f>
        <v>446</v>
      </c>
      <c r="R457" s="90">
        <f t="shared" ref="R457:R520" si="23">RANK(O457,$O$9:$O$618)</f>
        <v>455</v>
      </c>
    </row>
    <row r="458" spans="1:18" ht="45">
      <c r="A458" s="329">
        <v>44610</v>
      </c>
      <c r="B458" s="330" t="s">
        <v>2084</v>
      </c>
      <c r="C458" s="330" t="s">
        <v>2085</v>
      </c>
      <c r="D458" s="331" t="s">
        <v>61</v>
      </c>
      <c r="E458" s="331" t="s">
        <v>67</v>
      </c>
      <c r="F458" s="332">
        <v>248.6</v>
      </c>
      <c r="G458" s="330" t="s">
        <v>2086</v>
      </c>
      <c r="H458" s="330" t="s">
        <v>2087</v>
      </c>
      <c r="I458" s="331" t="s">
        <v>2088</v>
      </c>
      <c r="J458" s="333" t="s">
        <v>491</v>
      </c>
      <c r="K458" s="329">
        <v>44610</v>
      </c>
      <c r="L458" s="332">
        <v>2.04</v>
      </c>
      <c r="M458" s="331" t="s">
        <v>492</v>
      </c>
      <c r="N458" s="332">
        <v>-5.21</v>
      </c>
      <c r="O458" s="332">
        <v>-6.98</v>
      </c>
      <c r="P458" s="90">
        <f t="shared" si="21"/>
        <v>450</v>
      </c>
      <c r="Q458" s="90">
        <f t="shared" si="22"/>
        <v>400</v>
      </c>
      <c r="R458" s="90">
        <f t="shared" si="23"/>
        <v>460</v>
      </c>
    </row>
    <row r="459" spans="1:18" ht="33.75">
      <c r="A459" s="329">
        <v>44627</v>
      </c>
      <c r="B459" s="330" t="s">
        <v>2338</v>
      </c>
      <c r="C459" s="330" t="s">
        <v>2339</v>
      </c>
      <c r="D459" s="331" t="s">
        <v>61</v>
      </c>
      <c r="E459" s="331" t="s">
        <v>77</v>
      </c>
      <c r="F459" s="338">
        <v>0.60799999999999998</v>
      </c>
      <c r="G459" s="330" t="s">
        <v>60</v>
      </c>
      <c r="H459" s="330" t="s">
        <v>2340</v>
      </c>
      <c r="I459" s="331" t="s">
        <v>2341</v>
      </c>
      <c r="J459" s="333" t="s">
        <v>491</v>
      </c>
      <c r="K459" s="329">
        <v>44627</v>
      </c>
      <c r="L459" s="332">
        <v>-10.26</v>
      </c>
      <c r="M459" s="331" t="s">
        <v>492</v>
      </c>
      <c r="N459" s="332">
        <v>-5.41</v>
      </c>
      <c r="O459" s="332">
        <v>4.4800000000000004</v>
      </c>
      <c r="P459" s="90">
        <f t="shared" si="21"/>
        <v>451</v>
      </c>
      <c r="Q459" s="90">
        <f t="shared" si="22"/>
        <v>463</v>
      </c>
      <c r="R459" s="90">
        <f t="shared" si="23"/>
        <v>408</v>
      </c>
    </row>
    <row r="460" spans="1:18">
      <c r="A460" s="329">
        <v>44833</v>
      </c>
      <c r="B460" s="330" t="s">
        <v>2208</v>
      </c>
      <c r="C460" s="330" t="s">
        <v>2209</v>
      </c>
      <c r="D460" s="331" t="s">
        <v>61</v>
      </c>
      <c r="E460" s="331" t="s">
        <v>67</v>
      </c>
      <c r="F460" s="332">
        <v>81.91</v>
      </c>
      <c r="G460" s="330" t="s">
        <v>60</v>
      </c>
      <c r="H460" s="330" t="s">
        <v>60</v>
      </c>
      <c r="I460" s="331" t="s">
        <v>2210</v>
      </c>
      <c r="J460" s="333" t="s">
        <v>491</v>
      </c>
      <c r="K460" s="329">
        <v>44833</v>
      </c>
      <c r="L460" s="338">
        <v>-0.76300000000000001</v>
      </c>
      <c r="M460" s="331" t="s">
        <v>492</v>
      </c>
      <c r="N460" s="332">
        <v>-5.73</v>
      </c>
      <c r="O460" s="332">
        <v>7.74</v>
      </c>
      <c r="P460" s="90">
        <f t="shared" si="21"/>
        <v>452</v>
      </c>
      <c r="Q460" s="90">
        <f t="shared" si="22"/>
        <v>430</v>
      </c>
      <c r="R460" s="90">
        <f t="shared" si="23"/>
        <v>388</v>
      </c>
    </row>
    <row r="461" spans="1:18">
      <c r="A461" s="329">
        <v>44182</v>
      </c>
      <c r="B461" s="330" t="s">
        <v>2384</v>
      </c>
      <c r="C461" s="330" t="s">
        <v>2385</v>
      </c>
      <c r="D461" s="331" t="s">
        <v>61</v>
      </c>
      <c r="E461" s="331" t="s">
        <v>67</v>
      </c>
      <c r="F461" s="332">
        <v>36.07</v>
      </c>
      <c r="G461" s="330" t="s">
        <v>2386</v>
      </c>
      <c r="H461" s="330" t="s">
        <v>2387</v>
      </c>
      <c r="I461" s="331" t="s">
        <v>2388</v>
      </c>
      <c r="J461" s="333" t="s">
        <v>491</v>
      </c>
      <c r="K461" s="329">
        <v>44182</v>
      </c>
      <c r="L461" s="332">
        <v>-14.11</v>
      </c>
      <c r="M461" s="331" t="s">
        <v>492</v>
      </c>
      <c r="N461" s="332">
        <v>-5.88</v>
      </c>
      <c r="O461" s="332">
        <v>1.59</v>
      </c>
      <c r="P461" s="90">
        <f t="shared" si="21"/>
        <v>453</v>
      </c>
      <c r="Q461" s="90">
        <f t="shared" si="22"/>
        <v>474</v>
      </c>
      <c r="R461" s="90">
        <f t="shared" si="23"/>
        <v>427</v>
      </c>
    </row>
    <row r="462" spans="1:18">
      <c r="A462" s="329">
        <v>44425</v>
      </c>
      <c r="B462" s="330" t="s">
        <v>2290</v>
      </c>
      <c r="C462" s="330" t="s">
        <v>2291</v>
      </c>
      <c r="D462" s="331" t="s">
        <v>61</v>
      </c>
      <c r="E462" s="331" t="s">
        <v>77</v>
      </c>
      <c r="F462" s="332">
        <v>167.4</v>
      </c>
      <c r="G462" s="330" t="s">
        <v>2292</v>
      </c>
      <c r="H462" s="330" t="s">
        <v>60</v>
      </c>
      <c r="I462" s="331" t="s">
        <v>2293</v>
      </c>
      <c r="J462" s="333" t="s">
        <v>491</v>
      </c>
      <c r="K462" s="329">
        <v>44425</v>
      </c>
      <c r="L462" s="332">
        <v>-6.76</v>
      </c>
      <c r="M462" s="331" t="s">
        <v>492</v>
      </c>
      <c r="N462" s="332">
        <v>-6.33</v>
      </c>
      <c r="O462" s="332">
        <v>-5.48</v>
      </c>
      <c r="P462" s="90">
        <f t="shared" si="21"/>
        <v>454</v>
      </c>
      <c r="Q462" s="90">
        <f t="shared" si="22"/>
        <v>450</v>
      </c>
      <c r="R462" s="90">
        <f t="shared" si="23"/>
        <v>459</v>
      </c>
    </row>
    <row r="463" spans="1:18" ht="22.5">
      <c r="A463" s="329">
        <v>44586</v>
      </c>
      <c r="B463" s="330" t="s">
        <v>2228</v>
      </c>
      <c r="C463" s="330" t="s">
        <v>2229</v>
      </c>
      <c r="D463" s="331" t="s">
        <v>61</v>
      </c>
      <c r="E463" s="331" t="s">
        <v>77</v>
      </c>
      <c r="F463" s="332">
        <v>12.84</v>
      </c>
      <c r="G463" s="330" t="s">
        <v>2230</v>
      </c>
      <c r="H463" s="330" t="s">
        <v>2231</v>
      </c>
      <c r="I463" s="331" t="s">
        <v>2232</v>
      </c>
      <c r="J463" s="333" t="s">
        <v>491</v>
      </c>
      <c r="K463" s="329">
        <v>44586</v>
      </c>
      <c r="L463" s="332">
        <v>-2.13</v>
      </c>
      <c r="M463" s="331" t="s">
        <v>492</v>
      </c>
      <c r="N463" s="332">
        <v>-6.5</v>
      </c>
      <c r="O463" s="332">
        <v>2.68</v>
      </c>
      <c r="P463" s="90">
        <f t="shared" si="21"/>
        <v>455</v>
      </c>
      <c r="Q463" s="90">
        <f t="shared" si="22"/>
        <v>435</v>
      </c>
      <c r="R463" s="90">
        <f t="shared" si="23"/>
        <v>418</v>
      </c>
    </row>
    <row r="464" spans="1:18">
      <c r="A464" s="329">
        <v>43948</v>
      </c>
      <c r="B464" s="330" t="s">
        <v>2294</v>
      </c>
      <c r="C464" s="330" t="s">
        <v>2295</v>
      </c>
      <c r="D464" s="331" t="s">
        <v>61</v>
      </c>
      <c r="E464" s="331" t="s">
        <v>67</v>
      </c>
      <c r="F464" s="332">
        <v>20.67</v>
      </c>
      <c r="G464" s="330" t="s">
        <v>60</v>
      </c>
      <c r="H464" s="330" t="s">
        <v>60</v>
      </c>
      <c r="I464" s="331" t="s">
        <v>2296</v>
      </c>
      <c r="J464" s="333" t="s">
        <v>491</v>
      </c>
      <c r="K464" s="329">
        <v>43948</v>
      </c>
      <c r="L464" s="332">
        <v>-6.82</v>
      </c>
      <c r="M464" s="331" t="s">
        <v>492</v>
      </c>
      <c r="N464" s="332">
        <v>-6.82</v>
      </c>
      <c r="O464" s="332">
        <v>86.36</v>
      </c>
      <c r="P464" s="90">
        <f t="shared" si="21"/>
        <v>456</v>
      </c>
      <c r="Q464" s="90">
        <f t="shared" si="22"/>
        <v>451</v>
      </c>
      <c r="R464" s="90">
        <f t="shared" si="23"/>
        <v>68</v>
      </c>
    </row>
    <row r="465" spans="1:18">
      <c r="A465" s="329">
        <v>44680</v>
      </c>
      <c r="B465" s="330" t="s">
        <v>1989</v>
      </c>
      <c r="C465" s="330" t="s">
        <v>1990</v>
      </c>
      <c r="D465" s="331" t="s">
        <v>61</v>
      </c>
      <c r="E465" s="331" t="s">
        <v>77</v>
      </c>
      <c r="F465" s="332">
        <v>290.98</v>
      </c>
      <c r="G465" s="330" t="s">
        <v>1991</v>
      </c>
      <c r="H465" s="330" t="s">
        <v>60</v>
      </c>
      <c r="I465" s="331" t="s">
        <v>1992</v>
      </c>
      <c r="J465" s="333" t="s">
        <v>491</v>
      </c>
      <c r="K465" s="329">
        <v>44680</v>
      </c>
      <c r="L465" s="332">
        <v>4.75</v>
      </c>
      <c r="M465" s="331" t="s">
        <v>492</v>
      </c>
      <c r="N465" s="332">
        <v>-6.94</v>
      </c>
      <c r="O465" s="332">
        <v>-8.56</v>
      </c>
      <c r="P465" s="90">
        <f t="shared" si="21"/>
        <v>457</v>
      </c>
      <c r="Q465" s="90">
        <f t="shared" si="22"/>
        <v>378</v>
      </c>
      <c r="R465" s="90">
        <f t="shared" si="23"/>
        <v>463</v>
      </c>
    </row>
    <row r="466" spans="1:18">
      <c r="A466" s="329">
        <v>44879</v>
      </c>
      <c r="B466" s="330" t="s">
        <v>2342</v>
      </c>
      <c r="C466" s="330" t="s">
        <v>2343</v>
      </c>
      <c r="D466" s="331" t="s">
        <v>61</v>
      </c>
      <c r="E466" s="331" t="s">
        <v>77</v>
      </c>
      <c r="F466" s="332">
        <v>2868.56</v>
      </c>
      <c r="G466" s="330" t="s">
        <v>2344</v>
      </c>
      <c r="H466" s="330" t="s">
        <v>60</v>
      </c>
      <c r="I466" s="331" t="s">
        <v>2345</v>
      </c>
      <c r="J466" s="333" t="s">
        <v>491</v>
      </c>
      <c r="K466" s="329">
        <v>44879</v>
      </c>
      <c r="L466" s="332">
        <v>-10.64</v>
      </c>
      <c r="M466" s="331" t="s">
        <v>492</v>
      </c>
      <c r="N466" s="332">
        <v>-7.15</v>
      </c>
      <c r="O466" s="332">
        <v>-1.1100000000000001</v>
      </c>
      <c r="P466" s="90">
        <f t="shared" si="21"/>
        <v>458</v>
      </c>
      <c r="Q466" s="90">
        <f t="shared" si="22"/>
        <v>464</v>
      </c>
      <c r="R466" s="90">
        <f t="shared" si="23"/>
        <v>444</v>
      </c>
    </row>
    <row r="467" spans="1:18">
      <c r="A467" s="329">
        <v>44266</v>
      </c>
      <c r="B467" s="330" t="s">
        <v>2389</v>
      </c>
      <c r="C467" s="330" t="s">
        <v>2390</v>
      </c>
      <c r="D467" s="331" t="s">
        <v>61</v>
      </c>
      <c r="E467" s="331" t="s">
        <v>67</v>
      </c>
      <c r="F467" s="332">
        <v>91.32</v>
      </c>
      <c r="G467" s="330" t="s">
        <v>2391</v>
      </c>
      <c r="H467" s="330" t="s">
        <v>2392</v>
      </c>
      <c r="I467" s="331" t="s">
        <v>2393</v>
      </c>
      <c r="J467" s="333" t="s">
        <v>491</v>
      </c>
      <c r="K467" s="329">
        <v>44266</v>
      </c>
      <c r="L467" s="332">
        <v>-14.22</v>
      </c>
      <c r="M467" s="331" t="s">
        <v>492</v>
      </c>
      <c r="N467" s="332">
        <v>-7.16</v>
      </c>
      <c r="O467" s="332">
        <v>-9.09</v>
      </c>
      <c r="P467" s="90">
        <f t="shared" si="21"/>
        <v>459</v>
      </c>
      <c r="Q467" s="90">
        <f t="shared" si="22"/>
        <v>475</v>
      </c>
      <c r="R467" s="90">
        <f t="shared" si="23"/>
        <v>465</v>
      </c>
    </row>
    <row r="468" spans="1:18">
      <c r="A468" s="329">
        <v>44337</v>
      </c>
      <c r="B468" s="330" t="s">
        <v>2223</v>
      </c>
      <c r="C468" s="330" t="s">
        <v>2224</v>
      </c>
      <c r="D468" s="331" t="s">
        <v>61</v>
      </c>
      <c r="E468" s="331" t="s">
        <v>67</v>
      </c>
      <c r="F468" s="332">
        <v>3.41</v>
      </c>
      <c r="G468" s="330" t="s">
        <v>2225</v>
      </c>
      <c r="H468" s="330" t="s">
        <v>2226</v>
      </c>
      <c r="I468" s="331" t="s">
        <v>2227</v>
      </c>
      <c r="J468" s="333" t="s">
        <v>491</v>
      </c>
      <c r="K468" s="329">
        <v>44337</v>
      </c>
      <c r="L468" s="332">
        <v>-1.56</v>
      </c>
      <c r="M468" s="331" t="s">
        <v>492</v>
      </c>
      <c r="N468" s="332">
        <v>-7.35</v>
      </c>
      <c r="O468" s="332">
        <v>5.7</v>
      </c>
      <c r="P468" s="90">
        <f t="shared" si="21"/>
        <v>460</v>
      </c>
      <c r="Q468" s="90">
        <f t="shared" si="22"/>
        <v>434</v>
      </c>
      <c r="R468" s="90">
        <f t="shared" si="23"/>
        <v>401</v>
      </c>
    </row>
    <row r="469" spans="1:18">
      <c r="A469" s="329">
        <v>44298</v>
      </c>
      <c r="B469" s="330" t="s">
        <v>2305</v>
      </c>
      <c r="C469" s="330" t="s">
        <v>2306</v>
      </c>
      <c r="D469" s="331" t="s">
        <v>61</v>
      </c>
      <c r="E469" s="331" t="s">
        <v>77</v>
      </c>
      <c r="F469" s="332">
        <v>4492.55</v>
      </c>
      <c r="G469" s="330" t="s">
        <v>2307</v>
      </c>
      <c r="H469" s="330" t="s">
        <v>60</v>
      </c>
      <c r="I469" s="331" t="s">
        <v>2308</v>
      </c>
      <c r="J469" s="333" t="s">
        <v>491</v>
      </c>
      <c r="K469" s="329">
        <v>44298</v>
      </c>
      <c r="L469" s="332">
        <v>-8.08</v>
      </c>
      <c r="M469" s="331" t="s">
        <v>492</v>
      </c>
      <c r="N469" s="332">
        <v>-8.08</v>
      </c>
      <c r="O469" s="332">
        <v>-9.85</v>
      </c>
      <c r="P469" s="90">
        <f t="shared" si="21"/>
        <v>461</v>
      </c>
      <c r="Q469" s="90">
        <f t="shared" si="22"/>
        <v>455</v>
      </c>
      <c r="R469" s="90">
        <f t="shared" si="23"/>
        <v>470</v>
      </c>
    </row>
    <row r="470" spans="1:18">
      <c r="A470" s="329">
        <v>44869</v>
      </c>
      <c r="B470" s="330" t="s">
        <v>2075</v>
      </c>
      <c r="C470" s="330" t="s">
        <v>2076</v>
      </c>
      <c r="D470" s="331" t="s">
        <v>61</v>
      </c>
      <c r="E470" s="331" t="s">
        <v>67</v>
      </c>
      <c r="F470" s="332">
        <v>11.08</v>
      </c>
      <c r="G470" s="330" t="s">
        <v>60</v>
      </c>
      <c r="H470" s="330" t="s">
        <v>2077</v>
      </c>
      <c r="I470" s="331" t="s">
        <v>2078</v>
      </c>
      <c r="J470" s="333" t="s">
        <v>491</v>
      </c>
      <c r="K470" s="329">
        <v>44869</v>
      </c>
      <c r="L470" s="332">
        <v>2.46</v>
      </c>
      <c r="M470" s="331" t="s">
        <v>492</v>
      </c>
      <c r="N470" s="332">
        <v>-8.09</v>
      </c>
      <c r="O470" s="332">
        <v>-15.54</v>
      </c>
      <c r="P470" s="90">
        <f t="shared" si="21"/>
        <v>462</v>
      </c>
      <c r="Q470" s="90">
        <f t="shared" si="22"/>
        <v>398</v>
      </c>
      <c r="R470" s="90">
        <f t="shared" si="23"/>
        <v>485</v>
      </c>
    </row>
    <row r="471" spans="1:18">
      <c r="A471" s="329">
        <v>44193</v>
      </c>
      <c r="B471" s="330" t="s">
        <v>2321</v>
      </c>
      <c r="C471" s="330" t="s">
        <v>2322</v>
      </c>
      <c r="D471" s="331" t="s">
        <v>61</v>
      </c>
      <c r="E471" s="331" t="s">
        <v>67</v>
      </c>
      <c r="F471" s="332">
        <v>39.869999999999997</v>
      </c>
      <c r="G471" s="330" t="s">
        <v>2323</v>
      </c>
      <c r="H471" s="330" t="s">
        <v>2324</v>
      </c>
      <c r="I471" s="331" t="s">
        <v>2325</v>
      </c>
      <c r="J471" s="333" t="s">
        <v>491</v>
      </c>
      <c r="K471" s="329">
        <v>44193</v>
      </c>
      <c r="L471" s="332">
        <v>-9.09</v>
      </c>
      <c r="M471" s="331" t="s">
        <v>492</v>
      </c>
      <c r="N471" s="332">
        <v>-8.16</v>
      </c>
      <c r="O471" s="332">
        <v>-7.22</v>
      </c>
      <c r="P471" s="90">
        <f t="shared" si="21"/>
        <v>463</v>
      </c>
      <c r="Q471" s="90">
        <f t="shared" si="22"/>
        <v>458</v>
      </c>
      <c r="R471" s="90">
        <f t="shared" si="23"/>
        <v>461</v>
      </c>
    </row>
    <row r="472" spans="1:18">
      <c r="A472" s="329">
        <v>43851</v>
      </c>
      <c r="B472" s="330" t="s">
        <v>249</v>
      </c>
      <c r="C472" s="330" t="s">
        <v>60</v>
      </c>
      <c r="D472" s="331" t="s">
        <v>61</v>
      </c>
      <c r="E472" s="331" t="s">
        <v>67</v>
      </c>
      <c r="F472" s="332">
        <v>23.64</v>
      </c>
      <c r="G472" s="330" t="s">
        <v>250</v>
      </c>
      <c r="H472" s="330" t="s">
        <v>60</v>
      </c>
      <c r="I472" s="331" t="s">
        <v>251</v>
      </c>
      <c r="J472" s="333" t="s">
        <v>491</v>
      </c>
      <c r="K472" s="329">
        <v>43851</v>
      </c>
      <c r="L472" s="332">
        <v>-6.94</v>
      </c>
      <c r="M472" s="331" t="s">
        <v>492</v>
      </c>
      <c r="N472" s="332">
        <v>-9.61</v>
      </c>
      <c r="O472" s="332">
        <v>-10.56</v>
      </c>
      <c r="P472" s="90">
        <f t="shared" si="21"/>
        <v>464</v>
      </c>
      <c r="Q472" s="90">
        <f t="shared" si="22"/>
        <v>452</v>
      </c>
      <c r="R472" s="90">
        <f t="shared" si="23"/>
        <v>474</v>
      </c>
    </row>
    <row r="473" spans="1:18" ht="22.5">
      <c r="A473" s="329">
        <v>44207</v>
      </c>
      <c r="B473" s="330" t="s">
        <v>2368</v>
      </c>
      <c r="C473" s="330" t="s">
        <v>2369</v>
      </c>
      <c r="D473" s="331" t="s">
        <v>61</v>
      </c>
      <c r="E473" s="331" t="s">
        <v>77</v>
      </c>
      <c r="F473" s="332">
        <v>48.72</v>
      </c>
      <c r="G473" s="330" t="s">
        <v>2370</v>
      </c>
      <c r="H473" s="330" t="s">
        <v>60</v>
      </c>
      <c r="I473" s="331" t="s">
        <v>2371</v>
      </c>
      <c r="J473" s="333" t="s">
        <v>491</v>
      </c>
      <c r="K473" s="329">
        <v>44207</v>
      </c>
      <c r="L473" s="332">
        <v>-12.37</v>
      </c>
      <c r="M473" s="331" t="s">
        <v>492</v>
      </c>
      <c r="N473" s="332">
        <v>-9.67</v>
      </c>
      <c r="O473" s="332">
        <v>-3.75</v>
      </c>
      <c r="P473" s="90">
        <f t="shared" si="21"/>
        <v>465</v>
      </c>
      <c r="Q473" s="90">
        <f t="shared" si="22"/>
        <v>470</v>
      </c>
      <c r="R473" s="90">
        <f t="shared" si="23"/>
        <v>451</v>
      </c>
    </row>
    <row r="474" spans="1:18" ht="22.5">
      <c r="A474" s="329">
        <v>43916</v>
      </c>
      <c r="B474" s="330" t="s">
        <v>2326</v>
      </c>
      <c r="C474" s="330" t="s">
        <v>2327</v>
      </c>
      <c r="D474" s="331" t="s">
        <v>61</v>
      </c>
      <c r="E474" s="331" t="s">
        <v>67</v>
      </c>
      <c r="F474" s="332">
        <v>8.3800000000000008</v>
      </c>
      <c r="G474" s="330" t="s">
        <v>2328</v>
      </c>
      <c r="H474" s="330" t="s">
        <v>2329</v>
      </c>
      <c r="I474" s="331" t="s">
        <v>2330</v>
      </c>
      <c r="J474" s="333" t="s">
        <v>491</v>
      </c>
      <c r="K474" s="329">
        <v>43916</v>
      </c>
      <c r="L474" s="332">
        <v>-9.68</v>
      </c>
      <c r="M474" s="331" t="s">
        <v>492</v>
      </c>
      <c r="N474" s="332">
        <v>-9.68</v>
      </c>
      <c r="O474" s="332">
        <v>-9.68</v>
      </c>
      <c r="P474" s="90">
        <f t="shared" si="21"/>
        <v>466</v>
      </c>
      <c r="Q474" s="90">
        <f t="shared" si="22"/>
        <v>460</v>
      </c>
      <c r="R474" s="90">
        <f t="shared" si="23"/>
        <v>468</v>
      </c>
    </row>
    <row r="475" spans="1:18">
      <c r="A475" s="329">
        <v>43882</v>
      </c>
      <c r="B475" s="330" t="s">
        <v>2301</v>
      </c>
      <c r="C475" s="330" t="s">
        <v>2302</v>
      </c>
      <c r="D475" s="331" t="s">
        <v>61</v>
      </c>
      <c r="E475" s="331" t="s">
        <v>67</v>
      </c>
      <c r="F475" s="332">
        <v>1404.44</v>
      </c>
      <c r="G475" s="330" t="s">
        <v>2303</v>
      </c>
      <c r="H475" s="330" t="s">
        <v>60</v>
      </c>
      <c r="I475" s="331" t="s">
        <v>2304</v>
      </c>
      <c r="J475" s="333" t="s">
        <v>491</v>
      </c>
      <c r="K475" s="329">
        <v>43882</v>
      </c>
      <c r="L475" s="332">
        <v>-7.61</v>
      </c>
      <c r="M475" s="331" t="s">
        <v>492</v>
      </c>
      <c r="N475" s="332">
        <v>-9.74</v>
      </c>
      <c r="O475" s="332">
        <v>-4.57</v>
      </c>
      <c r="P475" s="90">
        <f t="shared" si="21"/>
        <v>467</v>
      </c>
      <c r="Q475" s="90">
        <f t="shared" si="22"/>
        <v>454</v>
      </c>
      <c r="R475" s="90">
        <f t="shared" si="23"/>
        <v>452</v>
      </c>
    </row>
    <row r="476" spans="1:18">
      <c r="A476" s="329">
        <v>44550</v>
      </c>
      <c r="B476" s="330" t="s">
        <v>2165</v>
      </c>
      <c r="C476" s="330" t="s">
        <v>2166</v>
      </c>
      <c r="D476" s="331" t="s">
        <v>61</v>
      </c>
      <c r="E476" s="331" t="s">
        <v>67</v>
      </c>
      <c r="F476" s="332">
        <v>249.07</v>
      </c>
      <c r="G476" s="330" t="s">
        <v>2167</v>
      </c>
      <c r="H476" s="330" t="s">
        <v>2168</v>
      </c>
      <c r="I476" s="331" t="s">
        <v>2169</v>
      </c>
      <c r="J476" s="333" t="s">
        <v>491</v>
      </c>
      <c r="K476" s="329">
        <v>44550</v>
      </c>
      <c r="L476" s="338">
        <v>0.45200000000000001</v>
      </c>
      <c r="M476" s="331" t="s">
        <v>492</v>
      </c>
      <c r="N476" s="332">
        <v>-10.47</v>
      </c>
      <c r="O476" s="332">
        <v>2.72</v>
      </c>
      <c r="P476" s="90">
        <f t="shared" si="21"/>
        <v>468</v>
      </c>
      <c r="Q476" s="90">
        <f t="shared" si="22"/>
        <v>419</v>
      </c>
      <c r="R476" s="90">
        <f t="shared" si="23"/>
        <v>417</v>
      </c>
    </row>
    <row r="477" spans="1:18">
      <c r="A477" s="329">
        <v>44860</v>
      </c>
      <c r="B477" s="330" t="s">
        <v>2313</v>
      </c>
      <c r="C477" s="330" t="s">
        <v>2314</v>
      </c>
      <c r="D477" s="331" t="s">
        <v>61</v>
      </c>
      <c r="E477" s="331" t="s">
        <v>77</v>
      </c>
      <c r="F477" s="332">
        <v>4.58</v>
      </c>
      <c r="G477" s="330" t="s">
        <v>2315</v>
      </c>
      <c r="H477" s="330" t="s">
        <v>60</v>
      </c>
      <c r="I477" s="331" t="s">
        <v>2316</v>
      </c>
      <c r="J477" s="333" t="s">
        <v>491</v>
      </c>
      <c r="K477" s="329">
        <v>44860</v>
      </c>
      <c r="L477" s="332">
        <v>-8.58</v>
      </c>
      <c r="M477" s="331" t="s">
        <v>492</v>
      </c>
      <c r="N477" s="332">
        <v>-11.07</v>
      </c>
      <c r="O477" s="332">
        <v>-30.38</v>
      </c>
      <c r="P477" s="90">
        <f t="shared" si="21"/>
        <v>469</v>
      </c>
      <c r="Q477" s="90">
        <f t="shared" si="22"/>
        <v>457</v>
      </c>
      <c r="R477" s="90">
        <f t="shared" si="23"/>
        <v>523</v>
      </c>
    </row>
    <row r="478" spans="1:18" ht="33.75">
      <c r="A478" s="329">
        <v>43892</v>
      </c>
      <c r="B478" s="330" t="s">
        <v>2236</v>
      </c>
      <c r="C478" s="330" t="s">
        <v>2237</v>
      </c>
      <c r="D478" s="331" t="s">
        <v>61</v>
      </c>
      <c r="E478" s="331" t="s">
        <v>67</v>
      </c>
      <c r="F478" s="332">
        <v>197.26</v>
      </c>
      <c r="G478" s="330" t="s">
        <v>2238</v>
      </c>
      <c r="H478" s="330" t="s">
        <v>2239</v>
      </c>
      <c r="I478" s="331" t="s">
        <v>2240</v>
      </c>
      <c r="J478" s="333" t="s">
        <v>491</v>
      </c>
      <c r="K478" s="329">
        <v>43892</v>
      </c>
      <c r="L478" s="332">
        <v>-2.79</v>
      </c>
      <c r="M478" s="331" t="s">
        <v>492</v>
      </c>
      <c r="N478" s="332">
        <v>-11.31</v>
      </c>
      <c r="O478" s="332">
        <v>-4.88</v>
      </c>
      <c r="P478" s="90">
        <f t="shared" si="21"/>
        <v>470</v>
      </c>
      <c r="Q478" s="90">
        <f t="shared" si="22"/>
        <v>437</v>
      </c>
      <c r="R478" s="90">
        <f t="shared" si="23"/>
        <v>453</v>
      </c>
    </row>
    <row r="479" spans="1:18" ht="22.5">
      <c r="A479" s="329">
        <v>44355</v>
      </c>
      <c r="B479" s="330" t="s">
        <v>2350</v>
      </c>
      <c r="C479" s="330" t="s">
        <v>2351</v>
      </c>
      <c r="D479" s="331" t="s">
        <v>61</v>
      </c>
      <c r="E479" s="331" t="s">
        <v>67</v>
      </c>
      <c r="F479" s="332">
        <v>1.77</v>
      </c>
      <c r="G479" s="330" t="s">
        <v>2352</v>
      </c>
      <c r="H479" s="330" t="s">
        <v>2353</v>
      </c>
      <c r="I479" s="331" t="s">
        <v>2354</v>
      </c>
      <c r="J479" s="333" t="s">
        <v>491</v>
      </c>
      <c r="K479" s="329">
        <v>44355</v>
      </c>
      <c r="L479" s="332">
        <v>-11.6</v>
      </c>
      <c r="M479" s="331" t="s">
        <v>492</v>
      </c>
      <c r="N479" s="332">
        <v>-11.6</v>
      </c>
      <c r="O479" s="332">
        <v>-11.6</v>
      </c>
      <c r="P479" s="90">
        <f t="shared" si="21"/>
        <v>471</v>
      </c>
      <c r="Q479" s="90">
        <f t="shared" si="22"/>
        <v>466</v>
      </c>
      <c r="R479" s="90">
        <f t="shared" si="23"/>
        <v>476</v>
      </c>
    </row>
    <row r="480" spans="1:18">
      <c r="A480" s="329">
        <v>44722</v>
      </c>
      <c r="B480" s="330" t="s">
        <v>2359</v>
      </c>
      <c r="C480" s="330" t="s">
        <v>2360</v>
      </c>
      <c r="D480" s="331" t="s">
        <v>61</v>
      </c>
      <c r="E480" s="331" t="s">
        <v>77</v>
      </c>
      <c r="F480" s="332">
        <v>2.2599999999999998</v>
      </c>
      <c r="G480" s="330" t="s">
        <v>2361</v>
      </c>
      <c r="H480" s="330" t="s">
        <v>2362</v>
      </c>
      <c r="I480" s="331" t="s">
        <v>2363</v>
      </c>
      <c r="J480" s="333" t="s">
        <v>491</v>
      </c>
      <c r="K480" s="329">
        <v>44722</v>
      </c>
      <c r="L480" s="332">
        <v>-12.28</v>
      </c>
      <c r="M480" s="331" t="s">
        <v>492</v>
      </c>
      <c r="N480" s="332">
        <v>-12.28</v>
      </c>
      <c r="O480" s="332">
        <v>-16.670000000000002</v>
      </c>
      <c r="P480" s="90">
        <f t="shared" si="21"/>
        <v>472</v>
      </c>
      <c r="Q480" s="90">
        <f t="shared" si="22"/>
        <v>468</v>
      </c>
      <c r="R480" s="90">
        <f t="shared" si="23"/>
        <v>487</v>
      </c>
    </row>
    <row r="481" spans="1:18">
      <c r="A481" s="329">
        <v>44678</v>
      </c>
      <c r="B481" s="330" t="s">
        <v>2364</v>
      </c>
      <c r="C481" s="330" t="s">
        <v>2365</v>
      </c>
      <c r="D481" s="331" t="s">
        <v>61</v>
      </c>
      <c r="E481" s="331" t="s">
        <v>77</v>
      </c>
      <c r="F481" s="338">
        <v>0.66400000000000003</v>
      </c>
      <c r="G481" s="330" t="s">
        <v>2366</v>
      </c>
      <c r="H481" s="330" t="s">
        <v>60</v>
      </c>
      <c r="I481" s="331" t="s">
        <v>2367</v>
      </c>
      <c r="J481" s="333" t="s">
        <v>491</v>
      </c>
      <c r="K481" s="329">
        <v>44678</v>
      </c>
      <c r="L481" s="332">
        <v>-12.28</v>
      </c>
      <c r="M481" s="331" t="s">
        <v>492</v>
      </c>
      <c r="N481" s="332">
        <v>-12.28</v>
      </c>
      <c r="O481" s="332">
        <v>-20.76</v>
      </c>
      <c r="P481" s="90">
        <f t="shared" si="21"/>
        <v>472</v>
      </c>
      <c r="Q481" s="90">
        <f t="shared" si="22"/>
        <v>468</v>
      </c>
      <c r="R481" s="90">
        <f t="shared" si="23"/>
        <v>498</v>
      </c>
    </row>
    <row r="482" spans="1:18" ht="22.5">
      <c r="A482" s="329">
        <v>44627</v>
      </c>
      <c r="B482" s="330" t="s">
        <v>2543</v>
      </c>
      <c r="C482" s="330" t="s">
        <v>2544</v>
      </c>
      <c r="D482" s="331" t="s">
        <v>61</v>
      </c>
      <c r="E482" s="331" t="s">
        <v>67</v>
      </c>
      <c r="F482" s="332">
        <v>33.21</v>
      </c>
      <c r="G482" s="330" t="s">
        <v>60</v>
      </c>
      <c r="H482" s="330" t="s">
        <v>2545</v>
      </c>
      <c r="I482" s="331" t="s">
        <v>2546</v>
      </c>
      <c r="J482" s="333" t="s">
        <v>491</v>
      </c>
      <c r="K482" s="329">
        <v>44627</v>
      </c>
      <c r="L482" s="332">
        <v>-33.33</v>
      </c>
      <c r="M482" s="331" t="s">
        <v>492</v>
      </c>
      <c r="N482" s="332">
        <v>-12.75</v>
      </c>
      <c r="O482" s="332">
        <v>-13.33</v>
      </c>
      <c r="P482" s="90">
        <f t="shared" si="21"/>
        <v>474</v>
      </c>
      <c r="Q482" s="90">
        <f t="shared" si="22"/>
        <v>514</v>
      </c>
      <c r="R482" s="90">
        <f t="shared" si="23"/>
        <v>477</v>
      </c>
    </row>
    <row r="483" spans="1:18" ht="22.5">
      <c r="A483" s="329">
        <v>44367</v>
      </c>
      <c r="B483" s="330" t="s">
        <v>2350</v>
      </c>
      <c r="C483" s="330" t="s">
        <v>2351</v>
      </c>
      <c r="D483" s="331" t="s">
        <v>61</v>
      </c>
      <c r="E483" s="331" t="s">
        <v>77</v>
      </c>
      <c r="F483" s="332">
        <v>2.04</v>
      </c>
      <c r="G483" s="330" t="s">
        <v>2376</v>
      </c>
      <c r="H483" s="330" t="s">
        <v>2377</v>
      </c>
      <c r="I483" s="331" t="s">
        <v>2378</v>
      </c>
      <c r="J483" s="333" t="s">
        <v>491</v>
      </c>
      <c r="K483" s="329">
        <v>44367</v>
      </c>
      <c r="L483" s="332">
        <v>-13.44</v>
      </c>
      <c r="M483" s="331" t="s">
        <v>492</v>
      </c>
      <c r="N483" s="332">
        <v>-13.44</v>
      </c>
      <c r="O483" s="332">
        <v>-13.44</v>
      </c>
      <c r="P483" s="90">
        <f t="shared" si="21"/>
        <v>475</v>
      </c>
      <c r="Q483" s="90">
        <f t="shared" si="22"/>
        <v>472</v>
      </c>
      <c r="R483" s="90">
        <f t="shared" si="23"/>
        <v>478</v>
      </c>
    </row>
    <row r="484" spans="1:18">
      <c r="A484" s="329">
        <v>44312</v>
      </c>
      <c r="B484" s="330" t="s">
        <v>2394</v>
      </c>
      <c r="C484" s="330" t="s">
        <v>2395</v>
      </c>
      <c r="D484" s="331" t="s">
        <v>61</v>
      </c>
      <c r="E484" s="331" t="s">
        <v>67</v>
      </c>
      <c r="F484" s="332">
        <v>1844.83</v>
      </c>
      <c r="G484" s="330" t="s">
        <v>2396</v>
      </c>
      <c r="H484" s="330" t="s">
        <v>2397</v>
      </c>
      <c r="I484" s="331" t="s">
        <v>2398</v>
      </c>
      <c r="J484" s="333" t="s">
        <v>491</v>
      </c>
      <c r="K484" s="329">
        <v>44312</v>
      </c>
      <c r="L484" s="332">
        <v>-14.47</v>
      </c>
      <c r="M484" s="331" t="s">
        <v>492</v>
      </c>
      <c r="N484" s="332">
        <v>-14.53</v>
      </c>
      <c r="O484" s="332">
        <v>-11.31</v>
      </c>
      <c r="P484" s="90">
        <f t="shared" si="21"/>
        <v>476</v>
      </c>
      <c r="Q484" s="90">
        <f t="shared" si="22"/>
        <v>476</v>
      </c>
      <c r="R484" s="90">
        <f t="shared" si="23"/>
        <v>475</v>
      </c>
    </row>
    <row r="485" spans="1:18" ht="22.5">
      <c r="A485" s="329">
        <v>44244</v>
      </c>
      <c r="B485" s="330" t="s">
        <v>2403</v>
      </c>
      <c r="C485" s="330" t="s">
        <v>2404</v>
      </c>
      <c r="D485" s="331" t="s">
        <v>61</v>
      </c>
      <c r="E485" s="331" t="s">
        <v>67</v>
      </c>
      <c r="F485" s="332">
        <v>28.13</v>
      </c>
      <c r="G485" s="330" t="s">
        <v>2405</v>
      </c>
      <c r="H485" s="330" t="s">
        <v>2406</v>
      </c>
      <c r="I485" s="331" t="s">
        <v>2407</v>
      </c>
      <c r="J485" s="333" t="s">
        <v>491</v>
      </c>
      <c r="K485" s="329">
        <v>44244</v>
      </c>
      <c r="L485" s="332">
        <v>-15.12</v>
      </c>
      <c r="M485" s="331" t="s">
        <v>492</v>
      </c>
      <c r="N485" s="332">
        <v>-15.12</v>
      </c>
      <c r="O485" s="332">
        <v>1.1599999999999999</v>
      </c>
      <c r="P485" s="90">
        <f t="shared" si="21"/>
        <v>477</v>
      </c>
      <c r="Q485" s="90">
        <f t="shared" si="22"/>
        <v>478</v>
      </c>
      <c r="R485" s="90">
        <f t="shared" si="23"/>
        <v>430</v>
      </c>
    </row>
    <row r="486" spans="1:18" ht="22.5">
      <c r="A486" s="329">
        <v>44495</v>
      </c>
      <c r="B486" s="330" t="s">
        <v>2335</v>
      </c>
      <c r="C486" s="330" t="s">
        <v>2336</v>
      </c>
      <c r="D486" s="331" t="s">
        <v>61</v>
      </c>
      <c r="E486" s="331" t="s">
        <v>77</v>
      </c>
      <c r="F486" s="332">
        <v>264.19</v>
      </c>
      <c r="G486" s="330" t="s">
        <v>60</v>
      </c>
      <c r="H486" s="330" t="s">
        <v>60</v>
      </c>
      <c r="I486" s="331" t="s">
        <v>2337</v>
      </c>
      <c r="J486" s="333" t="s">
        <v>491</v>
      </c>
      <c r="K486" s="329">
        <v>44495</v>
      </c>
      <c r="L486" s="332">
        <v>-9.86</v>
      </c>
      <c r="M486" s="331" t="s">
        <v>492</v>
      </c>
      <c r="N486" s="332">
        <v>-16.41</v>
      </c>
      <c r="O486" s="332">
        <v>-4.9400000000000004</v>
      </c>
      <c r="P486" s="90">
        <f t="shared" si="21"/>
        <v>478</v>
      </c>
      <c r="Q486" s="90">
        <f t="shared" si="22"/>
        <v>462</v>
      </c>
      <c r="R486" s="90">
        <f t="shared" si="23"/>
        <v>455</v>
      </c>
    </row>
    <row r="487" spans="1:18">
      <c r="A487" s="329">
        <v>44174</v>
      </c>
      <c r="B487" s="330" t="s">
        <v>2462</v>
      </c>
      <c r="C487" s="330" t="s">
        <v>2463</v>
      </c>
      <c r="D487" s="331" t="s">
        <v>61</v>
      </c>
      <c r="E487" s="331" t="s">
        <v>77</v>
      </c>
      <c r="F487" s="332">
        <v>5.88</v>
      </c>
      <c r="G487" s="330" t="s">
        <v>2464</v>
      </c>
      <c r="H487" s="330" t="s">
        <v>2465</v>
      </c>
      <c r="I487" s="331" t="s">
        <v>2466</v>
      </c>
      <c r="J487" s="333" t="s">
        <v>491</v>
      </c>
      <c r="K487" s="329">
        <v>44174</v>
      </c>
      <c r="L487" s="332">
        <v>-20.68</v>
      </c>
      <c r="M487" s="331" t="s">
        <v>492</v>
      </c>
      <c r="N487" s="332">
        <v>-16.77</v>
      </c>
      <c r="O487" s="332">
        <v>-20.83</v>
      </c>
      <c r="P487" s="90">
        <f t="shared" si="21"/>
        <v>479</v>
      </c>
      <c r="Q487" s="90">
        <f t="shared" si="22"/>
        <v>493</v>
      </c>
      <c r="R487" s="90">
        <f t="shared" si="23"/>
        <v>499</v>
      </c>
    </row>
    <row r="488" spans="1:18" ht="22.5">
      <c r="A488" s="329">
        <v>44218</v>
      </c>
      <c r="B488" s="330" t="s">
        <v>2417</v>
      </c>
      <c r="C488" s="330" t="s">
        <v>2418</v>
      </c>
      <c r="D488" s="331" t="s">
        <v>61</v>
      </c>
      <c r="E488" s="331" t="s">
        <v>77</v>
      </c>
      <c r="F488" s="332">
        <v>3409.64</v>
      </c>
      <c r="G488" s="330" t="s">
        <v>2419</v>
      </c>
      <c r="H488" s="330" t="s">
        <v>2420</v>
      </c>
      <c r="I488" s="331" t="s">
        <v>2421</v>
      </c>
      <c r="J488" s="333" t="s">
        <v>491</v>
      </c>
      <c r="K488" s="329">
        <v>44218</v>
      </c>
      <c r="L488" s="332">
        <v>-16.8</v>
      </c>
      <c r="M488" s="331" t="s">
        <v>492</v>
      </c>
      <c r="N488" s="332">
        <v>-16.8</v>
      </c>
      <c r="O488" s="332">
        <v>-22.68</v>
      </c>
      <c r="P488" s="90">
        <f t="shared" si="21"/>
        <v>480</v>
      </c>
      <c r="Q488" s="90">
        <f t="shared" si="22"/>
        <v>481</v>
      </c>
      <c r="R488" s="90">
        <f t="shared" si="23"/>
        <v>504</v>
      </c>
    </row>
    <row r="489" spans="1:18">
      <c r="A489" s="329">
        <v>43899</v>
      </c>
      <c r="B489" s="330" t="s">
        <v>332</v>
      </c>
      <c r="C489" s="330" t="s">
        <v>60</v>
      </c>
      <c r="D489" s="331" t="s">
        <v>61</v>
      </c>
      <c r="E489" s="331" t="s">
        <v>67</v>
      </c>
      <c r="F489" s="332">
        <v>212.67</v>
      </c>
      <c r="G489" s="330" t="s">
        <v>208</v>
      </c>
      <c r="H489" s="330" t="s">
        <v>60</v>
      </c>
      <c r="I489" s="331" t="s">
        <v>333</v>
      </c>
      <c r="J489" s="333" t="s">
        <v>491</v>
      </c>
      <c r="K489" s="329">
        <v>43899</v>
      </c>
      <c r="L489" s="332">
        <v>-17.14</v>
      </c>
      <c r="M489" s="331" t="s">
        <v>492</v>
      </c>
      <c r="N489" s="332">
        <v>-17.41</v>
      </c>
      <c r="O489" s="332">
        <v>-19.16</v>
      </c>
      <c r="P489" s="90">
        <f t="shared" si="21"/>
        <v>481</v>
      </c>
      <c r="Q489" s="90">
        <f t="shared" si="22"/>
        <v>482</v>
      </c>
      <c r="R489" s="90">
        <f t="shared" si="23"/>
        <v>494</v>
      </c>
    </row>
    <row r="490" spans="1:18">
      <c r="A490" s="329">
        <v>44603</v>
      </c>
      <c r="B490" s="330" t="s">
        <v>2379</v>
      </c>
      <c r="C490" s="330" t="s">
        <v>2380</v>
      </c>
      <c r="D490" s="331" t="s">
        <v>61</v>
      </c>
      <c r="E490" s="331" t="s">
        <v>67</v>
      </c>
      <c r="F490" s="332">
        <v>286.88</v>
      </c>
      <c r="G490" s="330" t="s">
        <v>2381</v>
      </c>
      <c r="H490" s="330" t="s">
        <v>2382</v>
      </c>
      <c r="I490" s="331" t="s">
        <v>2383</v>
      </c>
      <c r="J490" s="333" t="s">
        <v>491</v>
      </c>
      <c r="K490" s="329">
        <v>44603</v>
      </c>
      <c r="L490" s="332">
        <v>-13.98</v>
      </c>
      <c r="M490" s="331" t="s">
        <v>492</v>
      </c>
      <c r="N490" s="332">
        <v>-17.53</v>
      </c>
      <c r="O490" s="332">
        <v>8.11</v>
      </c>
      <c r="P490" s="90">
        <f t="shared" si="21"/>
        <v>482</v>
      </c>
      <c r="Q490" s="90">
        <f t="shared" si="22"/>
        <v>473</v>
      </c>
      <c r="R490" s="90">
        <f t="shared" si="23"/>
        <v>386</v>
      </c>
    </row>
    <row r="491" spans="1:18" ht="22.5">
      <c r="A491" s="329">
        <v>44207</v>
      </c>
      <c r="B491" s="330" t="s">
        <v>2408</v>
      </c>
      <c r="C491" s="330" t="s">
        <v>2409</v>
      </c>
      <c r="D491" s="331" t="s">
        <v>61</v>
      </c>
      <c r="E491" s="331" t="s">
        <v>77</v>
      </c>
      <c r="F491" s="332">
        <v>100.26</v>
      </c>
      <c r="G491" s="330" t="s">
        <v>2410</v>
      </c>
      <c r="H491" s="330" t="s">
        <v>2411</v>
      </c>
      <c r="I491" s="331" t="s">
        <v>2412</v>
      </c>
      <c r="J491" s="333" t="s">
        <v>491</v>
      </c>
      <c r="K491" s="329">
        <v>44207</v>
      </c>
      <c r="L491" s="332">
        <v>-15.34</v>
      </c>
      <c r="M491" s="331" t="s">
        <v>492</v>
      </c>
      <c r="N491" s="332">
        <v>-18.04</v>
      </c>
      <c r="O491" s="332">
        <v>-4.92</v>
      </c>
      <c r="P491" s="90">
        <f t="shared" si="21"/>
        <v>483</v>
      </c>
      <c r="Q491" s="90">
        <f t="shared" si="22"/>
        <v>479</v>
      </c>
      <c r="R491" s="90">
        <f t="shared" si="23"/>
        <v>454</v>
      </c>
    </row>
    <row r="492" spans="1:18">
      <c r="A492" s="329">
        <v>44644</v>
      </c>
      <c r="B492" s="330" t="s">
        <v>2432</v>
      </c>
      <c r="C492" s="330" t="s">
        <v>2433</v>
      </c>
      <c r="D492" s="331" t="s">
        <v>61</v>
      </c>
      <c r="E492" s="331" t="s">
        <v>77</v>
      </c>
      <c r="F492" s="332">
        <v>35.76</v>
      </c>
      <c r="G492" s="330" t="s">
        <v>60</v>
      </c>
      <c r="H492" s="330" t="s">
        <v>60</v>
      </c>
      <c r="I492" s="331" t="s">
        <v>2434</v>
      </c>
      <c r="J492" s="333" t="s">
        <v>491</v>
      </c>
      <c r="K492" s="329">
        <v>44644</v>
      </c>
      <c r="L492" s="332">
        <v>-18.100000000000001</v>
      </c>
      <c r="M492" s="331" t="s">
        <v>492</v>
      </c>
      <c r="N492" s="332">
        <v>-18.100000000000001</v>
      </c>
      <c r="O492" s="332">
        <v>-18.100000000000001</v>
      </c>
      <c r="P492" s="90">
        <f t="shared" si="21"/>
        <v>484</v>
      </c>
      <c r="Q492" s="90">
        <f t="shared" si="22"/>
        <v>485</v>
      </c>
      <c r="R492" s="90">
        <f t="shared" si="23"/>
        <v>491</v>
      </c>
    </row>
    <row r="493" spans="1:18">
      <c r="A493" s="329">
        <v>44813</v>
      </c>
      <c r="B493" s="330" t="s">
        <v>2438</v>
      </c>
      <c r="C493" s="330" t="s">
        <v>2439</v>
      </c>
      <c r="D493" s="331" t="s">
        <v>61</v>
      </c>
      <c r="E493" s="331" t="s">
        <v>67</v>
      </c>
      <c r="F493" s="338">
        <v>0.497</v>
      </c>
      <c r="G493" s="330" t="s">
        <v>2440</v>
      </c>
      <c r="H493" s="330" t="s">
        <v>60</v>
      </c>
      <c r="I493" s="331" t="s">
        <v>2441</v>
      </c>
      <c r="J493" s="333" t="s">
        <v>491</v>
      </c>
      <c r="K493" s="329">
        <v>44813</v>
      </c>
      <c r="L493" s="332">
        <v>-19.079999999999998</v>
      </c>
      <c r="M493" s="331" t="s">
        <v>492</v>
      </c>
      <c r="N493" s="332">
        <v>-19.079999999999998</v>
      </c>
      <c r="O493" s="332">
        <v>-19.079999999999998</v>
      </c>
      <c r="P493" s="90">
        <f t="shared" si="21"/>
        <v>485</v>
      </c>
      <c r="Q493" s="90">
        <f t="shared" si="22"/>
        <v>487</v>
      </c>
      <c r="R493" s="90">
        <f t="shared" si="23"/>
        <v>493</v>
      </c>
    </row>
    <row r="494" spans="1:18">
      <c r="A494" s="329">
        <v>44617</v>
      </c>
      <c r="B494" s="330" t="s">
        <v>2422</v>
      </c>
      <c r="C494" s="330" t="s">
        <v>2423</v>
      </c>
      <c r="D494" s="331" t="s">
        <v>61</v>
      </c>
      <c r="E494" s="331" t="s">
        <v>77</v>
      </c>
      <c r="F494" s="332">
        <v>1279.8</v>
      </c>
      <c r="G494" s="330" t="s">
        <v>2424</v>
      </c>
      <c r="H494" s="330" t="s">
        <v>2425</v>
      </c>
      <c r="I494" s="331" t="s">
        <v>2426</v>
      </c>
      <c r="J494" s="333" t="s">
        <v>491</v>
      </c>
      <c r="K494" s="329">
        <v>44617</v>
      </c>
      <c r="L494" s="332">
        <v>-17.62</v>
      </c>
      <c r="M494" s="331" t="s">
        <v>492</v>
      </c>
      <c r="N494" s="332">
        <v>-19.149999999999999</v>
      </c>
      <c r="O494" s="332">
        <v>-17.72</v>
      </c>
      <c r="P494" s="90">
        <f t="shared" si="21"/>
        <v>486</v>
      </c>
      <c r="Q494" s="90">
        <f t="shared" si="22"/>
        <v>483</v>
      </c>
      <c r="R494" s="90">
        <f t="shared" si="23"/>
        <v>490</v>
      </c>
    </row>
    <row r="495" spans="1:18" ht="22.5">
      <c r="A495" s="329">
        <v>44229</v>
      </c>
      <c r="B495" s="330" t="s">
        <v>2350</v>
      </c>
      <c r="C495" s="330" t="s">
        <v>2351</v>
      </c>
      <c r="D495" s="331" t="s">
        <v>61</v>
      </c>
      <c r="E495" s="331" t="s">
        <v>77</v>
      </c>
      <c r="F495" s="332">
        <v>1.8</v>
      </c>
      <c r="G495" s="330" t="s">
        <v>2442</v>
      </c>
      <c r="H495" s="330" t="s">
        <v>2353</v>
      </c>
      <c r="I495" s="331" t="s">
        <v>2443</v>
      </c>
      <c r="J495" s="333" t="s">
        <v>491</v>
      </c>
      <c r="K495" s="329">
        <v>44229</v>
      </c>
      <c r="L495" s="332">
        <v>-19.25</v>
      </c>
      <c r="M495" s="331" t="s">
        <v>492</v>
      </c>
      <c r="N495" s="332">
        <v>-19.25</v>
      </c>
      <c r="O495" s="332">
        <v>-19.25</v>
      </c>
      <c r="P495" s="90">
        <f t="shared" si="21"/>
        <v>487</v>
      </c>
      <c r="Q495" s="90">
        <f t="shared" si="22"/>
        <v>488</v>
      </c>
      <c r="R495" s="90">
        <f t="shared" si="23"/>
        <v>495</v>
      </c>
    </row>
    <row r="496" spans="1:18">
      <c r="A496" s="329">
        <v>44810</v>
      </c>
      <c r="B496" s="330" t="s">
        <v>2656</v>
      </c>
      <c r="C496" s="330" t="s">
        <v>2657</v>
      </c>
      <c r="D496" s="331" t="s">
        <v>61</v>
      </c>
      <c r="E496" s="331" t="s">
        <v>67</v>
      </c>
      <c r="F496" s="338">
        <v>0.65</v>
      </c>
      <c r="G496" s="330" t="s">
        <v>2658</v>
      </c>
      <c r="H496" s="330" t="s">
        <v>2659</v>
      </c>
      <c r="I496" s="331" t="s">
        <v>2660</v>
      </c>
      <c r="J496" s="333" t="s">
        <v>491</v>
      </c>
      <c r="K496" s="329">
        <v>44810</v>
      </c>
      <c r="L496" s="332">
        <v>-50.32</v>
      </c>
      <c r="M496" s="331" t="s">
        <v>492</v>
      </c>
      <c r="N496" s="332">
        <v>-19.27</v>
      </c>
      <c r="O496" s="332">
        <v>-19.68</v>
      </c>
      <c r="P496" s="90">
        <f t="shared" si="21"/>
        <v>488</v>
      </c>
      <c r="Q496" s="90">
        <f t="shared" si="22"/>
        <v>540</v>
      </c>
      <c r="R496" s="90">
        <f t="shared" si="23"/>
        <v>497</v>
      </c>
    </row>
    <row r="497" spans="1:18">
      <c r="A497" s="329">
        <v>44769</v>
      </c>
      <c r="B497" s="330" t="s">
        <v>2448</v>
      </c>
      <c r="C497" s="330" t="s">
        <v>2449</v>
      </c>
      <c r="D497" s="331" t="s">
        <v>61</v>
      </c>
      <c r="E497" s="331" t="s">
        <v>77</v>
      </c>
      <c r="F497" s="332">
        <v>19.600000000000001</v>
      </c>
      <c r="G497" s="330" t="s">
        <v>60</v>
      </c>
      <c r="H497" s="330" t="s">
        <v>2450</v>
      </c>
      <c r="I497" s="331" t="s">
        <v>2451</v>
      </c>
      <c r="J497" s="333" t="s">
        <v>491</v>
      </c>
      <c r="K497" s="329">
        <v>44769</v>
      </c>
      <c r="L497" s="332">
        <v>-19.71</v>
      </c>
      <c r="M497" s="331" t="s">
        <v>492</v>
      </c>
      <c r="N497" s="332">
        <v>-19.71</v>
      </c>
      <c r="O497" s="332">
        <v>-13.44</v>
      </c>
      <c r="P497" s="90">
        <f t="shared" si="21"/>
        <v>489</v>
      </c>
      <c r="Q497" s="90">
        <f t="shared" si="22"/>
        <v>490</v>
      </c>
      <c r="R497" s="90">
        <f t="shared" si="23"/>
        <v>478</v>
      </c>
    </row>
    <row r="498" spans="1:18" ht="22.5">
      <c r="A498" s="329">
        <v>44497</v>
      </c>
      <c r="B498" s="330" t="s">
        <v>2413</v>
      </c>
      <c r="C498" s="330" t="s">
        <v>2414</v>
      </c>
      <c r="D498" s="331" t="s">
        <v>61</v>
      </c>
      <c r="E498" s="331" t="s">
        <v>77</v>
      </c>
      <c r="F498" s="332">
        <v>77.540000000000006</v>
      </c>
      <c r="G498" s="330" t="s">
        <v>2415</v>
      </c>
      <c r="H498" s="330" t="s">
        <v>60</v>
      </c>
      <c r="I498" s="331" t="s">
        <v>2416</v>
      </c>
      <c r="J498" s="333" t="s">
        <v>491</v>
      </c>
      <c r="K498" s="329">
        <v>44497</v>
      </c>
      <c r="L498" s="332">
        <v>-15.79</v>
      </c>
      <c r="M498" s="331" t="s">
        <v>492</v>
      </c>
      <c r="N498" s="332">
        <v>-19.8</v>
      </c>
      <c r="O498" s="332">
        <v>-20.99</v>
      </c>
      <c r="P498" s="90">
        <f t="shared" si="21"/>
        <v>490</v>
      </c>
      <c r="Q498" s="90">
        <f t="shared" si="22"/>
        <v>480</v>
      </c>
      <c r="R498" s="90">
        <f t="shared" si="23"/>
        <v>501</v>
      </c>
    </row>
    <row r="499" spans="1:18">
      <c r="A499" s="329">
        <v>44795</v>
      </c>
      <c r="B499" s="330" t="s">
        <v>2144</v>
      </c>
      <c r="C499" s="330" t="s">
        <v>2145</v>
      </c>
      <c r="D499" s="331" t="s">
        <v>61</v>
      </c>
      <c r="E499" s="331" t="s">
        <v>77</v>
      </c>
      <c r="F499" s="332">
        <v>103.65</v>
      </c>
      <c r="G499" s="330" t="s">
        <v>2146</v>
      </c>
      <c r="H499" s="330" t="s">
        <v>60</v>
      </c>
      <c r="I499" s="331" t="s">
        <v>2147</v>
      </c>
      <c r="J499" s="333" t="s">
        <v>491</v>
      </c>
      <c r="K499" s="329">
        <v>44795</v>
      </c>
      <c r="L499" s="338">
        <v>0.89900000000000002</v>
      </c>
      <c r="M499" s="331" t="s">
        <v>492</v>
      </c>
      <c r="N499" s="332">
        <v>-20.170000000000002</v>
      </c>
      <c r="O499" s="332">
        <v>35.619999999999997</v>
      </c>
      <c r="P499" s="90">
        <f t="shared" si="21"/>
        <v>491</v>
      </c>
      <c r="Q499" s="90">
        <f t="shared" si="22"/>
        <v>414</v>
      </c>
      <c r="R499" s="90">
        <f t="shared" si="23"/>
        <v>219</v>
      </c>
    </row>
    <row r="500" spans="1:18" ht="22.5">
      <c r="A500" s="329">
        <v>43901</v>
      </c>
      <c r="B500" s="330" t="s">
        <v>2444</v>
      </c>
      <c r="C500" s="330" t="s">
        <v>2445</v>
      </c>
      <c r="D500" s="331" t="s">
        <v>61</v>
      </c>
      <c r="E500" s="331" t="s">
        <v>77</v>
      </c>
      <c r="F500" s="332">
        <v>144.88</v>
      </c>
      <c r="G500" s="330" t="s">
        <v>2446</v>
      </c>
      <c r="H500" s="330" t="s">
        <v>60</v>
      </c>
      <c r="I500" s="331" t="s">
        <v>2447</v>
      </c>
      <c r="J500" s="333" t="s">
        <v>491</v>
      </c>
      <c r="K500" s="329">
        <v>43901</v>
      </c>
      <c r="L500" s="332">
        <v>-19.670000000000002</v>
      </c>
      <c r="M500" s="331" t="s">
        <v>492</v>
      </c>
      <c r="N500" s="332">
        <v>-21.55</v>
      </c>
      <c r="O500" s="332">
        <v>-10.23</v>
      </c>
      <c r="P500" s="90">
        <f t="shared" si="21"/>
        <v>492</v>
      </c>
      <c r="Q500" s="90">
        <f t="shared" si="22"/>
        <v>489</v>
      </c>
      <c r="R500" s="90">
        <f t="shared" si="23"/>
        <v>472</v>
      </c>
    </row>
    <row r="501" spans="1:18">
      <c r="A501" s="329">
        <v>44711</v>
      </c>
      <c r="B501" s="330" t="s">
        <v>2497</v>
      </c>
      <c r="C501" s="330" t="s">
        <v>2498</v>
      </c>
      <c r="D501" s="331" t="s">
        <v>61</v>
      </c>
      <c r="E501" s="331" t="s">
        <v>67</v>
      </c>
      <c r="F501" s="332">
        <v>186.5</v>
      </c>
      <c r="G501" s="330" t="s">
        <v>2499</v>
      </c>
      <c r="H501" s="330" t="s">
        <v>60</v>
      </c>
      <c r="I501" s="331" t="s">
        <v>2500</v>
      </c>
      <c r="J501" s="333" t="s">
        <v>491</v>
      </c>
      <c r="K501" s="329">
        <v>44711</v>
      </c>
      <c r="L501" s="332">
        <v>-26.7</v>
      </c>
      <c r="M501" s="331" t="s">
        <v>492</v>
      </c>
      <c r="N501" s="332">
        <v>-21.84</v>
      </c>
      <c r="O501" s="332">
        <v>-17.600000000000001</v>
      </c>
      <c r="P501" s="90">
        <f t="shared" si="21"/>
        <v>493</v>
      </c>
      <c r="Q501" s="90">
        <f t="shared" si="22"/>
        <v>502</v>
      </c>
      <c r="R501" s="90">
        <f t="shared" si="23"/>
        <v>489</v>
      </c>
    </row>
    <row r="502" spans="1:18">
      <c r="A502" s="329">
        <v>44446</v>
      </c>
      <c r="B502" s="330" t="s">
        <v>2487</v>
      </c>
      <c r="C502" s="330" t="s">
        <v>60</v>
      </c>
      <c r="D502" s="331" t="s">
        <v>61</v>
      </c>
      <c r="E502" s="331" t="s">
        <v>67</v>
      </c>
      <c r="F502" s="332">
        <v>54.7</v>
      </c>
      <c r="G502" s="330" t="s">
        <v>2488</v>
      </c>
      <c r="H502" s="330" t="s">
        <v>60</v>
      </c>
      <c r="I502" s="331" t="s">
        <v>2489</v>
      </c>
      <c r="J502" s="333" t="s">
        <v>491</v>
      </c>
      <c r="K502" s="329">
        <v>44446</v>
      </c>
      <c r="L502" s="332">
        <v>-25.9</v>
      </c>
      <c r="M502" s="331" t="s">
        <v>492</v>
      </c>
      <c r="N502" s="332">
        <v>-22.64</v>
      </c>
      <c r="O502" s="332">
        <v>-20.92</v>
      </c>
      <c r="P502" s="90">
        <f t="shared" si="21"/>
        <v>494</v>
      </c>
      <c r="Q502" s="90">
        <f t="shared" si="22"/>
        <v>499</v>
      </c>
      <c r="R502" s="90">
        <f t="shared" si="23"/>
        <v>500</v>
      </c>
    </row>
    <row r="503" spans="1:18" ht="22.5">
      <c r="A503" s="329">
        <v>44353</v>
      </c>
      <c r="B503" s="330" t="s">
        <v>2403</v>
      </c>
      <c r="C503" s="330" t="s">
        <v>2404</v>
      </c>
      <c r="D503" s="331" t="s">
        <v>61</v>
      </c>
      <c r="E503" s="331" t="s">
        <v>77</v>
      </c>
      <c r="F503" s="332">
        <v>36.54</v>
      </c>
      <c r="G503" s="330" t="s">
        <v>2471</v>
      </c>
      <c r="H503" s="330" t="s">
        <v>2472</v>
      </c>
      <c r="I503" s="331" t="s">
        <v>2473</v>
      </c>
      <c r="J503" s="333" t="s">
        <v>491</v>
      </c>
      <c r="K503" s="329">
        <v>44353</v>
      </c>
      <c r="L503" s="332">
        <v>-22.8</v>
      </c>
      <c r="M503" s="331" t="s">
        <v>492</v>
      </c>
      <c r="N503" s="332">
        <v>-22.8</v>
      </c>
      <c r="O503" s="332">
        <v>-28.73</v>
      </c>
      <c r="P503" s="90">
        <f t="shared" si="21"/>
        <v>495</v>
      </c>
      <c r="Q503" s="90">
        <f t="shared" si="22"/>
        <v>495</v>
      </c>
      <c r="R503" s="90">
        <f t="shared" si="23"/>
        <v>517</v>
      </c>
    </row>
    <row r="504" spans="1:18" ht="22.5">
      <c r="A504" s="329">
        <v>44623</v>
      </c>
      <c r="B504" s="330" t="s">
        <v>2547</v>
      </c>
      <c r="C504" s="330" t="s">
        <v>2548</v>
      </c>
      <c r="D504" s="331" t="s">
        <v>61</v>
      </c>
      <c r="E504" s="331" t="s">
        <v>77</v>
      </c>
      <c r="F504" s="338">
        <v>0.34899999999999998</v>
      </c>
      <c r="G504" s="330" t="s">
        <v>2549</v>
      </c>
      <c r="H504" s="330" t="s">
        <v>2550</v>
      </c>
      <c r="I504" s="331" t="s">
        <v>2551</v>
      </c>
      <c r="J504" s="333" t="s">
        <v>491</v>
      </c>
      <c r="K504" s="329">
        <v>44623</v>
      </c>
      <c r="L504" s="332">
        <v>-33.380000000000003</v>
      </c>
      <c r="M504" s="331" t="s">
        <v>492</v>
      </c>
      <c r="N504" s="332">
        <v>-23.08</v>
      </c>
      <c r="O504" s="332">
        <v>37.93</v>
      </c>
      <c r="P504" s="90">
        <f t="shared" si="21"/>
        <v>496</v>
      </c>
      <c r="Q504" s="90">
        <f t="shared" si="22"/>
        <v>515</v>
      </c>
      <c r="R504" s="90">
        <f t="shared" si="23"/>
        <v>209</v>
      </c>
    </row>
    <row r="505" spans="1:18" ht="22.5">
      <c r="A505" s="329">
        <v>44547</v>
      </c>
      <c r="B505" s="330" t="s">
        <v>2399</v>
      </c>
      <c r="C505" s="330" t="s">
        <v>2400</v>
      </c>
      <c r="D505" s="331" t="s">
        <v>61</v>
      </c>
      <c r="E505" s="331" t="s">
        <v>77</v>
      </c>
      <c r="F505" s="338">
        <v>0.18</v>
      </c>
      <c r="G505" s="330" t="s">
        <v>60</v>
      </c>
      <c r="H505" s="330" t="s">
        <v>2401</v>
      </c>
      <c r="I505" s="331" t="s">
        <v>2402</v>
      </c>
      <c r="J505" s="333" t="s">
        <v>491</v>
      </c>
      <c r="K505" s="329">
        <v>44547</v>
      </c>
      <c r="L505" s="332">
        <v>-15.05</v>
      </c>
      <c r="M505" s="331" t="s">
        <v>492</v>
      </c>
      <c r="N505" s="332">
        <v>-23.33</v>
      </c>
      <c r="O505" s="332">
        <v>17.059999999999999</v>
      </c>
      <c r="P505" s="90">
        <f t="shared" si="21"/>
        <v>497</v>
      </c>
      <c r="Q505" s="90">
        <f t="shared" si="22"/>
        <v>477</v>
      </c>
      <c r="R505" s="90">
        <f t="shared" si="23"/>
        <v>321</v>
      </c>
    </row>
    <row r="506" spans="1:18">
      <c r="A506" s="329">
        <v>44369</v>
      </c>
      <c r="B506" s="330" t="s">
        <v>2492</v>
      </c>
      <c r="C506" s="330" t="s">
        <v>2493</v>
      </c>
      <c r="D506" s="331" t="s">
        <v>61</v>
      </c>
      <c r="E506" s="331" t="s">
        <v>67</v>
      </c>
      <c r="F506" s="332">
        <v>13.89</v>
      </c>
      <c r="G506" s="330" t="s">
        <v>2494</v>
      </c>
      <c r="H506" s="330" t="s">
        <v>2495</v>
      </c>
      <c r="I506" s="331" t="s">
        <v>2496</v>
      </c>
      <c r="J506" s="333" t="s">
        <v>491</v>
      </c>
      <c r="K506" s="329">
        <v>44369</v>
      </c>
      <c r="L506" s="332">
        <v>-26.53</v>
      </c>
      <c r="M506" s="331" t="s">
        <v>492</v>
      </c>
      <c r="N506" s="332">
        <v>-23.4</v>
      </c>
      <c r="O506" s="332">
        <v>-26.53</v>
      </c>
      <c r="P506" s="90">
        <f t="shared" si="21"/>
        <v>498</v>
      </c>
      <c r="Q506" s="90">
        <f t="shared" si="22"/>
        <v>501</v>
      </c>
      <c r="R506" s="90">
        <f t="shared" si="23"/>
        <v>513</v>
      </c>
    </row>
    <row r="507" spans="1:18">
      <c r="A507" s="329">
        <v>43941</v>
      </c>
      <c r="B507" s="330" t="s">
        <v>2457</v>
      </c>
      <c r="C507" s="330" t="s">
        <v>2458</v>
      </c>
      <c r="D507" s="331" t="s">
        <v>61</v>
      </c>
      <c r="E507" s="331" t="s">
        <v>67</v>
      </c>
      <c r="F507" s="332">
        <v>49.15</v>
      </c>
      <c r="G507" s="330" t="s">
        <v>2459</v>
      </c>
      <c r="H507" s="330" t="s">
        <v>2460</v>
      </c>
      <c r="I507" s="331" t="s">
        <v>2461</v>
      </c>
      <c r="J507" s="333" t="s">
        <v>491</v>
      </c>
      <c r="K507" s="329">
        <v>43941</v>
      </c>
      <c r="L507" s="332">
        <v>-20.49</v>
      </c>
      <c r="M507" s="331" t="s">
        <v>492</v>
      </c>
      <c r="N507" s="332">
        <v>-23.87</v>
      </c>
      <c r="O507" s="332">
        <v>30.85</v>
      </c>
      <c r="P507" s="90">
        <f t="shared" si="21"/>
        <v>499</v>
      </c>
      <c r="Q507" s="90">
        <f t="shared" si="22"/>
        <v>492</v>
      </c>
      <c r="R507" s="90">
        <f t="shared" si="23"/>
        <v>245</v>
      </c>
    </row>
    <row r="508" spans="1:18">
      <c r="A508" s="329">
        <v>44484</v>
      </c>
      <c r="B508" s="330" t="s">
        <v>2501</v>
      </c>
      <c r="C508" s="330" t="s">
        <v>2502</v>
      </c>
      <c r="D508" s="331" t="s">
        <v>61</v>
      </c>
      <c r="E508" s="331" t="s">
        <v>67</v>
      </c>
      <c r="F508" s="332">
        <v>4.47</v>
      </c>
      <c r="G508" s="330" t="s">
        <v>2503</v>
      </c>
      <c r="H508" s="330" t="s">
        <v>2504</v>
      </c>
      <c r="I508" s="331" t="s">
        <v>2505</v>
      </c>
      <c r="J508" s="333" t="s">
        <v>491</v>
      </c>
      <c r="K508" s="329">
        <v>44484</v>
      </c>
      <c r="L508" s="332">
        <v>-27.06</v>
      </c>
      <c r="M508" s="331" t="s">
        <v>492</v>
      </c>
      <c r="N508" s="332">
        <v>-24.29</v>
      </c>
      <c r="O508" s="332">
        <v>-24.29</v>
      </c>
      <c r="P508" s="90">
        <f t="shared" si="21"/>
        <v>500</v>
      </c>
      <c r="Q508" s="90">
        <f t="shared" si="22"/>
        <v>503</v>
      </c>
      <c r="R508" s="90">
        <f t="shared" si="23"/>
        <v>509</v>
      </c>
    </row>
    <row r="509" spans="1:18">
      <c r="A509" s="329">
        <v>44676</v>
      </c>
      <c r="B509" s="330" t="s">
        <v>2526</v>
      </c>
      <c r="C509" s="330" t="s">
        <v>2527</v>
      </c>
      <c r="D509" s="331" t="s">
        <v>61</v>
      </c>
      <c r="E509" s="331" t="s">
        <v>77</v>
      </c>
      <c r="F509" s="332">
        <v>122.72</v>
      </c>
      <c r="G509" s="330" t="s">
        <v>2528</v>
      </c>
      <c r="H509" s="330" t="s">
        <v>2529</v>
      </c>
      <c r="I509" s="331" t="s">
        <v>2530</v>
      </c>
      <c r="J509" s="333" t="s">
        <v>491</v>
      </c>
      <c r="K509" s="329">
        <v>44676</v>
      </c>
      <c r="L509" s="332">
        <v>-30.06</v>
      </c>
      <c r="M509" s="331" t="s">
        <v>492</v>
      </c>
      <c r="N509" s="332">
        <v>-25.49</v>
      </c>
      <c r="O509" s="332">
        <v>-22.97</v>
      </c>
      <c r="P509" s="90">
        <f t="shared" si="21"/>
        <v>501</v>
      </c>
      <c r="Q509" s="90">
        <f t="shared" si="22"/>
        <v>510</v>
      </c>
      <c r="R509" s="90">
        <f t="shared" si="23"/>
        <v>506</v>
      </c>
    </row>
    <row r="510" spans="1:18" ht="22.5">
      <c r="A510" s="329">
        <v>44199</v>
      </c>
      <c r="B510" s="330" t="s">
        <v>2350</v>
      </c>
      <c r="C510" s="330" t="s">
        <v>2351</v>
      </c>
      <c r="D510" s="331" t="s">
        <v>61</v>
      </c>
      <c r="E510" s="331" t="s">
        <v>77</v>
      </c>
      <c r="F510" s="332">
        <v>1.63</v>
      </c>
      <c r="G510" s="330" t="s">
        <v>2490</v>
      </c>
      <c r="H510" s="330" t="s">
        <v>2353</v>
      </c>
      <c r="I510" s="331" t="s">
        <v>2491</v>
      </c>
      <c r="J510" s="333" t="s">
        <v>491</v>
      </c>
      <c r="K510" s="329">
        <v>44199</v>
      </c>
      <c r="L510" s="332">
        <v>-25.98</v>
      </c>
      <c r="M510" s="331" t="s">
        <v>492</v>
      </c>
      <c r="N510" s="332">
        <v>-25.98</v>
      </c>
      <c r="O510" s="332">
        <v>-25.98</v>
      </c>
      <c r="P510" s="90">
        <f t="shared" si="21"/>
        <v>502</v>
      </c>
      <c r="Q510" s="90">
        <f t="shared" si="22"/>
        <v>500</v>
      </c>
      <c r="R510" s="90">
        <f t="shared" si="23"/>
        <v>512</v>
      </c>
    </row>
    <row r="511" spans="1:18">
      <c r="A511" s="329">
        <v>44427</v>
      </c>
      <c r="B511" s="330" t="s">
        <v>2435</v>
      </c>
      <c r="C511" s="330" t="s">
        <v>2436</v>
      </c>
      <c r="D511" s="331" t="s">
        <v>61</v>
      </c>
      <c r="E511" s="331" t="s">
        <v>77</v>
      </c>
      <c r="F511" s="338">
        <v>0.66</v>
      </c>
      <c r="G511" s="330" t="s">
        <v>60</v>
      </c>
      <c r="H511" s="330" t="s">
        <v>60</v>
      </c>
      <c r="I511" s="331" t="s">
        <v>2437</v>
      </c>
      <c r="J511" s="333" t="s">
        <v>491</v>
      </c>
      <c r="K511" s="329">
        <v>44427</v>
      </c>
      <c r="L511" s="332">
        <v>-18.23</v>
      </c>
      <c r="M511" s="331" t="s">
        <v>492</v>
      </c>
      <c r="N511" s="332">
        <v>-26.94</v>
      </c>
      <c r="O511" s="332">
        <v>-34.26</v>
      </c>
      <c r="P511" s="90">
        <f t="shared" si="21"/>
        <v>503</v>
      </c>
      <c r="Q511" s="90">
        <f t="shared" si="22"/>
        <v>486</v>
      </c>
      <c r="R511" s="90">
        <f t="shared" si="23"/>
        <v>528</v>
      </c>
    </row>
    <row r="512" spans="1:18" ht="56.25">
      <c r="A512" s="329">
        <v>44599</v>
      </c>
      <c r="B512" s="330" t="s">
        <v>2506</v>
      </c>
      <c r="C512" s="330" t="s">
        <v>2507</v>
      </c>
      <c r="D512" s="331" t="s">
        <v>61</v>
      </c>
      <c r="E512" s="331" t="s">
        <v>67</v>
      </c>
      <c r="F512" s="332">
        <v>29.36</v>
      </c>
      <c r="G512" s="330" t="s">
        <v>2508</v>
      </c>
      <c r="H512" s="330" t="s">
        <v>2509</v>
      </c>
      <c r="I512" s="331" t="s">
        <v>2510</v>
      </c>
      <c r="J512" s="333" t="s">
        <v>491</v>
      </c>
      <c r="K512" s="329">
        <v>44599</v>
      </c>
      <c r="L512" s="332">
        <v>-27.63</v>
      </c>
      <c r="M512" s="331" t="s">
        <v>492</v>
      </c>
      <c r="N512" s="332">
        <v>-27.63</v>
      </c>
      <c r="O512" s="332">
        <v>-31.25</v>
      </c>
      <c r="P512" s="90">
        <f t="shared" si="21"/>
        <v>504</v>
      </c>
      <c r="Q512" s="90">
        <f t="shared" si="22"/>
        <v>504</v>
      </c>
      <c r="R512" s="90">
        <f t="shared" si="23"/>
        <v>524</v>
      </c>
    </row>
    <row r="513" spans="1:18">
      <c r="A513" s="329">
        <v>44295</v>
      </c>
      <c r="B513" s="330" t="s">
        <v>2511</v>
      </c>
      <c r="C513" s="330" t="s">
        <v>2512</v>
      </c>
      <c r="D513" s="331" t="s">
        <v>61</v>
      </c>
      <c r="E513" s="331" t="s">
        <v>67</v>
      </c>
      <c r="F513" s="332">
        <v>14.5</v>
      </c>
      <c r="G513" s="330" t="s">
        <v>60</v>
      </c>
      <c r="H513" s="330" t="s">
        <v>2513</v>
      </c>
      <c r="I513" s="331" t="s">
        <v>2514</v>
      </c>
      <c r="J513" s="333" t="s">
        <v>491</v>
      </c>
      <c r="K513" s="329">
        <v>44295</v>
      </c>
      <c r="L513" s="332">
        <v>-27.69</v>
      </c>
      <c r="M513" s="331" t="s">
        <v>492</v>
      </c>
      <c r="N513" s="332">
        <v>-27.69</v>
      </c>
      <c r="O513" s="332">
        <v>-9.18</v>
      </c>
      <c r="P513" s="90">
        <f t="shared" si="21"/>
        <v>505</v>
      </c>
      <c r="Q513" s="90">
        <f t="shared" si="22"/>
        <v>505</v>
      </c>
      <c r="R513" s="90">
        <f t="shared" si="23"/>
        <v>466</v>
      </c>
    </row>
    <row r="514" spans="1:18" ht="22.5">
      <c r="A514" s="329">
        <v>44192</v>
      </c>
      <c r="B514" s="330" t="s">
        <v>2350</v>
      </c>
      <c r="C514" s="330" t="s">
        <v>2351</v>
      </c>
      <c r="D514" s="331" t="s">
        <v>61</v>
      </c>
      <c r="E514" s="331" t="s">
        <v>77</v>
      </c>
      <c r="F514" s="332">
        <v>1.51</v>
      </c>
      <c r="G514" s="330" t="s">
        <v>60</v>
      </c>
      <c r="H514" s="330" t="s">
        <v>2377</v>
      </c>
      <c r="I514" s="331" t="s">
        <v>2515</v>
      </c>
      <c r="J514" s="333" t="s">
        <v>491</v>
      </c>
      <c r="K514" s="329">
        <v>44192</v>
      </c>
      <c r="L514" s="332">
        <v>-28.4</v>
      </c>
      <c r="M514" s="331" t="s">
        <v>492</v>
      </c>
      <c r="N514" s="332">
        <v>-28.4</v>
      </c>
      <c r="O514" s="332">
        <v>-28.4</v>
      </c>
      <c r="P514" s="90">
        <f t="shared" si="21"/>
        <v>506</v>
      </c>
      <c r="Q514" s="90">
        <f t="shared" si="22"/>
        <v>506</v>
      </c>
      <c r="R514" s="90">
        <f t="shared" si="23"/>
        <v>514</v>
      </c>
    </row>
    <row r="515" spans="1:18" ht="22.5">
      <c r="A515" s="329">
        <v>44186</v>
      </c>
      <c r="B515" s="330" t="s">
        <v>2350</v>
      </c>
      <c r="C515" s="330" t="s">
        <v>2351</v>
      </c>
      <c r="D515" s="331" t="s">
        <v>61</v>
      </c>
      <c r="E515" s="331" t="s">
        <v>77</v>
      </c>
      <c r="F515" s="332">
        <v>1.59</v>
      </c>
      <c r="G515" s="330" t="s">
        <v>2516</v>
      </c>
      <c r="H515" s="330" t="s">
        <v>2353</v>
      </c>
      <c r="I515" s="331" t="s">
        <v>2517</v>
      </c>
      <c r="J515" s="333" t="s">
        <v>491</v>
      </c>
      <c r="K515" s="329">
        <v>44186</v>
      </c>
      <c r="L515" s="332">
        <v>-28.67</v>
      </c>
      <c r="M515" s="331" t="s">
        <v>492</v>
      </c>
      <c r="N515" s="332">
        <v>-28.67</v>
      </c>
      <c r="O515" s="332">
        <v>-28.67</v>
      </c>
      <c r="P515" s="90">
        <f t="shared" si="21"/>
        <v>507</v>
      </c>
      <c r="Q515" s="90">
        <f t="shared" si="22"/>
        <v>507</v>
      </c>
      <c r="R515" s="90">
        <f t="shared" si="23"/>
        <v>516</v>
      </c>
    </row>
    <row r="516" spans="1:18">
      <c r="A516" s="329">
        <v>44379</v>
      </c>
      <c r="B516" s="330" t="s">
        <v>2452</v>
      </c>
      <c r="C516" s="330" t="s">
        <v>2453</v>
      </c>
      <c r="D516" s="331" t="s">
        <v>61</v>
      </c>
      <c r="E516" s="331" t="s">
        <v>67</v>
      </c>
      <c r="F516" s="332">
        <v>80.34</v>
      </c>
      <c r="G516" s="330" t="s">
        <v>2454</v>
      </c>
      <c r="H516" s="330" t="s">
        <v>2455</v>
      </c>
      <c r="I516" s="331" t="s">
        <v>2456</v>
      </c>
      <c r="J516" s="333" t="s">
        <v>491</v>
      </c>
      <c r="K516" s="329">
        <v>44379</v>
      </c>
      <c r="L516" s="332">
        <v>-19.989999999999998</v>
      </c>
      <c r="M516" s="331" t="s">
        <v>492</v>
      </c>
      <c r="N516" s="332">
        <v>-28.93</v>
      </c>
      <c r="O516" s="332">
        <v>13.23</v>
      </c>
      <c r="P516" s="90">
        <f t="shared" si="21"/>
        <v>508</v>
      </c>
      <c r="Q516" s="90">
        <f t="shared" si="22"/>
        <v>491</v>
      </c>
      <c r="R516" s="90">
        <f t="shared" si="23"/>
        <v>350</v>
      </c>
    </row>
    <row r="517" spans="1:18">
      <c r="A517" s="329">
        <v>44362</v>
      </c>
      <c r="B517" s="330" t="s">
        <v>2523</v>
      </c>
      <c r="C517" s="330" t="s">
        <v>60</v>
      </c>
      <c r="D517" s="331" t="s">
        <v>61</v>
      </c>
      <c r="E517" s="331" t="s">
        <v>67</v>
      </c>
      <c r="F517" s="332">
        <v>17.5</v>
      </c>
      <c r="G517" s="330" t="s">
        <v>2524</v>
      </c>
      <c r="H517" s="330" t="s">
        <v>60</v>
      </c>
      <c r="I517" s="331" t="s">
        <v>2525</v>
      </c>
      <c r="J517" s="333" t="s">
        <v>491</v>
      </c>
      <c r="K517" s="329">
        <v>44362</v>
      </c>
      <c r="L517" s="332">
        <v>-30</v>
      </c>
      <c r="M517" s="331" t="s">
        <v>492</v>
      </c>
      <c r="N517" s="332">
        <v>-30</v>
      </c>
      <c r="O517" s="332">
        <v>-30</v>
      </c>
      <c r="P517" s="90">
        <f t="shared" si="21"/>
        <v>509</v>
      </c>
      <c r="Q517" s="90">
        <f t="shared" si="22"/>
        <v>509</v>
      </c>
      <c r="R517" s="90">
        <f t="shared" si="23"/>
        <v>521</v>
      </c>
    </row>
    <row r="518" spans="1:18">
      <c r="A518" s="329">
        <v>44816</v>
      </c>
      <c r="B518" s="330" t="s">
        <v>2474</v>
      </c>
      <c r="C518" s="330" t="s">
        <v>2475</v>
      </c>
      <c r="D518" s="331" t="s">
        <v>61</v>
      </c>
      <c r="E518" s="331" t="s">
        <v>67</v>
      </c>
      <c r="F518" s="332">
        <v>58.67</v>
      </c>
      <c r="G518" s="330" t="s">
        <v>60</v>
      </c>
      <c r="H518" s="330" t="s">
        <v>2476</v>
      </c>
      <c r="I518" s="331" t="s">
        <v>2477</v>
      </c>
      <c r="J518" s="333" t="s">
        <v>491</v>
      </c>
      <c r="K518" s="329">
        <v>44816</v>
      </c>
      <c r="L518" s="332">
        <v>-24.11</v>
      </c>
      <c r="M518" s="331" t="s">
        <v>492</v>
      </c>
      <c r="N518" s="332">
        <v>-30.12</v>
      </c>
      <c r="O518" s="332">
        <v>315.14999999999998</v>
      </c>
      <c r="P518" s="90">
        <f t="shared" si="21"/>
        <v>510</v>
      </c>
      <c r="Q518" s="90">
        <f t="shared" si="22"/>
        <v>496</v>
      </c>
      <c r="R518" s="90">
        <f t="shared" si="23"/>
        <v>19</v>
      </c>
    </row>
    <row r="519" spans="1:18">
      <c r="A519" s="329">
        <v>44449</v>
      </c>
      <c r="B519" s="330" t="s">
        <v>2534</v>
      </c>
      <c r="C519" s="330" t="s">
        <v>2535</v>
      </c>
      <c r="D519" s="331" t="s">
        <v>61</v>
      </c>
      <c r="E519" s="331" t="s">
        <v>67</v>
      </c>
      <c r="F519" s="332">
        <v>7.91</v>
      </c>
      <c r="G519" s="330" t="s">
        <v>60</v>
      </c>
      <c r="H519" s="330" t="s">
        <v>2536</v>
      </c>
      <c r="I519" s="331" t="s">
        <v>2537</v>
      </c>
      <c r="J519" s="333" t="s">
        <v>491</v>
      </c>
      <c r="K519" s="329">
        <v>44449</v>
      </c>
      <c r="L519" s="332">
        <v>-31.43</v>
      </c>
      <c r="M519" s="331" t="s">
        <v>492</v>
      </c>
      <c r="N519" s="332">
        <v>-31.43</v>
      </c>
      <c r="O519" s="332">
        <v>-29.82</v>
      </c>
      <c r="P519" s="90">
        <f t="shared" si="21"/>
        <v>511</v>
      </c>
      <c r="Q519" s="90">
        <f t="shared" si="22"/>
        <v>512</v>
      </c>
      <c r="R519" s="90">
        <f t="shared" si="23"/>
        <v>520</v>
      </c>
    </row>
    <row r="520" spans="1:18" ht="22.5">
      <c r="A520" s="329">
        <v>44312</v>
      </c>
      <c r="B520" s="330" t="s">
        <v>2574</v>
      </c>
      <c r="C520" s="330" t="s">
        <v>2575</v>
      </c>
      <c r="D520" s="331" t="s">
        <v>61</v>
      </c>
      <c r="E520" s="331" t="s">
        <v>67</v>
      </c>
      <c r="F520" s="332">
        <v>37.03</v>
      </c>
      <c r="G520" s="330" t="s">
        <v>2576</v>
      </c>
      <c r="H520" s="330" t="s">
        <v>2577</v>
      </c>
      <c r="I520" s="331" t="s">
        <v>2578</v>
      </c>
      <c r="J520" s="333" t="s">
        <v>491</v>
      </c>
      <c r="K520" s="329">
        <v>44312</v>
      </c>
      <c r="L520" s="332">
        <v>-37.86</v>
      </c>
      <c r="M520" s="331" t="s">
        <v>492</v>
      </c>
      <c r="N520" s="332">
        <v>-32.79</v>
      </c>
      <c r="O520" s="332">
        <v>-5</v>
      </c>
      <c r="P520" s="90">
        <f t="shared" si="21"/>
        <v>512</v>
      </c>
      <c r="Q520" s="90">
        <f t="shared" si="22"/>
        <v>521</v>
      </c>
      <c r="R520" s="90">
        <f t="shared" si="23"/>
        <v>457</v>
      </c>
    </row>
    <row r="521" spans="1:18">
      <c r="A521" s="329">
        <v>44774</v>
      </c>
      <c r="B521" s="330" t="s">
        <v>2518</v>
      </c>
      <c r="C521" s="330" t="s">
        <v>2519</v>
      </c>
      <c r="D521" s="331" t="s">
        <v>61</v>
      </c>
      <c r="E521" s="331" t="s">
        <v>77</v>
      </c>
      <c r="F521" s="332">
        <v>88.4</v>
      </c>
      <c r="G521" s="330" t="s">
        <v>2520</v>
      </c>
      <c r="H521" s="330" t="s">
        <v>2521</v>
      </c>
      <c r="I521" s="331" t="s">
        <v>2522</v>
      </c>
      <c r="J521" s="333" t="s">
        <v>491</v>
      </c>
      <c r="K521" s="329">
        <v>44774</v>
      </c>
      <c r="L521" s="332">
        <v>-28.99</v>
      </c>
      <c r="M521" s="331" t="s">
        <v>492</v>
      </c>
      <c r="N521" s="332">
        <v>-32.81</v>
      </c>
      <c r="O521" s="332">
        <v>-22.71</v>
      </c>
      <c r="P521" s="90">
        <f t="shared" ref="P521:P584" si="24">RANK(N521,$N$9:$N$618)</f>
        <v>513</v>
      </c>
      <c r="Q521" s="90">
        <f t="shared" ref="Q521:Q584" si="25">RANK(L521,$L$9:$L$618)</f>
        <v>508</v>
      </c>
      <c r="R521" s="90">
        <f t="shared" ref="R521:R584" si="26">RANK(O521,$O$9:$O$618)</f>
        <v>505</v>
      </c>
    </row>
    <row r="522" spans="1:18">
      <c r="A522" s="329">
        <v>44137</v>
      </c>
      <c r="B522" s="330" t="s">
        <v>2569</v>
      </c>
      <c r="C522" s="330" t="s">
        <v>2570</v>
      </c>
      <c r="D522" s="331" t="s">
        <v>61</v>
      </c>
      <c r="E522" s="331" t="s">
        <v>67</v>
      </c>
      <c r="F522" s="332">
        <v>21.02</v>
      </c>
      <c r="G522" s="330" t="s">
        <v>2571</v>
      </c>
      <c r="H522" s="330" t="s">
        <v>2572</v>
      </c>
      <c r="I522" s="331" t="s">
        <v>2573</v>
      </c>
      <c r="J522" s="333" t="s">
        <v>491</v>
      </c>
      <c r="K522" s="329">
        <v>44137</v>
      </c>
      <c r="L522" s="332">
        <v>-35.9</v>
      </c>
      <c r="M522" s="331" t="s">
        <v>492</v>
      </c>
      <c r="N522" s="332">
        <v>-32.89</v>
      </c>
      <c r="O522" s="332">
        <v>-28.57</v>
      </c>
      <c r="P522" s="90">
        <f t="shared" si="24"/>
        <v>514</v>
      </c>
      <c r="Q522" s="90">
        <f t="shared" si="25"/>
        <v>520</v>
      </c>
      <c r="R522" s="90">
        <f t="shared" si="26"/>
        <v>515</v>
      </c>
    </row>
    <row r="523" spans="1:18">
      <c r="A523" s="329">
        <v>44826</v>
      </c>
      <c r="B523" s="330" t="s">
        <v>2652</v>
      </c>
      <c r="C523" s="330" t="s">
        <v>2653</v>
      </c>
      <c r="D523" s="331" t="s">
        <v>61</v>
      </c>
      <c r="E523" s="331" t="s">
        <v>77</v>
      </c>
      <c r="F523" s="332">
        <v>52.45</v>
      </c>
      <c r="G523" s="330" t="s">
        <v>2654</v>
      </c>
      <c r="H523" s="330" t="s">
        <v>60</v>
      </c>
      <c r="I523" s="331" t="s">
        <v>2655</v>
      </c>
      <c r="J523" s="333" t="s">
        <v>491</v>
      </c>
      <c r="K523" s="329">
        <v>44826</v>
      </c>
      <c r="L523" s="332">
        <v>-50.18</v>
      </c>
      <c r="M523" s="331" t="s">
        <v>492</v>
      </c>
      <c r="N523" s="332">
        <v>-33.56</v>
      </c>
      <c r="O523" s="332">
        <v>8.98</v>
      </c>
      <c r="P523" s="90">
        <f t="shared" si="24"/>
        <v>515</v>
      </c>
      <c r="Q523" s="90">
        <f t="shared" si="25"/>
        <v>539</v>
      </c>
      <c r="R523" s="90">
        <f t="shared" si="26"/>
        <v>378</v>
      </c>
    </row>
    <row r="524" spans="1:18">
      <c r="A524" s="329">
        <v>44312</v>
      </c>
      <c r="B524" s="330" t="s">
        <v>2552</v>
      </c>
      <c r="C524" s="330" t="s">
        <v>2553</v>
      </c>
      <c r="D524" s="331" t="s">
        <v>61</v>
      </c>
      <c r="E524" s="331" t="s">
        <v>77</v>
      </c>
      <c r="F524" s="332">
        <v>23.1</v>
      </c>
      <c r="G524" s="330" t="s">
        <v>2554</v>
      </c>
      <c r="H524" s="330" t="s">
        <v>60</v>
      </c>
      <c r="I524" s="331" t="s">
        <v>2555</v>
      </c>
      <c r="J524" s="333" t="s">
        <v>491</v>
      </c>
      <c r="K524" s="329">
        <v>44312</v>
      </c>
      <c r="L524" s="332">
        <v>-34.08</v>
      </c>
      <c r="M524" s="331" t="s">
        <v>492</v>
      </c>
      <c r="N524" s="332">
        <v>-34.08</v>
      </c>
      <c r="O524" s="332">
        <v>-34.08</v>
      </c>
      <c r="P524" s="90">
        <f t="shared" si="24"/>
        <v>516</v>
      </c>
      <c r="Q524" s="90">
        <f t="shared" si="25"/>
        <v>516</v>
      </c>
      <c r="R524" s="90">
        <f t="shared" si="26"/>
        <v>527</v>
      </c>
    </row>
    <row r="525" spans="1:18" ht="90">
      <c r="A525" s="329">
        <v>44589</v>
      </c>
      <c r="B525" s="330" t="s">
        <v>2556</v>
      </c>
      <c r="C525" s="330" t="s">
        <v>2557</v>
      </c>
      <c r="D525" s="331" t="s">
        <v>61</v>
      </c>
      <c r="E525" s="331" t="s">
        <v>77</v>
      </c>
      <c r="F525" s="332">
        <v>40.270000000000003</v>
      </c>
      <c r="G525" s="330" t="s">
        <v>2558</v>
      </c>
      <c r="H525" s="330" t="s">
        <v>2559</v>
      </c>
      <c r="I525" s="331" t="s">
        <v>2560</v>
      </c>
      <c r="J525" s="333" t="s">
        <v>491</v>
      </c>
      <c r="K525" s="329">
        <v>44589</v>
      </c>
      <c r="L525" s="332">
        <v>-34.119999999999997</v>
      </c>
      <c r="M525" s="331" t="s">
        <v>492</v>
      </c>
      <c r="N525" s="332">
        <v>-34.119999999999997</v>
      </c>
      <c r="O525" s="332">
        <v>-30</v>
      </c>
      <c r="P525" s="90">
        <f t="shared" si="24"/>
        <v>517</v>
      </c>
      <c r="Q525" s="90">
        <f t="shared" si="25"/>
        <v>517</v>
      </c>
      <c r="R525" s="90">
        <f t="shared" si="26"/>
        <v>521</v>
      </c>
    </row>
    <row r="526" spans="1:18">
      <c r="A526" s="329">
        <v>44167</v>
      </c>
      <c r="B526" s="330" t="s">
        <v>2538</v>
      </c>
      <c r="C526" s="330" t="s">
        <v>2539</v>
      </c>
      <c r="D526" s="331" t="s">
        <v>61</v>
      </c>
      <c r="E526" s="331" t="s">
        <v>67</v>
      </c>
      <c r="F526" s="332">
        <v>113.67</v>
      </c>
      <c r="G526" s="330" t="s">
        <v>2540</v>
      </c>
      <c r="H526" s="330" t="s">
        <v>2541</v>
      </c>
      <c r="I526" s="331" t="s">
        <v>2542</v>
      </c>
      <c r="J526" s="333" t="s">
        <v>491</v>
      </c>
      <c r="K526" s="329">
        <v>44167</v>
      </c>
      <c r="L526" s="332">
        <v>-31.5</v>
      </c>
      <c r="M526" s="331" t="s">
        <v>492</v>
      </c>
      <c r="N526" s="332">
        <v>-34.130000000000003</v>
      </c>
      <c r="O526" s="332">
        <v>-18.93</v>
      </c>
      <c r="P526" s="90">
        <f t="shared" si="24"/>
        <v>518</v>
      </c>
      <c r="Q526" s="90">
        <f t="shared" si="25"/>
        <v>513</v>
      </c>
      <c r="R526" s="90">
        <f t="shared" si="26"/>
        <v>492</v>
      </c>
    </row>
    <row r="527" spans="1:18">
      <c r="A527" s="329">
        <v>44085</v>
      </c>
      <c r="B527" s="330" t="s">
        <v>2728</v>
      </c>
      <c r="C527" s="330" t="s">
        <v>60</v>
      </c>
      <c r="D527" s="331" t="s">
        <v>61</v>
      </c>
      <c r="E527" s="331" t="s">
        <v>67</v>
      </c>
      <c r="F527" s="338">
        <v>0.248</v>
      </c>
      <c r="G527" s="330" t="s">
        <v>60</v>
      </c>
      <c r="H527" s="330" t="s">
        <v>60</v>
      </c>
      <c r="I527" s="331" t="s">
        <v>2729</v>
      </c>
      <c r="J527" s="333" t="s">
        <v>491</v>
      </c>
      <c r="K527" s="329">
        <v>44085</v>
      </c>
      <c r="L527" s="332">
        <v>-65.709999999999994</v>
      </c>
      <c r="M527" s="331" t="s">
        <v>492</v>
      </c>
      <c r="N527" s="332">
        <v>-34.21</v>
      </c>
      <c r="O527" s="332">
        <v>-63.65</v>
      </c>
      <c r="P527" s="90">
        <f t="shared" si="24"/>
        <v>519</v>
      </c>
      <c r="Q527" s="90">
        <f t="shared" si="25"/>
        <v>557</v>
      </c>
      <c r="R527" s="90">
        <f t="shared" si="26"/>
        <v>561</v>
      </c>
    </row>
    <row r="528" spans="1:18">
      <c r="A528" s="329">
        <v>44671</v>
      </c>
      <c r="B528" s="330" t="s">
        <v>2561</v>
      </c>
      <c r="C528" s="330" t="s">
        <v>2562</v>
      </c>
      <c r="D528" s="331" t="s">
        <v>61</v>
      </c>
      <c r="E528" s="331" t="s">
        <v>77</v>
      </c>
      <c r="F528" s="338">
        <v>0.114</v>
      </c>
      <c r="G528" s="330" t="s">
        <v>60</v>
      </c>
      <c r="H528" s="330" t="s">
        <v>60</v>
      </c>
      <c r="I528" s="331" t="s">
        <v>2563</v>
      </c>
      <c r="J528" s="333" t="s">
        <v>491</v>
      </c>
      <c r="K528" s="329">
        <v>44671</v>
      </c>
      <c r="L528" s="332">
        <v>-35.270000000000003</v>
      </c>
      <c r="M528" s="331" t="s">
        <v>492</v>
      </c>
      <c r="N528" s="332">
        <v>-35.270000000000003</v>
      </c>
      <c r="O528" s="332">
        <v>-32.11</v>
      </c>
      <c r="P528" s="90">
        <f t="shared" si="24"/>
        <v>520</v>
      </c>
      <c r="Q528" s="90">
        <f t="shared" si="25"/>
        <v>518</v>
      </c>
      <c r="R528" s="90">
        <f t="shared" si="26"/>
        <v>525</v>
      </c>
    </row>
    <row r="529" spans="1:18">
      <c r="A529" s="329">
        <v>44830</v>
      </c>
      <c r="B529" s="330" t="s">
        <v>2564</v>
      </c>
      <c r="C529" s="330" t="s">
        <v>2565</v>
      </c>
      <c r="D529" s="331" t="s">
        <v>61</v>
      </c>
      <c r="E529" s="331" t="s">
        <v>67</v>
      </c>
      <c r="F529" s="332">
        <v>118.45</v>
      </c>
      <c r="G529" s="330" t="s">
        <v>2566</v>
      </c>
      <c r="H529" s="330" t="s">
        <v>2567</v>
      </c>
      <c r="I529" s="331" t="s">
        <v>2568</v>
      </c>
      <c r="J529" s="333" t="s">
        <v>491</v>
      </c>
      <c r="K529" s="329">
        <v>44830</v>
      </c>
      <c r="L529" s="332">
        <v>-35.28</v>
      </c>
      <c r="M529" s="331" t="s">
        <v>492</v>
      </c>
      <c r="N529" s="332">
        <v>-35.28</v>
      </c>
      <c r="O529" s="332">
        <v>-38.68</v>
      </c>
      <c r="P529" s="90">
        <f t="shared" si="24"/>
        <v>521</v>
      </c>
      <c r="Q529" s="90">
        <f t="shared" si="25"/>
        <v>519</v>
      </c>
      <c r="R529" s="90">
        <f t="shared" si="26"/>
        <v>534</v>
      </c>
    </row>
    <row r="530" spans="1:18" ht="22.5">
      <c r="A530" s="329">
        <v>44167</v>
      </c>
      <c r="B530" s="330" t="s">
        <v>2579</v>
      </c>
      <c r="C530" s="330" t="s">
        <v>2580</v>
      </c>
      <c r="D530" s="331" t="s">
        <v>61</v>
      </c>
      <c r="E530" s="331" t="s">
        <v>67</v>
      </c>
      <c r="F530" s="332">
        <v>20.52</v>
      </c>
      <c r="G530" s="330" t="s">
        <v>60</v>
      </c>
      <c r="H530" s="330" t="s">
        <v>2581</v>
      </c>
      <c r="I530" s="331" t="s">
        <v>2582</v>
      </c>
      <c r="J530" s="333" t="s">
        <v>491</v>
      </c>
      <c r="K530" s="329">
        <v>44167</v>
      </c>
      <c r="L530" s="332">
        <v>-40.479999999999997</v>
      </c>
      <c r="M530" s="331" t="s">
        <v>492</v>
      </c>
      <c r="N530" s="332">
        <v>-36.549999999999997</v>
      </c>
      <c r="O530" s="332">
        <v>-29.78</v>
      </c>
      <c r="P530" s="90">
        <f t="shared" si="24"/>
        <v>522</v>
      </c>
      <c r="Q530" s="90">
        <f t="shared" si="25"/>
        <v>522</v>
      </c>
      <c r="R530" s="90">
        <f t="shared" si="26"/>
        <v>519</v>
      </c>
    </row>
    <row r="531" spans="1:18">
      <c r="A531" s="329">
        <v>44754</v>
      </c>
      <c r="B531" s="330" t="s">
        <v>2592</v>
      </c>
      <c r="C531" s="330" t="s">
        <v>2593</v>
      </c>
      <c r="D531" s="331" t="s">
        <v>61</v>
      </c>
      <c r="E531" s="331" t="s">
        <v>67</v>
      </c>
      <c r="F531" s="332">
        <v>10.6</v>
      </c>
      <c r="G531" s="330" t="s">
        <v>2594</v>
      </c>
      <c r="H531" s="330" t="s">
        <v>2595</v>
      </c>
      <c r="I531" s="331" t="s">
        <v>2596</v>
      </c>
      <c r="J531" s="333" t="s">
        <v>491</v>
      </c>
      <c r="K531" s="329">
        <v>44754</v>
      </c>
      <c r="L531" s="332">
        <v>-44</v>
      </c>
      <c r="M531" s="331" t="s">
        <v>492</v>
      </c>
      <c r="N531" s="332">
        <v>-37.78</v>
      </c>
      <c r="O531" s="332">
        <v>12.9</v>
      </c>
      <c r="P531" s="90">
        <f t="shared" si="24"/>
        <v>523</v>
      </c>
      <c r="Q531" s="90">
        <f t="shared" si="25"/>
        <v>525</v>
      </c>
      <c r="R531" s="90">
        <f t="shared" si="26"/>
        <v>351</v>
      </c>
    </row>
    <row r="532" spans="1:18" ht="22.5">
      <c r="A532" s="329">
        <v>44155</v>
      </c>
      <c r="B532" s="330" t="s">
        <v>2588</v>
      </c>
      <c r="C532" s="330" t="s">
        <v>2589</v>
      </c>
      <c r="D532" s="331" t="s">
        <v>61</v>
      </c>
      <c r="E532" s="331" t="s">
        <v>67</v>
      </c>
      <c r="F532" s="332">
        <v>15.36</v>
      </c>
      <c r="G532" s="330" t="s">
        <v>60</v>
      </c>
      <c r="H532" s="330" t="s">
        <v>2590</v>
      </c>
      <c r="I532" s="331" t="s">
        <v>2591</v>
      </c>
      <c r="J532" s="333" t="s">
        <v>491</v>
      </c>
      <c r="K532" s="329">
        <v>44155</v>
      </c>
      <c r="L532" s="332">
        <v>-41.75</v>
      </c>
      <c r="M532" s="331" t="s">
        <v>492</v>
      </c>
      <c r="N532" s="332">
        <v>-38.14</v>
      </c>
      <c r="O532" s="332">
        <v>-22.08</v>
      </c>
      <c r="P532" s="90">
        <f t="shared" si="24"/>
        <v>524</v>
      </c>
      <c r="Q532" s="90">
        <f t="shared" si="25"/>
        <v>524</v>
      </c>
      <c r="R532" s="90">
        <f t="shared" si="26"/>
        <v>503</v>
      </c>
    </row>
    <row r="533" spans="1:18">
      <c r="A533" s="329">
        <v>44879</v>
      </c>
      <c r="B533" s="330" t="s">
        <v>2583</v>
      </c>
      <c r="C533" s="330" t="s">
        <v>2584</v>
      </c>
      <c r="D533" s="331" t="s">
        <v>61</v>
      </c>
      <c r="E533" s="331" t="s">
        <v>67</v>
      </c>
      <c r="F533" s="332">
        <v>137.06</v>
      </c>
      <c r="G533" s="330" t="s">
        <v>2585</v>
      </c>
      <c r="H533" s="330" t="s">
        <v>2586</v>
      </c>
      <c r="I533" s="331" t="s">
        <v>2587</v>
      </c>
      <c r="J533" s="333" t="s">
        <v>491</v>
      </c>
      <c r="K533" s="329">
        <v>44879</v>
      </c>
      <c r="L533" s="332">
        <v>-40.909999999999997</v>
      </c>
      <c r="M533" s="331" t="s">
        <v>492</v>
      </c>
      <c r="N533" s="332">
        <v>-38.49</v>
      </c>
      <c r="O533" s="332">
        <v>-36.69</v>
      </c>
      <c r="P533" s="90">
        <f t="shared" si="24"/>
        <v>525</v>
      </c>
      <c r="Q533" s="90">
        <f t="shared" si="25"/>
        <v>523</v>
      </c>
      <c r="R533" s="90">
        <f t="shared" si="26"/>
        <v>529</v>
      </c>
    </row>
    <row r="534" spans="1:18" ht="22.5">
      <c r="A534" s="329">
        <v>44188</v>
      </c>
      <c r="B534" s="330" t="s">
        <v>2661</v>
      </c>
      <c r="C534" s="330" t="s">
        <v>2662</v>
      </c>
      <c r="D534" s="331" t="s">
        <v>61</v>
      </c>
      <c r="E534" s="331" t="s">
        <v>67</v>
      </c>
      <c r="F534" s="332">
        <v>2.79</v>
      </c>
      <c r="G534" s="330" t="s">
        <v>60</v>
      </c>
      <c r="H534" s="330" t="s">
        <v>2663</v>
      </c>
      <c r="I534" s="331" t="s">
        <v>2664</v>
      </c>
      <c r="J534" s="333" t="s">
        <v>491</v>
      </c>
      <c r="K534" s="329">
        <v>44188</v>
      </c>
      <c r="L534" s="332">
        <v>-50.33</v>
      </c>
      <c r="M534" s="331" t="s">
        <v>492</v>
      </c>
      <c r="N534" s="332">
        <v>-38.71</v>
      </c>
      <c r="O534" s="332">
        <v>-19.32</v>
      </c>
      <c r="P534" s="90">
        <f t="shared" si="24"/>
        <v>526</v>
      </c>
      <c r="Q534" s="90">
        <f t="shared" si="25"/>
        <v>541</v>
      </c>
      <c r="R534" s="90">
        <f t="shared" si="26"/>
        <v>496</v>
      </c>
    </row>
    <row r="535" spans="1:18">
      <c r="A535" s="329">
        <v>44908</v>
      </c>
      <c r="B535" s="330" t="s">
        <v>2627</v>
      </c>
      <c r="C535" s="330" t="s">
        <v>2628</v>
      </c>
      <c r="D535" s="331" t="s">
        <v>61</v>
      </c>
      <c r="E535" s="331" t="s">
        <v>77</v>
      </c>
      <c r="F535" s="332">
        <v>6.98</v>
      </c>
      <c r="G535" s="330" t="s">
        <v>2629</v>
      </c>
      <c r="H535" s="330" t="s">
        <v>60</v>
      </c>
      <c r="I535" s="331" t="s">
        <v>2630</v>
      </c>
      <c r="J535" s="333" t="s">
        <v>491</v>
      </c>
      <c r="K535" s="329">
        <v>44908</v>
      </c>
      <c r="L535" s="332">
        <v>-47.91</v>
      </c>
      <c r="M535" s="331" t="s">
        <v>492</v>
      </c>
      <c r="N535" s="332">
        <v>-39.51</v>
      </c>
      <c r="O535" s="332">
        <v>-37.5</v>
      </c>
      <c r="P535" s="90">
        <f t="shared" si="24"/>
        <v>527</v>
      </c>
      <c r="Q535" s="90">
        <f t="shared" si="25"/>
        <v>533</v>
      </c>
      <c r="R535" s="90">
        <f t="shared" si="26"/>
        <v>531</v>
      </c>
    </row>
    <row r="536" spans="1:18">
      <c r="A536" s="329">
        <v>44217</v>
      </c>
      <c r="B536" s="330" t="s">
        <v>2531</v>
      </c>
      <c r="C536" s="330" t="s">
        <v>2532</v>
      </c>
      <c r="D536" s="331" t="s">
        <v>61</v>
      </c>
      <c r="E536" s="331" t="s">
        <v>67</v>
      </c>
      <c r="F536" s="332">
        <v>13.43</v>
      </c>
      <c r="G536" s="330" t="s">
        <v>60</v>
      </c>
      <c r="H536" s="330" t="s">
        <v>60</v>
      </c>
      <c r="I536" s="331" t="s">
        <v>2533</v>
      </c>
      <c r="J536" s="333" t="s">
        <v>491</v>
      </c>
      <c r="K536" s="329">
        <v>44217</v>
      </c>
      <c r="L536" s="332">
        <v>-30.58</v>
      </c>
      <c r="M536" s="331" t="s">
        <v>492</v>
      </c>
      <c r="N536" s="332">
        <v>-39.75</v>
      </c>
      <c r="O536" s="332">
        <v>-44.69</v>
      </c>
      <c r="P536" s="90">
        <f t="shared" si="24"/>
        <v>528</v>
      </c>
      <c r="Q536" s="90">
        <f t="shared" si="25"/>
        <v>511</v>
      </c>
      <c r="R536" s="90">
        <f t="shared" si="26"/>
        <v>539</v>
      </c>
    </row>
    <row r="537" spans="1:18">
      <c r="A537" s="329">
        <v>44852</v>
      </c>
      <c r="B537" s="330" t="s">
        <v>2478</v>
      </c>
      <c r="C537" s="330" t="s">
        <v>2479</v>
      </c>
      <c r="D537" s="331" t="s">
        <v>61</v>
      </c>
      <c r="E537" s="331" t="s">
        <v>77</v>
      </c>
      <c r="F537" s="332">
        <v>23.63</v>
      </c>
      <c r="G537" s="330" t="s">
        <v>2480</v>
      </c>
      <c r="H537" s="330" t="s">
        <v>60</v>
      </c>
      <c r="I537" s="331" t="s">
        <v>2481</v>
      </c>
      <c r="J537" s="333" t="s">
        <v>491</v>
      </c>
      <c r="K537" s="329">
        <v>44852</v>
      </c>
      <c r="L537" s="332">
        <v>-24.62</v>
      </c>
      <c r="M537" s="331" t="s">
        <v>492</v>
      </c>
      <c r="N537" s="332">
        <v>-40.42</v>
      </c>
      <c r="O537" s="332">
        <v>8.74</v>
      </c>
      <c r="P537" s="90">
        <f t="shared" si="24"/>
        <v>529</v>
      </c>
      <c r="Q537" s="90">
        <f t="shared" si="25"/>
        <v>497</v>
      </c>
      <c r="R537" s="90">
        <f t="shared" si="26"/>
        <v>381</v>
      </c>
    </row>
    <row r="538" spans="1:18" ht="22.5">
      <c r="A538" s="329">
        <v>44666</v>
      </c>
      <c r="B538" s="330" t="s">
        <v>2610</v>
      </c>
      <c r="C538" s="330" t="s">
        <v>2611</v>
      </c>
      <c r="D538" s="331" t="s">
        <v>61</v>
      </c>
      <c r="E538" s="331" t="s">
        <v>77</v>
      </c>
      <c r="F538" s="332">
        <v>13.51</v>
      </c>
      <c r="G538" s="330" t="s">
        <v>2612</v>
      </c>
      <c r="H538" s="330" t="s">
        <v>60</v>
      </c>
      <c r="I538" s="331" t="s">
        <v>2613</v>
      </c>
      <c r="J538" s="333" t="s">
        <v>491</v>
      </c>
      <c r="K538" s="329">
        <v>44666</v>
      </c>
      <c r="L538" s="332">
        <v>-45.96</v>
      </c>
      <c r="M538" s="331" t="s">
        <v>492</v>
      </c>
      <c r="N538" s="332">
        <v>-40.61</v>
      </c>
      <c r="O538" s="332">
        <v>-48.82</v>
      </c>
      <c r="P538" s="90">
        <f t="shared" si="24"/>
        <v>530</v>
      </c>
      <c r="Q538" s="90">
        <f t="shared" si="25"/>
        <v>529</v>
      </c>
      <c r="R538" s="90">
        <f t="shared" si="26"/>
        <v>545</v>
      </c>
    </row>
    <row r="539" spans="1:18">
      <c r="A539" s="329">
        <v>44895</v>
      </c>
      <c r="B539" s="330" t="s">
        <v>2597</v>
      </c>
      <c r="C539" s="330" t="s">
        <v>2598</v>
      </c>
      <c r="D539" s="331" t="s">
        <v>61</v>
      </c>
      <c r="E539" s="331" t="s">
        <v>77</v>
      </c>
      <c r="F539" s="332">
        <v>25.96</v>
      </c>
      <c r="G539" s="330" t="s">
        <v>2599</v>
      </c>
      <c r="H539" s="330" t="s">
        <v>60</v>
      </c>
      <c r="I539" s="331" t="s">
        <v>2600</v>
      </c>
      <c r="J539" s="333" t="s">
        <v>491</v>
      </c>
      <c r="K539" s="329">
        <v>44895</v>
      </c>
      <c r="L539" s="332">
        <v>-44</v>
      </c>
      <c r="M539" s="331" t="s">
        <v>492</v>
      </c>
      <c r="N539" s="332">
        <v>-44</v>
      </c>
      <c r="O539" s="332">
        <v>-45.1</v>
      </c>
      <c r="P539" s="90">
        <f t="shared" si="24"/>
        <v>531</v>
      </c>
      <c r="Q539" s="90">
        <f t="shared" si="25"/>
        <v>525</v>
      </c>
      <c r="R539" s="90">
        <f t="shared" si="26"/>
        <v>540</v>
      </c>
    </row>
    <row r="540" spans="1:18" ht="22.5">
      <c r="A540" s="329">
        <v>44167</v>
      </c>
      <c r="B540" s="330" t="s">
        <v>2614</v>
      </c>
      <c r="C540" s="330" t="s">
        <v>2615</v>
      </c>
      <c r="D540" s="331" t="s">
        <v>61</v>
      </c>
      <c r="E540" s="331" t="s">
        <v>67</v>
      </c>
      <c r="F540" s="332">
        <v>4.76</v>
      </c>
      <c r="G540" s="330" t="s">
        <v>2616</v>
      </c>
      <c r="H540" s="330" t="s">
        <v>2617</v>
      </c>
      <c r="I540" s="331" t="s">
        <v>2618</v>
      </c>
      <c r="J540" s="333" t="s">
        <v>491</v>
      </c>
      <c r="K540" s="329">
        <v>44167</v>
      </c>
      <c r="L540" s="332">
        <v>-46.97</v>
      </c>
      <c r="M540" s="331" t="s">
        <v>492</v>
      </c>
      <c r="N540" s="332">
        <v>-44.44</v>
      </c>
      <c r="O540" s="332">
        <v>-38.6</v>
      </c>
      <c r="P540" s="90">
        <f t="shared" si="24"/>
        <v>532</v>
      </c>
      <c r="Q540" s="90">
        <f t="shared" si="25"/>
        <v>530</v>
      </c>
      <c r="R540" s="90">
        <f t="shared" si="26"/>
        <v>533</v>
      </c>
    </row>
    <row r="541" spans="1:18">
      <c r="A541" s="329">
        <v>44473</v>
      </c>
      <c r="B541" s="330" t="s">
        <v>2639</v>
      </c>
      <c r="C541" s="330" t="s">
        <v>2640</v>
      </c>
      <c r="D541" s="331" t="s">
        <v>61</v>
      </c>
      <c r="E541" s="331" t="s">
        <v>67</v>
      </c>
      <c r="F541" s="332">
        <v>22.93</v>
      </c>
      <c r="G541" s="330" t="s">
        <v>2641</v>
      </c>
      <c r="H541" s="330" t="s">
        <v>2642</v>
      </c>
      <c r="I541" s="331" t="s">
        <v>2643</v>
      </c>
      <c r="J541" s="333" t="s">
        <v>491</v>
      </c>
      <c r="K541" s="329">
        <v>44473</v>
      </c>
      <c r="L541" s="332">
        <v>-49.15</v>
      </c>
      <c r="M541" s="331" t="s">
        <v>492</v>
      </c>
      <c r="N541" s="332">
        <v>-45.45</v>
      </c>
      <c r="O541" s="332">
        <v>-48.28</v>
      </c>
      <c r="P541" s="90">
        <f t="shared" si="24"/>
        <v>533</v>
      </c>
      <c r="Q541" s="90">
        <f t="shared" si="25"/>
        <v>536</v>
      </c>
      <c r="R541" s="90">
        <f t="shared" si="26"/>
        <v>543</v>
      </c>
    </row>
    <row r="542" spans="1:18">
      <c r="A542" s="329">
        <v>44477</v>
      </c>
      <c r="B542" s="330" t="s">
        <v>2619</v>
      </c>
      <c r="C542" s="330" t="s">
        <v>2620</v>
      </c>
      <c r="D542" s="331" t="s">
        <v>61</v>
      </c>
      <c r="E542" s="331" t="s">
        <v>67</v>
      </c>
      <c r="F542" s="332">
        <v>4.93</v>
      </c>
      <c r="G542" s="330" t="s">
        <v>2621</v>
      </c>
      <c r="H542" s="330" t="s">
        <v>60</v>
      </c>
      <c r="I542" s="331" t="s">
        <v>2622</v>
      </c>
      <c r="J542" s="333" t="s">
        <v>491</v>
      </c>
      <c r="K542" s="329">
        <v>44477</v>
      </c>
      <c r="L542" s="332">
        <v>-47.12</v>
      </c>
      <c r="M542" s="331" t="s">
        <v>492</v>
      </c>
      <c r="N542" s="332">
        <v>-46.08</v>
      </c>
      <c r="O542" s="332">
        <v>-43.1</v>
      </c>
      <c r="P542" s="90">
        <f t="shared" si="24"/>
        <v>534</v>
      </c>
      <c r="Q542" s="90">
        <f t="shared" si="25"/>
        <v>531</v>
      </c>
      <c r="R542" s="90">
        <f t="shared" si="26"/>
        <v>538</v>
      </c>
    </row>
    <row r="543" spans="1:18">
      <c r="A543" s="329">
        <v>44180</v>
      </c>
      <c r="B543" s="330" t="s">
        <v>2482</v>
      </c>
      <c r="C543" s="330" t="s">
        <v>2483</v>
      </c>
      <c r="D543" s="331" t="s">
        <v>61</v>
      </c>
      <c r="E543" s="331" t="s">
        <v>67</v>
      </c>
      <c r="F543" s="332">
        <v>12.71</v>
      </c>
      <c r="G543" s="330" t="s">
        <v>2484</v>
      </c>
      <c r="H543" s="330" t="s">
        <v>2485</v>
      </c>
      <c r="I543" s="331" t="s">
        <v>2486</v>
      </c>
      <c r="J543" s="333" t="s">
        <v>491</v>
      </c>
      <c r="K543" s="329">
        <v>44180</v>
      </c>
      <c r="L543" s="332">
        <v>-24.87</v>
      </c>
      <c r="M543" s="331" t="s">
        <v>492</v>
      </c>
      <c r="N543" s="332">
        <v>-46.62</v>
      </c>
      <c r="O543" s="332">
        <v>-29</v>
      </c>
      <c r="P543" s="90">
        <f t="shared" si="24"/>
        <v>535</v>
      </c>
      <c r="Q543" s="90">
        <f t="shared" si="25"/>
        <v>498</v>
      </c>
      <c r="R543" s="90">
        <f t="shared" si="26"/>
        <v>518</v>
      </c>
    </row>
    <row r="544" spans="1:18">
      <c r="A544" s="329">
        <v>44536</v>
      </c>
      <c r="B544" s="330" t="s">
        <v>2623</v>
      </c>
      <c r="C544" s="330" t="s">
        <v>2624</v>
      </c>
      <c r="D544" s="331" t="s">
        <v>61</v>
      </c>
      <c r="E544" s="331" t="s">
        <v>67</v>
      </c>
      <c r="F544" s="332">
        <v>7.22</v>
      </c>
      <c r="G544" s="330" t="s">
        <v>60</v>
      </c>
      <c r="H544" s="330" t="s">
        <v>2625</v>
      </c>
      <c r="I544" s="331" t="s">
        <v>2626</v>
      </c>
      <c r="J544" s="333" t="s">
        <v>491</v>
      </c>
      <c r="K544" s="329">
        <v>44536</v>
      </c>
      <c r="L544" s="332">
        <v>-47.82</v>
      </c>
      <c r="M544" s="331" t="s">
        <v>492</v>
      </c>
      <c r="N544" s="332">
        <v>-47.82</v>
      </c>
      <c r="O544" s="332">
        <v>-48.4</v>
      </c>
      <c r="P544" s="90">
        <f t="shared" si="24"/>
        <v>536</v>
      </c>
      <c r="Q544" s="90">
        <f t="shared" si="25"/>
        <v>532</v>
      </c>
      <c r="R544" s="90">
        <f t="shared" si="26"/>
        <v>544</v>
      </c>
    </row>
    <row r="545" spans="1:18">
      <c r="A545" s="329">
        <v>44525</v>
      </c>
      <c r="B545" s="330" t="s">
        <v>2636</v>
      </c>
      <c r="C545" s="330" t="s">
        <v>2637</v>
      </c>
      <c r="D545" s="331" t="s">
        <v>61</v>
      </c>
      <c r="E545" s="331" t="s">
        <v>67</v>
      </c>
      <c r="F545" s="332">
        <v>6.9</v>
      </c>
      <c r="G545" s="330" t="s">
        <v>60</v>
      </c>
      <c r="H545" s="330" t="s">
        <v>60</v>
      </c>
      <c r="I545" s="331" t="s">
        <v>2638</v>
      </c>
      <c r="J545" s="333" t="s">
        <v>491</v>
      </c>
      <c r="K545" s="329">
        <v>44525</v>
      </c>
      <c r="L545" s="332">
        <v>-48.63</v>
      </c>
      <c r="M545" s="331" t="s">
        <v>492</v>
      </c>
      <c r="N545" s="332">
        <v>-48.63</v>
      </c>
      <c r="O545" s="332">
        <v>9.01</v>
      </c>
      <c r="P545" s="90">
        <f t="shared" si="24"/>
        <v>537</v>
      </c>
      <c r="Q545" s="90">
        <f t="shared" si="25"/>
        <v>535</v>
      </c>
      <c r="R545" s="90">
        <f t="shared" si="26"/>
        <v>377</v>
      </c>
    </row>
    <row r="546" spans="1:18">
      <c r="A546" s="329">
        <v>43839</v>
      </c>
      <c r="B546" s="330" t="s">
        <v>2644</v>
      </c>
      <c r="C546" s="330" t="s">
        <v>2645</v>
      </c>
      <c r="D546" s="331" t="s">
        <v>61</v>
      </c>
      <c r="E546" s="331" t="s">
        <v>67</v>
      </c>
      <c r="F546" s="338">
        <v>0.184</v>
      </c>
      <c r="G546" s="330" t="s">
        <v>60</v>
      </c>
      <c r="H546" s="330" t="s">
        <v>2646</v>
      </c>
      <c r="I546" s="331" t="s">
        <v>2647</v>
      </c>
      <c r="J546" s="333" t="s">
        <v>491</v>
      </c>
      <c r="K546" s="329">
        <v>43839</v>
      </c>
      <c r="L546" s="332">
        <v>-49.15</v>
      </c>
      <c r="M546" s="331" t="s">
        <v>492</v>
      </c>
      <c r="N546" s="332">
        <v>-49.15</v>
      </c>
      <c r="O546" s="332">
        <v>-49.15</v>
      </c>
      <c r="P546" s="90">
        <f t="shared" si="24"/>
        <v>538</v>
      </c>
      <c r="Q546" s="90">
        <f t="shared" si="25"/>
        <v>536</v>
      </c>
      <c r="R546" s="90">
        <f t="shared" si="26"/>
        <v>546</v>
      </c>
    </row>
    <row r="547" spans="1:18">
      <c r="A547" s="329">
        <v>44258</v>
      </c>
      <c r="B547" s="330" t="s">
        <v>2648</v>
      </c>
      <c r="C547" s="330" t="s">
        <v>2649</v>
      </c>
      <c r="D547" s="331" t="s">
        <v>61</v>
      </c>
      <c r="E547" s="331" t="s">
        <v>67</v>
      </c>
      <c r="F547" s="332">
        <v>2.19</v>
      </c>
      <c r="G547" s="330" t="s">
        <v>2650</v>
      </c>
      <c r="H547" s="330" t="s">
        <v>60</v>
      </c>
      <c r="I547" s="331" t="s">
        <v>2651</v>
      </c>
      <c r="J547" s="333" t="s">
        <v>491</v>
      </c>
      <c r="K547" s="329">
        <v>44258</v>
      </c>
      <c r="L547" s="332">
        <v>-49.56</v>
      </c>
      <c r="M547" s="331" t="s">
        <v>492</v>
      </c>
      <c r="N547" s="332">
        <v>-49.56</v>
      </c>
      <c r="O547" s="332">
        <v>-49.56</v>
      </c>
      <c r="P547" s="90">
        <f t="shared" si="24"/>
        <v>539</v>
      </c>
      <c r="Q547" s="90">
        <f t="shared" si="25"/>
        <v>538</v>
      </c>
      <c r="R547" s="90">
        <f t="shared" si="26"/>
        <v>547</v>
      </c>
    </row>
    <row r="548" spans="1:18">
      <c r="A548" s="329">
        <v>44480</v>
      </c>
      <c r="B548" s="330" t="s">
        <v>2670</v>
      </c>
      <c r="C548" s="330" t="s">
        <v>2671</v>
      </c>
      <c r="D548" s="331" t="s">
        <v>61</v>
      </c>
      <c r="E548" s="331" t="s">
        <v>77</v>
      </c>
      <c r="F548" s="332">
        <v>18.920000000000002</v>
      </c>
      <c r="G548" s="330" t="s">
        <v>2672</v>
      </c>
      <c r="H548" s="330" t="s">
        <v>2673</v>
      </c>
      <c r="I548" s="331" t="s">
        <v>2674</v>
      </c>
      <c r="J548" s="333" t="s">
        <v>491</v>
      </c>
      <c r="K548" s="329">
        <v>44480</v>
      </c>
      <c r="L548" s="332">
        <v>-52.03</v>
      </c>
      <c r="M548" s="331" t="s">
        <v>492</v>
      </c>
      <c r="N548" s="332">
        <v>-52.33</v>
      </c>
      <c r="O548" s="332">
        <v>-42.03</v>
      </c>
      <c r="P548" s="90">
        <f t="shared" si="24"/>
        <v>540</v>
      </c>
      <c r="Q548" s="90">
        <f t="shared" si="25"/>
        <v>543</v>
      </c>
      <c r="R548" s="90">
        <f t="shared" si="26"/>
        <v>537</v>
      </c>
    </row>
    <row r="549" spans="1:18">
      <c r="A549" s="329">
        <v>44628</v>
      </c>
      <c r="B549" s="330" t="s">
        <v>2665</v>
      </c>
      <c r="C549" s="330" t="s">
        <v>2666</v>
      </c>
      <c r="D549" s="331" t="s">
        <v>61</v>
      </c>
      <c r="E549" s="331" t="s">
        <v>77</v>
      </c>
      <c r="F549" s="332">
        <v>95.88</v>
      </c>
      <c r="G549" s="330" t="s">
        <v>2667</v>
      </c>
      <c r="H549" s="330" t="s">
        <v>2668</v>
      </c>
      <c r="I549" s="331" t="s">
        <v>2669</v>
      </c>
      <c r="J549" s="333" t="s">
        <v>491</v>
      </c>
      <c r="K549" s="329">
        <v>44628</v>
      </c>
      <c r="L549" s="332">
        <v>-50.5</v>
      </c>
      <c r="M549" s="331" t="s">
        <v>492</v>
      </c>
      <c r="N549" s="332">
        <v>-52.38</v>
      </c>
      <c r="O549" s="332">
        <v>-50</v>
      </c>
      <c r="P549" s="90">
        <f t="shared" si="24"/>
        <v>541</v>
      </c>
      <c r="Q549" s="90">
        <f t="shared" si="25"/>
        <v>542</v>
      </c>
      <c r="R549" s="90">
        <f t="shared" si="26"/>
        <v>549</v>
      </c>
    </row>
    <row r="550" spans="1:18">
      <c r="A550" s="329">
        <v>44487</v>
      </c>
      <c r="B550" s="330" t="s">
        <v>2606</v>
      </c>
      <c r="C550" s="330" t="s">
        <v>2607</v>
      </c>
      <c r="D550" s="331" t="s">
        <v>61</v>
      </c>
      <c r="E550" s="331" t="s">
        <v>67</v>
      </c>
      <c r="F550" s="332">
        <v>1.79</v>
      </c>
      <c r="G550" s="330" t="s">
        <v>2608</v>
      </c>
      <c r="H550" s="330" t="s">
        <v>60</v>
      </c>
      <c r="I550" s="331" t="s">
        <v>2609</v>
      </c>
      <c r="J550" s="333" t="s">
        <v>491</v>
      </c>
      <c r="K550" s="329">
        <v>44487</v>
      </c>
      <c r="L550" s="332">
        <v>-45.93</v>
      </c>
      <c r="M550" s="331" t="s">
        <v>492</v>
      </c>
      <c r="N550" s="332">
        <v>-52.6</v>
      </c>
      <c r="O550" s="332">
        <v>-8.75</v>
      </c>
      <c r="P550" s="90">
        <f t="shared" si="24"/>
        <v>542</v>
      </c>
      <c r="Q550" s="90">
        <f t="shared" si="25"/>
        <v>528</v>
      </c>
      <c r="R550" s="90">
        <f t="shared" si="26"/>
        <v>464</v>
      </c>
    </row>
    <row r="551" spans="1:18" ht="22.5">
      <c r="A551" s="329">
        <v>44548</v>
      </c>
      <c r="B551" s="330" t="s">
        <v>2709</v>
      </c>
      <c r="C551" s="330" t="s">
        <v>2710</v>
      </c>
      <c r="D551" s="331" t="s">
        <v>61</v>
      </c>
      <c r="E551" s="331" t="s">
        <v>77</v>
      </c>
      <c r="F551" s="332">
        <v>1.22</v>
      </c>
      <c r="G551" s="330" t="s">
        <v>2711</v>
      </c>
      <c r="H551" s="330" t="s">
        <v>2712</v>
      </c>
      <c r="I551" s="331" t="s">
        <v>2713</v>
      </c>
      <c r="J551" s="333" t="s">
        <v>491</v>
      </c>
      <c r="K551" s="329">
        <v>44548</v>
      </c>
      <c r="L551" s="332">
        <v>-59.51</v>
      </c>
      <c r="M551" s="331" t="s">
        <v>492</v>
      </c>
      <c r="N551" s="332">
        <v>-53.91</v>
      </c>
      <c r="O551" s="332">
        <v>-51.78</v>
      </c>
      <c r="P551" s="90">
        <f t="shared" si="24"/>
        <v>543</v>
      </c>
      <c r="Q551" s="90">
        <f t="shared" si="25"/>
        <v>552</v>
      </c>
      <c r="R551" s="90">
        <f t="shared" si="26"/>
        <v>552</v>
      </c>
    </row>
    <row r="552" spans="1:18">
      <c r="A552" s="329">
        <v>43847</v>
      </c>
      <c r="B552" s="330" t="s">
        <v>2701</v>
      </c>
      <c r="C552" s="330" t="s">
        <v>60</v>
      </c>
      <c r="D552" s="331" t="s">
        <v>61</v>
      </c>
      <c r="E552" s="331" t="s">
        <v>67</v>
      </c>
      <c r="F552" s="332">
        <v>81.67</v>
      </c>
      <c r="G552" s="330" t="s">
        <v>2702</v>
      </c>
      <c r="H552" s="330" t="s">
        <v>60</v>
      </c>
      <c r="I552" s="331" t="s">
        <v>2703</v>
      </c>
      <c r="J552" s="333" t="s">
        <v>491</v>
      </c>
      <c r="K552" s="329">
        <v>43847</v>
      </c>
      <c r="L552" s="332">
        <v>-56.94</v>
      </c>
      <c r="M552" s="331" t="s">
        <v>492</v>
      </c>
      <c r="N552" s="332">
        <v>-54.17</v>
      </c>
      <c r="O552" s="332">
        <v>-51.71</v>
      </c>
      <c r="P552" s="90">
        <f t="shared" si="24"/>
        <v>544</v>
      </c>
      <c r="Q552" s="90">
        <f t="shared" si="25"/>
        <v>550</v>
      </c>
      <c r="R552" s="90">
        <f t="shared" si="26"/>
        <v>551</v>
      </c>
    </row>
    <row r="553" spans="1:18" ht="22.5">
      <c r="A553" s="329">
        <v>44519</v>
      </c>
      <c r="B553" s="330" t="s">
        <v>2675</v>
      </c>
      <c r="C553" s="330" t="s">
        <v>2676</v>
      </c>
      <c r="D553" s="331" t="s">
        <v>61</v>
      </c>
      <c r="E553" s="331" t="s">
        <v>67</v>
      </c>
      <c r="F553" s="332">
        <v>76</v>
      </c>
      <c r="G553" s="330" t="s">
        <v>2677</v>
      </c>
      <c r="H553" s="330" t="s">
        <v>2678</v>
      </c>
      <c r="I553" s="331" t="s">
        <v>2679</v>
      </c>
      <c r="J553" s="333" t="s">
        <v>491</v>
      </c>
      <c r="K553" s="329">
        <v>44519</v>
      </c>
      <c r="L553" s="332">
        <v>-54.2</v>
      </c>
      <c r="M553" s="331" t="s">
        <v>492</v>
      </c>
      <c r="N553" s="332">
        <v>-54.2</v>
      </c>
      <c r="O553" s="332">
        <v>-54.2</v>
      </c>
      <c r="P553" s="90">
        <f t="shared" si="24"/>
        <v>545</v>
      </c>
      <c r="Q553" s="90">
        <f t="shared" si="25"/>
        <v>544</v>
      </c>
      <c r="R553" s="90">
        <f t="shared" si="26"/>
        <v>554</v>
      </c>
    </row>
    <row r="554" spans="1:18">
      <c r="A554" s="329">
        <v>44182</v>
      </c>
      <c r="B554" s="330" t="s">
        <v>2684</v>
      </c>
      <c r="C554" s="330" t="s">
        <v>2685</v>
      </c>
      <c r="D554" s="331" t="s">
        <v>61</v>
      </c>
      <c r="E554" s="331" t="s">
        <v>67</v>
      </c>
      <c r="F554" s="332">
        <v>12.18</v>
      </c>
      <c r="G554" s="330" t="s">
        <v>60</v>
      </c>
      <c r="H554" s="330" t="s">
        <v>2686</v>
      </c>
      <c r="I554" s="331" t="s">
        <v>2687</v>
      </c>
      <c r="J554" s="333" t="s">
        <v>491</v>
      </c>
      <c r="K554" s="329">
        <v>44182</v>
      </c>
      <c r="L554" s="332">
        <v>-55.06</v>
      </c>
      <c r="M554" s="331" t="s">
        <v>492</v>
      </c>
      <c r="N554" s="332">
        <v>-55.06</v>
      </c>
      <c r="O554" s="332">
        <v>-56.04</v>
      </c>
      <c r="P554" s="90">
        <f t="shared" si="24"/>
        <v>546</v>
      </c>
      <c r="Q554" s="90">
        <f t="shared" si="25"/>
        <v>546</v>
      </c>
      <c r="R554" s="90">
        <f t="shared" si="26"/>
        <v>556</v>
      </c>
    </row>
    <row r="555" spans="1:18">
      <c r="A555" s="329">
        <v>44004</v>
      </c>
      <c r="B555" s="330" t="s">
        <v>2601</v>
      </c>
      <c r="C555" s="330" t="s">
        <v>2602</v>
      </c>
      <c r="D555" s="331" t="s">
        <v>61</v>
      </c>
      <c r="E555" s="331" t="s">
        <v>67</v>
      </c>
      <c r="F555" s="332">
        <v>88.25</v>
      </c>
      <c r="G555" s="330" t="s">
        <v>2603</v>
      </c>
      <c r="H555" s="330" t="s">
        <v>2604</v>
      </c>
      <c r="I555" s="331" t="s">
        <v>2605</v>
      </c>
      <c r="J555" s="333" t="s">
        <v>491</v>
      </c>
      <c r="K555" s="329">
        <v>44004</v>
      </c>
      <c r="L555" s="332">
        <v>-45.46</v>
      </c>
      <c r="M555" s="331" t="s">
        <v>492</v>
      </c>
      <c r="N555" s="332">
        <v>-57.15</v>
      </c>
      <c r="O555" s="332">
        <v>-40</v>
      </c>
      <c r="P555" s="90">
        <f t="shared" si="24"/>
        <v>547</v>
      </c>
      <c r="Q555" s="90">
        <f t="shared" si="25"/>
        <v>527</v>
      </c>
      <c r="R555" s="90">
        <f t="shared" si="26"/>
        <v>535</v>
      </c>
    </row>
    <row r="556" spans="1:18">
      <c r="A556" s="329">
        <v>44413</v>
      </c>
      <c r="B556" s="330" t="s">
        <v>2688</v>
      </c>
      <c r="C556" s="330" t="s">
        <v>2689</v>
      </c>
      <c r="D556" s="331" t="s">
        <v>61</v>
      </c>
      <c r="E556" s="331" t="s">
        <v>67</v>
      </c>
      <c r="F556" s="332">
        <v>23.11</v>
      </c>
      <c r="G556" s="330" t="s">
        <v>2690</v>
      </c>
      <c r="H556" s="330" t="s">
        <v>60</v>
      </c>
      <c r="I556" s="331" t="s">
        <v>2691</v>
      </c>
      <c r="J556" s="333" t="s">
        <v>491</v>
      </c>
      <c r="K556" s="329">
        <v>44413</v>
      </c>
      <c r="L556" s="332">
        <v>-55.41</v>
      </c>
      <c r="M556" s="331" t="s">
        <v>492</v>
      </c>
      <c r="N556" s="332">
        <v>-58.47</v>
      </c>
      <c r="O556" s="332">
        <v>-55.77</v>
      </c>
      <c r="P556" s="90">
        <f t="shared" si="24"/>
        <v>548</v>
      </c>
      <c r="Q556" s="90">
        <f t="shared" si="25"/>
        <v>547</v>
      </c>
      <c r="R556" s="90">
        <f t="shared" si="26"/>
        <v>555</v>
      </c>
    </row>
    <row r="557" spans="1:18">
      <c r="A557" s="329">
        <v>44593</v>
      </c>
      <c r="B557" s="330" t="s">
        <v>2631</v>
      </c>
      <c r="C557" s="330" t="s">
        <v>2632</v>
      </c>
      <c r="D557" s="331" t="s">
        <v>61</v>
      </c>
      <c r="E557" s="331" t="s">
        <v>67</v>
      </c>
      <c r="F557" s="332">
        <v>1.98</v>
      </c>
      <c r="G557" s="330" t="s">
        <v>2633</v>
      </c>
      <c r="H557" s="330" t="s">
        <v>2634</v>
      </c>
      <c r="I557" s="331" t="s">
        <v>2635</v>
      </c>
      <c r="J557" s="333" t="s">
        <v>491</v>
      </c>
      <c r="K557" s="329">
        <v>44593</v>
      </c>
      <c r="L557" s="332">
        <v>-48.52</v>
      </c>
      <c r="M557" s="331" t="s">
        <v>492</v>
      </c>
      <c r="N557" s="332">
        <v>-58.6</v>
      </c>
      <c r="O557" s="332">
        <v>-37.229999999999997</v>
      </c>
      <c r="P557" s="90">
        <f t="shared" si="24"/>
        <v>549</v>
      </c>
      <c r="Q557" s="90">
        <f t="shared" si="25"/>
        <v>534</v>
      </c>
      <c r="R557" s="90">
        <f t="shared" si="26"/>
        <v>530</v>
      </c>
    </row>
    <row r="558" spans="1:18">
      <c r="A558" s="329">
        <v>43857</v>
      </c>
      <c r="B558" s="330" t="s">
        <v>2696</v>
      </c>
      <c r="C558" s="330" t="s">
        <v>2697</v>
      </c>
      <c r="D558" s="331" t="s">
        <v>61</v>
      </c>
      <c r="E558" s="331" t="s">
        <v>67</v>
      </c>
      <c r="F558" s="332">
        <v>52.61</v>
      </c>
      <c r="G558" s="330" t="s">
        <v>2698</v>
      </c>
      <c r="H558" s="330" t="s">
        <v>2699</v>
      </c>
      <c r="I558" s="331" t="s">
        <v>2700</v>
      </c>
      <c r="J558" s="333" t="s">
        <v>491</v>
      </c>
      <c r="K558" s="329">
        <v>43857</v>
      </c>
      <c r="L558" s="332">
        <v>-56.66</v>
      </c>
      <c r="M558" s="331" t="s">
        <v>492</v>
      </c>
      <c r="N558" s="332">
        <v>-58.9</v>
      </c>
      <c r="O558" s="332">
        <v>-59.85</v>
      </c>
      <c r="P558" s="90">
        <f t="shared" si="24"/>
        <v>550</v>
      </c>
      <c r="Q558" s="90">
        <f t="shared" si="25"/>
        <v>549</v>
      </c>
      <c r="R558" s="90">
        <f t="shared" si="26"/>
        <v>558</v>
      </c>
    </row>
    <row r="559" spans="1:18" ht="22.5">
      <c r="A559" s="329">
        <v>44308</v>
      </c>
      <c r="B559" s="330" t="s">
        <v>2704</v>
      </c>
      <c r="C559" s="330" t="s">
        <v>2705</v>
      </c>
      <c r="D559" s="331" t="s">
        <v>61</v>
      </c>
      <c r="E559" s="331" t="s">
        <v>67</v>
      </c>
      <c r="F559" s="332">
        <v>51.86</v>
      </c>
      <c r="G559" s="330" t="s">
        <v>2706</v>
      </c>
      <c r="H559" s="330" t="s">
        <v>2707</v>
      </c>
      <c r="I559" s="331" t="s">
        <v>2708</v>
      </c>
      <c r="J559" s="333" t="s">
        <v>491</v>
      </c>
      <c r="K559" s="329">
        <v>44308</v>
      </c>
      <c r="L559" s="332">
        <v>-59.46</v>
      </c>
      <c r="M559" s="331" t="s">
        <v>492</v>
      </c>
      <c r="N559" s="332">
        <v>-59.46</v>
      </c>
      <c r="O559" s="332">
        <v>-24.62</v>
      </c>
      <c r="P559" s="90">
        <f t="shared" si="24"/>
        <v>551</v>
      </c>
      <c r="Q559" s="90">
        <f t="shared" si="25"/>
        <v>551</v>
      </c>
      <c r="R559" s="90">
        <f t="shared" si="26"/>
        <v>510</v>
      </c>
    </row>
    <row r="560" spans="1:18">
      <c r="A560" s="329">
        <v>43973</v>
      </c>
      <c r="B560" s="330" t="s">
        <v>2714</v>
      </c>
      <c r="C560" s="330" t="s">
        <v>2715</v>
      </c>
      <c r="D560" s="331" t="s">
        <v>61</v>
      </c>
      <c r="E560" s="331" t="s">
        <v>67</v>
      </c>
      <c r="F560" s="332">
        <v>30.4</v>
      </c>
      <c r="G560" s="330" t="s">
        <v>2716</v>
      </c>
      <c r="H560" s="330" t="s">
        <v>2717</v>
      </c>
      <c r="I560" s="331" t="s">
        <v>2718</v>
      </c>
      <c r="J560" s="333" t="s">
        <v>491</v>
      </c>
      <c r="K560" s="329">
        <v>43973</v>
      </c>
      <c r="L560" s="332">
        <v>-59.73</v>
      </c>
      <c r="M560" s="331" t="s">
        <v>492</v>
      </c>
      <c r="N560" s="332">
        <v>-59.73</v>
      </c>
      <c r="O560" s="332">
        <v>-58.33</v>
      </c>
      <c r="P560" s="90">
        <f t="shared" si="24"/>
        <v>552</v>
      </c>
      <c r="Q560" s="90">
        <f t="shared" si="25"/>
        <v>553</v>
      </c>
      <c r="R560" s="90">
        <f t="shared" si="26"/>
        <v>557</v>
      </c>
    </row>
    <row r="561" spans="1:18">
      <c r="A561" s="329">
        <v>44692</v>
      </c>
      <c r="B561" s="330" t="s">
        <v>2719</v>
      </c>
      <c r="C561" s="330" t="s">
        <v>2720</v>
      </c>
      <c r="D561" s="331" t="s">
        <v>61</v>
      </c>
      <c r="E561" s="331" t="s">
        <v>67</v>
      </c>
      <c r="F561" s="332">
        <v>35.08</v>
      </c>
      <c r="G561" s="330" t="s">
        <v>60</v>
      </c>
      <c r="H561" s="330" t="s">
        <v>60</v>
      </c>
      <c r="I561" s="331" t="s">
        <v>2721</v>
      </c>
      <c r="J561" s="333" t="s">
        <v>491</v>
      </c>
      <c r="K561" s="329">
        <v>44692</v>
      </c>
      <c r="L561" s="332">
        <v>-59.8</v>
      </c>
      <c r="M561" s="331" t="s">
        <v>492</v>
      </c>
      <c r="N561" s="332">
        <v>-59.8</v>
      </c>
      <c r="O561" s="332">
        <v>-50.89</v>
      </c>
      <c r="P561" s="90">
        <f t="shared" si="24"/>
        <v>553</v>
      </c>
      <c r="Q561" s="90">
        <f t="shared" si="25"/>
        <v>554</v>
      </c>
      <c r="R561" s="90">
        <f t="shared" si="26"/>
        <v>550</v>
      </c>
    </row>
    <row r="562" spans="1:18">
      <c r="A562" s="329">
        <v>44151</v>
      </c>
      <c r="B562" s="330" t="s">
        <v>2777</v>
      </c>
      <c r="C562" s="330" t="s">
        <v>2778</v>
      </c>
      <c r="D562" s="331" t="s">
        <v>61</v>
      </c>
      <c r="E562" s="331" t="s">
        <v>67</v>
      </c>
      <c r="F562" s="332">
        <v>8.2899999999999991</v>
      </c>
      <c r="G562" s="330" t="s">
        <v>60</v>
      </c>
      <c r="H562" s="330" t="s">
        <v>2779</v>
      </c>
      <c r="I562" s="331" t="s">
        <v>2780</v>
      </c>
      <c r="J562" s="333" t="s">
        <v>491</v>
      </c>
      <c r="K562" s="329">
        <v>44151</v>
      </c>
      <c r="L562" s="332">
        <v>-80</v>
      </c>
      <c r="M562" s="331" t="s">
        <v>492</v>
      </c>
      <c r="N562" s="332">
        <v>-60</v>
      </c>
      <c r="O562" s="332">
        <v>-80</v>
      </c>
      <c r="P562" s="90">
        <f t="shared" si="24"/>
        <v>554</v>
      </c>
      <c r="Q562" s="90">
        <f t="shared" si="25"/>
        <v>570</v>
      </c>
      <c r="R562" s="90">
        <f t="shared" si="26"/>
        <v>575</v>
      </c>
    </row>
    <row r="563" spans="1:18">
      <c r="A563" s="329">
        <v>44165</v>
      </c>
      <c r="B563" s="330" t="s">
        <v>2725</v>
      </c>
      <c r="C563" s="330" t="s">
        <v>2726</v>
      </c>
      <c r="D563" s="331" t="s">
        <v>61</v>
      </c>
      <c r="E563" s="331" t="s">
        <v>77</v>
      </c>
      <c r="F563" s="332">
        <v>12.99</v>
      </c>
      <c r="G563" s="330" t="s">
        <v>60</v>
      </c>
      <c r="H563" s="330" t="s">
        <v>60</v>
      </c>
      <c r="I563" s="331" t="s">
        <v>2727</v>
      </c>
      <c r="J563" s="333" t="s">
        <v>491</v>
      </c>
      <c r="K563" s="329">
        <v>44165</v>
      </c>
      <c r="L563" s="332">
        <v>-64.97</v>
      </c>
      <c r="M563" s="331" t="s">
        <v>492</v>
      </c>
      <c r="N563" s="332">
        <v>-61.28</v>
      </c>
      <c r="O563" s="332">
        <v>4.04</v>
      </c>
      <c r="P563" s="90">
        <f t="shared" si="24"/>
        <v>555</v>
      </c>
      <c r="Q563" s="90">
        <f t="shared" si="25"/>
        <v>556</v>
      </c>
      <c r="R563" s="90">
        <f t="shared" si="26"/>
        <v>411</v>
      </c>
    </row>
    <row r="564" spans="1:18">
      <c r="A564" s="329">
        <v>44902</v>
      </c>
      <c r="B564" s="330" t="s">
        <v>2730</v>
      </c>
      <c r="C564" s="330" t="s">
        <v>2731</v>
      </c>
      <c r="D564" s="331" t="s">
        <v>61</v>
      </c>
      <c r="E564" s="331" t="s">
        <v>67</v>
      </c>
      <c r="F564" s="332">
        <v>3.85</v>
      </c>
      <c r="G564" s="330" t="s">
        <v>60</v>
      </c>
      <c r="H564" s="330" t="s">
        <v>2732</v>
      </c>
      <c r="I564" s="331" t="s">
        <v>2733</v>
      </c>
      <c r="J564" s="333" t="s">
        <v>491</v>
      </c>
      <c r="K564" s="329">
        <v>44902</v>
      </c>
      <c r="L564" s="332">
        <v>-66</v>
      </c>
      <c r="M564" s="331" t="s">
        <v>492</v>
      </c>
      <c r="N564" s="332">
        <v>-61.75</v>
      </c>
      <c r="O564" s="332">
        <v>-66</v>
      </c>
      <c r="P564" s="90">
        <f t="shared" si="24"/>
        <v>556</v>
      </c>
      <c r="Q564" s="90">
        <f t="shared" si="25"/>
        <v>558</v>
      </c>
      <c r="R564" s="90">
        <f t="shared" si="26"/>
        <v>562</v>
      </c>
    </row>
    <row r="565" spans="1:18" ht="22.5">
      <c r="A565" s="329">
        <v>44565</v>
      </c>
      <c r="B565" s="330" t="s">
        <v>2722</v>
      </c>
      <c r="C565" s="330" t="s">
        <v>2723</v>
      </c>
      <c r="D565" s="331" t="s">
        <v>61</v>
      </c>
      <c r="E565" s="331" t="s">
        <v>67</v>
      </c>
      <c r="F565" s="332">
        <v>6.16</v>
      </c>
      <c r="G565" s="330" t="s">
        <v>60</v>
      </c>
      <c r="H565" s="330" t="s">
        <v>60</v>
      </c>
      <c r="I565" s="331" t="s">
        <v>2724</v>
      </c>
      <c r="J565" s="333" t="s">
        <v>491</v>
      </c>
      <c r="K565" s="329">
        <v>44565</v>
      </c>
      <c r="L565" s="332">
        <v>-64.91</v>
      </c>
      <c r="M565" s="331" t="s">
        <v>492</v>
      </c>
      <c r="N565" s="332">
        <v>-64.91</v>
      </c>
      <c r="O565" s="332">
        <v>-54.02</v>
      </c>
      <c r="P565" s="90">
        <f t="shared" si="24"/>
        <v>557</v>
      </c>
      <c r="Q565" s="90">
        <f t="shared" si="25"/>
        <v>555</v>
      </c>
      <c r="R565" s="90">
        <f t="shared" si="26"/>
        <v>553</v>
      </c>
    </row>
    <row r="566" spans="1:18" ht="22.5">
      <c r="A566" s="329">
        <v>44270</v>
      </c>
      <c r="B566" s="330" t="s">
        <v>2734</v>
      </c>
      <c r="C566" s="330" t="s">
        <v>2735</v>
      </c>
      <c r="D566" s="331" t="s">
        <v>61</v>
      </c>
      <c r="E566" s="331" t="s">
        <v>77</v>
      </c>
      <c r="F566" s="332">
        <v>1278.75</v>
      </c>
      <c r="G566" s="330" t="s">
        <v>2736</v>
      </c>
      <c r="H566" s="330" t="s">
        <v>2737</v>
      </c>
      <c r="I566" s="331" t="s">
        <v>2738</v>
      </c>
      <c r="J566" s="333" t="s">
        <v>491</v>
      </c>
      <c r="K566" s="329">
        <v>44270</v>
      </c>
      <c r="L566" s="332">
        <v>-68.64</v>
      </c>
      <c r="M566" s="331" t="s">
        <v>492</v>
      </c>
      <c r="N566" s="332">
        <v>-65.94</v>
      </c>
      <c r="O566" s="332">
        <v>-61.43</v>
      </c>
      <c r="P566" s="90">
        <f t="shared" si="24"/>
        <v>558</v>
      </c>
      <c r="Q566" s="90">
        <f t="shared" si="25"/>
        <v>559</v>
      </c>
      <c r="R566" s="90">
        <f t="shared" si="26"/>
        <v>559</v>
      </c>
    </row>
    <row r="567" spans="1:18">
      <c r="A567" s="329">
        <v>44407</v>
      </c>
      <c r="B567" s="330" t="s">
        <v>2773</v>
      </c>
      <c r="C567" s="330" t="s">
        <v>2774</v>
      </c>
      <c r="D567" s="331" t="s">
        <v>61</v>
      </c>
      <c r="E567" s="331" t="s">
        <v>67</v>
      </c>
      <c r="F567" s="332">
        <v>42.22</v>
      </c>
      <c r="G567" s="330" t="s">
        <v>60</v>
      </c>
      <c r="H567" s="330" t="s">
        <v>2775</v>
      </c>
      <c r="I567" s="331" t="s">
        <v>2776</v>
      </c>
      <c r="J567" s="333" t="s">
        <v>491</v>
      </c>
      <c r="K567" s="329">
        <v>44407</v>
      </c>
      <c r="L567" s="332">
        <v>-79.87</v>
      </c>
      <c r="M567" s="331" t="s">
        <v>492</v>
      </c>
      <c r="N567" s="332">
        <v>-66.599999999999994</v>
      </c>
      <c r="O567" s="332">
        <v>-40.75</v>
      </c>
      <c r="P567" s="90">
        <f t="shared" si="24"/>
        <v>559</v>
      </c>
      <c r="Q567" s="90">
        <f t="shared" si="25"/>
        <v>569</v>
      </c>
      <c r="R567" s="90">
        <f t="shared" si="26"/>
        <v>536</v>
      </c>
    </row>
    <row r="568" spans="1:18">
      <c r="A568" s="329">
        <v>44910</v>
      </c>
      <c r="B568" s="330" t="s">
        <v>2750</v>
      </c>
      <c r="C568" s="330" t="s">
        <v>2751</v>
      </c>
      <c r="D568" s="331" t="s">
        <v>61</v>
      </c>
      <c r="E568" s="331" t="s">
        <v>77</v>
      </c>
      <c r="F568" s="332">
        <v>6.93</v>
      </c>
      <c r="G568" s="330" t="s">
        <v>60</v>
      </c>
      <c r="H568" s="330" t="s">
        <v>2752</v>
      </c>
      <c r="I568" s="331" t="s">
        <v>2753</v>
      </c>
      <c r="J568" s="333" t="s">
        <v>491</v>
      </c>
      <c r="K568" s="329">
        <v>44910</v>
      </c>
      <c r="L568" s="332">
        <v>-71.55</v>
      </c>
      <c r="M568" s="331" t="s">
        <v>492</v>
      </c>
      <c r="N568" s="332">
        <v>-68.87</v>
      </c>
      <c r="O568" s="332">
        <v>-68.569999999999993</v>
      </c>
      <c r="P568" s="90">
        <f t="shared" si="24"/>
        <v>560</v>
      </c>
      <c r="Q568" s="90">
        <f t="shared" si="25"/>
        <v>563</v>
      </c>
      <c r="R568" s="90">
        <f t="shared" si="26"/>
        <v>564</v>
      </c>
    </row>
    <row r="569" spans="1:18">
      <c r="A569" s="329">
        <v>44716</v>
      </c>
      <c r="B569" s="330" t="s">
        <v>2743</v>
      </c>
      <c r="C569" s="330" t="s">
        <v>2744</v>
      </c>
      <c r="D569" s="331" t="s">
        <v>61</v>
      </c>
      <c r="E569" s="331" t="s">
        <v>77</v>
      </c>
      <c r="F569" s="338">
        <v>0.14199999999999999</v>
      </c>
      <c r="G569" s="330" t="s">
        <v>60</v>
      </c>
      <c r="H569" s="330" t="s">
        <v>60</v>
      </c>
      <c r="I569" s="331" t="s">
        <v>2745</v>
      </c>
      <c r="J569" s="333" t="s">
        <v>491</v>
      </c>
      <c r="K569" s="329">
        <v>44716</v>
      </c>
      <c r="L569" s="332">
        <v>-70</v>
      </c>
      <c r="M569" s="331" t="s">
        <v>492</v>
      </c>
      <c r="N569" s="332">
        <v>-71.400000000000006</v>
      </c>
      <c r="O569" s="332">
        <v>-71.959999999999994</v>
      </c>
      <c r="P569" s="90">
        <f t="shared" si="24"/>
        <v>561</v>
      </c>
      <c r="Q569" s="90">
        <f t="shared" si="25"/>
        <v>561</v>
      </c>
      <c r="R569" s="90">
        <f t="shared" si="26"/>
        <v>566</v>
      </c>
    </row>
    <row r="570" spans="1:18">
      <c r="A570" s="329">
        <v>44414</v>
      </c>
      <c r="B570" s="330" t="s">
        <v>2680</v>
      </c>
      <c r="C570" s="330" t="s">
        <v>2681</v>
      </c>
      <c r="D570" s="331" t="s">
        <v>61</v>
      </c>
      <c r="E570" s="331" t="s">
        <v>67</v>
      </c>
      <c r="F570" s="338">
        <v>0.85399999999999998</v>
      </c>
      <c r="G570" s="330" t="s">
        <v>2682</v>
      </c>
      <c r="H570" s="330" t="s">
        <v>60</v>
      </c>
      <c r="I570" s="331" t="s">
        <v>2683</v>
      </c>
      <c r="J570" s="333" t="s">
        <v>491</v>
      </c>
      <c r="K570" s="329">
        <v>44414</v>
      </c>
      <c r="L570" s="332">
        <v>-54.95</v>
      </c>
      <c r="M570" s="331" t="s">
        <v>492</v>
      </c>
      <c r="N570" s="332">
        <v>-72.11</v>
      </c>
      <c r="O570" s="332">
        <v>-80.48</v>
      </c>
      <c r="P570" s="90">
        <f t="shared" si="24"/>
        <v>562</v>
      </c>
      <c r="Q570" s="90">
        <f t="shared" si="25"/>
        <v>545</v>
      </c>
      <c r="R570" s="90">
        <f t="shared" si="26"/>
        <v>577</v>
      </c>
    </row>
    <row r="571" spans="1:18">
      <c r="A571" s="329">
        <v>44708</v>
      </c>
      <c r="B571" s="330" t="s">
        <v>2739</v>
      </c>
      <c r="C571" s="330" t="s">
        <v>2740</v>
      </c>
      <c r="D571" s="331" t="s">
        <v>61</v>
      </c>
      <c r="E571" s="331" t="s">
        <v>77</v>
      </c>
      <c r="F571" s="332">
        <v>8.23</v>
      </c>
      <c r="G571" s="330" t="s">
        <v>2741</v>
      </c>
      <c r="H571" s="330" t="s">
        <v>60</v>
      </c>
      <c r="I571" s="331" t="s">
        <v>2742</v>
      </c>
      <c r="J571" s="333" t="s">
        <v>491</v>
      </c>
      <c r="K571" s="329">
        <v>44708</v>
      </c>
      <c r="L571" s="332">
        <v>-69.59</v>
      </c>
      <c r="M571" s="331" t="s">
        <v>492</v>
      </c>
      <c r="N571" s="332">
        <v>-72.290000000000006</v>
      </c>
      <c r="O571" s="332">
        <v>-45.17</v>
      </c>
      <c r="P571" s="90">
        <f t="shared" si="24"/>
        <v>563</v>
      </c>
      <c r="Q571" s="90">
        <f t="shared" si="25"/>
        <v>560</v>
      </c>
      <c r="R571" s="90">
        <f t="shared" si="26"/>
        <v>541</v>
      </c>
    </row>
    <row r="572" spans="1:18">
      <c r="A572" s="329">
        <v>43966</v>
      </c>
      <c r="B572" s="330" t="s">
        <v>2746</v>
      </c>
      <c r="C572" s="330" t="s">
        <v>2747</v>
      </c>
      <c r="D572" s="331" t="s">
        <v>61</v>
      </c>
      <c r="E572" s="331" t="s">
        <v>67</v>
      </c>
      <c r="F572" s="332">
        <v>24.93</v>
      </c>
      <c r="G572" s="330" t="s">
        <v>2748</v>
      </c>
      <c r="H572" s="330" t="s">
        <v>60</v>
      </c>
      <c r="I572" s="331" t="s">
        <v>2749</v>
      </c>
      <c r="J572" s="333" t="s">
        <v>491</v>
      </c>
      <c r="K572" s="329">
        <v>43966</v>
      </c>
      <c r="L572" s="332">
        <v>-71.180000000000007</v>
      </c>
      <c r="M572" s="331" t="s">
        <v>492</v>
      </c>
      <c r="N572" s="332">
        <v>-72.31</v>
      </c>
      <c r="O572" s="332">
        <v>-67.930000000000007</v>
      </c>
      <c r="P572" s="90">
        <f t="shared" si="24"/>
        <v>564</v>
      </c>
      <c r="Q572" s="90">
        <f t="shared" si="25"/>
        <v>562</v>
      </c>
      <c r="R572" s="90">
        <f t="shared" si="26"/>
        <v>563</v>
      </c>
    </row>
    <row r="573" spans="1:18">
      <c r="A573" s="329">
        <v>44614</v>
      </c>
      <c r="B573" s="330" t="s">
        <v>2754</v>
      </c>
      <c r="C573" s="330" t="s">
        <v>2755</v>
      </c>
      <c r="D573" s="331" t="s">
        <v>61</v>
      </c>
      <c r="E573" s="331" t="s">
        <v>67</v>
      </c>
      <c r="F573" s="338">
        <v>0.17499999999999999</v>
      </c>
      <c r="G573" s="330" t="s">
        <v>60</v>
      </c>
      <c r="H573" s="330" t="s">
        <v>60</v>
      </c>
      <c r="I573" s="331" t="s">
        <v>2756</v>
      </c>
      <c r="J573" s="333" t="s">
        <v>491</v>
      </c>
      <c r="K573" s="329">
        <v>44614</v>
      </c>
      <c r="L573" s="332">
        <v>-72.38</v>
      </c>
      <c r="M573" s="331" t="s">
        <v>492</v>
      </c>
      <c r="N573" s="332">
        <v>-72.38</v>
      </c>
      <c r="O573" s="332">
        <v>-72.38</v>
      </c>
      <c r="P573" s="90">
        <f t="shared" si="24"/>
        <v>565</v>
      </c>
      <c r="Q573" s="90">
        <f t="shared" si="25"/>
        <v>564</v>
      </c>
      <c r="R573" s="90">
        <f t="shared" si="26"/>
        <v>567</v>
      </c>
    </row>
    <row r="574" spans="1:18">
      <c r="A574" s="329">
        <v>44448</v>
      </c>
      <c r="B574" s="330" t="s">
        <v>2692</v>
      </c>
      <c r="C574" s="330" t="s">
        <v>2693</v>
      </c>
      <c r="D574" s="331" t="s">
        <v>61</v>
      </c>
      <c r="E574" s="331" t="s">
        <v>67</v>
      </c>
      <c r="F574" s="338">
        <v>0.38500000000000001</v>
      </c>
      <c r="G574" s="330" t="s">
        <v>60</v>
      </c>
      <c r="H574" s="330" t="s">
        <v>2694</v>
      </c>
      <c r="I574" s="331" t="s">
        <v>2695</v>
      </c>
      <c r="J574" s="333" t="s">
        <v>491</v>
      </c>
      <c r="K574" s="329">
        <v>44448</v>
      </c>
      <c r="L574" s="332">
        <v>-55.79</v>
      </c>
      <c r="M574" s="331" t="s">
        <v>492</v>
      </c>
      <c r="N574" s="332">
        <v>-74.099999999999994</v>
      </c>
      <c r="O574" s="332">
        <v>-49.65</v>
      </c>
      <c r="P574" s="90">
        <f t="shared" si="24"/>
        <v>566</v>
      </c>
      <c r="Q574" s="90">
        <f t="shared" si="25"/>
        <v>548</v>
      </c>
      <c r="R574" s="90">
        <f t="shared" si="26"/>
        <v>548</v>
      </c>
    </row>
    <row r="575" spans="1:18">
      <c r="A575" s="329">
        <v>44546</v>
      </c>
      <c r="B575" s="330" t="s">
        <v>2757</v>
      </c>
      <c r="C575" s="330" t="s">
        <v>2758</v>
      </c>
      <c r="D575" s="331" t="s">
        <v>61</v>
      </c>
      <c r="E575" s="331" t="s">
        <v>67</v>
      </c>
      <c r="F575" s="332">
        <v>49.58</v>
      </c>
      <c r="G575" s="330" t="s">
        <v>60</v>
      </c>
      <c r="H575" s="330" t="s">
        <v>2759</v>
      </c>
      <c r="I575" s="331" t="s">
        <v>2760</v>
      </c>
      <c r="J575" s="333" t="s">
        <v>491</v>
      </c>
      <c r="K575" s="329">
        <v>44546</v>
      </c>
      <c r="L575" s="332">
        <v>-74.16</v>
      </c>
      <c r="M575" s="331" t="s">
        <v>492</v>
      </c>
      <c r="N575" s="332">
        <v>-74.16</v>
      </c>
      <c r="O575" s="332">
        <v>-74.16</v>
      </c>
      <c r="P575" s="90">
        <f t="shared" si="24"/>
        <v>567</v>
      </c>
      <c r="Q575" s="90">
        <f t="shared" si="25"/>
        <v>565</v>
      </c>
      <c r="R575" s="90">
        <f t="shared" si="26"/>
        <v>568</v>
      </c>
    </row>
    <row r="576" spans="1:18">
      <c r="A576" s="329">
        <v>44214</v>
      </c>
      <c r="B576" s="330" t="s">
        <v>2811</v>
      </c>
      <c r="C576" s="330" t="s">
        <v>2812</v>
      </c>
      <c r="D576" s="331" t="s">
        <v>61</v>
      </c>
      <c r="E576" s="331" t="s">
        <v>77</v>
      </c>
      <c r="F576" s="338">
        <v>0.77200000000000002</v>
      </c>
      <c r="G576" s="330" t="s">
        <v>60</v>
      </c>
      <c r="H576" s="330" t="s">
        <v>60</v>
      </c>
      <c r="I576" s="331" t="s">
        <v>2813</v>
      </c>
      <c r="J576" s="333" t="s">
        <v>491</v>
      </c>
      <c r="K576" s="329">
        <v>44214</v>
      </c>
      <c r="L576" s="332">
        <v>-83.87</v>
      </c>
      <c r="M576" s="331" t="s">
        <v>492</v>
      </c>
      <c r="N576" s="332">
        <v>-74.569999999999993</v>
      </c>
      <c r="O576" s="332">
        <v>-63.33</v>
      </c>
      <c r="P576" s="90">
        <f t="shared" si="24"/>
        <v>568</v>
      </c>
      <c r="Q576" s="90">
        <f t="shared" si="25"/>
        <v>578</v>
      </c>
      <c r="R576" s="90">
        <f t="shared" si="26"/>
        <v>560</v>
      </c>
    </row>
    <row r="577" spans="1:18">
      <c r="A577" s="329">
        <v>44762</v>
      </c>
      <c r="B577" s="330" t="s">
        <v>2832</v>
      </c>
      <c r="C577" s="330" t="s">
        <v>2833</v>
      </c>
      <c r="D577" s="331" t="s">
        <v>61</v>
      </c>
      <c r="E577" s="331" t="s">
        <v>67</v>
      </c>
      <c r="F577" s="332">
        <v>4.12</v>
      </c>
      <c r="G577" s="330" t="s">
        <v>60</v>
      </c>
      <c r="H577" s="330" t="s">
        <v>60</v>
      </c>
      <c r="I577" s="331" t="s">
        <v>2834</v>
      </c>
      <c r="J577" s="333" t="s">
        <v>491</v>
      </c>
      <c r="K577" s="329">
        <v>44762</v>
      </c>
      <c r="L577" s="332">
        <v>-87.19</v>
      </c>
      <c r="M577" s="331" t="s">
        <v>492</v>
      </c>
      <c r="N577" s="332">
        <v>-74.64</v>
      </c>
      <c r="O577" s="332">
        <v>-84.48</v>
      </c>
      <c r="P577" s="90">
        <f t="shared" si="24"/>
        <v>569</v>
      </c>
      <c r="Q577" s="90">
        <f t="shared" si="25"/>
        <v>584</v>
      </c>
      <c r="R577" s="90">
        <f t="shared" si="26"/>
        <v>582</v>
      </c>
    </row>
    <row r="578" spans="1:18">
      <c r="A578" s="329">
        <v>44846</v>
      </c>
      <c r="B578" s="330" t="s">
        <v>2766</v>
      </c>
      <c r="C578" s="330" t="s">
        <v>2767</v>
      </c>
      <c r="D578" s="331" t="s">
        <v>61</v>
      </c>
      <c r="E578" s="331" t="s">
        <v>77</v>
      </c>
      <c r="F578" s="338">
        <v>0.26600000000000001</v>
      </c>
      <c r="G578" s="330" t="s">
        <v>60</v>
      </c>
      <c r="H578" s="330" t="s">
        <v>60</v>
      </c>
      <c r="I578" s="331" t="s">
        <v>2768</v>
      </c>
      <c r="J578" s="333" t="s">
        <v>491</v>
      </c>
      <c r="K578" s="329">
        <v>44846</v>
      </c>
      <c r="L578" s="332">
        <v>-75.06</v>
      </c>
      <c r="M578" s="331" t="s">
        <v>492</v>
      </c>
      <c r="N578" s="332">
        <v>-75.06</v>
      </c>
      <c r="O578" s="332">
        <v>-75.790000000000006</v>
      </c>
      <c r="P578" s="90">
        <f t="shared" si="24"/>
        <v>570</v>
      </c>
      <c r="Q578" s="90">
        <f t="shared" si="25"/>
        <v>567</v>
      </c>
      <c r="R578" s="90">
        <f t="shared" si="26"/>
        <v>569</v>
      </c>
    </row>
    <row r="579" spans="1:18" ht="22.5">
      <c r="A579" s="329">
        <v>44869</v>
      </c>
      <c r="B579" s="330" t="s">
        <v>2761</v>
      </c>
      <c r="C579" s="330" t="s">
        <v>2762</v>
      </c>
      <c r="D579" s="331" t="s">
        <v>61</v>
      </c>
      <c r="E579" s="331" t="s">
        <v>77</v>
      </c>
      <c r="F579" s="332">
        <v>6467.32</v>
      </c>
      <c r="G579" s="330" t="s">
        <v>2763</v>
      </c>
      <c r="H579" s="330" t="s">
        <v>2764</v>
      </c>
      <c r="I579" s="331" t="s">
        <v>2765</v>
      </c>
      <c r="J579" s="333" t="s">
        <v>491</v>
      </c>
      <c r="K579" s="329">
        <v>44869</v>
      </c>
      <c r="L579" s="332">
        <v>-74.8</v>
      </c>
      <c r="M579" s="331" t="s">
        <v>492</v>
      </c>
      <c r="N579" s="332">
        <v>-76.87</v>
      </c>
      <c r="O579" s="332">
        <v>-78.98</v>
      </c>
      <c r="P579" s="90">
        <f t="shared" si="24"/>
        <v>571</v>
      </c>
      <c r="Q579" s="90">
        <f t="shared" si="25"/>
        <v>566</v>
      </c>
      <c r="R579" s="90">
        <f t="shared" si="26"/>
        <v>573</v>
      </c>
    </row>
    <row r="580" spans="1:18">
      <c r="A580" s="329">
        <v>44771</v>
      </c>
      <c r="B580" s="330" t="s">
        <v>2799</v>
      </c>
      <c r="C580" s="330" t="s">
        <v>2800</v>
      </c>
      <c r="D580" s="331" t="s">
        <v>61</v>
      </c>
      <c r="E580" s="331" t="s">
        <v>67</v>
      </c>
      <c r="F580" s="332">
        <v>4.42</v>
      </c>
      <c r="G580" s="330" t="s">
        <v>2801</v>
      </c>
      <c r="H580" s="330" t="s">
        <v>2802</v>
      </c>
      <c r="I580" s="331" t="s">
        <v>2803</v>
      </c>
      <c r="J580" s="333" t="s">
        <v>491</v>
      </c>
      <c r="K580" s="329">
        <v>44771</v>
      </c>
      <c r="L580" s="332">
        <v>-81.239999999999995</v>
      </c>
      <c r="M580" s="331" t="s">
        <v>492</v>
      </c>
      <c r="N580" s="332">
        <v>-77.25</v>
      </c>
      <c r="O580" s="332">
        <v>-69.040000000000006</v>
      </c>
      <c r="P580" s="90">
        <f t="shared" si="24"/>
        <v>572</v>
      </c>
      <c r="Q580" s="90">
        <f t="shared" si="25"/>
        <v>575</v>
      </c>
      <c r="R580" s="90">
        <f t="shared" si="26"/>
        <v>565</v>
      </c>
    </row>
    <row r="581" spans="1:18">
      <c r="A581" s="329">
        <v>44348</v>
      </c>
      <c r="B581" s="330" t="s">
        <v>2769</v>
      </c>
      <c r="C581" s="330" t="s">
        <v>2770</v>
      </c>
      <c r="D581" s="331" t="s">
        <v>61</v>
      </c>
      <c r="E581" s="331" t="s">
        <v>77</v>
      </c>
      <c r="F581" s="338">
        <v>0.27600000000000002</v>
      </c>
      <c r="G581" s="330" t="s">
        <v>2771</v>
      </c>
      <c r="H581" s="330" t="s">
        <v>60</v>
      </c>
      <c r="I581" s="331" t="s">
        <v>2772</v>
      </c>
      <c r="J581" s="333" t="s">
        <v>491</v>
      </c>
      <c r="K581" s="329">
        <v>44348</v>
      </c>
      <c r="L581" s="332">
        <v>-77.78</v>
      </c>
      <c r="M581" s="331" t="s">
        <v>492</v>
      </c>
      <c r="N581" s="332">
        <v>-77.78</v>
      </c>
      <c r="O581" s="332">
        <v>-78.05</v>
      </c>
      <c r="P581" s="90">
        <f t="shared" si="24"/>
        <v>573</v>
      </c>
      <c r="Q581" s="90">
        <f t="shared" si="25"/>
        <v>568</v>
      </c>
      <c r="R581" s="90">
        <f t="shared" si="26"/>
        <v>572</v>
      </c>
    </row>
    <row r="582" spans="1:18">
      <c r="A582" s="329">
        <v>44792</v>
      </c>
      <c r="B582" s="330" t="s">
        <v>2791</v>
      </c>
      <c r="C582" s="330" t="s">
        <v>2792</v>
      </c>
      <c r="D582" s="331" t="s">
        <v>61</v>
      </c>
      <c r="E582" s="331" t="s">
        <v>67</v>
      </c>
      <c r="F582" s="332">
        <v>26.86</v>
      </c>
      <c r="G582" s="330" t="s">
        <v>2793</v>
      </c>
      <c r="H582" s="330" t="s">
        <v>2794</v>
      </c>
      <c r="I582" s="331" t="s">
        <v>2795</v>
      </c>
      <c r="J582" s="333" t="s">
        <v>491</v>
      </c>
      <c r="K582" s="329">
        <v>44792</v>
      </c>
      <c r="L582" s="332">
        <v>-80.36</v>
      </c>
      <c r="M582" s="331" t="s">
        <v>492</v>
      </c>
      <c r="N582" s="332">
        <v>-78.849999999999994</v>
      </c>
      <c r="O582" s="332">
        <v>-79.25</v>
      </c>
      <c r="P582" s="90">
        <f t="shared" si="24"/>
        <v>574</v>
      </c>
      <c r="Q582" s="90">
        <f t="shared" si="25"/>
        <v>573</v>
      </c>
      <c r="R582" s="90">
        <f t="shared" si="26"/>
        <v>574</v>
      </c>
    </row>
    <row r="583" spans="1:18">
      <c r="A583" s="329">
        <v>44208</v>
      </c>
      <c r="B583" s="330" t="s">
        <v>2786</v>
      </c>
      <c r="C583" s="330" t="s">
        <v>2787</v>
      </c>
      <c r="D583" s="331" t="s">
        <v>61</v>
      </c>
      <c r="E583" s="331" t="s">
        <v>67</v>
      </c>
      <c r="F583" s="338">
        <v>0.51900000000000002</v>
      </c>
      <c r="G583" s="330" t="s">
        <v>2788</v>
      </c>
      <c r="H583" s="330" t="s">
        <v>2789</v>
      </c>
      <c r="I583" s="331" t="s">
        <v>2790</v>
      </c>
      <c r="J583" s="333" t="s">
        <v>491</v>
      </c>
      <c r="K583" s="329">
        <v>44208</v>
      </c>
      <c r="L583" s="332">
        <v>-80.2</v>
      </c>
      <c r="M583" s="331" t="s">
        <v>492</v>
      </c>
      <c r="N583" s="332">
        <v>-80.2</v>
      </c>
      <c r="O583" s="332">
        <v>-77.37</v>
      </c>
      <c r="P583" s="90">
        <f t="shared" si="24"/>
        <v>575</v>
      </c>
      <c r="Q583" s="90">
        <f t="shared" si="25"/>
        <v>572</v>
      </c>
      <c r="R583" s="90">
        <f t="shared" si="26"/>
        <v>570</v>
      </c>
    </row>
    <row r="584" spans="1:18">
      <c r="A584" s="329">
        <v>43872</v>
      </c>
      <c r="B584" s="330" t="s">
        <v>2796</v>
      </c>
      <c r="C584" s="330" t="s">
        <v>2797</v>
      </c>
      <c r="D584" s="331" t="s">
        <v>61</v>
      </c>
      <c r="E584" s="331" t="s">
        <v>67</v>
      </c>
      <c r="F584" s="332">
        <v>14.7</v>
      </c>
      <c r="G584" s="330" t="s">
        <v>60</v>
      </c>
      <c r="H584" s="330" t="s">
        <v>60</v>
      </c>
      <c r="I584" s="331" t="s">
        <v>2798</v>
      </c>
      <c r="J584" s="333" t="s">
        <v>491</v>
      </c>
      <c r="K584" s="329">
        <v>43872</v>
      </c>
      <c r="L584" s="332">
        <v>-80.86</v>
      </c>
      <c r="M584" s="331" t="s">
        <v>492</v>
      </c>
      <c r="N584" s="332">
        <v>-80.86</v>
      </c>
      <c r="O584" s="332">
        <v>-81.19</v>
      </c>
      <c r="P584" s="90">
        <f t="shared" si="24"/>
        <v>576</v>
      </c>
      <c r="Q584" s="90">
        <f t="shared" si="25"/>
        <v>574</v>
      </c>
      <c r="R584" s="90">
        <f t="shared" si="26"/>
        <v>578</v>
      </c>
    </row>
    <row r="585" spans="1:18">
      <c r="A585" s="329">
        <v>44355</v>
      </c>
      <c r="B585" s="330" t="s">
        <v>2781</v>
      </c>
      <c r="C585" s="330" t="s">
        <v>2782</v>
      </c>
      <c r="D585" s="331" t="s">
        <v>61</v>
      </c>
      <c r="E585" s="331" t="s">
        <v>67</v>
      </c>
      <c r="F585" s="332">
        <v>16.82</v>
      </c>
      <c r="G585" s="330" t="s">
        <v>2783</v>
      </c>
      <c r="H585" s="330" t="s">
        <v>2784</v>
      </c>
      <c r="I585" s="331" t="s">
        <v>2785</v>
      </c>
      <c r="J585" s="333" t="s">
        <v>491</v>
      </c>
      <c r="K585" s="329">
        <v>44355</v>
      </c>
      <c r="L585" s="332">
        <v>-80.12</v>
      </c>
      <c r="M585" s="331" t="s">
        <v>492</v>
      </c>
      <c r="N585" s="332">
        <v>-81.11</v>
      </c>
      <c r="O585" s="332">
        <v>-38.4</v>
      </c>
      <c r="P585" s="90">
        <f t="shared" ref="P585:P618" si="27">RANK(N585,$N$9:$N$618)</f>
        <v>577</v>
      </c>
      <c r="Q585" s="90">
        <f t="shared" ref="Q585:Q618" si="28">RANK(L585,$L$9:$L$618)</f>
        <v>571</v>
      </c>
      <c r="R585" s="90">
        <f t="shared" ref="R585:R618" si="29">RANK(O585,$O$9:$O$618)</f>
        <v>532</v>
      </c>
    </row>
    <row r="586" spans="1:18" ht="22.5">
      <c r="A586" s="329">
        <v>44876</v>
      </c>
      <c r="B586" s="330" t="s">
        <v>2804</v>
      </c>
      <c r="C586" s="330" t="s">
        <v>2805</v>
      </c>
      <c r="D586" s="331" t="s">
        <v>61</v>
      </c>
      <c r="E586" s="331" t="s">
        <v>77</v>
      </c>
      <c r="F586" s="338">
        <v>0.155</v>
      </c>
      <c r="G586" s="330" t="s">
        <v>60</v>
      </c>
      <c r="H586" s="330" t="s">
        <v>2806</v>
      </c>
      <c r="I586" s="331" t="s">
        <v>2807</v>
      </c>
      <c r="J586" s="333" t="s">
        <v>491</v>
      </c>
      <c r="K586" s="329">
        <v>44876</v>
      </c>
      <c r="L586" s="332">
        <v>-81.48</v>
      </c>
      <c r="M586" s="331" t="s">
        <v>492</v>
      </c>
      <c r="N586" s="332">
        <v>-81.25</v>
      </c>
      <c r="O586" s="332">
        <v>-82.96</v>
      </c>
      <c r="P586" s="90">
        <f t="shared" si="27"/>
        <v>578</v>
      </c>
      <c r="Q586" s="90">
        <f t="shared" si="28"/>
        <v>576</v>
      </c>
      <c r="R586" s="90">
        <f t="shared" si="29"/>
        <v>580</v>
      </c>
    </row>
    <row r="587" spans="1:18">
      <c r="A587" s="329">
        <v>44041</v>
      </c>
      <c r="B587" s="330" t="s">
        <v>2822</v>
      </c>
      <c r="C587" s="330" t="s">
        <v>60</v>
      </c>
      <c r="D587" s="331" t="s">
        <v>61</v>
      </c>
      <c r="E587" s="331" t="s">
        <v>67</v>
      </c>
      <c r="F587" s="332">
        <v>103.3</v>
      </c>
      <c r="G587" s="330" t="s">
        <v>2823</v>
      </c>
      <c r="H587" s="330" t="s">
        <v>60</v>
      </c>
      <c r="I587" s="331" t="s">
        <v>2824</v>
      </c>
      <c r="J587" s="333" t="s">
        <v>491</v>
      </c>
      <c r="K587" s="329">
        <v>44041</v>
      </c>
      <c r="L587" s="332">
        <v>-85.26</v>
      </c>
      <c r="M587" s="331" t="s">
        <v>492</v>
      </c>
      <c r="N587" s="332">
        <v>-82.51</v>
      </c>
      <c r="O587" s="332">
        <v>-85.42</v>
      </c>
      <c r="P587" s="90">
        <f t="shared" si="27"/>
        <v>579</v>
      </c>
      <c r="Q587" s="90">
        <f t="shared" si="28"/>
        <v>581</v>
      </c>
      <c r="R587" s="90">
        <f t="shared" si="29"/>
        <v>585</v>
      </c>
    </row>
    <row r="588" spans="1:18">
      <c r="A588" s="329">
        <v>44518</v>
      </c>
      <c r="B588" s="330" t="s">
        <v>2828</v>
      </c>
      <c r="C588" s="330" t="s">
        <v>2829</v>
      </c>
      <c r="D588" s="331" t="s">
        <v>61</v>
      </c>
      <c r="E588" s="331" t="s">
        <v>67</v>
      </c>
      <c r="F588" s="332">
        <v>2.62</v>
      </c>
      <c r="G588" s="330" t="s">
        <v>60</v>
      </c>
      <c r="H588" s="330" t="s">
        <v>2830</v>
      </c>
      <c r="I588" s="331" t="s">
        <v>2831</v>
      </c>
      <c r="J588" s="333" t="s">
        <v>491</v>
      </c>
      <c r="K588" s="329">
        <v>44518</v>
      </c>
      <c r="L588" s="332">
        <v>-86.84</v>
      </c>
      <c r="M588" s="331" t="s">
        <v>492</v>
      </c>
      <c r="N588" s="332">
        <v>-82.76</v>
      </c>
      <c r="O588" s="332">
        <v>-86.67</v>
      </c>
      <c r="P588" s="90">
        <f t="shared" si="27"/>
        <v>580</v>
      </c>
      <c r="Q588" s="90">
        <f t="shared" si="28"/>
        <v>583</v>
      </c>
      <c r="R588" s="90">
        <f t="shared" si="29"/>
        <v>587</v>
      </c>
    </row>
    <row r="589" spans="1:18">
      <c r="A589" s="329">
        <v>44379</v>
      </c>
      <c r="B589" s="330" t="s">
        <v>2808</v>
      </c>
      <c r="C589" s="330" t="s">
        <v>2809</v>
      </c>
      <c r="D589" s="331" t="s">
        <v>61</v>
      </c>
      <c r="E589" s="331" t="s">
        <v>67</v>
      </c>
      <c r="F589" s="338">
        <v>0.55200000000000005</v>
      </c>
      <c r="G589" s="330" t="s">
        <v>60</v>
      </c>
      <c r="H589" s="330" t="s">
        <v>60</v>
      </c>
      <c r="I589" s="331" t="s">
        <v>2810</v>
      </c>
      <c r="J589" s="333" t="s">
        <v>491</v>
      </c>
      <c r="K589" s="329">
        <v>44379</v>
      </c>
      <c r="L589" s="332">
        <v>-82.5</v>
      </c>
      <c r="M589" s="331" t="s">
        <v>492</v>
      </c>
      <c r="N589" s="332">
        <v>-83.17</v>
      </c>
      <c r="O589" s="332">
        <v>-82.57</v>
      </c>
      <c r="P589" s="90">
        <f t="shared" si="27"/>
        <v>581</v>
      </c>
      <c r="Q589" s="90">
        <f t="shared" si="28"/>
        <v>577</v>
      </c>
      <c r="R589" s="90">
        <f t="shared" si="29"/>
        <v>579</v>
      </c>
    </row>
    <row r="590" spans="1:18">
      <c r="A590" s="329">
        <v>44019</v>
      </c>
      <c r="B590" s="330" t="s">
        <v>2818</v>
      </c>
      <c r="C590" s="330" t="s">
        <v>2819</v>
      </c>
      <c r="D590" s="331" t="s">
        <v>61</v>
      </c>
      <c r="E590" s="331" t="s">
        <v>67</v>
      </c>
      <c r="F590" s="338">
        <v>0.22500000000000001</v>
      </c>
      <c r="G590" s="330" t="s">
        <v>60</v>
      </c>
      <c r="H590" s="330" t="s">
        <v>2820</v>
      </c>
      <c r="I590" s="331" t="s">
        <v>2821</v>
      </c>
      <c r="J590" s="333" t="s">
        <v>491</v>
      </c>
      <c r="K590" s="329">
        <v>44019</v>
      </c>
      <c r="L590" s="332">
        <v>-84.75</v>
      </c>
      <c r="M590" s="331" t="s">
        <v>492</v>
      </c>
      <c r="N590" s="332">
        <v>-84.75</v>
      </c>
      <c r="O590" s="332">
        <v>-84.75</v>
      </c>
      <c r="P590" s="90">
        <f t="shared" si="27"/>
        <v>582</v>
      </c>
      <c r="Q590" s="90">
        <f t="shared" si="28"/>
        <v>580</v>
      </c>
      <c r="R590" s="90">
        <f t="shared" si="29"/>
        <v>583</v>
      </c>
    </row>
    <row r="591" spans="1:18">
      <c r="A591" s="329">
        <v>44288</v>
      </c>
      <c r="B591" s="330" t="s">
        <v>2825</v>
      </c>
      <c r="C591" s="330" t="s">
        <v>2826</v>
      </c>
      <c r="D591" s="331" t="s">
        <v>61</v>
      </c>
      <c r="E591" s="331" t="s">
        <v>67</v>
      </c>
      <c r="F591" s="338">
        <v>0.4</v>
      </c>
      <c r="G591" s="330" t="s">
        <v>60</v>
      </c>
      <c r="H591" s="330" t="s">
        <v>60</v>
      </c>
      <c r="I591" s="331" t="s">
        <v>2827</v>
      </c>
      <c r="J591" s="333" t="s">
        <v>491</v>
      </c>
      <c r="K591" s="329">
        <v>44288</v>
      </c>
      <c r="L591" s="332">
        <v>-86.53</v>
      </c>
      <c r="M591" s="331" t="s">
        <v>492</v>
      </c>
      <c r="N591" s="332">
        <v>-86.1</v>
      </c>
      <c r="O591" s="332">
        <v>-86.53</v>
      </c>
      <c r="P591" s="90">
        <f t="shared" si="27"/>
        <v>583</v>
      </c>
      <c r="Q591" s="90">
        <f t="shared" si="28"/>
        <v>582</v>
      </c>
      <c r="R591" s="90">
        <f t="shared" si="29"/>
        <v>586</v>
      </c>
    </row>
    <row r="592" spans="1:18">
      <c r="A592" s="329">
        <v>44050</v>
      </c>
      <c r="B592" s="330" t="s">
        <v>2814</v>
      </c>
      <c r="C592" s="330" t="s">
        <v>2815</v>
      </c>
      <c r="D592" s="331" t="s">
        <v>61</v>
      </c>
      <c r="E592" s="331" t="s">
        <v>67</v>
      </c>
      <c r="F592" s="338">
        <v>0.40200000000000002</v>
      </c>
      <c r="G592" s="330" t="s">
        <v>60</v>
      </c>
      <c r="H592" s="330" t="s">
        <v>2816</v>
      </c>
      <c r="I592" s="331" t="s">
        <v>2817</v>
      </c>
      <c r="J592" s="333" t="s">
        <v>491</v>
      </c>
      <c r="K592" s="329">
        <v>44050</v>
      </c>
      <c r="L592" s="332">
        <v>-83.89</v>
      </c>
      <c r="M592" s="331" t="s">
        <v>492</v>
      </c>
      <c r="N592" s="332">
        <v>-88.24</v>
      </c>
      <c r="O592" s="332">
        <v>-83.33</v>
      </c>
      <c r="P592" s="90">
        <f t="shared" si="27"/>
        <v>584</v>
      </c>
      <c r="Q592" s="90">
        <f t="shared" si="28"/>
        <v>579</v>
      </c>
      <c r="R592" s="90">
        <f t="shared" si="29"/>
        <v>581</v>
      </c>
    </row>
    <row r="593" spans="1:18">
      <c r="A593" s="329">
        <v>44120</v>
      </c>
      <c r="B593" s="330" t="s">
        <v>2835</v>
      </c>
      <c r="C593" s="330" t="s">
        <v>2836</v>
      </c>
      <c r="D593" s="331" t="s">
        <v>61</v>
      </c>
      <c r="E593" s="331" t="s">
        <v>77</v>
      </c>
      <c r="F593" s="332">
        <v>281.08</v>
      </c>
      <c r="G593" s="330" t="s">
        <v>2837</v>
      </c>
      <c r="H593" s="330" t="s">
        <v>60</v>
      </c>
      <c r="I593" s="331" t="s">
        <v>2838</v>
      </c>
      <c r="J593" s="333" t="s">
        <v>491</v>
      </c>
      <c r="K593" s="329">
        <v>44120</v>
      </c>
      <c r="L593" s="332">
        <v>-88.48</v>
      </c>
      <c r="M593" s="331" t="s">
        <v>492</v>
      </c>
      <c r="N593" s="332">
        <v>-88.36</v>
      </c>
      <c r="O593" s="332">
        <v>-87.79</v>
      </c>
      <c r="P593" s="90">
        <f t="shared" si="27"/>
        <v>585</v>
      </c>
      <c r="Q593" s="90">
        <f t="shared" si="28"/>
        <v>585</v>
      </c>
      <c r="R593" s="90">
        <f t="shared" si="29"/>
        <v>589</v>
      </c>
    </row>
    <row r="594" spans="1:18">
      <c r="A594" s="329">
        <v>44753</v>
      </c>
      <c r="B594" s="330" t="s">
        <v>2839</v>
      </c>
      <c r="C594" s="330" t="s">
        <v>2840</v>
      </c>
      <c r="D594" s="331" t="s">
        <v>61</v>
      </c>
      <c r="E594" s="331" t="s">
        <v>67</v>
      </c>
      <c r="F594" s="338">
        <v>0.36699999999999999</v>
      </c>
      <c r="G594" s="330" t="s">
        <v>60</v>
      </c>
      <c r="H594" s="330" t="s">
        <v>60</v>
      </c>
      <c r="I594" s="331" t="s">
        <v>2841</v>
      </c>
      <c r="J594" s="333" t="s">
        <v>491</v>
      </c>
      <c r="K594" s="329">
        <v>44753</v>
      </c>
      <c r="L594" s="332">
        <v>-88.89</v>
      </c>
      <c r="M594" s="331" t="s">
        <v>492</v>
      </c>
      <c r="N594" s="332">
        <v>-88.89</v>
      </c>
      <c r="O594" s="332">
        <v>-88.89</v>
      </c>
      <c r="P594" s="90">
        <f t="shared" si="27"/>
        <v>586</v>
      </c>
      <c r="Q594" s="90">
        <f t="shared" si="28"/>
        <v>586</v>
      </c>
      <c r="R594" s="90">
        <f t="shared" si="29"/>
        <v>590</v>
      </c>
    </row>
    <row r="595" spans="1:18">
      <c r="A595" s="329">
        <v>44109</v>
      </c>
      <c r="B595" s="330" t="s">
        <v>2842</v>
      </c>
      <c r="C595" s="330" t="s">
        <v>60</v>
      </c>
      <c r="D595" s="331" t="s">
        <v>61</v>
      </c>
      <c r="E595" s="331" t="s">
        <v>67</v>
      </c>
      <c r="F595" s="332">
        <v>2.93</v>
      </c>
      <c r="G595" s="330" t="s">
        <v>60</v>
      </c>
      <c r="H595" s="330" t="s">
        <v>2843</v>
      </c>
      <c r="I595" s="331" t="s">
        <v>2844</v>
      </c>
      <c r="J595" s="333" t="s">
        <v>491</v>
      </c>
      <c r="K595" s="329">
        <v>44109</v>
      </c>
      <c r="L595" s="332">
        <v>-90.96</v>
      </c>
      <c r="M595" s="331" t="s">
        <v>492</v>
      </c>
      <c r="N595" s="332">
        <v>-89.39</v>
      </c>
      <c r="O595" s="332">
        <v>-89.98</v>
      </c>
      <c r="P595" s="90">
        <f t="shared" si="27"/>
        <v>587</v>
      </c>
      <c r="Q595" s="90">
        <f t="shared" si="28"/>
        <v>587</v>
      </c>
      <c r="R595" s="90">
        <f t="shared" si="29"/>
        <v>591</v>
      </c>
    </row>
    <row r="596" spans="1:18" ht="22.5">
      <c r="A596" s="329">
        <v>44286</v>
      </c>
      <c r="B596" s="330" t="s">
        <v>2875</v>
      </c>
      <c r="C596" s="330" t="s">
        <v>60</v>
      </c>
      <c r="D596" s="331" t="s">
        <v>61</v>
      </c>
      <c r="E596" s="331" t="s">
        <v>67</v>
      </c>
      <c r="F596" s="338">
        <v>0.255</v>
      </c>
      <c r="G596" s="330" t="s">
        <v>60</v>
      </c>
      <c r="H596" s="330" t="s">
        <v>2876</v>
      </c>
      <c r="I596" s="331" t="s">
        <v>2877</v>
      </c>
      <c r="J596" s="333" t="s">
        <v>491</v>
      </c>
      <c r="K596" s="329">
        <v>44286</v>
      </c>
      <c r="L596" s="332">
        <v>-93.28</v>
      </c>
      <c r="M596" s="331" t="s">
        <v>492</v>
      </c>
      <c r="N596" s="332">
        <v>-90.45</v>
      </c>
      <c r="O596" s="332">
        <v>-77.819999999999993</v>
      </c>
      <c r="P596" s="90">
        <f t="shared" si="27"/>
        <v>588</v>
      </c>
      <c r="Q596" s="90">
        <f t="shared" si="28"/>
        <v>595</v>
      </c>
      <c r="R596" s="90">
        <f t="shared" si="29"/>
        <v>571</v>
      </c>
    </row>
    <row r="597" spans="1:18">
      <c r="A597" s="329">
        <v>44174</v>
      </c>
      <c r="B597" s="330" t="s">
        <v>2845</v>
      </c>
      <c r="C597" s="330" t="s">
        <v>60</v>
      </c>
      <c r="D597" s="331" t="s">
        <v>61</v>
      </c>
      <c r="E597" s="331" t="s">
        <v>77</v>
      </c>
      <c r="F597" s="332">
        <v>3.36</v>
      </c>
      <c r="G597" s="330" t="s">
        <v>2846</v>
      </c>
      <c r="H597" s="330" t="s">
        <v>60</v>
      </c>
      <c r="I597" s="331" t="s">
        <v>2847</v>
      </c>
      <c r="J597" s="333" t="s">
        <v>491</v>
      </c>
      <c r="K597" s="329">
        <v>44174</v>
      </c>
      <c r="L597" s="332">
        <v>-91.09</v>
      </c>
      <c r="M597" s="331" t="s">
        <v>492</v>
      </c>
      <c r="N597" s="332">
        <v>-91.07</v>
      </c>
      <c r="O597" s="332">
        <v>-90.54</v>
      </c>
      <c r="P597" s="90">
        <f t="shared" si="27"/>
        <v>589</v>
      </c>
      <c r="Q597" s="90">
        <f t="shared" si="28"/>
        <v>588</v>
      </c>
      <c r="R597" s="90">
        <f t="shared" si="29"/>
        <v>593</v>
      </c>
    </row>
    <row r="598" spans="1:18">
      <c r="A598" s="329">
        <v>44592</v>
      </c>
      <c r="B598" s="330" t="s">
        <v>2848</v>
      </c>
      <c r="C598" s="330" t="s">
        <v>2849</v>
      </c>
      <c r="D598" s="331" t="s">
        <v>61</v>
      </c>
      <c r="E598" s="331" t="s">
        <v>77</v>
      </c>
      <c r="F598" s="338">
        <v>0.60899999999999999</v>
      </c>
      <c r="G598" s="330" t="s">
        <v>2850</v>
      </c>
      <c r="H598" s="330" t="s">
        <v>2851</v>
      </c>
      <c r="I598" s="331" t="s">
        <v>2852</v>
      </c>
      <c r="J598" s="333" t="s">
        <v>491</v>
      </c>
      <c r="K598" s="329">
        <v>44592</v>
      </c>
      <c r="L598" s="332">
        <v>-91.45</v>
      </c>
      <c r="M598" s="331" t="s">
        <v>492</v>
      </c>
      <c r="N598" s="332">
        <v>-91.11</v>
      </c>
      <c r="O598" s="332">
        <v>-90.15</v>
      </c>
      <c r="P598" s="90">
        <f t="shared" si="27"/>
        <v>590</v>
      </c>
      <c r="Q598" s="90">
        <f t="shared" si="28"/>
        <v>589</v>
      </c>
      <c r="R598" s="90">
        <f t="shared" si="29"/>
        <v>592</v>
      </c>
    </row>
    <row r="599" spans="1:18">
      <c r="A599" s="329">
        <v>44714</v>
      </c>
      <c r="B599" s="330" t="s">
        <v>2865</v>
      </c>
      <c r="C599" s="330" t="s">
        <v>2866</v>
      </c>
      <c r="D599" s="331" t="s">
        <v>61</v>
      </c>
      <c r="E599" s="331" t="s">
        <v>67</v>
      </c>
      <c r="F599" s="338">
        <v>0.88300000000000001</v>
      </c>
      <c r="G599" s="330" t="s">
        <v>2867</v>
      </c>
      <c r="H599" s="330" t="s">
        <v>2868</v>
      </c>
      <c r="I599" s="331" t="s">
        <v>2869</v>
      </c>
      <c r="J599" s="333" t="s">
        <v>491</v>
      </c>
      <c r="K599" s="329">
        <v>44714</v>
      </c>
      <c r="L599" s="332">
        <v>-92.72</v>
      </c>
      <c r="M599" s="331" t="s">
        <v>492</v>
      </c>
      <c r="N599" s="332">
        <v>-91.21</v>
      </c>
      <c r="O599" s="332">
        <v>-86.99</v>
      </c>
      <c r="P599" s="90">
        <f t="shared" si="27"/>
        <v>591</v>
      </c>
      <c r="Q599" s="90">
        <f t="shared" si="28"/>
        <v>593</v>
      </c>
      <c r="R599" s="90">
        <f t="shared" si="29"/>
        <v>588</v>
      </c>
    </row>
    <row r="600" spans="1:18">
      <c r="A600" s="329">
        <v>44634</v>
      </c>
      <c r="B600" s="330" t="s">
        <v>2853</v>
      </c>
      <c r="C600" s="330" t="s">
        <v>2854</v>
      </c>
      <c r="D600" s="331" t="s">
        <v>61</v>
      </c>
      <c r="E600" s="331" t="s">
        <v>67</v>
      </c>
      <c r="F600" s="332">
        <v>11.55</v>
      </c>
      <c r="G600" s="330" t="s">
        <v>60</v>
      </c>
      <c r="H600" s="330" t="s">
        <v>2855</v>
      </c>
      <c r="I600" s="331" t="s">
        <v>2856</v>
      </c>
      <c r="J600" s="333" t="s">
        <v>491</v>
      </c>
      <c r="K600" s="329">
        <v>44634</v>
      </c>
      <c r="L600" s="332">
        <v>-91.97</v>
      </c>
      <c r="M600" s="331" t="s">
        <v>492</v>
      </c>
      <c r="N600" s="332">
        <v>-91.97</v>
      </c>
      <c r="O600" s="332">
        <v>-80.349999999999994</v>
      </c>
      <c r="P600" s="90">
        <f t="shared" si="27"/>
        <v>592</v>
      </c>
      <c r="Q600" s="90">
        <f t="shared" si="28"/>
        <v>590</v>
      </c>
      <c r="R600" s="90">
        <f t="shared" si="29"/>
        <v>576</v>
      </c>
    </row>
    <row r="601" spans="1:18">
      <c r="A601" s="329">
        <v>44286</v>
      </c>
      <c r="B601" s="330" t="s">
        <v>2862</v>
      </c>
      <c r="C601" s="330" t="s">
        <v>2863</v>
      </c>
      <c r="D601" s="331" t="s">
        <v>61</v>
      </c>
      <c r="E601" s="331" t="s">
        <v>67</v>
      </c>
      <c r="F601" s="332">
        <v>4.01</v>
      </c>
      <c r="G601" s="330" t="s">
        <v>60</v>
      </c>
      <c r="H601" s="330" t="s">
        <v>60</v>
      </c>
      <c r="I601" s="331" t="s">
        <v>2864</v>
      </c>
      <c r="J601" s="333" t="s">
        <v>491</v>
      </c>
      <c r="K601" s="329">
        <v>44286</v>
      </c>
      <c r="L601" s="332">
        <v>-92.02</v>
      </c>
      <c r="M601" s="331" t="s">
        <v>492</v>
      </c>
      <c r="N601" s="332">
        <v>-92.02</v>
      </c>
      <c r="O601" s="332">
        <v>-85</v>
      </c>
      <c r="P601" s="90">
        <f t="shared" si="27"/>
        <v>593</v>
      </c>
      <c r="Q601" s="90">
        <f t="shared" si="28"/>
        <v>592</v>
      </c>
      <c r="R601" s="90">
        <f t="shared" si="29"/>
        <v>584</v>
      </c>
    </row>
    <row r="602" spans="1:18" ht="22.5">
      <c r="A602" s="329">
        <v>44643</v>
      </c>
      <c r="B602" s="330" t="s">
        <v>2870</v>
      </c>
      <c r="C602" s="330" t="s">
        <v>2871</v>
      </c>
      <c r="D602" s="331" t="s">
        <v>61</v>
      </c>
      <c r="E602" s="331" t="s">
        <v>67</v>
      </c>
      <c r="F602" s="338">
        <v>0.35299999999999998</v>
      </c>
      <c r="G602" s="330" t="s">
        <v>2872</v>
      </c>
      <c r="H602" s="330" t="s">
        <v>2873</v>
      </c>
      <c r="I602" s="331" t="s">
        <v>2874</v>
      </c>
      <c r="J602" s="333" t="s">
        <v>491</v>
      </c>
      <c r="K602" s="329">
        <v>44643</v>
      </c>
      <c r="L602" s="332">
        <v>-93.11</v>
      </c>
      <c r="M602" s="331" t="s">
        <v>492</v>
      </c>
      <c r="N602" s="332">
        <v>-93.11</v>
      </c>
      <c r="O602" s="332">
        <v>-93.11</v>
      </c>
      <c r="P602" s="90">
        <f t="shared" si="27"/>
        <v>594</v>
      </c>
      <c r="Q602" s="90">
        <f t="shared" si="28"/>
        <v>594</v>
      </c>
      <c r="R602" s="90">
        <f t="shared" si="29"/>
        <v>596</v>
      </c>
    </row>
    <row r="603" spans="1:18">
      <c r="A603" s="329">
        <v>44726</v>
      </c>
      <c r="B603" s="330" t="s">
        <v>2857</v>
      </c>
      <c r="C603" s="330" t="s">
        <v>2858</v>
      </c>
      <c r="D603" s="331" t="s">
        <v>61</v>
      </c>
      <c r="E603" s="331" t="s">
        <v>67</v>
      </c>
      <c r="F603" s="332">
        <v>27.65</v>
      </c>
      <c r="G603" s="330" t="s">
        <v>2859</v>
      </c>
      <c r="H603" s="330" t="s">
        <v>2860</v>
      </c>
      <c r="I603" s="331" t="s">
        <v>2861</v>
      </c>
      <c r="J603" s="333" t="s">
        <v>491</v>
      </c>
      <c r="K603" s="329">
        <v>44726</v>
      </c>
      <c r="L603" s="332">
        <v>-91.98</v>
      </c>
      <c r="M603" s="331" t="s">
        <v>492</v>
      </c>
      <c r="N603" s="332">
        <v>-93.31</v>
      </c>
      <c r="O603" s="332">
        <v>-91.98</v>
      </c>
      <c r="P603" s="90">
        <f t="shared" si="27"/>
        <v>595</v>
      </c>
      <c r="Q603" s="90">
        <f t="shared" si="28"/>
        <v>591</v>
      </c>
      <c r="R603" s="90">
        <f t="shared" si="29"/>
        <v>595</v>
      </c>
    </row>
    <row r="604" spans="1:18">
      <c r="A604" s="329">
        <v>44259</v>
      </c>
      <c r="B604" s="330" t="s">
        <v>2878</v>
      </c>
      <c r="C604" s="330" t="s">
        <v>2879</v>
      </c>
      <c r="D604" s="331" t="s">
        <v>61</v>
      </c>
      <c r="E604" s="331" t="s">
        <v>67</v>
      </c>
      <c r="F604" s="338">
        <v>0.34</v>
      </c>
      <c r="G604" s="330" t="s">
        <v>60</v>
      </c>
      <c r="H604" s="330" t="s">
        <v>60</v>
      </c>
      <c r="I604" s="331" t="s">
        <v>2880</v>
      </c>
      <c r="J604" s="333" t="s">
        <v>491</v>
      </c>
      <c r="K604" s="329">
        <v>44259</v>
      </c>
      <c r="L604" s="332">
        <v>-93.58</v>
      </c>
      <c r="M604" s="331" t="s">
        <v>492</v>
      </c>
      <c r="N604" s="332">
        <v>-93.58</v>
      </c>
      <c r="O604" s="332">
        <v>-93.2</v>
      </c>
      <c r="P604" s="90">
        <f t="shared" si="27"/>
        <v>596</v>
      </c>
      <c r="Q604" s="90">
        <f t="shared" si="28"/>
        <v>596</v>
      </c>
      <c r="R604" s="90">
        <f t="shared" si="29"/>
        <v>597</v>
      </c>
    </row>
    <row r="605" spans="1:18">
      <c r="A605" s="329">
        <v>44113</v>
      </c>
      <c r="B605" s="330" t="s">
        <v>2881</v>
      </c>
      <c r="C605" s="330" t="s">
        <v>2882</v>
      </c>
      <c r="D605" s="331" t="s">
        <v>61</v>
      </c>
      <c r="E605" s="331" t="s">
        <v>67</v>
      </c>
      <c r="F605" s="338">
        <v>0.251</v>
      </c>
      <c r="G605" s="330" t="s">
        <v>2883</v>
      </c>
      <c r="H605" s="330" t="s">
        <v>60</v>
      </c>
      <c r="I605" s="331" t="s">
        <v>2884</v>
      </c>
      <c r="J605" s="333" t="s">
        <v>491</v>
      </c>
      <c r="K605" s="329">
        <v>44113</v>
      </c>
      <c r="L605" s="332">
        <v>-95.37</v>
      </c>
      <c r="M605" s="331" t="s">
        <v>492</v>
      </c>
      <c r="N605" s="332">
        <v>-95.37</v>
      </c>
      <c r="O605" s="332">
        <v>-95.37</v>
      </c>
      <c r="P605" s="90">
        <f t="shared" si="27"/>
        <v>597</v>
      </c>
      <c r="Q605" s="90">
        <f t="shared" si="28"/>
        <v>597</v>
      </c>
      <c r="R605" s="90">
        <f t="shared" si="29"/>
        <v>599</v>
      </c>
    </row>
    <row r="606" spans="1:18">
      <c r="A606" s="329">
        <v>44487</v>
      </c>
      <c r="B606" s="330" t="s">
        <v>2885</v>
      </c>
      <c r="C606" s="330" t="s">
        <v>2886</v>
      </c>
      <c r="D606" s="331" t="s">
        <v>61</v>
      </c>
      <c r="E606" s="331" t="s">
        <v>77</v>
      </c>
      <c r="F606" s="338">
        <v>0.19400000000000001</v>
      </c>
      <c r="G606" s="330" t="s">
        <v>2887</v>
      </c>
      <c r="H606" s="330" t="s">
        <v>60</v>
      </c>
      <c r="I606" s="331" t="s">
        <v>2888</v>
      </c>
      <c r="J606" s="333" t="s">
        <v>491</v>
      </c>
      <c r="K606" s="329">
        <v>44487</v>
      </c>
      <c r="L606" s="332">
        <v>-95.38</v>
      </c>
      <c r="M606" s="331" t="s">
        <v>492</v>
      </c>
      <c r="N606" s="332">
        <v>-95.51</v>
      </c>
      <c r="O606" s="332">
        <v>-95.76</v>
      </c>
      <c r="P606" s="90">
        <f t="shared" si="27"/>
        <v>598</v>
      </c>
      <c r="Q606" s="90">
        <f t="shared" si="28"/>
        <v>598</v>
      </c>
      <c r="R606" s="90">
        <f t="shared" si="29"/>
        <v>600</v>
      </c>
    </row>
    <row r="607" spans="1:18">
      <c r="A607" s="329">
        <v>44252</v>
      </c>
      <c r="B607" s="330" t="s">
        <v>2889</v>
      </c>
      <c r="C607" s="330" t="s">
        <v>2890</v>
      </c>
      <c r="D607" s="331" t="s">
        <v>61</v>
      </c>
      <c r="E607" s="331" t="s">
        <v>77</v>
      </c>
      <c r="F607" s="338">
        <v>1.4999999999999999E-2</v>
      </c>
      <c r="G607" s="330" t="s">
        <v>60</v>
      </c>
      <c r="H607" s="330" t="s">
        <v>2891</v>
      </c>
      <c r="I607" s="331" t="s">
        <v>2892</v>
      </c>
      <c r="J607" s="333" t="s">
        <v>491</v>
      </c>
      <c r="K607" s="329">
        <v>44252</v>
      </c>
      <c r="L607" s="332">
        <v>-95.5</v>
      </c>
      <c r="M607" s="331" t="s">
        <v>492</v>
      </c>
      <c r="N607" s="332">
        <v>-95.82</v>
      </c>
      <c r="O607" s="332">
        <v>-93.72</v>
      </c>
      <c r="P607" s="90">
        <f t="shared" si="27"/>
        <v>599</v>
      </c>
      <c r="Q607" s="90">
        <f t="shared" si="28"/>
        <v>599</v>
      </c>
      <c r="R607" s="90">
        <f t="shared" si="29"/>
        <v>598</v>
      </c>
    </row>
    <row r="608" spans="1:18" ht="22.5">
      <c r="A608" s="329">
        <v>44119</v>
      </c>
      <c r="B608" s="330" t="s">
        <v>2897</v>
      </c>
      <c r="C608" s="330" t="s">
        <v>60</v>
      </c>
      <c r="D608" s="331" t="s">
        <v>61</v>
      </c>
      <c r="E608" s="331" t="s">
        <v>67</v>
      </c>
      <c r="F608" s="338">
        <v>0.28000000000000003</v>
      </c>
      <c r="G608" s="330" t="s">
        <v>2898</v>
      </c>
      <c r="H608" s="330" t="s">
        <v>2820</v>
      </c>
      <c r="I608" s="331" t="s">
        <v>2899</v>
      </c>
      <c r="J608" s="333" t="s">
        <v>491</v>
      </c>
      <c r="K608" s="329">
        <v>44119</v>
      </c>
      <c r="L608" s="332">
        <v>-96.73</v>
      </c>
      <c r="M608" s="331" t="s">
        <v>492</v>
      </c>
      <c r="N608" s="332">
        <v>-96.73</v>
      </c>
      <c r="O608" s="332">
        <v>-90.67</v>
      </c>
      <c r="P608" s="90">
        <f t="shared" si="27"/>
        <v>600</v>
      </c>
      <c r="Q608" s="90">
        <f t="shared" si="28"/>
        <v>601</v>
      </c>
      <c r="R608" s="90">
        <f t="shared" si="29"/>
        <v>594</v>
      </c>
    </row>
    <row r="609" spans="1:18" ht="33.75">
      <c r="A609" s="329">
        <v>44253</v>
      </c>
      <c r="B609" s="330" t="s">
        <v>2893</v>
      </c>
      <c r="C609" s="330" t="s">
        <v>2894</v>
      </c>
      <c r="D609" s="331" t="s">
        <v>61</v>
      </c>
      <c r="E609" s="331" t="s">
        <v>77</v>
      </c>
      <c r="F609" s="332">
        <v>144.16</v>
      </c>
      <c r="G609" s="330" t="s">
        <v>60</v>
      </c>
      <c r="H609" s="330" t="s">
        <v>2895</v>
      </c>
      <c r="I609" s="331" t="s">
        <v>2896</v>
      </c>
      <c r="J609" s="333" t="s">
        <v>491</v>
      </c>
      <c r="K609" s="329">
        <v>44253</v>
      </c>
      <c r="L609" s="332">
        <v>-95.92</v>
      </c>
      <c r="M609" s="331" t="s">
        <v>492</v>
      </c>
      <c r="N609" s="332">
        <v>-96.77</v>
      </c>
      <c r="O609" s="332">
        <v>-96.11</v>
      </c>
      <c r="P609" s="90">
        <f t="shared" si="27"/>
        <v>601</v>
      </c>
      <c r="Q609" s="90">
        <f t="shared" si="28"/>
        <v>600</v>
      </c>
      <c r="R609" s="90">
        <f t="shared" si="29"/>
        <v>601</v>
      </c>
    </row>
    <row r="610" spans="1:18">
      <c r="A610" s="329">
        <v>44551</v>
      </c>
      <c r="B610" s="330" t="s">
        <v>2900</v>
      </c>
      <c r="C610" s="330" t="s">
        <v>2901</v>
      </c>
      <c r="D610" s="331" t="s">
        <v>61</v>
      </c>
      <c r="E610" s="331" t="s">
        <v>67</v>
      </c>
      <c r="F610" s="338">
        <v>0.28499999999999998</v>
      </c>
      <c r="G610" s="330" t="s">
        <v>2902</v>
      </c>
      <c r="H610" s="330" t="s">
        <v>60</v>
      </c>
      <c r="I610" s="331" t="s">
        <v>2903</v>
      </c>
      <c r="J610" s="333" t="s">
        <v>491</v>
      </c>
      <c r="K610" s="329">
        <v>44551</v>
      </c>
      <c r="L610" s="332">
        <v>-96.91</v>
      </c>
      <c r="M610" s="331" t="s">
        <v>492</v>
      </c>
      <c r="N610" s="332">
        <v>-96.91</v>
      </c>
      <c r="O610" s="332">
        <v>-97.79</v>
      </c>
      <c r="P610" s="90">
        <f t="shared" si="27"/>
        <v>602</v>
      </c>
      <c r="Q610" s="90">
        <f t="shared" si="28"/>
        <v>602</v>
      </c>
      <c r="R610" s="90">
        <f t="shared" si="29"/>
        <v>605</v>
      </c>
    </row>
    <row r="611" spans="1:18">
      <c r="A611" s="329">
        <v>44599</v>
      </c>
      <c r="B611" s="330" t="s">
        <v>2904</v>
      </c>
      <c r="C611" s="330" t="s">
        <v>2905</v>
      </c>
      <c r="D611" s="331" t="s">
        <v>61</v>
      </c>
      <c r="E611" s="331" t="s">
        <v>77</v>
      </c>
      <c r="F611" s="332">
        <v>125.84</v>
      </c>
      <c r="G611" s="330" t="s">
        <v>60</v>
      </c>
      <c r="H611" s="330" t="s">
        <v>2906</v>
      </c>
      <c r="I611" s="331" t="s">
        <v>2907</v>
      </c>
      <c r="J611" s="333" t="s">
        <v>491</v>
      </c>
      <c r="K611" s="329">
        <v>44599</v>
      </c>
      <c r="L611" s="332">
        <v>-97.02</v>
      </c>
      <c r="M611" s="331" t="s">
        <v>492</v>
      </c>
      <c r="N611" s="332">
        <v>-97</v>
      </c>
      <c r="O611" s="332">
        <v>-97.13</v>
      </c>
      <c r="P611" s="90">
        <f t="shared" si="27"/>
        <v>603</v>
      </c>
      <c r="Q611" s="90">
        <f t="shared" si="28"/>
        <v>603</v>
      </c>
      <c r="R611" s="90">
        <f t="shared" si="29"/>
        <v>603</v>
      </c>
    </row>
    <row r="612" spans="1:18">
      <c r="A612" s="329">
        <v>44550</v>
      </c>
      <c r="B612" s="330" t="s">
        <v>2914</v>
      </c>
      <c r="C612" s="330" t="s">
        <v>2915</v>
      </c>
      <c r="D612" s="331" t="s">
        <v>61</v>
      </c>
      <c r="E612" s="331" t="s">
        <v>67</v>
      </c>
      <c r="F612" s="338">
        <v>0.433</v>
      </c>
      <c r="G612" s="330" t="s">
        <v>2916</v>
      </c>
      <c r="H612" s="330" t="s">
        <v>60</v>
      </c>
      <c r="I612" s="331" t="s">
        <v>2917</v>
      </c>
      <c r="J612" s="333" t="s">
        <v>491</v>
      </c>
      <c r="K612" s="329">
        <v>44550</v>
      </c>
      <c r="L612" s="332">
        <v>-98.39</v>
      </c>
      <c r="M612" s="331" t="s">
        <v>492</v>
      </c>
      <c r="N612" s="332">
        <v>-97.86</v>
      </c>
      <c r="O612" s="332">
        <v>-96.83</v>
      </c>
      <c r="P612" s="90">
        <f t="shared" si="27"/>
        <v>604</v>
      </c>
      <c r="Q612" s="90">
        <f t="shared" si="28"/>
        <v>606</v>
      </c>
      <c r="R612" s="90">
        <f t="shared" si="29"/>
        <v>602</v>
      </c>
    </row>
    <row r="613" spans="1:18">
      <c r="A613" s="329">
        <v>44063</v>
      </c>
      <c r="B613" s="330" t="s">
        <v>2908</v>
      </c>
      <c r="C613" s="330" t="s">
        <v>2909</v>
      </c>
      <c r="D613" s="331" t="s">
        <v>61</v>
      </c>
      <c r="E613" s="331" t="s">
        <v>67</v>
      </c>
      <c r="F613" s="338">
        <v>0.30499999999999999</v>
      </c>
      <c r="G613" s="330" t="s">
        <v>60</v>
      </c>
      <c r="H613" s="330" t="s">
        <v>60</v>
      </c>
      <c r="I613" s="331" t="s">
        <v>2910</v>
      </c>
      <c r="J613" s="333" t="s">
        <v>491</v>
      </c>
      <c r="K613" s="329">
        <v>44063</v>
      </c>
      <c r="L613" s="332">
        <v>-98.14</v>
      </c>
      <c r="M613" s="331" t="s">
        <v>492</v>
      </c>
      <c r="N613" s="332">
        <v>-98.1</v>
      </c>
      <c r="O613" s="332">
        <v>-98.1</v>
      </c>
      <c r="P613" s="90">
        <f t="shared" si="27"/>
        <v>605</v>
      </c>
      <c r="Q613" s="90">
        <f t="shared" si="28"/>
        <v>604</v>
      </c>
      <c r="R613" s="90">
        <f t="shared" si="29"/>
        <v>606</v>
      </c>
    </row>
    <row r="614" spans="1:18">
      <c r="A614" s="329">
        <v>43994</v>
      </c>
      <c r="B614" s="330" t="s">
        <v>2911</v>
      </c>
      <c r="C614" s="330" t="s">
        <v>2912</v>
      </c>
      <c r="D614" s="331" t="s">
        <v>61</v>
      </c>
      <c r="E614" s="331" t="s">
        <v>67</v>
      </c>
      <c r="F614" s="338">
        <v>0.28199999999999997</v>
      </c>
      <c r="G614" s="330" t="s">
        <v>60</v>
      </c>
      <c r="H614" s="330" t="s">
        <v>60</v>
      </c>
      <c r="I614" s="331" t="s">
        <v>2913</v>
      </c>
      <c r="J614" s="333" t="s">
        <v>491</v>
      </c>
      <c r="K614" s="329">
        <v>43994</v>
      </c>
      <c r="L614" s="332">
        <v>-98.35</v>
      </c>
      <c r="M614" s="331" t="s">
        <v>492</v>
      </c>
      <c r="N614" s="332">
        <v>-98.35</v>
      </c>
      <c r="O614" s="332">
        <v>-98.35</v>
      </c>
      <c r="P614" s="90">
        <f t="shared" si="27"/>
        <v>606</v>
      </c>
      <c r="Q614" s="90">
        <f t="shared" si="28"/>
        <v>605</v>
      </c>
      <c r="R614" s="90">
        <f t="shared" si="29"/>
        <v>607</v>
      </c>
    </row>
    <row r="615" spans="1:18">
      <c r="A615" s="329">
        <v>44630</v>
      </c>
      <c r="B615" s="330" t="s">
        <v>2918</v>
      </c>
      <c r="C615" s="330" t="s">
        <v>2919</v>
      </c>
      <c r="D615" s="331" t="s">
        <v>61</v>
      </c>
      <c r="E615" s="331" t="s">
        <v>67</v>
      </c>
      <c r="F615" s="332">
        <v>3182.22</v>
      </c>
      <c r="G615" s="330" t="s">
        <v>2920</v>
      </c>
      <c r="H615" s="330" t="s">
        <v>2921</v>
      </c>
      <c r="I615" s="331" t="s">
        <v>2922</v>
      </c>
      <c r="J615" s="333" t="s">
        <v>491</v>
      </c>
      <c r="K615" s="329">
        <v>44630</v>
      </c>
      <c r="L615" s="332">
        <v>-98.74</v>
      </c>
      <c r="M615" s="331" t="s">
        <v>492</v>
      </c>
      <c r="N615" s="332">
        <v>-98.69</v>
      </c>
      <c r="O615" s="332">
        <v>-98.63</v>
      </c>
      <c r="P615" s="90">
        <f t="shared" si="27"/>
        <v>607</v>
      </c>
      <c r="Q615" s="90">
        <f t="shared" si="28"/>
        <v>607</v>
      </c>
      <c r="R615" s="90">
        <f t="shared" si="29"/>
        <v>608</v>
      </c>
    </row>
    <row r="616" spans="1:18">
      <c r="A616" s="329">
        <v>44573</v>
      </c>
      <c r="B616" s="330" t="s">
        <v>2923</v>
      </c>
      <c r="C616" s="330" t="s">
        <v>2924</v>
      </c>
      <c r="D616" s="331" t="s">
        <v>61</v>
      </c>
      <c r="E616" s="331" t="s">
        <v>77</v>
      </c>
      <c r="F616" s="338">
        <v>0.435</v>
      </c>
      <c r="G616" s="330" t="s">
        <v>60</v>
      </c>
      <c r="H616" s="330" t="s">
        <v>2816</v>
      </c>
      <c r="I616" s="331" t="s">
        <v>2925</v>
      </c>
      <c r="J616" s="333" t="s">
        <v>491</v>
      </c>
      <c r="K616" s="329">
        <v>44573</v>
      </c>
      <c r="L616" s="332">
        <v>-98.92</v>
      </c>
      <c r="M616" s="331" t="s">
        <v>492</v>
      </c>
      <c r="N616" s="332">
        <v>-98.8</v>
      </c>
      <c r="O616" s="332">
        <v>-97.39</v>
      </c>
      <c r="P616" s="90">
        <f t="shared" si="27"/>
        <v>608</v>
      </c>
      <c r="Q616" s="90">
        <f t="shared" si="28"/>
        <v>608</v>
      </c>
      <c r="R616" s="90">
        <f t="shared" si="29"/>
        <v>604</v>
      </c>
    </row>
    <row r="617" spans="1:18">
      <c r="A617" s="329">
        <v>44103</v>
      </c>
      <c r="B617" s="330" t="s">
        <v>2926</v>
      </c>
      <c r="C617" s="330" t="s">
        <v>60</v>
      </c>
      <c r="D617" s="331" t="s">
        <v>61</v>
      </c>
      <c r="E617" s="331" t="s">
        <v>67</v>
      </c>
      <c r="F617" s="332">
        <v>1.73</v>
      </c>
      <c r="G617" s="330" t="s">
        <v>60</v>
      </c>
      <c r="H617" s="330" t="s">
        <v>2927</v>
      </c>
      <c r="I617" s="331" t="s">
        <v>2928</v>
      </c>
      <c r="J617" s="333" t="s">
        <v>491</v>
      </c>
      <c r="K617" s="329">
        <v>44103</v>
      </c>
      <c r="L617" s="332">
        <v>-99.68</v>
      </c>
      <c r="M617" s="331" t="s">
        <v>492</v>
      </c>
      <c r="N617" s="332">
        <v>-99.68</v>
      </c>
      <c r="O617" s="332">
        <v>-99.54</v>
      </c>
      <c r="P617" s="90">
        <f t="shared" si="27"/>
        <v>609</v>
      </c>
      <c r="Q617" s="90">
        <f t="shared" si="28"/>
        <v>609</v>
      </c>
      <c r="R617" s="90">
        <f t="shared" si="29"/>
        <v>609</v>
      </c>
    </row>
    <row r="618" spans="1:18">
      <c r="A618" s="329">
        <v>44463</v>
      </c>
      <c r="B618" s="330" t="s">
        <v>2929</v>
      </c>
      <c r="C618" s="330" t="s">
        <v>2930</v>
      </c>
      <c r="D618" s="331" t="s">
        <v>61</v>
      </c>
      <c r="E618" s="331" t="s">
        <v>67</v>
      </c>
      <c r="F618" s="332">
        <v>30.51</v>
      </c>
      <c r="G618" s="330" t="s">
        <v>60</v>
      </c>
      <c r="H618" s="330" t="s">
        <v>2931</v>
      </c>
      <c r="I618" s="331" t="s">
        <v>2932</v>
      </c>
      <c r="J618" s="333" t="s">
        <v>491</v>
      </c>
      <c r="K618" s="329">
        <v>44463</v>
      </c>
      <c r="L618" s="332">
        <v>-100</v>
      </c>
      <c r="M618" s="331" t="s">
        <v>492</v>
      </c>
      <c r="N618" s="332">
        <v>-100</v>
      </c>
      <c r="O618" s="332">
        <v>-100</v>
      </c>
      <c r="P618" s="90">
        <f t="shared" si="27"/>
        <v>610</v>
      </c>
      <c r="Q618" s="90">
        <f t="shared" si="28"/>
        <v>610</v>
      </c>
      <c r="R618" s="90">
        <f t="shared" si="29"/>
        <v>610</v>
      </c>
    </row>
  </sheetData>
  <autoFilter ref="A8:R8" xr:uid="{44A55E01-B0CC-4C98-A7E7-24910BF7BF59}">
    <sortState xmlns:xlrd2="http://schemas.microsoft.com/office/spreadsheetml/2017/richdata2" ref="A9:R618">
      <sortCondition ref="P8"/>
    </sortState>
  </autoFilter>
  <phoneticPr fontId="1" type="noConversion"/>
  <pageMargins left="0.2" right="0.2" top="0.5" bottom="0.5" header="0.5" footer="0.5"/>
  <pageSetup fitToWidth="0" fitToHeight="0" orientation="landscape"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1C0CD-2880-4295-8699-811FE195F60A}">
  <sheetPr>
    <outlinePr summaryBelow="0" summaryRight="0"/>
    <pageSetUpPr autoPageBreaks="0"/>
  </sheetPr>
  <dimension ref="A6:R618"/>
  <sheetViews>
    <sheetView topLeftCell="A5" zoomScaleNormal="100" workbookViewId="0">
      <selection activeCell="R12" sqref="R12"/>
    </sheetView>
  </sheetViews>
  <sheetFormatPr defaultRowHeight="11.25"/>
  <cols>
    <col min="1" max="1" width="22.625" style="90" customWidth="1"/>
    <col min="2" max="2" width="35.75" style="90" customWidth="1"/>
    <col min="3" max="3" width="13.875" style="90" customWidth="1"/>
    <col min="4" max="5" width="16.5" style="90" customWidth="1"/>
    <col min="6" max="6" width="22.625" style="90" customWidth="1"/>
    <col min="7" max="8" width="35.75" style="90" customWidth="1"/>
    <col min="9" max="9" width="16.5" style="90" customWidth="1"/>
    <col min="10" max="10" width="35.75" style="90" customWidth="1"/>
    <col min="11" max="12" width="22.625" style="90" customWidth="1"/>
    <col min="13" max="13" width="25.25" style="90" customWidth="1"/>
    <col min="14" max="15" width="22.625" style="90" customWidth="1"/>
    <col min="16" max="256" width="9" style="90"/>
    <col min="257" max="257" width="22.625" style="90" customWidth="1"/>
    <col min="258" max="258" width="35.75" style="90" customWidth="1"/>
    <col min="259" max="259" width="13.875" style="90" customWidth="1"/>
    <col min="260" max="261" width="16.5" style="90" customWidth="1"/>
    <col min="262" max="262" width="22.625" style="90" customWidth="1"/>
    <col min="263" max="264" width="35.75" style="90" customWidth="1"/>
    <col min="265" max="265" width="16.5" style="90" customWidth="1"/>
    <col min="266" max="266" width="35.75" style="90" customWidth="1"/>
    <col min="267" max="268" width="22.625" style="90" customWidth="1"/>
    <col min="269" max="269" width="25.25" style="90" customWidth="1"/>
    <col min="270" max="271" width="22.625" style="90" customWidth="1"/>
    <col min="272" max="512" width="9" style="90"/>
    <col min="513" max="513" width="22.625" style="90" customWidth="1"/>
    <col min="514" max="514" width="35.75" style="90" customWidth="1"/>
    <col min="515" max="515" width="13.875" style="90" customWidth="1"/>
    <col min="516" max="517" width="16.5" style="90" customWidth="1"/>
    <col min="518" max="518" width="22.625" style="90" customWidth="1"/>
    <col min="519" max="520" width="35.75" style="90" customWidth="1"/>
    <col min="521" max="521" width="16.5" style="90" customWidth="1"/>
    <col min="522" max="522" width="35.75" style="90" customWidth="1"/>
    <col min="523" max="524" width="22.625" style="90" customWidth="1"/>
    <col min="525" max="525" width="25.25" style="90" customWidth="1"/>
    <col min="526" max="527" width="22.625" style="90" customWidth="1"/>
    <col min="528" max="768" width="9" style="90"/>
    <col min="769" max="769" width="22.625" style="90" customWidth="1"/>
    <col min="770" max="770" width="35.75" style="90" customWidth="1"/>
    <col min="771" max="771" width="13.875" style="90" customWidth="1"/>
    <col min="772" max="773" width="16.5" style="90" customWidth="1"/>
    <col min="774" max="774" width="22.625" style="90" customWidth="1"/>
    <col min="775" max="776" width="35.75" style="90" customWidth="1"/>
    <col min="777" max="777" width="16.5" style="90" customWidth="1"/>
    <col min="778" max="778" width="35.75" style="90" customWidth="1"/>
    <col min="779" max="780" width="22.625" style="90" customWidth="1"/>
    <col min="781" max="781" width="25.25" style="90" customWidth="1"/>
    <col min="782" max="783" width="22.625" style="90" customWidth="1"/>
    <col min="784" max="1024" width="9" style="90"/>
    <col min="1025" max="1025" width="22.625" style="90" customWidth="1"/>
    <col min="1026" max="1026" width="35.75" style="90" customWidth="1"/>
    <col min="1027" max="1027" width="13.875" style="90" customWidth="1"/>
    <col min="1028" max="1029" width="16.5" style="90" customWidth="1"/>
    <col min="1030" max="1030" width="22.625" style="90" customWidth="1"/>
    <col min="1031" max="1032" width="35.75" style="90" customWidth="1"/>
    <col min="1033" max="1033" width="16.5" style="90" customWidth="1"/>
    <col min="1034" max="1034" width="35.75" style="90" customWidth="1"/>
    <col min="1035" max="1036" width="22.625" style="90" customWidth="1"/>
    <col min="1037" max="1037" width="25.25" style="90" customWidth="1"/>
    <col min="1038" max="1039" width="22.625" style="90" customWidth="1"/>
    <col min="1040" max="1280" width="9" style="90"/>
    <col min="1281" max="1281" width="22.625" style="90" customWidth="1"/>
    <col min="1282" max="1282" width="35.75" style="90" customWidth="1"/>
    <col min="1283" max="1283" width="13.875" style="90" customWidth="1"/>
    <col min="1284" max="1285" width="16.5" style="90" customWidth="1"/>
    <col min="1286" max="1286" width="22.625" style="90" customWidth="1"/>
    <col min="1287" max="1288" width="35.75" style="90" customWidth="1"/>
    <col min="1289" max="1289" width="16.5" style="90" customWidth="1"/>
    <col min="1290" max="1290" width="35.75" style="90" customWidth="1"/>
    <col min="1291" max="1292" width="22.625" style="90" customWidth="1"/>
    <col min="1293" max="1293" width="25.25" style="90" customWidth="1"/>
    <col min="1294" max="1295" width="22.625" style="90" customWidth="1"/>
    <col min="1296" max="1536" width="9" style="90"/>
    <col min="1537" max="1537" width="22.625" style="90" customWidth="1"/>
    <col min="1538" max="1538" width="35.75" style="90" customWidth="1"/>
    <col min="1539" max="1539" width="13.875" style="90" customWidth="1"/>
    <col min="1540" max="1541" width="16.5" style="90" customWidth="1"/>
    <col min="1542" max="1542" width="22.625" style="90" customWidth="1"/>
    <col min="1543" max="1544" width="35.75" style="90" customWidth="1"/>
    <col min="1545" max="1545" width="16.5" style="90" customWidth="1"/>
    <col min="1546" max="1546" width="35.75" style="90" customWidth="1"/>
    <col min="1547" max="1548" width="22.625" style="90" customWidth="1"/>
    <col min="1549" max="1549" width="25.25" style="90" customWidth="1"/>
    <col min="1550" max="1551" width="22.625" style="90" customWidth="1"/>
    <col min="1552" max="1792" width="9" style="90"/>
    <col min="1793" max="1793" width="22.625" style="90" customWidth="1"/>
    <col min="1794" max="1794" width="35.75" style="90" customWidth="1"/>
    <col min="1795" max="1795" width="13.875" style="90" customWidth="1"/>
    <col min="1796" max="1797" width="16.5" style="90" customWidth="1"/>
    <col min="1798" max="1798" width="22.625" style="90" customWidth="1"/>
    <col min="1799" max="1800" width="35.75" style="90" customWidth="1"/>
    <col min="1801" max="1801" width="16.5" style="90" customWidth="1"/>
    <col min="1802" max="1802" width="35.75" style="90" customWidth="1"/>
    <col min="1803" max="1804" width="22.625" style="90" customWidth="1"/>
    <col min="1805" max="1805" width="25.25" style="90" customWidth="1"/>
    <col min="1806" max="1807" width="22.625" style="90" customWidth="1"/>
    <col min="1808" max="2048" width="9" style="90"/>
    <col min="2049" max="2049" width="22.625" style="90" customWidth="1"/>
    <col min="2050" max="2050" width="35.75" style="90" customWidth="1"/>
    <col min="2051" max="2051" width="13.875" style="90" customWidth="1"/>
    <col min="2052" max="2053" width="16.5" style="90" customWidth="1"/>
    <col min="2054" max="2054" width="22.625" style="90" customWidth="1"/>
    <col min="2055" max="2056" width="35.75" style="90" customWidth="1"/>
    <col min="2057" max="2057" width="16.5" style="90" customWidth="1"/>
    <col min="2058" max="2058" width="35.75" style="90" customWidth="1"/>
    <col min="2059" max="2060" width="22.625" style="90" customWidth="1"/>
    <col min="2061" max="2061" width="25.25" style="90" customWidth="1"/>
    <col min="2062" max="2063" width="22.625" style="90" customWidth="1"/>
    <col min="2064" max="2304" width="9" style="90"/>
    <col min="2305" max="2305" width="22.625" style="90" customWidth="1"/>
    <col min="2306" max="2306" width="35.75" style="90" customWidth="1"/>
    <col min="2307" max="2307" width="13.875" style="90" customWidth="1"/>
    <col min="2308" max="2309" width="16.5" style="90" customWidth="1"/>
    <col min="2310" max="2310" width="22.625" style="90" customWidth="1"/>
    <col min="2311" max="2312" width="35.75" style="90" customWidth="1"/>
    <col min="2313" max="2313" width="16.5" style="90" customWidth="1"/>
    <col min="2314" max="2314" width="35.75" style="90" customWidth="1"/>
    <col min="2315" max="2316" width="22.625" style="90" customWidth="1"/>
    <col min="2317" max="2317" width="25.25" style="90" customWidth="1"/>
    <col min="2318" max="2319" width="22.625" style="90" customWidth="1"/>
    <col min="2320" max="2560" width="9" style="90"/>
    <col min="2561" max="2561" width="22.625" style="90" customWidth="1"/>
    <col min="2562" max="2562" width="35.75" style="90" customWidth="1"/>
    <col min="2563" max="2563" width="13.875" style="90" customWidth="1"/>
    <col min="2564" max="2565" width="16.5" style="90" customWidth="1"/>
    <col min="2566" max="2566" width="22.625" style="90" customWidth="1"/>
    <col min="2567" max="2568" width="35.75" style="90" customWidth="1"/>
    <col min="2569" max="2569" width="16.5" style="90" customWidth="1"/>
    <col min="2570" max="2570" width="35.75" style="90" customWidth="1"/>
    <col min="2571" max="2572" width="22.625" style="90" customWidth="1"/>
    <col min="2573" max="2573" width="25.25" style="90" customWidth="1"/>
    <col min="2574" max="2575" width="22.625" style="90" customWidth="1"/>
    <col min="2576" max="2816" width="9" style="90"/>
    <col min="2817" max="2817" width="22.625" style="90" customWidth="1"/>
    <col min="2818" max="2818" width="35.75" style="90" customWidth="1"/>
    <col min="2819" max="2819" width="13.875" style="90" customWidth="1"/>
    <col min="2820" max="2821" width="16.5" style="90" customWidth="1"/>
    <col min="2822" max="2822" width="22.625" style="90" customWidth="1"/>
    <col min="2823" max="2824" width="35.75" style="90" customWidth="1"/>
    <col min="2825" max="2825" width="16.5" style="90" customWidth="1"/>
    <col min="2826" max="2826" width="35.75" style="90" customWidth="1"/>
    <col min="2827" max="2828" width="22.625" style="90" customWidth="1"/>
    <col min="2829" max="2829" width="25.25" style="90" customWidth="1"/>
    <col min="2830" max="2831" width="22.625" style="90" customWidth="1"/>
    <col min="2832" max="3072" width="9" style="90"/>
    <col min="3073" max="3073" width="22.625" style="90" customWidth="1"/>
    <col min="3074" max="3074" width="35.75" style="90" customWidth="1"/>
    <col min="3075" max="3075" width="13.875" style="90" customWidth="1"/>
    <col min="3076" max="3077" width="16.5" style="90" customWidth="1"/>
    <col min="3078" max="3078" width="22.625" style="90" customWidth="1"/>
    <col min="3079" max="3080" width="35.75" style="90" customWidth="1"/>
    <col min="3081" max="3081" width="16.5" style="90" customWidth="1"/>
    <col min="3082" max="3082" width="35.75" style="90" customWidth="1"/>
    <col min="3083" max="3084" width="22.625" style="90" customWidth="1"/>
    <col min="3085" max="3085" width="25.25" style="90" customWidth="1"/>
    <col min="3086" max="3087" width="22.625" style="90" customWidth="1"/>
    <col min="3088" max="3328" width="9" style="90"/>
    <col min="3329" max="3329" width="22.625" style="90" customWidth="1"/>
    <col min="3330" max="3330" width="35.75" style="90" customWidth="1"/>
    <col min="3331" max="3331" width="13.875" style="90" customWidth="1"/>
    <col min="3332" max="3333" width="16.5" style="90" customWidth="1"/>
    <col min="3334" max="3334" width="22.625" style="90" customWidth="1"/>
    <col min="3335" max="3336" width="35.75" style="90" customWidth="1"/>
    <col min="3337" max="3337" width="16.5" style="90" customWidth="1"/>
    <col min="3338" max="3338" width="35.75" style="90" customWidth="1"/>
    <col min="3339" max="3340" width="22.625" style="90" customWidth="1"/>
    <col min="3341" max="3341" width="25.25" style="90" customWidth="1"/>
    <col min="3342" max="3343" width="22.625" style="90" customWidth="1"/>
    <col min="3344" max="3584" width="9" style="90"/>
    <col min="3585" max="3585" width="22.625" style="90" customWidth="1"/>
    <col min="3586" max="3586" width="35.75" style="90" customWidth="1"/>
    <col min="3587" max="3587" width="13.875" style="90" customWidth="1"/>
    <col min="3588" max="3589" width="16.5" style="90" customWidth="1"/>
    <col min="3590" max="3590" width="22.625" style="90" customWidth="1"/>
    <col min="3591" max="3592" width="35.75" style="90" customWidth="1"/>
    <col min="3593" max="3593" width="16.5" style="90" customWidth="1"/>
    <col min="3594" max="3594" width="35.75" style="90" customWidth="1"/>
    <col min="3595" max="3596" width="22.625" style="90" customWidth="1"/>
    <col min="3597" max="3597" width="25.25" style="90" customWidth="1"/>
    <col min="3598" max="3599" width="22.625" style="90" customWidth="1"/>
    <col min="3600" max="3840" width="9" style="90"/>
    <col min="3841" max="3841" width="22.625" style="90" customWidth="1"/>
    <col min="3842" max="3842" width="35.75" style="90" customWidth="1"/>
    <col min="3843" max="3843" width="13.875" style="90" customWidth="1"/>
    <col min="3844" max="3845" width="16.5" style="90" customWidth="1"/>
    <col min="3846" max="3846" width="22.625" style="90" customWidth="1"/>
    <col min="3847" max="3848" width="35.75" style="90" customWidth="1"/>
    <col min="3849" max="3849" width="16.5" style="90" customWidth="1"/>
    <col min="3850" max="3850" width="35.75" style="90" customWidth="1"/>
    <col min="3851" max="3852" width="22.625" style="90" customWidth="1"/>
    <col min="3853" max="3853" width="25.25" style="90" customWidth="1"/>
    <col min="3854" max="3855" width="22.625" style="90" customWidth="1"/>
    <col min="3856" max="4096" width="9" style="90"/>
    <col min="4097" max="4097" width="22.625" style="90" customWidth="1"/>
    <col min="4098" max="4098" width="35.75" style="90" customWidth="1"/>
    <col min="4099" max="4099" width="13.875" style="90" customWidth="1"/>
    <col min="4100" max="4101" width="16.5" style="90" customWidth="1"/>
    <col min="4102" max="4102" width="22.625" style="90" customWidth="1"/>
    <col min="4103" max="4104" width="35.75" style="90" customWidth="1"/>
    <col min="4105" max="4105" width="16.5" style="90" customWidth="1"/>
    <col min="4106" max="4106" width="35.75" style="90" customWidth="1"/>
    <col min="4107" max="4108" width="22.625" style="90" customWidth="1"/>
    <col min="4109" max="4109" width="25.25" style="90" customWidth="1"/>
    <col min="4110" max="4111" width="22.625" style="90" customWidth="1"/>
    <col min="4112" max="4352" width="9" style="90"/>
    <col min="4353" max="4353" width="22.625" style="90" customWidth="1"/>
    <col min="4354" max="4354" width="35.75" style="90" customWidth="1"/>
    <col min="4355" max="4355" width="13.875" style="90" customWidth="1"/>
    <col min="4356" max="4357" width="16.5" style="90" customWidth="1"/>
    <col min="4358" max="4358" width="22.625" style="90" customWidth="1"/>
    <col min="4359" max="4360" width="35.75" style="90" customWidth="1"/>
    <col min="4361" max="4361" width="16.5" style="90" customWidth="1"/>
    <col min="4362" max="4362" width="35.75" style="90" customWidth="1"/>
    <col min="4363" max="4364" width="22.625" style="90" customWidth="1"/>
    <col min="4365" max="4365" width="25.25" style="90" customWidth="1"/>
    <col min="4366" max="4367" width="22.625" style="90" customWidth="1"/>
    <col min="4368" max="4608" width="9" style="90"/>
    <col min="4609" max="4609" width="22.625" style="90" customWidth="1"/>
    <col min="4610" max="4610" width="35.75" style="90" customWidth="1"/>
    <col min="4611" max="4611" width="13.875" style="90" customWidth="1"/>
    <col min="4612" max="4613" width="16.5" style="90" customWidth="1"/>
    <col min="4614" max="4614" width="22.625" style="90" customWidth="1"/>
    <col min="4615" max="4616" width="35.75" style="90" customWidth="1"/>
    <col min="4617" max="4617" width="16.5" style="90" customWidth="1"/>
    <col min="4618" max="4618" width="35.75" style="90" customWidth="1"/>
    <col min="4619" max="4620" width="22.625" style="90" customWidth="1"/>
    <col min="4621" max="4621" width="25.25" style="90" customWidth="1"/>
    <col min="4622" max="4623" width="22.625" style="90" customWidth="1"/>
    <col min="4624" max="4864" width="9" style="90"/>
    <col min="4865" max="4865" width="22.625" style="90" customWidth="1"/>
    <col min="4866" max="4866" width="35.75" style="90" customWidth="1"/>
    <col min="4867" max="4867" width="13.875" style="90" customWidth="1"/>
    <col min="4868" max="4869" width="16.5" style="90" customWidth="1"/>
    <col min="4870" max="4870" width="22.625" style="90" customWidth="1"/>
    <col min="4871" max="4872" width="35.75" style="90" customWidth="1"/>
    <col min="4873" max="4873" width="16.5" style="90" customWidth="1"/>
    <col min="4874" max="4874" width="35.75" style="90" customWidth="1"/>
    <col min="4875" max="4876" width="22.625" style="90" customWidth="1"/>
    <col min="4877" max="4877" width="25.25" style="90" customWidth="1"/>
    <col min="4878" max="4879" width="22.625" style="90" customWidth="1"/>
    <col min="4880" max="5120" width="9" style="90"/>
    <col min="5121" max="5121" width="22.625" style="90" customWidth="1"/>
    <col min="5122" max="5122" width="35.75" style="90" customWidth="1"/>
    <col min="5123" max="5123" width="13.875" style="90" customWidth="1"/>
    <col min="5124" max="5125" width="16.5" style="90" customWidth="1"/>
    <col min="5126" max="5126" width="22.625" style="90" customWidth="1"/>
    <col min="5127" max="5128" width="35.75" style="90" customWidth="1"/>
    <col min="5129" max="5129" width="16.5" style="90" customWidth="1"/>
    <col min="5130" max="5130" width="35.75" style="90" customWidth="1"/>
    <col min="5131" max="5132" width="22.625" style="90" customWidth="1"/>
    <col min="5133" max="5133" width="25.25" style="90" customWidth="1"/>
    <col min="5134" max="5135" width="22.625" style="90" customWidth="1"/>
    <col min="5136" max="5376" width="9" style="90"/>
    <col min="5377" max="5377" width="22.625" style="90" customWidth="1"/>
    <col min="5378" max="5378" width="35.75" style="90" customWidth="1"/>
    <col min="5379" max="5379" width="13.875" style="90" customWidth="1"/>
    <col min="5380" max="5381" width="16.5" style="90" customWidth="1"/>
    <col min="5382" max="5382" width="22.625" style="90" customWidth="1"/>
    <col min="5383" max="5384" width="35.75" style="90" customWidth="1"/>
    <col min="5385" max="5385" width="16.5" style="90" customWidth="1"/>
    <col min="5386" max="5386" width="35.75" style="90" customWidth="1"/>
    <col min="5387" max="5388" width="22.625" style="90" customWidth="1"/>
    <col min="5389" max="5389" width="25.25" style="90" customWidth="1"/>
    <col min="5390" max="5391" width="22.625" style="90" customWidth="1"/>
    <col min="5392" max="5632" width="9" style="90"/>
    <col min="5633" max="5633" width="22.625" style="90" customWidth="1"/>
    <col min="5634" max="5634" width="35.75" style="90" customWidth="1"/>
    <col min="5635" max="5635" width="13.875" style="90" customWidth="1"/>
    <col min="5636" max="5637" width="16.5" style="90" customWidth="1"/>
    <col min="5638" max="5638" width="22.625" style="90" customWidth="1"/>
    <col min="5639" max="5640" width="35.75" style="90" customWidth="1"/>
    <col min="5641" max="5641" width="16.5" style="90" customWidth="1"/>
    <col min="5642" max="5642" width="35.75" style="90" customWidth="1"/>
    <col min="5643" max="5644" width="22.625" style="90" customWidth="1"/>
    <col min="5645" max="5645" width="25.25" style="90" customWidth="1"/>
    <col min="5646" max="5647" width="22.625" style="90" customWidth="1"/>
    <col min="5648" max="5888" width="9" style="90"/>
    <col min="5889" max="5889" width="22.625" style="90" customWidth="1"/>
    <col min="5890" max="5890" width="35.75" style="90" customWidth="1"/>
    <col min="5891" max="5891" width="13.875" style="90" customWidth="1"/>
    <col min="5892" max="5893" width="16.5" style="90" customWidth="1"/>
    <col min="5894" max="5894" width="22.625" style="90" customWidth="1"/>
    <col min="5895" max="5896" width="35.75" style="90" customWidth="1"/>
    <col min="5897" max="5897" width="16.5" style="90" customWidth="1"/>
    <col min="5898" max="5898" width="35.75" style="90" customWidth="1"/>
    <col min="5899" max="5900" width="22.625" style="90" customWidth="1"/>
    <col min="5901" max="5901" width="25.25" style="90" customWidth="1"/>
    <col min="5902" max="5903" width="22.625" style="90" customWidth="1"/>
    <col min="5904" max="6144" width="9" style="90"/>
    <col min="6145" max="6145" width="22.625" style="90" customWidth="1"/>
    <col min="6146" max="6146" width="35.75" style="90" customWidth="1"/>
    <col min="6147" max="6147" width="13.875" style="90" customWidth="1"/>
    <col min="6148" max="6149" width="16.5" style="90" customWidth="1"/>
    <col min="6150" max="6150" width="22.625" style="90" customWidth="1"/>
    <col min="6151" max="6152" width="35.75" style="90" customWidth="1"/>
    <col min="6153" max="6153" width="16.5" style="90" customWidth="1"/>
    <col min="6154" max="6154" width="35.75" style="90" customWidth="1"/>
    <col min="6155" max="6156" width="22.625" style="90" customWidth="1"/>
    <col min="6157" max="6157" width="25.25" style="90" customWidth="1"/>
    <col min="6158" max="6159" width="22.625" style="90" customWidth="1"/>
    <col min="6160" max="6400" width="9" style="90"/>
    <col min="6401" max="6401" width="22.625" style="90" customWidth="1"/>
    <col min="6402" max="6402" width="35.75" style="90" customWidth="1"/>
    <col min="6403" max="6403" width="13.875" style="90" customWidth="1"/>
    <col min="6404" max="6405" width="16.5" style="90" customWidth="1"/>
    <col min="6406" max="6406" width="22.625" style="90" customWidth="1"/>
    <col min="6407" max="6408" width="35.75" style="90" customWidth="1"/>
    <col min="6409" max="6409" width="16.5" style="90" customWidth="1"/>
    <col min="6410" max="6410" width="35.75" style="90" customWidth="1"/>
    <col min="6411" max="6412" width="22.625" style="90" customWidth="1"/>
    <col min="6413" max="6413" width="25.25" style="90" customWidth="1"/>
    <col min="6414" max="6415" width="22.625" style="90" customWidth="1"/>
    <col min="6416" max="6656" width="9" style="90"/>
    <col min="6657" max="6657" width="22.625" style="90" customWidth="1"/>
    <col min="6658" max="6658" width="35.75" style="90" customWidth="1"/>
    <col min="6659" max="6659" width="13.875" style="90" customWidth="1"/>
    <col min="6660" max="6661" width="16.5" style="90" customWidth="1"/>
    <col min="6662" max="6662" width="22.625" style="90" customWidth="1"/>
    <col min="6663" max="6664" width="35.75" style="90" customWidth="1"/>
    <col min="6665" max="6665" width="16.5" style="90" customWidth="1"/>
    <col min="6666" max="6666" width="35.75" style="90" customWidth="1"/>
    <col min="6667" max="6668" width="22.625" style="90" customWidth="1"/>
    <col min="6669" max="6669" width="25.25" style="90" customWidth="1"/>
    <col min="6670" max="6671" width="22.625" style="90" customWidth="1"/>
    <col min="6672" max="6912" width="9" style="90"/>
    <col min="6913" max="6913" width="22.625" style="90" customWidth="1"/>
    <col min="6914" max="6914" width="35.75" style="90" customWidth="1"/>
    <col min="6915" max="6915" width="13.875" style="90" customWidth="1"/>
    <col min="6916" max="6917" width="16.5" style="90" customWidth="1"/>
    <col min="6918" max="6918" width="22.625" style="90" customWidth="1"/>
    <col min="6919" max="6920" width="35.75" style="90" customWidth="1"/>
    <col min="6921" max="6921" width="16.5" style="90" customWidth="1"/>
    <col min="6922" max="6922" width="35.75" style="90" customWidth="1"/>
    <col min="6923" max="6924" width="22.625" style="90" customWidth="1"/>
    <col min="6925" max="6925" width="25.25" style="90" customWidth="1"/>
    <col min="6926" max="6927" width="22.625" style="90" customWidth="1"/>
    <col min="6928" max="7168" width="9" style="90"/>
    <col min="7169" max="7169" width="22.625" style="90" customWidth="1"/>
    <col min="7170" max="7170" width="35.75" style="90" customWidth="1"/>
    <col min="7171" max="7171" width="13.875" style="90" customWidth="1"/>
    <col min="7172" max="7173" width="16.5" style="90" customWidth="1"/>
    <col min="7174" max="7174" width="22.625" style="90" customWidth="1"/>
    <col min="7175" max="7176" width="35.75" style="90" customWidth="1"/>
    <col min="7177" max="7177" width="16.5" style="90" customWidth="1"/>
    <col min="7178" max="7178" width="35.75" style="90" customWidth="1"/>
    <col min="7179" max="7180" width="22.625" style="90" customWidth="1"/>
    <col min="7181" max="7181" width="25.25" style="90" customWidth="1"/>
    <col min="7182" max="7183" width="22.625" style="90" customWidth="1"/>
    <col min="7184" max="7424" width="9" style="90"/>
    <col min="7425" max="7425" width="22.625" style="90" customWidth="1"/>
    <col min="7426" max="7426" width="35.75" style="90" customWidth="1"/>
    <col min="7427" max="7427" width="13.875" style="90" customWidth="1"/>
    <col min="7428" max="7429" width="16.5" style="90" customWidth="1"/>
    <col min="7430" max="7430" width="22.625" style="90" customWidth="1"/>
    <col min="7431" max="7432" width="35.75" style="90" customWidth="1"/>
    <col min="7433" max="7433" width="16.5" style="90" customWidth="1"/>
    <col min="7434" max="7434" width="35.75" style="90" customWidth="1"/>
    <col min="7435" max="7436" width="22.625" style="90" customWidth="1"/>
    <col min="7437" max="7437" width="25.25" style="90" customWidth="1"/>
    <col min="7438" max="7439" width="22.625" style="90" customWidth="1"/>
    <col min="7440" max="7680" width="9" style="90"/>
    <col min="7681" max="7681" width="22.625" style="90" customWidth="1"/>
    <col min="7682" max="7682" width="35.75" style="90" customWidth="1"/>
    <col min="7683" max="7683" width="13.875" style="90" customWidth="1"/>
    <col min="7684" max="7685" width="16.5" style="90" customWidth="1"/>
    <col min="7686" max="7686" width="22.625" style="90" customWidth="1"/>
    <col min="7687" max="7688" width="35.75" style="90" customWidth="1"/>
    <col min="7689" max="7689" width="16.5" style="90" customWidth="1"/>
    <col min="7690" max="7690" width="35.75" style="90" customWidth="1"/>
    <col min="7691" max="7692" width="22.625" style="90" customWidth="1"/>
    <col min="7693" max="7693" width="25.25" style="90" customWidth="1"/>
    <col min="7694" max="7695" width="22.625" style="90" customWidth="1"/>
    <col min="7696" max="7936" width="9" style="90"/>
    <col min="7937" max="7937" width="22.625" style="90" customWidth="1"/>
    <col min="7938" max="7938" width="35.75" style="90" customWidth="1"/>
    <col min="7939" max="7939" width="13.875" style="90" customWidth="1"/>
    <col min="7940" max="7941" width="16.5" style="90" customWidth="1"/>
    <col min="7942" max="7942" width="22.625" style="90" customWidth="1"/>
    <col min="7943" max="7944" width="35.75" style="90" customWidth="1"/>
    <col min="7945" max="7945" width="16.5" style="90" customWidth="1"/>
    <col min="7946" max="7946" width="35.75" style="90" customWidth="1"/>
    <col min="7947" max="7948" width="22.625" style="90" customWidth="1"/>
    <col min="7949" max="7949" width="25.25" style="90" customWidth="1"/>
    <col min="7950" max="7951" width="22.625" style="90" customWidth="1"/>
    <col min="7952" max="8192" width="9" style="90"/>
    <col min="8193" max="8193" width="22.625" style="90" customWidth="1"/>
    <col min="8194" max="8194" width="35.75" style="90" customWidth="1"/>
    <col min="8195" max="8195" width="13.875" style="90" customWidth="1"/>
    <col min="8196" max="8197" width="16.5" style="90" customWidth="1"/>
    <col min="8198" max="8198" width="22.625" style="90" customWidth="1"/>
    <col min="8199" max="8200" width="35.75" style="90" customWidth="1"/>
    <col min="8201" max="8201" width="16.5" style="90" customWidth="1"/>
    <col min="8202" max="8202" width="35.75" style="90" customWidth="1"/>
    <col min="8203" max="8204" width="22.625" style="90" customWidth="1"/>
    <col min="8205" max="8205" width="25.25" style="90" customWidth="1"/>
    <col min="8206" max="8207" width="22.625" style="90" customWidth="1"/>
    <col min="8208" max="8448" width="9" style="90"/>
    <col min="8449" max="8449" width="22.625" style="90" customWidth="1"/>
    <col min="8450" max="8450" width="35.75" style="90" customWidth="1"/>
    <col min="8451" max="8451" width="13.875" style="90" customWidth="1"/>
    <col min="8452" max="8453" width="16.5" style="90" customWidth="1"/>
    <col min="8454" max="8454" width="22.625" style="90" customWidth="1"/>
    <col min="8455" max="8456" width="35.75" style="90" customWidth="1"/>
    <col min="8457" max="8457" width="16.5" style="90" customWidth="1"/>
    <col min="8458" max="8458" width="35.75" style="90" customWidth="1"/>
    <col min="8459" max="8460" width="22.625" style="90" customWidth="1"/>
    <col min="8461" max="8461" width="25.25" style="90" customWidth="1"/>
    <col min="8462" max="8463" width="22.625" style="90" customWidth="1"/>
    <col min="8464" max="8704" width="9" style="90"/>
    <col min="8705" max="8705" width="22.625" style="90" customWidth="1"/>
    <col min="8706" max="8706" width="35.75" style="90" customWidth="1"/>
    <col min="8707" max="8707" width="13.875" style="90" customWidth="1"/>
    <col min="8708" max="8709" width="16.5" style="90" customWidth="1"/>
    <col min="8710" max="8710" width="22.625" style="90" customWidth="1"/>
    <col min="8711" max="8712" width="35.75" style="90" customWidth="1"/>
    <col min="8713" max="8713" width="16.5" style="90" customWidth="1"/>
    <col min="8714" max="8714" width="35.75" style="90" customWidth="1"/>
    <col min="8715" max="8716" width="22.625" style="90" customWidth="1"/>
    <col min="8717" max="8717" width="25.25" style="90" customWidth="1"/>
    <col min="8718" max="8719" width="22.625" style="90" customWidth="1"/>
    <col min="8720" max="8960" width="9" style="90"/>
    <col min="8961" max="8961" width="22.625" style="90" customWidth="1"/>
    <col min="8962" max="8962" width="35.75" style="90" customWidth="1"/>
    <col min="8963" max="8963" width="13.875" style="90" customWidth="1"/>
    <col min="8964" max="8965" width="16.5" style="90" customWidth="1"/>
    <col min="8966" max="8966" width="22.625" style="90" customWidth="1"/>
    <col min="8967" max="8968" width="35.75" style="90" customWidth="1"/>
    <col min="8969" max="8969" width="16.5" style="90" customWidth="1"/>
    <col min="8970" max="8970" width="35.75" style="90" customWidth="1"/>
    <col min="8971" max="8972" width="22.625" style="90" customWidth="1"/>
    <col min="8973" max="8973" width="25.25" style="90" customWidth="1"/>
    <col min="8974" max="8975" width="22.625" style="90" customWidth="1"/>
    <col min="8976" max="9216" width="9" style="90"/>
    <col min="9217" max="9217" width="22.625" style="90" customWidth="1"/>
    <col min="9218" max="9218" width="35.75" style="90" customWidth="1"/>
    <col min="9219" max="9219" width="13.875" style="90" customWidth="1"/>
    <col min="9220" max="9221" width="16.5" style="90" customWidth="1"/>
    <col min="9222" max="9222" width="22.625" style="90" customWidth="1"/>
    <col min="9223" max="9224" width="35.75" style="90" customWidth="1"/>
    <col min="9225" max="9225" width="16.5" style="90" customWidth="1"/>
    <col min="9226" max="9226" width="35.75" style="90" customWidth="1"/>
    <col min="9227" max="9228" width="22.625" style="90" customWidth="1"/>
    <col min="9229" max="9229" width="25.25" style="90" customWidth="1"/>
    <col min="9230" max="9231" width="22.625" style="90" customWidth="1"/>
    <col min="9232" max="9472" width="9" style="90"/>
    <col min="9473" max="9473" width="22.625" style="90" customWidth="1"/>
    <col min="9474" max="9474" width="35.75" style="90" customWidth="1"/>
    <col min="9475" max="9475" width="13.875" style="90" customWidth="1"/>
    <col min="9476" max="9477" width="16.5" style="90" customWidth="1"/>
    <col min="9478" max="9478" width="22.625" style="90" customWidth="1"/>
    <col min="9479" max="9480" width="35.75" style="90" customWidth="1"/>
    <col min="9481" max="9481" width="16.5" style="90" customWidth="1"/>
    <col min="9482" max="9482" width="35.75" style="90" customWidth="1"/>
    <col min="9483" max="9484" width="22.625" style="90" customWidth="1"/>
    <col min="9485" max="9485" width="25.25" style="90" customWidth="1"/>
    <col min="9486" max="9487" width="22.625" style="90" customWidth="1"/>
    <col min="9488" max="9728" width="9" style="90"/>
    <col min="9729" max="9729" width="22.625" style="90" customWidth="1"/>
    <col min="9730" max="9730" width="35.75" style="90" customWidth="1"/>
    <col min="9731" max="9731" width="13.875" style="90" customWidth="1"/>
    <col min="9732" max="9733" width="16.5" style="90" customWidth="1"/>
    <col min="9734" max="9734" width="22.625" style="90" customWidth="1"/>
    <col min="9735" max="9736" width="35.75" style="90" customWidth="1"/>
    <col min="9737" max="9737" width="16.5" style="90" customWidth="1"/>
    <col min="9738" max="9738" width="35.75" style="90" customWidth="1"/>
    <col min="9739" max="9740" width="22.625" style="90" customWidth="1"/>
    <col min="9741" max="9741" width="25.25" style="90" customWidth="1"/>
    <col min="9742" max="9743" width="22.625" style="90" customWidth="1"/>
    <col min="9744" max="9984" width="9" style="90"/>
    <col min="9985" max="9985" width="22.625" style="90" customWidth="1"/>
    <col min="9986" max="9986" width="35.75" style="90" customWidth="1"/>
    <col min="9987" max="9987" width="13.875" style="90" customWidth="1"/>
    <col min="9988" max="9989" width="16.5" style="90" customWidth="1"/>
    <col min="9990" max="9990" width="22.625" style="90" customWidth="1"/>
    <col min="9991" max="9992" width="35.75" style="90" customWidth="1"/>
    <col min="9993" max="9993" width="16.5" style="90" customWidth="1"/>
    <col min="9994" max="9994" width="35.75" style="90" customWidth="1"/>
    <col min="9995" max="9996" width="22.625" style="90" customWidth="1"/>
    <col min="9997" max="9997" width="25.25" style="90" customWidth="1"/>
    <col min="9998" max="9999" width="22.625" style="90" customWidth="1"/>
    <col min="10000" max="10240" width="9" style="90"/>
    <col min="10241" max="10241" width="22.625" style="90" customWidth="1"/>
    <col min="10242" max="10242" width="35.75" style="90" customWidth="1"/>
    <col min="10243" max="10243" width="13.875" style="90" customWidth="1"/>
    <col min="10244" max="10245" width="16.5" style="90" customWidth="1"/>
    <col min="10246" max="10246" width="22.625" style="90" customWidth="1"/>
    <col min="10247" max="10248" width="35.75" style="90" customWidth="1"/>
    <col min="10249" max="10249" width="16.5" style="90" customWidth="1"/>
    <col min="10250" max="10250" width="35.75" style="90" customWidth="1"/>
    <col min="10251" max="10252" width="22.625" style="90" customWidth="1"/>
    <col min="10253" max="10253" width="25.25" style="90" customWidth="1"/>
    <col min="10254" max="10255" width="22.625" style="90" customWidth="1"/>
    <col min="10256" max="10496" width="9" style="90"/>
    <col min="10497" max="10497" width="22.625" style="90" customWidth="1"/>
    <col min="10498" max="10498" width="35.75" style="90" customWidth="1"/>
    <col min="10499" max="10499" width="13.875" style="90" customWidth="1"/>
    <col min="10500" max="10501" width="16.5" style="90" customWidth="1"/>
    <col min="10502" max="10502" width="22.625" style="90" customWidth="1"/>
    <col min="10503" max="10504" width="35.75" style="90" customWidth="1"/>
    <col min="10505" max="10505" width="16.5" style="90" customWidth="1"/>
    <col min="10506" max="10506" width="35.75" style="90" customWidth="1"/>
    <col min="10507" max="10508" width="22.625" style="90" customWidth="1"/>
    <col min="10509" max="10509" width="25.25" style="90" customWidth="1"/>
    <col min="10510" max="10511" width="22.625" style="90" customWidth="1"/>
    <col min="10512" max="10752" width="9" style="90"/>
    <col min="10753" max="10753" width="22.625" style="90" customWidth="1"/>
    <col min="10754" max="10754" width="35.75" style="90" customWidth="1"/>
    <col min="10755" max="10755" width="13.875" style="90" customWidth="1"/>
    <col min="10756" max="10757" width="16.5" style="90" customWidth="1"/>
    <col min="10758" max="10758" width="22.625" style="90" customWidth="1"/>
    <col min="10759" max="10760" width="35.75" style="90" customWidth="1"/>
    <col min="10761" max="10761" width="16.5" style="90" customWidth="1"/>
    <col min="10762" max="10762" width="35.75" style="90" customWidth="1"/>
    <col min="10763" max="10764" width="22.625" style="90" customWidth="1"/>
    <col min="10765" max="10765" width="25.25" style="90" customWidth="1"/>
    <col min="10766" max="10767" width="22.625" style="90" customWidth="1"/>
    <col min="10768" max="11008" width="9" style="90"/>
    <col min="11009" max="11009" width="22.625" style="90" customWidth="1"/>
    <col min="11010" max="11010" width="35.75" style="90" customWidth="1"/>
    <col min="11011" max="11011" width="13.875" style="90" customWidth="1"/>
    <col min="11012" max="11013" width="16.5" style="90" customWidth="1"/>
    <col min="11014" max="11014" width="22.625" style="90" customWidth="1"/>
    <col min="11015" max="11016" width="35.75" style="90" customWidth="1"/>
    <col min="11017" max="11017" width="16.5" style="90" customWidth="1"/>
    <col min="11018" max="11018" width="35.75" style="90" customWidth="1"/>
    <col min="11019" max="11020" width="22.625" style="90" customWidth="1"/>
    <col min="11021" max="11021" width="25.25" style="90" customWidth="1"/>
    <col min="11022" max="11023" width="22.625" style="90" customWidth="1"/>
    <col min="11024" max="11264" width="9" style="90"/>
    <col min="11265" max="11265" width="22.625" style="90" customWidth="1"/>
    <col min="11266" max="11266" width="35.75" style="90" customWidth="1"/>
    <col min="11267" max="11267" width="13.875" style="90" customWidth="1"/>
    <col min="11268" max="11269" width="16.5" style="90" customWidth="1"/>
    <col min="11270" max="11270" width="22.625" style="90" customWidth="1"/>
    <col min="11271" max="11272" width="35.75" style="90" customWidth="1"/>
    <col min="11273" max="11273" width="16.5" style="90" customWidth="1"/>
    <col min="11274" max="11274" width="35.75" style="90" customWidth="1"/>
    <col min="11275" max="11276" width="22.625" style="90" customWidth="1"/>
    <col min="11277" max="11277" width="25.25" style="90" customWidth="1"/>
    <col min="11278" max="11279" width="22.625" style="90" customWidth="1"/>
    <col min="11280" max="11520" width="9" style="90"/>
    <col min="11521" max="11521" width="22.625" style="90" customWidth="1"/>
    <col min="11522" max="11522" width="35.75" style="90" customWidth="1"/>
    <col min="11523" max="11523" width="13.875" style="90" customWidth="1"/>
    <col min="11524" max="11525" width="16.5" style="90" customWidth="1"/>
    <col min="11526" max="11526" width="22.625" style="90" customWidth="1"/>
    <col min="11527" max="11528" width="35.75" style="90" customWidth="1"/>
    <col min="11529" max="11529" width="16.5" style="90" customWidth="1"/>
    <col min="11530" max="11530" width="35.75" style="90" customWidth="1"/>
    <col min="11531" max="11532" width="22.625" style="90" customWidth="1"/>
    <col min="11533" max="11533" width="25.25" style="90" customWidth="1"/>
    <col min="11534" max="11535" width="22.625" style="90" customWidth="1"/>
    <col min="11536" max="11776" width="9" style="90"/>
    <col min="11777" max="11777" width="22.625" style="90" customWidth="1"/>
    <col min="11778" max="11778" width="35.75" style="90" customWidth="1"/>
    <col min="11779" max="11779" width="13.875" style="90" customWidth="1"/>
    <col min="11780" max="11781" width="16.5" style="90" customWidth="1"/>
    <col min="11782" max="11782" width="22.625" style="90" customWidth="1"/>
    <col min="11783" max="11784" width="35.75" style="90" customWidth="1"/>
    <col min="11785" max="11785" width="16.5" style="90" customWidth="1"/>
    <col min="11786" max="11786" width="35.75" style="90" customWidth="1"/>
    <col min="11787" max="11788" width="22.625" style="90" customWidth="1"/>
    <col min="11789" max="11789" width="25.25" style="90" customWidth="1"/>
    <col min="11790" max="11791" width="22.625" style="90" customWidth="1"/>
    <col min="11792" max="12032" width="9" style="90"/>
    <col min="12033" max="12033" width="22.625" style="90" customWidth="1"/>
    <col min="12034" max="12034" width="35.75" style="90" customWidth="1"/>
    <col min="12035" max="12035" width="13.875" style="90" customWidth="1"/>
    <col min="12036" max="12037" width="16.5" style="90" customWidth="1"/>
    <col min="12038" max="12038" width="22.625" style="90" customWidth="1"/>
    <col min="12039" max="12040" width="35.75" style="90" customWidth="1"/>
    <col min="12041" max="12041" width="16.5" style="90" customWidth="1"/>
    <col min="12042" max="12042" width="35.75" style="90" customWidth="1"/>
    <col min="12043" max="12044" width="22.625" style="90" customWidth="1"/>
    <col min="12045" max="12045" width="25.25" style="90" customWidth="1"/>
    <col min="12046" max="12047" width="22.625" style="90" customWidth="1"/>
    <col min="12048" max="12288" width="9" style="90"/>
    <col min="12289" max="12289" width="22.625" style="90" customWidth="1"/>
    <col min="12290" max="12290" width="35.75" style="90" customWidth="1"/>
    <col min="12291" max="12291" width="13.875" style="90" customWidth="1"/>
    <col min="12292" max="12293" width="16.5" style="90" customWidth="1"/>
    <col min="12294" max="12294" width="22.625" style="90" customWidth="1"/>
    <col min="12295" max="12296" width="35.75" style="90" customWidth="1"/>
    <col min="12297" max="12297" width="16.5" style="90" customWidth="1"/>
    <col min="12298" max="12298" width="35.75" style="90" customWidth="1"/>
    <col min="12299" max="12300" width="22.625" style="90" customWidth="1"/>
    <col min="12301" max="12301" width="25.25" style="90" customWidth="1"/>
    <col min="12302" max="12303" width="22.625" style="90" customWidth="1"/>
    <col min="12304" max="12544" width="9" style="90"/>
    <col min="12545" max="12545" width="22.625" style="90" customWidth="1"/>
    <col min="12546" max="12546" width="35.75" style="90" customWidth="1"/>
    <col min="12547" max="12547" width="13.875" style="90" customWidth="1"/>
    <col min="12548" max="12549" width="16.5" style="90" customWidth="1"/>
    <col min="12550" max="12550" width="22.625" style="90" customWidth="1"/>
    <col min="12551" max="12552" width="35.75" style="90" customWidth="1"/>
    <col min="12553" max="12553" width="16.5" style="90" customWidth="1"/>
    <col min="12554" max="12554" width="35.75" style="90" customWidth="1"/>
    <col min="12555" max="12556" width="22.625" style="90" customWidth="1"/>
    <col min="12557" max="12557" width="25.25" style="90" customWidth="1"/>
    <col min="12558" max="12559" width="22.625" style="90" customWidth="1"/>
    <col min="12560" max="12800" width="9" style="90"/>
    <col min="12801" max="12801" width="22.625" style="90" customWidth="1"/>
    <col min="12802" max="12802" width="35.75" style="90" customWidth="1"/>
    <col min="12803" max="12803" width="13.875" style="90" customWidth="1"/>
    <col min="12804" max="12805" width="16.5" style="90" customWidth="1"/>
    <col min="12806" max="12806" width="22.625" style="90" customWidth="1"/>
    <col min="12807" max="12808" width="35.75" style="90" customWidth="1"/>
    <col min="12809" max="12809" width="16.5" style="90" customWidth="1"/>
    <col min="12810" max="12810" width="35.75" style="90" customWidth="1"/>
    <col min="12811" max="12812" width="22.625" style="90" customWidth="1"/>
    <col min="12813" max="12813" width="25.25" style="90" customWidth="1"/>
    <col min="12814" max="12815" width="22.625" style="90" customWidth="1"/>
    <col min="12816" max="13056" width="9" style="90"/>
    <col min="13057" max="13057" width="22.625" style="90" customWidth="1"/>
    <col min="13058" max="13058" width="35.75" style="90" customWidth="1"/>
    <col min="13059" max="13059" width="13.875" style="90" customWidth="1"/>
    <col min="13060" max="13061" width="16.5" style="90" customWidth="1"/>
    <col min="13062" max="13062" width="22.625" style="90" customWidth="1"/>
    <col min="13063" max="13064" width="35.75" style="90" customWidth="1"/>
    <col min="13065" max="13065" width="16.5" style="90" customWidth="1"/>
    <col min="13066" max="13066" width="35.75" style="90" customWidth="1"/>
    <col min="13067" max="13068" width="22.625" style="90" customWidth="1"/>
    <col min="13069" max="13069" width="25.25" style="90" customWidth="1"/>
    <col min="13070" max="13071" width="22.625" style="90" customWidth="1"/>
    <col min="13072" max="13312" width="9" style="90"/>
    <col min="13313" max="13313" width="22.625" style="90" customWidth="1"/>
    <col min="13314" max="13314" width="35.75" style="90" customWidth="1"/>
    <col min="13315" max="13315" width="13.875" style="90" customWidth="1"/>
    <col min="13316" max="13317" width="16.5" style="90" customWidth="1"/>
    <col min="13318" max="13318" width="22.625" style="90" customWidth="1"/>
    <col min="13319" max="13320" width="35.75" style="90" customWidth="1"/>
    <col min="13321" max="13321" width="16.5" style="90" customWidth="1"/>
    <col min="13322" max="13322" width="35.75" style="90" customWidth="1"/>
    <col min="13323" max="13324" width="22.625" style="90" customWidth="1"/>
    <col min="13325" max="13325" width="25.25" style="90" customWidth="1"/>
    <col min="13326" max="13327" width="22.625" style="90" customWidth="1"/>
    <col min="13328" max="13568" width="9" style="90"/>
    <col min="13569" max="13569" width="22.625" style="90" customWidth="1"/>
    <col min="13570" max="13570" width="35.75" style="90" customWidth="1"/>
    <col min="13571" max="13571" width="13.875" style="90" customWidth="1"/>
    <col min="13572" max="13573" width="16.5" style="90" customWidth="1"/>
    <col min="13574" max="13574" width="22.625" style="90" customWidth="1"/>
    <col min="13575" max="13576" width="35.75" style="90" customWidth="1"/>
    <col min="13577" max="13577" width="16.5" style="90" customWidth="1"/>
    <col min="13578" max="13578" width="35.75" style="90" customWidth="1"/>
    <col min="13579" max="13580" width="22.625" style="90" customWidth="1"/>
    <col min="13581" max="13581" width="25.25" style="90" customWidth="1"/>
    <col min="13582" max="13583" width="22.625" style="90" customWidth="1"/>
    <col min="13584" max="13824" width="9" style="90"/>
    <col min="13825" max="13825" width="22.625" style="90" customWidth="1"/>
    <col min="13826" max="13826" width="35.75" style="90" customWidth="1"/>
    <col min="13827" max="13827" width="13.875" style="90" customWidth="1"/>
    <col min="13828" max="13829" width="16.5" style="90" customWidth="1"/>
    <col min="13830" max="13830" width="22.625" style="90" customWidth="1"/>
    <col min="13831" max="13832" width="35.75" style="90" customWidth="1"/>
    <col min="13833" max="13833" width="16.5" style="90" customWidth="1"/>
    <col min="13834" max="13834" width="35.75" style="90" customWidth="1"/>
    <col min="13835" max="13836" width="22.625" style="90" customWidth="1"/>
    <col min="13837" max="13837" width="25.25" style="90" customWidth="1"/>
    <col min="13838" max="13839" width="22.625" style="90" customWidth="1"/>
    <col min="13840" max="14080" width="9" style="90"/>
    <col min="14081" max="14081" width="22.625" style="90" customWidth="1"/>
    <col min="14082" max="14082" width="35.75" style="90" customWidth="1"/>
    <col min="14083" max="14083" width="13.875" style="90" customWidth="1"/>
    <col min="14084" max="14085" width="16.5" style="90" customWidth="1"/>
    <col min="14086" max="14086" width="22.625" style="90" customWidth="1"/>
    <col min="14087" max="14088" width="35.75" style="90" customWidth="1"/>
    <col min="14089" max="14089" width="16.5" style="90" customWidth="1"/>
    <col min="14090" max="14090" width="35.75" style="90" customWidth="1"/>
    <col min="14091" max="14092" width="22.625" style="90" customWidth="1"/>
    <col min="14093" max="14093" width="25.25" style="90" customWidth="1"/>
    <col min="14094" max="14095" width="22.625" style="90" customWidth="1"/>
    <col min="14096" max="14336" width="9" style="90"/>
    <col min="14337" max="14337" width="22.625" style="90" customWidth="1"/>
    <col min="14338" max="14338" width="35.75" style="90" customWidth="1"/>
    <col min="14339" max="14339" width="13.875" style="90" customWidth="1"/>
    <col min="14340" max="14341" width="16.5" style="90" customWidth="1"/>
    <col min="14342" max="14342" width="22.625" style="90" customWidth="1"/>
    <col min="14343" max="14344" width="35.75" style="90" customWidth="1"/>
    <col min="14345" max="14345" width="16.5" style="90" customWidth="1"/>
    <col min="14346" max="14346" width="35.75" style="90" customWidth="1"/>
    <col min="14347" max="14348" width="22.625" style="90" customWidth="1"/>
    <col min="14349" max="14349" width="25.25" style="90" customWidth="1"/>
    <col min="14350" max="14351" width="22.625" style="90" customWidth="1"/>
    <col min="14352" max="14592" width="9" style="90"/>
    <col min="14593" max="14593" width="22.625" style="90" customWidth="1"/>
    <col min="14594" max="14594" width="35.75" style="90" customWidth="1"/>
    <col min="14595" max="14595" width="13.875" style="90" customWidth="1"/>
    <col min="14596" max="14597" width="16.5" style="90" customWidth="1"/>
    <col min="14598" max="14598" width="22.625" style="90" customWidth="1"/>
    <col min="14599" max="14600" width="35.75" style="90" customWidth="1"/>
    <col min="14601" max="14601" width="16.5" style="90" customWidth="1"/>
    <col min="14602" max="14602" width="35.75" style="90" customWidth="1"/>
    <col min="14603" max="14604" width="22.625" style="90" customWidth="1"/>
    <col min="14605" max="14605" width="25.25" style="90" customWidth="1"/>
    <col min="14606" max="14607" width="22.625" style="90" customWidth="1"/>
    <col min="14608" max="14848" width="9" style="90"/>
    <col min="14849" max="14849" width="22.625" style="90" customWidth="1"/>
    <col min="14850" max="14850" width="35.75" style="90" customWidth="1"/>
    <col min="14851" max="14851" width="13.875" style="90" customWidth="1"/>
    <col min="14852" max="14853" width="16.5" style="90" customWidth="1"/>
    <col min="14854" max="14854" width="22.625" style="90" customWidth="1"/>
    <col min="14855" max="14856" width="35.75" style="90" customWidth="1"/>
    <col min="14857" max="14857" width="16.5" style="90" customWidth="1"/>
    <col min="14858" max="14858" width="35.75" style="90" customWidth="1"/>
    <col min="14859" max="14860" width="22.625" style="90" customWidth="1"/>
    <col min="14861" max="14861" width="25.25" style="90" customWidth="1"/>
    <col min="14862" max="14863" width="22.625" style="90" customWidth="1"/>
    <col min="14864" max="15104" width="9" style="90"/>
    <col min="15105" max="15105" width="22.625" style="90" customWidth="1"/>
    <col min="15106" max="15106" width="35.75" style="90" customWidth="1"/>
    <col min="15107" max="15107" width="13.875" style="90" customWidth="1"/>
    <col min="15108" max="15109" width="16.5" style="90" customWidth="1"/>
    <col min="15110" max="15110" width="22.625" style="90" customWidth="1"/>
    <col min="15111" max="15112" width="35.75" style="90" customWidth="1"/>
    <col min="15113" max="15113" width="16.5" style="90" customWidth="1"/>
    <col min="15114" max="15114" width="35.75" style="90" customWidth="1"/>
    <col min="15115" max="15116" width="22.625" style="90" customWidth="1"/>
    <col min="15117" max="15117" width="25.25" style="90" customWidth="1"/>
    <col min="15118" max="15119" width="22.625" style="90" customWidth="1"/>
    <col min="15120" max="15360" width="9" style="90"/>
    <col min="15361" max="15361" width="22.625" style="90" customWidth="1"/>
    <col min="15362" max="15362" width="35.75" style="90" customWidth="1"/>
    <col min="15363" max="15363" width="13.875" style="90" customWidth="1"/>
    <col min="15364" max="15365" width="16.5" style="90" customWidth="1"/>
    <col min="15366" max="15366" width="22.625" style="90" customWidth="1"/>
    <col min="15367" max="15368" width="35.75" style="90" customWidth="1"/>
    <col min="15369" max="15369" width="16.5" style="90" customWidth="1"/>
    <col min="15370" max="15370" width="35.75" style="90" customWidth="1"/>
    <col min="15371" max="15372" width="22.625" style="90" customWidth="1"/>
    <col min="15373" max="15373" width="25.25" style="90" customWidth="1"/>
    <col min="15374" max="15375" width="22.625" style="90" customWidth="1"/>
    <col min="15376" max="15616" width="9" style="90"/>
    <col min="15617" max="15617" width="22.625" style="90" customWidth="1"/>
    <col min="15618" max="15618" width="35.75" style="90" customWidth="1"/>
    <col min="15619" max="15619" width="13.875" style="90" customWidth="1"/>
    <col min="15620" max="15621" width="16.5" style="90" customWidth="1"/>
    <col min="15622" max="15622" width="22.625" style="90" customWidth="1"/>
    <col min="15623" max="15624" width="35.75" style="90" customWidth="1"/>
    <col min="15625" max="15625" width="16.5" style="90" customWidth="1"/>
    <col min="15626" max="15626" width="35.75" style="90" customWidth="1"/>
    <col min="15627" max="15628" width="22.625" style="90" customWidth="1"/>
    <col min="15629" max="15629" width="25.25" style="90" customWidth="1"/>
    <col min="15630" max="15631" width="22.625" style="90" customWidth="1"/>
    <col min="15632" max="15872" width="9" style="90"/>
    <col min="15873" max="15873" width="22.625" style="90" customWidth="1"/>
    <col min="15874" max="15874" width="35.75" style="90" customWidth="1"/>
    <col min="15875" max="15875" width="13.875" style="90" customWidth="1"/>
    <col min="15876" max="15877" width="16.5" style="90" customWidth="1"/>
    <col min="15878" max="15878" width="22.625" style="90" customWidth="1"/>
    <col min="15879" max="15880" width="35.75" style="90" customWidth="1"/>
    <col min="15881" max="15881" width="16.5" style="90" customWidth="1"/>
    <col min="15882" max="15882" width="35.75" style="90" customWidth="1"/>
    <col min="15883" max="15884" width="22.625" style="90" customWidth="1"/>
    <col min="15885" max="15885" width="25.25" style="90" customWidth="1"/>
    <col min="15886" max="15887" width="22.625" style="90" customWidth="1"/>
    <col min="15888" max="16128" width="9" style="90"/>
    <col min="16129" max="16129" width="22.625" style="90" customWidth="1"/>
    <col min="16130" max="16130" width="35.75" style="90" customWidth="1"/>
    <col min="16131" max="16131" width="13.875" style="90" customWidth="1"/>
    <col min="16132" max="16133" width="16.5" style="90" customWidth="1"/>
    <col min="16134" max="16134" width="22.625" style="90" customWidth="1"/>
    <col min="16135" max="16136" width="35.75" style="90" customWidth="1"/>
    <col min="16137" max="16137" width="16.5" style="90" customWidth="1"/>
    <col min="16138" max="16138" width="35.75" style="90" customWidth="1"/>
    <col min="16139" max="16140" width="22.625" style="90" customWidth="1"/>
    <col min="16141" max="16141" width="25.25" style="90" customWidth="1"/>
    <col min="16142" max="16143" width="22.625" style="90" customWidth="1"/>
    <col min="16144" max="16384" width="9" style="90"/>
  </cols>
  <sheetData>
    <row r="6" spans="1:18" ht="16.5" customHeight="1">
      <c r="A6" s="325" t="s">
        <v>46</v>
      </c>
      <c r="L6" s="326">
        <f>MEDIAN(L9:L618)</f>
        <v>13.585000000000001</v>
      </c>
      <c r="M6" s="326"/>
      <c r="N6" s="326">
        <f>MEDIAN(N9:N618)</f>
        <v>15.795</v>
      </c>
      <c r="O6" s="326">
        <f>MEDIAN(O9:O618)</f>
        <v>20.865000000000002</v>
      </c>
    </row>
    <row r="7" spans="1:18">
      <c r="L7" s="326">
        <f>AVERAGE(L9:L618)</f>
        <v>55.349436065573713</v>
      </c>
      <c r="N7" s="326">
        <f>AVERAGE(N9:N618)</f>
        <v>60.185473770491882</v>
      </c>
      <c r="O7" s="326">
        <f>AVERAGE(O9:O618)</f>
        <v>66.469006557376829</v>
      </c>
    </row>
    <row r="8" spans="1:18" ht="76.5" customHeight="1">
      <c r="A8" s="327" t="s">
        <v>47</v>
      </c>
      <c r="B8" s="327" t="s">
        <v>48</v>
      </c>
      <c r="C8" s="327" t="s">
        <v>49</v>
      </c>
      <c r="D8" s="327" t="s">
        <v>50</v>
      </c>
      <c r="E8" s="327" t="s">
        <v>51</v>
      </c>
      <c r="F8" s="328" t="s">
        <v>52</v>
      </c>
      <c r="G8" s="327" t="s">
        <v>53</v>
      </c>
      <c r="H8" s="327" t="s">
        <v>54</v>
      </c>
      <c r="I8" s="327" t="s">
        <v>55</v>
      </c>
      <c r="J8" s="327" t="s">
        <v>482</v>
      </c>
      <c r="K8" s="327" t="s">
        <v>58</v>
      </c>
      <c r="L8" s="328" t="s">
        <v>424</v>
      </c>
      <c r="M8" s="327" t="s">
        <v>483</v>
      </c>
      <c r="N8" s="328" t="s">
        <v>425</v>
      </c>
      <c r="O8" s="328" t="s">
        <v>426</v>
      </c>
      <c r="P8" s="379" t="s">
        <v>484</v>
      </c>
      <c r="Q8" s="379" t="s">
        <v>485</v>
      </c>
      <c r="R8" s="379" t="s">
        <v>486</v>
      </c>
    </row>
    <row r="9" spans="1:18">
      <c r="A9" s="329">
        <v>44806</v>
      </c>
      <c r="B9" s="330" t="s">
        <v>487</v>
      </c>
      <c r="C9" s="330" t="s">
        <v>488</v>
      </c>
      <c r="D9" s="331" t="s">
        <v>61</v>
      </c>
      <c r="E9" s="331" t="s">
        <v>77</v>
      </c>
      <c r="F9" s="332">
        <v>4.3600000000000003</v>
      </c>
      <c r="G9" s="330" t="s">
        <v>489</v>
      </c>
      <c r="H9" s="330" t="s">
        <v>60</v>
      </c>
      <c r="I9" s="331" t="s">
        <v>490</v>
      </c>
      <c r="J9" s="333" t="s">
        <v>491</v>
      </c>
      <c r="K9" s="329">
        <v>44806</v>
      </c>
      <c r="L9" s="332">
        <v>6778.79</v>
      </c>
      <c r="M9" s="331" t="s">
        <v>492</v>
      </c>
      <c r="N9" s="332">
        <v>6778.79</v>
      </c>
      <c r="O9" s="332">
        <v>6385.71</v>
      </c>
      <c r="P9" s="90">
        <f t="shared" ref="P9:P72" si="0">RANK(N9,$N$9:$N$618)</f>
        <v>1</v>
      </c>
      <c r="Q9" s="90">
        <f t="shared" ref="Q9:Q72" si="1">RANK(L9,$L$9:$L$618)</f>
        <v>1</v>
      </c>
      <c r="R9" s="90">
        <f t="shared" ref="R9:R72" si="2">RANK(O9,$O$9:$O$618)</f>
        <v>1</v>
      </c>
    </row>
    <row r="10" spans="1:18">
      <c r="A10" s="329">
        <v>44165</v>
      </c>
      <c r="B10" s="330" t="s">
        <v>493</v>
      </c>
      <c r="C10" s="330" t="s">
        <v>494</v>
      </c>
      <c r="D10" s="331" t="s">
        <v>61</v>
      </c>
      <c r="E10" s="331" t="s">
        <v>77</v>
      </c>
      <c r="F10" s="338">
        <v>0.57799999999999996</v>
      </c>
      <c r="G10" s="330" t="s">
        <v>495</v>
      </c>
      <c r="H10" s="330" t="s">
        <v>60</v>
      </c>
      <c r="I10" s="331" t="s">
        <v>496</v>
      </c>
      <c r="J10" s="333" t="s">
        <v>491</v>
      </c>
      <c r="K10" s="329">
        <v>44165</v>
      </c>
      <c r="L10" s="332">
        <v>5094.8100000000004</v>
      </c>
      <c r="M10" s="331" t="s">
        <v>492</v>
      </c>
      <c r="N10" s="332">
        <v>5342.18</v>
      </c>
      <c r="O10" s="332">
        <v>4526.95</v>
      </c>
      <c r="P10" s="90">
        <f t="shared" si="0"/>
        <v>2</v>
      </c>
      <c r="Q10" s="90">
        <f t="shared" si="1"/>
        <v>2</v>
      </c>
      <c r="R10" s="90">
        <f t="shared" si="2"/>
        <v>2</v>
      </c>
    </row>
    <row r="11" spans="1:18" ht="22.5">
      <c r="A11" s="329">
        <v>44253</v>
      </c>
      <c r="B11" s="330" t="s">
        <v>497</v>
      </c>
      <c r="C11" s="330" t="s">
        <v>498</v>
      </c>
      <c r="D11" s="331" t="s">
        <v>61</v>
      </c>
      <c r="E11" s="331" t="s">
        <v>77</v>
      </c>
      <c r="F11" s="332">
        <v>53.82</v>
      </c>
      <c r="G11" s="330" t="s">
        <v>499</v>
      </c>
      <c r="H11" s="330" t="s">
        <v>500</v>
      </c>
      <c r="I11" s="331" t="s">
        <v>501</v>
      </c>
      <c r="J11" s="333" t="s">
        <v>491</v>
      </c>
      <c r="K11" s="329">
        <v>44253</v>
      </c>
      <c r="L11" s="332">
        <v>2900</v>
      </c>
      <c r="M11" s="331" t="s">
        <v>492</v>
      </c>
      <c r="N11" s="332">
        <v>4400</v>
      </c>
      <c r="O11" s="332">
        <v>4400</v>
      </c>
      <c r="P11" s="90">
        <f t="shared" si="0"/>
        <v>3</v>
      </c>
      <c r="Q11" s="90">
        <f t="shared" si="1"/>
        <v>3</v>
      </c>
      <c r="R11" s="90">
        <f t="shared" si="2"/>
        <v>3</v>
      </c>
    </row>
    <row r="12" spans="1:18">
      <c r="A12" s="329">
        <v>44353</v>
      </c>
      <c r="B12" s="330" t="s">
        <v>506</v>
      </c>
      <c r="C12" s="330" t="s">
        <v>507</v>
      </c>
      <c r="D12" s="331" t="s">
        <v>61</v>
      </c>
      <c r="E12" s="331" t="s">
        <v>67</v>
      </c>
      <c r="F12" s="332">
        <v>450.45</v>
      </c>
      <c r="G12" s="330" t="s">
        <v>508</v>
      </c>
      <c r="H12" s="330" t="s">
        <v>60</v>
      </c>
      <c r="I12" s="331" t="s">
        <v>509</v>
      </c>
      <c r="J12" s="333" t="s">
        <v>491</v>
      </c>
      <c r="K12" s="329">
        <v>44353</v>
      </c>
      <c r="L12" s="332">
        <v>1754.35</v>
      </c>
      <c r="M12" s="331" t="s">
        <v>492</v>
      </c>
      <c r="N12" s="332">
        <v>1662.18</v>
      </c>
      <c r="O12" s="332">
        <v>2453.67</v>
      </c>
      <c r="P12" s="90">
        <f t="shared" si="0"/>
        <v>5</v>
      </c>
      <c r="Q12" s="90">
        <f t="shared" si="1"/>
        <v>5</v>
      </c>
      <c r="R12" s="90">
        <f t="shared" si="2"/>
        <v>4</v>
      </c>
    </row>
    <row r="13" spans="1:18" ht="22.5">
      <c r="A13" s="329">
        <v>44684</v>
      </c>
      <c r="B13" s="330" t="s">
        <v>502</v>
      </c>
      <c r="C13" s="330" t="s">
        <v>503</v>
      </c>
      <c r="D13" s="331" t="s">
        <v>61</v>
      </c>
      <c r="E13" s="331" t="s">
        <v>77</v>
      </c>
      <c r="F13" s="338">
        <v>0.20300000000000001</v>
      </c>
      <c r="G13" s="330" t="s">
        <v>60</v>
      </c>
      <c r="H13" s="330" t="s">
        <v>504</v>
      </c>
      <c r="I13" s="331" t="s">
        <v>505</v>
      </c>
      <c r="J13" s="333" t="s">
        <v>491</v>
      </c>
      <c r="K13" s="329">
        <v>44684</v>
      </c>
      <c r="L13" s="332">
        <v>1969.62</v>
      </c>
      <c r="M13" s="331" t="s">
        <v>492</v>
      </c>
      <c r="N13" s="332">
        <v>1969.62</v>
      </c>
      <c r="O13" s="332">
        <v>1969.62</v>
      </c>
      <c r="P13" s="90">
        <f t="shared" si="0"/>
        <v>4</v>
      </c>
      <c r="Q13" s="90">
        <f t="shared" si="1"/>
        <v>4</v>
      </c>
      <c r="R13" s="90">
        <f t="shared" si="2"/>
        <v>5</v>
      </c>
    </row>
    <row r="14" spans="1:18">
      <c r="A14" s="329">
        <v>44805</v>
      </c>
      <c r="B14" s="330" t="s">
        <v>510</v>
      </c>
      <c r="C14" s="330" t="s">
        <v>511</v>
      </c>
      <c r="D14" s="331" t="s">
        <v>61</v>
      </c>
      <c r="E14" s="331" t="s">
        <v>67</v>
      </c>
      <c r="F14" s="332">
        <v>46.44</v>
      </c>
      <c r="G14" s="330" t="s">
        <v>60</v>
      </c>
      <c r="H14" s="330" t="s">
        <v>60</v>
      </c>
      <c r="I14" s="331" t="s">
        <v>512</v>
      </c>
      <c r="J14" s="333" t="s">
        <v>491</v>
      </c>
      <c r="K14" s="329">
        <v>44805</v>
      </c>
      <c r="L14" s="332">
        <v>1531.37</v>
      </c>
      <c r="M14" s="331" t="s">
        <v>492</v>
      </c>
      <c r="N14" s="332">
        <v>1443.2</v>
      </c>
      <c r="O14" s="332">
        <v>1288.21</v>
      </c>
      <c r="P14" s="90">
        <f t="shared" si="0"/>
        <v>6</v>
      </c>
      <c r="Q14" s="90">
        <f t="shared" si="1"/>
        <v>6</v>
      </c>
      <c r="R14" s="90">
        <f t="shared" si="2"/>
        <v>6</v>
      </c>
    </row>
    <row r="15" spans="1:18">
      <c r="A15" s="329">
        <v>44760</v>
      </c>
      <c r="B15" s="330" t="s">
        <v>526</v>
      </c>
      <c r="C15" s="330" t="s">
        <v>527</v>
      </c>
      <c r="D15" s="331" t="s">
        <v>61</v>
      </c>
      <c r="E15" s="331" t="s">
        <v>67</v>
      </c>
      <c r="F15" s="332">
        <v>68.28</v>
      </c>
      <c r="G15" s="330" t="s">
        <v>528</v>
      </c>
      <c r="H15" s="330" t="s">
        <v>529</v>
      </c>
      <c r="I15" s="331" t="s">
        <v>530</v>
      </c>
      <c r="J15" s="333" t="s">
        <v>491</v>
      </c>
      <c r="K15" s="329">
        <v>44760</v>
      </c>
      <c r="L15" s="332">
        <v>625.80999999999995</v>
      </c>
      <c r="M15" s="331" t="s">
        <v>492</v>
      </c>
      <c r="N15" s="332">
        <v>926.23</v>
      </c>
      <c r="O15" s="332">
        <v>1151.74</v>
      </c>
      <c r="P15" s="90">
        <f t="shared" si="0"/>
        <v>8</v>
      </c>
      <c r="Q15" s="90">
        <f t="shared" si="1"/>
        <v>10</v>
      </c>
      <c r="R15" s="90">
        <f t="shared" si="2"/>
        <v>7</v>
      </c>
    </row>
    <row r="16" spans="1:18">
      <c r="A16" s="329">
        <v>44306</v>
      </c>
      <c r="B16" s="330" t="s">
        <v>513</v>
      </c>
      <c r="C16" s="330" t="s">
        <v>514</v>
      </c>
      <c r="D16" s="331" t="s">
        <v>61</v>
      </c>
      <c r="E16" s="331" t="s">
        <v>77</v>
      </c>
      <c r="F16" s="332">
        <v>170.01</v>
      </c>
      <c r="G16" s="330" t="s">
        <v>515</v>
      </c>
      <c r="H16" s="330" t="s">
        <v>60</v>
      </c>
      <c r="I16" s="331" t="s">
        <v>516</v>
      </c>
      <c r="J16" s="333" t="s">
        <v>491</v>
      </c>
      <c r="K16" s="329">
        <v>44306</v>
      </c>
      <c r="L16" s="332">
        <v>1133.02</v>
      </c>
      <c r="M16" s="331" t="s">
        <v>492</v>
      </c>
      <c r="N16" s="332">
        <v>1038.17</v>
      </c>
      <c r="O16" s="332">
        <v>1038.17</v>
      </c>
      <c r="P16" s="90">
        <f t="shared" si="0"/>
        <v>7</v>
      </c>
      <c r="Q16" s="90">
        <f t="shared" si="1"/>
        <v>7</v>
      </c>
      <c r="R16" s="90">
        <f t="shared" si="2"/>
        <v>8</v>
      </c>
    </row>
    <row r="17" spans="1:18">
      <c r="A17" s="329">
        <v>44812</v>
      </c>
      <c r="B17" s="330" t="s">
        <v>574</v>
      </c>
      <c r="C17" s="330" t="s">
        <v>575</v>
      </c>
      <c r="D17" s="331" t="s">
        <v>61</v>
      </c>
      <c r="E17" s="331" t="s">
        <v>77</v>
      </c>
      <c r="F17" s="332">
        <v>72.849999999999994</v>
      </c>
      <c r="G17" s="330" t="s">
        <v>576</v>
      </c>
      <c r="H17" s="330" t="s">
        <v>60</v>
      </c>
      <c r="I17" s="331" t="s">
        <v>577</v>
      </c>
      <c r="J17" s="333" t="s">
        <v>491</v>
      </c>
      <c r="K17" s="329">
        <v>44812</v>
      </c>
      <c r="L17" s="332">
        <v>198.51</v>
      </c>
      <c r="M17" s="331" t="s">
        <v>492</v>
      </c>
      <c r="N17" s="332">
        <v>173.97</v>
      </c>
      <c r="O17" s="332">
        <v>852.38</v>
      </c>
      <c r="P17" s="90">
        <f t="shared" si="0"/>
        <v>24</v>
      </c>
      <c r="Q17" s="90">
        <f t="shared" si="1"/>
        <v>21</v>
      </c>
      <c r="R17" s="90">
        <f t="shared" si="2"/>
        <v>9</v>
      </c>
    </row>
    <row r="18" spans="1:18" ht="22.5">
      <c r="A18" s="329">
        <v>44925</v>
      </c>
      <c r="B18" s="330" t="s">
        <v>522</v>
      </c>
      <c r="C18" s="330" t="s">
        <v>523</v>
      </c>
      <c r="D18" s="331" t="s">
        <v>61</v>
      </c>
      <c r="E18" s="331" t="s">
        <v>77</v>
      </c>
      <c r="F18" s="332">
        <v>74.38</v>
      </c>
      <c r="G18" s="330" t="s">
        <v>60</v>
      </c>
      <c r="H18" s="330" t="s">
        <v>524</v>
      </c>
      <c r="I18" s="331" t="s">
        <v>525</v>
      </c>
      <c r="J18" s="333" t="s">
        <v>491</v>
      </c>
      <c r="K18" s="329">
        <v>44925</v>
      </c>
      <c r="L18" s="332">
        <v>637.07000000000005</v>
      </c>
      <c r="M18" s="331" t="s">
        <v>492</v>
      </c>
      <c r="N18" s="332">
        <v>637.07000000000005</v>
      </c>
      <c r="O18" s="332">
        <v>755</v>
      </c>
      <c r="P18" s="90">
        <f t="shared" si="0"/>
        <v>9</v>
      </c>
      <c r="Q18" s="90">
        <f t="shared" si="1"/>
        <v>9</v>
      </c>
      <c r="R18" s="90">
        <f t="shared" si="2"/>
        <v>10</v>
      </c>
    </row>
    <row r="19" spans="1:18">
      <c r="A19" s="329">
        <v>44632</v>
      </c>
      <c r="B19" s="330" t="s">
        <v>531</v>
      </c>
      <c r="C19" s="330" t="s">
        <v>532</v>
      </c>
      <c r="D19" s="331" t="s">
        <v>61</v>
      </c>
      <c r="E19" s="331" t="s">
        <v>77</v>
      </c>
      <c r="F19" s="338">
        <v>0.1</v>
      </c>
      <c r="G19" s="330" t="s">
        <v>60</v>
      </c>
      <c r="H19" s="330" t="s">
        <v>60</v>
      </c>
      <c r="I19" s="331" t="s">
        <v>533</v>
      </c>
      <c r="J19" s="333" t="s">
        <v>491</v>
      </c>
      <c r="K19" s="329">
        <v>44632</v>
      </c>
      <c r="L19" s="332">
        <v>528.92999999999995</v>
      </c>
      <c r="M19" s="331" t="s">
        <v>492</v>
      </c>
      <c r="N19" s="332">
        <v>528.92999999999995</v>
      </c>
      <c r="O19" s="332">
        <v>589.66</v>
      </c>
      <c r="P19" s="90">
        <f t="shared" si="0"/>
        <v>12</v>
      </c>
      <c r="Q19" s="90">
        <f t="shared" si="1"/>
        <v>11</v>
      </c>
      <c r="R19" s="90">
        <f t="shared" si="2"/>
        <v>11</v>
      </c>
    </row>
    <row r="20" spans="1:18">
      <c r="A20" s="329">
        <v>44894</v>
      </c>
      <c r="B20" s="330" t="s">
        <v>552</v>
      </c>
      <c r="C20" s="330" t="s">
        <v>553</v>
      </c>
      <c r="D20" s="331" t="s">
        <v>61</v>
      </c>
      <c r="E20" s="331" t="s">
        <v>77</v>
      </c>
      <c r="F20" s="332">
        <v>214.46</v>
      </c>
      <c r="G20" s="330" t="s">
        <v>554</v>
      </c>
      <c r="H20" s="330" t="s">
        <v>60</v>
      </c>
      <c r="I20" s="331" t="s">
        <v>555</v>
      </c>
      <c r="J20" s="333" t="s">
        <v>491</v>
      </c>
      <c r="K20" s="329">
        <v>44894</v>
      </c>
      <c r="L20" s="332">
        <v>274.68</v>
      </c>
      <c r="M20" s="331" t="s">
        <v>492</v>
      </c>
      <c r="N20" s="332">
        <v>274.68</v>
      </c>
      <c r="O20" s="332">
        <v>562.22</v>
      </c>
      <c r="P20" s="90">
        <f t="shared" si="0"/>
        <v>16</v>
      </c>
      <c r="Q20" s="90">
        <f t="shared" si="1"/>
        <v>16</v>
      </c>
      <c r="R20" s="90">
        <f t="shared" si="2"/>
        <v>12</v>
      </c>
    </row>
    <row r="21" spans="1:18">
      <c r="A21" s="329">
        <v>44897</v>
      </c>
      <c r="B21" s="330" t="s">
        <v>534</v>
      </c>
      <c r="C21" s="330" t="s">
        <v>535</v>
      </c>
      <c r="D21" s="331" t="s">
        <v>61</v>
      </c>
      <c r="E21" s="331" t="s">
        <v>77</v>
      </c>
      <c r="F21" s="332">
        <v>100</v>
      </c>
      <c r="G21" s="330" t="s">
        <v>536</v>
      </c>
      <c r="H21" s="330" t="s">
        <v>537</v>
      </c>
      <c r="I21" s="331" t="s">
        <v>538</v>
      </c>
      <c r="J21" s="333" t="s">
        <v>491</v>
      </c>
      <c r="K21" s="329">
        <v>44897</v>
      </c>
      <c r="L21" s="332">
        <v>463.4</v>
      </c>
      <c r="M21" s="331" t="s">
        <v>492</v>
      </c>
      <c r="N21" s="332">
        <v>584.12</v>
      </c>
      <c r="O21" s="332">
        <v>530.12</v>
      </c>
      <c r="P21" s="90">
        <f t="shared" si="0"/>
        <v>10</v>
      </c>
      <c r="Q21" s="90">
        <f t="shared" si="1"/>
        <v>12</v>
      </c>
      <c r="R21" s="90">
        <f t="shared" si="2"/>
        <v>13</v>
      </c>
    </row>
    <row r="22" spans="1:18">
      <c r="A22" s="329">
        <v>44495</v>
      </c>
      <c r="B22" s="330" t="s">
        <v>517</v>
      </c>
      <c r="C22" s="330" t="s">
        <v>518</v>
      </c>
      <c r="D22" s="331" t="s">
        <v>61</v>
      </c>
      <c r="E22" s="331" t="s">
        <v>77</v>
      </c>
      <c r="F22" s="332">
        <v>59.7</v>
      </c>
      <c r="G22" s="330" t="s">
        <v>519</v>
      </c>
      <c r="H22" s="330" t="s">
        <v>520</v>
      </c>
      <c r="I22" s="331" t="s">
        <v>521</v>
      </c>
      <c r="J22" s="333" t="s">
        <v>491</v>
      </c>
      <c r="K22" s="329">
        <v>44495</v>
      </c>
      <c r="L22" s="332">
        <v>670</v>
      </c>
      <c r="M22" s="331" t="s">
        <v>492</v>
      </c>
      <c r="N22" s="332">
        <v>531.4</v>
      </c>
      <c r="O22" s="332">
        <v>490.09</v>
      </c>
      <c r="P22" s="90">
        <f t="shared" si="0"/>
        <v>11</v>
      </c>
      <c r="Q22" s="90">
        <f t="shared" si="1"/>
        <v>8</v>
      </c>
      <c r="R22" s="90">
        <f t="shared" si="2"/>
        <v>14</v>
      </c>
    </row>
    <row r="23" spans="1:18">
      <c r="A23" s="329">
        <v>44428</v>
      </c>
      <c r="B23" s="330" t="s">
        <v>561</v>
      </c>
      <c r="C23" s="330" t="s">
        <v>562</v>
      </c>
      <c r="D23" s="331" t="s">
        <v>61</v>
      </c>
      <c r="E23" s="331" t="s">
        <v>77</v>
      </c>
      <c r="F23" s="338">
        <v>0.64400000000000002</v>
      </c>
      <c r="G23" s="330" t="s">
        <v>60</v>
      </c>
      <c r="H23" s="330" t="s">
        <v>563</v>
      </c>
      <c r="I23" s="331" t="s">
        <v>564</v>
      </c>
      <c r="J23" s="333" t="s">
        <v>491</v>
      </c>
      <c r="K23" s="329">
        <v>44428</v>
      </c>
      <c r="L23" s="332">
        <v>245.53</v>
      </c>
      <c r="M23" s="331" t="s">
        <v>492</v>
      </c>
      <c r="N23" s="332">
        <v>245.53</v>
      </c>
      <c r="O23" s="332">
        <v>431.25</v>
      </c>
      <c r="P23" s="90">
        <f t="shared" si="0"/>
        <v>17</v>
      </c>
      <c r="Q23" s="90">
        <f t="shared" si="1"/>
        <v>18</v>
      </c>
      <c r="R23" s="90">
        <f t="shared" si="2"/>
        <v>15</v>
      </c>
    </row>
    <row r="24" spans="1:18" ht="22.5">
      <c r="A24" s="329">
        <v>44770</v>
      </c>
      <c r="B24" s="330" t="s">
        <v>543</v>
      </c>
      <c r="C24" s="330" t="s">
        <v>544</v>
      </c>
      <c r="D24" s="331" t="s">
        <v>61</v>
      </c>
      <c r="E24" s="331" t="s">
        <v>67</v>
      </c>
      <c r="F24" s="332">
        <v>1399</v>
      </c>
      <c r="G24" s="330" t="s">
        <v>545</v>
      </c>
      <c r="H24" s="330" t="s">
        <v>546</v>
      </c>
      <c r="I24" s="331" t="s">
        <v>547</v>
      </c>
      <c r="J24" s="333" t="s">
        <v>491</v>
      </c>
      <c r="K24" s="329">
        <v>44770</v>
      </c>
      <c r="L24" s="332">
        <v>408.67</v>
      </c>
      <c r="M24" s="331" t="s">
        <v>492</v>
      </c>
      <c r="N24" s="332">
        <v>408.67</v>
      </c>
      <c r="O24" s="332">
        <v>408.67</v>
      </c>
      <c r="P24" s="90">
        <f t="shared" si="0"/>
        <v>13</v>
      </c>
      <c r="Q24" s="90">
        <f t="shared" si="1"/>
        <v>14</v>
      </c>
      <c r="R24" s="90">
        <f t="shared" si="2"/>
        <v>16</v>
      </c>
    </row>
    <row r="25" spans="1:18" ht="22.5">
      <c r="A25" s="329">
        <v>44762</v>
      </c>
      <c r="B25" s="330" t="s">
        <v>539</v>
      </c>
      <c r="C25" s="330" t="s">
        <v>540</v>
      </c>
      <c r="D25" s="331" t="s">
        <v>61</v>
      </c>
      <c r="E25" s="331" t="s">
        <v>77</v>
      </c>
      <c r="F25" s="332">
        <v>2.88</v>
      </c>
      <c r="G25" s="330" t="s">
        <v>60</v>
      </c>
      <c r="H25" s="330" t="s">
        <v>541</v>
      </c>
      <c r="I25" s="331" t="s">
        <v>542</v>
      </c>
      <c r="J25" s="333" t="s">
        <v>491</v>
      </c>
      <c r="K25" s="329">
        <v>44762</v>
      </c>
      <c r="L25" s="332">
        <v>432.74</v>
      </c>
      <c r="M25" s="331" t="s">
        <v>492</v>
      </c>
      <c r="N25" s="332">
        <v>381.02</v>
      </c>
      <c r="O25" s="332">
        <v>386.35</v>
      </c>
      <c r="P25" s="90">
        <f t="shared" si="0"/>
        <v>14</v>
      </c>
      <c r="Q25" s="90">
        <f t="shared" si="1"/>
        <v>13</v>
      </c>
      <c r="R25" s="90">
        <f t="shared" si="2"/>
        <v>17</v>
      </c>
    </row>
    <row r="26" spans="1:18">
      <c r="A26" s="329">
        <v>44314</v>
      </c>
      <c r="B26" s="330" t="s">
        <v>548</v>
      </c>
      <c r="C26" s="330" t="s">
        <v>549</v>
      </c>
      <c r="D26" s="331" t="s">
        <v>61</v>
      </c>
      <c r="E26" s="331" t="s">
        <v>67</v>
      </c>
      <c r="F26" s="332">
        <v>34.03</v>
      </c>
      <c r="G26" s="330" t="s">
        <v>550</v>
      </c>
      <c r="H26" s="330" t="s">
        <v>60</v>
      </c>
      <c r="I26" s="331" t="s">
        <v>551</v>
      </c>
      <c r="J26" s="333" t="s">
        <v>491</v>
      </c>
      <c r="K26" s="329">
        <v>44314</v>
      </c>
      <c r="L26" s="332">
        <v>308.93</v>
      </c>
      <c r="M26" s="331" t="s">
        <v>492</v>
      </c>
      <c r="N26" s="332">
        <v>327.71</v>
      </c>
      <c r="O26" s="332">
        <v>333.23</v>
      </c>
      <c r="P26" s="90">
        <f t="shared" si="0"/>
        <v>15</v>
      </c>
      <c r="Q26" s="90">
        <f t="shared" si="1"/>
        <v>15</v>
      </c>
      <c r="R26" s="90">
        <f t="shared" si="2"/>
        <v>18</v>
      </c>
    </row>
    <row r="27" spans="1:18">
      <c r="A27" s="329">
        <v>44816</v>
      </c>
      <c r="B27" s="330" t="s">
        <v>2474</v>
      </c>
      <c r="C27" s="330" t="s">
        <v>2475</v>
      </c>
      <c r="D27" s="331" t="s">
        <v>61</v>
      </c>
      <c r="E27" s="331" t="s">
        <v>67</v>
      </c>
      <c r="F27" s="332">
        <v>58.67</v>
      </c>
      <c r="G27" s="330" t="s">
        <v>60</v>
      </c>
      <c r="H27" s="330" t="s">
        <v>2476</v>
      </c>
      <c r="I27" s="331" t="s">
        <v>2477</v>
      </c>
      <c r="J27" s="333" t="s">
        <v>491</v>
      </c>
      <c r="K27" s="329">
        <v>44816</v>
      </c>
      <c r="L27" s="332">
        <v>-24.11</v>
      </c>
      <c r="M27" s="331" t="s">
        <v>492</v>
      </c>
      <c r="N27" s="332">
        <v>-30.12</v>
      </c>
      <c r="O27" s="332">
        <v>315.14999999999998</v>
      </c>
      <c r="P27" s="90">
        <f t="shared" si="0"/>
        <v>510</v>
      </c>
      <c r="Q27" s="90">
        <f t="shared" si="1"/>
        <v>496</v>
      </c>
      <c r="R27" s="90">
        <f t="shared" si="2"/>
        <v>19</v>
      </c>
    </row>
    <row r="28" spans="1:18">
      <c r="A28" s="329">
        <v>44798</v>
      </c>
      <c r="B28" s="330" t="s">
        <v>574</v>
      </c>
      <c r="C28" s="330" t="s">
        <v>575</v>
      </c>
      <c r="D28" s="331" t="s">
        <v>61</v>
      </c>
      <c r="E28" s="331" t="s">
        <v>77</v>
      </c>
      <c r="F28" s="332">
        <v>52.67</v>
      </c>
      <c r="G28" s="330" t="s">
        <v>1732</v>
      </c>
      <c r="H28" s="330" t="s">
        <v>60</v>
      </c>
      <c r="I28" s="331" t="s">
        <v>1733</v>
      </c>
      <c r="J28" s="333" t="s">
        <v>491</v>
      </c>
      <c r="K28" s="329">
        <v>44798</v>
      </c>
      <c r="L28" s="332">
        <v>12.5</v>
      </c>
      <c r="M28" s="331" t="s">
        <v>492</v>
      </c>
      <c r="N28" s="332">
        <v>166.67</v>
      </c>
      <c r="O28" s="332">
        <v>300</v>
      </c>
      <c r="P28" s="90">
        <f t="shared" si="0"/>
        <v>27</v>
      </c>
      <c r="Q28" s="90">
        <f t="shared" si="1"/>
        <v>313</v>
      </c>
      <c r="R28" s="90">
        <f t="shared" si="2"/>
        <v>20</v>
      </c>
    </row>
    <row r="29" spans="1:18">
      <c r="A29" s="329">
        <v>44161</v>
      </c>
      <c r="B29" s="330" t="s">
        <v>1410</v>
      </c>
      <c r="C29" s="330" t="s">
        <v>1411</v>
      </c>
      <c r="D29" s="331" t="s">
        <v>61</v>
      </c>
      <c r="E29" s="331" t="s">
        <v>77</v>
      </c>
      <c r="F29" s="332">
        <v>13.69</v>
      </c>
      <c r="G29" s="330" t="s">
        <v>1412</v>
      </c>
      <c r="H29" s="330" t="s">
        <v>1413</v>
      </c>
      <c r="I29" s="331" t="s">
        <v>1414</v>
      </c>
      <c r="J29" s="333" t="s">
        <v>491</v>
      </c>
      <c r="K29" s="329">
        <v>44161</v>
      </c>
      <c r="L29" s="332">
        <v>25.69</v>
      </c>
      <c r="M29" s="331" t="s">
        <v>492</v>
      </c>
      <c r="N29" s="332">
        <v>167.08</v>
      </c>
      <c r="O29" s="332">
        <v>264.2</v>
      </c>
      <c r="P29" s="90">
        <f t="shared" si="0"/>
        <v>26</v>
      </c>
      <c r="Q29" s="90">
        <f t="shared" si="1"/>
        <v>226</v>
      </c>
      <c r="R29" s="90">
        <f t="shared" si="2"/>
        <v>21</v>
      </c>
    </row>
    <row r="30" spans="1:18">
      <c r="A30" s="329">
        <v>44362</v>
      </c>
      <c r="B30" s="330" t="s">
        <v>583</v>
      </c>
      <c r="C30" s="330" t="s">
        <v>584</v>
      </c>
      <c r="D30" s="331" t="s">
        <v>61</v>
      </c>
      <c r="E30" s="331" t="s">
        <v>77</v>
      </c>
      <c r="F30" s="332">
        <v>10.64</v>
      </c>
      <c r="G30" s="330" t="s">
        <v>585</v>
      </c>
      <c r="H30" s="330" t="s">
        <v>586</v>
      </c>
      <c r="I30" s="331" t="s">
        <v>587</v>
      </c>
      <c r="J30" s="333" t="s">
        <v>491</v>
      </c>
      <c r="K30" s="329">
        <v>44362</v>
      </c>
      <c r="L30" s="332">
        <v>191.67</v>
      </c>
      <c r="M30" s="331" t="s">
        <v>492</v>
      </c>
      <c r="N30" s="332">
        <v>191.67</v>
      </c>
      <c r="O30" s="332">
        <v>218.18</v>
      </c>
      <c r="P30" s="90">
        <f t="shared" si="0"/>
        <v>21</v>
      </c>
      <c r="Q30" s="90">
        <f t="shared" si="1"/>
        <v>23</v>
      </c>
      <c r="R30" s="90">
        <f t="shared" si="2"/>
        <v>22</v>
      </c>
    </row>
    <row r="31" spans="1:18" ht="22.5">
      <c r="A31" s="329">
        <v>44039</v>
      </c>
      <c r="B31" s="330" t="s">
        <v>737</v>
      </c>
      <c r="C31" s="330" t="s">
        <v>738</v>
      </c>
      <c r="D31" s="331" t="s">
        <v>61</v>
      </c>
      <c r="E31" s="331" t="s">
        <v>77</v>
      </c>
      <c r="F31" s="332">
        <v>232.86</v>
      </c>
      <c r="G31" s="330" t="s">
        <v>739</v>
      </c>
      <c r="H31" s="330" t="s">
        <v>740</v>
      </c>
      <c r="I31" s="331" t="s">
        <v>741</v>
      </c>
      <c r="J31" s="333" t="s">
        <v>491</v>
      </c>
      <c r="K31" s="329">
        <v>44039</v>
      </c>
      <c r="L31" s="332">
        <v>92</v>
      </c>
      <c r="M31" s="331" t="s">
        <v>492</v>
      </c>
      <c r="N31" s="332">
        <v>98.35</v>
      </c>
      <c r="O31" s="332">
        <v>190.14</v>
      </c>
      <c r="P31" s="90">
        <f t="shared" si="0"/>
        <v>56</v>
      </c>
      <c r="Q31" s="90">
        <f t="shared" si="1"/>
        <v>58</v>
      </c>
      <c r="R31" s="90">
        <f t="shared" si="2"/>
        <v>23</v>
      </c>
    </row>
    <row r="32" spans="1:18">
      <c r="A32" s="329">
        <v>44907</v>
      </c>
      <c r="B32" s="330" t="s">
        <v>565</v>
      </c>
      <c r="C32" s="330" t="s">
        <v>566</v>
      </c>
      <c r="D32" s="331" t="s">
        <v>61</v>
      </c>
      <c r="E32" s="331" t="s">
        <v>67</v>
      </c>
      <c r="F32" s="332">
        <v>810.14</v>
      </c>
      <c r="G32" s="330" t="s">
        <v>567</v>
      </c>
      <c r="H32" s="330" t="s">
        <v>60</v>
      </c>
      <c r="I32" s="331" t="s">
        <v>568</v>
      </c>
      <c r="J32" s="333" t="s">
        <v>491</v>
      </c>
      <c r="K32" s="329">
        <v>44907</v>
      </c>
      <c r="L32" s="332">
        <v>217.28</v>
      </c>
      <c r="M32" s="331" t="s">
        <v>492</v>
      </c>
      <c r="N32" s="332">
        <v>193.4</v>
      </c>
      <c r="O32" s="332">
        <v>188.23</v>
      </c>
      <c r="P32" s="90">
        <f t="shared" si="0"/>
        <v>20</v>
      </c>
      <c r="Q32" s="90">
        <f t="shared" si="1"/>
        <v>19</v>
      </c>
      <c r="R32" s="90">
        <f t="shared" si="2"/>
        <v>24</v>
      </c>
    </row>
    <row r="33" spans="1:18">
      <c r="A33" s="329">
        <v>44148</v>
      </c>
      <c r="B33" s="330" t="s">
        <v>593</v>
      </c>
      <c r="C33" s="330" t="s">
        <v>594</v>
      </c>
      <c r="D33" s="331" t="s">
        <v>61</v>
      </c>
      <c r="E33" s="331" t="s">
        <v>67</v>
      </c>
      <c r="F33" s="332">
        <v>5101.63</v>
      </c>
      <c r="G33" s="330" t="s">
        <v>595</v>
      </c>
      <c r="H33" s="330" t="s">
        <v>596</v>
      </c>
      <c r="I33" s="331" t="s">
        <v>597</v>
      </c>
      <c r="J33" s="333" t="s">
        <v>491</v>
      </c>
      <c r="K33" s="329">
        <v>44148</v>
      </c>
      <c r="L33" s="332">
        <v>187.33</v>
      </c>
      <c r="M33" s="331" t="s">
        <v>492</v>
      </c>
      <c r="N33" s="332">
        <v>187.33</v>
      </c>
      <c r="O33" s="332">
        <v>184.09</v>
      </c>
      <c r="P33" s="90">
        <f t="shared" si="0"/>
        <v>22</v>
      </c>
      <c r="Q33" s="90">
        <f t="shared" si="1"/>
        <v>25</v>
      </c>
      <c r="R33" s="90">
        <f t="shared" si="2"/>
        <v>25</v>
      </c>
    </row>
    <row r="34" spans="1:18">
      <c r="A34" s="329">
        <v>44879</v>
      </c>
      <c r="B34" s="330" t="s">
        <v>578</v>
      </c>
      <c r="C34" s="330" t="s">
        <v>579</v>
      </c>
      <c r="D34" s="331" t="s">
        <v>61</v>
      </c>
      <c r="E34" s="331" t="s">
        <v>77</v>
      </c>
      <c r="F34" s="332">
        <v>203.51</v>
      </c>
      <c r="G34" s="330" t="s">
        <v>580</v>
      </c>
      <c r="H34" s="330" t="s">
        <v>581</v>
      </c>
      <c r="I34" s="331" t="s">
        <v>582</v>
      </c>
      <c r="J34" s="333" t="s">
        <v>491</v>
      </c>
      <c r="K34" s="329">
        <v>44879</v>
      </c>
      <c r="L34" s="332">
        <v>194.74</v>
      </c>
      <c r="M34" s="331" t="s">
        <v>492</v>
      </c>
      <c r="N34" s="332">
        <v>197.87</v>
      </c>
      <c r="O34" s="332">
        <v>183.98</v>
      </c>
      <c r="P34" s="90">
        <f t="shared" si="0"/>
        <v>19</v>
      </c>
      <c r="Q34" s="90">
        <f t="shared" si="1"/>
        <v>22</v>
      </c>
      <c r="R34" s="90">
        <f t="shared" si="2"/>
        <v>26</v>
      </c>
    </row>
    <row r="35" spans="1:18" ht="22.5">
      <c r="A35" s="329">
        <v>44735</v>
      </c>
      <c r="B35" s="330" t="s">
        <v>770</v>
      </c>
      <c r="C35" s="330" t="s">
        <v>771</v>
      </c>
      <c r="D35" s="331" t="s">
        <v>61</v>
      </c>
      <c r="E35" s="331" t="s">
        <v>77</v>
      </c>
      <c r="F35" s="332">
        <v>170.92</v>
      </c>
      <c r="G35" s="330" t="s">
        <v>772</v>
      </c>
      <c r="H35" s="330" t="s">
        <v>773</v>
      </c>
      <c r="I35" s="331" t="s">
        <v>774</v>
      </c>
      <c r="J35" s="333" t="s">
        <v>491</v>
      </c>
      <c r="K35" s="329">
        <v>44735</v>
      </c>
      <c r="L35" s="332">
        <v>78.89</v>
      </c>
      <c r="M35" s="331" t="s">
        <v>492</v>
      </c>
      <c r="N35" s="332">
        <v>118.4</v>
      </c>
      <c r="O35" s="332">
        <v>177.04</v>
      </c>
      <c r="P35" s="90">
        <f t="shared" si="0"/>
        <v>37</v>
      </c>
      <c r="Q35" s="90">
        <f t="shared" si="1"/>
        <v>65</v>
      </c>
      <c r="R35" s="90">
        <f t="shared" si="2"/>
        <v>27</v>
      </c>
    </row>
    <row r="36" spans="1:18">
      <c r="A36" s="329">
        <v>44193</v>
      </c>
      <c r="B36" s="330" t="s">
        <v>690</v>
      </c>
      <c r="C36" s="330" t="s">
        <v>691</v>
      </c>
      <c r="D36" s="331" t="s">
        <v>61</v>
      </c>
      <c r="E36" s="331" t="s">
        <v>67</v>
      </c>
      <c r="F36" s="332">
        <v>80.16</v>
      </c>
      <c r="G36" s="330" t="s">
        <v>692</v>
      </c>
      <c r="H36" s="330" t="s">
        <v>693</v>
      </c>
      <c r="I36" s="331" t="s">
        <v>694</v>
      </c>
      <c r="J36" s="333" t="s">
        <v>491</v>
      </c>
      <c r="K36" s="329">
        <v>44193</v>
      </c>
      <c r="L36" s="332">
        <v>108.65</v>
      </c>
      <c r="M36" s="331" t="s">
        <v>492</v>
      </c>
      <c r="N36" s="332">
        <v>108.13</v>
      </c>
      <c r="O36" s="332">
        <v>176.36</v>
      </c>
      <c r="P36" s="90">
        <f t="shared" si="0"/>
        <v>44</v>
      </c>
      <c r="Q36" s="90">
        <f t="shared" si="1"/>
        <v>47</v>
      </c>
      <c r="R36" s="90">
        <f t="shared" si="2"/>
        <v>28</v>
      </c>
    </row>
    <row r="37" spans="1:18" ht="22.5">
      <c r="A37" s="329">
        <v>44322</v>
      </c>
      <c r="B37" s="330" t="s">
        <v>662</v>
      </c>
      <c r="C37" s="330" t="s">
        <v>663</v>
      </c>
      <c r="D37" s="331" t="s">
        <v>61</v>
      </c>
      <c r="E37" s="331" t="s">
        <v>77</v>
      </c>
      <c r="F37" s="332">
        <v>36.92</v>
      </c>
      <c r="G37" s="330" t="s">
        <v>664</v>
      </c>
      <c r="H37" s="330" t="s">
        <v>665</v>
      </c>
      <c r="I37" s="331" t="s">
        <v>666</v>
      </c>
      <c r="J37" s="333" t="s">
        <v>491</v>
      </c>
      <c r="K37" s="329">
        <v>44322</v>
      </c>
      <c r="L37" s="332">
        <v>119.08</v>
      </c>
      <c r="M37" s="331" t="s">
        <v>492</v>
      </c>
      <c r="N37" s="332">
        <v>159.72</v>
      </c>
      <c r="O37" s="332">
        <v>172.92</v>
      </c>
      <c r="P37" s="90">
        <f t="shared" si="0"/>
        <v>28</v>
      </c>
      <c r="Q37" s="90">
        <f t="shared" si="1"/>
        <v>41</v>
      </c>
      <c r="R37" s="90">
        <f t="shared" si="2"/>
        <v>29</v>
      </c>
    </row>
    <row r="38" spans="1:18" ht="22.5">
      <c r="A38" s="329">
        <v>44018</v>
      </c>
      <c r="B38" s="330" t="s">
        <v>640</v>
      </c>
      <c r="C38" s="330" t="s">
        <v>641</v>
      </c>
      <c r="D38" s="331" t="s">
        <v>61</v>
      </c>
      <c r="E38" s="331" t="s">
        <v>67</v>
      </c>
      <c r="F38" s="332">
        <v>31.5</v>
      </c>
      <c r="G38" s="330" t="s">
        <v>642</v>
      </c>
      <c r="H38" s="330" t="s">
        <v>643</v>
      </c>
      <c r="I38" s="331" t="s">
        <v>644</v>
      </c>
      <c r="J38" s="333" t="s">
        <v>491</v>
      </c>
      <c r="K38" s="329">
        <v>44018</v>
      </c>
      <c r="L38" s="332">
        <v>124.14</v>
      </c>
      <c r="M38" s="331" t="s">
        <v>492</v>
      </c>
      <c r="N38" s="332">
        <v>147.62</v>
      </c>
      <c r="O38" s="332">
        <v>168.04</v>
      </c>
      <c r="P38" s="90">
        <f t="shared" si="0"/>
        <v>31</v>
      </c>
      <c r="Q38" s="90">
        <f t="shared" si="1"/>
        <v>36</v>
      </c>
      <c r="R38" s="90">
        <f t="shared" si="2"/>
        <v>30</v>
      </c>
    </row>
    <row r="39" spans="1:18">
      <c r="A39" s="329">
        <v>44911</v>
      </c>
      <c r="B39" s="330" t="s">
        <v>727</v>
      </c>
      <c r="C39" s="330" t="s">
        <v>728</v>
      </c>
      <c r="D39" s="331" t="s">
        <v>61</v>
      </c>
      <c r="E39" s="331" t="s">
        <v>77</v>
      </c>
      <c r="F39" s="332">
        <v>171.77</v>
      </c>
      <c r="G39" s="330" t="s">
        <v>729</v>
      </c>
      <c r="H39" s="330" t="s">
        <v>60</v>
      </c>
      <c r="I39" s="331" t="s">
        <v>730</v>
      </c>
      <c r="J39" s="333" t="s">
        <v>491</v>
      </c>
      <c r="K39" s="329">
        <v>44911</v>
      </c>
      <c r="L39" s="332">
        <v>97.12</v>
      </c>
      <c r="M39" s="331" t="s">
        <v>492</v>
      </c>
      <c r="N39" s="332">
        <v>107.07</v>
      </c>
      <c r="O39" s="332">
        <v>165.09</v>
      </c>
      <c r="P39" s="90">
        <f t="shared" si="0"/>
        <v>45</v>
      </c>
      <c r="Q39" s="90">
        <f t="shared" si="1"/>
        <v>56</v>
      </c>
      <c r="R39" s="90">
        <f t="shared" si="2"/>
        <v>31</v>
      </c>
    </row>
    <row r="40" spans="1:18">
      <c r="A40" s="329">
        <v>44839</v>
      </c>
      <c r="B40" s="330" t="s">
        <v>645</v>
      </c>
      <c r="C40" s="330" t="s">
        <v>646</v>
      </c>
      <c r="D40" s="331" t="s">
        <v>61</v>
      </c>
      <c r="E40" s="331" t="s">
        <v>77</v>
      </c>
      <c r="F40" s="332">
        <v>497.34</v>
      </c>
      <c r="G40" s="330" t="s">
        <v>647</v>
      </c>
      <c r="H40" s="330" t="s">
        <v>648</v>
      </c>
      <c r="I40" s="331" t="s">
        <v>649</v>
      </c>
      <c r="J40" s="333" t="s">
        <v>491</v>
      </c>
      <c r="K40" s="329">
        <v>44839</v>
      </c>
      <c r="L40" s="332">
        <v>123.88</v>
      </c>
      <c r="M40" s="331" t="s">
        <v>492</v>
      </c>
      <c r="N40" s="332">
        <v>176.55</v>
      </c>
      <c r="O40" s="332">
        <v>162.79</v>
      </c>
      <c r="P40" s="90">
        <f t="shared" si="0"/>
        <v>23</v>
      </c>
      <c r="Q40" s="90">
        <f t="shared" si="1"/>
        <v>37</v>
      </c>
      <c r="R40" s="90">
        <f t="shared" si="2"/>
        <v>32</v>
      </c>
    </row>
    <row r="41" spans="1:18">
      <c r="A41" s="329">
        <v>43924</v>
      </c>
      <c r="B41" s="330" t="s">
        <v>598</v>
      </c>
      <c r="C41" s="330" t="s">
        <v>599</v>
      </c>
      <c r="D41" s="331" t="s">
        <v>61</v>
      </c>
      <c r="E41" s="331" t="s">
        <v>67</v>
      </c>
      <c r="F41" s="332">
        <v>90.58</v>
      </c>
      <c r="G41" s="330" t="s">
        <v>600</v>
      </c>
      <c r="H41" s="330" t="s">
        <v>60</v>
      </c>
      <c r="I41" s="331" t="s">
        <v>601</v>
      </c>
      <c r="J41" s="333" t="s">
        <v>491</v>
      </c>
      <c r="K41" s="329">
        <v>43924</v>
      </c>
      <c r="L41" s="332">
        <v>185.75</v>
      </c>
      <c r="M41" s="331" t="s">
        <v>492</v>
      </c>
      <c r="N41" s="332">
        <v>170.85</v>
      </c>
      <c r="O41" s="332">
        <v>162.56</v>
      </c>
      <c r="P41" s="90">
        <f t="shared" si="0"/>
        <v>25</v>
      </c>
      <c r="Q41" s="90">
        <f t="shared" si="1"/>
        <v>26</v>
      </c>
      <c r="R41" s="90">
        <f t="shared" si="2"/>
        <v>33</v>
      </c>
    </row>
    <row r="42" spans="1:18" ht="22.5">
      <c r="A42" s="329">
        <v>44895</v>
      </c>
      <c r="B42" s="330" t="s">
        <v>890</v>
      </c>
      <c r="C42" s="330" t="s">
        <v>891</v>
      </c>
      <c r="D42" s="331" t="s">
        <v>61</v>
      </c>
      <c r="E42" s="331" t="s">
        <v>77</v>
      </c>
      <c r="F42" s="332">
        <v>302.49</v>
      </c>
      <c r="G42" s="330" t="s">
        <v>892</v>
      </c>
      <c r="H42" s="330" t="s">
        <v>893</v>
      </c>
      <c r="I42" s="331" t="s">
        <v>894</v>
      </c>
      <c r="J42" s="333" t="s">
        <v>491</v>
      </c>
      <c r="K42" s="329">
        <v>44895</v>
      </c>
      <c r="L42" s="332">
        <v>63.64</v>
      </c>
      <c r="M42" s="331" t="s">
        <v>492</v>
      </c>
      <c r="N42" s="332">
        <v>71.430000000000007</v>
      </c>
      <c r="O42" s="332">
        <v>157.13999999999999</v>
      </c>
      <c r="P42" s="90">
        <f t="shared" si="0"/>
        <v>83</v>
      </c>
      <c r="Q42" s="90">
        <f t="shared" si="1"/>
        <v>93</v>
      </c>
      <c r="R42" s="90">
        <f t="shared" si="2"/>
        <v>34</v>
      </c>
    </row>
    <row r="43" spans="1:18" ht="78.75">
      <c r="A43" s="329">
        <v>44873</v>
      </c>
      <c r="B43" s="330" t="s">
        <v>606</v>
      </c>
      <c r="C43" s="330" t="s">
        <v>607</v>
      </c>
      <c r="D43" s="331" t="s">
        <v>61</v>
      </c>
      <c r="E43" s="331" t="s">
        <v>77</v>
      </c>
      <c r="F43" s="332">
        <v>280.14999999999998</v>
      </c>
      <c r="G43" s="330" t="s">
        <v>608</v>
      </c>
      <c r="H43" s="330" t="s">
        <v>609</v>
      </c>
      <c r="I43" s="331" t="s">
        <v>610</v>
      </c>
      <c r="J43" s="333" t="s">
        <v>491</v>
      </c>
      <c r="K43" s="329">
        <v>44873</v>
      </c>
      <c r="L43" s="332">
        <v>157.04</v>
      </c>
      <c r="M43" s="331" t="s">
        <v>492</v>
      </c>
      <c r="N43" s="332">
        <v>157.27000000000001</v>
      </c>
      <c r="O43" s="332">
        <v>152.57</v>
      </c>
      <c r="P43" s="90">
        <f t="shared" si="0"/>
        <v>30</v>
      </c>
      <c r="Q43" s="90">
        <f t="shared" si="1"/>
        <v>28</v>
      </c>
      <c r="R43" s="90">
        <f t="shared" si="2"/>
        <v>35</v>
      </c>
    </row>
    <row r="44" spans="1:18">
      <c r="A44" s="329">
        <v>44158</v>
      </c>
      <c r="B44" s="330" t="s">
        <v>1210</v>
      </c>
      <c r="C44" s="330" t="s">
        <v>1211</v>
      </c>
      <c r="D44" s="331" t="s">
        <v>61</v>
      </c>
      <c r="E44" s="331" t="s">
        <v>67</v>
      </c>
      <c r="F44" s="332">
        <v>295.82</v>
      </c>
      <c r="G44" s="330" t="s">
        <v>60</v>
      </c>
      <c r="H44" s="330" t="s">
        <v>1212</v>
      </c>
      <c r="I44" s="331" t="s">
        <v>1213</v>
      </c>
      <c r="J44" s="333" t="s">
        <v>491</v>
      </c>
      <c r="K44" s="329">
        <v>44158</v>
      </c>
      <c r="L44" s="332">
        <v>36.22</v>
      </c>
      <c r="M44" s="331" t="s">
        <v>492</v>
      </c>
      <c r="N44" s="332">
        <v>101.6</v>
      </c>
      <c r="O44" s="332">
        <v>149.51</v>
      </c>
      <c r="P44" s="90">
        <f t="shared" si="0"/>
        <v>53</v>
      </c>
      <c r="Q44" s="90">
        <f t="shared" si="1"/>
        <v>174</v>
      </c>
      <c r="R44" s="90">
        <f t="shared" si="2"/>
        <v>36</v>
      </c>
    </row>
    <row r="45" spans="1:18">
      <c r="A45" s="329">
        <v>44797</v>
      </c>
      <c r="B45" s="330" t="s">
        <v>602</v>
      </c>
      <c r="C45" s="330" t="s">
        <v>603</v>
      </c>
      <c r="D45" s="331" t="s">
        <v>61</v>
      </c>
      <c r="E45" s="331" t="s">
        <v>77</v>
      </c>
      <c r="F45" s="332">
        <v>551.61</v>
      </c>
      <c r="G45" s="330" t="s">
        <v>604</v>
      </c>
      <c r="H45" s="330" t="s">
        <v>60</v>
      </c>
      <c r="I45" s="331" t="s">
        <v>605</v>
      </c>
      <c r="J45" s="333" t="s">
        <v>491</v>
      </c>
      <c r="K45" s="329">
        <v>44797</v>
      </c>
      <c r="L45" s="332">
        <v>174.75</v>
      </c>
      <c r="M45" s="331" t="s">
        <v>492</v>
      </c>
      <c r="N45" s="332">
        <v>98.59</v>
      </c>
      <c r="O45" s="332">
        <v>148.68</v>
      </c>
      <c r="P45" s="90">
        <f t="shared" si="0"/>
        <v>55</v>
      </c>
      <c r="Q45" s="90">
        <f t="shared" si="1"/>
        <v>27</v>
      </c>
      <c r="R45" s="90">
        <f t="shared" si="2"/>
        <v>37</v>
      </c>
    </row>
    <row r="46" spans="1:18">
      <c r="A46" s="329">
        <v>43927</v>
      </c>
      <c r="B46" s="330" t="s">
        <v>556</v>
      </c>
      <c r="C46" s="330" t="s">
        <v>557</v>
      </c>
      <c r="D46" s="331" t="s">
        <v>61</v>
      </c>
      <c r="E46" s="331" t="s">
        <v>67</v>
      </c>
      <c r="F46" s="332">
        <v>2716.76</v>
      </c>
      <c r="G46" s="330" t="s">
        <v>558</v>
      </c>
      <c r="H46" s="330" t="s">
        <v>559</v>
      </c>
      <c r="I46" s="331" t="s">
        <v>560</v>
      </c>
      <c r="J46" s="333" t="s">
        <v>491</v>
      </c>
      <c r="K46" s="329">
        <v>43927</v>
      </c>
      <c r="L46" s="332">
        <v>253.79</v>
      </c>
      <c r="M46" s="331" t="s">
        <v>492</v>
      </c>
      <c r="N46" s="332">
        <v>241.05</v>
      </c>
      <c r="O46" s="332">
        <v>144.59</v>
      </c>
      <c r="P46" s="90">
        <f t="shared" si="0"/>
        <v>18</v>
      </c>
      <c r="Q46" s="90">
        <f t="shared" si="1"/>
        <v>17</v>
      </c>
      <c r="R46" s="90">
        <f t="shared" si="2"/>
        <v>38</v>
      </c>
    </row>
    <row r="47" spans="1:18" ht="33.75">
      <c r="A47" s="329">
        <v>44906</v>
      </c>
      <c r="B47" s="330" t="s">
        <v>1291</v>
      </c>
      <c r="C47" s="330" t="s">
        <v>1292</v>
      </c>
      <c r="D47" s="331" t="s">
        <v>61</v>
      </c>
      <c r="E47" s="331" t="s">
        <v>77</v>
      </c>
      <c r="F47" s="332">
        <v>527.79999999999995</v>
      </c>
      <c r="G47" s="330" t="s">
        <v>1293</v>
      </c>
      <c r="H47" s="330" t="s">
        <v>1294</v>
      </c>
      <c r="I47" s="331" t="s">
        <v>1295</v>
      </c>
      <c r="J47" s="333" t="s">
        <v>491</v>
      </c>
      <c r="K47" s="329">
        <v>44906</v>
      </c>
      <c r="L47" s="332">
        <v>31.58</v>
      </c>
      <c r="M47" s="331" t="s">
        <v>492</v>
      </c>
      <c r="N47" s="332">
        <v>81.819999999999993</v>
      </c>
      <c r="O47" s="332">
        <v>140.66999999999999</v>
      </c>
      <c r="P47" s="90">
        <f t="shared" si="0"/>
        <v>69</v>
      </c>
      <c r="Q47" s="90">
        <f t="shared" si="1"/>
        <v>195</v>
      </c>
      <c r="R47" s="90">
        <f t="shared" si="2"/>
        <v>39</v>
      </c>
    </row>
    <row r="48" spans="1:18">
      <c r="A48" s="329">
        <v>44140</v>
      </c>
      <c r="B48" s="330" t="s">
        <v>619</v>
      </c>
      <c r="C48" s="330" t="s">
        <v>620</v>
      </c>
      <c r="D48" s="331" t="s">
        <v>61</v>
      </c>
      <c r="E48" s="331" t="s">
        <v>67</v>
      </c>
      <c r="F48" s="332">
        <v>35.090000000000003</v>
      </c>
      <c r="G48" s="330" t="s">
        <v>60</v>
      </c>
      <c r="H48" s="330" t="s">
        <v>621</v>
      </c>
      <c r="I48" s="331" t="s">
        <v>622</v>
      </c>
      <c r="J48" s="333" t="s">
        <v>491</v>
      </c>
      <c r="K48" s="329">
        <v>44140</v>
      </c>
      <c r="L48" s="332">
        <v>129.68</v>
      </c>
      <c r="M48" s="331" t="s">
        <v>492</v>
      </c>
      <c r="N48" s="332">
        <v>131.13</v>
      </c>
      <c r="O48" s="332">
        <v>140.19</v>
      </c>
      <c r="P48" s="90">
        <f t="shared" si="0"/>
        <v>34</v>
      </c>
      <c r="Q48" s="90">
        <f t="shared" si="1"/>
        <v>31</v>
      </c>
      <c r="R48" s="90">
        <f t="shared" si="2"/>
        <v>40</v>
      </c>
    </row>
    <row r="49" spans="1:18">
      <c r="A49" s="329">
        <v>44313</v>
      </c>
      <c r="B49" s="330" t="s">
        <v>658</v>
      </c>
      <c r="C49" s="330" t="s">
        <v>659</v>
      </c>
      <c r="D49" s="331" t="s">
        <v>61</v>
      </c>
      <c r="E49" s="331" t="s">
        <v>67</v>
      </c>
      <c r="F49" s="332">
        <v>26.63</v>
      </c>
      <c r="G49" s="330" t="s">
        <v>60</v>
      </c>
      <c r="H49" s="330" t="s">
        <v>660</v>
      </c>
      <c r="I49" s="331" t="s">
        <v>661</v>
      </c>
      <c r="J49" s="333" t="s">
        <v>491</v>
      </c>
      <c r="K49" s="329">
        <v>44313</v>
      </c>
      <c r="L49" s="332">
        <v>119.47</v>
      </c>
      <c r="M49" s="331" t="s">
        <v>492</v>
      </c>
      <c r="N49" s="332">
        <v>114.12</v>
      </c>
      <c r="O49" s="332">
        <v>139.43</v>
      </c>
      <c r="P49" s="90">
        <f t="shared" si="0"/>
        <v>41</v>
      </c>
      <c r="Q49" s="90">
        <f t="shared" si="1"/>
        <v>40</v>
      </c>
      <c r="R49" s="90">
        <f t="shared" si="2"/>
        <v>41</v>
      </c>
    </row>
    <row r="50" spans="1:18">
      <c r="A50" s="329">
        <v>43913</v>
      </c>
      <c r="B50" s="330" t="s">
        <v>883</v>
      </c>
      <c r="C50" s="330" t="s">
        <v>60</v>
      </c>
      <c r="D50" s="331" t="s">
        <v>61</v>
      </c>
      <c r="E50" s="331" t="s">
        <v>67</v>
      </c>
      <c r="F50" s="338">
        <v>0.28299999999999997</v>
      </c>
      <c r="G50" s="330" t="s">
        <v>60</v>
      </c>
      <c r="H50" s="330" t="s">
        <v>60</v>
      </c>
      <c r="I50" s="331" t="s">
        <v>884</v>
      </c>
      <c r="J50" s="333" t="s">
        <v>491</v>
      </c>
      <c r="K50" s="329">
        <v>43913</v>
      </c>
      <c r="L50" s="332">
        <v>64.209999999999994</v>
      </c>
      <c r="M50" s="331" t="s">
        <v>492</v>
      </c>
      <c r="N50" s="332">
        <v>-1.47</v>
      </c>
      <c r="O50" s="332">
        <v>134.59</v>
      </c>
      <c r="P50" s="90">
        <f t="shared" si="0"/>
        <v>438</v>
      </c>
      <c r="Q50" s="90">
        <f t="shared" si="1"/>
        <v>91</v>
      </c>
      <c r="R50" s="90">
        <f t="shared" si="2"/>
        <v>42</v>
      </c>
    </row>
    <row r="51" spans="1:18">
      <c r="A51" s="329">
        <v>44914</v>
      </c>
      <c r="B51" s="330" t="s">
        <v>611</v>
      </c>
      <c r="C51" s="330" t="s">
        <v>612</v>
      </c>
      <c r="D51" s="331" t="s">
        <v>61</v>
      </c>
      <c r="E51" s="331" t="s">
        <v>77</v>
      </c>
      <c r="F51" s="332">
        <v>60.04</v>
      </c>
      <c r="G51" s="330" t="s">
        <v>613</v>
      </c>
      <c r="H51" s="330" t="s">
        <v>60</v>
      </c>
      <c r="I51" s="331" t="s">
        <v>614</v>
      </c>
      <c r="J51" s="333" t="s">
        <v>491</v>
      </c>
      <c r="K51" s="329">
        <v>44914</v>
      </c>
      <c r="L51" s="332">
        <v>142.11000000000001</v>
      </c>
      <c r="M51" s="331" t="s">
        <v>492</v>
      </c>
      <c r="N51" s="332">
        <v>142.11000000000001</v>
      </c>
      <c r="O51" s="332">
        <v>130</v>
      </c>
      <c r="P51" s="90">
        <f t="shared" si="0"/>
        <v>32</v>
      </c>
      <c r="Q51" s="90">
        <f t="shared" si="1"/>
        <v>29</v>
      </c>
      <c r="R51" s="90">
        <f t="shared" si="2"/>
        <v>43</v>
      </c>
    </row>
    <row r="52" spans="1:18">
      <c r="A52" s="329">
        <v>43907</v>
      </c>
      <c r="B52" s="330" t="s">
        <v>967</v>
      </c>
      <c r="C52" s="330" t="s">
        <v>968</v>
      </c>
      <c r="D52" s="331" t="s">
        <v>61</v>
      </c>
      <c r="E52" s="331" t="s">
        <v>77</v>
      </c>
      <c r="F52" s="332">
        <v>12.6</v>
      </c>
      <c r="G52" s="330" t="s">
        <v>60</v>
      </c>
      <c r="H52" s="330" t="s">
        <v>60</v>
      </c>
      <c r="I52" s="331" t="s">
        <v>969</v>
      </c>
      <c r="J52" s="333" t="s">
        <v>491</v>
      </c>
      <c r="K52" s="329">
        <v>43907</v>
      </c>
      <c r="L52" s="332">
        <v>55.44</v>
      </c>
      <c r="M52" s="331" t="s">
        <v>492</v>
      </c>
      <c r="N52" s="332">
        <v>63.04</v>
      </c>
      <c r="O52" s="332">
        <v>125</v>
      </c>
      <c r="P52" s="90">
        <f t="shared" si="0"/>
        <v>106</v>
      </c>
      <c r="Q52" s="90">
        <f t="shared" si="1"/>
        <v>112</v>
      </c>
      <c r="R52" s="90">
        <f t="shared" si="2"/>
        <v>44</v>
      </c>
    </row>
    <row r="53" spans="1:18" ht="45">
      <c r="A53" s="329">
        <v>44763</v>
      </c>
      <c r="B53" s="330" t="s">
        <v>780</v>
      </c>
      <c r="C53" s="330" t="s">
        <v>781</v>
      </c>
      <c r="D53" s="331" t="s">
        <v>61</v>
      </c>
      <c r="E53" s="331" t="s">
        <v>77</v>
      </c>
      <c r="F53" s="332">
        <v>4355.76</v>
      </c>
      <c r="G53" s="330" t="s">
        <v>782</v>
      </c>
      <c r="H53" s="330" t="s">
        <v>783</v>
      </c>
      <c r="I53" s="331" t="s">
        <v>784</v>
      </c>
      <c r="J53" s="333" t="s">
        <v>491</v>
      </c>
      <c r="K53" s="329">
        <v>44763</v>
      </c>
      <c r="L53" s="332">
        <v>76.819999999999993</v>
      </c>
      <c r="M53" s="331" t="s">
        <v>492</v>
      </c>
      <c r="N53" s="332">
        <v>89.47</v>
      </c>
      <c r="O53" s="332">
        <v>122.5</v>
      </c>
      <c r="P53" s="90">
        <f t="shared" si="0"/>
        <v>62</v>
      </c>
      <c r="Q53" s="90">
        <f t="shared" si="1"/>
        <v>67</v>
      </c>
      <c r="R53" s="90">
        <f t="shared" si="2"/>
        <v>45</v>
      </c>
    </row>
    <row r="54" spans="1:18">
      <c r="A54" s="329">
        <v>44247</v>
      </c>
      <c r="B54" s="330" t="s">
        <v>801</v>
      </c>
      <c r="C54" s="330" t="s">
        <v>802</v>
      </c>
      <c r="D54" s="331" t="s">
        <v>61</v>
      </c>
      <c r="E54" s="331" t="s">
        <v>67</v>
      </c>
      <c r="F54" s="332">
        <v>1.32</v>
      </c>
      <c r="G54" s="330" t="s">
        <v>60</v>
      </c>
      <c r="H54" s="330" t="s">
        <v>803</v>
      </c>
      <c r="I54" s="331" t="s">
        <v>804</v>
      </c>
      <c r="J54" s="333" t="s">
        <v>491</v>
      </c>
      <c r="K54" s="329">
        <v>44247</v>
      </c>
      <c r="L54" s="332">
        <v>75</v>
      </c>
      <c r="M54" s="331" t="s">
        <v>492</v>
      </c>
      <c r="N54" s="332">
        <v>75</v>
      </c>
      <c r="O54" s="332">
        <v>115.38</v>
      </c>
      <c r="P54" s="90">
        <f t="shared" si="0"/>
        <v>77</v>
      </c>
      <c r="Q54" s="90">
        <f t="shared" si="1"/>
        <v>72</v>
      </c>
      <c r="R54" s="90">
        <f t="shared" si="2"/>
        <v>46</v>
      </c>
    </row>
    <row r="55" spans="1:18">
      <c r="A55" s="329">
        <v>44865</v>
      </c>
      <c r="B55" s="330" t="s">
        <v>615</v>
      </c>
      <c r="C55" s="330" t="s">
        <v>616</v>
      </c>
      <c r="D55" s="331" t="s">
        <v>61</v>
      </c>
      <c r="E55" s="331" t="s">
        <v>77</v>
      </c>
      <c r="F55" s="332">
        <v>60.1</v>
      </c>
      <c r="G55" s="330" t="s">
        <v>617</v>
      </c>
      <c r="H55" s="330" t="s">
        <v>60</v>
      </c>
      <c r="I55" s="331" t="s">
        <v>618</v>
      </c>
      <c r="J55" s="333" t="s">
        <v>491</v>
      </c>
      <c r="K55" s="329">
        <v>44865</v>
      </c>
      <c r="L55" s="332">
        <v>130.77000000000001</v>
      </c>
      <c r="M55" s="331" t="s">
        <v>492</v>
      </c>
      <c r="N55" s="332">
        <v>114.29</v>
      </c>
      <c r="O55" s="332">
        <v>114.29</v>
      </c>
      <c r="P55" s="90">
        <f t="shared" si="0"/>
        <v>39</v>
      </c>
      <c r="Q55" s="90">
        <f t="shared" si="1"/>
        <v>30</v>
      </c>
      <c r="R55" s="90">
        <f t="shared" si="2"/>
        <v>47</v>
      </c>
    </row>
    <row r="56" spans="1:18">
      <c r="A56" s="329">
        <v>44796</v>
      </c>
      <c r="B56" s="330" t="s">
        <v>672</v>
      </c>
      <c r="C56" s="330" t="s">
        <v>673</v>
      </c>
      <c r="D56" s="331" t="s">
        <v>61</v>
      </c>
      <c r="E56" s="331" t="s">
        <v>77</v>
      </c>
      <c r="F56" s="332">
        <v>66.319999999999993</v>
      </c>
      <c r="G56" s="330" t="s">
        <v>674</v>
      </c>
      <c r="H56" s="330" t="s">
        <v>60</v>
      </c>
      <c r="I56" s="331" t="s">
        <v>675</v>
      </c>
      <c r="J56" s="333" t="s">
        <v>491</v>
      </c>
      <c r="K56" s="329">
        <v>44796</v>
      </c>
      <c r="L56" s="332">
        <v>113.4</v>
      </c>
      <c r="M56" s="331" t="s">
        <v>492</v>
      </c>
      <c r="N56" s="332">
        <v>115.25</v>
      </c>
      <c r="O56" s="332">
        <v>113.4</v>
      </c>
      <c r="P56" s="90">
        <f t="shared" si="0"/>
        <v>38</v>
      </c>
      <c r="Q56" s="90">
        <f t="shared" si="1"/>
        <v>43</v>
      </c>
      <c r="R56" s="90">
        <f t="shared" si="2"/>
        <v>48</v>
      </c>
    </row>
    <row r="57" spans="1:18">
      <c r="A57" s="329">
        <v>44006</v>
      </c>
      <c r="B57" s="330" t="s">
        <v>1038</v>
      </c>
      <c r="C57" s="330" t="s">
        <v>1039</v>
      </c>
      <c r="D57" s="331" t="s">
        <v>61</v>
      </c>
      <c r="E57" s="331" t="s">
        <v>77</v>
      </c>
      <c r="F57" s="332">
        <v>842.33</v>
      </c>
      <c r="G57" s="330" t="s">
        <v>1040</v>
      </c>
      <c r="H57" s="330" t="s">
        <v>60</v>
      </c>
      <c r="I57" s="331" t="s">
        <v>1041</v>
      </c>
      <c r="J57" s="333" t="s">
        <v>491</v>
      </c>
      <c r="K57" s="329">
        <v>44006</v>
      </c>
      <c r="L57" s="332">
        <v>48.45</v>
      </c>
      <c r="M57" s="331" t="s">
        <v>492</v>
      </c>
      <c r="N57" s="332">
        <v>57.14</v>
      </c>
      <c r="O57" s="332">
        <v>112.36</v>
      </c>
      <c r="P57" s="90">
        <f t="shared" si="0"/>
        <v>122</v>
      </c>
      <c r="Q57" s="90">
        <f t="shared" si="1"/>
        <v>130</v>
      </c>
      <c r="R57" s="90">
        <f t="shared" si="2"/>
        <v>49</v>
      </c>
    </row>
    <row r="58" spans="1:18">
      <c r="A58" s="329">
        <v>44909</v>
      </c>
      <c r="B58" s="330" t="s">
        <v>1888</v>
      </c>
      <c r="C58" s="330" t="s">
        <v>1889</v>
      </c>
      <c r="D58" s="331" t="s">
        <v>61</v>
      </c>
      <c r="E58" s="331" t="s">
        <v>77</v>
      </c>
      <c r="F58" s="332">
        <v>430.93</v>
      </c>
      <c r="G58" s="330" t="s">
        <v>1890</v>
      </c>
      <c r="H58" s="330" t="s">
        <v>60</v>
      </c>
      <c r="I58" s="331" t="s">
        <v>1891</v>
      </c>
      <c r="J58" s="333" t="s">
        <v>491</v>
      </c>
      <c r="K58" s="329">
        <v>44909</v>
      </c>
      <c r="L58" s="332">
        <v>7.22</v>
      </c>
      <c r="M58" s="331" t="s">
        <v>492</v>
      </c>
      <c r="N58" s="332">
        <v>62.09</v>
      </c>
      <c r="O58" s="332">
        <v>112.07</v>
      </c>
      <c r="P58" s="90">
        <f t="shared" si="0"/>
        <v>109</v>
      </c>
      <c r="Q58" s="90">
        <f t="shared" si="1"/>
        <v>354</v>
      </c>
      <c r="R58" s="90">
        <f t="shared" si="2"/>
        <v>50</v>
      </c>
    </row>
    <row r="59" spans="1:18" ht="22.5">
      <c r="A59" s="329">
        <v>44911</v>
      </c>
      <c r="B59" s="330" t="s">
        <v>623</v>
      </c>
      <c r="C59" s="330" t="s">
        <v>624</v>
      </c>
      <c r="D59" s="331" t="s">
        <v>61</v>
      </c>
      <c r="E59" s="331" t="s">
        <v>77</v>
      </c>
      <c r="F59" s="332">
        <v>6575.4</v>
      </c>
      <c r="G59" s="330" t="s">
        <v>625</v>
      </c>
      <c r="H59" s="330" t="s">
        <v>60</v>
      </c>
      <c r="I59" s="331" t="s">
        <v>626</v>
      </c>
      <c r="J59" s="333" t="s">
        <v>491</v>
      </c>
      <c r="K59" s="329">
        <v>44911</v>
      </c>
      <c r="L59" s="332">
        <v>129.44</v>
      </c>
      <c r="M59" s="331" t="s">
        <v>492</v>
      </c>
      <c r="N59" s="332">
        <v>121.57</v>
      </c>
      <c r="O59" s="332">
        <v>110.99</v>
      </c>
      <c r="P59" s="90">
        <f t="shared" si="0"/>
        <v>36</v>
      </c>
      <c r="Q59" s="90">
        <f t="shared" si="1"/>
        <v>32</v>
      </c>
      <c r="R59" s="90">
        <f t="shared" si="2"/>
        <v>51</v>
      </c>
    </row>
    <row r="60" spans="1:18" ht="45">
      <c r="A60" s="329">
        <v>44585</v>
      </c>
      <c r="B60" s="330" t="s">
        <v>676</v>
      </c>
      <c r="C60" s="330" t="s">
        <v>60</v>
      </c>
      <c r="D60" s="331" t="s">
        <v>61</v>
      </c>
      <c r="E60" s="331" t="s">
        <v>67</v>
      </c>
      <c r="F60" s="332">
        <v>814.77</v>
      </c>
      <c r="G60" s="330" t="s">
        <v>677</v>
      </c>
      <c r="H60" s="330" t="s">
        <v>678</v>
      </c>
      <c r="I60" s="331" t="s">
        <v>679</v>
      </c>
      <c r="J60" s="333" t="s">
        <v>491</v>
      </c>
      <c r="K60" s="329">
        <v>44585</v>
      </c>
      <c r="L60" s="332">
        <v>112.14</v>
      </c>
      <c r="M60" s="331" t="s">
        <v>492</v>
      </c>
      <c r="N60" s="332">
        <v>79.78</v>
      </c>
      <c r="O60" s="332">
        <v>110.73</v>
      </c>
      <c r="P60" s="90">
        <f t="shared" si="0"/>
        <v>73</v>
      </c>
      <c r="Q60" s="90">
        <f t="shared" si="1"/>
        <v>44</v>
      </c>
      <c r="R60" s="90">
        <f t="shared" si="2"/>
        <v>52</v>
      </c>
    </row>
    <row r="61" spans="1:18">
      <c r="A61" s="329">
        <v>44526</v>
      </c>
      <c r="B61" s="330" t="s">
        <v>704</v>
      </c>
      <c r="C61" s="330" t="s">
        <v>705</v>
      </c>
      <c r="D61" s="331" t="s">
        <v>61</v>
      </c>
      <c r="E61" s="331" t="s">
        <v>67</v>
      </c>
      <c r="F61" s="332">
        <v>334.01</v>
      </c>
      <c r="G61" s="330" t="s">
        <v>706</v>
      </c>
      <c r="H61" s="330" t="s">
        <v>60</v>
      </c>
      <c r="I61" s="331" t="s">
        <v>707</v>
      </c>
      <c r="J61" s="333" t="s">
        <v>491</v>
      </c>
      <c r="K61" s="329">
        <v>44526</v>
      </c>
      <c r="L61" s="332">
        <v>103.19</v>
      </c>
      <c r="M61" s="331" t="s">
        <v>492</v>
      </c>
      <c r="N61" s="332">
        <v>108.91</v>
      </c>
      <c r="O61" s="332">
        <v>110.02</v>
      </c>
      <c r="P61" s="90">
        <f t="shared" si="0"/>
        <v>43</v>
      </c>
      <c r="Q61" s="90">
        <f t="shared" si="1"/>
        <v>51</v>
      </c>
      <c r="R61" s="90">
        <f t="shared" si="2"/>
        <v>53</v>
      </c>
    </row>
    <row r="62" spans="1:18" ht="33.75">
      <c r="A62" s="329">
        <v>44860</v>
      </c>
      <c r="B62" s="330" t="s">
        <v>1062</v>
      </c>
      <c r="C62" s="330" t="s">
        <v>1063</v>
      </c>
      <c r="D62" s="331" t="s">
        <v>61</v>
      </c>
      <c r="E62" s="331" t="s">
        <v>77</v>
      </c>
      <c r="F62" s="332">
        <v>362.51</v>
      </c>
      <c r="G62" s="330" t="s">
        <v>1064</v>
      </c>
      <c r="H62" s="330" t="s">
        <v>1065</v>
      </c>
      <c r="I62" s="331" t="s">
        <v>1066</v>
      </c>
      <c r="J62" s="333" t="s">
        <v>491</v>
      </c>
      <c r="K62" s="329">
        <v>44860</v>
      </c>
      <c r="L62" s="332">
        <v>46.97</v>
      </c>
      <c r="M62" s="331" t="s">
        <v>492</v>
      </c>
      <c r="N62" s="332">
        <v>55.95</v>
      </c>
      <c r="O62" s="332">
        <v>106.38</v>
      </c>
      <c r="P62" s="90">
        <f t="shared" si="0"/>
        <v>125</v>
      </c>
      <c r="Q62" s="90">
        <f t="shared" si="1"/>
        <v>136</v>
      </c>
      <c r="R62" s="90">
        <f t="shared" si="2"/>
        <v>54</v>
      </c>
    </row>
    <row r="63" spans="1:18">
      <c r="A63" s="329">
        <v>44771</v>
      </c>
      <c r="B63" s="330" t="s">
        <v>75</v>
      </c>
      <c r="C63" s="330" t="s">
        <v>76</v>
      </c>
      <c r="D63" s="331" t="s">
        <v>61</v>
      </c>
      <c r="E63" s="331" t="s">
        <v>77</v>
      </c>
      <c r="F63" s="332">
        <v>7.61</v>
      </c>
      <c r="G63" s="330" t="s">
        <v>78</v>
      </c>
      <c r="H63" s="330" t="s">
        <v>60</v>
      </c>
      <c r="I63" s="331" t="s">
        <v>79</v>
      </c>
      <c r="J63" s="333" t="s">
        <v>491</v>
      </c>
      <c r="K63" s="329">
        <v>44771</v>
      </c>
      <c r="L63" s="332">
        <v>104.17</v>
      </c>
      <c r="M63" s="331" t="s">
        <v>492</v>
      </c>
      <c r="N63" s="332">
        <v>104.17</v>
      </c>
      <c r="O63" s="332">
        <v>104.17</v>
      </c>
      <c r="P63" s="90">
        <f t="shared" si="0"/>
        <v>50</v>
      </c>
      <c r="Q63" s="90">
        <f t="shared" si="1"/>
        <v>49</v>
      </c>
      <c r="R63" s="90">
        <f t="shared" si="2"/>
        <v>55</v>
      </c>
    </row>
    <row r="64" spans="1:18">
      <c r="A64" s="329">
        <v>44852</v>
      </c>
      <c r="B64" s="330" t="s">
        <v>708</v>
      </c>
      <c r="C64" s="330" t="s">
        <v>709</v>
      </c>
      <c r="D64" s="331" t="s">
        <v>61</v>
      </c>
      <c r="E64" s="331" t="s">
        <v>77</v>
      </c>
      <c r="F64" s="332">
        <v>60.5</v>
      </c>
      <c r="G64" s="330" t="s">
        <v>710</v>
      </c>
      <c r="H64" s="330" t="s">
        <v>60</v>
      </c>
      <c r="I64" s="331" t="s">
        <v>711</v>
      </c>
      <c r="J64" s="333" t="s">
        <v>491</v>
      </c>
      <c r="K64" s="329">
        <v>44852</v>
      </c>
      <c r="L64" s="332">
        <v>101.7</v>
      </c>
      <c r="M64" s="331" t="s">
        <v>492</v>
      </c>
      <c r="N64" s="332">
        <v>104.31</v>
      </c>
      <c r="O64" s="332">
        <v>103</v>
      </c>
      <c r="P64" s="90">
        <f t="shared" si="0"/>
        <v>49</v>
      </c>
      <c r="Q64" s="90">
        <f t="shared" si="1"/>
        <v>52</v>
      </c>
      <c r="R64" s="90">
        <f t="shared" si="2"/>
        <v>56</v>
      </c>
    </row>
    <row r="65" spans="1:18">
      <c r="A65" s="329">
        <v>44834</v>
      </c>
      <c r="B65" s="330" t="s">
        <v>627</v>
      </c>
      <c r="C65" s="330" t="s">
        <v>628</v>
      </c>
      <c r="D65" s="331" t="s">
        <v>61</v>
      </c>
      <c r="E65" s="331" t="s">
        <v>77</v>
      </c>
      <c r="F65" s="332">
        <v>41.06</v>
      </c>
      <c r="G65" s="330" t="s">
        <v>629</v>
      </c>
      <c r="H65" s="330" t="s">
        <v>60</v>
      </c>
      <c r="I65" s="331" t="s">
        <v>630</v>
      </c>
      <c r="J65" s="333" t="s">
        <v>491</v>
      </c>
      <c r="K65" s="329">
        <v>44834</v>
      </c>
      <c r="L65" s="332">
        <v>127.55</v>
      </c>
      <c r="M65" s="331" t="s">
        <v>492</v>
      </c>
      <c r="N65" s="332">
        <v>112.23</v>
      </c>
      <c r="O65" s="332">
        <v>102.87</v>
      </c>
      <c r="P65" s="90">
        <f t="shared" si="0"/>
        <v>42</v>
      </c>
      <c r="Q65" s="90">
        <f t="shared" si="1"/>
        <v>33</v>
      </c>
      <c r="R65" s="90">
        <f t="shared" si="2"/>
        <v>57</v>
      </c>
    </row>
    <row r="66" spans="1:18">
      <c r="A66" s="329">
        <v>44903</v>
      </c>
      <c r="B66" s="330" t="s">
        <v>2174</v>
      </c>
      <c r="C66" s="330" t="s">
        <v>2175</v>
      </c>
      <c r="D66" s="331" t="s">
        <v>61</v>
      </c>
      <c r="E66" s="331" t="s">
        <v>77</v>
      </c>
      <c r="F66" s="332">
        <v>1.64</v>
      </c>
      <c r="G66" s="330" t="s">
        <v>2176</v>
      </c>
      <c r="H66" s="330" t="s">
        <v>60</v>
      </c>
      <c r="I66" s="331" t="s">
        <v>2177</v>
      </c>
      <c r="J66" s="333" t="s">
        <v>491</v>
      </c>
      <c r="K66" s="329">
        <v>44903</v>
      </c>
      <c r="L66" s="342">
        <v>0</v>
      </c>
      <c r="M66" s="331" t="s">
        <v>492</v>
      </c>
      <c r="N66" s="332">
        <v>100</v>
      </c>
      <c r="O66" s="332">
        <v>100</v>
      </c>
      <c r="P66" s="90">
        <f t="shared" si="0"/>
        <v>54</v>
      </c>
      <c r="Q66" s="90">
        <f t="shared" si="1"/>
        <v>421</v>
      </c>
      <c r="R66" s="90">
        <f t="shared" si="2"/>
        <v>58</v>
      </c>
    </row>
    <row r="67" spans="1:18" ht="22.5">
      <c r="A67" s="329">
        <v>44530</v>
      </c>
      <c r="B67" s="330" t="s">
        <v>2317</v>
      </c>
      <c r="C67" s="330" t="s">
        <v>2318</v>
      </c>
      <c r="D67" s="331" t="s">
        <v>61</v>
      </c>
      <c r="E67" s="331" t="s">
        <v>67</v>
      </c>
      <c r="F67" s="332">
        <v>1.0900000000000001</v>
      </c>
      <c r="G67" s="330" t="s">
        <v>60</v>
      </c>
      <c r="H67" s="330" t="s">
        <v>2319</v>
      </c>
      <c r="I67" s="331" t="s">
        <v>2320</v>
      </c>
      <c r="J67" s="333" t="s">
        <v>491</v>
      </c>
      <c r="K67" s="329">
        <v>44530</v>
      </c>
      <c r="L67" s="332">
        <v>-9.09</v>
      </c>
      <c r="M67" s="331" t="s">
        <v>492</v>
      </c>
      <c r="N67" s="332">
        <v>81.819999999999993</v>
      </c>
      <c r="O67" s="332">
        <v>100</v>
      </c>
      <c r="P67" s="90">
        <f t="shared" si="0"/>
        <v>69</v>
      </c>
      <c r="Q67" s="90">
        <f t="shared" si="1"/>
        <v>458</v>
      </c>
      <c r="R67" s="90">
        <f t="shared" si="2"/>
        <v>58</v>
      </c>
    </row>
    <row r="68" spans="1:18" ht="22.5">
      <c r="A68" s="329">
        <v>44285</v>
      </c>
      <c r="B68" s="330" t="s">
        <v>924</v>
      </c>
      <c r="C68" s="330" t="s">
        <v>925</v>
      </c>
      <c r="D68" s="331" t="s">
        <v>61</v>
      </c>
      <c r="E68" s="331" t="s">
        <v>67</v>
      </c>
      <c r="F68" s="332">
        <v>16.260000000000002</v>
      </c>
      <c r="G68" s="330" t="s">
        <v>926</v>
      </c>
      <c r="H68" s="330" t="s">
        <v>927</v>
      </c>
      <c r="I68" s="331" t="s">
        <v>928</v>
      </c>
      <c r="J68" s="333" t="s">
        <v>491</v>
      </c>
      <c r="K68" s="329">
        <v>44285</v>
      </c>
      <c r="L68" s="332">
        <v>59.94</v>
      </c>
      <c r="M68" s="331" t="s">
        <v>492</v>
      </c>
      <c r="N68" s="332">
        <v>60.26</v>
      </c>
      <c r="O68" s="332">
        <v>100</v>
      </c>
      <c r="P68" s="90">
        <f t="shared" si="0"/>
        <v>112</v>
      </c>
      <c r="Q68" s="90">
        <f t="shared" si="1"/>
        <v>100</v>
      </c>
      <c r="R68" s="90">
        <f t="shared" si="2"/>
        <v>58</v>
      </c>
    </row>
    <row r="69" spans="1:18">
      <c r="A69" s="329">
        <v>44812</v>
      </c>
      <c r="B69" s="330" t="s">
        <v>680</v>
      </c>
      <c r="C69" s="330" t="s">
        <v>681</v>
      </c>
      <c r="D69" s="331" t="s">
        <v>61</v>
      </c>
      <c r="E69" s="331" t="s">
        <v>77</v>
      </c>
      <c r="F69" s="332">
        <v>297.97000000000003</v>
      </c>
      <c r="G69" s="330" t="s">
        <v>682</v>
      </c>
      <c r="H69" s="330" t="s">
        <v>683</v>
      </c>
      <c r="I69" s="331" t="s">
        <v>684</v>
      </c>
      <c r="J69" s="333" t="s">
        <v>491</v>
      </c>
      <c r="K69" s="329">
        <v>44812</v>
      </c>
      <c r="L69" s="332">
        <v>111.86</v>
      </c>
      <c r="M69" s="331" t="s">
        <v>492</v>
      </c>
      <c r="N69" s="332">
        <v>96.08</v>
      </c>
      <c r="O69" s="332">
        <v>96.85</v>
      </c>
      <c r="P69" s="90">
        <f t="shared" si="0"/>
        <v>58</v>
      </c>
      <c r="Q69" s="90">
        <f t="shared" si="1"/>
        <v>45</v>
      </c>
      <c r="R69" s="90">
        <f t="shared" si="2"/>
        <v>61</v>
      </c>
    </row>
    <row r="70" spans="1:18" ht="90">
      <c r="A70" s="329">
        <v>44445</v>
      </c>
      <c r="B70" s="330" t="s">
        <v>650</v>
      </c>
      <c r="C70" s="330" t="s">
        <v>651</v>
      </c>
      <c r="D70" s="331" t="s">
        <v>61</v>
      </c>
      <c r="E70" s="331" t="s">
        <v>67</v>
      </c>
      <c r="F70" s="332">
        <v>1663.95</v>
      </c>
      <c r="G70" s="330" t="s">
        <v>652</v>
      </c>
      <c r="H70" s="330" t="s">
        <v>653</v>
      </c>
      <c r="I70" s="331" t="s">
        <v>654</v>
      </c>
      <c r="J70" s="333" t="s">
        <v>491</v>
      </c>
      <c r="K70" s="329">
        <v>44445</v>
      </c>
      <c r="L70" s="332">
        <v>122.13</v>
      </c>
      <c r="M70" s="331" t="s">
        <v>492</v>
      </c>
      <c r="N70" s="332">
        <v>96.28</v>
      </c>
      <c r="O70" s="332">
        <v>96.28</v>
      </c>
      <c r="P70" s="90">
        <f t="shared" si="0"/>
        <v>57</v>
      </c>
      <c r="Q70" s="90">
        <f t="shared" si="1"/>
        <v>38</v>
      </c>
      <c r="R70" s="90">
        <f t="shared" si="2"/>
        <v>62</v>
      </c>
    </row>
    <row r="71" spans="1:18">
      <c r="A71" s="329">
        <v>44571</v>
      </c>
      <c r="B71" s="330" t="s">
        <v>232</v>
      </c>
      <c r="C71" s="330" t="s">
        <v>60</v>
      </c>
      <c r="D71" s="331" t="s">
        <v>61</v>
      </c>
      <c r="E71" s="331" t="s">
        <v>67</v>
      </c>
      <c r="F71" s="332">
        <v>50.2</v>
      </c>
      <c r="G71" s="330" t="s">
        <v>233</v>
      </c>
      <c r="H71" s="330" t="s">
        <v>60</v>
      </c>
      <c r="I71" s="331" t="s">
        <v>234</v>
      </c>
      <c r="J71" s="333" t="s">
        <v>491</v>
      </c>
      <c r="K71" s="329">
        <v>44571</v>
      </c>
      <c r="L71" s="332">
        <v>59.86</v>
      </c>
      <c r="M71" s="331" t="s">
        <v>492</v>
      </c>
      <c r="N71" s="332">
        <v>59.86</v>
      </c>
      <c r="O71" s="332">
        <v>94.69</v>
      </c>
      <c r="P71" s="90">
        <f t="shared" si="0"/>
        <v>113</v>
      </c>
      <c r="Q71" s="90">
        <f t="shared" si="1"/>
        <v>101</v>
      </c>
      <c r="R71" s="90">
        <f t="shared" si="2"/>
        <v>63</v>
      </c>
    </row>
    <row r="72" spans="1:18" ht="22.5">
      <c r="A72" s="329">
        <v>44036</v>
      </c>
      <c r="B72" s="330" t="s">
        <v>731</v>
      </c>
      <c r="C72" s="330" t="s">
        <v>732</v>
      </c>
      <c r="D72" s="331" t="s">
        <v>61</v>
      </c>
      <c r="E72" s="331" t="s">
        <v>733</v>
      </c>
      <c r="F72" s="332">
        <v>78.48</v>
      </c>
      <c r="G72" s="330" t="s">
        <v>734</v>
      </c>
      <c r="H72" s="330" t="s">
        <v>735</v>
      </c>
      <c r="I72" s="331" t="s">
        <v>736</v>
      </c>
      <c r="J72" s="333" t="s">
        <v>491</v>
      </c>
      <c r="K72" s="329">
        <v>44036</v>
      </c>
      <c r="L72" s="332">
        <v>95.08</v>
      </c>
      <c r="M72" s="331" t="s">
        <v>492</v>
      </c>
      <c r="N72" s="332">
        <v>95.08</v>
      </c>
      <c r="O72" s="332">
        <v>93.45</v>
      </c>
      <c r="P72" s="90">
        <f t="shared" si="0"/>
        <v>60</v>
      </c>
      <c r="Q72" s="90">
        <f t="shared" si="1"/>
        <v>57</v>
      </c>
      <c r="R72" s="90">
        <f t="shared" si="2"/>
        <v>64</v>
      </c>
    </row>
    <row r="73" spans="1:18">
      <c r="A73" s="329">
        <v>44798</v>
      </c>
      <c r="B73" s="330" t="s">
        <v>722</v>
      </c>
      <c r="C73" s="330" t="s">
        <v>723</v>
      </c>
      <c r="D73" s="331" t="s">
        <v>61</v>
      </c>
      <c r="E73" s="331" t="s">
        <v>77</v>
      </c>
      <c r="F73" s="332">
        <v>6477.38</v>
      </c>
      <c r="G73" s="330" t="s">
        <v>724</v>
      </c>
      <c r="H73" s="330" t="s">
        <v>725</v>
      </c>
      <c r="I73" s="331" t="s">
        <v>726</v>
      </c>
      <c r="J73" s="333" t="s">
        <v>491</v>
      </c>
      <c r="K73" s="329">
        <v>44798</v>
      </c>
      <c r="L73" s="332">
        <v>98.29</v>
      </c>
      <c r="M73" s="331" t="s">
        <v>492</v>
      </c>
      <c r="N73" s="332">
        <v>84.66</v>
      </c>
      <c r="O73" s="332">
        <v>90.95</v>
      </c>
      <c r="P73" s="90">
        <f t="shared" ref="P73:P136" si="3">RANK(N73,$N$9:$N$618)</f>
        <v>65</v>
      </c>
      <c r="Q73" s="90">
        <f t="shared" ref="Q73:Q136" si="4">RANK(L73,$L$9:$L$618)</f>
        <v>55</v>
      </c>
      <c r="R73" s="90">
        <f t="shared" ref="R73:R136" si="5">RANK(O73,$O$9:$O$618)</f>
        <v>65</v>
      </c>
    </row>
    <row r="74" spans="1:18">
      <c r="A74" s="329">
        <v>44883</v>
      </c>
      <c r="B74" s="330" t="s">
        <v>757</v>
      </c>
      <c r="C74" s="330" t="s">
        <v>758</v>
      </c>
      <c r="D74" s="331" t="s">
        <v>61</v>
      </c>
      <c r="E74" s="331" t="s">
        <v>77</v>
      </c>
      <c r="F74" s="332">
        <v>115.54</v>
      </c>
      <c r="G74" s="330" t="s">
        <v>759</v>
      </c>
      <c r="H74" s="330" t="s">
        <v>60</v>
      </c>
      <c r="I74" s="331" t="s">
        <v>760</v>
      </c>
      <c r="J74" s="333" t="s">
        <v>491</v>
      </c>
      <c r="K74" s="329">
        <v>44883</v>
      </c>
      <c r="L74" s="332">
        <v>83.41</v>
      </c>
      <c r="M74" s="331" t="s">
        <v>492</v>
      </c>
      <c r="N74" s="332">
        <v>84.64</v>
      </c>
      <c r="O74" s="332">
        <v>89.74</v>
      </c>
      <c r="P74" s="90">
        <f t="shared" si="3"/>
        <v>66</v>
      </c>
      <c r="Q74" s="90">
        <f t="shared" si="4"/>
        <v>62</v>
      </c>
      <c r="R74" s="90">
        <f t="shared" si="5"/>
        <v>66</v>
      </c>
    </row>
    <row r="75" spans="1:18">
      <c r="A75" s="329">
        <v>44173</v>
      </c>
      <c r="B75" s="330" t="s">
        <v>1355</v>
      </c>
      <c r="C75" s="330" t="s">
        <v>1356</v>
      </c>
      <c r="D75" s="331" t="s">
        <v>61</v>
      </c>
      <c r="E75" s="331" t="s">
        <v>77</v>
      </c>
      <c r="F75" s="332">
        <v>219.56</v>
      </c>
      <c r="G75" s="330" t="s">
        <v>60</v>
      </c>
      <c r="H75" s="330" t="s">
        <v>1357</v>
      </c>
      <c r="I75" s="331" t="s">
        <v>1358</v>
      </c>
      <c r="J75" s="333" t="s">
        <v>491</v>
      </c>
      <c r="K75" s="329">
        <v>44173</v>
      </c>
      <c r="L75" s="332">
        <v>27.39</v>
      </c>
      <c r="M75" s="331" t="s">
        <v>492</v>
      </c>
      <c r="N75" s="332">
        <v>23.08</v>
      </c>
      <c r="O75" s="332">
        <v>86.92</v>
      </c>
      <c r="P75" s="90">
        <f t="shared" si="3"/>
        <v>264</v>
      </c>
      <c r="Q75" s="90">
        <f t="shared" si="4"/>
        <v>212</v>
      </c>
      <c r="R75" s="90">
        <f t="shared" si="5"/>
        <v>67</v>
      </c>
    </row>
    <row r="76" spans="1:18">
      <c r="A76" s="329">
        <v>43948</v>
      </c>
      <c r="B76" s="330" t="s">
        <v>2294</v>
      </c>
      <c r="C76" s="330" t="s">
        <v>2295</v>
      </c>
      <c r="D76" s="331" t="s">
        <v>61</v>
      </c>
      <c r="E76" s="331" t="s">
        <v>67</v>
      </c>
      <c r="F76" s="332">
        <v>20.67</v>
      </c>
      <c r="G76" s="330" t="s">
        <v>60</v>
      </c>
      <c r="H76" s="330" t="s">
        <v>60</v>
      </c>
      <c r="I76" s="331" t="s">
        <v>2296</v>
      </c>
      <c r="J76" s="333" t="s">
        <v>491</v>
      </c>
      <c r="K76" s="329">
        <v>43948</v>
      </c>
      <c r="L76" s="332">
        <v>-6.82</v>
      </c>
      <c r="M76" s="331" t="s">
        <v>492</v>
      </c>
      <c r="N76" s="332">
        <v>-6.82</v>
      </c>
      <c r="O76" s="332">
        <v>86.36</v>
      </c>
      <c r="P76" s="90">
        <f t="shared" si="3"/>
        <v>456</v>
      </c>
      <c r="Q76" s="90">
        <f t="shared" si="4"/>
        <v>451</v>
      </c>
      <c r="R76" s="90">
        <f t="shared" si="5"/>
        <v>68</v>
      </c>
    </row>
    <row r="77" spans="1:18">
      <c r="A77" s="329">
        <v>44175</v>
      </c>
      <c r="B77" s="330" t="s">
        <v>1100</v>
      </c>
      <c r="C77" s="330" t="s">
        <v>1101</v>
      </c>
      <c r="D77" s="331" t="s">
        <v>61</v>
      </c>
      <c r="E77" s="331" t="s">
        <v>77</v>
      </c>
      <c r="F77" s="332">
        <v>21.52</v>
      </c>
      <c r="G77" s="330" t="s">
        <v>1102</v>
      </c>
      <c r="H77" s="330" t="s">
        <v>60</v>
      </c>
      <c r="I77" s="331" t="s">
        <v>1103</v>
      </c>
      <c r="J77" s="333" t="s">
        <v>491</v>
      </c>
      <c r="K77" s="329">
        <v>44175</v>
      </c>
      <c r="L77" s="332">
        <v>44.51</v>
      </c>
      <c r="M77" s="331" t="s">
        <v>492</v>
      </c>
      <c r="N77" s="332">
        <v>45.63</v>
      </c>
      <c r="O77" s="332">
        <v>85.19</v>
      </c>
      <c r="P77" s="90">
        <f t="shared" si="3"/>
        <v>152</v>
      </c>
      <c r="Q77" s="90">
        <f t="shared" si="4"/>
        <v>146</v>
      </c>
      <c r="R77" s="90">
        <f t="shared" si="5"/>
        <v>69</v>
      </c>
    </row>
    <row r="78" spans="1:18">
      <c r="A78" s="329">
        <v>44881</v>
      </c>
      <c r="B78" s="330" t="s">
        <v>785</v>
      </c>
      <c r="C78" s="330" t="s">
        <v>786</v>
      </c>
      <c r="D78" s="331" t="s">
        <v>61</v>
      </c>
      <c r="E78" s="331" t="s">
        <v>77</v>
      </c>
      <c r="F78" s="332">
        <v>67.010000000000005</v>
      </c>
      <c r="G78" s="330" t="s">
        <v>787</v>
      </c>
      <c r="H78" s="330" t="s">
        <v>788</v>
      </c>
      <c r="I78" s="331" t="s">
        <v>789</v>
      </c>
      <c r="J78" s="333" t="s">
        <v>491</v>
      </c>
      <c r="K78" s="329">
        <v>44881</v>
      </c>
      <c r="L78" s="332">
        <v>76.42</v>
      </c>
      <c r="M78" s="331" t="s">
        <v>492</v>
      </c>
      <c r="N78" s="332">
        <v>94.79</v>
      </c>
      <c r="O78" s="332">
        <v>85.15</v>
      </c>
      <c r="P78" s="90">
        <f t="shared" si="3"/>
        <v>61</v>
      </c>
      <c r="Q78" s="90">
        <f t="shared" si="4"/>
        <v>68</v>
      </c>
      <c r="R78" s="90">
        <f t="shared" si="5"/>
        <v>70</v>
      </c>
    </row>
    <row r="79" spans="1:18">
      <c r="A79" s="329">
        <v>44162</v>
      </c>
      <c r="B79" s="330" t="s">
        <v>796</v>
      </c>
      <c r="C79" s="330" t="s">
        <v>797</v>
      </c>
      <c r="D79" s="331" t="s">
        <v>61</v>
      </c>
      <c r="E79" s="331" t="s">
        <v>67</v>
      </c>
      <c r="F79" s="338">
        <v>0.625</v>
      </c>
      <c r="G79" s="330" t="s">
        <v>798</v>
      </c>
      <c r="H79" s="330" t="s">
        <v>799</v>
      </c>
      <c r="I79" s="331" t="s">
        <v>800</v>
      </c>
      <c r="J79" s="333" t="s">
        <v>491</v>
      </c>
      <c r="K79" s="329">
        <v>44162</v>
      </c>
      <c r="L79" s="332">
        <v>76.13</v>
      </c>
      <c r="M79" s="331" t="s">
        <v>492</v>
      </c>
      <c r="N79" s="332">
        <v>59.29</v>
      </c>
      <c r="O79" s="332">
        <v>84.43</v>
      </c>
      <c r="P79" s="90">
        <f t="shared" si="3"/>
        <v>114</v>
      </c>
      <c r="Q79" s="90">
        <f t="shared" si="4"/>
        <v>71</v>
      </c>
      <c r="R79" s="90">
        <f t="shared" si="5"/>
        <v>71</v>
      </c>
    </row>
    <row r="80" spans="1:18" ht="33.75">
      <c r="A80" s="329">
        <v>44861</v>
      </c>
      <c r="B80" s="330" t="s">
        <v>974</v>
      </c>
      <c r="C80" s="330" t="s">
        <v>975</v>
      </c>
      <c r="D80" s="331" t="s">
        <v>61</v>
      </c>
      <c r="E80" s="331" t="s">
        <v>77</v>
      </c>
      <c r="F80" s="332">
        <v>5184.74</v>
      </c>
      <c r="G80" s="330" t="s">
        <v>976</v>
      </c>
      <c r="H80" s="330" t="s">
        <v>977</v>
      </c>
      <c r="I80" s="331" t="s">
        <v>978</v>
      </c>
      <c r="J80" s="333" t="s">
        <v>491</v>
      </c>
      <c r="K80" s="329">
        <v>44861</v>
      </c>
      <c r="L80" s="332">
        <v>54.04</v>
      </c>
      <c r="M80" s="331" t="s">
        <v>492</v>
      </c>
      <c r="N80" s="332">
        <v>71.180000000000007</v>
      </c>
      <c r="O80" s="332">
        <v>84.41</v>
      </c>
      <c r="P80" s="90">
        <f t="shared" si="3"/>
        <v>85</v>
      </c>
      <c r="Q80" s="90">
        <f t="shared" si="4"/>
        <v>114</v>
      </c>
      <c r="R80" s="90">
        <f t="shared" si="5"/>
        <v>72</v>
      </c>
    </row>
    <row r="81" spans="1:18">
      <c r="A81" s="329">
        <v>44890</v>
      </c>
      <c r="B81" s="330" t="s">
        <v>874</v>
      </c>
      <c r="C81" s="330" t="s">
        <v>875</v>
      </c>
      <c r="D81" s="331" t="s">
        <v>61</v>
      </c>
      <c r="E81" s="331" t="s">
        <v>77</v>
      </c>
      <c r="F81" s="332">
        <v>784.36</v>
      </c>
      <c r="G81" s="330" t="s">
        <v>876</v>
      </c>
      <c r="H81" s="330" t="s">
        <v>60</v>
      </c>
      <c r="I81" s="331" t="s">
        <v>877</v>
      </c>
      <c r="J81" s="333" t="s">
        <v>491</v>
      </c>
      <c r="K81" s="329">
        <v>44890</v>
      </c>
      <c r="L81" s="332">
        <v>64.64</v>
      </c>
      <c r="M81" s="331" t="s">
        <v>492</v>
      </c>
      <c r="N81" s="332">
        <v>69.22</v>
      </c>
      <c r="O81" s="332">
        <v>84.21</v>
      </c>
      <c r="P81" s="90">
        <f t="shared" si="3"/>
        <v>91</v>
      </c>
      <c r="Q81" s="90">
        <f t="shared" si="4"/>
        <v>89</v>
      </c>
      <c r="R81" s="90">
        <f t="shared" si="5"/>
        <v>73</v>
      </c>
    </row>
    <row r="82" spans="1:18" ht="45">
      <c r="A82" s="329">
        <v>44852</v>
      </c>
      <c r="B82" s="330" t="s">
        <v>1124</v>
      </c>
      <c r="C82" s="330" t="s">
        <v>1125</v>
      </c>
      <c r="D82" s="331" t="s">
        <v>61</v>
      </c>
      <c r="E82" s="331" t="s">
        <v>77</v>
      </c>
      <c r="F82" s="332">
        <v>603.70000000000005</v>
      </c>
      <c r="G82" s="330" t="s">
        <v>1126</v>
      </c>
      <c r="H82" s="330" t="s">
        <v>1127</v>
      </c>
      <c r="I82" s="331" t="s">
        <v>1128</v>
      </c>
      <c r="J82" s="333" t="s">
        <v>491</v>
      </c>
      <c r="K82" s="329">
        <v>44852</v>
      </c>
      <c r="L82" s="332">
        <v>43.13</v>
      </c>
      <c r="M82" s="331" t="s">
        <v>492</v>
      </c>
      <c r="N82" s="332">
        <v>73.010000000000005</v>
      </c>
      <c r="O82" s="332">
        <v>83.82</v>
      </c>
      <c r="P82" s="90">
        <f t="shared" si="3"/>
        <v>78</v>
      </c>
      <c r="Q82" s="90">
        <f t="shared" si="4"/>
        <v>151</v>
      </c>
      <c r="R82" s="90">
        <f t="shared" si="5"/>
        <v>74</v>
      </c>
    </row>
    <row r="83" spans="1:18" ht="45">
      <c r="A83" s="329">
        <v>44872</v>
      </c>
      <c r="B83" s="330" t="s">
        <v>963</v>
      </c>
      <c r="C83" s="330" t="s">
        <v>60</v>
      </c>
      <c r="D83" s="331" t="s">
        <v>61</v>
      </c>
      <c r="E83" s="331" t="s">
        <v>67</v>
      </c>
      <c r="F83" s="332">
        <v>473.49</v>
      </c>
      <c r="G83" s="330" t="s">
        <v>964</v>
      </c>
      <c r="H83" s="330" t="s">
        <v>965</v>
      </c>
      <c r="I83" s="331" t="s">
        <v>966</v>
      </c>
      <c r="J83" s="333" t="s">
        <v>491</v>
      </c>
      <c r="K83" s="329">
        <v>44872</v>
      </c>
      <c r="L83" s="332">
        <v>55.69</v>
      </c>
      <c r="M83" s="331" t="s">
        <v>492</v>
      </c>
      <c r="N83" s="332">
        <v>65.819999999999993</v>
      </c>
      <c r="O83" s="332">
        <v>83.62</v>
      </c>
      <c r="P83" s="90">
        <f t="shared" si="3"/>
        <v>101</v>
      </c>
      <c r="Q83" s="90">
        <f t="shared" si="4"/>
        <v>111</v>
      </c>
      <c r="R83" s="90">
        <f t="shared" si="5"/>
        <v>75</v>
      </c>
    </row>
    <row r="84" spans="1:18" ht="33.75">
      <c r="A84" s="329">
        <v>44585</v>
      </c>
      <c r="B84" s="330" t="s">
        <v>833</v>
      </c>
      <c r="C84" s="330" t="s">
        <v>834</v>
      </c>
      <c r="D84" s="331" t="s">
        <v>61</v>
      </c>
      <c r="E84" s="331" t="s">
        <v>77</v>
      </c>
      <c r="F84" s="332">
        <v>1557.44</v>
      </c>
      <c r="G84" s="330" t="s">
        <v>835</v>
      </c>
      <c r="H84" s="330" t="s">
        <v>60</v>
      </c>
      <c r="I84" s="331" t="s">
        <v>836</v>
      </c>
      <c r="J84" s="333" t="s">
        <v>491</v>
      </c>
      <c r="K84" s="329">
        <v>44585</v>
      </c>
      <c r="L84" s="332">
        <v>69.38</v>
      </c>
      <c r="M84" s="331" t="s">
        <v>492</v>
      </c>
      <c r="N84" s="332">
        <v>70.069999999999993</v>
      </c>
      <c r="O84" s="332">
        <v>83.15</v>
      </c>
      <c r="P84" s="90">
        <f t="shared" si="3"/>
        <v>90</v>
      </c>
      <c r="Q84" s="90">
        <f t="shared" si="4"/>
        <v>80</v>
      </c>
      <c r="R84" s="90">
        <f t="shared" si="5"/>
        <v>76</v>
      </c>
    </row>
    <row r="85" spans="1:18">
      <c r="A85" s="329">
        <v>44886</v>
      </c>
      <c r="B85" s="330" t="s">
        <v>909</v>
      </c>
      <c r="C85" s="330" t="s">
        <v>910</v>
      </c>
      <c r="D85" s="331" t="s">
        <v>61</v>
      </c>
      <c r="E85" s="331" t="s">
        <v>77</v>
      </c>
      <c r="F85" s="332">
        <v>1149.2</v>
      </c>
      <c r="G85" s="330" t="s">
        <v>911</v>
      </c>
      <c r="H85" s="330" t="s">
        <v>912</v>
      </c>
      <c r="I85" s="331" t="s">
        <v>913</v>
      </c>
      <c r="J85" s="333" t="s">
        <v>491</v>
      </c>
      <c r="K85" s="329">
        <v>44886</v>
      </c>
      <c r="L85" s="332">
        <v>62.66</v>
      </c>
      <c r="M85" s="331" t="s">
        <v>492</v>
      </c>
      <c r="N85" s="332">
        <v>66.16</v>
      </c>
      <c r="O85" s="332">
        <v>82.19</v>
      </c>
      <c r="P85" s="90">
        <f t="shared" si="3"/>
        <v>100</v>
      </c>
      <c r="Q85" s="90">
        <f t="shared" si="4"/>
        <v>97</v>
      </c>
      <c r="R85" s="90">
        <f t="shared" si="5"/>
        <v>77</v>
      </c>
    </row>
    <row r="86" spans="1:18">
      <c r="A86" s="329">
        <v>44433</v>
      </c>
      <c r="B86" s="330" t="s">
        <v>655</v>
      </c>
      <c r="C86" s="330" t="s">
        <v>656</v>
      </c>
      <c r="D86" s="331" t="s">
        <v>61</v>
      </c>
      <c r="E86" s="331" t="s">
        <v>67</v>
      </c>
      <c r="F86" s="332">
        <v>14.65</v>
      </c>
      <c r="G86" s="330" t="s">
        <v>60</v>
      </c>
      <c r="H86" s="330" t="s">
        <v>60</v>
      </c>
      <c r="I86" s="331" t="s">
        <v>657</v>
      </c>
      <c r="J86" s="333" t="s">
        <v>491</v>
      </c>
      <c r="K86" s="329">
        <v>44433</v>
      </c>
      <c r="L86" s="332">
        <v>120.86</v>
      </c>
      <c r="M86" s="331" t="s">
        <v>492</v>
      </c>
      <c r="N86" s="332">
        <v>134.24</v>
      </c>
      <c r="O86" s="332">
        <v>81.88</v>
      </c>
      <c r="P86" s="90">
        <f t="shared" si="3"/>
        <v>33</v>
      </c>
      <c r="Q86" s="90">
        <f t="shared" si="4"/>
        <v>39</v>
      </c>
      <c r="R86" s="90">
        <f t="shared" si="5"/>
        <v>78</v>
      </c>
    </row>
    <row r="87" spans="1:18" ht="33.75">
      <c r="A87" s="329">
        <v>44804</v>
      </c>
      <c r="B87" s="330" t="s">
        <v>775</v>
      </c>
      <c r="C87" s="330" t="s">
        <v>776</v>
      </c>
      <c r="D87" s="331" t="s">
        <v>61</v>
      </c>
      <c r="E87" s="331" t="s">
        <v>77</v>
      </c>
      <c r="F87" s="332">
        <v>272.98</v>
      </c>
      <c r="G87" s="330" t="s">
        <v>777</v>
      </c>
      <c r="H87" s="330" t="s">
        <v>778</v>
      </c>
      <c r="I87" s="331" t="s">
        <v>779</v>
      </c>
      <c r="J87" s="333" t="s">
        <v>491</v>
      </c>
      <c r="K87" s="329">
        <v>44804</v>
      </c>
      <c r="L87" s="332">
        <v>76.989999999999995</v>
      </c>
      <c r="M87" s="331" t="s">
        <v>492</v>
      </c>
      <c r="N87" s="332">
        <v>70.94</v>
      </c>
      <c r="O87" s="332">
        <v>81</v>
      </c>
      <c r="P87" s="90">
        <f t="shared" si="3"/>
        <v>87</v>
      </c>
      <c r="Q87" s="90">
        <f t="shared" si="4"/>
        <v>66</v>
      </c>
      <c r="R87" s="90">
        <f t="shared" si="5"/>
        <v>79</v>
      </c>
    </row>
    <row r="88" spans="1:18">
      <c r="A88" s="329">
        <v>44441</v>
      </c>
      <c r="B88" s="330" t="s">
        <v>905</v>
      </c>
      <c r="C88" s="330" t="s">
        <v>906</v>
      </c>
      <c r="D88" s="331" t="s">
        <v>61</v>
      </c>
      <c r="E88" s="331" t="s">
        <v>77</v>
      </c>
      <c r="F88" s="332">
        <v>524.30999999999995</v>
      </c>
      <c r="G88" s="330" t="s">
        <v>907</v>
      </c>
      <c r="H88" s="330" t="s">
        <v>60</v>
      </c>
      <c r="I88" s="331" t="s">
        <v>908</v>
      </c>
      <c r="J88" s="333" t="s">
        <v>491</v>
      </c>
      <c r="K88" s="329">
        <v>44441</v>
      </c>
      <c r="L88" s="332">
        <v>62.93</v>
      </c>
      <c r="M88" s="331" t="s">
        <v>492</v>
      </c>
      <c r="N88" s="332">
        <v>71.23</v>
      </c>
      <c r="O88" s="332">
        <v>80</v>
      </c>
      <c r="P88" s="90">
        <f t="shared" si="3"/>
        <v>84</v>
      </c>
      <c r="Q88" s="90">
        <f t="shared" si="4"/>
        <v>96</v>
      </c>
      <c r="R88" s="90">
        <f t="shared" si="5"/>
        <v>80</v>
      </c>
    </row>
    <row r="89" spans="1:18">
      <c r="A89" s="329">
        <v>44036</v>
      </c>
      <c r="B89" s="330" t="s">
        <v>870</v>
      </c>
      <c r="C89" s="330" t="s">
        <v>871</v>
      </c>
      <c r="D89" s="331" t="s">
        <v>61</v>
      </c>
      <c r="E89" s="331" t="s">
        <v>67</v>
      </c>
      <c r="F89" s="332">
        <v>16.27</v>
      </c>
      <c r="G89" s="330" t="s">
        <v>872</v>
      </c>
      <c r="H89" s="330" t="s">
        <v>60</v>
      </c>
      <c r="I89" s="331" t="s">
        <v>873</v>
      </c>
      <c r="J89" s="333" t="s">
        <v>491</v>
      </c>
      <c r="K89" s="329">
        <v>44036</v>
      </c>
      <c r="L89" s="332">
        <v>64.97</v>
      </c>
      <c r="M89" s="331" t="s">
        <v>492</v>
      </c>
      <c r="N89" s="332">
        <v>71.989999999999995</v>
      </c>
      <c r="O89" s="332">
        <v>79.63</v>
      </c>
      <c r="P89" s="90">
        <f t="shared" si="3"/>
        <v>80</v>
      </c>
      <c r="Q89" s="90">
        <f t="shared" si="4"/>
        <v>88</v>
      </c>
      <c r="R89" s="90">
        <f t="shared" si="5"/>
        <v>81</v>
      </c>
    </row>
    <row r="90" spans="1:18">
      <c r="A90" s="329">
        <v>44022</v>
      </c>
      <c r="B90" s="330" t="s">
        <v>1134</v>
      </c>
      <c r="C90" s="330" t="s">
        <v>1135</v>
      </c>
      <c r="D90" s="331" t="s">
        <v>61</v>
      </c>
      <c r="E90" s="331" t="s">
        <v>67</v>
      </c>
      <c r="F90" s="332">
        <v>59.33</v>
      </c>
      <c r="G90" s="330" t="s">
        <v>1136</v>
      </c>
      <c r="H90" s="330" t="s">
        <v>1137</v>
      </c>
      <c r="I90" s="331" t="s">
        <v>1138</v>
      </c>
      <c r="J90" s="333" t="s">
        <v>491</v>
      </c>
      <c r="K90" s="329">
        <v>44022</v>
      </c>
      <c r="L90" s="332">
        <v>42.62</v>
      </c>
      <c r="M90" s="331" t="s">
        <v>492</v>
      </c>
      <c r="N90" s="332">
        <v>83.19</v>
      </c>
      <c r="O90" s="332">
        <v>79.61</v>
      </c>
      <c r="P90" s="90">
        <f t="shared" si="3"/>
        <v>67</v>
      </c>
      <c r="Q90" s="90">
        <f t="shared" si="4"/>
        <v>154</v>
      </c>
      <c r="R90" s="90">
        <f t="shared" si="5"/>
        <v>82</v>
      </c>
    </row>
    <row r="91" spans="1:18">
      <c r="A91" s="329">
        <v>44456</v>
      </c>
      <c r="B91" s="330" t="s">
        <v>2100</v>
      </c>
      <c r="C91" s="330" t="s">
        <v>2101</v>
      </c>
      <c r="D91" s="331" t="s">
        <v>61</v>
      </c>
      <c r="E91" s="331" t="s">
        <v>67</v>
      </c>
      <c r="F91" s="332">
        <v>6.11</v>
      </c>
      <c r="G91" s="330" t="s">
        <v>2102</v>
      </c>
      <c r="H91" s="330" t="s">
        <v>60</v>
      </c>
      <c r="I91" s="331" t="s">
        <v>2103</v>
      </c>
      <c r="J91" s="333" t="s">
        <v>491</v>
      </c>
      <c r="K91" s="329">
        <v>44456</v>
      </c>
      <c r="L91" s="332">
        <v>1.67</v>
      </c>
      <c r="M91" s="331" t="s">
        <v>492</v>
      </c>
      <c r="N91" s="332">
        <v>1.67</v>
      </c>
      <c r="O91" s="332">
        <v>79.41</v>
      </c>
      <c r="P91" s="90">
        <f t="shared" si="3"/>
        <v>414</v>
      </c>
      <c r="Q91" s="90">
        <f t="shared" si="4"/>
        <v>404</v>
      </c>
      <c r="R91" s="90">
        <f t="shared" si="5"/>
        <v>83</v>
      </c>
    </row>
    <row r="92" spans="1:18">
      <c r="A92" s="329">
        <v>44270</v>
      </c>
      <c r="B92" s="330" t="s">
        <v>826</v>
      </c>
      <c r="C92" s="330" t="s">
        <v>827</v>
      </c>
      <c r="D92" s="331" t="s">
        <v>61</v>
      </c>
      <c r="E92" s="331" t="s">
        <v>77</v>
      </c>
      <c r="F92" s="332">
        <v>21278.22</v>
      </c>
      <c r="G92" s="330" t="s">
        <v>828</v>
      </c>
      <c r="H92" s="330" t="s">
        <v>60</v>
      </c>
      <c r="I92" s="331" t="s">
        <v>829</v>
      </c>
      <c r="J92" s="333" t="s">
        <v>491</v>
      </c>
      <c r="K92" s="329">
        <v>44270</v>
      </c>
      <c r="L92" s="332">
        <v>69.61</v>
      </c>
      <c r="M92" s="331" t="s">
        <v>492</v>
      </c>
      <c r="N92" s="332">
        <v>70.400000000000006</v>
      </c>
      <c r="O92" s="332">
        <v>79.37</v>
      </c>
      <c r="P92" s="90">
        <f t="shared" si="3"/>
        <v>89</v>
      </c>
      <c r="Q92" s="90">
        <f t="shared" si="4"/>
        <v>78</v>
      </c>
      <c r="R92" s="90">
        <f t="shared" si="5"/>
        <v>84</v>
      </c>
    </row>
    <row r="93" spans="1:18">
      <c r="A93" s="329">
        <v>44075</v>
      </c>
      <c r="B93" s="330" t="s">
        <v>856</v>
      </c>
      <c r="C93" s="330" t="s">
        <v>857</v>
      </c>
      <c r="D93" s="331" t="s">
        <v>61</v>
      </c>
      <c r="E93" s="331" t="s">
        <v>77</v>
      </c>
      <c r="F93" s="332">
        <v>681.73</v>
      </c>
      <c r="G93" s="330" t="s">
        <v>858</v>
      </c>
      <c r="H93" s="330" t="s">
        <v>859</v>
      </c>
      <c r="I93" s="331" t="s">
        <v>860</v>
      </c>
      <c r="J93" s="333" t="s">
        <v>491</v>
      </c>
      <c r="K93" s="329">
        <v>44075</v>
      </c>
      <c r="L93" s="332">
        <v>66.67</v>
      </c>
      <c r="M93" s="331" t="s">
        <v>492</v>
      </c>
      <c r="N93" s="332">
        <v>66.67</v>
      </c>
      <c r="O93" s="332">
        <v>78.569999999999993</v>
      </c>
      <c r="P93" s="90">
        <f t="shared" si="3"/>
        <v>98</v>
      </c>
      <c r="Q93" s="90">
        <f t="shared" si="4"/>
        <v>84</v>
      </c>
      <c r="R93" s="90">
        <f t="shared" si="5"/>
        <v>85</v>
      </c>
    </row>
    <row r="94" spans="1:18">
      <c r="A94" s="329">
        <v>44720</v>
      </c>
      <c r="B94" s="330" t="s">
        <v>635</v>
      </c>
      <c r="C94" s="330" t="s">
        <v>636</v>
      </c>
      <c r="D94" s="331" t="s">
        <v>61</v>
      </c>
      <c r="E94" s="331" t="s">
        <v>77</v>
      </c>
      <c r="F94" s="332">
        <v>1060.67</v>
      </c>
      <c r="G94" s="330" t="s">
        <v>929</v>
      </c>
      <c r="H94" s="330" t="s">
        <v>930</v>
      </c>
      <c r="I94" s="331" t="s">
        <v>931</v>
      </c>
      <c r="J94" s="333" t="s">
        <v>491</v>
      </c>
      <c r="K94" s="329">
        <v>44720</v>
      </c>
      <c r="L94" s="332">
        <v>59.02</v>
      </c>
      <c r="M94" s="331" t="s">
        <v>492</v>
      </c>
      <c r="N94" s="332">
        <v>60.61</v>
      </c>
      <c r="O94" s="332">
        <v>77.86</v>
      </c>
      <c r="P94" s="90">
        <f t="shared" si="3"/>
        <v>111</v>
      </c>
      <c r="Q94" s="90">
        <f t="shared" si="4"/>
        <v>102</v>
      </c>
      <c r="R94" s="90">
        <f t="shared" si="5"/>
        <v>86</v>
      </c>
    </row>
    <row r="95" spans="1:18" ht="45">
      <c r="A95" s="329">
        <v>44904</v>
      </c>
      <c r="B95" s="330" t="s">
        <v>742</v>
      </c>
      <c r="C95" s="330" t="s">
        <v>743</v>
      </c>
      <c r="D95" s="331" t="s">
        <v>61</v>
      </c>
      <c r="E95" s="331" t="s">
        <v>77</v>
      </c>
      <c r="F95" s="332">
        <v>29.88</v>
      </c>
      <c r="G95" s="330" t="s">
        <v>744</v>
      </c>
      <c r="H95" s="330" t="s">
        <v>745</v>
      </c>
      <c r="I95" s="331" t="s">
        <v>746</v>
      </c>
      <c r="J95" s="333" t="s">
        <v>491</v>
      </c>
      <c r="K95" s="329">
        <v>44904</v>
      </c>
      <c r="L95" s="332">
        <v>90.48</v>
      </c>
      <c r="M95" s="331" t="s">
        <v>492</v>
      </c>
      <c r="N95" s="332">
        <v>77.78</v>
      </c>
      <c r="O95" s="332">
        <v>77.78</v>
      </c>
      <c r="P95" s="90">
        <f t="shared" si="3"/>
        <v>74</v>
      </c>
      <c r="Q95" s="90">
        <f t="shared" si="4"/>
        <v>59</v>
      </c>
      <c r="R95" s="90">
        <f t="shared" si="5"/>
        <v>87</v>
      </c>
    </row>
    <row r="96" spans="1:18">
      <c r="A96" s="329">
        <v>44876</v>
      </c>
      <c r="B96" s="330" t="s">
        <v>1206</v>
      </c>
      <c r="C96" s="330" t="s">
        <v>1207</v>
      </c>
      <c r="D96" s="331" t="s">
        <v>61</v>
      </c>
      <c r="E96" s="331" t="s">
        <v>77</v>
      </c>
      <c r="F96" s="332">
        <v>974.99</v>
      </c>
      <c r="G96" s="330" t="s">
        <v>1208</v>
      </c>
      <c r="H96" s="330" t="s">
        <v>60</v>
      </c>
      <c r="I96" s="331" t="s">
        <v>1209</v>
      </c>
      <c r="J96" s="333" t="s">
        <v>491</v>
      </c>
      <c r="K96" s="329">
        <v>44876</v>
      </c>
      <c r="L96" s="332">
        <v>36.36</v>
      </c>
      <c r="M96" s="331" t="s">
        <v>492</v>
      </c>
      <c r="N96" s="332">
        <v>32.35</v>
      </c>
      <c r="O96" s="332">
        <v>76.2</v>
      </c>
      <c r="P96" s="90">
        <f t="shared" si="3"/>
        <v>209</v>
      </c>
      <c r="Q96" s="90">
        <f t="shared" si="4"/>
        <v>173</v>
      </c>
      <c r="R96" s="90">
        <f t="shared" si="5"/>
        <v>88</v>
      </c>
    </row>
    <row r="97" spans="1:18">
      <c r="A97" s="329">
        <v>44180</v>
      </c>
      <c r="B97" s="330" t="s">
        <v>1406</v>
      </c>
      <c r="C97" s="330" t="s">
        <v>1407</v>
      </c>
      <c r="D97" s="331" t="s">
        <v>61</v>
      </c>
      <c r="E97" s="331" t="s">
        <v>77</v>
      </c>
      <c r="F97" s="332">
        <v>24.63</v>
      </c>
      <c r="G97" s="330" t="s">
        <v>1408</v>
      </c>
      <c r="H97" s="330" t="s">
        <v>60</v>
      </c>
      <c r="I97" s="331" t="s">
        <v>1409</v>
      </c>
      <c r="J97" s="333" t="s">
        <v>491</v>
      </c>
      <c r="K97" s="329">
        <v>44180</v>
      </c>
      <c r="L97" s="332">
        <v>25.87</v>
      </c>
      <c r="M97" s="331" t="s">
        <v>492</v>
      </c>
      <c r="N97" s="332">
        <v>57.89</v>
      </c>
      <c r="O97" s="332">
        <v>73.91</v>
      </c>
      <c r="P97" s="90">
        <f t="shared" si="3"/>
        <v>117</v>
      </c>
      <c r="Q97" s="90">
        <f t="shared" si="4"/>
        <v>225</v>
      </c>
      <c r="R97" s="90">
        <f t="shared" si="5"/>
        <v>89</v>
      </c>
    </row>
    <row r="98" spans="1:18">
      <c r="A98" s="329">
        <v>44914</v>
      </c>
      <c r="B98" s="330" t="s">
        <v>846</v>
      </c>
      <c r="C98" s="330" t="s">
        <v>847</v>
      </c>
      <c r="D98" s="331" t="s">
        <v>61</v>
      </c>
      <c r="E98" s="331" t="s">
        <v>77</v>
      </c>
      <c r="F98" s="332">
        <v>725.9</v>
      </c>
      <c r="G98" s="330" t="s">
        <v>848</v>
      </c>
      <c r="H98" s="330" t="s">
        <v>849</v>
      </c>
      <c r="I98" s="331" t="s">
        <v>850</v>
      </c>
      <c r="J98" s="333" t="s">
        <v>491</v>
      </c>
      <c r="K98" s="329">
        <v>44914</v>
      </c>
      <c r="L98" s="332">
        <v>67.010000000000005</v>
      </c>
      <c r="M98" s="331" t="s">
        <v>492</v>
      </c>
      <c r="N98" s="332">
        <v>96.08</v>
      </c>
      <c r="O98" s="332">
        <v>73.540000000000006</v>
      </c>
      <c r="P98" s="90">
        <f t="shared" si="3"/>
        <v>58</v>
      </c>
      <c r="Q98" s="90">
        <f t="shared" si="4"/>
        <v>83</v>
      </c>
      <c r="R98" s="90">
        <f t="shared" si="5"/>
        <v>90</v>
      </c>
    </row>
    <row r="99" spans="1:18">
      <c r="A99" s="329">
        <v>44165</v>
      </c>
      <c r="B99" s="330" t="s">
        <v>672</v>
      </c>
      <c r="C99" s="330" t="s">
        <v>673</v>
      </c>
      <c r="D99" s="331" t="s">
        <v>61</v>
      </c>
      <c r="E99" s="331" t="s">
        <v>77</v>
      </c>
      <c r="F99" s="332">
        <v>104.81</v>
      </c>
      <c r="G99" s="330" t="s">
        <v>1415</v>
      </c>
      <c r="H99" s="330" t="s">
        <v>60</v>
      </c>
      <c r="I99" s="331" t="s">
        <v>1416</v>
      </c>
      <c r="J99" s="333" t="s">
        <v>491</v>
      </c>
      <c r="K99" s="329">
        <v>44165</v>
      </c>
      <c r="L99" s="332">
        <v>25.07</v>
      </c>
      <c r="M99" s="331" t="s">
        <v>492</v>
      </c>
      <c r="N99" s="332">
        <v>37.28</v>
      </c>
      <c r="O99" s="332">
        <v>73.13</v>
      </c>
      <c r="P99" s="90">
        <f t="shared" si="3"/>
        <v>188</v>
      </c>
      <c r="Q99" s="90">
        <f t="shared" si="4"/>
        <v>227</v>
      </c>
      <c r="R99" s="90">
        <f t="shared" si="5"/>
        <v>91</v>
      </c>
    </row>
    <row r="100" spans="1:18" ht="22.5">
      <c r="A100" s="329">
        <v>44866</v>
      </c>
      <c r="B100" s="330" t="s">
        <v>842</v>
      </c>
      <c r="C100" s="330" t="s">
        <v>843</v>
      </c>
      <c r="D100" s="331" t="s">
        <v>61</v>
      </c>
      <c r="E100" s="331" t="s">
        <v>77</v>
      </c>
      <c r="F100" s="332">
        <v>31.47</v>
      </c>
      <c r="G100" s="330" t="s">
        <v>844</v>
      </c>
      <c r="H100" s="330" t="s">
        <v>60</v>
      </c>
      <c r="I100" s="331" t="s">
        <v>845</v>
      </c>
      <c r="J100" s="333" t="s">
        <v>491</v>
      </c>
      <c r="K100" s="329">
        <v>44866</v>
      </c>
      <c r="L100" s="332">
        <v>68.7</v>
      </c>
      <c r="M100" s="331" t="s">
        <v>492</v>
      </c>
      <c r="N100" s="332">
        <v>72.41</v>
      </c>
      <c r="O100" s="332">
        <v>71.8</v>
      </c>
      <c r="P100" s="90">
        <f t="shared" si="3"/>
        <v>79</v>
      </c>
      <c r="Q100" s="90">
        <f t="shared" si="4"/>
        <v>82</v>
      </c>
      <c r="R100" s="90">
        <f t="shared" si="5"/>
        <v>92</v>
      </c>
    </row>
    <row r="101" spans="1:18" ht="101.25">
      <c r="A101" s="329">
        <v>44421</v>
      </c>
      <c r="B101" s="330" t="s">
        <v>809</v>
      </c>
      <c r="C101" s="330" t="s">
        <v>810</v>
      </c>
      <c r="D101" s="331" t="s">
        <v>61</v>
      </c>
      <c r="E101" s="331" t="s">
        <v>67</v>
      </c>
      <c r="F101" s="332">
        <v>4125.34</v>
      </c>
      <c r="G101" s="330" t="s">
        <v>811</v>
      </c>
      <c r="H101" s="330" t="s">
        <v>812</v>
      </c>
      <c r="I101" s="331" t="s">
        <v>813</v>
      </c>
      <c r="J101" s="333" t="s">
        <v>491</v>
      </c>
      <c r="K101" s="329">
        <v>44421</v>
      </c>
      <c r="L101" s="332">
        <v>72.540000000000006</v>
      </c>
      <c r="M101" s="331" t="s">
        <v>492</v>
      </c>
      <c r="N101" s="332">
        <v>68.900000000000006</v>
      </c>
      <c r="O101" s="332">
        <v>71.31</v>
      </c>
      <c r="P101" s="90">
        <f t="shared" si="3"/>
        <v>93</v>
      </c>
      <c r="Q101" s="90">
        <f t="shared" si="4"/>
        <v>74</v>
      </c>
      <c r="R101" s="90">
        <f t="shared" si="5"/>
        <v>93</v>
      </c>
    </row>
    <row r="102" spans="1:18">
      <c r="A102" s="329">
        <v>43836</v>
      </c>
      <c r="B102" s="330" t="s">
        <v>790</v>
      </c>
      <c r="C102" s="330" t="s">
        <v>60</v>
      </c>
      <c r="D102" s="331" t="s">
        <v>61</v>
      </c>
      <c r="E102" s="331" t="s">
        <v>67</v>
      </c>
      <c r="F102" s="332">
        <v>21.94</v>
      </c>
      <c r="G102" s="330" t="s">
        <v>791</v>
      </c>
      <c r="H102" s="330" t="s">
        <v>60</v>
      </c>
      <c r="I102" s="331" t="s">
        <v>792</v>
      </c>
      <c r="J102" s="333" t="s">
        <v>491</v>
      </c>
      <c r="K102" s="329">
        <v>43836</v>
      </c>
      <c r="L102" s="332">
        <v>76.400000000000006</v>
      </c>
      <c r="M102" s="331" t="s">
        <v>492</v>
      </c>
      <c r="N102" s="332">
        <v>76.400000000000006</v>
      </c>
      <c r="O102" s="332">
        <v>71.28</v>
      </c>
      <c r="P102" s="90">
        <f t="shared" si="3"/>
        <v>76</v>
      </c>
      <c r="Q102" s="90">
        <f t="shared" si="4"/>
        <v>69</v>
      </c>
      <c r="R102" s="90">
        <f t="shared" si="5"/>
        <v>94</v>
      </c>
    </row>
    <row r="103" spans="1:18">
      <c r="A103" s="329">
        <v>44167</v>
      </c>
      <c r="B103" s="330" t="s">
        <v>1468</v>
      </c>
      <c r="C103" s="330" t="s">
        <v>1469</v>
      </c>
      <c r="D103" s="331" t="s">
        <v>61</v>
      </c>
      <c r="E103" s="331" t="s">
        <v>77</v>
      </c>
      <c r="F103" s="332">
        <v>274.94</v>
      </c>
      <c r="G103" s="330" t="s">
        <v>1470</v>
      </c>
      <c r="H103" s="330" t="s">
        <v>60</v>
      </c>
      <c r="I103" s="331" t="s">
        <v>1471</v>
      </c>
      <c r="J103" s="333" t="s">
        <v>491</v>
      </c>
      <c r="K103" s="329">
        <v>44167</v>
      </c>
      <c r="L103" s="332">
        <v>23.06</v>
      </c>
      <c r="M103" s="331" t="s">
        <v>492</v>
      </c>
      <c r="N103" s="332">
        <v>34.32</v>
      </c>
      <c r="O103" s="332">
        <v>70.64</v>
      </c>
      <c r="P103" s="90">
        <f t="shared" si="3"/>
        <v>199</v>
      </c>
      <c r="Q103" s="90">
        <f t="shared" si="4"/>
        <v>243</v>
      </c>
      <c r="R103" s="90">
        <f t="shared" si="5"/>
        <v>95</v>
      </c>
    </row>
    <row r="104" spans="1:18">
      <c r="A104" s="329">
        <v>44473</v>
      </c>
      <c r="B104" s="330" t="s">
        <v>819</v>
      </c>
      <c r="C104" s="330" t="s">
        <v>60</v>
      </c>
      <c r="D104" s="331" t="s">
        <v>61</v>
      </c>
      <c r="E104" s="331" t="s">
        <v>67</v>
      </c>
      <c r="F104" s="332">
        <v>82.85</v>
      </c>
      <c r="G104" s="330" t="s">
        <v>820</v>
      </c>
      <c r="H104" s="330" t="s">
        <v>60</v>
      </c>
      <c r="I104" s="331" t="s">
        <v>821</v>
      </c>
      <c r="J104" s="333" t="s">
        <v>491</v>
      </c>
      <c r="K104" s="329">
        <v>44473</v>
      </c>
      <c r="L104" s="332">
        <v>71.11</v>
      </c>
      <c r="M104" s="331" t="s">
        <v>492</v>
      </c>
      <c r="N104" s="332">
        <v>71.16</v>
      </c>
      <c r="O104" s="332">
        <v>69.11</v>
      </c>
      <c r="P104" s="90">
        <f t="shared" si="3"/>
        <v>86</v>
      </c>
      <c r="Q104" s="90">
        <f t="shared" si="4"/>
        <v>76</v>
      </c>
      <c r="R104" s="90">
        <f t="shared" si="5"/>
        <v>96</v>
      </c>
    </row>
    <row r="105" spans="1:18">
      <c r="A105" s="329">
        <v>44918</v>
      </c>
      <c r="B105" s="330" t="s">
        <v>712</v>
      </c>
      <c r="C105" s="330" t="s">
        <v>713</v>
      </c>
      <c r="D105" s="331" t="s">
        <v>61</v>
      </c>
      <c r="E105" s="331" t="s">
        <v>77</v>
      </c>
      <c r="F105" s="332">
        <v>84.28</v>
      </c>
      <c r="G105" s="330" t="s">
        <v>714</v>
      </c>
      <c r="H105" s="330" t="s">
        <v>715</v>
      </c>
      <c r="I105" s="331" t="s">
        <v>716</v>
      </c>
      <c r="J105" s="333" t="s">
        <v>491</v>
      </c>
      <c r="K105" s="329">
        <v>44918</v>
      </c>
      <c r="L105" s="332">
        <v>101.49</v>
      </c>
      <c r="M105" s="331" t="s">
        <v>492</v>
      </c>
      <c r="N105" s="332">
        <v>104.55</v>
      </c>
      <c r="O105" s="332">
        <v>68.75</v>
      </c>
      <c r="P105" s="90">
        <f t="shared" si="3"/>
        <v>48</v>
      </c>
      <c r="Q105" s="90">
        <f t="shared" si="4"/>
        <v>53</v>
      </c>
      <c r="R105" s="90">
        <f t="shared" si="5"/>
        <v>97</v>
      </c>
    </row>
    <row r="106" spans="1:18" ht="22.5">
      <c r="A106" s="329">
        <v>44662</v>
      </c>
      <c r="B106" s="330" t="s">
        <v>805</v>
      </c>
      <c r="C106" s="330" t="s">
        <v>806</v>
      </c>
      <c r="D106" s="331" t="s">
        <v>61</v>
      </c>
      <c r="E106" s="331" t="s">
        <v>77</v>
      </c>
      <c r="F106" s="332">
        <v>2859.8</v>
      </c>
      <c r="G106" s="330" t="s">
        <v>1051</v>
      </c>
      <c r="H106" s="330" t="s">
        <v>1052</v>
      </c>
      <c r="I106" s="331" t="s">
        <v>1053</v>
      </c>
      <c r="J106" s="333" t="s">
        <v>491</v>
      </c>
      <c r="K106" s="329">
        <v>44662</v>
      </c>
      <c r="L106" s="332">
        <v>48.15</v>
      </c>
      <c r="M106" s="331" t="s">
        <v>492</v>
      </c>
      <c r="N106" s="332">
        <v>14.45</v>
      </c>
      <c r="O106" s="332">
        <v>68.069999999999993</v>
      </c>
      <c r="P106" s="90">
        <f t="shared" si="3"/>
        <v>314</v>
      </c>
      <c r="Q106" s="90">
        <f t="shared" si="4"/>
        <v>132</v>
      </c>
      <c r="R106" s="90">
        <f t="shared" si="5"/>
        <v>98</v>
      </c>
    </row>
    <row r="107" spans="1:18">
      <c r="A107" s="329">
        <v>43903</v>
      </c>
      <c r="B107" s="330" t="s">
        <v>569</v>
      </c>
      <c r="C107" s="330" t="s">
        <v>570</v>
      </c>
      <c r="D107" s="331" t="s">
        <v>61</v>
      </c>
      <c r="E107" s="331" t="s">
        <v>77</v>
      </c>
      <c r="F107" s="332">
        <v>37.9</v>
      </c>
      <c r="G107" s="330" t="s">
        <v>571</v>
      </c>
      <c r="H107" s="330" t="s">
        <v>572</v>
      </c>
      <c r="I107" s="331" t="s">
        <v>573</v>
      </c>
      <c r="J107" s="333" t="s">
        <v>491</v>
      </c>
      <c r="K107" s="329">
        <v>43903</v>
      </c>
      <c r="L107" s="332">
        <v>200</v>
      </c>
      <c r="M107" s="331" t="s">
        <v>492</v>
      </c>
      <c r="N107" s="332">
        <v>106.9</v>
      </c>
      <c r="O107" s="332">
        <v>66.67</v>
      </c>
      <c r="P107" s="90">
        <f t="shared" si="3"/>
        <v>46</v>
      </c>
      <c r="Q107" s="90">
        <f t="shared" si="4"/>
        <v>20</v>
      </c>
      <c r="R107" s="90">
        <f t="shared" si="5"/>
        <v>99</v>
      </c>
    </row>
    <row r="108" spans="1:18" ht="33.75">
      <c r="A108" s="329">
        <v>44865</v>
      </c>
      <c r="B108" s="330" t="s">
        <v>1129</v>
      </c>
      <c r="C108" s="330" t="s">
        <v>1130</v>
      </c>
      <c r="D108" s="331" t="s">
        <v>61</v>
      </c>
      <c r="E108" s="331" t="s">
        <v>77</v>
      </c>
      <c r="F108" s="332">
        <v>26.06</v>
      </c>
      <c r="G108" s="330" t="s">
        <v>1131</v>
      </c>
      <c r="H108" s="330" t="s">
        <v>1132</v>
      </c>
      <c r="I108" s="331" t="s">
        <v>1133</v>
      </c>
      <c r="J108" s="333" t="s">
        <v>491</v>
      </c>
      <c r="K108" s="329">
        <v>44865</v>
      </c>
      <c r="L108" s="332">
        <v>42.86</v>
      </c>
      <c r="M108" s="331" t="s">
        <v>492</v>
      </c>
      <c r="N108" s="332">
        <v>60.71</v>
      </c>
      <c r="O108" s="332">
        <v>66.67</v>
      </c>
      <c r="P108" s="90">
        <f t="shared" si="3"/>
        <v>110</v>
      </c>
      <c r="Q108" s="90">
        <f t="shared" si="4"/>
        <v>152</v>
      </c>
      <c r="R108" s="90">
        <f t="shared" si="5"/>
        <v>99</v>
      </c>
    </row>
    <row r="109" spans="1:18" ht="33.75">
      <c r="A109" s="329">
        <v>44777</v>
      </c>
      <c r="B109" s="330" t="s">
        <v>1936</v>
      </c>
      <c r="C109" s="330" t="s">
        <v>1937</v>
      </c>
      <c r="D109" s="331" t="s">
        <v>61</v>
      </c>
      <c r="E109" s="331" t="s">
        <v>77</v>
      </c>
      <c r="F109" s="332">
        <v>5117.7</v>
      </c>
      <c r="G109" s="330" t="s">
        <v>1938</v>
      </c>
      <c r="H109" s="330" t="s">
        <v>1939</v>
      </c>
      <c r="I109" s="331" t="s">
        <v>1940</v>
      </c>
      <c r="J109" s="333" t="s">
        <v>491</v>
      </c>
      <c r="K109" s="329">
        <v>44777</v>
      </c>
      <c r="L109" s="332">
        <v>5.91</v>
      </c>
      <c r="M109" s="331" t="s">
        <v>492</v>
      </c>
      <c r="N109" s="332">
        <v>40.049999999999997</v>
      </c>
      <c r="O109" s="332">
        <v>66.42</v>
      </c>
      <c r="P109" s="90">
        <f t="shared" si="3"/>
        <v>176</v>
      </c>
      <c r="Q109" s="90">
        <f t="shared" si="4"/>
        <v>366</v>
      </c>
      <c r="R109" s="90">
        <f t="shared" si="5"/>
        <v>101</v>
      </c>
    </row>
    <row r="110" spans="1:18" ht="33.75">
      <c r="A110" s="329">
        <v>44781</v>
      </c>
      <c r="B110" s="330" t="s">
        <v>1160</v>
      </c>
      <c r="C110" s="330" t="s">
        <v>1161</v>
      </c>
      <c r="D110" s="331" t="s">
        <v>61</v>
      </c>
      <c r="E110" s="331" t="s">
        <v>77</v>
      </c>
      <c r="F110" s="332">
        <v>477.04</v>
      </c>
      <c r="G110" s="330" t="s">
        <v>1162</v>
      </c>
      <c r="H110" s="330" t="s">
        <v>1163</v>
      </c>
      <c r="I110" s="331" t="s">
        <v>1164</v>
      </c>
      <c r="J110" s="333" t="s">
        <v>491</v>
      </c>
      <c r="K110" s="329">
        <v>44781</v>
      </c>
      <c r="L110" s="332">
        <v>41.31</v>
      </c>
      <c r="M110" s="331" t="s">
        <v>492</v>
      </c>
      <c r="N110" s="332">
        <v>44.36</v>
      </c>
      <c r="O110" s="332">
        <v>66.03</v>
      </c>
      <c r="P110" s="90">
        <f t="shared" si="3"/>
        <v>159</v>
      </c>
      <c r="Q110" s="90">
        <f t="shared" si="4"/>
        <v>161</v>
      </c>
      <c r="R110" s="90">
        <f t="shared" si="5"/>
        <v>102</v>
      </c>
    </row>
    <row r="111" spans="1:18" ht="56.25">
      <c r="A111" s="329">
        <v>44916</v>
      </c>
      <c r="B111" s="330" t="s">
        <v>814</v>
      </c>
      <c r="C111" s="330" t="s">
        <v>815</v>
      </c>
      <c r="D111" s="331" t="s">
        <v>61</v>
      </c>
      <c r="E111" s="331" t="s">
        <v>77</v>
      </c>
      <c r="F111" s="332">
        <v>219.61</v>
      </c>
      <c r="G111" s="330" t="s">
        <v>816</v>
      </c>
      <c r="H111" s="330" t="s">
        <v>817</v>
      </c>
      <c r="I111" s="331" t="s">
        <v>818</v>
      </c>
      <c r="J111" s="333" t="s">
        <v>491</v>
      </c>
      <c r="K111" s="329">
        <v>44916</v>
      </c>
      <c r="L111" s="332">
        <v>71.84</v>
      </c>
      <c r="M111" s="331" t="s">
        <v>492</v>
      </c>
      <c r="N111" s="332">
        <v>67.44</v>
      </c>
      <c r="O111" s="332">
        <v>65.900000000000006</v>
      </c>
      <c r="P111" s="90">
        <f t="shared" si="3"/>
        <v>96</v>
      </c>
      <c r="Q111" s="90">
        <f t="shared" si="4"/>
        <v>75</v>
      </c>
      <c r="R111" s="90">
        <f t="shared" si="5"/>
        <v>103</v>
      </c>
    </row>
    <row r="112" spans="1:18" ht="33.75">
      <c r="A112" s="329">
        <v>44866</v>
      </c>
      <c r="B112" s="330" t="s">
        <v>1029</v>
      </c>
      <c r="C112" s="330" t="s">
        <v>1030</v>
      </c>
      <c r="D112" s="331" t="s">
        <v>61</v>
      </c>
      <c r="E112" s="331" t="s">
        <v>77</v>
      </c>
      <c r="F112" s="332">
        <v>570</v>
      </c>
      <c r="G112" s="330" t="s">
        <v>1031</v>
      </c>
      <c r="H112" s="330" t="s">
        <v>1032</v>
      </c>
      <c r="I112" s="331" t="s">
        <v>1033</v>
      </c>
      <c r="J112" s="333" t="s">
        <v>491</v>
      </c>
      <c r="K112" s="329">
        <v>44866</v>
      </c>
      <c r="L112" s="332">
        <v>48.94</v>
      </c>
      <c r="M112" s="331" t="s">
        <v>492</v>
      </c>
      <c r="N112" s="332">
        <v>66.930000000000007</v>
      </c>
      <c r="O112" s="332">
        <v>65.349999999999994</v>
      </c>
      <c r="P112" s="90">
        <f t="shared" si="3"/>
        <v>97</v>
      </c>
      <c r="Q112" s="90">
        <f t="shared" si="4"/>
        <v>128</v>
      </c>
      <c r="R112" s="90">
        <f t="shared" si="5"/>
        <v>104</v>
      </c>
    </row>
    <row r="113" spans="1:18">
      <c r="A113" s="329">
        <v>44865</v>
      </c>
      <c r="B113" s="330" t="s">
        <v>949</v>
      </c>
      <c r="C113" s="330" t="s">
        <v>950</v>
      </c>
      <c r="D113" s="331" t="s">
        <v>61</v>
      </c>
      <c r="E113" s="331" t="s">
        <v>77</v>
      </c>
      <c r="F113" s="332">
        <v>89.8</v>
      </c>
      <c r="G113" s="330" t="s">
        <v>951</v>
      </c>
      <c r="H113" s="330" t="s">
        <v>952</v>
      </c>
      <c r="I113" s="331" t="s">
        <v>953</v>
      </c>
      <c r="J113" s="333" t="s">
        <v>491</v>
      </c>
      <c r="K113" s="329">
        <v>44865</v>
      </c>
      <c r="L113" s="332">
        <v>56.14</v>
      </c>
      <c r="M113" s="331" t="s">
        <v>492</v>
      </c>
      <c r="N113" s="332">
        <v>63.67</v>
      </c>
      <c r="O113" s="332">
        <v>65.31</v>
      </c>
      <c r="P113" s="90">
        <f t="shared" si="3"/>
        <v>103</v>
      </c>
      <c r="Q113" s="90">
        <f t="shared" si="4"/>
        <v>108</v>
      </c>
      <c r="R113" s="90">
        <f t="shared" si="5"/>
        <v>105</v>
      </c>
    </row>
    <row r="114" spans="1:18">
      <c r="A114" s="329">
        <v>44845</v>
      </c>
      <c r="B114" s="330" t="s">
        <v>700</v>
      </c>
      <c r="C114" s="330" t="s">
        <v>701</v>
      </c>
      <c r="D114" s="331" t="s">
        <v>61</v>
      </c>
      <c r="E114" s="331" t="s">
        <v>77</v>
      </c>
      <c r="F114" s="332">
        <v>2412.6799999999998</v>
      </c>
      <c r="G114" s="330" t="s">
        <v>702</v>
      </c>
      <c r="H114" s="330" t="s">
        <v>60</v>
      </c>
      <c r="I114" s="331" t="s">
        <v>703</v>
      </c>
      <c r="J114" s="333" t="s">
        <v>491</v>
      </c>
      <c r="K114" s="329">
        <v>44845</v>
      </c>
      <c r="L114" s="332">
        <v>103.43</v>
      </c>
      <c r="M114" s="331" t="s">
        <v>492</v>
      </c>
      <c r="N114" s="332">
        <v>106.49</v>
      </c>
      <c r="O114" s="332">
        <v>64.94</v>
      </c>
      <c r="P114" s="90">
        <f t="shared" si="3"/>
        <v>47</v>
      </c>
      <c r="Q114" s="90">
        <f t="shared" si="4"/>
        <v>50</v>
      </c>
      <c r="R114" s="90">
        <f t="shared" si="5"/>
        <v>106</v>
      </c>
    </row>
    <row r="115" spans="1:18">
      <c r="A115" s="329">
        <v>44686</v>
      </c>
      <c r="B115" s="330" t="s">
        <v>1165</v>
      </c>
      <c r="C115" s="330" t="s">
        <v>1166</v>
      </c>
      <c r="D115" s="331" t="s">
        <v>61</v>
      </c>
      <c r="E115" s="331" t="s">
        <v>77</v>
      </c>
      <c r="F115" s="332">
        <v>3937.64</v>
      </c>
      <c r="G115" s="330" t="s">
        <v>1167</v>
      </c>
      <c r="H115" s="330" t="s">
        <v>1168</v>
      </c>
      <c r="I115" s="331" t="s">
        <v>1169</v>
      </c>
      <c r="J115" s="333" t="s">
        <v>491</v>
      </c>
      <c r="K115" s="329">
        <v>44686</v>
      </c>
      <c r="L115" s="332">
        <v>40.81</v>
      </c>
      <c r="M115" s="331" t="s">
        <v>492</v>
      </c>
      <c r="N115" s="332">
        <v>37.35</v>
      </c>
      <c r="O115" s="332">
        <v>64.260000000000005</v>
      </c>
      <c r="P115" s="90">
        <f t="shared" si="3"/>
        <v>187</v>
      </c>
      <c r="Q115" s="90">
        <f t="shared" si="4"/>
        <v>163</v>
      </c>
      <c r="R115" s="90">
        <f t="shared" si="5"/>
        <v>107</v>
      </c>
    </row>
    <row r="116" spans="1:18" ht="33.75">
      <c r="A116" s="329">
        <v>44659</v>
      </c>
      <c r="B116" s="330" t="s">
        <v>1170</v>
      </c>
      <c r="C116" s="330" t="s">
        <v>1171</v>
      </c>
      <c r="D116" s="331" t="s">
        <v>61</v>
      </c>
      <c r="E116" s="331" t="s">
        <v>77</v>
      </c>
      <c r="F116" s="332">
        <v>1624.68</v>
      </c>
      <c r="G116" s="330" t="s">
        <v>1172</v>
      </c>
      <c r="H116" s="330" t="s">
        <v>1173</v>
      </c>
      <c r="I116" s="331" t="s">
        <v>1174</v>
      </c>
      <c r="J116" s="333" t="s">
        <v>491</v>
      </c>
      <c r="K116" s="329">
        <v>44659</v>
      </c>
      <c r="L116" s="332">
        <v>40.51</v>
      </c>
      <c r="M116" s="331" t="s">
        <v>492</v>
      </c>
      <c r="N116" s="332">
        <v>42.17</v>
      </c>
      <c r="O116" s="332">
        <v>64.25</v>
      </c>
      <c r="P116" s="90">
        <f t="shared" si="3"/>
        <v>168</v>
      </c>
      <c r="Q116" s="90">
        <f t="shared" si="4"/>
        <v>164</v>
      </c>
      <c r="R116" s="90">
        <f t="shared" si="5"/>
        <v>108</v>
      </c>
    </row>
    <row r="117" spans="1:18">
      <c r="A117" s="329">
        <v>44489</v>
      </c>
      <c r="B117" s="330" t="s">
        <v>349</v>
      </c>
      <c r="C117" s="330" t="s">
        <v>60</v>
      </c>
      <c r="D117" s="331" t="s">
        <v>61</v>
      </c>
      <c r="E117" s="331" t="s">
        <v>67</v>
      </c>
      <c r="F117" s="332">
        <v>1142.53</v>
      </c>
      <c r="G117" s="330" t="s">
        <v>350</v>
      </c>
      <c r="H117" s="330" t="s">
        <v>351</v>
      </c>
      <c r="I117" s="331" t="s">
        <v>352</v>
      </c>
      <c r="J117" s="333" t="s">
        <v>491</v>
      </c>
      <c r="K117" s="329">
        <v>44489</v>
      </c>
      <c r="L117" s="332">
        <v>42.69</v>
      </c>
      <c r="M117" s="331" t="s">
        <v>492</v>
      </c>
      <c r="N117" s="332">
        <v>45.02</v>
      </c>
      <c r="O117" s="332">
        <v>64.08</v>
      </c>
      <c r="P117" s="90">
        <f t="shared" si="3"/>
        <v>155</v>
      </c>
      <c r="Q117" s="90">
        <f t="shared" si="4"/>
        <v>153</v>
      </c>
      <c r="R117" s="90">
        <f t="shared" si="5"/>
        <v>109</v>
      </c>
    </row>
    <row r="118" spans="1:18">
      <c r="A118" s="329">
        <v>44404</v>
      </c>
      <c r="B118" s="330" t="s">
        <v>1096</v>
      </c>
      <c r="C118" s="330" t="s">
        <v>1097</v>
      </c>
      <c r="D118" s="331" t="s">
        <v>61</v>
      </c>
      <c r="E118" s="331" t="s">
        <v>77</v>
      </c>
      <c r="F118" s="332">
        <v>2.7</v>
      </c>
      <c r="G118" s="330" t="s">
        <v>1098</v>
      </c>
      <c r="H118" s="330" t="s">
        <v>60</v>
      </c>
      <c r="I118" s="331" t="s">
        <v>1099</v>
      </c>
      <c r="J118" s="333" t="s">
        <v>491</v>
      </c>
      <c r="K118" s="329">
        <v>44404</v>
      </c>
      <c r="L118" s="332">
        <v>44.61</v>
      </c>
      <c r="M118" s="331" t="s">
        <v>492</v>
      </c>
      <c r="N118" s="332">
        <v>46.34</v>
      </c>
      <c r="O118" s="332">
        <v>62.89</v>
      </c>
      <c r="P118" s="90">
        <f t="shared" si="3"/>
        <v>150</v>
      </c>
      <c r="Q118" s="90">
        <f t="shared" si="4"/>
        <v>145</v>
      </c>
      <c r="R118" s="90">
        <f t="shared" si="5"/>
        <v>110</v>
      </c>
    </row>
    <row r="119" spans="1:18">
      <c r="A119" s="329">
        <v>44917</v>
      </c>
      <c r="B119" s="330" t="s">
        <v>914</v>
      </c>
      <c r="C119" s="330" t="s">
        <v>915</v>
      </c>
      <c r="D119" s="331" t="s">
        <v>61</v>
      </c>
      <c r="E119" s="331" t="s">
        <v>77</v>
      </c>
      <c r="F119" s="332">
        <v>645.99</v>
      </c>
      <c r="G119" s="330" t="s">
        <v>916</v>
      </c>
      <c r="H119" s="330" t="s">
        <v>917</v>
      </c>
      <c r="I119" s="331" t="s">
        <v>918</v>
      </c>
      <c r="J119" s="333" t="s">
        <v>491</v>
      </c>
      <c r="K119" s="329">
        <v>44917</v>
      </c>
      <c r="L119" s="332">
        <v>60.59</v>
      </c>
      <c r="M119" s="331" t="s">
        <v>492</v>
      </c>
      <c r="N119" s="332">
        <v>53.86</v>
      </c>
      <c r="O119" s="332">
        <v>62.78</v>
      </c>
      <c r="P119" s="90">
        <f t="shared" si="3"/>
        <v>131</v>
      </c>
      <c r="Q119" s="90">
        <f t="shared" si="4"/>
        <v>98</v>
      </c>
      <c r="R119" s="90">
        <f t="shared" si="5"/>
        <v>111</v>
      </c>
    </row>
    <row r="120" spans="1:18">
      <c r="A120" s="329">
        <v>44103</v>
      </c>
      <c r="B120" s="330" t="s">
        <v>1067</v>
      </c>
      <c r="C120" s="330" t="s">
        <v>1068</v>
      </c>
      <c r="D120" s="331" t="s">
        <v>61</v>
      </c>
      <c r="E120" s="331" t="s">
        <v>77</v>
      </c>
      <c r="F120" s="332">
        <v>5.44</v>
      </c>
      <c r="G120" s="330" t="s">
        <v>1069</v>
      </c>
      <c r="H120" s="330" t="s">
        <v>60</v>
      </c>
      <c r="I120" s="331" t="s">
        <v>1070</v>
      </c>
      <c r="J120" s="333" t="s">
        <v>491</v>
      </c>
      <c r="K120" s="329">
        <v>44103</v>
      </c>
      <c r="L120" s="332">
        <v>46.83</v>
      </c>
      <c r="M120" s="331" t="s">
        <v>492</v>
      </c>
      <c r="N120" s="332">
        <v>54.36</v>
      </c>
      <c r="O120" s="332">
        <v>62.7</v>
      </c>
      <c r="P120" s="90">
        <f t="shared" si="3"/>
        <v>129</v>
      </c>
      <c r="Q120" s="90">
        <f t="shared" si="4"/>
        <v>137</v>
      </c>
      <c r="R120" s="90">
        <f t="shared" si="5"/>
        <v>112</v>
      </c>
    </row>
    <row r="121" spans="1:18" ht="78.75">
      <c r="A121" s="329">
        <v>44697</v>
      </c>
      <c r="B121" s="330" t="s">
        <v>878</v>
      </c>
      <c r="C121" s="330" t="s">
        <v>879</v>
      </c>
      <c r="D121" s="331" t="s">
        <v>61</v>
      </c>
      <c r="E121" s="331" t="s">
        <v>67</v>
      </c>
      <c r="F121" s="332">
        <v>467.58</v>
      </c>
      <c r="G121" s="330" t="s">
        <v>880</v>
      </c>
      <c r="H121" s="330" t="s">
        <v>881</v>
      </c>
      <c r="I121" s="331" t="s">
        <v>882</v>
      </c>
      <c r="J121" s="333" t="s">
        <v>491</v>
      </c>
      <c r="K121" s="329">
        <v>44697</v>
      </c>
      <c r="L121" s="332">
        <v>64.260000000000005</v>
      </c>
      <c r="M121" s="331" t="s">
        <v>492</v>
      </c>
      <c r="N121" s="332">
        <v>62.4</v>
      </c>
      <c r="O121" s="332">
        <v>62.3</v>
      </c>
      <c r="P121" s="90">
        <f t="shared" si="3"/>
        <v>108</v>
      </c>
      <c r="Q121" s="90">
        <f t="shared" si="4"/>
        <v>90</v>
      </c>
      <c r="R121" s="90">
        <f t="shared" si="5"/>
        <v>113</v>
      </c>
    </row>
    <row r="122" spans="1:18" ht="22.5">
      <c r="A122" s="329">
        <v>44775</v>
      </c>
      <c r="B122" s="330" t="s">
        <v>1812</v>
      </c>
      <c r="C122" s="330" t="s">
        <v>1813</v>
      </c>
      <c r="D122" s="331" t="s">
        <v>61</v>
      </c>
      <c r="E122" s="331" t="s">
        <v>77</v>
      </c>
      <c r="F122" s="332">
        <v>1330.08</v>
      </c>
      <c r="G122" s="330" t="s">
        <v>1814</v>
      </c>
      <c r="H122" s="330" t="s">
        <v>1815</v>
      </c>
      <c r="I122" s="331" t="s">
        <v>1816</v>
      </c>
      <c r="J122" s="333" t="s">
        <v>491</v>
      </c>
      <c r="K122" s="329">
        <v>44775</v>
      </c>
      <c r="L122" s="332">
        <v>9.89</v>
      </c>
      <c r="M122" s="331" t="s">
        <v>492</v>
      </c>
      <c r="N122" s="332">
        <v>19.96</v>
      </c>
      <c r="O122" s="332">
        <v>62.23</v>
      </c>
      <c r="P122" s="90">
        <f t="shared" si="3"/>
        <v>281</v>
      </c>
      <c r="Q122" s="90">
        <f t="shared" si="4"/>
        <v>336</v>
      </c>
      <c r="R122" s="90">
        <f t="shared" si="5"/>
        <v>114</v>
      </c>
    </row>
    <row r="123" spans="1:18" ht="22.5">
      <c r="A123" s="329">
        <v>44817</v>
      </c>
      <c r="B123" s="330" t="s">
        <v>895</v>
      </c>
      <c r="C123" s="330" t="s">
        <v>896</v>
      </c>
      <c r="D123" s="331" t="s">
        <v>61</v>
      </c>
      <c r="E123" s="331" t="s">
        <v>67</v>
      </c>
      <c r="F123" s="332">
        <v>17.100000000000001</v>
      </c>
      <c r="G123" s="330" t="s">
        <v>897</v>
      </c>
      <c r="H123" s="330" t="s">
        <v>898</v>
      </c>
      <c r="I123" s="331" t="s">
        <v>899</v>
      </c>
      <c r="J123" s="333" t="s">
        <v>491</v>
      </c>
      <c r="K123" s="329">
        <v>44817</v>
      </c>
      <c r="L123" s="332">
        <v>63.35</v>
      </c>
      <c r="M123" s="331" t="s">
        <v>492</v>
      </c>
      <c r="N123" s="332">
        <v>63.35</v>
      </c>
      <c r="O123" s="332">
        <v>61.52</v>
      </c>
      <c r="P123" s="90">
        <f t="shared" si="3"/>
        <v>104</v>
      </c>
      <c r="Q123" s="90">
        <f t="shared" si="4"/>
        <v>94</v>
      </c>
      <c r="R123" s="90">
        <f t="shared" si="5"/>
        <v>115</v>
      </c>
    </row>
    <row r="124" spans="1:18" ht="67.5">
      <c r="A124" s="329">
        <v>44872</v>
      </c>
      <c r="B124" s="330" t="s">
        <v>1054</v>
      </c>
      <c r="C124" s="330" t="s">
        <v>1055</v>
      </c>
      <c r="D124" s="331" t="s">
        <v>61</v>
      </c>
      <c r="E124" s="331" t="s">
        <v>67</v>
      </c>
      <c r="F124" s="332">
        <v>292.95999999999998</v>
      </c>
      <c r="G124" s="330" t="s">
        <v>1056</v>
      </c>
      <c r="H124" s="330" t="s">
        <v>1057</v>
      </c>
      <c r="I124" s="331" t="s">
        <v>1058</v>
      </c>
      <c r="J124" s="333" t="s">
        <v>491</v>
      </c>
      <c r="K124" s="329">
        <v>44872</v>
      </c>
      <c r="L124" s="332">
        <v>47.92</v>
      </c>
      <c r="M124" s="331" t="s">
        <v>492</v>
      </c>
      <c r="N124" s="332">
        <v>49.1</v>
      </c>
      <c r="O124" s="332">
        <v>60.34</v>
      </c>
      <c r="P124" s="90">
        <f t="shared" si="3"/>
        <v>142</v>
      </c>
      <c r="Q124" s="90">
        <f t="shared" si="4"/>
        <v>134</v>
      </c>
      <c r="R124" s="90">
        <f t="shared" si="5"/>
        <v>116</v>
      </c>
    </row>
    <row r="125" spans="1:18">
      <c r="A125" s="329">
        <v>44874</v>
      </c>
      <c r="B125" s="330" t="s">
        <v>954</v>
      </c>
      <c r="C125" s="330" t="s">
        <v>955</v>
      </c>
      <c r="D125" s="331" t="s">
        <v>61</v>
      </c>
      <c r="E125" s="331" t="s">
        <v>77</v>
      </c>
      <c r="F125" s="332">
        <v>12246.88</v>
      </c>
      <c r="G125" s="330" t="s">
        <v>956</v>
      </c>
      <c r="H125" s="330" t="s">
        <v>60</v>
      </c>
      <c r="I125" s="331" t="s">
        <v>957</v>
      </c>
      <c r="J125" s="333" t="s">
        <v>491</v>
      </c>
      <c r="K125" s="329">
        <v>44874</v>
      </c>
      <c r="L125" s="332">
        <v>55.98</v>
      </c>
      <c r="M125" s="331" t="s">
        <v>492</v>
      </c>
      <c r="N125" s="332">
        <v>56.52</v>
      </c>
      <c r="O125" s="332">
        <v>60.14</v>
      </c>
      <c r="P125" s="90">
        <f t="shared" si="3"/>
        <v>124</v>
      </c>
      <c r="Q125" s="90">
        <f t="shared" si="4"/>
        <v>109</v>
      </c>
      <c r="R125" s="90">
        <f t="shared" si="5"/>
        <v>117</v>
      </c>
    </row>
    <row r="126" spans="1:18">
      <c r="A126" s="329">
        <v>44781</v>
      </c>
      <c r="B126" s="330" t="s">
        <v>1018</v>
      </c>
      <c r="C126" s="330" t="s">
        <v>1019</v>
      </c>
      <c r="D126" s="331" t="s">
        <v>61</v>
      </c>
      <c r="E126" s="331" t="s">
        <v>77</v>
      </c>
      <c r="F126" s="332">
        <v>6887.76</v>
      </c>
      <c r="G126" s="330" t="s">
        <v>1020</v>
      </c>
      <c r="H126" s="330" t="s">
        <v>60</v>
      </c>
      <c r="I126" s="331" t="s">
        <v>1021</v>
      </c>
      <c r="J126" s="333" t="s">
        <v>491</v>
      </c>
      <c r="K126" s="329">
        <v>44781</v>
      </c>
      <c r="L126" s="332">
        <v>49.31</v>
      </c>
      <c r="M126" s="331" t="s">
        <v>492</v>
      </c>
      <c r="N126" s="332">
        <v>49.39</v>
      </c>
      <c r="O126" s="332">
        <v>60.06</v>
      </c>
      <c r="P126" s="90">
        <f t="shared" si="3"/>
        <v>141</v>
      </c>
      <c r="Q126" s="90">
        <f t="shared" si="4"/>
        <v>125</v>
      </c>
      <c r="R126" s="90">
        <f t="shared" si="5"/>
        <v>118</v>
      </c>
    </row>
    <row r="127" spans="1:18" ht="56.25">
      <c r="A127" s="329">
        <v>44834</v>
      </c>
      <c r="B127" s="330" t="s">
        <v>761</v>
      </c>
      <c r="C127" s="330" t="s">
        <v>762</v>
      </c>
      <c r="D127" s="331" t="s">
        <v>61</v>
      </c>
      <c r="E127" s="331" t="s">
        <v>77</v>
      </c>
      <c r="F127" s="332">
        <v>425.46</v>
      </c>
      <c r="G127" s="330" t="s">
        <v>763</v>
      </c>
      <c r="H127" s="330" t="s">
        <v>764</v>
      </c>
      <c r="I127" s="331" t="s">
        <v>765</v>
      </c>
      <c r="J127" s="333" t="s">
        <v>491</v>
      </c>
      <c r="K127" s="329">
        <v>44834</v>
      </c>
      <c r="L127" s="332">
        <v>82.65</v>
      </c>
      <c r="M127" s="331" t="s">
        <v>492</v>
      </c>
      <c r="N127" s="332">
        <v>85.19</v>
      </c>
      <c r="O127" s="332">
        <v>60</v>
      </c>
      <c r="P127" s="90">
        <f t="shared" si="3"/>
        <v>64</v>
      </c>
      <c r="Q127" s="90">
        <f t="shared" si="4"/>
        <v>63</v>
      </c>
      <c r="R127" s="90">
        <f t="shared" si="5"/>
        <v>119</v>
      </c>
    </row>
    <row r="128" spans="1:18" ht="22.5">
      <c r="A128" s="329">
        <v>44894</v>
      </c>
      <c r="B128" s="330" t="s">
        <v>851</v>
      </c>
      <c r="C128" s="330" t="s">
        <v>852</v>
      </c>
      <c r="D128" s="331" t="s">
        <v>61</v>
      </c>
      <c r="E128" s="331" t="s">
        <v>77</v>
      </c>
      <c r="F128" s="332">
        <v>699.21</v>
      </c>
      <c r="G128" s="330" t="s">
        <v>853</v>
      </c>
      <c r="H128" s="330" t="s">
        <v>854</v>
      </c>
      <c r="I128" s="331" t="s">
        <v>855</v>
      </c>
      <c r="J128" s="333" t="s">
        <v>491</v>
      </c>
      <c r="K128" s="329">
        <v>44894</v>
      </c>
      <c r="L128" s="332">
        <v>66.67</v>
      </c>
      <c r="M128" s="331" t="s">
        <v>492</v>
      </c>
      <c r="N128" s="332">
        <v>69.2</v>
      </c>
      <c r="O128" s="332">
        <v>59.49</v>
      </c>
      <c r="P128" s="90">
        <f t="shared" si="3"/>
        <v>92</v>
      </c>
      <c r="Q128" s="90">
        <f t="shared" si="4"/>
        <v>84</v>
      </c>
      <c r="R128" s="90">
        <f t="shared" si="5"/>
        <v>120</v>
      </c>
    </row>
    <row r="129" spans="1:18" ht="22.5">
      <c r="A129" s="329">
        <v>44803</v>
      </c>
      <c r="B129" s="330" t="s">
        <v>667</v>
      </c>
      <c r="C129" s="330" t="s">
        <v>668</v>
      </c>
      <c r="D129" s="331" t="s">
        <v>61</v>
      </c>
      <c r="E129" s="331" t="s">
        <v>67</v>
      </c>
      <c r="F129" s="332">
        <v>160.38</v>
      </c>
      <c r="G129" s="330" t="s">
        <v>2137</v>
      </c>
      <c r="H129" s="330" t="s">
        <v>669</v>
      </c>
      <c r="I129" s="331" t="s">
        <v>2138</v>
      </c>
      <c r="J129" s="333" t="s">
        <v>491</v>
      </c>
      <c r="K129" s="329">
        <v>44803</v>
      </c>
      <c r="L129" s="332">
        <v>1.1399999999999999</v>
      </c>
      <c r="M129" s="331" t="s">
        <v>492</v>
      </c>
      <c r="N129" s="332">
        <v>7.23</v>
      </c>
      <c r="O129" s="332">
        <v>58.93</v>
      </c>
      <c r="P129" s="90">
        <f t="shared" si="3"/>
        <v>371</v>
      </c>
      <c r="Q129" s="90">
        <f t="shared" si="4"/>
        <v>412</v>
      </c>
      <c r="R129" s="90">
        <f t="shared" si="5"/>
        <v>121</v>
      </c>
    </row>
    <row r="130" spans="1:18" ht="22.5">
      <c r="A130" s="329">
        <v>43931</v>
      </c>
      <c r="B130" s="330" t="s">
        <v>631</v>
      </c>
      <c r="C130" s="330" t="s">
        <v>632</v>
      </c>
      <c r="D130" s="331" t="s">
        <v>61</v>
      </c>
      <c r="E130" s="331" t="s">
        <v>77</v>
      </c>
      <c r="F130" s="332">
        <v>303.83</v>
      </c>
      <c r="G130" s="330" t="s">
        <v>633</v>
      </c>
      <c r="H130" s="330" t="s">
        <v>60</v>
      </c>
      <c r="I130" s="331" t="s">
        <v>634</v>
      </c>
      <c r="J130" s="333" t="s">
        <v>491</v>
      </c>
      <c r="K130" s="329">
        <v>43931</v>
      </c>
      <c r="L130" s="332">
        <v>124.61</v>
      </c>
      <c r="M130" s="331" t="s">
        <v>492</v>
      </c>
      <c r="N130" s="332">
        <v>158.41999999999999</v>
      </c>
      <c r="O130" s="332">
        <v>58.9</v>
      </c>
      <c r="P130" s="90">
        <f t="shared" si="3"/>
        <v>29</v>
      </c>
      <c r="Q130" s="90">
        <f t="shared" si="4"/>
        <v>34</v>
      </c>
      <c r="R130" s="90">
        <f t="shared" si="5"/>
        <v>122</v>
      </c>
    </row>
    <row r="131" spans="1:18" ht="22.5">
      <c r="A131" s="329">
        <v>44868</v>
      </c>
      <c r="B131" s="330" t="s">
        <v>1022</v>
      </c>
      <c r="C131" s="330" t="s">
        <v>1023</v>
      </c>
      <c r="D131" s="331" t="s">
        <v>61</v>
      </c>
      <c r="E131" s="331" t="s">
        <v>77</v>
      </c>
      <c r="F131" s="332">
        <v>993.33</v>
      </c>
      <c r="G131" s="330" t="s">
        <v>1024</v>
      </c>
      <c r="H131" s="330" t="s">
        <v>60</v>
      </c>
      <c r="I131" s="331" t="s">
        <v>1025</v>
      </c>
      <c r="J131" s="333" t="s">
        <v>491</v>
      </c>
      <c r="K131" s="329">
        <v>44868</v>
      </c>
      <c r="L131" s="332">
        <v>49.25</v>
      </c>
      <c r="M131" s="331" t="s">
        <v>492</v>
      </c>
      <c r="N131" s="332">
        <v>55.9</v>
      </c>
      <c r="O131" s="332">
        <v>58.55</v>
      </c>
      <c r="P131" s="90">
        <f t="shared" si="3"/>
        <v>126</v>
      </c>
      <c r="Q131" s="90">
        <f t="shared" si="4"/>
        <v>126</v>
      </c>
      <c r="R131" s="90">
        <f t="shared" si="5"/>
        <v>123</v>
      </c>
    </row>
    <row r="132" spans="1:18">
      <c r="A132" s="329">
        <v>44298</v>
      </c>
      <c r="B132" s="330" t="s">
        <v>830</v>
      </c>
      <c r="C132" s="330" t="s">
        <v>60</v>
      </c>
      <c r="D132" s="331" t="s">
        <v>61</v>
      </c>
      <c r="E132" s="331" t="s">
        <v>67</v>
      </c>
      <c r="F132" s="332">
        <v>248.3</v>
      </c>
      <c r="G132" s="330" t="s">
        <v>831</v>
      </c>
      <c r="H132" s="330" t="s">
        <v>60</v>
      </c>
      <c r="I132" s="331" t="s">
        <v>832</v>
      </c>
      <c r="J132" s="333" t="s">
        <v>491</v>
      </c>
      <c r="K132" s="329">
        <v>44298</v>
      </c>
      <c r="L132" s="332">
        <v>69.400000000000006</v>
      </c>
      <c r="M132" s="331" t="s">
        <v>492</v>
      </c>
      <c r="N132" s="332">
        <v>66.37</v>
      </c>
      <c r="O132" s="332">
        <v>58.52</v>
      </c>
      <c r="P132" s="90">
        <f t="shared" si="3"/>
        <v>99</v>
      </c>
      <c r="Q132" s="90">
        <f t="shared" si="4"/>
        <v>79</v>
      </c>
      <c r="R132" s="90">
        <f t="shared" si="5"/>
        <v>124</v>
      </c>
    </row>
    <row r="133" spans="1:18" ht="56.25">
      <c r="A133" s="329">
        <v>44901</v>
      </c>
      <c r="B133" s="330" t="s">
        <v>1254</v>
      </c>
      <c r="C133" s="330" t="s">
        <v>1255</v>
      </c>
      <c r="D133" s="331" t="s">
        <v>61</v>
      </c>
      <c r="E133" s="331" t="s">
        <v>77</v>
      </c>
      <c r="F133" s="332">
        <v>5540.27</v>
      </c>
      <c r="G133" s="330" t="s">
        <v>1256</v>
      </c>
      <c r="H133" s="330" t="s">
        <v>1257</v>
      </c>
      <c r="I133" s="331" t="s">
        <v>1258</v>
      </c>
      <c r="J133" s="333" t="s">
        <v>491</v>
      </c>
      <c r="K133" s="329">
        <v>44901</v>
      </c>
      <c r="L133" s="332">
        <v>33.479999999999997</v>
      </c>
      <c r="M133" s="331" t="s">
        <v>492</v>
      </c>
      <c r="N133" s="332">
        <v>36.049999999999997</v>
      </c>
      <c r="O133" s="332">
        <v>58.52</v>
      </c>
      <c r="P133" s="90">
        <f t="shared" si="3"/>
        <v>190</v>
      </c>
      <c r="Q133" s="90">
        <f t="shared" si="4"/>
        <v>186</v>
      </c>
      <c r="R133" s="90">
        <f t="shared" si="5"/>
        <v>124</v>
      </c>
    </row>
    <row r="134" spans="1:18">
      <c r="A134" s="329">
        <v>44643</v>
      </c>
      <c r="B134" s="330" t="s">
        <v>936</v>
      </c>
      <c r="C134" s="330" t="s">
        <v>60</v>
      </c>
      <c r="D134" s="331" t="s">
        <v>61</v>
      </c>
      <c r="E134" s="331" t="s">
        <v>67</v>
      </c>
      <c r="F134" s="332">
        <v>10.37</v>
      </c>
      <c r="G134" s="330" t="s">
        <v>937</v>
      </c>
      <c r="H134" s="330" t="s">
        <v>60</v>
      </c>
      <c r="I134" s="331" t="s">
        <v>938</v>
      </c>
      <c r="J134" s="333" t="s">
        <v>491</v>
      </c>
      <c r="K134" s="329">
        <v>44643</v>
      </c>
      <c r="L134" s="332">
        <v>58.6</v>
      </c>
      <c r="M134" s="331" t="s">
        <v>492</v>
      </c>
      <c r="N134" s="332">
        <v>58.6</v>
      </c>
      <c r="O134" s="332">
        <v>58.5</v>
      </c>
      <c r="P134" s="90">
        <f t="shared" si="3"/>
        <v>116</v>
      </c>
      <c r="Q134" s="90">
        <f t="shared" si="4"/>
        <v>104</v>
      </c>
      <c r="R134" s="90">
        <f t="shared" si="5"/>
        <v>126</v>
      </c>
    </row>
    <row r="135" spans="1:18" ht="22.5">
      <c r="A135" s="329">
        <v>44055</v>
      </c>
      <c r="B135" s="330" t="s">
        <v>2278</v>
      </c>
      <c r="C135" s="330" t="s">
        <v>60</v>
      </c>
      <c r="D135" s="331" t="s">
        <v>61</v>
      </c>
      <c r="E135" s="331" t="s">
        <v>67</v>
      </c>
      <c r="F135" s="332">
        <v>900.85</v>
      </c>
      <c r="G135" s="330" t="s">
        <v>2279</v>
      </c>
      <c r="H135" s="330" t="s">
        <v>2280</v>
      </c>
      <c r="I135" s="331" t="s">
        <v>2281</v>
      </c>
      <c r="J135" s="333" t="s">
        <v>491</v>
      </c>
      <c r="K135" s="329">
        <v>44055</v>
      </c>
      <c r="L135" s="332">
        <v>-5</v>
      </c>
      <c r="M135" s="331" t="s">
        <v>492</v>
      </c>
      <c r="N135" s="332">
        <v>10.77</v>
      </c>
      <c r="O135" s="332">
        <v>58.42</v>
      </c>
      <c r="P135" s="90">
        <f t="shared" si="3"/>
        <v>339</v>
      </c>
      <c r="Q135" s="90">
        <f t="shared" si="4"/>
        <v>447</v>
      </c>
      <c r="R135" s="90">
        <f t="shared" si="5"/>
        <v>127</v>
      </c>
    </row>
    <row r="136" spans="1:18" ht="22.5">
      <c r="A136" s="329">
        <v>44293</v>
      </c>
      <c r="B136" s="330" t="s">
        <v>1026</v>
      </c>
      <c r="C136" s="330" t="s">
        <v>1027</v>
      </c>
      <c r="D136" s="331" t="s">
        <v>61</v>
      </c>
      <c r="E136" s="331" t="s">
        <v>77</v>
      </c>
      <c r="F136" s="332">
        <v>557.01</v>
      </c>
      <c r="G136" s="330" t="s">
        <v>60</v>
      </c>
      <c r="H136" s="330" t="s">
        <v>60</v>
      </c>
      <c r="I136" s="331" t="s">
        <v>1028</v>
      </c>
      <c r="J136" s="333" t="s">
        <v>491</v>
      </c>
      <c r="K136" s="329">
        <v>44293</v>
      </c>
      <c r="L136" s="332">
        <v>49.01</v>
      </c>
      <c r="M136" s="331" t="s">
        <v>492</v>
      </c>
      <c r="N136" s="332">
        <v>59.01</v>
      </c>
      <c r="O136" s="332">
        <v>58.17</v>
      </c>
      <c r="P136" s="90">
        <f t="shared" si="3"/>
        <v>115</v>
      </c>
      <c r="Q136" s="90">
        <f t="shared" si="4"/>
        <v>127</v>
      </c>
      <c r="R136" s="90">
        <f t="shared" si="5"/>
        <v>128</v>
      </c>
    </row>
    <row r="137" spans="1:18" ht="22.5">
      <c r="A137" s="329">
        <v>44747</v>
      </c>
      <c r="B137" s="330" t="s">
        <v>1223</v>
      </c>
      <c r="C137" s="330" t="s">
        <v>1224</v>
      </c>
      <c r="D137" s="331" t="s">
        <v>61</v>
      </c>
      <c r="E137" s="331" t="s">
        <v>77</v>
      </c>
      <c r="F137" s="332">
        <v>458.18</v>
      </c>
      <c r="G137" s="330" t="s">
        <v>1225</v>
      </c>
      <c r="H137" s="330" t="s">
        <v>60</v>
      </c>
      <c r="I137" s="331" t="s">
        <v>1226</v>
      </c>
      <c r="J137" s="333" t="s">
        <v>491</v>
      </c>
      <c r="K137" s="329">
        <v>44747</v>
      </c>
      <c r="L137" s="332">
        <v>36</v>
      </c>
      <c r="M137" s="331" t="s">
        <v>492</v>
      </c>
      <c r="N137" s="332">
        <v>38.21</v>
      </c>
      <c r="O137" s="332">
        <v>58.14</v>
      </c>
      <c r="P137" s="90">
        <f t="shared" ref="P137:P200" si="6">RANK(N137,$N$9:$N$618)</f>
        <v>183</v>
      </c>
      <c r="Q137" s="90">
        <f t="shared" ref="Q137:Q200" si="7">RANK(L137,$L$9:$L$618)</f>
        <v>177</v>
      </c>
      <c r="R137" s="90">
        <f t="shared" ref="R137:R200" si="8">RANK(O137,$O$9:$O$618)</f>
        <v>129</v>
      </c>
    </row>
    <row r="138" spans="1:18" ht="22.5">
      <c r="A138" s="329">
        <v>44907</v>
      </c>
      <c r="B138" s="330" t="s">
        <v>1555</v>
      </c>
      <c r="C138" s="330" t="s">
        <v>1556</v>
      </c>
      <c r="D138" s="331" t="s">
        <v>61</v>
      </c>
      <c r="E138" s="331" t="s">
        <v>77</v>
      </c>
      <c r="F138" s="332">
        <v>30245.79</v>
      </c>
      <c r="G138" s="330" t="s">
        <v>1557</v>
      </c>
      <c r="H138" s="330" t="s">
        <v>60</v>
      </c>
      <c r="I138" s="331" t="s">
        <v>1558</v>
      </c>
      <c r="J138" s="333" t="s">
        <v>491</v>
      </c>
      <c r="K138" s="329">
        <v>44907</v>
      </c>
      <c r="L138" s="332">
        <v>19.75</v>
      </c>
      <c r="M138" s="331" t="s">
        <v>492</v>
      </c>
      <c r="N138" s="332">
        <v>18.3</v>
      </c>
      <c r="O138" s="332">
        <v>56.92</v>
      </c>
      <c r="P138" s="90">
        <f t="shared" si="6"/>
        <v>290</v>
      </c>
      <c r="Q138" s="90">
        <f t="shared" si="7"/>
        <v>265</v>
      </c>
      <c r="R138" s="90">
        <f t="shared" si="8"/>
        <v>130</v>
      </c>
    </row>
    <row r="139" spans="1:18" ht="22.5">
      <c r="A139" s="329">
        <v>44747</v>
      </c>
      <c r="B139" s="330" t="s">
        <v>1003</v>
      </c>
      <c r="C139" s="330" t="s">
        <v>1004</v>
      </c>
      <c r="D139" s="331" t="s">
        <v>61</v>
      </c>
      <c r="E139" s="331" t="s">
        <v>67</v>
      </c>
      <c r="F139" s="332">
        <v>2638.06</v>
      </c>
      <c r="G139" s="330" t="s">
        <v>1005</v>
      </c>
      <c r="H139" s="330" t="s">
        <v>1006</v>
      </c>
      <c r="I139" s="331" t="s">
        <v>1007</v>
      </c>
      <c r="J139" s="333" t="s">
        <v>491</v>
      </c>
      <c r="K139" s="329">
        <v>44747</v>
      </c>
      <c r="L139" s="332">
        <v>52.05</v>
      </c>
      <c r="M139" s="331" t="s">
        <v>492</v>
      </c>
      <c r="N139" s="332">
        <v>55.32</v>
      </c>
      <c r="O139" s="332">
        <v>56.82</v>
      </c>
      <c r="P139" s="90">
        <f t="shared" si="6"/>
        <v>127</v>
      </c>
      <c r="Q139" s="90">
        <f t="shared" si="7"/>
        <v>121</v>
      </c>
      <c r="R139" s="90">
        <f t="shared" si="8"/>
        <v>131</v>
      </c>
    </row>
    <row r="140" spans="1:18">
      <c r="A140" s="329">
        <v>44817</v>
      </c>
      <c r="B140" s="330" t="s">
        <v>805</v>
      </c>
      <c r="C140" s="330" t="s">
        <v>806</v>
      </c>
      <c r="D140" s="331" t="s">
        <v>61</v>
      </c>
      <c r="E140" s="331" t="s">
        <v>77</v>
      </c>
      <c r="F140" s="332">
        <v>3223.37</v>
      </c>
      <c r="G140" s="330" t="s">
        <v>60</v>
      </c>
      <c r="H140" s="330" t="s">
        <v>807</v>
      </c>
      <c r="I140" s="331" t="s">
        <v>808</v>
      </c>
      <c r="J140" s="333" t="s">
        <v>491</v>
      </c>
      <c r="K140" s="329">
        <v>44817</v>
      </c>
      <c r="L140" s="332">
        <v>74.84</v>
      </c>
      <c r="M140" s="331" t="s">
        <v>492</v>
      </c>
      <c r="N140" s="332">
        <v>82.63</v>
      </c>
      <c r="O140" s="332">
        <v>56.19</v>
      </c>
      <c r="P140" s="90">
        <f t="shared" si="6"/>
        <v>68</v>
      </c>
      <c r="Q140" s="90">
        <f t="shared" si="7"/>
        <v>73</v>
      </c>
      <c r="R140" s="90">
        <f t="shared" si="8"/>
        <v>132</v>
      </c>
    </row>
    <row r="141" spans="1:18">
      <c r="A141" s="329">
        <v>44489</v>
      </c>
      <c r="B141" s="330" t="s">
        <v>861</v>
      </c>
      <c r="C141" s="330" t="s">
        <v>862</v>
      </c>
      <c r="D141" s="331" t="s">
        <v>61</v>
      </c>
      <c r="E141" s="331" t="s">
        <v>77</v>
      </c>
      <c r="F141" s="332">
        <v>185.44</v>
      </c>
      <c r="G141" s="330" t="s">
        <v>863</v>
      </c>
      <c r="H141" s="330" t="s">
        <v>60</v>
      </c>
      <c r="I141" s="331" t="s">
        <v>864</v>
      </c>
      <c r="J141" s="333" t="s">
        <v>491</v>
      </c>
      <c r="K141" s="329">
        <v>44489</v>
      </c>
      <c r="L141" s="332">
        <v>66.040000000000006</v>
      </c>
      <c r="M141" s="331" t="s">
        <v>492</v>
      </c>
      <c r="N141" s="332">
        <v>54.93</v>
      </c>
      <c r="O141" s="332">
        <v>56.03</v>
      </c>
      <c r="P141" s="90">
        <f t="shared" si="6"/>
        <v>128</v>
      </c>
      <c r="Q141" s="90">
        <f t="shared" si="7"/>
        <v>86</v>
      </c>
      <c r="R141" s="90">
        <f t="shared" si="8"/>
        <v>133</v>
      </c>
    </row>
    <row r="142" spans="1:18" ht="22.5">
      <c r="A142" s="329">
        <v>44747</v>
      </c>
      <c r="B142" s="330" t="s">
        <v>752</v>
      </c>
      <c r="C142" s="330" t="s">
        <v>753</v>
      </c>
      <c r="D142" s="331" t="s">
        <v>61</v>
      </c>
      <c r="E142" s="331" t="s">
        <v>77</v>
      </c>
      <c r="F142" s="332">
        <v>15.57</v>
      </c>
      <c r="G142" s="330" t="s">
        <v>754</v>
      </c>
      <c r="H142" s="330" t="s">
        <v>755</v>
      </c>
      <c r="I142" s="331" t="s">
        <v>756</v>
      </c>
      <c r="J142" s="333" t="s">
        <v>491</v>
      </c>
      <c r="K142" s="329">
        <v>44747</v>
      </c>
      <c r="L142" s="332">
        <v>87.83</v>
      </c>
      <c r="M142" s="331" t="s">
        <v>492</v>
      </c>
      <c r="N142" s="332">
        <v>71.790000000000006</v>
      </c>
      <c r="O142" s="332">
        <v>56</v>
      </c>
      <c r="P142" s="90">
        <f t="shared" si="6"/>
        <v>81</v>
      </c>
      <c r="Q142" s="90">
        <f t="shared" si="7"/>
        <v>61</v>
      </c>
      <c r="R142" s="90">
        <f t="shared" si="8"/>
        <v>134</v>
      </c>
    </row>
    <row r="143" spans="1:18" ht="33.75">
      <c r="A143" s="329">
        <v>44778</v>
      </c>
      <c r="B143" s="330" t="s">
        <v>1497</v>
      </c>
      <c r="C143" s="330" t="s">
        <v>1498</v>
      </c>
      <c r="D143" s="331" t="s">
        <v>61</v>
      </c>
      <c r="E143" s="331" t="s">
        <v>77</v>
      </c>
      <c r="F143" s="332">
        <v>1829.22</v>
      </c>
      <c r="G143" s="330" t="s">
        <v>782</v>
      </c>
      <c r="H143" s="330" t="s">
        <v>1499</v>
      </c>
      <c r="I143" s="331" t="s">
        <v>1500</v>
      </c>
      <c r="J143" s="333" t="s">
        <v>491</v>
      </c>
      <c r="K143" s="329">
        <v>44778</v>
      </c>
      <c r="L143" s="332">
        <v>22.02</v>
      </c>
      <c r="M143" s="331" t="s">
        <v>492</v>
      </c>
      <c r="N143" s="332">
        <v>32.58</v>
      </c>
      <c r="O143" s="332">
        <v>55.89</v>
      </c>
      <c r="P143" s="90">
        <f t="shared" si="6"/>
        <v>208</v>
      </c>
      <c r="Q143" s="90">
        <f t="shared" si="7"/>
        <v>250</v>
      </c>
      <c r="R143" s="90">
        <f t="shared" si="8"/>
        <v>135</v>
      </c>
    </row>
    <row r="144" spans="1:18">
      <c r="A144" s="329">
        <v>44785</v>
      </c>
      <c r="B144" s="330" t="s">
        <v>941</v>
      </c>
      <c r="C144" s="330" t="s">
        <v>942</v>
      </c>
      <c r="D144" s="331" t="s">
        <v>61</v>
      </c>
      <c r="E144" s="331" t="s">
        <v>77</v>
      </c>
      <c r="F144" s="332">
        <v>98.05</v>
      </c>
      <c r="G144" s="330" t="s">
        <v>943</v>
      </c>
      <c r="H144" s="330" t="s">
        <v>60</v>
      </c>
      <c r="I144" s="331" t="s">
        <v>944</v>
      </c>
      <c r="J144" s="333" t="s">
        <v>491</v>
      </c>
      <c r="K144" s="329">
        <v>44785</v>
      </c>
      <c r="L144" s="332">
        <v>57.12</v>
      </c>
      <c r="M144" s="331" t="s">
        <v>492</v>
      </c>
      <c r="N144" s="332">
        <v>57.12</v>
      </c>
      <c r="O144" s="332">
        <v>55.71</v>
      </c>
      <c r="P144" s="90">
        <f t="shared" si="6"/>
        <v>123</v>
      </c>
      <c r="Q144" s="90">
        <f t="shared" si="7"/>
        <v>106</v>
      </c>
      <c r="R144" s="90">
        <f t="shared" si="8"/>
        <v>136</v>
      </c>
    </row>
    <row r="145" spans="1:18">
      <c r="A145" s="329">
        <v>44454</v>
      </c>
      <c r="B145" s="330" t="s">
        <v>900</v>
      </c>
      <c r="C145" s="330" t="s">
        <v>901</v>
      </c>
      <c r="D145" s="331" t="s">
        <v>61</v>
      </c>
      <c r="E145" s="331" t="s">
        <v>67</v>
      </c>
      <c r="F145" s="332">
        <v>519.33000000000004</v>
      </c>
      <c r="G145" s="330" t="s">
        <v>902</v>
      </c>
      <c r="H145" s="330" t="s">
        <v>903</v>
      </c>
      <c r="I145" s="331" t="s">
        <v>904</v>
      </c>
      <c r="J145" s="333" t="s">
        <v>491</v>
      </c>
      <c r="K145" s="329">
        <v>44454</v>
      </c>
      <c r="L145" s="332">
        <v>62.97</v>
      </c>
      <c r="M145" s="331" t="s">
        <v>492</v>
      </c>
      <c r="N145" s="332">
        <v>71.47</v>
      </c>
      <c r="O145" s="332">
        <v>55.67</v>
      </c>
      <c r="P145" s="90">
        <f t="shared" si="6"/>
        <v>82</v>
      </c>
      <c r="Q145" s="90">
        <f t="shared" si="7"/>
        <v>95</v>
      </c>
      <c r="R145" s="90">
        <f t="shared" si="8"/>
        <v>137</v>
      </c>
    </row>
    <row r="146" spans="1:18" ht="22.5">
      <c r="A146" s="329">
        <v>44803</v>
      </c>
      <c r="B146" s="330" t="s">
        <v>1148</v>
      </c>
      <c r="C146" s="330" t="s">
        <v>1149</v>
      </c>
      <c r="D146" s="331" t="s">
        <v>61</v>
      </c>
      <c r="E146" s="331" t="s">
        <v>77</v>
      </c>
      <c r="F146" s="332">
        <v>137.49</v>
      </c>
      <c r="G146" s="330" t="s">
        <v>1150</v>
      </c>
      <c r="H146" s="330" t="s">
        <v>1151</v>
      </c>
      <c r="I146" s="331" t="s">
        <v>1152</v>
      </c>
      <c r="J146" s="333" t="s">
        <v>491</v>
      </c>
      <c r="K146" s="329">
        <v>44803</v>
      </c>
      <c r="L146" s="332">
        <v>42.48</v>
      </c>
      <c r="M146" s="331" t="s">
        <v>492</v>
      </c>
      <c r="N146" s="332">
        <v>39.51</v>
      </c>
      <c r="O146" s="332">
        <v>55.57</v>
      </c>
      <c r="P146" s="90">
        <f t="shared" si="6"/>
        <v>178</v>
      </c>
      <c r="Q146" s="90">
        <f t="shared" si="7"/>
        <v>157</v>
      </c>
      <c r="R146" s="90">
        <f t="shared" si="8"/>
        <v>138</v>
      </c>
    </row>
    <row r="147" spans="1:18" ht="33.75">
      <c r="A147" s="329">
        <v>44579</v>
      </c>
      <c r="B147" s="330" t="s">
        <v>1087</v>
      </c>
      <c r="C147" s="330" t="s">
        <v>1088</v>
      </c>
      <c r="D147" s="331" t="s">
        <v>61</v>
      </c>
      <c r="E147" s="331" t="s">
        <v>77</v>
      </c>
      <c r="F147" s="332">
        <v>79590.14</v>
      </c>
      <c r="G147" s="330" t="s">
        <v>1089</v>
      </c>
      <c r="H147" s="330" t="s">
        <v>1090</v>
      </c>
      <c r="I147" s="331" t="s">
        <v>1091</v>
      </c>
      <c r="J147" s="333" t="s">
        <v>491</v>
      </c>
      <c r="K147" s="329">
        <v>44579</v>
      </c>
      <c r="L147" s="332">
        <v>45.28</v>
      </c>
      <c r="M147" s="331" t="s">
        <v>492</v>
      </c>
      <c r="N147" s="332">
        <v>44.27</v>
      </c>
      <c r="O147" s="332">
        <v>54.82</v>
      </c>
      <c r="P147" s="90">
        <f t="shared" si="6"/>
        <v>160</v>
      </c>
      <c r="Q147" s="90">
        <f t="shared" si="7"/>
        <v>143</v>
      </c>
      <c r="R147" s="90">
        <f t="shared" si="8"/>
        <v>139</v>
      </c>
    </row>
    <row r="148" spans="1:18">
      <c r="A148" s="329">
        <v>44813</v>
      </c>
      <c r="B148" s="330" t="s">
        <v>1546</v>
      </c>
      <c r="C148" s="330" t="s">
        <v>1547</v>
      </c>
      <c r="D148" s="331" t="s">
        <v>61</v>
      </c>
      <c r="E148" s="331" t="s">
        <v>77</v>
      </c>
      <c r="F148" s="332">
        <v>511.2</v>
      </c>
      <c r="G148" s="330" t="s">
        <v>1548</v>
      </c>
      <c r="H148" s="330" t="s">
        <v>60</v>
      </c>
      <c r="I148" s="331" t="s">
        <v>1549</v>
      </c>
      <c r="J148" s="333" t="s">
        <v>491</v>
      </c>
      <c r="K148" s="329">
        <v>44813</v>
      </c>
      <c r="L148" s="332">
        <v>20</v>
      </c>
      <c r="M148" s="331" t="s">
        <v>492</v>
      </c>
      <c r="N148" s="332">
        <v>24.91</v>
      </c>
      <c r="O148" s="332">
        <v>54.43</v>
      </c>
      <c r="P148" s="90">
        <f t="shared" si="6"/>
        <v>254</v>
      </c>
      <c r="Q148" s="90">
        <f t="shared" si="7"/>
        <v>263</v>
      </c>
      <c r="R148" s="90">
        <f t="shared" si="8"/>
        <v>140</v>
      </c>
    </row>
    <row r="149" spans="1:18">
      <c r="A149" s="329">
        <v>43992</v>
      </c>
      <c r="B149" s="330" t="s">
        <v>1563</v>
      </c>
      <c r="C149" s="330" t="s">
        <v>60</v>
      </c>
      <c r="D149" s="331" t="s">
        <v>61</v>
      </c>
      <c r="E149" s="331" t="s">
        <v>67</v>
      </c>
      <c r="F149" s="332">
        <v>22.41</v>
      </c>
      <c r="G149" s="330" t="s">
        <v>1564</v>
      </c>
      <c r="H149" s="330" t="s">
        <v>60</v>
      </c>
      <c r="I149" s="331" t="s">
        <v>1565</v>
      </c>
      <c r="J149" s="333" t="s">
        <v>491</v>
      </c>
      <c r="K149" s="329">
        <v>43992</v>
      </c>
      <c r="L149" s="332">
        <v>19.57</v>
      </c>
      <c r="M149" s="331" t="s">
        <v>492</v>
      </c>
      <c r="N149" s="332">
        <v>13.59</v>
      </c>
      <c r="O149" s="332">
        <v>54.02</v>
      </c>
      <c r="P149" s="90">
        <f t="shared" si="6"/>
        <v>322</v>
      </c>
      <c r="Q149" s="90">
        <f t="shared" si="7"/>
        <v>267</v>
      </c>
      <c r="R149" s="90">
        <f t="shared" si="8"/>
        <v>141</v>
      </c>
    </row>
    <row r="150" spans="1:18">
      <c r="A150" s="329">
        <v>44000</v>
      </c>
      <c r="B150" s="330" t="s">
        <v>1075</v>
      </c>
      <c r="C150" s="330" t="s">
        <v>60</v>
      </c>
      <c r="D150" s="331" t="s">
        <v>61</v>
      </c>
      <c r="E150" s="331" t="s">
        <v>67</v>
      </c>
      <c r="F150" s="332">
        <v>53.66</v>
      </c>
      <c r="G150" s="330" t="s">
        <v>1076</v>
      </c>
      <c r="H150" s="330" t="s">
        <v>154</v>
      </c>
      <c r="I150" s="331" t="s">
        <v>1077</v>
      </c>
      <c r="J150" s="333" t="s">
        <v>491</v>
      </c>
      <c r="K150" s="329">
        <v>44000</v>
      </c>
      <c r="L150" s="332">
        <v>45.9</v>
      </c>
      <c r="M150" s="331" t="s">
        <v>492</v>
      </c>
      <c r="N150" s="332">
        <v>45.9</v>
      </c>
      <c r="O150" s="332">
        <v>53.98</v>
      </c>
      <c r="P150" s="90">
        <f t="shared" si="6"/>
        <v>151</v>
      </c>
      <c r="Q150" s="90">
        <f t="shared" si="7"/>
        <v>139</v>
      </c>
      <c r="R150" s="90">
        <f t="shared" si="8"/>
        <v>142</v>
      </c>
    </row>
    <row r="151" spans="1:18" ht="22.5">
      <c r="A151" s="329">
        <v>43866</v>
      </c>
      <c r="B151" s="330" t="s">
        <v>667</v>
      </c>
      <c r="C151" s="330" t="s">
        <v>668</v>
      </c>
      <c r="D151" s="331" t="s">
        <v>61</v>
      </c>
      <c r="E151" s="331" t="s">
        <v>67</v>
      </c>
      <c r="F151" s="332">
        <v>220.71</v>
      </c>
      <c r="G151" s="330" t="s">
        <v>669</v>
      </c>
      <c r="H151" s="330" t="s">
        <v>670</v>
      </c>
      <c r="I151" s="331" t="s">
        <v>671</v>
      </c>
      <c r="J151" s="333" t="s">
        <v>491</v>
      </c>
      <c r="K151" s="329">
        <v>43866</v>
      </c>
      <c r="L151" s="332">
        <v>113.9</v>
      </c>
      <c r="M151" s="331" t="s">
        <v>492</v>
      </c>
      <c r="N151" s="332">
        <v>103.33</v>
      </c>
      <c r="O151" s="332">
        <v>53.93</v>
      </c>
      <c r="P151" s="90">
        <f t="shared" si="6"/>
        <v>51</v>
      </c>
      <c r="Q151" s="90">
        <f t="shared" si="7"/>
        <v>42</v>
      </c>
      <c r="R151" s="90">
        <f t="shared" si="8"/>
        <v>143</v>
      </c>
    </row>
    <row r="152" spans="1:18">
      <c r="A152" s="329">
        <v>44256</v>
      </c>
      <c r="B152" s="330" t="s">
        <v>176</v>
      </c>
      <c r="C152" s="330" t="s">
        <v>60</v>
      </c>
      <c r="D152" s="331" t="s">
        <v>61</v>
      </c>
      <c r="E152" s="331" t="s">
        <v>67</v>
      </c>
      <c r="F152" s="332">
        <v>975.19</v>
      </c>
      <c r="G152" s="330" t="s">
        <v>177</v>
      </c>
      <c r="H152" s="330" t="s">
        <v>60</v>
      </c>
      <c r="I152" s="331" t="s">
        <v>178</v>
      </c>
      <c r="J152" s="333" t="s">
        <v>491</v>
      </c>
      <c r="K152" s="329">
        <v>44256</v>
      </c>
      <c r="L152" s="332">
        <v>26.42</v>
      </c>
      <c r="M152" s="331" t="s">
        <v>492</v>
      </c>
      <c r="N152" s="332">
        <v>26.73</v>
      </c>
      <c r="O152" s="332">
        <v>53.88</v>
      </c>
      <c r="P152" s="90">
        <f t="shared" si="6"/>
        <v>244</v>
      </c>
      <c r="Q152" s="90">
        <f t="shared" si="7"/>
        <v>220</v>
      </c>
      <c r="R152" s="90">
        <f t="shared" si="8"/>
        <v>144</v>
      </c>
    </row>
    <row r="153" spans="1:18">
      <c r="A153" s="329">
        <v>44348</v>
      </c>
      <c r="B153" s="330" t="s">
        <v>1327</v>
      </c>
      <c r="C153" s="330" t="s">
        <v>60</v>
      </c>
      <c r="D153" s="331" t="s">
        <v>61</v>
      </c>
      <c r="E153" s="331" t="s">
        <v>67</v>
      </c>
      <c r="F153" s="332">
        <v>314.27</v>
      </c>
      <c r="G153" s="330" t="s">
        <v>226</v>
      </c>
      <c r="H153" s="330" t="s">
        <v>60</v>
      </c>
      <c r="I153" s="331" t="s">
        <v>1328</v>
      </c>
      <c r="J153" s="333" t="s">
        <v>491</v>
      </c>
      <c r="K153" s="329">
        <v>44348</v>
      </c>
      <c r="L153" s="332">
        <v>28.57</v>
      </c>
      <c r="M153" s="331" t="s">
        <v>492</v>
      </c>
      <c r="N153" s="332">
        <v>35.1</v>
      </c>
      <c r="O153" s="332">
        <v>53.55</v>
      </c>
      <c r="P153" s="90">
        <f t="shared" si="6"/>
        <v>193</v>
      </c>
      <c r="Q153" s="90">
        <f t="shared" si="7"/>
        <v>205</v>
      </c>
      <c r="R153" s="90">
        <f t="shared" si="8"/>
        <v>145</v>
      </c>
    </row>
    <row r="154" spans="1:18">
      <c r="A154" s="329">
        <v>44809</v>
      </c>
      <c r="B154" s="330" t="s">
        <v>369</v>
      </c>
      <c r="C154" s="330" t="s">
        <v>370</v>
      </c>
      <c r="D154" s="331" t="s">
        <v>61</v>
      </c>
      <c r="E154" s="331" t="s">
        <v>77</v>
      </c>
      <c r="F154" s="332">
        <v>8149.37</v>
      </c>
      <c r="G154" s="330" t="s">
        <v>371</v>
      </c>
      <c r="H154" s="330" t="s">
        <v>372</v>
      </c>
      <c r="I154" s="331" t="s">
        <v>373</v>
      </c>
      <c r="J154" s="333" t="s">
        <v>491</v>
      </c>
      <c r="K154" s="329">
        <v>44809</v>
      </c>
      <c r="L154" s="332">
        <v>6.01</v>
      </c>
      <c r="M154" s="331" t="s">
        <v>492</v>
      </c>
      <c r="N154" s="332">
        <v>10.11</v>
      </c>
      <c r="O154" s="332">
        <v>53.5</v>
      </c>
      <c r="P154" s="90">
        <f t="shared" si="6"/>
        <v>346</v>
      </c>
      <c r="Q154" s="90">
        <f t="shared" si="7"/>
        <v>363</v>
      </c>
      <c r="R154" s="90">
        <f t="shared" si="8"/>
        <v>146</v>
      </c>
    </row>
    <row r="155" spans="1:18">
      <c r="A155" s="329">
        <v>44685</v>
      </c>
      <c r="B155" s="330" t="s">
        <v>822</v>
      </c>
      <c r="C155" s="330" t="s">
        <v>823</v>
      </c>
      <c r="D155" s="331" t="s">
        <v>61</v>
      </c>
      <c r="E155" s="331" t="s">
        <v>67</v>
      </c>
      <c r="F155" s="332">
        <v>235.13</v>
      </c>
      <c r="G155" s="330" t="s">
        <v>824</v>
      </c>
      <c r="H155" s="330" t="s">
        <v>60</v>
      </c>
      <c r="I155" s="331" t="s">
        <v>825</v>
      </c>
      <c r="J155" s="333" t="s">
        <v>491</v>
      </c>
      <c r="K155" s="329">
        <v>44685</v>
      </c>
      <c r="L155" s="332">
        <v>70.52</v>
      </c>
      <c r="M155" s="331" t="s">
        <v>492</v>
      </c>
      <c r="N155" s="332">
        <v>70.87</v>
      </c>
      <c r="O155" s="332">
        <v>53.12</v>
      </c>
      <c r="P155" s="90">
        <f t="shared" si="6"/>
        <v>88</v>
      </c>
      <c r="Q155" s="90">
        <f t="shared" si="7"/>
        <v>77</v>
      </c>
      <c r="R155" s="90">
        <f t="shared" si="8"/>
        <v>147</v>
      </c>
    </row>
    <row r="156" spans="1:18">
      <c r="A156" s="329">
        <v>44410</v>
      </c>
      <c r="B156" s="330" t="s">
        <v>833</v>
      </c>
      <c r="C156" s="330" t="s">
        <v>834</v>
      </c>
      <c r="D156" s="331" t="s">
        <v>61</v>
      </c>
      <c r="E156" s="331" t="s">
        <v>77</v>
      </c>
      <c r="F156" s="332">
        <v>722.51</v>
      </c>
      <c r="G156" s="330" t="s">
        <v>1001</v>
      </c>
      <c r="H156" s="330" t="s">
        <v>60</v>
      </c>
      <c r="I156" s="331" t="s">
        <v>1002</v>
      </c>
      <c r="J156" s="333" t="s">
        <v>491</v>
      </c>
      <c r="K156" s="329">
        <v>44410</v>
      </c>
      <c r="L156" s="332">
        <v>52.52</v>
      </c>
      <c r="M156" s="331" t="s">
        <v>492</v>
      </c>
      <c r="N156" s="332">
        <v>52.32</v>
      </c>
      <c r="O156" s="332">
        <v>53.03</v>
      </c>
      <c r="P156" s="90">
        <f t="shared" si="6"/>
        <v>134</v>
      </c>
      <c r="Q156" s="90">
        <f t="shared" si="7"/>
        <v>120</v>
      </c>
      <c r="R156" s="90">
        <f t="shared" si="8"/>
        <v>148</v>
      </c>
    </row>
    <row r="157" spans="1:18">
      <c r="A157" s="329">
        <v>44865</v>
      </c>
      <c r="B157" s="330" t="s">
        <v>588</v>
      </c>
      <c r="C157" s="330" t="s">
        <v>589</v>
      </c>
      <c r="D157" s="331" t="s">
        <v>61</v>
      </c>
      <c r="E157" s="331" t="s">
        <v>77</v>
      </c>
      <c r="F157" s="332">
        <v>25.82</v>
      </c>
      <c r="G157" s="330" t="s">
        <v>590</v>
      </c>
      <c r="H157" s="330" t="s">
        <v>591</v>
      </c>
      <c r="I157" s="331" t="s">
        <v>592</v>
      </c>
      <c r="J157" s="333" t="s">
        <v>491</v>
      </c>
      <c r="K157" s="329">
        <v>44865</v>
      </c>
      <c r="L157" s="332">
        <v>190.32</v>
      </c>
      <c r="M157" s="331" t="s">
        <v>492</v>
      </c>
      <c r="N157" s="332">
        <v>114.29</v>
      </c>
      <c r="O157" s="332">
        <v>52.54</v>
      </c>
      <c r="P157" s="90">
        <f t="shared" si="6"/>
        <v>39</v>
      </c>
      <c r="Q157" s="90">
        <f t="shared" si="7"/>
        <v>24</v>
      </c>
      <c r="R157" s="90">
        <f t="shared" si="8"/>
        <v>149</v>
      </c>
    </row>
    <row r="158" spans="1:18">
      <c r="A158" s="329">
        <v>44914</v>
      </c>
      <c r="B158" s="330" t="s">
        <v>890</v>
      </c>
      <c r="C158" s="330" t="s">
        <v>891</v>
      </c>
      <c r="D158" s="331" t="s">
        <v>61</v>
      </c>
      <c r="E158" s="331" t="s">
        <v>77</v>
      </c>
      <c r="F158" s="332">
        <v>225.17</v>
      </c>
      <c r="G158" s="330" t="s">
        <v>1749</v>
      </c>
      <c r="H158" s="330" t="s">
        <v>60</v>
      </c>
      <c r="I158" s="331" t="s">
        <v>1750</v>
      </c>
      <c r="J158" s="333" t="s">
        <v>491</v>
      </c>
      <c r="K158" s="329">
        <v>44914</v>
      </c>
      <c r="L158" s="332">
        <v>11.67</v>
      </c>
      <c r="M158" s="331" t="s">
        <v>492</v>
      </c>
      <c r="N158" s="332">
        <v>15.52</v>
      </c>
      <c r="O158" s="332">
        <v>52.27</v>
      </c>
      <c r="P158" s="90">
        <f t="shared" si="6"/>
        <v>307</v>
      </c>
      <c r="Q158" s="90">
        <f t="shared" si="7"/>
        <v>318</v>
      </c>
      <c r="R158" s="90">
        <f t="shared" si="8"/>
        <v>150</v>
      </c>
    </row>
    <row r="159" spans="1:18" ht="33.75">
      <c r="A159" s="329">
        <v>44161</v>
      </c>
      <c r="B159" s="330" t="s">
        <v>1156</v>
      </c>
      <c r="C159" s="330" t="s">
        <v>60</v>
      </c>
      <c r="D159" s="331" t="s">
        <v>61</v>
      </c>
      <c r="E159" s="331" t="s">
        <v>67</v>
      </c>
      <c r="F159" s="332">
        <v>197.59</v>
      </c>
      <c r="G159" s="330" t="s">
        <v>1157</v>
      </c>
      <c r="H159" s="330" t="s">
        <v>1158</v>
      </c>
      <c r="I159" s="331" t="s">
        <v>1159</v>
      </c>
      <c r="J159" s="333" t="s">
        <v>491</v>
      </c>
      <c r="K159" s="329">
        <v>44161</v>
      </c>
      <c r="L159" s="332">
        <v>41.35</v>
      </c>
      <c r="M159" s="331" t="s">
        <v>492</v>
      </c>
      <c r="N159" s="332">
        <v>44.98</v>
      </c>
      <c r="O159" s="332">
        <v>51.7</v>
      </c>
      <c r="P159" s="90">
        <f t="shared" si="6"/>
        <v>156</v>
      </c>
      <c r="Q159" s="90">
        <f t="shared" si="7"/>
        <v>160</v>
      </c>
      <c r="R159" s="90">
        <f t="shared" si="8"/>
        <v>151</v>
      </c>
    </row>
    <row r="160" spans="1:18" ht="56.25">
      <c r="A160" s="329">
        <v>44876</v>
      </c>
      <c r="B160" s="330" t="s">
        <v>1082</v>
      </c>
      <c r="C160" s="330" t="s">
        <v>1083</v>
      </c>
      <c r="D160" s="331" t="s">
        <v>61</v>
      </c>
      <c r="E160" s="331" t="s">
        <v>67</v>
      </c>
      <c r="F160" s="332">
        <v>254.96</v>
      </c>
      <c r="G160" s="330" t="s">
        <v>1084</v>
      </c>
      <c r="H160" s="330" t="s">
        <v>1085</v>
      </c>
      <c r="I160" s="331" t="s">
        <v>1086</v>
      </c>
      <c r="J160" s="333" t="s">
        <v>491</v>
      </c>
      <c r="K160" s="329">
        <v>44876</v>
      </c>
      <c r="L160" s="332">
        <v>45.42</v>
      </c>
      <c r="M160" s="331" t="s">
        <v>492</v>
      </c>
      <c r="N160" s="332">
        <v>44.44</v>
      </c>
      <c r="O160" s="332">
        <v>51.64</v>
      </c>
      <c r="P160" s="90">
        <f t="shared" si="6"/>
        <v>158</v>
      </c>
      <c r="Q160" s="90">
        <f t="shared" si="7"/>
        <v>142</v>
      </c>
      <c r="R160" s="90">
        <f t="shared" si="8"/>
        <v>152</v>
      </c>
    </row>
    <row r="161" spans="1:18">
      <c r="A161" s="329">
        <v>44140</v>
      </c>
      <c r="B161" s="330" t="s">
        <v>1299</v>
      </c>
      <c r="C161" s="330" t="s">
        <v>60</v>
      </c>
      <c r="D161" s="331" t="s">
        <v>61</v>
      </c>
      <c r="E161" s="331" t="s">
        <v>67</v>
      </c>
      <c r="F161" s="332">
        <v>20.73</v>
      </c>
      <c r="G161" s="330" t="s">
        <v>1300</v>
      </c>
      <c r="H161" s="330" t="s">
        <v>60</v>
      </c>
      <c r="I161" s="331" t="s">
        <v>1301</v>
      </c>
      <c r="J161" s="333" t="s">
        <v>491</v>
      </c>
      <c r="K161" s="329">
        <v>44140</v>
      </c>
      <c r="L161" s="332">
        <v>31.29</v>
      </c>
      <c r="M161" s="331" t="s">
        <v>492</v>
      </c>
      <c r="N161" s="332">
        <v>44.93</v>
      </c>
      <c r="O161" s="332">
        <v>51.63</v>
      </c>
      <c r="P161" s="90">
        <f t="shared" si="6"/>
        <v>157</v>
      </c>
      <c r="Q161" s="90">
        <f t="shared" si="7"/>
        <v>197</v>
      </c>
      <c r="R161" s="90">
        <f t="shared" si="8"/>
        <v>153</v>
      </c>
    </row>
    <row r="162" spans="1:18">
      <c r="A162" s="329">
        <v>44172</v>
      </c>
      <c r="B162" s="330" t="s">
        <v>833</v>
      </c>
      <c r="C162" s="330" t="s">
        <v>834</v>
      </c>
      <c r="D162" s="331" t="s">
        <v>61</v>
      </c>
      <c r="E162" s="331" t="s">
        <v>77</v>
      </c>
      <c r="F162" s="332">
        <v>291.37</v>
      </c>
      <c r="G162" s="330" t="s">
        <v>1204</v>
      </c>
      <c r="H162" s="330" t="s">
        <v>60</v>
      </c>
      <c r="I162" s="331" t="s">
        <v>1205</v>
      </c>
      <c r="J162" s="333" t="s">
        <v>491</v>
      </c>
      <c r="K162" s="329">
        <v>44172</v>
      </c>
      <c r="L162" s="332">
        <v>36.69</v>
      </c>
      <c r="M162" s="331" t="s">
        <v>492</v>
      </c>
      <c r="N162" s="332">
        <v>35.61</v>
      </c>
      <c r="O162" s="332">
        <v>50.93</v>
      </c>
      <c r="P162" s="90">
        <f t="shared" si="6"/>
        <v>192</v>
      </c>
      <c r="Q162" s="90">
        <f t="shared" si="7"/>
        <v>172</v>
      </c>
      <c r="R162" s="90">
        <f t="shared" si="8"/>
        <v>154</v>
      </c>
    </row>
    <row r="163" spans="1:18">
      <c r="A163" s="329">
        <v>44278</v>
      </c>
      <c r="B163" s="330" t="s">
        <v>1311</v>
      </c>
      <c r="C163" s="330" t="s">
        <v>60</v>
      </c>
      <c r="D163" s="331" t="s">
        <v>61</v>
      </c>
      <c r="E163" s="331" t="s">
        <v>67</v>
      </c>
      <c r="F163" s="332">
        <v>16.71</v>
      </c>
      <c r="G163" s="330" t="s">
        <v>1312</v>
      </c>
      <c r="H163" s="330" t="s">
        <v>60</v>
      </c>
      <c r="I163" s="331" t="s">
        <v>1313</v>
      </c>
      <c r="J163" s="333" t="s">
        <v>491</v>
      </c>
      <c r="K163" s="329">
        <v>44278</v>
      </c>
      <c r="L163" s="332">
        <v>30.36</v>
      </c>
      <c r="M163" s="331" t="s">
        <v>492</v>
      </c>
      <c r="N163" s="332">
        <v>41</v>
      </c>
      <c r="O163" s="332">
        <v>50.2</v>
      </c>
      <c r="P163" s="90">
        <f t="shared" si="6"/>
        <v>172</v>
      </c>
      <c r="Q163" s="90">
        <f t="shared" si="7"/>
        <v>201</v>
      </c>
      <c r="R163" s="90">
        <f t="shared" si="8"/>
        <v>155</v>
      </c>
    </row>
    <row r="164" spans="1:18">
      <c r="A164" s="329">
        <v>44606</v>
      </c>
      <c r="B164" s="330" t="s">
        <v>1296</v>
      </c>
      <c r="C164" s="330" t="s">
        <v>1297</v>
      </c>
      <c r="D164" s="331" t="s">
        <v>61</v>
      </c>
      <c r="E164" s="331" t="s">
        <v>67</v>
      </c>
      <c r="F164" s="332">
        <v>102.7</v>
      </c>
      <c r="G164" s="330" t="s">
        <v>60</v>
      </c>
      <c r="H164" s="330" t="s">
        <v>60</v>
      </c>
      <c r="I164" s="331" t="s">
        <v>1298</v>
      </c>
      <c r="J164" s="333" t="s">
        <v>491</v>
      </c>
      <c r="K164" s="329">
        <v>44606</v>
      </c>
      <c r="L164" s="332">
        <v>31.58</v>
      </c>
      <c r="M164" s="331" t="s">
        <v>492</v>
      </c>
      <c r="N164" s="332">
        <v>38.89</v>
      </c>
      <c r="O164" s="332">
        <v>49.81</v>
      </c>
      <c r="P164" s="90">
        <f t="shared" si="6"/>
        <v>180</v>
      </c>
      <c r="Q164" s="90">
        <f t="shared" si="7"/>
        <v>195</v>
      </c>
      <c r="R164" s="90">
        <f t="shared" si="8"/>
        <v>156</v>
      </c>
    </row>
    <row r="165" spans="1:18">
      <c r="A165" s="329">
        <v>44895</v>
      </c>
      <c r="B165" s="330" t="s">
        <v>1183</v>
      </c>
      <c r="C165" s="330" t="s">
        <v>1184</v>
      </c>
      <c r="D165" s="331" t="s">
        <v>61</v>
      </c>
      <c r="E165" s="331" t="s">
        <v>77</v>
      </c>
      <c r="F165" s="332">
        <v>527.48</v>
      </c>
      <c r="G165" s="330" t="s">
        <v>60</v>
      </c>
      <c r="H165" s="330" t="s">
        <v>60</v>
      </c>
      <c r="I165" s="331" t="s">
        <v>1185</v>
      </c>
      <c r="J165" s="333" t="s">
        <v>491</v>
      </c>
      <c r="K165" s="329">
        <v>44895</v>
      </c>
      <c r="L165" s="332">
        <v>38.17</v>
      </c>
      <c r="M165" s="331" t="s">
        <v>492</v>
      </c>
      <c r="N165" s="332">
        <v>42.6</v>
      </c>
      <c r="O165" s="332">
        <v>49.44</v>
      </c>
      <c r="P165" s="90">
        <f t="shared" si="6"/>
        <v>166</v>
      </c>
      <c r="Q165" s="90">
        <f t="shared" si="7"/>
        <v>167</v>
      </c>
      <c r="R165" s="90">
        <f t="shared" si="8"/>
        <v>157</v>
      </c>
    </row>
    <row r="166" spans="1:18">
      <c r="A166" s="329">
        <v>44487</v>
      </c>
      <c r="B166" s="330" t="s">
        <v>1566</v>
      </c>
      <c r="C166" s="330" t="s">
        <v>1567</v>
      </c>
      <c r="D166" s="331" t="s">
        <v>61</v>
      </c>
      <c r="E166" s="331" t="s">
        <v>77</v>
      </c>
      <c r="F166" s="332">
        <v>689.47</v>
      </c>
      <c r="G166" s="330" t="s">
        <v>1664</v>
      </c>
      <c r="H166" s="330" t="s">
        <v>60</v>
      </c>
      <c r="I166" s="331" t="s">
        <v>1665</v>
      </c>
      <c r="J166" s="333" t="s">
        <v>491</v>
      </c>
      <c r="K166" s="329">
        <v>44487</v>
      </c>
      <c r="L166" s="332">
        <v>15.38</v>
      </c>
      <c r="M166" s="331" t="s">
        <v>492</v>
      </c>
      <c r="N166" s="332">
        <v>20</v>
      </c>
      <c r="O166" s="332">
        <v>49.4</v>
      </c>
      <c r="P166" s="90">
        <f t="shared" si="6"/>
        <v>279</v>
      </c>
      <c r="Q166" s="90">
        <f t="shared" si="7"/>
        <v>294</v>
      </c>
      <c r="R166" s="90">
        <f t="shared" si="8"/>
        <v>158</v>
      </c>
    </row>
    <row r="167" spans="1:18">
      <c r="A167" s="329">
        <v>44123</v>
      </c>
      <c r="B167" s="330" t="s">
        <v>1539</v>
      </c>
      <c r="C167" s="330" t="s">
        <v>1540</v>
      </c>
      <c r="D167" s="331" t="s">
        <v>61</v>
      </c>
      <c r="E167" s="331" t="s">
        <v>77</v>
      </c>
      <c r="F167" s="332">
        <v>41.27</v>
      </c>
      <c r="G167" s="330" t="s">
        <v>1541</v>
      </c>
      <c r="H167" s="330" t="s">
        <v>1542</v>
      </c>
      <c r="I167" s="331" t="s">
        <v>1543</v>
      </c>
      <c r="J167" s="333" t="s">
        <v>491</v>
      </c>
      <c r="K167" s="329">
        <v>44123</v>
      </c>
      <c r="L167" s="332">
        <v>20.2</v>
      </c>
      <c r="M167" s="331" t="s">
        <v>492</v>
      </c>
      <c r="N167" s="332">
        <v>27.29</v>
      </c>
      <c r="O167" s="332">
        <v>49.32</v>
      </c>
      <c r="P167" s="90">
        <f t="shared" si="6"/>
        <v>238</v>
      </c>
      <c r="Q167" s="90">
        <f t="shared" si="7"/>
        <v>261</v>
      </c>
      <c r="R167" s="90">
        <f t="shared" si="8"/>
        <v>159</v>
      </c>
    </row>
    <row r="168" spans="1:18">
      <c r="A168" s="329">
        <v>44748</v>
      </c>
      <c r="B168" s="330" t="s">
        <v>635</v>
      </c>
      <c r="C168" s="330" t="s">
        <v>636</v>
      </c>
      <c r="D168" s="331" t="s">
        <v>61</v>
      </c>
      <c r="E168" s="331" t="s">
        <v>77</v>
      </c>
      <c r="F168" s="332">
        <v>988</v>
      </c>
      <c r="G168" s="330" t="s">
        <v>637</v>
      </c>
      <c r="H168" s="330" t="s">
        <v>638</v>
      </c>
      <c r="I168" s="331" t="s">
        <v>639</v>
      </c>
      <c r="J168" s="333" t="s">
        <v>491</v>
      </c>
      <c r="K168" s="329">
        <v>44748</v>
      </c>
      <c r="L168" s="332">
        <v>124.55</v>
      </c>
      <c r="M168" s="331" t="s">
        <v>492</v>
      </c>
      <c r="N168" s="332">
        <v>130.36000000000001</v>
      </c>
      <c r="O168" s="332">
        <v>49.26</v>
      </c>
      <c r="P168" s="90">
        <f t="shared" si="6"/>
        <v>35</v>
      </c>
      <c r="Q168" s="90">
        <f t="shared" si="7"/>
        <v>35</v>
      </c>
      <c r="R168" s="90">
        <f t="shared" si="8"/>
        <v>160</v>
      </c>
    </row>
    <row r="169" spans="1:18">
      <c r="A169" s="329">
        <v>44721</v>
      </c>
      <c r="B169" s="330" t="s">
        <v>1455</v>
      </c>
      <c r="C169" s="330" t="s">
        <v>1456</v>
      </c>
      <c r="D169" s="331" t="s">
        <v>61</v>
      </c>
      <c r="E169" s="331" t="s">
        <v>77</v>
      </c>
      <c r="F169" s="332">
        <v>4.08</v>
      </c>
      <c r="G169" s="330" t="s">
        <v>1457</v>
      </c>
      <c r="H169" s="330" t="s">
        <v>60</v>
      </c>
      <c r="I169" s="331" t="s">
        <v>1458</v>
      </c>
      <c r="J169" s="333" t="s">
        <v>491</v>
      </c>
      <c r="K169" s="329">
        <v>44721</v>
      </c>
      <c r="L169" s="332">
        <v>23.8</v>
      </c>
      <c r="M169" s="331" t="s">
        <v>492</v>
      </c>
      <c r="N169" s="332">
        <v>23.8</v>
      </c>
      <c r="O169" s="332">
        <v>48.56</v>
      </c>
      <c r="P169" s="90">
        <f t="shared" si="6"/>
        <v>258</v>
      </c>
      <c r="Q169" s="90">
        <f t="shared" si="7"/>
        <v>239</v>
      </c>
      <c r="R169" s="90">
        <f t="shared" si="8"/>
        <v>161</v>
      </c>
    </row>
    <row r="170" spans="1:18">
      <c r="A170" s="329">
        <v>44830</v>
      </c>
      <c r="B170" s="330" t="s">
        <v>1078</v>
      </c>
      <c r="C170" s="330" t="s">
        <v>1079</v>
      </c>
      <c r="D170" s="331" t="s">
        <v>61</v>
      </c>
      <c r="E170" s="331" t="s">
        <v>77</v>
      </c>
      <c r="F170" s="332">
        <v>58.86</v>
      </c>
      <c r="G170" s="330" t="s">
        <v>1080</v>
      </c>
      <c r="H170" s="330" t="s">
        <v>60</v>
      </c>
      <c r="I170" s="331" t="s">
        <v>1081</v>
      </c>
      <c r="J170" s="333" t="s">
        <v>491</v>
      </c>
      <c r="K170" s="329">
        <v>44830</v>
      </c>
      <c r="L170" s="332">
        <v>45.59</v>
      </c>
      <c r="M170" s="331" t="s">
        <v>492</v>
      </c>
      <c r="N170" s="332">
        <v>46.72</v>
      </c>
      <c r="O170" s="332">
        <v>48.32</v>
      </c>
      <c r="P170" s="90">
        <f t="shared" si="6"/>
        <v>149</v>
      </c>
      <c r="Q170" s="90">
        <f t="shared" si="7"/>
        <v>141</v>
      </c>
      <c r="R170" s="90">
        <f t="shared" si="8"/>
        <v>162</v>
      </c>
    </row>
    <row r="171" spans="1:18">
      <c r="A171" s="329">
        <v>44496</v>
      </c>
      <c r="B171" s="330" t="s">
        <v>1698</v>
      </c>
      <c r="C171" s="330" t="s">
        <v>1699</v>
      </c>
      <c r="D171" s="331" t="s">
        <v>61</v>
      </c>
      <c r="E171" s="331" t="s">
        <v>77</v>
      </c>
      <c r="F171" s="332">
        <v>1379.48</v>
      </c>
      <c r="G171" s="330" t="s">
        <v>1700</v>
      </c>
      <c r="H171" s="330" t="s">
        <v>1701</v>
      </c>
      <c r="I171" s="331" t="s">
        <v>1702</v>
      </c>
      <c r="J171" s="333" t="s">
        <v>491</v>
      </c>
      <c r="K171" s="329">
        <v>44496</v>
      </c>
      <c r="L171" s="332">
        <v>13.67</v>
      </c>
      <c r="M171" s="331" t="s">
        <v>492</v>
      </c>
      <c r="N171" s="332">
        <v>13.67</v>
      </c>
      <c r="O171" s="332">
        <v>48.16</v>
      </c>
      <c r="P171" s="90">
        <f t="shared" si="6"/>
        <v>321</v>
      </c>
      <c r="Q171" s="90">
        <f t="shared" si="7"/>
        <v>305</v>
      </c>
      <c r="R171" s="90">
        <f t="shared" si="8"/>
        <v>163</v>
      </c>
    </row>
    <row r="172" spans="1:18">
      <c r="A172" s="329">
        <v>44722</v>
      </c>
      <c r="B172" s="330" t="s">
        <v>1428</v>
      </c>
      <c r="C172" s="330" t="s">
        <v>1429</v>
      </c>
      <c r="D172" s="331" t="s">
        <v>61</v>
      </c>
      <c r="E172" s="331" t="s">
        <v>77</v>
      </c>
      <c r="F172" s="332">
        <v>175.79</v>
      </c>
      <c r="G172" s="330" t="s">
        <v>1430</v>
      </c>
      <c r="H172" s="330" t="s">
        <v>1431</v>
      </c>
      <c r="I172" s="331" t="s">
        <v>1432</v>
      </c>
      <c r="J172" s="333" t="s">
        <v>491</v>
      </c>
      <c r="K172" s="329">
        <v>44722</v>
      </c>
      <c r="L172" s="332">
        <v>24.4</v>
      </c>
      <c r="M172" s="331" t="s">
        <v>492</v>
      </c>
      <c r="N172" s="332">
        <v>29.58</v>
      </c>
      <c r="O172" s="332">
        <v>48.1</v>
      </c>
      <c r="P172" s="90">
        <f t="shared" si="6"/>
        <v>227</v>
      </c>
      <c r="Q172" s="90">
        <f t="shared" si="7"/>
        <v>233</v>
      </c>
      <c r="R172" s="90">
        <f t="shared" si="8"/>
        <v>164</v>
      </c>
    </row>
    <row r="173" spans="1:18">
      <c r="A173" s="329">
        <v>44594</v>
      </c>
      <c r="B173" s="330" t="s">
        <v>993</v>
      </c>
      <c r="C173" s="330" t="s">
        <v>994</v>
      </c>
      <c r="D173" s="331" t="s">
        <v>61</v>
      </c>
      <c r="E173" s="331" t="s">
        <v>77</v>
      </c>
      <c r="F173" s="332">
        <v>64.400000000000006</v>
      </c>
      <c r="G173" s="330" t="s">
        <v>995</v>
      </c>
      <c r="H173" s="330" t="s">
        <v>60</v>
      </c>
      <c r="I173" s="331" t="s">
        <v>996</v>
      </c>
      <c r="J173" s="333" t="s">
        <v>491</v>
      </c>
      <c r="K173" s="329">
        <v>44594</v>
      </c>
      <c r="L173" s="332">
        <v>52.92</v>
      </c>
      <c r="M173" s="331" t="s">
        <v>492</v>
      </c>
      <c r="N173" s="332">
        <v>52.34</v>
      </c>
      <c r="O173" s="332">
        <v>48.03</v>
      </c>
      <c r="P173" s="90">
        <f t="shared" si="6"/>
        <v>133</v>
      </c>
      <c r="Q173" s="90">
        <f t="shared" si="7"/>
        <v>118</v>
      </c>
      <c r="R173" s="90">
        <f t="shared" si="8"/>
        <v>165</v>
      </c>
    </row>
    <row r="174" spans="1:18">
      <c r="A174" s="329">
        <v>44109</v>
      </c>
      <c r="B174" s="330" t="s">
        <v>1250</v>
      </c>
      <c r="C174" s="330" t="s">
        <v>1251</v>
      </c>
      <c r="D174" s="331" t="s">
        <v>61</v>
      </c>
      <c r="E174" s="331" t="s">
        <v>67</v>
      </c>
      <c r="F174" s="332">
        <v>7.16</v>
      </c>
      <c r="G174" s="330" t="s">
        <v>1252</v>
      </c>
      <c r="H174" s="330" t="s">
        <v>60</v>
      </c>
      <c r="I174" s="331" t="s">
        <v>1253</v>
      </c>
      <c r="J174" s="333" t="s">
        <v>491</v>
      </c>
      <c r="K174" s="329">
        <v>44109</v>
      </c>
      <c r="L174" s="332">
        <v>34.479999999999997</v>
      </c>
      <c r="M174" s="331" t="s">
        <v>492</v>
      </c>
      <c r="N174" s="332">
        <v>43.38</v>
      </c>
      <c r="O174" s="332">
        <v>47.73</v>
      </c>
      <c r="P174" s="90">
        <f t="shared" si="6"/>
        <v>163</v>
      </c>
      <c r="Q174" s="90">
        <f t="shared" si="7"/>
        <v>185</v>
      </c>
      <c r="R174" s="90">
        <f t="shared" si="8"/>
        <v>166</v>
      </c>
    </row>
    <row r="175" spans="1:18">
      <c r="A175" s="329">
        <v>44872</v>
      </c>
      <c r="B175" s="330" t="s">
        <v>837</v>
      </c>
      <c r="C175" s="330" t="s">
        <v>838</v>
      </c>
      <c r="D175" s="331" t="s">
        <v>61</v>
      </c>
      <c r="E175" s="331" t="s">
        <v>77</v>
      </c>
      <c r="F175" s="332">
        <v>94.06</v>
      </c>
      <c r="G175" s="330" t="s">
        <v>839</v>
      </c>
      <c r="H175" s="330" t="s">
        <v>840</v>
      </c>
      <c r="I175" s="331" t="s">
        <v>841</v>
      </c>
      <c r="J175" s="333" t="s">
        <v>491</v>
      </c>
      <c r="K175" s="329">
        <v>44872</v>
      </c>
      <c r="L175" s="332">
        <v>68.98</v>
      </c>
      <c r="M175" s="331" t="s">
        <v>492</v>
      </c>
      <c r="N175" s="332">
        <v>63.04</v>
      </c>
      <c r="O175" s="332">
        <v>47.72</v>
      </c>
      <c r="P175" s="90">
        <f t="shared" si="6"/>
        <v>106</v>
      </c>
      <c r="Q175" s="90">
        <f t="shared" si="7"/>
        <v>81</v>
      </c>
      <c r="R175" s="90">
        <f t="shared" si="8"/>
        <v>167</v>
      </c>
    </row>
    <row r="176" spans="1:18">
      <c r="A176" s="329">
        <v>44165</v>
      </c>
      <c r="B176" s="330" t="s">
        <v>674</v>
      </c>
      <c r="C176" s="330" t="s">
        <v>1544</v>
      </c>
      <c r="D176" s="331" t="s">
        <v>61</v>
      </c>
      <c r="E176" s="331" t="s">
        <v>77</v>
      </c>
      <c r="F176" s="332">
        <v>476.86</v>
      </c>
      <c r="G176" s="330" t="s">
        <v>1415</v>
      </c>
      <c r="H176" s="330" t="s">
        <v>608</v>
      </c>
      <c r="I176" s="331" t="s">
        <v>1545</v>
      </c>
      <c r="J176" s="333" t="s">
        <v>491</v>
      </c>
      <c r="K176" s="329">
        <v>44165</v>
      </c>
      <c r="L176" s="332">
        <v>20.03</v>
      </c>
      <c r="M176" s="331" t="s">
        <v>492</v>
      </c>
      <c r="N176" s="332">
        <v>34.31</v>
      </c>
      <c r="O176" s="332">
        <v>47.69</v>
      </c>
      <c r="P176" s="90">
        <f t="shared" si="6"/>
        <v>200</v>
      </c>
      <c r="Q176" s="90">
        <f t="shared" si="7"/>
        <v>262</v>
      </c>
      <c r="R176" s="90">
        <f t="shared" si="8"/>
        <v>168</v>
      </c>
    </row>
    <row r="177" spans="1:18" ht="22.5">
      <c r="A177" s="329">
        <v>44616</v>
      </c>
      <c r="B177" s="330" t="s">
        <v>988</v>
      </c>
      <c r="C177" s="330" t="s">
        <v>989</v>
      </c>
      <c r="D177" s="331" t="s">
        <v>61</v>
      </c>
      <c r="E177" s="331" t="s">
        <v>77</v>
      </c>
      <c r="F177" s="332">
        <v>7874.82</v>
      </c>
      <c r="G177" s="330" t="s">
        <v>990</v>
      </c>
      <c r="H177" s="330" t="s">
        <v>991</v>
      </c>
      <c r="I177" s="331" t="s">
        <v>992</v>
      </c>
      <c r="J177" s="333" t="s">
        <v>491</v>
      </c>
      <c r="K177" s="329">
        <v>44616</v>
      </c>
      <c r="L177" s="332">
        <v>53.32</v>
      </c>
      <c r="M177" s="331" t="s">
        <v>492</v>
      </c>
      <c r="N177" s="332">
        <v>51.64</v>
      </c>
      <c r="O177" s="332">
        <v>47.6</v>
      </c>
      <c r="P177" s="90">
        <f t="shared" si="6"/>
        <v>135</v>
      </c>
      <c r="Q177" s="90">
        <f t="shared" si="7"/>
        <v>117</v>
      </c>
      <c r="R177" s="90">
        <f t="shared" si="8"/>
        <v>169</v>
      </c>
    </row>
    <row r="178" spans="1:18">
      <c r="A178" s="329">
        <v>44350</v>
      </c>
      <c r="B178" s="330" t="s">
        <v>1153</v>
      </c>
      <c r="C178" s="330" t="s">
        <v>60</v>
      </c>
      <c r="D178" s="331" t="s">
        <v>61</v>
      </c>
      <c r="E178" s="331" t="s">
        <v>67</v>
      </c>
      <c r="F178" s="332">
        <v>304.7</v>
      </c>
      <c r="G178" s="330" t="s">
        <v>1154</v>
      </c>
      <c r="H178" s="330" t="s">
        <v>60</v>
      </c>
      <c r="I178" s="331" t="s">
        <v>1155</v>
      </c>
      <c r="J178" s="333" t="s">
        <v>491</v>
      </c>
      <c r="K178" s="329">
        <v>44350</v>
      </c>
      <c r="L178" s="332">
        <v>41.92</v>
      </c>
      <c r="M178" s="331" t="s">
        <v>492</v>
      </c>
      <c r="N178" s="332">
        <v>47.7</v>
      </c>
      <c r="O178" s="332">
        <v>47.37</v>
      </c>
      <c r="P178" s="90">
        <f t="shared" si="6"/>
        <v>146</v>
      </c>
      <c r="Q178" s="90">
        <f t="shared" si="7"/>
        <v>158</v>
      </c>
      <c r="R178" s="90">
        <f t="shared" si="8"/>
        <v>170</v>
      </c>
    </row>
    <row r="179" spans="1:18">
      <c r="A179" s="329">
        <v>43882</v>
      </c>
      <c r="B179" s="330" t="s">
        <v>2148</v>
      </c>
      <c r="C179" s="330" t="s">
        <v>2149</v>
      </c>
      <c r="D179" s="331" t="s">
        <v>61</v>
      </c>
      <c r="E179" s="331" t="s">
        <v>67</v>
      </c>
      <c r="F179" s="332">
        <v>212.46</v>
      </c>
      <c r="G179" s="330" t="s">
        <v>2150</v>
      </c>
      <c r="H179" s="330" t="s">
        <v>60</v>
      </c>
      <c r="I179" s="331" t="s">
        <v>2151</v>
      </c>
      <c r="J179" s="333" t="s">
        <v>491</v>
      </c>
      <c r="K179" s="329">
        <v>43882</v>
      </c>
      <c r="L179" s="338">
        <v>0.89700000000000002</v>
      </c>
      <c r="M179" s="331" t="s">
        <v>492</v>
      </c>
      <c r="N179" s="332">
        <v>23.63</v>
      </c>
      <c r="O179" s="332">
        <v>47.3</v>
      </c>
      <c r="P179" s="90">
        <f t="shared" si="6"/>
        <v>260</v>
      </c>
      <c r="Q179" s="90">
        <f t="shared" si="7"/>
        <v>415</v>
      </c>
      <c r="R179" s="90">
        <f t="shared" si="8"/>
        <v>171</v>
      </c>
    </row>
    <row r="180" spans="1:18">
      <c r="A180" s="329">
        <v>44176</v>
      </c>
      <c r="B180" s="330" t="s">
        <v>1268</v>
      </c>
      <c r="C180" s="330" t="s">
        <v>1269</v>
      </c>
      <c r="D180" s="331" t="s">
        <v>61</v>
      </c>
      <c r="E180" s="331" t="s">
        <v>67</v>
      </c>
      <c r="F180" s="332">
        <v>50.33</v>
      </c>
      <c r="G180" s="330" t="s">
        <v>1270</v>
      </c>
      <c r="H180" s="330" t="s">
        <v>1271</v>
      </c>
      <c r="I180" s="331" t="s">
        <v>1272</v>
      </c>
      <c r="J180" s="333" t="s">
        <v>491</v>
      </c>
      <c r="K180" s="329">
        <v>44176</v>
      </c>
      <c r="L180" s="332">
        <v>33.33</v>
      </c>
      <c r="M180" s="331" t="s">
        <v>492</v>
      </c>
      <c r="N180" s="332">
        <v>27.47</v>
      </c>
      <c r="O180" s="332">
        <v>46.84</v>
      </c>
      <c r="P180" s="90">
        <f t="shared" si="6"/>
        <v>237</v>
      </c>
      <c r="Q180" s="90">
        <f t="shared" si="7"/>
        <v>189</v>
      </c>
      <c r="R180" s="90">
        <f t="shared" si="8"/>
        <v>172</v>
      </c>
    </row>
    <row r="181" spans="1:18">
      <c r="A181" s="329">
        <v>44907</v>
      </c>
      <c r="B181" s="330" t="s">
        <v>1034</v>
      </c>
      <c r="C181" s="330" t="s">
        <v>1035</v>
      </c>
      <c r="D181" s="331" t="s">
        <v>61</v>
      </c>
      <c r="E181" s="331" t="s">
        <v>77</v>
      </c>
      <c r="F181" s="332">
        <v>12442.52</v>
      </c>
      <c r="G181" s="330" t="s">
        <v>1036</v>
      </c>
      <c r="H181" s="330" t="s">
        <v>60</v>
      </c>
      <c r="I181" s="331" t="s">
        <v>1037</v>
      </c>
      <c r="J181" s="333" t="s">
        <v>491</v>
      </c>
      <c r="K181" s="329">
        <v>44907</v>
      </c>
      <c r="L181" s="332">
        <v>48.71</v>
      </c>
      <c r="M181" s="331" t="s">
        <v>492</v>
      </c>
      <c r="N181" s="332">
        <v>47.97</v>
      </c>
      <c r="O181" s="332">
        <v>46.79</v>
      </c>
      <c r="P181" s="90">
        <f t="shared" si="6"/>
        <v>145</v>
      </c>
      <c r="Q181" s="90">
        <f t="shared" si="7"/>
        <v>129</v>
      </c>
      <c r="R181" s="90">
        <f t="shared" si="8"/>
        <v>173</v>
      </c>
    </row>
    <row r="182" spans="1:18" ht="33.75">
      <c r="A182" s="329">
        <v>44358</v>
      </c>
      <c r="B182" s="330" t="s">
        <v>1008</v>
      </c>
      <c r="C182" s="330" t="s">
        <v>1009</v>
      </c>
      <c r="D182" s="331" t="s">
        <v>61</v>
      </c>
      <c r="E182" s="331" t="s">
        <v>77</v>
      </c>
      <c r="F182" s="332">
        <v>1708.58</v>
      </c>
      <c r="G182" s="330" t="s">
        <v>1010</v>
      </c>
      <c r="H182" s="330" t="s">
        <v>60</v>
      </c>
      <c r="I182" s="331" t="s">
        <v>1011</v>
      </c>
      <c r="J182" s="333" t="s">
        <v>491</v>
      </c>
      <c r="K182" s="329">
        <v>44358</v>
      </c>
      <c r="L182" s="332">
        <v>51.84</v>
      </c>
      <c r="M182" s="331" t="s">
        <v>492</v>
      </c>
      <c r="N182" s="332">
        <v>50.21</v>
      </c>
      <c r="O182" s="332">
        <v>46.75</v>
      </c>
      <c r="P182" s="90">
        <f t="shared" si="6"/>
        <v>139</v>
      </c>
      <c r="Q182" s="90">
        <f t="shared" si="7"/>
        <v>122</v>
      </c>
      <c r="R182" s="90">
        <f t="shared" si="8"/>
        <v>174</v>
      </c>
    </row>
    <row r="183" spans="1:18">
      <c r="A183" s="329">
        <v>44907</v>
      </c>
      <c r="B183" s="330" t="s">
        <v>1307</v>
      </c>
      <c r="C183" s="330" t="s">
        <v>1308</v>
      </c>
      <c r="D183" s="331" t="s">
        <v>61</v>
      </c>
      <c r="E183" s="331" t="s">
        <v>77</v>
      </c>
      <c r="F183" s="332">
        <v>9015.69</v>
      </c>
      <c r="G183" s="330" t="s">
        <v>1309</v>
      </c>
      <c r="H183" s="330" t="s">
        <v>60</v>
      </c>
      <c r="I183" s="331" t="s">
        <v>1310</v>
      </c>
      <c r="J183" s="333" t="s">
        <v>491</v>
      </c>
      <c r="K183" s="329">
        <v>44907</v>
      </c>
      <c r="L183" s="332">
        <v>30.46</v>
      </c>
      <c r="M183" s="331" t="s">
        <v>492</v>
      </c>
      <c r="N183" s="332">
        <v>29.19</v>
      </c>
      <c r="O183" s="332">
        <v>46.69</v>
      </c>
      <c r="P183" s="90">
        <f t="shared" si="6"/>
        <v>228</v>
      </c>
      <c r="Q183" s="90">
        <f t="shared" si="7"/>
        <v>200</v>
      </c>
      <c r="R183" s="90">
        <f t="shared" si="8"/>
        <v>175</v>
      </c>
    </row>
    <row r="184" spans="1:18">
      <c r="A184" s="329">
        <v>44796</v>
      </c>
      <c r="B184" s="330" t="s">
        <v>1286</v>
      </c>
      <c r="C184" s="330" t="s">
        <v>1287</v>
      </c>
      <c r="D184" s="331" t="s">
        <v>61</v>
      </c>
      <c r="E184" s="331" t="s">
        <v>67</v>
      </c>
      <c r="F184" s="332">
        <v>275.31</v>
      </c>
      <c r="G184" s="330" t="s">
        <v>1288</v>
      </c>
      <c r="H184" s="330" t="s">
        <v>1289</v>
      </c>
      <c r="I184" s="331" t="s">
        <v>1290</v>
      </c>
      <c r="J184" s="333" t="s">
        <v>491</v>
      </c>
      <c r="K184" s="329">
        <v>44796</v>
      </c>
      <c r="L184" s="332">
        <v>32.08</v>
      </c>
      <c r="M184" s="331" t="s">
        <v>492</v>
      </c>
      <c r="N184" s="332">
        <v>31.25</v>
      </c>
      <c r="O184" s="332">
        <v>44.83</v>
      </c>
      <c r="P184" s="90">
        <f t="shared" si="6"/>
        <v>212</v>
      </c>
      <c r="Q184" s="90">
        <f t="shared" si="7"/>
        <v>193</v>
      </c>
      <c r="R184" s="90">
        <f t="shared" si="8"/>
        <v>176</v>
      </c>
    </row>
    <row r="185" spans="1:18" ht="56.25">
      <c r="A185" s="329">
        <v>44904</v>
      </c>
      <c r="B185" s="330" t="s">
        <v>1723</v>
      </c>
      <c r="C185" s="330" t="s">
        <v>1724</v>
      </c>
      <c r="D185" s="331" t="s">
        <v>61</v>
      </c>
      <c r="E185" s="331" t="s">
        <v>77</v>
      </c>
      <c r="F185" s="332">
        <v>162.9</v>
      </c>
      <c r="G185" s="330" t="s">
        <v>1725</v>
      </c>
      <c r="H185" s="330" t="s">
        <v>1726</v>
      </c>
      <c r="I185" s="331" t="s">
        <v>1727</v>
      </c>
      <c r="J185" s="333" t="s">
        <v>491</v>
      </c>
      <c r="K185" s="329">
        <v>44904</v>
      </c>
      <c r="L185" s="332">
        <v>12.64</v>
      </c>
      <c r="M185" s="331" t="s">
        <v>492</v>
      </c>
      <c r="N185" s="332">
        <v>16.57</v>
      </c>
      <c r="O185" s="332">
        <v>44.77</v>
      </c>
      <c r="P185" s="90">
        <f t="shared" si="6"/>
        <v>300</v>
      </c>
      <c r="Q185" s="90">
        <f t="shared" si="7"/>
        <v>311</v>
      </c>
      <c r="R185" s="90">
        <f t="shared" si="8"/>
        <v>177</v>
      </c>
    </row>
    <row r="186" spans="1:18" ht="33.75">
      <c r="A186" s="329">
        <v>44277</v>
      </c>
      <c r="B186" s="330" t="s">
        <v>261</v>
      </c>
      <c r="C186" s="330" t="s">
        <v>60</v>
      </c>
      <c r="D186" s="331" t="s">
        <v>61</v>
      </c>
      <c r="E186" s="331" t="s">
        <v>67</v>
      </c>
      <c r="F186" s="332">
        <v>246.41</v>
      </c>
      <c r="G186" s="330" t="s">
        <v>262</v>
      </c>
      <c r="H186" s="330" t="s">
        <v>263</v>
      </c>
      <c r="I186" s="331" t="s">
        <v>264</v>
      </c>
      <c r="J186" s="333" t="s">
        <v>491</v>
      </c>
      <c r="K186" s="329">
        <v>44277</v>
      </c>
      <c r="L186" s="332">
        <v>24.54</v>
      </c>
      <c r="M186" s="331" t="s">
        <v>492</v>
      </c>
      <c r="N186" s="332">
        <v>26.55</v>
      </c>
      <c r="O186" s="332">
        <v>44.63</v>
      </c>
      <c r="P186" s="90">
        <f t="shared" si="6"/>
        <v>247</v>
      </c>
      <c r="Q186" s="90">
        <f t="shared" si="7"/>
        <v>230</v>
      </c>
      <c r="R186" s="90">
        <f t="shared" si="8"/>
        <v>178</v>
      </c>
    </row>
    <row r="187" spans="1:18">
      <c r="A187" s="329">
        <v>44620</v>
      </c>
      <c r="B187" s="330" t="s">
        <v>1195</v>
      </c>
      <c r="C187" s="330" t="s">
        <v>1196</v>
      </c>
      <c r="D187" s="331" t="s">
        <v>61</v>
      </c>
      <c r="E187" s="331" t="s">
        <v>77</v>
      </c>
      <c r="F187" s="332">
        <v>13553.84</v>
      </c>
      <c r="G187" s="330" t="s">
        <v>1197</v>
      </c>
      <c r="H187" s="330" t="s">
        <v>1198</v>
      </c>
      <c r="I187" s="331" t="s">
        <v>1199</v>
      </c>
      <c r="J187" s="333" t="s">
        <v>491</v>
      </c>
      <c r="K187" s="329">
        <v>44620</v>
      </c>
      <c r="L187" s="332">
        <v>36.99</v>
      </c>
      <c r="M187" s="331" t="s">
        <v>492</v>
      </c>
      <c r="N187" s="332">
        <v>38.119999999999997</v>
      </c>
      <c r="O187" s="332">
        <v>44.59</v>
      </c>
      <c r="P187" s="90">
        <f t="shared" si="6"/>
        <v>184</v>
      </c>
      <c r="Q187" s="90">
        <f t="shared" si="7"/>
        <v>170</v>
      </c>
      <c r="R187" s="90">
        <f t="shared" si="8"/>
        <v>179</v>
      </c>
    </row>
    <row r="188" spans="1:18" ht="33.75">
      <c r="A188" s="329">
        <v>44362</v>
      </c>
      <c r="B188" s="330" t="s">
        <v>1042</v>
      </c>
      <c r="C188" s="330" t="s">
        <v>1043</v>
      </c>
      <c r="D188" s="331" t="s">
        <v>61</v>
      </c>
      <c r="E188" s="331" t="s">
        <v>67</v>
      </c>
      <c r="F188" s="332">
        <v>245.33</v>
      </c>
      <c r="G188" s="330" t="s">
        <v>1044</v>
      </c>
      <c r="H188" s="330" t="s">
        <v>1045</v>
      </c>
      <c r="I188" s="331" t="s">
        <v>1046</v>
      </c>
      <c r="J188" s="333" t="s">
        <v>491</v>
      </c>
      <c r="K188" s="329">
        <v>44362</v>
      </c>
      <c r="L188" s="332">
        <v>48.29</v>
      </c>
      <c r="M188" s="331" t="s">
        <v>492</v>
      </c>
      <c r="N188" s="332">
        <v>48.29</v>
      </c>
      <c r="O188" s="332">
        <v>44.43</v>
      </c>
      <c r="P188" s="90">
        <f t="shared" si="6"/>
        <v>143</v>
      </c>
      <c r="Q188" s="90">
        <f t="shared" si="7"/>
        <v>131</v>
      </c>
      <c r="R188" s="90">
        <f t="shared" si="8"/>
        <v>180</v>
      </c>
    </row>
    <row r="189" spans="1:18">
      <c r="A189" s="329">
        <v>44827</v>
      </c>
      <c r="B189" s="330" t="s">
        <v>932</v>
      </c>
      <c r="C189" s="330" t="s">
        <v>933</v>
      </c>
      <c r="D189" s="331" t="s">
        <v>61</v>
      </c>
      <c r="E189" s="331" t="s">
        <v>77</v>
      </c>
      <c r="F189" s="332">
        <v>23.7</v>
      </c>
      <c r="G189" s="330" t="s">
        <v>934</v>
      </c>
      <c r="H189" s="330" t="s">
        <v>60</v>
      </c>
      <c r="I189" s="331" t="s">
        <v>935</v>
      </c>
      <c r="J189" s="333" t="s">
        <v>491</v>
      </c>
      <c r="K189" s="329">
        <v>44827</v>
      </c>
      <c r="L189" s="332">
        <v>58.62</v>
      </c>
      <c r="M189" s="331" t="s">
        <v>492</v>
      </c>
      <c r="N189" s="332">
        <v>57.53</v>
      </c>
      <c r="O189" s="332">
        <v>43.75</v>
      </c>
      <c r="P189" s="90">
        <f t="shared" si="6"/>
        <v>118</v>
      </c>
      <c r="Q189" s="90">
        <f t="shared" si="7"/>
        <v>103</v>
      </c>
      <c r="R189" s="90">
        <f t="shared" si="8"/>
        <v>181</v>
      </c>
    </row>
    <row r="190" spans="1:18">
      <c r="A190" s="329">
        <v>44369</v>
      </c>
      <c r="B190" s="330" t="s">
        <v>1016</v>
      </c>
      <c r="C190" s="330" t="s">
        <v>60</v>
      </c>
      <c r="D190" s="331" t="s">
        <v>61</v>
      </c>
      <c r="E190" s="331" t="s">
        <v>67</v>
      </c>
      <c r="F190" s="332">
        <v>218.95</v>
      </c>
      <c r="G190" s="330" t="s">
        <v>831</v>
      </c>
      <c r="H190" s="330" t="s">
        <v>60</v>
      </c>
      <c r="I190" s="331" t="s">
        <v>1017</v>
      </c>
      <c r="J190" s="333" t="s">
        <v>491</v>
      </c>
      <c r="K190" s="329">
        <v>44369</v>
      </c>
      <c r="L190" s="332">
        <v>49.59</v>
      </c>
      <c r="M190" s="331" t="s">
        <v>492</v>
      </c>
      <c r="N190" s="332">
        <v>42.46</v>
      </c>
      <c r="O190" s="332">
        <v>43.28</v>
      </c>
      <c r="P190" s="90">
        <f t="shared" si="6"/>
        <v>167</v>
      </c>
      <c r="Q190" s="90">
        <f t="shared" si="7"/>
        <v>124</v>
      </c>
      <c r="R190" s="90">
        <f t="shared" si="8"/>
        <v>182</v>
      </c>
    </row>
    <row r="191" spans="1:18" ht="90">
      <c r="A191" s="329">
        <v>44340</v>
      </c>
      <c r="B191" s="330" t="s">
        <v>970</v>
      </c>
      <c r="C191" s="330" t="s">
        <v>60</v>
      </c>
      <c r="D191" s="331" t="s">
        <v>61</v>
      </c>
      <c r="E191" s="331" t="s">
        <v>67</v>
      </c>
      <c r="F191" s="332">
        <v>201.78</v>
      </c>
      <c r="G191" s="330" t="s">
        <v>971</v>
      </c>
      <c r="H191" s="330" t="s">
        <v>972</v>
      </c>
      <c r="I191" s="331" t="s">
        <v>973</v>
      </c>
      <c r="J191" s="333" t="s">
        <v>491</v>
      </c>
      <c r="K191" s="329">
        <v>44340</v>
      </c>
      <c r="L191" s="332">
        <v>54.38</v>
      </c>
      <c r="M191" s="331" t="s">
        <v>492</v>
      </c>
      <c r="N191" s="332">
        <v>63.18</v>
      </c>
      <c r="O191" s="332">
        <v>43.1</v>
      </c>
      <c r="P191" s="90">
        <f t="shared" si="6"/>
        <v>105</v>
      </c>
      <c r="Q191" s="90">
        <f t="shared" si="7"/>
        <v>113</v>
      </c>
      <c r="R191" s="90">
        <f t="shared" si="8"/>
        <v>183</v>
      </c>
    </row>
    <row r="192" spans="1:18" ht="22.5">
      <c r="A192" s="329">
        <v>44657</v>
      </c>
      <c r="B192" s="330" t="s">
        <v>2108</v>
      </c>
      <c r="C192" s="330" t="s">
        <v>2109</v>
      </c>
      <c r="D192" s="331" t="s">
        <v>61</v>
      </c>
      <c r="E192" s="331" t="s">
        <v>77</v>
      </c>
      <c r="F192" s="332">
        <v>2119.1799999999998</v>
      </c>
      <c r="G192" s="330" t="s">
        <v>2110</v>
      </c>
      <c r="H192" s="330" t="s">
        <v>2111</v>
      </c>
      <c r="I192" s="331" t="s">
        <v>2112</v>
      </c>
      <c r="J192" s="333" t="s">
        <v>491</v>
      </c>
      <c r="K192" s="329">
        <v>44657</v>
      </c>
      <c r="L192" s="332">
        <v>1.6</v>
      </c>
      <c r="M192" s="331" t="s">
        <v>492</v>
      </c>
      <c r="N192" s="332">
        <v>13.09</v>
      </c>
      <c r="O192" s="332">
        <v>43.1</v>
      </c>
      <c r="P192" s="90">
        <f t="shared" si="6"/>
        <v>325</v>
      </c>
      <c r="Q192" s="90">
        <f t="shared" si="7"/>
        <v>406</v>
      </c>
      <c r="R192" s="90">
        <f t="shared" si="8"/>
        <v>183</v>
      </c>
    </row>
    <row r="193" spans="1:18" ht="56.25">
      <c r="A193" s="329">
        <v>44774</v>
      </c>
      <c r="B193" s="330" t="s">
        <v>1438</v>
      </c>
      <c r="C193" s="330" t="s">
        <v>1439</v>
      </c>
      <c r="D193" s="331" t="s">
        <v>61</v>
      </c>
      <c r="E193" s="331" t="s">
        <v>77</v>
      </c>
      <c r="F193" s="332">
        <v>3967.2</v>
      </c>
      <c r="G193" s="330" t="s">
        <v>1440</v>
      </c>
      <c r="H193" s="330" t="s">
        <v>1441</v>
      </c>
      <c r="I193" s="331" t="s">
        <v>1442</v>
      </c>
      <c r="J193" s="333" t="s">
        <v>491</v>
      </c>
      <c r="K193" s="329">
        <v>44774</v>
      </c>
      <c r="L193" s="332">
        <v>24.36</v>
      </c>
      <c r="M193" s="331" t="s">
        <v>492</v>
      </c>
      <c r="N193" s="332">
        <v>29.67</v>
      </c>
      <c r="O193" s="332">
        <v>42.86</v>
      </c>
      <c r="P193" s="90">
        <f t="shared" si="6"/>
        <v>226</v>
      </c>
      <c r="Q193" s="90">
        <f t="shared" si="7"/>
        <v>235</v>
      </c>
      <c r="R193" s="90">
        <f t="shared" si="8"/>
        <v>185</v>
      </c>
    </row>
    <row r="194" spans="1:18">
      <c r="A194" s="329">
        <v>44281</v>
      </c>
      <c r="B194" s="330" t="s">
        <v>2070</v>
      </c>
      <c r="C194" s="330" t="s">
        <v>2071</v>
      </c>
      <c r="D194" s="331" t="s">
        <v>61</v>
      </c>
      <c r="E194" s="331" t="s">
        <v>67</v>
      </c>
      <c r="F194" s="332">
        <v>337.12</v>
      </c>
      <c r="G194" s="330" t="s">
        <v>2072</v>
      </c>
      <c r="H194" s="330" t="s">
        <v>2073</v>
      </c>
      <c r="I194" s="331" t="s">
        <v>2074</v>
      </c>
      <c r="J194" s="333" t="s">
        <v>491</v>
      </c>
      <c r="K194" s="329">
        <v>44281</v>
      </c>
      <c r="L194" s="332">
        <v>2.56</v>
      </c>
      <c r="M194" s="331" t="s">
        <v>492</v>
      </c>
      <c r="N194" s="332">
        <v>20</v>
      </c>
      <c r="O194" s="332">
        <v>42.86</v>
      </c>
      <c r="P194" s="90">
        <f t="shared" si="6"/>
        <v>279</v>
      </c>
      <c r="Q194" s="90">
        <f t="shared" si="7"/>
        <v>397</v>
      </c>
      <c r="R194" s="90">
        <f t="shared" si="8"/>
        <v>185</v>
      </c>
    </row>
    <row r="195" spans="1:18">
      <c r="A195" s="329">
        <v>44874</v>
      </c>
      <c r="B195" s="330" t="s">
        <v>1570</v>
      </c>
      <c r="C195" s="330" t="s">
        <v>1571</v>
      </c>
      <c r="D195" s="331" t="s">
        <v>61</v>
      </c>
      <c r="E195" s="331" t="s">
        <v>77</v>
      </c>
      <c r="F195" s="332">
        <v>2.89</v>
      </c>
      <c r="G195" s="330" t="s">
        <v>60</v>
      </c>
      <c r="H195" s="330" t="s">
        <v>60</v>
      </c>
      <c r="I195" s="331" t="s">
        <v>1572</v>
      </c>
      <c r="J195" s="333" t="s">
        <v>491</v>
      </c>
      <c r="K195" s="329">
        <v>44874</v>
      </c>
      <c r="L195" s="332">
        <v>19.3</v>
      </c>
      <c r="M195" s="331" t="s">
        <v>492</v>
      </c>
      <c r="N195" s="332">
        <v>25.71</v>
      </c>
      <c r="O195" s="332">
        <v>42.65</v>
      </c>
      <c r="P195" s="90">
        <f t="shared" si="6"/>
        <v>248</v>
      </c>
      <c r="Q195" s="90">
        <f t="shared" si="7"/>
        <v>269</v>
      </c>
      <c r="R195" s="90">
        <f t="shared" si="8"/>
        <v>187</v>
      </c>
    </row>
    <row r="196" spans="1:18">
      <c r="A196" s="329">
        <v>44914</v>
      </c>
      <c r="B196" s="330" t="s">
        <v>695</v>
      </c>
      <c r="C196" s="330" t="s">
        <v>696</v>
      </c>
      <c r="D196" s="331" t="s">
        <v>61</v>
      </c>
      <c r="E196" s="331" t="s">
        <v>77</v>
      </c>
      <c r="F196" s="332">
        <v>18.77</v>
      </c>
      <c r="G196" s="330" t="s">
        <v>697</v>
      </c>
      <c r="H196" s="330" t="s">
        <v>698</v>
      </c>
      <c r="I196" s="331" t="s">
        <v>699</v>
      </c>
      <c r="J196" s="333" t="s">
        <v>491</v>
      </c>
      <c r="K196" s="329">
        <v>44914</v>
      </c>
      <c r="L196" s="332">
        <v>104.55</v>
      </c>
      <c r="M196" s="331" t="s">
        <v>492</v>
      </c>
      <c r="N196" s="332">
        <v>80</v>
      </c>
      <c r="O196" s="332">
        <v>42.63</v>
      </c>
      <c r="P196" s="90">
        <f t="shared" si="6"/>
        <v>72</v>
      </c>
      <c r="Q196" s="90">
        <f t="shared" si="7"/>
        <v>48</v>
      </c>
      <c r="R196" s="90">
        <f t="shared" si="8"/>
        <v>188</v>
      </c>
    </row>
    <row r="197" spans="1:18">
      <c r="A197" s="329">
        <v>43896</v>
      </c>
      <c r="B197" s="330" t="s">
        <v>204</v>
      </c>
      <c r="C197" s="330" t="s">
        <v>60</v>
      </c>
      <c r="D197" s="331" t="s">
        <v>61</v>
      </c>
      <c r="E197" s="331" t="s">
        <v>67</v>
      </c>
      <c r="F197" s="332">
        <v>25.07</v>
      </c>
      <c r="G197" s="330" t="s">
        <v>205</v>
      </c>
      <c r="H197" s="330" t="s">
        <v>60</v>
      </c>
      <c r="I197" s="331" t="s">
        <v>206</v>
      </c>
      <c r="J197" s="333" t="s">
        <v>491</v>
      </c>
      <c r="K197" s="329">
        <v>43896</v>
      </c>
      <c r="L197" s="332">
        <v>45.66</v>
      </c>
      <c r="M197" s="331" t="s">
        <v>492</v>
      </c>
      <c r="N197" s="332">
        <v>43.44</v>
      </c>
      <c r="O197" s="332">
        <v>42.58</v>
      </c>
      <c r="P197" s="90">
        <f t="shared" si="6"/>
        <v>161</v>
      </c>
      <c r="Q197" s="90">
        <f t="shared" si="7"/>
        <v>140</v>
      </c>
      <c r="R197" s="90">
        <f t="shared" si="8"/>
        <v>189</v>
      </c>
    </row>
    <row r="198" spans="1:18">
      <c r="A198" s="329">
        <v>44685</v>
      </c>
      <c r="B198" s="330" t="s">
        <v>1282</v>
      </c>
      <c r="C198" s="330" t="s">
        <v>1283</v>
      </c>
      <c r="D198" s="331" t="s">
        <v>61</v>
      </c>
      <c r="E198" s="331" t="s">
        <v>77</v>
      </c>
      <c r="F198" s="332">
        <v>16382.89</v>
      </c>
      <c r="G198" s="330" t="s">
        <v>1284</v>
      </c>
      <c r="H198" s="330" t="s">
        <v>60</v>
      </c>
      <c r="I198" s="331" t="s">
        <v>1285</v>
      </c>
      <c r="J198" s="333" t="s">
        <v>491</v>
      </c>
      <c r="K198" s="329">
        <v>44685</v>
      </c>
      <c r="L198" s="332">
        <v>32.78</v>
      </c>
      <c r="M198" s="331" t="s">
        <v>492</v>
      </c>
      <c r="N198" s="332">
        <v>30.56</v>
      </c>
      <c r="O198" s="332">
        <v>42.54</v>
      </c>
      <c r="P198" s="90">
        <f t="shared" si="6"/>
        <v>218</v>
      </c>
      <c r="Q198" s="90">
        <f t="shared" si="7"/>
        <v>192</v>
      </c>
      <c r="R198" s="90">
        <f t="shared" si="8"/>
        <v>190</v>
      </c>
    </row>
    <row r="199" spans="1:18">
      <c r="A199" s="329">
        <v>44673</v>
      </c>
      <c r="B199" s="330" t="s">
        <v>1144</v>
      </c>
      <c r="C199" s="330" t="s">
        <v>1145</v>
      </c>
      <c r="D199" s="331" t="s">
        <v>61</v>
      </c>
      <c r="E199" s="331" t="s">
        <v>77</v>
      </c>
      <c r="F199" s="332">
        <v>9.51</v>
      </c>
      <c r="G199" s="330" t="s">
        <v>1146</v>
      </c>
      <c r="H199" s="330" t="s">
        <v>60</v>
      </c>
      <c r="I199" s="331" t="s">
        <v>1147</v>
      </c>
      <c r="J199" s="333" t="s">
        <v>491</v>
      </c>
      <c r="K199" s="329">
        <v>44673</v>
      </c>
      <c r="L199" s="332">
        <v>42.52</v>
      </c>
      <c r="M199" s="331" t="s">
        <v>492</v>
      </c>
      <c r="N199" s="332">
        <v>51.42</v>
      </c>
      <c r="O199" s="332">
        <v>42.52</v>
      </c>
      <c r="P199" s="90">
        <f t="shared" si="6"/>
        <v>137</v>
      </c>
      <c r="Q199" s="90">
        <f t="shared" si="7"/>
        <v>156</v>
      </c>
      <c r="R199" s="90">
        <f t="shared" si="8"/>
        <v>191</v>
      </c>
    </row>
    <row r="200" spans="1:18">
      <c r="A200" s="329">
        <v>44021</v>
      </c>
      <c r="B200" s="330" t="s">
        <v>1214</v>
      </c>
      <c r="C200" s="330" t="s">
        <v>1215</v>
      </c>
      <c r="D200" s="331" t="s">
        <v>61</v>
      </c>
      <c r="E200" s="331" t="s">
        <v>67</v>
      </c>
      <c r="F200" s="332">
        <v>7.43</v>
      </c>
      <c r="G200" s="330" t="s">
        <v>1216</v>
      </c>
      <c r="H200" s="330" t="s">
        <v>60</v>
      </c>
      <c r="I200" s="331" t="s">
        <v>1217</v>
      </c>
      <c r="J200" s="333" t="s">
        <v>491</v>
      </c>
      <c r="K200" s="329">
        <v>44021</v>
      </c>
      <c r="L200" s="332">
        <v>36.22</v>
      </c>
      <c r="M200" s="331" t="s">
        <v>492</v>
      </c>
      <c r="N200" s="332">
        <v>40.58</v>
      </c>
      <c r="O200" s="332">
        <v>42.39</v>
      </c>
      <c r="P200" s="90">
        <f t="shared" si="6"/>
        <v>174</v>
      </c>
      <c r="Q200" s="90">
        <f t="shared" si="7"/>
        <v>174</v>
      </c>
      <c r="R200" s="90">
        <f t="shared" si="8"/>
        <v>192</v>
      </c>
    </row>
    <row r="201" spans="1:18" ht="22.5">
      <c r="A201" s="329">
        <v>44634</v>
      </c>
      <c r="B201" s="330" t="s">
        <v>793</v>
      </c>
      <c r="C201" s="330" t="s">
        <v>794</v>
      </c>
      <c r="D201" s="331" t="s">
        <v>61</v>
      </c>
      <c r="E201" s="331" t="s">
        <v>77</v>
      </c>
      <c r="F201" s="332">
        <v>81.98</v>
      </c>
      <c r="G201" s="330" t="s">
        <v>60</v>
      </c>
      <c r="H201" s="330" t="s">
        <v>60</v>
      </c>
      <c r="I201" s="331" t="s">
        <v>795</v>
      </c>
      <c r="J201" s="333" t="s">
        <v>491</v>
      </c>
      <c r="K201" s="329">
        <v>44634</v>
      </c>
      <c r="L201" s="332">
        <v>76.16</v>
      </c>
      <c r="M201" s="331" t="s">
        <v>492</v>
      </c>
      <c r="N201" s="332">
        <v>57.34</v>
      </c>
      <c r="O201" s="332">
        <v>42.2</v>
      </c>
      <c r="P201" s="90">
        <f t="shared" ref="P201:P264" si="9">RANK(N201,$N$9:$N$618)</f>
        <v>121</v>
      </c>
      <c r="Q201" s="90">
        <f t="shared" ref="Q201:Q264" si="10">RANK(L201,$L$9:$L$618)</f>
        <v>70</v>
      </c>
      <c r="R201" s="90">
        <f t="shared" ref="R201:R264" si="11">RANK(O201,$O$9:$O$618)</f>
        <v>193</v>
      </c>
    </row>
    <row r="202" spans="1:18" ht="45">
      <c r="A202" s="329">
        <v>44900</v>
      </c>
      <c r="B202" s="330" t="s">
        <v>2241</v>
      </c>
      <c r="C202" s="330" t="s">
        <v>2242</v>
      </c>
      <c r="D202" s="331" t="s">
        <v>61</v>
      </c>
      <c r="E202" s="331" t="s">
        <v>77</v>
      </c>
      <c r="F202" s="332">
        <v>17.7</v>
      </c>
      <c r="G202" s="330" t="s">
        <v>2243</v>
      </c>
      <c r="H202" s="330" t="s">
        <v>2244</v>
      </c>
      <c r="I202" s="331" t="s">
        <v>2245</v>
      </c>
      <c r="J202" s="333" t="s">
        <v>491</v>
      </c>
      <c r="K202" s="329">
        <v>44900</v>
      </c>
      <c r="L202" s="332">
        <v>-2.86</v>
      </c>
      <c r="M202" s="331" t="s">
        <v>492</v>
      </c>
      <c r="N202" s="342">
        <v>0</v>
      </c>
      <c r="O202" s="332">
        <v>41.67</v>
      </c>
      <c r="P202" s="90">
        <f t="shared" si="9"/>
        <v>425</v>
      </c>
      <c r="Q202" s="90">
        <f t="shared" si="10"/>
        <v>438</v>
      </c>
      <c r="R202" s="90">
        <f t="shared" si="11"/>
        <v>194</v>
      </c>
    </row>
    <row r="203" spans="1:18">
      <c r="A203" s="329">
        <v>44509</v>
      </c>
      <c r="B203" s="330" t="s">
        <v>212</v>
      </c>
      <c r="C203" s="330" t="s">
        <v>60</v>
      </c>
      <c r="D203" s="331" t="s">
        <v>61</v>
      </c>
      <c r="E203" s="331" t="s">
        <v>67</v>
      </c>
      <c r="F203" s="332">
        <v>149.16</v>
      </c>
      <c r="G203" s="330" t="s">
        <v>213</v>
      </c>
      <c r="H203" s="330" t="s">
        <v>60</v>
      </c>
      <c r="I203" s="331" t="s">
        <v>214</v>
      </c>
      <c r="J203" s="333" t="s">
        <v>491</v>
      </c>
      <c r="K203" s="329">
        <v>44509</v>
      </c>
      <c r="L203" s="332">
        <v>41.59</v>
      </c>
      <c r="M203" s="331" t="s">
        <v>492</v>
      </c>
      <c r="N203" s="332">
        <v>41.48</v>
      </c>
      <c r="O203" s="332">
        <v>41.65</v>
      </c>
      <c r="P203" s="90">
        <f t="shared" si="9"/>
        <v>171</v>
      </c>
      <c r="Q203" s="90">
        <f t="shared" si="10"/>
        <v>159</v>
      </c>
      <c r="R203" s="90">
        <f t="shared" si="11"/>
        <v>195</v>
      </c>
    </row>
    <row r="204" spans="1:18" ht="22.5">
      <c r="A204" s="329">
        <v>44641</v>
      </c>
      <c r="B204" s="330" t="s">
        <v>1485</v>
      </c>
      <c r="C204" s="330" t="s">
        <v>1486</v>
      </c>
      <c r="D204" s="331" t="s">
        <v>61</v>
      </c>
      <c r="E204" s="331" t="s">
        <v>67</v>
      </c>
      <c r="F204" s="332">
        <v>102.13</v>
      </c>
      <c r="G204" s="330" t="s">
        <v>1487</v>
      </c>
      <c r="H204" s="330" t="s">
        <v>60</v>
      </c>
      <c r="I204" s="331" t="s">
        <v>1488</v>
      </c>
      <c r="J204" s="333" t="s">
        <v>491</v>
      </c>
      <c r="K204" s="329">
        <v>44641</v>
      </c>
      <c r="L204" s="332">
        <v>22.34</v>
      </c>
      <c r="M204" s="331" t="s">
        <v>492</v>
      </c>
      <c r="N204" s="332">
        <v>32.619999999999997</v>
      </c>
      <c r="O204" s="332">
        <v>41.65</v>
      </c>
      <c r="P204" s="90">
        <f t="shared" si="9"/>
        <v>207</v>
      </c>
      <c r="Q204" s="90">
        <f t="shared" si="10"/>
        <v>247</v>
      </c>
      <c r="R204" s="90">
        <f t="shared" si="11"/>
        <v>195</v>
      </c>
    </row>
    <row r="205" spans="1:18" ht="45">
      <c r="A205" s="329">
        <v>44742</v>
      </c>
      <c r="B205" s="330" t="s">
        <v>1114</v>
      </c>
      <c r="C205" s="330" t="s">
        <v>1115</v>
      </c>
      <c r="D205" s="331" t="s">
        <v>61</v>
      </c>
      <c r="E205" s="331" t="s">
        <v>77</v>
      </c>
      <c r="F205" s="332">
        <v>271.98</v>
      </c>
      <c r="G205" s="330" t="s">
        <v>1116</v>
      </c>
      <c r="H205" s="330" t="s">
        <v>1117</v>
      </c>
      <c r="I205" s="331" t="s">
        <v>1118</v>
      </c>
      <c r="J205" s="333" t="s">
        <v>491</v>
      </c>
      <c r="K205" s="329">
        <v>44742</v>
      </c>
      <c r="L205" s="332">
        <v>43.59</v>
      </c>
      <c r="M205" s="331" t="s">
        <v>492</v>
      </c>
      <c r="N205" s="332">
        <v>47.37</v>
      </c>
      <c r="O205" s="332">
        <v>41.56</v>
      </c>
      <c r="P205" s="90">
        <f t="shared" si="9"/>
        <v>148</v>
      </c>
      <c r="Q205" s="90">
        <f t="shared" si="10"/>
        <v>149</v>
      </c>
      <c r="R205" s="90">
        <f t="shared" si="11"/>
        <v>197</v>
      </c>
    </row>
    <row r="206" spans="1:18" ht="33.75">
      <c r="A206" s="329">
        <v>44859</v>
      </c>
      <c r="B206" s="330" t="s">
        <v>269</v>
      </c>
      <c r="C206" s="330" t="s">
        <v>270</v>
      </c>
      <c r="D206" s="331" t="s">
        <v>61</v>
      </c>
      <c r="E206" s="331" t="s">
        <v>77</v>
      </c>
      <c r="F206" s="332">
        <v>215.57</v>
      </c>
      <c r="G206" s="330" t="s">
        <v>271</v>
      </c>
      <c r="H206" s="330" t="s">
        <v>272</v>
      </c>
      <c r="I206" s="331" t="s">
        <v>273</v>
      </c>
      <c r="J206" s="333" t="s">
        <v>491</v>
      </c>
      <c r="K206" s="329">
        <v>44859</v>
      </c>
      <c r="L206" s="332">
        <v>41.11</v>
      </c>
      <c r="M206" s="331" t="s">
        <v>492</v>
      </c>
      <c r="N206" s="332">
        <v>38.65</v>
      </c>
      <c r="O206" s="332">
        <v>41.47</v>
      </c>
      <c r="P206" s="90">
        <f t="shared" si="9"/>
        <v>181</v>
      </c>
      <c r="Q206" s="90">
        <f t="shared" si="10"/>
        <v>162</v>
      </c>
      <c r="R206" s="90">
        <f t="shared" si="11"/>
        <v>198</v>
      </c>
    </row>
    <row r="207" spans="1:18">
      <c r="A207" s="329">
        <v>44525</v>
      </c>
      <c r="B207" s="330" t="s">
        <v>2097</v>
      </c>
      <c r="C207" s="330" t="s">
        <v>2098</v>
      </c>
      <c r="D207" s="331" t="s">
        <v>61</v>
      </c>
      <c r="E207" s="331" t="s">
        <v>67</v>
      </c>
      <c r="F207" s="332">
        <v>3.05</v>
      </c>
      <c r="G207" s="330" t="s">
        <v>60</v>
      </c>
      <c r="H207" s="330" t="s">
        <v>60</v>
      </c>
      <c r="I207" s="331" t="s">
        <v>2099</v>
      </c>
      <c r="J207" s="333" t="s">
        <v>491</v>
      </c>
      <c r="K207" s="329">
        <v>44525</v>
      </c>
      <c r="L207" s="332">
        <v>1.69</v>
      </c>
      <c r="M207" s="331" t="s">
        <v>492</v>
      </c>
      <c r="N207" s="332">
        <v>13.21</v>
      </c>
      <c r="O207" s="332">
        <v>41.18</v>
      </c>
      <c r="P207" s="90">
        <f t="shared" si="9"/>
        <v>324</v>
      </c>
      <c r="Q207" s="90">
        <f t="shared" si="10"/>
        <v>403</v>
      </c>
      <c r="R207" s="90">
        <f t="shared" si="11"/>
        <v>199</v>
      </c>
    </row>
    <row r="208" spans="1:18">
      <c r="A208" s="329">
        <v>43868</v>
      </c>
      <c r="B208" s="330" t="s">
        <v>1104</v>
      </c>
      <c r="C208" s="330" t="s">
        <v>1105</v>
      </c>
      <c r="D208" s="331" t="s">
        <v>61</v>
      </c>
      <c r="E208" s="331" t="s">
        <v>67</v>
      </c>
      <c r="F208" s="332">
        <v>116.73</v>
      </c>
      <c r="G208" s="330" t="s">
        <v>1106</v>
      </c>
      <c r="H208" s="330" t="s">
        <v>1107</v>
      </c>
      <c r="I208" s="331" t="s">
        <v>1108</v>
      </c>
      <c r="J208" s="333" t="s">
        <v>491</v>
      </c>
      <c r="K208" s="329">
        <v>43868</v>
      </c>
      <c r="L208" s="332">
        <v>43.94</v>
      </c>
      <c r="M208" s="331" t="s">
        <v>492</v>
      </c>
      <c r="N208" s="332">
        <v>45.59</v>
      </c>
      <c r="O208" s="332">
        <v>40.74</v>
      </c>
      <c r="P208" s="90">
        <f t="shared" si="9"/>
        <v>153</v>
      </c>
      <c r="Q208" s="90">
        <f t="shared" si="10"/>
        <v>147</v>
      </c>
      <c r="R208" s="90">
        <f t="shared" si="11"/>
        <v>200</v>
      </c>
    </row>
    <row r="209" spans="1:18" ht="22.5">
      <c r="A209" s="329">
        <v>44414</v>
      </c>
      <c r="B209" s="330" t="s">
        <v>1379</v>
      </c>
      <c r="C209" s="330" t="s">
        <v>1380</v>
      </c>
      <c r="D209" s="331" t="s">
        <v>61</v>
      </c>
      <c r="E209" s="331" t="s">
        <v>77</v>
      </c>
      <c r="F209" s="332">
        <v>195.97</v>
      </c>
      <c r="G209" s="330" t="s">
        <v>1381</v>
      </c>
      <c r="H209" s="330" t="s">
        <v>1382</v>
      </c>
      <c r="I209" s="331" t="s">
        <v>1383</v>
      </c>
      <c r="J209" s="333" t="s">
        <v>491</v>
      </c>
      <c r="K209" s="329">
        <v>44414</v>
      </c>
      <c r="L209" s="332">
        <v>26.73</v>
      </c>
      <c r="M209" s="331" t="s">
        <v>492</v>
      </c>
      <c r="N209" s="332">
        <v>37.630000000000003</v>
      </c>
      <c r="O209" s="332">
        <v>40.35</v>
      </c>
      <c r="P209" s="90">
        <f t="shared" si="9"/>
        <v>185</v>
      </c>
      <c r="Q209" s="90">
        <f t="shared" si="10"/>
        <v>218</v>
      </c>
      <c r="R209" s="90">
        <f t="shared" si="11"/>
        <v>201</v>
      </c>
    </row>
    <row r="210" spans="1:18">
      <c r="A210" s="329">
        <v>44823</v>
      </c>
      <c r="B210" s="330" t="s">
        <v>958</v>
      </c>
      <c r="C210" s="330" t="s">
        <v>959</v>
      </c>
      <c r="D210" s="331" t="s">
        <v>61</v>
      </c>
      <c r="E210" s="331" t="s">
        <v>77</v>
      </c>
      <c r="F210" s="332">
        <v>378.33</v>
      </c>
      <c r="G210" s="330" t="s">
        <v>960</v>
      </c>
      <c r="H210" s="330" t="s">
        <v>961</v>
      </c>
      <c r="I210" s="331" t="s">
        <v>962</v>
      </c>
      <c r="J210" s="333" t="s">
        <v>491</v>
      </c>
      <c r="K210" s="329">
        <v>44823</v>
      </c>
      <c r="L210" s="332">
        <v>55.91</v>
      </c>
      <c r="M210" s="331" t="s">
        <v>492</v>
      </c>
      <c r="N210" s="332">
        <v>27.94</v>
      </c>
      <c r="O210" s="332">
        <v>39.869999999999997</v>
      </c>
      <c r="P210" s="90">
        <f t="shared" si="9"/>
        <v>234</v>
      </c>
      <c r="Q210" s="90">
        <f t="shared" si="10"/>
        <v>110</v>
      </c>
      <c r="R210" s="90">
        <f t="shared" si="11"/>
        <v>202</v>
      </c>
    </row>
    <row r="211" spans="1:18">
      <c r="A211" s="329">
        <v>44607</v>
      </c>
      <c r="B211" s="330" t="s">
        <v>1475</v>
      </c>
      <c r="C211" s="330" t="s">
        <v>1476</v>
      </c>
      <c r="D211" s="331" t="s">
        <v>61</v>
      </c>
      <c r="E211" s="331" t="s">
        <v>77</v>
      </c>
      <c r="F211" s="332">
        <v>1886.13</v>
      </c>
      <c r="G211" s="330" t="s">
        <v>1477</v>
      </c>
      <c r="H211" s="330" t="s">
        <v>1478</v>
      </c>
      <c r="I211" s="331" t="s">
        <v>1479</v>
      </c>
      <c r="J211" s="333" t="s">
        <v>491</v>
      </c>
      <c r="K211" s="329">
        <v>44607</v>
      </c>
      <c r="L211" s="332">
        <v>22.91</v>
      </c>
      <c r="M211" s="331" t="s">
        <v>492</v>
      </c>
      <c r="N211" s="332">
        <v>24.72</v>
      </c>
      <c r="O211" s="332">
        <v>39.770000000000003</v>
      </c>
      <c r="P211" s="90">
        <f t="shared" si="9"/>
        <v>255</v>
      </c>
      <c r="Q211" s="90">
        <f t="shared" si="10"/>
        <v>245</v>
      </c>
      <c r="R211" s="90">
        <f t="shared" si="11"/>
        <v>203</v>
      </c>
    </row>
    <row r="212" spans="1:18">
      <c r="A212" s="329">
        <v>44544</v>
      </c>
      <c r="B212" s="330" t="s">
        <v>1707</v>
      </c>
      <c r="C212" s="330" t="s">
        <v>1708</v>
      </c>
      <c r="D212" s="331" t="s">
        <v>61</v>
      </c>
      <c r="E212" s="331" t="s">
        <v>77</v>
      </c>
      <c r="F212" s="332">
        <v>208.2</v>
      </c>
      <c r="G212" s="330" t="s">
        <v>1709</v>
      </c>
      <c r="H212" s="330" t="s">
        <v>60</v>
      </c>
      <c r="I212" s="331" t="s">
        <v>1710</v>
      </c>
      <c r="J212" s="333" t="s">
        <v>491</v>
      </c>
      <c r="K212" s="329">
        <v>44544</v>
      </c>
      <c r="L212" s="332">
        <v>13.42</v>
      </c>
      <c r="M212" s="331" t="s">
        <v>492</v>
      </c>
      <c r="N212" s="332">
        <v>30.43</v>
      </c>
      <c r="O212" s="332">
        <v>39.75</v>
      </c>
      <c r="P212" s="90">
        <f t="shared" si="9"/>
        <v>219</v>
      </c>
      <c r="Q212" s="90">
        <f t="shared" si="10"/>
        <v>307</v>
      </c>
      <c r="R212" s="90">
        <f t="shared" si="11"/>
        <v>204</v>
      </c>
    </row>
    <row r="213" spans="1:18">
      <c r="A213" s="329">
        <v>44727</v>
      </c>
      <c r="B213" s="330" t="s">
        <v>1175</v>
      </c>
      <c r="C213" s="330" t="s">
        <v>1176</v>
      </c>
      <c r="D213" s="331" t="s">
        <v>61</v>
      </c>
      <c r="E213" s="331" t="s">
        <v>77</v>
      </c>
      <c r="F213" s="332">
        <v>225.49</v>
      </c>
      <c r="G213" s="330" t="s">
        <v>853</v>
      </c>
      <c r="H213" s="330" t="s">
        <v>1177</v>
      </c>
      <c r="I213" s="331" t="s">
        <v>1178</v>
      </c>
      <c r="J213" s="333" t="s">
        <v>491</v>
      </c>
      <c r="K213" s="329">
        <v>44727</v>
      </c>
      <c r="L213" s="332">
        <v>39.42</v>
      </c>
      <c r="M213" s="331" t="s">
        <v>492</v>
      </c>
      <c r="N213" s="332">
        <v>48.11</v>
      </c>
      <c r="O213" s="332">
        <v>39.42</v>
      </c>
      <c r="P213" s="90">
        <f t="shared" si="9"/>
        <v>144</v>
      </c>
      <c r="Q213" s="90">
        <f t="shared" si="10"/>
        <v>165</v>
      </c>
      <c r="R213" s="90">
        <f t="shared" si="11"/>
        <v>205</v>
      </c>
    </row>
    <row r="214" spans="1:18" ht="45">
      <c r="A214" s="329">
        <v>43966</v>
      </c>
      <c r="B214" s="330" t="s">
        <v>1734</v>
      </c>
      <c r="C214" s="330" t="s">
        <v>1735</v>
      </c>
      <c r="D214" s="331" t="s">
        <v>61</v>
      </c>
      <c r="E214" s="331" t="s">
        <v>67</v>
      </c>
      <c r="F214" s="332">
        <v>111.32</v>
      </c>
      <c r="G214" s="330" t="s">
        <v>1736</v>
      </c>
      <c r="H214" s="330" t="s">
        <v>1737</v>
      </c>
      <c r="I214" s="331" t="s">
        <v>1738</v>
      </c>
      <c r="J214" s="333" t="s">
        <v>491</v>
      </c>
      <c r="K214" s="329">
        <v>43966</v>
      </c>
      <c r="L214" s="332">
        <v>12.43</v>
      </c>
      <c r="M214" s="331" t="s">
        <v>492</v>
      </c>
      <c r="N214" s="332">
        <v>12.43</v>
      </c>
      <c r="O214" s="332">
        <v>38.07</v>
      </c>
      <c r="P214" s="90">
        <f t="shared" si="9"/>
        <v>331</v>
      </c>
      <c r="Q214" s="90">
        <f t="shared" si="10"/>
        <v>314</v>
      </c>
      <c r="R214" s="90">
        <f t="shared" si="11"/>
        <v>206</v>
      </c>
    </row>
    <row r="215" spans="1:18">
      <c r="A215" s="329">
        <v>44374</v>
      </c>
      <c r="B215" s="330" t="s">
        <v>1384</v>
      </c>
      <c r="C215" s="330" t="s">
        <v>1385</v>
      </c>
      <c r="D215" s="331" t="s">
        <v>61</v>
      </c>
      <c r="E215" s="331" t="s">
        <v>67</v>
      </c>
      <c r="F215" s="332">
        <v>137.59</v>
      </c>
      <c r="G215" s="330" t="s">
        <v>1386</v>
      </c>
      <c r="H215" s="330" t="s">
        <v>60</v>
      </c>
      <c r="I215" s="331" t="s">
        <v>1387</v>
      </c>
      <c r="J215" s="333" t="s">
        <v>491</v>
      </c>
      <c r="K215" s="329">
        <v>44374</v>
      </c>
      <c r="L215" s="332">
        <v>26.63</v>
      </c>
      <c r="M215" s="331" t="s">
        <v>492</v>
      </c>
      <c r="N215" s="332">
        <v>24.32</v>
      </c>
      <c r="O215" s="332">
        <v>38.06</v>
      </c>
      <c r="P215" s="90">
        <f t="shared" si="9"/>
        <v>256</v>
      </c>
      <c r="Q215" s="90">
        <f t="shared" si="10"/>
        <v>219</v>
      </c>
      <c r="R215" s="90">
        <f t="shared" si="11"/>
        <v>207</v>
      </c>
    </row>
    <row r="216" spans="1:18">
      <c r="A216" s="329">
        <v>44200</v>
      </c>
      <c r="B216" s="330" t="s">
        <v>1319</v>
      </c>
      <c r="C216" s="330" t="s">
        <v>60</v>
      </c>
      <c r="D216" s="331" t="s">
        <v>61</v>
      </c>
      <c r="E216" s="331" t="s">
        <v>67</v>
      </c>
      <c r="F216" s="332">
        <v>941.42</v>
      </c>
      <c r="G216" s="330" t="s">
        <v>1320</v>
      </c>
      <c r="H216" s="330" t="s">
        <v>1321</v>
      </c>
      <c r="I216" s="331" t="s">
        <v>1322</v>
      </c>
      <c r="J216" s="333" t="s">
        <v>491</v>
      </c>
      <c r="K216" s="329">
        <v>44200</v>
      </c>
      <c r="L216" s="332">
        <v>29.5</v>
      </c>
      <c r="M216" s="331" t="s">
        <v>492</v>
      </c>
      <c r="N216" s="332">
        <v>30.11</v>
      </c>
      <c r="O216" s="332">
        <v>37.99</v>
      </c>
      <c r="P216" s="90">
        <f t="shared" si="9"/>
        <v>223</v>
      </c>
      <c r="Q216" s="90">
        <f t="shared" si="10"/>
        <v>203</v>
      </c>
      <c r="R216" s="90">
        <f t="shared" si="11"/>
        <v>208</v>
      </c>
    </row>
    <row r="217" spans="1:18" ht="22.5">
      <c r="A217" s="329">
        <v>44623</v>
      </c>
      <c r="B217" s="330" t="s">
        <v>2547</v>
      </c>
      <c r="C217" s="330" t="s">
        <v>2548</v>
      </c>
      <c r="D217" s="331" t="s">
        <v>61</v>
      </c>
      <c r="E217" s="331" t="s">
        <v>77</v>
      </c>
      <c r="F217" s="338">
        <v>0.34899999999999998</v>
      </c>
      <c r="G217" s="330" t="s">
        <v>2549</v>
      </c>
      <c r="H217" s="330" t="s">
        <v>2550</v>
      </c>
      <c r="I217" s="331" t="s">
        <v>2551</v>
      </c>
      <c r="J217" s="333" t="s">
        <v>491</v>
      </c>
      <c r="K217" s="329">
        <v>44623</v>
      </c>
      <c r="L217" s="332">
        <v>-33.380000000000003</v>
      </c>
      <c r="M217" s="331" t="s">
        <v>492</v>
      </c>
      <c r="N217" s="332">
        <v>-23.08</v>
      </c>
      <c r="O217" s="332">
        <v>37.93</v>
      </c>
      <c r="P217" s="90">
        <f t="shared" si="9"/>
        <v>496</v>
      </c>
      <c r="Q217" s="90">
        <f t="shared" si="10"/>
        <v>515</v>
      </c>
      <c r="R217" s="90">
        <f t="shared" si="11"/>
        <v>209</v>
      </c>
    </row>
    <row r="218" spans="1:18">
      <c r="A218" s="329">
        <v>44166</v>
      </c>
      <c r="B218" s="330" t="s">
        <v>1186</v>
      </c>
      <c r="C218" s="330" t="s">
        <v>1187</v>
      </c>
      <c r="D218" s="331" t="s">
        <v>61</v>
      </c>
      <c r="E218" s="331" t="s">
        <v>77</v>
      </c>
      <c r="F218" s="338">
        <v>0.14699999999999999</v>
      </c>
      <c r="G218" s="330" t="s">
        <v>1188</v>
      </c>
      <c r="H218" s="330" t="s">
        <v>60</v>
      </c>
      <c r="I218" s="331" t="s">
        <v>1189</v>
      </c>
      <c r="J218" s="333" t="s">
        <v>491</v>
      </c>
      <c r="K218" s="329">
        <v>44166</v>
      </c>
      <c r="L218" s="332">
        <v>37.43</v>
      </c>
      <c r="M218" s="331" t="s">
        <v>492</v>
      </c>
      <c r="N218" s="332">
        <v>37.43</v>
      </c>
      <c r="O218" s="332">
        <v>37.43</v>
      </c>
      <c r="P218" s="90">
        <f t="shared" si="9"/>
        <v>186</v>
      </c>
      <c r="Q218" s="90">
        <f t="shared" si="10"/>
        <v>168</v>
      </c>
      <c r="R218" s="90">
        <f t="shared" si="11"/>
        <v>210</v>
      </c>
    </row>
    <row r="219" spans="1:18" ht="22.5">
      <c r="A219" s="329">
        <v>44519</v>
      </c>
      <c r="B219" s="330" t="s">
        <v>1238</v>
      </c>
      <c r="C219" s="330" t="s">
        <v>1239</v>
      </c>
      <c r="D219" s="331" t="s">
        <v>61</v>
      </c>
      <c r="E219" s="331" t="s">
        <v>67</v>
      </c>
      <c r="F219" s="332">
        <v>399.36</v>
      </c>
      <c r="G219" s="330" t="s">
        <v>1240</v>
      </c>
      <c r="H219" s="330" t="s">
        <v>60</v>
      </c>
      <c r="I219" s="331" t="s">
        <v>1241</v>
      </c>
      <c r="J219" s="333" t="s">
        <v>491</v>
      </c>
      <c r="K219" s="329">
        <v>44519</v>
      </c>
      <c r="L219" s="332">
        <v>35.14</v>
      </c>
      <c r="M219" s="331" t="s">
        <v>492</v>
      </c>
      <c r="N219" s="332">
        <v>52.64</v>
      </c>
      <c r="O219" s="332">
        <v>36.85</v>
      </c>
      <c r="P219" s="90">
        <f t="shared" si="9"/>
        <v>132</v>
      </c>
      <c r="Q219" s="90">
        <f t="shared" si="10"/>
        <v>181</v>
      </c>
      <c r="R219" s="90">
        <f t="shared" si="11"/>
        <v>211</v>
      </c>
    </row>
    <row r="220" spans="1:18">
      <c r="A220" s="329">
        <v>44909</v>
      </c>
      <c r="B220" s="330" t="s">
        <v>1351</v>
      </c>
      <c r="C220" s="330" t="s">
        <v>1352</v>
      </c>
      <c r="D220" s="331" t="s">
        <v>61</v>
      </c>
      <c r="E220" s="331" t="s">
        <v>77</v>
      </c>
      <c r="F220" s="332">
        <v>149.38</v>
      </c>
      <c r="G220" s="330" t="s">
        <v>1353</v>
      </c>
      <c r="H220" s="330" t="s">
        <v>60</v>
      </c>
      <c r="I220" s="331" t="s">
        <v>1354</v>
      </c>
      <c r="J220" s="333" t="s">
        <v>491</v>
      </c>
      <c r="K220" s="329">
        <v>44909</v>
      </c>
      <c r="L220" s="332">
        <v>27.44</v>
      </c>
      <c r="M220" s="331" t="s">
        <v>492</v>
      </c>
      <c r="N220" s="332">
        <v>28.87</v>
      </c>
      <c r="O220" s="332">
        <v>36.67</v>
      </c>
      <c r="P220" s="90">
        <f t="shared" si="9"/>
        <v>229</v>
      </c>
      <c r="Q220" s="90">
        <f t="shared" si="10"/>
        <v>211</v>
      </c>
      <c r="R220" s="90">
        <f t="shared" si="11"/>
        <v>212</v>
      </c>
    </row>
    <row r="221" spans="1:18" ht="33.75">
      <c r="A221" s="329">
        <v>44186</v>
      </c>
      <c r="B221" s="330" t="s">
        <v>1715</v>
      </c>
      <c r="C221" s="330" t="s">
        <v>1716</v>
      </c>
      <c r="D221" s="331" t="s">
        <v>61</v>
      </c>
      <c r="E221" s="331" t="s">
        <v>67</v>
      </c>
      <c r="F221" s="332">
        <v>2361.46</v>
      </c>
      <c r="G221" s="330" t="s">
        <v>1717</v>
      </c>
      <c r="H221" s="330" t="s">
        <v>1718</v>
      </c>
      <c r="I221" s="331" t="s">
        <v>1719</v>
      </c>
      <c r="J221" s="333" t="s">
        <v>491</v>
      </c>
      <c r="K221" s="329">
        <v>44186</v>
      </c>
      <c r="L221" s="332">
        <v>13.24</v>
      </c>
      <c r="M221" s="331" t="s">
        <v>492</v>
      </c>
      <c r="N221" s="332">
        <v>38.299999999999997</v>
      </c>
      <c r="O221" s="332">
        <v>36.270000000000003</v>
      </c>
      <c r="P221" s="90">
        <f t="shared" si="9"/>
        <v>182</v>
      </c>
      <c r="Q221" s="90">
        <f t="shared" si="10"/>
        <v>309</v>
      </c>
      <c r="R221" s="90">
        <f t="shared" si="11"/>
        <v>213</v>
      </c>
    </row>
    <row r="222" spans="1:18" ht="22.5">
      <c r="A222" s="329">
        <v>44512</v>
      </c>
      <c r="B222" s="330" t="s">
        <v>1190</v>
      </c>
      <c r="C222" s="330" t="s">
        <v>1191</v>
      </c>
      <c r="D222" s="331" t="s">
        <v>61</v>
      </c>
      <c r="E222" s="331" t="s">
        <v>77</v>
      </c>
      <c r="F222" s="332">
        <v>3106.3</v>
      </c>
      <c r="G222" s="330" t="s">
        <v>1192</v>
      </c>
      <c r="H222" s="330" t="s">
        <v>1193</v>
      </c>
      <c r="I222" s="331" t="s">
        <v>1194</v>
      </c>
      <c r="J222" s="333" t="s">
        <v>491</v>
      </c>
      <c r="K222" s="329">
        <v>44512</v>
      </c>
      <c r="L222" s="332">
        <v>37.28</v>
      </c>
      <c r="M222" s="331" t="s">
        <v>492</v>
      </c>
      <c r="N222" s="332">
        <v>35.049999999999997</v>
      </c>
      <c r="O222" s="332">
        <v>36.159999999999997</v>
      </c>
      <c r="P222" s="90">
        <f t="shared" si="9"/>
        <v>195</v>
      </c>
      <c r="Q222" s="90">
        <f t="shared" si="10"/>
        <v>169</v>
      </c>
      <c r="R222" s="90">
        <f t="shared" si="11"/>
        <v>214</v>
      </c>
    </row>
    <row r="223" spans="1:18">
      <c r="A223" s="329">
        <v>44434</v>
      </c>
      <c r="B223" s="330" t="s">
        <v>1218</v>
      </c>
      <c r="C223" s="330" t="s">
        <v>1219</v>
      </c>
      <c r="D223" s="331" t="s">
        <v>61</v>
      </c>
      <c r="E223" s="331" t="s">
        <v>67</v>
      </c>
      <c r="F223" s="332">
        <v>6.88</v>
      </c>
      <c r="G223" s="330" t="s">
        <v>1220</v>
      </c>
      <c r="H223" s="330" t="s">
        <v>1221</v>
      </c>
      <c r="I223" s="331" t="s">
        <v>1222</v>
      </c>
      <c r="J223" s="333" t="s">
        <v>491</v>
      </c>
      <c r="K223" s="329">
        <v>44434</v>
      </c>
      <c r="L223" s="332">
        <v>36.04</v>
      </c>
      <c r="M223" s="331" t="s">
        <v>492</v>
      </c>
      <c r="N223" s="332">
        <v>40.11</v>
      </c>
      <c r="O223" s="332">
        <v>36.04</v>
      </c>
      <c r="P223" s="90">
        <f t="shared" si="9"/>
        <v>175</v>
      </c>
      <c r="Q223" s="90">
        <f t="shared" si="10"/>
        <v>176</v>
      </c>
      <c r="R223" s="90">
        <f t="shared" si="11"/>
        <v>215</v>
      </c>
    </row>
    <row r="224" spans="1:18" ht="22.5">
      <c r="A224" s="329">
        <v>44697</v>
      </c>
      <c r="B224" s="330" t="s">
        <v>717</v>
      </c>
      <c r="C224" s="330" t="s">
        <v>718</v>
      </c>
      <c r="D224" s="331" t="s">
        <v>61</v>
      </c>
      <c r="E224" s="331" t="s">
        <v>77</v>
      </c>
      <c r="F224" s="332">
        <v>8754.68</v>
      </c>
      <c r="G224" s="330" t="s">
        <v>719</v>
      </c>
      <c r="H224" s="330" t="s">
        <v>720</v>
      </c>
      <c r="I224" s="331" t="s">
        <v>721</v>
      </c>
      <c r="J224" s="333" t="s">
        <v>491</v>
      </c>
      <c r="K224" s="329">
        <v>44697</v>
      </c>
      <c r="L224" s="332">
        <v>101.12</v>
      </c>
      <c r="M224" s="331" t="s">
        <v>492</v>
      </c>
      <c r="N224" s="332">
        <v>103.15</v>
      </c>
      <c r="O224" s="332">
        <v>35.950000000000003</v>
      </c>
      <c r="P224" s="90">
        <f t="shared" si="9"/>
        <v>52</v>
      </c>
      <c r="Q224" s="90">
        <f t="shared" si="10"/>
        <v>54</v>
      </c>
      <c r="R224" s="90">
        <f t="shared" si="11"/>
        <v>216</v>
      </c>
    </row>
    <row r="225" spans="1:18">
      <c r="A225" s="329">
        <v>44463</v>
      </c>
      <c r="B225" s="330" t="s">
        <v>1566</v>
      </c>
      <c r="C225" s="330" t="s">
        <v>1567</v>
      </c>
      <c r="D225" s="331" t="s">
        <v>61</v>
      </c>
      <c r="E225" s="331" t="s">
        <v>77</v>
      </c>
      <c r="F225" s="332">
        <v>632.25</v>
      </c>
      <c r="G225" s="330" t="s">
        <v>1568</v>
      </c>
      <c r="H225" s="330" t="s">
        <v>60</v>
      </c>
      <c r="I225" s="331" t="s">
        <v>1569</v>
      </c>
      <c r="J225" s="333" t="s">
        <v>491</v>
      </c>
      <c r="K225" s="329">
        <v>44463</v>
      </c>
      <c r="L225" s="332">
        <v>19.47</v>
      </c>
      <c r="M225" s="331" t="s">
        <v>492</v>
      </c>
      <c r="N225" s="332">
        <v>34.46</v>
      </c>
      <c r="O225" s="332">
        <v>35.81</v>
      </c>
      <c r="P225" s="90">
        <f t="shared" si="9"/>
        <v>198</v>
      </c>
      <c r="Q225" s="90">
        <f t="shared" si="10"/>
        <v>268</v>
      </c>
      <c r="R225" s="90">
        <f t="shared" si="11"/>
        <v>217</v>
      </c>
    </row>
    <row r="226" spans="1:18">
      <c r="A226" s="329">
        <v>44769</v>
      </c>
      <c r="B226" s="330" t="s">
        <v>253</v>
      </c>
      <c r="C226" s="330" t="s">
        <v>60</v>
      </c>
      <c r="D226" s="331" t="s">
        <v>61</v>
      </c>
      <c r="E226" s="331" t="s">
        <v>67</v>
      </c>
      <c r="F226" s="332">
        <v>206.65</v>
      </c>
      <c r="G226" s="330" t="s">
        <v>254</v>
      </c>
      <c r="H226" s="330" t="s">
        <v>60</v>
      </c>
      <c r="I226" s="331" t="s">
        <v>255</v>
      </c>
      <c r="J226" s="333" t="s">
        <v>491</v>
      </c>
      <c r="K226" s="329">
        <v>44769</v>
      </c>
      <c r="L226" s="332">
        <v>31.99</v>
      </c>
      <c r="M226" s="331" t="s">
        <v>492</v>
      </c>
      <c r="N226" s="332">
        <v>32.909999999999997</v>
      </c>
      <c r="O226" s="332">
        <v>35.74</v>
      </c>
      <c r="P226" s="90">
        <f t="shared" si="9"/>
        <v>204</v>
      </c>
      <c r="Q226" s="90">
        <f t="shared" si="10"/>
        <v>194</v>
      </c>
      <c r="R226" s="90">
        <f t="shared" si="11"/>
        <v>218</v>
      </c>
    </row>
    <row r="227" spans="1:18">
      <c r="A227" s="329">
        <v>44795</v>
      </c>
      <c r="B227" s="330" t="s">
        <v>2144</v>
      </c>
      <c r="C227" s="330" t="s">
        <v>2145</v>
      </c>
      <c r="D227" s="331" t="s">
        <v>61</v>
      </c>
      <c r="E227" s="331" t="s">
        <v>77</v>
      </c>
      <c r="F227" s="332">
        <v>103.65</v>
      </c>
      <c r="G227" s="330" t="s">
        <v>2146</v>
      </c>
      <c r="H227" s="330" t="s">
        <v>60</v>
      </c>
      <c r="I227" s="331" t="s">
        <v>2147</v>
      </c>
      <c r="J227" s="333" t="s">
        <v>491</v>
      </c>
      <c r="K227" s="329">
        <v>44795</v>
      </c>
      <c r="L227" s="338">
        <v>0.89900000000000002</v>
      </c>
      <c r="M227" s="331" t="s">
        <v>492</v>
      </c>
      <c r="N227" s="332">
        <v>-20.170000000000002</v>
      </c>
      <c r="O227" s="332">
        <v>35.619999999999997</v>
      </c>
      <c r="P227" s="90">
        <f t="shared" si="9"/>
        <v>491</v>
      </c>
      <c r="Q227" s="90">
        <f t="shared" si="10"/>
        <v>414</v>
      </c>
      <c r="R227" s="90">
        <f t="shared" si="11"/>
        <v>219</v>
      </c>
    </row>
    <row r="228" spans="1:18">
      <c r="A228" s="329">
        <v>44907</v>
      </c>
      <c r="B228" s="330" t="s">
        <v>1242</v>
      </c>
      <c r="C228" s="330" t="s">
        <v>1243</v>
      </c>
      <c r="D228" s="331" t="s">
        <v>61</v>
      </c>
      <c r="E228" s="331" t="s">
        <v>77</v>
      </c>
      <c r="F228" s="332">
        <v>51.51</v>
      </c>
      <c r="G228" s="330" t="s">
        <v>1244</v>
      </c>
      <c r="H228" s="330" t="s">
        <v>60</v>
      </c>
      <c r="I228" s="331" t="s">
        <v>1245</v>
      </c>
      <c r="J228" s="333" t="s">
        <v>491</v>
      </c>
      <c r="K228" s="329">
        <v>44907</v>
      </c>
      <c r="L228" s="332">
        <v>34.82</v>
      </c>
      <c r="M228" s="331" t="s">
        <v>492</v>
      </c>
      <c r="N228" s="332">
        <v>34.82</v>
      </c>
      <c r="O228" s="332">
        <v>35.61</v>
      </c>
      <c r="P228" s="90">
        <f t="shared" si="9"/>
        <v>196</v>
      </c>
      <c r="Q228" s="90">
        <f t="shared" si="10"/>
        <v>183</v>
      </c>
      <c r="R228" s="90">
        <f t="shared" si="11"/>
        <v>220</v>
      </c>
    </row>
    <row r="229" spans="1:18">
      <c r="A229" s="329">
        <v>43957</v>
      </c>
      <c r="B229" s="330" t="s">
        <v>766</v>
      </c>
      <c r="C229" s="330" t="s">
        <v>767</v>
      </c>
      <c r="D229" s="331" t="s">
        <v>61</v>
      </c>
      <c r="E229" s="331" t="s">
        <v>67</v>
      </c>
      <c r="F229" s="332">
        <v>15.48</v>
      </c>
      <c r="G229" s="330" t="s">
        <v>60</v>
      </c>
      <c r="H229" s="330" t="s">
        <v>768</v>
      </c>
      <c r="I229" s="331" t="s">
        <v>769</v>
      </c>
      <c r="J229" s="333" t="s">
        <v>491</v>
      </c>
      <c r="K229" s="329">
        <v>43957</v>
      </c>
      <c r="L229" s="332">
        <v>81.819999999999993</v>
      </c>
      <c r="M229" s="331" t="s">
        <v>492</v>
      </c>
      <c r="N229" s="332">
        <v>81.819999999999993</v>
      </c>
      <c r="O229" s="332">
        <v>35.590000000000003</v>
      </c>
      <c r="P229" s="90">
        <f t="shared" si="9"/>
        <v>69</v>
      </c>
      <c r="Q229" s="90">
        <f t="shared" si="10"/>
        <v>64</v>
      </c>
      <c r="R229" s="90">
        <f t="shared" si="11"/>
        <v>221</v>
      </c>
    </row>
    <row r="230" spans="1:18" ht="22.5">
      <c r="A230" s="329">
        <v>44853</v>
      </c>
      <c r="B230" s="330" t="s">
        <v>1139</v>
      </c>
      <c r="C230" s="330" t="s">
        <v>1140</v>
      </c>
      <c r="D230" s="331" t="s">
        <v>61</v>
      </c>
      <c r="E230" s="331" t="s">
        <v>77</v>
      </c>
      <c r="F230" s="332">
        <v>66.95</v>
      </c>
      <c r="G230" s="330" t="s">
        <v>1141</v>
      </c>
      <c r="H230" s="330" t="s">
        <v>1142</v>
      </c>
      <c r="I230" s="331" t="s">
        <v>1143</v>
      </c>
      <c r="J230" s="333" t="s">
        <v>491</v>
      </c>
      <c r="K230" s="329">
        <v>44853</v>
      </c>
      <c r="L230" s="332">
        <v>42.56</v>
      </c>
      <c r="M230" s="331" t="s">
        <v>492</v>
      </c>
      <c r="N230" s="332">
        <v>35.71</v>
      </c>
      <c r="O230" s="332">
        <v>35.520000000000003</v>
      </c>
      <c r="P230" s="90">
        <f t="shared" si="9"/>
        <v>191</v>
      </c>
      <c r="Q230" s="90">
        <f t="shared" si="10"/>
        <v>155</v>
      </c>
      <c r="R230" s="90">
        <f t="shared" si="11"/>
        <v>222</v>
      </c>
    </row>
    <row r="231" spans="1:18" ht="22.5">
      <c r="A231" s="329">
        <v>44647</v>
      </c>
      <c r="B231" s="330" t="s">
        <v>1647</v>
      </c>
      <c r="C231" s="330" t="s">
        <v>1648</v>
      </c>
      <c r="D231" s="331" t="s">
        <v>61</v>
      </c>
      <c r="E231" s="331" t="s">
        <v>77</v>
      </c>
      <c r="F231" s="332">
        <v>1250.5</v>
      </c>
      <c r="G231" s="330" t="s">
        <v>1649</v>
      </c>
      <c r="H231" s="330" t="s">
        <v>1650</v>
      </c>
      <c r="I231" s="331" t="s">
        <v>1651</v>
      </c>
      <c r="J231" s="333" t="s">
        <v>491</v>
      </c>
      <c r="K231" s="329">
        <v>44647</v>
      </c>
      <c r="L231" s="332">
        <v>16.350000000000001</v>
      </c>
      <c r="M231" s="331" t="s">
        <v>492</v>
      </c>
      <c r="N231" s="332">
        <v>31.5</v>
      </c>
      <c r="O231" s="332">
        <v>35.39</v>
      </c>
      <c r="P231" s="90">
        <f t="shared" si="9"/>
        <v>211</v>
      </c>
      <c r="Q231" s="90">
        <f t="shared" si="10"/>
        <v>290</v>
      </c>
      <c r="R231" s="90">
        <f t="shared" si="11"/>
        <v>223</v>
      </c>
    </row>
    <row r="232" spans="1:18">
      <c r="A232" s="329">
        <v>44314</v>
      </c>
      <c r="B232" s="330" t="s">
        <v>1231</v>
      </c>
      <c r="C232" s="330" t="s">
        <v>60</v>
      </c>
      <c r="D232" s="331" t="s">
        <v>61</v>
      </c>
      <c r="E232" s="331" t="s">
        <v>67</v>
      </c>
      <c r="F232" s="332">
        <v>42.94</v>
      </c>
      <c r="G232" s="330" t="s">
        <v>1232</v>
      </c>
      <c r="H232" s="330" t="s">
        <v>60</v>
      </c>
      <c r="I232" s="331" t="s">
        <v>1233</v>
      </c>
      <c r="J232" s="333" t="s">
        <v>491</v>
      </c>
      <c r="K232" s="329">
        <v>44314</v>
      </c>
      <c r="L232" s="332">
        <v>35.380000000000003</v>
      </c>
      <c r="M232" s="331" t="s">
        <v>492</v>
      </c>
      <c r="N232" s="332">
        <v>12.82</v>
      </c>
      <c r="O232" s="332">
        <v>35.380000000000003</v>
      </c>
      <c r="P232" s="90">
        <f t="shared" si="9"/>
        <v>327</v>
      </c>
      <c r="Q232" s="90">
        <f t="shared" si="10"/>
        <v>179</v>
      </c>
      <c r="R232" s="90">
        <f t="shared" si="11"/>
        <v>224</v>
      </c>
    </row>
    <row r="233" spans="1:18">
      <c r="A233" s="329">
        <v>44312</v>
      </c>
      <c r="B233" s="330" t="s">
        <v>257</v>
      </c>
      <c r="C233" s="330" t="s">
        <v>60</v>
      </c>
      <c r="D233" s="331" t="s">
        <v>61</v>
      </c>
      <c r="E233" s="331" t="s">
        <v>67</v>
      </c>
      <c r="F233" s="332">
        <v>397.09</v>
      </c>
      <c r="G233" s="330" t="s">
        <v>258</v>
      </c>
      <c r="H233" s="330" t="s">
        <v>60</v>
      </c>
      <c r="I233" s="331" t="s">
        <v>259</v>
      </c>
      <c r="J233" s="333" t="s">
        <v>491</v>
      </c>
      <c r="K233" s="329">
        <v>44312</v>
      </c>
      <c r="L233" s="332">
        <v>34.97</v>
      </c>
      <c r="M233" s="331" t="s">
        <v>492</v>
      </c>
      <c r="N233" s="332">
        <v>36.74</v>
      </c>
      <c r="O233" s="332">
        <v>35.130000000000003</v>
      </c>
      <c r="P233" s="90">
        <f t="shared" si="9"/>
        <v>189</v>
      </c>
      <c r="Q233" s="90">
        <f t="shared" si="10"/>
        <v>182</v>
      </c>
      <c r="R233" s="90">
        <f t="shared" si="11"/>
        <v>225</v>
      </c>
    </row>
    <row r="234" spans="1:18" ht="22.5">
      <c r="A234" s="329">
        <v>44823</v>
      </c>
      <c r="B234" s="330" t="s">
        <v>865</v>
      </c>
      <c r="C234" s="330" t="s">
        <v>866</v>
      </c>
      <c r="D234" s="331" t="s">
        <v>61</v>
      </c>
      <c r="E234" s="331" t="s">
        <v>67</v>
      </c>
      <c r="F234" s="332">
        <v>22.95</v>
      </c>
      <c r="G234" s="330" t="s">
        <v>867</v>
      </c>
      <c r="H234" s="330" t="s">
        <v>868</v>
      </c>
      <c r="I234" s="331" t="s">
        <v>869</v>
      </c>
      <c r="J234" s="333" t="s">
        <v>491</v>
      </c>
      <c r="K234" s="329">
        <v>44823</v>
      </c>
      <c r="L234" s="332">
        <v>65.38</v>
      </c>
      <c r="M234" s="331" t="s">
        <v>492</v>
      </c>
      <c r="N234" s="332">
        <v>57.51</v>
      </c>
      <c r="O234" s="332">
        <v>35.01</v>
      </c>
      <c r="P234" s="90">
        <f t="shared" si="9"/>
        <v>119</v>
      </c>
      <c r="Q234" s="90">
        <f t="shared" si="10"/>
        <v>87</v>
      </c>
      <c r="R234" s="90">
        <f t="shared" si="11"/>
        <v>226</v>
      </c>
    </row>
    <row r="235" spans="1:18">
      <c r="A235" s="329">
        <v>44725</v>
      </c>
      <c r="B235" s="330" t="s">
        <v>1302</v>
      </c>
      <c r="C235" s="330" t="s">
        <v>1303</v>
      </c>
      <c r="D235" s="331" t="s">
        <v>61</v>
      </c>
      <c r="E235" s="331" t="s">
        <v>67</v>
      </c>
      <c r="F235" s="332">
        <v>20.55</v>
      </c>
      <c r="G235" s="330" t="s">
        <v>1304</v>
      </c>
      <c r="H235" s="330" t="s">
        <v>1305</v>
      </c>
      <c r="I235" s="331" t="s">
        <v>1306</v>
      </c>
      <c r="J235" s="333" t="s">
        <v>491</v>
      </c>
      <c r="K235" s="329">
        <v>44725</v>
      </c>
      <c r="L235" s="332">
        <v>30.52</v>
      </c>
      <c r="M235" s="331" t="s">
        <v>492</v>
      </c>
      <c r="N235" s="332">
        <v>30.17</v>
      </c>
      <c r="O235" s="332">
        <v>34.78</v>
      </c>
      <c r="P235" s="90">
        <f t="shared" si="9"/>
        <v>222</v>
      </c>
      <c r="Q235" s="90">
        <f t="shared" si="10"/>
        <v>199</v>
      </c>
      <c r="R235" s="90">
        <f t="shared" si="11"/>
        <v>227</v>
      </c>
    </row>
    <row r="236" spans="1:18">
      <c r="A236" s="329">
        <v>44872</v>
      </c>
      <c r="B236" s="330" t="s">
        <v>1626</v>
      </c>
      <c r="C236" s="330" t="s">
        <v>1627</v>
      </c>
      <c r="D236" s="331" t="s">
        <v>61</v>
      </c>
      <c r="E236" s="331" t="s">
        <v>77</v>
      </c>
      <c r="F236" s="332">
        <v>8532.83</v>
      </c>
      <c r="G236" s="330" t="s">
        <v>1628</v>
      </c>
      <c r="H236" s="330" t="s">
        <v>1198</v>
      </c>
      <c r="I236" s="331" t="s">
        <v>1629</v>
      </c>
      <c r="J236" s="333" t="s">
        <v>491</v>
      </c>
      <c r="K236" s="329">
        <v>44872</v>
      </c>
      <c r="L236" s="332">
        <v>17.63</v>
      </c>
      <c r="M236" s="331" t="s">
        <v>492</v>
      </c>
      <c r="N236" s="332">
        <v>21.73</v>
      </c>
      <c r="O236" s="332">
        <v>34.770000000000003</v>
      </c>
      <c r="P236" s="90">
        <f t="shared" si="9"/>
        <v>269</v>
      </c>
      <c r="Q236" s="90">
        <f t="shared" si="10"/>
        <v>285</v>
      </c>
      <c r="R236" s="90">
        <f t="shared" si="11"/>
        <v>228</v>
      </c>
    </row>
    <row r="237" spans="1:18">
      <c r="A237" s="329">
        <v>44796</v>
      </c>
      <c r="B237" s="330" t="s">
        <v>1368</v>
      </c>
      <c r="C237" s="330" t="s">
        <v>1369</v>
      </c>
      <c r="D237" s="331" t="s">
        <v>61</v>
      </c>
      <c r="E237" s="331" t="s">
        <v>77</v>
      </c>
      <c r="F237" s="332">
        <v>101.38</v>
      </c>
      <c r="G237" s="330" t="s">
        <v>323</v>
      </c>
      <c r="H237" s="330" t="s">
        <v>60</v>
      </c>
      <c r="I237" s="331" t="s">
        <v>1370</v>
      </c>
      <c r="J237" s="333" t="s">
        <v>491</v>
      </c>
      <c r="K237" s="329">
        <v>44796</v>
      </c>
      <c r="L237" s="332">
        <v>27.36</v>
      </c>
      <c r="M237" s="331" t="s">
        <v>492</v>
      </c>
      <c r="N237" s="332">
        <v>34.57</v>
      </c>
      <c r="O237" s="332">
        <v>34.57</v>
      </c>
      <c r="P237" s="90">
        <f t="shared" si="9"/>
        <v>197</v>
      </c>
      <c r="Q237" s="90">
        <f t="shared" si="10"/>
        <v>215</v>
      </c>
      <c r="R237" s="90">
        <f t="shared" si="11"/>
        <v>229</v>
      </c>
    </row>
    <row r="238" spans="1:18" ht="22.5">
      <c r="A238" s="329">
        <v>44571</v>
      </c>
      <c r="B238" s="330" t="s">
        <v>1909</v>
      </c>
      <c r="C238" s="330" t="s">
        <v>1910</v>
      </c>
      <c r="D238" s="331" t="s">
        <v>61</v>
      </c>
      <c r="E238" s="331" t="s">
        <v>67</v>
      </c>
      <c r="F238" s="332">
        <v>259.69</v>
      </c>
      <c r="G238" s="330" t="s">
        <v>1911</v>
      </c>
      <c r="H238" s="330" t="s">
        <v>1912</v>
      </c>
      <c r="I238" s="331" t="s">
        <v>1913</v>
      </c>
      <c r="J238" s="333" t="s">
        <v>491</v>
      </c>
      <c r="K238" s="329">
        <v>44571</v>
      </c>
      <c r="L238" s="332">
        <v>6.48</v>
      </c>
      <c r="M238" s="331" t="s">
        <v>492</v>
      </c>
      <c r="N238" s="332">
        <v>6.48</v>
      </c>
      <c r="O238" s="332">
        <v>33.72</v>
      </c>
      <c r="P238" s="90">
        <f t="shared" si="9"/>
        <v>375</v>
      </c>
      <c r="Q238" s="90">
        <f t="shared" si="10"/>
        <v>359</v>
      </c>
      <c r="R238" s="90">
        <f t="shared" si="11"/>
        <v>230</v>
      </c>
    </row>
    <row r="239" spans="1:18" ht="45">
      <c r="A239" s="329">
        <v>44865</v>
      </c>
      <c r="B239" s="330" t="s">
        <v>775</v>
      </c>
      <c r="C239" s="330" t="s">
        <v>776</v>
      </c>
      <c r="D239" s="331" t="s">
        <v>61</v>
      </c>
      <c r="E239" s="331" t="s">
        <v>77</v>
      </c>
      <c r="F239" s="332">
        <v>377.1</v>
      </c>
      <c r="G239" s="330" t="s">
        <v>1443</v>
      </c>
      <c r="H239" s="330" t="s">
        <v>1444</v>
      </c>
      <c r="I239" s="331" t="s">
        <v>1445</v>
      </c>
      <c r="J239" s="333" t="s">
        <v>491</v>
      </c>
      <c r="K239" s="329">
        <v>44865</v>
      </c>
      <c r="L239" s="332">
        <v>24.28</v>
      </c>
      <c r="M239" s="331" t="s">
        <v>492</v>
      </c>
      <c r="N239" s="332">
        <v>32.72</v>
      </c>
      <c r="O239" s="332">
        <v>33.54</v>
      </c>
      <c r="P239" s="90">
        <f t="shared" si="9"/>
        <v>206</v>
      </c>
      <c r="Q239" s="90">
        <f t="shared" si="10"/>
        <v>236</v>
      </c>
      <c r="R239" s="90">
        <f t="shared" si="11"/>
        <v>231</v>
      </c>
    </row>
    <row r="240" spans="1:18">
      <c r="A240" s="329">
        <v>44453</v>
      </c>
      <c r="B240" s="330" t="s">
        <v>1559</v>
      </c>
      <c r="C240" s="330" t="s">
        <v>1560</v>
      </c>
      <c r="D240" s="331" t="s">
        <v>61</v>
      </c>
      <c r="E240" s="331" t="s">
        <v>67</v>
      </c>
      <c r="F240" s="332">
        <v>66.64</v>
      </c>
      <c r="G240" s="330" t="s">
        <v>1561</v>
      </c>
      <c r="H240" s="330" t="s">
        <v>60</v>
      </c>
      <c r="I240" s="331" t="s">
        <v>1562</v>
      </c>
      <c r="J240" s="333" t="s">
        <v>491</v>
      </c>
      <c r="K240" s="329">
        <v>44453</v>
      </c>
      <c r="L240" s="332">
        <v>19.739999999999998</v>
      </c>
      <c r="M240" s="331" t="s">
        <v>492</v>
      </c>
      <c r="N240" s="332">
        <v>20.260000000000002</v>
      </c>
      <c r="O240" s="332">
        <v>33.43</v>
      </c>
      <c r="P240" s="90">
        <f t="shared" si="9"/>
        <v>276</v>
      </c>
      <c r="Q240" s="90">
        <f t="shared" si="10"/>
        <v>266</v>
      </c>
      <c r="R240" s="90">
        <f t="shared" si="11"/>
        <v>232</v>
      </c>
    </row>
    <row r="241" spans="1:18">
      <c r="A241" s="329">
        <v>44244</v>
      </c>
      <c r="B241" s="330" t="s">
        <v>1376</v>
      </c>
      <c r="C241" s="330" t="s">
        <v>1377</v>
      </c>
      <c r="D241" s="331" t="s">
        <v>61</v>
      </c>
      <c r="E241" s="331" t="s">
        <v>77</v>
      </c>
      <c r="F241" s="338">
        <v>0.108</v>
      </c>
      <c r="G241" s="330" t="s">
        <v>60</v>
      </c>
      <c r="H241" s="330" t="s">
        <v>60</v>
      </c>
      <c r="I241" s="331" t="s">
        <v>1378</v>
      </c>
      <c r="J241" s="333" t="s">
        <v>491</v>
      </c>
      <c r="K241" s="329">
        <v>44244</v>
      </c>
      <c r="L241" s="332">
        <v>27.12</v>
      </c>
      <c r="M241" s="331" t="s">
        <v>492</v>
      </c>
      <c r="N241" s="332">
        <v>27.12</v>
      </c>
      <c r="O241" s="332">
        <v>33.33</v>
      </c>
      <c r="P241" s="90">
        <f t="shared" si="9"/>
        <v>240</v>
      </c>
      <c r="Q241" s="90">
        <f t="shared" si="10"/>
        <v>217</v>
      </c>
      <c r="R241" s="90">
        <f t="shared" si="11"/>
        <v>233</v>
      </c>
    </row>
    <row r="242" spans="1:18" ht="33.75">
      <c r="A242" s="329">
        <v>44845</v>
      </c>
      <c r="B242" s="330" t="s">
        <v>983</v>
      </c>
      <c r="C242" s="330" t="s">
        <v>984</v>
      </c>
      <c r="D242" s="331" t="s">
        <v>61</v>
      </c>
      <c r="E242" s="331" t="s">
        <v>77</v>
      </c>
      <c r="F242" s="332">
        <v>2341.5300000000002</v>
      </c>
      <c r="G242" s="330" t="s">
        <v>985</v>
      </c>
      <c r="H242" s="330" t="s">
        <v>986</v>
      </c>
      <c r="I242" s="331" t="s">
        <v>987</v>
      </c>
      <c r="J242" s="333" t="s">
        <v>491</v>
      </c>
      <c r="K242" s="329">
        <v>44845</v>
      </c>
      <c r="L242" s="332">
        <v>53.36</v>
      </c>
      <c r="M242" s="331" t="s">
        <v>492</v>
      </c>
      <c r="N242" s="332">
        <v>50.1</v>
      </c>
      <c r="O242" s="332">
        <v>33.31</v>
      </c>
      <c r="P242" s="90">
        <f t="shared" si="9"/>
        <v>140</v>
      </c>
      <c r="Q242" s="90">
        <f t="shared" si="10"/>
        <v>116</v>
      </c>
      <c r="R242" s="90">
        <f t="shared" si="11"/>
        <v>234</v>
      </c>
    </row>
    <row r="243" spans="1:18">
      <c r="A243" s="329">
        <v>44225</v>
      </c>
      <c r="B243" s="330" t="s">
        <v>1371</v>
      </c>
      <c r="C243" s="330" t="s">
        <v>1372</v>
      </c>
      <c r="D243" s="331" t="s">
        <v>61</v>
      </c>
      <c r="E243" s="331" t="s">
        <v>67</v>
      </c>
      <c r="F243" s="332">
        <v>129.62</v>
      </c>
      <c r="G243" s="330" t="s">
        <v>1373</v>
      </c>
      <c r="H243" s="330" t="s">
        <v>1374</v>
      </c>
      <c r="I243" s="331" t="s">
        <v>1375</v>
      </c>
      <c r="J243" s="333" t="s">
        <v>491</v>
      </c>
      <c r="K243" s="329">
        <v>44225</v>
      </c>
      <c r="L243" s="332">
        <v>27.33</v>
      </c>
      <c r="M243" s="331" t="s">
        <v>492</v>
      </c>
      <c r="N243" s="332">
        <v>26.74</v>
      </c>
      <c r="O243" s="332">
        <v>33.119999999999997</v>
      </c>
      <c r="P243" s="90">
        <f t="shared" si="9"/>
        <v>243</v>
      </c>
      <c r="Q243" s="90">
        <f t="shared" si="10"/>
        <v>216</v>
      </c>
      <c r="R243" s="90">
        <f t="shared" si="11"/>
        <v>235</v>
      </c>
    </row>
    <row r="244" spans="1:18" ht="22.5">
      <c r="A244" s="329">
        <v>44140</v>
      </c>
      <c r="B244" s="330" t="s">
        <v>1529</v>
      </c>
      <c r="C244" s="330" t="s">
        <v>1530</v>
      </c>
      <c r="D244" s="331" t="s">
        <v>61</v>
      </c>
      <c r="E244" s="331" t="s">
        <v>77</v>
      </c>
      <c r="F244" s="338">
        <v>0.27200000000000002</v>
      </c>
      <c r="G244" s="330" t="s">
        <v>60</v>
      </c>
      <c r="H244" s="330" t="s">
        <v>1531</v>
      </c>
      <c r="I244" s="331" t="s">
        <v>1532</v>
      </c>
      <c r="J244" s="333" t="s">
        <v>491</v>
      </c>
      <c r="K244" s="329">
        <v>44140</v>
      </c>
      <c r="L244" s="332">
        <v>20.64</v>
      </c>
      <c r="M244" s="331" t="s">
        <v>492</v>
      </c>
      <c r="N244" s="332">
        <v>26.58</v>
      </c>
      <c r="O244" s="332">
        <v>32.74</v>
      </c>
      <c r="P244" s="90">
        <f t="shared" si="9"/>
        <v>246</v>
      </c>
      <c r="Q244" s="90">
        <f t="shared" si="10"/>
        <v>258</v>
      </c>
      <c r="R244" s="90">
        <f t="shared" si="11"/>
        <v>236</v>
      </c>
    </row>
    <row r="245" spans="1:18">
      <c r="A245" s="329">
        <v>44694</v>
      </c>
      <c r="B245" s="330" t="s">
        <v>1535</v>
      </c>
      <c r="C245" s="330" t="s">
        <v>1536</v>
      </c>
      <c r="D245" s="331" t="s">
        <v>61</v>
      </c>
      <c r="E245" s="331" t="s">
        <v>77</v>
      </c>
      <c r="F245" s="332">
        <v>4084.45</v>
      </c>
      <c r="G245" s="330" t="s">
        <v>1537</v>
      </c>
      <c r="H245" s="330" t="s">
        <v>60</v>
      </c>
      <c r="I245" s="331" t="s">
        <v>1538</v>
      </c>
      <c r="J245" s="333" t="s">
        <v>491</v>
      </c>
      <c r="K245" s="329">
        <v>44694</v>
      </c>
      <c r="L245" s="332">
        <v>20.309999999999999</v>
      </c>
      <c r="M245" s="331" t="s">
        <v>492</v>
      </c>
      <c r="N245" s="332">
        <v>15.72</v>
      </c>
      <c r="O245" s="332">
        <v>32.590000000000003</v>
      </c>
      <c r="P245" s="90">
        <f t="shared" si="9"/>
        <v>306</v>
      </c>
      <c r="Q245" s="90">
        <f t="shared" si="10"/>
        <v>260</v>
      </c>
      <c r="R245" s="90">
        <f t="shared" si="11"/>
        <v>237</v>
      </c>
    </row>
    <row r="246" spans="1:18" ht="22.5">
      <c r="A246" s="329">
        <v>44694</v>
      </c>
      <c r="B246" s="330" t="s">
        <v>1277</v>
      </c>
      <c r="C246" s="330" t="s">
        <v>1278</v>
      </c>
      <c r="D246" s="331" t="s">
        <v>61</v>
      </c>
      <c r="E246" s="331" t="s">
        <v>77</v>
      </c>
      <c r="F246" s="332">
        <v>446.99</v>
      </c>
      <c r="G246" s="330" t="s">
        <v>1279</v>
      </c>
      <c r="H246" s="330" t="s">
        <v>1280</v>
      </c>
      <c r="I246" s="331" t="s">
        <v>1281</v>
      </c>
      <c r="J246" s="333" t="s">
        <v>491</v>
      </c>
      <c r="K246" s="329">
        <v>44694</v>
      </c>
      <c r="L246" s="332">
        <v>32.81</v>
      </c>
      <c r="M246" s="331" t="s">
        <v>492</v>
      </c>
      <c r="N246" s="332">
        <v>42.86</v>
      </c>
      <c r="O246" s="332">
        <v>32.299999999999997</v>
      </c>
      <c r="P246" s="90">
        <f t="shared" si="9"/>
        <v>165</v>
      </c>
      <c r="Q246" s="90">
        <f t="shared" si="10"/>
        <v>191</v>
      </c>
      <c r="R246" s="90">
        <f t="shared" si="11"/>
        <v>238</v>
      </c>
    </row>
    <row r="247" spans="1:18">
      <c r="A247" s="329">
        <v>44788</v>
      </c>
      <c r="B247" s="330" t="s">
        <v>1059</v>
      </c>
      <c r="C247" s="330" t="s">
        <v>1060</v>
      </c>
      <c r="D247" s="331" t="s">
        <v>61</v>
      </c>
      <c r="E247" s="331" t="s">
        <v>77</v>
      </c>
      <c r="F247" s="332">
        <v>31.89</v>
      </c>
      <c r="G247" s="330" t="s">
        <v>60</v>
      </c>
      <c r="H247" s="330" t="s">
        <v>60</v>
      </c>
      <c r="I247" s="331" t="s">
        <v>1061</v>
      </c>
      <c r="J247" s="333" t="s">
        <v>491</v>
      </c>
      <c r="K247" s="329">
        <v>44788</v>
      </c>
      <c r="L247" s="332">
        <v>47.78</v>
      </c>
      <c r="M247" s="331" t="s">
        <v>492</v>
      </c>
      <c r="N247" s="332">
        <v>40.86</v>
      </c>
      <c r="O247" s="332">
        <v>32.159999999999997</v>
      </c>
      <c r="P247" s="90">
        <f t="shared" si="9"/>
        <v>173</v>
      </c>
      <c r="Q247" s="90">
        <f t="shared" si="10"/>
        <v>135</v>
      </c>
      <c r="R247" s="90">
        <f t="shared" si="11"/>
        <v>239</v>
      </c>
    </row>
    <row r="248" spans="1:18" ht="45">
      <c r="A248" s="329">
        <v>44607</v>
      </c>
      <c r="B248" s="330" t="s">
        <v>919</v>
      </c>
      <c r="C248" s="330" t="s">
        <v>920</v>
      </c>
      <c r="D248" s="331" t="s">
        <v>61</v>
      </c>
      <c r="E248" s="331" t="s">
        <v>77</v>
      </c>
      <c r="F248" s="332">
        <v>6197.1</v>
      </c>
      <c r="G248" s="330" t="s">
        <v>921</v>
      </c>
      <c r="H248" s="330" t="s">
        <v>922</v>
      </c>
      <c r="I248" s="331" t="s">
        <v>923</v>
      </c>
      <c r="J248" s="333" t="s">
        <v>491</v>
      </c>
      <c r="K248" s="329">
        <v>44607</v>
      </c>
      <c r="L248" s="332">
        <v>59.98</v>
      </c>
      <c r="M248" s="331" t="s">
        <v>492</v>
      </c>
      <c r="N248" s="332">
        <v>50.57</v>
      </c>
      <c r="O248" s="332">
        <v>31.84</v>
      </c>
      <c r="P248" s="90">
        <f t="shared" si="9"/>
        <v>138</v>
      </c>
      <c r="Q248" s="90">
        <f t="shared" si="10"/>
        <v>99</v>
      </c>
      <c r="R248" s="90">
        <f t="shared" si="11"/>
        <v>240</v>
      </c>
    </row>
    <row r="249" spans="1:18" ht="22.5">
      <c r="A249" s="329">
        <v>44375</v>
      </c>
      <c r="B249" s="330" t="s">
        <v>2262</v>
      </c>
      <c r="C249" s="330" t="s">
        <v>60</v>
      </c>
      <c r="D249" s="331" t="s">
        <v>61</v>
      </c>
      <c r="E249" s="331" t="s">
        <v>67</v>
      </c>
      <c r="F249" s="332">
        <v>67.900000000000006</v>
      </c>
      <c r="G249" s="330" t="s">
        <v>2263</v>
      </c>
      <c r="H249" s="330" t="s">
        <v>2264</v>
      </c>
      <c r="I249" s="331" t="s">
        <v>2265</v>
      </c>
      <c r="J249" s="333" t="s">
        <v>491</v>
      </c>
      <c r="K249" s="329">
        <v>44375</v>
      </c>
      <c r="L249" s="332">
        <v>-3.81</v>
      </c>
      <c r="M249" s="331" t="s">
        <v>492</v>
      </c>
      <c r="N249" s="332">
        <v>10.93</v>
      </c>
      <c r="O249" s="332">
        <v>31.6</v>
      </c>
      <c r="P249" s="90">
        <f t="shared" si="9"/>
        <v>338</v>
      </c>
      <c r="Q249" s="90">
        <f t="shared" si="10"/>
        <v>443</v>
      </c>
      <c r="R249" s="90">
        <f t="shared" si="11"/>
        <v>241</v>
      </c>
    </row>
    <row r="250" spans="1:18">
      <c r="A250" s="329">
        <v>44529</v>
      </c>
      <c r="B250" s="330" t="s">
        <v>1582</v>
      </c>
      <c r="C250" s="330" t="s">
        <v>1583</v>
      </c>
      <c r="D250" s="331" t="s">
        <v>61</v>
      </c>
      <c r="E250" s="331" t="s">
        <v>77</v>
      </c>
      <c r="F250" s="332">
        <v>2033.84</v>
      </c>
      <c r="G250" s="330" t="s">
        <v>1584</v>
      </c>
      <c r="H250" s="330" t="s">
        <v>60</v>
      </c>
      <c r="I250" s="331" t="s">
        <v>1585</v>
      </c>
      <c r="J250" s="333" t="s">
        <v>491</v>
      </c>
      <c r="K250" s="329">
        <v>44529</v>
      </c>
      <c r="L250" s="332">
        <v>19.079999999999998</v>
      </c>
      <c r="M250" s="331" t="s">
        <v>492</v>
      </c>
      <c r="N250" s="332">
        <v>18.100000000000001</v>
      </c>
      <c r="O250" s="332">
        <v>31.54</v>
      </c>
      <c r="P250" s="90">
        <f t="shared" si="9"/>
        <v>292</v>
      </c>
      <c r="Q250" s="90">
        <f t="shared" si="10"/>
        <v>272</v>
      </c>
      <c r="R250" s="90">
        <f t="shared" si="11"/>
        <v>242</v>
      </c>
    </row>
    <row r="251" spans="1:18" ht="45">
      <c r="A251" s="329">
        <v>44900</v>
      </c>
      <c r="B251" s="330" t="s">
        <v>1314</v>
      </c>
      <c r="C251" s="330" t="s">
        <v>1315</v>
      </c>
      <c r="D251" s="331" t="s">
        <v>61</v>
      </c>
      <c r="E251" s="331" t="s">
        <v>77</v>
      </c>
      <c r="F251" s="332">
        <v>74.959999999999994</v>
      </c>
      <c r="G251" s="330" t="s">
        <v>1316</v>
      </c>
      <c r="H251" s="330" t="s">
        <v>1317</v>
      </c>
      <c r="I251" s="331" t="s">
        <v>1318</v>
      </c>
      <c r="J251" s="333" t="s">
        <v>491</v>
      </c>
      <c r="K251" s="329">
        <v>44900</v>
      </c>
      <c r="L251" s="332">
        <v>30</v>
      </c>
      <c r="M251" s="331" t="s">
        <v>492</v>
      </c>
      <c r="N251" s="332">
        <v>30</v>
      </c>
      <c r="O251" s="332">
        <v>31.31</v>
      </c>
      <c r="P251" s="90">
        <f t="shared" si="9"/>
        <v>224</v>
      </c>
      <c r="Q251" s="90">
        <f t="shared" si="10"/>
        <v>202</v>
      </c>
      <c r="R251" s="90">
        <f t="shared" si="11"/>
        <v>243</v>
      </c>
    </row>
    <row r="252" spans="1:18" ht="45">
      <c r="A252" s="329">
        <v>44575</v>
      </c>
      <c r="B252" s="330" t="s">
        <v>1119</v>
      </c>
      <c r="C252" s="330" t="s">
        <v>1120</v>
      </c>
      <c r="D252" s="331" t="s">
        <v>61</v>
      </c>
      <c r="E252" s="331" t="s">
        <v>67</v>
      </c>
      <c r="F252" s="332">
        <v>34.049999999999997</v>
      </c>
      <c r="G252" s="330" t="s">
        <v>1121</v>
      </c>
      <c r="H252" s="330" t="s">
        <v>1122</v>
      </c>
      <c r="I252" s="331" t="s">
        <v>1123</v>
      </c>
      <c r="J252" s="333" t="s">
        <v>491</v>
      </c>
      <c r="K252" s="329">
        <v>44575</v>
      </c>
      <c r="L252" s="332">
        <v>43.39</v>
      </c>
      <c r="M252" s="331" t="s">
        <v>492</v>
      </c>
      <c r="N252" s="332">
        <v>68.17</v>
      </c>
      <c r="O252" s="332">
        <v>30.98</v>
      </c>
      <c r="P252" s="90">
        <f t="shared" si="9"/>
        <v>94</v>
      </c>
      <c r="Q252" s="90">
        <f t="shared" si="10"/>
        <v>150</v>
      </c>
      <c r="R252" s="90">
        <f t="shared" si="11"/>
        <v>244</v>
      </c>
    </row>
    <row r="253" spans="1:18">
      <c r="A253" s="329">
        <v>43941</v>
      </c>
      <c r="B253" s="330" t="s">
        <v>2457</v>
      </c>
      <c r="C253" s="330" t="s">
        <v>2458</v>
      </c>
      <c r="D253" s="331" t="s">
        <v>61</v>
      </c>
      <c r="E253" s="331" t="s">
        <v>67</v>
      </c>
      <c r="F253" s="332">
        <v>49.15</v>
      </c>
      <c r="G253" s="330" t="s">
        <v>2459</v>
      </c>
      <c r="H253" s="330" t="s">
        <v>2460</v>
      </c>
      <c r="I253" s="331" t="s">
        <v>2461</v>
      </c>
      <c r="J253" s="333" t="s">
        <v>491</v>
      </c>
      <c r="K253" s="329">
        <v>43941</v>
      </c>
      <c r="L253" s="332">
        <v>-20.49</v>
      </c>
      <c r="M253" s="331" t="s">
        <v>492</v>
      </c>
      <c r="N253" s="332">
        <v>-23.87</v>
      </c>
      <c r="O253" s="332">
        <v>30.85</v>
      </c>
      <c r="P253" s="90">
        <f t="shared" si="9"/>
        <v>499</v>
      </c>
      <c r="Q253" s="90">
        <f t="shared" si="10"/>
        <v>492</v>
      </c>
      <c r="R253" s="90">
        <f t="shared" si="11"/>
        <v>245</v>
      </c>
    </row>
    <row r="254" spans="1:18">
      <c r="A254" s="329">
        <v>44224</v>
      </c>
      <c r="B254" s="330" t="s">
        <v>1334</v>
      </c>
      <c r="C254" s="330" t="s">
        <v>60</v>
      </c>
      <c r="D254" s="331" t="s">
        <v>61</v>
      </c>
      <c r="E254" s="331" t="s">
        <v>67</v>
      </c>
      <c r="F254" s="332">
        <v>24.8</v>
      </c>
      <c r="G254" s="330" t="s">
        <v>1335</v>
      </c>
      <c r="H254" s="330" t="s">
        <v>60</v>
      </c>
      <c r="I254" s="331" t="s">
        <v>1336</v>
      </c>
      <c r="J254" s="333" t="s">
        <v>491</v>
      </c>
      <c r="K254" s="329">
        <v>44224</v>
      </c>
      <c r="L254" s="332">
        <v>28.13</v>
      </c>
      <c r="M254" s="331" t="s">
        <v>492</v>
      </c>
      <c r="N254" s="332">
        <v>30.57</v>
      </c>
      <c r="O254" s="332">
        <v>30.57</v>
      </c>
      <c r="P254" s="90">
        <f t="shared" si="9"/>
        <v>217</v>
      </c>
      <c r="Q254" s="90">
        <f t="shared" si="10"/>
        <v>207</v>
      </c>
      <c r="R254" s="90">
        <f t="shared" si="11"/>
        <v>246</v>
      </c>
    </row>
    <row r="255" spans="1:18">
      <c r="A255" s="329">
        <v>43971</v>
      </c>
      <c r="B255" s="330" t="s">
        <v>1513</v>
      </c>
      <c r="C255" s="330" t="s">
        <v>1514</v>
      </c>
      <c r="D255" s="331" t="s">
        <v>61</v>
      </c>
      <c r="E255" s="331" t="s">
        <v>77</v>
      </c>
      <c r="F255" s="332">
        <v>24.64</v>
      </c>
      <c r="G255" s="330" t="s">
        <v>1515</v>
      </c>
      <c r="H255" s="330" t="s">
        <v>60</v>
      </c>
      <c r="I255" s="331" t="s">
        <v>1516</v>
      </c>
      <c r="J255" s="333" t="s">
        <v>491</v>
      </c>
      <c r="K255" s="329">
        <v>43971</v>
      </c>
      <c r="L255" s="332">
        <v>21.29</v>
      </c>
      <c r="M255" s="331" t="s">
        <v>492</v>
      </c>
      <c r="N255" s="332">
        <v>19.71</v>
      </c>
      <c r="O255" s="332">
        <v>30.51</v>
      </c>
      <c r="P255" s="90">
        <f t="shared" si="9"/>
        <v>283</v>
      </c>
      <c r="Q255" s="90">
        <f t="shared" si="10"/>
        <v>254</v>
      </c>
      <c r="R255" s="90">
        <f t="shared" si="11"/>
        <v>247</v>
      </c>
    </row>
    <row r="256" spans="1:18">
      <c r="A256" s="329">
        <v>44438</v>
      </c>
      <c r="B256" s="330" t="s">
        <v>1200</v>
      </c>
      <c r="C256" s="330" t="s">
        <v>1201</v>
      </c>
      <c r="D256" s="331" t="s">
        <v>61</v>
      </c>
      <c r="E256" s="331" t="s">
        <v>77</v>
      </c>
      <c r="F256" s="332">
        <v>157.84</v>
      </c>
      <c r="G256" s="330" t="s">
        <v>1202</v>
      </c>
      <c r="H256" s="330" t="s">
        <v>60</v>
      </c>
      <c r="I256" s="331" t="s">
        <v>1203</v>
      </c>
      <c r="J256" s="333" t="s">
        <v>491</v>
      </c>
      <c r="K256" s="329">
        <v>44438</v>
      </c>
      <c r="L256" s="332">
        <v>36.770000000000003</v>
      </c>
      <c r="M256" s="331" t="s">
        <v>492</v>
      </c>
      <c r="N256" s="332">
        <v>30.62</v>
      </c>
      <c r="O256" s="332">
        <v>30.46</v>
      </c>
      <c r="P256" s="90">
        <f t="shared" si="9"/>
        <v>215</v>
      </c>
      <c r="Q256" s="90">
        <f t="shared" si="10"/>
        <v>171</v>
      </c>
      <c r="R256" s="90">
        <f t="shared" si="11"/>
        <v>248</v>
      </c>
    </row>
    <row r="257" spans="1:18">
      <c r="A257" s="329">
        <v>44621</v>
      </c>
      <c r="B257" s="330" t="s">
        <v>1914</v>
      </c>
      <c r="C257" s="330" t="s">
        <v>1915</v>
      </c>
      <c r="D257" s="331" t="s">
        <v>61</v>
      </c>
      <c r="E257" s="331" t="s">
        <v>67</v>
      </c>
      <c r="F257" s="332">
        <v>283.39999999999998</v>
      </c>
      <c r="G257" s="330" t="s">
        <v>1916</v>
      </c>
      <c r="H257" s="330" t="s">
        <v>1917</v>
      </c>
      <c r="I257" s="331" t="s">
        <v>1918</v>
      </c>
      <c r="J257" s="333" t="s">
        <v>491</v>
      </c>
      <c r="K257" s="329">
        <v>44621</v>
      </c>
      <c r="L257" s="332">
        <v>6.29</v>
      </c>
      <c r="M257" s="331" t="s">
        <v>492</v>
      </c>
      <c r="N257" s="332">
        <v>17.54</v>
      </c>
      <c r="O257" s="332">
        <v>30.32</v>
      </c>
      <c r="P257" s="90">
        <f t="shared" si="9"/>
        <v>294</v>
      </c>
      <c r="Q257" s="90">
        <f t="shared" si="10"/>
        <v>360</v>
      </c>
      <c r="R257" s="90">
        <f t="shared" si="11"/>
        <v>249</v>
      </c>
    </row>
    <row r="258" spans="1:18">
      <c r="A258" s="329">
        <v>44713</v>
      </c>
      <c r="B258" s="330" t="s">
        <v>1671</v>
      </c>
      <c r="C258" s="330" t="s">
        <v>1672</v>
      </c>
      <c r="D258" s="331" t="s">
        <v>61</v>
      </c>
      <c r="E258" s="331" t="s">
        <v>67</v>
      </c>
      <c r="F258" s="332">
        <v>14.35</v>
      </c>
      <c r="G258" s="330" t="s">
        <v>1673</v>
      </c>
      <c r="H258" s="330" t="s">
        <v>60</v>
      </c>
      <c r="I258" s="331" t="s">
        <v>1674</v>
      </c>
      <c r="J258" s="333" t="s">
        <v>491</v>
      </c>
      <c r="K258" s="329">
        <v>44713</v>
      </c>
      <c r="L258" s="332">
        <v>14.86</v>
      </c>
      <c r="M258" s="331" t="s">
        <v>492</v>
      </c>
      <c r="N258" s="332">
        <v>27.17</v>
      </c>
      <c r="O258" s="332">
        <v>30.27</v>
      </c>
      <c r="P258" s="90">
        <f t="shared" si="9"/>
        <v>239</v>
      </c>
      <c r="Q258" s="90">
        <f t="shared" si="10"/>
        <v>296</v>
      </c>
      <c r="R258" s="90">
        <f t="shared" si="11"/>
        <v>250</v>
      </c>
    </row>
    <row r="259" spans="1:18">
      <c r="A259" s="329">
        <v>44832</v>
      </c>
      <c r="B259" s="330" t="s">
        <v>1589</v>
      </c>
      <c r="C259" s="330" t="s">
        <v>1590</v>
      </c>
      <c r="D259" s="331" t="s">
        <v>61</v>
      </c>
      <c r="E259" s="331" t="s">
        <v>77</v>
      </c>
      <c r="F259" s="332">
        <v>107.45</v>
      </c>
      <c r="G259" s="330" t="s">
        <v>1591</v>
      </c>
      <c r="H259" s="330" t="s">
        <v>60</v>
      </c>
      <c r="I259" s="331" t="s">
        <v>1592</v>
      </c>
      <c r="J259" s="333" t="s">
        <v>491</v>
      </c>
      <c r="K259" s="329">
        <v>44832</v>
      </c>
      <c r="L259" s="332">
        <v>18.75</v>
      </c>
      <c r="M259" s="331" t="s">
        <v>492</v>
      </c>
      <c r="N259" s="332">
        <v>26.67</v>
      </c>
      <c r="O259" s="332">
        <v>30.14</v>
      </c>
      <c r="P259" s="90">
        <f t="shared" si="9"/>
        <v>245</v>
      </c>
      <c r="Q259" s="90">
        <f t="shared" si="10"/>
        <v>274</v>
      </c>
      <c r="R259" s="90">
        <f t="shared" si="11"/>
        <v>251</v>
      </c>
    </row>
    <row r="260" spans="1:18" ht="78.75">
      <c r="A260" s="329">
        <v>44679</v>
      </c>
      <c r="B260" s="330" t="s">
        <v>1863</v>
      </c>
      <c r="C260" s="330" t="s">
        <v>1864</v>
      </c>
      <c r="D260" s="331" t="s">
        <v>61</v>
      </c>
      <c r="E260" s="331" t="s">
        <v>67</v>
      </c>
      <c r="F260" s="332">
        <v>6745.17</v>
      </c>
      <c r="G260" s="330" t="s">
        <v>1865</v>
      </c>
      <c r="H260" s="330" t="s">
        <v>1866</v>
      </c>
      <c r="I260" s="331" t="s">
        <v>1867</v>
      </c>
      <c r="J260" s="333" t="s">
        <v>491</v>
      </c>
      <c r="K260" s="329">
        <v>44679</v>
      </c>
      <c r="L260" s="332">
        <v>7.78</v>
      </c>
      <c r="M260" s="331" t="s">
        <v>492</v>
      </c>
      <c r="N260" s="332">
        <v>31.85</v>
      </c>
      <c r="O260" s="332">
        <v>30.12</v>
      </c>
      <c r="P260" s="90">
        <f t="shared" si="9"/>
        <v>210</v>
      </c>
      <c r="Q260" s="90">
        <f t="shared" si="10"/>
        <v>349</v>
      </c>
      <c r="R260" s="90">
        <f t="shared" si="11"/>
        <v>252</v>
      </c>
    </row>
    <row r="261" spans="1:18" ht="22.5">
      <c r="A261" s="329">
        <v>44679</v>
      </c>
      <c r="B261" s="330" t="s">
        <v>2185</v>
      </c>
      <c r="C261" s="330" t="s">
        <v>2186</v>
      </c>
      <c r="D261" s="331" t="s">
        <v>61</v>
      </c>
      <c r="E261" s="331" t="s">
        <v>67</v>
      </c>
      <c r="F261" s="332">
        <v>621.15</v>
      </c>
      <c r="G261" s="330" t="s">
        <v>2187</v>
      </c>
      <c r="H261" s="330" t="s">
        <v>60</v>
      </c>
      <c r="I261" s="331" t="s">
        <v>2188</v>
      </c>
      <c r="J261" s="333" t="s">
        <v>491</v>
      </c>
      <c r="K261" s="329">
        <v>44679</v>
      </c>
      <c r="L261" s="338">
        <v>-4.0000000000000001E-3</v>
      </c>
      <c r="M261" s="331" t="s">
        <v>492</v>
      </c>
      <c r="N261" s="332">
        <v>9.86</v>
      </c>
      <c r="O261" s="332">
        <v>30</v>
      </c>
      <c r="P261" s="90">
        <f t="shared" si="9"/>
        <v>350</v>
      </c>
      <c r="Q261" s="90">
        <f t="shared" si="10"/>
        <v>424</v>
      </c>
      <c r="R261" s="90">
        <f t="shared" si="11"/>
        <v>253</v>
      </c>
    </row>
    <row r="262" spans="1:18">
      <c r="A262" s="329">
        <v>44610</v>
      </c>
      <c r="B262" s="330" t="s">
        <v>1771</v>
      </c>
      <c r="C262" s="330" t="s">
        <v>1772</v>
      </c>
      <c r="D262" s="331" t="s">
        <v>61</v>
      </c>
      <c r="E262" s="331" t="s">
        <v>67</v>
      </c>
      <c r="F262" s="332">
        <v>31.73</v>
      </c>
      <c r="G262" s="330" t="s">
        <v>1773</v>
      </c>
      <c r="H262" s="330" t="s">
        <v>60</v>
      </c>
      <c r="I262" s="331" t="s">
        <v>1774</v>
      </c>
      <c r="J262" s="333" t="s">
        <v>491</v>
      </c>
      <c r="K262" s="329">
        <v>44610</v>
      </c>
      <c r="L262" s="332">
        <v>11.3</v>
      </c>
      <c r="M262" s="331" t="s">
        <v>492</v>
      </c>
      <c r="N262" s="332">
        <v>7.89</v>
      </c>
      <c r="O262" s="332">
        <v>29.34</v>
      </c>
      <c r="P262" s="90">
        <f t="shared" si="9"/>
        <v>365</v>
      </c>
      <c r="Q262" s="90">
        <f t="shared" si="10"/>
        <v>323</v>
      </c>
      <c r="R262" s="90">
        <f t="shared" si="11"/>
        <v>254</v>
      </c>
    </row>
    <row r="263" spans="1:18">
      <c r="A263" s="329">
        <v>44505</v>
      </c>
      <c r="B263" s="330" t="s">
        <v>275</v>
      </c>
      <c r="C263" s="330" t="s">
        <v>60</v>
      </c>
      <c r="D263" s="331" t="s">
        <v>61</v>
      </c>
      <c r="E263" s="331" t="s">
        <v>67</v>
      </c>
      <c r="F263" s="332">
        <v>565.94000000000005</v>
      </c>
      <c r="G263" s="330" t="s">
        <v>276</v>
      </c>
      <c r="H263" s="330" t="s">
        <v>60</v>
      </c>
      <c r="I263" s="331" t="s">
        <v>277</v>
      </c>
      <c r="J263" s="333" t="s">
        <v>491</v>
      </c>
      <c r="K263" s="329">
        <v>44505</v>
      </c>
      <c r="L263" s="332">
        <v>24.51</v>
      </c>
      <c r="M263" s="331" t="s">
        <v>492</v>
      </c>
      <c r="N263" s="332">
        <v>28.25</v>
      </c>
      <c r="O263" s="332">
        <v>29.2</v>
      </c>
      <c r="P263" s="90">
        <f t="shared" si="9"/>
        <v>232</v>
      </c>
      <c r="Q263" s="90">
        <f t="shared" si="10"/>
        <v>231</v>
      </c>
      <c r="R263" s="90">
        <f t="shared" si="11"/>
        <v>255</v>
      </c>
    </row>
    <row r="264" spans="1:18" ht="22.5">
      <c r="A264" s="329">
        <v>44707</v>
      </c>
      <c r="B264" s="330" t="s">
        <v>1675</v>
      </c>
      <c r="C264" s="330" t="s">
        <v>1676</v>
      </c>
      <c r="D264" s="331" t="s">
        <v>61</v>
      </c>
      <c r="E264" s="331" t="s">
        <v>77</v>
      </c>
      <c r="F264" s="332">
        <v>72967.490000000005</v>
      </c>
      <c r="G264" s="330" t="s">
        <v>1677</v>
      </c>
      <c r="H264" s="330" t="s">
        <v>1678</v>
      </c>
      <c r="I264" s="331" t="s">
        <v>1679</v>
      </c>
      <c r="J264" s="333" t="s">
        <v>491</v>
      </c>
      <c r="K264" s="329">
        <v>44707</v>
      </c>
      <c r="L264" s="332">
        <v>14.68</v>
      </c>
      <c r="M264" s="331" t="s">
        <v>492</v>
      </c>
      <c r="N264" s="332">
        <v>45.59</v>
      </c>
      <c r="O264" s="332">
        <v>29.16</v>
      </c>
      <c r="P264" s="90">
        <f t="shared" si="9"/>
        <v>153</v>
      </c>
      <c r="Q264" s="90">
        <f t="shared" si="10"/>
        <v>297</v>
      </c>
      <c r="R264" s="90">
        <f t="shared" si="11"/>
        <v>256</v>
      </c>
    </row>
    <row r="265" spans="1:18">
      <c r="A265" s="329">
        <v>44192</v>
      </c>
      <c r="B265" s="330" t="s">
        <v>1660</v>
      </c>
      <c r="C265" s="330" t="s">
        <v>1661</v>
      </c>
      <c r="D265" s="331" t="s">
        <v>61</v>
      </c>
      <c r="E265" s="331" t="s">
        <v>77</v>
      </c>
      <c r="F265" s="332">
        <v>45.66</v>
      </c>
      <c r="G265" s="330" t="s">
        <v>1662</v>
      </c>
      <c r="H265" s="330" t="s">
        <v>60</v>
      </c>
      <c r="I265" s="331" t="s">
        <v>1663</v>
      </c>
      <c r="J265" s="333" t="s">
        <v>491</v>
      </c>
      <c r="K265" s="329">
        <v>44192</v>
      </c>
      <c r="L265" s="332">
        <v>15.79</v>
      </c>
      <c r="M265" s="331" t="s">
        <v>492</v>
      </c>
      <c r="N265" s="332">
        <v>14.58</v>
      </c>
      <c r="O265" s="332">
        <v>29.03</v>
      </c>
      <c r="P265" s="90">
        <f t="shared" ref="P265:P328" si="12">RANK(N265,$N$9:$N$618)</f>
        <v>312</v>
      </c>
      <c r="Q265" s="90">
        <f t="shared" ref="Q265:Q328" si="13">RANK(L265,$L$9:$L$618)</f>
        <v>293</v>
      </c>
      <c r="R265" s="90">
        <f t="shared" ref="R265:R328" si="14">RANK(O265,$O$9:$O$618)</f>
        <v>257</v>
      </c>
    </row>
    <row r="266" spans="1:18" ht="45">
      <c r="A266" s="329">
        <v>44372</v>
      </c>
      <c r="B266" s="330" t="s">
        <v>2270</v>
      </c>
      <c r="C266" s="330" t="s">
        <v>2271</v>
      </c>
      <c r="D266" s="331" t="s">
        <v>61</v>
      </c>
      <c r="E266" s="331" t="s">
        <v>67</v>
      </c>
      <c r="F266" s="332">
        <v>598.44000000000005</v>
      </c>
      <c r="G266" s="330" t="s">
        <v>2272</v>
      </c>
      <c r="H266" s="330" t="s">
        <v>2273</v>
      </c>
      <c r="I266" s="331" t="s">
        <v>2274</v>
      </c>
      <c r="J266" s="333" t="s">
        <v>491</v>
      </c>
      <c r="K266" s="329">
        <v>44372</v>
      </c>
      <c r="L266" s="332">
        <v>-4.63</v>
      </c>
      <c r="M266" s="331" t="s">
        <v>492</v>
      </c>
      <c r="N266" s="338">
        <v>0.95899999999999996</v>
      </c>
      <c r="O266" s="332">
        <v>28.72</v>
      </c>
      <c r="P266" s="90">
        <f t="shared" si="12"/>
        <v>418</v>
      </c>
      <c r="Q266" s="90">
        <f t="shared" si="13"/>
        <v>445</v>
      </c>
      <c r="R266" s="90">
        <f t="shared" si="14"/>
        <v>258</v>
      </c>
    </row>
    <row r="267" spans="1:18">
      <c r="A267" s="329">
        <v>43868</v>
      </c>
      <c r="B267" s="330" t="s">
        <v>2372</v>
      </c>
      <c r="C267" s="330" t="s">
        <v>2373</v>
      </c>
      <c r="D267" s="331" t="s">
        <v>61</v>
      </c>
      <c r="E267" s="331" t="s">
        <v>77</v>
      </c>
      <c r="F267" s="332">
        <v>1283.73</v>
      </c>
      <c r="G267" s="330" t="s">
        <v>2374</v>
      </c>
      <c r="H267" s="330" t="s">
        <v>60</v>
      </c>
      <c r="I267" s="331" t="s">
        <v>2375</v>
      </c>
      <c r="J267" s="333" t="s">
        <v>491</v>
      </c>
      <c r="K267" s="329">
        <v>43868</v>
      </c>
      <c r="L267" s="332">
        <v>-13.1</v>
      </c>
      <c r="M267" s="331" t="s">
        <v>492</v>
      </c>
      <c r="N267" s="332">
        <v>6.91</v>
      </c>
      <c r="O267" s="332">
        <v>28.46</v>
      </c>
      <c r="P267" s="90">
        <f t="shared" si="12"/>
        <v>372</v>
      </c>
      <c r="Q267" s="90">
        <f t="shared" si="13"/>
        <v>471</v>
      </c>
      <c r="R267" s="90">
        <f t="shared" si="14"/>
        <v>259</v>
      </c>
    </row>
    <row r="268" spans="1:18">
      <c r="A268" s="329">
        <v>44470</v>
      </c>
      <c r="B268" s="330" t="s">
        <v>1346</v>
      </c>
      <c r="C268" s="330" t="s">
        <v>1347</v>
      </c>
      <c r="D268" s="331" t="s">
        <v>61</v>
      </c>
      <c r="E268" s="331" t="s">
        <v>77</v>
      </c>
      <c r="F268" s="332">
        <v>141.58000000000001</v>
      </c>
      <c r="G268" s="330" t="s">
        <v>1348</v>
      </c>
      <c r="H268" s="330" t="s">
        <v>1349</v>
      </c>
      <c r="I268" s="331" t="s">
        <v>1350</v>
      </c>
      <c r="J268" s="333" t="s">
        <v>491</v>
      </c>
      <c r="K268" s="329">
        <v>44470</v>
      </c>
      <c r="L268" s="332">
        <v>27.55</v>
      </c>
      <c r="M268" s="331" t="s">
        <v>492</v>
      </c>
      <c r="N268" s="332">
        <v>28.37</v>
      </c>
      <c r="O268" s="332">
        <v>28.37</v>
      </c>
      <c r="P268" s="90">
        <f t="shared" si="12"/>
        <v>230</v>
      </c>
      <c r="Q268" s="90">
        <f t="shared" si="13"/>
        <v>210</v>
      </c>
      <c r="R268" s="90">
        <f t="shared" si="14"/>
        <v>260</v>
      </c>
    </row>
    <row r="269" spans="1:18" ht="22.5">
      <c r="A269" s="329">
        <v>44719</v>
      </c>
      <c r="B269" s="330" t="s">
        <v>1393</v>
      </c>
      <c r="C269" s="330" t="s">
        <v>1394</v>
      </c>
      <c r="D269" s="331" t="s">
        <v>61</v>
      </c>
      <c r="E269" s="331" t="s">
        <v>77</v>
      </c>
      <c r="F269" s="332">
        <v>2019.7</v>
      </c>
      <c r="G269" s="330" t="s">
        <v>1395</v>
      </c>
      <c r="H269" s="330" t="s">
        <v>1396</v>
      </c>
      <c r="I269" s="331" t="s">
        <v>1397</v>
      </c>
      <c r="J269" s="333" t="s">
        <v>491</v>
      </c>
      <c r="K269" s="329">
        <v>44719</v>
      </c>
      <c r="L269" s="332">
        <v>26.15</v>
      </c>
      <c r="M269" s="331" t="s">
        <v>492</v>
      </c>
      <c r="N269" s="332">
        <v>27.57</v>
      </c>
      <c r="O269" s="332">
        <v>28.29</v>
      </c>
      <c r="P269" s="90">
        <f t="shared" si="12"/>
        <v>236</v>
      </c>
      <c r="Q269" s="90">
        <f t="shared" si="13"/>
        <v>222</v>
      </c>
      <c r="R269" s="90">
        <f t="shared" si="14"/>
        <v>261</v>
      </c>
    </row>
    <row r="270" spans="1:18">
      <c r="A270" s="329">
        <v>44029</v>
      </c>
      <c r="B270" s="330" t="s">
        <v>2346</v>
      </c>
      <c r="C270" s="330" t="s">
        <v>2347</v>
      </c>
      <c r="D270" s="331" t="s">
        <v>61</v>
      </c>
      <c r="E270" s="331" t="s">
        <v>67</v>
      </c>
      <c r="F270" s="338">
        <v>0.152</v>
      </c>
      <c r="G270" s="330" t="s">
        <v>60</v>
      </c>
      <c r="H270" s="330" t="s">
        <v>2348</v>
      </c>
      <c r="I270" s="331" t="s">
        <v>2349</v>
      </c>
      <c r="J270" s="333" t="s">
        <v>491</v>
      </c>
      <c r="K270" s="329">
        <v>44029</v>
      </c>
      <c r="L270" s="332">
        <v>-11.5</v>
      </c>
      <c r="M270" s="331" t="s">
        <v>492</v>
      </c>
      <c r="N270" s="332">
        <v>-2.91</v>
      </c>
      <c r="O270" s="332">
        <v>28.21</v>
      </c>
      <c r="P270" s="90">
        <f t="shared" si="12"/>
        <v>443</v>
      </c>
      <c r="Q270" s="90">
        <f t="shared" si="13"/>
        <v>465</v>
      </c>
      <c r="R270" s="90">
        <f t="shared" si="14"/>
        <v>262</v>
      </c>
    </row>
    <row r="271" spans="1:18" ht="101.25">
      <c r="A271" s="329">
        <v>44505</v>
      </c>
      <c r="B271" s="330" t="s">
        <v>1446</v>
      </c>
      <c r="C271" s="330" t="s">
        <v>1447</v>
      </c>
      <c r="D271" s="331" t="s">
        <v>61</v>
      </c>
      <c r="E271" s="331" t="s">
        <v>77</v>
      </c>
      <c r="F271" s="332">
        <v>2877.37</v>
      </c>
      <c r="G271" s="330" t="s">
        <v>608</v>
      </c>
      <c r="H271" s="330" t="s">
        <v>1448</v>
      </c>
      <c r="I271" s="331" t="s">
        <v>1449</v>
      </c>
      <c r="J271" s="333" t="s">
        <v>491</v>
      </c>
      <c r="K271" s="329">
        <v>44505</v>
      </c>
      <c r="L271" s="332">
        <v>24.25</v>
      </c>
      <c r="M271" s="331" t="s">
        <v>492</v>
      </c>
      <c r="N271" s="332">
        <v>23.68</v>
      </c>
      <c r="O271" s="332">
        <v>27.79</v>
      </c>
      <c r="P271" s="90">
        <f t="shared" si="12"/>
        <v>259</v>
      </c>
      <c r="Q271" s="90">
        <f t="shared" si="13"/>
        <v>237</v>
      </c>
      <c r="R271" s="90">
        <f t="shared" si="14"/>
        <v>263</v>
      </c>
    </row>
    <row r="272" spans="1:18">
      <c r="A272" s="329">
        <v>44589</v>
      </c>
      <c r="B272" s="330" t="s">
        <v>1403</v>
      </c>
      <c r="C272" s="330" t="s">
        <v>60</v>
      </c>
      <c r="D272" s="331" t="s">
        <v>61</v>
      </c>
      <c r="E272" s="331" t="s">
        <v>67</v>
      </c>
      <c r="F272" s="332">
        <v>64.430000000000007</v>
      </c>
      <c r="G272" s="330" t="s">
        <v>1404</v>
      </c>
      <c r="H272" s="330" t="s">
        <v>60</v>
      </c>
      <c r="I272" s="331" t="s">
        <v>1405</v>
      </c>
      <c r="J272" s="333" t="s">
        <v>491</v>
      </c>
      <c r="K272" s="329">
        <v>44589</v>
      </c>
      <c r="L272" s="332">
        <v>25.89</v>
      </c>
      <c r="M272" s="331" t="s">
        <v>492</v>
      </c>
      <c r="N272" s="332">
        <v>25.44</v>
      </c>
      <c r="O272" s="332">
        <v>27.15</v>
      </c>
      <c r="P272" s="90">
        <f t="shared" si="12"/>
        <v>251</v>
      </c>
      <c r="Q272" s="90">
        <f t="shared" si="13"/>
        <v>224</v>
      </c>
      <c r="R272" s="90">
        <f t="shared" si="14"/>
        <v>264</v>
      </c>
    </row>
    <row r="273" spans="1:18" ht="67.5">
      <c r="A273" s="329">
        <v>44823</v>
      </c>
      <c r="B273" s="330" t="s">
        <v>1109</v>
      </c>
      <c r="C273" s="330" t="s">
        <v>1110</v>
      </c>
      <c r="D273" s="331" t="s">
        <v>61</v>
      </c>
      <c r="E273" s="331" t="s">
        <v>77</v>
      </c>
      <c r="F273" s="332">
        <v>4589.78</v>
      </c>
      <c r="G273" s="330" t="s">
        <v>1111</v>
      </c>
      <c r="H273" s="330" t="s">
        <v>1112</v>
      </c>
      <c r="I273" s="331" t="s">
        <v>1113</v>
      </c>
      <c r="J273" s="333" t="s">
        <v>491</v>
      </c>
      <c r="K273" s="329">
        <v>44823</v>
      </c>
      <c r="L273" s="332">
        <v>43.93</v>
      </c>
      <c r="M273" s="331" t="s">
        <v>492</v>
      </c>
      <c r="N273" s="332">
        <v>28.28</v>
      </c>
      <c r="O273" s="332">
        <v>27.04</v>
      </c>
      <c r="P273" s="90">
        <f t="shared" si="12"/>
        <v>231</v>
      </c>
      <c r="Q273" s="90">
        <f t="shared" si="13"/>
        <v>148</v>
      </c>
      <c r="R273" s="90">
        <f t="shared" si="14"/>
        <v>265</v>
      </c>
    </row>
    <row r="274" spans="1:18" ht="22.5">
      <c r="A274" s="329">
        <v>44269</v>
      </c>
      <c r="B274" s="330" t="s">
        <v>1225</v>
      </c>
      <c r="C274" s="330" t="s">
        <v>1472</v>
      </c>
      <c r="D274" s="331" t="s">
        <v>61</v>
      </c>
      <c r="E274" s="331" t="s">
        <v>67</v>
      </c>
      <c r="F274" s="332">
        <v>433.45</v>
      </c>
      <c r="G274" s="330" t="s">
        <v>1473</v>
      </c>
      <c r="H274" s="330" t="s">
        <v>60</v>
      </c>
      <c r="I274" s="331" t="s">
        <v>1474</v>
      </c>
      <c r="J274" s="333" t="s">
        <v>491</v>
      </c>
      <c r="K274" s="329">
        <v>44269</v>
      </c>
      <c r="L274" s="332">
        <v>23</v>
      </c>
      <c r="M274" s="331" t="s">
        <v>492</v>
      </c>
      <c r="N274" s="332">
        <v>20.190000000000001</v>
      </c>
      <c r="O274" s="332">
        <v>26.9</v>
      </c>
      <c r="P274" s="90">
        <f t="shared" si="12"/>
        <v>277</v>
      </c>
      <c r="Q274" s="90">
        <f t="shared" si="13"/>
        <v>244</v>
      </c>
      <c r="R274" s="90">
        <f t="shared" si="14"/>
        <v>266</v>
      </c>
    </row>
    <row r="275" spans="1:18">
      <c r="A275" s="329">
        <v>44508</v>
      </c>
      <c r="B275" s="330" t="s">
        <v>1630</v>
      </c>
      <c r="C275" s="330" t="s">
        <v>1631</v>
      </c>
      <c r="D275" s="331" t="s">
        <v>61</v>
      </c>
      <c r="E275" s="331" t="s">
        <v>67</v>
      </c>
      <c r="F275" s="332">
        <v>956.11</v>
      </c>
      <c r="G275" s="330" t="s">
        <v>60</v>
      </c>
      <c r="H275" s="330" t="s">
        <v>1632</v>
      </c>
      <c r="I275" s="331" t="s">
        <v>1633</v>
      </c>
      <c r="J275" s="333" t="s">
        <v>491</v>
      </c>
      <c r="K275" s="329">
        <v>44508</v>
      </c>
      <c r="L275" s="332">
        <v>17.420000000000002</v>
      </c>
      <c r="M275" s="331" t="s">
        <v>492</v>
      </c>
      <c r="N275" s="332">
        <v>20.65</v>
      </c>
      <c r="O275" s="332">
        <v>26.77</v>
      </c>
      <c r="P275" s="90">
        <f t="shared" si="12"/>
        <v>274</v>
      </c>
      <c r="Q275" s="90">
        <f t="shared" si="13"/>
        <v>286</v>
      </c>
      <c r="R275" s="90">
        <f t="shared" si="14"/>
        <v>267</v>
      </c>
    </row>
    <row r="276" spans="1:18">
      <c r="A276" s="329">
        <v>44063</v>
      </c>
      <c r="B276" s="330" t="s">
        <v>329</v>
      </c>
      <c r="C276" s="330" t="s">
        <v>60</v>
      </c>
      <c r="D276" s="331" t="s">
        <v>61</v>
      </c>
      <c r="E276" s="331" t="s">
        <v>67</v>
      </c>
      <c r="F276" s="332">
        <v>156.75</v>
      </c>
      <c r="G276" s="330" t="s">
        <v>258</v>
      </c>
      <c r="H276" s="330" t="s">
        <v>60</v>
      </c>
      <c r="I276" s="331" t="s">
        <v>330</v>
      </c>
      <c r="J276" s="333" t="s">
        <v>491</v>
      </c>
      <c r="K276" s="329">
        <v>44063</v>
      </c>
      <c r="L276" s="332">
        <v>31.12</v>
      </c>
      <c r="M276" s="331" t="s">
        <v>492</v>
      </c>
      <c r="N276" s="332">
        <v>28.04</v>
      </c>
      <c r="O276" s="332">
        <v>26.3</v>
      </c>
      <c r="P276" s="90">
        <f t="shared" si="12"/>
        <v>233</v>
      </c>
      <c r="Q276" s="90">
        <f t="shared" si="13"/>
        <v>198</v>
      </c>
      <c r="R276" s="90">
        <f t="shared" si="14"/>
        <v>268</v>
      </c>
    </row>
    <row r="277" spans="1:18">
      <c r="A277" s="329">
        <v>44125</v>
      </c>
      <c r="B277" s="330" t="s">
        <v>1808</v>
      </c>
      <c r="C277" s="330" t="s">
        <v>1809</v>
      </c>
      <c r="D277" s="331" t="s">
        <v>61</v>
      </c>
      <c r="E277" s="331" t="s">
        <v>77</v>
      </c>
      <c r="F277" s="332">
        <v>7666.71</v>
      </c>
      <c r="G277" s="330" t="s">
        <v>1810</v>
      </c>
      <c r="H277" s="330" t="s">
        <v>60</v>
      </c>
      <c r="I277" s="331" t="s">
        <v>1811</v>
      </c>
      <c r="J277" s="333" t="s">
        <v>491</v>
      </c>
      <c r="K277" s="329">
        <v>44125</v>
      </c>
      <c r="L277" s="332">
        <v>9.9700000000000006</v>
      </c>
      <c r="M277" s="331" t="s">
        <v>492</v>
      </c>
      <c r="N277" s="332">
        <v>9.61</v>
      </c>
      <c r="O277" s="332">
        <v>26.03</v>
      </c>
      <c r="P277" s="90">
        <f t="shared" si="12"/>
        <v>351</v>
      </c>
      <c r="Q277" s="90">
        <f t="shared" si="13"/>
        <v>335</v>
      </c>
      <c r="R277" s="90">
        <f t="shared" si="14"/>
        <v>269</v>
      </c>
    </row>
    <row r="278" spans="1:18" ht="22.5">
      <c r="A278" s="329">
        <v>44649</v>
      </c>
      <c r="B278" s="330" t="s">
        <v>1849</v>
      </c>
      <c r="C278" s="330" t="s">
        <v>1850</v>
      </c>
      <c r="D278" s="331" t="s">
        <v>61</v>
      </c>
      <c r="E278" s="331" t="s">
        <v>77</v>
      </c>
      <c r="F278" s="332">
        <v>6163.38</v>
      </c>
      <c r="G278" s="330" t="s">
        <v>1851</v>
      </c>
      <c r="H278" s="330" t="s">
        <v>1852</v>
      </c>
      <c r="I278" s="331" t="s">
        <v>1853</v>
      </c>
      <c r="J278" s="333" t="s">
        <v>491</v>
      </c>
      <c r="K278" s="329">
        <v>44649</v>
      </c>
      <c r="L278" s="332">
        <v>8.1199999999999992</v>
      </c>
      <c r="M278" s="331" t="s">
        <v>492</v>
      </c>
      <c r="N278" s="332">
        <v>10.55</v>
      </c>
      <c r="O278" s="332">
        <v>25.96</v>
      </c>
      <c r="P278" s="90">
        <f t="shared" si="12"/>
        <v>341</v>
      </c>
      <c r="Q278" s="90">
        <f t="shared" si="13"/>
        <v>345</v>
      </c>
      <c r="R278" s="90">
        <f t="shared" si="14"/>
        <v>270</v>
      </c>
    </row>
    <row r="279" spans="1:18">
      <c r="A279" s="329">
        <v>43902</v>
      </c>
      <c r="B279" s="330" t="s">
        <v>997</v>
      </c>
      <c r="C279" s="330" t="s">
        <v>998</v>
      </c>
      <c r="D279" s="331" t="s">
        <v>61</v>
      </c>
      <c r="E279" s="331" t="s">
        <v>67</v>
      </c>
      <c r="F279" s="338">
        <v>0.16700000000000001</v>
      </c>
      <c r="G279" s="330" t="s">
        <v>60</v>
      </c>
      <c r="H279" s="330" t="s">
        <v>999</v>
      </c>
      <c r="I279" s="331" t="s">
        <v>1000</v>
      </c>
      <c r="J279" s="333" t="s">
        <v>491</v>
      </c>
      <c r="K279" s="329">
        <v>43902</v>
      </c>
      <c r="L279" s="332">
        <v>52.66</v>
      </c>
      <c r="M279" s="331" t="s">
        <v>492</v>
      </c>
      <c r="N279" s="332">
        <v>51.5</v>
      </c>
      <c r="O279" s="332">
        <v>25.78</v>
      </c>
      <c r="P279" s="90">
        <f t="shared" si="12"/>
        <v>136</v>
      </c>
      <c r="Q279" s="90">
        <f t="shared" si="13"/>
        <v>119</v>
      </c>
      <c r="R279" s="90">
        <f t="shared" si="14"/>
        <v>271</v>
      </c>
    </row>
    <row r="280" spans="1:18">
      <c r="A280" s="329">
        <v>44880</v>
      </c>
      <c r="B280" s="330" t="s">
        <v>945</v>
      </c>
      <c r="C280" s="330" t="s">
        <v>946</v>
      </c>
      <c r="D280" s="331" t="s">
        <v>61</v>
      </c>
      <c r="E280" s="331" t="s">
        <v>77</v>
      </c>
      <c r="F280" s="332">
        <v>29.62</v>
      </c>
      <c r="G280" s="330" t="s">
        <v>947</v>
      </c>
      <c r="H280" s="330" t="s">
        <v>60</v>
      </c>
      <c r="I280" s="331" t="s">
        <v>948</v>
      </c>
      <c r="J280" s="333" t="s">
        <v>491</v>
      </c>
      <c r="K280" s="329">
        <v>44880</v>
      </c>
      <c r="L280" s="332">
        <v>56.81</v>
      </c>
      <c r="M280" s="331" t="s">
        <v>492</v>
      </c>
      <c r="N280" s="332">
        <v>43.37</v>
      </c>
      <c r="O280" s="332">
        <v>25.45</v>
      </c>
      <c r="P280" s="90">
        <f t="shared" si="12"/>
        <v>164</v>
      </c>
      <c r="Q280" s="90">
        <f t="shared" si="13"/>
        <v>107</v>
      </c>
      <c r="R280" s="90">
        <f t="shared" si="14"/>
        <v>272</v>
      </c>
    </row>
    <row r="281" spans="1:18">
      <c r="A281" s="329">
        <v>44438</v>
      </c>
      <c r="B281" s="330" t="s">
        <v>1504</v>
      </c>
      <c r="C281" s="330" t="s">
        <v>1505</v>
      </c>
      <c r="D281" s="331" t="s">
        <v>61</v>
      </c>
      <c r="E281" s="331" t="s">
        <v>67</v>
      </c>
      <c r="F281" s="332">
        <v>634.08000000000004</v>
      </c>
      <c r="G281" s="330" t="s">
        <v>1506</v>
      </c>
      <c r="H281" s="330" t="s">
        <v>1507</v>
      </c>
      <c r="I281" s="331" t="s">
        <v>1508</v>
      </c>
      <c r="J281" s="333" t="s">
        <v>491</v>
      </c>
      <c r="K281" s="329">
        <v>44438</v>
      </c>
      <c r="L281" s="332">
        <v>21.72</v>
      </c>
      <c r="M281" s="331" t="s">
        <v>492</v>
      </c>
      <c r="N281" s="332">
        <v>23.25</v>
      </c>
      <c r="O281" s="332">
        <v>25.42</v>
      </c>
      <c r="P281" s="90">
        <f t="shared" si="12"/>
        <v>263</v>
      </c>
      <c r="Q281" s="90">
        <f t="shared" si="13"/>
        <v>252</v>
      </c>
      <c r="R281" s="90">
        <f t="shared" si="14"/>
        <v>273</v>
      </c>
    </row>
    <row r="282" spans="1:18" ht="22.5">
      <c r="A282" s="329">
        <v>44748</v>
      </c>
      <c r="B282" s="330" t="s">
        <v>885</v>
      </c>
      <c r="C282" s="330" t="s">
        <v>886</v>
      </c>
      <c r="D282" s="331" t="s">
        <v>61</v>
      </c>
      <c r="E282" s="331" t="s">
        <v>77</v>
      </c>
      <c r="F282" s="332">
        <v>2909.12</v>
      </c>
      <c r="G282" s="330" t="s">
        <v>887</v>
      </c>
      <c r="H282" s="330" t="s">
        <v>888</v>
      </c>
      <c r="I282" s="331" t="s">
        <v>889</v>
      </c>
      <c r="J282" s="333" t="s">
        <v>491</v>
      </c>
      <c r="K282" s="329">
        <v>44748</v>
      </c>
      <c r="L282" s="332">
        <v>64.13</v>
      </c>
      <c r="M282" s="331" t="s">
        <v>492</v>
      </c>
      <c r="N282" s="332">
        <v>67.900000000000006</v>
      </c>
      <c r="O282" s="332">
        <v>25.31</v>
      </c>
      <c r="P282" s="90">
        <f t="shared" si="12"/>
        <v>95</v>
      </c>
      <c r="Q282" s="90">
        <f t="shared" si="13"/>
        <v>92</v>
      </c>
      <c r="R282" s="90">
        <f t="shared" si="14"/>
        <v>274</v>
      </c>
    </row>
    <row r="283" spans="1:18">
      <c r="A283" s="329">
        <v>44862</v>
      </c>
      <c r="B283" s="330" t="s">
        <v>1728</v>
      </c>
      <c r="C283" s="330" t="s">
        <v>1729</v>
      </c>
      <c r="D283" s="331" t="s">
        <v>61</v>
      </c>
      <c r="E283" s="331" t="s">
        <v>77</v>
      </c>
      <c r="F283" s="332">
        <v>752.27</v>
      </c>
      <c r="G283" s="330" t="s">
        <v>1730</v>
      </c>
      <c r="H283" s="330" t="s">
        <v>60</v>
      </c>
      <c r="I283" s="331" t="s">
        <v>1731</v>
      </c>
      <c r="J283" s="333" t="s">
        <v>491</v>
      </c>
      <c r="K283" s="329">
        <v>44862</v>
      </c>
      <c r="L283" s="332">
        <v>12.61</v>
      </c>
      <c r="M283" s="331" t="s">
        <v>492</v>
      </c>
      <c r="N283" s="332">
        <v>12.61</v>
      </c>
      <c r="O283" s="332">
        <v>25.23</v>
      </c>
      <c r="P283" s="90">
        <f t="shared" si="12"/>
        <v>330</v>
      </c>
      <c r="Q283" s="90">
        <f t="shared" si="13"/>
        <v>312</v>
      </c>
      <c r="R283" s="90">
        <f t="shared" si="14"/>
        <v>275</v>
      </c>
    </row>
    <row r="284" spans="1:18" ht="67.5">
      <c r="A284" s="329">
        <v>43868</v>
      </c>
      <c r="B284" s="330" t="s">
        <v>2057</v>
      </c>
      <c r="C284" s="330" t="s">
        <v>2058</v>
      </c>
      <c r="D284" s="331" t="s">
        <v>61</v>
      </c>
      <c r="E284" s="331" t="s">
        <v>67</v>
      </c>
      <c r="F284" s="332">
        <v>2964.52</v>
      </c>
      <c r="G284" s="330" t="s">
        <v>2059</v>
      </c>
      <c r="H284" s="330" t="s">
        <v>2060</v>
      </c>
      <c r="I284" s="331" t="s">
        <v>2061</v>
      </c>
      <c r="J284" s="333" t="s">
        <v>491</v>
      </c>
      <c r="K284" s="329">
        <v>43868</v>
      </c>
      <c r="L284" s="332">
        <v>3.05</v>
      </c>
      <c r="M284" s="331" t="s">
        <v>492</v>
      </c>
      <c r="N284" s="332">
        <v>29.75</v>
      </c>
      <c r="O284" s="332">
        <v>25.08</v>
      </c>
      <c r="P284" s="90">
        <f t="shared" si="12"/>
        <v>225</v>
      </c>
      <c r="Q284" s="90">
        <f t="shared" si="13"/>
        <v>394</v>
      </c>
      <c r="R284" s="90">
        <f t="shared" si="14"/>
        <v>276</v>
      </c>
    </row>
    <row r="285" spans="1:18" ht="22.5">
      <c r="A285" s="329">
        <v>44206</v>
      </c>
      <c r="B285" s="330" t="s">
        <v>1767</v>
      </c>
      <c r="C285" s="330" t="s">
        <v>1768</v>
      </c>
      <c r="D285" s="331" t="s">
        <v>61</v>
      </c>
      <c r="E285" s="331" t="s">
        <v>77</v>
      </c>
      <c r="F285" s="332">
        <v>20.28</v>
      </c>
      <c r="G285" s="330" t="s">
        <v>1769</v>
      </c>
      <c r="H285" s="330" t="s">
        <v>60</v>
      </c>
      <c r="I285" s="331" t="s">
        <v>1770</v>
      </c>
      <c r="J285" s="333" t="s">
        <v>491</v>
      </c>
      <c r="K285" s="329">
        <v>44206</v>
      </c>
      <c r="L285" s="332">
        <v>11.3</v>
      </c>
      <c r="M285" s="331" t="s">
        <v>492</v>
      </c>
      <c r="N285" s="332">
        <v>41.51</v>
      </c>
      <c r="O285" s="332">
        <v>25</v>
      </c>
      <c r="P285" s="90">
        <f t="shared" si="12"/>
        <v>169</v>
      </c>
      <c r="Q285" s="90">
        <f t="shared" si="13"/>
        <v>323</v>
      </c>
      <c r="R285" s="90">
        <f t="shared" si="14"/>
        <v>277</v>
      </c>
    </row>
    <row r="286" spans="1:18">
      <c r="A286" s="329">
        <v>44890</v>
      </c>
      <c r="B286" s="330" t="s">
        <v>1179</v>
      </c>
      <c r="C286" s="330" t="s">
        <v>1180</v>
      </c>
      <c r="D286" s="331" t="s">
        <v>61</v>
      </c>
      <c r="E286" s="331" t="s">
        <v>77</v>
      </c>
      <c r="F286" s="332">
        <v>35.35</v>
      </c>
      <c r="G286" s="330" t="s">
        <v>1181</v>
      </c>
      <c r="H286" s="330" t="s">
        <v>60</v>
      </c>
      <c r="I286" s="331" t="s">
        <v>1182</v>
      </c>
      <c r="J286" s="333" t="s">
        <v>491</v>
      </c>
      <c r="K286" s="329">
        <v>44890</v>
      </c>
      <c r="L286" s="332">
        <v>39.24</v>
      </c>
      <c r="M286" s="331" t="s">
        <v>492</v>
      </c>
      <c r="N286" s="332">
        <v>39.24</v>
      </c>
      <c r="O286" s="332">
        <v>25</v>
      </c>
      <c r="P286" s="90">
        <f t="shared" si="12"/>
        <v>179</v>
      </c>
      <c r="Q286" s="90">
        <f t="shared" si="13"/>
        <v>166</v>
      </c>
      <c r="R286" s="90">
        <f t="shared" si="14"/>
        <v>277</v>
      </c>
    </row>
    <row r="287" spans="1:18">
      <c r="A287" s="329">
        <v>44903</v>
      </c>
      <c r="B287" s="330" t="s">
        <v>1634</v>
      </c>
      <c r="C287" s="330" t="s">
        <v>1635</v>
      </c>
      <c r="D287" s="331" t="s">
        <v>61</v>
      </c>
      <c r="E287" s="331" t="s">
        <v>77</v>
      </c>
      <c r="F287" s="332">
        <v>321.67</v>
      </c>
      <c r="G287" s="330" t="s">
        <v>1636</v>
      </c>
      <c r="H287" s="330" t="s">
        <v>60</v>
      </c>
      <c r="I287" s="331" t="s">
        <v>1637</v>
      </c>
      <c r="J287" s="333" t="s">
        <v>491</v>
      </c>
      <c r="K287" s="329">
        <v>44903</v>
      </c>
      <c r="L287" s="332">
        <v>16.670000000000002</v>
      </c>
      <c r="M287" s="331" t="s">
        <v>492</v>
      </c>
      <c r="N287" s="332">
        <v>19.66</v>
      </c>
      <c r="O287" s="332">
        <v>25</v>
      </c>
      <c r="P287" s="90">
        <f t="shared" si="12"/>
        <v>284</v>
      </c>
      <c r="Q287" s="90">
        <f t="shared" si="13"/>
        <v>287</v>
      </c>
      <c r="R287" s="90">
        <f t="shared" si="14"/>
        <v>277</v>
      </c>
    </row>
    <row r="288" spans="1:18" ht="22.5">
      <c r="A288" s="329">
        <v>44756</v>
      </c>
      <c r="B288" s="330" t="s">
        <v>842</v>
      </c>
      <c r="C288" s="330" t="s">
        <v>843</v>
      </c>
      <c r="D288" s="331" t="s">
        <v>61</v>
      </c>
      <c r="E288" s="331" t="s">
        <v>77</v>
      </c>
      <c r="F288" s="332">
        <v>24.56</v>
      </c>
      <c r="G288" s="330" t="s">
        <v>1533</v>
      </c>
      <c r="H288" s="330" t="s">
        <v>60</v>
      </c>
      <c r="I288" s="331" t="s">
        <v>1534</v>
      </c>
      <c r="J288" s="333" t="s">
        <v>491</v>
      </c>
      <c r="K288" s="329">
        <v>44756</v>
      </c>
      <c r="L288" s="332">
        <v>20.5</v>
      </c>
      <c r="M288" s="331" t="s">
        <v>492</v>
      </c>
      <c r="N288" s="332">
        <v>20.5</v>
      </c>
      <c r="O288" s="332">
        <v>24.75</v>
      </c>
      <c r="P288" s="90">
        <f t="shared" si="12"/>
        <v>275</v>
      </c>
      <c r="Q288" s="90">
        <f t="shared" si="13"/>
        <v>259</v>
      </c>
      <c r="R288" s="90">
        <f t="shared" si="14"/>
        <v>280</v>
      </c>
    </row>
    <row r="289" spans="1:18">
      <c r="A289" s="329">
        <v>44686</v>
      </c>
      <c r="B289" s="330" t="s">
        <v>1234</v>
      </c>
      <c r="C289" s="330" t="s">
        <v>1235</v>
      </c>
      <c r="D289" s="331" t="s">
        <v>61</v>
      </c>
      <c r="E289" s="331" t="s">
        <v>77</v>
      </c>
      <c r="F289" s="332">
        <v>590.91999999999996</v>
      </c>
      <c r="G289" s="330" t="s">
        <v>1236</v>
      </c>
      <c r="H289" s="330" t="s">
        <v>60</v>
      </c>
      <c r="I289" s="331" t="s">
        <v>1237</v>
      </c>
      <c r="J289" s="333" t="s">
        <v>491</v>
      </c>
      <c r="K289" s="329">
        <v>44686</v>
      </c>
      <c r="L289" s="332">
        <v>35.33</v>
      </c>
      <c r="M289" s="331" t="s">
        <v>492</v>
      </c>
      <c r="N289" s="332">
        <v>23.38</v>
      </c>
      <c r="O289" s="332">
        <v>24.35</v>
      </c>
      <c r="P289" s="90">
        <f t="shared" si="12"/>
        <v>262</v>
      </c>
      <c r="Q289" s="90">
        <f t="shared" si="13"/>
        <v>180</v>
      </c>
      <c r="R289" s="90">
        <f t="shared" si="14"/>
        <v>281</v>
      </c>
    </row>
    <row r="290" spans="1:18" ht="45">
      <c r="A290" s="329">
        <v>44358</v>
      </c>
      <c r="B290" s="330" t="s">
        <v>1878</v>
      </c>
      <c r="C290" s="330" t="s">
        <v>1879</v>
      </c>
      <c r="D290" s="331" t="s">
        <v>61</v>
      </c>
      <c r="E290" s="331" t="s">
        <v>67</v>
      </c>
      <c r="F290" s="332">
        <v>192.58</v>
      </c>
      <c r="G290" s="330" t="s">
        <v>1880</v>
      </c>
      <c r="H290" s="330" t="s">
        <v>1881</v>
      </c>
      <c r="I290" s="331" t="s">
        <v>1882</v>
      </c>
      <c r="J290" s="333" t="s">
        <v>491</v>
      </c>
      <c r="K290" s="329">
        <v>44358</v>
      </c>
      <c r="L290" s="332">
        <v>7.5</v>
      </c>
      <c r="M290" s="331" t="s">
        <v>492</v>
      </c>
      <c r="N290" s="332">
        <v>5.39</v>
      </c>
      <c r="O290" s="332">
        <v>24.28</v>
      </c>
      <c r="P290" s="90">
        <f t="shared" si="12"/>
        <v>384</v>
      </c>
      <c r="Q290" s="90">
        <f t="shared" si="13"/>
        <v>351</v>
      </c>
      <c r="R290" s="90">
        <f t="shared" si="14"/>
        <v>282</v>
      </c>
    </row>
    <row r="291" spans="1:18">
      <c r="A291" s="329">
        <v>44862</v>
      </c>
      <c r="B291" s="330" t="s">
        <v>1941</v>
      </c>
      <c r="C291" s="330" t="s">
        <v>1942</v>
      </c>
      <c r="D291" s="331" t="s">
        <v>61</v>
      </c>
      <c r="E291" s="331" t="s">
        <v>77</v>
      </c>
      <c r="F291" s="332">
        <v>78.67</v>
      </c>
      <c r="G291" s="330" t="s">
        <v>1943</v>
      </c>
      <c r="H291" s="330" t="s">
        <v>1944</v>
      </c>
      <c r="I291" s="331" t="s">
        <v>1945</v>
      </c>
      <c r="J291" s="333" t="s">
        <v>491</v>
      </c>
      <c r="K291" s="329">
        <v>44862</v>
      </c>
      <c r="L291" s="332">
        <v>5.91</v>
      </c>
      <c r="M291" s="331" t="s">
        <v>492</v>
      </c>
      <c r="N291" s="332">
        <v>16.53</v>
      </c>
      <c r="O291" s="332">
        <v>23.92</v>
      </c>
      <c r="P291" s="90">
        <f t="shared" si="12"/>
        <v>302</v>
      </c>
      <c r="Q291" s="90">
        <f t="shared" si="13"/>
        <v>366</v>
      </c>
      <c r="R291" s="90">
        <f t="shared" si="14"/>
        <v>283</v>
      </c>
    </row>
    <row r="292" spans="1:18">
      <c r="A292" s="329">
        <v>44622</v>
      </c>
      <c r="B292" s="330" t="s">
        <v>1517</v>
      </c>
      <c r="C292" s="330" t="s">
        <v>60</v>
      </c>
      <c r="D292" s="331" t="s">
        <v>61</v>
      </c>
      <c r="E292" s="331" t="s">
        <v>67</v>
      </c>
      <c r="F292" s="332">
        <v>138.12</v>
      </c>
      <c r="G292" s="330" t="s">
        <v>1518</v>
      </c>
      <c r="H292" s="330" t="s">
        <v>1519</v>
      </c>
      <c r="I292" s="331" t="s">
        <v>1520</v>
      </c>
      <c r="J292" s="333" t="s">
        <v>491</v>
      </c>
      <c r="K292" s="329">
        <v>44622</v>
      </c>
      <c r="L292" s="332">
        <v>21.14</v>
      </c>
      <c r="M292" s="331" t="s">
        <v>492</v>
      </c>
      <c r="N292" s="332">
        <v>18.84</v>
      </c>
      <c r="O292" s="332">
        <v>23.79</v>
      </c>
      <c r="P292" s="90">
        <f t="shared" si="12"/>
        <v>287</v>
      </c>
      <c r="Q292" s="90">
        <f t="shared" si="13"/>
        <v>255</v>
      </c>
      <c r="R292" s="90">
        <f t="shared" si="14"/>
        <v>284</v>
      </c>
    </row>
    <row r="293" spans="1:18">
      <c r="A293" s="329">
        <v>44124</v>
      </c>
      <c r="B293" s="330" t="s">
        <v>1682</v>
      </c>
      <c r="C293" s="330" t="s">
        <v>1683</v>
      </c>
      <c r="D293" s="331" t="s">
        <v>61</v>
      </c>
      <c r="E293" s="331" t="s">
        <v>67</v>
      </c>
      <c r="F293" s="332">
        <v>4.54</v>
      </c>
      <c r="G293" s="330" t="s">
        <v>1684</v>
      </c>
      <c r="H293" s="330" t="s">
        <v>60</v>
      </c>
      <c r="I293" s="331" t="s">
        <v>1685</v>
      </c>
      <c r="J293" s="333" t="s">
        <v>491</v>
      </c>
      <c r="K293" s="329">
        <v>44124</v>
      </c>
      <c r="L293" s="332">
        <v>14.5</v>
      </c>
      <c r="M293" s="331" t="s">
        <v>492</v>
      </c>
      <c r="N293" s="332">
        <v>14.5</v>
      </c>
      <c r="O293" s="332">
        <v>23.78</v>
      </c>
      <c r="P293" s="90">
        <f t="shared" si="12"/>
        <v>313</v>
      </c>
      <c r="Q293" s="90">
        <f t="shared" si="13"/>
        <v>299</v>
      </c>
      <c r="R293" s="90">
        <f t="shared" si="14"/>
        <v>285</v>
      </c>
    </row>
    <row r="294" spans="1:18">
      <c r="A294" s="329">
        <v>44537</v>
      </c>
      <c r="B294" s="330" t="s">
        <v>1092</v>
      </c>
      <c r="C294" s="330" t="s">
        <v>1093</v>
      </c>
      <c r="D294" s="331" t="s">
        <v>61</v>
      </c>
      <c r="E294" s="331" t="s">
        <v>77</v>
      </c>
      <c r="F294" s="332">
        <v>112.84</v>
      </c>
      <c r="G294" s="330" t="s">
        <v>1094</v>
      </c>
      <c r="H294" s="330" t="s">
        <v>60</v>
      </c>
      <c r="I294" s="331" t="s">
        <v>1095</v>
      </c>
      <c r="J294" s="333" t="s">
        <v>491</v>
      </c>
      <c r="K294" s="329">
        <v>44537</v>
      </c>
      <c r="L294" s="332">
        <v>45.07</v>
      </c>
      <c r="M294" s="331" t="s">
        <v>492</v>
      </c>
      <c r="N294" s="332">
        <v>41.51</v>
      </c>
      <c r="O294" s="332">
        <v>23.76</v>
      </c>
      <c r="P294" s="90">
        <f t="shared" si="12"/>
        <v>169</v>
      </c>
      <c r="Q294" s="90">
        <f t="shared" si="13"/>
        <v>144</v>
      </c>
      <c r="R294" s="90">
        <f t="shared" si="14"/>
        <v>286</v>
      </c>
    </row>
    <row r="295" spans="1:18">
      <c r="A295" s="329">
        <v>44848</v>
      </c>
      <c r="B295" s="330" t="s">
        <v>1739</v>
      </c>
      <c r="C295" s="330" t="s">
        <v>1740</v>
      </c>
      <c r="D295" s="331" t="s">
        <v>61</v>
      </c>
      <c r="E295" s="331" t="s">
        <v>77</v>
      </c>
      <c r="F295" s="332">
        <v>417.56</v>
      </c>
      <c r="G295" s="330" t="s">
        <v>1741</v>
      </c>
      <c r="H295" s="330" t="s">
        <v>60</v>
      </c>
      <c r="I295" s="331" t="s">
        <v>1742</v>
      </c>
      <c r="J295" s="333" t="s">
        <v>491</v>
      </c>
      <c r="K295" s="329">
        <v>44848</v>
      </c>
      <c r="L295" s="332">
        <v>12.42</v>
      </c>
      <c r="M295" s="331" t="s">
        <v>492</v>
      </c>
      <c r="N295" s="332">
        <v>16.239999999999998</v>
      </c>
      <c r="O295" s="332">
        <v>23.56</v>
      </c>
      <c r="P295" s="90">
        <f t="shared" si="12"/>
        <v>304</v>
      </c>
      <c r="Q295" s="90">
        <f t="shared" si="13"/>
        <v>315</v>
      </c>
      <c r="R295" s="90">
        <f t="shared" si="14"/>
        <v>287</v>
      </c>
    </row>
    <row r="296" spans="1:18">
      <c r="A296" s="329">
        <v>44462</v>
      </c>
      <c r="B296" s="330" t="s">
        <v>1603</v>
      </c>
      <c r="C296" s="330" t="s">
        <v>1604</v>
      </c>
      <c r="D296" s="331" t="s">
        <v>61</v>
      </c>
      <c r="E296" s="331" t="s">
        <v>77</v>
      </c>
      <c r="F296" s="332">
        <v>161.30000000000001</v>
      </c>
      <c r="G296" s="330" t="s">
        <v>1605</v>
      </c>
      <c r="H296" s="330" t="s">
        <v>60</v>
      </c>
      <c r="I296" s="331" t="s">
        <v>1606</v>
      </c>
      <c r="J296" s="333" t="s">
        <v>491</v>
      </c>
      <c r="K296" s="329">
        <v>44462</v>
      </c>
      <c r="L296" s="332">
        <v>18.32</v>
      </c>
      <c r="M296" s="331" t="s">
        <v>492</v>
      </c>
      <c r="N296" s="332">
        <v>16.54</v>
      </c>
      <c r="O296" s="332">
        <v>23.51</v>
      </c>
      <c r="P296" s="90">
        <f t="shared" si="12"/>
        <v>301</v>
      </c>
      <c r="Q296" s="90">
        <f t="shared" si="13"/>
        <v>278</v>
      </c>
      <c r="R296" s="90">
        <f t="shared" si="14"/>
        <v>288</v>
      </c>
    </row>
    <row r="297" spans="1:18" ht="22.5">
      <c r="A297" s="329">
        <v>44207</v>
      </c>
      <c r="B297" s="330" t="s">
        <v>1227</v>
      </c>
      <c r="C297" s="330" t="s">
        <v>1228</v>
      </c>
      <c r="D297" s="331" t="s">
        <v>61</v>
      </c>
      <c r="E297" s="331" t="s">
        <v>77</v>
      </c>
      <c r="F297" s="332">
        <v>307.11</v>
      </c>
      <c r="G297" s="330" t="s">
        <v>60</v>
      </c>
      <c r="H297" s="330" t="s">
        <v>1229</v>
      </c>
      <c r="I297" s="331" t="s">
        <v>1230</v>
      </c>
      <c r="J297" s="333" t="s">
        <v>491</v>
      </c>
      <c r="K297" s="329">
        <v>44207</v>
      </c>
      <c r="L297" s="332">
        <v>35.68</v>
      </c>
      <c r="M297" s="331" t="s">
        <v>492</v>
      </c>
      <c r="N297" s="332">
        <v>43.42</v>
      </c>
      <c r="O297" s="332">
        <v>23.4</v>
      </c>
      <c r="P297" s="90">
        <f t="shared" si="12"/>
        <v>162</v>
      </c>
      <c r="Q297" s="90">
        <f t="shared" si="13"/>
        <v>178</v>
      </c>
      <c r="R297" s="90">
        <f t="shared" si="14"/>
        <v>289</v>
      </c>
    </row>
    <row r="298" spans="1:18" ht="22.5">
      <c r="A298" s="329">
        <v>44259</v>
      </c>
      <c r="B298" s="330" t="s">
        <v>1711</v>
      </c>
      <c r="C298" s="330" t="s">
        <v>1712</v>
      </c>
      <c r="D298" s="331" t="s">
        <v>61</v>
      </c>
      <c r="E298" s="331" t="s">
        <v>77</v>
      </c>
      <c r="F298" s="338">
        <v>0.32900000000000001</v>
      </c>
      <c r="G298" s="330" t="s">
        <v>1713</v>
      </c>
      <c r="H298" s="330" t="s">
        <v>60</v>
      </c>
      <c r="I298" s="331" t="s">
        <v>1714</v>
      </c>
      <c r="J298" s="333" t="s">
        <v>491</v>
      </c>
      <c r="K298" s="329">
        <v>44259</v>
      </c>
      <c r="L298" s="332">
        <v>13.33</v>
      </c>
      <c r="M298" s="331" t="s">
        <v>492</v>
      </c>
      <c r="N298" s="332">
        <v>2.5299999999999998</v>
      </c>
      <c r="O298" s="332">
        <v>23.19</v>
      </c>
      <c r="P298" s="90">
        <f t="shared" si="12"/>
        <v>409</v>
      </c>
      <c r="Q298" s="90">
        <f t="shared" si="13"/>
        <v>308</v>
      </c>
      <c r="R298" s="90">
        <f t="shared" si="14"/>
        <v>290</v>
      </c>
    </row>
    <row r="299" spans="1:18">
      <c r="A299" s="329">
        <v>44858</v>
      </c>
      <c r="B299" s="330" t="s">
        <v>979</v>
      </c>
      <c r="C299" s="330" t="s">
        <v>980</v>
      </c>
      <c r="D299" s="331" t="s">
        <v>61</v>
      </c>
      <c r="E299" s="331" t="s">
        <v>77</v>
      </c>
      <c r="F299" s="332">
        <v>2172.14</v>
      </c>
      <c r="G299" s="330" t="s">
        <v>981</v>
      </c>
      <c r="H299" s="330" t="s">
        <v>60</v>
      </c>
      <c r="I299" s="331" t="s">
        <v>982</v>
      </c>
      <c r="J299" s="333" t="s">
        <v>491</v>
      </c>
      <c r="K299" s="329">
        <v>44858</v>
      </c>
      <c r="L299" s="332">
        <v>53.63</v>
      </c>
      <c r="M299" s="331" t="s">
        <v>492</v>
      </c>
      <c r="N299" s="332">
        <v>35.07</v>
      </c>
      <c r="O299" s="332">
        <v>23.09</v>
      </c>
      <c r="P299" s="90">
        <f t="shared" si="12"/>
        <v>194</v>
      </c>
      <c r="Q299" s="90">
        <f t="shared" si="13"/>
        <v>115</v>
      </c>
      <c r="R299" s="90">
        <f t="shared" si="14"/>
        <v>291</v>
      </c>
    </row>
    <row r="300" spans="1:18">
      <c r="A300" s="329">
        <v>44897</v>
      </c>
      <c r="B300" s="330" t="s">
        <v>1622</v>
      </c>
      <c r="C300" s="330" t="s">
        <v>1623</v>
      </c>
      <c r="D300" s="331" t="s">
        <v>61</v>
      </c>
      <c r="E300" s="331" t="s">
        <v>77</v>
      </c>
      <c r="F300" s="332">
        <v>265.36</v>
      </c>
      <c r="G300" s="330" t="s">
        <v>1624</v>
      </c>
      <c r="H300" s="330" t="s">
        <v>60</v>
      </c>
      <c r="I300" s="331" t="s">
        <v>1625</v>
      </c>
      <c r="J300" s="333" t="s">
        <v>491</v>
      </c>
      <c r="K300" s="329">
        <v>44897</v>
      </c>
      <c r="L300" s="332">
        <v>17.649999999999999</v>
      </c>
      <c r="M300" s="331" t="s">
        <v>492</v>
      </c>
      <c r="N300" s="332">
        <v>15.11</v>
      </c>
      <c r="O300" s="332">
        <v>23.08</v>
      </c>
      <c r="P300" s="90">
        <f t="shared" si="12"/>
        <v>309</v>
      </c>
      <c r="Q300" s="90">
        <f t="shared" si="13"/>
        <v>283</v>
      </c>
      <c r="R300" s="90">
        <f t="shared" si="14"/>
        <v>292</v>
      </c>
    </row>
    <row r="301" spans="1:18">
      <c r="A301" s="329">
        <v>44468</v>
      </c>
      <c r="B301" s="330" t="s">
        <v>1600</v>
      </c>
      <c r="C301" s="330" t="s">
        <v>1601</v>
      </c>
      <c r="D301" s="331" t="s">
        <v>61</v>
      </c>
      <c r="E301" s="331" t="s">
        <v>77</v>
      </c>
      <c r="F301" s="332">
        <v>6481.27</v>
      </c>
      <c r="G301" s="330" t="s">
        <v>60</v>
      </c>
      <c r="H301" s="330" t="s">
        <v>60</v>
      </c>
      <c r="I301" s="331" t="s">
        <v>1602</v>
      </c>
      <c r="J301" s="333" t="s">
        <v>491</v>
      </c>
      <c r="K301" s="329">
        <v>44468</v>
      </c>
      <c r="L301" s="332">
        <v>18.34</v>
      </c>
      <c r="M301" s="331" t="s">
        <v>492</v>
      </c>
      <c r="N301" s="332">
        <v>21.51</v>
      </c>
      <c r="O301" s="332">
        <v>22.89</v>
      </c>
      <c r="P301" s="90">
        <f t="shared" si="12"/>
        <v>270</v>
      </c>
      <c r="Q301" s="90">
        <f t="shared" si="13"/>
        <v>277</v>
      </c>
      <c r="R301" s="90">
        <f t="shared" si="14"/>
        <v>293</v>
      </c>
    </row>
    <row r="302" spans="1:18" ht="22.5">
      <c r="A302" s="329">
        <v>44749</v>
      </c>
      <c r="B302" s="330" t="s">
        <v>1692</v>
      </c>
      <c r="C302" s="330" t="s">
        <v>1693</v>
      </c>
      <c r="D302" s="331" t="s">
        <v>61</v>
      </c>
      <c r="E302" s="331" t="s">
        <v>77</v>
      </c>
      <c r="F302" s="332">
        <v>6084.13</v>
      </c>
      <c r="G302" s="330" t="s">
        <v>1694</v>
      </c>
      <c r="H302" s="330" t="s">
        <v>60</v>
      </c>
      <c r="I302" s="331" t="s">
        <v>1695</v>
      </c>
      <c r="J302" s="333" t="s">
        <v>491</v>
      </c>
      <c r="K302" s="329">
        <v>44749</v>
      </c>
      <c r="L302" s="332">
        <v>13.98</v>
      </c>
      <c r="M302" s="331" t="s">
        <v>492</v>
      </c>
      <c r="N302" s="332">
        <v>10.09</v>
      </c>
      <c r="O302" s="332">
        <v>22.69</v>
      </c>
      <c r="P302" s="90">
        <f t="shared" si="12"/>
        <v>347</v>
      </c>
      <c r="Q302" s="90">
        <f t="shared" si="13"/>
        <v>302</v>
      </c>
      <c r="R302" s="90">
        <f t="shared" si="14"/>
        <v>294</v>
      </c>
    </row>
    <row r="303" spans="1:18" ht="22.5">
      <c r="A303" s="329">
        <v>44749</v>
      </c>
      <c r="B303" s="330" t="s">
        <v>2123</v>
      </c>
      <c r="C303" s="330" t="s">
        <v>2124</v>
      </c>
      <c r="D303" s="331" t="s">
        <v>61</v>
      </c>
      <c r="E303" s="331" t="s">
        <v>77</v>
      </c>
      <c r="F303" s="332">
        <v>1564.11</v>
      </c>
      <c r="G303" s="330" t="s">
        <v>2125</v>
      </c>
      <c r="H303" s="330" t="s">
        <v>2126</v>
      </c>
      <c r="I303" s="331" t="s">
        <v>2127</v>
      </c>
      <c r="J303" s="333" t="s">
        <v>491</v>
      </c>
      <c r="K303" s="329">
        <v>44749</v>
      </c>
      <c r="L303" s="332">
        <v>1.34</v>
      </c>
      <c r="M303" s="331" t="s">
        <v>492</v>
      </c>
      <c r="N303" s="332">
        <v>11.77</v>
      </c>
      <c r="O303" s="332">
        <v>22.66</v>
      </c>
      <c r="P303" s="90">
        <f t="shared" si="12"/>
        <v>336</v>
      </c>
      <c r="Q303" s="90">
        <f t="shared" si="13"/>
        <v>409</v>
      </c>
      <c r="R303" s="90">
        <f t="shared" si="14"/>
        <v>295</v>
      </c>
    </row>
    <row r="304" spans="1:18">
      <c r="A304" s="329">
        <v>44911</v>
      </c>
      <c r="B304" s="330" t="s">
        <v>1264</v>
      </c>
      <c r="C304" s="330" t="s">
        <v>1265</v>
      </c>
      <c r="D304" s="331" t="s">
        <v>61</v>
      </c>
      <c r="E304" s="331" t="s">
        <v>77</v>
      </c>
      <c r="F304" s="332">
        <v>224.1</v>
      </c>
      <c r="G304" s="330" t="s">
        <v>1266</v>
      </c>
      <c r="H304" s="330" t="s">
        <v>60</v>
      </c>
      <c r="I304" s="331" t="s">
        <v>1267</v>
      </c>
      <c r="J304" s="333" t="s">
        <v>491</v>
      </c>
      <c r="K304" s="329">
        <v>44911</v>
      </c>
      <c r="L304" s="332">
        <v>33.39</v>
      </c>
      <c r="M304" s="331" t="s">
        <v>492</v>
      </c>
      <c r="N304" s="332">
        <v>27.71</v>
      </c>
      <c r="O304" s="332">
        <v>22.5</v>
      </c>
      <c r="P304" s="90">
        <f t="shared" si="12"/>
        <v>235</v>
      </c>
      <c r="Q304" s="90">
        <f t="shared" si="13"/>
        <v>188</v>
      </c>
      <c r="R304" s="90">
        <f t="shared" si="14"/>
        <v>296</v>
      </c>
    </row>
    <row r="305" spans="1:18" ht="22.5">
      <c r="A305" s="329">
        <v>44515</v>
      </c>
      <c r="B305" s="330" t="s">
        <v>833</v>
      </c>
      <c r="C305" s="330" t="s">
        <v>834</v>
      </c>
      <c r="D305" s="331" t="s">
        <v>61</v>
      </c>
      <c r="E305" s="331" t="s">
        <v>77</v>
      </c>
      <c r="F305" s="332">
        <v>783.78</v>
      </c>
      <c r="G305" s="330" t="s">
        <v>939</v>
      </c>
      <c r="H305" s="330" t="s">
        <v>60</v>
      </c>
      <c r="I305" s="331" t="s">
        <v>940</v>
      </c>
      <c r="J305" s="333" t="s">
        <v>491</v>
      </c>
      <c r="K305" s="329">
        <v>44515</v>
      </c>
      <c r="L305" s="332">
        <v>57.27</v>
      </c>
      <c r="M305" s="331" t="s">
        <v>492</v>
      </c>
      <c r="N305" s="332">
        <v>63.71</v>
      </c>
      <c r="O305" s="332">
        <v>22.14</v>
      </c>
      <c r="P305" s="90">
        <f t="shared" si="12"/>
        <v>102</v>
      </c>
      <c r="Q305" s="90">
        <f t="shared" si="13"/>
        <v>105</v>
      </c>
      <c r="R305" s="90">
        <f t="shared" si="14"/>
        <v>297</v>
      </c>
    </row>
    <row r="306" spans="1:18" ht="22.5">
      <c r="A306" s="329">
        <v>44614</v>
      </c>
      <c r="B306" s="330" t="s">
        <v>1259</v>
      </c>
      <c r="C306" s="330" t="s">
        <v>1260</v>
      </c>
      <c r="D306" s="331" t="s">
        <v>61</v>
      </c>
      <c r="E306" s="331" t="s">
        <v>77</v>
      </c>
      <c r="F306" s="332">
        <v>8563.25</v>
      </c>
      <c r="G306" s="330" t="s">
        <v>1262</v>
      </c>
      <c r="H306" s="330" t="s">
        <v>1680</v>
      </c>
      <c r="I306" s="331" t="s">
        <v>1681</v>
      </c>
      <c r="J306" s="333" t="s">
        <v>491</v>
      </c>
      <c r="K306" s="329">
        <v>44614</v>
      </c>
      <c r="L306" s="332">
        <v>14.56</v>
      </c>
      <c r="M306" s="331" t="s">
        <v>492</v>
      </c>
      <c r="N306" s="332">
        <v>13.05</v>
      </c>
      <c r="O306" s="332">
        <v>22.01</v>
      </c>
      <c r="P306" s="90">
        <f t="shared" si="12"/>
        <v>326</v>
      </c>
      <c r="Q306" s="90">
        <f t="shared" si="13"/>
        <v>298</v>
      </c>
      <c r="R306" s="90">
        <f t="shared" si="14"/>
        <v>298</v>
      </c>
    </row>
    <row r="307" spans="1:18">
      <c r="A307" s="329">
        <v>44029</v>
      </c>
      <c r="B307" s="330" t="s">
        <v>1746</v>
      </c>
      <c r="C307" s="330" t="s">
        <v>1747</v>
      </c>
      <c r="D307" s="331" t="s">
        <v>61</v>
      </c>
      <c r="E307" s="331" t="s">
        <v>77</v>
      </c>
      <c r="F307" s="332">
        <v>106.93</v>
      </c>
      <c r="G307" s="330" t="s">
        <v>60</v>
      </c>
      <c r="H307" s="330" t="s">
        <v>60</v>
      </c>
      <c r="I307" s="331" t="s">
        <v>1748</v>
      </c>
      <c r="J307" s="333" t="s">
        <v>491</v>
      </c>
      <c r="K307" s="329">
        <v>44029</v>
      </c>
      <c r="L307" s="332">
        <v>12</v>
      </c>
      <c r="M307" s="331" t="s">
        <v>492</v>
      </c>
      <c r="N307" s="332">
        <v>12</v>
      </c>
      <c r="O307" s="332">
        <v>21.74</v>
      </c>
      <c r="P307" s="90">
        <f t="shared" si="12"/>
        <v>334</v>
      </c>
      <c r="Q307" s="90">
        <f t="shared" si="13"/>
        <v>317</v>
      </c>
      <c r="R307" s="90">
        <f t="shared" si="14"/>
        <v>299</v>
      </c>
    </row>
    <row r="308" spans="1:18" ht="22.5">
      <c r="A308" s="329">
        <v>44600</v>
      </c>
      <c r="B308" s="330" t="s">
        <v>1984</v>
      </c>
      <c r="C308" s="330" t="s">
        <v>1985</v>
      </c>
      <c r="D308" s="331" t="s">
        <v>61</v>
      </c>
      <c r="E308" s="331" t="s">
        <v>77</v>
      </c>
      <c r="F308" s="332">
        <v>518.32000000000005</v>
      </c>
      <c r="G308" s="330" t="s">
        <v>1986</v>
      </c>
      <c r="H308" s="330" t="s">
        <v>1987</v>
      </c>
      <c r="I308" s="331" t="s">
        <v>1988</v>
      </c>
      <c r="J308" s="333" t="s">
        <v>491</v>
      </c>
      <c r="K308" s="329">
        <v>44600</v>
      </c>
      <c r="L308" s="332">
        <v>4.78</v>
      </c>
      <c r="M308" s="331" t="s">
        <v>492</v>
      </c>
      <c r="N308" s="332">
        <v>10.23</v>
      </c>
      <c r="O308" s="332">
        <v>21.65</v>
      </c>
      <c r="P308" s="90">
        <f t="shared" si="12"/>
        <v>344</v>
      </c>
      <c r="Q308" s="90">
        <f t="shared" si="13"/>
        <v>377</v>
      </c>
      <c r="R308" s="90">
        <f t="shared" si="14"/>
        <v>300</v>
      </c>
    </row>
    <row r="309" spans="1:18">
      <c r="A309" s="329">
        <v>44865</v>
      </c>
      <c r="B309" s="330" t="s">
        <v>1388</v>
      </c>
      <c r="C309" s="330" t="s">
        <v>1389</v>
      </c>
      <c r="D309" s="331" t="s">
        <v>61</v>
      </c>
      <c r="E309" s="331" t="s">
        <v>67</v>
      </c>
      <c r="F309" s="332">
        <v>242.51</v>
      </c>
      <c r="G309" s="330" t="s">
        <v>1390</v>
      </c>
      <c r="H309" s="330" t="s">
        <v>1391</v>
      </c>
      <c r="I309" s="331" t="s">
        <v>1392</v>
      </c>
      <c r="J309" s="333" t="s">
        <v>491</v>
      </c>
      <c r="K309" s="329">
        <v>44865</v>
      </c>
      <c r="L309" s="332">
        <v>26.37</v>
      </c>
      <c r="M309" s="331" t="s">
        <v>492</v>
      </c>
      <c r="N309" s="332">
        <v>32.79</v>
      </c>
      <c r="O309" s="332">
        <v>21.56</v>
      </c>
      <c r="P309" s="90">
        <f t="shared" si="12"/>
        <v>205</v>
      </c>
      <c r="Q309" s="90">
        <f t="shared" si="13"/>
        <v>221</v>
      </c>
      <c r="R309" s="90">
        <f t="shared" si="14"/>
        <v>301</v>
      </c>
    </row>
    <row r="310" spans="1:18">
      <c r="A310" s="329">
        <v>44642</v>
      </c>
      <c r="B310" s="330" t="s">
        <v>1830</v>
      </c>
      <c r="C310" s="330" t="s">
        <v>1831</v>
      </c>
      <c r="D310" s="331" t="s">
        <v>61</v>
      </c>
      <c r="E310" s="331" t="s">
        <v>67</v>
      </c>
      <c r="F310" s="332">
        <v>56.7</v>
      </c>
      <c r="G310" s="330" t="s">
        <v>1832</v>
      </c>
      <c r="H310" s="330" t="s">
        <v>60</v>
      </c>
      <c r="I310" s="331" t="s">
        <v>1833</v>
      </c>
      <c r="J310" s="333" t="s">
        <v>491</v>
      </c>
      <c r="K310" s="329">
        <v>44642</v>
      </c>
      <c r="L310" s="332">
        <v>9.09</v>
      </c>
      <c r="M310" s="331" t="s">
        <v>492</v>
      </c>
      <c r="N310" s="332">
        <v>20.72</v>
      </c>
      <c r="O310" s="332">
        <v>21.46</v>
      </c>
      <c r="P310" s="90">
        <f t="shared" si="12"/>
        <v>273</v>
      </c>
      <c r="Q310" s="90">
        <f t="shared" si="13"/>
        <v>340</v>
      </c>
      <c r="R310" s="90">
        <f t="shared" si="14"/>
        <v>302</v>
      </c>
    </row>
    <row r="311" spans="1:18" ht="22.5">
      <c r="A311" s="329">
        <v>44874</v>
      </c>
      <c r="B311" s="330" t="s">
        <v>1822</v>
      </c>
      <c r="C311" s="330" t="s">
        <v>1823</v>
      </c>
      <c r="D311" s="331" t="s">
        <v>61</v>
      </c>
      <c r="E311" s="331" t="s">
        <v>77</v>
      </c>
      <c r="F311" s="332">
        <v>17541.38</v>
      </c>
      <c r="G311" s="330" t="s">
        <v>1824</v>
      </c>
      <c r="H311" s="330" t="s">
        <v>1825</v>
      </c>
      <c r="I311" s="331" t="s">
        <v>1826</v>
      </c>
      <c r="J311" s="333" t="s">
        <v>491</v>
      </c>
      <c r="K311" s="329">
        <v>44874</v>
      </c>
      <c r="L311" s="332">
        <v>9.59</v>
      </c>
      <c r="M311" s="331" t="s">
        <v>492</v>
      </c>
      <c r="N311" s="332">
        <v>14.29</v>
      </c>
      <c r="O311" s="332">
        <v>21.4</v>
      </c>
      <c r="P311" s="90">
        <f t="shared" si="12"/>
        <v>316</v>
      </c>
      <c r="Q311" s="90">
        <f t="shared" si="13"/>
        <v>338</v>
      </c>
      <c r="R311" s="90">
        <f t="shared" si="14"/>
        <v>303</v>
      </c>
    </row>
    <row r="312" spans="1:18" ht="22.5">
      <c r="A312" s="329">
        <v>44238</v>
      </c>
      <c r="B312" s="330" t="s">
        <v>2001</v>
      </c>
      <c r="C312" s="330" t="s">
        <v>2002</v>
      </c>
      <c r="D312" s="331" t="s">
        <v>61</v>
      </c>
      <c r="E312" s="331" t="s">
        <v>67</v>
      </c>
      <c r="F312" s="332">
        <v>196.28</v>
      </c>
      <c r="G312" s="330" t="s">
        <v>2003</v>
      </c>
      <c r="H312" s="330" t="s">
        <v>60</v>
      </c>
      <c r="I312" s="331" t="s">
        <v>2004</v>
      </c>
      <c r="J312" s="333" t="s">
        <v>491</v>
      </c>
      <c r="K312" s="329">
        <v>44238</v>
      </c>
      <c r="L312" s="332">
        <v>4.21</v>
      </c>
      <c r="M312" s="331" t="s">
        <v>492</v>
      </c>
      <c r="N312" s="332">
        <v>12.71</v>
      </c>
      <c r="O312" s="332">
        <v>21.13</v>
      </c>
      <c r="P312" s="90">
        <f t="shared" si="12"/>
        <v>329</v>
      </c>
      <c r="Q312" s="90">
        <f t="shared" si="13"/>
        <v>381</v>
      </c>
      <c r="R312" s="90">
        <f t="shared" si="14"/>
        <v>304</v>
      </c>
    </row>
    <row r="313" spans="1:18">
      <c r="A313" s="329">
        <v>44147</v>
      </c>
      <c r="B313" s="330" t="s">
        <v>1424</v>
      </c>
      <c r="C313" s="330" t="s">
        <v>1425</v>
      </c>
      <c r="D313" s="331" t="s">
        <v>61</v>
      </c>
      <c r="E313" s="331" t="s">
        <v>77</v>
      </c>
      <c r="F313" s="332">
        <v>145.97999999999999</v>
      </c>
      <c r="G313" s="330" t="s">
        <v>1426</v>
      </c>
      <c r="H313" s="330" t="s">
        <v>60</v>
      </c>
      <c r="I313" s="331" t="s">
        <v>1427</v>
      </c>
      <c r="J313" s="333" t="s">
        <v>491</v>
      </c>
      <c r="K313" s="329">
        <v>44147</v>
      </c>
      <c r="L313" s="332">
        <v>24.48</v>
      </c>
      <c r="M313" s="331" t="s">
        <v>492</v>
      </c>
      <c r="N313" s="332">
        <v>21.95</v>
      </c>
      <c r="O313" s="332">
        <v>20.97</v>
      </c>
      <c r="P313" s="90">
        <f t="shared" si="12"/>
        <v>267</v>
      </c>
      <c r="Q313" s="90">
        <f t="shared" si="13"/>
        <v>232</v>
      </c>
      <c r="R313" s="90">
        <f t="shared" si="14"/>
        <v>305</v>
      </c>
    </row>
    <row r="314" spans="1:18" ht="33.75">
      <c r="A314" s="329">
        <v>44007</v>
      </c>
      <c r="B314" s="330" t="s">
        <v>1459</v>
      </c>
      <c r="C314" s="330" t="s">
        <v>60</v>
      </c>
      <c r="D314" s="331" t="s">
        <v>61</v>
      </c>
      <c r="E314" s="331" t="s">
        <v>67</v>
      </c>
      <c r="F314" s="332">
        <v>14857.7</v>
      </c>
      <c r="G314" s="330" t="s">
        <v>1460</v>
      </c>
      <c r="H314" s="330" t="s">
        <v>1461</v>
      </c>
      <c r="I314" s="331" t="s">
        <v>1462</v>
      </c>
      <c r="J314" s="333" t="s">
        <v>491</v>
      </c>
      <c r="K314" s="329">
        <v>44007</v>
      </c>
      <c r="L314" s="332">
        <v>23.7</v>
      </c>
      <c r="M314" s="331" t="s">
        <v>492</v>
      </c>
      <c r="N314" s="332">
        <v>20.05</v>
      </c>
      <c r="O314" s="332">
        <v>20.76</v>
      </c>
      <c r="P314" s="90">
        <f t="shared" si="12"/>
        <v>278</v>
      </c>
      <c r="Q314" s="90">
        <f t="shared" si="13"/>
        <v>240</v>
      </c>
      <c r="R314" s="90">
        <f t="shared" si="14"/>
        <v>306</v>
      </c>
    </row>
    <row r="315" spans="1:18">
      <c r="A315" s="329">
        <v>44293</v>
      </c>
      <c r="B315" s="330" t="s">
        <v>1525</v>
      </c>
      <c r="C315" s="330" t="s">
        <v>60</v>
      </c>
      <c r="D315" s="331" t="s">
        <v>61</v>
      </c>
      <c r="E315" s="331" t="s">
        <v>67</v>
      </c>
      <c r="F315" s="332">
        <v>641.87</v>
      </c>
      <c r="G315" s="330" t="s">
        <v>1526</v>
      </c>
      <c r="H315" s="330" t="s">
        <v>1527</v>
      </c>
      <c r="I315" s="331" t="s">
        <v>1528</v>
      </c>
      <c r="J315" s="333" t="s">
        <v>491</v>
      </c>
      <c r="K315" s="329">
        <v>44293</v>
      </c>
      <c r="L315" s="332">
        <v>20.79</v>
      </c>
      <c r="M315" s="331" t="s">
        <v>492</v>
      </c>
      <c r="N315" s="332">
        <v>23.55</v>
      </c>
      <c r="O315" s="332">
        <v>20.71</v>
      </c>
      <c r="P315" s="90">
        <f t="shared" si="12"/>
        <v>261</v>
      </c>
      <c r="Q315" s="90">
        <f t="shared" si="13"/>
        <v>257</v>
      </c>
      <c r="R315" s="90">
        <f t="shared" si="14"/>
        <v>307</v>
      </c>
    </row>
    <row r="316" spans="1:18">
      <c r="A316" s="329">
        <v>44874</v>
      </c>
      <c r="B316" s="330" t="s">
        <v>1582</v>
      </c>
      <c r="C316" s="330" t="s">
        <v>1583</v>
      </c>
      <c r="D316" s="331" t="s">
        <v>61</v>
      </c>
      <c r="E316" s="331" t="s">
        <v>77</v>
      </c>
      <c r="F316" s="332">
        <v>1857.87</v>
      </c>
      <c r="G316" s="330" t="s">
        <v>1696</v>
      </c>
      <c r="H316" s="330" t="s">
        <v>60</v>
      </c>
      <c r="I316" s="331" t="s">
        <v>1697</v>
      </c>
      <c r="J316" s="333" t="s">
        <v>491</v>
      </c>
      <c r="K316" s="329">
        <v>44874</v>
      </c>
      <c r="L316" s="332">
        <v>13.97</v>
      </c>
      <c r="M316" s="331" t="s">
        <v>492</v>
      </c>
      <c r="N316" s="332">
        <v>14.93</v>
      </c>
      <c r="O316" s="332">
        <v>20.56</v>
      </c>
      <c r="P316" s="90">
        <f t="shared" si="12"/>
        <v>310</v>
      </c>
      <c r="Q316" s="90">
        <f t="shared" si="13"/>
        <v>303</v>
      </c>
      <c r="R316" s="90">
        <f t="shared" si="14"/>
        <v>308</v>
      </c>
    </row>
    <row r="317" spans="1:18" ht="33.75">
      <c r="A317" s="329">
        <v>44875</v>
      </c>
      <c r="B317" s="330" t="s">
        <v>1757</v>
      </c>
      <c r="C317" s="330" t="s">
        <v>1758</v>
      </c>
      <c r="D317" s="331" t="s">
        <v>61</v>
      </c>
      <c r="E317" s="331" t="s">
        <v>77</v>
      </c>
      <c r="F317" s="332">
        <v>639.46</v>
      </c>
      <c r="G317" s="330" t="s">
        <v>1759</v>
      </c>
      <c r="H317" s="330" t="s">
        <v>1760</v>
      </c>
      <c r="I317" s="331" t="s">
        <v>1761</v>
      </c>
      <c r="J317" s="333" t="s">
        <v>491</v>
      </c>
      <c r="K317" s="329">
        <v>44875</v>
      </c>
      <c r="L317" s="332">
        <v>11.43</v>
      </c>
      <c r="M317" s="331" t="s">
        <v>492</v>
      </c>
      <c r="N317" s="332">
        <v>25.65</v>
      </c>
      <c r="O317" s="332">
        <v>20.53</v>
      </c>
      <c r="P317" s="90">
        <f t="shared" si="12"/>
        <v>249</v>
      </c>
      <c r="Q317" s="90">
        <f t="shared" si="13"/>
        <v>321</v>
      </c>
      <c r="R317" s="90">
        <f t="shared" si="14"/>
        <v>309</v>
      </c>
    </row>
    <row r="318" spans="1:18">
      <c r="A318" s="329">
        <v>44305</v>
      </c>
      <c r="B318" s="330" t="s">
        <v>2014</v>
      </c>
      <c r="C318" s="330" t="s">
        <v>2015</v>
      </c>
      <c r="D318" s="331" t="s">
        <v>61</v>
      </c>
      <c r="E318" s="331" t="s">
        <v>67</v>
      </c>
      <c r="F318" s="332">
        <v>238.7</v>
      </c>
      <c r="G318" s="330" t="s">
        <v>2016</v>
      </c>
      <c r="H318" s="330" t="s">
        <v>2017</v>
      </c>
      <c r="I318" s="331" t="s">
        <v>2018</v>
      </c>
      <c r="J318" s="333" t="s">
        <v>491</v>
      </c>
      <c r="K318" s="329">
        <v>44305</v>
      </c>
      <c r="L318" s="332">
        <v>4</v>
      </c>
      <c r="M318" s="331" t="s">
        <v>492</v>
      </c>
      <c r="N318" s="332">
        <v>8.7799999999999994</v>
      </c>
      <c r="O318" s="332">
        <v>20.52</v>
      </c>
      <c r="P318" s="90">
        <f t="shared" si="12"/>
        <v>358</v>
      </c>
      <c r="Q318" s="90">
        <f t="shared" si="13"/>
        <v>384</v>
      </c>
      <c r="R318" s="90">
        <f t="shared" si="14"/>
        <v>310</v>
      </c>
    </row>
    <row r="319" spans="1:18">
      <c r="A319" s="329">
        <v>44896</v>
      </c>
      <c r="B319" s="330" t="s">
        <v>1337</v>
      </c>
      <c r="C319" s="330" t="s">
        <v>1338</v>
      </c>
      <c r="D319" s="331" t="s">
        <v>61</v>
      </c>
      <c r="E319" s="331" t="s">
        <v>77</v>
      </c>
      <c r="F319" s="332">
        <v>135.34</v>
      </c>
      <c r="G319" s="330" t="s">
        <v>1339</v>
      </c>
      <c r="H319" s="330" t="s">
        <v>60</v>
      </c>
      <c r="I319" s="331" t="s">
        <v>1340</v>
      </c>
      <c r="J319" s="333" t="s">
        <v>491</v>
      </c>
      <c r="K319" s="329">
        <v>44896</v>
      </c>
      <c r="L319" s="332">
        <v>28</v>
      </c>
      <c r="M319" s="331" t="s">
        <v>492</v>
      </c>
      <c r="N319" s="332">
        <v>30.61</v>
      </c>
      <c r="O319" s="332">
        <v>20.190000000000001</v>
      </c>
      <c r="P319" s="90">
        <f t="shared" si="12"/>
        <v>216</v>
      </c>
      <c r="Q319" s="90">
        <f t="shared" si="13"/>
        <v>208</v>
      </c>
      <c r="R319" s="90">
        <f t="shared" si="14"/>
        <v>311</v>
      </c>
    </row>
    <row r="320" spans="1:18">
      <c r="A320" s="329">
        <v>44841</v>
      </c>
      <c r="B320" s="330" t="s">
        <v>1012</v>
      </c>
      <c r="C320" s="330" t="s">
        <v>1013</v>
      </c>
      <c r="D320" s="331" t="s">
        <v>61</v>
      </c>
      <c r="E320" s="331" t="s">
        <v>77</v>
      </c>
      <c r="F320" s="332">
        <v>75.14</v>
      </c>
      <c r="G320" s="330" t="s">
        <v>1014</v>
      </c>
      <c r="H320" s="330" t="s">
        <v>60</v>
      </c>
      <c r="I320" s="331" t="s">
        <v>1015</v>
      </c>
      <c r="J320" s="333" t="s">
        <v>491</v>
      </c>
      <c r="K320" s="329">
        <v>44841</v>
      </c>
      <c r="L320" s="332">
        <v>51.55</v>
      </c>
      <c r="M320" s="331" t="s">
        <v>492</v>
      </c>
      <c r="N320" s="332">
        <v>47.62</v>
      </c>
      <c r="O320" s="332">
        <v>20.059999999999999</v>
      </c>
      <c r="P320" s="90">
        <f t="shared" si="12"/>
        <v>147</v>
      </c>
      <c r="Q320" s="90">
        <f t="shared" si="13"/>
        <v>123</v>
      </c>
      <c r="R320" s="90">
        <f t="shared" si="14"/>
        <v>312</v>
      </c>
    </row>
    <row r="321" spans="1:18">
      <c r="A321" s="329">
        <v>44178</v>
      </c>
      <c r="B321" s="330" t="s">
        <v>1751</v>
      </c>
      <c r="C321" s="330" t="s">
        <v>60</v>
      </c>
      <c r="D321" s="331" t="s">
        <v>61</v>
      </c>
      <c r="E321" s="331" t="s">
        <v>67</v>
      </c>
      <c r="F321" s="332">
        <v>6206.37</v>
      </c>
      <c r="G321" s="330" t="s">
        <v>1752</v>
      </c>
      <c r="H321" s="330" t="s">
        <v>60</v>
      </c>
      <c r="I321" s="331" t="s">
        <v>1753</v>
      </c>
      <c r="J321" s="333" t="s">
        <v>491</v>
      </c>
      <c r="K321" s="329">
        <v>44178</v>
      </c>
      <c r="L321" s="332">
        <v>11.63</v>
      </c>
      <c r="M321" s="331" t="s">
        <v>492</v>
      </c>
      <c r="N321" s="332">
        <v>7.76</v>
      </c>
      <c r="O321" s="332">
        <v>19.87</v>
      </c>
      <c r="P321" s="90">
        <f t="shared" si="12"/>
        <v>367</v>
      </c>
      <c r="Q321" s="90">
        <f t="shared" si="13"/>
        <v>319</v>
      </c>
      <c r="R321" s="90">
        <f t="shared" si="14"/>
        <v>313</v>
      </c>
    </row>
    <row r="322" spans="1:18">
      <c r="A322" s="329">
        <v>44712</v>
      </c>
      <c r="B322" s="330" t="s">
        <v>1493</v>
      </c>
      <c r="C322" s="330" t="s">
        <v>1494</v>
      </c>
      <c r="D322" s="331" t="s">
        <v>61</v>
      </c>
      <c r="E322" s="331" t="s">
        <v>67</v>
      </c>
      <c r="F322" s="332">
        <v>209.34</v>
      </c>
      <c r="G322" s="330" t="s">
        <v>60</v>
      </c>
      <c r="H322" s="330" t="s">
        <v>1495</v>
      </c>
      <c r="I322" s="331" t="s">
        <v>1496</v>
      </c>
      <c r="J322" s="333" t="s">
        <v>491</v>
      </c>
      <c r="K322" s="329">
        <v>44712</v>
      </c>
      <c r="L322" s="332">
        <v>22.04</v>
      </c>
      <c r="M322" s="331" t="s">
        <v>492</v>
      </c>
      <c r="N322" s="332">
        <v>26.75</v>
      </c>
      <c r="O322" s="332">
        <v>19.72</v>
      </c>
      <c r="P322" s="90">
        <f t="shared" si="12"/>
        <v>242</v>
      </c>
      <c r="Q322" s="90">
        <f t="shared" si="13"/>
        <v>249</v>
      </c>
      <c r="R322" s="90">
        <f t="shared" si="14"/>
        <v>314</v>
      </c>
    </row>
    <row r="323" spans="1:18">
      <c r="A323" s="329">
        <v>44120</v>
      </c>
      <c r="B323" s="330" t="s">
        <v>1786</v>
      </c>
      <c r="C323" s="330" t="s">
        <v>60</v>
      </c>
      <c r="D323" s="331" t="s">
        <v>61</v>
      </c>
      <c r="E323" s="331" t="s">
        <v>67</v>
      </c>
      <c r="F323" s="332">
        <v>2158.5500000000002</v>
      </c>
      <c r="G323" s="330" t="s">
        <v>1787</v>
      </c>
      <c r="H323" s="330" t="s">
        <v>60</v>
      </c>
      <c r="I323" s="331" t="s">
        <v>1788</v>
      </c>
      <c r="J323" s="333" t="s">
        <v>491</v>
      </c>
      <c r="K323" s="329">
        <v>44120</v>
      </c>
      <c r="L323" s="332">
        <v>10.97</v>
      </c>
      <c r="M323" s="331" t="s">
        <v>492</v>
      </c>
      <c r="N323" s="332">
        <v>8.39</v>
      </c>
      <c r="O323" s="332">
        <v>19.25</v>
      </c>
      <c r="P323" s="90">
        <f t="shared" si="12"/>
        <v>361</v>
      </c>
      <c r="Q323" s="90">
        <f t="shared" si="13"/>
        <v>328</v>
      </c>
      <c r="R323" s="90">
        <f t="shared" si="14"/>
        <v>315</v>
      </c>
    </row>
    <row r="324" spans="1:18" ht="56.25">
      <c r="A324" s="329">
        <v>44848</v>
      </c>
      <c r="B324" s="330" t="s">
        <v>1577</v>
      </c>
      <c r="C324" s="330" t="s">
        <v>1578</v>
      </c>
      <c r="D324" s="331" t="s">
        <v>61</v>
      </c>
      <c r="E324" s="331" t="s">
        <v>77</v>
      </c>
      <c r="F324" s="332">
        <v>34010.839999999997</v>
      </c>
      <c r="G324" s="330" t="s">
        <v>1579</v>
      </c>
      <c r="H324" s="330" t="s">
        <v>1580</v>
      </c>
      <c r="I324" s="331" t="s">
        <v>1581</v>
      </c>
      <c r="J324" s="333" t="s">
        <v>491</v>
      </c>
      <c r="K324" s="329">
        <v>44848</v>
      </c>
      <c r="L324" s="332">
        <v>19.11</v>
      </c>
      <c r="M324" s="331" t="s">
        <v>492</v>
      </c>
      <c r="N324" s="332">
        <v>39.58</v>
      </c>
      <c r="O324" s="332">
        <v>19.149999999999999</v>
      </c>
      <c r="P324" s="90">
        <f t="shared" si="12"/>
        <v>177</v>
      </c>
      <c r="Q324" s="90">
        <f t="shared" si="13"/>
        <v>271</v>
      </c>
      <c r="R324" s="90">
        <f t="shared" si="14"/>
        <v>316</v>
      </c>
    </row>
    <row r="325" spans="1:18">
      <c r="A325" s="329">
        <v>44911</v>
      </c>
      <c r="B325" s="330" t="s">
        <v>1323</v>
      </c>
      <c r="C325" s="330" t="s">
        <v>1324</v>
      </c>
      <c r="D325" s="331" t="s">
        <v>61</v>
      </c>
      <c r="E325" s="331" t="s">
        <v>77</v>
      </c>
      <c r="F325" s="332">
        <v>6.65</v>
      </c>
      <c r="G325" s="330" t="s">
        <v>1325</v>
      </c>
      <c r="H325" s="330" t="s">
        <v>60</v>
      </c>
      <c r="I325" s="331" t="s">
        <v>1326</v>
      </c>
      <c r="J325" s="333" t="s">
        <v>491</v>
      </c>
      <c r="K325" s="329">
        <v>44911</v>
      </c>
      <c r="L325" s="332">
        <v>29.41</v>
      </c>
      <c r="M325" s="331" t="s">
        <v>492</v>
      </c>
      <c r="N325" s="332">
        <v>33.33</v>
      </c>
      <c r="O325" s="332">
        <v>18.920000000000002</v>
      </c>
      <c r="P325" s="90">
        <f t="shared" si="12"/>
        <v>201</v>
      </c>
      <c r="Q325" s="90">
        <f t="shared" si="13"/>
        <v>204</v>
      </c>
      <c r="R325" s="90">
        <f t="shared" si="14"/>
        <v>317</v>
      </c>
    </row>
    <row r="326" spans="1:18">
      <c r="A326" s="329">
        <v>44849</v>
      </c>
      <c r="B326" s="330" t="s">
        <v>1642</v>
      </c>
      <c r="C326" s="330" t="s">
        <v>1643</v>
      </c>
      <c r="D326" s="331" t="s">
        <v>61</v>
      </c>
      <c r="E326" s="331" t="s">
        <v>77</v>
      </c>
      <c r="F326" s="332">
        <v>340.28</v>
      </c>
      <c r="G326" s="330" t="s">
        <v>1644</v>
      </c>
      <c r="H326" s="330" t="s">
        <v>1645</v>
      </c>
      <c r="I326" s="331" t="s">
        <v>1646</v>
      </c>
      <c r="J326" s="333" t="s">
        <v>491</v>
      </c>
      <c r="K326" s="329">
        <v>44849</v>
      </c>
      <c r="L326" s="332">
        <v>16.48</v>
      </c>
      <c r="M326" s="331" t="s">
        <v>492</v>
      </c>
      <c r="N326" s="332">
        <v>22.83</v>
      </c>
      <c r="O326" s="332">
        <v>18.29</v>
      </c>
      <c r="P326" s="90">
        <f t="shared" si="12"/>
        <v>265</v>
      </c>
      <c r="Q326" s="90">
        <f t="shared" si="13"/>
        <v>289</v>
      </c>
      <c r="R326" s="90">
        <f t="shared" si="14"/>
        <v>318</v>
      </c>
    </row>
    <row r="327" spans="1:18" ht="22.5">
      <c r="A327" s="329">
        <v>43907</v>
      </c>
      <c r="B327" s="330" t="s">
        <v>1259</v>
      </c>
      <c r="C327" s="330" t="s">
        <v>1260</v>
      </c>
      <c r="D327" s="331" t="s">
        <v>61</v>
      </c>
      <c r="E327" s="331" t="s">
        <v>77</v>
      </c>
      <c r="F327" s="332">
        <v>8684.35</v>
      </c>
      <c r="G327" s="330" t="s">
        <v>1261</v>
      </c>
      <c r="H327" s="330" t="s">
        <v>1262</v>
      </c>
      <c r="I327" s="331" t="s">
        <v>1263</v>
      </c>
      <c r="J327" s="333" t="s">
        <v>491</v>
      </c>
      <c r="K327" s="329">
        <v>43907</v>
      </c>
      <c r="L327" s="332">
        <v>33.42</v>
      </c>
      <c r="M327" s="331" t="s">
        <v>492</v>
      </c>
      <c r="N327" s="332">
        <v>14.68</v>
      </c>
      <c r="O327" s="332">
        <v>18.27</v>
      </c>
      <c r="P327" s="90">
        <f t="shared" si="12"/>
        <v>311</v>
      </c>
      <c r="Q327" s="90">
        <f t="shared" si="13"/>
        <v>187</v>
      </c>
      <c r="R327" s="90">
        <f t="shared" si="14"/>
        <v>319</v>
      </c>
    </row>
    <row r="328" spans="1:18">
      <c r="A328" s="329">
        <v>44602</v>
      </c>
      <c r="B328" s="330" t="s">
        <v>1417</v>
      </c>
      <c r="C328" s="330" t="s">
        <v>1418</v>
      </c>
      <c r="D328" s="331" t="s">
        <v>61</v>
      </c>
      <c r="E328" s="331" t="s">
        <v>67</v>
      </c>
      <c r="F328" s="332">
        <v>4.13</v>
      </c>
      <c r="G328" s="330" t="s">
        <v>1419</v>
      </c>
      <c r="H328" s="330" t="s">
        <v>60</v>
      </c>
      <c r="I328" s="331" t="s">
        <v>1420</v>
      </c>
      <c r="J328" s="333" t="s">
        <v>491</v>
      </c>
      <c r="K328" s="329">
        <v>44602</v>
      </c>
      <c r="L328" s="332">
        <v>25</v>
      </c>
      <c r="M328" s="331" t="s">
        <v>492</v>
      </c>
      <c r="N328" s="332">
        <v>27.12</v>
      </c>
      <c r="O328" s="332">
        <v>17.649999999999999</v>
      </c>
      <c r="P328" s="90">
        <f t="shared" si="12"/>
        <v>240</v>
      </c>
      <c r="Q328" s="90">
        <f t="shared" si="13"/>
        <v>228</v>
      </c>
      <c r="R328" s="90">
        <f t="shared" si="14"/>
        <v>320</v>
      </c>
    </row>
    <row r="329" spans="1:18" ht="22.5">
      <c r="A329" s="329">
        <v>44547</v>
      </c>
      <c r="B329" s="330" t="s">
        <v>2399</v>
      </c>
      <c r="C329" s="330" t="s">
        <v>2400</v>
      </c>
      <c r="D329" s="331" t="s">
        <v>61</v>
      </c>
      <c r="E329" s="331" t="s">
        <v>77</v>
      </c>
      <c r="F329" s="338">
        <v>0.18</v>
      </c>
      <c r="G329" s="330" t="s">
        <v>60</v>
      </c>
      <c r="H329" s="330" t="s">
        <v>2401</v>
      </c>
      <c r="I329" s="331" t="s">
        <v>2402</v>
      </c>
      <c r="J329" s="333" t="s">
        <v>491</v>
      </c>
      <c r="K329" s="329">
        <v>44547</v>
      </c>
      <c r="L329" s="332">
        <v>-15.05</v>
      </c>
      <c r="M329" s="331" t="s">
        <v>492</v>
      </c>
      <c r="N329" s="332">
        <v>-23.33</v>
      </c>
      <c r="O329" s="332">
        <v>17.059999999999999</v>
      </c>
      <c r="P329" s="90">
        <f t="shared" ref="P329:P392" si="15">RANK(N329,$N$9:$N$618)</f>
        <v>497</v>
      </c>
      <c r="Q329" s="90">
        <f t="shared" ref="Q329:Q392" si="16">RANK(L329,$L$9:$L$618)</f>
        <v>477</v>
      </c>
      <c r="R329" s="90">
        <f t="shared" ref="R329:R392" si="17">RANK(O329,$O$9:$O$618)</f>
        <v>321</v>
      </c>
    </row>
    <row r="330" spans="1:18">
      <c r="A330" s="329">
        <v>44011</v>
      </c>
      <c r="B330" s="330" t="s">
        <v>1837</v>
      </c>
      <c r="C330" s="330" t="s">
        <v>1838</v>
      </c>
      <c r="D330" s="331" t="s">
        <v>61</v>
      </c>
      <c r="E330" s="331" t="s">
        <v>67</v>
      </c>
      <c r="F330" s="332">
        <v>3745.32</v>
      </c>
      <c r="G330" s="330" t="s">
        <v>1839</v>
      </c>
      <c r="H330" s="330" t="s">
        <v>1840</v>
      </c>
      <c r="I330" s="331" t="s">
        <v>1841</v>
      </c>
      <c r="J330" s="333" t="s">
        <v>491</v>
      </c>
      <c r="K330" s="329">
        <v>44011</v>
      </c>
      <c r="L330" s="332">
        <v>8.7899999999999991</v>
      </c>
      <c r="M330" s="331" t="s">
        <v>492</v>
      </c>
      <c r="N330" s="332">
        <v>3.43</v>
      </c>
      <c r="O330" s="332">
        <v>17.02</v>
      </c>
      <c r="P330" s="90">
        <f t="shared" si="15"/>
        <v>401</v>
      </c>
      <c r="Q330" s="90">
        <f t="shared" si="16"/>
        <v>342</v>
      </c>
      <c r="R330" s="90">
        <f t="shared" si="17"/>
        <v>322</v>
      </c>
    </row>
    <row r="331" spans="1:18">
      <c r="A331" s="329">
        <v>44523</v>
      </c>
      <c r="B331" s="330" t="s">
        <v>2246</v>
      </c>
      <c r="C331" s="330" t="s">
        <v>2247</v>
      </c>
      <c r="D331" s="331" t="s">
        <v>61</v>
      </c>
      <c r="E331" s="331" t="s">
        <v>77</v>
      </c>
      <c r="F331" s="332">
        <v>26.4</v>
      </c>
      <c r="G331" s="330" t="s">
        <v>2248</v>
      </c>
      <c r="H331" s="330" t="s">
        <v>60</v>
      </c>
      <c r="I331" s="331" t="s">
        <v>2249</v>
      </c>
      <c r="J331" s="333" t="s">
        <v>491</v>
      </c>
      <c r="K331" s="329">
        <v>44523</v>
      </c>
      <c r="L331" s="332">
        <v>-2.96</v>
      </c>
      <c r="M331" s="331" t="s">
        <v>492</v>
      </c>
      <c r="N331" s="332">
        <v>2.88</v>
      </c>
      <c r="O331" s="332">
        <v>16.96</v>
      </c>
      <c r="P331" s="90">
        <f t="shared" si="15"/>
        <v>406</v>
      </c>
      <c r="Q331" s="90">
        <f t="shared" si="16"/>
        <v>439</v>
      </c>
      <c r="R331" s="90">
        <f t="shared" si="17"/>
        <v>323</v>
      </c>
    </row>
    <row r="332" spans="1:18">
      <c r="A332" s="329">
        <v>44469</v>
      </c>
      <c r="B332" s="330" t="s">
        <v>1801</v>
      </c>
      <c r="C332" s="330" t="s">
        <v>1802</v>
      </c>
      <c r="D332" s="331" t="s">
        <v>61</v>
      </c>
      <c r="E332" s="331" t="s">
        <v>77</v>
      </c>
      <c r="F332" s="332">
        <v>23.07</v>
      </c>
      <c r="G332" s="330" t="s">
        <v>60</v>
      </c>
      <c r="H332" s="330" t="s">
        <v>60</v>
      </c>
      <c r="I332" s="331" t="s">
        <v>1803</v>
      </c>
      <c r="J332" s="333" t="s">
        <v>491</v>
      </c>
      <c r="K332" s="329">
        <v>44469</v>
      </c>
      <c r="L332" s="332">
        <v>10.19</v>
      </c>
      <c r="M332" s="331" t="s">
        <v>492</v>
      </c>
      <c r="N332" s="332">
        <v>16.68</v>
      </c>
      <c r="O332" s="332">
        <v>16.68</v>
      </c>
      <c r="P332" s="90">
        <f t="shared" si="15"/>
        <v>298</v>
      </c>
      <c r="Q332" s="90">
        <f t="shared" si="16"/>
        <v>333</v>
      </c>
      <c r="R332" s="90">
        <f t="shared" si="17"/>
        <v>324</v>
      </c>
    </row>
    <row r="333" spans="1:18">
      <c r="A333" s="329">
        <v>44803</v>
      </c>
      <c r="B333" s="330" t="s">
        <v>2355</v>
      </c>
      <c r="C333" s="330" t="s">
        <v>2356</v>
      </c>
      <c r="D333" s="331" t="s">
        <v>61</v>
      </c>
      <c r="E333" s="331" t="s">
        <v>67</v>
      </c>
      <c r="F333" s="332">
        <v>452.79</v>
      </c>
      <c r="G333" s="330" t="s">
        <v>2357</v>
      </c>
      <c r="H333" s="330" t="s">
        <v>60</v>
      </c>
      <c r="I333" s="331" t="s">
        <v>2358</v>
      </c>
      <c r="J333" s="333" t="s">
        <v>491</v>
      </c>
      <c r="K333" s="329">
        <v>44803</v>
      </c>
      <c r="L333" s="332">
        <v>-12.24</v>
      </c>
      <c r="M333" s="331" t="s">
        <v>492</v>
      </c>
      <c r="N333" s="338">
        <v>0.67100000000000004</v>
      </c>
      <c r="O333" s="332">
        <v>16.600000000000001</v>
      </c>
      <c r="P333" s="90">
        <f t="shared" si="15"/>
        <v>420</v>
      </c>
      <c r="Q333" s="90">
        <f t="shared" si="16"/>
        <v>467</v>
      </c>
      <c r="R333" s="90">
        <f t="shared" si="17"/>
        <v>325</v>
      </c>
    </row>
    <row r="334" spans="1:18">
      <c r="A334" s="329">
        <v>44154</v>
      </c>
      <c r="B334" s="330" t="s">
        <v>1638</v>
      </c>
      <c r="C334" s="330" t="s">
        <v>1639</v>
      </c>
      <c r="D334" s="331" t="s">
        <v>61</v>
      </c>
      <c r="E334" s="331" t="s">
        <v>67</v>
      </c>
      <c r="F334" s="338">
        <v>0.16300000000000001</v>
      </c>
      <c r="G334" s="330" t="s">
        <v>60</v>
      </c>
      <c r="H334" s="330" t="s">
        <v>1640</v>
      </c>
      <c r="I334" s="331" t="s">
        <v>1641</v>
      </c>
      <c r="J334" s="333" t="s">
        <v>491</v>
      </c>
      <c r="K334" s="329">
        <v>44154</v>
      </c>
      <c r="L334" s="332">
        <v>16.59</v>
      </c>
      <c r="M334" s="331" t="s">
        <v>492</v>
      </c>
      <c r="N334" s="332">
        <v>16.59</v>
      </c>
      <c r="O334" s="332">
        <v>16.59</v>
      </c>
      <c r="P334" s="90">
        <f t="shared" si="15"/>
        <v>299</v>
      </c>
      <c r="Q334" s="90">
        <f t="shared" si="16"/>
        <v>288</v>
      </c>
      <c r="R334" s="90">
        <f t="shared" si="17"/>
        <v>326</v>
      </c>
    </row>
    <row r="335" spans="1:18">
      <c r="A335" s="329">
        <v>44831</v>
      </c>
      <c r="B335" s="330" t="s">
        <v>342</v>
      </c>
      <c r="C335" s="330" t="s">
        <v>343</v>
      </c>
      <c r="D335" s="331" t="s">
        <v>61</v>
      </c>
      <c r="E335" s="331" t="s">
        <v>77</v>
      </c>
      <c r="F335" s="332">
        <v>1248.56</v>
      </c>
      <c r="G335" s="330" t="s">
        <v>266</v>
      </c>
      <c r="H335" s="330" t="s">
        <v>60</v>
      </c>
      <c r="I335" s="331" t="s">
        <v>344</v>
      </c>
      <c r="J335" s="333" t="s">
        <v>491</v>
      </c>
      <c r="K335" s="329">
        <v>44831</v>
      </c>
      <c r="L335" s="332">
        <v>18.27</v>
      </c>
      <c r="M335" s="331" t="s">
        <v>492</v>
      </c>
      <c r="N335" s="332">
        <v>14.34</v>
      </c>
      <c r="O335" s="332">
        <v>16.489999999999998</v>
      </c>
      <c r="P335" s="90">
        <f t="shared" si="15"/>
        <v>315</v>
      </c>
      <c r="Q335" s="90">
        <f t="shared" si="16"/>
        <v>279</v>
      </c>
      <c r="R335" s="90">
        <f t="shared" si="17"/>
        <v>327</v>
      </c>
    </row>
    <row r="336" spans="1:18">
      <c r="A336" s="329">
        <v>44638</v>
      </c>
      <c r="B336" s="330" t="s">
        <v>1071</v>
      </c>
      <c r="C336" s="330" t="s">
        <v>1072</v>
      </c>
      <c r="D336" s="331" t="s">
        <v>61</v>
      </c>
      <c r="E336" s="331" t="s">
        <v>77</v>
      </c>
      <c r="F336" s="332">
        <v>148.30000000000001</v>
      </c>
      <c r="G336" s="330" t="s">
        <v>1073</v>
      </c>
      <c r="H336" s="330" t="s">
        <v>60</v>
      </c>
      <c r="I336" s="331" t="s">
        <v>1074</v>
      </c>
      <c r="J336" s="333" t="s">
        <v>491</v>
      </c>
      <c r="K336" s="329">
        <v>44638</v>
      </c>
      <c r="L336" s="332">
        <v>46.2</v>
      </c>
      <c r="M336" s="331" t="s">
        <v>492</v>
      </c>
      <c r="N336" s="332">
        <v>54.08</v>
      </c>
      <c r="O336" s="332">
        <v>16.28</v>
      </c>
      <c r="P336" s="90">
        <f t="shared" si="15"/>
        <v>130</v>
      </c>
      <c r="Q336" s="90">
        <f t="shared" si="16"/>
        <v>138</v>
      </c>
      <c r="R336" s="90">
        <f t="shared" si="17"/>
        <v>328</v>
      </c>
    </row>
    <row r="337" spans="1:18">
      <c r="A337" s="329">
        <v>44642</v>
      </c>
      <c r="B337" s="330" t="s">
        <v>2215</v>
      </c>
      <c r="C337" s="330" t="s">
        <v>2216</v>
      </c>
      <c r="D337" s="331" t="s">
        <v>61</v>
      </c>
      <c r="E337" s="331" t="s">
        <v>77</v>
      </c>
      <c r="F337" s="332">
        <v>264.73</v>
      </c>
      <c r="G337" s="330" t="s">
        <v>2217</v>
      </c>
      <c r="H337" s="330" t="s">
        <v>60</v>
      </c>
      <c r="I337" s="331" t="s">
        <v>2218</v>
      </c>
      <c r="J337" s="333" t="s">
        <v>491</v>
      </c>
      <c r="K337" s="329">
        <v>44642</v>
      </c>
      <c r="L337" s="332">
        <v>-1.19</v>
      </c>
      <c r="M337" s="331" t="s">
        <v>492</v>
      </c>
      <c r="N337" s="338">
        <v>-0.39800000000000002</v>
      </c>
      <c r="O337" s="332">
        <v>16.28</v>
      </c>
      <c r="P337" s="90">
        <f t="shared" si="15"/>
        <v>432</v>
      </c>
      <c r="Q337" s="90">
        <f t="shared" si="16"/>
        <v>432</v>
      </c>
      <c r="R337" s="90">
        <f t="shared" si="17"/>
        <v>328</v>
      </c>
    </row>
    <row r="338" spans="1:18">
      <c r="A338" s="329">
        <v>44337</v>
      </c>
      <c r="B338" s="330" t="s">
        <v>1950</v>
      </c>
      <c r="C338" s="330" t="s">
        <v>1951</v>
      </c>
      <c r="D338" s="331" t="s">
        <v>61</v>
      </c>
      <c r="E338" s="331" t="s">
        <v>77</v>
      </c>
      <c r="F338" s="338">
        <v>0.50900000000000001</v>
      </c>
      <c r="G338" s="330" t="s">
        <v>1952</v>
      </c>
      <c r="H338" s="330" t="s">
        <v>60</v>
      </c>
      <c r="I338" s="331" t="s">
        <v>1953</v>
      </c>
      <c r="J338" s="333" t="s">
        <v>491</v>
      </c>
      <c r="K338" s="329">
        <v>44337</v>
      </c>
      <c r="L338" s="332">
        <v>5.68</v>
      </c>
      <c r="M338" s="331" t="s">
        <v>492</v>
      </c>
      <c r="N338" s="332">
        <v>3.79</v>
      </c>
      <c r="O338" s="332">
        <v>16.25</v>
      </c>
      <c r="P338" s="90">
        <f t="shared" si="15"/>
        <v>395</v>
      </c>
      <c r="Q338" s="90">
        <f t="shared" si="16"/>
        <v>369</v>
      </c>
      <c r="R338" s="90">
        <f t="shared" si="17"/>
        <v>330</v>
      </c>
    </row>
    <row r="339" spans="1:18">
      <c r="A339" s="329">
        <v>44375</v>
      </c>
      <c r="B339" s="330" t="s">
        <v>1656</v>
      </c>
      <c r="C339" s="330" t="s">
        <v>1657</v>
      </c>
      <c r="D339" s="331" t="s">
        <v>61</v>
      </c>
      <c r="E339" s="331" t="s">
        <v>77</v>
      </c>
      <c r="F339" s="332">
        <v>968.58</v>
      </c>
      <c r="G339" s="330" t="s">
        <v>1658</v>
      </c>
      <c r="H339" s="330" t="s">
        <v>60</v>
      </c>
      <c r="I339" s="331" t="s">
        <v>1659</v>
      </c>
      <c r="J339" s="333" t="s">
        <v>491</v>
      </c>
      <c r="K339" s="329">
        <v>44375</v>
      </c>
      <c r="L339" s="332">
        <v>15.87</v>
      </c>
      <c r="M339" s="331" t="s">
        <v>492</v>
      </c>
      <c r="N339" s="332">
        <v>15.87</v>
      </c>
      <c r="O339" s="332">
        <v>15.87</v>
      </c>
      <c r="P339" s="90">
        <f t="shared" si="15"/>
        <v>305</v>
      </c>
      <c r="Q339" s="90">
        <f t="shared" si="16"/>
        <v>292</v>
      </c>
      <c r="R339" s="90">
        <f t="shared" si="17"/>
        <v>331</v>
      </c>
    </row>
    <row r="340" spans="1:18">
      <c r="A340" s="329">
        <v>44207</v>
      </c>
      <c r="B340" s="330" t="s">
        <v>1586</v>
      </c>
      <c r="C340" s="330" t="s">
        <v>60</v>
      </c>
      <c r="D340" s="331" t="s">
        <v>61</v>
      </c>
      <c r="E340" s="331" t="s">
        <v>67</v>
      </c>
      <c r="F340" s="332">
        <v>414.03</v>
      </c>
      <c r="G340" s="330" t="s">
        <v>1587</v>
      </c>
      <c r="H340" s="330" t="s">
        <v>60</v>
      </c>
      <c r="I340" s="331" t="s">
        <v>1588</v>
      </c>
      <c r="J340" s="333" t="s">
        <v>491</v>
      </c>
      <c r="K340" s="329">
        <v>44207</v>
      </c>
      <c r="L340" s="332">
        <v>18.96</v>
      </c>
      <c r="M340" s="331" t="s">
        <v>492</v>
      </c>
      <c r="N340" s="332">
        <v>25.59</v>
      </c>
      <c r="O340" s="332">
        <v>15.75</v>
      </c>
      <c r="P340" s="90">
        <f t="shared" si="15"/>
        <v>250</v>
      </c>
      <c r="Q340" s="90">
        <f t="shared" si="16"/>
        <v>273</v>
      </c>
      <c r="R340" s="90">
        <f t="shared" si="17"/>
        <v>332</v>
      </c>
    </row>
    <row r="341" spans="1:18">
      <c r="A341" s="329">
        <v>44468</v>
      </c>
      <c r="B341" s="330" t="s">
        <v>1615</v>
      </c>
      <c r="C341" s="330" t="s">
        <v>1616</v>
      </c>
      <c r="D341" s="331" t="s">
        <v>61</v>
      </c>
      <c r="E341" s="331" t="s">
        <v>77</v>
      </c>
      <c r="F341" s="332">
        <v>899.34</v>
      </c>
      <c r="G341" s="330" t="s">
        <v>1617</v>
      </c>
      <c r="H341" s="330" t="s">
        <v>60</v>
      </c>
      <c r="I341" s="331" t="s">
        <v>1618</v>
      </c>
      <c r="J341" s="333" t="s">
        <v>491</v>
      </c>
      <c r="K341" s="329">
        <v>44468</v>
      </c>
      <c r="L341" s="332">
        <v>17.68</v>
      </c>
      <c r="M341" s="331" t="s">
        <v>492</v>
      </c>
      <c r="N341" s="332">
        <v>21.39</v>
      </c>
      <c r="O341" s="332">
        <v>15.63</v>
      </c>
      <c r="P341" s="90">
        <f t="shared" si="15"/>
        <v>271</v>
      </c>
      <c r="Q341" s="90">
        <f t="shared" si="16"/>
        <v>282</v>
      </c>
      <c r="R341" s="90">
        <f t="shared" si="17"/>
        <v>333</v>
      </c>
    </row>
    <row r="342" spans="1:18" ht="56.25">
      <c r="A342" s="329">
        <v>44305</v>
      </c>
      <c r="B342" s="330" t="s">
        <v>1779</v>
      </c>
      <c r="C342" s="330" t="s">
        <v>1780</v>
      </c>
      <c r="D342" s="331" t="s">
        <v>61</v>
      </c>
      <c r="E342" s="331" t="s">
        <v>67</v>
      </c>
      <c r="F342" s="332">
        <v>5731.63</v>
      </c>
      <c r="G342" s="330" t="s">
        <v>1781</v>
      </c>
      <c r="H342" s="330" t="s">
        <v>1782</v>
      </c>
      <c r="I342" s="331" t="s">
        <v>1783</v>
      </c>
      <c r="J342" s="333" t="s">
        <v>491</v>
      </c>
      <c r="K342" s="329">
        <v>44305</v>
      </c>
      <c r="L342" s="332">
        <v>11.11</v>
      </c>
      <c r="M342" s="331" t="s">
        <v>492</v>
      </c>
      <c r="N342" s="332">
        <v>14.04</v>
      </c>
      <c r="O342" s="332">
        <v>15.56</v>
      </c>
      <c r="P342" s="90">
        <f t="shared" si="15"/>
        <v>317</v>
      </c>
      <c r="Q342" s="90">
        <f t="shared" si="16"/>
        <v>325</v>
      </c>
      <c r="R342" s="90">
        <f t="shared" si="17"/>
        <v>334</v>
      </c>
    </row>
    <row r="343" spans="1:18">
      <c r="A343" s="329">
        <v>44224</v>
      </c>
      <c r="B343" s="330" t="s">
        <v>2331</v>
      </c>
      <c r="C343" s="330" t="s">
        <v>2332</v>
      </c>
      <c r="D343" s="331" t="s">
        <v>61</v>
      </c>
      <c r="E343" s="331" t="s">
        <v>67</v>
      </c>
      <c r="F343" s="332">
        <v>183.29</v>
      </c>
      <c r="G343" s="330" t="s">
        <v>2333</v>
      </c>
      <c r="H343" s="330" t="s">
        <v>60</v>
      </c>
      <c r="I343" s="331" t="s">
        <v>2334</v>
      </c>
      <c r="J343" s="333" t="s">
        <v>491</v>
      </c>
      <c r="K343" s="329">
        <v>44224</v>
      </c>
      <c r="L343" s="332">
        <v>-9.7200000000000006</v>
      </c>
      <c r="M343" s="331" t="s">
        <v>492</v>
      </c>
      <c r="N343" s="338">
        <v>0.55700000000000005</v>
      </c>
      <c r="O343" s="332">
        <v>15.49</v>
      </c>
      <c r="P343" s="90">
        <f t="shared" si="15"/>
        <v>421</v>
      </c>
      <c r="Q343" s="90">
        <f t="shared" si="16"/>
        <v>461</v>
      </c>
      <c r="R343" s="90">
        <f t="shared" si="17"/>
        <v>335</v>
      </c>
    </row>
    <row r="344" spans="1:18">
      <c r="A344" s="329">
        <v>44924</v>
      </c>
      <c r="B344" s="330" t="s">
        <v>2128</v>
      </c>
      <c r="C344" s="330" t="s">
        <v>2129</v>
      </c>
      <c r="D344" s="331" t="s">
        <v>61</v>
      </c>
      <c r="E344" s="331" t="s">
        <v>77</v>
      </c>
      <c r="F344" s="332">
        <v>9.94</v>
      </c>
      <c r="G344" s="330" t="s">
        <v>2130</v>
      </c>
      <c r="H344" s="330" t="s">
        <v>60</v>
      </c>
      <c r="I344" s="331" t="s">
        <v>2131</v>
      </c>
      <c r="J344" s="333" t="s">
        <v>491</v>
      </c>
      <c r="K344" s="329">
        <v>44924</v>
      </c>
      <c r="L344" s="332">
        <v>1.3</v>
      </c>
      <c r="M344" s="331" t="s">
        <v>492</v>
      </c>
      <c r="N344" s="332">
        <v>16.489999999999998</v>
      </c>
      <c r="O344" s="332">
        <v>15.48</v>
      </c>
      <c r="P344" s="90">
        <f t="shared" si="15"/>
        <v>303</v>
      </c>
      <c r="Q344" s="90">
        <f t="shared" si="16"/>
        <v>410</v>
      </c>
      <c r="R344" s="90">
        <f t="shared" si="17"/>
        <v>336</v>
      </c>
    </row>
    <row r="345" spans="1:18">
      <c r="A345" s="329">
        <v>43889</v>
      </c>
      <c r="B345" s="330" t="s">
        <v>1873</v>
      </c>
      <c r="C345" s="330" t="s">
        <v>1874</v>
      </c>
      <c r="D345" s="331" t="s">
        <v>61</v>
      </c>
      <c r="E345" s="331" t="s">
        <v>67</v>
      </c>
      <c r="F345" s="332">
        <v>4.3</v>
      </c>
      <c r="G345" s="330" t="s">
        <v>1875</v>
      </c>
      <c r="H345" s="330" t="s">
        <v>1876</v>
      </c>
      <c r="I345" s="331" t="s">
        <v>1877</v>
      </c>
      <c r="J345" s="333" t="s">
        <v>491</v>
      </c>
      <c r="K345" s="329">
        <v>43889</v>
      </c>
      <c r="L345" s="332">
        <v>7.5</v>
      </c>
      <c r="M345" s="331" t="s">
        <v>492</v>
      </c>
      <c r="N345" s="332">
        <v>10.26</v>
      </c>
      <c r="O345" s="332">
        <v>15.44</v>
      </c>
      <c r="P345" s="90">
        <f t="shared" si="15"/>
        <v>343</v>
      </c>
      <c r="Q345" s="90">
        <f t="shared" si="16"/>
        <v>351</v>
      </c>
      <c r="R345" s="90">
        <f t="shared" si="17"/>
        <v>337</v>
      </c>
    </row>
    <row r="346" spans="1:18">
      <c r="A346" s="329">
        <v>44312</v>
      </c>
      <c r="B346" s="330" t="s">
        <v>1963</v>
      </c>
      <c r="C346" s="330" t="s">
        <v>60</v>
      </c>
      <c r="D346" s="331" t="s">
        <v>61</v>
      </c>
      <c r="E346" s="331" t="s">
        <v>67</v>
      </c>
      <c r="F346" s="332">
        <v>54.57</v>
      </c>
      <c r="G346" s="330" t="s">
        <v>1964</v>
      </c>
      <c r="H346" s="330" t="s">
        <v>1965</v>
      </c>
      <c r="I346" s="331" t="s">
        <v>1966</v>
      </c>
      <c r="J346" s="333" t="s">
        <v>491</v>
      </c>
      <c r="K346" s="329">
        <v>44312</v>
      </c>
      <c r="L346" s="332">
        <v>5.46</v>
      </c>
      <c r="M346" s="331" t="s">
        <v>492</v>
      </c>
      <c r="N346" s="332">
        <v>3.45</v>
      </c>
      <c r="O346" s="332">
        <v>15.39</v>
      </c>
      <c r="P346" s="90">
        <f t="shared" si="15"/>
        <v>400</v>
      </c>
      <c r="Q346" s="90">
        <f t="shared" si="16"/>
        <v>372</v>
      </c>
      <c r="R346" s="90">
        <f t="shared" si="17"/>
        <v>338</v>
      </c>
    </row>
    <row r="347" spans="1:18" ht="33.75">
      <c r="A347" s="329">
        <v>44879</v>
      </c>
      <c r="B347" s="330" t="s">
        <v>1958</v>
      </c>
      <c r="C347" s="330" t="s">
        <v>1959</v>
      </c>
      <c r="D347" s="331" t="s">
        <v>61</v>
      </c>
      <c r="E347" s="331" t="s">
        <v>77</v>
      </c>
      <c r="F347" s="332">
        <v>164.2</v>
      </c>
      <c r="G347" s="330" t="s">
        <v>1960</v>
      </c>
      <c r="H347" s="330" t="s">
        <v>1961</v>
      </c>
      <c r="I347" s="331" t="s">
        <v>1962</v>
      </c>
      <c r="J347" s="333" t="s">
        <v>491</v>
      </c>
      <c r="K347" s="329">
        <v>44879</v>
      </c>
      <c r="L347" s="332">
        <v>5.66</v>
      </c>
      <c r="M347" s="331" t="s">
        <v>492</v>
      </c>
      <c r="N347" s="332">
        <v>11.93</v>
      </c>
      <c r="O347" s="332">
        <v>14.85</v>
      </c>
      <c r="P347" s="90">
        <f t="shared" si="15"/>
        <v>335</v>
      </c>
      <c r="Q347" s="90">
        <f t="shared" si="16"/>
        <v>371</v>
      </c>
      <c r="R347" s="90">
        <f t="shared" si="17"/>
        <v>339</v>
      </c>
    </row>
    <row r="348" spans="1:18">
      <c r="A348" s="329">
        <v>44133</v>
      </c>
      <c r="B348" s="330" t="s">
        <v>2250</v>
      </c>
      <c r="C348" s="330" t="s">
        <v>2251</v>
      </c>
      <c r="D348" s="331" t="s">
        <v>61</v>
      </c>
      <c r="E348" s="331" t="s">
        <v>67</v>
      </c>
      <c r="F348" s="332">
        <v>38.630000000000003</v>
      </c>
      <c r="G348" s="330" t="s">
        <v>60</v>
      </c>
      <c r="H348" s="330" t="s">
        <v>60</v>
      </c>
      <c r="I348" s="331" t="s">
        <v>2252</v>
      </c>
      <c r="J348" s="333" t="s">
        <v>491</v>
      </c>
      <c r="K348" s="329">
        <v>44133</v>
      </c>
      <c r="L348" s="332">
        <v>-3.02</v>
      </c>
      <c r="M348" s="331" t="s">
        <v>492</v>
      </c>
      <c r="N348" s="332">
        <v>-3.02</v>
      </c>
      <c r="O348" s="332">
        <v>14.8</v>
      </c>
      <c r="P348" s="90">
        <f t="shared" si="15"/>
        <v>445</v>
      </c>
      <c r="Q348" s="90">
        <f t="shared" si="16"/>
        <v>440</v>
      </c>
      <c r="R348" s="90">
        <f t="shared" si="17"/>
        <v>340</v>
      </c>
    </row>
    <row r="349" spans="1:18">
      <c r="A349" s="329">
        <v>44643</v>
      </c>
      <c r="B349" s="330" t="s">
        <v>1652</v>
      </c>
      <c r="C349" s="330" t="s">
        <v>1653</v>
      </c>
      <c r="D349" s="331" t="s">
        <v>61</v>
      </c>
      <c r="E349" s="331" t="s">
        <v>77</v>
      </c>
      <c r="F349" s="332">
        <v>1774.38</v>
      </c>
      <c r="G349" s="330" t="s">
        <v>1654</v>
      </c>
      <c r="H349" s="330" t="s">
        <v>60</v>
      </c>
      <c r="I349" s="331" t="s">
        <v>1655</v>
      </c>
      <c r="J349" s="333" t="s">
        <v>491</v>
      </c>
      <c r="K349" s="329">
        <v>44643</v>
      </c>
      <c r="L349" s="332">
        <v>16.11</v>
      </c>
      <c r="M349" s="331" t="s">
        <v>492</v>
      </c>
      <c r="N349" s="332">
        <v>30.34</v>
      </c>
      <c r="O349" s="332">
        <v>14.37</v>
      </c>
      <c r="P349" s="90">
        <f t="shared" si="15"/>
        <v>221</v>
      </c>
      <c r="Q349" s="90">
        <f t="shared" si="16"/>
        <v>291</v>
      </c>
      <c r="R349" s="90">
        <f t="shared" si="17"/>
        <v>341</v>
      </c>
    </row>
    <row r="350" spans="1:18">
      <c r="A350" s="329">
        <v>44308</v>
      </c>
      <c r="B350" s="330" t="s">
        <v>1846</v>
      </c>
      <c r="C350" s="330" t="s">
        <v>60</v>
      </c>
      <c r="D350" s="331" t="s">
        <v>61</v>
      </c>
      <c r="E350" s="331" t="s">
        <v>67</v>
      </c>
      <c r="F350" s="332">
        <v>83.23</v>
      </c>
      <c r="G350" s="330" t="s">
        <v>1847</v>
      </c>
      <c r="H350" s="330" t="s">
        <v>154</v>
      </c>
      <c r="I350" s="331" t="s">
        <v>1848</v>
      </c>
      <c r="J350" s="333" t="s">
        <v>491</v>
      </c>
      <c r="K350" s="329">
        <v>44308</v>
      </c>
      <c r="L350" s="332">
        <v>8.32</v>
      </c>
      <c r="M350" s="331" t="s">
        <v>492</v>
      </c>
      <c r="N350" s="332">
        <v>8.32</v>
      </c>
      <c r="O350" s="332">
        <v>14.02</v>
      </c>
      <c r="P350" s="90">
        <f t="shared" si="15"/>
        <v>362</v>
      </c>
      <c r="Q350" s="90">
        <f t="shared" si="16"/>
        <v>344</v>
      </c>
      <c r="R350" s="90">
        <f t="shared" si="17"/>
        <v>342</v>
      </c>
    </row>
    <row r="351" spans="1:18" ht="22.5">
      <c r="A351" s="329">
        <v>44655</v>
      </c>
      <c r="B351" s="330" t="s">
        <v>2043</v>
      </c>
      <c r="C351" s="330" t="s">
        <v>2044</v>
      </c>
      <c r="D351" s="331" t="s">
        <v>61</v>
      </c>
      <c r="E351" s="331" t="s">
        <v>77</v>
      </c>
      <c r="F351" s="332">
        <v>61253.03</v>
      </c>
      <c r="G351" s="330" t="s">
        <v>2045</v>
      </c>
      <c r="H351" s="330" t="s">
        <v>2046</v>
      </c>
      <c r="I351" s="331" t="s">
        <v>2047</v>
      </c>
      <c r="J351" s="333" t="s">
        <v>491</v>
      </c>
      <c r="K351" s="329">
        <v>44655</v>
      </c>
      <c r="L351" s="332">
        <v>3.23</v>
      </c>
      <c r="M351" s="331" t="s">
        <v>492</v>
      </c>
      <c r="N351" s="332">
        <v>11.57</v>
      </c>
      <c r="O351" s="332">
        <v>13.98</v>
      </c>
      <c r="P351" s="90">
        <f t="shared" si="15"/>
        <v>337</v>
      </c>
      <c r="Q351" s="90">
        <f t="shared" si="16"/>
        <v>391</v>
      </c>
      <c r="R351" s="90">
        <f t="shared" si="17"/>
        <v>343</v>
      </c>
    </row>
    <row r="352" spans="1:18">
      <c r="A352" s="329">
        <v>44909</v>
      </c>
      <c r="B352" s="330" t="s">
        <v>1463</v>
      </c>
      <c r="C352" s="330" t="s">
        <v>1464</v>
      </c>
      <c r="D352" s="331" t="s">
        <v>61</v>
      </c>
      <c r="E352" s="331" t="s">
        <v>77</v>
      </c>
      <c r="F352" s="332">
        <v>158.52000000000001</v>
      </c>
      <c r="G352" s="330" t="s">
        <v>1465</v>
      </c>
      <c r="H352" s="330" t="s">
        <v>1466</v>
      </c>
      <c r="I352" s="331" t="s">
        <v>1467</v>
      </c>
      <c r="J352" s="333" t="s">
        <v>491</v>
      </c>
      <c r="K352" s="329">
        <v>44909</v>
      </c>
      <c r="L352" s="332">
        <v>23.46</v>
      </c>
      <c r="M352" s="331" t="s">
        <v>492</v>
      </c>
      <c r="N352" s="332">
        <v>24.22</v>
      </c>
      <c r="O352" s="332">
        <v>13.96</v>
      </c>
      <c r="P352" s="90">
        <f t="shared" si="15"/>
        <v>257</v>
      </c>
      <c r="Q352" s="90">
        <f t="shared" si="16"/>
        <v>241</v>
      </c>
      <c r="R352" s="90">
        <f t="shared" si="17"/>
        <v>344</v>
      </c>
    </row>
    <row r="353" spans="1:18">
      <c r="A353" s="329">
        <v>44736</v>
      </c>
      <c r="B353" s="330" t="s">
        <v>1607</v>
      </c>
      <c r="C353" s="330" t="s">
        <v>1608</v>
      </c>
      <c r="D353" s="331" t="s">
        <v>61</v>
      </c>
      <c r="E353" s="331" t="s">
        <v>77</v>
      </c>
      <c r="F353" s="332">
        <v>489.47</v>
      </c>
      <c r="G353" s="330" t="s">
        <v>1609</v>
      </c>
      <c r="H353" s="330" t="s">
        <v>60</v>
      </c>
      <c r="I353" s="331" t="s">
        <v>1610</v>
      </c>
      <c r="J353" s="333" t="s">
        <v>491</v>
      </c>
      <c r="K353" s="329">
        <v>44736</v>
      </c>
      <c r="L353" s="332">
        <v>18.239999999999998</v>
      </c>
      <c r="M353" s="331" t="s">
        <v>492</v>
      </c>
      <c r="N353" s="332">
        <v>18.239999999999998</v>
      </c>
      <c r="O353" s="332">
        <v>13.94</v>
      </c>
      <c r="P353" s="90">
        <f t="shared" si="15"/>
        <v>291</v>
      </c>
      <c r="Q353" s="90">
        <f t="shared" si="16"/>
        <v>280</v>
      </c>
      <c r="R353" s="90">
        <f t="shared" si="17"/>
        <v>345</v>
      </c>
    </row>
    <row r="354" spans="1:18">
      <c r="A354" s="329">
        <v>44160</v>
      </c>
      <c r="B354" s="330" t="s">
        <v>2233</v>
      </c>
      <c r="C354" s="330" t="s">
        <v>60</v>
      </c>
      <c r="D354" s="331" t="s">
        <v>61</v>
      </c>
      <c r="E354" s="331" t="s">
        <v>67</v>
      </c>
      <c r="F354" s="332">
        <v>257.63</v>
      </c>
      <c r="G354" s="330" t="s">
        <v>2234</v>
      </c>
      <c r="H354" s="330" t="s">
        <v>60</v>
      </c>
      <c r="I354" s="331" t="s">
        <v>2235</v>
      </c>
      <c r="J354" s="333" t="s">
        <v>491</v>
      </c>
      <c r="K354" s="329">
        <v>44160</v>
      </c>
      <c r="L354" s="332">
        <v>-2.2400000000000002</v>
      </c>
      <c r="M354" s="331" t="s">
        <v>492</v>
      </c>
      <c r="N354" s="332">
        <v>-1.17</v>
      </c>
      <c r="O354" s="332">
        <v>13.77</v>
      </c>
      <c r="P354" s="90">
        <f t="shared" si="15"/>
        <v>437</v>
      </c>
      <c r="Q354" s="90">
        <f t="shared" si="16"/>
        <v>436</v>
      </c>
      <c r="R354" s="90">
        <f t="shared" si="17"/>
        <v>346</v>
      </c>
    </row>
    <row r="355" spans="1:18">
      <c r="A355" s="329">
        <v>44455</v>
      </c>
      <c r="B355" s="330" t="s">
        <v>1421</v>
      </c>
      <c r="C355" s="330" t="s">
        <v>60</v>
      </c>
      <c r="D355" s="331" t="s">
        <v>61</v>
      </c>
      <c r="E355" s="331" t="s">
        <v>67</v>
      </c>
      <c r="F355" s="332">
        <v>1965.14</v>
      </c>
      <c r="G355" s="330" t="s">
        <v>1422</v>
      </c>
      <c r="H355" s="330" t="s">
        <v>60</v>
      </c>
      <c r="I355" s="331" t="s">
        <v>1423</v>
      </c>
      <c r="J355" s="333" t="s">
        <v>491</v>
      </c>
      <c r="K355" s="329">
        <v>44455</v>
      </c>
      <c r="L355" s="332">
        <v>24.67</v>
      </c>
      <c r="M355" s="331" t="s">
        <v>492</v>
      </c>
      <c r="N355" s="332">
        <v>21.9</v>
      </c>
      <c r="O355" s="332">
        <v>13.62</v>
      </c>
      <c r="P355" s="90">
        <f t="shared" si="15"/>
        <v>268</v>
      </c>
      <c r="Q355" s="90">
        <f t="shared" si="16"/>
        <v>229</v>
      </c>
      <c r="R355" s="90">
        <f t="shared" si="17"/>
        <v>347</v>
      </c>
    </row>
    <row r="356" spans="1:18" ht="33.75">
      <c r="A356" s="329">
        <v>44151</v>
      </c>
      <c r="B356" s="330" t="s">
        <v>1762</v>
      </c>
      <c r="C356" s="330" t="s">
        <v>1763</v>
      </c>
      <c r="D356" s="331" t="s">
        <v>61</v>
      </c>
      <c r="E356" s="331" t="s">
        <v>77</v>
      </c>
      <c r="F356" s="332">
        <v>161.72999999999999</v>
      </c>
      <c r="G356" s="330" t="s">
        <v>1764</v>
      </c>
      <c r="H356" s="330" t="s">
        <v>1765</v>
      </c>
      <c r="I356" s="331" t="s">
        <v>1766</v>
      </c>
      <c r="J356" s="333" t="s">
        <v>491</v>
      </c>
      <c r="K356" s="329">
        <v>44151</v>
      </c>
      <c r="L356" s="332">
        <v>11.4</v>
      </c>
      <c r="M356" s="331" t="s">
        <v>492</v>
      </c>
      <c r="N356" s="332">
        <v>30.66</v>
      </c>
      <c r="O356" s="332">
        <v>13.59</v>
      </c>
      <c r="P356" s="90">
        <f t="shared" si="15"/>
        <v>214</v>
      </c>
      <c r="Q356" s="90">
        <f t="shared" si="16"/>
        <v>322</v>
      </c>
      <c r="R356" s="90">
        <f t="shared" si="17"/>
        <v>348</v>
      </c>
    </row>
    <row r="357" spans="1:18">
      <c r="A357" s="329">
        <v>44913</v>
      </c>
      <c r="B357" s="330" t="s">
        <v>1954</v>
      </c>
      <c r="C357" s="330" t="s">
        <v>1955</v>
      </c>
      <c r="D357" s="331" t="s">
        <v>61</v>
      </c>
      <c r="E357" s="331" t="s">
        <v>77</v>
      </c>
      <c r="F357" s="332">
        <v>5127.49</v>
      </c>
      <c r="G357" s="330" t="s">
        <v>1956</v>
      </c>
      <c r="H357" s="330" t="s">
        <v>60</v>
      </c>
      <c r="I357" s="331" t="s">
        <v>1957</v>
      </c>
      <c r="J357" s="333" t="s">
        <v>491</v>
      </c>
      <c r="K357" s="329">
        <v>44913</v>
      </c>
      <c r="L357" s="332">
        <v>5.67</v>
      </c>
      <c r="M357" s="331" t="s">
        <v>492</v>
      </c>
      <c r="N357" s="332">
        <v>7.63</v>
      </c>
      <c r="O357" s="332">
        <v>13.26</v>
      </c>
      <c r="P357" s="90">
        <f t="shared" si="15"/>
        <v>368</v>
      </c>
      <c r="Q357" s="90">
        <f t="shared" si="16"/>
        <v>370</v>
      </c>
      <c r="R357" s="90">
        <f t="shared" si="17"/>
        <v>349</v>
      </c>
    </row>
    <row r="358" spans="1:18">
      <c r="A358" s="329">
        <v>44379</v>
      </c>
      <c r="B358" s="330" t="s">
        <v>2452</v>
      </c>
      <c r="C358" s="330" t="s">
        <v>2453</v>
      </c>
      <c r="D358" s="331" t="s">
        <v>61</v>
      </c>
      <c r="E358" s="331" t="s">
        <v>67</v>
      </c>
      <c r="F358" s="332">
        <v>80.34</v>
      </c>
      <c r="G358" s="330" t="s">
        <v>2454</v>
      </c>
      <c r="H358" s="330" t="s">
        <v>2455</v>
      </c>
      <c r="I358" s="331" t="s">
        <v>2456</v>
      </c>
      <c r="J358" s="333" t="s">
        <v>491</v>
      </c>
      <c r="K358" s="329">
        <v>44379</v>
      </c>
      <c r="L358" s="332">
        <v>-19.989999999999998</v>
      </c>
      <c r="M358" s="331" t="s">
        <v>492</v>
      </c>
      <c r="N358" s="332">
        <v>-28.93</v>
      </c>
      <c r="O358" s="332">
        <v>13.23</v>
      </c>
      <c r="P358" s="90">
        <f t="shared" si="15"/>
        <v>508</v>
      </c>
      <c r="Q358" s="90">
        <f t="shared" si="16"/>
        <v>491</v>
      </c>
      <c r="R358" s="90">
        <f t="shared" si="17"/>
        <v>350</v>
      </c>
    </row>
    <row r="359" spans="1:18">
      <c r="A359" s="329">
        <v>44754</v>
      </c>
      <c r="B359" s="330" t="s">
        <v>2592</v>
      </c>
      <c r="C359" s="330" t="s">
        <v>2593</v>
      </c>
      <c r="D359" s="331" t="s">
        <v>61</v>
      </c>
      <c r="E359" s="331" t="s">
        <v>67</v>
      </c>
      <c r="F359" s="332">
        <v>10.6</v>
      </c>
      <c r="G359" s="330" t="s">
        <v>2594</v>
      </c>
      <c r="H359" s="330" t="s">
        <v>2595</v>
      </c>
      <c r="I359" s="331" t="s">
        <v>2596</v>
      </c>
      <c r="J359" s="333" t="s">
        <v>491</v>
      </c>
      <c r="K359" s="329">
        <v>44754</v>
      </c>
      <c r="L359" s="332">
        <v>-44</v>
      </c>
      <c r="M359" s="331" t="s">
        <v>492</v>
      </c>
      <c r="N359" s="332">
        <v>-37.78</v>
      </c>
      <c r="O359" s="332">
        <v>12.9</v>
      </c>
      <c r="P359" s="90">
        <f t="shared" si="15"/>
        <v>523</v>
      </c>
      <c r="Q359" s="90">
        <f t="shared" si="16"/>
        <v>525</v>
      </c>
      <c r="R359" s="90">
        <f t="shared" si="17"/>
        <v>351</v>
      </c>
    </row>
    <row r="360" spans="1:18">
      <c r="A360" s="329">
        <v>44454</v>
      </c>
      <c r="B360" s="330" t="s">
        <v>1364</v>
      </c>
      <c r="C360" s="330" t="s">
        <v>1365</v>
      </c>
      <c r="D360" s="331" t="s">
        <v>61</v>
      </c>
      <c r="E360" s="331" t="s">
        <v>77</v>
      </c>
      <c r="F360" s="332">
        <v>7378.74</v>
      </c>
      <c r="G360" s="330" t="s">
        <v>1366</v>
      </c>
      <c r="H360" s="330" t="s">
        <v>60</v>
      </c>
      <c r="I360" s="331" t="s">
        <v>1367</v>
      </c>
      <c r="J360" s="333" t="s">
        <v>491</v>
      </c>
      <c r="K360" s="329">
        <v>44454</v>
      </c>
      <c r="L360" s="332">
        <v>27.37</v>
      </c>
      <c r="M360" s="331" t="s">
        <v>492</v>
      </c>
      <c r="N360" s="332">
        <v>19.72</v>
      </c>
      <c r="O360" s="332">
        <v>12.43</v>
      </c>
      <c r="P360" s="90">
        <f t="shared" si="15"/>
        <v>282</v>
      </c>
      <c r="Q360" s="90">
        <f t="shared" si="16"/>
        <v>214</v>
      </c>
      <c r="R360" s="90">
        <f t="shared" si="17"/>
        <v>352</v>
      </c>
    </row>
    <row r="361" spans="1:18">
      <c r="A361" s="329">
        <v>44909</v>
      </c>
      <c r="B361" s="330" t="s">
        <v>1720</v>
      </c>
      <c r="C361" s="330" t="s">
        <v>1721</v>
      </c>
      <c r="D361" s="331" t="s">
        <v>61</v>
      </c>
      <c r="E361" s="331" t="s">
        <v>77</v>
      </c>
      <c r="F361" s="332">
        <v>252.66</v>
      </c>
      <c r="G361" s="330" t="s">
        <v>173</v>
      </c>
      <c r="H361" s="330" t="s">
        <v>60</v>
      </c>
      <c r="I361" s="331" t="s">
        <v>1722</v>
      </c>
      <c r="J361" s="333" t="s">
        <v>491</v>
      </c>
      <c r="K361" s="329">
        <v>44909</v>
      </c>
      <c r="L361" s="332">
        <v>12.74</v>
      </c>
      <c r="M361" s="331" t="s">
        <v>492</v>
      </c>
      <c r="N361" s="332">
        <v>12.2</v>
      </c>
      <c r="O361" s="332">
        <v>12.34</v>
      </c>
      <c r="P361" s="90">
        <f t="shared" si="15"/>
        <v>333</v>
      </c>
      <c r="Q361" s="90">
        <f t="shared" si="16"/>
        <v>310</v>
      </c>
      <c r="R361" s="90">
        <f t="shared" si="17"/>
        <v>353</v>
      </c>
    </row>
    <row r="362" spans="1:18">
      <c r="A362" s="329">
        <v>44915</v>
      </c>
      <c r="B362" s="330" t="s">
        <v>1789</v>
      </c>
      <c r="C362" s="330" t="s">
        <v>1790</v>
      </c>
      <c r="D362" s="331" t="s">
        <v>61</v>
      </c>
      <c r="E362" s="331" t="s">
        <v>77</v>
      </c>
      <c r="F362" s="332">
        <v>53.92</v>
      </c>
      <c r="G362" s="330" t="s">
        <v>1791</v>
      </c>
      <c r="H362" s="330" t="s">
        <v>60</v>
      </c>
      <c r="I362" s="331" t="s">
        <v>1792</v>
      </c>
      <c r="J362" s="333" t="s">
        <v>491</v>
      </c>
      <c r="K362" s="329">
        <v>44915</v>
      </c>
      <c r="L362" s="332">
        <v>10.97</v>
      </c>
      <c r="M362" s="331" t="s">
        <v>492</v>
      </c>
      <c r="N362" s="332">
        <v>7.38</v>
      </c>
      <c r="O362" s="332">
        <v>12.33</v>
      </c>
      <c r="P362" s="90">
        <f t="shared" si="15"/>
        <v>369</v>
      </c>
      <c r="Q362" s="90">
        <f t="shared" si="16"/>
        <v>328</v>
      </c>
      <c r="R362" s="90">
        <f t="shared" si="17"/>
        <v>354</v>
      </c>
    </row>
    <row r="363" spans="1:18">
      <c r="A363" s="329">
        <v>44097</v>
      </c>
      <c r="B363" s="330" t="s">
        <v>1892</v>
      </c>
      <c r="C363" s="330" t="s">
        <v>60</v>
      </c>
      <c r="D363" s="331" t="s">
        <v>61</v>
      </c>
      <c r="E363" s="331" t="s">
        <v>67</v>
      </c>
      <c r="F363" s="332">
        <v>2188.1</v>
      </c>
      <c r="G363" s="330" t="s">
        <v>1893</v>
      </c>
      <c r="H363" s="330" t="s">
        <v>60</v>
      </c>
      <c r="I363" s="331" t="s">
        <v>1894</v>
      </c>
      <c r="J363" s="333" t="s">
        <v>491</v>
      </c>
      <c r="K363" s="329">
        <v>44097</v>
      </c>
      <c r="L363" s="332">
        <v>7.05</v>
      </c>
      <c r="M363" s="331" t="s">
        <v>492</v>
      </c>
      <c r="N363" s="332">
        <v>4.05</v>
      </c>
      <c r="O363" s="332">
        <v>12.24</v>
      </c>
      <c r="P363" s="90">
        <f t="shared" si="15"/>
        <v>393</v>
      </c>
      <c r="Q363" s="90">
        <f t="shared" si="16"/>
        <v>355</v>
      </c>
      <c r="R363" s="90">
        <f t="shared" si="17"/>
        <v>355</v>
      </c>
    </row>
    <row r="364" spans="1:18">
      <c r="A364" s="329">
        <v>43843</v>
      </c>
      <c r="B364" s="330" t="s">
        <v>1931</v>
      </c>
      <c r="C364" s="330" t="s">
        <v>1932</v>
      </c>
      <c r="D364" s="331" t="s">
        <v>61</v>
      </c>
      <c r="E364" s="331" t="s">
        <v>67</v>
      </c>
      <c r="F364" s="332">
        <v>177.15</v>
      </c>
      <c r="G364" s="330" t="s">
        <v>1933</v>
      </c>
      <c r="H364" s="330" t="s">
        <v>1934</v>
      </c>
      <c r="I364" s="331" t="s">
        <v>1935</v>
      </c>
      <c r="J364" s="333" t="s">
        <v>491</v>
      </c>
      <c r="K364" s="329">
        <v>43843</v>
      </c>
      <c r="L364" s="332">
        <v>5.92</v>
      </c>
      <c r="M364" s="331" t="s">
        <v>492</v>
      </c>
      <c r="N364" s="332">
        <v>10.49</v>
      </c>
      <c r="O364" s="332">
        <v>11.88</v>
      </c>
      <c r="P364" s="90">
        <f t="shared" si="15"/>
        <v>342</v>
      </c>
      <c r="Q364" s="90">
        <f t="shared" si="16"/>
        <v>365</v>
      </c>
      <c r="R364" s="90">
        <f t="shared" si="17"/>
        <v>356</v>
      </c>
    </row>
    <row r="365" spans="1:18" ht="22.5">
      <c r="A365" s="329">
        <v>44407</v>
      </c>
      <c r="B365" s="330" t="s">
        <v>1926</v>
      </c>
      <c r="C365" s="330" t="s">
        <v>1927</v>
      </c>
      <c r="D365" s="331" t="s">
        <v>61</v>
      </c>
      <c r="E365" s="331" t="s">
        <v>67</v>
      </c>
      <c r="F365" s="332">
        <v>770.52</v>
      </c>
      <c r="G365" s="330" t="s">
        <v>1928</v>
      </c>
      <c r="H365" s="330" t="s">
        <v>1929</v>
      </c>
      <c r="I365" s="331" t="s">
        <v>1930</v>
      </c>
      <c r="J365" s="333" t="s">
        <v>491</v>
      </c>
      <c r="K365" s="329">
        <v>44407</v>
      </c>
      <c r="L365" s="332">
        <v>5.96</v>
      </c>
      <c r="M365" s="331" t="s">
        <v>492</v>
      </c>
      <c r="N365" s="332">
        <v>13.48</v>
      </c>
      <c r="O365" s="332">
        <v>11.63</v>
      </c>
      <c r="P365" s="90">
        <f t="shared" si="15"/>
        <v>323</v>
      </c>
      <c r="Q365" s="90">
        <f t="shared" si="16"/>
        <v>364</v>
      </c>
      <c r="R365" s="90">
        <f t="shared" si="17"/>
        <v>357</v>
      </c>
    </row>
    <row r="366" spans="1:18">
      <c r="A366" s="329">
        <v>44568</v>
      </c>
      <c r="B366" s="330" t="s">
        <v>1246</v>
      </c>
      <c r="C366" s="330" t="s">
        <v>1247</v>
      </c>
      <c r="D366" s="331" t="s">
        <v>61</v>
      </c>
      <c r="E366" s="331" t="s">
        <v>77</v>
      </c>
      <c r="F366" s="332">
        <v>532.77</v>
      </c>
      <c r="G366" s="330" t="s">
        <v>1248</v>
      </c>
      <c r="H366" s="330" t="s">
        <v>60</v>
      </c>
      <c r="I366" s="331" t="s">
        <v>1249</v>
      </c>
      <c r="J366" s="333" t="s">
        <v>491</v>
      </c>
      <c r="K366" s="329">
        <v>44568</v>
      </c>
      <c r="L366" s="332">
        <v>34.590000000000003</v>
      </c>
      <c r="M366" s="331" t="s">
        <v>492</v>
      </c>
      <c r="N366" s="332">
        <v>6.43</v>
      </c>
      <c r="O366" s="332">
        <v>11.58</v>
      </c>
      <c r="P366" s="90">
        <f t="shared" si="15"/>
        <v>376</v>
      </c>
      <c r="Q366" s="90">
        <f t="shared" si="16"/>
        <v>184</v>
      </c>
      <c r="R366" s="90">
        <f t="shared" si="17"/>
        <v>358</v>
      </c>
    </row>
    <row r="367" spans="1:18" ht="22.5">
      <c r="A367" s="329">
        <v>44543</v>
      </c>
      <c r="B367" s="330" t="s">
        <v>1666</v>
      </c>
      <c r="C367" s="330" t="s">
        <v>1667</v>
      </c>
      <c r="D367" s="331" t="s">
        <v>61</v>
      </c>
      <c r="E367" s="331" t="s">
        <v>67</v>
      </c>
      <c r="F367" s="332">
        <v>2036.69</v>
      </c>
      <c r="G367" s="330" t="s">
        <v>1668</v>
      </c>
      <c r="H367" s="330" t="s">
        <v>1669</v>
      </c>
      <c r="I367" s="331" t="s">
        <v>1670</v>
      </c>
      <c r="J367" s="333" t="s">
        <v>491</v>
      </c>
      <c r="K367" s="329">
        <v>44543</v>
      </c>
      <c r="L367" s="332">
        <v>15.04</v>
      </c>
      <c r="M367" s="331" t="s">
        <v>492</v>
      </c>
      <c r="N367" s="332">
        <v>15.45</v>
      </c>
      <c r="O367" s="332">
        <v>11.26</v>
      </c>
      <c r="P367" s="90">
        <f t="shared" si="15"/>
        <v>308</v>
      </c>
      <c r="Q367" s="90">
        <f t="shared" si="16"/>
        <v>295</v>
      </c>
      <c r="R367" s="90">
        <f t="shared" si="17"/>
        <v>359</v>
      </c>
    </row>
    <row r="368" spans="1:18">
      <c r="A368" s="329">
        <v>44854</v>
      </c>
      <c r="B368" s="330" t="s">
        <v>2052</v>
      </c>
      <c r="C368" s="330" t="s">
        <v>2053</v>
      </c>
      <c r="D368" s="331" t="s">
        <v>61</v>
      </c>
      <c r="E368" s="331" t="s">
        <v>67</v>
      </c>
      <c r="F368" s="332">
        <v>14.17</v>
      </c>
      <c r="G368" s="330" t="s">
        <v>2054</v>
      </c>
      <c r="H368" s="330" t="s">
        <v>2055</v>
      </c>
      <c r="I368" s="331" t="s">
        <v>2056</v>
      </c>
      <c r="J368" s="333" t="s">
        <v>491</v>
      </c>
      <c r="K368" s="329">
        <v>44854</v>
      </c>
      <c r="L368" s="332">
        <v>3.15</v>
      </c>
      <c r="M368" s="331" t="s">
        <v>492</v>
      </c>
      <c r="N368" s="332">
        <v>4.09</v>
      </c>
      <c r="O368" s="332">
        <v>11.17</v>
      </c>
      <c r="P368" s="90">
        <f t="shared" si="15"/>
        <v>392</v>
      </c>
      <c r="Q368" s="90">
        <f t="shared" si="16"/>
        <v>393</v>
      </c>
      <c r="R368" s="90">
        <f t="shared" si="17"/>
        <v>360</v>
      </c>
    </row>
    <row r="369" spans="1:18">
      <c r="A369" s="329">
        <v>44060</v>
      </c>
      <c r="B369" s="330" t="s">
        <v>1521</v>
      </c>
      <c r="C369" s="330" t="s">
        <v>1522</v>
      </c>
      <c r="D369" s="331" t="s">
        <v>61</v>
      </c>
      <c r="E369" s="331" t="s">
        <v>77</v>
      </c>
      <c r="F369" s="332">
        <v>50.65</v>
      </c>
      <c r="G369" s="330" t="s">
        <v>1523</v>
      </c>
      <c r="H369" s="330" t="s">
        <v>60</v>
      </c>
      <c r="I369" s="331" t="s">
        <v>1524</v>
      </c>
      <c r="J369" s="333" t="s">
        <v>491</v>
      </c>
      <c r="K369" s="329">
        <v>44060</v>
      </c>
      <c r="L369" s="332">
        <v>20.97</v>
      </c>
      <c r="M369" s="331" t="s">
        <v>492</v>
      </c>
      <c r="N369" s="332">
        <v>9.09</v>
      </c>
      <c r="O369" s="332">
        <v>11.11</v>
      </c>
      <c r="P369" s="90">
        <f t="shared" si="15"/>
        <v>353</v>
      </c>
      <c r="Q369" s="90">
        <f t="shared" si="16"/>
        <v>256</v>
      </c>
      <c r="R369" s="90">
        <f t="shared" si="17"/>
        <v>361</v>
      </c>
    </row>
    <row r="370" spans="1:18">
      <c r="A370" s="329">
        <v>44713</v>
      </c>
      <c r="B370" s="330" t="s">
        <v>284</v>
      </c>
      <c r="C370" s="330" t="s">
        <v>60</v>
      </c>
      <c r="D370" s="331" t="s">
        <v>61</v>
      </c>
      <c r="E370" s="331" t="s">
        <v>67</v>
      </c>
      <c r="F370" s="332">
        <v>117</v>
      </c>
      <c r="G370" s="330" t="s">
        <v>285</v>
      </c>
      <c r="H370" s="330" t="s">
        <v>286</v>
      </c>
      <c r="I370" s="331" t="s">
        <v>287</v>
      </c>
      <c r="J370" s="333" t="s">
        <v>491</v>
      </c>
      <c r="K370" s="329">
        <v>44713</v>
      </c>
      <c r="L370" s="332">
        <v>10.210000000000001</v>
      </c>
      <c r="M370" s="331" t="s">
        <v>492</v>
      </c>
      <c r="N370" s="332">
        <v>12.75</v>
      </c>
      <c r="O370" s="332">
        <v>11.08</v>
      </c>
      <c r="P370" s="90">
        <f t="shared" si="15"/>
        <v>328</v>
      </c>
      <c r="Q370" s="90">
        <f t="shared" si="16"/>
        <v>332</v>
      </c>
      <c r="R370" s="90">
        <f t="shared" si="17"/>
        <v>362</v>
      </c>
    </row>
    <row r="371" spans="1:18" ht="22.5">
      <c r="A371" s="329">
        <v>44522</v>
      </c>
      <c r="B371" s="330" t="s">
        <v>1895</v>
      </c>
      <c r="C371" s="330" t="s">
        <v>1896</v>
      </c>
      <c r="D371" s="331" t="s">
        <v>61</v>
      </c>
      <c r="E371" s="331" t="s">
        <v>77</v>
      </c>
      <c r="F371" s="332">
        <v>5541.3</v>
      </c>
      <c r="G371" s="330" t="s">
        <v>1897</v>
      </c>
      <c r="H371" s="330" t="s">
        <v>1898</v>
      </c>
      <c r="I371" s="331" t="s">
        <v>1899</v>
      </c>
      <c r="J371" s="333" t="s">
        <v>491</v>
      </c>
      <c r="K371" s="329">
        <v>44522</v>
      </c>
      <c r="L371" s="332">
        <v>7.03</v>
      </c>
      <c r="M371" s="331" t="s">
        <v>492</v>
      </c>
      <c r="N371" s="332">
        <v>18.52</v>
      </c>
      <c r="O371" s="332">
        <v>11.07</v>
      </c>
      <c r="P371" s="90">
        <f t="shared" si="15"/>
        <v>288</v>
      </c>
      <c r="Q371" s="90">
        <f t="shared" si="16"/>
        <v>356</v>
      </c>
      <c r="R371" s="90">
        <f t="shared" si="17"/>
        <v>363</v>
      </c>
    </row>
    <row r="372" spans="1:18" ht="33.75">
      <c r="A372" s="329">
        <v>43959</v>
      </c>
      <c r="B372" s="330" t="s">
        <v>1868</v>
      </c>
      <c r="C372" s="330" t="s">
        <v>1869</v>
      </c>
      <c r="D372" s="331" t="s">
        <v>61</v>
      </c>
      <c r="E372" s="331" t="s">
        <v>67</v>
      </c>
      <c r="F372" s="332">
        <v>178.97</v>
      </c>
      <c r="G372" s="330" t="s">
        <v>1870</v>
      </c>
      <c r="H372" s="330" t="s">
        <v>1871</v>
      </c>
      <c r="I372" s="331" t="s">
        <v>1872</v>
      </c>
      <c r="J372" s="333" t="s">
        <v>491</v>
      </c>
      <c r="K372" s="329">
        <v>43959</v>
      </c>
      <c r="L372" s="332">
        <v>7.7</v>
      </c>
      <c r="M372" s="331" t="s">
        <v>492</v>
      </c>
      <c r="N372" s="332">
        <v>12.27</v>
      </c>
      <c r="O372" s="332">
        <v>11.04</v>
      </c>
      <c r="P372" s="90">
        <f t="shared" si="15"/>
        <v>332</v>
      </c>
      <c r="Q372" s="90">
        <f t="shared" si="16"/>
        <v>350</v>
      </c>
      <c r="R372" s="90">
        <f t="shared" si="17"/>
        <v>364</v>
      </c>
    </row>
    <row r="373" spans="1:18">
      <c r="A373" s="329">
        <v>44833</v>
      </c>
      <c r="B373" s="330" t="s">
        <v>1842</v>
      </c>
      <c r="C373" s="330" t="s">
        <v>1843</v>
      </c>
      <c r="D373" s="331" t="s">
        <v>61</v>
      </c>
      <c r="E373" s="331" t="s">
        <v>77</v>
      </c>
      <c r="F373" s="332">
        <v>7643.54</v>
      </c>
      <c r="G373" s="330" t="s">
        <v>1844</v>
      </c>
      <c r="H373" s="330" t="s">
        <v>60</v>
      </c>
      <c r="I373" s="331" t="s">
        <v>1845</v>
      </c>
      <c r="J373" s="333" t="s">
        <v>491</v>
      </c>
      <c r="K373" s="329">
        <v>44833</v>
      </c>
      <c r="L373" s="332">
        <v>8.4499999999999993</v>
      </c>
      <c r="M373" s="331" t="s">
        <v>492</v>
      </c>
      <c r="N373" s="332">
        <v>3.11</v>
      </c>
      <c r="O373" s="332">
        <v>11.04</v>
      </c>
      <c r="P373" s="90">
        <f t="shared" si="15"/>
        <v>403</v>
      </c>
      <c r="Q373" s="90">
        <f t="shared" si="16"/>
        <v>343</v>
      </c>
      <c r="R373" s="90">
        <f t="shared" si="17"/>
        <v>364</v>
      </c>
    </row>
    <row r="374" spans="1:18" ht="22.5">
      <c r="A374" s="329">
        <v>44297</v>
      </c>
      <c r="B374" s="330" t="s">
        <v>1827</v>
      </c>
      <c r="C374" s="330" t="s">
        <v>60</v>
      </c>
      <c r="D374" s="331" t="s">
        <v>61</v>
      </c>
      <c r="E374" s="331" t="s">
        <v>67</v>
      </c>
      <c r="F374" s="332">
        <v>193.35</v>
      </c>
      <c r="G374" s="330" t="s">
        <v>1828</v>
      </c>
      <c r="H374" s="330" t="s">
        <v>60</v>
      </c>
      <c r="I374" s="331" t="s">
        <v>1829</v>
      </c>
      <c r="J374" s="333" t="s">
        <v>491</v>
      </c>
      <c r="K374" s="329">
        <v>44297</v>
      </c>
      <c r="L374" s="332">
        <v>9.31</v>
      </c>
      <c r="M374" s="331" t="s">
        <v>492</v>
      </c>
      <c r="N374" s="332">
        <v>5.86</v>
      </c>
      <c r="O374" s="332">
        <v>10.99</v>
      </c>
      <c r="P374" s="90">
        <f t="shared" si="15"/>
        <v>380</v>
      </c>
      <c r="Q374" s="90">
        <f t="shared" si="16"/>
        <v>339</v>
      </c>
      <c r="R374" s="90">
        <f t="shared" si="17"/>
        <v>366</v>
      </c>
    </row>
    <row r="375" spans="1:18">
      <c r="A375" s="329">
        <v>44080</v>
      </c>
      <c r="B375" s="330" t="s">
        <v>2104</v>
      </c>
      <c r="C375" s="330" t="s">
        <v>2105</v>
      </c>
      <c r="D375" s="331" t="s">
        <v>61</v>
      </c>
      <c r="E375" s="331" t="s">
        <v>77</v>
      </c>
      <c r="F375" s="332">
        <v>229.77</v>
      </c>
      <c r="G375" s="330" t="s">
        <v>2106</v>
      </c>
      <c r="H375" s="330" t="s">
        <v>60</v>
      </c>
      <c r="I375" s="331" t="s">
        <v>2107</v>
      </c>
      <c r="J375" s="333" t="s">
        <v>491</v>
      </c>
      <c r="K375" s="329">
        <v>44080</v>
      </c>
      <c r="L375" s="332">
        <v>1.61</v>
      </c>
      <c r="M375" s="331" t="s">
        <v>492</v>
      </c>
      <c r="N375" s="332">
        <v>8.6199999999999992</v>
      </c>
      <c r="O375" s="332">
        <v>10.53</v>
      </c>
      <c r="P375" s="90">
        <f t="shared" si="15"/>
        <v>359</v>
      </c>
      <c r="Q375" s="90">
        <f t="shared" si="16"/>
        <v>405</v>
      </c>
      <c r="R375" s="90">
        <f t="shared" si="17"/>
        <v>367</v>
      </c>
    </row>
    <row r="376" spans="1:18" ht="22.5">
      <c r="A376" s="329">
        <v>43910</v>
      </c>
      <c r="B376" s="330" t="s">
        <v>685</v>
      </c>
      <c r="C376" s="330" t="s">
        <v>686</v>
      </c>
      <c r="D376" s="331" t="s">
        <v>61</v>
      </c>
      <c r="E376" s="331" t="s">
        <v>67</v>
      </c>
      <c r="F376" s="332">
        <v>118.02</v>
      </c>
      <c r="G376" s="330" t="s">
        <v>687</v>
      </c>
      <c r="H376" s="330" t="s">
        <v>688</v>
      </c>
      <c r="I376" s="331" t="s">
        <v>689</v>
      </c>
      <c r="J376" s="333" t="s">
        <v>491</v>
      </c>
      <c r="K376" s="329">
        <v>43910</v>
      </c>
      <c r="L376" s="332">
        <v>109.44</v>
      </c>
      <c r="M376" s="331" t="s">
        <v>492</v>
      </c>
      <c r="N376" s="332">
        <v>87.51</v>
      </c>
      <c r="O376" s="332">
        <v>10.51</v>
      </c>
      <c r="P376" s="90">
        <f t="shared" si="15"/>
        <v>63</v>
      </c>
      <c r="Q376" s="90">
        <f t="shared" si="16"/>
        <v>46</v>
      </c>
      <c r="R376" s="90">
        <f t="shared" si="17"/>
        <v>368</v>
      </c>
    </row>
    <row r="377" spans="1:18" ht="22.5">
      <c r="A377" s="329">
        <v>44382</v>
      </c>
      <c r="B377" s="330" t="s">
        <v>1433</v>
      </c>
      <c r="C377" s="330" t="s">
        <v>1434</v>
      </c>
      <c r="D377" s="331" t="s">
        <v>61</v>
      </c>
      <c r="E377" s="331" t="s">
        <v>67</v>
      </c>
      <c r="F377" s="332">
        <v>1933.6</v>
      </c>
      <c r="G377" s="330" t="s">
        <v>1435</v>
      </c>
      <c r="H377" s="330" t="s">
        <v>1436</v>
      </c>
      <c r="I377" s="331" t="s">
        <v>1437</v>
      </c>
      <c r="J377" s="333" t="s">
        <v>491</v>
      </c>
      <c r="K377" s="329">
        <v>44382</v>
      </c>
      <c r="L377" s="332">
        <v>24.37</v>
      </c>
      <c r="M377" s="331" t="s">
        <v>492</v>
      </c>
      <c r="N377" s="332">
        <v>19.22</v>
      </c>
      <c r="O377" s="332">
        <v>10.24</v>
      </c>
      <c r="P377" s="90">
        <f t="shared" si="15"/>
        <v>285</v>
      </c>
      <c r="Q377" s="90">
        <f t="shared" si="16"/>
        <v>234</v>
      </c>
      <c r="R377" s="90">
        <f t="shared" si="17"/>
        <v>369</v>
      </c>
    </row>
    <row r="378" spans="1:18">
      <c r="A378" s="329">
        <v>44872</v>
      </c>
      <c r="B378" s="330" t="s">
        <v>1919</v>
      </c>
      <c r="C378" s="330" t="s">
        <v>1920</v>
      </c>
      <c r="D378" s="331" t="s">
        <v>61</v>
      </c>
      <c r="E378" s="331" t="s">
        <v>77</v>
      </c>
      <c r="F378" s="332">
        <v>21.43</v>
      </c>
      <c r="G378" s="330" t="s">
        <v>1921</v>
      </c>
      <c r="H378" s="330" t="s">
        <v>60</v>
      </c>
      <c r="I378" s="331" t="s">
        <v>1922</v>
      </c>
      <c r="J378" s="333" t="s">
        <v>491</v>
      </c>
      <c r="K378" s="329">
        <v>44872</v>
      </c>
      <c r="L378" s="332">
        <v>6.19</v>
      </c>
      <c r="M378" s="331" t="s">
        <v>492</v>
      </c>
      <c r="N378" s="332">
        <v>6.19</v>
      </c>
      <c r="O378" s="332">
        <v>10.09</v>
      </c>
      <c r="P378" s="90">
        <f t="shared" si="15"/>
        <v>378</v>
      </c>
      <c r="Q378" s="90">
        <f t="shared" si="16"/>
        <v>361</v>
      </c>
      <c r="R378" s="90">
        <f t="shared" si="17"/>
        <v>370</v>
      </c>
    </row>
    <row r="379" spans="1:18">
      <c r="A379" s="329">
        <v>44712</v>
      </c>
      <c r="B379" s="330" t="s">
        <v>1489</v>
      </c>
      <c r="C379" s="330" t="s">
        <v>1490</v>
      </c>
      <c r="D379" s="331" t="s">
        <v>61</v>
      </c>
      <c r="E379" s="331" t="s">
        <v>77</v>
      </c>
      <c r="F379" s="332">
        <v>14.74</v>
      </c>
      <c r="G379" s="330" t="s">
        <v>60</v>
      </c>
      <c r="H379" s="330" t="s">
        <v>1491</v>
      </c>
      <c r="I379" s="331" t="s">
        <v>1492</v>
      </c>
      <c r="J379" s="333" t="s">
        <v>491</v>
      </c>
      <c r="K379" s="329">
        <v>44712</v>
      </c>
      <c r="L379" s="332">
        <v>22.22</v>
      </c>
      <c r="M379" s="331" t="s">
        <v>492</v>
      </c>
      <c r="N379" s="332">
        <v>22.22</v>
      </c>
      <c r="O379" s="332">
        <v>10</v>
      </c>
      <c r="P379" s="90">
        <f t="shared" si="15"/>
        <v>266</v>
      </c>
      <c r="Q379" s="90">
        <f t="shared" si="16"/>
        <v>248</v>
      </c>
      <c r="R379" s="90">
        <f t="shared" si="17"/>
        <v>371</v>
      </c>
    </row>
    <row r="380" spans="1:18" ht="22.5">
      <c r="A380" s="329">
        <v>44272</v>
      </c>
      <c r="B380" s="330" t="s">
        <v>1804</v>
      </c>
      <c r="C380" s="330" t="s">
        <v>1805</v>
      </c>
      <c r="D380" s="331" t="s">
        <v>61</v>
      </c>
      <c r="E380" s="331" t="s">
        <v>77</v>
      </c>
      <c r="F380" s="338">
        <v>0.78</v>
      </c>
      <c r="G380" s="330" t="s">
        <v>1806</v>
      </c>
      <c r="H380" s="330" t="s">
        <v>60</v>
      </c>
      <c r="I380" s="331" t="s">
        <v>1807</v>
      </c>
      <c r="J380" s="333" t="s">
        <v>491</v>
      </c>
      <c r="K380" s="329">
        <v>44272</v>
      </c>
      <c r="L380" s="332">
        <v>10</v>
      </c>
      <c r="M380" s="331" t="s">
        <v>492</v>
      </c>
      <c r="N380" s="332">
        <v>10</v>
      </c>
      <c r="O380" s="332">
        <v>10</v>
      </c>
      <c r="P380" s="90">
        <f t="shared" si="15"/>
        <v>349</v>
      </c>
      <c r="Q380" s="90">
        <f t="shared" si="16"/>
        <v>334</v>
      </c>
      <c r="R380" s="90">
        <f t="shared" si="17"/>
        <v>371</v>
      </c>
    </row>
    <row r="381" spans="1:18" ht="22.5">
      <c r="A381" s="329">
        <v>44614</v>
      </c>
      <c r="B381" s="330" t="s">
        <v>2089</v>
      </c>
      <c r="C381" s="330" t="s">
        <v>2090</v>
      </c>
      <c r="D381" s="331" t="s">
        <v>61</v>
      </c>
      <c r="E381" s="331" t="s">
        <v>67</v>
      </c>
      <c r="F381" s="332">
        <v>188.31</v>
      </c>
      <c r="G381" s="330" t="s">
        <v>2091</v>
      </c>
      <c r="H381" s="330" t="s">
        <v>2092</v>
      </c>
      <c r="I381" s="331" t="s">
        <v>2093</v>
      </c>
      <c r="J381" s="333" t="s">
        <v>491</v>
      </c>
      <c r="K381" s="329">
        <v>44614</v>
      </c>
      <c r="L381" s="332">
        <v>1.86</v>
      </c>
      <c r="M381" s="331" t="s">
        <v>492</v>
      </c>
      <c r="N381" s="332">
        <v>10.77</v>
      </c>
      <c r="O381" s="332">
        <v>9.8800000000000008</v>
      </c>
      <c r="P381" s="90">
        <f t="shared" si="15"/>
        <v>339</v>
      </c>
      <c r="Q381" s="90">
        <f t="shared" si="16"/>
        <v>401</v>
      </c>
      <c r="R381" s="90">
        <f t="shared" si="17"/>
        <v>373</v>
      </c>
    </row>
    <row r="382" spans="1:18">
      <c r="A382" s="329">
        <v>44370</v>
      </c>
      <c r="B382" s="330" t="s">
        <v>221</v>
      </c>
      <c r="C382" s="330" t="s">
        <v>60</v>
      </c>
      <c r="D382" s="331" t="s">
        <v>61</v>
      </c>
      <c r="E382" s="331" t="s">
        <v>67</v>
      </c>
      <c r="F382" s="332">
        <v>268.83999999999997</v>
      </c>
      <c r="G382" s="330" t="s">
        <v>222</v>
      </c>
      <c r="H382" s="330" t="s">
        <v>60</v>
      </c>
      <c r="I382" s="331" t="s">
        <v>223</v>
      </c>
      <c r="J382" s="333" t="s">
        <v>491</v>
      </c>
      <c r="K382" s="329">
        <v>44370</v>
      </c>
      <c r="L382" s="332">
        <v>13.73</v>
      </c>
      <c r="M382" s="331" t="s">
        <v>492</v>
      </c>
      <c r="N382" s="332">
        <v>7.35</v>
      </c>
      <c r="O382" s="332">
        <v>9.57</v>
      </c>
      <c r="P382" s="90">
        <f t="shared" si="15"/>
        <v>370</v>
      </c>
      <c r="Q382" s="90">
        <f t="shared" si="16"/>
        <v>304</v>
      </c>
      <c r="R382" s="90">
        <f t="shared" si="17"/>
        <v>374</v>
      </c>
    </row>
    <row r="383" spans="1:18">
      <c r="A383" s="329">
        <v>44917</v>
      </c>
      <c r="B383" s="330" t="s">
        <v>1967</v>
      </c>
      <c r="C383" s="330" t="s">
        <v>1968</v>
      </c>
      <c r="D383" s="331" t="s">
        <v>61</v>
      </c>
      <c r="E383" s="331" t="s">
        <v>77</v>
      </c>
      <c r="F383" s="332">
        <v>842.42</v>
      </c>
      <c r="G383" s="330" t="s">
        <v>60</v>
      </c>
      <c r="H383" s="330" t="s">
        <v>1969</v>
      </c>
      <c r="I383" s="331" t="s">
        <v>1970</v>
      </c>
      <c r="J383" s="333" t="s">
        <v>491</v>
      </c>
      <c r="K383" s="329">
        <v>44917</v>
      </c>
      <c r="L383" s="332">
        <v>5.42</v>
      </c>
      <c r="M383" s="331" t="s">
        <v>492</v>
      </c>
      <c r="N383" s="332">
        <v>5.26</v>
      </c>
      <c r="O383" s="332">
        <v>9.42</v>
      </c>
      <c r="P383" s="90">
        <f t="shared" si="15"/>
        <v>385</v>
      </c>
      <c r="Q383" s="90">
        <f t="shared" si="16"/>
        <v>373</v>
      </c>
      <c r="R383" s="90">
        <f t="shared" si="17"/>
        <v>375</v>
      </c>
    </row>
    <row r="384" spans="1:18">
      <c r="A384" s="329">
        <v>44831</v>
      </c>
      <c r="B384" s="330" t="s">
        <v>1273</v>
      </c>
      <c r="C384" s="330" t="s">
        <v>1274</v>
      </c>
      <c r="D384" s="331" t="s">
        <v>61</v>
      </c>
      <c r="E384" s="331" t="s">
        <v>77</v>
      </c>
      <c r="F384" s="332">
        <v>590.79999999999995</v>
      </c>
      <c r="G384" s="330" t="s">
        <v>1275</v>
      </c>
      <c r="H384" s="330" t="s">
        <v>60</v>
      </c>
      <c r="I384" s="331" t="s">
        <v>1276</v>
      </c>
      <c r="J384" s="333" t="s">
        <v>491</v>
      </c>
      <c r="K384" s="329">
        <v>44831</v>
      </c>
      <c r="L384" s="332">
        <v>33.04</v>
      </c>
      <c r="M384" s="331" t="s">
        <v>492</v>
      </c>
      <c r="N384" s="332">
        <v>33.04</v>
      </c>
      <c r="O384" s="332">
        <v>9.09</v>
      </c>
      <c r="P384" s="90">
        <f t="shared" si="15"/>
        <v>203</v>
      </c>
      <c r="Q384" s="90">
        <f t="shared" si="16"/>
        <v>190</v>
      </c>
      <c r="R384" s="90">
        <f t="shared" si="17"/>
        <v>376</v>
      </c>
    </row>
    <row r="385" spans="1:18">
      <c r="A385" s="329">
        <v>44525</v>
      </c>
      <c r="B385" s="330" t="s">
        <v>2636</v>
      </c>
      <c r="C385" s="330" t="s">
        <v>2637</v>
      </c>
      <c r="D385" s="331" t="s">
        <v>61</v>
      </c>
      <c r="E385" s="331" t="s">
        <v>67</v>
      </c>
      <c r="F385" s="332">
        <v>6.9</v>
      </c>
      <c r="G385" s="330" t="s">
        <v>60</v>
      </c>
      <c r="H385" s="330" t="s">
        <v>60</v>
      </c>
      <c r="I385" s="331" t="s">
        <v>2638</v>
      </c>
      <c r="J385" s="333" t="s">
        <v>491</v>
      </c>
      <c r="K385" s="329">
        <v>44525</v>
      </c>
      <c r="L385" s="332">
        <v>-48.63</v>
      </c>
      <c r="M385" s="331" t="s">
        <v>492</v>
      </c>
      <c r="N385" s="332">
        <v>-48.63</v>
      </c>
      <c r="O385" s="332">
        <v>9.01</v>
      </c>
      <c r="P385" s="90">
        <f t="shared" si="15"/>
        <v>537</v>
      </c>
      <c r="Q385" s="90">
        <f t="shared" si="16"/>
        <v>535</v>
      </c>
      <c r="R385" s="90">
        <f t="shared" si="17"/>
        <v>377</v>
      </c>
    </row>
    <row r="386" spans="1:18">
      <c r="A386" s="329">
        <v>44826</v>
      </c>
      <c r="B386" s="330" t="s">
        <v>2652</v>
      </c>
      <c r="C386" s="330" t="s">
        <v>2653</v>
      </c>
      <c r="D386" s="331" t="s">
        <v>61</v>
      </c>
      <c r="E386" s="331" t="s">
        <v>77</v>
      </c>
      <c r="F386" s="332">
        <v>52.45</v>
      </c>
      <c r="G386" s="330" t="s">
        <v>2654</v>
      </c>
      <c r="H386" s="330" t="s">
        <v>60</v>
      </c>
      <c r="I386" s="331" t="s">
        <v>2655</v>
      </c>
      <c r="J386" s="333" t="s">
        <v>491</v>
      </c>
      <c r="K386" s="329">
        <v>44826</v>
      </c>
      <c r="L386" s="332">
        <v>-50.18</v>
      </c>
      <c r="M386" s="331" t="s">
        <v>492</v>
      </c>
      <c r="N386" s="332">
        <v>-33.56</v>
      </c>
      <c r="O386" s="332">
        <v>8.98</v>
      </c>
      <c r="P386" s="90">
        <f t="shared" si="15"/>
        <v>515</v>
      </c>
      <c r="Q386" s="90">
        <f t="shared" si="16"/>
        <v>539</v>
      </c>
      <c r="R386" s="90">
        <f t="shared" si="17"/>
        <v>378</v>
      </c>
    </row>
    <row r="387" spans="1:18">
      <c r="A387" s="329">
        <v>44878</v>
      </c>
      <c r="B387" s="330" t="s">
        <v>2048</v>
      </c>
      <c r="C387" s="330" t="s">
        <v>2049</v>
      </c>
      <c r="D387" s="331" t="s">
        <v>61</v>
      </c>
      <c r="E387" s="331" t="s">
        <v>77</v>
      </c>
      <c r="F387" s="332">
        <v>653.33000000000004</v>
      </c>
      <c r="G387" s="330" t="s">
        <v>2050</v>
      </c>
      <c r="H387" s="330" t="s">
        <v>60</v>
      </c>
      <c r="I387" s="331" t="s">
        <v>2051</v>
      </c>
      <c r="J387" s="333" t="s">
        <v>491</v>
      </c>
      <c r="K387" s="329">
        <v>44878</v>
      </c>
      <c r="L387" s="332">
        <v>3.16</v>
      </c>
      <c r="M387" s="331" t="s">
        <v>492</v>
      </c>
      <c r="N387" s="332">
        <v>4.42</v>
      </c>
      <c r="O387" s="332">
        <v>8.9600000000000009</v>
      </c>
      <c r="P387" s="90">
        <f t="shared" si="15"/>
        <v>387</v>
      </c>
      <c r="Q387" s="90">
        <f t="shared" si="16"/>
        <v>392</v>
      </c>
      <c r="R387" s="90">
        <f t="shared" si="17"/>
        <v>379</v>
      </c>
    </row>
    <row r="388" spans="1:18" ht="22.5">
      <c r="A388" s="329">
        <v>44539</v>
      </c>
      <c r="B388" s="330" t="s">
        <v>1946</v>
      </c>
      <c r="C388" s="330" t="s">
        <v>1947</v>
      </c>
      <c r="D388" s="331" t="s">
        <v>61</v>
      </c>
      <c r="E388" s="331" t="s">
        <v>77</v>
      </c>
      <c r="F388" s="332">
        <v>128.75</v>
      </c>
      <c r="G388" s="330" t="s">
        <v>1948</v>
      </c>
      <c r="H388" s="330" t="s">
        <v>60</v>
      </c>
      <c r="I388" s="331" t="s">
        <v>1949</v>
      </c>
      <c r="J388" s="333" t="s">
        <v>491</v>
      </c>
      <c r="K388" s="329">
        <v>44539</v>
      </c>
      <c r="L388" s="332">
        <v>5.88</v>
      </c>
      <c r="M388" s="331" t="s">
        <v>492</v>
      </c>
      <c r="N388" s="332">
        <v>8.43</v>
      </c>
      <c r="O388" s="332">
        <v>8.8699999999999992</v>
      </c>
      <c r="P388" s="90">
        <f t="shared" si="15"/>
        <v>360</v>
      </c>
      <c r="Q388" s="90">
        <f t="shared" si="16"/>
        <v>368</v>
      </c>
      <c r="R388" s="90">
        <f t="shared" si="17"/>
        <v>380</v>
      </c>
    </row>
    <row r="389" spans="1:18">
      <c r="A389" s="329">
        <v>44852</v>
      </c>
      <c r="B389" s="330" t="s">
        <v>2478</v>
      </c>
      <c r="C389" s="330" t="s">
        <v>2479</v>
      </c>
      <c r="D389" s="331" t="s">
        <v>61</v>
      </c>
      <c r="E389" s="331" t="s">
        <v>77</v>
      </c>
      <c r="F389" s="332">
        <v>23.63</v>
      </c>
      <c r="G389" s="330" t="s">
        <v>2480</v>
      </c>
      <c r="H389" s="330" t="s">
        <v>60</v>
      </c>
      <c r="I389" s="331" t="s">
        <v>2481</v>
      </c>
      <c r="J389" s="333" t="s">
        <v>491</v>
      </c>
      <c r="K389" s="329">
        <v>44852</v>
      </c>
      <c r="L389" s="332">
        <v>-24.62</v>
      </c>
      <c r="M389" s="331" t="s">
        <v>492</v>
      </c>
      <c r="N389" s="332">
        <v>-40.42</v>
      </c>
      <c r="O389" s="332">
        <v>8.74</v>
      </c>
      <c r="P389" s="90">
        <f t="shared" si="15"/>
        <v>529</v>
      </c>
      <c r="Q389" s="90">
        <f t="shared" si="16"/>
        <v>497</v>
      </c>
      <c r="R389" s="90">
        <f t="shared" si="17"/>
        <v>381</v>
      </c>
    </row>
    <row r="390" spans="1:18" ht="22.5">
      <c r="A390" s="329">
        <v>43853</v>
      </c>
      <c r="B390" s="330" t="s">
        <v>1900</v>
      </c>
      <c r="C390" s="330" t="s">
        <v>1901</v>
      </c>
      <c r="D390" s="331" t="s">
        <v>61</v>
      </c>
      <c r="E390" s="331" t="s">
        <v>67</v>
      </c>
      <c r="F390" s="332">
        <v>13.02</v>
      </c>
      <c r="G390" s="330" t="s">
        <v>1902</v>
      </c>
      <c r="H390" s="330" t="s">
        <v>1903</v>
      </c>
      <c r="I390" s="331" t="s">
        <v>1904</v>
      </c>
      <c r="J390" s="333" t="s">
        <v>491</v>
      </c>
      <c r="K390" s="329">
        <v>43853</v>
      </c>
      <c r="L390" s="332">
        <v>6.83</v>
      </c>
      <c r="M390" s="331" t="s">
        <v>492</v>
      </c>
      <c r="N390" s="332">
        <v>6.76</v>
      </c>
      <c r="O390" s="332">
        <v>8.68</v>
      </c>
      <c r="P390" s="90">
        <f t="shared" si="15"/>
        <v>373</v>
      </c>
      <c r="Q390" s="90">
        <f t="shared" si="16"/>
        <v>357</v>
      </c>
      <c r="R390" s="90">
        <f t="shared" si="17"/>
        <v>382</v>
      </c>
    </row>
    <row r="391" spans="1:18">
      <c r="A391" s="329">
        <v>44769</v>
      </c>
      <c r="B391" s="330" t="s">
        <v>1611</v>
      </c>
      <c r="C391" s="330" t="s">
        <v>1612</v>
      </c>
      <c r="D391" s="331" t="s">
        <v>61</v>
      </c>
      <c r="E391" s="331" t="s">
        <v>67</v>
      </c>
      <c r="F391" s="332">
        <v>37.68</v>
      </c>
      <c r="G391" s="330" t="s">
        <v>1613</v>
      </c>
      <c r="H391" s="330" t="s">
        <v>60</v>
      </c>
      <c r="I391" s="331" t="s">
        <v>1614</v>
      </c>
      <c r="J391" s="333" t="s">
        <v>491</v>
      </c>
      <c r="K391" s="329">
        <v>44769</v>
      </c>
      <c r="L391" s="332">
        <v>17.96</v>
      </c>
      <c r="M391" s="331" t="s">
        <v>492</v>
      </c>
      <c r="N391" s="332">
        <v>17.96</v>
      </c>
      <c r="O391" s="332">
        <v>8.64</v>
      </c>
      <c r="P391" s="90">
        <f t="shared" si="15"/>
        <v>293</v>
      </c>
      <c r="Q391" s="90">
        <f t="shared" si="16"/>
        <v>281</v>
      </c>
      <c r="R391" s="90">
        <f t="shared" si="17"/>
        <v>383</v>
      </c>
    </row>
    <row r="392" spans="1:18">
      <c r="A392" s="329">
        <v>44829</v>
      </c>
      <c r="B392" s="330" t="s">
        <v>1596</v>
      </c>
      <c r="C392" s="330" t="s">
        <v>1597</v>
      </c>
      <c r="D392" s="331" t="s">
        <v>61</v>
      </c>
      <c r="E392" s="331" t="s">
        <v>77</v>
      </c>
      <c r="F392" s="332">
        <v>379.66</v>
      </c>
      <c r="G392" s="330" t="s">
        <v>1598</v>
      </c>
      <c r="H392" s="330" t="s">
        <v>60</v>
      </c>
      <c r="I392" s="331" t="s">
        <v>1599</v>
      </c>
      <c r="J392" s="333" t="s">
        <v>491</v>
      </c>
      <c r="K392" s="329">
        <v>44829</v>
      </c>
      <c r="L392" s="332">
        <v>18.64</v>
      </c>
      <c r="M392" s="331" t="s">
        <v>492</v>
      </c>
      <c r="N392" s="332">
        <v>16.73</v>
      </c>
      <c r="O392" s="332">
        <v>8.51</v>
      </c>
      <c r="P392" s="90">
        <f t="shared" si="15"/>
        <v>297</v>
      </c>
      <c r="Q392" s="90">
        <f t="shared" si="16"/>
        <v>276</v>
      </c>
      <c r="R392" s="90">
        <f t="shared" si="17"/>
        <v>384</v>
      </c>
    </row>
    <row r="393" spans="1:18">
      <c r="A393" s="329">
        <v>44424</v>
      </c>
      <c r="B393" s="330" t="s">
        <v>1238</v>
      </c>
      <c r="C393" s="330" t="s">
        <v>1239</v>
      </c>
      <c r="D393" s="331" t="s">
        <v>61</v>
      </c>
      <c r="E393" s="331" t="s">
        <v>77</v>
      </c>
      <c r="F393" s="332">
        <v>431.28</v>
      </c>
      <c r="G393" s="330" t="s">
        <v>1501</v>
      </c>
      <c r="H393" s="330" t="s">
        <v>1502</v>
      </c>
      <c r="I393" s="331" t="s">
        <v>1503</v>
      </c>
      <c r="J393" s="333" t="s">
        <v>491</v>
      </c>
      <c r="K393" s="329">
        <v>44424</v>
      </c>
      <c r="L393" s="332">
        <v>21.82</v>
      </c>
      <c r="M393" s="331" t="s">
        <v>492</v>
      </c>
      <c r="N393" s="332">
        <v>13.75</v>
      </c>
      <c r="O393" s="332">
        <v>8.18</v>
      </c>
      <c r="P393" s="90">
        <f t="shared" ref="P393:P456" si="18">RANK(N393,$N$9:$N$618)</f>
        <v>319</v>
      </c>
      <c r="Q393" s="90">
        <f t="shared" ref="Q393:Q456" si="19">RANK(L393,$L$9:$L$618)</f>
        <v>251</v>
      </c>
      <c r="R393" s="90">
        <f t="shared" ref="R393:R456" si="20">RANK(O393,$O$9:$O$618)</f>
        <v>385</v>
      </c>
    </row>
    <row r="394" spans="1:18">
      <c r="A394" s="329">
        <v>44603</v>
      </c>
      <c r="B394" s="330" t="s">
        <v>2379</v>
      </c>
      <c r="C394" s="330" t="s">
        <v>2380</v>
      </c>
      <c r="D394" s="331" t="s">
        <v>61</v>
      </c>
      <c r="E394" s="331" t="s">
        <v>67</v>
      </c>
      <c r="F394" s="332">
        <v>286.88</v>
      </c>
      <c r="G394" s="330" t="s">
        <v>2381</v>
      </c>
      <c r="H394" s="330" t="s">
        <v>2382</v>
      </c>
      <c r="I394" s="331" t="s">
        <v>2383</v>
      </c>
      <c r="J394" s="333" t="s">
        <v>491</v>
      </c>
      <c r="K394" s="329">
        <v>44603</v>
      </c>
      <c r="L394" s="332">
        <v>-13.98</v>
      </c>
      <c r="M394" s="331" t="s">
        <v>492</v>
      </c>
      <c r="N394" s="332">
        <v>-17.53</v>
      </c>
      <c r="O394" s="332">
        <v>8.11</v>
      </c>
      <c r="P394" s="90">
        <f t="shared" si="18"/>
        <v>482</v>
      </c>
      <c r="Q394" s="90">
        <f t="shared" si="19"/>
        <v>473</v>
      </c>
      <c r="R394" s="90">
        <f t="shared" si="20"/>
        <v>386</v>
      </c>
    </row>
    <row r="395" spans="1:18">
      <c r="A395" s="329">
        <v>44020</v>
      </c>
      <c r="B395" s="330" t="s">
        <v>1329</v>
      </c>
      <c r="C395" s="330" t="s">
        <v>1330</v>
      </c>
      <c r="D395" s="331" t="s">
        <v>61</v>
      </c>
      <c r="E395" s="331" t="s">
        <v>67</v>
      </c>
      <c r="F395" s="332">
        <v>666.46</v>
      </c>
      <c r="G395" s="330" t="s">
        <v>1331</v>
      </c>
      <c r="H395" s="330" t="s">
        <v>1332</v>
      </c>
      <c r="I395" s="331" t="s">
        <v>1333</v>
      </c>
      <c r="J395" s="333" t="s">
        <v>491</v>
      </c>
      <c r="K395" s="329">
        <v>44020</v>
      </c>
      <c r="L395" s="332">
        <v>28.43</v>
      </c>
      <c r="M395" s="331" t="s">
        <v>492</v>
      </c>
      <c r="N395" s="332">
        <v>30.37</v>
      </c>
      <c r="O395" s="332">
        <v>7.88</v>
      </c>
      <c r="P395" s="90">
        <f t="shared" si="18"/>
        <v>220</v>
      </c>
      <c r="Q395" s="90">
        <f t="shared" si="19"/>
        <v>206</v>
      </c>
      <c r="R395" s="90">
        <f t="shared" si="20"/>
        <v>387</v>
      </c>
    </row>
    <row r="396" spans="1:18">
      <c r="A396" s="329">
        <v>44833</v>
      </c>
      <c r="B396" s="330" t="s">
        <v>2208</v>
      </c>
      <c r="C396" s="330" t="s">
        <v>2209</v>
      </c>
      <c r="D396" s="331" t="s">
        <v>61</v>
      </c>
      <c r="E396" s="331" t="s">
        <v>67</v>
      </c>
      <c r="F396" s="332">
        <v>81.91</v>
      </c>
      <c r="G396" s="330" t="s">
        <v>60</v>
      </c>
      <c r="H396" s="330" t="s">
        <v>60</v>
      </c>
      <c r="I396" s="331" t="s">
        <v>2210</v>
      </c>
      <c r="J396" s="333" t="s">
        <v>491</v>
      </c>
      <c r="K396" s="329">
        <v>44833</v>
      </c>
      <c r="L396" s="338">
        <v>-0.76300000000000001</v>
      </c>
      <c r="M396" s="331" t="s">
        <v>492</v>
      </c>
      <c r="N396" s="332">
        <v>-5.73</v>
      </c>
      <c r="O396" s="332">
        <v>7.74</v>
      </c>
      <c r="P396" s="90">
        <f t="shared" si="18"/>
        <v>452</v>
      </c>
      <c r="Q396" s="90">
        <f t="shared" si="19"/>
        <v>430</v>
      </c>
      <c r="R396" s="90">
        <f t="shared" si="20"/>
        <v>388</v>
      </c>
    </row>
    <row r="397" spans="1:18" ht="22.5">
      <c r="A397" s="329">
        <v>44280</v>
      </c>
      <c r="B397" s="330" t="s">
        <v>1817</v>
      </c>
      <c r="C397" s="330" t="s">
        <v>1818</v>
      </c>
      <c r="D397" s="331" t="s">
        <v>61</v>
      </c>
      <c r="E397" s="331" t="s">
        <v>77</v>
      </c>
      <c r="F397" s="332">
        <v>135.84</v>
      </c>
      <c r="G397" s="330" t="s">
        <v>1819</v>
      </c>
      <c r="H397" s="330" t="s">
        <v>1820</v>
      </c>
      <c r="I397" s="331" t="s">
        <v>1821</v>
      </c>
      <c r="J397" s="333" t="s">
        <v>491</v>
      </c>
      <c r="K397" s="329">
        <v>44280</v>
      </c>
      <c r="L397" s="332">
        <v>9.84</v>
      </c>
      <c r="M397" s="331" t="s">
        <v>492</v>
      </c>
      <c r="N397" s="332">
        <v>8.94</v>
      </c>
      <c r="O397" s="332">
        <v>7.63</v>
      </c>
      <c r="P397" s="90">
        <f t="shared" si="18"/>
        <v>356</v>
      </c>
      <c r="Q397" s="90">
        <f t="shared" si="19"/>
        <v>337</v>
      </c>
      <c r="R397" s="90">
        <f t="shared" si="20"/>
        <v>389</v>
      </c>
    </row>
    <row r="398" spans="1:18" ht="22.5">
      <c r="A398" s="329">
        <v>44160</v>
      </c>
      <c r="B398" s="330" t="s">
        <v>2257</v>
      </c>
      <c r="C398" s="330" t="s">
        <v>2258</v>
      </c>
      <c r="D398" s="331" t="s">
        <v>61</v>
      </c>
      <c r="E398" s="331" t="s">
        <v>77</v>
      </c>
      <c r="F398" s="332">
        <v>11.38</v>
      </c>
      <c r="G398" s="330" t="s">
        <v>2259</v>
      </c>
      <c r="H398" s="330" t="s">
        <v>2260</v>
      </c>
      <c r="I398" s="331" t="s">
        <v>2261</v>
      </c>
      <c r="J398" s="333" t="s">
        <v>491</v>
      </c>
      <c r="K398" s="329">
        <v>44160</v>
      </c>
      <c r="L398" s="332">
        <v>-3.79</v>
      </c>
      <c r="M398" s="331" t="s">
        <v>492</v>
      </c>
      <c r="N398" s="332">
        <v>5.83</v>
      </c>
      <c r="O398" s="332">
        <v>7.63</v>
      </c>
      <c r="P398" s="90">
        <f t="shared" si="18"/>
        <v>381</v>
      </c>
      <c r="Q398" s="90">
        <f t="shared" si="19"/>
        <v>442</v>
      </c>
      <c r="R398" s="90">
        <f t="shared" si="20"/>
        <v>389</v>
      </c>
    </row>
    <row r="399" spans="1:18">
      <c r="A399" s="329">
        <v>44391</v>
      </c>
      <c r="B399" s="330" t="s">
        <v>1784</v>
      </c>
      <c r="C399" s="330" t="s">
        <v>60</v>
      </c>
      <c r="D399" s="331" t="s">
        <v>61</v>
      </c>
      <c r="E399" s="331" t="s">
        <v>67</v>
      </c>
      <c r="F399" s="332">
        <v>518.45000000000005</v>
      </c>
      <c r="G399" s="330" t="s">
        <v>208</v>
      </c>
      <c r="H399" s="330" t="s">
        <v>60</v>
      </c>
      <c r="I399" s="331" t="s">
        <v>1785</v>
      </c>
      <c r="J399" s="333" t="s">
        <v>491</v>
      </c>
      <c r="K399" s="329">
        <v>44391</v>
      </c>
      <c r="L399" s="332">
        <v>11.04</v>
      </c>
      <c r="M399" s="331" t="s">
        <v>492</v>
      </c>
      <c r="N399" s="332">
        <v>13.97</v>
      </c>
      <c r="O399" s="332">
        <v>7.45</v>
      </c>
      <c r="P399" s="90">
        <f t="shared" si="18"/>
        <v>318</v>
      </c>
      <c r="Q399" s="90">
        <f t="shared" si="19"/>
        <v>327</v>
      </c>
      <c r="R399" s="90">
        <f t="shared" si="20"/>
        <v>391</v>
      </c>
    </row>
    <row r="400" spans="1:18">
      <c r="A400" s="329">
        <v>44091</v>
      </c>
      <c r="B400" s="330" t="s">
        <v>2286</v>
      </c>
      <c r="C400" s="330" t="s">
        <v>2287</v>
      </c>
      <c r="D400" s="331" t="s">
        <v>61</v>
      </c>
      <c r="E400" s="331" t="s">
        <v>67</v>
      </c>
      <c r="F400" s="332">
        <v>50.59</v>
      </c>
      <c r="G400" s="330" t="s">
        <v>2288</v>
      </c>
      <c r="H400" s="330" t="s">
        <v>60</v>
      </c>
      <c r="I400" s="331" t="s">
        <v>2289</v>
      </c>
      <c r="J400" s="333" t="s">
        <v>491</v>
      </c>
      <c r="K400" s="329">
        <v>44091</v>
      </c>
      <c r="L400" s="332">
        <v>-6.02</v>
      </c>
      <c r="M400" s="331" t="s">
        <v>492</v>
      </c>
      <c r="N400" s="338">
        <v>0.52200000000000002</v>
      </c>
      <c r="O400" s="332">
        <v>7.04</v>
      </c>
      <c r="P400" s="90">
        <f t="shared" si="18"/>
        <v>423</v>
      </c>
      <c r="Q400" s="90">
        <f t="shared" si="19"/>
        <v>449</v>
      </c>
      <c r="R400" s="90">
        <f t="shared" si="20"/>
        <v>392</v>
      </c>
    </row>
    <row r="401" spans="1:18">
      <c r="A401" s="329">
        <v>44312</v>
      </c>
      <c r="B401" s="330" t="s">
        <v>1923</v>
      </c>
      <c r="C401" s="330" t="s">
        <v>60</v>
      </c>
      <c r="D401" s="331" t="s">
        <v>61</v>
      </c>
      <c r="E401" s="331" t="s">
        <v>67</v>
      </c>
      <c r="F401" s="332">
        <v>2586.46</v>
      </c>
      <c r="G401" s="330" t="s">
        <v>1924</v>
      </c>
      <c r="H401" s="330" t="s">
        <v>60</v>
      </c>
      <c r="I401" s="331" t="s">
        <v>1925</v>
      </c>
      <c r="J401" s="333" t="s">
        <v>491</v>
      </c>
      <c r="K401" s="329">
        <v>44312</v>
      </c>
      <c r="L401" s="332">
        <v>6.11</v>
      </c>
      <c r="M401" s="331" t="s">
        <v>492</v>
      </c>
      <c r="N401" s="332">
        <v>8.9700000000000006</v>
      </c>
      <c r="O401" s="332">
        <v>6.98</v>
      </c>
      <c r="P401" s="90">
        <f t="shared" si="18"/>
        <v>355</v>
      </c>
      <c r="Q401" s="90">
        <f t="shared" si="19"/>
        <v>362</v>
      </c>
      <c r="R401" s="90">
        <f t="shared" si="20"/>
        <v>393</v>
      </c>
    </row>
    <row r="402" spans="1:18">
      <c r="A402" s="329">
        <v>44918</v>
      </c>
      <c r="B402" s="330" t="s">
        <v>1703</v>
      </c>
      <c r="C402" s="330" t="s">
        <v>1704</v>
      </c>
      <c r="D402" s="331" t="s">
        <v>61</v>
      </c>
      <c r="E402" s="331" t="s">
        <v>77</v>
      </c>
      <c r="F402" s="332">
        <v>6.86</v>
      </c>
      <c r="G402" s="330" t="s">
        <v>1705</v>
      </c>
      <c r="H402" s="330" t="s">
        <v>60</v>
      </c>
      <c r="I402" s="331" t="s">
        <v>1706</v>
      </c>
      <c r="J402" s="333" t="s">
        <v>491</v>
      </c>
      <c r="K402" s="329">
        <v>44918</v>
      </c>
      <c r="L402" s="332">
        <v>13.5</v>
      </c>
      <c r="M402" s="331" t="s">
        <v>492</v>
      </c>
      <c r="N402" s="332">
        <v>10.06</v>
      </c>
      <c r="O402" s="332">
        <v>6.82</v>
      </c>
      <c r="P402" s="90">
        <f t="shared" si="18"/>
        <v>348</v>
      </c>
      <c r="Q402" s="90">
        <f t="shared" si="19"/>
        <v>306</v>
      </c>
      <c r="R402" s="90">
        <f t="shared" si="20"/>
        <v>394</v>
      </c>
    </row>
    <row r="403" spans="1:18">
      <c r="A403" s="329">
        <v>44921</v>
      </c>
      <c r="B403" s="330" t="s">
        <v>2194</v>
      </c>
      <c r="C403" s="330" t="s">
        <v>2195</v>
      </c>
      <c r="D403" s="331" t="s">
        <v>61</v>
      </c>
      <c r="E403" s="331" t="s">
        <v>77</v>
      </c>
      <c r="F403" s="332">
        <v>774.15</v>
      </c>
      <c r="G403" s="330" t="s">
        <v>2196</v>
      </c>
      <c r="H403" s="330" t="s">
        <v>60</v>
      </c>
      <c r="I403" s="331" t="s">
        <v>2197</v>
      </c>
      <c r="J403" s="333" t="s">
        <v>491</v>
      </c>
      <c r="K403" s="329">
        <v>44921</v>
      </c>
      <c r="L403" s="338">
        <v>-0.21199999999999999</v>
      </c>
      <c r="M403" s="331" t="s">
        <v>492</v>
      </c>
      <c r="N403" s="332">
        <v>4.12</v>
      </c>
      <c r="O403" s="332">
        <v>6.62</v>
      </c>
      <c r="P403" s="90">
        <f t="shared" si="18"/>
        <v>391</v>
      </c>
      <c r="Q403" s="90">
        <f t="shared" si="19"/>
        <v>426</v>
      </c>
      <c r="R403" s="90">
        <f t="shared" si="20"/>
        <v>395</v>
      </c>
    </row>
    <row r="404" spans="1:18">
      <c r="A404" s="329">
        <v>44353</v>
      </c>
      <c r="B404" s="330" t="s">
        <v>1593</v>
      </c>
      <c r="C404" s="330" t="s">
        <v>1594</v>
      </c>
      <c r="D404" s="331" t="s">
        <v>61</v>
      </c>
      <c r="E404" s="331" t="s">
        <v>67</v>
      </c>
      <c r="F404" s="332">
        <v>22.24</v>
      </c>
      <c r="G404" s="330" t="s">
        <v>60</v>
      </c>
      <c r="H404" s="330" t="s">
        <v>60</v>
      </c>
      <c r="I404" s="331" t="s">
        <v>1595</v>
      </c>
      <c r="J404" s="333" t="s">
        <v>491</v>
      </c>
      <c r="K404" s="329">
        <v>44353</v>
      </c>
      <c r="L404" s="332">
        <v>18.649999999999999</v>
      </c>
      <c r="M404" s="331" t="s">
        <v>492</v>
      </c>
      <c r="N404" s="332">
        <v>3.55</v>
      </c>
      <c r="O404" s="332">
        <v>6.45</v>
      </c>
      <c r="P404" s="90">
        <f t="shared" si="18"/>
        <v>397</v>
      </c>
      <c r="Q404" s="90">
        <f t="shared" si="19"/>
        <v>275</v>
      </c>
      <c r="R404" s="90">
        <f t="shared" si="20"/>
        <v>396</v>
      </c>
    </row>
    <row r="405" spans="1:18">
      <c r="A405" s="329">
        <v>44186</v>
      </c>
      <c r="B405" s="330" t="s">
        <v>2309</v>
      </c>
      <c r="C405" s="330" t="s">
        <v>2310</v>
      </c>
      <c r="D405" s="331" t="s">
        <v>61</v>
      </c>
      <c r="E405" s="331" t="s">
        <v>77</v>
      </c>
      <c r="F405" s="332">
        <v>23.74</v>
      </c>
      <c r="G405" s="330" t="s">
        <v>2311</v>
      </c>
      <c r="H405" s="330" t="s">
        <v>60</v>
      </c>
      <c r="I405" s="331" t="s">
        <v>2312</v>
      </c>
      <c r="J405" s="333" t="s">
        <v>491</v>
      </c>
      <c r="K405" s="329">
        <v>44186</v>
      </c>
      <c r="L405" s="332">
        <v>-8.5</v>
      </c>
      <c r="M405" s="331" t="s">
        <v>492</v>
      </c>
      <c r="N405" s="332">
        <v>-4.1100000000000003</v>
      </c>
      <c r="O405" s="332">
        <v>6.06</v>
      </c>
      <c r="P405" s="90">
        <f t="shared" si="18"/>
        <v>447</v>
      </c>
      <c r="Q405" s="90">
        <f t="shared" si="19"/>
        <v>456</v>
      </c>
      <c r="R405" s="90">
        <f t="shared" si="20"/>
        <v>397</v>
      </c>
    </row>
    <row r="406" spans="1:18">
      <c r="A406" s="329">
        <v>43861</v>
      </c>
      <c r="B406" s="330" t="s">
        <v>1359</v>
      </c>
      <c r="C406" s="330" t="s">
        <v>1360</v>
      </c>
      <c r="D406" s="331" t="s">
        <v>61</v>
      </c>
      <c r="E406" s="331" t="s">
        <v>67</v>
      </c>
      <c r="F406" s="332">
        <v>297.12</v>
      </c>
      <c r="G406" s="330" t="s">
        <v>1361</v>
      </c>
      <c r="H406" s="330" t="s">
        <v>1362</v>
      </c>
      <c r="I406" s="331" t="s">
        <v>1363</v>
      </c>
      <c r="J406" s="333" t="s">
        <v>491</v>
      </c>
      <c r="K406" s="329">
        <v>43861</v>
      </c>
      <c r="L406" s="332">
        <v>27.38</v>
      </c>
      <c r="M406" s="331" t="s">
        <v>492</v>
      </c>
      <c r="N406" s="332">
        <v>13.71</v>
      </c>
      <c r="O406" s="332">
        <v>5.95</v>
      </c>
      <c r="P406" s="90">
        <f t="shared" si="18"/>
        <v>320</v>
      </c>
      <c r="Q406" s="90">
        <f t="shared" si="19"/>
        <v>213</v>
      </c>
      <c r="R406" s="90">
        <f t="shared" si="20"/>
        <v>398</v>
      </c>
    </row>
    <row r="407" spans="1:18" ht="33.75">
      <c r="A407" s="329">
        <v>44827</v>
      </c>
      <c r="B407" s="330" t="s">
        <v>1883</v>
      </c>
      <c r="C407" s="330" t="s">
        <v>1884</v>
      </c>
      <c r="D407" s="331" t="s">
        <v>61</v>
      </c>
      <c r="E407" s="331" t="s">
        <v>77</v>
      </c>
      <c r="F407" s="332">
        <v>770.72</v>
      </c>
      <c r="G407" s="330" t="s">
        <v>1885</v>
      </c>
      <c r="H407" s="330" t="s">
        <v>1886</v>
      </c>
      <c r="I407" s="331" t="s">
        <v>1887</v>
      </c>
      <c r="J407" s="333" t="s">
        <v>491</v>
      </c>
      <c r="K407" s="329">
        <v>44827</v>
      </c>
      <c r="L407" s="332">
        <v>7.25</v>
      </c>
      <c r="M407" s="331" t="s">
        <v>492</v>
      </c>
      <c r="N407" s="332">
        <v>5.71</v>
      </c>
      <c r="O407" s="332">
        <v>5.71</v>
      </c>
      <c r="P407" s="90">
        <f t="shared" si="18"/>
        <v>382</v>
      </c>
      <c r="Q407" s="90">
        <f t="shared" si="19"/>
        <v>353</v>
      </c>
      <c r="R407" s="90">
        <f t="shared" si="20"/>
        <v>399</v>
      </c>
    </row>
    <row r="408" spans="1:18">
      <c r="A408" s="329">
        <v>44456</v>
      </c>
      <c r="B408" s="330" t="s">
        <v>1993</v>
      </c>
      <c r="C408" s="330" t="s">
        <v>1994</v>
      </c>
      <c r="D408" s="331" t="s">
        <v>61</v>
      </c>
      <c r="E408" s="331" t="s">
        <v>67</v>
      </c>
      <c r="F408" s="332">
        <v>1436.46</v>
      </c>
      <c r="G408" s="330" t="s">
        <v>1995</v>
      </c>
      <c r="H408" s="330" t="s">
        <v>60</v>
      </c>
      <c r="I408" s="331" t="s">
        <v>1996</v>
      </c>
      <c r="J408" s="333" t="s">
        <v>491</v>
      </c>
      <c r="K408" s="329">
        <v>44456</v>
      </c>
      <c r="L408" s="332">
        <v>4.2300000000000004</v>
      </c>
      <c r="M408" s="331" t="s">
        <v>492</v>
      </c>
      <c r="N408" s="332">
        <v>5.41</v>
      </c>
      <c r="O408" s="332">
        <v>5.71</v>
      </c>
      <c r="P408" s="90">
        <f t="shared" si="18"/>
        <v>383</v>
      </c>
      <c r="Q408" s="90">
        <f t="shared" si="19"/>
        <v>379</v>
      </c>
      <c r="R408" s="90">
        <f t="shared" si="20"/>
        <v>399</v>
      </c>
    </row>
    <row r="409" spans="1:18">
      <c r="A409" s="329">
        <v>44337</v>
      </c>
      <c r="B409" s="330" t="s">
        <v>2223</v>
      </c>
      <c r="C409" s="330" t="s">
        <v>2224</v>
      </c>
      <c r="D409" s="331" t="s">
        <v>61</v>
      </c>
      <c r="E409" s="331" t="s">
        <v>67</v>
      </c>
      <c r="F409" s="332">
        <v>3.41</v>
      </c>
      <c r="G409" s="330" t="s">
        <v>2225</v>
      </c>
      <c r="H409" s="330" t="s">
        <v>2226</v>
      </c>
      <c r="I409" s="331" t="s">
        <v>2227</v>
      </c>
      <c r="J409" s="333" t="s">
        <v>491</v>
      </c>
      <c r="K409" s="329">
        <v>44337</v>
      </c>
      <c r="L409" s="332">
        <v>-1.56</v>
      </c>
      <c r="M409" s="331" t="s">
        <v>492</v>
      </c>
      <c r="N409" s="332">
        <v>-7.35</v>
      </c>
      <c r="O409" s="332">
        <v>5.7</v>
      </c>
      <c r="P409" s="90">
        <f t="shared" si="18"/>
        <v>460</v>
      </c>
      <c r="Q409" s="90">
        <f t="shared" si="19"/>
        <v>434</v>
      </c>
      <c r="R409" s="90">
        <f t="shared" si="20"/>
        <v>401</v>
      </c>
    </row>
    <row r="410" spans="1:18">
      <c r="A410" s="329">
        <v>44138</v>
      </c>
      <c r="B410" s="330" t="s">
        <v>1619</v>
      </c>
      <c r="C410" s="330" t="s">
        <v>1620</v>
      </c>
      <c r="D410" s="331" t="s">
        <v>61</v>
      </c>
      <c r="E410" s="331" t="s">
        <v>77</v>
      </c>
      <c r="F410" s="338">
        <v>0.28199999999999997</v>
      </c>
      <c r="G410" s="330" t="s">
        <v>60</v>
      </c>
      <c r="H410" s="330" t="s">
        <v>60</v>
      </c>
      <c r="I410" s="331" t="s">
        <v>1621</v>
      </c>
      <c r="J410" s="333" t="s">
        <v>491</v>
      </c>
      <c r="K410" s="329">
        <v>44138</v>
      </c>
      <c r="L410" s="332">
        <v>17.649999999999999</v>
      </c>
      <c r="M410" s="331" t="s">
        <v>492</v>
      </c>
      <c r="N410" s="332">
        <v>21.21</v>
      </c>
      <c r="O410" s="332">
        <v>5.26</v>
      </c>
      <c r="P410" s="90">
        <f t="shared" si="18"/>
        <v>272</v>
      </c>
      <c r="Q410" s="90">
        <f t="shared" si="19"/>
        <v>283</v>
      </c>
      <c r="R410" s="90">
        <f t="shared" si="20"/>
        <v>402</v>
      </c>
    </row>
    <row r="411" spans="1:18">
      <c r="A411" s="329">
        <v>44791</v>
      </c>
      <c r="B411" s="330" t="s">
        <v>2010</v>
      </c>
      <c r="C411" s="330" t="s">
        <v>2011</v>
      </c>
      <c r="D411" s="331" t="s">
        <v>61</v>
      </c>
      <c r="E411" s="331" t="s">
        <v>77</v>
      </c>
      <c r="F411" s="332">
        <v>59.4</v>
      </c>
      <c r="G411" s="330" t="s">
        <v>2012</v>
      </c>
      <c r="H411" s="330" t="s">
        <v>60</v>
      </c>
      <c r="I411" s="331" t="s">
        <v>2013</v>
      </c>
      <c r="J411" s="333" t="s">
        <v>491</v>
      </c>
      <c r="K411" s="329">
        <v>44791</v>
      </c>
      <c r="L411" s="332">
        <v>4.16</v>
      </c>
      <c r="M411" s="331" t="s">
        <v>492</v>
      </c>
      <c r="N411" s="332">
        <v>4.16</v>
      </c>
      <c r="O411" s="332">
        <v>5.04</v>
      </c>
      <c r="P411" s="90">
        <f t="shared" si="18"/>
        <v>390</v>
      </c>
      <c r="Q411" s="90">
        <f t="shared" si="19"/>
        <v>383</v>
      </c>
      <c r="R411" s="90">
        <f t="shared" si="20"/>
        <v>403</v>
      </c>
    </row>
    <row r="412" spans="1:18">
      <c r="A412" s="329">
        <v>44872</v>
      </c>
      <c r="B412" s="330" t="s">
        <v>1854</v>
      </c>
      <c r="C412" s="330" t="s">
        <v>1855</v>
      </c>
      <c r="D412" s="331" t="s">
        <v>61</v>
      </c>
      <c r="E412" s="331" t="s">
        <v>77</v>
      </c>
      <c r="F412" s="332">
        <v>255.86</v>
      </c>
      <c r="G412" s="330" t="s">
        <v>1856</v>
      </c>
      <c r="H412" s="330" t="s">
        <v>1857</v>
      </c>
      <c r="I412" s="331" t="s">
        <v>1858</v>
      </c>
      <c r="J412" s="333" t="s">
        <v>491</v>
      </c>
      <c r="K412" s="329">
        <v>44872</v>
      </c>
      <c r="L412" s="332">
        <v>7.81</v>
      </c>
      <c r="M412" s="331" t="s">
        <v>492</v>
      </c>
      <c r="N412" s="332">
        <v>-2.8</v>
      </c>
      <c r="O412" s="332">
        <v>4.9000000000000004</v>
      </c>
      <c r="P412" s="90">
        <f t="shared" si="18"/>
        <v>442</v>
      </c>
      <c r="Q412" s="90">
        <f t="shared" si="19"/>
        <v>347</v>
      </c>
      <c r="R412" s="90">
        <f t="shared" si="20"/>
        <v>404</v>
      </c>
    </row>
    <row r="413" spans="1:18" ht="22.5">
      <c r="A413" s="329">
        <v>44099</v>
      </c>
      <c r="B413" s="330" t="s">
        <v>1979</v>
      </c>
      <c r="C413" s="330" t="s">
        <v>1980</v>
      </c>
      <c r="D413" s="331" t="s">
        <v>61</v>
      </c>
      <c r="E413" s="331" t="s">
        <v>77</v>
      </c>
      <c r="F413" s="332">
        <v>2.0699999999999998</v>
      </c>
      <c r="G413" s="330" t="s">
        <v>1981</v>
      </c>
      <c r="H413" s="330" t="s">
        <v>1982</v>
      </c>
      <c r="I413" s="331" t="s">
        <v>1983</v>
      </c>
      <c r="J413" s="333" t="s">
        <v>491</v>
      </c>
      <c r="K413" s="329">
        <v>44099</v>
      </c>
      <c r="L413" s="332">
        <v>4.8</v>
      </c>
      <c r="M413" s="331" t="s">
        <v>492</v>
      </c>
      <c r="N413" s="332">
        <v>1.55</v>
      </c>
      <c r="O413" s="332">
        <v>4.8</v>
      </c>
      <c r="P413" s="90">
        <f t="shared" si="18"/>
        <v>415</v>
      </c>
      <c r="Q413" s="90">
        <f t="shared" si="19"/>
        <v>376</v>
      </c>
      <c r="R413" s="90">
        <f t="shared" si="20"/>
        <v>405</v>
      </c>
    </row>
    <row r="414" spans="1:18">
      <c r="A414" s="329">
        <v>44245</v>
      </c>
      <c r="B414" s="330" t="s">
        <v>2039</v>
      </c>
      <c r="C414" s="330" t="s">
        <v>2040</v>
      </c>
      <c r="D414" s="331" t="s">
        <v>61</v>
      </c>
      <c r="E414" s="331" t="s">
        <v>67</v>
      </c>
      <c r="F414" s="332">
        <v>197.79</v>
      </c>
      <c r="G414" s="330" t="s">
        <v>2041</v>
      </c>
      <c r="H414" s="330" t="s">
        <v>60</v>
      </c>
      <c r="I414" s="331" t="s">
        <v>2042</v>
      </c>
      <c r="J414" s="333" t="s">
        <v>491</v>
      </c>
      <c r="K414" s="329">
        <v>44245</v>
      </c>
      <c r="L414" s="332">
        <v>3.24</v>
      </c>
      <c r="M414" s="331" t="s">
        <v>492</v>
      </c>
      <c r="N414" s="332">
        <v>2.82</v>
      </c>
      <c r="O414" s="332">
        <v>4.5199999999999996</v>
      </c>
      <c r="P414" s="90">
        <f t="shared" si="18"/>
        <v>407</v>
      </c>
      <c r="Q414" s="90">
        <f t="shared" si="19"/>
        <v>390</v>
      </c>
      <c r="R414" s="90">
        <f t="shared" si="20"/>
        <v>406</v>
      </c>
    </row>
    <row r="415" spans="1:18">
      <c r="A415" s="329">
        <v>44671</v>
      </c>
      <c r="B415" s="330" t="s">
        <v>1997</v>
      </c>
      <c r="C415" s="330" t="s">
        <v>1998</v>
      </c>
      <c r="D415" s="331" t="s">
        <v>61</v>
      </c>
      <c r="E415" s="331" t="s">
        <v>77</v>
      </c>
      <c r="F415" s="338">
        <v>0.312</v>
      </c>
      <c r="G415" s="330" t="s">
        <v>1999</v>
      </c>
      <c r="H415" s="330" t="s">
        <v>60</v>
      </c>
      <c r="I415" s="331" t="s">
        <v>2000</v>
      </c>
      <c r="J415" s="333" t="s">
        <v>491</v>
      </c>
      <c r="K415" s="329">
        <v>44671</v>
      </c>
      <c r="L415" s="332">
        <v>4.22</v>
      </c>
      <c r="M415" s="331" t="s">
        <v>492</v>
      </c>
      <c r="N415" s="332">
        <v>9.4</v>
      </c>
      <c r="O415" s="332">
        <v>4.49</v>
      </c>
      <c r="P415" s="90">
        <f t="shared" si="18"/>
        <v>352</v>
      </c>
      <c r="Q415" s="90">
        <f t="shared" si="19"/>
        <v>380</v>
      </c>
      <c r="R415" s="90">
        <f t="shared" si="20"/>
        <v>407</v>
      </c>
    </row>
    <row r="416" spans="1:18" ht="33.75">
      <c r="A416" s="329">
        <v>44627</v>
      </c>
      <c r="B416" s="330" t="s">
        <v>2338</v>
      </c>
      <c r="C416" s="330" t="s">
        <v>2339</v>
      </c>
      <c r="D416" s="331" t="s">
        <v>61</v>
      </c>
      <c r="E416" s="331" t="s">
        <v>77</v>
      </c>
      <c r="F416" s="338">
        <v>0.60799999999999998</v>
      </c>
      <c r="G416" s="330" t="s">
        <v>60</v>
      </c>
      <c r="H416" s="330" t="s">
        <v>2340</v>
      </c>
      <c r="I416" s="331" t="s">
        <v>2341</v>
      </c>
      <c r="J416" s="333" t="s">
        <v>491</v>
      </c>
      <c r="K416" s="329">
        <v>44627</v>
      </c>
      <c r="L416" s="332">
        <v>-10.26</v>
      </c>
      <c r="M416" s="331" t="s">
        <v>492</v>
      </c>
      <c r="N416" s="332">
        <v>-5.41</v>
      </c>
      <c r="O416" s="332">
        <v>4.4800000000000004</v>
      </c>
      <c r="P416" s="90">
        <f t="shared" si="18"/>
        <v>451</v>
      </c>
      <c r="Q416" s="90">
        <f t="shared" si="19"/>
        <v>463</v>
      </c>
      <c r="R416" s="90">
        <f t="shared" si="20"/>
        <v>408</v>
      </c>
    </row>
    <row r="417" spans="1:18" ht="22.5">
      <c r="A417" s="329">
        <v>44105</v>
      </c>
      <c r="B417" s="330" t="s">
        <v>375</v>
      </c>
      <c r="C417" s="330" t="s">
        <v>60</v>
      </c>
      <c r="D417" s="331" t="s">
        <v>61</v>
      </c>
      <c r="E417" s="331" t="s">
        <v>67</v>
      </c>
      <c r="F417" s="332">
        <v>62.47</v>
      </c>
      <c r="G417" s="330" t="s">
        <v>376</v>
      </c>
      <c r="H417" s="330" t="s">
        <v>60</v>
      </c>
      <c r="I417" s="331" t="s">
        <v>377</v>
      </c>
      <c r="J417" s="333" t="s">
        <v>491</v>
      </c>
      <c r="K417" s="329">
        <v>44105</v>
      </c>
      <c r="L417" s="332">
        <v>8.09</v>
      </c>
      <c r="M417" s="331" t="s">
        <v>492</v>
      </c>
      <c r="N417" s="332">
        <v>8.09</v>
      </c>
      <c r="O417" s="332">
        <v>4.41</v>
      </c>
      <c r="P417" s="90">
        <f t="shared" si="18"/>
        <v>363</v>
      </c>
      <c r="Q417" s="90">
        <f t="shared" si="19"/>
        <v>346</v>
      </c>
      <c r="R417" s="90">
        <f t="shared" si="20"/>
        <v>409</v>
      </c>
    </row>
    <row r="418" spans="1:18">
      <c r="A418" s="329">
        <v>44889</v>
      </c>
      <c r="B418" s="330" t="s">
        <v>2028</v>
      </c>
      <c r="C418" s="330" t="s">
        <v>2029</v>
      </c>
      <c r="D418" s="331" t="s">
        <v>61</v>
      </c>
      <c r="E418" s="331" t="s">
        <v>77</v>
      </c>
      <c r="F418" s="332">
        <v>1263.31</v>
      </c>
      <c r="G418" s="330" t="s">
        <v>2030</v>
      </c>
      <c r="H418" s="330" t="s">
        <v>60</v>
      </c>
      <c r="I418" s="331" t="s">
        <v>2031</v>
      </c>
      <c r="J418" s="333" t="s">
        <v>491</v>
      </c>
      <c r="K418" s="329">
        <v>44889</v>
      </c>
      <c r="L418" s="332">
        <v>3.45</v>
      </c>
      <c r="M418" s="331" t="s">
        <v>492</v>
      </c>
      <c r="N418" s="332">
        <v>4.17</v>
      </c>
      <c r="O418" s="332">
        <v>4.17</v>
      </c>
      <c r="P418" s="90">
        <f t="shared" si="18"/>
        <v>389</v>
      </c>
      <c r="Q418" s="90">
        <f t="shared" si="19"/>
        <v>387</v>
      </c>
      <c r="R418" s="90">
        <f t="shared" si="20"/>
        <v>410</v>
      </c>
    </row>
    <row r="419" spans="1:18">
      <c r="A419" s="329">
        <v>44165</v>
      </c>
      <c r="B419" s="330" t="s">
        <v>2725</v>
      </c>
      <c r="C419" s="330" t="s">
        <v>2726</v>
      </c>
      <c r="D419" s="331" t="s">
        <v>61</v>
      </c>
      <c r="E419" s="331" t="s">
        <v>77</v>
      </c>
      <c r="F419" s="332">
        <v>12.99</v>
      </c>
      <c r="G419" s="330" t="s">
        <v>60</v>
      </c>
      <c r="H419" s="330" t="s">
        <v>60</v>
      </c>
      <c r="I419" s="331" t="s">
        <v>2727</v>
      </c>
      <c r="J419" s="333" t="s">
        <v>491</v>
      </c>
      <c r="K419" s="329">
        <v>44165</v>
      </c>
      <c r="L419" s="332">
        <v>-64.97</v>
      </c>
      <c r="M419" s="331" t="s">
        <v>492</v>
      </c>
      <c r="N419" s="332">
        <v>-61.28</v>
      </c>
      <c r="O419" s="332">
        <v>4.04</v>
      </c>
      <c r="P419" s="90">
        <f t="shared" si="18"/>
        <v>555</v>
      </c>
      <c r="Q419" s="90">
        <f t="shared" si="19"/>
        <v>556</v>
      </c>
      <c r="R419" s="90">
        <f t="shared" si="20"/>
        <v>411</v>
      </c>
    </row>
    <row r="420" spans="1:18">
      <c r="A420" s="329">
        <v>44057</v>
      </c>
      <c r="B420" s="330" t="s">
        <v>2161</v>
      </c>
      <c r="C420" s="330" t="s">
        <v>2162</v>
      </c>
      <c r="D420" s="331" t="s">
        <v>61</v>
      </c>
      <c r="E420" s="331" t="s">
        <v>67</v>
      </c>
      <c r="F420" s="332">
        <v>6.56</v>
      </c>
      <c r="G420" s="330" t="s">
        <v>60</v>
      </c>
      <c r="H420" s="330" t="s">
        <v>2163</v>
      </c>
      <c r="I420" s="331" t="s">
        <v>2164</v>
      </c>
      <c r="J420" s="333" t="s">
        <v>491</v>
      </c>
      <c r="K420" s="329">
        <v>44057</v>
      </c>
      <c r="L420" s="338">
        <v>0.57099999999999995</v>
      </c>
      <c r="M420" s="331" t="s">
        <v>492</v>
      </c>
      <c r="N420" s="332">
        <v>17.329999999999998</v>
      </c>
      <c r="O420" s="332">
        <v>3.53</v>
      </c>
      <c r="P420" s="90">
        <f t="shared" si="18"/>
        <v>296</v>
      </c>
      <c r="Q420" s="90">
        <f t="shared" si="19"/>
        <v>418</v>
      </c>
      <c r="R420" s="90">
        <f t="shared" si="20"/>
        <v>412</v>
      </c>
    </row>
    <row r="421" spans="1:18">
      <c r="A421" s="329">
        <v>44881</v>
      </c>
      <c r="B421" s="330" t="s">
        <v>2113</v>
      </c>
      <c r="C421" s="330" t="s">
        <v>2114</v>
      </c>
      <c r="D421" s="331" t="s">
        <v>61</v>
      </c>
      <c r="E421" s="331" t="s">
        <v>77</v>
      </c>
      <c r="F421" s="332">
        <v>193.51</v>
      </c>
      <c r="G421" s="330" t="s">
        <v>2115</v>
      </c>
      <c r="H421" s="330" t="s">
        <v>2116</v>
      </c>
      <c r="I421" s="331" t="s">
        <v>2117</v>
      </c>
      <c r="J421" s="333" t="s">
        <v>491</v>
      </c>
      <c r="K421" s="329">
        <v>44881</v>
      </c>
      <c r="L421" s="332">
        <v>1.51</v>
      </c>
      <c r="M421" s="331" t="s">
        <v>492</v>
      </c>
      <c r="N421" s="332">
        <v>2.42</v>
      </c>
      <c r="O421" s="332">
        <v>3.35</v>
      </c>
      <c r="P421" s="90">
        <f t="shared" si="18"/>
        <v>411</v>
      </c>
      <c r="Q421" s="90">
        <f t="shared" si="19"/>
        <v>407</v>
      </c>
      <c r="R421" s="90">
        <f t="shared" si="20"/>
        <v>413</v>
      </c>
    </row>
    <row r="422" spans="1:18">
      <c r="A422" s="329">
        <v>44732</v>
      </c>
      <c r="B422" s="330" t="s">
        <v>1277</v>
      </c>
      <c r="C422" s="330" t="s">
        <v>1278</v>
      </c>
      <c r="D422" s="331" t="s">
        <v>61</v>
      </c>
      <c r="E422" s="331" t="s">
        <v>77</v>
      </c>
      <c r="F422" s="332">
        <v>457.49</v>
      </c>
      <c r="G422" s="330" t="s">
        <v>1690</v>
      </c>
      <c r="H422" s="330" t="s">
        <v>1280</v>
      </c>
      <c r="I422" s="331" t="s">
        <v>1691</v>
      </c>
      <c r="J422" s="333" t="s">
        <v>491</v>
      </c>
      <c r="K422" s="329">
        <v>44732</v>
      </c>
      <c r="L422" s="332">
        <v>14.09</v>
      </c>
      <c r="M422" s="331" t="s">
        <v>492</v>
      </c>
      <c r="N422" s="342">
        <v>0</v>
      </c>
      <c r="O422" s="332">
        <v>3.03</v>
      </c>
      <c r="P422" s="90">
        <f t="shared" si="18"/>
        <v>425</v>
      </c>
      <c r="Q422" s="90">
        <f t="shared" si="19"/>
        <v>301</v>
      </c>
      <c r="R422" s="90">
        <f t="shared" si="20"/>
        <v>414</v>
      </c>
    </row>
    <row r="423" spans="1:18">
      <c r="A423" s="329">
        <v>44308</v>
      </c>
      <c r="B423" s="330" t="s">
        <v>2062</v>
      </c>
      <c r="C423" s="330" t="s">
        <v>2063</v>
      </c>
      <c r="D423" s="331" t="s">
        <v>61</v>
      </c>
      <c r="E423" s="331" t="s">
        <v>77</v>
      </c>
      <c r="F423" s="338">
        <v>0.28999999999999998</v>
      </c>
      <c r="G423" s="330" t="s">
        <v>2064</v>
      </c>
      <c r="H423" s="330" t="s">
        <v>2065</v>
      </c>
      <c r="I423" s="331" t="s">
        <v>2066</v>
      </c>
      <c r="J423" s="333" t="s">
        <v>491</v>
      </c>
      <c r="K423" s="329">
        <v>44308</v>
      </c>
      <c r="L423" s="332">
        <v>3</v>
      </c>
      <c r="M423" s="331" t="s">
        <v>492</v>
      </c>
      <c r="N423" s="332">
        <v>3</v>
      </c>
      <c r="O423" s="332">
        <v>3</v>
      </c>
      <c r="P423" s="90">
        <f t="shared" si="18"/>
        <v>405</v>
      </c>
      <c r="Q423" s="90">
        <f t="shared" si="19"/>
        <v>395</v>
      </c>
      <c r="R423" s="90">
        <f t="shared" si="20"/>
        <v>415</v>
      </c>
    </row>
    <row r="424" spans="1:18">
      <c r="A424" s="329">
        <v>44883</v>
      </c>
      <c r="B424" s="330" t="s">
        <v>2189</v>
      </c>
      <c r="C424" s="330" t="s">
        <v>2190</v>
      </c>
      <c r="D424" s="331" t="s">
        <v>61</v>
      </c>
      <c r="E424" s="331" t="s">
        <v>67</v>
      </c>
      <c r="F424" s="332">
        <v>16.04</v>
      </c>
      <c r="G424" s="330" t="s">
        <v>2191</v>
      </c>
      <c r="H424" s="330" t="s">
        <v>2192</v>
      </c>
      <c r="I424" s="331" t="s">
        <v>2193</v>
      </c>
      <c r="J424" s="333" t="s">
        <v>491</v>
      </c>
      <c r="K424" s="329">
        <v>44883</v>
      </c>
      <c r="L424" s="338">
        <v>-3.7999999999999999E-2</v>
      </c>
      <c r="M424" s="331" t="s">
        <v>492</v>
      </c>
      <c r="N424" s="332">
        <v>1.49</v>
      </c>
      <c r="O424" s="332">
        <v>2.74</v>
      </c>
      <c r="P424" s="90">
        <f t="shared" si="18"/>
        <v>416</v>
      </c>
      <c r="Q424" s="90">
        <f t="shared" si="19"/>
        <v>425</v>
      </c>
      <c r="R424" s="90">
        <f t="shared" si="20"/>
        <v>416</v>
      </c>
    </row>
    <row r="425" spans="1:18">
      <c r="A425" s="329">
        <v>44550</v>
      </c>
      <c r="B425" s="330" t="s">
        <v>2165</v>
      </c>
      <c r="C425" s="330" t="s">
        <v>2166</v>
      </c>
      <c r="D425" s="331" t="s">
        <v>61</v>
      </c>
      <c r="E425" s="331" t="s">
        <v>67</v>
      </c>
      <c r="F425" s="332">
        <v>249.07</v>
      </c>
      <c r="G425" s="330" t="s">
        <v>2167</v>
      </c>
      <c r="H425" s="330" t="s">
        <v>2168</v>
      </c>
      <c r="I425" s="331" t="s">
        <v>2169</v>
      </c>
      <c r="J425" s="333" t="s">
        <v>491</v>
      </c>
      <c r="K425" s="329">
        <v>44550</v>
      </c>
      <c r="L425" s="338">
        <v>0.45200000000000001</v>
      </c>
      <c r="M425" s="331" t="s">
        <v>492</v>
      </c>
      <c r="N425" s="332">
        <v>-10.47</v>
      </c>
      <c r="O425" s="332">
        <v>2.72</v>
      </c>
      <c r="P425" s="90">
        <f t="shared" si="18"/>
        <v>468</v>
      </c>
      <c r="Q425" s="90">
        <f t="shared" si="19"/>
        <v>419</v>
      </c>
      <c r="R425" s="90">
        <f t="shared" si="20"/>
        <v>417</v>
      </c>
    </row>
    <row r="426" spans="1:18" ht="22.5">
      <c r="A426" s="329">
        <v>44586</v>
      </c>
      <c r="B426" s="330" t="s">
        <v>2228</v>
      </c>
      <c r="C426" s="330" t="s">
        <v>2229</v>
      </c>
      <c r="D426" s="331" t="s">
        <v>61</v>
      </c>
      <c r="E426" s="331" t="s">
        <v>77</v>
      </c>
      <c r="F426" s="332">
        <v>12.84</v>
      </c>
      <c r="G426" s="330" t="s">
        <v>2230</v>
      </c>
      <c r="H426" s="330" t="s">
        <v>2231</v>
      </c>
      <c r="I426" s="331" t="s">
        <v>2232</v>
      </c>
      <c r="J426" s="333" t="s">
        <v>491</v>
      </c>
      <c r="K426" s="329">
        <v>44586</v>
      </c>
      <c r="L426" s="332">
        <v>-2.13</v>
      </c>
      <c r="M426" s="331" t="s">
        <v>492</v>
      </c>
      <c r="N426" s="332">
        <v>-6.5</v>
      </c>
      <c r="O426" s="332">
        <v>2.68</v>
      </c>
      <c r="P426" s="90">
        <f t="shared" si="18"/>
        <v>455</v>
      </c>
      <c r="Q426" s="90">
        <f t="shared" si="19"/>
        <v>435</v>
      </c>
      <c r="R426" s="90">
        <f t="shared" si="20"/>
        <v>418</v>
      </c>
    </row>
    <row r="427" spans="1:18">
      <c r="A427" s="329">
        <v>44907</v>
      </c>
      <c r="B427" s="330" t="s">
        <v>1793</v>
      </c>
      <c r="C427" s="330" t="s">
        <v>1794</v>
      </c>
      <c r="D427" s="331" t="s">
        <v>61</v>
      </c>
      <c r="E427" s="331" t="s">
        <v>77</v>
      </c>
      <c r="F427" s="332">
        <v>376.74</v>
      </c>
      <c r="G427" s="330" t="s">
        <v>1795</v>
      </c>
      <c r="H427" s="330" t="s">
        <v>60</v>
      </c>
      <c r="I427" s="331" t="s">
        <v>1796</v>
      </c>
      <c r="J427" s="333" t="s">
        <v>491</v>
      </c>
      <c r="K427" s="329">
        <v>44907</v>
      </c>
      <c r="L427" s="332">
        <v>10.63</v>
      </c>
      <c r="M427" s="331" t="s">
        <v>492</v>
      </c>
      <c r="N427" s="332">
        <v>7.92</v>
      </c>
      <c r="O427" s="332">
        <v>2.48</v>
      </c>
      <c r="P427" s="90">
        <f t="shared" si="18"/>
        <v>364</v>
      </c>
      <c r="Q427" s="90">
        <f t="shared" si="19"/>
        <v>330</v>
      </c>
      <c r="R427" s="90">
        <f t="shared" si="20"/>
        <v>419</v>
      </c>
    </row>
    <row r="428" spans="1:18">
      <c r="A428" s="329">
        <v>44707</v>
      </c>
      <c r="B428" s="330" t="s">
        <v>2094</v>
      </c>
      <c r="C428" s="330" t="s">
        <v>60</v>
      </c>
      <c r="D428" s="331" t="s">
        <v>61</v>
      </c>
      <c r="E428" s="331" t="s">
        <v>67</v>
      </c>
      <c r="F428" s="332">
        <v>62.81</v>
      </c>
      <c r="G428" s="330" t="s">
        <v>2095</v>
      </c>
      <c r="H428" s="330" t="s">
        <v>154</v>
      </c>
      <c r="I428" s="331" t="s">
        <v>2096</v>
      </c>
      <c r="J428" s="333" t="s">
        <v>491</v>
      </c>
      <c r="K428" s="329">
        <v>44707</v>
      </c>
      <c r="L428" s="332">
        <v>1.72</v>
      </c>
      <c r="M428" s="331" t="s">
        <v>492</v>
      </c>
      <c r="N428" s="332">
        <v>1.72</v>
      </c>
      <c r="O428" s="332">
        <v>2.4</v>
      </c>
      <c r="P428" s="90">
        <f t="shared" si="18"/>
        <v>413</v>
      </c>
      <c r="Q428" s="90">
        <f t="shared" si="19"/>
        <v>402</v>
      </c>
      <c r="R428" s="90">
        <f t="shared" si="20"/>
        <v>420</v>
      </c>
    </row>
    <row r="429" spans="1:18">
      <c r="A429" s="329">
        <v>44560</v>
      </c>
      <c r="B429" s="330" t="s">
        <v>1573</v>
      </c>
      <c r="C429" s="330" t="s">
        <v>1574</v>
      </c>
      <c r="D429" s="331" t="s">
        <v>61</v>
      </c>
      <c r="E429" s="331" t="s">
        <v>733</v>
      </c>
      <c r="F429" s="332">
        <v>10.39</v>
      </c>
      <c r="G429" s="330" t="s">
        <v>1575</v>
      </c>
      <c r="H429" s="330" t="s">
        <v>60</v>
      </c>
      <c r="I429" s="331" t="s">
        <v>1576</v>
      </c>
      <c r="J429" s="333" t="s">
        <v>491</v>
      </c>
      <c r="K429" s="329">
        <v>44560</v>
      </c>
      <c r="L429" s="332">
        <v>19.21</v>
      </c>
      <c r="M429" s="331" t="s">
        <v>492</v>
      </c>
      <c r="N429" s="332">
        <v>19.21</v>
      </c>
      <c r="O429" s="332">
        <v>2.37</v>
      </c>
      <c r="P429" s="90">
        <f t="shared" si="18"/>
        <v>286</v>
      </c>
      <c r="Q429" s="90">
        <f t="shared" si="19"/>
        <v>270</v>
      </c>
      <c r="R429" s="90">
        <f t="shared" si="20"/>
        <v>421</v>
      </c>
    </row>
    <row r="430" spans="1:18">
      <c r="A430" s="329">
        <v>44824</v>
      </c>
      <c r="B430" s="330" t="s">
        <v>1859</v>
      </c>
      <c r="C430" s="330" t="s">
        <v>1860</v>
      </c>
      <c r="D430" s="331" t="s">
        <v>61</v>
      </c>
      <c r="E430" s="331" t="s">
        <v>67</v>
      </c>
      <c r="F430" s="332">
        <v>510.77</v>
      </c>
      <c r="G430" s="330" t="s">
        <v>1861</v>
      </c>
      <c r="H430" s="330" t="s">
        <v>60</v>
      </c>
      <c r="I430" s="331" t="s">
        <v>1862</v>
      </c>
      <c r="J430" s="333" t="s">
        <v>491</v>
      </c>
      <c r="K430" s="329">
        <v>44824</v>
      </c>
      <c r="L430" s="332">
        <v>7.8</v>
      </c>
      <c r="M430" s="331" t="s">
        <v>492</v>
      </c>
      <c r="N430" s="332">
        <v>6.58</v>
      </c>
      <c r="O430" s="332">
        <v>2.35</v>
      </c>
      <c r="P430" s="90">
        <f t="shared" si="18"/>
        <v>374</v>
      </c>
      <c r="Q430" s="90">
        <f t="shared" si="19"/>
        <v>348</v>
      </c>
      <c r="R430" s="90">
        <f t="shared" si="20"/>
        <v>422</v>
      </c>
    </row>
    <row r="431" spans="1:18" ht="45">
      <c r="A431" s="329">
        <v>44916</v>
      </c>
      <c r="B431" s="330" t="s">
        <v>747</v>
      </c>
      <c r="C431" s="330" t="s">
        <v>748</v>
      </c>
      <c r="D431" s="331" t="s">
        <v>61</v>
      </c>
      <c r="E431" s="331" t="s">
        <v>77</v>
      </c>
      <c r="F431" s="332">
        <v>107.97</v>
      </c>
      <c r="G431" s="330" t="s">
        <v>749</v>
      </c>
      <c r="H431" s="330" t="s">
        <v>750</v>
      </c>
      <c r="I431" s="331" t="s">
        <v>751</v>
      </c>
      <c r="J431" s="333" t="s">
        <v>491</v>
      </c>
      <c r="K431" s="329">
        <v>44916</v>
      </c>
      <c r="L431" s="332">
        <v>88.86</v>
      </c>
      <c r="M431" s="331" t="s">
        <v>492</v>
      </c>
      <c r="N431" s="332">
        <v>77.760000000000005</v>
      </c>
      <c r="O431" s="332">
        <v>2.08</v>
      </c>
      <c r="P431" s="90">
        <f t="shared" si="18"/>
        <v>75</v>
      </c>
      <c r="Q431" s="90">
        <f t="shared" si="19"/>
        <v>60</v>
      </c>
      <c r="R431" s="90">
        <f t="shared" si="20"/>
        <v>423</v>
      </c>
    </row>
    <row r="432" spans="1:18">
      <c r="A432" s="329">
        <v>44896</v>
      </c>
      <c r="B432" s="330" t="s">
        <v>2132</v>
      </c>
      <c r="C432" s="330" t="s">
        <v>2133</v>
      </c>
      <c r="D432" s="331" t="s">
        <v>61</v>
      </c>
      <c r="E432" s="331" t="s">
        <v>67</v>
      </c>
      <c r="F432" s="332">
        <v>30.91</v>
      </c>
      <c r="G432" s="330" t="s">
        <v>2134</v>
      </c>
      <c r="H432" s="330" t="s">
        <v>2135</v>
      </c>
      <c r="I432" s="331" t="s">
        <v>2136</v>
      </c>
      <c r="J432" s="333" t="s">
        <v>491</v>
      </c>
      <c r="K432" s="329">
        <v>44896</v>
      </c>
      <c r="L432" s="332">
        <v>1.27</v>
      </c>
      <c r="M432" s="331" t="s">
        <v>492</v>
      </c>
      <c r="N432" s="332">
        <v>3.89</v>
      </c>
      <c r="O432" s="332">
        <v>1.91</v>
      </c>
      <c r="P432" s="90">
        <f t="shared" si="18"/>
        <v>394</v>
      </c>
      <c r="Q432" s="90">
        <f t="shared" si="19"/>
        <v>411</v>
      </c>
      <c r="R432" s="90">
        <f t="shared" si="20"/>
        <v>424</v>
      </c>
    </row>
    <row r="433" spans="1:18">
      <c r="A433" s="329">
        <v>44795</v>
      </c>
      <c r="B433" s="330" t="s">
        <v>2205</v>
      </c>
      <c r="C433" s="330" t="s">
        <v>60</v>
      </c>
      <c r="D433" s="331" t="s">
        <v>61</v>
      </c>
      <c r="E433" s="331" t="s">
        <v>67</v>
      </c>
      <c r="F433" s="332">
        <v>239.34</v>
      </c>
      <c r="G433" s="330" t="s">
        <v>2206</v>
      </c>
      <c r="H433" s="330" t="s">
        <v>60</v>
      </c>
      <c r="I433" s="331" t="s">
        <v>2207</v>
      </c>
      <c r="J433" s="333" t="s">
        <v>491</v>
      </c>
      <c r="K433" s="329">
        <v>44795</v>
      </c>
      <c r="L433" s="338">
        <v>-0.68600000000000005</v>
      </c>
      <c r="M433" s="331" t="s">
        <v>492</v>
      </c>
      <c r="N433" s="332">
        <v>-2.76</v>
      </c>
      <c r="O433" s="332">
        <v>1.73</v>
      </c>
      <c r="P433" s="90">
        <f t="shared" si="18"/>
        <v>441</v>
      </c>
      <c r="Q433" s="90">
        <f t="shared" si="19"/>
        <v>429</v>
      </c>
      <c r="R433" s="90">
        <f t="shared" si="20"/>
        <v>425</v>
      </c>
    </row>
    <row r="434" spans="1:18">
      <c r="A434" s="329">
        <v>44043</v>
      </c>
      <c r="B434" s="330" t="s">
        <v>2032</v>
      </c>
      <c r="C434" s="330" t="s">
        <v>2033</v>
      </c>
      <c r="D434" s="331" t="s">
        <v>61</v>
      </c>
      <c r="E434" s="331" t="s">
        <v>77</v>
      </c>
      <c r="F434" s="332">
        <v>15.77</v>
      </c>
      <c r="G434" s="330" t="s">
        <v>60</v>
      </c>
      <c r="H434" s="330" t="s">
        <v>60</v>
      </c>
      <c r="I434" s="331" t="s">
        <v>2034</v>
      </c>
      <c r="J434" s="333" t="s">
        <v>491</v>
      </c>
      <c r="K434" s="329">
        <v>44043</v>
      </c>
      <c r="L434" s="332">
        <v>3.43</v>
      </c>
      <c r="M434" s="331" t="s">
        <v>492</v>
      </c>
      <c r="N434" s="332">
        <v>5.23</v>
      </c>
      <c r="O434" s="332">
        <v>1.69</v>
      </c>
      <c r="P434" s="90">
        <f t="shared" si="18"/>
        <v>386</v>
      </c>
      <c r="Q434" s="90">
        <f t="shared" si="19"/>
        <v>388</v>
      </c>
      <c r="R434" s="90">
        <f t="shared" si="20"/>
        <v>426</v>
      </c>
    </row>
    <row r="435" spans="1:18">
      <c r="A435" s="329">
        <v>44182</v>
      </c>
      <c r="B435" s="330" t="s">
        <v>2384</v>
      </c>
      <c r="C435" s="330" t="s">
        <v>2385</v>
      </c>
      <c r="D435" s="331" t="s">
        <v>61</v>
      </c>
      <c r="E435" s="331" t="s">
        <v>67</v>
      </c>
      <c r="F435" s="332">
        <v>36.07</v>
      </c>
      <c r="G435" s="330" t="s">
        <v>2386</v>
      </c>
      <c r="H435" s="330" t="s">
        <v>2387</v>
      </c>
      <c r="I435" s="331" t="s">
        <v>2388</v>
      </c>
      <c r="J435" s="333" t="s">
        <v>491</v>
      </c>
      <c r="K435" s="329">
        <v>44182</v>
      </c>
      <c r="L435" s="332">
        <v>-14.11</v>
      </c>
      <c r="M435" s="331" t="s">
        <v>492</v>
      </c>
      <c r="N435" s="332">
        <v>-5.88</v>
      </c>
      <c r="O435" s="332">
        <v>1.59</v>
      </c>
      <c r="P435" s="90">
        <f t="shared" si="18"/>
        <v>453</v>
      </c>
      <c r="Q435" s="90">
        <f t="shared" si="19"/>
        <v>474</v>
      </c>
      <c r="R435" s="90">
        <f t="shared" si="20"/>
        <v>427</v>
      </c>
    </row>
    <row r="436" spans="1:18">
      <c r="A436" s="329">
        <v>44092</v>
      </c>
      <c r="B436" s="330" t="s">
        <v>2118</v>
      </c>
      <c r="C436" s="330" t="s">
        <v>2119</v>
      </c>
      <c r="D436" s="331" t="s">
        <v>61</v>
      </c>
      <c r="E436" s="331" t="s">
        <v>67</v>
      </c>
      <c r="F436" s="332">
        <v>233.46</v>
      </c>
      <c r="G436" s="330" t="s">
        <v>2120</v>
      </c>
      <c r="H436" s="330" t="s">
        <v>2121</v>
      </c>
      <c r="I436" s="331" t="s">
        <v>2122</v>
      </c>
      <c r="J436" s="333" t="s">
        <v>491</v>
      </c>
      <c r="K436" s="329">
        <v>44092</v>
      </c>
      <c r="L436" s="332">
        <v>1.42</v>
      </c>
      <c r="M436" s="331" t="s">
        <v>492</v>
      </c>
      <c r="N436" s="332">
        <v>1.42</v>
      </c>
      <c r="O436" s="332">
        <v>1.42</v>
      </c>
      <c r="P436" s="90">
        <f t="shared" si="18"/>
        <v>417</v>
      </c>
      <c r="Q436" s="90">
        <f t="shared" si="19"/>
        <v>408</v>
      </c>
      <c r="R436" s="90">
        <f t="shared" si="20"/>
        <v>428</v>
      </c>
    </row>
    <row r="437" spans="1:18">
      <c r="A437" s="329">
        <v>44405</v>
      </c>
      <c r="B437" s="330" t="s">
        <v>1743</v>
      </c>
      <c r="C437" s="330" t="s">
        <v>1744</v>
      </c>
      <c r="D437" s="331" t="s">
        <v>61</v>
      </c>
      <c r="E437" s="331" t="s">
        <v>67</v>
      </c>
      <c r="F437" s="332">
        <v>3727.65</v>
      </c>
      <c r="G437" s="330" t="s">
        <v>190</v>
      </c>
      <c r="H437" s="330" t="s">
        <v>60</v>
      </c>
      <c r="I437" s="331" t="s">
        <v>1745</v>
      </c>
      <c r="J437" s="333" t="s">
        <v>491</v>
      </c>
      <c r="K437" s="329">
        <v>44405</v>
      </c>
      <c r="L437" s="332">
        <v>12.31</v>
      </c>
      <c r="M437" s="331" t="s">
        <v>492</v>
      </c>
      <c r="N437" s="332">
        <v>10.199999999999999</v>
      </c>
      <c r="O437" s="332">
        <v>1.41</v>
      </c>
      <c r="P437" s="90">
        <f t="shared" si="18"/>
        <v>345</v>
      </c>
      <c r="Q437" s="90">
        <f t="shared" si="19"/>
        <v>316</v>
      </c>
      <c r="R437" s="90">
        <f t="shared" si="20"/>
        <v>429</v>
      </c>
    </row>
    <row r="438" spans="1:18" ht="22.5">
      <c r="A438" s="329">
        <v>44244</v>
      </c>
      <c r="B438" s="330" t="s">
        <v>2403</v>
      </c>
      <c r="C438" s="330" t="s">
        <v>2404</v>
      </c>
      <c r="D438" s="331" t="s">
        <v>61</v>
      </c>
      <c r="E438" s="331" t="s">
        <v>67</v>
      </c>
      <c r="F438" s="332">
        <v>28.13</v>
      </c>
      <c r="G438" s="330" t="s">
        <v>2405</v>
      </c>
      <c r="H438" s="330" t="s">
        <v>2406</v>
      </c>
      <c r="I438" s="331" t="s">
        <v>2407</v>
      </c>
      <c r="J438" s="333" t="s">
        <v>491</v>
      </c>
      <c r="K438" s="329">
        <v>44244</v>
      </c>
      <c r="L438" s="332">
        <v>-15.12</v>
      </c>
      <c r="M438" s="331" t="s">
        <v>492</v>
      </c>
      <c r="N438" s="332">
        <v>-15.12</v>
      </c>
      <c r="O438" s="332">
        <v>1.1599999999999999</v>
      </c>
      <c r="P438" s="90">
        <f t="shared" si="18"/>
        <v>477</v>
      </c>
      <c r="Q438" s="90">
        <f t="shared" si="19"/>
        <v>478</v>
      </c>
      <c r="R438" s="90">
        <f t="shared" si="20"/>
        <v>430</v>
      </c>
    </row>
    <row r="439" spans="1:18" ht="22.5">
      <c r="A439" s="329">
        <v>44630</v>
      </c>
      <c r="B439" s="330" t="s">
        <v>2156</v>
      </c>
      <c r="C439" s="330" t="s">
        <v>2157</v>
      </c>
      <c r="D439" s="331" t="s">
        <v>61</v>
      </c>
      <c r="E439" s="331" t="s">
        <v>67</v>
      </c>
      <c r="F439" s="332">
        <v>332.76</v>
      </c>
      <c r="G439" s="330" t="s">
        <v>2158</v>
      </c>
      <c r="H439" s="330" t="s">
        <v>2159</v>
      </c>
      <c r="I439" s="331" t="s">
        <v>2160</v>
      </c>
      <c r="J439" s="333" t="s">
        <v>491</v>
      </c>
      <c r="K439" s="329">
        <v>44630</v>
      </c>
      <c r="L439" s="338">
        <v>0.60399999999999998</v>
      </c>
      <c r="M439" s="331" t="s">
        <v>492</v>
      </c>
      <c r="N439" s="338">
        <v>0.80700000000000005</v>
      </c>
      <c r="O439" s="332">
        <v>1.01</v>
      </c>
      <c r="P439" s="90">
        <f t="shared" si="18"/>
        <v>419</v>
      </c>
      <c r="Q439" s="90">
        <f t="shared" si="19"/>
        <v>417</v>
      </c>
      <c r="R439" s="90">
        <f t="shared" si="20"/>
        <v>431</v>
      </c>
    </row>
    <row r="440" spans="1:18">
      <c r="A440" s="329">
        <v>44422</v>
      </c>
      <c r="B440" s="330" t="s">
        <v>2297</v>
      </c>
      <c r="C440" s="330" t="s">
        <v>2298</v>
      </c>
      <c r="D440" s="331" t="s">
        <v>61</v>
      </c>
      <c r="E440" s="331" t="s">
        <v>67</v>
      </c>
      <c r="F440" s="332">
        <v>6185.8</v>
      </c>
      <c r="G440" s="330" t="s">
        <v>2299</v>
      </c>
      <c r="H440" s="330" t="s">
        <v>60</v>
      </c>
      <c r="I440" s="331" t="s">
        <v>2300</v>
      </c>
      <c r="J440" s="333" t="s">
        <v>491</v>
      </c>
      <c r="K440" s="329">
        <v>44422</v>
      </c>
      <c r="L440" s="332">
        <v>-7.19</v>
      </c>
      <c r="M440" s="331" t="s">
        <v>492</v>
      </c>
      <c r="N440" s="332">
        <v>-3.01</v>
      </c>
      <c r="O440" s="338">
        <v>0.89500000000000002</v>
      </c>
      <c r="P440" s="90">
        <f t="shared" si="18"/>
        <v>444</v>
      </c>
      <c r="Q440" s="90">
        <f t="shared" si="19"/>
        <v>453</v>
      </c>
      <c r="R440" s="90">
        <f t="shared" si="20"/>
        <v>432</v>
      </c>
    </row>
    <row r="441" spans="1:18">
      <c r="A441" s="329">
        <v>44299</v>
      </c>
      <c r="B441" s="330" t="s">
        <v>1480</v>
      </c>
      <c r="C441" s="330" t="s">
        <v>1481</v>
      </c>
      <c r="D441" s="331" t="s">
        <v>61</v>
      </c>
      <c r="E441" s="331" t="s">
        <v>67</v>
      </c>
      <c r="F441" s="332">
        <v>684.86</v>
      </c>
      <c r="G441" s="330" t="s">
        <v>1482</v>
      </c>
      <c r="H441" s="330" t="s">
        <v>1483</v>
      </c>
      <c r="I441" s="331" t="s">
        <v>1484</v>
      </c>
      <c r="J441" s="333" t="s">
        <v>491</v>
      </c>
      <c r="K441" s="329">
        <v>44299</v>
      </c>
      <c r="L441" s="332">
        <v>22.55</v>
      </c>
      <c r="M441" s="331" t="s">
        <v>492</v>
      </c>
      <c r="N441" s="332">
        <v>17.510000000000002</v>
      </c>
      <c r="O441" s="338">
        <v>0.60399999999999998</v>
      </c>
      <c r="P441" s="90">
        <f t="shared" si="18"/>
        <v>295</v>
      </c>
      <c r="Q441" s="90">
        <f t="shared" si="19"/>
        <v>246</v>
      </c>
      <c r="R441" s="90">
        <f t="shared" si="20"/>
        <v>433</v>
      </c>
    </row>
    <row r="442" spans="1:18">
      <c r="A442" s="329">
        <v>43887</v>
      </c>
      <c r="B442" s="330" t="s">
        <v>2024</v>
      </c>
      <c r="C442" s="330" t="s">
        <v>2025</v>
      </c>
      <c r="D442" s="331" t="s">
        <v>61</v>
      </c>
      <c r="E442" s="331" t="s">
        <v>67</v>
      </c>
      <c r="F442" s="332">
        <v>429.35</v>
      </c>
      <c r="G442" s="330" t="s">
        <v>2026</v>
      </c>
      <c r="H442" s="330" t="s">
        <v>60</v>
      </c>
      <c r="I442" s="331" t="s">
        <v>2027</v>
      </c>
      <c r="J442" s="333" t="s">
        <v>491</v>
      </c>
      <c r="K442" s="329">
        <v>43887</v>
      </c>
      <c r="L442" s="332">
        <v>3.47</v>
      </c>
      <c r="M442" s="331" t="s">
        <v>492</v>
      </c>
      <c r="N442" s="332">
        <v>3.6</v>
      </c>
      <c r="O442" s="338">
        <v>0.58099999999999996</v>
      </c>
      <c r="P442" s="90">
        <f t="shared" si="18"/>
        <v>396</v>
      </c>
      <c r="Q442" s="90">
        <f t="shared" si="19"/>
        <v>386</v>
      </c>
      <c r="R442" s="90">
        <f t="shared" si="20"/>
        <v>434</v>
      </c>
    </row>
    <row r="443" spans="1:18">
      <c r="A443" s="329">
        <v>43882</v>
      </c>
      <c r="B443" s="330" t="s">
        <v>1754</v>
      </c>
      <c r="C443" s="330" t="s">
        <v>1755</v>
      </c>
      <c r="D443" s="331" t="s">
        <v>61</v>
      </c>
      <c r="E443" s="331" t="s">
        <v>77</v>
      </c>
      <c r="F443" s="332">
        <v>35.909999999999997</v>
      </c>
      <c r="G443" s="330" t="s">
        <v>60</v>
      </c>
      <c r="H443" s="330" t="s">
        <v>60</v>
      </c>
      <c r="I443" s="331" t="s">
        <v>1756</v>
      </c>
      <c r="J443" s="333" t="s">
        <v>491</v>
      </c>
      <c r="K443" s="329">
        <v>43882</v>
      </c>
      <c r="L443" s="332">
        <v>11.45</v>
      </c>
      <c r="M443" s="331" t="s">
        <v>492</v>
      </c>
      <c r="N443" s="332">
        <v>8.82</v>
      </c>
      <c r="O443" s="338">
        <v>0.54400000000000004</v>
      </c>
      <c r="P443" s="90">
        <f t="shared" si="18"/>
        <v>357</v>
      </c>
      <c r="Q443" s="90">
        <f t="shared" si="19"/>
        <v>320</v>
      </c>
      <c r="R443" s="90">
        <f t="shared" si="20"/>
        <v>435</v>
      </c>
    </row>
    <row r="444" spans="1:18">
      <c r="A444" s="329">
        <v>44273</v>
      </c>
      <c r="B444" s="330" t="s">
        <v>2170</v>
      </c>
      <c r="C444" s="330" t="s">
        <v>2171</v>
      </c>
      <c r="D444" s="331" t="s">
        <v>61</v>
      </c>
      <c r="E444" s="331" t="s">
        <v>67</v>
      </c>
      <c r="F444" s="332">
        <v>32.729999999999997</v>
      </c>
      <c r="G444" s="330" t="s">
        <v>2172</v>
      </c>
      <c r="H444" s="330" t="s">
        <v>60</v>
      </c>
      <c r="I444" s="331" t="s">
        <v>2173</v>
      </c>
      <c r="J444" s="333" t="s">
        <v>491</v>
      </c>
      <c r="K444" s="329">
        <v>44273</v>
      </c>
      <c r="L444" s="338">
        <v>0.28199999999999997</v>
      </c>
      <c r="M444" s="331" t="s">
        <v>492</v>
      </c>
      <c r="N444" s="338">
        <v>0.28199999999999997</v>
      </c>
      <c r="O444" s="338">
        <v>0.28199999999999997</v>
      </c>
      <c r="P444" s="90">
        <f t="shared" si="18"/>
        <v>424</v>
      </c>
      <c r="Q444" s="90">
        <f t="shared" si="19"/>
        <v>420</v>
      </c>
      <c r="R444" s="90">
        <f t="shared" si="20"/>
        <v>436</v>
      </c>
    </row>
    <row r="445" spans="1:18">
      <c r="A445" s="329">
        <v>44712</v>
      </c>
      <c r="B445" s="330" t="s">
        <v>2152</v>
      </c>
      <c r="C445" s="330" t="s">
        <v>2153</v>
      </c>
      <c r="D445" s="331" t="s">
        <v>61</v>
      </c>
      <c r="E445" s="331" t="s">
        <v>77</v>
      </c>
      <c r="F445" s="332">
        <v>24.07</v>
      </c>
      <c r="G445" s="330" t="s">
        <v>2154</v>
      </c>
      <c r="H445" s="330" t="s">
        <v>60</v>
      </c>
      <c r="I445" s="331" t="s">
        <v>2155</v>
      </c>
      <c r="J445" s="333" t="s">
        <v>491</v>
      </c>
      <c r="K445" s="329">
        <v>44712</v>
      </c>
      <c r="L445" s="338">
        <v>0.81799999999999995</v>
      </c>
      <c r="M445" s="331" t="s">
        <v>492</v>
      </c>
      <c r="N445" s="338">
        <v>-8.6999999999999994E-2</v>
      </c>
      <c r="O445" s="338">
        <v>0.121</v>
      </c>
      <c r="P445" s="90">
        <f t="shared" si="18"/>
        <v>431</v>
      </c>
      <c r="Q445" s="90">
        <f t="shared" si="19"/>
        <v>416</v>
      </c>
      <c r="R445" s="90">
        <f t="shared" si="20"/>
        <v>437</v>
      </c>
    </row>
    <row r="446" spans="1:18" ht="33.75">
      <c r="A446" s="329">
        <v>44855</v>
      </c>
      <c r="B446" s="330" t="s">
        <v>2139</v>
      </c>
      <c r="C446" s="330" t="s">
        <v>2140</v>
      </c>
      <c r="D446" s="331" t="s">
        <v>61</v>
      </c>
      <c r="E446" s="331" t="s">
        <v>67</v>
      </c>
      <c r="F446" s="332">
        <v>14.9</v>
      </c>
      <c r="G446" s="330" t="s">
        <v>2141</v>
      </c>
      <c r="H446" s="330" t="s">
        <v>2142</v>
      </c>
      <c r="I446" s="331" t="s">
        <v>2143</v>
      </c>
      <c r="J446" s="333" t="s">
        <v>491</v>
      </c>
      <c r="K446" s="329">
        <v>44855</v>
      </c>
      <c r="L446" s="332">
        <v>1.06</v>
      </c>
      <c r="M446" s="331" t="s">
        <v>492</v>
      </c>
      <c r="N446" s="338">
        <v>0.52900000000000003</v>
      </c>
      <c r="O446" s="342">
        <v>0</v>
      </c>
      <c r="P446" s="90">
        <f t="shared" si="18"/>
        <v>422</v>
      </c>
      <c r="Q446" s="90">
        <f t="shared" si="19"/>
        <v>413</v>
      </c>
      <c r="R446" s="90">
        <f t="shared" si="20"/>
        <v>438</v>
      </c>
    </row>
    <row r="447" spans="1:18">
      <c r="A447" s="329">
        <v>43851</v>
      </c>
      <c r="B447" s="330" t="s">
        <v>2178</v>
      </c>
      <c r="C447" s="330" t="s">
        <v>2179</v>
      </c>
      <c r="D447" s="331" t="s">
        <v>61</v>
      </c>
      <c r="E447" s="331" t="s">
        <v>77</v>
      </c>
      <c r="F447" s="332">
        <v>35.74</v>
      </c>
      <c r="G447" s="330" t="s">
        <v>2180</v>
      </c>
      <c r="H447" s="330" t="s">
        <v>60</v>
      </c>
      <c r="I447" s="331" t="s">
        <v>2181</v>
      </c>
      <c r="J447" s="333" t="s">
        <v>491</v>
      </c>
      <c r="K447" s="329">
        <v>43851</v>
      </c>
      <c r="L447" s="342">
        <v>0</v>
      </c>
      <c r="M447" s="331" t="s">
        <v>492</v>
      </c>
      <c r="N447" s="342">
        <v>0</v>
      </c>
      <c r="O447" s="342">
        <v>0</v>
      </c>
      <c r="P447" s="90">
        <f t="shared" si="18"/>
        <v>425</v>
      </c>
      <c r="Q447" s="90">
        <f t="shared" si="19"/>
        <v>421</v>
      </c>
      <c r="R447" s="90">
        <f t="shared" si="20"/>
        <v>438</v>
      </c>
    </row>
    <row r="448" spans="1:18">
      <c r="A448" s="329">
        <v>43963</v>
      </c>
      <c r="B448" s="330" t="s">
        <v>1450</v>
      </c>
      <c r="C448" s="330" t="s">
        <v>1451</v>
      </c>
      <c r="D448" s="331" t="s">
        <v>61</v>
      </c>
      <c r="E448" s="331" t="s">
        <v>67</v>
      </c>
      <c r="F448" s="332">
        <v>21.47</v>
      </c>
      <c r="G448" s="330" t="s">
        <v>1452</v>
      </c>
      <c r="H448" s="330" t="s">
        <v>1453</v>
      </c>
      <c r="I448" s="331" t="s">
        <v>1454</v>
      </c>
      <c r="J448" s="333" t="s">
        <v>491</v>
      </c>
      <c r="K448" s="329">
        <v>43963</v>
      </c>
      <c r="L448" s="332">
        <v>24.22</v>
      </c>
      <c r="M448" s="331" t="s">
        <v>492</v>
      </c>
      <c r="N448" s="342">
        <v>0</v>
      </c>
      <c r="O448" s="342">
        <v>0</v>
      </c>
      <c r="P448" s="90">
        <f t="shared" si="18"/>
        <v>425</v>
      </c>
      <c r="Q448" s="90">
        <f t="shared" si="19"/>
        <v>238</v>
      </c>
      <c r="R448" s="90">
        <f t="shared" si="20"/>
        <v>438</v>
      </c>
    </row>
    <row r="449" spans="1:18" ht="78.75">
      <c r="A449" s="329">
        <v>44098</v>
      </c>
      <c r="B449" s="330" t="s">
        <v>2035</v>
      </c>
      <c r="C449" s="330" t="s">
        <v>60</v>
      </c>
      <c r="D449" s="331" t="s">
        <v>61</v>
      </c>
      <c r="E449" s="331" t="s">
        <v>67</v>
      </c>
      <c r="F449" s="332">
        <v>2842.05</v>
      </c>
      <c r="G449" s="330" t="s">
        <v>2036</v>
      </c>
      <c r="H449" s="330" t="s">
        <v>2037</v>
      </c>
      <c r="I449" s="331" t="s">
        <v>2038</v>
      </c>
      <c r="J449" s="333" t="s">
        <v>491</v>
      </c>
      <c r="K449" s="329">
        <v>44098</v>
      </c>
      <c r="L449" s="332">
        <v>3.3</v>
      </c>
      <c r="M449" s="331" t="s">
        <v>492</v>
      </c>
      <c r="N449" s="332">
        <v>3.5</v>
      </c>
      <c r="O449" s="338">
        <v>-0.317</v>
      </c>
      <c r="P449" s="90">
        <f t="shared" si="18"/>
        <v>399</v>
      </c>
      <c r="Q449" s="90">
        <f t="shared" si="19"/>
        <v>389</v>
      </c>
      <c r="R449" s="90">
        <f t="shared" si="20"/>
        <v>441</v>
      </c>
    </row>
    <row r="450" spans="1:18">
      <c r="A450" s="329">
        <v>44436</v>
      </c>
      <c r="B450" s="330" t="s">
        <v>2005</v>
      </c>
      <c r="C450" s="330" t="s">
        <v>2006</v>
      </c>
      <c r="D450" s="331" t="s">
        <v>61</v>
      </c>
      <c r="E450" s="331" t="s">
        <v>67</v>
      </c>
      <c r="F450" s="332">
        <v>1.84</v>
      </c>
      <c r="G450" s="330" t="s">
        <v>2007</v>
      </c>
      <c r="H450" s="330" t="s">
        <v>2008</v>
      </c>
      <c r="I450" s="331" t="s">
        <v>2009</v>
      </c>
      <c r="J450" s="333" t="s">
        <v>491</v>
      </c>
      <c r="K450" s="329">
        <v>44436</v>
      </c>
      <c r="L450" s="332">
        <v>4.18</v>
      </c>
      <c r="M450" s="331" t="s">
        <v>492</v>
      </c>
      <c r="N450" s="332">
        <v>4.18</v>
      </c>
      <c r="O450" s="338">
        <v>-0.71799999999999997</v>
      </c>
      <c r="P450" s="90">
        <f t="shared" si="18"/>
        <v>388</v>
      </c>
      <c r="Q450" s="90">
        <f t="shared" si="19"/>
        <v>382</v>
      </c>
      <c r="R450" s="90">
        <f t="shared" si="20"/>
        <v>442</v>
      </c>
    </row>
    <row r="451" spans="1:18">
      <c r="A451" s="329">
        <v>44494</v>
      </c>
      <c r="B451" s="330" t="s">
        <v>1975</v>
      </c>
      <c r="C451" s="330" t="s">
        <v>1976</v>
      </c>
      <c r="D451" s="331" t="s">
        <v>61</v>
      </c>
      <c r="E451" s="331" t="s">
        <v>67</v>
      </c>
      <c r="F451" s="332">
        <v>16.920000000000002</v>
      </c>
      <c r="G451" s="330" t="s">
        <v>1977</v>
      </c>
      <c r="H451" s="330" t="s">
        <v>60</v>
      </c>
      <c r="I451" s="331" t="s">
        <v>1978</v>
      </c>
      <c r="J451" s="333" t="s">
        <v>491</v>
      </c>
      <c r="K451" s="329">
        <v>44494</v>
      </c>
      <c r="L451" s="332">
        <v>4.93</v>
      </c>
      <c r="M451" s="331" t="s">
        <v>492</v>
      </c>
      <c r="N451" s="332">
        <v>3.08</v>
      </c>
      <c r="O451" s="338">
        <v>-0.84799999999999998</v>
      </c>
      <c r="P451" s="90">
        <f t="shared" si="18"/>
        <v>404</v>
      </c>
      <c r="Q451" s="90">
        <f t="shared" si="19"/>
        <v>375</v>
      </c>
      <c r="R451" s="90">
        <f t="shared" si="20"/>
        <v>443</v>
      </c>
    </row>
    <row r="452" spans="1:18">
      <c r="A452" s="329">
        <v>44879</v>
      </c>
      <c r="B452" s="330" t="s">
        <v>2342</v>
      </c>
      <c r="C452" s="330" t="s">
        <v>2343</v>
      </c>
      <c r="D452" s="331" t="s">
        <v>61</v>
      </c>
      <c r="E452" s="331" t="s">
        <v>77</v>
      </c>
      <c r="F452" s="332">
        <v>2868.56</v>
      </c>
      <c r="G452" s="330" t="s">
        <v>2344</v>
      </c>
      <c r="H452" s="330" t="s">
        <v>60</v>
      </c>
      <c r="I452" s="331" t="s">
        <v>2345</v>
      </c>
      <c r="J452" s="333" t="s">
        <v>491</v>
      </c>
      <c r="K452" s="329">
        <v>44879</v>
      </c>
      <c r="L452" s="332">
        <v>-10.64</v>
      </c>
      <c r="M452" s="331" t="s">
        <v>492</v>
      </c>
      <c r="N452" s="332">
        <v>-7.15</v>
      </c>
      <c r="O452" s="332">
        <v>-1.1100000000000001</v>
      </c>
      <c r="P452" s="90">
        <f t="shared" si="18"/>
        <v>458</v>
      </c>
      <c r="Q452" s="90">
        <f t="shared" si="19"/>
        <v>464</v>
      </c>
      <c r="R452" s="90">
        <f t="shared" si="20"/>
        <v>444</v>
      </c>
    </row>
    <row r="453" spans="1:18">
      <c r="A453" s="329">
        <v>44039</v>
      </c>
      <c r="B453" s="330" t="s">
        <v>2282</v>
      </c>
      <c r="C453" s="330" t="s">
        <v>2283</v>
      </c>
      <c r="D453" s="331" t="s">
        <v>61</v>
      </c>
      <c r="E453" s="331" t="s">
        <v>77</v>
      </c>
      <c r="F453" s="332">
        <v>11.36</v>
      </c>
      <c r="G453" s="330" t="s">
        <v>2284</v>
      </c>
      <c r="H453" s="330" t="s">
        <v>60</v>
      </c>
      <c r="I453" s="331" t="s">
        <v>2285</v>
      </c>
      <c r="J453" s="333" t="s">
        <v>491</v>
      </c>
      <c r="K453" s="329">
        <v>44039</v>
      </c>
      <c r="L453" s="332">
        <v>-5.66</v>
      </c>
      <c r="M453" s="331" t="s">
        <v>492</v>
      </c>
      <c r="N453" s="338">
        <v>-0.99</v>
      </c>
      <c r="O453" s="332">
        <v>-1.48</v>
      </c>
      <c r="P453" s="90">
        <f t="shared" si="18"/>
        <v>435</v>
      </c>
      <c r="Q453" s="90">
        <f t="shared" si="19"/>
        <v>448</v>
      </c>
      <c r="R453" s="90">
        <f t="shared" si="20"/>
        <v>445</v>
      </c>
    </row>
    <row r="454" spans="1:18">
      <c r="A454" s="329">
        <v>44515</v>
      </c>
      <c r="B454" s="330" t="s">
        <v>2219</v>
      </c>
      <c r="C454" s="330" t="s">
        <v>2220</v>
      </c>
      <c r="D454" s="331" t="s">
        <v>61</v>
      </c>
      <c r="E454" s="331" t="s">
        <v>77</v>
      </c>
      <c r="F454" s="332">
        <v>2667.74</v>
      </c>
      <c r="G454" s="330" t="s">
        <v>2221</v>
      </c>
      <c r="H454" s="330" t="s">
        <v>60</v>
      </c>
      <c r="I454" s="331" t="s">
        <v>2222</v>
      </c>
      <c r="J454" s="333" t="s">
        <v>491</v>
      </c>
      <c r="K454" s="329">
        <v>44515</v>
      </c>
      <c r="L454" s="332">
        <v>-1.42</v>
      </c>
      <c r="M454" s="331" t="s">
        <v>492</v>
      </c>
      <c r="N454" s="332">
        <v>-1.1299999999999999</v>
      </c>
      <c r="O454" s="332">
        <v>-2.25</v>
      </c>
      <c r="P454" s="90">
        <f t="shared" si="18"/>
        <v>436</v>
      </c>
      <c r="Q454" s="90">
        <f t="shared" si="19"/>
        <v>433</v>
      </c>
      <c r="R454" s="90">
        <f t="shared" si="20"/>
        <v>446</v>
      </c>
    </row>
    <row r="455" spans="1:18">
      <c r="A455" s="329">
        <v>44365</v>
      </c>
      <c r="B455" s="330" t="s">
        <v>2079</v>
      </c>
      <c r="C455" s="330" t="s">
        <v>2080</v>
      </c>
      <c r="D455" s="331" t="s">
        <v>61</v>
      </c>
      <c r="E455" s="331" t="s">
        <v>77</v>
      </c>
      <c r="F455" s="332">
        <v>96.81</v>
      </c>
      <c r="G455" s="330" t="s">
        <v>2081</v>
      </c>
      <c r="H455" s="330" t="s">
        <v>2082</v>
      </c>
      <c r="I455" s="331" t="s">
        <v>2083</v>
      </c>
      <c r="J455" s="333" t="s">
        <v>491</v>
      </c>
      <c r="K455" s="329">
        <v>44365</v>
      </c>
      <c r="L455" s="332">
        <v>2.44</v>
      </c>
      <c r="M455" s="331" t="s">
        <v>492</v>
      </c>
      <c r="N455" s="332">
        <v>-2.33</v>
      </c>
      <c r="O455" s="332">
        <v>-2.33</v>
      </c>
      <c r="P455" s="90">
        <f t="shared" si="18"/>
        <v>440</v>
      </c>
      <c r="Q455" s="90">
        <f t="shared" si="19"/>
        <v>399</v>
      </c>
      <c r="R455" s="90">
        <f t="shared" si="20"/>
        <v>447</v>
      </c>
    </row>
    <row r="456" spans="1:18">
      <c r="A456" s="329">
        <v>44070</v>
      </c>
      <c r="B456" s="330" t="s">
        <v>2253</v>
      </c>
      <c r="C456" s="330" t="s">
        <v>2254</v>
      </c>
      <c r="D456" s="331" t="s">
        <v>61</v>
      </c>
      <c r="E456" s="331" t="s">
        <v>77</v>
      </c>
      <c r="F456" s="332">
        <v>131.69999999999999</v>
      </c>
      <c r="G456" s="330" t="s">
        <v>2255</v>
      </c>
      <c r="H456" s="330" t="s">
        <v>60</v>
      </c>
      <c r="I456" s="331" t="s">
        <v>2256</v>
      </c>
      <c r="J456" s="333" t="s">
        <v>491</v>
      </c>
      <c r="K456" s="329">
        <v>44070</v>
      </c>
      <c r="L456" s="332">
        <v>-3.75</v>
      </c>
      <c r="M456" s="331" t="s">
        <v>492</v>
      </c>
      <c r="N456" s="332">
        <v>2.57</v>
      </c>
      <c r="O456" s="332">
        <v>-2.42</v>
      </c>
      <c r="P456" s="90">
        <f t="shared" si="18"/>
        <v>408</v>
      </c>
      <c r="Q456" s="90">
        <f t="shared" si="19"/>
        <v>441</v>
      </c>
      <c r="R456" s="90">
        <f t="shared" si="20"/>
        <v>448</v>
      </c>
    </row>
    <row r="457" spans="1:18" ht="22.5">
      <c r="A457" s="329">
        <v>44872</v>
      </c>
      <c r="B457" s="330" t="s">
        <v>2211</v>
      </c>
      <c r="C457" s="330" t="s">
        <v>2212</v>
      </c>
      <c r="D457" s="331" t="s">
        <v>61</v>
      </c>
      <c r="E457" s="331" t="s">
        <v>77</v>
      </c>
      <c r="F457" s="332">
        <v>19109.68</v>
      </c>
      <c r="G457" s="330" t="s">
        <v>2213</v>
      </c>
      <c r="H457" s="330" t="s">
        <v>60</v>
      </c>
      <c r="I457" s="331" t="s">
        <v>2214</v>
      </c>
      <c r="J457" s="333" t="s">
        <v>491</v>
      </c>
      <c r="K457" s="329">
        <v>44872</v>
      </c>
      <c r="L457" s="332">
        <v>-1.17</v>
      </c>
      <c r="M457" s="331" t="s">
        <v>492</v>
      </c>
      <c r="N457" s="332">
        <v>-1.85</v>
      </c>
      <c r="O457" s="332">
        <v>-2.64</v>
      </c>
      <c r="P457" s="90">
        <f t="shared" ref="P457:P520" si="21">RANK(N457,$N$9:$N$618)</f>
        <v>439</v>
      </c>
      <c r="Q457" s="90">
        <f t="shared" ref="Q457:Q520" si="22">RANK(L457,$L$9:$L$618)</f>
        <v>431</v>
      </c>
      <c r="R457" s="90">
        <f t="shared" ref="R457:R520" si="23">RANK(O457,$O$9:$O$618)</f>
        <v>449</v>
      </c>
    </row>
    <row r="458" spans="1:18" ht="22.5">
      <c r="A458" s="329">
        <v>44896</v>
      </c>
      <c r="B458" s="330" t="s">
        <v>1509</v>
      </c>
      <c r="C458" s="330" t="s">
        <v>1510</v>
      </c>
      <c r="D458" s="331" t="s">
        <v>61</v>
      </c>
      <c r="E458" s="331" t="s">
        <v>77</v>
      </c>
      <c r="F458" s="332">
        <v>687.05</v>
      </c>
      <c r="G458" s="330" t="s">
        <v>1511</v>
      </c>
      <c r="H458" s="330" t="s">
        <v>60</v>
      </c>
      <c r="I458" s="331" t="s">
        <v>1512</v>
      </c>
      <c r="J458" s="333" t="s">
        <v>491</v>
      </c>
      <c r="K458" s="329">
        <v>44896</v>
      </c>
      <c r="L458" s="332">
        <v>21.68</v>
      </c>
      <c r="M458" s="331" t="s">
        <v>492</v>
      </c>
      <c r="N458" s="332">
        <v>31.11</v>
      </c>
      <c r="O458" s="332">
        <v>-3.17</v>
      </c>
      <c r="P458" s="90">
        <f t="shared" si="21"/>
        <v>213</v>
      </c>
      <c r="Q458" s="90">
        <f t="shared" si="22"/>
        <v>253</v>
      </c>
      <c r="R458" s="90">
        <f t="shared" si="23"/>
        <v>450</v>
      </c>
    </row>
    <row r="459" spans="1:18" ht="22.5">
      <c r="A459" s="329">
        <v>44207</v>
      </c>
      <c r="B459" s="330" t="s">
        <v>2368</v>
      </c>
      <c r="C459" s="330" t="s">
        <v>2369</v>
      </c>
      <c r="D459" s="331" t="s">
        <v>61</v>
      </c>
      <c r="E459" s="331" t="s">
        <v>77</v>
      </c>
      <c r="F459" s="332">
        <v>48.72</v>
      </c>
      <c r="G459" s="330" t="s">
        <v>2370</v>
      </c>
      <c r="H459" s="330" t="s">
        <v>60</v>
      </c>
      <c r="I459" s="331" t="s">
        <v>2371</v>
      </c>
      <c r="J459" s="333" t="s">
        <v>491</v>
      </c>
      <c r="K459" s="329">
        <v>44207</v>
      </c>
      <c r="L459" s="332">
        <v>-12.37</v>
      </c>
      <c r="M459" s="331" t="s">
        <v>492</v>
      </c>
      <c r="N459" s="332">
        <v>-9.67</v>
      </c>
      <c r="O459" s="332">
        <v>-3.75</v>
      </c>
      <c r="P459" s="90">
        <f t="shared" si="21"/>
        <v>465</v>
      </c>
      <c r="Q459" s="90">
        <f t="shared" si="22"/>
        <v>470</v>
      </c>
      <c r="R459" s="90">
        <f t="shared" si="23"/>
        <v>451</v>
      </c>
    </row>
    <row r="460" spans="1:18">
      <c r="A460" s="329">
        <v>43882</v>
      </c>
      <c r="B460" s="330" t="s">
        <v>2301</v>
      </c>
      <c r="C460" s="330" t="s">
        <v>2302</v>
      </c>
      <c r="D460" s="331" t="s">
        <v>61</v>
      </c>
      <c r="E460" s="331" t="s">
        <v>67</v>
      </c>
      <c r="F460" s="332">
        <v>1404.44</v>
      </c>
      <c r="G460" s="330" t="s">
        <v>2303</v>
      </c>
      <c r="H460" s="330" t="s">
        <v>60</v>
      </c>
      <c r="I460" s="331" t="s">
        <v>2304</v>
      </c>
      <c r="J460" s="333" t="s">
        <v>491</v>
      </c>
      <c r="K460" s="329">
        <v>43882</v>
      </c>
      <c r="L460" s="332">
        <v>-7.61</v>
      </c>
      <c r="M460" s="331" t="s">
        <v>492</v>
      </c>
      <c r="N460" s="332">
        <v>-9.74</v>
      </c>
      <c r="O460" s="332">
        <v>-4.57</v>
      </c>
      <c r="P460" s="90">
        <f t="shared" si="21"/>
        <v>467</v>
      </c>
      <c r="Q460" s="90">
        <f t="shared" si="22"/>
        <v>454</v>
      </c>
      <c r="R460" s="90">
        <f t="shared" si="23"/>
        <v>452</v>
      </c>
    </row>
    <row r="461" spans="1:18" ht="33.75">
      <c r="A461" s="329">
        <v>43892</v>
      </c>
      <c r="B461" s="330" t="s">
        <v>2236</v>
      </c>
      <c r="C461" s="330" t="s">
        <v>2237</v>
      </c>
      <c r="D461" s="331" t="s">
        <v>61</v>
      </c>
      <c r="E461" s="331" t="s">
        <v>67</v>
      </c>
      <c r="F461" s="332">
        <v>197.26</v>
      </c>
      <c r="G461" s="330" t="s">
        <v>2238</v>
      </c>
      <c r="H461" s="330" t="s">
        <v>2239</v>
      </c>
      <c r="I461" s="331" t="s">
        <v>2240</v>
      </c>
      <c r="J461" s="333" t="s">
        <v>491</v>
      </c>
      <c r="K461" s="329">
        <v>43892</v>
      </c>
      <c r="L461" s="332">
        <v>-2.79</v>
      </c>
      <c r="M461" s="331" t="s">
        <v>492</v>
      </c>
      <c r="N461" s="332">
        <v>-11.31</v>
      </c>
      <c r="O461" s="332">
        <v>-4.88</v>
      </c>
      <c r="P461" s="90">
        <f t="shared" si="21"/>
        <v>470</v>
      </c>
      <c r="Q461" s="90">
        <f t="shared" si="22"/>
        <v>437</v>
      </c>
      <c r="R461" s="90">
        <f t="shared" si="23"/>
        <v>453</v>
      </c>
    </row>
    <row r="462" spans="1:18" ht="22.5">
      <c r="A462" s="329">
        <v>44207</v>
      </c>
      <c r="B462" s="330" t="s">
        <v>2408</v>
      </c>
      <c r="C462" s="330" t="s">
        <v>2409</v>
      </c>
      <c r="D462" s="331" t="s">
        <v>61</v>
      </c>
      <c r="E462" s="331" t="s">
        <v>77</v>
      </c>
      <c r="F462" s="332">
        <v>100.26</v>
      </c>
      <c r="G462" s="330" t="s">
        <v>2410</v>
      </c>
      <c r="H462" s="330" t="s">
        <v>2411</v>
      </c>
      <c r="I462" s="331" t="s">
        <v>2412</v>
      </c>
      <c r="J462" s="333" t="s">
        <v>491</v>
      </c>
      <c r="K462" s="329">
        <v>44207</v>
      </c>
      <c r="L462" s="332">
        <v>-15.34</v>
      </c>
      <c r="M462" s="331" t="s">
        <v>492</v>
      </c>
      <c r="N462" s="332">
        <v>-18.04</v>
      </c>
      <c r="O462" s="332">
        <v>-4.92</v>
      </c>
      <c r="P462" s="90">
        <f t="shared" si="21"/>
        <v>483</v>
      </c>
      <c r="Q462" s="90">
        <f t="shared" si="22"/>
        <v>479</v>
      </c>
      <c r="R462" s="90">
        <f t="shared" si="23"/>
        <v>454</v>
      </c>
    </row>
    <row r="463" spans="1:18">
      <c r="A463" s="329">
        <v>44748</v>
      </c>
      <c r="B463" s="330" t="s">
        <v>2275</v>
      </c>
      <c r="C463" s="330" t="s">
        <v>2276</v>
      </c>
      <c r="D463" s="331" t="s">
        <v>61</v>
      </c>
      <c r="E463" s="331" t="s">
        <v>77</v>
      </c>
      <c r="F463" s="332">
        <v>1326.81</v>
      </c>
      <c r="G463" s="330" t="s">
        <v>60</v>
      </c>
      <c r="H463" s="330" t="s">
        <v>60</v>
      </c>
      <c r="I463" s="331" t="s">
        <v>2277</v>
      </c>
      <c r="J463" s="333" t="s">
        <v>491</v>
      </c>
      <c r="K463" s="329">
        <v>44748</v>
      </c>
      <c r="L463" s="332">
        <v>-4.9400000000000004</v>
      </c>
      <c r="M463" s="331" t="s">
        <v>492</v>
      </c>
      <c r="N463" s="332">
        <v>-4.9400000000000004</v>
      </c>
      <c r="O463" s="332">
        <v>-4.9400000000000004</v>
      </c>
      <c r="P463" s="90">
        <f t="shared" si="21"/>
        <v>449</v>
      </c>
      <c r="Q463" s="90">
        <f t="shared" si="22"/>
        <v>446</v>
      </c>
      <c r="R463" s="90">
        <f t="shared" si="23"/>
        <v>455</v>
      </c>
    </row>
    <row r="464" spans="1:18" ht="22.5">
      <c r="A464" s="329">
        <v>44495</v>
      </c>
      <c r="B464" s="330" t="s">
        <v>2335</v>
      </c>
      <c r="C464" s="330" t="s">
        <v>2336</v>
      </c>
      <c r="D464" s="331" t="s">
        <v>61</v>
      </c>
      <c r="E464" s="331" t="s">
        <v>77</v>
      </c>
      <c r="F464" s="332">
        <v>264.19</v>
      </c>
      <c r="G464" s="330" t="s">
        <v>60</v>
      </c>
      <c r="H464" s="330" t="s">
        <v>60</v>
      </c>
      <c r="I464" s="331" t="s">
        <v>2337</v>
      </c>
      <c r="J464" s="333" t="s">
        <v>491</v>
      </c>
      <c r="K464" s="329">
        <v>44495</v>
      </c>
      <c r="L464" s="332">
        <v>-9.86</v>
      </c>
      <c r="M464" s="331" t="s">
        <v>492</v>
      </c>
      <c r="N464" s="332">
        <v>-16.41</v>
      </c>
      <c r="O464" s="332">
        <v>-4.9400000000000004</v>
      </c>
      <c r="P464" s="90">
        <f t="shared" si="21"/>
        <v>478</v>
      </c>
      <c r="Q464" s="90">
        <f t="shared" si="22"/>
        <v>462</v>
      </c>
      <c r="R464" s="90">
        <f t="shared" si="23"/>
        <v>455</v>
      </c>
    </row>
    <row r="465" spans="1:18" ht="22.5">
      <c r="A465" s="329">
        <v>44312</v>
      </c>
      <c r="B465" s="330" t="s">
        <v>2574</v>
      </c>
      <c r="C465" s="330" t="s">
        <v>2575</v>
      </c>
      <c r="D465" s="331" t="s">
        <v>61</v>
      </c>
      <c r="E465" s="331" t="s">
        <v>67</v>
      </c>
      <c r="F465" s="332">
        <v>37.03</v>
      </c>
      <c r="G465" s="330" t="s">
        <v>2576</v>
      </c>
      <c r="H465" s="330" t="s">
        <v>2577</v>
      </c>
      <c r="I465" s="331" t="s">
        <v>2578</v>
      </c>
      <c r="J465" s="333" t="s">
        <v>491</v>
      </c>
      <c r="K465" s="329">
        <v>44312</v>
      </c>
      <c r="L465" s="332">
        <v>-37.86</v>
      </c>
      <c r="M465" s="331" t="s">
        <v>492</v>
      </c>
      <c r="N465" s="332">
        <v>-32.79</v>
      </c>
      <c r="O465" s="332">
        <v>-5</v>
      </c>
      <c r="P465" s="90">
        <f t="shared" si="21"/>
        <v>512</v>
      </c>
      <c r="Q465" s="90">
        <f t="shared" si="22"/>
        <v>521</v>
      </c>
      <c r="R465" s="90">
        <f t="shared" si="23"/>
        <v>457</v>
      </c>
    </row>
    <row r="466" spans="1:18">
      <c r="A466" s="329">
        <v>44880</v>
      </c>
      <c r="B466" s="330" t="s">
        <v>1971</v>
      </c>
      <c r="C466" s="330" t="s">
        <v>1972</v>
      </c>
      <c r="D466" s="331" t="s">
        <v>61</v>
      </c>
      <c r="E466" s="331" t="s">
        <v>67</v>
      </c>
      <c r="F466" s="332">
        <v>6.68</v>
      </c>
      <c r="G466" s="330" t="s">
        <v>1973</v>
      </c>
      <c r="H466" s="330" t="s">
        <v>60</v>
      </c>
      <c r="I466" s="331" t="s">
        <v>1974</v>
      </c>
      <c r="J466" s="333" t="s">
        <v>491</v>
      </c>
      <c r="K466" s="329">
        <v>44880</v>
      </c>
      <c r="L466" s="332">
        <v>5.13</v>
      </c>
      <c r="M466" s="331" t="s">
        <v>492</v>
      </c>
      <c r="N466" s="332">
        <v>2.5</v>
      </c>
      <c r="O466" s="332">
        <v>-5.0199999999999996</v>
      </c>
      <c r="P466" s="90">
        <f t="shared" si="21"/>
        <v>410</v>
      </c>
      <c r="Q466" s="90">
        <f t="shared" si="22"/>
        <v>374</v>
      </c>
      <c r="R466" s="90">
        <f t="shared" si="23"/>
        <v>458</v>
      </c>
    </row>
    <row r="467" spans="1:18">
      <c r="A467" s="329">
        <v>44425</v>
      </c>
      <c r="B467" s="330" t="s">
        <v>2290</v>
      </c>
      <c r="C467" s="330" t="s">
        <v>2291</v>
      </c>
      <c r="D467" s="331" t="s">
        <v>61</v>
      </c>
      <c r="E467" s="331" t="s">
        <v>77</v>
      </c>
      <c r="F467" s="332">
        <v>167.4</v>
      </c>
      <c r="G467" s="330" t="s">
        <v>2292</v>
      </c>
      <c r="H467" s="330" t="s">
        <v>60</v>
      </c>
      <c r="I467" s="331" t="s">
        <v>2293</v>
      </c>
      <c r="J467" s="333" t="s">
        <v>491</v>
      </c>
      <c r="K467" s="329">
        <v>44425</v>
      </c>
      <c r="L467" s="332">
        <v>-6.76</v>
      </c>
      <c r="M467" s="331" t="s">
        <v>492</v>
      </c>
      <c r="N467" s="332">
        <v>-6.33</v>
      </c>
      <c r="O467" s="332">
        <v>-5.48</v>
      </c>
      <c r="P467" s="90">
        <f t="shared" si="21"/>
        <v>454</v>
      </c>
      <c r="Q467" s="90">
        <f t="shared" si="22"/>
        <v>450</v>
      </c>
      <c r="R467" s="90">
        <f t="shared" si="23"/>
        <v>459</v>
      </c>
    </row>
    <row r="468" spans="1:18" ht="45">
      <c r="A468" s="329">
        <v>44610</v>
      </c>
      <c r="B468" s="330" t="s">
        <v>2084</v>
      </c>
      <c r="C468" s="330" t="s">
        <v>2085</v>
      </c>
      <c r="D468" s="331" t="s">
        <v>61</v>
      </c>
      <c r="E468" s="331" t="s">
        <v>67</v>
      </c>
      <c r="F468" s="332">
        <v>248.6</v>
      </c>
      <c r="G468" s="330" t="s">
        <v>2086</v>
      </c>
      <c r="H468" s="330" t="s">
        <v>2087</v>
      </c>
      <c r="I468" s="331" t="s">
        <v>2088</v>
      </c>
      <c r="J468" s="333" t="s">
        <v>491</v>
      </c>
      <c r="K468" s="329">
        <v>44610</v>
      </c>
      <c r="L468" s="332">
        <v>2.04</v>
      </c>
      <c r="M468" s="331" t="s">
        <v>492</v>
      </c>
      <c r="N468" s="332">
        <v>-5.21</v>
      </c>
      <c r="O468" s="332">
        <v>-6.98</v>
      </c>
      <c r="P468" s="90">
        <f t="shared" si="21"/>
        <v>450</v>
      </c>
      <c r="Q468" s="90">
        <f t="shared" si="22"/>
        <v>400</v>
      </c>
      <c r="R468" s="90">
        <f t="shared" si="23"/>
        <v>460</v>
      </c>
    </row>
    <row r="469" spans="1:18">
      <c r="A469" s="329">
        <v>44193</v>
      </c>
      <c r="B469" s="330" t="s">
        <v>2321</v>
      </c>
      <c r="C469" s="330" t="s">
        <v>2322</v>
      </c>
      <c r="D469" s="331" t="s">
        <v>61</v>
      </c>
      <c r="E469" s="331" t="s">
        <v>67</v>
      </c>
      <c r="F469" s="332">
        <v>39.869999999999997</v>
      </c>
      <c r="G469" s="330" t="s">
        <v>2323</v>
      </c>
      <c r="H469" s="330" t="s">
        <v>2324</v>
      </c>
      <c r="I469" s="331" t="s">
        <v>2325</v>
      </c>
      <c r="J469" s="333" t="s">
        <v>491</v>
      </c>
      <c r="K469" s="329">
        <v>44193</v>
      </c>
      <c r="L469" s="332">
        <v>-9.09</v>
      </c>
      <c r="M469" s="331" t="s">
        <v>492</v>
      </c>
      <c r="N469" s="332">
        <v>-8.16</v>
      </c>
      <c r="O469" s="332">
        <v>-7.22</v>
      </c>
      <c r="P469" s="90">
        <f t="shared" si="21"/>
        <v>463</v>
      </c>
      <c r="Q469" s="90">
        <f t="shared" si="22"/>
        <v>458</v>
      </c>
      <c r="R469" s="90">
        <f t="shared" si="23"/>
        <v>461</v>
      </c>
    </row>
    <row r="470" spans="1:18">
      <c r="A470" s="329">
        <v>44140</v>
      </c>
      <c r="B470" s="330" t="s">
        <v>1834</v>
      </c>
      <c r="C470" s="330" t="s">
        <v>60</v>
      </c>
      <c r="D470" s="331" t="s">
        <v>61</v>
      </c>
      <c r="E470" s="331" t="s">
        <v>67</v>
      </c>
      <c r="F470" s="332">
        <v>2.38</v>
      </c>
      <c r="G470" s="330" t="s">
        <v>1835</v>
      </c>
      <c r="H470" s="330" t="s">
        <v>60</v>
      </c>
      <c r="I470" s="331" t="s">
        <v>1836</v>
      </c>
      <c r="J470" s="333" t="s">
        <v>491</v>
      </c>
      <c r="K470" s="329">
        <v>44140</v>
      </c>
      <c r="L470" s="332">
        <v>9.09</v>
      </c>
      <c r="M470" s="331" t="s">
        <v>492</v>
      </c>
      <c r="N470" s="332">
        <v>9.09</v>
      </c>
      <c r="O470" s="332">
        <v>-7.69</v>
      </c>
      <c r="P470" s="90">
        <f t="shared" si="21"/>
        <v>353</v>
      </c>
      <c r="Q470" s="90">
        <f t="shared" si="22"/>
        <v>340</v>
      </c>
      <c r="R470" s="90">
        <f t="shared" si="23"/>
        <v>462</v>
      </c>
    </row>
    <row r="471" spans="1:18">
      <c r="A471" s="329">
        <v>44680</v>
      </c>
      <c r="B471" s="330" t="s">
        <v>1989</v>
      </c>
      <c r="C471" s="330" t="s">
        <v>1990</v>
      </c>
      <c r="D471" s="331" t="s">
        <v>61</v>
      </c>
      <c r="E471" s="331" t="s">
        <v>77</v>
      </c>
      <c r="F471" s="332">
        <v>290.98</v>
      </c>
      <c r="G471" s="330" t="s">
        <v>1991</v>
      </c>
      <c r="H471" s="330" t="s">
        <v>60</v>
      </c>
      <c r="I471" s="331" t="s">
        <v>1992</v>
      </c>
      <c r="J471" s="333" t="s">
        <v>491</v>
      </c>
      <c r="K471" s="329">
        <v>44680</v>
      </c>
      <c r="L471" s="332">
        <v>4.75</v>
      </c>
      <c r="M471" s="331" t="s">
        <v>492</v>
      </c>
      <c r="N471" s="332">
        <v>-6.94</v>
      </c>
      <c r="O471" s="332">
        <v>-8.56</v>
      </c>
      <c r="P471" s="90">
        <f t="shared" si="21"/>
        <v>457</v>
      </c>
      <c r="Q471" s="90">
        <f t="shared" si="22"/>
        <v>378</v>
      </c>
      <c r="R471" s="90">
        <f t="shared" si="23"/>
        <v>463</v>
      </c>
    </row>
    <row r="472" spans="1:18">
      <c r="A472" s="329">
        <v>44487</v>
      </c>
      <c r="B472" s="330" t="s">
        <v>2606</v>
      </c>
      <c r="C472" s="330" t="s">
        <v>2607</v>
      </c>
      <c r="D472" s="331" t="s">
        <v>61</v>
      </c>
      <c r="E472" s="331" t="s">
        <v>67</v>
      </c>
      <c r="F472" s="332">
        <v>1.79</v>
      </c>
      <c r="G472" s="330" t="s">
        <v>2608</v>
      </c>
      <c r="H472" s="330" t="s">
        <v>60</v>
      </c>
      <c r="I472" s="331" t="s">
        <v>2609</v>
      </c>
      <c r="J472" s="333" t="s">
        <v>491</v>
      </c>
      <c r="K472" s="329">
        <v>44487</v>
      </c>
      <c r="L472" s="332">
        <v>-45.93</v>
      </c>
      <c r="M472" s="331" t="s">
        <v>492</v>
      </c>
      <c r="N472" s="332">
        <v>-52.6</v>
      </c>
      <c r="O472" s="332">
        <v>-8.75</v>
      </c>
      <c r="P472" s="90">
        <f t="shared" si="21"/>
        <v>542</v>
      </c>
      <c r="Q472" s="90">
        <f t="shared" si="22"/>
        <v>528</v>
      </c>
      <c r="R472" s="90">
        <f t="shared" si="23"/>
        <v>464</v>
      </c>
    </row>
    <row r="473" spans="1:18">
      <c r="A473" s="329">
        <v>44266</v>
      </c>
      <c r="B473" s="330" t="s">
        <v>2389</v>
      </c>
      <c r="C473" s="330" t="s">
        <v>2390</v>
      </c>
      <c r="D473" s="331" t="s">
        <v>61</v>
      </c>
      <c r="E473" s="331" t="s">
        <v>67</v>
      </c>
      <c r="F473" s="332">
        <v>91.32</v>
      </c>
      <c r="G473" s="330" t="s">
        <v>2391</v>
      </c>
      <c r="H473" s="330" t="s">
        <v>2392</v>
      </c>
      <c r="I473" s="331" t="s">
        <v>2393</v>
      </c>
      <c r="J473" s="333" t="s">
        <v>491</v>
      </c>
      <c r="K473" s="329">
        <v>44266</v>
      </c>
      <c r="L473" s="332">
        <v>-14.22</v>
      </c>
      <c r="M473" s="331" t="s">
        <v>492</v>
      </c>
      <c r="N473" s="332">
        <v>-7.16</v>
      </c>
      <c r="O473" s="332">
        <v>-9.09</v>
      </c>
      <c r="P473" s="90">
        <f t="shared" si="21"/>
        <v>459</v>
      </c>
      <c r="Q473" s="90">
        <f t="shared" si="22"/>
        <v>475</v>
      </c>
      <c r="R473" s="90">
        <f t="shared" si="23"/>
        <v>465</v>
      </c>
    </row>
    <row r="474" spans="1:18">
      <c r="A474" s="329">
        <v>44295</v>
      </c>
      <c r="B474" s="330" t="s">
        <v>2511</v>
      </c>
      <c r="C474" s="330" t="s">
        <v>2512</v>
      </c>
      <c r="D474" s="331" t="s">
        <v>61</v>
      </c>
      <c r="E474" s="331" t="s">
        <v>67</v>
      </c>
      <c r="F474" s="332">
        <v>14.5</v>
      </c>
      <c r="G474" s="330" t="s">
        <v>60</v>
      </c>
      <c r="H474" s="330" t="s">
        <v>2513</v>
      </c>
      <c r="I474" s="331" t="s">
        <v>2514</v>
      </c>
      <c r="J474" s="333" t="s">
        <v>491</v>
      </c>
      <c r="K474" s="329">
        <v>44295</v>
      </c>
      <c r="L474" s="332">
        <v>-27.69</v>
      </c>
      <c r="M474" s="331" t="s">
        <v>492</v>
      </c>
      <c r="N474" s="332">
        <v>-27.69</v>
      </c>
      <c r="O474" s="332">
        <v>-9.18</v>
      </c>
      <c r="P474" s="90">
        <f t="shared" si="21"/>
        <v>505</v>
      </c>
      <c r="Q474" s="90">
        <f t="shared" si="22"/>
        <v>505</v>
      </c>
      <c r="R474" s="90">
        <f t="shared" si="23"/>
        <v>466</v>
      </c>
    </row>
    <row r="475" spans="1:18">
      <c r="A475" s="329">
        <v>44742</v>
      </c>
      <c r="B475" s="330" t="s">
        <v>1686</v>
      </c>
      <c r="C475" s="330" t="s">
        <v>1687</v>
      </c>
      <c r="D475" s="331" t="s">
        <v>61</v>
      </c>
      <c r="E475" s="331" t="s">
        <v>77</v>
      </c>
      <c r="F475" s="332">
        <v>570.20000000000005</v>
      </c>
      <c r="G475" s="330" t="s">
        <v>1688</v>
      </c>
      <c r="H475" s="330" t="s">
        <v>60</v>
      </c>
      <c r="I475" s="331" t="s">
        <v>1689</v>
      </c>
      <c r="J475" s="333" t="s">
        <v>491</v>
      </c>
      <c r="K475" s="329">
        <v>44742</v>
      </c>
      <c r="L475" s="332">
        <v>14.24</v>
      </c>
      <c r="M475" s="331" t="s">
        <v>492</v>
      </c>
      <c r="N475" s="332">
        <v>6.15</v>
      </c>
      <c r="O475" s="332">
        <v>-9.26</v>
      </c>
      <c r="P475" s="90">
        <f t="shared" si="21"/>
        <v>379</v>
      </c>
      <c r="Q475" s="90">
        <f t="shared" si="22"/>
        <v>300</v>
      </c>
      <c r="R475" s="90">
        <f t="shared" si="23"/>
        <v>467</v>
      </c>
    </row>
    <row r="476" spans="1:18" ht="22.5">
      <c r="A476" s="329">
        <v>43916</v>
      </c>
      <c r="B476" s="330" t="s">
        <v>2326</v>
      </c>
      <c r="C476" s="330" t="s">
        <v>2327</v>
      </c>
      <c r="D476" s="331" t="s">
        <v>61</v>
      </c>
      <c r="E476" s="331" t="s">
        <v>67</v>
      </c>
      <c r="F476" s="332">
        <v>8.3800000000000008</v>
      </c>
      <c r="G476" s="330" t="s">
        <v>2328</v>
      </c>
      <c r="H476" s="330" t="s">
        <v>2329</v>
      </c>
      <c r="I476" s="331" t="s">
        <v>2330</v>
      </c>
      <c r="J476" s="333" t="s">
        <v>491</v>
      </c>
      <c r="K476" s="329">
        <v>43916</v>
      </c>
      <c r="L476" s="332">
        <v>-9.68</v>
      </c>
      <c r="M476" s="331" t="s">
        <v>492</v>
      </c>
      <c r="N476" s="332">
        <v>-9.68</v>
      </c>
      <c r="O476" s="332">
        <v>-9.68</v>
      </c>
      <c r="P476" s="90">
        <f t="shared" si="21"/>
        <v>466</v>
      </c>
      <c r="Q476" s="90">
        <f t="shared" si="22"/>
        <v>460</v>
      </c>
      <c r="R476" s="90">
        <f t="shared" si="23"/>
        <v>468</v>
      </c>
    </row>
    <row r="477" spans="1:18">
      <c r="A477" s="329">
        <v>44836</v>
      </c>
      <c r="B477" s="330" t="s">
        <v>2198</v>
      </c>
      <c r="C477" s="330" t="s">
        <v>2199</v>
      </c>
      <c r="D477" s="331" t="s">
        <v>61</v>
      </c>
      <c r="E477" s="331" t="s">
        <v>67</v>
      </c>
      <c r="F477" s="332">
        <v>15.04</v>
      </c>
      <c r="G477" s="330" t="s">
        <v>60</v>
      </c>
      <c r="H477" s="330" t="s">
        <v>60</v>
      </c>
      <c r="I477" s="331" t="s">
        <v>2200</v>
      </c>
      <c r="J477" s="333" t="s">
        <v>491</v>
      </c>
      <c r="K477" s="329">
        <v>44836</v>
      </c>
      <c r="L477" s="338">
        <v>-0.41699999999999998</v>
      </c>
      <c r="M477" s="331" t="s">
        <v>492</v>
      </c>
      <c r="N477" s="332">
        <v>-4.4000000000000004</v>
      </c>
      <c r="O477" s="332">
        <v>-9.81</v>
      </c>
      <c r="P477" s="90">
        <f t="shared" si="21"/>
        <v>448</v>
      </c>
      <c r="Q477" s="90">
        <f t="shared" si="22"/>
        <v>427</v>
      </c>
      <c r="R477" s="90">
        <f t="shared" si="23"/>
        <v>469</v>
      </c>
    </row>
    <row r="478" spans="1:18">
      <c r="A478" s="329">
        <v>44298</v>
      </c>
      <c r="B478" s="330" t="s">
        <v>2305</v>
      </c>
      <c r="C478" s="330" t="s">
        <v>2306</v>
      </c>
      <c r="D478" s="331" t="s">
        <v>61</v>
      </c>
      <c r="E478" s="331" t="s">
        <v>77</v>
      </c>
      <c r="F478" s="332">
        <v>4492.55</v>
      </c>
      <c r="G478" s="330" t="s">
        <v>2307</v>
      </c>
      <c r="H478" s="330" t="s">
        <v>60</v>
      </c>
      <c r="I478" s="331" t="s">
        <v>2308</v>
      </c>
      <c r="J478" s="333" t="s">
        <v>491</v>
      </c>
      <c r="K478" s="329">
        <v>44298</v>
      </c>
      <c r="L478" s="332">
        <v>-8.08</v>
      </c>
      <c r="M478" s="331" t="s">
        <v>492</v>
      </c>
      <c r="N478" s="332">
        <v>-8.08</v>
      </c>
      <c r="O478" s="332">
        <v>-9.85</v>
      </c>
      <c r="P478" s="90">
        <f t="shared" si="21"/>
        <v>461</v>
      </c>
      <c r="Q478" s="90">
        <f t="shared" si="22"/>
        <v>455</v>
      </c>
      <c r="R478" s="90">
        <f t="shared" si="23"/>
        <v>470</v>
      </c>
    </row>
    <row r="479" spans="1:18">
      <c r="A479" s="329">
        <v>44701</v>
      </c>
      <c r="B479" s="330" t="s">
        <v>2019</v>
      </c>
      <c r="C479" s="330" t="s">
        <v>2020</v>
      </c>
      <c r="D479" s="331" t="s">
        <v>61</v>
      </c>
      <c r="E479" s="331" t="s">
        <v>77</v>
      </c>
      <c r="F479" s="332">
        <v>63.62</v>
      </c>
      <c r="G479" s="330" t="s">
        <v>2021</v>
      </c>
      <c r="H479" s="330" t="s">
        <v>2022</v>
      </c>
      <c r="I479" s="331" t="s">
        <v>2023</v>
      </c>
      <c r="J479" s="333" t="s">
        <v>491</v>
      </c>
      <c r="K479" s="329">
        <v>44701</v>
      </c>
      <c r="L479" s="332">
        <v>3.72</v>
      </c>
      <c r="M479" s="331" t="s">
        <v>492</v>
      </c>
      <c r="N479" s="332">
        <v>3.54</v>
      </c>
      <c r="O479" s="332">
        <v>-9.93</v>
      </c>
      <c r="P479" s="90">
        <f t="shared" si="21"/>
        <v>398</v>
      </c>
      <c r="Q479" s="90">
        <f t="shared" si="22"/>
        <v>385</v>
      </c>
      <c r="R479" s="90">
        <f t="shared" si="23"/>
        <v>471</v>
      </c>
    </row>
    <row r="480" spans="1:18" ht="22.5">
      <c r="A480" s="329">
        <v>43901</v>
      </c>
      <c r="B480" s="330" t="s">
        <v>2444</v>
      </c>
      <c r="C480" s="330" t="s">
        <v>2445</v>
      </c>
      <c r="D480" s="331" t="s">
        <v>61</v>
      </c>
      <c r="E480" s="331" t="s">
        <v>77</v>
      </c>
      <c r="F480" s="332">
        <v>144.88</v>
      </c>
      <c r="G480" s="330" t="s">
        <v>2446</v>
      </c>
      <c r="H480" s="330" t="s">
        <v>60</v>
      </c>
      <c r="I480" s="331" t="s">
        <v>2447</v>
      </c>
      <c r="J480" s="333" t="s">
        <v>491</v>
      </c>
      <c r="K480" s="329">
        <v>43901</v>
      </c>
      <c r="L480" s="332">
        <v>-19.670000000000002</v>
      </c>
      <c r="M480" s="331" t="s">
        <v>492</v>
      </c>
      <c r="N480" s="332">
        <v>-21.55</v>
      </c>
      <c r="O480" s="332">
        <v>-10.23</v>
      </c>
      <c r="P480" s="90">
        <f t="shared" si="21"/>
        <v>492</v>
      </c>
      <c r="Q480" s="90">
        <f t="shared" si="22"/>
        <v>489</v>
      </c>
      <c r="R480" s="90">
        <f t="shared" si="23"/>
        <v>472</v>
      </c>
    </row>
    <row r="481" spans="1:18">
      <c r="A481" s="329">
        <v>43902</v>
      </c>
      <c r="B481" s="330" t="s">
        <v>265</v>
      </c>
      <c r="C481" s="330" t="s">
        <v>60</v>
      </c>
      <c r="D481" s="331" t="s">
        <v>61</v>
      </c>
      <c r="E481" s="331" t="s">
        <v>67</v>
      </c>
      <c r="F481" s="332">
        <v>212.06</v>
      </c>
      <c r="G481" s="330" t="s">
        <v>266</v>
      </c>
      <c r="H481" s="330" t="s">
        <v>267</v>
      </c>
      <c r="I481" s="331" t="s">
        <v>268</v>
      </c>
      <c r="J481" s="333" t="s">
        <v>491</v>
      </c>
      <c r="K481" s="329">
        <v>43902</v>
      </c>
      <c r="L481" s="332">
        <v>23.42</v>
      </c>
      <c r="M481" s="331" t="s">
        <v>492</v>
      </c>
      <c r="N481" s="332">
        <v>6.31</v>
      </c>
      <c r="O481" s="332">
        <v>-10.38</v>
      </c>
      <c r="P481" s="90">
        <f t="shared" si="21"/>
        <v>377</v>
      </c>
      <c r="Q481" s="90">
        <f t="shared" si="22"/>
        <v>242</v>
      </c>
      <c r="R481" s="90">
        <f t="shared" si="23"/>
        <v>473</v>
      </c>
    </row>
    <row r="482" spans="1:18">
      <c r="A482" s="329">
        <v>43851</v>
      </c>
      <c r="B482" s="330" t="s">
        <v>249</v>
      </c>
      <c r="C482" s="330" t="s">
        <v>60</v>
      </c>
      <c r="D482" s="331" t="s">
        <v>61</v>
      </c>
      <c r="E482" s="331" t="s">
        <v>67</v>
      </c>
      <c r="F482" s="332">
        <v>23.64</v>
      </c>
      <c r="G482" s="330" t="s">
        <v>250</v>
      </c>
      <c r="H482" s="330" t="s">
        <v>60</v>
      </c>
      <c r="I482" s="331" t="s">
        <v>251</v>
      </c>
      <c r="J482" s="333" t="s">
        <v>491</v>
      </c>
      <c r="K482" s="329">
        <v>43851</v>
      </c>
      <c r="L482" s="332">
        <v>-6.94</v>
      </c>
      <c r="M482" s="331" t="s">
        <v>492</v>
      </c>
      <c r="N482" s="332">
        <v>-9.61</v>
      </c>
      <c r="O482" s="332">
        <v>-10.56</v>
      </c>
      <c r="P482" s="90">
        <f t="shared" si="21"/>
        <v>464</v>
      </c>
      <c r="Q482" s="90">
        <f t="shared" si="22"/>
        <v>452</v>
      </c>
      <c r="R482" s="90">
        <f t="shared" si="23"/>
        <v>474</v>
      </c>
    </row>
    <row r="483" spans="1:18">
      <c r="A483" s="329">
        <v>44312</v>
      </c>
      <c r="B483" s="330" t="s">
        <v>2394</v>
      </c>
      <c r="C483" s="330" t="s">
        <v>2395</v>
      </c>
      <c r="D483" s="331" t="s">
        <v>61</v>
      </c>
      <c r="E483" s="331" t="s">
        <v>67</v>
      </c>
      <c r="F483" s="332">
        <v>1844.83</v>
      </c>
      <c r="G483" s="330" t="s">
        <v>2396</v>
      </c>
      <c r="H483" s="330" t="s">
        <v>2397</v>
      </c>
      <c r="I483" s="331" t="s">
        <v>2398</v>
      </c>
      <c r="J483" s="333" t="s">
        <v>491</v>
      </c>
      <c r="K483" s="329">
        <v>44312</v>
      </c>
      <c r="L483" s="332">
        <v>-14.47</v>
      </c>
      <c r="M483" s="331" t="s">
        <v>492</v>
      </c>
      <c r="N483" s="332">
        <v>-14.53</v>
      </c>
      <c r="O483" s="332">
        <v>-11.31</v>
      </c>
      <c r="P483" s="90">
        <f t="shared" si="21"/>
        <v>476</v>
      </c>
      <c r="Q483" s="90">
        <f t="shared" si="22"/>
        <v>476</v>
      </c>
      <c r="R483" s="90">
        <f t="shared" si="23"/>
        <v>475</v>
      </c>
    </row>
    <row r="484" spans="1:18" ht="22.5">
      <c r="A484" s="329">
        <v>44355</v>
      </c>
      <c r="B484" s="330" t="s">
        <v>2350</v>
      </c>
      <c r="C484" s="330" t="s">
        <v>2351</v>
      </c>
      <c r="D484" s="331" t="s">
        <v>61</v>
      </c>
      <c r="E484" s="331" t="s">
        <v>67</v>
      </c>
      <c r="F484" s="332">
        <v>1.77</v>
      </c>
      <c r="G484" s="330" t="s">
        <v>2352</v>
      </c>
      <c r="H484" s="330" t="s">
        <v>2353</v>
      </c>
      <c r="I484" s="331" t="s">
        <v>2354</v>
      </c>
      <c r="J484" s="333" t="s">
        <v>491</v>
      </c>
      <c r="K484" s="329">
        <v>44355</v>
      </c>
      <c r="L484" s="332">
        <v>-11.6</v>
      </c>
      <c r="M484" s="331" t="s">
        <v>492</v>
      </c>
      <c r="N484" s="332">
        <v>-11.6</v>
      </c>
      <c r="O484" s="332">
        <v>-11.6</v>
      </c>
      <c r="P484" s="90">
        <f t="shared" si="21"/>
        <v>471</v>
      </c>
      <c r="Q484" s="90">
        <f t="shared" si="22"/>
        <v>466</v>
      </c>
      <c r="R484" s="90">
        <f t="shared" si="23"/>
        <v>476</v>
      </c>
    </row>
    <row r="485" spans="1:18" ht="22.5">
      <c r="A485" s="329">
        <v>44627</v>
      </c>
      <c r="B485" s="330" t="s">
        <v>2543</v>
      </c>
      <c r="C485" s="330" t="s">
        <v>2544</v>
      </c>
      <c r="D485" s="331" t="s">
        <v>61</v>
      </c>
      <c r="E485" s="331" t="s">
        <v>67</v>
      </c>
      <c r="F485" s="332">
        <v>33.21</v>
      </c>
      <c r="G485" s="330" t="s">
        <v>60</v>
      </c>
      <c r="H485" s="330" t="s">
        <v>2545</v>
      </c>
      <c r="I485" s="331" t="s">
        <v>2546</v>
      </c>
      <c r="J485" s="333" t="s">
        <v>491</v>
      </c>
      <c r="K485" s="329">
        <v>44627</v>
      </c>
      <c r="L485" s="332">
        <v>-33.33</v>
      </c>
      <c r="M485" s="331" t="s">
        <v>492</v>
      </c>
      <c r="N485" s="332">
        <v>-12.75</v>
      </c>
      <c r="O485" s="332">
        <v>-13.33</v>
      </c>
      <c r="P485" s="90">
        <f t="shared" si="21"/>
        <v>474</v>
      </c>
      <c r="Q485" s="90">
        <f t="shared" si="22"/>
        <v>514</v>
      </c>
      <c r="R485" s="90">
        <f t="shared" si="23"/>
        <v>477</v>
      </c>
    </row>
    <row r="486" spans="1:18" ht="22.5">
      <c r="A486" s="329">
        <v>44367</v>
      </c>
      <c r="B486" s="330" t="s">
        <v>2350</v>
      </c>
      <c r="C486" s="330" t="s">
        <v>2351</v>
      </c>
      <c r="D486" s="331" t="s">
        <v>61</v>
      </c>
      <c r="E486" s="331" t="s">
        <v>77</v>
      </c>
      <c r="F486" s="332">
        <v>2.04</v>
      </c>
      <c r="G486" s="330" t="s">
        <v>2376</v>
      </c>
      <c r="H486" s="330" t="s">
        <v>2377</v>
      </c>
      <c r="I486" s="331" t="s">
        <v>2378</v>
      </c>
      <c r="J486" s="333" t="s">
        <v>491</v>
      </c>
      <c r="K486" s="329">
        <v>44367</v>
      </c>
      <c r="L486" s="332">
        <v>-13.44</v>
      </c>
      <c r="M486" s="331" t="s">
        <v>492</v>
      </c>
      <c r="N486" s="332">
        <v>-13.44</v>
      </c>
      <c r="O486" s="332">
        <v>-13.44</v>
      </c>
      <c r="P486" s="90">
        <f t="shared" si="21"/>
        <v>475</v>
      </c>
      <c r="Q486" s="90">
        <f t="shared" si="22"/>
        <v>472</v>
      </c>
      <c r="R486" s="90">
        <f t="shared" si="23"/>
        <v>478</v>
      </c>
    </row>
    <row r="487" spans="1:18">
      <c r="A487" s="329">
        <v>44769</v>
      </c>
      <c r="B487" s="330" t="s">
        <v>2448</v>
      </c>
      <c r="C487" s="330" t="s">
        <v>2449</v>
      </c>
      <c r="D487" s="331" t="s">
        <v>61</v>
      </c>
      <c r="E487" s="331" t="s">
        <v>77</v>
      </c>
      <c r="F487" s="332">
        <v>19.600000000000001</v>
      </c>
      <c r="G487" s="330" t="s">
        <v>60</v>
      </c>
      <c r="H487" s="330" t="s">
        <v>2450</v>
      </c>
      <c r="I487" s="331" t="s">
        <v>2451</v>
      </c>
      <c r="J487" s="333" t="s">
        <v>491</v>
      </c>
      <c r="K487" s="329">
        <v>44769</v>
      </c>
      <c r="L487" s="332">
        <v>-19.71</v>
      </c>
      <c r="M487" s="331" t="s">
        <v>492</v>
      </c>
      <c r="N487" s="332">
        <v>-19.71</v>
      </c>
      <c r="O487" s="332">
        <v>-13.44</v>
      </c>
      <c r="P487" s="90">
        <f t="shared" si="21"/>
        <v>489</v>
      </c>
      <c r="Q487" s="90">
        <f t="shared" si="22"/>
        <v>490</v>
      </c>
      <c r="R487" s="90">
        <f t="shared" si="23"/>
        <v>478</v>
      </c>
    </row>
    <row r="488" spans="1:18">
      <c r="A488" s="329">
        <v>44588</v>
      </c>
      <c r="B488" s="330" t="s">
        <v>1905</v>
      </c>
      <c r="C488" s="330" t="s">
        <v>1906</v>
      </c>
      <c r="D488" s="331" t="s">
        <v>61</v>
      </c>
      <c r="E488" s="331" t="s">
        <v>67</v>
      </c>
      <c r="F488" s="332">
        <v>586.62</v>
      </c>
      <c r="G488" s="330" t="s">
        <v>1907</v>
      </c>
      <c r="H488" s="330" t="s">
        <v>60</v>
      </c>
      <c r="I488" s="331" t="s">
        <v>1908</v>
      </c>
      <c r="J488" s="333" t="s">
        <v>491</v>
      </c>
      <c r="K488" s="329">
        <v>44588</v>
      </c>
      <c r="L488" s="332">
        <v>6.58</v>
      </c>
      <c r="M488" s="331" t="s">
        <v>492</v>
      </c>
      <c r="N488" s="332">
        <v>3.34</v>
      </c>
      <c r="O488" s="332">
        <v>-13.71</v>
      </c>
      <c r="P488" s="90">
        <f t="shared" si="21"/>
        <v>402</v>
      </c>
      <c r="Q488" s="90">
        <f t="shared" si="22"/>
        <v>358</v>
      </c>
      <c r="R488" s="90">
        <f t="shared" si="23"/>
        <v>480</v>
      </c>
    </row>
    <row r="489" spans="1:18" ht="22.5">
      <c r="A489" s="329">
        <v>44502</v>
      </c>
      <c r="B489" s="330" t="s">
        <v>2266</v>
      </c>
      <c r="C489" s="330" t="s">
        <v>2267</v>
      </c>
      <c r="D489" s="331" t="s">
        <v>61</v>
      </c>
      <c r="E489" s="331" t="s">
        <v>77</v>
      </c>
      <c r="F489" s="332">
        <v>1.29</v>
      </c>
      <c r="G489" s="330" t="s">
        <v>60</v>
      </c>
      <c r="H489" s="330" t="s">
        <v>2268</v>
      </c>
      <c r="I489" s="331" t="s">
        <v>2269</v>
      </c>
      <c r="J489" s="333" t="s">
        <v>491</v>
      </c>
      <c r="K489" s="329">
        <v>44502</v>
      </c>
      <c r="L489" s="332">
        <v>-4.38</v>
      </c>
      <c r="M489" s="331" t="s">
        <v>492</v>
      </c>
      <c r="N489" s="338">
        <v>-1E-3</v>
      </c>
      <c r="O489" s="332">
        <v>-14.55</v>
      </c>
      <c r="P489" s="90">
        <f t="shared" si="21"/>
        <v>430</v>
      </c>
      <c r="Q489" s="90">
        <f t="shared" si="22"/>
        <v>444</v>
      </c>
      <c r="R489" s="90">
        <f t="shared" si="23"/>
        <v>481</v>
      </c>
    </row>
    <row r="490" spans="1:18">
      <c r="A490" s="329">
        <v>44917</v>
      </c>
      <c r="B490" s="330" t="s">
        <v>2201</v>
      </c>
      <c r="C490" s="330" t="s">
        <v>2202</v>
      </c>
      <c r="D490" s="331" t="s">
        <v>61</v>
      </c>
      <c r="E490" s="331" t="s">
        <v>77</v>
      </c>
      <c r="F490" s="332">
        <v>12.12</v>
      </c>
      <c r="G490" s="330" t="s">
        <v>2203</v>
      </c>
      <c r="H490" s="330" t="s">
        <v>60</v>
      </c>
      <c r="I490" s="331" t="s">
        <v>2204</v>
      </c>
      <c r="J490" s="333" t="s">
        <v>491</v>
      </c>
      <c r="K490" s="329">
        <v>44917</v>
      </c>
      <c r="L490" s="338">
        <v>-0.437</v>
      </c>
      <c r="M490" s="331" t="s">
        <v>492</v>
      </c>
      <c r="N490" s="338">
        <v>-0.437</v>
      </c>
      <c r="O490" s="332">
        <v>-14.66</v>
      </c>
      <c r="P490" s="90">
        <f t="shared" si="21"/>
        <v>433</v>
      </c>
      <c r="Q490" s="90">
        <f t="shared" si="22"/>
        <v>428</v>
      </c>
      <c r="R490" s="90">
        <f t="shared" si="23"/>
        <v>482</v>
      </c>
    </row>
    <row r="491" spans="1:18">
      <c r="A491" s="329">
        <v>43906</v>
      </c>
      <c r="B491" s="330" t="s">
        <v>1047</v>
      </c>
      <c r="C491" s="330" t="s">
        <v>60</v>
      </c>
      <c r="D491" s="331" t="s">
        <v>61</v>
      </c>
      <c r="E491" s="331" t="s">
        <v>67</v>
      </c>
      <c r="F491" s="332">
        <v>115.98</v>
      </c>
      <c r="G491" s="330" t="s">
        <v>1048</v>
      </c>
      <c r="H491" s="330" t="s">
        <v>1049</v>
      </c>
      <c r="I491" s="331" t="s">
        <v>1050</v>
      </c>
      <c r="J491" s="333" t="s">
        <v>491</v>
      </c>
      <c r="K491" s="329">
        <v>43906</v>
      </c>
      <c r="L491" s="332">
        <v>48.15</v>
      </c>
      <c r="M491" s="331" t="s">
        <v>492</v>
      </c>
      <c r="N491" s="332">
        <v>33.33</v>
      </c>
      <c r="O491" s="332">
        <v>-14.89</v>
      </c>
      <c r="P491" s="90">
        <f t="shared" si="21"/>
        <v>201</v>
      </c>
      <c r="Q491" s="90">
        <f t="shared" si="22"/>
        <v>132</v>
      </c>
      <c r="R491" s="90">
        <f t="shared" si="23"/>
        <v>483</v>
      </c>
    </row>
    <row r="492" spans="1:18">
      <c r="A492" s="329">
        <v>43920</v>
      </c>
      <c r="B492" s="330" t="s">
        <v>2067</v>
      </c>
      <c r="C492" s="330" t="s">
        <v>60</v>
      </c>
      <c r="D492" s="331" t="s">
        <v>61</v>
      </c>
      <c r="E492" s="331" t="s">
        <v>67</v>
      </c>
      <c r="F492" s="332">
        <v>88.94</v>
      </c>
      <c r="G492" s="330" t="s">
        <v>2068</v>
      </c>
      <c r="H492" s="330" t="s">
        <v>60</v>
      </c>
      <c r="I492" s="331" t="s">
        <v>2069</v>
      </c>
      <c r="J492" s="333" t="s">
        <v>491</v>
      </c>
      <c r="K492" s="329">
        <v>43920</v>
      </c>
      <c r="L492" s="332">
        <v>2.93</v>
      </c>
      <c r="M492" s="331" t="s">
        <v>492</v>
      </c>
      <c r="N492" s="332">
        <v>18.37</v>
      </c>
      <c r="O492" s="332">
        <v>-15.45</v>
      </c>
      <c r="P492" s="90">
        <f t="shared" si="21"/>
        <v>289</v>
      </c>
      <c r="Q492" s="90">
        <f t="shared" si="22"/>
        <v>396</v>
      </c>
      <c r="R492" s="90">
        <f t="shared" si="23"/>
        <v>484</v>
      </c>
    </row>
    <row r="493" spans="1:18">
      <c r="A493" s="329">
        <v>44869</v>
      </c>
      <c r="B493" s="330" t="s">
        <v>2075</v>
      </c>
      <c r="C493" s="330" t="s">
        <v>2076</v>
      </c>
      <c r="D493" s="331" t="s">
        <v>61</v>
      </c>
      <c r="E493" s="331" t="s">
        <v>67</v>
      </c>
      <c r="F493" s="332">
        <v>11.08</v>
      </c>
      <c r="G493" s="330" t="s">
        <v>60</v>
      </c>
      <c r="H493" s="330" t="s">
        <v>2077</v>
      </c>
      <c r="I493" s="331" t="s">
        <v>2078</v>
      </c>
      <c r="J493" s="333" t="s">
        <v>491</v>
      </c>
      <c r="K493" s="329">
        <v>44869</v>
      </c>
      <c r="L493" s="332">
        <v>2.46</v>
      </c>
      <c r="M493" s="331" t="s">
        <v>492</v>
      </c>
      <c r="N493" s="332">
        <v>-8.09</v>
      </c>
      <c r="O493" s="332">
        <v>-15.54</v>
      </c>
      <c r="P493" s="90">
        <f t="shared" si="21"/>
        <v>462</v>
      </c>
      <c r="Q493" s="90">
        <f t="shared" si="22"/>
        <v>398</v>
      </c>
      <c r="R493" s="90">
        <f t="shared" si="23"/>
        <v>485</v>
      </c>
    </row>
    <row r="494" spans="1:18" ht="22.5">
      <c r="A494" s="329">
        <v>44740</v>
      </c>
      <c r="B494" s="330" t="s">
        <v>1550</v>
      </c>
      <c r="C494" s="330" t="s">
        <v>1551</v>
      </c>
      <c r="D494" s="331" t="s">
        <v>61</v>
      </c>
      <c r="E494" s="331" t="s">
        <v>67</v>
      </c>
      <c r="F494" s="332">
        <v>10.36</v>
      </c>
      <c r="G494" s="330" t="s">
        <v>1552</v>
      </c>
      <c r="H494" s="330" t="s">
        <v>1553</v>
      </c>
      <c r="I494" s="331" t="s">
        <v>1554</v>
      </c>
      <c r="J494" s="333" t="s">
        <v>491</v>
      </c>
      <c r="K494" s="329">
        <v>44740</v>
      </c>
      <c r="L494" s="332">
        <v>20</v>
      </c>
      <c r="M494" s="331" t="s">
        <v>492</v>
      </c>
      <c r="N494" s="332">
        <v>7.84</v>
      </c>
      <c r="O494" s="332">
        <v>-16.52</v>
      </c>
      <c r="P494" s="90">
        <f t="shared" si="21"/>
        <v>366</v>
      </c>
      <c r="Q494" s="90">
        <f t="shared" si="22"/>
        <v>263</v>
      </c>
      <c r="R494" s="90">
        <f t="shared" si="23"/>
        <v>486</v>
      </c>
    </row>
    <row r="495" spans="1:18">
      <c r="A495" s="329">
        <v>44872</v>
      </c>
      <c r="B495" s="330" t="s">
        <v>1775</v>
      </c>
      <c r="C495" s="330" t="s">
        <v>1776</v>
      </c>
      <c r="D495" s="331" t="s">
        <v>61</v>
      </c>
      <c r="E495" s="331" t="s">
        <v>77</v>
      </c>
      <c r="F495" s="332">
        <v>4.8899999999999997</v>
      </c>
      <c r="G495" s="330" t="s">
        <v>1777</v>
      </c>
      <c r="H495" s="330" t="s">
        <v>60</v>
      </c>
      <c r="I495" s="331" t="s">
        <v>1778</v>
      </c>
      <c r="J495" s="333" t="s">
        <v>491</v>
      </c>
      <c r="K495" s="329">
        <v>44872</v>
      </c>
      <c r="L495" s="332">
        <v>11.11</v>
      </c>
      <c r="M495" s="331" t="s">
        <v>492</v>
      </c>
      <c r="N495" s="332">
        <v>25</v>
      </c>
      <c r="O495" s="332">
        <v>-16.670000000000002</v>
      </c>
      <c r="P495" s="90">
        <f t="shared" si="21"/>
        <v>253</v>
      </c>
      <c r="Q495" s="90">
        <f t="shared" si="22"/>
        <v>325</v>
      </c>
      <c r="R495" s="90">
        <f t="shared" si="23"/>
        <v>487</v>
      </c>
    </row>
    <row r="496" spans="1:18">
      <c r="A496" s="329">
        <v>44722</v>
      </c>
      <c r="B496" s="330" t="s">
        <v>2359</v>
      </c>
      <c r="C496" s="330" t="s">
        <v>2360</v>
      </c>
      <c r="D496" s="331" t="s">
        <v>61</v>
      </c>
      <c r="E496" s="331" t="s">
        <v>77</v>
      </c>
      <c r="F496" s="332">
        <v>2.2599999999999998</v>
      </c>
      <c r="G496" s="330" t="s">
        <v>2361</v>
      </c>
      <c r="H496" s="330" t="s">
        <v>2362</v>
      </c>
      <c r="I496" s="331" t="s">
        <v>2363</v>
      </c>
      <c r="J496" s="333" t="s">
        <v>491</v>
      </c>
      <c r="K496" s="329">
        <v>44722</v>
      </c>
      <c r="L496" s="332">
        <v>-12.28</v>
      </c>
      <c r="M496" s="331" t="s">
        <v>492</v>
      </c>
      <c r="N496" s="332">
        <v>-12.28</v>
      </c>
      <c r="O496" s="332">
        <v>-16.670000000000002</v>
      </c>
      <c r="P496" s="90">
        <f t="shared" si="21"/>
        <v>472</v>
      </c>
      <c r="Q496" s="90">
        <f t="shared" si="22"/>
        <v>468</v>
      </c>
      <c r="R496" s="90">
        <f t="shared" si="23"/>
        <v>487</v>
      </c>
    </row>
    <row r="497" spans="1:18">
      <c r="A497" s="329">
        <v>44711</v>
      </c>
      <c r="B497" s="330" t="s">
        <v>2497</v>
      </c>
      <c r="C497" s="330" t="s">
        <v>2498</v>
      </c>
      <c r="D497" s="331" t="s">
        <v>61</v>
      </c>
      <c r="E497" s="331" t="s">
        <v>67</v>
      </c>
      <c r="F497" s="332">
        <v>186.5</v>
      </c>
      <c r="G497" s="330" t="s">
        <v>2499</v>
      </c>
      <c r="H497" s="330" t="s">
        <v>60</v>
      </c>
      <c r="I497" s="331" t="s">
        <v>2500</v>
      </c>
      <c r="J497" s="333" t="s">
        <v>491</v>
      </c>
      <c r="K497" s="329">
        <v>44711</v>
      </c>
      <c r="L497" s="332">
        <v>-26.7</v>
      </c>
      <c r="M497" s="331" t="s">
        <v>492</v>
      </c>
      <c r="N497" s="332">
        <v>-21.84</v>
      </c>
      <c r="O497" s="332">
        <v>-17.600000000000001</v>
      </c>
      <c r="P497" s="90">
        <f t="shared" si="21"/>
        <v>493</v>
      </c>
      <c r="Q497" s="90">
        <f t="shared" si="22"/>
        <v>502</v>
      </c>
      <c r="R497" s="90">
        <f t="shared" si="23"/>
        <v>489</v>
      </c>
    </row>
    <row r="498" spans="1:18">
      <c r="A498" s="329">
        <v>44617</v>
      </c>
      <c r="B498" s="330" t="s">
        <v>2422</v>
      </c>
      <c r="C498" s="330" t="s">
        <v>2423</v>
      </c>
      <c r="D498" s="331" t="s">
        <v>61</v>
      </c>
      <c r="E498" s="331" t="s">
        <v>77</v>
      </c>
      <c r="F498" s="332">
        <v>1279.8</v>
      </c>
      <c r="G498" s="330" t="s">
        <v>2424</v>
      </c>
      <c r="H498" s="330" t="s">
        <v>2425</v>
      </c>
      <c r="I498" s="331" t="s">
        <v>2426</v>
      </c>
      <c r="J498" s="333" t="s">
        <v>491</v>
      </c>
      <c r="K498" s="329">
        <v>44617</v>
      </c>
      <c r="L498" s="332">
        <v>-17.62</v>
      </c>
      <c r="M498" s="331" t="s">
        <v>492</v>
      </c>
      <c r="N498" s="332">
        <v>-19.149999999999999</v>
      </c>
      <c r="O498" s="332">
        <v>-17.72</v>
      </c>
      <c r="P498" s="90">
        <f t="shared" si="21"/>
        <v>486</v>
      </c>
      <c r="Q498" s="90">
        <f t="shared" si="22"/>
        <v>483</v>
      </c>
      <c r="R498" s="90">
        <f t="shared" si="23"/>
        <v>490</v>
      </c>
    </row>
    <row r="499" spans="1:18">
      <c r="A499" s="329">
        <v>44644</v>
      </c>
      <c r="B499" s="330" t="s">
        <v>2432</v>
      </c>
      <c r="C499" s="330" t="s">
        <v>2433</v>
      </c>
      <c r="D499" s="331" t="s">
        <v>61</v>
      </c>
      <c r="E499" s="331" t="s">
        <v>77</v>
      </c>
      <c r="F499" s="332">
        <v>35.76</v>
      </c>
      <c r="G499" s="330" t="s">
        <v>60</v>
      </c>
      <c r="H499" s="330" t="s">
        <v>60</v>
      </c>
      <c r="I499" s="331" t="s">
        <v>2434</v>
      </c>
      <c r="J499" s="333" t="s">
        <v>491</v>
      </c>
      <c r="K499" s="329">
        <v>44644</v>
      </c>
      <c r="L499" s="332">
        <v>-18.100000000000001</v>
      </c>
      <c r="M499" s="331" t="s">
        <v>492</v>
      </c>
      <c r="N499" s="332">
        <v>-18.100000000000001</v>
      </c>
      <c r="O499" s="332">
        <v>-18.100000000000001</v>
      </c>
      <c r="P499" s="90">
        <f t="shared" si="21"/>
        <v>484</v>
      </c>
      <c r="Q499" s="90">
        <f t="shared" si="22"/>
        <v>485</v>
      </c>
      <c r="R499" s="90">
        <f t="shared" si="23"/>
        <v>491</v>
      </c>
    </row>
    <row r="500" spans="1:18">
      <c r="A500" s="329">
        <v>44167</v>
      </c>
      <c r="B500" s="330" t="s">
        <v>2538</v>
      </c>
      <c r="C500" s="330" t="s">
        <v>2539</v>
      </c>
      <c r="D500" s="331" t="s">
        <v>61</v>
      </c>
      <c r="E500" s="331" t="s">
        <v>67</v>
      </c>
      <c r="F500" s="332">
        <v>113.67</v>
      </c>
      <c r="G500" s="330" t="s">
        <v>2540</v>
      </c>
      <c r="H500" s="330" t="s">
        <v>2541</v>
      </c>
      <c r="I500" s="331" t="s">
        <v>2542</v>
      </c>
      <c r="J500" s="333" t="s">
        <v>491</v>
      </c>
      <c r="K500" s="329">
        <v>44167</v>
      </c>
      <c r="L500" s="332">
        <v>-31.5</v>
      </c>
      <c r="M500" s="331" t="s">
        <v>492</v>
      </c>
      <c r="N500" s="332">
        <v>-34.130000000000003</v>
      </c>
      <c r="O500" s="332">
        <v>-18.93</v>
      </c>
      <c r="P500" s="90">
        <f t="shared" si="21"/>
        <v>518</v>
      </c>
      <c r="Q500" s="90">
        <f t="shared" si="22"/>
        <v>513</v>
      </c>
      <c r="R500" s="90">
        <f t="shared" si="23"/>
        <v>492</v>
      </c>
    </row>
    <row r="501" spans="1:18">
      <c r="A501" s="329">
        <v>44813</v>
      </c>
      <c r="B501" s="330" t="s">
        <v>2438</v>
      </c>
      <c r="C501" s="330" t="s">
        <v>2439</v>
      </c>
      <c r="D501" s="331" t="s">
        <v>61</v>
      </c>
      <c r="E501" s="331" t="s">
        <v>67</v>
      </c>
      <c r="F501" s="338">
        <v>0.497</v>
      </c>
      <c r="G501" s="330" t="s">
        <v>2440</v>
      </c>
      <c r="H501" s="330" t="s">
        <v>60</v>
      </c>
      <c r="I501" s="331" t="s">
        <v>2441</v>
      </c>
      <c r="J501" s="333" t="s">
        <v>491</v>
      </c>
      <c r="K501" s="329">
        <v>44813</v>
      </c>
      <c r="L501" s="332">
        <v>-19.079999999999998</v>
      </c>
      <c r="M501" s="331" t="s">
        <v>492</v>
      </c>
      <c r="N501" s="332">
        <v>-19.079999999999998</v>
      </c>
      <c r="O501" s="332">
        <v>-19.079999999999998</v>
      </c>
      <c r="P501" s="90">
        <f t="shared" si="21"/>
        <v>485</v>
      </c>
      <c r="Q501" s="90">
        <f t="shared" si="22"/>
        <v>487</v>
      </c>
      <c r="R501" s="90">
        <f t="shared" si="23"/>
        <v>493</v>
      </c>
    </row>
    <row r="502" spans="1:18">
      <c r="A502" s="329">
        <v>43899</v>
      </c>
      <c r="B502" s="330" t="s">
        <v>332</v>
      </c>
      <c r="C502" s="330" t="s">
        <v>60</v>
      </c>
      <c r="D502" s="331" t="s">
        <v>61</v>
      </c>
      <c r="E502" s="331" t="s">
        <v>67</v>
      </c>
      <c r="F502" s="332">
        <v>212.67</v>
      </c>
      <c r="G502" s="330" t="s">
        <v>208</v>
      </c>
      <c r="H502" s="330" t="s">
        <v>60</v>
      </c>
      <c r="I502" s="331" t="s">
        <v>333</v>
      </c>
      <c r="J502" s="333" t="s">
        <v>491</v>
      </c>
      <c r="K502" s="329">
        <v>43899</v>
      </c>
      <c r="L502" s="332">
        <v>-17.14</v>
      </c>
      <c r="M502" s="331" t="s">
        <v>492</v>
      </c>
      <c r="N502" s="332">
        <v>-17.41</v>
      </c>
      <c r="O502" s="332">
        <v>-19.16</v>
      </c>
      <c r="P502" s="90">
        <f t="shared" si="21"/>
        <v>481</v>
      </c>
      <c r="Q502" s="90">
        <f t="shared" si="22"/>
        <v>482</v>
      </c>
      <c r="R502" s="90">
        <f t="shared" si="23"/>
        <v>494</v>
      </c>
    </row>
    <row r="503" spans="1:18" ht="22.5">
      <c r="A503" s="329">
        <v>44229</v>
      </c>
      <c r="B503" s="330" t="s">
        <v>2350</v>
      </c>
      <c r="C503" s="330" t="s">
        <v>2351</v>
      </c>
      <c r="D503" s="331" t="s">
        <v>61</v>
      </c>
      <c r="E503" s="331" t="s">
        <v>77</v>
      </c>
      <c r="F503" s="332">
        <v>1.8</v>
      </c>
      <c r="G503" s="330" t="s">
        <v>2442</v>
      </c>
      <c r="H503" s="330" t="s">
        <v>2353</v>
      </c>
      <c r="I503" s="331" t="s">
        <v>2443</v>
      </c>
      <c r="J503" s="333" t="s">
        <v>491</v>
      </c>
      <c r="K503" s="329">
        <v>44229</v>
      </c>
      <c r="L503" s="332">
        <v>-19.25</v>
      </c>
      <c r="M503" s="331" t="s">
        <v>492</v>
      </c>
      <c r="N503" s="332">
        <v>-19.25</v>
      </c>
      <c r="O503" s="332">
        <v>-19.25</v>
      </c>
      <c r="P503" s="90">
        <f t="shared" si="21"/>
        <v>487</v>
      </c>
      <c r="Q503" s="90">
        <f t="shared" si="22"/>
        <v>488</v>
      </c>
      <c r="R503" s="90">
        <f t="shared" si="23"/>
        <v>495</v>
      </c>
    </row>
    <row r="504" spans="1:18" ht="22.5">
      <c r="A504" s="329">
        <v>44188</v>
      </c>
      <c r="B504" s="330" t="s">
        <v>2661</v>
      </c>
      <c r="C504" s="330" t="s">
        <v>2662</v>
      </c>
      <c r="D504" s="331" t="s">
        <v>61</v>
      </c>
      <c r="E504" s="331" t="s">
        <v>67</v>
      </c>
      <c r="F504" s="332">
        <v>2.79</v>
      </c>
      <c r="G504" s="330" t="s">
        <v>60</v>
      </c>
      <c r="H504" s="330" t="s">
        <v>2663</v>
      </c>
      <c r="I504" s="331" t="s">
        <v>2664</v>
      </c>
      <c r="J504" s="333" t="s">
        <v>491</v>
      </c>
      <c r="K504" s="329">
        <v>44188</v>
      </c>
      <c r="L504" s="332">
        <v>-50.33</v>
      </c>
      <c r="M504" s="331" t="s">
        <v>492</v>
      </c>
      <c r="N504" s="332">
        <v>-38.71</v>
      </c>
      <c r="O504" s="332">
        <v>-19.32</v>
      </c>
      <c r="P504" s="90">
        <f t="shared" si="21"/>
        <v>526</v>
      </c>
      <c r="Q504" s="90">
        <f t="shared" si="22"/>
        <v>541</v>
      </c>
      <c r="R504" s="90">
        <f t="shared" si="23"/>
        <v>496</v>
      </c>
    </row>
    <row r="505" spans="1:18">
      <c r="A505" s="329">
        <v>44810</v>
      </c>
      <c r="B505" s="330" t="s">
        <v>2656</v>
      </c>
      <c r="C505" s="330" t="s">
        <v>2657</v>
      </c>
      <c r="D505" s="331" t="s">
        <v>61</v>
      </c>
      <c r="E505" s="331" t="s">
        <v>67</v>
      </c>
      <c r="F505" s="338">
        <v>0.65</v>
      </c>
      <c r="G505" s="330" t="s">
        <v>2658</v>
      </c>
      <c r="H505" s="330" t="s">
        <v>2659</v>
      </c>
      <c r="I505" s="331" t="s">
        <v>2660</v>
      </c>
      <c r="J505" s="333" t="s">
        <v>491</v>
      </c>
      <c r="K505" s="329">
        <v>44810</v>
      </c>
      <c r="L505" s="332">
        <v>-50.32</v>
      </c>
      <c r="M505" s="331" t="s">
        <v>492</v>
      </c>
      <c r="N505" s="332">
        <v>-19.27</v>
      </c>
      <c r="O505" s="332">
        <v>-19.68</v>
      </c>
      <c r="P505" s="90">
        <f t="shared" si="21"/>
        <v>488</v>
      </c>
      <c r="Q505" s="90">
        <f t="shared" si="22"/>
        <v>540</v>
      </c>
      <c r="R505" s="90">
        <f t="shared" si="23"/>
        <v>497</v>
      </c>
    </row>
    <row r="506" spans="1:18">
      <c r="A506" s="329">
        <v>44678</v>
      </c>
      <c r="B506" s="330" t="s">
        <v>2364</v>
      </c>
      <c r="C506" s="330" t="s">
        <v>2365</v>
      </c>
      <c r="D506" s="331" t="s">
        <v>61</v>
      </c>
      <c r="E506" s="331" t="s">
        <v>77</v>
      </c>
      <c r="F506" s="338">
        <v>0.66400000000000003</v>
      </c>
      <c r="G506" s="330" t="s">
        <v>2366</v>
      </c>
      <c r="H506" s="330" t="s">
        <v>60</v>
      </c>
      <c r="I506" s="331" t="s">
        <v>2367</v>
      </c>
      <c r="J506" s="333" t="s">
        <v>491</v>
      </c>
      <c r="K506" s="329">
        <v>44678</v>
      </c>
      <c r="L506" s="332">
        <v>-12.28</v>
      </c>
      <c r="M506" s="331" t="s">
        <v>492</v>
      </c>
      <c r="N506" s="332">
        <v>-12.28</v>
      </c>
      <c r="O506" s="332">
        <v>-20.76</v>
      </c>
      <c r="P506" s="90">
        <f t="shared" si="21"/>
        <v>472</v>
      </c>
      <c r="Q506" s="90">
        <f t="shared" si="22"/>
        <v>468</v>
      </c>
      <c r="R506" s="90">
        <f t="shared" si="23"/>
        <v>498</v>
      </c>
    </row>
    <row r="507" spans="1:18">
      <c r="A507" s="329">
        <v>44174</v>
      </c>
      <c r="B507" s="330" t="s">
        <v>2462</v>
      </c>
      <c r="C507" s="330" t="s">
        <v>2463</v>
      </c>
      <c r="D507" s="331" t="s">
        <v>61</v>
      </c>
      <c r="E507" s="331" t="s">
        <v>77</v>
      </c>
      <c r="F507" s="332">
        <v>5.88</v>
      </c>
      <c r="G507" s="330" t="s">
        <v>2464</v>
      </c>
      <c r="H507" s="330" t="s">
        <v>2465</v>
      </c>
      <c r="I507" s="331" t="s">
        <v>2466</v>
      </c>
      <c r="J507" s="333" t="s">
        <v>491</v>
      </c>
      <c r="K507" s="329">
        <v>44174</v>
      </c>
      <c r="L507" s="332">
        <v>-20.68</v>
      </c>
      <c r="M507" s="331" t="s">
        <v>492</v>
      </c>
      <c r="N507" s="332">
        <v>-16.77</v>
      </c>
      <c r="O507" s="332">
        <v>-20.83</v>
      </c>
      <c r="P507" s="90">
        <f t="shared" si="21"/>
        <v>479</v>
      </c>
      <c r="Q507" s="90">
        <f t="shared" si="22"/>
        <v>493</v>
      </c>
      <c r="R507" s="90">
        <f t="shared" si="23"/>
        <v>499</v>
      </c>
    </row>
    <row r="508" spans="1:18">
      <c r="A508" s="329">
        <v>44446</v>
      </c>
      <c r="B508" s="330" t="s">
        <v>2487</v>
      </c>
      <c r="C508" s="330" t="s">
        <v>60</v>
      </c>
      <c r="D508" s="331" t="s">
        <v>61</v>
      </c>
      <c r="E508" s="331" t="s">
        <v>67</v>
      </c>
      <c r="F508" s="332">
        <v>54.7</v>
      </c>
      <c r="G508" s="330" t="s">
        <v>2488</v>
      </c>
      <c r="H508" s="330" t="s">
        <v>60</v>
      </c>
      <c r="I508" s="331" t="s">
        <v>2489</v>
      </c>
      <c r="J508" s="333" t="s">
        <v>491</v>
      </c>
      <c r="K508" s="329">
        <v>44446</v>
      </c>
      <c r="L508" s="332">
        <v>-25.9</v>
      </c>
      <c r="M508" s="331" t="s">
        <v>492</v>
      </c>
      <c r="N508" s="332">
        <v>-22.64</v>
      </c>
      <c r="O508" s="332">
        <v>-20.92</v>
      </c>
      <c r="P508" s="90">
        <f t="shared" si="21"/>
        <v>494</v>
      </c>
      <c r="Q508" s="90">
        <f t="shared" si="22"/>
        <v>499</v>
      </c>
      <c r="R508" s="90">
        <f t="shared" si="23"/>
        <v>500</v>
      </c>
    </row>
    <row r="509" spans="1:18" ht="22.5">
      <c r="A509" s="329">
        <v>44497</v>
      </c>
      <c r="B509" s="330" t="s">
        <v>2413</v>
      </c>
      <c r="C509" s="330" t="s">
        <v>2414</v>
      </c>
      <c r="D509" s="331" t="s">
        <v>61</v>
      </c>
      <c r="E509" s="331" t="s">
        <v>77</v>
      </c>
      <c r="F509" s="332">
        <v>77.540000000000006</v>
      </c>
      <c r="G509" s="330" t="s">
        <v>2415</v>
      </c>
      <c r="H509" s="330" t="s">
        <v>60</v>
      </c>
      <c r="I509" s="331" t="s">
        <v>2416</v>
      </c>
      <c r="J509" s="333" t="s">
        <v>491</v>
      </c>
      <c r="K509" s="329">
        <v>44497</v>
      </c>
      <c r="L509" s="332">
        <v>-15.79</v>
      </c>
      <c r="M509" s="331" t="s">
        <v>492</v>
      </c>
      <c r="N509" s="332">
        <v>-19.8</v>
      </c>
      <c r="O509" s="332">
        <v>-20.99</v>
      </c>
      <c r="P509" s="90">
        <f t="shared" si="21"/>
        <v>490</v>
      </c>
      <c r="Q509" s="90">
        <f t="shared" si="22"/>
        <v>480</v>
      </c>
      <c r="R509" s="90">
        <f t="shared" si="23"/>
        <v>501</v>
      </c>
    </row>
    <row r="510" spans="1:18">
      <c r="A510" s="329">
        <v>44671</v>
      </c>
      <c r="B510" s="330" t="s">
        <v>2467</v>
      </c>
      <c r="C510" s="330" t="s">
        <v>2468</v>
      </c>
      <c r="D510" s="331" t="s">
        <v>61</v>
      </c>
      <c r="E510" s="331" t="s">
        <v>77</v>
      </c>
      <c r="F510" s="332">
        <v>17.11</v>
      </c>
      <c r="G510" s="330" t="s">
        <v>2469</v>
      </c>
      <c r="H510" s="330" t="s">
        <v>60</v>
      </c>
      <c r="I510" s="331" t="s">
        <v>2470</v>
      </c>
      <c r="J510" s="333" t="s">
        <v>491</v>
      </c>
      <c r="K510" s="329">
        <v>44671</v>
      </c>
      <c r="L510" s="332">
        <v>-21.25</v>
      </c>
      <c r="M510" s="331" t="s">
        <v>492</v>
      </c>
      <c r="N510" s="332">
        <v>57.5</v>
      </c>
      <c r="O510" s="332">
        <v>-21.25</v>
      </c>
      <c r="P510" s="90">
        <f t="shared" si="21"/>
        <v>120</v>
      </c>
      <c r="Q510" s="90">
        <f t="shared" si="22"/>
        <v>494</v>
      </c>
      <c r="R510" s="90">
        <f t="shared" si="23"/>
        <v>502</v>
      </c>
    </row>
    <row r="511" spans="1:18" ht="22.5">
      <c r="A511" s="329">
        <v>44155</v>
      </c>
      <c r="B511" s="330" t="s">
        <v>2588</v>
      </c>
      <c r="C511" s="330" t="s">
        <v>2589</v>
      </c>
      <c r="D511" s="331" t="s">
        <v>61</v>
      </c>
      <c r="E511" s="331" t="s">
        <v>67</v>
      </c>
      <c r="F511" s="332">
        <v>15.36</v>
      </c>
      <c r="G511" s="330" t="s">
        <v>60</v>
      </c>
      <c r="H511" s="330" t="s">
        <v>2590</v>
      </c>
      <c r="I511" s="331" t="s">
        <v>2591</v>
      </c>
      <c r="J511" s="333" t="s">
        <v>491</v>
      </c>
      <c r="K511" s="329">
        <v>44155</v>
      </c>
      <c r="L511" s="332">
        <v>-41.75</v>
      </c>
      <c r="M511" s="331" t="s">
        <v>492</v>
      </c>
      <c r="N511" s="332">
        <v>-38.14</v>
      </c>
      <c r="O511" s="332">
        <v>-22.08</v>
      </c>
      <c r="P511" s="90">
        <f t="shared" si="21"/>
        <v>524</v>
      </c>
      <c r="Q511" s="90">
        <f t="shared" si="22"/>
        <v>524</v>
      </c>
      <c r="R511" s="90">
        <f t="shared" si="23"/>
        <v>503</v>
      </c>
    </row>
    <row r="512" spans="1:18" ht="22.5">
      <c r="A512" s="329">
        <v>44218</v>
      </c>
      <c r="B512" s="330" t="s">
        <v>2417</v>
      </c>
      <c r="C512" s="330" t="s">
        <v>2418</v>
      </c>
      <c r="D512" s="331" t="s">
        <v>61</v>
      </c>
      <c r="E512" s="331" t="s">
        <v>77</v>
      </c>
      <c r="F512" s="332">
        <v>3409.64</v>
      </c>
      <c r="G512" s="330" t="s">
        <v>2419</v>
      </c>
      <c r="H512" s="330" t="s">
        <v>2420</v>
      </c>
      <c r="I512" s="331" t="s">
        <v>2421</v>
      </c>
      <c r="J512" s="333" t="s">
        <v>491</v>
      </c>
      <c r="K512" s="329">
        <v>44218</v>
      </c>
      <c r="L512" s="332">
        <v>-16.8</v>
      </c>
      <c r="M512" s="331" t="s">
        <v>492</v>
      </c>
      <c r="N512" s="332">
        <v>-16.8</v>
      </c>
      <c r="O512" s="332">
        <v>-22.68</v>
      </c>
      <c r="P512" s="90">
        <f t="shared" si="21"/>
        <v>480</v>
      </c>
      <c r="Q512" s="90">
        <f t="shared" si="22"/>
        <v>481</v>
      </c>
      <c r="R512" s="90">
        <f t="shared" si="23"/>
        <v>504</v>
      </c>
    </row>
    <row r="513" spans="1:18">
      <c r="A513" s="329">
        <v>44774</v>
      </c>
      <c r="B513" s="330" t="s">
        <v>2518</v>
      </c>
      <c r="C513" s="330" t="s">
        <v>2519</v>
      </c>
      <c r="D513" s="331" t="s">
        <v>61</v>
      </c>
      <c r="E513" s="331" t="s">
        <v>77</v>
      </c>
      <c r="F513" s="332">
        <v>88.4</v>
      </c>
      <c r="G513" s="330" t="s">
        <v>2520</v>
      </c>
      <c r="H513" s="330" t="s">
        <v>2521</v>
      </c>
      <c r="I513" s="331" t="s">
        <v>2522</v>
      </c>
      <c r="J513" s="333" t="s">
        <v>491</v>
      </c>
      <c r="K513" s="329">
        <v>44774</v>
      </c>
      <c r="L513" s="332">
        <v>-28.99</v>
      </c>
      <c r="M513" s="331" t="s">
        <v>492</v>
      </c>
      <c r="N513" s="332">
        <v>-32.81</v>
      </c>
      <c r="O513" s="332">
        <v>-22.71</v>
      </c>
      <c r="P513" s="90">
        <f t="shared" si="21"/>
        <v>513</v>
      </c>
      <c r="Q513" s="90">
        <f t="shared" si="22"/>
        <v>508</v>
      </c>
      <c r="R513" s="90">
        <f t="shared" si="23"/>
        <v>505</v>
      </c>
    </row>
    <row r="514" spans="1:18">
      <c r="A514" s="329">
        <v>44676</v>
      </c>
      <c r="B514" s="330" t="s">
        <v>2526</v>
      </c>
      <c r="C514" s="330" t="s">
        <v>2527</v>
      </c>
      <c r="D514" s="331" t="s">
        <v>61</v>
      </c>
      <c r="E514" s="331" t="s">
        <v>77</v>
      </c>
      <c r="F514" s="332">
        <v>122.72</v>
      </c>
      <c r="G514" s="330" t="s">
        <v>2528</v>
      </c>
      <c r="H514" s="330" t="s">
        <v>2529</v>
      </c>
      <c r="I514" s="331" t="s">
        <v>2530</v>
      </c>
      <c r="J514" s="333" t="s">
        <v>491</v>
      </c>
      <c r="K514" s="329">
        <v>44676</v>
      </c>
      <c r="L514" s="332">
        <v>-30.06</v>
      </c>
      <c r="M514" s="331" t="s">
        <v>492</v>
      </c>
      <c r="N514" s="332">
        <v>-25.49</v>
      </c>
      <c r="O514" s="332">
        <v>-22.97</v>
      </c>
      <c r="P514" s="90">
        <f t="shared" si="21"/>
        <v>501</v>
      </c>
      <c r="Q514" s="90">
        <f t="shared" si="22"/>
        <v>510</v>
      </c>
      <c r="R514" s="90">
        <f t="shared" si="23"/>
        <v>506</v>
      </c>
    </row>
    <row r="515" spans="1:18">
      <c r="A515" s="329">
        <v>44726</v>
      </c>
      <c r="B515" s="330" t="s">
        <v>2427</v>
      </c>
      <c r="C515" s="330" t="s">
        <v>2428</v>
      </c>
      <c r="D515" s="331" t="s">
        <v>61</v>
      </c>
      <c r="E515" s="331" t="s">
        <v>77</v>
      </c>
      <c r="F515" s="332">
        <v>140.26</v>
      </c>
      <c r="G515" s="330" t="s">
        <v>2429</v>
      </c>
      <c r="H515" s="330" t="s">
        <v>2430</v>
      </c>
      <c r="I515" s="331" t="s">
        <v>2431</v>
      </c>
      <c r="J515" s="333" t="s">
        <v>491</v>
      </c>
      <c r="K515" s="329">
        <v>44726</v>
      </c>
      <c r="L515" s="332">
        <v>-17.940000000000001</v>
      </c>
      <c r="M515" s="331" t="s">
        <v>492</v>
      </c>
      <c r="N515" s="332">
        <v>-3.46</v>
      </c>
      <c r="O515" s="332">
        <v>-23.41</v>
      </c>
      <c r="P515" s="90">
        <f t="shared" si="21"/>
        <v>446</v>
      </c>
      <c r="Q515" s="90">
        <f t="shared" si="22"/>
        <v>484</v>
      </c>
      <c r="R515" s="90">
        <f t="shared" si="23"/>
        <v>507</v>
      </c>
    </row>
    <row r="516" spans="1:18">
      <c r="A516" s="329">
        <v>44118</v>
      </c>
      <c r="B516" s="330" t="s">
        <v>2182</v>
      </c>
      <c r="C516" s="330" t="s">
        <v>2183</v>
      </c>
      <c r="D516" s="331" t="s">
        <v>61</v>
      </c>
      <c r="E516" s="331" t="s">
        <v>77</v>
      </c>
      <c r="F516" s="332">
        <v>6.76</v>
      </c>
      <c r="G516" s="330" t="s">
        <v>60</v>
      </c>
      <c r="H516" s="330" t="s">
        <v>60</v>
      </c>
      <c r="I516" s="331" t="s">
        <v>2184</v>
      </c>
      <c r="J516" s="333" t="s">
        <v>491</v>
      </c>
      <c r="K516" s="329">
        <v>44118</v>
      </c>
      <c r="L516" s="342">
        <v>0</v>
      </c>
      <c r="M516" s="331" t="s">
        <v>492</v>
      </c>
      <c r="N516" s="342">
        <v>0</v>
      </c>
      <c r="O516" s="332">
        <v>-23.53</v>
      </c>
      <c r="P516" s="90">
        <f t="shared" si="21"/>
        <v>425</v>
      </c>
      <c r="Q516" s="90">
        <f t="shared" si="22"/>
        <v>421</v>
      </c>
      <c r="R516" s="90">
        <f t="shared" si="23"/>
        <v>508</v>
      </c>
    </row>
    <row r="517" spans="1:18">
      <c r="A517" s="329">
        <v>44484</v>
      </c>
      <c r="B517" s="330" t="s">
        <v>2501</v>
      </c>
      <c r="C517" s="330" t="s">
        <v>2502</v>
      </c>
      <c r="D517" s="331" t="s">
        <v>61</v>
      </c>
      <c r="E517" s="331" t="s">
        <v>67</v>
      </c>
      <c r="F517" s="332">
        <v>4.47</v>
      </c>
      <c r="G517" s="330" t="s">
        <v>2503</v>
      </c>
      <c r="H517" s="330" t="s">
        <v>2504</v>
      </c>
      <c r="I517" s="331" t="s">
        <v>2505</v>
      </c>
      <c r="J517" s="333" t="s">
        <v>491</v>
      </c>
      <c r="K517" s="329">
        <v>44484</v>
      </c>
      <c r="L517" s="332">
        <v>-27.06</v>
      </c>
      <c r="M517" s="331" t="s">
        <v>492</v>
      </c>
      <c r="N517" s="332">
        <v>-24.29</v>
      </c>
      <c r="O517" s="332">
        <v>-24.29</v>
      </c>
      <c r="P517" s="90">
        <f t="shared" si="21"/>
        <v>500</v>
      </c>
      <c r="Q517" s="90">
        <f t="shared" si="22"/>
        <v>503</v>
      </c>
      <c r="R517" s="90">
        <f t="shared" si="23"/>
        <v>509</v>
      </c>
    </row>
    <row r="518" spans="1:18" ht="22.5">
      <c r="A518" s="329">
        <v>44308</v>
      </c>
      <c r="B518" s="330" t="s">
        <v>2704</v>
      </c>
      <c r="C518" s="330" t="s">
        <v>2705</v>
      </c>
      <c r="D518" s="331" t="s">
        <v>61</v>
      </c>
      <c r="E518" s="331" t="s">
        <v>67</v>
      </c>
      <c r="F518" s="332">
        <v>51.86</v>
      </c>
      <c r="G518" s="330" t="s">
        <v>2706</v>
      </c>
      <c r="H518" s="330" t="s">
        <v>2707</v>
      </c>
      <c r="I518" s="331" t="s">
        <v>2708</v>
      </c>
      <c r="J518" s="333" t="s">
        <v>491</v>
      </c>
      <c r="K518" s="329">
        <v>44308</v>
      </c>
      <c r="L518" s="332">
        <v>-59.46</v>
      </c>
      <c r="M518" s="331" t="s">
        <v>492</v>
      </c>
      <c r="N518" s="332">
        <v>-59.46</v>
      </c>
      <c r="O518" s="332">
        <v>-24.62</v>
      </c>
      <c r="P518" s="90">
        <f t="shared" si="21"/>
        <v>551</v>
      </c>
      <c r="Q518" s="90">
        <f t="shared" si="22"/>
        <v>551</v>
      </c>
      <c r="R518" s="90">
        <f t="shared" si="23"/>
        <v>510</v>
      </c>
    </row>
    <row r="519" spans="1:18" ht="33.75">
      <c r="A519" s="329">
        <v>44692</v>
      </c>
      <c r="B519" s="330" t="s">
        <v>1398</v>
      </c>
      <c r="C519" s="330" t="s">
        <v>1399</v>
      </c>
      <c r="D519" s="331" t="s">
        <v>61</v>
      </c>
      <c r="E519" s="331" t="s">
        <v>77</v>
      </c>
      <c r="F519" s="332">
        <v>19.61</v>
      </c>
      <c r="G519" s="330" t="s">
        <v>1400</v>
      </c>
      <c r="H519" s="330" t="s">
        <v>1401</v>
      </c>
      <c r="I519" s="331" t="s">
        <v>1402</v>
      </c>
      <c r="J519" s="333" t="s">
        <v>491</v>
      </c>
      <c r="K519" s="329">
        <v>44692</v>
      </c>
      <c r="L519" s="332">
        <v>26.09</v>
      </c>
      <c r="M519" s="331" t="s">
        <v>492</v>
      </c>
      <c r="N519" s="338">
        <v>-0.45500000000000002</v>
      </c>
      <c r="O519" s="332">
        <v>-24.72</v>
      </c>
      <c r="P519" s="90">
        <f t="shared" si="21"/>
        <v>434</v>
      </c>
      <c r="Q519" s="90">
        <f t="shared" si="22"/>
        <v>223</v>
      </c>
      <c r="R519" s="90">
        <f t="shared" si="23"/>
        <v>511</v>
      </c>
    </row>
    <row r="520" spans="1:18" ht="22.5">
      <c r="A520" s="329">
        <v>44199</v>
      </c>
      <c r="B520" s="330" t="s">
        <v>2350</v>
      </c>
      <c r="C520" s="330" t="s">
        <v>2351</v>
      </c>
      <c r="D520" s="331" t="s">
        <v>61</v>
      </c>
      <c r="E520" s="331" t="s">
        <v>77</v>
      </c>
      <c r="F520" s="332">
        <v>1.63</v>
      </c>
      <c r="G520" s="330" t="s">
        <v>2490</v>
      </c>
      <c r="H520" s="330" t="s">
        <v>2353</v>
      </c>
      <c r="I520" s="331" t="s">
        <v>2491</v>
      </c>
      <c r="J520" s="333" t="s">
        <v>491</v>
      </c>
      <c r="K520" s="329">
        <v>44199</v>
      </c>
      <c r="L520" s="332">
        <v>-25.98</v>
      </c>
      <c r="M520" s="331" t="s">
        <v>492</v>
      </c>
      <c r="N520" s="332">
        <v>-25.98</v>
      </c>
      <c r="O520" s="332">
        <v>-25.98</v>
      </c>
      <c r="P520" s="90">
        <f t="shared" si="21"/>
        <v>502</v>
      </c>
      <c r="Q520" s="90">
        <f t="shared" si="22"/>
        <v>500</v>
      </c>
      <c r="R520" s="90">
        <f t="shared" si="23"/>
        <v>512</v>
      </c>
    </row>
    <row r="521" spans="1:18">
      <c r="A521" s="329">
        <v>44369</v>
      </c>
      <c r="B521" s="330" t="s">
        <v>2492</v>
      </c>
      <c r="C521" s="330" t="s">
        <v>2493</v>
      </c>
      <c r="D521" s="331" t="s">
        <v>61</v>
      </c>
      <c r="E521" s="331" t="s">
        <v>67</v>
      </c>
      <c r="F521" s="332">
        <v>13.89</v>
      </c>
      <c r="G521" s="330" t="s">
        <v>2494</v>
      </c>
      <c r="H521" s="330" t="s">
        <v>2495</v>
      </c>
      <c r="I521" s="331" t="s">
        <v>2496</v>
      </c>
      <c r="J521" s="333" t="s">
        <v>491</v>
      </c>
      <c r="K521" s="329">
        <v>44369</v>
      </c>
      <c r="L521" s="332">
        <v>-26.53</v>
      </c>
      <c r="M521" s="331" t="s">
        <v>492</v>
      </c>
      <c r="N521" s="332">
        <v>-23.4</v>
      </c>
      <c r="O521" s="332">
        <v>-26.53</v>
      </c>
      <c r="P521" s="90">
        <f t="shared" ref="P521:P584" si="24">RANK(N521,$N$9:$N$618)</f>
        <v>498</v>
      </c>
      <c r="Q521" s="90">
        <f t="shared" ref="Q521:Q584" si="25">RANK(L521,$L$9:$L$618)</f>
        <v>501</v>
      </c>
      <c r="R521" s="90">
        <f t="shared" ref="R521:R584" si="26">RANK(O521,$O$9:$O$618)</f>
        <v>513</v>
      </c>
    </row>
    <row r="522" spans="1:18" ht="22.5">
      <c r="A522" s="329">
        <v>44192</v>
      </c>
      <c r="B522" s="330" t="s">
        <v>2350</v>
      </c>
      <c r="C522" s="330" t="s">
        <v>2351</v>
      </c>
      <c r="D522" s="331" t="s">
        <v>61</v>
      </c>
      <c r="E522" s="331" t="s">
        <v>77</v>
      </c>
      <c r="F522" s="332">
        <v>1.51</v>
      </c>
      <c r="G522" s="330" t="s">
        <v>60</v>
      </c>
      <c r="H522" s="330" t="s">
        <v>2377</v>
      </c>
      <c r="I522" s="331" t="s">
        <v>2515</v>
      </c>
      <c r="J522" s="333" t="s">
        <v>491</v>
      </c>
      <c r="K522" s="329">
        <v>44192</v>
      </c>
      <c r="L522" s="332">
        <v>-28.4</v>
      </c>
      <c r="M522" s="331" t="s">
        <v>492</v>
      </c>
      <c r="N522" s="332">
        <v>-28.4</v>
      </c>
      <c r="O522" s="332">
        <v>-28.4</v>
      </c>
      <c r="P522" s="90">
        <f t="shared" si="24"/>
        <v>506</v>
      </c>
      <c r="Q522" s="90">
        <f t="shared" si="25"/>
        <v>506</v>
      </c>
      <c r="R522" s="90">
        <f t="shared" si="26"/>
        <v>514</v>
      </c>
    </row>
    <row r="523" spans="1:18">
      <c r="A523" s="329">
        <v>44137</v>
      </c>
      <c r="B523" s="330" t="s">
        <v>2569</v>
      </c>
      <c r="C523" s="330" t="s">
        <v>2570</v>
      </c>
      <c r="D523" s="331" t="s">
        <v>61</v>
      </c>
      <c r="E523" s="331" t="s">
        <v>67</v>
      </c>
      <c r="F523" s="332">
        <v>21.02</v>
      </c>
      <c r="G523" s="330" t="s">
        <v>2571</v>
      </c>
      <c r="H523" s="330" t="s">
        <v>2572</v>
      </c>
      <c r="I523" s="331" t="s">
        <v>2573</v>
      </c>
      <c r="J523" s="333" t="s">
        <v>491</v>
      </c>
      <c r="K523" s="329">
        <v>44137</v>
      </c>
      <c r="L523" s="332">
        <v>-35.9</v>
      </c>
      <c r="M523" s="331" t="s">
        <v>492</v>
      </c>
      <c r="N523" s="332">
        <v>-32.89</v>
      </c>
      <c r="O523" s="332">
        <v>-28.57</v>
      </c>
      <c r="P523" s="90">
        <f t="shared" si="24"/>
        <v>514</v>
      </c>
      <c r="Q523" s="90">
        <f t="shared" si="25"/>
        <v>520</v>
      </c>
      <c r="R523" s="90">
        <f t="shared" si="26"/>
        <v>515</v>
      </c>
    </row>
    <row r="524" spans="1:18" ht="22.5">
      <c r="A524" s="329">
        <v>44186</v>
      </c>
      <c r="B524" s="330" t="s">
        <v>2350</v>
      </c>
      <c r="C524" s="330" t="s">
        <v>2351</v>
      </c>
      <c r="D524" s="331" t="s">
        <v>61</v>
      </c>
      <c r="E524" s="331" t="s">
        <v>77</v>
      </c>
      <c r="F524" s="332">
        <v>1.59</v>
      </c>
      <c r="G524" s="330" t="s">
        <v>2516</v>
      </c>
      <c r="H524" s="330" t="s">
        <v>2353</v>
      </c>
      <c r="I524" s="331" t="s">
        <v>2517</v>
      </c>
      <c r="J524" s="333" t="s">
        <v>491</v>
      </c>
      <c r="K524" s="329">
        <v>44186</v>
      </c>
      <c r="L524" s="332">
        <v>-28.67</v>
      </c>
      <c r="M524" s="331" t="s">
        <v>492</v>
      </c>
      <c r="N524" s="332">
        <v>-28.67</v>
      </c>
      <c r="O524" s="332">
        <v>-28.67</v>
      </c>
      <c r="P524" s="90">
        <f t="shared" si="24"/>
        <v>507</v>
      </c>
      <c r="Q524" s="90">
        <f t="shared" si="25"/>
        <v>507</v>
      </c>
      <c r="R524" s="90">
        <f t="shared" si="26"/>
        <v>516</v>
      </c>
    </row>
    <row r="525" spans="1:18" ht="22.5">
      <c r="A525" s="329">
        <v>44353</v>
      </c>
      <c r="B525" s="330" t="s">
        <v>2403</v>
      </c>
      <c r="C525" s="330" t="s">
        <v>2404</v>
      </c>
      <c r="D525" s="331" t="s">
        <v>61</v>
      </c>
      <c r="E525" s="331" t="s">
        <v>77</v>
      </c>
      <c r="F525" s="332">
        <v>36.54</v>
      </c>
      <c r="G525" s="330" t="s">
        <v>2471</v>
      </c>
      <c r="H525" s="330" t="s">
        <v>2472</v>
      </c>
      <c r="I525" s="331" t="s">
        <v>2473</v>
      </c>
      <c r="J525" s="333" t="s">
        <v>491</v>
      </c>
      <c r="K525" s="329">
        <v>44353</v>
      </c>
      <c r="L525" s="332">
        <v>-22.8</v>
      </c>
      <c r="M525" s="331" t="s">
        <v>492</v>
      </c>
      <c r="N525" s="332">
        <v>-22.8</v>
      </c>
      <c r="O525" s="332">
        <v>-28.73</v>
      </c>
      <c r="P525" s="90">
        <f t="shared" si="24"/>
        <v>495</v>
      </c>
      <c r="Q525" s="90">
        <f t="shared" si="25"/>
        <v>495</v>
      </c>
      <c r="R525" s="90">
        <f t="shared" si="26"/>
        <v>517</v>
      </c>
    </row>
    <row r="526" spans="1:18">
      <c r="A526" s="329">
        <v>44180</v>
      </c>
      <c r="B526" s="330" t="s">
        <v>2482</v>
      </c>
      <c r="C526" s="330" t="s">
        <v>2483</v>
      </c>
      <c r="D526" s="331" t="s">
        <v>61</v>
      </c>
      <c r="E526" s="331" t="s">
        <v>67</v>
      </c>
      <c r="F526" s="332">
        <v>12.71</v>
      </c>
      <c r="G526" s="330" t="s">
        <v>2484</v>
      </c>
      <c r="H526" s="330" t="s">
        <v>2485</v>
      </c>
      <c r="I526" s="331" t="s">
        <v>2486</v>
      </c>
      <c r="J526" s="333" t="s">
        <v>491</v>
      </c>
      <c r="K526" s="329">
        <v>44180</v>
      </c>
      <c r="L526" s="332">
        <v>-24.87</v>
      </c>
      <c r="M526" s="331" t="s">
        <v>492</v>
      </c>
      <c r="N526" s="332">
        <v>-46.62</v>
      </c>
      <c r="O526" s="332">
        <v>-29</v>
      </c>
      <c r="P526" s="90">
        <f t="shared" si="24"/>
        <v>535</v>
      </c>
      <c r="Q526" s="90">
        <f t="shared" si="25"/>
        <v>498</v>
      </c>
      <c r="R526" s="90">
        <f t="shared" si="26"/>
        <v>518</v>
      </c>
    </row>
    <row r="527" spans="1:18" ht="22.5">
      <c r="A527" s="329">
        <v>44167</v>
      </c>
      <c r="B527" s="330" t="s">
        <v>2579</v>
      </c>
      <c r="C527" s="330" t="s">
        <v>2580</v>
      </c>
      <c r="D527" s="331" t="s">
        <v>61</v>
      </c>
      <c r="E527" s="331" t="s">
        <v>67</v>
      </c>
      <c r="F527" s="332">
        <v>20.52</v>
      </c>
      <c r="G527" s="330" t="s">
        <v>60</v>
      </c>
      <c r="H527" s="330" t="s">
        <v>2581</v>
      </c>
      <c r="I527" s="331" t="s">
        <v>2582</v>
      </c>
      <c r="J527" s="333" t="s">
        <v>491</v>
      </c>
      <c r="K527" s="329">
        <v>44167</v>
      </c>
      <c r="L527" s="332">
        <v>-40.479999999999997</v>
      </c>
      <c r="M527" s="331" t="s">
        <v>492</v>
      </c>
      <c r="N527" s="332">
        <v>-36.549999999999997</v>
      </c>
      <c r="O527" s="332">
        <v>-29.78</v>
      </c>
      <c r="P527" s="90">
        <f t="shared" si="24"/>
        <v>522</v>
      </c>
      <c r="Q527" s="90">
        <f t="shared" si="25"/>
        <v>522</v>
      </c>
      <c r="R527" s="90">
        <f t="shared" si="26"/>
        <v>519</v>
      </c>
    </row>
    <row r="528" spans="1:18">
      <c r="A528" s="329">
        <v>44449</v>
      </c>
      <c r="B528" s="330" t="s">
        <v>2534</v>
      </c>
      <c r="C528" s="330" t="s">
        <v>2535</v>
      </c>
      <c r="D528" s="331" t="s">
        <v>61</v>
      </c>
      <c r="E528" s="331" t="s">
        <v>67</v>
      </c>
      <c r="F528" s="332">
        <v>7.91</v>
      </c>
      <c r="G528" s="330" t="s">
        <v>60</v>
      </c>
      <c r="H528" s="330" t="s">
        <v>2536</v>
      </c>
      <c r="I528" s="331" t="s">
        <v>2537</v>
      </c>
      <c r="J528" s="333" t="s">
        <v>491</v>
      </c>
      <c r="K528" s="329">
        <v>44449</v>
      </c>
      <c r="L528" s="332">
        <v>-31.43</v>
      </c>
      <c r="M528" s="331" t="s">
        <v>492</v>
      </c>
      <c r="N528" s="332">
        <v>-31.43</v>
      </c>
      <c r="O528" s="332">
        <v>-29.82</v>
      </c>
      <c r="P528" s="90">
        <f t="shared" si="24"/>
        <v>511</v>
      </c>
      <c r="Q528" s="90">
        <f t="shared" si="25"/>
        <v>512</v>
      </c>
      <c r="R528" s="90">
        <f t="shared" si="26"/>
        <v>520</v>
      </c>
    </row>
    <row r="529" spans="1:18">
      <c r="A529" s="329">
        <v>44362</v>
      </c>
      <c r="B529" s="330" t="s">
        <v>2523</v>
      </c>
      <c r="C529" s="330" t="s">
        <v>60</v>
      </c>
      <c r="D529" s="331" t="s">
        <v>61</v>
      </c>
      <c r="E529" s="331" t="s">
        <v>67</v>
      </c>
      <c r="F529" s="332">
        <v>17.5</v>
      </c>
      <c r="G529" s="330" t="s">
        <v>2524</v>
      </c>
      <c r="H529" s="330" t="s">
        <v>60</v>
      </c>
      <c r="I529" s="331" t="s">
        <v>2525</v>
      </c>
      <c r="J529" s="333" t="s">
        <v>491</v>
      </c>
      <c r="K529" s="329">
        <v>44362</v>
      </c>
      <c r="L529" s="332">
        <v>-30</v>
      </c>
      <c r="M529" s="331" t="s">
        <v>492</v>
      </c>
      <c r="N529" s="332">
        <v>-30</v>
      </c>
      <c r="O529" s="332">
        <v>-30</v>
      </c>
      <c r="P529" s="90">
        <f t="shared" si="24"/>
        <v>509</v>
      </c>
      <c r="Q529" s="90">
        <f t="shared" si="25"/>
        <v>509</v>
      </c>
      <c r="R529" s="90">
        <f t="shared" si="26"/>
        <v>521</v>
      </c>
    </row>
    <row r="530" spans="1:18" ht="90">
      <c r="A530" s="329">
        <v>44589</v>
      </c>
      <c r="B530" s="330" t="s">
        <v>2556</v>
      </c>
      <c r="C530" s="330" t="s">
        <v>2557</v>
      </c>
      <c r="D530" s="331" t="s">
        <v>61</v>
      </c>
      <c r="E530" s="331" t="s">
        <v>77</v>
      </c>
      <c r="F530" s="332">
        <v>40.270000000000003</v>
      </c>
      <c r="G530" s="330" t="s">
        <v>2558</v>
      </c>
      <c r="H530" s="330" t="s">
        <v>2559</v>
      </c>
      <c r="I530" s="331" t="s">
        <v>2560</v>
      </c>
      <c r="J530" s="333" t="s">
        <v>491</v>
      </c>
      <c r="K530" s="329">
        <v>44589</v>
      </c>
      <c r="L530" s="332">
        <v>-34.119999999999997</v>
      </c>
      <c r="M530" s="331" t="s">
        <v>492</v>
      </c>
      <c r="N530" s="332">
        <v>-34.119999999999997</v>
      </c>
      <c r="O530" s="332">
        <v>-30</v>
      </c>
      <c r="P530" s="90">
        <f t="shared" si="24"/>
        <v>517</v>
      </c>
      <c r="Q530" s="90">
        <f t="shared" si="25"/>
        <v>517</v>
      </c>
      <c r="R530" s="90">
        <f t="shared" si="26"/>
        <v>521</v>
      </c>
    </row>
    <row r="531" spans="1:18">
      <c r="A531" s="329">
        <v>44860</v>
      </c>
      <c r="B531" s="330" t="s">
        <v>2313</v>
      </c>
      <c r="C531" s="330" t="s">
        <v>2314</v>
      </c>
      <c r="D531" s="331" t="s">
        <v>61</v>
      </c>
      <c r="E531" s="331" t="s">
        <v>77</v>
      </c>
      <c r="F531" s="332">
        <v>4.58</v>
      </c>
      <c r="G531" s="330" t="s">
        <v>2315</v>
      </c>
      <c r="H531" s="330" t="s">
        <v>60</v>
      </c>
      <c r="I531" s="331" t="s">
        <v>2316</v>
      </c>
      <c r="J531" s="333" t="s">
        <v>491</v>
      </c>
      <c r="K531" s="329">
        <v>44860</v>
      </c>
      <c r="L531" s="332">
        <v>-8.58</v>
      </c>
      <c r="M531" s="331" t="s">
        <v>492</v>
      </c>
      <c r="N531" s="332">
        <v>-11.07</v>
      </c>
      <c r="O531" s="332">
        <v>-30.38</v>
      </c>
      <c r="P531" s="90">
        <f t="shared" si="24"/>
        <v>469</v>
      </c>
      <c r="Q531" s="90">
        <f t="shared" si="25"/>
        <v>457</v>
      </c>
      <c r="R531" s="90">
        <f t="shared" si="26"/>
        <v>523</v>
      </c>
    </row>
    <row r="532" spans="1:18" ht="56.25">
      <c r="A532" s="329">
        <v>44599</v>
      </c>
      <c r="B532" s="330" t="s">
        <v>2506</v>
      </c>
      <c r="C532" s="330" t="s">
        <v>2507</v>
      </c>
      <c r="D532" s="331" t="s">
        <v>61</v>
      </c>
      <c r="E532" s="331" t="s">
        <v>67</v>
      </c>
      <c r="F532" s="332">
        <v>29.36</v>
      </c>
      <c r="G532" s="330" t="s">
        <v>2508</v>
      </c>
      <c r="H532" s="330" t="s">
        <v>2509</v>
      </c>
      <c r="I532" s="331" t="s">
        <v>2510</v>
      </c>
      <c r="J532" s="333" t="s">
        <v>491</v>
      </c>
      <c r="K532" s="329">
        <v>44599</v>
      </c>
      <c r="L532" s="332">
        <v>-27.63</v>
      </c>
      <c r="M532" s="331" t="s">
        <v>492</v>
      </c>
      <c r="N532" s="332">
        <v>-27.63</v>
      </c>
      <c r="O532" s="332">
        <v>-31.25</v>
      </c>
      <c r="P532" s="90">
        <f t="shared" si="24"/>
        <v>504</v>
      </c>
      <c r="Q532" s="90">
        <f t="shared" si="25"/>
        <v>504</v>
      </c>
      <c r="R532" s="90">
        <f t="shared" si="26"/>
        <v>524</v>
      </c>
    </row>
    <row r="533" spans="1:18">
      <c r="A533" s="329">
        <v>44671</v>
      </c>
      <c r="B533" s="330" t="s">
        <v>2561</v>
      </c>
      <c r="C533" s="330" t="s">
        <v>2562</v>
      </c>
      <c r="D533" s="331" t="s">
        <v>61</v>
      </c>
      <c r="E533" s="331" t="s">
        <v>77</v>
      </c>
      <c r="F533" s="338">
        <v>0.114</v>
      </c>
      <c r="G533" s="330" t="s">
        <v>60</v>
      </c>
      <c r="H533" s="330" t="s">
        <v>60</v>
      </c>
      <c r="I533" s="331" t="s">
        <v>2563</v>
      </c>
      <c r="J533" s="333" t="s">
        <v>491</v>
      </c>
      <c r="K533" s="329">
        <v>44671</v>
      </c>
      <c r="L533" s="332">
        <v>-35.270000000000003</v>
      </c>
      <c r="M533" s="331" t="s">
        <v>492</v>
      </c>
      <c r="N533" s="332">
        <v>-35.270000000000003</v>
      </c>
      <c r="O533" s="332">
        <v>-32.11</v>
      </c>
      <c r="P533" s="90">
        <f t="shared" si="24"/>
        <v>520</v>
      </c>
      <c r="Q533" s="90">
        <f t="shared" si="25"/>
        <v>518</v>
      </c>
      <c r="R533" s="90">
        <f t="shared" si="26"/>
        <v>525</v>
      </c>
    </row>
    <row r="534" spans="1:18">
      <c r="A534" s="329">
        <v>44081</v>
      </c>
      <c r="B534" s="330" t="s">
        <v>1341</v>
      </c>
      <c r="C534" s="330" t="s">
        <v>1342</v>
      </c>
      <c r="D534" s="331" t="s">
        <v>61</v>
      </c>
      <c r="E534" s="331" t="s">
        <v>77</v>
      </c>
      <c r="F534" s="332">
        <v>14.07</v>
      </c>
      <c r="G534" s="330" t="s">
        <v>1343</v>
      </c>
      <c r="H534" s="330" t="s">
        <v>1344</v>
      </c>
      <c r="I534" s="331" t="s">
        <v>1345</v>
      </c>
      <c r="J534" s="333" t="s">
        <v>491</v>
      </c>
      <c r="K534" s="329">
        <v>44081</v>
      </c>
      <c r="L534" s="332">
        <v>27.91</v>
      </c>
      <c r="M534" s="331" t="s">
        <v>492</v>
      </c>
      <c r="N534" s="332">
        <v>1.85</v>
      </c>
      <c r="O534" s="332">
        <v>-33.729999999999997</v>
      </c>
      <c r="P534" s="90">
        <f t="shared" si="24"/>
        <v>412</v>
      </c>
      <c r="Q534" s="90">
        <f t="shared" si="25"/>
        <v>209</v>
      </c>
      <c r="R534" s="90">
        <f t="shared" si="26"/>
        <v>526</v>
      </c>
    </row>
    <row r="535" spans="1:18">
      <c r="A535" s="329">
        <v>44312</v>
      </c>
      <c r="B535" s="330" t="s">
        <v>2552</v>
      </c>
      <c r="C535" s="330" t="s">
        <v>2553</v>
      </c>
      <c r="D535" s="331" t="s">
        <v>61</v>
      </c>
      <c r="E535" s="331" t="s">
        <v>77</v>
      </c>
      <c r="F535" s="332">
        <v>23.1</v>
      </c>
      <c r="G535" s="330" t="s">
        <v>2554</v>
      </c>
      <c r="H535" s="330" t="s">
        <v>60</v>
      </c>
      <c r="I535" s="331" t="s">
        <v>2555</v>
      </c>
      <c r="J535" s="333" t="s">
        <v>491</v>
      </c>
      <c r="K535" s="329">
        <v>44312</v>
      </c>
      <c r="L535" s="332">
        <v>-34.08</v>
      </c>
      <c r="M535" s="331" t="s">
        <v>492</v>
      </c>
      <c r="N535" s="332">
        <v>-34.08</v>
      </c>
      <c r="O535" s="332">
        <v>-34.08</v>
      </c>
      <c r="P535" s="90">
        <f t="shared" si="24"/>
        <v>516</v>
      </c>
      <c r="Q535" s="90">
        <f t="shared" si="25"/>
        <v>516</v>
      </c>
      <c r="R535" s="90">
        <f t="shared" si="26"/>
        <v>527</v>
      </c>
    </row>
    <row r="536" spans="1:18">
      <c r="A536" s="329">
        <v>44427</v>
      </c>
      <c r="B536" s="330" t="s">
        <v>2435</v>
      </c>
      <c r="C536" s="330" t="s">
        <v>2436</v>
      </c>
      <c r="D536" s="331" t="s">
        <v>61</v>
      </c>
      <c r="E536" s="331" t="s">
        <v>77</v>
      </c>
      <c r="F536" s="338">
        <v>0.66</v>
      </c>
      <c r="G536" s="330" t="s">
        <v>60</v>
      </c>
      <c r="H536" s="330" t="s">
        <v>60</v>
      </c>
      <c r="I536" s="331" t="s">
        <v>2437</v>
      </c>
      <c r="J536" s="333" t="s">
        <v>491</v>
      </c>
      <c r="K536" s="329">
        <v>44427</v>
      </c>
      <c r="L536" s="332">
        <v>-18.23</v>
      </c>
      <c r="M536" s="331" t="s">
        <v>492</v>
      </c>
      <c r="N536" s="332">
        <v>-26.94</v>
      </c>
      <c r="O536" s="332">
        <v>-34.26</v>
      </c>
      <c r="P536" s="90">
        <f t="shared" si="24"/>
        <v>503</v>
      </c>
      <c r="Q536" s="90">
        <f t="shared" si="25"/>
        <v>486</v>
      </c>
      <c r="R536" s="90">
        <f t="shared" si="26"/>
        <v>528</v>
      </c>
    </row>
    <row r="537" spans="1:18">
      <c r="A537" s="329">
        <v>44879</v>
      </c>
      <c r="B537" s="330" t="s">
        <v>2583</v>
      </c>
      <c r="C537" s="330" t="s">
        <v>2584</v>
      </c>
      <c r="D537" s="331" t="s">
        <v>61</v>
      </c>
      <c r="E537" s="331" t="s">
        <v>67</v>
      </c>
      <c r="F537" s="332">
        <v>137.06</v>
      </c>
      <c r="G537" s="330" t="s">
        <v>2585</v>
      </c>
      <c r="H537" s="330" t="s">
        <v>2586</v>
      </c>
      <c r="I537" s="331" t="s">
        <v>2587</v>
      </c>
      <c r="J537" s="333" t="s">
        <v>491</v>
      </c>
      <c r="K537" s="329">
        <v>44879</v>
      </c>
      <c r="L537" s="332">
        <v>-40.909999999999997</v>
      </c>
      <c r="M537" s="331" t="s">
        <v>492</v>
      </c>
      <c r="N537" s="332">
        <v>-38.49</v>
      </c>
      <c r="O537" s="332">
        <v>-36.69</v>
      </c>
      <c r="P537" s="90">
        <f t="shared" si="24"/>
        <v>525</v>
      </c>
      <c r="Q537" s="90">
        <f t="shared" si="25"/>
        <v>523</v>
      </c>
      <c r="R537" s="90">
        <f t="shared" si="26"/>
        <v>529</v>
      </c>
    </row>
    <row r="538" spans="1:18">
      <c r="A538" s="329">
        <v>44593</v>
      </c>
      <c r="B538" s="330" t="s">
        <v>2631</v>
      </c>
      <c r="C538" s="330" t="s">
        <v>2632</v>
      </c>
      <c r="D538" s="331" t="s">
        <v>61</v>
      </c>
      <c r="E538" s="331" t="s">
        <v>67</v>
      </c>
      <c r="F538" s="332">
        <v>1.98</v>
      </c>
      <c r="G538" s="330" t="s">
        <v>2633</v>
      </c>
      <c r="H538" s="330" t="s">
        <v>2634</v>
      </c>
      <c r="I538" s="331" t="s">
        <v>2635</v>
      </c>
      <c r="J538" s="333" t="s">
        <v>491</v>
      </c>
      <c r="K538" s="329">
        <v>44593</v>
      </c>
      <c r="L538" s="332">
        <v>-48.52</v>
      </c>
      <c r="M538" s="331" t="s">
        <v>492</v>
      </c>
      <c r="N538" s="332">
        <v>-58.6</v>
      </c>
      <c r="O538" s="332">
        <v>-37.229999999999997</v>
      </c>
      <c r="P538" s="90">
        <f t="shared" si="24"/>
        <v>549</v>
      </c>
      <c r="Q538" s="90">
        <f t="shared" si="25"/>
        <v>534</v>
      </c>
      <c r="R538" s="90">
        <f t="shared" si="26"/>
        <v>530</v>
      </c>
    </row>
    <row r="539" spans="1:18">
      <c r="A539" s="329">
        <v>44908</v>
      </c>
      <c r="B539" s="330" t="s">
        <v>2627</v>
      </c>
      <c r="C539" s="330" t="s">
        <v>2628</v>
      </c>
      <c r="D539" s="331" t="s">
        <v>61</v>
      </c>
      <c r="E539" s="331" t="s">
        <v>77</v>
      </c>
      <c r="F539" s="332">
        <v>6.98</v>
      </c>
      <c r="G539" s="330" t="s">
        <v>2629</v>
      </c>
      <c r="H539" s="330" t="s">
        <v>60</v>
      </c>
      <c r="I539" s="331" t="s">
        <v>2630</v>
      </c>
      <c r="J539" s="333" t="s">
        <v>491</v>
      </c>
      <c r="K539" s="329">
        <v>44908</v>
      </c>
      <c r="L539" s="332">
        <v>-47.91</v>
      </c>
      <c r="M539" s="331" t="s">
        <v>492</v>
      </c>
      <c r="N539" s="332">
        <v>-39.51</v>
      </c>
      <c r="O539" s="332">
        <v>-37.5</v>
      </c>
      <c r="P539" s="90">
        <f t="shared" si="24"/>
        <v>527</v>
      </c>
      <c r="Q539" s="90">
        <f t="shared" si="25"/>
        <v>533</v>
      </c>
      <c r="R539" s="90">
        <f t="shared" si="26"/>
        <v>531</v>
      </c>
    </row>
    <row r="540" spans="1:18">
      <c r="A540" s="329">
        <v>44355</v>
      </c>
      <c r="B540" s="330" t="s">
        <v>2781</v>
      </c>
      <c r="C540" s="330" t="s">
        <v>2782</v>
      </c>
      <c r="D540" s="331" t="s">
        <v>61</v>
      </c>
      <c r="E540" s="331" t="s">
        <v>67</v>
      </c>
      <c r="F540" s="332">
        <v>16.82</v>
      </c>
      <c r="G540" s="330" t="s">
        <v>2783</v>
      </c>
      <c r="H540" s="330" t="s">
        <v>2784</v>
      </c>
      <c r="I540" s="331" t="s">
        <v>2785</v>
      </c>
      <c r="J540" s="333" t="s">
        <v>491</v>
      </c>
      <c r="K540" s="329">
        <v>44355</v>
      </c>
      <c r="L540" s="332">
        <v>-80.12</v>
      </c>
      <c r="M540" s="331" t="s">
        <v>492</v>
      </c>
      <c r="N540" s="332">
        <v>-81.11</v>
      </c>
      <c r="O540" s="332">
        <v>-38.4</v>
      </c>
      <c r="P540" s="90">
        <f t="shared" si="24"/>
        <v>577</v>
      </c>
      <c r="Q540" s="90">
        <f t="shared" si="25"/>
        <v>571</v>
      </c>
      <c r="R540" s="90">
        <f t="shared" si="26"/>
        <v>532</v>
      </c>
    </row>
    <row r="541" spans="1:18" ht="22.5">
      <c r="A541" s="329">
        <v>44167</v>
      </c>
      <c r="B541" s="330" t="s">
        <v>2614</v>
      </c>
      <c r="C541" s="330" t="s">
        <v>2615</v>
      </c>
      <c r="D541" s="331" t="s">
        <v>61</v>
      </c>
      <c r="E541" s="331" t="s">
        <v>67</v>
      </c>
      <c r="F541" s="332">
        <v>4.76</v>
      </c>
      <c r="G541" s="330" t="s">
        <v>2616</v>
      </c>
      <c r="H541" s="330" t="s">
        <v>2617</v>
      </c>
      <c r="I541" s="331" t="s">
        <v>2618</v>
      </c>
      <c r="J541" s="333" t="s">
        <v>491</v>
      </c>
      <c r="K541" s="329">
        <v>44167</v>
      </c>
      <c r="L541" s="332">
        <v>-46.97</v>
      </c>
      <c r="M541" s="331" t="s">
        <v>492</v>
      </c>
      <c r="N541" s="332">
        <v>-44.44</v>
      </c>
      <c r="O541" s="332">
        <v>-38.6</v>
      </c>
      <c r="P541" s="90">
        <f t="shared" si="24"/>
        <v>532</v>
      </c>
      <c r="Q541" s="90">
        <f t="shared" si="25"/>
        <v>530</v>
      </c>
      <c r="R541" s="90">
        <f t="shared" si="26"/>
        <v>533</v>
      </c>
    </row>
    <row r="542" spans="1:18">
      <c r="A542" s="329">
        <v>44830</v>
      </c>
      <c r="B542" s="330" t="s">
        <v>2564</v>
      </c>
      <c r="C542" s="330" t="s">
        <v>2565</v>
      </c>
      <c r="D542" s="331" t="s">
        <v>61</v>
      </c>
      <c r="E542" s="331" t="s">
        <v>67</v>
      </c>
      <c r="F542" s="332">
        <v>118.45</v>
      </c>
      <c r="G542" s="330" t="s">
        <v>2566</v>
      </c>
      <c r="H542" s="330" t="s">
        <v>2567</v>
      </c>
      <c r="I542" s="331" t="s">
        <v>2568</v>
      </c>
      <c r="J542" s="333" t="s">
        <v>491</v>
      </c>
      <c r="K542" s="329">
        <v>44830</v>
      </c>
      <c r="L542" s="332">
        <v>-35.28</v>
      </c>
      <c r="M542" s="331" t="s">
        <v>492</v>
      </c>
      <c r="N542" s="332">
        <v>-35.28</v>
      </c>
      <c r="O542" s="332">
        <v>-38.68</v>
      </c>
      <c r="P542" s="90">
        <f t="shared" si="24"/>
        <v>521</v>
      </c>
      <c r="Q542" s="90">
        <f t="shared" si="25"/>
        <v>519</v>
      </c>
      <c r="R542" s="90">
        <f t="shared" si="26"/>
        <v>534</v>
      </c>
    </row>
    <row r="543" spans="1:18">
      <c r="A543" s="329">
        <v>44004</v>
      </c>
      <c r="B543" s="330" t="s">
        <v>2601</v>
      </c>
      <c r="C543" s="330" t="s">
        <v>2602</v>
      </c>
      <c r="D543" s="331" t="s">
        <v>61</v>
      </c>
      <c r="E543" s="331" t="s">
        <v>67</v>
      </c>
      <c r="F543" s="332">
        <v>88.25</v>
      </c>
      <c r="G543" s="330" t="s">
        <v>2603</v>
      </c>
      <c r="H543" s="330" t="s">
        <v>2604</v>
      </c>
      <c r="I543" s="331" t="s">
        <v>2605</v>
      </c>
      <c r="J543" s="333" t="s">
        <v>491</v>
      </c>
      <c r="K543" s="329">
        <v>44004</v>
      </c>
      <c r="L543" s="332">
        <v>-45.46</v>
      </c>
      <c r="M543" s="331" t="s">
        <v>492</v>
      </c>
      <c r="N543" s="332">
        <v>-57.15</v>
      </c>
      <c r="O543" s="332">
        <v>-40</v>
      </c>
      <c r="P543" s="90">
        <f t="shared" si="24"/>
        <v>547</v>
      </c>
      <c r="Q543" s="90">
        <f t="shared" si="25"/>
        <v>527</v>
      </c>
      <c r="R543" s="90">
        <f t="shared" si="26"/>
        <v>535</v>
      </c>
    </row>
    <row r="544" spans="1:18">
      <c r="A544" s="329">
        <v>44407</v>
      </c>
      <c r="B544" s="330" t="s">
        <v>2773</v>
      </c>
      <c r="C544" s="330" t="s">
        <v>2774</v>
      </c>
      <c r="D544" s="331" t="s">
        <v>61</v>
      </c>
      <c r="E544" s="331" t="s">
        <v>67</v>
      </c>
      <c r="F544" s="332">
        <v>42.22</v>
      </c>
      <c r="G544" s="330" t="s">
        <v>60</v>
      </c>
      <c r="H544" s="330" t="s">
        <v>2775</v>
      </c>
      <c r="I544" s="331" t="s">
        <v>2776</v>
      </c>
      <c r="J544" s="333" t="s">
        <v>491</v>
      </c>
      <c r="K544" s="329">
        <v>44407</v>
      </c>
      <c r="L544" s="332">
        <v>-79.87</v>
      </c>
      <c r="M544" s="331" t="s">
        <v>492</v>
      </c>
      <c r="N544" s="332">
        <v>-66.599999999999994</v>
      </c>
      <c r="O544" s="332">
        <v>-40.75</v>
      </c>
      <c r="P544" s="90">
        <f t="shared" si="24"/>
        <v>559</v>
      </c>
      <c r="Q544" s="90">
        <f t="shared" si="25"/>
        <v>569</v>
      </c>
      <c r="R544" s="90">
        <f t="shared" si="26"/>
        <v>536</v>
      </c>
    </row>
    <row r="545" spans="1:18">
      <c r="A545" s="329">
        <v>44480</v>
      </c>
      <c r="B545" s="330" t="s">
        <v>2670</v>
      </c>
      <c r="C545" s="330" t="s">
        <v>2671</v>
      </c>
      <c r="D545" s="331" t="s">
        <v>61</v>
      </c>
      <c r="E545" s="331" t="s">
        <v>77</v>
      </c>
      <c r="F545" s="332">
        <v>18.920000000000002</v>
      </c>
      <c r="G545" s="330" t="s">
        <v>2672</v>
      </c>
      <c r="H545" s="330" t="s">
        <v>2673</v>
      </c>
      <c r="I545" s="331" t="s">
        <v>2674</v>
      </c>
      <c r="J545" s="333" t="s">
        <v>491</v>
      </c>
      <c r="K545" s="329">
        <v>44480</v>
      </c>
      <c r="L545" s="332">
        <v>-52.03</v>
      </c>
      <c r="M545" s="331" t="s">
        <v>492</v>
      </c>
      <c r="N545" s="332">
        <v>-52.33</v>
      </c>
      <c r="O545" s="332">
        <v>-42.03</v>
      </c>
      <c r="P545" s="90">
        <f t="shared" si="24"/>
        <v>540</v>
      </c>
      <c r="Q545" s="90">
        <f t="shared" si="25"/>
        <v>543</v>
      </c>
      <c r="R545" s="90">
        <f t="shared" si="26"/>
        <v>537</v>
      </c>
    </row>
    <row r="546" spans="1:18">
      <c r="A546" s="329">
        <v>44477</v>
      </c>
      <c r="B546" s="330" t="s">
        <v>2619</v>
      </c>
      <c r="C546" s="330" t="s">
        <v>2620</v>
      </c>
      <c r="D546" s="331" t="s">
        <v>61</v>
      </c>
      <c r="E546" s="331" t="s">
        <v>67</v>
      </c>
      <c r="F546" s="332">
        <v>4.93</v>
      </c>
      <c r="G546" s="330" t="s">
        <v>2621</v>
      </c>
      <c r="H546" s="330" t="s">
        <v>60</v>
      </c>
      <c r="I546" s="331" t="s">
        <v>2622</v>
      </c>
      <c r="J546" s="333" t="s">
        <v>491</v>
      </c>
      <c r="K546" s="329">
        <v>44477</v>
      </c>
      <c r="L546" s="332">
        <v>-47.12</v>
      </c>
      <c r="M546" s="331" t="s">
        <v>492</v>
      </c>
      <c r="N546" s="332">
        <v>-46.08</v>
      </c>
      <c r="O546" s="332">
        <v>-43.1</v>
      </c>
      <c r="P546" s="90">
        <f t="shared" si="24"/>
        <v>534</v>
      </c>
      <c r="Q546" s="90">
        <f t="shared" si="25"/>
        <v>531</v>
      </c>
      <c r="R546" s="90">
        <f t="shared" si="26"/>
        <v>538</v>
      </c>
    </row>
    <row r="547" spans="1:18">
      <c r="A547" s="329">
        <v>44217</v>
      </c>
      <c r="B547" s="330" t="s">
        <v>2531</v>
      </c>
      <c r="C547" s="330" t="s">
        <v>2532</v>
      </c>
      <c r="D547" s="331" t="s">
        <v>61</v>
      </c>
      <c r="E547" s="331" t="s">
        <v>67</v>
      </c>
      <c r="F547" s="332">
        <v>13.43</v>
      </c>
      <c r="G547" s="330" t="s">
        <v>60</v>
      </c>
      <c r="H547" s="330" t="s">
        <v>60</v>
      </c>
      <c r="I547" s="331" t="s">
        <v>2533</v>
      </c>
      <c r="J547" s="333" t="s">
        <v>491</v>
      </c>
      <c r="K547" s="329">
        <v>44217</v>
      </c>
      <c r="L547" s="332">
        <v>-30.58</v>
      </c>
      <c r="M547" s="331" t="s">
        <v>492</v>
      </c>
      <c r="N547" s="332">
        <v>-39.75</v>
      </c>
      <c r="O547" s="332">
        <v>-44.69</v>
      </c>
      <c r="P547" s="90">
        <f t="shared" si="24"/>
        <v>528</v>
      </c>
      <c r="Q547" s="90">
        <f t="shared" si="25"/>
        <v>511</v>
      </c>
      <c r="R547" s="90">
        <f t="shared" si="26"/>
        <v>539</v>
      </c>
    </row>
    <row r="548" spans="1:18">
      <c r="A548" s="329">
        <v>44895</v>
      </c>
      <c r="B548" s="330" t="s">
        <v>2597</v>
      </c>
      <c r="C548" s="330" t="s">
        <v>2598</v>
      </c>
      <c r="D548" s="331" t="s">
        <v>61</v>
      </c>
      <c r="E548" s="331" t="s">
        <v>77</v>
      </c>
      <c r="F548" s="332">
        <v>25.96</v>
      </c>
      <c r="G548" s="330" t="s">
        <v>2599</v>
      </c>
      <c r="H548" s="330" t="s">
        <v>60</v>
      </c>
      <c r="I548" s="331" t="s">
        <v>2600</v>
      </c>
      <c r="J548" s="333" t="s">
        <v>491</v>
      </c>
      <c r="K548" s="329">
        <v>44895</v>
      </c>
      <c r="L548" s="332">
        <v>-44</v>
      </c>
      <c r="M548" s="331" t="s">
        <v>492</v>
      </c>
      <c r="N548" s="332">
        <v>-44</v>
      </c>
      <c r="O548" s="332">
        <v>-45.1</v>
      </c>
      <c r="P548" s="90">
        <f t="shared" si="24"/>
        <v>531</v>
      </c>
      <c r="Q548" s="90">
        <f t="shared" si="25"/>
        <v>525</v>
      </c>
      <c r="R548" s="90">
        <f t="shared" si="26"/>
        <v>540</v>
      </c>
    </row>
    <row r="549" spans="1:18">
      <c r="A549" s="329">
        <v>44708</v>
      </c>
      <c r="B549" s="330" t="s">
        <v>2739</v>
      </c>
      <c r="C549" s="330" t="s">
        <v>2740</v>
      </c>
      <c r="D549" s="331" t="s">
        <v>61</v>
      </c>
      <c r="E549" s="331" t="s">
        <v>77</v>
      </c>
      <c r="F549" s="332">
        <v>8.23</v>
      </c>
      <c r="G549" s="330" t="s">
        <v>2741</v>
      </c>
      <c r="H549" s="330" t="s">
        <v>60</v>
      </c>
      <c r="I549" s="331" t="s">
        <v>2742</v>
      </c>
      <c r="J549" s="333" t="s">
        <v>491</v>
      </c>
      <c r="K549" s="329">
        <v>44708</v>
      </c>
      <c r="L549" s="332">
        <v>-69.59</v>
      </c>
      <c r="M549" s="331" t="s">
        <v>492</v>
      </c>
      <c r="N549" s="332">
        <v>-72.290000000000006</v>
      </c>
      <c r="O549" s="332">
        <v>-45.17</v>
      </c>
      <c r="P549" s="90">
        <f t="shared" si="24"/>
        <v>563</v>
      </c>
      <c r="Q549" s="90">
        <f t="shared" si="25"/>
        <v>560</v>
      </c>
      <c r="R549" s="90">
        <f t="shared" si="26"/>
        <v>541</v>
      </c>
    </row>
    <row r="550" spans="1:18">
      <c r="A550" s="329">
        <v>44747</v>
      </c>
      <c r="B550" s="330" t="s">
        <v>1797</v>
      </c>
      <c r="C550" s="330" t="s">
        <v>1798</v>
      </c>
      <c r="D550" s="331" t="s">
        <v>61</v>
      </c>
      <c r="E550" s="331" t="s">
        <v>77</v>
      </c>
      <c r="F550" s="332">
        <v>84.5</v>
      </c>
      <c r="G550" s="330" t="s">
        <v>1793</v>
      </c>
      <c r="H550" s="330" t="s">
        <v>1799</v>
      </c>
      <c r="I550" s="331" t="s">
        <v>1800</v>
      </c>
      <c r="J550" s="333" t="s">
        <v>491</v>
      </c>
      <c r="K550" s="329">
        <v>44747</v>
      </c>
      <c r="L550" s="332">
        <v>10.42</v>
      </c>
      <c r="M550" s="331" t="s">
        <v>492</v>
      </c>
      <c r="N550" s="332">
        <v>25.41</v>
      </c>
      <c r="O550" s="332">
        <v>-47.91</v>
      </c>
      <c r="P550" s="90">
        <f t="shared" si="24"/>
        <v>252</v>
      </c>
      <c r="Q550" s="90">
        <f t="shared" si="25"/>
        <v>331</v>
      </c>
      <c r="R550" s="90">
        <f t="shared" si="26"/>
        <v>542</v>
      </c>
    </row>
    <row r="551" spans="1:18">
      <c r="A551" s="329">
        <v>44473</v>
      </c>
      <c r="B551" s="330" t="s">
        <v>2639</v>
      </c>
      <c r="C551" s="330" t="s">
        <v>2640</v>
      </c>
      <c r="D551" s="331" t="s">
        <v>61</v>
      </c>
      <c r="E551" s="331" t="s">
        <v>67</v>
      </c>
      <c r="F551" s="332">
        <v>22.93</v>
      </c>
      <c r="G551" s="330" t="s">
        <v>2641</v>
      </c>
      <c r="H551" s="330" t="s">
        <v>2642</v>
      </c>
      <c r="I551" s="331" t="s">
        <v>2643</v>
      </c>
      <c r="J551" s="333" t="s">
        <v>491</v>
      </c>
      <c r="K551" s="329">
        <v>44473</v>
      </c>
      <c r="L551" s="332">
        <v>-49.15</v>
      </c>
      <c r="M551" s="331" t="s">
        <v>492</v>
      </c>
      <c r="N551" s="332">
        <v>-45.45</v>
      </c>
      <c r="O551" s="332">
        <v>-48.28</v>
      </c>
      <c r="P551" s="90">
        <f t="shared" si="24"/>
        <v>533</v>
      </c>
      <c r="Q551" s="90">
        <f t="shared" si="25"/>
        <v>536</v>
      </c>
      <c r="R551" s="90">
        <f t="shared" si="26"/>
        <v>543</v>
      </c>
    </row>
    <row r="552" spans="1:18">
      <c r="A552" s="329">
        <v>44536</v>
      </c>
      <c r="B552" s="330" t="s">
        <v>2623</v>
      </c>
      <c r="C552" s="330" t="s">
        <v>2624</v>
      </c>
      <c r="D552" s="331" t="s">
        <v>61</v>
      </c>
      <c r="E552" s="331" t="s">
        <v>67</v>
      </c>
      <c r="F552" s="332">
        <v>7.22</v>
      </c>
      <c r="G552" s="330" t="s">
        <v>60</v>
      </c>
      <c r="H552" s="330" t="s">
        <v>2625</v>
      </c>
      <c r="I552" s="331" t="s">
        <v>2626</v>
      </c>
      <c r="J552" s="333" t="s">
        <v>491</v>
      </c>
      <c r="K552" s="329">
        <v>44536</v>
      </c>
      <c r="L552" s="332">
        <v>-47.82</v>
      </c>
      <c r="M552" s="331" t="s">
        <v>492</v>
      </c>
      <c r="N552" s="332">
        <v>-47.82</v>
      </c>
      <c r="O552" s="332">
        <v>-48.4</v>
      </c>
      <c r="P552" s="90">
        <f t="shared" si="24"/>
        <v>536</v>
      </c>
      <c r="Q552" s="90">
        <f t="shared" si="25"/>
        <v>532</v>
      </c>
      <c r="R552" s="90">
        <f t="shared" si="26"/>
        <v>544</v>
      </c>
    </row>
    <row r="553" spans="1:18" ht="22.5">
      <c r="A553" s="329">
        <v>44666</v>
      </c>
      <c r="B553" s="330" t="s">
        <v>2610</v>
      </c>
      <c r="C553" s="330" t="s">
        <v>2611</v>
      </c>
      <c r="D553" s="331" t="s">
        <v>61</v>
      </c>
      <c r="E553" s="331" t="s">
        <v>77</v>
      </c>
      <c r="F553" s="332">
        <v>13.51</v>
      </c>
      <c r="G553" s="330" t="s">
        <v>2612</v>
      </c>
      <c r="H553" s="330" t="s">
        <v>60</v>
      </c>
      <c r="I553" s="331" t="s">
        <v>2613</v>
      </c>
      <c r="J553" s="333" t="s">
        <v>491</v>
      </c>
      <c r="K553" s="329">
        <v>44666</v>
      </c>
      <c r="L553" s="332">
        <v>-45.96</v>
      </c>
      <c r="M553" s="331" t="s">
        <v>492</v>
      </c>
      <c r="N553" s="332">
        <v>-40.61</v>
      </c>
      <c r="O553" s="332">
        <v>-48.82</v>
      </c>
      <c r="P553" s="90">
        <f t="shared" si="24"/>
        <v>530</v>
      </c>
      <c r="Q553" s="90">
        <f t="shared" si="25"/>
        <v>529</v>
      </c>
      <c r="R553" s="90">
        <f t="shared" si="26"/>
        <v>545</v>
      </c>
    </row>
    <row r="554" spans="1:18">
      <c r="A554" s="329">
        <v>43839</v>
      </c>
      <c r="B554" s="330" t="s">
        <v>2644</v>
      </c>
      <c r="C554" s="330" t="s">
        <v>2645</v>
      </c>
      <c r="D554" s="331" t="s">
        <v>61</v>
      </c>
      <c r="E554" s="331" t="s">
        <v>67</v>
      </c>
      <c r="F554" s="338">
        <v>0.184</v>
      </c>
      <c r="G554" s="330" t="s">
        <v>60</v>
      </c>
      <c r="H554" s="330" t="s">
        <v>2646</v>
      </c>
      <c r="I554" s="331" t="s">
        <v>2647</v>
      </c>
      <c r="J554" s="333" t="s">
        <v>491</v>
      </c>
      <c r="K554" s="329">
        <v>43839</v>
      </c>
      <c r="L554" s="332">
        <v>-49.15</v>
      </c>
      <c r="M554" s="331" t="s">
        <v>492</v>
      </c>
      <c r="N554" s="332">
        <v>-49.15</v>
      </c>
      <c r="O554" s="332">
        <v>-49.15</v>
      </c>
      <c r="P554" s="90">
        <f t="shared" si="24"/>
        <v>538</v>
      </c>
      <c r="Q554" s="90">
        <f t="shared" si="25"/>
        <v>536</v>
      </c>
      <c r="R554" s="90">
        <f t="shared" si="26"/>
        <v>546</v>
      </c>
    </row>
    <row r="555" spans="1:18">
      <c r="A555" s="329">
        <v>44258</v>
      </c>
      <c r="B555" s="330" t="s">
        <v>2648</v>
      </c>
      <c r="C555" s="330" t="s">
        <v>2649</v>
      </c>
      <c r="D555" s="331" t="s">
        <v>61</v>
      </c>
      <c r="E555" s="331" t="s">
        <v>67</v>
      </c>
      <c r="F555" s="332">
        <v>2.19</v>
      </c>
      <c r="G555" s="330" t="s">
        <v>2650</v>
      </c>
      <c r="H555" s="330" t="s">
        <v>60</v>
      </c>
      <c r="I555" s="331" t="s">
        <v>2651</v>
      </c>
      <c r="J555" s="333" t="s">
        <v>491</v>
      </c>
      <c r="K555" s="329">
        <v>44258</v>
      </c>
      <c r="L555" s="332">
        <v>-49.56</v>
      </c>
      <c r="M555" s="331" t="s">
        <v>492</v>
      </c>
      <c r="N555" s="332">
        <v>-49.56</v>
      </c>
      <c r="O555" s="332">
        <v>-49.56</v>
      </c>
      <c r="P555" s="90">
        <f t="shared" si="24"/>
        <v>539</v>
      </c>
      <c r="Q555" s="90">
        <f t="shared" si="25"/>
        <v>538</v>
      </c>
      <c r="R555" s="90">
        <f t="shared" si="26"/>
        <v>547</v>
      </c>
    </row>
    <row r="556" spans="1:18">
      <c r="A556" s="329">
        <v>44448</v>
      </c>
      <c r="B556" s="330" t="s">
        <v>2692</v>
      </c>
      <c r="C556" s="330" t="s">
        <v>2693</v>
      </c>
      <c r="D556" s="331" t="s">
        <v>61</v>
      </c>
      <c r="E556" s="331" t="s">
        <v>67</v>
      </c>
      <c r="F556" s="338">
        <v>0.38500000000000001</v>
      </c>
      <c r="G556" s="330" t="s">
        <v>60</v>
      </c>
      <c r="H556" s="330" t="s">
        <v>2694</v>
      </c>
      <c r="I556" s="331" t="s">
        <v>2695</v>
      </c>
      <c r="J556" s="333" t="s">
        <v>491</v>
      </c>
      <c r="K556" s="329">
        <v>44448</v>
      </c>
      <c r="L556" s="332">
        <v>-55.79</v>
      </c>
      <c r="M556" s="331" t="s">
        <v>492</v>
      </c>
      <c r="N556" s="332">
        <v>-74.099999999999994</v>
      </c>
      <c r="O556" s="332">
        <v>-49.65</v>
      </c>
      <c r="P556" s="90">
        <f t="shared" si="24"/>
        <v>566</v>
      </c>
      <c r="Q556" s="90">
        <f t="shared" si="25"/>
        <v>548</v>
      </c>
      <c r="R556" s="90">
        <f t="shared" si="26"/>
        <v>548</v>
      </c>
    </row>
    <row r="557" spans="1:18">
      <c r="A557" s="329">
        <v>44628</v>
      </c>
      <c r="B557" s="330" t="s">
        <v>2665</v>
      </c>
      <c r="C557" s="330" t="s">
        <v>2666</v>
      </c>
      <c r="D557" s="331" t="s">
        <v>61</v>
      </c>
      <c r="E557" s="331" t="s">
        <v>77</v>
      </c>
      <c r="F557" s="332">
        <v>95.88</v>
      </c>
      <c r="G557" s="330" t="s">
        <v>2667</v>
      </c>
      <c r="H557" s="330" t="s">
        <v>2668</v>
      </c>
      <c r="I557" s="331" t="s">
        <v>2669</v>
      </c>
      <c r="J557" s="333" t="s">
        <v>491</v>
      </c>
      <c r="K557" s="329">
        <v>44628</v>
      </c>
      <c r="L557" s="332">
        <v>-50.5</v>
      </c>
      <c r="M557" s="331" t="s">
        <v>492</v>
      </c>
      <c r="N557" s="332">
        <v>-52.38</v>
      </c>
      <c r="O557" s="332">
        <v>-50</v>
      </c>
      <c r="P557" s="90">
        <f t="shared" si="24"/>
        <v>541</v>
      </c>
      <c r="Q557" s="90">
        <f t="shared" si="25"/>
        <v>542</v>
      </c>
      <c r="R557" s="90">
        <f t="shared" si="26"/>
        <v>549</v>
      </c>
    </row>
    <row r="558" spans="1:18">
      <c r="A558" s="329">
        <v>44692</v>
      </c>
      <c r="B558" s="330" t="s">
        <v>2719</v>
      </c>
      <c r="C558" s="330" t="s">
        <v>2720</v>
      </c>
      <c r="D558" s="331" t="s">
        <v>61</v>
      </c>
      <c r="E558" s="331" t="s">
        <v>67</v>
      </c>
      <c r="F558" s="332">
        <v>35.08</v>
      </c>
      <c r="G558" s="330" t="s">
        <v>60</v>
      </c>
      <c r="H558" s="330" t="s">
        <v>60</v>
      </c>
      <c r="I558" s="331" t="s">
        <v>2721</v>
      </c>
      <c r="J558" s="333" t="s">
        <v>491</v>
      </c>
      <c r="K558" s="329">
        <v>44692</v>
      </c>
      <c r="L558" s="332">
        <v>-59.8</v>
      </c>
      <c r="M558" s="331" t="s">
        <v>492</v>
      </c>
      <c r="N558" s="332">
        <v>-59.8</v>
      </c>
      <c r="O558" s="332">
        <v>-50.89</v>
      </c>
      <c r="P558" s="90">
        <f t="shared" si="24"/>
        <v>553</v>
      </c>
      <c r="Q558" s="90">
        <f t="shared" si="25"/>
        <v>554</v>
      </c>
      <c r="R558" s="90">
        <f t="shared" si="26"/>
        <v>550</v>
      </c>
    </row>
    <row r="559" spans="1:18">
      <c r="A559" s="329">
        <v>43847</v>
      </c>
      <c r="B559" s="330" t="s">
        <v>2701</v>
      </c>
      <c r="C559" s="330" t="s">
        <v>60</v>
      </c>
      <c r="D559" s="331" t="s">
        <v>61</v>
      </c>
      <c r="E559" s="331" t="s">
        <v>67</v>
      </c>
      <c r="F559" s="332">
        <v>81.67</v>
      </c>
      <c r="G559" s="330" t="s">
        <v>2702</v>
      </c>
      <c r="H559" s="330" t="s">
        <v>60</v>
      </c>
      <c r="I559" s="331" t="s">
        <v>2703</v>
      </c>
      <c r="J559" s="333" t="s">
        <v>491</v>
      </c>
      <c r="K559" s="329">
        <v>43847</v>
      </c>
      <c r="L559" s="332">
        <v>-56.94</v>
      </c>
      <c r="M559" s="331" t="s">
        <v>492</v>
      </c>
      <c r="N559" s="332">
        <v>-54.17</v>
      </c>
      <c r="O559" s="332">
        <v>-51.71</v>
      </c>
      <c r="P559" s="90">
        <f t="shared" si="24"/>
        <v>544</v>
      </c>
      <c r="Q559" s="90">
        <f t="shared" si="25"/>
        <v>550</v>
      </c>
      <c r="R559" s="90">
        <f t="shared" si="26"/>
        <v>551</v>
      </c>
    </row>
    <row r="560" spans="1:18" ht="22.5">
      <c r="A560" s="329">
        <v>44548</v>
      </c>
      <c r="B560" s="330" t="s">
        <v>2709</v>
      </c>
      <c r="C560" s="330" t="s">
        <v>2710</v>
      </c>
      <c r="D560" s="331" t="s">
        <v>61</v>
      </c>
      <c r="E560" s="331" t="s">
        <v>77</v>
      </c>
      <c r="F560" s="332">
        <v>1.22</v>
      </c>
      <c r="G560" s="330" t="s">
        <v>2711</v>
      </c>
      <c r="H560" s="330" t="s">
        <v>2712</v>
      </c>
      <c r="I560" s="331" t="s">
        <v>2713</v>
      </c>
      <c r="J560" s="333" t="s">
        <v>491</v>
      </c>
      <c r="K560" s="329">
        <v>44548</v>
      </c>
      <c r="L560" s="332">
        <v>-59.51</v>
      </c>
      <c r="M560" s="331" t="s">
        <v>492</v>
      </c>
      <c r="N560" s="332">
        <v>-53.91</v>
      </c>
      <c r="O560" s="332">
        <v>-51.78</v>
      </c>
      <c r="P560" s="90">
        <f t="shared" si="24"/>
        <v>543</v>
      </c>
      <c r="Q560" s="90">
        <f t="shared" si="25"/>
        <v>552</v>
      </c>
      <c r="R560" s="90">
        <f t="shared" si="26"/>
        <v>552</v>
      </c>
    </row>
    <row r="561" spans="1:18" ht="22.5">
      <c r="A561" s="329">
        <v>44565</v>
      </c>
      <c r="B561" s="330" t="s">
        <v>2722</v>
      </c>
      <c r="C561" s="330" t="s">
        <v>2723</v>
      </c>
      <c r="D561" s="331" t="s">
        <v>61</v>
      </c>
      <c r="E561" s="331" t="s">
        <v>67</v>
      </c>
      <c r="F561" s="332">
        <v>6.16</v>
      </c>
      <c r="G561" s="330" t="s">
        <v>60</v>
      </c>
      <c r="H561" s="330" t="s">
        <v>60</v>
      </c>
      <c r="I561" s="331" t="s">
        <v>2724</v>
      </c>
      <c r="J561" s="333" t="s">
        <v>491</v>
      </c>
      <c r="K561" s="329">
        <v>44565</v>
      </c>
      <c r="L561" s="332">
        <v>-64.91</v>
      </c>
      <c r="M561" s="331" t="s">
        <v>492</v>
      </c>
      <c r="N561" s="332">
        <v>-64.91</v>
      </c>
      <c r="O561" s="332">
        <v>-54.02</v>
      </c>
      <c r="P561" s="90">
        <f t="shared" si="24"/>
        <v>557</v>
      </c>
      <c r="Q561" s="90">
        <f t="shared" si="25"/>
        <v>555</v>
      </c>
      <c r="R561" s="90">
        <f t="shared" si="26"/>
        <v>553</v>
      </c>
    </row>
    <row r="562" spans="1:18" ht="22.5">
      <c r="A562" s="329">
        <v>44519</v>
      </c>
      <c r="B562" s="330" t="s">
        <v>2675</v>
      </c>
      <c r="C562" s="330" t="s">
        <v>2676</v>
      </c>
      <c r="D562" s="331" t="s">
        <v>61</v>
      </c>
      <c r="E562" s="331" t="s">
        <v>67</v>
      </c>
      <c r="F562" s="332">
        <v>76</v>
      </c>
      <c r="G562" s="330" t="s">
        <v>2677</v>
      </c>
      <c r="H562" s="330" t="s">
        <v>2678</v>
      </c>
      <c r="I562" s="331" t="s">
        <v>2679</v>
      </c>
      <c r="J562" s="333" t="s">
        <v>491</v>
      </c>
      <c r="K562" s="329">
        <v>44519</v>
      </c>
      <c r="L562" s="332">
        <v>-54.2</v>
      </c>
      <c r="M562" s="331" t="s">
        <v>492</v>
      </c>
      <c r="N562" s="332">
        <v>-54.2</v>
      </c>
      <c r="O562" s="332">
        <v>-54.2</v>
      </c>
      <c r="P562" s="90">
        <f t="shared" si="24"/>
        <v>545</v>
      </c>
      <c r="Q562" s="90">
        <f t="shared" si="25"/>
        <v>544</v>
      </c>
      <c r="R562" s="90">
        <f t="shared" si="26"/>
        <v>554</v>
      </c>
    </row>
    <row r="563" spans="1:18">
      <c r="A563" s="329">
        <v>44413</v>
      </c>
      <c r="B563" s="330" t="s">
        <v>2688</v>
      </c>
      <c r="C563" s="330" t="s">
        <v>2689</v>
      </c>
      <c r="D563" s="331" t="s">
        <v>61</v>
      </c>
      <c r="E563" s="331" t="s">
        <v>67</v>
      </c>
      <c r="F563" s="332">
        <v>23.11</v>
      </c>
      <c r="G563" s="330" t="s">
        <v>2690</v>
      </c>
      <c r="H563" s="330" t="s">
        <v>60</v>
      </c>
      <c r="I563" s="331" t="s">
        <v>2691</v>
      </c>
      <c r="J563" s="333" t="s">
        <v>491</v>
      </c>
      <c r="K563" s="329">
        <v>44413</v>
      </c>
      <c r="L563" s="332">
        <v>-55.41</v>
      </c>
      <c r="M563" s="331" t="s">
        <v>492</v>
      </c>
      <c r="N563" s="332">
        <v>-58.47</v>
      </c>
      <c r="O563" s="332">
        <v>-55.77</v>
      </c>
      <c r="P563" s="90">
        <f t="shared" si="24"/>
        <v>548</v>
      </c>
      <c r="Q563" s="90">
        <f t="shared" si="25"/>
        <v>547</v>
      </c>
      <c r="R563" s="90">
        <f t="shared" si="26"/>
        <v>555</v>
      </c>
    </row>
    <row r="564" spans="1:18">
      <c r="A564" s="329">
        <v>44182</v>
      </c>
      <c r="B564" s="330" t="s">
        <v>2684</v>
      </c>
      <c r="C564" s="330" t="s">
        <v>2685</v>
      </c>
      <c r="D564" s="331" t="s">
        <v>61</v>
      </c>
      <c r="E564" s="331" t="s">
        <v>67</v>
      </c>
      <c r="F564" s="332">
        <v>12.18</v>
      </c>
      <c r="G564" s="330" t="s">
        <v>60</v>
      </c>
      <c r="H564" s="330" t="s">
        <v>2686</v>
      </c>
      <c r="I564" s="331" t="s">
        <v>2687</v>
      </c>
      <c r="J564" s="333" t="s">
        <v>491</v>
      </c>
      <c r="K564" s="329">
        <v>44182</v>
      </c>
      <c r="L564" s="332">
        <v>-55.06</v>
      </c>
      <c r="M564" s="331" t="s">
        <v>492</v>
      </c>
      <c r="N564" s="332">
        <v>-55.06</v>
      </c>
      <c r="O564" s="332">
        <v>-56.04</v>
      </c>
      <c r="P564" s="90">
        <f t="shared" si="24"/>
        <v>546</v>
      </c>
      <c r="Q564" s="90">
        <f t="shared" si="25"/>
        <v>546</v>
      </c>
      <c r="R564" s="90">
        <f t="shared" si="26"/>
        <v>556</v>
      </c>
    </row>
    <row r="565" spans="1:18">
      <c r="A565" s="329">
        <v>43973</v>
      </c>
      <c r="B565" s="330" t="s">
        <v>2714</v>
      </c>
      <c r="C565" s="330" t="s">
        <v>2715</v>
      </c>
      <c r="D565" s="331" t="s">
        <v>61</v>
      </c>
      <c r="E565" s="331" t="s">
        <v>67</v>
      </c>
      <c r="F565" s="332">
        <v>30.4</v>
      </c>
      <c r="G565" s="330" t="s">
        <v>2716</v>
      </c>
      <c r="H565" s="330" t="s">
        <v>2717</v>
      </c>
      <c r="I565" s="331" t="s">
        <v>2718</v>
      </c>
      <c r="J565" s="333" t="s">
        <v>491</v>
      </c>
      <c r="K565" s="329">
        <v>43973</v>
      </c>
      <c r="L565" s="332">
        <v>-59.73</v>
      </c>
      <c r="M565" s="331" t="s">
        <v>492</v>
      </c>
      <c r="N565" s="332">
        <v>-59.73</v>
      </c>
      <c r="O565" s="332">
        <v>-58.33</v>
      </c>
      <c r="P565" s="90">
        <f t="shared" si="24"/>
        <v>552</v>
      </c>
      <c r="Q565" s="90">
        <f t="shared" si="25"/>
        <v>553</v>
      </c>
      <c r="R565" s="90">
        <f t="shared" si="26"/>
        <v>557</v>
      </c>
    </row>
    <row r="566" spans="1:18">
      <c r="A566" s="329">
        <v>43857</v>
      </c>
      <c r="B566" s="330" t="s">
        <v>2696</v>
      </c>
      <c r="C566" s="330" t="s">
        <v>2697</v>
      </c>
      <c r="D566" s="331" t="s">
        <v>61</v>
      </c>
      <c r="E566" s="331" t="s">
        <v>67</v>
      </c>
      <c r="F566" s="332">
        <v>52.61</v>
      </c>
      <c r="G566" s="330" t="s">
        <v>2698</v>
      </c>
      <c r="H566" s="330" t="s">
        <v>2699</v>
      </c>
      <c r="I566" s="331" t="s">
        <v>2700</v>
      </c>
      <c r="J566" s="333" t="s">
        <v>491</v>
      </c>
      <c r="K566" s="329">
        <v>43857</v>
      </c>
      <c r="L566" s="332">
        <v>-56.66</v>
      </c>
      <c r="M566" s="331" t="s">
        <v>492</v>
      </c>
      <c r="N566" s="332">
        <v>-58.9</v>
      </c>
      <c r="O566" s="332">
        <v>-59.85</v>
      </c>
      <c r="P566" s="90">
        <f t="shared" si="24"/>
        <v>550</v>
      </c>
      <c r="Q566" s="90">
        <f t="shared" si="25"/>
        <v>549</v>
      </c>
      <c r="R566" s="90">
        <f t="shared" si="26"/>
        <v>558</v>
      </c>
    </row>
    <row r="567" spans="1:18" ht="22.5">
      <c r="A567" s="329">
        <v>44270</v>
      </c>
      <c r="B567" s="330" t="s">
        <v>2734</v>
      </c>
      <c r="C567" s="330" t="s">
        <v>2735</v>
      </c>
      <c r="D567" s="331" t="s">
        <v>61</v>
      </c>
      <c r="E567" s="331" t="s">
        <v>77</v>
      </c>
      <c r="F567" s="332">
        <v>1278.75</v>
      </c>
      <c r="G567" s="330" t="s">
        <v>2736</v>
      </c>
      <c r="H567" s="330" t="s">
        <v>2737</v>
      </c>
      <c r="I567" s="331" t="s">
        <v>2738</v>
      </c>
      <c r="J567" s="333" t="s">
        <v>491</v>
      </c>
      <c r="K567" s="329">
        <v>44270</v>
      </c>
      <c r="L567" s="332">
        <v>-68.64</v>
      </c>
      <c r="M567" s="331" t="s">
        <v>492</v>
      </c>
      <c r="N567" s="332">
        <v>-65.94</v>
      </c>
      <c r="O567" s="332">
        <v>-61.43</v>
      </c>
      <c r="P567" s="90">
        <f t="shared" si="24"/>
        <v>558</v>
      </c>
      <c r="Q567" s="90">
        <f t="shared" si="25"/>
        <v>559</v>
      </c>
      <c r="R567" s="90">
        <f t="shared" si="26"/>
        <v>559</v>
      </c>
    </row>
    <row r="568" spans="1:18">
      <c r="A568" s="329">
        <v>44214</v>
      </c>
      <c r="B568" s="330" t="s">
        <v>2811</v>
      </c>
      <c r="C568" s="330" t="s">
        <v>2812</v>
      </c>
      <c r="D568" s="331" t="s">
        <v>61</v>
      </c>
      <c r="E568" s="331" t="s">
        <v>77</v>
      </c>
      <c r="F568" s="338">
        <v>0.77200000000000002</v>
      </c>
      <c r="G568" s="330" t="s">
        <v>60</v>
      </c>
      <c r="H568" s="330" t="s">
        <v>60</v>
      </c>
      <c r="I568" s="331" t="s">
        <v>2813</v>
      </c>
      <c r="J568" s="333" t="s">
        <v>491</v>
      </c>
      <c r="K568" s="329">
        <v>44214</v>
      </c>
      <c r="L568" s="332">
        <v>-83.87</v>
      </c>
      <c r="M568" s="331" t="s">
        <v>492</v>
      </c>
      <c r="N568" s="332">
        <v>-74.569999999999993</v>
      </c>
      <c r="O568" s="332">
        <v>-63.33</v>
      </c>
      <c r="P568" s="90">
        <f t="shared" si="24"/>
        <v>568</v>
      </c>
      <c r="Q568" s="90">
        <f t="shared" si="25"/>
        <v>578</v>
      </c>
      <c r="R568" s="90">
        <f t="shared" si="26"/>
        <v>560</v>
      </c>
    </row>
    <row r="569" spans="1:18">
      <c r="A569" s="329">
        <v>44085</v>
      </c>
      <c r="B569" s="330" t="s">
        <v>2728</v>
      </c>
      <c r="C569" s="330" t="s">
        <v>60</v>
      </c>
      <c r="D569" s="331" t="s">
        <v>61</v>
      </c>
      <c r="E569" s="331" t="s">
        <v>67</v>
      </c>
      <c r="F569" s="338">
        <v>0.248</v>
      </c>
      <c r="G569" s="330" t="s">
        <v>60</v>
      </c>
      <c r="H569" s="330" t="s">
        <v>60</v>
      </c>
      <c r="I569" s="331" t="s">
        <v>2729</v>
      </c>
      <c r="J569" s="333" t="s">
        <v>491</v>
      </c>
      <c r="K569" s="329">
        <v>44085</v>
      </c>
      <c r="L569" s="332">
        <v>-65.709999999999994</v>
      </c>
      <c r="M569" s="331" t="s">
        <v>492</v>
      </c>
      <c r="N569" s="332">
        <v>-34.21</v>
      </c>
      <c r="O569" s="332">
        <v>-63.65</v>
      </c>
      <c r="P569" s="90">
        <f t="shared" si="24"/>
        <v>519</v>
      </c>
      <c r="Q569" s="90">
        <f t="shared" si="25"/>
        <v>557</v>
      </c>
      <c r="R569" s="90">
        <f t="shared" si="26"/>
        <v>561</v>
      </c>
    </row>
    <row r="570" spans="1:18">
      <c r="A570" s="329">
        <v>44902</v>
      </c>
      <c r="B570" s="330" t="s">
        <v>2730</v>
      </c>
      <c r="C570" s="330" t="s">
        <v>2731</v>
      </c>
      <c r="D570" s="331" t="s">
        <v>61</v>
      </c>
      <c r="E570" s="331" t="s">
        <v>67</v>
      </c>
      <c r="F570" s="332">
        <v>3.85</v>
      </c>
      <c r="G570" s="330" t="s">
        <v>60</v>
      </c>
      <c r="H570" s="330" t="s">
        <v>2732</v>
      </c>
      <c r="I570" s="331" t="s">
        <v>2733</v>
      </c>
      <c r="J570" s="333" t="s">
        <v>491</v>
      </c>
      <c r="K570" s="329">
        <v>44902</v>
      </c>
      <c r="L570" s="332">
        <v>-66</v>
      </c>
      <c r="M570" s="331" t="s">
        <v>492</v>
      </c>
      <c r="N570" s="332">
        <v>-61.75</v>
      </c>
      <c r="O570" s="332">
        <v>-66</v>
      </c>
      <c r="P570" s="90">
        <f t="shared" si="24"/>
        <v>556</v>
      </c>
      <c r="Q570" s="90">
        <f t="shared" si="25"/>
        <v>558</v>
      </c>
      <c r="R570" s="90">
        <f t="shared" si="26"/>
        <v>562</v>
      </c>
    </row>
    <row r="571" spans="1:18">
      <c r="A571" s="329">
        <v>43966</v>
      </c>
      <c r="B571" s="330" t="s">
        <v>2746</v>
      </c>
      <c r="C571" s="330" t="s">
        <v>2747</v>
      </c>
      <c r="D571" s="331" t="s">
        <v>61</v>
      </c>
      <c r="E571" s="331" t="s">
        <v>67</v>
      </c>
      <c r="F571" s="332">
        <v>24.93</v>
      </c>
      <c r="G571" s="330" t="s">
        <v>2748</v>
      </c>
      <c r="H571" s="330" t="s">
        <v>60</v>
      </c>
      <c r="I571" s="331" t="s">
        <v>2749</v>
      </c>
      <c r="J571" s="333" t="s">
        <v>491</v>
      </c>
      <c r="K571" s="329">
        <v>43966</v>
      </c>
      <c r="L571" s="332">
        <v>-71.180000000000007</v>
      </c>
      <c r="M571" s="331" t="s">
        <v>492</v>
      </c>
      <c r="N571" s="332">
        <v>-72.31</v>
      </c>
      <c r="O571" s="332">
        <v>-67.930000000000007</v>
      </c>
      <c r="P571" s="90">
        <f t="shared" si="24"/>
        <v>564</v>
      </c>
      <c r="Q571" s="90">
        <f t="shared" si="25"/>
        <v>562</v>
      </c>
      <c r="R571" s="90">
        <f t="shared" si="26"/>
        <v>563</v>
      </c>
    </row>
    <row r="572" spans="1:18">
      <c r="A572" s="329">
        <v>44910</v>
      </c>
      <c r="B572" s="330" t="s">
        <v>2750</v>
      </c>
      <c r="C572" s="330" t="s">
        <v>2751</v>
      </c>
      <c r="D572" s="331" t="s">
        <v>61</v>
      </c>
      <c r="E572" s="331" t="s">
        <v>77</v>
      </c>
      <c r="F572" s="332">
        <v>6.93</v>
      </c>
      <c r="G572" s="330" t="s">
        <v>60</v>
      </c>
      <c r="H572" s="330" t="s">
        <v>2752</v>
      </c>
      <c r="I572" s="331" t="s">
        <v>2753</v>
      </c>
      <c r="J572" s="333" t="s">
        <v>491</v>
      </c>
      <c r="K572" s="329">
        <v>44910</v>
      </c>
      <c r="L572" s="332">
        <v>-71.55</v>
      </c>
      <c r="M572" s="331" t="s">
        <v>492</v>
      </c>
      <c r="N572" s="332">
        <v>-68.87</v>
      </c>
      <c r="O572" s="332">
        <v>-68.569999999999993</v>
      </c>
      <c r="P572" s="90">
        <f t="shared" si="24"/>
        <v>560</v>
      </c>
      <c r="Q572" s="90">
        <f t="shared" si="25"/>
        <v>563</v>
      </c>
      <c r="R572" s="90">
        <f t="shared" si="26"/>
        <v>564</v>
      </c>
    </row>
    <row r="573" spans="1:18">
      <c r="A573" s="329">
        <v>44771</v>
      </c>
      <c r="B573" s="330" t="s">
        <v>2799</v>
      </c>
      <c r="C573" s="330" t="s">
        <v>2800</v>
      </c>
      <c r="D573" s="331" t="s">
        <v>61</v>
      </c>
      <c r="E573" s="331" t="s">
        <v>67</v>
      </c>
      <c r="F573" s="332">
        <v>4.42</v>
      </c>
      <c r="G573" s="330" t="s">
        <v>2801</v>
      </c>
      <c r="H573" s="330" t="s">
        <v>2802</v>
      </c>
      <c r="I573" s="331" t="s">
        <v>2803</v>
      </c>
      <c r="J573" s="333" t="s">
        <v>491</v>
      </c>
      <c r="K573" s="329">
        <v>44771</v>
      </c>
      <c r="L573" s="332">
        <v>-81.239999999999995</v>
      </c>
      <c r="M573" s="331" t="s">
        <v>492</v>
      </c>
      <c r="N573" s="332">
        <v>-77.25</v>
      </c>
      <c r="O573" s="332">
        <v>-69.040000000000006</v>
      </c>
      <c r="P573" s="90">
        <f t="shared" si="24"/>
        <v>572</v>
      </c>
      <c r="Q573" s="90">
        <f t="shared" si="25"/>
        <v>575</v>
      </c>
      <c r="R573" s="90">
        <f t="shared" si="26"/>
        <v>565</v>
      </c>
    </row>
    <row r="574" spans="1:18">
      <c r="A574" s="329">
        <v>44716</v>
      </c>
      <c r="B574" s="330" t="s">
        <v>2743</v>
      </c>
      <c r="C574" s="330" t="s">
        <v>2744</v>
      </c>
      <c r="D574" s="331" t="s">
        <v>61</v>
      </c>
      <c r="E574" s="331" t="s">
        <v>77</v>
      </c>
      <c r="F574" s="338">
        <v>0.14199999999999999</v>
      </c>
      <c r="G574" s="330" t="s">
        <v>60</v>
      </c>
      <c r="H574" s="330" t="s">
        <v>60</v>
      </c>
      <c r="I574" s="331" t="s">
        <v>2745</v>
      </c>
      <c r="J574" s="333" t="s">
        <v>491</v>
      </c>
      <c r="K574" s="329">
        <v>44716</v>
      </c>
      <c r="L574" s="332">
        <v>-70</v>
      </c>
      <c r="M574" s="331" t="s">
        <v>492</v>
      </c>
      <c r="N574" s="332">
        <v>-71.400000000000006</v>
      </c>
      <c r="O574" s="332">
        <v>-71.959999999999994</v>
      </c>
      <c r="P574" s="90">
        <f t="shared" si="24"/>
        <v>561</v>
      </c>
      <c r="Q574" s="90">
        <f t="shared" si="25"/>
        <v>561</v>
      </c>
      <c r="R574" s="90">
        <f t="shared" si="26"/>
        <v>566</v>
      </c>
    </row>
    <row r="575" spans="1:18">
      <c r="A575" s="329">
        <v>44614</v>
      </c>
      <c r="B575" s="330" t="s">
        <v>2754</v>
      </c>
      <c r="C575" s="330" t="s">
        <v>2755</v>
      </c>
      <c r="D575" s="331" t="s">
        <v>61</v>
      </c>
      <c r="E575" s="331" t="s">
        <v>67</v>
      </c>
      <c r="F575" s="338">
        <v>0.17499999999999999</v>
      </c>
      <c r="G575" s="330" t="s">
        <v>60</v>
      </c>
      <c r="H575" s="330" t="s">
        <v>60</v>
      </c>
      <c r="I575" s="331" t="s">
        <v>2756</v>
      </c>
      <c r="J575" s="333" t="s">
        <v>491</v>
      </c>
      <c r="K575" s="329">
        <v>44614</v>
      </c>
      <c r="L575" s="332">
        <v>-72.38</v>
      </c>
      <c r="M575" s="331" t="s">
        <v>492</v>
      </c>
      <c r="N575" s="332">
        <v>-72.38</v>
      </c>
      <c r="O575" s="332">
        <v>-72.38</v>
      </c>
      <c r="P575" s="90">
        <f t="shared" si="24"/>
        <v>565</v>
      </c>
      <c r="Q575" s="90">
        <f t="shared" si="25"/>
        <v>564</v>
      </c>
      <c r="R575" s="90">
        <f t="shared" si="26"/>
        <v>567</v>
      </c>
    </row>
    <row r="576" spans="1:18">
      <c r="A576" s="329">
        <v>44546</v>
      </c>
      <c r="B576" s="330" t="s">
        <v>2757</v>
      </c>
      <c r="C576" s="330" t="s">
        <v>2758</v>
      </c>
      <c r="D576" s="331" t="s">
        <v>61</v>
      </c>
      <c r="E576" s="331" t="s">
        <v>67</v>
      </c>
      <c r="F576" s="332">
        <v>49.58</v>
      </c>
      <c r="G576" s="330" t="s">
        <v>60</v>
      </c>
      <c r="H576" s="330" t="s">
        <v>2759</v>
      </c>
      <c r="I576" s="331" t="s">
        <v>2760</v>
      </c>
      <c r="J576" s="333" t="s">
        <v>491</v>
      </c>
      <c r="K576" s="329">
        <v>44546</v>
      </c>
      <c r="L576" s="332">
        <v>-74.16</v>
      </c>
      <c r="M576" s="331" t="s">
        <v>492</v>
      </c>
      <c r="N576" s="332">
        <v>-74.16</v>
      </c>
      <c r="O576" s="332">
        <v>-74.16</v>
      </c>
      <c r="P576" s="90">
        <f t="shared" si="24"/>
        <v>567</v>
      </c>
      <c r="Q576" s="90">
        <f t="shared" si="25"/>
        <v>565</v>
      </c>
      <c r="R576" s="90">
        <f t="shared" si="26"/>
        <v>568</v>
      </c>
    </row>
    <row r="577" spans="1:18">
      <c r="A577" s="329">
        <v>44846</v>
      </c>
      <c r="B577" s="330" t="s">
        <v>2766</v>
      </c>
      <c r="C577" s="330" t="s">
        <v>2767</v>
      </c>
      <c r="D577" s="331" t="s">
        <v>61</v>
      </c>
      <c r="E577" s="331" t="s">
        <v>77</v>
      </c>
      <c r="F577" s="338">
        <v>0.26600000000000001</v>
      </c>
      <c r="G577" s="330" t="s">
        <v>60</v>
      </c>
      <c r="H577" s="330" t="s">
        <v>60</v>
      </c>
      <c r="I577" s="331" t="s">
        <v>2768</v>
      </c>
      <c r="J577" s="333" t="s">
        <v>491</v>
      </c>
      <c r="K577" s="329">
        <v>44846</v>
      </c>
      <c r="L577" s="332">
        <v>-75.06</v>
      </c>
      <c r="M577" s="331" t="s">
        <v>492</v>
      </c>
      <c r="N577" s="332">
        <v>-75.06</v>
      </c>
      <c r="O577" s="332">
        <v>-75.790000000000006</v>
      </c>
      <c r="P577" s="90">
        <f t="shared" si="24"/>
        <v>570</v>
      </c>
      <c r="Q577" s="90">
        <f t="shared" si="25"/>
        <v>567</v>
      </c>
      <c r="R577" s="90">
        <f t="shared" si="26"/>
        <v>569</v>
      </c>
    </row>
    <row r="578" spans="1:18">
      <c r="A578" s="329">
        <v>44208</v>
      </c>
      <c r="B578" s="330" t="s">
        <v>2786</v>
      </c>
      <c r="C578" s="330" t="s">
        <v>2787</v>
      </c>
      <c r="D578" s="331" t="s">
        <v>61</v>
      </c>
      <c r="E578" s="331" t="s">
        <v>67</v>
      </c>
      <c r="F578" s="338">
        <v>0.51900000000000002</v>
      </c>
      <c r="G578" s="330" t="s">
        <v>2788</v>
      </c>
      <c r="H578" s="330" t="s">
        <v>2789</v>
      </c>
      <c r="I578" s="331" t="s">
        <v>2790</v>
      </c>
      <c r="J578" s="333" t="s">
        <v>491</v>
      </c>
      <c r="K578" s="329">
        <v>44208</v>
      </c>
      <c r="L578" s="332">
        <v>-80.2</v>
      </c>
      <c r="M578" s="331" t="s">
        <v>492</v>
      </c>
      <c r="N578" s="332">
        <v>-80.2</v>
      </c>
      <c r="O578" s="332">
        <v>-77.37</v>
      </c>
      <c r="P578" s="90">
        <f t="shared" si="24"/>
        <v>575</v>
      </c>
      <c r="Q578" s="90">
        <f t="shared" si="25"/>
        <v>572</v>
      </c>
      <c r="R578" s="90">
        <f t="shared" si="26"/>
        <v>570</v>
      </c>
    </row>
    <row r="579" spans="1:18" ht="22.5">
      <c r="A579" s="329">
        <v>44286</v>
      </c>
      <c r="B579" s="330" t="s">
        <v>2875</v>
      </c>
      <c r="C579" s="330" t="s">
        <v>60</v>
      </c>
      <c r="D579" s="331" t="s">
        <v>61</v>
      </c>
      <c r="E579" s="331" t="s">
        <v>67</v>
      </c>
      <c r="F579" s="338">
        <v>0.255</v>
      </c>
      <c r="G579" s="330" t="s">
        <v>60</v>
      </c>
      <c r="H579" s="330" t="s">
        <v>2876</v>
      </c>
      <c r="I579" s="331" t="s">
        <v>2877</v>
      </c>
      <c r="J579" s="333" t="s">
        <v>491</v>
      </c>
      <c r="K579" s="329">
        <v>44286</v>
      </c>
      <c r="L579" s="332">
        <v>-93.28</v>
      </c>
      <c r="M579" s="331" t="s">
        <v>492</v>
      </c>
      <c r="N579" s="332">
        <v>-90.45</v>
      </c>
      <c r="O579" s="332">
        <v>-77.819999999999993</v>
      </c>
      <c r="P579" s="90">
        <f t="shared" si="24"/>
        <v>588</v>
      </c>
      <c r="Q579" s="90">
        <f t="shared" si="25"/>
        <v>595</v>
      </c>
      <c r="R579" s="90">
        <f t="shared" si="26"/>
        <v>571</v>
      </c>
    </row>
    <row r="580" spans="1:18">
      <c r="A580" s="329">
        <v>44348</v>
      </c>
      <c r="B580" s="330" t="s">
        <v>2769</v>
      </c>
      <c r="C580" s="330" t="s">
        <v>2770</v>
      </c>
      <c r="D580" s="331" t="s">
        <v>61</v>
      </c>
      <c r="E580" s="331" t="s">
        <v>77</v>
      </c>
      <c r="F580" s="338">
        <v>0.27600000000000002</v>
      </c>
      <c r="G580" s="330" t="s">
        <v>2771</v>
      </c>
      <c r="H580" s="330" t="s">
        <v>60</v>
      </c>
      <c r="I580" s="331" t="s">
        <v>2772</v>
      </c>
      <c r="J580" s="333" t="s">
        <v>491</v>
      </c>
      <c r="K580" s="329">
        <v>44348</v>
      </c>
      <c r="L580" s="332">
        <v>-77.78</v>
      </c>
      <c r="M580" s="331" t="s">
        <v>492</v>
      </c>
      <c r="N580" s="332">
        <v>-77.78</v>
      </c>
      <c r="O580" s="332">
        <v>-78.05</v>
      </c>
      <c r="P580" s="90">
        <f t="shared" si="24"/>
        <v>573</v>
      </c>
      <c r="Q580" s="90">
        <f t="shared" si="25"/>
        <v>568</v>
      </c>
      <c r="R580" s="90">
        <f t="shared" si="26"/>
        <v>572</v>
      </c>
    </row>
    <row r="581" spans="1:18" ht="22.5">
      <c r="A581" s="329">
        <v>44869</v>
      </c>
      <c r="B581" s="330" t="s">
        <v>2761</v>
      </c>
      <c r="C581" s="330" t="s">
        <v>2762</v>
      </c>
      <c r="D581" s="331" t="s">
        <v>61</v>
      </c>
      <c r="E581" s="331" t="s">
        <v>77</v>
      </c>
      <c r="F581" s="332">
        <v>6467.32</v>
      </c>
      <c r="G581" s="330" t="s">
        <v>2763</v>
      </c>
      <c r="H581" s="330" t="s">
        <v>2764</v>
      </c>
      <c r="I581" s="331" t="s">
        <v>2765</v>
      </c>
      <c r="J581" s="333" t="s">
        <v>491</v>
      </c>
      <c r="K581" s="329">
        <v>44869</v>
      </c>
      <c r="L581" s="332">
        <v>-74.8</v>
      </c>
      <c r="M581" s="331" t="s">
        <v>492</v>
      </c>
      <c r="N581" s="332">
        <v>-76.87</v>
      </c>
      <c r="O581" s="332">
        <v>-78.98</v>
      </c>
      <c r="P581" s="90">
        <f t="shared" si="24"/>
        <v>571</v>
      </c>
      <c r="Q581" s="90">
        <f t="shared" si="25"/>
        <v>566</v>
      </c>
      <c r="R581" s="90">
        <f t="shared" si="26"/>
        <v>573</v>
      </c>
    </row>
    <row r="582" spans="1:18">
      <c r="A582" s="329">
        <v>44792</v>
      </c>
      <c r="B582" s="330" t="s">
        <v>2791</v>
      </c>
      <c r="C582" s="330" t="s">
        <v>2792</v>
      </c>
      <c r="D582" s="331" t="s">
        <v>61</v>
      </c>
      <c r="E582" s="331" t="s">
        <v>67</v>
      </c>
      <c r="F582" s="332">
        <v>26.86</v>
      </c>
      <c r="G582" s="330" t="s">
        <v>2793</v>
      </c>
      <c r="H582" s="330" t="s">
        <v>2794</v>
      </c>
      <c r="I582" s="331" t="s">
        <v>2795</v>
      </c>
      <c r="J582" s="333" t="s">
        <v>491</v>
      </c>
      <c r="K582" s="329">
        <v>44792</v>
      </c>
      <c r="L582" s="332">
        <v>-80.36</v>
      </c>
      <c r="M582" s="331" t="s">
        <v>492</v>
      </c>
      <c r="N582" s="332">
        <v>-78.849999999999994</v>
      </c>
      <c r="O582" s="332">
        <v>-79.25</v>
      </c>
      <c r="P582" s="90">
        <f t="shared" si="24"/>
        <v>574</v>
      </c>
      <c r="Q582" s="90">
        <f t="shared" si="25"/>
        <v>573</v>
      </c>
      <c r="R582" s="90">
        <f t="shared" si="26"/>
        <v>574</v>
      </c>
    </row>
    <row r="583" spans="1:18">
      <c r="A583" s="329">
        <v>44151</v>
      </c>
      <c r="B583" s="330" t="s">
        <v>2777</v>
      </c>
      <c r="C583" s="330" t="s">
        <v>2778</v>
      </c>
      <c r="D583" s="331" t="s">
        <v>61</v>
      </c>
      <c r="E583" s="331" t="s">
        <v>67</v>
      </c>
      <c r="F583" s="332">
        <v>8.2899999999999991</v>
      </c>
      <c r="G583" s="330" t="s">
        <v>60</v>
      </c>
      <c r="H583" s="330" t="s">
        <v>2779</v>
      </c>
      <c r="I583" s="331" t="s">
        <v>2780</v>
      </c>
      <c r="J583" s="333" t="s">
        <v>491</v>
      </c>
      <c r="K583" s="329">
        <v>44151</v>
      </c>
      <c r="L583" s="332">
        <v>-80</v>
      </c>
      <c r="M583" s="331" t="s">
        <v>492</v>
      </c>
      <c r="N583" s="332">
        <v>-60</v>
      </c>
      <c r="O583" s="332">
        <v>-80</v>
      </c>
      <c r="P583" s="90">
        <f t="shared" si="24"/>
        <v>554</v>
      </c>
      <c r="Q583" s="90">
        <f t="shared" si="25"/>
        <v>570</v>
      </c>
      <c r="R583" s="90">
        <f t="shared" si="26"/>
        <v>575</v>
      </c>
    </row>
    <row r="584" spans="1:18">
      <c r="A584" s="329">
        <v>44634</v>
      </c>
      <c r="B584" s="330" t="s">
        <v>2853</v>
      </c>
      <c r="C584" s="330" t="s">
        <v>2854</v>
      </c>
      <c r="D584" s="331" t="s">
        <v>61</v>
      </c>
      <c r="E584" s="331" t="s">
        <v>67</v>
      </c>
      <c r="F584" s="332">
        <v>11.55</v>
      </c>
      <c r="G584" s="330" t="s">
        <v>60</v>
      </c>
      <c r="H584" s="330" t="s">
        <v>2855</v>
      </c>
      <c r="I584" s="331" t="s">
        <v>2856</v>
      </c>
      <c r="J584" s="333" t="s">
        <v>491</v>
      </c>
      <c r="K584" s="329">
        <v>44634</v>
      </c>
      <c r="L584" s="332">
        <v>-91.97</v>
      </c>
      <c r="M584" s="331" t="s">
        <v>492</v>
      </c>
      <c r="N584" s="332">
        <v>-91.97</v>
      </c>
      <c r="O584" s="332">
        <v>-80.349999999999994</v>
      </c>
      <c r="P584" s="90">
        <f t="shared" si="24"/>
        <v>592</v>
      </c>
      <c r="Q584" s="90">
        <f t="shared" si="25"/>
        <v>590</v>
      </c>
      <c r="R584" s="90">
        <f t="shared" si="26"/>
        <v>576</v>
      </c>
    </row>
    <row r="585" spans="1:18">
      <c r="A585" s="329">
        <v>44414</v>
      </c>
      <c r="B585" s="330" t="s">
        <v>2680</v>
      </c>
      <c r="C585" s="330" t="s">
        <v>2681</v>
      </c>
      <c r="D585" s="331" t="s">
        <v>61</v>
      </c>
      <c r="E585" s="331" t="s">
        <v>67</v>
      </c>
      <c r="F585" s="338">
        <v>0.85399999999999998</v>
      </c>
      <c r="G585" s="330" t="s">
        <v>2682</v>
      </c>
      <c r="H585" s="330" t="s">
        <v>60</v>
      </c>
      <c r="I585" s="331" t="s">
        <v>2683</v>
      </c>
      <c r="J585" s="333" t="s">
        <v>491</v>
      </c>
      <c r="K585" s="329">
        <v>44414</v>
      </c>
      <c r="L585" s="332">
        <v>-54.95</v>
      </c>
      <c r="M585" s="331" t="s">
        <v>492</v>
      </c>
      <c r="N585" s="332">
        <v>-72.11</v>
      </c>
      <c r="O585" s="332">
        <v>-80.48</v>
      </c>
      <c r="P585" s="90">
        <f t="shared" ref="P585:P618" si="27">RANK(N585,$N$9:$N$618)</f>
        <v>562</v>
      </c>
      <c r="Q585" s="90">
        <f t="shared" ref="Q585:Q618" si="28">RANK(L585,$L$9:$L$618)</f>
        <v>545</v>
      </c>
      <c r="R585" s="90">
        <f t="shared" ref="R585:R618" si="29">RANK(O585,$O$9:$O$618)</f>
        <v>577</v>
      </c>
    </row>
    <row r="586" spans="1:18">
      <c r="A586" s="329">
        <v>43872</v>
      </c>
      <c r="B586" s="330" t="s">
        <v>2796</v>
      </c>
      <c r="C586" s="330" t="s">
        <v>2797</v>
      </c>
      <c r="D586" s="331" t="s">
        <v>61</v>
      </c>
      <c r="E586" s="331" t="s">
        <v>67</v>
      </c>
      <c r="F586" s="332">
        <v>14.7</v>
      </c>
      <c r="G586" s="330" t="s">
        <v>60</v>
      </c>
      <c r="H586" s="330" t="s">
        <v>60</v>
      </c>
      <c r="I586" s="331" t="s">
        <v>2798</v>
      </c>
      <c r="J586" s="333" t="s">
        <v>491</v>
      </c>
      <c r="K586" s="329">
        <v>43872</v>
      </c>
      <c r="L586" s="332">
        <v>-80.86</v>
      </c>
      <c r="M586" s="331" t="s">
        <v>492</v>
      </c>
      <c r="N586" s="332">
        <v>-80.86</v>
      </c>
      <c r="O586" s="332">
        <v>-81.19</v>
      </c>
      <c r="P586" s="90">
        <f t="shared" si="27"/>
        <v>576</v>
      </c>
      <c r="Q586" s="90">
        <f t="shared" si="28"/>
        <v>574</v>
      </c>
      <c r="R586" s="90">
        <f t="shared" si="29"/>
        <v>578</v>
      </c>
    </row>
    <row r="587" spans="1:18">
      <c r="A587" s="329">
        <v>44379</v>
      </c>
      <c r="B587" s="330" t="s">
        <v>2808</v>
      </c>
      <c r="C587" s="330" t="s">
        <v>2809</v>
      </c>
      <c r="D587" s="331" t="s">
        <v>61</v>
      </c>
      <c r="E587" s="331" t="s">
        <v>67</v>
      </c>
      <c r="F587" s="338">
        <v>0.55200000000000005</v>
      </c>
      <c r="G587" s="330" t="s">
        <v>60</v>
      </c>
      <c r="H587" s="330" t="s">
        <v>60</v>
      </c>
      <c r="I587" s="331" t="s">
        <v>2810</v>
      </c>
      <c r="J587" s="333" t="s">
        <v>491</v>
      </c>
      <c r="K587" s="329">
        <v>44379</v>
      </c>
      <c r="L587" s="332">
        <v>-82.5</v>
      </c>
      <c r="M587" s="331" t="s">
        <v>492</v>
      </c>
      <c r="N587" s="332">
        <v>-83.17</v>
      </c>
      <c r="O587" s="332">
        <v>-82.57</v>
      </c>
      <c r="P587" s="90">
        <f t="shared" si="27"/>
        <v>581</v>
      </c>
      <c r="Q587" s="90">
        <f t="shared" si="28"/>
        <v>577</v>
      </c>
      <c r="R587" s="90">
        <f t="shared" si="29"/>
        <v>579</v>
      </c>
    </row>
    <row r="588" spans="1:18" ht="22.5">
      <c r="A588" s="329">
        <v>44876</v>
      </c>
      <c r="B588" s="330" t="s">
        <v>2804</v>
      </c>
      <c r="C588" s="330" t="s">
        <v>2805</v>
      </c>
      <c r="D588" s="331" t="s">
        <v>61</v>
      </c>
      <c r="E588" s="331" t="s">
        <v>77</v>
      </c>
      <c r="F588" s="338">
        <v>0.155</v>
      </c>
      <c r="G588" s="330" t="s">
        <v>60</v>
      </c>
      <c r="H588" s="330" t="s">
        <v>2806</v>
      </c>
      <c r="I588" s="331" t="s">
        <v>2807</v>
      </c>
      <c r="J588" s="333" t="s">
        <v>491</v>
      </c>
      <c r="K588" s="329">
        <v>44876</v>
      </c>
      <c r="L588" s="332">
        <v>-81.48</v>
      </c>
      <c r="M588" s="331" t="s">
        <v>492</v>
      </c>
      <c r="N588" s="332">
        <v>-81.25</v>
      </c>
      <c r="O588" s="332">
        <v>-82.96</v>
      </c>
      <c r="P588" s="90">
        <f t="shared" si="27"/>
        <v>578</v>
      </c>
      <c r="Q588" s="90">
        <f t="shared" si="28"/>
        <v>576</v>
      </c>
      <c r="R588" s="90">
        <f t="shared" si="29"/>
        <v>580</v>
      </c>
    </row>
    <row r="589" spans="1:18">
      <c r="A589" s="329">
        <v>44050</v>
      </c>
      <c r="B589" s="330" t="s">
        <v>2814</v>
      </c>
      <c r="C589" s="330" t="s">
        <v>2815</v>
      </c>
      <c r="D589" s="331" t="s">
        <v>61</v>
      </c>
      <c r="E589" s="331" t="s">
        <v>67</v>
      </c>
      <c r="F589" s="338">
        <v>0.40200000000000002</v>
      </c>
      <c r="G589" s="330" t="s">
        <v>60</v>
      </c>
      <c r="H589" s="330" t="s">
        <v>2816</v>
      </c>
      <c r="I589" s="331" t="s">
        <v>2817</v>
      </c>
      <c r="J589" s="333" t="s">
        <v>491</v>
      </c>
      <c r="K589" s="329">
        <v>44050</v>
      </c>
      <c r="L589" s="332">
        <v>-83.89</v>
      </c>
      <c r="M589" s="331" t="s">
        <v>492</v>
      </c>
      <c r="N589" s="332">
        <v>-88.24</v>
      </c>
      <c r="O589" s="332">
        <v>-83.33</v>
      </c>
      <c r="P589" s="90">
        <f t="shared" si="27"/>
        <v>584</v>
      </c>
      <c r="Q589" s="90">
        <f t="shared" si="28"/>
        <v>579</v>
      </c>
      <c r="R589" s="90">
        <f t="shared" si="29"/>
        <v>581</v>
      </c>
    </row>
    <row r="590" spans="1:18">
      <c r="A590" s="329">
        <v>44762</v>
      </c>
      <c r="B590" s="330" t="s">
        <v>2832</v>
      </c>
      <c r="C590" s="330" t="s">
        <v>2833</v>
      </c>
      <c r="D590" s="331" t="s">
        <v>61</v>
      </c>
      <c r="E590" s="331" t="s">
        <v>67</v>
      </c>
      <c r="F590" s="332">
        <v>4.12</v>
      </c>
      <c r="G590" s="330" t="s">
        <v>60</v>
      </c>
      <c r="H590" s="330" t="s">
        <v>60</v>
      </c>
      <c r="I590" s="331" t="s">
        <v>2834</v>
      </c>
      <c r="J590" s="333" t="s">
        <v>491</v>
      </c>
      <c r="K590" s="329">
        <v>44762</v>
      </c>
      <c r="L590" s="332">
        <v>-87.19</v>
      </c>
      <c r="M590" s="331" t="s">
        <v>492</v>
      </c>
      <c r="N590" s="332">
        <v>-74.64</v>
      </c>
      <c r="O590" s="332">
        <v>-84.48</v>
      </c>
      <c r="P590" s="90">
        <f t="shared" si="27"/>
        <v>569</v>
      </c>
      <c r="Q590" s="90">
        <f t="shared" si="28"/>
        <v>584</v>
      </c>
      <c r="R590" s="90">
        <f t="shared" si="29"/>
        <v>582</v>
      </c>
    </row>
    <row r="591" spans="1:18">
      <c r="A591" s="329">
        <v>44019</v>
      </c>
      <c r="B591" s="330" t="s">
        <v>2818</v>
      </c>
      <c r="C591" s="330" t="s">
        <v>2819</v>
      </c>
      <c r="D591" s="331" t="s">
        <v>61</v>
      </c>
      <c r="E591" s="331" t="s">
        <v>67</v>
      </c>
      <c r="F591" s="338">
        <v>0.22500000000000001</v>
      </c>
      <c r="G591" s="330" t="s">
        <v>60</v>
      </c>
      <c r="H591" s="330" t="s">
        <v>2820</v>
      </c>
      <c r="I591" s="331" t="s">
        <v>2821</v>
      </c>
      <c r="J591" s="333" t="s">
        <v>491</v>
      </c>
      <c r="K591" s="329">
        <v>44019</v>
      </c>
      <c r="L591" s="332">
        <v>-84.75</v>
      </c>
      <c r="M591" s="331" t="s">
        <v>492</v>
      </c>
      <c r="N591" s="332">
        <v>-84.75</v>
      </c>
      <c r="O591" s="332">
        <v>-84.75</v>
      </c>
      <c r="P591" s="90">
        <f t="shared" si="27"/>
        <v>582</v>
      </c>
      <c r="Q591" s="90">
        <f t="shared" si="28"/>
        <v>580</v>
      </c>
      <c r="R591" s="90">
        <f t="shared" si="29"/>
        <v>583</v>
      </c>
    </row>
    <row r="592" spans="1:18">
      <c r="A592" s="329">
        <v>44286</v>
      </c>
      <c r="B592" s="330" t="s">
        <v>2862</v>
      </c>
      <c r="C592" s="330" t="s">
        <v>2863</v>
      </c>
      <c r="D592" s="331" t="s">
        <v>61</v>
      </c>
      <c r="E592" s="331" t="s">
        <v>67</v>
      </c>
      <c r="F592" s="332">
        <v>4.01</v>
      </c>
      <c r="G592" s="330" t="s">
        <v>60</v>
      </c>
      <c r="H592" s="330" t="s">
        <v>60</v>
      </c>
      <c r="I592" s="331" t="s">
        <v>2864</v>
      </c>
      <c r="J592" s="333" t="s">
        <v>491</v>
      </c>
      <c r="K592" s="329">
        <v>44286</v>
      </c>
      <c r="L592" s="332">
        <v>-92.02</v>
      </c>
      <c r="M592" s="331" t="s">
        <v>492</v>
      </c>
      <c r="N592" s="332">
        <v>-92.02</v>
      </c>
      <c r="O592" s="332">
        <v>-85</v>
      </c>
      <c r="P592" s="90">
        <f t="shared" si="27"/>
        <v>593</v>
      </c>
      <c r="Q592" s="90">
        <f t="shared" si="28"/>
        <v>592</v>
      </c>
      <c r="R592" s="90">
        <f t="shared" si="29"/>
        <v>584</v>
      </c>
    </row>
    <row r="593" spans="1:18">
      <c r="A593" s="329">
        <v>44041</v>
      </c>
      <c r="B593" s="330" t="s">
        <v>2822</v>
      </c>
      <c r="C593" s="330" t="s">
        <v>60</v>
      </c>
      <c r="D593" s="331" t="s">
        <v>61</v>
      </c>
      <c r="E593" s="331" t="s">
        <v>67</v>
      </c>
      <c r="F593" s="332">
        <v>103.3</v>
      </c>
      <c r="G593" s="330" t="s">
        <v>2823</v>
      </c>
      <c r="H593" s="330" t="s">
        <v>60</v>
      </c>
      <c r="I593" s="331" t="s">
        <v>2824</v>
      </c>
      <c r="J593" s="333" t="s">
        <v>491</v>
      </c>
      <c r="K593" s="329">
        <v>44041</v>
      </c>
      <c r="L593" s="332">
        <v>-85.26</v>
      </c>
      <c r="M593" s="331" t="s">
        <v>492</v>
      </c>
      <c r="N593" s="332">
        <v>-82.51</v>
      </c>
      <c r="O593" s="332">
        <v>-85.42</v>
      </c>
      <c r="P593" s="90">
        <f t="shared" si="27"/>
        <v>579</v>
      </c>
      <c r="Q593" s="90">
        <f t="shared" si="28"/>
        <v>581</v>
      </c>
      <c r="R593" s="90">
        <f t="shared" si="29"/>
        <v>585</v>
      </c>
    </row>
    <row r="594" spans="1:18">
      <c r="A594" s="329">
        <v>44288</v>
      </c>
      <c r="B594" s="330" t="s">
        <v>2825</v>
      </c>
      <c r="C594" s="330" t="s">
        <v>2826</v>
      </c>
      <c r="D594" s="331" t="s">
        <v>61</v>
      </c>
      <c r="E594" s="331" t="s">
        <v>67</v>
      </c>
      <c r="F594" s="338">
        <v>0.4</v>
      </c>
      <c r="G594" s="330" t="s">
        <v>60</v>
      </c>
      <c r="H594" s="330" t="s">
        <v>60</v>
      </c>
      <c r="I594" s="331" t="s">
        <v>2827</v>
      </c>
      <c r="J594" s="333" t="s">
        <v>491</v>
      </c>
      <c r="K594" s="329">
        <v>44288</v>
      </c>
      <c r="L594" s="332">
        <v>-86.53</v>
      </c>
      <c r="M594" s="331" t="s">
        <v>492</v>
      </c>
      <c r="N594" s="332">
        <v>-86.1</v>
      </c>
      <c r="O594" s="332">
        <v>-86.53</v>
      </c>
      <c r="P594" s="90">
        <f t="shared" si="27"/>
        <v>583</v>
      </c>
      <c r="Q594" s="90">
        <f t="shared" si="28"/>
        <v>582</v>
      </c>
      <c r="R594" s="90">
        <f t="shared" si="29"/>
        <v>586</v>
      </c>
    </row>
    <row r="595" spans="1:18">
      <c r="A595" s="329">
        <v>44518</v>
      </c>
      <c r="B595" s="330" t="s">
        <v>2828</v>
      </c>
      <c r="C595" s="330" t="s">
        <v>2829</v>
      </c>
      <c r="D595" s="331" t="s">
        <v>61</v>
      </c>
      <c r="E595" s="331" t="s">
        <v>67</v>
      </c>
      <c r="F595" s="332">
        <v>2.62</v>
      </c>
      <c r="G595" s="330" t="s">
        <v>60</v>
      </c>
      <c r="H595" s="330" t="s">
        <v>2830</v>
      </c>
      <c r="I595" s="331" t="s">
        <v>2831</v>
      </c>
      <c r="J595" s="333" t="s">
        <v>491</v>
      </c>
      <c r="K595" s="329">
        <v>44518</v>
      </c>
      <c r="L595" s="332">
        <v>-86.84</v>
      </c>
      <c r="M595" s="331" t="s">
        <v>492</v>
      </c>
      <c r="N595" s="332">
        <v>-82.76</v>
      </c>
      <c r="O595" s="332">
        <v>-86.67</v>
      </c>
      <c r="P595" s="90">
        <f t="shared" si="27"/>
        <v>580</v>
      </c>
      <c r="Q595" s="90">
        <f t="shared" si="28"/>
        <v>583</v>
      </c>
      <c r="R595" s="90">
        <f t="shared" si="29"/>
        <v>587</v>
      </c>
    </row>
    <row r="596" spans="1:18">
      <c r="A596" s="329">
        <v>44714</v>
      </c>
      <c r="B596" s="330" t="s">
        <v>2865</v>
      </c>
      <c r="C596" s="330" t="s">
        <v>2866</v>
      </c>
      <c r="D596" s="331" t="s">
        <v>61</v>
      </c>
      <c r="E596" s="331" t="s">
        <v>67</v>
      </c>
      <c r="F596" s="338">
        <v>0.88300000000000001</v>
      </c>
      <c r="G596" s="330" t="s">
        <v>2867</v>
      </c>
      <c r="H596" s="330" t="s">
        <v>2868</v>
      </c>
      <c r="I596" s="331" t="s">
        <v>2869</v>
      </c>
      <c r="J596" s="333" t="s">
        <v>491</v>
      </c>
      <c r="K596" s="329">
        <v>44714</v>
      </c>
      <c r="L596" s="332">
        <v>-92.72</v>
      </c>
      <c r="M596" s="331" t="s">
        <v>492</v>
      </c>
      <c r="N596" s="332">
        <v>-91.21</v>
      </c>
      <c r="O596" s="332">
        <v>-86.99</v>
      </c>
      <c r="P596" s="90">
        <f t="shared" si="27"/>
        <v>591</v>
      </c>
      <c r="Q596" s="90">
        <f t="shared" si="28"/>
        <v>593</v>
      </c>
      <c r="R596" s="90">
        <f t="shared" si="29"/>
        <v>588</v>
      </c>
    </row>
    <row r="597" spans="1:18">
      <c r="A597" s="329">
        <v>44120</v>
      </c>
      <c r="B597" s="330" t="s">
        <v>2835</v>
      </c>
      <c r="C597" s="330" t="s">
        <v>2836</v>
      </c>
      <c r="D597" s="331" t="s">
        <v>61</v>
      </c>
      <c r="E597" s="331" t="s">
        <v>77</v>
      </c>
      <c r="F597" s="332">
        <v>281.08</v>
      </c>
      <c r="G597" s="330" t="s">
        <v>2837</v>
      </c>
      <c r="H597" s="330" t="s">
        <v>60</v>
      </c>
      <c r="I597" s="331" t="s">
        <v>2838</v>
      </c>
      <c r="J597" s="333" t="s">
        <v>491</v>
      </c>
      <c r="K597" s="329">
        <v>44120</v>
      </c>
      <c r="L597" s="332">
        <v>-88.48</v>
      </c>
      <c r="M597" s="331" t="s">
        <v>492</v>
      </c>
      <c r="N597" s="332">
        <v>-88.36</v>
      </c>
      <c r="O597" s="332">
        <v>-87.79</v>
      </c>
      <c r="P597" s="90">
        <f t="shared" si="27"/>
        <v>585</v>
      </c>
      <c r="Q597" s="90">
        <f t="shared" si="28"/>
        <v>585</v>
      </c>
      <c r="R597" s="90">
        <f t="shared" si="29"/>
        <v>589</v>
      </c>
    </row>
    <row r="598" spans="1:18">
      <c r="A598" s="329">
        <v>44753</v>
      </c>
      <c r="B598" s="330" t="s">
        <v>2839</v>
      </c>
      <c r="C598" s="330" t="s">
        <v>2840</v>
      </c>
      <c r="D598" s="331" t="s">
        <v>61</v>
      </c>
      <c r="E598" s="331" t="s">
        <v>67</v>
      </c>
      <c r="F598" s="338">
        <v>0.36699999999999999</v>
      </c>
      <c r="G598" s="330" t="s">
        <v>60</v>
      </c>
      <c r="H598" s="330" t="s">
        <v>60</v>
      </c>
      <c r="I598" s="331" t="s">
        <v>2841</v>
      </c>
      <c r="J598" s="333" t="s">
        <v>491</v>
      </c>
      <c r="K598" s="329">
        <v>44753</v>
      </c>
      <c r="L598" s="332">
        <v>-88.89</v>
      </c>
      <c r="M598" s="331" t="s">
        <v>492</v>
      </c>
      <c r="N598" s="332">
        <v>-88.89</v>
      </c>
      <c r="O598" s="332">
        <v>-88.89</v>
      </c>
      <c r="P598" s="90">
        <f t="shared" si="27"/>
        <v>586</v>
      </c>
      <c r="Q598" s="90">
        <f t="shared" si="28"/>
        <v>586</v>
      </c>
      <c r="R598" s="90">
        <f t="shared" si="29"/>
        <v>590</v>
      </c>
    </row>
    <row r="599" spans="1:18">
      <c r="A599" s="329">
        <v>44109</v>
      </c>
      <c r="B599" s="330" t="s">
        <v>2842</v>
      </c>
      <c r="C599" s="330" t="s">
        <v>60</v>
      </c>
      <c r="D599" s="331" t="s">
        <v>61</v>
      </c>
      <c r="E599" s="331" t="s">
        <v>67</v>
      </c>
      <c r="F599" s="332">
        <v>2.93</v>
      </c>
      <c r="G599" s="330" t="s">
        <v>60</v>
      </c>
      <c r="H599" s="330" t="s">
        <v>2843</v>
      </c>
      <c r="I599" s="331" t="s">
        <v>2844</v>
      </c>
      <c r="J599" s="333" t="s">
        <v>491</v>
      </c>
      <c r="K599" s="329">
        <v>44109</v>
      </c>
      <c r="L599" s="332">
        <v>-90.96</v>
      </c>
      <c r="M599" s="331" t="s">
        <v>492</v>
      </c>
      <c r="N599" s="332">
        <v>-89.39</v>
      </c>
      <c r="O599" s="332">
        <v>-89.98</v>
      </c>
      <c r="P599" s="90">
        <f t="shared" si="27"/>
        <v>587</v>
      </c>
      <c r="Q599" s="90">
        <f t="shared" si="28"/>
        <v>587</v>
      </c>
      <c r="R599" s="90">
        <f t="shared" si="29"/>
        <v>591</v>
      </c>
    </row>
    <row r="600" spans="1:18">
      <c r="A600" s="329">
        <v>44592</v>
      </c>
      <c r="B600" s="330" t="s">
        <v>2848</v>
      </c>
      <c r="C600" s="330" t="s">
        <v>2849</v>
      </c>
      <c r="D600" s="331" t="s">
        <v>61</v>
      </c>
      <c r="E600" s="331" t="s">
        <v>77</v>
      </c>
      <c r="F600" s="338">
        <v>0.60899999999999999</v>
      </c>
      <c r="G600" s="330" t="s">
        <v>2850</v>
      </c>
      <c r="H600" s="330" t="s">
        <v>2851</v>
      </c>
      <c r="I600" s="331" t="s">
        <v>2852</v>
      </c>
      <c r="J600" s="333" t="s">
        <v>491</v>
      </c>
      <c r="K600" s="329">
        <v>44592</v>
      </c>
      <c r="L600" s="332">
        <v>-91.45</v>
      </c>
      <c r="M600" s="331" t="s">
        <v>492</v>
      </c>
      <c r="N600" s="332">
        <v>-91.11</v>
      </c>
      <c r="O600" s="332">
        <v>-90.15</v>
      </c>
      <c r="P600" s="90">
        <f t="shared" si="27"/>
        <v>590</v>
      </c>
      <c r="Q600" s="90">
        <f t="shared" si="28"/>
        <v>589</v>
      </c>
      <c r="R600" s="90">
        <f t="shared" si="29"/>
        <v>592</v>
      </c>
    </row>
    <row r="601" spans="1:18">
      <c r="A601" s="329">
        <v>44174</v>
      </c>
      <c r="B601" s="330" t="s">
        <v>2845</v>
      </c>
      <c r="C601" s="330" t="s">
        <v>60</v>
      </c>
      <c r="D601" s="331" t="s">
        <v>61</v>
      </c>
      <c r="E601" s="331" t="s">
        <v>77</v>
      </c>
      <c r="F601" s="332">
        <v>3.36</v>
      </c>
      <c r="G601" s="330" t="s">
        <v>2846</v>
      </c>
      <c r="H601" s="330" t="s">
        <v>60</v>
      </c>
      <c r="I601" s="331" t="s">
        <v>2847</v>
      </c>
      <c r="J601" s="333" t="s">
        <v>491</v>
      </c>
      <c r="K601" s="329">
        <v>44174</v>
      </c>
      <c r="L601" s="332">
        <v>-91.09</v>
      </c>
      <c r="M601" s="331" t="s">
        <v>492</v>
      </c>
      <c r="N601" s="332">
        <v>-91.07</v>
      </c>
      <c r="O601" s="332">
        <v>-90.54</v>
      </c>
      <c r="P601" s="90">
        <f t="shared" si="27"/>
        <v>589</v>
      </c>
      <c r="Q601" s="90">
        <f t="shared" si="28"/>
        <v>588</v>
      </c>
      <c r="R601" s="90">
        <f t="shared" si="29"/>
        <v>593</v>
      </c>
    </row>
    <row r="602" spans="1:18" ht="22.5">
      <c r="A602" s="329">
        <v>44119</v>
      </c>
      <c r="B602" s="330" t="s">
        <v>2897</v>
      </c>
      <c r="C602" s="330" t="s">
        <v>60</v>
      </c>
      <c r="D602" s="331" t="s">
        <v>61</v>
      </c>
      <c r="E602" s="331" t="s">
        <v>67</v>
      </c>
      <c r="F602" s="338">
        <v>0.28000000000000003</v>
      </c>
      <c r="G602" s="330" t="s">
        <v>2898</v>
      </c>
      <c r="H602" s="330" t="s">
        <v>2820</v>
      </c>
      <c r="I602" s="331" t="s">
        <v>2899</v>
      </c>
      <c r="J602" s="333" t="s">
        <v>491</v>
      </c>
      <c r="K602" s="329">
        <v>44119</v>
      </c>
      <c r="L602" s="332">
        <v>-96.73</v>
      </c>
      <c r="M602" s="331" t="s">
        <v>492</v>
      </c>
      <c r="N602" s="332">
        <v>-96.73</v>
      </c>
      <c r="O602" s="332">
        <v>-90.67</v>
      </c>
      <c r="P602" s="90">
        <f t="shared" si="27"/>
        <v>600</v>
      </c>
      <c r="Q602" s="90">
        <f t="shared" si="28"/>
        <v>601</v>
      </c>
      <c r="R602" s="90">
        <f t="shared" si="29"/>
        <v>594</v>
      </c>
    </row>
    <row r="603" spans="1:18">
      <c r="A603" s="329">
        <v>44726</v>
      </c>
      <c r="B603" s="330" t="s">
        <v>2857</v>
      </c>
      <c r="C603" s="330" t="s">
        <v>2858</v>
      </c>
      <c r="D603" s="331" t="s">
        <v>61</v>
      </c>
      <c r="E603" s="331" t="s">
        <v>67</v>
      </c>
      <c r="F603" s="332">
        <v>27.65</v>
      </c>
      <c r="G603" s="330" t="s">
        <v>2859</v>
      </c>
      <c r="H603" s="330" t="s">
        <v>2860</v>
      </c>
      <c r="I603" s="331" t="s">
        <v>2861</v>
      </c>
      <c r="J603" s="333" t="s">
        <v>491</v>
      </c>
      <c r="K603" s="329">
        <v>44726</v>
      </c>
      <c r="L603" s="332">
        <v>-91.98</v>
      </c>
      <c r="M603" s="331" t="s">
        <v>492</v>
      </c>
      <c r="N603" s="332">
        <v>-93.31</v>
      </c>
      <c r="O603" s="332">
        <v>-91.98</v>
      </c>
      <c r="P603" s="90">
        <f t="shared" si="27"/>
        <v>595</v>
      </c>
      <c r="Q603" s="90">
        <f t="shared" si="28"/>
        <v>591</v>
      </c>
      <c r="R603" s="90">
        <f t="shared" si="29"/>
        <v>595</v>
      </c>
    </row>
    <row r="604" spans="1:18" ht="22.5">
      <c r="A604" s="329">
        <v>44643</v>
      </c>
      <c r="B604" s="330" t="s">
        <v>2870</v>
      </c>
      <c r="C604" s="330" t="s">
        <v>2871</v>
      </c>
      <c r="D604" s="331" t="s">
        <v>61</v>
      </c>
      <c r="E604" s="331" t="s">
        <v>67</v>
      </c>
      <c r="F604" s="338">
        <v>0.35299999999999998</v>
      </c>
      <c r="G604" s="330" t="s">
        <v>2872</v>
      </c>
      <c r="H604" s="330" t="s">
        <v>2873</v>
      </c>
      <c r="I604" s="331" t="s">
        <v>2874</v>
      </c>
      <c r="J604" s="333" t="s">
        <v>491</v>
      </c>
      <c r="K604" s="329">
        <v>44643</v>
      </c>
      <c r="L604" s="332">
        <v>-93.11</v>
      </c>
      <c r="M604" s="331" t="s">
        <v>492</v>
      </c>
      <c r="N604" s="332">
        <v>-93.11</v>
      </c>
      <c r="O604" s="332">
        <v>-93.11</v>
      </c>
      <c r="P604" s="90">
        <f t="shared" si="27"/>
        <v>594</v>
      </c>
      <c r="Q604" s="90">
        <f t="shared" si="28"/>
        <v>594</v>
      </c>
      <c r="R604" s="90">
        <f t="shared" si="29"/>
        <v>596</v>
      </c>
    </row>
    <row r="605" spans="1:18">
      <c r="A605" s="329">
        <v>44259</v>
      </c>
      <c r="B605" s="330" t="s">
        <v>2878</v>
      </c>
      <c r="C605" s="330" t="s">
        <v>2879</v>
      </c>
      <c r="D605" s="331" t="s">
        <v>61</v>
      </c>
      <c r="E605" s="331" t="s">
        <v>67</v>
      </c>
      <c r="F605" s="338">
        <v>0.34</v>
      </c>
      <c r="G605" s="330" t="s">
        <v>60</v>
      </c>
      <c r="H605" s="330" t="s">
        <v>60</v>
      </c>
      <c r="I605" s="331" t="s">
        <v>2880</v>
      </c>
      <c r="J605" s="333" t="s">
        <v>491</v>
      </c>
      <c r="K605" s="329">
        <v>44259</v>
      </c>
      <c r="L605" s="332">
        <v>-93.58</v>
      </c>
      <c r="M605" s="331" t="s">
        <v>492</v>
      </c>
      <c r="N605" s="332">
        <v>-93.58</v>
      </c>
      <c r="O605" s="332">
        <v>-93.2</v>
      </c>
      <c r="P605" s="90">
        <f t="shared" si="27"/>
        <v>596</v>
      </c>
      <c r="Q605" s="90">
        <f t="shared" si="28"/>
        <v>596</v>
      </c>
      <c r="R605" s="90">
        <f t="shared" si="29"/>
        <v>597</v>
      </c>
    </row>
    <row r="606" spans="1:18">
      <c r="A606" s="329">
        <v>44252</v>
      </c>
      <c r="B606" s="330" t="s">
        <v>2889</v>
      </c>
      <c r="C606" s="330" t="s">
        <v>2890</v>
      </c>
      <c r="D606" s="331" t="s">
        <v>61</v>
      </c>
      <c r="E606" s="331" t="s">
        <v>77</v>
      </c>
      <c r="F606" s="338">
        <v>1.4999999999999999E-2</v>
      </c>
      <c r="G606" s="330" t="s">
        <v>60</v>
      </c>
      <c r="H606" s="330" t="s">
        <v>2891</v>
      </c>
      <c r="I606" s="331" t="s">
        <v>2892</v>
      </c>
      <c r="J606" s="333" t="s">
        <v>491</v>
      </c>
      <c r="K606" s="329">
        <v>44252</v>
      </c>
      <c r="L606" s="332">
        <v>-95.5</v>
      </c>
      <c r="M606" s="331" t="s">
        <v>492</v>
      </c>
      <c r="N606" s="332">
        <v>-95.82</v>
      </c>
      <c r="O606" s="332">
        <v>-93.72</v>
      </c>
      <c r="P606" s="90">
        <f t="shared" si="27"/>
        <v>599</v>
      </c>
      <c r="Q606" s="90">
        <f t="shared" si="28"/>
        <v>599</v>
      </c>
      <c r="R606" s="90">
        <f t="shared" si="29"/>
        <v>598</v>
      </c>
    </row>
    <row r="607" spans="1:18">
      <c r="A607" s="329">
        <v>44113</v>
      </c>
      <c r="B607" s="330" t="s">
        <v>2881</v>
      </c>
      <c r="C607" s="330" t="s">
        <v>2882</v>
      </c>
      <c r="D607" s="331" t="s">
        <v>61</v>
      </c>
      <c r="E607" s="331" t="s">
        <v>67</v>
      </c>
      <c r="F607" s="338">
        <v>0.251</v>
      </c>
      <c r="G607" s="330" t="s">
        <v>2883</v>
      </c>
      <c r="H607" s="330" t="s">
        <v>60</v>
      </c>
      <c r="I607" s="331" t="s">
        <v>2884</v>
      </c>
      <c r="J607" s="333" t="s">
        <v>491</v>
      </c>
      <c r="K607" s="329">
        <v>44113</v>
      </c>
      <c r="L607" s="332">
        <v>-95.37</v>
      </c>
      <c r="M607" s="331" t="s">
        <v>492</v>
      </c>
      <c r="N607" s="332">
        <v>-95.37</v>
      </c>
      <c r="O607" s="332">
        <v>-95.37</v>
      </c>
      <c r="P607" s="90">
        <f t="shared" si="27"/>
        <v>597</v>
      </c>
      <c r="Q607" s="90">
        <f t="shared" si="28"/>
        <v>597</v>
      </c>
      <c r="R607" s="90">
        <f t="shared" si="29"/>
        <v>599</v>
      </c>
    </row>
    <row r="608" spans="1:18">
      <c r="A608" s="329">
        <v>44487</v>
      </c>
      <c r="B608" s="330" t="s">
        <v>2885</v>
      </c>
      <c r="C608" s="330" t="s">
        <v>2886</v>
      </c>
      <c r="D608" s="331" t="s">
        <v>61</v>
      </c>
      <c r="E608" s="331" t="s">
        <v>77</v>
      </c>
      <c r="F608" s="338">
        <v>0.19400000000000001</v>
      </c>
      <c r="G608" s="330" t="s">
        <v>2887</v>
      </c>
      <c r="H608" s="330" t="s">
        <v>60</v>
      </c>
      <c r="I608" s="331" t="s">
        <v>2888</v>
      </c>
      <c r="J608" s="333" t="s">
        <v>491</v>
      </c>
      <c r="K608" s="329">
        <v>44487</v>
      </c>
      <c r="L608" s="332">
        <v>-95.38</v>
      </c>
      <c r="M608" s="331" t="s">
        <v>492</v>
      </c>
      <c r="N608" s="332">
        <v>-95.51</v>
      </c>
      <c r="O608" s="332">
        <v>-95.76</v>
      </c>
      <c r="P608" s="90">
        <f t="shared" si="27"/>
        <v>598</v>
      </c>
      <c r="Q608" s="90">
        <f t="shared" si="28"/>
        <v>598</v>
      </c>
      <c r="R608" s="90">
        <f t="shared" si="29"/>
        <v>600</v>
      </c>
    </row>
    <row r="609" spans="1:18" ht="33.75">
      <c r="A609" s="329">
        <v>44253</v>
      </c>
      <c r="B609" s="330" t="s">
        <v>2893</v>
      </c>
      <c r="C609" s="330" t="s">
        <v>2894</v>
      </c>
      <c r="D609" s="331" t="s">
        <v>61</v>
      </c>
      <c r="E609" s="331" t="s">
        <v>77</v>
      </c>
      <c r="F609" s="332">
        <v>144.16</v>
      </c>
      <c r="G609" s="330" t="s">
        <v>60</v>
      </c>
      <c r="H609" s="330" t="s">
        <v>2895</v>
      </c>
      <c r="I609" s="331" t="s">
        <v>2896</v>
      </c>
      <c r="J609" s="333" t="s">
        <v>491</v>
      </c>
      <c r="K609" s="329">
        <v>44253</v>
      </c>
      <c r="L609" s="332">
        <v>-95.92</v>
      </c>
      <c r="M609" s="331" t="s">
        <v>492</v>
      </c>
      <c r="N609" s="332">
        <v>-96.77</v>
      </c>
      <c r="O609" s="332">
        <v>-96.11</v>
      </c>
      <c r="P609" s="90">
        <f t="shared" si="27"/>
        <v>601</v>
      </c>
      <c r="Q609" s="90">
        <f t="shared" si="28"/>
        <v>600</v>
      </c>
      <c r="R609" s="90">
        <f t="shared" si="29"/>
        <v>601</v>
      </c>
    </row>
    <row r="610" spans="1:18">
      <c r="A610" s="329">
        <v>44550</v>
      </c>
      <c r="B610" s="330" t="s">
        <v>2914</v>
      </c>
      <c r="C610" s="330" t="s">
        <v>2915</v>
      </c>
      <c r="D610" s="331" t="s">
        <v>61</v>
      </c>
      <c r="E610" s="331" t="s">
        <v>67</v>
      </c>
      <c r="F610" s="338">
        <v>0.433</v>
      </c>
      <c r="G610" s="330" t="s">
        <v>2916</v>
      </c>
      <c r="H610" s="330" t="s">
        <v>60</v>
      </c>
      <c r="I610" s="331" t="s">
        <v>2917</v>
      </c>
      <c r="J610" s="333" t="s">
        <v>491</v>
      </c>
      <c r="K610" s="329">
        <v>44550</v>
      </c>
      <c r="L610" s="332">
        <v>-98.39</v>
      </c>
      <c r="M610" s="331" t="s">
        <v>492</v>
      </c>
      <c r="N610" s="332">
        <v>-97.86</v>
      </c>
      <c r="O610" s="332">
        <v>-96.83</v>
      </c>
      <c r="P610" s="90">
        <f t="shared" si="27"/>
        <v>604</v>
      </c>
      <c r="Q610" s="90">
        <f t="shared" si="28"/>
        <v>606</v>
      </c>
      <c r="R610" s="90">
        <f t="shared" si="29"/>
        <v>602</v>
      </c>
    </row>
    <row r="611" spans="1:18">
      <c r="A611" s="329">
        <v>44599</v>
      </c>
      <c r="B611" s="330" t="s">
        <v>2904</v>
      </c>
      <c r="C611" s="330" t="s">
        <v>2905</v>
      </c>
      <c r="D611" s="331" t="s">
        <v>61</v>
      </c>
      <c r="E611" s="331" t="s">
        <v>77</v>
      </c>
      <c r="F611" s="332">
        <v>125.84</v>
      </c>
      <c r="G611" s="330" t="s">
        <v>60</v>
      </c>
      <c r="H611" s="330" t="s">
        <v>2906</v>
      </c>
      <c r="I611" s="331" t="s">
        <v>2907</v>
      </c>
      <c r="J611" s="333" t="s">
        <v>491</v>
      </c>
      <c r="K611" s="329">
        <v>44599</v>
      </c>
      <c r="L611" s="332">
        <v>-97.02</v>
      </c>
      <c r="M611" s="331" t="s">
        <v>492</v>
      </c>
      <c r="N611" s="332">
        <v>-97</v>
      </c>
      <c r="O611" s="332">
        <v>-97.13</v>
      </c>
      <c r="P611" s="90">
        <f t="shared" si="27"/>
        <v>603</v>
      </c>
      <c r="Q611" s="90">
        <f t="shared" si="28"/>
        <v>603</v>
      </c>
      <c r="R611" s="90">
        <f t="shared" si="29"/>
        <v>603</v>
      </c>
    </row>
    <row r="612" spans="1:18">
      <c r="A612" s="329">
        <v>44573</v>
      </c>
      <c r="B612" s="330" t="s">
        <v>2923</v>
      </c>
      <c r="C612" s="330" t="s">
        <v>2924</v>
      </c>
      <c r="D612" s="331" t="s">
        <v>61</v>
      </c>
      <c r="E612" s="331" t="s">
        <v>77</v>
      </c>
      <c r="F612" s="338">
        <v>0.435</v>
      </c>
      <c r="G612" s="330" t="s">
        <v>60</v>
      </c>
      <c r="H612" s="330" t="s">
        <v>2816</v>
      </c>
      <c r="I612" s="331" t="s">
        <v>2925</v>
      </c>
      <c r="J612" s="333" t="s">
        <v>491</v>
      </c>
      <c r="K612" s="329">
        <v>44573</v>
      </c>
      <c r="L612" s="332">
        <v>-98.92</v>
      </c>
      <c r="M612" s="331" t="s">
        <v>492</v>
      </c>
      <c r="N612" s="332">
        <v>-98.8</v>
      </c>
      <c r="O612" s="332">
        <v>-97.39</v>
      </c>
      <c r="P612" s="90">
        <f t="shared" si="27"/>
        <v>608</v>
      </c>
      <c r="Q612" s="90">
        <f t="shared" si="28"/>
        <v>608</v>
      </c>
      <c r="R612" s="90">
        <f t="shared" si="29"/>
        <v>604</v>
      </c>
    </row>
    <row r="613" spans="1:18">
      <c r="A613" s="329">
        <v>44551</v>
      </c>
      <c r="B613" s="330" t="s">
        <v>2900</v>
      </c>
      <c r="C613" s="330" t="s">
        <v>2901</v>
      </c>
      <c r="D613" s="331" t="s">
        <v>61</v>
      </c>
      <c r="E613" s="331" t="s">
        <v>67</v>
      </c>
      <c r="F613" s="338">
        <v>0.28499999999999998</v>
      </c>
      <c r="G613" s="330" t="s">
        <v>2902</v>
      </c>
      <c r="H613" s="330" t="s">
        <v>60</v>
      </c>
      <c r="I613" s="331" t="s">
        <v>2903</v>
      </c>
      <c r="J613" s="333" t="s">
        <v>491</v>
      </c>
      <c r="K613" s="329">
        <v>44551</v>
      </c>
      <c r="L613" s="332">
        <v>-96.91</v>
      </c>
      <c r="M613" s="331" t="s">
        <v>492</v>
      </c>
      <c r="N613" s="332">
        <v>-96.91</v>
      </c>
      <c r="O613" s="332">
        <v>-97.79</v>
      </c>
      <c r="P613" s="90">
        <f t="shared" si="27"/>
        <v>602</v>
      </c>
      <c r="Q613" s="90">
        <f t="shared" si="28"/>
        <v>602</v>
      </c>
      <c r="R613" s="90">
        <f t="shared" si="29"/>
        <v>605</v>
      </c>
    </row>
    <row r="614" spans="1:18">
      <c r="A614" s="329">
        <v>44063</v>
      </c>
      <c r="B614" s="330" t="s">
        <v>2908</v>
      </c>
      <c r="C614" s="330" t="s">
        <v>2909</v>
      </c>
      <c r="D614" s="331" t="s">
        <v>61</v>
      </c>
      <c r="E614" s="331" t="s">
        <v>67</v>
      </c>
      <c r="F614" s="338">
        <v>0.30499999999999999</v>
      </c>
      <c r="G614" s="330" t="s">
        <v>60</v>
      </c>
      <c r="H614" s="330" t="s">
        <v>60</v>
      </c>
      <c r="I614" s="331" t="s">
        <v>2910</v>
      </c>
      <c r="J614" s="333" t="s">
        <v>491</v>
      </c>
      <c r="K614" s="329">
        <v>44063</v>
      </c>
      <c r="L614" s="332">
        <v>-98.14</v>
      </c>
      <c r="M614" s="331" t="s">
        <v>492</v>
      </c>
      <c r="N614" s="332">
        <v>-98.1</v>
      </c>
      <c r="O614" s="332">
        <v>-98.1</v>
      </c>
      <c r="P614" s="90">
        <f t="shared" si="27"/>
        <v>605</v>
      </c>
      <c r="Q614" s="90">
        <f t="shared" si="28"/>
        <v>604</v>
      </c>
      <c r="R614" s="90">
        <f t="shared" si="29"/>
        <v>606</v>
      </c>
    </row>
    <row r="615" spans="1:18">
      <c r="A615" s="329">
        <v>43994</v>
      </c>
      <c r="B615" s="330" t="s">
        <v>2911</v>
      </c>
      <c r="C615" s="330" t="s">
        <v>2912</v>
      </c>
      <c r="D615" s="331" t="s">
        <v>61</v>
      </c>
      <c r="E615" s="331" t="s">
        <v>67</v>
      </c>
      <c r="F615" s="338">
        <v>0.28199999999999997</v>
      </c>
      <c r="G615" s="330" t="s">
        <v>60</v>
      </c>
      <c r="H615" s="330" t="s">
        <v>60</v>
      </c>
      <c r="I615" s="331" t="s">
        <v>2913</v>
      </c>
      <c r="J615" s="333" t="s">
        <v>491</v>
      </c>
      <c r="K615" s="329">
        <v>43994</v>
      </c>
      <c r="L615" s="332">
        <v>-98.35</v>
      </c>
      <c r="M615" s="331" t="s">
        <v>492</v>
      </c>
      <c r="N615" s="332">
        <v>-98.35</v>
      </c>
      <c r="O615" s="332">
        <v>-98.35</v>
      </c>
      <c r="P615" s="90">
        <f t="shared" si="27"/>
        <v>606</v>
      </c>
      <c r="Q615" s="90">
        <f t="shared" si="28"/>
        <v>605</v>
      </c>
      <c r="R615" s="90">
        <f t="shared" si="29"/>
        <v>607</v>
      </c>
    </row>
    <row r="616" spans="1:18">
      <c r="A616" s="329">
        <v>44630</v>
      </c>
      <c r="B616" s="330" t="s">
        <v>2918</v>
      </c>
      <c r="C616" s="330" t="s">
        <v>2919</v>
      </c>
      <c r="D616" s="331" t="s">
        <v>61</v>
      </c>
      <c r="E616" s="331" t="s">
        <v>67</v>
      </c>
      <c r="F616" s="332">
        <v>3182.22</v>
      </c>
      <c r="G616" s="330" t="s">
        <v>2920</v>
      </c>
      <c r="H616" s="330" t="s">
        <v>2921</v>
      </c>
      <c r="I616" s="331" t="s">
        <v>2922</v>
      </c>
      <c r="J616" s="333" t="s">
        <v>491</v>
      </c>
      <c r="K616" s="329">
        <v>44630</v>
      </c>
      <c r="L616" s="332">
        <v>-98.74</v>
      </c>
      <c r="M616" s="331" t="s">
        <v>492</v>
      </c>
      <c r="N616" s="332">
        <v>-98.69</v>
      </c>
      <c r="O616" s="332">
        <v>-98.63</v>
      </c>
      <c r="P616" s="90">
        <f t="shared" si="27"/>
        <v>607</v>
      </c>
      <c r="Q616" s="90">
        <f t="shared" si="28"/>
        <v>607</v>
      </c>
      <c r="R616" s="90">
        <f t="shared" si="29"/>
        <v>608</v>
      </c>
    </row>
    <row r="617" spans="1:18">
      <c r="A617" s="329">
        <v>44103</v>
      </c>
      <c r="B617" s="330" t="s">
        <v>2926</v>
      </c>
      <c r="C617" s="330" t="s">
        <v>60</v>
      </c>
      <c r="D617" s="331" t="s">
        <v>61</v>
      </c>
      <c r="E617" s="331" t="s">
        <v>67</v>
      </c>
      <c r="F617" s="332">
        <v>1.73</v>
      </c>
      <c r="G617" s="330" t="s">
        <v>60</v>
      </c>
      <c r="H617" s="330" t="s">
        <v>2927</v>
      </c>
      <c r="I617" s="331" t="s">
        <v>2928</v>
      </c>
      <c r="J617" s="333" t="s">
        <v>491</v>
      </c>
      <c r="K617" s="329">
        <v>44103</v>
      </c>
      <c r="L617" s="332">
        <v>-99.68</v>
      </c>
      <c r="M617" s="331" t="s">
        <v>492</v>
      </c>
      <c r="N617" s="332">
        <v>-99.68</v>
      </c>
      <c r="O617" s="332">
        <v>-99.54</v>
      </c>
      <c r="P617" s="90">
        <f t="shared" si="27"/>
        <v>609</v>
      </c>
      <c r="Q617" s="90">
        <f t="shared" si="28"/>
        <v>609</v>
      </c>
      <c r="R617" s="90">
        <f t="shared" si="29"/>
        <v>609</v>
      </c>
    </row>
    <row r="618" spans="1:18">
      <c r="A618" s="329">
        <v>44463</v>
      </c>
      <c r="B618" s="330" t="s">
        <v>2929</v>
      </c>
      <c r="C618" s="330" t="s">
        <v>2930</v>
      </c>
      <c r="D618" s="331" t="s">
        <v>61</v>
      </c>
      <c r="E618" s="331" t="s">
        <v>67</v>
      </c>
      <c r="F618" s="332">
        <v>30.51</v>
      </c>
      <c r="G618" s="330" t="s">
        <v>60</v>
      </c>
      <c r="H618" s="330" t="s">
        <v>2931</v>
      </c>
      <c r="I618" s="331" t="s">
        <v>2932</v>
      </c>
      <c r="J618" s="333" t="s">
        <v>491</v>
      </c>
      <c r="K618" s="329">
        <v>44463</v>
      </c>
      <c r="L618" s="332">
        <v>-100</v>
      </c>
      <c r="M618" s="331" t="s">
        <v>492</v>
      </c>
      <c r="N618" s="332">
        <v>-100</v>
      </c>
      <c r="O618" s="332">
        <v>-100</v>
      </c>
      <c r="P618" s="90">
        <f t="shared" si="27"/>
        <v>610</v>
      </c>
      <c r="Q618" s="90">
        <f t="shared" si="28"/>
        <v>610</v>
      </c>
      <c r="R618" s="90">
        <f t="shared" si="29"/>
        <v>610</v>
      </c>
    </row>
  </sheetData>
  <autoFilter ref="A8:R8" xr:uid="{44A55E01-B0CC-4C98-A7E7-24910BF7BF59}">
    <sortState xmlns:xlrd2="http://schemas.microsoft.com/office/spreadsheetml/2017/richdata2" ref="A9:R618">
      <sortCondition ref="R8"/>
    </sortState>
  </autoFilter>
  <phoneticPr fontId="1" type="noConversion"/>
  <pageMargins left="0.2" right="0.2" top="0.5" bottom="0.5" header="0.5" footer="0.5"/>
  <pageSetup fitToWidth="0" fitToHeight="0" orientation="landscape" horizontalDpi="300"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8DF36-A5E2-47DE-B451-A511A84EE9EA}">
  <sheetPr>
    <outlinePr summaryBelow="0" summaryRight="0"/>
    <pageSetUpPr autoPageBreaks="0"/>
  </sheetPr>
  <dimension ref="A6:L1803"/>
  <sheetViews>
    <sheetView topLeftCell="A1764" zoomScaleNormal="100" workbookViewId="0">
      <selection activeCell="L6" sqref="L6"/>
    </sheetView>
  </sheetViews>
  <sheetFormatPr defaultRowHeight="11.25"/>
  <cols>
    <col min="1" max="1" width="22.625" style="506" customWidth="1"/>
    <col min="2" max="2" width="35.75" style="506" customWidth="1"/>
    <col min="3" max="3" width="13.875" style="506" customWidth="1"/>
    <col min="4" max="5" width="16.5" style="506" customWidth="1"/>
    <col min="6" max="6" width="22.625" style="506" customWidth="1"/>
    <col min="7" max="8" width="35.75" style="506" customWidth="1"/>
    <col min="9" max="9" width="16.5" style="506" customWidth="1"/>
    <col min="10" max="10" width="35.75" style="506" customWidth="1"/>
    <col min="11" max="12" width="22.625" style="506" customWidth="1"/>
    <col min="13" max="256" width="9" style="506"/>
    <col min="257" max="257" width="22.625" style="506" customWidth="1"/>
    <col min="258" max="258" width="35.75" style="506" customWidth="1"/>
    <col min="259" max="259" width="13.875" style="506" customWidth="1"/>
    <col min="260" max="261" width="16.5" style="506" customWidth="1"/>
    <col min="262" max="262" width="22.625" style="506" customWidth="1"/>
    <col min="263" max="264" width="35.75" style="506" customWidth="1"/>
    <col min="265" max="265" width="16.5" style="506" customWidth="1"/>
    <col min="266" max="266" width="35.75" style="506" customWidth="1"/>
    <col min="267" max="268" width="22.625" style="506" customWidth="1"/>
    <col min="269" max="512" width="9" style="506"/>
    <col min="513" max="513" width="22.625" style="506" customWidth="1"/>
    <col min="514" max="514" width="35.75" style="506" customWidth="1"/>
    <col min="515" max="515" width="13.875" style="506" customWidth="1"/>
    <col min="516" max="517" width="16.5" style="506" customWidth="1"/>
    <col min="518" max="518" width="22.625" style="506" customWidth="1"/>
    <col min="519" max="520" width="35.75" style="506" customWidth="1"/>
    <col min="521" max="521" width="16.5" style="506" customWidth="1"/>
    <col min="522" max="522" width="35.75" style="506" customWidth="1"/>
    <col min="523" max="524" width="22.625" style="506" customWidth="1"/>
    <col min="525" max="768" width="9" style="506"/>
    <col min="769" max="769" width="22.625" style="506" customWidth="1"/>
    <col min="770" max="770" width="35.75" style="506" customWidth="1"/>
    <col min="771" max="771" width="13.875" style="506" customWidth="1"/>
    <col min="772" max="773" width="16.5" style="506" customWidth="1"/>
    <col min="774" max="774" width="22.625" style="506" customWidth="1"/>
    <col min="775" max="776" width="35.75" style="506" customWidth="1"/>
    <col min="777" max="777" width="16.5" style="506" customWidth="1"/>
    <col min="778" max="778" width="35.75" style="506" customWidth="1"/>
    <col min="779" max="780" width="22.625" style="506" customWidth="1"/>
    <col min="781" max="1024" width="9" style="506"/>
    <col min="1025" max="1025" width="22.625" style="506" customWidth="1"/>
    <col min="1026" max="1026" width="35.75" style="506" customWidth="1"/>
    <col min="1027" max="1027" width="13.875" style="506" customWidth="1"/>
    <col min="1028" max="1029" width="16.5" style="506" customWidth="1"/>
    <col min="1030" max="1030" width="22.625" style="506" customWidth="1"/>
    <col min="1031" max="1032" width="35.75" style="506" customWidth="1"/>
    <col min="1033" max="1033" width="16.5" style="506" customWidth="1"/>
    <col min="1034" max="1034" width="35.75" style="506" customWidth="1"/>
    <col min="1035" max="1036" width="22.625" style="506" customWidth="1"/>
    <col min="1037" max="1280" width="9" style="506"/>
    <col min="1281" max="1281" width="22.625" style="506" customWidth="1"/>
    <col min="1282" max="1282" width="35.75" style="506" customWidth="1"/>
    <col min="1283" max="1283" width="13.875" style="506" customWidth="1"/>
    <col min="1284" max="1285" width="16.5" style="506" customWidth="1"/>
    <col min="1286" max="1286" width="22.625" style="506" customWidth="1"/>
    <col min="1287" max="1288" width="35.75" style="506" customWidth="1"/>
    <col min="1289" max="1289" width="16.5" style="506" customWidth="1"/>
    <col min="1290" max="1290" width="35.75" style="506" customWidth="1"/>
    <col min="1291" max="1292" width="22.625" style="506" customWidth="1"/>
    <col min="1293" max="1536" width="9" style="506"/>
    <col min="1537" max="1537" width="22.625" style="506" customWidth="1"/>
    <col min="1538" max="1538" width="35.75" style="506" customWidth="1"/>
    <col min="1539" max="1539" width="13.875" style="506" customWidth="1"/>
    <col min="1540" max="1541" width="16.5" style="506" customWidth="1"/>
    <col min="1542" max="1542" width="22.625" style="506" customWidth="1"/>
    <col min="1543" max="1544" width="35.75" style="506" customWidth="1"/>
    <col min="1545" max="1545" width="16.5" style="506" customWidth="1"/>
    <col min="1546" max="1546" width="35.75" style="506" customWidth="1"/>
    <col min="1547" max="1548" width="22.625" style="506" customWidth="1"/>
    <col min="1549" max="1792" width="9" style="506"/>
    <col min="1793" max="1793" width="22.625" style="506" customWidth="1"/>
    <col min="1794" max="1794" width="35.75" style="506" customWidth="1"/>
    <col min="1795" max="1795" width="13.875" style="506" customWidth="1"/>
    <col min="1796" max="1797" width="16.5" style="506" customWidth="1"/>
    <col min="1798" max="1798" width="22.625" style="506" customWidth="1"/>
    <col min="1799" max="1800" width="35.75" style="506" customWidth="1"/>
    <col min="1801" max="1801" width="16.5" style="506" customWidth="1"/>
    <col min="1802" max="1802" width="35.75" style="506" customWidth="1"/>
    <col min="1803" max="1804" width="22.625" style="506" customWidth="1"/>
    <col min="1805" max="2048" width="9" style="506"/>
    <col min="2049" max="2049" width="22.625" style="506" customWidth="1"/>
    <col min="2050" max="2050" width="35.75" style="506" customWidth="1"/>
    <col min="2051" max="2051" width="13.875" style="506" customWidth="1"/>
    <col min="2052" max="2053" width="16.5" style="506" customWidth="1"/>
    <col min="2054" max="2054" width="22.625" style="506" customWidth="1"/>
    <col min="2055" max="2056" width="35.75" style="506" customWidth="1"/>
    <col min="2057" max="2057" width="16.5" style="506" customWidth="1"/>
    <col min="2058" max="2058" width="35.75" style="506" customWidth="1"/>
    <col min="2059" max="2060" width="22.625" style="506" customWidth="1"/>
    <col min="2061" max="2304" width="9" style="506"/>
    <col min="2305" max="2305" width="22.625" style="506" customWidth="1"/>
    <col min="2306" max="2306" width="35.75" style="506" customWidth="1"/>
    <col min="2307" max="2307" width="13.875" style="506" customWidth="1"/>
    <col min="2308" max="2309" width="16.5" style="506" customWidth="1"/>
    <col min="2310" max="2310" width="22.625" style="506" customWidth="1"/>
    <col min="2311" max="2312" width="35.75" style="506" customWidth="1"/>
    <col min="2313" max="2313" width="16.5" style="506" customWidth="1"/>
    <col min="2314" max="2314" width="35.75" style="506" customWidth="1"/>
    <col min="2315" max="2316" width="22.625" style="506" customWidth="1"/>
    <col min="2317" max="2560" width="9" style="506"/>
    <col min="2561" max="2561" width="22.625" style="506" customWidth="1"/>
    <col min="2562" max="2562" width="35.75" style="506" customWidth="1"/>
    <col min="2563" max="2563" width="13.875" style="506" customWidth="1"/>
    <col min="2564" max="2565" width="16.5" style="506" customWidth="1"/>
    <col min="2566" max="2566" width="22.625" style="506" customWidth="1"/>
    <col min="2567" max="2568" width="35.75" style="506" customWidth="1"/>
    <col min="2569" max="2569" width="16.5" style="506" customWidth="1"/>
    <col min="2570" max="2570" width="35.75" style="506" customWidth="1"/>
    <col min="2571" max="2572" width="22.625" style="506" customWidth="1"/>
    <col min="2573" max="2816" width="9" style="506"/>
    <col min="2817" max="2817" width="22.625" style="506" customWidth="1"/>
    <col min="2818" max="2818" width="35.75" style="506" customWidth="1"/>
    <col min="2819" max="2819" width="13.875" style="506" customWidth="1"/>
    <col min="2820" max="2821" width="16.5" style="506" customWidth="1"/>
    <col min="2822" max="2822" width="22.625" style="506" customWidth="1"/>
    <col min="2823" max="2824" width="35.75" style="506" customWidth="1"/>
    <col min="2825" max="2825" width="16.5" style="506" customWidth="1"/>
    <col min="2826" max="2826" width="35.75" style="506" customWidth="1"/>
    <col min="2827" max="2828" width="22.625" style="506" customWidth="1"/>
    <col min="2829" max="3072" width="9" style="506"/>
    <col min="3073" max="3073" width="22.625" style="506" customWidth="1"/>
    <col min="3074" max="3074" width="35.75" style="506" customWidth="1"/>
    <col min="3075" max="3075" width="13.875" style="506" customWidth="1"/>
    <col min="3076" max="3077" width="16.5" style="506" customWidth="1"/>
    <col min="3078" max="3078" width="22.625" style="506" customWidth="1"/>
    <col min="3079" max="3080" width="35.75" style="506" customWidth="1"/>
    <col min="3081" max="3081" width="16.5" style="506" customWidth="1"/>
    <col min="3082" max="3082" width="35.75" style="506" customWidth="1"/>
    <col min="3083" max="3084" width="22.625" style="506" customWidth="1"/>
    <col min="3085" max="3328" width="9" style="506"/>
    <col min="3329" max="3329" width="22.625" style="506" customWidth="1"/>
    <col min="3330" max="3330" width="35.75" style="506" customWidth="1"/>
    <col min="3331" max="3331" width="13.875" style="506" customWidth="1"/>
    <col min="3332" max="3333" width="16.5" style="506" customWidth="1"/>
    <col min="3334" max="3334" width="22.625" style="506" customWidth="1"/>
    <col min="3335" max="3336" width="35.75" style="506" customWidth="1"/>
    <col min="3337" max="3337" width="16.5" style="506" customWidth="1"/>
    <col min="3338" max="3338" width="35.75" style="506" customWidth="1"/>
    <col min="3339" max="3340" width="22.625" style="506" customWidth="1"/>
    <col min="3341" max="3584" width="9" style="506"/>
    <col min="3585" max="3585" width="22.625" style="506" customWidth="1"/>
    <col min="3586" max="3586" width="35.75" style="506" customWidth="1"/>
    <col min="3587" max="3587" width="13.875" style="506" customWidth="1"/>
    <col min="3588" max="3589" width="16.5" style="506" customWidth="1"/>
    <col min="3590" max="3590" width="22.625" style="506" customWidth="1"/>
    <col min="3591" max="3592" width="35.75" style="506" customWidth="1"/>
    <col min="3593" max="3593" width="16.5" style="506" customWidth="1"/>
    <col min="3594" max="3594" width="35.75" style="506" customWidth="1"/>
    <col min="3595" max="3596" width="22.625" style="506" customWidth="1"/>
    <col min="3597" max="3840" width="9" style="506"/>
    <col min="3841" max="3841" width="22.625" style="506" customWidth="1"/>
    <col min="3842" max="3842" width="35.75" style="506" customWidth="1"/>
    <col min="3843" max="3843" width="13.875" style="506" customWidth="1"/>
    <col min="3844" max="3845" width="16.5" style="506" customWidth="1"/>
    <col min="3846" max="3846" width="22.625" style="506" customWidth="1"/>
    <col min="3847" max="3848" width="35.75" style="506" customWidth="1"/>
    <col min="3849" max="3849" width="16.5" style="506" customWidth="1"/>
    <col min="3850" max="3850" width="35.75" style="506" customWidth="1"/>
    <col min="3851" max="3852" width="22.625" style="506" customWidth="1"/>
    <col min="3853" max="4096" width="9" style="506"/>
    <col min="4097" max="4097" width="22.625" style="506" customWidth="1"/>
    <col min="4098" max="4098" width="35.75" style="506" customWidth="1"/>
    <col min="4099" max="4099" width="13.875" style="506" customWidth="1"/>
    <col min="4100" max="4101" width="16.5" style="506" customWidth="1"/>
    <col min="4102" max="4102" width="22.625" style="506" customWidth="1"/>
    <col min="4103" max="4104" width="35.75" style="506" customWidth="1"/>
    <col min="4105" max="4105" width="16.5" style="506" customWidth="1"/>
    <col min="4106" max="4106" width="35.75" style="506" customWidth="1"/>
    <col min="4107" max="4108" width="22.625" style="506" customWidth="1"/>
    <col min="4109" max="4352" width="9" style="506"/>
    <col min="4353" max="4353" width="22.625" style="506" customWidth="1"/>
    <col min="4354" max="4354" width="35.75" style="506" customWidth="1"/>
    <col min="4355" max="4355" width="13.875" style="506" customWidth="1"/>
    <col min="4356" max="4357" width="16.5" style="506" customWidth="1"/>
    <col min="4358" max="4358" width="22.625" style="506" customWidth="1"/>
    <col min="4359" max="4360" width="35.75" style="506" customWidth="1"/>
    <col min="4361" max="4361" width="16.5" style="506" customWidth="1"/>
    <col min="4362" max="4362" width="35.75" style="506" customWidth="1"/>
    <col min="4363" max="4364" width="22.625" style="506" customWidth="1"/>
    <col min="4365" max="4608" width="9" style="506"/>
    <col min="4609" max="4609" width="22.625" style="506" customWidth="1"/>
    <col min="4610" max="4610" width="35.75" style="506" customWidth="1"/>
    <col min="4611" max="4611" width="13.875" style="506" customWidth="1"/>
    <col min="4612" max="4613" width="16.5" style="506" customWidth="1"/>
    <col min="4614" max="4614" width="22.625" style="506" customWidth="1"/>
    <col min="4615" max="4616" width="35.75" style="506" customWidth="1"/>
    <col min="4617" max="4617" width="16.5" style="506" customWidth="1"/>
    <col min="4618" max="4618" width="35.75" style="506" customWidth="1"/>
    <col min="4619" max="4620" width="22.625" style="506" customWidth="1"/>
    <col min="4621" max="4864" width="9" style="506"/>
    <col min="4865" max="4865" width="22.625" style="506" customWidth="1"/>
    <col min="4866" max="4866" width="35.75" style="506" customWidth="1"/>
    <col min="4867" max="4867" width="13.875" style="506" customWidth="1"/>
    <col min="4868" max="4869" width="16.5" style="506" customWidth="1"/>
    <col min="4870" max="4870" width="22.625" style="506" customWidth="1"/>
    <col min="4871" max="4872" width="35.75" style="506" customWidth="1"/>
    <col min="4873" max="4873" width="16.5" style="506" customWidth="1"/>
    <col min="4874" max="4874" width="35.75" style="506" customWidth="1"/>
    <col min="4875" max="4876" width="22.625" style="506" customWidth="1"/>
    <col min="4877" max="5120" width="9" style="506"/>
    <col min="5121" max="5121" width="22.625" style="506" customWidth="1"/>
    <col min="5122" max="5122" width="35.75" style="506" customWidth="1"/>
    <col min="5123" max="5123" width="13.875" style="506" customWidth="1"/>
    <col min="5124" max="5125" width="16.5" style="506" customWidth="1"/>
    <col min="5126" max="5126" width="22.625" style="506" customWidth="1"/>
    <col min="5127" max="5128" width="35.75" style="506" customWidth="1"/>
    <col min="5129" max="5129" width="16.5" style="506" customWidth="1"/>
    <col min="5130" max="5130" width="35.75" style="506" customWidth="1"/>
    <col min="5131" max="5132" width="22.625" style="506" customWidth="1"/>
    <col min="5133" max="5376" width="9" style="506"/>
    <col min="5377" max="5377" width="22.625" style="506" customWidth="1"/>
    <col min="5378" max="5378" width="35.75" style="506" customWidth="1"/>
    <col min="5379" max="5379" width="13.875" style="506" customWidth="1"/>
    <col min="5380" max="5381" width="16.5" style="506" customWidth="1"/>
    <col min="5382" max="5382" width="22.625" style="506" customWidth="1"/>
    <col min="5383" max="5384" width="35.75" style="506" customWidth="1"/>
    <col min="5385" max="5385" width="16.5" style="506" customWidth="1"/>
    <col min="5386" max="5386" width="35.75" style="506" customWidth="1"/>
    <col min="5387" max="5388" width="22.625" style="506" customWidth="1"/>
    <col min="5389" max="5632" width="9" style="506"/>
    <col min="5633" max="5633" width="22.625" style="506" customWidth="1"/>
    <col min="5634" max="5634" width="35.75" style="506" customWidth="1"/>
    <col min="5635" max="5635" width="13.875" style="506" customWidth="1"/>
    <col min="5636" max="5637" width="16.5" style="506" customWidth="1"/>
    <col min="5638" max="5638" width="22.625" style="506" customWidth="1"/>
    <col min="5639" max="5640" width="35.75" style="506" customWidth="1"/>
    <col min="5641" max="5641" width="16.5" style="506" customWidth="1"/>
    <col min="5642" max="5642" width="35.75" style="506" customWidth="1"/>
    <col min="5643" max="5644" width="22.625" style="506" customWidth="1"/>
    <col min="5645" max="5888" width="9" style="506"/>
    <col min="5889" max="5889" width="22.625" style="506" customWidth="1"/>
    <col min="5890" max="5890" width="35.75" style="506" customWidth="1"/>
    <col min="5891" max="5891" width="13.875" style="506" customWidth="1"/>
    <col min="5892" max="5893" width="16.5" style="506" customWidth="1"/>
    <col min="5894" max="5894" width="22.625" style="506" customWidth="1"/>
    <col min="5895" max="5896" width="35.75" style="506" customWidth="1"/>
    <col min="5897" max="5897" width="16.5" style="506" customWidth="1"/>
    <col min="5898" max="5898" width="35.75" style="506" customWidth="1"/>
    <col min="5899" max="5900" width="22.625" style="506" customWidth="1"/>
    <col min="5901" max="6144" width="9" style="506"/>
    <col min="6145" max="6145" width="22.625" style="506" customWidth="1"/>
    <col min="6146" max="6146" width="35.75" style="506" customWidth="1"/>
    <col min="6147" max="6147" width="13.875" style="506" customWidth="1"/>
    <col min="6148" max="6149" width="16.5" style="506" customWidth="1"/>
    <col min="6150" max="6150" width="22.625" style="506" customWidth="1"/>
    <col min="6151" max="6152" width="35.75" style="506" customWidth="1"/>
    <col min="6153" max="6153" width="16.5" style="506" customWidth="1"/>
    <col min="6154" max="6154" width="35.75" style="506" customWidth="1"/>
    <col min="6155" max="6156" width="22.625" style="506" customWidth="1"/>
    <col min="6157" max="6400" width="9" style="506"/>
    <col min="6401" max="6401" width="22.625" style="506" customWidth="1"/>
    <col min="6402" max="6402" width="35.75" style="506" customWidth="1"/>
    <col min="6403" max="6403" width="13.875" style="506" customWidth="1"/>
    <col min="6404" max="6405" width="16.5" style="506" customWidth="1"/>
    <col min="6406" max="6406" width="22.625" style="506" customWidth="1"/>
    <col min="6407" max="6408" width="35.75" style="506" customWidth="1"/>
    <col min="6409" max="6409" width="16.5" style="506" customWidth="1"/>
    <col min="6410" max="6410" width="35.75" style="506" customWidth="1"/>
    <col min="6411" max="6412" width="22.625" style="506" customWidth="1"/>
    <col min="6413" max="6656" width="9" style="506"/>
    <col min="6657" max="6657" width="22.625" style="506" customWidth="1"/>
    <col min="6658" max="6658" width="35.75" style="506" customWidth="1"/>
    <col min="6659" max="6659" width="13.875" style="506" customWidth="1"/>
    <col min="6660" max="6661" width="16.5" style="506" customWidth="1"/>
    <col min="6662" max="6662" width="22.625" style="506" customWidth="1"/>
    <col min="6663" max="6664" width="35.75" style="506" customWidth="1"/>
    <col min="6665" max="6665" width="16.5" style="506" customWidth="1"/>
    <col min="6666" max="6666" width="35.75" style="506" customWidth="1"/>
    <col min="6667" max="6668" width="22.625" style="506" customWidth="1"/>
    <col min="6669" max="6912" width="9" style="506"/>
    <col min="6913" max="6913" width="22.625" style="506" customWidth="1"/>
    <col min="6914" max="6914" width="35.75" style="506" customWidth="1"/>
    <col min="6915" max="6915" width="13.875" style="506" customWidth="1"/>
    <col min="6916" max="6917" width="16.5" style="506" customWidth="1"/>
    <col min="6918" max="6918" width="22.625" style="506" customWidth="1"/>
    <col min="6919" max="6920" width="35.75" style="506" customWidth="1"/>
    <col min="6921" max="6921" width="16.5" style="506" customWidth="1"/>
    <col min="6922" max="6922" width="35.75" style="506" customWidth="1"/>
    <col min="6923" max="6924" width="22.625" style="506" customWidth="1"/>
    <col min="6925" max="7168" width="9" style="506"/>
    <col min="7169" max="7169" width="22.625" style="506" customWidth="1"/>
    <col min="7170" max="7170" width="35.75" style="506" customWidth="1"/>
    <col min="7171" max="7171" width="13.875" style="506" customWidth="1"/>
    <col min="7172" max="7173" width="16.5" style="506" customWidth="1"/>
    <col min="7174" max="7174" width="22.625" style="506" customWidth="1"/>
    <col min="7175" max="7176" width="35.75" style="506" customWidth="1"/>
    <col min="7177" max="7177" width="16.5" style="506" customWidth="1"/>
    <col min="7178" max="7178" width="35.75" style="506" customWidth="1"/>
    <col min="7179" max="7180" width="22.625" style="506" customWidth="1"/>
    <col min="7181" max="7424" width="9" style="506"/>
    <col min="7425" max="7425" width="22.625" style="506" customWidth="1"/>
    <col min="7426" max="7426" width="35.75" style="506" customWidth="1"/>
    <col min="7427" max="7427" width="13.875" style="506" customWidth="1"/>
    <col min="7428" max="7429" width="16.5" style="506" customWidth="1"/>
    <col min="7430" max="7430" width="22.625" style="506" customWidth="1"/>
    <col min="7431" max="7432" width="35.75" style="506" customWidth="1"/>
    <col min="7433" max="7433" width="16.5" style="506" customWidth="1"/>
    <col min="7434" max="7434" width="35.75" style="506" customWidth="1"/>
    <col min="7435" max="7436" width="22.625" style="506" customWidth="1"/>
    <col min="7437" max="7680" width="9" style="506"/>
    <col min="7681" max="7681" width="22.625" style="506" customWidth="1"/>
    <col min="7682" max="7682" width="35.75" style="506" customWidth="1"/>
    <col min="7683" max="7683" width="13.875" style="506" customWidth="1"/>
    <col min="7684" max="7685" width="16.5" style="506" customWidth="1"/>
    <col min="7686" max="7686" width="22.625" style="506" customWidth="1"/>
    <col min="7687" max="7688" width="35.75" style="506" customWidth="1"/>
    <col min="7689" max="7689" width="16.5" style="506" customWidth="1"/>
    <col min="7690" max="7690" width="35.75" style="506" customWidth="1"/>
    <col min="7691" max="7692" width="22.625" style="506" customWidth="1"/>
    <col min="7693" max="7936" width="9" style="506"/>
    <col min="7937" max="7937" width="22.625" style="506" customWidth="1"/>
    <col min="7938" max="7938" width="35.75" style="506" customWidth="1"/>
    <col min="7939" max="7939" width="13.875" style="506" customWidth="1"/>
    <col min="7940" max="7941" width="16.5" style="506" customWidth="1"/>
    <col min="7942" max="7942" width="22.625" style="506" customWidth="1"/>
    <col min="7943" max="7944" width="35.75" style="506" customWidth="1"/>
    <col min="7945" max="7945" width="16.5" style="506" customWidth="1"/>
    <col min="7946" max="7946" width="35.75" style="506" customWidth="1"/>
    <col min="7947" max="7948" width="22.625" style="506" customWidth="1"/>
    <col min="7949" max="8192" width="9" style="506"/>
    <col min="8193" max="8193" width="22.625" style="506" customWidth="1"/>
    <col min="8194" max="8194" width="35.75" style="506" customWidth="1"/>
    <col min="8195" max="8195" width="13.875" style="506" customWidth="1"/>
    <col min="8196" max="8197" width="16.5" style="506" customWidth="1"/>
    <col min="8198" max="8198" width="22.625" style="506" customWidth="1"/>
    <col min="8199" max="8200" width="35.75" style="506" customWidth="1"/>
    <col min="8201" max="8201" width="16.5" style="506" customWidth="1"/>
    <col min="8202" max="8202" width="35.75" style="506" customWidth="1"/>
    <col min="8203" max="8204" width="22.625" style="506" customWidth="1"/>
    <col min="8205" max="8448" width="9" style="506"/>
    <col min="8449" max="8449" width="22.625" style="506" customWidth="1"/>
    <col min="8450" max="8450" width="35.75" style="506" customWidth="1"/>
    <col min="8451" max="8451" width="13.875" style="506" customWidth="1"/>
    <col min="8452" max="8453" width="16.5" style="506" customWidth="1"/>
    <col min="8454" max="8454" width="22.625" style="506" customWidth="1"/>
    <col min="8455" max="8456" width="35.75" style="506" customWidth="1"/>
    <col min="8457" max="8457" width="16.5" style="506" customWidth="1"/>
    <col min="8458" max="8458" width="35.75" style="506" customWidth="1"/>
    <col min="8459" max="8460" width="22.625" style="506" customWidth="1"/>
    <col min="8461" max="8704" width="9" style="506"/>
    <col min="8705" max="8705" width="22.625" style="506" customWidth="1"/>
    <col min="8706" max="8706" width="35.75" style="506" customWidth="1"/>
    <col min="8707" max="8707" width="13.875" style="506" customWidth="1"/>
    <col min="8708" max="8709" width="16.5" style="506" customWidth="1"/>
    <col min="8710" max="8710" width="22.625" style="506" customWidth="1"/>
    <col min="8711" max="8712" width="35.75" style="506" customWidth="1"/>
    <col min="8713" max="8713" width="16.5" style="506" customWidth="1"/>
    <col min="8714" max="8714" width="35.75" style="506" customWidth="1"/>
    <col min="8715" max="8716" width="22.625" style="506" customWidth="1"/>
    <col min="8717" max="8960" width="9" style="506"/>
    <col min="8961" max="8961" width="22.625" style="506" customWidth="1"/>
    <col min="8962" max="8962" width="35.75" style="506" customWidth="1"/>
    <col min="8963" max="8963" width="13.875" style="506" customWidth="1"/>
    <col min="8964" max="8965" width="16.5" style="506" customWidth="1"/>
    <col min="8966" max="8966" width="22.625" style="506" customWidth="1"/>
    <col min="8967" max="8968" width="35.75" style="506" customWidth="1"/>
    <col min="8969" max="8969" width="16.5" style="506" customWidth="1"/>
    <col min="8970" max="8970" width="35.75" style="506" customWidth="1"/>
    <col min="8971" max="8972" width="22.625" style="506" customWidth="1"/>
    <col min="8973" max="9216" width="9" style="506"/>
    <col min="9217" max="9217" width="22.625" style="506" customWidth="1"/>
    <col min="9218" max="9218" width="35.75" style="506" customWidth="1"/>
    <col min="9219" max="9219" width="13.875" style="506" customWidth="1"/>
    <col min="9220" max="9221" width="16.5" style="506" customWidth="1"/>
    <col min="9222" max="9222" width="22.625" style="506" customWidth="1"/>
    <col min="9223" max="9224" width="35.75" style="506" customWidth="1"/>
    <col min="9225" max="9225" width="16.5" style="506" customWidth="1"/>
    <col min="9226" max="9226" width="35.75" style="506" customWidth="1"/>
    <col min="9227" max="9228" width="22.625" style="506" customWidth="1"/>
    <col min="9229" max="9472" width="9" style="506"/>
    <col min="9473" max="9473" width="22.625" style="506" customWidth="1"/>
    <col min="9474" max="9474" width="35.75" style="506" customWidth="1"/>
    <col min="9475" max="9475" width="13.875" style="506" customWidth="1"/>
    <col min="9476" max="9477" width="16.5" style="506" customWidth="1"/>
    <col min="9478" max="9478" width="22.625" style="506" customWidth="1"/>
    <col min="9479" max="9480" width="35.75" style="506" customWidth="1"/>
    <col min="9481" max="9481" width="16.5" style="506" customWidth="1"/>
    <col min="9482" max="9482" width="35.75" style="506" customWidth="1"/>
    <col min="9483" max="9484" width="22.625" style="506" customWidth="1"/>
    <col min="9485" max="9728" width="9" style="506"/>
    <col min="9729" max="9729" width="22.625" style="506" customWidth="1"/>
    <col min="9730" max="9730" width="35.75" style="506" customWidth="1"/>
    <col min="9731" max="9731" width="13.875" style="506" customWidth="1"/>
    <col min="9732" max="9733" width="16.5" style="506" customWidth="1"/>
    <col min="9734" max="9734" width="22.625" style="506" customWidth="1"/>
    <col min="9735" max="9736" width="35.75" style="506" customWidth="1"/>
    <col min="9737" max="9737" width="16.5" style="506" customWidth="1"/>
    <col min="9738" max="9738" width="35.75" style="506" customWidth="1"/>
    <col min="9739" max="9740" width="22.625" style="506" customWidth="1"/>
    <col min="9741" max="9984" width="9" style="506"/>
    <col min="9985" max="9985" width="22.625" style="506" customWidth="1"/>
    <col min="9986" max="9986" width="35.75" style="506" customWidth="1"/>
    <col min="9987" max="9987" width="13.875" style="506" customWidth="1"/>
    <col min="9988" max="9989" width="16.5" style="506" customWidth="1"/>
    <col min="9990" max="9990" width="22.625" style="506" customWidth="1"/>
    <col min="9991" max="9992" width="35.75" style="506" customWidth="1"/>
    <col min="9993" max="9993" width="16.5" style="506" customWidth="1"/>
    <col min="9994" max="9994" width="35.75" style="506" customWidth="1"/>
    <col min="9995" max="9996" width="22.625" style="506" customWidth="1"/>
    <col min="9997" max="10240" width="9" style="506"/>
    <col min="10241" max="10241" width="22.625" style="506" customWidth="1"/>
    <col min="10242" max="10242" width="35.75" style="506" customWidth="1"/>
    <col min="10243" max="10243" width="13.875" style="506" customWidth="1"/>
    <col min="10244" max="10245" width="16.5" style="506" customWidth="1"/>
    <col min="10246" max="10246" width="22.625" style="506" customWidth="1"/>
    <col min="10247" max="10248" width="35.75" style="506" customWidth="1"/>
    <col min="10249" max="10249" width="16.5" style="506" customWidth="1"/>
    <col min="10250" max="10250" width="35.75" style="506" customWidth="1"/>
    <col min="10251" max="10252" width="22.625" style="506" customWidth="1"/>
    <col min="10253" max="10496" width="9" style="506"/>
    <col min="10497" max="10497" width="22.625" style="506" customWidth="1"/>
    <col min="10498" max="10498" width="35.75" style="506" customWidth="1"/>
    <col min="10499" max="10499" width="13.875" style="506" customWidth="1"/>
    <col min="10500" max="10501" width="16.5" style="506" customWidth="1"/>
    <col min="10502" max="10502" width="22.625" style="506" customWidth="1"/>
    <col min="10503" max="10504" width="35.75" style="506" customWidth="1"/>
    <col min="10505" max="10505" width="16.5" style="506" customWidth="1"/>
    <col min="10506" max="10506" width="35.75" style="506" customWidth="1"/>
    <col min="10507" max="10508" width="22.625" style="506" customWidth="1"/>
    <col min="10509" max="10752" width="9" style="506"/>
    <col min="10753" max="10753" width="22.625" style="506" customWidth="1"/>
    <col min="10754" max="10754" width="35.75" style="506" customWidth="1"/>
    <col min="10755" max="10755" width="13.875" style="506" customWidth="1"/>
    <col min="10756" max="10757" width="16.5" style="506" customWidth="1"/>
    <col min="10758" max="10758" width="22.625" style="506" customWidth="1"/>
    <col min="10759" max="10760" width="35.75" style="506" customWidth="1"/>
    <col min="10761" max="10761" width="16.5" style="506" customWidth="1"/>
    <col min="10762" max="10762" width="35.75" style="506" customWidth="1"/>
    <col min="10763" max="10764" width="22.625" style="506" customWidth="1"/>
    <col min="10765" max="11008" width="9" style="506"/>
    <col min="11009" max="11009" width="22.625" style="506" customWidth="1"/>
    <col min="11010" max="11010" width="35.75" style="506" customWidth="1"/>
    <col min="11011" max="11011" width="13.875" style="506" customWidth="1"/>
    <col min="11012" max="11013" width="16.5" style="506" customWidth="1"/>
    <col min="11014" max="11014" width="22.625" style="506" customWidth="1"/>
    <col min="11015" max="11016" width="35.75" style="506" customWidth="1"/>
    <col min="11017" max="11017" width="16.5" style="506" customWidth="1"/>
    <col min="11018" max="11018" width="35.75" style="506" customWidth="1"/>
    <col min="11019" max="11020" width="22.625" style="506" customWidth="1"/>
    <col min="11021" max="11264" width="9" style="506"/>
    <col min="11265" max="11265" width="22.625" style="506" customWidth="1"/>
    <col min="11266" max="11266" width="35.75" style="506" customWidth="1"/>
    <col min="11267" max="11267" width="13.875" style="506" customWidth="1"/>
    <col min="11268" max="11269" width="16.5" style="506" customWidth="1"/>
    <col min="11270" max="11270" width="22.625" style="506" customWidth="1"/>
    <col min="11271" max="11272" width="35.75" style="506" customWidth="1"/>
    <col min="11273" max="11273" width="16.5" style="506" customWidth="1"/>
    <col min="11274" max="11274" width="35.75" style="506" customWidth="1"/>
    <col min="11275" max="11276" width="22.625" style="506" customWidth="1"/>
    <col min="11277" max="11520" width="9" style="506"/>
    <col min="11521" max="11521" width="22.625" style="506" customWidth="1"/>
    <col min="11522" max="11522" width="35.75" style="506" customWidth="1"/>
    <col min="11523" max="11523" width="13.875" style="506" customWidth="1"/>
    <col min="11524" max="11525" width="16.5" style="506" customWidth="1"/>
    <col min="11526" max="11526" width="22.625" style="506" customWidth="1"/>
    <col min="11527" max="11528" width="35.75" style="506" customWidth="1"/>
    <col min="11529" max="11529" width="16.5" style="506" customWidth="1"/>
    <col min="11530" max="11530" width="35.75" style="506" customWidth="1"/>
    <col min="11531" max="11532" width="22.625" style="506" customWidth="1"/>
    <col min="11533" max="11776" width="9" style="506"/>
    <col min="11777" max="11777" width="22.625" style="506" customWidth="1"/>
    <col min="11778" max="11778" width="35.75" style="506" customWidth="1"/>
    <col min="11779" max="11779" width="13.875" style="506" customWidth="1"/>
    <col min="11780" max="11781" width="16.5" style="506" customWidth="1"/>
    <col min="11782" max="11782" width="22.625" style="506" customWidth="1"/>
    <col min="11783" max="11784" width="35.75" style="506" customWidth="1"/>
    <col min="11785" max="11785" width="16.5" style="506" customWidth="1"/>
    <col min="11786" max="11786" width="35.75" style="506" customWidth="1"/>
    <col min="11787" max="11788" width="22.625" style="506" customWidth="1"/>
    <col min="11789" max="12032" width="9" style="506"/>
    <col min="12033" max="12033" width="22.625" style="506" customWidth="1"/>
    <col min="12034" max="12034" width="35.75" style="506" customWidth="1"/>
    <col min="12035" max="12035" width="13.875" style="506" customWidth="1"/>
    <col min="12036" max="12037" width="16.5" style="506" customWidth="1"/>
    <col min="12038" max="12038" width="22.625" style="506" customWidth="1"/>
    <col min="12039" max="12040" width="35.75" style="506" customWidth="1"/>
    <col min="12041" max="12041" width="16.5" style="506" customWidth="1"/>
    <col min="12042" max="12042" width="35.75" style="506" customWidth="1"/>
    <col min="12043" max="12044" width="22.625" style="506" customWidth="1"/>
    <col min="12045" max="12288" width="9" style="506"/>
    <col min="12289" max="12289" width="22.625" style="506" customWidth="1"/>
    <col min="12290" max="12290" width="35.75" style="506" customWidth="1"/>
    <col min="12291" max="12291" width="13.875" style="506" customWidth="1"/>
    <col min="12292" max="12293" width="16.5" style="506" customWidth="1"/>
    <col min="12294" max="12294" width="22.625" style="506" customWidth="1"/>
    <col min="12295" max="12296" width="35.75" style="506" customWidth="1"/>
    <col min="12297" max="12297" width="16.5" style="506" customWidth="1"/>
    <col min="12298" max="12298" width="35.75" style="506" customWidth="1"/>
    <col min="12299" max="12300" width="22.625" style="506" customWidth="1"/>
    <col min="12301" max="12544" width="9" style="506"/>
    <col min="12545" max="12545" width="22.625" style="506" customWidth="1"/>
    <col min="12546" max="12546" width="35.75" style="506" customWidth="1"/>
    <col min="12547" max="12547" width="13.875" style="506" customWidth="1"/>
    <col min="12548" max="12549" width="16.5" style="506" customWidth="1"/>
    <col min="12550" max="12550" width="22.625" style="506" customWidth="1"/>
    <col min="12551" max="12552" width="35.75" style="506" customWidth="1"/>
    <col min="12553" max="12553" width="16.5" style="506" customWidth="1"/>
    <col min="12554" max="12554" width="35.75" style="506" customWidth="1"/>
    <col min="12555" max="12556" width="22.625" style="506" customWidth="1"/>
    <col min="12557" max="12800" width="9" style="506"/>
    <col min="12801" max="12801" width="22.625" style="506" customWidth="1"/>
    <col min="12802" max="12802" width="35.75" style="506" customWidth="1"/>
    <col min="12803" max="12803" width="13.875" style="506" customWidth="1"/>
    <col min="12804" max="12805" width="16.5" style="506" customWidth="1"/>
    <col min="12806" max="12806" width="22.625" style="506" customWidth="1"/>
    <col min="12807" max="12808" width="35.75" style="506" customWidth="1"/>
    <col min="12809" max="12809" width="16.5" style="506" customWidth="1"/>
    <col min="12810" max="12810" width="35.75" style="506" customWidth="1"/>
    <col min="12811" max="12812" width="22.625" style="506" customWidth="1"/>
    <col min="12813" max="13056" width="9" style="506"/>
    <col min="13057" max="13057" width="22.625" style="506" customWidth="1"/>
    <col min="13058" max="13058" width="35.75" style="506" customWidth="1"/>
    <col min="13059" max="13059" width="13.875" style="506" customWidth="1"/>
    <col min="13060" max="13061" width="16.5" style="506" customWidth="1"/>
    <col min="13062" max="13062" width="22.625" style="506" customWidth="1"/>
    <col min="13063" max="13064" width="35.75" style="506" customWidth="1"/>
    <col min="13065" max="13065" width="16.5" style="506" customWidth="1"/>
    <col min="13066" max="13066" width="35.75" style="506" customWidth="1"/>
    <col min="13067" max="13068" width="22.625" style="506" customWidth="1"/>
    <col min="13069" max="13312" width="9" style="506"/>
    <col min="13313" max="13313" width="22.625" style="506" customWidth="1"/>
    <col min="13314" max="13314" width="35.75" style="506" customWidth="1"/>
    <col min="13315" max="13315" width="13.875" style="506" customWidth="1"/>
    <col min="13316" max="13317" width="16.5" style="506" customWidth="1"/>
    <col min="13318" max="13318" width="22.625" style="506" customWidth="1"/>
    <col min="13319" max="13320" width="35.75" style="506" customWidth="1"/>
    <col min="13321" max="13321" width="16.5" style="506" customWidth="1"/>
    <col min="13322" max="13322" width="35.75" style="506" customWidth="1"/>
    <col min="13323" max="13324" width="22.625" style="506" customWidth="1"/>
    <col min="13325" max="13568" width="9" style="506"/>
    <col min="13569" max="13569" width="22.625" style="506" customWidth="1"/>
    <col min="13570" max="13570" width="35.75" style="506" customWidth="1"/>
    <col min="13571" max="13571" width="13.875" style="506" customWidth="1"/>
    <col min="13572" max="13573" width="16.5" style="506" customWidth="1"/>
    <col min="13574" max="13574" width="22.625" style="506" customWidth="1"/>
    <col min="13575" max="13576" width="35.75" style="506" customWidth="1"/>
    <col min="13577" max="13577" width="16.5" style="506" customWidth="1"/>
    <col min="13578" max="13578" width="35.75" style="506" customWidth="1"/>
    <col min="13579" max="13580" width="22.625" style="506" customWidth="1"/>
    <col min="13581" max="13824" width="9" style="506"/>
    <col min="13825" max="13825" width="22.625" style="506" customWidth="1"/>
    <col min="13826" max="13826" width="35.75" style="506" customWidth="1"/>
    <col min="13827" max="13827" width="13.875" style="506" customWidth="1"/>
    <col min="13828" max="13829" width="16.5" style="506" customWidth="1"/>
    <col min="13830" max="13830" width="22.625" style="506" customWidth="1"/>
    <col min="13831" max="13832" width="35.75" style="506" customWidth="1"/>
    <col min="13833" max="13833" width="16.5" style="506" customWidth="1"/>
    <col min="13834" max="13834" width="35.75" style="506" customWidth="1"/>
    <col min="13835" max="13836" width="22.625" style="506" customWidth="1"/>
    <col min="13837" max="14080" width="9" style="506"/>
    <col min="14081" max="14081" width="22.625" style="506" customWidth="1"/>
    <col min="14082" max="14082" width="35.75" style="506" customWidth="1"/>
    <col min="14083" max="14083" width="13.875" style="506" customWidth="1"/>
    <col min="14084" max="14085" width="16.5" style="506" customWidth="1"/>
    <col min="14086" max="14086" width="22.625" style="506" customWidth="1"/>
    <col min="14087" max="14088" width="35.75" style="506" customWidth="1"/>
    <col min="14089" max="14089" width="16.5" style="506" customWidth="1"/>
    <col min="14090" max="14090" width="35.75" style="506" customWidth="1"/>
    <col min="14091" max="14092" width="22.625" style="506" customWidth="1"/>
    <col min="14093" max="14336" width="9" style="506"/>
    <col min="14337" max="14337" width="22.625" style="506" customWidth="1"/>
    <col min="14338" max="14338" width="35.75" style="506" customWidth="1"/>
    <col min="14339" max="14339" width="13.875" style="506" customWidth="1"/>
    <col min="14340" max="14341" width="16.5" style="506" customWidth="1"/>
    <col min="14342" max="14342" width="22.625" style="506" customWidth="1"/>
    <col min="14343" max="14344" width="35.75" style="506" customWidth="1"/>
    <col min="14345" max="14345" width="16.5" style="506" customWidth="1"/>
    <col min="14346" max="14346" width="35.75" style="506" customWidth="1"/>
    <col min="14347" max="14348" width="22.625" style="506" customWidth="1"/>
    <col min="14349" max="14592" width="9" style="506"/>
    <col min="14593" max="14593" width="22.625" style="506" customWidth="1"/>
    <col min="14594" max="14594" width="35.75" style="506" customWidth="1"/>
    <col min="14595" max="14595" width="13.875" style="506" customWidth="1"/>
    <col min="14596" max="14597" width="16.5" style="506" customWidth="1"/>
    <col min="14598" max="14598" width="22.625" style="506" customWidth="1"/>
    <col min="14599" max="14600" width="35.75" style="506" customWidth="1"/>
    <col min="14601" max="14601" width="16.5" style="506" customWidth="1"/>
    <col min="14602" max="14602" width="35.75" style="506" customWidth="1"/>
    <col min="14603" max="14604" width="22.625" style="506" customWidth="1"/>
    <col min="14605" max="14848" width="9" style="506"/>
    <col min="14849" max="14849" width="22.625" style="506" customWidth="1"/>
    <col min="14850" max="14850" width="35.75" style="506" customWidth="1"/>
    <col min="14851" max="14851" width="13.875" style="506" customWidth="1"/>
    <col min="14852" max="14853" width="16.5" style="506" customWidth="1"/>
    <col min="14854" max="14854" width="22.625" style="506" customWidth="1"/>
    <col min="14855" max="14856" width="35.75" style="506" customWidth="1"/>
    <col min="14857" max="14857" width="16.5" style="506" customWidth="1"/>
    <col min="14858" max="14858" width="35.75" style="506" customWidth="1"/>
    <col min="14859" max="14860" width="22.625" style="506" customWidth="1"/>
    <col min="14861" max="15104" width="9" style="506"/>
    <col min="15105" max="15105" width="22.625" style="506" customWidth="1"/>
    <col min="15106" max="15106" width="35.75" style="506" customWidth="1"/>
    <col min="15107" max="15107" width="13.875" style="506" customWidth="1"/>
    <col min="15108" max="15109" width="16.5" style="506" customWidth="1"/>
    <col min="15110" max="15110" width="22.625" style="506" customWidth="1"/>
    <col min="15111" max="15112" width="35.75" style="506" customWidth="1"/>
    <col min="15113" max="15113" width="16.5" style="506" customWidth="1"/>
    <col min="15114" max="15114" width="35.75" style="506" customWidth="1"/>
    <col min="15115" max="15116" width="22.625" style="506" customWidth="1"/>
    <col min="15117" max="15360" width="9" style="506"/>
    <col min="15361" max="15361" width="22.625" style="506" customWidth="1"/>
    <col min="15362" max="15362" width="35.75" style="506" customWidth="1"/>
    <col min="15363" max="15363" width="13.875" style="506" customWidth="1"/>
    <col min="15364" max="15365" width="16.5" style="506" customWidth="1"/>
    <col min="15366" max="15366" width="22.625" style="506" customWidth="1"/>
    <col min="15367" max="15368" width="35.75" style="506" customWidth="1"/>
    <col min="15369" max="15369" width="16.5" style="506" customWidth="1"/>
    <col min="15370" max="15370" width="35.75" style="506" customWidth="1"/>
    <col min="15371" max="15372" width="22.625" style="506" customWidth="1"/>
    <col min="15373" max="15616" width="9" style="506"/>
    <col min="15617" max="15617" width="22.625" style="506" customWidth="1"/>
    <col min="15618" max="15618" width="35.75" style="506" customWidth="1"/>
    <col min="15619" max="15619" width="13.875" style="506" customWidth="1"/>
    <col min="15620" max="15621" width="16.5" style="506" customWidth="1"/>
    <col min="15622" max="15622" width="22.625" style="506" customWidth="1"/>
    <col min="15623" max="15624" width="35.75" style="506" customWidth="1"/>
    <col min="15625" max="15625" width="16.5" style="506" customWidth="1"/>
    <col min="15626" max="15626" width="35.75" style="506" customWidth="1"/>
    <col min="15627" max="15628" width="22.625" style="506" customWidth="1"/>
    <col min="15629" max="15872" width="9" style="506"/>
    <col min="15873" max="15873" width="22.625" style="506" customWidth="1"/>
    <col min="15874" max="15874" width="35.75" style="506" customWidth="1"/>
    <col min="15875" max="15875" width="13.875" style="506" customWidth="1"/>
    <col min="15876" max="15877" width="16.5" style="506" customWidth="1"/>
    <col min="15878" max="15878" width="22.625" style="506" customWidth="1"/>
    <col min="15879" max="15880" width="35.75" style="506" customWidth="1"/>
    <col min="15881" max="15881" width="16.5" style="506" customWidth="1"/>
    <col min="15882" max="15882" width="35.75" style="506" customWidth="1"/>
    <col min="15883" max="15884" width="22.625" style="506" customWidth="1"/>
    <col min="15885" max="16128" width="9" style="506"/>
    <col min="16129" max="16129" width="22.625" style="506" customWidth="1"/>
    <col min="16130" max="16130" width="35.75" style="506" customWidth="1"/>
    <col min="16131" max="16131" width="13.875" style="506" customWidth="1"/>
    <col min="16132" max="16133" width="16.5" style="506" customWidth="1"/>
    <col min="16134" max="16134" width="22.625" style="506" customWidth="1"/>
    <col min="16135" max="16136" width="35.75" style="506" customWidth="1"/>
    <col min="16137" max="16137" width="16.5" style="506" customWidth="1"/>
    <col min="16138" max="16138" width="35.75" style="506" customWidth="1"/>
    <col min="16139" max="16140" width="22.625" style="506" customWidth="1"/>
    <col min="16141" max="16384" width="9" style="506"/>
  </cols>
  <sheetData>
    <row r="6" spans="1:12" ht="16.5" customHeight="1">
      <c r="A6" s="524" t="s">
        <v>46</v>
      </c>
      <c r="B6" s="525"/>
      <c r="C6" s="525"/>
      <c r="D6" s="525"/>
      <c r="E6" s="525"/>
      <c r="F6" s="525"/>
      <c r="G6" s="525"/>
      <c r="H6" s="525"/>
      <c r="I6" s="525"/>
      <c r="J6" s="525"/>
      <c r="K6" s="525"/>
      <c r="L6" s="526">
        <f>MEDIAN(L9:L1803)</f>
        <v>23.68</v>
      </c>
    </row>
    <row r="7" spans="1:12">
      <c r="A7" s="525"/>
      <c r="B7" s="525"/>
      <c r="C7" s="525"/>
      <c r="D7" s="525"/>
      <c r="E7" s="525"/>
      <c r="F7" s="525"/>
      <c r="G7" s="525"/>
      <c r="H7" s="525"/>
      <c r="I7" s="525"/>
      <c r="J7" s="525"/>
      <c r="K7" s="525"/>
      <c r="L7" s="526">
        <f>AVERAGE(L9:L1803)</f>
        <v>45.458710863509637</v>
      </c>
    </row>
    <row r="8" spans="1:12" ht="76.5" customHeight="1">
      <c r="A8" s="507" t="s">
        <v>47</v>
      </c>
      <c r="B8" s="507" t="s">
        <v>48</v>
      </c>
      <c r="C8" s="507" t="s">
        <v>49</v>
      </c>
      <c r="D8" s="507" t="s">
        <v>50</v>
      </c>
      <c r="E8" s="507" t="s">
        <v>51</v>
      </c>
      <c r="F8" s="508" t="s">
        <v>52</v>
      </c>
      <c r="G8" s="507" t="s">
        <v>53</v>
      </c>
      <c r="H8" s="507" t="s">
        <v>54</v>
      </c>
      <c r="I8" s="507" t="s">
        <v>55</v>
      </c>
      <c r="J8" s="507" t="s">
        <v>482</v>
      </c>
      <c r="K8" s="507" t="s">
        <v>58</v>
      </c>
      <c r="L8" s="508" t="s">
        <v>424</v>
      </c>
    </row>
    <row r="9" spans="1:12">
      <c r="A9" s="509">
        <v>44806</v>
      </c>
      <c r="B9" s="510" t="s">
        <v>487</v>
      </c>
      <c r="C9" s="510" t="s">
        <v>488</v>
      </c>
      <c r="D9" s="527" t="s">
        <v>61</v>
      </c>
      <c r="E9" s="527" t="s">
        <v>77</v>
      </c>
      <c r="F9" s="528">
        <v>4.3600000000000003</v>
      </c>
      <c r="G9" s="510" t="s">
        <v>489</v>
      </c>
      <c r="H9" s="510" t="s">
        <v>60</v>
      </c>
      <c r="I9" s="527" t="s">
        <v>490</v>
      </c>
      <c r="J9" s="529" t="s">
        <v>491</v>
      </c>
      <c r="K9" s="509">
        <v>44806</v>
      </c>
      <c r="L9" s="528">
        <v>6778.79</v>
      </c>
    </row>
    <row r="10" spans="1:12">
      <c r="A10" s="509">
        <v>44165</v>
      </c>
      <c r="B10" s="510" t="s">
        <v>493</v>
      </c>
      <c r="C10" s="510" t="s">
        <v>494</v>
      </c>
      <c r="D10" s="527" t="s">
        <v>61</v>
      </c>
      <c r="E10" s="527" t="s">
        <v>77</v>
      </c>
      <c r="F10" s="530">
        <v>0.57799999999999996</v>
      </c>
      <c r="G10" s="510" t="s">
        <v>495</v>
      </c>
      <c r="H10" s="510" t="s">
        <v>60</v>
      </c>
      <c r="I10" s="527" t="s">
        <v>496</v>
      </c>
      <c r="J10" s="529" t="s">
        <v>491</v>
      </c>
      <c r="K10" s="509">
        <v>44165</v>
      </c>
      <c r="L10" s="528">
        <v>5094.8100000000004</v>
      </c>
    </row>
    <row r="11" spans="1:12">
      <c r="A11" s="509">
        <v>44211</v>
      </c>
      <c r="B11" s="510" t="s">
        <v>2933</v>
      </c>
      <c r="C11" s="510" t="s">
        <v>60</v>
      </c>
      <c r="D11" s="527" t="s">
        <v>61</v>
      </c>
      <c r="E11" s="527" t="s">
        <v>67</v>
      </c>
      <c r="F11" s="528">
        <v>14.71</v>
      </c>
      <c r="G11" s="510" t="s">
        <v>2934</v>
      </c>
      <c r="H11" s="510" t="s">
        <v>2935</v>
      </c>
      <c r="I11" s="527" t="s">
        <v>2936</v>
      </c>
      <c r="J11" s="529" t="s">
        <v>491</v>
      </c>
      <c r="K11" s="509">
        <v>44211</v>
      </c>
      <c r="L11" s="528">
        <v>3837.01</v>
      </c>
    </row>
    <row r="12" spans="1:12" ht="22.5">
      <c r="A12" s="509">
        <v>44253</v>
      </c>
      <c r="B12" s="510" t="s">
        <v>497</v>
      </c>
      <c r="C12" s="510" t="s">
        <v>498</v>
      </c>
      <c r="D12" s="527" t="s">
        <v>61</v>
      </c>
      <c r="E12" s="527" t="s">
        <v>77</v>
      </c>
      <c r="F12" s="528">
        <v>53.82</v>
      </c>
      <c r="G12" s="510" t="s">
        <v>499</v>
      </c>
      <c r="H12" s="510" t="s">
        <v>500</v>
      </c>
      <c r="I12" s="527" t="s">
        <v>501</v>
      </c>
      <c r="J12" s="529" t="s">
        <v>491</v>
      </c>
      <c r="K12" s="509">
        <v>44253</v>
      </c>
      <c r="L12" s="528">
        <v>2900</v>
      </c>
    </row>
    <row r="13" spans="1:12" ht="22.5">
      <c r="A13" s="509">
        <v>44684</v>
      </c>
      <c r="B13" s="510" t="s">
        <v>502</v>
      </c>
      <c r="C13" s="510" t="s">
        <v>503</v>
      </c>
      <c r="D13" s="527" t="s">
        <v>61</v>
      </c>
      <c r="E13" s="527" t="s">
        <v>77</v>
      </c>
      <c r="F13" s="530">
        <v>0.20300000000000001</v>
      </c>
      <c r="G13" s="510" t="s">
        <v>60</v>
      </c>
      <c r="H13" s="510" t="s">
        <v>504</v>
      </c>
      <c r="I13" s="527" t="s">
        <v>505</v>
      </c>
      <c r="J13" s="529" t="s">
        <v>491</v>
      </c>
      <c r="K13" s="509">
        <v>44684</v>
      </c>
      <c r="L13" s="528">
        <v>1969.62</v>
      </c>
    </row>
    <row r="14" spans="1:12">
      <c r="A14" s="509">
        <v>44353</v>
      </c>
      <c r="B14" s="510" t="s">
        <v>506</v>
      </c>
      <c r="C14" s="510" t="s">
        <v>507</v>
      </c>
      <c r="D14" s="527" t="s">
        <v>61</v>
      </c>
      <c r="E14" s="527" t="s">
        <v>67</v>
      </c>
      <c r="F14" s="528">
        <v>450.45</v>
      </c>
      <c r="G14" s="510" t="s">
        <v>508</v>
      </c>
      <c r="H14" s="510" t="s">
        <v>60</v>
      </c>
      <c r="I14" s="527" t="s">
        <v>509</v>
      </c>
      <c r="J14" s="529" t="s">
        <v>491</v>
      </c>
      <c r="K14" s="509">
        <v>44353</v>
      </c>
      <c r="L14" s="528">
        <v>1754.35</v>
      </c>
    </row>
    <row r="15" spans="1:12">
      <c r="A15" s="509">
        <v>44805</v>
      </c>
      <c r="B15" s="510" t="s">
        <v>510</v>
      </c>
      <c r="C15" s="510" t="s">
        <v>511</v>
      </c>
      <c r="D15" s="527" t="s">
        <v>61</v>
      </c>
      <c r="E15" s="527" t="s">
        <v>67</v>
      </c>
      <c r="F15" s="528">
        <v>46.44</v>
      </c>
      <c r="G15" s="510" t="s">
        <v>60</v>
      </c>
      <c r="H15" s="510" t="s">
        <v>60</v>
      </c>
      <c r="I15" s="527" t="s">
        <v>512</v>
      </c>
      <c r="J15" s="529" t="s">
        <v>491</v>
      </c>
      <c r="K15" s="509">
        <v>44805</v>
      </c>
      <c r="L15" s="528">
        <v>1531.37</v>
      </c>
    </row>
    <row r="16" spans="1:12">
      <c r="A16" s="509">
        <v>44306</v>
      </c>
      <c r="B16" s="510" t="s">
        <v>513</v>
      </c>
      <c r="C16" s="510" t="s">
        <v>514</v>
      </c>
      <c r="D16" s="527" t="s">
        <v>61</v>
      </c>
      <c r="E16" s="527" t="s">
        <v>77</v>
      </c>
      <c r="F16" s="528">
        <v>170.01</v>
      </c>
      <c r="G16" s="510" t="s">
        <v>515</v>
      </c>
      <c r="H16" s="510" t="s">
        <v>60</v>
      </c>
      <c r="I16" s="527" t="s">
        <v>516</v>
      </c>
      <c r="J16" s="529" t="s">
        <v>491</v>
      </c>
      <c r="K16" s="509">
        <v>44306</v>
      </c>
      <c r="L16" s="528">
        <v>1133.02</v>
      </c>
    </row>
    <row r="17" spans="1:12">
      <c r="A17" s="509">
        <v>44495</v>
      </c>
      <c r="B17" s="510" t="s">
        <v>517</v>
      </c>
      <c r="C17" s="510" t="s">
        <v>518</v>
      </c>
      <c r="D17" s="527" t="s">
        <v>61</v>
      </c>
      <c r="E17" s="527" t="s">
        <v>77</v>
      </c>
      <c r="F17" s="528">
        <v>59.7</v>
      </c>
      <c r="G17" s="510" t="s">
        <v>519</v>
      </c>
      <c r="H17" s="510" t="s">
        <v>520</v>
      </c>
      <c r="I17" s="527" t="s">
        <v>521</v>
      </c>
      <c r="J17" s="529" t="s">
        <v>491</v>
      </c>
      <c r="K17" s="509">
        <v>44495</v>
      </c>
      <c r="L17" s="528">
        <v>670</v>
      </c>
    </row>
    <row r="18" spans="1:12" ht="33.75">
      <c r="A18" s="509">
        <v>44837</v>
      </c>
      <c r="B18" s="510" t="s">
        <v>2937</v>
      </c>
      <c r="C18" s="510" t="s">
        <v>60</v>
      </c>
      <c r="D18" s="527" t="s">
        <v>61</v>
      </c>
      <c r="E18" s="527" t="s">
        <v>67</v>
      </c>
      <c r="F18" s="528">
        <v>78.209999999999994</v>
      </c>
      <c r="G18" s="510" t="s">
        <v>2938</v>
      </c>
      <c r="H18" s="510" t="s">
        <v>2939</v>
      </c>
      <c r="I18" s="527" t="s">
        <v>2940</v>
      </c>
      <c r="J18" s="529" t="s">
        <v>491</v>
      </c>
      <c r="K18" s="509">
        <v>44837</v>
      </c>
      <c r="L18" s="528">
        <v>659.63</v>
      </c>
    </row>
    <row r="19" spans="1:12" ht="22.5">
      <c r="A19" s="509">
        <v>44925</v>
      </c>
      <c r="B19" s="510" t="s">
        <v>522</v>
      </c>
      <c r="C19" s="510" t="s">
        <v>523</v>
      </c>
      <c r="D19" s="527" t="s">
        <v>61</v>
      </c>
      <c r="E19" s="527" t="s">
        <v>77</v>
      </c>
      <c r="F19" s="528">
        <v>74.38</v>
      </c>
      <c r="G19" s="510" t="s">
        <v>60</v>
      </c>
      <c r="H19" s="510" t="s">
        <v>524</v>
      </c>
      <c r="I19" s="527" t="s">
        <v>525</v>
      </c>
      <c r="J19" s="529" t="s">
        <v>491</v>
      </c>
      <c r="K19" s="509">
        <v>44925</v>
      </c>
      <c r="L19" s="528">
        <v>637.07000000000005</v>
      </c>
    </row>
    <row r="20" spans="1:12">
      <c r="A20" s="509">
        <v>44760</v>
      </c>
      <c r="B20" s="510" t="s">
        <v>526</v>
      </c>
      <c r="C20" s="510" t="s">
        <v>527</v>
      </c>
      <c r="D20" s="527" t="s">
        <v>61</v>
      </c>
      <c r="E20" s="527" t="s">
        <v>67</v>
      </c>
      <c r="F20" s="528">
        <v>68.28</v>
      </c>
      <c r="G20" s="510" t="s">
        <v>528</v>
      </c>
      <c r="H20" s="510" t="s">
        <v>529</v>
      </c>
      <c r="I20" s="527" t="s">
        <v>530</v>
      </c>
      <c r="J20" s="529" t="s">
        <v>491</v>
      </c>
      <c r="K20" s="509">
        <v>44760</v>
      </c>
      <c r="L20" s="528">
        <v>625.80999999999995</v>
      </c>
    </row>
    <row r="21" spans="1:12">
      <c r="A21" s="509">
        <v>44442</v>
      </c>
      <c r="B21" s="510" t="s">
        <v>2941</v>
      </c>
      <c r="C21" s="510" t="s">
        <v>60</v>
      </c>
      <c r="D21" s="527" t="s">
        <v>61</v>
      </c>
      <c r="E21" s="527" t="s">
        <v>67</v>
      </c>
      <c r="F21" s="528">
        <v>137.88999999999999</v>
      </c>
      <c r="G21" s="510" t="s">
        <v>2942</v>
      </c>
      <c r="H21" s="510" t="s">
        <v>60</v>
      </c>
      <c r="I21" s="527" t="s">
        <v>2943</v>
      </c>
      <c r="J21" s="529" t="s">
        <v>491</v>
      </c>
      <c r="K21" s="509">
        <v>44442</v>
      </c>
      <c r="L21" s="528">
        <v>598.12</v>
      </c>
    </row>
    <row r="22" spans="1:12">
      <c r="A22" s="509">
        <v>44670</v>
      </c>
      <c r="B22" s="510" t="s">
        <v>2944</v>
      </c>
      <c r="C22" s="510" t="s">
        <v>60</v>
      </c>
      <c r="D22" s="527" t="s">
        <v>61</v>
      </c>
      <c r="E22" s="527" t="s">
        <v>67</v>
      </c>
      <c r="F22" s="528">
        <v>61.87</v>
      </c>
      <c r="G22" s="510" t="s">
        <v>2945</v>
      </c>
      <c r="H22" s="510" t="s">
        <v>2946</v>
      </c>
      <c r="I22" s="527" t="s">
        <v>2947</v>
      </c>
      <c r="J22" s="529" t="s">
        <v>491</v>
      </c>
      <c r="K22" s="509">
        <v>44670</v>
      </c>
      <c r="L22" s="528">
        <v>566.65</v>
      </c>
    </row>
    <row r="23" spans="1:12">
      <c r="A23" s="509">
        <v>44632</v>
      </c>
      <c r="B23" s="510" t="s">
        <v>531</v>
      </c>
      <c r="C23" s="510" t="s">
        <v>532</v>
      </c>
      <c r="D23" s="527" t="s">
        <v>61</v>
      </c>
      <c r="E23" s="527" t="s">
        <v>77</v>
      </c>
      <c r="F23" s="530">
        <v>0.1</v>
      </c>
      <c r="G23" s="510" t="s">
        <v>60</v>
      </c>
      <c r="H23" s="510" t="s">
        <v>60</v>
      </c>
      <c r="I23" s="527" t="s">
        <v>533</v>
      </c>
      <c r="J23" s="529" t="s">
        <v>491</v>
      </c>
      <c r="K23" s="509">
        <v>44632</v>
      </c>
      <c r="L23" s="528">
        <v>528.92999999999995</v>
      </c>
    </row>
    <row r="24" spans="1:12">
      <c r="A24" s="509">
        <v>44897</v>
      </c>
      <c r="B24" s="510" t="s">
        <v>534</v>
      </c>
      <c r="C24" s="510" t="s">
        <v>535</v>
      </c>
      <c r="D24" s="527" t="s">
        <v>61</v>
      </c>
      <c r="E24" s="527" t="s">
        <v>77</v>
      </c>
      <c r="F24" s="528">
        <v>100</v>
      </c>
      <c r="G24" s="510" t="s">
        <v>536</v>
      </c>
      <c r="H24" s="510" t="s">
        <v>537</v>
      </c>
      <c r="I24" s="527" t="s">
        <v>538</v>
      </c>
      <c r="J24" s="529" t="s">
        <v>491</v>
      </c>
      <c r="K24" s="509">
        <v>44897</v>
      </c>
      <c r="L24" s="528">
        <v>463.4</v>
      </c>
    </row>
    <row r="25" spans="1:12" ht="22.5">
      <c r="A25" s="509">
        <v>44762</v>
      </c>
      <c r="B25" s="510" t="s">
        <v>539</v>
      </c>
      <c r="C25" s="510" t="s">
        <v>540</v>
      </c>
      <c r="D25" s="527" t="s">
        <v>61</v>
      </c>
      <c r="E25" s="527" t="s">
        <v>77</v>
      </c>
      <c r="F25" s="528">
        <v>2.88</v>
      </c>
      <c r="G25" s="510" t="s">
        <v>60</v>
      </c>
      <c r="H25" s="510" t="s">
        <v>541</v>
      </c>
      <c r="I25" s="527" t="s">
        <v>542</v>
      </c>
      <c r="J25" s="529" t="s">
        <v>491</v>
      </c>
      <c r="K25" s="509">
        <v>44762</v>
      </c>
      <c r="L25" s="528">
        <v>432.74</v>
      </c>
    </row>
    <row r="26" spans="1:12" ht="22.5">
      <c r="A26" s="509">
        <v>44770</v>
      </c>
      <c r="B26" s="510" t="s">
        <v>543</v>
      </c>
      <c r="C26" s="510" t="s">
        <v>544</v>
      </c>
      <c r="D26" s="527" t="s">
        <v>61</v>
      </c>
      <c r="E26" s="527" t="s">
        <v>67</v>
      </c>
      <c r="F26" s="528">
        <v>1399</v>
      </c>
      <c r="G26" s="510" t="s">
        <v>545</v>
      </c>
      <c r="H26" s="510" t="s">
        <v>546</v>
      </c>
      <c r="I26" s="527" t="s">
        <v>547</v>
      </c>
      <c r="J26" s="529" t="s">
        <v>491</v>
      </c>
      <c r="K26" s="509">
        <v>44770</v>
      </c>
      <c r="L26" s="528">
        <v>408.67</v>
      </c>
    </row>
    <row r="27" spans="1:12" ht="22.5">
      <c r="A27" s="509">
        <v>44595</v>
      </c>
      <c r="B27" s="510" t="s">
        <v>2948</v>
      </c>
      <c r="C27" s="510" t="s">
        <v>60</v>
      </c>
      <c r="D27" s="527" t="s">
        <v>61</v>
      </c>
      <c r="E27" s="527" t="s">
        <v>67</v>
      </c>
      <c r="F27" s="528">
        <v>398.73</v>
      </c>
      <c r="G27" s="510" t="s">
        <v>2949</v>
      </c>
      <c r="H27" s="510" t="s">
        <v>2950</v>
      </c>
      <c r="I27" s="527" t="s">
        <v>2951</v>
      </c>
      <c r="J27" s="529" t="s">
        <v>491</v>
      </c>
      <c r="K27" s="509">
        <v>44595</v>
      </c>
      <c r="L27" s="528">
        <v>366.13</v>
      </c>
    </row>
    <row r="28" spans="1:12">
      <c r="A28" s="509">
        <v>44341</v>
      </c>
      <c r="B28" s="510" t="s">
        <v>2952</v>
      </c>
      <c r="C28" s="510" t="s">
        <v>60</v>
      </c>
      <c r="D28" s="527" t="s">
        <v>61</v>
      </c>
      <c r="E28" s="527" t="s">
        <v>67</v>
      </c>
      <c r="F28" s="528">
        <v>429.21</v>
      </c>
      <c r="G28" s="510" t="s">
        <v>2953</v>
      </c>
      <c r="H28" s="510" t="s">
        <v>60</v>
      </c>
      <c r="I28" s="527" t="s">
        <v>2954</v>
      </c>
      <c r="J28" s="529" t="s">
        <v>491</v>
      </c>
      <c r="K28" s="509">
        <v>44341</v>
      </c>
      <c r="L28" s="528">
        <v>358.33</v>
      </c>
    </row>
    <row r="29" spans="1:12" ht="45">
      <c r="A29" s="509">
        <v>44670</v>
      </c>
      <c r="B29" s="510" t="s">
        <v>2955</v>
      </c>
      <c r="C29" s="510" t="s">
        <v>60</v>
      </c>
      <c r="D29" s="527" t="s">
        <v>61</v>
      </c>
      <c r="E29" s="527" t="s">
        <v>67</v>
      </c>
      <c r="F29" s="528">
        <v>274.75</v>
      </c>
      <c r="G29" s="510" t="s">
        <v>2956</v>
      </c>
      <c r="H29" s="510" t="s">
        <v>2957</v>
      </c>
      <c r="I29" s="527" t="s">
        <v>2958</v>
      </c>
      <c r="J29" s="529" t="s">
        <v>491</v>
      </c>
      <c r="K29" s="509">
        <v>44670</v>
      </c>
      <c r="L29" s="528">
        <v>335.68</v>
      </c>
    </row>
    <row r="30" spans="1:12">
      <c r="A30" s="509">
        <v>43879</v>
      </c>
      <c r="B30" s="510" t="s">
        <v>2959</v>
      </c>
      <c r="C30" s="510" t="s">
        <v>60</v>
      </c>
      <c r="D30" s="527" t="s">
        <v>61</v>
      </c>
      <c r="E30" s="527" t="s">
        <v>67</v>
      </c>
      <c r="F30" s="528">
        <v>202.07</v>
      </c>
      <c r="G30" s="510" t="s">
        <v>2960</v>
      </c>
      <c r="H30" s="510" t="s">
        <v>2961</v>
      </c>
      <c r="I30" s="527" t="s">
        <v>2962</v>
      </c>
      <c r="J30" s="529" t="s">
        <v>491</v>
      </c>
      <c r="K30" s="509">
        <v>43879</v>
      </c>
      <c r="L30" s="528">
        <v>315.17</v>
      </c>
    </row>
    <row r="31" spans="1:12">
      <c r="A31" s="509">
        <v>44314</v>
      </c>
      <c r="B31" s="510" t="s">
        <v>548</v>
      </c>
      <c r="C31" s="510" t="s">
        <v>549</v>
      </c>
      <c r="D31" s="527" t="s">
        <v>61</v>
      </c>
      <c r="E31" s="527" t="s">
        <v>67</v>
      </c>
      <c r="F31" s="528">
        <v>34.03</v>
      </c>
      <c r="G31" s="510" t="s">
        <v>550</v>
      </c>
      <c r="H31" s="510" t="s">
        <v>60</v>
      </c>
      <c r="I31" s="527" t="s">
        <v>551</v>
      </c>
      <c r="J31" s="529" t="s">
        <v>491</v>
      </c>
      <c r="K31" s="509">
        <v>44314</v>
      </c>
      <c r="L31" s="528">
        <v>308.93</v>
      </c>
    </row>
    <row r="32" spans="1:12">
      <c r="A32" s="509">
        <v>44894</v>
      </c>
      <c r="B32" s="510" t="s">
        <v>552</v>
      </c>
      <c r="C32" s="510" t="s">
        <v>553</v>
      </c>
      <c r="D32" s="527" t="s">
        <v>61</v>
      </c>
      <c r="E32" s="527" t="s">
        <v>77</v>
      </c>
      <c r="F32" s="528">
        <v>214.46</v>
      </c>
      <c r="G32" s="510" t="s">
        <v>554</v>
      </c>
      <c r="H32" s="510" t="s">
        <v>60</v>
      </c>
      <c r="I32" s="527" t="s">
        <v>555</v>
      </c>
      <c r="J32" s="529" t="s">
        <v>491</v>
      </c>
      <c r="K32" s="509">
        <v>44894</v>
      </c>
      <c r="L32" s="528">
        <v>274.68</v>
      </c>
    </row>
    <row r="33" spans="1:12" ht="33.75">
      <c r="A33" s="509">
        <v>44137</v>
      </c>
      <c r="B33" s="510" t="s">
        <v>2963</v>
      </c>
      <c r="C33" s="510" t="s">
        <v>60</v>
      </c>
      <c r="D33" s="527" t="s">
        <v>61</v>
      </c>
      <c r="E33" s="527" t="s">
        <v>67</v>
      </c>
      <c r="F33" s="528">
        <v>271.32</v>
      </c>
      <c r="G33" s="510" t="s">
        <v>2964</v>
      </c>
      <c r="H33" s="510" t="s">
        <v>2965</v>
      </c>
      <c r="I33" s="527" t="s">
        <v>2966</v>
      </c>
      <c r="J33" s="529" t="s">
        <v>491</v>
      </c>
      <c r="K33" s="509">
        <v>44137</v>
      </c>
      <c r="L33" s="528">
        <v>272.27</v>
      </c>
    </row>
    <row r="34" spans="1:12">
      <c r="A34" s="509">
        <v>44606</v>
      </c>
      <c r="B34" s="510" t="s">
        <v>2967</v>
      </c>
      <c r="C34" s="510" t="s">
        <v>60</v>
      </c>
      <c r="D34" s="527" t="s">
        <v>61</v>
      </c>
      <c r="E34" s="527" t="s">
        <v>67</v>
      </c>
      <c r="F34" s="528">
        <v>312.36</v>
      </c>
      <c r="G34" s="510" t="s">
        <v>2968</v>
      </c>
      <c r="H34" s="510" t="s">
        <v>2969</v>
      </c>
      <c r="I34" s="527" t="s">
        <v>2970</v>
      </c>
      <c r="J34" s="529" t="s">
        <v>491</v>
      </c>
      <c r="K34" s="509">
        <v>44606</v>
      </c>
      <c r="L34" s="528">
        <v>262.89999999999998</v>
      </c>
    </row>
    <row r="35" spans="1:12">
      <c r="A35" s="509">
        <v>44428</v>
      </c>
      <c r="B35" s="510" t="s">
        <v>2971</v>
      </c>
      <c r="C35" s="510" t="s">
        <v>60</v>
      </c>
      <c r="D35" s="527" t="s">
        <v>61</v>
      </c>
      <c r="E35" s="527" t="s">
        <v>67</v>
      </c>
      <c r="F35" s="528">
        <v>419.38</v>
      </c>
      <c r="G35" s="510" t="s">
        <v>2972</v>
      </c>
      <c r="H35" s="510" t="s">
        <v>2973</v>
      </c>
      <c r="I35" s="527" t="s">
        <v>2974</v>
      </c>
      <c r="J35" s="529" t="s">
        <v>491</v>
      </c>
      <c r="K35" s="509">
        <v>44428</v>
      </c>
      <c r="L35" s="528">
        <v>255.63</v>
      </c>
    </row>
    <row r="36" spans="1:12">
      <c r="A36" s="509">
        <v>43927</v>
      </c>
      <c r="B36" s="510" t="s">
        <v>556</v>
      </c>
      <c r="C36" s="510" t="s">
        <v>557</v>
      </c>
      <c r="D36" s="527" t="s">
        <v>61</v>
      </c>
      <c r="E36" s="527" t="s">
        <v>67</v>
      </c>
      <c r="F36" s="528">
        <v>2716.76</v>
      </c>
      <c r="G36" s="510" t="s">
        <v>558</v>
      </c>
      <c r="H36" s="510" t="s">
        <v>559</v>
      </c>
      <c r="I36" s="527" t="s">
        <v>560</v>
      </c>
      <c r="J36" s="529" t="s">
        <v>491</v>
      </c>
      <c r="K36" s="509">
        <v>43927</v>
      </c>
      <c r="L36" s="528">
        <v>253.79</v>
      </c>
    </row>
    <row r="37" spans="1:12">
      <c r="A37" s="509">
        <v>44428</v>
      </c>
      <c r="B37" s="510" t="s">
        <v>561</v>
      </c>
      <c r="C37" s="510" t="s">
        <v>562</v>
      </c>
      <c r="D37" s="527" t="s">
        <v>61</v>
      </c>
      <c r="E37" s="527" t="s">
        <v>77</v>
      </c>
      <c r="F37" s="530">
        <v>0.64400000000000002</v>
      </c>
      <c r="G37" s="510" t="s">
        <v>60</v>
      </c>
      <c r="H37" s="510" t="s">
        <v>563</v>
      </c>
      <c r="I37" s="527" t="s">
        <v>564</v>
      </c>
      <c r="J37" s="529" t="s">
        <v>491</v>
      </c>
      <c r="K37" s="509">
        <v>44428</v>
      </c>
      <c r="L37" s="528">
        <v>245.53</v>
      </c>
    </row>
    <row r="38" spans="1:12" ht="45">
      <c r="A38" s="509">
        <v>44223</v>
      </c>
      <c r="B38" s="510" t="s">
        <v>2975</v>
      </c>
      <c r="C38" s="510" t="s">
        <v>60</v>
      </c>
      <c r="D38" s="527" t="s">
        <v>61</v>
      </c>
      <c r="E38" s="527" t="s">
        <v>67</v>
      </c>
      <c r="F38" s="528">
        <v>2201.66</v>
      </c>
      <c r="G38" s="510" t="s">
        <v>2976</v>
      </c>
      <c r="H38" s="510" t="s">
        <v>2977</v>
      </c>
      <c r="I38" s="527" t="s">
        <v>2978</v>
      </c>
      <c r="J38" s="529" t="s">
        <v>491</v>
      </c>
      <c r="K38" s="509">
        <v>44223</v>
      </c>
      <c r="L38" s="528">
        <v>238.43</v>
      </c>
    </row>
    <row r="39" spans="1:12">
      <c r="A39" s="509">
        <v>44512</v>
      </c>
      <c r="B39" s="510" t="s">
        <v>2979</v>
      </c>
      <c r="C39" s="510" t="s">
        <v>60</v>
      </c>
      <c r="D39" s="527" t="s">
        <v>61</v>
      </c>
      <c r="E39" s="527" t="s">
        <v>67</v>
      </c>
      <c r="F39" s="528">
        <v>37</v>
      </c>
      <c r="G39" s="510" t="s">
        <v>2980</v>
      </c>
      <c r="H39" s="510" t="s">
        <v>60</v>
      </c>
      <c r="I39" s="527" t="s">
        <v>2981</v>
      </c>
      <c r="J39" s="529" t="s">
        <v>491</v>
      </c>
      <c r="K39" s="509">
        <v>44512</v>
      </c>
      <c r="L39" s="528">
        <v>226.61</v>
      </c>
    </row>
    <row r="40" spans="1:12">
      <c r="A40" s="509">
        <v>44091</v>
      </c>
      <c r="B40" s="510" t="s">
        <v>2982</v>
      </c>
      <c r="C40" s="510" t="s">
        <v>60</v>
      </c>
      <c r="D40" s="527" t="s">
        <v>61</v>
      </c>
      <c r="E40" s="527" t="s">
        <v>67</v>
      </c>
      <c r="F40" s="528">
        <v>399.97</v>
      </c>
      <c r="G40" s="510" t="s">
        <v>2983</v>
      </c>
      <c r="H40" s="510" t="s">
        <v>60</v>
      </c>
      <c r="I40" s="527" t="s">
        <v>2984</v>
      </c>
      <c r="J40" s="529" t="s">
        <v>491</v>
      </c>
      <c r="K40" s="509">
        <v>44091</v>
      </c>
      <c r="L40" s="528">
        <v>222.95</v>
      </c>
    </row>
    <row r="41" spans="1:12">
      <c r="A41" s="509">
        <v>44564</v>
      </c>
      <c r="B41" s="510" t="s">
        <v>2985</v>
      </c>
      <c r="C41" s="510" t="s">
        <v>60</v>
      </c>
      <c r="D41" s="527" t="s">
        <v>61</v>
      </c>
      <c r="E41" s="527" t="s">
        <v>67</v>
      </c>
      <c r="F41" s="528">
        <v>46.51</v>
      </c>
      <c r="G41" s="510" t="s">
        <v>2986</v>
      </c>
      <c r="H41" s="510" t="s">
        <v>60</v>
      </c>
      <c r="I41" s="527" t="s">
        <v>2987</v>
      </c>
      <c r="J41" s="529" t="s">
        <v>491</v>
      </c>
      <c r="K41" s="509">
        <v>44564</v>
      </c>
      <c r="L41" s="528">
        <v>222.7</v>
      </c>
    </row>
    <row r="42" spans="1:12">
      <c r="A42" s="509">
        <v>44907</v>
      </c>
      <c r="B42" s="510" t="s">
        <v>565</v>
      </c>
      <c r="C42" s="510" t="s">
        <v>566</v>
      </c>
      <c r="D42" s="527" t="s">
        <v>61</v>
      </c>
      <c r="E42" s="527" t="s">
        <v>67</v>
      </c>
      <c r="F42" s="528">
        <v>810.14</v>
      </c>
      <c r="G42" s="510" t="s">
        <v>567</v>
      </c>
      <c r="H42" s="510" t="s">
        <v>60</v>
      </c>
      <c r="I42" s="527" t="s">
        <v>568</v>
      </c>
      <c r="J42" s="529" t="s">
        <v>491</v>
      </c>
      <c r="K42" s="509">
        <v>44907</v>
      </c>
      <c r="L42" s="528">
        <v>217.28</v>
      </c>
    </row>
    <row r="43" spans="1:12">
      <c r="A43" s="509">
        <v>44085</v>
      </c>
      <c r="B43" s="510" t="s">
        <v>2988</v>
      </c>
      <c r="C43" s="510" t="s">
        <v>60</v>
      </c>
      <c r="D43" s="527" t="s">
        <v>61</v>
      </c>
      <c r="E43" s="527" t="s">
        <v>67</v>
      </c>
      <c r="F43" s="528">
        <v>42.91</v>
      </c>
      <c r="G43" s="510" t="s">
        <v>2989</v>
      </c>
      <c r="H43" s="510" t="s">
        <v>60</v>
      </c>
      <c r="I43" s="527" t="s">
        <v>2990</v>
      </c>
      <c r="J43" s="529" t="s">
        <v>491</v>
      </c>
      <c r="K43" s="509">
        <v>44085</v>
      </c>
      <c r="L43" s="528">
        <v>208.5</v>
      </c>
    </row>
    <row r="44" spans="1:12">
      <c r="A44" s="509">
        <v>44754</v>
      </c>
      <c r="B44" s="510" t="s">
        <v>2991</v>
      </c>
      <c r="C44" s="510" t="s">
        <v>60</v>
      </c>
      <c r="D44" s="527" t="s">
        <v>61</v>
      </c>
      <c r="E44" s="527" t="s">
        <v>67</v>
      </c>
      <c r="F44" s="528">
        <v>191.89</v>
      </c>
      <c r="G44" s="510" t="s">
        <v>2992</v>
      </c>
      <c r="H44" s="510" t="s">
        <v>60</v>
      </c>
      <c r="I44" s="527" t="s">
        <v>2993</v>
      </c>
      <c r="J44" s="529" t="s">
        <v>491</v>
      </c>
      <c r="K44" s="509">
        <v>44754</v>
      </c>
      <c r="L44" s="528">
        <v>207.02</v>
      </c>
    </row>
    <row r="45" spans="1:12">
      <c r="A45" s="509">
        <v>44041</v>
      </c>
      <c r="B45" s="510" t="s">
        <v>2994</v>
      </c>
      <c r="C45" s="510" t="s">
        <v>60</v>
      </c>
      <c r="D45" s="527" t="s">
        <v>61</v>
      </c>
      <c r="E45" s="527" t="s">
        <v>67</v>
      </c>
      <c r="F45" s="528">
        <v>116.83</v>
      </c>
      <c r="G45" s="510" t="s">
        <v>2995</v>
      </c>
      <c r="H45" s="510" t="s">
        <v>60</v>
      </c>
      <c r="I45" s="527" t="s">
        <v>2996</v>
      </c>
      <c r="J45" s="529" t="s">
        <v>491</v>
      </c>
      <c r="K45" s="509">
        <v>44041</v>
      </c>
      <c r="L45" s="528">
        <v>205.74</v>
      </c>
    </row>
    <row r="46" spans="1:12" ht="22.5">
      <c r="A46" s="509">
        <v>44431</v>
      </c>
      <c r="B46" s="510" t="s">
        <v>2997</v>
      </c>
      <c r="C46" s="510" t="s">
        <v>60</v>
      </c>
      <c r="D46" s="527" t="s">
        <v>61</v>
      </c>
      <c r="E46" s="527" t="s">
        <v>67</v>
      </c>
      <c r="F46" s="528">
        <v>1839.9</v>
      </c>
      <c r="G46" s="510" t="s">
        <v>2998</v>
      </c>
      <c r="H46" s="510" t="s">
        <v>2999</v>
      </c>
      <c r="I46" s="527" t="s">
        <v>3000</v>
      </c>
      <c r="J46" s="529" t="s">
        <v>491</v>
      </c>
      <c r="K46" s="509">
        <v>44431</v>
      </c>
      <c r="L46" s="528">
        <v>200.45</v>
      </c>
    </row>
    <row r="47" spans="1:12">
      <c r="A47" s="509">
        <v>43903</v>
      </c>
      <c r="B47" s="510" t="s">
        <v>569</v>
      </c>
      <c r="C47" s="510" t="s">
        <v>570</v>
      </c>
      <c r="D47" s="527" t="s">
        <v>61</v>
      </c>
      <c r="E47" s="527" t="s">
        <v>77</v>
      </c>
      <c r="F47" s="528">
        <v>37.9</v>
      </c>
      <c r="G47" s="510" t="s">
        <v>571</v>
      </c>
      <c r="H47" s="510" t="s">
        <v>572</v>
      </c>
      <c r="I47" s="527" t="s">
        <v>573</v>
      </c>
      <c r="J47" s="529" t="s">
        <v>491</v>
      </c>
      <c r="K47" s="509">
        <v>43903</v>
      </c>
      <c r="L47" s="528">
        <v>200</v>
      </c>
    </row>
    <row r="48" spans="1:12">
      <c r="A48" s="509">
        <v>44132</v>
      </c>
      <c r="B48" s="510" t="s">
        <v>3001</v>
      </c>
      <c r="C48" s="510" t="s">
        <v>60</v>
      </c>
      <c r="D48" s="527" t="s">
        <v>61</v>
      </c>
      <c r="E48" s="527" t="s">
        <v>67</v>
      </c>
      <c r="F48" s="528">
        <v>41.85</v>
      </c>
      <c r="G48" s="510" t="s">
        <v>3002</v>
      </c>
      <c r="H48" s="510" t="s">
        <v>60</v>
      </c>
      <c r="I48" s="527" t="s">
        <v>3003</v>
      </c>
      <c r="J48" s="529" t="s">
        <v>491</v>
      </c>
      <c r="K48" s="509">
        <v>44132</v>
      </c>
      <c r="L48" s="528">
        <v>199.63</v>
      </c>
    </row>
    <row r="49" spans="1:12">
      <c r="A49" s="509">
        <v>44812</v>
      </c>
      <c r="B49" s="510" t="s">
        <v>574</v>
      </c>
      <c r="C49" s="510" t="s">
        <v>575</v>
      </c>
      <c r="D49" s="527" t="s">
        <v>61</v>
      </c>
      <c r="E49" s="527" t="s">
        <v>77</v>
      </c>
      <c r="F49" s="528">
        <v>72.849999999999994</v>
      </c>
      <c r="G49" s="510" t="s">
        <v>576</v>
      </c>
      <c r="H49" s="510" t="s">
        <v>60</v>
      </c>
      <c r="I49" s="527" t="s">
        <v>577</v>
      </c>
      <c r="J49" s="529" t="s">
        <v>491</v>
      </c>
      <c r="K49" s="509">
        <v>44812</v>
      </c>
      <c r="L49" s="528">
        <v>198.51</v>
      </c>
    </row>
    <row r="50" spans="1:12">
      <c r="A50" s="509">
        <v>43839</v>
      </c>
      <c r="B50" s="510" t="s">
        <v>3004</v>
      </c>
      <c r="C50" s="510" t="s">
        <v>60</v>
      </c>
      <c r="D50" s="527" t="s">
        <v>61</v>
      </c>
      <c r="E50" s="527" t="s">
        <v>67</v>
      </c>
      <c r="F50" s="528">
        <v>33.67</v>
      </c>
      <c r="G50" s="510" t="s">
        <v>3005</v>
      </c>
      <c r="H50" s="510" t="s">
        <v>60</v>
      </c>
      <c r="I50" s="527" t="s">
        <v>3006</v>
      </c>
      <c r="J50" s="529" t="s">
        <v>491</v>
      </c>
      <c r="K50" s="509">
        <v>43839</v>
      </c>
      <c r="L50" s="528">
        <v>198.47</v>
      </c>
    </row>
    <row r="51" spans="1:12">
      <c r="A51" s="509">
        <v>44879</v>
      </c>
      <c r="B51" s="510" t="s">
        <v>578</v>
      </c>
      <c r="C51" s="510" t="s">
        <v>579</v>
      </c>
      <c r="D51" s="527" t="s">
        <v>61</v>
      </c>
      <c r="E51" s="527" t="s">
        <v>77</v>
      </c>
      <c r="F51" s="528">
        <v>203.51</v>
      </c>
      <c r="G51" s="510" t="s">
        <v>580</v>
      </c>
      <c r="H51" s="510" t="s">
        <v>581</v>
      </c>
      <c r="I51" s="527" t="s">
        <v>582</v>
      </c>
      <c r="J51" s="529" t="s">
        <v>491</v>
      </c>
      <c r="K51" s="509">
        <v>44879</v>
      </c>
      <c r="L51" s="528">
        <v>194.74</v>
      </c>
    </row>
    <row r="52" spans="1:12">
      <c r="A52" s="509">
        <v>44362</v>
      </c>
      <c r="B52" s="510" t="s">
        <v>583</v>
      </c>
      <c r="C52" s="510" t="s">
        <v>584</v>
      </c>
      <c r="D52" s="527" t="s">
        <v>61</v>
      </c>
      <c r="E52" s="527" t="s">
        <v>77</v>
      </c>
      <c r="F52" s="528">
        <v>10.64</v>
      </c>
      <c r="G52" s="510" t="s">
        <v>585</v>
      </c>
      <c r="H52" s="510" t="s">
        <v>586</v>
      </c>
      <c r="I52" s="527" t="s">
        <v>587</v>
      </c>
      <c r="J52" s="529" t="s">
        <v>491</v>
      </c>
      <c r="K52" s="509">
        <v>44362</v>
      </c>
      <c r="L52" s="528">
        <v>191.67</v>
      </c>
    </row>
    <row r="53" spans="1:12">
      <c r="A53" s="509">
        <v>44865</v>
      </c>
      <c r="B53" s="510" t="s">
        <v>588</v>
      </c>
      <c r="C53" s="510" t="s">
        <v>589</v>
      </c>
      <c r="D53" s="527" t="s">
        <v>61</v>
      </c>
      <c r="E53" s="527" t="s">
        <v>77</v>
      </c>
      <c r="F53" s="528">
        <v>25.82</v>
      </c>
      <c r="G53" s="510" t="s">
        <v>590</v>
      </c>
      <c r="H53" s="510" t="s">
        <v>591</v>
      </c>
      <c r="I53" s="527" t="s">
        <v>592</v>
      </c>
      <c r="J53" s="529" t="s">
        <v>491</v>
      </c>
      <c r="K53" s="509">
        <v>44865</v>
      </c>
      <c r="L53" s="528">
        <v>190.32</v>
      </c>
    </row>
    <row r="54" spans="1:12">
      <c r="A54" s="509">
        <v>44148</v>
      </c>
      <c r="B54" s="510" t="s">
        <v>593</v>
      </c>
      <c r="C54" s="510" t="s">
        <v>594</v>
      </c>
      <c r="D54" s="527" t="s">
        <v>61</v>
      </c>
      <c r="E54" s="527" t="s">
        <v>67</v>
      </c>
      <c r="F54" s="528">
        <v>5101.63</v>
      </c>
      <c r="G54" s="510" t="s">
        <v>595</v>
      </c>
      <c r="H54" s="510" t="s">
        <v>596</v>
      </c>
      <c r="I54" s="527" t="s">
        <v>597</v>
      </c>
      <c r="J54" s="529" t="s">
        <v>491</v>
      </c>
      <c r="K54" s="509">
        <v>44148</v>
      </c>
      <c r="L54" s="528">
        <v>187.33</v>
      </c>
    </row>
    <row r="55" spans="1:12">
      <c r="A55" s="509">
        <v>43924</v>
      </c>
      <c r="B55" s="510" t="s">
        <v>598</v>
      </c>
      <c r="C55" s="510" t="s">
        <v>599</v>
      </c>
      <c r="D55" s="527" t="s">
        <v>61</v>
      </c>
      <c r="E55" s="527" t="s">
        <v>67</v>
      </c>
      <c r="F55" s="528">
        <v>90.58</v>
      </c>
      <c r="G55" s="510" t="s">
        <v>600</v>
      </c>
      <c r="H55" s="510" t="s">
        <v>60</v>
      </c>
      <c r="I55" s="527" t="s">
        <v>601</v>
      </c>
      <c r="J55" s="529" t="s">
        <v>491</v>
      </c>
      <c r="K55" s="509">
        <v>43924</v>
      </c>
      <c r="L55" s="528">
        <v>185.75</v>
      </c>
    </row>
    <row r="56" spans="1:12">
      <c r="A56" s="509">
        <v>44692</v>
      </c>
      <c r="B56" s="510" t="s">
        <v>3007</v>
      </c>
      <c r="C56" s="510" t="s">
        <v>60</v>
      </c>
      <c r="D56" s="527" t="s">
        <v>61</v>
      </c>
      <c r="E56" s="527" t="s">
        <v>67</v>
      </c>
      <c r="F56" s="528">
        <v>21.61</v>
      </c>
      <c r="G56" s="510" t="s">
        <v>3008</v>
      </c>
      <c r="H56" s="510" t="s">
        <v>3009</v>
      </c>
      <c r="I56" s="527" t="s">
        <v>3010</v>
      </c>
      <c r="J56" s="529" t="s">
        <v>491</v>
      </c>
      <c r="K56" s="509">
        <v>44692</v>
      </c>
      <c r="L56" s="528">
        <v>185.45</v>
      </c>
    </row>
    <row r="57" spans="1:12">
      <c r="A57" s="509">
        <v>43867</v>
      </c>
      <c r="B57" s="510" t="s">
        <v>3011</v>
      </c>
      <c r="C57" s="510" t="s">
        <v>60</v>
      </c>
      <c r="D57" s="527" t="s">
        <v>61</v>
      </c>
      <c r="E57" s="527" t="s">
        <v>67</v>
      </c>
      <c r="F57" s="530">
        <v>0.98</v>
      </c>
      <c r="G57" s="510" t="s">
        <v>3012</v>
      </c>
      <c r="H57" s="510" t="s">
        <v>60</v>
      </c>
      <c r="I57" s="527" t="s">
        <v>3013</v>
      </c>
      <c r="J57" s="529" t="s">
        <v>491</v>
      </c>
      <c r="K57" s="509">
        <v>43867</v>
      </c>
      <c r="L57" s="528">
        <v>185.27</v>
      </c>
    </row>
    <row r="58" spans="1:12">
      <c r="A58" s="509">
        <v>44575</v>
      </c>
      <c r="B58" s="510" t="s">
        <v>3014</v>
      </c>
      <c r="C58" s="510" t="s">
        <v>60</v>
      </c>
      <c r="D58" s="527" t="s">
        <v>61</v>
      </c>
      <c r="E58" s="527" t="s">
        <v>67</v>
      </c>
      <c r="F58" s="528">
        <v>8.75</v>
      </c>
      <c r="G58" s="510" t="s">
        <v>3015</v>
      </c>
      <c r="H58" s="510" t="s">
        <v>3016</v>
      </c>
      <c r="I58" s="527" t="s">
        <v>3017</v>
      </c>
      <c r="J58" s="529" t="s">
        <v>491</v>
      </c>
      <c r="K58" s="509">
        <v>44575</v>
      </c>
      <c r="L58" s="528">
        <v>183.92</v>
      </c>
    </row>
    <row r="59" spans="1:12">
      <c r="A59" s="509">
        <v>43929</v>
      </c>
      <c r="B59" s="510" t="s">
        <v>3018</v>
      </c>
      <c r="C59" s="510" t="s">
        <v>60</v>
      </c>
      <c r="D59" s="527" t="s">
        <v>61</v>
      </c>
      <c r="E59" s="527" t="s">
        <v>67</v>
      </c>
      <c r="F59" s="528">
        <v>16.54</v>
      </c>
      <c r="G59" s="510" t="s">
        <v>3019</v>
      </c>
      <c r="H59" s="510" t="s">
        <v>3020</v>
      </c>
      <c r="I59" s="527" t="s">
        <v>3021</v>
      </c>
      <c r="J59" s="529" t="s">
        <v>491</v>
      </c>
      <c r="K59" s="509">
        <v>43929</v>
      </c>
      <c r="L59" s="528">
        <v>183.64</v>
      </c>
    </row>
    <row r="60" spans="1:12">
      <c r="A60" s="509">
        <v>44075</v>
      </c>
      <c r="B60" s="510" t="s">
        <v>3022</v>
      </c>
      <c r="C60" s="510" t="s">
        <v>60</v>
      </c>
      <c r="D60" s="527" t="s">
        <v>61</v>
      </c>
      <c r="E60" s="527" t="s">
        <v>67</v>
      </c>
      <c r="F60" s="528">
        <v>29.9</v>
      </c>
      <c r="G60" s="510" t="s">
        <v>3023</v>
      </c>
      <c r="H60" s="510" t="s">
        <v>3024</v>
      </c>
      <c r="I60" s="527" t="s">
        <v>3025</v>
      </c>
      <c r="J60" s="529" t="s">
        <v>491</v>
      </c>
      <c r="K60" s="509">
        <v>44075</v>
      </c>
      <c r="L60" s="528">
        <v>182.07</v>
      </c>
    </row>
    <row r="61" spans="1:12">
      <c r="A61" s="509">
        <v>44797</v>
      </c>
      <c r="B61" s="510" t="s">
        <v>602</v>
      </c>
      <c r="C61" s="510" t="s">
        <v>603</v>
      </c>
      <c r="D61" s="527" t="s">
        <v>61</v>
      </c>
      <c r="E61" s="527" t="s">
        <v>77</v>
      </c>
      <c r="F61" s="528">
        <v>551.61</v>
      </c>
      <c r="G61" s="510" t="s">
        <v>604</v>
      </c>
      <c r="H61" s="510" t="s">
        <v>60</v>
      </c>
      <c r="I61" s="527" t="s">
        <v>605</v>
      </c>
      <c r="J61" s="529" t="s">
        <v>491</v>
      </c>
      <c r="K61" s="509">
        <v>44797</v>
      </c>
      <c r="L61" s="528">
        <v>174.75</v>
      </c>
    </row>
    <row r="62" spans="1:12" ht="33.75">
      <c r="A62" s="509">
        <v>44074</v>
      </c>
      <c r="B62" s="510" t="s">
        <v>3026</v>
      </c>
      <c r="C62" s="510" t="s">
        <v>60</v>
      </c>
      <c r="D62" s="527" t="s">
        <v>61</v>
      </c>
      <c r="E62" s="527" t="s">
        <v>67</v>
      </c>
      <c r="F62" s="528">
        <v>2103.48</v>
      </c>
      <c r="G62" s="510" t="s">
        <v>3027</v>
      </c>
      <c r="H62" s="510" t="s">
        <v>3028</v>
      </c>
      <c r="I62" s="527" t="s">
        <v>3029</v>
      </c>
      <c r="J62" s="529" t="s">
        <v>491</v>
      </c>
      <c r="K62" s="509">
        <v>44074</v>
      </c>
      <c r="L62" s="528">
        <v>173.81</v>
      </c>
    </row>
    <row r="63" spans="1:12" ht="56.25">
      <c r="A63" s="509">
        <v>44144</v>
      </c>
      <c r="B63" s="510" t="s">
        <v>3030</v>
      </c>
      <c r="C63" s="510" t="s">
        <v>60</v>
      </c>
      <c r="D63" s="527" t="s">
        <v>61</v>
      </c>
      <c r="E63" s="527" t="s">
        <v>67</v>
      </c>
      <c r="F63" s="528">
        <v>379.7</v>
      </c>
      <c r="G63" s="510" t="s">
        <v>3031</v>
      </c>
      <c r="H63" s="510" t="s">
        <v>3032</v>
      </c>
      <c r="I63" s="527" t="s">
        <v>3033</v>
      </c>
      <c r="J63" s="529" t="s">
        <v>491</v>
      </c>
      <c r="K63" s="509">
        <v>44144</v>
      </c>
      <c r="L63" s="528">
        <v>172.41</v>
      </c>
    </row>
    <row r="64" spans="1:12">
      <c r="A64" s="509">
        <v>44735</v>
      </c>
      <c r="B64" s="510" t="s">
        <v>3034</v>
      </c>
      <c r="C64" s="510" t="s">
        <v>60</v>
      </c>
      <c r="D64" s="527" t="s">
        <v>61</v>
      </c>
      <c r="E64" s="527" t="s">
        <v>67</v>
      </c>
      <c r="F64" s="528">
        <v>81.58</v>
      </c>
      <c r="G64" s="510" t="s">
        <v>3035</v>
      </c>
      <c r="H64" s="510" t="s">
        <v>60</v>
      </c>
      <c r="I64" s="527" t="s">
        <v>3036</v>
      </c>
      <c r="J64" s="529" t="s">
        <v>491</v>
      </c>
      <c r="K64" s="509">
        <v>44735</v>
      </c>
      <c r="L64" s="528">
        <v>171.64</v>
      </c>
    </row>
    <row r="65" spans="1:12">
      <c r="A65" s="509">
        <v>44337</v>
      </c>
      <c r="B65" s="510" t="s">
        <v>3037</v>
      </c>
      <c r="C65" s="510" t="s">
        <v>60</v>
      </c>
      <c r="D65" s="527" t="s">
        <v>61</v>
      </c>
      <c r="E65" s="527" t="s">
        <v>77</v>
      </c>
      <c r="F65" s="528">
        <v>1.28</v>
      </c>
      <c r="G65" s="510" t="s">
        <v>3038</v>
      </c>
      <c r="H65" s="510" t="s">
        <v>60</v>
      </c>
      <c r="I65" s="527" t="s">
        <v>3039</v>
      </c>
      <c r="J65" s="529" t="s">
        <v>491</v>
      </c>
      <c r="K65" s="509">
        <v>44337</v>
      </c>
      <c r="L65" s="528">
        <v>169.89</v>
      </c>
    </row>
    <row r="66" spans="1:12" ht="22.5">
      <c r="A66" s="509">
        <v>43910</v>
      </c>
      <c r="B66" s="510" t="s">
        <v>3040</v>
      </c>
      <c r="C66" s="510" t="s">
        <v>60</v>
      </c>
      <c r="D66" s="527" t="s">
        <v>61</v>
      </c>
      <c r="E66" s="527" t="s">
        <v>67</v>
      </c>
      <c r="F66" s="528">
        <v>1783.86</v>
      </c>
      <c r="G66" s="510" t="s">
        <v>3041</v>
      </c>
      <c r="H66" s="510" t="s">
        <v>3042</v>
      </c>
      <c r="I66" s="527" t="s">
        <v>3043</v>
      </c>
      <c r="J66" s="529" t="s">
        <v>491</v>
      </c>
      <c r="K66" s="509">
        <v>43910</v>
      </c>
      <c r="L66" s="528">
        <v>163.16</v>
      </c>
    </row>
    <row r="67" spans="1:12" ht="45">
      <c r="A67" s="509">
        <v>44070</v>
      </c>
      <c r="B67" s="510" t="s">
        <v>3044</v>
      </c>
      <c r="C67" s="510" t="s">
        <v>60</v>
      </c>
      <c r="D67" s="527" t="s">
        <v>61</v>
      </c>
      <c r="E67" s="527" t="s">
        <v>67</v>
      </c>
      <c r="F67" s="528">
        <v>32.96</v>
      </c>
      <c r="G67" s="510" t="s">
        <v>3045</v>
      </c>
      <c r="H67" s="510" t="s">
        <v>3046</v>
      </c>
      <c r="I67" s="527" t="s">
        <v>3047</v>
      </c>
      <c r="J67" s="529" t="s">
        <v>491</v>
      </c>
      <c r="K67" s="509">
        <v>44070</v>
      </c>
      <c r="L67" s="528">
        <v>160</v>
      </c>
    </row>
    <row r="68" spans="1:12" ht="33.75">
      <c r="A68" s="509">
        <v>44438</v>
      </c>
      <c r="B68" s="510" t="s">
        <v>3048</v>
      </c>
      <c r="C68" s="510" t="s">
        <v>60</v>
      </c>
      <c r="D68" s="527" t="s">
        <v>61</v>
      </c>
      <c r="E68" s="527" t="s">
        <v>67</v>
      </c>
      <c r="F68" s="528">
        <v>103.1</v>
      </c>
      <c r="G68" s="510" t="s">
        <v>3049</v>
      </c>
      <c r="H68" s="510" t="s">
        <v>3050</v>
      </c>
      <c r="I68" s="527" t="s">
        <v>3051</v>
      </c>
      <c r="J68" s="529" t="s">
        <v>491</v>
      </c>
      <c r="K68" s="509">
        <v>44438</v>
      </c>
      <c r="L68" s="528">
        <v>157.5</v>
      </c>
    </row>
    <row r="69" spans="1:12">
      <c r="A69" s="509">
        <v>44362</v>
      </c>
      <c r="B69" s="510" t="s">
        <v>3052</v>
      </c>
      <c r="C69" s="510" t="s">
        <v>60</v>
      </c>
      <c r="D69" s="527" t="s">
        <v>61</v>
      </c>
      <c r="E69" s="527" t="s">
        <v>67</v>
      </c>
      <c r="F69" s="528">
        <v>62.49</v>
      </c>
      <c r="G69" s="510" t="s">
        <v>3053</v>
      </c>
      <c r="H69" s="510" t="s">
        <v>60</v>
      </c>
      <c r="I69" s="527" t="s">
        <v>3054</v>
      </c>
      <c r="J69" s="529" t="s">
        <v>491</v>
      </c>
      <c r="K69" s="509">
        <v>44362</v>
      </c>
      <c r="L69" s="528">
        <v>157.35</v>
      </c>
    </row>
    <row r="70" spans="1:12">
      <c r="A70" s="509">
        <v>44505</v>
      </c>
      <c r="B70" s="510" t="s">
        <v>3055</v>
      </c>
      <c r="C70" s="510" t="s">
        <v>60</v>
      </c>
      <c r="D70" s="527" t="s">
        <v>61</v>
      </c>
      <c r="E70" s="527" t="s">
        <v>67</v>
      </c>
      <c r="F70" s="528">
        <v>275.05</v>
      </c>
      <c r="G70" s="510" t="s">
        <v>3056</v>
      </c>
      <c r="H70" s="510" t="s">
        <v>60</v>
      </c>
      <c r="I70" s="527" t="s">
        <v>3057</v>
      </c>
      <c r="J70" s="529" t="s">
        <v>491</v>
      </c>
      <c r="K70" s="509">
        <v>44505</v>
      </c>
      <c r="L70" s="528">
        <v>157.13999999999999</v>
      </c>
    </row>
    <row r="71" spans="1:12" ht="78.75">
      <c r="A71" s="509">
        <v>44873</v>
      </c>
      <c r="B71" s="510" t="s">
        <v>606</v>
      </c>
      <c r="C71" s="510" t="s">
        <v>607</v>
      </c>
      <c r="D71" s="527" t="s">
        <v>61</v>
      </c>
      <c r="E71" s="527" t="s">
        <v>77</v>
      </c>
      <c r="F71" s="528">
        <v>280.14999999999998</v>
      </c>
      <c r="G71" s="510" t="s">
        <v>608</v>
      </c>
      <c r="H71" s="510" t="s">
        <v>609</v>
      </c>
      <c r="I71" s="527" t="s">
        <v>610</v>
      </c>
      <c r="J71" s="529" t="s">
        <v>491</v>
      </c>
      <c r="K71" s="509">
        <v>44873</v>
      </c>
      <c r="L71" s="528">
        <v>157.04</v>
      </c>
    </row>
    <row r="72" spans="1:12">
      <c r="A72" s="509">
        <v>44739</v>
      </c>
      <c r="B72" s="510" t="s">
        <v>3058</v>
      </c>
      <c r="C72" s="510" t="s">
        <v>60</v>
      </c>
      <c r="D72" s="527" t="s">
        <v>61</v>
      </c>
      <c r="E72" s="527" t="s">
        <v>67</v>
      </c>
      <c r="F72" s="528">
        <v>707.11</v>
      </c>
      <c r="G72" s="510" t="s">
        <v>3059</v>
      </c>
      <c r="H72" s="510" t="s">
        <v>3060</v>
      </c>
      <c r="I72" s="527" t="s">
        <v>3061</v>
      </c>
      <c r="J72" s="529" t="s">
        <v>491</v>
      </c>
      <c r="K72" s="509">
        <v>44739</v>
      </c>
      <c r="L72" s="528">
        <v>156.81</v>
      </c>
    </row>
    <row r="73" spans="1:12">
      <c r="A73" s="509">
        <v>44453</v>
      </c>
      <c r="B73" s="510" t="s">
        <v>3062</v>
      </c>
      <c r="C73" s="510" t="s">
        <v>60</v>
      </c>
      <c r="D73" s="527" t="s">
        <v>61</v>
      </c>
      <c r="E73" s="527" t="s">
        <v>67</v>
      </c>
      <c r="F73" s="528">
        <v>149.43</v>
      </c>
      <c r="G73" s="510" t="s">
        <v>3063</v>
      </c>
      <c r="H73" s="510" t="s">
        <v>60</v>
      </c>
      <c r="I73" s="527" t="s">
        <v>3064</v>
      </c>
      <c r="J73" s="529" t="s">
        <v>491</v>
      </c>
      <c r="K73" s="509">
        <v>44453</v>
      </c>
      <c r="L73" s="528">
        <v>153.56</v>
      </c>
    </row>
    <row r="74" spans="1:12">
      <c r="A74" s="509">
        <v>44701</v>
      </c>
      <c r="B74" s="510" t="s">
        <v>3065</v>
      </c>
      <c r="C74" s="510" t="s">
        <v>60</v>
      </c>
      <c r="D74" s="527" t="s">
        <v>61</v>
      </c>
      <c r="E74" s="527" t="s">
        <v>67</v>
      </c>
      <c r="F74" s="528">
        <v>82.04</v>
      </c>
      <c r="G74" s="510" t="s">
        <v>3066</v>
      </c>
      <c r="H74" s="510" t="s">
        <v>60</v>
      </c>
      <c r="I74" s="527" t="s">
        <v>3067</v>
      </c>
      <c r="J74" s="529" t="s">
        <v>491</v>
      </c>
      <c r="K74" s="509">
        <v>44701</v>
      </c>
      <c r="L74" s="528">
        <v>152.81</v>
      </c>
    </row>
    <row r="75" spans="1:12" ht="112.5">
      <c r="A75" s="509">
        <v>44217</v>
      </c>
      <c r="B75" s="510" t="s">
        <v>3068</v>
      </c>
      <c r="C75" s="510" t="s">
        <v>60</v>
      </c>
      <c r="D75" s="527" t="s">
        <v>61</v>
      </c>
      <c r="E75" s="527" t="s">
        <v>67</v>
      </c>
      <c r="F75" s="528">
        <v>121</v>
      </c>
      <c r="G75" s="510" t="s">
        <v>3069</v>
      </c>
      <c r="H75" s="510" t="s">
        <v>3070</v>
      </c>
      <c r="I75" s="527" t="s">
        <v>3071</v>
      </c>
      <c r="J75" s="529" t="s">
        <v>491</v>
      </c>
      <c r="K75" s="509">
        <v>44217</v>
      </c>
      <c r="L75" s="528">
        <v>146.15</v>
      </c>
    </row>
    <row r="76" spans="1:12" ht="33.75">
      <c r="A76" s="509">
        <v>44803</v>
      </c>
      <c r="B76" s="510" t="s">
        <v>3072</v>
      </c>
      <c r="C76" s="510" t="s">
        <v>60</v>
      </c>
      <c r="D76" s="527" t="s">
        <v>61</v>
      </c>
      <c r="E76" s="527" t="s">
        <v>67</v>
      </c>
      <c r="F76" s="528">
        <v>54.55</v>
      </c>
      <c r="G76" s="510" t="s">
        <v>3073</v>
      </c>
      <c r="H76" s="510" t="s">
        <v>3074</v>
      </c>
      <c r="I76" s="527" t="s">
        <v>3075</v>
      </c>
      <c r="J76" s="529" t="s">
        <v>491</v>
      </c>
      <c r="K76" s="509">
        <v>44803</v>
      </c>
      <c r="L76" s="528">
        <v>144.44</v>
      </c>
    </row>
    <row r="77" spans="1:12">
      <c r="A77" s="509">
        <v>44158</v>
      </c>
      <c r="B77" s="510" t="s">
        <v>3076</v>
      </c>
      <c r="C77" s="510" t="s">
        <v>60</v>
      </c>
      <c r="D77" s="527" t="s">
        <v>61</v>
      </c>
      <c r="E77" s="527" t="s">
        <v>67</v>
      </c>
      <c r="F77" s="528">
        <v>336.31</v>
      </c>
      <c r="G77" s="510" t="s">
        <v>3077</v>
      </c>
      <c r="H77" s="510" t="s">
        <v>3078</v>
      </c>
      <c r="I77" s="527" t="s">
        <v>3079</v>
      </c>
      <c r="J77" s="529" t="s">
        <v>491</v>
      </c>
      <c r="K77" s="509">
        <v>44158</v>
      </c>
      <c r="L77" s="528">
        <v>144.27000000000001</v>
      </c>
    </row>
    <row r="78" spans="1:12">
      <c r="A78" s="509">
        <v>44914</v>
      </c>
      <c r="B78" s="510" t="s">
        <v>611</v>
      </c>
      <c r="C78" s="510" t="s">
        <v>612</v>
      </c>
      <c r="D78" s="527" t="s">
        <v>61</v>
      </c>
      <c r="E78" s="527" t="s">
        <v>77</v>
      </c>
      <c r="F78" s="528">
        <v>60.04</v>
      </c>
      <c r="G78" s="510" t="s">
        <v>613</v>
      </c>
      <c r="H78" s="510" t="s">
        <v>60</v>
      </c>
      <c r="I78" s="527" t="s">
        <v>614</v>
      </c>
      <c r="J78" s="529" t="s">
        <v>491</v>
      </c>
      <c r="K78" s="509">
        <v>44914</v>
      </c>
      <c r="L78" s="528">
        <v>142.11000000000001</v>
      </c>
    </row>
    <row r="79" spans="1:12">
      <c r="A79" s="509">
        <v>43955</v>
      </c>
      <c r="B79" s="510" t="s">
        <v>3080</v>
      </c>
      <c r="C79" s="510" t="s">
        <v>60</v>
      </c>
      <c r="D79" s="527" t="s">
        <v>61</v>
      </c>
      <c r="E79" s="527" t="s">
        <v>67</v>
      </c>
      <c r="F79" s="528">
        <v>678.18</v>
      </c>
      <c r="G79" s="510" t="s">
        <v>3081</v>
      </c>
      <c r="H79" s="510" t="s">
        <v>60</v>
      </c>
      <c r="I79" s="527" t="s">
        <v>3082</v>
      </c>
      <c r="J79" s="529" t="s">
        <v>491</v>
      </c>
      <c r="K79" s="509">
        <v>43955</v>
      </c>
      <c r="L79" s="528">
        <v>142.11000000000001</v>
      </c>
    </row>
    <row r="80" spans="1:12" ht="45">
      <c r="A80" s="509">
        <v>43948</v>
      </c>
      <c r="B80" s="510" t="s">
        <v>3083</v>
      </c>
      <c r="C80" s="510" t="s">
        <v>60</v>
      </c>
      <c r="D80" s="527" t="s">
        <v>61</v>
      </c>
      <c r="E80" s="527" t="s">
        <v>67</v>
      </c>
      <c r="F80" s="528">
        <v>5.88</v>
      </c>
      <c r="G80" s="510" t="s">
        <v>3084</v>
      </c>
      <c r="H80" s="510" t="s">
        <v>3085</v>
      </c>
      <c r="I80" s="527" t="s">
        <v>3086</v>
      </c>
      <c r="J80" s="529" t="s">
        <v>491</v>
      </c>
      <c r="K80" s="509">
        <v>43948</v>
      </c>
      <c r="L80" s="528">
        <v>140</v>
      </c>
    </row>
    <row r="81" spans="1:12">
      <c r="A81" s="509">
        <v>43952</v>
      </c>
      <c r="B81" s="510" t="s">
        <v>3087</v>
      </c>
      <c r="C81" s="510" t="s">
        <v>60</v>
      </c>
      <c r="D81" s="527" t="s">
        <v>61</v>
      </c>
      <c r="E81" s="527" t="s">
        <v>67</v>
      </c>
      <c r="F81" s="528">
        <v>35.32</v>
      </c>
      <c r="G81" s="510" t="s">
        <v>3088</v>
      </c>
      <c r="H81" s="510" t="s">
        <v>3089</v>
      </c>
      <c r="I81" s="527" t="s">
        <v>3090</v>
      </c>
      <c r="J81" s="529" t="s">
        <v>491</v>
      </c>
      <c r="K81" s="509">
        <v>43952</v>
      </c>
      <c r="L81" s="528">
        <v>137.22999999999999</v>
      </c>
    </row>
    <row r="82" spans="1:12">
      <c r="A82" s="509">
        <v>44616</v>
      </c>
      <c r="B82" s="510" t="s">
        <v>3091</v>
      </c>
      <c r="C82" s="510" t="s">
        <v>60</v>
      </c>
      <c r="D82" s="527" t="s">
        <v>61</v>
      </c>
      <c r="E82" s="527" t="s">
        <v>67</v>
      </c>
      <c r="F82" s="528">
        <v>95.34</v>
      </c>
      <c r="G82" s="510" t="s">
        <v>3092</v>
      </c>
      <c r="H82" s="510" t="s">
        <v>3093</v>
      </c>
      <c r="I82" s="527" t="s">
        <v>3094</v>
      </c>
      <c r="J82" s="529" t="s">
        <v>491</v>
      </c>
      <c r="K82" s="509">
        <v>44616</v>
      </c>
      <c r="L82" s="528">
        <v>135.59</v>
      </c>
    </row>
    <row r="83" spans="1:12">
      <c r="A83" s="509">
        <v>44536</v>
      </c>
      <c r="B83" s="510" t="s">
        <v>3095</v>
      </c>
      <c r="C83" s="510" t="s">
        <v>60</v>
      </c>
      <c r="D83" s="527" t="s">
        <v>61</v>
      </c>
      <c r="E83" s="527" t="s">
        <v>67</v>
      </c>
      <c r="F83" s="528">
        <v>742.98</v>
      </c>
      <c r="G83" s="510" t="s">
        <v>3096</v>
      </c>
      <c r="H83" s="510" t="s">
        <v>60</v>
      </c>
      <c r="I83" s="527" t="s">
        <v>3097</v>
      </c>
      <c r="J83" s="529" t="s">
        <v>491</v>
      </c>
      <c r="K83" s="509">
        <v>44536</v>
      </c>
      <c r="L83" s="528">
        <v>135.37</v>
      </c>
    </row>
    <row r="84" spans="1:12">
      <c r="A84" s="509">
        <v>44662</v>
      </c>
      <c r="B84" s="510" t="s">
        <v>3098</v>
      </c>
      <c r="C84" s="510" t="s">
        <v>60</v>
      </c>
      <c r="D84" s="527" t="s">
        <v>61</v>
      </c>
      <c r="E84" s="527" t="s">
        <v>67</v>
      </c>
      <c r="F84" s="528">
        <v>56.31</v>
      </c>
      <c r="G84" s="510" t="s">
        <v>3099</v>
      </c>
      <c r="H84" s="510" t="s">
        <v>3100</v>
      </c>
      <c r="I84" s="527" t="s">
        <v>3101</v>
      </c>
      <c r="J84" s="529" t="s">
        <v>491</v>
      </c>
      <c r="K84" s="509">
        <v>44662</v>
      </c>
      <c r="L84" s="528">
        <v>134.9</v>
      </c>
    </row>
    <row r="85" spans="1:12">
      <c r="A85" s="509">
        <v>44252</v>
      </c>
      <c r="B85" s="510" t="s">
        <v>3102</v>
      </c>
      <c r="C85" s="510" t="s">
        <v>60</v>
      </c>
      <c r="D85" s="527" t="s">
        <v>61</v>
      </c>
      <c r="E85" s="527" t="s">
        <v>67</v>
      </c>
      <c r="F85" s="528">
        <v>1813.14</v>
      </c>
      <c r="G85" s="510" t="s">
        <v>3103</v>
      </c>
      <c r="H85" s="510" t="s">
        <v>60</v>
      </c>
      <c r="I85" s="527" t="s">
        <v>3104</v>
      </c>
      <c r="J85" s="529" t="s">
        <v>491</v>
      </c>
      <c r="K85" s="509">
        <v>44252</v>
      </c>
      <c r="L85" s="528">
        <v>134.1</v>
      </c>
    </row>
    <row r="86" spans="1:12">
      <c r="A86" s="509">
        <v>44347</v>
      </c>
      <c r="B86" s="510" t="s">
        <v>3105</v>
      </c>
      <c r="C86" s="510" t="s">
        <v>60</v>
      </c>
      <c r="D86" s="527" t="s">
        <v>61</v>
      </c>
      <c r="E86" s="527" t="s">
        <v>67</v>
      </c>
      <c r="F86" s="528">
        <v>631.04999999999995</v>
      </c>
      <c r="G86" s="510" t="s">
        <v>3106</v>
      </c>
      <c r="H86" s="510" t="s">
        <v>3107</v>
      </c>
      <c r="I86" s="527" t="s">
        <v>3108</v>
      </c>
      <c r="J86" s="529" t="s">
        <v>491</v>
      </c>
      <c r="K86" s="509">
        <v>44347</v>
      </c>
      <c r="L86" s="528">
        <v>133.66999999999999</v>
      </c>
    </row>
    <row r="87" spans="1:12">
      <c r="A87" s="509">
        <v>43956</v>
      </c>
      <c r="B87" s="510" t="s">
        <v>3109</v>
      </c>
      <c r="C87" s="510" t="s">
        <v>60</v>
      </c>
      <c r="D87" s="527" t="s">
        <v>61</v>
      </c>
      <c r="E87" s="527" t="s">
        <v>67</v>
      </c>
      <c r="F87" s="528">
        <v>1771.52</v>
      </c>
      <c r="G87" s="510" t="s">
        <v>2938</v>
      </c>
      <c r="H87" s="510" t="s">
        <v>60</v>
      </c>
      <c r="I87" s="527" t="s">
        <v>3110</v>
      </c>
      <c r="J87" s="529" t="s">
        <v>491</v>
      </c>
      <c r="K87" s="509">
        <v>43956</v>
      </c>
      <c r="L87" s="528">
        <v>131.96</v>
      </c>
    </row>
    <row r="88" spans="1:12">
      <c r="A88" s="509">
        <v>44662</v>
      </c>
      <c r="B88" s="510" t="s">
        <v>3111</v>
      </c>
      <c r="C88" s="510" t="s">
        <v>60</v>
      </c>
      <c r="D88" s="527" t="s">
        <v>61</v>
      </c>
      <c r="E88" s="527" t="s">
        <v>67</v>
      </c>
      <c r="F88" s="528">
        <v>124.54</v>
      </c>
      <c r="G88" s="510" t="s">
        <v>3112</v>
      </c>
      <c r="H88" s="510" t="s">
        <v>60</v>
      </c>
      <c r="I88" s="527" t="s">
        <v>3113</v>
      </c>
      <c r="J88" s="529" t="s">
        <v>491</v>
      </c>
      <c r="K88" s="509">
        <v>44662</v>
      </c>
      <c r="L88" s="528">
        <v>131.11000000000001</v>
      </c>
    </row>
    <row r="89" spans="1:12">
      <c r="A89" s="509">
        <v>44865</v>
      </c>
      <c r="B89" s="510" t="s">
        <v>615</v>
      </c>
      <c r="C89" s="510" t="s">
        <v>616</v>
      </c>
      <c r="D89" s="527" t="s">
        <v>61</v>
      </c>
      <c r="E89" s="527" t="s">
        <v>77</v>
      </c>
      <c r="F89" s="528">
        <v>60.1</v>
      </c>
      <c r="G89" s="510" t="s">
        <v>617</v>
      </c>
      <c r="H89" s="510" t="s">
        <v>60</v>
      </c>
      <c r="I89" s="527" t="s">
        <v>618</v>
      </c>
      <c r="J89" s="529" t="s">
        <v>491</v>
      </c>
      <c r="K89" s="509">
        <v>44865</v>
      </c>
      <c r="L89" s="528">
        <v>130.77000000000001</v>
      </c>
    </row>
    <row r="90" spans="1:12">
      <c r="A90" s="509">
        <v>44088</v>
      </c>
      <c r="B90" s="510" t="s">
        <v>3114</v>
      </c>
      <c r="C90" s="510" t="s">
        <v>60</v>
      </c>
      <c r="D90" s="527" t="s">
        <v>61</v>
      </c>
      <c r="E90" s="527" t="s">
        <v>67</v>
      </c>
      <c r="F90" s="528">
        <v>15</v>
      </c>
      <c r="G90" s="510" t="s">
        <v>3115</v>
      </c>
      <c r="H90" s="510" t="s">
        <v>60</v>
      </c>
      <c r="I90" s="527" t="s">
        <v>3116</v>
      </c>
      <c r="J90" s="529" t="s">
        <v>491</v>
      </c>
      <c r="K90" s="509">
        <v>44088</v>
      </c>
      <c r="L90" s="528">
        <v>130.43</v>
      </c>
    </row>
    <row r="91" spans="1:12">
      <c r="A91" s="509">
        <v>44083</v>
      </c>
      <c r="B91" s="510" t="s">
        <v>3117</v>
      </c>
      <c r="C91" s="510" t="s">
        <v>60</v>
      </c>
      <c r="D91" s="527" t="s">
        <v>61</v>
      </c>
      <c r="E91" s="527" t="s">
        <v>67</v>
      </c>
      <c r="F91" s="528">
        <v>852.75</v>
      </c>
      <c r="G91" s="510" t="s">
        <v>3118</v>
      </c>
      <c r="H91" s="510" t="s">
        <v>60</v>
      </c>
      <c r="I91" s="527" t="s">
        <v>3119</v>
      </c>
      <c r="J91" s="529" t="s">
        <v>491</v>
      </c>
      <c r="K91" s="509">
        <v>44083</v>
      </c>
      <c r="L91" s="528">
        <v>130.1</v>
      </c>
    </row>
    <row r="92" spans="1:12">
      <c r="A92" s="509">
        <v>44140</v>
      </c>
      <c r="B92" s="510" t="s">
        <v>619</v>
      </c>
      <c r="C92" s="510" t="s">
        <v>620</v>
      </c>
      <c r="D92" s="527" t="s">
        <v>61</v>
      </c>
      <c r="E92" s="527" t="s">
        <v>67</v>
      </c>
      <c r="F92" s="528">
        <v>35.090000000000003</v>
      </c>
      <c r="G92" s="510" t="s">
        <v>60</v>
      </c>
      <c r="H92" s="510" t="s">
        <v>621</v>
      </c>
      <c r="I92" s="527" t="s">
        <v>622</v>
      </c>
      <c r="J92" s="529" t="s">
        <v>491</v>
      </c>
      <c r="K92" s="509">
        <v>44140</v>
      </c>
      <c r="L92" s="528">
        <v>129.68</v>
      </c>
    </row>
    <row r="93" spans="1:12" ht="22.5">
      <c r="A93" s="509">
        <v>44911</v>
      </c>
      <c r="B93" s="510" t="s">
        <v>623</v>
      </c>
      <c r="C93" s="510" t="s">
        <v>624</v>
      </c>
      <c r="D93" s="527" t="s">
        <v>61</v>
      </c>
      <c r="E93" s="527" t="s">
        <v>77</v>
      </c>
      <c r="F93" s="528">
        <v>6575.4</v>
      </c>
      <c r="G93" s="510" t="s">
        <v>625</v>
      </c>
      <c r="H93" s="510" t="s">
        <v>60</v>
      </c>
      <c r="I93" s="527" t="s">
        <v>626</v>
      </c>
      <c r="J93" s="529" t="s">
        <v>491</v>
      </c>
      <c r="K93" s="509">
        <v>44911</v>
      </c>
      <c r="L93" s="528">
        <v>129.44</v>
      </c>
    </row>
    <row r="94" spans="1:12" ht="22.5">
      <c r="A94" s="509">
        <v>43907</v>
      </c>
      <c r="B94" s="510" t="s">
        <v>3120</v>
      </c>
      <c r="C94" s="510" t="s">
        <v>60</v>
      </c>
      <c r="D94" s="527" t="s">
        <v>61</v>
      </c>
      <c r="E94" s="527" t="s">
        <v>67</v>
      </c>
      <c r="F94" s="528">
        <v>35.71</v>
      </c>
      <c r="G94" s="510" t="s">
        <v>3121</v>
      </c>
      <c r="H94" s="510" t="s">
        <v>3122</v>
      </c>
      <c r="I94" s="527" t="s">
        <v>3123</v>
      </c>
      <c r="J94" s="529" t="s">
        <v>491</v>
      </c>
      <c r="K94" s="509">
        <v>43907</v>
      </c>
      <c r="L94" s="528">
        <v>128.81</v>
      </c>
    </row>
    <row r="95" spans="1:12" ht="22.5">
      <c r="A95" s="509">
        <v>44523</v>
      </c>
      <c r="B95" s="510" t="s">
        <v>3124</v>
      </c>
      <c r="C95" s="510" t="s">
        <v>60</v>
      </c>
      <c r="D95" s="527" t="s">
        <v>61</v>
      </c>
      <c r="E95" s="527" t="s">
        <v>67</v>
      </c>
      <c r="F95" s="528">
        <v>50.81</v>
      </c>
      <c r="G95" s="510" t="s">
        <v>3125</v>
      </c>
      <c r="H95" s="510" t="s">
        <v>3126</v>
      </c>
      <c r="I95" s="527" t="s">
        <v>3127</v>
      </c>
      <c r="J95" s="529" t="s">
        <v>491</v>
      </c>
      <c r="K95" s="509">
        <v>44523</v>
      </c>
      <c r="L95" s="528">
        <v>128.57</v>
      </c>
    </row>
    <row r="96" spans="1:12">
      <c r="A96" s="509">
        <v>44707</v>
      </c>
      <c r="B96" s="510" t="s">
        <v>3128</v>
      </c>
      <c r="C96" s="510" t="s">
        <v>60</v>
      </c>
      <c r="D96" s="527" t="s">
        <v>61</v>
      </c>
      <c r="E96" s="527" t="s">
        <v>67</v>
      </c>
      <c r="F96" s="528">
        <v>61.99</v>
      </c>
      <c r="G96" s="510" t="s">
        <v>3129</v>
      </c>
      <c r="H96" s="510" t="s">
        <v>60</v>
      </c>
      <c r="I96" s="527" t="s">
        <v>3130</v>
      </c>
      <c r="J96" s="529" t="s">
        <v>491</v>
      </c>
      <c r="K96" s="509">
        <v>44707</v>
      </c>
      <c r="L96" s="528">
        <v>128.49</v>
      </c>
    </row>
    <row r="97" spans="1:12">
      <c r="A97" s="509">
        <v>44834</v>
      </c>
      <c r="B97" s="510" t="s">
        <v>627</v>
      </c>
      <c r="C97" s="510" t="s">
        <v>628</v>
      </c>
      <c r="D97" s="527" t="s">
        <v>61</v>
      </c>
      <c r="E97" s="527" t="s">
        <v>77</v>
      </c>
      <c r="F97" s="528">
        <v>41.06</v>
      </c>
      <c r="G97" s="510" t="s">
        <v>629</v>
      </c>
      <c r="H97" s="510" t="s">
        <v>60</v>
      </c>
      <c r="I97" s="527" t="s">
        <v>630</v>
      </c>
      <c r="J97" s="529" t="s">
        <v>491</v>
      </c>
      <c r="K97" s="509">
        <v>44834</v>
      </c>
      <c r="L97" s="528">
        <v>127.55</v>
      </c>
    </row>
    <row r="98" spans="1:12">
      <c r="A98" s="509">
        <v>44028</v>
      </c>
      <c r="B98" s="510" t="s">
        <v>3131</v>
      </c>
      <c r="C98" s="510" t="s">
        <v>60</v>
      </c>
      <c r="D98" s="527" t="s">
        <v>61</v>
      </c>
      <c r="E98" s="527" t="s">
        <v>67</v>
      </c>
      <c r="F98" s="528">
        <v>331.37</v>
      </c>
      <c r="G98" s="510" t="s">
        <v>3132</v>
      </c>
      <c r="H98" s="510" t="s">
        <v>60</v>
      </c>
      <c r="I98" s="527" t="s">
        <v>3133</v>
      </c>
      <c r="J98" s="529" t="s">
        <v>491</v>
      </c>
      <c r="K98" s="509">
        <v>44028</v>
      </c>
      <c r="L98" s="528">
        <v>127.27</v>
      </c>
    </row>
    <row r="99" spans="1:12" ht="22.5">
      <c r="A99" s="509">
        <v>44833</v>
      </c>
      <c r="B99" s="510" t="s">
        <v>3134</v>
      </c>
      <c r="C99" s="510" t="s">
        <v>60</v>
      </c>
      <c r="D99" s="527" t="s">
        <v>61</v>
      </c>
      <c r="E99" s="527" t="s">
        <v>67</v>
      </c>
      <c r="F99" s="528">
        <v>265</v>
      </c>
      <c r="G99" s="510" t="s">
        <v>3135</v>
      </c>
      <c r="H99" s="510" t="s">
        <v>3136</v>
      </c>
      <c r="I99" s="527" t="s">
        <v>3137</v>
      </c>
      <c r="J99" s="529" t="s">
        <v>491</v>
      </c>
      <c r="K99" s="509">
        <v>44833</v>
      </c>
      <c r="L99" s="528">
        <v>126.39</v>
      </c>
    </row>
    <row r="100" spans="1:12" ht="90">
      <c r="A100" s="509">
        <v>44183</v>
      </c>
      <c r="B100" s="510" t="s">
        <v>3138</v>
      </c>
      <c r="C100" s="510" t="s">
        <v>60</v>
      </c>
      <c r="D100" s="527" t="s">
        <v>61</v>
      </c>
      <c r="E100" s="527" t="s">
        <v>67</v>
      </c>
      <c r="F100" s="528">
        <v>1920.61</v>
      </c>
      <c r="G100" s="510" t="s">
        <v>3139</v>
      </c>
      <c r="H100" s="510" t="s">
        <v>3140</v>
      </c>
      <c r="I100" s="527" t="s">
        <v>3141</v>
      </c>
      <c r="J100" s="529" t="s">
        <v>491</v>
      </c>
      <c r="K100" s="509">
        <v>44183</v>
      </c>
      <c r="L100" s="528">
        <v>126.06</v>
      </c>
    </row>
    <row r="101" spans="1:12" ht="22.5">
      <c r="A101" s="509">
        <v>43931</v>
      </c>
      <c r="B101" s="510" t="s">
        <v>631</v>
      </c>
      <c r="C101" s="510" t="s">
        <v>632</v>
      </c>
      <c r="D101" s="527" t="s">
        <v>61</v>
      </c>
      <c r="E101" s="527" t="s">
        <v>77</v>
      </c>
      <c r="F101" s="528">
        <v>303.83</v>
      </c>
      <c r="G101" s="510" t="s">
        <v>633</v>
      </c>
      <c r="H101" s="510" t="s">
        <v>60</v>
      </c>
      <c r="I101" s="527" t="s">
        <v>634</v>
      </c>
      <c r="J101" s="529" t="s">
        <v>491</v>
      </c>
      <c r="K101" s="509">
        <v>43931</v>
      </c>
      <c r="L101" s="528">
        <v>124.61</v>
      </c>
    </row>
    <row r="102" spans="1:12">
      <c r="A102" s="509">
        <v>44748</v>
      </c>
      <c r="B102" s="510" t="s">
        <v>635</v>
      </c>
      <c r="C102" s="510" t="s">
        <v>636</v>
      </c>
      <c r="D102" s="527" t="s">
        <v>61</v>
      </c>
      <c r="E102" s="527" t="s">
        <v>77</v>
      </c>
      <c r="F102" s="528">
        <v>988</v>
      </c>
      <c r="G102" s="510" t="s">
        <v>637</v>
      </c>
      <c r="H102" s="510" t="s">
        <v>638</v>
      </c>
      <c r="I102" s="527" t="s">
        <v>639</v>
      </c>
      <c r="J102" s="529" t="s">
        <v>491</v>
      </c>
      <c r="K102" s="509">
        <v>44748</v>
      </c>
      <c r="L102" s="528">
        <v>124.55</v>
      </c>
    </row>
    <row r="103" spans="1:12">
      <c r="A103" s="509">
        <v>44726</v>
      </c>
      <c r="B103" s="510" t="s">
        <v>180</v>
      </c>
      <c r="C103" s="510" t="s">
        <v>60</v>
      </c>
      <c r="D103" s="527" t="s">
        <v>61</v>
      </c>
      <c r="E103" s="527" t="s">
        <v>67</v>
      </c>
      <c r="F103" s="528">
        <v>27.3</v>
      </c>
      <c r="G103" s="510" t="s">
        <v>181</v>
      </c>
      <c r="H103" s="510" t="s">
        <v>60</v>
      </c>
      <c r="I103" s="527" t="s">
        <v>182</v>
      </c>
      <c r="J103" s="529" t="s">
        <v>491</v>
      </c>
      <c r="K103" s="509">
        <v>44726</v>
      </c>
      <c r="L103" s="528">
        <v>124.52</v>
      </c>
    </row>
    <row r="104" spans="1:12" ht="22.5">
      <c r="A104" s="509">
        <v>44018</v>
      </c>
      <c r="B104" s="510" t="s">
        <v>640</v>
      </c>
      <c r="C104" s="510" t="s">
        <v>641</v>
      </c>
      <c r="D104" s="527" t="s">
        <v>61</v>
      </c>
      <c r="E104" s="527" t="s">
        <v>67</v>
      </c>
      <c r="F104" s="528">
        <v>31.5</v>
      </c>
      <c r="G104" s="510" t="s">
        <v>642</v>
      </c>
      <c r="H104" s="510" t="s">
        <v>643</v>
      </c>
      <c r="I104" s="527" t="s">
        <v>644</v>
      </c>
      <c r="J104" s="529" t="s">
        <v>491</v>
      </c>
      <c r="K104" s="509">
        <v>44018</v>
      </c>
      <c r="L104" s="528">
        <v>124.14</v>
      </c>
    </row>
    <row r="105" spans="1:12" ht="101.25">
      <c r="A105" s="509">
        <v>44000</v>
      </c>
      <c r="B105" s="510" t="s">
        <v>3142</v>
      </c>
      <c r="C105" s="510" t="s">
        <v>60</v>
      </c>
      <c r="D105" s="527" t="s">
        <v>61</v>
      </c>
      <c r="E105" s="527" t="s">
        <v>67</v>
      </c>
      <c r="F105" s="528">
        <v>471.63</v>
      </c>
      <c r="G105" s="510" t="s">
        <v>3143</v>
      </c>
      <c r="H105" s="510" t="s">
        <v>3144</v>
      </c>
      <c r="I105" s="527" t="s">
        <v>3145</v>
      </c>
      <c r="J105" s="529" t="s">
        <v>491</v>
      </c>
      <c r="K105" s="509">
        <v>44000</v>
      </c>
      <c r="L105" s="528">
        <v>123.96</v>
      </c>
    </row>
    <row r="106" spans="1:12">
      <c r="A106" s="509">
        <v>44839</v>
      </c>
      <c r="B106" s="510" t="s">
        <v>645</v>
      </c>
      <c r="C106" s="510" t="s">
        <v>646</v>
      </c>
      <c r="D106" s="527" t="s">
        <v>61</v>
      </c>
      <c r="E106" s="527" t="s">
        <v>77</v>
      </c>
      <c r="F106" s="528">
        <v>497.34</v>
      </c>
      <c r="G106" s="510" t="s">
        <v>647</v>
      </c>
      <c r="H106" s="510" t="s">
        <v>648</v>
      </c>
      <c r="I106" s="527" t="s">
        <v>649</v>
      </c>
      <c r="J106" s="529" t="s">
        <v>491</v>
      </c>
      <c r="K106" s="509">
        <v>44839</v>
      </c>
      <c r="L106" s="528">
        <v>123.88</v>
      </c>
    </row>
    <row r="107" spans="1:12" ht="22.5">
      <c r="A107" s="509">
        <v>44680</v>
      </c>
      <c r="B107" s="510" t="s">
        <v>3146</v>
      </c>
      <c r="C107" s="510" t="s">
        <v>60</v>
      </c>
      <c r="D107" s="527" t="s">
        <v>61</v>
      </c>
      <c r="E107" s="527" t="s">
        <v>67</v>
      </c>
      <c r="F107" s="528">
        <v>428.54</v>
      </c>
      <c r="G107" s="510" t="s">
        <v>3147</v>
      </c>
      <c r="H107" s="510" t="s">
        <v>3148</v>
      </c>
      <c r="I107" s="527" t="s">
        <v>3149</v>
      </c>
      <c r="J107" s="529" t="s">
        <v>491</v>
      </c>
      <c r="K107" s="509">
        <v>44680</v>
      </c>
      <c r="L107" s="528">
        <v>122.61</v>
      </c>
    </row>
    <row r="108" spans="1:12" ht="56.25">
      <c r="A108" s="509">
        <v>44715</v>
      </c>
      <c r="B108" s="510" t="s">
        <v>3150</v>
      </c>
      <c r="C108" s="510" t="s">
        <v>60</v>
      </c>
      <c r="D108" s="527" t="s">
        <v>61</v>
      </c>
      <c r="E108" s="527" t="s">
        <v>67</v>
      </c>
      <c r="F108" s="528">
        <v>3975.8</v>
      </c>
      <c r="G108" s="510" t="s">
        <v>3151</v>
      </c>
      <c r="H108" s="510" t="s">
        <v>3152</v>
      </c>
      <c r="I108" s="527" t="s">
        <v>3153</v>
      </c>
      <c r="J108" s="529" t="s">
        <v>491</v>
      </c>
      <c r="K108" s="509">
        <v>44715</v>
      </c>
      <c r="L108" s="528">
        <v>122.48</v>
      </c>
    </row>
    <row r="109" spans="1:12" ht="90">
      <c r="A109" s="509">
        <v>44445</v>
      </c>
      <c r="B109" s="510" t="s">
        <v>650</v>
      </c>
      <c r="C109" s="510" t="s">
        <v>651</v>
      </c>
      <c r="D109" s="527" t="s">
        <v>61</v>
      </c>
      <c r="E109" s="527" t="s">
        <v>67</v>
      </c>
      <c r="F109" s="528">
        <v>1663.95</v>
      </c>
      <c r="G109" s="510" t="s">
        <v>652</v>
      </c>
      <c r="H109" s="510" t="s">
        <v>653</v>
      </c>
      <c r="I109" s="527" t="s">
        <v>654</v>
      </c>
      <c r="J109" s="529" t="s">
        <v>491</v>
      </c>
      <c r="K109" s="509">
        <v>44445</v>
      </c>
      <c r="L109" s="528">
        <v>122.13</v>
      </c>
    </row>
    <row r="110" spans="1:12" ht="67.5">
      <c r="A110" s="509">
        <v>44852</v>
      </c>
      <c r="B110" s="510" t="s">
        <v>3154</v>
      </c>
      <c r="C110" s="510" t="s">
        <v>60</v>
      </c>
      <c r="D110" s="527" t="s">
        <v>61</v>
      </c>
      <c r="E110" s="527" t="s">
        <v>67</v>
      </c>
      <c r="F110" s="528">
        <v>624.47</v>
      </c>
      <c r="G110" s="510" t="s">
        <v>3155</v>
      </c>
      <c r="H110" s="510" t="s">
        <v>3156</v>
      </c>
      <c r="I110" s="527" t="s">
        <v>3157</v>
      </c>
      <c r="J110" s="529" t="s">
        <v>491</v>
      </c>
      <c r="K110" s="509">
        <v>44852</v>
      </c>
      <c r="L110" s="528">
        <v>121.11</v>
      </c>
    </row>
    <row r="111" spans="1:12">
      <c r="A111" s="509">
        <v>44734</v>
      </c>
      <c r="B111" s="510" t="s">
        <v>3158</v>
      </c>
      <c r="C111" s="510" t="s">
        <v>60</v>
      </c>
      <c r="D111" s="527" t="s">
        <v>61</v>
      </c>
      <c r="E111" s="527" t="s">
        <v>67</v>
      </c>
      <c r="F111" s="528">
        <v>132.81</v>
      </c>
      <c r="G111" s="510" t="s">
        <v>3159</v>
      </c>
      <c r="H111" s="510" t="s">
        <v>60</v>
      </c>
      <c r="I111" s="527" t="s">
        <v>3160</v>
      </c>
      <c r="J111" s="529" t="s">
        <v>491</v>
      </c>
      <c r="K111" s="509">
        <v>44734</v>
      </c>
      <c r="L111" s="528">
        <v>120.95</v>
      </c>
    </row>
    <row r="112" spans="1:12">
      <c r="A112" s="509">
        <v>44433</v>
      </c>
      <c r="B112" s="510" t="s">
        <v>655</v>
      </c>
      <c r="C112" s="510" t="s">
        <v>656</v>
      </c>
      <c r="D112" s="527" t="s">
        <v>61</v>
      </c>
      <c r="E112" s="527" t="s">
        <v>67</v>
      </c>
      <c r="F112" s="528">
        <v>14.65</v>
      </c>
      <c r="G112" s="510" t="s">
        <v>60</v>
      </c>
      <c r="H112" s="510" t="s">
        <v>60</v>
      </c>
      <c r="I112" s="527" t="s">
        <v>657</v>
      </c>
      <c r="J112" s="529" t="s">
        <v>491</v>
      </c>
      <c r="K112" s="509">
        <v>44433</v>
      </c>
      <c r="L112" s="528">
        <v>120.86</v>
      </c>
    </row>
    <row r="113" spans="1:12">
      <c r="A113" s="509">
        <v>44262</v>
      </c>
      <c r="B113" s="510" t="s">
        <v>3161</v>
      </c>
      <c r="C113" s="510" t="s">
        <v>60</v>
      </c>
      <c r="D113" s="527" t="s">
        <v>61</v>
      </c>
      <c r="E113" s="527" t="s">
        <v>67</v>
      </c>
      <c r="F113" s="528">
        <v>93.74</v>
      </c>
      <c r="G113" s="510" t="s">
        <v>3162</v>
      </c>
      <c r="H113" s="510" t="s">
        <v>60</v>
      </c>
      <c r="I113" s="527" t="s">
        <v>3163</v>
      </c>
      <c r="J113" s="529" t="s">
        <v>491</v>
      </c>
      <c r="K113" s="509">
        <v>44262</v>
      </c>
      <c r="L113" s="528">
        <v>120.8</v>
      </c>
    </row>
    <row r="114" spans="1:12">
      <c r="A114" s="509">
        <v>44481</v>
      </c>
      <c r="B114" s="510" t="s">
        <v>3164</v>
      </c>
      <c r="C114" s="510" t="s">
        <v>60</v>
      </c>
      <c r="D114" s="527" t="s">
        <v>61</v>
      </c>
      <c r="E114" s="527" t="s">
        <v>67</v>
      </c>
      <c r="F114" s="528">
        <v>2528.3000000000002</v>
      </c>
      <c r="G114" s="510" t="s">
        <v>3165</v>
      </c>
      <c r="H114" s="510" t="s">
        <v>60</v>
      </c>
      <c r="I114" s="527" t="s">
        <v>3166</v>
      </c>
      <c r="J114" s="529" t="s">
        <v>491</v>
      </c>
      <c r="K114" s="509">
        <v>44481</v>
      </c>
      <c r="L114" s="528">
        <v>120.08</v>
      </c>
    </row>
    <row r="115" spans="1:12">
      <c r="A115" s="509">
        <v>44313</v>
      </c>
      <c r="B115" s="510" t="s">
        <v>658</v>
      </c>
      <c r="C115" s="510" t="s">
        <v>659</v>
      </c>
      <c r="D115" s="527" t="s">
        <v>61</v>
      </c>
      <c r="E115" s="527" t="s">
        <v>67</v>
      </c>
      <c r="F115" s="528">
        <v>26.63</v>
      </c>
      <c r="G115" s="510" t="s">
        <v>60</v>
      </c>
      <c r="H115" s="510" t="s">
        <v>660</v>
      </c>
      <c r="I115" s="527" t="s">
        <v>661</v>
      </c>
      <c r="J115" s="529" t="s">
        <v>491</v>
      </c>
      <c r="K115" s="509">
        <v>44313</v>
      </c>
      <c r="L115" s="528">
        <v>119.47</v>
      </c>
    </row>
    <row r="116" spans="1:12" ht="22.5">
      <c r="A116" s="509">
        <v>44322</v>
      </c>
      <c r="B116" s="510" t="s">
        <v>662</v>
      </c>
      <c r="C116" s="510" t="s">
        <v>663</v>
      </c>
      <c r="D116" s="527" t="s">
        <v>61</v>
      </c>
      <c r="E116" s="527" t="s">
        <v>77</v>
      </c>
      <c r="F116" s="528">
        <v>36.92</v>
      </c>
      <c r="G116" s="510" t="s">
        <v>664</v>
      </c>
      <c r="H116" s="510" t="s">
        <v>665</v>
      </c>
      <c r="I116" s="527" t="s">
        <v>666</v>
      </c>
      <c r="J116" s="529" t="s">
        <v>491</v>
      </c>
      <c r="K116" s="509">
        <v>44322</v>
      </c>
      <c r="L116" s="528">
        <v>119.08</v>
      </c>
    </row>
    <row r="117" spans="1:12" ht="22.5">
      <c r="A117" s="509">
        <v>44736</v>
      </c>
      <c r="B117" s="510" t="s">
        <v>3167</v>
      </c>
      <c r="C117" s="510" t="s">
        <v>60</v>
      </c>
      <c r="D117" s="527" t="s">
        <v>61</v>
      </c>
      <c r="E117" s="527" t="s">
        <v>67</v>
      </c>
      <c r="F117" s="528">
        <v>473.31</v>
      </c>
      <c r="G117" s="510" t="s">
        <v>3168</v>
      </c>
      <c r="H117" s="510" t="s">
        <v>3169</v>
      </c>
      <c r="I117" s="527" t="s">
        <v>3170</v>
      </c>
      <c r="J117" s="529" t="s">
        <v>491</v>
      </c>
      <c r="K117" s="509">
        <v>44736</v>
      </c>
      <c r="L117" s="528">
        <v>117.56</v>
      </c>
    </row>
    <row r="118" spans="1:12">
      <c r="A118" s="509">
        <v>44704</v>
      </c>
      <c r="B118" s="510" t="s">
        <v>3171</v>
      </c>
      <c r="C118" s="510" t="s">
        <v>60</v>
      </c>
      <c r="D118" s="527" t="s">
        <v>61</v>
      </c>
      <c r="E118" s="527" t="s">
        <v>67</v>
      </c>
      <c r="F118" s="528">
        <v>17.440000000000001</v>
      </c>
      <c r="G118" s="510" t="s">
        <v>3172</v>
      </c>
      <c r="H118" s="510" t="s">
        <v>3173</v>
      </c>
      <c r="I118" s="527" t="s">
        <v>3174</v>
      </c>
      <c r="J118" s="529" t="s">
        <v>491</v>
      </c>
      <c r="K118" s="509">
        <v>44704</v>
      </c>
      <c r="L118" s="528">
        <v>115.89</v>
      </c>
    </row>
    <row r="119" spans="1:12" ht="33.75">
      <c r="A119" s="509">
        <v>44777</v>
      </c>
      <c r="B119" s="510" t="s">
        <v>3175</v>
      </c>
      <c r="C119" s="510" t="s">
        <v>60</v>
      </c>
      <c r="D119" s="527" t="s">
        <v>61</v>
      </c>
      <c r="E119" s="527" t="s">
        <v>67</v>
      </c>
      <c r="F119" s="528">
        <v>3972.23</v>
      </c>
      <c r="G119" s="510" t="s">
        <v>1557</v>
      </c>
      <c r="H119" s="510" t="s">
        <v>3176</v>
      </c>
      <c r="I119" s="527" t="s">
        <v>3177</v>
      </c>
      <c r="J119" s="529" t="s">
        <v>491</v>
      </c>
      <c r="K119" s="509">
        <v>44777</v>
      </c>
      <c r="L119" s="528">
        <v>115.68</v>
      </c>
    </row>
    <row r="120" spans="1:12">
      <c r="A120" s="509">
        <v>44658</v>
      </c>
      <c r="B120" s="510" t="s">
        <v>3178</v>
      </c>
      <c r="C120" s="510" t="s">
        <v>60</v>
      </c>
      <c r="D120" s="527" t="s">
        <v>61</v>
      </c>
      <c r="E120" s="527" t="s">
        <v>67</v>
      </c>
      <c r="F120" s="528">
        <v>1617.77</v>
      </c>
      <c r="G120" s="510" t="s">
        <v>3179</v>
      </c>
      <c r="H120" s="510" t="s">
        <v>60</v>
      </c>
      <c r="I120" s="527" t="s">
        <v>3180</v>
      </c>
      <c r="J120" s="529" t="s">
        <v>491</v>
      </c>
      <c r="K120" s="509">
        <v>44658</v>
      </c>
      <c r="L120" s="528">
        <v>115.4</v>
      </c>
    </row>
    <row r="121" spans="1:12" ht="22.5">
      <c r="A121" s="509">
        <v>43866</v>
      </c>
      <c r="B121" s="510" t="s">
        <v>667</v>
      </c>
      <c r="C121" s="510" t="s">
        <v>668</v>
      </c>
      <c r="D121" s="527" t="s">
        <v>61</v>
      </c>
      <c r="E121" s="527" t="s">
        <v>67</v>
      </c>
      <c r="F121" s="528">
        <v>220.71</v>
      </c>
      <c r="G121" s="510" t="s">
        <v>669</v>
      </c>
      <c r="H121" s="510" t="s">
        <v>670</v>
      </c>
      <c r="I121" s="527" t="s">
        <v>671</v>
      </c>
      <c r="J121" s="529" t="s">
        <v>491</v>
      </c>
      <c r="K121" s="509">
        <v>43866</v>
      </c>
      <c r="L121" s="528">
        <v>113.9</v>
      </c>
    </row>
    <row r="122" spans="1:12">
      <c r="A122" s="509">
        <v>44796</v>
      </c>
      <c r="B122" s="510" t="s">
        <v>672</v>
      </c>
      <c r="C122" s="510" t="s">
        <v>673</v>
      </c>
      <c r="D122" s="527" t="s">
        <v>61</v>
      </c>
      <c r="E122" s="527" t="s">
        <v>77</v>
      </c>
      <c r="F122" s="528">
        <v>66.319999999999993</v>
      </c>
      <c r="G122" s="510" t="s">
        <v>674</v>
      </c>
      <c r="H122" s="510" t="s">
        <v>60</v>
      </c>
      <c r="I122" s="527" t="s">
        <v>675</v>
      </c>
      <c r="J122" s="529" t="s">
        <v>491</v>
      </c>
      <c r="K122" s="509">
        <v>44796</v>
      </c>
      <c r="L122" s="528">
        <v>113.4</v>
      </c>
    </row>
    <row r="123" spans="1:12">
      <c r="A123" s="509">
        <v>44621</v>
      </c>
      <c r="B123" s="510" t="s">
        <v>3181</v>
      </c>
      <c r="C123" s="510" t="s">
        <v>60</v>
      </c>
      <c r="D123" s="527" t="s">
        <v>61</v>
      </c>
      <c r="E123" s="527" t="s">
        <v>67</v>
      </c>
      <c r="F123" s="528">
        <v>69.430000000000007</v>
      </c>
      <c r="G123" s="510" t="s">
        <v>3182</v>
      </c>
      <c r="H123" s="510" t="s">
        <v>3183</v>
      </c>
      <c r="I123" s="527" t="s">
        <v>3184</v>
      </c>
      <c r="J123" s="529" t="s">
        <v>491</v>
      </c>
      <c r="K123" s="509">
        <v>44621</v>
      </c>
      <c r="L123" s="528">
        <v>113.2</v>
      </c>
    </row>
    <row r="124" spans="1:12" ht="45">
      <c r="A124" s="509">
        <v>44585</v>
      </c>
      <c r="B124" s="510" t="s">
        <v>676</v>
      </c>
      <c r="C124" s="510" t="s">
        <v>60</v>
      </c>
      <c r="D124" s="527" t="s">
        <v>61</v>
      </c>
      <c r="E124" s="527" t="s">
        <v>67</v>
      </c>
      <c r="F124" s="528">
        <v>814.77</v>
      </c>
      <c r="G124" s="510" t="s">
        <v>677</v>
      </c>
      <c r="H124" s="510" t="s">
        <v>678</v>
      </c>
      <c r="I124" s="527" t="s">
        <v>679</v>
      </c>
      <c r="J124" s="529" t="s">
        <v>491</v>
      </c>
      <c r="K124" s="509">
        <v>44585</v>
      </c>
      <c r="L124" s="528">
        <v>112.14</v>
      </c>
    </row>
    <row r="125" spans="1:12">
      <c r="A125" s="509">
        <v>44812</v>
      </c>
      <c r="B125" s="510" t="s">
        <v>680</v>
      </c>
      <c r="C125" s="510" t="s">
        <v>681</v>
      </c>
      <c r="D125" s="527" t="s">
        <v>61</v>
      </c>
      <c r="E125" s="527" t="s">
        <v>77</v>
      </c>
      <c r="F125" s="528">
        <v>297.97000000000003</v>
      </c>
      <c r="G125" s="510" t="s">
        <v>682</v>
      </c>
      <c r="H125" s="510" t="s">
        <v>683</v>
      </c>
      <c r="I125" s="527" t="s">
        <v>684</v>
      </c>
      <c r="J125" s="529" t="s">
        <v>491</v>
      </c>
      <c r="K125" s="509">
        <v>44812</v>
      </c>
      <c r="L125" s="528">
        <v>111.86</v>
      </c>
    </row>
    <row r="126" spans="1:12" ht="45">
      <c r="A126" s="509">
        <v>44043</v>
      </c>
      <c r="B126" s="510" t="s">
        <v>3185</v>
      </c>
      <c r="C126" s="510" t="s">
        <v>60</v>
      </c>
      <c r="D126" s="527" t="s">
        <v>61</v>
      </c>
      <c r="E126" s="527" t="s">
        <v>67</v>
      </c>
      <c r="F126" s="528">
        <v>45.84</v>
      </c>
      <c r="G126" s="510" t="s">
        <v>3186</v>
      </c>
      <c r="H126" s="510" t="s">
        <v>3187</v>
      </c>
      <c r="I126" s="527" t="s">
        <v>3188</v>
      </c>
      <c r="J126" s="529" t="s">
        <v>491</v>
      </c>
      <c r="K126" s="509">
        <v>44043</v>
      </c>
      <c r="L126" s="528">
        <v>111.18</v>
      </c>
    </row>
    <row r="127" spans="1:12">
      <c r="A127" s="509">
        <v>44630</v>
      </c>
      <c r="B127" s="510" t="s">
        <v>3189</v>
      </c>
      <c r="C127" s="510" t="s">
        <v>60</v>
      </c>
      <c r="D127" s="527" t="s">
        <v>61</v>
      </c>
      <c r="E127" s="527" t="s">
        <v>67</v>
      </c>
      <c r="F127" s="528">
        <v>91.4</v>
      </c>
      <c r="G127" s="510" t="s">
        <v>3190</v>
      </c>
      <c r="H127" s="510" t="s">
        <v>60</v>
      </c>
      <c r="I127" s="527" t="s">
        <v>3191</v>
      </c>
      <c r="J127" s="529" t="s">
        <v>491</v>
      </c>
      <c r="K127" s="509">
        <v>44630</v>
      </c>
      <c r="L127" s="528">
        <v>110.01</v>
      </c>
    </row>
    <row r="128" spans="1:12">
      <c r="A128" s="509">
        <v>44706</v>
      </c>
      <c r="B128" s="510" t="s">
        <v>3192</v>
      </c>
      <c r="C128" s="510" t="s">
        <v>60</v>
      </c>
      <c r="D128" s="527" t="s">
        <v>61</v>
      </c>
      <c r="E128" s="527" t="s">
        <v>67</v>
      </c>
      <c r="F128" s="528">
        <v>489.89</v>
      </c>
      <c r="G128" s="510" t="s">
        <v>985</v>
      </c>
      <c r="H128" s="510" t="s">
        <v>3193</v>
      </c>
      <c r="I128" s="527" t="s">
        <v>3194</v>
      </c>
      <c r="J128" s="529" t="s">
        <v>491</v>
      </c>
      <c r="K128" s="509">
        <v>44706</v>
      </c>
      <c r="L128" s="528">
        <v>109.65</v>
      </c>
    </row>
    <row r="129" spans="1:12" ht="22.5">
      <c r="A129" s="509">
        <v>43910</v>
      </c>
      <c r="B129" s="510" t="s">
        <v>685</v>
      </c>
      <c r="C129" s="510" t="s">
        <v>686</v>
      </c>
      <c r="D129" s="527" t="s">
        <v>61</v>
      </c>
      <c r="E129" s="527" t="s">
        <v>67</v>
      </c>
      <c r="F129" s="528">
        <v>118.02</v>
      </c>
      <c r="G129" s="510" t="s">
        <v>687</v>
      </c>
      <c r="H129" s="510" t="s">
        <v>688</v>
      </c>
      <c r="I129" s="527" t="s">
        <v>689</v>
      </c>
      <c r="J129" s="529" t="s">
        <v>491</v>
      </c>
      <c r="K129" s="509">
        <v>43910</v>
      </c>
      <c r="L129" s="528">
        <v>109.44</v>
      </c>
    </row>
    <row r="130" spans="1:12">
      <c r="A130" s="509">
        <v>44032</v>
      </c>
      <c r="B130" s="510" t="s">
        <v>3195</v>
      </c>
      <c r="C130" s="510" t="s">
        <v>60</v>
      </c>
      <c r="D130" s="527" t="s">
        <v>61</v>
      </c>
      <c r="E130" s="527" t="s">
        <v>67</v>
      </c>
      <c r="F130" s="528">
        <v>732.94</v>
      </c>
      <c r="G130" s="510" t="s">
        <v>985</v>
      </c>
      <c r="H130" s="510" t="s">
        <v>3196</v>
      </c>
      <c r="I130" s="527" t="s">
        <v>3197</v>
      </c>
      <c r="J130" s="529" t="s">
        <v>491</v>
      </c>
      <c r="K130" s="509">
        <v>44032</v>
      </c>
      <c r="L130" s="528">
        <v>109.42</v>
      </c>
    </row>
    <row r="131" spans="1:12">
      <c r="A131" s="509">
        <v>44193</v>
      </c>
      <c r="B131" s="510" t="s">
        <v>690</v>
      </c>
      <c r="C131" s="510" t="s">
        <v>691</v>
      </c>
      <c r="D131" s="527" t="s">
        <v>61</v>
      </c>
      <c r="E131" s="527" t="s">
        <v>67</v>
      </c>
      <c r="F131" s="528">
        <v>80.16</v>
      </c>
      <c r="G131" s="510" t="s">
        <v>692</v>
      </c>
      <c r="H131" s="510" t="s">
        <v>693</v>
      </c>
      <c r="I131" s="527" t="s">
        <v>694</v>
      </c>
      <c r="J131" s="529" t="s">
        <v>491</v>
      </c>
      <c r="K131" s="509">
        <v>44193</v>
      </c>
      <c r="L131" s="528">
        <v>108.65</v>
      </c>
    </row>
    <row r="132" spans="1:12">
      <c r="A132" s="509">
        <v>44137</v>
      </c>
      <c r="B132" s="510" t="s">
        <v>3198</v>
      </c>
      <c r="C132" s="510" t="s">
        <v>60</v>
      </c>
      <c r="D132" s="527" t="s">
        <v>61</v>
      </c>
      <c r="E132" s="527" t="s">
        <v>67</v>
      </c>
      <c r="F132" s="528">
        <v>395.98</v>
      </c>
      <c r="G132" s="510" t="s">
        <v>3199</v>
      </c>
      <c r="H132" s="510" t="s">
        <v>3200</v>
      </c>
      <c r="I132" s="527" t="s">
        <v>3201</v>
      </c>
      <c r="J132" s="529" t="s">
        <v>491</v>
      </c>
      <c r="K132" s="509">
        <v>44137</v>
      </c>
      <c r="L132" s="528">
        <v>108.33</v>
      </c>
    </row>
    <row r="133" spans="1:12" ht="33.75">
      <c r="A133" s="509">
        <v>44087</v>
      </c>
      <c r="B133" s="510" t="s">
        <v>3202</v>
      </c>
      <c r="C133" s="510" t="s">
        <v>60</v>
      </c>
      <c r="D133" s="527" t="s">
        <v>61</v>
      </c>
      <c r="E133" s="527" t="s">
        <v>67</v>
      </c>
      <c r="F133" s="528">
        <v>19915.650000000001</v>
      </c>
      <c r="G133" s="510" t="s">
        <v>3203</v>
      </c>
      <c r="H133" s="510" t="s">
        <v>3204</v>
      </c>
      <c r="I133" s="527" t="s">
        <v>3205</v>
      </c>
      <c r="J133" s="529" t="s">
        <v>491</v>
      </c>
      <c r="K133" s="509">
        <v>44087</v>
      </c>
      <c r="L133" s="528">
        <v>108.28</v>
      </c>
    </row>
    <row r="134" spans="1:12" ht="45">
      <c r="A134" s="509">
        <v>44886</v>
      </c>
      <c r="B134" s="510" t="s">
        <v>3206</v>
      </c>
      <c r="C134" s="510" t="s">
        <v>60</v>
      </c>
      <c r="D134" s="527" t="s">
        <v>61</v>
      </c>
      <c r="E134" s="527" t="s">
        <v>67</v>
      </c>
      <c r="F134" s="528">
        <v>1347.7</v>
      </c>
      <c r="G134" s="510" t="s">
        <v>3103</v>
      </c>
      <c r="H134" s="510" t="s">
        <v>3207</v>
      </c>
      <c r="I134" s="527" t="s">
        <v>3208</v>
      </c>
      <c r="J134" s="529" t="s">
        <v>491</v>
      </c>
      <c r="K134" s="509">
        <v>44886</v>
      </c>
      <c r="L134" s="528">
        <v>106.9</v>
      </c>
    </row>
    <row r="135" spans="1:12">
      <c r="A135" s="509">
        <v>43978</v>
      </c>
      <c r="B135" s="510" t="s">
        <v>3209</v>
      </c>
      <c r="C135" s="510" t="s">
        <v>60</v>
      </c>
      <c r="D135" s="527" t="s">
        <v>61</v>
      </c>
      <c r="E135" s="527" t="s">
        <v>67</v>
      </c>
      <c r="F135" s="528">
        <v>30.31</v>
      </c>
      <c r="G135" s="510" t="s">
        <v>3210</v>
      </c>
      <c r="H135" s="510" t="s">
        <v>60</v>
      </c>
      <c r="I135" s="527" t="s">
        <v>3211</v>
      </c>
      <c r="J135" s="529" t="s">
        <v>491</v>
      </c>
      <c r="K135" s="509">
        <v>43978</v>
      </c>
      <c r="L135" s="528">
        <v>106.35</v>
      </c>
    </row>
    <row r="136" spans="1:12">
      <c r="A136" s="509">
        <v>44223</v>
      </c>
      <c r="B136" s="510" t="s">
        <v>3212</v>
      </c>
      <c r="C136" s="510" t="s">
        <v>60</v>
      </c>
      <c r="D136" s="527" t="s">
        <v>61</v>
      </c>
      <c r="E136" s="527" t="s">
        <v>67</v>
      </c>
      <c r="F136" s="528">
        <v>232.95</v>
      </c>
      <c r="G136" s="510" t="s">
        <v>3213</v>
      </c>
      <c r="H136" s="510" t="s">
        <v>60</v>
      </c>
      <c r="I136" s="527" t="s">
        <v>3214</v>
      </c>
      <c r="J136" s="529" t="s">
        <v>491</v>
      </c>
      <c r="K136" s="509">
        <v>44223</v>
      </c>
      <c r="L136" s="528">
        <v>105.55</v>
      </c>
    </row>
    <row r="137" spans="1:12">
      <c r="A137" s="509">
        <v>43871</v>
      </c>
      <c r="B137" s="510" t="s">
        <v>3215</v>
      </c>
      <c r="C137" s="510" t="s">
        <v>60</v>
      </c>
      <c r="D137" s="527" t="s">
        <v>61</v>
      </c>
      <c r="E137" s="527" t="s">
        <v>67</v>
      </c>
      <c r="F137" s="528">
        <v>18.23</v>
      </c>
      <c r="G137" s="510" t="s">
        <v>3216</v>
      </c>
      <c r="H137" s="510" t="s">
        <v>60</v>
      </c>
      <c r="I137" s="527" t="s">
        <v>3217</v>
      </c>
      <c r="J137" s="529" t="s">
        <v>491</v>
      </c>
      <c r="K137" s="509">
        <v>43871</v>
      </c>
      <c r="L137" s="528">
        <v>105.17</v>
      </c>
    </row>
    <row r="138" spans="1:12">
      <c r="A138" s="509">
        <v>44914</v>
      </c>
      <c r="B138" s="510" t="s">
        <v>695</v>
      </c>
      <c r="C138" s="510" t="s">
        <v>696</v>
      </c>
      <c r="D138" s="527" t="s">
        <v>61</v>
      </c>
      <c r="E138" s="527" t="s">
        <v>77</v>
      </c>
      <c r="F138" s="528">
        <v>18.77</v>
      </c>
      <c r="G138" s="510" t="s">
        <v>697</v>
      </c>
      <c r="H138" s="510" t="s">
        <v>698</v>
      </c>
      <c r="I138" s="527" t="s">
        <v>699</v>
      </c>
      <c r="J138" s="529" t="s">
        <v>491</v>
      </c>
      <c r="K138" s="509">
        <v>44914</v>
      </c>
      <c r="L138" s="528">
        <v>104.55</v>
      </c>
    </row>
    <row r="139" spans="1:12">
      <c r="A139" s="509">
        <v>44601</v>
      </c>
      <c r="B139" s="510" t="s">
        <v>3218</v>
      </c>
      <c r="C139" s="510" t="s">
        <v>60</v>
      </c>
      <c r="D139" s="527" t="s">
        <v>61</v>
      </c>
      <c r="E139" s="527" t="s">
        <v>67</v>
      </c>
      <c r="F139" s="528">
        <v>132.18</v>
      </c>
      <c r="G139" s="510" t="s">
        <v>3219</v>
      </c>
      <c r="H139" s="510" t="s">
        <v>3220</v>
      </c>
      <c r="I139" s="527" t="s">
        <v>3221</v>
      </c>
      <c r="J139" s="529" t="s">
        <v>491</v>
      </c>
      <c r="K139" s="509">
        <v>44601</v>
      </c>
      <c r="L139" s="528">
        <v>104.41</v>
      </c>
    </row>
    <row r="140" spans="1:12">
      <c r="A140" s="509">
        <v>44771</v>
      </c>
      <c r="B140" s="510" t="s">
        <v>75</v>
      </c>
      <c r="C140" s="510" t="s">
        <v>76</v>
      </c>
      <c r="D140" s="527" t="s">
        <v>61</v>
      </c>
      <c r="E140" s="527" t="s">
        <v>77</v>
      </c>
      <c r="F140" s="528">
        <v>7.61</v>
      </c>
      <c r="G140" s="510" t="s">
        <v>78</v>
      </c>
      <c r="H140" s="510" t="s">
        <v>60</v>
      </c>
      <c r="I140" s="527" t="s">
        <v>79</v>
      </c>
      <c r="J140" s="529" t="s">
        <v>491</v>
      </c>
      <c r="K140" s="509">
        <v>44771</v>
      </c>
      <c r="L140" s="528">
        <v>104.17</v>
      </c>
    </row>
    <row r="141" spans="1:12">
      <c r="A141" s="509">
        <v>44628</v>
      </c>
      <c r="B141" s="510" t="s">
        <v>3222</v>
      </c>
      <c r="C141" s="510" t="s">
        <v>60</v>
      </c>
      <c r="D141" s="527" t="s">
        <v>61</v>
      </c>
      <c r="E141" s="527" t="s">
        <v>67</v>
      </c>
      <c r="F141" s="528">
        <v>92.86</v>
      </c>
      <c r="G141" s="510" t="s">
        <v>3223</v>
      </c>
      <c r="H141" s="510" t="s">
        <v>3224</v>
      </c>
      <c r="I141" s="527" t="s">
        <v>3225</v>
      </c>
      <c r="J141" s="529" t="s">
        <v>491</v>
      </c>
      <c r="K141" s="509">
        <v>44628</v>
      </c>
      <c r="L141" s="528">
        <v>103.98</v>
      </c>
    </row>
    <row r="142" spans="1:12">
      <c r="A142" s="509">
        <v>44845</v>
      </c>
      <c r="B142" s="510" t="s">
        <v>700</v>
      </c>
      <c r="C142" s="510" t="s">
        <v>701</v>
      </c>
      <c r="D142" s="527" t="s">
        <v>61</v>
      </c>
      <c r="E142" s="527" t="s">
        <v>77</v>
      </c>
      <c r="F142" s="528">
        <v>2412.6799999999998</v>
      </c>
      <c r="G142" s="510" t="s">
        <v>702</v>
      </c>
      <c r="H142" s="510" t="s">
        <v>60</v>
      </c>
      <c r="I142" s="527" t="s">
        <v>703</v>
      </c>
      <c r="J142" s="529" t="s">
        <v>491</v>
      </c>
      <c r="K142" s="509">
        <v>44845</v>
      </c>
      <c r="L142" s="528">
        <v>103.43</v>
      </c>
    </row>
    <row r="143" spans="1:12">
      <c r="A143" s="509">
        <v>44526</v>
      </c>
      <c r="B143" s="510" t="s">
        <v>704</v>
      </c>
      <c r="C143" s="510" t="s">
        <v>705</v>
      </c>
      <c r="D143" s="527" t="s">
        <v>61</v>
      </c>
      <c r="E143" s="527" t="s">
        <v>67</v>
      </c>
      <c r="F143" s="528">
        <v>334.01</v>
      </c>
      <c r="G143" s="510" t="s">
        <v>706</v>
      </c>
      <c r="H143" s="510" t="s">
        <v>60</v>
      </c>
      <c r="I143" s="527" t="s">
        <v>707</v>
      </c>
      <c r="J143" s="529" t="s">
        <v>491</v>
      </c>
      <c r="K143" s="509">
        <v>44526</v>
      </c>
      <c r="L143" s="528">
        <v>103.19</v>
      </c>
    </row>
    <row r="144" spans="1:12">
      <c r="A144" s="509">
        <v>43887</v>
      </c>
      <c r="B144" s="510" t="s">
        <v>3226</v>
      </c>
      <c r="C144" s="510" t="s">
        <v>60</v>
      </c>
      <c r="D144" s="527" t="s">
        <v>61</v>
      </c>
      <c r="E144" s="527" t="s">
        <v>67</v>
      </c>
      <c r="F144" s="528">
        <v>21.47</v>
      </c>
      <c r="G144" s="510" t="s">
        <v>3227</v>
      </c>
      <c r="H144" s="510" t="s">
        <v>3228</v>
      </c>
      <c r="I144" s="527" t="s">
        <v>3229</v>
      </c>
      <c r="J144" s="529" t="s">
        <v>491</v>
      </c>
      <c r="K144" s="509">
        <v>43887</v>
      </c>
      <c r="L144" s="528">
        <v>103.09</v>
      </c>
    </row>
    <row r="145" spans="1:12">
      <c r="A145" s="509">
        <v>44151</v>
      </c>
      <c r="B145" s="510" t="s">
        <v>3230</v>
      </c>
      <c r="C145" s="510" t="s">
        <v>60</v>
      </c>
      <c r="D145" s="527" t="s">
        <v>61</v>
      </c>
      <c r="E145" s="527" t="s">
        <v>67</v>
      </c>
      <c r="F145" s="528">
        <v>325.10000000000002</v>
      </c>
      <c r="G145" s="510" t="s">
        <v>3231</v>
      </c>
      <c r="H145" s="510" t="s">
        <v>60</v>
      </c>
      <c r="I145" s="527" t="s">
        <v>3232</v>
      </c>
      <c r="J145" s="529" t="s">
        <v>491</v>
      </c>
      <c r="K145" s="509">
        <v>44151</v>
      </c>
      <c r="L145" s="528">
        <v>102.22</v>
      </c>
    </row>
    <row r="146" spans="1:12" ht="56.25">
      <c r="A146" s="509">
        <v>44824</v>
      </c>
      <c r="B146" s="510" t="s">
        <v>3233</v>
      </c>
      <c r="C146" s="510" t="s">
        <v>60</v>
      </c>
      <c r="D146" s="527" t="s">
        <v>61</v>
      </c>
      <c r="E146" s="527" t="s">
        <v>67</v>
      </c>
      <c r="F146" s="528">
        <v>67.83</v>
      </c>
      <c r="G146" s="510" t="s">
        <v>3234</v>
      </c>
      <c r="H146" s="510" t="s">
        <v>3235</v>
      </c>
      <c r="I146" s="527" t="s">
        <v>3236</v>
      </c>
      <c r="J146" s="529" t="s">
        <v>491</v>
      </c>
      <c r="K146" s="509">
        <v>44824</v>
      </c>
      <c r="L146" s="528">
        <v>102.15</v>
      </c>
    </row>
    <row r="147" spans="1:12">
      <c r="A147" s="509">
        <v>44852</v>
      </c>
      <c r="B147" s="510" t="s">
        <v>708</v>
      </c>
      <c r="C147" s="510" t="s">
        <v>709</v>
      </c>
      <c r="D147" s="527" t="s">
        <v>61</v>
      </c>
      <c r="E147" s="527" t="s">
        <v>77</v>
      </c>
      <c r="F147" s="528">
        <v>60.5</v>
      </c>
      <c r="G147" s="510" t="s">
        <v>710</v>
      </c>
      <c r="H147" s="510" t="s">
        <v>60</v>
      </c>
      <c r="I147" s="527" t="s">
        <v>711</v>
      </c>
      <c r="J147" s="529" t="s">
        <v>491</v>
      </c>
      <c r="K147" s="509">
        <v>44852</v>
      </c>
      <c r="L147" s="528">
        <v>101.7</v>
      </c>
    </row>
    <row r="148" spans="1:12" ht="90">
      <c r="A148" s="509">
        <v>44123</v>
      </c>
      <c r="B148" s="510" t="s">
        <v>3237</v>
      </c>
      <c r="C148" s="510" t="s">
        <v>60</v>
      </c>
      <c r="D148" s="527" t="s">
        <v>61</v>
      </c>
      <c r="E148" s="527" t="s">
        <v>77</v>
      </c>
      <c r="F148" s="528">
        <v>358.58</v>
      </c>
      <c r="G148" s="510" t="s">
        <v>3238</v>
      </c>
      <c r="H148" s="510" t="s">
        <v>3239</v>
      </c>
      <c r="I148" s="527" t="s">
        <v>3240</v>
      </c>
      <c r="J148" s="529" t="s">
        <v>491</v>
      </c>
      <c r="K148" s="509">
        <v>44123</v>
      </c>
      <c r="L148" s="528">
        <v>101.58</v>
      </c>
    </row>
    <row r="149" spans="1:12">
      <c r="A149" s="509">
        <v>44918</v>
      </c>
      <c r="B149" s="510" t="s">
        <v>712</v>
      </c>
      <c r="C149" s="510" t="s">
        <v>713</v>
      </c>
      <c r="D149" s="527" t="s">
        <v>61</v>
      </c>
      <c r="E149" s="527" t="s">
        <v>77</v>
      </c>
      <c r="F149" s="528">
        <v>84.28</v>
      </c>
      <c r="G149" s="510" t="s">
        <v>714</v>
      </c>
      <c r="H149" s="510" t="s">
        <v>715</v>
      </c>
      <c r="I149" s="527" t="s">
        <v>716</v>
      </c>
      <c r="J149" s="529" t="s">
        <v>491</v>
      </c>
      <c r="K149" s="509">
        <v>44918</v>
      </c>
      <c r="L149" s="528">
        <v>101.49</v>
      </c>
    </row>
    <row r="150" spans="1:12" ht="22.5">
      <c r="A150" s="509">
        <v>44697</v>
      </c>
      <c r="B150" s="510" t="s">
        <v>717</v>
      </c>
      <c r="C150" s="510" t="s">
        <v>718</v>
      </c>
      <c r="D150" s="527" t="s">
        <v>61</v>
      </c>
      <c r="E150" s="527" t="s">
        <v>77</v>
      </c>
      <c r="F150" s="528">
        <v>8754.68</v>
      </c>
      <c r="G150" s="510" t="s">
        <v>719</v>
      </c>
      <c r="H150" s="510" t="s">
        <v>720</v>
      </c>
      <c r="I150" s="527" t="s">
        <v>721</v>
      </c>
      <c r="J150" s="529" t="s">
        <v>491</v>
      </c>
      <c r="K150" s="509">
        <v>44697</v>
      </c>
      <c r="L150" s="528">
        <v>101.12</v>
      </c>
    </row>
    <row r="151" spans="1:12">
      <c r="A151" s="509">
        <v>43850</v>
      </c>
      <c r="B151" s="510" t="s">
        <v>3241</v>
      </c>
      <c r="C151" s="510" t="s">
        <v>60</v>
      </c>
      <c r="D151" s="527" t="s">
        <v>61</v>
      </c>
      <c r="E151" s="527" t="s">
        <v>67</v>
      </c>
      <c r="F151" s="528">
        <v>178.23</v>
      </c>
      <c r="G151" s="510" t="s">
        <v>3242</v>
      </c>
      <c r="H151" s="510" t="s">
        <v>60</v>
      </c>
      <c r="I151" s="527" t="s">
        <v>3243</v>
      </c>
      <c r="J151" s="529" t="s">
        <v>491</v>
      </c>
      <c r="K151" s="509">
        <v>43850</v>
      </c>
      <c r="L151" s="528">
        <v>100.43</v>
      </c>
    </row>
    <row r="152" spans="1:12" ht="22.5">
      <c r="A152" s="509">
        <v>44615</v>
      </c>
      <c r="B152" s="510" t="s">
        <v>3244</v>
      </c>
      <c r="C152" s="510" t="s">
        <v>60</v>
      </c>
      <c r="D152" s="527" t="s">
        <v>61</v>
      </c>
      <c r="E152" s="527" t="s">
        <v>67</v>
      </c>
      <c r="F152" s="528">
        <v>7566.85</v>
      </c>
      <c r="G152" s="510" t="s">
        <v>1482</v>
      </c>
      <c r="H152" s="510" t="s">
        <v>3245</v>
      </c>
      <c r="I152" s="527" t="s">
        <v>3246</v>
      </c>
      <c r="J152" s="529" t="s">
        <v>491</v>
      </c>
      <c r="K152" s="509">
        <v>44615</v>
      </c>
      <c r="L152" s="528">
        <v>100.4</v>
      </c>
    </row>
    <row r="153" spans="1:12">
      <c r="A153" s="509">
        <v>44543</v>
      </c>
      <c r="B153" s="510" t="s">
        <v>3247</v>
      </c>
      <c r="C153" s="510" t="s">
        <v>60</v>
      </c>
      <c r="D153" s="527" t="s">
        <v>61</v>
      </c>
      <c r="E153" s="527" t="s">
        <v>67</v>
      </c>
      <c r="F153" s="528">
        <v>5956.52</v>
      </c>
      <c r="G153" s="510" t="s">
        <v>2998</v>
      </c>
      <c r="H153" s="510" t="s">
        <v>60</v>
      </c>
      <c r="I153" s="527" t="s">
        <v>3248</v>
      </c>
      <c r="J153" s="529" t="s">
        <v>491</v>
      </c>
      <c r="K153" s="509">
        <v>44543</v>
      </c>
      <c r="L153" s="528">
        <v>100.24</v>
      </c>
    </row>
    <row r="154" spans="1:12">
      <c r="A154" s="509">
        <v>44012</v>
      </c>
      <c r="B154" s="510" t="s">
        <v>3249</v>
      </c>
      <c r="C154" s="510" t="s">
        <v>60</v>
      </c>
      <c r="D154" s="527" t="s">
        <v>61</v>
      </c>
      <c r="E154" s="527" t="s">
        <v>67</v>
      </c>
      <c r="F154" s="528">
        <v>119.05</v>
      </c>
      <c r="G154" s="510" t="s">
        <v>60</v>
      </c>
      <c r="H154" s="510" t="s">
        <v>60</v>
      </c>
      <c r="I154" s="527" t="s">
        <v>3250</v>
      </c>
      <c r="J154" s="529" t="s">
        <v>491</v>
      </c>
      <c r="K154" s="509">
        <v>44012</v>
      </c>
      <c r="L154" s="528">
        <v>100</v>
      </c>
    </row>
    <row r="155" spans="1:12" ht="22.5">
      <c r="A155" s="509">
        <v>43907</v>
      </c>
      <c r="B155" s="510" t="s">
        <v>3251</v>
      </c>
      <c r="C155" s="510" t="s">
        <v>60</v>
      </c>
      <c r="D155" s="527" t="s">
        <v>61</v>
      </c>
      <c r="E155" s="527" t="s">
        <v>67</v>
      </c>
      <c r="F155" s="528">
        <v>252.76</v>
      </c>
      <c r="G155" s="510" t="s">
        <v>3252</v>
      </c>
      <c r="H155" s="510" t="s">
        <v>3253</v>
      </c>
      <c r="I155" s="527" t="s">
        <v>3254</v>
      </c>
      <c r="J155" s="529" t="s">
        <v>491</v>
      </c>
      <c r="K155" s="509">
        <v>43907</v>
      </c>
      <c r="L155" s="528">
        <v>100</v>
      </c>
    </row>
    <row r="156" spans="1:12">
      <c r="A156" s="509">
        <v>44074</v>
      </c>
      <c r="B156" s="510" t="s">
        <v>3255</v>
      </c>
      <c r="C156" s="510" t="s">
        <v>60</v>
      </c>
      <c r="D156" s="527" t="s">
        <v>61</v>
      </c>
      <c r="E156" s="527" t="s">
        <v>67</v>
      </c>
      <c r="F156" s="528">
        <v>273.51</v>
      </c>
      <c r="G156" s="510" t="s">
        <v>3256</v>
      </c>
      <c r="H156" s="510" t="s">
        <v>60</v>
      </c>
      <c r="I156" s="527" t="s">
        <v>3257</v>
      </c>
      <c r="J156" s="529" t="s">
        <v>491</v>
      </c>
      <c r="K156" s="509">
        <v>44074</v>
      </c>
      <c r="L156" s="528">
        <v>99.23</v>
      </c>
    </row>
    <row r="157" spans="1:12">
      <c r="A157" s="509">
        <v>44405</v>
      </c>
      <c r="B157" s="510" t="s">
        <v>3258</v>
      </c>
      <c r="C157" s="510" t="s">
        <v>60</v>
      </c>
      <c r="D157" s="527" t="s">
        <v>61</v>
      </c>
      <c r="E157" s="527" t="s">
        <v>67</v>
      </c>
      <c r="F157" s="528">
        <v>1608.17</v>
      </c>
      <c r="G157" s="510" t="s">
        <v>3259</v>
      </c>
      <c r="H157" s="510" t="s">
        <v>3260</v>
      </c>
      <c r="I157" s="527" t="s">
        <v>3261</v>
      </c>
      <c r="J157" s="529" t="s">
        <v>491</v>
      </c>
      <c r="K157" s="509">
        <v>44405</v>
      </c>
      <c r="L157" s="528">
        <v>99.19</v>
      </c>
    </row>
    <row r="158" spans="1:12">
      <c r="A158" s="509">
        <v>44634</v>
      </c>
      <c r="B158" s="510" t="s">
        <v>3262</v>
      </c>
      <c r="C158" s="510" t="s">
        <v>60</v>
      </c>
      <c r="D158" s="527" t="s">
        <v>61</v>
      </c>
      <c r="E158" s="527" t="s">
        <v>67</v>
      </c>
      <c r="F158" s="528">
        <v>231.84</v>
      </c>
      <c r="G158" s="510" t="s">
        <v>3263</v>
      </c>
      <c r="H158" s="510" t="s">
        <v>60</v>
      </c>
      <c r="I158" s="527" t="s">
        <v>3264</v>
      </c>
      <c r="J158" s="529" t="s">
        <v>491</v>
      </c>
      <c r="K158" s="509">
        <v>44634</v>
      </c>
      <c r="L158" s="528">
        <v>98.68</v>
      </c>
    </row>
    <row r="159" spans="1:12">
      <c r="A159" s="509">
        <v>44810</v>
      </c>
      <c r="B159" s="510" t="s">
        <v>3265</v>
      </c>
      <c r="C159" s="510" t="s">
        <v>60</v>
      </c>
      <c r="D159" s="527" t="s">
        <v>61</v>
      </c>
      <c r="E159" s="527" t="s">
        <v>67</v>
      </c>
      <c r="F159" s="528">
        <v>20.28</v>
      </c>
      <c r="G159" s="510" t="s">
        <v>3266</v>
      </c>
      <c r="H159" s="510" t="s">
        <v>60</v>
      </c>
      <c r="I159" s="527" t="s">
        <v>3267</v>
      </c>
      <c r="J159" s="529" t="s">
        <v>491</v>
      </c>
      <c r="K159" s="509">
        <v>44810</v>
      </c>
      <c r="L159" s="528">
        <v>98.54</v>
      </c>
    </row>
    <row r="160" spans="1:12">
      <c r="A160" s="509">
        <v>44798</v>
      </c>
      <c r="B160" s="510" t="s">
        <v>722</v>
      </c>
      <c r="C160" s="510" t="s">
        <v>723</v>
      </c>
      <c r="D160" s="527" t="s">
        <v>61</v>
      </c>
      <c r="E160" s="527" t="s">
        <v>77</v>
      </c>
      <c r="F160" s="528">
        <v>6477.38</v>
      </c>
      <c r="G160" s="510" t="s">
        <v>724</v>
      </c>
      <c r="H160" s="510" t="s">
        <v>725</v>
      </c>
      <c r="I160" s="527" t="s">
        <v>726</v>
      </c>
      <c r="J160" s="529" t="s">
        <v>491</v>
      </c>
      <c r="K160" s="509">
        <v>44798</v>
      </c>
      <c r="L160" s="528">
        <v>98.29</v>
      </c>
    </row>
    <row r="161" spans="1:12">
      <c r="A161" s="509">
        <v>44911</v>
      </c>
      <c r="B161" s="510" t="s">
        <v>727</v>
      </c>
      <c r="C161" s="510" t="s">
        <v>728</v>
      </c>
      <c r="D161" s="527" t="s">
        <v>61</v>
      </c>
      <c r="E161" s="527" t="s">
        <v>77</v>
      </c>
      <c r="F161" s="528">
        <v>171.77</v>
      </c>
      <c r="G161" s="510" t="s">
        <v>729</v>
      </c>
      <c r="H161" s="510" t="s">
        <v>60</v>
      </c>
      <c r="I161" s="527" t="s">
        <v>730</v>
      </c>
      <c r="J161" s="529" t="s">
        <v>491</v>
      </c>
      <c r="K161" s="509">
        <v>44911</v>
      </c>
      <c r="L161" s="528">
        <v>97.12</v>
      </c>
    </row>
    <row r="162" spans="1:12" ht="22.5">
      <c r="A162" s="509">
        <v>44627</v>
      </c>
      <c r="B162" s="510" t="s">
        <v>3268</v>
      </c>
      <c r="C162" s="510" t="s">
        <v>60</v>
      </c>
      <c r="D162" s="527" t="s">
        <v>61</v>
      </c>
      <c r="E162" s="527" t="s">
        <v>67</v>
      </c>
      <c r="F162" s="528">
        <v>308.56</v>
      </c>
      <c r="G162" s="510" t="s">
        <v>3269</v>
      </c>
      <c r="H162" s="510" t="s">
        <v>3270</v>
      </c>
      <c r="I162" s="527" t="s">
        <v>3271</v>
      </c>
      <c r="J162" s="529" t="s">
        <v>491</v>
      </c>
      <c r="K162" s="509">
        <v>44627</v>
      </c>
      <c r="L162" s="528">
        <v>95.75</v>
      </c>
    </row>
    <row r="163" spans="1:12" ht="33.75">
      <c r="A163" s="509">
        <v>44790</v>
      </c>
      <c r="B163" s="510" t="s">
        <v>3272</v>
      </c>
      <c r="C163" s="510" t="s">
        <v>60</v>
      </c>
      <c r="D163" s="527" t="s">
        <v>61</v>
      </c>
      <c r="E163" s="527" t="s">
        <v>67</v>
      </c>
      <c r="F163" s="528">
        <v>287.82</v>
      </c>
      <c r="G163" s="510" t="s">
        <v>3273</v>
      </c>
      <c r="H163" s="510" t="s">
        <v>3274</v>
      </c>
      <c r="I163" s="527" t="s">
        <v>3275</v>
      </c>
      <c r="J163" s="529" t="s">
        <v>491</v>
      </c>
      <c r="K163" s="509">
        <v>44790</v>
      </c>
      <c r="L163" s="528">
        <v>95.4</v>
      </c>
    </row>
    <row r="164" spans="1:12">
      <c r="A164" s="509">
        <v>44740</v>
      </c>
      <c r="B164" s="510" t="s">
        <v>3276</v>
      </c>
      <c r="C164" s="510" t="s">
        <v>60</v>
      </c>
      <c r="D164" s="527" t="s">
        <v>61</v>
      </c>
      <c r="E164" s="527" t="s">
        <v>67</v>
      </c>
      <c r="F164" s="528">
        <v>60.23</v>
      </c>
      <c r="G164" s="510" t="s">
        <v>3277</v>
      </c>
      <c r="H164" s="510" t="s">
        <v>60</v>
      </c>
      <c r="I164" s="527" t="s">
        <v>3278</v>
      </c>
      <c r="J164" s="529" t="s">
        <v>491</v>
      </c>
      <c r="K164" s="509">
        <v>44740</v>
      </c>
      <c r="L164" s="528">
        <v>95.12</v>
      </c>
    </row>
    <row r="165" spans="1:12" ht="22.5">
      <c r="A165" s="509">
        <v>44036</v>
      </c>
      <c r="B165" s="510" t="s">
        <v>731</v>
      </c>
      <c r="C165" s="510" t="s">
        <v>732</v>
      </c>
      <c r="D165" s="527" t="s">
        <v>61</v>
      </c>
      <c r="E165" s="527" t="s">
        <v>733</v>
      </c>
      <c r="F165" s="528">
        <v>78.48</v>
      </c>
      <c r="G165" s="510" t="s">
        <v>734</v>
      </c>
      <c r="H165" s="510" t="s">
        <v>735</v>
      </c>
      <c r="I165" s="527" t="s">
        <v>736</v>
      </c>
      <c r="J165" s="529" t="s">
        <v>491</v>
      </c>
      <c r="K165" s="509">
        <v>44036</v>
      </c>
      <c r="L165" s="528">
        <v>95.08</v>
      </c>
    </row>
    <row r="166" spans="1:12">
      <c r="A166" s="509">
        <v>44294</v>
      </c>
      <c r="B166" s="510" t="s">
        <v>3279</v>
      </c>
      <c r="C166" s="510" t="s">
        <v>60</v>
      </c>
      <c r="D166" s="527" t="s">
        <v>61</v>
      </c>
      <c r="E166" s="527" t="s">
        <v>67</v>
      </c>
      <c r="F166" s="528">
        <v>50.42</v>
      </c>
      <c r="G166" s="510" t="s">
        <v>3280</v>
      </c>
      <c r="H166" s="510" t="s">
        <v>60</v>
      </c>
      <c r="I166" s="527" t="s">
        <v>3281</v>
      </c>
      <c r="J166" s="529" t="s">
        <v>491</v>
      </c>
      <c r="K166" s="509">
        <v>44294</v>
      </c>
      <c r="L166" s="528">
        <v>95.04</v>
      </c>
    </row>
    <row r="167" spans="1:12" ht="22.5">
      <c r="A167" s="509">
        <v>44665</v>
      </c>
      <c r="B167" s="510" t="s">
        <v>3282</v>
      </c>
      <c r="C167" s="510" t="s">
        <v>60</v>
      </c>
      <c r="D167" s="527" t="s">
        <v>61</v>
      </c>
      <c r="E167" s="527" t="s">
        <v>67</v>
      </c>
      <c r="F167" s="528">
        <v>605.54999999999995</v>
      </c>
      <c r="G167" s="510" t="s">
        <v>3283</v>
      </c>
      <c r="H167" s="510" t="s">
        <v>3284</v>
      </c>
      <c r="I167" s="527" t="s">
        <v>3285</v>
      </c>
      <c r="J167" s="529" t="s">
        <v>491</v>
      </c>
      <c r="K167" s="509">
        <v>44665</v>
      </c>
      <c r="L167" s="528">
        <v>94.66</v>
      </c>
    </row>
    <row r="168" spans="1:12" ht="67.5">
      <c r="A168" s="509">
        <v>44515</v>
      </c>
      <c r="B168" s="510" t="s">
        <v>3286</v>
      </c>
      <c r="C168" s="510" t="s">
        <v>60</v>
      </c>
      <c r="D168" s="527" t="s">
        <v>61</v>
      </c>
      <c r="E168" s="527" t="s">
        <v>67</v>
      </c>
      <c r="F168" s="528">
        <v>375.41</v>
      </c>
      <c r="G168" s="510" t="s">
        <v>3287</v>
      </c>
      <c r="H168" s="510" t="s">
        <v>3288</v>
      </c>
      <c r="I168" s="527" t="s">
        <v>3289</v>
      </c>
      <c r="J168" s="529" t="s">
        <v>491</v>
      </c>
      <c r="K168" s="509">
        <v>44515</v>
      </c>
      <c r="L168" s="528">
        <v>94.37</v>
      </c>
    </row>
    <row r="169" spans="1:12" ht="45">
      <c r="A169" s="509">
        <v>44861</v>
      </c>
      <c r="B169" s="510" t="s">
        <v>3290</v>
      </c>
      <c r="C169" s="510" t="s">
        <v>3291</v>
      </c>
      <c r="D169" s="527" t="s">
        <v>61</v>
      </c>
      <c r="E169" s="527" t="s">
        <v>67</v>
      </c>
      <c r="F169" s="528">
        <v>1280.97</v>
      </c>
      <c r="G169" s="510" t="s">
        <v>3292</v>
      </c>
      <c r="H169" s="510" t="s">
        <v>3293</v>
      </c>
      <c r="I169" s="527" t="s">
        <v>3294</v>
      </c>
      <c r="J169" s="529" t="s">
        <v>491</v>
      </c>
      <c r="K169" s="509">
        <v>44861</v>
      </c>
      <c r="L169" s="528">
        <v>94.3</v>
      </c>
    </row>
    <row r="170" spans="1:12">
      <c r="A170" s="509">
        <v>44187</v>
      </c>
      <c r="B170" s="510" t="s">
        <v>3295</v>
      </c>
      <c r="C170" s="510" t="s">
        <v>60</v>
      </c>
      <c r="D170" s="527" t="s">
        <v>61</v>
      </c>
      <c r="E170" s="527" t="s">
        <v>67</v>
      </c>
      <c r="F170" s="528">
        <v>299.45</v>
      </c>
      <c r="G170" s="510" t="s">
        <v>3296</v>
      </c>
      <c r="H170" s="510" t="s">
        <v>3297</v>
      </c>
      <c r="I170" s="527" t="s">
        <v>3298</v>
      </c>
      <c r="J170" s="529" t="s">
        <v>491</v>
      </c>
      <c r="K170" s="509">
        <v>44187</v>
      </c>
      <c r="L170" s="528">
        <v>94.24</v>
      </c>
    </row>
    <row r="171" spans="1:12">
      <c r="A171" s="509">
        <v>44755</v>
      </c>
      <c r="B171" s="510" t="s">
        <v>3299</v>
      </c>
      <c r="C171" s="510" t="s">
        <v>60</v>
      </c>
      <c r="D171" s="527" t="s">
        <v>61</v>
      </c>
      <c r="E171" s="527" t="s">
        <v>67</v>
      </c>
      <c r="F171" s="528">
        <v>4740.32</v>
      </c>
      <c r="G171" s="510" t="s">
        <v>3300</v>
      </c>
      <c r="H171" s="510" t="s">
        <v>3301</v>
      </c>
      <c r="I171" s="527" t="s">
        <v>3302</v>
      </c>
      <c r="J171" s="529" t="s">
        <v>491</v>
      </c>
      <c r="K171" s="509">
        <v>44755</v>
      </c>
      <c r="L171" s="528">
        <v>94.16</v>
      </c>
    </row>
    <row r="172" spans="1:12">
      <c r="A172" s="509">
        <v>44533</v>
      </c>
      <c r="B172" s="510" t="s">
        <v>3303</v>
      </c>
      <c r="C172" s="510" t="s">
        <v>60</v>
      </c>
      <c r="D172" s="527" t="s">
        <v>61</v>
      </c>
      <c r="E172" s="527" t="s">
        <v>67</v>
      </c>
      <c r="F172" s="528">
        <v>75.2</v>
      </c>
      <c r="G172" s="510" t="s">
        <v>3304</v>
      </c>
      <c r="H172" s="510" t="s">
        <v>60</v>
      </c>
      <c r="I172" s="527" t="s">
        <v>3305</v>
      </c>
      <c r="J172" s="529" t="s">
        <v>491</v>
      </c>
      <c r="K172" s="509">
        <v>44533</v>
      </c>
      <c r="L172" s="528">
        <v>92.72</v>
      </c>
    </row>
    <row r="173" spans="1:12">
      <c r="A173" s="509">
        <v>43991</v>
      </c>
      <c r="B173" s="510" t="s">
        <v>3306</v>
      </c>
      <c r="C173" s="510" t="s">
        <v>60</v>
      </c>
      <c r="D173" s="527" t="s">
        <v>61</v>
      </c>
      <c r="E173" s="527" t="s">
        <v>67</v>
      </c>
      <c r="F173" s="528">
        <v>18.829999999999998</v>
      </c>
      <c r="G173" s="510" t="s">
        <v>3307</v>
      </c>
      <c r="H173" s="510" t="s">
        <v>3308</v>
      </c>
      <c r="I173" s="527" t="s">
        <v>3309</v>
      </c>
      <c r="J173" s="529" t="s">
        <v>491</v>
      </c>
      <c r="K173" s="509">
        <v>43991</v>
      </c>
      <c r="L173" s="528">
        <v>92.31</v>
      </c>
    </row>
    <row r="174" spans="1:12" ht="22.5">
      <c r="A174" s="509">
        <v>44039</v>
      </c>
      <c r="B174" s="510" t="s">
        <v>737</v>
      </c>
      <c r="C174" s="510" t="s">
        <v>738</v>
      </c>
      <c r="D174" s="527" t="s">
        <v>61</v>
      </c>
      <c r="E174" s="527" t="s">
        <v>77</v>
      </c>
      <c r="F174" s="528">
        <v>232.86</v>
      </c>
      <c r="G174" s="510" t="s">
        <v>739</v>
      </c>
      <c r="H174" s="510" t="s">
        <v>740</v>
      </c>
      <c r="I174" s="527" t="s">
        <v>741</v>
      </c>
      <c r="J174" s="529" t="s">
        <v>491</v>
      </c>
      <c r="K174" s="509">
        <v>44039</v>
      </c>
      <c r="L174" s="528">
        <v>92</v>
      </c>
    </row>
    <row r="175" spans="1:12" ht="45">
      <c r="A175" s="509">
        <v>44904</v>
      </c>
      <c r="B175" s="510" t="s">
        <v>742</v>
      </c>
      <c r="C175" s="510" t="s">
        <v>743</v>
      </c>
      <c r="D175" s="527" t="s">
        <v>61</v>
      </c>
      <c r="E175" s="527" t="s">
        <v>77</v>
      </c>
      <c r="F175" s="528">
        <v>29.88</v>
      </c>
      <c r="G175" s="510" t="s">
        <v>744</v>
      </c>
      <c r="H175" s="510" t="s">
        <v>745</v>
      </c>
      <c r="I175" s="527" t="s">
        <v>746</v>
      </c>
      <c r="J175" s="529" t="s">
        <v>491</v>
      </c>
      <c r="K175" s="509">
        <v>44904</v>
      </c>
      <c r="L175" s="528">
        <v>90.48</v>
      </c>
    </row>
    <row r="176" spans="1:12" ht="56.25">
      <c r="A176" s="509">
        <v>44040</v>
      </c>
      <c r="B176" s="510" t="s">
        <v>3310</v>
      </c>
      <c r="C176" s="510" t="s">
        <v>60</v>
      </c>
      <c r="D176" s="527" t="s">
        <v>61</v>
      </c>
      <c r="E176" s="527" t="s">
        <v>67</v>
      </c>
      <c r="F176" s="528">
        <v>89.62</v>
      </c>
      <c r="G176" s="510" t="s">
        <v>3311</v>
      </c>
      <c r="H176" s="510" t="s">
        <v>3312</v>
      </c>
      <c r="I176" s="527" t="s">
        <v>3313</v>
      </c>
      <c r="J176" s="529" t="s">
        <v>491</v>
      </c>
      <c r="K176" s="509">
        <v>44040</v>
      </c>
      <c r="L176" s="528">
        <v>90.37</v>
      </c>
    </row>
    <row r="177" spans="1:12" ht="22.5">
      <c r="A177" s="509">
        <v>44718</v>
      </c>
      <c r="B177" s="510" t="s">
        <v>3314</v>
      </c>
      <c r="C177" s="510" t="s">
        <v>60</v>
      </c>
      <c r="D177" s="527" t="s">
        <v>61</v>
      </c>
      <c r="E177" s="527" t="s">
        <v>67</v>
      </c>
      <c r="F177" s="528">
        <v>6.31</v>
      </c>
      <c r="G177" s="510" t="s">
        <v>3315</v>
      </c>
      <c r="H177" s="510" t="s">
        <v>3316</v>
      </c>
      <c r="I177" s="527" t="s">
        <v>3317</v>
      </c>
      <c r="J177" s="529" t="s">
        <v>491</v>
      </c>
      <c r="K177" s="509">
        <v>44718</v>
      </c>
      <c r="L177" s="528">
        <v>89.9</v>
      </c>
    </row>
    <row r="178" spans="1:12" ht="67.5">
      <c r="A178" s="509">
        <v>44544</v>
      </c>
      <c r="B178" s="510" t="s">
        <v>3318</v>
      </c>
      <c r="C178" s="510" t="s">
        <v>60</v>
      </c>
      <c r="D178" s="527" t="s">
        <v>61</v>
      </c>
      <c r="E178" s="527" t="s">
        <v>67</v>
      </c>
      <c r="F178" s="528">
        <v>100.65</v>
      </c>
      <c r="G178" s="510" t="s">
        <v>3319</v>
      </c>
      <c r="H178" s="510" t="s">
        <v>3320</v>
      </c>
      <c r="I178" s="527" t="s">
        <v>3321</v>
      </c>
      <c r="J178" s="529" t="s">
        <v>491</v>
      </c>
      <c r="K178" s="509">
        <v>44544</v>
      </c>
      <c r="L178" s="528">
        <v>89.66</v>
      </c>
    </row>
    <row r="179" spans="1:12" ht="45">
      <c r="A179" s="509">
        <v>44916</v>
      </c>
      <c r="B179" s="510" t="s">
        <v>747</v>
      </c>
      <c r="C179" s="510" t="s">
        <v>748</v>
      </c>
      <c r="D179" s="527" t="s">
        <v>61</v>
      </c>
      <c r="E179" s="527" t="s">
        <v>77</v>
      </c>
      <c r="F179" s="528">
        <v>107.97</v>
      </c>
      <c r="G179" s="510" t="s">
        <v>749</v>
      </c>
      <c r="H179" s="510" t="s">
        <v>750</v>
      </c>
      <c r="I179" s="527" t="s">
        <v>751</v>
      </c>
      <c r="J179" s="529" t="s">
        <v>491</v>
      </c>
      <c r="K179" s="509">
        <v>44916</v>
      </c>
      <c r="L179" s="528">
        <v>88.86</v>
      </c>
    </row>
    <row r="180" spans="1:12" ht="45">
      <c r="A180" s="509">
        <v>43901</v>
      </c>
      <c r="B180" s="510" t="s">
        <v>3322</v>
      </c>
      <c r="C180" s="510" t="s">
        <v>60</v>
      </c>
      <c r="D180" s="527" t="s">
        <v>61</v>
      </c>
      <c r="E180" s="527" t="s">
        <v>67</v>
      </c>
      <c r="F180" s="528">
        <v>33.409999999999997</v>
      </c>
      <c r="G180" s="510" t="s">
        <v>3323</v>
      </c>
      <c r="H180" s="510" t="s">
        <v>3324</v>
      </c>
      <c r="I180" s="527" t="s">
        <v>3325</v>
      </c>
      <c r="J180" s="529" t="s">
        <v>491</v>
      </c>
      <c r="K180" s="509">
        <v>43901</v>
      </c>
      <c r="L180" s="528">
        <v>88.09</v>
      </c>
    </row>
    <row r="181" spans="1:12" ht="22.5">
      <c r="A181" s="509">
        <v>44747</v>
      </c>
      <c r="B181" s="510" t="s">
        <v>752</v>
      </c>
      <c r="C181" s="510" t="s">
        <v>753</v>
      </c>
      <c r="D181" s="527" t="s">
        <v>61</v>
      </c>
      <c r="E181" s="527" t="s">
        <v>77</v>
      </c>
      <c r="F181" s="528">
        <v>15.57</v>
      </c>
      <c r="G181" s="510" t="s">
        <v>754</v>
      </c>
      <c r="H181" s="510" t="s">
        <v>755</v>
      </c>
      <c r="I181" s="527" t="s">
        <v>756</v>
      </c>
      <c r="J181" s="529" t="s">
        <v>491</v>
      </c>
      <c r="K181" s="509">
        <v>44747</v>
      </c>
      <c r="L181" s="528">
        <v>87.83</v>
      </c>
    </row>
    <row r="182" spans="1:12" ht="22.5">
      <c r="A182" s="509">
        <v>44783</v>
      </c>
      <c r="B182" s="510" t="s">
        <v>3326</v>
      </c>
      <c r="C182" s="510" t="s">
        <v>60</v>
      </c>
      <c r="D182" s="527" t="s">
        <v>61</v>
      </c>
      <c r="E182" s="527" t="s">
        <v>67</v>
      </c>
      <c r="F182" s="528">
        <v>50.72</v>
      </c>
      <c r="G182" s="510" t="s">
        <v>3327</v>
      </c>
      <c r="H182" s="510" t="s">
        <v>3328</v>
      </c>
      <c r="I182" s="527" t="s">
        <v>3329</v>
      </c>
      <c r="J182" s="529" t="s">
        <v>491</v>
      </c>
      <c r="K182" s="509">
        <v>44783</v>
      </c>
      <c r="L182" s="528">
        <v>87.5</v>
      </c>
    </row>
    <row r="183" spans="1:12" ht="22.5">
      <c r="A183" s="509">
        <v>44571</v>
      </c>
      <c r="B183" s="510" t="s">
        <v>3330</v>
      </c>
      <c r="C183" s="510" t="s">
        <v>60</v>
      </c>
      <c r="D183" s="527" t="s">
        <v>61</v>
      </c>
      <c r="E183" s="527" t="s">
        <v>67</v>
      </c>
      <c r="F183" s="528">
        <v>24.18</v>
      </c>
      <c r="G183" s="510" t="s">
        <v>3331</v>
      </c>
      <c r="H183" s="510" t="s">
        <v>3332</v>
      </c>
      <c r="I183" s="527" t="s">
        <v>3333</v>
      </c>
      <c r="J183" s="529" t="s">
        <v>491</v>
      </c>
      <c r="K183" s="509">
        <v>44571</v>
      </c>
      <c r="L183" s="528">
        <v>86.59</v>
      </c>
    </row>
    <row r="184" spans="1:12">
      <c r="A184" s="509">
        <v>44368</v>
      </c>
      <c r="B184" s="510" t="s">
        <v>3334</v>
      </c>
      <c r="C184" s="510" t="s">
        <v>60</v>
      </c>
      <c r="D184" s="527" t="s">
        <v>61</v>
      </c>
      <c r="E184" s="527" t="s">
        <v>67</v>
      </c>
      <c r="F184" s="528">
        <v>1445.58</v>
      </c>
      <c r="G184" s="510" t="s">
        <v>3335</v>
      </c>
      <c r="H184" s="510" t="s">
        <v>60</v>
      </c>
      <c r="I184" s="527" t="s">
        <v>3336</v>
      </c>
      <c r="J184" s="529" t="s">
        <v>491</v>
      </c>
      <c r="K184" s="509">
        <v>44368</v>
      </c>
      <c r="L184" s="528">
        <v>86.54</v>
      </c>
    </row>
    <row r="185" spans="1:12">
      <c r="A185" s="509">
        <v>44708</v>
      </c>
      <c r="B185" s="510" t="s">
        <v>3337</v>
      </c>
      <c r="C185" s="510" t="s">
        <v>60</v>
      </c>
      <c r="D185" s="527" t="s">
        <v>61</v>
      </c>
      <c r="E185" s="527" t="s">
        <v>67</v>
      </c>
      <c r="F185" s="528">
        <v>5.38</v>
      </c>
      <c r="G185" s="510" t="s">
        <v>3338</v>
      </c>
      <c r="H185" s="510" t="s">
        <v>60</v>
      </c>
      <c r="I185" s="527" t="s">
        <v>3339</v>
      </c>
      <c r="J185" s="529" t="s">
        <v>491</v>
      </c>
      <c r="K185" s="509">
        <v>44708</v>
      </c>
      <c r="L185" s="528">
        <v>85.58</v>
      </c>
    </row>
    <row r="186" spans="1:12">
      <c r="A186" s="509">
        <v>44400</v>
      </c>
      <c r="B186" s="510" t="s">
        <v>3340</v>
      </c>
      <c r="C186" s="510" t="s">
        <v>60</v>
      </c>
      <c r="D186" s="527" t="s">
        <v>61</v>
      </c>
      <c r="E186" s="527" t="s">
        <v>67</v>
      </c>
      <c r="F186" s="528">
        <v>454.58</v>
      </c>
      <c r="G186" s="510" t="s">
        <v>3341</v>
      </c>
      <c r="H186" s="510" t="s">
        <v>3342</v>
      </c>
      <c r="I186" s="527" t="s">
        <v>3343</v>
      </c>
      <c r="J186" s="529" t="s">
        <v>491</v>
      </c>
      <c r="K186" s="509">
        <v>44400</v>
      </c>
      <c r="L186" s="528">
        <v>85.19</v>
      </c>
    </row>
    <row r="187" spans="1:12" ht="22.5">
      <c r="A187" s="509">
        <v>43860</v>
      </c>
      <c r="B187" s="510" t="s">
        <v>3344</v>
      </c>
      <c r="C187" s="510" t="s">
        <v>60</v>
      </c>
      <c r="D187" s="527" t="s">
        <v>61</v>
      </c>
      <c r="E187" s="527" t="s">
        <v>67</v>
      </c>
      <c r="F187" s="528">
        <v>9414.66</v>
      </c>
      <c r="G187" s="510" t="s">
        <v>3345</v>
      </c>
      <c r="H187" s="510" t="s">
        <v>3346</v>
      </c>
      <c r="I187" s="527" t="s">
        <v>3347</v>
      </c>
      <c r="J187" s="529" t="s">
        <v>491</v>
      </c>
      <c r="K187" s="509">
        <v>43860</v>
      </c>
      <c r="L187" s="528">
        <v>84.57</v>
      </c>
    </row>
    <row r="188" spans="1:12">
      <c r="A188" s="509">
        <v>44753</v>
      </c>
      <c r="B188" s="510" t="s">
        <v>3348</v>
      </c>
      <c r="C188" s="510" t="s">
        <v>60</v>
      </c>
      <c r="D188" s="527" t="s">
        <v>61</v>
      </c>
      <c r="E188" s="527" t="s">
        <v>67</v>
      </c>
      <c r="F188" s="528">
        <v>325.77999999999997</v>
      </c>
      <c r="G188" s="510" t="s">
        <v>3349</v>
      </c>
      <c r="H188" s="510" t="s">
        <v>60</v>
      </c>
      <c r="I188" s="527" t="s">
        <v>3350</v>
      </c>
      <c r="J188" s="529" t="s">
        <v>491</v>
      </c>
      <c r="K188" s="509">
        <v>44753</v>
      </c>
      <c r="L188" s="528">
        <v>83.78</v>
      </c>
    </row>
    <row r="189" spans="1:12">
      <c r="A189" s="509">
        <v>44235</v>
      </c>
      <c r="B189" s="510" t="s">
        <v>3351</v>
      </c>
      <c r="C189" s="510" t="s">
        <v>60</v>
      </c>
      <c r="D189" s="527" t="s">
        <v>61</v>
      </c>
      <c r="E189" s="527" t="s">
        <v>67</v>
      </c>
      <c r="F189" s="528">
        <v>422.3</v>
      </c>
      <c r="G189" s="510" t="s">
        <v>3352</v>
      </c>
      <c r="H189" s="510" t="s">
        <v>60</v>
      </c>
      <c r="I189" s="527" t="s">
        <v>3353</v>
      </c>
      <c r="J189" s="529" t="s">
        <v>491</v>
      </c>
      <c r="K189" s="509">
        <v>44235</v>
      </c>
      <c r="L189" s="528">
        <v>83.67</v>
      </c>
    </row>
    <row r="190" spans="1:12" ht="22.5">
      <c r="A190" s="509">
        <v>44518</v>
      </c>
      <c r="B190" s="510" t="s">
        <v>3354</v>
      </c>
      <c r="C190" s="510" t="s">
        <v>60</v>
      </c>
      <c r="D190" s="527" t="s">
        <v>61</v>
      </c>
      <c r="E190" s="527" t="s">
        <v>67</v>
      </c>
      <c r="F190" s="528">
        <v>76.38</v>
      </c>
      <c r="G190" s="510" t="s">
        <v>3355</v>
      </c>
      <c r="H190" s="510" t="s">
        <v>60</v>
      </c>
      <c r="I190" s="527" t="s">
        <v>3356</v>
      </c>
      <c r="J190" s="529" t="s">
        <v>491</v>
      </c>
      <c r="K190" s="509">
        <v>44518</v>
      </c>
      <c r="L190" s="528">
        <v>83.54</v>
      </c>
    </row>
    <row r="191" spans="1:12">
      <c r="A191" s="509">
        <v>44883</v>
      </c>
      <c r="B191" s="510" t="s">
        <v>757</v>
      </c>
      <c r="C191" s="510" t="s">
        <v>758</v>
      </c>
      <c r="D191" s="527" t="s">
        <v>61</v>
      </c>
      <c r="E191" s="527" t="s">
        <v>77</v>
      </c>
      <c r="F191" s="528">
        <v>115.54</v>
      </c>
      <c r="G191" s="510" t="s">
        <v>759</v>
      </c>
      <c r="H191" s="510" t="s">
        <v>60</v>
      </c>
      <c r="I191" s="527" t="s">
        <v>760</v>
      </c>
      <c r="J191" s="529" t="s">
        <v>491</v>
      </c>
      <c r="K191" s="509">
        <v>44883</v>
      </c>
      <c r="L191" s="528">
        <v>83.41</v>
      </c>
    </row>
    <row r="192" spans="1:12">
      <c r="A192" s="509">
        <v>44019</v>
      </c>
      <c r="B192" s="510" t="s">
        <v>3357</v>
      </c>
      <c r="C192" s="510" t="s">
        <v>60</v>
      </c>
      <c r="D192" s="527" t="s">
        <v>61</v>
      </c>
      <c r="E192" s="527" t="s">
        <v>67</v>
      </c>
      <c r="F192" s="528">
        <v>1.06</v>
      </c>
      <c r="G192" s="510" t="s">
        <v>3358</v>
      </c>
      <c r="H192" s="510" t="s">
        <v>3359</v>
      </c>
      <c r="I192" s="527" t="s">
        <v>3360</v>
      </c>
      <c r="J192" s="529" t="s">
        <v>491</v>
      </c>
      <c r="K192" s="509">
        <v>44019</v>
      </c>
      <c r="L192" s="528">
        <v>83.33</v>
      </c>
    </row>
    <row r="193" spans="1:12">
      <c r="A193" s="509">
        <v>43994</v>
      </c>
      <c r="B193" s="510" t="s">
        <v>3361</v>
      </c>
      <c r="C193" s="510" t="s">
        <v>60</v>
      </c>
      <c r="D193" s="527" t="s">
        <v>61</v>
      </c>
      <c r="E193" s="527" t="s">
        <v>67</v>
      </c>
      <c r="F193" s="528">
        <v>35.31</v>
      </c>
      <c r="G193" s="510" t="s">
        <v>3362</v>
      </c>
      <c r="H193" s="510" t="s">
        <v>60</v>
      </c>
      <c r="I193" s="527" t="s">
        <v>3363</v>
      </c>
      <c r="J193" s="529" t="s">
        <v>491</v>
      </c>
      <c r="K193" s="509">
        <v>43994</v>
      </c>
      <c r="L193" s="528">
        <v>82.96</v>
      </c>
    </row>
    <row r="194" spans="1:12">
      <c r="A194" s="509">
        <v>44806</v>
      </c>
      <c r="B194" s="510" t="s">
        <v>3364</v>
      </c>
      <c r="C194" s="510" t="s">
        <v>60</v>
      </c>
      <c r="D194" s="527" t="s">
        <v>61</v>
      </c>
      <c r="E194" s="527" t="s">
        <v>67</v>
      </c>
      <c r="F194" s="528">
        <v>2.99</v>
      </c>
      <c r="G194" s="510" t="s">
        <v>3365</v>
      </c>
      <c r="H194" s="510" t="s">
        <v>60</v>
      </c>
      <c r="I194" s="527" t="s">
        <v>3366</v>
      </c>
      <c r="J194" s="529" t="s">
        <v>491</v>
      </c>
      <c r="K194" s="509">
        <v>44806</v>
      </c>
      <c r="L194" s="528">
        <v>82.94</v>
      </c>
    </row>
    <row r="195" spans="1:12" ht="56.25">
      <c r="A195" s="509">
        <v>44834</v>
      </c>
      <c r="B195" s="510" t="s">
        <v>761</v>
      </c>
      <c r="C195" s="510" t="s">
        <v>762</v>
      </c>
      <c r="D195" s="527" t="s">
        <v>61</v>
      </c>
      <c r="E195" s="527" t="s">
        <v>77</v>
      </c>
      <c r="F195" s="528">
        <v>425.46</v>
      </c>
      <c r="G195" s="510" t="s">
        <v>763</v>
      </c>
      <c r="H195" s="510" t="s">
        <v>764</v>
      </c>
      <c r="I195" s="527" t="s">
        <v>765</v>
      </c>
      <c r="J195" s="529" t="s">
        <v>491</v>
      </c>
      <c r="K195" s="509">
        <v>44834</v>
      </c>
      <c r="L195" s="528">
        <v>82.65</v>
      </c>
    </row>
    <row r="196" spans="1:12">
      <c r="A196" s="509">
        <v>44390</v>
      </c>
      <c r="B196" s="510" t="s">
        <v>3367</v>
      </c>
      <c r="C196" s="510" t="s">
        <v>60</v>
      </c>
      <c r="D196" s="527" t="s">
        <v>61</v>
      </c>
      <c r="E196" s="527" t="s">
        <v>67</v>
      </c>
      <c r="F196" s="528">
        <v>97.81</v>
      </c>
      <c r="G196" s="510" t="s">
        <v>3368</v>
      </c>
      <c r="H196" s="510" t="s">
        <v>3369</v>
      </c>
      <c r="I196" s="527" t="s">
        <v>3370</v>
      </c>
      <c r="J196" s="529" t="s">
        <v>491</v>
      </c>
      <c r="K196" s="509">
        <v>44390</v>
      </c>
      <c r="L196" s="528">
        <v>82.35</v>
      </c>
    </row>
    <row r="197" spans="1:12">
      <c r="A197" s="509">
        <v>44172</v>
      </c>
      <c r="B197" s="510" t="s">
        <v>3371</v>
      </c>
      <c r="C197" s="510" t="s">
        <v>60</v>
      </c>
      <c r="D197" s="527" t="s">
        <v>61</v>
      </c>
      <c r="E197" s="527" t="s">
        <v>67</v>
      </c>
      <c r="F197" s="528">
        <v>193.34</v>
      </c>
      <c r="G197" s="510" t="s">
        <v>3372</v>
      </c>
      <c r="H197" s="510" t="s">
        <v>60</v>
      </c>
      <c r="I197" s="527" t="s">
        <v>3373</v>
      </c>
      <c r="J197" s="529" t="s">
        <v>491</v>
      </c>
      <c r="K197" s="509">
        <v>44172</v>
      </c>
      <c r="L197" s="528">
        <v>81.819999999999993</v>
      </c>
    </row>
    <row r="198" spans="1:12">
      <c r="A198" s="509">
        <v>43957</v>
      </c>
      <c r="B198" s="510" t="s">
        <v>766</v>
      </c>
      <c r="C198" s="510" t="s">
        <v>767</v>
      </c>
      <c r="D198" s="527" t="s">
        <v>61</v>
      </c>
      <c r="E198" s="527" t="s">
        <v>67</v>
      </c>
      <c r="F198" s="528">
        <v>15.48</v>
      </c>
      <c r="G198" s="510" t="s">
        <v>60</v>
      </c>
      <c r="H198" s="510" t="s">
        <v>768</v>
      </c>
      <c r="I198" s="527" t="s">
        <v>769</v>
      </c>
      <c r="J198" s="529" t="s">
        <v>491</v>
      </c>
      <c r="K198" s="509">
        <v>43957</v>
      </c>
      <c r="L198" s="528">
        <v>81.819999999999993</v>
      </c>
    </row>
    <row r="199" spans="1:12">
      <c r="A199" s="509">
        <v>44628</v>
      </c>
      <c r="B199" s="510" t="s">
        <v>3374</v>
      </c>
      <c r="C199" s="510" t="s">
        <v>60</v>
      </c>
      <c r="D199" s="527" t="s">
        <v>61</v>
      </c>
      <c r="E199" s="527" t="s">
        <v>67</v>
      </c>
      <c r="F199" s="528">
        <v>2542.64</v>
      </c>
      <c r="G199" s="510" t="s">
        <v>3375</v>
      </c>
      <c r="H199" s="510" t="s">
        <v>60</v>
      </c>
      <c r="I199" s="527" t="s">
        <v>3376</v>
      </c>
      <c r="J199" s="529" t="s">
        <v>491</v>
      </c>
      <c r="K199" s="509">
        <v>44628</v>
      </c>
      <c r="L199" s="528">
        <v>81.78</v>
      </c>
    </row>
    <row r="200" spans="1:12">
      <c r="A200" s="509">
        <v>44629</v>
      </c>
      <c r="B200" s="510" t="s">
        <v>3377</v>
      </c>
      <c r="C200" s="510" t="s">
        <v>60</v>
      </c>
      <c r="D200" s="527" t="s">
        <v>61</v>
      </c>
      <c r="E200" s="527" t="s">
        <v>67</v>
      </c>
      <c r="F200" s="528">
        <v>29</v>
      </c>
      <c r="G200" s="510" t="s">
        <v>3378</v>
      </c>
      <c r="H200" s="510" t="s">
        <v>60</v>
      </c>
      <c r="I200" s="527" t="s">
        <v>3379</v>
      </c>
      <c r="J200" s="529" t="s">
        <v>491</v>
      </c>
      <c r="K200" s="509">
        <v>44629</v>
      </c>
      <c r="L200" s="528">
        <v>81.72</v>
      </c>
    </row>
    <row r="201" spans="1:12">
      <c r="A201" s="509">
        <v>44601</v>
      </c>
      <c r="B201" s="510" t="s">
        <v>3380</v>
      </c>
      <c r="C201" s="510" t="s">
        <v>60</v>
      </c>
      <c r="D201" s="527" t="s">
        <v>61</v>
      </c>
      <c r="E201" s="527" t="s">
        <v>67</v>
      </c>
      <c r="F201" s="528">
        <v>1383.82</v>
      </c>
      <c r="G201" s="510" t="s">
        <v>3381</v>
      </c>
      <c r="H201" s="510" t="s">
        <v>60</v>
      </c>
      <c r="I201" s="527" t="s">
        <v>3382</v>
      </c>
      <c r="J201" s="529" t="s">
        <v>491</v>
      </c>
      <c r="K201" s="509">
        <v>44601</v>
      </c>
      <c r="L201" s="528">
        <v>81.489999999999995</v>
      </c>
    </row>
    <row r="202" spans="1:12">
      <c r="A202" s="509">
        <v>44403</v>
      </c>
      <c r="B202" s="510" t="s">
        <v>3383</v>
      </c>
      <c r="C202" s="510" t="s">
        <v>3384</v>
      </c>
      <c r="D202" s="527" t="s">
        <v>61</v>
      </c>
      <c r="E202" s="527" t="s">
        <v>67</v>
      </c>
      <c r="F202" s="528">
        <v>4071.62</v>
      </c>
      <c r="G202" s="510" t="s">
        <v>3385</v>
      </c>
      <c r="H202" s="510" t="s">
        <v>60</v>
      </c>
      <c r="I202" s="527" t="s">
        <v>3386</v>
      </c>
      <c r="J202" s="529" t="s">
        <v>491</v>
      </c>
      <c r="K202" s="509">
        <v>44403</v>
      </c>
      <c r="L202" s="528">
        <v>80.819999999999993</v>
      </c>
    </row>
    <row r="203" spans="1:12">
      <c r="A203" s="509">
        <v>44511</v>
      </c>
      <c r="B203" s="510" t="s">
        <v>3387</v>
      </c>
      <c r="C203" s="510" t="s">
        <v>60</v>
      </c>
      <c r="D203" s="527" t="s">
        <v>61</v>
      </c>
      <c r="E203" s="527" t="s">
        <v>67</v>
      </c>
      <c r="F203" s="528">
        <v>12.09</v>
      </c>
      <c r="G203" s="510" t="s">
        <v>3388</v>
      </c>
      <c r="H203" s="510" t="s">
        <v>3308</v>
      </c>
      <c r="I203" s="527" t="s">
        <v>3389</v>
      </c>
      <c r="J203" s="529" t="s">
        <v>491</v>
      </c>
      <c r="K203" s="509">
        <v>44511</v>
      </c>
      <c r="L203" s="528">
        <v>80</v>
      </c>
    </row>
    <row r="204" spans="1:12" ht="33.75">
      <c r="A204" s="509">
        <v>44180</v>
      </c>
      <c r="B204" s="510" t="s">
        <v>3390</v>
      </c>
      <c r="C204" s="510" t="s">
        <v>60</v>
      </c>
      <c r="D204" s="527" t="s">
        <v>61</v>
      </c>
      <c r="E204" s="527" t="s">
        <v>67</v>
      </c>
      <c r="F204" s="528">
        <v>1068.79</v>
      </c>
      <c r="G204" s="510" t="s">
        <v>3155</v>
      </c>
      <c r="H204" s="510" t="s">
        <v>3391</v>
      </c>
      <c r="I204" s="527" t="s">
        <v>3392</v>
      </c>
      <c r="J204" s="529" t="s">
        <v>491</v>
      </c>
      <c r="K204" s="509">
        <v>44180</v>
      </c>
      <c r="L204" s="528">
        <v>80</v>
      </c>
    </row>
    <row r="205" spans="1:12" ht="22.5">
      <c r="A205" s="509">
        <v>44518</v>
      </c>
      <c r="B205" s="510" t="s">
        <v>184</v>
      </c>
      <c r="C205" s="510" t="s">
        <v>60</v>
      </c>
      <c r="D205" s="527" t="s">
        <v>61</v>
      </c>
      <c r="E205" s="527" t="s">
        <v>67</v>
      </c>
      <c r="F205" s="528">
        <v>3211.34</v>
      </c>
      <c r="G205" s="510" t="s">
        <v>185</v>
      </c>
      <c r="H205" s="510" t="s">
        <v>186</v>
      </c>
      <c r="I205" s="527" t="s">
        <v>187</v>
      </c>
      <c r="J205" s="529" t="s">
        <v>491</v>
      </c>
      <c r="K205" s="509">
        <v>44518</v>
      </c>
      <c r="L205" s="528">
        <v>79.75</v>
      </c>
    </row>
    <row r="206" spans="1:12" ht="22.5">
      <c r="A206" s="509">
        <v>44316</v>
      </c>
      <c r="B206" s="510" t="s">
        <v>3393</v>
      </c>
      <c r="C206" s="510" t="s">
        <v>60</v>
      </c>
      <c r="D206" s="527" t="s">
        <v>61</v>
      </c>
      <c r="E206" s="527" t="s">
        <v>67</v>
      </c>
      <c r="F206" s="528">
        <v>181.24</v>
      </c>
      <c r="G206" s="510" t="s">
        <v>3394</v>
      </c>
      <c r="H206" s="510" t="s">
        <v>3395</v>
      </c>
      <c r="I206" s="527" t="s">
        <v>3396</v>
      </c>
      <c r="J206" s="529" t="s">
        <v>491</v>
      </c>
      <c r="K206" s="509">
        <v>44316</v>
      </c>
      <c r="L206" s="528">
        <v>79.430000000000007</v>
      </c>
    </row>
    <row r="207" spans="1:12">
      <c r="A207" s="509">
        <v>44447</v>
      </c>
      <c r="B207" s="510" t="s">
        <v>3397</v>
      </c>
      <c r="C207" s="510" t="s">
        <v>3398</v>
      </c>
      <c r="D207" s="527" t="s">
        <v>61</v>
      </c>
      <c r="E207" s="527" t="s">
        <v>67</v>
      </c>
      <c r="F207" s="528">
        <v>1783.95</v>
      </c>
      <c r="G207" s="510" t="s">
        <v>3399</v>
      </c>
      <c r="H207" s="510" t="s">
        <v>60</v>
      </c>
      <c r="I207" s="527" t="s">
        <v>3400</v>
      </c>
      <c r="J207" s="529" t="s">
        <v>491</v>
      </c>
      <c r="K207" s="509">
        <v>44447</v>
      </c>
      <c r="L207" s="528">
        <v>79.25</v>
      </c>
    </row>
    <row r="208" spans="1:12" ht="22.5">
      <c r="A208" s="509">
        <v>43983</v>
      </c>
      <c r="B208" s="510" t="s">
        <v>3401</v>
      </c>
      <c r="C208" s="510" t="s">
        <v>60</v>
      </c>
      <c r="D208" s="527" t="s">
        <v>61</v>
      </c>
      <c r="E208" s="527" t="s">
        <v>67</v>
      </c>
      <c r="F208" s="528">
        <v>81.3</v>
      </c>
      <c r="G208" s="510" t="s">
        <v>3402</v>
      </c>
      <c r="H208" s="510" t="s">
        <v>3403</v>
      </c>
      <c r="I208" s="527" t="s">
        <v>3404</v>
      </c>
      <c r="J208" s="529" t="s">
        <v>491</v>
      </c>
      <c r="K208" s="509">
        <v>43983</v>
      </c>
      <c r="L208" s="528">
        <v>79.17</v>
      </c>
    </row>
    <row r="209" spans="1:12" ht="22.5">
      <c r="A209" s="509">
        <v>44321</v>
      </c>
      <c r="B209" s="510" t="s">
        <v>3405</v>
      </c>
      <c r="C209" s="510" t="s">
        <v>60</v>
      </c>
      <c r="D209" s="527" t="s">
        <v>61</v>
      </c>
      <c r="E209" s="527" t="s">
        <v>67</v>
      </c>
      <c r="F209" s="528">
        <v>328.48</v>
      </c>
      <c r="G209" s="510" t="s">
        <v>3406</v>
      </c>
      <c r="H209" s="510" t="s">
        <v>3407</v>
      </c>
      <c r="I209" s="527" t="s">
        <v>3408</v>
      </c>
      <c r="J209" s="529" t="s">
        <v>491</v>
      </c>
      <c r="K209" s="509">
        <v>44321</v>
      </c>
      <c r="L209" s="528">
        <v>79.040000000000006</v>
      </c>
    </row>
    <row r="210" spans="1:12">
      <c r="A210" s="509">
        <v>44580</v>
      </c>
      <c r="B210" s="510" t="s">
        <v>3409</v>
      </c>
      <c r="C210" s="510" t="s">
        <v>60</v>
      </c>
      <c r="D210" s="527" t="s">
        <v>61</v>
      </c>
      <c r="E210" s="527" t="s">
        <v>67</v>
      </c>
      <c r="F210" s="528">
        <v>1880.25</v>
      </c>
      <c r="G210" s="510" t="s">
        <v>3410</v>
      </c>
      <c r="H210" s="510" t="s">
        <v>60</v>
      </c>
      <c r="I210" s="527" t="s">
        <v>3411</v>
      </c>
      <c r="J210" s="529" t="s">
        <v>491</v>
      </c>
      <c r="K210" s="509">
        <v>44580</v>
      </c>
      <c r="L210" s="528">
        <v>79.03</v>
      </c>
    </row>
    <row r="211" spans="1:12" ht="22.5">
      <c r="A211" s="509">
        <v>44735</v>
      </c>
      <c r="B211" s="510" t="s">
        <v>770</v>
      </c>
      <c r="C211" s="510" t="s">
        <v>771</v>
      </c>
      <c r="D211" s="527" t="s">
        <v>61</v>
      </c>
      <c r="E211" s="527" t="s">
        <v>77</v>
      </c>
      <c r="F211" s="528">
        <v>170.92</v>
      </c>
      <c r="G211" s="510" t="s">
        <v>772</v>
      </c>
      <c r="H211" s="510" t="s">
        <v>773</v>
      </c>
      <c r="I211" s="527" t="s">
        <v>774</v>
      </c>
      <c r="J211" s="529" t="s">
        <v>491</v>
      </c>
      <c r="K211" s="509">
        <v>44735</v>
      </c>
      <c r="L211" s="528">
        <v>78.89</v>
      </c>
    </row>
    <row r="212" spans="1:12">
      <c r="A212" s="509">
        <v>44259</v>
      </c>
      <c r="B212" s="510" t="s">
        <v>3412</v>
      </c>
      <c r="C212" s="510" t="s">
        <v>60</v>
      </c>
      <c r="D212" s="527" t="s">
        <v>61</v>
      </c>
      <c r="E212" s="527" t="s">
        <v>67</v>
      </c>
      <c r="F212" s="528">
        <v>1651.86</v>
      </c>
      <c r="G212" s="510" t="s">
        <v>1557</v>
      </c>
      <c r="H212" s="510" t="s">
        <v>3151</v>
      </c>
      <c r="I212" s="527" t="s">
        <v>3413</v>
      </c>
      <c r="J212" s="529" t="s">
        <v>491</v>
      </c>
      <c r="K212" s="509">
        <v>44259</v>
      </c>
      <c r="L212" s="528">
        <v>78.739999999999995</v>
      </c>
    </row>
    <row r="213" spans="1:12" ht="33.75">
      <c r="A213" s="509">
        <v>44691</v>
      </c>
      <c r="B213" s="510" t="s">
        <v>3414</v>
      </c>
      <c r="C213" s="510" t="s">
        <v>60</v>
      </c>
      <c r="D213" s="527" t="s">
        <v>61</v>
      </c>
      <c r="E213" s="527" t="s">
        <v>67</v>
      </c>
      <c r="F213" s="528">
        <v>12184.48</v>
      </c>
      <c r="G213" s="510" t="s">
        <v>2998</v>
      </c>
      <c r="H213" s="510" t="s">
        <v>3415</v>
      </c>
      <c r="I213" s="527" t="s">
        <v>3416</v>
      </c>
      <c r="J213" s="529" t="s">
        <v>491</v>
      </c>
      <c r="K213" s="509">
        <v>44691</v>
      </c>
      <c r="L213" s="528">
        <v>78.61</v>
      </c>
    </row>
    <row r="214" spans="1:12">
      <c r="A214" s="509">
        <v>44792</v>
      </c>
      <c r="B214" s="510" t="s">
        <v>3417</v>
      </c>
      <c r="C214" s="510" t="s">
        <v>60</v>
      </c>
      <c r="D214" s="527" t="s">
        <v>61</v>
      </c>
      <c r="E214" s="527" t="s">
        <v>67</v>
      </c>
      <c r="F214" s="528">
        <v>13.81</v>
      </c>
      <c r="G214" s="510" t="s">
        <v>3418</v>
      </c>
      <c r="H214" s="510" t="s">
        <v>60</v>
      </c>
      <c r="I214" s="527" t="s">
        <v>3419</v>
      </c>
      <c r="J214" s="529" t="s">
        <v>491</v>
      </c>
      <c r="K214" s="509">
        <v>44792</v>
      </c>
      <c r="L214" s="528">
        <v>78.5</v>
      </c>
    </row>
    <row r="215" spans="1:12" ht="22.5">
      <c r="A215" s="509">
        <v>44137</v>
      </c>
      <c r="B215" s="510" t="s">
        <v>3420</v>
      </c>
      <c r="C215" s="510" t="s">
        <v>60</v>
      </c>
      <c r="D215" s="527" t="s">
        <v>61</v>
      </c>
      <c r="E215" s="527" t="s">
        <v>67</v>
      </c>
      <c r="F215" s="528">
        <v>38.630000000000003</v>
      </c>
      <c r="G215" s="510" t="s">
        <v>3421</v>
      </c>
      <c r="H215" s="510" t="s">
        <v>3422</v>
      </c>
      <c r="I215" s="527" t="s">
        <v>3423</v>
      </c>
      <c r="J215" s="529" t="s">
        <v>491</v>
      </c>
      <c r="K215" s="509">
        <v>44137</v>
      </c>
      <c r="L215" s="528">
        <v>77.78</v>
      </c>
    </row>
    <row r="216" spans="1:12">
      <c r="A216" s="509">
        <v>44587</v>
      </c>
      <c r="B216" s="510" t="s">
        <v>3424</v>
      </c>
      <c r="C216" s="510" t="s">
        <v>60</v>
      </c>
      <c r="D216" s="527" t="s">
        <v>61</v>
      </c>
      <c r="E216" s="527" t="s">
        <v>67</v>
      </c>
      <c r="F216" s="528">
        <v>41.36</v>
      </c>
      <c r="G216" s="510" t="s">
        <v>60</v>
      </c>
      <c r="H216" s="510" t="s">
        <v>60</v>
      </c>
      <c r="I216" s="527" t="s">
        <v>3425</v>
      </c>
      <c r="J216" s="529" t="s">
        <v>491</v>
      </c>
      <c r="K216" s="509">
        <v>44587</v>
      </c>
      <c r="L216" s="528">
        <v>77.239999999999995</v>
      </c>
    </row>
    <row r="217" spans="1:12" ht="33.75">
      <c r="A217" s="509">
        <v>44804</v>
      </c>
      <c r="B217" s="510" t="s">
        <v>775</v>
      </c>
      <c r="C217" s="510" t="s">
        <v>776</v>
      </c>
      <c r="D217" s="527" t="s">
        <v>61</v>
      </c>
      <c r="E217" s="527" t="s">
        <v>77</v>
      </c>
      <c r="F217" s="528">
        <v>272.98</v>
      </c>
      <c r="G217" s="510" t="s">
        <v>777</v>
      </c>
      <c r="H217" s="510" t="s">
        <v>778</v>
      </c>
      <c r="I217" s="527" t="s">
        <v>779</v>
      </c>
      <c r="J217" s="529" t="s">
        <v>491</v>
      </c>
      <c r="K217" s="509">
        <v>44804</v>
      </c>
      <c r="L217" s="528">
        <v>76.989999999999995</v>
      </c>
    </row>
    <row r="218" spans="1:12" ht="45">
      <c r="A218" s="509">
        <v>43846</v>
      </c>
      <c r="B218" s="510" t="s">
        <v>3426</v>
      </c>
      <c r="C218" s="510" t="s">
        <v>60</v>
      </c>
      <c r="D218" s="527" t="s">
        <v>61</v>
      </c>
      <c r="E218" s="527" t="s">
        <v>67</v>
      </c>
      <c r="F218" s="528">
        <v>52.03</v>
      </c>
      <c r="G218" s="510" t="s">
        <v>3427</v>
      </c>
      <c r="H218" s="510" t="s">
        <v>3428</v>
      </c>
      <c r="I218" s="527" t="s">
        <v>3429</v>
      </c>
      <c r="J218" s="529" t="s">
        <v>491</v>
      </c>
      <c r="K218" s="509">
        <v>43846</v>
      </c>
      <c r="L218" s="528">
        <v>76.959999999999994</v>
      </c>
    </row>
    <row r="219" spans="1:12" ht="22.5">
      <c r="A219" s="509">
        <v>44510</v>
      </c>
      <c r="B219" s="510" t="s">
        <v>3430</v>
      </c>
      <c r="C219" s="510" t="s">
        <v>60</v>
      </c>
      <c r="D219" s="527" t="s">
        <v>61</v>
      </c>
      <c r="E219" s="527" t="s">
        <v>67</v>
      </c>
      <c r="F219" s="528">
        <v>87.61</v>
      </c>
      <c r="G219" s="510" t="s">
        <v>3431</v>
      </c>
      <c r="H219" s="510" t="s">
        <v>3432</v>
      </c>
      <c r="I219" s="527" t="s">
        <v>3433</v>
      </c>
      <c r="J219" s="529" t="s">
        <v>491</v>
      </c>
      <c r="K219" s="509">
        <v>44510</v>
      </c>
      <c r="L219" s="528">
        <v>76.92</v>
      </c>
    </row>
    <row r="220" spans="1:12" ht="45">
      <c r="A220" s="509">
        <v>44763</v>
      </c>
      <c r="B220" s="510" t="s">
        <v>780</v>
      </c>
      <c r="C220" s="510" t="s">
        <v>781</v>
      </c>
      <c r="D220" s="527" t="s">
        <v>61</v>
      </c>
      <c r="E220" s="527" t="s">
        <v>77</v>
      </c>
      <c r="F220" s="528">
        <v>4355.76</v>
      </c>
      <c r="G220" s="510" t="s">
        <v>782</v>
      </c>
      <c r="H220" s="510" t="s">
        <v>783</v>
      </c>
      <c r="I220" s="527" t="s">
        <v>784</v>
      </c>
      <c r="J220" s="529" t="s">
        <v>491</v>
      </c>
      <c r="K220" s="509">
        <v>44763</v>
      </c>
      <c r="L220" s="528">
        <v>76.819999999999993</v>
      </c>
    </row>
    <row r="221" spans="1:12" ht="22.5">
      <c r="A221" s="509">
        <v>44390</v>
      </c>
      <c r="B221" s="510" t="s">
        <v>3434</v>
      </c>
      <c r="C221" s="510" t="s">
        <v>60</v>
      </c>
      <c r="D221" s="527" t="s">
        <v>61</v>
      </c>
      <c r="E221" s="527" t="s">
        <v>67</v>
      </c>
      <c r="F221" s="528">
        <v>145.65</v>
      </c>
      <c r="G221" s="510" t="s">
        <v>3435</v>
      </c>
      <c r="H221" s="510" t="s">
        <v>3436</v>
      </c>
      <c r="I221" s="527" t="s">
        <v>3437</v>
      </c>
      <c r="J221" s="529" t="s">
        <v>491</v>
      </c>
      <c r="K221" s="509">
        <v>44390</v>
      </c>
      <c r="L221" s="528">
        <v>76.67</v>
      </c>
    </row>
    <row r="222" spans="1:12">
      <c r="A222" s="509">
        <v>44728</v>
      </c>
      <c r="B222" s="510" t="s">
        <v>3438</v>
      </c>
      <c r="C222" s="510" t="s">
        <v>60</v>
      </c>
      <c r="D222" s="527" t="s">
        <v>61</v>
      </c>
      <c r="E222" s="527" t="s">
        <v>67</v>
      </c>
      <c r="F222" s="528">
        <v>2253.94</v>
      </c>
      <c r="G222" s="510" t="s">
        <v>3439</v>
      </c>
      <c r="H222" s="510" t="s">
        <v>60</v>
      </c>
      <c r="I222" s="527" t="s">
        <v>3440</v>
      </c>
      <c r="J222" s="529" t="s">
        <v>491</v>
      </c>
      <c r="K222" s="509">
        <v>44728</v>
      </c>
      <c r="L222" s="528">
        <v>76.5</v>
      </c>
    </row>
    <row r="223" spans="1:12">
      <c r="A223" s="509">
        <v>44881</v>
      </c>
      <c r="B223" s="510" t="s">
        <v>785</v>
      </c>
      <c r="C223" s="510" t="s">
        <v>786</v>
      </c>
      <c r="D223" s="527" t="s">
        <v>61</v>
      </c>
      <c r="E223" s="527" t="s">
        <v>77</v>
      </c>
      <c r="F223" s="528">
        <v>67.010000000000005</v>
      </c>
      <c r="G223" s="510" t="s">
        <v>787</v>
      </c>
      <c r="H223" s="510" t="s">
        <v>788</v>
      </c>
      <c r="I223" s="527" t="s">
        <v>789</v>
      </c>
      <c r="J223" s="529" t="s">
        <v>491</v>
      </c>
      <c r="K223" s="509">
        <v>44881</v>
      </c>
      <c r="L223" s="528">
        <v>76.42</v>
      </c>
    </row>
    <row r="224" spans="1:12">
      <c r="A224" s="509">
        <v>43836</v>
      </c>
      <c r="B224" s="510" t="s">
        <v>790</v>
      </c>
      <c r="C224" s="510" t="s">
        <v>60</v>
      </c>
      <c r="D224" s="527" t="s">
        <v>61</v>
      </c>
      <c r="E224" s="527" t="s">
        <v>67</v>
      </c>
      <c r="F224" s="528">
        <v>21.94</v>
      </c>
      <c r="G224" s="510" t="s">
        <v>791</v>
      </c>
      <c r="H224" s="510" t="s">
        <v>60</v>
      </c>
      <c r="I224" s="527" t="s">
        <v>792</v>
      </c>
      <c r="J224" s="529" t="s">
        <v>491</v>
      </c>
      <c r="K224" s="509">
        <v>43836</v>
      </c>
      <c r="L224" s="528">
        <v>76.400000000000006</v>
      </c>
    </row>
    <row r="225" spans="1:12" ht="22.5">
      <c r="A225" s="509">
        <v>44634</v>
      </c>
      <c r="B225" s="510" t="s">
        <v>793</v>
      </c>
      <c r="C225" s="510" t="s">
        <v>794</v>
      </c>
      <c r="D225" s="527" t="s">
        <v>61</v>
      </c>
      <c r="E225" s="527" t="s">
        <v>77</v>
      </c>
      <c r="F225" s="528">
        <v>81.98</v>
      </c>
      <c r="G225" s="510" t="s">
        <v>60</v>
      </c>
      <c r="H225" s="510" t="s">
        <v>60</v>
      </c>
      <c r="I225" s="527" t="s">
        <v>795</v>
      </c>
      <c r="J225" s="529" t="s">
        <v>491</v>
      </c>
      <c r="K225" s="509">
        <v>44634</v>
      </c>
      <c r="L225" s="528">
        <v>76.16</v>
      </c>
    </row>
    <row r="226" spans="1:12">
      <c r="A226" s="509">
        <v>44162</v>
      </c>
      <c r="B226" s="510" t="s">
        <v>796</v>
      </c>
      <c r="C226" s="510" t="s">
        <v>797</v>
      </c>
      <c r="D226" s="527" t="s">
        <v>61</v>
      </c>
      <c r="E226" s="527" t="s">
        <v>67</v>
      </c>
      <c r="F226" s="530">
        <v>0.625</v>
      </c>
      <c r="G226" s="510" t="s">
        <v>798</v>
      </c>
      <c r="H226" s="510" t="s">
        <v>799</v>
      </c>
      <c r="I226" s="527" t="s">
        <v>800</v>
      </c>
      <c r="J226" s="529" t="s">
        <v>491</v>
      </c>
      <c r="K226" s="509">
        <v>44162</v>
      </c>
      <c r="L226" s="528">
        <v>76.13</v>
      </c>
    </row>
    <row r="227" spans="1:12">
      <c r="A227" s="509">
        <v>44725</v>
      </c>
      <c r="B227" s="510" t="s">
        <v>3441</v>
      </c>
      <c r="C227" s="510" t="s">
        <v>60</v>
      </c>
      <c r="D227" s="527" t="s">
        <v>61</v>
      </c>
      <c r="E227" s="527" t="s">
        <v>67</v>
      </c>
      <c r="F227" s="528">
        <v>223.57</v>
      </c>
      <c r="G227" s="510" t="s">
        <v>3442</v>
      </c>
      <c r="H227" s="510" t="s">
        <v>60</v>
      </c>
      <c r="I227" s="527" t="s">
        <v>3443</v>
      </c>
      <c r="J227" s="529" t="s">
        <v>491</v>
      </c>
      <c r="K227" s="509">
        <v>44725</v>
      </c>
      <c r="L227" s="528">
        <v>75.97</v>
      </c>
    </row>
    <row r="228" spans="1:12">
      <c r="A228" s="509">
        <v>44099</v>
      </c>
      <c r="B228" s="510" t="s">
        <v>297</v>
      </c>
      <c r="C228" s="510" t="s">
        <v>60</v>
      </c>
      <c r="D228" s="527" t="s">
        <v>61</v>
      </c>
      <c r="E228" s="527" t="s">
        <v>67</v>
      </c>
      <c r="F228" s="528">
        <v>153.38999999999999</v>
      </c>
      <c r="G228" s="510" t="s">
        <v>298</v>
      </c>
      <c r="H228" s="510" t="s">
        <v>60</v>
      </c>
      <c r="I228" s="527" t="s">
        <v>299</v>
      </c>
      <c r="J228" s="529" t="s">
        <v>491</v>
      </c>
      <c r="K228" s="509">
        <v>44099</v>
      </c>
      <c r="L228" s="528">
        <v>75.91</v>
      </c>
    </row>
    <row r="229" spans="1:12">
      <c r="A229" s="509">
        <v>44480</v>
      </c>
      <c r="B229" s="510" t="s">
        <v>3444</v>
      </c>
      <c r="C229" s="510" t="s">
        <v>60</v>
      </c>
      <c r="D229" s="527" t="s">
        <v>61</v>
      </c>
      <c r="E229" s="527" t="s">
        <v>67</v>
      </c>
      <c r="F229" s="528">
        <v>503.23</v>
      </c>
      <c r="G229" s="510" t="s">
        <v>3445</v>
      </c>
      <c r="H229" s="510" t="s">
        <v>3446</v>
      </c>
      <c r="I229" s="527" t="s">
        <v>3447</v>
      </c>
      <c r="J229" s="529" t="s">
        <v>491</v>
      </c>
      <c r="K229" s="509">
        <v>44480</v>
      </c>
      <c r="L229" s="528">
        <v>75.709999999999994</v>
      </c>
    </row>
    <row r="230" spans="1:12" ht="22.5">
      <c r="A230" s="509">
        <v>44484</v>
      </c>
      <c r="B230" s="510" t="s">
        <v>3448</v>
      </c>
      <c r="C230" s="510" t="s">
        <v>60</v>
      </c>
      <c r="D230" s="527" t="s">
        <v>61</v>
      </c>
      <c r="E230" s="527" t="s">
        <v>67</v>
      </c>
      <c r="F230" s="528">
        <v>79.38</v>
      </c>
      <c r="G230" s="510" t="s">
        <v>3449</v>
      </c>
      <c r="H230" s="510" t="s">
        <v>3450</v>
      </c>
      <c r="I230" s="527" t="s">
        <v>3451</v>
      </c>
      <c r="J230" s="529" t="s">
        <v>491</v>
      </c>
      <c r="K230" s="509">
        <v>44484</v>
      </c>
      <c r="L230" s="528">
        <v>75.260000000000005</v>
      </c>
    </row>
    <row r="231" spans="1:12" ht="22.5">
      <c r="A231" s="509">
        <v>44733</v>
      </c>
      <c r="B231" s="510" t="s">
        <v>3452</v>
      </c>
      <c r="C231" s="510" t="s">
        <v>60</v>
      </c>
      <c r="D231" s="527" t="s">
        <v>61</v>
      </c>
      <c r="E231" s="527" t="s">
        <v>67</v>
      </c>
      <c r="F231" s="528">
        <v>312.18</v>
      </c>
      <c r="G231" s="510" t="s">
        <v>3453</v>
      </c>
      <c r="H231" s="510" t="s">
        <v>3454</v>
      </c>
      <c r="I231" s="527" t="s">
        <v>3455</v>
      </c>
      <c r="J231" s="529" t="s">
        <v>491</v>
      </c>
      <c r="K231" s="509">
        <v>44733</v>
      </c>
      <c r="L231" s="528">
        <v>75.11</v>
      </c>
    </row>
    <row r="232" spans="1:12">
      <c r="A232" s="509">
        <v>44316</v>
      </c>
      <c r="B232" s="510" t="s">
        <v>3456</v>
      </c>
      <c r="C232" s="510" t="s">
        <v>60</v>
      </c>
      <c r="D232" s="527" t="s">
        <v>61</v>
      </c>
      <c r="E232" s="527" t="s">
        <v>67</v>
      </c>
      <c r="F232" s="528">
        <v>495.05</v>
      </c>
      <c r="G232" s="510" t="s">
        <v>3457</v>
      </c>
      <c r="H232" s="510" t="s">
        <v>60</v>
      </c>
      <c r="I232" s="527" t="s">
        <v>3458</v>
      </c>
      <c r="J232" s="529" t="s">
        <v>491</v>
      </c>
      <c r="K232" s="509">
        <v>44316</v>
      </c>
      <c r="L232" s="528">
        <v>75</v>
      </c>
    </row>
    <row r="233" spans="1:12">
      <c r="A233" s="509">
        <v>44247</v>
      </c>
      <c r="B233" s="510" t="s">
        <v>801</v>
      </c>
      <c r="C233" s="510" t="s">
        <v>802</v>
      </c>
      <c r="D233" s="527" t="s">
        <v>61</v>
      </c>
      <c r="E233" s="527" t="s">
        <v>67</v>
      </c>
      <c r="F233" s="528">
        <v>1.32</v>
      </c>
      <c r="G233" s="510" t="s">
        <v>60</v>
      </c>
      <c r="H233" s="510" t="s">
        <v>803</v>
      </c>
      <c r="I233" s="527" t="s">
        <v>804</v>
      </c>
      <c r="J233" s="529" t="s">
        <v>491</v>
      </c>
      <c r="K233" s="509">
        <v>44247</v>
      </c>
      <c r="L233" s="528">
        <v>75</v>
      </c>
    </row>
    <row r="234" spans="1:12" ht="22.5">
      <c r="A234" s="509">
        <v>43854</v>
      </c>
      <c r="B234" s="510" t="s">
        <v>3459</v>
      </c>
      <c r="C234" s="510" t="s">
        <v>60</v>
      </c>
      <c r="D234" s="527" t="s">
        <v>61</v>
      </c>
      <c r="E234" s="527" t="s">
        <v>67</v>
      </c>
      <c r="F234" s="528">
        <v>32.11</v>
      </c>
      <c r="G234" s="510" t="s">
        <v>3460</v>
      </c>
      <c r="H234" s="510" t="s">
        <v>3461</v>
      </c>
      <c r="I234" s="527" t="s">
        <v>3462</v>
      </c>
      <c r="J234" s="529" t="s">
        <v>491</v>
      </c>
      <c r="K234" s="509">
        <v>43854</v>
      </c>
      <c r="L234" s="528">
        <v>75</v>
      </c>
    </row>
    <row r="235" spans="1:12">
      <c r="A235" s="509">
        <v>44817</v>
      </c>
      <c r="B235" s="510" t="s">
        <v>805</v>
      </c>
      <c r="C235" s="510" t="s">
        <v>806</v>
      </c>
      <c r="D235" s="527" t="s">
        <v>61</v>
      </c>
      <c r="E235" s="527" t="s">
        <v>77</v>
      </c>
      <c r="F235" s="528">
        <v>3223.37</v>
      </c>
      <c r="G235" s="510" t="s">
        <v>60</v>
      </c>
      <c r="H235" s="510" t="s">
        <v>807</v>
      </c>
      <c r="I235" s="527" t="s">
        <v>808</v>
      </c>
      <c r="J235" s="529" t="s">
        <v>491</v>
      </c>
      <c r="K235" s="509">
        <v>44817</v>
      </c>
      <c r="L235" s="528">
        <v>74.84</v>
      </c>
    </row>
    <row r="236" spans="1:12">
      <c r="A236" s="509">
        <v>44874</v>
      </c>
      <c r="B236" s="510" t="s">
        <v>3463</v>
      </c>
      <c r="C236" s="510" t="s">
        <v>3464</v>
      </c>
      <c r="D236" s="527" t="s">
        <v>61</v>
      </c>
      <c r="E236" s="527" t="s">
        <v>67</v>
      </c>
      <c r="F236" s="528">
        <v>466.5</v>
      </c>
      <c r="G236" s="510" t="s">
        <v>608</v>
      </c>
      <c r="H236" s="510" t="s">
        <v>60</v>
      </c>
      <c r="I236" s="527" t="s">
        <v>3465</v>
      </c>
      <c r="J236" s="529" t="s">
        <v>491</v>
      </c>
      <c r="K236" s="509">
        <v>44874</v>
      </c>
      <c r="L236" s="528">
        <v>74.62</v>
      </c>
    </row>
    <row r="237" spans="1:12">
      <c r="A237" s="509">
        <v>43958</v>
      </c>
      <c r="B237" s="510" t="s">
        <v>3466</v>
      </c>
      <c r="C237" s="510" t="s">
        <v>60</v>
      </c>
      <c r="D237" s="527" t="s">
        <v>61</v>
      </c>
      <c r="E237" s="527" t="s">
        <v>67</v>
      </c>
      <c r="F237" s="528">
        <v>22.82</v>
      </c>
      <c r="G237" s="510" t="s">
        <v>3467</v>
      </c>
      <c r="H237" s="510" t="s">
        <v>3468</v>
      </c>
      <c r="I237" s="527" t="s">
        <v>3469</v>
      </c>
      <c r="J237" s="529" t="s">
        <v>491</v>
      </c>
      <c r="K237" s="509">
        <v>43958</v>
      </c>
      <c r="L237" s="528">
        <v>74.14</v>
      </c>
    </row>
    <row r="238" spans="1:12" ht="22.5">
      <c r="A238" s="509">
        <v>44347</v>
      </c>
      <c r="B238" s="510" t="s">
        <v>3470</v>
      </c>
      <c r="C238" s="510" t="s">
        <v>60</v>
      </c>
      <c r="D238" s="527" t="s">
        <v>61</v>
      </c>
      <c r="E238" s="527" t="s">
        <v>67</v>
      </c>
      <c r="F238" s="528">
        <v>137.56</v>
      </c>
      <c r="G238" s="510" t="s">
        <v>60</v>
      </c>
      <c r="H238" s="510" t="s">
        <v>3471</v>
      </c>
      <c r="I238" s="527" t="s">
        <v>3472</v>
      </c>
      <c r="J238" s="529" t="s">
        <v>491</v>
      </c>
      <c r="K238" s="509">
        <v>44347</v>
      </c>
      <c r="L238" s="528">
        <v>74</v>
      </c>
    </row>
    <row r="239" spans="1:12">
      <c r="A239" s="509">
        <v>44413</v>
      </c>
      <c r="B239" s="510" t="s">
        <v>3473</v>
      </c>
      <c r="C239" s="510" t="s">
        <v>60</v>
      </c>
      <c r="D239" s="527" t="s">
        <v>61</v>
      </c>
      <c r="E239" s="527" t="s">
        <v>67</v>
      </c>
      <c r="F239" s="528">
        <v>11.28</v>
      </c>
      <c r="G239" s="510" t="s">
        <v>3474</v>
      </c>
      <c r="H239" s="510" t="s">
        <v>60</v>
      </c>
      <c r="I239" s="527" t="s">
        <v>3475</v>
      </c>
      <c r="J239" s="529" t="s">
        <v>491</v>
      </c>
      <c r="K239" s="509">
        <v>44413</v>
      </c>
      <c r="L239" s="528">
        <v>73.319999999999993</v>
      </c>
    </row>
    <row r="240" spans="1:12" ht="33.75">
      <c r="A240" s="509">
        <v>44501</v>
      </c>
      <c r="B240" s="510" t="s">
        <v>3476</v>
      </c>
      <c r="C240" s="510" t="s">
        <v>60</v>
      </c>
      <c r="D240" s="527" t="s">
        <v>61</v>
      </c>
      <c r="E240" s="527" t="s">
        <v>67</v>
      </c>
      <c r="F240" s="528">
        <v>449.75</v>
      </c>
      <c r="G240" s="510" t="s">
        <v>3477</v>
      </c>
      <c r="H240" s="510" t="s">
        <v>3478</v>
      </c>
      <c r="I240" s="527" t="s">
        <v>3479</v>
      </c>
      <c r="J240" s="529" t="s">
        <v>491</v>
      </c>
      <c r="K240" s="509">
        <v>44501</v>
      </c>
      <c r="L240" s="528">
        <v>73.260000000000005</v>
      </c>
    </row>
    <row r="241" spans="1:12" ht="22.5">
      <c r="A241" s="509">
        <v>44782</v>
      </c>
      <c r="B241" s="510" t="s">
        <v>3480</v>
      </c>
      <c r="C241" s="510" t="s">
        <v>60</v>
      </c>
      <c r="D241" s="527" t="s">
        <v>61</v>
      </c>
      <c r="E241" s="527" t="s">
        <v>67</v>
      </c>
      <c r="F241" s="528">
        <v>169.7</v>
      </c>
      <c r="G241" s="510" t="s">
        <v>3481</v>
      </c>
      <c r="H241" s="510" t="s">
        <v>3482</v>
      </c>
      <c r="I241" s="527" t="s">
        <v>3483</v>
      </c>
      <c r="J241" s="529" t="s">
        <v>491</v>
      </c>
      <c r="K241" s="509">
        <v>44782</v>
      </c>
      <c r="L241" s="528">
        <v>73.25</v>
      </c>
    </row>
    <row r="242" spans="1:12">
      <c r="A242" s="509">
        <v>44307</v>
      </c>
      <c r="B242" s="510" t="s">
        <v>3484</v>
      </c>
      <c r="C242" s="510" t="s">
        <v>60</v>
      </c>
      <c r="D242" s="527" t="s">
        <v>61</v>
      </c>
      <c r="E242" s="527" t="s">
        <v>67</v>
      </c>
      <c r="F242" s="528">
        <v>12.95</v>
      </c>
      <c r="G242" s="510" t="s">
        <v>3485</v>
      </c>
      <c r="H242" s="510" t="s">
        <v>3486</v>
      </c>
      <c r="I242" s="527" t="s">
        <v>3487</v>
      </c>
      <c r="J242" s="529" t="s">
        <v>491</v>
      </c>
      <c r="K242" s="509">
        <v>44307</v>
      </c>
      <c r="L242" s="528">
        <v>72.73</v>
      </c>
    </row>
    <row r="243" spans="1:12" ht="101.25">
      <c r="A243" s="509">
        <v>44421</v>
      </c>
      <c r="B243" s="510" t="s">
        <v>809</v>
      </c>
      <c r="C243" s="510" t="s">
        <v>810</v>
      </c>
      <c r="D243" s="527" t="s">
        <v>61</v>
      </c>
      <c r="E243" s="527" t="s">
        <v>67</v>
      </c>
      <c r="F243" s="528">
        <v>4125.34</v>
      </c>
      <c r="G243" s="510" t="s">
        <v>811</v>
      </c>
      <c r="H243" s="510" t="s">
        <v>812</v>
      </c>
      <c r="I243" s="527" t="s">
        <v>813</v>
      </c>
      <c r="J243" s="529" t="s">
        <v>491</v>
      </c>
      <c r="K243" s="509">
        <v>44421</v>
      </c>
      <c r="L243" s="528">
        <v>72.540000000000006</v>
      </c>
    </row>
    <row r="244" spans="1:12" ht="22.5">
      <c r="A244" s="509">
        <v>44741</v>
      </c>
      <c r="B244" s="510" t="s">
        <v>3488</v>
      </c>
      <c r="C244" s="510" t="s">
        <v>60</v>
      </c>
      <c r="D244" s="527" t="s">
        <v>61</v>
      </c>
      <c r="E244" s="527" t="s">
        <v>67</v>
      </c>
      <c r="F244" s="528">
        <v>904.58</v>
      </c>
      <c r="G244" s="510" t="s">
        <v>3489</v>
      </c>
      <c r="H244" s="510" t="s">
        <v>60</v>
      </c>
      <c r="I244" s="527" t="s">
        <v>3490</v>
      </c>
      <c r="J244" s="529" t="s">
        <v>491</v>
      </c>
      <c r="K244" s="509">
        <v>44741</v>
      </c>
      <c r="L244" s="528">
        <v>72.41</v>
      </c>
    </row>
    <row r="245" spans="1:12">
      <c r="A245" s="509">
        <v>43963</v>
      </c>
      <c r="B245" s="510" t="s">
        <v>3491</v>
      </c>
      <c r="C245" s="510" t="s">
        <v>60</v>
      </c>
      <c r="D245" s="527" t="s">
        <v>61</v>
      </c>
      <c r="E245" s="527" t="s">
        <v>67</v>
      </c>
      <c r="F245" s="528">
        <v>36.130000000000003</v>
      </c>
      <c r="G245" s="510" t="s">
        <v>60</v>
      </c>
      <c r="H245" s="510" t="s">
        <v>60</v>
      </c>
      <c r="I245" s="527" t="s">
        <v>3492</v>
      </c>
      <c r="J245" s="529" t="s">
        <v>491</v>
      </c>
      <c r="K245" s="509">
        <v>43963</v>
      </c>
      <c r="L245" s="528">
        <v>72.14</v>
      </c>
    </row>
    <row r="246" spans="1:12" ht="56.25">
      <c r="A246" s="509">
        <v>44916</v>
      </c>
      <c r="B246" s="510" t="s">
        <v>814</v>
      </c>
      <c r="C246" s="510" t="s">
        <v>815</v>
      </c>
      <c r="D246" s="527" t="s">
        <v>61</v>
      </c>
      <c r="E246" s="527" t="s">
        <v>77</v>
      </c>
      <c r="F246" s="528">
        <v>219.61</v>
      </c>
      <c r="G246" s="510" t="s">
        <v>816</v>
      </c>
      <c r="H246" s="510" t="s">
        <v>817</v>
      </c>
      <c r="I246" s="527" t="s">
        <v>818</v>
      </c>
      <c r="J246" s="529" t="s">
        <v>491</v>
      </c>
      <c r="K246" s="509">
        <v>44916</v>
      </c>
      <c r="L246" s="528">
        <v>71.84</v>
      </c>
    </row>
    <row r="247" spans="1:12" ht="33.75">
      <c r="A247" s="509">
        <v>44539</v>
      </c>
      <c r="B247" s="510" t="s">
        <v>3493</v>
      </c>
      <c r="C247" s="510" t="s">
        <v>60</v>
      </c>
      <c r="D247" s="527" t="s">
        <v>61</v>
      </c>
      <c r="E247" s="527" t="s">
        <v>67</v>
      </c>
      <c r="F247" s="528">
        <v>51.24</v>
      </c>
      <c r="G247" s="510" t="s">
        <v>3494</v>
      </c>
      <c r="H247" s="510" t="s">
        <v>3495</v>
      </c>
      <c r="I247" s="527" t="s">
        <v>3496</v>
      </c>
      <c r="J247" s="529" t="s">
        <v>491</v>
      </c>
      <c r="K247" s="509">
        <v>44539</v>
      </c>
      <c r="L247" s="528">
        <v>71.58</v>
      </c>
    </row>
    <row r="248" spans="1:12">
      <c r="A248" s="509">
        <v>44223</v>
      </c>
      <c r="B248" s="510" t="s">
        <v>3497</v>
      </c>
      <c r="C248" s="510" t="s">
        <v>60</v>
      </c>
      <c r="D248" s="527" t="s">
        <v>61</v>
      </c>
      <c r="E248" s="527" t="s">
        <v>77</v>
      </c>
      <c r="F248" s="528">
        <v>103.91</v>
      </c>
      <c r="G248" s="510" t="s">
        <v>3498</v>
      </c>
      <c r="H248" s="510" t="s">
        <v>60</v>
      </c>
      <c r="I248" s="527" t="s">
        <v>3499</v>
      </c>
      <c r="J248" s="529" t="s">
        <v>491</v>
      </c>
      <c r="K248" s="509">
        <v>44223</v>
      </c>
      <c r="L248" s="528">
        <v>71.58</v>
      </c>
    </row>
    <row r="249" spans="1:12" ht="33.75">
      <c r="A249" s="509">
        <v>44833</v>
      </c>
      <c r="B249" s="510" t="s">
        <v>3500</v>
      </c>
      <c r="C249" s="510" t="s">
        <v>60</v>
      </c>
      <c r="D249" s="527" t="s">
        <v>61</v>
      </c>
      <c r="E249" s="527" t="s">
        <v>67</v>
      </c>
      <c r="F249" s="528">
        <v>71.25</v>
      </c>
      <c r="G249" s="510" t="s">
        <v>3501</v>
      </c>
      <c r="H249" s="510" t="s">
        <v>3502</v>
      </c>
      <c r="I249" s="527" t="s">
        <v>3503</v>
      </c>
      <c r="J249" s="529" t="s">
        <v>491</v>
      </c>
      <c r="K249" s="509">
        <v>44833</v>
      </c>
      <c r="L249" s="528">
        <v>71.430000000000007</v>
      </c>
    </row>
    <row r="250" spans="1:12">
      <c r="A250" s="509">
        <v>44732</v>
      </c>
      <c r="B250" s="510" t="s">
        <v>3504</v>
      </c>
      <c r="C250" s="510" t="s">
        <v>60</v>
      </c>
      <c r="D250" s="527" t="s">
        <v>61</v>
      </c>
      <c r="E250" s="527" t="s">
        <v>67</v>
      </c>
      <c r="F250" s="528">
        <v>166.13</v>
      </c>
      <c r="G250" s="510" t="s">
        <v>3505</v>
      </c>
      <c r="H250" s="510" t="s">
        <v>60</v>
      </c>
      <c r="I250" s="527" t="s">
        <v>3506</v>
      </c>
      <c r="J250" s="529" t="s">
        <v>491</v>
      </c>
      <c r="K250" s="509">
        <v>44732</v>
      </c>
      <c r="L250" s="528">
        <v>71.430000000000007</v>
      </c>
    </row>
    <row r="251" spans="1:12" ht="22.5">
      <c r="A251" s="509">
        <v>44102</v>
      </c>
      <c r="B251" s="510" t="s">
        <v>3507</v>
      </c>
      <c r="C251" s="510" t="s">
        <v>60</v>
      </c>
      <c r="D251" s="527" t="s">
        <v>61</v>
      </c>
      <c r="E251" s="527" t="s">
        <v>67</v>
      </c>
      <c r="F251" s="528">
        <v>77.44</v>
      </c>
      <c r="G251" s="510" t="s">
        <v>3508</v>
      </c>
      <c r="H251" s="510" t="s">
        <v>3509</v>
      </c>
      <c r="I251" s="527" t="s">
        <v>3510</v>
      </c>
      <c r="J251" s="529" t="s">
        <v>491</v>
      </c>
      <c r="K251" s="509">
        <v>44102</v>
      </c>
      <c r="L251" s="528">
        <v>71.150000000000006</v>
      </c>
    </row>
    <row r="252" spans="1:12">
      <c r="A252" s="509">
        <v>44473</v>
      </c>
      <c r="B252" s="510" t="s">
        <v>819</v>
      </c>
      <c r="C252" s="510" t="s">
        <v>60</v>
      </c>
      <c r="D252" s="527" t="s">
        <v>61</v>
      </c>
      <c r="E252" s="527" t="s">
        <v>67</v>
      </c>
      <c r="F252" s="528">
        <v>82.85</v>
      </c>
      <c r="G252" s="510" t="s">
        <v>820</v>
      </c>
      <c r="H252" s="510" t="s">
        <v>60</v>
      </c>
      <c r="I252" s="527" t="s">
        <v>821</v>
      </c>
      <c r="J252" s="529" t="s">
        <v>491</v>
      </c>
      <c r="K252" s="509">
        <v>44473</v>
      </c>
      <c r="L252" s="528">
        <v>71.11</v>
      </c>
    </row>
    <row r="253" spans="1:12">
      <c r="A253" s="509">
        <v>44410</v>
      </c>
      <c r="B253" s="510" t="s">
        <v>3511</v>
      </c>
      <c r="C253" s="510" t="s">
        <v>60</v>
      </c>
      <c r="D253" s="527" t="s">
        <v>61</v>
      </c>
      <c r="E253" s="527" t="s">
        <v>67</v>
      </c>
      <c r="F253" s="528">
        <v>10105.049999999999</v>
      </c>
      <c r="G253" s="510" t="s">
        <v>3512</v>
      </c>
      <c r="H253" s="510" t="s">
        <v>60</v>
      </c>
      <c r="I253" s="527" t="s">
        <v>3513</v>
      </c>
      <c r="J253" s="529" t="s">
        <v>491</v>
      </c>
      <c r="K253" s="509">
        <v>44410</v>
      </c>
      <c r="L253" s="528">
        <v>70.540000000000006</v>
      </c>
    </row>
    <row r="254" spans="1:12">
      <c r="A254" s="509">
        <v>44685</v>
      </c>
      <c r="B254" s="510" t="s">
        <v>822</v>
      </c>
      <c r="C254" s="510" t="s">
        <v>823</v>
      </c>
      <c r="D254" s="527" t="s">
        <v>61</v>
      </c>
      <c r="E254" s="527" t="s">
        <v>67</v>
      </c>
      <c r="F254" s="528">
        <v>235.13</v>
      </c>
      <c r="G254" s="510" t="s">
        <v>824</v>
      </c>
      <c r="H254" s="510" t="s">
        <v>60</v>
      </c>
      <c r="I254" s="527" t="s">
        <v>825</v>
      </c>
      <c r="J254" s="529" t="s">
        <v>491</v>
      </c>
      <c r="K254" s="509">
        <v>44685</v>
      </c>
      <c r="L254" s="528">
        <v>70.52</v>
      </c>
    </row>
    <row r="255" spans="1:12">
      <c r="A255" s="509">
        <v>44062</v>
      </c>
      <c r="B255" s="510" t="s">
        <v>3514</v>
      </c>
      <c r="C255" s="510" t="s">
        <v>60</v>
      </c>
      <c r="D255" s="527" t="s">
        <v>61</v>
      </c>
      <c r="E255" s="527" t="s">
        <v>67</v>
      </c>
      <c r="F255" s="528">
        <v>5930.42</v>
      </c>
      <c r="G255" s="510" t="s">
        <v>3515</v>
      </c>
      <c r="H255" s="510" t="s">
        <v>60</v>
      </c>
      <c r="I255" s="527" t="s">
        <v>3516</v>
      </c>
      <c r="J255" s="529" t="s">
        <v>491</v>
      </c>
      <c r="K255" s="509">
        <v>44062</v>
      </c>
      <c r="L255" s="528">
        <v>70.400000000000006</v>
      </c>
    </row>
    <row r="256" spans="1:12" ht="33.75">
      <c r="A256" s="509">
        <v>44601</v>
      </c>
      <c r="B256" s="510" t="s">
        <v>3517</v>
      </c>
      <c r="C256" s="510" t="s">
        <v>3518</v>
      </c>
      <c r="D256" s="527" t="s">
        <v>61</v>
      </c>
      <c r="E256" s="527" t="s">
        <v>67</v>
      </c>
      <c r="F256" s="528">
        <v>2329.87</v>
      </c>
      <c r="G256" s="510" t="s">
        <v>3519</v>
      </c>
      <c r="H256" s="510" t="s">
        <v>3520</v>
      </c>
      <c r="I256" s="527" t="s">
        <v>3521</v>
      </c>
      <c r="J256" s="529" t="s">
        <v>491</v>
      </c>
      <c r="K256" s="509">
        <v>44601</v>
      </c>
      <c r="L256" s="528">
        <v>70.39</v>
      </c>
    </row>
    <row r="257" spans="1:12" ht="45">
      <c r="A257" s="509">
        <v>44494</v>
      </c>
      <c r="B257" s="510" t="s">
        <v>3522</v>
      </c>
      <c r="C257" s="510" t="s">
        <v>60</v>
      </c>
      <c r="D257" s="527" t="s">
        <v>61</v>
      </c>
      <c r="E257" s="527" t="s">
        <v>67</v>
      </c>
      <c r="F257" s="528">
        <v>2070.15</v>
      </c>
      <c r="G257" s="510" t="s">
        <v>3523</v>
      </c>
      <c r="H257" s="510" t="s">
        <v>3524</v>
      </c>
      <c r="I257" s="527" t="s">
        <v>3525</v>
      </c>
      <c r="J257" s="529" t="s">
        <v>491</v>
      </c>
      <c r="K257" s="509">
        <v>44494</v>
      </c>
      <c r="L257" s="528">
        <v>70.34</v>
      </c>
    </row>
    <row r="258" spans="1:12">
      <c r="A258" s="509">
        <v>44651</v>
      </c>
      <c r="B258" s="510" t="s">
        <v>3526</v>
      </c>
      <c r="C258" s="510" t="s">
        <v>60</v>
      </c>
      <c r="D258" s="527" t="s">
        <v>61</v>
      </c>
      <c r="E258" s="527" t="s">
        <v>67</v>
      </c>
      <c r="F258" s="528">
        <v>18.739999999999998</v>
      </c>
      <c r="G258" s="510" t="s">
        <v>3527</v>
      </c>
      <c r="H258" s="510" t="s">
        <v>60</v>
      </c>
      <c r="I258" s="527" t="s">
        <v>3528</v>
      </c>
      <c r="J258" s="529" t="s">
        <v>491</v>
      </c>
      <c r="K258" s="509">
        <v>44651</v>
      </c>
      <c r="L258" s="528">
        <v>70.22</v>
      </c>
    </row>
    <row r="259" spans="1:12">
      <c r="A259" s="509">
        <v>44217</v>
      </c>
      <c r="B259" s="510" t="s">
        <v>3529</v>
      </c>
      <c r="C259" s="510" t="s">
        <v>60</v>
      </c>
      <c r="D259" s="527" t="s">
        <v>61</v>
      </c>
      <c r="E259" s="527" t="s">
        <v>67</v>
      </c>
      <c r="F259" s="528">
        <v>5.6</v>
      </c>
      <c r="G259" s="510" t="s">
        <v>3530</v>
      </c>
      <c r="H259" s="510" t="s">
        <v>60</v>
      </c>
      <c r="I259" s="527" t="s">
        <v>3531</v>
      </c>
      <c r="J259" s="529" t="s">
        <v>491</v>
      </c>
      <c r="K259" s="509">
        <v>44217</v>
      </c>
      <c r="L259" s="528">
        <v>70</v>
      </c>
    </row>
    <row r="260" spans="1:12" ht="22.5">
      <c r="A260" s="509">
        <v>43888</v>
      </c>
      <c r="B260" s="510" t="s">
        <v>3532</v>
      </c>
      <c r="C260" s="510" t="s">
        <v>60</v>
      </c>
      <c r="D260" s="527" t="s">
        <v>61</v>
      </c>
      <c r="E260" s="527" t="s">
        <v>67</v>
      </c>
      <c r="F260" s="528">
        <v>238.47</v>
      </c>
      <c r="G260" s="510" t="s">
        <v>3533</v>
      </c>
      <c r="H260" s="510" t="s">
        <v>3534</v>
      </c>
      <c r="I260" s="527" t="s">
        <v>3535</v>
      </c>
      <c r="J260" s="529" t="s">
        <v>491</v>
      </c>
      <c r="K260" s="509">
        <v>43888</v>
      </c>
      <c r="L260" s="528">
        <v>69.97</v>
      </c>
    </row>
    <row r="261" spans="1:12" ht="22.5">
      <c r="A261" s="509">
        <v>44571</v>
      </c>
      <c r="B261" s="510" t="s">
        <v>3536</v>
      </c>
      <c r="C261" s="510" t="s">
        <v>60</v>
      </c>
      <c r="D261" s="527" t="s">
        <v>61</v>
      </c>
      <c r="E261" s="527" t="s">
        <v>67</v>
      </c>
      <c r="F261" s="528">
        <v>13867.07</v>
      </c>
      <c r="G261" s="510" t="s">
        <v>3537</v>
      </c>
      <c r="H261" s="510" t="s">
        <v>3538</v>
      </c>
      <c r="I261" s="527" t="s">
        <v>3539</v>
      </c>
      <c r="J261" s="529" t="s">
        <v>491</v>
      </c>
      <c r="K261" s="509">
        <v>44571</v>
      </c>
      <c r="L261" s="528">
        <v>69.709999999999994</v>
      </c>
    </row>
    <row r="262" spans="1:12">
      <c r="A262" s="509">
        <v>44270</v>
      </c>
      <c r="B262" s="510" t="s">
        <v>826</v>
      </c>
      <c r="C262" s="510" t="s">
        <v>827</v>
      </c>
      <c r="D262" s="527" t="s">
        <v>61</v>
      </c>
      <c r="E262" s="527" t="s">
        <v>77</v>
      </c>
      <c r="F262" s="528">
        <v>21278.22</v>
      </c>
      <c r="G262" s="510" t="s">
        <v>828</v>
      </c>
      <c r="H262" s="510" t="s">
        <v>60</v>
      </c>
      <c r="I262" s="527" t="s">
        <v>829</v>
      </c>
      <c r="J262" s="529" t="s">
        <v>491</v>
      </c>
      <c r="K262" s="509">
        <v>44270</v>
      </c>
      <c r="L262" s="528">
        <v>69.61</v>
      </c>
    </row>
    <row r="263" spans="1:12">
      <c r="A263" s="509">
        <v>43880</v>
      </c>
      <c r="B263" s="510" t="s">
        <v>3540</v>
      </c>
      <c r="C263" s="510" t="s">
        <v>60</v>
      </c>
      <c r="D263" s="527" t="s">
        <v>61</v>
      </c>
      <c r="E263" s="527" t="s">
        <v>67</v>
      </c>
      <c r="F263" s="528">
        <v>51.57</v>
      </c>
      <c r="G263" s="510" t="s">
        <v>2123</v>
      </c>
      <c r="H263" s="510" t="s">
        <v>60</v>
      </c>
      <c r="I263" s="527" t="s">
        <v>3541</v>
      </c>
      <c r="J263" s="529" t="s">
        <v>491</v>
      </c>
      <c r="K263" s="509">
        <v>43880</v>
      </c>
      <c r="L263" s="528">
        <v>69.540000000000006</v>
      </c>
    </row>
    <row r="264" spans="1:12">
      <c r="A264" s="509">
        <v>44144</v>
      </c>
      <c r="B264" s="510" t="s">
        <v>3542</v>
      </c>
      <c r="C264" s="510" t="s">
        <v>60</v>
      </c>
      <c r="D264" s="527" t="s">
        <v>61</v>
      </c>
      <c r="E264" s="527" t="s">
        <v>67</v>
      </c>
      <c r="F264" s="528">
        <v>278.07</v>
      </c>
      <c r="G264" s="510" t="s">
        <v>3543</v>
      </c>
      <c r="H264" s="510" t="s">
        <v>3544</v>
      </c>
      <c r="I264" s="527" t="s">
        <v>3545</v>
      </c>
      <c r="J264" s="529" t="s">
        <v>491</v>
      </c>
      <c r="K264" s="509">
        <v>44144</v>
      </c>
      <c r="L264" s="528">
        <v>69.430000000000007</v>
      </c>
    </row>
    <row r="265" spans="1:12">
      <c r="A265" s="509">
        <v>44298</v>
      </c>
      <c r="B265" s="510" t="s">
        <v>830</v>
      </c>
      <c r="C265" s="510" t="s">
        <v>60</v>
      </c>
      <c r="D265" s="527" t="s">
        <v>61</v>
      </c>
      <c r="E265" s="527" t="s">
        <v>67</v>
      </c>
      <c r="F265" s="528">
        <v>248.3</v>
      </c>
      <c r="G265" s="510" t="s">
        <v>831</v>
      </c>
      <c r="H265" s="510" t="s">
        <v>60</v>
      </c>
      <c r="I265" s="527" t="s">
        <v>832</v>
      </c>
      <c r="J265" s="529" t="s">
        <v>491</v>
      </c>
      <c r="K265" s="509">
        <v>44298</v>
      </c>
      <c r="L265" s="528">
        <v>69.400000000000006</v>
      </c>
    </row>
    <row r="266" spans="1:12" ht="33.75">
      <c r="A266" s="509">
        <v>44585</v>
      </c>
      <c r="B266" s="510" t="s">
        <v>833</v>
      </c>
      <c r="C266" s="510" t="s">
        <v>834</v>
      </c>
      <c r="D266" s="527" t="s">
        <v>61</v>
      </c>
      <c r="E266" s="527" t="s">
        <v>77</v>
      </c>
      <c r="F266" s="528">
        <v>1557.44</v>
      </c>
      <c r="G266" s="510" t="s">
        <v>835</v>
      </c>
      <c r="H266" s="510" t="s">
        <v>60</v>
      </c>
      <c r="I266" s="527" t="s">
        <v>836</v>
      </c>
      <c r="J266" s="529" t="s">
        <v>491</v>
      </c>
      <c r="K266" s="509">
        <v>44585</v>
      </c>
      <c r="L266" s="528">
        <v>69.38</v>
      </c>
    </row>
    <row r="267" spans="1:12">
      <c r="A267" s="509">
        <v>43985</v>
      </c>
      <c r="B267" s="510" t="s">
        <v>3546</v>
      </c>
      <c r="C267" s="510" t="s">
        <v>60</v>
      </c>
      <c r="D267" s="527" t="s">
        <v>61</v>
      </c>
      <c r="E267" s="527" t="s">
        <v>67</v>
      </c>
      <c r="F267" s="528">
        <v>45.04</v>
      </c>
      <c r="G267" s="510" t="s">
        <v>3547</v>
      </c>
      <c r="H267" s="510" t="s">
        <v>60</v>
      </c>
      <c r="I267" s="527" t="s">
        <v>3548</v>
      </c>
      <c r="J267" s="529" t="s">
        <v>491</v>
      </c>
      <c r="K267" s="509">
        <v>43985</v>
      </c>
      <c r="L267" s="528">
        <v>68.989999999999995</v>
      </c>
    </row>
    <row r="268" spans="1:12">
      <c r="A268" s="509">
        <v>44872</v>
      </c>
      <c r="B268" s="510" t="s">
        <v>837</v>
      </c>
      <c r="C268" s="510" t="s">
        <v>838</v>
      </c>
      <c r="D268" s="527" t="s">
        <v>61</v>
      </c>
      <c r="E268" s="527" t="s">
        <v>77</v>
      </c>
      <c r="F268" s="528">
        <v>94.06</v>
      </c>
      <c r="G268" s="510" t="s">
        <v>839</v>
      </c>
      <c r="H268" s="510" t="s">
        <v>840</v>
      </c>
      <c r="I268" s="527" t="s">
        <v>841</v>
      </c>
      <c r="J268" s="529" t="s">
        <v>491</v>
      </c>
      <c r="K268" s="509">
        <v>44872</v>
      </c>
      <c r="L268" s="528">
        <v>68.98</v>
      </c>
    </row>
    <row r="269" spans="1:12" ht="22.5">
      <c r="A269" s="509">
        <v>44866</v>
      </c>
      <c r="B269" s="510" t="s">
        <v>842</v>
      </c>
      <c r="C269" s="510" t="s">
        <v>843</v>
      </c>
      <c r="D269" s="527" t="s">
        <v>61</v>
      </c>
      <c r="E269" s="527" t="s">
        <v>77</v>
      </c>
      <c r="F269" s="528">
        <v>31.47</v>
      </c>
      <c r="G269" s="510" t="s">
        <v>844</v>
      </c>
      <c r="H269" s="510" t="s">
        <v>60</v>
      </c>
      <c r="I269" s="527" t="s">
        <v>845</v>
      </c>
      <c r="J269" s="529" t="s">
        <v>491</v>
      </c>
      <c r="K269" s="509">
        <v>44866</v>
      </c>
      <c r="L269" s="528">
        <v>68.7</v>
      </c>
    </row>
    <row r="270" spans="1:12" ht="33.75">
      <c r="A270" s="509">
        <v>44714</v>
      </c>
      <c r="B270" s="510" t="s">
        <v>3549</v>
      </c>
      <c r="C270" s="510" t="s">
        <v>60</v>
      </c>
      <c r="D270" s="527" t="s">
        <v>61</v>
      </c>
      <c r="E270" s="527" t="s">
        <v>67</v>
      </c>
      <c r="F270" s="528">
        <v>449.69</v>
      </c>
      <c r="G270" s="510" t="s">
        <v>3550</v>
      </c>
      <c r="H270" s="510" t="s">
        <v>3551</v>
      </c>
      <c r="I270" s="527" t="s">
        <v>3552</v>
      </c>
      <c r="J270" s="529" t="s">
        <v>491</v>
      </c>
      <c r="K270" s="509">
        <v>44714</v>
      </c>
      <c r="L270" s="528">
        <v>68.52</v>
      </c>
    </row>
    <row r="271" spans="1:12" ht="22.5">
      <c r="A271" s="509">
        <v>44636</v>
      </c>
      <c r="B271" s="510" t="s">
        <v>3553</v>
      </c>
      <c r="C271" s="510" t="s">
        <v>60</v>
      </c>
      <c r="D271" s="527" t="s">
        <v>61</v>
      </c>
      <c r="E271" s="527" t="s">
        <v>67</v>
      </c>
      <c r="F271" s="528">
        <v>283.74</v>
      </c>
      <c r="G271" s="510" t="s">
        <v>3554</v>
      </c>
      <c r="H271" s="510" t="s">
        <v>3555</v>
      </c>
      <c r="I271" s="527" t="s">
        <v>3556</v>
      </c>
      <c r="J271" s="529" t="s">
        <v>491</v>
      </c>
      <c r="K271" s="509">
        <v>44636</v>
      </c>
      <c r="L271" s="528">
        <v>68.209999999999994</v>
      </c>
    </row>
    <row r="272" spans="1:12" ht="67.5">
      <c r="A272" s="509">
        <v>44349</v>
      </c>
      <c r="B272" s="510" t="s">
        <v>3557</v>
      </c>
      <c r="C272" s="510" t="s">
        <v>60</v>
      </c>
      <c r="D272" s="527" t="s">
        <v>61</v>
      </c>
      <c r="E272" s="527" t="s">
        <v>67</v>
      </c>
      <c r="F272" s="528">
        <v>1668.71</v>
      </c>
      <c r="G272" s="510" t="s">
        <v>3558</v>
      </c>
      <c r="H272" s="510" t="s">
        <v>3559</v>
      </c>
      <c r="I272" s="527" t="s">
        <v>3560</v>
      </c>
      <c r="J272" s="529" t="s">
        <v>491</v>
      </c>
      <c r="K272" s="509">
        <v>44349</v>
      </c>
      <c r="L272" s="528">
        <v>67.98</v>
      </c>
    </row>
    <row r="273" spans="1:12">
      <c r="A273" s="509">
        <v>44260</v>
      </c>
      <c r="B273" s="510" t="s">
        <v>3561</v>
      </c>
      <c r="C273" s="510" t="s">
        <v>60</v>
      </c>
      <c r="D273" s="527" t="s">
        <v>61</v>
      </c>
      <c r="E273" s="527" t="s">
        <v>733</v>
      </c>
      <c r="F273" s="528">
        <v>237.41</v>
      </c>
      <c r="G273" s="510" t="s">
        <v>3562</v>
      </c>
      <c r="H273" s="510" t="s">
        <v>3563</v>
      </c>
      <c r="I273" s="527" t="s">
        <v>3564</v>
      </c>
      <c r="J273" s="529" t="s">
        <v>491</v>
      </c>
      <c r="K273" s="509">
        <v>44260</v>
      </c>
      <c r="L273" s="528">
        <v>67.88</v>
      </c>
    </row>
    <row r="274" spans="1:12">
      <c r="A274" s="509">
        <v>44446</v>
      </c>
      <c r="B274" s="510" t="s">
        <v>3565</v>
      </c>
      <c r="C274" s="510" t="s">
        <v>60</v>
      </c>
      <c r="D274" s="527" t="s">
        <v>61</v>
      </c>
      <c r="E274" s="527" t="s">
        <v>67</v>
      </c>
      <c r="F274" s="528">
        <v>144.84</v>
      </c>
      <c r="G274" s="510" t="s">
        <v>3566</v>
      </c>
      <c r="H274" s="510" t="s">
        <v>60</v>
      </c>
      <c r="I274" s="527" t="s">
        <v>3567</v>
      </c>
      <c r="J274" s="529" t="s">
        <v>491</v>
      </c>
      <c r="K274" s="509">
        <v>44446</v>
      </c>
      <c r="L274" s="528">
        <v>67.78</v>
      </c>
    </row>
    <row r="275" spans="1:12">
      <c r="A275" s="509">
        <v>44914</v>
      </c>
      <c r="B275" s="510" t="s">
        <v>846</v>
      </c>
      <c r="C275" s="510" t="s">
        <v>847</v>
      </c>
      <c r="D275" s="527" t="s">
        <v>61</v>
      </c>
      <c r="E275" s="527" t="s">
        <v>77</v>
      </c>
      <c r="F275" s="528">
        <v>725.9</v>
      </c>
      <c r="G275" s="510" t="s">
        <v>848</v>
      </c>
      <c r="H275" s="510" t="s">
        <v>849</v>
      </c>
      <c r="I275" s="527" t="s">
        <v>850</v>
      </c>
      <c r="J275" s="529" t="s">
        <v>491</v>
      </c>
      <c r="K275" s="509">
        <v>44914</v>
      </c>
      <c r="L275" s="528">
        <v>67.010000000000005</v>
      </c>
    </row>
    <row r="276" spans="1:12">
      <c r="A276" s="509">
        <v>44386</v>
      </c>
      <c r="B276" s="510" t="s">
        <v>3568</v>
      </c>
      <c r="C276" s="510" t="s">
        <v>60</v>
      </c>
      <c r="D276" s="527" t="s">
        <v>61</v>
      </c>
      <c r="E276" s="527" t="s">
        <v>67</v>
      </c>
      <c r="F276" s="528">
        <v>6717.18</v>
      </c>
      <c r="G276" s="510" t="s">
        <v>985</v>
      </c>
      <c r="H276" s="510" t="s">
        <v>60</v>
      </c>
      <c r="I276" s="527" t="s">
        <v>3569</v>
      </c>
      <c r="J276" s="529" t="s">
        <v>491</v>
      </c>
      <c r="K276" s="509">
        <v>44386</v>
      </c>
      <c r="L276" s="528">
        <v>66.900000000000006</v>
      </c>
    </row>
    <row r="277" spans="1:12" ht="22.5">
      <c r="A277" s="509">
        <v>44894</v>
      </c>
      <c r="B277" s="510" t="s">
        <v>851</v>
      </c>
      <c r="C277" s="510" t="s">
        <v>852</v>
      </c>
      <c r="D277" s="527" t="s">
        <v>61</v>
      </c>
      <c r="E277" s="527" t="s">
        <v>77</v>
      </c>
      <c r="F277" s="528">
        <v>699.21</v>
      </c>
      <c r="G277" s="510" t="s">
        <v>853</v>
      </c>
      <c r="H277" s="510" t="s">
        <v>854</v>
      </c>
      <c r="I277" s="527" t="s">
        <v>855</v>
      </c>
      <c r="J277" s="529" t="s">
        <v>491</v>
      </c>
      <c r="K277" s="509">
        <v>44894</v>
      </c>
      <c r="L277" s="528">
        <v>66.67</v>
      </c>
    </row>
    <row r="278" spans="1:12">
      <c r="A278" s="509">
        <v>44663</v>
      </c>
      <c r="B278" s="510" t="s">
        <v>3570</v>
      </c>
      <c r="C278" s="510" t="s">
        <v>60</v>
      </c>
      <c r="D278" s="527" t="s">
        <v>61</v>
      </c>
      <c r="E278" s="527" t="s">
        <v>77</v>
      </c>
      <c r="F278" s="528">
        <v>138.53</v>
      </c>
      <c r="G278" s="510" t="s">
        <v>3562</v>
      </c>
      <c r="H278" s="510" t="s">
        <v>3571</v>
      </c>
      <c r="I278" s="527" t="s">
        <v>3572</v>
      </c>
      <c r="J278" s="529" t="s">
        <v>491</v>
      </c>
      <c r="K278" s="509">
        <v>44663</v>
      </c>
      <c r="L278" s="528">
        <v>66.67</v>
      </c>
    </row>
    <row r="279" spans="1:12">
      <c r="A279" s="509">
        <v>44413</v>
      </c>
      <c r="B279" s="510" t="s">
        <v>3573</v>
      </c>
      <c r="C279" s="510" t="s">
        <v>60</v>
      </c>
      <c r="D279" s="527" t="s">
        <v>61</v>
      </c>
      <c r="E279" s="527" t="s">
        <v>67</v>
      </c>
      <c r="F279" s="528">
        <v>73.849999999999994</v>
      </c>
      <c r="G279" s="510" t="s">
        <v>3574</v>
      </c>
      <c r="H279" s="510" t="s">
        <v>60</v>
      </c>
      <c r="I279" s="527" t="s">
        <v>3575</v>
      </c>
      <c r="J279" s="529" t="s">
        <v>491</v>
      </c>
      <c r="K279" s="509">
        <v>44413</v>
      </c>
      <c r="L279" s="528">
        <v>66.67</v>
      </c>
    </row>
    <row r="280" spans="1:12">
      <c r="A280" s="509">
        <v>44160</v>
      </c>
      <c r="B280" s="510" t="s">
        <v>3576</v>
      </c>
      <c r="C280" s="510" t="s">
        <v>60</v>
      </c>
      <c r="D280" s="527" t="s">
        <v>61</v>
      </c>
      <c r="E280" s="527" t="s">
        <v>67</v>
      </c>
      <c r="F280" s="528">
        <v>91.31</v>
      </c>
      <c r="G280" s="510" t="s">
        <v>3577</v>
      </c>
      <c r="H280" s="510" t="s">
        <v>60</v>
      </c>
      <c r="I280" s="527" t="s">
        <v>3578</v>
      </c>
      <c r="J280" s="529" t="s">
        <v>491</v>
      </c>
      <c r="K280" s="509">
        <v>44160</v>
      </c>
      <c r="L280" s="528">
        <v>66.67</v>
      </c>
    </row>
    <row r="281" spans="1:12">
      <c r="A281" s="509">
        <v>44075</v>
      </c>
      <c r="B281" s="510" t="s">
        <v>856</v>
      </c>
      <c r="C281" s="510" t="s">
        <v>857</v>
      </c>
      <c r="D281" s="527" t="s">
        <v>61</v>
      </c>
      <c r="E281" s="527" t="s">
        <v>77</v>
      </c>
      <c r="F281" s="528">
        <v>681.73</v>
      </c>
      <c r="G281" s="510" t="s">
        <v>858</v>
      </c>
      <c r="H281" s="510" t="s">
        <v>859</v>
      </c>
      <c r="I281" s="527" t="s">
        <v>860</v>
      </c>
      <c r="J281" s="529" t="s">
        <v>491</v>
      </c>
      <c r="K281" s="509">
        <v>44075</v>
      </c>
      <c r="L281" s="528">
        <v>66.67</v>
      </c>
    </row>
    <row r="282" spans="1:12">
      <c r="A282" s="509">
        <v>43913</v>
      </c>
      <c r="B282" s="510" t="s">
        <v>3579</v>
      </c>
      <c r="C282" s="510" t="s">
        <v>60</v>
      </c>
      <c r="D282" s="527" t="s">
        <v>61</v>
      </c>
      <c r="E282" s="527" t="s">
        <v>67</v>
      </c>
      <c r="F282" s="528">
        <v>1.94</v>
      </c>
      <c r="G282" s="510" t="s">
        <v>3580</v>
      </c>
      <c r="H282" s="510" t="s">
        <v>60</v>
      </c>
      <c r="I282" s="527" t="s">
        <v>3581</v>
      </c>
      <c r="J282" s="529" t="s">
        <v>491</v>
      </c>
      <c r="K282" s="509">
        <v>43913</v>
      </c>
      <c r="L282" s="528">
        <v>66.67</v>
      </c>
    </row>
    <row r="283" spans="1:12">
      <c r="A283" s="509">
        <v>44343</v>
      </c>
      <c r="B283" s="510" t="s">
        <v>207</v>
      </c>
      <c r="C283" s="510" t="s">
        <v>60</v>
      </c>
      <c r="D283" s="527" t="s">
        <v>61</v>
      </c>
      <c r="E283" s="527" t="s">
        <v>67</v>
      </c>
      <c r="F283" s="528">
        <v>105.37</v>
      </c>
      <c r="G283" s="510" t="s">
        <v>208</v>
      </c>
      <c r="H283" s="510" t="s">
        <v>209</v>
      </c>
      <c r="I283" s="527" t="s">
        <v>210</v>
      </c>
      <c r="J283" s="529" t="s">
        <v>491</v>
      </c>
      <c r="K283" s="509">
        <v>44343</v>
      </c>
      <c r="L283" s="528">
        <v>66.45</v>
      </c>
    </row>
    <row r="284" spans="1:12" ht="22.5">
      <c r="A284" s="509">
        <v>44106</v>
      </c>
      <c r="B284" s="510" t="s">
        <v>3582</v>
      </c>
      <c r="C284" s="510" t="s">
        <v>60</v>
      </c>
      <c r="D284" s="527" t="s">
        <v>61</v>
      </c>
      <c r="E284" s="527" t="s">
        <v>67</v>
      </c>
      <c r="F284" s="528">
        <v>1391.73</v>
      </c>
      <c r="G284" s="510" t="s">
        <v>3583</v>
      </c>
      <c r="H284" s="510" t="s">
        <v>3584</v>
      </c>
      <c r="I284" s="527" t="s">
        <v>3585</v>
      </c>
      <c r="J284" s="529" t="s">
        <v>491</v>
      </c>
      <c r="K284" s="509">
        <v>44106</v>
      </c>
      <c r="L284" s="528">
        <v>66.19</v>
      </c>
    </row>
    <row r="285" spans="1:12" ht="45">
      <c r="A285" s="509">
        <v>44536</v>
      </c>
      <c r="B285" s="510" t="s">
        <v>3586</v>
      </c>
      <c r="C285" s="510" t="s">
        <v>3587</v>
      </c>
      <c r="D285" s="527" t="s">
        <v>61</v>
      </c>
      <c r="E285" s="527" t="s">
        <v>67</v>
      </c>
      <c r="F285" s="528">
        <v>842.29</v>
      </c>
      <c r="G285" s="510" t="s">
        <v>3588</v>
      </c>
      <c r="H285" s="510" t="s">
        <v>3589</v>
      </c>
      <c r="I285" s="527" t="s">
        <v>3590</v>
      </c>
      <c r="J285" s="529" t="s">
        <v>491</v>
      </c>
      <c r="K285" s="509">
        <v>44536</v>
      </c>
      <c r="L285" s="528">
        <v>66.14</v>
      </c>
    </row>
    <row r="286" spans="1:12">
      <c r="A286" s="509">
        <v>44294</v>
      </c>
      <c r="B286" s="510" t="s">
        <v>3591</v>
      </c>
      <c r="C286" s="510" t="s">
        <v>60</v>
      </c>
      <c r="D286" s="527" t="s">
        <v>61</v>
      </c>
      <c r="E286" s="527" t="s">
        <v>67</v>
      </c>
      <c r="F286" s="528">
        <v>282.10000000000002</v>
      </c>
      <c r="G286" s="510" t="s">
        <v>3592</v>
      </c>
      <c r="H286" s="510" t="s">
        <v>60</v>
      </c>
      <c r="I286" s="527" t="s">
        <v>3593</v>
      </c>
      <c r="J286" s="529" t="s">
        <v>491</v>
      </c>
      <c r="K286" s="509">
        <v>44294</v>
      </c>
      <c r="L286" s="528">
        <v>66.08</v>
      </c>
    </row>
    <row r="287" spans="1:12">
      <c r="A287" s="509">
        <v>44489</v>
      </c>
      <c r="B287" s="510" t="s">
        <v>861</v>
      </c>
      <c r="C287" s="510" t="s">
        <v>862</v>
      </c>
      <c r="D287" s="527" t="s">
        <v>61</v>
      </c>
      <c r="E287" s="527" t="s">
        <v>77</v>
      </c>
      <c r="F287" s="528">
        <v>185.44</v>
      </c>
      <c r="G287" s="510" t="s">
        <v>863</v>
      </c>
      <c r="H287" s="510" t="s">
        <v>60</v>
      </c>
      <c r="I287" s="527" t="s">
        <v>864</v>
      </c>
      <c r="J287" s="529" t="s">
        <v>491</v>
      </c>
      <c r="K287" s="509">
        <v>44489</v>
      </c>
      <c r="L287" s="528">
        <v>66.040000000000006</v>
      </c>
    </row>
    <row r="288" spans="1:12">
      <c r="A288" s="509">
        <v>44284</v>
      </c>
      <c r="B288" s="510" t="s">
        <v>3594</v>
      </c>
      <c r="C288" s="510" t="s">
        <v>60</v>
      </c>
      <c r="D288" s="527" t="s">
        <v>61</v>
      </c>
      <c r="E288" s="527" t="s">
        <v>67</v>
      </c>
      <c r="F288" s="528">
        <v>189.93</v>
      </c>
      <c r="G288" s="510" t="s">
        <v>3595</v>
      </c>
      <c r="H288" s="510" t="s">
        <v>60</v>
      </c>
      <c r="I288" s="527" t="s">
        <v>3596</v>
      </c>
      <c r="J288" s="529" t="s">
        <v>491</v>
      </c>
      <c r="K288" s="509">
        <v>44284</v>
      </c>
      <c r="L288" s="528">
        <v>65.959999999999994</v>
      </c>
    </row>
    <row r="289" spans="1:12" ht="22.5">
      <c r="A289" s="509">
        <v>44823</v>
      </c>
      <c r="B289" s="510" t="s">
        <v>865</v>
      </c>
      <c r="C289" s="510" t="s">
        <v>866</v>
      </c>
      <c r="D289" s="527" t="s">
        <v>61</v>
      </c>
      <c r="E289" s="527" t="s">
        <v>67</v>
      </c>
      <c r="F289" s="528">
        <v>22.95</v>
      </c>
      <c r="G289" s="510" t="s">
        <v>867</v>
      </c>
      <c r="H289" s="510" t="s">
        <v>868</v>
      </c>
      <c r="I289" s="527" t="s">
        <v>869</v>
      </c>
      <c r="J289" s="529" t="s">
        <v>491</v>
      </c>
      <c r="K289" s="509">
        <v>44823</v>
      </c>
      <c r="L289" s="528">
        <v>65.38</v>
      </c>
    </row>
    <row r="290" spans="1:12" ht="22.5">
      <c r="A290" s="509">
        <v>44305</v>
      </c>
      <c r="B290" s="510" t="s">
        <v>3597</v>
      </c>
      <c r="C290" s="510" t="s">
        <v>60</v>
      </c>
      <c r="D290" s="527" t="s">
        <v>61</v>
      </c>
      <c r="E290" s="527" t="s">
        <v>67</v>
      </c>
      <c r="F290" s="528">
        <v>299.06</v>
      </c>
      <c r="G290" s="510" t="s">
        <v>3598</v>
      </c>
      <c r="H290" s="510" t="s">
        <v>3599</v>
      </c>
      <c r="I290" s="527" t="s">
        <v>3600</v>
      </c>
      <c r="J290" s="529" t="s">
        <v>491</v>
      </c>
      <c r="K290" s="509">
        <v>44305</v>
      </c>
      <c r="L290" s="528">
        <v>65.03</v>
      </c>
    </row>
    <row r="291" spans="1:12">
      <c r="A291" s="509">
        <v>44036</v>
      </c>
      <c r="B291" s="510" t="s">
        <v>870</v>
      </c>
      <c r="C291" s="510" t="s">
        <v>871</v>
      </c>
      <c r="D291" s="527" t="s">
        <v>61</v>
      </c>
      <c r="E291" s="527" t="s">
        <v>67</v>
      </c>
      <c r="F291" s="528">
        <v>16.27</v>
      </c>
      <c r="G291" s="510" t="s">
        <v>872</v>
      </c>
      <c r="H291" s="510" t="s">
        <v>60</v>
      </c>
      <c r="I291" s="527" t="s">
        <v>873</v>
      </c>
      <c r="J291" s="529" t="s">
        <v>491</v>
      </c>
      <c r="K291" s="509">
        <v>44036</v>
      </c>
      <c r="L291" s="528">
        <v>64.97</v>
      </c>
    </row>
    <row r="292" spans="1:12">
      <c r="A292" s="509">
        <v>44783</v>
      </c>
      <c r="B292" s="510" t="s">
        <v>3601</v>
      </c>
      <c r="C292" s="510" t="s">
        <v>60</v>
      </c>
      <c r="D292" s="527" t="s">
        <v>61</v>
      </c>
      <c r="E292" s="527" t="s">
        <v>67</v>
      </c>
      <c r="F292" s="528">
        <v>90.49</v>
      </c>
      <c r="G292" s="510" t="s">
        <v>3562</v>
      </c>
      <c r="H292" s="510" t="s">
        <v>3602</v>
      </c>
      <c r="I292" s="527" t="s">
        <v>3603</v>
      </c>
      <c r="J292" s="529" t="s">
        <v>491</v>
      </c>
      <c r="K292" s="509">
        <v>44783</v>
      </c>
      <c r="L292" s="528">
        <v>64.84</v>
      </c>
    </row>
    <row r="293" spans="1:12" ht="22.5">
      <c r="A293" s="509">
        <v>43892</v>
      </c>
      <c r="B293" s="510" t="s">
        <v>3604</v>
      </c>
      <c r="C293" s="510" t="s">
        <v>60</v>
      </c>
      <c r="D293" s="527" t="s">
        <v>61</v>
      </c>
      <c r="E293" s="527" t="s">
        <v>67</v>
      </c>
      <c r="F293" s="528">
        <v>4622.6000000000004</v>
      </c>
      <c r="G293" s="510" t="s">
        <v>3203</v>
      </c>
      <c r="H293" s="510" t="s">
        <v>3605</v>
      </c>
      <c r="I293" s="527" t="s">
        <v>3606</v>
      </c>
      <c r="J293" s="529" t="s">
        <v>491</v>
      </c>
      <c r="K293" s="509">
        <v>43892</v>
      </c>
      <c r="L293" s="528">
        <v>64.66</v>
      </c>
    </row>
    <row r="294" spans="1:12" ht="45">
      <c r="A294" s="509">
        <v>44832</v>
      </c>
      <c r="B294" s="510" t="s">
        <v>3607</v>
      </c>
      <c r="C294" s="510" t="s">
        <v>60</v>
      </c>
      <c r="D294" s="527" t="s">
        <v>61</v>
      </c>
      <c r="E294" s="527" t="s">
        <v>67</v>
      </c>
      <c r="F294" s="528">
        <v>1689.8</v>
      </c>
      <c r="G294" s="510" t="s">
        <v>3608</v>
      </c>
      <c r="H294" s="510" t="s">
        <v>3609</v>
      </c>
      <c r="I294" s="527" t="s">
        <v>3610</v>
      </c>
      <c r="J294" s="529" t="s">
        <v>491</v>
      </c>
      <c r="K294" s="509">
        <v>44832</v>
      </c>
      <c r="L294" s="528">
        <v>64.64</v>
      </c>
    </row>
    <row r="295" spans="1:12">
      <c r="A295" s="509">
        <v>44890</v>
      </c>
      <c r="B295" s="510" t="s">
        <v>874</v>
      </c>
      <c r="C295" s="510" t="s">
        <v>875</v>
      </c>
      <c r="D295" s="527" t="s">
        <v>61</v>
      </c>
      <c r="E295" s="527" t="s">
        <v>77</v>
      </c>
      <c r="F295" s="528">
        <v>784.36</v>
      </c>
      <c r="G295" s="510" t="s">
        <v>876</v>
      </c>
      <c r="H295" s="510" t="s">
        <v>60</v>
      </c>
      <c r="I295" s="527" t="s">
        <v>877</v>
      </c>
      <c r="J295" s="529" t="s">
        <v>491</v>
      </c>
      <c r="K295" s="509">
        <v>44890</v>
      </c>
      <c r="L295" s="528">
        <v>64.64</v>
      </c>
    </row>
    <row r="296" spans="1:12" ht="33.75">
      <c r="A296" s="509">
        <v>44396</v>
      </c>
      <c r="B296" s="510" t="s">
        <v>3611</v>
      </c>
      <c r="C296" s="510" t="s">
        <v>60</v>
      </c>
      <c r="D296" s="527" t="s">
        <v>61</v>
      </c>
      <c r="E296" s="527" t="s">
        <v>67</v>
      </c>
      <c r="F296" s="528">
        <v>186.61</v>
      </c>
      <c r="G296" s="510" t="s">
        <v>3612</v>
      </c>
      <c r="H296" s="510" t="s">
        <v>3613</v>
      </c>
      <c r="I296" s="527" t="s">
        <v>3614</v>
      </c>
      <c r="J296" s="529" t="s">
        <v>491</v>
      </c>
      <c r="K296" s="509">
        <v>44396</v>
      </c>
      <c r="L296" s="528">
        <v>64.63</v>
      </c>
    </row>
    <row r="297" spans="1:12">
      <c r="A297" s="509">
        <v>44866</v>
      </c>
      <c r="B297" s="510" t="s">
        <v>3615</v>
      </c>
      <c r="C297" s="510" t="s">
        <v>3616</v>
      </c>
      <c r="D297" s="527" t="s">
        <v>61</v>
      </c>
      <c r="E297" s="527" t="s">
        <v>67</v>
      </c>
      <c r="F297" s="528">
        <v>18976.96</v>
      </c>
      <c r="G297" s="510" t="s">
        <v>3515</v>
      </c>
      <c r="H297" s="510" t="s">
        <v>60</v>
      </c>
      <c r="I297" s="527" t="s">
        <v>3617</v>
      </c>
      <c r="J297" s="529" t="s">
        <v>491</v>
      </c>
      <c r="K297" s="509">
        <v>44866</v>
      </c>
      <c r="L297" s="528">
        <v>64.63</v>
      </c>
    </row>
    <row r="298" spans="1:12" ht="78.75">
      <c r="A298" s="509">
        <v>44697</v>
      </c>
      <c r="B298" s="510" t="s">
        <v>878</v>
      </c>
      <c r="C298" s="510" t="s">
        <v>879</v>
      </c>
      <c r="D298" s="527" t="s">
        <v>61</v>
      </c>
      <c r="E298" s="527" t="s">
        <v>67</v>
      </c>
      <c r="F298" s="528">
        <v>467.58</v>
      </c>
      <c r="G298" s="510" t="s">
        <v>880</v>
      </c>
      <c r="H298" s="510" t="s">
        <v>881</v>
      </c>
      <c r="I298" s="527" t="s">
        <v>882</v>
      </c>
      <c r="J298" s="529" t="s">
        <v>491</v>
      </c>
      <c r="K298" s="509">
        <v>44697</v>
      </c>
      <c r="L298" s="528">
        <v>64.260000000000005</v>
      </c>
    </row>
    <row r="299" spans="1:12">
      <c r="A299" s="509">
        <v>43913</v>
      </c>
      <c r="B299" s="510" t="s">
        <v>883</v>
      </c>
      <c r="C299" s="510" t="s">
        <v>60</v>
      </c>
      <c r="D299" s="527" t="s">
        <v>61</v>
      </c>
      <c r="E299" s="527" t="s">
        <v>67</v>
      </c>
      <c r="F299" s="530">
        <v>0.28299999999999997</v>
      </c>
      <c r="G299" s="510" t="s">
        <v>60</v>
      </c>
      <c r="H299" s="510" t="s">
        <v>60</v>
      </c>
      <c r="I299" s="527" t="s">
        <v>884</v>
      </c>
      <c r="J299" s="529" t="s">
        <v>491</v>
      </c>
      <c r="K299" s="509">
        <v>43913</v>
      </c>
      <c r="L299" s="528">
        <v>64.209999999999994</v>
      </c>
    </row>
    <row r="300" spans="1:12" ht="22.5">
      <c r="A300" s="509">
        <v>44748</v>
      </c>
      <c r="B300" s="510" t="s">
        <v>885</v>
      </c>
      <c r="C300" s="510" t="s">
        <v>886</v>
      </c>
      <c r="D300" s="527" t="s">
        <v>61</v>
      </c>
      <c r="E300" s="527" t="s">
        <v>77</v>
      </c>
      <c r="F300" s="528">
        <v>2909.12</v>
      </c>
      <c r="G300" s="510" t="s">
        <v>887</v>
      </c>
      <c r="H300" s="510" t="s">
        <v>888</v>
      </c>
      <c r="I300" s="527" t="s">
        <v>889</v>
      </c>
      <c r="J300" s="529" t="s">
        <v>491</v>
      </c>
      <c r="K300" s="509">
        <v>44748</v>
      </c>
      <c r="L300" s="528">
        <v>64.13</v>
      </c>
    </row>
    <row r="301" spans="1:12">
      <c r="A301" s="509">
        <v>44159</v>
      </c>
      <c r="B301" s="510" t="s">
        <v>3618</v>
      </c>
      <c r="C301" s="510" t="s">
        <v>60</v>
      </c>
      <c r="D301" s="527" t="s">
        <v>61</v>
      </c>
      <c r="E301" s="527" t="s">
        <v>67</v>
      </c>
      <c r="F301" s="528">
        <v>233.86</v>
      </c>
      <c r="G301" s="510" t="s">
        <v>3619</v>
      </c>
      <c r="H301" s="510" t="s">
        <v>60</v>
      </c>
      <c r="I301" s="527" t="s">
        <v>3620</v>
      </c>
      <c r="J301" s="529" t="s">
        <v>491</v>
      </c>
      <c r="K301" s="509">
        <v>44159</v>
      </c>
      <c r="L301" s="528">
        <v>63.93</v>
      </c>
    </row>
    <row r="302" spans="1:12">
      <c r="A302" s="509">
        <v>44018</v>
      </c>
      <c r="B302" s="510" t="s">
        <v>3621</v>
      </c>
      <c r="C302" s="510" t="s">
        <v>60</v>
      </c>
      <c r="D302" s="527" t="s">
        <v>61</v>
      </c>
      <c r="E302" s="527" t="s">
        <v>67</v>
      </c>
      <c r="F302" s="528">
        <v>316.54000000000002</v>
      </c>
      <c r="G302" s="510" t="s">
        <v>3622</v>
      </c>
      <c r="H302" s="510" t="s">
        <v>60</v>
      </c>
      <c r="I302" s="527" t="s">
        <v>3623</v>
      </c>
      <c r="J302" s="529" t="s">
        <v>491</v>
      </c>
      <c r="K302" s="509">
        <v>44018</v>
      </c>
      <c r="L302" s="528">
        <v>63.72</v>
      </c>
    </row>
    <row r="303" spans="1:12" ht="22.5">
      <c r="A303" s="509">
        <v>44895</v>
      </c>
      <c r="B303" s="510" t="s">
        <v>890</v>
      </c>
      <c r="C303" s="510" t="s">
        <v>891</v>
      </c>
      <c r="D303" s="527" t="s">
        <v>61</v>
      </c>
      <c r="E303" s="527" t="s">
        <v>77</v>
      </c>
      <c r="F303" s="528">
        <v>302.49</v>
      </c>
      <c r="G303" s="510" t="s">
        <v>892</v>
      </c>
      <c r="H303" s="510" t="s">
        <v>893</v>
      </c>
      <c r="I303" s="527" t="s">
        <v>894</v>
      </c>
      <c r="J303" s="529" t="s">
        <v>491</v>
      </c>
      <c r="K303" s="509">
        <v>44895</v>
      </c>
      <c r="L303" s="528">
        <v>63.64</v>
      </c>
    </row>
    <row r="304" spans="1:12">
      <c r="A304" s="509">
        <v>44347</v>
      </c>
      <c r="B304" s="510" t="s">
        <v>3624</v>
      </c>
      <c r="C304" s="510" t="s">
        <v>60</v>
      </c>
      <c r="D304" s="527" t="s">
        <v>61</v>
      </c>
      <c r="E304" s="527" t="s">
        <v>67</v>
      </c>
      <c r="F304" s="528">
        <v>75.41</v>
      </c>
      <c r="G304" s="510" t="s">
        <v>3625</v>
      </c>
      <c r="H304" s="510" t="s">
        <v>3626</v>
      </c>
      <c r="I304" s="527" t="s">
        <v>3627</v>
      </c>
      <c r="J304" s="529" t="s">
        <v>491</v>
      </c>
      <c r="K304" s="509">
        <v>44347</v>
      </c>
      <c r="L304" s="528">
        <v>63.61</v>
      </c>
    </row>
    <row r="305" spans="1:12" ht="33.75">
      <c r="A305" s="509">
        <v>44137</v>
      </c>
      <c r="B305" s="510" t="s">
        <v>3628</v>
      </c>
      <c r="C305" s="510" t="s">
        <v>60</v>
      </c>
      <c r="D305" s="527" t="s">
        <v>61</v>
      </c>
      <c r="E305" s="527" t="s">
        <v>67</v>
      </c>
      <c r="F305" s="528">
        <v>3245.63</v>
      </c>
      <c r="G305" s="510" t="s">
        <v>3375</v>
      </c>
      <c r="H305" s="510" t="s">
        <v>3629</v>
      </c>
      <c r="I305" s="527" t="s">
        <v>3630</v>
      </c>
      <c r="J305" s="529" t="s">
        <v>491</v>
      </c>
      <c r="K305" s="509">
        <v>44137</v>
      </c>
      <c r="L305" s="528">
        <v>63.51</v>
      </c>
    </row>
    <row r="306" spans="1:12" ht="22.5">
      <c r="A306" s="509">
        <v>44141</v>
      </c>
      <c r="B306" s="510" t="s">
        <v>3631</v>
      </c>
      <c r="C306" s="510" t="s">
        <v>60</v>
      </c>
      <c r="D306" s="527" t="s">
        <v>61</v>
      </c>
      <c r="E306" s="527" t="s">
        <v>67</v>
      </c>
      <c r="F306" s="528">
        <v>876.5</v>
      </c>
      <c r="G306" s="510" t="s">
        <v>3632</v>
      </c>
      <c r="H306" s="510" t="s">
        <v>3633</v>
      </c>
      <c r="I306" s="527" t="s">
        <v>3634</v>
      </c>
      <c r="J306" s="529" t="s">
        <v>491</v>
      </c>
      <c r="K306" s="509">
        <v>44141</v>
      </c>
      <c r="L306" s="528">
        <v>63.51</v>
      </c>
    </row>
    <row r="307" spans="1:12" ht="22.5">
      <c r="A307" s="509">
        <v>44817</v>
      </c>
      <c r="B307" s="510" t="s">
        <v>895</v>
      </c>
      <c r="C307" s="510" t="s">
        <v>896</v>
      </c>
      <c r="D307" s="527" t="s">
        <v>61</v>
      </c>
      <c r="E307" s="527" t="s">
        <v>67</v>
      </c>
      <c r="F307" s="528">
        <v>17.100000000000001</v>
      </c>
      <c r="G307" s="510" t="s">
        <v>897</v>
      </c>
      <c r="H307" s="510" t="s">
        <v>898</v>
      </c>
      <c r="I307" s="527" t="s">
        <v>899</v>
      </c>
      <c r="J307" s="529" t="s">
        <v>491</v>
      </c>
      <c r="K307" s="509">
        <v>44817</v>
      </c>
      <c r="L307" s="528">
        <v>63.35</v>
      </c>
    </row>
    <row r="308" spans="1:12">
      <c r="A308" s="509">
        <v>44748</v>
      </c>
      <c r="B308" s="510" t="s">
        <v>3635</v>
      </c>
      <c r="C308" s="510" t="s">
        <v>60</v>
      </c>
      <c r="D308" s="527" t="s">
        <v>61</v>
      </c>
      <c r="E308" s="527" t="s">
        <v>67</v>
      </c>
      <c r="F308" s="528">
        <v>22.5</v>
      </c>
      <c r="G308" s="510" t="s">
        <v>60</v>
      </c>
      <c r="H308" s="510" t="s">
        <v>60</v>
      </c>
      <c r="I308" s="527" t="s">
        <v>3636</v>
      </c>
      <c r="J308" s="529" t="s">
        <v>491</v>
      </c>
      <c r="K308" s="509">
        <v>44748</v>
      </c>
      <c r="L308" s="528">
        <v>63.27</v>
      </c>
    </row>
    <row r="309" spans="1:12" ht="33.75">
      <c r="A309" s="509">
        <v>44123</v>
      </c>
      <c r="B309" s="510" t="s">
        <v>3637</v>
      </c>
      <c r="C309" s="510" t="s">
        <v>60</v>
      </c>
      <c r="D309" s="527" t="s">
        <v>61</v>
      </c>
      <c r="E309" s="527" t="s">
        <v>67</v>
      </c>
      <c r="F309" s="528">
        <v>2606.41</v>
      </c>
      <c r="G309" s="510" t="s">
        <v>3638</v>
      </c>
      <c r="H309" s="510" t="s">
        <v>3639</v>
      </c>
      <c r="I309" s="527" t="s">
        <v>3640</v>
      </c>
      <c r="J309" s="529" t="s">
        <v>491</v>
      </c>
      <c r="K309" s="509">
        <v>44123</v>
      </c>
      <c r="L309" s="528">
        <v>63.15</v>
      </c>
    </row>
    <row r="310" spans="1:12" ht="22.5">
      <c r="A310" s="509">
        <v>44776</v>
      </c>
      <c r="B310" s="510" t="s">
        <v>3641</v>
      </c>
      <c r="C310" s="510" t="s">
        <v>60</v>
      </c>
      <c r="D310" s="527" t="s">
        <v>61</v>
      </c>
      <c r="E310" s="527" t="s">
        <v>67</v>
      </c>
      <c r="F310" s="528">
        <v>3006.56</v>
      </c>
      <c r="G310" s="510" t="s">
        <v>985</v>
      </c>
      <c r="H310" s="510" t="s">
        <v>3642</v>
      </c>
      <c r="I310" s="527" t="s">
        <v>3643</v>
      </c>
      <c r="J310" s="529" t="s">
        <v>491</v>
      </c>
      <c r="K310" s="509">
        <v>44776</v>
      </c>
      <c r="L310" s="528">
        <v>63.14</v>
      </c>
    </row>
    <row r="311" spans="1:12">
      <c r="A311" s="509">
        <v>44454</v>
      </c>
      <c r="B311" s="510" t="s">
        <v>900</v>
      </c>
      <c r="C311" s="510" t="s">
        <v>901</v>
      </c>
      <c r="D311" s="527" t="s">
        <v>61</v>
      </c>
      <c r="E311" s="527" t="s">
        <v>67</v>
      </c>
      <c r="F311" s="528">
        <v>519.33000000000004</v>
      </c>
      <c r="G311" s="510" t="s">
        <v>902</v>
      </c>
      <c r="H311" s="510" t="s">
        <v>903</v>
      </c>
      <c r="I311" s="527" t="s">
        <v>904</v>
      </c>
      <c r="J311" s="529" t="s">
        <v>491</v>
      </c>
      <c r="K311" s="509">
        <v>44454</v>
      </c>
      <c r="L311" s="528">
        <v>62.97</v>
      </c>
    </row>
    <row r="312" spans="1:12" ht="22.5">
      <c r="A312" s="509">
        <v>44620</v>
      </c>
      <c r="B312" s="510" t="s">
        <v>3644</v>
      </c>
      <c r="C312" s="510" t="s">
        <v>60</v>
      </c>
      <c r="D312" s="527" t="s">
        <v>61</v>
      </c>
      <c r="E312" s="527" t="s">
        <v>67</v>
      </c>
      <c r="F312" s="528">
        <v>142.37</v>
      </c>
      <c r="G312" s="510" t="s">
        <v>3547</v>
      </c>
      <c r="H312" s="510" t="s">
        <v>3645</v>
      </c>
      <c r="I312" s="527" t="s">
        <v>3646</v>
      </c>
      <c r="J312" s="529" t="s">
        <v>491</v>
      </c>
      <c r="K312" s="509">
        <v>44620</v>
      </c>
      <c r="L312" s="528">
        <v>62.95</v>
      </c>
    </row>
    <row r="313" spans="1:12">
      <c r="A313" s="509">
        <v>44441</v>
      </c>
      <c r="B313" s="510" t="s">
        <v>905</v>
      </c>
      <c r="C313" s="510" t="s">
        <v>906</v>
      </c>
      <c r="D313" s="527" t="s">
        <v>61</v>
      </c>
      <c r="E313" s="527" t="s">
        <v>77</v>
      </c>
      <c r="F313" s="528">
        <v>524.30999999999995</v>
      </c>
      <c r="G313" s="510" t="s">
        <v>907</v>
      </c>
      <c r="H313" s="510" t="s">
        <v>60</v>
      </c>
      <c r="I313" s="527" t="s">
        <v>908</v>
      </c>
      <c r="J313" s="529" t="s">
        <v>491</v>
      </c>
      <c r="K313" s="509">
        <v>44441</v>
      </c>
      <c r="L313" s="528">
        <v>62.93</v>
      </c>
    </row>
    <row r="314" spans="1:12">
      <c r="A314" s="509">
        <v>44701</v>
      </c>
      <c r="B314" s="510" t="s">
        <v>3647</v>
      </c>
      <c r="C314" s="510" t="s">
        <v>60</v>
      </c>
      <c r="D314" s="527" t="s">
        <v>61</v>
      </c>
      <c r="E314" s="527" t="s">
        <v>67</v>
      </c>
      <c r="F314" s="528">
        <v>153.66</v>
      </c>
      <c r="G314" s="510" t="s">
        <v>3648</v>
      </c>
      <c r="H314" s="510" t="s">
        <v>60</v>
      </c>
      <c r="I314" s="527" t="s">
        <v>3649</v>
      </c>
      <c r="J314" s="529" t="s">
        <v>491</v>
      </c>
      <c r="K314" s="509">
        <v>44701</v>
      </c>
      <c r="L314" s="528">
        <v>62.79</v>
      </c>
    </row>
    <row r="315" spans="1:12">
      <c r="A315" s="509">
        <v>44886</v>
      </c>
      <c r="B315" s="510" t="s">
        <v>909</v>
      </c>
      <c r="C315" s="510" t="s">
        <v>910</v>
      </c>
      <c r="D315" s="527" t="s">
        <v>61</v>
      </c>
      <c r="E315" s="527" t="s">
        <v>77</v>
      </c>
      <c r="F315" s="528">
        <v>1149.2</v>
      </c>
      <c r="G315" s="510" t="s">
        <v>911</v>
      </c>
      <c r="H315" s="510" t="s">
        <v>912</v>
      </c>
      <c r="I315" s="527" t="s">
        <v>913</v>
      </c>
      <c r="J315" s="529" t="s">
        <v>491</v>
      </c>
      <c r="K315" s="509">
        <v>44886</v>
      </c>
      <c r="L315" s="528">
        <v>62.66</v>
      </c>
    </row>
    <row r="316" spans="1:12" ht="22.5">
      <c r="A316" s="509">
        <v>43874</v>
      </c>
      <c r="B316" s="510" t="s">
        <v>3650</v>
      </c>
      <c r="C316" s="510" t="s">
        <v>60</v>
      </c>
      <c r="D316" s="527" t="s">
        <v>61</v>
      </c>
      <c r="E316" s="527" t="s">
        <v>67</v>
      </c>
      <c r="F316" s="528">
        <v>140.75</v>
      </c>
      <c r="G316" s="510" t="s">
        <v>3651</v>
      </c>
      <c r="H316" s="510" t="s">
        <v>3652</v>
      </c>
      <c r="I316" s="527" t="s">
        <v>3653</v>
      </c>
      <c r="J316" s="529" t="s">
        <v>491</v>
      </c>
      <c r="K316" s="509">
        <v>43874</v>
      </c>
      <c r="L316" s="528">
        <v>62.41</v>
      </c>
    </row>
    <row r="317" spans="1:12">
      <c r="A317" s="509">
        <v>44340</v>
      </c>
      <c r="B317" s="510" t="s">
        <v>3654</v>
      </c>
      <c r="C317" s="510" t="s">
        <v>60</v>
      </c>
      <c r="D317" s="527" t="s">
        <v>61</v>
      </c>
      <c r="E317" s="527" t="s">
        <v>67</v>
      </c>
      <c r="F317" s="528">
        <v>159.5</v>
      </c>
      <c r="G317" s="510" t="s">
        <v>3655</v>
      </c>
      <c r="H317" s="510" t="s">
        <v>3656</v>
      </c>
      <c r="I317" s="527" t="s">
        <v>3657</v>
      </c>
      <c r="J317" s="529" t="s">
        <v>491</v>
      </c>
      <c r="K317" s="509">
        <v>44340</v>
      </c>
      <c r="L317" s="528">
        <v>62.4</v>
      </c>
    </row>
    <row r="318" spans="1:12">
      <c r="A318" s="509">
        <v>44651</v>
      </c>
      <c r="B318" s="510" t="s">
        <v>3658</v>
      </c>
      <c r="C318" s="510" t="s">
        <v>60</v>
      </c>
      <c r="D318" s="527" t="s">
        <v>61</v>
      </c>
      <c r="E318" s="527" t="s">
        <v>67</v>
      </c>
      <c r="F318" s="528">
        <v>2056.16</v>
      </c>
      <c r="G318" s="510" t="s">
        <v>3659</v>
      </c>
      <c r="H318" s="510" t="s">
        <v>60</v>
      </c>
      <c r="I318" s="527" t="s">
        <v>3660</v>
      </c>
      <c r="J318" s="529" t="s">
        <v>491</v>
      </c>
      <c r="K318" s="509">
        <v>44651</v>
      </c>
      <c r="L318" s="528">
        <v>61.95</v>
      </c>
    </row>
    <row r="319" spans="1:12" ht="67.5">
      <c r="A319" s="509">
        <v>44508</v>
      </c>
      <c r="B319" s="510" t="s">
        <v>3661</v>
      </c>
      <c r="C319" s="510" t="s">
        <v>60</v>
      </c>
      <c r="D319" s="527" t="s">
        <v>61</v>
      </c>
      <c r="E319" s="527" t="s">
        <v>67</v>
      </c>
      <c r="F319" s="528">
        <v>248.21</v>
      </c>
      <c r="G319" s="510" t="s">
        <v>3662</v>
      </c>
      <c r="H319" s="510" t="s">
        <v>3663</v>
      </c>
      <c r="I319" s="527" t="s">
        <v>3664</v>
      </c>
      <c r="J319" s="529" t="s">
        <v>491</v>
      </c>
      <c r="K319" s="509">
        <v>44508</v>
      </c>
      <c r="L319" s="528">
        <v>61.7</v>
      </c>
    </row>
    <row r="320" spans="1:12" ht="22.5">
      <c r="A320" s="509">
        <v>44265</v>
      </c>
      <c r="B320" s="510" t="s">
        <v>3665</v>
      </c>
      <c r="C320" s="510" t="s">
        <v>60</v>
      </c>
      <c r="D320" s="527" t="s">
        <v>61</v>
      </c>
      <c r="E320" s="527" t="s">
        <v>67</v>
      </c>
      <c r="F320" s="528">
        <v>296.25</v>
      </c>
      <c r="G320" s="510" t="s">
        <v>3666</v>
      </c>
      <c r="H320" s="510" t="s">
        <v>3667</v>
      </c>
      <c r="I320" s="527" t="s">
        <v>3668</v>
      </c>
      <c r="J320" s="529" t="s">
        <v>491</v>
      </c>
      <c r="K320" s="509">
        <v>44265</v>
      </c>
      <c r="L320" s="528">
        <v>61.69</v>
      </c>
    </row>
    <row r="321" spans="1:12">
      <c r="A321" s="509">
        <v>44263</v>
      </c>
      <c r="B321" s="510" t="s">
        <v>3669</v>
      </c>
      <c r="C321" s="510" t="s">
        <v>60</v>
      </c>
      <c r="D321" s="527" t="s">
        <v>61</v>
      </c>
      <c r="E321" s="527" t="s">
        <v>67</v>
      </c>
      <c r="F321" s="528">
        <v>45.12</v>
      </c>
      <c r="G321" s="510" t="s">
        <v>60</v>
      </c>
      <c r="H321" s="510" t="s">
        <v>60</v>
      </c>
      <c r="I321" s="527" t="s">
        <v>3670</v>
      </c>
      <c r="J321" s="529" t="s">
        <v>491</v>
      </c>
      <c r="K321" s="509">
        <v>44263</v>
      </c>
      <c r="L321" s="528">
        <v>61.32</v>
      </c>
    </row>
    <row r="322" spans="1:12">
      <c r="A322" s="509">
        <v>44109</v>
      </c>
      <c r="B322" s="510" t="s">
        <v>3671</v>
      </c>
      <c r="C322" s="510" t="s">
        <v>60</v>
      </c>
      <c r="D322" s="527" t="s">
        <v>61</v>
      </c>
      <c r="E322" s="527" t="s">
        <v>67</v>
      </c>
      <c r="F322" s="528">
        <v>12238.98</v>
      </c>
      <c r="G322" s="510" t="s">
        <v>3151</v>
      </c>
      <c r="H322" s="510" t="s">
        <v>3672</v>
      </c>
      <c r="I322" s="527" t="s">
        <v>3673</v>
      </c>
      <c r="J322" s="529" t="s">
        <v>491</v>
      </c>
      <c r="K322" s="509">
        <v>44109</v>
      </c>
      <c r="L322" s="528">
        <v>61.17</v>
      </c>
    </row>
    <row r="323" spans="1:12" ht="22.5">
      <c r="A323" s="509">
        <v>44085</v>
      </c>
      <c r="B323" s="510" t="s">
        <v>3674</v>
      </c>
      <c r="C323" s="510" t="s">
        <v>60</v>
      </c>
      <c r="D323" s="527" t="s">
        <v>61</v>
      </c>
      <c r="E323" s="527" t="s">
        <v>67</v>
      </c>
      <c r="F323" s="528">
        <v>53624.28</v>
      </c>
      <c r="G323" s="510" t="s">
        <v>3675</v>
      </c>
      <c r="H323" s="510" t="s">
        <v>3676</v>
      </c>
      <c r="I323" s="527" t="s">
        <v>3677</v>
      </c>
      <c r="J323" s="529" t="s">
        <v>491</v>
      </c>
      <c r="K323" s="509">
        <v>44085</v>
      </c>
      <c r="L323" s="528">
        <v>61.1</v>
      </c>
    </row>
    <row r="324" spans="1:12">
      <c r="A324" s="509">
        <v>43850</v>
      </c>
      <c r="B324" s="510" t="s">
        <v>3678</v>
      </c>
      <c r="C324" s="510" t="s">
        <v>60</v>
      </c>
      <c r="D324" s="527" t="s">
        <v>61</v>
      </c>
      <c r="E324" s="527" t="s">
        <v>67</v>
      </c>
      <c r="F324" s="528">
        <v>59.92</v>
      </c>
      <c r="G324" s="510" t="s">
        <v>3679</v>
      </c>
      <c r="H324" s="510" t="s">
        <v>3680</v>
      </c>
      <c r="I324" s="527" t="s">
        <v>3681</v>
      </c>
      <c r="J324" s="529" t="s">
        <v>491</v>
      </c>
      <c r="K324" s="509">
        <v>43850</v>
      </c>
      <c r="L324" s="528">
        <v>61.02</v>
      </c>
    </row>
    <row r="325" spans="1:12">
      <c r="A325" s="509">
        <v>44221</v>
      </c>
      <c r="B325" s="510" t="s">
        <v>3682</v>
      </c>
      <c r="C325" s="510" t="s">
        <v>60</v>
      </c>
      <c r="D325" s="527" t="s">
        <v>61</v>
      </c>
      <c r="E325" s="527" t="s">
        <v>733</v>
      </c>
      <c r="F325" s="528">
        <v>17.97</v>
      </c>
      <c r="G325" s="510" t="s">
        <v>3683</v>
      </c>
      <c r="H325" s="510" t="s">
        <v>3684</v>
      </c>
      <c r="I325" s="527" t="s">
        <v>3685</v>
      </c>
      <c r="J325" s="529" t="s">
        <v>491</v>
      </c>
      <c r="K325" s="509">
        <v>44221</v>
      </c>
      <c r="L325" s="528">
        <v>61.01</v>
      </c>
    </row>
    <row r="326" spans="1:12" ht="45">
      <c r="A326" s="509">
        <v>44293</v>
      </c>
      <c r="B326" s="510" t="s">
        <v>3497</v>
      </c>
      <c r="C326" s="510" t="s">
        <v>60</v>
      </c>
      <c r="D326" s="527" t="s">
        <v>61</v>
      </c>
      <c r="E326" s="527" t="s">
        <v>67</v>
      </c>
      <c r="F326" s="528">
        <v>71.36</v>
      </c>
      <c r="G326" s="510" t="s">
        <v>3686</v>
      </c>
      <c r="H326" s="510" t="s">
        <v>3687</v>
      </c>
      <c r="I326" s="527" t="s">
        <v>3688</v>
      </c>
      <c r="J326" s="529" t="s">
        <v>491</v>
      </c>
      <c r="K326" s="509">
        <v>44293</v>
      </c>
      <c r="L326" s="528">
        <v>60.92</v>
      </c>
    </row>
    <row r="327" spans="1:12">
      <c r="A327" s="509">
        <v>44366</v>
      </c>
      <c r="B327" s="510" t="s">
        <v>3689</v>
      </c>
      <c r="C327" s="510" t="s">
        <v>60</v>
      </c>
      <c r="D327" s="527" t="s">
        <v>61</v>
      </c>
      <c r="E327" s="527" t="s">
        <v>67</v>
      </c>
      <c r="F327" s="528">
        <v>14071.66</v>
      </c>
      <c r="G327" s="510" t="s">
        <v>3690</v>
      </c>
      <c r="H327" s="510" t="s">
        <v>60</v>
      </c>
      <c r="I327" s="527" t="s">
        <v>3691</v>
      </c>
      <c r="J327" s="529" t="s">
        <v>491</v>
      </c>
      <c r="K327" s="509">
        <v>44366</v>
      </c>
      <c r="L327" s="528">
        <v>60.83</v>
      </c>
    </row>
    <row r="328" spans="1:12">
      <c r="A328" s="509">
        <v>44917</v>
      </c>
      <c r="B328" s="510" t="s">
        <v>914</v>
      </c>
      <c r="C328" s="510" t="s">
        <v>915</v>
      </c>
      <c r="D328" s="527" t="s">
        <v>61</v>
      </c>
      <c r="E328" s="527" t="s">
        <v>77</v>
      </c>
      <c r="F328" s="528">
        <v>645.99</v>
      </c>
      <c r="G328" s="510" t="s">
        <v>916</v>
      </c>
      <c r="H328" s="510" t="s">
        <v>917</v>
      </c>
      <c r="I328" s="527" t="s">
        <v>918</v>
      </c>
      <c r="J328" s="529" t="s">
        <v>491</v>
      </c>
      <c r="K328" s="509">
        <v>44917</v>
      </c>
      <c r="L328" s="528">
        <v>60.59</v>
      </c>
    </row>
    <row r="329" spans="1:12">
      <c r="A329" s="509">
        <v>43902</v>
      </c>
      <c r="B329" s="510" t="s">
        <v>3692</v>
      </c>
      <c r="C329" s="510" t="s">
        <v>60</v>
      </c>
      <c r="D329" s="527" t="s">
        <v>61</v>
      </c>
      <c r="E329" s="527" t="s">
        <v>67</v>
      </c>
      <c r="F329" s="528">
        <v>113.99</v>
      </c>
      <c r="G329" s="510" t="s">
        <v>60</v>
      </c>
      <c r="H329" s="510" t="s">
        <v>3693</v>
      </c>
      <c r="I329" s="527" t="s">
        <v>3694</v>
      </c>
      <c r="J329" s="529" t="s">
        <v>491</v>
      </c>
      <c r="K329" s="509">
        <v>43902</v>
      </c>
      <c r="L329" s="528">
        <v>60.58</v>
      </c>
    </row>
    <row r="330" spans="1:12">
      <c r="A330" s="509">
        <v>44615</v>
      </c>
      <c r="B330" s="510" t="s">
        <v>3695</v>
      </c>
      <c r="C330" s="510" t="s">
        <v>60</v>
      </c>
      <c r="D330" s="527" t="s">
        <v>61</v>
      </c>
      <c r="E330" s="527" t="s">
        <v>67</v>
      </c>
      <c r="F330" s="528">
        <v>3122.35</v>
      </c>
      <c r="G330" s="510" t="s">
        <v>1501</v>
      </c>
      <c r="H330" s="510" t="s">
        <v>60</v>
      </c>
      <c r="I330" s="527" t="s">
        <v>3696</v>
      </c>
      <c r="J330" s="529" t="s">
        <v>491</v>
      </c>
      <c r="K330" s="509">
        <v>44615</v>
      </c>
      <c r="L330" s="528">
        <v>60.46</v>
      </c>
    </row>
    <row r="331" spans="1:12" ht="33.75">
      <c r="A331" s="509">
        <v>43892</v>
      </c>
      <c r="B331" s="510" t="s">
        <v>3697</v>
      </c>
      <c r="C331" s="510" t="s">
        <v>60</v>
      </c>
      <c r="D331" s="527" t="s">
        <v>61</v>
      </c>
      <c r="E331" s="527" t="s">
        <v>67</v>
      </c>
      <c r="F331" s="528">
        <v>63.92</v>
      </c>
      <c r="G331" s="510" t="s">
        <v>3698</v>
      </c>
      <c r="H331" s="510" t="s">
        <v>3699</v>
      </c>
      <c r="I331" s="527" t="s">
        <v>3700</v>
      </c>
      <c r="J331" s="529" t="s">
        <v>491</v>
      </c>
      <c r="K331" s="509">
        <v>43892</v>
      </c>
      <c r="L331" s="528">
        <v>60.32</v>
      </c>
    </row>
    <row r="332" spans="1:12" ht="22.5">
      <c r="A332" s="509">
        <v>44830</v>
      </c>
      <c r="B332" s="510" t="s">
        <v>3701</v>
      </c>
      <c r="C332" s="510" t="s">
        <v>60</v>
      </c>
      <c r="D332" s="527" t="s">
        <v>61</v>
      </c>
      <c r="E332" s="527" t="s">
        <v>67</v>
      </c>
      <c r="F332" s="528">
        <v>70.45</v>
      </c>
      <c r="G332" s="510" t="s">
        <v>3702</v>
      </c>
      <c r="H332" s="510" t="s">
        <v>3703</v>
      </c>
      <c r="I332" s="527" t="s">
        <v>3704</v>
      </c>
      <c r="J332" s="529" t="s">
        <v>491</v>
      </c>
      <c r="K332" s="509">
        <v>44830</v>
      </c>
      <c r="L332" s="528">
        <v>60</v>
      </c>
    </row>
    <row r="333" spans="1:12" ht="22.5">
      <c r="A333" s="509">
        <v>44553</v>
      </c>
      <c r="B333" s="510" t="s">
        <v>3705</v>
      </c>
      <c r="C333" s="510" t="s">
        <v>60</v>
      </c>
      <c r="D333" s="527" t="s">
        <v>61</v>
      </c>
      <c r="E333" s="527" t="s">
        <v>67</v>
      </c>
      <c r="F333" s="528">
        <v>6.08</v>
      </c>
      <c r="G333" s="510" t="s">
        <v>3706</v>
      </c>
      <c r="H333" s="510" t="s">
        <v>3707</v>
      </c>
      <c r="I333" s="527" t="s">
        <v>3708</v>
      </c>
      <c r="J333" s="529" t="s">
        <v>491</v>
      </c>
      <c r="K333" s="509">
        <v>44553</v>
      </c>
      <c r="L333" s="528">
        <v>60</v>
      </c>
    </row>
    <row r="334" spans="1:12">
      <c r="A334" s="509">
        <v>44550</v>
      </c>
      <c r="B334" s="510" t="s">
        <v>3709</v>
      </c>
      <c r="C334" s="510" t="s">
        <v>60</v>
      </c>
      <c r="D334" s="527" t="s">
        <v>61</v>
      </c>
      <c r="E334" s="527" t="s">
        <v>67</v>
      </c>
      <c r="F334" s="528">
        <v>22.15</v>
      </c>
      <c r="G334" s="510" t="s">
        <v>3710</v>
      </c>
      <c r="H334" s="510" t="s">
        <v>60</v>
      </c>
      <c r="I334" s="527" t="s">
        <v>3711</v>
      </c>
      <c r="J334" s="529" t="s">
        <v>491</v>
      </c>
      <c r="K334" s="509">
        <v>44550</v>
      </c>
      <c r="L334" s="528">
        <v>60</v>
      </c>
    </row>
    <row r="335" spans="1:12" ht="45">
      <c r="A335" s="509">
        <v>44607</v>
      </c>
      <c r="B335" s="510" t="s">
        <v>919</v>
      </c>
      <c r="C335" s="510" t="s">
        <v>920</v>
      </c>
      <c r="D335" s="527" t="s">
        <v>61</v>
      </c>
      <c r="E335" s="527" t="s">
        <v>77</v>
      </c>
      <c r="F335" s="528">
        <v>6197.1</v>
      </c>
      <c r="G335" s="510" t="s">
        <v>921</v>
      </c>
      <c r="H335" s="510" t="s">
        <v>922</v>
      </c>
      <c r="I335" s="527" t="s">
        <v>923</v>
      </c>
      <c r="J335" s="529" t="s">
        <v>491</v>
      </c>
      <c r="K335" s="509">
        <v>44607</v>
      </c>
      <c r="L335" s="528">
        <v>59.98</v>
      </c>
    </row>
    <row r="336" spans="1:12" ht="22.5">
      <c r="A336" s="509">
        <v>44285</v>
      </c>
      <c r="B336" s="510" t="s">
        <v>924</v>
      </c>
      <c r="C336" s="510" t="s">
        <v>925</v>
      </c>
      <c r="D336" s="527" t="s">
        <v>61</v>
      </c>
      <c r="E336" s="527" t="s">
        <v>67</v>
      </c>
      <c r="F336" s="528">
        <v>16.260000000000002</v>
      </c>
      <c r="G336" s="510" t="s">
        <v>926</v>
      </c>
      <c r="H336" s="510" t="s">
        <v>927</v>
      </c>
      <c r="I336" s="527" t="s">
        <v>928</v>
      </c>
      <c r="J336" s="529" t="s">
        <v>491</v>
      </c>
      <c r="K336" s="509">
        <v>44285</v>
      </c>
      <c r="L336" s="528">
        <v>59.94</v>
      </c>
    </row>
    <row r="337" spans="1:12">
      <c r="A337" s="509">
        <v>44571</v>
      </c>
      <c r="B337" s="510" t="s">
        <v>232</v>
      </c>
      <c r="C337" s="510" t="s">
        <v>60</v>
      </c>
      <c r="D337" s="527" t="s">
        <v>61</v>
      </c>
      <c r="E337" s="527" t="s">
        <v>67</v>
      </c>
      <c r="F337" s="528">
        <v>50.2</v>
      </c>
      <c r="G337" s="510" t="s">
        <v>233</v>
      </c>
      <c r="H337" s="510" t="s">
        <v>60</v>
      </c>
      <c r="I337" s="527" t="s">
        <v>234</v>
      </c>
      <c r="J337" s="529" t="s">
        <v>491</v>
      </c>
      <c r="K337" s="509">
        <v>44571</v>
      </c>
      <c r="L337" s="528">
        <v>59.86</v>
      </c>
    </row>
    <row r="338" spans="1:12">
      <c r="A338" s="509">
        <v>44145</v>
      </c>
      <c r="B338" s="510" t="s">
        <v>3712</v>
      </c>
      <c r="C338" s="510" t="s">
        <v>60</v>
      </c>
      <c r="D338" s="527" t="s">
        <v>61</v>
      </c>
      <c r="E338" s="527" t="s">
        <v>67</v>
      </c>
      <c r="F338" s="528">
        <v>3477.27</v>
      </c>
      <c r="G338" s="510" t="s">
        <v>1482</v>
      </c>
      <c r="H338" s="510" t="s">
        <v>60</v>
      </c>
      <c r="I338" s="527" t="s">
        <v>3713</v>
      </c>
      <c r="J338" s="529" t="s">
        <v>491</v>
      </c>
      <c r="K338" s="509">
        <v>44145</v>
      </c>
      <c r="L338" s="528">
        <v>59.24</v>
      </c>
    </row>
    <row r="339" spans="1:12">
      <c r="A339" s="509">
        <v>44124</v>
      </c>
      <c r="B339" s="510" t="s">
        <v>3714</v>
      </c>
      <c r="C339" s="510" t="s">
        <v>60</v>
      </c>
      <c r="D339" s="527" t="s">
        <v>61</v>
      </c>
      <c r="E339" s="527" t="s">
        <v>67</v>
      </c>
      <c r="F339" s="528">
        <v>43.41</v>
      </c>
      <c r="G339" s="510" t="s">
        <v>3715</v>
      </c>
      <c r="H339" s="510" t="s">
        <v>60</v>
      </c>
      <c r="I339" s="527" t="s">
        <v>3716</v>
      </c>
      <c r="J339" s="529" t="s">
        <v>491</v>
      </c>
      <c r="K339" s="509">
        <v>44124</v>
      </c>
      <c r="L339" s="528">
        <v>59.14</v>
      </c>
    </row>
    <row r="340" spans="1:12">
      <c r="A340" s="509">
        <v>44720</v>
      </c>
      <c r="B340" s="510" t="s">
        <v>635</v>
      </c>
      <c r="C340" s="510" t="s">
        <v>636</v>
      </c>
      <c r="D340" s="527" t="s">
        <v>61</v>
      </c>
      <c r="E340" s="527" t="s">
        <v>77</v>
      </c>
      <c r="F340" s="528">
        <v>1060.67</v>
      </c>
      <c r="G340" s="510" t="s">
        <v>929</v>
      </c>
      <c r="H340" s="510" t="s">
        <v>930</v>
      </c>
      <c r="I340" s="527" t="s">
        <v>931</v>
      </c>
      <c r="J340" s="529" t="s">
        <v>491</v>
      </c>
      <c r="K340" s="509">
        <v>44720</v>
      </c>
      <c r="L340" s="528">
        <v>59.02</v>
      </c>
    </row>
    <row r="341" spans="1:12">
      <c r="A341" s="509">
        <v>44144</v>
      </c>
      <c r="B341" s="510" t="s">
        <v>3717</v>
      </c>
      <c r="C341" s="510" t="s">
        <v>60</v>
      </c>
      <c r="D341" s="527" t="s">
        <v>61</v>
      </c>
      <c r="E341" s="527" t="s">
        <v>77</v>
      </c>
      <c r="F341" s="528">
        <v>5987.07</v>
      </c>
      <c r="G341" s="510" t="s">
        <v>3718</v>
      </c>
      <c r="H341" s="510" t="s">
        <v>60</v>
      </c>
      <c r="I341" s="527" t="s">
        <v>3719</v>
      </c>
      <c r="J341" s="529" t="s">
        <v>491</v>
      </c>
      <c r="K341" s="509">
        <v>44144</v>
      </c>
      <c r="L341" s="528">
        <v>58.91</v>
      </c>
    </row>
    <row r="342" spans="1:12" ht="45">
      <c r="A342" s="509">
        <v>44635</v>
      </c>
      <c r="B342" s="510" t="s">
        <v>3720</v>
      </c>
      <c r="C342" s="510" t="s">
        <v>60</v>
      </c>
      <c r="D342" s="527" t="s">
        <v>61</v>
      </c>
      <c r="E342" s="527" t="s">
        <v>67</v>
      </c>
      <c r="F342" s="528">
        <v>2730.69</v>
      </c>
      <c r="G342" s="510" t="s">
        <v>3721</v>
      </c>
      <c r="H342" s="510" t="s">
        <v>3722</v>
      </c>
      <c r="I342" s="527" t="s">
        <v>3723</v>
      </c>
      <c r="J342" s="529" t="s">
        <v>491</v>
      </c>
      <c r="K342" s="509">
        <v>44635</v>
      </c>
      <c r="L342" s="528">
        <v>58.73</v>
      </c>
    </row>
    <row r="343" spans="1:12">
      <c r="A343" s="509">
        <v>44596</v>
      </c>
      <c r="B343" s="510" t="s">
        <v>3724</v>
      </c>
      <c r="C343" s="510" t="s">
        <v>60</v>
      </c>
      <c r="D343" s="527" t="s">
        <v>61</v>
      </c>
      <c r="E343" s="527" t="s">
        <v>67</v>
      </c>
      <c r="F343" s="528">
        <v>84.93</v>
      </c>
      <c r="G343" s="510" t="s">
        <v>3725</v>
      </c>
      <c r="H343" s="510" t="s">
        <v>3726</v>
      </c>
      <c r="I343" s="527" t="s">
        <v>3727</v>
      </c>
      <c r="J343" s="529" t="s">
        <v>491</v>
      </c>
      <c r="K343" s="509">
        <v>44596</v>
      </c>
      <c r="L343" s="528">
        <v>58.72</v>
      </c>
    </row>
    <row r="344" spans="1:12">
      <c r="A344" s="509">
        <v>44321</v>
      </c>
      <c r="B344" s="510" t="s">
        <v>3728</v>
      </c>
      <c r="C344" s="510" t="s">
        <v>60</v>
      </c>
      <c r="D344" s="527" t="s">
        <v>61</v>
      </c>
      <c r="E344" s="527" t="s">
        <v>67</v>
      </c>
      <c r="F344" s="528">
        <v>104.36</v>
      </c>
      <c r="G344" s="510" t="s">
        <v>2146</v>
      </c>
      <c r="H344" s="510" t="s">
        <v>60</v>
      </c>
      <c r="I344" s="527" t="s">
        <v>3729</v>
      </c>
      <c r="J344" s="529" t="s">
        <v>491</v>
      </c>
      <c r="K344" s="509">
        <v>44321</v>
      </c>
      <c r="L344" s="528">
        <v>58.69</v>
      </c>
    </row>
    <row r="345" spans="1:12">
      <c r="A345" s="509">
        <v>44663</v>
      </c>
      <c r="B345" s="510" t="s">
        <v>3730</v>
      </c>
      <c r="C345" s="510" t="s">
        <v>60</v>
      </c>
      <c r="D345" s="527" t="s">
        <v>61</v>
      </c>
      <c r="E345" s="527" t="s">
        <v>67</v>
      </c>
      <c r="F345" s="528">
        <v>22.1</v>
      </c>
      <c r="G345" s="510" t="s">
        <v>3731</v>
      </c>
      <c r="H345" s="510" t="s">
        <v>60</v>
      </c>
      <c r="I345" s="527" t="s">
        <v>3732</v>
      </c>
      <c r="J345" s="529" t="s">
        <v>491</v>
      </c>
      <c r="K345" s="509">
        <v>44663</v>
      </c>
      <c r="L345" s="528">
        <v>58.67</v>
      </c>
    </row>
    <row r="346" spans="1:12">
      <c r="A346" s="509">
        <v>44827</v>
      </c>
      <c r="B346" s="510" t="s">
        <v>932</v>
      </c>
      <c r="C346" s="510" t="s">
        <v>933</v>
      </c>
      <c r="D346" s="527" t="s">
        <v>61</v>
      </c>
      <c r="E346" s="527" t="s">
        <v>77</v>
      </c>
      <c r="F346" s="528">
        <v>23.7</v>
      </c>
      <c r="G346" s="510" t="s">
        <v>934</v>
      </c>
      <c r="H346" s="510" t="s">
        <v>60</v>
      </c>
      <c r="I346" s="527" t="s">
        <v>935</v>
      </c>
      <c r="J346" s="529" t="s">
        <v>491</v>
      </c>
      <c r="K346" s="509">
        <v>44827</v>
      </c>
      <c r="L346" s="528">
        <v>58.62</v>
      </c>
    </row>
    <row r="347" spans="1:12">
      <c r="A347" s="509">
        <v>44643</v>
      </c>
      <c r="B347" s="510" t="s">
        <v>936</v>
      </c>
      <c r="C347" s="510" t="s">
        <v>60</v>
      </c>
      <c r="D347" s="527" t="s">
        <v>61</v>
      </c>
      <c r="E347" s="527" t="s">
        <v>67</v>
      </c>
      <c r="F347" s="528">
        <v>10.37</v>
      </c>
      <c r="G347" s="510" t="s">
        <v>937</v>
      </c>
      <c r="H347" s="510" t="s">
        <v>60</v>
      </c>
      <c r="I347" s="527" t="s">
        <v>938</v>
      </c>
      <c r="J347" s="529" t="s">
        <v>491</v>
      </c>
      <c r="K347" s="509">
        <v>44643</v>
      </c>
      <c r="L347" s="528">
        <v>58.6</v>
      </c>
    </row>
    <row r="348" spans="1:12">
      <c r="A348" s="509">
        <v>44236</v>
      </c>
      <c r="B348" s="510" t="s">
        <v>3733</v>
      </c>
      <c r="C348" s="510" t="s">
        <v>60</v>
      </c>
      <c r="D348" s="527" t="s">
        <v>61</v>
      </c>
      <c r="E348" s="527" t="s">
        <v>67</v>
      </c>
      <c r="F348" s="528">
        <v>103.5</v>
      </c>
      <c r="G348" s="510" t="s">
        <v>3734</v>
      </c>
      <c r="H348" s="510" t="s">
        <v>60</v>
      </c>
      <c r="I348" s="527" t="s">
        <v>3735</v>
      </c>
      <c r="J348" s="529" t="s">
        <v>491</v>
      </c>
      <c r="K348" s="509">
        <v>44236</v>
      </c>
      <c r="L348" s="528">
        <v>58.53</v>
      </c>
    </row>
    <row r="349" spans="1:12">
      <c r="A349" s="509">
        <v>44473</v>
      </c>
      <c r="B349" s="510" t="s">
        <v>3736</v>
      </c>
      <c r="C349" s="510" t="s">
        <v>60</v>
      </c>
      <c r="D349" s="527" t="s">
        <v>61</v>
      </c>
      <c r="E349" s="527" t="s">
        <v>67</v>
      </c>
      <c r="F349" s="528">
        <v>346.68</v>
      </c>
      <c r="G349" s="510" t="s">
        <v>3737</v>
      </c>
      <c r="H349" s="510" t="s">
        <v>3738</v>
      </c>
      <c r="I349" s="527" t="s">
        <v>3739</v>
      </c>
      <c r="J349" s="529" t="s">
        <v>491</v>
      </c>
      <c r="K349" s="509">
        <v>44473</v>
      </c>
      <c r="L349" s="528">
        <v>57.89</v>
      </c>
    </row>
    <row r="350" spans="1:12">
      <c r="A350" s="509">
        <v>44508</v>
      </c>
      <c r="B350" s="510" t="s">
        <v>3740</v>
      </c>
      <c r="C350" s="510" t="s">
        <v>60</v>
      </c>
      <c r="D350" s="527" t="s">
        <v>61</v>
      </c>
      <c r="E350" s="527" t="s">
        <v>67</v>
      </c>
      <c r="F350" s="528">
        <v>131.65</v>
      </c>
      <c r="G350" s="510" t="s">
        <v>3741</v>
      </c>
      <c r="H350" s="510" t="s">
        <v>3742</v>
      </c>
      <c r="I350" s="527" t="s">
        <v>3743</v>
      </c>
      <c r="J350" s="529" t="s">
        <v>491</v>
      </c>
      <c r="K350" s="509">
        <v>44508</v>
      </c>
      <c r="L350" s="528">
        <v>57.64</v>
      </c>
    </row>
    <row r="351" spans="1:12">
      <c r="A351" s="509">
        <v>44111</v>
      </c>
      <c r="B351" s="510" t="s">
        <v>147</v>
      </c>
      <c r="C351" s="510" t="s">
        <v>60</v>
      </c>
      <c r="D351" s="527" t="s">
        <v>61</v>
      </c>
      <c r="E351" s="527" t="s">
        <v>67</v>
      </c>
      <c r="F351" s="528">
        <v>116.77</v>
      </c>
      <c r="G351" s="510" t="s">
        <v>148</v>
      </c>
      <c r="H351" s="510" t="s">
        <v>149</v>
      </c>
      <c r="I351" s="527" t="s">
        <v>150</v>
      </c>
      <c r="J351" s="529" t="s">
        <v>491</v>
      </c>
      <c r="K351" s="509">
        <v>44111</v>
      </c>
      <c r="L351" s="528">
        <v>57.43</v>
      </c>
    </row>
    <row r="352" spans="1:12" ht="22.5">
      <c r="A352" s="509">
        <v>44515</v>
      </c>
      <c r="B352" s="510" t="s">
        <v>833</v>
      </c>
      <c r="C352" s="510" t="s">
        <v>834</v>
      </c>
      <c r="D352" s="527" t="s">
        <v>61</v>
      </c>
      <c r="E352" s="527" t="s">
        <v>77</v>
      </c>
      <c r="F352" s="528">
        <v>783.78</v>
      </c>
      <c r="G352" s="510" t="s">
        <v>939</v>
      </c>
      <c r="H352" s="510" t="s">
        <v>60</v>
      </c>
      <c r="I352" s="527" t="s">
        <v>940</v>
      </c>
      <c r="J352" s="529" t="s">
        <v>491</v>
      </c>
      <c r="K352" s="509">
        <v>44515</v>
      </c>
      <c r="L352" s="528">
        <v>57.27</v>
      </c>
    </row>
    <row r="353" spans="1:12" ht="33.75">
      <c r="A353" s="509">
        <v>44810</v>
      </c>
      <c r="B353" s="510" t="s">
        <v>3744</v>
      </c>
      <c r="C353" s="510" t="s">
        <v>60</v>
      </c>
      <c r="D353" s="527" t="s">
        <v>61</v>
      </c>
      <c r="E353" s="527" t="s">
        <v>67</v>
      </c>
      <c r="F353" s="528">
        <v>732.72</v>
      </c>
      <c r="G353" s="510" t="s">
        <v>3745</v>
      </c>
      <c r="H353" s="510" t="s">
        <v>3746</v>
      </c>
      <c r="I353" s="527" t="s">
        <v>3747</v>
      </c>
      <c r="J353" s="529" t="s">
        <v>491</v>
      </c>
      <c r="K353" s="509">
        <v>44810</v>
      </c>
      <c r="L353" s="528">
        <v>57.14</v>
      </c>
    </row>
    <row r="354" spans="1:12">
      <c r="A354" s="509">
        <v>44785</v>
      </c>
      <c r="B354" s="510" t="s">
        <v>941</v>
      </c>
      <c r="C354" s="510" t="s">
        <v>942</v>
      </c>
      <c r="D354" s="527" t="s">
        <v>61</v>
      </c>
      <c r="E354" s="527" t="s">
        <v>77</v>
      </c>
      <c r="F354" s="528">
        <v>98.05</v>
      </c>
      <c r="G354" s="510" t="s">
        <v>943</v>
      </c>
      <c r="H354" s="510" t="s">
        <v>60</v>
      </c>
      <c r="I354" s="527" t="s">
        <v>944</v>
      </c>
      <c r="J354" s="529" t="s">
        <v>491</v>
      </c>
      <c r="K354" s="509">
        <v>44785</v>
      </c>
      <c r="L354" s="528">
        <v>57.12</v>
      </c>
    </row>
    <row r="355" spans="1:12">
      <c r="A355" s="509">
        <v>43881</v>
      </c>
      <c r="B355" s="510" t="s">
        <v>3748</v>
      </c>
      <c r="C355" s="510" t="s">
        <v>60</v>
      </c>
      <c r="D355" s="527" t="s">
        <v>61</v>
      </c>
      <c r="E355" s="527" t="s">
        <v>67</v>
      </c>
      <c r="F355" s="528">
        <v>495.24</v>
      </c>
      <c r="G355" s="510" t="s">
        <v>3749</v>
      </c>
      <c r="H355" s="510" t="s">
        <v>60</v>
      </c>
      <c r="I355" s="527" t="s">
        <v>3750</v>
      </c>
      <c r="J355" s="529" t="s">
        <v>491</v>
      </c>
      <c r="K355" s="509">
        <v>43881</v>
      </c>
      <c r="L355" s="528">
        <v>57.07</v>
      </c>
    </row>
    <row r="356" spans="1:12">
      <c r="A356" s="509">
        <v>44550</v>
      </c>
      <c r="B356" s="510" t="s">
        <v>3751</v>
      </c>
      <c r="C356" s="510" t="s">
        <v>60</v>
      </c>
      <c r="D356" s="527" t="s">
        <v>61</v>
      </c>
      <c r="E356" s="527" t="s">
        <v>67</v>
      </c>
      <c r="F356" s="528">
        <v>3294.81</v>
      </c>
      <c r="G356" s="510" t="s">
        <v>3752</v>
      </c>
      <c r="H356" s="510" t="s">
        <v>3753</v>
      </c>
      <c r="I356" s="527" t="s">
        <v>3754</v>
      </c>
      <c r="J356" s="529" t="s">
        <v>491</v>
      </c>
      <c r="K356" s="509">
        <v>44550</v>
      </c>
      <c r="L356" s="528">
        <v>57.06</v>
      </c>
    </row>
    <row r="357" spans="1:12">
      <c r="A357" s="509">
        <v>44690</v>
      </c>
      <c r="B357" s="510" t="s">
        <v>3755</v>
      </c>
      <c r="C357" s="510" t="s">
        <v>60</v>
      </c>
      <c r="D357" s="527" t="s">
        <v>61</v>
      </c>
      <c r="E357" s="527" t="s">
        <v>67</v>
      </c>
      <c r="F357" s="528">
        <v>26.03</v>
      </c>
      <c r="G357" s="510" t="s">
        <v>60</v>
      </c>
      <c r="H357" s="510" t="s">
        <v>60</v>
      </c>
      <c r="I357" s="527" t="s">
        <v>3756</v>
      </c>
      <c r="J357" s="529" t="s">
        <v>491</v>
      </c>
      <c r="K357" s="509">
        <v>44690</v>
      </c>
      <c r="L357" s="528">
        <v>56.99</v>
      </c>
    </row>
    <row r="358" spans="1:12">
      <c r="A358" s="509">
        <v>44580</v>
      </c>
      <c r="B358" s="510" t="s">
        <v>229</v>
      </c>
      <c r="C358" s="510" t="s">
        <v>60</v>
      </c>
      <c r="D358" s="527" t="s">
        <v>61</v>
      </c>
      <c r="E358" s="527" t="s">
        <v>67</v>
      </c>
      <c r="F358" s="528">
        <v>116.3</v>
      </c>
      <c r="G358" s="510" t="s">
        <v>230</v>
      </c>
      <c r="H358" s="510" t="s">
        <v>60</v>
      </c>
      <c r="I358" s="527" t="s">
        <v>231</v>
      </c>
      <c r="J358" s="529" t="s">
        <v>491</v>
      </c>
      <c r="K358" s="509">
        <v>44580</v>
      </c>
      <c r="L358" s="528">
        <v>56.88</v>
      </c>
    </row>
    <row r="359" spans="1:12">
      <c r="A359" s="509">
        <v>44880</v>
      </c>
      <c r="B359" s="510" t="s">
        <v>945</v>
      </c>
      <c r="C359" s="510" t="s">
        <v>946</v>
      </c>
      <c r="D359" s="527" t="s">
        <v>61</v>
      </c>
      <c r="E359" s="527" t="s">
        <v>77</v>
      </c>
      <c r="F359" s="528">
        <v>29.62</v>
      </c>
      <c r="G359" s="510" t="s">
        <v>947</v>
      </c>
      <c r="H359" s="510" t="s">
        <v>60</v>
      </c>
      <c r="I359" s="527" t="s">
        <v>948</v>
      </c>
      <c r="J359" s="529" t="s">
        <v>491</v>
      </c>
      <c r="K359" s="509">
        <v>44880</v>
      </c>
      <c r="L359" s="528">
        <v>56.81</v>
      </c>
    </row>
    <row r="360" spans="1:12">
      <c r="A360" s="509">
        <v>44039</v>
      </c>
      <c r="B360" s="510" t="s">
        <v>3757</v>
      </c>
      <c r="C360" s="510" t="s">
        <v>60</v>
      </c>
      <c r="D360" s="527" t="s">
        <v>61</v>
      </c>
      <c r="E360" s="527" t="s">
        <v>67</v>
      </c>
      <c r="F360" s="528">
        <v>1041.72</v>
      </c>
      <c r="G360" s="510" t="s">
        <v>3758</v>
      </c>
      <c r="H360" s="510" t="s">
        <v>3759</v>
      </c>
      <c r="I360" s="527" t="s">
        <v>3760</v>
      </c>
      <c r="J360" s="529" t="s">
        <v>491</v>
      </c>
      <c r="K360" s="509">
        <v>44039</v>
      </c>
      <c r="L360" s="528">
        <v>56.52</v>
      </c>
    </row>
    <row r="361" spans="1:12">
      <c r="A361" s="509">
        <v>44476</v>
      </c>
      <c r="B361" s="510" t="s">
        <v>3761</v>
      </c>
      <c r="C361" s="510" t="s">
        <v>60</v>
      </c>
      <c r="D361" s="527" t="s">
        <v>61</v>
      </c>
      <c r="E361" s="527" t="s">
        <v>67</v>
      </c>
      <c r="F361" s="528">
        <v>66.87</v>
      </c>
      <c r="G361" s="510" t="s">
        <v>3762</v>
      </c>
      <c r="H361" s="510" t="s">
        <v>3763</v>
      </c>
      <c r="I361" s="527" t="s">
        <v>3764</v>
      </c>
      <c r="J361" s="529" t="s">
        <v>491</v>
      </c>
      <c r="K361" s="509">
        <v>44476</v>
      </c>
      <c r="L361" s="528">
        <v>56.25</v>
      </c>
    </row>
    <row r="362" spans="1:12">
      <c r="A362" s="509">
        <v>44865</v>
      </c>
      <c r="B362" s="510" t="s">
        <v>949</v>
      </c>
      <c r="C362" s="510" t="s">
        <v>950</v>
      </c>
      <c r="D362" s="527" t="s">
        <v>61</v>
      </c>
      <c r="E362" s="527" t="s">
        <v>77</v>
      </c>
      <c r="F362" s="528">
        <v>89.8</v>
      </c>
      <c r="G362" s="510" t="s">
        <v>951</v>
      </c>
      <c r="H362" s="510" t="s">
        <v>952</v>
      </c>
      <c r="I362" s="527" t="s">
        <v>953</v>
      </c>
      <c r="J362" s="529" t="s">
        <v>491</v>
      </c>
      <c r="K362" s="509">
        <v>44865</v>
      </c>
      <c r="L362" s="528">
        <v>56.14</v>
      </c>
    </row>
    <row r="363" spans="1:12">
      <c r="A363" s="509">
        <v>44874</v>
      </c>
      <c r="B363" s="510" t="s">
        <v>954</v>
      </c>
      <c r="C363" s="510" t="s">
        <v>955</v>
      </c>
      <c r="D363" s="527" t="s">
        <v>61</v>
      </c>
      <c r="E363" s="527" t="s">
        <v>77</v>
      </c>
      <c r="F363" s="528">
        <v>12246.88</v>
      </c>
      <c r="G363" s="510" t="s">
        <v>956</v>
      </c>
      <c r="H363" s="510" t="s">
        <v>60</v>
      </c>
      <c r="I363" s="527" t="s">
        <v>957</v>
      </c>
      <c r="J363" s="529" t="s">
        <v>491</v>
      </c>
      <c r="K363" s="509">
        <v>44874</v>
      </c>
      <c r="L363" s="528">
        <v>55.98</v>
      </c>
    </row>
    <row r="364" spans="1:12">
      <c r="A364" s="509">
        <v>44823</v>
      </c>
      <c r="B364" s="510" t="s">
        <v>958</v>
      </c>
      <c r="C364" s="510" t="s">
        <v>959</v>
      </c>
      <c r="D364" s="527" t="s">
        <v>61</v>
      </c>
      <c r="E364" s="527" t="s">
        <v>77</v>
      </c>
      <c r="F364" s="528">
        <v>378.33</v>
      </c>
      <c r="G364" s="510" t="s">
        <v>960</v>
      </c>
      <c r="H364" s="510" t="s">
        <v>961</v>
      </c>
      <c r="I364" s="527" t="s">
        <v>962</v>
      </c>
      <c r="J364" s="529" t="s">
        <v>491</v>
      </c>
      <c r="K364" s="509">
        <v>44823</v>
      </c>
      <c r="L364" s="528">
        <v>55.91</v>
      </c>
    </row>
    <row r="365" spans="1:12" ht="33.75">
      <c r="A365" s="509">
        <v>44454</v>
      </c>
      <c r="B365" s="510" t="s">
        <v>3765</v>
      </c>
      <c r="C365" s="510" t="s">
        <v>3766</v>
      </c>
      <c r="D365" s="527" t="s">
        <v>61</v>
      </c>
      <c r="E365" s="527" t="s">
        <v>67</v>
      </c>
      <c r="F365" s="528">
        <v>2636.99</v>
      </c>
      <c r="G365" s="510" t="s">
        <v>3767</v>
      </c>
      <c r="H365" s="510" t="s">
        <v>3768</v>
      </c>
      <c r="I365" s="527" t="s">
        <v>3769</v>
      </c>
      <c r="J365" s="529" t="s">
        <v>491</v>
      </c>
      <c r="K365" s="509">
        <v>44454</v>
      </c>
      <c r="L365" s="528">
        <v>55.86</v>
      </c>
    </row>
    <row r="366" spans="1:12" ht="22.5">
      <c r="A366" s="509">
        <v>44650</v>
      </c>
      <c r="B366" s="510" t="s">
        <v>3770</v>
      </c>
      <c r="C366" s="510" t="s">
        <v>60</v>
      </c>
      <c r="D366" s="527" t="s">
        <v>61</v>
      </c>
      <c r="E366" s="527" t="s">
        <v>67</v>
      </c>
      <c r="F366" s="528">
        <v>33.99</v>
      </c>
      <c r="G366" s="510" t="s">
        <v>3771</v>
      </c>
      <c r="H366" s="510" t="s">
        <v>3772</v>
      </c>
      <c r="I366" s="527" t="s">
        <v>3773</v>
      </c>
      <c r="J366" s="529" t="s">
        <v>491</v>
      </c>
      <c r="K366" s="509">
        <v>44650</v>
      </c>
      <c r="L366" s="528">
        <v>55.83</v>
      </c>
    </row>
    <row r="367" spans="1:12">
      <c r="A367" s="509">
        <v>44356</v>
      </c>
      <c r="B367" s="510" t="s">
        <v>3774</v>
      </c>
      <c r="C367" s="510" t="s">
        <v>60</v>
      </c>
      <c r="D367" s="527" t="s">
        <v>61</v>
      </c>
      <c r="E367" s="527" t="s">
        <v>67</v>
      </c>
      <c r="F367" s="528">
        <v>9.5</v>
      </c>
      <c r="G367" s="510" t="s">
        <v>3775</v>
      </c>
      <c r="H367" s="510" t="s">
        <v>60</v>
      </c>
      <c r="I367" s="527" t="s">
        <v>3776</v>
      </c>
      <c r="J367" s="529" t="s">
        <v>491</v>
      </c>
      <c r="K367" s="509">
        <v>44356</v>
      </c>
      <c r="L367" s="528">
        <v>55.75</v>
      </c>
    </row>
    <row r="368" spans="1:12" ht="45">
      <c r="A368" s="509">
        <v>44872</v>
      </c>
      <c r="B368" s="510" t="s">
        <v>963</v>
      </c>
      <c r="C368" s="510" t="s">
        <v>60</v>
      </c>
      <c r="D368" s="527" t="s">
        <v>61</v>
      </c>
      <c r="E368" s="527" t="s">
        <v>67</v>
      </c>
      <c r="F368" s="528">
        <v>473.49</v>
      </c>
      <c r="G368" s="510" t="s">
        <v>964</v>
      </c>
      <c r="H368" s="510" t="s">
        <v>965</v>
      </c>
      <c r="I368" s="527" t="s">
        <v>966</v>
      </c>
      <c r="J368" s="529" t="s">
        <v>491</v>
      </c>
      <c r="K368" s="509">
        <v>44872</v>
      </c>
      <c r="L368" s="528">
        <v>55.69</v>
      </c>
    </row>
    <row r="369" spans="1:12">
      <c r="A369" s="509">
        <v>44301</v>
      </c>
      <c r="B369" s="510" t="s">
        <v>3777</v>
      </c>
      <c r="C369" s="510" t="s">
        <v>60</v>
      </c>
      <c r="D369" s="527" t="s">
        <v>61</v>
      </c>
      <c r="E369" s="527" t="s">
        <v>67</v>
      </c>
      <c r="F369" s="528">
        <v>609.91</v>
      </c>
      <c r="G369" s="510" t="s">
        <v>3778</v>
      </c>
      <c r="H369" s="510" t="s">
        <v>60</v>
      </c>
      <c r="I369" s="527" t="s">
        <v>3779</v>
      </c>
      <c r="J369" s="529" t="s">
        <v>491</v>
      </c>
      <c r="K369" s="509">
        <v>44301</v>
      </c>
      <c r="L369" s="528">
        <v>55.48</v>
      </c>
    </row>
    <row r="370" spans="1:12">
      <c r="A370" s="509">
        <v>43907</v>
      </c>
      <c r="B370" s="510" t="s">
        <v>967</v>
      </c>
      <c r="C370" s="510" t="s">
        <v>968</v>
      </c>
      <c r="D370" s="527" t="s">
        <v>61</v>
      </c>
      <c r="E370" s="527" t="s">
        <v>77</v>
      </c>
      <c r="F370" s="528">
        <v>12.6</v>
      </c>
      <c r="G370" s="510" t="s">
        <v>60</v>
      </c>
      <c r="H370" s="510" t="s">
        <v>60</v>
      </c>
      <c r="I370" s="527" t="s">
        <v>969</v>
      </c>
      <c r="J370" s="529" t="s">
        <v>491</v>
      </c>
      <c r="K370" s="509">
        <v>43907</v>
      </c>
      <c r="L370" s="528">
        <v>55.44</v>
      </c>
    </row>
    <row r="371" spans="1:12" ht="56.25">
      <c r="A371" s="509">
        <v>44712</v>
      </c>
      <c r="B371" s="510" t="s">
        <v>3780</v>
      </c>
      <c r="C371" s="510" t="s">
        <v>60</v>
      </c>
      <c r="D371" s="527" t="s">
        <v>61</v>
      </c>
      <c r="E371" s="527" t="s">
        <v>67</v>
      </c>
      <c r="F371" s="528">
        <v>937.39</v>
      </c>
      <c r="G371" s="510" t="s">
        <v>3781</v>
      </c>
      <c r="H371" s="510" t="s">
        <v>3782</v>
      </c>
      <c r="I371" s="527" t="s">
        <v>3783</v>
      </c>
      <c r="J371" s="529" t="s">
        <v>491</v>
      </c>
      <c r="K371" s="509">
        <v>44712</v>
      </c>
      <c r="L371" s="528">
        <v>55.24</v>
      </c>
    </row>
    <row r="372" spans="1:12" ht="22.5">
      <c r="A372" s="509">
        <v>44243</v>
      </c>
      <c r="B372" s="510" t="s">
        <v>3784</v>
      </c>
      <c r="C372" s="510" t="s">
        <v>60</v>
      </c>
      <c r="D372" s="527" t="s">
        <v>61</v>
      </c>
      <c r="E372" s="527" t="s">
        <v>67</v>
      </c>
      <c r="F372" s="528">
        <v>337.62</v>
      </c>
      <c r="G372" s="510" t="s">
        <v>3785</v>
      </c>
      <c r="H372" s="510" t="s">
        <v>3786</v>
      </c>
      <c r="I372" s="527" t="s">
        <v>3787</v>
      </c>
      <c r="J372" s="529" t="s">
        <v>491</v>
      </c>
      <c r="K372" s="509">
        <v>44243</v>
      </c>
      <c r="L372" s="528">
        <v>55.23</v>
      </c>
    </row>
    <row r="373" spans="1:12">
      <c r="A373" s="509">
        <v>44714</v>
      </c>
      <c r="B373" s="510" t="s">
        <v>3788</v>
      </c>
      <c r="C373" s="510" t="s">
        <v>60</v>
      </c>
      <c r="D373" s="527" t="s">
        <v>61</v>
      </c>
      <c r="E373" s="527" t="s">
        <v>733</v>
      </c>
      <c r="F373" s="528">
        <v>2958.31</v>
      </c>
      <c r="G373" s="510" t="s">
        <v>3789</v>
      </c>
      <c r="H373" s="510" t="s">
        <v>3790</v>
      </c>
      <c r="I373" s="527" t="s">
        <v>3791</v>
      </c>
      <c r="J373" s="529" t="s">
        <v>491</v>
      </c>
      <c r="K373" s="509">
        <v>44714</v>
      </c>
      <c r="L373" s="528">
        <v>55.17</v>
      </c>
    </row>
    <row r="374" spans="1:12">
      <c r="A374" s="509">
        <v>44839</v>
      </c>
      <c r="B374" s="510" t="s">
        <v>3792</v>
      </c>
      <c r="C374" s="510" t="s">
        <v>60</v>
      </c>
      <c r="D374" s="527" t="s">
        <v>61</v>
      </c>
      <c r="E374" s="527" t="s">
        <v>67</v>
      </c>
      <c r="F374" s="528">
        <v>37.33</v>
      </c>
      <c r="G374" s="510" t="s">
        <v>3793</v>
      </c>
      <c r="H374" s="510" t="s">
        <v>60</v>
      </c>
      <c r="I374" s="527" t="s">
        <v>3794</v>
      </c>
      <c r="J374" s="529" t="s">
        <v>491</v>
      </c>
      <c r="K374" s="509">
        <v>44839</v>
      </c>
      <c r="L374" s="528">
        <v>54.88</v>
      </c>
    </row>
    <row r="375" spans="1:12">
      <c r="A375" s="509">
        <v>43913</v>
      </c>
      <c r="B375" s="510" t="s">
        <v>3795</v>
      </c>
      <c r="C375" s="510" t="s">
        <v>60</v>
      </c>
      <c r="D375" s="527" t="s">
        <v>61</v>
      </c>
      <c r="E375" s="527" t="s">
        <v>67</v>
      </c>
      <c r="F375" s="528">
        <v>746.89</v>
      </c>
      <c r="G375" s="510" t="s">
        <v>3796</v>
      </c>
      <c r="H375" s="510" t="s">
        <v>60</v>
      </c>
      <c r="I375" s="527" t="s">
        <v>3797</v>
      </c>
      <c r="J375" s="529" t="s">
        <v>491</v>
      </c>
      <c r="K375" s="509">
        <v>43913</v>
      </c>
      <c r="L375" s="528">
        <v>54.71</v>
      </c>
    </row>
    <row r="376" spans="1:12">
      <c r="A376" s="509">
        <v>44264</v>
      </c>
      <c r="B376" s="510" t="s">
        <v>3798</v>
      </c>
      <c r="C376" s="510" t="s">
        <v>60</v>
      </c>
      <c r="D376" s="527" t="s">
        <v>61</v>
      </c>
      <c r="E376" s="527" t="s">
        <v>67</v>
      </c>
      <c r="F376" s="528">
        <v>22.3</v>
      </c>
      <c r="G376" s="510" t="s">
        <v>3799</v>
      </c>
      <c r="H376" s="510" t="s">
        <v>60</v>
      </c>
      <c r="I376" s="527" t="s">
        <v>3800</v>
      </c>
      <c r="J376" s="529" t="s">
        <v>491</v>
      </c>
      <c r="K376" s="509">
        <v>44264</v>
      </c>
      <c r="L376" s="528">
        <v>54.55</v>
      </c>
    </row>
    <row r="377" spans="1:12">
      <c r="A377" s="509">
        <v>44151</v>
      </c>
      <c r="B377" s="510" t="s">
        <v>3801</v>
      </c>
      <c r="C377" s="510" t="s">
        <v>60</v>
      </c>
      <c r="D377" s="527" t="s">
        <v>61</v>
      </c>
      <c r="E377" s="527" t="s">
        <v>77</v>
      </c>
      <c r="F377" s="528">
        <v>59.52</v>
      </c>
      <c r="G377" s="510" t="s">
        <v>3802</v>
      </c>
      <c r="H377" s="510" t="s">
        <v>3803</v>
      </c>
      <c r="I377" s="527" t="s">
        <v>3804</v>
      </c>
      <c r="J377" s="529" t="s">
        <v>491</v>
      </c>
      <c r="K377" s="509">
        <v>44151</v>
      </c>
      <c r="L377" s="528">
        <v>54.55</v>
      </c>
    </row>
    <row r="378" spans="1:12" ht="90">
      <c r="A378" s="509">
        <v>44340</v>
      </c>
      <c r="B378" s="510" t="s">
        <v>970</v>
      </c>
      <c r="C378" s="510" t="s">
        <v>60</v>
      </c>
      <c r="D378" s="527" t="s">
        <v>61</v>
      </c>
      <c r="E378" s="527" t="s">
        <v>67</v>
      </c>
      <c r="F378" s="528">
        <v>201.78</v>
      </c>
      <c r="G378" s="510" t="s">
        <v>971</v>
      </c>
      <c r="H378" s="510" t="s">
        <v>972</v>
      </c>
      <c r="I378" s="527" t="s">
        <v>973</v>
      </c>
      <c r="J378" s="529" t="s">
        <v>491</v>
      </c>
      <c r="K378" s="509">
        <v>44340</v>
      </c>
      <c r="L378" s="528">
        <v>54.38</v>
      </c>
    </row>
    <row r="379" spans="1:12" ht="22.5">
      <c r="A379" s="509">
        <v>44588</v>
      </c>
      <c r="B379" s="510" t="s">
        <v>3805</v>
      </c>
      <c r="C379" s="510" t="s">
        <v>60</v>
      </c>
      <c r="D379" s="527" t="s">
        <v>61</v>
      </c>
      <c r="E379" s="527" t="s">
        <v>67</v>
      </c>
      <c r="F379" s="528">
        <v>93.73</v>
      </c>
      <c r="G379" s="510" t="s">
        <v>3806</v>
      </c>
      <c r="H379" s="510" t="s">
        <v>3807</v>
      </c>
      <c r="I379" s="527" t="s">
        <v>3808</v>
      </c>
      <c r="J379" s="529" t="s">
        <v>491</v>
      </c>
      <c r="K379" s="509">
        <v>44588</v>
      </c>
      <c r="L379" s="528">
        <v>54.32</v>
      </c>
    </row>
    <row r="380" spans="1:12">
      <c r="A380" s="509">
        <v>43977</v>
      </c>
      <c r="B380" s="510" t="s">
        <v>3809</v>
      </c>
      <c r="C380" s="510" t="s">
        <v>60</v>
      </c>
      <c r="D380" s="527" t="s">
        <v>61</v>
      </c>
      <c r="E380" s="527" t="s">
        <v>67</v>
      </c>
      <c r="F380" s="528">
        <v>57.36</v>
      </c>
      <c r="G380" s="510" t="s">
        <v>3810</v>
      </c>
      <c r="H380" s="510" t="s">
        <v>3811</v>
      </c>
      <c r="I380" s="527" t="s">
        <v>3812</v>
      </c>
      <c r="J380" s="529" t="s">
        <v>491</v>
      </c>
      <c r="K380" s="509">
        <v>43977</v>
      </c>
      <c r="L380" s="528">
        <v>54.17</v>
      </c>
    </row>
    <row r="381" spans="1:12" ht="22.5">
      <c r="A381" s="509">
        <v>44449</v>
      </c>
      <c r="B381" s="510" t="s">
        <v>3813</v>
      </c>
      <c r="C381" s="510" t="s">
        <v>60</v>
      </c>
      <c r="D381" s="527" t="s">
        <v>61</v>
      </c>
      <c r="E381" s="527" t="s">
        <v>67</v>
      </c>
      <c r="F381" s="528">
        <v>1463.72</v>
      </c>
      <c r="G381" s="510" t="s">
        <v>3814</v>
      </c>
      <c r="H381" s="510" t="s">
        <v>3815</v>
      </c>
      <c r="I381" s="527" t="s">
        <v>3816</v>
      </c>
      <c r="J381" s="529" t="s">
        <v>491</v>
      </c>
      <c r="K381" s="509">
        <v>44449</v>
      </c>
      <c r="L381" s="528">
        <v>54.05</v>
      </c>
    </row>
    <row r="382" spans="1:12" ht="33.75">
      <c r="A382" s="509">
        <v>44861</v>
      </c>
      <c r="B382" s="510" t="s">
        <v>974</v>
      </c>
      <c r="C382" s="510" t="s">
        <v>975</v>
      </c>
      <c r="D382" s="527" t="s">
        <v>61</v>
      </c>
      <c r="E382" s="527" t="s">
        <v>77</v>
      </c>
      <c r="F382" s="528">
        <v>5184.74</v>
      </c>
      <c r="G382" s="510" t="s">
        <v>976</v>
      </c>
      <c r="H382" s="510" t="s">
        <v>977</v>
      </c>
      <c r="I382" s="527" t="s">
        <v>978</v>
      </c>
      <c r="J382" s="529" t="s">
        <v>491</v>
      </c>
      <c r="K382" s="509">
        <v>44861</v>
      </c>
      <c r="L382" s="528">
        <v>54.04</v>
      </c>
    </row>
    <row r="383" spans="1:12" ht="33.75">
      <c r="A383" s="509">
        <v>44851</v>
      </c>
      <c r="B383" s="510" t="s">
        <v>3817</v>
      </c>
      <c r="C383" s="510" t="s">
        <v>60</v>
      </c>
      <c r="D383" s="527" t="s">
        <v>61</v>
      </c>
      <c r="E383" s="527" t="s">
        <v>67</v>
      </c>
      <c r="F383" s="528">
        <v>5148.37</v>
      </c>
      <c r="G383" s="510" t="s">
        <v>3818</v>
      </c>
      <c r="H383" s="510" t="s">
        <v>3819</v>
      </c>
      <c r="I383" s="527" t="s">
        <v>3820</v>
      </c>
      <c r="J383" s="529" t="s">
        <v>491</v>
      </c>
      <c r="K383" s="509">
        <v>44851</v>
      </c>
      <c r="L383" s="528">
        <v>54.03</v>
      </c>
    </row>
    <row r="384" spans="1:12" ht="22.5">
      <c r="A384" s="509">
        <v>44477</v>
      </c>
      <c r="B384" s="510" t="s">
        <v>3821</v>
      </c>
      <c r="C384" s="510" t="s">
        <v>60</v>
      </c>
      <c r="D384" s="527" t="s">
        <v>61</v>
      </c>
      <c r="E384" s="527" t="s">
        <v>67</v>
      </c>
      <c r="F384" s="528">
        <v>297.49</v>
      </c>
      <c r="G384" s="510" t="s">
        <v>3822</v>
      </c>
      <c r="H384" s="510" t="s">
        <v>3823</v>
      </c>
      <c r="I384" s="527" t="s">
        <v>3824</v>
      </c>
      <c r="J384" s="529" t="s">
        <v>491</v>
      </c>
      <c r="K384" s="509">
        <v>44477</v>
      </c>
      <c r="L384" s="528">
        <v>53.97</v>
      </c>
    </row>
    <row r="385" spans="1:12">
      <c r="A385" s="509">
        <v>44648</v>
      </c>
      <c r="B385" s="510" t="s">
        <v>3825</v>
      </c>
      <c r="C385" s="510" t="s">
        <v>60</v>
      </c>
      <c r="D385" s="527" t="s">
        <v>61</v>
      </c>
      <c r="E385" s="527" t="s">
        <v>67</v>
      </c>
      <c r="F385" s="528">
        <v>431.2</v>
      </c>
      <c r="G385" s="510" t="s">
        <v>3826</v>
      </c>
      <c r="H385" s="510" t="s">
        <v>60</v>
      </c>
      <c r="I385" s="527" t="s">
        <v>3827</v>
      </c>
      <c r="J385" s="529" t="s">
        <v>491</v>
      </c>
      <c r="K385" s="509">
        <v>44648</v>
      </c>
      <c r="L385" s="528">
        <v>53.85</v>
      </c>
    </row>
    <row r="386" spans="1:12">
      <c r="A386" s="509">
        <v>44622</v>
      </c>
      <c r="B386" s="510" t="s">
        <v>3828</v>
      </c>
      <c r="C386" s="510" t="s">
        <v>3829</v>
      </c>
      <c r="D386" s="527" t="s">
        <v>61</v>
      </c>
      <c r="E386" s="527" t="s">
        <v>67</v>
      </c>
      <c r="F386" s="528">
        <v>3.64</v>
      </c>
      <c r="G386" s="510" t="s">
        <v>3830</v>
      </c>
      <c r="H386" s="510" t="s">
        <v>60</v>
      </c>
      <c r="I386" s="527" t="s">
        <v>3831</v>
      </c>
      <c r="J386" s="529" t="s">
        <v>491</v>
      </c>
      <c r="K386" s="509">
        <v>44622</v>
      </c>
      <c r="L386" s="528">
        <v>53.85</v>
      </c>
    </row>
    <row r="387" spans="1:12">
      <c r="A387" s="509">
        <v>44606</v>
      </c>
      <c r="B387" s="510" t="s">
        <v>3832</v>
      </c>
      <c r="C387" s="510" t="s">
        <v>3833</v>
      </c>
      <c r="D387" s="527" t="s">
        <v>61</v>
      </c>
      <c r="E387" s="527" t="s">
        <v>67</v>
      </c>
      <c r="F387" s="528">
        <v>654.30999999999995</v>
      </c>
      <c r="G387" s="510" t="s">
        <v>3834</v>
      </c>
      <c r="H387" s="510" t="s">
        <v>60</v>
      </c>
      <c r="I387" s="527" t="s">
        <v>3835</v>
      </c>
      <c r="J387" s="529" t="s">
        <v>491</v>
      </c>
      <c r="K387" s="509">
        <v>44606</v>
      </c>
      <c r="L387" s="528">
        <v>53.85</v>
      </c>
    </row>
    <row r="388" spans="1:12" ht="22.5">
      <c r="A388" s="509">
        <v>44134</v>
      </c>
      <c r="B388" s="510" t="s">
        <v>3836</v>
      </c>
      <c r="C388" s="510" t="s">
        <v>3837</v>
      </c>
      <c r="D388" s="527" t="s">
        <v>61</v>
      </c>
      <c r="E388" s="527" t="s">
        <v>77</v>
      </c>
      <c r="F388" s="528">
        <v>135.4</v>
      </c>
      <c r="G388" s="510" t="s">
        <v>3838</v>
      </c>
      <c r="H388" s="510" t="s">
        <v>60</v>
      </c>
      <c r="I388" s="527" t="s">
        <v>3839</v>
      </c>
      <c r="J388" s="529" t="s">
        <v>491</v>
      </c>
      <c r="K388" s="509">
        <v>44134</v>
      </c>
      <c r="L388" s="528">
        <v>53.85</v>
      </c>
    </row>
    <row r="389" spans="1:12">
      <c r="A389" s="509">
        <v>44434</v>
      </c>
      <c r="B389" s="510" t="s">
        <v>3840</v>
      </c>
      <c r="C389" s="510" t="s">
        <v>60</v>
      </c>
      <c r="D389" s="527" t="s">
        <v>61</v>
      </c>
      <c r="E389" s="527" t="s">
        <v>67</v>
      </c>
      <c r="F389" s="528">
        <v>1192.6400000000001</v>
      </c>
      <c r="G389" s="510" t="s">
        <v>3231</v>
      </c>
      <c r="H389" s="510" t="s">
        <v>60</v>
      </c>
      <c r="I389" s="527" t="s">
        <v>3841</v>
      </c>
      <c r="J389" s="529" t="s">
        <v>491</v>
      </c>
      <c r="K389" s="509">
        <v>44434</v>
      </c>
      <c r="L389" s="528">
        <v>53.82</v>
      </c>
    </row>
    <row r="390" spans="1:12">
      <c r="A390" s="509">
        <v>44858</v>
      </c>
      <c r="B390" s="510" t="s">
        <v>979</v>
      </c>
      <c r="C390" s="510" t="s">
        <v>980</v>
      </c>
      <c r="D390" s="527" t="s">
        <v>61</v>
      </c>
      <c r="E390" s="527" t="s">
        <v>77</v>
      </c>
      <c r="F390" s="528">
        <v>2172.14</v>
      </c>
      <c r="G390" s="510" t="s">
        <v>981</v>
      </c>
      <c r="H390" s="510" t="s">
        <v>60</v>
      </c>
      <c r="I390" s="527" t="s">
        <v>982</v>
      </c>
      <c r="J390" s="529" t="s">
        <v>491</v>
      </c>
      <c r="K390" s="509">
        <v>44858</v>
      </c>
      <c r="L390" s="528">
        <v>53.63</v>
      </c>
    </row>
    <row r="391" spans="1:12" ht="33.75">
      <c r="A391" s="509">
        <v>44084</v>
      </c>
      <c r="B391" s="510" t="s">
        <v>3842</v>
      </c>
      <c r="C391" s="510" t="s">
        <v>60</v>
      </c>
      <c r="D391" s="527" t="s">
        <v>61</v>
      </c>
      <c r="E391" s="527" t="s">
        <v>67</v>
      </c>
      <c r="F391" s="528">
        <v>120.82</v>
      </c>
      <c r="G391" s="510" t="s">
        <v>3843</v>
      </c>
      <c r="H391" s="510" t="s">
        <v>3844</v>
      </c>
      <c r="I391" s="527" t="s">
        <v>3845</v>
      </c>
      <c r="J391" s="529" t="s">
        <v>491</v>
      </c>
      <c r="K391" s="509">
        <v>44084</v>
      </c>
      <c r="L391" s="528">
        <v>53.59</v>
      </c>
    </row>
    <row r="392" spans="1:12" ht="33.75">
      <c r="A392" s="509">
        <v>44417</v>
      </c>
      <c r="B392" s="510" t="s">
        <v>3846</v>
      </c>
      <c r="C392" s="510" t="s">
        <v>60</v>
      </c>
      <c r="D392" s="527" t="s">
        <v>61</v>
      </c>
      <c r="E392" s="527" t="s">
        <v>67</v>
      </c>
      <c r="F392" s="528">
        <v>2097.19</v>
      </c>
      <c r="G392" s="510" t="s">
        <v>3847</v>
      </c>
      <c r="H392" s="510" t="s">
        <v>3848</v>
      </c>
      <c r="I392" s="527" t="s">
        <v>3849</v>
      </c>
      <c r="J392" s="529" t="s">
        <v>491</v>
      </c>
      <c r="K392" s="509">
        <v>44417</v>
      </c>
      <c r="L392" s="528">
        <v>53.47</v>
      </c>
    </row>
    <row r="393" spans="1:12">
      <c r="A393" s="509">
        <v>44452</v>
      </c>
      <c r="B393" s="510" t="s">
        <v>3850</v>
      </c>
      <c r="C393" s="510" t="s">
        <v>60</v>
      </c>
      <c r="D393" s="527" t="s">
        <v>61</v>
      </c>
      <c r="E393" s="527" t="s">
        <v>67</v>
      </c>
      <c r="F393" s="528">
        <v>517.91999999999996</v>
      </c>
      <c r="G393" s="510" t="s">
        <v>3851</v>
      </c>
      <c r="H393" s="510" t="s">
        <v>3852</v>
      </c>
      <c r="I393" s="527" t="s">
        <v>3853</v>
      </c>
      <c r="J393" s="529" t="s">
        <v>491</v>
      </c>
      <c r="K393" s="509">
        <v>44452</v>
      </c>
      <c r="L393" s="528">
        <v>53.38</v>
      </c>
    </row>
    <row r="394" spans="1:12" ht="33.75">
      <c r="A394" s="509">
        <v>44845</v>
      </c>
      <c r="B394" s="510" t="s">
        <v>983</v>
      </c>
      <c r="C394" s="510" t="s">
        <v>984</v>
      </c>
      <c r="D394" s="527" t="s">
        <v>61</v>
      </c>
      <c r="E394" s="527" t="s">
        <v>77</v>
      </c>
      <c r="F394" s="528">
        <v>2341.5300000000002</v>
      </c>
      <c r="G394" s="510" t="s">
        <v>985</v>
      </c>
      <c r="H394" s="510" t="s">
        <v>986</v>
      </c>
      <c r="I394" s="527" t="s">
        <v>987</v>
      </c>
      <c r="J394" s="529" t="s">
        <v>491</v>
      </c>
      <c r="K394" s="509">
        <v>44845</v>
      </c>
      <c r="L394" s="528">
        <v>53.36</v>
      </c>
    </row>
    <row r="395" spans="1:12" ht="22.5">
      <c r="A395" s="509">
        <v>44616</v>
      </c>
      <c r="B395" s="510" t="s">
        <v>988</v>
      </c>
      <c r="C395" s="510" t="s">
        <v>989</v>
      </c>
      <c r="D395" s="527" t="s">
        <v>61</v>
      </c>
      <c r="E395" s="527" t="s">
        <v>77</v>
      </c>
      <c r="F395" s="528">
        <v>7874.82</v>
      </c>
      <c r="G395" s="510" t="s">
        <v>990</v>
      </c>
      <c r="H395" s="510" t="s">
        <v>991</v>
      </c>
      <c r="I395" s="527" t="s">
        <v>992</v>
      </c>
      <c r="J395" s="529" t="s">
        <v>491</v>
      </c>
      <c r="K395" s="509">
        <v>44616</v>
      </c>
      <c r="L395" s="528">
        <v>53.32</v>
      </c>
    </row>
    <row r="396" spans="1:12">
      <c r="A396" s="509">
        <v>44793</v>
      </c>
      <c r="B396" s="510" t="s">
        <v>3854</v>
      </c>
      <c r="C396" s="510" t="s">
        <v>60</v>
      </c>
      <c r="D396" s="527" t="s">
        <v>61</v>
      </c>
      <c r="E396" s="527" t="s">
        <v>67</v>
      </c>
      <c r="F396" s="528">
        <v>1599.28</v>
      </c>
      <c r="G396" s="510" t="s">
        <v>3855</v>
      </c>
      <c r="H396" s="510" t="s">
        <v>60</v>
      </c>
      <c r="I396" s="527" t="s">
        <v>3856</v>
      </c>
      <c r="J396" s="529" t="s">
        <v>491</v>
      </c>
      <c r="K396" s="509">
        <v>44793</v>
      </c>
      <c r="L396" s="528">
        <v>53.12</v>
      </c>
    </row>
    <row r="397" spans="1:12" ht="22.5">
      <c r="A397" s="509">
        <v>44019</v>
      </c>
      <c r="B397" s="510" t="s">
        <v>3857</v>
      </c>
      <c r="C397" s="510" t="s">
        <v>60</v>
      </c>
      <c r="D397" s="527" t="s">
        <v>61</v>
      </c>
      <c r="E397" s="527" t="s">
        <v>67</v>
      </c>
      <c r="F397" s="528">
        <v>3726.52</v>
      </c>
      <c r="G397" s="510" t="s">
        <v>3858</v>
      </c>
      <c r="H397" s="510" t="s">
        <v>3859</v>
      </c>
      <c r="I397" s="527" t="s">
        <v>3860</v>
      </c>
      <c r="J397" s="529" t="s">
        <v>491</v>
      </c>
      <c r="K397" s="509">
        <v>44019</v>
      </c>
      <c r="L397" s="528">
        <v>53.11</v>
      </c>
    </row>
    <row r="398" spans="1:12">
      <c r="A398" s="509">
        <v>44594</v>
      </c>
      <c r="B398" s="510" t="s">
        <v>993</v>
      </c>
      <c r="C398" s="510" t="s">
        <v>994</v>
      </c>
      <c r="D398" s="527" t="s">
        <v>61</v>
      </c>
      <c r="E398" s="527" t="s">
        <v>77</v>
      </c>
      <c r="F398" s="528">
        <v>64.400000000000006</v>
      </c>
      <c r="G398" s="510" t="s">
        <v>995</v>
      </c>
      <c r="H398" s="510" t="s">
        <v>60</v>
      </c>
      <c r="I398" s="527" t="s">
        <v>996</v>
      </c>
      <c r="J398" s="529" t="s">
        <v>491</v>
      </c>
      <c r="K398" s="509">
        <v>44594</v>
      </c>
      <c r="L398" s="528">
        <v>52.92</v>
      </c>
    </row>
    <row r="399" spans="1:12" ht="56.25">
      <c r="A399" s="509">
        <v>44228</v>
      </c>
      <c r="B399" s="510" t="s">
        <v>3861</v>
      </c>
      <c r="C399" s="510" t="s">
        <v>60</v>
      </c>
      <c r="D399" s="527" t="s">
        <v>61</v>
      </c>
      <c r="E399" s="527" t="s">
        <v>67</v>
      </c>
      <c r="F399" s="528">
        <v>3043.89</v>
      </c>
      <c r="G399" s="510" t="s">
        <v>3862</v>
      </c>
      <c r="H399" s="510" t="s">
        <v>3863</v>
      </c>
      <c r="I399" s="527" t="s">
        <v>3864</v>
      </c>
      <c r="J399" s="529" t="s">
        <v>491</v>
      </c>
      <c r="K399" s="509">
        <v>44228</v>
      </c>
      <c r="L399" s="528">
        <v>52.83</v>
      </c>
    </row>
    <row r="400" spans="1:12">
      <c r="A400" s="509">
        <v>44330</v>
      </c>
      <c r="B400" s="510" t="s">
        <v>3865</v>
      </c>
      <c r="C400" s="510" t="s">
        <v>60</v>
      </c>
      <c r="D400" s="527" t="s">
        <v>61</v>
      </c>
      <c r="E400" s="527" t="s">
        <v>67</v>
      </c>
      <c r="F400" s="528">
        <v>212.2</v>
      </c>
      <c r="G400" s="510" t="s">
        <v>3866</v>
      </c>
      <c r="H400" s="510" t="s">
        <v>60</v>
      </c>
      <c r="I400" s="527" t="s">
        <v>3867</v>
      </c>
      <c r="J400" s="529" t="s">
        <v>491</v>
      </c>
      <c r="K400" s="509">
        <v>44330</v>
      </c>
      <c r="L400" s="528">
        <v>52.8</v>
      </c>
    </row>
    <row r="401" spans="1:12" ht="22.5">
      <c r="A401" s="509">
        <v>44333</v>
      </c>
      <c r="B401" s="510" t="s">
        <v>3868</v>
      </c>
      <c r="C401" s="510" t="s">
        <v>60</v>
      </c>
      <c r="D401" s="527" t="s">
        <v>61</v>
      </c>
      <c r="E401" s="527" t="s">
        <v>67</v>
      </c>
      <c r="F401" s="528">
        <v>1691.75</v>
      </c>
      <c r="G401" s="510" t="s">
        <v>3869</v>
      </c>
      <c r="H401" s="510" t="s">
        <v>3870</v>
      </c>
      <c r="I401" s="527" t="s">
        <v>3871</v>
      </c>
      <c r="J401" s="529" t="s">
        <v>491</v>
      </c>
      <c r="K401" s="509">
        <v>44333</v>
      </c>
      <c r="L401" s="528">
        <v>52.78</v>
      </c>
    </row>
    <row r="402" spans="1:12" ht="33.75">
      <c r="A402" s="509">
        <v>44648</v>
      </c>
      <c r="B402" s="510" t="s">
        <v>3872</v>
      </c>
      <c r="C402" s="510" t="s">
        <v>60</v>
      </c>
      <c r="D402" s="527" t="s">
        <v>61</v>
      </c>
      <c r="E402" s="527" t="s">
        <v>67</v>
      </c>
      <c r="F402" s="528">
        <v>3479.28</v>
      </c>
      <c r="G402" s="510" t="s">
        <v>3873</v>
      </c>
      <c r="H402" s="510" t="s">
        <v>3874</v>
      </c>
      <c r="I402" s="527" t="s">
        <v>3875</v>
      </c>
      <c r="J402" s="529" t="s">
        <v>491</v>
      </c>
      <c r="K402" s="509">
        <v>44648</v>
      </c>
      <c r="L402" s="528">
        <v>52.67</v>
      </c>
    </row>
    <row r="403" spans="1:12">
      <c r="A403" s="509">
        <v>43902</v>
      </c>
      <c r="B403" s="510" t="s">
        <v>997</v>
      </c>
      <c r="C403" s="510" t="s">
        <v>998</v>
      </c>
      <c r="D403" s="527" t="s">
        <v>61</v>
      </c>
      <c r="E403" s="527" t="s">
        <v>67</v>
      </c>
      <c r="F403" s="530">
        <v>0.16700000000000001</v>
      </c>
      <c r="G403" s="510" t="s">
        <v>60</v>
      </c>
      <c r="H403" s="510" t="s">
        <v>999</v>
      </c>
      <c r="I403" s="527" t="s">
        <v>1000</v>
      </c>
      <c r="J403" s="529" t="s">
        <v>491</v>
      </c>
      <c r="K403" s="509">
        <v>43902</v>
      </c>
      <c r="L403" s="528">
        <v>52.66</v>
      </c>
    </row>
    <row r="404" spans="1:12">
      <c r="A404" s="509">
        <v>43959</v>
      </c>
      <c r="B404" s="510" t="s">
        <v>3876</v>
      </c>
      <c r="C404" s="510" t="s">
        <v>60</v>
      </c>
      <c r="D404" s="527" t="s">
        <v>61</v>
      </c>
      <c r="E404" s="527" t="s">
        <v>67</v>
      </c>
      <c r="F404" s="528">
        <v>1310.98</v>
      </c>
      <c r="G404" s="510" t="s">
        <v>3562</v>
      </c>
      <c r="H404" s="510" t="s">
        <v>3877</v>
      </c>
      <c r="I404" s="527" t="s">
        <v>3878</v>
      </c>
      <c r="J404" s="529" t="s">
        <v>491</v>
      </c>
      <c r="K404" s="509">
        <v>43959</v>
      </c>
      <c r="L404" s="528">
        <v>52.65</v>
      </c>
    </row>
    <row r="405" spans="1:12">
      <c r="A405" s="509">
        <v>44148</v>
      </c>
      <c r="B405" s="510" t="s">
        <v>3879</v>
      </c>
      <c r="C405" s="510" t="s">
        <v>60</v>
      </c>
      <c r="D405" s="527" t="s">
        <v>61</v>
      </c>
      <c r="E405" s="527" t="s">
        <v>67</v>
      </c>
      <c r="F405" s="528">
        <v>52.06</v>
      </c>
      <c r="G405" s="510" t="s">
        <v>60</v>
      </c>
      <c r="H405" s="510" t="s">
        <v>3880</v>
      </c>
      <c r="I405" s="527" t="s">
        <v>3881</v>
      </c>
      <c r="J405" s="529" t="s">
        <v>491</v>
      </c>
      <c r="K405" s="509">
        <v>44148</v>
      </c>
      <c r="L405" s="528">
        <v>52.54</v>
      </c>
    </row>
    <row r="406" spans="1:12">
      <c r="A406" s="509">
        <v>44410</v>
      </c>
      <c r="B406" s="510" t="s">
        <v>833</v>
      </c>
      <c r="C406" s="510" t="s">
        <v>834</v>
      </c>
      <c r="D406" s="527" t="s">
        <v>61</v>
      </c>
      <c r="E406" s="527" t="s">
        <v>77</v>
      </c>
      <c r="F406" s="528">
        <v>722.51</v>
      </c>
      <c r="G406" s="510" t="s">
        <v>1001</v>
      </c>
      <c r="H406" s="510" t="s">
        <v>60</v>
      </c>
      <c r="I406" s="527" t="s">
        <v>1002</v>
      </c>
      <c r="J406" s="529" t="s">
        <v>491</v>
      </c>
      <c r="K406" s="509">
        <v>44410</v>
      </c>
      <c r="L406" s="528">
        <v>52.52</v>
      </c>
    </row>
    <row r="407" spans="1:12">
      <c r="A407" s="509">
        <v>43993</v>
      </c>
      <c r="B407" s="510" t="s">
        <v>3882</v>
      </c>
      <c r="C407" s="510" t="s">
        <v>60</v>
      </c>
      <c r="D407" s="527" t="s">
        <v>61</v>
      </c>
      <c r="E407" s="527" t="s">
        <v>67</v>
      </c>
      <c r="F407" s="528">
        <v>241.94</v>
      </c>
      <c r="G407" s="510" t="s">
        <v>3883</v>
      </c>
      <c r="H407" s="510" t="s">
        <v>60</v>
      </c>
      <c r="I407" s="527" t="s">
        <v>3884</v>
      </c>
      <c r="J407" s="529" t="s">
        <v>491</v>
      </c>
      <c r="K407" s="509">
        <v>43993</v>
      </c>
      <c r="L407" s="528">
        <v>52.2</v>
      </c>
    </row>
    <row r="408" spans="1:12" ht="22.5">
      <c r="A408" s="509">
        <v>44747</v>
      </c>
      <c r="B408" s="510" t="s">
        <v>1003</v>
      </c>
      <c r="C408" s="510" t="s">
        <v>1004</v>
      </c>
      <c r="D408" s="527" t="s">
        <v>61</v>
      </c>
      <c r="E408" s="527" t="s">
        <v>67</v>
      </c>
      <c r="F408" s="528">
        <v>2638.06</v>
      </c>
      <c r="G408" s="510" t="s">
        <v>1005</v>
      </c>
      <c r="H408" s="510" t="s">
        <v>1006</v>
      </c>
      <c r="I408" s="527" t="s">
        <v>1007</v>
      </c>
      <c r="J408" s="529" t="s">
        <v>491</v>
      </c>
      <c r="K408" s="509">
        <v>44747</v>
      </c>
      <c r="L408" s="528">
        <v>52.05</v>
      </c>
    </row>
    <row r="409" spans="1:12" ht="22.5">
      <c r="A409" s="509">
        <v>44230</v>
      </c>
      <c r="B409" s="510" t="s">
        <v>3885</v>
      </c>
      <c r="C409" s="510" t="s">
        <v>60</v>
      </c>
      <c r="D409" s="527" t="s">
        <v>61</v>
      </c>
      <c r="E409" s="527" t="s">
        <v>67</v>
      </c>
      <c r="F409" s="528">
        <v>18.309999999999999</v>
      </c>
      <c r="G409" s="510" t="s">
        <v>3886</v>
      </c>
      <c r="H409" s="510" t="s">
        <v>3887</v>
      </c>
      <c r="I409" s="527" t="s">
        <v>3888</v>
      </c>
      <c r="J409" s="529" t="s">
        <v>491</v>
      </c>
      <c r="K409" s="509">
        <v>44230</v>
      </c>
      <c r="L409" s="528">
        <v>52.03</v>
      </c>
    </row>
    <row r="410" spans="1:12" ht="33.75">
      <c r="A410" s="509">
        <v>44294</v>
      </c>
      <c r="B410" s="510" t="s">
        <v>3889</v>
      </c>
      <c r="C410" s="510" t="s">
        <v>60</v>
      </c>
      <c r="D410" s="527" t="s">
        <v>61</v>
      </c>
      <c r="E410" s="527" t="s">
        <v>67</v>
      </c>
      <c r="F410" s="528">
        <v>1187.01</v>
      </c>
      <c r="G410" s="510" t="s">
        <v>3147</v>
      </c>
      <c r="H410" s="510" t="s">
        <v>3890</v>
      </c>
      <c r="I410" s="527" t="s">
        <v>3891</v>
      </c>
      <c r="J410" s="529" t="s">
        <v>491</v>
      </c>
      <c r="K410" s="509">
        <v>44294</v>
      </c>
      <c r="L410" s="528">
        <v>51.92</v>
      </c>
    </row>
    <row r="411" spans="1:12">
      <c r="A411" s="509">
        <v>44788</v>
      </c>
      <c r="B411" s="510" t="s">
        <v>3892</v>
      </c>
      <c r="C411" s="510" t="s">
        <v>60</v>
      </c>
      <c r="D411" s="527" t="s">
        <v>61</v>
      </c>
      <c r="E411" s="527" t="s">
        <v>67</v>
      </c>
      <c r="F411" s="528">
        <v>23.98</v>
      </c>
      <c r="G411" s="510" t="s">
        <v>3893</v>
      </c>
      <c r="H411" s="510" t="s">
        <v>60</v>
      </c>
      <c r="I411" s="527" t="s">
        <v>3894</v>
      </c>
      <c r="J411" s="529" t="s">
        <v>491</v>
      </c>
      <c r="K411" s="509">
        <v>44788</v>
      </c>
      <c r="L411" s="528">
        <v>51.9</v>
      </c>
    </row>
    <row r="412" spans="1:12">
      <c r="A412" s="509">
        <v>44174</v>
      </c>
      <c r="B412" s="510" t="s">
        <v>3895</v>
      </c>
      <c r="C412" s="510" t="s">
        <v>60</v>
      </c>
      <c r="D412" s="527" t="s">
        <v>61</v>
      </c>
      <c r="E412" s="527" t="s">
        <v>67</v>
      </c>
      <c r="F412" s="528">
        <v>1682.48</v>
      </c>
      <c r="G412" s="510" t="s">
        <v>3896</v>
      </c>
      <c r="H412" s="510" t="s">
        <v>60</v>
      </c>
      <c r="I412" s="527" t="s">
        <v>3897</v>
      </c>
      <c r="J412" s="529" t="s">
        <v>491</v>
      </c>
      <c r="K412" s="509">
        <v>44174</v>
      </c>
      <c r="L412" s="528">
        <v>51.87</v>
      </c>
    </row>
    <row r="413" spans="1:12" ht="33.75">
      <c r="A413" s="509">
        <v>44358</v>
      </c>
      <c r="B413" s="510" t="s">
        <v>1008</v>
      </c>
      <c r="C413" s="510" t="s">
        <v>1009</v>
      </c>
      <c r="D413" s="527" t="s">
        <v>61</v>
      </c>
      <c r="E413" s="527" t="s">
        <v>77</v>
      </c>
      <c r="F413" s="528">
        <v>1708.58</v>
      </c>
      <c r="G413" s="510" t="s">
        <v>1010</v>
      </c>
      <c r="H413" s="510" t="s">
        <v>60</v>
      </c>
      <c r="I413" s="527" t="s">
        <v>1011</v>
      </c>
      <c r="J413" s="529" t="s">
        <v>491</v>
      </c>
      <c r="K413" s="509">
        <v>44358</v>
      </c>
      <c r="L413" s="528">
        <v>51.84</v>
      </c>
    </row>
    <row r="414" spans="1:12">
      <c r="A414" s="509">
        <v>44617</v>
      </c>
      <c r="B414" s="510" t="s">
        <v>3898</v>
      </c>
      <c r="C414" s="510" t="s">
        <v>60</v>
      </c>
      <c r="D414" s="527" t="s">
        <v>61</v>
      </c>
      <c r="E414" s="527" t="s">
        <v>67</v>
      </c>
      <c r="F414" s="528">
        <v>2911.75</v>
      </c>
      <c r="G414" s="510" t="s">
        <v>3899</v>
      </c>
      <c r="H414" s="510" t="s">
        <v>3900</v>
      </c>
      <c r="I414" s="527" t="s">
        <v>3901</v>
      </c>
      <c r="J414" s="529" t="s">
        <v>491</v>
      </c>
      <c r="K414" s="509">
        <v>44617</v>
      </c>
      <c r="L414" s="528">
        <v>51.76</v>
      </c>
    </row>
    <row r="415" spans="1:12" ht="67.5">
      <c r="A415" s="509">
        <v>44070</v>
      </c>
      <c r="B415" s="510" t="s">
        <v>3902</v>
      </c>
      <c r="C415" s="510" t="s">
        <v>60</v>
      </c>
      <c r="D415" s="527" t="s">
        <v>61</v>
      </c>
      <c r="E415" s="527" t="s">
        <v>67</v>
      </c>
      <c r="F415" s="528">
        <v>1136.8900000000001</v>
      </c>
      <c r="G415" s="510" t="s">
        <v>3903</v>
      </c>
      <c r="H415" s="510" t="s">
        <v>3904</v>
      </c>
      <c r="I415" s="527" t="s">
        <v>3905</v>
      </c>
      <c r="J415" s="529" t="s">
        <v>491</v>
      </c>
      <c r="K415" s="509">
        <v>44070</v>
      </c>
      <c r="L415" s="528">
        <v>51.74</v>
      </c>
    </row>
    <row r="416" spans="1:12">
      <c r="A416" s="509">
        <v>44841</v>
      </c>
      <c r="B416" s="510" t="s">
        <v>1012</v>
      </c>
      <c r="C416" s="510" t="s">
        <v>1013</v>
      </c>
      <c r="D416" s="527" t="s">
        <v>61</v>
      </c>
      <c r="E416" s="527" t="s">
        <v>77</v>
      </c>
      <c r="F416" s="528">
        <v>75.14</v>
      </c>
      <c r="G416" s="510" t="s">
        <v>1014</v>
      </c>
      <c r="H416" s="510" t="s">
        <v>60</v>
      </c>
      <c r="I416" s="527" t="s">
        <v>1015</v>
      </c>
      <c r="J416" s="529" t="s">
        <v>491</v>
      </c>
      <c r="K416" s="509">
        <v>44841</v>
      </c>
      <c r="L416" s="528">
        <v>51.55</v>
      </c>
    </row>
    <row r="417" spans="1:12">
      <c r="A417" s="509">
        <v>44134</v>
      </c>
      <c r="B417" s="510" t="s">
        <v>3434</v>
      </c>
      <c r="C417" s="510" t="s">
        <v>60</v>
      </c>
      <c r="D417" s="527" t="s">
        <v>61</v>
      </c>
      <c r="E417" s="527" t="s">
        <v>77</v>
      </c>
      <c r="F417" s="528">
        <v>151.69999999999999</v>
      </c>
      <c r="G417" s="510" t="s">
        <v>3906</v>
      </c>
      <c r="H417" s="510" t="s">
        <v>3907</v>
      </c>
      <c r="I417" s="527" t="s">
        <v>3908</v>
      </c>
      <c r="J417" s="529" t="s">
        <v>491</v>
      </c>
      <c r="K417" s="509">
        <v>44134</v>
      </c>
      <c r="L417" s="528">
        <v>51.52</v>
      </c>
    </row>
    <row r="418" spans="1:12">
      <c r="A418" s="509">
        <v>44487</v>
      </c>
      <c r="B418" s="510" t="s">
        <v>3909</v>
      </c>
      <c r="C418" s="510" t="s">
        <v>60</v>
      </c>
      <c r="D418" s="527" t="s">
        <v>61</v>
      </c>
      <c r="E418" s="527" t="s">
        <v>67</v>
      </c>
      <c r="F418" s="528">
        <v>265.88</v>
      </c>
      <c r="G418" s="510" t="s">
        <v>3002</v>
      </c>
      <c r="H418" s="510" t="s">
        <v>3910</v>
      </c>
      <c r="I418" s="527" t="s">
        <v>3911</v>
      </c>
      <c r="J418" s="529" t="s">
        <v>491</v>
      </c>
      <c r="K418" s="509">
        <v>44487</v>
      </c>
      <c r="L418" s="528">
        <v>51.31</v>
      </c>
    </row>
    <row r="419" spans="1:12">
      <c r="A419" s="509">
        <v>44753</v>
      </c>
      <c r="B419" s="510" t="s">
        <v>3912</v>
      </c>
      <c r="C419" s="510" t="s">
        <v>60</v>
      </c>
      <c r="D419" s="527" t="s">
        <v>61</v>
      </c>
      <c r="E419" s="527" t="s">
        <v>67</v>
      </c>
      <c r="F419" s="528">
        <v>151.02000000000001</v>
      </c>
      <c r="G419" s="510" t="s">
        <v>3913</v>
      </c>
      <c r="H419" s="510" t="s">
        <v>60</v>
      </c>
      <c r="I419" s="527" t="s">
        <v>3914</v>
      </c>
      <c r="J419" s="529" t="s">
        <v>491</v>
      </c>
      <c r="K419" s="509">
        <v>44753</v>
      </c>
      <c r="L419" s="528">
        <v>51.14</v>
      </c>
    </row>
    <row r="420" spans="1:12">
      <c r="A420" s="509">
        <v>43899</v>
      </c>
      <c r="B420" s="510" t="s">
        <v>3915</v>
      </c>
      <c r="C420" s="510" t="s">
        <v>60</v>
      </c>
      <c r="D420" s="527" t="s">
        <v>61</v>
      </c>
      <c r="E420" s="527" t="s">
        <v>67</v>
      </c>
      <c r="F420" s="528">
        <v>183.62</v>
      </c>
      <c r="G420" s="510" t="s">
        <v>3916</v>
      </c>
      <c r="H420" s="510" t="s">
        <v>60</v>
      </c>
      <c r="I420" s="527" t="s">
        <v>3917</v>
      </c>
      <c r="J420" s="529" t="s">
        <v>491</v>
      </c>
      <c r="K420" s="509">
        <v>43899</v>
      </c>
      <c r="L420" s="528">
        <v>51.08</v>
      </c>
    </row>
    <row r="421" spans="1:12">
      <c r="A421" s="509">
        <v>44389</v>
      </c>
      <c r="B421" s="510" t="s">
        <v>3918</v>
      </c>
      <c r="C421" s="510" t="s">
        <v>60</v>
      </c>
      <c r="D421" s="527" t="s">
        <v>61</v>
      </c>
      <c r="E421" s="527" t="s">
        <v>67</v>
      </c>
      <c r="F421" s="528">
        <v>69.33</v>
      </c>
      <c r="G421" s="510" t="s">
        <v>3919</v>
      </c>
      <c r="H421" s="510" t="s">
        <v>3920</v>
      </c>
      <c r="I421" s="527" t="s">
        <v>3921</v>
      </c>
      <c r="J421" s="529" t="s">
        <v>491</v>
      </c>
      <c r="K421" s="509">
        <v>44389</v>
      </c>
      <c r="L421" s="528">
        <v>51.08</v>
      </c>
    </row>
    <row r="422" spans="1:12" ht="56.25">
      <c r="A422" s="509">
        <v>43871</v>
      </c>
      <c r="B422" s="510" t="s">
        <v>364</v>
      </c>
      <c r="C422" s="510" t="s">
        <v>60</v>
      </c>
      <c r="D422" s="527" t="s">
        <v>61</v>
      </c>
      <c r="E422" s="527" t="s">
        <v>67</v>
      </c>
      <c r="F422" s="528">
        <v>144.19999999999999</v>
      </c>
      <c r="G422" s="510" t="s">
        <v>365</v>
      </c>
      <c r="H422" s="510" t="s">
        <v>366</v>
      </c>
      <c r="I422" s="527" t="s">
        <v>367</v>
      </c>
      <c r="J422" s="529" t="s">
        <v>491</v>
      </c>
      <c r="K422" s="509">
        <v>43871</v>
      </c>
      <c r="L422" s="528">
        <v>51.01</v>
      </c>
    </row>
    <row r="423" spans="1:12" ht="22.5">
      <c r="A423" s="509">
        <v>44544</v>
      </c>
      <c r="B423" s="510" t="s">
        <v>3922</v>
      </c>
      <c r="C423" s="510" t="s">
        <v>60</v>
      </c>
      <c r="D423" s="527" t="s">
        <v>61</v>
      </c>
      <c r="E423" s="527" t="s">
        <v>67</v>
      </c>
      <c r="F423" s="528">
        <v>500.03</v>
      </c>
      <c r="G423" s="510" t="s">
        <v>3923</v>
      </c>
      <c r="H423" s="510" t="s">
        <v>3924</v>
      </c>
      <c r="I423" s="527" t="s">
        <v>3925</v>
      </c>
      <c r="J423" s="529" t="s">
        <v>491</v>
      </c>
      <c r="K423" s="509">
        <v>44544</v>
      </c>
      <c r="L423" s="528">
        <v>50.77</v>
      </c>
    </row>
    <row r="424" spans="1:12" ht="56.25">
      <c r="A424" s="509">
        <v>44382</v>
      </c>
      <c r="B424" s="510" t="s">
        <v>3926</v>
      </c>
      <c r="C424" s="510" t="s">
        <v>60</v>
      </c>
      <c r="D424" s="527" t="s">
        <v>61</v>
      </c>
      <c r="E424" s="527" t="s">
        <v>67</v>
      </c>
      <c r="F424" s="528">
        <v>23638.5</v>
      </c>
      <c r="G424" s="510" t="s">
        <v>3927</v>
      </c>
      <c r="H424" s="510" t="s">
        <v>3928</v>
      </c>
      <c r="I424" s="527" t="s">
        <v>3929</v>
      </c>
      <c r="J424" s="529" t="s">
        <v>491</v>
      </c>
      <c r="K424" s="509">
        <v>44382</v>
      </c>
      <c r="L424" s="528">
        <v>50.6</v>
      </c>
    </row>
    <row r="425" spans="1:12">
      <c r="A425" s="509">
        <v>44638</v>
      </c>
      <c r="B425" s="510" t="s">
        <v>3930</v>
      </c>
      <c r="C425" s="510" t="s">
        <v>60</v>
      </c>
      <c r="D425" s="527" t="s">
        <v>61</v>
      </c>
      <c r="E425" s="527" t="s">
        <v>67</v>
      </c>
      <c r="F425" s="528">
        <v>34.79</v>
      </c>
      <c r="G425" s="510" t="s">
        <v>3931</v>
      </c>
      <c r="H425" s="510" t="s">
        <v>60</v>
      </c>
      <c r="I425" s="527" t="s">
        <v>3932</v>
      </c>
      <c r="J425" s="529" t="s">
        <v>491</v>
      </c>
      <c r="K425" s="509">
        <v>44638</v>
      </c>
      <c r="L425" s="528">
        <v>50.56</v>
      </c>
    </row>
    <row r="426" spans="1:12">
      <c r="A426" s="509">
        <v>44209</v>
      </c>
      <c r="B426" s="510" t="s">
        <v>3933</v>
      </c>
      <c r="C426" s="510" t="s">
        <v>60</v>
      </c>
      <c r="D426" s="527" t="s">
        <v>61</v>
      </c>
      <c r="E426" s="527" t="s">
        <v>67</v>
      </c>
      <c r="F426" s="528">
        <v>172.28</v>
      </c>
      <c r="G426" s="510" t="s">
        <v>3934</v>
      </c>
      <c r="H426" s="510" t="s">
        <v>60</v>
      </c>
      <c r="I426" s="527" t="s">
        <v>3935</v>
      </c>
      <c r="J426" s="529" t="s">
        <v>491</v>
      </c>
      <c r="K426" s="509">
        <v>44209</v>
      </c>
      <c r="L426" s="528">
        <v>50.46</v>
      </c>
    </row>
    <row r="427" spans="1:12">
      <c r="A427" s="509">
        <v>44230</v>
      </c>
      <c r="B427" s="510" t="s">
        <v>3936</v>
      </c>
      <c r="C427" s="510" t="s">
        <v>60</v>
      </c>
      <c r="D427" s="527" t="s">
        <v>61</v>
      </c>
      <c r="E427" s="527" t="s">
        <v>67</v>
      </c>
      <c r="F427" s="528">
        <v>6784.31</v>
      </c>
      <c r="G427" s="510" t="s">
        <v>3937</v>
      </c>
      <c r="H427" s="510" t="s">
        <v>3938</v>
      </c>
      <c r="I427" s="527" t="s">
        <v>3939</v>
      </c>
      <c r="J427" s="529" t="s">
        <v>491</v>
      </c>
      <c r="K427" s="509">
        <v>44230</v>
      </c>
      <c r="L427" s="528">
        <v>50.43</v>
      </c>
    </row>
    <row r="428" spans="1:12">
      <c r="A428" s="509">
        <v>44105</v>
      </c>
      <c r="B428" s="510" t="s">
        <v>3940</v>
      </c>
      <c r="C428" s="510" t="s">
        <v>60</v>
      </c>
      <c r="D428" s="527" t="s">
        <v>61</v>
      </c>
      <c r="E428" s="527" t="s">
        <v>77</v>
      </c>
      <c r="F428" s="528">
        <v>627.57000000000005</v>
      </c>
      <c r="G428" s="510" t="s">
        <v>3941</v>
      </c>
      <c r="H428" s="510" t="s">
        <v>60</v>
      </c>
      <c r="I428" s="527" t="s">
        <v>3942</v>
      </c>
      <c r="J428" s="529" t="s">
        <v>491</v>
      </c>
      <c r="K428" s="509">
        <v>44105</v>
      </c>
      <c r="L428" s="528">
        <v>50.39</v>
      </c>
    </row>
    <row r="429" spans="1:12">
      <c r="A429" s="509">
        <v>44368</v>
      </c>
      <c r="B429" s="510" t="s">
        <v>3943</v>
      </c>
      <c r="C429" s="510" t="s">
        <v>60</v>
      </c>
      <c r="D429" s="527" t="s">
        <v>61</v>
      </c>
      <c r="E429" s="527" t="s">
        <v>67</v>
      </c>
      <c r="F429" s="528">
        <v>2119.25</v>
      </c>
      <c r="G429" s="510" t="s">
        <v>3944</v>
      </c>
      <c r="H429" s="510" t="s">
        <v>60</v>
      </c>
      <c r="I429" s="527" t="s">
        <v>3945</v>
      </c>
      <c r="J429" s="529" t="s">
        <v>491</v>
      </c>
      <c r="K429" s="509">
        <v>44368</v>
      </c>
      <c r="L429" s="528">
        <v>50.18</v>
      </c>
    </row>
    <row r="430" spans="1:12">
      <c r="A430" s="509">
        <v>44781</v>
      </c>
      <c r="B430" s="510" t="s">
        <v>3946</v>
      </c>
      <c r="C430" s="510" t="s">
        <v>60</v>
      </c>
      <c r="D430" s="527" t="s">
        <v>61</v>
      </c>
      <c r="E430" s="527" t="s">
        <v>67</v>
      </c>
      <c r="F430" s="528">
        <v>18.440000000000001</v>
      </c>
      <c r="G430" s="510" t="s">
        <v>3947</v>
      </c>
      <c r="H430" s="510" t="s">
        <v>60</v>
      </c>
      <c r="I430" s="527" t="s">
        <v>3948</v>
      </c>
      <c r="J430" s="529" t="s">
        <v>491</v>
      </c>
      <c r="K430" s="509">
        <v>44781</v>
      </c>
      <c r="L430" s="528">
        <v>50</v>
      </c>
    </row>
    <row r="431" spans="1:12" ht="33.75">
      <c r="A431" s="509">
        <v>44322</v>
      </c>
      <c r="B431" s="510" t="s">
        <v>3949</v>
      </c>
      <c r="C431" s="510" t="s">
        <v>60</v>
      </c>
      <c r="D431" s="527" t="s">
        <v>61</v>
      </c>
      <c r="E431" s="527" t="s">
        <v>67</v>
      </c>
      <c r="F431" s="528">
        <v>155.43</v>
      </c>
      <c r="G431" s="510" t="s">
        <v>3950</v>
      </c>
      <c r="H431" s="510" t="s">
        <v>3951</v>
      </c>
      <c r="I431" s="527" t="s">
        <v>3952</v>
      </c>
      <c r="J431" s="529" t="s">
        <v>491</v>
      </c>
      <c r="K431" s="509">
        <v>44322</v>
      </c>
      <c r="L431" s="528">
        <v>50</v>
      </c>
    </row>
    <row r="432" spans="1:12" ht="33.75">
      <c r="A432" s="509">
        <v>43893</v>
      </c>
      <c r="B432" s="510" t="s">
        <v>3953</v>
      </c>
      <c r="C432" s="510" t="s">
        <v>60</v>
      </c>
      <c r="D432" s="527" t="s">
        <v>61</v>
      </c>
      <c r="E432" s="527" t="s">
        <v>67</v>
      </c>
      <c r="F432" s="528">
        <v>744.79</v>
      </c>
      <c r="G432" s="510" t="s">
        <v>3690</v>
      </c>
      <c r="H432" s="510" t="s">
        <v>3954</v>
      </c>
      <c r="I432" s="527" t="s">
        <v>3955</v>
      </c>
      <c r="J432" s="529" t="s">
        <v>491</v>
      </c>
      <c r="K432" s="509">
        <v>43893</v>
      </c>
      <c r="L432" s="528">
        <v>50</v>
      </c>
    </row>
    <row r="433" spans="1:12">
      <c r="A433" s="509">
        <v>44088</v>
      </c>
      <c r="B433" s="510" t="s">
        <v>3956</v>
      </c>
      <c r="C433" s="510" t="s">
        <v>60</v>
      </c>
      <c r="D433" s="527" t="s">
        <v>61</v>
      </c>
      <c r="E433" s="527" t="s">
        <v>67</v>
      </c>
      <c r="F433" s="528">
        <v>83.24</v>
      </c>
      <c r="G433" s="510" t="s">
        <v>3957</v>
      </c>
      <c r="H433" s="510" t="s">
        <v>60</v>
      </c>
      <c r="I433" s="527" t="s">
        <v>3958</v>
      </c>
      <c r="J433" s="529" t="s">
        <v>491</v>
      </c>
      <c r="K433" s="509">
        <v>44088</v>
      </c>
      <c r="L433" s="528">
        <v>49.8</v>
      </c>
    </row>
    <row r="434" spans="1:12" ht="45">
      <c r="A434" s="509">
        <v>44333</v>
      </c>
      <c r="B434" s="510" t="s">
        <v>3959</v>
      </c>
      <c r="C434" s="510" t="s">
        <v>60</v>
      </c>
      <c r="D434" s="527" t="s">
        <v>61</v>
      </c>
      <c r="E434" s="527" t="s">
        <v>67</v>
      </c>
      <c r="F434" s="528">
        <v>161.33000000000001</v>
      </c>
      <c r="G434" s="510" t="s">
        <v>3199</v>
      </c>
      <c r="H434" s="510" t="s">
        <v>3960</v>
      </c>
      <c r="I434" s="527" t="s">
        <v>3961</v>
      </c>
      <c r="J434" s="529" t="s">
        <v>491</v>
      </c>
      <c r="K434" s="509">
        <v>44333</v>
      </c>
      <c r="L434" s="528">
        <v>49.8</v>
      </c>
    </row>
    <row r="435" spans="1:12">
      <c r="A435" s="509">
        <v>44664</v>
      </c>
      <c r="B435" s="510" t="s">
        <v>3962</v>
      </c>
      <c r="C435" s="510" t="s">
        <v>60</v>
      </c>
      <c r="D435" s="527" t="s">
        <v>61</v>
      </c>
      <c r="E435" s="527" t="s">
        <v>67</v>
      </c>
      <c r="F435" s="528">
        <v>1037.52</v>
      </c>
      <c r="G435" s="510" t="s">
        <v>3963</v>
      </c>
      <c r="H435" s="510" t="s">
        <v>60</v>
      </c>
      <c r="I435" s="527" t="s">
        <v>3964</v>
      </c>
      <c r="J435" s="529" t="s">
        <v>491</v>
      </c>
      <c r="K435" s="509">
        <v>44664</v>
      </c>
      <c r="L435" s="528">
        <v>49.73</v>
      </c>
    </row>
    <row r="436" spans="1:12">
      <c r="A436" s="509">
        <v>44369</v>
      </c>
      <c r="B436" s="510" t="s">
        <v>1016</v>
      </c>
      <c r="C436" s="510" t="s">
        <v>60</v>
      </c>
      <c r="D436" s="527" t="s">
        <v>61</v>
      </c>
      <c r="E436" s="527" t="s">
        <v>67</v>
      </c>
      <c r="F436" s="528">
        <v>218.95</v>
      </c>
      <c r="G436" s="510" t="s">
        <v>831</v>
      </c>
      <c r="H436" s="510" t="s">
        <v>60</v>
      </c>
      <c r="I436" s="527" t="s">
        <v>1017</v>
      </c>
      <c r="J436" s="529" t="s">
        <v>491</v>
      </c>
      <c r="K436" s="509">
        <v>44369</v>
      </c>
      <c r="L436" s="528">
        <v>49.59</v>
      </c>
    </row>
    <row r="437" spans="1:12">
      <c r="A437" s="509">
        <v>44781</v>
      </c>
      <c r="B437" s="510" t="s">
        <v>1018</v>
      </c>
      <c r="C437" s="510" t="s">
        <v>1019</v>
      </c>
      <c r="D437" s="527" t="s">
        <v>61</v>
      </c>
      <c r="E437" s="527" t="s">
        <v>77</v>
      </c>
      <c r="F437" s="528">
        <v>6887.76</v>
      </c>
      <c r="G437" s="510" t="s">
        <v>1020</v>
      </c>
      <c r="H437" s="510" t="s">
        <v>60</v>
      </c>
      <c r="I437" s="527" t="s">
        <v>1021</v>
      </c>
      <c r="J437" s="529" t="s">
        <v>491</v>
      </c>
      <c r="K437" s="509">
        <v>44781</v>
      </c>
      <c r="L437" s="528">
        <v>49.31</v>
      </c>
    </row>
    <row r="438" spans="1:12" ht="22.5">
      <c r="A438" s="509">
        <v>44868</v>
      </c>
      <c r="B438" s="510" t="s">
        <v>1022</v>
      </c>
      <c r="C438" s="510" t="s">
        <v>1023</v>
      </c>
      <c r="D438" s="527" t="s">
        <v>61</v>
      </c>
      <c r="E438" s="527" t="s">
        <v>77</v>
      </c>
      <c r="F438" s="528">
        <v>993.33</v>
      </c>
      <c r="G438" s="510" t="s">
        <v>1024</v>
      </c>
      <c r="H438" s="510" t="s">
        <v>60</v>
      </c>
      <c r="I438" s="527" t="s">
        <v>1025</v>
      </c>
      <c r="J438" s="529" t="s">
        <v>491</v>
      </c>
      <c r="K438" s="509">
        <v>44868</v>
      </c>
      <c r="L438" s="528">
        <v>49.25</v>
      </c>
    </row>
    <row r="439" spans="1:12" ht="22.5">
      <c r="A439" s="509">
        <v>44805</v>
      </c>
      <c r="B439" s="510" t="s">
        <v>3965</v>
      </c>
      <c r="C439" s="510" t="s">
        <v>60</v>
      </c>
      <c r="D439" s="527" t="s">
        <v>61</v>
      </c>
      <c r="E439" s="527" t="s">
        <v>67</v>
      </c>
      <c r="F439" s="528">
        <v>1060.3699999999999</v>
      </c>
      <c r="G439" s="510" t="s">
        <v>185</v>
      </c>
      <c r="H439" s="510" t="s">
        <v>3966</v>
      </c>
      <c r="I439" s="527" t="s">
        <v>3967</v>
      </c>
      <c r="J439" s="529" t="s">
        <v>491</v>
      </c>
      <c r="K439" s="509">
        <v>44805</v>
      </c>
      <c r="L439" s="528">
        <v>49.25</v>
      </c>
    </row>
    <row r="440" spans="1:12" ht="22.5">
      <c r="A440" s="509">
        <v>44041</v>
      </c>
      <c r="B440" s="510" t="s">
        <v>3968</v>
      </c>
      <c r="C440" s="510" t="s">
        <v>60</v>
      </c>
      <c r="D440" s="527" t="s">
        <v>61</v>
      </c>
      <c r="E440" s="527" t="s">
        <v>67</v>
      </c>
      <c r="F440" s="528">
        <v>817.08</v>
      </c>
      <c r="G440" s="510" t="s">
        <v>3969</v>
      </c>
      <c r="H440" s="510" t="s">
        <v>3970</v>
      </c>
      <c r="I440" s="527" t="s">
        <v>3971</v>
      </c>
      <c r="J440" s="529" t="s">
        <v>491</v>
      </c>
      <c r="K440" s="509">
        <v>44041</v>
      </c>
      <c r="L440" s="528">
        <v>49.25</v>
      </c>
    </row>
    <row r="441" spans="1:12">
      <c r="A441" s="509">
        <v>44631</v>
      </c>
      <c r="B441" s="510" t="s">
        <v>3972</v>
      </c>
      <c r="C441" s="510" t="s">
        <v>60</v>
      </c>
      <c r="D441" s="527" t="s">
        <v>61</v>
      </c>
      <c r="E441" s="527" t="s">
        <v>67</v>
      </c>
      <c r="F441" s="528">
        <v>14.54</v>
      </c>
      <c r="G441" s="510" t="s">
        <v>3973</v>
      </c>
      <c r="H441" s="510" t="s">
        <v>3974</v>
      </c>
      <c r="I441" s="527" t="s">
        <v>3975</v>
      </c>
      <c r="J441" s="529" t="s">
        <v>491</v>
      </c>
      <c r="K441" s="509">
        <v>44631</v>
      </c>
      <c r="L441" s="528">
        <v>49.14</v>
      </c>
    </row>
    <row r="442" spans="1:12" ht="22.5">
      <c r="A442" s="509">
        <v>44140</v>
      </c>
      <c r="B442" s="510" t="s">
        <v>3976</v>
      </c>
      <c r="C442" s="510" t="s">
        <v>60</v>
      </c>
      <c r="D442" s="527" t="s">
        <v>61</v>
      </c>
      <c r="E442" s="527" t="s">
        <v>67</v>
      </c>
      <c r="F442" s="528">
        <v>10404.33</v>
      </c>
      <c r="G442" s="510" t="s">
        <v>3977</v>
      </c>
      <c r="H442" s="510" t="s">
        <v>3978</v>
      </c>
      <c r="I442" s="527" t="s">
        <v>3979</v>
      </c>
      <c r="J442" s="529" t="s">
        <v>491</v>
      </c>
      <c r="K442" s="509">
        <v>44140</v>
      </c>
      <c r="L442" s="528">
        <v>49.01</v>
      </c>
    </row>
    <row r="443" spans="1:12" ht="22.5">
      <c r="A443" s="509">
        <v>44293</v>
      </c>
      <c r="B443" s="510" t="s">
        <v>1026</v>
      </c>
      <c r="C443" s="510" t="s">
        <v>1027</v>
      </c>
      <c r="D443" s="527" t="s">
        <v>61</v>
      </c>
      <c r="E443" s="527" t="s">
        <v>77</v>
      </c>
      <c r="F443" s="528">
        <v>557.01</v>
      </c>
      <c r="G443" s="510" t="s">
        <v>60</v>
      </c>
      <c r="H443" s="510" t="s">
        <v>60</v>
      </c>
      <c r="I443" s="527" t="s">
        <v>1028</v>
      </c>
      <c r="J443" s="529" t="s">
        <v>491</v>
      </c>
      <c r="K443" s="509">
        <v>44293</v>
      </c>
      <c r="L443" s="528">
        <v>49.01</v>
      </c>
    </row>
    <row r="444" spans="1:12" ht="33.75">
      <c r="A444" s="509">
        <v>44866</v>
      </c>
      <c r="B444" s="510" t="s">
        <v>1029</v>
      </c>
      <c r="C444" s="510" t="s">
        <v>1030</v>
      </c>
      <c r="D444" s="527" t="s">
        <v>61</v>
      </c>
      <c r="E444" s="527" t="s">
        <v>77</v>
      </c>
      <c r="F444" s="528">
        <v>570</v>
      </c>
      <c r="G444" s="510" t="s">
        <v>1031</v>
      </c>
      <c r="H444" s="510" t="s">
        <v>1032</v>
      </c>
      <c r="I444" s="527" t="s">
        <v>1033</v>
      </c>
      <c r="J444" s="529" t="s">
        <v>491</v>
      </c>
      <c r="K444" s="509">
        <v>44866</v>
      </c>
      <c r="L444" s="528">
        <v>48.94</v>
      </c>
    </row>
    <row r="445" spans="1:12">
      <c r="A445" s="509">
        <v>44237</v>
      </c>
      <c r="B445" s="510" t="s">
        <v>3980</v>
      </c>
      <c r="C445" s="510" t="s">
        <v>3981</v>
      </c>
      <c r="D445" s="527" t="s">
        <v>61</v>
      </c>
      <c r="E445" s="527" t="s">
        <v>67</v>
      </c>
      <c r="F445" s="528">
        <v>13078.27</v>
      </c>
      <c r="G445" s="510" t="s">
        <v>3982</v>
      </c>
      <c r="H445" s="510" t="s">
        <v>60</v>
      </c>
      <c r="I445" s="527" t="s">
        <v>3983</v>
      </c>
      <c r="J445" s="529" t="s">
        <v>491</v>
      </c>
      <c r="K445" s="509">
        <v>44237</v>
      </c>
      <c r="L445" s="528">
        <v>48.92</v>
      </c>
    </row>
    <row r="446" spans="1:12" ht="33.75">
      <c r="A446" s="509">
        <v>44132</v>
      </c>
      <c r="B446" s="510" t="s">
        <v>3984</v>
      </c>
      <c r="C446" s="510" t="s">
        <v>60</v>
      </c>
      <c r="D446" s="527" t="s">
        <v>61</v>
      </c>
      <c r="E446" s="527" t="s">
        <v>67</v>
      </c>
      <c r="F446" s="528">
        <v>6037.05</v>
      </c>
      <c r="G446" s="510" t="s">
        <v>60</v>
      </c>
      <c r="H446" s="510" t="s">
        <v>3985</v>
      </c>
      <c r="I446" s="527" t="s">
        <v>3986</v>
      </c>
      <c r="J446" s="529" t="s">
        <v>491</v>
      </c>
      <c r="K446" s="509">
        <v>44132</v>
      </c>
      <c r="L446" s="528">
        <v>48.91</v>
      </c>
    </row>
    <row r="447" spans="1:12" ht="45">
      <c r="A447" s="509">
        <v>44432</v>
      </c>
      <c r="B447" s="510" t="s">
        <v>3987</v>
      </c>
      <c r="C447" s="510" t="s">
        <v>60</v>
      </c>
      <c r="D447" s="527" t="s">
        <v>61</v>
      </c>
      <c r="E447" s="527" t="s">
        <v>67</v>
      </c>
      <c r="F447" s="528">
        <v>856.65</v>
      </c>
      <c r="G447" s="510" t="s">
        <v>3988</v>
      </c>
      <c r="H447" s="510" t="s">
        <v>3989</v>
      </c>
      <c r="I447" s="527" t="s">
        <v>3990</v>
      </c>
      <c r="J447" s="529" t="s">
        <v>491</v>
      </c>
      <c r="K447" s="509">
        <v>44432</v>
      </c>
      <c r="L447" s="528">
        <v>48.82</v>
      </c>
    </row>
    <row r="448" spans="1:12">
      <c r="A448" s="509">
        <v>44907</v>
      </c>
      <c r="B448" s="510" t="s">
        <v>1034</v>
      </c>
      <c r="C448" s="510" t="s">
        <v>1035</v>
      </c>
      <c r="D448" s="527" t="s">
        <v>61</v>
      </c>
      <c r="E448" s="527" t="s">
        <v>77</v>
      </c>
      <c r="F448" s="528">
        <v>12442.52</v>
      </c>
      <c r="G448" s="510" t="s">
        <v>1036</v>
      </c>
      <c r="H448" s="510" t="s">
        <v>60</v>
      </c>
      <c r="I448" s="527" t="s">
        <v>1037</v>
      </c>
      <c r="J448" s="529" t="s">
        <v>491</v>
      </c>
      <c r="K448" s="509">
        <v>44907</v>
      </c>
      <c r="L448" s="528">
        <v>48.71</v>
      </c>
    </row>
    <row r="449" spans="1:12" ht="22.5">
      <c r="A449" s="509">
        <v>44021</v>
      </c>
      <c r="B449" s="510" t="s">
        <v>3991</v>
      </c>
      <c r="C449" s="510" t="s">
        <v>3992</v>
      </c>
      <c r="D449" s="527" t="s">
        <v>61</v>
      </c>
      <c r="E449" s="527" t="s">
        <v>67</v>
      </c>
      <c r="F449" s="528">
        <v>34.549999999999997</v>
      </c>
      <c r="G449" s="510" t="s">
        <v>3993</v>
      </c>
      <c r="H449" s="510" t="s">
        <v>3994</v>
      </c>
      <c r="I449" s="527" t="s">
        <v>3995</v>
      </c>
      <c r="J449" s="529" t="s">
        <v>491</v>
      </c>
      <c r="K449" s="509">
        <v>44021</v>
      </c>
      <c r="L449" s="528">
        <v>48.57</v>
      </c>
    </row>
    <row r="450" spans="1:12" ht="22.5">
      <c r="A450" s="509">
        <v>43868</v>
      </c>
      <c r="B450" s="510" t="s">
        <v>3996</v>
      </c>
      <c r="C450" s="510" t="s">
        <v>60</v>
      </c>
      <c r="D450" s="527" t="s">
        <v>61</v>
      </c>
      <c r="E450" s="527" t="s">
        <v>67</v>
      </c>
      <c r="F450" s="528">
        <v>198.03</v>
      </c>
      <c r="G450" s="510" t="s">
        <v>3997</v>
      </c>
      <c r="H450" s="510" t="s">
        <v>3998</v>
      </c>
      <c r="I450" s="527" t="s">
        <v>3999</v>
      </c>
      <c r="J450" s="529" t="s">
        <v>491</v>
      </c>
      <c r="K450" s="509">
        <v>43868</v>
      </c>
      <c r="L450" s="528">
        <v>48.53</v>
      </c>
    </row>
    <row r="451" spans="1:12" ht="56.25">
      <c r="A451" s="509">
        <v>43920</v>
      </c>
      <c r="B451" s="510" t="s">
        <v>4000</v>
      </c>
      <c r="C451" s="510" t="s">
        <v>60</v>
      </c>
      <c r="D451" s="527" t="s">
        <v>61</v>
      </c>
      <c r="E451" s="527" t="s">
        <v>67</v>
      </c>
      <c r="F451" s="528">
        <v>93.9</v>
      </c>
      <c r="G451" s="510" t="s">
        <v>4001</v>
      </c>
      <c r="H451" s="510" t="s">
        <v>4002</v>
      </c>
      <c r="I451" s="527" t="s">
        <v>4003</v>
      </c>
      <c r="J451" s="529" t="s">
        <v>491</v>
      </c>
      <c r="K451" s="509">
        <v>43920</v>
      </c>
      <c r="L451" s="528">
        <v>48.48</v>
      </c>
    </row>
    <row r="452" spans="1:12">
      <c r="A452" s="509">
        <v>44006</v>
      </c>
      <c r="B452" s="510" t="s">
        <v>1038</v>
      </c>
      <c r="C452" s="510" t="s">
        <v>1039</v>
      </c>
      <c r="D452" s="527" t="s">
        <v>61</v>
      </c>
      <c r="E452" s="527" t="s">
        <v>77</v>
      </c>
      <c r="F452" s="528">
        <v>842.33</v>
      </c>
      <c r="G452" s="510" t="s">
        <v>1040</v>
      </c>
      <c r="H452" s="510" t="s">
        <v>60</v>
      </c>
      <c r="I452" s="527" t="s">
        <v>1041</v>
      </c>
      <c r="J452" s="529" t="s">
        <v>491</v>
      </c>
      <c r="K452" s="509">
        <v>44006</v>
      </c>
      <c r="L452" s="528">
        <v>48.45</v>
      </c>
    </row>
    <row r="453" spans="1:12">
      <c r="A453" s="509">
        <v>44235</v>
      </c>
      <c r="B453" s="510" t="s">
        <v>4004</v>
      </c>
      <c r="C453" s="510" t="s">
        <v>60</v>
      </c>
      <c r="D453" s="527" t="s">
        <v>61</v>
      </c>
      <c r="E453" s="527" t="s">
        <v>67</v>
      </c>
      <c r="F453" s="528">
        <v>60.31</v>
      </c>
      <c r="G453" s="510" t="s">
        <v>4005</v>
      </c>
      <c r="H453" s="510" t="s">
        <v>60</v>
      </c>
      <c r="I453" s="527" t="s">
        <v>4006</v>
      </c>
      <c r="J453" s="529" t="s">
        <v>491</v>
      </c>
      <c r="K453" s="509">
        <v>44235</v>
      </c>
      <c r="L453" s="528">
        <v>48.44</v>
      </c>
    </row>
    <row r="454" spans="1:12" ht="45">
      <c r="A454" s="509">
        <v>44489</v>
      </c>
      <c r="B454" s="510" t="s">
        <v>4007</v>
      </c>
      <c r="C454" s="510" t="s">
        <v>60</v>
      </c>
      <c r="D454" s="527" t="s">
        <v>61</v>
      </c>
      <c r="E454" s="527" t="s">
        <v>67</v>
      </c>
      <c r="F454" s="528">
        <v>72.08</v>
      </c>
      <c r="G454" s="510" t="s">
        <v>4008</v>
      </c>
      <c r="H454" s="510" t="s">
        <v>4009</v>
      </c>
      <c r="I454" s="527" t="s">
        <v>4010</v>
      </c>
      <c r="J454" s="529" t="s">
        <v>491</v>
      </c>
      <c r="K454" s="509">
        <v>44489</v>
      </c>
      <c r="L454" s="528">
        <v>48.41</v>
      </c>
    </row>
    <row r="455" spans="1:12">
      <c r="A455" s="509">
        <v>44426</v>
      </c>
      <c r="B455" s="510" t="s">
        <v>4011</v>
      </c>
      <c r="C455" s="510" t="s">
        <v>60</v>
      </c>
      <c r="D455" s="527" t="s">
        <v>61</v>
      </c>
      <c r="E455" s="527" t="s">
        <v>67</v>
      </c>
      <c r="F455" s="528">
        <v>157.62</v>
      </c>
      <c r="G455" s="510" t="s">
        <v>4012</v>
      </c>
      <c r="H455" s="510" t="s">
        <v>60</v>
      </c>
      <c r="I455" s="527" t="s">
        <v>4013</v>
      </c>
      <c r="J455" s="529" t="s">
        <v>491</v>
      </c>
      <c r="K455" s="509">
        <v>44426</v>
      </c>
      <c r="L455" s="528">
        <v>48.3</v>
      </c>
    </row>
    <row r="456" spans="1:12" ht="33.75">
      <c r="A456" s="509">
        <v>44362</v>
      </c>
      <c r="B456" s="510" t="s">
        <v>1042</v>
      </c>
      <c r="C456" s="510" t="s">
        <v>1043</v>
      </c>
      <c r="D456" s="527" t="s">
        <v>61</v>
      </c>
      <c r="E456" s="527" t="s">
        <v>67</v>
      </c>
      <c r="F456" s="528">
        <v>245.33</v>
      </c>
      <c r="G456" s="510" t="s">
        <v>1044</v>
      </c>
      <c r="H456" s="510" t="s">
        <v>1045</v>
      </c>
      <c r="I456" s="527" t="s">
        <v>1046</v>
      </c>
      <c r="J456" s="529" t="s">
        <v>491</v>
      </c>
      <c r="K456" s="509">
        <v>44362</v>
      </c>
      <c r="L456" s="528">
        <v>48.29</v>
      </c>
    </row>
    <row r="457" spans="1:12">
      <c r="A457" s="509">
        <v>44167</v>
      </c>
      <c r="B457" s="510" t="s">
        <v>4014</v>
      </c>
      <c r="C457" s="510" t="s">
        <v>60</v>
      </c>
      <c r="D457" s="527" t="s">
        <v>61</v>
      </c>
      <c r="E457" s="527" t="s">
        <v>67</v>
      </c>
      <c r="F457" s="528">
        <v>1562.75</v>
      </c>
      <c r="G457" s="510" t="s">
        <v>4015</v>
      </c>
      <c r="H457" s="510" t="s">
        <v>60</v>
      </c>
      <c r="I457" s="527" t="s">
        <v>4016</v>
      </c>
      <c r="J457" s="529" t="s">
        <v>491</v>
      </c>
      <c r="K457" s="509">
        <v>44167</v>
      </c>
      <c r="L457" s="528">
        <v>48.19</v>
      </c>
    </row>
    <row r="458" spans="1:12" ht="22.5">
      <c r="A458" s="509">
        <v>44662</v>
      </c>
      <c r="B458" s="510" t="s">
        <v>805</v>
      </c>
      <c r="C458" s="510" t="s">
        <v>806</v>
      </c>
      <c r="D458" s="527" t="s">
        <v>61</v>
      </c>
      <c r="E458" s="527" t="s">
        <v>77</v>
      </c>
      <c r="F458" s="528">
        <v>2859.8</v>
      </c>
      <c r="G458" s="510" t="s">
        <v>1051</v>
      </c>
      <c r="H458" s="510" t="s">
        <v>1052</v>
      </c>
      <c r="I458" s="527" t="s">
        <v>1053</v>
      </c>
      <c r="J458" s="529" t="s">
        <v>491</v>
      </c>
      <c r="K458" s="509">
        <v>44662</v>
      </c>
      <c r="L458" s="528">
        <v>48.15</v>
      </c>
    </row>
    <row r="459" spans="1:12">
      <c r="A459" s="509">
        <v>43906</v>
      </c>
      <c r="B459" s="510" t="s">
        <v>1047</v>
      </c>
      <c r="C459" s="510" t="s">
        <v>60</v>
      </c>
      <c r="D459" s="527" t="s">
        <v>61</v>
      </c>
      <c r="E459" s="527" t="s">
        <v>67</v>
      </c>
      <c r="F459" s="528">
        <v>115.98</v>
      </c>
      <c r="G459" s="510" t="s">
        <v>1048</v>
      </c>
      <c r="H459" s="510" t="s">
        <v>1049</v>
      </c>
      <c r="I459" s="527" t="s">
        <v>1050</v>
      </c>
      <c r="J459" s="529" t="s">
        <v>491</v>
      </c>
      <c r="K459" s="509">
        <v>43906</v>
      </c>
      <c r="L459" s="528">
        <v>48.15</v>
      </c>
    </row>
    <row r="460" spans="1:12" ht="33.75">
      <c r="A460" s="509">
        <v>44614</v>
      </c>
      <c r="B460" s="510" t="s">
        <v>309</v>
      </c>
      <c r="C460" s="510" t="s">
        <v>60</v>
      </c>
      <c r="D460" s="527" t="s">
        <v>61</v>
      </c>
      <c r="E460" s="527" t="s">
        <v>67</v>
      </c>
      <c r="F460" s="528">
        <v>3808.37</v>
      </c>
      <c r="G460" s="510" t="s">
        <v>310</v>
      </c>
      <c r="H460" s="510" t="s">
        <v>311</v>
      </c>
      <c r="I460" s="527" t="s">
        <v>312</v>
      </c>
      <c r="J460" s="529" t="s">
        <v>491</v>
      </c>
      <c r="K460" s="509">
        <v>44614</v>
      </c>
      <c r="L460" s="528">
        <v>47.95</v>
      </c>
    </row>
    <row r="461" spans="1:12" ht="67.5">
      <c r="A461" s="509">
        <v>44872</v>
      </c>
      <c r="B461" s="510" t="s">
        <v>1054</v>
      </c>
      <c r="C461" s="510" t="s">
        <v>1055</v>
      </c>
      <c r="D461" s="527" t="s">
        <v>61</v>
      </c>
      <c r="E461" s="527" t="s">
        <v>67</v>
      </c>
      <c r="F461" s="528">
        <v>292.95999999999998</v>
      </c>
      <c r="G461" s="510" t="s">
        <v>1056</v>
      </c>
      <c r="H461" s="510" t="s">
        <v>1057</v>
      </c>
      <c r="I461" s="527" t="s">
        <v>1058</v>
      </c>
      <c r="J461" s="529" t="s">
        <v>491</v>
      </c>
      <c r="K461" s="509">
        <v>44872</v>
      </c>
      <c r="L461" s="528">
        <v>47.92</v>
      </c>
    </row>
    <row r="462" spans="1:12" ht="67.5">
      <c r="A462" s="509">
        <v>44172</v>
      </c>
      <c r="B462" s="510" t="s">
        <v>4017</v>
      </c>
      <c r="C462" s="510" t="s">
        <v>60</v>
      </c>
      <c r="D462" s="527" t="s">
        <v>61</v>
      </c>
      <c r="E462" s="527" t="s">
        <v>67</v>
      </c>
      <c r="F462" s="528">
        <v>781.89</v>
      </c>
      <c r="G462" s="510" t="s">
        <v>4018</v>
      </c>
      <c r="H462" s="510" t="s">
        <v>4019</v>
      </c>
      <c r="I462" s="527" t="s">
        <v>4020</v>
      </c>
      <c r="J462" s="529" t="s">
        <v>491</v>
      </c>
      <c r="K462" s="509">
        <v>44172</v>
      </c>
      <c r="L462" s="528">
        <v>47.83</v>
      </c>
    </row>
    <row r="463" spans="1:12">
      <c r="A463" s="509">
        <v>44838</v>
      </c>
      <c r="B463" s="510" t="s">
        <v>4021</v>
      </c>
      <c r="C463" s="510" t="s">
        <v>4022</v>
      </c>
      <c r="D463" s="527" t="s">
        <v>61</v>
      </c>
      <c r="E463" s="527" t="s">
        <v>67</v>
      </c>
      <c r="F463" s="528">
        <v>1790.98</v>
      </c>
      <c r="G463" s="510" t="s">
        <v>4023</v>
      </c>
      <c r="H463" s="510" t="s">
        <v>4024</v>
      </c>
      <c r="I463" s="527" t="s">
        <v>4025</v>
      </c>
      <c r="J463" s="529" t="s">
        <v>491</v>
      </c>
      <c r="K463" s="509">
        <v>44838</v>
      </c>
      <c r="L463" s="528">
        <v>47.79</v>
      </c>
    </row>
    <row r="464" spans="1:12">
      <c r="A464" s="509">
        <v>44788</v>
      </c>
      <c r="B464" s="510" t="s">
        <v>1059</v>
      </c>
      <c r="C464" s="510" t="s">
        <v>1060</v>
      </c>
      <c r="D464" s="527" t="s">
        <v>61</v>
      </c>
      <c r="E464" s="527" t="s">
        <v>77</v>
      </c>
      <c r="F464" s="528">
        <v>31.89</v>
      </c>
      <c r="G464" s="510" t="s">
        <v>60</v>
      </c>
      <c r="H464" s="510" t="s">
        <v>60</v>
      </c>
      <c r="I464" s="527" t="s">
        <v>1061</v>
      </c>
      <c r="J464" s="529" t="s">
        <v>491</v>
      </c>
      <c r="K464" s="509">
        <v>44788</v>
      </c>
      <c r="L464" s="528">
        <v>47.78</v>
      </c>
    </row>
    <row r="465" spans="1:12">
      <c r="A465" s="509">
        <v>44327</v>
      </c>
      <c r="B465" s="510" t="s">
        <v>4026</v>
      </c>
      <c r="C465" s="510" t="s">
        <v>60</v>
      </c>
      <c r="D465" s="527" t="s">
        <v>61</v>
      </c>
      <c r="E465" s="527" t="s">
        <v>67</v>
      </c>
      <c r="F465" s="528">
        <v>269.51</v>
      </c>
      <c r="G465" s="510" t="s">
        <v>4027</v>
      </c>
      <c r="H465" s="510" t="s">
        <v>60</v>
      </c>
      <c r="I465" s="527" t="s">
        <v>4028</v>
      </c>
      <c r="J465" s="529" t="s">
        <v>491</v>
      </c>
      <c r="K465" s="509">
        <v>44327</v>
      </c>
      <c r="L465" s="528">
        <v>47.54</v>
      </c>
    </row>
    <row r="466" spans="1:12">
      <c r="A466" s="509">
        <v>44420</v>
      </c>
      <c r="B466" s="510" t="s">
        <v>4029</v>
      </c>
      <c r="C466" s="510" t="s">
        <v>60</v>
      </c>
      <c r="D466" s="527" t="s">
        <v>61</v>
      </c>
      <c r="E466" s="527" t="s">
        <v>67</v>
      </c>
      <c r="F466" s="528">
        <v>242.47</v>
      </c>
      <c r="G466" s="510" t="s">
        <v>4030</v>
      </c>
      <c r="H466" s="510" t="s">
        <v>60</v>
      </c>
      <c r="I466" s="527" t="s">
        <v>4031</v>
      </c>
      <c r="J466" s="529" t="s">
        <v>491</v>
      </c>
      <c r="K466" s="509">
        <v>44420</v>
      </c>
      <c r="L466" s="528">
        <v>47.45</v>
      </c>
    </row>
    <row r="467" spans="1:12" ht="33.75">
      <c r="A467" s="509">
        <v>44419</v>
      </c>
      <c r="B467" s="510" t="s">
        <v>4032</v>
      </c>
      <c r="C467" s="510" t="s">
        <v>60</v>
      </c>
      <c r="D467" s="527" t="s">
        <v>61</v>
      </c>
      <c r="E467" s="527" t="s">
        <v>67</v>
      </c>
      <c r="F467" s="528">
        <v>611.66999999999996</v>
      </c>
      <c r="G467" s="510" t="s">
        <v>4033</v>
      </c>
      <c r="H467" s="510" t="s">
        <v>4034</v>
      </c>
      <c r="I467" s="527" t="s">
        <v>4035</v>
      </c>
      <c r="J467" s="529" t="s">
        <v>491</v>
      </c>
      <c r="K467" s="509">
        <v>44419</v>
      </c>
      <c r="L467" s="528">
        <v>47.4</v>
      </c>
    </row>
    <row r="468" spans="1:12">
      <c r="A468" s="509">
        <v>43885</v>
      </c>
      <c r="B468" s="510" t="s">
        <v>4036</v>
      </c>
      <c r="C468" s="510" t="s">
        <v>60</v>
      </c>
      <c r="D468" s="527" t="s">
        <v>61</v>
      </c>
      <c r="E468" s="527" t="s">
        <v>67</v>
      </c>
      <c r="F468" s="528">
        <v>24.96</v>
      </c>
      <c r="G468" s="510" t="s">
        <v>4037</v>
      </c>
      <c r="H468" s="510" t="s">
        <v>4038</v>
      </c>
      <c r="I468" s="527" t="s">
        <v>4039</v>
      </c>
      <c r="J468" s="529" t="s">
        <v>491</v>
      </c>
      <c r="K468" s="509">
        <v>43885</v>
      </c>
      <c r="L468" s="528">
        <v>47.2</v>
      </c>
    </row>
    <row r="469" spans="1:12" ht="22.5">
      <c r="A469" s="509">
        <v>44782</v>
      </c>
      <c r="B469" s="510" t="s">
        <v>4040</v>
      </c>
      <c r="C469" s="510" t="s">
        <v>60</v>
      </c>
      <c r="D469" s="527" t="s">
        <v>61</v>
      </c>
      <c r="E469" s="527" t="s">
        <v>67</v>
      </c>
      <c r="F469" s="528">
        <v>325.73</v>
      </c>
      <c r="G469" s="510" t="s">
        <v>4041</v>
      </c>
      <c r="H469" s="510" t="s">
        <v>4042</v>
      </c>
      <c r="I469" s="527" t="s">
        <v>4043</v>
      </c>
      <c r="J469" s="529" t="s">
        <v>491</v>
      </c>
      <c r="K469" s="509">
        <v>44782</v>
      </c>
      <c r="L469" s="528">
        <v>47.06</v>
      </c>
    </row>
    <row r="470" spans="1:12" ht="22.5">
      <c r="A470" s="509">
        <v>44690</v>
      </c>
      <c r="B470" s="510" t="s">
        <v>4044</v>
      </c>
      <c r="C470" s="510" t="s">
        <v>60</v>
      </c>
      <c r="D470" s="527" t="s">
        <v>61</v>
      </c>
      <c r="E470" s="527" t="s">
        <v>67</v>
      </c>
      <c r="F470" s="528">
        <v>201.65</v>
      </c>
      <c r="G470" s="510" t="s">
        <v>4045</v>
      </c>
      <c r="H470" s="510" t="s">
        <v>4046</v>
      </c>
      <c r="I470" s="527" t="s">
        <v>4047</v>
      </c>
      <c r="J470" s="529" t="s">
        <v>491</v>
      </c>
      <c r="K470" s="509">
        <v>44690</v>
      </c>
      <c r="L470" s="528">
        <v>47.06</v>
      </c>
    </row>
    <row r="471" spans="1:12">
      <c r="A471" s="509">
        <v>44480</v>
      </c>
      <c r="B471" s="510" t="s">
        <v>4048</v>
      </c>
      <c r="C471" s="510" t="s">
        <v>60</v>
      </c>
      <c r="D471" s="527" t="s">
        <v>61</v>
      </c>
      <c r="E471" s="527" t="s">
        <v>67</v>
      </c>
      <c r="F471" s="528">
        <v>958.13</v>
      </c>
      <c r="G471" s="510" t="s">
        <v>4049</v>
      </c>
      <c r="H471" s="510" t="s">
        <v>60</v>
      </c>
      <c r="I471" s="527" t="s">
        <v>4050</v>
      </c>
      <c r="J471" s="529" t="s">
        <v>491</v>
      </c>
      <c r="K471" s="509">
        <v>44480</v>
      </c>
      <c r="L471" s="528">
        <v>47.06</v>
      </c>
    </row>
    <row r="472" spans="1:12" ht="22.5">
      <c r="A472" s="509">
        <v>44041</v>
      </c>
      <c r="B472" s="510" t="s">
        <v>4051</v>
      </c>
      <c r="C472" s="510" t="s">
        <v>60</v>
      </c>
      <c r="D472" s="527" t="s">
        <v>61</v>
      </c>
      <c r="E472" s="527" t="s">
        <v>67</v>
      </c>
      <c r="F472" s="528">
        <v>1551.57</v>
      </c>
      <c r="G472" s="510" t="s">
        <v>4052</v>
      </c>
      <c r="H472" s="510" t="s">
        <v>60</v>
      </c>
      <c r="I472" s="527" t="s">
        <v>4053</v>
      </c>
      <c r="J472" s="529" t="s">
        <v>491</v>
      </c>
      <c r="K472" s="509">
        <v>44041</v>
      </c>
      <c r="L472" s="528">
        <v>47.06</v>
      </c>
    </row>
    <row r="473" spans="1:12" ht="33.75">
      <c r="A473" s="509">
        <v>44860</v>
      </c>
      <c r="B473" s="510" t="s">
        <v>1062</v>
      </c>
      <c r="C473" s="510" t="s">
        <v>1063</v>
      </c>
      <c r="D473" s="527" t="s">
        <v>61</v>
      </c>
      <c r="E473" s="527" t="s">
        <v>77</v>
      </c>
      <c r="F473" s="528">
        <v>362.51</v>
      </c>
      <c r="G473" s="510" t="s">
        <v>1064</v>
      </c>
      <c r="H473" s="510" t="s">
        <v>1065</v>
      </c>
      <c r="I473" s="527" t="s">
        <v>1066</v>
      </c>
      <c r="J473" s="529" t="s">
        <v>491</v>
      </c>
      <c r="K473" s="509">
        <v>44860</v>
      </c>
      <c r="L473" s="528">
        <v>46.97</v>
      </c>
    </row>
    <row r="474" spans="1:12">
      <c r="A474" s="509">
        <v>44103</v>
      </c>
      <c r="B474" s="510" t="s">
        <v>1067</v>
      </c>
      <c r="C474" s="510" t="s">
        <v>1068</v>
      </c>
      <c r="D474" s="527" t="s">
        <v>61</v>
      </c>
      <c r="E474" s="527" t="s">
        <v>77</v>
      </c>
      <c r="F474" s="528">
        <v>5.44</v>
      </c>
      <c r="G474" s="510" t="s">
        <v>1069</v>
      </c>
      <c r="H474" s="510" t="s">
        <v>60</v>
      </c>
      <c r="I474" s="527" t="s">
        <v>1070</v>
      </c>
      <c r="J474" s="529" t="s">
        <v>491</v>
      </c>
      <c r="K474" s="509">
        <v>44103</v>
      </c>
      <c r="L474" s="528">
        <v>46.83</v>
      </c>
    </row>
    <row r="475" spans="1:12">
      <c r="A475" s="509">
        <v>44678</v>
      </c>
      <c r="B475" s="510" t="s">
        <v>4054</v>
      </c>
      <c r="C475" s="510" t="s">
        <v>60</v>
      </c>
      <c r="D475" s="527" t="s">
        <v>61</v>
      </c>
      <c r="E475" s="527" t="s">
        <v>67</v>
      </c>
      <c r="F475" s="528">
        <v>7.84</v>
      </c>
      <c r="G475" s="510" t="s">
        <v>3266</v>
      </c>
      <c r="H475" s="510" t="s">
        <v>4055</v>
      </c>
      <c r="I475" s="527" t="s">
        <v>4056</v>
      </c>
      <c r="J475" s="529" t="s">
        <v>491</v>
      </c>
      <c r="K475" s="509">
        <v>44678</v>
      </c>
      <c r="L475" s="528">
        <v>46.62</v>
      </c>
    </row>
    <row r="476" spans="1:12" ht="33.75">
      <c r="A476" s="509">
        <v>44180</v>
      </c>
      <c r="B476" s="510" t="s">
        <v>4057</v>
      </c>
      <c r="C476" s="510" t="s">
        <v>60</v>
      </c>
      <c r="D476" s="527" t="s">
        <v>61</v>
      </c>
      <c r="E476" s="527" t="s">
        <v>67</v>
      </c>
      <c r="F476" s="528">
        <v>233.8</v>
      </c>
      <c r="G476" s="510" t="s">
        <v>4058</v>
      </c>
      <c r="H476" s="510" t="s">
        <v>4059</v>
      </c>
      <c r="I476" s="527" t="s">
        <v>4060</v>
      </c>
      <c r="J476" s="529" t="s">
        <v>491</v>
      </c>
      <c r="K476" s="509">
        <v>44180</v>
      </c>
      <c r="L476" s="528">
        <v>46.59</v>
      </c>
    </row>
    <row r="477" spans="1:12" ht="33.75">
      <c r="A477" s="509">
        <v>44720</v>
      </c>
      <c r="B477" s="510" t="s">
        <v>4061</v>
      </c>
      <c r="C477" s="510" t="s">
        <v>60</v>
      </c>
      <c r="D477" s="527" t="s">
        <v>61</v>
      </c>
      <c r="E477" s="527" t="s">
        <v>67</v>
      </c>
      <c r="F477" s="528">
        <v>474.5</v>
      </c>
      <c r="G477" s="510" t="s">
        <v>4062</v>
      </c>
      <c r="H477" s="510" t="s">
        <v>4063</v>
      </c>
      <c r="I477" s="527" t="s">
        <v>4064</v>
      </c>
      <c r="J477" s="529" t="s">
        <v>491</v>
      </c>
      <c r="K477" s="509">
        <v>44720</v>
      </c>
      <c r="L477" s="528">
        <v>46.5</v>
      </c>
    </row>
    <row r="478" spans="1:12">
      <c r="A478" s="509">
        <v>44270</v>
      </c>
      <c r="B478" s="510" t="s">
        <v>4065</v>
      </c>
      <c r="C478" s="510" t="s">
        <v>60</v>
      </c>
      <c r="D478" s="527" t="s">
        <v>61</v>
      </c>
      <c r="E478" s="527" t="s">
        <v>67</v>
      </c>
      <c r="F478" s="528">
        <v>171.96</v>
      </c>
      <c r="G478" s="510" t="s">
        <v>4066</v>
      </c>
      <c r="H478" s="510" t="s">
        <v>60</v>
      </c>
      <c r="I478" s="527" t="s">
        <v>4067</v>
      </c>
      <c r="J478" s="529" t="s">
        <v>491</v>
      </c>
      <c r="K478" s="509">
        <v>44270</v>
      </c>
      <c r="L478" s="528">
        <v>46.29</v>
      </c>
    </row>
    <row r="479" spans="1:12">
      <c r="A479" s="509">
        <v>44105</v>
      </c>
      <c r="B479" s="510" t="s">
        <v>4068</v>
      </c>
      <c r="C479" s="510" t="s">
        <v>60</v>
      </c>
      <c r="D479" s="527" t="s">
        <v>61</v>
      </c>
      <c r="E479" s="527" t="s">
        <v>67</v>
      </c>
      <c r="F479" s="528">
        <v>630.96</v>
      </c>
      <c r="G479" s="510" t="s">
        <v>4069</v>
      </c>
      <c r="H479" s="510" t="s">
        <v>4070</v>
      </c>
      <c r="I479" s="527" t="s">
        <v>4071</v>
      </c>
      <c r="J479" s="529" t="s">
        <v>491</v>
      </c>
      <c r="K479" s="509">
        <v>44105</v>
      </c>
      <c r="L479" s="528">
        <v>46.28</v>
      </c>
    </row>
    <row r="480" spans="1:12">
      <c r="A480" s="509">
        <v>44638</v>
      </c>
      <c r="B480" s="510" t="s">
        <v>1071</v>
      </c>
      <c r="C480" s="510" t="s">
        <v>1072</v>
      </c>
      <c r="D480" s="527" t="s">
        <v>61</v>
      </c>
      <c r="E480" s="527" t="s">
        <v>77</v>
      </c>
      <c r="F480" s="528">
        <v>148.30000000000001</v>
      </c>
      <c r="G480" s="510" t="s">
        <v>1073</v>
      </c>
      <c r="H480" s="510" t="s">
        <v>60</v>
      </c>
      <c r="I480" s="527" t="s">
        <v>1074</v>
      </c>
      <c r="J480" s="529" t="s">
        <v>491</v>
      </c>
      <c r="K480" s="509">
        <v>44638</v>
      </c>
      <c r="L480" s="528">
        <v>46.2</v>
      </c>
    </row>
    <row r="481" spans="1:12" ht="33.75">
      <c r="A481" s="509">
        <v>44287</v>
      </c>
      <c r="B481" s="510" t="s">
        <v>4072</v>
      </c>
      <c r="C481" s="510" t="s">
        <v>60</v>
      </c>
      <c r="D481" s="527" t="s">
        <v>61</v>
      </c>
      <c r="E481" s="527" t="s">
        <v>67</v>
      </c>
      <c r="F481" s="528">
        <v>96.33</v>
      </c>
      <c r="G481" s="510" t="s">
        <v>4073</v>
      </c>
      <c r="H481" s="510" t="s">
        <v>4074</v>
      </c>
      <c r="I481" s="527" t="s">
        <v>4075</v>
      </c>
      <c r="J481" s="529" t="s">
        <v>491</v>
      </c>
      <c r="K481" s="509">
        <v>44287</v>
      </c>
      <c r="L481" s="528">
        <v>46.15</v>
      </c>
    </row>
    <row r="482" spans="1:12" ht="45">
      <c r="A482" s="509">
        <v>44305</v>
      </c>
      <c r="B482" s="510" t="s">
        <v>4076</v>
      </c>
      <c r="C482" s="510" t="s">
        <v>60</v>
      </c>
      <c r="D482" s="527" t="s">
        <v>61</v>
      </c>
      <c r="E482" s="527" t="s">
        <v>67</v>
      </c>
      <c r="F482" s="528">
        <v>2051.3200000000002</v>
      </c>
      <c r="G482" s="510" t="s">
        <v>4077</v>
      </c>
      <c r="H482" s="510" t="s">
        <v>4078</v>
      </c>
      <c r="I482" s="527" t="s">
        <v>4079</v>
      </c>
      <c r="J482" s="529" t="s">
        <v>491</v>
      </c>
      <c r="K482" s="509">
        <v>44305</v>
      </c>
      <c r="L482" s="528">
        <v>46.12</v>
      </c>
    </row>
    <row r="483" spans="1:12">
      <c r="A483" s="509">
        <v>44529</v>
      </c>
      <c r="B483" s="510" t="s">
        <v>4080</v>
      </c>
      <c r="C483" s="510" t="s">
        <v>60</v>
      </c>
      <c r="D483" s="527" t="s">
        <v>61</v>
      </c>
      <c r="E483" s="527" t="s">
        <v>67</v>
      </c>
      <c r="F483" s="528">
        <v>558.73</v>
      </c>
      <c r="G483" s="510" t="s">
        <v>4081</v>
      </c>
      <c r="H483" s="510" t="s">
        <v>4082</v>
      </c>
      <c r="I483" s="527" t="s">
        <v>4083</v>
      </c>
      <c r="J483" s="529" t="s">
        <v>491</v>
      </c>
      <c r="K483" s="509">
        <v>44529</v>
      </c>
      <c r="L483" s="528">
        <v>45.99</v>
      </c>
    </row>
    <row r="484" spans="1:12">
      <c r="A484" s="509">
        <v>44631</v>
      </c>
      <c r="B484" s="510" t="s">
        <v>4084</v>
      </c>
      <c r="C484" s="510" t="s">
        <v>60</v>
      </c>
      <c r="D484" s="527" t="s">
        <v>61</v>
      </c>
      <c r="E484" s="527" t="s">
        <v>67</v>
      </c>
      <c r="F484" s="528">
        <v>316.10000000000002</v>
      </c>
      <c r="G484" s="510" t="s">
        <v>4085</v>
      </c>
      <c r="H484" s="510" t="s">
        <v>4086</v>
      </c>
      <c r="I484" s="527" t="s">
        <v>4087</v>
      </c>
      <c r="J484" s="529" t="s">
        <v>491</v>
      </c>
      <c r="K484" s="509">
        <v>44631</v>
      </c>
      <c r="L484" s="528">
        <v>45.96</v>
      </c>
    </row>
    <row r="485" spans="1:12" ht="78.75">
      <c r="A485" s="509">
        <v>43965</v>
      </c>
      <c r="B485" s="510" t="s">
        <v>4088</v>
      </c>
      <c r="C485" s="510" t="s">
        <v>60</v>
      </c>
      <c r="D485" s="527" t="s">
        <v>61</v>
      </c>
      <c r="E485" s="527" t="s">
        <v>67</v>
      </c>
      <c r="F485" s="528">
        <v>26.84</v>
      </c>
      <c r="G485" s="510" t="s">
        <v>4089</v>
      </c>
      <c r="H485" s="510" t="s">
        <v>4090</v>
      </c>
      <c r="I485" s="527" t="s">
        <v>4091</v>
      </c>
      <c r="J485" s="529" t="s">
        <v>491</v>
      </c>
      <c r="K485" s="509">
        <v>43965</v>
      </c>
      <c r="L485" s="528">
        <v>45.95</v>
      </c>
    </row>
    <row r="486" spans="1:12">
      <c r="A486" s="509">
        <v>44601</v>
      </c>
      <c r="B486" s="510" t="s">
        <v>4092</v>
      </c>
      <c r="C486" s="510" t="s">
        <v>60</v>
      </c>
      <c r="D486" s="527" t="s">
        <v>61</v>
      </c>
      <c r="E486" s="527" t="s">
        <v>67</v>
      </c>
      <c r="F486" s="528">
        <v>160.44999999999999</v>
      </c>
      <c r="G486" s="510" t="s">
        <v>60</v>
      </c>
      <c r="H486" s="510" t="s">
        <v>60</v>
      </c>
      <c r="I486" s="527" t="s">
        <v>4093</v>
      </c>
      <c r="J486" s="529" t="s">
        <v>491</v>
      </c>
      <c r="K486" s="509">
        <v>44601</v>
      </c>
      <c r="L486" s="528">
        <v>45.9</v>
      </c>
    </row>
    <row r="487" spans="1:12">
      <c r="A487" s="509">
        <v>44000</v>
      </c>
      <c r="B487" s="510" t="s">
        <v>1075</v>
      </c>
      <c r="C487" s="510" t="s">
        <v>60</v>
      </c>
      <c r="D487" s="527" t="s">
        <v>61</v>
      </c>
      <c r="E487" s="527" t="s">
        <v>67</v>
      </c>
      <c r="F487" s="528">
        <v>53.66</v>
      </c>
      <c r="G487" s="510" t="s">
        <v>1076</v>
      </c>
      <c r="H487" s="510" t="s">
        <v>154</v>
      </c>
      <c r="I487" s="527" t="s">
        <v>1077</v>
      </c>
      <c r="J487" s="529" t="s">
        <v>491</v>
      </c>
      <c r="K487" s="509">
        <v>44000</v>
      </c>
      <c r="L487" s="528">
        <v>45.9</v>
      </c>
    </row>
    <row r="488" spans="1:12">
      <c r="A488" s="509">
        <v>44363</v>
      </c>
      <c r="B488" s="510" t="s">
        <v>4094</v>
      </c>
      <c r="C488" s="510" t="s">
        <v>60</v>
      </c>
      <c r="D488" s="527" t="s">
        <v>61</v>
      </c>
      <c r="E488" s="527" t="s">
        <v>67</v>
      </c>
      <c r="F488" s="528">
        <v>397.78</v>
      </c>
      <c r="G488" s="510" t="s">
        <v>4095</v>
      </c>
      <c r="H488" s="510" t="s">
        <v>60</v>
      </c>
      <c r="I488" s="527" t="s">
        <v>4096</v>
      </c>
      <c r="J488" s="529" t="s">
        <v>491</v>
      </c>
      <c r="K488" s="509">
        <v>44363</v>
      </c>
      <c r="L488" s="528">
        <v>45.9</v>
      </c>
    </row>
    <row r="489" spans="1:12">
      <c r="A489" s="509">
        <v>44690</v>
      </c>
      <c r="B489" s="510" t="s">
        <v>4097</v>
      </c>
      <c r="C489" s="510" t="s">
        <v>60</v>
      </c>
      <c r="D489" s="527" t="s">
        <v>61</v>
      </c>
      <c r="E489" s="527" t="s">
        <v>67</v>
      </c>
      <c r="F489" s="528">
        <v>398.02</v>
      </c>
      <c r="G489" s="510" t="s">
        <v>4098</v>
      </c>
      <c r="H489" s="510" t="s">
        <v>60</v>
      </c>
      <c r="I489" s="527" t="s">
        <v>4099</v>
      </c>
      <c r="J489" s="529" t="s">
        <v>491</v>
      </c>
      <c r="K489" s="509">
        <v>44690</v>
      </c>
      <c r="L489" s="528">
        <v>45.87</v>
      </c>
    </row>
    <row r="490" spans="1:12">
      <c r="A490" s="509">
        <v>44742</v>
      </c>
      <c r="B490" s="510" t="s">
        <v>3946</v>
      </c>
      <c r="C490" s="510" t="s">
        <v>60</v>
      </c>
      <c r="D490" s="527" t="s">
        <v>61</v>
      </c>
      <c r="E490" s="527" t="s">
        <v>77</v>
      </c>
      <c r="F490" s="528">
        <v>17.61</v>
      </c>
      <c r="G490" s="510" t="s">
        <v>4100</v>
      </c>
      <c r="H490" s="510" t="s">
        <v>60</v>
      </c>
      <c r="I490" s="527" t="s">
        <v>4101</v>
      </c>
      <c r="J490" s="529" t="s">
        <v>491</v>
      </c>
      <c r="K490" s="509">
        <v>44742</v>
      </c>
      <c r="L490" s="528">
        <v>45.83</v>
      </c>
    </row>
    <row r="491" spans="1:12" ht="112.5">
      <c r="A491" s="509">
        <v>44263</v>
      </c>
      <c r="B491" s="510" t="s">
        <v>4102</v>
      </c>
      <c r="C491" s="510" t="s">
        <v>60</v>
      </c>
      <c r="D491" s="527" t="s">
        <v>61</v>
      </c>
      <c r="E491" s="527" t="s">
        <v>67</v>
      </c>
      <c r="F491" s="528">
        <v>1842.53</v>
      </c>
      <c r="G491" s="510" t="s">
        <v>4103</v>
      </c>
      <c r="H491" s="510" t="s">
        <v>4104</v>
      </c>
      <c r="I491" s="527" t="s">
        <v>4105</v>
      </c>
      <c r="J491" s="529" t="s">
        <v>491</v>
      </c>
      <c r="K491" s="509">
        <v>44263</v>
      </c>
      <c r="L491" s="528">
        <v>45.82</v>
      </c>
    </row>
    <row r="492" spans="1:12">
      <c r="A492" s="509">
        <v>44067</v>
      </c>
      <c r="B492" s="510" t="s">
        <v>164</v>
      </c>
      <c r="C492" s="510" t="s">
        <v>60</v>
      </c>
      <c r="D492" s="527" t="s">
        <v>61</v>
      </c>
      <c r="E492" s="527" t="s">
        <v>67</v>
      </c>
      <c r="F492" s="528">
        <v>50.03</v>
      </c>
      <c r="G492" s="510" t="s">
        <v>165</v>
      </c>
      <c r="H492" s="510" t="s">
        <v>60</v>
      </c>
      <c r="I492" s="527" t="s">
        <v>166</v>
      </c>
      <c r="J492" s="529" t="s">
        <v>491</v>
      </c>
      <c r="K492" s="509">
        <v>44067</v>
      </c>
      <c r="L492" s="528">
        <v>45.78</v>
      </c>
    </row>
    <row r="493" spans="1:12">
      <c r="A493" s="509">
        <v>44242</v>
      </c>
      <c r="B493" s="510" t="s">
        <v>4106</v>
      </c>
      <c r="C493" s="510" t="s">
        <v>60</v>
      </c>
      <c r="D493" s="527" t="s">
        <v>61</v>
      </c>
      <c r="E493" s="527" t="s">
        <v>67</v>
      </c>
      <c r="F493" s="528">
        <v>157.96</v>
      </c>
      <c r="G493" s="510" t="s">
        <v>4107</v>
      </c>
      <c r="H493" s="510" t="s">
        <v>4108</v>
      </c>
      <c r="I493" s="527" t="s">
        <v>4109</v>
      </c>
      <c r="J493" s="529" t="s">
        <v>491</v>
      </c>
      <c r="K493" s="509">
        <v>44242</v>
      </c>
      <c r="L493" s="528">
        <v>45.7</v>
      </c>
    </row>
    <row r="494" spans="1:12">
      <c r="A494" s="509">
        <v>43896</v>
      </c>
      <c r="B494" s="510" t="s">
        <v>204</v>
      </c>
      <c r="C494" s="510" t="s">
        <v>60</v>
      </c>
      <c r="D494" s="527" t="s">
        <v>61</v>
      </c>
      <c r="E494" s="527" t="s">
        <v>67</v>
      </c>
      <c r="F494" s="528">
        <v>25.07</v>
      </c>
      <c r="G494" s="510" t="s">
        <v>205</v>
      </c>
      <c r="H494" s="510" t="s">
        <v>60</v>
      </c>
      <c r="I494" s="527" t="s">
        <v>206</v>
      </c>
      <c r="J494" s="529" t="s">
        <v>491</v>
      </c>
      <c r="K494" s="509">
        <v>43896</v>
      </c>
      <c r="L494" s="528">
        <v>45.66</v>
      </c>
    </row>
    <row r="495" spans="1:12">
      <c r="A495" s="509">
        <v>44269</v>
      </c>
      <c r="B495" s="510" t="s">
        <v>4110</v>
      </c>
      <c r="C495" s="510" t="s">
        <v>60</v>
      </c>
      <c r="D495" s="527" t="s">
        <v>61</v>
      </c>
      <c r="E495" s="527" t="s">
        <v>67</v>
      </c>
      <c r="F495" s="528">
        <v>288.2</v>
      </c>
      <c r="G495" s="510" t="s">
        <v>4111</v>
      </c>
      <c r="H495" s="510" t="s">
        <v>60</v>
      </c>
      <c r="I495" s="527" t="s">
        <v>4112</v>
      </c>
      <c r="J495" s="529" t="s">
        <v>491</v>
      </c>
      <c r="K495" s="509">
        <v>44269</v>
      </c>
      <c r="L495" s="528">
        <v>45.6</v>
      </c>
    </row>
    <row r="496" spans="1:12" ht="22.5">
      <c r="A496" s="509">
        <v>44151</v>
      </c>
      <c r="B496" s="510" t="s">
        <v>4113</v>
      </c>
      <c r="C496" s="510" t="s">
        <v>60</v>
      </c>
      <c r="D496" s="527" t="s">
        <v>61</v>
      </c>
      <c r="E496" s="527" t="s">
        <v>67</v>
      </c>
      <c r="F496" s="528">
        <v>12.66</v>
      </c>
      <c r="G496" s="510" t="s">
        <v>4114</v>
      </c>
      <c r="H496" s="510" t="s">
        <v>4115</v>
      </c>
      <c r="I496" s="527" t="s">
        <v>4116</v>
      </c>
      <c r="J496" s="529" t="s">
        <v>491</v>
      </c>
      <c r="K496" s="509">
        <v>44151</v>
      </c>
      <c r="L496" s="528">
        <v>45.6</v>
      </c>
    </row>
    <row r="497" spans="1:12">
      <c r="A497" s="509">
        <v>44830</v>
      </c>
      <c r="B497" s="510" t="s">
        <v>1078</v>
      </c>
      <c r="C497" s="510" t="s">
        <v>1079</v>
      </c>
      <c r="D497" s="527" t="s">
        <v>61</v>
      </c>
      <c r="E497" s="527" t="s">
        <v>77</v>
      </c>
      <c r="F497" s="528">
        <v>58.86</v>
      </c>
      <c r="G497" s="510" t="s">
        <v>1080</v>
      </c>
      <c r="H497" s="510" t="s">
        <v>60</v>
      </c>
      <c r="I497" s="527" t="s">
        <v>1081</v>
      </c>
      <c r="J497" s="529" t="s">
        <v>491</v>
      </c>
      <c r="K497" s="509">
        <v>44830</v>
      </c>
      <c r="L497" s="528">
        <v>45.59</v>
      </c>
    </row>
    <row r="498" spans="1:12">
      <c r="A498" s="509">
        <v>44783</v>
      </c>
      <c r="B498" s="510" t="s">
        <v>4117</v>
      </c>
      <c r="C498" s="510" t="s">
        <v>60</v>
      </c>
      <c r="D498" s="527" t="s">
        <v>61</v>
      </c>
      <c r="E498" s="527" t="s">
        <v>67</v>
      </c>
      <c r="F498" s="528">
        <v>590.02</v>
      </c>
      <c r="G498" s="510" t="s">
        <v>4118</v>
      </c>
      <c r="H498" s="510" t="s">
        <v>4119</v>
      </c>
      <c r="I498" s="527" t="s">
        <v>4120</v>
      </c>
      <c r="J498" s="529" t="s">
        <v>491</v>
      </c>
      <c r="K498" s="509">
        <v>44783</v>
      </c>
      <c r="L498" s="528">
        <v>45.59</v>
      </c>
    </row>
    <row r="499" spans="1:12" ht="33.75">
      <c r="A499" s="509">
        <v>44544</v>
      </c>
      <c r="B499" s="510" t="s">
        <v>4121</v>
      </c>
      <c r="C499" s="510" t="s">
        <v>60</v>
      </c>
      <c r="D499" s="527" t="s">
        <v>61</v>
      </c>
      <c r="E499" s="527" t="s">
        <v>67</v>
      </c>
      <c r="F499" s="528">
        <v>7716.74</v>
      </c>
      <c r="G499" s="510" t="s">
        <v>4122</v>
      </c>
      <c r="H499" s="510" t="s">
        <v>4123</v>
      </c>
      <c r="I499" s="527" t="s">
        <v>4124</v>
      </c>
      <c r="J499" s="529" t="s">
        <v>491</v>
      </c>
      <c r="K499" s="509">
        <v>44544</v>
      </c>
      <c r="L499" s="528">
        <v>45.57</v>
      </c>
    </row>
    <row r="500" spans="1:12" ht="56.25">
      <c r="A500" s="509">
        <v>44876</v>
      </c>
      <c r="B500" s="510" t="s">
        <v>1082</v>
      </c>
      <c r="C500" s="510" t="s">
        <v>1083</v>
      </c>
      <c r="D500" s="527" t="s">
        <v>61</v>
      </c>
      <c r="E500" s="527" t="s">
        <v>67</v>
      </c>
      <c r="F500" s="528">
        <v>254.96</v>
      </c>
      <c r="G500" s="510" t="s">
        <v>1084</v>
      </c>
      <c r="H500" s="510" t="s">
        <v>1085</v>
      </c>
      <c r="I500" s="527" t="s">
        <v>1086</v>
      </c>
      <c r="J500" s="529" t="s">
        <v>491</v>
      </c>
      <c r="K500" s="509">
        <v>44876</v>
      </c>
      <c r="L500" s="528">
        <v>45.42</v>
      </c>
    </row>
    <row r="501" spans="1:12">
      <c r="A501" s="509">
        <v>44054</v>
      </c>
      <c r="B501" s="510" t="s">
        <v>4125</v>
      </c>
      <c r="C501" s="510" t="s">
        <v>60</v>
      </c>
      <c r="D501" s="527" t="s">
        <v>61</v>
      </c>
      <c r="E501" s="527" t="s">
        <v>67</v>
      </c>
      <c r="F501" s="528">
        <v>1357.52</v>
      </c>
      <c r="G501" s="510" t="s">
        <v>4126</v>
      </c>
      <c r="H501" s="510" t="s">
        <v>60</v>
      </c>
      <c r="I501" s="527" t="s">
        <v>4127</v>
      </c>
      <c r="J501" s="529" t="s">
        <v>491</v>
      </c>
      <c r="K501" s="509">
        <v>44054</v>
      </c>
      <c r="L501" s="528">
        <v>45.3</v>
      </c>
    </row>
    <row r="502" spans="1:12" ht="33.75">
      <c r="A502" s="509">
        <v>44579</v>
      </c>
      <c r="B502" s="510" t="s">
        <v>1087</v>
      </c>
      <c r="C502" s="510" t="s">
        <v>1088</v>
      </c>
      <c r="D502" s="527" t="s">
        <v>61</v>
      </c>
      <c r="E502" s="527" t="s">
        <v>77</v>
      </c>
      <c r="F502" s="528">
        <v>79590.14</v>
      </c>
      <c r="G502" s="510" t="s">
        <v>1089</v>
      </c>
      <c r="H502" s="510" t="s">
        <v>1090</v>
      </c>
      <c r="I502" s="527" t="s">
        <v>1091</v>
      </c>
      <c r="J502" s="529" t="s">
        <v>491</v>
      </c>
      <c r="K502" s="509">
        <v>44579</v>
      </c>
      <c r="L502" s="528">
        <v>45.28</v>
      </c>
    </row>
    <row r="503" spans="1:12">
      <c r="A503" s="509">
        <v>44550</v>
      </c>
      <c r="B503" s="510" t="s">
        <v>4128</v>
      </c>
      <c r="C503" s="510" t="s">
        <v>60</v>
      </c>
      <c r="D503" s="527" t="s">
        <v>61</v>
      </c>
      <c r="E503" s="527" t="s">
        <v>67</v>
      </c>
      <c r="F503" s="528">
        <v>64.760000000000005</v>
      </c>
      <c r="G503" s="510" t="s">
        <v>4129</v>
      </c>
      <c r="H503" s="510" t="s">
        <v>4130</v>
      </c>
      <c r="I503" s="527" t="s">
        <v>4131</v>
      </c>
      <c r="J503" s="529" t="s">
        <v>491</v>
      </c>
      <c r="K503" s="509">
        <v>44550</v>
      </c>
      <c r="L503" s="528">
        <v>45.25</v>
      </c>
    </row>
    <row r="504" spans="1:12">
      <c r="A504" s="509">
        <v>44747</v>
      </c>
      <c r="B504" s="510" t="s">
        <v>4132</v>
      </c>
      <c r="C504" s="510" t="s">
        <v>60</v>
      </c>
      <c r="D504" s="527" t="s">
        <v>61</v>
      </c>
      <c r="E504" s="527" t="s">
        <v>67</v>
      </c>
      <c r="F504" s="528">
        <v>66.53</v>
      </c>
      <c r="G504" s="510" t="s">
        <v>4133</v>
      </c>
      <c r="H504" s="510" t="s">
        <v>4134</v>
      </c>
      <c r="I504" s="527" t="s">
        <v>4135</v>
      </c>
      <c r="J504" s="529" t="s">
        <v>491</v>
      </c>
      <c r="K504" s="509">
        <v>44747</v>
      </c>
      <c r="L504" s="528">
        <v>45.22</v>
      </c>
    </row>
    <row r="505" spans="1:12">
      <c r="A505" s="509">
        <v>44553</v>
      </c>
      <c r="B505" s="510" t="s">
        <v>4136</v>
      </c>
      <c r="C505" s="510" t="s">
        <v>60</v>
      </c>
      <c r="D505" s="527" t="s">
        <v>61</v>
      </c>
      <c r="E505" s="527" t="s">
        <v>67</v>
      </c>
      <c r="F505" s="528">
        <v>11</v>
      </c>
      <c r="G505" s="510" t="s">
        <v>4137</v>
      </c>
      <c r="H505" s="510" t="s">
        <v>60</v>
      </c>
      <c r="I505" s="527" t="s">
        <v>4138</v>
      </c>
      <c r="J505" s="529" t="s">
        <v>491</v>
      </c>
      <c r="K505" s="509">
        <v>44553</v>
      </c>
      <c r="L505" s="528">
        <v>45.12</v>
      </c>
    </row>
    <row r="506" spans="1:12">
      <c r="A506" s="509">
        <v>44537</v>
      </c>
      <c r="B506" s="510" t="s">
        <v>1092</v>
      </c>
      <c r="C506" s="510" t="s">
        <v>1093</v>
      </c>
      <c r="D506" s="527" t="s">
        <v>61</v>
      </c>
      <c r="E506" s="527" t="s">
        <v>77</v>
      </c>
      <c r="F506" s="528">
        <v>112.84</v>
      </c>
      <c r="G506" s="510" t="s">
        <v>1094</v>
      </c>
      <c r="H506" s="510" t="s">
        <v>60</v>
      </c>
      <c r="I506" s="527" t="s">
        <v>1095</v>
      </c>
      <c r="J506" s="529" t="s">
        <v>491</v>
      </c>
      <c r="K506" s="509">
        <v>44537</v>
      </c>
      <c r="L506" s="528">
        <v>45.07</v>
      </c>
    </row>
    <row r="507" spans="1:12" ht="22.5">
      <c r="A507" s="509">
        <v>44123</v>
      </c>
      <c r="B507" s="510" t="s">
        <v>4139</v>
      </c>
      <c r="C507" s="510" t="s">
        <v>60</v>
      </c>
      <c r="D507" s="527" t="s">
        <v>61</v>
      </c>
      <c r="E507" s="527" t="s">
        <v>67</v>
      </c>
      <c r="F507" s="528">
        <v>571.63</v>
      </c>
      <c r="G507" s="510" t="s">
        <v>4140</v>
      </c>
      <c r="H507" s="510" t="s">
        <v>4141</v>
      </c>
      <c r="I507" s="527" t="s">
        <v>4142</v>
      </c>
      <c r="J507" s="529" t="s">
        <v>491</v>
      </c>
      <c r="K507" s="509">
        <v>44123</v>
      </c>
      <c r="L507" s="528">
        <v>45.03</v>
      </c>
    </row>
    <row r="508" spans="1:12">
      <c r="A508" s="509">
        <v>44363</v>
      </c>
      <c r="B508" s="510" t="s">
        <v>4143</v>
      </c>
      <c r="C508" s="510" t="s">
        <v>60</v>
      </c>
      <c r="D508" s="527" t="s">
        <v>61</v>
      </c>
      <c r="E508" s="527" t="s">
        <v>67</v>
      </c>
      <c r="F508" s="528">
        <v>1663.25</v>
      </c>
      <c r="G508" s="510" t="s">
        <v>1890</v>
      </c>
      <c r="H508" s="510" t="s">
        <v>4144</v>
      </c>
      <c r="I508" s="527" t="s">
        <v>4145</v>
      </c>
      <c r="J508" s="529" t="s">
        <v>491</v>
      </c>
      <c r="K508" s="509">
        <v>44363</v>
      </c>
      <c r="L508" s="528">
        <v>44.97</v>
      </c>
    </row>
    <row r="509" spans="1:12">
      <c r="A509" s="509">
        <v>44162</v>
      </c>
      <c r="B509" s="510" t="s">
        <v>4146</v>
      </c>
      <c r="C509" s="510" t="s">
        <v>60</v>
      </c>
      <c r="D509" s="527" t="s">
        <v>61</v>
      </c>
      <c r="E509" s="527" t="s">
        <v>67</v>
      </c>
      <c r="F509" s="528">
        <v>2388.83</v>
      </c>
      <c r="G509" s="510" t="s">
        <v>4147</v>
      </c>
      <c r="H509" s="510" t="s">
        <v>4148</v>
      </c>
      <c r="I509" s="527" t="s">
        <v>4149</v>
      </c>
      <c r="J509" s="529" t="s">
        <v>491</v>
      </c>
      <c r="K509" s="509">
        <v>44162</v>
      </c>
      <c r="L509" s="528">
        <v>44.93</v>
      </c>
    </row>
    <row r="510" spans="1:12">
      <c r="A510" s="509">
        <v>44145</v>
      </c>
      <c r="B510" s="510" t="s">
        <v>4150</v>
      </c>
      <c r="C510" s="510" t="s">
        <v>60</v>
      </c>
      <c r="D510" s="527" t="s">
        <v>61</v>
      </c>
      <c r="E510" s="527" t="s">
        <v>67</v>
      </c>
      <c r="F510" s="528">
        <v>87.21</v>
      </c>
      <c r="G510" s="510" t="s">
        <v>3612</v>
      </c>
      <c r="H510" s="510" t="s">
        <v>60</v>
      </c>
      <c r="I510" s="527" t="s">
        <v>4151</v>
      </c>
      <c r="J510" s="529" t="s">
        <v>491</v>
      </c>
      <c r="K510" s="509">
        <v>44145</v>
      </c>
      <c r="L510" s="528">
        <v>44.93</v>
      </c>
    </row>
    <row r="511" spans="1:12">
      <c r="A511" s="509">
        <v>44177</v>
      </c>
      <c r="B511" s="510" t="s">
        <v>2938</v>
      </c>
      <c r="C511" s="510" t="s">
        <v>60</v>
      </c>
      <c r="D511" s="527" t="s">
        <v>61</v>
      </c>
      <c r="E511" s="527" t="s">
        <v>67</v>
      </c>
      <c r="F511" s="528">
        <v>41067.83</v>
      </c>
      <c r="G511" s="510" t="s">
        <v>4152</v>
      </c>
      <c r="H511" s="510" t="s">
        <v>1198</v>
      </c>
      <c r="I511" s="527" t="s">
        <v>4153</v>
      </c>
      <c r="J511" s="529" t="s">
        <v>491</v>
      </c>
      <c r="K511" s="509">
        <v>44177</v>
      </c>
      <c r="L511" s="528">
        <v>44.89</v>
      </c>
    </row>
    <row r="512" spans="1:12">
      <c r="A512" s="509">
        <v>44802</v>
      </c>
      <c r="B512" s="510" t="s">
        <v>4154</v>
      </c>
      <c r="C512" s="510" t="s">
        <v>60</v>
      </c>
      <c r="D512" s="527" t="s">
        <v>61</v>
      </c>
      <c r="E512" s="527" t="s">
        <v>67</v>
      </c>
      <c r="F512" s="528">
        <v>9.5299999999999994</v>
      </c>
      <c r="G512" s="510" t="s">
        <v>4155</v>
      </c>
      <c r="H512" s="510" t="s">
        <v>60</v>
      </c>
      <c r="I512" s="527" t="s">
        <v>4156</v>
      </c>
      <c r="J512" s="529" t="s">
        <v>491</v>
      </c>
      <c r="K512" s="509">
        <v>44802</v>
      </c>
      <c r="L512" s="528">
        <v>44.74</v>
      </c>
    </row>
    <row r="513" spans="1:12">
      <c r="A513" s="509">
        <v>44270</v>
      </c>
      <c r="B513" s="510" t="s">
        <v>4157</v>
      </c>
      <c r="C513" s="510" t="s">
        <v>60</v>
      </c>
      <c r="D513" s="527" t="s">
        <v>61</v>
      </c>
      <c r="E513" s="527" t="s">
        <v>77</v>
      </c>
      <c r="F513" s="528">
        <v>4.5199999999999996</v>
      </c>
      <c r="G513" s="510" t="s">
        <v>4158</v>
      </c>
      <c r="H513" s="510" t="s">
        <v>60</v>
      </c>
      <c r="I513" s="527" t="s">
        <v>4159</v>
      </c>
      <c r="J513" s="529" t="s">
        <v>491</v>
      </c>
      <c r="K513" s="509">
        <v>44270</v>
      </c>
      <c r="L513" s="528">
        <v>44.65</v>
      </c>
    </row>
    <row r="514" spans="1:12" ht="22.5">
      <c r="A514" s="509">
        <v>44071</v>
      </c>
      <c r="B514" s="510" t="s">
        <v>4160</v>
      </c>
      <c r="C514" s="510" t="s">
        <v>60</v>
      </c>
      <c r="D514" s="527" t="s">
        <v>61</v>
      </c>
      <c r="E514" s="527" t="s">
        <v>67</v>
      </c>
      <c r="F514" s="528">
        <v>31.36</v>
      </c>
      <c r="G514" s="510" t="s">
        <v>4161</v>
      </c>
      <c r="H514" s="510" t="s">
        <v>4162</v>
      </c>
      <c r="I514" s="527" t="s">
        <v>4163</v>
      </c>
      <c r="J514" s="529" t="s">
        <v>491</v>
      </c>
      <c r="K514" s="509">
        <v>44071</v>
      </c>
      <c r="L514" s="528">
        <v>44.64</v>
      </c>
    </row>
    <row r="515" spans="1:12">
      <c r="A515" s="509">
        <v>44404</v>
      </c>
      <c r="B515" s="510" t="s">
        <v>1096</v>
      </c>
      <c r="C515" s="510" t="s">
        <v>1097</v>
      </c>
      <c r="D515" s="527" t="s">
        <v>61</v>
      </c>
      <c r="E515" s="527" t="s">
        <v>77</v>
      </c>
      <c r="F515" s="528">
        <v>2.7</v>
      </c>
      <c r="G515" s="510" t="s">
        <v>1098</v>
      </c>
      <c r="H515" s="510" t="s">
        <v>60</v>
      </c>
      <c r="I515" s="527" t="s">
        <v>1099</v>
      </c>
      <c r="J515" s="529" t="s">
        <v>491</v>
      </c>
      <c r="K515" s="509">
        <v>44404</v>
      </c>
      <c r="L515" s="528">
        <v>44.61</v>
      </c>
    </row>
    <row r="516" spans="1:12">
      <c r="A516" s="509">
        <v>44232</v>
      </c>
      <c r="B516" s="510" t="s">
        <v>4164</v>
      </c>
      <c r="C516" s="510" t="s">
        <v>60</v>
      </c>
      <c r="D516" s="527" t="s">
        <v>61</v>
      </c>
      <c r="E516" s="527" t="s">
        <v>67</v>
      </c>
      <c r="F516" s="528">
        <v>121.77</v>
      </c>
      <c r="G516" s="510" t="s">
        <v>4165</v>
      </c>
      <c r="H516" s="510" t="s">
        <v>60</v>
      </c>
      <c r="I516" s="527" t="s">
        <v>4166</v>
      </c>
      <c r="J516" s="529" t="s">
        <v>491</v>
      </c>
      <c r="K516" s="509">
        <v>44232</v>
      </c>
      <c r="L516" s="528">
        <v>44.58</v>
      </c>
    </row>
    <row r="517" spans="1:12">
      <c r="A517" s="509">
        <v>44127</v>
      </c>
      <c r="B517" s="510" t="s">
        <v>4167</v>
      </c>
      <c r="C517" s="510" t="s">
        <v>60</v>
      </c>
      <c r="D517" s="527" t="s">
        <v>61</v>
      </c>
      <c r="E517" s="527" t="s">
        <v>67</v>
      </c>
      <c r="F517" s="528">
        <v>877.44</v>
      </c>
      <c r="G517" s="510" t="s">
        <v>4168</v>
      </c>
      <c r="H517" s="510" t="s">
        <v>4169</v>
      </c>
      <c r="I517" s="527" t="s">
        <v>4170</v>
      </c>
      <c r="J517" s="529" t="s">
        <v>491</v>
      </c>
      <c r="K517" s="509">
        <v>44127</v>
      </c>
      <c r="L517" s="528">
        <v>44.58</v>
      </c>
    </row>
    <row r="518" spans="1:12">
      <c r="A518" s="509">
        <v>44175</v>
      </c>
      <c r="B518" s="510" t="s">
        <v>1100</v>
      </c>
      <c r="C518" s="510" t="s">
        <v>1101</v>
      </c>
      <c r="D518" s="527" t="s">
        <v>61</v>
      </c>
      <c r="E518" s="527" t="s">
        <v>77</v>
      </c>
      <c r="F518" s="528">
        <v>21.52</v>
      </c>
      <c r="G518" s="510" t="s">
        <v>1102</v>
      </c>
      <c r="H518" s="510" t="s">
        <v>60</v>
      </c>
      <c r="I518" s="527" t="s">
        <v>1103</v>
      </c>
      <c r="J518" s="529" t="s">
        <v>491</v>
      </c>
      <c r="K518" s="509">
        <v>44175</v>
      </c>
      <c r="L518" s="528">
        <v>44.51</v>
      </c>
    </row>
    <row r="519" spans="1:12">
      <c r="A519" s="509">
        <v>44053</v>
      </c>
      <c r="B519" s="510" t="s">
        <v>4171</v>
      </c>
      <c r="C519" s="510" t="s">
        <v>60</v>
      </c>
      <c r="D519" s="527" t="s">
        <v>61</v>
      </c>
      <c r="E519" s="527" t="s">
        <v>67</v>
      </c>
      <c r="F519" s="528">
        <v>505.02</v>
      </c>
      <c r="G519" s="510" t="s">
        <v>4172</v>
      </c>
      <c r="H519" s="510" t="s">
        <v>60</v>
      </c>
      <c r="I519" s="527" t="s">
        <v>4173</v>
      </c>
      <c r="J519" s="529" t="s">
        <v>491</v>
      </c>
      <c r="K519" s="509">
        <v>44053</v>
      </c>
      <c r="L519" s="528">
        <v>44.4</v>
      </c>
    </row>
    <row r="520" spans="1:12" ht="45">
      <c r="A520" s="509">
        <v>44235</v>
      </c>
      <c r="B520" s="510" t="s">
        <v>4174</v>
      </c>
      <c r="C520" s="510" t="s">
        <v>60</v>
      </c>
      <c r="D520" s="527" t="s">
        <v>61</v>
      </c>
      <c r="E520" s="527" t="s">
        <v>67</v>
      </c>
      <c r="F520" s="528">
        <v>845.52</v>
      </c>
      <c r="G520" s="510" t="s">
        <v>4175</v>
      </c>
      <c r="H520" s="510" t="s">
        <v>4176</v>
      </c>
      <c r="I520" s="527" t="s">
        <v>4177</v>
      </c>
      <c r="J520" s="529" t="s">
        <v>491</v>
      </c>
      <c r="K520" s="509">
        <v>44235</v>
      </c>
      <c r="L520" s="528">
        <v>44.38</v>
      </c>
    </row>
    <row r="521" spans="1:12" ht="22.5">
      <c r="A521" s="509">
        <v>43956</v>
      </c>
      <c r="B521" s="510" t="s">
        <v>4178</v>
      </c>
      <c r="C521" s="510" t="s">
        <v>60</v>
      </c>
      <c r="D521" s="527" t="s">
        <v>61</v>
      </c>
      <c r="E521" s="527" t="s">
        <v>67</v>
      </c>
      <c r="F521" s="528">
        <v>99.15</v>
      </c>
      <c r="G521" s="510" t="s">
        <v>4179</v>
      </c>
      <c r="H521" s="510" t="s">
        <v>4180</v>
      </c>
      <c r="I521" s="527" t="s">
        <v>4181</v>
      </c>
      <c r="J521" s="529" t="s">
        <v>491</v>
      </c>
      <c r="K521" s="509">
        <v>43956</v>
      </c>
      <c r="L521" s="528">
        <v>44.38</v>
      </c>
    </row>
    <row r="522" spans="1:12" ht="22.5">
      <c r="A522" s="509">
        <v>44495</v>
      </c>
      <c r="B522" s="510" t="s">
        <v>4182</v>
      </c>
      <c r="C522" s="510" t="s">
        <v>4183</v>
      </c>
      <c r="D522" s="527" t="s">
        <v>61</v>
      </c>
      <c r="E522" s="527" t="s">
        <v>67</v>
      </c>
      <c r="F522" s="528">
        <v>1807.77</v>
      </c>
      <c r="G522" s="510" t="s">
        <v>4184</v>
      </c>
      <c r="H522" s="510" t="s">
        <v>4185</v>
      </c>
      <c r="I522" s="527" t="s">
        <v>4186</v>
      </c>
      <c r="J522" s="529" t="s">
        <v>491</v>
      </c>
      <c r="K522" s="509">
        <v>44495</v>
      </c>
      <c r="L522" s="528">
        <v>44.28</v>
      </c>
    </row>
    <row r="523" spans="1:12">
      <c r="A523" s="509">
        <v>44368</v>
      </c>
      <c r="B523" s="510" t="s">
        <v>4187</v>
      </c>
      <c r="C523" s="510" t="s">
        <v>60</v>
      </c>
      <c r="D523" s="527" t="s">
        <v>61</v>
      </c>
      <c r="E523" s="527" t="s">
        <v>67</v>
      </c>
      <c r="F523" s="528">
        <v>184.7</v>
      </c>
      <c r="G523" s="510" t="s">
        <v>3566</v>
      </c>
      <c r="H523" s="510" t="s">
        <v>4188</v>
      </c>
      <c r="I523" s="527" t="s">
        <v>4189</v>
      </c>
      <c r="J523" s="529" t="s">
        <v>491</v>
      </c>
      <c r="K523" s="509">
        <v>44368</v>
      </c>
      <c r="L523" s="528">
        <v>44.25</v>
      </c>
    </row>
    <row r="524" spans="1:12">
      <c r="A524" s="509">
        <v>44682</v>
      </c>
      <c r="B524" s="510" t="s">
        <v>4190</v>
      </c>
      <c r="C524" s="510" t="s">
        <v>60</v>
      </c>
      <c r="D524" s="527" t="s">
        <v>61</v>
      </c>
      <c r="E524" s="527" t="s">
        <v>67</v>
      </c>
      <c r="F524" s="528">
        <v>694.5</v>
      </c>
      <c r="G524" s="510" t="s">
        <v>4191</v>
      </c>
      <c r="H524" s="510" t="s">
        <v>4192</v>
      </c>
      <c r="I524" s="527" t="s">
        <v>4193</v>
      </c>
      <c r="J524" s="529" t="s">
        <v>491</v>
      </c>
      <c r="K524" s="509">
        <v>44682</v>
      </c>
      <c r="L524" s="528">
        <v>44.14</v>
      </c>
    </row>
    <row r="525" spans="1:12">
      <c r="A525" s="509">
        <v>44690</v>
      </c>
      <c r="B525" s="510" t="s">
        <v>4194</v>
      </c>
      <c r="C525" s="510" t="s">
        <v>60</v>
      </c>
      <c r="D525" s="527" t="s">
        <v>61</v>
      </c>
      <c r="E525" s="527" t="s">
        <v>67</v>
      </c>
      <c r="F525" s="528">
        <v>1368.97</v>
      </c>
      <c r="G525" s="510" t="s">
        <v>4195</v>
      </c>
      <c r="H525" s="510" t="s">
        <v>60</v>
      </c>
      <c r="I525" s="527" t="s">
        <v>4196</v>
      </c>
      <c r="J525" s="529" t="s">
        <v>491</v>
      </c>
      <c r="K525" s="509">
        <v>44690</v>
      </c>
      <c r="L525" s="528">
        <v>44.03</v>
      </c>
    </row>
    <row r="526" spans="1:12">
      <c r="A526" s="509">
        <v>44494</v>
      </c>
      <c r="B526" s="510" t="s">
        <v>4197</v>
      </c>
      <c r="C526" s="510" t="s">
        <v>60</v>
      </c>
      <c r="D526" s="527" t="s">
        <v>61</v>
      </c>
      <c r="E526" s="527" t="s">
        <v>67</v>
      </c>
      <c r="F526" s="528">
        <v>153.86000000000001</v>
      </c>
      <c r="G526" s="510" t="s">
        <v>4198</v>
      </c>
      <c r="H526" s="510" t="s">
        <v>60</v>
      </c>
      <c r="I526" s="527" t="s">
        <v>4199</v>
      </c>
      <c r="J526" s="529" t="s">
        <v>491</v>
      </c>
      <c r="K526" s="509">
        <v>44494</v>
      </c>
      <c r="L526" s="528">
        <v>43.98</v>
      </c>
    </row>
    <row r="527" spans="1:12">
      <c r="A527" s="509">
        <v>44657</v>
      </c>
      <c r="B527" s="510" t="s">
        <v>4200</v>
      </c>
      <c r="C527" s="510" t="s">
        <v>60</v>
      </c>
      <c r="D527" s="527" t="s">
        <v>61</v>
      </c>
      <c r="E527" s="527" t="s">
        <v>67</v>
      </c>
      <c r="F527" s="528">
        <v>571.13</v>
      </c>
      <c r="G527" s="510" t="s">
        <v>4201</v>
      </c>
      <c r="H527" s="510" t="s">
        <v>60</v>
      </c>
      <c r="I527" s="527" t="s">
        <v>4202</v>
      </c>
      <c r="J527" s="529" t="s">
        <v>491</v>
      </c>
      <c r="K527" s="509">
        <v>44657</v>
      </c>
      <c r="L527" s="528">
        <v>43.96</v>
      </c>
    </row>
    <row r="528" spans="1:12" ht="22.5">
      <c r="A528" s="509">
        <v>44704</v>
      </c>
      <c r="B528" s="510" t="s">
        <v>4203</v>
      </c>
      <c r="C528" s="510" t="s">
        <v>4204</v>
      </c>
      <c r="D528" s="527" t="s">
        <v>61</v>
      </c>
      <c r="E528" s="527" t="s">
        <v>67</v>
      </c>
      <c r="F528" s="528">
        <v>2752.69</v>
      </c>
      <c r="G528" s="510" t="s">
        <v>4205</v>
      </c>
      <c r="H528" s="510" t="s">
        <v>4206</v>
      </c>
      <c r="I528" s="527" t="s">
        <v>4207</v>
      </c>
      <c r="J528" s="529" t="s">
        <v>491</v>
      </c>
      <c r="K528" s="509">
        <v>44704</v>
      </c>
      <c r="L528" s="528">
        <v>43.95</v>
      </c>
    </row>
    <row r="529" spans="1:12">
      <c r="A529" s="509">
        <v>43868</v>
      </c>
      <c r="B529" s="510" t="s">
        <v>1104</v>
      </c>
      <c r="C529" s="510" t="s">
        <v>1105</v>
      </c>
      <c r="D529" s="527" t="s">
        <v>61</v>
      </c>
      <c r="E529" s="527" t="s">
        <v>67</v>
      </c>
      <c r="F529" s="528">
        <v>116.73</v>
      </c>
      <c r="G529" s="510" t="s">
        <v>1106</v>
      </c>
      <c r="H529" s="510" t="s">
        <v>1107</v>
      </c>
      <c r="I529" s="527" t="s">
        <v>1108</v>
      </c>
      <c r="J529" s="529" t="s">
        <v>491</v>
      </c>
      <c r="K529" s="509">
        <v>43868</v>
      </c>
      <c r="L529" s="528">
        <v>43.94</v>
      </c>
    </row>
    <row r="530" spans="1:12" ht="67.5">
      <c r="A530" s="509">
        <v>44823</v>
      </c>
      <c r="B530" s="510" t="s">
        <v>1109</v>
      </c>
      <c r="C530" s="510" t="s">
        <v>1110</v>
      </c>
      <c r="D530" s="527" t="s">
        <v>61</v>
      </c>
      <c r="E530" s="527" t="s">
        <v>77</v>
      </c>
      <c r="F530" s="528">
        <v>4589.78</v>
      </c>
      <c r="G530" s="510" t="s">
        <v>1111</v>
      </c>
      <c r="H530" s="510" t="s">
        <v>1112</v>
      </c>
      <c r="I530" s="527" t="s">
        <v>1113</v>
      </c>
      <c r="J530" s="529" t="s">
        <v>491</v>
      </c>
      <c r="K530" s="509">
        <v>44823</v>
      </c>
      <c r="L530" s="528">
        <v>43.93</v>
      </c>
    </row>
    <row r="531" spans="1:12">
      <c r="A531" s="509">
        <v>44130</v>
      </c>
      <c r="B531" s="510" t="s">
        <v>4208</v>
      </c>
      <c r="C531" s="510" t="s">
        <v>60</v>
      </c>
      <c r="D531" s="527" t="s">
        <v>61</v>
      </c>
      <c r="E531" s="527" t="s">
        <v>67</v>
      </c>
      <c r="F531" s="528">
        <v>113.13</v>
      </c>
      <c r="G531" s="510" t="s">
        <v>4209</v>
      </c>
      <c r="H531" s="510" t="s">
        <v>4210</v>
      </c>
      <c r="I531" s="527" t="s">
        <v>4211</v>
      </c>
      <c r="J531" s="529" t="s">
        <v>491</v>
      </c>
      <c r="K531" s="509">
        <v>44130</v>
      </c>
      <c r="L531" s="528">
        <v>43.87</v>
      </c>
    </row>
    <row r="532" spans="1:12" ht="22.5">
      <c r="A532" s="509">
        <v>44515</v>
      </c>
      <c r="B532" s="510" t="s">
        <v>4212</v>
      </c>
      <c r="C532" s="510" t="s">
        <v>60</v>
      </c>
      <c r="D532" s="527" t="s">
        <v>61</v>
      </c>
      <c r="E532" s="527" t="s">
        <v>67</v>
      </c>
      <c r="F532" s="528">
        <v>51.25</v>
      </c>
      <c r="G532" s="510" t="s">
        <v>4213</v>
      </c>
      <c r="H532" s="510" t="s">
        <v>4214</v>
      </c>
      <c r="I532" s="527" t="s">
        <v>4215</v>
      </c>
      <c r="J532" s="529" t="s">
        <v>491</v>
      </c>
      <c r="K532" s="509">
        <v>44515</v>
      </c>
      <c r="L532" s="528">
        <v>43.83</v>
      </c>
    </row>
    <row r="533" spans="1:12" ht="56.25">
      <c r="A533" s="509">
        <v>44158</v>
      </c>
      <c r="B533" s="510" t="s">
        <v>4216</v>
      </c>
      <c r="C533" s="510" t="s">
        <v>60</v>
      </c>
      <c r="D533" s="527" t="s">
        <v>61</v>
      </c>
      <c r="E533" s="527" t="s">
        <v>67</v>
      </c>
      <c r="F533" s="528">
        <v>1029.81</v>
      </c>
      <c r="G533" s="510" t="s">
        <v>4217</v>
      </c>
      <c r="H533" s="510" t="s">
        <v>4218</v>
      </c>
      <c r="I533" s="527" t="s">
        <v>4219</v>
      </c>
      <c r="J533" s="529" t="s">
        <v>491</v>
      </c>
      <c r="K533" s="509">
        <v>44158</v>
      </c>
      <c r="L533" s="528">
        <v>43.76</v>
      </c>
    </row>
    <row r="534" spans="1:12" ht="45">
      <c r="A534" s="509">
        <v>44013</v>
      </c>
      <c r="B534" s="510" t="s">
        <v>4220</v>
      </c>
      <c r="C534" s="510" t="s">
        <v>60</v>
      </c>
      <c r="D534" s="527" t="s">
        <v>61</v>
      </c>
      <c r="E534" s="527" t="s">
        <v>67</v>
      </c>
      <c r="F534" s="528">
        <v>234.04</v>
      </c>
      <c r="G534" s="510" t="s">
        <v>4221</v>
      </c>
      <c r="H534" s="510" t="s">
        <v>4222</v>
      </c>
      <c r="I534" s="527" t="s">
        <v>4223</v>
      </c>
      <c r="J534" s="529" t="s">
        <v>491</v>
      </c>
      <c r="K534" s="509">
        <v>44013</v>
      </c>
      <c r="L534" s="528">
        <v>43.75</v>
      </c>
    </row>
    <row r="535" spans="1:12">
      <c r="A535" s="509">
        <v>44216</v>
      </c>
      <c r="B535" s="510" t="s">
        <v>4224</v>
      </c>
      <c r="C535" s="510" t="s">
        <v>60</v>
      </c>
      <c r="D535" s="527" t="s">
        <v>61</v>
      </c>
      <c r="E535" s="527" t="s">
        <v>67</v>
      </c>
      <c r="F535" s="528">
        <v>82.12</v>
      </c>
      <c r="G535" s="510" t="s">
        <v>4225</v>
      </c>
      <c r="H535" s="510" t="s">
        <v>60</v>
      </c>
      <c r="I535" s="527" t="s">
        <v>4226</v>
      </c>
      <c r="J535" s="529" t="s">
        <v>491</v>
      </c>
      <c r="K535" s="509">
        <v>44216</v>
      </c>
      <c r="L535" s="528">
        <v>43.72</v>
      </c>
    </row>
    <row r="536" spans="1:12" ht="45">
      <c r="A536" s="509">
        <v>44742</v>
      </c>
      <c r="B536" s="510" t="s">
        <v>1114</v>
      </c>
      <c r="C536" s="510" t="s">
        <v>1115</v>
      </c>
      <c r="D536" s="527" t="s">
        <v>61</v>
      </c>
      <c r="E536" s="527" t="s">
        <v>77</v>
      </c>
      <c r="F536" s="528">
        <v>271.98</v>
      </c>
      <c r="G536" s="510" t="s">
        <v>1116</v>
      </c>
      <c r="H536" s="510" t="s">
        <v>1117</v>
      </c>
      <c r="I536" s="527" t="s">
        <v>1118</v>
      </c>
      <c r="J536" s="529" t="s">
        <v>491</v>
      </c>
      <c r="K536" s="509">
        <v>44742</v>
      </c>
      <c r="L536" s="528">
        <v>43.59</v>
      </c>
    </row>
    <row r="537" spans="1:12">
      <c r="A537" s="509">
        <v>44617</v>
      </c>
      <c r="B537" s="510" t="s">
        <v>4227</v>
      </c>
      <c r="C537" s="510" t="s">
        <v>60</v>
      </c>
      <c r="D537" s="527" t="s">
        <v>61</v>
      </c>
      <c r="E537" s="527" t="s">
        <v>77</v>
      </c>
      <c r="F537" s="528">
        <v>67.569999999999993</v>
      </c>
      <c r="G537" s="510" t="s">
        <v>4228</v>
      </c>
      <c r="H537" s="510" t="s">
        <v>4229</v>
      </c>
      <c r="I537" s="527" t="s">
        <v>4230</v>
      </c>
      <c r="J537" s="529" t="s">
        <v>491</v>
      </c>
      <c r="K537" s="509">
        <v>44617</v>
      </c>
      <c r="L537" s="528">
        <v>43.54</v>
      </c>
    </row>
    <row r="538" spans="1:12">
      <c r="A538" s="509">
        <v>44312</v>
      </c>
      <c r="B538" s="510" t="s">
        <v>4231</v>
      </c>
      <c r="C538" s="510" t="s">
        <v>60</v>
      </c>
      <c r="D538" s="527" t="s">
        <v>61</v>
      </c>
      <c r="E538" s="527" t="s">
        <v>67</v>
      </c>
      <c r="F538" s="528">
        <v>932.65</v>
      </c>
      <c r="G538" s="510" t="s">
        <v>4232</v>
      </c>
      <c r="H538" s="510" t="s">
        <v>60</v>
      </c>
      <c r="I538" s="527" t="s">
        <v>4233</v>
      </c>
      <c r="J538" s="529" t="s">
        <v>491</v>
      </c>
      <c r="K538" s="509">
        <v>44312</v>
      </c>
      <c r="L538" s="528">
        <v>43.49</v>
      </c>
    </row>
    <row r="539" spans="1:12">
      <c r="A539" s="509">
        <v>44621</v>
      </c>
      <c r="B539" s="510" t="s">
        <v>4234</v>
      </c>
      <c r="C539" s="510" t="s">
        <v>60</v>
      </c>
      <c r="D539" s="527" t="s">
        <v>61</v>
      </c>
      <c r="E539" s="527" t="s">
        <v>67</v>
      </c>
      <c r="F539" s="528">
        <v>231.98</v>
      </c>
      <c r="G539" s="510" t="s">
        <v>4235</v>
      </c>
      <c r="H539" s="510" t="s">
        <v>4236</v>
      </c>
      <c r="I539" s="527" t="s">
        <v>4237</v>
      </c>
      <c r="J539" s="529" t="s">
        <v>491</v>
      </c>
      <c r="K539" s="509">
        <v>44621</v>
      </c>
      <c r="L539" s="528">
        <v>43.47</v>
      </c>
    </row>
    <row r="540" spans="1:12">
      <c r="A540" s="509">
        <v>44406</v>
      </c>
      <c r="B540" s="510" t="s">
        <v>4238</v>
      </c>
      <c r="C540" s="510" t="s">
        <v>60</v>
      </c>
      <c r="D540" s="527" t="s">
        <v>61</v>
      </c>
      <c r="E540" s="527" t="s">
        <v>67</v>
      </c>
      <c r="F540" s="528">
        <v>393.87</v>
      </c>
      <c r="G540" s="510" t="s">
        <v>350</v>
      </c>
      <c r="H540" s="510" t="s">
        <v>60</v>
      </c>
      <c r="I540" s="527" t="s">
        <v>4239</v>
      </c>
      <c r="J540" s="529" t="s">
        <v>491</v>
      </c>
      <c r="K540" s="509">
        <v>44406</v>
      </c>
      <c r="L540" s="528">
        <v>43.45</v>
      </c>
    </row>
    <row r="541" spans="1:12" ht="45">
      <c r="A541" s="509">
        <v>44575</v>
      </c>
      <c r="B541" s="510" t="s">
        <v>1119</v>
      </c>
      <c r="C541" s="510" t="s">
        <v>1120</v>
      </c>
      <c r="D541" s="527" t="s">
        <v>61</v>
      </c>
      <c r="E541" s="527" t="s">
        <v>67</v>
      </c>
      <c r="F541" s="528">
        <v>34.049999999999997</v>
      </c>
      <c r="G541" s="510" t="s">
        <v>1121</v>
      </c>
      <c r="H541" s="510" t="s">
        <v>1122</v>
      </c>
      <c r="I541" s="527" t="s">
        <v>1123</v>
      </c>
      <c r="J541" s="529" t="s">
        <v>491</v>
      </c>
      <c r="K541" s="509">
        <v>44575</v>
      </c>
      <c r="L541" s="528">
        <v>43.39</v>
      </c>
    </row>
    <row r="542" spans="1:12">
      <c r="A542" s="509">
        <v>44396</v>
      </c>
      <c r="B542" s="510" t="s">
        <v>4240</v>
      </c>
      <c r="C542" s="510" t="s">
        <v>60</v>
      </c>
      <c r="D542" s="527" t="s">
        <v>61</v>
      </c>
      <c r="E542" s="527" t="s">
        <v>67</v>
      </c>
      <c r="F542" s="528">
        <v>1121.33</v>
      </c>
      <c r="G542" s="510" t="s">
        <v>4241</v>
      </c>
      <c r="H542" s="510" t="s">
        <v>4242</v>
      </c>
      <c r="I542" s="527" t="s">
        <v>4243</v>
      </c>
      <c r="J542" s="529" t="s">
        <v>491</v>
      </c>
      <c r="K542" s="509">
        <v>44396</v>
      </c>
      <c r="L542" s="528">
        <v>43.3</v>
      </c>
    </row>
    <row r="543" spans="1:12" ht="33.75">
      <c r="A543" s="509">
        <v>44355</v>
      </c>
      <c r="B543" s="510" t="s">
        <v>4244</v>
      </c>
      <c r="C543" s="510" t="s">
        <v>60</v>
      </c>
      <c r="D543" s="527" t="s">
        <v>61</v>
      </c>
      <c r="E543" s="527" t="s">
        <v>67</v>
      </c>
      <c r="F543" s="528">
        <v>67.459999999999994</v>
      </c>
      <c r="G543" s="510" t="s">
        <v>4245</v>
      </c>
      <c r="H543" s="510" t="s">
        <v>4246</v>
      </c>
      <c r="I543" s="527" t="s">
        <v>4247</v>
      </c>
      <c r="J543" s="529" t="s">
        <v>491</v>
      </c>
      <c r="K543" s="509">
        <v>44355</v>
      </c>
      <c r="L543" s="528">
        <v>43.22</v>
      </c>
    </row>
    <row r="544" spans="1:12" ht="33.75">
      <c r="A544" s="509">
        <v>44088</v>
      </c>
      <c r="B544" s="510" t="s">
        <v>4248</v>
      </c>
      <c r="C544" s="510" t="s">
        <v>60</v>
      </c>
      <c r="D544" s="527" t="s">
        <v>61</v>
      </c>
      <c r="E544" s="527" t="s">
        <v>67</v>
      </c>
      <c r="F544" s="528">
        <v>394.62</v>
      </c>
      <c r="G544" s="510" t="s">
        <v>4249</v>
      </c>
      <c r="H544" s="510" t="s">
        <v>4250</v>
      </c>
      <c r="I544" s="527" t="s">
        <v>4251</v>
      </c>
      <c r="J544" s="529" t="s">
        <v>491</v>
      </c>
      <c r="K544" s="509">
        <v>44088</v>
      </c>
      <c r="L544" s="528">
        <v>43.22</v>
      </c>
    </row>
    <row r="545" spans="1:12" ht="22.5">
      <c r="A545" s="509">
        <v>43871</v>
      </c>
      <c r="B545" s="510" t="s">
        <v>4252</v>
      </c>
      <c r="C545" s="510" t="s">
        <v>60</v>
      </c>
      <c r="D545" s="527" t="s">
        <v>61</v>
      </c>
      <c r="E545" s="527" t="s">
        <v>67</v>
      </c>
      <c r="F545" s="528">
        <v>1207.81</v>
      </c>
      <c r="G545" s="510" t="s">
        <v>4253</v>
      </c>
      <c r="H545" s="510" t="s">
        <v>4254</v>
      </c>
      <c r="I545" s="527" t="s">
        <v>4255</v>
      </c>
      <c r="J545" s="529" t="s">
        <v>491</v>
      </c>
      <c r="K545" s="509">
        <v>43871</v>
      </c>
      <c r="L545" s="528">
        <v>43.18</v>
      </c>
    </row>
    <row r="546" spans="1:12">
      <c r="A546" s="509">
        <v>43913</v>
      </c>
      <c r="B546" s="510" t="s">
        <v>4256</v>
      </c>
      <c r="C546" s="510" t="s">
        <v>60</v>
      </c>
      <c r="D546" s="527" t="s">
        <v>61</v>
      </c>
      <c r="E546" s="527" t="s">
        <v>67</v>
      </c>
      <c r="F546" s="528">
        <v>38.39</v>
      </c>
      <c r="G546" s="510" t="s">
        <v>4257</v>
      </c>
      <c r="H546" s="510" t="s">
        <v>4258</v>
      </c>
      <c r="I546" s="527" t="s">
        <v>4259</v>
      </c>
      <c r="J546" s="529" t="s">
        <v>491</v>
      </c>
      <c r="K546" s="509">
        <v>43913</v>
      </c>
      <c r="L546" s="528">
        <v>43.16</v>
      </c>
    </row>
    <row r="547" spans="1:12" ht="45">
      <c r="A547" s="509">
        <v>44852</v>
      </c>
      <c r="B547" s="510" t="s">
        <v>1124</v>
      </c>
      <c r="C547" s="510" t="s">
        <v>1125</v>
      </c>
      <c r="D547" s="527" t="s">
        <v>61</v>
      </c>
      <c r="E547" s="527" t="s">
        <v>77</v>
      </c>
      <c r="F547" s="528">
        <v>603.70000000000005</v>
      </c>
      <c r="G547" s="510" t="s">
        <v>1126</v>
      </c>
      <c r="H547" s="510" t="s">
        <v>1127</v>
      </c>
      <c r="I547" s="527" t="s">
        <v>1128</v>
      </c>
      <c r="J547" s="529" t="s">
        <v>491</v>
      </c>
      <c r="K547" s="509">
        <v>44852</v>
      </c>
      <c r="L547" s="528">
        <v>43.13</v>
      </c>
    </row>
    <row r="548" spans="1:12">
      <c r="A548" s="509">
        <v>44210</v>
      </c>
      <c r="B548" s="510" t="s">
        <v>4260</v>
      </c>
      <c r="C548" s="510" t="s">
        <v>60</v>
      </c>
      <c r="D548" s="527" t="s">
        <v>61</v>
      </c>
      <c r="E548" s="527" t="s">
        <v>67</v>
      </c>
      <c r="F548" s="528">
        <v>994.45</v>
      </c>
      <c r="G548" s="510" t="s">
        <v>4261</v>
      </c>
      <c r="H548" s="510" t="s">
        <v>60</v>
      </c>
      <c r="I548" s="527" t="s">
        <v>4262</v>
      </c>
      <c r="J548" s="529" t="s">
        <v>491</v>
      </c>
      <c r="K548" s="509">
        <v>44210</v>
      </c>
      <c r="L548" s="528">
        <v>42.93</v>
      </c>
    </row>
    <row r="549" spans="1:12" ht="33.75">
      <c r="A549" s="509">
        <v>44865</v>
      </c>
      <c r="B549" s="510" t="s">
        <v>1129</v>
      </c>
      <c r="C549" s="510" t="s">
        <v>1130</v>
      </c>
      <c r="D549" s="527" t="s">
        <v>61</v>
      </c>
      <c r="E549" s="527" t="s">
        <v>77</v>
      </c>
      <c r="F549" s="528">
        <v>26.06</v>
      </c>
      <c r="G549" s="510" t="s">
        <v>1131</v>
      </c>
      <c r="H549" s="510" t="s">
        <v>1132</v>
      </c>
      <c r="I549" s="527" t="s">
        <v>1133</v>
      </c>
      <c r="J549" s="529" t="s">
        <v>491</v>
      </c>
      <c r="K549" s="509">
        <v>44865</v>
      </c>
      <c r="L549" s="528">
        <v>42.86</v>
      </c>
    </row>
    <row r="550" spans="1:12" ht="56.25">
      <c r="A550" s="509">
        <v>43936</v>
      </c>
      <c r="B550" s="510" t="s">
        <v>4263</v>
      </c>
      <c r="C550" s="510" t="s">
        <v>60</v>
      </c>
      <c r="D550" s="527" t="s">
        <v>61</v>
      </c>
      <c r="E550" s="527" t="s">
        <v>67</v>
      </c>
      <c r="F550" s="528">
        <v>105.17</v>
      </c>
      <c r="G550" s="510" t="s">
        <v>4264</v>
      </c>
      <c r="H550" s="510" t="s">
        <v>4265</v>
      </c>
      <c r="I550" s="527" t="s">
        <v>4266</v>
      </c>
      <c r="J550" s="529" t="s">
        <v>491</v>
      </c>
      <c r="K550" s="509">
        <v>43936</v>
      </c>
      <c r="L550" s="528">
        <v>42.86</v>
      </c>
    </row>
    <row r="551" spans="1:12">
      <c r="A551" s="509">
        <v>44006</v>
      </c>
      <c r="B551" s="510" t="s">
        <v>4267</v>
      </c>
      <c r="C551" s="510" t="s">
        <v>60</v>
      </c>
      <c r="D551" s="527" t="s">
        <v>61</v>
      </c>
      <c r="E551" s="527" t="s">
        <v>67</v>
      </c>
      <c r="F551" s="528">
        <v>2336.0700000000002</v>
      </c>
      <c r="G551" s="510" t="s">
        <v>4268</v>
      </c>
      <c r="H551" s="510" t="s">
        <v>4269</v>
      </c>
      <c r="I551" s="527" t="s">
        <v>4270</v>
      </c>
      <c r="J551" s="529" t="s">
        <v>491</v>
      </c>
      <c r="K551" s="509">
        <v>44006</v>
      </c>
      <c r="L551" s="528">
        <v>42.73</v>
      </c>
    </row>
    <row r="552" spans="1:12">
      <c r="A552" s="509">
        <v>44489</v>
      </c>
      <c r="B552" s="510" t="s">
        <v>349</v>
      </c>
      <c r="C552" s="510" t="s">
        <v>60</v>
      </c>
      <c r="D552" s="527" t="s">
        <v>61</v>
      </c>
      <c r="E552" s="527" t="s">
        <v>67</v>
      </c>
      <c r="F552" s="528">
        <v>1142.53</v>
      </c>
      <c r="G552" s="510" t="s">
        <v>350</v>
      </c>
      <c r="H552" s="510" t="s">
        <v>351</v>
      </c>
      <c r="I552" s="527" t="s">
        <v>352</v>
      </c>
      <c r="J552" s="529" t="s">
        <v>491</v>
      </c>
      <c r="K552" s="509">
        <v>44489</v>
      </c>
      <c r="L552" s="528">
        <v>42.69</v>
      </c>
    </row>
    <row r="553" spans="1:12">
      <c r="A553" s="509">
        <v>44022</v>
      </c>
      <c r="B553" s="510" t="s">
        <v>1134</v>
      </c>
      <c r="C553" s="510" t="s">
        <v>1135</v>
      </c>
      <c r="D553" s="527" t="s">
        <v>61</v>
      </c>
      <c r="E553" s="527" t="s">
        <v>67</v>
      </c>
      <c r="F553" s="528">
        <v>59.33</v>
      </c>
      <c r="G553" s="510" t="s">
        <v>1136</v>
      </c>
      <c r="H553" s="510" t="s">
        <v>1137</v>
      </c>
      <c r="I553" s="527" t="s">
        <v>1138</v>
      </c>
      <c r="J553" s="529" t="s">
        <v>491</v>
      </c>
      <c r="K553" s="509">
        <v>44022</v>
      </c>
      <c r="L553" s="528">
        <v>42.62</v>
      </c>
    </row>
    <row r="554" spans="1:12" ht="56.25">
      <c r="A554" s="509">
        <v>44414</v>
      </c>
      <c r="B554" s="510" t="s">
        <v>4271</v>
      </c>
      <c r="C554" s="510" t="s">
        <v>60</v>
      </c>
      <c r="D554" s="527" t="s">
        <v>61</v>
      </c>
      <c r="E554" s="527" t="s">
        <v>67</v>
      </c>
      <c r="F554" s="528">
        <v>534.03</v>
      </c>
      <c r="G554" s="510" t="s">
        <v>4272</v>
      </c>
      <c r="H554" s="510" t="s">
        <v>4273</v>
      </c>
      <c r="I554" s="527" t="s">
        <v>4274</v>
      </c>
      <c r="J554" s="529" t="s">
        <v>491</v>
      </c>
      <c r="K554" s="509">
        <v>44414</v>
      </c>
      <c r="L554" s="528">
        <v>42.59</v>
      </c>
    </row>
    <row r="555" spans="1:12" ht="22.5">
      <c r="A555" s="509">
        <v>44853</v>
      </c>
      <c r="B555" s="510" t="s">
        <v>1139</v>
      </c>
      <c r="C555" s="510" t="s">
        <v>1140</v>
      </c>
      <c r="D555" s="527" t="s">
        <v>61</v>
      </c>
      <c r="E555" s="527" t="s">
        <v>77</v>
      </c>
      <c r="F555" s="528">
        <v>66.95</v>
      </c>
      <c r="G555" s="510" t="s">
        <v>1141</v>
      </c>
      <c r="H555" s="510" t="s">
        <v>1142</v>
      </c>
      <c r="I555" s="527" t="s">
        <v>1143</v>
      </c>
      <c r="J555" s="529" t="s">
        <v>491</v>
      </c>
      <c r="K555" s="509">
        <v>44853</v>
      </c>
      <c r="L555" s="528">
        <v>42.56</v>
      </c>
    </row>
    <row r="556" spans="1:12">
      <c r="A556" s="509">
        <v>44673</v>
      </c>
      <c r="B556" s="510" t="s">
        <v>1144</v>
      </c>
      <c r="C556" s="510" t="s">
        <v>1145</v>
      </c>
      <c r="D556" s="527" t="s">
        <v>61</v>
      </c>
      <c r="E556" s="527" t="s">
        <v>77</v>
      </c>
      <c r="F556" s="528">
        <v>9.51</v>
      </c>
      <c r="G556" s="510" t="s">
        <v>1146</v>
      </c>
      <c r="H556" s="510" t="s">
        <v>60</v>
      </c>
      <c r="I556" s="527" t="s">
        <v>1147</v>
      </c>
      <c r="J556" s="529" t="s">
        <v>491</v>
      </c>
      <c r="K556" s="509">
        <v>44673</v>
      </c>
      <c r="L556" s="528">
        <v>42.52</v>
      </c>
    </row>
    <row r="557" spans="1:12" ht="22.5">
      <c r="A557" s="509">
        <v>44803</v>
      </c>
      <c r="B557" s="510" t="s">
        <v>1148</v>
      </c>
      <c r="C557" s="510" t="s">
        <v>1149</v>
      </c>
      <c r="D557" s="527" t="s">
        <v>61</v>
      </c>
      <c r="E557" s="527" t="s">
        <v>77</v>
      </c>
      <c r="F557" s="528">
        <v>137.49</v>
      </c>
      <c r="G557" s="510" t="s">
        <v>1150</v>
      </c>
      <c r="H557" s="510" t="s">
        <v>1151</v>
      </c>
      <c r="I557" s="527" t="s">
        <v>1152</v>
      </c>
      <c r="J557" s="529" t="s">
        <v>491</v>
      </c>
      <c r="K557" s="509">
        <v>44803</v>
      </c>
      <c r="L557" s="528">
        <v>42.48</v>
      </c>
    </row>
    <row r="558" spans="1:12">
      <c r="A558" s="509">
        <v>43865</v>
      </c>
      <c r="B558" s="510" t="s">
        <v>4275</v>
      </c>
      <c r="C558" s="510" t="s">
        <v>60</v>
      </c>
      <c r="D558" s="527" t="s">
        <v>61</v>
      </c>
      <c r="E558" s="527" t="s">
        <v>67</v>
      </c>
      <c r="F558" s="528">
        <v>18.88</v>
      </c>
      <c r="G558" s="510" t="s">
        <v>4276</v>
      </c>
      <c r="H558" s="510" t="s">
        <v>60</v>
      </c>
      <c r="I558" s="527" t="s">
        <v>4277</v>
      </c>
      <c r="J558" s="529" t="s">
        <v>491</v>
      </c>
      <c r="K558" s="509">
        <v>43865</v>
      </c>
      <c r="L558" s="528">
        <v>42.47</v>
      </c>
    </row>
    <row r="559" spans="1:12" ht="22.5">
      <c r="A559" s="509">
        <v>44119</v>
      </c>
      <c r="B559" s="510" t="s">
        <v>4278</v>
      </c>
      <c r="C559" s="510" t="s">
        <v>60</v>
      </c>
      <c r="D559" s="527" t="s">
        <v>61</v>
      </c>
      <c r="E559" s="527" t="s">
        <v>77</v>
      </c>
      <c r="F559" s="528">
        <v>15765.23</v>
      </c>
      <c r="G559" s="510" t="s">
        <v>4279</v>
      </c>
      <c r="H559" s="510" t="s">
        <v>60</v>
      </c>
      <c r="I559" s="527" t="s">
        <v>4280</v>
      </c>
      <c r="J559" s="529" t="s">
        <v>491</v>
      </c>
      <c r="K559" s="509">
        <v>44119</v>
      </c>
      <c r="L559" s="528">
        <v>42.39</v>
      </c>
    </row>
    <row r="560" spans="1:12" ht="33.75">
      <c r="A560" s="509">
        <v>44004</v>
      </c>
      <c r="B560" s="510" t="s">
        <v>4281</v>
      </c>
      <c r="C560" s="510" t="s">
        <v>60</v>
      </c>
      <c r="D560" s="527" t="s">
        <v>61</v>
      </c>
      <c r="E560" s="527" t="s">
        <v>67</v>
      </c>
      <c r="F560" s="528">
        <v>682.79</v>
      </c>
      <c r="G560" s="510" t="s">
        <v>4282</v>
      </c>
      <c r="H560" s="510" t="s">
        <v>60</v>
      </c>
      <c r="I560" s="527" t="s">
        <v>4283</v>
      </c>
      <c r="J560" s="529" t="s">
        <v>491</v>
      </c>
      <c r="K560" s="509">
        <v>44004</v>
      </c>
      <c r="L560" s="528">
        <v>42.35</v>
      </c>
    </row>
    <row r="561" spans="1:12">
      <c r="A561" s="509">
        <v>44242</v>
      </c>
      <c r="B561" s="510" t="s">
        <v>4284</v>
      </c>
      <c r="C561" s="510" t="s">
        <v>60</v>
      </c>
      <c r="D561" s="527" t="s">
        <v>61</v>
      </c>
      <c r="E561" s="527" t="s">
        <v>67</v>
      </c>
      <c r="F561" s="528">
        <v>68.58</v>
      </c>
      <c r="G561" s="510" t="s">
        <v>4285</v>
      </c>
      <c r="H561" s="510" t="s">
        <v>4286</v>
      </c>
      <c r="I561" s="527" t="s">
        <v>4287</v>
      </c>
      <c r="J561" s="529" t="s">
        <v>491</v>
      </c>
      <c r="K561" s="509">
        <v>44242</v>
      </c>
      <c r="L561" s="528">
        <v>42.28</v>
      </c>
    </row>
    <row r="562" spans="1:12">
      <c r="A562" s="509">
        <v>44369</v>
      </c>
      <c r="B562" s="510" t="s">
        <v>4288</v>
      </c>
      <c r="C562" s="510" t="s">
        <v>60</v>
      </c>
      <c r="D562" s="527" t="s">
        <v>61</v>
      </c>
      <c r="E562" s="527" t="s">
        <v>67</v>
      </c>
      <c r="F562" s="528">
        <v>389.8</v>
      </c>
      <c r="G562" s="510" t="s">
        <v>4289</v>
      </c>
      <c r="H562" s="510" t="s">
        <v>4290</v>
      </c>
      <c r="I562" s="527" t="s">
        <v>4291</v>
      </c>
      <c r="J562" s="529" t="s">
        <v>491</v>
      </c>
      <c r="K562" s="509">
        <v>44369</v>
      </c>
      <c r="L562" s="528">
        <v>42.25</v>
      </c>
    </row>
    <row r="563" spans="1:12">
      <c r="A563" s="509">
        <v>44133</v>
      </c>
      <c r="B563" s="510" t="s">
        <v>4292</v>
      </c>
      <c r="C563" s="510" t="s">
        <v>60</v>
      </c>
      <c r="D563" s="527" t="s">
        <v>61</v>
      </c>
      <c r="E563" s="527" t="s">
        <v>67</v>
      </c>
      <c r="F563" s="528">
        <v>9275.93</v>
      </c>
      <c r="G563" s="510" t="s">
        <v>4293</v>
      </c>
      <c r="H563" s="510" t="s">
        <v>60</v>
      </c>
      <c r="I563" s="527" t="s">
        <v>4294</v>
      </c>
      <c r="J563" s="529" t="s">
        <v>491</v>
      </c>
      <c r="K563" s="509">
        <v>44133</v>
      </c>
      <c r="L563" s="528">
        <v>42.23</v>
      </c>
    </row>
    <row r="564" spans="1:12" ht="180">
      <c r="A564" s="509">
        <v>44655</v>
      </c>
      <c r="B564" s="510" t="s">
        <v>4295</v>
      </c>
      <c r="C564" s="510" t="s">
        <v>4296</v>
      </c>
      <c r="D564" s="527" t="s">
        <v>61</v>
      </c>
      <c r="E564" s="527" t="s">
        <v>77</v>
      </c>
      <c r="F564" s="528">
        <v>1813.38</v>
      </c>
      <c r="G564" s="510" t="s">
        <v>4297</v>
      </c>
      <c r="H564" s="510" t="s">
        <v>4298</v>
      </c>
      <c r="I564" s="527" t="s">
        <v>4299</v>
      </c>
      <c r="J564" s="529" t="s">
        <v>491</v>
      </c>
      <c r="K564" s="509">
        <v>44655</v>
      </c>
      <c r="L564" s="528">
        <v>42.09</v>
      </c>
    </row>
    <row r="565" spans="1:12">
      <c r="A565" s="509">
        <v>44181</v>
      </c>
      <c r="B565" s="510" t="s">
        <v>4300</v>
      </c>
      <c r="C565" s="510" t="s">
        <v>60</v>
      </c>
      <c r="D565" s="527" t="s">
        <v>61</v>
      </c>
      <c r="E565" s="527" t="s">
        <v>67</v>
      </c>
      <c r="F565" s="528">
        <v>31.24</v>
      </c>
      <c r="G565" s="510" t="s">
        <v>4301</v>
      </c>
      <c r="H565" s="510" t="s">
        <v>60</v>
      </c>
      <c r="I565" s="527" t="s">
        <v>4302</v>
      </c>
      <c r="J565" s="529" t="s">
        <v>491</v>
      </c>
      <c r="K565" s="509">
        <v>44181</v>
      </c>
      <c r="L565" s="528">
        <v>42.05</v>
      </c>
    </row>
    <row r="566" spans="1:12">
      <c r="A566" s="509">
        <v>44350</v>
      </c>
      <c r="B566" s="510" t="s">
        <v>1153</v>
      </c>
      <c r="C566" s="510" t="s">
        <v>60</v>
      </c>
      <c r="D566" s="527" t="s">
        <v>61</v>
      </c>
      <c r="E566" s="527" t="s">
        <v>67</v>
      </c>
      <c r="F566" s="528">
        <v>304.7</v>
      </c>
      <c r="G566" s="510" t="s">
        <v>1154</v>
      </c>
      <c r="H566" s="510" t="s">
        <v>60</v>
      </c>
      <c r="I566" s="527" t="s">
        <v>1155</v>
      </c>
      <c r="J566" s="529" t="s">
        <v>491</v>
      </c>
      <c r="K566" s="509">
        <v>44350</v>
      </c>
      <c r="L566" s="528">
        <v>41.92</v>
      </c>
    </row>
    <row r="567" spans="1:12" ht="112.5">
      <c r="A567" s="509">
        <v>43997</v>
      </c>
      <c r="B567" s="510" t="s">
        <v>4303</v>
      </c>
      <c r="C567" s="510" t="s">
        <v>60</v>
      </c>
      <c r="D567" s="527" t="s">
        <v>61</v>
      </c>
      <c r="E567" s="527" t="s">
        <v>67</v>
      </c>
      <c r="F567" s="528">
        <v>105.68</v>
      </c>
      <c r="G567" s="510" t="s">
        <v>4304</v>
      </c>
      <c r="H567" s="510" t="s">
        <v>4305</v>
      </c>
      <c r="I567" s="527" t="s">
        <v>4306</v>
      </c>
      <c r="J567" s="529" t="s">
        <v>491</v>
      </c>
      <c r="K567" s="509">
        <v>43997</v>
      </c>
      <c r="L567" s="528">
        <v>41.8</v>
      </c>
    </row>
    <row r="568" spans="1:12">
      <c r="A568" s="509">
        <v>44400</v>
      </c>
      <c r="B568" s="510" t="s">
        <v>4307</v>
      </c>
      <c r="C568" s="510" t="s">
        <v>60</v>
      </c>
      <c r="D568" s="527" t="s">
        <v>61</v>
      </c>
      <c r="E568" s="527" t="s">
        <v>67</v>
      </c>
      <c r="F568" s="528">
        <v>3757.12</v>
      </c>
      <c r="G568" s="510" t="s">
        <v>4308</v>
      </c>
      <c r="H568" s="510" t="s">
        <v>60</v>
      </c>
      <c r="I568" s="527" t="s">
        <v>4309</v>
      </c>
      <c r="J568" s="529" t="s">
        <v>491</v>
      </c>
      <c r="K568" s="509">
        <v>44400</v>
      </c>
      <c r="L568" s="528">
        <v>41.7</v>
      </c>
    </row>
    <row r="569" spans="1:12" ht="22.5">
      <c r="A569" s="509">
        <v>44858</v>
      </c>
      <c r="B569" s="510" t="s">
        <v>4310</v>
      </c>
      <c r="C569" s="510" t="s">
        <v>60</v>
      </c>
      <c r="D569" s="527" t="s">
        <v>61</v>
      </c>
      <c r="E569" s="527" t="s">
        <v>67</v>
      </c>
      <c r="F569" s="528">
        <v>93.49</v>
      </c>
      <c r="G569" s="510" t="s">
        <v>4311</v>
      </c>
      <c r="H569" s="510" t="s">
        <v>60</v>
      </c>
      <c r="I569" s="527" t="s">
        <v>4312</v>
      </c>
      <c r="J569" s="529" t="s">
        <v>491</v>
      </c>
      <c r="K569" s="509">
        <v>44858</v>
      </c>
      <c r="L569" s="528">
        <v>41.61</v>
      </c>
    </row>
    <row r="570" spans="1:12">
      <c r="A570" s="509">
        <v>44509</v>
      </c>
      <c r="B570" s="510" t="s">
        <v>212</v>
      </c>
      <c r="C570" s="510" t="s">
        <v>60</v>
      </c>
      <c r="D570" s="527" t="s">
        <v>61</v>
      </c>
      <c r="E570" s="527" t="s">
        <v>67</v>
      </c>
      <c r="F570" s="528">
        <v>149.16</v>
      </c>
      <c r="G570" s="510" t="s">
        <v>213</v>
      </c>
      <c r="H570" s="510" t="s">
        <v>60</v>
      </c>
      <c r="I570" s="527" t="s">
        <v>214</v>
      </c>
      <c r="J570" s="529" t="s">
        <v>491</v>
      </c>
      <c r="K570" s="509">
        <v>44509</v>
      </c>
      <c r="L570" s="528">
        <v>41.59</v>
      </c>
    </row>
    <row r="571" spans="1:12">
      <c r="A571" s="509">
        <v>43878</v>
      </c>
      <c r="B571" s="510" t="s">
        <v>4313</v>
      </c>
      <c r="C571" s="510" t="s">
        <v>60</v>
      </c>
      <c r="D571" s="527" t="s">
        <v>61</v>
      </c>
      <c r="E571" s="527" t="s">
        <v>67</v>
      </c>
      <c r="F571" s="528">
        <v>81.42</v>
      </c>
      <c r="G571" s="510" t="s">
        <v>4314</v>
      </c>
      <c r="H571" s="510" t="s">
        <v>60</v>
      </c>
      <c r="I571" s="527" t="s">
        <v>4315</v>
      </c>
      <c r="J571" s="529" t="s">
        <v>491</v>
      </c>
      <c r="K571" s="509">
        <v>43878</v>
      </c>
      <c r="L571" s="528">
        <v>41.45</v>
      </c>
    </row>
    <row r="572" spans="1:12" ht="33.75">
      <c r="A572" s="509">
        <v>44161</v>
      </c>
      <c r="B572" s="510" t="s">
        <v>1156</v>
      </c>
      <c r="C572" s="510" t="s">
        <v>60</v>
      </c>
      <c r="D572" s="527" t="s">
        <v>61</v>
      </c>
      <c r="E572" s="527" t="s">
        <v>67</v>
      </c>
      <c r="F572" s="528">
        <v>197.59</v>
      </c>
      <c r="G572" s="510" t="s">
        <v>1157</v>
      </c>
      <c r="H572" s="510" t="s">
        <v>1158</v>
      </c>
      <c r="I572" s="527" t="s">
        <v>1159</v>
      </c>
      <c r="J572" s="529" t="s">
        <v>491</v>
      </c>
      <c r="K572" s="509">
        <v>44161</v>
      </c>
      <c r="L572" s="528">
        <v>41.35</v>
      </c>
    </row>
    <row r="573" spans="1:12" ht="33.75">
      <c r="A573" s="509">
        <v>44781</v>
      </c>
      <c r="B573" s="510" t="s">
        <v>1160</v>
      </c>
      <c r="C573" s="510" t="s">
        <v>1161</v>
      </c>
      <c r="D573" s="527" t="s">
        <v>61</v>
      </c>
      <c r="E573" s="527" t="s">
        <v>77</v>
      </c>
      <c r="F573" s="528">
        <v>477.04</v>
      </c>
      <c r="G573" s="510" t="s">
        <v>1162</v>
      </c>
      <c r="H573" s="510" t="s">
        <v>1163</v>
      </c>
      <c r="I573" s="527" t="s">
        <v>1164</v>
      </c>
      <c r="J573" s="529" t="s">
        <v>491</v>
      </c>
      <c r="K573" s="509">
        <v>44781</v>
      </c>
      <c r="L573" s="528">
        <v>41.31</v>
      </c>
    </row>
    <row r="574" spans="1:12">
      <c r="A574" s="509">
        <v>44713</v>
      </c>
      <c r="B574" s="510" t="s">
        <v>4316</v>
      </c>
      <c r="C574" s="510" t="s">
        <v>60</v>
      </c>
      <c r="D574" s="527" t="s">
        <v>61</v>
      </c>
      <c r="E574" s="527" t="s">
        <v>67</v>
      </c>
      <c r="F574" s="528">
        <v>20.77</v>
      </c>
      <c r="G574" s="510" t="s">
        <v>4317</v>
      </c>
      <c r="H574" s="510" t="s">
        <v>60</v>
      </c>
      <c r="I574" s="527" t="s">
        <v>4318</v>
      </c>
      <c r="J574" s="529" t="s">
        <v>491</v>
      </c>
      <c r="K574" s="509">
        <v>44713</v>
      </c>
      <c r="L574" s="528">
        <v>41.29</v>
      </c>
    </row>
    <row r="575" spans="1:12" ht="22.5">
      <c r="A575" s="509">
        <v>44312</v>
      </c>
      <c r="B575" s="510" t="s">
        <v>4319</v>
      </c>
      <c r="C575" s="510" t="s">
        <v>60</v>
      </c>
      <c r="D575" s="527" t="s">
        <v>61</v>
      </c>
      <c r="E575" s="527" t="s">
        <v>67</v>
      </c>
      <c r="F575" s="528">
        <v>865.61</v>
      </c>
      <c r="G575" s="510" t="s">
        <v>4320</v>
      </c>
      <c r="H575" s="510" t="s">
        <v>4321</v>
      </c>
      <c r="I575" s="527" t="s">
        <v>4322</v>
      </c>
      <c r="J575" s="529" t="s">
        <v>491</v>
      </c>
      <c r="K575" s="509">
        <v>44312</v>
      </c>
      <c r="L575" s="528">
        <v>41.24</v>
      </c>
    </row>
    <row r="576" spans="1:12" ht="33.75">
      <c r="A576" s="509">
        <v>44636</v>
      </c>
      <c r="B576" s="510" t="s">
        <v>4323</v>
      </c>
      <c r="C576" s="510" t="s">
        <v>60</v>
      </c>
      <c r="D576" s="527" t="s">
        <v>61</v>
      </c>
      <c r="E576" s="527" t="s">
        <v>67</v>
      </c>
      <c r="F576" s="528">
        <v>80.92</v>
      </c>
      <c r="G576" s="510" t="s">
        <v>4324</v>
      </c>
      <c r="H576" s="510" t="s">
        <v>4325</v>
      </c>
      <c r="I576" s="527" t="s">
        <v>4326</v>
      </c>
      <c r="J576" s="529" t="s">
        <v>491</v>
      </c>
      <c r="K576" s="509">
        <v>44636</v>
      </c>
      <c r="L576" s="528">
        <v>41.18</v>
      </c>
    </row>
    <row r="577" spans="1:12" ht="22.5">
      <c r="A577" s="509">
        <v>44202</v>
      </c>
      <c r="B577" s="510" t="s">
        <v>4327</v>
      </c>
      <c r="C577" s="510" t="s">
        <v>60</v>
      </c>
      <c r="D577" s="527" t="s">
        <v>61</v>
      </c>
      <c r="E577" s="527" t="s">
        <v>67</v>
      </c>
      <c r="F577" s="528">
        <v>13685.27</v>
      </c>
      <c r="G577" s="510" t="s">
        <v>4328</v>
      </c>
      <c r="H577" s="510" t="s">
        <v>4329</v>
      </c>
      <c r="I577" s="527" t="s">
        <v>4330</v>
      </c>
      <c r="J577" s="529" t="s">
        <v>491</v>
      </c>
      <c r="K577" s="509">
        <v>44202</v>
      </c>
      <c r="L577" s="528">
        <v>41.17</v>
      </c>
    </row>
    <row r="578" spans="1:12" ht="22.5">
      <c r="A578" s="509">
        <v>44026</v>
      </c>
      <c r="B578" s="510" t="s">
        <v>4331</v>
      </c>
      <c r="C578" s="510" t="s">
        <v>60</v>
      </c>
      <c r="D578" s="527" t="s">
        <v>61</v>
      </c>
      <c r="E578" s="527" t="s">
        <v>67</v>
      </c>
      <c r="F578" s="528">
        <v>12017.88</v>
      </c>
      <c r="G578" s="510" t="s">
        <v>4332</v>
      </c>
      <c r="H578" s="510" t="s">
        <v>60</v>
      </c>
      <c r="I578" s="527" t="s">
        <v>4333</v>
      </c>
      <c r="J578" s="529" t="s">
        <v>491</v>
      </c>
      <c r="K578" s="509">
        <v>44026</v>
      </c>
      <c r="L578" s="528">
        <v>41.14</v>
      </c>
    </row>
    <row r="579" spans="1:12" ht="33.75">
      <c r="A579" s="509">
        <v>44859</v>
      </c>
      <c r="B579" s="510" t="s">
        <v>269</v>
      </c>
      <c r="C579" s="510" t="s">
        <v>270</v>
      </c>
      <c r="D579" s="527" t="s">
        <v>61</v>
      </c>
      <c r="E579" s="527" t="s">
        <v>77</v>
      </c>
      <c r="F579" s="528">
        <v>215.57</v>
      </c>
      <c r="G579" s="510" t="s">
        <v>271</v>
      </c>
      <c r="H579" s="510" t="s">
        <v>272</v>
      </c>
      <c r="I579" s="527" t="s">
        <v>273</v>
      </c>
      <c r="J579" s="529" t="s">
        <v>491</v>
      </c>
      <c r="K579" s="509">
        <v>44859</v>
      </c>
      <c r="L579" s="528">
        <v>41.11</v>
      </c>
    </row>
    <row r="580" spans="1:12">
      <c r="A580" s="509">
        <v>44711</v>
      </c>
      <c r="B580" s="510" t="s">
        <v>4334</v>
      </c>
      <c r="C580" s="510" t="s">
        <v>60</v>
      </c>
      <c r="D580" s="527" t="s">
        <v>61</v>
      </c>
      <c r="E580" s="527" t="s">
        <v>67</v>
      </c>
      <c r="F580" s="528">
        <v>108.44</v>
      </c>
      <c r="G580" s="510" t="s">
        <v>4335</v>
      </c>
      <c r="H580" s="510" t="s">
        <v>60</v>
      </c>
      <c r="I580" s="527" t="s">
        <v>4336</v>
      </c>
      <c r="J580" s="529" t="s">
        <v>491</v>
      </c>
      <c r="K580" s="509">
        <v>44711</v>
      </c>
      <c r="L580" s="528">
        <v>41.08</v>
      </c>
    </row>
    <row r="581" spans="1:12" ht="22.5">
      <c r="A581" s="509">
        <v>44652</v>
      </c>
      <c r="B581" s="510" t="s">
        <v>4337</v>
      </c>
      <c r="C581" s="510" t="s">
        <v>60</v>
      </c>
      <c r="D581" s="527" t="s">
        <v>61</v>
      </c>
      <c r="E581" s="527" t="s">
        <v>67</v>
      </c>
      <c r="F581" s="528">
        <v>287.41000000000003</v>
      </c>
      <c r="G581" s="510" t="s">
        <v>4338</v>
      </c>
      <c r="H581" s="510" t="s">
        <v>4339</v>
      </c>
      <c r="I581" s="527" t="s">
        <v>4340</v>
      </c>
      <c r="J581" s="529" t="s">
        <v>491</v>
      </c>
      <c r="K581" s="509">
        <v>44652</v>
      </c>
      <c r="L581" s="528">
        <v>41.05</v>
      </c>
    </row>
    <row r="582" spans="1:12">
      <c r="A582" s="509">
        <v>44686</v>
      </c>
      <c r="B582" s="510" t="s">
        <v>1165</v>
      </c>
      <c r="C582" s="510" t="s">
        <v>1166</v>
      </c>
      <c r="D582" s="527" t="s">
        <v>61</v>
      </c>
      <c r="E582" s="527" t="s">
        <v>77</v>
      </c>
      <c r="F582" s="528">
        <v>3937.64</v>
      </c>
      <c r="G582" s="510" t="s">
        <v>1167</v>
      </c>
      <c r="H582" s="510" t="s">
        <v>1168</v>
      </c>
      <c r="I582" s="527" t="s">
        <v>1169</v>
      </c>
      <c r="J582" s="529" t="s">
        <v>491</v>
      </c>
      <c r="K582" s="509">
        <v>44686</v>
      </c>
      <c r="L582" s="528">
        <v>40.81</v>
      </c>
    </row>
    <row r="583" spans="1:12">
      <c r="A583" s="509">
        <v>44525</v>
      </c>
      <c r="B583" s="510" t="s">
        <v>4341</v>
      </c>
      <c r="C583" s="510" t="s">
        <v>60</v>
      </c>
      <c r="D583" s="527" t="s">
        <v>61</v>
      </c>
      <c r="E583" s="527" t="s">
        <v>67</v>
      </c>
      <c r="F583" s="528">
        <v>330.71</v>
      </c>
      <c r="G583" s="510" t="s">
        <v>4342</v>
      </c>
      <c r="H583" s="510" t="s">
        <v>60</v>
      </c>
      <c r="I583" s="527" t="s">
        <v>4343</v>
      </c>
      <c r="J583" s="529" t="s">
        <v>491</v>
      </c>
      <c r="K583" s="509">
        <v>44525</v>
      </c>
      <c r="L583" s="528">
        <v>40.72</v>
      </c>
    </row>
    <row r="584" spans="1:12">
      <c r="A584" s="509">
        <v>44420</v>
      </c>
      <c r="B584" s="510" t="s">
        <v>4344</v>
      </c>
      <c r="C584" s="510" t="s">
        <v>60</v>
      </c>
      <c r="D584" s="527" t="s">
        <v>61</v>
      </c>
      <c r="E584" s="527" t="s">
        <v>67</v>
      </c>
      <c r="F584" s="528">
        <v>1171.83</v>
      </c>
      <c r="G584" s="510" t="s">
        <v>4345</v>
      </c>
      <c r="H584" s="510" t="s">
        <v>60</v>
      </c>
      <c r="I584" s="527" t="s">
        <v>4346</v>
      </c>
      <c r="J584" s="529" t="s">
        <v>491</v>
      </c>
      <c r="K584" s="509">
        <v>44420</v>
      </c>
      <c r="L584" s="528">
        <v>40.67</v>
      </c>
    </row>
    <row r="585" spans="1:12" ht="101.25">
      <c r="A585" s="509">
        <v>43874</v>
      </c>
      <c r="B585" s="510" t="s">
        <v>4347</v>
      </c>
      <c r="C585" s="510" t="s">
        <v>60</v>
      </c>
      <c r="D585" s="527" t="s">
        <v>61</v>
      </c>
      <c r="E585" s="527" t="s">
        <v>67</v>
      </c>
      <c r="F585" s="528">
        <v>1433.61</v>
      </c>
      <c r="G585" s="510" t="s">
        <v>4348</v>
      </c>
      <c r="H585" s="510" t="s">
        <v>4349</v>
      </c>
      <c r="I585" s="527" t="s">
        <v>4350</v>
      </c>
      <c r="J585" s="529" t="s">
        <v>491</v>
      </c>
      <c r="K585" s="509">
        <v>43874</v>
      </c>
      <c r="L585" s="528">
        <v>40.64</v>
      </c>
    </row>
    <row r="586" spans="1:12">
      <c r="A586" s="509">
        <v>44390</v>
      </c>
      <c r="B586" s="510" t="s">
        <v>289</v>
      </c>
      <c r="C586" s="510" t="s">
        <v>60</v>
      </c>
      <c r="D586" s="527" t="s">
        <v>61</v>
      </c>
      <c r="E586" s="527" t="s">
        <v>67</v>
      </c>
      <c r="F586" s="528">
        <v>422.4</v>
      </c>
      <c r="G586" s="510" t="s">
        <v>285</v>
      </c>
      <c r="H586" s="510" t="s">
        <v>60</v>
      </c>
      <c r="I586" s="527" t="s">
        <v>290</v>
      </c>
      <c r="J586" s="529" t="s">
        <v>491</v>
      </c>
      <c r="K586" s="509">
        <v>44390</v>
      </c>
      <c r="L586" s="528">
        <v>40.590000000000003</v>
      </c>
    </row>
    <row r="587" spans="1:12" ht="22.5">
      <c r="A587" s="509">
        <v>44083</v>
      </c>
      <c r="B587" s="510" t="s">
        <v>4351</v>
      </c>
      <c r="C587" s="510" t="s">
        <v>60</v>
      </c>
      <c r="D587" s="527" t="s">
        <v>61</v>
      </c>
      <c r="E587" s="527" t="s">
        <v>67</v>
      </c>
      <c r="F587" s="528">
        <v>217</v>
      </c>
      <c r="G587" s="510" t="s">
        <v>4352</v>
      </c>
      <c r="H587" s="510" t="s">
        <v>4353</v>
      </c>
      <c r="I587" s="527" t="s">
        <v>4354</v>
      </c>
      <c r="J587" s="529" t="s">
        <v>491</v>
      </c>
      <c r="K587" s="509">
        <v>44083</v>
      </c>
      <c r="L587" s="528">
        <v>40.54</v>
      </c>
    </row>
    <row r="588" spans="1:12">
      <c r="A588" s="509">
        <v>44495</v>
      </c>
      <c r="B588" s="510" t="s">
        <v>4355</v>
      </c>
      <c r="C588" s="510" t="s">
        <v>60</v>
      </c>
      <c r="D588" s="527" t="s">
        <v>61</v>
      </c>
      <c r="E588" s="527" t="s">
        <v>67</v>
      </c>
      <c r="F588" s="528">
        <v>14.04</v>
      </c>
      <c r="G588" s="510" t="s">
        <v>4356</v>
      </c>
      <c r="H588" s="510" t="s">
        <v>60</v>
      </c>
      <c r="I588" s="527" t="s">
        <v>4357</v>
      </c>
      <c r="J588" s="529" t="s">
        <v>491</v>
      </c>
      <c r="K588" s="509">
        <v>44495</v>
      </c>
      <c r="L588" s="528">
        <v>40.53</v>
      </c>
    </row>
    <row r="589" spans="1:12" ht="33.75">
      <c r="A589" s="509">
        <v>44659</v>
      </c>
      <c r="B589" s="510" t="s">
        <v>1170</v>
      </c>
      <c r="C589" s="510" t="s">
        <v>1171</v>
      </c>
      <c r="D589" s="527" t="s">
        <v>61</v>
      </c>
      <c r="E589" s="527" t="s">
        <v>77</v>
      </c>
      <c r="F589" s="528">
        <v>1624.68</v>
      </c>
      <c r="G589" s="510" t="s">
        <v>1172</v>
      </c>
      <c r="H589" s="510" t="s">
        <v>1173</v>
      </c>
      <c r="I589" s="527" t="s">
        <v>1174</v>
      </c>
      <c r="J589" s="529" t="s">
        <v>491</v>
      </c>
      <c r="K589" s="509">
        <v>44659</v>
      </c>
      <c r="L589" s="528">
        <v>40.51</v>
      </c>
    </row>
    <row r="590" spans="1:12" ht="33.75">
      <c r="A590" s="509">
        <v>44620</v>
      </c>
      <c r="B590" s="510" t="s">
        <v>4358</v>
      </c>
      <c r="C590" s="510" t="s">
        <v>4359</v>
      </c>
      <c r="D590" s="527" t="s">
        <v>61</v>
      </c>
      <c r="E590" s="527" t="s">
        <v>67</v>
      </c>
      <c r="F590" s="528">
        <v>3568.13</v>
      </c>
      <c r="G590" s="510" t="s">
        <v>4360</v>
      </c>
      <c r="H590" s="510" t="s">
        <v>4361</v>
      </c>
      <c r="I590" s="527" t="s">
        <v>4362</v>
      </c>
      <c r="J590" s="529" t="s">
        <v>491</v>
      </c>
      <c r="K590" s="509">
        <v>44620</v>
      </c>
      <c r="L590" s="528">
        <v>40.380000000000003</v>
      </c>
    </row>
    <row r="591" spans="1:12">
      <c r="A591" s="509">
        <v>44364</v>
      </c>
      <c r="B591" s="510" t="s">
        <v>4363</v>
      </c>
      <c r="C591" s="510" t="s">
        <v>60</v>
      </c>
      <c r="D591" s="527" t="s">
        <v>61</v>
      </c>
      <c r="E591" s="527" t="s">
        <v>67</v>
      </c>
      <c r="F591" s="528">
        <v>986.61</v>
      </c>
      <c r="G591" s="510" t="s">
        <v>2036</v>
      </c>
      <c r="H591" s="510" t="s">
        <v>60</v>
      </c>
      <c r="I591" s="527" t="s">
        <v>4364</v>
      </c>
      <c r="J591" s="529" t="s">
        <v>491</v>
      </c>
      <c r="K591" s="509">
        <v>44364</v>
      </c>
      <c r="L591" s="528">
        <v>40.32</v>
      </c>
    </row>
    <row r="592" spans="1:12">
      <c r="A592" s="509">
        <v>44181</v>
      </c>
      <c r="B592" s="510" t="s">
        <v>4365</v>
      </c>
      <c r="C592" s="510" t="s">
        <v>60</v>
      </c>
      <c r="D592" s="527" t="s">
        <v>61</v>
      </c>
      <c r="E592" s="527" t="s">
        <v>67</v>
      </c>
      <c r="F592" s="528">
        <v>141.19</v>
      </c>
      <c r="G592" s="510" t="s">
        <v>4366</v>
      </c>
      <c r="H592" s="510" t="s">
        <v>4367</v>
      </c>
      <c r="I592" s="527" t="s">
        <v>4368</v>
      </c>
      <c r="J592" s="529" t="s">
        <v>491</v>
      </c>
      <c r="K592" s="509">
        <v>44181</v>
      </c>
      <c r="L592" s="528">
        <v>40.29</v>
      </c>
    </row>
    <row r="593" spans="1:12">
      <c r="A593" s="509">
        <v>44643</v>
      </c>
      <c r="B593" s="510" t="s">
        <v>4369</v>
      </c>
      <c r="C593" s="510" t="s">
        <v>60</v>
      </c>
      <c r="D593" s="527" t="s">
        <v>61</v>
      </c>
      <c r="E593" s="527" t="s">
        <v>67</v>
      </c>
      <c r="F593" s="528">
        <v>104.14</v>
      </c>
      <c r="G593" s="510" t="s">
        <v>4370</v>
      </c>
      <c r="H593" s="510" t="s">
        <v>60</v>
      </c>
      <c r="I593" s="527" t="s">
        <v>4371</v>
      </c>
      <c r="J593" s="529" t="s">
        <v>491</v>
      </c>
      <c r="K593" s="509">
        <v>44643</v>
      </c>
      <c r="L593" s="528">
        <v>40.24</v>
      </c>
    </row>
    <row r="594" spans="1:12" ht="33.75">
      <c r="A594" s="509">
        <v>44201</v>
      </c>
      <c r="B594" s="510" t="s">
        <v>4372</v>
      </c>
      <c r="C594" s="510" t="s">
        <v>60</v>
      </c>
      <c r="D594" s="527" t="s">
        <v>61</v>
      </c>
      <c r="E594" s="527" t="s">
        <v>67</v>
      </c>
      <c r="F594" s="528">
        <v>305.69</v>
      </c>
      <c r="G594" s="510" t="s">
        <v>4373</v>
      </c>
      <c r="H594" s="510" t="s">
        <v>4374</v>
      </c>
      <c r="I594" s="527" t="s">
        <v>4375</v>
      </c>
      <c r="J594" s="529" t="s">
        <v>491</v>
      </c>
      <c r="K594" s="509">
        <v>44201</v>
      </c>
      <c r="L594" s="528">
        <v>40.130000000000003</v>
      </c>
    </row>
    <row r="595" spans="1:12">
      <c r="A595" s="509">
        <v>44181</v>
      </c>
      <c r="B595" s="510" t="s">
        <v>4376</v>
      </c>
      <c r="C595" s="510" t="s">
        <v>60</v>
      </c>
      <c r="D595" s="527" t="s">
        <v>61</v>
      </c>
      <c r="E595" s="527" t="s">
        <v>67</v>
      </c>
      <c r="F595" s="528">
        <v>386.8</v>
      </c>
      <c r="G595" s="510" t="s">
        <v>4377</v>
      </c>
      <c r="H595" s="510" t="s">
        <v>2333</v>
      </c>
      <c r="I595" s="527" t="s">
        <v>4378</v>
      </c>
      <c r="J595" s="529" t="s">
        <v>491</v>
      </c>
      <c r="K595" s="509">
        <v>44181</v>
      </c>
      <c r="L595" s="528">
        <v>40.04</v>
      </c>
    </row>
    <row r="596" spans="1:12">
      <c r="A596" s="509">
        <v>44417</v>
      </c>
      <c r="B596" s="510" t="s">
        <v>4379</v>
      </c>
      <c r="C596" s="510" t="s">
        <v>60</v>
      </c>
      <c r="D596" s="527" t="s">
        <v>61</v>
      </c>
      <c r="E596" s="527" t="s">
        <v>67</v>
      </c>
      <c r="F596" s="528">
        <v>116.52</v>
      </c>
      <c r="G596" s="510" t="s">
        <v>4380</v>
      </c>
      <c r="H596" s="510" t="s">
        <v>60</v>
      </c>
      <c r="I596" s="527" t="s">
        <v>4381</v>
      </c>
      <c r="J596" s="529" t="s">
        <v>491</v>
      </c>
      <c r="K596" s="509">
        <v>44417</v>
      </c>
      <c r="L596" s="528">
        <v>40</v>
      </c>
    </row>
    <row r="597" spans="1:12">
      <c r="A597" s="509">
        <v>44151</v>
      </c>
      <c r="B597" s="510" t="s">
        <v>3076</v>
      </c>
      <c r="C597" s="510" t="s">
        <v>60</v>
      </c>
      <c r="D597" s="527" t="s">
        <v>61</v>
      </c>
      <c r="E597" s="527" t="s">
        <v>77</v>
      </c>
      <c r="F597" s="528">
        <v>283.76</v>
      </c>
      <c r="G597" s="510" t="s">
        <v>4382</v>
      </c>
      <c r="H597" s="510" t="s">
        <v>60</v>
      </c>
      <c r="I597" s="527" t="s">
        <v>4383</v>
      </c>
      <c r="J597" s="529" t="s">
        <v>491</v>
      </c>
      <c r="K597" s="509">
        <v>44151</v>
      </c>
      <c r="L597" s="528">
        <v>40</v>
      </c>
    </row>
    <row r="598" spans="1:12">
      <c r="A598" s="509">
        <v>43865</v>
      </c>
      <c r="B598" s="510" t="s">
        <v>4384</v>
      </c>
      <c r="C598" s="510" t="s">
        <v>60</v>
      </c>
      <c r="D598" s="527" t="s">
        <v>61</v>
      </c>
      <c r="E598" s="527" t="s">
        <v>67</v>
      </c>
      <c r="F598" s="530">
        <v>0.317</v>
      </c>
      <c r="G598" s="510" t="s">
        <v>4385</v>
      </c>
      <c r="H598" s="510" t="s">
        <v>60</v>
      </c>
      <c r="I598" s="527" t="s">
        <v>4386</v>
      </c>
      <c r="J598" s="529" t="s">
        <v>491</v>
      </c>
      <c r="K598" s="509">
        <v>43865</v>
      </c>
      <c r="L598" s="528">
        <v>40</v>
      </c>
    </row>
    <row r="599" spans="1:12">
      <c r="A599" s="509">
        <v>44243</v>
      </c>
      <c r="B599" s="510" t="s">
        <v>4387</v>
      </c>
      <c r="C599" s="510" t="s">
        <v>60</v>
      </c>
      <c r="D599" s="527" t="s">
        <v>61</v>
      </c>
      <c r="E599" s="527" t="s">
        <v>67</v>
      </c>
      <c r="F599" s="528">
        <v>1247.45</v>
      </c>
      <c r="G599" s="510" t="s">
        <v>372</v>
      </c>
      <c r="H599" s="510" t="s">
        <v>60</v>
      </c>
      <c r="I599" s="527" t="s">
        <v>4388</v>
      </c>
      <c r="J599" s="529" t="s">
        <v>491</v>
      </c>
      <c r="K599" s="509">
        <v>44243</v>
      </c>
      <c r="L599" s="528">
        <v>39.86</v>
      </c>
    </row>
    <row r="600" spans="1:12">
      <c r="A600" s="509">
        <v>43906</v>
      </c>
      <c r="B600" s="510" t="s">
        <v>4389</v>
      </c>
      <c r="C600" s="510" t="s">
        <v>60</v>
      </c>
      <c r="D600" s="527" t="s">
        <v>61</v>
      </c>
      <c r="E600" s="527" t="s">
        <v>67</v>
      </c>
      <c r="F600" s="528">
        <v>70.06</v>
      </c>
      <c r="G600" s="510" t="s">
        <v>4390</v>
      </c>
      <c r="H600" s="510" t="s">
        <v>60</v>
      </c>
      <c r="I600" s="527" t="s">
        <v>4391</v>
      </c>
      <c r="J600" s="529" t="s">
        <v>491</v>
      </c>
      <c r="K600" s="509">
        <v>43906</v>
      </c>
      <c r="L600" s="528">
        <v>39.71</v>
      </c>
    </row>
    <row r="601" spans="1:12" ht="33.75">
      <c r="A601" s="509">
        <v>43920</v>
      </c>
      <c r="B601" s="510" t="s">
        <v>4392</v>
      </c>
      <c r="C601" s="510" t="s">
        <v>60</v>
      </c>
      <c r="D601" s="527" t="s">
        <v>61</v>
      </c>
      <c r="E601" s="527" t="s">
        <v>67</v>
      </c>
      <c r="F601" s="528">
        <v>763.2</v>
      </c>
      <c r="G601" s="510" t="s">
        <v>4393</v>
      </c>
      <c r="H601" s="510" t="s">
        <v>4394</v>
      </c>
      <c r="I601" s="527" t="s">
        <v>4395</v>
      </c>
      <c r="J601" s="529" t="s">
        <v>491</v>
      </c>
      <c r="K601" s="509">
        <v>43920</v>
      </c>
      <c r="L601" s="528">
        <v>39.61</v>
      </c>
    </row>
    <row r="602" spans="1:12" ht="56.25">
      <c r="A602" s="509">
        <v>44385</v>
      </c>
      <c r="B602" s="510" t="s">
        <v>4396</v>
      </c>
      <c r="C602" s="510" t="s">
        <v>60</v>
      </c>
      <c r="D602" s="527" t="s">
        <v>61</v>
      </c>
      <c r="E602" s="527" t="s">
        <v>67</v>
      </c>
      <c r="F602" s="528">
        <v>1650.61</v>
      </c>
      <c r="G602" s="510" t="s">
        <v>4397</v>
      </c>
      <c r="H602" s="510" t="s">
        <v>4398</v>
      </c>
      <c r="I602" s="527" t="s">
        <v>4399</v>
      </c>
      <c r="J602" s="529" t="s">
        <v>491</v>
      </c>
      <c r="K602" s="509">
        <v>44385</v>
      </c>
      <c r="L602" s="528">
        <v>39.53</v>
      </c>
    </row>
    <row r="603" spans="1:12" ht="22.5">
      <c r="A603" s="509">
        <v>44172</v>
      </c>
      <c r="B603" s="510" t="s">
        <v>4400</v>
      </c>
      <c r="C603" s="510" t="s">
        <v>60</v>
      </c>
      <c r="D603" s="527" t="s">
        <v>61</v>
      </c>
      <c r="E603" s="527" t="s">
        <v>67</v>
      </c>
      <c r="F603" s="528">
        <v>43.98</v>
      </c>
      <c r="G603" s="510" t="s">
        <v>4401</v>
      </c>
      <c r="H603" s="510" t="s">
        <v>4402</v>
      </c>
      <c r="I603" s="527" t="s">
        <v>4403</v>
      </c>
      <c r="J603" s="529" t="s">
        <v>491</v>
      </c>
      <c r="K603" s="509">
        <v>44172</v>
      </c>
      <c r="L603" s="528">
        <v>39.53</v>
      </c>
    </row>
    <row r="604" spans="1:12">
      <c r="A604" s="509">
        <v>44090</v>
      </c>
      <c r="B604" s="510" t="s">
        <v>4404</v>
      </c>
      <c r="C604" s="510" t="s">
        <v>60</v>
      </c>
      <c r="D604" s="527" t="s">
        <v>61</v>
      </c>
      <c r="E604" s="527" t="s">
        <v>67</v>
      </c>
      <c r="F604" s="528">
        <v>21.57</v>
      </c>
      <c r="G604" s="510" t="s">
        <v>60</v>
      </c>
      <c r="H604" s="510" t="s">
        <v>4405</v>
      </c>
      <c r="I604" s="527" t="s">
        <v>4406</v>
      </c>
      <c r="J604" s="529" t="s">
        <v>491</v>
      </c>
      <c r="K604" s="509">
        <v>44090</v>
      </c>
      <c r="L604" s="528">
        <v>39.53</v>
      </c>
    </row>
    <row r="605" spans="1:12">
      <c r="A605" s="509">
        <v>44258</v>
      </c>
      <c r="B605" s="510" t="s">
        <v>172</v>
      </c>
      <c r="C605" s="510" t="s">
        <v>60</v>
      </c>
      <c r="D605" s="527" t="s">
        <v>61</v>
      </c>
      <c r="E605" s="527" t="s">
        <v>67</v>
      </c>
      <c r="F605" s="528">
        <v>146.30000000000001</v>
      </c>
      <c r="G605" s="510" t="s">
        <v>173</v>
      </c>
      <c r="H605" s="510" t="s">
        <v>60</v>
      </c>
      <c r="I605" s="527" t="s">
        <v>174</v>
      </c>
      <c r="J605" s="529" t="s">
        <v>491</v>
      </c>
      <c r="K605" s="509">
        <v>44258</v>
      </c>
      <c r="L605" s="528">
        <v>39.479999999999997</v>
      </c>
    </row>
    <row r="606" spans="1:12">
      <c r="A606" s="509">
        <v>44280</v>
      </c>
      <c r="B606" s="510" t="s">
        <v>4407</v>
      </c>
      <c r="C606" s="510" t="s">
        <v>60</v>
      </c>
      <c r="D606" s="527" t="s">
        <v>61</v>
      </c>
      <c r="E606" s="527" t="s">
        <v>67</v>
      </c>
      <c r="F606" s="528">
        <v>138.08000000000001</v>
      </c>
      <c r="G606" s="510" t="s">
        <v>4408</v>
      </c>
      <c r="H606" s="510" t="s">
        <v>4409</v>
      </c>
      <c r="I606" s="527" t="s">
        <v>4410</v>
      </c>
      <c r="J606" s="529" t="s">
        <v>491</v>
      </c>
      <c r="K606" s="509">
        <v>44280</v>
      </c>
      <c r="L606" s="528">
        <v>39.47</v>
      </c>
    </row>
    <row r="607" spans="1:12">
      <c r="A607" s="509">
        <v>44727</v>
      </c>
      <c r="B607" s="510" t="s">
        <v>1175</v>
      </c>
      <c r="C607" s="510" t="s">
        <v>1176</v>
      </c>
      <c r="D607" s="527" t="s">
        <v>61</v>
      </c>
      <c r="E607" s="527" t="s">
        <v>77</v>
      </c>
      <c r="F607" s="528">
        <v>225.49</v>
      </c>
      <c r="G607" s="510" t="s">
        <v>853</v>
      </c>
      <c r="H607" s="510" t="s">
        <v>1177</v>
      </c>
      <c r="I607" s="527" t="s">
        <v>1178</v>
      </c>
      <c r="J607" s="529" t="s">
        <v>491</v>
      </c>
      <c r="K607" s="509">
        <v>44727</v>
      </c>
      <c r="L607" s="528">
        <v>39.42</v>
      </c>
    </row>
    <row r="608" spans="1:12">
      <c r="A608" s="509">
        <v>44084</v>
      </c>
      <c r="B608" s="510" t="s">
        <v>4411</v>
      </c>
      <c r="C608" s="510" t="s">
        <v>60</v>
      </c>
      <c r="D608" s="527" t="s">
        <v>61</v>
      </c>
      <c r="E608" s="527" t="s">
        <v>67</v>
      </c>
      <c r="F608" s="528">
        <v>404.02</v>
      </c>
      <c r="G608" s="510" t="s">
        <v>4412</v>
      </c>
      <c r="H608" s="510" t="s">
        <v>60</v>
      </c>
      <c r="I608" s="527" t="s">
        <v>4413</v>
      </c>
      <c r="J608" s="529" t="s">
        <v>491</v>
      </c>
      <c r="K608" s="509">
        <v>44084</v>
      </c>
      <c r="L608" s="528">
        <v>39.33</v>
      </c>
    </row>
    <row r="609" spans="1:12">
      <c r="A609" s="509">
        <v>44890</v>
      </c>
      <c r="B609" s="510" t="s">
        <v>1179</v>
      </c>
      <c r="C609" s="510" t="s">
        <v>1180</v>
      </c>
      <c r="D609" s="527" t="s">
        <v>61</v>
      </c>
      <c r="E609" s="527" t="s">
        <v>77</v>
      </c>
      <c r="F609" s="528">
        <v>35.35</v>
      </c>
      <c r="G609" s="510" t="s">
        <v>1181</v>
      </c>
      <c r="H609" s="510" t="s">
        <v>60</v>
      </c>
      <c r="I609" s="527" t="s">
        <v>1182</v>
      </c>
      <c r="J609" s="529" t="s">
        <v>491</v>
      </c>
      <c r="K609" s="509">
        <v>44890</v>
      </c>
      <c r="L609" s="528">
        <v>39.24</v>
      </c>
    </row>
    <row r="610" spans="1:12" ht="22.5">
      <c r="A610" s="509">
        <v>44620</v>
      </c>
      <c r="B610" s="510" t="s">
        <v>4414</v>
      </c>
      <c r="C610" s="510" t="s">
        <v>60</v>
      </c>
      <c r="D610" s="527" t="s">
        <v>61</v>
      </c>
      <c r="E610" s="527" t="s">
        <v>67</v>
      </c>
      <c r="F610" s="528">
        <v>246.33</v>
      </c>
      <c r="G610" s="510" t="s">
        <v>729</v>
      </c>
      <c r="H610" s="510" t="s">
        <v>4415</v>
      </c>
      <c r="I610" s="527" t="s">
        <v>4416</v>
      </c>
      <c r="J610" s="529" t="s">
        <v>491</v>
      </c>
      <c r="K610" s="509">
        <v>44620</v>
      </c>
      <c r="L610" s="528">
        <v>39.21</v>
      </c>
    </row>
    <row r="611" spans="1:12" ht="56.25">
      <c r="A611" s="509">
        <v>44664</v>
      </c>
      <c r="B611" s="510" t="s">
        <v>4417</v>
      </c>
      <c r="C611" s="510" t="s">
        <v>60</v>
      </c>
      <c r="D611" s="527" t="s">
        <v>61</v>
      </c>
      <c r="E611" s="527" t="s">
        <v>67</v>
      </c>
      <c r="F611" s="528">
        <v>1930.68</v>
      </c>
      <c r="G611" s="510" t="s">
        <v>4418</v>
      </c>
      <c r="H611" s="510" t="s">
        <v>4419</v>
      </c>
      <c r="I611" s="527" t="s">
        <v>4420</v>
      </c>
      <c r="J611" s="529" t="s">
        <v>491</v>
      </c>
      <c r="K611" s="509">
        <v>44664</v>
      </c>
      <c r="L611" s="528">
        <v>39.17</v>
      </c>
    </row>
    <row r="612" spans="1:12">
      <c r="A612" s="509">
        <v>44788</v>
      </c>
      <c r="B612" s="510" t="s">
        <v>4421</v>
      </c>
      <c r="C612" s="510" t="s">
        <v>60</v>
      </c>
      <c r="D612" s="527" t="s">
        <v>61</v>
      </c>
      <c r="E612" s="527" t="s">
        <v>67</v>
      </c>
      <c r="F612" s="528">
        <v>746.74</v>
      </c>
      <c r="G612" s="510" t="s">
        <v>985</v>
      </c>
      <c r="H612" s="510" t="s">
        <v>60</v>
      </c>
      <c r="I612" s="527" t="s">
        <v>4422</v>
      </c>
      <c r="J612" s="529" t="s">
        <v>491</v>
      </c>
      <c r="K612" s="509">
        <v>44788</v>
      </c>
      <c r="L612" s="528">
        <v>39.07</v>
      </c>
    </row>
    <row r="613" spans="1:12">
      <c r="A613" s="509">
        <v>44504</v>
      </c>
      <c r="B613" s="510" t="s">
        <v>4423</v>
      </c>
      <c r="C613" s="510" t="s">
        <v>60</v>
      </c>
      <c r="D613" s="527" t="s">
        <v>61</v>
      </c>
      <c r="E613" s="527" t="s">
        <v>67</v>
      </c>
      <c r="F613" s="528">
        <v>978.66</v>
      </c>
      <c r="G613" s="510" t="s">
        <v>4424</v>
      </c>
      <c r="H613" s="510" t="s">
        <v>1198</v>
      </c>
      <c r="I613" s="527" t="s">
        <v>4425</v>
      </c>
      <c r="J613" s="529" t="s">
        <v>491</v>
      </c>
      <c r="K613" s="509">
        <v>44504</v>
      </c>
      <c r="L613" s="528">
        <v>38.89</v>
      </c>
    </row>
    <row r="614" spans="1:12" ht="33.75">
      <c r="A614" s="509">
        <v>43850</v>
      </c>
      <c r="B614" s="510" t="s">
        <v>4426</v>
      </c>
      <c r="C614" s="510" t="s">
        <v>60</v>
      </c>
      <c r="D614" s="527" t="s">
        <v>61</v>
      </c>
      <c r="E614" s="527" t="s">
        <v>67</v>
      </c>
      <c r="F614" s="528">
        <v>48.17</v>
      </c>
      <c r="G614" s="510" t="s">
        <v>4427</v>
      </c>
      <c r="H614" s="510" t="s">
        <v>4428</v>
      </c>
      <c r="I614" s="527" t="s">
        <v>4429</v>
      </c>
      <c r="J614" s="529" t="s">
        <v>491</v>
      </c>
      <c r="K614" s="509">
        <v>43850</v>
      </c>
      <c r="L614" s="528">
        <v>38.89</v>
      </c>
    </row>
    <row r="615" spans="1:12" ht="22.5">
      <c r="A615" s="509">
        <v>44095</v>
      </c>
      <c r="B615" s="510" t="s">
        <v>4430</v>
      </c>
      <c r="C615" s="510" t="s">
        <v>60</v>
      </c>
      <c r="D615" s="527" t="s">
        <v>61</v>
      </c>
      <c r="E615" s="527" t="s">
        <v>67</v>
      </c>
      <c r="F615" s="528">
        <v>3401.53</v>
      </c>
      <c r="G615" s="510" t="s">
        <v>4431</v>
      </c>
      <c r="H615" s="510" t="s">
        <v>4432</v>
      </c>
      <c r="I615" s="527" t="s">
        <v>4433</v>
      </c>
      <c r="J615" s="529" t="s">
        <v>491</v>
      </c>
      <c r="K615" s="509">
        <v>44095</v>
      </c>
      <c r="L615" s="528">
        <v>38.79</v>
      </c>
    </row>
    <row r="616" spans="1:12" ht="22.5">
      <c r="A616" s="509">
        <v>44795</v>
      </c>
      <c r="B616" s="510" t="s">
        <v>4434</v>
      </c>
      <c r="C616" s="510" t="s">
        <v>60</v>
      </c>
      <c r="D616" s="527" t="s">
        <v>61</v>
      </c>
      <c r="E616" s="527" t="s">
        <v>67</v>
      </c>
      <c r="F616" s="528">
        <v>1090.8399999999999</v>
      </c>
      <c r="G616" s="510" t="s">
        <v>4435</v>
      </c>
      <c r="H616" s="510" t="s">
        <v>4436</v>
      </c>
      <c r="I616" s="527" t="s">
        <v>4437</v>
      </c>
      <c r="J616" s="529" t="s">
        <v>491</v>
      </c>
      <c r="K616" s="509">
        <v>44795</v>
      </c>
      <c r="L616" s="528">
        <v>38.76</v>
      </c>
    </row>
    <row r="617" spans="1:12">
      <c r="A617" s="509">
        <v>44320</v>
      </c>
      <c r="B617" s="510" t="s">
        <v>4438</v>
      </c>
      <c r="C617" s="510" t="s">
        <v>60</v>
      </c>
      <c r="D617" s="527" t="s">
        <v>61</v>
      </c>
      <c r="E617" s="527" t="s">
        <v>67</v>
      </c>
      <c r="F617" s="528">
        <v>103.65</v>
      </c>
      <c r="G617" s="510" t="s">
        <v>181</v>
      </c>
      <c r="H617" s="510" t="s">
        <v>60</v>
      </c>
      <c r="I617" s="527" t="s">
        <v>4439</v>
      </c>
      <c r="J617" s="529" t="s">
        <v>491</v>
      </c>
      <c r="K617" s="509">
        <v>44320</v>
      </c>
      <c r="L617" s="528">
        <v>38.729999999999997</v>
      </c>
    </row>
    <row r="618" spans="1:12">
      <c r="A618" s="509">
        <v>44792</v>
      </c>
      <c r="B618" s="510" t="s">
        <v>4440</v>
      </c>
      <c r="C618" s="510" t="s">
        <v>60</v>
      </c>
      <c r="D618" s="527" t="s">
        <v>61</v>
      </c>
      <c r="E618" s="527" t="s">
        <v>67</v>
      </c>
      <c r="F618" s="528">
        <v>139.32</v>
      </c>
      <c r="G618" s="510" t="s">
        <v>4441</v>
      </c>
      <c r="H618" s="510" t="s">
        <v>60</v>
      </c>
      <c r="I618" s="527" t="s">
        <v>4442</v>
      </c>
      <c r="J618" s="529" t="s">
        <v>491</v>
      </c>
      <c r="K618" s="509">
        <v>44792</v>
      </c>
      <c r="L618" s="528">
        <v>38.700000000000003</v>
      </c>
    </row>
    <row r="619" spans="1:12">
      <c r="A619" s="509">
        <v>44175</v>
      </c>
      <c r="B619" s="510" t="s">
        <v>4443</v>
      </c>
      <c r="C619" s="510" t="s">
        <v>60</v>
      </c>
      <c r="D619" s="527" t="s">
        <v>61</v>
      </c>
      <c r="E619" s="527" t="s">
        <v>67</v>
      </c>
      <c r="F619" s="528">
        <v>511.22</v>
      </c>
      <c r="G619" s="510" t="s">
        <v>4444</v>
      </c>
      <c r="H619" s="510" t="s">
        <v>60</v>
      </c>
      <c r="I619" s="527" t="s">
        <v>4445</v>
      </c>
      <c r="J619" s="529" t="s">
        <v>491</v>
      </c>
      <c r="K619" s="509">
        <v>44175</v>
      </c>
      <c r="L619" s="528">
        <v>38.61</v>
      </c>
    </row>
    <row r="620" spans="1:12">
      <c r="A620" s="509">
        <v>44025</v>
      </c>
      <c r="B620" s="510" t="s">
        <v>4446</v>
      </c>
      <c r="C620" s="510" t="s">
        <v>60</v>
      </c>
      <c r="D620" s="527" t="s">
        <v>61</v>
      </c>
      <c r="E620" s="527" t="s">
        <v>67</v>
      </c>
      <c r="F620" s="528">
        <v>433.84</v>
      </c>
      <c r="G620" s="510" t="s">
        <v>1477</v>
      </c>
      <c r="H620" s="510" t="s">
        <v>60</v>
      </c>
      <c r="I620" s="527" t="s">
        <v>4447</v>
      </c>
      <c r="J620" s="529" t="s">
        <v>491</v>
      </c>
      <c r="K620" s="509">
        <v>44025</v>
      </c>
      <c r="L620" s="528">
        <v>38.58</v>
      </c>
    </row>
    <row r="621" spans="1:12" ht="22.5">
      <c r="A621" s="509">
        <v>44645</v>
      </c>
      <c r="B621" s="510" t="s">
        <v>4448</v>
      </c>
      <c r="C621" s="510" t="s">
        <v>60</v>
      </c>
      <c r="D621" s="527" t="s">
        <v>61</v>
      </c>
      <c r="E621" s="527" t="s">
        <v>67</v>
      </c>
      <c r="F621" s="528">
        <v>1533.06</v>
      </c>
      <c r="G621" s="510" t="s">
        <v>4449</v>
      </c>
      <c r="H621" s="510" t="s">
        <v>4450</v>
      </c>
      <c r="I621" s="527" t="s">
        <v>4451</v>
      </c>
      <c r="J621" s="529" t="s">
        <v>491</v>
      </c>
      <c r="K621" s="509">
        <v>44645</v>
      </c>
      <c r="L621" s="528">
        <v>38.47</v>
      </c>
    </row>
    <row r="622" spans="1:12">
      <c r="A622" s="509">
        <v>44895</v>
      </c>
      <c r="B622" s="510" t="s">
        <v>1183</v>
      </c>
      <c r="C622" s="510" t="s">
        <v>1184</v>
      </c>
      <c r="D622" s="527" t="s">
        <v>61</v>
      </c>
      <c r="E622" s="527" t="s">
        <v>77</v>
      </c>
      <c r="F622" s="528">
        <v>527.48</v>
      </c>
      <c r="G622" s="510" t="s">
        <v>60</v>
      </c>
      <c r="H622" s="510" t="s">
        <v>60</v>
      </c>
      <c r="I622" s="527" t="s">
        <v>1185</v>
      </c>
      <c r="J622" s="529" t="s">
        <v>491</v>
      </c>
      <c r="K622" s="509">
        <v>44895</v>
      </c>
      <c r="L622" s="528">
        <v>38.17</v>
      </c>
    </row>
    <row r="623" spans="1:12">
      <c r="A623" s="509">
        <v>44112</v>
      </c>
      <c r="B623" s="510" t="s">
        <v>4452</v>
      </c>
      <c r="C623" s="510" t="s">
        <v>60</v>
      </c>
      <c r="D623" s="527" t="s">
        <v>61</v>
      </c>
      <c r="E623" s="527" t="s">
        <v>67</v>
      </c>
      <c r="F623" s="528">
        <v>6844.15</v>
      </c>
      <c r="G623" s="510" t="s">
        <v>4453</v>
      </c>
      <c r="H623" s="510" t="s">
        <v>60</v>
      </c>
      <c r="I623" s="527" t="s">
        <v>4454</v>
      </c>
      <c r="J623" s="529" t="s">
        <v>491</v>
      </c>
      <c r="K623" s="509">
        <v>44112</v>
      </c>
      <c r="L623" s="528">
        <v>38.01</v>
      </c>
    </row>
    <row r="624" spans="1:12" ht="22.5">
      <c r="A624" s="509">
        <v>44698</v>
      </c>
      <c r="B624" s="510" t="s">
        <v>4455</v>
      </c>
      <c r="C624" s="510" t="s">
        <v>60</v>
      </c>
      <c r="D624" s="527" t="s">
        <v>61</v>
      </c>
      <c r="E624" s="527" t="s">
        <v>67</v>
      </c>
      <c r="F624" s="528">
        <v>200.27</v>
      </c>
      <c r="G624" s="510" t="s">
        <v>4456</v>
      </c>
      <c r="H624" s="510" t="s">
        <v>60</v>
      </c>
      <c r="I624" s="527" t="s">
        <v>4457</v>
      </c>
      <c r="J624" s="529" t="s">
        <v>491</v>
      </c>
      <c r="K624" s="509">
        <v>44698</v>
      </c>
      <c r="L624" s="528">
        <v>37.93</v>
      </c>
    </row>
    <row r="625" spans="1:12" ht="45">
      <c r="A625" s="509">
        <v>43854</v>
      </c>
      <c r="B625" s="510" t="s">
        <v>4458</v>
      </c>
      <c r="C625" s="510" t="s">
        <v>60</v>
      </c>
      <c r="D625" s="527" t="s">
        <v>61</v>
      </c>
      <c r="E625" s="527" t="s">
        <v>67</v>
      </c>
      <c r="F625" s="528">
        <v>2922.02</v>
      </c>
      <c r="G625" s="510" t="s">
        <v>4459</v>
      </c>
      <c r="H625" s="510" t="s">
        <v>4460</v>
      </c>
      <c r="I625" s="527" t="s">
        <v>4461</v>
      </c>
      <c r="J625" s="529" t="s">
        <v>491</v>
      </c>
      <c r="K625" s="509">
        <v>43854</v>
      </c>
      <c r="L625" s="528">
        <v>37.78</v>
      </c>
    </row>
    <row r="626" spans="1:12" ht="33.75">
      <c r="A626" s="509">
        <v>44845</v>
      </c>
      <c r="B626" s="510" t="s">
        <v>4462</v>
      </c>
      <c r="C626" s="510" t="s">
        <v>60</v>
      </c>
      <c r="D626" s="527" t="s">
        <v>61</v>
      </c>
      <c r="E626" s="527" t="s">
        <v>67</v>
      </c>
      <c r="F626" s="528">
        <v>328.32</v>
      </c>
      <c r="G626" s="510" t="s">
        <v>1183</v>
      </c>
      <c r="H626" s="510" t="s">
        <v>4463</v>
      </c>
      <c r="I626" s="527" t="s">
        <v>4464</v>
      </c>
      <c r="J626" s="529" t="s">
        <v>491</v>
      </c>
      <c r="K626" s="509">
        <v>44845</v>
      </c>
      <c r="L626" s="528">
        <v>37.520000000000003</v>
      </c>
    </row>
    <row r="627" spans="1:12">
      <c r="A627" s="509">
        <v>44166</v>
      </c>
      <c r="B627" s="510" t="s">
        <v>1186</v>
      </c>
      <c r="C627" s="510" t="s">
        <v>1187</v>
      </c>
      <c r="D627" s="527" t="s">
        <v>61</v>
      </c>
      <c r="E627" s="527" t="s">
        <v>77</v>
      </c>
      <c r="F627" s="530">
        <v>0.14699999999999999</v>
      </c>
      <c r="G627" s="510" t="s">
        <v>1188</v>
      </c>
      <c r="H627" s="510" t="s">
        <v>60</v>
      </c>
      <c r="I627" s="527" t="s">
        <v>1189</v>
      </c>
      <c r="J627" s="529" t="s">
        <v>491</v>
      </c>
      <c r="K627" s="509">
        <v>44166</v>
      </c>
      <c r="L627" s="528">
        <v>37.43</v>
      </c>
    </row>
    <row r="628" spans="1:12" ht="22.5">
      <c r="A628" s="509">
        <v>44305</v>
      </c>
      <c r="B628" s="510" t="s">
        <v>4465</v>
      </c>
      <c r="C628" s="510" t="s">
        <v>60</v>
      </c>
      <c r="D628" s="527" t="s">
        <v>61</v>
      </c>
      <c r="E628" s="527" t="s">
        <v>67</v>
      </c>
      <c r="F628" s="528">
        <v>135.63999999999999</v>
      </c>
      <c r="G628" s="510" t="s">
        <v>4466</v>
      </c>
      <c r="H628" s="510" t="s">
        <v>4467</v>
      </c>
      <c r="I628" s="527" t="s">
        <v>4468</v>
      </c>
      <c r="J628" s="529" t="s">
        <v>491</v>
      </c>
      <c r="K628" s="509">
        <v>44305</v>
      </c>
      <c r="L628" s="528">
        <v>37.369999999999997</v>
      </c>
    </row>
    <row r="629" spans="1:12" ht="22.5">
      <c r="A629" s="509">
        <v>44512</v>
      </c>
      <c r="B629" s="510" t="s">
        <v>1190</v>
      </c>
      <c r="C629" s="510" t="s">
        <v>1191</v>
      </c>
      <c r="D629" s="527" t="s">
        <v>61</v>
      </c>
      <c r="E629" s="527" t="s">
        <v>77</v>
      </c>
      <c r="F629" s="528">
        <v>3106.3</v>
      </c>
      <c r="G629" s="510" t="s">
        <v>1192</v>
      </c>
      <c r="H629" s="510" t="s">
        <v>1193</v>
      </c>
      <c r="I629" s="527" t="s">
        <v>1194</v>
      </c>
      <c r="J629" s="529" t="s">
        <v>491</v>
      </c>
      <c r="K629" s="509">
        <v>44512</v>
      </c>
      <c r="L629" s="528">
        <v>37.28</v>
      </c>
    </row>
    <row r="630" spans="1:12" ht="22.5">
      <c r="A630" s="509">
        <v>44629</v>
      </c>
      <c r="B630" s="510" t="s">
        <v>4469</v>
      </c>
      <c r="C630" s="510" t="s">
        <v>60</v>
      </c>
      <c r="D630" s="527" t="s">
        <v>61</v>
      </c>
      <c r="E630" s="527" t="s">
        <v>67</v>
      </c>
      <c r="F630" s="528">
        <v>1401.38</v>
      </c>
      <c r="G630" s="510" t="s">
        <v>4470</v>
      </c>
      <c r="H630" s="510" t="s">
        <v>4471</v>
      </c>
      <c r="I630" s="527" t="s">
        <v>4472</v>
      </c>
      <c r="J630" s="529" t="s">
        <v>491</v>
      </c>
      <c r="K630" s="509">
        <v>44629</v>
      </c>
      <c r="L630" s="528">
        <v>37.17</v>
      </c>
    </row>
    <row r="631" spans="1:12" ht="22.5">
      <c r="A631" s="509">
        <v>44750</v>
      </c>
      <c r="B631" s="510" t="s">
        <v>4473</v>
      </c>
      <c r="C631" s="510" t="s">
        <v>60</v>
      </c>
      <c r="D631" s="527" t="s">
        <v>61</v>
      </c>
      <c r="E631" s="527" t="s">
        <v>67</v>
      </c>
      <c r="F631" s="528">
        <v>92.3</v>
      </c>
      <c r="G631" s="510" t="s">
        <v>4474</v>
      </c>
      <c r="H631" s="510" t="s">
        <v>4475</v>
      </c>
      <c r="I631" s="527" t="s">
        <v>4476</v>
      </c>
      <c r="J631" s="529" t="s">
        <v>491</v>
      </c>
      <c r="K631" s="509">
        <v>44750</v>
      </c>
      <c r="L631" s="528">
        <v>36.99</v>
      </c>
    </row>
    <row r="632" spans="1:12">
      <c r="A632" s="509">
        <v>44620</v>
      </c>
      <c r="B632" s="510" t="s">
        <v>1195</v>
      </c>
      <c r="C632" s="510" t="s">
        <v>1196</v>
      </c>
      <c r="D632" s="527" t="s">
        <v>61</v>
      </c>
      <c r="E632" s="527" t="s">
        <v>77</v>
      </c>
      <c r="F632" s="528">
        <v>13553.84</v>
      </c>
      <c r="G632" s="510" t="s">
        <v>1197</v>
      </c>
      <c r="H632" s="510" t="s">
        <v>1198</v>
      </c>
      <c r="I632" s="527" t="s">
        <v>1199</v>
      </c>
      <c r="J632" s="529" t="s">
        <v>491</v>
      </c>
      <c r="K632" s="509">
        <v>44620</v>
      </c>
      <c r="L632" s="528">
        <v>36.99</v>
      </c>
    </row>
    <row r="633" spans="1:12" ht="22.5">
      <c r="A633" s="509">
        <v>44487</v>
      </c>
      <c r="B633" s="510" t="s">
        <v>4477</v>
      </c>
      <c r="C633" s="510" t="s">
        <v>60</v>
      </c>
      <c r="D633" s="527" t="s">
        <v>61</v>
      </c>
      <c r="E633" s="527" t="s">
        <v>67</v>
      </c>
      <c r="F633" s="528">
        <v>138.11000000000001</v>
      </c>
      <c r="G633" s="510" t="s">
        <v>4478</v>
      </c>
      <c r="H633" s="510" t="s">
        <v>4479</v>
      </c>
      <c r="I633" s="527" t="s">
        <v>4480</v>
      </c>
      <c r="J633" s="529" t="s">
        <v>491</v>
      </c>
      <c r="K633" s="509">
        <v>44487</v>
      </c>
      <c r="L633" s="528">
        <v>36.86</v>
      </c>
    </row>
    <row r="634" spans="1:12">
      <c r="A634" s="509">
        <v>44438</v>
      </c>
      <c r="B634" s="510" t="s">
        <v>1200</v>
      </c>
      <c r="C634" s="510" t="s">
        <v>1201</v>
      </c>
      <c r="D634" s="527" t="s">
        <v>61</v>
      </c>
      <c r="E634" s="527" t="s">
        <v>77</v>
      </c>
      <c r="F634" s="528">
        <v>157.84</v>
      </c>
      <c r="G634" s="510" t="s">
        <v>1202</v>
      </c>
      <c r="H634" s="510" t="s">
        <v>60</v>
      </c>
      <c r="I634" s="527" t="s">
        <v>1203</v>
      </c>
      <c r="J634" s="529" t="s">
        <v>491</v>
      </c>
      <c r="K634" s="509">
        <v>44438</v>
      </c>
      <c r="L634" s="528">
        <v>36.770000000000003</v>
      </c>
    </row>
    <row r="635" spans="1:12">
      <c r="A635" s="509">
        <v>44172</v>
      </c>
      <c r="B635" s="510" t="s">
        <v>833</v>
      </c>
      <c r="C635" s="510" t="s">
        <v>834</v>
      </c>
      <c r="D635" s="527" t="s">
        <v>61</v>
      </c>
      <c r="E635" s="527" t="s">
        <v>77</v>
      </c>
      <c r="F635" s="528">
        <v>291.37</v>
      </c>
      <c r="G635" s="510" t="s">
        <v>1204</v>
      </c>
      <c r="H635" s="510" t="s">
        <v>60</v>
      </c>
      <c r="I635" s="527" t="s">
        <v>1205</v>
      </c>
      <c r="J635" s="529" t="s">
        <v>491</v>
      </c>
      <c r="K635" s="509">
        <v>44172</v>
      </c>
      <c r="L635" s="528">
        <v>36.69</v>
      </c>
    </row>
    <row r="636" spans="1:12">
      <c r="A636" s="509">
        <v>44253</v>
      </c>
      <c r="B636" s="510" t="s">
        <v>4481</v>
      </c>
      <c r="C636" s="510" t="s">
        <v>60</v>
      </c>
      <c r="D636" s="527" t="s">
        <v>61</v>
      </c>
      <c r="E636" s="527" t="s">
        <v>67</v>
      </c>
      <c r="F636" s="528">
        <v>44.63</v>
      </c>
      <c r="G636" s="510" t="s">
        <v>4482</v>
      </c>
      <c r="H636" s="510" t="s">
        <v>60</v>
      </c>
      <c r="I636" s="527" t="s">
        <v>4483</v>
      </c>
      <c r="J636" s="529" t="s">
        <v>491</v>
      </c>
      <c r="K636" s="509">
        <v>44253</v>
      </c>
      <c r="L636" s="528">
        <v>36.6</v>
      </c>
    </row>
    <row r="637" spans="1:12" ht="22.5">
      <c r="A637" s="509">
        <v>44343</v>
      </c>
      <c r="B637" s="510" t="s">
        <v>2576</v>
      </c>
      <c r="C637" s="510" t="s">
        <v>60</v>
      </c>
      <c r="D637" s="527" t="s">
        <v>61</v>
      </c>
      <c r="E637" s="527" t="s">
        <v>67</v>
      </c>
      <c r="F637" s="528">
        <v>606.14</v>
      </c>
      <c r="G637" s="510" t="s">
        <v>4484</v>
      </c>
      <c r="H637" s="510" t="s">
        <v>4485</v>
      </c>
      <c r="I637" s="527" t="s">
        <v>4486</v>
      </c>
      <c r="J637" s="529" t="s">
        <v>491</v>
      </c>
      <c r="K637" s="509">
        <v>44343</v>
      </c>
      <c r="L637" s="528">
        <v>36.47</v>
      </c>
    </row>
    <row r="638" spans="1:12">
      <c r="A638" s="509">
        <v>44020</v>
      </c>
      <c r="B638" s="510" t="s">
        <v>4487</v>
      </c>
      <c r="C638" s="510" t="s">
        <v>60</v>
      </c>
      <c r="D638" s="527" t="s">
        <v>61</v>
      </c>
      <c r="E638" s="527" t="s">
        <v>67</v>
      </c>
      <c r="F638" s="528">
        <v>43.07</v>
      </c>
      <c r="G638" s="510" t="s">
        <v>4488</v>
      </c>
      <c r="H638" s="510" t="s">
        <v>60</v>
      </c>
      <c r="I638" s="527" t="s">
        <v>4489</v>
      </c>
      <c r="J638" s="529" t="s">
        <v>491</v>
      </c>
      <c r="K638" s="509">
        <v>44020</v>
      </c>
      <c r="L638" s="528">
        <v>36.409999999999997</v>
      </c>
    </row>
    <row r="639" spans="1:12">
      <c r="A639" s="509">
        <v>44179</v>
      </c>
      <c r="B639" s="510" t="s">
        <v>4490</v>
      </c>
      <c r="C639" s="510" t="s">
        <v>60</v>
      </c>
      <c r="D639" s="527" t="s">
        <v>61</v>
      </c>
      <c r="E639" s="527" t="s">
        <v>67</v>
      </c>
      <c r="F639" s="528">
        <v>1020.08</v>
      </c>
      <c r="G639" s="510" t="s">
        <v>4491</v>
      </c>
      <c r="H639" s="510" t="s">
        <v>60</v>
      </c>
      <c r="I639" s="527" t="s">
        <v>4492</v>
      </c>
      <c r="J639" s="529" t="s">
        <v>491</v>
      </c>
      <c r="K639" s="509">
        <v>44179</v>
      </c>
      <c r="L639" s="528">
        <v>36.380000000000003</v>
      </c>
    </row>
    <row r="640" spans="1:12">
      <c r="A640" s="509">
        <v>44876</v>
      </c>
      <c r="B640" s="510" t="s">
        <v>1206</v>
      </c>
      <c r="C640" s="510" t="s">
        <v>1207</v>
      </c>
      <c r="D640" s="527" t="s">
        <v>61</v>
      </c>
      <c r="E640" s="527" t="s">
        <v>77</v>
      </c>
      <c r="F640" s="528">
        <v>974.99</v>
      </c>
      <c r="G640" s="510" t="s">
        <v>1208</v>
      </c>
      <c r="H640" s="510" t="s">
        <v>60</v>
      </c>
      <c r="I640" s="527" t="s">
        <v>1209</v>
      </c>
      <c r="J640" s="529" t="s">
        <v>491</v>
      </c>
      <c r="K640" s="509">
        <v>44876</v>
      </c>
      <c r="L640" s="528">
        <v>36.36</v>
      </c>
    </row>
    <row r="641" spans="1:12" ht="33.75">
      <c r="A641" s="509">
        <v>44139</v>
      </c>
      <c r="B641" s="510" t="s">
        <v>4493</v>
      </c>
      <c r="C641" s="510" t="s">
        <v>60</v>
      </c>
      <c r="D641" s="527" t="s">
        <v>61</v>
      </c>
      <c r="E641" s="527" t="s">
        <v>67</v>
      </c>
      <c r="F641" s="528">
        <v>299.33999999999997</v>
      </c>
      <c r="G641" s="510" t="s">
        <v>4494</v>
      </c>
      <c r="H641" s="510" t="s">
        <v>4495</v>
      </c>
      <c r="I641" s="527" t="s">
        <v>4496</v>
      </c>
      <c r="J641" s="529" t="s">
        <v>491</v>
      </c>
      <c r="K641" s="509">
        <v>44139</v>
      </c>
      <c r="L641" s="528">
        <v>36.36</v>
      </c>
    </row>
    <row r="642" spans="1:12">
      <c r="A642" s="509">
        <v>44698</v>
      </c>
      <c r="B642" s="510" t="s">
        <v>4497</v>
      </c>
      <c r="C642" s="510" t="s">
        <v>60</v>
      </c>
      <c r="D642" s="527" t="s">
        <v>61</v>
      </c>
      <c r="E642" s="527" t="s">
        <v>67</v>
      </c>
      <c r="F642" s="528">
        <v>6273.85</v>
      </c>
      <c r="G642" s="510" t="s">
        <v>1865</v>
      </c>
      <c r="H642" s="510" t="s">
        <v>4498</v>
      </c>
      <c r="I642" s="527" t="s">
        <v>4499</v>
      </c>
      <c r="J642" s="529" t="s">
        <v>491</v>
      </c>
      <c r="K642" s="509">
        <v>44698</v>
      </c>
      <c r="L642" s="528">
        <v>36.299999999999997</v>
      </c>
    </row>
    <row r="643" spans="1:12">
      <c r="A643" s="509">
        <v>44021</v>
      </c>
      <c r="B643" s="510" t="s">
        <v>1214</v>
      </c>
      <c r="C643" s="510" t="s">
        <v>1215</v>
      </c>
      <c r="D643" s="527" t="s">
        <v>61</v>
      </c>
      <c r="E643" s="527" t="s">
        <v>67</v>
      </c>
      <c r="F643" s="528">
        <v>7.43</v>
      </c>
      <c r="G643" s="510" t="s">
        <v>1216</v>
      </c>
      <c r="H643" s="510" t="s">
        <v>60</v>
      </c>
      <c r="I643" s="527" t="s">
        <v>1217</v>
      </c>
      <c r="J643" s="529" t="s">
        <v>491</v>
      </c>
      <c r="K643" s="509">
        <v>44021</v>
      </c>
      <c r="L643" s="528">
        <v>36.22</v>
      </c>
    </row>
    <row r="644" spans="1:12">
      <c r="A644" s="509">
        <v>44158</v>
      </c>
      <c r="B644" s="510" t="s">
        <v>1210</v>
      </c>
      <c r="C644" s="510" t="s">
        <v>1211</v>
      </c>
      <c r="D644" s="527" t="s">
        <v>61</v>
      </c>
      <c r="E644" s="527" t="s">
        <v>67</v>
      </c>
      <c r="F644" s="528">
        <v>295.82</v>
      </c>
      <c r="G644" s="510" t="s">
        <v>60</v>
      </c>
      <c r="H644" s="510" t="s">
        <v>1212</v>
      </c>
      <c r="I644" s="527" t="s">
        <v>1213</v>
      </c>
      <c r="J644" s="529" t="s">
        <v>491</v>
      </c>
      <c r="K644" s="509">
        <v>44158</v>
      </c>
      <c r="L644" s="528">
        <v>36.22</v>
      </c>
    </row>
    <row r="645" spans="1:12">
      <c r="A645" s="509">
        <v>44263</v>
      </c>
      <c r="B645" s="510" t="s">
        <v>3096</v>
      </c>
      <c r="C645" s="510" t="s">
        <v>60</v>
      </c>
      <c r="D645" s="527" t="s">
        <v>61</v>
      </c>
      <c r="E645" s="527" t="s">
        <v>67</v>
      </c>
      <c r="F645" s="528">
        <v>2058.7399999999998</v>
      </c>
      <c r="G645" s="510" t="s">
        <v>4500</v>
      </c>
      <c r="H645" s="510" t="s">
        <v>60</v>
      </c>
      <c r="I645" s="527" t="s">
        <v>4501</v>
      </c>
      <c r="J645" s="529" t="s">
        <v>491</v>
      </c>
      <c r="K645" s="509">
        <v>44263</v>
      </c>
      <c r="L645" s="528">
        <v>36.15</v>
      </c>
    </row>
    <row r="646" spans="1:12">
      <c r="A646" s="509">
        <v>44301</v>
      </c>
      <c r="B646" s="510" t="s">
        <v>4502</v>
      </c>
      <c r="C646" s="510" t="s">
        <v>60</v>
      </c>
      <c r="D646" s="527" t="s">
        <v>61</v>
      </c>
      <c r="E646" s="527" t="s">
        <v>67</v>
      </c>
      <c r="F646" s="528">
        <v>1393.28</v>
      </c>
      <c r="G646" s="510" t="s">
        <v>4503</v>
      </c>
      <c r="H646" s="510" t="s">
        <v>4504</v>
      </c>
      <c r="I646" s="527" t="s">
        <v>4505</v>
      </c>
      <c r="J646" s="529" t="s">
        <v>491</v>
      </c>
      <c r="K646" s="509">
        <v>44301</v>
      </c>
      <c r="L646" s="528">
        <v>36.06</v>
      </c>
    </row>
    <row r="647" spans="1:12">
      <c r="A647" s="509">
        <v>44434</v>
      </c>
      <c r="B647" s="510" t="s">
        <v>1218</v>
      </c>
      <c r="C647" s="510" t="s">
        <v>1219</v>
      </c>
      <c r="D647" s="527" t="s">
        <v>61</v>
      </c>
      <c r="E647" s="527" t="s">
        <v>67</v>
      </c>
      <c r="F647" s="528">
        <v>6.88</v>
      </c>
      <c r="G647" s="510" t="s">
        <v>1220</v>
      </c>
      <c r="H647" s="510" t="s">
        <v>1221</v>
      </c>
      <c r="I647" s="527" t="s">
        <v>1222</v>
      </c>
      <c r="J647" s="529" t="s">
        <v>491</v>
      </c>
      <c r="K647" s="509">
        <v>44434</v>
      </c>
      <c r="L647" s="528">
        <v>36.04</v>
      </c>
    </row>
    <row r="648" spans="1:12" ht="22.5">
      <c r="A648" s="509">
        <v>44235</v>
      </c>
      <c r="B648" s="510" t="s">
        <v>4506</v>
      </c>
      <c r="C648" s="510" t="s">
        <v>60</v>
      </c>
      <c r="D648" s="527" t="s">
        <v>61</v>
      </c>
      <c r="E648" s="527" t="s">
        <v>67</v>
      </c>
      <c r="F648" s="528">
        <v>1983.02</v>
      </c>
      <c r="G648" s="510" t="s">
        <v>4507</v>
      </c>
      <c r="H648" s="510" t="s">
        <v>4508</v>
      </c>
      <c r="I648" s="527" t="s">
        <v>4509</v>
      </c>
      <c r="J648" s="529" t="s">
        <v>491</v>
      </c>
      <c r="K648" s="509">
        <v>44235</v>
      </c>
      <c r="L648" s="528">
        <v>36.020000000000003</v>
      </c>
    </row>
    <row r="649" spans="1:12" ht="22.5">
      <c r="A649" s="509">
        <v>44747</v>
      </c>
      <c r="B649" s="510" t="s">
        <v>1223</v>
      </c>
      <c r="C649" s="510" t="s">
        <v>1224</v>
      </c>
      <c r="D649" s="527" t="s">
        <v>61</v>
      </c>
      <c r="E649" s="527" t="s">
        <v>77</v>
      </c>
      <c r="F649" s="528">
        <v>458.18</v>
      </c>
      <c r="G649" s="510" t="s">
        <v>1225</v>
      </c>
      <c r="H649" s="510" t="s">
        <v>60</v>
      </c>
      <c r="I649" s="527" t="s">
        <v>1226</v>
      </c>
      <c r="J649" s="529" t="s">
        <v>491</v>
      </c>
      <c r="K649" s="509">
        <v>44747</v>
      </c>
      <c r="L649" s="528">
        <v>36</v>
      </c>
    </row>
    <row r="650" spans="1:12">
      <c r="A650" s="509">
        <v>44284</v>
      </c>
      <c r="B650" s="510" t="s">
        <v>4510</v>
      </c>
      <c r="C650" s="510" t="s">
        <v>60</v>
      </c>
      <c r="D650" s="527" t="s">
        <v>61</v>
      </c>
      <c r="E650" s="527" t="s">
        <v>67</v>
      </c>
      <c r="F650" s="528">
        <v>6436.04</v>
      </c>
      <c r="G650" s="510" t="s">
        <v>4511</v>
      </c>
      <c r="H650" s="510" t="s">
        <v>60</v>
      </c>
      <c r="I650" s="527" t="s">
        <v>4512</v>
      </c>
      <c r="J650" s="529" t="s">
        <v>491</v>
      </c>
      <c r="K650" s="509">
        <v>44284</v>
      </c>
      <c r="L650" s="528">
        <v>35.909999999999997</v>
      </c>
    </row>
    <row r="651" spans="1:12">
      <c r="A651" s="509">
        <v>44532</v>
      </c>
      <c r="B651" s="510" t="s">
        <v>4513</v>
      </c>
      <c r="C651" s="510" t="s">
        <v>60</v>
      </c>
      <c r="D651" s="527" t="s">
        <v>61</v>
      </c>
      <c r="E651" s="527" t="s">
        <v>67</v>
      </c>
      <c r="F651" s="528">
        <v>21.17</v>
      </c>
      <c r="G651" s="510" t="s">
        <v>4514</v>
      </c>
      <c r="H651" s="510" t="s">
        <v>4515</v>
      </c>
      <c r="I651" s="527" t="s">
        <v>4516</v>
      </c>
      <c r="J651" s="529" t="s">
        <v>491</v>
      </c>
      <c r="K651" s="509">
        <v>44532</v>
      </c>
      <c r="L651" s="528">
        <v>35.9</v>
      </c>
    </row>
    <row r="652" spans="1:12">
      <c r="A652" s="509">
        <v>44739</v>
      </c>
      <c r="B652" s="510" t="s">
        <v>4517</v>
      </c>
      <c r="C652" s="510" t="s">
        <v>60</v>
      </c>
      <c r="D652" s="527" t="s">
        <v>61</v>
      </c>
      <c r="E652" s="527" t="s">
        <v>67</v>
      </c>
      <c r="F652" s="528">
        <v>1181.1400000000001</v>
      </c>
      <c r="G652" s="510" t="s">
        <v>4518</v>
      </c>
      <c r="H652" s="510" t="s">
        <v>60</v>
      </c>
      <c r="I652" s="527" t="s">
        <v>4519</v>
      </c>
      <c r="J652" s="529" t="s">
        <v>491</v>
      </c>
      <c r="K652" s="509">
        <v>44739</v>
      </c>
      <c r="L652" s="528">
        <v>35.840000000000003</v>
      </c>
    </row>
    <row r="653" spans="1:12">
      <c r="A653" s="509">
        <v>43990</v>
      </c>
      <c r="B653" s="510" t="s">
        <v>4520</v>
      </c>
      <c r="C653" s="510" t="s">
        <v>60</v>
      </c>
      <c r="D653" s="527" t="s">
        <v>61</v>
      </c>
      <c r="E653" s="527" t="s">
        <v>67</v>
      </c>
      <c r="F653" s="528">
        <v>302.58</v>
      </c>
      <c r="G653" s="510" t="s">
        <v>60</v>
      </c>
      <c r="H653" s="510" t="s">
        <v>60</v>
      </c>
      <c r="I653" s="527" t="s">
        <v>4521</v>
      </c>
      <c r="J653" s="529" t="s">
        <v>491</v>
      </c>
      <c r="K653" s="509">
        <v>43990</v>
      </c>
      <c r="L653" s="528">
        <v>35.729999999999997</v>
      </c>
    </row>
    <row r="654" spans="1:12" ht="22.5">
      <c r="A654" s="509">
        <v>44207</v>
      </c>
      <c r="B654" s="510" t="s">
        <v>1227</v>
      </c>
      <c r="C654" s="510" t="s">
        <v>1228</v>
      </c>
      <c r="D654" s="527" t="s">
        <v>61</v>
      </c>
      <c r="E654" s="527" t="s">
        <v>77</v>
      </c>
      <c r="F654" s="528">
        <v>307.11</v>
      </c>
      <c r="G654" s="510" t="s">
        <v>60</v>
      </c>
      <c r="H654" s="510" t="s">
        <v>1229</v>
      </c>
      <c r="I654" s="527" t="s">
        <v>1230</v>
      </c>
      <c r="J654" s="529" t="s">
        <v>491</v>
      </c>
      <c r="K654" s="509">
        <v>44207</v>
      </c>
      <c r="L654" s="528">
        <v>35.68</v>
      </c>
    </row>
    <row r="655" spans="1:12" ht="45">
      <c r="A655" s="509">
        <v>44358</v>
      </c>
      <c r="B655" s="510" t="s">
        <v>4522</v>
      </c>
      <c r="C655" s="510" t="s">
        <v>60</v>
      </c>
      <c r="D655" s="527" t="s">
        <v>61</v>
      </c>
      <c r="E655" s="527" t="s">
        <v>67</v>
      </c>
      <c r="F655" s="528">
        <v>328.19</v>
      </c>
      <c r="G655" s="510" t="s">
        <v>4523</v>
      </c>
      <c r="H655" s="510" t="s">
        <v>4524</v>
      </c>
      <c r="I655" s="527" t="s">
        <v>4525</v>
      </c>
      <c r="J655" s="529" t="s">
        <v>491</v>
      </c>
      <c r="K655" s="509">
        <v>44358</v>
      </c>
      <c r="L655" s="528">
        <v>35.64</v>
      </c>
    </row>
    <row r="656" spans="1:12">
      <c r="A656" s="509">
        <v>44327</v>
      </c>
      <c r="B656" s="510" t="s">
        <v>4526</v>
      </c>
      <c r="C656" s="510" t="s">
        <v>60</v>
      </c>
      <c r="D656" s="527" t="s">
        <v>61</v>
      </c>
      <c r="E656" s="527" t="s">
        <v>67</v>
      </c>
      <c r="F656" s="528">
        <v>36.21</v>
      </c>
      <c r="G656" s="510" t="s">
        <v>60</v>
      </c>
      <c r="H656" s="510" t="s">
        <v>4527</v>
      </c>
      <c r="I656" s="527" t="s">
        <v>4528</v>
      </c>
      <c r="J656" s="529" t="s">
        <v>491</v>
      </c>
      <c r="K656" s="509">
        <v>44327</v>
      </c>
      <c r="L656" s="528">
        <v>35.619999999999997</v>
      </c>
    </row>
    <row r="657" spans="1:12" ht="33.75">
      <c r="A657" s="509">
        <v>44260</v>
      </c>
      <c r="B657" s="510" t="s">
        <v>4529</v>
      </c>
      <c r="C657" s="510" t="s">
        <v>60</v>
      </c>
      <c r="D657" s="527" t="s">
        <v>61</v>
      </c>
      <c r="E657" s="527" t="s">
        <v>67</v>
      </c>
      <c r="F657" s="528">
        <v>221.92</v>
      </c>
      <c r="G657" s="510" t="s">
        <v>4530</v>
      </c>
      <c r="H657" s="510" t="s">
        <v>4531</v>
      </c>
      <c r="I657" s="527" t="s">
        <v>4532</v>
      </c>
      <c r="J657" s="529" t="s">
        <v>491</v>
      </c>
      <c r="K657" s="509">
        <v>44260</v>
      </c>
      <c r="L657" s="528">
        <v>35.450000000000003</v>
      </c>
    </row>
    <row r="658" spans="1:12">
      <c r="A658" s="509">
        <v>44867</v>
      </c>
      <c r="B658" s="510" t="s">
        <v>4533</v>
      </c>
      <c r="C658" s="510" t="s">
        <v>60</v>
      </c>
      <c r="D658" s="527" t="s">
        <v>61</v>
      </c>
      <c r="E658" s="527" t="s">
        <v>67</v>
      </c>
      <c r="F658" s="528">
        <v>25.92</v>
      </c>
      <c r="G658" s="510" t="s">
        <v>4534</v>
      </c>
      <c r="H658" s="510" t="s">
        <v>4535</v>
      </c>
      <c r="I658" s="527" t="s">
        <v>4536</v>
      </c>
      <c r="J658" s="529" t="s">
        <v>491</v>
      </c>
      <c r="K658" s="509">
        <v>44867</v>
      </c>
      <c r="L658" s="528">
        <v>35.44</v>
      </c>
    </row>
    <row r="659" spans="1:12">
      <c r="A659" s="509">
        <v>44314</v>
      </c>
      <c r="B659" s="510" t="s">
        <v>1231</v>
      </c>
      <c r="C659" s="510" t="s">
        <v>60</v>
      </c>
      <c r="D659" s="527" t="s">
        <v>61</v>
      </c>
      <c r="E659" s="527" t="s">
        <v>67</v>
      </c>
      <c r="F659" s="528">
        <v>42.94</v>
      </c>
      <c r="G659" s="510" t="s">
        <v>1232</v>
      </c>
      <c r="H659" s="510" t="s">
        <v>60</v>
      </c>
      <c r="I659" s="527" t="s">
        <v>1233</v>
      </c>
      <c r="J659" s="529" t="s">
        <v>491</v>
      </c>
      <c r="K659" s="509">
        <v>44314</v>
      </c>
      <c r="L659" s="528">
        <v>35.380000000000003</v>
      </c>
    </row>
    <row r="660" spans="1:12">
      <c r="A660" s="509">
        <v>44235</v>
      </c>
      <c r="B660" s="510" t="s">
        <v>4537</v>
      </c>
      <c r="C660" s="510" t="s">
        <v>60</v>
      </c>
      <c r="D660" s="527" t="s">
        <v>61</v>
      </c>
      <c r="E660" s="527" t="s">
        <v>67</v>
      </c>
      <c r="F660" s="528">
        <v>42.7</v>
      </c>
      <c r="G660" s="510" t="s">
        <v>4538</v>
      </c>
      <c r="H660" s="510" t="s">
        <v>60</v>
      </c>
      <c r="I660" s="527" t="s">
        <v>4539</v>
      </c>
      <c r="J660" s="529" t="s">
        <v>491</v>
      </c>
      <c r="K660" s="509">
        <v>44235</v>
      </c>
      <c r="L660" s="528">
        <v>35.340000000000003</v>
      </c>
    </row>
    <row r="661" spans="1:12">
      <c r="A661" s="509">
        <v>44686</v>
      </c>
      <c r="B661" s="510" t="s">
        <v>1234</v>
      </c>
      <c r="C661" s="510" t="s">
        <v>1235</v>
      </c>
      <c r="D661" s="527" t="s">
        <v>61</v>
      </c>
      <c r="E661" s="527" t="s">
        <v>77</v>
      </c>
      <c r="F661" s="528">
        <v>590.91999999999996</v>
      </c>
      <c r="G661" s="510" t="s">
        <v>1236</v>
      </c>
      <c r="H661" s="510" t="s">
        <v>60</v>
      </c>
      <c r="I661" s="527" t="s">
        <v>1237</v>
      </c>
      <c r="J661" s="529" t="s">
        <v>491</v>
      </c>
      <c r="K661" s="509">
        <v>44686</v>
      </c>
      <c r="L661" s="528">
        <v>35.33</v>
      </c>
    </row>
    <row r="662" spans="1:12" ht="22.5">
      <c r="A662" s="509">
        <v>44545</v>
      </c>
      <c r="B662" s="510" t="s">
        <v>4540</v>
      </c>
      <c r="C662" s="510" t="s">
        <v>60</v>
      </c>
      <c r="D662" s="527" t="s">
        <v>61</v>
      </c>
      <c r="E662" s="527" t="s">
        <v>67</v>
      </c>
      <c r="F662" s="528">
        <v>6542.04</v>
      </c>
      <c r="G662" s="510" t="s">
        <v>4541</v>
      </c>
      <c r="H662" s="510" t="s">
        <v>4542</v>
      </c>
      <c r="I662" s="527" t="s">
        <v>4543</v>
      </c>
      <c r="J662" s="529" t="s">
        <v>491</v>
      </c>
      <c r="K662" s="509">
        <v>44545</v>
      </c>
      <c r="L662" s="528">
        <v>35.33</v>
      </c>
    </row>
    <row r="663" spans="1:12">
      <c r="A663" s="509">
        <v>43861</v>
      </c>
      <c r="B663" s="510" t="s">
        <v>4544</v>
      </c>
      <c r="C663" s="510" t="s">
        <v>60</v>
      </c>
      <c r="D663" s="527" t="s">
        <v>61</v>
      </c>
      <c r="E663" s="527" t="s">
        <v>67</v>
      </c>
      <c r="F663" s="528">
        <v>25.17</v>
      </c>
      <c r="G663" s="510" t="s">
        <v>4545</v>
      </c>
      <c r="H663" s="510" t="s">
        <v>4546</v>
      </c>
      <c r="I663" s="527" t="s">
        <v>4547</v>
      </c>
      <c r="J663" s="529" t="s">
        <v>491</v>
      </c>
      <c r="K663" s="509">
        <v>43861</v>
      </c>
      <c r="L663" s="528">
        <v>35.22</v>
      </c>
    </row>
    <row r="664" spans="1:12">
      <c r="A664" s="509">
        <v>44165</v>
      </c>
      <c r="B664" s="510" t="s">
        <v>4548</v>
      </c>
      <c r="C664" s="510" t="s">
        <v>60</v>
      </c>
      <c r="D664" s="527" t="s">
        <v>61</v>
      </c>
      <c r="E664" s="527" t="s">
        <v>67</v>
      </c>
      <c r="F664" s="528">
        <v>17.78</v>
      </c>
      <c r="G664" s="510" t="s">
        <v>4549</v>
      </c>
      <c r="H664" s="510" t="s">
        <v>60</v>
      </c>
      <c r="I664" s="527" t="s">
        <v>4550</v>
      </c>
      <c r="J664" s="529" t="s">
        <v>491</v>
      </c>
      <c r="K664" s="509">
        <v>44165</v>
      </c>
      <c r="L664" s="528">
        <v>35.14</v>
      </c>
    </row>
    <row r="665" spans="1:12" ht="22.5">
      <c r="A665" s="509">
        <v>44519</v>
      </c>
      <c r="B665" s="510" t="s">
        <v>1238</v>
      </c>
      <c r="C665" s="510" t="s">
        <v>1239</v>
      </c>
      <c r="D665" s="527" t="s">
        <v>61</v>
      </c>
      <c r="E665" s="527" t="s">
        <v>67</v>
      </c>
      <c r="F665" s="528">
        <v>399.36</v>
      </c>
      <c r="G665" s="510" t="s">
        <v>1240</v>
      </c>
      <c r="H665" s="510" t="s">
        <v>60</v>
      </c>
      <c r="I665" s="527" t="s">
        <v>1241</v>
      </c>
      <c r="J665" s="529" t="s">
        <v>491</v>
      </c>
      <c r="K665" s="509">
        <v>44519</v>
      </c>
      <c r="L665" s="528">
        <v>35.14</v>
      </c>
    </row>
    <row r="666" spans="1:12">
      <c r="A666" s="509">
        <v>44181</v>
      </c>
      <c r="B666" s="510" t="s">
        <v>4551</v>
      </c>
      <c r="C666" s="510" t="s">
        <v>60</v>
      </c>
      <c r="D666" s="527" t="s">
        <v>61</v>
      </c>
      <c r="E666" s="527" t="s">
        <v>67</v>
      </c>
      <c r="F666" s="528">
        <v>59.62</v>
      </c>
      <c r="G666" s="510" t="s">
        <v>4301</v>
      </c>
      <c r="H666" s="510" t="s">
        <v>60</v>
      </c>
      <c r="I666" s="527" t="s">
        <v>4552</v>
      </c>
      <c r="J666" s="529" t="s">
        <v>491</v>
      </c>
      <c r="K666" s="509">
        <v>44181</v>
      </c>
      <c r="L666" s="528">
        <v>35.14</v>
      </c>
    </row>
    <row r="667" spans="1:12">
      <c r="A667" s="509">
        <v>44725</v>
      </c>
      <c r="B667" s="510" t="s">
        <v>4553</v>
      </c>
      <c r="C667" s="510" t="s">
        <v>60</v>
      </c>
      <c r="D667" s="527" t="s">
        <v>61</v>
      </c>
      <c r="E667" s="527" t="s">
        <v>67</v>
      </c>
      <c r="F667" s="528">
        <v>185.14</v>
      </c>
      <c r="G667" s="510" t="s">
        <v>4554</v>
      </c>
      <c r="H667" s="510" t="s">
        <v>4555</v>
      </c>
      <c r="I667" s="527" t="s">
        <v>4556</v>
      </c>
      <c r="J667" s="529" t="s">
        <v>491</v>
      </c>
      <c r="K667" s="509">
        <v>44725</v>
      </c>
      <c r="L667" s="528">
        <v>35.06</v>
      </c>
    </row>
    <row r="668" spans="1:12">
      <c r="A668" s="509">
        <v>44306</v>
      </c>
      <c r="B668" s="510" t="s">
        <v>4557</v>
      </c>
      <c r="C668" s="510" t="s">
        <v>60</v>
      </c>
      <c r="D668" s="527" t="s">
        <v>61</v>
      </c>
      <c r="E668" s="527" t="s">
        <v>67</v>
      </c>
      <c r="F668" s="528">
        <v>14.49</v>
      </c>
      <c r="G668" s="510" t="s">
        <v>60</v>
      </c>
      <c r="H668" s="510" t="s">
        <v>4558</v>
      </c>
      <c r="I668" s="527" t="s">
        <v>4559</v>
      </c>
      <c r="J668" s="529" t="s">
        <v>491</v>
      </c>
      <c r="K668" s="509">
        <v>44306</v>
      </c>
      <c r="L668" s="528">
        <v>35</v>
      </c>
    </row>
    <row r="669" spans="1:12">
      <c r="A669" s="509">
        <v>44312</v>
      </c>
      <c r="B669" s="510" t="s">
        <v>257</v>
      </c>
      <c r="C669" s="510" t="s">
        <v>60</v>
      </c>
      <c r="D669" s="527" t="s">
        <v>61</v>
      </c>
      <c r="E669" s="527" t="s">
        <v>67</v>
      </c>
      <c r="F669" s="528">
        <v>397.09</v>
      </c>
      <c r="G669" s="510" t="s">
        <v>258</v>
      </c>
      <c r="H669" s="510" t="s">
        <v>60</v>
      </c>
      <c r="I669" s="527" t="s">
        <v>259</v>
      </c>
      <c r="J669" s="529" t="s">
        <v>491</v>
      </c>
      <c r="K669" s="509">
        <v>44312</v>
      </c>
      <c r="L669" s="528">
        <v>34.97</v>
      </c>
    </row>
    <row r="670" spans="1:12">
      <c r="A670" s="509">
        <v>44196</v>
      </c>
      <c r="B670" s="510" t="s">
        <v>4560</v>
      </c>
      <c r="C670" s="510" t="s">
        <v>60</v>
      </c>
      <c r="D670" s="527" t="s">
        <v>61</v>
      </c>
      <c r="E670" s="527" t="s">
        <v>67</v>
      </c>
      <c r="F670" s="528">
        <v>584.11</v>
      </c>
      <c r="G670" s="510" t="s">
        <v>4561</v>
      </c>
      <c r="H670" s="510" t="s">
        <v>4562</v>
      </c>
      <c r="I670" s="527" t="s">
        <v>4563</v>
      </c>
      <c r="J670" s="529" t="s">
        <v>491</v>
      </c>
      <c r="K670" s="509">
        <v>44196</v>
      </c>
      <c r="L670" s="528">
        <v>34.869999999999997</v>
      </c>
    </row>
    <row r="671" spans="1:12">
      <c r="A671" s="509">
        <v>44907</v>
      </c>
      <c r="B671" s="510" t="s">
        <v>1242</v>
      </c>
      <c r="C671" s="510" t="s">
        <v>1243</v>
      </c>
      <c r="D671" s="527" t="s">
        <v>61</v>
      </c>
      <c r="E671" s="527" t="s">
        <v>77</v>
      </c>
      <c r="F671" s="528">
        <v>51.51</v>
      </c>
      <c r="G671" s="510" t="s">
        <v>1244</v>
      </c>
      <c r="H671" s="510" t="s">
        <v>60</v>
      </c>
      <c r="I671" s="527" t="s">
        <v>1245</v>
      </c>
      <c r="J671" s="529" t="s">
        <v>491</v>
      </c>
      <c r="K671" s="509">
        <v>44907</v>
      </c>
      <c r="L671" s="528">
        <v>34.82</v>
      </c>
    </row>
    <row r="672" spans="1:12" ht="22.5">
      <c r="A672" s="509">
        <v>44134</v>
      </c>
      <c r="B672" s="510" t="s">
        <v>4564</v>
      </c>
      <c r="C672" s="510" t="s">
        <v>60</v>
      </c>
      <c r="D672" s="527" t="s">
        <v>61</v>
      </c>
      <c r="E672" s="527" t="s">
        <v>67</v>
      </c>
      <c r="F672" s="528">
        <v>17.89</v>
      </c>
      <c r="G672" s="510" t="s">
        <v>4565</v>
      </c>
      <c r="H672" s="510" t="s">
        <v>4566</v>
      </c>
      <c r="I672" s="527" t="s">
        <v>4567</v>
      </c>
      <c r="J672" s="529" t="s">
        <v>491</v>
      </c>
      <c r="K672" s="509">
        <v>44134</v>
      </c>
      <c r="L672" s="528">
        <v>34.72</v>
      </c>
    </row>
    <row r="673" spans="1:12">
      <c r="A673" s="509">
        <v>44403</v>
      </c>
      <c r="B673" s="510" t="s">
        <v>4568</v>
      </c>
      <c r="C673" s="510" t="s">
        <v>60</v>
      </c>
      <c r="D673" s="527" t="s">
        <v>61</v>
      </c>
      <c r="E673" s="527" t="s">
        <v>67</v>
      </c>
      <c r="F673" s="528">
        <v>4.26</v>
      </c>
      <c r="G673" s="510" t="s">
        <v>4569</v>
      </c>
      <c r="H673" s="510" t="s">
        <v>60</v>
      </c>
      <c r="I673" s="527" t="s">
        <v>4570</v>
      </c>
      <c r="J673" s="529" t="s">
        <v>491</v>
      </c>
      <c r="K673" s="509">
        <v>44403</v>
      </c>
      <c r="L673" s="528">
        <v>34.69</v>
      </c>
    </row>
    <row r="674" spans="1:12" ht="45">
      <c r="A674" s="509">
        <v>44549</v>
      </c>
      <c r="B674" s="510" t="s">
        <v>4571</v>
      </c>
      <c r="C674" s="510" t="s">
        <v>60</v>
      </c>
      <c r="D674" s="527" t="s">
        <v>61</v>
      </c>
      <c r="E674" s="527" t="s">
        <v>67</v>
      </c>
      <c r="F674" s="528">
        <v>809.32</v>
      </c>
      <c r="G674" s="510" t="s">
        <v>4572</v>
      </c>
      <c r="H674" s="510" t="s">
        <v>4573</v>
      </c>
      <c r="I674" s="527" t="s">
        <v>4574</v>
      </c>
      <c r="J674" s="529" t="s">
        <v>491</v>
      </c>
      <c r="K674" s="509">
        <v>44549</v>
      </c>
      <c r="L674" s="528">
        <v>34.659999999999997</v>
      </c>
    </row>
    <row r="675" spans="1:12">
      <c r="A675" s="509">
        <v>44568</v>
      </c>
      <c r="B675" s="510" t="s">
        <v>1246</v>
      </c>
      <c r="C675" s="510" t="s">
        <v>1247</v>
      </c>
      <c r="D675" s="527" t="s">
        <v>61</v>
      </c>
      <c r="E675" s="527" t="s">
        <v>77</v>
      </c>
      <c r="F675" s="528">
        <v>532.77</v>
      </c>
      <c r="G675" s="510" t="s">
        <v>1248</v>
      </c>
      <c r="H675" s="510" t="s">
        <v>60</v>
      </c>
      <c r="I675" s="527" t="s">
        <v>1249</v>
      </c>
      <c r="J675" s="529" t="s">
        <v>491</v>
      </c>
      <c r="K675" s="509">
        <v>44568</v>
      </c>
      <c r="L675" s="528">
        <v>34.590000000000003</v>
      </c>
    </row>
    <row r="676" spans="1:12">
      <c r="A676" s="509">
        <v>44410</v>
      </c>
      <c r="B676" s="510" t="s">
        <v>4575</v>
      </c>
      <c r="C676" s="510" t="s">
        <v>60</v>
      </c>
      <c r="D676" s="527" t="s">
        <v>61</v>
      </c>
      <c r="E676" s="527" t="s">
        <v>67</v>
      </c>
      <c r="F676" s="528">
        <v>608.29999999999995</v>
      </c>
      <c r="G676" s="510" t="s">
        <v>4576</v>
      </c>
      <c r="H676" s="510" t="s">
        <v>60</v>
      </c>
      <c r="I676" s="527" t="s">
        <v>4577</v>
      </c>
      <c r="J676" s="529" t="s">
        <v>491</v>
      </c>
      <c r="K676" s="509">
        <v>44410</v>
      </c>
      <c r="L676" s="528">
        <v>34.549999999999997</v>
      </c>
    </row>
    <row r="677" spans="1:12">
      <c r="A677" s="509">
        <v>44109</v>
      </c>
      <c r="B677" s="510" t="s">
        <v>1250</v>
      </c>
      <c r="C677" s="510" t="s">
        <v>1251</v>
      </c>
      <c r="D677" s="527" t="s">
        <v>61</v>
      </c>
      <c r="E677" s="527" t="s">
        <v>67</v>
      </c>
      <c r="F677" s="528">
        <v>7.16</v>
      </c>
      <c r="G677" s="510" t="s">
        <v>1252</v>
      </c>
      <c r="H677" s="510" t="s">
        <v>60</v>
      </c>
      <c r="I677" s="527" t="s">
        <v>1253</v>
      </c>
      <c r="J677" s="529" t="s">
        <v>491</v>
      </c>
      <c r="K677" s="509">
        <v>44109</v>
      </c>
      <c r="L677" s="528">
        <v>34.479999999999997</v>
      </c>
    </row>
    <row r="678" spans="1:12">
      <c r="A678" s="509">
        <v>44768</v>
      </c>
      <c r="B678" s="510" t="s">
        <v>4578</v>
      </c>
      <c r="C678" s="510" t="s">
        <v>60</v>
      </c>
      <c r="D678" s="527" t="s">
        <v>61</v>
      </c>
      <c r="E678" s="527" t="s">
        <v>67</v>
      </c>
      <c r="F678" s="528">
        <v>452.05</v>
      </c>
      <c r="G678" s="510" t="s">
        <v>4579</v>
      </c>
      <c r="H678" s="510" t="s">
        <v>60</v>
      </c>
      <c r="I678" s="527" t="s">
        <v>4580</v>
      </c>
      <c r="J678" s="529" t="s">
        <v>491</v>
      </c>
      <c r="K678" s="509">
        <v>44768</v>
      </c>
      <c r="L678" s="528">
        <v>34.380000000000003</v>
      </c>
    </row>
    <row r="679" spans="1:12" ht="56.25">
      <c r="A679" s="509">
        <v>44175</v>
      </c>
      <c r="B679" s="510" t="s">
        <v>4581</v>
      </c>
      <c r="C679" s="510" t="s">
        <v>60</v>
      </c>
      <c r="D679" s="527" t="s">
        <v>61</v>
      </c>
      <c r="E679" s="527" t="s">
        <v>67</v>
      </c>
      <c r="F679" s="528">
        <v>68.97</v>
      </c>
      <c r="G679" s="510" t="s">
        <v>4582</v>
      </c>
      <c r="H679" s="510" t="s">
        <v>4583</v>
      </c>
      <c r="I679" s="527" t="s">
        <v>4584</v>
      </c>
      <c r="J679" s="529" t="s">
        <v>491</v>
      </c>
      <c r="K679" s="509">
        <v>44175</v>
      </c>
      <c r="L679" s="528">
        <v>34.35</v>
      </c>
    </row>
    <row r="680" spans="1:12" ht="22.5">
      <c r="A680" s="509">
        <v>44767</v>
      </c>
      <c r="B680" s="510" t="s">
        <v>4585</v>
      </c>
      <c r="C680" s="510" t="s">
        <v>60</v>
      </c>
      <c r="D680" s="527" t="s">
        <v>61</v>
      </c>
      <c r="E680" s="527" t="s">
        <v>67</v>
      </c>
      <c r="F680" s="528">
        <v>1207.5999999999999</v>
      </c>
      <c r="G680" s="510" t="s">
        <v>4586</v>
      </c>
      <c r="H680" s="510" t="s">
        <v>4587</v>
      </c>
      <c r="I680" s="527" t="s">
        <v>4588</v>
      </c>
      <c r="J680" s="529" t="s">
        <v>491</v>
      </c>
      <c r="K680" s="509">
        <v>44767</v>
      </c>
      <c r="L680" s="528">
        <v>34.25</v>
      </c>
    </row>
    <row r="681" spans="1:12">
      <c r="A681" s="509">
        <v>44137</v>
      </c>
      <c r="B681" s="510" t="s">
        <v>4589</v>
      </c>
      <c r="C681" s="510" t="s">
        <v>60</v>
      </c>
      <c r="D681" s="527" t="s">
        <v>61</v>
      </c>
      <c r="E681" s="527" t="s">
        <v>67</v>
      </c>
      <c r="F681" s="528">
        <v>100.88</v>
      </c>
      <c r="G681" s="510" t="s">
        <v>60</v>
      </c>
      <c r="H681" s="510" t="s">
        <v>60</v>
      </c>
      <c r="I681" s="527" t="s">
        <v>4590</v>
      </c>
      <c r="J681" s="529" t="s">
        <v>491</v>
      </c>
      <c r="K681" s="509">
        <v>44137</v>
      </c>
      <c r="L681" s="528">
        <v>34.24</v>
      </c>
    </row>
    <row r="682" spans="1:12">
      <c r="A682" s="509">
        <v>44601</v>
      </c>
      <c r="B682" s="510" t="s">
        <v>4591</v>
      </c>
      <c r="C682" s="510" t="s">
        <v>60</v>
      </c>
      <c r="D682" s="527" t="s">
        <v>61</v>
      </c>
      <c r="E682" s="527" t="s">
        <v>67</v>
      </c>
      <c r="F682" s="528">
        <v>16.579999999999998</v>
      </c>
      <c r="G682" s="510" t="s">
        <v>4592</v>
      </c>
      <c r="H682" s="510" t="s">
        <v>60</v>
      </c>
      <c r="I682" s="527" t="s">
        <v>4593</v>
      </c>
      <c r="J682" s="529" t="s">
        <v>491</v>
      </c>
      <c r="K682" s="509">
        <v>44601</v>
      </c>
      <c r="L682" s="528">
        <v>34.17</v>
      </c>
    </row>
    <row r="683" spans="1:12">
      <c r="A683" s="509">
        <v>43838</v>
      </c>
      <c r="B683" s="510" t="s">
        <v>4594</v>
      </c>
      <c r="C683" s="510" t="s">
        <v>60</v>
      </c>
      <c r="D683" s="527" t="s">
        <v>61</v>
      </c>
      <c r="E683" s="527" t="s">
        <v>67</v>
      </c>
      <c r="F683" s="528">
        <v>1012.88</v>
      </c>
      <c r="G683" s="510" t="s">
        <v>4595</v>
      </c>
      <c r="H683" s="510" t="s">
        <v>4596</v>
      </c>
      <c r="I683" s="527" t="s">
        <v>4597</v>
      </c>
      <c r="J683" s="529" t="s">
        <v>491</v>
      </c>
      <c r="K683" s="509">
        <v>43838</v>
      </c>
      <c r="L683" s="528">
        <v>34.15</v>
      </c>
    </row>
    <row r="684" spans="1:12">
      <c r="A684" s="509">
        <v>44132</v>
      </c>
      <c r="B684" s="510" t="s">
        <v>4598</v>
      </c>
      <c r="C684" s="510" t="s">
        <v>60</v>
      </c>
      <c r="D684" s="527" t="s">
        <v>61</v>
      </c>
      <c r="E684" s="527" t="s">
        <v>67</v>
      </c>
      <c r="F684" s="528">
        <v>64.23</v>
      </c>
      <c r="G684" s="510" t="s">
        <v>4599</v>
      </c>
      <c r="H684" s="510" t="s">
        <v>4600</v>
      </c>
      <c r="I684" s="527" t="s">
        <v>4601</v>
      </c>
      <c r="J684" s="529" t="s">
        <v>491</v>
      </c>
      <c r="K684" s="509">
        <v>44132</v>
      </c>
      <c r="L684" s="528">
        <v>34.130000000000003</v>
      </c>
    </row>
    <row r="685" spans="1:12">
      <c r="A685" s="509">
        <v>44773</v>
      </c>
      <c r="B685" s="510" t="s">
        <v>4602</v>
      </c>
      <c r="C685" s="510" t="s">
        <v>60</v>
      </c>
      <c r="D685" s="527" t="s">
        <v>61</v>
      </c>
      <c r="E685" s="527" t="s">
        <v>67</v>
      </c>
      <c r="F685" s="528">
        <v>175.79</v>
      </c>
      <c r="G685" s="510" t="s">
        <v>4603</v>
      </c>
      <c r="H685" s="510" t="s">
        <v>4604</v>
      </c>
      <c r="I685" s="527" t="s">
        <v>4605</v>
      </c>
      <c r="J685" s="529" t="s">
        <v>491</v>
      </c>
      <c r="K685" s="509">
        <v>44773</v>
      </c>
      <c r="L685" s="528">
        <v>34.130000000000003</v>
      </c>
    </row>
    <row r="686" spans="1:12" ht="90">
      <c r="A686" s="509">
        <v>44767</v>
      </c>
      <c r="B686" s="510" t="s">
        <v>4606</v>
      </c>
      <c r="C686" s="510" t="s">
        <v>60</v>
      </c>
      <c r="D686" s="527" t="s">
        <v>61</v>
      </c>
      <c r="E686" s="527" t="s">
        <v>67</v>
      </c>
      <c r="F686" s="528">
        <v>486.9</v>
      </c>
      <c r="G686" s="510" t="s">
        <v>4607</v>
      </c>
      <c r="H686" s="510" t="s">
        <v>4608</v>
      </c>
      <c r="I686" s="527" t="s">
        <v>4609</v>
      </c>
      <c r="J686" s="529" t="s">
        <v>491</v>
      </c>
      <c r="K686" s="509">
        <v>44767</v>
      </c>
      <c r="L686" s="528">
        <v>34.01</v>
      </c>
    </row>
    <row r="687" spans="1:12" ht="33.75">
      <c r="A687" s="509">
        <v>44203</v>
      </c>
      <c r="B687" s="510" t="s">
        <v>4610</v>
      </c>
      <c r="C687" s="510" t="s">
        <v>60</v>
      </c>
      <c r="D687" s="527" t="s">
        <v>61</v>
      </c>
      <c r="E687" s="527" t="s">
        <v>67</v>
      </c>
      <c r="F687" s="528">
        <v>424.96</v>
      </c>
      <c r="G687" s="510" t="s">
        <v>4611</v>
      </c>
      <c r="H687" s="510" t="s">
        <v>4612</v>
      </c>
      <c r="I687" s="527" t="s">
        <v>4613</v>
      </c>
      <c r="J687" s="529" t="s">
        <v>491</v>
      </c>
      <c r="K687" s="509">
        <v>44203</v>
      </c>
      <c r="L687" s="528">
        <v>34.01</v>
      </c>
    </row>
    <row r="688" spans="1:12" ht="22.5">
      <c r="A688" s="509">
        <v>44169</v>
      </c>
      <c r="B688" s="510" t="s">
        <v>4614</v>
      </c>
      <c r="C688" s="510" t="s">
        <v>60</v>
      </c>
      <c r="D688" s="527" t="s">
        <v>61</v>
      </c>
      <c r="E688" s="527" t="s">
        <v>67</v>
      </c>
      <c r="F688" s="528">
        <v>50.53</v>
      </c>
      <c r="G688" s="510" t="s">
        <v>4615</v>
      </c>
      <c r="H688" s="510" t="s">
        <v>4616</v>
      </c>
      <c r="I688" s="527" t="s">
        <v>4617</v>
      </c>
      <c r="J688" s="529" t="s">
        <v>491</v>
      </c>
      <c r="K688" s="509">
        <v>44169</v>
      </c>
      <c r="L688" s="528">
        <v>34</v>
      </c>
    </row>
    <row r="689" spans="1:12" ht="22.5">
      <c r="A689" s="509">
        <v>44606</v>
      </c>
      <c r="B689" s="510" t="s">
        <v>4618</v>
      </c>
      <c r="C689" s="510" t="s">
        <v>60</v>
      </c>
      <c r="D689" s="527" t="s">
        <v>61</v>
      </c>
      <c r="E689" s="527" t="s">
        <v>67</v>
      </c>
      <c r="F689" s="528">
        <v>5026.6899999999996</v>
      </c>
      <c r="G689" s="510" t="s">
        <v>4619</v>
      </c>
      <c r="H689" s="510" t="s">
        <v>4620</v>
      </c>
      <c r="I689" s="527" t="s">
        <v>4621</v>
      </c>
      <c r="J689" s="529" t="s">
        <v>491</v>
      </c>
      <c r="K689" s="509">
        <v>44606</v>
      </c>
      <c r="L689" s="528">
        <v>33.97</v>
      </c>
    </row>
    <row r="690" spans="1:12" ht="33.75">
      <c r="A690" s="509">
        <v>44736</v>
      </c>
      <c r="B690" s="510" t="s">
        <v>4622</v>
      </c>
      <c r="C690" s="510" t="s">
        <v>60</v>
      </c>
      <c r="D690" s="527" t="s">
        <v>61</v>
      </c>
      <c r="E690" s="527" t="s">
        <v>67</v>
      </c>
      <c r="F690" s="528">
        <v>10989.54</v>
      </c>
      <c r="G690" s="510" t="s">
        <v>4623</v>
      </c>
      <c r="H690" s="510" t="s">
        <v>4624</v>
      </c>
      <c r="I690" s="527" t="s">
        <v>4625</v>
      </c>
      <c r="J690" s="529" t="s">
        <v>491</v>
      </c>
      <c r="K690" s="509">
        <v>44736</v>
      </c>
      <c r="L690" s="528">
        <v>33.74</v>
      </c>
    </row>
    <row r="691" spans="1:12" ht="56.25">
      <c r="A691" s="509">
        <v>44622</v>
      </c>
      <c r="B691" s="510" t="s">
        <v>4626</v>
      </c>
      <c r="C691" s="510" t="s">
        <v>60</v>
      </c>
      <c r="D691" s="527" t="s">
        <v>61</v>
      </c>
      <c r="E691" s="527" t="s">
        <v>67</v>
      </c>
      <c r="F691" s="528">
        <v>597.9</v>
      </c>
      <c r="G691" s="510" t="s">
        <v>4627</v>
      </c>
      <c r="H691" s="510" t="s">
        <v>4628</v>
      </c>
      <c r="I691" s="527" t="s">
        <v>4629</v>
      </c>
      <c r="J691" s="529" t="s">
        <v>491</v>
      </c>
      <c r="K691" s="509">
        <v>44622</v>
      </c>
      <c r="L691" s="528">
        <v>33.68</v>
      </c>
    </row>
    <row r="692" spans="1:12">
      <c r="A692" s="509">
        <v>44326</v>
      </c>
      <c r="B692" s="510" t="s">
        <v>4630</v>
      </c>
      <c r="C692" s="510" t="s">
        <v>60</v>
      </c>
      <c r="D692" s="527" t="s">
        <v>61</v>
      </c>
      <c r="E692" s="527" t="s">
        <v>67</v>
      </c>
      <c r="F692" s="528">
        <v>2326.77</v>
      </c>
      <c r="G692" s="510" t="s">
        <v>4631</v>
      </c>
      <c r="H692" s="510" t="s">
        <v>60</v>
      </c>
      <c r="I692" s="527" t="s">
        <v>4632</v>
      </c>
      <c r="J692" s="529" t="s">
        <v>491</v>
      </c>
      <c r="K692" s="509">
        <v>44326</v>
      </c>
      <c r="L692" s="528">
        <v>33.68</v>
      </c>
    </row>
    <row r="693" spans="1:12">
      <c r="A693" s="509">
        <v>44790</v>
      </c>
      <c r="B693" s="510" t="s">
        <v>4633</v>
      </c>
      <c r="C693" s="510" t="s">
        <v>60</v>
      </c>
      <c r="D693" s="527" t="s">
        <v>61</v>
      </c>
      <c r="E693" s="527" t="s">
        <v>77</v>
      </c>
      <c r="F693" s="528">
        <v>157.49</v>
      </c>
      <c r="G693" s="510" t="s">
        <v>4634</v>
      </c>
      <c r="H693" s="510" t="s">
        <v>60</v>
      </c>
      <c r="I693" s="527" t="s">
        <v>4635</v>
      </c>
      <c r="J693" s="529" t="s">
        <v>491</v>
      </c>
      <c r="K693" s="509">
        <v>44790</v>
      </c>
      <c r="L693" s="528">
        <v>33.65</v>
      </c>
    </row>
    <row r="694" spans="1:12">
      <c r="A694" s="509">
        <v>43973</v>
      </c>
      <c r="B694" s="510" t="s">
        <v>4636</v>
      </c>
      <c r="C694" s="510" t="s">
        <v>60</v>
      </c>
      <c r="D694" s="527" t="s">
        <v>61</v>
      </c>
      <c r="E694" s="527" t="s">
        <v>77</v>
      </c>
      <c r="F694" s="528">
        <v>406.82</v>
      </c>
      <c r="G694" s="510" t="s">
        <v>4637</v>
      </c>
      <c r="H694" s="510" t="s">
        <v>60</v>
      </c>
      <c r="I694" s="527" t="s">
        <v>4638</v>
      </c>
      <c r="J694" s="529" t="s">
        <v>491</v>
      </c>
      <c r="K694" s="509">
        <v>43973</v>
      </c>
      <c r="L694" s="528">
        <v>33.619999999999997</v>
      </c>
    </row>
    <row r="695" spans="1:12">
      <c r="A695" s="509">
        <v>44312</v>
      </c>
      <c r="B695" s="510" t="s">
        <v>4639</v>
      </c>
      <c r="C695" s="510" t="s">
        <v>60</v>
      </c>
      <c r="D695" s="527" t="s">
        <v>61</v>
      </c>
      <c r="E695" s="527" t="s">
        <v>67</v>
      </c>
      <c r="F695" s="528">
        <v>12371.99</v>
      </c>
      <c r="G695" s="510" t="s">
        <v>985</v>
      </c>
      <c r="H695" s="510" t="s">
        <v>1198</v>
      </c>
      <c r="I695" s="527" t="s">
        <v>4640</v>
      </c>
      <c r="J695" s="529" t="s">
        <v>491</v>
      </c>
      <c r="K695" s="509">
        <v>44312</v>
      </c>
      <c r="L695" s="528">
        <v>33.56</v>
      </c>
    </row>
    <row r="696" spans="1:12" ht="22.5">
      <c r="A696" s="509">
        <v>44732</v>
      </c>
      <c r="B696" s="510" t="s">
        <v>4641</v>
      </c>
      <c r="C696" s="510" t="s">
        <v>60</v>
      </c>
      <c r="D696" s="527" t="s">
        <v>61</v>
      </c>
      <c r="E696" s="527" t="s">
        <v>67</v>
      </c>
      <c r="F696" s="528">
        <v>2027.42</v>
      </c>
      <c r="G696" s="510" t="s">
        <v>4642</v>
      </c>
      <c r="H696" s="510" t="s">
        <v>60</v>
      </c>
      <c r="I696" s="527" t="s">
        <v>4643</v>
      </c>
      <c r="J696" s="529" t="s">
        <v>491</v>
      </c>
      <c r="K696" s="509">
        <v>44732</v>
      </c>
      <c r="L696" s="528">
        <v>33.549999999999997</v>
      </c>
    </row>
    <row r="697" spans="1:12">
      <c r="A697" s="509">
        <v>43884</v>
      </c>
      <c r="B697" s="510" t="s">
        <v>4644</v>
      </c>
      <c r="C697" s="510" t="s">
        <v>60</v>
      </c>
      <c r="D697" s="527" t="s">
        <v>61</v>
      </c>
      <c r="E697" s="527" t="s">
        <v>67</v>
      </c>
      <c r="F697" s="528">
        <v>95.23</v>
      </c>
      <c r="G697" s="510" t="s">
        <v>60</v>
      </c>
      <c r="H697" s="510" t="s">
        <v>60</v>
      </c>
      <c r="I697" s="527" t="s">
        <v>4645</v>
      </c>
      <c r="J697" s="529" t="s">
        <v>491</v>
      </c>
      <c r="K697" s="509">
        <v>43884</v>
      </c>
      <c r="L697" s="528">
        <v>33.520000000000003</v>
      </c>
    </row>
    <row r="698" spans="1:12" ht="56.25">
      <c r="A698" s="509">
        <v>44901</v>
      </c>
      <c r="B698" s="510" t="s">
        <v>1254</v>
      </c>
      <c r="C698" s="510" t="s">
        <v>1255</v>
      </c>
      <c r="D698" s="527" t="s">
        <v>61</v>
      </c>
      <c r="E698" s="527" t="s">
        <v>77</v>
      </c>
      <c r="F698" s="528">
        <v>5540.27</v>
      </c>
      <c r="G698" s="510" t="s">
        <v>1256</v>
      </c>
      <c r="H698" s="510" t="s">
        <v>1257</v>
      </c>
      <c r="I698" s="527" t="s">
        <v>1258</v>
      </c>
      <c r="J698" s="529" t="s">
        <v>491</v>
      </c>
      <c r="K698" s="509">
        <v>44901</v>
      </c>
      <c r="L698" s="528">
        <v>33.479999999999997</v>
      </c>
    </row>
    <row r="699" spans="1:12" ht="22.5">
      <c r="A699" s="509">
        <v>43907</v>
      </c>
      <c r="B699" s="510" t="s">
        <v>1259</v>
      </c>
      <c r="C699" s="510" t="s">
        <v>1260</v>
      </c>
      <c r="D699" s="527" t="s">
        <v>61</v>
      </c>
      <c r="E699" s="527" t="s">
        <v>77</v>
      </c>
      <c r="F699" s="528">
        <v>8684.35</v>
      </c>
      <c r="G699" s="510" t="s">
        <v>1261</v>
      </c>
      <c r="H699" s="510" t="s">
        <v>1262</v>
      </c>
      <c r="I699" s="527" t="s">
        <v>1263</v>
      </c>
      <c r="J699" s="529" t="s">
        <v>491</v>
      </c>
      <c r="K699" s="509">
        <v>43907</v>
      </c>
      <c r="L699" s="528">
        <v>33.42</v>
      </c>
    </row>
    <row r="700" spans="1:12">
      <c r="A700" s="509">
        <v>44235</v>
      </c>
      <c r="B700" s="510" t="s">
        <v>4646</v>
      </c>
      <c r="C700" s="510" t="s">
        <v>60</v>
      </c>
      <c r="D700" s="527" t="s">
        <v>61</v>
      </c>
      <c r="E700" s="527" t="s">
        <v>67</v>
      </c>
      <c r="F700" s="528">
        <v>753.51</v>
      </c>
      <c r="G700" s="510" t="s">
        <v>4647</v>
      </c>
      <c r="H700" s="510" t="s">
        <v>60</v>
      </c>
      <c r="I700" s="527" t="s">
        <v>4648</v>
      </c>
      <c r="J700" s="529" t="s">
        <v>491</v>
      </c>
      <c r="K700" s="509">
        <v>44235</v>
      </c>
      <c r="L700" s="528">
        <v>33.409999999999997</v>
      </c>
    </row>
    <row r="701" spans="1:12">
      <c r="A701" s="509">
        <v>44911</v>
      </c>
      <c r="B701" s="510" t="s">
        <v>1264</v>
      </c>
      <c r="C701" s="510" t="s">
        <v>1265</v>
      </c>
      <c r="D701" s="527" t="s">
        <v>61</v>
      </c>
      <c r="E701" s="527" t="s">
        <v>77</v>
      </c>
      <c r="F701" s="528">
        <v>224.1</v>
      </c>
      <c r="G701" s="510" t="s">
        <v>1266</v>
      </c>
      <c r="H701" s="510" t="s">
        <v>60</v>
      </c>
      <c r="I701" s="527" t="s">
        <v>1267</v>
      </c>
      <c r="J701" s="529" t="s">
        <v>491</v>
      </c>
      <c r="K701" s="509">
        <v>44911</v>
      </c>
      <c r="L701" s="528">
        <v>33.39</v>
      </c>
    </row>
    <row r="702" spans="1:12">
      <c r="A702" s="509">
        <v>44176</v>
      </c>
      <c r="B702" s="510" t="s">
        <v>1268</v>
      </c>
      <c r="C702" s="510" t="s">
        <v>1269</v>
      </c>
      <c r="D702" s="527" t="s">
        <v>61</v>
      </c>
      <c r="E702" s="527" t="s">
        <v>67</v>
      </c>
      <c r="F702" s="528">
        <v>50.33</v>
      </c>
      <c r="G702" s="510" t="s">
        <v>1270</v>
      </c>
      <c r="H702" s="510" t="s">
        <v>1271</v>
      </c>
      <c r="I702" s="527" t="s">
        <v>1272</v>
      </c>
      <c r="J702" s="529" t="s">
        <v>491</v>
      </c>
      <c r="K702" s="509">
        <v>44176</v>
      </c>
      <c r="L702" s="528">
        <v>33.33</v>
      </c>
    </row>
    <row r="703" spans="1:12" ht="33.75">
      <c r="A703" s="509">
        <v>44094</v>
      </c>
      <c r="B703" s="510" t="s">
        <v>4649</v>
      </c>
      <c r="C703" s="510" t="s">
        <v>60</v>
      </c>
      <c r="D703" s="527" t="s">
        <v>61</v>
      </c>
      <c r="E703" s="527" t="s">
        <v>67</v>
      </c>
      <c r="F703" s="528">
        <v>148.54</v>
      </c>
      <c r="G703" s="510" t="s">
        <v>4650</v>
      </c>
      <c r="H703" s="510" t="s">
        <v>4651</v>
      </c>
      <c r="I703" s="527" t="s">
        <v>4652</v>
      </c>
      <c r="J703" s="529" t="s">
        <v>491</v>
      </c>
      <c r="K703" s="509">
        <v>44094</v>
      </c>
      <c r="L703" s="528">
        <v>33.33</v>
      </c>
    </row>
    <row r="704" spans="1:12">
      <c r="A704" s="509">
        <v>44067</v>
      </c>
      <c r="B704" s="510" t="s">
        <v>4653</v>
      </c>
      <c r="C704" s="510" t="s">
        <v>60</v>
      </c>
      <c r="D704" s="527" t="s">
        <v>61</v>
      </c>
      <c r="E704" s="527" t="s">
        <v>67</v>
      </c>
      <c r="F704" s="528">
        <v>184.62</v>
      </c>
      <c r="G704" s="510" t="s">
        <v>4654</v>
      </c>
      <c r="H704" s="510" t="s">
        <v>4655</v>
      </c>
      <c r="I704" s="527" t="s">
        <v>4656</v>
      </c>
      <c r="J704" s="529" t="s">
        <v>491</v>
      </c>
      <c r="K704" s="509">
        <v>44067</v>
      </c>
      <c r="L704" s="528">
        <v>33.33</v>
      </c>
    </row>
    <row r="705" spans="1:12">
      <c r="A705" s="509">
        <v>43957</v>
      </c>
      <c r="B705" s="510" t="s">
        <v>4657</v>
      </c>
      <c r="C705" s="510" t="s">
        <v>60</v>
      </c>
      <c r="D705" s="527" t="s">
        <v>61</v>
      </c>
      <c r="E705" s="527" t="s">
        <v>67</v>
      </c>
      <c r="F705" s="528">
        <v>54.73</v>
      </c>
      <c r="G705" s="510" t="s">
        <v>3348</v>
      </c>
      <c r="H705" s="510" t="s">
        <v>4658</v>
      </c>
      <c r="I705" s="527" t="s">
        <v>4659</v>
      </c>
      <c r="J705" s="529" t="s">
        <v>491</v>
      </c>
      <c r="K705" s="509">
        <v>43957</v>
      </c>
      <c r="L705" s="528">
        <v>33.33</v>
      </c>
    </row>
    <row r="706" spans="1:12">
      <c r="A706" s="509">
        <v>44540</v>
      </c>
      <c r="B706" s="510" t="s">
        <v>4660</v>
      </c>
      <c r="C706" s="510" t="s">
        <v>60</v>
      </c>
      <c r="D706" s="527" t="s">
        <v>61</v>
      </c>
      <c r="E706" s="527" t="s">
        <v>67</v>
      </c>
      <c r="F706" s="528">
        <v>252.15</v>
      </c>
      <c r="G706" s="510" t="s">
        <v>4661</v>
      </c>
      <c r="H706" s="510" t="s">
        <v>4662</v>
      </c>
      <c r="I706" s="527" t="s">
        <v>4663</v>
      </c>
      <c r="J706" s="529" t="s">
        <v>491</v>
      </c>
      <c r="K706" s="509">
        <v>44540</v>
      </c>
      <c r="L706" s="528">
        <v>33.26</v>
      </c>
    </row>
    <row r="707" spans="1:12" ht="56.25">
      <c r="A707" s="509">
        <v>43836</v>
      </c>
      <c r="B707" s="510" t="s">
        <v>4664</v>
      </c>
      <c r="C707" s="510" t="s">
        <v>60</v>
      </c>
      <c r="D707" s="527" t="s">
        <v>61</v>
      </c>
      <c r="E707" s="527" t="s">
        <v>67</v>
      </c>
      <c r="F707" s="528">
        <v>556.30999999999995</v>
      </c>
      <c r="G707" s="510" t="s">
        <v>4665</v>
      </c>
      <c r="H707" s="510" t="s">
        <v>4666</v>
      </c>
      <c r="I707" s="527" t="s">
        <v>4667</v>
      </c>
      <c r="J707" s="529" t="s">
        <v>491</v>
      </c>
      <c r="K707" s="509">
        <v>43836</v>
      </c>
      <c r="L707" s="528">
        <v>33.21</v>
      </c>
    </row>
    <row r="708" spans="1:12">
      <c r="A708" s="509">
        <v>44253</v>
      </c>
      <c r="B708" s="510" t="s">
        <v>4668</v>
      </c>
      <c r="C708" s="510" t="s">
        <v>60</v>
      </c>
      <c r="D708" s="527" t="s">
        <v>61</v>
      </c>
      <c r="E708" s="527" t="s">
        <v>67</v>
      </c>
      <c r="F708" s="528">
        <v>1253.42</v>
      </c>
      <c r="G708" s="510" t="s">
        <v>4669</v>
      </c>
      <c r="H708" s="510" t="s">
        <v>60</v>
      </c>
      <c r="I708" s="527" t="s">
        <v>4670</v>
      </c>
      <c r="J708" s="529" t="s">
        <v>491</v>
      </c>
      <c r="K708" s="509">
        <v>44253</v>
      </c>
      <c r="L708" s="528">
        <v>33.06</v>
      </c>
    </row>
    <row r="709" spans="1:12">
      <c r="A709" s="509">
        <v>44831</v>
      </c>
      <c r="B709" s="510" t="s">
        <v>1273</v>
      </c>
      <c r="C709" s="510" t="s">
        <v>1274</v>
      </c>
      <c r="D709" s="527" t="s">
        <v>61</v>
      </c>
      <c r="E709" s="527" t="s">
        <v>77</v>
      </c>
      <c r="F709" s="528">
        <v>590.79999999999995</v>
      </c>
      <c r="G709" s="510" t="s">
        <v>1275</v>
      </c>
      <c r="H709" s="510" t="s">
        <v>60</v>
      </c>
      <c r="I709" s="527" t="s">
        <v>1276</v>
      </c>
      <c r="J709" s="529" t="s">
        <v>491</v>
      </c>
      <c r="K709" s="509">
        <v>44831</v>
      </c>
      <c r="L709" s="528">
        <v>33.04</v>
      </c>
    </row>
    <row r="710" spans="1:12">
      <c r="A710" s="509">
        <v>44515</v>
      </c>
      <c r="B710" s="510" t="s">
        <v>4671</v>
      </c>
      <c r="C710" s="510" t="s">
        <v>60</v>
      </c>
      <c r="D710" s="527" t="s">
        <v>61</v>
      </c>
      <c r="E710" s="527" t="s">
        <v>67</v>
      </c>
      <c r="F710" s="528">
        <v>24.14</v>
      </c>
      <c r="G710" s="510" t="s">
        <v>4672</v>
      </c>
      <c r="H710" s="510" t="s">
        <v>4673</v>
      </c>
      <c r="I710" s="527" t="s">
        <v>4674</v>
      </c>
      <c r="J710" s="529" t="s">
        <v>491</v>
      </c>
      <c r="K710" s="509">
        <v>44515</v>
      </c>
      <c r="L710" s="528">
        <v>32.99</v>
      </c>
    </row>
    <row r="711" spans="1:12" ht="22.5">
      <c r="A711" s="509">
        <v>44277</v>
      </c>
      <c r="B711" s="510" t="s">
        <v>4675</v>
      </c>
      <c r="C711" s="510" t="s">
        <v>60</v>
      </c>
      <c r="D711" s="527" t="s">
        <v>61</v>
      </c>
      <c r="E711" s="527" t="s">
        <v>67</v>
      </c>
      <c r="F711" s="528">
        <v>7053.69</v>
      </c>
      <c r="G711" s="510" t="s">
        <v>2396</v>
      </c>
      <c r="H711" s="510" t="s">
        <v>4676</v>
      </c>
      <c r="I711" s="527" t="s">
        <v>4677</v>
      </c>
      <c r="J711" s="529" t="s">
        <v>491</v>
      </c>
      <c r="K711" s="509">
        <v>44277</v>
      </c>
      <c r="L711" s="528">
        <v>32.86</v>
      </c>
    </row>
    <row r="712" spans="1:12" ht="22.5">
      <c r="A712" s="509">
        <v>44102</v>
      </c>
      <c r="B712" s="510" t="s">
        <v>4678</v>
      </c>
      <c r="C712" s="510" t="s">
        <v>60</v>
      </c>
      <c r="D712" s="527" t="s">
        <v>61</v>
      </c>
      <c r="E712" s="527" t="s">
        <v>67</v>
      </c>
      <c r="F712" s="528">
        <v>421.33</v>
      </c>
      <c r="G712" s="510" t="s">
        <v>4679</v>
      </c>
      <c r="H712" s="510" t="s">
        <v>4680</v>
      </c>
      <c r="I712" s="527" t="s">
        <v>4681</v>
      </c>
      <c r="J712" s="529" t="s">
        <v>491</v>
      </c>
      <c r="K712" s="509">
        <v>44102</v>
      </c>
      <c r="L712" s="528">
        <v>32.840000000000003</v>
      </c>
    </row>
    <row r="713" spans="1:12" ht="22.5">
      <c r="A713" s="509">
        <v>44694</v>
      </c>
      <c r="B713" s="510" t="s">
        <v>1277</v>
      </c>
      <c r="C713" s="510" t="s">
        <v>1278</v>
      </c>
      <c r="D713" s="527" t="s">
        <v>61</v>
      </c>
      <c r="E713" s="527" t="s">
        <v>77</v>
      </c>
      <c r="F713" s="528">
        <v>446.99</v>
      </c>
      <c r="G713" s="510" t="s">
        <v>1279</v>
      </c>
      <c r="H713" s="510" t="s">
        <v>1280</v>
      </c>
      <c r="I713" s="527" t="s">
        <v>1281</v>
      </c>
      <c r="J713" s="529" t="s">
        <v>491</v>
      </c>
      <c r="K713" s="509">
        <v>44694</v>
      </c>
      <c r="L713" s="528">
        <v>32.81</v>
      </c>
    </row>
    <row r="714" spans="1:12" ht="123.75">
      <c r="A714" s="509">
        <v>43997</v>
      </c>
      <c r="B714" s="510" t="s">
        <v>4682</v>
      </c>
      <c r="C714" s="510" t="s">
        <v>60</v>
      </c>
      <c r="D714" s="527" t="s">
        <v>61</v>
      </c>
      <c r="E714" s="527" t="s">
        <v>733</v>
      </c>
      <c r="F714" s="528">
        <v>493.65</v>
      </c>
      <c r="G714" s="510" t="s">
        <v>3720</v>
      </c>
      <c r="H714" s="510" t="s">
        <v>4683</v>
      </c>
      <c r="I714" s="527" t="s">
        <v>4684</v>
      </c>
      <c r="J714" s="529" t="s">
        <v>491</v>
      </c>
      <c r="K714" s="509">
        <v>43997</v>
      </c>
      <c r="L714" s="528">
        <v>32.79</v>
      </c>
    </row>
    <row r="715" spans="1:12">
      <c r="A715" s="509">
        <v>44685</v>
      </c>
      <c r="B715" s="510" t="s">
        <v>1282</v>
      </c>
      <c r="C715" s="510" t="s">
        <v>1283</v>
      </c>
      <c r="D715" s="527" t="s">
        <v>61</v>
      </c>
      <c r="E715" s="527" t="s">
        <v>77</v>
      </c>
      <c r="F715" s="528">
        <v>16382.89</v>
      </c>
      <c r="G715" s="510" t="s">
        <v>1284</v>
      </c>
      <c r="H715" s="510" t="s">
        <v>60</v>
      </c>
      <c r="I715" s="527" t="s">
        <v>1285</v>
      </c>
      <c r="J715" s="529" t="s">
        <v>491</v>
      </c>
      <c r="K715" s="509">
        <v>44685</v>
      </c>
      <c r="L715" s="528">
        <v>32.78</v>
      </c>
    </row>
    <row r="716" spans="1:12" ht="22.5">
      <c r="A716" s="509">
        <v>44461</v>
      </c>
      <c r="B716" s="510" t="s">
        <v>4685</v>
      </c>
      <c r="C716" s="510" t="s">
        <v>4686</v>
      </c>
      <c r="D716" s="527" t="s">
        <v>61</v>
      </c>
      <c r="E716" s="527" t="s">
        <v>77</v>
      </c>
      <c r="F716" s="528">
        <v>766</v>
      </c>
      <c r="G716" s="510" t="s">
        <v>4687</v>
      </c>
      <c r="H716" s="510" t="s">
        <v>4688</v>
      </c>
      <c r="I716" s="527" t="s">
        <v>4689</v>
      </c>
      <c r="J716" s="529" t="s">
        <v>491</v>
      </c>
      <c r="K716" s="509">
        <v>44461</v>
      </c>
      <c r="L716" s="528">
        <v>32.5</v>
      </c>
    </row>
    <row r="717" spans="1:12" ht="22.5">
      <c r="A717" s="509">
        <v>44384</v>
      </c>
      <c r="B717" s="510" t="s">
        <v>4690</v>
      </c>
      <c r="C717" s="510" t="s">
        <v>60</v>
      </c>
      <c r="D717" s="527" t="s">
        <v>61</v>
      </c>
      <c r="E717" s="527" t="s">
        <v>67</v>
      </c>
      <c r="F717" s="528">
        <v>620.75</v>
      </c>
      <c r="G717" s="510" t="s">
        <v>4691</v>
      </c>
      <c r="H717" s="510" t="s">
        <v>60</v>
      </c>
      <c r="I717" s="527" t="s">
        <v>4692</v>
      </c>
      <c r="J717" s="529" t="s">
        <v>491</v>
      </c>
      <c r="K717" s="509">
        <v>44384</v>
      </c>
      <c r="L717" s="528">
        <v>32.4</v>
      </c>
    </row>
    <row r="718" spans="1:12">
      <c r="A718" s="509">
        <v>44143</v>
      </c>
      <c r="B718" s="510" t="s">
        <v>4693</v>
      </c>
      <c r="C718" s="510" t="s">
        <v>60</v>
      </c>
      <c r="D718" s="527" t="s">
        <v>61</v>
      </c>
      <c r="E718" s="527" t="s">
        <v>67</v>
      </c>
      <c r="F718" s="528">
        <v>81.510000000000005</v>
      </c>
      <c r="G718" s="510" t="s">
        <v>4694</v>
      </c>
      <c r="H718" s="510" t="s">
        <v>4695</v>
      </c>
      <c r="I718" s="527" t="s">
        <v>4696</v>
      </c>
      <c r="J718" s="529" t="s">
        <v>491</v>
      </c>
      <c r="K718" s="509">
        <v>44143</v>
      </c>
      <c r="L718" s="528">
        <v>32.36</v>
      </c>
    </row>
    <row r="719" spans="1:12">
      <c r="A719" s="509">
        <v>44039</v>
      </c>
      <c r="B719" s="510" t="s">
        <v>4697</v>
      </c>
      <c r="C719" s="510" t="s">
        <v>60</v>
      </c>
      <c r="D719" s="527" t="s">
        <v>61</v>
      </c>
      <c r="E719" s="527" t="s">
        <v>77</v>
      </c>
      <c r="F719" s="528">
        <v>6.4</v>
      </c>
      <c r="G719" s="510" t="s">
        <v>4698</v>
      </c>
      <c r="H719" s="510" t="s">
        <v>60</v>
      </c>
      <c r="I719" s="527" t="s">
        <v>4699</v>
      </c>
      <c r="J719" s="529" t="s">
        <v>491</v>
      </c>
      <c r="K719" s="509">
        <v>44039</v>
      </c>
      <c r="L719" s="528">
        <v>32.35</v>
      </c>
    </row>
    <row r="720" spans="1:12" ht="22.5">
      <c r="A720" s="509">
        <v>44392</v>
      </c>
      <c r="B720" s="510" t="s">
        <v>4700</v>
      </c>
      <c r="C720" s="510" t="s">
        <v>60</v>
      </c>
      <c r="D720" s="527" t="s">
        <v>61</v>
      </c>
      <c r="E720" s="527" t="s">
        <v>67</v>
      </c>
      <c r="F720" s="528">
        <v>421.86</v>
      </c>
      <c r="G720" s="510" t="s">
        <v>4701</v>
      </c>
      <c r="H720" s="510" t="s">
        <v>4702</v>
      </c>
      <c r="I720" s="527" t="s">
        <v>4703</v>
      </c>
      <c r="J720" s="529" t="s">
        <v>491</v>
      </c>
      <c r="K720" s="509">
        <v>44392</v>
      </c>
      <c r="L720" s="528">
        <v>32.299999999999997</v>
      </c>
    </row>
    <row r="721" spans="1:12">
      <c r="A721" s="509">
        <v>44796</v>
      </c>
      <c r="B721" s="510" t="s">
        <v>1286</v>
      </c>
      <c r="C721" s="510" t="s">
        <v>1287</v>
      </c>
      <c r="D721" s="527" t="s">
        <v>61</v>
      </c>
      <c r="E721" s="527" t="s">
        <v>67</v>
      </c>
      <c r="F721" s="528">
        <v>275.31</v>
      </c>
      <c r="G721" s="510" t="s">
        <v>1288</v>
      </c>
      <c r="H721" s="510" t="s">
        <v>1289</v>
      </c>
      <c r="I721" s="527" t="s">
        <v>1290</v>
      </c>
      <c r="J721" s="529" t="s">
        <v>491</v>
      </c>
      <c r="K721" s="509">
        <v>44796</v>
      </c>
      <c r="L721" s="528">
        <v>32.08</v>
      </c>
    </row>
    <row r="722" spans="1:12">
      <c r="A722" s="509">
        <v>44509</v>
      </c>
      <c r="B722" s="510" t="s">
        <v>4704</v>
      </c>
      <c r="C722" s="510" t="s">
        <v>60</v>
      </c>
      <c r="D722" s="527" t="s">
        <v>61</v>
      </c>
      <c r="E722" s="527" t="s">
        <v>67</v>
      </c>
      <c r="F722" s="528">
        <v>5.83</v>
      </c>
      <c r="G722" s="510" t="s">
        <v>60</v>
      </c>
      <c r="H722" s="510" t="s">
        <v>60</v>
      </c>
      <c r="I722" s="527" t="s">
        <v>4705</v>
      </c>
      <c r="J722" s="529" t="s">
        <v>491</v>
      </c>
      <c r="K722" s="509">
        <v>44509</v>
      </c>
      <c r="L722" s="528">
        <v>32.049999999999997</v>
      </c>
    </row>
    <row r="723" spans="1:12">
      <c r="A723" s="509">
        <v>44769</v>
      </c>
      <c r="B723" s="510" t="s">
        <v>253</v>
      </c>
      <c r="C723" s="510" t="s">
        <v>60</v>
      </c>
      <c r="D723" s="527" t="s">
        <v>61</v>
      </c>
      <c r="E723" s="527" t="s">
        <v>67</v>
      </c>
      <c r="F723" s="528">
        <v>206.65</v>
      </c>
      <c r="G723" s="510" t="s">
        <v>254</v>
      </c>
      <c r="H723" s="510" t="s">
        <v>60</v>
      </c>
      <c r="I723" s="527" t="s">
        <v>255</v>
      </c>
      <c r="J723" s="529" t="s">
        <v>491</v>
      </c>
      <c r="K723" s="509">
        <v>44769</v>
      </c>
      <c r="L723" s="528">
        <v>31.99</v>
      </c>
    </row>
    <row r="724" spans="1:12">
      <c r="A724" s="509">
        <v>44812</v>
      </c>
      <c r="B724" s="510" t="s">
        <v>4706</v>
      </c>
      <c r="C724" s="510" t="s">
        <v>60</v>
      </c>
      <c r="D724" s="527" t="s">
        <v>61</v>
      </c>
      <c r="E724" s="527" t="s">
        <v>67</v>
      </c>
      <c r="F724" s="528">
        <v>81.03</v>
      </c>
      <c r="G724" s="510" t="s">
        <v>4707</v>
      </c>
      <c r="H724" s="510" t="s">
        <v>60</v>
      </c>
      <c r="I724" s="527" t="s">
        <v>4708</v>
      </c>
      <c r="J724" s="529" t="s">
        <v>491</v>
      </c>
      <c r="K724" s="509">
        <v>44812</v>
      </c>
      <c r="L724" s="528">
        <v>31.82</v>
      </c>
    </row>
    <row r="725" spans="1:12">
      <c r="A725" s="509">
        <v>44756</v>
      </c>
      <c r="B725" s="510" t="s">
        <v>4709</v>
      </c>
      <c r="C725" s="510" t="s">
        <v>60</v>
      </c>
      <c r="D725" s="527" t="s">
        <v>61</v>
      </c>
      <c r="E725" s="527" t="s">
        <v>67</v>
      </c>
      <c r="F725" s="528">
        <v>331.94</v>
      </c>
      <c r="G725" s="510" t="s">
        <v>4710</v>
      </c>
      <c r="H725" s="510" t="s">
        <v>4711</v>
      </c>
      <c r="I725" s="527" t="s">
        <v>4712</v>
      </c>
      <c r="J725" s="529" t="s">
        <v>491</v>
      </c>
      <c r="K725" s="509">
        <v>44756</v>
      </c>
      <c r="L725" s="528">
        <v>31.79</v>
      </c>
    </row>
    <row r="726" spans="1:12" ht="45">
      <c r="A726" s="509">
        <v>44375</v>
      </c>
      <c r="B726" s="510" t="s">
        <v>4713</v>
      </c>
      <c r="C726" s="510" t="s">
        <v>60</v>
      </c>
      <c r="D726" s="527" t="s">
        <v>61</v>
      </c>
      <c r="E726" s="527" t="s">
        <v>67</v>
      </c>
      <c r="F726" s="528">
        <v>2262.13</v>
      </c>
      <c r="G726" s="510" t="s">
        <v>4714</v>
      </c>
      <c r="H726" s="510" t="s">
        <v>4715</v>
      </c>
      <c r="I726" s="527" t="s">
        <v>4716</v>
      </c>
      <c r="J726" s="529" t="s">
        <v>491</v>
      </c>
      <c r="K726" s="509">
        <v>44375</v>
      </c>
      <c r="L726" s="528">
        <v>31.72</v>
      </c>
    </row>
    <row r="727" spans="1:12" ht="22.5">
      <c r="A727" s="509">
        <v>44417</v>
      </c>
      <c r="B727" s="510" t="s">
        <v>4717</v>
      </c>
      <c r="C727" s="510" t="s">
        <v>4718</v>
      </c>
      <c r="D727" s="527" t="s">
        <v>61</v>
      </c>
      <c r="E727" s="527" t="s">
        <v>67</v>
      </c>
      <c r="F727" s="528">
        <v>413.4</v>
      </c>
      <c r="G727" s="510" t="s">
        <v>4719</v>
      </c>
      <c r="H727" s="510" t="s">
        <v>4720</v>
      </c>
      <c r="I727" s="527" t="s">
        <v>4721</v>
      </c>
      <c r="J727" s="529" t="s">
        <v>491</v>
      </c>
      <c r="K727" s="509">
        <v>44417</v>
      </c>
      <c r="L727" s="528">
        <v>31.7</v>
      </c>
    </row>
    <row r="728" spans="1:12">
      <c r="A728" s="509">
        <v>44796</v>
      </c>
      <c r="B728" s="510" t="s">
        <v>4722</v>
      </c>
      <c r="C728" s="510" t="s">
        <v>60</v>
      </c>
      <c r="D728" s="527" t="s">
        <v>61</v>
      </c>
      <c r="E728" s="527" t="s">
        <v>77</v>
      </c>
      <c r="F728" s="528">
        <v>262.10000000000002</v>
      </c>
      <c r="G728" s="510" t="s">
        <v>4723</v>
      </c>
      <c r="H728" s="510" t="s">
        <v>60</v>
      </c>
      <c r="I728" s="527" t="s">
        <v>4724</v>
      </c>
      <c r="J728" s="529" t="s">
        <v>491</v>
      </c>
      <c r="K728" s="509">
        <v>44796</v>
      </c>
      <c r="L728" s="528">
        <v>31.63</v>
      </c>
    </row>
    <row r="729" spans="1:12" ht="33.75">
      <c r="A729" s="509">
        <v>44906</v>
      </c>
      <c r="B729" s="510" t="s">
        <v>1291</v>
      </c>
      <c r="C729" s="510" t="s">
        <v>1292</v>
      </c>
      <c r="D729" s="527" t="s">
        <v>61</v>
      </c>
      <c r="E729" s="527" t="s">
        <v>77</v>
      </c>
      <c r="F729" s="528">
        <v>527.79999999999995</v>
      </c>
      <c r="G729" s="510" t="s">
        <v>1293</v>
      </c>
      <c r="H729" s="510" t="s">
        <v>1294</v>
      </c>
      <c r="I729" s="527" t="s">
        <v>1295</v>
      </c>
      <c r="J729" s="529" t="s">
        <v>491</v>
      </c>
      <c r="K729" s="509">
        <v>44906</v>
      </c>
      <c r="L729" s="528">
        <v>31.58</v>
      </c>
    </row>
    <row r="730" spans="1:12" ht="22.5">
      <c r="A730" s="509">
        <v>44662</v>
      </c>
      <c r="B730" s="510" t="s">
        <v>4725</v>
      </c>
      <c r="C730" s="510" t="s">
        <v>60</v>
      </c>
      <c r="D730" s="527" t="s">
        <v>61</v>
      </c>
      <c r="E730" s="527" t="s">
        <v>67</v>
      </c>
      <c r="F730" s="528">
        <v>7465.86</v>
      </c>
      <c r="G730" s="510" t="s">
        <v>985</v>
      </c>
      <c r="H730" s="510" t="s">
        <v>4726</v>
      </c>
      <c r="I730" s="527" t="s">
        <v>4727</v>
      </c>
      <c r="J730" s="529" t="s">
        <v>491</v>
      </c>
      <c r="K730" s="509">
        <v>44662</v>
      </c>
      <c r="L730" s="528">
        <v>31.58</v>
      </c>
    </row>
    <row r="731" spans="1:12">
      <c r="A731" s="509">
        <v>44606</v>
      </c>
      <c r="B731" s="510" t="s">
        <v>1296</v>
      </c>
      <c r="C731" s="510" t="s">
        <v>1297</v>
      </c>
      <c r="D731" s="527" t="s">
        <v>61</v>
      </c>
      <c r="E731" s="527" t="s">
        <v>67</v>
      </c>
      <c r="F731" s="528">
        <v>102.7</v>
      </c>
      <c r="G731" s="510" t="s">
        <v>60</v>
      </c>
      <c r="H731" s="510" t="s">
        <v>60</v>
      </c>
      <c r="I731" s="527" t="s">
        <v>1298</v>
      </c>
      <c r="J731" s="529" t="s">
        <v>491</v>
      </c>
      <c r="K731" s="509">
        <v>44606</v>
      </c>
      <c r="L731" s="528">
        <v>31.58</v>
      </c>
    </row>
    <row r="732" spans="1:12" ht="22.5">
      <c r="A732" s="509">
        <v>44252</v>
      </c>
      <c r="B732" s="510" t="s">
        <v>4728</v>
      </c>
      <c r="C732" s="510" t="s">
        <v>60</v>
      </c>
      <c r="D732" s="527" t="s">
        <v>61</v>
      </c>
      <c r="E732" s="527" t="s">
        <v>67</v>
      </c>
      <c r="F732" s="528">
        <v>786.73</v>
      </c>
      <c r="G732" s="510" t="s">
        <v>4729</v>
      </c>
      <c r="H732" s="510" t="s">
        <v>4730</v>
      </c>
      <c r="I732" s="527" t="s">
        <v>4731</v>
      </c>
      <c r="J732" s="529" t="s">
        <v>491</v>
      </c>
      <c r="K732" s="509">
        <v>44252</v>
      </c>
      <c r="L732" s="528">
        <v>31.48</v>
      </c>
    </row>
    <row r="733" spans="1:12" ht="78.75">
      <c r="A733" s="509">
        <v>44459</v>
      </c>
      <c r="B733" s="510" t="s">
        <v>4732</v>
      </c>
      <c r="C733" s="510" t="s">
        <v>60</v>
      </c>
      <c r="D733" s="527" t="s">
        <v>61</v>
      </c>
      <c r="E733" s="527" t="s">
        <v>67</v>
      </c>
      <c r="F733" s="528">
        <v>14321.82</v>
      </c>
      <c r="G733" s="510" t="s">
        <v>4733</v>
      </c>
      <c r="H733" s="510" t="s">
        <v>4734</v>
      </c>
      <c r="I733" s="527" t="s">
        <v>4735</v>
      </c>
      <c r="J733" s="529" t="s">
        <v>491</v>
      </c>
      <c r="K733" s="509">
        <v>44459</v>
      </c>
      <c r="L733" s="528">
        <v>31.44</v>
      </c>
    </row>
    <row r="734" spans="1:12" ht="22.5">
      <c r="A734" s="509">
        <v>44781</v>
      </c>
      <c r="B734" s="510" t="s">
        <v>4736</v>
      </c>
      <c r="C734" s="510" t="s">
        <v>60</v>
      </c>
      <c r="D734" s="527" t="s">
        <v>61</v>
      </c>
      <c r="E734" s="527" t="s">
        <v>67</v>
      </c>
      <c r="F734" s="528">
        <v>402.71</v>
      </c>
      <c r="G734" s="510" t="s">
        <v>4737</v>
      </c>
      <c r="H734" s="510" t="s">
        <v>4738</v>
      </c>
      <c r="I734" s="527" t="s">
        <v>4739</v>
      </c>
      <c r="J734" s="529" t="s">
        <v>491</v>
      </c>
      <c r="K734" s="509">
        <v>44781</v>
      </c>
      <c r="L734" s="528">
        <v>31.39</v>
      </c>
    </row>
    <row r="735" spans="1:12">
      <c r="A735" s="509">
        <v>44578</v>
      </c>
      <c r="B735" s="510" t="s">
        <v>4740</v>
      </c>
      <c r="C735" s="510" t="s">
        <v>60</v>
      </c>
      <c r="D735" s="527" t="s">
        <v>61</v>
      </c>
      <c r="E735" s="527" t="s">
        <v>67</v>
      </c>
      <c r="F735" s="528">
        <v>10.24</v>
      </c>
      <c r="G735" s="510" t="s">
        <v>4741</v>
      </c>
      <c r="H735" s="510" t="s">
        <v>4742</v>
      </c>
      <c r="I735" s="527" t="s">
        <v>4743</v>
      </c>
      <c r="J735" s="529" t="s">
        <v>491</v>
      </c>
      <c r="K735" s="509">
        <v>44578</v>
      </c>
      <c r="L735" s="528">
        <v>31.37</v>
      </c>
    </row>
    <row r="736" spans="1:12">
      <c r="A736" s="509">
        <v>44140</v>
      </c>
      <c r="B736" s="510" t="s">
        <v>1299</v>
      </c>
      <c r="C736" s="510" t="s">
        <v>60</v>
      </c>
      <c r="D736" s="527" t="s">
        <v>61</v>
      </c>
      <c r="E736" s="527" t="s">
        <v>67</v>
      </c>
      <c r="F736" s="528">
        <v>20.73</v>
      </c>
      <c r="G736" s="510" t="s">
        <v>1300</v>
      </c>
      <c r="H736" s="510" t="s">
        <v>60</v>
      </c>
      <c r="I736" s="527" t="s">
        <v>1301</v>
      </c>
      <c r="J736" s="529" t="s">
        <v>491</v>
      </c>
      <c r="K736" s="509">
        <v>44140</v>
      </c>
      <c r="L736" s="528">
        <v>31.29</v>
      </c>
    </row>
    <row r="737" spans="1:12" ht="112.5">
      <c r="A737" s="509">
        <v>44495</v>
      </c>
      <c r="B737" s="510" t="s">
        <v>4744</v>
      </c>
      <c r="C737" s="510" t="s">
        <v>60</v>
      </c>
      <c r="D737" s="527" t="s">
        <v>61</v>
      </c>
      <c r="E737" s="527" t="s">
        <v>67</v>
      </c>
      <c r="F737" s="528">
        <v>1165.19</v>
      </c>
      <c r="G737" s="510" t="s">
        <v>4745</v>
      </c>
      <c r="H737" s="510" t="s">
        <v>4746</v>
      </c>
      <c r="I737" s="527" t="s">
        <v>4747</v>
      </c>
      <c r="J737" s="529" t="s">
        <v>491</v>
      </c>
      <c r="K737" s="509">
        <v>44495</v>
      </c>
      <c r="L737" s="528">
        <v>31.29</v>
      </c>
    </row>
    <row r="738" spans="1:12">
      <c r="A738" s="509">
        <v>44446</v>
      </c>
      <c r="B738" s="510" t="s">
        <v>4748</v>
      </c>
      <c r="C738" s="510" t="s">
        <v>60</v>
      </c>
      <c r="D738" s="527" t="s">
        <v>61</v>
      </c>
      <c r="E738" s="527" t="s">
        <v>67</v>
      </c>
      <c r="F738" s="528">
        <v>136.43</v>
      </c>
      <c r="G738" s="510" t="s">
        <v>4749</v>
      </c>
      <c r="H738" s="510" t="s">
        <v>4750</v>
      </c>
      <c r="I738" s="527" t="s">
        <v>4751</v>
      </c>
      <c r="J738" s="529" t="s">
        <v>491</v>
      </c>
      <c r="K738" s="509">
        <v>44446</v>
      </c>
      <c r="L738" s="528">
        <v>31.25</v>
      </c>
    </row>
    <row r="739" spans="1:12" ht="33.75">
      <c r="A739" s="509">
        <v>44365</v>
      </c>
      <c r="B739" s="510" t="s">
        <v>4752</v>
      </c>
      <c r="C739" s="510" t="s">
        <v>60</v>
      </c>
      <c r="D739" s="527" t="s">
        <v>61</v>
      </c>
      <c r="E739" s="527" t="s">
        <v>67</v>
      </c>
      <c r="F739" s="528">
        <v>2326.96</v>
      </c>
      <c r="G739" s="510" t="s">
        <v>4753</v>
      </c>
      <c r="H739" s="510" t="s">
        <v>4754</v>
      </c>
      <c r="I739" s="527" t="s">
        <v>4755</v>
      </c>
      <c r="J739" s="529" t="s">
        <v>491</v>
      </c>
      <c r="K739" s="509">
        <v>44365</v>
      </c>
      <c r="L739" s="528">
        <v>31.16</v>
      </c>
    </row>
    <row r="740" spans="1:12">
      <c r="A740" s="509">
        <v>44063</v>
      </c>
      <c r="B740" s="510" t="s">
        <v>329</v>
      </c>
      <c r="C740" s="510" t="s">
        <v>60</v>
      </c>
      <c r="D740" s="527" t="s">
        <v>61</v>
      </c>
      <c r="E740" s="527" t="s">
        <v>67</v>
      </c>
      <c r="F740" s="528">
        <v>156.75</v>
      </c>
      <c r="G740" s="510" t="s">
        <v>258</v>
      </c>
      <c r="H740" s="510" t="s">
        <v>60</v>
      </c>
      <c r="I740" s="527" t="s">
        <v>330</v>
      </c>
      <c r="J740" s="529" t="s">
        <v>491</v>
      </c>
      <c r="K740" s="509">
        <v>44063</v>
      </c>
      <c r="L740" s="528">
        <v>31.12</v>
      </c>
    </row>
    <row r="741" spans="1:12" ht="22.5">
      <c r="A741" s="509">
        <v>44872</v>
      </c>
      <c r="B741" s="510" t="s">
        <v>4756</v>
      </c>
      <c r="C741" s="510" t="s">
        <v>4757</v>
      </c>
      <c r="D741" s="527" t="s">
        <v>61</v>
      </c>
      <c r="E741" s="527" t="s">
        <v>77</v>
      </c>
      <c r="F741" s="528">
        <v>4363.78</v>
      </c>
      <c r="G741" s="510" t="s">
        <v>4758</v>
      </c>
      <c r="H741" s="510" t="s">
        <v>60</v>
      </c>
      <c r="I741" s="527" t="s">
        <v>4759</v>
      </c>
      <c r="J741" s="529" t="s">
        <v>491</v>
      </c>
      <c r="K741" s="509">
        <v>44872</v>
      </c>
      <c r="L741" s="528">
        <v>31.07</v>
      </c>
    </row>
    <row r="742" spans="1:12" ht="22.5">
      <c r="A742" s="509">
        <v>44389</v>
      </c>
      <c r="B742" s="510" t="s">
        <v>4760</v>
      </c>
      <c r="C742" s="510" t="s">
        <v>60</v>
      </c>
      <c r="D742" s="527" t="s">
        <v>61</v>
      </c>
      <c r="E742" s="527" t="s">
        <v>67</v>
      </c>
      <c r="F742" s="528">
        <v>768.28</v>
      </c>
      <c r="G742" s="510" t="s">
        <v>4761</v>
      </c>
      <c r="H742" s="510" t="s">
        <v>4762</v>
      </c>
      <c r="I742" s="527" t="s">
        <v>4763</v>
      </c>
      <c r="J742" s="529" t="s">
        <v>491</v>
      </c>
      <c r="K742" s="509">
        <v>44389</v>
      </c>
      <c r="L742" s="528">
        <v>31</v>
      </c>
    </row>
    <row r="743" spans="1:12">
      <c r="A743" s="509">
        <v>44186</v>
      </c>
      <c r="B743" s="510" t="s">
        <v>4764</v>
      </c>
      <c r="C743" s="510" t="s">
        <v>60</v>
      </c>
      <c r="D743" s="527" t="s">
        <v>61</v>
      </c>
      <c r="E743" s="527" t="s">
        <v>67</v>
      </c>
      <c r="F743" s="528">
        <v>10692.41</v>
      </c>
      <c r="G743" s="510" t="s">
        <v>985</v>
      </c>
      <c r="H743" s="510" t="s">
        <v>4765</v>
      </c>
      <c r="I743" s="527" t="s">
        <v>4766</v>
      </c>
      <c r="J743" s="529" t="s">
        <v>491</v>
      </c>
      <c r="K743" s="509">
        <v>44186</v>
      </c>
      <c r="L743" s="528">
        <v>30.84</v>
      </c>
    </row>
    <row r="744" spans="1:12">
      <c r="A744" s="509">
        <v>44305</v>
      </c>
      <c r="B744" s="510" t="s">
        <v>4767</v>
      </c>
      <c r="C744" s="510" t="s">
        <v>60</v>
      </c>
      <c r="D744" s="527" t="s">
        <v>61</v>
      </c>
      <c r="E744" s="527" t="s">
        <v>67</v>
      </c>
      <c r="F744" s="528">
        <v>1357.89</v>
      </c>
      <c r="G744" s="510" t="s">
        <v>4768</v>
      </c>
      <c r="H744" s="510" t="s">
        <v>60</v>
      </c>
      <c r="I744" s="527" t="s">
        <v>4769</v>
      </c>
      <c r="J744" s="529" t="s">
        <v>491</v>
      </c>
      <c r="K744" s="509">
        <v>44305</v>
      </c>
      <c r="L744" s="528">
        <v>30.81</v>
      </c>
    </row>
    <row r="745" spans="1:12">
      <c r="A745" s="509">
        <v>44106</v>
      </c>
      <c r="B745" s="510" t="s">
        <v>4770</v>
      </c>
      <c r="C745" s="510" t="s">
        <v>60</v>
      </c>
      <c r="D745" s="527" t="s">
        <v>61</v>
      </c>
      <c r="E745" s="527" t="s">
        <v>67</v>
      </c>
      <c r="F745" s="528">
        <v>232.34</v>
      </c>
      <c r="G745" s="510" t="s">
        <v>4771</v>
      </c>
      <c r="H745" s="510" t="s">
        <v>60</v>
      </c>
      <c r="I745" s="527" t="s">
        <v>4772</v>
      </c>
      <c r="J745" s="529" t="s">
        <v>491</v>
      </c>
      <c r="K745" s="509">
        <v>44106</v>
      </c>
      <c r="L745" s="528">
        <v>30.79</v>
      </c>
    </row>
    <row r="746" spans="1:12" ht="90">
      <c r="A746" s="509">
        <v>44538</v>
      </c>
      <c r="B746" s="510" t="s">
        <v>4773</v>
      </c>
      <c r="C746" s="510" t="s">
        <v>60</v>
      </c>
      <c r="D746" s="527" t="s">
        <v>61</v>
      </c>
      <c r="E746" s="527" t="s">
        <v>67</v>
      </c>
      <c r="F746" s="528">
        <v>1388.74</v>
      </c>
      <c r="G746" s="510" t="s">
        <v>4774</v>
      </c>
      <c r="H746" s="510" t="s">
        <v>4775</v>
      </c>
      <c r="I746" s="527" t="s">
        <v>4776</v>
      </c>
      <c r="J746" s="529" t="s">
        <v>491</v>
      </c>
      <c r="K746" s="509">
        <v>44538</v>
      </c>
      <c r="L746" s="528">
        <v>30.75</v>
      </c>
    </row>
    <row r="747" spans="1:12" ht="33.75">
      <c r="A747" s="509">
        <v>43881</v>
      </c>
      <c r="B747" s="510" t="s">
        <v>4777</v>
      </c>
      <c r="C747" s="510" t="s">
        <v>60</v>
      </c>
      <c r="D747" s="527" t="s">
        <v>61</v>
      </c>
      <c r="E747" s="527" t="s">
        <v>67</v>
      </c>
      <c r="F747" s="528">
        <v>13827.27</v>
      </c>
      <c r="G747" s="510" t="s">
        <v>4778</v>
      </c>
      <c r="H747" s="510" t="s">
        <v>4779</v>
      </c>
      <c r="I747" s="527" t="s">
        <v>4780</v>
      </c>
      <c r="J747" s="529" t="s">
        <v>491</v>
      </c>
      <c r="K747" s="509">
        <v>43881</v>
      </c>
      <c r="L747" s="528">
        <v>30.74</v>
      </c>
    </row>
    <row r="748" spans="1:12">
      <c r="A748" s="509">
        <v>44409</v>
      </c>
      <c r="B748" s="510" t="s">
        <v>4781</v>
      </c>
      <c r="C748" s="510" t="s">
        <v>60</v>
      </c>
      <c r="D748" s="527" t="s">
        <v>61</v>
      </c>
      <c r="E748" s="527" t="s">
        <v>67</v>
      </c>
      <c r="F748" s="528">
        <v>28301.64</v>
      </c>
      <c r="G748" s="510" t="s">
        <v>4782</v>
      </c>
      <c r="H748" s="510" t="s">
        <v>60</v>
      </c>
      <c r="I748" s="527" t="s">
        <v>4783</v>
      </c>
      <c r="J748" s="529" t="s">
        <v>491</v>
      </c>
      <c r="K748" s="509">
        <v>44409</v>
      </c>
      <c r="L748" s="528">
        <v>30.58</v>
      </c>
    </row>
    <row r="749" spans="1:12">
      <c r="A749" s="509">
        <v>43843</v>
      </c>
      <c r="B749" s="510" t="s">
        <v>4784</v>
      </c>
      <c r="C749" s="510" t="s">
        <v>60</v>
      </c>
      <c r="D749" s="527" t="s">
        <v>61</v>
      </c>
      <c r="E749" s="527" t="s">
        <v>67</v>
      </c>
      <c r="F749" s="528">
        <v>670.99</v>
      </c>
      <c r="G749" s="510" t="s">
        <v>4785</v>
      </c>
      <c r="H749" s="510" t="s">
        <v>60</v>
      </c>
      <c r="I749" s="527" t="s">
        <v>4786</v>
      </c>
      <c r="J749" s="529" t="s">
        <v>491</v>
      </c>
      <c r="K749" s="509">
        <v>43843</v>
      </c>
      <c r="L749" s="528">
        <v>30.56</v>
      </c>
    </row>
    <row r="750" spans="1:12" ht="90">
      <c r="A750" s="509">
        <v>44433</v>
      </c>
      <c r="B750" s="510" t="s">
        <v>4787</v>
      </c>
      <c r="C750" s="510" t="s">
        <v>60</v>
      </c>
      <c r="D750" s="527" t="s">
        <v>61</v>
      </c>
      <c r="E750" s="527" t="s">
        <v>67</v>
      </c>
      <c r="F750" s="528">
        <v>546.84</v>
      </c>
      <c r="G750" s="510" t="s">
        <v>4788</v>
      </c>
      <c r="H750" s="510" t="s">
        <v>4789</v>
      </c>
      <c r="I750" s="527" t="s">
        <v>4790</v>
      </c>
      <c r="J750" s="529" t="s">
        <v>491</v>
      </c>
      <c r="K750" s="509">
        <v>44433</v>
      </c>
      <c r="L750" s="528">
        <v>30.53</v>
      </c>
    </row>
    <row r="751" spans="1:12">
      <c r="A751" s="509">
        <v>44725</v>
      </c>
      <c r="B751" s="510" t="s">
        <v>1302</v>
      </c>
      <c r="C751" s="510" t="s">
        <v>1303</v>
      </c>
      <c r="D751" s="527" t="s">
        <v>61</v>
      </c>
      <c r="E751" s="527" t="s">
        <v>67</v>
      </c>
      <c r="F751" s="528">
        <v>20.55</v>
      </c>
      <c r="G751" s="510" t="s">
        <v>1304</v>
      </c>
      <c r="H751" s="510" t="s">
        <v>1305</v>
      </c>
      <c r="I751" s="527" t="s">
        <v>1306</v>
      </c>
      <c r="J751" s="529" t="s">
        <v>491</v>
      </c>
      <c r="K751" s="509">
        <v>44725</v>
      </c>
      <c r="L751" s="528">
        <v>30.52</v>
      </c>
    </row>
    <row r="752" spans="1:12">
      <c r="A752" s="509">
        <v>44145</v>
      </c>
      <c r="B752" s="510" t="s">
        <v>4791</v>
      </c>
      <c r="C752" s="510" t="s">
        <v>60</v>
      </c>
      <c r="D752" s="527" t="s">
        <v>61</v>
      </c>
      <c r="E752" s="527" t="s">
        <v>733</v>
      </c>
      <c r="F752" s="528">
        <v>126.15</v>
      </c>
      <c r="G752" s="510" t="s">
        <v>4792</v>
      </c>
      <c r="H752" s="510" t="s">
        <v>60</v>
      </c>
      <c r="I752" s="527" t="s">
        <v>4793</v>
      </c>
      <c r="J752" s="529" t="s">
        <v>491</v>
      </c>
      <c r="K752" s="509">
        <v>44145</v>
      </c>
      <c r="L752" s="528">
        <v>30.51</v>
      </c>
    </row>
    <row r="753" spans="1:12">
      <c r="A753" s="509">
        <v>44907</v>
      </c>
      <c r="B753" s="510" t="s">
        <v>1307</v>
      </c>
      <c r="C753" s="510" t="s">
        <v>1308</v>
      </c>
      <c r="D753" s="527" t="s">
        <v>61</v>
      </c>
      <c r="E753" s="527" t="s">
        <v>77</v>
      </c>
      <c r="F753" s="528">
        <v>9015.69</v>
      </c>
      <c r="G753" s="510" t="s">
        <v>1309</v>
      </c>
      <c r="H753" s="510" t="s">
        <v>60</v>
      </c>
      <c r="I753" s="527" t="s">
        <v>1310</v>
      </c>
      <c r="J753" s="529" t="s">
        <v>491</v>
      </c>
      <c r="K753" s="509">
        <v>44907</v>
      </c>
      <c r="L753" s="528">
        <v>30.46</v>
      </c>
    </row>
    <row r="754" spans="1:12" ht="22.5">
      <c r="A754" s="509">
        <v>44630</v>
      </c>
      <c r="B754" s="510" t="s">
        <v>4794</v>
      </c>
      <c r="C754" s="510" t="s">
        <v>60</v>
      </c>
      <c r="D754" s="527" t="s">
        <v>61</v>
      </c>
      <c r="E754" s="527" t="s">
        <v>67</v>
      </c>
      <c r="F754" s="528">
        <v>2831.6</v>
      </c>
      <c r="G754" s="510" t="s">
        <v>4795</v>
      </c>
      <c r="H754" s="510" t="s">
        <v>4796</v>
      </c>
      <c r="I754" s="527" t="s">
        <v>4797</v>
      </c>
      <c r="J754" s="529" t="s">
        <v>491</v>
      </c>
      <c r="K754" s="509">
        <v>44630</v>
      </c>
      <c r="L754" s="528">
        <v>30.43</v>
      </c>
    </row>
    <row r="755" spans="1:12" ht="22.5">
      <c r="A755" s="509">
        <v>44550</v>
      </c>
      <c r="B755" s="510" t="s">
        <v>4798</v>
      </c>
      <c r="C755" s="510" t="s">
        <v>60</v>
      </c>
      <c r="D755" s="527" t="s">
        <v>61</v>
      </c>
      <c r="E755" s="527" t="s">
        <v>67</v>
      </c>
      <c r="F755" s="528">
        <v>487.53</v>
      </c>
      <c r="G755" s="510" t="s">
        <v>4799</v>
      </c>
      <c r="H755" s="510" t="s">
        <v>3645</v>
      </c>
      <c r="I755" s="527" t="s">
        <v>4800</v>
      </c>
      <c r="J755" s="529" t="s">
        <v>491</v>
      </c>
      <c r="K755" s="509">
        <v>44550</v>
      </c>
      <c r="L755" s="528">
        <v>30.38</v>
      </c>
    </row>
    <row r="756" spans="1:12">
      <c r="A756" s="509">
        <v>44278</v>
      </c>
      <c r="B756" s="510" t="s">
        <v>1311</v>
      </c>
      <c r="C756" s="510" t="s">
        <v>60</v>
      </c>
      <c r="D756" s="527" t="s">
        <v>61</v>
      </c>
      <c r="E756" s="527" t="s">
        <v>67</v>
      </c>
      <c r="F756" s="528">
        <v>16.71</v>
      </c>
      <c r="G756" s="510" t="s">
        <v>1312</v>
      </c>
      <c r="H756" s="510" t="s">
        <v>60</v>
      </c>
      <c r="I756" s="527" t="s">
        <v>1313</v>
      </c>
      <c r="J756" s="529" t="s">
        <v>491</v>
      </c>
      <c r="K756" s="509">
        <v>44278</v>
      </c>
      <c r="L756" s="528">
        <v>30.36</v>
      </c>
    </row>
    <row r="757" spans="1:12" ht="45">
      <c r="A757" s="509">
        <v>44411</v>
      </c>
      <c r="B757" s="510" t="s">
        <v>4801</v>
      </c>
      <c r="C757" s="510" t="s">
        <v>60</v>
      </c>
      <c r="D757" s="527" t="s">
        <v>61</v>
      </c>
      <c r="E757" s="527" t="s">
        <v>67</v>
      </c>
      <c r="F757" s="528">
        <v>2431.0500000000002</v>
      </c>
      <c r="G757" s="510" t="s">
        <v>3399</v>
      </c>
      <c r="H757" s="510" t="s">
        <v>4802</v>
      </c>
      <c r="I757" s="527" t="s">
        <v>4803</v>
      </c>
      <c r="J757" s="529" t="s">
        <v>491</v>
      </c>
      <c r="K757" s="509">
        <v>44411</v>
      </c>
      <c r="L757" s="528">
        <v>30.36</v>
      </c>
    </row>
    <row r="758" spans="1:12">
      <c r="A758" s="509">
        <v>44382</v>
      </c>
      <c r="B758" s="510" t="s">
        <v>4804</v>
      </c>
      <c r="C758" s="510" t="s">
        <v>60</v>
      </c>
      <c r="D758" s="527" t="s">
        <v>61</v>
      </c>
      <c r="E758" s="527" t="s">
        <v>67</v>
      </c>
      <c r="F758" s="528">
        <v>364.43</v>
      </c>
      <c r="G758" s="510" t="s">
        <v>4805</v>
      </c>
      <c r="H758" s="510" t="s">
        <v>60</v>
      </c>
      <c r="I758" s="527" t="s">
        <v>4806</v>
      </c>
      <c r="J758" s="529" t="s">
        <v>491</v>
      </c>
      <c r="K758" s="509">
        <v>44382</v>
      </c>
      <c r="L758" s="528">
        <v>30.27</v>
      </c>
    </row>
    <row r="759" spans="1:12" ht="22.5">
      <c r="A759" s="509">
        <v>44760</v>
      </c>
      <c r="B759" s="510" t="s">
        <v>4807</v>
      </c>
      <c r="C759" s="510" t="s">
        <v>60</v>
      </c>
      <c r="D759" s="527" t="s">
        <v>61</v>
      </c>
      <c r="E759" s="527" t="s">
        <v>67</v>
      </c>
      <c r="F759" s="528">
        <v>709.89</v>
      </c>
      <c r="G759" s="510" t="s">
        <v>4808</v>
      </c>
      <c r="H759" s="510" t="s">
        <v>4809</v>
      </c>
      <c r="I759" s="527" t="s">
        <v>4810</v>
      </c>
      <c r="J759" s="529" t="s">
        <v>491</v>
      </c>
      <c r="K759" s="509">
        <v>44760</v>
      </c>
      <c r="L759" s="528">
        <v>30.17</v>
      </c>
    </row>
    <row r="760" spans="1:12">
      <c r="A760" s="509">
        <v>44251</v>
      </c>
      <c r="B760" s="510" t="s">
        <v>4811</v>
      </c>
      <c r="C760" s="510" t="s">
        <v>60</v>
      </c>
      <c r="D760" s="527" t="s">
        <v>61</v>
      </c>
      <c r="E760" s="527" t="s">
        <v>67</v>
      </c>
      <c r="F760" s="528">
        <v>12277.4</v>
      </c>
      <c r="G760" s="510" t="s">
        <v>4812</v>
      </c>
      <c r="H760" s="510" t="s">
        <v>60</v>
      </c>
      <c r="I760" s="527" t="s">
        <v>4813</v>
      </c>
      <c r="J760" s="529" t="s">
        <v>491</v>
      </c>
      <c r="K760" s="509">
        <v>44251</v>
      </c>
      <c r="L760" s="528">
        <v>30.01</v>
      </c>
    </row>
    <row r="761" spans="1:12" ht="45">
      <c r="A761" s="509">
        <v>44900</v>
      </c>
      <c r="B761" s="510" t="s">
        <v>1314</v>
      </c>
      <c r="C761" s="510" t="s">
        <v>1315</v>
      </c>
      <c r="D761" s="527" t="s">
        <v>61</v>
      </c>
      <c r="E761" s="527" t="s">
        <v>77</v>
      </c>
      <c r="F761" s="528">
        <v>74.959999999999994</v>
      </c>
      <c r="G761" s="510" t="s">
        <v>1316</v>
      </c>
      <c r="H761" s="510" t="s">
        <v>1317</v>
      </c>
      <c r="I761" s="527" t="s">
        <v>1318</v>
      </c>
      <c r="J761" s="529" t="s">
        <v>491</v>
      </c>
      <c r="K761" s="509">
        <v>44900</v>
      </c>
      <c r="L761" s="528">
        <v>30</v>
      </c>
    </row>
    <row r="762" spans="1:12">
      <c r="A762" s="509">
        <v>44270</v>
      </c>
      <c r="B762" s="510" t="s">
        <v>4814</v>
      </c>
      <c r="C762" s="510" t="s">
        <v>60</v>
      </c>
      <c r="D762" s="527" t="s">
        <v>61</v>
      </c>
      <c r="E762" s="527" t="s">
        <v>67</v>
      </c>
      <c r="F762" s="528">
        <v>1949.93</v>
      </c>
      <c r="G762" s="510" t="s">
        <v>4815</v>
      </c>
      <c r="H762" s="510" t="s">
        <v>60</v>
      </c>
      <c r="I762" s="527" t="s">
        <v>4816</v>
      </c>
      <c r="J762" s="529" t="s">
        <v>491</v>
      </c>
      <c r="K762" s="509">
        <v>44270</v>
      </c>
      <c r="L762" s="528">
        <v>30</v>
      </c>
    </row>
    <row r="763" spans="1:12">
      <c r="A763" s="509">
        <v>44692</v>
      </c>
      <c r="B763" s="510" t="s">
        <v>4817</v>
      </c>
      <c r="C763" s="510" t="s">
        <v>60</v>
      </c>
      <c r="D763" s="527" t="s">
        <v>61</v>
      </c>
      <c r="E763" s="527" t="s">
        <v>67</v>
      </c>
      <c r="F763" s="528">
        <v>286.20999999999998</v>
      </c>
      <c r="G763" s="510" t="s">
        <v>4818</v>
      </c>
      <c r="H763" s="510" t="s">
        <v>60</v>
      </c>
      <c r="I763" s="527" t="s">
        <v>4819</v>
      </c>
      <c r="J763" s="529" t="s">
        <v>491</v>
      </c>
      <c r="K763" s="509">
        <v>44692</v>
      </c>
      <c r="L763" s="528">
        <v>29.93</v>
      </c>
    </row>
    <row r="764" spans="1:12">
      <c r="A764" s="509">
        <v>44462</v>
      </c>
      <c r="B764" s="510" t="s">
        <v>4820</v>
      </c>
      <c r="C764" s="510" t="s">
        <v>60</v>
      </c>
      <c r="D764" s="527" t="s">
        <v>61</v>
      </c>
      <c r="E764" s="527" t="s">
        <v>67</v>
      </c>
      <c r="F764" s="528">
        <v>69.53</v>
      </c>
      <c r="G764" s="510" t="s">
        <v>4821</v>
      </c>
      <c r="H764" s="510" t="s">
        <v>60</v>
      </c>
      <c r="I764" s="527" t="s">
        <v>4822</v>
      </c>
      <c r="J764" s="529" t="s">
        <v>491</v>
      </c>
      <c r="K764" s="509">
        <v>44462</v>
      </c>
      <c r="L764" s="528">
        <v>29.87</v>
      </c>
    </row>
    <row r="765" spans="1:12">
      <c r="A765" s="509">
        <v>43962</v>
      </c>
      <c r="B765" s="510" t="s">
        <v>4823</v>
      </c>
      <c r="C765" s="510" t="s">
        <v>60</v>
      </c>
      <c r="D765" s="527" t="s">
        <v>61</v>
      </c>
      <c r="E765" s="527" t="s">
        <v>67</v>
      </c>
      <c r="F765" s="528">
        <v>11.11</v>
      </c>
      <c r="G765" s="510" t="s">
        <v>4824</v>
      </c>
      <c r="H765" s="510" t="s">
        <v>60</v>
      </c>
      <c r="I765" s="527" t="s">
        <v>4825</v>
      </c>
      <c r="J765" s="529" t="s">
        <v>491</v>
      </c>
      <c r="K765" s="509">
        <v>43962</v>
      </c>
      <c r="L765" s="528">
        <v>29.82</v>
      </c>
    </row>
    <row r="766" spans="1:12">
      <c r="A766" s="509">
        <v>44644</v>
      </c>
      <c r="B766" s="510" t="s">
        <v>4826</v>
      </c>
      <c r="C766" s="510" t="s">
        <v>60</v>
      </c>
      <c r="D766" s="527" t="s">
        <v>61</v>
      </c>
      <c r="E766" s="527" t="s">
        <v>67</v>
      </c>
      <c r="F766" s="528">
        <v>104.83</v>
      </c>
      <c r="G766" s="510" t="s">
        <v>195</v>
      </c>
      <c r="H766" s="510" t="s">
        <v>60</v>
      </c>
      <c r="I766" s="527" t="s">
        <v>4827</v>
      </c>
      <c r="J766" s="529" t="s">
        <v>491</v>
      </c>
      <c r="K766" s="509">
        <v>44644</v>
      </c>
      <c r="L766" s="528">
        <v>29.68</v>
      </c>
    </row>
    <row r="767" spans="1:12" ht="22.5">
      <c r="A767" s="509">
        <v>44196</v>
      </c>
      <c r="B767" s="510" t="s">
        <v>4828</v>
      </c>
      <c r="C767" s="510" t="s">
        <v>60</v>
      </c>
      <c r="D767" s="527" t="s">
        <v>61</v>
      </c>
      <c r="E767" s="527" t="s">
        <v>67</v>
      </c>
      <c r="F767" s="528">
        <v>104.84</v>
      </c>
      <c r="G767" s="510" t="s">
        <v>4829</v>
      </c>
      <c r="H767" s="510" t="s">
        <v>4830</v>
      </c>
      <c r="I767" s="527" t="s">
        <v>4831</v>
      </c>
      <c r="J767" s="529" t="s">
        <v>491</v>
      </c>
      <c r="K767" s="509">
        <v>44196</v>
      </c>
      <c r="L767" s="528">
        <v>29.63</v>
      </c>
    </row>
    <row r="768" spans="1:12" ht="22.5">
      <c r="A768" s="509">
        <v>44179</v>
      </c>
      <c r="B768" s="510" t="s">
        <v>4832</v>
      </c>
      <c r="C768" s="510" t="s">
        <v>60</v>
      </c>
      <c r="D768" s="527" t="s">
        <v>61</v>
      </c>
      <c r="E768" s="527" t="s">
        <v>67</v>
      </c>
      <c r="F768" s="528">
        <v>3500.11</v>
      </c>
      <c r="G768" s="510" t="s">
        <v>1890</v>
      </c>
      <c r="H768" s="510" t="s">
        <v>4833</v>
      </c>
      <c r="I768" s="527" t="s">
        <v>4834</v>
      </c>
      <c r="J768" s="529" t="s">
        <v>491</v>
      </c>
      <c r="K768" s="509">
        <v>44179</v>
      </c>
      <c r="L768" s="528">
        <v>29.61</v>
      </c>
    </row>
    <row r="769" spans="1:12">
      <c r="A769" s="509">
        <v>43992</v>
      </c>
      <c r="B769" s="510" t="s">
        <v>4835</v>
      </c>
      <c r="C769" s="510" t="s">
        <v>60</v>
      </c>
      <c r="D769" s="527" t="s">
        <v>61</v>
      </c>
      <c r="E769" s="527" t="s">
        <v>67</v>
      </c>
      <c r="F769" s="528">
        <v>7604.46</v>
      </c>
      <c r="G769" s="510" t="s">
        <v>4836</v>
      </c>
      <c r="H769" s="510" t="s">
        <v>60</v>
      </c>
      <c r="I769" s="527" t="s">
        <v>4837</v>
      </c>
      <c r="J769" s="529" t="s">
        <v>491</v>
      </c>
      <c r="K769" s="509">
        <v>43992</v>
      </c>
      <c r="L769" s="528">
        <v>29.58</v>
      </c>
    </row>
    <row r="770" spans="1:12">
      <c r="A770" s="509">
        <v>44543</v>
      </c>
      <c r="B770" s="510" t="s">
        <v>4838</v>
      </c>
      <c r="C770" s="510" t="s">
        <v>60</v>
      </c>
      <c r="D770" s="527" t="s">
        <v>61</v>
      </c>
      <c r="E770" s="527" t="s">
        <v>67</v>
      </c>
      <c r="F770" s="528">
        <v>1750.94</v>
      </c>
      <c r="G770" s="510" t="s">
        <v>4839</v>
      </c>
      <c r="H770" s="510" t="s">
        <v>60</v>
      </c>
      <c r="I770" s="527" t="s">
        <v>4840</v>
      </c>
      <c r="J770" s="529" t="s">
        <v>491</v>
      </c>
      <c r="K770" s="509">
        <v>44543</v>
      </c>
      <c r="L770" s="528">
        <v>29.57</v>
      </c>
    </row>
    <row r="771" spans="1:12">
      <c r="A771" s="509">
        <v>44210</v>
      </c>
      <c r="B771" s="510" t="s">
        <v>4841</v>
      </c>
      <c r="C771" s="510" t="s">
        <v>60</v>
      </c>
      <c r="D771" s="527" t="s">
        <v>61</v>
      </c>
      <c r="E771" s="527" t="s">
        <v>67</v>
      </c>
      <c r="F771" s="528">
        <v>263.57</v>
      </c>
      <c r="G771" s="510" t="s">
        <v>1654</v>
      </c>
      <c r="H771" s="510" t="s">
        <v>4842</v>
      </c>
      <c r="I771" s="527" t="s">
        <v>4843</v>
      </c>
      <c r="J771" s="529" t="s">
        <v>491</v>
      </c>
      <c r="K771" s="509">
        <v>44210</v>
      </c>
      <c r="L771" s="528">
        <v>29.57</v>
      </c>
    </row>
    <row r="772" spans="1:12" ht="22.5">
      <c r="A772" s="509">
        <v>44354</v>
      </c>
      <c r="B772" s="510" t="s">
        <v>4844</v>
      </c>
      <c r="C772" s="510" t="s">
        <v>60</v>
      </c>
      <c r="D772" s="527" t="s">
        <v>61</v>
      </c>
      <c r="E772" s="527" t="s">
        <v>67</v>
      </c>
      <c r="F772" s="528">
        <v>2128.94</v>
      </c>
      <c r="G772" s="510" t="s">
        <v>4845</v>
      </c>
      <c r="H772" s="510" t="s">
        <v>3815</v>
      </c>
      <c r="I772" s="527" t="s">
        <v>4846</v>
      </c>
      <c r="J772" s="529" t="s">
        <v>491</v>
      </c>
      <c r="K772" s="509">
        <v>44354</v>
      </c>
      <c r="L772" s="528">
        <v>29.51</v>
      </c>
    </row>
    <row r="773" spans="1:12">
      <c r="A773" s="509">
        <v>44200</v>
      </c>
      <c r="B773" s="510" t="s">
        <v>1319</v>
      </c>
      <c r="C773" s="510" t="s">
        <v>60</v>
      </c>
      <c r="D773" s="527" t="s">
        <v>61</v>
      </c>
      <c r="E773" s="527" t="s">
        <v>67</v>
      </c>
      <c r="F773" s="528">
        <v>941.42</v>
      </c>
      <c r="G773" s="510" t="s">
        <v>1320</v>
      </c>
      <c r="H773" s="510" t="s">
        <v>1321</v>
      </c>
      <c r="I773" s="527" t="s">
        <v>1322</v>
      </c>
      <c r="J773" s="529" t="s">
        <v>491</v>
      </c>
      <c r="K773" s="509">
        <v>44200</v>
      </c>
      <c r="L773" s="528">
        <v>29.5</v>
      </c>
    </row>
    <row r="774" spans="1:12">
      <c r="A774" s="509">
        <v>44648</v>
      </c>
      <c r="B774" s="510" t="s">
        <v>4847</v>
      </c>
      <c r="C774" s="510" t="s">
        <v>60</v>
      </c>
      <c r="D774" s="527" t="s">
        <v>61</v>
      </c>
      <c r="E774" s="527" t="s">
        <v>67</v>
      </c>
      <c r="F774" s="528">
        <v>148.28</v>
      </c>
      <c r="G774" s="510" t="s">
        <v>4848</v>
      </c>
      <c r="H774" s="510" t="s">
        <v>4849</v>
      </c>
      <c r="I774" s="527" t="s">
        <v>4850</v>
      </c>
      <c r="J774" s="529" t="s">
        <v>491</v>
      </c>
      <c r="K774" s="509">
        <v>44648</v>
      </c>
      <c r="L774" s="528">
        <v>29.43</v>
      </c>
    </row>
    <row r="775" spans="1:12">
      <c r="A775" s="509">
        <v>44911</v>
      </c>
      <c r="B775" s="510" t="s">
        <v>1323</v>
      </c>
      <c r="C775" s="510" t="s">
        <v>1324</v>
      </c>
      <c r="D775" s="527" t="s">
        <v>61</v>
      </c>
      <c r="E775" s="527" t="s">
        <v>77</v>
      </c>
      <c r="F775" s="528">
        <v>6.65</v>
      </c>
      <c r="G775" s="510" t="s">
        <v>1325</v>
      </c>
      <c r="H775" s="510" t="s">
        <v>60</v>
      </c>
      <c r="I775" s="527" t="s">
        <v>1326</v>
      </c>
      <c r="J775" s="529" t="s">
        <v>491</v>
      </c>
      <c r="K775" s="509">
        <v>44911</v>
      </c>
      <c r="L775" s="528">
        <v>29.41</v>
      </c>
    </row>
    <row r="776" spans="1:12">
      <c r="A776" s="509">
        <v>44235</v>
      </c>
      <c r="B776" s="510" t="s">
        <v>4851</v>
      </c>
      <c r="C776" s="510" t="s">
        <v>60</v>
      </c>
      <c r="D776" s="527" t="s">
        <v>61</v>
      </c>
      <c r="E776" s="527" t="s">
        <v>77</v>
      </c>
      <c r="F776" s="528">
        <v>6260.55</v>
      </c>
      <c r="G776" s="510" t="s">
        <v>4852</v>
      </c>
      <c r="H776" s="510" t="s">
        <v>60</v>
      </c>
      <c r="I776" s="527" t="s">
        <v>4853</v>
      </c>
      <c r="J776" s="529" t="s">
        <v>491</v>
      </c>
      <c r="K776" s="509">
        <v>44235</v>
      </c>
      <c r="L776" s="528">
        <v>29.41</v>
      </c>
    </row>
    <row r="777" spans="1:12">
      <c r="A777" s="509">
        <v>43985</v>
      </c>
      <c r="B777" s="510" t="s">
        <v>4854</v>
      </c>
      <c r="C777" s="510" t="s">
        <v>60</v>
      </c>
      <c r="D777" s="527" t="s">
        <v>61</v>
      </c>
      <c r="E777" s="527" t="s">
        <v>67</v>
      </c>
      <c r="F777" s="528">
        <v>227.6</v>
      </c>
      <c r="G777" s="510" t="s">
        <v>4855</v>
      </c>
      <c r="H777" s="510" t="s">
        <v>4856</v>
      </c>
      <c r="I777" s="527" t="s">
        <v>4857</v>
      </c>
      <c r="J777" s="529" t="s">
        <v>491</v>
      </c>
      <c r="K777" s="509">
        <v>43985</v>
      </c>
      <c r="L777" s="528">
        <v>29.37</v>
      </c>
    </row>
    <row r="778" spans="1:12">
      <c r="A778" s="509">
        <v>44550</v>
      </c>
      <c r="B778" s="510" t="s">
        <v>4858</v>
      </c>
      <c r="C778" s="510" t="s">
        <v>60</v>
      </c>
      <c r="D778" s="527" t="s">
        <v>61</v>
      </c>
      <c r="E778" s="527" t="s">
        <v>67</v>
      </c>
      <c r="F778" s="528">
        <v>108</v>
      </c>
      <c r="G778" s="510" t="s">
        <v>1795</v>
      </c>
      <c r="H778" s="510" t="s">
        <v>60</v>
      </c>
      <c r="I778" s="527" t="s">
        <v>4859</v>
      </c>
      <c r="J778" s="529" t="s">
        <v>491</v>
      </c>
      <c r="K778" s="509">
        <v>44550</v>
      </c>
      <c r="L778" s="528">
        <v>29.22</v>
      </c>
    </row>
    <row r="779" spans="1:12">
      <c r="A779" s="509">
        <v>44396</v>
      </c>
      <c r="B779" s="510" t="s">
        <v>4860</v>
      </c>
      <c r="C779" s="510" t="s">
        <v>60</v>
      </c>
      <c r="D779" s="527" t="s">
        <v>61</v>
      </c>
      <c r="E779" s="527" t="s">
        <v>67</v>
      </c>
      <c r="F779" s="528">
        <v>45.21</v>
      </c>
      <c r="G779" s="510" t="s">
        <v>4861</v>
      </c>
      <c r="H779" s="510" t="s">
        <v>60</v>
      </c>
      <c r="I779" s="527" t="s">
        <v>4862</v>
      </c>
      <c r="J779" s="529" t="s">
        <v>491</v>
      </c>
      <c r="K779" s="509">
        <v>44396</v>
      </c>
      <c r="L779" s="528">
        <v>29.06</v>
      </c>
    </row>
    <row r="780" spans="1:12" ht="45">
      <c r="A780" s="509">
        <v>44249</v>
      </c>
      <c r="B780" s="510" t="s">
        <v>4863</v>
      </c>
      <c r="C780" s="510" t="s">
        <v>60</v>
      </c>
      <c r="D780" s="527" t="s">
        <v>61</v>
      </c>
      <c r="E780" s="527" t="s">
        <v>67</v>
      </c>
      <c r="F780" s="528">
        <v>56.25</v>
      </c>
      <c r="G780" s="510" t="s">
        <v>4864</v>
      </c>
      <c r="H780" s="510" t="s">
        <v>4865</v>
      </c>
      <c r="I780" s="527" t="s">
        <v>4866</v>
      </c>
      <c r="J780" s="529" t="s">
        <v>491</v>
      </c>
      <c r="K780" s="509">
        <v>44249</v>
      </c>
      <c r="L780" s="528">
        <v>29.01</v>
      </c>
    </row>
    <row r="781" spans="1:12">
      <c r="A781" s="509">
        <v>44104</v>
      </c>
      <c r="B781" s="510" t="s">
        <v>4867</v>
      </c>
      <c r="C781" s="510" t="s">
        <v>60</v>
      </c>
      <c r="D781" s="527" t="s">
        <v>61</v>
      </c>
      <c r="E781" s="527" t="s">
        <v>67</v>
      </c>
      <c r="F781" s="528">
        <v>172.59</v>
      </c>
      <c r="G781" s="510" t="s">
        <v>60</v>
      </c>
      <c r="H781" s="510" t="s">
        <v>60</v>
      </c>
      <c r="I781" s="527" t="s">
        <v>4868</v>
      </c>
      <c r="J781" s="529" t="s">
        <v>491</v>
      </c>
      <c r="K781" s="509">
        <v>44104</v>
      </c>
      <c r="L781" s="528">
        <v>28.9</v>
      </c>
    </row>
    <row r="782" spans="1:12" ht="22.5">
      <c r="A782" s="509">
        <v>44273</v>
      </c>
      <c r="B782" s="510" t="s">
        <v>4869</v>
      </c>
      <c r="C782" s="510" t="s">
        <v>60</v>
      </c>
      <c r="D782" s="527" t="s">
        <v>61</v>
      </c>
      <c r="E782" s="527" t="s">
        <v>67</v>
      </c>
      <c r="F782" s="528">
        <v>945.96</v>
      </c>
      <c r="G782" s="510" t="s">
        <v>4870</v>
      </c>
      <c r="H782" s="510" t="s">
        <v>4871</v>
      </c>
      <c r="I782" s="527" t="s">
        <v>4872</v>
      </c>
      <c r="J782" s="529" t="s">
        <v>491</v>
      </c>
      <c r="K782" s="509">
        <v>44273</v>
      </c>
      <c r="L782" s="528">
        <v>28.87</v>
      </c>
    </row>
    <row r="783" spans="1:12" ht="78.75">
      <c r="A783" s="509">
        <v>44069</v>
      </c>
      <c r="B783" s="510" t="s">
        <v>4873</v>
      </c>
      <c r="C783" s="510" t="s">
        <v>60</v>
      </c>
      <c r="D783" s="527" t="s">
        <v>61</v>
      </c>
      <c r="E783" s="527" t="s">
        <v>67</v>
      </c>
      <c r="F783" s="528">
        <v>469.43</v>
      </c>
      <c r="G783" s="510" t="s">
        <v>4874</v>
      </c>
      <c r="H783" s="510" t="s">
        <v>4875</v>
      </c>
      <c r="I783" s="527" t="s">
        <v>4876</v>
      </c>
      <c r="J783" s="529" t="s">
        <v>491</v>
      </c>
      <c r="K783" s="509">
        <v>44069</v>
      </c>
      <c r="L783" s="528">
        <v>28.8</v>
      </c>
    </row>
    <row r="784" spans="1:12" ht="22.5">
      <c r="A784" s="509">
        <v>44510</v>
      </c>
      <c r="B784" s="510" t="s">
        <v>4877</v>
      </c>
      <c r="C784" s="510" t="s">
        <v>60</v>
      </c>
      <c r="D784" s="527" t="s">
        <v>61</v>
      </c>
      <c r="E784" s="527" t="s">
        <v>67</v>
      </c>
      <c r="F784" s="528">
        <v>3125.28</v>
      </c>
      <c r="G784" s="510" t="s">
        <v>4878</v>
      </c>
      <c r="H784" s="510" t="s">
        <v>4879</v>
      </c>
      <c r="I784" s="527" t="s">
        <v>4880</v>
      </c>
      <c r="J784" s="529" t="s">
        <v>491</v>
      </c>
      <c r="K784" s="509">
        <v>44510</v>
      </c>
      <c r="L784" s="528">
        <v>28.79</v>
      </c>
    </row>
    <row r="785" spans="1:12">
      <c r="A785" s="509">
        <v>44284</v>
      </c>
      <c r="B785" s="510" t="s">
        <v>4881</v>
      </c>
      <c r="C785" s="510" t="s">
        <v>60</v>
      </c>
      <c r="D785" s="527" t="s">
        <v>61</v>
      </c>
      <c r="E785" s="527" t="s">
        <v>67</v>
      </c>
      <c r="F785" s="528">
        <v>2505.0100000000002</v>
      </c>
      <c r="G785" s="510" t="s">
        <v>4882</v>
      </c>
      <c r="H785" s="510" t="s">
        <v>60</v>
      </c>
      <c r="I785" s="527" t="s">
        <v>4883</v>
      </c>
      <c r="J785" s="529" t="s">
        <v>491</v>
      </c>
      <c r="K785" s="509">
        <v>44284</v>
      </c>
      <c r="L785" s="528">
        <v>28.68</v>
      </c>
    </row>
    <row r="786" spans="1:12" ht="45">
      <c r="A786" s="509">
        <v>44265</v>
      </c>
      <c r="B786" s="510" t="s">
        <v>4884</v>
      </c>
      <c r="C786" s="510" t="s">
        <v>60</v>
      </c>
      <c r="D786" s="527" t="s">
        <v>61</v>
      </c>
      <c r="E786" s="527" t="s">
        <v>67</v>
      </c>
      <c r="F786" s="528">
        <v>2596.23</v>
      </c>
      <c r="G786" s="510" t="s">
        <v>985</v>
      </c>
      <c r="H786" s="510" t="s">
        <v>4885</v>
      </c>
      <c r="I786" s="527" t="s">
        <v>4886</v>
      </c>
      <c r="J786" s="529" t="s">
        <v>491</v>
      </c>
      <c r="K786" s="509">
        <v>44265</v>
      </c>
      <c r="L786" s="528">
        <v>28.66</v>
      </c>
    </row>
    <row r="787" spans="1:12" ht="33.75">
      <c r="A787" s="509">
        <v>44669</v>
      </c>
      <c r="B787" s="510" t="s">
        <v>4887</v>
      </c>
      <c r="C787" s="510" t="s">
        <v>60</v>
      </c>
      <c r="D787" s="527" t="s">
        <v>61</v>
      </c>
      <c r="E787" s="527" t="s">
        <v>67</v>
      </c>
      <c r="F787" s="528">
        <v>1206.6400000000001</v>
      </c>
      <c r="G787" s="510" t="s">
        <v>4888</v>
      </c>
      <c r="H787" s="510" t="s">
        <v>4889</v>
      </c>
      <c r="I787" s="527" t="s">
        <v>4890</v>
      </c>
      <c r="J787" s="529" t="s">
        <v>491</v>
      </c>
      <c r="K787" s="509">
        <v>44669</v>
      </c>
      <c r="L787" s="528">
        <v>28.6</v>
      </c>
    </row>
    <row r="788" spans="1:12">
      <c r="A788" s="509">
        <v>44348</v>
      </c>
      <c r="B788" s="510" t="s">
        <v>1327</v>
      </c>
      <c r="C788" s="510" t="s">
        <v>60</v>
      </c>
      <c r="D788" s="527" t="s">
        <v>61</v>
      </c>
      <c r="E788" s="527" t="s">
        <v>67</v>
      </c>
      <c r="F788" s="528">
        <v>314.27</v>
      </c>
      <c r="G788" s="510" t="s">
        <v>226</v>
      </c>
      <c r="H788" s="510" t="s">
        <v>60</v>
      </c>
      <c r="I788" s="527" t="s">
        <v>1328</v>
      </c>
      <c r="J788" s="529" t="s">
        <v>491</v>
      </c>
      <c r="K788" s="509">
        <v>44348</v>
      </c>
      <c r="L788" s="528">
        <v>28.57</v>
      </c>
    </row>
    <row r="789" spans="1:12">
      <c r="A789" s="509">
        <v>44358</v>
      </c>
      <c r="B789" s="510" t="s">
        <v>4891</v>
      </c>
      <c r="C789" s="510" t="s">
        <v>60</v>
      </c>
      <c r="D789" s="527" t="s">
        <v>61</v>
      </c>
      <c r="E789" s="527" t="s">
        <v>67</v>
      </c>
      <c r="F789" s="528">
        <v>656.42</v>
      </c>
      <c r="G789" s="510" t="s">
        <v>60</v>
      </c>
      <c r="H789" s="510" t="s">
        <v>60</v>
      </c>
      <c r="I789" s="527" t="s">
        <v>4892</v>
      </c>
      <c r="J789" s="529" t="s">
        <v>491</v>
      </c>
      <c r="K789" s="509">
        <v>44358</v>
      </c>
      <c r="L789" s="528">
        <v>28.57</v>
      </c>
    </row>
    <row r="790" spans="1:12" ht="33.75">
      <c r="A790" s="509">
        <v>44797</v>
      </c>
      <c r="B790" s="510" t="s">
        <v>4893</v>
      </c>
      <c r="C790" s="510" t="s">
        <v>60</v>
      </c>
      <c r="D790" s="527" t="s">
        <v>61</v>
      </c>
      <c r="E790" s="527" t="s">
        <v>67</v>
      </c>
      <c r="F790" s="528">
        <v>82.85</v>
      </c>
      <c r="G790" s="510" t="s">
        <v>4894</v>
      </c>
      <c r="H790" s="510" t="s">
        <v>4895</v>
      </c>
      <c r="I790" s="527" t="s">
        <v>4896</v>
      </c>
      <c r="J790" s="529" t="s">
        <v>491</v>
      </c>
      <c r="K790" s="509">
        <v>44797</v>
      </c>
      <c r="L790" s="528">
        <v>28.46</v>
      </c>
    </row>
    <row r="791" spans="1:12">
      <c r="A791" s="509">
        <v>44020</v>
      </c>
      <c r="B791" s="510" t="s">
        <v>1329</v>
      </c>
      <c r="C791" s="510" t="s">
        <v>1330</v>
      </c>
      <c r="D791" s="527" t="s">
        <v>61</v>
      </c>
      <c r="E791" s="527" t="s">
        <v>67</v>
      </c>
      <c r="F791" s="528">
        <v>666.46</v>
      </c>
      <c r="G791" s="510" t="s">
        <v>1331</v>
      </c>
      <c r="H791" s="510" t="s">
        <v>1332</v>
      </c>
      <c r="I791" s="527" t="s">
        <v>1333</v>
      </c>
      <c r="J791" s="529" t="s">
        <v>491</v>
      </c>
      <c r="K791" s="509">
        <v>44020</v>
      </c>
      <c r="L791" s="528">
        <v>28.43</v>
      </c>
    </row>
    <row r="792" spans="1:12" ht="22.5">
      <c r="A792" s="509">
        <v>44172</v>
      </c>
      <c r="B792" s="510" t="s">
        <v>4897</v>
      </c>
      <c r="C792" s="510" t="s">
        <v>60</v>
      </c>
      <c r="D792" s="527" t="s">
        <v>61</v>
      </c>
      <c r="E792" s="527" t="s">
        <v>67</v>
      </c>
      <c r="F792" s="528">
        <v>28.73</v>
      </c>
      <c r="G792" s="510" t="s">
        <v>4898</v>
      </c>
      <c r="H792" s="510" t="s">
        <v>4899</v>
      </c>
      <c r="I792" s="527" t="s">
        <v>4900</v>
      </c>
      <c r="J792" s="529" t="s">
        <v>491</v>
      </c>
      <c r="K792" s="509">
        <v>44172</v>
      </c>
      <c r="L792" s="528">
        <v>28.37</v>
      </c>
    </row>
    <row r="793" spans="1:12" ht="33.75">
      <c r="A793" s="509">
        <v>44522</v>
      </c>
      <c r="B793" s="510" t="s">
        <v>4901</v>
      </c>
      <c r="C793" s="510" t="s">
        <v>60</v>
      </c>
      <c r="D793" s="527" t="s">
        <v>61</v>
      </c>
      <c r="E793" s="527" t="s">
        <v>67</v>
      </c>
      <c r="F793" s="528">
        <v>6364.26</v>
      </c>
      <c r="G793" s="510" t="s">
        <v>4902</v>
      </c>
      <c r="H793" s="510" t="s">
        <v>4903</v>
      </c>
      <c r="I793" s="527" t="s">
        <v>4904</v>
      </c>
      <c r="J793" s="529" t="s">
        <v>491</v>
      </c>
      <c r="K793" s="509">
        <v>44522</v>
      </c>
      <c r="L793" s="528">
        <v>28.28</v>
      </c>
    </row>
    <row r="794" spans="1:12" ht="22.5">
      <c r="A794" s="509">
        <v>44328</v>
      </c>
      <c r="B794" s="510" t="s">
        <v>4905</v>
      </c>
      <c r="C794" s="510" t="s">
        <v>60</v>
      </c>
      <c r="D794" s="527" t="s">
        <v>61</v>
      </c>
      <c r="E794" s="527" t="s">
        <v>67</v>
      </c>
      <c r="F794" s="528">
        <v>4159.82</v>
      </c>
      <c r="G794" s="510" t="s">
        <v>3690</v>
      </c>
      <c r="H794" s="510" t="s">
        <v>4906</v>
      </c>
      <c r="I794" s="527" t="s">
        <v>4907</v>
      </c>
      <c r="J794" s="529" t="s">
        <v>491</v>
      </c>
      <c r="K794" s="509">
        <v>44328</v>
      </c>
      <c r="L794" s="528">
        <v>28.27</v>
      </c>
    </row>
    <row r="795" spans="1:12">
      <c r="A795" s="509">
        <v>44496</v>
      </c>
      <c r="B795" s="510" t="s">
        <v>4908</v>
      </c>
      <c r="C795" s="510" t="s">
        <v>60</v>
      </c>
      <c r="D795" s="527" t="s">
        <v>61</v>
      </c>
      <c r="E795" s="527" t="s">
        <v>67</v>
      </c>
      <c r="F795" s="528">
        <v>81.14</v>
      </c>
      <c r="G795" s="510" t="s">
        <v>4909</v>
      </c>
      <c r="H795" s="510" t="s">
        <v>60</v>
      </c>
      <c r="I795" s="527" t="s">
        <v>4910</v>
      </c>
      <c r="J795" s="529" t="s">
        <v>491</v>
      </c>
      <c r="K795" s="509">
        <v>44496</v>
      </c>
      <c r="L795" s="528">
        <v>28.18</v>
      </c>
    </row>
    <row r="796" spans="1:12">
      <c r="A796" s="509">
        <v>44224</v>
      </c>
      <c r="B796" s="510" t="s">
        <v>1334</v>
      </c>
      <c r="C796" s="510" t="s">
        <v>60</v>
      </c>
      <c r="D796" s="527" t="s">
        <v>61</v>
      </c>
      <c r="E796" s="527" t="s">
        <v>67</v>
      </c>
      <c r="F796" s="528">
        <v>24.8</v>
      </c>
      <c r="G796" s="510" t="s">
        <v>1335</v>
      </c>
      <c r="H796" s="510" t="s">
        <v>60</v>
      </c>
      <c r="I796" s="527" t="s">
        <v>1336</v>
      </c>
      <c r="J796" s="529" t="s">
        <v>491</v>
      </c>
      <c r="K796" s="509">
        <v>44224</v>
      </c>
      <c r="L796" s="528">
        <v>28.13</v>
      </c>
    </row>
    <row r="797" spans="1:12" ht="45">
      <c r="A797" s="509">
        <v>44725</v>
      </c>
      <c r="B797" s="510" t="s">
        <v>4911</v>
      </c>
      <c r="C797" s="510" t="s">
        <v>60</v>
      </c>
      <c r="D797" s="527" t="s">
        <v>61</v>
      </c>
      <c r="E797" s="527" t="s">
        <v>67</v>
      </c>
      <c r="F797" s="528">
        <v>1430.76</v>
      </c>
      <c r="G797" s="510" t="s">
        <v>4912</v>
      </c>
      <c r="H797" s="510" t="s">
        <v>4913</v>
      </c>
      <c r="I797" s="527" t="s">
        <v>4914</v>
      </c>
      <c r="J797" s="529" t="s">
        <v>491</v>
      </c>
      <c r="K797" s="509">
        <v>44725</v>
      </c>
      <c r="L797" s="528">
        <v>28.1</v>
      </c>
    </row>
    <row r="798" spans="1:12">
      <c r="A798" s="509">
        <v>44200</v>
      </c>
      <c r="B798" s="510" t="s">
        <v>4915</v>
      </c>
      <c r="C798" s="510" t="s">
        <v>60</v>
      </c>
      <c r="D798" s="527" t="s">
        <v>61</v>
      </c>
      <c r="E798" s="527" t="s">
        <v>67</v>
      </c>
      <c r="F798" s="528">
        <v>7986.82</v>
      </c>
      <c r="G798" s="510" t="s">
        <v>4916</v>
      </c>
      <c r="H798" s="510" t="s">
        <v>60</v>
      </c>
      <c r="I798" s="527" t="s">
        <v>4917</v>
      </c>
      <c r="J798" s="529" t="s">
        <v>491</v>
      </c>
      <c r="K798" s="509">
        <v>44200</v>
      </c>
      <c r="L798" s="528">
        <v>28.1</v>
      </c>
    </row>
    <row r="799" spans="1:12">
      <c r="A799" s="509">
        <v>44896</v>
      </c>
      <c r="B799" s="510" t="s">
        <v>1337</v>
      </c>
      <c r="C799" s="510" t="s">
        <v>1338</v>
      </c>
      <c r="D799" s="527" t="s">
        <v>61</v>
      </c>
      <c r="E799" s="527" t="s">
        <v>77</v>
      </c>
      <c r="F799" s="528">
        <v>135.34</v>
      </c>
      <c r="G799" s="510" t="s">
        <v>1339</v>
      </c>
      <c r="H799" s="510" t="s">
        <v>60</v>
      </c>
      <c r="I799" s="527" t="s">
        <v>1340</v>
      </c>
      <c r="J799" s="529" t="s">
        <v>491</v>
      </c>
      <c r="K799" s="509">
        <v>44896</v>
      </c>
      <c r="L799" s="528">
        <v>28</v>
      </c>
    </row>
    <row r="800" spans="1:12">
      <c r="A800" s="509">
        <v>44081</v>
      </c>
      <c r="B800" s="510" t="s">
        <v>1341</v>
      </c>
      <c r="C800" s="510" t="s">
        <v>1342</v>
      </c>
      <c r="D800" s="527" t="s">
        <v>61</v>
      </c>
      <c r="E800" s="527" t="s">
        <v>77</v>
      </c>
      <c r="F800" s="528">
        <v>14.07</v>
      </c>
      <c r="G800" s="510" t="s">
        <v>1343</v>
      </c>
      <c r="H800" s="510" t="s">
        <v>1344</v>
      </c>
      <c r="I800" s="527" t="s">
        <v>1345</v>
      </c>
      <c r="J800" s="529" t="s">
        <v>491</v>
      </c>
      <c r="K800" s="509">
        <v>44081</v>
      </c>
      <c r="L800" s="528">
        <v>27.91</v>
      </c>
    </row>
    <row r="801" spans="1:12">
      <c r="A801" s="509">
        <v>44180</v>
      </c>
      <c r="B801" s="510" t="s">
        <v>4918</v>
      </c>
      <c r="C801" s="510" t="s">
        <v>60</v>
      </c>
      <c r="D801" s="527" t="s">
        <v>61</v>
      </c>
      <c r="E801" s="527" t="s">
        <v>67</v>
      </c>
      <c r="F801" s="528">
        <v>333.01</v>
      </c>
      <c r="G801" s="510" t="s">
        <v>4919</v>
      </c>
      <c r="H801" s="510" t="s">
        <v>60</v>
      </c>
      <c r="I801" s="527" t="s">
        <v>4920</v>
      </c>
      <c r="J801" s="529" t="s">
        <v>491</v>
      </c>
      <c r="K801" s="509">
        <v>44180</v>
      </c>
      <c r="L801" s="528">
        <v>27.8</v>
      </c>
    </row>
    <row r="802" spans="1:12">
      <c r="A802" s="509">
        <v>44398</v>
      </c>
      <c r="B802" s="510" t="s">
        <v>4921</v>
      </c>
      <c r="C802" s="510" t="s">
        <v>60</v>
      </c>
      <c r="D802" s="527" t="s">
        <v>61</v>
      </c>
      <c r="E802" s="527" t="s">
        <v>67</v>
      </c>
      <c r="F802" s="528">
        <v>93.14</v>
      </c>
      <c r="G802" s="510" t="s">
        <v>60</v>
      </c>
      <c r="H802" s="510" t="s">
        <v>60</v>
      </c>
      <c r="I802" s="527" t="s">
        <v>4922</v>
      </c>
      <c r="J802" s="529" t="s">
        <v>491</v>
      </c>
      <c r="K802" s="509">
        <v>44398</v>
      </c>
      <c r="L802" s="528">
        <v>27.74</v>
      </c>
    </row>
    <row r="803" spans="1:12" ht="22.5">
      <c r="A803" s="509">
        <v>44215</v>
      </c>
      <c r="B803" s="510" t="s">
        <v>4923</v>
      </c>
      <c r="C803" s="510" t="s">
        <v>60</v>
      </c>
      <c r="D803" s="527" t="s">
        <v>61</v>
      </c>
      <c r="E803" s="527" t="s">
        <v>67</v>
      </c>
      <c r="F803" s="528">
        <v>2053.25</v>
      </c>
      <c r="G803" s="510" t="s">
        <v>4924</v>
      </c>
      <c r="H803" s="510" t="s">
        <v>60</v>
      </c>
      <c r="I803" s="527" t="s">
        <v>4925</v>
      </c>
      <c r="J803" s="529" t="s">
        <v>491</v>
      </c>
      <c r="K803" s="509">
        <v>44215</v>
      </c>
      <c r="L803" s="528">
        <v>27.74</v>
      </c>
    </row>
    <row r="804" spans="1:12">
      <c r="A804" s="509">
        <v>44055</v>
      </c>
      <c r="B804" s="510" t="s">
        <v>4926</v>
      </c>
      <c r="C804" s="510" t="s">
        <v>60</v>
      </c>
      <c r="D804" s="527" t="s">
        <v>61</v>
      </c>
      <c r="E804" s="527" t="s">
        <v>67</v>
      </c>
      <c r="F804" s="528">
        <v>7598.58</v>
      </c>
      <c r="G804" s="510" t="s">
        <v>4927</v>
      </c>
      <c r="H804" s="510" t="s">
        <v>4928</v>
      </c>
      <c r="I804" s="527" t="s">
        <v>4929</v>
      </c>
      <c r="J804" s="529" t="s">
        <v>491</v>
      </c>
      <c r="K804" s="509">
        <v>44055</v>
      </c>
      <c r="L804" s="528">
        <v>27.61</v>
      </c>
    </row>
    <row r="805" spans="1:12">
      <c r="A805" s="509">
        <v>44470</v>
      </c>
      <c r="B805" s="510" t="s">
        <v>1346</v>
      </c>
      <c r="C805" s="510" t="s">
        <v>1347</v>
      </c>
      <c r="D805" s="527" t="s">
        <v>61</v>
      </c>
      <c r="E805" s="527" t="s">
        <v>77</v>
      </c>
      <c r="F805" s="528">
        <v>141.58000000000001</v>
      </c>
      <c r="G805" s="510" t="s">
        <v>1348</v>
      </c>
      <c r="H805" s="510" t="s">
        <v>1349</v>
      </c>
      <c r="I805" s="527" t="s">
        <v>1350</v>
      </c>
      <c r="J805" s="529" t="s">
        <v>491</v>
      </c>
      <c r="K805" s="509">
        <v>44470</v>
      </c>
      <c r="L805" s="528">
        <v>27.55</v>
      </c>
    </row>
    <row r="806" spans="1:12">
      <c r="A806" s="509">
        <v>43878</v>
      </c>
      <c r="B806" s="510" t="s">
        <v>4930</v>
      </c>
      <c r="C806" s="510" t="s">
        <v>60</v>
      </c>
      <c r="D806" s="527" t="s">
        <v>61</v>
      </c>
      <c r="E806" s="527" t="s">
        <v>77</v>
      </c>
      <c r="F806" s="528">
        <v>62.08</v>
      </c>
      <c r="G806" s="510" t="s">
        <v>4931</v>
      </c>
      <c r="H806" s="510" t="s">
        <v>60</v>
      </c>
      <c r="I806" s="527" t="s">
        <v>4932</v>
      </c>
      <c r="J806" s="529" t="s">
        <v>491</v>
      </c>
      <c r="K806" s="509">
        <v>43878</v>
      </c>
      <c r="L806" s="528">
        <v>27.54</v>
      </c>
    </row>
    <row r="807" spans="1:12">
      <c r="A807" s="509">
        <v>44439</v>
      </c>
      <c r="B807" s="510" t="s">
        <v>4933</v>
      </c>
      <c r="C807" s="510" t="s">
        <v>60</v>
      </c>
      <c r="D807" s="527" t="s">
        <v>61</v>
      </c>
      <c r="E807" s="527" t="s">
        <v>67</v>
      </c>
      <c r="F807" s="528">
        <v>41.65</v>
      </c>
      <c r="G807" s="510" t="s">
        <v>2144</v>
      </c>
      <c r="H807" s="510" t="s">
        <v>60</v>
      </c>
      <c r="I807" s="527" t="s">
        <v>4934</v>
      </c>
      <c r="J807" s="529" t="s">
        <v>491</v>
      </c>
      <c r="K807" s="509">
        <v>44439</v>
      </c>
      <c r="L807" s="528">
        <v>27.52</v>
      </c>
    </row>
    <row r="808" spans="1:12">
      <c r="A808" s="509">
        <v>44909</v>
      </c>
      <c r="B808" s="510" t="s">
        <v>1351</v>
      </c>
      <c r="C808" s="510" t="s">
        <v>1352</v>
      </c>
      <c r="D808" s="527" t="s">
        <v>61</v>
      </c>
      <c r="E808" s="527" t="s">
        <v>77</v>
      </c>
      <c r="F808" s="528">
        <v>149.38</v>
      </c>
      <c r="G808" s="510" t="s">
        <v>1353</v>
      </c>
      <c r="H808" s="510" t="s">
        <v>60</v>
      </c>
      <c r="I808" s="527" t="s">
        <v>1354</v>
      </c>
      <c r="J808" s="529" t="s">
        <v>491</v>
      </c>
      <c r="K808" s="509">
        <v>44909</v>
      </c>
      <c r="L808" s="528">
        <v>27.44</v>
      </c>
    </row>
    <row r="809" spans="1:12">
      <c r="A809" s="509">
        <v>44501</v>
      </c>
      <c r="B809" s="510" t="s">
        <v>4935</v>
      </c>
      <c r="C809" s="510" t="s">
        <v>60</v>
      </c>
      <c r="D809" s="527" t="s">
        <v>61</v>
      </c>
      <c r="E809" s="527" t="s">
        <v>67</v>
      </c>
      <c r="F809" s="528">
        <v>350.34</v>
      </c>
      <c r="G809" s="510" t="s">
        <v>4936</v>
      </c>
      <c r="H809" s="510" t="s">
        <v>60</v>
      </c>
      <c r="I809" s="527" t="s">
        <v>4937</v>
      </c>
      <c r="J809" s="529" t="s">
        <v>491</v>
      </c>
      <c r="K809" s="509">
        <v>44501</v>
      </c>
      <c r="L809" s="528">
        <v>27.4</v>
      </c>
    </row>
    <row r="810" spans="1:12">
      <c r="A810" s="509">
        <v>44173</v>
      </c>
      <c r="B810" s="510" t="s">
        <v>1355</v>
      </c>
      <c r="C810" s="510" t="s">
        <v>1356</v>
      </c>
      <c r="D810" s="527" t="s">
        <v>61</v>
      </c>
      <c r="E810" s="527" t="s">
        <v>77</v>
      </c>
      <c r="F810" s="528">
        <v>219.56</v>
      </c>
      <c r="G810" s="510" t="s">
        <v>60</v>
      </c>
      <c r="H810" s="510" t="s">
        <v>1357</v>
      </c>
      <c r="I810" s="527" t="s">
        <v>1358</v>
      </c>
      <c r="J810" s="529" t="s">
        <v>491</v>
      </c>
      <c r="K810" s="509">
        <v>44173</v>
      </c>
      <c r="L810" s="528">
        <v>27.39</v>
      </c>
    </row>
    <row r="811" spans="1:12">
      <c r="A811" s="509">
        <v>43861</v>
      </c>
      <c r="B811" s="510" t="s">
        <v>1359</v>
      </c>
      <c r="C811" s="510" t="s">
        <v>1360</v>
      </c>
      <c r="D811" s="527" t="s">
        <v>61</v>
      </c>
      <c r="E811" s="527" t="s">
        <v>67</v>
      </c>
      <c r="F811" s="528">
        <v>297.12</v>
      </c>
      <c r="G811" s="510" t="s">
        <v>1361</v>
      </c>
      <c r="H811" s="510" t="s">
        <v>1362</v>
      </c>
      <c r="I811" s="527" t="s">
        <v>1363</v>
      </c>
      <c r="J811" s="529" t="s">
        <v>491</v>
      </c>
      <c r="K811" s="509">
        <v>43861</v>
      </c>
      <c r="L811" s="528">
        <v>27.38</v>
      </c>
    </row>
    <row r="812" spans="1:12">
      <c r="A812" s="509">
        <v>44454</v>
      </c>
      <c r="B812" s="510" t="s">
        <v>1364</v>
      </c>
      <c r="C812" s="510" t="s">
        <v>1365</v>
      </c>
      <c r="D812" s="527" t="s">
        <v>61</v>
      </c>
      <c r="E812" s="527" t="s">
        <v>77</v>
      </c>
      <c r="F812" s="528">
        <v>7378.74</v>
      </c>
      <c r="G812" s="510" t="s">
        <v>1366</v>
      </c>
      <c r="H812" s="510" t="s">
        <v>60</v>
      </c>
      <c r="I812" s="527" t="s">
        <v>1367</v>
      </c>
      <c r="J812" s="529" t="s">
        <v>491</v>
      </c>
      <c r="K812" s="509">
        <v>44454</v>
      </c>
      <c r="L812" s="528">
        <v>27.37</v>
      </c>
    </row>
    <row r="813" spans="1:12">
      <c r="A813" s="509">
        <v>44796</v>
      </c>
      <c r="B813" s="510" t="s">
        <v>1368</v>
      </c>
      <c r="C813" s="510" t="s">
        <v>1369</v>
      </c>
      <c r="D813" s="527" t="s">
        <v>61</v>
      </c>
      <c r="E813" s="527" t="s">
        <v>77</v>
      </c>
      <c r="F813" s="528">
        <v>101.38</v>
      </c>
      <c r="G813" s="510" t="s">
        <v>323</v>
      </c>
      <c r="H813" s="510" t="s">
        <v>60</v>
      </c>
      <c r="I813" s="527" t="s">
        <v>1370</v>
      </c>
      <c r="J813" s="529" t="s">
        <v>491</v>
      </c>
      <c r="K813" s="509">
        <v>44796</v>
      </c>
      <c r="L813" s="528">
        <v>27.36</v>
      </c>
    </row>
    <row r="814" spans="1:12" ht="22.5">
      <c r="A814" s="509">
        <v>44375</v>
      </c>
      <c r="B814" s="510" t="s">
        <v>4938</v>
      </c>
      <c r="C814" s="510" t="s">
        <v>60</v>
      </c>
      <c r="D814" s="527" t="s">
        <v>61</v>
      </c>
      <c r="E814" s="527" t="s">
        <v>67</v>
      </c>
      <c r="F814" s="528">
        <v>107.13</v>
      </c>
      <c r="G814" s="510" t="s">
        <v>4939</v>
      </c>
      <c r="H814" s="510" t="s">
        <v>4940</v>
      </c>
      <c r="I814" s="527" t="s">
        <v>4941</v>
      </c>
      <c r="J814" s="529" t="s">
        <v>491</v>
      </c>
      <c r="K814" s="509">
        <v>44375</v>
      </c>
      <c r="L814" s="528">
        <v>27.36</v>
      </c>
    </row>
    <row r="815" spans="1:12">
      <c r="A815" s="509">
        <v>43852</v>
      </c>
      <c r="B815" s="510" t="s">
        <v>4942</v>
      </c>
      <c r="C815" s="510" t="s">
        <v>60</v>
      </c>
      <c r="D815" s="527" t="s">
        <v>61</v>
      </c>
      <c r="E815" s="527" t="s">
        <v>67</v>
      </c>
      <c r="F815" s="528">
        <v>113.93</v>
      </c>
      <c r="G815" s="510" t="s">
        <v>4943</v>
      </c>
      <c r="H815" s="510" t="s">
        <v>60</v>
      </c>
      <c r="I815" s="527" t="s">
        <v>4944</v>
      </c>
      <c r="J815" s="529" t="s">
        <v>491</v>
      </c>
      <c r="K815" s="509">
        <v>43852</v>
      </c>
      <c r="L815" s="528">
        <v>27.34</v>
      </c>
    </row>
    <row r="816" spans="1:12">
      <c r="A816" s="509">
        <v>44225</v>
      </c>
      <c r="B816" s="510" t="s">
        <v>1371</v>
      </c>
      <c r="C816" s="510" t="s">
        <v>1372</v>
      </c>
      <c r="D816" s="527" t="s">
        <v>61</v>
      </c>
      <c r="E816" s="527" t="s">
        <v>67</v>
      </c>
      <c r="F816" s="528">
        <v>129.62</v>
      </c>
      <c r="G816" s="510" t="s">
        <v>1373</v>
      </c>
      <c r="H816" s="510" t="s">
        <v>1374</v>
      </c>
      <c r="I816" s="527" t="s">
        <v>1375</v>
      </c>
      <c r="J816" s="529" t="s">
        <v>491</v>
      </c>
      <c r="K816" s="509">
        <v>44225</v>
      </c>
      <c r="L816" s="528">
        <v>27.33</v>
      </c>
    </row>
    <row r="817" spans="1:12">
      <c r="A817" s="509">
        <v>44203</v>
      </c>
      <c r="B817" s="510" t="s">
        <v>4945</v>
      </c>
      <c r="C817" s="510" t="s">
        <v>60</v>
      </c>
      <c r="D817" s="527" t="s">
        <v>61</v>
      </c>
      <c r="E817" s="527" t="s">
        <v>67</v>
      </c>
      <c r="F817" s="528">
        <v>571.64</v>
      </c>
      <c r="G817" s="510" t="s">
        <v>3199</v>
      </c>
      <c r="H817" s="510" t="s">
        <v>60</v>
      </c>
      <c r="I817" s="527" t="s">
        <v>4946</v>
      </c>
      <c r="J817" s="529" t="s">
        <v>491</v>
      </c>
      <c r="K817" s="509">
        <v>44203</v>
      </c>
      <c r="L817" s="528">
        <v>27.24</v>
      </c>
    </row>
    <row r="818" spans="1:12">
      <c r="A818" s="509">
        <v>44209</v>
      </c>
      <c r="B818" s="510" t="s">
        <v>4947</v>
      </c>
      <c r="C818" s="510" t="s">
        <v>60</v>
      </c>
      <c r="D818" s="527" t="s">
        <v>61</v>
      </c>
      <c r="E818" s="527" t="s">
        <v>67</v>
      </c>
      <c r="F818" s="528">
        <v>1732.1</v>
      </c>
      <c r="G818" s="510" t="s">
        <v>4948</v>
      </c>
      <c r="H818" s="510" t="s">
        <v>4949</v>
      </c>
      <c r="I818" s="527" t="s">
        <v>4950</v>
      </c>
      <c r="J818" s="529" t="s">
        <v>491</v>
      </c>
      <c r="K818" s="509">
        <v>44209</v>
      </c>
      <c r="L818" s="528">
        <v>27.24</v>
      </c>
    </row>
    <row r="819" spans="1:12" ht="22.5">
      <c r="A819" s="509">
        <v>44414</v>
      </c>
      <c r="B819" s="510" t="s">
        <v>4951</v>
      </c>
      <c r="C819" s="510" t="s">
        <v>60</v>
      </c>
      <c r="D819" s="527" t="s">
        <v>61</v>
      </c>
      <c r="E819" s="527" t="s">
        <v>67</v>
      </c>
      <c r="F819" s="528">
        <v>30.07</v>
      </c>
      <c r="G819" s="510" t="s">
        <v>4952</v>
      </c>
      <c r="H819" s="510" t="s">
        <v>4953</v>
      </c>
      <c r="I819" s="527" t="s">
        <v>4954</v>
      </c>
      <c r="J819" s="529" t="s">
        <v>491</v>
      </c>
      <c r="K819" s="509">
        <v>44414</v>
      </c>
      <c r="L819" s="528">
        <v>27.22</v>
      </c>
    </row>
    <row r="820" spans="1:12">
      <c r="A820" s="509">
        <v>44244</v>
      </c>
      <c r="B820" s="510" t="s">
        <v>1376</v>
      </c>
      <c r="C820" s="510" t="s">
        <v>1377</v>
      </c>
      <c r="D820" s="527" t="s">
        <v>61</v>
      </c>
      <c r="E820" s="527" t="s">
        <v>77</v>
      </c>
      <c r="F820" s="530">
        <v>0.108</v>
      </c>
      <c r="G820" s="510" t="s">
        <v>60</v>
      </c>
      <c r="H820" s="510" t="s">
        <v>60</v>
      </c>
      <c r="I820" s="527" t="s">
        <v>1378</v>
      </c>
      <c r="J820" s="529" t="s">
        <v>491</v>
      </c>
      <c r="K820" s="509">
        <v>44244</v>
      </c>
      <c r="L820" s="528">
        <v>27.12</v>
      </c>
    </row>
    <row r="821" spans="1:12" ht="33.75">
      <c r="A821" s="509">
        <v>44042</v>
      </c>
      <c r="B821" s="510" t="s">
        <v>4955</v>
      </c>
      <c r="C821" s="510" t="s">
        <v>60</v>
      </c>
      <c r="D821" s="527" t="s">
        <v>61</v>
      </c>
      <c r="E821" s="527" t="s">
        <v>67</v>
      </c>
      <c r="F821" s="528">
        <v>29.87</v>
      </c>
      <c r="G821" s="510" t="s">
        <v>4956</v>
      </c>
      <c r="H821" s="510" t="s">
        <v>4957</v>
      </c>
      <c r="I821" s="527" t="s">
        <v>4958</v>
      </c>
      <c r="J821" s="529" t="s">
        <v>491</v>
      </c>
      <c r="K821" s="509">
        <v>44042</v>
      </c>
      <c r="L821" s="528">
        <v>27.12</v>
      </c>
    </row>
    <row r="822" spans="1:12">
      <c r="A822" s="509">
        <v>44342</v>
      </c>
      <c r="B822" s="510" t="s">
        <v>4959</v>
      </c>
      <c r="C822" s="510" t="s">
        <v>60</v>
      </c>
      <c r="D822" s="527" t="s">
        <v>61</v>
      </c>
      <c r="E822" s="527" t="s">
        <v>77</v>
      </c>
      <c r="F822" s="528">
        <v>1322.11</v>
      </c>
      <c r="G822" s="510" t="s">
        <v>608</v>
      </c>
      <c r="H822" s="510" t="s">
        <v>60</v>
      </c>
      <c r="I822" s="527" t="s">
        <v>4960</v>
      </c>
      <c r="J822" s="529" t="s">
        <v>491</v>
      </c>
      <c r="K822" s="509">
        <v>44342</v>
      </c>
      <c r="L822" s="528">
        <v>27.05</v>
      </c>
    </row>
    <row r="823" spans="1:12" ht="22.5">
      <c r="A823" s="509">
        <v>44343</v>
      </c>
      <c r="B823" s="510" t="s">
        <v>4961</v>
      </c>
      <c r="C823" s="510" t="s">
        <v>60</v>
      </c>
      <c r="D823" s="527" t="s">
        <v>61</v>
      </c>
      <c r="E823" s="527" t="s">
        <v>67</v>
      </c>
      <c r="F823" s="528">
        <v>91.12</v>
      </c>
      <c r="G823" s="510" t="s">
        <v>4962</v>
      </c>
      <c r="H823" s="510" t="s">
        <v>4963</v>
      </c>
      <c r="I823" s="527" t="s">
        <v>4964</v>
      </c>
      <c r="J823" s="529" t="s">
        <v>491</v>
      </c>
      <c r="K823" s="509">
        <v>44343</v>
      </c>
      <c r="L823" s="528">
        <v>27.03</v>
      </c>
    </row>
    <row r="824" spans="1:12">
      <c r="A824" s="509">
        <v>44150</v>
      </c>
      <c r="B824" s="510" t="s">
        <v>4965</v>
      </c>
      <c r="C824" s="510" t="s">
        <v>60</v>
      </c>
      <c r="D824" s="527" t="s">
        <v>61</v>
      </c>
      <c r="E824" s="527" t="s">
        <v>67</v>
      </c>
      <c r="F824" s="528">
        <v>1441.26</v>
      </c>
      <c r="G824" s="510" t="s">
        <v>4966</v>
      </c>
      <c r="H824" s="510" t="s">
        <v>559</v>
      </c>
      <c r="I824" s="527" t="s">
        <v>4967</v>
      </c>
      <c r="J824" s="529" t="s">
        <v>491</v>
      </c>
      <c r="K824" s="509">
        <v>44150</v>
      </c>
      <c r="L824" s="528">
        <v>26.98</v>
      </c>
    </row>
    <row r="825" spans="1:12">
      <c r="A825" s="509">
        <v>44165</v>
      </c>
      <c r="B825" s="510" t="s">
        <v>4968</v>
      </c>
      <c r="C825" s="510" t="s">
        <v>60</v>
      </c>
      <c r="D825" s="527" t="s">
        <v>61</v>
      </c>
      <c r="E825" s="527" t="s">
        <v>67</v>
      </c>
      <c r="F825" s="528">
        <v>870.53</v>
      </c>
      <c r="G825" s="510" t="s">
        <v>4969</v>
      </c>
      <c r="H825" s="510" t="s">
        <v>4970</v>
      </c>
      <c r="I825" s="527" t="s">
        <v>4971</v>
      </c>
      <c r="J825" s="529" t="s">
        <v>491</v>
      </c>
      <c r="K825" s="509">
        <v>44165</v>
      </c>
      <c r="L825" s="528">
        <v>26.81</v>
      </c>
    </row>
    <row r="826" spans="1:12">
      <c r="A826" s="509">
        <v>44452</v>
      </c>
      <c r="B826" s="510" t="s">
        <v>4972</v>
      </c>
      <c r="C826" s="510" t="s">
        <v>60</v>
      </c>
      <c r="D826" s="527" t="s">
        <v>61</v>
      </c>
      <c r="E826" s="527" t="s">
        <v>67</v>
      </c>
      <c r="F826" s="528">
        <v>2223.54</v>
      </c>
      <c r="G826" s="510" t="s">
        <v>1865</v>
      </c>
      <c r="H826" s="510" t="s">
        <v>4973</v>
      </c>
      <c r="I826" s="527" t="s">
        <v>4974</v>
      </c>
      <c r="J826" s="529" t="s">
        <v>491</v>
      </c>
      <c r="K826" s="509">
        <v>44452</v>
      </c>
      <c r="L826" s="528">
        <v>26.79</v>
      </c>
    </row>
    <row r="827" spans="1:12" ht="33.75">
      <c r="A827" s="509">
        <v>44084</v>
      </c>
      <c r="B827" s="510" t="s">
        <v>4975</v>
      </c>
      <c r="C827" s="510" t="s">
        <v>60</v>
      </c>
      <c r="D827" s="527" t="s">
        <v>61</v>
      </c>
      <c r="E827" s="527" t="s">
        <v>67</v>
      </c>
      <c r="F827" s="528">
        <v>2464.48</v>
      </c>
      <c r="G827" s="510" t="s">
        <v>637</v>
      </c>
      <c r="H827" s="510" t="s">
        <v>4976</v>
      </c>
      <c r="I827" s="527" t="s">
        <v>4977</v>
      </c>
      <c r="J827" s="529" t="s">
        <v>491</v>
      </c>
      <c r="K827" s="509">
        <v>44084</v>
      </c>
      <c r="L827" s="528">
        <v>26.79</v>
      </c>
    </row>
    <row r="828" spans="1:12">
      <c r="A828" s="509">
        <v>44567</v>
      </c>
      <c r="B828" s="510" t="s">
        <v>4978</v>
      </c>
      <c r="C828" s="510" t="s">
        <v>60</v>
      </c>
      <c r="D828" s="527" t="s">
        <v>61</v>
      </c>
      <c r="E828" s="527" t="s">
        <v>67</v>
      </c>
      <c r="F828" s="528">
        <v>2987.7</v>
      </c>
      <c r="G828" s="510" t="s">
        <v>4979</v>
      </c>
      <c r="H828" s="510" t="s">
        <v>60</v>
      </c>
      <c r="I828" s="527" t="s">
        <v>4980</v>
      </c>
      <c r="J828" s="529" t="s">
        <v>491</v>
      </c>
      <c r="K828" s="509">
        <v>44567</v>
      </c>
      <c r="L828" s="528">
        <v>26.76</v>
      </c>
    </row>
    <row r="829" spans="1:12" ht="22.5">
      <c r="A829" s="509">
        <v>44414</v>
      </c>
      <c r="B829" s="510" t="s">
        <v>1379</v>
      </c>
      <c r="C829" s="510" t="s">
        <v>1380</v>
      </c>
      <c r="D829" s="527" t="s">
        <v>61</v>
      </c>
      <c r="E829" s="527" t="s">
        <v>77</v>
      </c>
      <c r="F829" s="528">
        <v>195.97</v>
      </c>
      <c r="G829" s="510" t="s">
        <v>1381</v>
      </c>
      <c r="H829" s="510" t="s">
        <v>1382</v>
      </c>
      <c r="I829" s="527" t="s">
        <v>1383</v>
      </c>
      <c r="J829" s="529" t="s">
        <v>491</v>
      </c>
      <c r="K829" s="509">
        <v>44414</v>
      </c>
      <c r="L829" s="528">
        <v>26.73</v>
      </c>
    </row>
    <row r="830" spans="1:12" ht="22.5">
      <c r="A830" s="509">
        <v>44700</v>
      </c>
      <c r="B830" s="510" t="s">
        <v>4981</v>
      </c>
      <c r="C830" s="510" t="s">
        <v>60</v>
      </c>
      <c r="D830" s="527" t="s">
        <v>61</v>
      </c>
      <c r="E830" s="527" t="s">
        <v>67</v>
      </c>
      <c r="F830" s="528">
        <v>104.92</v>
      </c>
      <c r="G830" s="510" t="s">
        <v>4982</v>
      </c>
      <c r="H830" s="510" t="s">
        <v>4983</v>
      </c>
      <c r="I830" s="527" t="s">
        <v>4984</v>
      </c>
      <c r="J830" s="529" t="s">
        <v>491</v>
      </c>
      <c r="K830" s="509">
        <v>44700</v>
      </c>
      <c r="L830" s="528">
        <v>26.68</v>
      </c>
    </row>
    <row r="831" spans="1:12" ht="22.5">
      <c r="A831" s="509">
        <v>44088</v>
      </c>
      <c r="B831" s="510" t="s">
        <v>4985</v>
      </c>
      <c r="C831" s="510" t="s">
        <v>60</v>
      </c>
      <c r="D831" s="527" t="s">
        <v>61</v>
      </c>
      <c r="E831" s="527" t="s">
        <v>67</v>
      </c>
      <c r="F831" s="528">
        <v>456.88</v>
      </c>
      <c r="G831" s="510" t="s">
        <v>4986</v>
      </c>
      <c r="H831" s="510" t="s">
        <v>4987</v>
      </c>
      <c r="I831" s="527" t="s">
        <v>4988</v>
      </c>
      <c r="J831" s="529" t="s">
        <v>491</v>
      </c>
      <c r="K831" s="509">
        <v>44088</v>
      </c>
      <c r="L831" s="528">
        <v>26.67</v>
      </c>
    </row>
    <row r="832" spans="1:12">
      <c r="A832" s="509">
        <v>44374</v>
      </c>
      <c r="B832" s="510" t="s">
        <v>1384</v>
      </c>
      <c r="C832" s="510" t="s">
        <v>1385</v>
      </c>
      <c r="D832" s="527" t="s">
        <v>61</v>
      </c>
      <c r="E832" s="527" t="s">
        <v>67</v>
      </c>
      <c r="F832" s="528">
        <v>137.59</v>
      </c>
      <c r="G832" s="510" t="s">
        <v>1386</v>
      </c>
      <c r="H832" s="510" t="s">
        <v>60</v>
      </c>
      <c r="I832" s="527" t="s">
        <v>1387</v>
      </c>
      <c r="J832" s="529" t="s">
        <v>491</v>
      </c>
      <c r="K832" s="509">
        <v>44374</v>
      </c>
      <c r="L832" s="528">
        <v>26.63</v>
      </c>
    </row>
    <row r="833" spans="1:12">
      <c r="A833" s="509">
        <v>44155</v>
      </c>
      <c r="B833" s="510" t="s">
        <v>4989</v>
      </c>
      <c r="C833" s="510" t="s">
        <v>60</v>
      </c>
      <c r="D833" s="527" t="s">
        <v>61</v>
      </c>
      <c r="E833" s="527" t="s">
        <v>67</v>
      </c>
      <c r="F833" s="528">
        <v>2012.39</v>
      </c>
      <c r="G833" s="510" t="s">
        <v>4990</v>
      </c>
      <c r="H833" s="510" t="s">
        <v>60</v>
      </c>
      <c r="I833" s="527" t="s">
        <v>4991</v>
      </c>
      <c r="J833" s="529" t="s">
        <v>491</v>
      </c>
      <c r="K833" s="509">
        <v>44155</v>
      </c>
      <c r="L833" s="528">
        <v>26.48</v>
      </c>
    </row>
    <row r="834" spans="1:12">
      <c r="A834" s="509">
        <v>44239</v>
      </c>
      <c r="B834" s="510" t="s">
        <v>4851</v>
      </c>
      <c r="C834" s="510" t="s">
        <v>60</v>
      </c>
      <c r="D834" s="527" t="s">
        <v>61</v>
      </c>
      <c r="E834" s="527" t="s">
        <v>67</v>
      </c>
      <c r="F834" s="528">
        <v>7730.79</v>
      </c>
      <c r="G834" s="510" t="s">
        <v>4992</v>
      </c>
      <c r="H834" s="510" t="s">
        <v>60</v>
      </c>
      <c r="I834" s="527" t="s">
        <v>4993</v>
      </c>
      <c r="J834" s="529" t="s">
        <v>491</v>
      </c>
      <c r="K834" s="509">
        <v>44239</v>
      </c>
      <c r="L834" s="528">
        <v>26.45</v>
      </c>
    </row>
    <row r="835" spans="1:12">
      <c r="A835" s="509">
        <v>44043</v>
      </c>
      <c r="B835" s="510" t="s">
        <v>4994</v>
      </c>
      <c r="C835" s="510" t="s">
        <v>60</v>
      </c>
      <c r="D835" s="527" t="s">
        <v>61</v>
      </c>
      <c r="E835" s="527" t="s">
        <v>67</v>
      </c>
      <c r="F835" s="528">
        <v>6798.87</v>
      </c>
      <c r="G835" s="510" t="s">
        <v>4995</v>
      </c>
      <c r="H835" s="510" t="s">
        <v>4996</v>
      </c>
      <c r="I835" s="527" t="s">
        <v>4997</v>
      </c>
      <c r="J835" s="529" t="s">
        <v>491</v>
      </c>
      <c r="K835" s="509">
        <v>44043</v>
      </c>
      <c r="L835" s="528">
        <v>26.44</v>
      </c>
    </row>
    <row r="836" spans="1:12">
      <c r="A836" s="509">
        <v>44256</v>
      </c>
      <c r="B836" s="510" t="s">
        <v>176</v>
      </c>
      <c r="C836" s="510" t="s">
        <v>60</v>
      </c>
      <c r="D836" s="527" t="s">
        <v>61</v>
      </c>
      <c r="E836" s="527" t="s">
        <v>67</v>
      </c>
      <c r="F836" s="528">
        <v>975.19</v>
      </c>
      <c r="G836" s="510" t="s">
        <v>177</v>
      </c>
      <c r="H836" s="510" t="s">
        <v>60</v>
      </c>
      <c r="I836" s="527" t="s">
        <v>178</v>
      </c>
      <c r="J836" s="529" t="s">
        <v>491</v>
      </c>
      <c r="K836" s="509">
        <v>44256</v>
      </c>
      <c r="L836" s="528">
        <v>26.42</v>
      </c>
    </row>
    <row r="837" spans="1:12">
      <c r="A837" s="509">
        <v>44865</v>
      </c>
      <c r="B837" s="510" t="s">
        <v>1388</v>
      </c>
      <c r="C837" s="510" t="s">
        <v>1389</v>
      </c>
      <c r="D837" s="527" t="s">
        <v>61</v>
      </c>
      <c r="E837" s="527" t="s">
        <v>67</v>
      </c>
      <c r="F837" s="528">
        <v>242.51</v>
      </c>
      <c r="G837" s="510" t="s">
        <v>1390</v>
      </c>
      <c r="H837" s="510" t="s">
        <v>1391</v>
      </c>
      <c r="I837" s="527" t="s">
        <v>1392</v>
      </c>
      <c r="J837" s="529" t="s">
        <v>491</v>
      </c>
      <c r="K837" s="509">
        <v>44865</v>
      </c>
      <c r="L837" s="528">
        <v>26.37</v>
      </c>
    </row>
    <row r="838" spans="1:12" ht="45">
      <c r="A838" s="509">
        <v>44176</v>
      </c>
      <c r="B838" s="510" t="s">
        <v>4998</v>
      </c>
      <c r="C838" s="510" t="s">
        <v>60</v>
      </c>
      <c r="D838" s="527" t="s">
        <v>61</v>
      </c>
      <c r="E838" s="527" t="s">
        <v>67</v>
      </c>
      <c r="F838" s="528">
        <v>2824.98</v>
      </c>
      <c r="G838" s="510" t="s">
        <v>4999</v>
      </c>
      <c r="H838" s="510" t="s">
        <v>5000</v>
      </c>
      <c r="I838" s="527" t="s">
        <v>5001</v>
      </c>
      <c r="J838" s="529" t="s">
        <v>491</v>
      </c>
      <c r="K838" s="509">
        <v>44176</v>
      </c>
      <c r="L838" s="528">
        <v>26.33</v>
      </c>
    </row>
    <row r="839" spans="1:12">
      <c r="A839" s="509">
        <v>44113</v>
      </c>
      <c r="B839" s="510" t="s">
        <v>5002</v>
      </c>
      <c r="C839" s="510" t="s">
        <v>60</v>
      </c>
      <c r="D839" s="527" t="s">
        <v>61</v>
      </c>
      <c r="E839" s="527" t="s">
        <v>67</v>
      </c>
      <c r="F839" s="528">
        <v>8.3000000000000007</v>
      </c>
      <c r="G839" s="510" t="s">
        <v>5003</v>
      </c>
      <c r="H839" s="510" t="s">
        <v>60</v>
      </c>
      <c r="I839" s="527" t="s">
        <v>5004</v>
      </c>
      <c r="J839" s="529" t="s">
        <v>491</v>
      </c>
      <c r="K839" s="509">
        <v>44113</v>
      </c>
      <c r="L839" s="528">
        <v>26.32</v>
      </c>
    </row>
    <row r="840" spans="1:12">
      <c r="A840" s="509">
        <v>44902</v>
      </c>
      <c r="B840" s="510" t="s">
        <v>5005</v>
      </c>
      <c r="C840" s="510" t="s">
        <v>5006</v>
      </c>
      <c r="D840" s="527" t="s">
        <v>61</v>
      </c>
      <c r="E840" s="527" t="s">
        <v>77</v>
      </c>
      <c r="F840" s="528">
        <v>151.66999999999999</v>
      </c>
      <c r="G840" s="510" t="s">
        <v>60</v>
      </c>
      <c r="H840" s="510" t="s">
        <v>5007</v>
      </c>
      <c r="I840" s="527" t="s">
        <v>5008</v>
      </c>
      <c r="J840" s="529" t="s">
        <v>491</v>
      </c>
      <c r="K840" s="509">
        <v>44902</v>
      </c>
      <c r="L840" s="528">
        <v>26.21</v>
      </c>
    </row>
    <row r="841" spans="1:12">
      <c r="A841" s="509">
        <v>44571</v>
      </c>
      <c r="B841" s="510" t="s">
        <v>5009</v>
      </c>
      <c r="C841" s="510" t="s">
        <v>60</v>
      </c>
      <c r="D841" s="527" t="s">
        <v>61</v>
      </c>
      <c r="E841" s="527" t="s">
        <v>67</v>
      </c>
      <c r="F841" s="528">
        <v>1940.35</v>
      </c>
      <c r="G841" s="510" t="s">
        <v>5010</v>
      </c>
      <c r="H841" s="510" t="s">
        <v>2396</v>
      </c>
      <c r="I841" s="527" t="s">
        <v>5011</v>
      </c>
      <c r="J841" s="529" t="s">
        <v>491</v>
      </c>
      <c r="K841" s="509">
        <v>44571</v>
      </c>
      <c r="L841" s="528">
        <v>26.18</v>
      </c>
    </row>
    <row r="842" spans="1:12" ht="22.5">
      <c r="A842" s="509">
        <v>44719</v>
      </c>
      <c r="B842" s="510" t="s">
        <v>1393</v>
      </c>
      <c r="C842" s="510" t="s">
        <v>1394</v>
      </c>
      <c r="D842" s="527" t="s">
        <v>61</v>
      </c>
      <c r="E842" s="527" t="s">
        <v>77</v>
      </c>
      <c r="F842" s="528">
        <v>2019.7</v>
      </c>
      <c r="G842" s="510" t="s">
        <v>1395</v>
      </c>
      <c r="H842" s="510" t="s">
        <v>1396</v>
      </c>
      <c r="I842" s="527" t="s">
        <v>1397</v>
      </c>
      <c r="J842" s="529" t="s">
        <v>491</v>
      </c>
      <c r="K842" s="509">
        <v>44719</v>
      </c>
      <c r="L842" s="528">
        <v>26.15</v>
      </c>
    </row>
    <row r="843" spans="1:12">
      <c r="A843" s="509">
        <v>44390</v>
      </c>
      <c r="B843" s="510" t="s">
        <v>5012</v>
      </c>
      <c r="C843" s="510" t="s">
        <v>60</v>
      </c>
      <c r="D843" s="527" t="s">
        <v>61</v>
      </c>
      <c r="E843" s="527" t="s">
        <v>67</v>
      </c>
      <c r="F843" s="528">
        <v>360.65</v>
      </c>
      <c r="G843" s="510" t="s">
        <v>5013</v>
      </c>
      <c r="H843" s="510" t="s">
        <v>5014</v>
      </c>
      <c r="I843" s="527" t="s">
        <v>5015</v>
      </c>
      <c r="J843" s="529" t="s">
        <v>491</v>
      </c>
      <c r="K843" s="509">
        <v>44390</v>
      </c>
      <c r="L843" s="528">
        <v>26.15</v>
      </c>
    </row>
    <row r="844" spans="1:12" ht="33.75">
      <c r="A844" s="509">
        <v>43866</v>
      </c>
      <c r="B844" s="510" t="s">
        <v>5016</v>
      </c>
      <c r="C844" s="510" t="s">
        <v>60</v>
      </c>
      <c r="D844" s="527" t="s">
        <v>61</v>
      </c>
      <c r="E844" s="527" t="s">
        <v>67</v>
      </c>
      <c r="F844" s="528">
        <v>1001.43</v>
      </c>
      <c r="G844" s="510" t="s">
        <v>5017</v>
      </c>
      <c r="H844" s="510" t="s">
        <v>5018</v>
      </c>
      <c r="I844" s="527" t="s">
        <v>5019</v>
      </c>
      <c r="J844" s="529" t="s">
        <v>491</v>
      </c>
      <c r="K844" s="509">
        <v>43866</v>
      </c>
      <c r="L844" s="528">
        <v>26.11</v>
      </c>
    </row>
    <row r="845" spans="1:12">
      <c r="A845" s="509">
        <v>44580</v>
      </c>
      <c r="B845" s="510" t="s">
        <v>5020</v>
      </c>
      <c r="C845" s="510" t="s">
        <v>60</v>
      </c>
      <c r="D845" s="527" t="s">
        <v>61</v>
      </c>
      <c r="E845" s="527" t="s">
        <v>67</v>
      </c>
      <c r="F845" s="528">
        <v>10.56</v>
      </c>
      <c r="G845" s="510" t="s">
        <v>5021</v>
      </c>
      <c r="H845" s="510" t="s">
        <v>60</v>
      </c>
      <c r="I845" s="527" t="s">
        <v>5022</v>
      </c>
      <c r="J845" s="529" t="s">
        <v>491</v>
      </c>
      <c r="K845" s="509">
        <v>44580</v>
      </c>
      <c r="L845" s="528">
        <v>26.11</v>
      </c>
    </row>
    <row r="846" spans="1:12" ht="33.75">
      <c r="A846" s="509">
        <v>44692</v>
      </c>
      <c r="B846" s="510" t="s">
        <v>1398</v>
      </c>
      <c r="C846" s="510" t="s">
        <v>1399</v>
      </c>
      <c r="D846" s="527" t="s">
        <v>61</v>
      </c>
      <c r="E846" s="527" t="s">
        <v>77</v>
      </c>
      <c r="F846" s="528">
        <v>19.61</v>
      </c>
      <c r="G846" s="510" t="s">
        <v>1400</v>
      </c>
      <c r="H846" s="510" t="s">
        <v>1401</v>
      </c>
      <c r="I846" s="527" t="s">
        <v>1402</v>
      </c>
      <c r="J846" s="529" t="s">
        <v>491</v>
      </c>
      <c r="K846" s="509">
        <v>44692</v>
      </c>
      <c r="L846" s="528">
        <v>26.09</v>
      </c>
    </row>
    <row r="847" spans="1:12" ht="33.75">
      <c r="A847" s="509">
        <v>44649</v>
      </c>
      <c r="B847" s="510" t="s">
        <v>5023</v>
      </c>
      <c r="C847" s="510" t="s">
        <v>60</v>
      </c>
      <c r="D847" s="527" t="s">
        <v>61</v>
      </c>
      <c r="E847" s="527" t="s">
        <v>67</v>
      </c>
      <c r="F847" s="528">
        <v>16142.6</v>
      </c>
      <c r="G847" s="510" t="s">
        <v>5024</v>
      </c>
      <c r="H847" s="510" t="s">
        <v>5025</v>
      </c>
      <c r="I847" s="527" t="s">
        <v>5026</v>
      </c>
      <c r="J847" s="529" t="s">
        <v>491</v>
      </c>
      <c r="K847" s="509">
        <v>44649</v>
      </c>
      <c r="L847" s="528">
        <v>26.07</v>
      </c>
    </row>
    <row r="848" spans="1:12">
      <c r="A848" s="509">
        <v>44356</v>
      </c>
      <c r="B848" s="510" t="s">
        <v>5027</v>
      </c>
      <c r="C848" s="510" t="s">
        <v>60</v>
      </c>
      <c r="D848" s="527" t="s">
        <v>61</v>
      </c>
      <c r="E848" s="527" t="s">
        <v>67</v>
      </c>
      <c r="F848" s="528">
        <v>498.28</v>
      </c>
      <c r="G848" s="510" t="s">
        <v>5028</v>
      </c>
      <c r="H848" s="510" t="s">
        <v>5029</v>
      </c>
      <c r="I848" s="527" t="s">
        <v>5030</v>
      </c>
      <c r="J848" s="529" t="s">
        <v>491</v>
      </c>
      <c r="K848" s="509">
        <v>44356</v>
      </c>
      <c r="L848" s="528">
        <v>26.02</v>
      </c>
    </row>
    <row r="849" spans="1:12" ht="67.5">
      <c r="A849" s="509">
        <v>44640</v>
      </c>
      <c r="B849" s="510" t="s">
        <v>5031</v>
      </c>
      <c r="C849" s="510" t="s">
        <v>60</v>
      </c>
      <c r="D849" s="527" t="s">
        <v>61</v>
      </c>
      <c r="E849" s="527" t="s">
        <v>67</v>
      </c>
      <c r="F849" s="528">
        <v>10384.81</v>
      </c>
      <c r="G849" s="510" t="s">
        <v>985</v>
      </c>
      <c r="H849" s="510" t="s">
        <v>5032</v>
      </c>
      <c r="I849" s="527" t="s">
        <v>5033</v>
      </c>
      <c r="J849" s="529" t="s">
        <v>491</v>
      </c>
      <c r="K849" s="509">
        <v>44640</v>
      </c>
      <c r="L849" s="528">
        <v>26.01</v>
      </c>
    </row>
    <row r="850" spans="1:12">
      <c r="A850" s="509">
        <v>44301</v>
      </c>
      <c r="B850" s="510" t="s">
        <v>5034</v>
      </c>
      <c r="C850" s="510" t="s">
        <v>60</v>
      </c>
      <c r="D850" s="527" t="s">
        <v>61</v>
      </c>
      <c r="E850" s="527" t="s">
        <v>67</v>
      </c>
      <c r="F850" s="528">
        <v>16.940000000000001</v>
      </c>
      <c r="G850" s="510" t="s">
        <v>5035</v>
      </c>
      <c r="H850" s="510" t="s">
        <v>60</v>
      </c>
      <c r="I850" s="527" t="s">
        <v>5036</v>
      </c>
      <c r="J850" s="529" t="s">
        <v>491</v>
      </c>
      <c r="K850" s="509">
        <v>44301</v>
      </c>
      <c r="L850" s="528">
        <v>25.95</v>
      </c>
    </row>
    <row r="851" spans="1:12" ht="22.5">
      <c r="A851" s="509">
        <v>44585</v>
      </c>
      <c r="B851" s="510" t="s">
        <v>5037</v>
      </c>
      <c r="C851" s="510" t="s">
        <v>60</v>
      </c>
      <c r="D851" s="527" t="s">
        <v>61</v>
      </c>
      <c r="E851" s="527" t="s">
        <v>67</v>
      </c>
      <c r="F851" s="528">
        <v>1872.02</v>
      </c>
      <c r="G851" s="510" t="s">
        <v>5038</v>
      </c>
      <c r="H851" s="510" t="s">
        <v>60</v>
      </c>
      <c r="I851" s="527" t="s">
        <v>5039</v>
      </c>
      <c r="J851" s="529" t="s">
        <v>491</v>
      </c>
      <c r="K851" s="509">
        <v>44585</v>
      </c>
      <c r="L851" s="528">
        <v>25.95</v>
      </c>
    </row>
    <row r="852" spans="1:12">
      <c r="A852" s="509">
        <v>44589</v>
      </c>
      <c r="B852" s="510" t="s">
        <v>1403</v>
      </c>
      <c r="C852" s="510" t="s">
        <v>60</v>
      </c>
      <c r="D852" s="527" t="s">
        <v>61</v>
      </c>
      <c r="E852" s="527" t="s">
        <v>67</v>
      </c>
      <c r="F852" s="528">
        <v>64.430000000000007</v>
      </c>
      <c r="G852" s="510" t="s">
        <v>1404</v>
      </c>
      <c r="H852" s="510" t="s">
        <v>60</v>
      </c>
      <c r="I852" s="527" t="s">
        <v>1405</v>
      </c>
      <c r="J852" s="529" t="s">
        <v>491</v>
      </c>
      <c r="K852" s="509">
        <v>44589</v>
      </c>
      <c r="L852" s="528">
        <v>25.89</v>
      </c>
    </row>
    <row r="853" spans="1:12">
      <c r="A853" s="509">
        <v>44180</v>
      </c>
      <c r="B853" s="510" t="s">
        <v>1406</v>
      </c>
      <c r="C853" s="510" t="s">
        <v>1407</v>
      </c>
      <c r="D853" s="527" t="s">
        <v>61</v>
      </c>
      <c r="E853" s="527" t="s">
        <v>77</v>
      </c>
      <c r="F853" s="528">
        <v>24.63</v>
      </c>
      <c r="G853" s="510" t="s">
        <v>1408</v>
      </c>
      <c r="H853" s="510" t="s">
        <v>60</v>
      </c>
      <c r="I853" s="527" t="s">
        <v>1409</v>
      </c>
      <c r="J853" s="529" t="s">
        <v>491</v>
      </c>
      <c r="K853" s="509">
        <v>44180</v>
      </c>
      <c r="L853" s="528">
        <v>25.87</v>
      </c>
    </row>
    <row r="854" spans="1:12">
      <c r="A854" s="509">
        <v>44363</v>
      </c>
      <c r="B854" s="510" t="s">
        <v>5040</v>
      </c>
      <c r="C854" s="510" t="s">
        <v>60</v>
      </c>
      <c r="D854" s="527" t="s">
        <v>61</v>
      </c>
      <c r="E854" s="527" t="s">
        <v>67</v>
      </c>
      <c r="F854" s="528">
        <v>29.83</v>
      </c>
      <c r="G854" s="510" t="s">
        <v>5041</v>
      </c>
      <c r="H854" s="510" t="s">
        <v>60</v>
      </c>
      <c r="I854" s="527" t="s">
        <v>5042</v>
      </c>
      <c r="J854" s="529" t="s">
        <v>491</v>
      </c>
      <c r="K854" s="509">
        <v>44363</v>
      </c>
      <c r="L854" s="528">
        <v>25.8</v>
      </c>
    </row>
    <row r="855" spans="1:12">
      <c r="A855" s="509">
        <v>44614</v>
      </c>
      <c r="B855" s="510" t="s">
        <v>5043</v>
      </c>
      <c r="C855" s="510" t="s">
        <v>60</v>
      </c>
      <c r="D855" s="527" t="s">
        <v>61</v>
      </c>
      <c r="E855" s="527" t="s">
        <v>77</v>
      </c>
      <c r="F855" s="528">
        <v>413.85</v>
      </c>
      <c r="G855" s="510" t="s">
        <v>5044</v>
      </c>
      <c r="H855" s="510" t="s">
        <v>60</v>
      </c>
      <c r="I855" s="527" t="s">
        <v>5045</v>
      </c>
      <c r="J855" s="529" t="s">
        <v>491</v>
      </c>
      <c r="K855" s="509">
        <v>44614</v>
      </c>
      <c r="L855" s="528">
        <v>25.79</v>
      </c>
    </row>
    <row r="856" spans="1:12" ht="33.75">
      <c r="A856" s="509">
        <v>44763</v>
      </c>
      <c r="B856" s="510" t="s">
        <v>5046</v>
      </c>
      <c r="C856" s="510" t="s">
        <v>60</v>
      </c>
      <c r="D856" s="527" t="s">
        <v>61</v>
      </c>
      <c r="E856" s="527" t="s">
        <v>67</v>
      </c>
      <c r="F856" s="528">
        <v>1397.67</v>
      </c>
      <c r="G856" s="510" t="s">
        <v>2949</v>
      </c>
      <c r="H856" s="510" t="s">
        <v>5047</v>
      </c>
      <c r="I856" s="527" t="s">
        <v>5048</v>
      </c>
      <c r="J856" s="529" t="s">
        <v>491</v>
      </c>
      <c r="K856" s="509">
        <v>44763</v>
      </c>
      <c r="L856" s="528">
        <v>25.75</v>
      </c>
    </row>
    <row r="857" spans="1:12">
      <c r="A857" s="509">
        <v>43860</v>
      </c>
      <c r="B857" s="510" t="s">
        <v>5049</v>
      </c>
      <c r="C857" s="510" t="s">
        <v>60</v>
      </c>
      <c r="D857" s="527" t="s">
        <v>61</v>
      </c>
      <c r="E857" s="527" t="s">
        <v>67</v>
      </c>
      <c r="F857" s="528">
        <v>304.33999999999997</v>
      </c>
      <c r="G857" s="510" t="s">
        <v>4118</v>
      </c>
      <c r="H857" s="510" t="s">
        <v>5050</v>
      </c>
      <c r="I857" s="527" t="s">
        <v>5051</v>
      </c>
      <c r="J857" s="529" t="s">
        <v>491</v>
      </c>
      <c r="K857" s="509">
        <v>43860</v>
      </c>
      <c r="L857" s="528">
        <v>25.75</v>
      </c>
    </row>
    <row r="858" spans="1:12">
      <c r="A858" s="509">
        <v>44161</v>
      </c>
      <c r="B858" s="510" t="s">
        <v>1410</v>
      </c>
      <c r="C858" s="510" t="s">
        <v>1411</v>
      </c>
      <c r="D858" s="527" t="s">
        <v>61</v>
      </c>
      <c r="E858" s="527" t="s">
        <v>77</v>
      </c>
      <c r="F858" s="528">
        <v>13.69</v>
      </c>
      <c r="G858" s="510" t="s">
        <v>1412</v>
      </c>
      <c r="H858" s="510" t="s">
        <v>1413</v>
      </c>
      <c r="I858" s="527" t="s">
        <v>1414</v>
      </c>
      <c r="J858" s="529" t="s">
        <v>491</v>
      </c>
      <c r="K858" s="509">
        <v>44161</v>
      </c>
      <c r="L858" s="528">
        <v>25.69</v>
      </c>
    </row>
    <row r="859" spans="1:12" ht="33.75">
      <c r="A859" s="509">
        <v>44446</v>
      </c>
      <c r="B859" s="510" t="s">
        <v>5052</v>
      </c>
      <c r="C859" s="510" t="s">
        <v>60</v>
      </c>
      <c r="D859" s="527" t="s">
        <v>61</v>
      </c>
      <c r="E859" s="527" t="s">
        <v>67</v>
      </c>
      <c r="F859" s="528">
        <v>240.61</v>
      </c>
      <c r="G859" s="510" t="s">
        <v>3566</v>
      </c>
      <c r="H859" s="510" t="s">
        <v>5053</v>
      </c>
      <c r="I859" s="527" t="s">
        <v>5054</v>
      </c>
      <c r="J859" s="529" t="s">
        <v>491</v>
      </c>
      <c r="K859" s="509">
        <v>44446</v>
      </c>
      <c r="L859" s="528">
        <v>25.63</v>
      </c>
    </row>
    <row r="860" spans="1:12">
      <c r="A860" s="509">
        <v>43879</v>
      </c>
      <c r="B860" s="510" t="s">
        <v>5055</v>
      </c>
      <c r="C860" s="510" t="s">
        <v>60</v>
      </c>
      <c r="D860" s="527" t="s">
        <v>61</v>
      </c>
      <c r="E860" s="527" t="s">
        <v>67</v>
      </c>
      <c r="F860" s="528">
        <v>33.78</v>
      </c>
      <c r="G860" s="510" t="s">
        <v>5056</v>
      </c>
      <c r="H860" s="510" t="s">
        <v>60</v>
      </c>
      <c r="I860" s="527" t="s">
        <v>5057</v>
      </c>
      <c r="J860" s="529" t="s">
        <v>491</v>
      </c>
      <c r="K860" s="509">
        <v>43879</v>
      </c>
      <c r="L860" s="528">
        <v>25.61</v>
      </c>
    </row>
    <row r="861" spans="1:12" ht="33.75">
      <c r="A861" s="509">
        <v>44129</v>
      </c>
      <c r="B861" s="510" t="s">
        <v>5058</v>
      </c>
      <c r="C861" s="510" t="s">
        <v>60</v>
      </c>
      <c r="D861" s="527" t="s">
        <v>61</v>
      </c>
      <c r="E861" s="527" t="s">
        <v>67</v>
      </c>
      <c r="F861" s="528">
        <v>7558.1</v>
      </c>
      <c r="G861" s="510" t="s">
        <v>5059</v>
      </c>
      <c r="H861" s="510" t="s">
        <v>5060</v>
      </c>
      <c r="I861" s="527" t="s">
        <v>5061</v>
      </c>
      <c r="J861" s="529" t="s">
        <v>491</v>
      </c>
      <c r="K861" s="509">
        <v>44129</v>
      </c>
      <c r="L861" s="528">
        <v>25.58</v>
      </c>
    </row>
    <row r="862" spans="1:12" ht="22.5">
      <c r="A862" s="509">
        <v>44235</v>
      </c>
      <c r="B862" s="510" t="s">
        <v>5062</v>
      </c>
      <c r="C862" s="510" t="s">
        <v>60</v>
      </c>
      <c r="D862" s="527" t="s">
        <v>61</v>
      </c>
      <c r="E862" s="527" t="s">
        <v>67</v>
      </c>
      <c r="F862" s="528">
        <v>3569.21</v>
      </c>
      <c r="G862" s="510" t="s">
        <v>5063</v>
      </c>
      <c r="H862" s="510" t="s">
        <v>60</v>
      </c>
      <c r="I862" s="527" t="s">
        <v>5064</v>
      </c>
      <c r="J862" s="529" t="s">
        <v>491</v>
      </c>
      <c r="K862" s="509">
        <v>44235</v>
      </c>
      <c r="L862" s="528">
        <v>25.57</v>
      </c>
    </row>
    <row r="863" spans="1:12">
      <c r="A863" s="509">
        <v>44326</v>
      </c>
      <c r="B863" s="510" t="s">
        <v>5065</v>
      </c>
      <c r="C863" s="510" t="s">
        <v>60</v>
      </c>
      <c r="D863" s="527" t="s">
        <v>61</v>
      </c>
      <c r="E863" s="527" t="s">
        <v>67</v>
      </c>
      <c r="F863" s="528">
        <v>580.41</v>
      </c>
      <c r="G863" s="510" t="s">
        <v>5066</v>
      </c>
      <c r="H863" s="510" t="s">
        <v>5067</v>
      </c>
      <c r="I863" s="527" t="s">
        <v>5068</v>
      </c>
      <c r="J863" s="529" t="s">
        <v>491</v>
      </c>
      <c r="K863" s="509">
        <v>44326</v>
      </c>
      <c r="L863" s="528">
        <v>25.56</v>
      </c>
    </row>
    <row r="864" spans="1:12" ht="45">
      <c r="A864" s="509">
        <v>44404</v>
      </c>
      <c r="B864" s="510" t="s">
        <v>5069</v>
      </c>
      <c r="C864" s="510" t="s">
        <v>60</v>
      </c>
      <c r="D864" s="527" t="s">
        <v>61</v>
      </c>
      <c r="E864" s="527" t="s">
        <v>67</v>
      </c>
      <c r="F864" s="528">
        <v>218.39</v>
      </c>
      <c r="G864" s="510" t="s">
        <v>60</v>
      </c>
      <c r="H864" s="510" t="s">
        <v>5070</v>
      </c>
      <c r="I864" s="527" t="s">
        <v>5071</v>
      </c>
      <c r="J864" s="529" t="s">
        <v>491</v>
      </c>
      <c r="K864" s="509">
        <v>44404</v>
      </c>
      <c r="L864" s="528">
        <v>25.54</v>
      </c>
    </row>
    <row r="865" spans="1:12" ht="45">
      <c r="A865" s="509">
        <v>44172</v>
      </c>
      <c r="B865" s="510" t="s">
        <v>5072</v>
      </c>
      <c r="C865" s="510" t="s">
        <v>60</v>
      </c>
      <c r="D865" s="527" t="s">
        <v>61</v>
      </c>
      <c r="E865" s="527" t="s">
        <v>733</v>
      </c>
      <c r="F865" s="528">
        <v>3.37</v>
      </c>
      <c r="G865" s="510" t="s">
        <v>5073</v>
      </c>
      <c r="H865" s="510" t="s">
        <v>5074</v>
      </c>
      <c r="I865" s="527" t="s">
        <v>5075</v>
      </c>
      <c r="J865" s="529" t="s">
        <v>491</v>
      </c>
      <c r="K865" s="509">
        <v>44172</v>
      </c>
      <c r="L865" s="528">
        <v>25.52</v>
      </c>
    </row>
    <row r="866" spans="1:12" ht="22.5">
      <c r="A866" s="509">
        <v>44004</v>
      </c>
      <c r="B866" s="510" t="s">
        <v>5076</v>
      </c>
      <c r="C866" s="510" t="s">
        <v>60</v>
      </c>
      <c r="D866" s="527" t="s">
        <v>61</v>
      </c>
      <c r="E866" s="527" t="s">
        <v>67</v>
      </c>
      <c r="F866" s="528">
        <v>68.11</v>
      </c>
      <c r="G866" s="510" t="s">
        <v>1018</v>
      </c>
      <c r="H866" s="510" t="s">
        <v>5077</v>
      </c>
      <c r="I866" s="527" t="s">
        <v>5078</v>
      </c>
      <c r="J866" s="529" t="s">
        <v>491</v>
      </c>
      <c r="K866" s="509">
        <v>44004</v>
      </c>
      <c r="L866" s="528">
        <v>25.38</v>
      </c>
    </row>
    <row r="867" spans="1:12" ht="22.5">
      <c r="A867" s="509">
        <v>44575</v>
      </c>
      <c r="B867" s="510" t="s">
        <v>5079</v>
      </c>
      <c r="C867" s="510" t="s">
        <v>60</v>
      </c>
      <c r="D867" s="527" t="s">
        <v>61</v>
      </c>
      <c r="E867" s="527" t="s">
        <v>67</v>
      </c>
      <c r="F867" s="528">
        <v>2710.29</v>
      </c>
      <c r="G867" s="510" t="s">
        <v>5080</v>
      </c>
      <c r="H867" s="510" t="s">
        <v>60</v>
      </c>
      <c r="I867" s="527" t="s">
        <v>5081</v>
      </c>
      <c r="J867" s="529" t="s">
        <v>491</v>
      </c>
      <c r="K867" s="509">
        <v>44575</v>
      </c>
      <c r="L867" s="528">
        <v>25.37</v>
      </c>
    </row>
    <row r="868" spans="1:12">
      <c r="A868" s="509">
        <v>44501</v>
      </c>
      <c r="B868" s="510" t="s">
        <v>5082</v>
      </c>
      <c r="C868" s="510" t="s">
        <v>60</v>
      </c>
      <c r="D868" s="527" t="s">
        <v>61</v>
      </c>
      <c r="E868" s="527" t="s">
        <v>67</v>
      </c>
      <c r="F868" s="528">
        <v>614.74</v>
      </c>
      <c r="G868" s="510" t="s">
        <v>5083</v>
      </c>
      <c r="H868" s="510" t="s">
        <v>5084</v>
      </c>
      <c r="I868" s="527" t="s">
        <v>5085</v>
      </c>
      <c r="J868" s="529" t="s">
        <v>491</v>
      </c>
      <c r="K868" s="509">
        <v>44501</v>
      </c>
      <c r="L868" s="528">
        <v>25.32</v>
      </c>
    </row>
    <row r="869" spans="1:12" ht="22.5">
      <c r="A869" s="509">
        <v>44641</v>
      </c>
      <c r="B869" s="510" t="s">
        <v>5086</v>
      </c>
      <c r="C869" s="510" t="s">
        <v>60</v>
      </c>
      <c r="D869" s="527" t="s">
        <v>61</v>
      </c>
      <c r="E869" s="527" t="s">
        <v>67</v>
      </c>
      <c r="F869" s="528">
        <v>11409.83</v>
      </c>
      <c r="G869" s="510" t="s">
        <v>5087</v>
      </c>
      <c r="H869" s="510" t="s">
        <v>5088</v>
      </c>
      <c r="I869" s="527" t="s">
        <v>5089</v>
      </c>
      <c r="J869" s="529" t="s">
        <v>491</v>
      </c>
      <c r="K869" s="509">
        <v>44641</v>
      </c>
      <c r="L869" s="528">
        <v>25.31</v>
      </c>
    </row>
    <row r="870" spans="1:12" ht="22.5">
      <c r="A870" s="509">
        <v>44459</v>
      </c>
      <c r="B870" s="510" t="s">
        <v>5090</v>
      </c>
      <c r="C870" s="510" t="s">
        <v>60</v>
      </c>
      <c r="D870" s="527" t="s">
        <v>61</v>
      </c>
      <c r="E870" s="527" t="s">
        <v>67</v>
      </c>
      <c r="F870" s="528">
        <v>2165.5100000000002</v>
      </c>
      <c r="G870" s="510" t="s">
        <v>5091</v>
      </c>
      <c r="H870" s="510" t="s">
        <v>5092</v>
      </c>
      <c r="I870" s="527" t="s">
        <v>5093</v>
      </c>
      <c r="J870" s="529" t="s">
        <v>491</v>
      </c>
      <c r="K870" s="509">
        <v>44459</v>
      </c>
      <c r="L870" s="528">
        <v>25.29</v>
      </c>
    </row>
    <row r="871" spans="1:12">
      <c r="A871" s="509">
        <v>44172</v>
      </c>
      <c r="B871" s="510" t="s">
        <v>5094</v>
      </c>
      <c r="C871" s="510" t="s">
        <v>60</v>
      </c>
      <c r="D871" s="527" t="s">
        <v>61</v>
      </c>
      <c r="E871" s="527" t="s">
        <v>67</v>
      </c>
      <c r="F871" s="528">
        <v>303.42</v>
      </c>
      <c r="G871" s="510" t="s">
        <v>5095</v>
      </c>
      <c r="H871" s="510" t="s">
        <v>60</v>
      </c>
      <c r="I871" s="527" t="s">
        <v>5096</v>
      </c>
      <c r="J871" s="529" t="s">
        <v>491</v>
      </c>
      <c r="K871" s="509">
        <v>44172</v>
      </c>
      <c r="L871" s="528">
        <v>25.15</v>
      </c>
    </row>
    <row r="872" spans="1:12">
      <c r="A872" s="509">
        <v>44327</v>
      </c>
      <c r="B872" s="510" t="s">
        <v>5097</v>
      </c>
      <c r="C872" s="510" t="s">
        <v>60</v>
      </c>
      <c r="D872" s="527" t="s">
        <v>61</v>
      </c>
      <c r="E872" s="527" t="s">
        <v>67</v>
      </c>
      <c r="F872" s="528">
        <v>2289.2399999999998</v>
      </c>
      <c r="G872" s="510" t="s">
        <v>5098</v>
      </c>
      <c r="H872" s="510" t="s">
        <v>60</v>
      </c>
      <c r="I872" s="527" t="s">
        <v>5099</v>
      </c>
      <c r="J872" s="529" t="s">
        <v>491</v>
      </c>
      <c r="K872" s="509">
        <v>44327</v>
      </c>
      <c r="L872" s="528">
        <v>25.14</v>
      </c>
    </row>
    <row r="873" spans="1:12">
      <c r="A873" s="509">
        <v>44323</v>
      </c>
      <c r="B873" s="510" t="s">
        <v>5100</v>
      </c>
      <c r="C873" s="510" t="s">
        <v>60</v>
      </c>
      <c r="D873" s="527" t="s">
        <v>61</v>
      </c>
      <c r="E873" s="527" t="s">
        <v>67</v>
      </c>
      <c r="F873" s="528">
        <v>2221.14</v>
      </c>
      <c r="G873" s="510" t="s">
        <v>5101</v>
      </c>
      <c r="H873" s="510" t="s">
        <v>5102</v>
      </c>
      <c r="I873" s="527" t="s">
        <v>5103</v>
      </c>
      <c r="J873" s="529" t="s">
        <v>491</v>
      </c>
      <c r="K873" s="509">
        <v>44323</v>
      </c>
      <c r="L873" s="528">
        <v>25.14</v>
      </c>
    </row>
    <row r="874" spans="1:12">
      <c r="A874" s="509">
        <v>44165</v>
      </c>
      <c r="B874" s="510" t="s">
        <v>672</v>
      </c>
      <c r="C874" s="510" t="s">
        <v>673</v>
      </c>
      <c r="D874" s="527" t="s">
        <v>61</v>
      </c>
      <c r="E874" s="527" t="s">
        <v>77</v>
      </c>
      <c r="F874" s="528">
        <v>104.81</v>
      </c>
      <c r="G874" s="510" t="s">
        <v>1415</v>
      </c>
      <c r="H874" s="510" t="s">
        <v>60</v>
      </c>
      <c r="I874" s="527" t="s">
        <v>1416</v>
      </c>
      <c r="J874" s="529" t="s">
        <v>491</v>
      </c>
      <c r="K874" s="509">
        <v>44165</v>
      </c>
      <c r="L874" s="528">
        <v>25.07</v>
      </c>
    </row>
    <row r="875" spans="1:12">
      <c r="A875" s="509">
        <v>44602</v>
      </c>
      <c r="B875" s="510" t="s">
        <v>1417</v>
      </c>
      <c r="C875" s="510" t="s">
        <v>1418</v>
      </c>
      <c r="D875" s="527" t="s">
        <v>61</v>
      </c>
      <c r="E875" s="527" t="s">
        <v>67</v>
      </c>
      <c r="F875" s="528">
        <v>4.13</v>
      </c>
      <c r="G875" s="510" t="s">
        <v>1419</v>
      </c>
      <c r="H875" s="510" t="s">
        <v>60</v>
      </c>
      <c r="I875" s="527" t="s">
        <v>1420</v>
      </c>
      <c r="J875" s="529" t="s">
        <v>491</v>
      </c>
      <c r="K875" s="509">
        <v>44602</v>
      </c>
      <c r="L875" s="528">
        <v>25</v>
      </c>
    </row>
    <row r="876" spans="1:12">
      <c r="A876" s="509">
        <v>44566</v>
      </c>
      <c r="B876" s="510" t="s">
        <v>5104</v>
      </c>
      <c r="C876" s="510" t="s">
        <v>60</v>
      </c>
      <c r="D876" s="527" t="s">
        <v>61</v>
      </c>
      <c r="E876" s="527" t="s">
        <v>67</v>
      </c>
      <c r="F876" s="528">
        <v>380.12</v>
      </c>
      <c r="G876" s="510" t="s">
        <v>5105</v>
      </c>
      <c r="H876" s="510" t="s">
        <v>5106</v>
      </c>
      <c r="I876" s="527" t="s">
        <v>5107</v>
      </c>
      <c r="J876" s="529" t="s">
        <v>491</v>
      </c>
      <c r="K876" s="509">
        <v>44566</v>
      </c>
      <c r="L876" s="528">
        <v>25</v>
      </c>
    </row>
    <row r="877" spans="1:12" ht="22.5">
      <c r="A877" s="509">
        <v>44277</v>
      </c>
      <c r="B877" s="510" t="s">
        <v>5108</v>
      </c>
      <c r="C877" s="510" t="s">
        <v>60</v>
      </c>
      <c r="D877" s="527" t="s">
        <v>61</v>
      </c>
      <c r="E877" s="527" t="s">
        <v>67</v>
      </c>
      <c r="F877" s="528">
        <v>153.47</v>
      </c>
      <c r="G877" s="510" t="s">
        <v>60</v>
      </c>
      <c r="H877" s="510" t="s">
        <v>5109</v>
      </c>
      <c r="I877" s="527" t="s">
        <v>5110</v>
      </c>
      <c r="J877" s="529" t="s">
        <v>491</v>
      </c>
      <c r="K877" s="509">
        <v>44277</v>
      </c>
      <c r="L877" s="528">
        <v>25</v>
      </c>
    </row>
    <row r="878" spans="1:12">
      <c r="A878" s="509">
        <v>44099</v>
      </c>
      <c r="B878" s="510" t="s">
        <v>5111</v>
      </c>
      <c r="C878" s="510" t="s">
        <v>60</v>
      </c>
      <c r="D878" s="527" t="s">
        <v>61</v>
      </c>
      <c r="E878" s="527" t="s">
        <v>67</v>
      </c>
      <c r="F878" s="528">
        <v>4132.76</v>
      </c>
      <c r="G878" s="510" t="s">
        <v>5112</v>
      </c>
      <c r="H878" s="510" t="s">
        <v>60</v>
      </c>
      <c r="I878" s="527" t="s">
        <v>5113</v>
      </c>
      <c r="J878" s="529" t="s">
        <v>491</v>
      </c>
      <c r="K878" s="509">
        <v>44099</v>
      </c>
      <c r="L878" s="528">
        <v>25</v>
      </c>
    </row>
    <row r="879" spans="1:12">
      <c r="A879" s="509">
        <v>44151</v>
      </c>
      <c r="B879" s="510" t="s">
        <v>5114</v>
      </c>
      <c r="C879" s="510" t="s">
        <v>60</v>
      </c>
      <c r="D879" s="527" t="s">
        <v>61</v>
      </c>
      <c r="E879" s="527" t="s">
        <v>67</v>
      </c>
      <c r="F879" s="528">
        <v>8000.42</v>
      </c>
      <c r="G879" s="510" t="s">
        <v>5115</v>
      </c>
      <c r="H879" s="510" t="s">
        <v>60</v>
      </c>
      <c r="I879" s="527" t="s">
        <v>5116</v>
      </c>
      <c r="J879" s="529" t="s">
        <v>491</v>
      </c>
      <c r="K879" s="509">
        <v>44151</v>
      </c>
      <c r="L879" s="528">
        <v>24.97</v>
      </c>
    </row>
    <row r="880" spans="1:12">
      <c r="A880" s="509">
        <v>44169</v>
      </c>
      <c r="B880" s="510" t="s">
        <v>5117</v>
      </c>
      <c r="C880" s="510" t="s">
        <v>60</v>
      </c>
      <c r="D880" s="527" t="s">
        <v>61</v>
      </c>
      <c r="E880" s="527" t="s">
        <v>67</v>
      </c>
      <c r="F880" s="528">
        <v>46.89</v>
      </c>
      <c r="G880" s="510" t="s">
        <v>5118</v>
      </c>
      <c r="H880" s="510" t="s">
        <v>60</v>
      </c>
      <c r="I880" s="527" t="s">
        <v>5119</v>
      </c>
      <c r="J880" s="529" t="s">
        <v>491</v>
      </c>
      <c r="K880" s="509">
        <v>44169</v>
      </c>
      <c r="L880" s="528">
        <v>24.91</v>
      </c>
    </row>
    <row r="881" spans="1:12">
      <c r="A881" s="509">
        <v>44775</v>
      </c>
      <c r="B881" s="510" t="s">
        <v>5120</v>
      </c>
      <c r="C881" s="510" t="s">
        <v>5121</v>
      </c>
      <c r="D881" s="527" t="s">
        <v>61</v>
      </c>
      <c r="E881" s="527" t="s">
        <v>67</v>
      </c>
      <c r="F881" s="528">
        <v>1361.82</v>
      </c>
      <c r="G881" s="510" t="s">
        <v>5122</v>
      </c>
      <c r="H881" s="510" t="s">
        <v>60</v>
      </c>
      <c r="I881" s="527" t="s">
        <v>5123</v>
      </c>
      <c r="J881" s="529" t="s">
        <v>491</v>
      </c>
      <c r="K881" s="509">
        <v>44775</v>
      </c>
      <c r="L881" s="528">
        <v>24.91</v>
      </c>
    </row>
    <row r="882" spans="1:12" ht="33.75">
      <c r="A882" s="509">
        <v>44273</v>
      </c>
      <c r="B882" s="510" t="s">
        <v>5124</v>
      </c>
      <c r="C882" s="510" t="s">
        <v>60</v>
      </c>
      <c r="D882" s="527" t="s">
        <v>61</v>
      </c>
      <c r="E882" s="527" t="s">
        <v>77</v>
      </c>
      <c r="F882" s="528">
        <v>3539.6</v>
      </c>
      <c r="G882" s="510" t="s">
        <v>5125</v>
      </c>
      <c r="H882" s="510" t="s">
        <v>5126</v>
      </c>
      <c r="I882" s="527" t="s">
        <v>5127</v>
      </c>
      <c r="J882" s="529" t="s">
        <v>491</v>
      </c>
      <c r="K882" s="509">
        <v>44273</v>
      </c>
      <c r="L882" s="528">
        <v>24.84</v>
      </c>
    </row>
    <row r="883" spans="1:12">
      <c r="A883" s="509">
        <v>44455</v>
      </c>
      <c r="B883" s="510" t="s">
        <v>1421</v>
      </c>
      <c r="C883" s="510" t="s">
        <v>60</v>
      </c>
      <c r="D883" s="527" t="s">
        <v>61</v>
      </c>
      <c r="E883" s="527" t="s">
        <v>67</v>
      </c>
      <c r="F883" s="528">
        <v>1965.14</v>
      </c>
      <c r="G883" s="510" t="s">
        <v>1422</v>
      </c>
      <c r="H883" s="510" t="s">
        <v>60</v>
      </c>
      <c r="I883" s="527" t="s">
        <v>1423</v>
      </c>
      <c r="J883" s="529" t="s">
        <v>491</v>
      </c>
      <c r="K883" s="509">
        <v>44455</v>
      </c>
      <c r="L883" s="528">
        <v>24.67</v>
      </c>
    </row>
    <row r="884" spans="1:12" ht="22.5">
      <c r="A884" s="509">
        <v>44525</v>
      </c>
      <c r="B884" s="510" t="s">
        <v>5128</v>
      </c>
      <c r="C884" s="510" t="s">
        <v>60</v>
      </c>
      <c r="D884" s="527" t="s">
        <v>61</v>
      </c>
      <c r="E884" s="527" t="s">
        <v>67</v>
      </c>
      <c r="F884" s="528">
        <v>2336.06</v>
      </c>
      <c r="G884" s="510" t="s">
        <v>5129</v>
      </c>
      <c r="H884" s="510" t="s">
        <v>5130</v>
      </c>
      <c r="I884" s="527" t="s">
        <v>5131</v>
      </c>
      <c r="J884" s="529" t="s">
        <v>491</v>
      </c>
      <c r="K884" s="509">
        <v>44525</v>
      </c>
      <c r="L884" s="528">
        <v>24.64</v>
      </c>
    </row>
    <row r="885" spans="1:12" ht="33.75">
      <c r="A885" s="509">
        <v>44277</v>
      </c>
      <c r="B885" s="510" t="s">
        <v>261</v>
      </c>
      <c r="C885" s="510" t="s">
        <v>60</v>
      </c>
      <c r="D885" s="527" t="s">
        <v>61</v>
      </c>
      <c r="E885" s="527" t="s">
        <v>67</v>
      </c>
      <c r="F885" s="528">
        <v>246.41</v>
      </c>
      <c r="G885" s="510" t="s">
        <v>262</v>
      </c>
      <c r="H885" s="510" t="s">
        <v>263</v>
      </c>
      <c r="I885" s="527" t="s">
        <v>264</v>
      </c>
      <c r="J885" s="529" t="s">
        <v>491</v>
      </c>
      <c r="K885" s="509">
        <v>44277</v>
      </c>
      <c r="L885" s="528">
        <v>24.54</v>
      </c>
    </row>
    <row r="886" spans="1:12">
      <c r="A886" s="509">
        <v>44505</v>
      </c>
      <c r="B886" s="510" t="s">
        <v>275</v>
      </c>
      <c r="C886" s="510" t="s">
        <v>60</v>
      </c>
      <c r="D886" s="527" t="s">
        <v>61</v>
      </c>
      <c r="E886" s="527" t="s">
        <v>67</v>
      </c>
      <c r="F886" s="528">
        <v>565.94000000000005</v>
      </c>
      <c r="G886" s="510" t="s">
        <v>276</v>
      </c>
      <c r="H886" s="510" t="s">
        <v>60</v>
      </c>
      <c r="I886" s="527" t="s">
        <v>277</v>
      </c>
      <c r="J886" s="529" t="s">
        <v>491</v>
      </c>
      <c r="K886" s="509">
        <v>44505</v>
      </c>
      <c r="L886" s="528">
        <v>24.51</v>
      </c>
    </row>
    <row r="887" spans="1:12">
      <c r="A887" s="509">
        <v>44147</v>
      </c>
      <c r="B887" s="510" t="s">
        <v>1424</v>
      </c>
      <c r="C887" s="510" t="s">
        <v>1425</v>
      </c>
      <c r="D887" s="527" t="s">
        <v>61</v>
      </c>
      <c r="E887" s="527" t="s">
        <v>77</v>
      </c>
      <c r="F887" s="528">
        <v>145.97999999999999</v>
      </c>
      <c r="G887" s="510" t="s">
        <v>1426</v>
      </c>
      <c r="H887" s="510" t="s">
        <v>60</v>
      </c>
      <c r="I887" s="527" t="s">
        <v>1427</v>
      </c>
      <c r="J887" s="529" t="s">
        <v>491</v>
      </c>
      <c r="K887" s="509">
        <v>44147</v>
      </c>
      <c r="L887" s="528">
        <v>24.48</v>
      </c>
    </row>
    <row r="888" spans="1:12">
      <c r="A888" s="509">
        <v>44315</v>
      </c>
      <c r="B888" s="510" t="s">
        <v>5132</v>
      </c>
      <c r="C888" s="510" t="s">
        <v>60</v>
      </c>
      <c r="D888" s="527" t="s">
        <v>61</v>
      </c>
      <c r="E888" s="527" t="s">
        <v>67</v>
      </c>
      <c r="F888" s="528">
        <v>309.81</v>
      </c>
      <c r="G888" s="510" t="s">
        <v>5133</v>
      </c>
      <c r="H888" s="510" t="s">
        <v>60</v>
      </c>
      <c r="I888" s="527" t="s">
        <v>5134</v>
      </c>
      <c r="J888" s="529" t="s">
        <v>491</v>
      </c>
      <c r="K888" s="509">
        <v>44315</v>
      </c>
      <c r="L888" s="528">
        <v>24.44</v>
      </c>
    </row>
    <row r="889" spans="1:12">
      <c r="A889" s="509">
        <v>44348</v>
      </c>
      <c r="B889" s="510" t="s">
        <v>5135</v>
      </c>
      <c r="C889" s="510" t="s">
        <v>60</v>
      </c>
      <c r="D889" s="527" t="s">
        <v>61</v>
      </c>
      <c r="E889" s="527" t="s">
        <v>67</v>
      </c>
      <c r="F889" s="528">
        <v>5002.13</v>
      </c>
      <c r="G889" s="510" t="s">
        <v>5136</v>
      </c>
      <c r="H889" s="510" t="s">
        <v>5137</v>
      </c>
      <c r="I889" s="527" t="s">
        <v>5138</v>
      </c>
      <c r="J889" s="529" t="s">
        <v>491</v>
      </c>
      <c r="K889" s="509">
        <v>44348</v>
      </c>
      <c r="L889" s="528">
        <v>24.42</v>
      </c>
    </row>
    <row r="890" spans="1:12">
      <c r="A890" s="509">
        <v>44722</v>
      </c>
      <c r="B890" s="510" t="s">
        <v>1428</v>
      </c>
      <c r="C890" s="510" t="s">
        <v>1429</v>
      </c>
      <c r="D890" s="527" t="s">
        <v>61</v>
      </c>
      <c r="E890" s="527" t="s">
        <v>77</v>
      </c>
      <c r="F890" s="528">
        <v>175.79</v>
      </c>
      <c r="G890" s="510" t="s">
        <v>1430</v>
      </c>
      <c r="H890" s="510" t="s">
        <v>1431</v>
      </c>
      <c r="I890" s="527" t="s">
        <v>1432</v>
      </c>
      <c r="J890" s="529" t="s">
        <v>491</v>
      </c>
      <c r="K890" s="509">
        <v>44722</v>
      </c>
      <c r="L890" s="528">
        <v>24.4</v>
      </c>
    </row>
    <row r="891" spans="1:12">
      <c r="A891" s="509">
        <v>44090</v>
      </c>
      <c r="B891" s="510" t="s">
        <v>5139</v>
      </c>
      <c r="C891" s="510" t="s">
        <v>60</v>
      </c>
      <c r="D891" s="527" t="s">
        <v>61</v>
      </c>
      <c r="E891" s="527" t="s">
        <v>67</v>
      </c>
      <c r="F891" s="528">
        <v>22.67</v>
      </c>
      <c r="G891" s="510" t="s">
        <v>4939</v>
      </c>
      <c r="H891" s="510" t="s">
        <v>5140</v>
      </c>
      <c r="I891" s="527" t="s">
        <v>5141</v>
      </c>
      <c r="J891" s="529" t="s">
        <v>491</v>
      </c>
      <c r="K891" s="509">
        <v>44090</v>
      </c>
      <c r="L891" s="528">
        <v>24.39</v>
      </c>
    </row>
    <row r="892" spans="1:12">
      <c r="A892" s="509">
        <v>44045</v>
      </c>
      <c r="B892" s="510" t="s">
        <v>5142</v>
      </c>
      <c r="C892" s="510" t="s">
        <v>60</v>
      </c>
      <c r="D892" s="527" t="s">
        <v>61</v>
      </c>
      <c r="E892" s="527" t="s">
        <v>67</v>
      </c>
      <c r="F892" s="528">
        <v>16390.759999999998</v>
      </c>
      <c r="G892" s="510" t="s">
        <v>5143</v>
      </c>
      <c r="H892" s="510" t="s">
        <v>1198</v>
      </c>
      <c r="I892" s="527" t="s">
        <v>5144</v>
      </c>
      <c r="J892" s="529" t="s">
        <v>491</v>
      </c>
      <c r="K892" s="509">
        <v>44045</v>
      </c>
      <c r="L892" s="528">
        <v>24.37</v>
      </c>
    </row>
    <row r="893" spans="1:12" ht="22.5">
      <c r="A893" s="509">
        <v>44382</v>
      </c>
      <c r="B893" s="510" t="s">
        <v>1433</v>
      </c>
      <c r="C893" s="510" t="s">
        <v>1434</v>
      </c>
      <c r="D893" s="527" t="s">
        <v>61</v>
      </c>
      <c r="E893" s="527" t="s">
        <v>67</v>
      </c>
      <c r="F893" s="528">
        <v>1933.6</v>
      </c>
      <c r="G893" s="510" t="s">
        <v>1435</v>
      </c>
      <c r="H893" s="510" t="s">
        <v>1436</v>
      </c>
      <c r="I893" s="527" t="s">
        <v>1437</v>
      </c>
      <c r="J893" s="529" t="s">
        <v>491</v>
      </c>
      <c r="K893" s="509">
        <v>44382</v>
      </c>
      <c r="L893" s="528">
        <v>24.37</v>
      </c>
    </row>
    <row r="894" spans="1:12" ht="56.25">
      <c r="A894" s="509">
        <v>44774</v>
      </c>
      <c r="B894" s="510" t="s">
        <v>1438</v>
      </c>
      <c r="C894" s="510" t="s">
        <v>1439</v>
      </c>
      <c r="D894" s="527" t="s">
        <v>61</v>
      </c>
      <c r="E894" s="527" t="s">
        <v>77</v>
      </c>
      <c r="F894" s="528">
        <v>3967.2</v>
      </c>
      <c r="G894" s="510" t="s">
        <v>1440</v>
      </c>
      <c r="H894" s="510" t="s">
        <v>1441</v>
      </c>
      <c r="I894" s="527" t="s">
        <v>1442</v>
      </c>
      <c r="J894" s="529" t="s">
        <v>491</v>
      </c>
      <c r="K894" s="509">
        <v>44774</v>
      </c>
      <c r="L894" s="528">
        <v>24.36</v>
      </c>
    </row>
    <row r="895" spans="1:12" ht="45">
      <c r="A895" s="509">
        <v>44865</v>
      </c>
      <c r="B895" s="510" t="s">
        <v>775</v>
      </c>
      <c r="C895" s="510" t="s">
        <v>776</v>
      </c>
      <c r="D895" s="527" t="s">
        <v>61</v>
      </c>
      <c r="E895" s="527" t="s">
        <v>77</v>
      </c>
      <c r="F895" s="528">
        <v>377.1</v>
      </c>
      <c r="G895" s="510" t="s">
        <v>1443</v>
      </c>
      <c r="H895" s="510" t="s">
        <v>1444</v>
      </c>
      <c r="I895" s="527" t="s">
        <v>1445</v>
      </c>
      <c r="J895" s="529" t="s">
        <v>491</v>
      </c>
      <c r="K895" s="509">
        <v>44865</v>
      </c>
      <c r="L895" s="528">
        <v>24.28</v>
      </c>
    </row>
    <row r="896" spans="1:12" ht="33.75">
      <c r="A896" s="509">
        <v>43864</v>
      </c>
      <c r="B896" s="510" t="s">
        <v>5145</v>
      </c>
      <c r="C896" s="510" t="s">
        <v>60</v>
      </c>
      <c r="D896" s="527" t="s">
        <v>61</v>
      </c>
      <c r="E896" s="527" t="s">
        <v>67</v>
      </c>
      <c r="F896" s="528">
        <v>155.62</v>
      </c>
      <c r="G896" s="510" t="s">
        <v>5146</v>
      </c>
      <c r="H896" s="510" t="s">
        <v>5147</v>
      </c>
      <c r="I896" s="527" t="s">
        <v>5148</v>
      </c>
      <c r="J896" s="529" t="s">
        <v>491</v>
      </c>
      <c r="K896" s="509">
        <v>43864</v>
      </c>
      <c r="L896" s="528">
        <v>24.26</v>
      </c>
    </row>
    <row r="897" spans="1:12" ht="101.25">
      <c r="A897" s="509">
        <v>44505</v>
      </c>
      <c r="B897" s="510" t="s">
        <v>1446</v>
      </c>
      <c r="C897" s="510" t="s">
        <v>1447</v>
      </c>
      <c r="D897" s="527" t="s">
        <v>61</v>
      </c>
      <c r="E897" s="527" t="s">
        <v>77</v>
      </c>
      <c r="F897" s="528">
        <v>2877.37</v>
      </c>
      <c r="G897" s="510" t="s">
        <v>608</v>
      </c>
      <c r="H897" s="510" t="s">
        <v>1448</v>
      </c>
      <c r="I897" s="527" t="s">
        <v>1449</v>
      </c>
      <c r="J897" s="529" t="s">
        <v>491</v>
      </c>
      <c r="K897" s="509">
        <v>44505</v>
      </c>
      <c r="L897" s="528">
        <v>24.25</v>
      </c>
    </row>
    <row r="898" spans="1:12">
      <c r="A898" s="509">
        <v>43963</v>
      </c>
      <c r="B898" s="510" t="s">
        <v>1450</v>
      </c>
      <c r="C898" s="510" t="s">
        <v>1451</v>
      </c>
      <c r="D898" s="527" t="s">
        <v>61</v>
      </c>
      <c r="E898" s="527" t="s">
        <v>67</v>
      </c>
      <c r="F898" s="528">
        <v>21.47</v>
      </c>
      <c r="G898" s="510" t="s">
        <v>1452</v>
      </c>
      <c r="H898" s="510" t="s">
        <v>1453</v>
      </c>
      <c r="I898" s="527" t="s">
        <v>1454</v>
      </c>
      <c r="J898" s="529" t="s">
        <v>491</v>
      </c>
      <c r="K898" s="509">
        <v>43963</v>
      </c>
      <c r="L898" s="528">
        <v>24.22</v>
      </c>
    </row>
    <row r="899" spans="1:12">
      <c r="A899" s="509">
        <v>44249</v>
      </c>
      <c r="B899" s="510" t="s">
        <v>5149</v>
      </c>
      <c r="C899" s="510" t="s">
        <v>60</v>
      </c>
      <c r="D899" s="527" t="s">
        <v>61</v>
      </c>
      <c r="E899" s="527" t="s">
        <v>67</v>
      </c>
      <c r="F899" s="528">
        <v>2611.06</v>
      </c>
      <c r="G899" s="510" t="s">
        <v>5150</v>
      </c>
      <c r="H899" s="510" t="s">
        <v>60</v>
      </c>
      <c r="I899" s="527" t="s">
        <v>5151</v>
      </c>
      <c r="J899" s="529" t="s">
        <v>491</v>
      </c>
      <c r="K899" s="509">
        <v>44249</v>
      </c>
      <c r="L899" s="528">
        <v>24.18</v>
      </c>
    </row>
    <row r="900" spans="1:12">
      <c r="A900" s="509">
        <v>43871</v>
      </c>
      <c r="B900" s="510" t="s">
        <v>5152</v>
      </c>
      <c r="C900" s="510" t="s">
        <v>60</v>
      </c>
      <c r="D900" s="527" t="s">
        <v>61</v>
      </c>
      <c r="E900" s="527" t="s">
        <v>67</v>
      </c>
      <c r="F900" s="528">
        <v>6359.2</v>
      </c>
      <c r="G900" s="510" t="s">
        <v>5153</v>
      </c>
      <c r="H900" s="510" t="s">
        <v>60</v>
      </c>
      <c r="I900" s="527" t="s">
        <v>5154</v>
      </c>
      <c r="J900" s="529" t="s">
        <v>491</v>
      </c>
      <c r="K900" s="509">
        <v>43871</v>
      </c>
      <c r="L900" s="528">
        <v>24.03</v>
      </c>
    </row>
    <row r="901" spans="1:12" ht="22.5">
      <c r="A901" s="509">
        <v>44269</v>
      </c>
      <c r="B901" s="510" t="s">
        <v>5155</v>
      </c>
      <c r="C901" s="510" t="s">
        <v>60</v>
      </c>
      <c r="D901" s="527" t="s">
        <v>61</v>
      </c>
      <c r="E901" s="527" t="s">
        <v>67</v>
      </c>
      <c r="F901" s="528">
        <v>2634.79</v>
      </c>
      <c r="G901" s="510" t="s">
        <v>5156</v>
      </c>
      <c r="H901" s="510" t="s">
        <v>5157</v>
      </c>
      <c r="I901" s="527" t="s">
        <v>5158</v>
      </c>
      <c r="J901" s="529" t="s">
        <v>491</v>
      </c>
      <c r="K901" s="509">
        <v>44269</v>
      </c>
      <c r="L901" s="528">
        <v>24</v>
      </c>
    </row>
    <row r="902" spans="1:12">
      <c r="A902" s="509">
        <v>44424</v>
      </c>
      <c r="B902" s="510" t="s">
        <v>5159</v>
      </c>
      <c r="C902" s="510" t="s">
        <v>60</v>
      </c>
      <c r="D902" s="527" t="s">
        <v>61</v>
      </c>
      <c r="E902" s="527" t="s">
        <v>67</v>
      </c>
      <c r="F902" s="528">
        <v>405.21</v>
      </c>
      <c r="G902" s="510" t="s">
        <v>5160</v>
      </c>
      <c r="H902" s="510" t="s">
        <v>60</v>
      </c>
      <c r="I902" s="527" t="s">
        <v>5161</v>
      </c>
      <c r="J902" s="529" t="s">
        <v>491</v>
      </c>
      <c r="K902" s="509">
        <v>44424</v>
      </c>
      <c r="L902" s="528">
        <v>23.89</v>
      </c>
    </row>
    <row r="903" spans="1:12">
      <c r="A903" s="509">
        <v>44721</v>
      </c>
      <c r="B903" s="510" t="s">
        <v>1455</v>
      </c>
      <c r="C903" s="510" t="s">
        <v>1456</v>
      </c>
      <c r="D903" s="527" t="s">
        <v>61</v>
      </c>
      <c r="E903" s="527" t="s">
        <v>77</v>
      </c>
      <c r="F903" s="528">
        <v>4.08</v>
      </c>
      <c r="G903" s="510" t="s">
        <v>1457</v>
      </c>
      <c r="H903" s="510" t="s">
        <v>60</v>
      </c>
      <c r="I903" s="527" t="s">
        <v>1458</v>
      </c>
      <c r="J903" s="529" t="s">
        <v>491</v>
      </c>
      <c r="K903" s="509">
        <v>44721</v>
      </c>
      <c r="L903" s="528">
        <v>23.8</v>
      </c>
    </row>
    <row r="904" spans="1:12">
      <c r="A904" s="509">
        <v>44131</v>
      </c>
      <c r="B904" s="510" t="s">
        <v>5162</v>
      </c>
      <c r="C904" s="510" t="s">
        <v>60</v>
      </c>
      <c r="D904" s="527" t="s">
        <v>61</v>
      </c>
      <c r="E904" s="527" t="s">
        <v>67</v>
      </c>
      <c r="F904" s="528">
        <v>33692.910000000003</v>
      </c>
      <c r="G904" s="510" t="s">
        <v>5163</v>
      </c>
      <c r="H904" s="510" t="s">
        <v>1198</v>
      </c>
      <c r="I904" s="527" t="s">
        <v>5164</v>
      </c>
      <c r="J904" s="529" t="s">
        <v>491</v>
      </c>
      <c r="K904" s="509">
        <v>44131</v>
      </c>
      <c r="L904" s="528">
        <v>23.71</v>
      </c>
    </row>
    <row r="905" spans="1:12" ht="33.75">
      <c r="A905" s="509">
        <v>44007</v>
      </c>
      <c r="B905" s="510" t="s">
        <v>1459</v>
      </c>
      <c r="C905" s="510" t="s">
        <v>60</v>
      </c>
      <c r="D905" s="527" t="s">
        <v>61</v>
      </c>
      <c r="E905" s="527" t="s">
        <v>67</v>
      </c>
      <c r="F905" s="528">
        <v>14857.7</v>
      </c>
      <c r="G905" s="510" t="s">
        <v>1460</v>
      </c>
      <c r="H905" s="510" t="s">
        <v>1461</v>
      </c>
      <c r="I905" s="527" t="s">
        <v>1462</v>
      </c>
      <c r="J905" s="529" t="s">
        <v>491</v>
      </c>
      <c r="K905" s="509">
        <v>44007</v>
      </c>
      <c r="L905" s="528">
        <v>23.7</v>
      </c>
    </row>
    <row r="906" spans="1:12" ht="45">
      <c r="A906" s="509">
        <v>44818</v>
      </c>
      <c r="B906" s="510" t="s">
        <v>5165</v>
      </c>
      <c r="C906" s="510" t="s">
        <v>60</v>
      </c>
      <c r="D906" s="527" t="s">
        <v>61</v>
      </c>
      <c r="E906" s="527" t="s">
        <v>733</v>
      </c>
      <c r="F906" s="528">
        <v>181.64</v>
      </c>
      <c r="G906" s="510" t="s">
        <v>5166</v>
      </c>
      <c r="H906" s="510" t="s">
        <v>5167</v>
      </c>
      <c r="I906" s="527" t="s">
        <v>5168</v>
      </c>
      <c r="J906" s="529" t="s">
        <v>491</v>
      </c>
      <c r="K906" s="509">
        <v>44818</v>
      </c>
      <c r="L906" s="528">
        <v>23.68</v>
      </c>
    </row>
    <row r="907" spans="1:12">
      <c r="A907" s="509">
        <v>44041</v>
      </c>
      <c r="B907" s="510" t="s">
        <v>5169</v>
      </c>
      <c r="C907" s="510" t="s">
        <v>60</v>
      </c>
      <c r="D907" s="527" t="s">
        <v>61</v>
      </c>
      <c r="E907" s="527" t="s">
        <v>67</v>
      </c>
      <c r="F907" s="528">
        <v>367.65</v>
      </c>
      <c r="G907" s="510" t="s">
        <v>5170</v>
      </c>
      <c r="H907" s="510" t="s">
        <v>5171</v>
      </c>
      <c r="I907" s="527" t="s">
        <v>5172</v>
      </c>
      <c r="J907" s="529" t="s">
        <v>491</v>
      </c>
      <c r="K907" s="509">
        <v>44041</v>
      </c>
      <c r="L907" s="528">
        <v>23.67</v>
      </c>
    </row>
    <row r="908" spans="1:12" ht="22.5">
      <c r="A908" s="509">
        <v>43899</v>
      </c>
      <c r="B908" s="510" t="s">
        <v>5173</v>
      </c>
      <c r="C908" s="510" t="s">
        <v>60</v>
      </c>
      <c r="D908" s="527" t="s">
        <v>61</v>
      </c>
      <c r="E908" s="527" t="s">
        <v>67</v>
      </c>
      <c r="F908" s="528">
        <v>8.1300000000000008</v>
      </c>
      <c r="G908" s="510" t="s">
        <v>5174</v>
      </c>
      <c r="H908" s="510" t="s">
        <v>5175</v>
      </c>
      <c r="I908" s="527" t="s">
        <v>5176</v>
      </c>
      <c r="J908" s="529" t="s">
        <v>491</v>
      </c>
      <c r="K908" s="509">
        <v>43899</v>
      </c>
      <c r="L908" s="528">
        <v>23.66</v>
      </c>
    </row>
    <row r="909" spans="1:12" ht="22.5">
      <c r="A909" s="509">
        <v>44160</v>
      </c>
      <c r="B909" s="510" t="s">
        <v>5177</v>
      </c>
      <c r="C909" s="510" t="s">
        <v>60</v>
      </c>
      <c r="D909" s="527" t="s">
        <v>61</v>
      </c>
      <c r="E909" s="527" t="s">
        <v>67</v>
      </c>
      <c r="F909" s="528">
        <v>868.01</v>
      </c>
      <c r="G909" s="510" t="s">
        <v>5178</v>
      </c>
      <c r="H909" s="510" t="s">
        <v>5179</v>
      </c>
      <c r="I909" s="527" t="s">
        <v>5180</v>
      </c>
      <c r="J909" s="529" t="s">
        <v>491</v>
      </c>
      <c r="K909" s="509">
        <v>44160</v>
      </c>
      <c r="L909" s="528">
        <v>23.64</v>
      </c>
    </row>
    <row r="910" spans="1:12" ht="22.5">
      <c r="A910" s="509">
        <v>44508</v>
      </c>
      <c r="B910" s="510" t="s">
        <v>5181</v>
      </c>
      <c r="C910" s="510" t="s">
        <v>60</v>
      </c>
      <c r="D910" s="527" t="s">
        <v>61</v>
      </c>
      <c r="E910" s="527" t="s">
        <v>67</v>
      </c>
      <c r="F910" s="528">
        <v>2892.32</v>
      </c>
      <c r="G910" s="510" t="s">
        <v>5182</v>
      </c>
      <c r="H910" s="510" t="s">
        <v>5183</v>
      </c>
      <c r="I910" s="527" t="s">
        <v>5184</v>
      </c>
      <c r="J910" s="529" t="s">
        <v>491</v>
      </c>
      <c r="K910" s="509">
        <v>44508</v>
      </c>
      <c r="L910" s="528">
        <v>23.63</v>
      </c>
    </row>
    <row r="911" spans="1:12">
      <c r="A911" s="509">
        <v>44662</v>
      </c>
      <c r="B911" s="510" t="s">
        <v>5185</v>
      </c>
      <c r="C911" s="510" t="s">
        <v>60</v>
      </c>
      <c r="D911" s="527" t="s">
        <v>61</v>
      </c>
      <c r="E911" s="527" t="s">
        <v>67</v>
      </c>
      <c r="F911" s="528">
        <v>6219.6</v>
      </c>
      <c r="G911" s="510" t="s">
        <v>5186</v>
      </c>
      <c r="H911" s="510" t="s">
        <v>1111</v>
      </c>
      <c r="I911" s="527" t="s">
        <v>5187</v>
      </c>
      <c r="J911" s="529" t="s">
        <v>491</v>
      </c>
      <c r="K911" s="509">
        <v>44662</v>
      </c>
      <c r="L911" s="528">
        <v>23.61</v>
      </c>
    </row>
    <row r="912" spans="1:12" ht="45">
      <c r="A912" s="509">
        <v>44237</v>
      </c>
      <c r="B912" s="510" t="s">
        <v>5188</v>
      </c>
      <c r="C912" s="510" t="s">
        <v>60</v>
      </c>
      <c r="D912" s="527" t="s">
        <v>61</v>
      </c>
      <c r="E912" s="527" t="s">
        <v>67</v>
      </c>
      <c r="F912" s="528">
        <v>1556.17</v>
      </c>
      <c r="G912" s="510" t="s">
        <v>5189</v>
      </c>
      <c r="H912" s="510" t="s">
        <v>60</v>
      </c>
      <c r="I912" s="527" t="s">
        <v>5190</v>
      </c>
      <c r="J912" s="529" t="s">
        <v>491</v>
      </c>
      <c r="K912" s="509">
        <v>44237</v>
      </c>
      <c r="L912" s="528">
        <v>23.58</v>
      </c>
    </row>
    <row r="913" spans="1:12">
      <c r="A913" s="509">
        <v>44245</v>
      </c>
      <c r="B913" s="510" t="s">
        <v>5191</v>
      </c>
      <c r="C913" s="510" t="s">
        <v>60</v>
      </c>
      <c r="D913" s="527" t="s">
        <v>61</v>
      </c>
      <c r="E913" s="527" t="s">
        <v>67</v>
      </c>
      <c r="F913" s="528">
        <v>31.49</v>
      </c>
      <c r="G913" s="510" t="s">
        <v>5192</v>
      </c>
      <c r="H913" s="510" t="s">
        <v>60</v>
      </c>
      <c r="I913" s="527" t="s">
        <v>5193</v>
      </c>
      <c r="J913" s="529" t="s">
        <v>491</v>
      </c>
      <c r="K913" s="509">
        <v>44245</v>
      </c>
      <c r="L913" s="528">
        <v>23.49</v>
      </c>
    </row>
    <row r="914" spans="1:12">
      <c r="A914" s="509">
        <v>44046</v>
      </c>
      <c r="B914" s="510" t="s">
        <v>5194</v>
      </c>
      <c r="C914" s="510" t="s">
        <v>60</v>
      </c>
      <c r="D914" s="527" t="s">
        <v>61</v>
      </c>
      <c r="E914" s="527" t="s">
        <v>67</v>
      </c>
      <c r="F914" s="528">
        <v>405.06</v>
      </c>
      <c r="G914" s="510" t="s">
        <v>5195</v>
      </c>
      <c r="H914" s="510" t="s">
        <v>60</v>
      </c>
      <c r="I914" s="527" t="s">
        <v>5196</v>
      </c>
      <c r="J914" s="529" t="s">
        <v>491</v>
      </c>
      <c r="K914" s="509">
        <v>44046</v>
      </c>
      <c r="L914" s="528">
        <v>23.48</v>
      </c>
    </row>
    <row r="915" spans="1:12">
      <c r="A915" s="509">
        <v>44909</v>
      </c>
      <c r="B915" s="510" t="s">
        <v>1463</v>
      </c>
      <c r="C915" s="510" t="s">
        <v>1464</v>
      </c>
      <c r="D915" s="527" t="s">
        <v>61</v>
      </c>
      <c r="E915" s="527" t="s">
        <v>77</v>
      </c>
      <c r="F915" s="528">
        <v>158.52000000000001</v>
      </c>
      <c r="G915" s="510" t="s">
        <v>1465</v>
      </c>
      <c r="H915" s="510" t="s">
        <v>1466</v>
      </c>
      <c r="I915" s="527" t="s">
        <v>1467</v>
      </c>
      <c r="J915" s="529" t="s">
        <v>491</v>
      </c>
      <c r="K915" s="509">
        <v>44909</v>
      </c>
      <c r="L915" s="528">
        <v>23.46</v>
      </c>
    </row>
    <row r="916" spans="1:12" ht="22.5">
      <c r="A916" s="509">
        <v>44735</v>
      </c>
      <c r="B916" s="510" t="s">
        <v>5197</v>
      </c>
      <c r="C916" s="510" t="s">
        <v>60</v>
      </c>
      <c r="D916" s="527" t="s">
        <v>61</v>
      </c>
      <c r="E916" s="527" t="s">
        <v>67</v>
      </c>
      <c r="F916" s="528">
        <v>893.05</v>
      </c>
      <c r="G916" s="510" t="s">
        <v>5198</v>
      </c>
      <c r="H916" s="510" t="s">
        <v>5199</v>
      </c>
      <c r="I916" s="527" t="s">
        <v>5200</v>
      </c>
      <c r="J916" s="529" t="s">
        <v>491</v>
      </c>
      <c r="K916" s="509">
        <v>44735</v>
      </c>
      <c r="L916" s="528">
        <v>23.46</v>
      </c>
    </row>
    <row r="917" spans="1:12" ht="56.25">
      <c r="A917" s="509">
        <v>44098</v>
      </c>
      <c r="B917" s="510" t="s">
        <v>5201</v>
      </c>
      <c r="C917" s="510" t="s">
        <v>60</v>
      </c>
      <c r="D917" s="527" t="s">
        <v>61</v>
      </c>
      <c r="E917" s="527" t="s">
        <v>67</v>
      </c>
      <c r="F917" s="528">
        <v>3420.3</v>
      </c>
      <c r="G917" s="510" t="s">
        <v>5202</v>
      </c>
      <c r="H917" s="510" t="s">
        <v>5203</v>
      </c>
      <c r="I917" s="527" t="s">
        <v>5204</v>
      </c>
      <c r="J917" s="529" t="s">
        <v>491</v>
      </c>
      <c r="K917" s="509">
        <v>44098</v>
      </c>
      <c r="L917" s="528">
        <v>23.42</v>
      </c>
    </row>
    <row r="918" spans="1:12">
      <c r="A918" s="509">
        <v>44203</v>
      </c>
      <c r="B918" s="510" t="s">
        <v>5205</v>
      </c>
      <c r="C918" s="510" t="s">
        <v>60</v>
      </c>
      <c r="D918" s="527" t="s">
        <v>61</v>
      </c>
      <c r="E918" s="527" t="s">
        <v>67</v>
      </c>
      <c r="F918" s="528">
        <v>27725.74</v>
      </c>
      <c r="G918" s="510" t="s">
        <v>5206</v>
      </c>
      <c r="H918" s="510" t="s">
        <v>5207</v>
      </c>
      <c r="I918" s="527" t="s">
        <v>5208</v>
      </c>
      <c r="J918" s="529" t="s">
        <v>491</v>
      </c>
      <c r="K918" s="509">
        <v>44203</v>
      </c>
      <c r="L918" s="528">
        <v>23.42</v>
      </c>
    </row>
    <row r="919" spans="1:12">
      <c r="A919" s="509">
        <v>43902</v>
      </c>
      <c r="B919" s="510" t="s">
        <v>265</v>
      </c>
      <c r="C919" s="510" t="s">
        <v>60</v>
      </c>
      <c r="D919" s="527" t="s">
        <v>61</v>
      </c>
      <c r="E919" s="527" t="s">
        <v>67</v>
      </c>
      <c r="F919" s="528">
        <v>212.06</v>
      </c>
      <c r="G919" s="510" t="s">
        <v>266</v>
      </c>
      <c r="H919" s="510" t="s">
        <v>267</v>
      </c>
      <c r="I919" s="527" t="s">
        <v>268</v>
      </c>
      <c r="J919" s="529" t="s">
        <v>491</v>
      </c>
      <c r="K919" s="509">
        <v>43902</v>
      </c>
      <c r="L919" s="528">
        <v>23.42</v>
      </c>
    </row>
    <row r="920" spans="1:12">
      <c r="A920" s="509">
        <v>44431</v>
      </c>
      <c r="B920" s="510" t="s">
        <v>5209</v>
      </c>
      <c r="C920" s="510" t="s">
        <v>60</v>
      </c>
      <c r="D920" s="527" t="s">
        <v>61</v>
      </c>
      <c r="E920" s="527" t="s">
        <v>67</v>
      </c>
      <c r="F920" s="528">
        <v>2260.73</v>
      </c>
      <c r="G920" s="510" t="s">
        <v>5210</v>
      </c>
      <c r="H920" s="510" t="s">
        <v>60</v>
      </c>
      <c r="I920" s="527" t="s">
        <v>5211</v>
      </c>
      <c r="J920" s="529" t="s">
        <v>491</v>
      </c>
      <c r="K920" s="509">
        <v>44431</v>
      </c>
      <c r="L920" s="528">
        <v>23.28</v>
      </c>
    </row>
    <row r="921" spans="1:12">
      <c r="A921" s="509">
        <v>44141</v>
      </c>
      <c r="B921" s="510" t="s">
        <v>5212</v>
      </c>
      <c r="C921" s="510" t="s">
        <v>60</v>
      </c>
      <c r="D921" s="527" t="s">
        <v>61</v>
      </c>
      <c r="E921" s="527" t="s">
        <v>67</v>
      </c>
      <c r="F921" s="528">
        <v>466.49</v>
      </c>
      <c r="G921" s="510" t="s">
        <v>5213</v>
      </c>
      <c r="H921" s="510" t="s">
        <v>60</v>
      </c>
      <c r="I921" s="527" t="s">
        <v>5214</v>
      </c>
      <c r="J921" s="529" t="s">
        <v>491</v>
      </c>
      <c r="K921" s="509">
        <v>44141</v>
      </c>
      <c r="L921" s="528">
        <v>23.22</v>
      </c>
    </row>
    <row r="922" spans="1:12">
      <c r="A922" s="509">
        <v>44414</v>
      </c>
      <c r="B922" s="510" t="s">
        <v>4557</v>
      </c>
      <c r="C922" s="510" t="s">
        <v>60</v>
      </c>
      <c r="D922" s="527" t="s">
        <v>61</v>
      </c>
      <c r="E922" s="527" t="s">
        <v>77</v>
      </c>
      <c r="F922" s="528">
        <v>17.46</v>
      </c>
      <c r="G922" s="510" t="s">
        <v>60</v>
      </c>
      <c r="H922" s="510" t="s">
        <v>60</v>
      </c>
      <c r="I922" s="527" t="s">
        <v>5215</v>
      </c>
      <c r="J922" s="529" t="s">
        <v>491</v>
      </c>
      <c r="K922" s="509">
        <v>44414</v>
      </c>
      <c r="L922" s="528">
        <v>23.18</v>
      </c>
    </row>
    <row r="923" spans="1:12" ht="22.5">
      <c r="A923" s="509">
        <v>44148</v>
      </c>
      <c r="B923" s="510" t="s">
        <v>5216</v>
      </c>
      <c r="C923" s="510" t="s">
        <v>60</v>
      </c>
      <c r="D923" s="527" t="s">
        <v>61</v>
      </c>
      <c r="E923" s="527" t="s">
        <v>67</v>
      </c>
      <c r="F923" s="528">
        <v>875.85</v>
      </c>
      <c r="G923" s="510" t="s">
        <v>5217</v>
      </c>
      <c r="H923" s="510" t="s">
        <v>5218</v>
      </c>
      <c r="I923" s="527" t="s">
        <v>5219</v>
      </c>
      <c r="J923" s="529" t="s">
        <v>491</v>
      </c>
      <c r="K923" s="509">
        <v>44148</v>
      </c>
      <c r="L923" s="528">
        <v>23.08</v>
      </c>
    </row>
    <row r="924" spans="1:12">
      <c r="A924" s="509">
        <v>44167</v>
      </c>
      <c r="B924" s="510" t="s">
        <v>1468</v>
      </c>
      <c r="C924" s="510" t="s">
        <v>1469</v>
      </c>
      <c r="D924" s="527" t="s">
        <v>61</v>
      </c>
      <c r="E924" s="527" t="s">
        <v>77</v>
      </c>
      <c r="F924" s="528">
        <v>274.94</v>
      </c>
      <c r="G924" s="510" t="s">
        <v>1470</v>
      </c>
      <c r="H924" s="510" t="s">
        <v>60</v>
      </c>
      <c r="I924" s="527" t="s">
        <v>1471</v>
      </c>
      <c r="J924" s="529" t="s">
        <v>491</v>
      </c>
      <c r="K924" s="509">
        <v>44167</v>
      </c>
      <c r="L924" s="528">
        <v>23.06</v>
      </c>
    </row>
    <row r="925" spans="1:12" ht="22.5">
      <c r="A925" s="509">
        <v>44269</v>
      </c>
      <c r="B925" s="510" t="s">
        <v>1225</v>
      </c>
      <c r="C925" s="510" t="s">
        <v>1472</v>
      </c>
      <c r="D925" s="527" t="s">
        <v>61</v>
      </c>
      <c r="E925" s="527" t="s">
        <v>67</v>
      </c>
      <c r="F925" s="528">
        <v>433.45</v>
      </c>
      <c r="G925" s="510" t="s">
        <v>1473</v>
      </c>
      <c r="H925" s="510" t="s">
        <v>60</v>
      </c>
      <c r="I925" s="527" t="s">
        <v>1474</v>
      </c>
      <c r="J925" s="529" t="s">
        <v>491</v>
      </c>
      <c r="K925" s="509">
        <v>44269</v>
      </c>
      <c r="L925" s="528">
        <v>23</v>
      </c>
    </row>
    <row r="926" spans="1:12">
      <c r="A926" s="509">
        <v>44607</v>
      </c>
      <c r="B926" s="510" t="s">
        <v>1475</v>
      </c>
      <c r="C926" s="510" t="s">
        <v>1476</v>
      </c>
      <c r="D926" s="527" t="s">
        <v>61</v>
      </c>
      <c r="E926" s="527" t="s">
        <v>77</v>
      </c>
      <c r="F926" s="528">
        <v>1886.13</v>
      </c>
      <c r="G926" s="510" t="s">
        <v>1477</v>
      </c>
      <c r="H926" s="510" t="s">
        <v>1478</v>
      </c>
      <c r="I926" s="527" t="s">
        <v>1479</v>
      </c>
      <c r="J926" s="529" t="s">
        <v>491</v>
      </c>
      <c r="K926" s="509">
        <v>44607</v>
      </c>
      <c r="L926" s="528">
        <v>22.91</v>
      </c>
    </row>
    <row r="927" spans="1:12" ht="33.75">
      <c r="A927" s="509">
        <v>44298</v>
      </c>
      <c r="B927" s="510" t="s">
        <v>5220</v>
      </c>
      <c r="C927" s="510" t="s">
        <v>60</v>
      </c>
      <c r="D927" s="527" t="s">
        <v>61</v>
      </c>
      <c r="E927" s="527" t="s">
        <v>67</v>
      </c>
      <c r="F927" s="528">
        <v>19796.03</v>
      </c>
      <c r="G927" s="510" t="s">
        <v>1089</v>
      </c>
      <c r="H927" s="510" t="s">
        <v>5221</v>
      </c>
      <c r="I927" s="527" t="s">
        <v>5222</v>
      </c>
      <c r="J927" s="529" t="s">
        <v>491</v>
      </c>
      <c r="K927" s="509">
        <v>44298</v>
      </c>
      <c r="L927" s="528">
        <v>22.86</v>
      </c>
    </row>
    <row r="928" spans="1:12">
      <c r="A928" s="509">
        <v>44256</v>
      </c>
      <c r="B928" s="510" t="s">
        <v>5223</v>
      </c>
      <c r="C928" s="510" t="s">
        <v>60</v>
      </c>
      <c r="D928" s="527" t="s">
        <v>61</v>
      </c>
      <c r="E928" s="527" t="s">
        <v>67</v>
      </c>
      <c r="F928" s="528">
        <v>709.97</v>
      </c>
      <c r="G928" s="510" t="s">
        <v>5224</v>
      </c>
      <c r="H928" s="510" t="s">
        <v>60</v>
      </c>
      <c r="I928" s="527" t="s">
        <v>5225</v>
      </c>
      <c r="J928" s="529" t="s">
        <v>491</v>
      </c>
      <c r="K928" s="509">
        <v>44256</v>
      </c>
      <c r="L928" s="528">
        <v>22.81</v>
      </c>
    </row>
    <row r="929" spans="1:12">
      <c r="A929" s="509">
        <v>43879</v>
      </c>
      <c r="B929" s="510" t="s">
        <v>5226</v>
      </c>
      <c r="C929" s="510" t="s">
        <v>60</v>
      </c>
      <c r="D929" s="527" t="s">
        <v>61</v>
      </c>
      <c r="E929" s="527" t="s">
        <v>67</v>
      </c>
      <c r="F929" s="528">
        <v>4649.6400000000003</v>
      </c>
      <c r="G929" s="510" t="s">
        <v>5227</v>
      </c>
      <c r="H929" s="510" t="s">
        <v>5228</v>
      </c>
      <c r="I929" s="527" t="s">
        <v>5229</v>
      </c>
      <c r="J929" s="529" t="s">
        <v>491</v>
      </c>
      <c r="K929" s="509">
        <v>43879</v>
      </c>
      <c r="L929" s="528">
        <v>22.79</v>
      </c>
    </row>
    <row r="930" spans="1:12">
      <c r="A930" s="509">
        <v>44315</v>
      </c>
      <c r="B930" s="510" t="s">
        <v>5230</v>
      </c>
      <c r="C930" s="510" t="s">
        <v>60</v>
      </c>
      <c r="D930" s="527" t="s">
        <v>61</v>
      </c>
      <c r="E930" s="527" t="s">
        <v>67</v>
      </c>
      <c r="F930" s="528">
        <v>35.04</v>
      </c>
      <c r="G930" s="510" t="s">
        <v>60</v>
      </c>
      <c r="H930" s="510" t="s">
        <v>5231</v>
      </c>
      <c r="I930" s="527" t="s">
        <v>5232</v>
      </c>
      <c r="J930" s="529" t="s">
        <v>491</v>
      </c>
      <c r="K930" s="509">
        <v>44315</v>
      </c>
      <c r="L930" s="528">
        <v>22.73</v>
      </c>
    </row>
    <row r="931" spans="1:12">
      <c r="A931" s="509">
        <v>44299</v>
      </c>
      <c r="B931" s="510" t="s">
        <v>1480</v>
      </c>
      <c r="C931" s="510" t="s">
        <v>1481</v>
      </c>
      <c r="D931" s="527" t="s">
        <v>61</v>
      </c>
      <c r="E931" s="527" t="s">
        <v>67</v>
      </c>
      <c r="F931" s="528">
        <v>684.86</v>
      </c>
      <c r="G931" s="510" t="s">
        <v>1482</v>
      </c>
      <c r="H931" s="510" t="s">
        <v>1483</v>
      </c>
      <c r="I931" s="527" t="s">
        <v>1484</v>
      </c>
      <c r="J931" s="529" t="s">
        <v>491</v>
      </c>
      <c r="K931" s="509">
        <v>44299</v>
      </c>
      <c r="L931" s="528">
        <v>22.55</v>
      </c>
    </row>
    <row r="932" spans="1:12" ht="90">
      <c r="A932" s="509">
        <v>44771</v>
      </c>
      <c r="B932" s="510" t="s">
        <v>5233</v>
      </c>
      <c r="C932" s="510" t="s">
        <v>60</v>
      </c>
      <c r="D932" s="527" t="s">
        <v>61</v>
      </c>
      <c r="E932" s="527" t="s">
        <v>67</v>
      </c>
      <c r="F932" s="528">
        <v>101.58</v>
      </c>
      <c r="G932" s="510" t="s">
        <v>5234</v>
      </c>
      <c r="H932" s="510" t="s">
        <v>5235</v>
      </c>
      <c r="I932" s="527" t="s">
        <v>5236</v>
      </c>
      <c r="J932" s="529" t="s">
        <v>491</v>
      </c>
      <c r="K932" s="509">
        <v>44771</v>
      </c>
      <c r="L932" s="528">
        <v>22.4</v>
      </c>
    </row>
    <row r="933" spans="1:12" ht="22.5">
      <c r="A933" s="509">
        <v>44025</v>
      </c>
      <c r="B933" s="510" t="s">
        <v>359</v>
      </c>
      <c r="C933" s="510" t="s">
        <v>60</v>
      </c>
      <c r="D933" s="527" t="s">
        <v>61</v>
      </c>
      <c r="E933" s="527" t="s">
        <v>67</v>
      </c>
      <c r="F933" s="528">
        <v>21229.82</v>
      </c>
      <c r="G933" s="510" t="s">
        <v>360</v>
      </c>
      <c r="H933" s="510" t="s">
        <v>361</v>
      </c>
      <c r="I933" s="527" t="s">
        <v>362</v>
      </c>
      <c r="J933" s="529" t="s">
        <v>491</v>
      </c>
      <c r="K933" s="509">
        <v>44025</v>
      </c>
      <c r="L933" s="528">
        <v>22.38</v>
      </c>
    </row>
    <row r="934" spans="1:12" ht="22.5">
      <c r="A934" s="509">
        <v>44641</v>
      </c>
      <c r="B934" s="510" t="s">
        <v>1485</v>
      </c>
      <c r="C934" s="510" t="s">
        <v>1486</v>
      </c>
      <c r="D934" s="527" t="s">
        <v>61</v>
      </c>
      <c r="E934" s="527" t="s">
        <v>67</v>
      </c>
      <c r="F934" s="528">
        <v>102.13</v>
      </c>
      <c r="G934" s="510" t="s">
        <v>1487</v>
      </c>
      <c r="H934" s="510" t="s">
        <v>60</v>
      </c>
      <c r="I934" s="527" t="s">
        <v>1488</v>
      </c>
      <c r="J934" s="529" t="s">
        <v>491</v>
      </c>
      <c r="K934" s="509">
        <v>44641</v>
      </c>
      <c r="L934" s="528">
        <v>22.34</v>
      </c>
    </row>
    <row r="935" spans="1:12">
      <c r="A935" s="509">
        <v>44712</v>
      </c>
      <c r="B935" s="510" t="s">
        <v>1489</v>
      </c>
      <c r="C935" s="510" t="s">
        <v>1490</v>
      </c>
      <c r="D935" s="527" t="s">
        <v>61</v>
      </c>
      <c r="E935" s="527" t="s">
        <v>77</v>
      </c>
      <c r="F935" s="528">
        <v>14.74</v>
      </c>
      <c r="G935" s="510" t="s">
        <v>60</v>
      </c>
      <c r="H935" s="510" t="s">
        <v>1491</v>
      </c>
      <c r="I935" s="527" t="s">
        <v>1492</v>
      </c>
      <c r="J935" s="529" t="s">
        <v>491</v>
      </c>
      <c r="K935" s="509">
        <v>44712</v>
      </c>
      <c r="L935" s="528">
        <v>22.22</v>
      </c>
    </row>
    <row r="936" spans="1:12">
      <c r="A936" s="509">
        <v>44308</v>
      </c>
      <c r="B936" s="510" t="s">
        <v>5237</v>
      </c>
      <c r="C936" s="510" t="s">
        <v>60</v>
      </c>
      <c r="D936" s="527" t="s">
        <v>61</v>
      </c>
      <c r="E936" s="527" t="s">
        <v>67</v>
      </c>
      <c r="F936" s="528">
        <v>1163.74</v>
      </c>
      <c r="G936" s="510" t="s">
        <v>5238</v>
      </c>
      <c r="H936" s="510" t="s">
        <v>60</v>
      </c>
      <c r="I936" s="527" t="s">
        <v>5239</v>
      </c>
      <c r="J936" s="529" t="s">
        <v>491</v>
      </c>
      <c r="K936" s="509">
        <v>44308</v>
      </c>
      <c r="L936" s="528">
        <v>22.11</v>
      </c>
    </row>
    <row r="937" spans="1:12">
      <c r="A937" s="509">
        <v>44692</v>
      </c>
      <c r="B937" s="510" t="s">
        <v>5240</v>
      </c>
      <c r="C937" s="510" t="s">
        <v>60</v>
      </c>
      <c r="D937" s="527" t="s">
        <v>61</v>
      </c>
      <c r="E937" s="527" t="s">
        <v>67</v>
      </c>
      <c r="F937" s="528">
        <v>17168.53</v>
      </c>
      <c r="G937" s="510" t="s">
        <v>5241</v>
      </c>
      <c r="H937" s="510" t="s">
        <v>60</v>
      </c>
      <c r="I937" s="527" t="s">
        <v>5242</v>
      </c>
      <c r="J937" s="529" t="s">
        <v>491</v>
      </c>
      <c r="K937" s="509">
        <v>44692</v>
      </c>
      <c r="L937" s="528">
        <v>22.11</v>
      </c>
    </row>
    <row r="938" spans="1:12">
      <c r="A938" s="509">
        <v>44258</v>
      </c>
      <c r="B938" s="510" t="s">
        <v>5243</v>
      </c>
      <c r="C938" s="510" t="s">
        <v>60</v>
      </c>
      <c r="D938" s="527" t="s">
        <v>61</v>
      </c>
      <c r="E938" s="527" t="s">
        <v>67</v>
      </c>
      <c r="F938" s="528">
        <v>6284.2</v>
      </c>
      <c r="G938" s="510" t="s">
        <v>1482</v>
      </c>
      <c r="H938" s="510" t="s">
        <v>60</v>
      </c>
      <c r="I938" s="527" t="s">
        <v>5244</v>
      </c>
      <c r="J938" s="529" t="s">
        <v>491</v>
      </c>
      <c r="K938" s="509">
        <v>44258</v>
      </c>
      <c r="L938" s="528">
        <v>22.09</v>
      </c>
    </row>
    <row r="939" spans="1:12">
      <c r="A939" s="509">
        <v>44712</v>
      </c>
      <c r="B939" s="510" t="s">
        <v>1493</v>
      </c>
      <c r="C939" s="510" t="s">
        <v>1494</v>
      </c>
      <c r="D939" s="527" t="s">
        <v>61</v>
      </c>
      <c r="E939" s="527" t="s">
        <v>67</v>
      </c>
      <c r="F939" s="528">
        <v>209.34</v>
      </c>
      <c r="G939" s="510" t="s">
        <v>60</v>
      </c>
      <c r="H939" s="510" t="s">
        <v>1495</v>
      </c>
      <c r="I939" s="527" t="s">
        <v>1496</v>
      </c>
      <c r="J939" s="529" t="s">
        <v>491</v>
      </c>
      <c r="K939" s="509">
        <v>44712</v>
      </c>
      <c r="L939" s="528">
        <v>22.04</v>
      </c>
    </row>
    <row r="940" spans="1:12" ht="33.75">
      <c r="A940" s="509">
        <v>44778</v>
      </c>
      <c r="B940" s="510" t="s">
        <v>1497</v>
      </c>
      <c r="C940" s="510" t="s">
        <v>1498</v>
      </c>
      <c r="D940" s="527" t="s">
        <v>61</v>
      </c>
      <c r="E940" s="527" t="s">
        <v>77</v>
      </c>
      <c r="F940" s="528">
        <v>1829.22</v>
      </c>
      <c r="G940" s="510" t="s">
        <v>782</v>
      </c>
      <c r="H940" s="510" t="s">
        <v>1499</v>
      </c>
      <c r="I940" s="527" t="s">
        <v>1500</v>
      </c>
      <c r="J940" s="529" t="s">
        <v>491</v>
      </c>
      <c r="K940" s="509">
        <v>44778</v>
      </c>
      <c r="L940" s="528">
        <v>22.02</v>
      </c>
    </row>
    <row r="941" spans="1:12">
      <c r="A941" s="509">
        <v>44679</v>
      </c>
      <c r="B941" s="510" t="s">
        <v>5245</v>
      </c>
      <c r="C941" s="510" t="s">
        <v>60</v>
      </c>
      <c r="D941" s="527" t="s">
        <v>61</v>
      </c>
      <c r="E941" s="527" t="s">
        <v>67</v>
      </c>
      <c r="F941" s="528">
        <v>791.22</v>
      </c>
      <c r="G941" s="510" t="s">
        <v>5246</v>
      </c>
      <c r="H941" s="510" t="s">
        <v>5247</v>
      </c>
      <c r="I941" s="527" t="s">
        <v>5248</v>
      </c>
      <c r="J941" s="529" t="s">
        <v>491</v>
      </c>
      <c r="K941" s="509">
        <v>44679</v>
      </c>
      <c r="L941" s="528">
        <v>21.95</v>
      </c>
    </row>
    <row r="942" spans="1:12">
      <c r="A942" s="509">
        <v>44200</v>
      </c>
      <c r="B942" s="510" t="s">
        <v>5249</v>
      </c>
      <c r="C942" s="510" t="s">
        <v>60</v>
      </c>
      <c r="D942" s="527" t="s">
        <v>61</v>
      </c>
      <c r="E942" s="527" t="s">
        <v>67</v>
      </c>
      <c r="F942" s="528">
        <v>273.01</v>
      </c>
      <c r="G942" s="510" t="s">
        <v>5250</v>
      </c>
      <c r="H942" s="510" t="s">
        <v>715</v>
      </c>
      <c r="I942" s="527" t="s">
        <v>5251</v>
      </c>
      <c r="J942" s="529" t="s">
        <v>491</v>
      </c>
      <c r="K942" s="509">
        <v>44200</v>
      </c>
      <c r="L942" s="528">
        <v>21.85</v>
      </c>
    </row>
    <row r="943" spans="1:12">
      <c r="A943" s="509">
        <v>44424</v>
      </c>
      <c r="B943" s="510" t="s">
        <v>1238</v>
      </c>
      <c r="C943" s="510" t="s">
        <v>1239</v>
      </c>
      <c r="D943" s="527" t="s">
        <v>61</v>
      </c>
      <c r="E943" s="527" t="s">
        <v>77</v>
      </c>
      <c r="F943" s="528">
        <v>431.28</v>
      </c>
      <c r="G943" s="510" t="s">
        <v>1501</v>
      </c>
      <c r="H943" s="510" t="s">
        <v>1502</v>
      </c>
      <c r="I943" s="527" t="s">
        <v>1503</v>
      </c>
      <c r="J943" s="529" t="s">
        <v>491</v>
      </c>
      <c r="K943" s="509">
        <v>44424</v>
      </c>
      <c r="L943" s="528">
        <v>21.82</v>
      </c>
    </row>
    <row r="944" spans="1:12">
      <c r="A944" s="509">
        <v>44438</v>
      </c>
      <c r="B944" s="510" t="s">
        <v>1504</v>
      </c>
      <c r="C944" s="510" t="s">
        <v>1505</v>
      </c>
      <c r="D944" s="527" t="s">
        <v>61</v>
      </c>
      <c r="E944" s="527" t="s">
        <v>67</v>
      </c>
      <c r="F944" s="528">
        <v>634.08000000000004</v>
      </c>
      <c r="G944" s="510" t="s">
        <v>1506</v>
      </c>
      <c r="H944" s="510" t="s">
        <v>1507</v>
      </c>
      <c r="I944" s="527" t="s">
        <v>1508</v>
      </c>
      <c r="J944" s="529" t="s">
        <v>491</v>
      </c>
      <c r="K944" s="509">
        <v>44438</v>
      </c>
      <c r="L944" s="528">
        <v>21.72</v>
      </c>
    </row>
    <row r="945" spans="1:12">
      <c r="A945" s="509">
        <v>44264</v>
      </c>
      <c r="B945" s="510" t="s">
        <v>5252</v>
      </c>
      <c r="C945" s="510" t="s">
        <v>60</v>
      </c>
      <c r="D945" s="527" t="s">
        <v>61</v>
      </c>
      <c r="E945" s="527" t="s">
        <v>67</v>
      </c>
      <c r="F945" s="528">
        <v>2313.92</v>
      </c>
      <c r="G945" s="510" t="s">
        <v>5253</v>
      </c>
      <c r="H945" s="510" t="s">
        <v>60</v>
      </c>
      <c r="I945" s="527" t="s">
        <v>5254</v>
      </c>
      <c r="J945" s="529" t="s">
        <v>491</v>
      </c>
      <c r="K945" s="509">
        <v>44264</v>
      </c>
      <c r="L945" s="528">
        <v>21.71</v>
      </c>
    </row>
    <row r="946" spans="1:12" ht="22.5">
      <c r="A946" s="509">
        <v>44896</v>
      </c>
      <c r="B946" s="510" t="s">
        <v>1509</v>
      </c>
      <c r="C946" s="510" t="s">
        <v>1510</v>
      </c>
      <c r="D946" s="527" t="s">
        <v>61</v>
      </c>
      <c r="E946" s="527" t="s">
        <v>77</v>
      </c>
      <c r="F946" s="528">
        <v>687.05</v>
      </c>
      <c r="G946" s="510" t="s">
        <v>1511</v>
      </c>
      <c r="H946" s="510" t="s">
        <v>60</v>
      </c>
      <c r="I946" s="527" t="s">
        <v>1512</v>
      </c>
      <c r="J946" s="529" t="s">
        <v>491</v>
      </c>
      <c r="K946" s="509">
        <v>44896</v>
      </c>
      <c r="L946" s="528">
        <v>21.68</v>
      </c>
    </row>
    <row r="947" spans="1:12" ht="22.5">
      <c r="A947" s="509">
        <v>44386</v>
      </c>
      <c r="B947" s="510" t="s">
        <v>4959</v>
      </c>
      <c r="C947" s="510" t="s">
        <v>60</v>
      </c>
      <c r="D947" s="527" t="s">
        <v>61</v>
      </c>
      <c r="E947" s="527" t="s">
        <v>67</v>
      </c>
      <c r="F947" s="528">
        <v>1406.96</v>
      </c>
      <c r="G947" s="510" t="s">
        <v>5255</v>
      </c>
      <c r="H947" s="510" t="s">
        <v>5256</v>
      </c>
      <c r="I947" s="527" t="s">
        <v>5257</v>
      </c>
      <c r="J947" s="529" t="s">
        <v>491</v>
      </c>
      <c r="K947" s="509">
        <v>44386</v>
      </c>
      <c r="L947" s="528">
        <v>21.68</v>
      </c>
    </row>
    <row r="948" spans="1:12">
      <c r="A948" s="509">
        <v>43847</v>
      </c>
      <c r="B948" s="510" t="s">
        <v>5258</v>
      </c>
      <c r="C948" s="510" t="s">
        <v>60</v>
      </c>
      <c r="D948" s="527" t="s">
        <v>61</v>
      </c>
      <c r="E948" s="527" t="s">
        <v>67</v>
      </c>
      <c r="F948" s="528">
        <v>25.33</v>
      </c>
      <c r="G948" s="510" t="s">
        <v>153</v>
      </c>
      <c r="H948" s="510" t="s">
        <v>60</v>
      </c>
      <c r="I948" s="527" t="s">
        <v>5259</v>
      </c>
      <c r="J948" s="529" t="s">
        <v>491</v>
      </c>
      <c r="K948" s="509">
        <v>43847</v>
      </c>
      <c r="L948" s="528">
        <v>21.65</v>
      </c>
    </row>
    <row r="949" spans="1:12">
      <c r="A949" s="509">
        <v>44113</v>
      </c>
      <c r="B949" s="510" t="s">
        <v>5260</v>
      </c>
      <c r="C949" s="510" t="s">
        <v>60</v>
      </c>
      <c r="D949" s="527" t="s">
        <v>61</v>
      </c>
      <c r="E949" s="527" t="s">
        <v>67</v>
      </c>
      <c r="F949" s="528">
        <v>8975.98</v>
      </c>
      <c r="G949" s="510" t="s">
        <v>5261</v>
      </c>
      <c r="H949" s="510" t="s">
        <v>60</v>
      </c>
      <c r="I949" s="527" t="s">
        <v>5262</v>
      </c>
      <c r="J949" s="529" t="s">
        <v>491</v>
      </c>
      <c r="K949" s="509">
        <v>44113</v>
      </c>
      <c r="L949" s="528">
        <v>21.59</v>
      </c>
    </row>
    <row r="950" spans="1:12" ht="45">
      <c r="A950" s="509">
        <v>44027</v>
      </c>
      <c r="B950" s="510" t="s">
        <v>5263</v>
      </c>
      <c r="C950" s="510" t="s">
        <v>60</v>
      </c>
      <c r="D950" s="527" t="s">
        <v>61</v>
      </c>
      <c r="E950" s="527" t="s">
        <v>67</v>
      </c>
      <c r="F950" s="528">
        <v>237.96</v>
      </c>
      <c r="G950" s="510" t="s">
        <v>5264</v>
      </c>
      <c r="H950" s="510" t="s">
        <v>5265</v>
      </c>
      <c r="I950" s="527" t="s">
        <v>5266</v>
      </c>
      <c r="J950" s="529" t="s">
        <v>491</v>
      </c>
      <c r="K950" s="509">
        <v>44027</v>
      </c>
      <c r="L950" s="528">
        <v>21.53</v>
      </c>
    </row>
    <row r="951" spans="1:12" ht="22.5">
      <c r="A951" s="509">
        <v>44223</v>
      </c>
      <c r="B951" s="510" t="s">
        <v>5267</v>
      </c>
      <c r="C951" s="510" t="s">
        <v>60</v>
      </c>
      <c r="D951" s="527" t="s">
        <v>61</v>
      </c>
      <c r="E951" s="527" t="s">
        <v>67</v>
      </c>
      <c r="F951" s="528">
        <v>622.22</v>
      </c>
      <c r="G951" s="510" t="s">
        <v>5268</v>
      </c>
      <c r="H951" s="510" t="s">
        <v>5269</v>
      </c>
      <c r="I951" s="527" t="s">
        <v>5270</v>
      </c>
      <c r="J951" s="529" t="s">
        <v>491</v>
      </c>
      <c r="K951" s="509">
        <v>44223</v>
      </c>
      <c r="L951" s="528">
        <v>21.47</v>
      </c>
    </row>
    <row r="952" spans="1:12">
      <c r="A952" s="509">
        <v>44056</v>
      </c>
      <c r="B952" s="510" t="s">
        <v>5271</v>
      </c>
      <c r="C952" s="510" t="s">
        <v>60</v>
      </c>
      <c r="D952" s="527" t="s">
        <v>61</v>
      </c>
      <c r="E952" s="527" t="s">
        <v>67</v>
      </c>
      <c r="F952" s="528">
        <v>97.27</v>
      </c>
      <c r="G952" s="510" t="s">
        <v>5272</v>
      </c>
      <c r="H952" s="510" t="s">
        <v>60</v>
      </c>
      <c r="I952" s="527" t="s">
        <v>5273</v>
      </c>
      <c r="J952" s="529" t="s">
        <v>491</v>
      </c>
      <c r="K952" s="509">
        <v>44056</v>
      </c>
      <c r="L952" s="528">
        <v>21.43</v>
      </c>
    </row>
    <row r="953" spans="1:12" ht="22.5">
      <c r="A953" s="509">
        <v>44582</v>
      </c>
      <c r="B953" s="510" t="s">
        <v>5274</v>
      </c>
      <c r="C953" s="510" t="s">
        <v>5275</v>
      </c>
      <c r="D953" s="527" t="s">
        <v>61</v>
      </c>
      <c r="E953" s="527" t="s">
        <v>67</v>
      </c>
      <c r="F953" s="528">
        <v>274.27999999999997</v>
      </c>
      <c r="G953" s="510" t="s">
        <v>5276</v>
      </c>
      <c r="H953" s="510" t="s">
        <v>5277</v>
      </c>
      <c r="I953" s="527" t="s">
        <v>5278</v>
      </c>
      <c r="J953" s="529" t="s">
        <v>491</v>
      </c>
      <c r="K953" s="509">
        <v>44582</v>
      </c>
      <c r="L953" s="528">
        <v>21.36</v>
      </c>
    </row>
    <row r="954" spans="1:12">
      <c r="A954" s="509">
        <v>43971</v>
      </c>
      <c r="B954" s="510" t="s">
        <v>1513</v>
      </c>
      <c r="C954" s="510" t="s">
        <v>1514</v>
      </c>
      <c r="D954" s="527" t="s">
        <v>61</v>
      </c>
      <c r="E954" s="527" t="s">
        <v>77</v>
      </c>
      <c r="F954" s="528">
        <v>24.64</v>
      </c>
      <c r="G954" s="510" t="s">
        <v>1515</v>
      </c>
      <c r="H954" s="510" t="s">
        <v>60</v>
      </c>
      <c r="I954" s="527" t="s">
        <v>1516</v>
      </c>
      <c r="J954" s="529" t="s">
        <v>491</v>
      </c>
      <c r="K954" s="509">
        <v>43971</v>
      </c>
      <c r="L954" s="528">
        <v>21.29</v>
      </c>
    </row>
    <row r="955" spans="1:12">
      <c r="A955" s="509">
        <v>44369</v>
      </c>
      <c r="B955" s="510" t="s">
        <v>5279</v>
      </c>
      <c r="C955" s="510" t="s">
        <v>60</v>
      </c>
      <c r="D955" s="527" t="s">
        <v>61</v>
      </c>
      <c r="E955" s="527" t="s">
        <v>67</v>
      </c>
      <c r="F955" s="528">
        <v>247.82</v>
      </c>
      <c r="G955" s="510" t="s">
        <v>5280</v>
      </c>
      <c r="H955" s="510" t="s">
        <v>5281</v>
      </c>
      <c r="I955" s="527" t="s">
        <v>5282</v>
      </c>
      <c r="J955" s="529" t="s">
        <v>491</v>
      </c>
      <c r="K955" s="509">
        <v>44369</v>
      </c>
      <c r="L955" s="528">
        <v>21.19</v>
      </c>
    </row>
    <row r="956" spans="1:12">
      <c r="A956" s="509">
        <v>44622</v>
      </c>
      <c r="B956" s="510" t="s">
        <v>1517</v>
      </c>
      <c r="C956" s="510" t="s">
        <v>60</v>
      </c>
      <c r="D956" s="527" t="s">
        <v>61</v>
      </c>
      <c r="E956" s="527" t="s">
        <v>67</v>
      </c>
      <c r="F956" s="528">
        <v>138.12</v>
      </c>
      <c r="G956" s="510" t="s">
        <v>1518</v>
      </c>
      <c r="H956" s="510" t="s">
        <v>1519</v>
      </c>
      <c r="I956" s="527" t="s">
        <v>1520</v>
      </c>
      <c r="J956" s="529" t="s">
        <v>491</v>
      </c>
      <c r="K956" s="509">
        <v>44622</v>
      </c>
      <c r="L956" s="528">
        <v>21.14</v>
      </c>
    </row>
    <row r="957" spans="1:12" ht="45">
      <c r="A957" s="509">
        <v>44187</v>
      </c>
      <c r="B957" s="510" t="s">
        <v>5283</v>
      </c>
      <c r="C957" s="510" t="s">
        <v>60</v>
      </c>
      <c r="D957" s="527" t="s">
        <v>61</v>
      </c>
      <c r="E957" s="527" t="s">
        <v>67</v>
      </c>
      <c r="F957" s="528">
        <v>110.56</v>
      </c>
      <c r="G957" s="510" t="s">
        <v>5284</v>
      </c>
      <c r="H957" s="510" t="s">
        <v>5285</v>
      </c>
      <c r="I957" s="527" t="s">
        <v>5286</v>
      </c>
      <c r="J957" s="529" t="s">
        <v>491</v>
      </c>
      <c r="K957" s="509">
        <v>44187</v>
      </c>
      <c r="L957" s="528">
        <v>21.08</v>
      </c>
    </row>
    <row r="958" spans="1:12" ht="33.75">
      <c r="A958" s="509">
        <v>44270</v>
      </c>
      <c r="B958" s="510" t="s">
        <v>5287</v>
      </c>
      <c r="C958" s="510" t="s">
        <v>60</v>
      </c>
      <c r="D958" s="527" t="s">
        <v>61</v>
      </c>
      <c r="E958" s="527" t="s">
        <v>67</v>
      </c>
      <c r="F958" s="528">
        <v>6339.57</v>
      </c>
      <c r="G958" s="510" t="s">
        <v>5288</v>
      </c>
      <c r="H958" s="510" t="s">
        <v>5289</v>
      </c>
      <c r="I958" s="527" t="s">
        <v>5290</v>
      </c>
      <c r="J958" s="529" t="s">
        <v>491</v>
      </c>
      <c r="K958" s="509">
        <v>44270</v>
      </c>
      <c r="L958" s="528">
        <v>21.02</v>
      </c>
    </row>
    <row r="959" spans="1:12">
      <c r="A959" s="509">
        <v>44060</v>
      </c>
      <c r="B959" s="510" t="s">
        <v>1521</v>
      </c>
      <c r="C959" s="510" t="s">
        <v>1522</v>
      </c>
      <c r="D959" s="527" t="s">
        <v>61</v>
      </c>
      <c r="E959" s="527" t="s">
        <v>77</v>
      </c>
      <c r="F959" s="528">
        <v>50.65</v>
      </c>
      <c r="G959" s="510" t="s">
        <v>1523</v>
      </c>
      <c r="H959" s="510" t="s">
        <v>60</v>
      </c>
      <c r="I959" s="527" t="s">
        <v>1524</v>
      </c>
      <c r="J959" s="529" t="s">
        <v>491</v>
      </c>
      <c r="K959" s="509">
        <v>44060</v>
      </c>
      <c r="L959" s="528">
        <v>20.97</v>
      </c>
    </row>
    <row r="960" spans="1:12" ht="22.5">
      <c r="A960" s="509">
        <v>44354</v>
      </c>
      <c r="B960" s="510" t="s">
        <v>5291</v>
      </c>
      <c r="C960" s="510" t="s">
        <v>60</v>
      </c>
      <c r="D960" s="527" t="s">
        <v>61</v>
      </c>
      <c r="E960" s="527" t="s">
        <v>67</v>
      </c>
      <c r="F960" s="528">
        <v>8573.09</v>
      </c>
      <c r="G960" s="510" t="s">
        <v>5292</v>
      </c>
      <c r="H960" s="510" t="s">
        <v>60</v>
      </c>
      <c r="I960" s="527" t="s">
        <v>5293</v>
      </c>
      <c r="J960" s="529" t="s">
        <v>491</v>
      </c>
      <c r="K960" s="509">
        <v>44354</v>
      </c>
      <c r="L960" s="528">
        <v>20.95</v>
      </c>
    </row>
    <row r="961" spans="1:12">
      <c r="A961" s="509">
        <v>44299</v>
      </c>
      <c r="B961" s="510" t="s">
        <v>5294</v>
      </c>
      <c r="C961" s="510" t="s">
        <v>60</v>
      </c>
      <c r="D961" s="527" t="s">
        <v>61</v>
      </c>
      <c r="E961" s="527" t="s">
        <v>67</v>
      </c>
      <c r="F961" s="528">
        <v>379.51</v>
      </c>
      <c r="G961" s="510" t="s">
        <v>5295</v>
      </c>
      <c r="H961" s="510" t="s">
        <v>60</v>
      </c>
      <c r="I961" s="527" t="s">
        <v>5296</v>
      </c>
      <c r="J961" s="529" t="s">
        <v>491</v>
      </c>
      <c r="K961" s="509">
        <v>44299</v>
      </c>
      <c r="L961" s="528">
        <v>20.92</v>
      </c>
    </row>
    <row r="962" spans="1:12" ht="33.75">
      <c r="A962" s="509">
        <v>44291</v>
      </c>
      <c r="B962" s="510" t="s">
        <v>5297</v>
      </c>
      <c r="C962" s="510" t="s">
        <v>60</v>
      </c>
      <c r="D962" s="527" t="s">
        <v>61</v>
      </c>
      <c r="E962" s="527" t="s">
        <v>67</v>
      </c>
      <c r="F962" s="528">
        <v>304.07</v>
      </c>
      <c r="G962" s="510" t="s">
        <v>5298</v>
      </c>
      <c r="H962" s="510" t="s">
        <v>5299</v>
      </c>
      <c r="I962" s="527" t="s">
        <v>5300</v>
      </c>
      <c r="J962" s="529" t="s">
        <v>491</v>
      </c>
      <c r="K962" s="509">
        <v>44291</v>
      </c>
      <c r="L962" s="528">
        <v>20.91</v>
      </c>
    </row>
    <row r="963" spans="1:12">
      <c r="A963" s="509">
        <v>44727</v>
      </c>
      <c r="B963" s="510" t="s">
        <v>5301</v>
      </c>
      <c r="C963" s="510" t="s">
        <v>60</v>
      </c>
      <c r="D963" s="527" t="s">
        <v>61</v>
      </c>
      <c r="E963" s="527" t="s">
        <v>67</v>
      </c>
      <c r="F963" s="528">
        <v>25.43</v>
      </c>
      <c r="G963" s="510" t="s">
        <v>5302</v>
      </c>
      <c r="H963" s="510" t="s">
        <v>60</v>
      </c>
      <c r="I963" s="527" t="s">
        <v>5303</v>
      </c>
      <c r="J963" s="529" t="s">
        <v>491</v>
      </c>
      <c r="K963" s="509">
        <v>44727</v>
      </c>
      <c r="L963" s="528">
        <v>20.89</v>
      </c>
    </row>
    <row r="964" spans="1:12">
      <c r="A964" s="509">
        <v>44293</v>
      </c>
      <c r="B964" s="510" t="s">
        <v>1525</v>
      </c>
      <c r="C964" s="510" t="s">
        <v>60</v>
      </c>
      <c r="D964" s="527" t="s">
        <v>61</v>
      </c>
      <c r="E964" s="527" t="s">
        <v>67</v>
      </c>
      <c r="F964" s="528">
        <v>641.87</v>
      </c>
      <c r="G964" s="510" t="s">
        <v>1526</v>
      </c>
      <c r="H964" s="510" t="s">
        <v>1527</v>
      </c>
      <c r="I964" s="527" t="s">
        <v>1528</v>
      </c>
      <c r="J964" s="529" t="s">
        <v>491</v>
      </c>
      <c r="K964" s="509">
        <v>44293</v>
      </c>
      <c r="L964" s="528">
        <v>20.79</v>
      </c>
    </row>
    <row r="965" spans="1:12" ht="33.75">
      <c r="A965" s="509">
        <v>44183</v>
      </c>
      <c r="B965" s="510" t="s">
        <v>5304</v>
      </c>
      <c r="C965" s="510" t="s">
        <v>60</v>
      </c>
      <c r="D965" s="527" t="s">
        <v>61</v>
      </c>
      <c r="E965" s="527" t="s">
        <v>67</v>
      </c>
      <c r="F965" s="528">
        <v>966.4</v>
      </c>
      <c r="G965" s="510" t="s">
        <v>5305</v>
      </c>
      <c r="H965" s="510" t="s">
        <v>5306</v>
      </c>
      <c r="I965" s="527" t="s">
        <v>5307</v>
      </c>
      <c r="J965" s="529" t="s">
        <v>491</v>
      </c>
      <c r="K965" s="509">
        <v>44183</v>
      </c>
      <c r="L965" s="528">
        <v>20.78</v>
      </c>
    </row>
    <row r="966" spans="1:12" ht="78.75">
      <c r="A966" s="509">
        <v>44774</v>
      </c>
      <c r="B966" s="510" t="s">
        <v>5308</v>
      </c>
      <c r="C966" s="510" t="s">
        <v>60</v>
      </c>
      <c r="D966" s="527" t="s">
        <v>61</v>
      </c>
      <c r="E966" s="527" t="s">
        <v>67</v>
      </c>
      <c r="F966" s="528">
        <v>135.01</v>
      </c>
      <c r="G966" s="510" t="s">
        <v>5309</v>
      </c>
      <c r="H966" s="510" t="s">
        <v>5310</v>
      </c>
      <c r="I966" s="527" t="s">
        <v>5311</v>
      </c>
      <c r="J966" s="529" t="s">
        <v>491</v>
      </c>
      <c r="K966" s="509">
        <v>44774</v>
      </c>
      <c r="L966" s="528">
        <v>20.77</v>
      </c>
    </row>
    <row r="967" spans="1:12" ht="22.5">
      <c r="A967" s="509">
        <v>44129</v>
      </c>
      <c r="B967" s="510" t="s">
        <v>5312</v>
      </c>
      <c r="C967" s="510" t="s">
        <v>60</v>
      </c>
      <c r="D967" s="527" t="s">
        <v>61</v>
      </c>
      <c r="E967" s="527" t="s">
        <v>67</v>
      </c>
      <c r="F967" s="528">
        <v>8972.6200000000008</v>
      </c>
      <c r="G967" s="510" t="s">
        <v>5313</v>
      </c>
      <c r="H967" s="510" t="s">
        <v>5314</v>
      </c>
      <c r="I967" s="527" t="s">
        <v>5315</v>
      </c>
      <c r="J967" s="529" t="s">
        <v>491</v>
      </c>
      <c r="K967" s="509">
        <v>44129</v>
      </c>
      <c r="L967" s="528">
        <v>20.77</v>
      </c>
    </row>
    <row r="968" spans="1:12" ht="33.75">
      <c r="A968" s="509">
        <v>44221</v>
      </c>
      <c r="B968" s="510" t="s">
        <v>5316</v>
      </c>
      <c r="C968" s="510" t="s">
        <v>60</v>
      </c>
      <c r="D968" s="527" t="s">
        <v>61</v>
      </c>
      <c r="E968" s="527" t="s">
        <v>67</v>
      </c>
      <c r="F968" s="528">
        <v>300.86</v>
      </c>
      <c r="G968" s="510" t="s">
        <v>5317</v>
      </c>
      <c r="H968" s="510" t="s">
        <v>5318</v>
      </c>
      <c r="I968" s="527" t="s">
        <v>5319</v>
      </c>
      <c r="J968" s="529" t="s">
        <v>491</v>
      </c>
      <c r="K968" s="509">
        <v>44221</v>
      </c>
      <c r="L968" s="528">
        <v>20.75</v>
      </c>
    </row>
    <row r="969" spans="1:12" ht="22.5">
      <c r="A969" s="509">
        <v>44140</v>
      </c>
      <c r="B969" s="510" t="s">
        <v>1529</v>
      </c>
      <c r="C969" s="510" t="s">
        <v>1530</v>
      </c>
      <c r="D969" s="527" t="s">
        <v>61</v>
      </c>
      <c r="E969" s="527" t="s">
        <v>77</v>
      </c>
      <c r="F969" s="530">
        <v>0.27200000000000002</v>
      </c>
      <c r="G969" s="510" t="s">
        <v>60</v>
      </c>
      <c r="H969" s="510" t="s">
        <v>1531</v>
      </c>
      <c r="I969" s="527" t="s">
        <v>1532</v>
      </c>
      <c r="J969" s="529" t="s">
        <v>491</v>
      </c>
      <c r="K969" s="509">
        <v>44140</v>
      </c>
      <c r="L969" s="528">
        <v>20.64</v>
      </c>
    </row>
    <row r="970" spans="1:12" ht="22.5">
      <c r="A970" s="509">
        <v>44683</v>
      </c>
      <c r="B970" s="510" t="s">
        <v>165</v>
      </c>
      <c r="C970" s="510" t="s">
        <v>60</v>
      </c>
      <c r="D970" s="527" t="s">
        <v>61</v>
      </c>
      <c r="E970" s="527" t="s">
        <v>67</v>
      </c>
      <c r="F970" s="528">
        <v>635.92999999999995</v>
      </c>
      <c r="G970" s="510" t="s">
        <v>5320</v>
      </c>
      <c r="H970" s="510" t="s">
        <v>5321</v>
      </c>
      <c r="I970" s="527" t="s">
        <v>5322</v>
      </c>
      <c r="J970" s="529" t="s">
        <v>491</v>
      </c>
      <c r="K970" s="509">
        <v>44683</v>
      </c>
      <c r="L970" s="528">
        <v>20.62</v>
      </c>
    </row>
    <row r="971" spans="1:12">
      <c r="A971" s="509">
        <v>44498</v>
      </c>
      <c r="B971" s="510" t="s">
        <v>5323</v>
      </c>
      <c r="C971" s="510" t="s">
        <v>60</v>
      </c>
      <c r="D971" s="527" t="s">
        <v>61</v>
      </c>
      <c r="E971" s="527" t="s">
        <v>67</v>
      </c>
      <c r="F971" s="528">
        <v>6014.6</v>
      </c>
      <c r="G971" s="510" t="s">
        <v>5324</v>
      </c>
      <c r="H971" s="510" t="s">
        <v>60</v>
      </c>
      <c r="I971" s="527" t="s">
        <v>5325</v>
      </c>
      <c r="J971" s="529" t="s">
        <v>491</v>
      </c>
      <c r="K971" s="509">
        <v>44498</v>
      </c>
      <c r="L971" s="528">
        <v>20.58</v>
      </c>
    </row>
    <row r="972" spans="1:12" ht="22.5">
      <c r="A972" s="509">
        <v>44756</v>
      </c>
      <c r="B972" s="510" t="s">
        <v>842</v>
      </c>
      <c r="C972" s="510" t="s">
        <v>843</v>
      </c>
      <c r="D972" s="527" t="s">
        <v>61</v>
      </c>
      <c r="E972" s="527" t="s">
        <v>77</v>
      </c>
      <c r="F972" s="528">
        <v>24.56</v>
      </c>
      <c r="G972" s="510" t="s">
        <v>1533</v>
      </c>
      <c r="H972" s="510" t="s">
        <v>60</v>
      </c>
      <c r="I972" s="527" t="s">
        <v>1534</v>
      </c>
      <c r="J972" s="529" t="s">
        <v>491</v>
      </c>
      <c r="K972" s="509">
        <v>44756</v>
      </c>
      <c r="L972" s="528">
        <v>20.5</v>
      </c>
    </row>
    <row r="973" spans="1:12" ht="22.5">
      <c r="A973" s="509">
        <v>44344</v>
      </c>
      <c r="B973" s="510" t="s">
        <v>59</v>
      </c>
      <c r="C973" s="510" t="s">
        <v>60</v>
      </c>
      <c r="D973" s="527" t="s">
        <v>61</v>
      </c>
      <c r="E973" s="527" t="s">
        <v>67</v>
      </c>
      <c r="F973" s="528">
        <v>4933.1899999999996</v>
      </c>
      <c r="G973" s="510" t="s">
        <v>5326</v>
      </c>
      <c r="H973" s="510" t="s">
        <v>5327</v>
      </c>
      <c r="I973" s="527" t="s">
        <v>5328</v>
      </c>
      <c r="J973" s="529" t="s">
        <v>491</v>
      </c>
      <c r="K973" s="509">
        <v>44344</v>
      </c>
      <c r="L973" s="528">
        <v>20.48</v>
      </c>
    </row>
    <row r="974" spans="1:12">
      <c r="A974" s="509">
        <v>44501</v>
      </c>
      <c r="B974" s="510" t="s">
        <v>5329</v>
      </c>
      <c r="C974" s="510" t="s">
        <v>60</v>
      </c>
      <c r="D974" s="527" t="s">
        <v>61</v>
      </c>
      <c r="E974" s="527" t="s">
        <v>67</v>
      </c>
      <c r="F974" s="528">
        <v>47.03</v>
      </c>
      <c r="G974" s="510" t="s">
        <v>5330</v>
      </c>
      <c r="H974" s="510" t="s">
        <v>60</v>
      </c>
      <c r="I974" s="527" t="s">
        <v>5331</v>
      </c>
      <c r="J974" s="529" t="s">
        <v>491</v>
      </c>
      <c r="K974" s="509">
        <v>44501</v>
      </c>
      <c r="L974" s="528">
        <v>20.399999999999999</v>
      </c>
    </row>
    <row r="975" spans="1:12" ht="22.5">
      <c r="A975" s="509">
        <v>44819</v>
      </c>
      <c r="B975" s="510" t="s">
        <v>5332</v>
      </c>
      <c r="C975" s="510" t="s">
        <v>5333</v>
      </c>
      <c r="D975" s="527" t="s">
        <v>61</v>
      </c>
      <c r="E975" s="527" t="s">
        <v>77</v>
      </c>
      <c r="F975" s="528">
        <v>13832.55</v>
      </c>
      <c r="G975" s="510" t="s">
        <v>5334</v>
      </c>
      <c r="H975" s="510" t="s">
        <v>5335</v>
      </c>
      <c r="I975" s="527" t="s">
        <v>5336</v>
      </c>
      <c r="J975" s="529" t="s">
        <v>491</v>
      </c>
      <c r="K975" s="509">
        <v>44819</v>
      </c>
      <c r="L975" s="528">
        <v>20.38</v>
      </c>
    </row>
    <row r="976" spans="1:12">
      <c r="A976" s="509">
        <v>44694</v>
      </c>
      <c r="B976" s="510" t="s">
        <v>1535</v>
      </c>
      <c r="C976" s="510" t="s">
        <v>1536</v>
      </c>
      <c r="D976" s="527" t="s">
        <v>61</v>
      </c>
      <c r="E976" s="527" t="s">
        <v>77</v>
      </c>
      <c r="F976" s="528">
        <v>4084.45</v>
      </c>
      <c r="G976" s="510" t="s">
        <v>1537</v>
      </c>
      <c r="H976" s="510" t="s">
        <v>60</v>
      </c>
      <c r="I976" s="527" t="s">
        <v>1538</v>
      </c>
      <c r="J976" s="529" t="s">
        <v>491</v>
      </c>
      <c r="K976" s="509">
        <v>44694</v>
      </c>
      <c r="L976" s="528">
        <v>20.309999999999999</v>
      </c>
    </row>
    <row r="977" spans="1:12" ht="45">
      <c r="A977" s="509">
        <v>44235</v>
      </c>
      <c r="B977" s="510" t="s">
        <v>3749</v>
      </c>
      <c r="C977" s="510" t="s">
        <v>60</v>
      </c>
      <c r="D977" s="527" t="s">
        <v>61</v>
      </c>
      <c r="E977" s="527" t="s">
        <v>67</v>
      </c>
      <c r="F977" s="528">
        <v>5825.64</v>
      </c>
      <c r="G977" s="510" t="s">
        <v>5337</v>
      </c>
      <c r="H977" s="510" t="s">
        <v>5338</v>
      </c>
      <c r="I977" s="527" t="s">
        <v>5339</v>
      </c>
      <c r="J977" s="529" t="s">
        <v>491</v>
      </c>
      <c r="K977" s="509">
        <v>44235</v>
      </c>
      <c r="L977" s="528">
        <v>20.28</v>
      </c>
    </row>
    <row r="978" spans="1:12">
      <c r="A978" s="509">
        <v>44539</v>
      </c>
      <c r="B978" s="510" t="s">
        <v>5340</v>
      </c>
      <c r="C978" s="510" t="s">
        <v>60</v>
      </c>
      <c r="D978" s="527" t="s">
        <v>61</v>
      </c>
      <c r="E978" s="527" t="s">
        <v>67</v>
      </c>
      <c r="F978" s="528">
        <v>85.37</v>
      </c>
      <c r="G978" s="510" t="s">
        <v>5341</v>
      </c>
      <c r="H978" s="510" t="s">
        <v>60</v>
      </c>
      <c r="I978" s="527" t="s">
        <v>5342</v>
      </c>
      <c r="J978" s="529" t="s">
        <v>491</v>
      </c>
      <c r="K978" s="509">
        <v>44539</v>
      </c>
      <c r="L978" s="528">
        <v>20.27</v>
      </c>
    </row>
    <row r="979" spans="1:12">
      <c r="A979" s="509">
        <v>44123</v>
      </c>
      <c r="B979" s="510" t="s">
        <v>1539</v>
      </c>
      <c r="C979" s="510" t="s">
        <v>1540</v>
      </c>
      <c r="D979" s="527" t="s">
        <v>61</v>
      </c>
      <c r="E979" s="527" t="s">
        <v>77</v>
      </c>
      <c r="F979" s="528">
        <v>41.27</v>
      </c>
      <c r="G979" s="510" t="s">
        <v>1541</v>
      </c>
      <c r="H979" s="510" t="s">
        <v>1542</v>
      </c>
      <c r="I979" s="527" t="s">
        <v>1543</v>
      </c>
      <c r="J979" s="529" t="s">
        <v>491</v>
      </c>
      <c r="K979" s="509">
        <v>44123</v>
      </c>
      <c r="L979" s="528">
        <v>20.2</v>
      </c>
    </row>
    <row r="980" spans="1:12" ht="56.25">
      <c r="A980" s="509">
        <v>43983</v>
      </c>
      <c r="B980" s="510" t="s">
        <v>5343</v>
      </c>
      <c r="C980" s="510" t="s">
        <v>60</v>
      </c>
      <c r="D980" s="527" t="s">
        <v>61</v>
      </c>
      <c r="E980" s="527" t="s">
        <v>67</v>
      </c>
      <c r="F980" s="528">
        <v>5485.77</v>
      </c>
      <c r="G980" s="510" t="s">
        <v>5344</v>
      </c>
      <c r="H980" s="510" t="s">
        <v>5345</v>
      </c>
      <c r="I980" s="527" t="s">
        <v>5346</v>
      </c>
      <c r="J980" s="529" t="s">
        <v>491</v>
      </c>
      <c r="K980" s="509">
        <v>43983</v>
      </c>
      <c r="L980" s="528">
        <v>20.190000000000001</v>
      </c>
    </row>
    <row r="981" spans="1:12">
      <c r="A981" s="509">
        <v>44715</v>
      </c>
      <c r="B981" s="510" t="s">
        <v>5347</v>
      </c>
      <c r="C981" s="510" t="s">
        <v>60</v>
      </c>
      <c r="D981" s="527" t="s">
        <v>61</v>
      </c>
      <c r="E981" s="527" t="s">
        <v>67</v>
      </c>
      <c r="F981" s="528">
        <v>28.11</v>
      </c>
      <c r="G981" s="510" t="s">
        <v>5348</v>
      </c>
      <c r="H981" s="510" t="s">
        <v>60</v>
      </c>
      <c r="I981" s="527" t="s">
        <v>5349</v>
      </c>
      <c r="J981" s="529" t="s">
        <v>491</v>
      </c>
      <c r="K981" s="509">
        <v>44715</v>
      </c>
      <c r="L981" s="528">
        <v>20.149999999999999</v>
      </c>
    </row>
    <row r="982" spans="1:12">
      <c r="A982" s="509">
        <v>44295</v>
      </c>
      <c r="B982" s="510" t="s">
        <v>5350</v>
      </c>
      <c r="C982" s="510" t="s">
        <v>60</v>
      </c>
      <c r="D982" s="527" t="s">
        <v>61</v>
      </c>
      <c r="E982" s="527" t="s">
        <v>67</v>
      </c>
      <c r="F982" s="528">
        <v>67.510000000000005</v>
      </c>
      <c r="G982" s="510" t="s">
        <v>5351</v>
      </c>
      <c r="H982" s="510" t="s">
        <v>60</v>
      </c>
      <c r="I982" s="527" t="s">
        <v>5352</v>
      </c>
      <c r="J982" s="529" t="s">
        <v>491</v>
      </c>
      <c r="K982" s="509">
        <v>44295</v>
      </c>
      <c r="L982" s="528">
        <v>20.14</v>
      </c>
    </row>
    <row r="983" spans="1:12">
      <c r="A983" s="509">
        <v>44060</v>
      </c>
      <c r="B983" s="510" t="s">
        <v>3876</v>
      </c>
      <c r="C983" s="510" t="s">
        <v>60</v>
      </c>
      <c r="D983" s="527" t="s">
        <v>61</v>
      </c>
      <c r="E983" s="527" t="s">
        <v>77</v>
      </c>
      <c r="F983" s="528">
        <v>1971.19</v>
      </c>
      <c r="G983" s="510" t="s">
        <v>637</v>
      </c>
      <c r="H983" s="510" t="s">
        <v>3877</v>
      </c>
      <c r="I983" s="527" t="s">
        <v>5353</v>
      </c>
      <c r="J983" s="529" t="s">
        <v>491</v>
      </c>
      <c r="K983" s="509">
        <v>44060</v>
      </c>
      <c r="L983" s="528">
        <v>20.12</v>
      </c>
    </row>
    <row r="984" spans="1:12">
      <c r="A984" s="509">
        <v>44165</v>
      </c>
      <c r="B984" s="510" t="s">
        <v>674</v>
      </c>
      <c r="C984" s="510" t="s">
        <v>1544</v>
      </c>
      <c r="D984" s="527" t="s">
        <v>61</v>
      </c>
      <c r="E984" s="527" t="s">
        <v>77</v>
      </c>
      <c r="F984" s="528">
        <v>476.86</v>
      </c>
      <c r="G984" s="510" t="s">
        <v>1415</v>
      </c>
      <c r="H984" s="510" t="s">
        <v>608</v>
      </c>
      <c r="I984" s="527" t="s">
        <v>1545</v>
      </c>
      <c r="J984" s="529" t="s">
        <v>491</v>
      </c>
      <c r="K984" s="509">
        <v>44165</v>
      </c>
      <c r="L984" s="528">
        <v>20.03</v>
      </c>
    </row>
    <row r="985" spans="1:12">
      <c r="A985" s="509">
        <v>44375</v>
      </c>
      <c r="B985" s="510" t="s">
        <v>5354</v>
      </c>
      <c r="C985" s="510" t="s">
        <v>60</v>
      </c>
      <c r="D985" s="527" t="s">
        <v>61</v>
      </c>
      <c r="E985" s="527" t="s">
        <v>67</v>
      </c>
      <c r="F985" s="528">
        <v>1642.61</v>
      </c>
      <c r="G985" s="510" t="s">
        <v>985</v>
      </c>
      <c r="H985" s="510" t="s">
        <v>60</v>
      </c>
      <c r="I985" s="527" t="s">
        <v>5355</v>
      </c>
      <c r="J985" s="529" t="s">
        <v>491</v>
      </c>
      <c r="K985" s="509">
        <v>44375</v>
      </c>
      <c r="L985" s="528">
        <v>20.03</v>
      </c>
    </row>
    <row r="986" spans="1:12">
      <c r="A986" s="509">
        <v>44813</v>
      </c>
      <c r="B986" s="510" t="s">
        <v>1546</v>
      </c>
      <c r="C986" s="510" t="s">
        <v>1547</v>
      </c>
      <c r="D986" s="527" t="s">
        <v>61</v>
      </c>
      <c r="E986" s="527" t="s">
        <v>77</v>
      </c>
      <c r="F986" s="528">
        <v>511.2</v>
      </c>
      <c r="G986" s="510" t="s">
        <v>1548</v>
      </c>
      <c r="H986" s="510" t="s">
        <v>60</v>
      </c>
      <c r="I986" s="527" t="s">
        <v>1549</v>
      </c>
      <c r="J986" s="529" t="s">
        <v>491</v>
      </c>
      <c r="K986" s="509">
        <v>44813</v>
      </c>
      <c r="L986" s="528">
        <v>20</v>
      </c>
    </row>
    <row r="987" spans="1:12" ht="22.5">
      <c r="A987" s="509">
        <v>44740</v>
      </c>
      <c r="B987" s="510" t="s">
        <v>1550</v>
      </c>
      <c r="C987" s="510" t="s">
        <v>1551</v>
      </c>
      <c r="D987" s="527" t="s">
        <v>61</v>
      </c>
      <c r="E987" s="527" t="s">
        <v>67</v>
      </c>
      <c r="F987" s="528">
        <v>10.36</v>
      </c>
      <c r="G987" s="510" t="s">
        <v>1552</v>
      </c>
      <c r="H987" s="510" t="s">
        <v>1553</v>
      </c>
      <c r="I987" s="527" t="s">
        <v>1554</v>
      </c>
      <c r="J987" s="529" t="s">
        <v>491</v>
      </c>
      <c r="K987" s="509">
        <v>44740</v>
      </c>
      <c r="L987" s="528">
        <v>20</v>
      </c>
    </row>
    <row r="988" spans="1:12">
      <c r="A988" s="509">
        <v>44375</v>
      </c>
      <c r="B988" s="510" t="s">
        <v>5356</v>
      </c>
      <c r="C988" s="510" t="s">
        <v>60</v>
      </c>
      <c r="D988" s="527" t="s">
        <v>61</v>
      </c>
      <c r="E988" s="527" t="s">
        <v>67</v>
      </c>
      <c r="F988" s="528">
        <v>22.83</v>
      </c>
      <c r="G988" s="510" t="s">
        <v>5357</v>
      </c>
      <c r="H988" s="510" t="s">
        <v>5358</v>
      </c>
      <c r="I988" s="527" t="s">
        <v>5359</v>
      </c>
      <c r="J988" s="529" t="s">
        <v>491</v>
      </c>
      <c r="K988" s="509">
        <v>44375</v>
      </c>
      <c r="L988" s="528">
        <v>20</v>
      </c>
    </row>
    <row r="989" spans="1:12">
      <c r="A989" s="509">
        <v>44074</v>
      </c>
      <c r="B989" s="510" t="s">
        <v>5360</v>
      </c>
      <c r="C989" s="510" t="s">
        <v>60</v>
      </c>
      <c r="D989" s="527" t="s">
        <v>61</v>
      </c>
      <c r="E989" s="527" t="s">
        <v>67</v>
      </c>
      <c r="F989" s="528">
        <v>3.05</v>
      </c>
      <c r="G989" s="510" t="s">
        <v>5361</v>
      </c>
      <c r="H989" s="510" t="s">
        <v>60</v>
      </c>
      <c r="I989" s="527" t="s">
        <v>5362</v>
      </c>
      <c r="J989" s="529" t="s">
        <v>491</v>
      </c>
      <c r="K989" s="509">
        <v>44074</v>
      </c>
      <c r="L989" s="528">
        <v>20</v>
      </c>
    </row>
    <row r="990" spans="1:12" ht="33.75">
      <c r="A990" s="509">
        <v>43923</v>
      </c>
      <c r="B990" s="510" t="s">
        <v>5363</v>
      </c>
      <c r="C990" s="510" t="s">
        <v>60</v>
      </c>
      <c r="D990" s="527" t="s">
        <v>61</v>
      </c>
      <c r="E990" s="527" t="s">
        <v>67</v>
      </c>
      <c r="F990" s="528">
        <v>9680.9699999999993</v>
      </c>
      <c r="G990" s="510" t="s">
        <v>5364</v>
      </c>
      <c r="H990" s="510" t="s">
        <v>5365</v>
      </c>
      <c r="I990" s="527" t="s">
        <v>5366</v>
      </c>
      <c r="J990" s="529" t="s">
        <v>491</v>
      </c>
      <c r="K990" s="509">
        <v>43923</v>
      </c>
      <c r="L990" s="528">
        <v>19.91</v>
      </c>
    </row>
    <row r="991" spans="1:12">
      <c r="A991" s="509">
        <v>44274</v>
      </c>
      <c r="B991" s="510" t="s">
        <v>5367</v>
      </c>
      <c r="C991" s="510" t="s">
        <v>60</v>
      </c>
      <c r="D991" s="527" t="s">
        <v>61</v>
      </c>
      <c r="E991" s="527" t="s">
        <v>67</v>
      </c>
      <c r="F991" s="528">
        <v>111.49</v>
      </c>
      <c r="G991" s="510" t="s">
        <v>5368</v>
      </c>
      <c r="H991" s="510" t="s">
        <v>5369</v>
      </c>
      <c r="I991" s="527" t="s">
        <v>5370</v>
      </c>
      <c r="J991" s="529" t="s">
        <v>491</v>
      </c>
      <c r="K991" s="509">
        <v>44274</v>
      </c>
      <c r="L991" s="528">
        <v>19.829999999999998</v>
      </c>
    </row>
    <row r="992" spans="1:12" ht="22.5">
      <c r="A992" s="509">
        <v>44459</v>
      </c>
      <c r="B992" s="510" t="s">
        <v>5371</v>
      </c>
      <c r="C992" s="510" t="s">
        <v>60</v>
      </c>
      <c r="D992" s="527" t="s">
        <v>61</v>
      </c>
      <c r="E992" s="527" t="s">
        <v>67</v>
      </c>
      <c r="F992" s="528">
        <v>1130.8699999999999</v>
      </c>
      <c r="G992" s="510" t="s">
        <v>60</v>
      </c>
      <c r="H992" s="510" t="s">
        <v>5372</v>
      </c>
      <c r="I992" s="527" t="s">
        <v>5373</v>
      </c>
      <c r="J992" s="529" t="s">
        <v>491</v>
      </c>
      <c r="K992" s="509">
        <v>44459</v>
      </c>
      <c r="L992" s="528">
        <v>19.75</v>
      </c>
    </row>
    <row r="993" spans="1:12" ht="22.5">
      <c r="A993" s="509">
        <v>44907</v>
      </c>
      <c r="B993" s="510" t="s">
        <v>1555</v>
      </c>
      <c r="C993" s="510" t="s">
        <v>1556</v>
      </c>
      <c r="D993" s="527" t="s">
        <v>61</v>
      </c>
      <c r="E993" s="527" t="s">
        <v>77</v>
      </c>
      <c r="F993" s="528">
        <v>30245.79</v>
      </c>
      <c r="G993" s="510" t="s">
        <v>1557</v>
      </c>
      <c r="H993" s="510" t="s">
        <v>60</v>
      </c>
      <c r="I993" s="527" t="s">
        <v>1558</v>
      </c>
      <c r="J993" s="529" t="s">
        <v>491</v>
      </c>
      <c r="K993" s="509">
        <v>44907</v>
      </c>
      <c r="L993" s="528">
        <v>19.75</v>
      </c>
    </row>
    <row r="994" spans="1:12">
      <c r="A994" s="509">
        <v>44453</v>
      </c>
      <c r="B994" s="510" t="s">
        <v>1559</v>
      </c>
      <c r="C994" s="510" t="s">
        <v>1560</v>
      </c>
      <c r="D994" s="527" t="s">
        <v>61</v>
      </c>
      <c r="E994" s="527" t="s">
        <v>67</v>
      </c>
      <c r="F994" s="528">
        <v>66.64</v>
      </c>
      <c r="G994" s="510" t="s">
        <v>1561</v>
      </c>
      <c r="H994" s="510" t="s">
        <v>60</v>
      </c>
      <c r="I994" s="527" t="s">
        <v>1562</v>
      </c>
      <c r="J994" s="529" t="s">
        <v>491</v>
      </c>
      <c r="K994" s="509">
        <v>44453</v>
      </c>
      <c r="L994" s="528">
        <v>19.739999999999998</v>
      </c>
    </row>
    <row r="995" spans="1:12" ht="22.5">
      <c r="A995" s="509">
        <v>44109</v>
      </c>
      <c r="B995" s="510" t="s">
        <v>5374</v>
      </c>
      <c r="C995" s="510" t="s">
        <v>60</v>
      </c>
      <c r="D995" s="527" t="s">
        <v>61</v>
      </c>
      <c r="E995" s="527" t="s">
        <v>67</v>
      </c>
      <c r="F995" s="528">
        <v>3685.23</v>
      </c>
      <c r="G995" s="510" t="s">
        <v>5375</v>
      </c>
      <c r="H995" s="510" t="s">
        <v>5376</v>
      </c>
      <c r="I995" s="527" t="s">
        <v>5377</v>
      </c>
      <c r="J995" s="529" t="s">
        <v>491</v>
      </c>
      <c r="K995" s="509">
        <v>44109</v>
      </c>
      <c r="L995" s="528">
        <v>19.73</v>
      </c>
    </row>
    <row r="996" spans="1:12">
      <c r="A996" s="509">
        <v>44720</v>
      </c>
      <c r="B996" s="510" t="s">
        <v>5378</v>
      </c>
      <c r="C996" s="510" t="s">
        <v>60</v>
      </c>
      <c r="D996" s="527" t="s">
        <v>61</v>
      </c>
      <c r="E996" s="527" t="s">
        <v>77</v>
      </c>
      <c r="F996" s="528">
        <v>11.15</v>
      </c>
      <c r="G996" s="510" t="s">
        <v>5379</v>
      </c>
      <c r="H996" s="510" t="s">
        <v>60</v>
      </c>
      <c r="I996" s="527" t="s">
        <v>5380</v>
      </c>
      <c r="J996" s="529" t="s">
        <v>491</v>
      </c>
      <c r="K996" s="509">
        <v>44720</v>
      </c>
      <c r="L996" s="528">
        <v>19.690000000000001</v>
      </c>
    </row>
    <row r="997" spans="1:12">
      <c r="A997" s="509">
        <v>44223</v>
      </c>
      <c r="B997" s="510" t="s">
        <v>5381</v>
      </c>
      <c r="C997" s="510" t="s">
        <v>60</v>
      </c>
      <c r="D997" s="527" t="s">
        <v>61</v>
      </c>
      <c r="E997" s="527" t="s">
        <v>67</v>
      </c>
      <c r="F997" s="528">
        <v>465.13</v>
      </c>
      <c r="G997" s="510" t="s">
        <v>5382</v>
      </c>
      <c r="H997" s="510" t="s">
        <v>5383</v>
      </c>
      <c r="I997" s="527" t="s">
        <v>5384</v>
      </c>
      <c r="J997" s="529" t="s">
        <v>491</v>
      </c>
      <c r="K997" s="509">
        <v>44223</v>
      </c>
      <c r="L997" s="528">
        <v>19.62</v>
      </c>
    </row>
    <row r="998" spans="1:12" ht="56.25">
      <c r="A998" s="509">
        <v>44323</v>
      </c>
      <c r="B998" s="510" t="s">
        <v>5385</v>
      </c>
      <c r="C998" s="510" t="s">
        <v>60</v>
      </c>
      <c r="D998" s="527" t="s">
        <v>61</v>
      </c>
      <c r="E998" s="527" t="s">
        <v>67</v>
      </c>
      <c r="F998" s="528">
        <v>210.35</v>
      </c>
      <c r="G998" s="510" t="s">
        <v>5386</v>
      </c>
      <c r="H998" s="510" t="s">
        <v>5387</v>
      </c>
      <c r="I998" s="527" t="s">
        <v>5388</v>
      </c>
      <c r="J998" s="529" t="s">
        <v>491</v>
      </c>
      <c r="K998" s="509">
        <v>44323</v>
      </c>
      <c r="L998" s="528">
        <v>19.57</v>
      </c>
    </row>
    <row r="999" spans="1:12">
      <c r="A999" s="509">
        <v>43992</v>
      </c>
      <c r="B999" s="510" t="s">
        <v>1563</v>
      </c>
      <c r="C999" s="510" t="s">
        <v>60</v>
      </c>
      <c r="D999" s="527" t="s">
        <v>61</v>
      </c>
      <c r="E999" s="527" t="s">
        <v>67</v>
      </c>
      <c r="F999" s="528">
        <v>22.41</v>
      </c>
      <c r="G999" s="510" t="s">
        <v>1564</v>
      </c>
      <c r="H999" s="510" t="s">
        <v>60</v>
      </c>
      <c r="I999" s="527" t="s">
        <v>1565</v>
      </c>
      <c r="J999" s="529" t="s">
        <v>491</v>
      </c>
      <c r="K999" s="509">
        <v>43992</v>
      </c>
      <c r="L999" s="528">
        <v>19.57</v>
      </c>
    </row>
    <row r="1000" spans="1:12">
      <c r="A1000" s="509">
        <v>43985</v>
      </c>
      <c r="B1000" s="510" t="s">
        <v>5389</v>
      </c>
      <c r="C1000" s="510" t="s">
        <v>60</v>
      </c>
      <c r="D1000" s="527" t="s">
        <v>61</v>
      </c>
      <c r="E1000" s="527" t="s">
        <v>67</v>
      </c>
      <c r="F1000" s="528">
        <v>6.79</v>
      </c>
      <c r="G1000" s="510" t="s">
        <v>5390</v>
      </c>
      <c r="H1000" s="510" t="s">
        <v>60</v>
      </c>
      <c r="I1000" s="527" t="s">
        <v>5391</v>
      </c>
      <c r="J1000" s="529" t="s">
        <v>491</v>
      </c>
      <c r="K1000" s="509">
        <v>43985</v>
      </c>
      <c r="L1000" s="528">
        <v>19.52</v>
      </c>
    </row>
    <row r="1001" spans="1:12">
      <c r="A1001" s="509">
        <v>44094</v>
      </c>
      <c r="B1001" s="510" t="s">
        <v>5392</v>
      </c>
      <c r="C1001" s="510" t="s">
        <v>60</v>
      </c>
      <c r="D1001" s="527" t="s">
        <v>61</v>
      </c>
      <c r="E1001" s="527" t="s">
        <v>67</v>
      </c>
      <c r="F1001" s="528">
        <v>946.98</v>
      </c>
      <c r="G1001" s="510" t="s">
        <v>5393</v>
      </c>
      <c r="H1001" s="510" t="s">
        <v>5394</v>
      </c>
      <c r="I1001" s="527" t="s">
        <v>5395</v>
      </c>
      <c r="J1001" s="529" t="s">
        <v>491</v>
      </c>
      <c r="K1001" s="509">
        <v>44094</v>
      </c>
      <c r="L1001" s="528">
        <v>19.489999999999998</v>
      </c>
    </row>
    <row r="1002" spans="1:12">
      <c r="A1002" s="509">
        <v>44491</v>
      </c>
      <c r="B1002" s="510" t="s">
        <v>5396</v>
      </c>
      <c r="C1002" s="510" t="s">
        <v>60</v>
      </c>
      <c r="D1002" s="527" t="s">
        <v>61</v>
      </c>
      <c r="E1002" s="527" t="s">
        <v>67</v>
      </c>
      <c r="F1002" s="528">
        <v>56.7</v>
      </c>
      <c r="G1002" s="510" t="s">
        <v>5397</v>
      </c>
      <c r="H1002" s="510" t="s">
        <v>5398</v>
      </c>
      <c r="I1002" s="527" t="s">
        <v>5399</v>
      </c>
      <c r="J1002" s="529" t="s">
        <v>491</v>
      </c>
      <c r="K1002" s="509">
        <v>44491</v>
      </c>
      <c r="L1002" s="528">
        <v>19.47</v>
      </c>
    </row>
    <row r="1003" spans="1:12">
      <c r="A1003" s="509">
        <v>44463</v>
      </c>
      <c r="B1003" s="510" t="s">
        <v>1566</v>
      </c>
      <c r="C1003" s="510" t="s">
        <v>1567</v>
      </c>
      <c r="D1003" s="527" t="s">
        <v>61</v>
      </c>
      <c r="E1003" s="527" t="s">
        <v>77</v>
      </c>
      <c r="F1003" s="528">
        <v>632.25</v>
      </c>
      <c r="G1003" s="510" t="s">
        <v>1568</v>
      </c>
      <c r="H1003" s="510" t="s">
        <v>60</v>
      </c>
      <c r="I1003" s="527" t="s">
        <v>1569</v>
      </c>
      <c r="J1003" s="529" t="s">
        <v>491</v>
      </c>
      <c r="K1003" s="509">
        <v>44463</v>
      </c>
      <c r="L1003" s="528">
        <v>19.47</v>
      </c>
    </row>
    <row r="1004" spans="1:12" ht="22.5">
      <c r="A1004" s="509">
        <v>44546</v>
      </c>
      <c r="B1004" s="510" t="s">
        <v>5400</v>
      </c>
      <c r="C1004" s="510" t="s">
        <v>60</v>
      </c>
      <c r="D1004" s="527" t="s">
        <v>61</v>
      </c>
      <c r="E1004" s="527" t="s">
        <v>67</v>
      </c>
      <c r="F1004" s="528">
        <v>952.94</v>
      </c>
      <c r="G1004" s="510" t="s">
        <v>5401</v>
      </c>
      <c r="H1004" s="510" t="s">
        <v>5402</v>
      </c>
      <c r="I1004" s="527" t="s">
        <v>5403</v>
      </c>
      <c r="J1004" s="529" t="s">
        <v>491</v>
      </c>
      <c r="K1004" s="509">
        <v>44546</v>
      </c>
      <c r="L1004" s="528">
        <v>19.440000000000001</v>
      </c>
    </row>
    <row r="1005" spans="1:12">
      <c r="A1005" s="509">
        <v>44874</v>
      </c>
      <c r="B1005" s="510" t="s">
        <v>1570</v>
      </c>
      <c r="C1005" s="510" t="s">
        <v>1571</v>
      </c>
      <c r="D1005" s="527" t="s">
        <v>61</v>
      </c>
      <c r="E1005" s="527" t="s">
        <v>77</v>
      </c>
      <c r="F1005" s="528">
        <v>2.89</v>
      </c>
      <c r="G1005" s="510" t="s">
        <v>60</v>
      </c>
      <c r="H1005" s="510" t="s">
        <v>60</v>
      </c>
      <c r="I1005" s="527" t="s">
        <v>1572</v>
      </c>
      <c r="J1005" s="529" t="s">
        <v>491</v>
      </c>
      <c r="K1005" s="509">
        <v>44874</v>
      </c>
      <c r="L1005" s="528">
        <v>19.3</v>
      </c>
    </row>
    <row r="1006" spans="1:12">
      <c r="A1006" s="509">
        <v>44183</v>
      </c>
      <c r="B1006" s="510" t="s">
        <v>5404</v>
      </c>
      <c r="C1006" s="510" t="s">
        <v>60</v>
      </c>
      <c r="D1006" s="527" t="s">
        <v>61</v>
      </c>
      <c r="E1006" s="527" t="s">
        <v>67</v>
      </c>
      <c r="F1006" s="528">
        <v>927.56</v>
      </c>
      <c r="G1006" s="510" t="s">
        <v>5405</v>
      </c>
      <c r="H1006" s="510" t="s">
        <v>5406</v>
      </c>
      <c r="I1006" s="527" t="s">
        <v>5407</v>
      </c>
      <c r="J1006" s="529" t="s">
        <v>491</v>
      </c>
      <c r="K1006" s="509">
        <v>44183</v>
      </c>
      <c r="L1006" s="528">
        <v>19.27</v>
      </c>
    </row>
    <row r="1007" spans="1:12">
      <c r="A1007" s="509">
        <v>44560</v>
      </c>
      <c r="B1007" s="510" t="s">
        <v>1573</v>
      </c>
      <c r="C1007" s="510" t="s">
        <v>1574</v>
      </c>
      <c r="D1007" s="527" t="s">
        <v>61</v>
      </c>
      <c r="E1007" s="527" t="s">
        <v>733</v>
      </c>
      <c r="F1007" s="528">
        <v>10.39</v>
      </c>
      <c r="G1007" s="510" t="s">
        <v>1575</v>
      </c>
      <c r="H1007" s="510" t="s">
        <v>60</v>
      </c>
      <c r="I1007" s="527" t="s">
        <v>1576</v>
      </c>
      <c r="J1007" s="529" t="s">
        <v>491</v>
      </c>
      <c r="K1007" s="509">
        <v>44560</v>
      </c>
      <c r="L1007" s="528">
        <v>19.21</v>
      </c>
    </row>
    <row r="1008" spans="1:12" ht="22.5">
      <c r="A1008" s="509">
        <v>44543</v>
      </c>
      <c r="B1008" s="510" t="s">
        <v>5408</v>
      </c>
      <c r="C1008" s="510" t="s">
        <v>60</v>
      </c>
      <c r="D1008" s="527" t="s">
        <v>61</v>
      </c>
      <c r="E1008" s="527" t="s">
        <v>67</v>
      </c>
      <c r="F1008" s="528">
        <v>55.98</v>
      </c>
      <c r="G1008" s="510" t="s">
        <v>5409</v>
      </c>
      <c r="H1008" s="510" t="s">
        <v>5410</v>
      </c>
      <c r="I1008" s="527" t="s">
        <v>5411</v>
      </c>
      <c r="J1008" s="529" t="s">
        <v>491</v>
      </c>
      <c r="K1008" s="509">
        <v>44543</v>
      </c>
      <c r="L1008" s="528">
        <v>19.11</v>
      </c>
    </row>
    <row r="1009" spans="1:12" ht="56.25">
      <c r="A1009" s="509">
        <v>44848</v>
      </c>
      <c r="B1009" s="510" t="s">
        <v>1577</v>
      </c>
      <c r="C1009" s="510" t="s">
        <v>1578</v>
      </c>
      <c r="D1009" s="527" t="s">
        <v>61</v>
      </c>
      <c r="E1009" s="527" t="s">
        <v>77</v>
      </c>
      <c r="F1009" s="528">
        <v>34010.839999999997</v>
      </c>
      <c r="G1009" s="510" t="s">
        <v>1579</v>
      </c>
      <c r="H1009" s="510" t="s">
        <v>1580</v>
      </c>
      <c r="I1009" s="527" t="s">
        <v>1581</v>
      </c>
      <c r="J1009" s="529" t="s">
        <v>491</v>
      </c>
      <c r="K1009" s="509">
        <v>44848</v>
      </c>
      <c r="L1009" s="528">
        <v>19.11</v>
      </c>
    </row>
    <row r="1010" spans="1:12">
      <c r="A1010" s="509">
        <v>44406</v>
      </c>
      <c r="B1010" s="510" t="s">
        <v>5412</v>
      </c>
      <c r="C1010" s="510" t="s">
        <v>60</v>
      </c>
      <c r="D1010" s="527" t="s">
        <v>61</v>
      </c>
      <c r="E1010" s="527" t="s">
        <v>67</v>
      </c>
      <c r="F1010" s="528">
        <v>542.66999999999996</v>
      </c>
      <c r="G1010" s="510" t="s">
        <v>5413</v>
      </c>
      <c r="H1010" s="510" t="s">
        <v>5414</v>
      </c>
      <c r="I1010" s="527" t="s">
        <v>5415</v>
      </c>
      <c r="J1010" s="529" t="s">
        <v>491</v>
      </c>
      <c r="K1010" s="509">
        <v>44406</v>
      </c>
      <c r="L1010" s="528">
        <v>19.100000000000001</v>
      </c>
    </row>
    <row r="1011" spans="1:12">
      <c r="A1011" s="509">
        <v>44529</v>
      </c>
      <c r="B1011" s="510" t="s">
        <v>1582</v>
      </c>
      <c r="C1011" s="510" t="s">
        <v>1583</v>
      </c>
      <c r="D1011" s="527" t="s">
        <v>61</v>
      </c>
      <c r="E1011" s="527" t="s">
        <v>77</v>
      </c>
      <c r="F1011" s="528">
        <v>2033.84</v>
      </c>
      <c r="G1011" s="510" t="s">
        <v>1584</v>
      </c>
      <c r="H1011" s="510" t="s">
        <v>60</v>
      </c>
      <c r="I1011" s="527" t="s">
        <v>1585</v>
      </c>
      <c r="J1011" s="529" t="s">
        <v>491</v>
      </c>
      <c r="K1011" s="509">
        <v>44529</v>
      </c>
      <c r="L1011" s="528">
        <v>19.079999999999998</v>
      </c>
    </row>
    <row r="1012" spans="1:12" ht="45">
      <c r="A1012" s="509">
        <v>44544</v>
      </c>
      <c r="B1012" s="510" t="s">
        <v>5416</v>
      </c>
      <c r="C1012" s="510" t="s">
        <v>60</v>
      </c>
      <c r="D1012" s="527" t="s">
        <v>61</v>
      </c>
      <c r="E1012" s="527" t="s">
        <v>67</v>
      </c>
      <c r="F1012" s="528">
        <v>12078.17</v>
      </c>
      <c r="G1012" s="510" t="s">
        <v>5417</v>
      </c>
      <c r="H1012" s="510" t="s">
        <v>5418</v>
      </c>
      <c r="I1012" s="527" t="s">
        <v>5419</v>
      </c>
      <c r="J1012" s="529" t="s">
        <v>491</v>
      </c>
      <c r="K1012" s="509">
        <v>44544</v>
      </c>
      <c r="L1012" s="528">
        <v>19.03</v>
      </c>
    </row>
    <row r="1013" spans="1:12">
      <c r="A1013" s="509">
        <v>44533</v>
      </c>
      <c r="B1013" s="510" t="s">
        <v>5420</v>
      </c>
      <c r="C1013" s="510" t="s">
        <v>60</v>
      </c>
      <c r="D1013" s="527" t="s">
        <v>61</v>
      </c>
      <c r="E1013" s="527" t="s">
        <v>67</v>
      </c>
      <c r="F1013" s="528">
        <v>258.2</v>
      </c>
      <c r="G1013" s="510" t="s">
        <v>5421</v>
      </c>
      <c r="H1013" s="510" t="s">
        <v>60</v>
      </c>
      <c r="I1013" s="527" t="s">
        <v>5422</v>
      </c>
      <c r="J1013" s="529" t="s">
        <v>491</v>
      </c>
      <c r="K1013" s="509">
        <v>44533</v>
      </c>
      <c r="L1013" s="528">
        <v>19.02</v>
      </c>
    </row>
    <row r="1014" spans="1:12">
      <c r="A1014" s="509">
        <v>44207</v>
      </c>
      <c r="B1014" s="510" t="s">
        <v>1586</v>
      </c>
      <c r="C1014" s="510" t="s">
        <v>60</v>
      </c>
      <c r="D1014" s="527" t="s">
        <v>61</v>
      </c>
      <c r="E1014" s="527" t="s">
        <v>67</v>
      </c>
      <c r="F1014" s="528">
        <v>414.03</v>
      </c>
      <c r="G1014" s="510" t="s">
        <v>1587</v>
      </c>
      <c r="H1014" s="510" t="s">
        <v>60</v>
      </c>
      <c r="I1014" s="527" t="s">
        <v>1588</v>
      </c>
      <c r="J1014" s="529" t="s">
        <v>491</v>
      </c>
      <c r="K1014" s="509">
        <v>44207</v>
      </c>
      <c r="L1014" s="528">
        <v>18.96</v>
      </c>
    </row>
    <row r="1015" spans="1:12">
      <c r="A1015" s="509">
        <v>44651</v>
      </c>
      <c r="B1015" s="510" t="s">
        <v>5423</v>
      </c>
      <c r="C1015" s="510" t="s">
        <v>60</v>
      </c>
      <c r="D1015" s="527" t="s">
        <v>61</v>
      </c>
      <c r="E1015" s="527" t="s">
        <v>67</v>
      </c>
      <c r="F1015" s="528">
        <v>249.07</v>
      </c>
      <c r="G1015" s="510" t="s">
        <v>5424</v>
      </c>
      <c r="H1015" s="510" t="s">
        <v>5425</v>
      </c>
      <c r="I1015" s="527" t="s">
        <v>5426</v>
      </c>
      <c r="J1015" s="529" t="s">
        <v>491</v>
      </c>
      <c r="K1015" s="509">
        <v>44651</v>
      </c>
      <c r="L1015" s="528">
        <v>18.829999999999998</v>
      </c>
    </row>
    <row r="1016" spans="1:12">
      <c r="A1016" s="509">
        <v>44834</v>
      </c>
      <c r="B1016" s="510" t="s">
        <v>5427</v>
      </c>
      <c r="C1016" s="510" t="s">
        <v>5428</v>
      </c>
      <c r="D1016" s="527" t="s">
        <v>61</v>
      </c>
      <c r="E1016" s="527" t="s">
        <v>67</v>
      </c>
      <c r="F1016" s="528">
        <v>203.5</v>
      </c>
      <c r="G1016" s="510" t="s">
        <v>5429</v>
      </c>
      <c r="H1016" s="510" t="s">
        <v>5430</v>
      </c>
      <c r="I1016" s="527" t="s">
        <v>5431</v>
      </c>
      <c r="J1016" s="529" t="s">
        <v>491</v>
      </c>
      <c r="K1016" s="509">
        <v>44834</v>
      </c>
      <c r="L1016" s="528">
        <v>18.82</v>
      </c>
    </row>
    <row r="1017" spans="1:12" ht="45">
      <c r="A1017" s="509">
        <v>44508</v>
      </c>
      <c r="B1017" s="510" t="s">
        <v>5432</v>
      </c>
      <c r="C1017" s="510" t="s">
        <v>60</v>
      </c>
      <c r="D1017" s="527" t="s">
        <v>61</v>
      </c>
      <c r="E1017" s="527" t="s">
        <v>67</v>
      </c>
      <c r="F1017" s="528">
        <v>516.69000000000005</v>
      </c>
      <c r="G1017" s="510" t="s">
        <v>5433</v>
      </c>
      <c r="H1017" s="510" t="s">
        <v>5434</v>
      </c>
      <c r="I1017" s="527" t="s">
        <v>5435</v>
      </c>
      <c r="J1017" s="529" t="s">
        <v>491</v>
      </c>
      <c r="K1017" s="509">
        <v>44508</v>
      </c>
      <c r="L1017" s="528">
        <v>18.809999999999999</v>
      </c>
    </row>
    <row r="1018" spans="1:12">
      <c r="A1018" s="509">
        <v>44832</v>
      </c>
      <c r="B1018" s="510" t="s">
        <v>1589</v>
      </c>
      <c r="C1018" s="510" t="s">
        <v>1590</v>
      </c>
      <c r="D1018" s="527" t="s">
        <v>61</v>
      </c>
      <c r="E1018" s="527" t="s">
        <v>77</v>
      </c>
      <c r="F1018" s="528">
        <v>107.45</v>
      </c>
      <c r="G1018" s="510" t="s">
        <v>1591</v>
      </c>
      <c r="H1018" s="510" t="s">
        <v>60</v>
      </c>
      <c r="I1018" s="527" t="s">
        <v>1592</v>
      </c>
      <c r="J1018" s="529" t="s">
        <v>491</v>
      </c>
      <c r="K1018" s="509">
        <v>44832</v>
      </c>
      <c r="L1018" s="528">
        <v>18.75</v>
      </c>
    </row>
    <row r="1019" spans="1:12">
      <c r="A1019" s="509">
        <v>44353</v>
      </c>
      <c r="B1019" s="510" t="s">
        <v>1593</v>
      </c>
      <c r="C1019" s="510" t="s">
        <v>1594</v>
      </c>
      <c r="D1019" s="527" t="s">
        <v>61</v>
      </c>
      <c r="E1019" s="527" t="s">
        <v>67</v>
      </c>
      <c r="F1019" s="528">
        <v>22.24</v>
      </c>
      <c r="G1019" s="510" t="s">
        <v>60</v>
      </c>
      <c r="H1019" s="510" t="s">
        <v>60</v>
      </c>
      <c r="I1019" s="527" t="s">
        <v>1595</v>
      </c>
      <c r="J1019" s="529" t="s">
        <v>491</v>
      </c>
      <c r="K1019" s="509">
        <v>44353</v>
      </c>
      <c r="L1019" s="528">
        <v>18.649999999999999</v>
      </c>
    </row>
    <row r="1020" spans="1:12">
      <c r="A1020" s="509">
        <v>44829</v>
      </c>
      <c r="B1020" s="510" t="s">
        <v>1596</v>
      </c>
      <c r="C1020" s="510" t="s">
        <v>1597</v>
      </c>
      <c r="D1020" s="527" t="s">
        <v>61</v>
      </c>
      <c r="E1020" s="527" t="s">
        <v>77</v>
      </c>
      <c r="F1020" s="528">
        <v>379.66</v>
      </c>
      <c r="G1020" s="510" t="s">
        <v>1598</v>
      </c>
      <c r="H1020" s="510" t="s">
        <v>60</v>
      </c>
      <c r="I1020" s="527" t="s">
        <v>1599</v>
      </c>
      <c r="J1020" s="529" t="s">
        <v>491</v>
      </c>
      <c r="K1020" s="509">
        <v>44829</v>
      </c>
      <c r="L1020" s="528">
        <v>18.64</v>
      </c>
    </row>
    <row r="1021" spans="1:12" ht="22.5">
      <c r="A1021" s="509">
        <v>44178</v>
      </c>
      <c r="B1021" s="510" t="s">
        <v>5436</v>
      </c>
      <c r="C1021" s="510" t="s">
        <v>60</v>
      </c>
      <c r="D1021" s="527" t="s">
        <v>61</v>
      </c>
      <c r="E1021" s="527" t="s">
        <v>67</v>
      </c>
      <c r="F1021" s="528">
        <v>4763.1499999999996</v>
      </c>
      <c r="G1021" s="510" t="s">
        <v>5437</v>
      </c>
      <c r="H1021" s="510" t="s">
        <v>5438</v>
      </c>
      <c r="I1021" s="527" t="s">
        <v>5439</v>
      </c>
      <c r="J1021" s="529" t="s">
        <v>491</v>
      </c>
      <c r="K1021" s="509">
        <v>44178</v>
      </c>
      <c r="L1021" s="528">
        <v>18.55</v>
      </c>
    </row>
    <row r="1022" spans="1:12" ht="45">
      <c r="A1022" s="509">
        <v>44636</v>
      </c>
      <c r="B1022" s="510" t="s">
        <v>5440</v>
      </c>
      <c r="C1022" s="510" t="s">
        <v>60</v>
      </c>
      <c r="D1022" s="527" t="s">
        <v>61</v>
      </c>
      <c r="E1022" s="527" t="s">
        <v>67</v>
      </c>
      <c r="F1022" s="528">
        <v>167.08</v>
      </c>
      <c r="G1022" s="510" t="s">
        <v>5441</v>
      </c>
      <c r="H1022" s="510" t="s">
        <v>5442</v>
      </c>
      <c r="I1022" s="527" t="s">
        <v>5443</v>
      </c>
      <c r="J1022" s="529" t="s">
        <v>491</v>
      </c>
      <c r="K1022" s="509">
        <v>44636</v>
      </c>
      <c r="L1022" s="528">
        <v>18.53</v>
      </c>
    </row>
    <row r="1023" spans="1:12" ht="22.5">
      <c r="A1023" s="509">
        <v>44235</v>
      </c>
      <c r="B1023" s="510" t="s">
        <v>5444</v>
      </c>
      <c r="C1023" s="510" t="s">
        <v>60</v>
      </c>
      <c r="D1023" s="527" t="s">
        <v>61</v>
      </c>
      <c r="E1023" s="527" t="s">
        <v>67</v>
      </c>
      <c r="F1023" s="528">
        <v>3492.54</v>
      </c>
      <c r="G1023" s="510" t="s">
        <v>5445</v>
      </c>
      <c r="H1023" s="510" t="s">
        <v>60</v>
      </c>
      <c r="I1023" s="527" t="s">
        <v>5446</v>
      </c>
      <c r="J1023" s="529" t="s">
        <v>491</v>
      </c>
      <c r="K1023" s="509">
        <v>44235</v>
      </c>
      <c r="L1023" s="528">
        <v>18.5</v>
      </c>
    </row>
    <row r="1024" spans="1:12" ht="22.5">
      <c r="A1024" s="509">
        <v>43858</v>
      </c>
      <c r="B1024" s="510" t="s">
        <v>5447</v>
      </c>
      <c r="C1024" s="510" t="s">
        <v>60</v>
      </c>
      <c r="D1024" s="527" t="s">
        <v>61</v>
      </c>
      <c r="E1024" s="527" t="s">
        <v>67</v>
      </c>
      <c r="F1024" s="528">
        <v>3337.17</v>
      </c>
      <c r="G1024" s="510" t="s">
        <v>5448</v>
      </c>
      <c r="H1024" s="510" t="s">
        <v>5449</v>
      </c>
      <c r="I1024" s="527" t="s">
        <v>5450</v>
      </c>
      <c r="J1024" s="529" t="s">
        <v>491</v>
      </c>
      <c r="K1024" s="509">
        <v>43858</v>
      </c>
      <c r="L1024" s="528">
        <v>18.489999999999998</v>
      </c>
    </row>
    <row r="1025" spans="1:12" ht="45">
      <c r="A1025" s="509">
        <v>44606</v>
      </c>
      <c r="B1025" s="510" t="s">
        <v>5451</v>
      </c>
      <c r="C1025" s="510" t="s">
        <v>5452</v>
      </c>
      <c r="D1025" s="527" t="s">
        <v>61</v>
      </c>
      <c r="E1025" s="527" t="s">
        <v>67</v>
      </c>
      <c r="F1025" s="528">
        <v>3067.67</v>
      </c>
      <c r="G1025" s="510" t="s">
        <v>5453</v>
      </c>
      <c r="H1025" s="510" t="s">
        <v>5454</v>
      </c>
      <c r="I1025" s="527" t="s">
        <v>5455</v>
      </c>
      <c r="J1025" s="529" t="s">
        <v>491</v>
      </c>
      <c r="K1025" s="509">
        <v>44606</v>
      </c>
      <c r="L1025" s="528">
        <v>18.48</v>
      </c>
    </row>
    <row r="1026" spans="1:12" ht="45">
      <c r="A1026" s="509">
        <v>44536</v>
      </c>
      <c r="B1026" s="510" t="s">
        <v>5456</v>
      </c>
      <c r="C1026" s="510" t="s">
        <v>60</v>
      </c>
      <c r="D1026" s="527" t="s">
        <v>61</v>
      </c>
      <c r="E1026" s="527" t="s">
        <v>67</v>
      </c>
      <c r="F1026" s="528">
        <v>2788.02</v>
      </c>
      <c r="G1026" s="510" t="s">
        <v>5457</v>
      </c>
      <c r="H1026" s="510" t="s">
        <v>5458</v>
      </c>
      <c r="I1026" s="527" t="s">
        <v>5459</v>
      </c>
      <c r="J1026" s="529" t="s">
        <v>491</v>
      </c>
      <c r="K1026" s="509">
        <v>44536</v>
      </c>
      <c r="L1026" s="528">
        <v>18.43</v>
      </c>
    </row>
    <row r="1027" spans="1:12">
      <c r="A1027" s="509">
        <v>44413</v>
      </c>
      <c r="B1027" s="510" t="s">
        <v>5460</v>
      </c>
      <c r="C1027" s="510" t="s">
        <v>60</v>
      </c>
      <c r="D1027" s="527" t="s">
        <v>61</v>
      </c>
      <c r="E1027" s="527" t="s">
        <v>67</v>
      </c>
      <c r="F1027" s="528">
        <v>4500</v>
      </c>
      <c r="G1027" s="510" t="s">
        <v>5461</v>
      </c>
      <c r="H1027" s="510" t="s">
        <v>60</v>
      </c>
      <c r="I1027" s="527" t="s">
        <v>5462</v>
      </c>
      <c r="J1027" s="529" t="s">
        <v>491</v>
      </c>
      <c r="K1027" s="509">
        <v>44413</v>
      </c>
      <c r="L1027" s="528">
        <v>18.399999999999999</v>
      </c>
    </row>
    <row r="1028" spans="1:12">
      <c r="A1028" s="509">
        <v>44478</v>
      </c>
      <c r="B1028" s="510" t="s">
        <v>5463</v>
      </c>
      <c r="C1028" s="510" t="s">
        <v>60</v>
      </c>
      <c r="D1028" s="527" t="s">
        <v>61</v>
      </c>
      <c r="E1028" s="527" t="s">
        <v>67</v>
      </c>
      <c r="F1028" s="528">
        <v>725.5</v>
      </c>
      <c r="G1028" s="510" t="s">
        <v>4855</v>
      </c>
      <c r="H1028" s="510" t="s">
        <v>60</v>
      </c>
      <c r="I1028" s="527" t="s">
        <v>5464</v>
      </c>
      <c r="J1028" s="529" t="s">
        <v>491</v>
      </c>
      <c r="K1028" s="509">
        <v>44478</v>
      </c>
      <c r="L1028" s="528">
        <v>18.399999999999999</v>
      </c>
    </row>
    <row r="1029" spans="1:12">
      <c r="A1029" s="509">
        <v>44468</v>
      </c>
      <c r="B1029" s="510" t="s">
        <v>1600</v>
      </c>
      <c r="C1029" s="510" t="s">
        <v>1601</v>
      </c>
      <c r="D1029" s="527" t="s">
        <v>61</v>
      </c>
      <c r="E1029" s="527" t="s">
        <v>77</v>
      </c>
      <c r="F1029" s="528">
        <v>6481.27</v>
      </c>
      <c r="G1029" s="510" t="s">
        <v>60</v>
      </c>
      <c r="H1029" s="510" t="s">
        <v>60</v>
      </c>
      <c r="I1029" s="527" t="s">
        <v>1602</v>
      </c>
      <c r="J1029" s="529" t="s">
        <v>491</v>
      </c>
      <c r="K1029" s="509">
        <v>44468</v>
      </c>
      <c r="L1029" s="528">
        <v>18.34</v>
      </c>
    </row>
    <row r="1030" spans="1:12">
      <c r="A1030" s="509">
        <v>44462</v>
      </c>
      <c r="B1030" s="510" t="s">
        <v>1603</v>
      </c>
      <c r="C1030" s="510" t="s">
        <v>1604</v>
      </c>
      <c r="D1030" s="527" t="s">
        <v>61</v>
      </c>
      <c r="E1030" s="527" t="s">
        <v>77</v>
      </c>
      <c r="F1030" s="528">
        <v>161.30000000000001</v>
      </c>
      <c r="G1030" s="510" t="s">
        <v>1605</v>
      </c>
      <c r="H1030" s="510" t="s">
        <v>60</v>
      </c>
      <c r="I1030" s="527" t="s">
        <v>1606</v>
      </c>
      <c r="J1030" s="529" t="s">
        <v>491</v>
      </c>
      <c r="K1030" s="509">
        <v>44462</v>
      </c>
      <c r="L1030" s="528">
        <v>18.32</v>
      </c>
    </row>
    <row r="1031" spans="1:12" ht="22.5">
      <c r="A1031" s="509">
        <v>44509</v>
      </c>
      <c r="B1031" s="510" t="s">
        <v>5465</v>
      </c>
      <c r="C1031" s="510" t="s">
        <v>60</v>
      </c>
      <c r="D1031" s="527" t="s">
        <v>61</v>
      </c>
      <c r="E1031" s="527" t="s">
        <v>67</v>
      </c>
      <c r="F1031" s="528">
        <v>699.83</v>
      </c>
      <c r="G1031" s="510" t="s">
        <v>1969</v>
      </c>
      <c r="H1031" s="510" t="s">
        <v>5466</v>
      </c>
      <c r="I1031" s="527" t="s">
        <v>5467</v>
      </c>
      <c r="J1031" s="529" t="s">
        <v>491</v>
      </c>
      <c r="K1031" s="509">
        <v>44509</v>
      </c>
      <c r="L1031" s="528">
        <v>18.28</v>
      </c>
    </row>
    <row r="1032" spans="1:12">
      <c r="A1032" s="509">
        <v>44831</v>
      </c>
      <c r="B1032" s="510" t="s">
        <v>342</v>
      </c>
      <c r="C1032" s="510" t="s">
        <v>343</v>
      </c>
      <c r="D1032" s="527" t="s">
        <v>61</v>
      </c>
      <c r="E1032" s="527" t="s">
        <v>77</v>
      </c>
      <c r="F1032" s="528">
        <v>1248.56</v>
      </c>
      <c r="G1032" s="510" t="s">
        <v>266</v>
      </c>
      <c r="H1032" s="510" t="s">
        <v>60</v>
      </c>
      <c r="I1032" s="527" t="s">
        <v>344</v>
      </c>
      <c r="J1032" s="529" t="s">
        <v>491</v>
      </c>
      <c r="K1032" s="509">
        <v>44831</v>
      </c>
      <c r="L1032" s="528">
        <v>18.27</v>
      </c>
    </row>
    <row r="1033" spans="1:12">
      <c r="A1033" s="509">
        <v>44322</v>
      </c>
      <c r="B1033" s="510" t="s">
        <v>5468</v>
      </c>
      <c r="C1033" s="510" t="s">
        <v>60</v>
      </c>
      <c r="D1033" s="527" t="s">
        <v>61</v>
      </c>
      <c r="E1033" s="527" t="s">
        <v>67</v>
      </c>
      <c r="F1033" s="528">
        <v>4364.66</v>
      </c>
      <c r="G1033" s="510" t="s">
        <v>5469</v>
      </c>
      <c r="H1033" s="510" t="s">
        <v>5470</v>
      </c>
      <c r="I1033" s="527" t="s">
        <v>5471</v>
      </c>
      <c r="J1033" s="529" t="s">
        <v>491</v>
      </c>
      <c r="K1033" s="509">
        <v>44322</v>
      </c>
      <c r="L1033" s="528">
        <v>18.25</v>
      </c>
    </row>
    <row r="1034" spans="1:12">
      <c r="A1034" s="509">
        <v>44736</v>
      </c>
      <c r="B1034" s="510" t="s">
        <v>1607</v>
      </c>
      <c r="C1034" s="510" t="s">
        <v>1608</v>
      </c>
      <c r="D1034" s="527" t="s">
        <v>61</v>
      </c>
      <c r="E1034" s="527" t="s">
        <v>77</v>
      </c>
      <c r="F1034" s="528">
        <v>489.47</v>
      </c>
      <c r="G1034" s="510" t="s">
        <v>1609</v>
      </c>
      <c r="H1034" s="510" t="s">
        <v>60</v>
      </c>
      <c r="I1034" s="527" t="s">
        <v>1610</v>
      </c>
      <c r="J1034" s="529" t="s">
        <v>491</v>
      </c>
      <c r="K1034" s="509">
        <v>44736</v>
      </c>
      <c r="L1034" s="528">
        <v>18.239999999999998</v>
      </c>
    </row>
    <row r="1035" spans="1:12">
      <c r="A1035" s="509">
        <v>44312</v>
      </c>
      <c r="B1035" s="510" t="s">
        <v>5472</v>
      </c>
      <c r="C1035" s="510" t="s">
        <v>60</v>
      </c>
      <c r="D1035" s="527" t="s">
        <v>61</v>
      </c>
      <c r="E1035" s="527" t="s">
        <v>67</v>
      </c>
      <c r="F1035" s="528">
        <v>14.62</v>
      </c>
      <c r="G1035" s="510" t="s">
        <v>5473</v>
      </c>
      <c r="H1035" s="510" t="s">
        <v>60</v>
      </c>
      <c r="I1035" s="527" t="s">
        <v>5474</v>
      </c>
      <c r="J1035" s="529" t="s">
        <v>491</v>
      </c>
      <c r="K1035" s="509">
        <v>44312</v>
      </c>
      <c r="L1035" s="528">
        <v>18.23</v>
      </c>
    </row>
    <row r="1036" spans="1:12" ht="45">
      <c r="A1036" s="509">
        <v>44665</v>
      </c>
      <c r="B1036" s="510" t="s">
        <v>5475</v>
      </c>
      <c r="C1036" s="510" t="s">
        <v>60</v>
      </c>
      <c r="D1036" s="527" t="s">
        <v>61</v>
      </c>
      <c r="E1036" s="527" t="s">
        <v>67</v>
      </c>
      <c r="F1036" s="528">
        <v>48061.07</v>
      </c>
      <c r="G1036" s="510" t="s">
        <v>60</v>
      </c>
      <c r="H1036" s="510" t="s">
        <v>5476</v>
      </c>
      <c r="I1036" s="527" t="s">
        <v>5477</v>
      </c>
      <c r="J1036" s="529" t="s">
        <v>491</v>
      </c>
      <c r="K1036" s="509">
        <v>44665</v>
      </c>
      <c r="L1036" s="528">
        <v>18.21</v>
      </c>
    </row>
    <row r="1037" spans="1:12">
      <c r="A1037" s="509">
        <v>44789</v>
      </c>
      <c r="B1037" s="510" t="s">
        <v>5478</v>
      </c>
      <c r="C1037" s="510" t="s">
        <v>60</v>
      </c>
      <c r="D1037" s="527" t="s">
        <v>61</v>
      </c>
      <c r="E1037" s="527" t="s">
        <v>67</v>
      </c>
      <c r="F1037" s="528">
        <v>410.7</v>
      </c>
      <c r="G1037" s="510" t="s">
        <v>5479</v>
      </c>
      <c r="H1037" s="510" t="s">
        <v>60</v>
      </c>
      <c r="I1037" s="527" t="s">
        <v>5480</v>
      </c>
      <c r="J1037" s="529" t="s">
        <v>491</v>
      </c>
      <c r="K1037" s="509">
        <v>44789</v>
      </c>
      <c r="L1037" s="528">
        <v>18.149999999999999</v>
      </c>
    </row>
    <row r="1038" spans="1:12">
      <c r="A1038" s="509">
        <v>44018</v>
      </c>
      <c r="B1038" s="510" t="s">
        <v>5481</v>
      </c>
      <c r="C1038" s="510" t="s">
        <v>60</v>
      </c>
      <c r="D1038" s="527" t="s">
        <v>61</v>
      </c>
      <c r="E1038" s="527" t="s">
        <v>67</v>
      </c>
      <c r="F1038" s="528">
        <v>5437.54</v>
      </c>
      <c r="G1038" s="510" t="s">
        <v>60</v>
      </c>
      <c r="H1038" s="510" t="s">
        <v>60</v>
      </c>
      <c r="I1038" s="527" t="s">
        <v>5482</v>
      </c>
      <c r="J1038" s="529" t="s">
        <v>491</v>
      </c>
      <c r="K1038" s="509">
        <v>44018</v>
      </c>
      <c r="L1038" s="528">
        <v>18.079999999999998</v>
      </c>
    </row>
    <row r="1039" spans="1:12" ht="22.5">
      <c r="A1039" s="509">
        <v>44882</v>
      </c>
      <c r="B1039" s="510" t="s">
        <v>5483</v>
      </c>
      <c r="C1039" s="510" t="s">
        <v>5484</v>
      </c>
      <c r="D1039" s="527" t="s">
        <v>61</v>
      </c>
      <c r="E1039" s="527" t="s">
        <v>67</v>
      </c>
      <c r="F1039" s="528">
        <v>14.72</v>
      </c>
      <c r="G1039" s="510" t="s">
        <v>5485</v>
      </c>
      <c r="H1039" s="510" t="s">
        <v>5486</v>
      </c>
      <c r="I1039" s="527" t="s">
        <v>5487</v>
      </c>
      <c r="J1039" s="529" t="s">
        <v>491</v>
      </c>
      <c r="K1039" s="509">
        <v>44882</v>
      </c>
      <c r="L1039" s="528">
        <v>18.03</v>
      </c>
    </row>
    <row r="1040" spans="1:12">
      <c r="A1040" s="509">
        <v>44469</v>
      </c>
      <c r="B1040" s="510" t="s">
        <v>5488</v>
      </c>
      <c r="C1040" s="510" t="s">
        <v>60</v>
      </c>
      <c r="D1040" s="527" t="s">
        <v>61</v>
      </c>
      <c r="E1040" s="527" t="s">
        <v>67</v>
      </c>
      <c r="F1040" s="528">
        <v>56.81</v>
      </c>
      <c r="G1040" s="510" t="s">
        <v>5489</v>
      </c>
      <c r="H1040" s="510" t="s">
        <v>60</v>
      </c>
      <c r="I1040" s="527" t="s">
        <v>5490</v>
      </c>
      <c r="J1040" s="529" t="s">
        <v>491</v>
      </c>
      <c r="K1040" s="509">
        <v>44469</v>
      </c>
      <c r="L1040" s="528">
        <v>18.03</v>
      </c>
    </row>
    <row r="1041" spans="1:12">
      <c r="A1041" s="509">
        <v>44628</v>
      </c>
      <c r="B1041" s="510" t="s">
        <v>5491</v>
      </c>
      <c r="C1041" s="510" t="s">
        <v>60</v>
      </c>
      <c r="D1041" s="527" t="s">
        <v>61</v>
      </c>
      <c r="E1041" s="527" t="s">
        <v>67</v>
      </c>
      <c r="F1041" s="528">
        <v>104.6</v>
      </c>
      <c r="G1041" s="510" t="s">
        <v>5492</v>
      </c>
      <c r="H1041" s="510" t="s">
        <v>5493</v>
      </c>
      <c r="I1041" s="527" t="s">
        <v>5494</v>
      </c>
      <c r="J1041" s="529" t="s">
        <v>491</v>
      </c>
      <c r="K1041" s="509">
        <v>44628</v>
      </c>
      <c r="L1041" s="528">
        <v>18</v>
      </c>
    </row>
    <row r="1042" spans="1:12" ht="22.5">
      <c r="A1042" s="509">
        <v>44273</v>
      </c>
      <c r="B1042" s="510" t="s">
        <v>5495</v>
      </c>
      <c r="C1042" s="510" t="s">
        <v>60</v>
      </c>
      <c r="D1042" s="527" t="s">
        <v>61</v>
      </c>
      <c r="E1042" s="527" t="s">
        <v>67</v>
      </c>
      <c r="F1042" s="528">
        <v>89.12</v>
      </c>
      <c r="G1042" s="510" t="s">
        <v>5496</v>
      </c>
      <c r="H1042" s="510" t="s">
        <v>5497</v>
      </c>
      <c r="I1042" s="527" t="s">
        <v>5498</v>
      </c>
      <c r="J1042" s="529" t="s">
        <v>491</v>
      </c>
      <c r="K1042" s="509">
        <v>44273</v>
      </c>
      <c r="L1042" s="528">
        <v>18</v>
      </c>
    </row>
    <row r="1043" spans="1:12">
      <c r="A1043" s="509">
        <v>44769</v>
      </c>
      <c r="B1043" s="510" t="s">
        <v>1611</v>
      </c>
      <c r="C1043" s="510" t="s">
        <v>1612</v>
      </c>
      <c r="D1043" s="527" t="s">
        <v>61</v>
      </c>
      <c r="E1043" s="527" t="s">
        <v>67</v>
      </c>
      <c r="F1043" s="528">
        <v>37.68</v>
      </c>
      <c r="G1043" s="510" t="s">
        <v>1613</v>
      </c>
      <c r="H1043" s="510" t="s">
        <v>60</v>
      </c>
      <c r="I1043" s="527" t="s">
        <v>1614</v>
      </c>
      <c r="J1043" s="529" t="s">
        <v>491</v>
      </c>
      <c r="K1043" s="509">
        <v>44769</v>
      </c>
      <c r="L1043" s="528">
        <v>17.96</v>
      </c>
    </row>
    <row r="1044" spans="1:12">
      <c r="A1044" s="509">
        <v>44438</v>
      </c>
      <c r="B1044" s="510" t="s">
        <v>5499</v>
      </c>
      <c r="C1044" s="510" t="s">
        <v>60</v>
      </c>
      <c r="D1044" s="527" t="s">
        <v>61</v>
      </c>
      <c r="E1044" s="527" t="s">
        <v>67</v>
      </c>
      <c r="F1044" s="528">
        <v>444.8</v>
      </c>
      <c r="G1044" s="510" t="s">
        <v>5500</v>
      </c>
      <c r="H1044" s="510" t="s">
        <v>60</v>
      </c>
      <c r="I1044" s="527" t="s">
        <v>5501</v>
      </c>
      <c r="J1044" s="529" t="s">
        <v>491</v>
      </c>
      <c r="K1044" s="509">
        <v>44438</v>
      </c>
      <c r="L1044" s="528">
        <v>17.899999999999999</v>
      </c>
    </row>
    <row r="1045" spans="1:12" ht="22.5">
      <c r="A1045" s="509">
        <v>44592</v>
      </c>
      <c r="B1045" s="510" t="s">
        <v>5502</v>
      </c>
      <c r="C1045" s="510" t="s">
        <v>60</v>
      </c>
      <c r="D1045" s="527" t="s">
        <v>61</v>
      </c>
      <c r="E1045" s="527" t="s">
        <v>67</v>
      </c>
      <c r="F1045" s="528">
        <v>1197.1600000000001</v>
      </c>
      <c r="G1045" s="510" t="s">
        <v>5503</v>
      </c>
      <c r="H1045" s="510" t="s">
        <v>5504</v>
      </c>
      <c r="I1045" s="527" t="s">
        <v>5505</v>
      </c>
      <c r="J1045" s="529" t="s">
        <v>491</v>
      </c>
      <c r="K1045" s="509">
        <v>44592</v>
      </c>
      <c r="L1045" s="528">
        <v>17.79</v>
      </c>
    </row>
    <row r="1046" spans="1:12">
      <c r="A1046" s="509">
        <v>44468</v>
      </c>
      <c r="B1046" s="510" t="s">
        <v>1615</v>
      </c>
      <c r="C1046" s="510" t="s">
        <v>1616</v>
      </c>
      <c r="D1046" s="527" t="s">
        <v>61</v>
      </c>
      <c r="E1046" s="527" t="s">
        <v>77</v>
      </c>
      <c r="F1046" s="528">
        <v>899.34</v>
      </c>
      <c r="G1046" s="510" t="s">
        <v>1617</v>
      </c>
      <c r="H1046" s="510" t="s">
        <v>60</v>
      </c>
      <c r="I1046" s="527" t="s">
        <v>1618</v>
      </c>
      <c r="J1046" s="529" t="s">
        <v>491</v>
      </c>
      <c r="K1046" s="509">
        <v>44468</v>
      </c>
      <c r="L1046" s="528">
        <v>17.68</v>
      </c>
    </row>
    <row r="1047" spans="1:12">
      <c r="A1047" s="509">
        <v>44440</v>
      </c>
      <c r="B1047" s="510" t="s">
        <v>5506</v>
      </c>
      <c r="C1047" s="510" t="s">
        <v>60</v>
      </c>
      <c r="D1047" s="527" t="s">
        <v>61</v>
      </c>
      <c r="E1047" s="527" t="s">
        <v>67</v>
      </c>
      <c r="F1047" s="528">
        <v>410.64</v>
      </c>
      <c r="G1047" s="510" t="s">
        <v>5507</v>
      </c>
      <c r="H1047" s="510" t="s">
        <v>60</v>
      </c>
      <c r="I1047" s="527" t="s">
        <v>5508</v>
      </c>
      <c r="J1047" s="529" t="s">
        <v>491</v>
      </c>
      <c r="K1047" s="509">
        <v>44440</v>
      </c>
      <c r="L1047" s="528">
        <v>17.649999999999999</v>
      </c>
    </row>
    <row r="1048" spans="1:12">
      <c r="A1048" s="509">
        <v>44897</v>
      </c>
      <c r="B1048" s="510" t="s">
        <v>1622</v>
      </c>
      <c r="C1048" s="510" t="s">
        <v>1623</v>
      </c>
      <c r="D1048" s="527" t="s">
        <v>61</v>
      </c>
      <c r="E1048" s="527" t="s">
        <v>77</v>
      </c>
      <c r="F1048" s="528">
        <v>265.36</v>
      </c>
      <c r="G1048" s="510" t="s">
        <v>1624</v>
      </c>
      <c r="H1048" s="510" t="s">
        <v>60</v>
      </c>
      <c r="I1048" s="527" t="s">
        <v>1625</v>
      </c>
      <c r="J1048" s="529" t="s">
        <v>491</v>
      </c>
      <c r="K1048" s="509">
        <v>44897</v>
      </c>
      <c r="L1048" s="528">
        <v>17.649999999999999</v>
      </c>
    </row>
    <row r="1049" spans="1:12">
      <c r="A1049" s="509">
        <v>44138</v>
      </c>
      <c r="B1049" s="510" t="s">
        <v>1619</v>
      </c>
      <c r="C1049" s="510" t="s">
        <v>1620</v>
      </c>
      <c r="D1049" s="527" t="s">
        <v>61</v>
      </c>
      <c r="E1049" s="527" t="s">
        <v>77</v>
      </c>
      <c r="F1049" s="530">
        <v>0.28199999999999997</v>
      </c>
      <c r="G1049" s="510" t="s">
        <v>60</v>
      </c>
      <c r="H1049" s="510" t="s">
        <v>60</v>
      </c>
      <c r="I1049" s="527" t="s">
        <v>1621</v>
      </c>
      <c r="J1049" s="529" t="s">
        <v>491</v>
      </c>
      <c r="K1049" s="509">
        <v>44138</v>
      </c>
      <c r="L1049" s="528">
        <v>17.649999999999999</v>
      </c>
    </row>
    <row r="1050" spans="1:12">
      <c r="A1050" s="509">
        <v>44872</v>
      </c>
      <c r="B1050" s="510" t="s">
        <v>1626</v>
      </c>
      <c r="C1050" s="510" t="s">
        <v>1627</v>
      </c>
      <c r="D1050" s="527" t="s">
        <v>61</v>
      </c>
      <c r="E1050" s="527" t="s">
        <v>77</v>
      </c>
      <c r="F1050" s="528">
        <v>8532.83</v>
      </c>
      <c r="G1050" s="510" t="s">
        <v>1628</v>
      </c>
      <c r="H1050" s="510" t="s">
        <v>1198</v>
      </c>
      <c r="I1050" s="527" t="s">
        <v>1629</v>
      </c>
      <c r="J1050" s="529" t="s">
        <v>491</v>
      </c>
      <c r="K1050" s="509">
        <v>44872</v>
      </c>
      <c r="L1050" s="528">
        <v>17.63</v>
      </c>
    </row>
    <row r="1051" spans="1:12" ht="22.5">
      <c r="A1051" s="509">
        <v>44840</v>
      </c>
      <c r="B1051" s="510" t="s">
        <v>5509</v>
      </c>
      <c r="C1051" s="510" t="s">
        <v>60</v>
      </c>
      <c r="D1051" s="527" t="s">
        <v>61</v>
      </c>
      <c r="E1051" s="527" t="s">
        <v>67</v>
      </c>
      <c r="F1051" s="528">
        <v>80.86</v>
      </c>
      <c r="G1051" s="510" t="s">
        <v>5510</v>
      </c>
      <c r="H1051" s="510" t="s">
        <v>5511</v>
      </c>
      <c r="I1051" s="527" t="s">
        <v>5512</v>
      </c>
      <c r="J1051" s="529" t="s">
        <v>491</v>
      </c>
      <c r="K1051" s="509">
        <v>44840</v>
      </c>
      <c r="L1051" s="528">
        <v>17.5</v>
      </c>
    </row>
    <row r="1052" spans="1:12">
      <c r="A1052" s="509">
        <v>44508</v>
      </c>
      <c r="B1052" s="510" t="s">
        <v>1630</v>
      </c>
      <c r="C1052" s="510" t="s">
        <v>1631</v>
      </c>
      <c r="D1052" s="527" t="s">
        <v>61</v>
      </c>
      <c r="E1052" s="527" t="s">
        <v>67</v>
      </c>
      <c r="F1052" s="528">
        <v>956.11</v>
      </c>
      <c r="G1052" s="510" t="s">
        <v>60</v>
      </c>
      <c r="H1052" s="510" t="s">
        <v>1632</v>
      </c>
      <c r="I1052" s="527" t="s">
        <v>1633</v>
      </c>
      <c r="J1052" s="529" t="s">
        <v>491</v>
      </c>
      <c r="K1052" s="509">
        <v>44508</v>
      </c>
      <c r="L1052" s="528">
        <v>17.420000000000002</v>
      </c>
    </row>
    <row r="1053" spans="1:12">
      <c r="A1053" s="509">
        <v>44389</v>
      </c>
      <c r="B1053" s="510" t="s">
        <v>5513</v>
      </c>
      <c r="C1053" s="510" t="s">
        <v>60</v>
      </c>
      <c r="D1053" s="527" t="s">
        <v>61</v>
      </c>
      <c r="E1053" s="527" t="s">
        <v>67</v>
      </c>
      <c r="F1053" s="528">
        <v>365.23</v>
      </c>
      <c r="G1053" s="510" t="s">
        <v>5514</v>
      </c>
      <c r="H1053" s="510" t="s">
        <v>5515</v>
      </c>
      <c r="I1053" s="527" t="s">
        <v>5516</v>
      </c>
      <c r="J1053" s="529" t="s">
        <v>491</v>
      </c>
      <c r="K1053" s="509">
        <v>44389</v>
      </c>
      <c r="L1053" s="528">
        <v>17.399999999999999</v>
      </c>
    </row>
    <row r="1054" spans="1:12">
      <c r="A1054" s="509">
        <v>44315</v>
      </c>
      <c r="B1054" s="510" t="s">
        <v>5517</v>
      </c>
      <c r="C1054" s="510" t="s">
        <v>60</v>
      </c>
      <c r="D1054" s="527" t="s">
        <v>61</v>
      </c>
      <c r="E1054" s="527" t="s">
        <v>67</v>
      </c>
      <c r="F1054" s="528">
        <v>17048.21</v>
      </c>
      <c r="G1054" s="510" t="s">
        <v>5518</v>
      </c>
      <c r="H1054" s="510" t="s">
        <v>60</v>
      </c>
      <c r="I1054" s="527" t="s">
        <v>5519</v>
      </c>
      <c r="J1054" s="529" t="s">
        <v>491</v>
      </c>
      <c r="K1054" s="509">
        <v>44315</v>
      </c>
      <c r="L1054" s="528">
        <v>17.22</v>
      </c>
    </row>
    <row r="1055" spans="1:12">
      <c r="A1055" s="509">
        <v>44715</v>
      </c>
      <c r="B1055" s="510" t="s">
        <v>5520</v>
      </c>
      <c r="C1055" s="510" t="s">
        <v>60</v>
      </c>
      <c r="D1055" s="527" t="s">
        <v>61</v>
      </c>
      <c r="E1055" s="527" t="s">
        <v>67</v>
      </c>
      <c r="F1055" s="528">
        <v>111.24</v>
      </c>
      <c r="G1055" s="510" t="s">
        <v>5521</v>
      </c>
      <c r="H1055" s="510" t="s">
        <v>5522</v>
      </c>
      <c r="I1055" s="527" t="s">
        <v>5523</v>
      </c>
      <c r="J1055" s="529" t="s">
        <v>491</v>
      </c>
      <c r="K1055" s="509">
        <v>44715</v>
      </c>
      <c r="L1055" s="528">
        <v>17.190000000000001</v>
      </c>
    </row>
    <row r="1056" spans="1:12">
      <c r="A1056" s="509">
        <v>44805</v>
      </c>
      <c r="B1056" s="510" t="s">
        <v>5524</v>
      </c>
      <c r="C1056" s="510" t="s">
        <v>60</v>
      </c>
      <c r="D1056" s="527" t="s">
        <v>61</v>
      </c>
      <c r="E1056" s="527" t="s">
        <v>67</v>
      </c>
      <c r="F1056" s="528">
        <v>8.76</v>
      </c>
      <c r="G1056" s="510" t="s">
        <v>5525</v>
      </c>
      <c r="H1056" s="510" t="s">
        <v>5526</v>
      </c>
      <c r="I1056" s="527" t="s">
        <v>5527</v>
      </c>
      <c r="J1056" s="529" t="s">
        <v>491</v>
      </c>
      <c r="K1056" s="509">
        <v>44805</v>
      </c>
      <c r="L1056" s="528">
        <v>17.18</v>
      </c>
    </row>
    <row r="1057" spans="1:12">
      <c r="A1057" s="509">
        <v>44207</v>
      </c>
      <c r="B1057" s="510" t="s">
        <v>5528</v>
      </c>
      <c r="C1057" s="510" t="s">
        <v>60</v>
      </c>
      <c r="D1057" s="527" t="s">
        <v>61</v>
      </c>
      <c r="E1057" s="527" t="s">
        <v>67</v>
      </c>
      <c r="F1057" s="528">
        <v>81.180000000000007</v>
      </c>
      <c r="G1057" s="510" t="s">
        <v>5529</v>
      </c>
      <c r="H1057" s="510" t="s">
        <v>5530</v>
      </c>
      <c r="I1057" s="527" t="s">
        <v>5531</v>
      </c>
      <c r="J1057" s="529" t="s">
        <v>491</v>
      </c>
      <c r="K1057" s="509">
        <v>44207</v>
      </c>
      <c r="L1057" s="528">
        <v>17.149999999999999</v>
      </c>
    </row>
    <row r="1058" spans="1:12">
      <c r="A1058" s="509">
        <v>44173</v>
      </c>
      <c r="B1058" s="510" t="s">
        <v>5532</v>
      </c>
      <c r="C1058" s="510" t="s">
        <v>60</v>
      </c>
      <c r="D1058" s="527" t="s">
        <v>61</v>
      </c>
      <c r="E1058" s="527" t="s">
        <v>67</v>
      </c>
      <c r="F1058" s="528">
        <v>996.87</v>
      </c>
      <c r="G1058" s="510" t="s">
        <v>5533</v>
      </c>
      <c r="H1058" s="510" t="s">
        <v>60</v>
      </c>
      <c r="I1058" s="527" t="s">
        <v>5534</v>
      </c>
      <c r="J1058" s="529" t="s">
        <v>491</v>
      </c>
      <c r="K1058" s="509">
        <v>44173</v>
      </c>
      <c r="L1058" s="528">
        <v>17.14</v>
      </c>
    </row>
    <row r="1059" spans="1:12">
      <c r="A1059" s="509">
        <v>44327</v>
      </c>
      <c r="B1059" s="510" t="s">
        <v>887</v>
      </c>
      <c r="C1059" s="510" t="s">
        <v>60</v>
      </c>
      <c r="D1059" s="527" t="s">
        <v>61</v>
      </c>
      <c r="E1059" s="527" t="s">
        <v>67</v>
      </c>
      <c r="F1059" s="528">
        <v>3728.25</v>
      </c>
      <c r="G1059" s="510" t="s">
        <v>5535</v>
      </c>
      <c r="H1059" s="510" t="s">
        <v>60</v>
      </c>
      <c r="I1059" s="527" t="s">
        <v>5536</v>
      </c>
      <c r="J1059" s="529" t="s">
        <v>491</v>
      </c>
      <c r="K1059" s="509">
        <v>44327</v>
      </c>
      <c r="L1059" s="528">
        <v>17.14</v>
      </c>
    </row>
    <row r="1060" spans="1:12" ht="33.75">
      <c r="A1060" s="509">
        <v>44697</v>
      </c>
      <c r="B1060" s="510" t="s">
        <v>5537</v>
      </c>
      <c r="C1060" s="510" t="s">
        <v>60</v>
      </c>
      <c r="D1060" s="527" t="s">
        <v>61</v>
      </c>
      <c r="E1060" s="527" t="s">
        <v>67</v>
      </c>
      <c r="F1060" s="528">
        <v>4397.75</v>
      </c>
      <c r="G1060" s="510" t="s">
        <v>608</v>
      </c>
      <c r="H1060" s="510" t="s">
        <v>5538</v>
      </c>
      <c r="I1060" s="527" t="s">
        <v>5539</v>
      </c>
      <c r="J1060" s="529" t="s">
        <v>491</v>
      </c>
      <c r="K1060" s="509">
        <v>44697</v>
      </c>
      <c r="L1060" s="528">
        <v>17.12</v>
      </c>
    </row>
    <row r="1061" spans="1:12">
      <c r="A1061" s="509">
        <v>44119</v>
      </c>
      <c r="B1061" s="510" t="s">
        <v>5540</v>
      </c>
      <c r="C1061" s="510" t="s">
        <v>60</v>
      </c>
      <c r="D1061" s="527" t="s">
        <v>61</v>
      </c>
      <c r="E1061" s="527" t="s">
        <v>67</v>
      </c>
      <c r="F1061" s="528">
        <v>58.61</v>
      </c>
      <c r="G1061" s="510" t="s">
        <v>5541</v>
      </c>
      <c r="H1061" s="510" t="s">
        <v>5542</v>
      </c>
      <c r="I1061" s="527" t="s">
        <v>5543</v>
      </c>
      <c r="J1061" s="529" t="s">
        <v>491</v>
      </c>
      <c r="K1061" s="509">
        <v>44119</v>
      </c>
      <c r="L1061" s="528">
        <v>17.09</v>
      </c>
    </row>
    <row r="1062" spans="1:12" ht="45">
      <c r="A1062" s="509">
        <v>44417</v>
      </c>
      <c r="B1062" s="510" t="s">
        <v>5544</v>
      </c>
      <c r="C1062" s="510" t="s">
        <v>60</v>
      </c>
      <c r="D1062" s="527" t="s">
        <v>61</v>
      </c>
      <c r="E1062" s="527" t="s">
        <v>67</v>
      </c>
      <c r="F1062" s="528">
        <v>3771.05</v>
      </c>
      <c r="G1062" s="510" t="s">
        <v>5545</v>
      </c>
      <c r="H1062" s="510" t="s">
        <v>5546</v>
      </c>
      <c r="I1062" s="527" t="s">
        <v>5547</v>
      </c>
      <c r="J1062" s="529" t="s">
        <v>491</v>
      </c>
      <c r="K1062" s="509">
        <v>44417</v>
      </c>
      <c r="L1062" s="528">
        <v>17.079999999999998</v>
      </c>
    </row>
    <row r="1063" spans="1:12">
      <c r="A1063" s="509">
        <v>43864</v>
      </c>
      <c r="B1063" s="510" t="s">
        <v>5548</v>
      </c>
      <c r="C1063" s="510" t="s">
        <v>60</v>
      </c>
      <c r="D1063" s="527" t="s">
        <v>61</v>
      </c>
      <c r="E1063" s="527" t="s">
        <v>67</v>
      </c>
      <c r="F1063" s="528">
        <v>11338.87</v>
      </c>
      <c r="G1063" s="510" t="s">
        <v>5549</v>
      </c>
      <c r="H1063" s="510" t="s">
        <v>5550</v>
      </c>
      <c r="I1063" s="527" t="s">
        <v>5551</v>
      </c>
      <c r="J1063" s="529" t="s">
        <v>491</v>
      </c>
      <c r="K1063" s="509">
        <v>43864</v>
      </c>
      <c r="L1063" s="528">
        <v>17.02</v>
      </c>
    </row>
    <row r="1064" spans="1:12">
      <c r="A1064" s="509">
        <v>44053</v>
      </c>
      <c r="B1064" s="510" t="s">
        <v>5552</v>
      </c>
      <c r="C1064" s="510" t="s">
        <v>60</v>
      </c>
      <c r="D1064" s="527" t="s">
        <v>61</v>
      </c>
      <c r="E1064" s="527" t="s">
        <v>67</v>
      </c>
      <c r="F1064" s="528">
        <v>377.91</v>
      </c>
      <c r="G1064" s="510" t="s">
        <v>5553</v>
      </c>
      <c r="H1064" s="510" t="s">
        <v>60</v>
      </c>
      <c r="I1064" s="527" t="s">
        <v>5554</v>
      </c>
      <c r="J1064" s="529" t="s">
        <v>491</v>
      </c>
      <c r="K1064" s="509">
        <v>44053</v>
      </c>
      <c r="L1064" s="528">
        <v>16.95</v>
      </c>
    </row>
    <row r="1065" spans="1:12" ht="33.75">
      <c r="A1065" s="509">
        <v>44691</v>
      </c>
      <c r="B1065" s="510" t="s">
        <v>5555</v>
      </c>
      <c r="C1065" s="510" t="s">
        <v>60</v>
      </c>
      <c r="D1065" s="527" t="s">
        <v>61</v>
      </c>
      <c r="E1065" s="527" t="s">
        <v>67</v>
      </c>
      <c r="F1065" s="528">
        <v>25491.68</v>
      </c>
      <c r="G1065" s="510" t="s">
        <v>5556</v>
      </c>
      <c r="H1065" s="510" t="s">
        <v>5557</v>
      </c>
      <c r="I1065" s="527" t="s">
        <v>5558</v>
      </c>
      <c r="J1065" s="529" t="s">
        <v>491</v>
      </c>
      <c r="K1065" s="509">
        <v>44691</v>
      </c>
      <c r="L1065" s="528">
        <v>16.72</v>
      </c>
    </row>
    <row r="1066" spans="1:12" ht="33.75">
      <c r="A1066" s="509">
        <v>44446</v>
      </c>
      <c r="B1066" s="510" t="s">
        <v>5124</v>
      </c>
      <c r="C1066" s="510" t="s">
        <v>60</v>
      </c>
      <c r="D1066" s="527" t="s">
        <v>61</v>
      </c>
      <c r="E1066" s="527" t="s">
        <v>67</v>
      </c>
      <c r="F1066" s="528">
        <v>3689.74</v>
      </c>
      <c r="G1066" s="510" t="s">
        <v>5559</v>
      </c>
      <c r="H1066" s="510" t="s">
        <v>5126</v>
      </c>
      <c r="I1066" s="527" t="s">
        <v>5560</v>
      </c>
      <c r="J1066" s="529" t="s">
        <v>491</v>
      </c>
      <c r="K1066" s="509">
        <v>44446</v>
      </c>
      <c r="L1066" s="528">
        <v>16.690000000000001</v>
      </c>
    </row>
    <row r="1067" spans="1:12">
      <c r="A1067" s="509">
        <v>44903</v>
      </c>
      <c r="B1067" s="510" t="s">
        <v>1634</v>
      </c>
      <c r="C1067" s="510" t="s">
        <v>1635</v>
      </c>
      <c r="D1067" s="527" t="s">
        <v>61</v>
      </c>
      <c r="E1067" s="527" t="s">
        <v>77</v>
      </c>
      <c r="F1067" s="528">
        <v>321.67</v>
      </c>
      <c r="G1067" s="510" t="s">
        <v>1636</v>
      </c>
      <c r="H1067" s="510" t="s">
        <v>60</v>
      </c>
      <c r="I1067" s="527" t="s">
        <v>1637</v>
      </c>
      <c r="J1067" s="529" t="s">
        <v>491</v>
      </c>
      <c r="K1067" s="509">
        <v>44903</v>
      </c>
      <c r="L1067" s="528">
        <v>16.670000000000002</v>
      </c>
    </row>
    <row r="1068" spans="1:12" ht="33.75">
      <c r="A1068" s="509">
        <v>44113</v>
      </c>
      <c r="B1068" s="510" t="s">
        <v>3940</v>
      </c>
      <c r="C1068" s="510" t="s">
        <v>60</v>
      </c>
      <c r="D1068" s="527" t="s">
        <v>61</v>
      </c>
      <c r="E1068" s="527" t="s">
        <v>67</v>
      </c>
      <c r="F1068" s="528">
        <v>612.30999999999995</v>
      </c>
      <c r="G1068" s="510" t="s">
        <v>5561</v>
      </c>
      <c r="H1068" s="510" t="s">
        <v>5562</v>
      </c>
      <c r="I1068" s="527" t="s">
        <v>5563</v>
      </c>
      <c r="J1068" s="529" t="s">
        <v>491</v>
      </c>
      <c r="K1068" s="509">
        <v>44113</v>
      </c>
      <c r="L1068" s="528">
        <v>16.670000000000002</v>
      </c>
    </row>
    <row r="1069" spans="1:12">
      <c r="A1069" s="509">
        <v>44154</v>
      </c>
      <c r="B1069" s="510" t="s">
        <v>1638</v>
      </c>
      <c r="C1069" s="510" t="s">
        <v>1639</v>
      </c>
      <c r="D1069" s="527" t="s">
        <v>61</v>
      </c>
      <c r="E1069" s="527" t="s">
        <v>67</v>
      </c>
      <c r="F1069" s="530">
        <v>0.16300000000000001</v>
      </c>
      <c r="G1069" s="510" t="s">
        <v>60</v>
      </c>
      <c r="H1069" s="510" t="s">
        <v>1640</v>
      </c>
      <c r="I1069" s="527" t="s">
        <v>1641</v>
      </c>
      <c r="J1069" s="529" t="s">
        <v>491</v>
      </c>
      <c r="K1069" s="509">
        <v>44154</v>
      </c>
      <c r="L1069" s="528">
        <v>16.59</v>
      </c>
    </row>
    <row r="1070" spans="1:12">
      <c r="A1070" s="509">
        <v>44676</v>
      </c>
      <c r="B1070" s="510" t="s">
        <v>5564</v>
      </c>
      <c r="C1070" s="510" t="s">
        <v>60</v>
      </c>
      <c r="D1070" s="527" t="s">
        <v>61</v>
      </c>
      <c r="E1070" s="527" t="s">
        <v>67</v>
      </c>
      <c r="F1070" s="528">
        <v>135.79</v>
      </c>
      <c r="G1070" s="510" t="s">
        <v>5565</v>
      </c>
      <c r="H1070" s="510" t="s">
        <v>60</v>
      </c>
      <c r="I1070" s="527" t="s">
        <v>5566</v>
      </c>
      <c r="J1070" s="529" t="s">
        <v>491</v>
      </c>
      <c r="K1070" s="509">
        <v>44676</v>
      </c>
      <c r="L1070" s="528">
        <v>16.57</v>
      </c>
    </row>
    <row r="1071" spans="1:12" ht="22.5">
      <c r="A1071" s="509">
        <v>44467</v>
      </c>
      <c r="B1071" s="510" t="s">
        <v>5567</v>
      </c>
      <c r="C1071" s="510" t="s">
        <v>60</v>
      </c>
      <c r="D1071" s="527" t="s">
        <v>61</v>
      </c>
      <c r="E1071" s="527" t="s">
        <v>67</v>
      </c>
      <c r="F1071" s="528">
        <v>31.81</v>
      </c>
      <c r="G1071" s="510" t="s">
        <v>5568</v>
      </c>
      <c r="H1071" s="510" t="s">
        <v>5569</v>
      </c>
      <c r="I1071" s="527" t="s">
        <v>5570</v>
      </c>
      <c r="J1071" s="529" t="s">
        <v>491</v>
      </c>
      <c r="K1071" s="509">
        <v>44467</v>
      </c>
      <c r="L1071" s="528">
        <v>16.55</v>
      </c>
    </row>
    <row r="1072" spans="1:12">
      <c r="A1072" s="509">
        <v>44183</v>
      </c>
      <c r="B1072" s="510" t="s">
        <v>5571</v>
      </c>
      <c r="C1072" s="510" t="s">
        <v>60</v>
      </c>
      <c r="D1072" s="527" t="s">
        <v>61</v>
      </c>
      <c r="E1072" s="527" t="s">
        <v>67</v>
      </c>
      <c r="F1072" s="528">
        <v>2889.6</v>
      </c>
      <c r="G1072" s="510" t="s">
        <v>5572</v>
      </c>
      <c r="H1072" s="510" t="s">
        <v>60</v>
      </c>
      <c r="I1072" s="527" t="s">
        <v>5573</v>
      </c>
      <c r="J1072" s="529" t="s">
        <v>491</v>
      </c>
      <c r="K1072" s="509">
        <v>44183</v>
      </c>
      <c r="L1072" s="528">
        <v>16.54</v>
      </c>
    </row>
    <row r="1073" spans="1:12" ht="33.75">
      <c r="A1073" s="509">
        <v>43992</v>
      </c>
      <c r="B1073" s="510" t="s">
        <v>5574</v>
      </c>
      <c r="C1073" s="510" t="s">
        <v>60</v>
      </c>
      <c r="D1073" s="527" t="s">
        <v>61</v>
      </c>
      <c r="E1073" s="527" t="s">
        <v>67</v>
      </c>
      <c r="F1073" s="528">
        <v>45.98</v>
      </c>
      <c r="G1073" s="510" t="s">
        <v>5575</v>
      </c>
      <c r="H1073" s="510" t="s">
        <v>5576</v>
      </c>
      <c r="I1073" s="527" t="s">
        <v>5577</v>
      </c>
      <c r="J1073" s="529" t="s">
        <v>491</v>
      </c>
      <c r="K1073" s="509">
        <v>43992</v>
      </c>
      <c r="L1073" s="528">
        <v>16.54</v>
      </c>
    </row>
    <row r="1074" spans="1:12" ht="22.5">
      <c r="A1074" s="509">
        <v>44701</v>
      </c>
      <c r="B1074" s="510" t="s">
        <v>5578</v>
      </c>
      <c r="C1074" s="510" t="s">
        <v>60</v>
      </c>
      <c r="D1074" s="527" t="s">
        <v>61</v>
      </c>
      <c r="E1074" s="527" t="s">
        <v>67</v>
      </c>
      <c r="F1074" s="528">
        <v>3558.21</v>
      </c>
      <c r="G1074" s="510" t="s">
        <v>5579</v>
      </c>
      <c r="H1074" s="510" t="s">
        <v>1852</v>
      </c>
      <c r="I1074" s="527" t="s">
        <v>5580</v>
      </c>
      <c r="J1074" s="529" t="s">
        <v>491</v>
      </c>
      <c r="K1074" s="509">
        <v>44701</v>
      </c>
      <c r="L1074" s="528">
        <v>16.54</v>
      </c>
    </row>
    <row r="1075" spans="1:12">
      <c r="A1075" s="509">
        <v>44431</v>
      </c>
      <c r="B1075" s="510" t="s">
        <v>5581</v>
      </c>
      <c r="C1075" s="510" t="s">
        <v>60</v>
      </c>
      <c r="D1075" s="527" t="s">
        <v>61</v>
      </c>
      <c r="E1075" s="527" t="s">
        <v>67</v>
      </c>
      <c r="F1075" s="528">
        <v>867.08</v>
      </c>
      <c r="G1075" s="510" t="s">
        <v>5582</v>
      </c>
      <c r="H1075" s="510" t="s">
        <v>60</v>
      </c>
      <c r="I1075" s="527" t="s">
        <v>5583</v>
      </c>
      <c r="J1075" s="529" t="s">
        <v>491</v>
      </c>
      <c r="K1075" s="509">
        <v>44431</v>
      </c>
      <c r="L1075" s="528">
        <v>16.53</v>
      </c>
    </row>
    <row r="1076" spans="1:12">
      <c r="A1076" s="509">
        <v>44547</v>
      </c>
      <c r="B1076" s="510" t="s">
        <v>5584</v>
      </c>
      <c r="C1076" s="510" t="s">
        <v>60</v>
      </c>
      <c r="D1076" s="527" t="s">
        <v>61</v>
      </c>
      <c r="E1076" s="527" t="s">
        <v>67</v>
      </c>
      <c r="F1076" s="528">
        <v>2741.3</v>
      </c>
      <c r="G1076" s="510" t="s">
        <v>985</v>
      </c>
      <c r="H1076" s="510" t="s">
        <v>5585</v>
      </c>
      <c r="I1076" s="527" t="s">
        <v>5586</v>
      </c>
      <c r="J1076" s="529" t="s">
        <v>491</v>
      </c>
      <c r="K1076" s="509">
        <v>44547</v>
      </c>
      <c r="L1076" s="528">
        <v>16.52</v>
      </c>
    </row>
    <row r="1077" spans="1:12">
      <c r="A1077" s="509">
        <v>44263</v>
      </c>
      <c r="B1077" s="510" t="s">
        <v>5587</v>
      </c>
      <c r="C1077" s="510" t="s">
        <v>60</v>
      </c>
      <c r="D1077" s="527" t="s">
        <v>61</v>
      </c>
      <c r="E1077" s="527" t="s">
        <v>67</v>
      </c>
      <c r="F1077" s="528">
        <v>7230.16</v>
      </c>
      <c r="G1077" s="510" t="s">
        <v>1482</v>
      </c>
      <c r="H1077" s="510" t="s">
        <v>60</v>
      </c>
      <c r="I1077" s="527" t="s">
        <v>5588</v>
      </c>
      <c r="J1077" s="529" t="s">
        <v>491</v>
      </c>
      <c r="K1077" s="509">
        <v>44263</v>
      </c>
      <c r="L1077" s="528">
        <v>16.5</v>
      </c>
    </row>
    <row r="1078" spans="1:12" ht="78.75">
      <c r="A1078" s="509">
        <v>44283</v>
      </c>
      <c r="B1078" s="510" t="s">
        <v>5589</v>
      </c>
      <c r="C1078" s="510" t="s">
        <v>60</v>
      </c>
      <c r="D1078" s="527" t="s">
        <v>61</v>
      </c>
      <c r="E1078" s="527" t="s">
        <v>67</v>
      </c>
      <c r="F1078" s="528">
        <v>4269.1899999999996</v>
      </c>
      <c r="G1078" s="510" t="s">
        <v>5590</v>
      </c>
      <c r="H1078" s="510" t="s">
        <v>5591</v>
      </c>
      <c r="I1078" s="527" t="s">
        <v>5592</v>
      </c>
      <c r="J1078" s="529" t="s">
        <v>491</v>
      </c>
      <c r="K1078" s="509">
        <v>44283</v>
      </c>
      <c r="L1078" s="528">
        <v>16.48</v>
      </c>
    </row>
    <row r="1079" spans="1:12">
      <c r="A1079" s="509">
        <v>44849</v>
      </c>
      <c r="B1079" s="510" t="s">
        <v>1642</v>
      </c>
      <c r="C1079" s="510" t="s">
        <v>1643</v>
      </c>
      <c r="D1079" s="527" t="s">
        <v>61</v>
      </c>
      <c r="E1079" s="527" t="s">
        <v>77</v>
      </c>
      <c r="F1079" s="528">
        <v>340.28</v>
      </c>
      <c r="G1079" s="510" t="s">
        <v>1644</v>
      </c>
      <c r="H1079" s="510" t="s">
        <v>1645</v>
      </c>
      <c r="I1079" s="527" t="s">
        <v>1646</v>
      </c>
      <c r="J1079" s="529" t="s">
        <v>491</v>
      </c>
      <c r="K1079" s="509">
        <v>44849</v>
      </c>
      <c r="L1079" s="528">
        <v>16.48</v>
      </c>
    </row>
    <row r="1080" spans="1:12" ht="22.5">
      <c r="A1080" s="509">
        <v>44112</v>
      </c>
      <c r="B1080" s="510" t="s">
        <v>5593</v>
      </c>
      <c r="C1080" s="510" t="s">
        <v>60</v>
      </c>
      <c r="D1080" s="527" t="s">
        <v>61</v>
      </c>
      <c r="E1080" s="527" t="s">
        <v>67</v>
      </c>
      <c r="F1080" s="528">
        <v>2318</v>
      </c>
      <c r="G1080" s="510" t="s">
        <v>5594</v>
      </c>
      <c r="H1080" s="510" t="s">
        <v>5595</v>
      </c>
      <c r="I1080" s="527" t="s">
        <v>5596</v>
      </c>
      <c r="J1080" s="529" t="s">
        <v>491</v>
      </c>
      <c r="K1080" s="509">
        <v>44112</v>
      </c>
      <c r="L1080" s="528">
        <v>16.45</v>
      </c>
    </row>
    <row r="1081" spans="1:12" ht="22.5">
      <c r="A1081" s="509">
        <v>44392</v>
      </c>
      <c r="B1081" s="510" t="s">
        <v>5597</v>
      </c>
      <c r="C1081" s="510" t="s">
        <v>60</v>
      </c>
      <c r="D1081" s="527" t="s">
        <v>61</v>
      </c>
      <c r="E1081" s="527" t="s">
        <v>67</v>
      </c>
      <c r="F1081" s="528">
        <v>4614.37</v>
      </c>
      <c r="G1081" s="510" t="s">
        <v>5598</v>
      </c>
      <c r="H1081" s="510" t="s">
        <v>60</v>
      </c>
      <c r="I1081" s="527" t="s">
        <v>5599</v>
      </c>
      <c r="J1081" s="529" t="s">
        <v>491</v>
      </c>
      <c r="K1081" s="509">
        <v>44392</v>
      </c>
      <c r="L1081" s="528">
        <v>16.43</v>
      </c>
    </row>
    <row r="1082" spans="1:12" ht="56.25">
      <c r="A1082" s="509">
        <v>44612</v>
      </c>
      <c r="B1082" s="510" t="s">
        <v>5600</v>
      </c>
      <c r="C1082" s="510" t="s">
        <v>60</v>
      </c>
      <c r="D1082" s="527" t="s">
        <v>61</v>
      </c>
      <c r="E1082" s="527" t="s">
        <v>67</v>
      </c>
      <c r="F1082" s="528">
        <v>1586.93</v>
      </c>
      <c r="G1082" s="510" t="s">
        <v>5601</v>
      </c>
      <c r="H1082" s="510" t="s">
        <v>5602</v>
      </c>
      <c r="I1082" s="527" t="s">
        <v>5603</v>
      </c>
      <c r="J1082" s="529" t="s">
        <v>491</v>
      </c>
      <c r="K1082" s="509">
        <v>44612</v>
      </c>
      <c r="L1082" s="528">
        <v>16.420000000000002</v>
      </c>
    </row>
    <row r="1083" spans="1:12">
      <c r="A1083" s="509">
        <v>44413</v>
      </c>
      <c r="B1083" s="510" t="s">
        <v>5604</v>
      </c>
      <c r="C1083" s="510" t="s">
        <v>60</v>
      </c>
      <c r="D1083" s="527" t="s">
        <v>61</v>
      </c>
      <c r="E1083" s="527" t="s">
        <v>67</v>
      </c>
      <c r="F1083" s="528">
        <v>5012.96</v>
      </c>
      <c r="G1083" s="510" t="s">
        <v>3375</v>
      </c>
      <c r="H1083" s="510" t="s">
        <v>5605</v>
      </c>
      <c r="I1083" s="527" t="s">
        <v>5606</v>
      </c>
      <c r="J1083" s="529" t="s">
        <v>491</v>
      </c>
      <c r="K1083" s="509">
        <v>44413</v>
      </c>
      <c r="L1083" s="528">
        <v>16.37</v>
      </c>
    </row>
    <row r="1084" spans="1:12" ht="22.5">
      <c r="A1084" s="509">
        <v>44647</v>
      </c>
      <c r="B1084" s="510" t="s">
        <v>1647</v>
      </c>
      <c r="C1084" s="510" t="s">
        <v>1648</v>
      </c>
      <c r="D1084" s="527" t="s">
        <v>61</v>
      </c>
      <c r="E1084" s="527" t="s">
        <v>77</v>
      </c>
      <c r="F1084" s="528">
        <v>1250.5</v>
      </c>
      <c r="G1084" s="510" t="s">
        <v>1649</v>
      </c>
      <c r="H1084" s="510" t="s">
        <v>1650</v>
      </c>
      <c r="I1084" s="527" t="s">
        <v>1651</v>
      </c>
      <c r="J1084" s="529" t="s">
        <v>491</v>
      </c>
      <c r="K1084" s="509">
        <v>44647</v>
      </c>
      <c r="L1084" s="528">
        <v>16.350000000000001</v>
      </c>
    </row>
    <row r="1085" spans="1:12">
      <c r="A1085" s="509">
        <v>44578</v>
      </c>
      <c r="B1085" s="510" t="s">
        <v>5607</v>
      </c>
      <c r="C1085" s="510" t="s">
        <v>60</v>
      </c>
      <c r="D1085" s="527" t="s">
        <v>61</v>
      </c>
      <c r="E1085" s="527" t="s">
        <v>67</v>
      </c>
      <c r="F1085" s="528">
        <v>490</v>
      </c>
      <c r="G1085" s="510" t="s">
        <v>5608</v>
      </c>
      <c r="H1085" s="510" t="s">
        <v>60</v>
      </c>
      <c r="I1085" s="527" t="s">
        <v>5609</v>
      </c>
      <c r="J1085" s="529" t="s">
        <v>491</v>
      </c>
      <c r="K1085" s="509">
        <v>44578</v>
      </c>
      <c r="L1085" s="528">
        <v>16.28</v>
      </c>
    </row>
    <row r="1086" spans="1:12">
      <c r="A1086" s="509">
        <v>44634</v>
      </c>
      <c r="B1086" s="510" t="s">
        <v>5610</v>
      </c>
      <c r="C1086" s="510" t="s">
        <v>60</v>
      </c>
      <c r="D1086" s="527" t="s">
        <v>61</v>
      </c>
      <c r="E1086" s="527" t="s">
        <v>67</v>
      </c>
      <c r="F1086" s="528">
        <v>2025.96</v>
      </c>
      <c r="G1086" s="510" t="s">
        <v>5611</v>
      </c>
      <c r="H1086" s="510" t="s">
        <v>60</v>
      </c>
      <c r="I1086" s="527" t="s">
        <v>5612</v>
      </c>
      <c r="J1086" s="529" t="s">
        <v>491</v>
      </c>
      <c r="K1086" s="509">
        <v>44634</v>
      </c>
      <c r="L1086" s="528">
        <v>16.25</v>
      </c>
    </row>
    <row r="1087" spans="1:12">
      <c r="A1087" s="509">
        <v>44565</v>
      </c>
      <c r="B1087" s="510" t="s">
        <v>5613</v>
      </c>
      <c r="C1087" s="510" t="s">
        <v>60</v>
      </c>
      <c r="D1087" s="527" t="s">
        <v>61</v>
      </c>
      <c r="E1087" s="527" t="s">
        <v>733</v>
      </c>
      <c r="F1087" s="528">
        <v>42.74</v>
      </c>
      <c r="G1087" s="510" t="s">
        <v>5614</v>
      </c>
      <c r="H1087" s="510" t="s">
        <v>5615</v>
      </c>
      <c r="I1087" s="527" t="s">
        <v>5616</v>
      </c>
      <c r="J1087" s="529" t="s">
        <v>491</v>
      </c>
      <c r="K1087" s="509">
        <v>44565</v>
      </c>
      <c r="L1087" s="528">
        <v>16.13</v>
      </c>
    </row>
    <row r="1088" spans="1:12">
      <c r="A1088" s="509">
        <v>44643</v>
      </c>
      <c r="B1088" s="510" t="s">
        <v>1652</v>
      </c>
      <c r="C1088" s="510" t="s">
        <v>1653</v>
      </c>
      <c r="D1088" s="527" t="s">
        <v>61</v>
      </c>
      <c r="E1088" s="527" t="s">
        <v>77</v>
      </c>
      <c r="F1088" s="528">
        <v>1774.38</v>
      </c>
      <c r="G1088" s="510" t="s">
        <v>1654</v>
      </c>
      <c r="H1088" s="510" t="s">
        <v>60</v>
      </c>
      <c r="I1088" s="527" t="s">
        <v>1655</v>
      </c>
      <c r="J1088" s="529" t="s">
        <v>491</v>
      </c>
      <c r="K1088" s="509">
        <v>44643</v>
      </c>
      <c r="L1088" s="528">
        <v>16.11</v>
      </c>
    </row>
    <row r="1089" spans="1:12">
      <c r="A1089" s="509">
        <v>44232</v>
      </c>
      <c r="B1089" s="510" t="s">
        <v>5617</v>
      </c>
      <c r="C1089" s="510" t="s">
        <v>60</v>
      </c>
      <c r="D1089" s="527" t="s">
        <v>61</v>
      </c>
      <c r="E1089" s="527" t="s">
        <v>67</v>
      </c>
      <c r="F1089" s="528">
        <v>26.28</v>
      </c>
      <c r="G1089" s="510" t="s">
        <v>60</v>
      </c>
      <c r="H1089" s="510" t="s">
        <v>60</v>
      </c>
      <c r="I1089" s="527" t="s">
        <v>5618</v>
      </c>
      <c r="J1089" s="529" t="s">
        <v>491</v>
      </c>
      <c r="K1089" s="509">
        <v>44232</v>
      </c>
      <c r="L1089" s="528">
        <v>16</v>
      </c>
    </row>
    <row r="1090" spans="1:12" ht="22.5">
      <c r="A1090" s="509">
        <v>44032</v>
      </c>
      <c r="B1090" s="510" t="s">
        <v>5619</v>
      </c>
      <c r="C1090" s="510" t="s">
        <v>60</v>
      </c>
      <c r="D1090" s="527" t="s">
        <v>61</v>
      </c>
      <c r="E1090" s="527" t="s">
        <v>67</v>
      </c>
      <c r="F1090" s="528">
        <v>232.12</v>
      </c>
      <c r="G1090" s="510" t="s">
        <v>5620</v>
      </c>
      <c r="H1090" s="510" t="s">
        <v>5621</v>
      </c>
      <c r="I1090" s="527" t="s">
        <v>5622</v>
      </c>
      <c r="J1090" s="529" t="s">
        <v>491</v>
      </c>
      <c r="K1090" s="509">
        <v>44032</v>
      </c>
      <c r="L1090" s="528">
        <v>16</v>
      </c>
    </row>
    <row r="1091" spans="1:12">
      <c r="A1091" s="509">
        <v>44389</v>
      </c>
      <c r="B1091" s="510" t="s">
        <v>4571</v>
      </c>
      <c r="C1091" s="510" t="s">
        <v>60</v>
      </c>
      <c r="D1091" s="527" t="s">
        <v>61</v>
      </c>
      <c r="E1091" s="527" t="s">
        <v>77</v>
      </c>
      <c r="F1091" s="528">
        <v>558.9</v>
      </c>
      <c r="G1091" s="510" t="s">
        <v>5623</v>
      </c>
      <c r="H1091" s="510" t="s">
        <v>60</v>
      </c>
      <c r="I1091" s="527" t="s">
        <v>5624</v>
      </c>
      <c r="J1091" s="529" t="s">
        <v>491</v>
      </c>
      <c r="K1091" s="509">
        <v>44389</v>
      </c>
      <c r="L1091" s="528">
        <v>15.94</v>
      </c>
    </row>
    <row r="1092" spans="1:12">
      <c r="A1092" s="509">
        <v>44614</v>
      </c>
      <c r="B1092" s="510" t="s">
        <v>5625</v>
      </c>
      <c r="C1092" s="510" t="s">
        <v>60</v>
      </c>
      <c r="D1092" s="527" t="s">
        <v>61</v>
      </c>
      <c r="E1092" s="527" t="s">
        <v>67</v>
      </c>
      <c r="F1092" s="528">
        <v>3134.11</v>
      </c>
      <c r="G1092" s="510" t="s">
        <v>5626</v>
      </c>
      <c r="H1092" s="510" t="s">
        <v>5627</v>
      </c>
      <c r="I1092" s="527" t="s">
        <v>5628</v>
      </c>
      <c r="J1092" s="529" t="s">
        <v>491</v>
      </c>
      <c r="K1092" s="509">
        <v>44614</v>
      </c>
      <c r="L1092" s="528">
        <v>15.89</v>
      </c>
    </row>
    <row r="1093" spans="1:12">
      <c r="A1093" s="509">
        <v>44375</v>
      </c>
      <c r="B1093" s="510" t="s">
        <v>1656</v>
      </c>
      <c r="C1093" s="510" t="s">
        <v>1657</v>
      </c>
      <c r="D1093" s="527" t="s">
        <v>61</v>
      </c>
      <c r="E1093" s="527" t="s">
        <v>77</v>
      </c>
      <c r="F1093" s="528">
        <v>968.58</v>
      </c>
      <c r="G1093" s="510" t="s">
        <v>1658</v>
      </c>
      <c r="H1093" s="510" t="s">
        <v>60</v>
      </c>
      <c r="I1093" s="527" t="s">
        <v>1659</v>
      </c>
      <c r="J1093" s="529" t="s">
        <v>491</v>
      </c>
      <c r="K1093" s="509">
        <v>44375</v>
      </c>
      <c r="L1093" s="528">
        <v>15.87</v>
      </c>
    </row>
    <row r="1094" spans="1:12">
      <c r="A1094" s="509">
        <v>44188</v>
      </c>
      <c r="B1094" s="510" t="s">
        <v>5629</v>
      </c>
      <c r="C1094" s="510" t="s">
        <v>60</v>
      </c>
      <c r="D1094" s="527" t="s">
        <v>61</v>
      </c>
      <c r="E1094" s="527" t="s">
        <v>77</v>
      </c>
      <c r="F1094" s="528">
        <v>40.869999999999997</v>
      </c>
      <c r="G1094" s="510" t="s">
        <v>5630</v>
      </c>
      <c r="H1094" s="510" t="s">
        <v>60</v>
      </c>
      <c r="I1094" s="527" t="s">
        <v>5631</v>
      </c>
      <c r="J1094" s="529" t="s">
        <v>491</v>
      </c>
      <c r="K1094" s="509">
        <v>44188</v>
      </c>
      <c r="L1094" s="528">
        <v>15.83</v>
      </c>
    </row>
    <row r="1095" spans="1:12">
      <c r="A1095" s="509">
        <v>44686</v>
      </c>
      <c r="B1095" s="510" t="s">
        <v>5632</v>
      </c>
      <c r="C1095" s="510" t="s">
        <v>60</v>
      </c>
      <c r="D1095" s="527" t="s">
        <v>61</v>
      </c>
      <c r="E1095" s="527" t="s">
        <v>67</v>
      </c>
      <c r="F1095" s="528">
        <v>111.46</v>
      </c>
      <c r="G1095" s="510" t="s">
        <v>5633</v>
      </c>
      <c r="H1095" s="510" t="s">
        <v>5634</v>
      </c>
      <c r="I1095" s="527" t="s">
        <v>5635</v>
      </c>
      <c r="J1095" s="529" t="s">
        <v>491</v>
      </c>
      <c r="K1095" s="509">
        <v>44686</v>
      </c>
      <c r="L1095" s="528">
        <v>15.79</v>
      </c>
    </row>
    <row r="1096" spans="1:12">
      <c r="A1096" s="509">
        <v>44192</v>
      </c>
      <c r="B1096" s="510" t="s">
        <v>1660</v>
      </c>
      <c r="C1096" s="510" t="s">
        <v>1661</v>
      </c>
      <c r="D1096" s="527" t="s">
        <v>61</v>
      </c>
      <c r="E1096" s="527" t="s">
        <v>77</v>
      </c>
      <c r="F1096" s="528">
        <v>45.66</v>
      </c>
      <c r="G1096" s="510" t="s">
        <v>1662</v>
      </c>
      <c r="H1096" s="510" t="s">
        <v>60</v>
      </c>
      <c r="I1096" s="527" t="s">
        <v>1663</v>
      </c>
      <c r="J1096" s="529" t="s">
        <v>491</v>
      </c>
      <c r="K1096" s="509">
        <v>44192</v>
      </c>
      <c r="L1096" s="528">
        <v>15.79</v>
      </c>
    </row>
    <row r="1097" spans="1:12">
      <c r="A1097" s="509">
        <v>44326</v>
      </c>
      <c r="B1097" s="510" t="s">
        <v>5636</v>
      </c>
      <c r="C1097" s="510" t="s">
        <v>60</v>
      </c>
      <c r="D1097" s="527" t="s">
        <v>61</v>
      </c>
      <c r="E1097" s="527" t="s">
        <v>67</v>
      </c>
      <c r="F1097" s="528">
        <v>321.13</v>
      </c>
      <c r="G1097" s="510" t="s">
        <v>5637</v>
      </c>
      <c r="H1097" s="510" t="s">
        <v>60</v>
      </c>
      <c r="I1097" s="527" t="s">
        <v>5638</v>
      </c>
      <c r="J1097" s="529" t="s">
        <v>491</v>
      </c>
      <c r="K1097" s="509">
        <v>44326</v>
      </c>
      <c r="L1097" s="528">
        <v>15.76</v>
      </c>
    </row>
    <row r="1098" spans="1:12">
      <c r="A1098" s="509">
        <v>44504</v>
      </c>
      <c r="B1098" s="510" t="s">
        <v>5639</v>
      </c>
      <c r="C1098" s="510" t="s">
        <v>60</v>
      </c>
      <c r="D1098" s="527" t="s">
        <v>61</v>
      </c>
      <c r="E1098" s="527" t="s">
        <v>67</v>
      </c>
      <c r="F1098" s="528">
        <v>353.48</v>
      </c>
      <c r="G1098" s="510" t="s">
        <v>5640</v>
      </c>
      <c r="H1098" s="510" t="s">
        <v>60</v>
      </c>
      <c r="I1098" s="527" t="s">
        <v>5641</v>
      </c>
      <c r="J1098" s="529" t="s">
        <v>491</v>
      </c>
      <c r="K1098" s="509">
        <v>44504</v>
      </c>
      <c r="L1098" s="528">
        <v>15.69</v>
      </c>
    </row>
    <row r="1099" spans="1:12">
      <c r="A1099" s="509">
        <v>44503</v>
      </c>
      <c r="B1099" s="510" t="s">
        <v>5642</v>
      </c>
      <c r="C1099" s="510" t="s">
        <v>60</v>
      </c>
      <c r="D1099" s="527" t="s">
        <v>61</v>
      </c>
      <c r="E1099" s="527" t="s">
        <v>67</v>
      </c>
      <c r="F1099" s="528">
        <v>4858.1400000000003</v>
      </c>
      <c r="G1099" s="510" t="s">
        <v>5643</v>
      </c>
      <c r="H1099" s="510" t="s">
        <v>60</v>
      </c>
      <c r="I1099" s="527" t="s">
        <v>5644</v>
      </c>
      <c r="J1099" s="529" t="s">
        <v>491</v>
      </c>
      <c r="K1099" s="509">
        <v>44503</v>
      </c>
      <c r="L1099" s="528">
        <v>15.68</v>
      </c>
    </row>
    <row r="1100" spans="1:12">
      <c r="A1100" s="509">
        <v>44673</v>
      </c>
      <c r="B1100" s="510" t="s">
        <v>5645</v>
      </c>
      <c r="C1100" s="510" t="s">
        <v>60</v>
      </c>
      <c r="D1100" s="527" t="s">
        <v>61</v>
      </c>
      <c r="E1100" s="527" t="s">
        <v>67</v>
      </c>
      <c r="F1100" s="528">
        <v>50.45</v>
      </c>
      <c r="G1100" s="510" t="s">
        <v>5646</v>
      </c>
      <c r="H1100" s="510" t="s">
        <v>60</v>
      </c>
      <c r="I1100" s="527" t="s">
        <v>5647</v>
      </c>
      <c r="J1100" s="529" t="s">
        <v>491</v>
      </c>
      <c r="K1100" s="509">
        <v>44673</v>
      </c>
      <c r="L1100" s="528">
        <v>15.65</v>
      </c>
    </row>
    <row r="1101" spans="1:12">
      <c r="A1101" s="509">
        <v>44550</v>
      </c>
      <c r="B1101" s="510" t="s">
        <v>5648</v>
      </c>
      <c r="C1101" s="510" t="s">
        <v>60</v>
      </c>
      <c r="D1101" s="527" t="s">
        <v>61</v>
      </c>
      <c r="E1101" s="527" t="s">
        <v>67</v>
      </c>
      <c r="F1101" s="528">
        <v>3618.56</v>
      </c>
      <c r="G1101" s="510" t="s">
        <v>4966</v>
      </c>
      <c r="H1101" s="510" t="s">
        <v>60</v>
      </c>
      <c r="I1101" s="527" t="s">
        <v>5649</v>
      </c>
      <c r="J1101" s="529" t="s">
        <v>491</v>
      </c>
      <c r="K1101" s="509">
        <v>44550</v>
      </c>
      <c r="L1101" s="528">
        <v>15.38</v>
      </c>
    </row>
    <row r="1102" spans="1:12">
      <c r="A1102" s="509">
        <v>44487</v>
      </c>
      <c r="B1102" s="510" t="s">
        <v>1566</v>
      </c>
      <c r="C1102" s="510" t="s">
        <v>1567</v>
      </c>
      <c r="D1102" s="527" t="s">
        <v>61</v>
      </c>
      <c r="E1102" s="527" t="s">
        <v>77</v>
      </c>
      <c r="F1102" s="528">
        <v>689.47</v>
      </c>
      <c r="G1102" s="510" t="s">
        <v>1664</v>
      </c>
      <c r="H1102" s="510" t="s">
        <v>60</v>
      </c>
      <c r="I1102" s="527" t="s">
        <v>1665</v>
      </c>
      <c r="J1102" s="529" t="s">
        <v>491</v>
      </c>
      <c r="K1102" s="509">
        <v>44487</v>
      </c>
      <c r="L1102" s="528">
        <v>15.38</v>
      </c>
    </row>
    <row r="1103" spans="1:12">
      <c r="A1103" s="509">
        <v>44480</v>
      </c>
      <c r="B1103" s="510" t="s">
        <v>5650</v>
      </c>
      <c r="C1103" s="510" t="s">
        <v>60</v>
      </c>
      <c r="D1103" s="527" t="s">
        <v>61</v>
      </c>
      <c r="E1103" s="527" t="s">
        <v>67</v>
      </c>
      <c r="F1103" s="528">
        <v>6339.12</v>
      </c>
      <c r="G1103" s="510" t="s">
        <v>5651</v>
      </c>
      <c r="H1103" s="510" t="s">
        <v>60</v>
      </c>
      <c r="I1103" s="527" t="s">
        <v>5652</v>
      </c>
      <c r="J1103" s="529" t="s">
        <v>491</v>
      </c>
      <c r="K1103" s="509">
        <v>44480</v>
      </c>
      <c r="L1103" s="528">
        <v>15.38</v>
      </c>
    </row>
    <row r="1104" spans="1:12">
      <c r="A1104" s="509">
        <v>44489</v>
      </c>
      <c r="B1104" s="510" t="s">
        <v>5653</v>
      </c>
      <c r="C1104" s="510" t="s">
        <v>60</v>
      </c>
      <c r="D1104" s="527" t="s">
        <v>61</v>
      </c>
      <c r="E1104" s="527" t="s">
        <v>67</v>
      </c>
      <c r="F1104" s="528">
        <v>2969.66</v>
      </c>
      <c r="G1104" s="510" t="s">
        <v>5654</v>
      </c>
      <c r="H1104" s="510" t="s">
        <v>5655</v>
      </c>
      <c r="I1104" s="527" t="s">
        <v>5656</v>
      </c>
      <c r="J1104" s="529" t="s">
        <v>491</v>
      </c>
      <c r="K1104" s="509">
        <v>44489</v>
      </c>
      <c r="L1104" s="528">
        <v>15.24</v>
      </c>
    </row>
    <row r="1105" spans="1:12" ht="33.75">
      <c r="A1105" s="509">
        <v>44414</v>
      </c>
      <c r="B1105" s="510" t="s">
        <v>5657</v>
      </c>
      <c r="C1105" s="510" t="s">
        <v>60</v>
      </c>
      <c r="D1105" s="527" t="s">
        <v>61</v>
      </c>
      <c r="E1105" s="527" t="s">
        <v>67</v>
      </c>
      <c r="F1105" s="528">
        <v>1015.73</v>
      </c>
      <c r="G1105" s="510" t="s">
        <v>5658</v>
      </c>
      <c r="H1105" s="510" t="s">
        <v>5659</v>
      </c>
      <c r="I1105" s="527" t="s">
        <v>5660</v>
      </c>
      <c r="J1105" s="529" t="s">
        <v>491</v>
      </c>
      <c r="K1105" s="509">
        <v>44414</v>
      </c>
      <c r="L1105" s="528">
        <v>15.21</v>
      </c>
    </row>
    <row r="1106" spans="1:12">
      <c r="A1106" s="509">
        <v>43887</v>
      </c>
      <c r="B1106" s="510" t="s">
        <v>5661</v>
      </c>
      <c r="C1106" s="510" t="s">
        <v>60</v>
      </c>
      <c r="D1106" s="527" t="s">
        <v>61</v>
      </c>
      <c r="E1106" s="527" t="s">
        <v>77</v>
      </c>
      <c r="F1106" s="528">
        <v>2.25</v>
      </c>
      <c r="G1106" s="510" t="s">
        <v>5662</v>
      </c>
      <c r="H1106" s="510" t="s">
        <v>60</v>
      </c>
      <c r="I1106" s="527" t="s">
        <v>5663</v>
      </c>
      <c r="J1106" s="529" t="s">
        <v>491</v>
      </c>
      <c r="K1106" s="509">
        <v>43887</v>
      </c>
      <c r="L1106" s="528">
        <v>15.14</v>
      </c>
    </row>
    <row r="1107" spans="1:12">
      <c r="A1107" s="509">
        <v>44736</v>
      </c>
      <c r="B1107" s="510" t="s">
        <v>5664</v>
      </c>
      <c r="C1107" s="510" t="s">
        <v>60</v>
      </c>
      <c r="D1107" s="527" t="s">
        <v>61</v>
      </c>
      <c r="E1107" s="527" t="s">
        <v>67</v>
      </c>
      <c r="F1107" s="528">
        <v>39.42</v>
      </c>
      <c r="G1107" s="510" t="s">
        <v>5665</v>
      </c>
      <c r="H1107" s="510" t="s">
        <v>60</v>
      </c>
      <c r="I1107" s="527" t="s">
        <v>5666</v>
      </c>
      <c r="J1107" s="529" t="s">
        <v>491</v>
      </c>
      <c r="K1107" s="509">
        <v>44736</v>
      </c>
      <c r="L1107" s="528">
        <v>15.07</v>
      </c>
    </row>
    <row r="1108" spans="1:12" ht="56.25">
      <c r="A1108" s="509">
        <v>44692</v>
      </c>
      <c r="B1108" s="510" t="s">
        <v>5667</v>
      </c>
      <c r="C1108" s="510" t="s">
        <v>60</v>
      </c>
      <c r="D1108" s="527" t="s">
        <v>61</v>
      </c>
      <c r="E1108" s="527" t="s">
        <v>67</v>
      </c>
      <c r="F1108" s="528">
        <v>3051.41</v>
      </c>
      <c r="G1108" s="510" t="s">
        <v>5668</v>
      </c>
      <c r="H1108" s="510" t="s">
        <v>5669</v>
      </c>
      <c r="I1108" s="527" t="s">
        <v>5670</v>
      </c>
      <c r="J1108" s="529" t="s">
        <v>491</v>
      </c>
      <c r="K1108" s="509">
        <v>44692</v>
      </c>
      <c r="L1108" s="528">
        <v>15.06</v>
      </c>
    </row>
    <row r="1109" spans="1:12">
      <c r="A1109" s="509">
        <v>44313</v>
      </c>
      <c r="B1109" s="510" t="s">
        <v>5671</v>
      </c>
      <c r="C1109" s="510" t="s">
        <v>60</v>
      </c>
      <c r="D1109" s="527" t="s">
        <v>61</v>
      </c>
      <c r="E1109" s="527" t="s">
        <v>67</v>
      </c>
      <c r="F1109" s="528">
        <v>55.35</v>
      </c>
      <c r="G1109" s="510" t="s">
        <v>5672</v>
      </c>
      <c r="H1109" s="510" t="s">
        <v>60</v>
      </c>
      <c r="I1109" s="527" t="s">
        <v>5673</v>
      </c>
      <c r="J1109" s="529" t="s">
        <v>491</v>
      </c>
      <c r="K1109" s="509">
        <v>44313</v>
      </c>
      <c r="L1109" s="528">
        <v>15.04</v>
      </c>
    </row>
    <row r="1110" spans="1:12" ht="22.5">
      <c r="A1110" s="509">
        <v>44543</v>
      </c>
      <c r="B1110" s="510" t="s">
        <v>1666</v>
      </c>
      <c r="C1110" s="510" t="s">
        <v>1667</v>
      </c>
      <c r="D1110" s="527" t="s">
        <v>61</v>
      </c>
      <c r="E1110" s="527" t="s">
        <v>67</v>
      </c>
      <c r="F1110" s="528">
        <v>2036.69</v>
      </c>
      <c r="G1110" s="510" t="s">
        <v>1668</v>
      </c>
      <c r="H1110" s="510" t="s">
        <v>1669</v>
      </c>
      <c r="I1110" s="527" t="s">
        <v>1670</v>
      </c>
      <c r="J1110" s="529" t="s">
        <v>491</v>
      </c>
      <c r="K1110" s="509">
        <v>44543</v>
      </c>
      <c r="L1110" s="528">
        <v>15.04</v>
      </c>
    </row>
    <row r="1111" spans="1:12" ht="22.5">
      <c r="A1111" s="509">
        <v>44242</v>
      </c>
      <c r="B1111" s="510" t="s">
        <v>5674</v>
      </c>
      <c r="C1111" s="510" t="s">
        <v>60</v>
      </c>
      <c r="D1111" s="527" t="s">
        <v>61</v>
      </c>
      <c r="E1111" s="527" t="s">
        <v>67</v>
      </c>
      <c r="F1111" s="528">
        <v>846.85</v>
      </c>
      <c r="G1111" s="510" t="s">
        <v>5448</v>
      </c>
      <c r="H1111" s="510" t="s">
        <v>5675</v>
      </c>
      <c r="I1111" s="527" t="s">
        <v>5676</v>
      </c>
      <c r="J1111" s="529" t="s">
        <v>491</v>
      </c>
      <c r="K1111" s="509">
        <v>44242</v>
      </c>
      <c r="L1111" s="528">
        <v>14.94</v>
      </c>
    </row>
    <row r="1112" spans="1:12" ht="157.5">
      <c r="A1112" s="509">
        <v>44018</v>
      </c>
      <c r="B1112" s="510" t="s">
        <v>5677</v>
      </c>
      <c r="C1112" s="510" t="s">
        <v>60</v>
      </c>
      <c r="D1112" s="527" t="s">
        <v>61</v>
      </c>
      <c r="E1112" s="527" t="s">
        <v>67</v>
      </c>
      <c r="F1112" s="528">
        <v>1038.22</v>
      </c>
      <c r="G1112" s="510" t="s">
        <v>1890</v>
      </c>
      <c r="H1112" s="510" t="s">
        <v>5678</v>
      </c>
      <c r="I1112" s="527" t="s">
        <v>5679</v>
      </c>
      <c r="J1112" s="529" t="s">
        <v>491</v>
      </c>
      <c r="K1112" s="509">
        <v>44018</v>
      </c>
      <c r="L1112" s="528">
        <v>14.94</v>
      </c>
    </row>
    <row r="1113" spans="1:12">
      <c r="A1113" s="509">
        <v>44713</v>
      </c>
      <c r="B1113" s="510" t="s">
        <v>1671</v>
      </c>
      <c r="C1113" s="510" t="s">
        <v>1672</v>
      </c>
      <c r="D1113" s="527" t="s">
        <v>61</v>
      </c>
      <c r="E1113" s="527" t="s">
        <v>67</v>
      </c>
      <c r="F1113" s="528">
        <v>14.35</v>
      </c>
      <c r="G1113" s="510" t="s">
        <v>1673</v>
      </c>
      <c r="H1113" s="510" t="s">
        <v>60</v>
      </c>
      <c r="I1113" s="527" t="s">
        <v>1674</v>
      </c>
      <c r="J1113" s="529" t="s">
        <v>491</v>
      </c>
      <c r="K1113" s="509">
        <v>44713</v>
      </c>
      <c r="L1113" s="528">
        <v>14.86</v>
      </c>
    </row>
    <row r="1114" spans="1:12" ht="22.5">
      <c r="A1114" s="509">
        <v>44375</v>
      </c>
      <c r="B1114" s="510" t="s">
        <v>5680</v>
      </c>
      <c r="C1114" s="510" t="s">
        <v>60</v>
      </c>
      <c r="D1114" s="527" t="s">
        <v>61</v>
      </c>
      <c r="E1114" s="527" t="s">
        <v>67</v>
      </c>
      <c r="F1114" s="528">
        <v>45.61</v>
      </c>
      <c r="G1114" s="510" t="s">
        <v>1917</v>
      </c>
      <c r="H1114" s="510" t="s">
        <v>5681</v>
      </c>
      <c r="I1114" s="527" t="s">
        <v>5682</v>
      </c>
      <c r="J1114" s="529" t="s">
        <v>491</v>
      </c>
      <c r="K1114" s="509">
        <v>44375</v>
      </c>
      <c r="L1114" s="528">
        <v>14.75</v>
      </c>
    </row>
    <row r="1115" spans="1:12">
      <c r="A1115" s="509">
        <v>43842</v>
      </c>
      <c r="B1115" s="510" t="s">
        <v>5683</v>
      </c>
      <c r="C1115" s="510" t="s">
        <v>60</v>
      </c>
      <c r="D1115" s="527" t="s">
        <v>61</v>
      </c>
      <c r="E1115" s="527" t="s">
        <v>67</v>
      </c>
      <c r="F1115" s="528">
        <v>127.52</v>
      </c>
      <c r="G1115" s="510" t="s">
        <v>60</v>
      </c>
      <c r="H1115" s="510" t="s">
        <v>60</v>
      </c>
      <c r="I1115" s="527" t="s">
        <v>5684</v>
      </c>
      <c r="J1115" s="529" t="s">
        <v>491</v>
      </c>
      <c r="K1115" s="509">
        <v>43842</v>
      </c>
      <c r="L1115" s="528">
        <v>14.74</v>
      </c>
    </row>
    <row r="1116" spans="1:12">
      <c r="A1116" s="509">
        <v>44144</v>
      </c>
      <c r="B1116" s="510" t="s">
        <v>5685</v>
      </c>
      <c r="C1116" s="510" t="s">
        <v>60</v>
      </c>
      <c r="D1116" s="527" t="s">
        <v>61</v>
      </c>
      <c r="E1116" s="527" t="s">
        <v>67</v>
      </c>
      <c r="F1116" s="528">
        <v>741.77</v>
      </c>
      <c r="G1116" s="510" t="s">
        <v>5686</v>
      </c>
      <c r="H1116" s="510" t="s">
        <v>60</v>
      </c>
      <c r="I1116" s="527" t="s">
        <v>5687</v>
      </c>
      <c r="J1116" s="529" t="s">
        <v>491</v>
      </c>
      <c r="K1116" s="509">
        <v>44144</v>
      </c>
      <c r="L1116" s="528">
        <v>14.74</v>
      </c>
    </row>
    <row r="1117" spans="1:12">
      <c r="A1117" s="509">
        <v>44734</v>
      </c>
      <c r="B1117" s="510" t="s">
        <v>5688</v>
      </c>
      <c r="C1117" s="510" t="s">
        <v>60</v>
      </c>
      <c r="D1117" s="527" t="s">
        <v>61</v>
      </c>
      <c r="E1117" s="527" t="s">
        <v>67</v>
      </c>
      <c r="F1117" s="528">
        <v>20.87</v>
      </c>
      <c r="G1117" s="510" t="s">
        <v>5689</v>
      </c>
      <c r="H1117" s="510" t="s">
        <v>60</v>
      </c>
      <c r="I1117" s="527" t="s">
        <v>5690</v>
      </c>
      <c r="J1117" s="529" t="s">
        <v>491</v>
      </c>
      <c r="K1117" s="509">
        <v>44734</v>
      </c>
      <c r="L1117" s="528">
        <v>14.69</v>
      </c>
    </row>
    <row r="1118" spans="1:12" ht="22.5">
      <c r="A1118" s="509">
        <v>44707</v>
      </c>
      <c r="B1118" s="510" t="s">
        <v>1675</v>
      </c>
      <c r="C1118" s="510" t="s">
        <v>1676</v>
      </c>
      <c r="D1118" s="527" t="s">
        <v>61</v>
      </c>
      <c r="E1118" s="527" t="s">
        <v>77</v>
      </c>
      <c r="F1118" s="528">
        <v>72967.490000000005</v>
      </c>
      <c r="G1118" s="510" t="s">
        <v>1677</v>
      </c>
      <c r="H1118" s="510" t="s">
        <v>1678</v>
      </c>
      <c r="I1118" s="527" t="s">
        <v>1679</v>
      </c>
      <c r="J1118" s="529" t="s">
        <v>491</v>
      </c>
      <c r="K1118" s="509">
        <v>44707</v>
      </c>
      <c r="L1118" s="528">
        <v>14.68</v>
      </c>
    </row>
    <row r="1119" spans="1:12" ht="33.75">
      <c r="A1119" s="509">
        <v>44200</v>
      </c>
      <c r="B1119" s="510" t="s">
        <v>5691</v>
      </c>
      <c r="C1119" s="510" t="s">
        <v>60</v>
      </c>
      <c r="D1119" s="527" t="s">
        <v>61</v>
      </c>
      <c r="E1119" s="527" t="s">
        <v>67</v>
      </c>
      <c r="F1119" s="528">
        <v>3269.48</v>
      </c>
      <c r="G1119" s="510" t="s">
        <v>5692</v>
      </c>
      <c r="H1119" s="510" t="s">
        <v>5693</v>
      </c>
      <c r="I1119" s="527" t="s">
        <v>5694</v>
      </c>
      <c r="J1119" s="529" t="s">
        <v>491</v>
      </c>
      <c r="K1119" s="509">
        <v>44200</v>
      </c>
      <c r="L1119" s="528">
        <v>14.68</v>
      </c>
    </row>
    <row r="1120" spans="1:12">
      <c r="A1120" s="509">
        <v>44705</v>
      </c>
      <c r="B1120" s="510" t="s">
        <v>236</v>
      </c>
      <c r="C1120" s="510" t="s">
        <v>60</v>
      </c>
      <c r="D1120" s="527" t="s">
        <v>61</v>
      </c>
      <c r="E1120" s="527" t="s">
        <v>67</v>
      </c>
      <c r="F1120" s="528">
        <v>323.87</v>
      </c>
      <c r="G1120" s="510" t="s">
        <v>237</v>
      </c>
      <c r="H1120" s="510" t="s">
        <v>60</v>
      </c>
      <c r="I1120" s="527" t="s">
        <v>238</v>
      </c>
      <c r="J1120" s="529" t="s">
        <v>491</v>
      </c>
      <c r="K1120" s="509">
        <v>44705</v>
      </c>
      <c r="L1120" s="528">
        <v>14.61</v>
      </c>
    </row>
    <row r="1121" spans="1:12" ht="22.5">
      <c r="A1121" s="509">
        <v>44614</v>
      </c>
      <c r="B1121" s="510" t="s">
        <v>1259</v>
      </c>
      <c r="C1121" s="510" t="s">
        <v>1260</v>
      </c>
      <c r="D1121" s="527" t="s">
        <v>61</v>
      </c>
      <c r="E1121" s="527" t="s">
        <v>77</v>
      </c>
      <c r="F1121" s="528">
        <v>8563.25</v>
      </c>
      <c r="G1121" s="510" t="s">
        <v>1262</v>
      </c>
      <c r="H1121" s="510" t="s">
        <v>1680</v>
      </c>
      <c r="I1121" s="527" t="s">
        <v>1681</v>
      </c>
      <c r="J1121" s="529" t="s">
        <v>491</v>
      </c>
      <c r="K1121" s="509">
        <v>44614</v>
      </c>
      <c r="L1121" s="528">
        <v>14.56</v>
      </c>
    </row>
    <row r="1122" spans="1:12">
      <c r="A1122" s="509">
        <v>43973</v>
      </c>
      <c r="B1122" s="510" t="s">
        <v>5695</v>
      </c>
      <c r="C1122" s="510" t="s">
        <v>60</v>
      </c>
      <c r="D1122" s="527" t="s">
        <v>61</v>
      </c>
      <c r="E1122" s="527" t="s">
        <v>77</v>
      </c>
      <c r="F1122" s="528">
        <v>81.010000000000005</v>
      </c>
      <c r="G1122" s="510" t="s">
        <v>5696</v>
      </c>
      <c r="H1122" s="510" t="s">
        <v>60</v>
      </c>
      <c r="I1122" s="527" t="s">
        <v>5697</v>
      </c>
      <c r="J1122" s="529" t="s">
        <v>491</v>
      </c>
      <c r="K1122" s="509">
        <v>43973</v>
      </c>
      <c r="L1122" s="528">
        <v>14.54</v>
      </c>
    </row>
    <row r="1123" spans="1:12">
      <c r="A1123" s="509">
        <v>44266</v>
      </c>
      <c r="B1123" s="510" t="s">
        <v>5698</v>
      </c>
      <c r="C1123" s="510" t="s">
        <v>60</v>
      </c>
      <c r="D1123" s="527" t="s">
        <v>61</v>
      </c>
      <c r="E1123" s="527" t="s">
        <v>67</v>
      </c>
      <c r="F1123" s="528">
        <v>72.62</v>
      </c>
      <c r="G1123" s="510" t="s">
        <v>60</v>
      </c>
      <c r="H1123" s="510" t="s">
        <v>60</v>
      </c>
      <c r="I1123" s="527" t="s">
        <v>5699</v>
      </c>
      <c r="J1123" s="529" t="s">
        <v>491</v>
      </c>
      <c r="K1123" s="509">
        <v>44266</v>
      </c>
      <c r="L1123" s="528">
        <v>14.5</v>
      </c>
    </row>
    <row r="1124" spans="1:12">
      <c r="A1124" s="509">
        <v>44124</v>
      </c>
      <c r="B1124" s="510" t="s">
        <v>1682</v>
      </c>
      <c r="C1124" s="510" t="s">
        <v>1683</v>
      </c>
      <c r="D1124" s="527" t="s">
        <v>61</v>
      </c>
      <c r="E1124" s="527" t="s">
        <v>67</v>
      </c>
      <c r="F1124" s="528">
        <v>4.54</v>
      </c>
      <c r="G1124" s="510" t="s">
        <v>1684</v>
      </c>
      <c r="H1124" s="510" t="s">
        <v>60</v>
      </c>
      <c r="I1124" s="527" t="s">
        <v>1685</v>
      </c>
      <c r="J1124" s="529" t="s">
        <v>491</v>
      </c>
      <c r="K1124" s="509">
        <v>44124</v>
      </c>
      <c r="L1124" s="528">
        <v>14.5</v>
      </c>
    </row>
    <row r="1125" spans="1:12" ht="33.75">
      <c r="A1125" s="509">
        <v>44159</v>
      </c>
      <c r="B1125" s="510" t="s">
        <v>5700</v>
      </c>
      <c r="C1125" s="510" t="s">
        <v>60</v>
      </c>
      <c r="D1125" s="527" t="s">
        <v>61</v>
      </c>
      <c r="E1125" s="527" t="s">
        <v>67</v>
      </c>
      <c r="F1125" s="528">
        <v>75.709999999999994</v>
      </c>
      <c r="G1125" s="510" t="s">
        <v>5701</v>
      </c>
      <c r="H1125" s="510" t="s">
        <v>5702</v>
      </c>
      <c r="I1125" s="527" t="s">
        <v>5703</v>
      </c>
      <c r="J1125" s="529" t="s">
        <v>491</v>
      </c>
      <c r="K1125" s="509">
        <v>44159</v>
      </c>
      <c r="L1125" s="528">
        <v>14.49</v>
      </c>
    </row>
    <row r="1126" spans="1:12">
      <c r="A1126" s="509">
        <v>43851</v>
      </c>
      <c r="B1126" s="510" t="s">
        <v>5704</v>
      </c>
      <c r="C1126" s="510" t="s">
        <v>60</v>
      </c>
      <c r="D1126" s="527" t="s">
        <v>61</v>
      </c>
      <c r="E1126" s="527" t="s">
        <v>67</v>
      </c>
      <c r="F1126" s="528">
        <v>626.76</v>
      </c>
      <c r="G1126" s="510" t="s">
        <v>5705</v>
      </c>
      <c r="H1126" s="510" t="s">
        <v>60</v>
      </c>
      <c r="I1126" s="527" t="s">
        <v>5706</v>
      </c>
      <c r="J1126" s="529" t="s">
        <v>491</v>
      </c>
      <c r="K1126" s="509">
        <v>43851</v>
      </c>
      <c r="L1126" s="528">
        <v>14.46</v>
      </c>
    </row>
    <row r="1127" spans="1:12">
      <c r="A1127" s="509">
        <v>44172</v>
      </c>
      <c r="B1127" s="510" t="s">
        <v>5707</v>
      </c>
      <c r="C1127" s="510" t="s">
        <v>60</v>
      </c>
      <c r="D1127" s="527" t="s">
        <v>61</v>
      </c>
      <c r="E1127" s="527" t="s">
        <v>67</v>
      </c>
      <c r="F1127" s="528">
        <v>1234.55</v>
      </c>
      <c r="G1127" s="510" t="s">
        <v>5708</v>
      </c>
      <c r="H1127" s="510" t="s">
        <v>60</v>
      </c>
      <c r="I1127" s="527" t="s">
        <v>5709</v>
      </c>
      <c r="J1127" s="529" t="s">
        <v>491</v>
      </c>
      <c r="K1127" s="509">
        <v>44172</v>
      </c>
      <c r="L1127" s="528">
        <v>14.36</v>
      </c>
    </row>
    <row r="1128" spans="1:12" ht="22.5">
      <c r="A1128" s="509">
        <v>44082</v>
      </c>
      <c r="B1128" s="510" t="s">
        <v>5710</v>
      </c>
      <c r="C1128" s="510" t="s">
        <v>60</v>
      </c>
      <c r="D1128" s="527" t="s">
        <v>61</v>
      </c>
      <c r="E1128" s="527" t="s">
        <v>67</v>
      </c>
      <c r="F1128" s="528">
        <v>231.2</v>
      </c>
      <c r="G1128" s="510" t="s">
        <v>5711</v>
      </c>
      <c r="H1128" s="510" t="s">
        <v>5712</v>
      </c>
      <c r="I1128" s="527" t="s">
        <v>5713</v>
      </c>
      <c r="J1128" s="529" t="s">
        <v>491</v>
      </c>
      <c r="K1128" s="509">
        <v>44082</v>
      </c>
      <c r="L1128" s="528">
        <v>14.35</v>
      </c>
    </row>
    <row r="1129" spans="1:12">
      <c r="A1129" s="509">
        <v>44679</v>
      </c>
      <c r="B1129" s="510" t="s">
        <v>5714</v>
      </c>
      <c r="C1129" s="510" t="s">
        <v>60</v>
      </c>
      <c r="D1129" s="527" t="s">
        <v>61</v>
      </c>
      <c r="E1129" s="527" t="s">
        <v>67</v>
      </c>
      <c r="F1129" s="528">
        <v>3029.84</v>
      </c>
      <c r="G1129" s="510" t="s">
        <v>1865</v>
      </c>
      <c r="H1129" s="510" t="s">
        <v>5550</v>
      </c>
      <c r="I1129" s="527" t="s">
        <v>5715</v>
      </c>
      <c r="J1129" s="529" t="s">
        <v>491</v>
      </c>
      <c r="K1129" s="509">
        <v>44679</v>
      </c>
      <c r="L1129" s="528">
        <v>14.31</v>
      </c>
    </row>
    <row r="1130" spans="1:12">
      <c r="A1130" s="509">
        <v>44733</v>
      </c>
      <c r="B1130" s="510" t="s">
        <v>225</v>
      </c>
      <c r="C1130" s="510" t="s">
        <v>60</v>
      </c>
      <c r="D1130" s="527" t="s">
        <v>61</v>
      </c>
      <c r="E1130" s="527" t="s">
        <v>67</v>
      </c>
      <c r="F1130" s="528">
        <v>181.09</v>
      </c>
      <c r="G1130" s="510" t="s">
        <v>226</v>
      </c>
      <c r="H1130" s="510" t="s">
        <v>60</v>
      </c>
      <c r="I1130" s="527" t="s">
        <v>227</v>
      </c>
      <c r="J1130" s="529" t="s">
        <v>491</v>
      </c>
      <c r="K1130" s="509">
        <v>44733</v>
      </c>
      <c r="L1130" s="528">
        <v>14.3</v>
      </c>
    </row>
    <row r="1131" spans="1:12" ht="33.75">
      <c r="A1131" s="509">
        <v>44413</v>
      </c>
      <c r="B1131" s="510" t="s">
        <v>5716</v>
      </c>
      <c r="C1131" s="510" t="s">
        <v>60</v>
      </c>
      <c r="D1131" s="527" t="s">
        <v>61</v>
      </c>
      <c r="E1131" s="527" t="s">
        <v>67</v>
      </c>
      <c r="F1131" s="528">
        <v>128.65</v>
      </c>
      <c r="G1131" s="510" t="s">
        <v>5717</v>
      </c>
      <c r="H1131" s="510" t="s">
        <v>5718</v>
      </c>
      <c r="I1131" s="527" t="s">
        <v>5719</v>
      </c>
      <c r="J1131" s="529" t="s">
        <v>491</v>
      </c>
      <c r="K1131" s="509">
        <v>44413</v>
      </c>
      <c r="L1131" s="528">
        <v>14.29</v>
      </c>
    </row>
    <row r="1132" spans="1:12">
      <c r="A1132" s="509">
        <v>44742</v>
      </c>
      <c r="B1132" s="510" t="s">
        <v>1686</v>
      </c>
      <c r="C1132" s="510" t="s">
        <v>1687</v>
      </c>
      <c r="D1132" s="527" t="s">
        <v>61</v>
      </c>
      <c r="E1132" s="527" t="s">
        <v>77</v>
      </c>
      <c r="F1132" s="528">
        <v>570.20000000000005</v>
      </c>
      <c r="G1132" s="510" t="s">
        <v>1688</v>
      </c>
      <c r="H1132" s="510" t="s">
        <v>60</v>
      </c>
      <c r="I1132" s="527" t="s">
        <v>1689</v>
      </c>
      <c r="J1132" s="529" t="s">
        <v>491</v>
      </c>
      <c r="K1132" s="509">
        <v>44742</v>
      </c>
      <c r="L1132" s="528">
        <v>14.24</v>
      </c>
    </row>
    <row r="1133" spans="1:12" ht="67.5">
      <c r="A1133" s="509">
        <v>44837</v>
      </c>
      <c r="B1133" s="510" t="s">
        <v>5720</v>
      </c>
      <c r="C1133" s="510" t="s">
        <v>60</v>
      </c>
      <c r="D1133" s="527" t="s">
        <v>61</v>
      </c>
      <c r="E1133" s="527" t="s">
        <v>67</v>
      </c>
      <c r="F1133" s="528">
        <v>1637.1</v>
      </c>
      <c r="G1133" s="510" t="s">
        <v>5721</v>
      </c>
      <c r="H1133" s="510" t="s">
        <v>5722</v>
      </c>
      <c r="I1133" s="527" t="s">
        <v>5723</v>
      </c>
      <c r="J1133" s="529" t="s">
        <v>491</v>
      </c>
      <c r="K1133" s="509">
        <v>44837</v>
      </c>
      <c r="L1133" s="528">
        <v>14.23</v>
      </c>
    </row>
    <row r="1134" spans="1:12">
      <c r="A1134" s="509">
        <v>44039</v>
      </c>
      <c r="B1134" s="510" t="s">
        <v>5724</v>
      </c>
      <c r="C1134" s="510" t="s">
        <v>60</v>
      </c>
      <c r="D1134" s="527" t="s">
        <v>61</v>
      </c>
      <c r="E1134" s="527" t="s">
        <v>77</v>
      </c>
      <c r="F1134" s="528">
        <v>173.73</v>
      </c>
      <c r="G1134" s="510" t="s">
        <v>5725</v>
      </c>
      <c r="H1134" s="510" t="s">
        <v>5726</v>
      </c>
      <c r="I1134" s="527" t="s">
        <v>5727</v>
      </c>
      <c r="J1134" s="529" t="s">
        <v>491</v>
      </c>
      <c r="K1134" s="509">
        <v>44039</v>
      </c>
      <c r="L1134" s="528">
        <v>14.23</v>
      </c>
    </row>
    <row r="1135" spans="1:12" ht="33.75">
      <c r="A1135" s="509">
        <v>44379</v>
      </c>
      <c r="B1135" s="510" t="s">
        <v>5728</v>
      </c>
      <c r="C1135" s="510" t="s">
        <v>60</v>
      </c>
      <c r="D1135" s="527" t="s">
        <v>61</v>
      </c>
      <c r="E1135" s="527" t="s">
        <v>67</v>
      </c>
      <c r="F1135" s="528">
        <v>313.48</v>
      </c>
      <c r="G1135" s="510" t="s">
        <v>5729</v>
      </c>
      <c r="H1135" s="510" t="s">
        <v>5730</v>
      </c>
      <c r="I1135" s="527" t="s">
        <v>5731</v>
      </c>
      <c r="J1135" s="529" t="s">
        <v>491</v>
      </c>
      <c r="K1135" s="509">
        <v>44379</v>
      </c>
      <c r="L1135" s="528">
        <v>14.19</v>
      </c>
    </row>
    <row r="1136" spans="1:12">
      <c r="A1136" s="509">
        <v>44389</v>
      </c>
      <c r="B1136" s="510" t="s">
        <v>346</v>
      </c>
      <c r="C1136" s="510" t="s">
        <v>60</v>
      </c>
      <c r="D1136" s="527" t="s">
        <v>61</v>
      </c>
      <c r="E1136" s="527" t="s">
        <v>67</v>
      </c>
      <c r="F1136" s="528">
        <v>244.4</v>
      </c>
      <c r="G1136" s="510" t="s">
        <v>342</v>
      </c>
      <c r="H1136" s="510" t="s">
        <v>60</v>
      </c>
      <c r="I1136" s="527" t="s">
        <v>347</v>
      </c>
      <c r="J1136" s="529" t="s">
        <v>491</v>
      </c>
      <c r="K1136" s="509">
        <v>44389</v>
      </c>
      <c r="L1136" s="528">
        <v>14.14</v>
      </c>
    </row>
    <row r="1137" spans="1:12">
      <c r="A1137" s="509">
        <v>44732</v>
      </c>
      <c r="B1137" s="510" t="s">
        <v>1277</v>
      </c>
      <c r="C1137" s="510" t="s">
        <v>1278</v>
      </c>
      <c r="D1137" s="527" t="s">
        <v>61</v>
      </c>
      <c r="E1137" s="527" t="s">
        <v>77</v>
      </c>
      <c r="F1137" s="528">
        <v>457.49</v>
      </c>
      <c r="G1137" s="510" t="s">
        <v>1690</v>
      </c>
      <c r="H1137" s="510" t="s">
        <v>1280</v>
      </c>
      <c r="I1137" s="527" t="s">
        <v>1691</v>
      </c>
      <c r="J1137" s="529" t="s">
        <v>491</v>
      </c>
      <c r="K1137" s="509">
        <v>44732</v>
      </c>
      <c r="L1137" s="528">
        <v>14.09</v>
      </c>
    </row>
    <row r="1138" spans="1:12">
      <c r="A1138" s="509">
        <v>43874</v>
      </c>
      <c r="B1138" s="510" t="s">
        <v>5732</v>
      </c>
      <c r="C1138" s="510" t="s">
        <v>60</v>
      </c>
      <c r="D1138" s="527" t="s">
        <v>61</v>
      </c>
      <c r="E1138" s="527" t="s">
        <v>67</v>
      </c>
      <c r="F1138" s="528">
        <v>1205.26</v>
      </c>
      <c r="G1138" s="510" t="s">
        <v>5733</v>
      </c>
      <c r="H1138" s="510" t="s">
        <v>60</v>
      </c>
      <c r="I1138" s="527" t="s">
        <v>5734</v>
      </c>
      <c r="J1138" s="529" t="s">
        <v>491</v>
      </c>
      <c r="K1138" s="509">
        <v>43874</v>
      </c>
      <c r="L1138" s="528">
        <v>14.08</v>
      </c>
    </row>
    <row r="1139" spans="1:12">
      <c r="A1139" s="509">
        <v>44641</v>
      </c>
      <c r="B1139" s="510" t="s">
        <v>5735</v>
      </c>
      <c r="C1139" s="510" t="s">
        <v>60</v>
      </c>
      <c r="D1139" s="527" t="s">
        <v>61</v>
      </c>
      <c r="E1139" s="527" t="s">
        <v>67</v>
      </c>
      <c r="F1139" s="528">
        <v>403.33</v>
      </c>
      <c r="G1139" s="510" t="s">
        <v>5736</v>
      </c>
      <c r="H1139" s="510" t="s">
        <v>5737</v>
      </c>
      <c r="I1139" s="527" t="s">
        <v>5738</v>
      </c>
      <c r="J1139" s="529" t="s">
        <v>491</v>
      </c>
      <c r="K1139" s="509">
        <v>44641</v>
      </c>
      <c r="L1139" s="528">
        <v>14.07</v>
      </c>
    </row>
    <row r="1140" spans="1:12">
      <c r="A1140" s="509">
        <v>44237</v>
      </c>
      <c r="B1140" s="510" t="s">
        <v>5739</v>
      </c>
      <c r="C1140" s="510" t="s">
        <v>60</v>
      </c>
      <c r="D1140" s="527" t="s">
        <v>61</v>
      </c>
      <c r="E1140" s="527" t="s">
        <v>67</v>
      </c>
      <c r="F1140" s="528">
        <v>2339.2800000000002</v>
      </c>
      <c r="G1140" s="510" t="s">
        <v>5740</v>
      </c>
      <c r="H1140" s="510" t="s">
        <v>60</v>
      </c>
      <c r="I1140" s="527" t="s">
        <v>5741</v>
      </c>
      <c r="J1140" s="529" t="s">
        <v>491</v>
      </c>
      <c r="K1140" s="509">
        <v>44237</v>
      </c>
      <c r="L1140" s="528">
        <v>14.06</v>
      </c>
    </row>
    <row r="1141" spans="1:12" ht="22.5">
      <c r="A1141" s="509">
        <v>44749</v>
      </c>
      <c r="B1141" s="510" t="s">
        <v>1692</v>
      </c>
      <c r="C1141" s="510" t="s">
        <v>1693</v>
      </c>
      <c r="D1141" s="527" t="s">
        <v>61</v>
      </c>
      <c r="E1141" s="527" t="s">
        <v>77</v>
      </c>
      <c r="F1141" s="528">
        <v>6084.13</v>
      </c>
      <c r="G1141" s="510" t="s">
        <v>1694</v>
      </c>
      <c r="H1141" s="510" t="s">
        <v>60</v>
      </c>
      <c r="I1141" s="527" t="s">
        <v>1695</v>
      </c>
      <c r="J1141" s="529" t="s">
        <v>491</v>
      </c>
      <c r="K1141" s="509">
        <v>44749</v>
      </c>
      <c r="L1141" s="528">
        <v>13.98</v>
      </c>
    </row>
    <row r="1142" spans="1:12">
      <c r="A1142" s="509">
        <v>44874</v>
      </c>
      <c r="B1142" s="510" t="s">
        <v>1582</v>
      </c>
      <c r="C1142" s="510" t="s">
        <v>1583</v>
      </c>
      <c r="D1142" s="527" t="s">
        <v>61</v>
      </c>
      <c r="E1142" s="527" t="s">
        <v>77</v>
      </c>
      <c r="F1142" s="528">
        <v>1857.87</v>
      </c>
      <c r="G1142" s="510" t="s">
        <v>1696</v>
      </c>
      <c r="H1142" s="510" t="s">
        <v>60</v>
      </c>
      <c r="I1142" s="527" t="s">
        <v>1697</v>
      </c>
      <c r="J1142" s="529" t="s">
        <v>491</v>
      </c>
      <c r="K1142" s="509">
        <v>44874</v>
      </c>
      <c r="L1142" s="528">
        <v>13.97</v>
      </c>
    </row>
    <row r="1143" spans="1:12">
      <c r="A1143" s="509">
        <v>44700</v>
      </c>
      <c r="B1143" s="510" t="s">
        <v>5742</v>
      </c>
      <c r="C1143" s="510" t="s">
        <v>60</v>
      </c>
      <c r="D1143" s="527" t="s">
        <v>61</v>
      </c>
      <c r="E1143" s="527" t="s">
        <v>67</v>
      </c>
      <c r="F1143" s="528">
        <v>6079.35</v>
      </c>
      <c r="G1143" s="510" t="s">
        <v>3982</v>
      </c>
      <c r="H1143" s="510" t="s">
        <v>60</v>
      </c>
      <c r="I1143" s="527" t="s">
        <v>5743</v>
      </c>
      <c r="J1143" s="529" t="s">
        <v>491</v>
      </c>
      <c r="K1143" s="509">
        <v>44700</v>
      </c>
      <c r="L1143" s="528">
        <v>13.96</v>
      </c>
    </row>
    <row r="1144" spans="1:12">
      <c r="A1144" s="509">
        <v>44141</v>
      </c>
      <c r="B1144" s="510" t="s">
        <v>5744</v>
      </c>
      <c r="C1144" s="510" t="s">
        <v>60</v>
      </c>
      <c r="D1144" s="527" t="s">
        <v>61</v>
      </c>
      <c r="E1144" s="527" t="s">
        <v>67</v>
      </c>
      <c r="F1144" s="528">
        <v>1338.15</v>
      </c>
      <c r="G1144" s="510" t="s">
        <v>185</v>
      </c>
      <c r="H1144" s="510" t="s">
        <v>5745</v>
      </c>
      <c r="I1144" s="527" t="s">
        <v>5746</v>
      </c>
      <c r="J1144" s="529" t="s">
        <v>491</v>
      </c>
      <c r="K1144" s="509">
        <v>44141</v>
      </c>
      <c r="L1144" s="528">
        <v>13.81</v>
      </c>
    </row>
    <row r="1145" spans="1:12" ht="123.75">
      <c r="A1145" s="509">
        <v>43857</v>
      </c>
      <c r="B1145" s="510" t="s">
        <v>338</v>
      </c>
      <c r="C1145" s="510" t="s">
        <v>60</v>
      </c>
      <c r="D1145" s="527" t="s">
        <v>61</v>
      </c>
      <c r="E1145" s="527" t="s">
        <v>67</v>
      </c>
      <c r="F1145" s="528">
        <v>1088.25</v>
      </c>
      <c r="G1145" s="510" t="s">
        <v>339</v>
      </c>
      <c r="H1145" s="510" t="s">
        <v>340</v>
      </c>
      <c r="I1145" s="527" t="s">
        <v>341</v>
      </c>
      <c r="J1145" s="529" t="s">
        <v>491</v>
      </c>
      <c r="K1145" s="509">
        <v>43857</v>
      </c>
      <c r="L1145" s="528">
        <v>13.78</v>
      </c>
    </row>
    <row r="1146" spans="1:12">
      <c r="A1146" s="509">
        <v>44370</v>
      </c>
      <c r="B1146" s="510" t="s">
        <v>221</v>
      </c>
      <c r="C1146" s="510" t="s">
        <v>60</v>
      </c>
      <c r="D1146" s="527" t="s">
        <v>61</v>
      </c>
      <c r="E1146" s="527" t="s">
        <v>67</v>
      </c>
      <c r="F1146" s="528">
        <v>268.83999999999997</v>
      </c>
      <c r="G1146" s="510" t="s">
        <v>222</v>
      </c>
      <c r="H1146" s="510" t="s">
        <v>60</v>
      </c>
      <c r="I1146" s="527" t="s">
        <v>223</v>
      </c>
      <c r="J1146" s="529" t="s">
        <v>491</v>
      </c>
      <c r="K1146" s="509">
        <v>44370</v>
      </c>
      <c r="L1146" s="528">
        <v>13.73</v>
      </c>
    </row>
    <row r="1147" spans="1:12" ht="22.5">
      <c r="A1147" s="509">
        <v>44403</v>
      </c>
      <c r="B1147" s="510" t="s">
        <v>5747</v>
      </c>
      <c r="C1147" s="510" t="s">
        <v>60</v>
      </c>
      <c r="D1147" s="527" t="s">
        <v>61</v>
      </c>
      <c r="E1147" s="527" t="s">
        <v>67</v>
      </c>
      <c r="F1147" s="528">
        <v>674.34</v>
      </c>
      <c r="G1147" s="510" t="s">
        <v>5748</v>
      </c>
      <c r="H1147" s="510" t="s">
        <v>5749</v>
      </c>
      <c r="I1147" s="527" t="s">
        <v>5750</v>
      </c>
      <c r="J1147" s="529" t="s">
        <v>491</v>
      </c>
      <c r="K1147" s="509">
        <v>44403</v>
      </c>
      <c r="L1147" s="528">
        <v>13.72</v>
      </c>
    </row>
    <row r="1148" spans="1:12" ht="22.5">
      <c r="A1148" s="509">
        <v>44670</v>
      </c>
      <c r="B1148" s="510" t="s">
        <v>5751</v>
      </c>
      <c r="C1148" s="510" t="s">
        <v>60</v>
      </c>
      <c r="D1148" s="527" t="s">
        <v>61</v>
      </c>
      <c r="E1148" s="527" t="s">
        <v>67</v>
      </c>
      <c r="F1148" s="528">
        <v>13433.55</v>
      </c>
      <c r="G1148" s="510" t="s">
        <v>5752</v>
      </c>
      <c r="H1148" s="510" t="s">
        <v>361</v>
      </c>
      <c r="I1148" s="527" t="s">
        <v>5753</v>
      </c>
      <c r="J1148" s="529" t="s">
        <v>491</v>
      </c>
      <c r="K1148" s="509">
        <v>44670</v>
      </c>
      <c r="L1148" s="528">
        <v>13.7</v>
      </c>
    </row>
    <row r="1149" spans="1:12">
      <c r="A1149" s="509">
        <v>44070</v>
      </c>
      <c r="B1149" s="510" t="s">
        <v>5754</v>
      </c>
      <c r="C1149" s="510" t="s">
        <v>60</v>
      </c>
      <c r="D1149" s="527" t="s">
        <v>61</v>
      </c>
      <c r="E1149" s="527" t="s">
        <v>67</v>
      </c>
      <c r="F1149" s="528">
        <v>2785.48</v>
      </c>
      <c r="G1149" s="510" t="s">
        <v>5755</v>
      </c>
      <c r="H1149" s="510" t="s">
        <v>60</v>
      </c>
      <c r="I1149" s="527" t="s">
        <v>5756</v>
      </c>
      <c r="J1149" s="529" t="s">
        <v>491</v>
      </c>
      <c r="K1149" s="509">
        <v>44070</v>
      </c>
      <c r="L1149" s="528">
        <v>13.69</v>
      </c>
    </row>
    <row r="1150" spans="1:12" ht="22.5">
      <c r="A1150" s="509">
        <v>43886</v>
      </c>
      <c r="B1150" s="510" t="s">
        <v>5757</v>
      </c>
      <c r="C1150" s="510" t="s">
        <v>60</v>
      </c>
      <c r="D1150" s="527" t="s">
        <v>61</v>
      </c>
      <c r="E1150" s="527" t="s">
        <v>67</v>
      </c>
      <c r="F1150" s="528">
        <v>110.57</v>
      </c>
      <c r="G1150" s="510" t="s">
        <v>5758</v>
      </c>
      <c r="H1150" s="510" t="s">
        <v>5759</v>
      </c>
      <c r="I1150" s="527" t="s">
        <v>5760</v>
      </c>
      <c r="J1150" s="529" t="s">
        <v>491</v>
      </c>
      <c r="K1150" s="509">
        <v>43886</v>
      </c>
      <c r="L1150" s="528">
        <v>13.67</v>
      </c>
    </row>
    <row r="1151" spans="1:12">
      <c r="A1151" s="509">
        <v>44496</v>
      </c>
      <c r="B1151" s="510" t="s">
        <v>1698</v>
      </c>
      <c r="C1151" s="510" t="s">
        <v>1699</v>
      </c>
      <c r="D1151" s="527" t="s">
        <v>61</v>
      </c>
      <c r="E1151" s="527" t="s">
        <v>77</v>
      </c>
      <c r="F1151" s="528">
        <v>1379.48</v>
      </c>
      <c r="G1151" s="510" t="s">
        <v>1700</v>
      </c>
      <c r="H1151" s="510" t="s">
        <v>1701</v>
      </c>
      <c r="I1151" s="527" t="s">
        <v>1702</v>
      </c>
      <c r="J1151" s="529" t="s">
        <v>491</v>
      </c>
      <c r="K1151" s="509">
        <v>44496</v>
      </c>
      <c r="L1151" s="528">
        <v>13.67</v>
      </c>
    </row>
    <row r="1152" spans="1:12">
      <c r="A1152" s="509">
        <v>43983</v>
      </c>
      <c r="B1152" s="510" t="s">
        <v>5761</v>
      </c>
      <c r="C1152" s="510" t="s">
        <v>60</v>
      </c>
      <c r="D1152" s="527" t="s">
        <v>61</v>
      </c>
      <c r="E1152" s="527" t="s">
        <v>67</v>
      </c>
      <c r="F1152" s="528">
        <v>34.380000000000003</v>
      </c>
      <c r="G1152" s="510" t="s">
        <v>60</v>
      </c>
      <c r="H1152" s="510" t="s">
        <v>5762</v>
      </c>
      <c r="I1152" s="527" t="s">
        <v>5763</v>
      </c>
      <c r="J1152" s="529" t="s">
        <v>491</v>
      </c>
      <c r="K1152" s="509">
        <v>43983</v>
      </c>
      <c r="L1152" s="528">
        <v>13.64</v>
      </c>
    </row>
    <row r="1153" spans="1:12">
      <c r="A1153" s="509">
        <v>44154</v>
      </c>
      <c r="B1153" s="510" t="s">
        <v>5764</v>
      </c>
      <c r="C1153" s="510" t="s">
        <v>60</v>
      </c>
      <c r="D1153" s="527" t="s">
        <v>61</v>
      </c>
      <c r="E1153" s="527" t="s">
        <v>67</v>
      </c>
      <c r="F1153" s="528">
        <v>3501.47</v>
      </c>
      <c r="G1153" s="510" t="s">
        <v>5765</v>
      </c>
      <c r="H1153" s="510" t="s">
        <v>4449</v>
      </c>
      <c r="I1153" s="527" t="s">
        <v>5766</v>
      </c>
      <c r="J1153" s="529" t="s">
        <v>491</v>
      </c>
      <c r="K1153" s="509">
        <v>44154</v>
      </c>
      <c r="L1153" s="528">
        <v>13.64</v>
      </c>
    </row>
    <row r="1154" spans="1:12">
      <c r="A1154" s="509">
        <v>44160</v>
      </c>
      <c r="B1154" s="510" t="s">
        <v>5767</v>
      </c>
      <c r="C1154" s="510" t="s">
        <v>60</v>
      </c>
      <c r="D1154" s="527" t="s">
        <v>61</v>
      </c>
      <c r="E1154" s="527" t="s">
        <v>67</v>
      </c>
      <c r="F1154" s="528">
        <v>175.44</v>
      </c>
      <c r="G1154" s="510" t="s">
        <v>60</v>
      </c>
      <c r="H1154" s="510" t="s">
        <v>60</v>
      </c>
      <c r="I1154" s="527" t="s">
        <v>5768</v>
      </c>
      <c r="J1154" s="529" t="s">
        <v>491</v>
      </c>
      <c r="K1154" s="509">
        <v>44160</v>
      </c>
      <c r="L1154" s="528">
        <v>13.64</v>
      </c>
    </row>
    <row r="1155" spans="1:12" ht="33.75">
      <c r="A1155" s="509">
        <v>44341</v>
      </c>
      <c r="B1155" s="510" t="s">
        <v>5769</v>
      </c>
      <c r="C1155" s="510" t="s">
        <v>60</v>
      </c>
      <c r="D1155" s="527" t="s">
        <v>61</v>
      </c>
      <c r="E1155" s="527" t="s">
        <v>67</v>
      </c>
      <c r="F1155" s="528">
        <v>359.42</v>
      </c>
      <c r="G1155" s="510" t="s">
        <v>1605</v>
      </c>
      <c r="H1155" s="510" t="s">
        <v>5770</v>
      </c>
      <c r="I1155" s="527" t="s">
        <v>5771</v>
      </c>
      <c r="J1155" s="529" t="s">
        <v>491</v>
      </c>
      <c r="K1155" s="509">
        <v>44341</v>
      </c>
      <c r="L1155" s="528">
        <v>13.61</v>
      </c>
    </row>
    <row r="1156" spans="1:12" ht="22.5">
      <c r="A1156" s="509">
        <v>44491</v>
      </c>
      <c r="B1156" s="510" t="s">
        <v>5772</v>
      </c>
      <c r="C1156" s="510" t="s">
        <v>60</v>
      </c>
      <c r="D1156" s="527" t="s">
        <v>61</v>
      </c>
      <c r="E1156" s="527" t="s">
        <v>67</v>
      </c>
      <c r="F1156" s="528">
        <v>289.51</v>
      </c>
      <c r="G1156" s="510" t="s">
        <v>5773</v>
      </c>
      <c r="H1156" s="510" t="s">
        <v>5774</v>
      </c>
      <c r="I1156" s="527" t="s">
        <v>5775</v>
      </c>
      <c r="J1156" s="529" t="s">
        <v>491</v>
      </c>
      <c r="K1156" s="509">
        <v>44491</v>
      </c>
      <c r="L1156" s="528">
        <v>13.53</v>
      </c>
    </row>
    <row r="1157" spans="1:12">
      <c r="A1157" s="509">
        <v>44918</v>
      </c>
      <c r="B1157" s="510" t="s">
        <v>1703</v>
      </c>
      <c r="C1157" s="510" t="s">
        <v>1704</v>
      </c>
      <c r="D1157" s="527" t="s">
        <v>61</v>
      </c>
      <c r="E1157" s="527" t="s">
        <v>77</v>
      </c>
      <c r="F1157" s="528">
        <v>6.86</v>
      </c>
      <c r="G1157" s="510" t="s">
        <v>1705</v>
      </c>
      <c r="H1157" s="510" t="s">
        <v>60</v>
      </c>
      <c r="I1157" s="527" t="s">
        <v>1706</v>
      </c>
      <c r="J1157" s="529" t="s">
        <v>491</v>
      </c>
      <c r="K1157" s="509">
        <v>44918</v>
      </c>
      <c r="L1157" s="528">
        <v>13.5</v>
      </c>
    </row>
    <row r="1158" spans="1:12" ht="45">
      <c r="A1158" s="509">
        <v>44893</v>
      </c>
      <c r="B1158" s="510" t="s">
        <v>5776</v>
      </c>
      <c r="C1158" s="510" t="s">
        <v>5777</v>
      </c>
      <c r="D1158" s="527" t="s">
        <v>61</v>
      </c>
      <c r="E1158" s="527" t="s">
        <v>77</v>
      </c>
      <c r="F1158" s="528">
        <v>722.92</v>
      </c>
      <c r="G1158" s="510" t="s">
        <v>5778</v>
      </c>
      <c r="H1158" s="510" t="s">
        <v>60</v>
      </c>
      <c r="I1158" s="527" t="s">
        <v>5779</v>
      </c>
      <c r="J1158" s="529" t="s">
        <v>491</v>
      </c>
      <c r="K1158" s="509">
        <v>44893</v>
      </c>
      <c r="L1158" s="528">
        <v>13.48</v>
      </c>
    </row>
    <row r="1159" spans="1:12">
      <c r="A1159" s="509">
        <v>44544</v>
      </c>
      <c r="B1159" s="510" t="s">
        <v>1707</v>
      </c>
      <c r="C1159" s="510" t="s">
        <v>1708</v>
      </c>
      <c r="D1159" s="527" t="s">
        <v>61</v>
      </c>
      <c r="E1159" s="527" t="s">
        <v>77</v>
      </c>
      <c r="F1159" s="528">
        <v>208.2</v>
      </c>
      <c r="G1159" s="510" t="s">
        <v>1709</v>
      </c>
      <c r="H1159" s="510" t="s">
        <v>60</v>
      </c>
      <c r="I1159" s="527" t="s">
        <v>1710</v>
      </c>
      <c r="J1159" s="529" t="s">
        <v>491</v>
      </c>
      <c r="K1159" s="509">
        <v>44544</v>
      </c>
      <c r="L1159" s="528">
        <v>13.42</v>
      </c>
    </row>
    <row r="1160" spans="1:12" ht="45">
      <c r="A1160" s="509">
        <v>44493</v>
      </c>
      <c r="B1160" s="510" t="s">
        <v>5780</v>
      </c>
      <c r="C1160" s="510" t="s">
        <v>60</v>
      </c>
      <c r="D1160" s="527" t="s">
        <v>61</v>
      </c>
      <c r="E1160" s="527" t="s">
        <v>67</v>
      </c>
      <c r="F1160" s="528">
        <v>4564.1899999999996</v>
      </c>
      <c r="G1160" s="510" t="s">
        <v>5781</v>
      </c>
      <c r="H1160" s="510" t="s">
        <v>5782</v>
      </c>
      <c r="I1160" s="527" t="s">
        <v>5783</v>
      </c>
      <c r="J1160" s="529" t="s">
        <v>491</v>
      </c>
      <c r="K1160" s="509">
        <v>44493</v>
      </c>
      <c r="L1160" s="528">
        <v>13.42</v>
      </c>
    </row>
    <row r="1161" spans="1:12" ht="56.25">
      <c r="A1161" s="509">
        <v>44378</v>
      </c>
      <c r="B1161" s="510" t="s">
        <v>5784</v>
      </c>
      <c r="C1161" s="510" t="s">
        <v>60</v>
      </c>
      <c r="D1161" s="527" t="s">
        <v>61</v>
      </c>
      <c r="E1161" s="527" t="s">
        <v>67</v>
      </c>
      <c r="F1161" s="528">
        <v>285.98</v>
      </c>
      <c r="G1161" s="510" t="s">
        <v>5785</v>
      </c>
      <c r="H1161" s="510" t="s">
        <v>5786</v>
      </c>
      <c r="I1161" s="527" t="s">
        <v>5787</v>
      </c>
      <c r="J1161" s="529" t="s">
        <v>491</v>
      </c>
      <c r="K1161" s="509">
        <v>44378</v>
      </c>
      <c r="L1161" s="528">
        <v>13.4</v>
      </c>
    </row>
    <row r="1162" spans="1:12">
      <c r="A1162" s="509">
        <v>44358</v>
      </c>
      <c r="B1162" s="510" t="s">
        <v>5788</v>
      </c>
      <c r="C1162" s="510" t="s">
        <v>60</v>
      </c>
      <c r="D1162" s="527" t="s">
        <v>61</v>
      </c>
      <c r="E1162" s="527" t="s">
        <v>77</v>
      </c>
      <c r="F1162" s="528">
        <v>2001.67</v>
      </c>
      <c r="G1162" s="510" t="s">
        <v>5789</v>
      </c>
      <c r="H1162" s="510" t="s">
        <v>60</v>
      </c>
      <c r="I1162" s="527" t="s">
        <v>5790</v>
      </c>
      <c r="J1162" s="529" t="s">
        <v>491</v>
      </c>
      <c r="K1162" s="509">
        <v>44358</v>
      </c>
      <c r="L1162" s="528">
        <v>13.34</v>
      </c>
    </row>
    <row r="1163" spans="1:12" ht="22.5">
      <c r="A1163" s="509">
        <v>44259</v>
      </c>
      <c r="B1163" s="510" t="s">
        <v>1711</v>
      </c>
      <c r="C1163" s="510" t="s">
        <v>1712</v>
      </c>
      <c r="D1163" s="527" t="s">
        <v>61</v>
      </c>
      <c r="E1163" s="527" t="s">
        <v>77</v>
      </c>
      <c r="F1163" s="530">
        <v>0.32900000000000001</v>
      </c>
      <c r="G1163" s="510" t="s">
        <v>1713</v>
      </c>
      <c r="H1163" s="510" t="s">
        <v>60</v>
      </c>
      <c r="I1163" s="527" t="s">
        <v>1714</v>
      </c>
      <c r="J1163" s="529" t="s">
        <v>491</v>
      </c>
      <c r="K1163" s="509">
        <v>44259</v>
      </c>
      <c r="L1163" s="528">
        <v>13.33</v>
      </c>
    </row>
    <row r="1164" spans="1:12" ht="33.75">
      <c r="A1164" s="509">
        <v>44186</v>
      </c>
      <c r="B1164" s="510" t="s">
        <v>1715</v>
      </c>
      <c r="C1164" s="510" t="s">
        <v>1716</v>
      </c>
      <c r="D1164" s="527" t="s">
        <v>61</v>
      </c>
      <c r="E1164" s="527" t="s">
        <v>67</v>
      </c>
      <c r="F1164" s="528">
        <v>2361.46</v>
      </c>
      <c r="G1164" s="510" t="s">
        <v>1717</v>
      </c>
      <c r="H1164" s="510" t="s">
        <v>1718</v>
      </c>
      <c r="I1164" s="527" t="s">
        <v>1719</v>
      </c>
      <c r="J1164" s="529" t="s">
        <v>491</v>
      </c>
      <c r="K1164" s="509">
        <v>44186</v>
      </c>
      <c r="L1164" s="528">
        <v>13.24</v>
      </c>
    </row>
    <row r="1165" spans="1:12">
      <c r="A1165" s="509">
        <v>44203</v>
      </c>
      <c r="B1165" s="510" t="s">
        <v>5791</v>
      </c>
      <c r="C1165" s="510" t="s">
        <v>60</v>
      </c>
      <c r="D1165" s="527" t="s">
        <v>61</v>
      </c>
      <c r="E1165" s="527" t="s">
        <v>67</v>
      </c>
      <c r="F1165" s="528">
        <v>2231.9</v>
      </c>
      <c r="G1165" s="510" t="s">
        <v>5792</v>
      </c>
      <c r="H1165" s="510" t="s">
        <v>5793</v>
      </c>
      <c r="I1165" s="527" t="s">
        <v>5794</v>
      </c>
      <c r="J1165" s="529" t="s">
        <v>491</v>
      </c>
      <c r="K1165" s="509">
        <v>44203</v>
      </c>
      <c r="L1165" s="528">
        <v>13.21</v>
      </c>
    </row>
    <row r="1166" spans="1:12">
      <c r="A1166" s="509">
        <v>44538</v>
      </c>
      <c r="B1166" s="510" t="s">
        <v>5795</v>
      </c>
      <c r="C1166" s="510" t="s">
        <v>60</v>
      </c>
      <c r="D1166" s="527" t="s">
        <v>61</v>
      </c>
      <c r="E1166" s="527" t="s">
        <v>67</v>
      </c>
      <c r="F1166" s="528">
        <v>2248.85</v>
      </c>
      <c r="G1166" s="510" t="s">
        <v>4874</v>
      </c>
      <c r="H1166" s="510" t="s">
        <v>60</v>
      </c>
      <c r="I1166" s="527" t="s">
        <v>5796</v>
      </c>
      <c r="J1166" s="529" t="s">
        <v>491</v>
      </c>
      <c r="K1166" s="509">
        <v>44538</v>
      </c>
      <c r="L1166" s="528">
        <v>13.15</v>
      </c>
    </row>
    <row r="1167" spans="1:12" ht="33.75">
      <c r="A1167" s="509">
        <v>44152</v>
      </c>
      <c r="B1167" s="510" t="s">
        <v>5797</v>
      </c>
      <c r="C1167" s="510" t="s">
        <v>60</v>
      </c>
      <c r="D1167" s="527" t="s">
        <v>61</v>
      </c>
      <c r="E1167" s="527" t="s">
        <v>67</v>
      </c>
      <c r="F1167" s="528">
        <v>99.79</v>
      </c>
      <c r="G1167" s="510" t="s">
        <v>5798</v>
      </c>
      <c r="H1167" s="510" t="s">
        <v>5799</v>
      </c>
      <c r="I1167" s="527" t="s">
        <v>5800</v>
      </c>
      <c r="J1167" s="529" t="s">
        <v>491</v>
      </c>
      <c r="K1167" s="509">
        <v>44152</v>
      </c>
      <c r="L1167" s="528">
        <v>13.14</v>
      </c>
    </row>
    <row r="1168" spans="1:12">
      <c r="A1168" s="509">
        <v>44179</v>
      </c>
      <c r="B1168" s="510" t="s">
        <v>5801</v>
      </c>
      <c r="C1168" s="510" t="s">
        <v>60</v>
      </c>
      <c r="D1168" s="527" t="s">
        <v>61</v>
      </c>
      <c r="E1168" s="527" t="s">
        <v>67</v>
      </c>
      <c r="F1168" s="528">
        <v>1190.67</v>
      </c>
      <c r="G1168" s="510" t="s">
        <v>4507</v>
      </c>
      <c r="H1168" s="510" t="s">
        <v>60</v>
      </c>
      <c r="I1168" s="527" t="s">
        <v>5802</v>
      </c>
      <c r="J1168" s="529" t="s">
        <v>491</v>
      </c>
      <c r="K1168" s="509">
        <v>44179</v>
      </c>
      <c r="L1168" s="528">
        <v>13.11</v>
      </c>
    </row>
    <row r="1169" spans="1:12">
      <c r="A1169" s="509">
        <v>44148</v>
      </c>
      <c r="B1169" s="510" t="s">
        <v>5803</v>
      </c>
      <c r="C1169" s="510" t="s">
        <v>60</v>
      </c>
      <c r="D1169" s="527" t="s">
        <v>61</v>
      </c>
      <c r="E1169" s="527" t="s">
        <v>67</v>
      </c>
      <c r="F1169" s="528">
        <v>5.22</v>
      </c>
      <c r="G1169" s="510" t="s">
        <v>5804</v>
      </c>
      <c r="H1169" s="510" t="s">
        <v>60</v>
      </c>
      <c r="I1169" s="527" t="s">
        <v>5805</v>
      </c>
      <c r="J1169" s="529" t="s">
        <v>491</v>
      </c>
      <c r="K1169" s="509">
        <v>44148</v>
      </c>
      <c r="L1169" s="528">
        <v>13.04</v>
      </c>
    </row>
    <row r="1170" spans="1:12">
      <c r="A1170" s="509">
        <v>44687</v>
      </c>
      <c r="B1170" s="510" t="s">
        <v>5806</v>
      </c>
      <c r="C1170" s="510" t="s">
        <v>60</v>
      </c>
      <c r="D1170" s="527" t="s">
        <v>61</v>
      </c>
      <c r="E1170" s="527" t="s">
        <v>67</v>
      </c>
      <c r="F1170" s="528">
        <v>3845.51</v>
      </c>
      <c r="G1170" s="510" t="s">
        <v>4449</v>
      </c>
      <c r="H1170" s="510" t="s">
        <v>60</v>
      </c>
      <c r="I1170" s="527" t="s">
        <v>5807</v>
      </c>
      <c r="J1170" s="529" t="s">
        <v>491</v>
      </c>
      <c r="K1170" s="509">
        <v>44687</v>
      </c>
      <c r="L1170" s="528">
        <v>12.99</v>
      </c>
    </row>
    <row r="1171" spans="1:12">
      <c r="A1171" s="509">
        <v>44608</v>
      </c>
      <c r="B1171" s="510" t="s">
        <v>5808</v>
      </c>
      <c r="C1171" s="510" t="s">
        <v>60</v>
      </c>
      <c r="D1171" s="527" t="s">
        <v>61</v>
      </c>
      <c r="E1171" s="527" t="s">
        <v>67</v>
      </c>
      <c r="F1171" s="528">
        <v>58.75</v>
      </c>
      <c r="G1171" s="510" t="s">
        <v>60</v>
      </c>
      <c r="H1171" s="510" t="s">
        <v>60</v>
      </c>
      <c r="I1171" s="527" t="s">
        <v>5809</v>
      </c>
      <c r="J1171" s="529" t="s">
        <v>491</v>
      </c>
      <c r="K1171" s="509">
        <v>44608</v>
      </c>
      <c r="L1171" s="528">
        <v>12.9</v>
      </c>
    </row>
    <row r="1172" spans="1:12">
      <c r="A1172" s="509">
        <v>44496</v>
      </c>
      <c r="B1172" s="510" t="s">
        <v>5810</v>
      </c>
      <c r="C1172" s="510" t="s">
        <v>60</v>
      </c>
      <c r="D1172" s="527" t="s">
        <v>61</v>
      </c>
      <c r="E1172" s="527" t="s">
        <v>67</v>
      </c>
      <c r="F1172" s="528">
        <v>22.27</v>
      </c>
      <c r="G1172" s="510" t="s">
        <v>5811</v>
      </c>
      <c r="H1172" s="510" t="s">
        <v>60</v>
      </c>
      <c r="I1172" s="527" t="s">
        <v>5812</v>
      </c>
      <c r="J1172" s="529" t="s">
        <v>491</v>
      </c>
      <c r="K1172" s="509">
        <v>44496</v>
      </c>
      <c r="L1172" s="528">
        <v>12.87</v>
      </c>
    </row>
    <row r="1173" spans="1:12" ht="33.75">
      <c r="A1173" s="509">
        <v>44334</v>
      </c>
      <c r="B1173" s="510" t="s">
        <v>292</v>
      </c>
      <c r="C1173" s="510" t="s">
        <v>60</v>
      </c>
      <c r="D1173" s="527" t="s">
        <v>61</v>
      </c>
      <c r="E1173" s="527" t="s">
        <v>67</v>
      </c>
      <c r="F1173" s="528">
        <v>933.63</v>
      </c>
      <c r="G1173" s="510" t="s">
        <v>293</v>
      </c>
      <c r="H1173" s="510" t="s">
        <v>294</v>
      </c>
      <c r="I1173" s="527" t="s">
        <v>295</v>
      </c>
      <c r="J1173" s="529" t="s">
        <v>491</v>
      </c>
      <c r="K1173" s="509">
        <v>44334</v>
      </c>
      <c r="L1173" s="528">
        <v>12.87</v>
      </c>
    </row>
    <row r="1174" spans="1:12">
      <c r="A1174" s="509">
        <v>44249</v>
      </c>
      <c r="B1174" s="510" t="s">
        <v>5813</v>
      </c>
      <c r="C1174" s="510" t="s">
        <v>60</v>
      </c>
      <c r="D1174" s="527" t="s">
        <v>61</v>
      </c>
      <c r="E1174" s="527" t="s">
        <v>67</v>
      </c>
      <c r="F1174" s="528">
        <v>7604.92</v>
      </c>
      <c r="G1174" s="510" t="s">
        <v>5814</v>
      </c>
      <c r="H1174" s="510" t="s">
        <v>60</v>
      </c>
      <c r="I1174" s="527" t="s">
        <v>5815</v>
      </c>
      <c r="J1174" s="529" t="s">
        <v>491</v>
      </c>
      <c r="K1174" s="509">
        <v>44249</v>
      </c>
      <c r="L1174" s="528">
        <v>12.86</v>
      </c>
    </row>
    <row r="1175" spans="1:12" ht="22.5">
      <c r="A1175" s="509">
        <v>44238</v>
      </c>
      <c r="B1175" s="510" t="s">
        <v>5816</v>
      </c>
      <c r="C1175" s="510" t="s">
        <v>60</v>
      </c>
      <c r="D1175" s="527" t="s">
        <v>61</v>
      </c>
      <c r="E1175" s="527" t="s">
        <v>67</v>
      </c>
      <c r="F1175" s="528">
        <v>97.13</v>
      </c>
      <c r="G1175" s="510" t="s">
        <v>5817</v>
      </c>
      <c r="H1175" s="510" t="s">
        <v>5818</v>
      </c>
      <c r="I1175" s="527" t="s">
        <v>5819</v>
      </c>
      <c r="J1175" s="529" t="s">
        <v>491</v>
      </c>
      <c r="K1175" s="509">
        <v>44238</v>
      </c>
      <c r="L1175" s="528">
        <v>12.82</v>
      </c>
    </row>
    <row r="1176" spans="1:12">
      <c r="A1176" s="509">
        <v>44909</v>
      </c>
      <c r="B1176" s="510" t="s">
        <v>1720</v>
      </c>
      <c r="C1176" s="510" t="s">
        <v>1721</v>
      </c>
      <c r="D1176" s="527" t="s">
        <v>61</v>
      </c>
      <c r="E1176" s="527" t="s">
        <v>77</v>
      </c>
      <c r="F1176" s="528">
        <v>252.66</v>
      </c>
      <c r="G1176" s="510" t="s">
        <v>173</v>
      </c>
      <c r="H1176" s="510" t="s">
        <v>60</v>
      </c>
      <c r="I1176" s="527" t="s">
        <v>1722</v>
      </c>
      <c r="J1176" s="529" t="s">
        <v>491</v>
      </c>
      <c r="K1176" s="509">
        <v>44909</v>
      </c>
      <c r="L1176" s="528">
        <v>12.74</v>
      </c>
    </row>
    <row r="1177" spans="1:12" ht="22.5">
      <c r="A1177" s="509">
        <v>44369</v>
      </c>
      <c r="B1177" s="510" t="s">
        <v>5820</v>
      </c>
      <c r="C1177" s="510" t="s">
        <v>60</v>
      </c>
      <c r="D1177" s="527" t="s">
        <v>61</v>
      </c>
      <c r="E1177" s="527" t="s">
        <v>67</v>
      </c>
      <c r="F1177" s="528">
        <v>2859.48</v>
      </c>
      <c r="G1177" s="510" t="s">
        <v>4762</v>
      </c>
      <c r="H1177" s="510" t="s">
        <v>60</v>
      </c>
      <c r="I1177" s="527" t="s">
        <v>5821</v>
      </c>
      <c r="J1177" s="529" t="s">
        <v>491</v>
      </c>
      <c r="K1177" s="509">
        <v>44369</v>
      </c>
      <c r="L1177" s="528">
        <v>12.71</v>
      </c>
    </row>
    <row r="1178" spans="1:12" ht="22.5">
      <c r="A1178" s="509">
        <v>44396</v>
      </c>
      <c r="B1178" s="510" t="s">
        <v>5822</v>
      </c>
      <c r="C1178" s="510" t="s">
        <v>60</v>
      </c>
      <c r="D1178" s="527" t="s">
        <v>61</v>
      </c>
      <c r="E1178" s="527" t="s">
        <v>67</v>
      </c>
      <c r="F1178" s="528">
        <v>4644.18</v>
      </c>
      <c r="G1178" s="510" t="s">
        <v>5823</v>
      </c>
      <c r="H1178" s="510" t="s">
        <v>5824</v>
      </c>
      <c r="I1178" s="527" t="s">
        <v>5825</v>
      </c>
      <c r="J1178" s="529" t="s">
        <v>491</v>
      </c>
      <c r="K1178" s="509">
        <v>44396</v>
      </c>
      <c r="L1178" s="528">
        <v>12.65</v>
      </c>
    </row>
    <row r="1179" spans="1:12" ht="56.25">
      <c r="A1179" s="509">
        <v>44904</v>
      </c>
      <c r="B1179" s="510" t="s">
        <v>1723</v>
      </c>
      <c r="C1179" s="510" t="s">
        <v>1724</v>
      </c>
      <c r="D1179" s="527" t="s">
        <v>61</v>
      </c>
      <c r="E1179" s="527" t="s">
        <v>77</v>
      </c>
      <c r="F1179" s="528">
        <v>162.9</v>
      </c>
      <c r="G1179" s="510" t="s">
        <v>1725</v>
      </c>
      <c r="H1179" s="510" t="s">
        <v>1726</v>
      </c>
      <c r="I1179" s="527" t="s">
        <v>1727</v>
      </c>
      <c r="J1179" s="529" t="s">
        <v>491</v>
      </c>
      <c r="K1179" s="509">
        <v>44904</v>
      </c>
      <c r="L1179" s="528">
        <v>12.64</v>
      </c>
    </row>
    <row r="1180" spans="1:12">
      <c r="A1180" s="509">
        <v>44862</v>
      </c>
      <c r="B1180" s="510" t="s">
        <v>1728</v>
      </c>
      <c r="C1180" s="510" t="s">
        <v>1729</v>
      </c>
      <c r="D1180" s="527" t="s">
        <v>61</v>
      </c>
      <c r="E1180" s="527" t="s">
        <v>77</v>
      </c>
      <c r="F1180" s="528">
        <v>752.27</v>
      </c>
      <c r="G1180" s="510" t="s">
        <v>1730</v>
      </c>
      <c r="H1180" s="510" t="s">
        <v>60</v>
      </c>
      <c r="I1180" s="527" t="s">
        <v>1731</v>
      </c>
      <c r="J1180" s="529" t="s">
        <v>491</v>
      </c>
      <c r="K1180" s="509">
        <v>44862</v>
      </c>
      <c r="L1180" s="528">
        <v>12.61</v>
      </c>
    </row>
    <row r="1181" spans="1:12">
      <c r="A1181" s="509">
        <v>44235</v>
      </c>
      <c r="B1181" s="510" t="s">
        <v>5826</v>
      </c>
      <c r="C1181" s="510" t="s">
        <v>60</v>
      </c>
      <c r="D1181" s="527" t="s">
        <v>61</v>
      </c>
      <c r="E1181" s="527" t="s">
        <v>67</v>
      </c>
      <c r="F1181" s="528">
        <v>731.77</v>
      </c>
      <c r="G1181" s="510" t="s">
        <v>5827</v>
      </c>
      <c r="H1181" s="510" t="s">
        <v>5828</v>
      </c>
      <c r="I1181" s="527" t="s">
        <v>5829</v>
      </c>
      <c r="J1181" s="529" t="s">
        <v>491</v>
      </c>
      <c r="K1181" s="509">
        <v>44235</v>
      </c>
      <c r="L1181" s="528">
        <v>12.55</v>
      </c>
    </row>
    <row r="1182" spans="1:12">
      <c r="A1182" s="509">
        <v>44798</v>
      </c>
      <c r="B1182" s="510" t="s">
        <v>574</v>
      </c>
      <c r="C1182" s="510" t="s">
        <v>575</v>
      </c>
      <c r="D1182" s="527" t="s">
        <v>61</v>
      </c>
      <c r="E1182" s="527" t="s">
        <v>77</v>
      </c>
      <c r="F1182" s="528">
        <v>52.67</v>
      </c>
      <c r="G1182" s="510" t="s">
        <v>1732</v>
      </c>
      <c r="H1182" s="510" t="s">
        <v>60</v>
      </c>
      <c r="I1182" s="527" t="s">
        <v>1733</v>
      </c>
      <c r="J1182" s="529" t="s">
        <v>491</v>
      </c>
      <c r="K1182" s="509">
        <v>44798</v>
      </c>
      <c r="L1182" s="528">
        <v>12.5</v>
      </c>
    </row>
    <row r="1183" spans="1:12" ht="22.5">
      <c r="A1183" s="509">
        <v>44649</v>
      </c>
      <c r="B1183" s="510" t="s">
        <v>5830</v>
      </c>
      <c r="C1183" s="510" t="s">
        <v>60</v>
      </c>
      <c r="D1183" s="527" t="s">
        <v>61</v>
      </c>
      <c r="E1183" s="527" t="s">
        <v>67</v>
      </c>
      <c r="F1183" s="528">
        <v>18.54</v>
      </c>
      <c r="G1183" s="510" t="s">
        <v>5831</v>
      </c>
      <c r="H1183" s="510" t="s">
        <v>5832</v>
      </c>
      <c r="I1183" s="527" t="s">
        <v>5833</v>
      </c>
      <c r="J1183" s="529" t="s">
        <v>491</v>
      </c>
      <c r="K1183" s="509">
        <v>44649</v>
      </c>
      <c r="L1183" s="528">
        <v>12.5</v>
      </c>
    </row>
    <row r="1184" spans="1:12">
      <c r="A1184" s="509">
        <v>44110</v>
      </c>
      <c r="B1184" s="510" t="s">
        <v>5834</v>
      </c>
      <c r="C1184" s="510" t="s">
        <v>60</v>
      </c>
      <c r="D1184" s="527" t="s">
        <v>61</v>
      </c>
      <c r="E1184" s="527" t="s">
        <v>67</v>
      </c>
      <c r="F1184" s="528">
        <v>33.33</v>
      </c>
      <c r="G1184" s="510" t="s">
        <v>5835</v>
      </c>
      <c r="H1184" s="510" t="s">
        <v>5836</v>
      </c>
      <c r="I1184" s="527" t="s">
        <v>5837</v>
      </c>
      <c r="J1184" s="529" t="s">
        <v>491</v>
      </c>
      <c r="K1184" s="509">
        <v>44110</v>
      </c>
      <c r="L1184" s="528">
        <v>12.5</v>
      </c>
    </row>
    <row r="1185" spans="1:12">
      <c r="A1185" s="509">
        <v>43885</v>
      </c>
      <c r="B1185" s="510" t="s">
        <v>5838</v>
      </c>
      <c r="C1185" s="510" t="s">
        <v>60</v>
      </c>
      <c r="D1185" s="527" t="s">
        <v>61</v>
      </c>
      <c r="E1185" s="527" t="s">
        <v>67</v>
      </c>
      <c r="F1185" s="528">
        <v>16.79</v>
      </c>
      <c r="G1185" s="510" t="s">
        <v>5839</v>
      </c>
      <c r="H1185" s="510" t="s">
        <v>60</v>
      </c>
      <c r="I1185" s="527" t="s">
        <v>5840</v>
      </c>
      <c r="J1185" s="529" t="s">
        <v>491</v>
      </c>
      <c r="K1185" s="509">
        <v>43885</v>
      </c>
      <c r="L1185" s="528">
        <v>12.5</v>
      </c>
    </row>
    <row r="1186" spans="1:12" ht="22.5">
      <c r="A1186" s="509">
        <v>43859</v>
      </c>
      <c r="B1186" s="510" t="s">
        <v>5841</v>
      </c>
      <c r="C1186" s="510" t="s">
        <v>60</v>
      </c>
      <c r="D1186" s="527" t="s">
        <v>61</v>
      </c>
      <c r="E1186" s="527" t="s">
        <v>67</v>
      </c>
      <c r="F1186" s="528">
        <v>70.8</v>
      </c>
      <c r="G1186" s="510" t="s">
        <v>5842</v>
      </c>
      <c r="H1186" s="510" t="s">
        <v>5843</v>
      </c>
      <c r="I1186" s="527" t="s">
        <v>5844</v>
      </c>
      <c r="J1186" s="529" t="s">
        <v>491</v>
      </c>
      <c r="K1186" s="509">
        <v>43859</v>
      </c>
      <c r="L1186" s="528">
        <v>12.5</v>
      </c>
    </row>
    <row r="1187" spans="1:12" ht="22.5">
      <c r="A1187" s="509">
        <v>44133</v>
      </c>
      <c r="B1187" s="510" t="s">
        <v>5845</v>
      </c>
      <c r="C1187" s="510" t="s">
        <v>60</v>
      </c>
      <c r="D1187" s="527" t="s">
        <v>61</v>
      </c>
      <c r="E1187" s="527" t="s">
        <v>67</v>
      </c>
      <c r="F1187" s="528">
        <v>1908.12</v>
      </c>
      <c r="G1187" s="510" t="s">
        <v>5846</v>
      </c>
      <c r="H1187" s="510" t="s">
        <v>5847</v>
      </c>
      <c r="I1187" s="527" t="s">
        <v>5848</v>
      </c>
      <c r="J1187" s="529" t="s">
        <v>491</v>
      </c>
      <c r="K1187" s="509">
        <v>44133</v>
      </c>
      <c r="L1187" s="528">
        <v>12.47</v>
      </c>
    </row>
    <row r="1188" spans="1:12" ht="45">
      <c r="A1188" s="509">
        <v>43966</v>
      </c>
      <c r="B1188" s="510" t="s">
        <v>1734</v>
      </c>
      <c r="C1188" s="510" t="s">
        <v>1735</v>
      </c>
      <c r="D1188" s="527" t="s">
        <v>61</v>
      </c>
      <c r="E1188" s="527" t="s">
        <v>67</v>
      </c>
      <c r="F1188" s="528">
        <v>111.32</v>
      </c>
      <c r="G1188" s="510" t="s">
        <v>1736</v>
      </c>
      <c r="H1188" s="510" t="s">
        <v>1737</v>
      </c>
      <c r="I1188" s="527" t="s">
        <v>1738</v>
      </c>
      <c r="J1188" s="529" t="s">
        <v>491</v>
      </c>
      <c r="K1188" s="509">
        <v>43966</v>
      </c>
      <c r="L1188" s="528">
        <v>12.43</v>
      </c>
    </row>
    <row r="1189" spans="1:12">
      <c r="A1189" s="509">
        <v>44848</v>
      </c>
      <c r="B1189" s="510" t="s">
        <v>1739</v>
      </c>
      <c r="C1189" s="510" t="s">
        <v>1740</v>
      </c>
      <c r="D1189" s="527" t="s">
        <v>61</v>
      </c>
      <c r="E1189" s="527" t="s">
        <v>77</v>
      </c>
      <c r="F1189" s="528">
        <v>417.56</v>
      </c>
      <c r="G1189" s="510" t="s">
        <v>1741</v>
      </c>
      <c r="H1189" s="510" t="s">
        <v>60</v>
      </c>
      <c r="I1189" s="527" t="s">
        <v>1742</v>
      </c>
      <c r="J1189" s="529" t="s">
        <v>491</v>
      </c>
      <c r="K1189" s="509">
        <v>44848</v>
      </c>
      <c r="L1189" s="528">
        <v>12.42</v>
      </c>
    </row>
    <row r="1190" spans="1:12">
      <c r="A1190" s="509">
        <v>44683</v>
      </c>
      <c r="B1190" s="510" t="s">
        <v>5849</v>
      </c>
      <c r="C1190" s="510" t="s">
        <v>60</v>
      </c>
      <c r="D1190" s="527" t="s">
        <v>61</v>
      </c>
      <c r="E1190" s="527" t="s">
        <v>67</v>
      </c>
      <c r="F1190" s="528">
        <v>20.55</v>
      </c>
      <c r="G1190" s="510" t="s">
        <v>5850</v>
      </c>
      <c r="H1190" s="510" t="s">
        <v>60</v>
      </c>
      <c r="I1190" s="527" t="s">
        <v>5851</v>
      </c>
      <c r="J1190" s="529" t="s">
        <v>491</v>
      </c>
      <c r="K1190" s="509">
        <v>44683</v>
      </c>
      <c r="L1190" s="528">
        <v>12.35</v>
      </c>
    </row>
    <row r="1191" spans="1:12">
      <c r="A1191" s="509">
        <v>44405</v>
      </c>
      <c r="B1191" s="510" t="s">
        <v>1743</v>
      </c>
      <c r="C1191" s="510" t="s">
        <v>1744</v>
      </c>
      <c r="D1191" s="527" t="s">
        <v>61</v>
      </c>
      <c r="E1191" s="527" t="s">
        <v>67</v>
      </c>
      <c r="F1191" s="528">
        <v>3727.65</v>
      </c>
      <c r="G1191" s="510" t="s">
        <v>190</v>
      </c>
      <c r="H1191" s="510" t="s">
        <v>60</v>
      </c>
      <c r="I1191" s="527" t="s">
        <v>1745</v>
      </c>
      <c r="J1191" s="529" t="s">
        <v>491</v>
      </c>
      <c r="K1191" s="509">
        <v>44405</v>
      </c>
      <c r="L1191" s="528">
        <v>12.31</v>
      </c>
    </row>
    <row r="1192" spans="1:12" ht="33.75">
      <c r="A1192" s="509">
        <v>44297</v>
      </c>
      <c r="B1192" s="510" t="s">
        <v>5852</v>
      </c>
      <c r="C1192" s="510" t="s">
        <v>60</v>
      </c>
      <c r="D1192" s="527" t="s">
        <v>61</v>
      </c>
      <c r="E1192" s="527" t="s">
        <v>67</v>
      </c>
      <c r="F1192" s="528">
        <v>2137.56</v>
      </c>
      <c r="G1192" s="510" t="s">
        <v>5853</v>
      </c>
      <c r="H1192" s="510" t="s">
        <v>5854</v>
      </c>
      <c r="I1192" s="527" t="s">
        <v>5855</v>
      </c>
      <c r="J1192" s="529" t="s">
        <v>491</v>
      </c>
      <c r="K1192" s="509">
        <v>44297</v>
      </c>
      <c r="L1192" s="528">
        <v>12.29</v>
      </c>
    </row>
    <row r="1193" spans="1:12">
      <c r="A1193" s="509">
        <v>44236</v>
      </c>
      <c r="B1193" s="510" t="s">
        <v>5856</v>
      </c>
      <c r="C1193" s="510" t="s">
        <v>60</v>
      </c>
      <c r="D1193" s="527" t="s">
        <v>61</v>
      </c>
      <c r="E1193" s="527" t="s">
        <v>67</v>
      </c>
      <c r="F1193" s="528">
        <v>204.56</v>
      </c>
      <c r="G1193" s="510" t="s">
        <v>5857</v>
      </c>
      <c r="H1193" s="510" t="s">
        <v>5858</v>
      </c>
      <c r="I1193" s="527" t="s">
        <v>5859</v>
      </c>
      <c r="J1193" s="529" t="s">
        <v>491</v>
      </c>
      <c r="K1193" s="509">
        <v>44236</v>
      </c>
      <c r="L1193" s="528">
        <v>12.24</v>
      </c>
    </row>
    <row r="1194" spans="1:12" ht="45">
      <c r="A1194" s="509">
        <v>43999</v>
      </c>
      <c r="B1194" s="510" t="s">
        <v>5860</v>
      </c>
      <c r="C1194" s="510" t="s">
        <v>60</v>
      </c>
      <c r="D1194" s="527" t="s">
        <v>61</v>
      </c>
      <c r="E1194" s="527" t="s">
        <v>67</v>
      </c>
      <c r="F1194" s="528">
        <v>1106.24</v>
      </c>
      <c r="G1194" s="510" t="s">
        <v>5861</v>
      </c>
      <c r="H1194" s="510" t="s">
        <v>5862</v>
      </c>
      <c r="I1194" s="527" t="s">
        <v>5863</v>
      </c>
      <c r="J1194" s="529" t="s">
        <v>491</v>
      </c>
      <c r="K1194" s="509">
        <v>43999</v>
      </c>
      <c r="L1194" s="528">
        <v>12.2</v>
      </c>
    </row>
    <row r="1195" spans="1:12">
      <c r="A1195" s="509">
        <v>44370</v>
      </c>
      <c r="B1195" s="510" t="s">
        <v>194</v>
      </c>
      <c r="C1195" s="510" t="s">
        <v>60</v>
      </c>
      <c r="D1195" s="527" t="s">
        <v>61</v>
      </c>
      <c r="E1195" s="527" t="s">
        <v>67</v>
      </c>
      <c r="F1195" s="528">
        <v>124.04</v>
      </c>
      <c r="G1195" s="510" t="s">
        <v>195</v>
      </c>
      <c r="H1195" s="510" t="s">
        <v>196</v>
      </c>
      <c r="I1195" s="527" t="s">
        <v>197</v>
      </c>
      <c r="J1195" s="529" t="s">
        <v>491</v>
      </c>
      <c r="K1195" s="509">
        <v>44370</v>
      </c>
      <c r="L1195" s="528">
        <v>12.13</v>
      </c>
    </row>
    <row r="1196" spans="1:12">
      <c r="A1196" s="509">
        <v>44889</v>
      </c>
      <c r="B1196" s="510" t="s">
        <v>4706</v>
      </c>
      <c r="C1196" s="510" t="s">
        <v>60</v>
      </c>
      <c r="D1196" s="527" t="s">
        <v>61</v>
      </c>
      <c r="E1196" s="527" t="s">
        <v>77</v>
      </c>
      <c r="F1196" s="528">
        <v>80.010000000000005</v>
      </c>
      <c r="G1196" s="510" t="s">
        <v>5864</v>
      </c>
      <c r="H1196" s="510" t="s">
        <v>60</v>
      </c>
      <c r="I1196" s="527" t="s">
        <v>5865</v>
      </c>
      <c r="J1196" s="529" t="s">
        <v>491</v>
      </c>
      <c r="K1196" s="509">
        <v>44889</v>
      </c>
      <c r="L1196" s="528">
        <v>12.06</v>
      </c>
    </row>
    <row r="1197" spans="1:12">
      <c r="A1197" s="509">
        <v>44658</v>
      </c>
      <c r="B1197" s="510" t="s">
        <v>5866</v>
      </c>
      <c r="C1197" s="510" t="s">
        <v>60</v>
      </c>
      <c r="D1197" s="527" t="s">
        <v>61</v>
      </c>
      <c r="E1197" s="527" t="s">
        <v>67</v>
      </c>
      <c r="F1197" s="528">
        <v>8340.7099999999991</v>
      </c>
      <c r="G1197" s="510" t="s">
        <v>5867</v>
      </c>
      <c r="H1197" s="510" t="s">
        <v>60</v>
      </c>
      <c r="I1197" s="527" t="s">
        <v>5868</v>
      </c>
      <c r="J1197" s="529" t="s">
        <v>491</v>
      </c>
      <c r="K1197" s="509">
        <v>44658</v>
      </c>
      <c r="L1197" s="528">
        <v>12</v>
      </c>
    </row>
    <row r="1198" spans="1:12">
      <c r="A1198" s="509">
        <v>44029</v>
      </c>
      <c r="B1198" s="510" t="s">
        <v>1746</v>
      </c>
      <c r="C1198" s="510" t="s">
        <v>1747</v>
      </c>
      <c r="D1198" s="527" t="s">
        <v>61</v>
      </c>
      <c r="E1198" s="527" t="s">
        <v>77</v>
      </c>
      <c r="F1198" s="528">
        <v>106.93</v>
      </c>
      <c r="G1198" s="510" t="s">
        <v>60</v>
      </c>
      <c r="H1198" s="510" t="s">
        <v>60</v>
      </c>
      <c r="I1198" s="527" t="s">
        <v>1748</v>
      </c>
      <c r="J1198" s="529" t="s">
        <v>491</v>
      </c>
      <c r="K1198" s="509">
        <v>44029</v>
      </c>
      <c r="L1198" s="528">
        <v>12</v>
      </c>
    </row>
    <row r="1199" spans="1:12" ht="22.5">
      <c r="A1199" s="509">
        <v>44466</v>
      </c>
      <c r="B1199" s="510" t="s">
        <v>5869</v>
      </c>
      <c r="C1199" s="510" t="s">
        <v>60</v>
      </c>
      <c r="D1199" s="527" t="s">
        <v>61</v>
      </c>
      <c r="E1199" s="527" t="s">
        <v>67</v>
      </c>
      <c r="F1199" s="528">
        <v>2567.9699999999998</v>
      </c>
      <c r="G1199" s="510" t="s">
        <v>5870</v>
      </c>
      <c r="H1199" s="510" t="s">
        <v>5871</v>
      </c>
      <c r="I1199" s="527" t="s">
        <v>5872</v>
      </c>
      <c r="J1199" s="529" t="s">
        <v>491</v>
      </c>
      <c r="K1199" s="509">
        <v>44466</v>
      </c>
      <c r="L1199" s="528">
        <v>11.99</v>
      </c>
    </row>
    <row r="1200" spans="1:12" ht="22.5">
      <c r="A1200" s="509">
        <v>44161</v>
      </c>
      <c r="B1200" s="510" t="s">
        <v>5069</v>
      </c>
      <c r="C1200" s="510" t="s">
        <v>60</v>
      </c>
      <c r="D1200" s="527" t="s">
        <v>61</v>
      </c>
      <c r="E1200" s="527" t="s">
        <v>77</v>
      </c>
      <c r="F1200" s="528">
        <v>146.93</v>
      </c>
      <c r="G1200" s="510" t="s">
        <v>1986</v>
      </c>
      <c r="H1200" s="510" t="s">
        <v>60</v>
      </c>
      <c r="I1200" s="527" t="s">
        <v>5873</v>
      </c>
      <c r="J1200" s="529" t="s">
        <v>491</v>
      </c>
      <c r="K1200" s="509">
        <v>44161</v>
      </c>
      <c r="L1200" s="528">
        <v>11.9</v>
      </c>
    </row>
    <row r="1201" spans="1:12" ht="33.75">
      <c r="A1201" s="509">
        <v>44676</v>
      </c>
      <c r="B1201" s="510" t="s">
        <v>5874</v>
      </c>
      <c r="C1201" s="510" t="s">
        <v>60</v>
      </c>
      <c r="D1201" s="527" t="s">
        <v>61</v>
      </c>
      <c r="E1201" s="527" t="s">
        <v>67</v>
      </c>
      <c r="F1201" s="528">
        <v>7642.25</v>
      </c>
      <c r="G1201" s="510" t="s">
        <v>3752</v>
      </c>
      <c r="H1201" s="510" t="s">
        <v>5875</v>
      </c>
      <c r="I1201" s="527" t="s">
        <v>5876</v>
      </c>
      <c r="J1201" s="529" t="s">
        <v>491</v>
      </c>
      <c r="K1201" s="509">
        <v>44676</v>
      </c>
      <c r="L1201" s="528">
        <v>11.83</v>
      </c>
    </row>
    <row r="1202" spans="1:12">
      <c r="A1202" s="509">
        <v>44223</v>
      </c>
      <c r="B1202" s="510" t="s">
        <v>5877</v>
      </c>
      <c r="C1202" s="510" t="s">
        <v>60</v>
      </c>
      <c r="D1202" s="527" t="s">
        <v>61</v>
      </c>
      <c r="E1202" s="527" t="s">
        <v>67</v>
      </c>
      <c r="F1202" s="528">
        <v>6791.79</v>
      </c>
      <c r="G1202" s="510" t="s">
        <v>5878</v>
      </c>
      <c r="H1202" s="510" t="s">
        <v>60</v>
      </c>
      <c r="I1202" s="527" t="s">
        <v>5879</v>
      </c>
      <c r="J1202" s="529" t="s">
        <v>491</v>
      </c>
      <c r="K1202" s="509">
        <v>44223</v>
      </c>
      <c r="L1202" s="528">
        <v>11.81</v>
      </c>
    </row>
    <row r="1203" spans="1:12">
      <c r="A1203" s="509">
        <v>44308</v>
      </c>
      <c r="B1203" s="510" t="s">
        <v>5880</v>
      </c>
      <c r="C1203" s="510" t="s">
        <v>60</v>
      </c>
      <c r="D1203" s="527" t="s">
        <v>61</v>
      </c>
      <c r="E1203" s="527" t="s">
        <v>77</v>
      </c>
      <c r="F1203" s="528">
        <v>41.78</v>
      </c>
      <c r="G1203" s="510" t="s">
        <v>5881</v>
      </c>
      <c r="H1203" s="510" t="s">
        <v>60</v>
      </c>
      <c r="I1203" s="527" t="s">
        <v>5882</v>
      </c>
      <c r="J1203" s="529" t="s">
        <v>491</v>
      </c>
      <c r="K1203" s="509">
        <v>44308</v>
      </c>
      <c r="L1203" s="528">
        <v>11.73</v>
      </c>
    </row>
    <row r="1204" spans="1:12" ht="101.25">
      <c r="A1204" s="509">
        <v>43878</v>
      </c>
      <c r="B1204" s="510" t="s">
        <v>5883</v>
      </c>
      <c r="C1204" s="510" t="s">
        <v>60</v>
      </c>
      <c r="D1204" s="527" t="s">
        <v>61</v>
      </c>
      <c r="E1204" s="527" t="s">
        <v>67</v>
      </c>
      <c r="F1204" s="528">
        <v>4834.74</v>
      </c>
      <c r="G1204" s="510" t="s">
        <v>5884</v>
      </c>
      <c r="H1204" s="510" t="s">
        <v>5885</v>
      </c>
      <c r="I1204" s="527" t="s">
        <v>5886</v>
      </c>
      <c r="J1204" s="529" t="s">
        <v>491</v>
      </c>
      <c r="K1204" s="509">
        <v>43878</v>
      </c>
      <c r="L1204" s="528">
        <v>11.73</v>
      </c>
    </row>
    <row r="1205" spans="1:12">
      <c r="A1205" s="509">
        <v>44914</v>
      </c>
      <c r="B1205" s="510" t="s">
        <v>890</v>
      </c>
      <c r="C1205" s="510" t="s">
        <v>891</v>
      </c>
      <c r="D1205" s="527" t="s">
        <v>61</v>
      </c>
      <c r="E1205" s="527" t="s">
        <v>77</v>
      </c>
      <c r="F1205" s="528">
        <v>225.17</v>
      </c>
      <c r="G1205" s="510" t="s">
        <v>1749</v>
      </c>
      <c r="H1205" s="510" t="s">
        <v>60</v>
      </c>
      <c r="I1205" s="527" t="s">
        <v>1750</v>
      </c>
      <c r="J1205" s="529" t="s">
        <v>491</v>
      </c>
      <c r="K1205" s="509">
        <v>44914</v>
      </c>
      <c r="L1205" s="528">
        <v>11.67</v>
      </c>
    </row>
    <row r="1206" spans="1:12">
      <c r="A1206" s="509">
        <v>44335</v>
      </c>
      <c r="B1206" s="510" t="s">
        <v>5887</v>
      </c>
      <c r="C1206" s="510" t="s">
        <v>60</v>
      </c>
      <c r="D1206" s="527" t="s">
        <v>61</v>
      </c>
      <c r="E1206" s="527" t="s">
        <v>67</v>
      </c>
      <c r="F1206" s="528">
        <v>2846.55</v>
      </c>
      <c r="G1206" s="510" t="s">
        <v>1865</v>
      </c>
      <c r="H1206" s="510" t="s">
        <v>5888</v>
      </c>
      <c r="I1206" s="527" t="s">
        <v>5889</v>
      </c>
      <c r="J1206" s="529" t="s">
        <v>491</v>
      </c>
      <c r="K1206" s="509">
        <v>44335</v>
      </c>
      <c r="L1206" s="528">
        <v>11.63</v>
      </c>
    </row>
    <row r="1207" spans="1:12">
      <c r="A1207" s="509">
        <v>44178</v>
      </c>
      <c r="B1207" s="510" t="s">
        <v>1751</v>
      </c>
      <c r="C1207" s="510" t="s">
        <v>60</v>
      </c>
      <c r="D1207" s="527" t="s">
        <v>61</v>
      </c>
      <c r="E1207" s="527" t="s">
        <v>67</v>
      </c>
      <c r="F1207" s="528">
        <v>6206.37</v>
      </c>
      <c r="G1207" s="510" t="s">
        <v>1752</v>
      </c>
      <c r="H1207" s="510" t="s">
        <v>60</v>
      </c>
      <c r="I1207" s="527" t="s">
        <v>1753</v>
      </c>
      <c r="J1207" s="529" t="s">
        <v>491</v>
      </c>
      <c r="K1207" s="509">
        <v>44178</v>
      </c>
      <c r="L1207" s="528">
        <v>11.63</v>
      </c>
    </row>
    <row r="1208" spans="1:12">
      <c r="A1208" s="509">
        <v>44377</v>
      </c>
      <c r="B1208" s="510" t="s">
        <v>5890</v>
      </c>
      <c r="C1208" s="510" t="s">
        <v>60</v>
      </c>
      <c r="D1208" s="527" t="s">
        <v>61</v>
      </c>
      <c r="E1208" s="527" t="s">
        <v>67</v>
      </c>
      <c r="F1208" s="528">
        <v>127.05</v>
      </c>
      <c r="G1208" s="510" t="s">
        <v>1791</v>
      </c>
      <c r="H1208" s="510" t="s">
        <v>154</v>
      </c>
      <c r="I1208" s="527" t="s">
        <v>5891</v>
      </c>
      <c r="J1208" s="529" t="s">
        <v>491</v>
      </c>
      <c r="K1208" s="509">
        <v>44377</v>
      </c>
      <c r="L1208" s="528">
        <v>11.57</v>
      </c>
    </row>
    <row r="1209" spans="1:12" ht="22.5">
      <c r="A1209" s="509">
        <v>43881</v>
      </c>
      <c r="B1209" s="510" t="s">
        <v>5892</v>
      </c>
      <c r="C1209" s="510" t="s">
        <v>60</v>
      </c>
      <c r="D1209" s="527" t="s">
        <v>61</v>
      </c>
      <c r="E1209" s="527" t="s">
        <v>67</v>
      </c>
      <c r="F1209" s="528">
        <v>3440.12</v>
      </c>
      <c r="G1209" s="510" t="s">
        <v>5893</v>
      </c>
      <c r="H1209" s="510" t="s">
        <v>60</v>
      </c>
      <c r="I1209" s="527" t="s">
        <v>5894</v>
      </c>
      <c r="J1209" s="529" t="s">
        <v>491</v>
      </c>
      <c r="K1209" s="509">
        <v>43881</v>
      </c>
      <c r="L1209" s="528">
        <v>11.54</v>
      </c>
    </row>
    <row r="1210" spans="1:12" ht="22.5">
      <c r="A1210" s="509">
        <v>44418</v>
      </c>
      <c r="B1210" s="510" t="s">
        <v>5895</v>
      </c>
      <c r="C1210" s="510" t="s">
        <v>60</v>
      </c>
      <c r="D1210" s="527" t="s">
        <v>61</v>
      </c>
      <c r="E1210" s="527" t="s">
        <v>67</v>
      </c>
      <c r="F1210" s="528">
        <v>31329</v>
      </c>
      <c r="G1210" s="510" t="s">
        <v>5896</v>
      </c>
      <c r="H1210" s="510" t="s">
        <v>5897</v>
      </c>
      <c r="I1210" s="527" t="s">
        <v>5898</v>
      </c>
      <c r="J1210" s="529" t="s">
        <v>491</v>
      </c>
      <c r="K1210" s="509">
        <v>44418</v>
      </c>
      <c r="L1210" s="528">
        <v>11.49</v>
      </c>
    </row>
    <row r="1211" spans="1:12">
      <c r="A1211" s="509">
        <v>44347</v>
      </c>
      <c r="B1211" s="510" t="s">
        <v>5899</v>
      </c>
      <c r="C1211" s="510" t="s">
        <v>60</v>
      </c>
      <c r="D1211" s="527" t="s">
        <v>61</v>
      </c>
      <c r="E1211" s="527" t="s">
        <v>67</v>
      </c>
      <c r="F1211" s="528">
        <v>1083.7</v>
      </c>
      <c r="G1211" s="510" t="s">
        <v>5900</v>
      </c>
      <c r="H1211" s="510" t="s">
        <v>5087</v>
      </c>
      <c r="I1211" s="527" t="s">
        <v>5901</v>
      </c>
      <c r="J1211" s="529" t="s">
        <v>491</v>
      </c>
      <c r="K1211" s="509">
        <v>44347</v>
      </c>
      <c r="L1211" s="528">
        <v>11.48</v>
      </c>
    </row>
    <row r="1212" spans="1:12">
      <c r="A1212" s="509">
        <v>44305</v>
      </c>
      <c r="B1212" s="510" t="s">
        <v>5902</v>
      </c>
      <c r="C1212" s="510" t="s">
        <v>60</v>
      </c>
      <c r="D1212" s="527" t="s">
        <v>61</v>
      </c>
      <c r="E1212" s="527" t="s">
        <v>67</v>
      </c>
      <c r="F1212" s="528">
        <v>5135.9799999999996</v>
      </c>
      <c r="G1212" s="510" t="s">
        <v>5903</v>
      </c>
      <c r="H1212" s="510" t="s">
        <v>60</v>
      </c>
      <c r="I1212" s="527" t="s">
        <v>5904</v>
      </c>
      <c r="J1212" s="529" t="s">
        <v>491</v>
      </c>
      <c r="K1212" s="509">
        <v>44305</v>
      </c>
      <c r="L1212" s="528">
        <v>11.47</v>
      </c>
    </row>
    <row r="1213" spans="1:12">
      <c r="A1213" s="509">
        <v>44469</v>
      </c>
      <c r="B1213" s="510" t="s">
        <v>5905</v>
      </c>
      <c r="C1213" s="510" t="s">
        <v>60</v>
      </c>
      <c r="D1213" s="527" t="s">
        <v>61</v>
      </c>
      <c r="E1213" s="527" t="s">
        <v>67</v>
      </c>
      <c r="F1213" s="528">
        <v>93.16</v>
      </c>
      <c r="G1213" s="510" t="s">
        <v>5906</v>
      </c>
      <c r="H1213" s="510" t="s">
        <v>60</v>
      </c>
      <c r="I1213" s="527" t="s">
        <v>5907</v>
      </c>
      <c r="J1213" s="529" t="s">
        <v>491</v>
      </c>
      <c r="K1213" s="509">
        <v>44469</v>
      </c>
      <c r="L1213" s="528">
        <v>11.47</v>
      </c>
    </row>
    <row r="1214" spans="1:12">
      <c r="A1214" s="509">
        <v>43882</v>
      </c>
      <c r="B1214" s="510" t="s">
        <v>1754</v>
      </c>
      <c r="C1214" s="510" t="s">
        <v>1755</v>
      </c>
      <c r="D1214" s="527" t="s">
        <v>61</v>
      </c>
      <c r="E1214" s="527" t="s">
        <v>77</v>
      </c>
      <c r="F1214" s="528">
        <v>35.909999999999997</v>
      </c>
      <c r="G1214" s="510" t="s">
        <v>60</v>
      </c>
      <c r="H1214" s="510" t="s">
        <v>60</v>
      </c>
      <c r="I1214" s="527" t="s">
        <v>1756</v>
      </c>
      <c r="J1214" s="529" t="s">
        <v>491</v>
      </c>
      <c r="K1214" s="509">
        <v>43882</v>
      </c>
      <c r="L1214" s="528">
        <v>11.45</v>
      </c>
    </row>
    <row r="1215" spans="1:12" ht="33.75">
      <c r="A1215" s="509">
        <v>44412</v>
      </c>
      <c r="B1215" s="510" t="s">
        <v>5908</v>
      </c>
      <c r="C1215" s="510" t="s">
        <v>60</v>
      </c>
      <c r="D1215" s="527" t="s">
        <v>61</v>
      </c>
      <c r="E1215" s="527" t="s">
        <v>67</v>
      </c>
      <c r="F1215" s="528">
        <v>17594.29</v>
      </c>
      <c r="G1215" s="510" t="s">
        <v>5909</v>
      </c>
      <c r="H1215" s="510" t="s">
        <v>5910</v>
      </c>
      <c r="I1215" s="527" t="s">
        <v>5911</v>
      </c>
      <c r="J1215" s="529" t="s">
        <v>491</v>
      </c>
      <c r="K1215" s="509">
        <v>44412</v>
      </c>
      <c r="L1215" s="528">
        <v>11.45</v>
      </c>
    </row>
    <row r="1216" spans="1:12" ht="33.75">
      <c r="A1216" s="509">
        <v>44875</v>
      </c>
      <c r="B1216" s="510" t="s">
        <v>1757</v>
      </c>
      <c r="C1216" s="510" t="s">
        <v>1758</v>
      </c>
      <c r="D1216" s="527" t="s">
        <v>61</v>
      </c>
      <c r="E1216" s="527" t="s">
        <v>77</v>
      </c>
      <c r="F1216" s="528">
        <v>639.46</v>
      </c>
      <c r="G1216" s="510" t="s">
        <v>1759</v>
      </c>
      <c r="H1216" s="510" t="s">
        <v>1760</v>
      </c>
      <c r="I1216" s="527" t="s">
        <v>1761</v>
      </c>
      <c r="J1216" s="529" t="s">
        <v>491</v>
      </c>
      <c r="K1216" s="509">
        <v>44875</v>
      </c>
      <c r="L1216" s="528">
        <v>11.43</v>
      </c>
    </row>
    <row r="1217" spans="1:12" ht="33.75">
      <c r="A1217" s="509">
        <v>44151</v>
      </c>
      <c r="B1217" s="510" t="s">
        <v>1762</v>
      </c>
      <c r="C1217" s="510" t="s">
        <v>1763</v>
      </c>
      <c r="D1217" s="527" t="s">
        <v>61</v>
      </c>
      <c r="E1217" s="527" t="s">
        <v>77</v>
      </c>
      <c r="F1217" s="528">
        <v>161.72999999999999</v>
      </c>
      <c r="G1217" s="510" t="s">
        <v>1764</v>
      </c>
      <c r="H1217" s="510" t="s">
        <v>1765</v>
      </c>
      <c r="I1217" s="527" t="s">
        <v>1766</v>
      </c>
      <c r="J1217" s="529" t="s">
        <v>491</v>
      </c>
      <c r="K1217" s="509">
        <v>44151</v>
      </c>
      <c r="L1217" s="528">
        <v>11.4</v>
      </c>
    </row>
    <row r="1218" spans="1:12" ht="22.5">
      <c r="A1218" s="509">
        <v>44692</v>
      </c>
      <c r="B1218" s="510" t="s">
        <v>5912</v>
      </c>
      <c r="C1218" s="510" t="s">
        <v>60</v>
      </c>
      <c r="D1218" s="527" t="s">
        <v>61</v>
      </c>
      <c r="E1218" s="527" t="s">
        <v>67</v>
      </c>
      <c r="F1218" s="528">
        <v>10606.55</v>
      </c>
      <c r="G1218" s="510" t="s">
        <v>5913</v>
      </c>
      <c r="H1218" s="510" t="s">
        <v>5914</v>
      </c>
      <c r="I1218" s="527" t="s">
        <v>5915</v>
      </c>
      <c r="J1218" s="529" t="s">
        <v>491</v>
      </c>
      <c r="K1218" s="509">
        <v>44692</v>
      </c>
      <c r="L1218" s="528">
        <v>11.38</v>
      </c>
    </row>
    <row r="1219" spans="1:12">
      <c r="A1219" s="509">
        <v>44505</v>
      </c>
      <c r="B1219" s="510" t="s">
        <v>354</v>
      </c>
      <c r="C1219" s="510" t="s">
        <v>60</v>
      </c>
      <c r="D1219" s="527" t="s">
        <v>61</v>
      </c>
      <c r="E1219" s="527" t="s">
        <v>67</v>
      </c>
      <c r="F1219" s="528">
        <v>3658</v>
      </c>
      <c r="G1219" s="510" t="s">
        <v>355</v>
      </c>
      <c r="H1219" s="510" t="s">
        <v>356</v>
      </c>
      <c r="I1219" s="527" t="s">
        <v>357</v>
      </c>
      <c r="J1219" s="529" t="s">
        <v>491</v>
      </c>
      <c r="K1219" s="509">
        <v>44505</v>
      </c>
      <c r="L1219" s="528">
        <v>11.35</v>
      </c>
    </row>
    <row r="1220" spans="1:12" ht="33.75">
      <c r="A1220" s="509">
        <v>44417</v>
      </c>
      <c r="B1220" s="510" t="s">
        <v>5916</v>
      </c>
      <c r="C1220" s="510" t="s">
        <v>60</v>
      </c>
      <c r="D1220" s="527" t="s">
        <v>61</v>
      </c>
      <c r="E1220" s="527" t="s">
        <v>67</v>
      </c>
      <c r="F1220" s="528">
        <v>4649.5600000000004</v>
      </c>
      <c r="G1220" s="510" t="s">
        <v>5917</v>
      </c>
      <c r="H1220" s="510" t="s">
        <v>5918</v>
      </c>
      <c r="I1220" s="527" t="s">
        <v>5919</v>
      </c>
      <c r="J1220" s="529" t="s">
        <v>491</v>
      </c>
      <c r="K1220" s="509">
        <v>44417</v>
      </c>
      <c r="L1220" s="528">
        <v>11.31</v>
      </c>
    </row>
    <row r="1221" spans="1:12" ht="22.5">
      <c r="A1221" s="509">
        <v>44206</v>
      </c>
      <c r="B1221" s="510" t="s">
        <v>1767</v>
      </c>
      <c r="C1221" s="510" t="s">
        <v>1768</v>
      </c>
      <c r="D1221" s="527" t="s">
        <v>61</v>
      </c>
      <c r="E1221" s="527" t="s">
        <v>77</v>
      </c>
      <c r="F1221" s="528">
        <v>20.28</v>
      </c>
      <c r="G1221" s="510" t="s">
        <v>1769</v>
      </c>
      <c r="H1221" s="510" t="s">
        <v>60</v>
      </c>
      <c r="I1221" s="527" t="s">
        <v>1770</v>
      </c>
      <c r="J1221" s="529" t="s">
        <v>491</v>
      </c>
      <c r="K1221" s="509">
        <v>44206</v>
      </c>
      <c r="L1221" s="528">
        <v>11.3</v>
      </c>
    </row>
    <row r="1222" spans="1:12">
      <c r="A1222" s="509">
        <v>44610</v>
      </c>
      <c r="B1222" s="510" t="s">
        <v>1771</v>
      </c>
      <c r="C1222" s="510" t="s">
        <v>1772</v>
      </c>
      <c r="D1222" s="527" t="s">
        <v>61</v>
      </c>
      <c r="E1222" s="527" t="s">
        <v>67</v>
      </c>
      <c r="F1222" s="528">
        <v>31.73</v>
      </c>
      <c r="G1222" s="510" t="s">
        <v>1773</v>
      </c>
      <c r="H1222" s="510" t="s">
        <v>60</v>
      </c>
      <c r="I1222" s="527" t="s">
        <v>1774</v>
      </c>
      <c r="J1222" s="529" t="s">
        <v>491</v>
      </c>
      <c r="K1222" s="509">
        <v>44610</v>
      </c>
      <c r="L1222" s="528">
        <v>11.3</v>
      </c>
    </row>
    <row r="1223" spans="1:12">
      <c r="A1223" s="509">
        <v>43993</v>
      </c>
      <c r="B1223" s="510" t="s">
        <v>5920</v>
      </c>
      <c r="C1223" s="510" t="s">
        <v>60</v>
      </c>
      <c r="D1223" s="527" t="s">
        <v>61</v>
      </c>
      <c r="E1223" s="527" t="s">
        <v>67</v>
      </c>
      <c r="F1223" s="528">
        <v>32.18</v>
      </c>
      <c r="G1223" s="510" t="s">
        <v>5921</v>
      </c>
      <c r="H1223" s="510" t="s">
        <v>840</v>
      </c>
      <c r="I1223" s="527" t="s">
        <v>5922</v>
      </c>
      <c r="J1223" s="529" t="s">
        <v>491</v>
      </c>
      <c r="K1223" s="509">
        <v>43993</v>
      </c>
      <c r="L1223" s="528">
        <v>11.25</v>
      </c>
    </row>
    <row r="1224" spans="1:12">
      <c r="A1224" s="509">
        <v>44400</v>
      </c>
      <c r="B1224" s="510" t="s">
        <v>5923</v>
      </c>
      <c r="C1224" s="510" t="s">
        <v>5924</v>
      </c>
      <c r="D1224" s="527" t="s">
        <v>61</v>
      </c>
      <c r="E1224" s="527" t="s">
        <v>67</v>
      </c>
      <c r="F1224" s="528">
        <v>537.83000000000004</v>
      </c>
      <c r="G1224" s="510" t="s">
        <v>5925</v>
      </c>
      <c r="H1224" s="510" t="s">
        <v>60</v>
      </c>
      <c r="I1224" s="527" t="s">
        <v>5926</v>
      </c>
      <c r="J1224" s="529" t="s">
        <v>491</v>
      </c>
      <c r="K1224" s="509">
        <v>44400</v>
      </c>
      <c r="L1224" s="528">
        <v>11.15</v>
      </c>
    </row>
    <row r="1225" spans="1:12">
      <c r="A1225" s="509">
        <v>44872</v>
      </c>
      <c r="B1225" s="510" t="s">
        <v>1775</v>
      </c>
      <c r="C1225" s="510" t="s">
        <v>1776</v>
      </c>
      <c r="D1225" s="527" t="s">
        <v>61</v>
      </c>
      <c r="E1225" s="527" t="s">
        <v>77</v>
      </c>
      <c r="F1225" s="528">
        <v>4.8899999999999997</v>
      </c>
      <c r="G1225" s="510" t="s">
        <v>1777</v>
      </c>
      <c r="H1225" s="510" t="s">
        <v>60</v>
      </c>
      <c r="I1225" s="527" t="s">
        <v>1778</v>
      </c>
      <c r="J1225" s="529" t="s">
        <v>491</v>
      </c>
      <c r="K1225" s="509">
        <v>44872</v>
      </c>
      <c r="L1225" s="528">
        <v>11.11</v>
      </c>
    </row>
    <row r="1226" spans="1:12" ht="56.25">
      <c r="A1226" s="509">
        <v>44305</v>
      </c>
      <c r="B1226" s="510" t="s">
        <v>1779</v>
      </c>
      <c r="C1226" s="510" t="s">
        <v>1780</v>
      </c>
      <c r="D1226" s="527" t="s">
        <v>61</v>
      </c>
      <c r="E1226" s="527" t="s">
        <v>67</v>
      </c>
      <c r="F1226" s="528">
        <v>5731.63</v>
      </c>
      <c r="G1226" s="510" t="s">
        <v>1781</v>
      </c>
      <c r="H1226" s="510" t="s">
        <v>1782</v>
      </c>
      <c r="I1226" s="527" t="s">
        <v>1783</v>
      </c>
      <c r="J1226" s="529" t="s">
        <v>491</v>
      </c>
      <c r="K1226" s="509">
        <v>44305</v>
      </c>
      <c r="L1226" s="528">
        <v>11.11</v>
      </c>
    </row>
    <row r="1227" spans="1:12">
      <c r="A1227" s="509">
        <v>44064</v>
      </c>
      <c r="B1227" s="510" t="s">
        <v>5927</v>
      </c>
      <c r="C1227" s="510" t="s">
        <v>60</v>
      </c>
      <c r="D1227" s="527" t="s">
        <v>61</v>
      </c>
      <c r="E1227" s="527" t="s">
        <v>67</v>
      </c>
      <c r="F1227" s="528">
        <v>55.6</v>
      </c>
      <c r="G1227" s="510" t="s">
        <v>5928</v>
      </c>
      <c r="H1227" s="510" t="s">
        <v>60</v>
      </c>
      <c r="I1227" s="527" t="s">
        <v>5929</v>
      </c>
      <c r="J1227" s="529" t="s">
        <v>491</v>
      </c>
      <c r="K1227" s="509">
        <v>44064</v>
      </c>
      <c r="L1227" s="528">
        <v>11.06</v>
      </c>
    </row>
    <row r="1228" spans="1:12">
      <c r="A1228" s="509">
        <v>44510</v>
      </c>
      <c r="B1228" s="510" t="s">
        <v>5930</v>
      </c>
      <c r="C1228" s="510" t="s">
        <v>60</v>
      </c>
      <c r="D1228" s="527" t="s">
        <v>61</v>
      </c>
      <c r="E1228" s="527" t="s">
        <v>67</v>
      </c>
      <c r="F1228" s="528">
        <v>26.95</v>
      </c>
      <c r="G1228" s="510" t="s">
        <v>5931</v>
      </c>
      <c r="H1228" s="510" t="s">
        <v>60</v>
      </c>
      <c r="I1228" s="527" t="s">
        <v>5932</v>
      </c>
      <c r="J1228" s="529" t="s">
        <v>491</v>
      </c>
      <c r="K1228" s="509">
        <v>44510</v>
      </c>
      <c r="L1228" s="528">
        <v>11.06</v>
      </c>
    </row>
    <row r="1229" spans="1:12">
      <c r="A1229" s="509">
        <v>44391</v>
      </c>
      <c r="B1229" s="510" t="s">
        <v>1784</v>
      </c>
      <c r="C1229" s="510" t="s">
        <v>60</v>
      </c>
      <c r="D1229" s="527" t="s">
        <v>61</v>
      </c>
      <c r="E1229" s="527" t="s">
        <v>67</v>
      </c>
      <c r="F1229" s="528">
        <v>518.45000000000005</v>
      </c>
      <c r="G1229" s="510" t="s">
        <v>208</v>
      </c>
      <c r="H1229" s="510" t="s">
        <v>60</v>
      </c>
      <c r="I1229" s="527" t="s">
        <v>1785</v>
      </c>
      <c r="J1229" s="529" t="s">
        <v>491</v>
      </c>
      <c r="K1229" s="509">
        <v>44391</v>
      </c>
      <c r="L1229" s="528">
        <v>11.04</v>
      </c>
    </row>
    <row r="1230" spans="1:12">
      <c r="A1230" s="509">
        <v>44726</v>
      </c>
      <c r="B1230" s="510" t="s">
        <v>5933</v>
      </c>
      <c r="C1230" s="510" t="s">
        <v>60</v>
      </c>
      <c r="D1230" s="527" t="s">
        <v>61</v>
      </c>
      <c r="E1230" s="527" t="s">
        <v>67</v>
      </c>
      <c r="F1230" s="528">
        <v>96.05</v>
      </c>
      <c r="G1230" s="510" t="s">
        <v>5934</v>
      </c>
      <c r="H1230" s="510" t="s">
        <v>5935</v>
      </c>
      <c r="I1230" s="527" t="s">
        <v>5936</v>
      </c>
      <c r="J1230" s="529" t="s">
        <v>491</v>
      </c>
      <c r="K1230" s="509">
        <v>44726</v>
      </c>
      <c r="L1230" s="528">
        <v>11.04</v>
      </c>
    </row>
    <row r="1231" spans="1:12" ht="33.75">
      <c r="A1231" s="509">
        <v>44101</v>
      </c>
      <c r="B1231" s="510" t="s">
        <v>5937</v>
      </c>
      <c r="C1231" s="510" t="s">
        <v>60</v>
      </c>
      <c r="D1231" s="527" t="s">
        <v>61</v>
      </c>
      <c r="E1231" s="527" t="s">
        <v>67</v>
      </c>
      <c r="F1231" s="528">
        <v>597.1</v>
      </c>
      <c r="G1231" s="510" t="s">
        <v>1700</v>
      </c>
      <c r="H1231" s="510" t="s">
        <v>5938</v>
      </c>
      <c r="I1231" s="527" t="s">
        <v>5939</v>
      </c>
      <c r="J1231" s="529" t="s">
        <v>491</v>
      </c>
      <c r="K1231" s="509">
        <v>44101</v>
      </c>
      <c r="L1231" s="528">
        <v>10.98</v>
      </c>
    </row>
    <row r="1232" spans="1:12">
      <c r="A1232" s="509">
        <v>44120</v>
      </c>
      <c r="B1232" s="510" t="s">
        <v>1786</v>
      </c>
      <c r="C1232" s="510" t="s">
        <v>60</v>
      </c>
      <c r="D1232" s="527" t="s">
        <v>61</v>
      </c>
      <c r="E1232" s="527" t="s">
        <v>67</v>
      </c>
      <c r="F1232" s="528">
        <v>2158.5500000000002</v>
      </c>
      <c r="G1232" s="510" t="s">
        <v>1787</v>
      </c>
      <c r="H1232" s="510" t="s">
        <v>60</v>
      </c>
      <c r="I1232" s="527" t="s">
        <v>1788</v>
      </c>
      <c r="J1232" s="529" t="s">
        <v>491</v>
      </c>
      <c r="K1232" s="509">
        <v>44120</v>
      </c>
      <c r="L1232" s="528">
        <v>10.97</v>
      </c>
    </row>
    <row r="1233" spans="1:12">
      <c r="A1233" s="509">
        <v>44915</v>
      </c>
      <c r="B1233" s="510" t="s">
        <v>1789</v>
      </c>
      <c r="C1233" s="510" t="s">
        <v>1790</v>
      </c>
      <c r="D1233" s="527" t="s">
        <v>61</v>
      </c>
      <c r="E1233" s="527" t="s">
        <v>77</v>
      </c>
      <c r="F1233" s="528">
        <v>53.92</v>
      </c>
      <c r="G1233" s="510" t="s">
        <v>1791</v>
      </c>
      <c r="H1233" s="510" t="s">
        <v>60</v>
      </c>
      <c r="I1233" s="527" t="s">
        <v>1792</v>
      </c>
      <c r="J1233" s="529" t="s">
        <v>491</v>
      </c>
      <c r="K1233" s="509">
        <v>44915</v>
      </c>
      <c r="L1233" s="528">
        <v>10.97</v>
      </c>
    </row>
    <row r="1234" spans="1:12">
      <c r="A1234" s="509">
        <v>44393</v>
      </c>
      <c r="B1234" s="510" t="s">
        <v>5940</v>
      </c>
      <c r="C1234" s="510" t="s">
        <v>60</v>
      </c>
      <c r="D1234" s="527" t="s">
        <v>61</v>
      </c>
      <c r="E1234" s="527" t="s">
        <v>67</v>
      </c>
      <c r="F1234" s="528">
        <v>1747.89</v>
      </c>
      <c r="G1234" s="510" t="s">
        <v>5941</v>
      </c>
      <c r="H1234" s="510" t="s">
        <v>5942</v>
      </c>
      <c r="I1234" s="527" t="s">
        <v>5943</v>
      </c>
      <c r="J1234" s="529" t="s">
        <v>491</v>
      </c>
      <c r="K1234" s="509">
        <v>44393</v>
      </c>
      <c r="L1234" s="528">
        <v>10.94</v>
      </c>
    </row>
    <row r="1235" spans="1:12">
      <c r="A1235" s="509">
        <v>44225</v>
      </c>
      <c r="B1235" s="510" t="s">
        <v>5944</v>
      </c>
      <c r="C1235" s="510" t="s">
        <v>60</v>
      </c>
      <c r="D1235" s="527" t="s">
        <v>61</v>
      </c>
      <c r="E1235" s="527" t="s">
        <v>733</v>
      </c>
      <c r="F1235" s="528">
        <v>564.28</v>
      </c>
      <c r="G1235" s="510" t="s">
        <v>5945</v>
      </c>
      <c r="H1235" s="510" t="s">
        <v>60</v>
      </c>
      <c r="I1235" s="527" t="s">
        <v>5946</v>
      </c>
      <c r="J1235" s="529" t="s">
        <v>491</v>
      </c>
      <c r="K1235" s="509">
        <v>44225</v>
      </c>
      <c r="L1235" s="528">
        <v>10.78</v>
      </c>
    </row>
    <row r="1236" spans="1:12">
      <c r="A1236" s="509">
        <v>44256</v>
      </c>
      <c r="B1236" s="510" t="s">
        <v>5947</v>
      </c>
      <c r="C1236" s="510" t="s">
        <v>60</v>
      </c>
      <c r="D1236" s="527" t="s">
        <v>61</v>
      </c>
      <c r="E1236" s="527" t="s">
        <v>67</v>
      </c>
      <c r="F1236" s="528">
        <v>76.69</v>
      </c>
      <c r="G1236" s="510" t="s">
        <v>5948</v>
      </c>
      <c r="H1236" s="510" t="s">
        <v>60</v>
      </c>
      <c r="I1236" s="527" t="s">
        <v>5949</v>
      </c>
      <c r="J1236" s="529" t="s">
        <v>491</v>
      </c>
      <c r="K1236" s="509">
        <v>44256</v>
      </c>
      <c r="L1236" s="528">
        <v>10.75</v>
      </c>
    </row>
    <row r="1237" spans="1:12">
      <c r="A1237" s="509">
        <v>44907</v>
      </c>
      <c r="B1237" s="510" t="s">
        <v>1793</v>
      </c>
      <c r="C1237" s="510" t="s">
        <v>1794</v>
      </c>
      <c r="D1237" s="527" t="s">
        <v>61</v>
      </c>
      <c r="E1237" s="527" t="s">
        <v>77</v>
      </c>
      <c r="F1237" s="528">
        <v>376.74</v>
      </c>
      <c r="G1237" s="510" t="s">
        <v>1795</v>
      </c>
      <c r="H1237" s="510" t="s">
        <v>60</v>
      </c>
      <c r="I1237" s="527" t="s">
        <v>1796</v>
      </c>
      <c r="J1237" s="529" t="s">
        <v>491</v>
      </c>
      <c r="K1237" s="509">
        <v>44907</v>
      </c>
      <c r="L1237" s="528">
        <v>10.63</v>
      </c>
    </row>
    <row r="1238" spans="1:12">
      <c r="A1238" s="509">
        <v>44334</v>
      </c>
      <c r="B1238" s="510" t="s">
        <v>5950</v>
      </c>
      <c r="C1238" s="510" t="s">
        <v>60</v>
      </c>
      <c r="D1238" s="527" t="s">
        <v>61</v>
      </c>
      <c r="E1238" s="527" t="s">
        <v>67</v>
      </c>
      <c r="F1238" s="528">
        <v>2737.53</v>
      </c>
      <c r="G1238" s="510" t="s">
        <v>5951</v>
      </c>
      <c r="H1238" s="510" t="s">
        <v>60</v>
      </c>
      <c r="I1238" s="527" t="s">
        <v>5952</v>
      </c>
      <c r="J1238" s="529" t="s">
        <v>491</v>
      </c>
      <c r="K1238" s="509">
        <v>44334</v>
      </c>
      <c r="L1238" s="528">
        <v>10.55</v>
      </c>
    </row>
    <row r="1239" spans="1:12" ht="33.75">
      <c r="A1239" s="509">
        <v>43879</v>
      </c>
      <c r="B1239" s="510" t="s">
        <v>5953</v>
      </c>
      <c r="C1239" s="510" t="s">
        <v>60</v>
      </c>
      <c r="D1239" s="527" t="s">
        <v>61</v>
      </c>
      <c r="E1239" s="527" t="s">
        <v>67</v>
      </c>
      <c r="F1239" s="528">
        <v>24.27</v>
      </c>
      <c r="G1239" s="510" t="s">
        <v>5954</v>
      </c>
      <c r="H1239" s="510" t="s">
        <v>5955</v>
      </c>
      <c r="I1239" s="527" t="s">
        <v>5956</v>
      </c>
      <c r="J1239" s="529" t="s">
        <v>491</v>
      </c>
      <c r="K1239" s="509">
        <v>43879</v>
      </c>
      <c r="L1239" s="528">
        <v>10.5</v>
      </c>
    </row>
    <row r="1240" spans="1:12">
      <c r="A1240" s="509">
        <v>44747</v>
      </c>
      <c r="B1240" s="510" t="s">
        <v>5957</v>
      </c>
      <c r="C1240" s="510" t="s">
        <v>60</v>
      </c>
      <c r="D1240" s="527" t="s">
        <v>61</v>
      </c>
      <c r="E1240" s="527" t="s">
        <v>67</v>
      </c>
      <c r="F1240" s="528">
        <v>87.92</v>
      </c>
      <c r="G1240" s="510" t="s">
        <v>5958</v>
      </c>
      <c r="H1240" s="510" t="s">
        <v>5959</v>
      </c>
      <c r="I1240" s="527" t="s">
        <v>5960</v>
      </c>
      <c r="J1240" s="529" t="s">
        <v>491</v>
      </c>
      <c r="K1240" s="509">
        <v>44747</v>
      </c>
      <c r="L1240" s="528">
        <v>10.48</v>
      </c>
    </row>
    <row r="1241" spans="1:12" ht="22.5">
      <c r="A1241" s="509">
        <v>44301</v>
      </c>
      <c r="B1241" s="510" t="s">
        <v>5961</v>
      </c>
      <c r="C1241" s="510" t="s">
        <v>60</v>
      </c>
      <c r="D1241" s="527" t="s">
        <v>61</v>
      </c>
      <c r="E1241" s="527" t="s">
        <v>67</v>
      </c>
      <c r="F1241" s="528">
        <v>20881.12</v>
      </c>
      <c r="G1241" s="510" t="s">
        <v>5962</v>
      </c>
      <c r="H1241" s="510" t="s">
        <v>5963</v>
      </c>
      <c r="I1241" s="527" t="s">
        <v>5964</v>
      </c>
      <c r="J1241" s="529" t="s">
        <v>491</v>
      </c>
      <c r="K1241" s="509">
        <v>44301</v>
      </c>
      <c r="L1241" s="528">
        <v>10.47</v>
      </c>
    </row>
    <row r="1242" spans="1:12">
      <c r="A1242" s="509">
        <v>44747</v>
      </c>
      <c r="B1242" s="510" t="s">
        <v>1797</v>
      </c>
      <c r="C1242" s="510" t="s">
        <v>1798</v>
      </c>
      <c r="D1242" s="527" t="s">
        <v>61</v>
      </c>
      <c r="E1242" s="527" t="s">
        <v>77</v>
      </c>
      <c r="F1242" s="528">
        <v>84.5</v>
      </c>
      <c r="G1242" s="510" t="s">
        <v>1793</v>
      </c>
      <c r="H1242" s="510" t="s">
        <v>1799</v>
      </c>
      <c r="I1242" s="527" t="s">
        <v>1800</v>
      </c>
      <c r="J1242" s="529" t="s">
        <v>491</v>
      </c>
      <c r="K1242" s="509">
        <v>44747</v>
      </c>
      <c r="L1242" s="528">
        <v>10.42</v>
      </c>
    </row>
    <row r="1243" spans="1:12">
      <c r="A1243" s="509">
        <v>44036</v>
      </c>
      <c r="B1243" s="510" t="s">
        <v>5965</v>
      </c>
      <c r="C1243" s="510" t="s">
        <v>60</v>
      </c>
      <c r="D1243" s="527" t="s">
        <v>61</v>
      </c>
      <c r="E1243" s="527" t="s">
        <v>77</v>
      </c>
      <c r="F1243" s="528">
        <v>1984.87</v>
      </c>
      <c r="G1243" s="510" t="s">
        <v>5966</v>
      </c>
      <c r="H1243" s="510" t="s">
        <v>5967</v>
      </c>
      <c r="I1243" s="527" t="s">
        <v>5968</v>
      </c>
      <c r="J1243" s="529" t="s">
        <v>491</v>
      </c>
      <c r="K1243" s="509">
        <v>44036</v>
      </c>
      <c r="L1243" s="528">
        <v>10.36</v>
      </c>
    </row>
    <row r="1244" spans="1:12" ht="33.75">
      <c r="A1244" s="509">
        <v>44397</v>
      </c>
      <c r="B1244" s="510" t="s">
        <v>5969</v>
      </c>
      <c r="C1244" s="510" t="s">
        <v>60</v>
      </c>
      <c r="D1244" s="527" t="s">
        <v>61</v>
      </c>
      <c r="E1244" s="527" t="s">
        <v>67</v>
      </c>
      <c r="F1244" s="528">
        <v>9197.2999999999993</v>
      </c>
      <c r="G1244" s="510" t="s">
        <v>5970</v>
      </c>
      <c r="H1244" s="510" t="s">
        <v>5971</v>
      </c>
      <c r="I1244" s="527" t="s">
        <v>5972</v>
      </c>
      <c r="J1244" s="529" t="s">
        <v>491</v>
      </c>
      <c r="K1244" s="509">
        <v>44397</v>
      </c>
      <c r="L1244" s="528">
        <v>10.28</v>
      </c>
    </row>
    <row r="1245" spans="1:12">
      <c r="A1245" s="509">
        <v>44713</v>
      </c>
      <c r="B1245" s="510" t="s">
        <v>284</v>
      </c>
      <c r="C1245" s="510" t="s">
        <v>60</v>
      </c>
      <c r="D1245" s="527" t="s">
        <v>61</v>
      </c>
      <c r="E1245" s="527" t="s">
        <v>67</v>
      </c>
      <c r="F1245" s="528">
        <v>117</v>
      </c>
      <c r="G1245" s="510" t="s">
        <v>285</v>
      </c>
      <c r="H1245" s="510" t="s">
        <v>286</v>
      </c>
      <c r="I1245" s="527" t="s">
        <v>287</v>
      </c>
      <c r="J1245" s="529" t="s">
        <v>491</v>
      </c>
      <c r="K1245" s="509">
        <v>44713</v>
      </c>
      <c r="L1245" s="528">
        <v>10.210000000000001</v>
      </c>
    </row>
    <row r="1246" spans="1:12" ht="67.5">
      <c r="A1246" s="509">
        <v>44060</v>
      </c>
      <c r="B1246" s="510" t="s">
        <v>5973</v>
      </c>
      <c r="C1246" s="510" t="s">
        <v>60</v>
      </c>
      <c r="D1246" s="527" t="s">
        <v>61</v>
      </c>
      <c r="E1246" s="527" t="s">
        <v>67</v>
      </c>
      <c r="F1246" s="528">
        <v>3377.79</v>
      </c>
      <c r="G1246" s="510" t="s">
        <v>3399</v>
      </c>
      <c r="H1246" s="510" t="s">
        <v>5974</v>
      </c>
      <c r="I1246" s="527" t="s">
        <v>5975</v>
      </c>
      <c r="J1246" s="529" t="s">
        <v>491</v>
      </c>
      <c r="K1246" s="509">
        <v>44060</v>
      </c>
      <c r="L1246" s="528">
        <v>10.210000000000001</v>
      </c>
    </row>
    <row r="1247" spans="1:12">
      <c r="A1247" s="509">
        <v>44469</v>
      </c>
      <c r="B1247" s="510" t="s">
        <v>1801</v>
      </c>
      <c r="C1247" s="510" t="s">
        <v>1802</v>
      </c>
      <c r="D1247" s="527" t="s">
        <v>61</v>
      </c>
      <c r="E1247" s="527" t="s">
        <v>77</v>
      </c>
      <c r="F1247" s="528">
        <v>23.07</v>
      </c>
      <c r="G1247" s="510" t="s">
        <v>60</v>
      </c>
      <c r="H1247" s="510" t="s">
        <v>60</v>
      </c>
      <c r="I1247" s="527" t="s">
        <v>1803</v>
      </c>
      <c r="J1247" s="529" t="s">
        <v>491</v>
      </c>
      <c r="K1247" s="509">
        <v>44469</v>
      </c>
      <c r="L1247" s="528">
        <v>10.19</v>
      </c>
    </row>
    <row r="1248" spans="1:12" ht="33.75">
      <c r="A1248" s="509">
        <v>44427</v>
      </c>
      <c r="B1248" s="510" t="s">
        <v>5976</v>
      </c>
      <c r="C1248" s="510" t="s">
        <v>60</v>
      </c>
      <c r="D1248" s="527" t="s">
        <v>61</v>
      </c>
      <c r="E1248" s="527" t="s">
        <v>67</v>
      </c>
      <c r="F1248" s="528">
        <v>7433.26</v>
      </c>
      <c r="G1248" s="510" t="s">
        <v>5977</v>
      </c>
      <c r="H1248" s="510" t="s">
        <v>5978</v>
      </c>
      <c r="I1248" s="527" t="s">
        <v>5979</v>
      </c>
      <c r="J1248" s="529" t="s">
        <v>491</v>
      </c>
      <c r="K1248" s="509">
        <v>44427</v>
      </c>
      <c r="L1248" s="528">
        <v>10.16</v>
      </c>
    </row>
    <row r="1249" spans="1:12" ht="22.5">
      <c r="A1249" s="509">
        <v>44160</v>
      </c>
      <c r="B1249" s="510" t="s">
        <v>5980</v>
      </c>
      <c r="C1249" s="510" t="s">
        <v>60</v>
      </c>
      <c r="D1249" s="527" t="s">
        <v>61</v>
      </c>
      <c r="E1249" s="527" t="s">
        <v>67</v>
      </c>
      <c r="F1249" s="528">
        <v>4366.5600000000004</v>
      </c>
      <c r="G1249" s="510" t="s">
        <v>5981</v>
      </c>
      <c r="H1249" s="510" t="s">
        <v>5982</v>
      </c>
      <c r="I1249" s="527" t="s">
        <v>5983</v>
      </c>
      <c r="J1249" s="529" t="s">
        <v>491</v>
      </c>
      <c r="K1249" s="509">
        <v>44160</v>
      </c>
      <c r="L1249" s="528">
        <v>10.06</v>
      </c>
    </row>
    <row r="1250" spans="1:12">
      <c r="A1250" s="509">
        <v>44377</v>
      </c>
      <c r="B1250" s="510" t="s">
        <v>5984</v>
      </c>
      <c r="C1250" s="510" t="s">
        <v>60</v>
      </c>
      <c r="D1250" s="527" t="s">
        <v>61</v>
      </c>
      <c r="E1250" s="527" t="s">
        <v>67</v>
      </c>
      <c r="F1250" s="528">
        <v>994.5</v>
      </c>
      <c r="G1250" s="510" t="s">
        <v>5985</v>
      </c>
      <c r="H1250" s="510" t="s">
        <v>60</v>
      </c>
      <c r="I1250" s="527" t="s">
        <v>5986</v>
      </c>
      <c r="J1250" s="529" t="s">
        <v>491</v>
      </c>
      <c r="K1250" s="509">
        <v>44377</v>
      </c>
      <c r="L1250" s="528">
        <v>10.01</v>
      </c>
    </row>
    <row r="1251" spans="1:12">
      <c r="A1251" s="509">
        <v>43857</v>
      </c>
      <c r="B1251" s="510" t="s">
        <v>5987</v>
      </c>
      <c r="C1251" s="510" t="s">
        <v>60</v>
      </c>
      <c r="D1251" s="527" t="s">
        <v>61</v>
      </c>
      <c r="E1251" s="527" t="s">
        <v>67</v>
      </c>
      <c r="F1251" s="528">
        <v>3186.61</v>
      </c>
      <c r="G1251" s="510" t="s">
        <v>5925</v>
      </c>
      <c r="H1251" s="510" t="s">
        <v>60</v>
      </c>
      <c r="I1251" s="527" t="s">
        <v>5988</v>
      </c>
      <c r="J1251" s="529" t="s">
        <v>491</v>
      </c>
      <c r="K1251" s="509">
        <v>43857</v>
      </c>
      <c r="L1251" s="528">
        <v>10.01</v>
      </c>
    </row>
    <row r="1252" spans="1:12" ht="22.5">
      <c r="A1252" s="509">
        <v>44272</v>
      </c>
      <c r="B1252" s="510" t="s">
        <v>1804</v>
      </c>
      <c r="C1252" s="510" t="s">
        <v>1805</v>
      </c>
      <c r="D1252" s="527" t="s">
        <v>61</v>
      </c>
      <c r="E1252" s="527" t="s">
        <v>77</v>
      </c>
      <c r="F1252" s="530">
        <v>0.78</v>
      </c>
      <c r="G1252" s="510" t="s">
        <v>1806</v>
      </c>
      <c r="H1252" s="510" t="s">
        <v>60</v>
      </c>
      <c r="I1252" s="527" t="s">
        <v>1807</v>
      </c>
      <c r="J1252" s="529" t="s">
        <v>491</v>
      </c>
      <c r="K1252" s="509">
        <v>44272</v>
      </c>
      <c r="L1252" s="528">
        <v>10</v>
      </c>
    </row>
    <row r="1253" spans="1:12">
      <c r="A1253" s="509">
        <v>44125</v>
      </c>
      <c r="B1253" s="510" t="s">
        <v>1808</v>
      </c>
      <c r="C1253" s="510" t="s">
        <v>1809</v>
      </c>
      <c r="D1253" s="527" t="s">
        <v>61</v>
      </c>
      <c r="E1253" s="527" t="s">
        <v>77</v>
      </c>
      <c r="F1253" s="528">
        <v>7666.71</v>
      </c>
      <c r="G1253" s="510" t="s">
        <v>1810</v>
      </c>
      <c r="H1253" s="510" t="s">
        <v>60</v>
      </c>
      <c r="I1253" s="527" t="s">
        <v>1811</v>
      </c>
      <c r="J1253" s="529" t="s">
        <v>491</v>
      </c>
      <c r="K1253" s="509">
        <v>44125</v>
      </c>
      <c r="L1253" s="528">
        <v>9.9700000000000006</v>
      </c>
    </row>
    <row r="1254" spans="1:12" ht="22.5">
      <c r="A1254" s="509">
        <v>44417</v>
      </c>
      <c r="B1254" s="510" t="s">
        <v>5989</v>
      </c>
      <c r="C1254" s="510" t="s">
        <v>60</v>
      </c>
      <c r="D1254" s="527" t="s">
        <v>61</v>
      </c>
      <c r="E1254" s="527" t="s">
        <v>67</v>
      </c>
      <c r="F1254" s="528">
        <v>5110.51</v>
      </c>
      <c r="G1254" s="510" t="s">
        <v>5990</v>
      </c>
      <c r="H1254" s="510" t="s">
        <v>5991</v>
      </c>
      <c r="I1254" s="527" t="s">
        <v>5992</v>
      </c>
      <c r="J1254" s="529" t="s">
        <v>491</v>
      </c>
      <c r="K1254" s="509">
        <v>44417</v>
      </c>
      <c r="L1254" s="528">
        <v>9.9499999999999993</v>
      </c>
    </row>
    <row r="1255" spans="1:12">
      <c r="A1255" s="509">
        <v>44267</v>
      </c>
      <c r="B1255" s="510" t="s">
        <v>4387</v>
      </c>
      <c r="C1255" s="510" t="s">
        <v>60</v>
      </c>
      <c r="D1255" s="527" t="s">
        <v>61</v>
      </c>
      <c r="E1255" s="527" t="s">
        <v>77</v>
      </c>
      <c r="F1255" s="528">
        <v>1204.18</v>
      </c>
      <c r="G1255" s="510" t="s">
        <v>60</v>
      </c>
      <c r="H1255" s="510" t="s">
        <v>60</v>
      </c>
      <c r="I1255" s="527" t="s">
        <v>5993</v>
      </c>
      <c r="J1255" s="529" t="s">
        <v>491</v>
      </c>
      <c r="K1255" s="509">
        <v>44267</v>
      </c>
      <c r="L1255" s="528">
        <v>9.9499999999999993</v>
      </c>
    </row>
    <row r="1256" spans="1:12">
      <c r="A1256" s="509">
        <v>44060</v>
      </c>
      <c r="B1256" s="510" t="s">
        <v>5994</v>
      </c>
      <c r="C1256" s="510" t="s">
        <v>60</v>
      </c>
      <c r="D1256" s="527" t="s">
        <v>61</v>
      </c>
      <c r="E1256" s="527" t="s">
        <v>67</v>
      </c>
      <c r="F1256" s="528">
        <v>537.48</v>
      </c>
      <c r="G1256" s="510" t="s">
        <v>60</v>
      </c>
      <c r="H1256" s="510" t="s">
        <v>60</v>
      </c>
      <c r="I1256" s="527" t="s">
        <v>5995</v>
      </c>
      <c r="J1256" s="529" t="s">
        <v>491</v>
      </c>
      <c r="K1256" s="509">
        <v>44060</v>
      </c>
      <c r="L1256" s="528">
        <v>9.94</v>
      </c>
    </row>
    <row r="1257" spans="1:12" ht="22.5">
      <c r="A1257" s="509">
        <v>44775</v>
      </c>
      <c r="B1257" s="510" t="s">
        <v>1812</v>
      </c>
      <c r="C1257" s="510" t="s">
        <v>1813</v>
      </c>
      <c r="D1257" s="527" t="s">
        <v>61</v>
      </c>
      <c r="E1257" s="527" t="s">
        <v>77</v>
      </c>
      <c r="F1257" s="528">
        <v>1330.08</v>
      </c>
      <c r="G1257" s="510" t="s">
        <v>1814</v>
      </c>
      <c r="H1257" s="510" t="s">
        <v>1815</v>
      </c>
      <c r="I1257" s="527" t="s">
        <v>1816</v>
      </c>
      <c r="J1257" s="529" t="s">
        <v>491</v>
      </c>
      <c r="K1257" s="509">
        <v>44775</v>
      </c>
      <c r="L1257" s="528">
        <v>9.89</v>
      </c>
    </row>
    <row r="1258" spans="1:12" ht="22.5">
      <c r="A1258" s="509">
        <v>44280</v>
      </c>
      <c r="B1258" s="510" t="s">
        <v>1817</v>
      </c>
      <c r="C1258" s="510" t="s">
        <v>1818</v>
      </c>
      <c r="D1258" s="527" t="s">
        <v>61</v>
      </c>
      <c r="E1258" s="527" t="s">
        <v>77</v>
      </c>
      <c r="F1258" s="528">
        <v>135.84</v>
      </c>
      <c r="G1258" s="510" t="s">
        <v>1819</v>
      </c>
      <c r="H1258" s="510" t="s">
        <v>1820</v>
      </c>
      <c r="I1258" s="527" t="s">
        <v>1821</v>
      </c>
      <c r="J1258" s="529" t="s">
        <v>491</v>
      </c>
      <c r="K1258" s="509">
        <v>44280</v>
      </c>
      <c r="L1258" s="528">
        <v>9.84</v>
      </c>
    </row>
    <row r="1259" spans="1:12">
      <c r="A1259" s="509">
        <v>44279</v>
      </c>
      <c r="B1259" s="510" t="s">
        <v>5996</v>
      </c>
      <c r="C1259" s="510" t="s">
        <v>60</v>
      </c>
      <c r="D1259" s="527" t="s">
        <v>61</v>
      </c>
      <c r="E1259" s="527" t="s">
        <v>67</v>
      </c>
      <c r="F1259" s="528">
        <v>3154.19</v>
      </c>
      <c r="G1259" s="510" t="s">
        <v>5997</v>
      </c>
      <c r="H1259" s="510" t="s">
        <v>1537</v>
      </c>
      <c r="I1259" s="527" t="s">
        <v>5998</v>
      </c>
      <c r="J1259" s="529" t="s">
        <v>491</v>
      </c>
      <c r="K1259" s="509">
        <v>44279</v>
      </c>
      <c r="L1259" s="528">
        <v>9.7899999999999991</v>
      </c>
    </row>
    <row r="1260" spans="1:12">
      <c r="A1260" s="509">
        <v>44473</v>
      </c>
      <c r="B1260" s="510" t="s">
        <v>5999</v>
      </c>
      <c r="C1260" s="510" t="s">
        <v>60</v>
      </c>
      <c r="D1260" s="527" t="s">
        <v>61</v>
      </c>
      <c r="E1260" s="527" t="s">
        <v>67</v>
      </c>
      <c r="F1260" s="528">
        <v>222.74</v>
      </c>
      <c r="G1260" s="510" t="s">
        <v>6000</v>
      </c>
      <c r="H1260" s="510" t="s">
        <v>60</v>
      </c>
      <c r="I1260" s="527" t="s">
        <v>6001</v>
      </c>
      <c r="J1260" s="529" t="s">
        <v>491</v>
      </c>
      <c r="K1260" s="509">
        <v>44473</v>
      </c>
      <c r="L1260" s="528">
        <v>9.73</v>
      </c>
    </row>
    <row r="1261" spans="1:12" ht="22.5">
      <c r="A1261" s="509">
        <v>44404</v>
      </c>
      <c r="B1261" s="510" t="s">
        <v>6002</v>
      </c>
      <c r="C1261" s="510" t="s">
        <v>60</v>
      </c>
      <c r="D1261" s="527" t="s">
        <v>61</v>
      </c>
      <c r="E1261" s="527" t="s">
        <v>67</v>
      </c>
      <c r="F1261" s="528">
        <v>204.41</v>
      </c>
      <c r="G1261" s="510" t="s">
        <v>6003</v>
      </c>
      <c r="H1261" s="510" t="s">
        <v>6004</v>
      </c>
      <c r="I1261" s="527" t="s">
        <v>6005</v>
      </c>
      <c r="J1261" s="529" t="s">
        <v>491</v>
      </c>
      <c r="K1261" s="509">
        <v>44404</v>
      </c>
      <c r="L1261" s="528">
        <v>9.7200000000000006</v>
      </c>
    </row>
    <row r="1262" spans="1:12" ht="22.5">
      <c r="A1262" s="509">
        <v>44874</v>
      </c>
      <c r="B1262" s="510" t="s">
        <v>1822</v>
      </c>
      <c r="C1262" s="510" t="s">
        <v>1823</v>
      </c>
      <c r="D1262" s="527" t="s">
        <v>61</v>
      </c>
      <c r="E1262" s="527" t="s">
        <v>77</v>
      </c>
      <c r="F1262" s="528">
        <v>17541.38</v>
      </c>
      <c r="G1262" s="510" t="s">
        <v>1824</v>
      </c>
      <c r="H1262" s="510" t="s">
        <v>1825</v>
      </c>
      <c r="I1262" s="527" t="s">
        <v>1826</v>
      </c>
      <c r="J1262" s="529" t="s">
        <v>491</v>
      </c>
      <c r="K1262" s="509">
        <v>44874</v>
      </c>
      <c r="L1262" s="528">
        <v>9.59</v>
      </c>
    </row>
    <row r="1263" spans="1:12">
      <c r="A1263" s="509">
        <v>44186</v>
      </c>
      <c r="B1263" s="510" t="s">
        <v>6006</v>
      </c>
      <c r="C1263" s="510" t="s">
        <v>60</v>
      </c>
      <c r="D1263" s="527" t="s">
        <v>61</v>
      </c>
      <c r="E1263" s="527" t="s">
        <v>67</v>
      </c>
      <c r="F1263" s="528">
        <v>3728.76</v>
      </c>
      <c r="G1263" s="510" t="s">
        <v>6007</v>
      </c>
      <c r="H1263" s="510" t="s">
        <v>60</v>
      </c>
      <c r="I1263" s="527" t="s">
        <v>6008</v>
      </c>
      <c r="J1263" s="529" t="s">
        <v>491</v>
      </c>
      <c r="K1263" s="509">
        <v>44186</v>
      </c>
      <c r="L1263" s="528">
        <v>9.5299999999999994</v>
      </c>
    </row>
    <row r="1264" spans="1:12" ht="22.5">
      <c r="A1264" s="509">
        <v>44743</v>
      </c>
      <c r="B1264" s="510" t="s">
        <v>6009</v>
      </c>
      <c r="C1264" s="510" t="s">
        <v>60</v>
      </c>
      <c r="D1264" s="527" t="s">
        <v>61</v>
      </c>
      <c r="E1264" s="527" t="s">
        <v>67</v>
      </c>
      <c r="F1264" s="528">
        <v>63.17</v>
      </c>
      <c r="G1264" s="510" t="s">
        <v>6010</v>
      </c>
      <c r="H1264" s="510" t="s">
        <v>6011</v>
      </c>
      <c r="I1264" s="527" t="s">
        <v>6012</v>
      </c>
      <c r="J1264" s="529" t="s">
        <v>491</v>
      </c>
      <c r="K1264" s="509">
        <v>44743</v>
      </c>
      <c r="L1264" s="528">
        <v>9.48</v>
      </c>
    </row>
    <row r="1265" spans="1:12">
      <c r="A1265" s="509">
        <v>44284</v>
      </c>
      <c r="B1265" s="510" t="s">
        <v>326</v>
      </c>
      <c r="C1265" s="510" t="s">
        <v>60</v>
      </c>
      <c r="D1265" s="527" t="s">
        <v>61</v>
      </c>
      <c r="E1265" s="527" t="s">
        <v>67</v>
      </c>
      <c r="F1265" s="528">
        <v>292.88</v>
      </c>
      <c r="G1265" s="510" t="s">
        <v>271</v>
      </c>
      <c r="H1265" s="510" t="s">
        <v>60</v>
      </c>
      <c r="I1265" s="527" t="s">
        <v>327</v>
      </c>
      <c r="J1265" s="529" t="s">
        <v>491</v>
      </c>
      <c r="K1265" s="509">
        <v>44284</v>
      </c>
      <c r="L1265" s="528">
        <v>9.4700000000000006</v>
      </c>
    </row>
    <row r="1266" spans="1:12">
      <c r="A1266" s="509">
        <v>43917</v>
      </c>
      <c r="B1266" s="510" t="s">
        <v>6013</v>
      </c>
      <c r="C1266" s="510" t="s">
        <v>60</v>
      </c>
      <c r="D1266" s="527" t="s">
        <v>61</v>
      </c>
      <c r="E1266" s="527" t="s">
        <v>67</v>
      </c>
      <c r="F1266" s="528">
        <v>16.88</v>
      </c>
      <c r="G1266" s="510" t="s">
        <v>739</v>
      </c>
      <c r="H1266" s="510" t="s">
        <v>60</v>
      </c>
      <c r="I1266" s="527" t="s">
        <v>6014</v>
      </c>
      <c r="J1266" s="529" t="s">
        <v>491</v>
      </c>
      <c r="K1266" s="509">
        <v>43917</v>
      </c>
      <c r="L1266" s="528">
        <v>9.3800000000000008</v>
      </c>
    </row>
    <row r="1267" spans="1:12" ht="22.5">
      <c r="A1267" s="509">
        <v>44297</v>
      </c>
      <c r="B1267" s="510" t="s">
        <v>1827</v>
      </c>
      <c r="C1267" s="510" t="s">
        <v>60</v>
      </c>
      <c r="D1267" s="527" t="s">
        <v>61</v>
      </c>
      <c r="E1267" s="527" t="s">
        <v>67</v>
      </c>
      <c r="F1267" s="528">
        <v>193.35</v>
      </c>
      <c r="G1267" s="510" t="s">
        <v>1828</v>
      </c>
      <c r="H1267" s="510" t="s">
        <v>60</v>
      </c>
      <c r="I1267" s="527" t="s">
        <v>1829</v>
      </c>
      <c r="J1267" s="529" t="s">
        <v>491</v>
      </c>
      <c r="K1267" s="509">
        <v>44297</v>
      </c>
      <c r="L1267" s="528">
        <v>9.31</v>
      </c>
    </row>
    <row r="1268" spans="1:12">
      <c r="A1268" s="509">
        <v>44018</v>
      </c>
      <c r="B1268" s="510" t="s">
        <v>6015</v>
      </c>
      <c r="C1268" s="510" t="s">
        <v>60</v>
      </c>
      <c r="D1268" s="527" t="s">
        <v>61</v>
      </c>
      <c r="E1268" s="527" t="s">
        <v>67</v>
      </c>
      <c r="F1268" s="528">
        <v>3302.08</v>
      </c>
      <c r="G1268" s="510" t="s">
        <v>6016</v>
      </c>
      <c r="H1268" s="510" t="s">
        <v>2396</v>
      </c>
      <c r="I1268" s="527" t="s">
        <v>6017</v>
      </c>
      <c r="J1268" s="529" t="s">
        <v>491</v>
      </c>
      <c r="K1268" s="509">
        <v>44018</v>
      </c>
      <c r="L1268" s="528">
        <v>9.24</v>
      </c>
    </row>
    <row r="1269" spans="1:12">
      <c r="A1269" s="509">
        <v>44151</v>
      </c>
      <c r="B1269" s="510" t="s">
        <v>6018</v>
      </c>
      <c r="C1269" s="510" t="s">
        <v>6019</v>
      </c>
      <c r="D1269" s="527" t="s">
        <v>61</v>
      </c>
      <c r="E1269" s="527" t="s">
        <v>77</v>
      </c>
      <c r="F1269" s="528">
        <v>925.91</v>
      </c>
      <c r="G1269" s="510" t="s">
        <v>6020</v>
      </c>
      <c r="H1269" s="510" t="s">
        <v>60</v>
      </c>
      <c r="I1269" s="527" t="s">
        <v>6021</v>
      </c>
      <c r="J1269" s="529" t="s">
        <v>491</v>
      </c>
      <c r="K1269" s="509">
        <v>44151</v>
      </c>
      <c r="L1269" s="528">
        <v>9.19</v>
      </c>
    </row>
    <row r="1270" spans="1:12">
      <c r="A1270" s="509">
        <v>44203</v>
      </c>
      <c r="B1270" s="510" t="s">
        <v>6022</v>
      </c>
      <c r="C1270" s="510" t="s">
        <v>60</v>
      </c>
      <c r="D1270" s="527" t="s">
        <v>61</v>
      </c>
      <c r="E1270" s="527" t="s">
        <v>67</v>
      </c>
      <c r="F1270" s="528">
        <v>2525.02</v>
      </c>
      <c r="G1270" s="510" t="s">
        <v>6023</v>
      </c>
      <c r="H1270" s="510" t="s">
        <v>60</v>
      </c>
      <c r="I1270" s="527" t="s">
        <v>6024</v>
      </c>
      <c r="J1270" s="529" t="s">
        <v>491</v>
      </c>
      <c r="K1270" s="509">
        <v>44203</v>
      </c>
      <c r="L1270" s="528">
        <v>9.1199999999999992</v>
      </c>
    </row>
    <row r="1271" spans="1:12">
      <c r="A1271" s="509">
        <v>44642</v>
      </c>
      <c r="B1271" s="510" t="s">
        <v>1830</v>
      </c>
      <c r="C1271" s="510" t="s">
        <v>1831</v>
      </c>
      <c r="D1271" s="527" t="s">
        <v>61</v>
      </c>
      <c r="E1271" s="527" t="s">
        <v>67</v>
      </c>
      <c r="F1271" s="528">
        <v>56.7</v>
      </c>
      <c r="G1271" s="510" t="s">
        <v>1832</v>
      </c>
      <c r="H1271" s="510" t="s">
        <v>60</v>
      </c>
      <c r="I1271" s="527" t="s">
        <v>1833</v>
      </c>
      <c r="J1271" s="529" t="s">
        <v>491</v>
      </c>
      <c r="K1271" s="509">
        <v>44642</v>
      </c>
      <c r="L1271" s="528">
        <v>9.09</v>
      </c>
    </row>
    <row r="1272" spans="1:12">
      <c r="A1272" s="509">
        <v>44140</v>
      </c>
      <c r="B1272" s="510" t="s">
        <v>1834</v>
      </c>
      <c r="C1272" s="510" t="s">
        <v>60</v>
      </c>
      <c r="D1272" s="527" t="s">
        <v>61</v>
      </c>
      <c r="E1272" s="527" t="s">
        <v>67</v>
      </c>
      <c r="F1272" s="528">
        <v>2.38</v>
      </c>
      <c r="G1272" s="510" t="s">
        <v>1835</v>
      </c>
      <c r="H1272" s="510" t="s">
        <v>60</v>
      </c>
      <c r="I1272" s="527" t="s">
        <v>1836</v>
      </c>
      <c r="J1272" s="529" t="s">
        <v>491</v>
      </c>
      <c r="K1272" s="509">
        <v>44140</v>
      </c>
      <c r="L1272" s="528">
        <v>9.09</v>
      </c>
    </row>
    <row r="1273" spans="1:12">
      <c r="A1273" s="509">
        <v>44536</v>
      </c>
      <c r="B1273" s="510" t="s">
        <v>6025</v>
      </c>
      <c r="C1273" s="510" t="s">
        <v>60</v>
      </c>
      <c r="D1273" s="527" t="s">
        <v>61</v>
      </c>
      <c r="E1273" s="527" t="s">
        <v>67</v>
      </c>
      <c r="F1273" s="528">
        <v>3175.96</v>
      </c>
      <c r="G1273" s="510" t="s">
        <v>6026</v>
      </c>
      <c r="H1273" s="510" t="s">
        <v>60</v>
      </c>
      <c r="I1273" s="527" t="s">
        <v>6027</v>
      </c>
      <c r="J1273" s="529" t="s">
        <v>491</v>
      </c>
      <c r="K1273" s="509">
        <v>44536</v>
      </c>
      <c r="L1273" s="528">
        <v>9.0500000000000007</v>
      </c>
    </row>
    <row r="1274" spans="1:12">
      <c r="A1274" s="509">
        <v>44410</v>
      </c>
      <c r="B1274" s="510" t="s">
        <v>5788</v>
      </c>
      <c r="C1274" s="510" t="s">
        <v>60</v>
      </c>
      <c r="D1274" s="527" t="s">
        <v>61</v>
      </c>
      <c r="E1274" s="527" t="s">
        <v>67</v>
      </c>
      <c r="F1274" s="528">
        <v>2097.89</v>
      </c>
      <c r="G1274" s="510" t="s">
        <v>5133</v>
      </c>
      <c r="H1274" s="510" t="s">
        <v>60</v>
      </c>
      <c r="I1274" s="527" t="s">
        <v>6028</v>
      </c>
      <c r="J1274" s="529" t="s">
        <v>491</v>
      </c>
      <c r="K1274" s="509">
        <v>44410</v>
      </c>
      <c r="L1274" s="528">
        <v>9</v>
      </c>
    </row>
    <row r="1275" spans="1:12">
      <c r="A1275" s="509">
        <v>44391</v>
      </c>
      <c r="B1275" s="510" t="s">
        <v>6029</v>
      </c>
      <c r="C1275" s="510" t="s">
        <v>60</v>
      </c>
      <c r="D1275" s="527" t="s">
        <v>61</v>
      </c>
      <c r="E1275" s="527" t="s">
        <v>67</v>
      </c>
      <c r="F1275" s="528">
        <v>5384.6</v>
      </c>
      <c r="G1275" s="510" t="s">
        <v>1890</v>
      </c>
      <c r="H1275" s="510" t="s">
        <v>6030</v>
      </c>
      <c r="I1275" s="527" t="s">
        <v>6031</v>
      </c>
      <c r="J1275" s="529" t="s">
        <v>491</v>
      </c>
      <c r="K1275" s="509">
        <v>44391</v>
      </c>
      <c r="L1275" s="528">
        <v>8.99</v>
      </c>
    </row>
    <row r="1276" spans="1:12">
      <c r="A1276" s="509">
        <v>44312</v>
      </c>
      <c r="B1276" s="510" t="s">
        <v>3717</v>
      </c>
      <c r="C1276" s="510" t="s">
        <v>60</v>
      </c>
      <c r="D1276" s="527" t="s">
        <v>61</v>
      </c>
      <c r="E1276" s="527" t="s">
        <v>67</v>
      </c>
      <c r="F1276" s="528">
        <v>6726.62</v>
      </c>
      <c r="G1276" s="510" t="s">
        <v>6032</v>
      </c>
      <c r="H1276" s="510" t="s">
        <v>6033</v>
      </c>
      <c r="I1276" s="527" t="s">
        <v>6034</v>
      </c>
      <c r="J1276" s="529" t="s">
        <v>491</v>
      </c>
      <c r="K1276" s="509">
        <v>44312</v>
      </c>
      <c r="L1276" s="528">
        <v>8.9700000000000006</v>
      </c>
    </row>
    <row r="1277" spans="1:12" ht="33.75">
      <c r="A1277" s="509">
        <v>44118</v>
      </c>
      <c r="B1277" s="510" t="s">
        <v>6035</v>
      </c>
      <c r="C1277" s="510" t="s">
        <v>60</v>
      </c>
      <c r="D1277" s="527" t="s">
        <v>61</v>
      </c>
      <c r="E1277" s="527" t="s">
        <v>733</v>
      </c>
      <c r="F1277" s="528">
        <v>94.03</v>
      </c>
      <c r="G1277" s="510" t="s">
        <v>6036</v>
      </c>
      <c r="H1277" s="510" t="s">
        <v>6037</v>
      </c>
      <c r="I1277" s="527" t="s">
        <v>6038</v>
      </c>
      <c r="J1277" s="529" t="s">
        <v>491</v>
      </c>
      <c r="K1277" s="509">
        <v>44118</v>
      </c>
      <c r="L1277" s="528">
        <v>8.89</v>
      </c>
    </row>
    <row r="1278" spans="1:12" ht="22.5">
      <c r="A1278" s="509">
        <v>44350</v>
      </c>
      <c r="B1278" s="510" t="s">
        <v>6039</v>
      </c>
      <c r="C1278" s="510" t="s">
        <v>60</v>
      </c>
      <c r="D1278" s="527" t="s">
        <v>61</v>
      </c>
      <c r="E1278" s="527" t="s">
        <v>67</v>
      </c>
      <c r="F1278" s="528">
        <v>295.07</v>
      </c>
      <c r="G1278" s="510" t="s">
        <v>6040</v>
      </c>
      <c r="H1278" s="510" t="s">
        <v>6041</v>
      </c>
      <c r="I1278" s="527" t="s">
        <v>6042</v>
      </c>
      <c r="J1278" s="529" t="s">
        <v>491</v>
      </c>
      <c r="K1278" s="509">
        <v>44350</v>
      </c>
      <c r="L1278" s="528">
        <v>8.8800000000000008</v>
      </c>
    </row>
    <row r="1279" spans="1:12">
      <c r="A1279" s="509">
        <v>44076</v>
      </c>
      <c r="B1279" s="510" t="s">
        <v>6043</v>
      </c>
      <c r="C1279" s="510" t="s">
        <v>60</v>
      </c>
      <c r="D1279" s="527" t="s">
        <v>61</v>
      </c>
      <c r="E1279" s="527" t="s">
        <v>67</v>
      </c>
      <c r="F1279" s="528">
        <v>8.89</v>
      </c>
      <c r="G1279" s="510" t="s">
        <v>6044</v>
      </c>
      <c r="H1279" s="510" t="s">
        <v>6045</v>
      </c>
      <c r="I1279" s="527" t="s">
        <v>6046</v>
      </c>
      <c r="J1279" s="529" t="s">
        <v>491</v>
      </c>
      <c r="K1279" s="509">
        <v>44076</v>
      </c>
      <c r="L1279" s="528">
        <v>8.84</v>
      </c>
    </row>
    <row r="1280" spans="1:12">
      <c r="A1280" s="509">
        <v>44011</v>
      </c>
      <c r="B1280" s="510" t="s">
        <v>1837</v>
      </c>
      <c r="C1280" s="510" t="s">
        <v>1838</v>
      </c>
      <c r="D1280" s="527" t="s">
        <v>61</v>
      </c>
      <c r="E1280" s="527" t="s">
        <v>67</v>
      </c>
      <c r="F1280" s="528">
        <v>3745.32</v>
      </c>
      <c r="G1280" s="510" t="s">
        <v>1839</v>
      </c>
      <c r="H1280" s="510" t="s">
        <v>1840</v>
      </c>
      <c r="I1280" s="527" t="s">
        <v>1841</v>
      </c>
      <c r="J1280" s="529" t="s">
        <v>491</v>
      </c>
      <c r="K1280" s="509">
        <v>44011</v>
      </c>
      <c r="L1280" s="528">
        <v>8.7899999999999991</v>
      </c>
    </row>
    <row r="1281" spans="1:12">
      <c r="A1281" s="509">
        <v>44302</v>
      </c>
      <c r="B1281" s="510" t="s">
        <v>6047</v>
      </c>
      <c r="C1281" s="510" t="s">
        <v>60</v>
      </c>
      <c r="D1281" s="527" t="s">
        <v>61</v>
      </c>
      <c r="E1281" s="527" t="s">
        <v>67</v>
      </c>
      <c r="F1281" s="528">
        <v>450.1</v>
      </c>
      <c r="G1281" s="510" t="s">
        <v>6048</v>
      </c>
      <c r="H1281" s="510" t="s">
        <v>60</v>
      </c>
      <c r="I1281" s="527" t="s">
        <v>6049</v>
      </c>
      <c r="J1281" s="529" t="s">
        <v>491</v>
      </c>
      <c r="K1281" s="509">
        <v>44302</v>
      </c>
      <c r="L1281" s="528">
        <v>8.74</v>
      </c>
    </row>
    <row r="1282" spans="1:12" ht="22.5">
      <c r="A1282" s="509">
        <v>44238</v>
      </c>
      <c r="B1282" s="510" t="s">
        <v>6050</v>
      </c>
      <c r="C1282" s="510" t="s">
        <v>60</v>
      </c>
      <c r="D1282" s="527" t="s">
        <v>61</v>
      </c>
      <c r="E1282" s="527" t="s">
        <v>67</v>
      </c>
      <c r="F1282" s="528">
        <v>8.8699999999999992</v>
      </c>
      <c r="G1282" s="510" t="s">
        <v>60</v>
      </c>
      <c r="H1282" s="510" t="s">
        <v>2377</v>
      </c>
      <c r="I1282" s="527" t="s">
        <v>6051</v>
      </c>
      <c r="J1282" s="529" t="s">
        <v>491</v>
      </c>
      <c r="K1282" s="509">
        <v>44238</v>
      </c>
      <c r="L1282" s="528">
        <v>8.65</v>
      </c>
    </row>
    <row r="1283" spans="1:12">
      <c r="A1283" s="509">
        <v>44477</v>
      </c>
      <c r="B1283" s="510" t="s">
        <v>6052</v>
      </c>
      <c r="C1283" s="510" t="s">
        <v>60</v>
      </c>
      <c r="D1283" s="527" t="s">
        <v>61</v>
      </c>
      <c r="E1283" s="527" t="s">
        <v>67</v>
      </c>
      <c r="F1283" s="528">
        <v>221.81</v>
      </c>
      <c r="G1283" s="510" t="s">
        <v>6053</v>
      </c>
      <c r="H1283" s="510" t="s">
        <v>60</v>
      </c>
      <c r="I1283" s="527" t="s">
        <v>6054</v>
      </c>
      <c r="J1283" s="529" t="s">
        <v>491</v>
      </c>
      <c r="K1283" s="509">
        <v>44477</v>
      </c>
      <c r="L1283" s="528">
        <v>8.4700000000000006</v>
      </c>
    </row>
    <row r="1284" spans="1:12" ht="90">
      <c r="A1284" s="509">
        <v>44767</v>
      </c>
      <c r="B1284" s="510" t="s">
        <v>6055</v>
      </c>
      <c r="C1284" s="510" t="s">
        <v>60</v>
      </c>
      <c r="D1284" s="527" t="s">
        <v>61</v>
      </c>
      <c r="E1284" s="527" t="s">
        <v>733</v>
      </c>
      <c r="F1284" s="528">
        <v>30.92</v>
      </c>
      <c r="G1284" s="510" t="s">
        <v>6056</v>
      </c>
      <c r="H1284" s="510" t="s">
        <v>6057</v>
      </c>
      <c r="I1284" s="527" t="s">
        <v>6058</v>
      </c>
      <c r="J1284" s="529" t="s">
        <v>491</v>
      </c>
      <c r="K1284" s="509">
        <v>44767</v>
      </c>
      <c r="L1284" s="528">
        <v>8.4600000000000009</v>
      </c>
    </row>
    <row r="1285" spans="1:12" ht="45">
      <c r="A1285" s="509">
        <v>44207</v>
      </c>
      <c r="B1285" s="510" t="s">
        <v>6059</v>
      </c>
      <c r="C1285" s="510" t="s">
        <v>60</v>
      </c>
      <c r="D1285" s="527" t="s">
        <v>61</v>
      </c>
      <c r="E1285" s="527" t="s">
        <v>77</v>
      </c>
      <c r="F1285" s="530">
        <v>0.192</v>
      </c>
      <c r="G1285" s="510" t="s">
        <v>6060</v>
      </c>
      <c r="H1285" s="510" t="s">
        <v>60</v>
      </c>
      <c r="I1285" s="527" t="s">
        <v>6061</v>
      </c>
      <c r="J1285" s="529" t="s">
        <v>491</v>
      </c>
      <c r="K1285" s="509">
        <v>44207</v>
      </c>
      <c r="L1285" s="528">
        <v>8.4600000000000009</v>
      </c>
    </row>
    <row r="1286" spans="1:12">
      <c r="A1286" s="509">
        <v>44833</v>
      </c>
      <c r="B1286" s="510" t="s">
        <v>1842</v>
      </c>
      <c r="C1286" s="510" t="s">
        <v>1843</v>
      </c>
      <c r="D1286" s="527" t="s">
        <v>61</v>
      </c>
      <c r="E1286" s="527" t="s">
        <v>77</v>
      </c>
      <c r="F1286" s="528">
        <v>7643.54</v>
      </c>
      <c r="G1286" s="510" t="s">
        <v>1844</v>
      </c>
      <c r="H1286" s="510" t="s">
        <v>60</v>
      </c>
      <c r="I1286" s="527" t="s">
        <v>1845</v>
      </c>
      <c r="J1286" s="529" t="s">
        <v>491</v>
      </c>
      <c r="K1286" s="509">
        <v>44833</v>
      </c>
      <c r="L1286" s="528">
        <v>8.4499999999999993</v>
      </c>
    </row>
    <row r="1287" spans="1:12">
      <c r="A1287" s="509">
        <v>44428</v>
      </c>
      <c r="B1287" s="510" t="s">
        <v>1391</v>
      </c>
      <c r="C1287" s="510" t="s">
        <v>60</v>
      </c>
      <c r="D1287" s="527" t="s">
        <v>61</v>
      </c>
      <c r="E1287" s="527" t="s">
        <v>67</v>
      </c>
      <c r="F1287" s="528">
        <v>1558.74</v>
      </c>
      <c r="G1287" s="510" t="s">
        <v>5453</v>
      </c>
      <c r="H1287" s="510" t="s">
        <v>5451</v>
      </c>
      <c r="I1287" s="527" t="s">
        <v>6062</v>
      </c>
      <c r="J1287" s="529" t="s">
        <v>491</v>
      </c>
      <c r="K1287" s="509">
        <v>44428</v>
      </c>
      <c r="L1287" s="528">
        <v>8.42</v>
      </c>
    </row>
    <row r="1288" spans="1:12" ht="45">
      <c r="A1288" s="509">
        <v>44652</v>
      </c>
      <c r="B1288" s="510" t="s">
        <v>6063</v>
      </c>
      <c r="C1288" s="510" t="s">
        <v>60</v>
      </c>
      <c r="D1288" s="527" t="s">
        <v>61</v>
      </c>
      <c r="E1288" s="527" t="s">
        <v>67</v>
      </c>
      <c r="F1288" s="528">
        <v>1630.26</v>
      </c>
      <c r="G1288" s="510" t="s">
        <v>6064</v>
      </c>
      <c r="H1288" s="510" t="s">
        <v>6065</v>
      </c>
      <c r="I1288" s="527" t="s">
        <v>6066</v>
      </c>
      <c r="J1288" s="529" t="s">
        <v>491</v>
      </c>
      <c r="K1288" s="509">
        <v>44652</v>
      </c>
      <c r="L1288" s="528">
        <v>8.3800000000000008</v>
      </c>
    </row>
    <row r="1289" spans="1:12">
      <c r="A1289" s="509">
        <v>44301</v>
      </c>
      <c r="B1289" s="510" t="s">
        <v>6067</v>
      </c>
      <c r="C1289" s="510" t="s">
        <v>60</v>
      </c>
      <c r="D1289" s="527" t="s">
        <v>61</v>
      </c>
      <c r="E1289" s="527" t="s">
        <v>67</v>
      </c>
      <c r="F1289" s="528">
        <v>5708.34</v>
      </c>
      <c r="G1289" s="510" t="s">
        <v>6068</v>
      </c>
      <c r="H1289" s="510" t="s">
        <v>60</v>
      </c>
      <c r="I1289" s="527" t="s">
        <v>6069</v>
      </c>
      <c r="J1289" s="529" t="s">
        <v>491</v>
      </c>
      <c r="K1289" s="509">
        <v>44301</v>
      </c>
      <c r="L1289" s="528">
        <v>8.3699999999999992</v>
      </c>
    </row>
    <row r="1290" spans="1:12" ht="22.5">
      <c r="A1290" s="509">
        <v>44473</v>
      </c>
      <c r="B1290" s="510" t="s">
        <v>6070</v>
      </c>
      <c r="C1290" s="510" t="s">
        <v>60</v>
      </c>
      <c r="D1290" s="527" t="s">
        <v>61</v>
      </c>
      <c r="E1290" s="527" t="s">
        <v>67</v>
      </c>
      <c r="F1290" s="528">
        <v>4619.95</v>
      </c>
      <c r="G1290" s="510" t="s">
        <v>6071</v>
      </c>
      <c r="H1290" s="510" t="s">
        <v>6072</v>
      </c>
      <c r="I1290" s="527" t="s">
        <v>6073</v>
      </c>
      <c r="J1290" s="529" t="s">
        <v>491</v>
      </c>
      <c r="K1290" s="509">
        <v>44473</v>
      </c>
      <c r="L1290" s="528">
        <v>8.35</v>
      </c>
    </row>
    <row r="1291" spans="1:12" ht="22.5">
      <c r="A1291" s="509">
        <v>44670</v>
      </c>
      <c r="B1291" s="510" t="s">
        <v>6074</v>
      </c>
      <c r="C1291" s="510" t="s">
        <v>60</v>
      </c>
      <c r="D1291" s="527" t="s">
        <v>61</v>
      </c>
      <c r="E1291" s="527" t="s">
        <v>67</v>
      </c>
      <c r="F1291" s="528">
        <v>283.67</v>
      </c>
      <c r="G1291" s="510" t="s">
        <v>6075</v>
      </c>
      <c r="H1291" s="510" t="s">
        <v>6076</v>
      </c>
      <c r="I1291" s="527" t="s">
        <v>6077</v>
      </c>
      <c r="J1291" s="529" t="s">
        <v>491</v>
      </c>
      <c r="K1291" s="509">
        <v>44670</v>
      </c>
      <c r="L1291" s="528">
        <v>8.34</v>
      </c>
    </row>
    <row r="1292" spans="1:12">
      <c r="A1292" s="509">
        <v>44308</v>
      </c>
      <c r="B1292" s="510" t="s">
        <v>1846</v>
      </c>
      <c r="C1292" s="510" t="s">
        <v>60</v>
      </c>
      <c r="D1292" s="527" t="s">
        <v>61</v>
      </c>
      <c r="E1292" s="527" t="s">
        <v>67</v>
      </c>
      <c r="F1292" s="528">
        <v>83.23</v>
      </c>
      <c r="G1292" s="510" t="s">
        <v>1847</v>
      </c>
      <c r="H1292" s="510" t="s">
        <v>154</v>
      </c>
      <c r="I1292" s="527" t="s">
        <v>1848</v>
      </c>
      <c r="J1292" s="529" t="s">
        <v>491</v>
      </c>
      <c r="K1292" s="509">
        <v>44308</v>
      </c>
      <c r="L1292" s="528">
        <v>8.32</v>
      </c>
    </row>
    <row r="1293" spans="1:12">
      <c r="A1293" s="509">
        <v>44249</v>
      </c>
      <c r="B1293" s="510" t="s">
        <v>6078</v>
      </c>
      <c r="C1293" s="510" t="s">
        <v>60</v>
      </c>
      <c r="D1293" s="527" t="s">
        <v>61</v>
      </c>
      <c r="E1293" s="527" t="s">
        <v>67</v>
      </c>
      <c r="F1293" s="528">
        <v>2817.3</v>
      </c>
      <c r="G1293" s="510" t="s">
        <v>6079</v>
      </c>
      <c r="H1293" s="510" t="s">
        <v>559</v>
      </c>
      <c r="I1293" s="527" t="s">
        <v>6080</v>
      </c>
      <c r="J1293" s="529" t="s">
        <v>491</v>
      </c>
      <c r="K1293" s="509">
        <v>44249</v>
      </c>
      <c r="L1293" s="528">
        <v>8.3000000000000007</v>
      </c>
    </row>
    <row r="1294" spans="1:12">
      <c r="A1294" s="509">
        <v>43892</v>
      </c>
      <c r="B1294" s="510" t="s">
        <v>6081</v>
      </c>
      <c r="C1294" s="510" t="s">
        <v>60</v>
      </c>
      <c r="D1294" s="527" t="s">
        <v>61</v>
      </c>
      <c r="E1294" s="527" t="s">
        <v>67</v>
      </c>
      <c r="F1294" s="528">
        <v>1901.36</v>
      </c>
      <c r="G1294" s="510" t="s">
        <v>6082</v>
      </c>
      <c r="H1294" s="510" t="s">
        <v>6083</v>
      </c>
      <c r="I1294" s="527" t="s">
        <v>6084</v>
      </c>
      <c r="J1294" s="529" t="s">
        <v>491</v>
      </c>
      <c r="K1294" s="509">
        <v>43892</v>
      </c>
      <c r="L1294" s="528">
        <v>8.19</v>
      </c>
    </row>
    <row r="1295" spans="1:12" ht="22.5">
      <c r="A1295" s="509">
        <v>43861</v>
      </c>
      <c r="B1295" s="510" t="s">
        <v>6085</v>
      </c>
      <c r="C1295" s="510" t="s">
        <v>60</v>
      </c>
      <c r="D1295" s="527" t="s">
        <v>61</v>
      </c>
      <c r="E1295" s="527" t="s">
        <v>67</v>
      </c>
      <c r="F1295" s="528">
        <v>1346.2</v>
      </c>
      <c r="G1295" s="510" t="s">
        <v>6086</v>
      </c>
      <c r="H1295" s="510" t="s">
        <v>6087</v>
      </c>
      <c r="I1295" s="527" t="s">
        <v>6088</v>
      </c>
      <c r="J1295" s="529" t="s">
        <v>491</v>
      </c>
      <c r="K1295" s="509">
        <v>43861</v>
      </c>
      <c r="L1295" s="528">
        <v>8.16</v>
      </c>
    </row>
    <row r="1296" spans="1:12" ht="22.5">
      <c r="A1296" s="509">
        <v>44649</v>
      </c>
      <c r="B1296" s="510" t="s">
        <v>1849</v>
      </c>
      <c r="C1296" s="510" t="s">
        <v>1850</v>
      </c>
      <c r="D1296" s="527" t="s">
        <v>61</v>
      </c>
      <c r="E1296" s="527" t="s">
        <v>77</v>
      </c>
      <c r="F1296" s="528">
        <v>6163.38</v>
      </c>
      <c r="G1296" s="510" t="s">
        <v>1851</v>
      </c>
      <c r="H1296" s="510" t="s">
        <v>1852</v>
      </c>
      <c r="I1296" s="527" t="s">
        <v>1853</v>
      </c>
      <c r="J1296" s="529" t="s">
        <v>491</v>
      </c>
      <c r="K1296" s="509">
        <v>44649</v>
      </c>
      <c r="L1296" s="528">
        <v>8.1199999999999992</v>
      </c>
    </row>
    <row r="1297" spans="1:12" ht="22.5">
      <c r="A1297" s="509">
        <v>44105</v>
      </c>
      <c r="B1297" s="510" t="s">
        <v>375</v>
      </c>
      <c r="C1297" s="510" t="s">
        <v>60</v>
      </c>
      <c r="D1297" s="527" t="s">
        <v>61</v>
      </c>
      <c r="E1297" s="527" t="s">
        <v>67</v>
      </c>
      <c r="F1297" s="528">
        <v>62.47</v>
      </c>
      <c r="G1297" s="510" t="s">
        <v>376</v>
      </c>
      <c r="H1297" s="510" t="s">
        <v>60</v>
      </c>
      <c r="I1297" s="527" t="s">
        <v>377</v>
      </c>
      <c r="J1297" s="529" t="s">
        <v>491</v>
      </c>
      <c r="K1297" s="509">
        <v>44105</v>
      </c>
      <c r="L1297" s="528">
        <v>8.09</v>
      </c>
    </row>
    <row r="1298" spans="1:12" ht="22.5">
      <c r="A1298" s="509">
        <v>44343</v>
      </c>
      <c r="B1298" s="510" t="s">
        <v>6089</v>
      </c>
      <c r="C1298" s="510" t="s">
        <v>60</v>
      </c>
      <c r="D1298" s="527" t="s">
        <v>61</v>
      </c>
      <c r="E1298" s="527" t="s">
        <v>67</v>
      </c>
      <c r="F1298" s="528">
        <v>226.52</v>
      </c>
      <c r="G1298" s="510" t="s">
        <v>6090</v>
      </c>
      <c r="H1298" s="510" t="s">
        <v>6091</v>
      </c>
      <c r="I1298" s="527" t="s">
        <v>6092</v>
      </c>
      <c r="J1298" s="529" t="s">
        <v>491</v>
      </c>
      <c r="K1298" s="509">
        <v>44343</v>
      </c>
      <c r="L1298" s="528">
        <v>7.89</v>
      </c>
    </row>
    <row r="1299" spans="1:12">
      <c r="A1299" s="509">
        <v>44664</v>
      </c>
      <c r="B1299" s="510" t="s">
        <v>6093</v>
      </c>
      <c r="C1299" s="510" t="s">
        <v>60</v>
      </c>
      <c r="D1299" s="527" t="s">
        <v>61</v>
      </c>
      <c r="E1299" s="527" t="s">
        <v>67</v>
      </c>
      <c r="F1299" s="528">
        <v>286.26</v>
      </c>
      <c r="G1299" s="510" t="s">
        <v>6094</v>
      </c>
      <c r="H1299" s="510" t="s">
        <v>60</v>
      </c>
      <c r="I1299" s="527" t="s">
        <v>6095</v>
      </c>
      <c r="J1299" s="529" t="s">
        <v>491</v>
      </c>
      <c r="K1299" s="509">
        <v>44664</v>
      </c>
      <c r="L1299" s="528">
        <v>7.82</v>
      </c>
    </row>
    <row r="1300" spans="1:12">
      <c r="A1300" s="509">
        <v>44872</v>
      </c>
      <c r="B1300" s="510" t="s">
        <v>1854</v>
      </c>
      <c r="C1300" s="510" t="s">
        <v>1855</v>
      </c>
      <c r="D1300" s="527" t="s">
        <v>61</v>
      </c>
      <c r="E1300" s="527" t="s">
        <v>77</v>
      </c>
      <c r="F1300" s="528">
        <v>255.86</v>
      </c>
      <c r="G1300" s="510" t="s">
        <v>1856</v>
      </c>
      <c r="H1300" s="510" t="s">
        <v>1857</v>
      </c>
      <c r="I1300" s="527" t="s">
        <v>1858</v>
      </c>
      <c r="J1300" s="529" t="s">
        <v>491</v>
      </c>
      <c r="K1300" s="509">
        <v>44872</v>
      </c>
      <c r="L1300" s="528">
        <v>7.81</v>
      </c>
    </row>
    <row r="1301" spans="1:12">
      <c r="A1301" s="509">
        <v>44243</v>
      </c>
      <c r="B1301" s="510" t="s">
        <v>6096</v>
      </c>
      <c r="C1301" s="510" t="s">
        <v>60</v>
      </c>
      <c r="D1301" s="527" t="s">
        <v>61</v>
      </c>
      <c r="E1301" s="527" t="s">
        <v>67</v>
      </c>
      <c r="F1301" s="528">
        <v>239.61</v>
      </c>
      <c r="G1301" s="510" t="s">
        <v>6097</v>
      </c>
      <c r="H1301" s="510" t="s">
        <v>6098</v>
      </c>
      <c r="I1301" s="527" t="s">
        <v>6099</v>
      </c>
      <c r="J1301" s="529" t="s">
        <v>491</v>
      </c>
      <c r="K1301" s="509">
        <v>44243</v>
      </c>
      <c r="L1301" s="528">
        <v>7.81</v>
      </c>
    </row>
    <row r="1302" spans="1:12">
      <c r="A1302" s="509">
        <v>44824</v>
      </c>
      <c r="B1302" s="510" t="s">
        <v>1859</v>
      </c>
      <c r="C1302" s="510" t="s">
        <v>1860</v>
      </c>
      <c r="D1302" s="527" t="s">
        <v>61</v>
      </c>
      <c r="E1302" s="527" t="s">
        <v>67</v>
      </c>
      <c r="F1302" s="528">
        <v>510.77</v>
      </c>
      <c r="G1302" s="510" t="s">
        <v>1861</v>
      </c>
      <c r="H1302" s="510" t="s">
        <v>60</v>
      </c>
      <c r="I1302" s="527" t="s">
        <v>1862</v>
      </c>
      <c r="J1302" s="529" t="s">
        <v>491</v>
      </c>
      <c r="K1302" s="509">
        <v>44824</v>
      </c>
      <c r="L1302" s="528">
        <v>7.8</v>
      </c>
    </row>
    <row r="1303" spans="1:12" ht="78.75">
      <c r="A1303" s="509">
        <v>44679</v>
      </c>
      <c r="B1303" s="510" t="s">
        <v>1863</v>
      </c>
      <c r="C1303" s="510" t="s">
        <v>1864</v>
      </c>
      <c r="D1303" s="527" t="s">
        <v>61</v>
      </c>
      <c r="E1303" s="527" t="s">
        <v>67</v>
      </c>
      <c r="F1303" s="528">
        <v>6745.17</v>
      </c>
      <c r="G1303" s="510" t="s">
        <v>1865</v>
      </c>
      <c r="H1303" s="510" t="s">
        <v>1866</v>
      </c>
      <c r="I1303" s="527" t="s">
        <v>1867</v>
      </c>
      <c r="J1303" s="529" t="s">
        <v>491</v>
      </c>
      <c r="K1303" s="509">
        <v>44679</v>
      </c>
      <c r="L1303" s="528">
        <v>7.78</v>
      </c>
    </row>
    <row r="1304" spans="1:12" ht="33.75">
      <c r="A1304" s="509">
        <v>43959</v>
      </c>
      <c r="B1304" s="510" t="s">
        <v>1868</v>
      </c>
      <c r="C1304" s="510" t="s">
        <v>1869</v>
      </c>
      <c r="D1304" s="527" t="s">
        <v>61</v>
      </c>
      <c r="E1304" s="527" t="s">
        <v>67</v>
      </c>
      <c r="F1304" s="528">
        <v>178.97</v>
      </c>
      <c r="G1304" s="510" t="s">
        <v>1870</v>
      </c>
      <c r="H1304" s="510" t="s">
        <v>1871</v>
      </c>
      <c r="I1304" s="527" t="s">
        <v>1872</v>
      </c>
      <c r="J1304" s="529" t="s">
        <v>491</v>
      </c>
      <c r="K1304" s="509">
        <v>43959</v>
      </c>
      <c r="L1304" s="528">
        <v>7.7</v>
      </c>
    </row>
    <row r="1305" spans="1:12" ht="22.5">
      <c r="A1305" s="509">
        <v>44715</v>
      </c>
      <c r="B1305" s="510" t="s">
        <v>6100</v>
      </c>
      <c r="C1305" s="510" t="s">
        <v>6101</v>
      </c>
      <c r="D1305" s="527" t="s">
        <v>61</v>
      </c>
      <c r="E1305" s="527" t="s">
        <v>77</v>
      </c>
      <c r="F1305" s="528">
        <v>140.99</v>
      </c>
      <c r="G1305" s="510" t="s">
        <v>6102</v>
      </c>
      <c r="H1305" s="510" t="s">
        <v>60</v>
      </c>
      <c r="I1305" s="527" t="s">
        <v>6103</v>
      </c>
      <c r="J1305" s="529" t="s">
        <v>491</v>
      </c>
      <c r="K1305" s="509">
        <v>44715</v>
      </c>
      <c r="L1305" s="528">
        <v>7.69</v>
      </c>
    </row>
    <row r="1306" spans="1:12">
      <c r="A1306" s="509">
        <v>44236</v>
      </c>
      <c r="B1306" s="510" t="s">
        <v>5880</v>
      </c>
      <c r="C1306" s="510" t="s">
        <v>60</v>
      </c>
      <c r="D1306" s="527" t="s">
        <v>61</v>
      </c>
      <c r="E1306" s="527" t="s">
        <v>77</v>
      </c>
      <c r="F1306" s="528">
        <v>22.47</v>
      </c>
      <c r="G1306" s="510" t="s">
        <v>6104</v>
      </c>
      <c r="H1306" s="510" t="s">
        <v>6105</v>
      </c>
      <c r="I1306" s="527" t="s">
        <v>6106</v>
      </c>
      <c r="J1306" s="529" t="s">
        <v>491</v>
      </c>
      <c r="K1306" s="509">
        <v>44236</v>
      </c>
      <c r="L1306" s="528">
        <v>7.69</v>
      </c>
    </row>
    <row r="1307" spans="1:12" ht="22.5">
      <c r="A1307" s="509">
        <v>44608</v>
      </c>
      <c r="B1307" s="510" t="s">
        <v>6107</v>
      </c>
      <c r="C1307" s="510" t="s">
        <v>60</v>
      </c>
      <c r="D1307" s="527" t="s">
        <v>61</v>
      </c>
      <c r="E1307" s="527" t="s">
        <v>67</v>
      </c>
      <c r="F1307" s="528">
        <v>74.41</v>
      </c>
      <c r="G1307" s="510" t="s">
        <v>6108</v>
      </c>
      <c r="H1307" s="510" t="s">
        <v>6109</v>
      </c>
      <c r="I1307" s="527" t="s">
        <v>6110</v>
      </c>
      <c r="J1307" s="529" t="s">
        <v>491</v>
      </c>
      <c r="K1307" s="509">
        <v>44608</v>
      </c>
      <c r="L1307" s="528">
        <v>7.67</v>
      </c>
    </row>
    <row r="1308" spans="1:12">
      <c r="A1308" s="509">
        <v>44690</v>
      </c>
      <c r="B1308" s="510" t="s">
        <v>6111</v>
      </c>
      <c r="C1308" s="510" t="s">
        <v>60</v>
      </c>
      <c r="D1308" s="527" t="s">
        <v>61</v>
      </c>
      <c r="E1308" s="527" t="s">
        <v>67</v>
      </c>
      <c r="F1308" s="528">
        <v>92.43</v>
      </c>
      <c r="G1308" s="510" t="s">
        <v>6112</v>
      </c>
      <c r="H1308" s="510" t="s">
        <v>6113</v>
      </c>
      <c r="I1308" s="527" t="s">
        <v>6114</v>
      </c>
      <c r="J1308" s="529" t="s">
        <v>491</v>
      </c>
      <c r="K1308" s="509">
        <v>44690</v>
      </c>
      <c r="L1308" s="528">
        <v>7.66</v>
      </c>
    </row>
    <row r="1309" spans="1:12" ht="22.5">
      <c r="A1309" s="509">
        <v>44755</v>
      </c>
      <c r="B1309" s="510" t="s">
        <v>6115</v>
      </c>
      <c r="C1309" s="510" t="s">
        <v>6116</v>
      </c>
      <c r="D1309" s="527" t="s">
        <v>61</v>
      </c>
      <c r="E1309" s="527" t="s">
        <v>77</v>
      </c>
      <c r="F1309" s="528">
        <v>88.92</v>
      </c>
      <c r="G1309" s="510" t="s">
        <v>6117</v>
      </c>
      <c r="H1309" s="510" t="s">
        <v>6118</v>
      </c>
      <c r="I1309" s="527" t="s">
        <v>6119</v>
      </c>
      <c r="J1309" s="529" t="s">
        <v>491</v>
      </c>
      <c r="K1309" s="509">
        <v>44755</v>
      </c>
      <c r="L1309" s="528">
        <v>7.6</v>
      </c>
    </row>
    <row r="1310" spans="1:12">
      <c r="A1310" s="509">
        <v>44032</v>
      </c>
      <c r="B1310" s="510" t="s">
        <v>6120</v>
      </c>
      <c r="C1310" s="510" t="s">
        <v>60</v>
      </c>
      <c r="D1310" s="527" t="s">
        <v>61</v>
      </c>
      <c r="E1310" s="527" t="s">
        <v>67</v>
      </c>
      <c r="F1310" s="528">
        <v>13757.49</v>
      </c>
      <c r="G1310" s="510" t="s">
        <v>4360</v>
      </c>
      <c r="H1310" s="510" t="s">
        <v>60</v>
      </c>
      <c r="I1310" s="527" t="s">
        <v>6121</v>
      </c>
      <c r="J1310" s="529" t="s">
        <v>491</v>
      </c>
      <c r="K1310" s="509">
        <v>44032</v>
      </c>
      <c r="L1310" s="528">
        <v>7.55</v>
      </c>
    </row>
    <row r="1311" spans="1:12">
      <c r="A1311" s="509">
        <v>44441</v>
      </c>
      <c r="B1311" s="510" t="s">
        <v>6122</v>
      </c>
      <c r="C1311" s="510" t="s">
        <v>60</v>
      </c>
      <c r="D1311" s="527" t="s">
        <v>61</v>
      </c>
      <c r="E1311" s="527" t="s">
        <v>67</v>
      </c>
      <c r="F1311" s="528">
        <v>11996.27</v>
      </c>
      <c r="G1311" s="510" t="s">
        <v>6123</v>
      </c>
      <c r="H1311" s="510" t="s">
        <v>60</v>
      </c>
      <c r="I1311" s="527" t="s">
        <v>6124</v>
      </c>
      <c r="J1311" s="529" t="s">
        <v>491</v>
      </c>
      <c r="K1311" s="509">
        <v>44441</v>
      </c>
      <c r="L1311" s="528">
        <v>7.54</v>
      </c>
    </row>
    <row r="1312" spans="1:12">
      <c r="A1312" s="509">
        <v>44237</v>
      </c>
      <c r="B1312" s="510" t="s">
        <v>6125</v>
      </c>
      <c r="C1312" s="510" t="s">
        <v>60</v>
      </c>
      <c r="D1312" s="527" t="s">
        <v>61</v>
      </c>
      <c r="E1312" s="527" t="s">
        <v>67</v>
      </c>
      <c r="F1312" s="528">
        <v>3734.91</v>
      </c>
      <c r="G1312" s="510" t="s">
        <v>6126</v>
      </c>
      <c r="H1312" s="510" t="s">
        <v>6127</v>
      </c>
      <c r="I1312" s="527" t="s">
        <v>6128</v>
      </c>
      <c r="J1312" s="529" t="s">
        <v>491</v>
      </c>
      <c r="K1312" s="509">
        <v>44237</v>
      </c>
      <c r="L1312" s="528">
        <v>7.51</v>
      </c>
    </row>
    <row r="1313" spans="1:12" ht="45">
      <c r="A1313" s="509">
        <v>44358</v>
      </c>
      <c r="B1313" s="510" t="s">
        <v>1878</v>
      </c>
      <c r="C1313" s="510" t="s">
        <v>1879</v>
      </c>
      <c r="D1313" s="527" t="s">
        <v>61</v>
      </c>
      <c r="E1313" s="527" t="s">
        <v>67</v>
      </c>
      <c r="F1313" s="528">
        <v>192.58</v>
      </c>
      <c r="G1313" s="510" t="s">
        <v>1880</v>
      </c>
      <c r="H1313" s="510" t="s">
        <v>1881</v>
      </c>
      <c r="I1313" s="527" t="s">
        <v>1882</v>
      </c>
      <c r="J1313" s="529" t="s">
        <v>491</v>
      </c>
      <c r="K1313" s="509">
        <v>44358</v>
      </c>
      <c r="L1313" s="528">
        <v>7.5</v>
      </c>
    </row>
    <row r="1314" spans="1:12">
      <c r="A1314" s="509">
        <v>43889</v>
      </c>
      <c r="B1314" s="510" t="s">
        <v>1873</v>
      </c>
      <c r="C1314" s="510" t="s">
        <v>1874</v>
      </c>
      <c r="D1314" s="527" t="s">
        <v>61</v>
      </c>
      <c r="E1314" s="527" t="s">
        <v>67</v>
      </c>
      <c r="F1314" s="528">
        <v>4.3</v>
      </c>
      <c r="G1314" s="510" t="s">
        <v>1875</v>
      </c>
      <c r="H1314" s="510" t="s">
        <v>1876</v>
      </c>
      <c r="I1314" s="527" t="s">
        <v>1877</v>
      </c>
      <c r="J1314" s="529" t="s">
        <v>491</v>
      </c>
      <c r="K1314" s="509">
        <v>43889</v>
      </c>
      <c r="L1314" s="528">
        <v>7.5</v>
      </c>
    </row>
    <row r="1315" spans="1:12">
      <c r="A1315" s="509">
        <v>44410</v>
      </c>
      <c r="B1315" s="510" t="s">
        <v>6129</v>
      </c>
      <c r="C1315" s="510" t="s">
        <v>60</v>
      </c>
      <c r="D1315" s="527" t="s">
        <v>61</v>
      </c>
      <c r="E1315" s="527" t="s">
        <v>67</v>
      </c>
      <c r="F1315" s="528">
        <v>5404.58</v>
      </c>
      <c r="G1315" s="510" t="s">
        <v>6130</v>
      </c>
      <c r="H1315" s="510" t="s">
        <v>60</v>
      </c>
      <c r="I1315" s="527" t="s">
        <v>6131</v>
      </c>
      <c r="J1315" s="529" t="s">
        <v>491</v>
      </c>
      <c r="K1315" s="509">
        <v>44410</v>
      </c>
      <c r="L1315" s="528">
        <v>7.49</v>
      </c>
    </row>
    <row r="1316" spans="1:12">
      <c r="A1316" s="509">
        <v>44648</v>
      </c>
      <c r="B1316" s="510" t="s">
        <v>6132</v>
      </c>
      <c r="C1316" s="510" t="s">
        <v>60</v>
      </c>
      <c r="D1316" s="527" t="s">
        <v>61</v>
      </c>
      <c r="E1316" s="527" t="s">
        <v>67</v>
      </c>
      <c r="F1316" s="528">
        <v>1193.25</v>
      </c>
      <c r="G1316" s="510" t="s">
        <v>5268</v>
      </c>
      <c r="H1316" s="510" t="s">
        <v>60</v>
      </c>
      <c r="I1316" s="527" t="s">
        <v>6133</v>
      </c>
      <c r="J1316" s="529" t="s">
        <v>491</v>
      </c>
      <c r="K1316" s="509">
        <v>44648</v>
      </c>
      <c r="L1316" s="528">
        <v>7.44</v>
      </c>
    </row>
    <row r="1317" spans="1:12">
      <c r="A1317" s="509">
        <v>44608</v>
      </c>
      <c r="B1317" s="510" t="s">
        <v>6134</v>
      </c>
      <c r="C1317" s="510" t="s">
        <v>60</v>
      </c>
      <c r="D1317" s="527" t="s">
        <v>61</v>
      </c>
      <c r="E1317" s="527" t="s">
        <v>67</v>
      </c>
      <c r="F1317" s="528">
        <v>5386.71</v>
      </c>
      <c r="G1317" s="510" t="s">
        <v>5545</v>
      </c>
      <c r="H1317" s="510" t="s">
        <v>60</v>
      </c>
      <c r="I1317" s="527" t="s">
        <v>6135</v>
      </c>
      <c r="J1317" s="529" t="s">
        <v>491</v>
      </c>
      <c r="K1317" s="509">
        <v>44608</v>
      </c>
      <c r="L1317" s="528">
        <v>7.39</v>
      </c>
    </row>
    <row r="1318" spans="1:12">
      <c r="A1318" s="509">
        <v>44509</v>
      </c>
      <c r="B1318" s="510" t="s">
        <v>6136</v>
      </c>
      <c r="C1318" s="510" t="s">
        <v>60</v>
      </c>
      <c r="D1318" s="527" t="s">
        <v>61</v>
      </c>
      <c r="E1318" s="527" t="s">
        <v>67</v>
      </c>
      <c r="F1318" s="528">
        <v>722.14</v>
      </c>
      <c r="G1318" s="510" t="s">
        <v>5553</v>
      </c>
      <c r="H1318" s="510" t="s">
        <v>60</v>
      </c>
      <c r="I1318" s="527" t="s">
        <v>6137</v>
      </c>
      <c r="J1318" s="529" t="s">
        <v>491</v>
      </c>
      <c r="K1318" s="509">
        <v>44509</v>
      </c>
      <c r="L1318" s="528">
        <v>7.35</v>
      </c>
    </row>
    <row r="1319" spans="1:12">
      <c r="A1319" s="509">
        <v>44383</v>
      </c>
      <c r="B1319" s="510" t="s">
        <v>6138</v>
      </c>
      <c r="C1319" s="510" t="s">
        <v>60</v>
      </c>
      <c r="D1319" s="527" t="s">
        <v>61</v>
      </c>
      <c r="E1319" s="527" t="s">
        <v>67</v>
      </c>
      <c r="F1319" s="528">
        <v>18.71</v>
      </c>
      <c r="G1319" s="510" t="s">
        <v>6139</v>
      </c>
      <c r="H1319" s="510" t="s">
        <v>60</v>
      </c>
      <c r="I1319" s="527" t="s">
        <v>6140</v>
      </c>
      <c r="J1319" s="529" t="s">
        <v>491</v>
      </c>
      <c r="K1319" s="509">
        <v>44383</v>
      </c>
      <c r="L1319" s="528">
        <v>7.33</v>
      </c>
    </row>
    <row r="1320" spans="1:12">
      <c r="A1320" s="509">
        <v>44103</v>
      </c>
      <c r="B1320" s="510" t="s">
        <v>6141</v>
      </c>
      <c r="C1320" s="510" t="s">
        <v>60</v>
      </c>
      <c r="D1320" s="527" t="s">
        <v>61</v>
      </c>
      <c r="E1320" s="527" t="s">
        <v>67</v>
      </c>
      <c r="F1320" s="528">
        <v>453.06</v>
      </c>
      <c r="G1320" s="510" t="s">
        <v>6142</v>
      </c>
      <c r="H1320" s="510" t="s">
        <v>6143</v>
      </c>
      <c r="I1320" s="527" t="s">
        <v>6144</v>
      </c>
      <c r="J1320" s="529" t="s">
        <v>491</v>
      </c>
      <c r="K1320" s="509">
        <v>44103</v>
      </c>
      <c r="L1320" s="528">
        <v>7.31</v>
      </c>
    </row>
    <row r="1321" spans="1:12" ht="45">
      <c r="A1321" s="509">
        <v>44781</v>
      </c>
      <c r="B1321" s="510" t="s">
        <v>6145</v>
      </c>
      <c r="C1321" s="510" t="s">
        <v>60</v>
      </c>
      <c r="D1321" s="527" t="s">
        <v>61</v>
      </c>
      <c r="E1321" s="527" t="s">
        <v>67</v>
      </c>
      <c r="F1321" s="528">
        <v>5881.63</v>
      </c>
      <c r="G1321" s="510" t="s">
        <v>2998</v>
      </c>
      <c r="H1321" s="510" t="s">
        <v>6146</v>
      </c>
      <c r="I1321" s="527" t="s">
        <v>6147</v>
      </c>
      <c r="J1321" s="529" t="s">
        <v>491</v>
      </c>
      <c r="K1321" s="509">
        <v>44781</v>
      </c>
      <c r="L1321" s="528">
        <v>7.3</v>
      </c>
    </row>
    <row r="1322" spans="1:12" ht="33.75">
      <c r="A1322" s="509">
        <v>44827</v>
      </c>
      <c r="B1322" s="510" t="s">
        <v>1883</v>
      </c>
      <c r="C1322" s="510" t="s">
        <v>1884</v>
      </c>
      <c r="D1322" s="527" t="s">
        <v>61</v>
      </c>
      <c r="E1322" s="527" t="s">
        <v>77</v>
      </c>
      <c r="F1322" s="528">
        <v>770.72</v>
      </c>
      <c r="G1322" s="510" t="s">
        <v>1885</v>
      </c>
      <c r="H1322" s="510" t="s">
        <v>1886</v>
      </c>
      <c r="I1322" s="527" t="s">
        <v>1887</v>
      </c>
      <c r="J1322" s="529" t="s">
        <v>491</v>
      </c>
      <c r="K1322" s="509">
        <v>44827</v>
      </c>
      <c r="L1322" s="528">
        <v>7.25</v>
      </c>
    </row>
    <row r="1323" spans="1:12" ht="33.75">
      <c r="A1323" s="509">
        <v>44277</v>
      </c>
      <c r="B1323" s="510" t="s">
        <v>6148</v>
      </c>
      <c r="C1323" s="510" t="s">
        <v>60</v>
      </c>
      <c r="D1323" s="527" t="s">
        <v>61</v>
      </c>
      <c r="E1323" s="527" t="s">
        <v>77</v>
      </c>
      <c r="F1323" s="530">
        <v>0.21199999999999999</v>
      </c>
      <c r="G1323" s="510" t="s">
        <v>6149</v>
      </c>
      <c r="H1323" s="510" t="s">
        <v>60</v>
      </c>
      <c r="I1323" s="527" t="s">
        <v>6150</v>
      </c>
      <c r="J1323" s="529" t="s">
        <v>491</v>
      </c>
      <c r="K1323" s="509">
        <v>44277</v>
      </c>
      <c r="L1323" s="528">
        <v>7.22</v>
      </c>
    </row>
    <row r="1324" spans="1:12">
      <c r="A1324" s="509">
        <v>44909</v>
      </c>
      <c r="B1324" s="510" t="s">
        <v>1888</v>
      </c>
      <c r="C1324" s="510" t="s">
        <v>1889</v>
      </c>
      <c r="D1324" s="527" t="s">
        <v>61</v>
      </c>
      <c r="E1324" s="527" t="s">
        <v>77</v>
      </c>
      <c r="F1324" s="528">
        <v>430.93</v>
      </c>
      <c r="G1324" s="510" t="s">
        <v>1890</v>
      </c>
      <c r="H1324" s="510" t="s">
        <v>60</v>
      </c>
      <c r="I1324" s="527" t="s">
        <v>1891</v>
      </c>
      <c r="J1324" s="529" t="s">
        <v>491</v>
      </c>
      <c r="K1324" s="509">
        <v>44909</v>
      </c>
      <c r="L1324" s="528">
        <v>7.22</v>
      </c>
    </row>
    <row r="1325" spans="1:12">
      <c r="A1325" s="509">
        <v>44097</v>
      </c>
      <c r="B1325" s="510" t="s">
        <v>1892</v>
      </c>
      <c r="C1325" s="510" t="s">
        <v>60</v>
      </c>
      <c r="D1325" s="527" t="s">
        <v>61</v>
      </c>
      <c r="E1325" s="527" t="s">
        <v>67</v>
      </c>
      <c r="F1325" s="528">
        <v>2188.1</v>
      </c>
      <c r="G1325" s="510" t="s">
        <v>1893</v>
      </c>
      <c r="H1325" s="510" t="s">
        <v>60</v>
      </c>
      <c r="I1325" s="527" t="s">
        <v>1894</v>
      </c>
      <c r="J1325" s="529" t="s">
        <v>491</v>
      </c>
      <c r="K1325" s="509">
        <v>44097</v>
      </c>
      <c r="L1325" s="528">
        <v>7.05</v>
      </c>
    </row>
    <row r="1326" spans="1:12" ht="22.5">
      <c r="A1326" s="509">
        <v>44522</v>
      </c>
      <c r="B1326" s="510" t="s">
        <v>1895</v>
      </c>
      <c r="C1326" s="510" t="s">
        <v>1896</v>
      </c>
      <c r="D1326" s="527" t="s">
        <v>61</v>
      </c>
      <c r="E1326" s="527" t="s">
        <v>77</v>
      </c>
      <c r="F1326" s="528">
        <v>5541.3</v>
      </c>
      <c r="G1326" s="510" t="s">
        <v>1897</v>
      </c>
      <c r="H1326" s="510" t="s">
        <v>1898</v>
      </c>
      <c r="I1326" s="527" t="s">
        <v>1899</v>
      </c>
      <c r="J1326" s="529" t="s">
        <v>491</v>
      </c>
      <c r="K1326" s="509">
        <v>44522</v>
      </c>
      <c r="L1326" s="528">
        <v>7.03</v>
      </c>
    </row>
    <row r="1327" spans="1:12" ht="33.75">
      <c r="A1327" s="509">
        <v>44400</v>
      </c>
      <c r="B1327" s="510" t="s">
        <v>6151</v>
      </c>
      <c r="C1327" s="510" t="s">
        <v>60</v>
      </c>
      <c r="D1327" s="527" t="s">
        <v>61</v>
      </c>
      <c r="E1327" s="527" t="s">
        <v>67</v>
      </c>
      <c r="F1327" s="528">
        <v>61.78</v>
      </c>
      <c r="G1327" s="510" t="s">
        <v>6152</v>
      </c>
      <c r="H1327" s="510" t="s">
        <v>6153</v>
      </c>
      <c r="I1327" s="527" t="s">
        <v>6154</v>
      </c>
      <c r="J1327" s="529" t="s">
        <v>491</v>
      </c>
      <c r="K1327" s="509">
        <v>44400</v>
      </c>
      <c r="L1327" s="528">
        <v>7.01</v>
      </c>
    </row>
    <row r="1328" spans="1:12" ht="33.75">
      <c r="A1328" s="509">
        <v>44508</v>
      </c>
      <c r="B1328" s="510" t="s">
        <v>6155</v>
      </c>
      <c r="C1328" s="510" t="s">
        <v>60</v>
      </c>
      <c r="D1328" s="527" t="s">
        <v>61</v>
      </c>
      <c r="E1328" s="527" t="s">
        <v>67</v>
      </c>
      <c r="F1328" s="528">
        <v>431.89</v>
      </c>
      <c r="G1328" s="510" t="s">
        <v>6156</v>
      </c>
      <c r="H1328" s="510" t="s">
        <v>6157</v>
      </c>
      <c r="I1328" s="527" t="s">
        <v>6158</v>
      </c>
      <c r="J1328" s="529" t="s">
        <v>491</v>
      </c>
      <c r="K1328" s="509">
        <v>44508</v>
      </c>
      <c r="L1328" s="528">
        <v>6.98</v>
      </c>
    </row>
    <row r="1329" spans="1:12" ht="202.5">
      <c r="A1329" s="509">
        <v>44166</v>
      </c>
      <c r="B1329" s="510" t="s">
        <v>6159</v>
      </c>
      <c r="C1329" s="510" t="s">
        <v>60</v>
      </c>
      <c r="D1329" s="527" t="s">
        <v>61</v>
      </c>
      <c r="E1329" s="527" t="s">
        <v>67</v>
      </c>
      <c r="F1329" s="528">
        <v>27770.17</v>
      </c>
      <c r="G1329" s="510" t="s">
        <v>6160</v>
      </c>
      <c r="H1329" s="510" t="s">
        <v>6161</v>
      </c>
      <c r="I1329" s="527" t="s">
        <v>6162</v>
      </c>
      <c r="J1329" s="529" t="s">
        <v>491</v>
      </c>
      <c r="K1329" s="509">
        <v>44166</v>
      </c>
      <c r="L1329" s="528">
        <v>6.96</v>
      </c>
    </row>
    <row r="1330" spans="1:12" ht="45">
      <c r="A1330" s="509">
        <v>44137</v>
      </c>
      <c r="B1330" s="510" t="s">
        <v>6163</v>
      </c>
      <c r="C1330" s="510" t="s">
        <v>60</v>
      </c>
      <c r="D1330" s="527" t="s">
        <v>61</v>
      </c>
      <c r="E1330" s="527" t="s">
        <v>67</v>
      </c>
      <c r="F1330" s="528">
        <v>87.76</v>
      </c>
      <c r="G1330" s="510" t="s">
        <v>2761</v>
      </c>
      <c r="H1330" s="510" t="s">
        <v>6164</v>
      </c>
      <c r="I1330" s="527" t="s">
        <v>6165</v>
      </c>
      <c r="J1330" s="529" t="s">
        <v>491</v>
      </c>
      <c r="K1330" s="509">
        <v>44137</v>
      </c>
      <c r="L1330" s="528">
        <v>6.93</v>
      </c>
    </row>
    <row r="1331" spans="1:12" ht="22.5">
      <c r="A1331" s="509">
        <v>43853</v>
      </c>
      <c r="B1331" s="510" t="s">
        <v>1900</v>
      </c>
      <c r="C1331" s="510" t="s">
        <v>1901</v>
      </c>
      <c r="D1331" s="527" t="s">
        <v>61</v>
      </c>
      <c r="E1331" s="527" t="s">
        <v>67</v>
      </c>
      <c r="F1331" s="528">
        <v>13.02</v>
      </c>
      <c r="G1331" s="510" t="s">
        <v>1902</v>
      </c>
      <c r="H1331" s="510" t="s">
        <v>1903</v>
      </c>
      <c r="I1331" s="527" t="s">
        <v>1904</v>
      </c>
      <c r="J1331" s="529" t="s">
        <v>491</v>
      </c>
      <c r="K1331" s="509">
        <v>43853</v>
      </c>
      <c r="L1331" s="528">
        <v>6.83</v>
      </c>
    </row>
    <row r="1332" spans="1:12">
      <c r="A1332" s="509">
        <v>44537</v>
      </c>
      <c r="B1332" s="510" t="s">
        <v>6166</v>
      </c>
      <c r="C1332" s="510" t="s">
        <v>60</v>
      </c>
      <c r="D1332" s="527" t="s">
        <v>61</v>
      </c>
      <c r="E1332" s="527" t="s">
        <v>67</v>
      </c>
      <c r="F1332" s="528">
        <v>5907.23</v>
      </c>
      <c r="G1332" s="510" t="s">
        <v>6167</v>
      </c>
      <c r="H1332" s="510" t="s">
        <v>60</v>
      </c>
      <c r="I1332" s="527" t="s">
        <v>6168</v>
      </c>
      <c r="J1332" s="529" t="s">
        <v>491</v>
      </c>
      <c r="K1332" s="509">
        <v>44537</v>
      </c>
      <c r="L1332" s="528">
        <v>6.67</v>
      </c>
    </row>
    <row r="1333" spans="1:12">
      <c r="A1333" s="509">
        <v>44505</v>
      </c>
      <c r="B1333" s="510" t="s">
        <v>6169</v>
      </c>
      <c r="C1333" s="510" t="s">
        <v>60</v>
      </c>
      <c r="D1333" s="527" t="s">
        <v>61</v>
      </c>
      <c r="E1333" s="527" t="s">
        <v>67</v>
      </c>
      <c r="F1333" s="528">
        <v>151.28</v>
      </c>
      <c r="G1333" s="510" t="s">
        <v>6170</v>
      </c>
      <c r="H1333" s="510" t="s">
        <v>60</v>
      </c>
      <c r="I1333" s="527" t="s">
        <v>6171</v>
      </c>
      <c r="J1333" s="529" t="s">
        <v>491</v>
      </c>
      <c r="K1333" s="509">
        <v>44505</v>
      </c>
      <c r="L1333" s="528">
        <v>6.64</v>
      </c>
    </row>
    <row r="1334" spans="1:12">
      <c r="A1334" s="509">
        <v>44588</v>
      </c>
      <c r="B1334" s="510" t="s">
        <v>1905</v>
      </c>
      <c r="C1334" s="510" t="s">
        <v>1906</v>
      </c>
      <c r="D1334" s="527" t="s">
        <v>61</v>
      </c>
      <c r="E1334" s="527" t="s">
        <v>67</v>
      </c>
      <c r="F1334" s="528">
        <v>586.62</v>
      </c>
      <c r="G1334" s="510" t="s">
        <v>1907</v>
      </c>
      <c r="H1334" s="510" t="s">
        <v>60</v>
      </c>
      <c r="I1334" s="527" t="s">
        <v>1908</v>
      </c>
      <c r="J1334" s="529" t="s">
        <v>491</v>
      </c>
      <c r="K1334" s="509">
        <v>44588</v>
      </c>
      <c r="L1334" s="528">
        <v>6.58</v>
      </c>
    </row>
    <row r="1335" spans="1:12" ht="33.75">
      <c r="A1335" s="509">
        <v>44180</v>
      </c>
      <c r="B1335" s="510" t="s">
        <v>6172</v>
      </c>
      <c r="C1335" s="510" t="s">
        <v>60</v>
      </c>
      <c r="D1335" s="527" t="s">
        <v>61</v>
      </c>
      <c r="E1335" s="527" t="s">
        <v>67</v>
      </c>
      <c r="F1335" s="528">
        <v>191.08</v>
      </c>
      <c r="G1335" s="510" t="s">
        <v>6173</v>
      </c>
      <c r="H1335" s="510" t="s">
        <v>6174</v>
      </c>
      <c r="I1335" s="527" t="s">
        <v>6175</v>
      </c>
      <c r="J1335" s="529" t="s">
        <v>491</v>
      </c>
      <c r="K1335" s="509">
        <v>44180</v>
      </c>
      <c r="L1335" s="528">
        <v>6.58</v>
      </c>
    </row>
    <row r="1336" spans="1:12" ht="22.5">
      <c r="A1336" s="509">
        <v>44571</v>
      </c>
      <c r="B1336" s="510" t="s">
        <v>1909</v>
      </c>
      <c r="C1336" s="510" t="s">
        <v>1910</v>
      </c>
      <c r="D1336" s="527" t="s">
        <v>61</v>
      </c>
      <c r="E1336" s="527" t="s">
        <v>67</v>
      </c>
      <c r="F1336" s="528">
        <v>259.69</v>
      </c>
      <c r="G1336" s="510" t="s">
        <v>1911</v>
      </c>
      <c r="H1336" s="510" t="s">
        <v>1912</v>
      </c>
      <c r="I1336" s="527" t="s">
        <v>1913</v>
      </c>
      <c r="J1336" s="529" t="s">
        <v>491</v>
      </c>
      <c r="K1336" s="509">
        <v>44571</v>
      </c>
      <c r="L1336" s="528">
        <v>6.48</v>
      </c>
    </row>
    <row r="1337" spans="1:12">
      <c r="A1337" s="509">
        <v>44036</v>
      </c>
      <c r="B1337" s="510" t="s">
        <v>6176</v>
      </c>
      <c r="C1337" s="510" t="s">
        <v>6177</v>
      </c>
      <c r="D1337" s="527" t="s">
        <v>61</v>
      </c>
      <c r="E1337" s="527" t="s">
        <v>67</v>
      </c>
      <c r="F1337" s="528">
        <v>1586.29</v>
      </c>
      <c r="G1337" s="510" t="s">
        <v>6178</v>
      </c>
      <c r="H1337" s="510" t="s">
        <v>6179</v>
      </c>
      <c r="I1337" s="527" t="s">
        <v>6180</v>
      </c>
      <c r="J1337" s="529" t="s">
        <v>491</v>
      </c>
      <c r="K1337" s="509">
        <v>44036</v>
      </c>
      <c r="L1337" s="528">
        <v>6.41</v>
      </c>
    </row>
    <row r="1338" spans="1:12">
      <c r="A1338" s="509">
        <v>44735</v>
      </c>
      <c r="B1338" s="510" t="s">
        <v>6181</v>
      </c>
      <c r="C1338" s="510" t="s">
        <v>60</v>
      </c>
      <c r="D1338" s="527" t="s">
        <v>61</v>
      </c>
      <c r="E1338" s="527" t="s">
        <v>67</v>
      </c>
      <c r="F1338" s="528">
        <v>144.79</v>
      </c>
      <c r="G1338" s="510" t="s">
        <v>6182</v>
      </c>
      <c r="H1338" s="510" t="s">
        <v>60</v>
      </c>
      <c r="I1338" s="527" t="s">
        <v>6183</v>
      </c>
      <c r="J1338" s="529" t="s">
        <v>491</v>
      </c>
      <c r="K1338" s="509">
        <v>44735</v>
      </c>
      <c r="L1338" s="528">
        <v>6.36</v>
      </c>
    </row>
    <row r="1339" spans="1:12">
      <c r="A1339" s="509">
        <v>44476</v>
      </c>
      <c r="B1339" s="510" t="s">
        <v>6184</v>
      </c>
      <c r="C1339" s="510" t="s">
        <v>60</v>
      </c>
      <c r="D1339" s="527" t="s">
        <v>61</v>
      </c>
      <c r="E1339" s="527" t="s">
        <v>67</v>
      </c>
      <c r="F1339" s="528">
        <v>448.4</v>
      </c>
      <c r="G1339" s="510" t="s">
        <v>2146</v>
      </c>
      <c r="H1339" s="510" t="s">
        <v>6185</v>
      </c>
      <c r="I1339" s="527" t="s">
        <v>6186</v>
      </c>
      <c r="J1339" s="529" t="s">
        <v>491</v>
      </c>
      <c r="K1339" s="509">
        <v>44476</v>
      </c>
      <c r="L1339" s="528">
        <v>6.3</v>
      </c>
    </row>
    <row r="1340" spans="1:12">
      <c r="A1340" s="509">
        <v>44621</v>
      </c>
      <c r="B1340" s="510" t="s">
        <v>1914</v>
      </c>
      <c r="C1340" s="510" t="s">
        <v>1915</v>
      </c>
      <c r="D1340" s="527" t="s">
        <v>61</v>
      </c>
      <c r="E1340" s="527" t="s">
        <v>67</v>
      </c>
      <c r="F1340" s="528">
        <v>283.39999999999998</v>
      </c>
      <c r="G1340" s="510" t="s">
        <v>1916</v>
      </c>
      <c r="H1340" s="510" t="s">
        <v>1917</v>
      </c>
      <c r="I1340" s="527" t="s">
        <v>1918</v>
      </c>
      <c r="J1340" s="529" t="s">
        <v>491</v>
      </c>
      <c r="K1340" s="509">
        <v>44621</v>
      </c>
      <c r="L1340" s="528">
        <v>6.29</v>
      </c>
    </row>
    <row r="1341" spans="1:12" ht="101.25">
      <c r="A1341" s="509">
        <v>44830</v>
      </c>
      <c r="B1341" s="510" t="s">
        <v>4722</v>
      </c>
      <c r="C1341" s="510" t="s">
        <v>60</v>
      </c>
      <c r="D1341" s="527" t="s">
        <v>61</v>
      </c>
      <c r="E1341" s="527" t="s">
        <v>67</v>
      </c>
      <c r="F1341" s="528">
        <v>251.69</v>
      </c>
      <c r="G1341" s="510" t="s">
        <v>6187</v>
      </c>
      <c r="H1341" s="510" t="s">
        <v>6188</v>
      </c>
      <c r="I1341" s="527" t="s">
        <v>6189</v>
      </c>
      <c r="J1341" s="529" t="s">
        <v>491</v>
      </c>
      <c r="K1341" s="509">
        <v>44830</v>
      </c>
      <c r="L1341" s="528">
        <v>6.22</v>
      </c>
    </row>
    <row r="1342" spans="1:12">
      <c r="A1342" s="509">
        <v>44872</v>
      </c>
      <c r="B1342" s="510" t="s">
        <v>1919</v>
      </c>
      <c r="C1342" s="510" t="s">
        <v>1920</v>
      </c>
      <c r="D1342" s="527" t="s">
        <v>61</v>
      </c>
      <c r="E1342" s="527" t="s">
        <v>77</v>
      </c>
      <c r="F1342" s="528">
        <v>21.43</v>
      </c>
      <c r="G1342" s="510" t="s">
        <v>1921</v>
      </c>
      <c r="H1342" s="510" t="s">
        <v>60</v>
      </c>
      <c r="I1342" s="527" t="s">
        <v>1922</v>
      </c>
      <c r="J1342" s="529" t="s">
        <v>491</v>
      </c>
      <c r="K1342" s="509">
        <v>44872</v>
      </c>
      <c r="L1342" s="528">
        <v>6.19</v>
      </c>
    </row>
    <row r="1343" spans="1:12">
      <c r="A1343" s="509">
        <v>44595</v>
      </c>
      <c r="B1343" s="510" t="s">
        <v>6190</v>
      </c>
      <c r="C1343" s="510" t="s">
        <v>60</v>
      </c>
      <c r="D1343" s="527" t="s">
        <v>61</v>
      </c>
      <c r="E1343" s="527" t="s">
        <v>67</v>
      </c>
      <c r="F1343" s="528">
        <v>35.659999999999997</v>
      </c>
      <c r="G1343" s="510" t="s">
        <v>6191</v>
      </c>
      <c r="H1343" s="510" t="s">
        <v>60</v>
      </c>
      <c r="I1343" s="527" t="s">
        <v>6192</v>
      </c>
      <c r="J1343" s="529" t="s">
        <v>491</v>
      </c>
      <c r="K1343" s="509">
        <v>44595</v>
      </c>
      <c r="L1343" s="528">
        <v>6.11</v>
      </c>
    </row>
    <row r="1344" spans="1:12">
      <c r="A1344" s="509">
        <v>44312</v>
      </c>
      <c r="B1344" s="510" t="s">
        <v>1923</v>
      </c>
      <c r="C1344" s="510" t="s">
        <v>60</v>
      </c>
      <c r="D1344" s="527" t="s">
        <v>61</v>
      </c>
      <c r="E1344" s="527" t="s">
        <v>67</v>
      </c>
      <c r="F1344" s="528">
        <v>2586.46</v>
      </c>
      <c r="G1344" s="510" t="s">
        <v>1924</v>
      </c>
      <c r="H1344" s="510" t="s">
        <v>60</v>
      </c>
      <c r="I1344" s="527" t="s">
        <v>1925</v>
      </c>
      <c r="J1344" s="529" t="s">
        <v>491</v>
      </c>
      <c r="K1344" s="509">
        <v>44312</v>
      </c>
      <c r="L1344" s="528">
        <v>6.11</v>
      </c>
    </row>
    <row r="1345" spans="1:12">
      <c r="A1345" s="509">
        <v>44809</v>
      </c>
      <c r="B1345" s="510" t="s">
        <v>369</v>
      </c>
      <c r="C1345" s="510" t="s">
        <v>370</v>
      </c>
      <c r="D1345" s="527" t="s">
        <v>61</v>
      </c>
      <c r="E1345" s="527" t="s">
        <v>77</v>
      </c>
      <c r="F1345" s="528">
        <v>8149.37</v>
      </c>
      <c r="G1345" s="510" t="s">
        <v>371</v>
      </c>
      <c r="H1345" s="510" t="s">
        <v>372</v>
      </c>
      <c r="I1345" s="527" t="s">
        <v>373</v>
      </c>
      <c r="J1345" s="529" t="s">
        <v>491</v>
      </c>
      <c r="K1345" s="509">
        <v>44809</v>
      </c>
      <c r="L1345" s="528">
        <v>6.01</v>
      </c>
    </row>
    <row r="1346" spans="1:12" ht="22.5">
      <c r="A1346" s="509">
        <v>44407</v>
      </c>
      <c r="B1346" s="510" t="s">
        <v>1926</v>
      </c>
      <c r="C1346" s="510" t="s">
        <v>1927</v>
      </c>
      <c r="D1346" s="527" t="s">
        <v>61</v>
      </c>
      <c r="E1346" s="527" t="s">
        <v>67</v>
      </c>
      <c r="F1346" s="528">
        <v>770.52</v>
      </c>
      <c r="G1346" s="510" t="s">
        <v>1928</v>
      </c>
      <c r="H1346" s="510" t="s">
        <v>1929</v>
      </c>
      <c r="I1346" s="527" t="s">
        <v>1930</v>
      </c>
      <c r="J1346" s="529" t="s">
        <v>491</v>
      </c>
      <c r="K1346" s="509">
        <v>44407</v>
      </c>
      <c r="L1346" s="528">
        <v>5.96</v>
      </c>
    </row>
    <row r="1347" spans="1:12">
      <c r="A1347" s="509">
        <v>44186</v>
      </c>
      <c r="B1347" s="510" t="s">
        <v>354</v>
      </c>
      <c r="C1347" s="510" t="s">
        <v>60</v>
      </c>
      <c r="D1347" s="527" t="s">
        <v>61</v>
      </c>
      <c r="E1347" s="527" t="s">
        <v>77</v>
      </c>
      <c r="F1347" s="528">
        <v>3460.82</v>
      </c>
      <c r="G1347" s="510" t="s">
        <v>356</v>
      </c>
      <c r="H1347" s="510" t="s">
        <v>60</v>
      </c>
      <c r="I1347" s="527" t="s">
        <v>6193</v>
      </c>
      <c r="J1347" s="529" t="s">
        <v>491</v>
      </c>
      <c r="K1347" s="509">
        <v>44186</v>
      </c>
      <c r="L1347" s="528">
        <v>5.94</v>
      </c>
    </row>
    <row r="1348" spans="1:12">
      <c r="A1348" s="509">
        <v>44110</v>
      </c>
      <c r="B1348" s="510" t="s">
        <v>6194</v>
      </c>
      <c r="C1348" s="510" t="s">
        <v>60</v>
      </c>
      <c r="D1348" s="527" t="s">
        <v>61</v>
      </c>
      <c r="E1348" s="527" t="s">
        <v>67</v>
      </c>
      <c r="F1348" s="528">
        <v>24.65</v>
      </c>
      <c r="G1348" s="510" t="s">
        <v>6195</v>
      </c>
      <c r="H1348" s="510" t="s">
        <v>60</v>
      </c>
      <c r="I1348" s="527" t="s">
        <v>6196</v>
      </c>
      <c r="J1348" s="529" t="s">
        <v>491</v>
      </c>
      <c r="K1348" s="509">
        <v>44110</v>
      </c>
      <c r="L1348" s="528">
        <v>5.93</v>
      </c>
    </row>
    <row r="1349" spans="1:12">
      <c r="A1349" s="509">
        <v>43843</v>
      </c>
      <c r="B1349" s="510" t="s">
        <v>1931</v>
      </c>
      <c r="C1349" s="510" t="s">
        <v>1932</v>
      </c>
      <c r="D1349" s="527" t="s">
        <v>61</v>
      </c>
      <c r="E1349" s="527" t="s">
        <v>67</v>
      </c>
      <c r="F1349" s="528">
        <v>177.15</v>
      </c>
      <c r="G1349" s="510" t="s">
        <v>1933</v>
      </c>
      <c r="H1349" s="510" t="s">
        <v>1934</v>
      </c>
      <c r="I1349" s="527" t="s">
        <v>1935</v>
      </c>
      <c r="J1349" s="529" t="s">
        <v>491</v>
      </c>
      <c r="K1349" s="509">
        <v>43843</v>
      </c>
      <c r="L1349" s="528">
        <v>5.92</v>
      </c>
    </row>
    <row r="1350" spans="1:12">
      <c r="A1350" s="509">
        <v>44862</v>
      </c>
      <c r="B1350" s="510" t="s">
        <v>1941</v>
      </c>
      <c r="C1350" s="510" t="s">
        <v>1942</v>
      </c>
      <c r="D1350" s="527" t="s">
        <v>61</v>
      </c>
      <c r="E1350" s="527" t="s">
        <v>77</v>
      </c>
      <c r="F1350" s="528">
        <v>78.67</v>
      </c>
      <c r="G1350" s="510" t="s">
        <v>1943</v>
      </c>
      <c r="H1350" s="510" t="s">
        <v>1944</v>
      </c>
      <c r="I1350" s="527" t="s">
        <v>1945</v>
      </c>
      <c r="J1350" s="529" t="s">
        <v>491</v>
      </c>
      <c r="K1350" s="509">
        <v>44862</v>
      </c>
      <c r="L1350" s="528">
        <v>5.91</v>
      </c>
    </row>
    <row r="1351" spans="1:12" ht="33.75">
      <c r="A1351" s="509">
        <v>44777</v>
      </c>
      <c r="B1351" s="510" t="s">
        <v>1936</v>
      </c>
      <c r="C1351" s="510" t="s">
        <v>1937</v>
      </c>
      <c r="D1351" s="527" t="s">
        <v>61</v>
      </c>
      <c r="E1351" s="527" t="s">
        <v>77</v>
      </c>
      <c r="F1351" s="528">
        <v>5117.7</v>
      </c>
      <c r="G1351" s="510" t="s">
        <v>1938</v>
      </c>
      <c r="H1351" s="510" t="s">
        <v>1939</v>
      </c>
      <c r="I1351" s="527" t="s">
        <v>1940</v>
      </c>
      <c r="J1351" s="529" t="s">
        <v>491</v>
      </c>
      <c r="K1351" s="509">
        <v>44777</v>
      </c>
      <c r="L1351" s="528">
        <v>5.91</v>
      </c>
    </row>
    <row r="1352" spans="1:12" ht="22.5">
      <c r="A1352" s="509">
        <v>44515</v>
      </c>
      <c r="B1352" s="510" t="s">
        <v>6197</v>
      </c>
      <c r="C1352" s="510" t="s">
        <v>60</v>
      </c>
      <c r="D1352" s="527" t="s">
        <v>61</v>
      </c>
      <c r="E1352" s="527" t="s">
        <v>67</v>
      </c>
      <c r="F1352" s="528">
        <v>15639.17</v>
      </c>
      <c r="G1352" s="510" t="s">
        <v>1824</v>
      </c>
      <c r="H1352" s="510" t="s">
        <v>60</v>
      </c>
      <c r="I1352" s="527" t="s">
        <v>6198</v>
      </c>
      <c r="J1352" s="529" t="s">
        <v>491</v>
      </c>
      <c r="K1352" s="509">
        <v>44515</v>
      </c>
      <c r="L1352" s="528">
        <v>5.91</v>
      </c>
    </row>
    <row r="1353" spans="1:12" ht="33.75">
      <c r="A1353" s="509">
        <v>44286</v>
      </c>
      <c r="B1353" s="510" t="s">
        <v>6199</v>
      </c>
      <c r="C1353" s="510" t="s">
        <v>60</v>
      </c>
      <c r="D1353" s="527" t="s">
        <v>61</v>
      </c>
      <c r="E1353" s="527" t="s">
        <v>67</v>
      </c>
      <c r="F1353" s="528">
        <v>1025.72</v>
      </c>
      <c r="G1353" s="510" t="s">
        <v>6200</v>
      </c>
      <c r="H1353" s="510" t="s">
        <v>6201</v>
      </c>
      <c r="I1353" s="527" t="s">
        <v>6202</v>
      </c>
      <c r="J1353" s="529" t="s">
        <v>491</v>
      </c>
      <c r="K1353" s="509">
        <v>44286</v>
      </c>
      <c r="L1353" s="528">
        <v>5.9</v>
      </c>
    </row>
    <row r="1354" spans="1:12" ht="22.5">
      <c r="A1354" s="509">
        <v>44539</v>
      </c>
      <c r="B1354" s="510" t="s">
        <v>1946</v>
      </c>
      <c r="C1354" s="510" t="s">
        <v>1947</v>
      </c>
      <c r="D1354" s="527" t="s">
        <v>61</v>
      </c>
      <c r="E1354" s="527" t="s">
        <v>77</v>
      </c>
      <c r="F1354" s="528">
        <v>128.75</v>
      </c>
      <c r="G1354" s="510" t="s">
        <v>1948</v>
      </c>
      <c r="H1354" s="510" t="s">
        <v>60</v>
      </c>
      <c r="I1354" s="527" t="s">
        <v>1949</v>
      </c>
      <c r="J1354" s="529" t="s">
        <v>491</v>
      </c>
      <c r="K1354" s="509">
        <v>44539</v>
      </c>
      <c r="L1354" s="528">
        <v>5.88</v>
      </c>
    </row>
    <row r="1355" spans="1:12">
      <c r="A1355" s="509">
        <v>44550</v>
      </c>
      <c r="B1355" s="510" t="s">
        <v>6203</v>
      </c>
      <c r="C1355" s="510" t="s">
        <v>60</v>
      </c>
      <c r="D1355" s="527" t="s">
        <v>61</v>
      </c>
      <c r="E1355" s="527" t="s">
        <v>67</v>
      </c>
      <c r="F1355" s="528">
        <v>30201.21</v>
      </c>
      <c r="G1355" s="510" t="s">
        <v>6204</v>
      </c>
      <c r="H1355" s="510" t="s">
        <v>60</v>
      </c>
      <c r="I1355" s="527" t="s">
        <v>6205</v>
      </c>
      <c r="J1355" s="529" t="s">
        <v>491</v>
      </c>
      <c r="K1355" s="509">
        <v>44550</v>
      </c>
      <c r="L1355" s="528">
        <v>5.83</v>
      </c>
    </row>
    <row r="1356" spans="1:12">
      <c r="A1356" s="509">
        <v>44510</v>
      </c>
      <c r="B1356" s="510" t="s">
        <v>6206</v>
      </c>
      <c r="C1356" s="510" t="s">
        <v>60</v>
      </c>
      <c r="D1356" s="527" t="s">
        <v>61</v>
      </c>
      <c r="E1356" s="527" t="s">
        <v>67</v>
      </c>
      <c r="F1356" s="528">
        <v>53.92</v>
      </c>
      <c r="G1356" s="510" t="s">
        <v>6207</v>
      </c>
      <c r="H1356" s="510" t="s">
        <v>60</v>
      </c>
      <c r="I1356" s="527" t="s">
        <v>6208</v>
      </c>
      <c r="J1356" s="529" t="s">
        <v>491</v>
      </c>
      <c r="K1356" s="509">
        <v>44510</v>
      </c>
      <c r="L1356" s="528">
        <v>5.78</v>
      </c>
    </row>
    <row r="1357" spans="1:12">
      <c r="A1357" s="509">
        <v>44337</v>
      </c>
      <c r="B1357" s="510" t="s">
        <v>1950</v>
      </c>
      <c r="C1357" s="510" t="s">
        <v>1951</v>
      </c>
      <c r="D1357" s="527" t="s">
        <v>61</v>
      </c>
      <c r="E1357" s="527" t="s">
        <v>77</v>
      </c>
      <c r="F1357" s="530">
        <v>0.50900000000000001</v>
      </c>
      <c r="G1357" s="510" t="s">
        <v>1952</v>
      </c>
      <c r="H1357" s="510" t="s">
        <v>60</v>
      </c>
      <c r="I1357" s="527" t="s">
        <v>1953</v>
      </c>
      <c r="J1357" s="529" t="s">
        <v>491</v>
      </c>
      <c r="K1357" s="509">
        <v>44337</v>
      </c>
      <c r="L1357" s="528">
        <v>5.68</v>
      </c>
    </row>
    <row r="1358" spans="1:12">
      <c r="A1358" s="509">
        <v>44913</v>
      </c>
      <c r="B1358" s="510" t="s">
        <v>1954</v>
      </c>
      <c r="C1358" s="510" t="s">
        <v>1955</v>
      </c>
      <c r="D1358" s="527" t="s">
        <v>61</v>
      </c>
      <c r="E1358" s="527" t="s">
        <v>77</v>
      </c>
      <c r="F1358" s="528">
        <v>5127.49</v>
      </c>
      <c r="G1358" s="510" t="s">
        <v>1956</v>
      </c>
      <c r="H1358" s="510" t="s">
        <v>60</v>
      </c>
      <c r="I1358" s="527" t="s">
        <v>1957</v>
      </c>
      <c r="J1358" s="529" t="s">
        <v>491</v>
      </c>
      <c r="K1358" s="509">
        <v>44913</v>
      </c>
      <c r="L1358" s="528">
        <v>5.67</v>
      </c>
    </row>
    <row r="1359" spans="1:12" ht="33.75">
      <c r="A1359" s="509">
        <v>44879</v>
      </c>
      <c r="B1359" s="510" t="s">
        <v>1958</v>
      </c>
      <c r="C1359" s="510" t="s">
        <v>1959</v>
      </c>
      <c r="D1359" s="527" t="s">
        <v>61</v>
      </c>
      <c r="E1359" s="527" t="s">
        <v>77</v>
      </c>
      <c r="F1359" s="528">
        <v>164.2</v>
      </c>
      <c r="G1359" s="510" t="s">
        <v>1960</v>
      </c>
      <c r="H1359" s="510" t="s">
        <v>1961</v>
      </c>
      <c r="I1359" s="527" t="s">
        <v>1962</v>
      </c>
      <c r="J1359" s="529" t="s">
        <v>491</v>
      </c>
      <c r="K1359" s="509">
        <v>44879</v>
      </c>
      <c r="L1359" s="528">
        <v>5.66</v>
      </c>
    </row>
    <row r="1360" spans="1:12">
      <c r="A1360" s="509">
        <v>43962</v>
      </c>
      <c r="B1360" s="510" t="s">
        <v>6209</v>
      </c>
      <c r="C1360" s="510" t="s">
        <v>60</v>
      </c>
      <c r="D1360" s="527" t="s">
        <v>61</v>
      </c>
      <c r="E1360" s="527" t="s">
        <v>67</v>
      </c>
      <c r="F1360" s="528">
        <v>39.35</v>
      </c>
      <c r="G1360" s="510" t="s">
        <v>6210</v>
      </c>
      <c r="H1360" s="510" t="s">
        <v>6211</v>
      </c>
      <c r="I1360" s="527" t="s">
        <v>6212</v>
      </c>
      <c r="J1360" s="529" t="s">
        <v>491</v>
      </c>
      <c r="K1360" s="509">
        <v>43962</v>
      </c>
      <c r="L1360" s="528">
        <v>5.59</v>
      </c>
    </row>
    <row r="1361" spans="1:12">
      <c r="A1361" s="509">
        <v>44179</v>
      </c>
      <c r="B1361" s="510" t="s">
        <v>6213</v>
      </c>
      <c r="C1361" s="510" t="s">
        <v>60</v>
      </c>
      <c r="D1361" s="527" t="s">
        <v>61</v>
      </c>
      <c r="E1361" s="527" t="s">
        <v>67</v>
      </c>
      <c r="F1361" s="528">
        <v>766.61</v>
      </c>
      <c r="G1361" s="510" t="s">
        <v>3752</v>
      </c>
      <c r="H1361" s="510" t="s">
        <v>6214</v>
      </c>
      <c r="I1361" s="527" t="s">
        <v>6215</v>
      </c>
      <c r="J1361" s="529" t="s">
        <v>491</v>
      </c>
      <c r="K1361" s="509">
        <v>44179</v>
      </c>
      <c r="L1361" s="528">
        <v>5.5</v>
      </c>
    </row>
    <row r="1362" spans="1:12">
      <c r="A1362" s="509">
        <v>44312</v>
      </c>
      <c r="B1362" s="510" t="s">
        <v>1963</v>
      </c>
      <c r="C1362" s="510" t="s">
        <v>60</v>
      </c>
      <c r="D1362" s="527" t="s">
        <v>61</v>
      </c>
      <c r="E1362" s="527" t="s">
        <v>67</v>
      </c>
      <c r="F1362" s="528">
        <v>54.57</v>
      </c>
      <c r="G1362" s="510" t="s">
        <v>1964</v>
      </c>
      <c r="H1362" s="510" t="s">
        <v>1965</v>
      </c>
      <c r="I1362" s="527" t="s">
        <v>1966</v>
      </c>
      <c r="J1362" s="529" t="s">
        <v>491</v>
      </c>
      <c r="K1362" s="509">
        <v>44312</v>
      </c>
      <c r="L1362" s="528">
        <v>5.46</v>
      </c>
    </row>
    <row r="1363" spans="1:12">
      <c r="A1363" s="509">
        <v>44917</v>
      </c>
      <c r="B1363" s="510" t="s">
        <v>1967</v>
      </c>
      <c r="C1363" s="510" t="s">
        <v>1968</v>
      </c>
      <c r="D1363" s="527" t="s">
        <v>61</v>
      </c>
      <c r="E1363" s="527" t="s">
        <v>77</v>
      </c>
      <c r="F1363" s="528">
        <v>842.42</v>
      </c>
      <c r="G1363" s="510" t="s">
        <v>60</v>
      </c>
      <c r="H1363" s="510" t="s">
        <v>1969</v>
      </c>
      <c r="I1363" s="527" t="s">
        <v>1970</v>
      </c>
      <c r="J1363" s="529" t="s">
        <v>491</v>
      </c>
      <c r="K1363" s="509">
        <v>44917</v>
      </c>
      <c r="L1363" s="528">
        <v>5.42</v>
      </c>
    </row>
    <row r="1364" spans="1:12">
      <c r="A1364" s="509">
        <v>44134</v>
      </c>
      <c r="B1364" s="510" t="s">
        <v>6216</v>
      </c>
      <c r="C1364" s="510" t="s">
        <v>60</v>
      </c>
      <c r="D1364" s="527" t="s">
        <v>61</v>
      </c>
      <c r="E1364" s="527" t="s">
        <v>67</v>
      </c>
      <c r="F1364" s="528">
        <v>12364.47</v>
      </c>
      <c r="G1364" s="510" t="s">
        <v>6217</v>
      </c>
      <c r="H1364" s="510" t="s">
        <v>60</v>
      </c>
      <c r="I1364" s="527" t="s">
        <v>6218</v>
      </c>
      <c r="J1364" s="529" t="s">
        <v>491</v>
      </c>
      <c r="K1364" s="509">
        <v>44134</v>
      </c>
      <c r="L1364" s="528">
        <v>5.34</v>
      </c>
    </row>
    <row r="1365" spans="1:12" ht="45">
      <c r="A1365" s="509">
        <v>44561</v>
      </c>
      <c r="B1365" s="510" t="s">
        <v>6219</v>
      </c>
      <c r="C1365" s="510" t="s">
        <v>60</v>
      </c>
      <c r="D1365" s="527" t="s">
        <v>61</v>
      </c>
      <c r="E1365" s="527" t="s">
        <v>67</v>
      </c>
      <c r="F1365" s="528">
        <v>5650.46</v>
      </c>
      <c r="G1365" s="510" t="s">
        <v>6220</v>
      </c>
      <c r="H1365" s="510" t="s">
        <v>6221</v>
      </c>
      <c r="I1365" s="527" t="s">
        <v>6222</v>
      </c>
      <c r="J1365" s="529" t="s">
        <v>491</v>
      </c>
      <c r="K1365" s="509">
        <v>44561</v>
      </c>
      <c r="L1365" s="528">
        <v>5.3</v>
      </c>
    </row>
    <row r="1366" spans="1:12">
      <c r="A1366" s="509">
        <v>44062</v>
      </c>
      <c r="B1366" s="510" t="s">
        <v>6223</v>
      </c>
      <c r="C1366" s="510" t="s">
        <v>60</v>
      </c>
      <c r="D1366" s="527" t="s">
        <v>61</v>
      </c>
      <c r="E1366" s="527" t="s">
        <v>67</v>
      </c>
      <c r="F1366" s="528">
        <v>6.04</v>
      </c>
      <c r="G1366" s="510" t="s">
        <v>6224</v>
      </c>
      <c r="H1366" s="510" t="s">
        <v>60</v>
      </c>
      <c r="I1366" s="527" t="s">
        <v>6225</v>
      </c>
      <c r="J1366" s="529" t="s">
        <v>491</v>
      </c>
      <c r="K1366" s="509">
        <v>44062</v>
      </c>
      <c r="L1366" s="528">
        <v>5.29</v>
      </c>
    </row>
    <row r="1367" spans="1:12">
      <c r="A1367" s="509">
        <v>44298</v>
      </c>
      <c r="B1367" s="510" t="s">
        <v>6226</v>
      </c>
      <c r="C1367" s="510" t="s">
        <v>60</v>
      </c>
      <c r="D1367" s="527" t="s">
        <v>61</v>
      </c>
      <c r="E1367" s="527" t="s">
        <v>67</v>
      </c>
      <c r="F1367" s="528">
        <v>2869.29</v>
      </c>
      <c r="G1367" s="510" t="s">
        <v>6227</v>
      </c>
      <c r="H1367" s="510" t="s">
        <v>60</v>
      </c>
      <c r="I1367" s="527" t="s">
        <v>6228</v>
      </c>
      <c r="J1367" s="529" t="s">
        <v>491</v>
      </c>
      <c r="K1367" s="509">
        <v>44298</v>
      </c>
      <c r="L1367" s="528">
        <v>5.13</v>
      </c>
    </row>
    <row r="1368" spans="1:12">
      <c r="A1368" s="509">
        <v>44880</v>
      </c>
      <c r="B1368" s="510" t="s">
        <v>1971</v>
      </c>
      <c r="C1368" s="510" t="s">
        <v>1972</v>
      </c>
      <c r="D1368" s="527" t="s">
        <v>61</v>
      </c>
      <c r="E1368" s="527" t="s">
        <v>67</v>
      </c>
      <c r="F1368" s="528">
        <v>6.68</v>
      </c>
      <c r="G1368" s="510" t="s">
        <v>1973</v>
      </c>
      <c r="H1368" s="510" t="s">
        <v>60</v>
      </c>
      <c r="I1368" s="527" t="s">
        <v>1974</v>
      </c>
      <c r="J1368" s="529" t="s">
        <v>491</v>
      </c>
      <c r="K1368" s="509">
        <v>44880</v>
      </c>
      <c r="L1368" s="528">
        <v>5.13</v>
      </c>
    </row>
    <row r="1369" spans="1:12" ht="78.75">
      <c r="A1369" s="509">
        <v>44048</v>
      </c>
      <c r="B1369" s="510" t="s">
        <v>6229</v>
      </c>
      <c r="C1369" s="510" t="s">
        <v>60</v>
      </c>
      <c r="D1369" s="527" t="s">
        <v>61</v>
      </c>
      <c r="E1369" s="527" t="s">
        <v>67</v>
      </c>
      <c r="F1369" s="528">
        <v>18257.12</v>
      </c>
      <c r="G1369" s="510" t="s">
        <v>6230</v>
      </c>
      <c r="H1369" s="510" t="s">
        <v>6231</v>
      </c>
      <c r="I1369" s="527" t="s">
        <v>6232</v>
      </c>
      <c r="J1369" s="529" t="s">
        <v>491</v>
      </c>
      <c r="K1369" s="509">
        <v>44048</v>
      </c>
      <c r="L1369" s="528">
        <v>5.0999999999999996</v>
      </c>
    </row>
    <row r="1370" spans="1:12">
      <c r="A1370" s="509">
        <v>44238</v>
      </c>
      <c r="B1370" s="510" t="s">
        <v>6233</v>
      </c>
      <c r="C1370" s="510" t="s">
        <v>60</v>
      </c>
      <c r="D1370" s="527" t="s">
        <v>61</v>
      </c>
      <c r="E1370" s="527" t="s">
        <v>67</v>
      </c>
      <c r="F1370" s="528">
        <v>46.53</v>
      </c>
      <c r="G1370" s="510" t="s">
        <v>6234</v>
      </c>
      <c r="H1370" s="510" t="s">
        <v>60</v>
      </c>
      <c r="I1370" s="527" t="s">
        <v>6235</v>
      </c>
      <c r="J1370" s="529" t="s">
        <v>491</v>
      </c>
      <c r="K1370" s="509">
        <v>44238</v>
      </c>
      <c r="L1370" s="528">
        <v>5.07</v>
      </c>
    </row>
    <row r="1371" spans="1:12" ht="22.5">
      <c r="A1371" s="509">
        <v>44665</v>
      </c>
      <c r="B1371" s="510" t="s">
        <v>6236</v>
      </c>
      <c r="C1371" s="510" t="s">
        <v>60</v>
      </c>
      <c r="D1371" s="527" t="s">
        <v>61</v>
      </c>
      <c r="E1371" s="527" t="s">
        <v>67</v>
      </c>
      <c r="F1371" s="528">
        <v>63896.24</v>
      </c>
      <c r="G1371" s="510" t="s">
        <v>6237</v>
      </c>
      <c r="H1371" s="510" t="s">
        <v>6238</v>
      </c>
      <c r="I1371" s="527" t="s">
        <v>6239</v>
      </c>
      <c r="J1371" s="529" t="s">
        <v>491</v>
      </c>
      <c r="K1371" s="509">
        <v>44665</v>
      </c>
      <c r="L1371" s="528">
        <v>5.07</v>
      </c>
    </row>
    <row r="1372" spans="1:12">
      <c r="A1372" s="509">
        <v>44151</v>
      </c>
      <c r="B1372" s="510" t="s">
        <v>6240</v>
      </c>
      <c r="C1372" s="510" t="s">
        <v>60</v>
      </c>
      <c r="D1372" s="527" t="s">
        <v>61</v>
      </c>
      <c r="E1372" s="527" t="s">
        <v>67</v>
      </c>
      <c r="F1372" s="528">
        <v>2385.38</v>
      </c>
      <c r="G1372" s="510" t="s">
        <v>3796</v>
      </c>
      <c r="H1372" s="510" t="s">
        <v>6241</v>
      </c>
      <c r="I1372" s="527" t="s">
        <v>6242</v>
      </c>
      <c r="J1372" s="529" t="s">
        <v>491</v>
      </c>
      <c r="K1372" s="509">
        <v>44151</v>
      </c>
      <c r="L1372" s="528">
        <v>5.07</v>
      </c>
    </row>
    <row r="1373" spans="1:12">
      <c r="A1373" s="509">
        <v>44406</v>
      </c>
      <c r="B1373" s="510" t="s">
        <v>240</v>
      </c>
      <c r="C1373" s="510" t="s">
        <v>60</v>
      </c>
      <c r="D1373" s="527" t="s">
        <v>61</v>
      </c>
      <c r="E1373" s="527" t="s">
        <v>67</v>
      </c>
      <c r="F1373" s="528">
        <v>53.41</v>
      </c>
      <c r="G1373" s="510" t="s">
        <v>241</v>
      </c>
      <c r="H1373" s="510" t="s">
        <v>60</v>
      </c>
      <c r="I1373" s="527" t="s">
        <v>242</v>
      </c>
      <c r="J1373" s="529" t="s">
        <v>491</v>
      </c>
      <c r="K1373" s="509">
        <v>44406</v>
      </c>
      <c r="L1373" s="528">
        <v>5.04</v>
      </c>
    </row>
    <row r="1374" spans="1:12" ht="22.5">
      <c r="A1374" s="509">
        <v>43838</v>
      </c>
      <c r="B1374" s="510" t="s">
        <v>6243</v>
      </c>
      <c r="C1374" s="510" t="s">
        <v>60</v>
      </c>
      <c r="D1374" s="527" t="s">
        <v>61</v>
      </c>
      <c r="E1374" s="527" t="s">
        <v>733</v>
      </c>
      <c r="F1374" s="528">
        <v>363.57</v>
      </c>
      <c r="G1374" s="510" t="s">
        <v>6244</v>
      </c>
      <c r="H1374" s="510" t="s">
        <v>6245</v>
      </c>
      <c r="I1374" s="527" t="s">
        <v>6246</v>
      </c>
      <c r="J1374" s="529" t="s">
        <v>491</v>
      </c>
      <c r="K1374" s="509">
        <v>43838</v>
      </c>
      <c r="L1374" s="528">
        <v>5.0199999999999996</v>
      </c>
    </row>
    <row r="1375" spans="1:12">
      <c r="A1375" s="509">
        <v>44176</v>
      </c>
      <c r="B1375" s="510" t="s">
        <v>6247</v>
      </c>
      <c r="C1375" s="510" t="s">
        <v>60</v>
      </c>
      <c r="D1375" s="527" t="s">
        <v>61</v>
      </c>
      <c r="E1375" s="527" t="s">
        <v>67</v>
      </c>
      <c r="F1375" s="528">
        <v>242.52</v>
      </c>
      <c r="G1375" s="510" t="s">
        <v>6248</v>
      </c>
      <c r="H1375" s="510" t="s">
        <v>60</v>
      </c>
      <c r="I1375" s="527" t="s">
        <v>6249</v>
      </c>
      <c r="J1375" s="529" t="s">
        <v>491</v>
      </c>
      <c r="K1375" s="509">
        <v>44176</v>
      </c>
      <c r="L1375" s="528">
        <v>5</v>
      </c>
    </row>
    <row r="1376" spans="1:12">
      <c r="A1376" s="509">
        <v>44494</v>
      </c>
      <c r="B1376" s="510" t="s">
        <v>1975</v>
      </c>
      <c r="C1376" s="510" t="s">
        <v>1976</v>
      </c>
      <c r="D1376" s="527" t="s">
        <v>61</v>
      </c>
      <c r="E1376" s="527" t="s">
        <v>67</v>
      </c>
      <c r="F1376" s="528">
        <v>16.920000000000002</v>
      </c>
      <c r="G1376" s="510" t="s">
        <v>1977</v>
      </c>
      <c r="H1376" s="510" t="s">
        <v>60</v>
      </c>
      <c r="I1376" s="527" t="s">
        <v>1978</v>
      </c>
      <c r="J1376" s="529" t="s">
        <v>491</v>
      </c>
      <c r="K1376" s="509">
        <v>44494</v>
      </c>
      <c r="L1376" s="528">
        <v>4.93</v>
      </c>
    </row>
    <row r="1377" spans="1:12" ht="22.5">
      <c r="A1377" s="509">
        <v>44099</v>
      </c>
      <c r="B1377" s="510" t="s">
        <v>1979</v>
      </c>
      <c r="C1377" s="510" t="s">
        <v>1980</v>
      </c>
      <c r="D1377" s="527" t="s">
        <v>61</v>
      </c>
      <c r="E1377" s="527" t="s">
        <v>77</v>
      </c>
      <c r="F1377" s="528">
        <v>2.0699999999999998</v>
      </c>
      <c r="G1377" s="510" t="s">
        <v>1981</v>
      </c>
      <c r="H1377" s="510" t="s">
        <v>1982</v>
      </c>
      <c r="I1377" s="527" t="s">
        <v>1983</v>
      </c>
      <c r="J1377" s="529" t="s">
        <v>491</v>
      </c>
      <c r="K1377" s="509">
        <v>44099</v>
      </c>
      <c r="L1377" s="528">
        <v>4.8</v>
      </c>
    </row>
    <row r="1378" spans="1:12" ht="22.5">
      <c r="A1378" s="509">
        <v>44600</v>
      </c>
      <c r="B1378" s="510" t="s">
        <v>1984</v>
      </c>
      <c r="C1378" s="510" t="s">
        <v>1985</v>
      </c>
      <c r="D1378" s="527" t="s">
        <v>61</v>
      </c>
      <c r="E1378" s="527" t="s">
        <v>77</v>
      </c>
      <c r="F1378" s="528">
        <v>518.32000000000005</v>
      </c>
      <c r="G1378" s="510" t="s">
        <v>1986</v>
      </c>
      <c r="H1378" s="510" t="s">
        <v>1987</v>
      </c>
      <c r="I1378" s="527" t="s">
        <v>1988</v>
      </c>
      <c r="J1378" s="529" t="s">
        <v>491</v>
      </c>
      <c r="K1378" s="509">
        <v>44600</v>
      </c>
      <c r="L1378" s="528">
        <v>4.78</v>
      </c>
    </row>
    <row r="1379" spans="1:12">
      <c r="A1379" s="509">
        <v>44189</v>
      </c>
      <c r="B1379" s="510" t="s">
        <v>6250</v>
      </c>
      <c r="C1379" s="510" t="s">
        <v>60</v>
      </c>
      <c r="D1379" s="527" t="s">
        <v>61</v>
      </c>
      <c r="E1379" s="527" t="s">
        <v>67</v>
      </c>
      <c r="F1379" s="528">
        <v>235.02</v>
      </c>
      <c r="G1379" s="510" t="s">
        <v>6251</v>
      </c>
      <c r="H1379" s="510" t="s">
        <v>6252</v>
      </c>
      <c r="I1379" s="527" t="s">
        <v>6253</v>
      </c>
      <c r="J1379" s="529" t="s">
        <v>491</v>
      </c>
      <c r="K1379" s="509">
        <v>44189</v>
      </c>
      <c r="L1379" s="528">
        <v>4.76</v>
      </c>
    </row>
    <row r="1380" spans="1:12">
      <c r="A1380" s="509">
        <v>44680</v>
      </c>
      <c r="B1380" s="510" t="s">
        <v>1989</v>
      </c>
      <c r="C1380" s="510" t="s">
        <v>1990</v>
      </c>
      <c r="D1380" s="527" t="s">
        <v>61</v>
      </c>
      <c r="E1380" s="527" t="s">
        <v>77</v>
      </c>
      <c r="F1380" s="528">
        <v>290.98</v>
      </c>
      <c r="G1380" s="510" t="s">
        <v>1991</v>
      </c>
      <c r="H1380" s="510" t="s">
        <v>60</v>
      </c>
      <c r="I1380" s="527" t="s">
        <v>1992</v>
      </c>
      <c r="J1380" s="529" t="s">
        <v>491</v>
      </c>
      <c r="K1380" s="509">
        <v>44680</v>
      </c>
      <c r="L1380" s="528">
        <v>4.75</v>
      </c>
    </row>
    <row r="1381" spans="1:12" ht="22.5">
      <c r="A1381" s="509">
        <v>44165</v>
      </c>
      <c r="B1381" s="510" t="s">
        <v>6254</v>
      </c>
      <c r="C1381" s="510" t="s">
        <v>60</v>
      </c>
      <c r="D1381" s="527" t="s">
        <v>61</v>
      </c>
      <c r="E1381" s="527" t="s">
        <v>67</v>
      </c>
      <c r="F1381" s="528">
        <v>45399.44</v>
      </c>
      <c r="G1381" s="510" t="s">
        <v>6255</v>
      </c>
      <c r="H1381" s="510" t="s">
        <v>6256</v>
      </c>
      <c r="I1381" s="527" t="s">
        <v>6257</v>
      </c>
      <c r="J1381" s="529" t="s">
        <v>491</v>
      </c>
      <c r="K1381" s="509">
        <v>44165</v>
      </c>
      <c r="L1381" s="528">
        <v>4.71</v>
      </c>
    </row>
    <row r="1382" spans="1:12">
      <c r="A1382" s="509">
        <v>44545</v>
      </c>
      <c r="B1382" s="510" t="s">
        <v>6258</v>
      </c>
      <c r="C1382" s="510" t="s">
        <v>60</v>
      </c>
      <c r="D1382" s="527" t="s">
        <v>61</v>
      </c>
      <c r="E1382" s="527" t="s">
        <v>67</v>
      </c>
      <c r="F1382" s="528">
        <v>100.85</v>
      </c>
      <c r="G1382" s="510" t="s">
        <v>5966</v>
      </c>
      <c r="H1382" s="510" t="s">
        <v>60</v>
      </c>
      <c r="I1382" s="527" t="s">
        <v>6259</v>
      </c>
      <c r="J1382" s="529" t="s">
        <v>491</v>
      </c>
      <c r="K1382" s="509">
        <v>44545</v>
      </c>
      <c r="L1382" s="528">
        <v>4.67</v>
      </c>
    </row>
    <row r="1383" spans="1:12" ht="45">
      <c r="A1383" s="509">
        <v>44405</v>
      </c>
      <c r="B1383" s="510" t="s">
        <v>6260</v>
      </c>
      <c r="C1383" s="510" t="s">
        <v>60</v>
      </c>
      <c r="D1383" s="527" t="s">
        <v>61</v>
      </c>
      <c r="E1383" s="527" t="s">
        <v>67</v>
      </c>
      <c r="F1383" s="528">
        <v>2976.77</v>
      </c>
      <c r="G1383" s="510" t="s">
        <v>6261</v>
      </c>
      <c r="H1383" s="510" t="s">
        <v>6262</v>
      </c>
      <c r="I1383" s="527" t="s">
        <v>6263</v>
      </c>
      <c r="J1383" s="529" t="s">
        <v>491</v>
      </c>
      <c r="K1383" s="509">
        <v>44405</v>
      </c>
      <c r="L1383" s="528">
        <v>4.66</v>
      </c>
    </row>
    <row r="1384" spans="1:12" ht="22.5">
      <c r="A1384" s="509">
        <v>44070</v>
      </c>
      <c r="B1384" s="510" t="s">
        <v>6264</v>
      </c>
      <c r="C1384" s="510" t="s">
        <v>60</v>
      </c>
      <c r="D1384" s="527" t="s">
        <v>61</v>
      </c>
      <c r="E1384" s="527" t="s">
        <v>67</v>
      </c>
      <c r="F1384" s="528">
        <v>1431.37</v>
      </c>
      <c r="G1384" s="510" t="s">
        <v>6265</v>
      </c>
      <c r="H1384" s="510" t="s">
        <v>6266</v>
      </c>
      <c r="I1384" s="527" t="s">
        <v>6267</v>
      </c>
      <c r="J1384" s="529" t="s">
        <v>491</v>
      </c>
      <c r="K1384" s="509">
        <v>44070</v>
      </c>
      <c r="L1384" s="528">
        <v>4.46</v>
      </c>
    </row>
    <row r="1385" spans="1:12">
      <c r="A1385" s="509">
        <v>44144</v>
      </c>
      <c r="B1385" s="510" t="s">
        <v>6268</v>
      </c>
      <c r="C1385" s="510" t="s">
        <v>60</v>
      </c>
      <c r="D1385" s="527" t="s">
        <v>61</v>
      </c>
      <c r="E1385" s="527" t="s">
        <v>67</v>
      </c>
      <c r="F1385" s="528">
        <v>289.3</v>
      </c>
      <c r="G1385" s="510" t="s">
        <v>6269</v>
      </c>
      <c r="H1385" s="510" t="s">
        <v>6270</v>
      </c>
      <c r="I1385" s="527" t="s">
        <v>6271</v>
      </c>
      <c r="J1385" s="529" t="s">
        <v>491</v>
      </c>
      <c r="K1385" s="509">
        <v>44144</v>
      </c>
      <c r="L1385" s="528">
        <v>4.43</v>
      </c>
    </row>
    <row r="1386" spans="1:12">
      <c r="A1386" s="509">
        <v>44456</v>
      </c>
      <c r="B1386" s="510" t="s">
        <v>1993</v>
      </c>
      <c r="C1386" s="510" t="s">
        <v>1994</v>
      </c>
      <c r="D1386" s="527" t="s">
        <v>61</v>
      </c>
      <c r="E1386" s="527" t="s">
        <v>67</v>
      </c>
      <c r="F1386" s="528">
        <v>1436.46</v>
      </c>
      <c r="G1386" s="510" t="s">
        <v>1995</v>
      </c>
      <c r="H1386" s="510" t="s">
        <v>60</v>
      </c>
      <c r="I1386" s="527" t="s">
        <v>1996</v>
      </c>
      <c r="J1386" s="529" t="s">
        <v>491</v>
      </c>
      <c r="K1386" s="509">
        <v>44456</v>
      </c>
      <c r="L1386" s="528">
        <v>4.2300000000000004</v>
      </c>
    </row>
    <row r="1387" spans="1:12">
      <c r="A1387" s="509">
        <v>44671</v>
      </c>
      <c r="B1387" s="510" t="s">
        <v>1997</v>
      </c>
      <c r="C1387" s="510" t="s">
        <v>1998</v>
      </c>
      <c r="D1387" s="527" t="s">
        <v>61</v>
      </c>
      <c r="E1387" s="527" t="s">
        <v>77</v>
      </c>
      <c r="F1387" s="530">
        <v>0.312</v>
      </c>
      <c r="G1387" s="510" t="s">
        <v>1999</v>
      </c>
      <c r="H1387" s="510" t="s">
        <v>60</v>
      </c>
      <c r="I1387" s="527" t="s">
        <v>2000</v>
      </c>
      <c r="J1387" s="529" t="s">
        <v>491</v>
      </c>
      <c r="K1387" s="509">
        <v>44671</v>
      </c>
      <c r="L1387" s="528">
        <v>4.22</v>
      </c>
    </row>
    <row r="1388" spans="1:12" ht="22.5">
      <c r="A1388" s="509">
        <v>44238</v>
      </c>
      <c r="B1388" s="510" t="s">
        <v>2001</v>
      </c>
      <c r="C1388" s="510" t="s">
        <v>2002</v>
      </c>
      <c r="D1388" s="527" t="s">
        <v>61</v>
      </c>
      <c r="E1388" s="527" t="s">
        <v>67</v>
      </c>
      <c r="F1388" s="528">
        <v>196.28</v>
      </c>
      <c r="G1388" s="510" t="s">
        <v>2003</v>
      </c>
      <c r="H1388" s="510" t="s">
        <v>60</v>
      </c>
      <c r="I1388" s="527" t="s">
        <v>2004</v>
      </c>
      <c r="J1388" s="529" t="s">
        <v>491</v>
      </c>
      <c r="K1388" s="509">
        <v>44238</v>
      </c>
      <c r="L1388" s="528">
        <v>4.21</v>
      </c>
    </row>
    <row r="1389" spans="1:12">
      <c r="A1389" s="509">
        <v>44436</v>
      </c>
      <c r="B1389" s="510" t="s">
        <v>2005</v>
      </c>
      <c r="C1389" s="510" t="s">
        <v>2006</v>
      </c>
      <c r="D1389" s="527" t="s">
        <v>61</v>
      </c>
      <c r="E1389" s="527" t="s">
        <v>67</v>
      </c>
      <c r="F1389" s="528">
        <v>1.84</v>
      </c>
      <c r="G1389" s="510" t="s">
        <v>2007</v>
      </c>
      <c r="H1389" s="510" t="s">
        <v>2008</v>
      </c>
      <c r="I1389" s="527" t="s">
        <v>2009</v>
      </c>
      <c r="J1389" s="529" t="s">
        <v>491</v>
      </c>
      <c r="K1389" s="509">
        <v>44436</v>
      </c>
      <c r="L1389" s="528">
        <v>4.18</v>
      </c>
    </row>
    <row r="1390" spans="1:12">
      <c r="A1390" s="509">
        <v>44791</v>
      </c>
      <c r="B1390" s="510" t="s">
        <v>2010</v>
      </c>
      <c r="C1390" s="510" t="s">
        <v>2011</v>
      </c>
      <c r="D1390" s="527" t="s">
        <v>61</v>
      </c>
      <c r="E1390" s="527" t="s">
        <v>77</v>
      </c>
      <c r="F1390" s="528">
        <v>59.4</v>
      </c>
      <c r="G1390" s="510" t="s">
        <v>2012</v>
      </c>
      <c r="H1390" s="510" t="s">
        <v>60</v>
      </c>
      <c r="I1390" s="527" t="s">
        <v>2013</v>
      </c>
      <c r="J1390" s="529" t="s">
        <v>491</v>
      </c>
      <c r="K1390" s="509">
        <v>44791</v>
      </c>
      <c r="L1390" s="528">
        <v>4.16</v>
      </c>
    </row>
    <row r="1391" spans="1:12">
      <c r="A1391" s="509">
        <v>44305</v>
      </c>
      <c r="B1391" s="510" t="s">
        <v>2014</v>
      </c>
      <c r="C1391" s="510" t="s">
        <v>2015</v>
      </c>
      <c r="D1391" s="527" t="s">
        <v>61</v>
      </c>
      <c r="E1391" s="527" t="s">
        <v>67</v>
      </c>
      <c r="F1391" s="528">
        <v>238.7</v>
      </c>
      <c r="G1391" s="510" t="s">
        <v>2016</v>
      </c>
      <c r="H1391" s="510" t="s">
        <v>2017</v>
      </c>
      <c r="I1391" s="527" t="s">
        <v>2018</v>
      </c>
      <c r="J1391" s="529" t="s">
        <v>491</v>
      </c>
      <c r="K1391" s="509">
        <v>44305</v>
      </c>
      <c r="L1391" s="528">
        <v>4</v>
      </c>
    </row>
    <row r="1392" spans="1:12">
      <c r="A1392" s="509">
        <v>44187</v>
      </c>
      <c r="B1392" s="510" t="s">
        <v>6272</v>
      </c>
      <c r="C1392" s="510" t="s">
        <v>60</v>
      </c>
      <c r="D1392" s="527" t="s">
        <v>61</v>
      </c>
      <c r="E1392" s="527" t="s">
        <v>67</v>
      </c>
      <c r="F1392" s="528">
        <v>2035.88</v>
      </c>
      <c r="G1392" s="510" t="s">
        <v>6273</v>
      </c>
      <c r="H1392" s="510" t="s">
        <v>60</v>
      </c>
      <c r="I1392" s="527" t="s">
        <v>6274</v>
      </c>
      <c r="J1392" s="529" t="s">
        <v>491</v>
      </c>
      <c r="K1392" s="509">
        <v>44187</v>
      </c>
      <c r="L1392" s="528">
        <v>3.93</v>
      </c>
    </row>
    <row r="1393" spans="1:12">
      <c r="A1393" s="509">
        <v>44043</v>
      </c>
      <c r="B1393" s="510" t="s">
        <v>6275</v>
      </c>
      <c r="C1393" s="510" t="s">
        <v>60</v>
      </c>
      <c r="D1393" s="527" t="s">
        <v>61</v>
      </c>
      <c r="E1393" s="527" t="s">
        <v>67</v>
      </c>
      <c r="F1393" s="528">
        <v>1191.28</v>
      </c>
      <c r="G1393" s="510" t="s">
        <v>6276</v>
      </c>
      <c r="H1393" s="510" t="s">
        <v>60</v>
      </c>
      <c r="I1393" s="527" t="s">
        <v>6277</v>
      </c>
      <c r="J1393" s="529" t="s">
        <v>491</v>
      </c>
      <c r="K1393" s="509">
        <v>44043</v>
      </c>
      <c r="L1393" s="528">
        <v>3.81</v>
      </c>
    </row>
    <row r="1394" spans="1:12">
      <c r="A1394" s="509">
        <v>44701</v>
      </c>
      <c r="B1394" s="510" t="s">
        <v>2019</v>
      </c>
      <c r="C1394" s="510" t="s">
        <v>2020</v>
      </c>
      <c r="D1394" s="527" t="s">
        <v>61</v>
      </c>
      <c r="E1394" s="527" t="s">
        <v>77</v>
      </c>
      <c r="F1394" s="528">
        <v>63.62</v>
      </c>
      <c r="G1394" s="510" t="s">
        <v>2021</v>
      </c>
      <c r="H1394" s="510" t="s">
        <v>2022</v>
      </c>
      <c r="I1394" s="527" t="s">
        <v>2023</v>
      </c>
      <c r="J1394" s="529" t="s">
        <v>491</v>
      </c>
      <c r="K1394" s="509">
        <v>44701</v>
      </c>
      <c r="L1394" s="528">
        <v>3.72</v>
      </c>
    </row>
    <row r="1395" spans="1:12">
      <c r="A1395" s="509">
        <v>44382</v>
      </c>
      <c r="B1395" s="510" t="s">
        <v>6278</v>
      </c>
      <c r="C1395" s="510" t="s">
        <v>60</v>
      </c>
      <c r="D1395" s="527" t="s">
        <v>61</v>
      </c>
      <c r="E1395" s="527" t="s">
        <v>67</v>
      </c>
      <c r="F1395" s="528">
        <v>438.73</v>
      </c>
      <c r="G1395" s="510" t="s">
        <v>1482</v>
      </c>
      <c r="H1395" s="510" t="s">
        <v>6279</v>
      </c>
      <c r="I1395" s="527" t="s">
        <v>6280</v>
      </c>
      <c r="J1395" s="529" t="s">
        <v>491</v>
      </c>
      <c r="K1395" s="509">
        <v>44382</v>
      </c>
      <c r="L1395" s="528">
        <v>3.72</v>
      </c>
    </row>
    <row r="1396" spans="1:12" ht="22.5">
      <c r="A1396" s="509">
        <v>44069</v>
      </c>
      <c r="B1396" s="510" t="s">
        <v>6281</v>
      </c>
      <c r="C1396" s="510" t="s">
        <v>60</v>
      </c>
      <c r="D1396" s="527" t="s">
        <v>61</v>
      </c>
      <c r="E1396" s="527" t="s">
        <v>67</v>
      </c>
      <c r="F1396" s="528">
        <v>127.27</v>
      </c>
      <c r="G1396" s="510" t="s">
        <v>6282</v>
      </c>
      <c r="H1396" s="510" t="s">
        <v>6283</v>
      </c>
      <c r="I1396" s="527" t="s">
        <v>6284</v>
      </c>
      <c r="J1396" s="529" t="s">
        <v>491</v>
      </c>
      <c r="K1396" s="509">
        <v>44069</v>
      </c>
      <c r="L1396" s="528">
        <v>3.7</v>
      </c>
    </row>
    <row r="1397" spans="1:12" ht="22.5">
      <c r="A1397" s="509">
        <v>43867</v>
      </c>
      <c r="B1397" s="510" t="s">
        <v>6285</v>
      </c>
      <c r="C1397" s="510" t="s">
        <v>60</v>
      </c>
      <c r="D1397" s="527" t="s">
        <v>61</v>
      </c>
      <c r="E1397" s="527" t="s">
        <v>67</v>
      </c>
      <c r="F1397" s="528">
        <v>1664.46</v>
      </c>
      <c r="G1397" s="510" t="s">
        <v>6286</v>
      </c>
      <c r="H1397" s="510" t="s">
        <v>6287</v>
      </c>
      <c r="I1397" s="527" t="s">
        <v>6288</v>
      </c>
      <c r="J1397" s="529" t="s">
        <v>491</v>
      </c>
      <c r="K1397" s="509">
        <v>43867</v>
      </c>
      <c r="L1397" s="528">
        <v>3.65</v>
      </c>
    </row>
    <row r="1398" spans="1:12">
      <c r="A1398" s="509">
        <v>44172</v>
      </c>
      <c r="B1398" s="510" t="s">
        <v>6289</v>
      </c>
      <c r="C1398" s="510" t="s">
        <v>60</v>
      </c>
      <c r="D1398" s="527" t="s">
        <v>61</v>
      </c>
      <c r="E1398" s="527" t="s">
        <v>67</v>
      </c>
      <c r="F1398" s="528">
        <v>22.72</v>
      </c>
      <c r="G1398" s="510" t="s">
        <v>6290</v>
      </c>
      <c r="H1398" s="510" t="s">
        <v>1757</v>
      </c>
      <c r="I1398" s="527" t="s">
        <v>6291</v>
      </c>
      <c r="J1398" s="529" t="s">
        <v>491</v>
      </c>
      <c r="K1398" s="509">
        <v>44172</v>
      </c>
      <c r="L1398" s="528">
        <v>3.64</v>
      </c>
    </row>
    <row r="1399" spans="1:12">
      <c r="A1399" s="509">
        <v>43887</v>
      </c>
      <c r="B1399" s="510" t="s">
        <v>2024</v>
      </c>
      <c r="C1399" s="510" t="s">
        <v>2025</v>
      </c>
      <c r="D1399" s="527" t="s">
        <v>61</v>
      </c>
      <c r="E1399" s="527" t="s">
        <v>67</v>
      </c>
      <c r="F1399" s="528">
        <v>429.35</v>
      </c>
      <c r="G1399" s="510" t="s">
        <v>2026</v>
      </c>
      <c r="H1399" s="510" t="s">
        <v>60</v>
      </c>
      <c r="I1399" s="527" t="s">
        <v>2027</v>
      </c>
      <c r="J1399" s="529" t="s">
        <v>491</v>
      </c>
      <c r="K1399" s="509">
        <v>43887</v>
      </c>
      <c r="L1399" s="528">
        <v>3.47</v>
      </c>
    </row>
    <row r="1400" spans="1:12">
      <c r="A1400" s="509">
        <v>44889</v>
      </c>
      <c r="B1400" s="510" t="s">
        <v>2028</v>
      </c>
      <c r="C1400" s="510" t="s">
        <v>2029</v>
      </c>
      <c r="D1400" s="527" t="s">
        <v>61</v>
      </c>
      <c r="E1400" s="527" t="s">
        <v>77</v>
      </c>
      <c r="F1400" s="528">
        <v>1263.31</v>
      </c>
      <c r="G1400" s="510" t="s">
        <v>2030</v>
      </c>
      <c r="H1400" s="510" t="s">
        <v>60</v>
      </c>
      <c r="I1400" s="527" t="s">
        <v>2031</v>
      </c>
      <c r="J1400" s="529" t="s">
        <v>491</v>
      </c>
      <c r="K1400" s="509">
        <v>44889</v>
      </c>
      <c r="L1400" s="528">
        <v>3.45</v>
      </c>
    </row>
    <row r="1401" spans="1:12">
      <c r="A1401" s="509">
        <v>44043</v>
      </c>
      <c r="B1401" s="510" t="s">
        <v>2032</v>
      </c>
      <c r="C1401" s="510" t="s">
        <v>2033</v>
      </c>
      <c r="D1401" s="527" t="s">
        <v>61</v>
      </c>
      <c r="E1401" s="527" t="s">
        <v>77</v>
      </c>
      <c r="F1401" s="528">
        <v>15.77</v>
      </c>
      <c r="G1401" s="510" t="s">
        <v>60</v>
      </c>
      <c r="H1401" s="510" t="s">
        <v>60</v>
      </c>
      <c r="I1401" s="527" t="s">
        <v>2034</v>
      </c>
      <c r="J1401" s="529" t="s">
        <v>491</v>
      </c>
      <c r="K1401" s="509">
        <v>44043</v>
      </c>
      <c r="L1401" s="528">
        <v>3.43</v>
      </c>
    </row>
    <row r="1402" spans="1:12">
      <c r="A1402" s="509">
        <v>44362</v>
      </c>
      <c r="B1402" s="510" t="s">
        <v>3456</v>
      </c>
      <c r="C1402" s="510" t="s">
        <v>60</v>
      </c>
      <c r="D1402" s="527" t="s">
        <v>61</v>
      </c>
      <c r="E1402" s="527" t="s">
        <v>77</v>
      </c>
      <c r="F1402" s="528">
        <v>471.62</v>
      </c>
      <c r="G1402" s="510" t="s">
        <v>6292</v>
      </c>
      <c r="H1402" s="510" t="s">
        <v>60</v>
      </c>
      <c r="I1402" s="527" t="s">
        <v>6293</v>
      </c>
      <c r="J1402" s="529" t="s">
        <v>491</v>
      </c>
      <c r="K1402" s="509">
        <v>44362</v>
      </c>
      <c r="L1402" s="528">
        <v>3.39</v>
      </c>
    </row>
    <row r="1403" spans="1:12" ht="78.75">
      <c r="A1403" s="509">
        <v>44098</v>
      </c>
      <c r="B1403" s="510" t="s">
        <v>2035</v>
      </c>
      <c r="C1403" s="510" t="s">
        <v>60</v>
      </c>
      <c r="D1403" s="527" t="s">
        <v>61</v>
      </c>
      <c r="E1403" s="527" t="s">
        <v>67</v>
      </c>
      <c r="F1403" s="528">
        <v>2842.05</v>
      </c>
      <c r="G1403" s="510" t="s">
        <v>2036</v>
      </c>
      <c r="H1403" s="510" t="s">
        <v>2037</v>
      </c>
      <c r="I1403" s="527" t="s">
        <v>2038</v>
      </c>
      <c r="J1403" s="529" t="s">
        <v>491</v>
      </c>
      <c r="K1403" s="509">
        <v>44098</v>
      </c>
      <c r="L1403" s="528">
        <v>3.3</v>
      </c>
    </row>
    <row r="1404" spans="1:12">
      <c r="A1404" s="509">
        <v>44175</v>
      </c>
      <c r="B1404" s="510" t="s">
        <v>6294</v>
      </c>
      <c r="C1404" s="510" t="s">
        <v>60</v>
      </c>
      <c r="D1404" s="527" t="s">
        <v>61</v>
      </c>
      <c r="E1404" s="527" t="s">
        <v>67</v>
      </c>
      <c r="F1404" s="528">
        <v>15.41</v>
      </c>
      <c r="G1404" s="510" t="s">
        <v>1832</v>
      </c>
      <c r="H1404" s="510" t="s">
        <v>6295</v>
      </c>
      <c r="I1404" s="527" t="s">
        <v>6296</v>
      </c>
      <c r="J1404" s="529" t="s">
        <v>491</v>
      </c>
      <c r="K1404" s="509">
        <v>44175</v>
      </c>
      <c r="L1404" s="528">
        <v>3.25</v>
      </c>
    </row>
    <row r="1405" spans="1:12">
      <c r="A1405" s="509">
        <v>44245</v>
      </c>
      <c r="B1405" s="510" t="s">
        <v>2039</v>
      </c>
      <c r="C1405" s="510" t="s">
        <v>2040</v>
      </c>
      <c r="D1405" s="527" t="s">
        <v>61</v>
      </c>
      <c r="E1405" s="527" t="s">
        <v>67</v>
      </c>
      <c r="F1405" s="528">
        <v>197.79</v>
      </c>
      <c r="G1405" s="510" t="s">
        <v>2041</v>
      </c>
      <c r="H1405" s="510" t="s">
        <v>60</v>
      </c>
      <c r="I1405" s="527" t="s">
        <v>2042</v>
      </c>
      <c r="J1405" s="529" t="s">
        <v>491</v>
      </c>
      <c r="K1405" s="509">
        <v>44245</v>
      </c>
      <c r="L1405" s="528">
        <v>3.24</v>
      </c>
    </row>
    <row r="1406" spans="1:12" ht="22.5">
      <c r="A1406" s="509">
        <v>44655</v>
      </c>
      <c r="B1406" s="510" t="s">
        <v>2043</v>
      </c>
      <c r="C1406" s="510" t="s">
        <v>2044</v>
      </c>
      <c r="D1406" s="527" t="s">
        <v>61</v>
      </c>
      <c r="E1406" s="527" t="s">
        <v>77</v>
      </c>
      <c r="F1406" s="528">
        <v>61253.03</v>
      </c>
      <c r="G1406" s="510" t="s">
        <v>2045</v>
      </c>
      <c r="H1406" s="510" t="s">
        <v>2046</v>
      </c>
      <c r="I1406" s="527" t="s">
        <v>2047</v>
      </c>
      <c r="J1406" s="529" t="s">
        <v>491</v>
      </c>
      <c r="K1406" s="509">
        <v>44655</v>
      </c>
      <c r="L1406" s="528">
        <v>3.23</v>
      </c>
    </row>
    <row r="1407" spans="1:12">
      <c r="A1407" s="509">
        <v>44348</v>
      </c>
      <c r="B1407" s="510" t="s">
        <v>6297</v>
      </c>
      <c r="C1407" s="510" t="s">
        <v>60</v>
      </c>
      <c r="D1407" s="527" t="s">
        <v>61</v>
      </c>
      <c r="E1407" s="527" t="s">
        <v>67</v>
      </c>
      <c r="F1407" s="528">
        <v>2690.95</v>
      </c>
      <c r="G1407" s="510" t="s">
        <v>6298</v>
      </c>
      <c r="H1407" s="510" t="s">
        <v>60</v>
      </c>
      <c r="I1407" s="527" t="s">
        <v>6299</v>
      </c>
      <c r="J1407" s="529" t="s">
        <v>491</v>
      </c>
      <c r="K1407" s="509">
        <v>44348</v>
      </c>
      <c r="L1407" s="528">
        <v>3.18</v>
      </c>
    </row>
    <row r="1408" spans="1:12">
      <c r="A1408" s="509">
        <v>44878</v>
      </c>
      <c r="B1408" s="510" t="s">
        <v>2048</v>
      </c>
      <c r="C1408" s="510" t="s">
        <v>2049</v>
      </c>
      <c r="D1408" s="527" t="s">
        <v>61</v>
      </c>
      <c r="E1408" s="527" t="s">
        <v>77</v>
      </c>
      <c r="F1408" s="528">
        <v>653.33000000000004</v>
      </c>
      <c r="G1408" s="510" t="s">
        <v>2050</v>
      </c>
      <c r="H1408" s="510" t="s">
        <v>60</v>
      </c>
      <c r="I1408" s="527" t="s">
        <v>2051</v>
      </c>
      <c r="J1408" s="529" t="s">
        <v>491</v>
      </c>
      <c r="K1408" s="509">
        <v>44878</v>
      </c>
      <c r="L1408" s="528">
        <v>3.16</v>
      </c>
    </row>
    <row r="1409" spans="1:12">
      <c r="A1409" s="509">
        <v>44854</v>
      </c>
      <c r="B1409" s="510" t="s">
        <v>2052</v>
      </c>
      <c r="C1409" s="510" t="s">
        <v>2053</v>
      </c>
      <c r="D1409" s="527" t="s">
        <v>61</v>
      </c>
      <c r="E1409" s="527" t="s">
        <v>67</v>
      </c>
      <c r="F1409" s="528">
        <v>14.17</v>
      </c>
      <c r="G1409" s="510" t="s">
        <v>2054</v>
      </c>
      <c r="H1409" s="510" t="s">
        <v>2055</v>
      </c>
      <c r="I1409" s="527" t="s">
        <v>2056</v>
      </c>
      <c r="J1409" s="529" t="s">
        <v>491</v>
      </c>
      <c r="K1409" s="509">
        <v>44854</v>
      </c>
      <c r="L1409" s="528">
        <v>3.15</v>
      </c>
    </row>
    <row r="1410" spans="1:12">
      <c r="A1410" s="509">
        <v>44508</v>
      </c>
      <c r="B1410" s="510" t="s">
        <v>6300</v>
      </c>
      <c r="C1410" s="510" t="s">
        <v>60</v>
      </c>
      <c r="D1410" s="527" t="s">
        <v>61</v>
      </c>
      <c r="E1410" s="527" t="s">
        <v>67</v>
      </c>
      <c r="F1410" s="528">
        <v>809.81</v>
      </c>
      <c r="G1410" s="510" t="s">
        <v>6301</v>
      </c>
      <c r="H1410" s="510" t="s">
        <v>60</v>
      </c>
      <c r="I1410" s="527" t="s">
        <v>6302</v>
      </c>
      <c r="J1410" s="529" t="s">
        <v>491</v>
      </c>
      <c r="K1410" s="509">
        <v>44508</v>
      </c>
      <c r="L1410" s="528">
        <v>3.14</v>
      </c>
    </row>
    <row r="1411" spans="1:12" ht="67.5">
      <c r="A1411" s="509">
        <v>43868</v>
      </c>
      <c r="B1411" s="510" t="s">
        <v>2057</v>
      </c>
      <c r="C1411" s="510" t="s">
        <v>2058</v>
      </c>
      <c r="D1411" s="527" t="s">
        <v>61</v>
      </c>
      <c r="E1411" s="527" t="s">
        <v>67</v>
      </c>
      <c r="F1411" s="528">
        <v>2964.52</v>
      </c>
      <c r="G1411" s="510" t="s">
        <v>2059</v>
      </c>
      <c r="H1411" s="510" t="s">
        <v>2060</v>
      </c>
      <c r="I1411" s="527" t="s">
        <v>2061</v>
      </c>
      <c r="J1411" s="529" t="s">
        <v>491</v>
      </c>
      <c r="K1411" s="509">
        <v>43868</v>
      </c>
      <c r="L1411" s="528">
        <v>3.05</v>
      </c>
    </row>
    <row r="1412" spans="1:12">
      <c r="A1412" s="509">
        <v>44767</v>
      </c>
      <c r="B1412" s="510" t="s">
        <v>6303</v>
      </c>
      <c r="C1412" s="510" t="s">
        <v>60</v>
      </c>
      <c r="D1412" s="527" t="s">
        <v>61</v>
      </c>
      <c r="E1412" s="527" t="s">
        <v>67</v>
      </c>
      <c r="F1412" s="528">
        <v>217.4</v>
      </c>
      <c r="G1412" s="510" t="s">
        <v>4066</v>
      </c>
      <c r="H1412" s="510" t="s">
        <v>60</v>
      </c>
      <c r="I1412" s="527" t="s">
        <v>6304</v>
      </c>
      <c r="J1412" s="529" t="s">
        <v>491</v>
      </c>
      <c r="K1412" s="509">
        <v>44767</v>
      </c>
      <c r="L1412" s="528">
        <v>3.03</v>
      </c>
    </row>
    <row r="1413" spans="1:12">
      <c r="A1413" s="509">
        <v>44308</v>
      </c>
      <c r="B1413" s="510" t="s">
        <v>2062</v>
      </c>
      <c r="C1413" s="510" t="s">
        <v>2063</v>
      </c>
      <c r="D1413" s="527" t="s">
        <v>61</v>
      </c>
      <c r="E1413" s="527" t="s">
        <v>77</v>
      </c>
      <c r="F1413" s="530">
        <v>0.28999999999999998</v>
      </c>
      <c r="G1413" s="510" t="s">
        <v>2064</v>
      </c>
      <c r="H1413" s="510" t="s">
        <v>2065</v>
      </c>
      <c r="I1413" s="527" t="s">
        <v>2066</v>
      </c>
      <c r="J1413" s="529" t="s">
        <v>491</v>
      </c>
      <c r="K1413" s="509">
        <v>44308</v>
      </c>
      <c r="L1413" s="528">
        <v>3</v>
      </c>
    </row>
    <row r="1414" spans="1:12">
      <c r="A1414" s="509">
        <v>43920</v>
      </c>
      <c r="B1414" s="510" t="s">
        <v>2067</v>
      </c>
      <c r="C1414" s="510" t="s">
        <v>60</v>
      </c>
      <c r="D1414" s="527" t="s">
        <v>61</v>
      </c>
      <c r="E1414" s="527" t="s">
        <v>67</v>
      </c>
      <c r="F1414" s="528">
        <v>88.94</v>
      </c>
      <c r="G1414" s="510" t="s">
        <v>2068</v>
      </c>
      <c r="H1414" s="510" t="s">
        <v>60</v>
      </c>
      <c r="I1414" s="527" t="s">
        <v>2069</v>
      </c>
      <c r="J1414" s="529" t="s">
        <v>491</v>
      </c>
      <c r="K1414" s="509">
        <v>43920</v>
      </c>
      <c r="L1414" s="528">
        <v>2.93</v>
      </c>
    </row>
    <row r="1415" spans="1:12">
      <c r="A1415" s="509">
        <v>44447</v>
      </c>
      <c r="B1415" s="510" t="s">
        <v>189</v>
      </c>
      <c r="C1415" s="510" t="s">
        <v>60</v>
      </c>
      <c r="D1415" s="527" t="s">
        <v>61</v>
      </c>
      <c r="E1415" s="527" t="s">
        <v>67</v>
      </c>
      <c r="F1415" s="528">
        <v>162.29</v>
      </c>
      <c r="G1415" s="510" t="s">
        <v>190</v>
      </c>
      <c r="H1415" s="510" t="s">
        <v>191</v>
      </c>
      <c r="I1415" s="527" t="s">
        <v>192</v>
      </c>
      <c r="J1415" s="529" t="s">
        <v>491</v>
      </c>
      <c r="K1415" s="509">
        <v>44447</v>
      </c>
      <c r="L1415" s="528">
        <v>2.88</v>
      </c>
    </row>
    <row r="1416" spans="1:12" ht="33.75">
      <c r="A1416" s="509">
        <v>44433</v>
      </c>
      <c r="B1416" s="510" t="s">
        <v>6305</v>
      </c>
      <c r="C1416" s="510" t="s">
        <v>60</v>
      </c>
      <c r="D1416" s="527" t="s">
        <v>61</v>
      </c>
      <c r="E1416" s="527" t="s">
        <v>67</v>
      </c>
      <c r="F1416" s="528">
        <v>264.82</v>
      </c>
      <c r="G1416" s="510" t="s">
        <v>6306</v>
      </c>
      <c r="H1416" s="510" t="s">
        <v>6307</v>
      </c>
      <c r="I1416" s="527" t="s">
        <v>6308</v>
      </c>
      <c r="J1416" s="529" t="s">
        <v>491</v>
      </c>
      <c r="K1416" s="509">
        <v>44433</v>
      </c>
      <c r="L1416" s="528">
        <v>2.88</v>
      </c>
    </row>
    <row r="1417" spans="1:12">
      <c r="A1417" s="509">
        <v>44460</v>
      </c>
      <c r="B1417" s="510" t="s">
        <v>6309</v>
      </c>
      <c r="C1417" s="510" t="s">
        <v>60</v>
      </c>
      <c r="D1417" s="527" t="s">
        <v>61</v>
      </c>
      <c r="E1417" s="527" t="s">
        <v>67</v>
      </c>
      <c r="F1417" s="528">
        <v>25.28</v>
      </c>
      <c r="G1417" s="510" t="s">
        <v>6310</v>
      </c>
      <c r="H1417" s="510" t="s">
        <v>6311</v>
      </c>
      <c r="I1417" s="527" t="s">
        <v>6312</v>
      </c>
      <c r="J1417" s="529" t="s">
        <v>491</v>
      </c>
      <c r="K1417" s="509">
        <v>44460</v>
      </c>
      <c r="L1417" s="528">
        <v>2.87</v>
      </c>
    </row>
    <row r="1418" spans="1:12">
      <c r="A1418" s="509">
        <v>44509</v>
      </c>
      <c r="B1418" s="510" t="s">
        <v>6313</v>
      </c>
      <c r="C1418" s="510" t="s">
        <v>60</v>
      </c>
      <c r="D1418" s="527" t="s">
        <v>61</v>
      </c>
      <c r="E1418" s="527" t="s">
        <v>67</v>
      </c>
      <c r="F1418" s="528">
        <v>22.63</v>
      </c>
      <c r="G1418" s="510" t="s">
        <v>6314</v>
      </c>
      <c r="H1418" s="510" t="s">
        <v>6315</v>
      </c>
      <c r="I1418" s="527" t="s">
        <v>6316</v>
      </c>
      <c r="J1418" s="529" t="s">
        <v>491</v>
      </c>
      <c r="K1418" s="509">
        <v>44509</v>
      </c>
      <c r="L1418" s="528">
        <v>2.87</v>
      </c>
    </row>
    <row r="1419" spans="1:12">
      <c r="A1419" s="509">
        <v>44551</v>
      </c>
      <c r="B1419" s="510" t="s">
        <v>6317</v>
      </c>
      <c r="C1419" s="510" t="s">
        <v>60</v>
      </c>
      <c r="D1419" s="527" t="s">
        <v>61</v>
      </c>
      <c r="E1419" s="527" t="s">
        <v>67</v>
      </c>
      <c r="F1419" s="528">
        <v>438.35</v>
      </c>
      <c r="G1419" s="510" t="s">
        <v>6318</v>
      </c>
      <c r="H1419" s="510" t="s">
        <v>60</v>
      </c>
      <c r="I1419" s="527" t="s">
        <v>6319</v>
      </c>
      <c r="J1419" s="529" t="s">
        <v>491</v>
      </c>
      <c r="K1419" s="509">
        <v>44551</v>
      </c>
      <c r="L1419" s="528">
        <v>2.86</v>
      </c>
    </row>
    <row r="1420" spans="1:12">
      <c r="A1420" s="509">
        <v>44372</v>
      </c>
      <c r="B1420" s="510" t="s">
        <v>6320</v>
      </c>
      <c r="C1420" s="510" t="s">
        <v>60</v>
      </c>
      <c r="D1420" s="527" t="s">
        <v>61</v>
      </c>
      <c r="E1420" s="527" t="s">
        <v>67</v>
      </c>
      <c r="F1420" s="528">
        <v>264.75</v>
      </c>
      <c r="G1420" s="510" t="s">
        <v>6321</v>
      </c>
      <c r="H1420" s="510" t="s">
        <v>60</v>
      </c>
      <c r="I1420" s="527" t="s">
        <v>6322</v>
      </c>
      <c r="J1420" s="529" t="s">
        <v>491</v>
      </c>
      <c r="K1420" s="509">
        <v>44372</v>
      </c>
      <c r="L1420" s="528">
        <v>2.83</v>
      </c>
    </row>
    <row r="1421" spans="1:12">
      <c r="A1421" s="509">
        <v>44403</v>
      </c>
      <c r="B1421" s="510" t="s">
        <v>6323</v>
      </c>
      <c r="C1421" s="510" t="s">
        <v>60</v>
      </c>
      <c r="D1421" s="527" t="s">
        <v>61</v>
      </c>
      <c r="E1421" s="527" t="s">
        <v>67</v>
      </c>
      <c r="F1421" s="528">
        <v>297.22000000000003</v>
      </c>
      <c r="G1421" s="510" t="s">
        <v>6324</v>
      </c>
      <c r="H1421" s="510" t="s">
        <v>6325</v>
      </c>
      <c r="I1421" s="527" t="s">
        <v>6326</v>
      </c>
      <c r="J1421" s="529" t="s">
        <v>491</v>
      </c>
      <c r="K1421" s="509">
        <v>44403</v>
      </c>
      <c r="L1421" s="528">
        <v>2.66</v>
      </c>
    </row>
    <row r="1422" spans="1:12" ht="22.5">
      <c r="A1422" s="509">
        <v>44469</v>
      </c>
      <c r="B1422" s="510" t="s">
        <v>6327</v>
      </c>
      <c r="C1422" s="510" t="s">
        <v>60</v>
      </c>
      <c r="D1422" s="527" t="s">
        <v>61</v>
      </c>
      <c r="E1422" s="527" t="s">
        <v>67</v>
      </c>
      <c r="F1422" s="528">
        <v>7589.72</v>
      </c>
      <c r="G1422" s="510" t="s">
        <v>3103</v>
      </c>
      <c r="H1422" s="510" t="s">
        <v>6328</v>
      </c>
      <c r="I1422" s="527" t="s">
        <v>6329</v>
      </c>
      <c r="J1422" s="529" t="s">
        <v>491</v>
      </c>
      <c r="K1422" s="509">
        <v>44469</v>
      </c>
      <c r="L1422" s="528">
        <v>2.65</v>
      </c>
    </row>
    <row r="1423" spans="1:12">
      <c r="A1423" s="509">
        <v>43955</v>
      </c>
      <c r="B1423" s="510" t="s">
        <v>6330</v>
      </c>
      <c r="C1423" s="510" t="s">
        <v>60</v>
      </c>
      <c r="D1423" s="527" t="s">
        <v>61</v>
      </c>
      <c r="E1423" s="527" t="s">
        <v>67</v>
      </c>
      <c r="F1423" s="528">
        <v>256.33999999999997</v>
      </c>
      <c r="G1423" s="510" t="s">
        <v>6331</v>
      </c>
      <c r="H1423" s="510" t="s">
        <v>60</v>
      </c>
      <c r="I1423" s="527" t="s">
        <v>6332</v>
      </c>
      <c r="J1423" s="529" t="s">
        <v>491</v>
      </c>
      <c r="K1423" s="509">
        <v>43955</v>
      </c>
      <c r="L1423" s="528">
        <v>2.64</v>
      </c>
    </row>
    <row r="1424" spans="1:12" ht="22.5">
      <c r="A1424" s="509">
        <v>44459</v>
      </c>
      <c r="B1424" s="510" t="s">
        <v>6333</v>
      </c>
      <c r="C1424" s="510" t="s">
        <v>60</v>
      </c>
      <c r="D1424" s="527" t="s">
        <v>61</v>
      </c>
      <c r="E1424" s="527" t="s">
        <v>67</v>
      </c>
      <c r="F1424" s="528">
        <v>199.32</v>
      </c>
      <c r="G1424" s="510" t="s">
        <v>6251</v>
      </c>
      <c r="H1424" s="510" t="s">
        <v>6334</v>
      </c>
      <c r="I1424" s="527" t="s">
        <v>6335</v>
      </c>
      <c r="J1424" s="529" t="s">
        <v>491</v>
      </c>
      <c r="K1424" s="509">
        <v>44459</v>
      </c>
      <c r="L1424" s="528">
        <v>2.63</v>
      </c>
    </row>
    <row r="1425" spans="1:12" ht="22.5">
      <c r="A1425" s="509">
        <v>44102</v>
      </c>
      <c r="B1425" s="510" t="s">
        <v>6336</v>
      </c>
      <c r="C1425" s="510" t="s">
        <v>60</v>
      </c>
      <c r="D1425" s="527" t="s">
        <v>61</v>
      </c>
      <c r="E1425" s="527" t="s">
        <v>67</v>
      </c>
      <c r="F1425" s="528">
        <v>5793.01</v>
      </c>
      <c r="G1425" s="510" t="s">
        <v>6337</v>
      </c>
      <c r="H1425" s="510" t="s">
        <v>6338</v>
      </c>
      <c r="I1425" s="527" t="s">
        <v>6339</v>
      </c>
      <c r="J1425" s="529" t="s">
        <v>491</v>
      </c>
      <c r="K1425" s="509">
        <v>44102</v>
      </c>
      <c r="L1425" s="528">
        <v>2.6</v>
      </c>
    </row>
    <row r="1426" spans="1:12">
      <c r="A1426" s="509">
        <v>44281</v>
      </c>
      <c r="B1426" s="510" t="s">
        <v>2070</v>
      </c>
      <c r="C1426" s="510" t="s">
        <v>2071</v>
      </c>
      <c r="D1426" s="527" t="s">
        <v>61</v>
      </c>
      <c r="E1426" s="527" t="s">
        <v>67</v>
      </c>
      <c r="F1426" s="528">
        <v>337.12</v>
      </c>
      <c r="G1426" s="510" t="s">
        <v>2072</v>
      </c>
      <c r="H1426" s="510" t="s">
        <v>2073</v>
      </c>
      <c r="I1426" s="527" t="s">
        <v>2074</v>
      </c>
      <c r="J1426" s="529" t="s">
        <v>491</v>
      </c>
      <c r="K1426" s="509">
        <v>44281</v>
      </c>
      <c r="L1426" s="528">
        <v>2.56</v>
      </c>
    </row>
    <row r="1427" spans="1:12">
      <c r="A1427" s="509">
        <v>44039</v>
      </c>
      <c r="B1427" s="510" t="s">
        <v>6340</v>
      </c>
      <c r="C1427" s="510" t="s">
        <v>60</v>
      </c>
      <c r="D1427" s="527" t="s">
        <v>61</v>
      </c>
      <c r="E1427" s="527" t="s">
        <v>67</v>
      </c>
      <c r="F1427" s="528">
        <v>114.43</v>
      </c>
      <c r="G1427" s="510" t="s">
        <v>6341</v>
      </c>
      <c r="H1427" s="510" t="s">
        <v>60</v>
      </c>
      <c r="I1427" s="527" t="s">
        <v>6342</v>
      </c>
      <c r="J1427" s="529" t="s">
        <v>491</v>
      </c>
      <c r="K1427" s="509">
        <v>44039</v>
      </c>
      <c r="L1427" s="528">
        <v>2.4700000000000002</v>
      </c>
    </row>
    <row r="1428" spans="1:12">
      <c r="A1428" s="509">
        <v>44684</v>
      </c>
      <c r="B1428" s="510" t="s">
        <v>6343</v>
      </c>
      <c r="C1428" s="510" t="s">
        <v>60</v>
      </c>
      <c r="D1428" s="527" t="s">
        <v>61</v>
      </c>
      <c r="E1428" s="527" t="s">
        <v>77</v>
      </c>
      <c r="F1428" s="528">
        <v>594.41999999999996</v>
      </c>
      <c r="G1428" s="510" t="s">
        <v>6344</v>
      </c>
      <c r="H1428" s="510" t="s">
        <v>6345</v>
      </c>
      <c r="I1428" s="527" t="s">
        <v>6346</v>
      </c>
      <c r="J1428" s="529" t="s">
        <v>491</v>
      </c>
      <c r="K1428" s="509">
        <v>44684</v>
      </c>
      <c r="L1428" s="528">
        <v>2.46</v>
      </c>
    </row>
    <row r="1429" spans="1:12">
      <c r="A1429" s="509">
        <v>44869</v>
      </c>
      <c r="B1429" s="510" t="s">
        <v>2075</v>
      </c>
      <c r="C1429" s="510" t="s">
        <v>2076</v>
      </c>
      <c r="D1429" s="527" t="s">
        <v>61</v>
      </c>
      <c r="E1429" s="527" t="s">
        <v>67</v>
      </c>
      <c r="F1429" s="528">
        <v>11.08</v>
      </c>
      <c r="G1429" s="510" t="s">
        <v>60</v>
      </c>
      <c r="H1429" s="510" t="s">
        <v>2077</v>
      </c>
      <c r="I1429" s="527" t="s">
        <v>2078</v>
      </c>
      <c r="J1429" s="529" t="s">
        <v>491</v>
      </c>
      <c r="K1429" s="509">
        <v>44869</v>
      </c>
      <c r="L1429" s="528">
        <v>2.46</v>
      </c>
    </row>
    <row r="1430" spans="1:12">
      <c r="A1430" s="509">
        <v>44365</v>
      </c>
      <c r="B1430" s="510" t="s">
        <v>2079</v>
      </c>
      <c r="C1430" s="510" t="s">
        <v>2080</v>
      </c>
      <c r="D1430" s="527" t="s">
        <v>61</v>
      </c>
      <c r="E1430" s="527" t="s">
        <v>77</v>
      </c>
      <c r="F1430" s="528">
        <v>96.81</v>
      </c>
      <c r="G1430" s="510" t="s">
        <v>2081</v>
      </c>
      <c r="H1430" s="510" t="s">
        <v>2082</v>
      </c>
      <c r="I1430" s="527" t="s">
        <v>2083</v>
      </c>
      <c r="J1430" s="529" t="s">
        <v>491</v>
      </c>
      <c r="K1430" s="509">
        <v>44365</v>
      </c>
      <c r="L1430" s="528">
        <v>2.44</v>
      </c>
    </row>
    <row r="1431" spans="1:12">
      <c r="A1431" s="509">
        <v>44084</v>
      </c>
      <c r="B1431" s="510" t="s">
        <v>6347</v>
      </c>
      <c r="C1431" s="510" t="s">
        <v>60</v>
      </c>
      <c r="D1431" s="527" t="s">
        <v>61</v>
      </c>
      <c r="E1431" s="527" t="s">
        <v>67</v>
      </c>
      <c r="F1431" s="528">
        <v>205.3</v>
      </c>
      <c r="G1431" s="510" t="s">
        <v>6348</v>
      </c>
      <c r="H1431" s="510" t="s">
        <v>60</v>
      </c>
      <c r="I1431" s="527" t="s">
        <v>6349</v>
      </c>
      <c r="J1431" s="529" t="s">
        <v>491</v>
      </c>
      <c r="K1431" s="509">
        <v>44084</v>
      </c>
      <c r="L1431" s="528">
        <v>2.34</v>
      </c>
    </row>
    <row r="1432" spans="1:12" ht="22.5">
      <c r="A1432" s="509">
        <v>44092</v>
      </c>
      <c r="B1432" s="510" t="s">
        <v>6350</v>
      </c>
      <c r="C1432" s="510" t="s">
        <v>60</v>
      </c>
      <c r="D1432" s="527" t="s">
        <v>61</v>
      </c>
      <c r="E1432" s="527" t="s">
        <v>67</v>
      </c>
      <c r="F1432" s="528">
        <v>127.79</v>
      </c>
      <c r="G1432" s="510" t="s">
        <v>6351</v>
      </c>
      <c r="H1432" s="510" t="s">
        <v>6352</v>
      </c>
      <c r="I1432" s="527" t="s">
        <v>6353</v>
      </c>
      <c r="J1432" s="529" t="s">
        <v>491</v>
      </c>
      <c r="K1432" s="509">
        <v>44092</v>
      </c>
      <c r="L1432" s="528">
        <v>2.34</v>
      </c>
    </row>
    <row r="1433" spans="1:12">
      <c r="A1433" s="509">
        <v>44610</v>
      </c>
      <c r="B1433" s="510" t="s">
        <v>6354</v>
      </c>
      <c r="C1433" s="510" t="s">
        <v>60</v>
      </c>
      <c r="D1433" s="527" t="s">
        <v>61</v>
      </c>
      <c r="E1433" s="527" t="s">
        <v>67</v>
      </c>
      <c r="F1433" s="528">
        <v>15.63</v>
      </c>
      <c r="G1433" s="510" t="s">
        <v>6355</v>
      </c>
      <c r="H1433" s="510" t="s">
        <v>60</v>
      </c>
      <c r="I1433" s="527" t="s">
        <v>6356</v>
      </c>
      <c r="J1433" s="529" t="s">
        <v>491</v>
      </c>
      <c r="K1433" s="509">
        <v>44610</v>
      </c>
      <c r="L1433" s="528">
        <v>2.27</v>
      </c>
    </row>
    <row r="1434" spans="1:12" ht="56.25">
      <c r="A1434" s="509">
        <v>44628</v>
      </c>
      <c r="B1434" s="510" t="s">
        <v>6357</v>
      </c>
      <c r="C1434" s="510" t="s">
        <v>60</v>
      </c>
      <c r="D1434" s="527" t="s">
        <v>61</v>
      </c>
      <c r="E1434" s="527" t="s">
        <v>67</v>
      </c>
      <c r="F1434" s="528">
        <v>7550.85</v>
      </c>
      <c r="G1434" s="510" t="s">
        <v>6358</v>
      </c>
      <c r="H1434" s="510" t="s">
        <v>6359</v>
      </c>
      <c r="I1434" s="527" t="s">
        <v>6360</v>
      </c>
      <c r="J1434" s="529" t="s">
        <v>491</v>
      </c>
      <c r="K1434" s="509">
        <v>44628</v>
      </c>
      <c r="L1434" s="528">
        <v>2.27</v>
      </c>
    </row>
    <row r="1435" spans="1:12">
      <c r="A1435" s="509">
        <v>44181</v>
      </c>
      <c r="B1435" s="510" t="s">
        <v>6361</v>
      </c>
      <c r="C1435" s="510" t="s">
        <v>60</v>
      </c>
      <c r="D1435" s="527" t="s">
        <v>61</v>
      </c>
      <c r="E1435" s="527" t="s">
        <v>67</v>
      </c>
      <c r="F1435" s="528">
        <v>547.6</v>
      </c>
      <c r="G1435" s="510" t="s">
        <v>6362</v>
      </c>
      <c r="H1435" s="510" t="s">
        <v>6363</v>
      </c>
      <c r="I1435" s="527" t="s">
        <v>6364</v>
      </c>
      <c r="J1435" s="529" t="s">
        <v>491</v>
      </c>
      <c r="K1435" s="509">
        <v>44181</v>
      </c>
      <c r="L1435" s="528">
        <v>2.25</v>
      </c>
    </row>
    <row r="1436" spans="1:12" ht="22.5">
      <c r="A1436" s="509">
        <v>44454</v>
      </c>
      <c r="B1436" s="510" t="s">
        <v>6365</v>
      </c>
      <c r="C1436" s="510" t="s">
        <v>60</v>
      </c>
      <c r="D1436" s="527" t="s">
        <v>61</v>
      </c>
      <c r="E1436" s="527" t="s">
        <v>67</v>
      </c>
      <c r="F1436" s="528">
        <v>63.3</v>
      </c>
      <c r="G1436" s="510" t="s">
        <v>6366</v>
      </c>
      <c r="H1436" s="510" t="s">
        <v>6367</v>
      </c>
      <c r="I1436" s="527" t="s">
        <v>6368</v>
      </c>
      <c r="J1436" s="529" t="s">
        <v>491</v>
      </c>
      <c r="K1436" s="509">
        <v>44454</v>
      </c>
      <c r="L1436" s="528">
        <v>2.2400000000000002</v>
      </c>
    </row>
    <row r="1437" spans="1:12" ht="22.5">
      <c r="A1437" s="509">
        <v>43840</v>
      </c>
      <c r="B1437" s="510" t="s">
        <v>6369</v>
      </c>
      <c r="C1437" s="510" t="s">
        <v>60</v>
      </c>
      <c r="D1437" s="527" t="s">
        <v>61</v>
      </c>
      <c r="E1437" s="527" t="s">
        <v>67</v>
      </c>
      <c r="F1437" s="528">
        <v>1310.78</v>
      </c>
      <c r="G1437" s="510" t="s">
        <v>3155</v>
      </c>
      <c r="H1437" s="510" t="s">
        <v>6370</v>
      </c>
      <c r="I1437" s="527" t="s">
        <v>6371</v>
      </c>
      <c r="J1437" s="529" t="s">
        <v>491</v>
      </c>
      <c r="K1437" s="509">
        <v>43840</v>
      </c>
      <c r="L1437" s="528">
        <v>2.2400000000000002</v>
      </c>
    </row>
    <row r="1438" spans="1:12" ht="45">
      <c r="A1438" s="509">
        <v>44508</v>
      </c>
      <c r="B1438" s="510" t="s">
        <v>6372</v>
      </c>
      <c r="C1438" s="510" t="s">
        <v>6373</v>
      </c>
      <c r="D1438" s="527" t="s">
        <v>61</v>
      </c>
      <c r="E1438" s="527" t="s">
        <v>67</v>
      </c>
      <c r="F1438" s="528">
        <v>20862.21</v>
      </c>
      <c r="G1438" s="510" t="s">
        <v>6374</v>
      </c>
      <c r="H1438" s="510" t="s">
        <v>6375</v>
      </c>
      <c r="I1438" s="527" t="s">
        <v>6376</v>
      </c>
      <c r="J1438" s="529" t="s">
        <v>491</v>
      </c>
      <c r="K1438" s="509">
        <v>44508</v>
      </c>
      <c r="L1438" s="528">
        <v>2.12</v>
      </c>
    </row>
    <row r="1439" spans="1:12">
      <c r="A1439" s="509">
        <v>44515</v>
      </c>
      <c r="B1439" s="510" t="s">
        <v>6377</v>
      </c>
      <c r="C1439" s="510" t="s">
        <v>60</v>
      </c>
      <c r="D1439" s="527" t="s">
        <v>61</v>
      </c>
      <c r="E1439" s="527" t="s">
        <v>67</v>
      </c>
      <c r="F1439" s="528">
        <v>9505.76</v>
      </c>
      <c r="G1439" s="510" t="s">
        <v>6378</v>
      </c>
      <c r="H1439" s="510" t="s">
        <v>60</v>
      </c>
      <c r="I1439" s="527" t="s">
        <v>6379</v>
      </c>
      <c r="J1439" s="529" t="s">
        <v>491</v>
      </c>
      <c r="K1439" s="509">
        <v>44515</v>
      </c>
      <c r="L1439" s="528">
        <v>2.0499999999999998</v>
      </c>
    </row>
    <row r="1440" spans="1:12" ht="45">
      <c r="A1440" s="509">
        <v>44610</v>
      </c>
      <c r="B1440" s="510" t="s">
        <v>2084</v>
      </c>
      <c r="C1440" s="510" t="s">
        <v>2085</v>
      </c>
      <c r="D1440" s="527" t="s">
        <v>61</v>
      </c>
      <c r="E1440" s="527" t="s">
        <v>67</v>
      </c>
      <c r="F1440" s="528">
        <v>248.6</v>
      </c>
      <c r="G1440" s="510" t="s">
        <v>2086</v>
      </c>
      <c r="H1440" s="510" t="s">
        <v>2087</v>
      </c>
      <c r="I1440" s="527" t="s">
        <v>2088</v>
      </c>
      <c r="J1440" s="529" t="s">
        <v>491</v>
      </c>
      <c r="K1440" s="509">
        <v>44610</v>
      </c>
      <c r="L1440" s="528">
        <v>2.04</v>
      </c>
    </row>
    <row r="1441" spans="1:12">
      <c r="A1441" s="509">
        <v>44467</v>
      </c>
      <c r="B1441" s="510" t="s">
        <v>6380</v>
      </c>
      <c r="C1441" s="510" t="s">
        <v>60</v>
      </c>
      <c r="D1441" s="527" t="s">
        <v>61</v>
      </c>
      <c r="E1441" s="527" t="s">
        <v>67</v>
      </c>
      <c r="F1441" s="528">
        <v>4635.3599999999997</v>
      </c>
      <c r="G1441" s="510" t="s">
        <v>6381</v>
      </c>
      <c r="H1441" s="510" t="s">
        <v>6382</v>
      </c>
      <c r="I1441" s="527" t="s">
        <v>6383</v>
      </c>
      <c r="J1441" s="529" t="s">
        <v>491</v>
      </c>
      <c r="K1441" s="509">
        <v>44467</v>
      </c>
      <c r="L1441" s="528">
        <v>1.96</v>
      </c>
    </row>
    <row r="1442" spans="1:12" ht="22.5">
      <c r="A1442" s="509">
        <v>44403</v>
      </c>
      <c r="B1442" s="510" t="s">
        <v>6384</v>
      </c>
      <c r="C1442" s="510" t="s">
        <v>60</v>
      </c>
      <c r="D1442" s="527" t="s">
        <v>61</v>
      </c>
      <c r="E1442" s="527" t="s">
        <v>67</v>
      </c>
      <c r="F1442" s="528">
        <v>7070.8</v>
      </c>
      <c r="G1442" s="510" t="s">
        <v>985</v>
      </c>
      <c r="H1442" s="510" t="s">
        <v>6385</v>
      </c>
      <c r="I1442" s="527" t="s">
        <v>6386</v>
      </c>
      <c r="J1442" s="529" t="s">
        <v>491</v>
      </c>
      <c r="K1442" s="509">
        <v>44403</v>
      </c>
      <c r="L1442" s="528">
        <v>1.95</v>
      </c>
    </row>
    <row r="1443" spans="1:12" ht="33.75">
      <c r="A1443" s="509">
        <v>44378</v>
      </c>
      <c r="B1443" s="510" t="s">
        <v>6387</v>
      </c>
      <c r="C1443" s="510" t="s">
        <v>60</v>
      </c>
      <c r="D1443" s="527" t="s">
        <v>61</v>
      </c>
      <c r="E1443" s="527" t="s">
        <v>67</v>
      </c>
      <c r="F1443" s="528">
        <v>6715.94</v>
      </c>
      <c r="G1443" s="510" t="s">
        <v>4852</v>
      </c>
      <c r="H1443" s="510" t="s">
        <v>6388</v>
      </c>
      <c r="I1443" s="527" t="s">
        <v>6389</v>
      </c>
      <c r="J1443" s="529" t="s">
        <v>491</v>
      </c>
      <c r="K1443" s="509">
        <v>44378</v>
      </c>
      <c r="L1443" s="528">
        <v>1.93</v>
      </c>
    </row>
    <row r="1444" spans="1:12">
      <c r="A1444" s="509">
        <v>44818</v>
      </c>
      <c r="B1444" s="510" t="s">
        <v>6390</v>
      </c>
      <c r="C1444" s="510" t="s">
        <v>60</v>
      </c>
      <c r="D1444" s="527" t="s">
        <v>61</v>
      </c>
      <c r="E1444" s="527" t="s">
        <v>733</v>
      </c>
      <c r="F1444" s="528">
        <v>223.27</v>
      </c>
      <c r="G1444" s="510" t="s">
        <v>6391</v>
      </c>
      <c r="H1444" s="510" t="s">
        <v>60</v>
      </c>
      <c r="I1444" s="527" t="s">
        <v>6392</v>
      </c>
      <c r="J1444" s="529" t="s">
        <v>491</v>
      </c>
      <c r="K1444" s="509">
        <v>44818</v>
      </c>
      <c r="L1444" s="528">
        <v>1.89</v>
      </c>
    </row>
    <row r="1445" spans="1:12" ht="22.5">
      <c r="A1445" s="509">
        <v>44614</v>
      </c>
      <c r="B1445" s="510" t="s">
        <v>2089</v>
      </c>
      <c r="C1445" s="510" t="s">
        <v>2090</v>
      </c>
      <c r="D1445" s="527" t="s">
        <v>61</v>
      </c>
      <c r="E1445" s="527" t="s">
        <v>67</v>
      </c>
      <c r="F1445" s="528">
        <v>188.31</v>
      </c>
      <c r="G1445" s="510" t="s">
        <v>2091</v>
      </c>
      <c r="H1445" s="510" t="s">
        <v>2092</v>
      </c>
      <c r="I1445" s="527" t="s">
        <v>2093</v>
      </c>
      <c r="J1445" s="529" t="s">
        <v>491</v>
      </c>
      <c r="K1445" s="509">
        <v>44614</v>
      </c>
      <c r="L1445" s="528">
        <v>1.86</v>
      </c>
    </row>
    <row r="1446" spans="1:12" ht="22.5">
      <c r="A1446" s="509">
        <v>44274</v>
      </c>
      <c r="B1446" s="510" t="s">
        <v>6393</v>
      </c>
      <c r="C1446" s="510" t="s">
        <v>60</v>
      </c>
      <c r="D1446" s="527" t="s">
        <v>61</v>
      </c>
      <c r="E1446" s="527" t="s">
        <v>77</v>
      </c>
      <c r="F1446" s="528">
        <v>232.27</v>
      </c>
      <c r="G1446" s="510" t="s">
        <v>6394</v>
      </c>
      <c r="H1446" s="510" t="s">
        <v>6395</v>
      </c>
      <c r="I1446" s="527" t="s">
        <v>6396</v>
      </c>
      <c r="J1446" s="529" t="s">
        <v>491</v>
      </c>
      <c r="K1446" s="509">
        <v>44274</v>
      </c>
      <c r="L1446" s="528">
        <v>1.82</v>
      </c>
    </row>
    <row r="1447" spans="1:12">
      <c r="A1447" s="509">
        <v>44707</v>
      </c>
      <c r="B1447" s="510" t="s">
        <v>2094</v>
      </c>
      <c r="C1447" s="510" t="s">
        <v>60</v>
      </c>
      <c r="D1447" s="527" t="s">
        <v>61</v>
      </c>
      <c r="E1447" s="527" t="s">
        <v>67</v>
      </c>
      <c r="F1447" s="528">
        <v>62.81</v>
      </c>
      <c r="G1447" s="510" t="s">
        <v>2095</v>
      </c>
      <c r="H1447" s="510" t="s">
        <v>154</v>
      </c>
      <c r="I1447" s="527" t="s">
        <v>2096</v>
      </c>
      <c r="J1447" s="529" t="s">
        <v>491</v>
      </c>
      <c r="K1447" s="509">
        <v>44707</v>
      </c>
      <c r="L1447" s="528">
        <v>1.72</v>
      </c>
    </row>
    <row r="1448" spans="1:12">
      <c r="A1448" s="509">
        <v>44525</v>
      </c>
      <c r="B1448" s="510" t="s">
        <v>2097</v>
      </c>
      <c r="C1448" s="510" t="s">
        <v>2098</v>
      </c>
      <c r="D1448" s="527" t="s">
        <v>61</v>
      </c>
      <c r="E1448" s="527" t="s">
        <v>67</v>
      </c>
      <c r="F1448" s="528">
        <v>3.05</v>
      </c>
      <c r="G1448" s="510" t="s">
        <v>60</v>
      </c>
      <c r="H1448" s="510" t="s">
        <v>60</v>
      </c>
      <c r="I1448" s="527" t="s">
        <v>2099</v>
      </c>
      <c r="J1448" s="529" t="s">
        <v>491</v>
      </c>
      <c r="K1448" s="509">
        <v>44525</v>
      </c>
      <c r="L1448" s="528">
        <v>1.69</v>
      </c>
    </row>
    <row r="1449" spans="1:12">
      <c r="A1449" s="509">
        <v>44456</v>
      </c>
      <c r="B1449" s="510" t="s">
        <v>2100</v>
      </c>
      <c r="C1449" s="510" t="s">
        <v>2101</v>
      </c>
      <c r="D1449" s="527" t="s">
        <v>61</v>
      </c>
      <c r="E1449" s="527" t="s">
        <v>67</v>
      </c>
      <c r="F1449" s="528">
        <v>6.11</v>
      </c>
      <c r="G1449" s="510" t="s">
        <v>2102</v>
      </c>
      <c r="H1449" s="510" t="s">
        <v>60</v>
      </c>
      <c r="I1449" s="527" t="s">
        <v>2103</v>
      </c>
      <c r="J1449" s="529" t="s">
        <v>491</v>
      </c>
      <c r="K1449" s="509">
        <v>44456</v>
      </c>
      <c r="L1449" s="528">
        <v>1.67</v>
      </c>
    </row>
    <row r="1450" spans="1:12">
      <c r="A1450" s="509">
        <v>44080</v>
      </c>
      <c r="B1450" s="510" t="s">
        <v>2104</v>
      </c>
      <c r="C1450" s="510" t="s">
        <v>2105</v>
      </c>
      <c r="D1450" s="527" t="s">
        <v>61</v>
      </c>
      <c r="E1450" s="527" t="s">
        <v>77</v>
      </c>
      <c r="F1450" s="528">
        <v>229.77</v>
      </c>
      <c r="G1450" s="510" t="s">
        <v>2106</v>
      </c>
      <c r="H1450" s="510" t="s">
        <v>60</v>
      </c>
      <c r="I1450" s="527" t="s">
        <v>2107</v>
      </c>
      <c r="J1450" s="529" t="s">
        <v>491</v>
      </c>
      <c r="K1450" s="509">
        <v>44080</v>
      </c>
      <c r="L1450" s="528">
        <v>1.61</v>
      </c>
    </row>
    <row r="1451" spans="1:12" ht="22.5">
      <c r="A1451" s="509">
        <v>44657</v>
      </c>
      <c r="B1451" s="510" t="s">
        <v>2108</v>
      </c>
      <c r="C1451" s="510" t="s">
        <v>2109</v>
      </c>
      <c r="D1451" s="527" t="s">
        <v>61</v>
      </c>
      <c r="E1451" s="527" t="s">
        <v>77</v>
      </c>
      <c r="F1451" s="528">
        <v>2119.1799999999998</v>
      </c>
      <c r="G1451" s="510" t="s">
        <v>2110</v>
      </c>
      <c r="H1451" s="510" t="s">
        <v>2111</v>
      </c>
      <c r="I1451" s="527" t="s">
        <v>2112</v>
      </c>
      <c r="J1451" s="529" t="s">
        <v>491</v>
      </c>
      <c r="K1451" s="509">
        <v>44657</v>
      </c>
      <c r="L1451" s="528">
        <v>1.6</v>
      </c>
    </row>
    <row r="1452" spans="1:12" ht="33.75">
      <c r="A1452" s="509">
        <v>44305</v>
      </c>
      <c r="B1452" s="510" t="s">
        <v>6397</v>
      </c>
      <c r="C1452" s="510" t="s">
        <v>60</v>
      </c>
      <c r="D1452" s="527" t="s">
        <v>61</v>
      </c>
      <c r="E1452" s="527" t="s">
        <v>67</v>
      </c>
      <c r="F1452" s="528">
        <v>100.04</v>
      </c>
      <c r="G1452" s="510" t="s">
        <v>6398</v>
      </c>
      <c r="H1452" s="510" t="s">
        <v>6399</v>
      </c>
      <c r="I1452" s="527" t="s">
        <v>6400</v>
      </c>
      <c r="J1452" s="529" t="s">
        <v>491</v>
      </c>
      <c r="K1452" s="509">
        <v>44305</v>
      </c>
      <c r="L1452" s="528">
        <v>1.6</v>
      </c>
    </row>
    <row r="1453" spans="1:12">
      <c r="A1453" s="509">
        <v>44049</v>
      </c>
      <c r="B1453" s="510" t="s">
        <v>6401</v>
      </c>
      <c r="C1453" s="510" t="s">
        <v>60</v>
      </c>
      <c r="D1453" s="527" t="s">
        <v>61</v>
      </c>
      <c r="E1453" s="527" t="s">
        <v>67</v>
      </c>
      <c r="F1453" s="528">
        <v>11942.76</v>
      </c>
      <c r="G1453" s="510" t="s">
        <v>6402</v>
      </c>
      <c r="H1453" s="510" t="s">
        <v>60</v>
      </c>
      <c r="I1453" s="527" t="s">
        <v>6403</v>
      </c>
      <c r="J1453" s="529" t="s">
        <v>491</v>
      </c>
      <c r="K1453" s="509">
        <v>44049</v>
      </c>
      <c r="L1453" s="528">
        <v>1.59</v>
      </c>
    </row>
    <row r="1454" spans="1:12">
      <c r="A1454" s="509">
        <v>44179</v>
      </c>
      <c r="B1454" s="510" t="s">
        <v>6404</v>
      </c>
      <c r="C1454" s="510" t="s">
        <v>60</v>
      </c>
      <c r="D1454" s="527" t="s">
        <v>61</v>
      </c>
      <c r="E1454" s="527" t="s">
        <v>67</v>
      </c>
      <c r="F1454" s="528">
        <v>159.44999999999999</v>
      </c>
      <c r="G1454" s="510" t="s">
        <v>60</v>
      </c>
      <c r="H1454" s="510" t="s">
        <v>60</v>
      </c>
      <c r="I1454" s="527" t="s">
        <v>6405</v>
      </c>
      <c r="J1454" s="529" t="s">
        <v>491</v>
      </c>
      <c r="K1454" s="509">
        <v>44179</v>
      </c>
      <c r="L1454" s="528">
        <v>1.55</v>
      </c>
    </row>
    <row r="1455" spans="1:12">
      <c r="A1455" s="509">
        <v>44881</v>
      </c>
      <c r="B1455" s="510" t="s">
        <v>2113</v>
      </c>
      <c r="C1455" s="510" t="s">
        <v>2114</v>
      </c>
      <c r="D1455" s="527" t="s">
        <v>61</v>
      </c>
      <c r="E1455" s="527" t="s">
        <v>77</v>
      </c>
      <c r="F1455" s="528">
        <v>193.51</v>
      </c>
      <c r="G1455" s="510" t="s">
        <v>2115</v>
      </c>
      <c r="H1455" s="510" t="s">
        <v>2116</v>
      </c>
      <c r="I1455" s="527" t="s">
        <v>2117</v>
      </c>
      <c r="J1455" s="529" t="s">
        <v>491</v>
      </c>
      <c r="K1455" s="509">
        <v>44881</v>
      </c>
      <c r="L1455" s="528">
        <v>1.51</v>
      </c>
    </row>
    <row r="1456" spans="1:12">
      <c r="A1456" s="509">
        <v>44123</v>
      </c>
      <c r="B1456" s="510" t="s">
        <v>6406</v>
      </c>
      <c r="C1456" s="510" t="s">
        <v>60</v>
      </c>
      <c r="D1456" s="527" t="s">
        <v>61</v>
      </c>
      <c r="E1456" s="527" t="s">
        <v>67</v>
      </c>
      <c r="F1456" s="528">
        <v>13132.67</v>
      </c>
      <c r="G1456" s="510" t="s">
        <v>6407</v>
      </c>
      <c r="H1456" s="510" t="s">
        <v>60</v>
      </c>
      <c r="I1456" s="527" t="s">
        <v>6408</v>
      </c>
      <c r="J1456" s="529" t="s">
        <v>491</v>
      </c>
      <c r="K1456" s="509">
        <v>44123</v>
      </c>
      <c r="L1456" s="528">
        <v>1.45</v>
      </c>
    </row>
    <row r="1457" spans="1:12">
      <c r="A1457" s="509">
        <v>44092</v>
      </c>
      <c r="B1457" s="510" t="s">
        <v>2118</v>
      </c>
      <c r="C1457" s="510" t="s">
        <v>2119</v>
      </c>
      <c r="D1457" s="527" t="s">
        <v>61</v>
      </c>
      <c r="E1457" s="527" t="s">
        <v>67</v>
      </c>
      <c r="F1457" s="528">
        <v>233.46</v>
      </c>
      <c r="G1457" s="510" t="s">
        <v>2120</v>
      </c>
      <c r="H1457" s="510" t="s">
        <v>2121</v>
      </c>
      <c r="I1457" s="527" t="s">
        <v>2122</v>
      </c>
      <c r="J1457" s="529" t="s">
        <v>491</v>
      </c>
      <c r="K1457" s="509">
        <v>44092</v>
      </c>
      <c r="L1457" s="528">
        <v>1.42</v>
      </c>
    </row>
    <row r="1458" spans="1:12" ht="22.5">
      <c r="A1458" s="509">
        <v>44749</v>
      </c>
      <c r="B1458" s="510" t="s">
        <v>2123</v>
      </c>
      <c r="C1458" s="510" t="s">
        <v>2124</v>
      </c>
      <c r="D1458" s="527" t="s">
        <v>61</v>
      </c>
      <c r="E1458" s="527" t="s">
        <v>77</v>
      </c>
      <c r="F1458" s="528">
        <v>1564.11</v>
      </c>
      <c r="G1458" s="510" t="s">
        <v>2125</v>
      </c>
      <c r="H1458" s="510" t="s">
        <v>2126</v>
      </c>
      <c r="I1458" s="527" t="s">
        <v>2127</v>
      </c>
      <c r="J1458" s="529" t="s">
        <v>491</v>
      </c>
      <c r="K1458" s="509">
        <v>44749</v>
      </c>
      <c r="L1458" s="528">
        <v>1.34</v>
      </c>
    </row>
    <row r="1459" spans="1:12" ht="22.5">
      <c r="A1459" s="509">
        <v>44186</v>
      </c>
      <c r="B1459" s="510" t="s">
        <v>6409</v>
      </c>
      <c r="C1459" s="510" t="s">
        <v>60</v>
      </c>
      <c r="D1459" s="527" t="s">
        <v>61</v>
      </c>
      <c r="E1459" s="527" t="s">
        <v>67</v>
      </c>
      <c r="F1459" s="528">
        <v>235.72</v>
      </c>
      <c r="G1459" s="510" t="s">
        <v>6410</v>
      </c>
      <c r="H1459" s="510" t="s">
        <v>6411</v>
      </c>
      <c r="I1459" s="527" t="s">
        <v>6412</v>
      </c>
      <c r="J1459" s="529" t="s">
        <v>491</v>
      </c>
      <c r="K1459" s="509">
        <v>44186</v>
      </c>
      <c r="L1459" s="528">
        <v>1.31</v>
      </c>
    </row>
    <row r="1460" spans="1:12">
      <c r="A1460" s="509">
        <v>44924</v>
      </c>
      <c r="B1460" s="510" t="s">
        <v>2128</v>
      </c>
      <c r="C1460" s="510" t="s">
        <v>2129</v>
      </c>
      <c r="D1460" s="527" t="s">
        <v>61</v>
      </c>
      <c r="E1460" s="527" t="s">
        <v>77</v>
      </c>
      <c r="F1460" s="528">
        <v>9.94</v>
      </c>
      <c r="G1460" s="510" t="s">
        <v>2130</v>
      </c>
      <c r="H1460" s="510" t="s">
        <v>60</v>
      </c>
      <c r="I1460" s="527" t="s">
        <v>2131</v>
      </c>
      <c r="J1460" s="529" t="s">
        <v>491</v>
      </c>
      <c r="K1460" s="509">
        <v>44924</v>
      </c>
      <c r="L1460" s="528">
        <v>1.3</v>
      </c>
    </row>
    <row r="1461" spans="1:12">
      <c r="A1461" s="509">
        <v>44896</v>
      </c>
      <c r="B1461" s="510" t="s">
        <v>2132</v>
      </c>
      <c r="C1461" s="510" t="s">
        <v>2133</v>
      </c>
      <c r="D1461" s="527" t="s">
        <v>61</v>
      </c>
      <c r="E1461" s="527" t="s">
        <v>67</v>
      </c>
      <c r="F1461" s="528">
        <v>30.91</v>
      </c>
      <c r="G1461" s="510" t="s">
        <v>2134</v>
      </c>
      <c r="H1461" s="510" t="s">
        <v>2135</v>
      </c>
      <c r="I1461" s="527" t="s">
        <v>2136</v>
      </c>
      <c r="J1461" s="529" t="s">
        <v>491</v>
      </c>
      <c r="K1461" s="509">
        <v>44896</v>
      </c>
      <c r="L1461" s="528">
        <v>1.27</v>
      </c>
    </row>
    <row r="1462" spans="1:12">
      <c r="A1462" s="509">
        <v>44316</v>
      </c>
      <c r="B1462" s="510" t="s">
        <v>6413</v>
      </c>
      <c r="C1462" s="510" t="s">
        <v>60</v>
      </c>
      <c r="D1462" s="527" t="s">
        <v>61</v>
      </c>
      <c r="E1462" s="527" t="s">
        <v>67</v>
      </c>
      <c r="F1462" s="528">
        <v>176.65</v>
      </c>
      <c r="G1462" s="510" t="s">
        <v>6414</v>
      </c>
      <c r="H1462" s="510" t="s">
        <v>60</v>
      </c>
      <c r="I1462" s="527" t="s">
        <v>6415</v>
      </c>
      <c r="J1462" s="529" t="s">
        <v>491</v>
      </c>
      <c r="K1462" s="509">
        <v>44316</v>
      </c>
      <c r="L1462" s="528">
        <v>1.2</v>
      </c>
    </row>
    <row r="1463" spans="1:12">
      <c r="A1463" s="509">
        <v>44347</v>
      </c>
      <c r="B1463" s="510" t="s">
        <v>6416</v>
      </c>
      <c r="C1463" s="510" t="s">
        <v>60</v>
      </c>
      <c r="D1463" s="527" t="s">
        <v>61</v>
      </c>
      <c r="E1463" s="527" t="s">
        <v>67</v>
      </c>
      <c r="F1463" s="528">
        <v>209.28</v>
      </c>
      <c r="G1463" s="510" t="s">
        <v>6417</v>
      </c>
      <c r="H1463" s="510" t="s">
        <v>6418</v>
      </c>
      <c r="I1463" s="527" t="s">
        <v>6419</v>
      </c>
      <c r="J1463" s="529" t="s">
        <v>491</v>
      </c>
      <c r="K1463" s="509">
        <v>44347</v>
      </c>
      <c r="L1463" s="528">
        <v>1.2</v>
      </c>
    </row>
    <row r="1464" spans="1:12" ht="22.5">
      <c r="A1464" s="509">
        <v>44803</v>
      </c>
      <c r="B1464" s="510" t="s">
        <v>667</v>
      </c>
      <c r="C1464" s="510" t="s">
        <v>668</v>
      </c>
      <c r="D1464" s="527" t="s">
        <v>61</v>
      </c>
      <c r="E1464" s="527" t="s">
        <v>67</v>
      </c>
      <c r="F1464" s="528">
        <v>160.38</v>
      </c>
      <c r="G1464" s="510" t="s">
        <v>2137</v>
      </c>
      <c r="H1464" s="510" t="s">
        <v>669</v>
      </c>
      <c r="I1464" s="527" t="s">
        <v>2138</v>
      </c>
      <c r="J1464" s="529" t="s">
        <v>491</v>
      </c>
      <c r="K1464" s="509">
        <v>44803</v>
      </c>
      <c r="L1464" s="528">
        <v>1.1399999999999999</v>
      </c>
    </row>
    <row r="1465" spans="1:12">
      <c r="A1465" s="509">
        <v>44644</v>
      </c>
      <c r="B1465" s="510" t="s">
        <v>6420</v>
      </c>
      <c r="C1465" s="510" t="s">
        <v>60</v>
      </c>
      <c r="D1465" s="527" t="s">
        <v>61</v>
      </c>
      <c r="E1465" s="527" t="s">
        <v>67</v>
      </c>
      <c r="F1465" s="528">
        <v>1107.72</v>
      </c>
      <c r="G1465" s="510" t="s">
        <v>60</v>
      </c>
      <c r="H1465" s="510" t="s">
        <v>60</v>
      </c>
      <c r="I1465" s="527" t="s">
        <v>6421</v>
      </c>
      <c r="J1465" s="529" t="s">
        <v>491</v>
      </c>
      <c r="K1465" s="509">
        <v>44644</v>
      </c>
      <c r="L1465" s="528">
        <v>1.1200000000000001</v>
      </c>
    </row>
    <row r="1466" spans="1:12" ht="33.75">
      <c r="A1466" s="509">
        <v>44855</v>
      </c>
      <c r="B1466" s="510" t="s">
        <v>2139</v>
      </c>
      <c r="C1466" s="510" t="s">
        <v>2140</v>
      </c>
      <c r="D1466" s="527" t="s">
        <v>61</v>
      </c>
      <c r="E1466" s="527" t="s">
        <v>67</v>
      </c>
      <c r="F1466" s="528">
        <v>14.9</v>
      </c>
      <c r="G1466" s="510" t="s">
        <v>2141</v>
      </c>
      <c r="H1466" s="510" t="s">
        <v>2142</v>
      </c>
      <c r="I1466" s="527" t="s">
        <v>2143</v>
      </c>
      <c r="J1466" s="529" t="s">
        <v>491</v>
      </c>
      <c r="K1466" s="509">
        <v>44855</v>
      </c>
      <c r="L1466" s="528">
        <v>1.06</v>
      </c>
    </row>
    <row r="1467" spans="1:12">
      <c r="A1467" s="509">
        <v>44543</v>
      </c>
      <c r="B1467" s="510" t="s">
        <v>6422</v>
      </c>
      <c r="C1467" s="510" t="s">
        <v>60</v>
      </c>
      <c r="D1467" s="527" t="s">
        <v>61</v>
      </c>
      <c r="E1467" s="527" t="s">
        <v>67</v>
      </c>
      <c r="F1467" s="528">
        <v>4111.5</v>
      </c>
      <c r="G1467" s="510" t="s">
        <v>559</v>
      </c>
      <c r="H1467" s="510" t="s">
        <v>60</v>
      </c>
      <c r="I1467" s="527" t="s">
        <v>6423</v>
      </c>
      <c r="J1467" s="529" t="s">
        <v>491</v>
      </c>
      <c r="K1467" s="509">
        <v>44543</v>
      </c>
      <c r="L1467" s="528">
        <v>1.02</v>
      </c>
    </row>
    <row r="1468" spans="1:12">
      <c r="A1468" s="509">
        <v>44364</v>
      </c>
      <c r="B1468" s="510" t="s">
        <v>6424</v>
      </c>
      <c r="C1468" s="510" t="s">
        <v>60</v>
      </c>
      <c r="D1468" s="527" t="s">
        <v>61</v>
      </c>
      <c r="E1468" s="527" t="s">
        <v>67</v>
      </c>
      <c r="F1468" s="528">
        <v>2321.14</v>
      </c>
      <c r="G1468" s="510" t="s">
        <v>6425</v>
      </c>
      <c r="H1468" s="510" t="s">
        <v>6426</v>
      </c>
      <c r="I1468" s="527" t="s">
        <v>6427</v>
      </c>
      <c r="J1468" s="529" t="s">
        <v>491</v>
      </c>
      <c r="K1468" s="509">
        <v>44364</v>
      </c>
      <c r="L1468" s="530">
        <v>0.97699999999999998</v>
      </c>
    </row>
    <row r="1469" spans="1:12" ht="22.5">
      <c r="A1469" s="509">
        <v>44326</v>
      </c>
      <c r="B1469" s="510" t="s">
        <v>6428</v>
      </c>
      <c r="C1469" s="510" t="s">
        <v>60</v>
      </c>
      <c r="D1469" s="527" t="s">
        <v>61</v>
      </c>
      <c r="E1469" s="527" t="s">
        <v>67</v>
      </c>
      <c r="F1469" s="528">
        <v>1231.3900000000001</v>
      </c>
      <c r="G1469" s="510" t="s">
        <v>6429</v>
      </c>
      <c r="H1469" s="510" t="s">
        <v>6430</v>
      </c>
      <c r="I1469" s="527" t="s">
        <v>6431</v>
      </c>
      <c r="J1469" s="529" t="s">
        <v>491</v>
      </c>
      <c r="K1469" s="509">
        <v>44326</v>
      </c>
      <c r="L1469" s="530">
        <v>0.93500000000000005</v>
      </c>
    </row>
    <row r="1470" spans="1:12">
      <c r="A1470" s="509">
        <v>44795</v>
      </c>
      <c r="B1470" s="510" t="s">
        <v>2144</v>
      </c>
      <c r="C1470" s="510" t="s">
        <v>2145</v>
      </c>
      <c r="D1470" s="527" t="s">
        <v>61</v>
      </c>
      <c r="E1470" s="527" t="s">
        <v>77</v>
      </c>
      <c r="F1470" s="528">
        <v>103.65</v>
      </c>
      <c r="G1470" s="510" t="s">
        <v>2146</v>
      </c>
      <c r="H1470" s="510" t="s">
        <v>60</v>
      </c>
      <c r="I1470" s="527" t="s">
        <v>2147</v>
      </c>
      <c r="J1470" s="529" t="s">
        <v>491</v>
      </c>
      <c r="K1470" s="509">
        <v>44795</v>
      </c>
      <c r="L1470" s="530">
        <v>0.89900000000000002</v>
      </c>
    </row>
    <row r="1471" spans="1:12">
      <c r="A1471" s="509">
        <v>43882</v>
      </c>
      <c r="B1471" s="510" t="s">
        <v>2148</v>
      </c>
      <c r="C1471" s="510" t="s">
        <v>2149</v>
      </c>
      <c r="D1471" s="527" t="s">
        <v>61</v>
      </c>
      <c r="E1471" s="527" t="s">
        <v>67</v>
      </c>
      <c r="F1471" s="528">
        <v>212.46</v>
      </c>
      <c r="G1471" s="510" t="s">
        <v>2150</v>
      </c>
      <c r="H1471" s="510" t="s">
        <v>60</v>
      </c>
      <c r="I1471" s="527" t="s">
        <v>2151</v>
      </c>
      <c r="J1471" s="529" t="s">
        <v>491</v>
      </c>
      <c r="K1471" s="509">
        <v>43882</v>
      </c>
      <c r="L1471" s="530">
        <v>0.89700000000000002</v>
      </c>
    </row>
    <row r="1472" spans="1:12">
      <c r="A1472" s="509">
        <v>44712</v>
      </c>
      <c r="B1472" s="510" t="s">
        <v>2152</v>
      </c>
      <c r="C1472" s="510" t="s">
        <v>2153</v>
      </c>
      <c r="D1472" s="527" t="s">
        <v>61</v>
      </c>
      <c r="E1472" s="527" t="s">
        <v>77</v>
      </c>
      <c r="F1472" s="528">
        <v>24.07</v>
      </c>
      <c r="G1472" s="510" t="s">
        <v>2154</v>
      </c>
      <c r="H1472" s="510" t="s">
        <v>60</v>
      </c>
      <c r="I1472" s="527" t="s">
        <v>2155</v>
      </c>
      <c r="J1472" s="529" t="s">
        <v>491</v>
      </c>
      <c r="K1472" s="509">
        <v>44712</v>
      </c>
      <c r="L1472" s="530">
        <v>0.81799999999999995</v>
      </c>
    </row>
    <row r="1473" spans="1:12">
      <c r="A1473" s="509">
        <v>44419</v>
      </c>
      <c r="B1473" s="510" t="s">
        <v>6432</v>
      </c>
      <c r="C1473" s="510" t="s">
        <v>60</v>
      </c>
      <c r="D1473" s="527" t="s">
        <v>61</v>
      </c>
      <c r="E1473" s="527" t="s">
        <v>67</v>
      </c>
      <c r="F1473" s="528">
        <v>2320.4899999999998</v>
      </c>
      <c r="G1473" s="510" t="s">
        <v>6433</v>
      </c>
      <c r="H1473" s="510" t="s">
        <v>2396</v>
      </c>
      <c r="I1473" s="527" t="s">
        <v>6434</v>
      </c>
      <c r="J1473" s="529" t="s">
        <v>491</v>
      </c>
      <c r="K1473" s="509">
        <v>44419</v>
      </c>
      <c r="L1473" s="530">
        <v>0.78800000000000003</v>
      </c>
    </row>
    <row r="1474" spans="1:12">
      <c r="A1474" s="509">
        <v>44226</v>
      </c>
      <c r="B1474" s="510" t="s">
        <v>6435</v>
      </c>
      <c r="C1474" s="510" t="s">
        <v>60</v>
      </c>
      <c r="D1474" s="527" t="s">
        <v>61</v>
      </c>
      <c r="E1474" s="527" t="s">
        <v>77</v>
      </c>
      <c r="F1474" s="528">
        <v>532.79999999999995</v>
      </c>
      <c r="G1474" s="510" t="s">
        <v>6436</v>
      </c>
      <c r="H1474" s="510" t="s">
        <v>60</v>
      </c>
      <c r="I1474" s="527" t="s">
        <v>6437</v>
      </c>
      <c r="J1474" s="529" t="s">
        <v>491</v>
      </c>
      <c r="K1474" s="509">
        <v>44226</v>
      </c>
      <c r="L1474" s="530">
        <v>0.78600000000000003</v>
      </c>
    </row>
    <row r="1475" spans="1:12">
      <c r="A1475" s="509">
        <v>44656</v>
      </c>
      <c r="B1475" s="510" t="s">
        <v>6438</v>
      </c>
      <c r="C1475" s="510" t="s">
        <v>60</v>
      </c>
      <c r="D1475" s="527" t="s">
        <v>61</v>
      </c>
      <c r="E1475" s="527" t="s">
        <v>67</v>
      </c>
      <c r="F1475" s="528">
        <v>2058.4699999999998</v>
      </c>
      <c r="G1475" s="510" t="s">
        <v>351</v>
      </c>
      <c r="H1475" s="510" t="s">
        <v>60</v>
      </c>
      <c r="I1475" s="527" t="s">
        <v>6439</v>
      </c>
      <c r="J1475" s="529" t="s">
        <v>491</v>
      </c>
      <c r="K1475" s="509">
        <v>44656</v>
      </c>
      <c r="L1475" s="530">
        <v>0.77500000000000002</v>
      </c>
    </row>
    <row r="1476" spans="1:12">
      <c r="A1476" s="509">
        <v>44573</v>
      </c>
      <c r="B1476" s="510" t="s">
        <v>6440</v>
      </c>
      <c r="C1476" s="510" t="s">
        <v>60</v>
      </c>
      <c r="D1476" s="527" t="s">
        <v>61</v>
      </c>
      <c r="E1476" s="527" t="s">
        <v>77</v>
      </c>
      <c r="F1476" s="528">
        <v>52.47</v>
      </c>
      <c r="G1476" s="510" t="s">
        <v>1960</v>
      </c>
      <c r="H1476" s="510" t="s">
        <v>60</v>
      </c>
      <c r="I1476" s="527" t="s">
        <v>6441</v>
      </c>
      <c r="J1476" s="529" t="s">
        <v>491</v>
      </c>
      <c r="K1476" s="509">
        <v>44573</v>
      </c>
      <c r="L1476" s="530">
        <v>0.72699999999999998</v>
      </c>
    </row>
    <row r="1477" spans="1:12">
      <c r="A1477" s="509">
        <v>44146</v>
      </c>
      <c r="B1477" s="510" t="s">
        <v>6442</v>
      </c>
      <c r="C1477" s="510" t="s">
        <v>60</v>
      </c>
      <c r="D1477" s="527" t="s">
        <v>61</v>
      </c>
      <c r="E1477" s="527" t="s">
        <v>67</v>
      </c>
      <c r="F1477" s="528">
        <v>215.78</v>
      </c>
      <c r="G1477" s="510" t="s">
        <v>6443</v>
      </c>
      <c r="H1477" s="510" t="s">
        <v>60</v>
      </c>
      <c r="I1477" s="527" t="s">
        <v>6444</v>
      </c>
      <c r="J1477" s="529" t="s">
        <v>491</v>
      </c>
      <c r="K1477" s="509">
        <v>44146</v>
      </c>
      <c r="L1477" s="530">
        <v>0.72499999999999998</v>
      </c>
    </row>
    <row r="1478" spans="1:12">
      <c r="A1478" s="509">
        <v>43941</v>
      </c>
      <c r="B1478" s="510" t="s">
        <v>6445</v>
      </c>
      <c r="C1478" s="510" t="s">
        <v>60</v>
      </c>
      <c r="D1478" s="527" t="s">
        <v>61</v>
      </c>
      <c r="E1478" s="527" t="s">
        <v>67</v>
      </c>
      <c r="F1478" s="528">
        <v>30.47</v>
      </c>
      <c r="G1478" s="510" t="s">
        <v>6446</v>
      </c>
      <c r="H1478" s="510" t="s">
        <v>60</v>
      </c>
      <c r="I1478" s="527" t="s">
        <v>6447</v>
      </c>
      <c r="J1478" s="529" t="s">
        <v>491</v>
      </c>
      <c r="K1478" s="509">
        <v>43941</v>
      </c>
      <c r="L1478" s="530">
        <v>0.65400000000000003</v>
      </c>
    </row>
    <row r="1479" spans="1:12" ht="22.5">
      <c r="A1479" s="509">
        <v>44630</v>
      </c>
      <c r="B1479" s="510" t="s">
        <v>2156</v>
      </c>
      <c r="C1479" s="510" t="s">
        <v>2157</v>
      </c>
      <c r="D1479" s="527" t="s">
        <v>61</v>
      </c>
      <c r="E1479" s="527" t="s">
        <v>67</v>
      </c>
      <c r="F1479" s="528">
        <v>332.76</v>
      </c>
      <c r="G1479" s="510" t="s">
        <v>2158</v>
      </c>
      <c r="H1479" s="510" t="s">
        <v>2159</v>
      </c>
      <c r="I1479" s="527" t="s">
        <v>2160</v>
      </c>
      <c r="J1479" s="529" t="s">
        <v>491</v>
      </c>
      <c r="K1479" s="509">
        <v>44630</v>
      </c>
      <c r="L1479" s="530">
        <v>0.60399999999999998</v>
      </c>
    </row>
    <row r="1480" spans="1:12">
      <c r="A1480" s="509">
        <v>44740</v>
      </c>
      <c r="B1480" s="510" t="s">
        <v>5905</v>
      </c>
      <c r="C1480" s="510" t="s">
        <v>60</v>
      </c>
      <c r="D1480" s="527" t="s">
        <v>61</v>
      </c>
      <c r="E1480" s="527" t="s">
        <v>77</v>
      </c>
      <c r="F1480" s="528">
        <v>176.03</v>
      </c>
      <c r="G1480" s="510" t="s">
        <v>6448</v>
      </c>
      <c r="H1480" s="510" t="s">
        <v>6449</v>
      </c>
      <c r="I1480" s="527" t="s">
        <v>6450</v>
      </c>
      <c r="J1480" s="529" t="s">
        <v>491</v>
      </c>
      <c r="K1480" s="509">
        <v>44740</v>
      </c>
      <c r="L1480" s="530">
        <v>0.57499999999999996</v>
      </c>
    </row>
    <row r="1481" spans="1:12">
      <c r="A1481" s="509">
        <v>44057</v>
      </c>
      <c r="B1481" s="510" t="s">
        <v>2161</v>
      </c>
      <c r="C1481" s="510" t="s">
        <v>2162</v>
      </c>
      <c r="D1481" s="527" t="s">
        <v>61</v>
      </c>
      <c r="E1481" s="527" t="s">
        <v>67</v>
      </c>
      <c r="F1481" s="528">
        <v>6.56</v>
      </c>
      <c r="G1481" s="510" t="s">
        <v>60</v>
      </c>
      <c r="H1481" s="510" t="s">
        <v>2163</v>
      </c>
      <c r="I1481" s="527" t="s">
        <v>2164</v>
      </c>
      <c r="J1481" s="529" t="s">
        <v>491</v>
      </c>
      <c r="K1481" s="509">
        <v>44057</v>
      </c>
      <c r="L1481" s="530">
        <v>0.57099999999999995</v>
      </c>
    </row>
    <row r="1482" spans="1:12">
      <c r="A1482" s="509">
        <v>44074</v>
      </c>
      <c r="B1482" s="510" t="s">
        <v>6451</v>
      </c>
      <c r="C1482" s="510" t="s">
        <v>60</v>
      </c>
      <c r="D1482" s="527" t="s">
        <v>61</v>
      </c>
      <c r="E1482" s="527" t="s">
        <v>67</v>
      </c>
      <c r="F1482" s="528">
        <v>787.57</v>
      </c>
      <c r="G1482" s="510" t="s">
        <v>6452</v>
      </c>
      <c r="H1482" s="510" t="s">
        <v>60</v>
      </c>
      <c r="I1482" s="527" t="s">
        <v>6453</v>
      </c>
      <c r="J1482" s="529" t="s">
        <v>491</v>
      </c>
      <c r="K1482" s="509">
        <v>44074</v>
      </c>
      <c r="L1482" s="530">
        <v>0.56999999999999995</v>
      </c>
    </row>
    <row r="1483" spans="1:12" ht="22.5">
      <c r="A1483" s="509">
        <v>44550</v>
      </c>
      <c r="B1483" s="510" t="s">
        <v>5465</v>
      </c>
      <c r="C1483" s="510" t="s">
        <v>60</v>
      </c>
      <c r="D1483" s="527" t="s">
        <v>61</v>
      </c>
      <c r="E1483" s="527" t="s">
        <v>67</v>
      </c>
      <c r="F1483" s="528">
        <v>819.62</v>
      </c>
      <c r="G1483" s="510" t="s">
        <v>6454</v>
      </c>
      <c r="H1483" s="510" t="s">
        <v>1969</v>
      </c>
      <c r="I1483" s="527" t="s">
        <v>6455</v>
      </c>
      <c r="J1483" s="529" t="s">
        <v>491</v>
      </c>
      <c r="K1483" s="509">
        <v>44550</v>
      </c>
      <c r="L1483" s="530">
        <v>0.45700000000000002</v>
      </c>
    </row>
    <row r="1484" spans="1:12">
      <c r="A1484" s="509">
        <v>44550</v>
      </c>
      <c r="B1484" s="510" t="s">
        <v>2165</v>
      </c>
      <c r="C1484" s="510" t="s">
        <v>2166</v>
      </c>
      <c r="D1484" s="527" t="s">
        <v>61</v>
      </c>
      <c r="E1484" s="527" t="s">
        <v>67</v>
      </c>
      <c r="F1484" s="528">
        <v>249.07</v>
      </c>
      <c r="G1484" s="510" t="s">
        <v>2167</v>
      </c>
      <c r="H1484" s="510" t="s">
        <v>2168</v>
      </c>
      <c r="I1484" s="527" t="s">
        <v>2169</v>
      </c>
      <c r="J1484" s="529" t="s">
        <v>491</v>
      </c>
      <c r="K1484" s="509">
        <v>44550</v>
      </c>
      <c r="L1484" s="530">
        <v>0.45200000000000001</v>
      </c>
    </row>
    <row r="1485" spans="1:12">
      <c r="A1485" s="509">
        <v>44340</v>
      </c>
      <c r="B1485" s="510" t="s">
        <v>6456</v>
      </c>
      <c r="C1485" s="510" t="s">
        <v>60</v>
      </c>
      <c r="D1485" s="527" t="s">
        <v>61</v>
      </c>
      <c r="E1485" s="527" t="s">
        <v>67</v>
      </c>
      <c r="F1485" s="528">
        <v>9058.34</v>
      </c>
      <c r="G1485" s="510" t="s">
        <v>6457</v>
      </c>
      <c r="H1485" s="510" t="s">
        <v>60</v>
      </c>
      <c r="I1485" s="527" t="s">
        <v>6458</v>
      </c>
      <c r="J1485" s="529" t="s">
        <v>491</v>
      </c>
      <c r="K1485" s="509">
        <v>44340</v>
      </c>
      <c r="L1485" s="530">
        <v>0.436</v>
      </c>
    </row>
    <row r="1486" spans="1:12">
      <c r="A1486" s="509">
        <v>44651</v>
      </c>
      <c r="B1486" s="510" t="s">
        <v>6459</v>
      </c>
      <c r="C1486" s="510" t="s">
        <v>60</v>
      </c>
      <c r="D1486" s="527" t="s">
        <v>61</v>
      </c>
      <c r="E1486" s="527" t="s">
        <v>67</v>
      </c>
      <c r="F1486" s="528">
        <v>350.31</v>
      </c>
      <c r="G1486" s="510" t="s">
        <v>6460</v>
      </c>
      <c r="H1486" s="510" t="s">
        <v>60</v>
      </c>
      <c r="I1486" s="527" t="s">
        <v>6461</v>
      </c>
      <c r="J1486" s="529" t="s">
        <v>491</v>
      </c>
      <c r="K1486" s="509">
        <v>44651</v>
      </c>
      <c r="L1486" s="530">
        <v>0.33900000000000002</v>
      </c>
    </row>
    <row r="1487" spans="1:12">
      <c r="A1487" s="509">
        <v>44273</v>
      </c>
      <c r="B1487" s="510" t="s">
        <v>2170</v>
      </c>
      <c r="C1487" s="510" t="s">
        <v>2171</v>
      </c>
      <c r="D1487" s="527" t="s">
        <v>61</v>
      </c>
      <c r="E1487" s="527" t="s">
        <v>67</v>
      </c>
      <c r="F1487" s="528">
        <v>32.729999999999997</v>
      </c>
      <c r="G1487" s="510" t="s">
        <v>2172</v>
      </c>
      <c r="H1487" s="510" t="s">
        <v>60</v>
      </c>
      <c r="I1487" s="527" t="s">
        <v>2173</v>
      </c>
      <c r="J1487" s="529" t="s">
        <v>491</v>
      </c>
      <c r="K1487" s="509">
        <v>44273</v>
      </c>
      <c r="L1487" s="530">
        <v>0.28199999999999997</v>
      </c>
    </row>
    <row r="1488" spans="1:12">
      <c r="A1488" s="509">
        <v>44718</v>
      </c>
      <c r="B1488" s="510" t="s">
        <v>6462</v>
      </c>
      <c r="C1488" s="510" t="s">
        <v>60</v>
      </c>
      <c r="D1488" s="527" t="s">
        <v>61</v>
      </c>
      <c r="E1488" s="527" t="s">
        <v>67</v>
      </c>
      <c r="F1488" s="528">
        <v>35.65</v>
      </c>
      <c r="G1488" s="510" t="s">
        <v>6463</v>
      </c>
      <c r="H1488" s="510" t="s">
        <v>6464</v>
      </c>
      <c r="I1488" s="527" t="s">
        <v>6465</v>
      </c>
      <c r="J1488" s="529" t="s">
        <v>491</v>
      </c>
      <c r="K1488" s="509">
        <v>44718</v>
      </c>
      <c r="L1488" s="530">
        <v>0.109</v>
      </c>
    </row>
    <row r="1489" spans="1:12">
      <c r="A1489" s="509">
        <v>44903</v>
      </c>
      <c r="B1489" s="510" t="s">
        <v>2174</v>
      </c>
      <c r="C1489" s="510" t="s">
        <v>2175</v>
      </c>
      <c r="D1489" s="527" t="s">
        <v>61</v>
      </c>
      <c r="E1489" s="527" t="s">
        <v>77</v>
      </c>
      <c r="F1489" s="528">
        <v>1.64</v>
      </c>
      <c r="G1489" s="510" t="s">
        <v>2176</v>
      </c>
      <c r="H1489" s="510" t="s">
        <v>60</v>
      </c>
      <c r="I1489" s="527" t="s">
        <v>2177</v>
      </c>
      <c r="J1489" s="529" t="s">
        <v>491</v>
      </c>
      <c r="K1489" s="509">
        <v>44903</v>
      </c>
      <c r="L1489" s="531">
        <v>0</v>
      </c>
    </row>
    <row r="1490" spans="1:12">
      <c r="A1490" s="509">
        <v>44875</v>
      </c>
      <c r="B1490" s="510" t="s">
        <v>6466</v>
      </c>
      <c r="C1490" s="510" t="s">
        <v>6467</v>
      </c>
      <c r="D1490" s="527" t="s">
        <v>61</v>
      </c>
      <c r="E1490" s="527" t="s">
        <v>67</v>
      </c>
      <c r="F1490" s="528">
        <v>241.9</v>
      </c>
      <c r="G1490" s="510" t="s">
        <v>6468</v>
      </c>
      <c r="H1490" s="510" t="s">
        <v>60</v>
      </c>
      <c r="I1490" s="527" t="s">
        <v>6469</v>
      </c>
      <c r="J1490" s="529" t="s">
        <v>491</v>
      </c>
      <c r="K1490" s="509">
        <v>44875</v>
      </c>
      <c r="L1490" s="531">
        <v>0</v>
      </c>
    </row>
    <row r="1491" spans="1:12">
      <c r="A1491" s="509">
        <v>44118</v>
      </c>
      <c r="B1491" s="510" t="s">
        <v>2182</v>
      </c>
      <c r="C1491" s="510" t="s">
        <v>2183</v>
      </c>
      <c r="D1491" s="527" t="s">
        <v>61</v>
      </c>
      <c r="E1491" s="527" t="s">
        <v>77</v>
      </c>
      <c r="F1491" s="528">
        <v>6.76</v>
      </c>
      <c r="G1491" s="510" t="s">
        <v>60</v>
      </c>
      <c r="H1491" s="510" t="s">
        <v>60</v>
      </c>
      <c r="I1491" s="527" t="s">
        <v>2184</v>
      </c>
      <c r="J1491" s="529" t="s">
        <v>491</v>
      </c>
      <c r="K1491" s="509">
        <v>44118</v>
      </c>
      <c r="L1491" s="531">
        <v>0</v>
      </c>
    </row>
    <row r="1492" spans="1:12">
      <c r="A1492" s="509">
        <v>43851</v>
      </c>
      <c r="B1492" s="510" t="s">
        <v>2178</v>
      </c>
      <c r="C1492" s="510" t="s">
        <v>2179</v>
      </c>
      <c r="D1492" s="527" t="s">
        <v>61</v>
      </c>
      <c r="E1492" s="527" t="s">
        <v>77</v>
      </c>
      <c r="F1492" s="528">
        <v>35.74</v>
      </c>
      <c r="G1492" s="510" t="s">
        <v>2180</v>
      </c>
      <c r="H1492" s="510" t="s">
        <v>60</v>
      </c>
      <c r="I1492" s="527" t="s">
        <v>2181</v>
      </c>
      <c r="J1492" s="529" t="s">
        <v>491</v>
      </c>
      <c r="K1492" s="509">
        <v>43851</v>
      </c>
      <c r="L1492" s="531">
        <v>0</v>
      </c>
    </row>
    <row r="1493" spans="1:12" ht="22.5">
      <c r="A1493" s="509">
        <v>44208</v>
      </c>
      <c r="B1493" s="510" t="s">
        <v>6470</v>
      </c>
      <c r="C1493" s="510" t="s">
        <v>60</v>
      </c>
      <c r="D1493" s="527" t="s">
        <v>61</v>
      </c>
      <c r="E1493" s="527" t="s">
        <v>67</v>
      </c>
      <c r="F1493" s="528">
        <v>4654.47</v>
      </c>
      <c r="G1493" s="510" t="s">
        <v>6471</v>
      </c>
      <c r="H1493" s="510" t="s">
        <v>6472</v>
      </c>
      <c r="I1493" s="527" t="s">
        <v>6473</v>
      </c>
      <c r="J1493" s="529" t="s">
        <v>491</v>
      </c>
      <c r="K1493" s="509">
        <v>44208</v>
      </c>
      <c r="L1493" s="530">
        <v>-1E-3</v>
      </c>
    </row>
    <row r="1494" spans="1:12" ht="22.5">
      <c r="A1494" s="509">
        <v>44679</v>
      </c>
      <c r="B1494" s="510" t="s">
        <v>2185</v>
      </c>
      <c r="C1494" s="510" t="s">
        <v>2186</v>
      </c>
      <c r="D1494" s="527" t="s">
        <v>61</v>
      </c>
      <c r="E1494" s="527" t="s">
        <v>67</v>
      </c>
      <c r="F1494" s="528">
        <v>621.15</v>
      </c>
      <c r="G1494" s="510" t="s">
        <v>2187</v>
      </c>
      <c r="H1494" s="510" t="s">
        <v>60</v>
      </c>
      <c r="I1494" s="527" t="s">
        <v>2188</v>
      </c>
      <c r="J1494" s="529" t="s">
        <v>491</v>
      </c>
      <c r="K1494" s="509">
        <v>44679</v>
      </c>
      <c r="L1494" s="530">
        <v>-4.0000000000000001E-3</v>
      </c>
    </row>
    <row r="1495" spans="1:12">
      <c r="A1495" s="509">
        <v>43962</v>
      </c>
      <c r="B1495" s="510" t="s">
        <v>6474</v>
      </c>
      <c r="C1495" s="510" t="s">
        <v>60</v>
      </c>
      <c r="D1495" s="527" t="s">
        <v>61</v>
      </c>
      <c r="E1495" s="527" t="s">
        <v>67</v>
      </c>
      <c r="F1495" s="528">
        <v>2157.4699999999998</v>
      </c>
      <c r="G1495" s="510" t="s">
        <v>4514</v>
      </c>
      <c r="H1495" s="510" t="s">
        <v>60</v>
      </c>
      <c r="I1495" s="527" t="s">
        <v>6475</v>
      </c>
      <c r="J1495" s="529" t="s">
        <v>491</v>
      </c>
      <c r="K1495" s="509">
        <v>43962</v>
      </c>
      <c r="L1495" s="530">
        <v>-4.0000000000000001E-3</v>
      </c>
    </row>
    <row r="1496" spans="1:12">
      <c r="A1496" s="509">
        <v>44883</v>
      </c>
      <c r="B1496" s="510" t="s">
        <v>2189</v>
      </c>
      <c r="C1496" s="510" t="s">
        <v>2190</v>
      </c>
      <c r="D1496" s="527" t="s">
        <v>61</v>
      </c>
      <c r="E1496" s="527" t="s">
        <v>67</v>
      </c>
      <c r="F1496" s="528">
        <v>16.04</v>
      </c>
      <c r="G1496" s="510" t="s">
        <v>2191</v>
      </c>
      <c r="H1496" s="510" t="s">
        <v>2192</v>
      </c>
      <c r="I1496" s="527" t="s">
        <v>2193</v>
      </c>
      <c r="J1496" s="529" t="s">
        <v>491</v>
      </c>
      <c r="K1496" s="509">
        <v>44883</v>
      </c>
      <c r="L1496" s="530">
        <v>-3.7999999999999999E-2</v>
      </c>
    </row>
    <row r="1497" spans="1:12" ht="33.75">
      <c r="A1497" s="509">
        <v>44333</v>
      </c>
      <c r="B1497" s="510" t="s">
        <v>6476</v>
      </c>
      <c r="C1497" s="510" t="s">
        <v>60</v>
      </c>
      <c r="D1497" s="527" t="s">
        <v>61</v>
      </c>
      <c r="E1497" s="527" t="s">
        <v>67</v>
      </c>
      <c r="F1497" s="528">
        <v>35.82</v>
      </c>
      <c r="G1497" s="510" t="s">
        <v>6097</v>
      </c>
      <c r="H1497" s="510" t="s">
        <v>6477</v>
      </c>
      <c r="I1497" s="527" t="s">
        <v>6478</v>
      </c>
      <c r="J1497" s="529" t="s">
        <v>491</v>
      </c>
      <c r="K1497" s="509">
        <v>44333</v>
      </c>
      <c r="L1497" s="530">
        <v>-8.6999999999999994E-2</v>
      </c>
    </row>
    <row r="1498" spans="1:12">
      <c r="A1498" s="509">
        <v>44805</v>
      </c>
      <c r="B1498" s="510" t="s">
        <v>6479</v>
      </c>
      <c r="C1498" s="510" t="s">
        <v>60</v>
      </c>
      <c r="D1498" s="527" t="s">
        <v>61</v>
      </c>
      <c r="E1498" s="527" t="s">
        <v>77</v>
      </c>
      <c r="F1498" s="528">
        <v>156.94999999999999</v>
      </c>
      <c r="G1498" s="510" t="s">
        <v>6480</v>
      </c>
      <c r="H1498" s="510" t="s">
        <v>6481</v>
      </c>
      <c r="I1498" s="527" t="s">
        <v>6482</v>
      </c>
      <c r="J1498" s="529" t="s">
        <v>491</v>
      </c>
      <c r="K1498" s="509">
        <v>44805</v>
      </c>
      <c r="L1498" s="530">
        <v>-0.14000000000000001</v>
      </c>
    </row>
    <row r="1499" spans="1:12">
      <c r="A1499" s="509">
        <v>44550</v>
      </c>
      <c r="B1499" s="510" t="s">
        <v>6036</v>
      </c>
      <c r="C1499" s="510" t="s">
        <v>60</v>
      </c>
      <c r="D1499" s="527" t="s">
        <v>61</v>
      </c>
      <c r="E1499" s="527" t="s">
        <v>67</v>
      </c>
      <c r="F1499" s="528">
        <v>1369.03</v>
      </c>
      <c r="G1499" s="510" t="s">
        <v>1969</v>
      </c>
      <c r="H1499" s="510" t="s">
        <v>60</v>
      </c>
      <c r="I1499" s="527" t="s">
        <v>6483</v>
      </c>
      <c r="J1499" s="529" t="s">
        <v>491</v>
      </c>
      <c r="K1499" s="509">
        <v>44550</v>
      </c>
      <c r="L1499" s="530">
        <v>-0.15</v>
      </c>
    </row>
    <row r="1500" spans="1:12">
      <c r="A1500" s="509">
        <v>44921</v>
      </c>
      <c r="B1500" s="510" t="s">
        <v>2194</v>
      </c>
      <c r="C1500" s="510" t="s">
        <v>2195</v>
      </c>
      <c r="D1500" s="527" t="s">
        <v>61</v>
      </c>
      <c r="E1500" s="527" t="s">
        <v>77</v>
      </c>
      <c r="F1500" s="528">
        <v>774.15</v>
      </c>
      <c r="G1500" s="510" t="s">
        <v>2196</v>
      </c>
      <c r="H1500" s="510" t="s">
        <v>60</v>
      </c>
      <c r="I1500" s="527" t="s">
        <v>2197</v>
      </c>
      <c r="J1500" s="529" t="s">
        <v>491</v>
      </c>
      <c r="K1500" s="509">
        <v>44921</v>
      </c>
      <c r="L1500" s="530">
        <v>-0.21199999999999999</v>
      </c>
    </row>
    <row r="1501" spans="1:12" ht="22.5">
      <c r="A1501" s="509">
        <v>43852</v>
      </c>
      <c r="B1501" s="510" t="s">
        <v>6484</v>
      </c>
      <c r="C1501" s="510" t="s">
        <v>60</v>
      </c>
      <c r="D1501" s="527" t="s">
        <v>61</v>
      </c>
      <c r="E1501" s="527" t="s">
        <v>67</v>
      </c>
      <c r="F1501" s="528">
        <v>8189.91</v>
      </c>
      <c r="G1501" s="510" t="s">
        <v>6485</v>
      </c>
      <c r="H1501" s="510" t="s">
        <v>6486</v>
      </c>
      <c r="I1501" s="527" t="s">
        <v>6487</v>
      </c>
      <c r="J1501" s="529" t="s">
        <v>491</v>
      </c>
      <c r="K1501" s="509">
        <v>43852</v>
      </c>
      <c r="L1501" s="530">
        <v>-0.29099999999999998</v>
      </c>
    </row>
    <row r="1502" spans="1:12">
      <c r="A1502" s="509">
        <v>44515</v>
      </c>
      <c r="B1502" s="510" t="s">
        <v>6488</v>
      </c>
      <c r="C1502" s="510" t="s">
        <v>60</v>
      </c>
      <c r="D1502" s="527" t="s">
        <v>61</v>
      </c>
      <c r="E1502" s="527" t="s">
        <v>67</v>
      </c>
      <c r="F1502" s="528">
        <v>189.07</v>
      </c>
      <c r="G1502" s="510" t="s">
        <v>6489</v>
      </c>
      <c r="H1502" s="510" t="s">
        <v>60</v>
      </c>
      <c r="I1502" s="527" t="s">
        <v>6490</v>
      </c>
      <c r="J1502" s="529" t="s">
        <v>491</v>
      </c>
      <c r="K1502" s="509">
        <v>44515</v>
      </c>
      <c r="L1502" s="530">
        <v>-0.29399999999999998</v>
      </c>
    </row>
    <row r="1503" spans="1:12" ht="56.25">
      <c r="A1503" s="509">
        <v>44491</v>
      </c>
      <c r="B1503" s="510" t="s">
        <v>6491</v>
      </c>
      <c r="C1503" s="510" t="s">
        <v>60</v>
      </c>
      <c r="D1503" s="527" t="s">
        <v>61</v>
      </c>
      <c r="E1503" s="527" t="s">
        <v>67</v>
      </c>
      <c r="F1503" s="528">
        <v>305.05</v>
      </c>
      <c r="G1503" s="510" t="s">
        <v>3453</v>
      </c>
      <c r="H1503" s="510" t="s">
        <v>6492</v>
      </c>
      <c r="I1503" s="527" t="s">
        <v>6493</v>
      </c>
      <c r="J1503" s="529" t="s">
        <v>491</v>
      </c>
      <c r="K1503" s="509">
        <v>44491</v>
      </c>
      <c r="L1503" s="530">
        <v>-0.33800000000000002</v>
      </c>
    </row>
    <row r="1504" spans="1:12">
      <c r="A1504" s="509">
        <v>44110</v>
      </c>
      <c r="B1504" s="510" t="s">
        <v>6494</v>
      </c>
      <c r="C1504" s="510" t="s">
        <v>60</v>
      </c>
      <c r="D1504" s="527" t="s">
        <v>61</v>
      </c>
      <c r="E1504" s="527" t="s">
        <v>67</v>
      </c>
      <c r="F1504" s="528">
        <v>4459.3599999999997</v>
      </c>
      <c r="G1504" s="510" t="s">
        <v>6495</v>
      </c>
      <c r="H1504" s="510" t="s">
        <v>60</v>
      </c>
      <c r="I1504" s="527" t="s">
        <v>6496</v>
      </c>
      <c r="J1504" s="529" t="s">
        <v>491</v>
      </c>
      <c r="K1504" s="509">
        <v>44110</v>
      </c>
      <c r="L1504" s="530">
        <v>-0.374</v>
      </c>
    </row>
    <row r="1505" spans="1:12">
      <c r="A1505" s="509">
        <v>44836</v>
      </c>
      <c r="B1505" s="510" t="s">
        <v>2198</v>
      </c>
      <c r="C1505" s="510" t="s">
        <v>2199</v>
      </c>
      <c r="D1505" s="527" t="s">
        <v>61</v>
      </c>
      <c r="E1505" s="527" t="s">
        <v>67</v>
      </c>
      <c r="F1505" s="528">
        <v>15.04</v>
      </c>
      <c r="G1505" s="510" t="s">
        <v>60</v>
      </c>
      <c r="H1505" s="510" t="s">
        <v>60</v>
      </c>
      <c r="I1505" s="527" t="s">
        <v>2200</v>
      </c>
      <c r="J1505" s="529" t="s">
        <v>491</v>
      </c>
      <c r="K1505" s="509">
        <v>44836</v>
      </c>
      <c r="L1505" s="530">
        <v>-0.41699999999999998</v>
      </c>
    </row>
    <row r="1506" spans="1:12">
      <c r="A1506" s="509">
        <v>44917</v>
      </c>
      <c r="B1506" s="510" t="s">
        <v>2201</v>
      </c>
      <c r="C1506" s="510" t="s">
        <v>2202</v>
      </c>
      <c r="D1506" s="527" t="s">
        <v>61</v>
      </c>
      <c r="E1506" s="527" t="s">
        <v>77</v>
      </c>
      <c r="F1506" s="528">
        <v>12.12</v>
      </c>
      <c r="G1506" s="510" t="s">
        <v>2203</v>
      </c>
      <c r="H1506" s="510" t="s">
        <v>60</v>
      </c>
      <c r="I1506" s="527" t="s">
        <v>2204</v>
      </c>
      <c r="J1506" s="529" t="s">
        <v>491</v>
      </c>
      <c r="K1506" s="509">
        <v>44917</v>
      </c>
      <c r="L1506" s="530">
        <v>-0.437</v>
      </c>
    </row>
    <row r="1507" spans="1:12">
      <c r="A1507" s="509">
        <v>44127</v>
      </c>
      <c r="B1507" s="510" t="s">
        <v>6497</v>
      </c>
      <c r="C1507" s="510" t="s">
        <v>60</v>
      </c>
      <c r="D1507" s="527" t="s">
        <v>61</v>
      </c>
      <c r="E1507" s="527" t="s">
        <v>67</v>
      </c>
      <c r="F1507" s="528">
        <v>506.47</v>
      </c>
      <c r="G1507" s="510" t="s">
        <v>6498</v>
      </c>
      <c r="H1507" s="510" t="s">
        <v>6499</v>
      </c>
      <c r="I1507" s="527" t="s">
        <v>6500</v>
      </c>
      <c r="J1507" s="529" t="s">
        <v>491</v>
      </c>
      <c r="K1507" s="509">
        <v>44127</v>
      </c>
      <c r="L1507" s="530">
        <v>-0.47799999999999998</v>
      </c>
    </row>
    <row r="1508" spans="1:12">
      <c r="A1508" s="509">
        <v>44484</v>
      </c>
      <c r="B1508" s="510" t="s">
        <v>6501</v>
      </c>
      <c r="C1508" s="510" t="s">
        <v>60</v>
      </c>
      <c r="D1508" s="527" t="s">
        <v>61</v>
      </c>
      <c r="E1508" s="527" t="s">
        <v>67</v>
      </c>
      <c r="F1508" s="528">
        <v>1724.85</v>
      </c>
      <c r="G1508" s="510" t="s">
        <v>6502</v>
      </c>
      <c r="H1508" s="510" t="s">
        <v>60</v>
      </c>
      <c r="I1508" s="527" t="s">
        <v>6503</v>
      </c>
      <c r="J1508" s="529" t="s">
        <v>491</v>
      </c>
      <c r="K1508" s="509">
        <v>44484</v>
      </c>
      <c r="L1508" s="530">
        <v>-0.50700000000000001</v>
      </c>
    </row>
    <row r="1509" spans="1:12">
      <c r="A1509" s="509">
        <v>44795</v>
      </c>
      <c r="B1509" s="510" t="s">
        <v>2205</v>
      </c>
      <c r="C1509" s="510" t="s">
        <v>60</v>
      </c>
      <c r="D1509" s="527" t="s">
        <v>61</v>
      </c>
      <c r="E1509" s="527" t="s">
        <v>67</v>
      </c>
      <c r="F1509" s="528">
        <v>239.34</v>
      </c>
      <c r="G1509" s="510" t="s">
        <v>2206</v>
      </c>
      <c r="H1509" s="510" t="s">
        <v>60</v>
      </c>
      <c r="I1509" s="527" t="s">
        <v>2207</v>
      </c>
      <c r="J1509" s="529" t="s">
        <v>491</v>
      </c>
      <c r="K1509" s="509">
        <v>44795</v>
      </c>
      <c r="L1509" s="530">
        <v>-0.68600000000000005</v>
      </c>
    </row>
    <row r="1510" spans="1:12">
      <c r="A1510" s="509">
        <v>44833</v>
      </c>
      <c r="B1510" s="510" t="s">
        <v>2208</v>
      </c>
      <c r="C1510" s="510" t="s">
        <v>2209</v>
      </c>
      <c r="D1510" s="527" t="s">
        <v>61</v>
      </c>
      <c r="E1510" s="527" t="s">
        <v>67</v>
      </c>
      <c r="F1510" s="528">
        <v>81.91</v>
      </c>
      <c r="G1510" s="510" t="s">
        <v>60</v>
      </c>
      <c r="H1510" s="510" t="s">
        <v>60</v>
      </c>
      <c r="I1510" s="527" t="s">
        <v>2210</v>
      </c>
      <c r="J1510" s="529" t="s">
        <v>491</v>
      </c>
      <c r="K1510" s="509">
        <v>44833</v>
      </c>
      <c r="L1510" s="530">
        <v>-0.76300000000000001</v>
      </c>
    </row>
    <row r="1511" spans="1:12">
      <c r="A1511" s="509">
        <v>44173</v>
      </c>
      <c r="B1511" s="510" t="s">
        <v>6504</v>
      </c>
      <c r="C1511" s="510" t="s">
        <v>60</v>
      </c>
      <c r="D1511" s="527" t="s">
        <v>61</v>
      </c>
      <c r="E1511" s="527" t="s">
        <v>67</v>
      </c>
      <c r="F1511" s="528">
        <v>706.85</v>
      </c>
      <c r="G1511" s="510" t="s">
        <v>6505</v>
      </c>
      <c r="H1511" s="510" t="s">
        <v>6127</v>
      </c>
      <c r="I1511" s="527" t="s">
        <v>6506</v>
      </c>
      <c r="J1511" s="529" t="s">
        <v>491</v>
      </c>
      <c r="K1511" s="509">
        <v>44173</v>
      </c>
      <c r="L1511" s="530">
        <v>-0.76900000000000002</v>
      </c>
    </row>
    <row r="1512" spans="1:12">
      <c r="A1512" s="509">
        <v>44186</v>
      </c>
      <c r="B1512" s="510" t="s">
        <v>6507</v>
      </c>
      <c r="C1512" s="510" t="s">
        <v>60</v>
      </c>
      <c r="D1512" s="527" t="s">
        <v>61</v>
      </c>
      <c r="E1512" s="527" t="s">
        <v>67</v>
      </c>
      <c r="F1512" s="528">
        <v>2223.19</v>
      </c>
      <c r="G1512" s="510" t="s">
        <v>6508</v>
      </c>
      <c r="H1512" s="510" t="s">
        <v>6509</v>
      </c>
      <c r="I1512" s="527" t="s">
        <v>6510</v>
      </c>
      <c r="J1512" s="529" t="s">
        <v>491</v>
      </c>
      <c r="K1512" s="509">
        <v>44186</v>
      </c>
      <c r="L1512" s="530">
        <v>-0.77900000000000003</v>
      </c>
    </row>
    <row r="1513" spans="1:12">
      <c r="A1513" s="509">
        <v>44108</v>
      </c>
      <c r="B1513" s="510" t="s">
        <v>6511</v>
      </c>
      <c r="C1513" s="510" t="s">
        <v>60</v>
      </c>
      <c r="D1513" s="527" t="s">
        <v>61</v>
      </c>
      <c r="E1513" s="527" t="s">
        <v>67</v>
      </c>
      <c r="F1513" s="528">
        <v>302.26</v>
      </c>
      <c r="G1513" s="510" t="s">
        <v>6512</v>
      </c>
      <c r="H1513" s="510" t="s">
        <v>60</v>
      </c>
      <c r="I1513" s="527" t="s">
        <v>6513</v>
      </c>
      <c r="J1513" s="529" t="s">
        <v>491</v>
      </c>
      <c r="K1513" s="509">
        <v>44108</v>
      </c>
      <c r="L1513" s="530">
        <v>-0.93500000000000005</v>
      </c>
    </row>
    <row r="1514" spans="1:12">
      <c r="A1514" s="509">
        <v>44231</v>
      </c>
      <c r="B1514" s="510" t="s">
        <v>6514</v>
      </c>
      <c r="C1514" s="510" t="s">
        <v>60</v>
      </c>
      <c r="D1514" s="527" t="s">
        <v>61</v>
      </c>
      <c r="E1514" s="527" t="s">
        <v>67</v>
      </c>
      <c r="F1514" s="528">
        <v>8021.38</v>
      </c>
      <c r="G1514" s="510" t="s">
        <v>6515</v>
      </c>
      <c r="H1514" s="510" t="s">
        <v>60</v>
      </c>
      <c r="I1514" s="527" t="s">
        <v>6516</v>
      </c>
      <c r="J1514" s="529" t="s">
        <v>491</v>
      </c>
      <c r="K1514" s="509">
        <v>44231</v>
      </c>
      <c r="L1514" s="530">
        <v>-0.96599999999999997</v>
      </c>
    </row>
    <row r="1515" spans="1:12">
      <c r="A1515" s="509">
        <v>44260</v>
      </c>
      <c r="B1515" s="510" t="s">
        <v>1725</v>
      </c>
      <c r="C1515" s="510" t="s">
        <v>60</v>
      </c>
      <c r="D1515" s="527" t="s">
        <v>61</v>
      </c>
      <c r="E1515" s="527" t="s">
        <v>67</v>
      </c>
      <c r="F1515" s="528">
        <v>3204.42</v>
      </c>
      <c r="G1515" s="510" t="s">
        <v>6517</v>
      </c>
      <c r="H1515" s="510" t="s">
        <v>6518</v>
      </c>
      <c r="I1515" s="527" t="s">
        <v>6519</v>
      </c>
      <c r="J1515" s="529" t="s">
        <v>491</v>
      </c>
      <c r="K1515" s="509">
        <v>44260</v>
      </c>
      <c r="L1515" s="528">
        <v>-1.01</v>
      </c>
    </row>
    <row r="1516" spans="1:12" ht="22.5">
      <c r="A1516" s="509">
        <v>44872</v>
      </c>
      <c r="B1516" s="510" t="s">
        <v>2211</v>
      </c>
      <c r="C1516" s="510" t="s">
        <v>2212</v>
      </c>
      <c r="D1516" s="527" t="s">
        <v>61</v>
      </c>
      <c r="E1516" s="527" t="s">
        <v>77</v>
      </c>
      <c r="F1516" s="528">
        <v>19109.68</v>
      </c>
      <c r="G1516" s="510" t="s">
        <v>2213</v>
      </c>
      <c r="H1516" s="510" t="s">
        <v>60</v>
      </c>
      <c r="I1516" s="527" t="s">
        <v>2214</v>
      </c>
      <c r="J1516" s="529" t="s">
        <v>491</v>
      </c>
      <c r="K1516" s="509">
        <v>44872</v>
      </c>
      <c r="L1516" s="528">
        <v>-1.17</v>
      </c>
    </row>
    <row r="1517" spans="1:12">
      <c r="A1517" s="509">
        <v>44508</v>
      </c>
      <c r="B1517" s="510" t="s">
        <v>6520</v>
      </c>
      <c r="C1517" s="510" t="s">
        <v>60</v>
      </c>
      <c r="D1517" s="527" t="s">
        <v>61</v>
      </c>
      <c r="E1517" s="527" t="s">
        <v>67</v>
      </c>
      <c r="F1517" s="528">
        <v>71.95</v>
      </c>
      <c r="G1517" s="510" t="s">
        <v>6521</v>
      </c>
      <c r="H1517" s="510" t="s">
        <v>60</v>
      </c>
      <c r="I1517" s="527" t="s">
        <v>6522</v>
      </c>
      <c r="J1517" s="529" t="s">
        <v>491</v>
      </c>
      <c r="K1517" s="509">
        <v>44508</v>
      </c>
      <c r="L1517" s="528">
        <v>-1.18</v>
      </c>
    </row>
    <row r="1518" spans="1:12">
      <c r="A1518" s="509">
        <v>44642</v>
      </c>
      <c r="B1518" s="510" t="s">
        <v>2215</v>
      </c>
      <c r="C1518" s="510" t="s">
        <v>2216</v>
      </c>
      <c r="D1518" s="527" t="s">
        <v>61</v>
      </c>
      <c r="E1518" s="527" t="s">
        <v>77</v>
      </c>
      <c r="F1518" s="528">
        <v>264.73</v>
      </c>
      <c r="G1518" s="510" t="s">
        <v>2217</v>
      </c>
      <c r="H1518" s="510" t="s">
        <v>60</v>
      </c>
      <c r="I1518" s="527" t="s">
        <v>2218</v>
      </c>
      <c r="J1518" s="529" t="s">
        <v>491</v>
      </c>
      <c r="K1518" s="509">
        <v>44642</v>
      </c>
      <c r="L1518" s="528">
        <v>-1.19</v>
      </c>
    </row>
    <row r="1519" spans="1:12">
      <c r="A1519" s="509">
        <v>44515</v>
      </c>
      <c r="B1519" s="510" t="s">
        <v>2219</v>
      </c>
      <c r="C1519" s="510" t="s">
        <v>2220</v>
      </c>
      <c r="D1519" s="527" t="s">
        <v>61</v>
      </c>
      <c r="E1519" s="527" t="s">
        <v>77</v>
      </c>
      <c r="F1519" s="528">
        <v>2667.74</v>
      </c>
      <c r="G1519" s="510" t="s">
        <v>2221</v>
      </c>
      <c r="H1519" s="510" t="s">
        <v>60</v>
      </c>
      <c r="I1519" s="527" t="s">
        <v>2222</v>
      </c>
      <c r="J1519" s="529" t="s">
        <v>491</v>
      </c>
      <c r="K1519" s="509">
        <v>44515</v>
      </c>
      <c r="L1519" s="528">
        <v>-1.42</v>
      </c>
    </row>
    <row r="1520" spans="1:12" ht="33.75">
      <c r="A1520" s="509">
        <v>44592</v>
      </c>
      <c r="B1520" s="510" t="s">
        <v>6523</v>
      </c>
      <c r="C1520" s="510" t="s">
        <v>60</v>
      </c>
      <c r="D1520" s="527" t="s">
        <v>61</v>
      </c>
      <c r="E1520" s="527" t="s">
        <v>67</v>
      </c>
      <c r="F1520" s="528">
        <v>17182.11</v>
      </c>
      <c r="G1520" s="510" t="s">
        <v>6524</v>
      </c>
      <c r="H1520" s="510" t="s">
        <v>6525</v>
      </c>
      <c r="I1520" s="527" t="s">
        <v>6526</v>
      </c>
      <c r="J1520" s="529" t="s">
        <v>491</v>
      </c>
      <c r="K1520" s="509">
        <v>44592</v>
      </c>
      <c r="L1520" s="528">
        <v>-1.47</v>
      </c>
    </row>
    <row r="1521" spans="1:12">
      <c r="A1521" s="509">
        <v>44496</v>
      </c>
      <c r="B1521" s="510" t="s">
        <v>6527</v>
      </c>
      <c r="C1521" s="510" t="s">
        <v>60</v>
      </c>
      <c r="D1521" s="527" t="s">
        <v>61</v>
      </c>
      <c r="E1521" s="527" t="s">
        <v>67</v>
      </c>
      <c r="F1521" s="528">
        <v>561.78</v>
      </c>
      <c r="G1521" s="510" t="s">
        <v>6528</v>
      </c>
      <c r="H1521" s="510" t="s">
        <v>60</v>
      </c>
      <c r="I1521" s="527" t="s">
        <v>6529</v>
      </c>
      <c r="J1521" s="529" t="s">
        <v>491</v>
      </c>
      <c r="K1521" s="509">
        <v>44496</v>
      </c>
      <c r="L1521" s="528">
        <v>-1.55</v>
      </c>
    </row>
    <row r="1522" spans="1:12">
      <c r="A1522" s="509">
        <v>44337</v>
      </c>
      <c r="B1522" s="510" t="s">
        <v>2223</v>
      </c>
      <c r="C1522" s="510" t="s">
        <v>2224</v>
      </c>
      <c r="D1522" s="527" t="s">
        <v>61</v>
      </c>
      <c r="E1522" s="527" t="s">
        <v>67</v>
      </c>
      <c r="F1522" s="528">
        <v>3.41</v>
      </c>
      <c r="G1522" s="510" t="s">
        <v>2225</v>
      </c>
      <c r="H1522" s="510" t="s">
        <v>2226</v>
      </c>
      <c r="I1522" s="527" t="s">
        <v>2227</v>
      </c>
      <c r="J1522" s="529" t="s">
        <v>491</v>
      </c>
      <c r="K1522" s="509">
        <v>44337</v>
      </c>
      <c r="L1522" s="528">
        <v>-1.56</v>
      </c>
    </row>
    <row r="1523" spans="1:12">
      <c r="A1523" s="509">
        <v>44763</v>
      </c>
      <c r="B1523" s="510" t="s">
        <v>6530</v>
      </c>
      <c r="C1523" s="510" t="s">
        <v>60</v>
      </c>
      <c r="D1523" s="527" t="s">
        <v>61</v>
      </c>
      <c r="E1523" s="527" t="s">
        <v>67</v>
      </c>
      <c r="F1523" s="528">
        <v>192.52</v>
      </c>
      <c r="G1523" s="510" t="s">
        <v>6531</v>
      </c>
      <c r="H1523" s="510" t="s">
        <v>60</v>
      </c>
      <c r="I1523" s="527" t="s">
        <v>6532</v>
      </c>
      <c r="J1523" s="529" t="s">
        <v>491</v>
      </c>
      <c r="K1523" s="509">
        <v>44763</v>
      </c>
      <c r="L1523" s="528">
        <v>-1.66</v>
      </c>
    </row>
    <row r="1524" spans="1:12" ht="22.5">
      <c r="A1524" s="509">
        <v>44531</v>
      </c>
      <c r="B1524" s="510" t="s">
        <v>6533</v>
      </c>
      <c r="C1524" s="510" t="s">
        <v>60</v>
      </c>
      <c r="D1524" s="527" t="s">
        <v>61</v>
      </c>
      <c r="E1524" s="527" t="s">
        <v>67</v>
      </c>
      <c r="F1524" s="528">
        <v>1536.47</v>
      </c>
      <c r="G1524" s="510" t="s">
        <v>6534</v>
      </c>
      <c r="H1524" s="510" t="s">
        <v>6535</v>
      </c>
      <c r="I1524" s="527" t="s">
        <v>6536</v>
      </c>
      <c r="J1524" s="529" t="s">
        <v>491</v>
      </c>
      <c r="K1524" s="509">
        <v>44531</v>
      </c>
      <c r="L1524" s="528">
        <v>-1.85</v>
      </c>
    </row>
    <row r="1525" spans="1:12" ht="22.5">
      <c r="A1525" s="509">
        <v>44189</v>
      </c>
      <c r="B1525" s="510" t="s">
        <v>6537</v>
      </c>
      <c r="C1525" s="510" t="s">
        <v>60</v>
      </c>
      <c r="D1525" s="527" t="s">
        <v>61</v>
      </c>
      <c r="E1525" s="527" t="s">
        <v>67</v>
      </c>
      <c r="F1525" s="528">
        <v>445.96</v>
      </c>
      <c r="G1525" s="510" t="s">
        <v>6538</v>
      </c>
      <c r="H1525" s="510" t="s">
        <v>6539</v>
      </c>
      <c r="I1525" s="527" t="s">
        <v>6540</v>
      </c>
      <c r="J1525" s="529" t="s">
        <v>491</v>
      </c>
      <c r="K1525" s="509">
        <v>44189</v>
      </c>
      <c r="L1525" s="528">
        <v>-2.02</v>
      </c>
    </row>
    <row r="1526" spans="1:12" ht="33.75">
      <c r="A1526" s="509">
        <v>44071</v>
      </c>
      <c r="B1526" s="510" t="s">
        <v>6541</v>
      </c>
      <c r="C1526" s="510" t="s">
        <v>60</v>
      </c>
      <c r="D1526" s="527" t="s">
        <v>61</v>
      </c>
      <c r="E1526" s="527" t="s">
        <v>67</v>
      </c>
      <c r="F1526" s="528">
        <v>2369.29</v>
      </c>
      <c r="G1526" s="510" t="s">
        <v>6542</v>
      </c>
      <c r="H1526" s="510" t="s">
        <v>6543</v>
      </c>
      <c r="I1526" s="527" t="s">
        <v>6544</v>
      </c>
      <c r="J1526" s="529" t="s">
        <v>491</v>
      </c>
      <c r="K1526" s="509">
        <v>44071</v>
      </c>
      <c r="L1526" s="528">
        <v>-2.04</v>
      </c>
    </row>
    <row r="1527" spans="1:12" ht="22.5">
      <c r="A1527" s="509">
        <v>44586</v>
      </c>
      <c r="B1527" s="510" t="s">
        <v>2228</v>
      </c>
      <c r="C1527" s="510" t="s">
        <v>2229</v>
      </c>
      <c r="D1527" s="527" t="s">
        <v>61</v>
      </c>
      <c r="E1527" s="527" t="s">
        <v>77</v>
      </c>
      <c r="F1527" s="528">
        <v>12.84</v>
      </c>
      <c r="G1527" s="510" t="s">
        <v>2230</v>
      </c>
      <c r="H1527" s="510" t="s">
        <v>2231</v>
      </c>
      <c r="I1527" s="527" t="s">
        <v>2232</v>
      </c>
      <c r="J1527" s="529" t="s">
        <v>491</v>
      </c>
      <c r="K1527" s="509">
        <v>44586</v>
      </c>
      <c r="L1527" s="528">
        <v>-2.13</v>
      </c>
    </row>
    <row r="1528" spans="1:12" ht="22.5">
      <c r="A1528" s="509">
        <v>44309</v>
      </c>
      <c r="B1528" s="510" t="s">
        <v>6117</v>
      </c>
      <c r="C1528" s="510" t="s">
        <v>6545</v>
      </c>
      <c r="D1528" s="527" t="s">
        <v>61</v>
      </c>
      <c r="E1528" s="527" t="s">
        <v>77</v>
      </c>
      <c r="F1528" s="528">
        <v>583.16</v>
      </c>
      <c r="G1528" s="510" t="s">
        <v>6546</v>
      </c>
      <c r="H1528" s="510" t="s">
        <v>6547</v>
      </c>
      <c r="I1528" s="527" t="s">
        <v>6548</v>
      </c>
      <c r="J1528" s="529" t="s">
        <v>491</v>
      </c>
      <c r="K1528" s="509">
        <v>44309</v>
      </c>
      <c r="L1528" s="528">
        <v>-2.14</v>
      </c>
    </row>
    <row r="1529" spans="1:12" ht="33.75">
      <c r="A1529" s="509">
        <v>44781</v>
      </c>
      <c r="B1529" s="510" t="s">
        <v>6549</v>
      </c>
      <c r="C1529" s="510" t="s">
        <v>60</v>
      </c>
      <c r="D1529" s="527" t="s">
        <v>61</v>
      </c>
      <c r="E1529" s="527" t="s">
        <v>67</v>
      </c>
      <c r="F1529" s="528">
        <v>9831.35</v>
      </c>
      <c r="G1529" s="510" t="s">
        <v>1111</v>
      </c>
      <c r="H1529" s="510" t="s">
        <v>6550</v>
      </c>
      <c r="I1529" s="527" t="s">
        <v>6551</v>
      </c>
      <c r="J1529" s="529" t="s">
        <v>491</v>
      </c>
      <c r="K1529" s="509">
        <v>44781</v>
      </c>
      <c r="L1529" s="528">
        <v>-2.15</v>
      </c>
    </row>
    <row r="1530" spans="1:12">
      <c r="A1530" s="509">
        <v>44160</v>
      </c>
      <c r="B1530" s="510" t="s">
        <v>2233</v>
      </c>
      <c r="C1530" s="510" t="s">
        <v>60</v>
      </c>
      <c r="D1530" s="527" t="s">
        <v>61</v>
      </c>
      <c r="E1530" s="527" t="s">
        <v>67</v>
      </c>
      <c r="F1530" s="528">
        <v>257.63</v>
      </c>
      <c r="G1530" s="510" t="s">
        <v>2234</v>
      </c>
      <c r="H1530" s="510" t="s">
        <v>60</v>
      </c>
      <c r="I1530" s="527" t="s">
        <v>2235</v>
      </c>
      <c r="J1530" s="529" t="s">
        <v>491</v>
      </c>
      <c r="K1530" s="509">
        <v>44160</v>
      </c>
      <c r="L1530" s="528">
        <v>-2.2400000000000002</v>
      </c>
    </row>
    <row r="1531" spans="1:12">
      <c r="A1531" s="509">
        <v>44305</v>
      </c>
      <c r="B1531" s="510" t="s">
        <v>6552</v>
      </c>
      <c r="C1531" s="510" t="s">
        <v>60</v>
      </c>
      <c r="D1531" s="527" t="s">
        <v>61</v>
      </c>
      <c r="E1531" s="527" t="s">
        <v>67</v>
      </c>
      <c r="F1531" s="528">
        <v>1428.77</v>
      </c>
      <c r="G1531" s="510" t="s">
        <v>5056</v>
      </c>
      <c r="H1531" s="510" t="s">
        <v>60</v>
      </c>
      <c r="I1531" s="527" t="s">
        <v>6553</v>
      </c>
      <c r="J1531" s="529" t="s">
        <v>491</v>
      </c>
      <c r="K1531" s="509">
        <v>44305</v>
      </c>
      <c r="L1531" s="528">
        <v>-2.2799999999999998</v>
      </c>
    </row>
    <row r="1532" spans="1:12">
      <c r="A1532" s="509">
        <v>44655</v>
      </c>
      <c r="B1532" s="510" t="s">
        <v>6554</v>
      </c>
      <c r="C1532" s="510" t="s">
        <v>60</v>
      </c>
      <c r="D1532" s="527" t="s">
        <v>61</v>
      </c>
      <c r="E1532" s="527" t="s">
        <v>67</v>
      </c>
      <c r="F1532" s="528">
        <v>186.38</v>
      </c>
      <c r="G1532" s="510" t="s">
        <v>6555</v>
      </c>
      <c r="H1532" s="510" t="s">
        <v>60</v>
      </c>
      <c r="I1532" s="527" t="s">
        <v>6556</v>
      </c>
      <c r="J1532" s="529" t="s">
        <v>491</v>
      </c>
      <c r="K1532" s="509">
        <v>44655</v>
      </c>
      <c r="L1532" s="528">
        <v>-2.5</v>
      </c>
    </row>
    <row r="1533" spans="1:12">
      <c r="A1533" s="509">
        <v>44508</v>
      </c>
      <c r="B1533" s="510" t="s">
        <v>6557</v>
      </c>
      <c r="C1533" s="510" t="s">
        <v>60</v>
      </c>
      <c r="D1533" s="527" t="s">
        <v>61</v>
      </c>
      <c r="E1533" s="527" t="s">
        <v>67</v>
      </c>
      <c r="F1533" s="528">
        <v>749.25</v>
      </c>
      <c r="G1533" s="510" t="s">
        <v>724</v>
      </c>
      <c r="H1533" s="510" t="s">
        <v>6558</v>
      </c>
      <c r="I1533" s="527" t="s">
        <v>6559</v>
      </c>
      <c r="J1533" s="529" t="s">
        <v>491</v>
      </c>
      <c r="K1533" s="509">
        <v>44508</v>
      </c>
      <c r="L1533" s="528">
        <v>-2.75</v>
      </c>
    </row>
    <row r="1534" spans="1:12" ht="33.75">
      <c r="A1534" s="509">
        <v>43892</v>
      </c>
      <c r="B1534" s="510" t="s">
        <v>2236</v>
      </c>
      <c r="C1534" s="510" t="s">
        <v>2237</v>
      </c>
      <c r="D1534" s="527" t="s">
        <v>61</v>
      </c>
      <c r="E1534" s="527" t="s">
        <v>67</v>
      </c>
      <c r="F1534" s="528">
        <v>197.26</v>
      </c>
      <c r="G1534" s="510" t="s">
        <v>2238</v>
      </c>
      <c r="H1534" s="510" t="s">
        <v>2239</v>
      </c>
      <c r="I1534" s="527" t="s">
        <v>2240</v>
      </c>
      <c r="J1534" s="529" t="s">
        <v>491</v>
      </c>
      <c r="K1534" s="509">
        <v>43892</v>
      </c>
      <c r="L1534" s="528">
        <v>-2.79</v>
      </c>
    </row>
    <row r="1535" spans="1:12">
      <c r="A1535" s="509">
        <v>44566</v>
      </c>
      <c r="B1535" s="510" t="s">
        <v>6560</v>
      </c>
      <c r="C1535" s="510" t="s">
        <v>60</v>
      </c>
      <c r="D1535" s="527" t="s">
        <v>61</v>
      </c>
      <c r="E1535" s="527" t="s">
        <v>67</v>
      </c>
      <c r="F1535" s="528">
        <v>9.25</v>
      </c>
      <c r="G1535" s="510" t="s">
        <v>6561</v>
      </c>
      <c r="H1535" s="510" t="s">
        <v>60</v>
      </c>
      <c r="I1535" s="527" t="s">
        <v>6562</v>
      </c>
      <c r="J1535" s="529" t="s">
        <v>491</v>
      </c>
      <c r="K1535" s="509">
        <v>44566</v>
      </c>
      <c r="L1535" s="528">
        <v>-2.82</v>
      </c>
    </row>
    <row r="1536" spans="1:12">
      <c r="A1536" s="509">
        <v>44091</v>
      </c>
      <c r="B1536" s="510" t="s">
        <v>6563</v>
      </c>
      <c r="C1536" s="510" t="s">
        <v>60</v>
      </c>
      <c r="D1536" s="527" t="s">
        <v>61</v>
      </c>
      <c r="E1536" s="527" t="s">
        <v>67</v>
      </c>
      <c r="F1536" s="528">
        <v>5075.1000000000004</v>
      </c>
      <c r="G1536" s="510" t="s">
        <v>6564</v>
      </c>
      <c r="H1536" s="510" t="s">
        <v>6565</v>
      </c>
      <c r="I1536" s="527" t="s">
        <v>6566</v>
      </c>
      <c r="J1536" s="529" t="s">
        <v>491</v>
      </c>
      <c r="K1536" s="509">
        <v>44091</v>
      </c>
      <c r="L1536" s="528">
        <v>-2.82</v>
      </c>
    </row>
    <row r="1537" spans="1:12" ht="45">
      <c r="A1537" s="509">
        <v>44900</v>
      </c>
      <c r="B1537" s="510" t="s">
        <v>2241</v>
      </c>
      <c r="C1537" s="510" t="s">
        <v>2242</v>
      </c>
      <c r="D1537" s="527" t="s">
        <v>61</v>
      </c>
      <c r="E1537" s="527" t="s">
        <v>77</v>
      </c>
      <c r="F1537" s="528">
        <v>17.7</v>
      </c>
      <c r="G1537" s="510" t="s">
        <v>2243</v>
      </c>
      <c r="H1537" s="510" t="s">
        <v>2244</v>
      </c>
      <c r="I1537" s="527" t="s">
        <v>2245</v>
      </c>
      <c r="J1537" s="529" t="s">
        <v>491</v>
      </c>
      <c r="K1537" s="509">
        <v>44900</v>
      </c>
      <c r="L1537" s="528">
        <v>-2.86</v>
      </c>
    </row>
    <row r="1538" spans="1:12">
      <c r="A1538" s="509">
        <v>44523</v>
      </c>
      <c r="B1538" s="510" t="s">
        <v>2246</v>
      </c>
      <c r="C1538" s="510" t="s">
        <v>2247</v>
      </c>
      <c r="D1538" s="527" t="s">
        <v>61</v>
      </c>
      <c r="E1538" s="527" t="s">
        <v>77</v>
      </c>
      <c r="F1538" s="528">
        <v>26.4</v>
      </c>
      <c r="G1538" s="510" t="s">
        <v>2248</v>
      </c>
      <c r="H1538" s="510" t="s">
        <v>60</v>
      </c>
      <c r="I1538" s="527" t="s">
        <v>2249</v>
      </c>
      <c r="J1538" s="529" t="s">
        <v>491</v>
      </c>
      <c r="K1538" s="509">
        <v>44523</v>
      </c>
      <c r="L1538" s="528">
        <v>-2.96</v>
      </c>
    </row>
    <row r="1539" spans="1:12">
      <c r="A1539" s="509">
        <v>44133</v>
      </c>
      <c r="B1539" s="510" t="s">
        <v>2250</v>
      </c>
      <c r="C1539" s="510" t="s">
        <v>2251</v>
      </c>
      <c r="D1539" s="527" t="s">
        <v>61</v>
      </c>
      <c r="E1539" s="527" t="s">
        <v>67</v>
      </c>
      <c r="F1539" s="528">
        <v>38.630000000000003</v>
      </c>
      <c r="G1539" s="510" t="s">
        <v>60</v>
      </c>
      <c r="H1539" s="510" t="s">
        <v>60</v>
      </c>
      <c r="I1539" s="527" t="s">
        <v>2252</v>
      </c>
      <c r="J1539" s="529" t="s">
        <v>491</v>
      </c>
      <c r="K1539" s="509">
        <v>44133</v>
      </c>
      <c r="L1539" s="528">
        <v>-3.02</v>
      </c>
    </row>
    <row r="1540" spans="1:12">
      <c r="A1540" s="509">
        <v>44665</v>
      </c>
      <c r="B1540" s="510" t="s">
        <v>6567</v>
      </c>
      <c r="C1540" s="510" t="s">
        <v>6568</v>
      </c>
      <c r="D1540" s="527" t="s">
        <v>61</v>
      </c>
      <c r="E1540" s="527" t="s">
        <v>67</v>
      </c>
      <c r="F1540" s="528">
        <v>288.63</v>
      </c>
      <c r="G1540" s="510" t="s">
        <v>6569</v>
      </c>
      <c r="H1540" s="510" t="s">
        <v>60</v>
      </c>
      <c r="I1540" s="527" t="s">
        <v>6570</v>
      </c>
      <c r="J1540" s="529" t="s">
        <v>491</v>
      </c>
      <c r="K1540" s="509">
        <v>44665</v>
      </c>
      <c r="L1540" s="528">
        <v>-3.2</v>
      </c>
    </row>
    <row r="1541" spans="1:12">
      <c r="A1541" s="509">
        <v>44151</v>
      </c>
      <c r="B1541" s="510" t="s">
        <v>6571</v>
      </c>
      <c r="C1541" s="510" t="s">
        <v>60</v>
      </c>
      <c r="D1541" s="527" t="s">
        <v>61</v>
      </c>
      <c r="E1541" s="527" t="s">
        <v>67</v>
      </c>
      <c r="F1541" s="528">
        <v>25.28</v>
      </c>
      <c r="G1541" s="510" t="s">
        <v>6572</v>
      </c>
      <c r="H1541" s="510" t="s">
        <v>6573</v>
      </c>
      <c r="I1541" s="527" t="s">
        <v>6574</v>
      </c>
      <c r="J1541" s="529" t="s">
        <v>491</v>
      </c>
      <c r="K1541" s="509">
        <v>44151</v>
      </c>
      <c r="L1541" s="528">
        <v>-3.22</v>
      </c>
    </row>
    <row r="1542" spans="1:12" ht="45">
      <c r="A1542" s="509">
        <v>44232</v>
      </c>
      <c r="B1542" s="510" t="s">
        <v>6575</v>
      </c>
      <c r="C1542" s="510" t="s">
        <v>60</v>
      </c>
      <c r="D1542" s="527" t="s">
        <v>61</v>
      </c>
      <c r="E1542" s="527" t="s">
        <v>67</v>
      </c>
      <c r="F1542" s="528">
        <v>6199.12</v>
      </c>
      <c r="G1542" s="510" t="s">
        <v>6576</v>
      </c>
      <c r="H1542" s="510" t="s">
        <v>6577</v>
      </c>
      <c r="I1542" s="527" t="s">
        <v>6578</v>
      </c>
      <c r="J1542" s="529" t="s">
        <v>491</v>
      </c>
      <c r="K1542" s="509">
        <v>44232</v>
      </c>
      <c r="L1542" s="528">
        <v>-3.34</v>
      </c>
    </row>
    <row r="1543" spans="1:12">
      <c r="A1543" s="509">
        <v>44770</v>
      </c>
      <c r="B1543" s="510" t="s">
        <v>6579</v>
      </c>
      <c r="C1543" s="510" t="s">
        <v>60</v>
      </c>
      <c r="D1543" s="527" t="s">
        <v>61</v>
      </c>
      <c r="E1543" s="527" t="s">
        <v>67</v>
      </c>
      <c r="F1543" s="528">
        <v>1148.17</v>
      </c>
      <c r="G1543" s="510" t="s">
        <v>6580</v>
      </c>
      <c r="H1543" s="510" t="s">
        <v>60</v>
      </c>
      <c r="I1543" s="527" t="s">
        <v>6581</v>
      </c>
      <c r="J1543" s="529" t="s">
        <v>491</v>
      </c>
      <c r="K1543" s="509">
        <v>44770</v>
      </c>
      <c r="L1543" s="528">
        <v>-3.35</v>
      </c>
    </row>
    <row r="1544" spans="1:12">
      <c r="A1544" s="509">
        <v>44418</v>
      </c>
      <c r="B1544" s="510" t="s">
        <v>6582</v>
      </c>
      <c r="C1544" s="510" t="s">
        <v>60</v>
      </c>
      <c r="D1544" s="527" t="s">
        <v>61</v>
      </c>
      <c r="E1544" s="527" t="s">
        <v>67</v>
      </c>
      <c r="F1544" s="528">
        <v>8019.7</v>
      </c>
      <c r="G1544" s="510" t="s">
        <v>6583</v>
      </c>
      <c r="H1544" s="510" t="s">
        <v>60</v>
      </c>
      <c r="I1544" s="527" t="s">
        <v>6584</v>
      </c>
      <c r="J1544" s="529" t="s">
        <v>491</v>
      </c>
      <c r="K1544" s="509">
        <v>44418</v>
      </c>
      <c r="L1544" s="528">
        <v>-3.43</v>
      </c>
    </row>
    <row r="1545" spans="1:12" ht="56.25">
      <c r="A1545" s="509">
        <v>43976</v>
      </c>
      <c r="B1545" s="510" t="s">
        <v>6585</v>
      </c>
      <c r="C1545" s="510" t="s">
        <v>60</v>
      </c>
      <c r="D1545" s="527" t="s">
        <v>61</v>
      </c>
      <c r="E1545" s="527" t="s">
        <v>67</v>
      </c>
      <c r="F1545" s="528">
        <v>5.59</v>
      </c>
      <c r="G1545" s="510" t="s">
        <v>6586</v>
      </c>
      <c r="H1545" s="510" t="s">
        <v>6587</v>
      </c>
      <c r="I1545" s="527" t="s">
        <v>6588</v>
      </c>
      <c r="J1545" s="529" t="s">
        <v>491</v>
      </c>
      <c r="K1545" s="509">
        <v>43976</v>
      </c>
      <c r="L1545" s="528">
        <v>-3.58</v>
      </c>
    </row>
    <row r="1546" spans="1:12" ht="45">
      <c r="A1546" s="509">
        <v>44393</v>
      </c>
      <c r="B1546" s="510" t="s">
        <v>6589</v>
      </c>
      <c r="C1546" s="510" t="s">
        <v>60</v>
      </c>
      <c r="D1546" s="527" t="s">
        <v>61</v>
      </c>
      <c r="E1546" s="527" t="s">
        <v>67</v>
      </c>
      <c r="F1546" s="528">
        <v>456.98</v>
      </c>
      <c r="G1546" s="510" t="s">
        <v>6590</v>
      </c>
      <c r="H1546" s="510" t="s">
        <v>6591</v>
      </c>
      <c r="I1546" s="527" t="s">
        <v>6592</v>
      </c>
      <c r="J1546" s="529" t="s">
        <v>491</v>
      </c>
      <c r="K1546" s="509">
        <v>44393</v>
      </c>
      <c r="L1546" s="528">
        <v>-3.67</v>
      </c>
    </row>
    <row r="1547" spans="1:12">
      <c r="A1547" s="509">
        <v>44070</v>
      </c>
      <c r="B1547" s="510" t="s">
        <v>2253</v>
      </c>
      <c r="C1547" s="510" t="s">
        <v>2254</v>
      </c>
      <c r="D1547" s="527" t="s">
        <v>61</v>
      </c>
      <c r="E1547" s="527" t="s">
        <v>77</v>
      </c>
      <c r="F1547" s="528">
        <v>131.69999999999999</v>
      </c>
      <c r="G1547" s="510" t="s">
        <v>2255</v>
      </c>
      <c r="H1547" s="510" t="s">
        <v>60</v>
      </c>
      <c r="I1547" s="527" t="s">
        <v>2256</v>
      </c>
      <c r="J1547" s="529" t="s">
        <v>491</v>
      </c>
      <c r="K1547" s="509">
        <v>44070</v>
      </c>
      <c r="L1547" s="528">
        <v>-3.75</v>
      </c>
    </row>
    <row r="1548" spans="1:12" ht="22.5">
      <c r="A1548" s="509">
        <v>44462</v>
      </c>
      <c r="B1548" s="510" t="s">
        <v>6593</v>
      </c>
      <c r="C1548" s="510" t="s">
        <v>60</v>
      </c>
      <c r="D1548" s="527" t="s">
        <v>61</v>
      </c>
      <c r="E1548" s="527" t="s">
        <v>67</v>
      </c>
      <c r="F1548" s="528">
        <v>1.27</v>
      </c>
      <c r="G1548" s="510" t="s">
        <v>6594</v>
      </c>
      <c r="H1548" s="510" t="s">
        <v>6595</v>
      </c>
      <c r="I1548" s="527" t="s">
        <v>6596</v>
      </c>
      <c r="J1548" s="529" t="s">
        <v>491</v>
      </c>
      <c r="K1548" s="509">
        <v>44462</v>
      </c>
      <c r="L1548" s="528">
        <v>-3.78</v>
      </c>
    </row>
    <row r="1549" spans="1:12" ht="22.5">
      <c r="A1549" s="509">
        <v>44160</v>
      </c>
      <c r="B1549" s="510" t="s">
        <v>2257</v>
      </c>
      <c r="C1549" s="510" t="s">
        <v>2258</v>
      </c>
      <c r="D1549" s="527" t="s">
        <v>61</v>
      </c>
      <c r="E1549" s="527" t="s">
        <v>77</v>
      </c>
      <c r="F1549" s="528">
        <v>11.38</v>
      </c>
      <c r="G1549" s="510" t="s">
        <v>2259</v>
      </c>
      <c r="H1549" s="510" t="s">
        <v>2260</v>
      </c>
      <c r="I1549" s="527" t="s">
        <v>2261</v>
      </c>
      <c r="J1549" s="529" t="s">
        <v>491</v>
      </c>
      <c r="K1549" s="509">
        <v>44160</v>
      </c>
      <c r="L1549" s="528">
        <v>-3.79</v>
      </c>
    </row>
    <row r="1550" spans="1:12" ht="22.5">
      <c r="A1550" s="509">
        <v>44375</v>
      </c>
      <c r="B1550" s="510" t="s">
        <v>2262</v>
      </c>
      <c r="C1550" s="510" t="s">
        <v>60</v>
      </c>
      <c r="D1550" s="527" t="s">
        <v>61</v>
      </c>
      <c r="E1550" s="527" t="s">
        <v>67</v>
      </c>
      <c r="F1550" s="528">
        <v>67.900000000000006</v>
      </c>
      <c r="G1550" s="510" t="s">
        <v>2263</v>
      </c>
      <c r="H1550" s="510" t="s">
        <v>2264</v>
      </c>
      <c r="I1550" s="527" t="s">
        <v>2265</v>
      </c>
      <c r="J1550" s="529" t="s">
        <v>491</v>
      </c>
      <c r="K1550" s="509">
        <v>44375</v>
      </c>
      <c r="L1550" s="528">
        <v>-3.81</v>
      </c>
    </row>
    <row r="1551" spans="1:12">
      <c r="A1551" s="509">
        <v>44623</v>
      </c>
      <c r="B1551" s="510" t="s">
        <v>6597</v>
      </c>
      <c r="C1551" s="510" t="s">
        <v>60</v>
      </c>
      <c r="D1551" s="527" t="s">
        <v>61</v>
      </c>
      <c r="E1551" s="527" t="s">
        <v>67</v>
      </c>
      <c r="F1551" s="528">
        <v>40.79</v>
      </c>
      <c r="G1551" s="510" t="s">
        <v>6598</v>
      </c>
      <c r="H1551" s="510" t="s">
        <v>60</v>
      </c>
      <c r="I1551" s="527" t="s">
        <v>6599</v>
      </c>
      <c r="J1551" s="529" t="s">
        <v>491</v>
      </c>
      <c r="K1551" s="509">
        <v>44623</v>
      </c>
      <c r="L1551" s="528">
        <v>-3.97</v>
      </c>
    </row>
    <row r="1552" spans="1:12">
      <c r="A1552" s="509">
        <v>44039</v>
      </c>
      <c r="B1552" s="510" t="s">
        <v>6600</v>
      </c>
      <c r="C1552" s="510" t="s">
        <v>60</v>
      </c>
      <c r="D1552" s="527" t="s">
        <v>61</v>
      </c>
      <c r="E1552" s="527" t="s">
        <v>67</v>
      </c>
      <c r="F1552" s="528">
        <v>111.53</v>
      </c>
      <c r="G1552" s="510" t="s">
        <v>6601</v>
      </c>
      <c r="H1552" s="510" t="s">
        <v>60</v>
      </c>
      <c r="I1552" s="527" t="s">
        <v>6602</v>
      </c>
      <c r="J1552" s="529" t="s">
        <v>491</v>
      </c>
      <c r="K1552" s="509">
        <v>44039</v>
      </c>
      <c r="L1552" s="528">
        <v>-4.16</v>
      </c>
    </row>
    <row r="1553" spans="1:12" ht="22.5">
      <c r="A1553" s="509">
        <v>44502</v>
      </c>
      <c r="B1553" s="510" t="s">
        <v>2266</v>
      </c>
      <c r="C1553" s="510" t="s">
        <v>2267</v>
      </c>
      <c r="D1553" s="527" t="s">
        <v>61</v>
      </c>
      <c r="E1553" s="527" t="s">
        <v>77</v>
      </c>
      <c r="F1553" s="528">
        <v>1.29</v>
      </c>
      <c r="G1553" s="510" t="s">
        <v>60</v>
      </c>
      <c r="H1553" s="510" t="s">
        <v>2268</v>
      </c>
      <c r="I1553" s="527" t="s">
        <v>2269</v>
      </c>
      <c r="J1553" s="529" t="s">
        <v>491</v>
      </c>
      <c r="K1553" s="509">
        <v>44502</v>
      </c>
      <c r="L1553" s="528">
        <v>-4.38</v>
      </c>
    </row>
    <row r="1554" spans="1:12" ht="45">
      <c r="A1554" s="509">
        <v>44372</v>
      </c>
      <c r="B1554" s="510" t="s">
        <v>2270</v>
      </c>
      <c r="C1554" s="510" t="s">
        <v>2271</v>
      </c>
      <c r="D1554" s="527" t="s">
        <v>61</v>
      </c>
      <c r="E1554" s="527" t="s">
        <v>67</v>
      </c>
      <c r="F1554" s="528">
        <v>598.44000000000005</v>
      </c>
      <c r="G1554" s="510" t="s">
        <v>2272</v>
      </c>
      <c r="H1554" s="510" t="s">
        <v>2273</v>
      </c>
      <c r="I1554" s="527" t="s">
        <v>2274</v>
      </c>
      <c r="J1554" s="529" t="s">
        <v>491</v>
      </c>
      <c r="K1554" s="509">
        <v>44372</v>
      </c>
      <c r="L1554" s="528">
        <v>-4.63</v>
      </c>
    </row>
    <row r="1555" spans="1:12">
      <c r="A1555" s="509">
        <v>44887</v>
      </c>
      <c r="B1555" s="510" t="s">
        <v>6603</v>
      </c>
      <c r="C1555" s="510" t="s">
        <v>6604</v>
      </c>
      <c r="D1555" s="527" t="s">
        <v>61</v>
      </c>
      <c r="E1555" s="527" t="s">
        <v>77</v>
      </c>
      <c r="F1555" s="528">
        <v>850.38</v>
      </c>
      <c r="G1555" s="510" t="s">
        <v>6605</v>
      </c>
      <c r="H1555" s="510" t="s">
        <v>60</v>
      </c>
      <c r="I1555" s="527" t="s">
        <v>6606</v>
      </c>
      <c r="J1555" s="529" t="s">
        <v>491</v>
      </c>
      <c r="K1555" s="509">
        <v>44887</v>
      </c>
      <c r="L1555" s="528">
        <v>-4.83</v>
      </c>
    </row>
    <row r="1556" spans="1:12">
      <c r="A1556" s="509">
        <v>44748</v>
      </c>
      <c r="B1556" s="510" t="s">
        <v>2275</v>
      </c>
      <c r="C1556" s="510" t="s">
        <v>2276</v>
      </c>
      <c r="D1556" s="527" t="s">
        <v>61</v>
      </c>
      <c r="E1556" s="527" t="s">
        <v>77</v>
      </c>
      <c r="F1556" s="528">
        <v>1326.81</v>
      </c>
      <c r="G1556" s="510" t="s">
        <v>60</v>
      </c>
      <c r="H1556" s="510" t="s">
        <v>60</v>
      </c>
      <c r="I1556" s="527" t="s">
        <v>2277</v>
      </c>
      <c r="J1556" s="529" t="s">
        <v>491</v>
      </c>
      <c r="K1556" s="509">
        <v>44748</v>
      </c>
      <c r="L1556" s="528">
        <v>-4.9400000000000004</v>
      </c>
    </row>
    <row r="1557" spans="1:12" ht="22.5">
      <c r="A1557" s="509">
        <v>44055</v>
      </c>
      <c r="B1557" s="510" t="s">
        <v>2278</v>
      </c>
      <c r="C1557" s="510" t="s">
        <v>60</v>
      </c>
      <c r="D1557" s="527" t="s">
        <v>61</v>
      </c>
      <c r="E1557" s="527" t="s">
        <v>67</v>
      </c>
      <c r="F1557" s="528">
        <v>900.85</v>
      </c>
      <c r="G1557" s="510" t="s">
        <v>2279</v>
      </c>
      <c r="H1557" s="510" t="s">
        <v>2280</v>
      </c>
      <c r="I1557" s="527" t="s">
        <v>2281</v>
      </c>
      <c r="J1557" s="529" t="s">
        <v>491</v>
      </c>
      <c r="K1557" s="509">
        <v>44055</v>
      </c>
      <c r="L1557" s="528">
        <v>-5</v>
      </c>
    </row>
    <row r="1558" spans="1:12">
      <c r="A1558" s="509">
        <v>44567</v>
      </c>
      <c r="B1558" s="510" t="s">
        <v>6607</v>
      </c>
      <c r="C1558" s="510" t="s">
        <v>60</v>
      </c>
      <c r="D1558" s="527" t="s">
        <v>61</v>
      </c>
      <c r="E1558" s="527" t="s">
        <v>67</v>
      </c>
      <c r="F1558" s="528">
        <v>5.19</v>
      </c>
      <c r="G1558" s="510" t="s">
        <v>6608</v>
      </c>
      <c r="H1558" s="510" t="s">
        <v>60</v>
      </c>
      <c r="I1558" s="527" t="s">
        <v>6609</v>
      </c>
      <c r="J1558" s="529" t="s">
        <v>491</v>
      </c>
      <c r="K1558" s="509">
        <v>44567</v>
      </c>
      <c r="L1558" s="528">
        <v>-5.09</v>
      </c>
    </row>
    <row r="1559" spans="1:12">
      <c r="A1559" s="509">
        <v>44767</v>
      </c>
      <c r="B1559" s="510" t="s">
        <v>6610</v>
      </c>
      <c r="C1559" s="510" t="s">
        <v>60</v>
      </c>
      <c r="D1559" s="527" t="s">
        <v>61</v>
      </c>
      <c r="E1559" s="527" t="s">
        <v>67</v>
      </c>
      <c r="F1559" s="528">
        <v>12.37</v>
      </c>
      <c r="G1559" s="510" t="s">
        <v>6611</v>
      </c>
      <c r="H1559" s="510" t="s">
        <v>60</v>
      </c>
      <c r="I1559" s="527" t="s">
        <v>6612</v>
      </c>
      <c r="J1559" s="529" t="s">
        <v>491</v>
      </c>
      <c r="K1559" s="509">
        <v>44767</v>
      </c>
      <c r="L1559" s="528">
        <v>-5.2</v>
      </c>
    </row>
    <row r="1560" spans="1:12">
      <c r="A1560" s="509">
        <v>44194</v>
      </c>
      <c r="B1560" s="510" t="s">
        <v>6613</v>
      </c>
      <c r="C1560" s="510" t="s">
        <v>60</v>
      </c>
      <c r="D1560" s="527" t="s">
        <v>61</v>
      </c>
      <c r="E1560" s="527" t="s">
        <v>67</v>
      </c>
      <c r="F1560" s="528">
        <v>928.57</v>
      </c>
      <c r="G1560" s="510" t="s">
        <v>6614</v>
      </c>
      <c r="H1560" s="510" t="s">
        <v>60</v>
      </c>
      <c r="I1560" s="527" t="s">
        <v>6615</v>
      </c>
      <c r="J1560" s="529" t="s">
        <v>491</v>
      </c>
      <c r="K1560" s="509">
        <v>44194</v>
      </c>
      <c r="L1560" s="528">
        <v>-5.23</v>
      </c>
    </row>
    <row r="1561" spans="1:12">
      <c r="A1561" s="509">
        <v>44039</v>
      </c>
      <c r="B1561" s="510" t="s">
        <v>2282</v>
      </c>
      <c r="C1561" s="510" t="s">
        <v>2283</v>
      </c>
      <c r="D1561" s="527" t="s">
        <v>61</v>
      </c>
      <c r="E1561" s="527" t="s">
        <v>77</v>
      </c>
      <c r="F1561" s="528">
        <v>11.36</v>
      </c>
      <c r="G1561" s="510" t="s">
        <v>2284</v>
      </c>
      <c r="H1561" s="510" t="s">
        <v>60</v>
      </c>
      <c r="I1561" s="527" t="s">
        <v>2285</v>
      </c>
      <c r="J1561" s="529" t="s">
        <v>491</v>
      </c>
      <c r="K1561" s="509">
        <v>44039</v>
      </c>
      <c r="L1561" s="528">
        <v>-5.66</v>
      </c>
    </row>
    <row r="1562" spans="1:12">
      <c r="A1562" s="509">
        <v>44091</v>
      </c>
      <c r="B1562" s="510" t="s">
        <v>2286</v>
      </c>
      <c r="C1562" s="510" t="s">
        <v>2287</v>
      </c>
      <c r="D1562" s="527" t="s">
        <v>61</v>
      </c>
      <c r="E1562" s="527" t="s">
        <v>67</v>
      </c>
      <c r="F1562" s="528">
        <v>50.59</v>
      </c>
      <c r="G1562" s="510" t="s">
        <v>2288</v>
      </c>
      <c r="H1562" s="510" t="s">
        <v>60</v>
      </c>
      <c r="I1562" s="527" t="s">
        <v>2289</v>
      </c>
      <c r="J1562" s="529" t="s">
        <v>491</v>
      </c>
      <c r="K1562" s="509">
        <v>44091</v>
      </c>
      <c r="L1562" s="528">
        <v>-6.02</v>
      </c>
    </row>
    <row r="1563" spans="1:12">
      <c r="A1563" s="509">
        <v>44425</v>
      </c>
      <c r="B1563" s="510" t="s">
        <v>2290</v>
      </c>
      <c r="C1563" s="510" t="s">
        <v>2291</v>
      </c>
      <c r="D1563" s="527" t="s">
        <v>61</v>
      </c>
      <c r="E1563" s="527" t="s">
        <v>77</v>
      </c>
      <c r="F1563" s="528">
        <v>167.4</v>
      </c>
      <c r="G1563" s="510" t="s">
        <v>2292</v>
      </c>
      <c r="H1563" s="510" t="s">
        <v>60</v>
      </c>
      <c r="I1563" s="527" t="s">
        <v>2293</v>
      </c>
      <c r="J1563" s="529" t="s">
        <v>491</v>
      </c>
      <c r="K1563" s="509">
        <v>44425</v>
      </c>
      <c r="L1563" s="528">
        <v>-6.76</v>
      </c>
    </row>
    <row r="1564" spans="1:12">
      <c r="A1564" s="509">
        <v>43948</v>
      </c>
      <c r="B1564" s="510" t="s">
        <v>2294</v>
      </c>
      <c r="C1564" s="510" t="s">
        <v>2295</v>
      </c>
      <c r="D1564" s="527" t="s">
        <v>61</v>
      </c>
      <c r="E1564" s="527" t="s">
        <v>67</v>
      </c>
      <c r="F1564" s="528">
        <v>20.67</v>
      </c>
      <c r="G1564" s="510" t="s">
        <v>60</v>
      </c>
      <c r="H1564" s="510" t="s">
        <v>60</v>
      </c>
      <c r="I1564" s="527" t="s">
        <v>2296</v>
      </c>
      <c r="J1564" s="529" t="s">
        <v>491</v>
      </c>
      <c r="K1564" s="509">
        <v>43948</v>
      </c>
      <c r="L1564" s="528">
        <v>-6.82</v>
      </c>
    </row>
    <row r="1565" spans="1:12" ht="33.75">
      <c r="A1565" s="509">
        <v>43860</v>
      </c>
      <c r="B1565" s="510" t="s">
        <v>6616</v>
      </c>
      <c r="C1565" s="510" t="s">
        <v>60</v>
      </c>
      <c r="D1565" s="527" t="s">
        <v>61</v>
      </c>
      <c r="E1565" s="527" t="s">
        <v>67</v>
      </c>
      <c r="F1565" s="528">
        <v>42.38</v>
      </c>
      <c r="G1565" s="510" t="s">
        <v>6617</v>
      </c>
      <c r="H1565" s="510" t="s">
        <v>6618</v>
      </c>
      <c r="I1565" s="527" t="s">
        <v>6619</v>
      </c>
      <c r="J1565" s="529" t="s">
        <v>491</v>
      </c>
      <c r="K1565" s="509">
        <v>43860</v>
      </c>
      <c r="L1565" s="528">
        <v>-6.82</v>
      </c>
    </row>
    <row r="1566" spans="1:12">
      <c r="A1566" s="509">
        <v>43851</v>
      </c>
      <c r="B1566" s="510" t="s">
        <v>249</v>
      </c>
      <c r="C1566" s="510" t="s">
        <v>60</v>
      </c>
      <c r="D1566" s="527" t="s">
        <v>61</v>
      </c>
      <c r="E1566" s="527" t="s">
        <v>67</v>
      </c>
      <c r="F1566" s="528">
        <v>23.64</v>
      </c>
      <c r="G1566" s="510" t="s">
        <v>250</v>
      </c>
      <c r="H1566" s="510" t="s">
        <v>60</v>
      </c>
      <c r="I1566" s="527" t="s">
        <v>251</v>
      </c>
      <c r="J1566" s="529" t="s">
        <v>491</v>
      </c>
      <c r="K1566" s="509">
        <v>43851</v>
      </c>
      <c r="L1566" s="528">
        <v>-6.94</v>
      </c>
    </row>
    <row r="1567" spans="1:12" ht="22.5">
      <c r="A1567" s="509">
        <v>44281</v>
      </c>
      <c r="B1567" s="510" t="s">
        <v>6620</v>
      </c>
      <c r="C1567" s="510" t="s">
        <v>60</v>
      </c>
      <c r="D1567" s="527" t="s">
        <v>61</v>
      </c>
      <c r="E1567" s="527" t="s">
        <v>67</v>
      </c>
      <c r="F1567" s="528">
        <v>1722.45</v>
      </c>
      <c r="G1567" s="510" t="s">
        <v>6621</v>
      </c>
      <c r="H1567" s="510" t="s">
        <v>60</v>
      </c>
      <c r="I1567" s="527" t="s">
        <v>6622</v>
      </c>
      <c r="J1567" s="529" t="s">
        <v>491</v>
      </c>
      <c r="K1567" s="509">
        <v>44281</v>
      </c>
      <c r="L1567" s="528">
        <v>-7.03</v>
      </c>
    </row>
    <row r="1568" spans="1:12">
      <c r="A1568" s="509">
        <v>44422</v>
      </c>
      <c r="B1568" s="510" t="s">
        <v>2297</v>
      </c>
      <c r="C1568" s="510" t="s">
        <v>2298</v>
      </c>
      <c r="D1568" s="527" t="s">
        <v>61</v>
      </c>
      <c r="E1568" s="527" t="s">
        <v>67</v>
      </c>
      <c r="F1568" s="528">
        <v>6185.8</v>
      </c>
      <c r="G1568" s="510" t="s">
        <v>2299</v>
      </c>
      <c r="H1568" s="510" t="s">
        <v>60</v>
      </c>
      <c r="I1568" s="527" t="s">
        <v>2300</v>
      </c>
      <c r="J1568" s="529" t="s">
        <v>491</v>
      </c>
      <c r="K1568" s="509">
        <v>44422</v>
      </c>
      <c r="L1568" s="528">
        <v>-7.19</v>
      </c>
    </row>
    <row r="1569" spans="1:12">
      <c r="A1569" s="509">
        <v>43882</v>
      </c>
      <c r="B1569" s="510" t="s">
        <v>2301</v>
      </c>
      <c r="C1569" s="510" t="s">
        <v>2302</v>
      </c>
      <c r="D1569" s="527" t="s">
        <v>61</v>
      </c>
      <c r="E1569" s="527" t="s">
        <v>67</v>
      </c>
      <c r="F1569" s="528">
        <v>1404.44</v>
      </c>
      <c r="G1569" s="510" t="s">
        <v>2303</v>
      </c>
      <c r="H1569" s="510" t="s">
        <v>60</v>
      </c>
      <c r="I1569" s="527" t="s">
        <v>2304</v>
      </c>
      <c r="J1569" s="529" t="s">
        <v>491</v>
      </c>
      <c r="K1569" s="509">
        <v>43882</v>
      </c>
      <c r="L1569" s="528">
        <v>-7.61</v>
      </c>
    </row>
    <row r="1570" spans="1:12" ht="22.5">
      <c r="A1570" s="509">
        <v>43895</v>
      </c>
      <c r="B1570" s="510" t="s">
        <v>6623</v>
      </c>
      <c r="C1570" s="510" t="s">
        <v>60</v>
      </c>
      <c r="D1570" s="527" t="s">
        <v>61</v>
      </c>
      <c r="E1570" s="527" t="s">
        <v>67</v>
      </c>
      <c r="F1570" s="528">
        <v>532.79999999999995</v>
      </c>
      <c r="G1570" s="510" t="s">
        <v>6624</v>
      </c>
      <c r="H1570" s="510" t="s">
        <v>6625</v>
      </c>
      <c r="I1570" s="527" t="s">
        <v>6626</v>
      </c>
      <c r="J1570" s="529" t="s">
        <v>491</v>
      </c>
      <c r="K1570" s="509">
        <v>43895</v>
      </c>
      <c r="L1570" s="528">
        <v>-7.62</v>
      </c>
    </row>
    <row r="1571" spans="1:12">
      <c r="A1571" s="509">
        <v>44029</v>
      </c>
      <c r="B1571" s="510" t="s">
        <v>6627</v>
      </c>
      <c r="C1571" s="510" t="s">
        <v>60</v>
      </c>
      <c r="D1571" s="527" t="s">
        <v>61</v>
      </c>
      <c r="E1571" s="527" t="s">
        <v>67</v>
      </c>
      <c r="F1571" s="528">
        <v>66.66</v>
      </c>
      <c r="G1571" s="510" t="s">
        <v>6628</v>
      </c>
      <c r="H1571" s="510" t="s">
        <v>60</v>
      </c>
      <c r="I1571" s="527" t="s">
        <v>6629</v>
      </c>
      <c r="J1571" s="529" t="s">
        <v>491</v>
      </c>
      <c r="K1571" s="509">
        <v>44029</v>
      </c>
      <c r="L1571" s="528">
        <v>-7.99</v>
      </c>
    </row>
    <row r="1572" spans="1:12">
      <c r="A1572" s="509">
        <v>44298</v>
      </c>
      <c r="B1572" s="510" t="s">
        <v>2305</v>
      </c>
      <c r="C1572" s="510" t="s">
        <v>2306</v>
      </c>
      <c r="D1572" s="527" t="s">
        <v>61</v>
      </c>
      <c r="E1572" s="527" t="s">
        <v>77</v>
      </c>
      <c r="F1572" s="528">
        <v>4492.55</v>
      </c>
      <c r="G1572" s="510" t="s">
        <v>2307</v>
      </c>
      <c r="H1572" s="510" t="s">
        <v>60</v>
      </c>
      <c r="I1572" s="527" t="s">
        <v>2308</v>
      </c>
      <c r="J1572" s="529" t="s">
        <v>491</v>
      </c>
      <c r="K1572" s="509">
        <v>44298</v>
      </c>
      <c r="L1572" s="528">
        <v>-8.08</v>
      </c>
    </row>
    <row r="1573" spans="1:12" ht="22.5">
      <c r="A1573" s="509">
        <v>44244</v>
      </c>
      <c r="B1573" s="510" t="s">
        <v>6630</v>
      </c>
      <c r="C1573" s="510" t="s">
        <v>60</v>
      </c>
      <c r="D1573" s="527" t="s">
        <v>61</v>
      </c>
      <c r="E1573" s="527" t="s">
        <v>67</v>
      </c>
      <c r="F1573" s="528">
        <v>7260.07</v>
      </c>
      <c r="G1573" s="510" t="s">
        <v>6631</v>
      </c>
      <c r="H1573" s="510" t="s">
        <v>6632</v>
      </c>
      <c r="I1573" s="527" t="s">
        <v>6633</v>
      </c>
      <c r="J1573" s="529" t="s">
        <v>491</v>
      </c>
      <c r="K1573" s="509">
        <v>44244</v>
      </c>
      <c r="L1573" s="528">
        <v>-8.11</v>
      </c>
    </row>
    <row r="1574" spans="1:12">
      <c r="A1574" s="509">
        <v>44617</v>
      </c>
      <c r="B1574" s="510" t="s">
        <v>6634</v>
      </c>
      <c r="C1574" s="510" t="s">
        <v>60</v>
      </c>
      <c r="D1574" s="527" t="s">
        <v>61</v>
      </c>
      <c r="E1574" s="527" t="s">
        <v>67</v>
      </c>
      <c r="F1574" s="528">
        <v>21.35</v>
      </c>
      <c r="G1574" s="510" t="s">
        <v>6635</v>
      </c>
      <c r="H1574" s="510" t="s">
        <v>60</v>
      </c>
      <c r="I1574" s="527" t="s">
        <v>6636</v>
      </c>
      <c r="J1574" s="529" t="s">
        <v>491</v>
      </c>
      <c r="K1574" s="509">
        <v>44617</v>
      </c>
      <c r="L1574" s="528">
        <v>-8.36</v>
      </c>
    </row>
    <row r="1575" spans="1:12">
      <c r="A1575" s="509">
        <v>44186</v>
      </c>
      <c r="B1575" s="510" t="s">
        <v>2309</v>
      </c>
      <c r="C1575" s="510" t="s">
        <v>2310</v>
      </c>
      <c r="D1575" s="527" t="s">
        <v>61</v>
      </c>
      <c r="E1575" s="527" t="s">
        <v>77</v>
      </c>
      <c r="F1575" s="528">
        <v>23.74</v>
      </c>
      <c r="G1575" s="510" t="s">
        <v>2311</v>
      </c>
      <c r="H1575" s="510" t="s">
        <v>60</v>
      </c>
      <c r="I1575" s="527" t="s">
        <v>2312</v>
      </c>
      <c r="J1575" s="529" t="s">
        <v>491</v>
      </c>
      <c r="K1575" s="509">
        <v>44186</v>
      </c>
      <c r="L1575" s="528">
        <v>-8.5</v>
      </c>
    </row>
    <row r="1576" spans="1:12">
      <c r="A1576" s="509">
        <v>44860</v>
      </c>
      <c r="B1576" s="510" t="s">
        <v>2313</v>
      </c>
      <c r="C1576" s="510" t="s">
        <v>2314</v>
      </c>
      <c r="D1576" s="527" t="s">
        <v>61</v>
      </c>
      <c r="E1576" s="527" t="s">
        <v>77</v>
      </c>
      <c r="F1576" s="528">
        <v>4.58</v>
      </c>
      <c r="G1576" s="510" t="s">
        <v>2315</v>
      </c>
      <c r="H1576" s="510" t="s">
        <v>60</v>
      </c>
      <c r="I1576" s="527" t="s">
        <v>2316</v>
      </c>
      <c r="J1576" s="529" t="s">
        <v>491</v>
      </c>
      <c r="K1576" s="509">
        <v>44860</v>
      </c>
      <c r="L1576" s="528">
        <v>-8.58</v>
      </c>
    </row>
    <row r="1577" spans="1:12">
      <c r="A1577" s="509">
        <v>43860</v>
      </c>
      <c r="B1577" s="510" t="s">
        <v>6637</v>
      </c>
      <c r="C1577" s="510" t="s">
        <v>60</v>
      </c>
      <c r="D1577" s="527" t="s">
        <v>61</v>
      </c>
      <c r="E1577" s="527" t="s">
        <v>67</v>
      </c>
      <c r="F1577" s="528">
        <v>581.03</v>
      </c>
      <c r="G1577" s="510" t="s">
        <v>4874</v>
      </c>
      <c r="H1577" s="510" t="s">
        <v>6638</v>
      </c>
      <c r="I1577" s="527" t="s">
        <v>6639</v>
      </c>
      <c r="J1577" s="529" t="s">
        <v>491</v>
      </c>
      <c r="K1577" s="509">
        <v>43860</v>
      </c>
      <c r="L1577" s="528">
        <v>-8.6</v>
      </c>
    </row>
    <row r="1578" spans="1:12">
      <c r="A1578" s="509">
        <v>44467</v>
      </c>
      <c r="B1578" s="510" t="s">
        <v>6640</v>
      </c>
      <c r="C1578" s="510" t="s">
        <v>60</v>
      </c>
      <c r="D1578" s="527" t="s">
        <v>61</v>
      </c>
      <c r="E1578" s="527" t="s">
        <v>67</v>
      </c>
      <c r="F1578" s="528">
        <v>9787.0400000000009</v>
      </c>
      <c r="G1578" s="510" t="s">
        <v>4373</v>
      </c>
      <c r="H1578" s="510" t="s">
        <v>60</v>
      </c>
      <c r="I1578" s="527" t="s">
        <v>6641</v>
      </c>
      <c r="J1578" s="529" t="s">
        <v>491</v>
      </c>
      <c r="K1578" s="509">
        <v>44467</v>
      </c>
      <c r="L1578" s="528">
        <v>-8.6199999999999992</v>
      </c>
    </row>
    <row r="1579" spans="1:12" ht="22.5">
      <c r="A1579" s="509">
        <v>44530</v>
      </c>
      <c r="B1579" s="510" t="s">
        <v>2317</v>
      </c>
      <c r="C1579" s="510" t="s">
        <v>2318</v>
      </c>
      <c r="D1579" s="527" t="s">
        <v>61</v>
      </c>
      <c r="E1579" s="527" t="s">
        <v>67</v>
      </c>
      <c r="F1579" s="528">
        <v>1.0900000000000001</v>
      </c>
      <c r="G1579" s="510" t="s">
        <v>60</v>
      </c>
      <c r="H1579" s="510" t="s">
        <v>2319</v>
      </c>
      <c r="I1579" s="527" t="s">
        <v>2320</v>
      </c>
      <c r="J1579" s="529" t="s">
        <v>491</v>
      </c>
      <c r="K1579" s="509">
        <v>44530</v>
      </c>
      <c r="L1579" s="528">
        <v>-9.09</v>
      </c>
    </row>
    <row r="1580" spans="1:12">
      <c r="A1580" s="509">
        <v>44193</v>
      </c>
      <c r="B1580" s="510" t="s">
        <v>2321</v>
      </c>
      <c r="C1580" s="510" t="s">
        <v>2322</v>
      </c>
      <c r="D1580" s="527" t="s">
        <v>61</v>
      </c>
      <c r="E1580" s="527" t="s">
        <v>67</v>
      </c>
      <c r="F1580" s="528">
        <v>39.869999999999997</v>
      </c>
      <c r="G1580" s="510" t="s">
        <v>2323</v>
      </c>
      <c r="H1580" s="510" t="s">
        <v>2324</v>
      </c>
      <c r="I1580" s="527" t="s">
        <v>2325</v>
      </c>
      <c r="J1580" s="529" t="s">
        <v>491</v>
      </c>
      <c r="K1580" s="509">
        <v>44193</v>
      </c>
      <c r="L1580" s="528">
        <v>-9.09</v>
      </c>
    </row>
    <row r="1581" spans="1:12" ht="33.75">
      <c r="A1581" s="509">
        <v>44809</v>
      </c>
      <c r="B1581" s="510" t="s">
        <v>6642</v>
      </c>
      <c r="C1581" s="510" t="s">
        <v>60</v>
      </c>
      <c r="D1581" s="527" t="s">
        <v>61</v>
      </c>
      <c r="E1581" s="527" t="s">
        <v>67</v>
      </c>
      <c r="F1581" s="528">
        <v>2615.13</v>
      </c>
      <c r="G1581" s="510" t="s">
        <v>6643</v>
      </c>
      <c r="H1581" s="510" t="s">
        <v>6644</v>
      </c>
      <c r="I1581" s="527" t="s">
        <v>6645</v>
      </c>
      <c r="J1581" s="529" t="s">
        <v>491</v>
      </c>
      <c r="K1581" s="509">
        <v>44809</v>
      </c>
      <c r="L1581" s="528">
        <v>-9.3800000000000008</v>
      </c>
    </row>
    <row r="1582" spans="1:12" ht="45">
      <c r="A1582" s="509">
        <v>44211</v>
      </c>
      <c r="B1582" s="510" t="s">
        <v>6646</v>
      </c>
      <c r="C1582" s="510" t="s">
        <v>60</v>
      </c>
      <c r="D1582" s="527" t="s">
        <v>61</v>
      </c>
      <c r="E1582" s="527" t="s">
        <v>67</v>
      </c>
      <c r="F1582" s="528">
        <v>585.89</v>
      </c>
      <c r="G1582" s="510" t="s">
        <v>6647</v>
      </c>
      <c r="H1582" s="510" t="s">
        <v>6648</v>
      </c>
      <c r="I1582" s="527" t="s">
        <v>6649</v>
      </c>
      <c r="J1582" s="529" t="s">
        <v>491</v>
      </c>
      <c r="K1582" s="509">
        <v>44211</v>
      </c>
      <c r="L1582" s="528">
        <v>-9.44</v>
      </c>
    </row>
    <row r="1583" spans="1:12">
      <c r="A1583" s="509">
        <v>44501</v>
      </c>
      <c r="B1583" s="510" t="s">
        <v>6650</v>
      </c>
      <c r="C1583" s="510" t="s">
        <v>60</v>
      </c>
      <c r="D1583" s="527" t="s">
        <v>61</v>
      </c>
      <c r="E1583" s="527" t="s">
        <v>77</v>
      </c>
      <c r="F1583" s="528">
        <v>9.7200000000000006</v>
      </c>
      <c r="G1583" s="510" t="s">
        <v>6651</v>
      </c>
      <c r="H1583" s="510" t="s">
        <v>60</v>
      </c>
      <c r="I1583" s="527" t="s">
        <v>6652</v>
      </c>
      <c r="J1583" s="529" t="s">
        <v>491</v>
      </c>
      <c r="K1583" s="509">
        <v>44501</v>
      </c>
      <c r="L1583" s="528">
        <v>-9.59</v>
      </c>
    </row>
    <row r="1584" spans="1:12" ht="22.5">
      <c r="A1584" s="509">
        <v>43916</v>
      </c>
      <c r="B1584" s="510" t="s">
        <v>2326</v>
      </c>
      <c r="C1584" s="510" t="s">
        <v>2327</v>
      </c>
      <c r="D1584" s="527" t="s">
        <v>61</v>
      </c>
      <c r="E1584" s="527" t="s">
        <v>67</v>
      </c>
      <c r="F1584" s="528">
        <v>8.3800000000000008</v>
      </c>
      <c r="G1584" s="510" t="s">
        <v>2328</v>
      </c>
      <c r="H1584" s="510" t="s">
        <v>2329</v>
      </c>
      <c r="I1584" s="527" t="s">
        <v>2330</v>
      </c>
      <c r="J1584" s="529" t="s">
        <v>491</v>
      </c>
      <c r="K1584" s="509">
        <v>43916</v>
      </c>
      <c r="L1584" s="528">
        <v>-9.68</v>
      </c>
    </row>
    <row r="1585" spans="1:12">
      <c r="A1585" s="509">
        <v>44224</v>
      </c>
      <c r="B1585" s="510" t="s">
        <v>2331</v>
      </c>
      <c r="C1585" s="510" t="s">
        <v>2332</v>
      </c>
      <c r="D1585" s="527" t="s">
        <v>61</v>
      </c>
      <c r="E1585" s="527" t="s">
        <v>67</v>
      </c>
      <c r="F1585" s="528">
        <v>183.29</v>
      </c>
      <c r="G1585" s="510" t="s">
        <v>2333</v>
      </c>
      <c r="H1585" s="510" t="s">
        <v>60</v>
      </c>
      <c r="I1585" s="527" t="s">
        <v>2334</v>
      </c>
      <c r="J1585" s="529" t="s">
        <v>491</v>
      </c>
      <c r="K1585" s="509">
        <v>44224</v>
      </c>
      <c r="L1585" s="528">
        <v>-9.7200000000000006</v>
      </c>
    </row>
    <row r="1586" spans="1:12" ht="22.5">
      <c r="A1586" s="509">
        <v>44495</v>
      </c>
      <c r="B1586" s="510" t="s">
        <v>2335</v>
      </c>
      <c r="C1586" s="510" t="s">
        <v>2336</v>
      </c>
      <c r="D1586" s="527" t="s">
        <v>61</v>
      </c>
      <c r="E1586" s="527" t="s">
        <v>77</v>
      </c>
      <c r="F1586" s="528">
        <v>264.19</v>
      </c>
      <c r="G1586" s="510" t="s">
        <v>60</v>
      </c>
      <c r="H1586" s="510" t="s">
        <v>60</v>
      </c>
      <c r="I1586" s="527" t="s">
        <v>2337</v>
      </c>
      <c r="J1586" s="529" t="s">
        <v>491</v>
      </c>
      <c r="K1586" s="509">
        <v>44495</v>
      </c>
      <c r="L1586" s="528">
        <v>-9.86</v>
      </c>
    </row>
    <row r="1587" spans="1:12" ht="33.75">
      <c r="A1587" s="509">
        <v>44508</v>
      </c>
      <c r="B1587" s="510" t="s">
        <v>6653</v>
      </c>
      <c r="C1587" s="510" t="s">
        <v>60</v>
      </c>
      <c r="D1587" s="527" t="s">
        <v>61</v>
      </c>
      <c r="E1587" s="527" t="s">
        <v>67</v>
      </c>
      <c r="F1587" s="528">
        <v>1571.51</v>
      </c>
      <c r="G1587" s="510" t="s">
        <v>6654</v>
      </c>
      <c r="H1587" s="510" t="s">
        <v>6655</v>
      </c>
      <c r="I1587" s="527" t="s">
        <v>6656</v>
      </c>
      <c r="J1587" s="529" t="s">
        <v>491</v>
      </c>
      <c r="K1587" s="509">
        <v>44508</v>
      </c>
      <c r="L1587" s="528">
        <v>-9.9700000000000006</v>
      </c>
    </row>
    <row r="1588" spans="1:12" ht="22.5">
      <c r="A1588" s="509">
        <v>44204</v>
      </c>
      <c r="B1588" s="510" t="s">
        <v>6657</v>
      </c>
      <c r="C1588" s="510" t="s">
        <v>60</v>
      </c>
      <c r="D1588" s="527" t="s">
        <v>61</v>
      </c>
      <c r="E1588" s="527" t="s">
        <v>67</v>
      </c>
      <c r="F1588" s="528">
        <v>7499.79</v>
      </c>
      <c r="G1588" s="510" t="s">
        <v>6658</v>
      </c>
      <c r="H1588" s="510" t="s">
        <v>6659</v>
      </c>
      <c r="I1588" s="527" t="s">
        <v>6660</v>
      </c>
      <c r="J1588" s="529" t="s">
        <v>491</v>
      </c>
      <c r="K1588" s="509">
        <v>44204</v>
      </c>
      <c r="L1588" s="528">
        <v>-10.199999999999999</v>
      </c>
    </row>
    <row r="1589" spans="1:12" ht="33.75">
      <c r="A1589" s="509">
        <v>44627</v>
      </c>
      <c r="B1589" s="510" t="s">
        <v>2338</v>
      </c>
      <c r="C1589" s="510" t="s">
        <v>2339</v>
      </c>
      <c r="D1589" s="527" t="s">
        <v>61</v>
      </c>
      <c r="E1589" s="527" t="s">
        <v>77</v>
      </c>
      <c r="F1589" s="530">
        <v>0.60799999999999998</v>
      </c>
      <c r="G1589" s="510" t="s">
        <v>60</v>
      </c>
      <c r="H1589" s="510" t="s">
        <v>2340</v>
      </c>
      <c r="I1589" s="527" t="s">
        <v>2341</v>
      </c>
      <c r="J1589" s="529" t="s">
        <v>491</v>
      </c>
      <c r="K1589" s="509">
        <v>44627</v>
      </c>
      <c r="L1589" s="528">
        <v>-10.26</v>
      </c>
    </row>
    <row r="1590" spans="1:12" ht="22.5">
      <c r="A1590" s="509">
        <v>44091</v>
      </c>
      <c r="B1590" s="510" t="s">
        <v>6661</v>
      </c>
      <c r="C1590" s="510" t="s">
        <v>60</v>
      </c>
      <c r="D1590" s="527" t="s">
        <v>61</v>
      </c>
      <c r="E1590" s="527" t="s">
        <v>67</v>
      </c>
      <c r="F1590" s="528">
        <v>4820.13</v>
      </c>
      <c r="G1590" s="510" t="s">
        <v>6662</v>
      </c>
      <c r="H1590" s="510" t="s">
        <v>6663</v>
      </c>
      <c r="I1590" s="527" t="s">
        <v>6664</v>
      </c>
      <c r="J1590" s="529" t="s">
        <v>491</v>
      </c>
      <c r="K1590" s="509">
        <v>44091</v>
      </c>
      <c r="L1590" s="528">
        <v>-10.45</v>
      </c>
    </row>
    <row r="1591" spans="1:12">
      <c r="A1591" s="509">
        <v>44636</v>
      </c>
      <c r="B1591" s="510" t="s">
        <v>6665</v>
      </c>
      <c r="C1591" s="510" t="s">
        <v>60</v>
      </c>
      <c r="D1591" s="527" t="s">
        <v>61</v>
      </c>
      <c r="E1591" s="527" t="s">
        <v>67</v>
      </c>
      <c r="F1591" s="528">
        <v>13.97</v>
      </c>
      <c r="G1591" s="510" t="s">
        <v>6666</v>
      </c>
      <c r="H1591" s="510" t="s">
        <v>6667</v>
      </c>
      <c r="I1591" s="527" t="s">
        <v>6668</v>
      </c>
      <c r="J1591" s="529" t="s">
        <v>491</v>
      </c>
      <c r="K1591" s="509">
        <v>44636</v>
      </c>
      <c r="L1591" s="528">
        <v>-10.56</v>
      </c>
    </row>
    <row r="1592" spans="1:12">
      <c r="A1592" s="509">
        <v>44879</v>
      </c>
      <c r="B1592" s="510" t="s">
        <v>2342</v>
      </c>
      <c r="C1592" s="510" t="s">
        <v>2343</v>
      </c>
      <c r="D1592" s="527" t="s">
        <v>61</v>
      </c>
      <c r="E1592" s="527" t="s">
        <v>77</v>
      </c>
      <c r="F1592" s="528">
        <v>2868.56</v>
      </c>
      <c r="G1592" s="510" t="s">
        <v>2344</v>
      </c>
      <c r="H1592" s="510" t="s">
        <v>60</v>
      </c>
      <c r="I1592" s="527" t="s">
        <v>2345</v>
      </c>
      <c r="J1592" s="529" t="s">
        <v>491</v>
      </c>
      <c r="K1592" s="509">
        <v>44879</v>
      </c>
      <c r="L1592" s="528">
        <v>-10.64</v>
      </c>
    </row>
    <row r="1593" spans="1:12" ht="22.5">
      <c r="A1593" s="509">
        <v>44264</v>
      </c>
      <c r="B1593" s="510" t="s">
        <v>6669</v>
      </c>
      <c r="C1593" s="510" t="s">
        <v>60</v>
      </c>
      <c r="D1593" s="527" t="s">
        <v>61</v>
      </c>
      <c r="E1593" s="527" t="s">
        <v>67</v>
      </c>
      <c r="F1593" s="528">
        <v>1022.95</v>
      </c>
      <c r="G1593" s="510" t="s">
        <v>6670</v>
      </c>
      <c r="H1593" s="510" t="s">
        <v>6671</v>
      </c>
      <c r="I1593" s="527" t="s">
        <v>6672</v>
      </c>
      <c r="J1593" s="529" t="s">
        <v>491</v>
      </c>
      <c r="K1593" s="509">
        <v>44264</v>
      </c>
      <c r="L1593" s="528">
        <v>-10.73</v>
      </c>
    </row>
    <row r="1594" spans="1:12">
      <c r="A1594" s="509">
        <v>44029</v>
      </c>
      <c r="B1594" s="510" t="s">
        <v>2346</v>
      </c>
      <c r="C1594" s="510" t="s">
        <v>2347</v>
      </c>
      <c r="D1594" s="527" t="s">
        <v>61</v>
      </c>
      <c r="E1594" s="527" t="s">
        <v>67</v>
      </c>
      <c r="F1594" s="530">
        <v>0.152</v>
      </c>
      <c r="G1594" s="510" t="s">
        <v>60</v>
      </c>
      <c r="H1594" s="510" t="s">
        <v>2348</v>
      </c>
      <c r="I1594" s="527" t="s">
        <v>2349</v>
      </c>
      <c r="J1594" s="529" t="s">
        <v>491</v>
      </c>
      <c r="K1594" s="509">
        <v>44029</v>
      </c>
      <c r="L1594" s="528">
        <v>-11.5</v>
      </c>
    </row>
    <row r="1595" spans="1:12" ht="33.75">
      <c r="A1595" s="509">
        <v>44109</v>
      </c>
      <c r="B1595" s="510" t="s">
        <v>6673</v>
      </c>
      <c r="C1595" s="510" t="s">
        <v>60</v>
      </c>
      <c r="D1595" s="527" t="s">
        <v>61</v>
      </c>
      <c r="E1595" s="527" t="s">
        <v>67</v>
      </c>
      <c r="F1595" s="528">
        <v>44.59</v>
      </c>
      <c r="G1595" s="510" t="s">
        <v>6674</v>
      </c>
      <c r="H1595" s="510" t="s">
        <v>6675</v>
      </c>
      <c r="I1595" s="527" t="s">
        <v>6676</v>
      </c>
      <c r="J1595" s="529" t="s">
        <v>491</v>
      </c>
      <c r="K1595" s="509">
        <v>44109</v>
      </c>
      <c r="L1595" s="528">
        <v>-11.55</v>
      </c>
    </row>
    <row r="1596" spans="1:12" ht="22.5">
      <c r="A1596" s="509">
        <v>44355</v>
      </c>
      <c r="B1596" s="510" t="s">
        <v>2350</v>
      </c>
      <c r="C1596" s="510" t="s">
        <v>2351</v>
      </c>
      <c r="D1596" s="527" t="s">
        <v>61</v>
      </c>
      <c r="E1596" s="527" t="s">
        <v>67</v>
      </c>
      <c r="F1596" s="528">
        <v>1.77</v>
      </c>
      <c r="G1596" s="510" t="s">
        <v>2352</v>
      </c>
      <c r="H1596" s="510" t="s">
        <v>2353</v>
      </c>
      <c r="I1596" s="527" t="s">
        <v>2354</v>
      </c>
      <c r="J1596" s="529" t="s">
        <v>491</v>
      </c>
      <c r="K1596" s="509">
        <v>44355</v>
      </c>
      <c r="L1596" s="528">
        <v>-11.6</v>
      </c>
    </row>
    <row r="1597" spans="1:12">
      <c r="A1597" s="509">
        <v>44104</v>
      </c>
      <c r="B1597" s="510" t="s">
        <v>6677</v>
      </c>
      <c r="C1597" s="510" t="s">
        <v>60</v>
      </c>
      <c r="D1597" s="527" t="s">
        <v>61</v>
      </c>
      <c r="E1597" s="527" t="s">
        <v>67</v>
      </c>
      <c r="F1597" s="528">
        <v>349.77</v>
      </c>
      <c r="G1597" s="510" t="s">
        <v>6678</v>
      </c>
      <c r="H1597" s="510" t="s">
        <v>6679</v>
      </c>
      <c r="I1597" s="527" t="s">
        <v>6680</v>
      </c>
      <c r="J1597" s="529" t="s">
        <v>491</v>
      </c>
      <c r="K1597" s="509">
        <v>44104</v>
      </c>
      <c r="L1597" s="528">
        <v>-11.81</v>
      </c>
    </row>
    <row r="1598" spans="1:12">
      <c r="A1598" s="509">
        <v>44803</v>
      </c>
      <c r="B1598" s="510" t="s">
        <v>2355</v>
      </c>
      <c r="C1598" s="510" t="s">
        <v>2356</v>
      </c>
      <c r="D1598" s="527" t="s">
        <v>61</v>
      </c>
      <c r="E1598" s="527" t="s">
        <v>67</v>
      </c>
      <c r="F1598" s="528">
        <v>452.79</v>
      </c>
      <c r="G1598" s="510" t="s">
        <v>2357</v>
      </c>
      <c r="H1598" s="510" t="s">
        <v>60</v>
      </c>
      <c r="I1598" s="527" t="s">
        <v>2358</v>
      </c>
      <c r="J1598" s="529" t="s">
        <v>491</v>
      </c>
      <c r="K1598" s="509">
        <v>44803</v>
      </c>
      <c r="L1598" s="528">
        <v>-12.24</v>
      </c>
    </row>
    <row r="1599" spans="1:12">
      <c r="A1599" s="509">
        <v>44722</v>
      </c>
      <c r="B1599" s="510" t="s">
        <v>2359</v>
      </c>
      <c r="C1599" s="510" t="s">
        <v>2360</v>
      </c>
      <c r="D1599" s="527" t="s">
        <v>61</v>
      </c>
      <c r="E1599" s="527" t="s">
        <v>77</v>
      </c>
      <c r="F1599" s="528">
        <v>2.2599999999999998</v>
      </c>
      <c r="G1599" s="510" t="s">
        <v>2361</v>
      </c>
      <c r="H1599" s="510" t="s">
        <v>2362</v>
      </c>
      <c r="I1599" s="527" t="s">
        <v>2363</v>
      </c>
      <c r="J1599" s="529" t="s">
        <v>491</v>
      </c>
      <c r="K1599" s="509">
        <v>44722</v>
      </c>
      <c r="L1599" s="528">
        <v>-12.28</v>
      </c>
    </row>
    <row r="1600" spans="1:12">
      <c r="A1600" s="509">
        <v>44678</v>
      </c>
      <c r="B1600" s="510" t="s">
        <v>2364</v>
      </c>
      <c r="C1600" s="510" t="s">
        <v>2365</v>
      </c>
      <c r="D1600" s="527" t="s">
        <v>61</v>
      </c>
      <c r="E1600" s="527" t="s">
        <v>77</v>
      </c>
      <c r="F1600" s="530">
        <v>0.66400000000000003</v>
      </c>
      <c r="G1600" s="510" t="s">
        <v>2366</v>
      </c>
      <c r="H1600" s="510" t="s">
        <v>60</v>
      </c>
      <c r="I1600" s="527" t="s">
        <v>2367</v>
      </c>
      <c r="J1600" s="529" t="s">
        <v>491</v>
      </c>
      <c r="K1600" s="509">
        <v>44678</v>
      </c>
      <c r="L1600" s="528">
        <v>-12.28</v>
      </c>
    </row>
    <row r="1601" spans="1:12" ht="22.5">
      <c r="A1601" s="509">
        <v>44207</v>
      </c>
      <c r="B1601" s="510" t="s">
        <v>2368</v>
      </c>
      <c r="C1601" s="510" t="s">
        <v>2369</v>
      </c>
      <c r="D1601" s="527" t="s">
        <v>61</v>
      </c>
      <c r="E1601" s="527" t="s">
        <v>77</v>
      </c>
      <c r="F1601" s="528">
        <v>48.72</v>
      </c>
      <c r="G1601" s="510" t="s">
        <v>2370</v>
      </c>
      <c r="H1601" s="510" t="s">
        <v>60</v>
      </c>
      <c r="I1601" s="527" t="s">
        <v>2371</v>
      </c>
      <c r="J1601" s="529" t="s">
        <v>491</v>
      </c>
      <c r="K1601" s="509">
        <v>44207</v>
      </c>
      <c r="L1601" s="528">
        <v>-12.37</v>
      </c>
    </row>
    <row r="1602" spans="1:12">
      <c r="A1602" s="509">
        <v>43852</v>
      </c>
      <c r="B1602" s="510" t="s">
        <v>6681</v>
      </c>
      <c r="C1602" s="510" t="s">
        <v>60</v>
      </c>
      <c r="D1602" s="527" t="s">
        <v>61</v>
      </c>
      <c r="E1602" s="527" t="s">
        <v>67</v>
      </c>
      <c r="F1602" s="528">
        <v>23.53</v>
      </c>
      <c r="G1602" s="510" t="s">
        <v>6682</v>
      </c>
      <c r="H1602" s="510" t="s">
        <v>6683</v>
      </c>
      <c r="I1602" s="527" t="s">
        <v>6684</v>
      </c>
      <c r="J1602" s="529" t="s">
        <v>491</v>
      </c>
      <c r="K1602" s="509">
        <v>43852</v>
      </c>
      <c r="L1602" s="528">
        <v>-13.04</v>
      </c>
    </row>
    <row r="1603" spans="1:12">
      <c r="A1603" s="509">
        <v>43868</v>
      </c>
      <c r="B1603" s="510" t="s">
        <v>2372</v>
      </c>
      <c r="C1603" s="510" t="s">
        <v>2373</v>
      </c>
      <c r="D1603" s="527" t="s">
        <v>61</v>
      </c>
      <c r="E1603" s="527" t="s">
        <v>77</v>
      </c>
      <c r="F1603" s="528">
        <v>1283.73</v>
      </c>
      <c r="G1603" s="510" t="s">
        <v>2374</v>
      </c>
      <c r="H1603" s="510" t="s">
        <v>60</v>
      </c>
      <c r="I1603" s="527" t="s">
        <v>2375</v>
      </c>
      <c r="J1603" s="529" t="s">
        <v>491</v>
      </c>
      <c r="K1603" s="509">
        <v>43868</v>
      </c>
      <c r="L1603" s="528">
        <v>-13.1</v>
      </c>
    </row>
    <row r="1604" spans="1:12" ht="22.5">
      <c r="A1604" s="509">
        <v>44367</v>
      </c>
      <c r="B1604" s="510" t="s">
        <v>2350</v>
      </c>
      <c r="C1604" s="510" t="s">
        <v>2351</v>
      </c>
      <c r="D1604" s="527" t="s">
        <v>61</v>
      </c>
      <c r="E1604" s="527" t="s">
        <v>77</v>
      </c>
      <c r="F1604" s="528">
        <v>2.04</v>
      </c>
      <c r="G1604" s="510" t="s">
        <v>2376</v>
      </c>
      <c r="H1604" s="510" t="s">
        <v>2377</v>
      </c>
      <c r="I1604" s="527" t="s">
        <v>2378</v>
      </c>
      <c r="J1604" s="529" t="s">
        <v>491</v>
      </c>
      <c r="K1604" s="509">
        <v>44367</v>
      </c>
      <c r="L1604" s="528">
        <v>-13.44</v>
      </c>
    </row>
    <row r="1605" spans="1:12">
      <c r="A1605" s="509">
        <v>43900</v>
      </c>
      <c r="B1605" s="510" t="s">
        <v>6685</v>
      </c>
      <c r="C1605" s="510" t="s">
        <v>60</v>
      </c>
      <c r="D1605" s="527" t="s">
        <v>61</v>
      </c>
      <c r="E1605" s="527" t="s">
        <v>67</v>
      </c>
      <c r="F1605" s="528">
        <v>261.45999999999998</v>
      </c>
      <c r="G1605" s="510" t="s">
        <v>6686</v>
      </c>
      <c r="H1605" s="510" t="s">
        <v>60</v>
      </c>
      <c r="I1605" s="527" t="s">
        <v>6687</v>
      </c>
      <c r="J1605" s="529" t="s">
        <v>491</v>
      </c>
      <c r="K1605" s="509">
        <v>43900</v>
      </c>
      <c r="L1605" s="528">
        <v>-13.51</v>
      </c>
    </row>
    <row r="1606" spans="1:12">
      <c r="A1606" s="509">
        <v>44603</v>
      </c>
      <c r="B1606" s="510" t="s">
        <v>2379</v>
      </c>
      <c r="C1606" s="510" t="s">
        <v>2380</v>
      </c>
      <c r="D1606" s="527" t="s">
        <v>61</v>
      </c>
      <c r="E1606" s="527" t="s">
        <v>67</v>
      </c>
      <c r="F1606" s="528">
        <v>286.88</v>
      </c>
      <c r="G1606" s="510" t="s">
        <v>2381</v>
      </c>
      <c r="H1606" s="510" t="s">
        <v>2382</v>
      </c>
      <c r="I1606" s="527" t="s">
        <v>2383</v>
      </c>
      <c r="J1606" s="529" t="s">
        <v>491</v>
      </c>
      <c r="K1606" s="509">
        <v>44603</v>
      </c>
      <c r="L1606" s="528">
        <v>-13.98</v>
      </c>
    </row>
    <row r="1607" spans="1:12">
      <c r="A1607" s="509">
        <v>44182</v>
      </c>
      <c r="B1607" s="510" t="s">
        <v>2384</v>
      </c>
      <c r="C1607" s="510" t="s">
        <v>2385</v>
      </c>
      <c r="D1607" s="527" t="s">
        <v>61</v>
      </c>
      <c r="E1607" s="527" t="s">
        <v>67</v>
      </c>
      <c r="F1607" s="528">
        <v>36.07</v>
      </c>
      <c r="G1607" s="510" t="s">
        <v>2386</v>
      </c>
      <c r="H1607" s="510" t="s">
        <v>2387</v>
      </c>
      <c r="I1607" s="527" t="s">
        <v>2388</v>
      </c>
      <c r="J1607" s="529" t="s">
        <v>491</v>
      </c>
      <c r="K1607" s="509">
        <v>44182</v>
      </c>
      <c r="L1607" s="528">
        <v>-14.11</v>
      </c>
    </row>
    <row r="1608" spans="1:12">
      <c r="A1608" s="509">
        <v>44266</v>
      </c>
      <c r="B1608" s="510" t="s">
        <v>2389</v>
      </c>
      <c r="C1608" s="510" t="s">
        <v>2390</v>
      </c>
      <c r="D1608" s="527" t="s">
        <v>61</v>
      </c>
      <c r="E1608" s="527" t="s">
        <v>67</v>
      </c>
      <c r="F1608" s="528">
        <v>91.32</v>
      </c>
      <c r="G1608" s="510" t="s">
        <v>2391</v>
      </c>
      <c r="H1608" s="510" t="s">
        <v>2392</v>
      </c>
      <c r="I1608" s="527" t="s">
        <v>2393</v>
      </c>
      <c r="J1608" s="529" t="s">
        <v>491</v>
      </c>
      <c r="K1608" s="509">
        <v>44266</v>
      </c>
      <c r="L1608" s="528">
        <v>-14.22</v>
      </c>
    </row>
    <row r="1609" spans="1:12">
      <c r="A1609" s="509">
        <v>44312</v>
      </c>
      <c r="B1609" s="510" t="s">
        <v>2394</v>
      </c>
      <c r="C1609" s="510" t="s">
        <v>2395</v>
      </c>
      <c r="D1609" s="527" t="s">
        <v>61</v>
      </c>
      <c r="E1609" s="527" t="s">
        <v>67</v>
      </c>
      <c r="F1609" s="528">
        <v>1844.83</v>
      </c>
      <c r="G1609" s="510" t="s">
        <v>2396</v>
      </c>
      <c r="H1609" s="510" t="s">
        <v>2397</v>
      </c>
      <c r="I1609" s="527" t="s">
        <v>2398</v>
      </c>
      <c r="J1609" s="529" t="s">
        <v>491</v>
      </c>
      <c r="K1609" s="509">
        <v>44312</v>
      </c>
      <c r="L1609" s="528">
        <v>-14.47</v>
      </c>
    </row>
    <row r="1610" spans="1:12" ht="22.5">
      <c r="A1610" s="509">
        <v>44547</v>
      </c>
      <c r="B1610" s="510" t="s">
        <v>2399</v>
      </c>
      <c r="C1610" s="510" t="s">
        <v>2400</v>
      </c>
      <c r="D1610" s="527" t="s">
        <v>61</v>
      </c>
      <c r="E1610" s="527" t="s">
        <v>77</v>
      </c>
      <c r="F1610" s="530">
        <v>0.18</v>
      </c>
      <c r="G1610" s="510" t="s">
        <v>60</v>
      </c>
      <c r="H1610" s="510" t="s">
        <v>2401</v>
      </c>
      <c r="I1610" s="527" t="s">
        <v>2402</v>
      </c>
      <c r="J1610" s="529" t="s">
        <v>491</v>
      </c>
      <c r="K1610" s="509">
        <v>44547</v>
      </c>
      <c r="L1610" s="528">
        <v>-15.05</v>
      </c>
    </row>
    <row r="1611" spans="1:12" ht="22.5">
      <c r="A1611" s="509">
        <v>44244</v>
      </c>
      <c r="B1611" s="510" t="s">
        <v>2403</v>
      </c>
      <c r="C1611" s="510" t="s">
        <v>2404</v>
      </c>
      <c r="D1611" s="527" t="s">
        <v>61</v>
      </c>
      <c r="E1611" s="527" t="s">
        <v>67</v>
      </c>
      <c r="F1611" s="528">
        <v>28.13</v>
      </c>
      <c r="G1611" s="510" t="s">
        <v>2405</v>
      </c>
      <c r="H1611" s="510" t="s">
        <v>2406</v>
      </c>
      <c r="I1611" s="527" t="s">
        <v>2407</v>
      </c>
      <c r="J1611" s="529" t="s">
        <v>491</v>
      </c>
      <c r="K1611" s="509">
        <v>44244</v>
      </c>
      <c r="L1611" s="528">
        <v>-15.12</v>
      </c>
    </row>
    <row r="1612" spans="1:12">
      <c r="A1612" s="509">
        <v>44298</v>
      </c>
      <c r="B1612" s="510" t="s">
        <v>6688</v>
      </c>
      <c r="C1612" s="510" t="s">
        <v>60</v>
      </c>
      <c r="D1612" s="527" t="s">
        <v>61</v>
      </c>
      <c r="E1612" s="527" t="s">
        <v>67</v>
      </c>
      <c r="F1612" s="528">
        <v>5.74</v>
      </c>
      <c r="G1612" s="510" t="s">
        <v>6689</v>
      </c>
      <c r="H1612" s="510" t="s">
        <v>60</v>
      </c>
      <c r="I1612" s="527" t="s">
        <v>6690</v>
      </c>
      <c r="J1612" s="529" t="s">
        <v>491</v>
      </c>
      <c r="K1612" s="509">
        <v>44298</v>
      </c>
      <c r="L1612" s="528">
        <v>-15.22</v>
      </c>
    </row>
    <row r="1613" spans="1:12" ht="22.5">
      <c r="A1613" s="509">
        <v>44287</v>
      </c>
      <c r="B1613" s="510" t="s">
        <v>6691</v>
      </c>
      <c r="C1613" s="510" t="s">
        <v>60</v>
      </c>
      <c r="D1613" s="527" t="s">
        <v>61</v>
      </c>
      <c r="E1613" s="527" t="s">
        <v>67</v>
      </c>
      <c r="F1613" s="528">
        <v>68.91</v>
      </c>
      <c r="G1613" s="510" t="s">
        <v>6692</v>
      </c>
      <c r="H1613" s="510" t="s">
        <v>6693</v>
      </c>
      <c r="I1613" s="527" t="s">
        <v>6694</v>
      </c>
      <c r="J1613" s="529" t="s">
        <v>491</v>
      </c>
      <c r="K1613" s="509">
        <v>44287</v>
      </c>
      <c r="L1613" s="528">
        <v>-15.25</v>
      </c>
    </row>
    <row r="1614" spans="1:12" ht="22.5">
      <c r="A1614" s="509">
        <v>44207</v>
      </c>
      <c r="B1614" s="510" t="s">
        <v>2408</v>
      </c>
      <c r="C1614" s="510" t="s">
        <v>2409</v>
      </c>
      <c r="D1614" s="527" t="s">
        <v>61</v>
      </c>
      <c r="E1614" s="527" t="s">
        <v>77</v>
      </c>
      <c r="F1614" s="528">
        <v>100.26</v>
      </c>
      <c r="G1614" s="510" t="s">
        <v>2410</v>
      </c>
      <c r="H1614" s="510" t="s">
        <v>2411</v>
      </c>
      <c r="I1614" s="527" t="s">
        <v>2412</v>
      </c>
      <c r="J1614" s="529" t="s">
        <v>491</v>
      </c>
      <c r="K1614" s="509">
        <v>44207</v>
      </c>
      <c r="L1614" s="528">
        <v>-15.34</v>
      </c>
    </row>
    <row r="1615" spans="1:12" ht="33.75">
      <c r="A1615" s="509">
        <v>44705</v>
      </c>
      <c r="B1615" s="510" t="s">
        <v>6695</v>
      </c>
      <c r="C1615" s="510" t="s">
        <v>6696</v>
      </c>
      <c r="D1615" s="527" t="s">
        <v>61</v>
      </c>
      <c r="E1615" s="527" t="s">
        <v>67</v>
      </c>
      <c r="F1615" s="528">
        <v>150.05000000000001</v>
      </c>
      <c r="G1615" s="510" t="s">
        <v>6697</v>
      </c>
      <c r="H1615" s="510" t="s">
        <v>6698</v>
      </c>
      <c r="I1615" s="527" t="s">
        <v>6699</v>
      </c>
      <c r="J1615" s="529" t="s">
        <v>491</v>
      </c>
      <c r="K1615" s="509">
        <v>44705</v>
      </c>
      <c r="L1615" s="528">
        <v>-15.7</v>
      </c>
    </row>
    <row r="1616" spans="1:12" ht="22.5">
      <c r="A1616" s="509">
        <v>44497</v>
      </c>
      <c r="B1616" s="510" t="s">
        <v>2413</v>
      </c>
      <c r="C1616" s="510" t="s">
        <v>2414</v>
      </c>
      <c r="D1616" s="527" t="s">
        <v>61</v>
      </c>
      <c r="E1616" s="527" t="s">
        <v>77</v>
      </c>
      <c r="F1616" s="528">
        <v>77.540000000000006</v>
      </c>
      <c r="G1616" s="510" t="s">
        <v>2415</v>
      </c>
      <c r="H1616" s="510" t="s">
        <v>60</v>
      </c>
      <c r="I1616" s="527" t="s">
        <v>2416</v>
      </c>
      <c r="J1616" s="529" t="s">
        <v>491</v>
      </c>
      <c r="K1616" s="509">
        <v>44497</v>
      </c>
      <c r="L1616" s="528">
        <v>-15.79</v>
      </c>
    </row>
    <row r="1617" spans="1:12" ht="56.25">
      <c r="A1617" s="509">
        <v>43853</v>
      </c>
      <c r="B1617" s="510" t="s">
        <v>6700</v>
      </c>
      <c r="C1617" s="510" t="s">
        <v>60</v>
      </c>
      <c r="D1617" s="527" t="s">
        <v>61</v>
      </c>
      <c r="E1617" s="527" t="s">
        <v>67</v>
      </c>
      <c r="F1617" s="528">
        <v>723.14</v>
      </c>
      <c r="G1617" s="510" t="s">
        <v>1907</v>
      </c>
      <c r="H1617" s="510" t="s">
        <v>6701</v>
      </c>
      <c r="I1617" s="527" t="s">
        <v>6702</v>
      </c>
      <c r="J1617" s="529" t="s">
        <v>491</v>
      </c>
      <c r="K1617" s="509">
        <v>43853</v>
      </c>
      <c r="L1617" s="528">
        <v>-16.350000000000001</v>
      </c>
    </row>
    <row r="1618" spans="1:12">
      <c r="A1618" s="509">
        <v>44139</v>
      </c>
      <c r="B1618" s="510" t="s">
        <v>6703</v>
      </c>
      <c r="C1618" s="510" t="s">
        <v>60</v>
      </c>
      <c r="D1618" s="527" t="s">
        <v>61</v>
      </c>
      <c r="E1618" s="527" t="s">
        <v>67</v>
      </c>
      <c r="F1618" s="530">
        <v>0.59199999999999997</v>
      </c>
      <c r="G1618" s="510" t="s">
        <v>6704</v>
      </c>
      <c r="H1618" s="510" t="s">
        <v>60</v>
      </c>
      <c r="I1618" s="527" t="s">
        <v>6705</v>
      </c>
      <c r="J1618" s="529" t="s">
        <v>491</v>
      </c>
      <c r="K1618" s="509">
        <v>44139</v>
      </c>
      <c r="L1618" s="528">
        <v>-16.670000000000002</v>
      </c>
    </row>
    <row r="1619" spans="1:12" ht="22.5">
      <c r="A1619" s="509">
        <v>44218</v>
      </c>
      <c r="B1619" s="510" t="s">
        <v>2417</v>
      </c>
      <c r="C1619" s="510" t="s">
        <v>2418</v>
      </c>
      <c r="D1619" s="527" t="s">
        <v>61</v>
      </c>
      <c r="E1619" s="527" t="s">
        <v>77</v>
      </c>
      <c r="F1619" s="528">
        <v>3409.64</v>
      </c>
      <c r="G1619" s="510" t="s">
        <v>2419</v>
      </c>
      <c r="H1619" s="510" t="s">
        <v>2420</v>
      </c>
      <c r="I1619" s="527" t="s">
        <v>2421</v>
      </c>
      <c r="J1619" s="529" t="s">
        <v>491</v>
      </c>
      <c r="K1619" s="509">
        <v>44218</v>
      </c>
      <c r="L1619" s="528">
        <v>-16.8</v>
      </c>
    </row>
    <row r="1620" spans="1:12">
      <c r="A1620" s="509">
        <v>43899</v>
      </c>
      <c r="B1620" s="510" t="s">
        <v>332</v>
      </c>
      <c r="C1620" s="510" t="s">
        <v>60</v>
      </c>
      <c r="D1620" s="527" t="s">
        <v>61</v>
      </c>
      <c r="E1620" s="527" t="s">
        <v>67</v>
      </c>
      <c r="F1620" s="528">
        <v>212.67</v>
      </c>
      <c r="G1620" s="510" t="s">
        <v>208</v>
      </c>
      <c r="H1620" s="510" t="s">
        <v>60</v>
      </c>
      <c r="I1620" s="527" t="s">
        <v>333</v>
      </c>
      <c r="J1620" s="529" t="s">
        <v>491</v>
      </c>
      <c r="K1620" s="509">
        <v>43899</v>
      </c>
      <c r="L1620" s="528">
        <v>-17.14</v>
      </c>
    </row>
    <row r="1621" spans="1:12">
      <c r="A1621" s="509">
        <v>43875</v>
      </c>
      <c r="B1621" s="510" t="s">
        <v>6706</v>
      </c>
      <c r="C1621" s="510" t="s">
        <v>60</v>
      </c>
      <c r="D1621" s="527" t="s">
        <v>61</v>
      </c>
      <c r="E1621" s="527" t="s">
        <v>67</v>
      </c>
      <c r="F1621" s="528">
        <v>749.5</v>
      </c>
      <c r="G1621" s="510" t="s">
        <v>5101</v>
      </c>
      <c r="H1621" s="510" t="s">
        <v>6707</v>
      </c>
      <c r="I1621" s="527" t="s">
        <v>6708</v>
      </c>
      <c r="J1621" s="529" t="s">
        <v>491</v>
      </c>
      <c r="K1621" s="509">
        <v>43875</v>
      </c>
      <c r="L1621" s="528">
        <v>-17.52</v>
      </c>
    </row>
    <row r="1622" spans="1:12">
      <c r="A1622" s="509">
        <v>44617</v>
      </c>
      <c r="B1622" s="510" t="s">
        <v>2422</v>
      </c>
      <c r="C1622" s="510" t="s">
        <v>2423</v>
      </c>
      <c r="D1622" s="527" t="s">
        <v>61</v>
      </c>
      <c r="E1622" s="527" t="s">
        <v>77</v>
      </c>
      <c r="F1622" s="528">
        <v>1279.8</v>
      </c>
      <c r="G1622" s="510" t="s">
        <v>2424</v>
      </c>
      <c r="H1622" s="510" t="s">
        <v>2425</v>
      </c>
      <c r="I1622" s="527" t="s">
        <v>2426</v>
      </c>
      <c r="J1622" s="529" t="s">
        <v>491</v>
      </c>
      <c r="K1622" s="509">
        <v>44617</v>
      </c>
      <c r="L1622" s="528">
        <v>-17.62</v>
      </c>
    </row>
    <row r="1623" spans="1:12">
      <c r="A1623" s="509">
        <v>44726</v>
      </c>
      <c r="B1623" s="510" t="s">
        <v>2427</v>
      </c>
      <c r="C1623" s="510" t="s">
        <v>2428</v>
      </c>
      <c r="D1623" s="527" t="s">
        <v>61</v>
      </c>
      <c r="E1623" s="527" t="s">
        <v>77</v>
      </c>
      <c r="F1623" s="528">
        <v>140.26</v>
      </c>
      <c r="G1623" s="510" t="s">
        <v>2429</v>
      </c>
      <c r="H1623" s="510" t="s">
        <v>2430</v>
      </c>
      <c r="I1623" s="527" t="s">
        <v>2431</v>
      </c>
      <c r="J1623" s="529" t="s">
        <v>491</v>
      </c>
      <c r="K1623" s="509">
        <v>44726</v>
      </c>
      <c r="L1623" s="528">
        <v>-17.940000000000001</v>
      </c>
    </row>
    <row r="1624" spans="1:12">
      <c r="A1624" s="509">
        <v>44644</v>
      </c>
      <c r="B1624" s="510" t="s">
        <v>2432</v>
      </c>
      <c r="C1624" s="510" t="s">
        <v>2433</v>
      </c>
      <c r="D1624" s="527" t="s">
        <v>61</v>
      </c>
      <c r="E1624" s="527" t="s">
        <v>77</v>
      </c>
      <c r="F1624" s="528">
        <v>35.76</v>
      </c>
      <c r="G1624" s="510" t="s">
        <v>60</v>
      </c>
      <c r="H1624" s="510" t="s">
        <v>60</v>
      </c>
      <c r="I1624" s="527" t="s">
        <v>2434</v>
      </c>
      <c r="J1624" s="529" t="s">
        <v>491</v>
      </c>
      <c r="K1624" s="509">
        <v>44644</v>
      </c>
      <c r="L1624" s="528">
        <v>-18.100000000000001</v>
      </c>
    </row>
    <row r="1625" spans="1:12">
      <c r="A1625" s="509">
        <v>44427</v>
      </c>
      <c r="B1625" s="510" t="s">
        <v>2435</v>
      </c>
      <c r="C1625" s="510" t="s">
        <v>2436</v>
      </c>
      <c r="D1625" s="527" t="s">
        <v>61</v>
      </c>
      <c r="E1625" s="527" t="s">
        <v>77</v>
      </c>
      <c r="F1625" s="530">
        <v>0.66</v>
      </c>
      <c r="G1625" s="510" t="s">
        <v>60</v>
      </c>
      <c r="H1625" s="510" t="s">
        <v>60</v>
      </c>
      <c r="I1625" s="527" t="s">
        <v>2437</v>
      </c>
      <c r="J1625" s="529" t="s">
        <v>491</v>
      </c>
      <c r="K1625" s="509">
        <v>44427</v>
      </c>
      <c r="L1625" s="528">
        <v>-18.23</v>
      </c>
    </row>
    <row r="1626" spans="1:12">
      <c r="A1626" s="509">
        <v>44243</v>
      </c>
      <c r="B1626" s="510" t="s">
        <v>6709</v>
      </c>
      <c r="C1626" s="510" t="s">
        <v>60</v>
      </c>
      <c r="D1626" s="527" t="s">
        <v>61</v>
      </c>
      <c r="E1626" s="527" t="s">
        <v>67</v>
      </c>
      <c r="F1626" s="528">
        <v>64.14</v>
      </c>
      <c r="G1626" s="510" t="s">
        <v>6710</v>
      </c>
      <c r="H1626" s="510" t="s">
        <v>60</v>
      </c>
      <c r="I1626" s="527" t="s">
        <v>6711</v>
      </c>
      <c r="J1626" s="529" t="s">
        <v>491</v>
      </c>
      <c r="K1626" s="509">
        <v>44243</v>
      </c>
      <c r="L1626" s="528">
        <v>-18.37</v>
      </c>
    </row>
    <row r="1627" spans="1:12">
      <c r="A1627" s="509">
        <v>44834</v>
      </c>
      <c r="B1627" s="510" t="s">
        <v>6712</v>
      </c>
      <c r="C1627" s="510" t="s">
        <v>60</v>
      </c>
      <c r="D1627" s="527" t="s">
        <v>61</v>
      </c>
      <c r="E1627" s="527" t="s">
        <v>67</v>
      </c>
      <c r="F1627" s="528">
        <v>16.100000000000001</v>
      </c>
      <c r="G1627" s="510" t="s">
        <v>2860</v>
      </c>
      <c r="H1627" s="510" t="s">
        <v>60</v>
      </c>
      <c r="I1627" s="527" t="s">
        <v>6713</v>
      </c>
      <c r="J1627" s="529" t="s">
        <v>491</v>
      </c>
      <c r="K1627" s="509">
        <v>44834</v>
      </c>
      <c r="L1627" s="528">
        <v>-18.75</v>
      </c>
    </row>
    <row r="1628" spans="1:12">
      <c r="A1628" s="509">
        <v>44344</v>
      </c>
      <c r="B1628" s="510" t="s">
        <v>6714</v>
      </c>
      <c r="C1628" s="510" t="s">
        <v>60</v>
      </c>
      <c r="D1628" s="527" t="s">
        <v>61</v>
      </c>
      <c r="E1628" s="527" t="s">
        <v>67</v>
      </c>
      <c r="F1628" s="528">
        <v>39.6</v>
      </c>
      <c r="G1628" s="510" t="s">
        <v>6715</v>
      </c>
      <c r="H1628" s="510" t="s">
        <v>6716</v>
      </c>
      <c r="I1628" s="527" t="s">
        <v>6717</v>
      </c>
      <c r="J1628" s="529" t="s">
        <v>491</v>
      </c>
      <c r="K1628" s="509">
        <v>44344</v>
      </c>
      <c r="L1628" s="528">
        <v>-18.760000000000002</v>
      </c>
    </row>
    <row r="1629" spans="1:12">
      <c r="A1629" s="509">
        <v>44813</v>
      </c>
      <c r="B1629" s="510" t="s">
        <v>2438</v>
      </c>
      <c r="C1629" s="510" t="s">
        <v>2439</v>
      </c>
      <c r="D1629" s="527" t="s">
        <v>61</v>
      </c>
      <c r="E1629" s="527" t="s">
        <v>67</v>
      </c>
      <c r="F1629" s="530">
        <v>0.497</v>
      </c>
      <c r="G1629" s="510" t="s">
        <v>2440</v>
      </c>
      <c r="H1629" s="510" t="s">
        <v>60</v>
      </c>
      <c r="I1629" s="527" t="s">
        <v>2441</v>
      </c>
      <c r="J1629" s="529" t="s">
        <v>491</v>
      </c>
      <c r="K1629" s="509">
        <v>44813</v>
      </c>
      <c r="L1629" s="528">
        <v>-19.079999999999998</v>
      </c>
    </row>
    <row r="1630" spans="1:12" ht="22.5">
      <c r="A1630" s="509">
        <v>44229</v>
      </c>
      <c r="B1630" s="510" t="s">
        <v>2350</v>
      </c>
      <c r="C1630" s="510" t="s">
        <v>2351</v>
      </c>
      <c r="D1630" s="527" t="s">
        <v>61</v>
      </c>
      <c r="E1630" s="527" t="s">
        <v>77</v>
      </c>
      <c r="F1630" s="528">
        <v>1.8</v>
      </c>
      <c r="G1630" s="510" t="s">
        <v>2442</v>
      </c>
      <c r="H1630" s="510" t="s">
        <v>2353</v>
      </c>
      <c r="I1630" s="527" t="s">
        <v>2443</v>
      </c>
      <c r="J1630" s="529" t="s">
        <v>491</v>
      </c>
      <c r="K1630" s="509">
        <v>44229</v>
      </c>
      <c r="L1630" s="528">
        <v>-19.25</v>
      </c>
    </row>
    <row r="1631" spans="1:12" ht="22.5">
      <c r="A1631" s="509">
        <v>43901</v>
      </c>
      <c r="B1631" s="510" t="s">
        <v>2444</v>
      </c>
      <c r="C1631" s="510" t="s">
        <v>2445</v>
      </c>
      <c r="D1631" s="527" t="s">
        <v>61</v>
      </c>
      <c r="E1631" s="527" t="s">
        <v>77</v>
      </c>
      <c r="F1631" s="528">
        <v>144.88</v>
      </c>
      <c r="G1631" s="510" t="s">
        <v>2446</v>
      </c>
      <c r="H1631" s="510" t="s">
        <v>60</v>
      </c>
      <c r="I1631" s="527" t="s">
        <v>2447</v>
      </c>
      <c r="J1631" s="529" t="s">
        <v>491</v>
      </c>
      <c r="K1631" s="509">
        <v>43901</v>
      </c>
      <c r="L1631" s="528">
        <v>-19.670000000000002</v>
      </c>
    </row>
    <row r="1632" spans="1:12">
      <c r="A1632" s="509">
        <v>44769</v>
      </c>
      <c r="B1632" s="510" t="s">
        <v>2448</v>
      </c>
      <c r="C1632" s="510" t="s">
        <v>2449</v>
      </c>
      <c r="D1632" s="527" t="s">
        <v>61</v>
      </c>
      <c r="E1632" s="527" t="s">
        <v>77</v>
      </c>
      <c r="F1632" s="528">
        <v>19.600000000000001</v>
      </c>
      <c r="G1632" s="510" t="s">
        <v>60</v>
      </c>
      <c r="H1632" s="510" t="s">
        <v>2450</v>
      </c>
      <c r="I1632" s="527" t="s">
        <v>2451</v>
      </c>
      <c r="J1632" s="529" t="s">
        <v>491</v>
      </c>
      <c r="K1632" s="509">
        <v>44769</v>
      </c>
      <c r="L1632" s="528">
        <v>-19.71</v>
      </c>
    </row>
    <row r="1633" spans="1:12">
      <c r="A1633" s="509">
        <v>44379</v>
      </c>
      <c r="B1633" s="510" t="s">
        <v>2452</v>
      </c>
      <c r="C1633" s="510" t="s">
        <v>2453</v>
      </c>
      <c r="D1633" s="527" t="s">
        <v>61</v>
      </c>
      <c r="E1633" s="527" t="s">
        <v>67</v>
      </c>
      <c r="F1633" s="528">
        <v>80.34</v>
      </c>
      <c r="G1633" s="510" t="s">
        <v>2454</v>
      </c>
      <c r="H1633" s="510" t="s">
        <v>2455</v>
      </c>
      <c r="I1633" s="527" t="s">
        <v>2456</v>
      </c>
      <c r="J1633" s="529" t="s">
        <v>491</v>
      </c>
      <c r="K1633" s="509">
        <v>44379</v>
      </c>
      <c r="L1633" s="528">
        <v>-19.989999999999998</v>
      </c>
    </row>
    <row r="1634" spans="1:12">
      <c r="A1634" s="509">
        <v>44510</v>
      </c>
      <c r="B1634" s="510" t="s">
        <v>6718</v>
      </c>
      <c r="C1634" s="510" t="s">
        <v>60</v>
      </c>
      <c r="D1634" s="527" t="s">
        <v>61</v>
      </c>
      <c r="E1634" s="527" t="s">
        <v>67</v>
      </c>
      <c r="F1634" s="528">
        <v>47.52</v>
      </c>
      <c r="G1634" s="510" t="s">
        <v>6719</v>
      </c>
      <c r="H1634" s="510" t="s">
        <v>60</v>
      </c>
      <c r="I1634" s="527" t="s">
        <v>6720</v>
      </c>
      <c r="J1634" s="529" t="s">
        <v>491</v>
      </c>
      <c r="K1634" s="509">
        <v>44510</v>
      </c>
      <c r="L1634" s="528">
        <v>-20</v>
      </c>
    </row>
    <row r="1635" spans="1:12">
      <c r="A1635" s="509">
        <v>44221</v>
      </c>
      <c r="B1635" s="510" t="s">
        <v>6721</v>
      </c>
      <c r="C1635" s="510" t="s">
        <v>60</v>
      </c>
      <c r="D1635" s="527" t="s">
        <v>61</v>
      </c>
      <c r="E1635" s="527" t="s">
        <v>67</v>
      </c>
      <c r="F1635" s="528">
        <v>5.7</v>
      </c>
      <c r="G1635" s="510" t="s">
        <v>5928</v>
      </c>
      <c r="H1635" s="510" t="s">
        <v>60</v>
      </c>
      <c r="I1635" s="527" t="s">
        <v>6722</v>
      </c>
      <c r="J1635" s="529" t="s">
        <v>491</v>
      </c>
      <c r="K1635" s="509">
        <v>44221</v>
      </c>
      <c r="L1635" s="528">
        <v>-20.37</v>
      </c>
    </row>
    <row r="1636" spans="1:12">
      <c r="A1636" s="509">
        <v>43941</v>
      </c>
      <c r="B1636" s="510" t="s">
        <v>2457</v>
      </c>
      <c r="C1636" s="510" t="s">
        <v>2458</v>
      </c>
      <c r="D1636" s="527" t="s">
        <v>61</v>
      </c>
      <c r="E1636" s="527" t="s">
        <v>67</v>
      </c>
      <c r="F1636" s="528">
        <v>49.15</v>
      </c>
      <c r="G1636" s="510" t="s">
        <v>2459</v>
      </c>
      <c r="H1636" s="510" t="s">
        <v>2460</v>
      </c>
      <c r="I1636" s="527" t="s">
        <v>2461</v>
      </c>
      <c r="J1636" s="529" t="s">
        <v>491</v>
      </c>
      <c r="K1636" s="509">
        <v>43941</v>
      </c>
      <c r="L1636" s="528">
        <v>-20.49</v>
      </c>
    </row>
    <row r="1637" spans="1:12">
      <c r="A1637" s="509">
        <v>44174</v>
      </c>
      <c r="B1637" s="510" t="s">
        <v>2462</v>
      </c>
      <c r="C1637" s="510" t="s">
        <v>2463</v>
      </c>
      <c r="D1637" s="527" t="s">
        <v>61</v>
      </c>
      <c r="E1637" s="527" t="s">
        <v>77</v>
      </c>
      <c r="F1637" s="528">
        <v>5.88</v>
      </c>
      <c r="G1637" s="510" t="s">
        <v>2464</v>
      </c>
      <c r="H1637" s="510" t="s">
        <v>2465</v>
      </c>
      <c r="I1637" s="527" t="s">
        <v>2466</v>
      </c>
      <c r="J1637" s="529" t="s">
        <v>491</v>
      </c>
      <c r="K1637" s="509">
        <v>44174</v>
      </c>
      <c r="L1637" s="528">
        <v>-20.68</v>
      </c>
    </row>
    <row r="1638" spans="1:12">
      <c r="A1638" s="509">
        <v>44671</v>
      </c>
      <c r="B1638" s="510" t="s">
        <v>2467</v>
      </c>
      <c r="C1638" s="510" t="s">
        <v>2468</v>
      </c>
      <c r="D1638" s="527" t="s">
        <v>61</v>
      </c>
      <c r="E1638" s="527" t="s">
        <v>77</v>
      </c>
      <c r="F1638" s="528">
        <v>17.11</v>
      </c>
      <c r="G1638" s="510" t="s">
        <v>2469</v>
      </c>
      <c r="H1638" s="510" t="s">
        <v>60</v>
      </c>
      <c r="I1638" s="527" t="s">
        <v>2470</v>
      </c>
      <c r="J1638" s="529" t="s">
        <v>491</v>
      </c>
      <c r="K1638" s="509">
        <v>44671</v>
      </c>
      <c r="L1638" s="528">
        <v>-21.25</v>
      </c>
    </row>
    <row r="1639" spans="1:12">
      <c r="A1639" s="509">
        <v>44070</v>
      </c>
      <c r="B1639" s="510" t="s">
        <v>6723</v>
      </c>
      <c r="C1639" s="510" t="s">
        <v>60</v>
      </c>
      <c r="D1639" s="527" t="s">
        <v>61</v>
      </c>
      <c r="E1639" s="527" t="s">
        <v>67</v>
      </c>
      <c r="F1639" s="528">
        <v>147.41</v>
      </c>
      <c r="G1639" s="510" t="s">
        <v>6724</v>
      </c>
      <c r="H1639" s="510" t="s">
        <v>60</v>
      </c>
      <c r="I1639" s="527" t="s">
        <v>6725</v>
      </c>
      <c r="J1639" s="529" t="s">
        <v>491</v>
      </c>
      <c r="K1639" s="509">
        <v>44070</v>
      </c>
      <c r="L1639" s="528">
        <v>-21.64</v>
      </c>
    </row>
    <row r="1640" spans="1:12">
      <c r="A1640" s="509">
        <v>44533</v>
      </c>
      <c r="B1640" s="510" t="s">
        <v>6726</v>
      </c>
      <c r="C1640" s="510" t="s">
        <v>60</v>
      </c>
      <c r="D1640" s="527" t="s">
        <v>61</v>
      </c>
      <c r="E1640" s="527" t="s">
        <v>67</v>
      </c>
      <c r="F1640" s="528">
        <v>9.82</v>
      </c>
      <c r="G1640" s="510" t="s">
        <v>6727</v>
      </c>
      <c r="H1640" s="510" t="s">
        <v>60</v>
      </c>
      <c r="I1640" s="527" t="s">
        <v>6728</v>
      </c>
      <c r="J1640" s="529" t="s">
        <v>491</v>
      </c>
      <c r="K1640" s="509">
        <v>44533</v>
      </c>
      <c r="L1640" s="528">
        <v>-22</v>
      </c>
    </row>
    <row r="1641" spans="1:12" ht="22.5">
      <c r="A1641" s="509">
        <v>43854</v>
      </c>
      <c r="B1641" s="510" t="s">
        <v>6729</v>
      </c>
      <c r="C1641" s="510" t="s">
        <v>60</v>
      </c>
      <c r="D1641" s="527" t="s">
        <v>61</v>
      </c>
      <c r="E1641" s="527" t="s">
        <v>67</v>
      </c>
      <c r="F1641" s="528">
        <v>1043.42</v>
      </c>
      <c r="G1641" s="510" t="s">
        <v>6730</v>
      </c>
      <c r="H1641" s="510" t="s">
        <v>6731</v>
      </c>
      <c r="I1641" s="527" t="s">
        <v>6732</v>
      </c>
      <c r="J1641" s="529" t="s">
        <v>491</v>
      </c>
      <c r="K1641" s="509">
        <v>43854</v>
      </c>
      <c r="L1641" s="528">
        <v>-22.08</v>
      </c>
    </row>
    <row r="1642" spans="1:12">
      <c r="A1642" s="509">
        <v>44467</v>
      </c>
      <c r="B1642" s="510" t="s">
        <v>6733</v>
      </c>
      <c r="C1642" s="510" t="s">
        <v>60</v>
      </c>
      <c r="D1642" s="527" t="s">
        <v>61</v>
      </c>
      <c r="E1642" s="527" t="s">
        <v>77</v>
      </c>
      <c r="F1642" s="528">
        <v>36.75</v>
      </c>
      <c r="G1642" s="510" t="s">
        <v>6734</v>
      </c>
      <c r="H1642" s="510" t="s">
        <v>6735</v>
      </c>
      <c r="I1642" s="527" t="s">
        <v>6736</v>
      </c>
      <c r="J1642" s="529" t="s">
        <v>491</v>
      </c>
      <c r="K1642" s="509">
        <v>44467</v>
      </c>
      <c r="L1642" s="528">
        <v>-22.62</v>
      </c>
    </row>
    <row r="1643" spans="1:12" ht="22.5">
      <c r="A1643" s="509">
        <v>44353</v>
      </c>
      <c r="B1643" s="510" t="s">
        <v>2403</v>
      </c>
      <c r="C1643" s="510" t="s">
        <v>2404</v>
      </c>
      <c r="D1643" s="527" t="s">
        <v>61</v>
      </c>
      <c r="E1643" s="527" t="s">
        <v>77</v>
      </c>
      <c r="F1643" s="528">
        <v>36.54</v>
      </c>
      <c r="G1643" s="510" t="s">
        <v>2471</v>
      </c>
      <c r="H1643" s="510" t="s">
        <v>2472</v>
      </c>
      <c r="I1643" s="527" t="s">
        <v>2473</v>
      </c>
      <c r="J1643" s="529" t="s">
        <v>491</v>
      </c>
      <c r="K1643" s="509">
        <v>44353</v>
      </c>
      <c r="L1643" s="528">
        <v>-22.8</v>
      </c>
    </row>
    <row r="1644" spans="1:12">
      <c r="A1644" s="509">
        <v>44816</v>
      </c>
      <c r="B1644" s="510" t="s">
        <v>2474</v>
      </c>
      <c r="C1644" s="510" t="s">
        <v>2475</v>
      </c>
      <c r="D1644" s="527" t="s">
        <v>61</v>
      </c>
      <c r="E1644" s="527" t="s">
        <v>67</v>
      </c>
      <c r="F1644" s="528">
        <v>58.67</v>
      </c>
      <c r="G1644" s="510" t="s">
        <v>60</v>
      </c>
      <c r="H1644" s="510" t="s">
        <v>2476</v>
      </c>
      <c r="I1644" s="527" t="s">
        <v>2477</v>
      </c>
      <c r="J1644" s="529" t="s">
        <v>491</v>
      </c>
      <c r="K1644" s="509">
        <v>44816</v>
      </c>
      <c r="L1644" s="528">
        <v>-24.11</v>
      </c>
    </row>
    <row r="1645" spans="1:12">
      <c r="A1645" s="509">
        <v>44852</v>
      </c>
      <c r="B1645" s="510" t="s">
        <v>2478</v>
      </c>
      <c r="C1645" s="510" t="s">
        <v>2479</v>
      </c>
      <c r="D1645" s="527" t="s">
        <v>61</v>
      </c>
      <c r="E1645" s="527" t="s">
        <v>77</v>
      </c>
      <c r="F1645" s="528">
        <v>23.63</v>
      </c>
      <c r="G1645" s="510" t="s">
        <v>2480</v>
      </c>
      <c r="H1645" s="510" t="s">
        <v>60</v>
      </c>
      <c r="I1645" s="527" t="s">
        <v>2481</v>
      </c>
      <c r="J1645" s="529" t="s">
        <v>491</v>
      </c>
      <c r="K1645" s="509">
        <v>44852</v>
      </c>
      <c r="L1645" s="528">
        <v>-24.62</v>
      </c>
    </row>
    <row r="1646" spans="1:12">
      <c r="A1646" s="509">
        <v>44180</v>
      </c>
      <c r="B1646" s="510" t="s">
        <v>2482</v>
      </c>
      <c r="C1646" s="510" t="s">
        <v>2483</v>
      </c>
      <c r="D1646" s="527" t="s">
        <v>61</v>
      </c>
      <c r="E1646" s="527" t="s">
        <v>67</v>
      </c>
      <c r="F1646" s="528">
        <v>12.71</v>
      </c>
      <c r="G1646" s="510" t="s">
        <v>2484</v>
      </c>
      <c r="H1646" s="510" t="s">
        <v>2485</v>
      </c>
      <c r="I1646" s="527" t="s">
        <v>2486</v>
      </c>
      <c r="J1646" s="529" t="s">
        <v>491</v>
      </c>
      <c r="K1646" s="509">
        <v>44180</v>
      </c>
      <c r="L1646" s="528">
        <v>-24.87</v>
      </c>
    </row>
    <row r="1647" spans="1:12">
      <c r="A1647" s="509">
        <v>44144</v>
      </c>
      <c r="B1647" s="510" t="s">
        <v>6737</v>
      </c>
      <c r="C1647" s="510" t="s">
        <v>60</v>
      </c>
      <c r="D1647" s="527" t="s">
        <v>61</v>
      </c>
      <c r="E1647" s="527" t="s">
        <v>67</v>
      </c>
      <c r="F1647" s="528">
        <v>575.44000000000005</v>
      </c>
      <c r="G1647" s="510" t="s">
        <v>6429</v>
      </c>
      <c r="H1647" s="510" t="s">
        <v>6738</v>
      </c>
      <c r="I1647" s="527" t="s">
        <v>6739</v>
      </c>
      <c r="J1647" s="529" t="s">
        <v>491</v>
      </c>
      <c r="K1647" s="509">
        <v>44144</v>
      </c>
      <c r="L1647" s="528">
        <v>-25.12</v>
      </c>
    </row>
    <row r="1648" spans="1:12">
      <c r="A1648" s="509">
        <v>44432</v>
      </c>
      <c r="B1648" s="510" t="s">
        <v>6740</v>
      </c>
      <c r="C1648" s="510" t="s">
        <v>60</v>
      </c>
      <c r="D1648" s="527" t="s">
        <v>61</v>
      </c>
      <c r="E1648" s="527" t="s">
        <v>67</v>
      </c>
      <c r="F1648" s="528">
        <v>99.76</v>
      </c>
      <c r="G1648" s="510" t="s">
        <v>3255</v>
      </c>
      <c r="H1648" s="510" t="s">
        <v>6741</v>
      </c>
      <c r="I1648" s="527" t="s">
        <v>6742</v>
      </c>
      <c r="J1648" s="529" t="s">
        <v>491</v>
      </c>
      <c r="K1648" s="509">
        <v>44432</v>
      </c>
      <c r="L1648" s="528">
        <v>-25.43</v>
      </c>
    </row>
    <row r="1649" spans="1:12" ht="22.5">
      <c r="A1649" s="509">
        <v>44790</v>
      </c>
      <c r="B1649" s="510" t="s">
        <v>6743</v>
      </c>
      <c r="C1649" s="510" t="s">
        <v>60</v>
      </c>
      <c r="D1649" s="527" t="s">
        <v>61</v>
      </c>
      <c r="E1649" s="527" t="s">
        <v>67</v>
      </c>
      <c r="F1649" s="528">
        <v>19.34</v>
      </c>
      <c r="G1649" s="510" t="s">
        <v>6744</v>
      </c>
      <c r="H1649" s="510" t="s">
        <v>6745</v>
      </c>
      <c r="I1649" s="527" t="s">
        <v>6746</v>
      </c>
      <c r="J1649" s="529" t="s">
        <v>491</v>
      </c>
      <c r="K1649" s="509">
        <v>44790</v>
      </c>
      <c r="L1649" s="528">
        <v>-25.65</v>
      </c>
    </row>
    <row r="1650" spans="1:12">
      <c r="A1650" s="509">
        <v>44428</v>
      </c>
      <c r="B1650" s="510" t="s">
        <v>6747</v>
      </c>
      <c r="C1650" s="510" t="s">
        <v>60</v>
      </c>
      <c r="D1650" s="527" t="s">
        <v>61</v>
      </c>
      <c r="E1650" s="527" t="s">
        <v>67</v>
      </c>
      <c r="F1650" s="528">
        <v>2313.94</v>
      </c>
      <c r="G1650" s="510" t="s">
        <v>6748</v>
      </c>
      <c r="H1650" s="510" t="s">
        <v>60</v>
      </c>
      <c r="I1650" s="527" t="s">
        <v>6749</v>
      </c>
      <c r="J1650" s="529" t="s">
        <v>491</v>
      </c>
      <c r="K1650" s="509">
        <v>44428</v>
      </c>
      <c r="L1650" s="528">
        <v>-25.72</v>
      </c>
    </row>
    <row r="1651" spans="1:12">
      <c r="A1651" s="509">
        <v>44446</v>
      </c>
      <c r="B1651" s="510" t="s">
        <v>2487</v>
      </c>
      <c r="C1651" s="510" t="s">
        <v>60</v>
      </c>
      <c r="D1651" s="527" t="s">
        <v>61</v>
      </c>
      <c r="E1651" s="527" t="s">
        <v>67</v>
      </c>
      <c r="F1651" s="528">
        <v>54.7</v>
      </c>
      <c r="G1651" s="510" t="s">
        <v>2488</v>
      </c>
      <c r="H1651" s="510" t="s">
        <v>60</v>
      </c>
      <c r="I1651" s="527" t="s">
        <v>2489</v>
      </c>
      <c r="J1651" s="529" t="s">
        <v>491</v>
      </c>
      <c r="K1651" s="509">
        <v>44446</v>
      </c>
      <c r="L1651" s="528">
        <v>-25.9</v>
      </c>
    </row>
    <row r="1652" spans="1:12" ht="22.5">
      <c r="A1652" s="509">
        <v>44199</v>
      </c>
      <c r="B1652" s="510" t="s">
        <v>2350</v>
      </c>
      <c r="C1652" s="510" t="s">
        <v>2351</v>
      </c>
      <c r="D1652" s="527" t="s">
        <v>61</v>
      </c>
      <c r="E1652" s="527" t="s">
        <v>77</v>
      </c>
      <c r="F1652" s="528">
        <v>1.63</v>
      </c>
      <c r="G1652" s="510" t="s">
        <v>2490</v>
      </c>
      <c r="H1652" s="510" t="s">
        <v>2353</v>
      </c>
      <c r="I1652" s="527" t="s">
        <v>2491</v>
      </c>
      <c r="J1652" s="529" t="s">
        <v>491</v>
      </c>
      <c r="K1652" s="509">
        <v>44199</v>
      </c>
      <c r="L1652" s="528">
        <v>-25.98</v>
      </c>
    </row>
    <row r="1653" spans="1:12">
      <c r="A1653" s="509">
        <v>44369</v>
      </c>
      <c r="B1653" s="510" t="s">
        <v>2492</v>
      </c>
      <c r="C1653" s="510" t="s">
        <v>2493</v>
      </c>
      <c r="D1653" s="527" t="s">
        <v>61</v>
      </c>
      <c r="E1653" s="527" t="s">
        <v>67</v>
      </c>
      <c r="F1653" s="528">
        <v>13.89</v>
      </c>
      <c r="G1653" s="510" t="s">
        <v>2494</v>
      </c>
      <c r="H1653" s="510" t="s">
        <v>2495</v>
      </c>
      <c r="I1653" s="527" t="s">
        <v>2496</v>
      </c>
      <c r="J1653" s="529" t="s">
        <v>491</v>
      </c>
      <c r="K1653" s="509">
        <v>44369</v>
      </c>
      <c r="L1653" s="528">
        <v>-26.53</v>
      </c>
    </row>
    <row r="1654" spans="1:12">
      <c r="A1654" s="509">
        <v>44711</v>
      </c>
      <c r="B1654" s="510" t="s">
        <v>2497</v>
      </c>
      <c r="C1654" s="510" t="s">
        <v>2498</v>
      </c>
      <c r="D1654" s="527" t="s">
        <v>61</v>
      </c>
      <c r="E1654" s="527" t="s">
        <v>67</v>
      </c>
      <c r="F1654" s="528">
        <v>186.5</v>
      </c>
      <c r="G1654" s="510" t="s">
        <v>2499</v>
      </c>
      <c r="H1654" s="510" t="s">
        <v>60</v>
      </c>
      <c r="I1654" s="527" t="s">
        <v>2500</v>
      </c>
      <c r="J1654" s="529" t="s">
        <v>491</v>
      </c>
      <c r="K1654" s="509">
        <v>44711</v>
      </c>
      <c r="L1654" s="528">
        <v>-26.7</v>
      </c>
    </row>
    <row r="1655" spans="1:12">
      <c r="A1655" s="509">
        <v>44484</v>
      </c>
      <c r="B1655" s="510" t="s">
        <v>2501</v>
      </c>
      <c r="C1655" s="510" t="s">
        <v>2502</v>
      </c>
      <c r="D1655" s="527" t="s">
        <v>61</v>
      </c>
      <c r="E1655" s="527" t="s">
        <v>67</v>
      </c>
      <c r="F1655" s="528">
        <v>4.47</v>
      </c>
      <c r="G1655" s="510" t="s">
        <v>2503</v>
      </c>
      <c r="H1655" s="510" t="s">
        <v>2504</v>
      </c>
      <c r="I1655" s="527" t="s">
        <v>2505</v>
      </c>
      <c r="J1655" s="529" t="s">
        <v>491</v>
      </c>
      <c r="K1655" s="509">
        <v>44484</v>
      </c>
      <c r="L1655" s="528">
        <v>-27.06</v>
      </c>
    </row>
    <row r="1656" spans="1:12" ht="56.25">
      <c r="A1656" s="509">
        <v>44599</v>
      </c>
      <c r="B1656" s="510" t="s">
        <v>2506</v>
      </c>
      <c r="C1656" s="510" t="s">
        <v>2507</v>
      </c>
      <c r="D1656" s="527" t="s">
        <v>61</v>
      </c>
      <c r="E1656" s="527" t="s">
        <v>67</v>
      </c>
      <c r="F1656" s="528">
        <v>29.36</v>
      </c>
      <c r="G1656" s="510" t="s">
        <v>2508</v>
      </c>
      <c r="H1656" s="510" t="s">
        <v>2509</v>
      </c>
      <c r="I1656" s="527" t="s">
        <v>2510</v>
      </c>
      <c r="J1656" s="529" t="s">
        <v>491</v>
      </c>
      <c r="K1656" s="509">
        <v>44599</v>
      </c>
      <c r="L1656" s="528">
        <v>-27.63</v>
      </c>
    </row>
    <row r="1657" spans="1:12">
      <c r="A1657" s="509">
        <v>44295</v>
      </c>
      <c r="B1657" s="510" t="s">
        <v>2511</v>
      </c>
      <c r="C1657" s="510" t="s">
        <v>2512</v>
      </c>
      <c r="D1657" s="527" t="s">
        <v>61</v>
      </c>
      <c r="E1657" s="527" t="s">
        <v>67</v>
      </c>
      <c r="F1657" s="528">
        <v>14.5</v>
      </c>
      <c r="G1657" s="510" t="s">
        <v>60</v>
      </c>
      <c r="H1657" s="510" t="s">
        <v>2513</v>
      </c>
      <c r="I1657" s="527" t="s">
        <v>2514</v>
      </c>
      <c r="J1657" s="529" t="s">
        <v>491</v>
      </c>
      <c r="K1657" s="509">
        <v>44295</v>
      </c>
      <c r="L1657" s="528">
        <v>-27.69</v>
      </c>
    </row>
    <row r="1658" spans="1:12">
      <c r="A1658" s="509">
        <v>44713</v>
      </c>
      <c r="B1658" s="510" t="s">
        <v>6750</v>
      </c>
      <c r="C1658" s="510" t="s">
        <v>60</v>
      </c>
      <c r="D1658" s="527" t="s">
        <v>61</v>
      </c>
      <c r="E1658" s="527" t="s">
        <v>77</v>
      </c>
      <c r="F1658" s="528">
        <v>6.44</v>
      </c>
      <c r="G1658" s="510" t="s">
        <v>6751</v>
      </c>
      <c r="H1658" s="510" t="s">
        <v>60</v>
      </c>
      <c r="I1658" s="527" t="s">
        <v>6752</v>
      </c>
      <c r="J1658" s="529" t="s">
        <v>491</v>
      </c>
      <c r="K1658" s="509">
        <v>44713</v>
      </c>
      <c r="L1658" s="528">
        <v>-28.21</v>
      </c>
    </row>
    <row r="1659" spans="1:12" ht="22.5">
      <c r="A1659" s="509">
        <v>44192</v>
      </c>
      <c r="B1659" s="510" t="s">
        <v>2350</v>
      </c>
      <c r="C1659" s="510" t="s">
        <v>2351</v>
      </c>
      <c r="D1659" s="527" t="s">
        <v>61</v>
      </c>
      <c r="E1659" s="527" t="s">
        <v>77</v>
      </c>
      <c r="F1659" s="528">
        <v>1.51</v>
      </c>
      <c r="G1659" s="510" t="s">
        <v>60</v>
      </c>
      <c r="H1659" s="510" t="s">
        <v>2377</v>
      </c>
      <c r="I1659" s="527" t="s">
        <v>2515</v>
      </c>
      <c r="J1659" s="529" t="s">
        <v>491</v>
      </c>
      <c r="K1659" s="509">
        <v>44192</v>
      </c>
      <c r="L1659" s="528">
        <v>-28.4</v>
      </c>
    </row>
    <row r="1660" spans="1:12" ht="22.5">
      <c r="A1660" s="509">
        <v>44186</v>
      </c>
      <c r="B1660" s="510" t="s">
        <v>2350</v>
      </c>
      <c r="C1660" s="510" t="s">
        <v>2351</v>
      </c>
      <c r="D1660" s="527" t="s">
        <v>61</v>
      </c>
      <c r="E1660" s="527" t="s">
        <v>77</v>
      </c>
      <c r="F1660" s="528">
        <v>1.59</v>
      </c>
      <c r="G1660" s="510" t="s">
        <v>2516</v>
      </c>
      <c r="H1660" s="510" t="s">
        <v>2353</v>
      </c>
      <c r="I1660" s="527" t="s">
        <v>2517</v>
      </c>
      <c r="J1660" s="529" t="s">
        <v>491</v>
      </c>
      <c r="K1660" s="509">
        <v>44186</v>
      </c>
      <c r="L1660" s="528">
        <v>-28.67</v>
      </c>
    </row>
    <row r="1661" spans="1:12">
      <c r="A1661" s="509">
        <v>44774</v>
      </c>
      <c r="B1661" s="510" t="s">
        <v>2518</v>
      </c>
      <c r="C1661" s="510" t="s">
        <v>2519</v>
      </c>
      <c r="D1661" s="527" t="s">
        <v>61</v>
      </c>
      <c r="E1661" s="527" t="s">
        <v>77</v>
      </c>
      <c r="F1661" s="528">
        <v>88.4</v>
      </c>
      <c r="G1661" s="510" t="s">
        <v>2520</v>
      </c>
      <c r="H1661" s="510" t="s">
        <v>2521</v>
      </c>
      <c r="I1661" s="527" t="s">
        <v>2522</v>
      </c>
      <c r="J1661" s="529" t="s">
        <v>491</v>
      </c>
      <c r="K1661" s="509">
        <v>44774</v>
      </c>
      <c r="L1661" s="528">
        <v>-28.99</v>
      </c>
    </row>
    <row r="1662" spans="1:12">
      <c r="A1662" s="509">
        <v>44362</v>
      </c>
      <c r="B1662" s="510" t="s">
        <v>2523</v>
      </c>
      <c r="C1662" s="510" t="s">
        <v>60</v>
      </c>
      <c r="D1662" s="527" t="s">
        <v>61</v>
      </c>
      <c r="E1662" s="527" t="s">
        <v>67</v>
      </c>
      <c r="F1662" s="528">
        <v>17.5</v>
      </c>
      <c r="G1662" s="510" t="s">
        <v>2524</v>
      </c>
      <c r="H1662" s="510" t="s">
        <v>60</v>
      </c>
      <c r="I1662" s="527" t="s">
        <v>2525</v>
      </c>
      <c r="J1662" s="529" t="s">
        <v>491</v>
      </c>
      <c r="K1662" s="509">
        <v>44362</v>
      </c>
      <c r="L1662" s="528">
        <v>-30</v>
      </c>
    </row>
    <row r="1663" spans="1:12">
      <c r="A1663" s="509">
        <v>44676</v>
      </c>
      <c r="B1663" s="510" t="s">
        <v>2526</v>
      </c>
      <c r="C1663" s="510" t="s">
        <v>2527</v>
      </c>
      <c r="D1663" s="527" t="s">
        <v>61</v>
      </c>
      <c r="E1663" s="527" t="s">
        <v>77</v>
      </c>
      <c r="F1663" s="528">
        <v>122.72</v>
      </c>
      <c r="G1663" s="510" t="s">
        <v>2528</v>
      </c>
      <c r="H1663" s="510" t="s">
        <v>2529</v>
      </c>
      <c r="I1663" s="527" t="s">
        <v>2530</v>
      </c>
      <c r="J1663" s="529" t="s">
        <v>491</v>
      </c>
      <c r="K1663" s="509">
        <v>44676</v>
      </c>
      <c r="L1663" s="528">
        <v>-30.06</v>
      </c>
    </row>
    <row r="1664" spans="1:12">
      <c r="A1664" s="509">
        <v>44306</v>
      </c>
      <c r="B1664" s="510" t="s">
        <v>6753</v>
      </c>
      <c r="C1664" s="510" t="s">
        <v>60</v>
      </c>
      <c r="D1664" s="527" t="s">
        <v>61</v>
      </c>
      <c r="E1664" s="527" t="s">
        <v>67</v>
      </c>
      <c r="F1664" s="528">
        <v>971.71</v>
      </c>
      <c r="G1664" s="510" t="s">
        <v>6754</v>
      </c>
      <c r="H1664" s="510" t="s">
        <v>6755</v>
      </c>
      <c r="I1664" s="527" t="s">
        <v>6756</v>
      </c>
      <c r="J1664" s="529" t="s">
        <v>491</v>
      </c>
      <c r="K1664" s="509">
        <v>44306</v>
      </c>
      <c r="L1664" s="528">
        <v>-30.41</v>
      </c>
    </row>
    <row r="1665" spans="1:12">
      <c r="A1665" s="509">
        <v>44648</v>
      </c>
      <c r="B1665" s="510" t="s">
        <v>6757</v>
      </c>
      <c r="C1665" s="510" t="s">
        <v>60</v>
      </c>
      <c r="D1665" s="527" t="s">
        <v>61</v>
      </c>
      <c r="E1665" s="527" t="s">
        <v>67</v>
      </c>
      <c r="F1665" s="528">
        <v>132.58000000000001</v>
      </c>
      <c r="G1665" s="510" t="s">
        <v>4134</v>
      </c>
      <c r="H1665" s="510" t="s">
        <v>6758</v>
      </c>
      <c r="I1665" s="527" t="s">
        <v>6759</v>
      </c>
      <c r="J1665" s="529" t="s">
        <v>491</v>
      </c>
      <c r="K1665" s="509">
        <v>44648</v>
      </c>
      <c r="L1665" s="528">
        <v>-30.49</v>
      </c>
    </row>
    <row r="1666" spans="1:12">
      <c r="A1666" s="509">
        <v>44217</v>
      </c>
      <c r="B1666" s="510" t="s">
        <v>2531</v>
      </c>
      <c r="C1666" s="510" t="s">
        <v>2532</v>
      </c>
      <c r="D1666" s="527" t="s">
        <v>61</v>
      </c>
      <c r="E1666" s="527" t="s">
        <v>67</v>
      </c>
      <c r="F1666" s="528">
        <v>13.43</v>
      </c>
      <c r="G1666" s="510" t="s">
        <v>60</v>
      </c>
      <c r="H1666" s="510" t="s">
        <v>60</v>
      </c>
      <c r="I1666" s="527" t="s">
        <v>2533</v>
      </c>
      <c r="J1666" s="529" t="s">
        <v>491</v>
      </c>
      <c r="K1666" s="509">
        <v>44217</v>
      </c>
      <c r="L1666" s="528">
        <v>-30.58</v>
      </c>
    </row>
    <row r="1667" spans="1:12" ht="22.5">
      <c r="A1667" s="509">
        <v>44286</v>
      </c>
      <c r="B1667" s="510" t="s">
        <v>6760</v>
      </c>
      <c r="C1667" s="510" t="s">
        <v>60</v>
      </c>
      <c r="D1667" s="527" t="s">
        <v>61</v>
      </c>
      <c r="E1667" s="527" t="s">
        <v>67</v>
      </c>
      <c r="F1667" s="528">
        <v>136.12</v>
      </c>
      <c r="G1667" s="510" t="s">
        <v>6761</v>
      </c>
      <c r="H1667" s="510" t="s">
        <v>6762</v>
      </c>
      <c r="I1667" s="527" t="s">
        <v>6763</v>
      </c>
      <c r="J1667" s="529" t="s">
        <v>491</v>
      </c>
      <c r="K1667" s="509">
        <v>44286</v>
      </c>
      <c r="L1667" s="528">
        <v>-30.95</v>
      </c>
    </row>
    <row r="1668" spans="1:12">
      <c r="A1668" s="509">
        <v>44784</v>
      </c>
      <c r="B1668" s="510" t="s">
        <v>6764</v>
      </c>
      <c r="C1668" s="510" t="s">
        <v>6765</v>
      </c>
      <c r="D1668" s="527" t="s">
        <v>61</v>
      </c>
      <c r="E1668" s="527" t="s">
        <v>77</v>
      </c>
      <c r="F1668" s="528">
        <v>3176.46</v>
      </c>
      <c r="G1668" s="510" t="s">
        <v>6766</v>
      </c>
      <c r="H1668" s="510" t="s">
        <v>60</v>
      </c>
      <c r="I1668" s="527" t="s">
        <v>6767</v>
      </c>
      <c r="J1668" s="529" t="s">
        <v>491</v>
      </c>
      <c r="K1668" s="509">
        <v>44784</v>
      </c>
      <c r="L1668" s="528">
        <v>-31.31</v>
      </c>
    </row>
    <row r="1669" spans="1:12">
      <c r="A1669" s="509">
        <v>44449</v>
      </c>
      <c r="B1669" s="510" t="s">
        <v>2534</v>
      </c>
      <c r="C1669" s="510" t="s">
        <v>2535</v>
      </c>
      <c r="D1669" s="527" t="s">
        <v>61</v>
      </c>
      <c r="E1669" s="527" t="s">
        <v>67</v>
      </c>
      <c r="F1669" s="528">
        <v>7.91</v>
      </c>
      <c r="G1669" s="510" t="s">
        <v>60</v>
      </c>
      <c r="H1669" s="510" t="s">
        <v>2536</v>
      </c>
      <c r="I1669" s="527" t="s">
        <v>2537</v>
      </c>
      <c r="J1669" s="529" t="s">
        <v>491</v>
      </c>
      <c r="K1669" s="509">
        <v>44449</v>
      </c>
      <c r="L1669" s="528">
        <v>-31.43</v>
      </c>
    </row>
    <row r="1670" spans="1:12">
      <c r="A1670" s="509">
        <v>44167</v>
      </c>
      <c r="B1670" s="510" t="s">
        <v>2538</v>
      </c>
      <c r="C1670" s="510" t="s">
        <v>2539</v>
      </c>
      <c r="D1670" s="527" t="s">
        <v>61</v>
      </c>
      <c r="E1670" s="527" t="s">
        <v>67</v>
      </c>
      <c r="F1670" s="528">
        <v>113.67</v>
      </c>
      <c r="G1670" s="510" t="s">
        <v>2540</v>
      </c>
      <c r="H1670" s="510" t="s">
        <v>2541</v>
      </c>
      <c r="I1670" s="527" t="s">
        <v>2542</v>
      </c>
      <c r="J1670" s="529" t="s">
        <v>491</v>
      </c>
      <c r="K1670" s="509">
        <v>44167</v>
      </c>
      <c r="L1670" s="528">
        <v>-31.5</v>
      </c>
    </row>
    <row r="1671" spans="1:12">
      <c r="A1671" s="509">
        <v>44179</v>
      </c>
      <c r="B1671" s="510" t="s">
        <v>6768</v>
      </c>
      <c r="C1671" s="510" t="s">
        <v>60</v>
      </c>
      <c r="D1671" s="527" t="s">
        <v>61</v>
      </c>
      <c r="E1671" s="527" t="s">
        <v>67</v>
      </c>
      <c r="F1671" s="528">
        <v>52.29</v>
      </c>
      <c r="G1671" s="510" t="s">
        <v>6769</v>
      </c>
      <c r="H1671" s="510" t="s">
        <v>6770</v>
      </c>
      <c r="I1671" s="527" t="s">
        <v>6771</v>
      </c>
      <c r="J1671" s="529" t="s">
        <v>491</v>
      </c>
      <c r="K1671" s="509">
        <v>44179</v>
      </c>
      <c r="L1671" s="528">
        <v>-33.229999999999997</v>
      </c>
    </row>
    <row r="1672" spans="1:12" ht="22.5">
      <c r="A1672" s="509">
        <v>44627</v>
      </c>
      <c r="B1672" s="510" t="s">
        <v>2543</v>
      </c>
      <c r="C1672" s="510" t="s">
        <v>2544</v>
      </c>
      <c r="D1672" s="527" t="s">
        <v>61</v>
      </c>
      <c r="E1672" s="527" t="s">
        <v>67</v>
      </c>
      <c r="F1672" s="528">
        <v>33.21</v>
      </c>
      <c r="G1672" s="510" t="s">
        <v>60</v>
      </c>
      <c r="H1672" s="510" t="s">
        <v>2545</v>
      </c>
      <c r="I1672" s="527" t="s">
        <v>2546</v>
      </c>
      <c r="J1672" s="529" t="s">
        <v>491</v>
      </c>
      <c r="K1672" s="509">
        <v>44627</v>
      </c>
      <c r="L1672" s="528">
        <v>-33.33</v>
      </c>
    </row>
    <row r="1673" spans="1:12" ht="22.5">
      <c r="A1673" s="509">
        <v>44623</v>
      </c>
      <c r="B1673" s="510" t="s">
        <v>2547</v>
      </c>
      <c r="C1673" s="510" t="s">
        <v>2548</v>
      </c>
      <c r="D1673" s="527" t="s">
        <v>61</v>
      </c>
      <c r="E1673" s="527" t="s">
        <v>77</v>
      </c>
      <c r="F1673" s="530">
        <v>0.34899999999999998</v>
      </c>
      <c r="G1673" s="510" t="s">
        <v>2549</v>
      </c>
      <c r="H1673" s="510" t="s">
        <v>2550</v>
      </c>
      <c r="I1673" s="527" t="s">
        <v>2551</v>
      </c>
      <c r="J1673" s="529" t="s">
        <v>491</v>
      </c>
      <c r="K1673" s="509">
        <v>44623</v>
      </c>
      <c r="L1673" s="528">
        <v>-33.380000000000003</v>
      </c>
    </row>
    <row r="1674" spans="1:12">
      <c r="A1674" s="509">
        <v>44312</v>
      </c>
      <c r="B1674" s="510" t="s">
        <v>2552</v>
      </c>
      <c r="C1674" s="510" t="s">
        <v>2553</v>
      </c>
      <c r="D1674" s="527" t="s">
        <v>61</v>
      </c>
      <c r="E1674" s="527" t="s">
        <v>77</v>
      </c>
      <c r="F1674" s="528">
        <v>23.1</v>
      </c>
      <c r="G1674" s="510" t="s">
        <v>2554</v>
      </c>
      <c r="H1674" s="510" t="s">
        <v>60</v>
      </c>
      <c r="I1674" s="527" t="s">
        <v>2555</v>
      </c>
      <c r="J1674" s="529" t="s">
        <v>491</v>
      </c>
      <c r="K1674" s="509">
        <v>44312</v>
      </c>
      <c r="L1674" s="528">
        <v>-34.08</v>
      </c>
    </row>
    <row r="1675" spans="1:12" ht="90">
      <c r="A1675" s="509">
        <v>44589</v>
      </c>
      <c r="B1675" s="510" t="s">
        <v>2556</v>
      </c>
      <c r="C1675" s="510" t="s">
        <v>2557</v>
      </c>
      <c r="D1675" s="527" t="s">
        <v>61</v>
      </c>
      <c r="E1675" s="527" t="s">
        <v>77</v>
      </c>
      <c r="F1675" s="528">
        <v>40.270000000000003</v>
      </c>
      <c r="G1675" s="510" t="s">
        <v>2558</v>
      </c>
      <c r="H1675" s="510" t="s">
        <v>2559</v>
      </c>
      <c r="I1675" s="527" t="s">
        <v>2560</v>
      </c>
      <c r="J1675" s="529" t="s">
        <v>491</v>
      </c>
      <c r="K1675" s="509">
        <v>44589</v>
      </c>
      <c r="L1675" s="528">
        <v>-34.119999999999997</v>
      </c>
    </row>
    <row r="1676" spans="1:12" ht="45">
      <c r="A1676" s="509">
        <v>44103</v>
      </c>
      <c r="B1676" s="510" t="s">
        <v>6772</v>
      </c>
      <c r="C1676" s="510" t="s">
        <v>60</v>
      </c>
      <c r="D1676" s="527" t="s">
        <v>61</v>
      </c>
      <c r="E1676" s="527" t="s">
        <v>67</v>
      </c>
      <c r="F1676" s="528">
        <v>1044.1400000000001</v>
      </c>
      <c r="G1676" s="510" t="s">
        <v>6773</v>
      </c>
      <c r="H1676" s="510" t="s">
        <v>6774</v>
      </c>
      <c r="I1676" s="527" t="s">
        <v>6775</v>
      </c>
      <c r="J1676" s="529" t="s">
        <v>491</v>
      </c>
      <c r="K1676" s="509">
        <v>44103</v>
      </c>
      <c r="L1676" s="528">
        <v>-35.200000000000003</v>
      </c>
    </row>
    <row r="1677" spans="1:12">
      <c r="A1677" s="509">
        <v>44671</v>
      </c>
      <c r="B1677" s="510" t="s">
        <v>2561</v>
      </c>
      <c r="C1677" s="510" t="s">
        <v>2562</v>
      </c>
      <c r="D1677" s="527" t="s">
        <v>61</v>
      </c>
      <c r="E1677" s="527" t="s">
        <v>77</v>
      </c>
      <c r="F1677" s="530">
        <v>0.114</v>
      </c>
      <c r="G1677" s="510" t="s">
        <v>60</v>
      </c>
      <c r="H1677" s="510" t="s">
        <v>60</v>
      </c>
      <c r="I1677" s="527" t="s">
        <v>2563</v>
      </c>
      <c r="J1677" s="529" t="s">
        <v>491</v>
      </c>
      <c r="K1677" s="509">
        <v>44671</v>
      </c>
      <c r="L1677" s="528">
        <v>-35.270000000000003</v>
      </c>
    </row>
    <row r="1678" spans="1:12">
      <c r="A1678" s="509">
        <v>44830</v>
      </c>
      <c r="B1678" s="510" t="s">
        <v>2564</v>
      </c>
      <c r="C1678" s="510" t="s">
        <v>2565</v>
      </c>
      <c r="D1678" s="527" t="s">
        <v>61</v>
      </c>
      <c r="E1678" s="527" t="s">
        <v>67</v>
      </c>
      <c r="F1678" s="528">
        <v>118.45</v>
      </c>
      <c r="G1678" s="510" t="s">
        <v>2566</v>
      </c>
      <c r="H1678" s="510" t="s">
        <v>2567</v>
      </c>
      <c r="I1678" s="527" t="s">
        <v>2568</v>
      </c>
      <c r="J1678" s="529" t="s">
        <v>491</v>
      </c>
      <c r="K1678" s="509">
        <v>44830</v>
      </c>
      <c r="L1678" s="528">
        <v>-35.28</v>
      </c>
    </row>
    <row r="1679" spans="1:12" ht="22.5">
      <c r="A1679" s="509">
        <v>44768</v>
      </c>
      <c r="B1679" s="510" t="s">
        <v>6776</v>
      </c>
      <c r="C1679" s="510" t="s">
        <v>60</v>
      </c>
      <c r="D1679" s="527" t="s">
        <v>61</v>
      </c>
      <c r="E1679" s="527" t="s">
        <v>67</v>
      </c>
      <c r="F1679" s="528">
        <v>268.85000000000002</v>
      </c>
      <c r="G1679" s="510" t="s">
        <v>6777</v>
      </c>
      <c r="H1679" s="510" t="s">
        <v>60</v>
      </c>
      <c r="I1679" s="527" t="s">
        <v>6778</v>
      </c>
      <c r="J1679" s="529" t="s">
        <v>491</v>
      </c>
      <c r="K1679" s="509">
        <v>44768</v>
      </c>
      <c r="L1679" s="528">
        <v>-35.700000000000003</v>
      </c>
    </row>
    <row r="1680" spans="1:12">
      <c r="A1680" s="509">
        <v>44137</v>
      </c>
      <c r="B1680" s="510" t="s">
        <v>2569</v>
      </c>
      <c r="C1680" s="510" t="s">
        <v>2570</v>
      </c>
      <c r="D1680" s="527" t="s">
        <v>61</v>
      </c>
      <c r="E1680" s="527" t="s">
        <v>67</v>
      </c>
      <c r="F1680" s="528">
        <v>21.02</v>
      </c>
      <c r="G1680" s="510" t="s">
        <v>2571</v>
      </c>
      <c r="H1680" s="510" t="s">
        <v>2572</v>
      </c>
      <c r="I1680" s="527" t="s">
        <v>2573</v>
      </c>
      <c r="J1680" s="529" t="s">
        <v>491</v>
      </c>
      <c r="K1680" s="509">
        <v>44137</v>
      </c>
      <c r="L1680" s="528">
        <v>-35.9</v>
      </c>
    </row>
    <row r="1681" spans="1:12" ht="22.5">
      <c r="A1681" s="509">
        <v>44312</v>
      </c>
      <c r="B1681" s="510" t="s">
        <v>2574</v>
      </c>
      <c r="C1681" s="510" t="s">
        <v>2575</v>
      </c>
      <c r="D1681" s="527" t="s">
        <v>61</v>
      </c>
      <c r="E1681" s="527" t="s">
        <v>67</v>
      </c>
      <c r="F1681" s="528">
        <v>37.03</v>
      </c>
      <c r="G1681" s="510" t="s">
        <v>2576</v>
      </c>
      <c r="H1681" s="510" t="s">
        <v>2577</v>
      </c>
      <c r="I1681" s="527" t="s">
        <v>2578</v>
      </c>
      <c r="J1681" s="529" t="s">
        <v>491</v>
      </c>
      <c r="K1681" s="509">
        <v>44312</v>
      </c>
      <c r="L1681" s="528">
        <v>-37.86</v>
      </c>
    </row>
    <row r="1682" spans="1:12" ht="33.75">
      <c r="A1682" s="509">
        <v>43943</v>
      </c>
      <c r="B1682" s="510" t="s">
        <v>6779</v>
      </c>
      <c r="C1682" s="510" t="s">
        <v>60</v>
      </c>
      <c r="D1682" s="527" t="s">
        <v>61</v>
      </c>
      <c r="E1682" s="527" t="s">
        <v>67</v>
      </c>
      <c r="F1682" s="528">
        <v>66.31</v>
      </c>
      <c r="G1682" s="510" t="s">
        <v>6780</v>
      </c>
      <c r="H1682" s="510" t="s">
        <v>60</v>
      </c>
      <c r="I1682" s="527" t="s">
        <v>6781</v>
      </c>
      <c r="J1682" s="529" t="s">
        <v>491</v>
      </c>
      <c r="K1682" s="509">
        <v>43943</v>
      </c>
      <c r="L1682" s="528">
        <v>-38.119999999999997</v>
      </c>
    </row>
    <row r="1683" spans="1:12" ht="22.5">
      <c r="A1683" s="509">
        <v>44231</v>
      </c>
      <c r="B1683" s="510" t="s">
        <v>6782</v>
      </c>
      <c r="C1683" s="510" t="s">
        <v>6783</v>
      </c>
      <c r="D1683" s="527" t="s">
        <v>61</v>
      </c>
      <c r="E1683" s="527" t="s">
        <v>77</v>
      </c>
      <c r="F1683" s="528">
        <v>2.4900000000000002</v>
      </c>
      <c r="G1683" s="510" t="s">
        <v>60</v>
      </c>
      <c r="H1683" s="510" t="s">
        <v>6784</v>
      </c>
      <c r="I1683" s="527" t="s">
        <v>6785</v>
      </c>
      <c r="J1683" s="529" t="s">
        <v>491</v>
      </c>
      <c r="K1683" s="509">
        <v>44231</v>
      </c>
      <c r="L1683" s="528">
        <v>-38.46</v>
      </c>
    </row>
    <row r="1684" spans="1:12" ht="22.5">
      <c r="A1684" s="509">
        <v>44167</v>
      </c>
      <c r="B1684" s="510" t="s">
        <v>2579</v>
      </c>
      <c r="C1684" s="510" t="s">
        <v>2580</v>
      </c>
      <c r="D1684" s="527" t="s">
        <v>61</v>
      </c>
      <c r="E1684" s="527" t="s">
        <v>67</v>
      </c>
      <c r="F1684" s="528">
        <v>20.52</v>
      </c>
      <c r="G1684" s="510" t="s">
        <v>60</v>
      </c>
      <c r="H1684" s="510" t="s">
        <v>2581</v>
      </c>
      <c r="I1684" s="527" t="s">
        <v>2582</v>
      </c>
      <c r="J1684" s="529" t="s">
        <v>491</v>
      </c>
      <c r="K1684" s="509">
        <v>44167</v>
      </c>
      <c r="L1684" s="528">
        <v>-40.479999999999997</v>
      </c>
    </row>
    <row r="1685" spans="1:12">
      <c r="A1685" s="509">
        <v>44879</v>
      </c>
      <c r="B1685" s="510" t="s">
        <v>2583</v>
      </c>
      <c r="C1685" s="510" t="s">
        <v>2584</v>
      </c>
      <c r="D1685" s="527" t="s">
        <v>61</v>
      </c>
      <c r="E1685" s="527" t="s">
        <v>67</v>
      </c>
      <c r="F1685" s="528">
        <v>137.06</v>
      </c>
      <c r="G1685" s="510" t="s">
        <v>2585</v>
      </c>
      <c r="H1685" s="510" t="s">
        <v>2586</v>
      </c>
      <c r="I1685" s="527" t="s">
        <v>2587</v>
      </c>
      <c r="J1685" s="529" t="s">
        <v>491</v>
      </c>
      <c r="K1685" s="509">
        <v>44879</v>
      </c>
      <c r="L1685" s="528">
        <v>-40.909999999999997</v>
      </c>
    </row>
    <row r="1686" spans="1:12" ht="22.5">
      <c r="A1686" s="509">
        <v>44155</v>
      </c>
      <c r="B1686" s="510" t="s">
        <v>2588</v>
      </c>
      <c r="C1686" s="510" t="s">
        <v>2589</v>
      </c>
      <c r="D1686" s="527" t="s">
        <v>61</v>
      </c>
      <c r="E1686" s="527" t="s">
        <v>67</v>
      </c>
      <c r="F1686" s="528">
        <v>15.36</v>
      </c>
      <c r="G1686" s="510" t="s">
        <v>60</v>
      </c>
      <c r="H1686" s="510" t="s">
        <v>2590</v>
      </c>
      <c r="I1686" s="527" t="s">
        <v>2591</v>
      </c>
      <c r="J1686" s="529" t="s">
        <v>491</v>
      </c>
      <c r="K1686" s="509">
        <v>44155</v>
      </c>
      <c r="L1686" s="528">
        <v>-41.75</v>
      </c>
    </row>
    <row r="1687" spans="1:12">
      <c r="A1687" s="509">
        <v>43832</v>
      </c>
      <c r="B1687" s="510" t="s">
        <v>6786</v>
      </c>
      <c r="C1687" s="510" t="s">
        <v>60</v>
      </c>
      <c r="D1687" s="527" t="s">
        <v>61</v>
      </c>
      <c r="E1687" s="527" t="s">
        <v>67</v>
      </c>
      <c r="F1687" s="530">
        <v>0.94799999999999995</v>
      </c>
      <c r="G1687" s="510" t="s">
        <v>60</v>
      </c>
      <c r="H1687" s="510" t="s">
        <v>6787</v>
      </c>
      <c r="I1687" s="527" t="s">
        <v>6788</v>
      </c>
      <c r="J1687" s="529" t="s">
        <v>491</v>
      </c>
      <c r="K1687" s="509">
        <v>43832</v>
      </c>
      <c r="L1687" s="528">
        <v>-42.8</v>
      </c>
    </row>
    <row r="1688" spans="1:12">
      <c r="A1688" s="509">
        <v>44895</v>
      </c>
      <c r="B1688" s="510" t="s">
        <v>2597</v>
      </c>
      <c r="C1688" s="510" t="s">
        <v>2598</v>
      </c>
      <c r="D1688" s="527" t="s">
        <v>61</v>
      </c>
      <c r="E1688" s="527" t="s">
        <v>77</v>
      </c>
      <c r="F1688" s="528">
        <v>25.96</v>
      </c>
      <c r="G1688" s="510" t="s">
        <v>2599</v>
      </c>
      <c r="H1688" s="510" t="s">
        <v>60</v>
      </c>
      <c r="I1688" s="527" t="s">
        <v>2600</v>
      </c>
      <c r="J1688" s="529" t="s">
        <v>491</v>
      </c>
      <c r="K1688" s="509">
        <v>44895</v>
      </c>
      <c r="L1688" s="528">
        <v>-44</v>
      </c>
    </row>
    <row r="1689" spans="1:12">
      <c r="A1689" s="509">
        <v>44754</v>
      </c>
      <c r="B1689" s="510" t="s">
        <v>2592</v>
      </c>
      <c r="C1689" s="510" t="s">
        <v>2593</v>
      </c>
      <c r="D1689" s="527" t="s">
        <v>61</v>
      </c>
      <c r="E1689" s="527" t="s">
        <v>67</v>
      </c>
      <c r="F1689" s="528">
        <v>10.6</v>
      </c>
      <c r="G1689" s="510" t="s">
        <v>2594</v>
      </c>
      <c r="H1689" s="510" t="s">
        <v>2595</v>
      </c>
      <c r="I1689" s="527" t="s">
        <v>2596</v>
      </c>
      <c r="J1689" s="529" t="s">
        <v>491</v>
      </c>
      <c r="K1689" s="509">
        <v>44754</v>
      </c>
      <c r="L1689" s="528">
        <v>-44</v>
      </c>
    </row>
    <row r="1690" spans="1:12">
      <c r="A1690" s="509">
        <v>44004</v>
      </c>
      <c r="B1690" s="510" t="s">
        <v>2601</v>
      </c>
      <c r="C1690" s="510" t="s">
        <v>2602</v>
      </c>
      <c r="D1690" s="527" t="s">
        <v>61</v>
      </c>
      <c r="E1690" s="527" t="s">
        <v>67</v>
      </c>
      <c r="F1690" s="528">
        <v>88.25</v>
      </c>
      <c r="G1690" s="510" t="s">
        <v>2603</v>
      </c>
      <c r="H1690" s="510" t="s">
        <v>2604</v>
      </c>
      <c r="I1690" s="527" t="s">
        <v>2605</v>
      </c>
      <c r="J1690" s="529" t="s">
        <v>491</v>
      </c>
      <c r="K1690" s="509">
        <v>44004</v>
      </c>
      <c r="L1690" s="528">
        <v>-45.46</v>
      </c>
    </row>
    <row r="1691" spans="1:12">
      <c r="A1691" s="509">
        <v>44487</v>
      </c>
      <c r="B1691" s="510" t="s">
        <v>2606</v>
      </c>
      <c r="C1691" s="510" t="s">
        <v>2607</v>
      </c>
      <c r="D1691" s="527" t="s">
        <v>61</v>
      </c>
      <c r="E1691" s="527" t="s">
        <v>67</v>
      </c>
      <c r="F1691" s="528">
        <v>1.79</v>
      </c>
      <c r="G1691" s="510" t="s">
        <v>2608</v>
      </c>
      <c r="H1691" s="510" t="s">
        <v>60</v>
      </c>
      <c r="I1691" s="527" t="s">
        <v>2609</v>
      </c>
      <c r="J1691" s="529" t="s">
        <v>491</v>
      </c>
      <c r="K1691" s="509">
        <v>44487</v>
      </c>
      <c r="L1691" s="528">
        <v>-45.93</v>
      </c>
    </row>
    <row r="1692" spans="1:12" ht="22.5">
      <c r="A1692" s="509">
        <v>44666</v>
      </c>
      <c r="B1692" s="510" t="s">
        <v>2610</v>
      </c>
      <c r="C1692" s="510" t="s">
        <v>2611</v>
      </c>
      <c r="D1692" s="527" t="s">
        <v>61</v>
      </c>
      <c r="E1692" s="527" t="s">
        <v>77</v>
      </c>
      <c r="F1692" s="528">
        <v>13.51</v>
      </c>
      <c r="G1692" s="510" t="s">
        <v>2612</v>
      </c>
      <c r="H1692" s="510" t="s">
        <v>60</v>
      </c>
      <c r="I1692" s="527" t="s">
        <v>2613</v>
      </c>
      <c r="J1692" s="529" t="s">
        <v>491</v>
      </c>
      <c r="K1692" s="509">
        <v>44666</v>
      </c>
      <c r="L1692" s="528">
        <v>-45.96</v>
      </c>
    </row>
    <row r="1693" spans="1:12" ht="33.75">
      <c r="A1693" s="509">
        <v>43955</v>
      </c>
      <c r="B1693" s="510" t="s">
        <v>6789</v>
      </c>
      <c r="C1693" s="510" t="s">
        <v>60</v>
      </c>
      <c r="D1693" s="527" t="s">
        <v>61</v>
      </c>
      <c r="E1693" s="527" t="s">
        <v>67</v>
      </c>
      <c r="F1693" s="528">
        <v>49.69</v>
      </c>
      <c r="G1693" s="510" t="s">
        <v>6790</v>
      </c>
      <c r="H1693" s="510" t="s">
        <v>6791</v>
      </c>
      <c r="I1693" s="527" t="s">
        <v>6792</v>
      </c>
      <c r="J1693" s="529" t="s">
        <v>491</v>
      </c>
      <c r="K1693" s="509">
        <v>43955</v>
      </c>
      <c r="L1693" s="528">
        <v>-46.9</v>
      </c>
    </row>
    <row r="1694" spans="1:12" ht="22.5">
      <c r="A1694" s="509">
        <v>44167</v>
      </c>
      <c r="B1694" s="510" t="s">
        <v>2614</v>
      </c>
      <c r="C1694" s="510" t="s">
        <v>2615</v>
      </c>
      <c r="D1694" s="527" t="s">
        <v>61</v>
      </c>
      <c r="E1694" s="527" t="s">
        <v>67</v>
      </c>
      <c r="F1694" s="528">
        <v>4.76</v>
      </c>
      <c r="G1694" s="510" t="s">
        <v>2616</v>
      </c>
      <c r="H1694" s="510" t="s">
        <v>2617</v>
      </c>
      <c r="I1694" s="527" t="s">
        <v>2618</v>
      </c>
      <c r="J1694" s="529" t="s">
        <v>491</v>
      </c>
      <c r="K1694" s="509">
        <v>44167</v>
      </c>
      <c r="L1694" s="528">
        <v>-46.97</v>
      </c>
    </row>
    <row r="1695" spans="1:12">
      <c r="A1695" s="509">
        <v>44477</v>
      </c>
      <c r="B1695" s="510" t="s">
        <v>2619</v>
      </c>
      <c r="C1695" s="510" t="s">
        <v>2620</v>
      </c>
      <c r="D1695" s="527" t="s">
        <v>61</v>
      </c>
      <c r="E1695" s="527" t="s">
        <v>67</v>
      </c>
      <c r="F1695" s="528">
        <v>4.93</v>
      </c>
      <c r="G1695" s="510" t="s">
        <v>2621</v>
      </c>
      <c r="H1695" s="510" t="s">
        <v>60</v>
      </c>
      <c r="I1695" s="527" t="s">
        <v>2622</v>
      </c>
      <c r="J1695" s="529" t="s">
        <v>491</v>
      </c>
      <c r="K1695" s="509">
        <v>44477</v>
      </c>
      <c r="L1695" s="528">
        <v>-47.12</v>
      </c>
    </row>
    <row r="1696" spans="1:12">
      <c r="A1696" s="509">
        <v>44536</v>
      </c>
      <c r="B1696" s="510" t="s">
        <v>2623</v>
      </c>
      <c r="C1696" s="510" t="s">
        <v>2624</v>
      </c>
      <c r="D1696" s="527" t="s">
        <v>61</v>
      </c>
      <c r="E1696" s="527" t="s">
        <v>67</v>
      </c>
      <c r="F1696" s="528">
        <v>7.22</v>
      </c>
      <c r="G1696" s="510" t="s">
        <v>60</v>
      </c>
      <c r="H1696" s="510" t="s">
        <v>2625</v>
      </c>
      <c r="I1696" s="527" t="s">
        <v>2626</v>
      </c>
      <c r="J1696" s="529" t="s">
        <v>491</v>
      </c>
      <c r="K1696" s="509">
        <v>44536</v>
      </c>
      <c r="L1696" s="528">
        <v>-47.82</v>
      </c>
    </row>
    <row r="1697" spans="1:12">
      <c r="A1697" s="509">
        <v>44330</v>
      </c>
      <c r="B1697" s="510" t="s">
        <v>6793</v>
      </c>
      <c r="C1697" s="510" t="s">
        <v>60</v>
      </c>
      <c r="D1697" s="527" t="s">
        <v>61</v>
      </c>
      <c r="E1697" s="527" t="s">
        <v>67</v>
      </c>
      <c r="F1697" s="528">
        <v>327.32</v>
      </c>
      <c r="G1697" s="510" t="s">
        <v>6794</v>
      </c>
      <c r="H1697" s="510" t="s">
        <v>60</v>
      </c>
      <c r="I1697" s="527" t="s">
        <v>6795</v>
      </c>
      <c r="J1697" s="529" t="s">
        <v>491</v>
      </c>
      <c r="K1697" s="509">
        <v>44330</v>
      </c>
      <c r="L1697" s="528">
        <v>-47.91</v>
      </c>
    </row>
    <row r="1698" spans="1:12">
      <c r="A1698" s="509">
        <v>44908</v>
      </c>
      <c r="B1698" s="510" t="s">
        <v>2627</v>
      </c>
      <c r="C1698" s="510" t="s">
        <v>2628</v>
      </c>
      <c r="D1698" s="527" t="s">
        <v>61</v>
      </c>
      <c r="E1698" s="527" t="s">
        <v>77</v>
      </c>
      <c r="F1698" s="528">
        <v>6.98</v>
      </c>
      <c r="G1698" s="510" t="s">
        <v>2629</v>
      </c>
      <c r="H1698" s="510" t="s">
        <v>60</v>
      </c>
      <c r="I1698" s="527" t="s">
        <v>2630</v>
      </c>
      <c r="J1698" s="529" t="s">
        <v>491</v>
      </c>
      <c r="K1698" s="509">
        <v>44908</v>
      </c>
      <c r="L1698" s="528">
        <v>-47.91</v>
      </c>
    </row>
    <row r="1699" spans="1:12">
      <c r="A1699" s="509">
        <v>44593</v>
      </c>
      <c r="B1699" s="510" t="s">
        <v>2631</v>
      </c>
      <c r="C1699" s="510" t="s">
        <v>2632</v>
      </c>
      <c r="D1699" s="527" t="s">
        <v>61</v>
      </c>
      <c r="E1699" s="527" t="s">
        <v>67</v>
      </c>
      <c r="F1699" s="528">
        <v>1.98</v>
      </c>
      <c r="G1699" s="510" t="s">
        <v>2633</v>
      </c>
      <c r="H1699" s="510" t="s">
        <v>2634</v>
      </c>
      <c r="I1699" s="527" t="s">
        <v>2635</v>
      </c>
      <c r="J1699" s="529" t="s">
        <v>491</v>
      </c>
      <c r="K1699" s="509">
        <v>44593</v>
      </c>
      <c r="L1699" s="528">
        <v>-48.52</v>
      </c>
    </row>
    <row r="1700" spans="1:12">
      <c r="A1700" s="509">
        <v>44525</v>
      </c>
      <c r="B1700" s="510" t="s">
        <v>2636</v>
      </c>
      <c r="C1700" s="510" t="s">
        <v>2637</v>
      </c>
      <c r="D1700" s="527" t="s">
        <v>61</v>
      </c>
      <c r="E1700" s="527" t="s">
        <v>67</v>
      </c>
      <c r="F1700" s="528">
        <v>6.9</v>
      </c>
      <c r="G1700" s="510" t="s">
        <v>60</v>
      </c>
      <c r="H1700" s="510" t="s">
        <v>60</v>
      </c>
      <c r="I1700" s="527" t="s">
        <v>2638</v>
      </c>
      <c r="J1700" s="529" t="s">
        <v>491</v>
      </c>
      <c r="K1700" s="509">
        <v>44525</v>
      </c>
      <c r="L1700" s="528">
        <v>-48.63</v>
      </c>
    </row>
    <row r="1701" spans="1:12">
      <c r="A1701" s="509">
        <v>44473</v>
      </c>
      <c r="B1701" s="510" t="s">
        <v>2639</v>
      </c>
      <c r="C1701" s="510" t="s">
        <v>2640</v>
      </c>
      <c r="D1701" s="527" t="s">
        <v>61</v>
      </c>
      <c r="E1701" s="527" t="s">
        <v>67</v>
      </c>
      <c r="F1701" s="528">
        <v>22.93</v>
      </c>
      <c r="G1701" s="510" t="s">
        <v>2641</v>
      </c>
      <c r="H1701" s="510" t="s">
        <v>2642</v>
      </c>
      <c r="I1701" s="527" t="s">
        <v>2643</v>
      </c>
      <c r="J1701" s="529" t="s">
        <v>491</v>
      </c>
      <c r="K1701" s="509">
        <v>44473</v>
      </c>
      <c r="L1701" s="528">
        <v>-49.15</v>
      </c>
    </row>
    <row r="1702" spans="1:12">
      <c r="A1702" s="509">
        <v>43839</v>
      </c>
      <c r="B1702" s="510" t="s">
        <v>2644</v>
      </c>
      <c r="C1702" s="510" t="s">
        <v>2645</v>
      </c>
      <c r="D1702" s="527" t="s">
        <v>61</v>
      </c>
      <c r="E1702" s="527" t="s">
        <v>67</v>
      </c>
      <c r="F1702" s="530">
        <v>0.184</v>
      </c>
      <c r="G1702" s="510" t="s">
        <v>60</v>
      </c>
      <c r="H1702" s="510" t="s">
        <v>2646</v>
      </c>
      <c r="I1702" s="527" t="s">
        <v>2647</v>
      </c>
      <c r="J1702" s="529" t="s">
        <v>491</v>
      </c>
      <c r="K1702" s="509">
        <v>43839</v>
      </c>
      <c r="L1702" s="528">
        <v>-49.15</v>
      </c>
    </row>
    <row r="1703" spans="1:12">
      <c r="A1703" s="509">
        <v>44258</v>
      </c>
      <c r="B1703" s="510" t="s">
        <v>2648</v>
      </c>
      <c r="C1703" s="510" t="s">
        <v>2649</v>
      </c>
      <c r="D1703" s="527" t="s">
        <v>61</v>
      </c>
      <c r="E1703" s="527" t="s">
        <v>67</v>
      </c>
      <c r="F1703" s="528">
        <v>2.19</v>
      </c>
      <c r="G1703" s="510" t="s">
        <v>2650</v>
      </c>
      <c r="H1703" s="510" t="s">
        <v>60</v>
      </c>
      <c r="I1703" s="527" t="s">
        <v>2651</v>
      </c>
      <c r="J1703" s="529" t="s">
        <v>491</v>
      </c>
      <c r="K1703" s="509">
        <v>44258</v>
      </c>
      <c r="L1703" s="528">
        <v>-49.56</v>
      </c>
    </row>
    <row r="1704" spans="1:12">
      <c r="A1704" s="509">
        <v>44826</v>
      </c>
      <c r="B1704" s="510" t="s">
        <v>2652</v>
      </c>
      <c r="C1704" s="510" t="s">
        <v>2653</v>
      </c>
      <c r="D1704" s="527" t="s">
        <v>61</v>
      </c>
      <c r="E1704" s="527" t="s">
        <v>77</v>
      </c>
      <c r="F1704" s="528">
        <v>52.45</v>
      </c>
      <c r="G1704" s="510" t="s">
        <v>2654</v>
      </c>
      <c r="H1704" s="510" t="s">
        <v>60</v>
      </c>
      <c r="I1704" s="527" t="s">
        <v>2655</v>
      </c>
      <c r="J1704" s="529" t="s">
        <v>491</v>
      </c>
      <c r="K1704" s="509">
        <v>44826</v>
      </c>
      <c r="L1704" s="528">
        <v>-50.18</v>
      </c>
    </row>
    <row r="1705" spans="1:12">
      <c r="A1705" s="509">
        <v>44810</v>
      </c>
      <c r="B1705" s="510" t="s">
        <v>2656</v>
      </c>
      <c r="C1705" s="510" t="s">
        <v>2657</v>
      </c>
      <c r="D1705" s="527" t="s">
        <v>61</v>
      </c>
      <c r="E1705" s="527" t="s">
        <v>67</v>
      </c>
      <c r="F1705" s="530">
        <v>0.65</v>
      </c>
      <c r="G1705" s="510" t="s">
        <v>2658</v>
      </c>
      <c r="H1705" s="510" t="s">
        <v>2659</v>
      </c>
      <c r="I1705" s="527" t="s">
        <v>2660</v>
      </c>
      <c r="J1705" s="529" t="s">
        <v>491</v>
      </c>
      <c r="K1705" s="509">
        <v>44810</v>
      </c>
      <c r="L1705" s="528">
        <v>-50.32</v>
      </c>
    </row>
    <row r="1706" spans="1:12" ht="22.5">
      <c r="A1706" s="509">
        <v>44188</v>
      </c>
      <c r="B1706" s="510" t="s">
        <v>2661</v>
      </c>
      <c r="C1706" s="510" t="s">
        <v>2662</v>
      </c>
      <c r="D1706" s="527" t="s">
        <v>61</v>
      </c>
      <c r="E1706" s="527" t="s">
        <v>67</v>
      </c>
      <c r="F1706" s="528">
        <v>2.79</v>
      </c>
      <c r="G1706" s="510" t="s">
        <v>60</v>
      </c>
      <c r="H1706" s="510" t="s">
        <v>2663</v>
      </c>
      <c r="I1706" s="527" t="s">
        <v>2664</v>
      </c>
      <c r="J1706" s="529" t="s">
        <v>491</v>
      </c>
      <c r="K1706" s="509">
        <v>44188</v>
      </c>
      <c r="L1706" s="528">
        <v>-50.33</v>
      </c>
    </row>
    <row r="1707" spans="1:12">
      <c r="A1707" s="509">
        <v>44628</v>
      </c>
      <c r="B1707" s="510" t="s">
        <v>2665</v>
      </c>
      <c r="C1707" s="510" t="s">
        <v>2666</v>
      </c>
      <c r="D1707" s="527" t="s">
        <v>61</v>
      </c>
      <c r="E1707" s="527" t="s">
        <v>77</v>
      </c>
      <c r="F1707" s="528">
        <v>95.88</v>
      </c>
      <c r="G1707" s="510" t="s">
        <v>2667</v>
      </c>
      <c r="H1707" s="510" t="s">
        <v>2668</v>
      </c>
      <c r="I1707" s="527" t="s">
        <v>2669</v>
      </c>
      <c r="J1707" s="529" t="s">
        <v>491</v>
      </c>
      <c r="K1707" s="509">
        <v>44628</v>
      </c>
      <c r="L1707" s="528">
        <v>-50.5</v>
      </c>
    </row>
    <row r="1708" spans="1:12">
      <c r="A1708" s="509">
        <v>44480</v>
      </c>
      <c r="B1708" s="510" t="s">
        <v>2670</v>
      </c>
      <c r="C1708" s="510" t="s">
        <v>2671</v>
      </c>
      <c r="D1708" s="527" t="s">
        <v>61</v>
      </c>
      <c r="E1708" s="527" t="s">
        <v>77</v>
      </c>
      <c r="F1708" s="528">
        <v>18.920000000000002</v>
      </c>
      <c r="G1708" s="510" t="s">
        <v>2672</v>
      </c>
      <c r="H1708" s="510" t="s">
        <v>2673</v>
      </c>
      <c r="I1708" s="527" t="s">
        <v>2674</v>
      </c>
      <c r="J1708" s="529" t="s">
        <v>491</v>
      </c>
      <c r="K1708" s="509">
        <v>44480</v>
      </c>
      <c r="L1708" s="528">
        <v>-52.03</v>
      </c>
    </row>
    <row r="1709" spans="1:12">
      <c r="A1709" s="509">
        <v>44165</v>
      </c>
      <c r="B1709" s="510" t="s">
        <v>6796</v>
      </c>
      <c r="C1709" s="510" t="s">
        <v>60</v>
      </c>
      <c r="D1709" s="527" t="s">
        <v>61</v>
      </c>
      <c r="E1709" s="527" t="s">
        <v>733</v>
      </c>
      <c r="F1709" s="528">
        <v>73.23</v>
      </c>
      <c r="G1709" s="510" t="s">
        <v>6797</v>
      </c>
      <c r="H1709" s="510" t="s">
        <v>60</v>
      </c>
      <c r="I1709" s="527" t="s">
        <v>6798</v>
      </c>
      <c r="J1709" s="529" t="s">
        <v>491</v>
      </c>
      <c r="K1709" s="509">
        <v>44165</v>
      </c>
      <c r="L1709" s="528">
        <v>-53.36</v>
      </c>
    </row>
    <row r="1710" spans="1:12" ht="22.5">
      <c r="A1710" s="509">
        <v>44519</v>
      </c>
      <c r="B1710" s="510" t="s">
        <v>2675</v>
      </c>
      <c r="C1710" s="510" t="s">
        <v>2676</v>
      </c>
      <c r="D1710" s="527" t="s">
        <v>61</v>
      </c>
      <c r="E1710" s="527" t="s">
        <v>67</v>
      </c>
      <c r="F1710" s="528">
        <v>76</v>
      </c>
      <c r="G1710" s="510" t="s">
        <v>2677</v>
      </c>
      <c r="H1710" s="510" t="s">
        <v>2678</v>
      </c>
      <c r="I1710" s="527" t="s">
        <v>2679</v>
      </c>
      <c r="J1710" s="529" t="s">
        <v>491</v>
      </c>
      <c r="K1710" s="509">
        <v>44519</v>
      </c>
      <c r="L1710" s="528">
        <v>-54.2</v>
      </c>
    </row>
    <row r="1711" spans="1:12">
      <c r="A1711" s="509">
        <v>44540</v>
      </c>
      <c r="B1711" s="510" t="s">
        <v>6799</v>
      </c>
      <c r="C1711" s="510" t="s">
        <v>60</v>
      </c>
      <c r="D1711" s="527" t="s">
        <v>61</v>
      </c>
      <c r="E1711" s="527" t="s">
        <v>67</v>
      </c>
      <c r="F1711" s="528">
        <v>5.56</v>
      </c>
      <c r="G1711" s="510" t="s">
        <v>6800</v>
      </c>
      <c r="H1711" s="510" t="s">
        <v>60</v>
      </c>
      <c r="I1711" s="527" t="s">
        <v>6801</v>
      </c>
      <c r="J1711" s="529" t="s">
        <v>491</v>
      </c>
      <c r="K1711" s="509">
        <v>44540</v>
      </c>
      <c r="L1711" s="528">
        <v>-54.72</v>
      </c>
    </row>
    <row r="1712" spans="1:12">
      <c r="A1712" s="509">
        <v>44414</v>
      </c>
      <c r="B1712" s="510" t="s">
        <v>2680</v>
      </c>
      <c r="C1712" s="510" t="s">
        <v>2681</v>
      </c>
      <c r="D1712" s="527" t="s">
        <v>61</v>
      </c>
      <c r="E1712" s="527" t="s">
        <v>67</v>
      </c>
      <c r="F1712" s="530">
        <v>0.85399999999999998</v>
      </c>
      <c r="G1712" s="510" t="s">
        <v>2682</v>
      </c>
      <c r="H1712" s="510" t="s">
        <v>60</v>
      </c>
      <c r="I1712" s="527" t="s">
        <v>2683</v>
      </c>
      <c r="J1712" s="529" t="s">
        <v>491</v>
      </c>
      <c r="K1712" s="509">
        <v>44414</v>
      </c>
      <c r="L1712" s="528">
        <v>-54.95</v>
      </c>
    </row>
    <row r="1713" spans="1:12">
      <c r="A1713" s="509">
        <v>44182</v>
      </c>
      <c r="B1713" s="510" t="s">
        <v>2684</v>
      </c>
      <c r="C1713" s="510" t="s">
        <v>2685</v>
      </c>
      <c r="D1713" s="527" t="s">
        <v>61</v>
      </c>
      <c r="E1713" s="527" t="s">
        <v>67</v>
      </c>
      <c r="F1713" s="528">
        <v>12.18</v>
      </c>
      <c r="G1713" s="510" t="s">
        <v>60</v>
      </c>
      <c r="H1713" s="510" t="s">
        <v>2686</v>
      </c>
      <c r="I1713" s="527" t="s">
        <v>2687</v>
      </c>
      <c r="J1713" s="529" t="s">
        <v>491</v>
      </c>
      <c r="K1713" s="509">
        <v>44182</v>
      </c>
      <c r="L1713" s="528">
        <v>-55.06</v>
      </c>
    </row>
    <row r="1714" spans="1:12">
      <c r="A1714" s="509">
        <v>44413</v>
      </c>
      <c r="B1714" s="510" t="s">
        <v>2688</v>
      </c>
      <c r="C1714" s="510" t="s">
        <v>2689</v>
      </c>
      <c r="D1714" s="527" t="s">
        <v>61</v>
      </c>
      <c r="E1714" s="527" t="s">
        <v>67</v>
      </c>
      <c r="F1714" s="528">
        <v>23.11</v>
      </c>
      <c r="G1714" s="510" t="s">
        <v>2690</v>
      </c>
      <c r="H1714" s="510" t="s">
        <v>60</v>
      </c>
      <c r="I1714" s="527" t="s">
        <v>2691</v>
      </c>
      <c r="J1714" s="529" t="s">
        <v>491</v>
      </c>
      <c r="K1714" s="509">
        <v>44413</v>
      </c>
      <c r="L1714" s="528">
        <v>-55.41</v>
      </c>
    </row>
    <row r="1715" spans="1:12">
      <c r="A1715" s="509">
        <v>44448</v>
      </c>
      <c r="B1715" s="510" t="s">
        <v>2692</v>
      </c>
      <c r="C1715" s="510" t="s">
        <v>2693</v>
      </c>
      <c r="D1715" s="527" t="s">
        <v>61</v>
      </c>
      <c r="E1715" s="527" t="s">
        <v>67</v>
      </c>
      <c r="F1715" s="530">
        <v>0.38500000000000001</v>
      </c>
      <c r="G1715" s="510" t="s">
        <v>60</v>
      </c>
      <c r="H1715" s="510" t="s">
        <v>2694</v>
      </c>
      <c r="I1715" s="527" t="s">
        <v>2695</v>
      </c>
      <c r="J1715" s="529" t="s">
        <v>491</v>
      </c>
      <c r="K1715" s="509">
        <v>44448</v>
      </c>
      <c r="L1715" s="528">
        <v>-55.79</v>
      </c>
    </row>
    <row r="1716" spans="1:12" ht="22.5">
      <c r="A1716" s="509">
        <v>44523</v>
      </c>
      <c r="B1716" s="510" t="s">
        <v>6802</v>
      </c>
      <c r="C1716" s="510" t="s">
        <v>60</v>
      </c>
      <c r="D1716" s="527" t="s">
        <v>61</v>
      </c>
      <c r="E1716" s="527" t="s">
        <v>67</v>
      </c>
      <c r="F1716" s="528">
        <v>135.25</v>
      </c>
      <c r="G1716" s="510" t="s">
        <v>6803</v>
      </c>
      <c r="H1716" s="510" t="s">
        <v>6804</v>
      </c>
      <c r="I1716" s="527" t="s">
        <v>6805</v>
      </c>
      <c r="J1716" s="529" t="s">
        <v>491</v>
      </c>
      <c r="K1716" s="509">
        <v>44523</v>
      </c>
      <c r="L1716" s="528">
        <v>-55.91</v>
      </c>
    </row>
    <row r="1717" spans="1:12">
      <c r="A1717" s="509">
        <v>43857</v>
      </c>
      <c r="B1717" s="510" t="s">
        <v>2696</v>
      </c>
      <c r="C1717" s="510" t="s">
        <v>2697</v>
      </c>
      <c r="D1717" s="527" t="s">
        <v>61</v>
      </c>
      <c r="E1717" s="527" t="s">
        <v>67</v>
      </c>
      <c r="F1717" s="528">
        <v>52.61</v>
      </c>
      <c r="G1717" s="510" t="s">
        <v>2698</v>
      </c>
      <c r="H1717" s="510" t="s">
        <v>2699</v>
      </c>
      <c r="I1717" s="527" t="s">
        <v>2700</v>
      </c>
      <c r="J1717" s="529" t="s">
        <v>491</v>
      </c>
      <c r="K1717" s="509">
        <v>43857</v>
      </c>
      <c r="L1717" s="528">
        <v>-56.66</v>
      </c>
    </row>
    <row r="1718" spans="1:12" ht="22.5">
      <c r="A1718" s="509">
        <v>44001</v>
      </c>
      <c r="B1718" s="510" t="s">
        <v>6806</v>
      </c>
      <c r="C1718" s="510" t="s">
        <v>60</v>
      </c>
      <c r="D1718" s="527" t="s">
        <v>61</v>
      </c>
      <c r="E1718" s="527" t="s">
        <v>67</v>
      </c>
      <c r="F1718" s="528">
        <v>658.75</v>
      </c>
      <c r="G1718" s="510" t="s">
        <v>6807</v>
      </c>
      <c r="H1718" s="510" t="s">
        <v>6808</v>
      </c>
      <c r="I1718" s="527" t="s">
        <v>6809</v>
      </c>
      <c r="J1718" s="529" t="s">
        <v>491</v>
      </c>
      <c r="K1718" s="509">
        <v>44001</v>
      </c>
      <c r="L1718" s="528">
        <v>-56.67</v>
      </c>
    </row>
    <row r="1719" spans="1:12">
      <c r="A1719" s="509">
        <v>43847</v>
      </c>
      <c r="B1719" s="510" t="s">
        <v>2701</v>
      </c>
      <c r="C1719" s="510" t="s">
        <v>60</v>
      </c>
      <c r="D1719" s="527" t="s">
        <v>61</v>
      </c>
      <c r="E1719" s="527" t="s">
        <v>67</v>
      </c>
      <c r="F1719" s="528">
        <v>81.67</v>
      </c>
      <c r="G1719" s="510" t="s">
        <v>2702</v>
      </c>
      <c r="H1719" s="510" t="s">
        <v>60</v>
      </c>
      <c r="I1719" s="527" t="s">
        <v>2703</v>
      </c>
      <c r="J1719" s="529" t="s">
        <v>491</v>
      </c>
      <c r="K1719" s="509">
        <v>43847</v>
      </c>
      <c r="L1719" s="528">
        <v>-56.94</v>
      </c>
    </row>
    <row r="1720" spans="1:12">
      <c r="A1720" s="509">
        <v>44392</v>
      </c>
      <c r="B1720" s="510" t="s">
        <v>6810</v>
      </c>
      <c r="C1720" s="510" t="s">
        <v>60</v>
      </c>
      <c r="D1720" s="527" t="s">
        <v>61</v>
      </c>
      <c r="E1720" s="527" t="s">
        <v>67</v>
      </c>
      <c r="F1720" s="528">
        <v>134.57</v>
      </c>
      <c r="G1720" s="510" t="s">
        <v>6811</v>
      </c>
      <c r="H1720" s="510" t="s">
        <v>60</v>
      </c>
      <c r="I1720" s="527" t="s">
        <v>6812</v>
      </c>
      <c r="J1720" s="529" t="s">
        <v>491</v>
      </c>
      <c r="K1720" s="509">
        <v>44392</v>
      </c>
      <c r="L1720" s="528">
        <v>-57.28</v>
      </c>
    </row>
    <row r="1721" spans="1:12">
      <c r="A1721" s="509">
        <v>44741</v>
      </c>
      <c r="B1721" s="510" t="s">
        <v>6813</v>
      </c>
      <c r="C1721" s="510" t="s">
        <v>6814</v>
      </c>
      <c r="D1721" s="527" t="s">
        <v>61</v>
      </c>
      <c r="E1721" s="527" t="s">
        <v>67</v>
      </c>
      <c r="F1721" s="528">
        <v>117.34</v>
      </c>
      <c r="G1721" s="510" t="s">
        <v>6815</v>
      </c>
      <c r="H1721" s="510" t="s">
        <v>6816</v>
      </c>
      <c r="I1721" s="527" t="s">
        <v>6817</v>
      </c>
      <c r="J1721" s="529" t="s">
        <v>491</v>
      </c>
      <c r="K1721" s="509">
        <v>44741</v>
      </c>
      <c r="L1721" s="528">
        <v>-57.78</v>
      </c>
    </row>
    <row r="1722" spans="1:12" ht="22.5">
      <c r="A1722" s="509">
        <v>44308</v>
      </c>
      <c r="B1722" s="510" t="s">
        <v>2704</v>
      </c>
      <c r="C1722" s="510" t="s">
        <v>2705</v>
      </c>
      <c r="D1722" s="527" t="s">
        <v>61</v>
      </c>
      <c r="E1722" s="527" t="s">
        <v>67</v>
      </c>
      <c r="F1722" s="528">
        <v>51.86</v>
      </c>
      <c r="G1722" s="510" t="s">
        <v>2706</v>
      </c>
      <c r="H1722" s="510" t="s">
        <v>2707</v>
      </c>
      <c r="I1722" s="527" t="s">
        <v>2708</v>
      </c>
      <c r="J1722" s="529" t="s">
        <v>491</v>
      </c>
      <c r="K1722" s="509">
        <v>44308</v>
      </c>
      <c r="L1722" s="528">
        <v>-59.46</v>
      </c>
    </row>
    <row r="1723" spans="1:12" ht="22.5">
      <c r="A1723" s="509">
        <v>44548</v>
      </c>
      <c r="B1723" s="510" t="s">
        <v>2709</v>
      </c>
      <c r="C1723" s="510" t="s">
        <v>2710</v>
      </c>
      <c r="D1723" s="527" t="s">
        <v>61</v>
      </c>
      <c r="E1723" s="527" t="s">
        <v>77</v>
      </c>
      <c r="F1723" s="528">
        <v>1.22</v>
      </c>
      <c r="G1723" s="510" t="s">
        <v>2711</v>
      </c>
      <c r="H1723" s="510" t="s">
        <v>2712</v>
      </c>
      <c r="I1723" s="527" t="s">
        <v>2713</v>
      </c>
      <c r="J1723" s="529" t="s">
        <v>491</v>
      </c>
      <c r="K1723" s="509">
        <v>44548</v>
      </c>
      <c r="L1723" s="528">
        <v>-59.51</v>
      </c>
    </row>
    <row r="1724" spans="1:12">
      <c r="A1724" s="509">
        <v>43973</v>
      </c>
      <c r="B1724" s="510" t="s">
        <v>2714</v>
      </c>
      <c r="C1724" s="510" t="s">
        <v>2715</v>
      </c>
      <c r="D1724" s="527" t="s">
        <v>61</v>
      </c>
      <c r="E1724" s="527" t="s">
        <v>67</v>
      </c>
      <c r="F1724" s="528">
        <v>30.4</v>
      </c>
      <c r="G1724" s="510" t="s">
        <v>2716</v>
      </c>
      <c r="H1724" s="510" t="s">
        <v>2717</v>
      </c>
      <c r="I1724" s="527" t="s">
        <v>2718</v>
      </c>
      <c r="J1724" s="529" t="s">
        <v>491</v>
      </c>
      <c r="K1724" s="509">
        <v>43973</v>
      </c>
      <c r="L1724" s="528">
        <v>-59.73</v>
      </c>
    </row>
    <row r="1725" spans="1:12">
      <c r="A1725" s="509">
        <v>44692</v>
      </c>
      <c r="B1725" s="510" t="s">
        <v>2719</v>
      </c>
      <c r="C1725" s="510" t="s">
        <v>2720</v>
      </c>
      <c r="D1725" s="527" t="s">
        <v>61</v>
      </c>
      <c r="E1725" s="527" t="s">
        <v>67</v>
      </c>
      <c r="F1725" s="528">
        <v>35.08</v>
      </c>
      <c r="G1725" s="510" t="s">
        <v>60</v>
      </c>
      <c r="H1725" s="510" t="s">
        <v>60</v>
      </c>
      <c r="I1725" s="527" t="s">
        <v>2721</v>
      </c>
      <c r="J1725" s="529" t="s">
        <v>491</v>
      </c>
      <c r="K1725" s="509">
        <v>44692</v>
      </c>
      <c r="L1725" s="528">
        <v>-59.8</v>
      </c>
    </row>
    <row r="1726" spans="1:12" ht="22.5">
      <c r="A1726" s="509">
        <v>44622</v>
      </c>
      <c r="B1726" s="510" t="s">
        <v>6818</v>
      </c>
      <c r="C1726" s="510" t="s">
        <v>60</v>
      </c>
      <c r="D1726" s="527" t="s">
        <v>61</v>
      </c>
      <c r="E1726" s="527" t="s">
        <v>67</v>
      </c>
      <c r="F1726" s="528">
        <v>837.66</v>
      </c>
      <c r="G1726" s="510" t="s">
        <v>6819</v>
      </c>
      <c r="H1726" s="510" t="s">
        <v>6820</v>
      </c>
      <c r="I1726" s="527" t="s">
        <v>6821</v>
      </c>
      <c r="J1726" s="529" t="s">
        <v>491</v>
      </c>
      <c r="K1726" s="509">
        <v>44622</v>
      </c>
      <c r="L1726" s="528">
        <v>-61.16</v>
      </c>
    </row>
    <row r="1727" spans="1:12">
      <c r="A1727" s="509">
        <v>44195</v>
      </c>
      <c r="B1727" s="510" t="s">
        <v>6692</v>
      </c>
      <c r="C1727" s="510" t="s">
        <v>60</v>
      </c>
      <c r="D1727" s="527" t="s">
        <v>61</v>
      </c>
      <c r="E1727" s="527" t="s">
        <v>67</v>
      </c>
      <c r="F1727" s="528">
        <v>17.32</v>
      </c>
      <c r="G1727" s="510" t="s">
        <v>6822</v>
      </c>
      <c r="H1727" s="510" t="s">
        <v>1654</v>
      </c>
      <c r="I1727" s="527" t="s">
        <v>6823</v>
      </c>
      <c r="J1727" s="529" t="s">
        <v>491</v>
      </c>
      <c r="K1727" s="509">
        <v>44195</v>
      </c>
      <c r="L1727" s="528">
        <v>-61.48</v>
      </c>
    </row>
    <row r="1728" spans="1:12">
      <c r="A1728" s="509">
        <v>44553</v>
      </c>
      <c r="B1728" s="510" t="s">
        <v>6824</v>
      </c>
      <c r="C1728" s="510" t="s">
        <v>60</v>
      </c>
      <c r="D1728" s="527" t="s">
        <v>61</v>
      </c>
      <c r="E1728" s="527" t="s">
        <v>67</v>
      </c>
      <c r="F1728" s="528">
        <v>8424.11</v>
      </c>
      <c r="G1728" s="510" t="s">
        <v>6825</v>
      </c>
      <c r="H1728" s="510" t="s">
        <v>60</v>
      </c>
      <c r="I1728" s="527" t="s">
        <v>6826</v>
      </c>
      <c r="J1728" s="529" t="s">
        <v>491</v>
      </c>
      <c r="K1728" s="509">
        <v>44553</v>
      </c>
      <c r="L1728" s="528">
        <v>-63.92</v>
      </c>
    </row>
    <row r="1729" spans="1:12" ht="22.5">
      <c r="A1729" s="509">
        <v>44565</v>
      </c>
      <c r="B1729" s="510" t="s">
        <v>2722</v>
      </c>
      <c r="C1729" s="510" t="s">
        <v>2723</v>
      </c>
      <c r="D1729" s="527" t="s">
        <v>61</v>
      </c>
      <c r="E1729" s="527" t="s">
        <v>67</v>
      </c>
      <c r="F1729" s="528">
        <v>6.16</v>
      </c>
      <c r="G1729" s="510" t="s">
        <v>60</v>
      </c>
      <c r="H1729" s="510" t="s">
        <v>60</v>
      </c>
      <c r="I1729" s="527" t="s">
        <v>2724</v>
      </c>
      <c r="J1729" s="529" t="s">
        <v>491</v>
      </c>
      <c r="K1729" s="509">
        <v>44565</v>
      </c>
      <c r="L1729" s="528">
        <v>-64.91</v>
      </c>
    </row>
    <row r="1730" spans="1:12">
      <c r="A1730" s="509">
        <v>44165</v>
      </c>
      <c r="B1730" s="510" t="s">
        <v>2725</v>
      </c>
      <c r="C1730" s="510" t="s">
        <v>2726</v>
      </c>
      <c r="D1730" s="527" t="s">
        <v>61</v>
      </c>
      <c r="E1730" s="527" t="s">
        <v>77</v>
      </c>
      <c r="F1730" s="528">
        <v>12.99</v>
      </c>
      <c r="G1730" s="510" t="s">
        <v>60</v>
      </c>
      <c r="H1730" s="510" t="s">
        <v>60</v>
      </c>
      <c r="I1730" s="527" t="s">
        <v>2727</v>
      </c>
      <c r="J1730" s="529" t="s">
        <v>491</v>
      </c>
      <c r="K1730" s="509">
        <v>44165</v>
      </c>
      <c r="L1730" s="528">
        <v>-64.97</v>
      </c>
    </row>
    <row r="1731" spans="1:12">
      <c r="A1731" s="509">
        <v>44085</v>
      </c>
      <c r="B1731" s="510" t="s">
        <v>2728</v>
      </c>
      <c r="C1731" s="510" t="s">
        <v>60</v>
      </c>
      <c r="D1731" s="527" t="s">
        <v>61</v>
      </c>
      <c r="E1731" s="527" t="s">
        <v>67</v>
      </c>
      <c r="F1731" s="530">
        <v>0.248</v>
      </c>
      <c r="G1731" s="510" t="s">
        <v>60</v>
      </c>
      <c r="H1731" s="510" t="s">
        <v>60</v>
      </c>
      <c r="I1731" s="527" t="s">
        <v>2729</v>
      </c>
      <c r="J1731" s="529" t="s">
        <v>491</v>
      </c>
      <c r="K1731" s="509">
        <v>44085</v>
      </c>
      <c r="L1731" s="528">
        <v>-65.709999999999994</v>
      </c>
    </row>
    <row r="1732" spans="1:12">
      <c r="A1732" s="509">
        <v>44902</v>
      </c>
      <c r="B1732" s="510" t="s">
        <v>2730</v>
      </c>
      <c r="C1732" s="510" t="s">
        <v>2731</v>
      </c>
      <c r="D1732" s="527" t="s">
        <v>61</v>
      </c>
      <c r="E1732" s="527" t="s">
        <v>67</v>
      </c>
      <c r="F1732" s="528">
        <v>3.85</v>
      </c>
      <c r="G1732" s="510" t="s">
        <v>60</v>
      </c>
      <c r="H1732" s="510" t="s">
        <v>2732</v>
      </c>
      <c r="I1732" s="527" t="s">
        <v>2733</v>
      </c>
      <c r="J1732" s="529" t="s">
        <v>491</v>
      </c>
      <c r="K1732" s="509">
        <v>44902</v>
      </c>
      <c r="L1732" s="528">
        <v>-66</v>
      </c>
    </row>
    <row r="1733" spans="1:12">
      <c r="A1733" s="509">
        <v>44132</v>
      </c>
      <c r="B1733" s="510" t="s">
        <v>6827</v>
      </c>
      <c r="C1733" s="510" t="s">
        <v>60</v>
      </c>
      <c r="D1733" s="527" t="s">
        <v>61</v>
      </c>
      <c r="E1733" s="527" t="s">
        <v>67</v>
      </c>
      <c r="F1733" s="528">
        <v>47.07</v>
      </c>
      <c r="G1733" s="510" t="s">
        <v>6828</v>
      </c>
      <c r="H1733" s="510" t="s">
        <v>60</v>
      </c>
      <c r="I1733" s="527" t="s">
        <v>6829</v>
      </c>
      <c r="J1733" s="529" t="s">
        <v>491</v>
      </c>
      <c r="K1733" s="509">
        <v>44132</v>
      </c>
      <c r="L1733" s="528">
        <v>-66.36</v>
      </c>
    </row>
    <row r="1734" spans="1:12">
      <c r="A1734" s="509">
        <v>44421</v>
      </c>
      <c r="B1734" s="510" t="s">
        <v>6830</v>
      </c>
      <c r="C1734" s="510" t="s">
        <v>60</v>
      </c>
      <c r="D1734" s="527" t="s">
        <v>61</v>
      </c>
      <c r="E1734" s="527" t="s">
        <v>67</v>
      </c>
      <c r="F1734" s="528">
        <v>2.42</v>
      </c>
      <c r="G1734" s="510" t="s">
        <v>6831</v>
      </c>
      <c r="H1734" s="510" t="s">
        <v>6832</v>
      </c>
      <c r="I1734" s="527" t="s">
        <v>6833</v>
      </c>
      <c r="J1734" s="529" t="s">
        <v>491</v>
      </c>
      <c r="K1734" s="509">
        <v>44421</v>
      </c>
      <c r="L1734" s="528">
        <v>-66.41</v>
      </c>
    </row>
    <row r="1735" spans="1:12" ht="22.5">
      <c r="A1735" s="509">
        <v>44270</v>
      </c>
      <c r="B1735" s="510" t="s">
        <v>2734</v>
      </c>
      <c r="C1735" s="510" t="s">
        <v>2735</v>
      </c>
      <c r="D1735" s="527" t="s">
        <v>61</v>
      </c>
      <c r="E1735" s="527" t="s">
        <v>77</v>
      </c>
      <c r="F1735" s="528">
        <v>1278.75</v>
      </c>
      <c r="G1735" s="510" t="s">
        <v>2736</v>
      </c>
      <c r="H1735" s="510" t="s">
        <v>2737</v>
      </c>
      <c r="I1735" s="527" t="s">
        <v>2738</v>
      </c>
      <c r="J1735" s="529" t="s">
        <v>491</v>
      </c>
      <c r="K1735" s="509">
        <v>44270</v>
      </c>
      <c r="L1735" s="528">
        <v>-68.64</v>
      </c>
    </row>
    <row r="1736" spans="1:12">
      <c r="A1736" s="509">
        <v>44708</v>
      </c>
      <c r="B1736" s="510" t="s">
        <v>2739</v>
      </c>
      <c r="C1736" s="510" t="s">
        <v>2740</v>
      </c>
      <c r="D1736" s="527" t="s">
        <v>61</v>
      </c>
      <c r="E1736" s="527" t="s">
        <v>77</v>
      </c>
      <c r="F1736" s="528">
        <v>8.23</v>
      </c>
      <c r="G1736" s="510" t="s">
        <v>2741</v>
      </c>
      <c r="H1736" s="510" t="s">
        <v>60</v>
      </c>
      <c r="I1736" s="527" t="s">
        <v>2742</v>
      </c>
      <c r="J1736" s="529" t="s">
        <v>491</v>
      </c>
      <c r="K1736" s="509">
        <v>44708</v>
      </c>
      <c r="L1736" s="528">
        <v>-69.59</v>
      </c>
    </row>
    <row r="1737" spans="1:12">
      <c r="A1737" s="509">
        <v>44716</v>
      </c>
      <c r="B1737" s="510" t="s">
        <v>2743</v>
      </c>
      <c r="C1737" s="510" t="s">
        <v>2744</v>
      </c>
      <c r="D1737" s="527" t="s">
        <v>61</v>
      </c>
      <c r="E1737" s="527" t="s">
        <v>77</v>
      </c>
      <c r="F1737" s="530">
        <v>0.14199999999999999</v>
      </c>
      <c r="G1737" s="510" t="s">
        <v>60</v>
      </c>
      <c r="H1737" s="510" t="s">
        <v>60</v>
      </c>
      <c r="I1737" s="527" t="s">
        <v>2745</v>
      </c>
      <c r="J1737" s="529" t="s">
        <v>491</v>
      </c>
      <c r="K1737" s="509">
        <v>44716</v>
      </c>
      <c r="L1737" s="528">
        <v>-70</v>
      </c>
    </row>
    <row r="1738" spans="1:12">
      <c r="A1738" s="509">
        <v>43966</v>
      </c>
      <c r="B1738" s="510" t="s">
        <v>2746</v>
      </c>
      <c r="C1738" s="510" t="s">
        <v>2747</v>
      </c>
      <c r="D1738" s="527" t="s">
        <v>61</v>
      </c>
      <c r="E1738" s="527" t="s">
        <v>67</v>
      </c>
      <c r="F1738" s="528">
        <v>24.93</v>
      </c>
      <c r="G1738" s="510" t="s">
        <v>2748</v>
      </c>
      <c r="H1738" s="510" t="s">
        <v>60</v>
      </c>
      <c r="I1738" s="527" t="s">
        <v>2749</v>
      </c>
      <c r="J1738" s="529" t="s">
        <v>491</v>
      </c>
      <c r="K1738" s="509">
        <v>43966</v>
      </c>
      <c r="L1738" s="528">
        <v>-71.180000000000007</v>
      </c>
    </row>
    <row r="1739" spans="1:12">
      <c r="A1739" s="509">
        <v>44910</v>
      </c>
      <c r="B1739" s="510" t="s">
        <v>2750</v>
      </c>
      <c r="C1739" s="510" t="s">
        <v>2751</v>
      </c>
      <c r="D1739" s="527" t="s">
        <v>61</v>
      </c>
      <c r="E1739" s="527" t="s">
        <v>77</v>
      </c>
      <c r="F1739" s="528">
        <v>6.93</v>
      </c>
      <c r="G1739" s="510" t="s">
        <v>60</v>
      </c>
      <c r="H1739" s="510" t="s">
        <v>2752</v>
      </c>
      <c r="I1739" s="527" t="s">
        <v>2753</v>
      </c>
      <c r="J1739" s="529" t="s">
        <v>491</v>
      </c>
      <c r="K1739" s="509">
        <v>44910</v>
      </c>
      <c r="L1739" s="528">
        <v>-71.55</v>
      </c>
    </row>
    <row r="1740" spans="1:12">
      <c r="A1740" s="509">
        <v>44614</v>
      </c>
      <c r="B1740" s="510" t="s">
        <v>2754</v>
      </c>
      <c r="C1740" s="510" t="s">
        <v>2755</v>
      </c>
      <c r="D1740" s="527" t="s">
        <v>61</v>
      </c>
      <c r="E1740" s="527" t="s">
        <v>67</v>
      </c>
      <c r="F1740" s="530">
        <v>0.17499999999999999</v>
      </c>
      <c r="G1740" s="510" t="s">
        <v>60</v>
      </c>
      <c r="H1740" s="510" t="s">
        <v>60</v>
      </c>
      <c r="I1740" s="527" t="s">
        <v>2756</v>
      </c>
      <c r="J1740" s="529" t="s">
        <v>491</v>
      </c>
      <c r="K1740" s="509">
        <v>44614</v>
      </c>
      <c r="L1740" s="528">
        <v>-72.38</v>
      </c>
    </row>
    <row r="1741" spans="1:12" ht="22.5">
      <c r="A1741" s="509">
        <v>44306</v>
      </c>
      <c r="B1741" s="510" t="s">
        <v>6834</v>
      </c>
      <c r="C1741" s="510" t="s">
        <v>60</v>
      </c>
      <c r="D1741" s="527" t="s">
        <v>61</v>
      </c>
      <c r="E1741" s="527" t="s">
        <v>67</v>
      </c>
      <c r="F1741" s="528">
        <v>4.04</v>
      </c>
      <c r="G1741" s="510" t="s">
        <v>6835</v>
      </c>
      <c r="H1741" s="510" t="s">
        <v>6836</v>
      </c>
      <c r="I1741" s="527" t="s">
        <v>6837</v>
      </c>
      <c r="J1741" s="529" t="s">
        <v>491</v>
      </c>
      <c r="K1741" s="509">
        <v>44306</v>
      </c>
      <c r="L1741" s="528">
        <v>-72.39</v>
      </c>
    </row>
    <row r="1742" spans="1:12" ht="22.5">
      <c r="A1742" s="509">
        <v>44389</v>
      </c>
      <c r="B1742" s="510" t="s">
        <v>6838</v>
      </c>
      <c r="C1742" s="510" t="s">
        <v>60</v>
      </c>
      <c r="D1742" s="527" t="s">
        <v>61</v>
      </c>
      <c r="E1742" s="527" t="s">
        <v>67</v>
      </c>
      <c r="F1742" s="528">
        <v>863.87</v>
      </c>
      <c r="G1742" s="510" t="s">
        <v>6839</v>
      </c>
      <c r="H1742" s="510" t="s">
        <v>6840</v>
      </c>
      <c r="I1742" s="527" t="s">
        <v>6841</v>
      </c>
      <c r="J1742" s="529" t="s">
        <v>491</v>
      </c>
      <c r="K1742" s="509">
        <v>44389</v>
      </c>
      <c r="L1742" s="528">
        <v>-74.040000000000006</v>
      </c>
    </row>
    <row r="1743" spans="1:12">
      <c r="A1743" s="509">
        <v>44546</v>
      </c>
      <c r="B1743" s="510" t="s">
        <v>2757</v>
      </c>
      <c r="C1743" s="510" t="s">
        <v>2758</v>
      </c>
      <c r="D1743" s="527" t="s">
        <v>61</v>
      </c>
      <c r="E1743" s="527" t="s">
        <v>67</v>
      </c>
      <c r="F1743" s="528">
        <v>49.58</v>
      </c>
      <c r="G1743" s="510" t="s">
        <v>60</v>
      </c>
      <c r="H1743" s="510" t="s">
        <v>2759</v>
      </c>
      <c r="I1743" s="527" t="s">
        <v>2760</v>
      </c>
      <c r="J1743" s="529" t="s">
        <v>491</v>
      </c>
      <c r="K1743" s="509">
        <v>44546</v>
      </c>
      <c r="L1743" s="528">
        <v>-74.16</v>
      </c>
    </row>
    <row r="1744" spans="1:12" ht="22.5">
      <c r="A1744" s="509">
        <v>44869</v>
      </c>
      <c r="B1744" s="510" t="s">
        <v>2761</v>
      </c>
      <c r="C1744" s="510" t="s">
        <v>2762</v>
      </c>
      <c r="D1744" s="527" t="s">
        <v>61</v>
      </c>
      <c r="E1744" s="527" t="s">
        <v>77</v>
      </c>
      <c r="F1744" s="528">
        <v>6467.32</v>
      </c>
      <c r="G1744" s="510" t="s">
        <v>2763</v>
      </c>
      <c r="H1744" s="510" t="s">
        <v>2764</v>
      </c>
      <c r="I1744" s="527" t="s">
        <v>2765</v>
      </c>
      <c r="J1744" s="529" t="s">
        <v>491</v>
      </c>
      <c r="K1744" s="509">
        <v>44869</v>
      </c>
      <c r="L1744" s="528">
        <v>-74.8</v>
      </c>
    </row>
    <row r="1745" spans="1:12">
      <c r="A1745" s="509">
        <v>44846</v>
      </c>
      <c r="B1745" s="510" t="s">
        <v>2766</v>
      </c>
      <c r="C1745" s="510" t="s">
        <v>2767</v>
      </c>
      <c r="D1745" s="527" t="s">
        <v>61</v>
      </c>
      <c r="E1745" s="527" t="s">
        <v>77</v>
      </c>
      <c r="F1745" s="530">
        <v>0.26600000000000001</v>
      </c>
      <c r="G1745" s="510" t="s">
        <v>60</v>
      </c>
      <c r="H1745" s="510" t="s">
        <v>60</v>
      </c>
      <c r="I1745" s="527" t="s">
        <v>2768</v>
      </c>
      <c r="J1745" s="529" t="s">
        <v>491</v>
      </c>
      <c r="K1745" s="509">
        <v>44846</v>
      </c>
      <c r="L1745" s="528">
        <v>-75.06</v>
      </c>
    </row>
    <row r="1746" spans="1:12" ht="22.5">
      <c r="A1746" s="509">
        <v>44201</v>
      </c>
      <c r="B1746" s="510" t="s">
        <v>6842</v>
      </c>
      <c r="C1746" s="510" t="s">
        <v>60</v>
      </c>
      <c r="D1746" s="527" t="s">
        <v>61</v>
      </c>
      <c r="E1746" s="527" t="s">
        <v>67</v>
      </c>
      <c r="F1746" s="528">
        <v>99.06</v>
      </c>
      <c r="G1746" s="510" t="s">
        <v>6843</v>
      </c>
      <c r="H1746" s="510" t="s">
        <v>6844</v>
      </c>
      <c r="I1746" s="527" t="s">
        <v>6845</v>
      </c>
      <c r="J1746" s="529" t="s">
        <v>491</v>
      </c>
      <c r="K1746" s="509">
        <v>44201</v>
      </c>
      <c r="L1746" s="528">
        <v>-77.63</v>
      </c>
    </row>
    <row r="1747" spans="1:12">
      <c r="A1747" s="509">
        <v>44348</v>
      </c>
      <c r="B1747" s="510" t="s">
        <v>2769</v>
      </c>
      <c r="C1747" s="510" t="s">
        <v>2770</v>
      </c>
      <c r="D1747" s="527" t="s">
        <v>61</v>
      </c>
      <c r="E1747" s="527" t="s">
        <v>77</v>
      </c>
      <c r="F1747" s="530">
        <v>0.27600000000000002</v>
      </c>
      <c r="G1747" s="510" t="s">
        <v>2771</v>
      </c>
      <c r="H1747" s="510" t="s">
        <v>60</v>
      </c>
      <c r="I1747" s="527" t="s">
        <v>2772</v>
      </c>
      <c r="J1747" s="529" t="s">
        <v>491</v>
      </c>
      <c r="K1747" s="509">
        <v>44348</v>
      </c>
      <c r="L1747" s="528">
        <v>-77.78</v>
      </c>
    </row>
    <row r="1748" spans="1:12">
      <c r="A1748" s="509">
        <v>44407</v>
      </c>
      <c r="B1748" s="510" t="s">
        <v>2773</v>
      </c>
      <c r="C1748" s="510" t="s">
        <v>2774</v>
      </c>
      <c r="D1748" s="527" t="s">
        <v>61</v>
      </c>
      <c r="E1748" s="527" t="s">
        <v>67</v>
      </c>
      <c r="F1748" s="528">
        <v>42.22</v>
      </c>
      <c r="G1748" s="510" t="s">
        <v>60</v>
      </c>
      <c r="H1748" s="510" t="s">
        <v>2775</v>
      </c>
      <c r="I1748" s="527" t="s">
        <v>2776</v>
      </c>
      <c r="J1748" s="529" t="s">
        <v>491</v>
      </c>
      <c r="K1748" s="509">
        <v>44407</v>
      </c>
      <c r="L1748" s="528">
        <v>-79.87</v>
      </c>
    </row>
    <row r="1749" spans="1:12">
      <c r="A1749" s="509">
        <v>43924</v>
      </c>
      <c r="B1749" s="510" t="s">
        <v>6846</v>
      </c>
      <c r="C1749" s="510" t="s">
        <v>60</v>
      </c>
      <c r="D1749" s="527" t="s">
        <v>61</v>
      </c>
      <c r="E1749" s="527" t="s">
        <v>67</v>
      </c>
      <c r="F1749" s="530">
        <v>0.41099999999999998</v>
      </c>
      <c r="G1749" s="510" t="s">
        <v>60</v>
      </c>
      <c r="H1749" s="510" t="s">
        <v>60</v>
      </c>
      <c r="I1749" s="527" t="s">
        <v>6847</v>
      </c>
      <c r="J1749" s="529" t="s">
        <v>491</v>
      </c>
      <c r="K1749" s="509">
        <v>43924</v>
      </c>
      <c r="L1749" s="528">
        <v>-79.900000000000006</v>
      </c>
    </row>
    <row r="1750" spans="1:12">
      <c r="A1750" s="509">
        <v>44151</v>
      </c>
      <c r="B1750" s="510" t="s">
        <v>2777</v>
      </c>
      <c r="C1750" s="510" t="s">
        <v>2778</v>
      </c>
      <c r="D1750" s="527" t="s">
        <v>61</v>
      </c>
      <c r="E1750" s="527" t="s">
        <v>67</v>
      </c>
      <c r="F1750" s="528">
        <v>8.2899999999999991</v>
      </c>
      <c r="G1750" s="510" t="s">
        <v>60</v>
      </c>
      <c r="H1750" s="510" t="s">
        <v>2779</v>
      </c>
      <c r="I1750" s="527" t="s">
        <v>2780</v>
      </c>
      <c r="J1750" s="529" t="s">
        <v>491</v>
      </c>
      <c r="K1750" s="509">
        <v>44151</v>
      </c>
      <c r="L1750" s="528">
        <v>-80</v>
      </c>
    </row>
    <row r="1751" spans="1:12">
      <c r="A1751" s="509">
        <v>44355</v>
      </c>
      <c r="B1751" s="510" t="s">
        <v>2781</v>
      </c>
      <c r="C1751" s="510" t="s">
        <v>2782</v>
      </c>
      <c r="D1751" s="527" t="s">
        <v>61</v>
      </c>
      <c r="E1751" s="527" t="s">
        <v>67</v>
      </c>
      <c r="F1751" s="528">
        <v>16.82</v>
      </c>
      <c r="G1751" s="510" t="s">
        <v>2783</v>
      </c>
      <c r="H1751" s="510" t="s">
        <v>2784</v>
      </c>
      <c r="I1751" s="527" t="s">
        <v>2785</v>
      </c>
      <c r="J1751" s="529" t="s">
        <v>491</v>
      </c>
      <c r="K1751" s="509">
        <v>44355</v>
      </c>
      <c r="L1751" s="528">
        <v>-80.12</v>
      </c>
    </row>
    <row r="1752" spans="1:12">
      <c r="A1752" s="509">
        <v>44208</v>
      </c>
      <c r="B1752" s="510" t="s">
        <v>2786</v>
      </c>
      <c r="C1752" s="510" t="s">
        <v>2787</v>
      </c>
      <c r="D1752" s="527" t="s">
        <v>61</v>
      </c>
      <c r="E1752" s="527" t="s">
        <v>67</v>
      </c>
      <c r="F1752" s="530">
        <v>0.51900000000000002</v>
      </c>
      <c r="G1752" s="510" t="s">
        <v>2788</v>
      </c>
      <c r="H1752" s="510" t="s">
        <v>2789</v>
      </c>
      <c r="I1752" s="527" t="s">
        <v>2790</v>
      </c>
      <c r="J1752" s="529" t="s">
        <v>491</v>
      </c>
      <c r="K1752" s="509">
        <v>44208</v>
      </c>
      <c r="L1752" s="528">
        <v>-80.2</v>
      </c>
    </row>
    <row r="1753" spans="1:12">
      <c r="A1753" s="509">
        <v>44792</v>
      </c>
      <c r="B1753" s="510" t="s">
        <v>2791</v>
      </c>
      <c r="C1753" s="510" t="s">
        <v>2792</v>
      </c>
      <c r="D1753" s="527" t="s">
        <v>61</v>
      </c>
      <c r="E1753" s="527" t="s">
        <v>67</v>
      </c>
      <c r="F1753" s="528">
        <v>26.86</v>
      </c>
      <c r="G1753" s="510" t="s">
        <v>2793</v>
      </c>
      <c r="H1753" s="510" t="s">
        <v>2794</v>
      </c>
      <c r="I1753" s="527" t="s">
        <v>2795</v>
      </c>
      <c r="J1753" s="529" t="s">
        <v>491</v>
      </c>
      <c r="K1753" s="509">
        <v>44792</v>
      </c>
      <c r="L1753" s="528">
        <v>-80.36</v>
      </c>
    </row>
    <row r="1754" spans="1:12">
      <c r="A1754" s="509">
        <v>44735</v>
      </c>
      <c r="B1754" s="510" t="s">
        <v>6848</v>
      </c>
      <c r="C1754" s="510" t="s">
        <v>6849</v>
      </c>
      <c r="D1754" s="527" t="s">
        <v>61</v>
      </c>
      <c r="E1754" s="527" t="s">
        <v>77</v>
      </c>
      <c r="F1754" s="530">
        <v>0.23100000000000001</v>
      </c>
      <c r="G1754" s="510" t="s">
        <v>60</v>
      </c>
      <c r="H1754" s="510" t="s">
        <v>60</v>
      </c>
      <c r="I1754" s="527" t="s">
        <v>6850</v>
      </c>
      <c r="J1754" s="529" t="s">
        <v>491</v>
      </c>
      <c r="K1754" s="509">
        <v>44735</v>
      </c>
      <c r="L1754" s="528">
        <v>-80.7</v>
      </c>
    </row>
    <row r="1755" spans="1:12">
      <c r="A1755" s="509">
        <v>43872</v>
      </c>
      <c r="B1755" s="510" t="s">
        <v>2796</v>
      </c>
      <c r="C1755" s="510" t="s">
        <v>2797</v>
      </c>
      <c r="D1755" s="527" t="s">
        <v>61</v>
      </c>
      <c r="E1755" s="527" t="s">
        <v>67</v>
      </c>
      <c r="F1755" s="528">
        <v>14.7</v>
      </c>
      <c r="G1755" s="510" t="s">
        <v>60</v>
      </c>
      <c r="H1755" s="510" t="s">
        <v>60</v>
      </c>
      <c r="I1755" s="527" t="s">
        <v>2798</v>
      </c>
      <c r="J1755" s="529" t="s">
        <v>491</v>
      </c>
      <c r="K1755" s="509">
        <v>43872</v>
      </c>
      <c r="L1755" s="528">
        <v>-80.86</v>
      </c>
    </row>
    <row r="1756" spans="1:12">
      <c r="A1756" s="509">
        <v>44771</v>
      </c>
      <c r="B1756" s="510" t="s">
        <v>2799</v>
      </c>
      <c r="C1756" s="510" t="s">
        <v>2800</v>
      </c>
      <c r="D1756" s="527" t="s">
        <v>61</v>
      </c>
      <c r="E1756" s="527" t="s">
        <v>67</v>
      </c>
      <c r="F1756" s="528">
        <v>4.42</v>
      </c>
      <c r="G1756" s="510" t="s">
        <v>2801</v>
      </c>
      <c r="H1756" s="510" t="s">
        <v>2802</v>
      </c>
      <c r="I1756" s="527" t="s">
        <v>2803</v>
      </c>
      <c r="J1756" s="529" t="s">
        <v>491</v>
      </c>
      <c r="K1756" s="509">
        <v>44771</v>
      </c>
      <c r="L1756" s="528">
        <v>-81.239999999999995</v>
      </c>
    </row>
    <row r="1757" spans="1:12" ht="22.5">
      <c r="A1757" s="509">
        <v>44876</v>
      </c>
      <c r="B1757" s="510" t="s">
        <v>2804</v>
      </c>
      <c r="C1757" s="510" t="s">
        <v>2805</v>
      </c>
      <c r="D1757" s="527" t="s">
        <v>61</v>
      </c>
      <c r="E1757" s="527" t="s">
        <v>77</v>
      </c>
      <c r="F1757" s="530">
        <v>0.155</v>
      </c>
      <c r="G1757" s="510" t="s">
        <v>60</v>
      </c>
      <c r="H1757" s="510" t="s">
        <v>2806</v>
      </c>
      <c r="I1757" s="527" t="s">
        <v>2807</v>
      </c>
      <c r="J1757" s="529" t="s">
        <v>491</v>
      </c>
      <c r="K1757" s="509">
        <v>44876</v>
      </c>
      <c r="L1757" s="528">
        <v>-81.48</v>
      </c>
    </row>
    <row r="1758" spans="1:12">
      <c r="A1758" s="509">
        <v>44379</v>
      </c>
      <c r="B1758" s="510" t="s">
        <v>2808</v>
      </c>
      <c r="C1758" s="510" t="s">
        <v>2809</v>
      </c>
      <c r="D1758" s="527" t="s">
        <v>61</v>
      </c>
      <c r="E1758" s="527" t="s">
        <v>67</v>
      </c>
      <c r="F1758" s="530">
        <v>0.55200000000000005</v>
      </c>
      <c r="G1758" s="510" t="s">
        <v>60</v>
      </c>
      <c r="H1758" s="510" t="s">
        <v>60</v>
      </c>
      <c r="I1758" s="527" t="s">
        <v>2810</v>
      </c>
      <c r="J1758" s="529" t="s">
        <v>491</v>
      </c>
      <c r="K1758" s="509">
        <v>44379</v>
      </c>
      <c r="L1758" s="528">
        <v>-82.5</v>
      </c>
    </row>
    <row r="1759" spans="1:12">
      <c r="A1759" s="509">
        <v>44691</v>
      </c>
      <c r="B1759" s="510" t="s">
        <v>6851</v>
      </c>
      <c r="C1759" s="510" t="s">
        <v>60</v>
      </c>
      <c r="D1759" s="527" t="s">
        <v>61</v>
      </c>
      <c r="E1759" s="527" t="s">
        <v>77</v>
      </c>
      <c r="F1759" s="528">
        <v>158.53</v>
      </c>
      <c r="G1759" s="510" t="s">
        <v>6852</v>
      </c>
      <c r="H1759" s="510" t="s">
        <v>60</v>
      </c>
      <c r="I1759" s="527" t="s">
        <v>6853</v>
      </c>
      <c r="J1759" s="529" t="s">
        <v>491</v>
      </c>
      <c r="K1759" s="509">
        <v>44691</v>
      </c>
      <c r="L1759" s="528">
        <v>-82.83</v>
      </c>
    </row>
    <row r="1760" spans="1:12">
      <c r="A1760" s="509">
        <v>44214</v>
      </c>
      <c r="B1760" s="510" t="s">
        <v>2811</v>
      </c>
      <c r="C1760" s="510" t="s">
        <v>2812</v>
      </c>
      <c r="D1760" s="527" t="s">
        <v>61</v>
      </c>
      <c r="E1760" s="527" t="s">
        <v>77</v>
      </c>
      <c r="F1760" s="530">
        <v>0.77200000000000002</v>
      </c>
      <c r="G1760" s="510" t="s">
        <v>60</v>
      </c>
      <c r="H1760" s="510" t="s">
        <v>60</v>
      </c>
      <c r="I1760" s="527" t="s">
        <v>2813</v>
      </c>
      <c r="J1760" s="529" t="s">
        <v>491</v>
      </c>
      <c r="K1760" s="509">
        <v>44214</v>
      </c>
      <c r="L1760" s="528">
        <v>-83.87</v>
      </c>
    </row>
    <row r="1761" spans="1:12">
      <c r="A1761" s="509">
        <v>44050</v>
      </c>
      <c r="B1761" s="510" t="s">
        <v>2814</v>
      </c>
      <c r="C1761" s="510" t="s">
        <v>2815</v>
      </c>
      <c r="D1761" s="527" t="s">
        <v>61</v>
      </c>
      <c r="E1761" s="527" t="s">
        <v>67</v>
      </c>
      <c r="F1761" s="530">
        <v>0.40200000000000002</v>
      </c>
      <c r="G1761" s="510" t="s">
        <v>60</v>
      </c>
      <c r="H1761" s="510" t="s">
        <v>2816</v>
      </c>
      <c r="I1761" s="527" t="s">
        <v>2817</v>
      </c>
      <c r="J1761" s="529" t="s">
        <v>491</v>
      </c>
      <c r="K1761" s="509">
        <v>44050</v>
      </c>
      <c r="L1761" s="528">
        <v>-83.89</v>
      </c>
    </row>
    <row r="1762" spans="1:12">
      <c r="A1762" s="509">
        <v>44019</v>
      </c>
      <c r="B1762" s="510" t="s">
        <v>2818</v>
      </c>
      <c r="C1762" s="510" t="s">
        <v>2819</v>
      </c>
      <c r="D1762" s="527" t="s">
        <v>61</v>
      </c>
      <c r="E1762" s="527" t="s">
        <v>67</v>
      </c>
      <c r="F1762" s="530">
        <v>0.22500000000000001</v>
      </c>
      <c r="G1762" s="510" t="s">
        <v>60</v>
      </c>
      <c r="H1762" s="510" t="s">
        <v>2820</v>
      </c>
      <c r="I1762" s="527" t="s">
        <v>2821</v>
      </c>
      <c r="J1762" s="529" t="s">
        <v>491</v>
      </c>
      <c r="K1762" s="509">
        <v>44019</v>
      </c>
      <c r="L1762" s="528">
        <v>-84.75</v>
      </c>
    </row>
    <row r="1763" spans="1:12">
      <c r="A1763" s="509">
        <v>44041</v>
      </c>
      <c r="B1763" s="510" t="s">
        <v>2822</v>
      </c>
      <c r="C1763" s="510" t="s">
        <v>60</v>
      </c>
      <c r="D1763" s="527" t="s">
        <v>61</v>
      </c>
      <c r="E1763" s="527" t="s">
        <v>67</v>
      </c>
      <c r="F1763" s="528">
        <v>103.3</v>
      </c>
      <c r="G1763" s="510" t="s">
        <v>2823</v>
      </c>
      <c r="H1763" s="510" t="s">
        <v>60</v>
      </c>
      <c r="I1763" s="527" t="s">
        <v>2824</v>
      </c>
      <c r="J1763" s="529" t="s">
        <v>491</v>
      </c>
      <c r="K1763" s="509">
        <v>44041</v>
      </c>
      <c r="L1763" s="528">
        <v>-85.26</v>
      </c>
    </row>
    <row r="1764" spans="1:12">
      <c r="A1764" s="509">
        <v>44196</v>
      </c>
      <c r="B1764" s="510" t="s">
        <v>6854</v>
      </c>
      <c r="C1764" s="510" t="s">
        <v>60</v>
      </c>
      <c r="D1764" s="527" t="s">
        <v>61</v>
      </c>
      <c r="E1764" s="527" t="s">
        <v>67</v>
      </c>
      <c r="F1764" s="530">
        <v>0.16900000000000001</v>
      </c>
      <c r="G1764" s="510" t="s">
        <v>6855</v>
      </c>
      <c r="H1764" s="510" t="s">
        <v>6856</v>
      </c>
      <c r="I1764" s="527" t="s">
        <v>6857</v>
      </c>
      <c r="J1764" s="529" t="s">
        <v>491</v>
      </c>
      <c r="K1764" s="509">
        <v>44196</v>
      </c>
      <c r="L1764" s="528">
        <v>-85.7</v>
      </c>
    </row>
    <row r="1765" spans="1:12">
      <c r="A1765" s="509">
        <v>43971</v>
      </c>
      <c r="B1765" s="510" t="s">
        <v>6858</v>
      </c>
      <c r="C1765" s="510" t="s">
        <v>60</v>
      </c>
      <c r="D1765" s="527" t="s">
        <v>61</v>
      </c>
      <c r="E1765" s="527" t="s">
        <v>67</v>
      </c>
      <c r="F1765" s="528">
        <v>470.09</v>
      </c>
      <c r="G1765" s="510" t="s">
        <v>6859</v>
      </c>
      <c r="H1765" s="510" t="s">
        <v>6860</v>
      </c>
      <c r="I1765" s="527" t="s">
        <v>6861</v>
      </c>
      <c r="J1765" s="529" t="s">
        <v>491</v>
      </c>
      <c r="K1765" s="509">
        <v>43971</v>
      </c>
      <c r="L1765" s="528">
        <v>-86.11</v>
      </c>
    </row>
    <row r="1766" spans="1:12">
      <c r="A1766" s="509">
        <v>44305</v>
      </c>
      <c r="B1766" s="510" t="s">
        <v>6862</v>
      </c>
      <c r="C1766" s="510" t="s">
        <v>60</v>
      </c>
      <c r="D1766" s="527" t="s">
        <v>61</v>
      </c>
      <c r="E1766" s="527" t="s">
        <v>67</v>
      </c>
      <c r="F1766" s="528">
        <v>466</v>
      </c>
      <c r="G1766" s="510" t="s">
        <v>6863</v>
      </c>
      <c r="H1766" s="510" t="s">
        <v>60</v>
      </c>
      <c r="I1766" s="527" t="s">
        <v>6864</v>
      </c>
      <c r="J1766" s="529" t="s">
        <v>491</v>
      </c>
      <c r="K1766" s="509">
        <v>44305</v>
      </c>
      <c r="L1766" s="528">
        <v>-86.35</v>
      </c>
    </row>
    <row r="1767" spans="1:12">
      <c r="A1767" s="509">
        <v>44288</v>
      </c>
      <c r="B1767" s="510" t="s">
        <v>2825</v>
      </c>
      <c r="C1767" s="510" t="s">
        <v>2826</v>
      </c>
      <c r="D1767" s="527" t="s">
        <v>61</v>
      </c>
      <c r="E1767" s="527" t="s">
        <v>67</v>
      </c>
      <c r="F1767" s="530">
        <v>0.4</v>
      </c>
      <c r="G1767" s="510" t="s">
        <v>60</v>
      </c>
      <c r="H1767" s="510" t="s">
        <v>60</v>
      </c>
      <c r="I1767" s="527" t="s">
        <v>2827</v>
      </c>
      <c r="J1767" s="529" t="s">
        <v>491</v>
      </c>
      <c r="K1767" s="509">
        <v>44288</v>
      </c>
      <c r="L1767" s="528">
        <v>-86.53</v>
      </c>
    </row>
    <row r="1768" spans="1:12">
      <c r="A1768" s="509">
        <v>44412</v>
      </c>
      <c r="B1768" s="510" t="s">
        <v>6865</v>
      </c>
      <c r="C1768" s="510" t="s">
        <v>60</v>
      </c>
      <c r="D1768" s="527" t="s">
        <v>61</v>
      </c>
      <c r="E1768" s="527" t="s">
        <v>67</v>
      </c>
      <c r="F1768" s="528">
        <v>5.63</v>
      </c>
      <c r="G1768" s="510" t="s">
        <v>6866</v>
      </c>
      <c r="H1768" s="510" t="s">
        <v>60</v>
      </c>
      <c r="I1768" s="527" t="s">
        <v>6867</v>
      </c>
      <c r="J1768" s="529" t="s">
        <v>491</v>
      </c>
      <c r="K1768" s="509">
        <v>44412</v>
      </c>
      <c r="L1768" s="528">
        <v>-86.7</v>
      </c>
    </row>
    <row r="1769" spans="1:12">
      <c r="A1769" s="509">
        <v>44518</v>
      </c>
      <c r="B1769" s="510" t="s">
        <v>2828</v>
      </c>
      <c r="C1769" s="510" t="s">
        <v>2829</v>
      </c>
      <c r="D1769" s="527" t="s">
        <v>61</v>
      </c>
      <c r="E1769" s="527" t="s">
        <v>67</v>
      </c>
      <c r="F1769" s="528">
        <v>2.62</v>
      </c>
      <c r="G1769" s="510" t="s">
        <v>60</v>
      </c>
      <c r="H1769" s="510" t="s">
        <v>2830</v>
      </c>
      <c r="I1769" s="527" t="s">
        <v>2831</v>
      </c>
      <c r="J1769" s="529" t="s">
        <v>491</v>
      </c>
      <c r="K1769" s="509">
        <v>44518</v>
      </c>
      <c r="L1769" s="528">
        <v>-86.84</v>
      </c>
    </row>
    <row r="1770" spans="1:12">
      <c r="A1770" s="509">
        <v>44762</v>
      </c>
      <c r="B1770" s="510" t="s">
        <v>2832</v>
      </c>
      <c r="C1770" s="510" t="s">
        <v>2833</v>
      </c>
      <c r="D1770" s="527" t="s">
        <v>61</v>
      </c>
      <c r="E1770" s="527" t="s">
        <v>67</v>
      </c>
      <c r="F1770" s="528">
        <v>4.12</v>
      </c>
      <c r="G1770" s="510" t="s">
        <v>60</v>
      </c>
      <c r="H1770" s="510" t="s">
        <v>60</v>
      </c>
      <c r="I1770" s="527" t="s">
        <v>2834</v>
      </c>
      <c r="J1770" s="529" t="s">
        <v>491</v>
      </c>
      <c r="K1770" s="509">
        <v>44762</v>
      </c>
      <c r="L1770" s="528">
        <v>-87.19</v>
      </c>
    </row>
    <row r="1771" spans="1:12" ht="22.5">
      <c r="A1771" s="509">
        <v>44692</v>
      </c>
      <c r="B1771" s="510" t="s">
        <v>6868</v>
      </c>
      <c r="C1771" s="510" t="s">
        <v>60</v>
      </c>
      <c r="D1771" s="527" t="s">
        <v>61</v>
      </c>
      <c r="E1771" s="527" t="s">
        <v>67</v>
      </c>
      <c r="F1771" s="528">
        <v>291.66000000000003</v>
      </c>
      <c r="G1771" s="510" t="s">
        <v>6869</v>
      </c>
      <c r="H1771" s="510" t="s">
        <v>6870</v>
      </c>
      <c r="I1771" s="527" t="s">
        <v>6871</v>
      </c>
      <c r="J1771" s="529" t="s">
        <v>491</v>
      </c>
      <c r="K1771" s="509">
        <v>44692</v>
      </c>
      <c r="L1771" s="528">
        <v>-87.7</v>
      </c>
    </row>
    <row r="1772" spans="1:12">
      <c r="A1772" s="509">
        <v>44120</v>
      </c>
      <c r="B1772" s="510" t="s">
        <v>2835</v>
      </c>
      <c r="C1772" s="510" t="s">
        <v>2836</v>
      </c>
      <c r="D1772" s="527" t="s">
        <v>61</v>
      </c>
      <c r="E1772" s="527" t="s">
        <v>77</v>
      </c>
      <c r="F1772" s="528">
        <v>281.08</v>
      </c>
      <c r="G1772" s="510" t="s">
        <v>2837</v>
      </c>
      <c r="H1772" s="510" t="s">
        <v>60</v>
      </c>
      <c r="I1772" s="527" t="s">
        <v>2838</v>
      </c>
      <c r="J1772" s="529" t="s">
        <v>491</v>
      </c>
      <c r="K1772" s="509">
        <v>44120</v>
      </c>
      <c r="L1772" s="528">
        <v>-88.48</v>
      </c>
    </row>
    <row r="1773" spans="1:12">
      <c r="A1773" s="509">
        <v>44753</v>
      </c>
      <c r="B1773" s="510" t="s">
        <v>2839</v>
      </c>
      <c r="C1773" s="510" t="s">
        <v>2840</v>
      </c>
      <c r="D1773" s="527" t="s">
        <v>61</v>
      </c>
      <c r="E1773" s="527" t="s">
        <v>67</v>
      </c>
      <c r="F1773" s="530">
        <v>0.36699999999999999</v>
      </c>
      <c r="G1773" s="510" t="s">
        <v>60</v>
      </c>
      <c r="H1773" s="510" t="s">
        <v>60</v>
      </c>
      <c r="I1773" s="527" t="s">
        <v>2841</v>
      </c>
      <c r="J1773" s="529" t="s">
        <v>491</v>
      </c>
      <c r="K1773" s="509">
        <v>44753</v>
      </c>
      <c r="L1773" s="528">
        <v>-88.89</v>
      </c>
    </row>
    <row r="1774" spans="1:12">
      <c r="A1774" s="509">
        <v>44582</v>
      </c>
      <c r="B1774" s="510" t="s">
        <v>6872</v>
      </c>
      <c r="C1774" s="510" t="s">
        <v>6873</v>
      </c>
      <c r="D1774" s="527" t="s">
        <v>61</v>
      </c>
      <c r="E1774" s="527" t="s">
        <v>77</v>
      </c>
      <c r="F1774" s="530">
        <v>0.245</v>
      </c>
      <c r="G1774" s="510" t="s">
        <v>6874</v>
      </c>
      <c r="H1774" s="510" t="s">
        <v>6875</v>
      </c>
      <c r="I1774" s="527" t="s">
        <v>6876</v>
      </c>
      <c r="J1774" s="529" t="s">
        <v>491</v>
      </c>
      <c r="K1774" s="509">
        <v>44582</v>
      </c>
      <c r="L1774" s="528">
        <v>-89.47</v>
      </c>
    </row>
    <row r="1775" spans="1:12">
      <c r="A1775" s="509">
        <v>44575</v>
      </c>
      <c r="B1775" s="510" t="s">
        <v>6877</v>
      </c>
      <c r="C1775" s="510" t="s">
        <v>60</v>
      </c>
      <c r="D1775" s="527" t="s">
        <v>61</v>
      </c>
      <c r="E1775" s="527" t="s">
        <v>67</v>
      </c>
      <c r="F1775" s="528">
        <v>22.68</v>
      </c>
      <c r="G1775" s="510" t="s">
        <v>6878</v>
      </c>
      <c r="H1775" s="510" t="s">
        <v>60</v>
      </c>
      <c r="I1775" s="527" t="s">
        <v>6879</v>
      </c>
      <c r="J1775" s="529" t="s">
        <v>491</v>
      </c>
      <c r="K1775" s="509">
        <v>44575</v>
      </c>
      <c r="L1775" s="528">
        <v>-89.71</v>
      </c>
    </row>
    <row r="1776" spans="1:12">
      <c r="A1776" s="509">
        <v>44109</v>
      </c>
      <c r="B1776" s="510" t="s">
        <v>2842</v>
      </c>
      <c r="C1776" s="510" t="s">
        <v>60</v>
      </c>
      <c r="D1776" s="527" t="s">
        <v>61</v>
      </c>
      <c r="E1776" s="527" t="s">
        <v>67</v>
      </c>
      <c r="F1776" s="528">
        <v>2.93</v>
      </c>
      <c r="G1776" s="510" t="s">
        <v>60</v>
      </c>
      <c r="H1776" s="510" t="s">
        <v>2843</v>
      </c>
      <c r="I1776" s="527" t="s">
        <v>2844</v>
      </c>
      <c r="J1776" s="529" t="s">
        <v>491</v>
      </c>
      <c r="K1776" s="509">
        <v>44109</v>
      </c>
      <c r="L1776" s="528">
        <v>-90.96</v>
      </c>
    </row>
    <row r="1777" spans="1:12">
      <c r="A1777" s="509">
        <v>44174</v>
      </c>
      <c r="B1777" s="510" t="s">
        <v>2845</v>
      </c>
      <c r="C1777" s="510" t="s">
        <v>60</v>
      </c>
      <c r="D1777" s="527" t="s">
        <v>61</v>
      </c>
      <c r="E1777" s="527" t="s">
        <v>77</v>
      </c>
      <c r="F1777" s="528">
        <v>3.36</v>
      </c>
      <c r="G1777" s="510" t="s">
        <v>2846</v>
      </c>
      <c r="H1777" s="510" t="s">
        <v>60</v>
      </c>
      <c r="I1777" s="527" t="s">
        <v>2847</v>
      </c>
      <c r="J1777" s="529" t="s">
        <v>491</v>
      </c>
      <c r="K1777" s="509">
        <v>44174</v>
      </c>
      <c r="L1777" s="528">
        <v>-91.09</v>
      </c>
    </row>
    <row r="1778" spans="1:12">
      <c r="A1778" s="509">
        <v>44592</v>
      </c>
      <c r="B1778" s="510" t="s">
        <v>2848</v>
      </c>
      <c r="C1778" s="510" t="s">
        <v>2849</v>
      </c>
      <c r="D1778" s="527" t="s">
        <v>61</v>
      </c>
      <c r="E1778" s="527" t="s">
        <v>77</v>
      </c>
      <c r="F1778" s="530">
        <v>0.60899999999999999</v>
      </c>
      <c r="G1778" s="510" t="s">
        <v>2850</v>
      </c>
      <c r="H1778" s="510" t="s">
        <v>2851</v>
      </c>
      <c r="I1778" s="527" t="s">
        <v>2852</v>
      </c>
      <c r="J1778" s="529" t="s">
        <v>491</v>
      </c>
      <c r="K1778" s="509">
        <v>44592</v>
      </c>
      <c r="L1778" s="528">
        <v>-91.45</v>
      </c>
    </row>
    <row r="1779" spans="1:12">
      <c r="A1779" s="509">
        <v>44540</v>
      </c>
      <c r="B1779" s="510" t="s">
        <v>6880</v>
      </c>
      <c r="C1779" s="510" t="s">
        <v>60</v>
      </c>
      <c r="D1779" s="527" t="s">
        <v>61</v>
      </c>
      <c r="E1779" s="527" t="s">
        <v>67</v>
      </c>
      <c r="F1779" s="528">
        <v>541.14</v>
      </c>
      <c r="G1779" s="510" t="s">
        <v>6881</v>
      </c>
      <c r="H1779" s="510" t="s">
        <v>60</v>
      </c>
      <c r="I1779" s="527" t="s">
        <v>6882</v>
      </c>
      <c r="J1779" s="529" t="s">
        <v>491</v>
      </c>
      <c r="K1779" s="509">
        <v>44540</v>
      </c>
      <c r="L1779" s="528">
        <v>-91.62</v>
      </c>
    </row>
    <row r="1780" spans="1:12">
      <c r="A1780" s="509">
        <v>44634</v>
      </c>
      <c r="B1780" s="510" t="s">
        <v>2853</v>
      </c>
      <c r="C1780" s="510" t="s">
        <v>2854</v>
      </c>
      <c r="D1780" s="527" t="s">
        <v>61</v>
      </c>
      <c r="E1780" s="527" t="s">
        <v>67</v>
      </c>
      <c r="F1780" s="528">
        <v>11.55</v>
      </c>
      <c r="G1780" s="510" t="s">
        <v>60</v>
      </c>
      <c r="H1780" s="510" t="s">
        <v>2855</v>
      </c>
      <c r="I1780" s="527" t="s">
        <v>2856</v>
      </c>
      <c r="J1780" s="529" t="s">
        <v>491</v>
      </c>
      <c r="K1780" s="509">
        <v>44634</v>
      </c>
      <c r="L1780" s="528">
        <v>-91.97</v>
      </c>
    </row>
    <row r="1781" spans="1:12">
      <c r="A1781" s="509">
        <v>44726</v>
      </c>
      <c r="B1781" s="510" t="s">
        <v>2857</v>
      </c>
      <c r="C1781" s="510" t="s">
        <v>2858</v>
      </c>
      <c r="D1781" s="527" t="s">
        <v>61</v>
      </c>
      <c r="E1781" s="527" t="s">
        <v>67</v>
      </c>
      <c r="F1781" s="528">
        <v>27.65</v>
      </c>
      <c r="G1781" s="510" t="s">
        <v>2859</v>
      </c>
      <c r="H1781" s="510" t="s">
        <v>2860</v>
      </c>
      <c r="I1781" s="527" t="s">
        <v>2861</v>
      </c>
      <c r="J1781" s="529" t="s">
        <v>491</v>
      </c>
      <c r="K1781" s="509">
        <v>44726</v>
      </c>
      <c r="L1781" s="528">
        <v>-91.98</v>
      </c>
    </row>
    <row r="1782" spans="1:12">
      <c r="A1782" s="509">
        <v>44286</v>
      </c>
      <c r="B1782" s="510" t="s">
        <v>2862</v>
      </c>
      <c r="C1782" s="510" t="s">
        <v>2863</v>
      </c>
      <c r="D1782" s="527" t="s">
        <v>61</v>
      </c>
      <c r="E1782" s="527" t="s">
        <v>67</v>
      </c>
      <c r="F1782" s="528">
        <v>4.01</v>
      </c>
      <c r="G1782" s="510" t="s">
        <v>60</v>
      </c>
      <c r="H1782" s="510" t="s">
        <v>60</v>
      </c>
      <c r="I1782" s="527" t="s">
        <v>2864</v>
      </c>
      <c r="J1782" s="529" t="s">
        <v>491</v>
      </c>
      <c r="K1782" s="509">
        <v>44286</v>
      </c>
      <c r="L1782" s="528">
        <v>-92.02</v>
      </c>
    </row>
    <row r="1783" spans="1:12">
      <c r="A1783" s="509">
        <v>44714</v>
      </c>
      <c r="B1783" s="510" t="s">
        <v>2865</v>
      </c>
      <c r="C1783" s="510" t="s">
        <v>2866</v>
      </c>
      <c r="D1783" s="527" t="s">
        <v>61</v>
      </c>
      <c r="E1783" s="527" t="s">
        <v>67</v>
      </c>
      <c r="F1783" s="530">
        <v>0.88300000000000001</v>
      </c>
      <c r="G1783" s="510" t="s">
        <v>2867</v>
      </c>
      <c r="H1783" s="510" t="s">
        <v>2868</v>
      </c>
      <c r="I1783" s="527" t="s">
        <v>2869</v>
      </c>
      <c r="J1783" s="529" t="s">
        <v>491</v>
      </c>
      <c r="K1783" s="509">
        <v>44714</v>
      </c>
      <c r="L1783" s="528">
        <v>-92.72</v>
      </c>
    </row>
    <row r="1784" spans="1:12" ht="22.5">
      <c r="A1784" s="509">
        <v>44643</v>
      </c>
      <c r="B1784" s="510" t="s">
        <v>2870</v>
      </c>
      <c r="C1784" s="510" t="s">
        <v>2871</v>
      </c>
      <c r="D1784" s="527" t="s">
        <v>61</v>
      </c>
      <c r="E1784" s="527" t="s">
        <v>67</v>
      </c>
      <c r="F1784" s="530">
        <v>0.35299999999999998</v>
      </c>
      <c r="G1784" s="510" t="s">
        <v>2872</v>
      </c>
      <c r="H1784" s="510" t="s">
        <v>2873</v>
      </c>
      <c r="I1784" s="527" t="s">
        <v>2874</v>
      </c>
      <c r="J1784" s="529" t="s">
        <v>491</v>
      </c>
      <c r="K1784" s="509">
        <v>44643</v>
      </c>
      <c r="L1784" s="528">
        <v>-93.11</v>
      </c>
    </row>
    <row r="1785" spans="1:12" ht="22.5">
      <c r="A1785" s="509">
        <v>44286</v>
      </c>
      <c r="B1785" s="510" t="s">
        <v>2875</v>
      </c>
      <c r="C1785" s="510" t="s">
        <v>60</v>
      </c>
      <c r="D1785" s="527" t="s">
        <v>61</v>
      </c>
      <c r="E1785" s="527" t="s">
        <v>67</v>
      </c>
      <c r="F1785" s="530">
        <v>0.255</v>
      </c>
      <c r="G1785" s="510" t="s">
        <v>60</v>
      </c>
      <c r="H1785" s="510" t="s">
        <v>2876</v>
      </c>
      <c r="I1785" s="527" t="s">
        <v>2877</v>
      </c>
      <c r="J1785" s="529" t="s">
        <v>491</v>
      </c>
      <c r="K1785" s="509">
        <v>44286</v>
      </c>
      <c r="L1785" s="528">
        <v>-93.28</v>
      </c>
    </row>
    <row r="1786" spans="1:12">
      <c r="A1786" s="509">
        <v>44259</v>
      </c>
      <c r="B1786" s="510" t="s">
        <v>2878</v>
      </c>
      <c r="C1786" s="510" t="s">
        <v>2879</v>
      </c>
      <c r="D1786" s="527" t="s">
        <v>61</v>
      </c>
      <c r="E1786" s="527" t="s">
        <v>67</v>
      </c>
      <c r="F1786" s="530">
        <v>0.34</v>
      </c>
      <c r="G1786" s="510" t="s">
        <v>60</v>
      </c>
      <c r="H1786" s="510" t="s">
        <v>60</v>
      </c>
      <c r="I1786" s="527" t="s">
        <v>2880</v>
      </c>
      <c r="J1786" s="529" t="s">
        <v>491</v>
      </c>
      <c r="K1786" s="509">
        <v>44259</v>
      </c>
      <c r="L1786" s="528">
        <v>-93.58</v>
      </c>
    </row>
    <row r="1787" spans="1:12">
      <c r="A1787" s="509">
        <v>44113</v>
      </c>
      <c r="B1787" s="510" t="s">
        <v>2881</v>
      </c>
      <c r="C1787" s="510" t="s">
        <v>2882</v>
      </c>
      <c r="D1787" s="527" t="s">
        <v>61</v>
      </c>
      <c r="E1787" s="527" t="s">
        <v>67</v>
      </c>
      <c r="F1787" s="530">
        <v>0.251</v>
      </c>
      <c r="G1787" s="510" t="s">
        <v>2883</v>
      </c>
      <c r="H1787" s="510" t="s">
        <v>60</v>
      </c>
      <c r="I1787" s="527" t="s">
        <v>2884</v>
      </c>
      <c r="J1787" s="529" t="s">
        <v>491</v>
      </c>
      <c r="K1787" s="509">
        <v>44113</v>
      </c>
      <c r="L1787" s="528">
        <v>-95.37</v>
      </c>
    </row>
    <row r="1788" spans="1:12">
      <c r="A1788" s="509">
        <v>44487</v>
      </c>
      <c r="B1788" s="510" t="s">
        <v>2885</v>
      </c>
      <c r="C1788" s="510" t="s">
        <v>2886</v>
      </c>
      <c r="D1788" s="527" t="s">
        <v>61</v>
      </c>
      <c r="E1788" s="527" t="s">
        <v>77</v>
      </c>
      <c r="F1788" s="530">
        <v>0.19400000000000001</v>
      </c>
      <c r="G1788" s="510" t="s">
        <v>2887</v>
      </c>
      <c r="H1788" s="510" t="s">
        <v>60</v>
      </c>
      <c r="I1788" s="527" t="s">
        <v>2888</v>
      </c>
      <c r="J1788" s="529" t="s">
        <v>491</v>
      </c>
      <c r="K1788" s="509">
        <v>44487</v>
      </c>
      <c r="L1788" s="528">
        <v>-95.38</v>
      </c>
    </row>
    <row r="1789" spans="1:12">
      <c r="A1789" s="509">
        <v>44252</v>
      </c>
      <c r="B1789" s="510" t="s">
        <v>2889</v>
      </c>
      <c r="C1789" s="510" t="s">
        <v>2890</v>
      </c>
      <c r="D1789" s="527" t="s">
        <v>61</v>
      </c>
      <c r="E1789" s="527" t="s">
        <v>77</v>
      </c>
      <c r="F1789" s="530">
        <v>1.4999999999999999E-2</v>
      </c>
      <c r="G1789" s="510" t="s">
        <v>60</v>
      </c>
      <c r="H1789" s="510" t="s">
        <v>2891</v>
      </c>
      <c r="I1789" s="527" t="s">
        <v>2892</v>
      </c>
      <c r="J1789" s="529" t="s">
        <v>491</v>
      </c>
      <c r="K1789" s="509">
        <v>44252</v>
      </c>
      <c r="L1789" s="528">
        <v>-95.5</v>
      </c>
    </row>
    <row r="1790" spans="1:12" ht="33.75">
      <c r="A1790" s="509">
        <v>44253</v>
      </c>
      <c r="B1790" s="510" t="s">
        <v>2893</v>
      </c>
      <c r="C1790" s="510" t="s">
        <v>2894</v>
      </c>
      <c r="D1790" s="527" t="s">
        <v>61</v>
      </c>
      <c r="E1790" s="527" t="s">
        <v>77</v>
      </c>
      <c r="F1790" s="528">
        <v>144.16</v>
      </c>
      <c r="G1790" s="510" t="s">
        <v>60</v>
      </c>
      <c r="H1790" s="510" t="s">
        <v>2895</v>
      </c>
      <c r="I1790" s="527" t="s">
        <v>2896</v>
      </c>
      <c r="J1790" s="529" t="s">
        <v>491</v>
      </c>
      <c r="K1790" s="509">
        <v>44253</v>
      </c>
      <c r="L1790" s="528">
        <v>-95.92</v>
      </c>
    </row>
    <row r="1791" spans="1:12" ht="22.5">
      <c r="A1791" s="509">
        <v>44863</v>
      </c>
      <c r="B1791" s="510" t="s">
        <v>6883</v>
      </c>
      <c r="C1791" s="510" t="s">
        <v>6884</v>
      </c>
      <c r="D1791" s="527" t="s">
        <v>61</v>
      </c>
      <c r="E1791" s="527" t="s">
        <v>67</v>
      </c>
      <c r="F1791" s="528">
        <v>20.260000000000002</v>
      </c>
      <c r="G1791" s="510" t="s">
        <v>6885</v>
      </c>
      <c r="H1791" s="510" t="s">
        <v>6886</v>
      </c>
      <c r="I1791" s="527" t="s">
        <v>6887</v>
      </c>
      <c r="J1791" s="529" t="s">
        <v>491</v>
      </c>
      <c r="K1791" s="509">
        <v>44863</v>
      </c>
      <c r="L1791" s="528">
        <v>-96.5</v>
      </c>
    </row>
    <row r="1792" spans="1:12" ht="22.5">
      <c r="A1792" s="509">
        <v>44119</v>
      </c>
      <c r="B1792" s="510" t="s">
        <v>2897</v>
      </c>
      <c r="C1792" s="510" t="s">
        <v>60</v>
      </c>
      <c r="D1792" s="527" t="s">
        <v>61</v>
      </c>
      <c r="E1792" s="527" t="s">
        <v>67</v>
      </c>
      <c r="F1792" s="530">
        <v>0.28000000000000003</v>
      </c>
      <c r="G1792" s="510" t="s">
        <v>2898</v>
      </c>
      <c r="H1792" s="510" t="s">
        <v>2820</v>
      </c>
      <c r="I1792" s="527" t="s">
        <v>2899</v>
      </c>
      <c r="J1792" s="529" t="s">
        <v>491</v>
      </c>
      <c r="K1792" s="509">
        <v>44119</v>
      </c>
      <c r="L1792" s="528">
        <v>-96.73</v>
      </c>
    </row>
    <row r="1793" spans="1:12">
      <c r="A1793" s="509">
        <v>44551</v>
      </c>
      <c r="B1793" s="510" t="s">
        <v>2900</v>
      </c>
      <c r="C1793" s="510" t="s">
        <v>2901</v>
      </c>
      <c r="D1793" s="527" t="s">
        <v>61</v>
      </c>
      <c r="E1793" s="527" t="s">
        <v>67</v>
      </c>
      <c r="F1793" s="530">
        <v>0.28499999999999998</v>
      </c>
      <c r="G1793" s="510" t="s">
        <v>2902</v>
      </c>
      <c r="H1793" s="510" t="s">
        <v>60</v>
      </c>
      <c r="I1793" s="527" t="s">
        <v>2903</v>
      </c>
      <c r="J1793" s="529" t="s">
        <v>491</v>
      </c>
      <c r="K1793" s="509">
        <v>44551</v>
      </c>
      <c r="L1793" s="528">
        <v>-96.91</v>
      </c>
    </row>
    <row r="1794" spans="1:12">
      <c r="A1794" s="509">
        <v>44599</v>
      </c>
      <c r="B1794" s="510" t="s">
        <v>2904</v>
      </c>
      <c r="C1794" s="510" t="s">
        <v>2905</v>
      </c>
      <c r="D1794" s="527" t="s">
        <v>61</v>
      </c>
      <c r="E1794" s="527" t="s">
        <v>77</v>
      </c>
      <c r="F1794" s="528">
        <v>125.84</v>
      </c>
      <c r="G1794" s="510" t="s">
        <v>60</v>
      </c>
      <c r="H1794" s="510" t="s">
        <v>2906</v>
      </c>
      <c r="I1794" s="527" t="s">
        <v>2907</v>
      </c>
      <c r="J1794" s="529" t="s">
        <v>491</v>
      </c>
      <c r="K1794" s="509">
        <v>44599</v>
      </c>
      <c r="L1794" s="528">
        <v>-97.02</v>
      </c>
    </row>
    <row r="1795" spans="1:12">
      <c r="A1795" s="509">
        <v>44063</v>
      </c>
      <c r="B1795" s="510" t="s">
        <v>2908</v>
      </c>
      <c r="C1795" s="510" t="s">
        <v>2909</v>
      </c>
      <c r="D1795" s="527" t="s">
        <v>61</v>
      </c>
      <c r="E1795" s="527" t="s">
        <v>67</v>
      </c>
      <c r="F1795" s="530">
        <v>0.30499999999999999</v>
      </c>
      <c r="G1795" s="510" t="s">
        <v>60</v>
      </c>
      <c r="H1795" s="510" t="s">
        <v>60</v>
      </c>
      <c r="I1795" s="527" t="s">
        <v>2910</v>
      </c>
      <c r="J1795" s="529" t="s">
        <v>491</v>
      </c>
      <c r="K1795" s="509">
        <v>44063</v>
      </c>
      <c r="L1795" s="528">
        <v>-98.14</v>
      </c>
    </row>
    <row r="1796" spans="1:12">
      <c r="A1796" s="509">
        <v>43994</v>
      </c>
      <c r="B1796" s="510" t="s">
        <v>2911</v>
      </c>
      <c r="C1796" s="510" t="s">
        <v>2912</v>
      </c>
      <c r="D1796" s="527" t="s">
        <v>61</v>
      </c>
      <c r="E1796" s="527" t="s">
        <v>67</v>
      </c>
      <c r="F1796" s="530">
        <v>0.28199999999999997</v>
      </c>
      <c r="G1796" s="510" t="s">
        <v>60</v>
      </c>
      <c r="H1796" s="510" t="s">
        <v>60</v>
      </c>
      <c r="I1796" s="527" t="s">
        <v>2913</v>
      </c>
      <c r="J1796" s="529" t="s">
        <v>491</v>
      </c>
      <c r="K1796" s="509">
        <v>43994</v>
      </c>
      <c r="L1796" s="528">
        <v>-98.35</v>
      </c>
    </row>
    <row r="1797" spans="1:12">
      <c r="A1797" s="509">
        <v>44550</v>
      </c>
      <c r="B1797" s="510" t="s">
        <v>2914</v>
      </c>
      <c r="C1797" s="510" t="s">
        <v>2915</v>
      </c>
      <c r="D1797" s="527" t="s">
        <v>61</v>
      </c>
      <c r="E1797" s="527" t="s">
        <v>67</v>
      </c>
      <c r="F1797" s="530">
        <v>0.433</v>
      </c>
      <c r="G1797" s="510" t="s">
        <v>2916</v>
      </c>
      <c r="H1797" s="510" t="s">
        <v>60</v>
      </c>
      <c r="I1797" s="527" t="s">
        <v>2917</v>
      </c>
      <c r="J1797" s="529" t="s">
        <v>491</v>
      </c>
      <c r="K1797" s="509">
        <v>44550</v>
      </c>
      <c r="L1797" s="528">
        <v>-98.39</v>
      </c>
    </row>
    <row r="1798" spans="1:12">
      <c r="A1798" s="509">
        <v>44630</v>
      </c>
      <c r="B1798" s="510" t="s">
        <v>2918</v>
      </c>
      <c r="C1798" s="510" t="s">
        <v>2919</v>
      </c>
      <c r="D1798" s="527" t="s">
        <v>61</v>
      </c>
      <c r="E1798" s="527" t="s">
        <v>67</v>
      </c>
      <c r="F1798" s="528">
        <v>3182.22</v>
      </c>
      <c r="G1798" s="510" t="s">
        <v>2920</v>
      </c>
      <c r="H1798" s="510" t="s">
        <v>2921</v>
      </c>
      <c r="I1798" s="527" t="s">
        <v>2922</v>
      </c>
      <c r="J1798" s="529" t="s">
        <v>491</v>
      </c>
      <c r="K1798" s="509">
        <v>44630</v>
      </c>
      <c r="L1798" s="528">
        <v>-98.74</v>
      </c>
    </row>
    <row r="1799" spans="1:12">
      <c r="A1799" s="509">
        <v>44573</v>
      </c>
      <c r="B1799" s="510" t="s">
        <v>2923</v>
      </c>
      <c r="C1799" s="510" t="s">
        <v>2924</v>
      </c>
      <c r="D1799" s="527" t="s">
        <v>61</v>
      </c>
      <c r="E1799" s="527" t="s">
        <v>77</v>
      </c>
      <c r="F1799" s="530">
        <v>0.435</v>
      </c>
      <c r="G1799" s="510" t="s">
        <v>60</v>
      </c>
      <c r="H1799" s="510" t="s">
        <v>2816</v>
      </c>
      <c r="I1799" s="527" t="s">
        <v>2925</v>
      </c>
      <c r="J1799" s="529" t="s">
        <v>491</v>
      </c>
      <c r="K1799" s="509">
        <v>44573</v>
      </c>
      <c r="L1799" s="528">
        <v>-98.92</v>
      </c>
    </row>
    <row r="1800" spans="1:12">
      <c r="A1800" s="509">
        <v>44103</v>
      </c>
      <c r="B1800" s="510" t="s">
        <v>2926</v>
      </c>
      <c r="C1800" s="510" t="s">
        <v>60</v>
      </c>
      <c r="D1800" s="527" t="s">
        <v>61</v>
      </c>
      <c r="E1800" s="527" t="s">
        <v>67</v>
      </c>
      <c r="F1800" s="528">
        <v>1.73</v>
      </c>
      <c r="G1800" s="510" t="s">
        <v>60</v>
      </c>
      <c r="H1800" s="510" t="s">
        <v>2927</v>
      </c>
      <c r="I1800" s="527" t="s">
        <v>2928</v>
      </c>
      <c r="J1800" s="529" t="s">
        <v>491</v>
      </c>
      <c r="K1800" s="509">
        <v>44103</v>
      </c>
      <c r="L1800" s="528">
        <v>-99.68</v>
      </c>
    </row>
    <row r="1801" spans="1:12">
      <c r="A1801" s="509">
        <v>44391</v>
      </c>
      <c r="B1801" s="510" t="s">
        <v>6888</v>
      </c>
      <c r="C1801" s="510" t="s">
        <v>6889</v>
      </c>
      <c r="D1801" s="527" t="s">
        <v>61</v>
      </c>
      <c r="E1801" s="527" t="s">
        <v>67</v>
      </c>
      <c r="F1801" s="530">
        <v>2.8000000000000001E-2</v>
      </c>
      <c r="G1801" s="510" t="s">
        <v>60</v>
      </c>
      <c r="H1801" s="510" t="s">
        <v>60</v>
      </c>
      <c r="I1801" s="527" t="s">
        <v>6890</v>
      </c>
      <c r="J1801" s="529" t="s">
        <v>491</v>
      </c>
      <c r="K1801" s="509">
        <v>44391</v>
      </c>
      <c r="L1801" s="528">
        <v>-99.69</v>
      </c>
    </row>
    <row r="1802" spans="1:12" ht="22.5">
      <c r="A1802" s="509">
        <v>44606</v>
      </c>
      <c r="B1802" s="510" t="s">
        <v>6891</v>
      </c>
      <c r="C1802" s="510" t="s">
        <v>60</v>
      </c>
      <c r="D1802" s="527" t="s">
        <v>61</v>
      </c>
      <c r="E1802" s="527" t="s">
        <v>67</v>
      </c>
      <c r="F1802" s="530">
        <v>0</v>
      </c>
      <c r="G1802" s="510" t="s">
        <v>6892</v>
      </c>
      <c r="H1802" s="510" t="s">
        <v>6893</v>
      </c>
      <c r="I1802" s="527" t="s">
        <v>6894</v>
      </c>
      <c r="J1802" s="529" t="s">
        <v>491</v>
      </c>
      <c r="K1802" s="509">
        <v>44606</v>
      </c>
      <c r="L1802" s="528">
        <v>-100</v>
      </c>
    </row>
    <row r="1803" spans="1:12">
      <c r="A1803" s="509">
        <v>44463</v>
      </c>
      <c r="B1803" s="510" t="s">
        <v>2929</v>
      </c>
      <c r="C1803" s="510" t="s">
        <v>2930</v>
      </c>
      <c r="D1803" s="527" t="s">
        <v>61</v>
      </c>
      <c r="E1803" s="527" t="s">
        <v>67</v>
      </c>
      <c r="F1803" s="528">
        <v>30.51</v>
      </c>
      <c r="G1803" s="510" t="s">
        <v>60</v>
      </c>
      <c r="H1803" s="510" t="s">
        <v>2931</v>
      </c>
      <c r="I1803" s="527" t="s">
        <v>2932</v>
      </c>
      <c r="J1803" s="529" t="s">
        <v>491</v>
      </c>
      <c r="K1803" s="509">
        <v>44463</v>
      </c>
      <c r="L1803" s="528">
        <v>-100</v>
      </c>
    </row>
  </sheetData>
  <autoFilter ref="A8:L8" xr:uid="{8F28DF36-A5E2-47DE-B451-A511A84EE9EA}"/>
  <phoneticPr fontId="1" type="noConversion"/>
  <pageMargins left="0.2" right="0.2" top="0.5" bottom="0.5" header="0.5" footer="0.5"/>
  <pageSetup fitToWidth="0" fitToHeight="0"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AE2E1-1E39-4117-87D1-2B1C18B156C9}">
  <sheetPr>
    <outlinePr summaryBelow="0" summaryRight="0"/>
    <pageSetUpPr autoPageBreaks="0"/>
  </sheetPr>
  <dimension ref="A6:IU52"/>
  <sheetViews>
    <sheetView zoomScaleNormal="100" workbookViewId="0">
      <selection activeCell="D17" sqref="D17"/>
    </sheetView>
  </sheetViews>
  <sheetFormatPr defaultRowHeight="11.25"/>
  <cols>
    <col min="1" max="1" width="35.75" style="506" customWidth="1"/>
    <col min="2" max="2" width="18.25" style="506" customWidth="1"/>
    <col min="3" max="3" width="35.75" style="506" customWidth="1"/>
    <col min="4" max="4" width="18.25" style="506" customWidth="1"/>
    <col min="5" max="256" width="9" style="506"/>
    <col min="257" max="257" width="35.75" style="506" customWidth="1"/>
    <col min="258" max="258" width="18.25" style="506" customWidth="1"/>
    <col min="259" max="259" width="35.75" style="506" customWidth="1"/>
    <col min="260" max="260" width="18.25" style="506" customWidth="1"/>
    <col min="261" max="512" width="9" style="506"/>
    <col min="513" max="513" width="35.75" style="506" customWidth="1"/>
    <col min="514" max="514" width="18.25" style="506" customWidth="1"/>
    <col min="515" max="515" width="35.75" style="506" customWidth="1"/>
    <col min="516" max="516" width="18.25" style="506" customWidth="1"/>
    <col min="517" max="768" width="9" style="506"/>
    <col min="769" max="769" width="35.75" style="506" customWidth="1"/>
    <col min="770" max="770" width="18.25" style="506" customWidth="1"/>
    <col min="771" max="771" width="35.75" style="506" customWidth="1"/>
    <col min="772" max="772" width="18.25" style="506" customWidth="1"/>
    <col min="773" max="1024" width="9" style="506"/>
    <col min="1025" max="1025" width="35.75" style="506" customWidth="1"/>
    <col min="1026" max="1026" width="18.25" style="506" customWidth="1"/>
    <col min="1027" max="1027" width="35.75" style="506" customWidth="1"/>
    <col min="1028" max="1028" width="18.25" style="506" customWidth="1"/>
    <col min="1029" max="1280" width="9" style="506"/>
    <col min="1281" max="1281" width="35.75" style="506" customWidth="1"/>
    <col min="1282" max="1282" width="18.25" style="506" customWidth="1"/>
    <col min="1283" max="1283" width="35.75" style="506" customWidth="1"/>
    <col min="1284" max="1284" width="18.25" style="506" customWidth="1"/>
    <col min="1285" max="1536" width="9" style="506"/>
    <col min="1537" max="1537" width="35.75" style="506" customWidth="1"/>
    <col min="1538" max="1538" width="18.25" style="506" customWidth="1"/>
    <col min="1539" max="1539" width="35.75" style="506" customWidth="1"/>
    <col min="1540" max="1540" width="18.25" style="506" customWidth="1"/>
    <col min="1541" max="1792" width="9" style="506"/>
    <col min="1793" max="1793" width="35.75" style="506" customWidth="1"/>
    <col min="1794" max="1794" width="18.25" style="506" customWidth="1"/>
    <col min="1795" max="1795" width="35.75" style="506" customWidth="1"/>
    <col min="1796" max="1796" width="18.25" style="506" customWidth="1"/>
    <col min="1797" max="2048" width="9" style="506"/>
    <col min="2049" max="2049" width="35.75" style="506" customWidth="1"/>
    <col min="2050" max="2050" width="18.25" style="506" customWidth="1"/>
    <col min="2051" max="2051" width="35.75" style="506" customWidth="1"/>
    <col min="2052" max="2052" width="18.25" style="506" customWidth="1"/>
    <col min="2053" max="2304" width="9" style="506"/>
    <col min="2305" max="2305" width="35.75" style="506" customWidth="1"/>
    <col min="2306" max="2306" width="18.25" style="506" customWidth="1"/>
    <col min="2307" max="2307" width="35.75" style="506" customWidth="1"/>
    <col min="2308" max="2308" width="18.25" style="506" customWidth="1"/>
    <col min="2309" max="2560" width="9" style="506"/>
    <col min="2561" max="2561" width="35.75" style="506" customWidth="1"/>
    <col min="2562" max="2562" width="18.25" style="506" customWidth="1"/>
    <col min="2563" max="2563" width="35.75" style="506" customWidth="1"/>
    <col min="2564" max="2564" width="18.25" style="506" customWidth="1"/>
    <col min="2565" max="2816" width="9" style="506"/>
    <col min="2817" max="2817" width="35.75" style="506" customWidth="1"/>
    <col min="2818" max="2818" width="18.25" style="506" customWidth="1"/>
    <col min="2819" max="2819" width="35.75" style="506" customWidth="1"/>
    <col min="2820" max="2820" width="18.25" style="506" customWidth="1"/>
    <col min="2821" max="3072" width="9" style="506"/>
    <col min="3073" max="3073" width="35.75" style="506" customWidth="1"/>
    <col min="3074" max="3074" width="18.25" style="506" customWidth="1"/>
    <col min="3075" max="3075" width="35.75" style="506" customWidth="1"/>
    <col min="3076" max="3076" width="18.25" style="506" customWidth="1"/>
    <col min="3077" max="3328" width="9" style="506"/>
    <col min="3329" max="3329" width="35.75" style="506" customWidth="1"/>
    <col min="3330" max="3330" width="18.25" style="506" customWidth="1"/>
    <col min="3331" max="3331" width="35.75" style="506" customWidth="1"/>
    <col min="3332" max="3332" width="18.25" style="506" customWidth="1"/>
    <col min="3333" max="3584" width="9" style="506"/>
    <col min="3585" max="3585" width="35.75" style="506" customWidth="1"/>
    <col min="3586" max="3586" width="18.25" style="506" customWidth="1"/>
    <col min="3587" max="3587" width="35.75" style="506" customWidth="1"/>
    <col min="3588" max="3588" width="18.25" style="506" customWidth="1"/>
    <col min="3589" max="3840" width="9" style="506"/>
    <col min="3841" max="3841" width="35.75" style="506" customWidth="1"/>
    <col min="3842" max="3842" width="18.25" style="506" customWidth="1"/>
    <col min="3843" max="3843" width="35.75" style="506" customWidth="1"/>
    <col min="3844" max="3844" width="18.25" style="506" customWidth="1"/>
    <col min="3845" max="4096" width="9" style="506"/>
    <col min="4097" max="4097" width="35.75" style="506" customWidth="1"/>
    <col min="4098" max="4098" width="18.25" style="506" customWidth="1"/>
    <col min="4099" max="4099" width="35.75" style="506" customWidth="1"/>
    <col min="4100" max="4100" width="18.25" style="506" customWidth="1"/>
    <col min="4101" max="4352" width="9" style="506"/>
    <col min="4353" max="4353" width="35.75" style="506" customWidth="1"/>
    <col min="4354" max="4354" width="18.25" style="506" customWidth="1"/>
    <col min="4355" max="4355" width="35.75" style="506" customWidth="1"/>
    <col min="4356" max="4356" width="18.25" style="506" customWidth="1"/>
    <col min="4357" max="4608" width="9" style="506"/>
    <col min="4609" max="4609" width="35.75" style="506" customWidth="1"/>
    <col min="4610" max="4610" width="18.25" style="506" customWidth="1"/>
    <col min="4611" max="4611" width="35.75" style="506" customWidth="1"/>
    <col min="4612" max="4612" width="18.25" style="506" customWidth="1"/>
    <col min="4613" max="4864" width="9" style="506"/>
    <col min="4865" max="4865" width="35.75" style="506" customWidth="1"/>
    <col min="4866" max="4866" width="18.25" style="506" customWidth="1"/>
    <col min="4867" max="4867" width="35.75" style="506" customWidth="1"/>
    <col min="4868" max="4868" width="18.25" style="506" customWidth="1"/>
    <col min="4869" max="5120" width="9" style="506"/>
    <col min="5121" max="5121" width="35.75" style="506" customWidth="1"/>
    <col min="5122" max="5122" width="18.25" style="506" customWidth="1"/>
    <col min="5123" max="5123" width="35.75" style="506" customWidth="1"/>
    <col min="5124" max="5124" width="18.25" style="506" customWidth="1"/>
    <col min="5125" max="5376" width="9" style="506"/>
    <col min="5377" max="5377" width="35.75" style="506" customWidth="1"/>
    <col min="5378" max="5378" width="18.25" style="506" customWidth="1"/>
    <col min="5379" max="5379" width="35.75" style="506" customWidth="1"/>
    <col min="5380" max="5380" width="18.25" style="506" customWidth="1"/>
    <col min="5381" max="5632" width="9" style="506"/>
    <col min="5633" max="5633" width="35.75" style="506" customWidth="1"/>
    <col min="5634" max="5634" width="18.25" style="506" customWidth="1"/>
    <col min="5635" max="5635" width="35.75" style="506" customWidth="1"/>
    <col min="5636" max="5636" width="18.25" style="506" customWidth="1"/>
    <col min="5637" max="5888" width="9" style="506"/>
    <col min="5889" max="5889" width="35.75" style="506" customWidth="1"/>
    <col min="5890" max="5890" width="18.25" style="506" customWidth="1"/>
    <col min="5891" max="5891" width="35.75" style="506" customWidth="1"/>
    <col min="5892" max="5892" width="18.25" style="506" customWidth="1"/>
    <col min="5893" max="6144" width="9" style="506"/>
    <col min="6145" max="6145" width="35.75" style="506" customWidth="1"/>
    <col min="6146" max="6146" width="18.25" style="506" customWidth="1"/>
    <col min="6147" max="6147" width="35.75" style="506" customWidth="1"/>
    <col min="6148" max="6148" width="18.25" style="506" customWidth="1"/>
    <col min="6149" max="6400" width="9" style="506"/>
    <col min="6401" max="6401" width="35.75" style="506" customWidth="1"/>
    <col min="6402" max="6402" width="18.25" style="506" customWidth="1"/>
    <col min="6403" max="6403" width="35.75" style="506" customWidth="1"/>
    <col min="6404" max="6404" width="18.25" style="506" customWidth="1"/>
    <col min="6405" max="6656" width="9" style="506"/>
    <col min="6657" max="6657" width="35.75" style="506" customWidth="1"/>
    <col min="6658" max="6658" width="18.25" style="506" customWidth="1"/>
    <col min="6659" max="6659" width="35.75" style="506" customWidth="1"/>
    <col min="6660" max="6660" width="18.25" style="506" customWidth="1"/>
    <col min="6661" max="6912" width="9" style="506"/>
    <col min="6913" max="6913" width="35.75" style="506" customWidth="1"/>
    <col min="6914" max="6914" width="18.25" style="506" customWidth="1"/>
    <col min="6915" max="6915" width="35.75" style="506" customWidth="1"/>
    <col min="6916" max="6916" width="18.25" style="506" customWidth="1"/>
    <col min="6917" max="7168" width="9" style="506"/>
    <col min="7169" max="7169" width="35.75" style="506" customWidth="1"/>
    <col min="7170" max="7170" width="18.25" style="506" customWidth="1"/>
    <col min="7171" max="7171" width="35.75" style="506" customWidth="1"/>
    <col min="7172" max="7172" width="18.25" style="506" customWidth="1"/>
    <col min="7173" max="7424" width="9" style="506"/>
    <col min="7425" max="7425" width="35.75" style="506" customWidth="1"/>
    <col min="7426" max="7426" width="18.25" style="506" customWidth="1"/>
    <col min="7427" max="7427" width="35.75" style="506" customWidth="1"/>
    <col min="7428" max="7428" width="18.25" style="506" customWidth="1"/>
    <col min="7429" max="7680" width="9" style="506"/>
    <col min="7681" max="7681" width="35.75" style="506" customWidth="1"/>
    <col min="7682" max="7682" width="18.25" style="506" customWidth="1"/>
    <col min="7683" max="7683" width="35.75" style="506" customWidth="1"/>
    <col min="7684" max="7684" width="18.25" style="506" customWidth="1"/>
    <col min="7685" max="7936" width="9" style="506"/>
    <col min="7937" max="7937" width="35.75" style="506" customWidth="1"/>
    <col min="7938" max="7938" width="18.25" style="506" customWidth="1"/>
    <col min="7939" max="7939" width="35.75" style="506" customWidth="1"/>
    <col min="7940" max="7940" width="18.25" style="506" customWidth="1"/>
    <col min="7941" max="8192" width="9" style="506"/>
    <col min="8193" max="8193" width="35.75" style="506" customWidth="1"/>
    <col min="8194" max="8194" width="18.25" style="506" customWidth="1"/>
    <col min="8195" max="8195" width="35.75" style="506" customWidth="1"/>
    <col min="8196" max="8196" width="18.25" style="506" customWidth="1"/>
    <col min="8197" max="8448" width="9" style="506"/>
    <col min="8449" max="8449" width="35.75" style="506" customWidth="1"/>
    <col min="8450" max="8450" width="18.25" style="506" customWidth="1"/>
    <col min="8451" max="8451" width="35.75" style="506" customWidth="1"/>
    <col min="8452" max="8452" width="18.25" style="506" customWidth="1"/>
    <col min="8453" max="8704" width="9" style="506"/>
    <col min="8705" max="8705" width="35.75" style="506" customWidth="1"/>
    <col min="8706" max="8706" width="18.25" style="506" customWidth="1"/>
    <col min="8707" max="8707" width="35.75" style="506" customWidth="1"/>
    <col min="8708" max="8708" width="18.25" style="506" customWidth="1"/>
    <col min="8709" max="8960" width="9" style="506"/>
    <col min="8961" max="8961" width="35.75" style="506" customWidth="1"/>
    <col min="8962" max="8962" width="18.25" style="506" customWidth="1"/>
    <col min="8963" max="8963" width="35.75" style="506" customWidth="1"/>
    <col min="8964" max="8964" width="18.25" style="506" customWidth="1"/>
    <col min="8965" max="9216" width="9" style="506"/>
    <col min="9217" max="9217" width="35.75" style="506" customWidth="1"/>
    <col min="9218" max="9218" width="18.25" style="506" customWidth="1"/>
    <col min="9219" max="9219" width="35.75" style="506" customWidth="1"/>
    <col min="9220" max="9220" width="18.25" style="506" customWidth="1"/>
    <col min="9221" max="9472" width="9" style="506"/>
    <col min="9473" max="9473" width="35.75" style="506" customWidth="1"/>
    <col min="9474" max="9474" width="18.25" style="506" customWidth="1"/>
    <col min="9475" max="9475" width="35.75" style="506" customWidth="1"/>
    <col min="9476" max="9476" width="18.25" style="506" customWidth="1"/>
    <col min="9477" max="9728" width="9" style="506"/>
    <col min="9729" max="9729" width="35.75" style="506" customWidth="1"/>
    <col min="9730" max="9730" width="18.25" style="506" customWidth="1"/>
    <col min="9731" max="9731" width="35.75" style="506" customWidth="1"/>
    <col min="9732" max="9732" width="18.25" style="506" customWidth="1"/>
    <col min="9733" max="9984" width="9" style="506"/>
    <col min="9985" max="9985" width="35.75" style="506" customWidth="1"/>
    <col min="9986" max="9986" width="18.25" style="506" customWidth="1"/>
    <col min="9987" max="9987" width="35.75" style="506" customWidth="1"/>
    <col min="9988" max="9988" width="18.25" style="506" customWidth="1"/>
    <col min="9989" max="10240" width="9" style="506"/>
    <col min="10241" max="10241" width="35.75" style="506" customWidth="1"/>
    <col min="10242" max="10242" width="18.25" style="506" customWidth="1"/>
    <col min="10243" max="10243" width="35.75" style="506" customWidth="1"/>
    <col min="10244" max="10244" width="18.25" style="506" customWidth="1"/>
    <col min="10245" max="10496" width="9" style="506"/>
    <col min="10497" max="10497" width="35.75" style="506" customWidth="1"/>
    <col min="10498" max="10498" width="18.25" style="506" customWidth="1"/>
    <col min="10499" max="10499" width="35.75" style="506" customWidth="1"/>
    <col min="10500" max="10500" width="18.25" style="506" customWidth="1"/>
    <col min="10501" max="10752" width="9" style="506"/>
    <col min="10753" max="10753" width="35.75" style="506" customWidth="1"/>
    <col min="10754" max="10754" width="18.25" style="506" customWidth="1"/>
    <col min="10755" max="10755" width="35.75" style="506" customWidth="1"/>
    <col min="10756" max="10756" width="18.25" style="506" customWidth="1"/>
    <col min="10757" max="11008" width="9" style="506"/>
    <col min="11009" max="11009" width="35.75" style="506" customWidth="1"/>
    <col min="11010" max="11010" width="18.25" style="506" customWidth="1"/>
    <col min="11011" max="11011" width="35.75" style="506" customWidth="1"/>
    <col min="11012" max="11012" width="18.25" style="506" customWidth="1"/>
    <col min="11013" max="11264" width="9" style="506"/>
    <col min="11265" max="11265" width="35.75" style="506" customWidth="1"/>
    <col min="11266" max="11266" width="18.25" style="506" customWidth="1"/>
    <col min="11267" max="11267" width="35.75" style="506" customWidth="1"/>
    <col min="11268" max="11268" width="18.25" style="506" customWidth="1"/>
    <col min="11269" max="11520" width="9" style="506"/>
    <col min="11521" max="11521" width="35.75" style="506" customWidth="1"/>
    <col min="11522" max="11522" width="18.25" style="506" customWidth="1"/>
    <col min="11523" max="11523" width="35.75" style="506" customWidth="1"/>
    <col min="11524" max="11524" width="18.25" style="506" customWidth="1"/>
    <col min="11525" max="11776" width="9" style="506"/>
    <col min="11777" max="11777" width="35.75" style="506" customWidth="1"/>
    <col min="11778" max="11778" width="18.25" style="506" customWidth="1"/>
    <col min="11779" max="11779" width="35.75" style="506" customWidth="1"/>
    <col min="11780" max="11780" width="18.25" style="506" customWidth="1"/>
    <col min="11781" max="12032" width="9" style="506"/>
    <col min="12033" max="12033" width="35.75" style="506" customWidth="1"/>
    <col min="12034" max="12034" width="18.25" style="506" customWidth="1"/>
    <col min="12035" max="12035" width="35.75" style="506" customWidth="1"/>
    <col min="12036" max="12036" width="18.25" style="506" customWidth="1"/>
    <col min="12037" max="12288" width="9" style="506"/>
    <col min="12289" max="12289" width="35.75" style="506" customWidth="1"/>
    <col min="12290" max="12290" width="18.25" style="506" customWidth="1"/>
    <col min="12291" max="12291" width="35.75" style="506" customWidth="1"/>
    <col min="12292" max="12292" width="18.25" style="506" customWidth="1"/>
    <col min="12293" max="12544" width="9" style="506"/>
    <col min="12545" max="12545" width="35.75" style="506" customWidth="1"/>
    <col min="12546" max="12546" width="18.25" style="506" customWidth="1"/>
    <col min="12547" max="12547" width="35.75" style="506" customWidth="1"/>
    <col min="12548" max="12548" width="18.25" style="506" customWidth="1"/>
    <col min="12549" max="12800" width="9" style="506"/>
    <col min="12801" max="12801" width="35.75" style="506" customWidth="1"/>
    <col min="12802" max="12802" width="18.25" style="506" customWidth="1"/>
    <col min="12803" max="12803" width="35.75" style="506" customWidth="1"/>
    <col min="12804" max="12804" width="18.25" style="506" customWidth="1"/>
    <col min="12805" max="13056" width="9" style="506"/>
    <col min="13057" max="13057" width="35.75" style="506" customWidth="1"/>
    <col min="13058" max="13058" width="18.25" style="506" customWidth="1"/>
    <col min="13059" max="13059" width="35.75" style="506" customWidth="1"/>
    <col min="13060" max="13060" width="18.25" style="506" customWidth="1"/>
    <col min="13061" max="13312" width="9" style="506"/>
    <col min="13313" max="13313" width="35.75" style="506" customWidth="1"/>
    <col min="13314" max="13314" width="18.25" style="506" customWidth="1"/>
    <col min="13315" max="13315" width="35.75" style="506" customWidth="1"/>
    <col min="13316" max="13316" width="18.25" style="506" customWidth="1"/>
    <col min="13317" max="13568" width="9" style="506"/>
    <col min="13569" max="13569" width="35.75" style="506" customWidth="1"/>
    <col min="13570" max="13570" width="18.25" style="506" customWidth="1"/>
    <col min="13571" max="13571" width="35.75" style="506" customWidth="1"/>
    <col min="13572" max="13572" width="18.25" style="506" customWidth="1"/>
    <col min="13573" max="13824" width="9" style="506"/>
    <col min="13825" max="13825" width="35.75" style="506" customWidth="1"/>
    <col min="13826" max="13826" width="18.25" style="506" customWidth="1"/>
    <col min="13827" max="13827" width="35.75" style="506" customWidth="1"/>
    <col min="13828" max="13828" width="18.25" style="506" customWidth="1"/>
    <col min="13829" max="14080" width="9" style="506"/>
    <col min="14081" max="14081" width="35.75" style="506" customWidth="1"/>
    <col min="14082" max="14082" width="18.25" style="506" customWidth="1"/>
    <col min="14083" max="14083" width="35.75" style="506" customWidth="1"/>
    <col min="14084" max="14084" width="18.25" style="506" customWidth="1"/>
    <col min="14085" max="14336" width="9" style="506"/>
    <col min="14337" max="14337" width="35.75" style="506" customWidth="1"/>
    <col min="14338" max="14338" width="18.25" style="506" customWidth="1"/>
    <col min="14339" max="14339" width="35.75" style="506" customWidth="1"/>
    <col min="14340" max="14340" width="18.25" style="506" customWidth="1"/>
    <col min="14341" max="14592" width="9" style="506"/>
    <col min="14593" max="14593" width="35.75" style="506" customWidth="1"/>
    <col min="14594" max="14594" width="18.25" style="506" customWidth="1"/>
    <col min="14595" max="14595" width="35.75" style="506" customWidth="1"/>
    <col min="14596" max="14596" width="18.25" style="506" customWidth="1"/>
    <col min="14597" max="14848" width="9" style="506"/>
    <col min="14849" max="14849" width="35.75" style="506" customWidth="1"/>
    <col min="14850" max="14850" width="18.25" style="506" customWidth="1"/>
    <col min="14851" max="14851" width="35.75" style="506" customWidth="1"/>
    <col min="14852" max="14852" width="18.25" style="506" customWidth="1"/>
    <col min="14853" max="15104" width="9" style="506"/>
    <col min="15105" max="15105" width="35.75" style="506" customWidth="1"/>
    <col min="15106" max="15106" width="18.25" style="506" customWidth="1"/>
    <col min="15107" max="15107" width="35.75" style="506" customWidth="1"/>
    <col min="15108" max="15108" width="18.25" style="506" customWidth="1"/>
    <col min="15109" max="15360" width="9" style="506"/>
    <col min="15361" max="15361" width="35.75" style="506" customWidth="1"/>
    <col min="15362" max="15362" width="18.25" style="506" customWidth="1"/>
    <col min="15363" max="15363" width="35.75" style="506" customWidth="1"/>
    <col min="15364" max="15364" width="18.25" style="506" customWidth="1"/>
    <col min="15365" max="15616" width="9" style="506"/>
    <col min="15617" max="15617" width="35.75" style="506" customWidth="1"/>
    <col min="15618" max="15618" width="18.25" style="506" customWidth="1"/>
    <col min="15619" max="15619" width="35.75" style="506" customWidth="1"/>
    <col min="15620" max="15620" width="18.25" style="506" customWidth="1"/>
    <col min="15621" max="15872" width="9" style="506"/>
    <col min="15873" max="15873" width="35.75" style="506" customWidth="1"/>
    <col min="15874" max="15874" width="18.25" style="506" customWidth="1"/>
    <col min="15875" max="15875" width="35.75" style="506" customWidth="1"/>
    <col min="15876" max="15876" width="18.25" style="506" customWidth="1"/>
    <col min="15877" max="16128" width="9" style="506"/>
    <col min="16129" max="16129" width="35.75" style="506" customWidth="1"/>
    <col min="16130" max="16130" width="18.25" style="506" customWidth="1"/>
    <col min="16131" max="16131" width="35.75" style="506" customWidth="1"/>
    <col min="16132" max="16132" width="18.25" style="506" customWidth="1"/>
    <col min="16133" max="16384" width="9" style="506"/>
  </cols>
  <sheetData>
    <row r="6" spans="1:255" ht="16.5" customHeight="1">
      <c r="A6" s="524" t="s">
        <v>6895</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525"/>
      <c r="CZ6" s="525"/>
      <c r="DA6" s="525"/>
      <c r="DB6" s="525"/>
      <c r="DC6" s="525"/>
      <c r="DD6" s="525"/>
      <c r="DE6" s="525"/>
      <c r="DF6" s="525"/>
      <c r="DG6" s="525"/>
      <c r="DH6" s="525"/>
      <c r="DI6" s="525"/>
      <c r="DJ6" s="525"/>
      <c r="DK6" s="525"/>
      <c r="DL6" s="525"/>
      <c r="DM6" s="525"/>
      <c r="DN6" s="525"/>
      <c r="DO6" s="525"/>
      <c r="DP6" s="525"/>
      <c r="DQ6" s="525"/>
      <c r="DR6" s="525"/>
      <c r="DS6" s="525"/>
      <c r="DT6" s="525"/>
      <c r="DU6" s="525"/>
      <c r="DV6" s="525"/>
      <c r="DW6" s="525"/>
      <c r="DX6" s="525"/>
      <c r="DY6" s="525"/>
      <c r="DZ6" s="525"/>
      <c r="EA6" s="525"/>
      <c r="EB6" s="525"/>
      <c r="EC6" s="525"/>
      <c r="ED6" s="525"/>
      <c r="EE6" s="525"/>
      <c r="EF6" s="525"/>
      <c r="EG6" s="525"/>
      <c r="EH6" s="525"/>
      <c r="EI6" s="525"/>
      <c r="EJ6" s="525"/>
      <c r="EK6" s="525"/>
      <c r="EL6" s="525"/>
      <c r="EM6" s="525"/>
      <c r="EN6" s="525"/>
      <c r="EO6" s="525"/>
      <c r="EP6" s="525"/>
      <c r="EQ6" s="525"/>
      <c r="ER6" s="525"/>
      <c r="ES6" s="525"/>
      <c r="ET6" s="525"/>
      <c r="EU6" s="525"/>
      <c r="EV6" s="525"/>
      <c r="EW6" s="525"/>
      <c r="EX6" s="525"/>
      <c r="EY6" s="525"/>
      <c r="EZ6" s="525"/>
      <c r="FA6" s="525"/>
      <c r="FB6" s="525"/>
      <c r="FC6" s="525"/>
      <c r="FD6" s="525"/>
      <c r="FE6" s="525"/>
      <c r="FF6" s="525"/>
      <c r="FG6" s="525"/>
      <c r="FH6" s="525"/>
      <c r="FI6" s="525"/>
      <c r="FJ6" s="525"/>
      <c r="FK6" s="525"/>
      <c r="FL6" s="525"/>
      <c r="FM6" s="525"/>
      <c r="FN6" s="525"/>
      <c r="FO6" s="525"/>
      <c r="FP6" s="525"/>
      <c r="FQ6" s="525"/>
      <c r="FR6" s="525"/>
      <c r="FS6" s="525"/>
      <c r="FT6" s="525"/>
      <c r="FU6" s="525"/>
      <c r="FV6" s="525"/>
      <c r="FW6" s="525"/>
      <c r="FX6" s="525"/>
      <c r="FY6" s="525"/>
      <c r="FZ6" s="525"/>
      <c r="GA6" s="525"/>
      <c r="GB6" s="525"/>
      <c r="GC6" s="525"/>
      <c r="GD6" s="525"/>
      <c r="GE6" s="525"/>
      <c r="GF6" s="525"/>
      <c r="GG6" s="525"/>
      <c r="GH6" s="525"/>
      <c r="GI6" s="525"/>
      <c r="GJ6" s="525"/>
      <c r="GK6" s="525"/>
      <c r="GL6" s="525"/>
      <c r="GM6" s="525"/>
      <c r="GN6" s="525"/>
      <c r="GO6" s="525"/>
      <c r="GP6" s="525"/>
      <c r="GQ6" s="525"/>
      <c r="GR6" s="525"/>
      <c r="GS6" s="525"/>
      <c r="GT6" s="525"/>
      <c r="GU6" s="525"/>
      <c r="GV6" s="525"/>
      <c r="GW6" s="525"/>
      <c r="GX6" s="525"/>
      <c r="GY6" s="525"/>
      <c r="GZ6" s="525"/>
      <c r="HA6" s="525"/>
      <c r="HB6" s="525"/>
      <c r="HC6" s="525"/>
      <c r="HD6" s="525"/>
      <c r="HE6" s="525"/>
      <c r="HF6" s="525"/>
      <c r="HG6" s="525"/>
      <c r="HH6" s="525"/>
      <c r="HI6" s="525"/>
      <c r="HJ6" s="525"/>
      <c r="HK6" s="525"/>
      <c r="HL6" s="525"/>
      <c r="HM6" s="525"/>
      <c r="HN6" s="525"/>
      <c r="HO6" s="525"/>
      <c r="HP6" s="525"/>
      <c r="HQ6" s="525"/>
      <c r="HR6" s="525"/>
      <c r="HS6" s="525"/>
      <c r="HT6" s="525"/>
      <c r="HU6" s="525"/>
      <c r="HV6" s="525"/>
      <c r="HW6" s="525"/>
      <c r="HX6" s="525"/>
      <c r="HY6" s="525"/>
      <c r="HZ6" s="525"/>
      <c r="IA6" s="525"/>
      <c r="IB6" s="525"/>
      <c r="IC6" s="525"/>
      <c r="ID6" s="525"/>
      <c r="IE6" s="525"/>
      <c r="IF6" s="525"/>
      <c r="IG6" s="525"/>
      <c r="IH6" s="525"/>
      <c r="II6" s="525"/>
      <c r="IJ6" s="525"/>
      <c r="IK6" s="525"/>
      <c r="IL6" s="525"/>
      <c r="IM6" s="525"/>
      <c r="IN6" s="525"/>
      <c r="IO6" s="525"/>
      <c r="IP6" s="525"/>
      <c r="IQ6" s="525"/>
      <c r="IR6" s="525"/>
      <c r="IS6" s="525"/>
      <c r="IT6" s="525"/>
      <c r="IU6" s="525"/>
    </row>
    <row r="8" spans="1:255">
      <c r="A8" s="511" t="s">
        <v>6896</v>
      </c>
      <c r="B8" s="511"/>
      <c r="C8" s="511"/>
      <c r="D8" s="511"/>
      <c r="E8" s="512"/>
      <c r="F8" s="512"/>
      <c r="G8" s="512"/>
      <c r="H8" s="512"/>
      <c r="I8" s="512"/>
      <c r="J8" s="512"/>
      <c r="K8" s="512"/>
      <c r="L8" s="512"/>
      <c r="M8" s="512"/>
      <c r="N8" s="512"/>
      <c r="O8" s="512"/>
      <c r="P8" s="512"/>
      <c r="Q8" s="512"/>
      <c r="R8" s="512"/>
      <c r="S8" s="512"/>
      <c r="T8" s="512"/>
      <c r="U8" s="512"/>
      <c r="V8" s="512"/>
      <c r="W8" s="512"/>
      <c r="X8" s="512"/>
      <c r="Y8" s="512"/>
      <c r="Z8" s="512"/>
      <c r="AA8" s="512"/>
      <c r="AB8" s="512"/>
      <c r="AC8" s="512"/>
      <c r="AD8" s="512"/>
      <c r="AE8" s="512"/>
      <c r="AF8" s="512"/>
      <c r="AG8" s="512"/>
      <c r="AH8" s="512"/>
      <c r="AI8" s="512"/>
      <c r="AJ8" s="512"/>
      <c r="AK8" s="512"/>
      <c r="AL8" s="512"/>
      <c r="AM8" s="512"/>
      <c r="AN8" s="512"/>
      <c r="AO8" s="512"/>
      <c r="AP8" s="512"/>
      <c r="AQ8" s="512"/>
      <c r="AR8" s="512"/>
      <c r="AS8" s="512"/>
      <c r="AT8" s="512"/>
      <c r="AU8" s="512"/>
      <c r="AV8" s="512"/>
      <c r="AW8" s="512"/>
      <c r="AX8" s="512"/>
      <c r="AY8" s="512"/>
      <c r="AZ8" s="512"/>
      <c r="BA8" s="512"/>
      <c r="BB8" s="512"/>
      <c r="BC8" s="512"/>
      <c r="BD8" s="512"/>
      <c r="BE8" s="512"/>
      <c r="BF8" s="512"/>
      <c r="BG8" s="512"/>
      <c r="BH8" s="512"/>
      <c r="BI8" s="512"/>
      <c r="BJ8" s="512"/>
      <c r="BK8" s="512"/>
      <c r="BL8" s="512"/>
      <c r="BM8" s="512"/>
      <c r="BN8" s="512"/>
      <c r="BO8" s="512"/>
      <c r="BP8" s="512"/>
      <c r="BQ8" s="512"/>
      <c r="BR8" s="512"/>
      <c r="BS8" s="512"/>
      <c r="BT8" s="512"/>
      <c r="BU8" s="512"/>
      <c r="BV8" s="512"/>
      <c r="BW8" s="512"/>
      <c r="BX8" s="512"/>
      <c r="BY8" s="512"/>
      <c r="BZ8" s="512"/>
      <c r="CA8" s="512"/>
      <c r="CB8" s="512"/>
      <c r="CC8" s="512"/>
      <c r="CD8" s="512"/>
      <c r="CE8" s="512"/>
      <c r="CF8" s="512"/>
      <c r="CG8" s="512"/>
      <c r="CH8" s="512"/>
      <c r="CI8" s="512"/>
      <c r="CJ8" s="512"/>
      <c r="CK8" s="512"/>
      <c r="CL8" s="512"/>
      <c r="CM8" s="512"/>
      <c r="CN8" s="512"/>
      <c r="CO8" s="512"/>
      <c r="CP8" s="512"/>
      <c r="CQ8" s="512"/>
      <c r="CR8" s="512"/>
      <c r="CS8" s="512"/>
      <c r="CT8" s="512"/>
      <c r="CU8" s="512"/>
      <c r="CV8" s="512"/>
      <c r="CW8" s="512"/>
      <c r="CX8" s="512"/>
      <c r="CY8" s="512"/>
      <c r="CZ8" s="512"/>
      <c r="DA8" s="512"/>
      <c r="DB8" s="512"/>
      <c r="DC8" s="512"/>
      <c r="DD8" s="512"/>
      <c r="DE8" s="512"/>
      <c r="DF8" s="512"/>
      <c r="DG8" s="512"/>
      <c r="DH8" s="512"/>
      <c r="DI8" s="512"/>
      <c r="DJ8" s="512"/>
      <c r="DK8" s="512"/>
      <c r="DL8" s="512"/>
      <c r="DM8" s="512"/>
      <c r="DN8" s="512"/>
      <c r="DO8" s="512"/>
      <c r="DP8" s="512"/>
      <c r="DQ8" s="512"/>
      <c r="DR8" s="512"/>
      <c r="DS8" s="512"/>
      <c r="DT8" s="512"/>
      <c r="DU8" s="512"/>
      <c r="DV8" s="512"/>
      <c r="DW8" s="512"/>
      <c r="DX8" s="512"/>
      <c r="DY8" s="512"/>
      <c r="DZ8" s="512"/>
      <c r="EA8" s="512"/>
      <c r="EB8" s="512"/>
      <c r="EC8" s="512"/>
      <c r="ED8" s="512"/>
      <c r="EE8" s="512"/>
      <c r="EF8" s="512"/>
      <c r="EG8" s="512"/>
      <c r="EH8" s="512"/>
      <c r="EI8" s="512"/>
      <c r="EJ8" s="512"/>
      <c r="EK8" s="512"/>
      <c r="EL8" s="512"/>
      <c r="EM8" s="512"/>
      <c r="EN8" s="512"/>
      <c r="EO8" s="512"/>
      <c r="EP8" s="512"/>
      <c r="EQ8" s="512"/>
      <c r="ER8" s="512"/>
      <c r="ES8" s="512"/>
      <c r="ET8" s="512"/>
      <c r="EU8" s="512"/>
      <c r="EV8" s="512"/>
      <c r="EW8" s="512"/>
      <c r="EX8" s="512"/>
      <c r="EY8" s="512"/>
      <c r="EZ8" s="512"/>
      <c r="FA8" s="512"/>
      <c r="FB8" s="512"/>
      <c r="FC8" s="512"/>
      <c r="FD8" s="512"/>
      <c r="FE8" s="512"/>
      <c r="FF8" s="512"/>
      <c r="FG8" s="512"/>
      <c r="FH8" s="512"/>
      <c r="FI8" s="512"/>
      <c r="FJ8" s="512"/>
      <c r="FK8" s="512"/>
      <c r="FL8" s="512"/>
      <c r="FM8" s="512"/>
      <c r="FN8" s="512"/>
      <c r="FO8" s="512"/>
      <c r="FP8" s="512"/>
      <c r="FQ8" s="512"/>
      <c r="FR8" s="512"/>
      <c r="FS8" s="512"/>
      <c r="FT8" s="512"/>
      <c r="FU8" s="512"/>
      <c r="FV8" s="512"/>
      <c r="FW8" s="512"/>
      <c r="FX8" s="512"/>
      <c r="FY8" s="512"/>
      <c r="FZ8" s="512"/>
      <c r="GA8" s="512"/>
      <c r="GB8" s="512"/>
      <c r="GC8" s="512"/>
      <c r="GD8" s="512"/>
      <c r="GE8" s="512"/>
      <c r="GF8" s="512"/>
      <c r="GG8" s="512"/>
      <c r="GH8" s="512"/>
      <c r="GI8" s="512"/>
      <c r="GJ8" s="512"/>
      <c r="GK8" s="512"/>
      <c r="GL8" s="512"/>
      <c r="GM8" s="512"/>
      <c r="GN8" s="512"/>
      <c r="GO8" s="512"/>
      <c r="GP8" s="512"/>
      <c r="GQ8" s="512"/>
      <c r="GR8" s="512"/>
      <c r="GS8" s="512"/>
      <c r="GT8" s="512"/>
      <c r="GU8" s="512"/>
      <c r="GV8" s="512"/>
      <c r="GW8" s="512"/>
      <c r="GX8" s="512"/>
      <c r="GY8" s="512"/>
      <c r="GZ8" s="512"/>
      <c r="HA8" s="512"/>
      <c r="HB8" s="512"/>
      <c r="HC8" s="512"/>
      <c r="HD8" s="512"/>
      <c r="HE8" s="512"/>
      <c r="HF8" s="512"/>
      <c r="HG8" s="512"/>
      <c r="HH8" s="512"/>
      <c r="HI8" s="512"/>
      <c r="HJ8" s="512"/>
      <c r="HK8" s="512"/>
      <c r="HL8" s="512"/>
      <c r="HM8" s="512"/>
      <c r="HN8" s="512"/>
      <c r="HO8" s="512"/>
      <c r="HP8" s="512"/>
      <c r="HQ8" s="512"/>
      <c r="HR8" s="512"/>
      <c r="HS8" s="512"/>
      <c r="HT8" s="512"/>
      <c r="HU8" s="512"/>
      <c r="HV8" s="512"/>
      <c r="HW8" s="512"/>
      <c r="HX8" s="512"/>
      <c r="HY8" s="512"/>
      <c r="HZ8" s="512"/>
      <c r="IA8" s="512"/>
      <c r="IB8" s="512"/>
      <c r="IC8" s="512"/>
      <c r="ID8" s="512"/>
      <c r="IE8" s="512"/>
      <c r="IF8" s="512"/>
      <c r="IG8" s="512"/>
      <c r="IH8" s="512"/>
      <c r="II8" s="512"/>
      <c r="IJ8" s="512"/>
      <c r="IK8" s="512"/>
      <c r="IL8" s="512"/>
      <c r="IM8" s="512"/>
      <c r="IN8" s="512"/>
      <c r="IO8" s="512"/>
      <c r="IP8" s="512"/>
      <c r="IQ8" s="512"/>
      <c r="IR8" s="512"/>
      <c r="IS8" s="512"/>
      <c r="IT8" s="512"/>
      <c r="IU8" s="512"/>
    </row>
    <row r="9" spans="1:255" ht="13.5">
      <c r="A9" s="532" t="s">
        <v>6897</v>
      </c>
      <c r="B9" s="532"/>
      <c r="C9" s="532" t="s">
        <v>6898</v>
      </c>
      <c r="D9" s="532"/>
      <c r="E9" s="525"/>
      <c r="F9" s="525"/>
      <c r="G9" s="525"/>
      <c r="H9" s="525"/>
      <c r="I9" s="525"/>
      <c r="J9" s="525"/>
      <c r="K9" s="525"/>
      <c r="L9" s="525"/>
      <c r="M9" s="525"/>
      <c r="N9" s="525"/>
      <c r="O9" s="525"/>
      <c r="P9" s="525"/>
      <c r="Q9" s="525"/>
      <c r="R9" s="525"/>
      <c r="S9" s="525"/>
      <c r="T9" s="525"/>
      <c r="U9" s="525"/>
      <c r="V9" s="525"/>
      <c r="W9" s="525"/>
      <c r="X9" s="525"/>
      <c r="Y9" s="525"/>
      <c r="Z9" s="525"/>
      <c r="AA9" s="525"/>
      <c r="AB9" s="525"/>
      <c r="AC9" s="525"/>
      <c r="AD9" s="525"/>
      <c r="AE9" s="525"/>
      <c r="AF9" s="525"/>
      <c r="AG9" s="525"/>
      <c r="AH9" s="525"/>
      <c r="AI9" s="525"/>
      <c r="AJ9" s="525"/>
      <c r="AK9" s="525"/>
      <c r="AL9" s="525"/>
      <c r="AM9" s="525"/>
      <c r="AN9" s="525"/>
      <c r="AO9" s="525"/>
      <c r="AP9" s="525"/>
      <c r="AQ9" s="525"/>
      <c r="AR9" s="525"/>
      <c r="AS9" s="525"/>
      <c r="AT9" s="525"/>
      <c r="AU9" s="525"/>
      <c r="AV9" s="525"/>
      <c r="AW9" s="525"/>
      <c r="AX9" s="525"/>
      <c r="AY9" s="525"/>
      <c r="AZ9" s="525"/>
      <c r="BA9" s="525"/>
      <c r="BB9" s="525"/>
      <c r="BC9" s="525"/>
      <c r="BD9" s="525"/>
      <c r="BE9" s="525"/>
      <c r="BF9" s="525"/>
      <c r="BG9" s="525"/>
      <c r="BH9" s="525"/>
      <c r="BI9" s="525"/>
      <c r="BJ9" s="525"/>
      <c r="BK9" s="525"/>
      <c r="BL9" s="525"/>
      <c r="BM9" s="525"/>
      <c r="BN9" s="525"/>
      <c r="BO9" s="525"/>
      <c r="BP9" s="525"/>
      <c r="BQ9" s="525"/>
      <c r="BR9" s="525"/>
      <c r="BS9" s="525"/>
      <c r="BT9" s="525"/>
      <c r="BU9" s="525"/>
      <c r="BV9" s="525"/>
      <c r="BW9" s="525"/>
      <c r="BX9" s="525"/>
      <c r="BY9" s="525"/>
      <c r="BZ9" s="525"/>
      <c r="CA9" s="525"/>
      <c r="CB9" s="525"/>
      <c r="CC9" s="525"/>
      <c r="CD9" s="525"/>
      <c r="CE9" s="525"/>
      <c r="CF9" s="525"/>
      <c r="CG9" s="525"/>
      <c r="CH9" s="525"/>
      <c r="CI9" s="525"/>
      <c r="CJ9" s="525"/>
      <c r="CK9" s="525"/>
      <c r="CL9" s="525"/>
      <c r="CM9" s="525"/>
      <c r="CN9" s="525"/>
      <c r="CO9" s="525"/>
      <c r="CP9" s="525"/>
      <c r="CQ9" s="525"/>
      <c r="CR9" s="525"/>
      <c r="CS9" s="525"/>
      <c r="CT9" s="525"/>
      <c r="CU9" s="525"/>
      <c r="CV9" s="525"/>
      <c r="CW9" s="525"/>
      <c r="CX9" s="525"/>
      <c r="CY9" s="525"/>
      <c r="CZ9" s="525"/>
      <c r="DA9" s="525"/>
      <c r="DB9" s="525"/>
      <c r="DC9" s="525"/>
      <c r="DD9" s="525"/>
      <c r="DE9" s="525"/>
      <c r="DF9" s="525"/>
      <c r="DG9" s="525"/>
      <c r="DH9" s="525"/>
      <c r="DI9" s="525"/>
      <c r="DJ9" s="525"/>
      <c r="DK9" s="525"/>
      <c r="DL9" s="525"/>
      <c r="DM9" s="525"/>
      <c r="DN9" s="525"/>
      <c r="DO9" s="525"/>
      <c r="DP9" s="525"/>
      <c r="DQ9" s="525"/>
      <c r="DR9" s="525"/>
      <c r="DS9" s="525"/>
      <c r="DT9" s="525"/>
      <c r="DU9" s="525"/>
      <c r="DV9" s="525"/>
      <c r="DW9" s="525"/>
      <c r="DX9" s="525"/>
      <c r="DY9" s="525"/>
      <c r="DZ9" s="525"/>
      <c r="EA9" s="525"/>
      <c r="EB9" s="525"/>
      <c r="EC9" s="525"/>
      <c r="ED9" s="525"/>
      <c r="EE9" s="525"/>
      <c r="EF9" s="525"/>
      <c r="EG9" s="525"/>
      <c r="EH9" s="525"/>
      <c r="EI9" s="525"/>
      <c r="EJ9" s="525"/>
      <c r="EK9" s="525"/>
      <c r="EL9" s="525"/>
      <c r="EM9" s="525"/>
      <c r="EN9" s="525"/>
      <c r="EO9" s="525"/>
      <c r="EP9" s="525"/>
      <c r="EQ9" s="525"/>
      <c r="ER9" s="525"/>
      <c r="ES9" s="525"/>
      <c r="ET9" s="525"/>
      <c r="EU9" s="525"/>
      <c r="EV9" s="525"/>
      <c r="EW9" s="525"/>
      <c r="EX9" s="525"/>
      <c r="EY9" s="525"/>
      <c r="EZ9" s="525"/>
      <c r="FA9" s="525"/>
      <c r="FB9" s="525"/>
      <c r="FC9" s="525"/>
      <c r="FD9" s="525"/>
      <c r="FE9" s="525"/>
      <c r="FF9" s="525"/>
      <c r="FG9" s="525"/>
      <c r="FH9" s="525"/>
      <c r="FI9" s="525"/>
      <c r="FJ9" s="525"/>
      <c r="FK9" s="525"/>
      <c r="FL9" s="525"/>
      <c r="FM9" s="525"/>
      <c r="FN9" s="525"/>
      <c r="FO9" s="525"/>
      <c r="FP9" s="525"/>
      <c r="FQ9" s="525"/>
      <c r="FR9" s="525"/>
      <c r="FS9" s="525"/>
      <c r="FT9" s="525"/>
      <c r="FU9" s="525"/>
      <c r="FV9" s="525"/>
      <c r="FW9" s="525"/>
      <c r="FX9" s="525"/>
      <c r="FY9" s="525"/>
      <c r="FZ9" s="525"/>
      <c r="GA9" s="525"/>
      <c r="GB9" s="525"/>
      <c r="GC9" s="525"/>
      <c r="GD9" s="525"/>
      <c r="GE9" s="525"/>
      <c r="GF9" s="525"/>
      <c r="GG9" s="525"/>
      <c r="GH9" s="525"/>
      <c r="GI9" s="525"/>
      <c r="GJ9" s="525"/>
      <c r="GK9" s="525"/>
      <c r="GL9" s="525"/>
      <c r="GM9" s="525"/>
      <c r="GN9" s="525"/>
      <c r="GO9" s="525"/>
      <c r="GP9" s="525"/>
      <c r="GQ9" s="525"/>
      <c r="GR9" s="525"/>
      <c r="GS9" s="525"/>
      <c r="GT9" s="525"/>
      <c r="GU9" s="525"/>
      <c r="GV9" s="525"/>
      <c r="GW9" s="525"/>
      <c r="GX9" s="525"/>
      <c r="GY9" s="525"/>
      <c r="GZ9" s="525"/>
      <c r="HA9" s="525"/>
      <c r="HB9" s="525"/>
      <c r="HC9" s="525"/>
      <c r="HD9" s="525"/>
      <c r="HE9" s="525"/>
      <c r="HF9" s="525"/>
      <c r="HG9" s="525"/>
      <c r="HH9" s="525"/>
      <c r="HI9" s="525"/>
      <c r="HJ9" s="525"/>
      <c r="HK9" s="525"/>
      <c r="HL9" s="525"/>
      <c r="HM9" s="525"/>
      <c r="HN9" s="525"/>
      <c r="HO9" s="525"/>
      <c r="HP9" s="525"/>
      <c r="HQ9" s="525"/>
      <c r="HR9" s="525"/>
      <c r="HS9" s="525"/>
      <c r="HT9" s="525"/>
      <c r="HU9" s="525"/>
      <c r="HV9" s="525"/>
      <c r="HW9" s="525"/>
      <c r="HX9" s="525"/>
      <c r="HY9" s="525"/>
      <c r="HZ9" s="525"/>
      <c r="IA9" s="525"/>
      <c r="IB9" s="525"/>
      <c r="IC9" s="525"/>
      <c r="ID9" s="525"/>
      <c r="IE9" s="525"/>
      <c r="IF9" s="525"/>
      <c r="IG9" s="525"/>
      <c r="IH9" s="525"/>
      <c r="II9" s="525"/>
      <c r="IJ9" s="525"/>
      <c r="IK9" s="525"/>
      <c r="IL9" s="525"/>
      <c r="IM9" s="525"/>
      <c r="IN9" s="525"/>
      <c r="IO9" s="525"/>
      <c r="IP9" s="525"/>
      <c r="IQ9" s="525"/>
      <c r="IR9" s="525"/>
      <c r="IS9" s="525"/>
      <c r="IT9" s="525"/>
      <c r="IU9" s="525"/>
    </row>
    <row r="10" spans="1:255">
      <c r="A10" s="533" t="s">
        <v>6899</v>
      </c>
      <c r="B10" s="534">
        <v>399</v>
      </c>
      <c r="C10" s="533" t="s">
        <v>6900</v>
      </c>
      <c r="D10" s="534">
        <v>0</v>
      </c>
      <c r="E10" s="525"/>
      <c r="F10" s="525"/>
      <c r="G10" s="525"/>
      <c r="H10" s="525"/>
      <c r="I10" s="525"/>
      <c r="J10" s="525"/>
      <c r="K10" s="525"/>
      <c r="L10" s="525"/>
      <c r="M10" s="525"/>
      <c r="N10" s="525"/>
      <c r="O10" s="525"/>
      <c r="P10" s="525"/>
      <c r="Q10" s="525"/>
      <c r="R10" s="525"/>
      <c r="S10" s="525"/>
      <c r="T10" s="525"/>
      <c r="U10" s="525"/>
      <c r="V10" s="525"/>
      <c r="W10" s="525"/>
      <c r="X10" s="525"/>
      <c r="Y10" s="525"/>
      <c r="Z10" s="525"/>
      <c r="AA10" s="525"/>
      <c r="AB10" s="525"/>
      <c r="AC10" s="525"/>
      <c r="AD10" s="525"/>
      <c r="AE10" s="525"/>
      <c r="AF10" s="525"/>
      <c r="AG10" s="525"/>
      <c r="AH10" s="525"/>
      <c r="AI10" s="525"/>
      <c r="AJ10" s="525"/>
      <c r="AK10" s="525"/>
      <c r="AL10" s="525"/>
      <c r="AM10" s="525"/>
      <c r="AN10" s="525"/>
      <c r="AO10" s="525"/>
      <c r="AP10" s="525"/>
      <c r="AQ10" s="525"/>
      <c r="AR10" s="525"/>
      <c r="AS10" s="525"/>
      <c r="AT10" s="525"/>
      <c r="AU10" s="525"/>
      <c r="AV10" s="525"/>
      <c r="AW10" s="525"/>
      <c r="AX10" s="525"/>
      <c r="AY10" s="525"/>
      <c r="AZ10" s="525"/>
      <c r="BA10" s="525"/>
      <c r="BB10" s="525"/>
      <c r="BC10" s="525"/>
      <c r="BD10" s="525"/>
      <c r="BE10" s="525"/>
      <c r="BF10" s="525"/>
      <c r="BG10" s="525"/>
      <c r="BH10" s="525"/>
      <c r="BI10" s="525"/>
      <c r="BJ10" s="525"/>
      <c r="BK10" s="525"/>
      <c r="BL10" s="525"/>
      <c r="BM10" s="525"/>
      <c r="BN10" s="525"/>
      <c r="BO10" s="525"/>
      <c r="BP10" s="525"/>
      <c r="BQ10" s="525"/>
      <c r="BR10" s="525"/>
      <c r="BS10" s="525"/>
      <c r="BT10" s="525"/>
      <c r="BU10" s="525"/>
      <c r="BV10" s="525"/>
      <c r="BW10" s="525"/>
      <c r="BX10" s="525"/>
      <c r="BY10" s="525"/>
      <c r="BZ10" s="525"/>
      <c r="CA10" s="525"/>
      <c r="CB10" s="525"/>
      <c r="CC10" s="525"/>
      <c r="CD10" s="525"/>
      <c r="CE10" s="525"/>
      <c r="CF10" s="525"/>
      <c r="CG10" s="525"/>
      <c r="CH10" s="525"/>
      <c r="CI10" s="525"/>
      <c r="CJ10" s="525"/>
      <c r="CK10" s="525"/>
      <c r="CL10" s="525"/>
      <c r="CM10" s="525"/>
      <c r="CN10" s="525"/>
      <c r="CO10" s="525"/>
      <c r="CP10" s="525"/>
      <c r="CQ10" s="525"/>
      <c r="CR10" s="525"/>
      <c r="CS10" s="525"/>
      <c r="CT10" s="525"/>
      <c r="CU10" s="525"/>
      <c r="CV10" s="525"/>
      <c r="CW10" s="525"/>
      <c r="CX10" s="525"/>
      <c r="CY10" s="525"/>
      <c r="CZ10" s="525"/>
      <c r="DA10" s="525"/>
      <c r="DB10" s="525"/>
      <c r="DC10" s="525"/>
      <c r="DD10" s="525"/>
      <c r="DE10" s="525"/>
      <c r="DF10" s="525"/>
      <c r="DG10" s="525"/>
      <c r="DH10" s="525"/>
      <c r="DI10" s="525"/>
      <c r="DJ10" s="525"/>
      <c r="DK10" s="525"/>
      <c r="DL10" s="525"/>
      <c r="DM10" s="525"/>
      <c r="DN10" s="525"/>
      <c r="DO10" s="525"/>
      <c r="DP10" s="525"/>
      <c r="DQ10" s="525"/>
      <c r="DR10" s="525"/>
      <c r="DS10" s="525"/>
      <c r="DT10" s="525"/>
      <c r="DU10" s="525"/>
      <c r="DV10" s="525"/>
      <c r="DW10" s="525"/>
      <c r="DX10" s="525"/>
      <c r="DY10" s="525"/>
      <c r="DZ10" s="525"/>
      <c r="EA10" s="525"/>
      <c r="EB10" s="525"/>
      <c r="EC10" s="525"/>
      <c r="ED10" s="525"/>
      <c r="EE10" s="525"/>
      <c r="EF10" s="525"/>
      <c r="EG10" s="525"/>
      <c r="EH10" s="525"/>
      <c r="EI10" s="525"/>
      <c r="EJ10" s="525"/>
      <c r="EK10" s="525"/>
      <c r="EL10" s="525"/>
      <c r="EM10" s="525"/>
      <c r="EN10" s="525"/>
      <c r="EO10" s="525"/>
      <c r="EP10" s="525"/>
      <c r="EQ10" s="525"/>
      <c r="ER10" s="525"/>
      <c r="ES10" s="525"/>
      <c r="ET10" s="525"/>
      <c r="EU10" s="525"/>
      <c r="EV10" s="525"/>
      <c r="EW10" s="525"/>
      <c r="EX10" s="525"/>
      <c r="EY10" s="525"/>
      <c r="EZ10" s="525"/>
      <c r="FA10" s="525"/>
      <c r="FB10" s="525"/>
      <c r="FC10" s="525"/>
      <c r="FD10" s="525"/>
      <c r="FE10" s="525"/>
      <c r="FF10" s="525"/>
      <c r="FG10" s="525"/>
      <c r="FH10" s="525"/>
      <c r="FI10" s="525"/>
      <c r="FJ10" s="525"/>
      <c r="FK10" s="525"/>
      <c r="FL10" s="525"/>
      <c r="FM10" s="525"/>
      <c r="FN10" s="525"/>
      <c r="FO10" s="525"/>
      <c r="FP10" s="525"/>
      <c r="FQ10" s="525"/>
      <c r="FR10" s="525"/>
      <c r="FS10" s="525"/>
      <c r="FT10" s="525"/>
      <c r="FU10" s="525"/>
      <c r="FV10" s="525"/>
      <c r="FW10" s="525"/>
      <c r="FX10" s="525"/>
      <c r="FY10" s="525"/>
      <c r="FZ10" s="525"/>
      <c r="GA10" s="525"/>
      <c r="GB10" s="525"/>
      <c r="GC10" s="525"/>
      <c r="GD10" s="525"/>
      <c r="GE10" s="525"/>
      <c r="GF10" s="525"/>
      <c r="GG10" s="525"/>
      <c r="GH10" s="525"/>
      <c r="GI10" s="525"/>
      <c r="GJ10" s="525"/>
      <c r="GK10" s="525"/>
      <c r="GL10" s="525"/>
      <c r="GM10" s="525"/>
      <c r="GN10" s="525"/>
      <c r="GO10" s="525"/>
      <c r="GP10" s="525"/>
      <c r="GQ10" s="525"/>
      <c r="GR10" s="525"/>
      <c r="GS10" s="525"/>
      <c r="GT10" s="525"/>
      <c r="GU10" s="525"/>
      <c r="GV10" s="525"/>
      <c r="GW10" s="525"/>
      <c r="GX10" s="525"/>
      <c r="GY10" s="525"/>
      <c r="GZ10" s="525"/>
      <c r="HA10" s="525"/>
      <c r="HB10" s="525"/>
      <c r="HC10" s="525"/>
      <c r="HD10" s="525"/>
      <c r="HE10" s="525"/>
      <c r="HF10" s="525"/>
      <c r="HG10" s="525"/>
      <c r="HH10" s="525"/>
      <c r="HI10" s="525"/>
      <c r="HJ10" s="525"/>
      <c r="HK10" s="525"/>
      <c r="HL10" s="525"/>
      <c r="HM10" s="525"/>
      <c r="HN10" s="525"/>
      <c r="HO10" s="525"/>
      <c r="HP10" s="525"/>
      <c r="HQ10" s="525"/>
      <c r="HR10" s="525"/>
      <c r="HS10" s="525"/>
      <c r="HT10" s="525"/>
      <c r="HU10" s="525"/>
      <c r="HV10" s="525"/>
      <c r="HW10" s="525"/>
      <c r="HX10" s="525"/>
      <c r="HY10" s="525"/>
      <c r="HZ10" s="525"/>
      <c r="IA10" s="525"/>
      <c r="IB10" s="525"/>
      <c r="IC10" s="525"/>
      <c r="ID10" s="525"/>
      <c r="IE10" s="525"/>
      <c r="IF10" s="525"/>
      <c r="IG10" s="525"/>
      <c r="IH10" s="525"/>
      <c r="II10" s="525"/>
      <c r="IJ10" s="525"/>
      <c r="IK10" s="525"/>
      <c r="IL10" s="525"/>
      <c r="IM10" s="525"/>
      <c r="IN10" s="525"/>
      <c r="IO10" s="525"/>
      <c r="IP10" s="525"/>
      <c r="IQ10" s="525"/>
      <c r="IR10" s="525"/>
      <c r="IS10" s="525"/>
      <c r="IT10" s="525"/>
      <c r="IU10" s="525"/>
    </row>
    <row r="11" spans="1:255">
      <c r="A11" s="533" t="s">
        <v>6901</v>
      </c>
      <c r="B11" s="534">
        <v>1396</v>
      </c>
      <c r="C11" s="533" t="s">
        <v>61</v>
      </c>
      <c r="D11" s="534">
        <v>1795</v>
      </c>
      <c r="E11" s="525"/>
      <c r="F11" s="525"/>
      <c r="G11" s="525"/>
      <c r="H11" s="525"/>
      <c r="I11" s="525"/>
      <c r="J11" s="525"/>
      <c r="K11" s="525"/>
      <c r="L11" s="525"/>
      <c r="M11" s="525"/>
      <c r="N11" s="525"/>
      <c r="O11" s="525"/>
      <c r="P11" s="525"/>
      <c r="Q11" s="525"/>
      <c r="R11" s="525"/>
      <c r="S11" s="525"/>
      <c r="T11" s="525"/>
      <c r="U11" s="525"/>
      <c r="V11" s="525"/>
      <c r="W11" s="525"/>
      <c r="X11" s="525"/>
      <c r="Y11" s="525"/>
      <c r="Z11" s="525"/>
      <c r="AA11" s="525"/>
      <c r="AB11" s="525"/>
      <c r="AC11" s="525"/>
      <c r="AD11" s="525"/>
      <c r="AE11" s="525"/>
      <c r="AF11" s="525"/>
      <c r="AG11" s="525"/>
      <c r="AH11" s="525"/>
      <c r="AI11" s="525"/>
      <c r="AJ11" s="525"/>
      <c r="AK11" s="525"/>
      <c r="AL11" s="525"/>
      <c r="AM11" s="525"/>
      <c r="AN11" s="525"/>
      <c r="AO11" s="525"/>
      <c r="AP11" s="525"/>
      <c r="AQ11" s="525"/>
      <c r="AR11" s="525"/>
      <c r="AS11" s="525"/>
      <c r="AT11" s="525"/>
      <c r="AU11" s="525"/>
      <c r="AV11" s="525"/>
      <c r="AW11" s="525"/>
      <c r="AX11" s="525"/>
      <c r="AY11" s="525"/>
      <c r="AZ11" s="525"/>
      <c r="BA11" s="525"/>
      <c r="BB11" s="525"/>
      <c r="BC11" s="525"/>
      <c r="BD11" s="525"/>
      <c r="BE11" s="525"/>
      <c r="BF11" s="525"/>
      <c r="BG11" s="525"/>
      <c r="BH11" s="525"/>
      <c r="BI11" s="525"/>
      <c r="BJ11" s="525"/>
      <c r="BK11" s="525"/>
      <c r="BL11" s="525"/>
      <c r="BM11" s="525"/>
      <c r="BN11" s="525"/>
      <c r="BO11" s="525"/>
      <c r="BP11" s="525"/>
      <c r="BQ11" s="525"/>
      <c r="BR11" s="525"/>
      <c r="BS11" s="525"/>
      <c r="BT11" s="525"/>
      <c r="BU11" s="525"/>
      <c r="BV11" s="525"/>
      <c r="BW11" s="525"/>
      <c r="BX11" s="525"/>
      <c r="BY11" s="525"/>
      <c r="BZ11" s="525"/>
      <c r="CA11" s="525"/>
      <c r="CB11" s="525"/>
      <c r="CC11" s="525"/>
      <c r="CD11" s="525"/>
      <c r="CE11" s="525"/>
      <c r="CF11" s="525"/>
      <c r="CG11" s="525"/>
      <c r="CH11" s="525"/>
      <c r="CI11" s="525"/>
      <c r="CJ11" s="525"/>
      <c r="CK11" s="525"/>
      <c r="CL11" s="525"/>
      <c r="CM11" s="525"/>
      <c r="CN11" s="525"/>
      <c r="CO11" s="525"/>
      <c r="CP11" s="525"/>
      <c r="CQ11" s="525"/>
      <c r="CR11" s="525"/>
      <c r="CS11" s="525"/>
      <c r="CT11" s="525"/>
      <c r="CU11" s="525"/>
      <c r="CV11" s="525"/>
      <c r="CW11" s="525"/>
      <c r="CX11" s="525"/>
      <c r="CY11" s="525"/>
      <c r="CZ11" s="525"/>
      <c r="DA11" s="525"/>
      <c r="DB11" s="525"/>
      <c r="DC11" s="525"/>
      <c r="DD11" s="525"/>
      <c r="DE11" s="525"/>
      <c r="DF11" s="525"/>
      <c r="DG11" s="525"/>
      <c r="DH11" s="525"/>
      <c r="DI11" s="525"/>
      <c r="DJ11" s="525"/>
      <c r="DK11" s="525"/>
      <c r="DL11" s="525"/>
      <c r="DM11" s="525"/>
      <c r="DN11" s="525"/>
      <c r="DO11" s="525"/>
      <c r="DP11" s="525"/>
      <c r="DQ11" s="525"/>
      <c r="DR11" s="525"/>
      <c r="DS11" s="525"/>
      <c r="DT11" s="525"/>
      <c r="DU11" s="525"/>
      <c r="DV11" s="525"/>
      <c r="DW11" s="525"/>
      <c r="DX11" s="525"/>
      <c r="DY11" s="525"/>
      <c r="DZ11" s="525"/>
      <c r="EA11" s="525"/>
      <c r="EB11" s="525"/>
      <c r="EC11" s="525"/>
      <c r="ED11" s="525"/>
      <c r="EE11" s="525"/>
      <c r="EF11" s="525"/>
      <c r="EG11" s="525"/>
      <c r="EH11" s="525"/>
      <c r="EI11" s="525"/>
      <c r="EJ11" s="525"/>
      <c r="EK11" s="525"/>
      <c r="EL11" s="525"/>
      <c r="EM11" s="525"/>
      <c r="EN11" s="525"/>
      <c r="EO11" s="525"/>
      <c r="EP11" s="525"/>
      <c r="EQ11" s="525"/>
      <c r="ER11" s="525"/>
      <c r="ES11" s="525"/>
      <c r="ET11" s="525"/>
      <c r="EU11" s="525"/>
      <c r="EV11" s="525"/>
      <c r="EW11" s="525"/>
      <c r="EX11" s="525"/>
      <c r="EY11" s="525"/>
      <c r="EZ11" s="525"/>
      <c r="FA11" s="525"/>
      <c r="FB11" s="525"/>
      <c r="FC11" s="525"/>
      <c r="FD11" s="525"/>
      <c r="FE11" s="525"/>
      <c r="FF11" s="525"/>
      <c r="FG11" s="525"/>
      <c r="FH11" s="525"/>
      <c r="FI11" s="525"/>
      <c r="FJ11" s="525"/>
      <c r="FK11" s="525"/>
      <c r="FL11" s="525"/>
      <c r="FM11" s="525"/>
      <c r="FN11" s="525"/>
      <c r="FO11" s="525"/>
      <c r="FP11" s="525"/>
      <c r="FQ11" s="525"/>
      <c r="FR11" s="525"/>
      <c r="FS11" s="525"/>
      <c r="FT11" s="525"/>
      <c r="FU11" s="525"/>
      <c r="FV11" s="525"/>
      <c r="FW11" s="525"/>
      <c r="FX11" s="525"/>
      <c r="FY11" s="525"/>
      <c r="FZ11" s="525"/>
      <c r="GA11" s="525"/>
      <c r="GB11" s="525"/>
      <c r="GC11" s="525"/>
      <c r="GD11" s="525"/>
      <c r="GE11" s="525"/>
      <c r="GF11" s="525"/>
      <c r="GG11" s="525"/>
      <c r="GH11" s="525"/>
      <c r="GI11" s="525"/>
      <c r="GJ11" s="525"/>
      <c r="GK11" s="525"/>
      <c r="GL11" s="525"/>
      <c r="GM11" s="525"/>
      <c r="GN11" s="525"/>
      <c r="GO11" s="525"/>
      <c r="GP11" s="525"/>
      <c r="GQ11" s="525"/>
      <c r="GR11" s="525"/>
      <c r="GS11" s="525"/>
      <c r="GT11" s="525"/>
      <c r="GU11" s="525"/>
      <c r="GV11" s="525"/>
      <c r="GW11" s="525"/>
      <c r="GX11" s="525"/>
      <c r="GY11" s="525"/>
      <c r="GZ11" s="525"/>
      <c r="HA11" s="525"/>
      <c r="HB11" s="525"/>
      <c r="HC11" s="525"/>
      <c r="HD11" s="525"/>
      <c r="HE11" s="525"/>
      <c r="HF11" s="525"/>
      <c r="HG11" s="525"/>
      <c r="HH11" s="525"/>
      <c r="HI11" s="525"/>
      <c r="HJ11" s="525"/>
      <c r="HK11" s="525"/>
      <c r="HL11" s="525"/>
      <c r="HM11" s="525"/>
      <c r="HN11" s="525"/>
      <c r="HO11" s="525"/>
      <c r="HP11" s="525"/>
      <c r="HQ11" s="525"/>
      <c r="HR11" s="525"/>
      <c r="HS11" s="525"/>
      <c r="HT11" s="525"/>
      <c r="HU11" s="525"/>
      <c r="HV11" s="525"/>
      <c r="HW11" s="525"/>
      <c r="HX11" s="525"/>
      <c r="HY11" s="525"/>
      <c r="HZ11" s="525"/>
      <c r="IA11" s="525"/>
      <c r="IB11" s="525"/>
      <c r="IC11" s="525"/>
      <c r="ID11" s="525"/>
      <c r="IE11" s="525"/>
      <c r="IF11" s="525"/>
      <c r="IG11" s="525"/>
      <c r="IH11" s="525"/>
      <c r="II11" s="525"/>
      <c r="IJ11" s="525"/>
      <c r="IK11" s="525"/>
      <c r="IL11" s="525"/>
      <c r="IM11" s="525"/>
      <c r="IN11" s="525"/>
      <c r="IO11" s="525"/>
      <c r="IP11" s="525"/>
      <c r="IQ11" s="525"/>
      <c r="IR11" s="525"/>
      <c r="IS11" s="525"/>
      <c r="IT11" s="525"/>
      <c r="IU11" s="525"/>
    </row>
    <row r="12" spans="1:255">
      <c r="A12" s="533" t="s">
        <v>6902</v>
      </c>
      <c r="B12" s="534">
        <v>0</v>
      </c>
      <c r="C12" s="533" t="s">
        <v>6903</v>
      </c>
      <c r="D12" s="534">
        <v>0</v>
      </c>
      <c r="E12" s="525"/>
      <c r="F12" s="525"/>
      <c r="G12" s="525"/>
      <c r="H12" s="525"/>
      <c r="I12" s="525"/>
      <c r="J12" s="525"/>
      <c r="K12" s="525"/>
      <c r="L12" s="525"/>
      <c r="M12" s="525"/>
      <c r="N12" s="525"/>
      <c r="O12" s="525"/>
      <c r="P12" s="525"/>
      <c r="Q12" s="525"/>
      <c r="R12" s="525"/>
      <c r="S12" s="525"/>
      <c r="T12" s="525"/>
      <c r="U12" s="525"/>
      <c r="V12" s="525"/>
      <c r="W12" s="525"/>
      <c r="X12" s="525"/>
      <c r="Y12" s="525"/>
      <c r="Z12" s="525"/>
      <c r="AA12" s="525"/>
      <c r="AB12" s="525"/>
      <c r="AC12" s="525"/>
      <c r="AD12" s="525"/>
      <c r="AE12" s="525"/>
      <c r="AF12" s="525"/>
      <c r="AG12" s="525"/>
      <c r="AH12" s="525"/>
      <c r="AI12" s="525"/>
      <c r="AJ12" s="525"/>
      <c r="AK12" s="525"/>
      <c r="AL12" s="525"/>
      <c r="AM12" s="525"/>
      <c r="AN12" s="525"/>
      <c r="AO12" s="525"/>
      <c r="AP12" s="525"/>
      <c r="AQ12" s="525"/>
      <c r="AR12" s="525"/>
      <c r="AS12" s="525"/>
      <c r="AT12" s="525"/>
      <c r="AU12" s="525"/>
      <c r="AV12" s="525"/>
      <c r="AW12" s="525"/>
      <c r="AX12" s="525"/>
      <c r="AY12" s="525"/>
      <c r="AZ12" s="525"/>
      <c r="BA12" s="525"/>
      <c r="BB12" s="525"/>
      <c r="BC12" s="525"/>
      <c r="BD12" s="525"/>
      <c r="BE12" s="525"/>
      <c r="BF12" s="525"/>
      <c r="BG12" s="525"/>
      <c r="BH12" s="525"/>
      <c r="BI12" s="525"/>
      <c r="BJ12" s="525"/>
      <c r="BK12" s="525"/>
      <c r="BL12" s="525"/>
      <c r="BM12" s="525"/>
      <c r="BN12" s="525"/>
      <c r="BO12" s="525"/>
      <c r="BP12" s="525"/>
      <c r="BQ12" s="525"/>
      <c r="BR12" s="525"/>
      <c r="BS12" s="525"/>
      <c r="BT12" s="525"/>
      <c r="BU12" s="525"/>
      <c r="BV12" s="525"/>
      <c r="BW12" s="525"/>
      <c r="BX12" s="525"/>
      <c r="BY12" s="525"/>
      <c r="BZ12" s="525"/>
      <c r="CA12" s="525"/>
      <c r="CB12" s="525"/>
      <c r="CC12" s="525"/>
      <c r="CD12" s="525"/>
      <c r="CE12" s="525"/>
      <c r="CF12" s="525"/>
      <c r="CG12" s="525"/>
      <c r="CH12" s="525"/>
      <c r="CI12" s="525"/>
      <c r="CJ12" s="525"/>
      <c r="CK12" s="525"/>
      <c r="CL12" s="525"/>
      <c r="CM12" s="525"/>
      <c r="CN12" s="525"/>
      <c r="CO12" s="525"/>
      <c r="CP12" s="525"/>
      <c r="CQ12" s="525"/>
      <c r="CR12" s="525"/>
      <c r="CS12" s="525"/>
      <c r="CT12" s="525"/>
      <c r="CU12" s="525"/>
      <c r="CV12" s="525"/>
      <c r="CW12" s="525"/>
      <c r="CX12" s="525"/>
      <c r="CY12" s="525"/>
      <c r="CZ12" s="525"/>
      <c r="DA12" s="525"/>
      <c r="DB12" s="525"/>
      <c r="DC12" s="525"/>
      <c r="DD12" s="525"/>
      <c r="DE12" s="525"/>
      <c r="DF12" s="525"/>
      <c r="DG12" s="525"/>
      <c r="DH12" s="525"/>
      <c r="DI12" s="525"/>
      <c r="DJ12" s="525"/>
      <c r="DK12" s="525"/>
      <c r="DL12" s="525"/>
      <c r="DM12" s="525"/>
      <c r="DN12" s="525"/>
      <c r="DO12" s="525"/>
      <c r="DP12" s="525"/>
      <c r="DQ12" s="525"/>
      <c r="DR12" s="525"/>
      <c r="DS12" s="525"/>
      <c r="DT12" s="525"/>
      <c r="DU12" s="525"/>
      <c r="DV12" s="525"/>
      <c r="DW12" s="525"/>
      <c r="DX12" s="525"/>
      <c r="DY12" s="525"/>
      <c r="DZ12" s="525"/>
      <c r="EA12" s="525"/>
      <c r="EB12" s="525"/>
      <c r="EC12" s="525"/>
      <c r="ED12" s="525"/>
      <c r="EE12" s="525"/>
      <c r="EF12" s="525"/>
      <c r="EG12" s="525"/>
      <c r="EH12" s="525"/>
      <c r="EI12" s="525"/>
      <c r="EJ12" s="525"/>
      <c r="EK12" s="525"/>
      <c r="EL12" s="525"/>
      <c r="EM12" s="525"/>
      <c r="EN12" s="525"/>
      <c r="EO12" s="525"/>
      <c r="EP12" s="525"/>
      <c r="EQ12" s="525"/>
      <c r="ER12" s="525"/>
      <c r="ES12" s="525"/>
      <c r="ET12" s="525"/>
      <c r="EU12" s="525"/>
      <c r="EV12" s="525"/>
      <c r="EW12" s="525"/>
      <c r="EX12" s="525"/>
      <c r="EY12" s="525"/>
      <c r="EZ12" s="525"/>
      <c r="FA12" s="525"/>
      <c r="FB12" s="525"/>
      <c r="FC12" s="525"/>
      <c r="FD12" s="525"/>
      <c r="FE12" s="525"/>
      <c r="FF12" s="525"/>
      <c r="FG12" s="525"/>
      <c r="FH12" s="525"/>
      <c r="FI12" s="525"/>
      <c r="FJ12" s="525"/>
      <c r="FK12" s="525"/>
      <c r="FL12" s="525"/>
      <c r="FM12" s="525"/>
      <c r="FN12" s="525"/>
      <c r="FO12" s="525"/>
      <c r="FP12" s="525"/>
      <c r="FQ12" s="525"/>
      <c r="FR12" s="525"/>
      <c r="FS12" s="525"/>
      <c r="FT12" s="525"/>
      <c r="FU12" s="525"/>
      <c r="FV12" s="525"/>
      <c r="FW12" s="525"/>
      <c r="FX12" s="525"/>
      <c r="FY12" s="525"/>
      <c r="FZ12" s="525"/>
      <c r="GA12" s="525"/>
      <c r="GB12" s="525"/>
      <c r="GC12" s="525"/>
      <c r="GD12" s="525"/>
      <c r="GE12" s="525"/>
      <c r="GF12" s="525"/>
      <c r="GG12" s="525"/>
      <c r="GH12" s="525"/>
      <c r="GI12" s="525"/>
      <c r="GJ12" s="525"/>
      <c r="GK12" s="525"/>
      <c r="GL12" s="525"/>
      <c r="GM12" s="525"/>
      <c r="GN12" s="525"/>
      <c r="GO12" s="525"/>
      <c r="GP12" s="525"/>
      <c r="GQ12" s="525"/>
      <c r="GR12" s="525"/>
      <c r="GS12" s="525"/>
      <c r="GT12" s="525"/>
      <c r="GU12" s="525"/>
      <c r="GV12" s="525"/>
      <c r="GW12" s="525"/>
      <c r="GX12" s="525"/>
      <c r="GY12" s="525"/>
      <c r="GZ12" s="525"/>
      <c r="HA12" s="525"/>
      <c r="HB12" s="525"/>
      <c r="HC12" s="525"/>
      <c r="HD12" s="525"/>
      <c r="HE12" s="525"/>
      <c r="HF12" s="525"/>
      <c r="HG12" s="525"/>
      <c r="HH12" s="525"/>
      <c r="HI12" s="525"/>
      <c r="HJ12" s="525"/>
      <c r="HK12" s="525"/>
      <c r="HL12" s="525"/>
      <c r="HM12" s="525"/>
      <c r="HN12" s="525"/>
      <c r="HO12" s="525"/>
      <c r="HP12" s="525"/>
      <c r="HQ12" s="525"/>
      <c r="HR12" s="525"/>
      <c r="HS12" s="525"/>
      <c r="HT12" s="525"/>
      <c r="HU12" s="525"/>
      <c r="HV12" s="525"/>
      <c r="HW12" s="525"/>
      <c r="HX12" s="525"/>
      <c r="HY12" s="525"/>
      <c r="HZ12" s="525"/>
      <c r="IA12" s="525"/>
      <c r="IB12" s="525"/>
      <c r="IC12" s="525"/>
      <c r="ID12" s="525"/>
      <c r="IE12" s="525"/>
      <c r="IF12" s="525"/>
      <c r="IG12" s="525"/>
      <c r="IH12" s="525"/>
      <c r="II12" s="525"/>
      <c r="IJ12" s="525"/>
      <c r="IK12" s="525"/>
      <c r="IL12" s="525"/>
      <c r="IM12" s="525"/>
      <c r="IN12" s="525"/>
      <c r="IO12" s="525"/>
      <c r="IP12" s="525"/>
      <c r="IQ12" s="525"/>
      <c r="IR12" s="525"/>
      <c r="IS12" s="525"/>
      <c r="IT12" s="525"/>
      <c r="IU12" s="525"/>
    </row>
    <row r="13" spans="1:255">
      <c r="A13" s="533" t="s">
        <v>6904</v>
      </c>
      <c r="B13" s="534">
        <v>0</v>
      </c>
      <c r="C13" s="533" t="s">
        <v>6905</v>
      </c>
      <c r="D13" s="534">
        <v>0</v>
      </c>
      <c r="E13" s="525"/>
      <c r="F13" s="525"/>
      <c r="G13" s="525"/>
      <c r="H13" s="525"/>
      <c r="I13" s="525"/>
      <c r="J13" s="525"/>
      <c r="K13" s="525"/>
      <c r="L13" s="525"/>
      <c r="M13" s="525"/>
      <c r="N13" s="525"/>
      <c r="O13" s="525"/>
      <c r="P13" s="525"/>
      <c r="Q13" s="525"/>
      <c r="R13" s="525"/>
      <c r="S13" s="525"/>
      <c r="T13" s="525"/>
      <c r="U13" s="525"/>
      <c r="V13" s="525"/>
      <c r="W13" s="525"/>
      <c r="X13" s="525"/>
      <c r="Y13" s="525"/>
      <c r="Z13" s="525"/>
      <c r="AA13" s="525"/>
      <c r="AB13" s="525"/>
      <c r="AC13" s="525"/>
      <c r="AD13" s="525"/>
      <c r="AE13" s="525"/>
      <c r="AF13" s="525"/>
      <c r="AG13" s="525"/>
      <c r="AH13" s="525"/>
      <c r="AI13" s="525"/>
      <c r="AJ13" s="525"/>
      <c r="AK13" s="525"/>
      <c r="AL13" s="525"/>
      <c r="AM13" s="525"/>
      <c r="AN13" s="525"/>
      <c r="AO13" s="525"/>
      <c r="AP13" s="525"/>
      <c r="AQ13" s="525"/>
      <c r="AR13" s="525"/>
      <c r="AS13" s="525"/>
      <c r="AT13" s="525"/>
      <c r="AU13" s="525"/>
      <c r="AV13" s="525"/>
      <c r="AW13" s="525"/>
      <c r="AX13" s="525"/>
      <c r="AY13" s="525"/>
      <c r="AZ13" s="525"/>
      <c r="BA13" s="525"/>
      <c r="BB13" s="525"/>
      <c r="BC13" s="525"/>
      <c r="BD13" s="525"/>
      <c r="BE13" s="525"/>
      <c r="BF13" s="525"/>
      <c r="BG13" s="525"/>
      <c r="BH13" s="525"/>
      <c r="BI13" s="525"/>
      <c r="BJ13" s="525"/>
      <c r="BK13" s="525"/>
      <c r="BL13" s="525"/>
      <c r="BM13" s="525"/>
      <c r="BN13" s="525"/>
      <c r="BO13" s="525"/>
      <c r="BP13" s="525"/>
      <c r="BQ13" s="525"/>
      <c r="BR13" s="525"/>
      <c r="BS13" s="525"/>
      <c r="BT13" s="525"/>
      <c r="BU13" s="525"/>
      <c r="BV13" s="525"/>
      <c r="BW13" s="525"/>
      <c r="BX13" s="525"/>
      <c r="BY13" s="525"/>
      <c r="BZ13" s="525"/>
      <c r="CA13" s="525"/>
      <c r="CB13" s="525"/>
      <c r="CC13" s="525"/>
      <c r="CD13" s="525"/>
      <c r="CE13" s="525"/>
      <c r="CF13" s="525"/>
      <c r="CG13" s="525"/>
      <c r="CH13" s="525"/>
      <c r="CI13" s="525"/>
      <c r="CJ13" s="525"/>
      <c r="CK13" s="525"/>
      <c r="CL13" s="525"/>
      <c r="CM13" s="525"/>
      <c r="CN13" s="525"/>
      <c r="CO13" s="525"/>
      <c r="CP13" s="525"/>
      <c r="CQ13" s="525"/>
      <c r="CR13" s="525"/>
      <c r="CS13" s="525"/>
      <c r="CT13" s="525"/>
      <c r="CU13" s="525"/>
      <c r="CV13" s="525"/>
      <c r="CW13" s="525"/>
      <c r="CX13" s="525"/>
      <c r="CY13" s="525"/>
      <c r="CZ13" s="525"/>
      <c r="DA13" s="525"/>
      <c r="DB13" s="525"/>
      <c r="DC13" s="525"/>
      <c r="DD13" s="525"/>
      <c r="DE13" s="525"/>
      <c r="DF13" s="525"/>
      <c r="DG13" s="525"/>
      <c r="DH13" s="525"/>
      <c r="DI13" s="525"/>
      <c r="DJ13" s="525"/>
      <c r="DK13" s="525"/>
      <c r="DL13" s="525"/>
      <c r="DM13" s="525"/>
      <c r="DN13" s="525"/>
      <c r="DO13" s="525"/>
      <c r="DP13" s="525"/>
      <c r="DQ13" s="525"/>
      <c r="DR13" s="525"/>
      <c r="DS13" s="525"/>
      <c r="DT13" s="525"/>
      <c r="DU13" s="525"/>
      <c r="DV13" s="525"/>
      <c r="DW13" s="525"/>
      <c r="DX13" s="525"/>
      <c r="DY13" s="525"/>
      <c r="DZ13" s="525"/>
      <c r="EA13" s="525"/>
      <c r="EB13" s="525"/>
      <c r="EC13" s="525"/>
      <c r="ED13" s="525"/>
      <c r="EE13" s="525"/>
      <c r="EF13" s="525"/>
      <c r="EG13" s="525"/>
      <c r="EH13" s="525"/>
      <c r="EI13" s="525"/>
      <c r="EJ13" s="525"/>
      <c r="EK13" s="525"/>
      <c r="EL13" s="525"/>
      <c r="EM13" s="525"/>
      <c r="EN13" s="525"/>
      <c r="EO13" s="525"/>
      <c r="EP13" s="525"/>
      <c r="EQ13" s="525"/>
      <c r="ER13" s="525"/>
      <c r="ES13" s="525"/>
      <c r="ET13" s="525"/>
      <c r="EU13" s="525"/>
      <c r="EV13" s="525"/>
      <c r="EW13" s="525"/>
      <c r="EX13" s="525"/>
      <c r="EY13" s="525"/>
      <c r="EZ13" s="525"/>
      <c r="FA13" s="525"/>
      <c r="FB13" s="525"/>
      <c r="FC13" s="525"/>
      <c r="FD13" s="525"/>
      <c r="FE13" s="525"/>
      <c r="FF13" s="525"/>
      <c r="FG13" s="525"/>
      <c r="FH13" s="525"/>
      <c r="FI13" s="525"/>
      <c r="FJ13" s="525"/>
      <c r="FK13" s="525"/>
      <c r="FL13" s="525"/>
      <c r="FM13" s="525"/>
      <c r="FN13" s="525"/>
      <c r="FO13" s="525"/>
      <c r="FP13" s="525"/>
      <c r="FQ13" s="525"/>
      <c r="FR13" s="525"/>
      <c r="FS13" s="525"/>
      <c r="FT13" s="525"/>
      <c r="FU13" s="525"/>
      <c r="FV13" s="525"/>
      <c r="FW13" s="525"/>
      <c r="FX13" s="525"/>
      <c r="FY13" s="525"/>
      <c r="FZ13" s="525"/>
      <c r="GA13" s="525"/>
      <c r="GB13" s="525"/>
      <c r="GC13" s="525"/>
      <c r="GD13" s="525"/>
      <c r="GE13" s="525"/>
      <c r="GF13" s="525"/>
      <c r="GG13" s="525"/>
      <c r="GH13" s="525"/>
      <c r="GI13" s="525"/>
      <c r="GJ13" s="525"/>
      <c r="GK13" s="525"/>
      <c r="GL13" s="525"/>
      <c r="GM13" s="525"/>
      <c r="GN13" s="525"/>
      <c r="GO13" s="525"/>
      <c r="GP13" s="525"/>
      <c r="GQ13" s="525"/>
      <c r="GR13" s="525"/>
      <c r="GS13" s="525"/>
      <c r="GT13" s="525"/>
      <c r="GU13" s="525"/>
      <c r="GV13" s="525"/>
      <c r="GW13" s="525"/>
      <c r="GX13" s="525"/>
      <c r="GY13" s="525"/>
      <c r="GZ13" s="525"/>
      <c r="HA13" s="525"/>
      <c r="HB13" s="525"/>
      <c r="HC13" s="525"/>
      <c r="HD13" s="525"/>
      <c r="HE13" s="525"/>
      <c r="HF13" s="525"/>
      <c r="HG13" s="525"/>
      <c r="HH13" s="525"/>
      <c r="HI13" s="525"/>
      <c r="HJ13" s="525"/>
      <c r="HK13" s="525"/>
      <c r="HL13" s="525"/>
      <c r="HM13" s="525"/>
      <c r="HN13" s="525"/>
      <c r="HO13" s="525"/>
      <c r="HP13" s="525"/>
      <c r="HQ13" s="525"/>
      <c r="HR13" s="525"/>
      <c r="HS13" s="525"/>
      <c r="HT13" s="525"/>
      <c r="HU13" s="525"/>
      <c r="HV13" s="525"/>
      <c r="HW13" s="525"/>
      <c r="HX13" s="525"/>
      <c r="HY13" s="525"/>
      <c r="HZ13" s="525"/>
      <c r="IA13" s="525"/>
      <c r="IB13" s="525"/>
      <c r="IC13" s="525"/>
      <c r="ID13" s="525"/>
      <c r="IE13" s="525"/>
      <c r="IF13" s="525"/>
      <c r="IG13" s="525"/>
      <c r="IH13" s="525"/>
      <c r="II13" s="525"/>
      <c r="IJ13" s="525"/>
      <c r="IK13" s="525"/>
      <c r="IL13" s="525"/>
      <c r="IM13" s="525"/>
      <c r="IN13" s="525"/>
      <c r="IO13" s="525"/>
      <c r="IP13" s="525"/>
      <c r="IQ13" s="525"/>
      <c r="IR13" s="525"/>
      <c r="IS13" s="525"/>
      <c r="IT13" s="525"/>
      <c r="IU13" s="525"/>
    </row>
    <row r="14" spans="1:255">
      <c r="A14" s="533" t="s">
        <v>6906</v>
      </c>
      <c r="B14" s="534">
        <v>0</v>
      </c>
      <c r="C14" s="533" t="s">
        <v>6907</v>
      </c>
      <c r="D14" s="534">
        <v>0</v>
      </c>
      <c r="E14" s="525"/>
      <c r="F14" s="525"/>
      <c r="G14" s="525"/>
      <c r="H14" s="525"/>
      <c r="I14" s="525"/>
      <c r="J14" s="525"/>
      <c r="K14" s="525"/>
      <c r="L14" s="525"/>
      <c r="M14" s="525"/>
      <c r="N14" s="525"/>
      <c r="O14" s="525"/>
      <c r="P14" s="525"/>
      <c r="Q14" s="525"/>
      <c r="R14" s="525"/>
      <c r="S14" s="525"/>
      <c r="T14" s="525"/>
      <c r="U14" s="525"/>
      <c r="V14" s="525"/>
      <c r="W14" s="525"/>
      <c r="X14" s="525"/>
      <c r="Y14" s="525"/>
      <c r="Z14" s="525"/>
      <c r="AA14" s="525"/>
      <c r="AB14" s="525"/>
      <c r="AC14" s="525"/>
      <c r="AD14" s="525"/>
      <c r="AE14" s="525"/>
      <c r="AF14" s="525"/>
      <c r="AG14" s="525"/>
      <c r="AH14" s="525"/>
      <c r="AI14" s="525"/>
      <c r="AJ14" s="525"/>
      <c r="AK14" s="525"/>
      <c r="AL14" s="525"/>
      <c r="AM14" s="525"/>
      <c r="AN14" s="525"/>
      <c r="AO14" s="525"/>
      <c r="AP14" s="525"/>
      <c r="AQ14" s="525"/>
      <c r="AR14" s="525"/>
      <c r="AS14" s="525"/>
      <c r="AT14" s="525"/>
      <c r="AU14" s="525"/>
      <c r="AV14" s="525"/>
      <c r="AW14" s="525"/>
      <c r="AX14" s="525"/>
      <c r="AY14" s="525"/>
      <c r="AZ14" s="525"/>
      <c r="BA14" s="525"/>
      <c r="BB14" s="525"/>
      <c r="BC14" s="525"/>
      <c r="BD14" s="525"/>
      <c r="BE14" s="525"/>
      <c r="BF14" s="525"/>
      <c r="BG14" s="525"/>
      <c r="BH14" s="525"/>
      <c r="BI14" s="525"/>
      <c r="BJ14" s="525"/>
      <c r="BK14" s="525"/>
      <c r="BL14" s="525"/>
      <c r="BM14" s="525"/>
      <c r="BN14" s="525"/>
      <c r="BO14" s="525"/>
      <c r="BP14" s="525"/>
      <c r="BQ14" s="525"/>
      <c r="BR14" s="525"/>
      <c r="BS14" s="525"/>
      <c r="BT14" s="525"/>
      <c r="BU14" s="525"/>
      <c r="BV14" s="525"/>
      <c r="BW14" s="525"/>
      <c r="BX14" s="525"/>
      <c r="BY14" s="525"/>
      <c r="BZ14" s="525"/>
      <c r="CA14" s="525"/>
      <c r="CB14" s="525"/>
      <c r="CC14" s="525"/>
      <c r="CD14" s="525"/>
      <c r="CE14" s="525"/>
      <c r="CF14" s="525"/>
      <c r="CG14" s="525"/>
      <c r="CH14" s="525"/>
      <c r="CI14" s="525"/>
      <c r="CJ14" s="525"/>
      <c r="CK14" s="525"/>
      <c r="CL14" s="525"/>
      <c r="CM14" s="525"/>
      <c r="CN14" s="525"/>
      <c r="CO14" s="525"/>
      <c r="CP14" s="525"/>
      <c r="CQ14" s="525"/>
      <c r="CR14" s="525"/>
      <c r="CS14" s="525"/>
      <c r="CT14" s="525"/>
      <c r="CU14" s="525"/>
      <c r="CV14" s="525"/>
      <c r="CW14" s="525"/>
      <c r="CX14" s="525"/>
      <c r="CY14" s="525"/>
      <c r="CZ14" s="525"/>
      <c r="DA14" s="525"/>
      <c r="DB14" s="525"/>
      <c r="DC14" s="525"/>
      <c r="DD14" s="525"/>
      <c r="DE14" s="525"/>
      <c r="DF14" s="525"/>
      <c r="DG14" s="525"/>
      <c r="DH14" s="525"/>
      <c r="DI14" s="525"/>
      <c r="DJ14" s="525"/>
      <c r="DK14" s="525"/>
      <c r="DL14" s="525"/>
      <c r="DM14" s="525"/>
      <c r="DN14" s="525"/>
      <c r="DO14" s="525"/>
      <c r="DP14" s="525"/>
      <c r="DQ14" s="525"/>
      <c r="DR14" s="525"/>
      <c r="DS14" s="525"/>
      <c r="DT14" s="525"/>
      <c r="DU14" s="525"/>
      <c r="DV14" s="525"/>
      <c r="DW14" s="525"/>
      <c r="DX14" s="525"/>
      <c r="DY14" s="525"/>
      <c r="DZ14" s="525"/>
      <c r="EA14" s="525"/>
      <c r="EB14" s="525"/>
      <c r="EC14" s="525"/>
      <c r="ED14" s="525"/>
      <c r="EE14" s="525"/>
      <c r="EF14" s="525"/>
      <c r="EG14" s="525"/>
      <c r="EH14" s="525"/>
      <c r="EI14" s="525"/>
      <c r="EJ14" s="525"/>
      <c r="EK14" s="525"/>
      <c r="EL14" s="525"/>
      <c r="EM14" s="525"/>
      <c r="EN14" s="525"/>
      <c r="EO14" s="525"/>
      <c r="EP14" s="525"/>
      <c r="EQ14" s="525"/>
      <c r="ER14" s="525"/>
      <c r="ES14" s="525"/>
      <c r="ET14" s="525"/>
      <c r="EU14" s="525"/>
      <c r="EV14" s="525"/>
      <c r="EW14" s="525"/>
      <c r="EX14" s="525"/>
      <c r="EY14" s="525"/>
      <c r="EZ14" s="525"/>
      <c r="FA14" s="525"/>
      <c r="FB14" s="525"/>
      <c r="FC14" s="525"/>
      <c r="FD14" s="525"/>
      <c r="FE14" s="525"/>
      <c r="FF14" s="525"/>
      <c r="FG14" s="525"/>
      <c r="FH14" s="525"/>
      <c r="FI14" s="525"/>
      <c r="FJ14" s="525"/>
      <c r="FK14" s="525"/>
      <c r="FL14" s="525"/>
      <c r="FM14" s="525"/>
      <c r="FN14" s="525"/>
      <c r="FO14" s="525"/>
      <c r="FP14" s="525"/>
      <c r="FQ14" s="525"/>
      <c r="FR14" s="525"/>
      <c r="FS14" s="525"/>
      <c r="FT14" s="525"/>
      <c r="FU14" s="525"/>
      <c r="FV14" s="525"/>
      <c r="FW14" s="525"/>
      <c r="FX14" s="525"/>
      <c r="FY14" s="525"/>
      <c r="FZ14" s="525"/>
      <c r="GA14" s="525"/>
      <c r="GB14" s="525"/>
      <c r="GC14" s="525"/>
      <c r="GD14" s="525"/>
      <c r="GE14" s="525"/>
      <c r="GF14" s="525"/>
      <c r="GG14" s="525"/>
      <c r="GH14" s="525"/>
      <c r="GI14" s="525"/>
      <c r="GJ14" s="525"/>
      <c r="GK14" s="525"/>
      <c r="GL14" s="525"/>
      <c r="GM14" s="525"/>
      <c r="GN14" s="525"/>
      <c r="GO14" s="525"/>
      <c r="GP14" s="525"/>
      <c r="GQ14" s="525"/>
      <c r="GR14" s="525"/>
      <c r="GS14" s="525"/>
      <c r="GT14" s="525"/>
      <c r="GU14" s="525"/>
      <c r="GV14" s="525"/>
      <c r="GW14" s="525"/>
      <c r="GX14" s="525"/>
      <c r="GY14" s="525"/>
      <c r="GZ14" s="525"/>
      <c r="HA14" s="525"/>
      <c r="HB14" s="525"/>
      <c r="HC14" s="525"/>
      <c r="HD14" s="525"/>
      <c r="HE14" s="525"/>
      <c r="HF14" s="525"/>
      <c r="HG14" s="525"/>
      <c r="HH14" s="525"/>
      <c r="HI14" s="525"/>
      <c r="HJ14" s="525"/>
      <c r="HK14" s="525"/>
      <c r="HL14" s="525"/>
      <c r="HM14" s="525"/>
      <c r="HN14" s="525"/>
      <c r="HO14" s="525"/>
      <c r="HP14" s="525"/>
      <c r="HQ14" s="525"/>
      <c r="HR14" s="525"/>
      <c r="HS14" s="525"/>
      <c r="HT14" s="525"/>
      <c r="HU14" s="525"/>
      <c r="HV14" s="525"/>
      <c r="HW14" s="525"/>
      <c r="HX14" s="525"/>
      <c r="HY14" s="525"/>
      <c r="HZ14" s="525"/>
      <c r="IA14" s="525"/>
      <c r="IB14" s="525"/>
      <c r="IC14" s="525"/>
      <c r="ID14" s="525"/>
      <c r="IE14" s="525"/>
      <c r="IF14" s="525"/>
      <c r="IG14" s="525"/>
      <c r="IH14" s="525"/>
      <c r="II14" s="525"/>
      <c r="IJ14" s="525"/>
      <c r="IK14" s="525"/>
      <c r="IL14" s="525"/>
      <c r="IM14" s="525"/>
      <c r="IN14" s="525"/>
      <c r="IO14" s="525"/>
      <c r="IP14" s="525"/>
      <c r="IQ14" s="525"/>
      <c r="IR14" s="525"/>
      <c r="IS14" s="525"/>
      <c r="IT14" s="525"/>
      <c r="IU14" s="525"/>
    </row>
    <row r="15" spans="1:255">
      <c r="A15" s="533" t="s">
        <v>6908</v>
      </c>
      <c r="B15" s="534">
        <v>1795</v>
      </c>
      <c r="C15" s="533" t="s">
        <v>6909</v>
      </c>
      <c r="D15" s="534">
        <v>0</v>
      </c>
      <c r="E15" s="525"/>
      <c r="F15" s="525"/>
      <c r="G15" s="525"/>
      <c r="H15" s="525"/>
      <c r="I15" s="525"/>
      <c r="J15" s="525"/>
      <c r="K15" s="525"/>
      <c r="L15" s="525"/>
      <c r="M15" s="525"/>
      <c r="N15" s="525"/>
      <c r="O15" s="525"/>
      <c r="P15" s="525"/>
      <c r="Q15" s="525"/>
      <c r="R15" s="525"/>
      <c r="S15" s="525"/>
      <c r="T15" s="525"/>
      <c r="U15" s="525"/>
      <c r="V15" s="525"/>
      <c r="W15" s="525"/>
      <c r="X15" s="525"/>
      <c r="Y15" s="525"/>
      <c r="Z15" s="525"/>
      <c r="AA15" s="525"/>
      <c r="AB15" s="525"/>
      <c r="AC15" s="525"/>
      <c r="AD15" s="525"/>
      <c r="AE15" s="525"/>
      <c r="AF15" s="525"/>
      <c r="AG15" s="525"/>
      <c r="AH15" s="525"/>
      <c r="AI15" s="525"/>
      <c r="AJ15" s="525"/>
      <c r="AK15" s="525"/>
      <c r="AL15" s="525"/>
      <c r="AM15" s="525"/>
      <c r="AN15" s="525"/>
      <c r="AO15" s="525"/>
      <c r="AP15" s="525"/>
      <c r="AQ15" s="525"/>
      <c r="AR15" s="525"/>
      <c r="AS15" s="525"/>
      <c r="AT15" s="525"/>
      <c r="AU15" s="525"/>
      <c r="AV15" s="525"/>
      <c r="AW15" s="525"/>
      <c r="AX15" s="525"/>
      <c r="AY15" s="525"/>
      <c r="AZ15" s="525"/>
      <c r="BA15" s="525"/>
      <c r="BB15" s="525"/>
      <c r="BC15" s="525"/>
      <c r="BD15" s="525"/>
      <c r="BE15" s="525"/>
      <c r="BF15" s="525"/>
      <c r="BG15" s="525"/>
      <c r="BH15" s="525"/>
      <c r="BI15" s="525"/>
      <c r="BJ15" s="525"/>
      <c r="BK15" s="525"/>
      <c r="BL15" s="525"/>
      <c r="BM15" s="525"/>
      <c r="BN15" s="525"/>
      <c r="BO15" s="525"/>
      <c r="BP15" s="525"/>
      <c r="BQ15" s="525"/>
      <c r="BR15" s="525"/>
      <c r="BS15" s="525"/>
      <c r="BT15" s="525"/>
      <c r="BU15" s="525"/>
      <c r="BV15" s="525"/>
      <c r="BW15" s="525"/>
      <c r="BX15" s="525"/>
      <c r="BY15" s="525"/>
      <c r="BZ15" s="525"/>
      <c r="CA15" s="525"/>
      <c r="CB15" s="525"/>
      <c r="CC15" s="525"/>
      <c r="CD15" s="525"/>
      <c r="CE15" s="525"/>
      <c r="CF15" s="525"/>
      <c r="CG15" s="525"/>
      <c r="CH15" s="525"/>
      <c r="CI15" s="525"/>
      <c r="CJ15" s="525"/>
      <c r="CK15" s="525"/>
      <c r="CL15" s="525"/>
      <c r="CM15" s="525"/>
      <c r="CN15" s="525"/>
      <c r="CO15" s="525"/>
      <c r="CP15" s="525"/>
      <c r="CQ15" s="525"/>
      <c r="CR15" s="525"/>
      <c r="CS15" s="525"/>
      <c r="CT15" s="525"/>
      <c r="CU15" s="525"/>
      <c r="CV15" s="525"/>
      <c r="CW15" s="525"/>
      <c r="CX15" s="525"/>
      <c r="CY15" s="525"/>
      <c r="CZ15" s="525"/>
      <c r="DA15" s="525"/>
      <c r="DB15" s="525"/>
      <c r="DC15" s="525"/>
      <c r="DD15" s="525"/>
      <c r="DE15" s="525"/>
      <c r="DF15" s="525"/>
      <c r="DG15" s="525"/>
      <c r="DH15" s="525"/>
      <c r="DI15" s="525"/>
      <c r="DJ15" s="525"/>
      <c r="DK15" s="525"/>
      <c r="DL15" s="525"/>
      <c r="DM15" s="525"/>
      <c r="DN15" s="525"/>
      <c r="DO15" s="525"/>
      <c r="DP15" s="525"/>
      <c r="DQ15" s="525"/>
      <c r="DR15" s="525"/>
      <c r="DS15" s="525"/>
      <c r="DT15" s="525"/>
      <c r="DU15" s="525"/>
      <c r="DV15" s="525"/>
      <c r="DW15" s="525"/>
      <c r="DX15" s="525"/>
      <c r="DY15" s="525"/>
      <c r="DZ15" s="525"/>
      <c r="EA15" s="525"/>
      <c r="EB15" s="525"/>
      <c r="EC15" s="525"/>
      <c r="ED15" s="525"/>
      <c r="EE15" s="525"/>
      <c r="EF15" s="525"/>
      <c r="EG15" s="525"/>
      <c r="EH15" s="525"/>
      <c r="EI15" s="525"/>
      <c r="EJ15" s="525"/>
      <c r="EK15" s="525"/>
      <c r="EL15" s="525"/>
      <c r="EM15" s="525"/>
      <c r="EN15" s="525"/>
      <c r="EO15" s="525"/>
      <c r="EP15" s="525"/>
      <c r="EQ15" s="525"/>
      <c r="ER15" s="525"/>
      <c r="ES15" s="525"/>
      <c r="ET15" s="525"/>
      <c r="EU15" s="525"/>
      <c r="EV15" s="525"/>
      <c r="EW15" s="525"/>
      <c r="EX15" s="525"/>
      <c r="EY15" s="525"/>
      <c r="EZ15" s="525"/>
      <c r="FA15" s="525"/>
      <c r="FB15" s="525"/>
      <c r="FC15" s="525"/>
      <c r="FD15" s="525"/>
      <c r="FE15" s="525"/>
      <c r="FF15" s="525"/>
      <c r="FG15" s="525"/>
      <c r="FH15" s="525"/>
      <c r="FI15" s="525"/>
      <c r="FJ15" s="525"/>
      <c r="FK15" s="525"/>
      <c r="FL15" s="525"/>
      <c r="FM15" s="525"/>
      <c r="FN15" s="525"/>
      <c r="FO15" s="525"/>
      <c r="FP15" s="525"/>
      <c r="FQ15" s="525"/>
      <c r="FR15" s="525"/>
      <c r="FS15" s="525"/>
      <c r="FT15" s="525"/>
      <c r="FU15" s="525"/>
      <c r="FV15" s="525"/>
      <c r="FW15" s="525"/>
      <c r="FX15" s="525"/>
      <c r="FY15" s="525"/>
      <c r="FZ15" s="525"/>
      <c r="GA15" s="525"/>
      <c r="GB15" s="525"/>
      <c r="GC15" s="525"/>
      <c r="GD15" s="525"/>
      <c r="GE15" s="525"/>
      <c r="GF15" s="525"/>
      <c r="GG15" s="525"/>
      <c r="GH15" s="525"/>
      <c r="GI15" s="525"/>
      <c r="GJ15" s="525"/>
      <c r="GK15" s="525"/>
      <c r="GL15" s="525"/>
      <c r="GM15" s="525"/>
      <c r="GN15" s="525"/>
      <c r="GO15" s="525"/>
      <c r="GP15" s="525"/>
      <c r="GQ15" s="525"/>
      <c r="GR15" s="525"/>
      <c r="GS15" s="525"/>
      <c r="GT15" s="525"/>
      <c r="GU15" s="525"/>
      <c r="GV15" s="525"/>
      <c r="GW15" s="525"/>
      <c r="GX15" s="525"/>
      <c r="GY15" s="525"/>
      <c r="GZ15" s="525"/>
      <c r="HA15" s="525"/>
      <c r="HB15" s="525"/>
      <c r="HC15" s="525"/>
      <c r="HD15" s="525"/>
      <c r="HE15" s="525"/>
      <c r="HF15" s="525"/>
      <c r="HG15" s="525"/>
      <c r="HH15" s="525"/>
      <c r="HI15" s="525"/>
      <c r="HJ15" s="525"/>
      <c r="HK15" s="525"/>
      <c r="HL15" s="525"/>
      <c r="HM15" s="525"/>
      <c r="HN15" s="525"/>
      <c r="HO15" s="525"/>
      <c r="HP15" s="525"/>
      <c r="HQ15" s="525"/>
      <c r="HR15" s="525"/>
      <c r="HS15" s="525"/>
      <c r="HT15" s="525"/>
      <c r="HU15" s="525"/>
      <c r="HV15" s="525"/>
      <c r="HW15" s="525"/>
      <c r="HX15" s="525"/>
      <c r="HY15" s="525"/>
      <c r="HZ15" s="525"/>
      <c r="IA15" s="525"/>
      <c r="IB15" s="525"/>
      <c r="IC15" s="525"/>
      <c r="ID15" s="525"/>
      <c r="IE15" s="525"/>
      <c r="IF15" s="525"/>
      <c r="IG15" s="525"/>
      <c r="IH15" s="525"/>
      <c r="II15" s="525"/>
      <c r="IJ15" s="525"/>
      <c r="IK15" s="525"/>
      <c r="IL15" s="525"/>
      <c r="IM15" s="525"/>
      <c r="IN15" s="525"/>
      <c r="IO15" s="525"/>
      <c r="IP15" s="525"/>
      <c r="IQ15" s="525"/>
      <c r="IR15" s="525"/>
      <c r="IS15" s="525"/>
      <c r="IT15" s="525"/>
      <c r="IU15" s="525"/>
    </row>
    <row r="16" spans="1:255">
      <c r="A16" s="525"/>
      <c r="B16" s="525"/>
      <c r="C16" s="533" t="s">
        <v>6910</v>
      </c>
      <c r="D16" s="534">
        <v>0</v>
      </c>
      <c r="E16" s="525"/>
      <c r="F16" s="525"/>
      <c r="G16" s="525"/>
      <c r="H16" s="525"/>
      <c r="I16" s="525"/>
      <c r="J16" s="525"/>
      <c r="K16" s="525"/>
      <c r="L16" s="525"/>
      <c r="M16" s="525"/>
      <c r="N16" s="525"/>
      <c r="O16" s="525"/>
      <c r="P16" s="525"/>
      <c r="Q16" s="525"/>
      <c r="R16" s="525"/>
      <c r="S16" s="525"/>
      <c r="T16" s="525"/>
      <c r="U16" s="525"/>
      <c r="V16" s="525"/>
      <c r="W16" s="525"/>
      <c r="X16" s="525"/>
      <c r="Y16" s="525"/>
      <c r="Z16" s="525"/>
      <c r="AA16" s="525"/>
      <c r="AB16" s="525"/>
      <c r="AC16" s="525"/>
      <c r="AD16" s="525"/>
      <c r="AE16" s="525"/>
      <c r="AF16" s="525"/>
      <c r="AG16" s="525"/>
      <c r="AH16" s="525"/>
      <c r="AI16" s="525"/>
      <c r="AJ16" s="525"/>
      <c r="AK16" s="525"/>
      <c r="AL16" s="525"/>
      <c r="AM16" s="525"/>
      <c r="AN16" s="525"/>
      <c r="AO16" s="525"/>
      <c r="AP16" s="525"/>
      <c r="AQ16" s="525"/>
      <c r="AR16" s="525"/>
      <c r="AS16" s="525"/>
      <c r="AT16" s="525"/>
      <c r="AU16" s="525"/>
      <c r="AV16" s="525"/>
      <c r="AW16" s="525"/>
      <c r="AX16" s="525"/>
      <c r="AY16" s="525"/>
      <c r="AZ16" s="525"/>
      <c r="BA16" s="525"/>
      <c r="BB16" s="525"/>
      <c r="BC16" s="525"/>
      <c r="BD16" s="525"/>
      <c r="BE16" s="525"/>
      <c r="BF16" s="525"/>
      <c r="BG16" s="525"/>
      <c r="BH16" s="525"/>
      <c r="BI16" s="525"/>
      <c r="BJ16" s="525"/>
      <c r="BK16" s="525"/>
      <c r="BL16" s="525"/>
      <c r="BM16" s="525"/>
      <c r="BN16" s="525"/>
      <c r="BO16" s="525"/>
      <c r="BP16" s="525"/>
      <c r="BQ16" s="525"/>
      <c r="BR16" s="525"/>
      <c r="BS16" s="525"/>
      <c r="BT16" s="525"/>
      <c r="BU16" s="525"/>
      <c r="BV16" s="525"/>
      <c r="BW16" s="525"/>
      <c r="BX16" s="525"/>
      <c r="BY16" s="525"/>
      <c r="BZ16" s="525"/>
      <c r="CA16" s="525"/>
      <c r="CB16" s="525"/>
      <c r="CC16" s="525"/>
      <c r="CD16" s="525"/>
      <c r="CE16" s="525"/>
      <c r="CF16" s="525"/>
      <c r="CG16" s="525"/>
      <c r="CH16" s="525"/>
      <c r="CI16" s="525"/>
      <c r="CJ16" s="525"/>
      <c r="CK16" s="525"/>
      <c r="CL16" s="525"/>
      <c r="CM16" s="525"/>
      <c r="CN16" s="525"/>
      <c r="CO16" s="525"/>
      <c r="CP16" s="525"/>
      <c r="CQ16" s="525"/>
      <c r="CR16" s="525"/>
      <c r="CS16" s="525"/>
      <c r="CT16" s="525"/>
      <c r="CU16" s="525"/>
      <c r="CV16" s="525"/>
      <c r="CW16" s="525"/>
      <c r="CX16" s="525"/>
      <c r="CY16" s="525"/>
      <c r="CZ16" s="525"/>
      <c r="DA16" s="525"/>
      <c r="DB16" s="525"/>
      <c r="DC16" s="525"/>
      <c r="DD16" s="525"/>
      <c r="DE16" s="525"/>
      <c r="DF16" s="525"/>
      <c r="DG16" s="525"/>
      <c r="DH16" s="525"/>
      <c r="DI16" s="525"/>
      <c r="DJ16" s="525"/>
      <c r="DK16" s="525"/>
      <c r="DL16" s="525"/>
      <c r="DM16" s="525"/>
      <c r="DN16" s="525"/>
      <c r="DO16" s="525"/>
      <c r="DP16" s="525"/>
      <c r="DQ16" s="525"/>
      <c r="DR16" s="525"/>
      <c r="DS16" s="525"/>
      <c r="DT16" s="525"/>
      <c r="DU16" s="525"/>
      <c r="DV16" s="525"/>
      <c r="DW16" s="525"/>
      <c r="DX16" s="525"/>
      <c r="DY16" s="525"/>
      <c r="DZ16" s="525"/>
      <c r="EA16" s="525"/>
      <c r="EB16" s="525"/>
      <c r="EC16" s="525"/>
      <c r="ED16" s="525"/>
      <c r="EE16" s="525"/>
      <c r="EF16" s="525"/>
      <c r="EG16" s="525"/>
      <c r="EH16" s="525"/>
      <c r="EI16" s="525"/>
      <c r="EJ16" s="525"/>
      <c r="EK16" s="525"/>
      <c r="EL16" s="525"/>
      <c r="EM16" s="525"/>
      <c r="EN16" s="525"/>
      <c r="EO16" s="525"/>
      <c r="EP16" s="525"/>
      <c r="EQ16" s="525"/>
      <c r="ER16" s="525"/>
      <c r="ES16" s="525"/>
      <c r="ET16" s="525"/>
      <c r="EU16" s="525"/>
      <c r="EV16" s="525"/>
      <c r="EW16" s="525"/>
      <c r="EX16" s="525"/>
      <c r="EY16" s="525"/>
      <c r="EZ16" s="525"/>
      <c r="FA16" s="525"/>
      <c r="FB16" s="525"/>
      <c r="FC16" s="525"/>
      <c r="FD16" s="525"/>
      <c r="FE16" s="525"/>
      <c r="FF16" s="525"/>
      <c r="FG16" s="525"/>
      <c r="FH16" s="525"/>
      <c r="FI16" s="525"/>
      <c r="FJ16" s="525"/>
      <c r="FK16" s="525"/>
      <c r="FL16" s="525"/>
      <c r="FM16" s="525"/>
      <c r="FN16" s="525"/>
      <c r="FO16" s="525"/>
      <c r="FP16" s="525"/>
      <c r="FQ16" s="525"/>
      <c r="FR16" s="525"/>
      <c r="FS16" s="525"/>
      <c r="FT16" s="525"/>
      <c r="FU16" s="525"/>
      <c r="FV16" s="525"/>
      <c r="FW16" s="525"/>
      <c r="FX16" s="525"/>
      <c r="FY16" s="525"/>
      <c r="FZ16" s="525"/>
      <c r="GA16" s="525"/>
      <c r="GB16" s="525"/>
      <c r="GC16" s="525"/>
      <c r="GD16" s="525"/>
      <c r="GE16" s="525"/>
      <c r="GF16" s="525"/>
      <c r="GG16" s="525"/>
      <c r="GH16" s="525"/>
      <c r="GI16" s="525"/>
      <c r="GJ16" s="525"/>
      <c r="GK16" s="525"/>
      <c r="GL16" s="525"/>
      <c r="GM16" s="525"/>
      <c r="GN16" s="525"/>
      <c r="GO16" s="525"/>
      <c r="GP16" s="525"/>
      <c r="GQ16" s="525"/>
      <c r="GR16" s="525"/>
      <c r="GS16" s="525"/>
      <c r="GT16" s="525"/>
      <c r="GU16" s="525"/>
      <c r="GV16" s="525"/>
      <c r="GW16" s="525"/>
      <c r="GX16" s="525"/>
      <c r="GY16" s="525"/>
      <c r="GZ16" s="525"/>
      <c r="HA16" s="525"/>
      <c r="HB16" s="525"/>
      <c r="HC16" s="525"/>
      <c r="HD16" s="525"/>
      <c r="HE16" s="525"/>
      <c r="HF16" s="525"/>
      <c r="HG16" s="525"/>
      <c r="HH16" s="525"/>
      <c r="HI16" s="525"/>
      <c r="HJ16" s="525"/>
      <c r="HK16" s="525"/>
      <c r="HL16" s="525"/>
      <c r="HM16" s="525"/>
      <c r="HN16" s="525"/>
      <c r="HO16" s="525"/>
      <c r="HP16" s="525"/>
      <c r="HQ16" s="525"/>
      <c r="HR16" s="525"/>
      <c r="HS16" s="525"/>
      <c r="HT16" s="525"/>
      <c r="HU16" s="525"/>
      <c r="HV16" s="525"/>
      <c r="HW16" s="525"/>
      <c r="HX16" s="525"/>
      <c r="HY16" s="525"/>
      <c r="HZ16" s="525"/>
      <c r="IA16" s="525"/>
      <c r="IB16" s="525"/>
      <c r="IC16" s="525"/>
      <c r="ID16" s="525"/>
      <c r="IE16" s="525"/>
      <c r="IF16" s="525"/>
      <c r="IG16" s="525"/>
      <c r="IH16" s="525"/>
      <c r="II16" s="525"/>
      <c r="IJ16" s="525"/>
      <c r="IK16" s="525"/>
      <c r="IL16" s="525"/>
      <c r="IM16" s="525"/>
      <c r="IN16" s="525"/>
      <c r="IO16" s="525"/>
      <c r="IP16" s="525"/>
      <c r="IQ16" s="525"/>
      <c r="IR16" s="525"/>
      <c r="IS16" s="525"/>
      <c r="IT16" s="525"/>
      <c r="IU16" s="525"/>
    </row>
    <row r="17" spans="1:4">
      <c r="A17" s="525"/>
      <c r="B17" s="525"/>
      <c r="C17" s="533" t="s">
        <v>6911</v>
      </c>
      <c r="D17" s="534">
        <v>0</v>
      </c>
    </row>
    <row r="18" spans="1:4" ht="13.5">
      <c r="A18" s="532" t="s">
        <v>6912</v>
      </c>
      <c r="B18" s="532"/>
      <c r="C18" s="532" t="s">
        <v>6913</v>
      </c>
      <c r="D18" s="532"/>
    </row>
    <row r="19" spans="1:4">
      <c r="A19" s="533" t="s">
        <v>6914</v>
      </c>
      <c r="B19" s="534">
        <v>93</v>
      </c>
      <c r="C19" s="533" t="s">
        <v>6915</v>
      </c>
      <c r="D19" s="534">
        <v>380</v>
      </c>
    </row>
    <row r="20" spans="1:4">
      <c r="A20" s="533" t="s">
        <v>6916</v>
      </c>
      <c r="B20" s="534">
        <v>123</v>
      </c>
      <c r="C20" s="533" t="s">
        <v>6917</v>
      </c>
      <c r="D20" s="534">
        <v>572</v>
      </c>
    </row>
    <row r="21" spans="1:4">
      <c r="A21" s="533" t="s">
        <v>6918</v>
      </c>
      <c r="B21" s="534">
        <v>193</v>
      </c>
      <c r="C21" s="533" t="s">
        <v>6919</v>
      </c>
      <c r="D21" s="534">
        <v>41</v>
      </c>
    </row>
    <row r="22" spans="1:4">
      <c r="A22" s="533" t="s">
        <v>6920</v>
      </c>
      <c r="B22" s="534">
        <v>244</v>
      </c>
      <c r="C22" s="533" t="s">
        <v>6921</v>
      </c>
      <c r="D22" s="534">
        <v>722</v>
      </c>
    </row>
    <row r="23" spans="1:4">
      <c r="A23" s="533" t="s">
        <v>6922</v>
      </c>
      <c r="B23" s="534">
        <v>180</v>
      </c>
      <c r="C23" s="533" t="s">
        <v>6923</v>
      </c>
      <c r="D23" s="534">
        <v>80</v>
      </c>
    </row>
    <row r="24" spans="1:4">
      <c r="A24" s="533" t="s">
        <v>6924</v>
      </c>
      <c r="B24" s="534">
        <v>72</v>
      </c>
      <c r="C24" s="525"/>
      <c r="D24" s="525"/>
    </row>
    <row r="25" spans="1:4">
      <c r="A25" s="533" t="s">
        <v>6925</v>
      </c>
      <c r="B25" s="534">
        <v>217</v>
      </c>
      <c r="C25" s="525"/>
      <c r="D25" s="525"/>
    </row>
    <row r="26" spans="1:4">
      <c r="A26" s="533" t="s">
        <v>6926</v>
      </c>
      <c r="B26" s="534">
        <v>266</v>
      </c>
      <c r="C26" s="525"/>
      <c r="D26" s="525"/>
    </row>
    <row r="27" spans="1:4">
      <c r="A27" s="533" t="s">
        <v>6927</v>
      </c>
      <c r="B27" s="534">
        <v>267</v>
      </c>
      <c r="C27" s="525"/>
      <c r="D27" s="525"/>
    </row>
    <row r="28" spans="1:4">
      <c r="A28" s="533" t="s">
        <v>6928</v>
      </c>
      <c r="B28" s="534">
        <v>108</v>
      </c>
      <c r="C28" s="525"/>
      <c r="D28" s="525"/>
    </row>
    <row r="29" spans="1:4">
      <c r="A29" s="533" t="s">
        <v>6929</v>
      </c>
      <c r="B29" s="534">
        <v>32</v>
      </c>
      <c r="C29" s="525"/>
      <c r="D29" s="525"/>
    </row>
    <row r="30" spans="1:4" ht="13.5">
      <c r="A30" s="532" t="s">
        <v>6930</v>
      </c>
      <c r="B30" s="532"/>
      <c r="C30" s="532" t="s">
        <v>6931</v>
      </c>
      <c r="D30" s="532"/>
    </row>
    <row r="31" spans="1:4">
      <c r="A31" s="535" t="s">
        <v>6932</v>
      </c>
      <c r="B31" s="535" t="s">
        <v>6933</v>
      </c>
      <c r="C31" s="535" t="s">
        <v>6932</v>
      </c>
      <c r="D31" s="535" t="s">
        <v>6934</v>
      </c>
    </row>
    <row r="32" spans="1:4">
      <c r="A32" s="536" t="s">
        <v>985</v>
      </c>
      <c r="B32" s="534">
        <v>16</v>
      </c>
      <c r="C32" s="533" t="s">
        <v>1089</v>
      </c>
      <c r="D32" s="537">
        <v>99386.162893999994</v>
      </c>
    </row>
    <row r="33" spans="1:4">
      <c r="A33" s="536" t="s">
        <v>1865</v>
      </c>
      <c r="B33" s="534">
        <v>12</v>
      </c>
      <c r="C33" s="536" t="s">
        <v>985</v>
      </c>
      <c r="D33" s="537">
        <v>79297.535711999997</v>
      </c>
    </row>
    <row r="34" spans="1:4">
      <c r="A34" s="536" t="s">
        <v>1482</v>
      </c>
      <c r="B34" s="534">
        <v>7</v>
      </c>
      <c r="C34" s="536" t="s">
        <v>1677</v>
      </c>
      <c r="D34" s="537">
        <v>72967.487133999995</v>
      </c>
    </row>
    <row r="35" spans="1:4">
      <c r="A35" s="536" t="s">
        <v>2396</v>
      </c>
      <c r="B35" s="534">
        <v>6</v>
      </c>
      <c r="C35" s="536" t="s">
        <v>1865</v>
      </c>
      <c r="D35" s="537">
        <v>71956.186791</v>
      </c>
    </row>
    <row r="36" spans="1:4">
      <c r="A36" s="533" t="s">
        <v>3690</v>
      </c>
      <c r="B36" s="534">
        <v>6</v>
      </c>
      <c r="C36" s="536" t="s">
        <v>6237</v>
      </c>
      <c r="D36" s="537">
        <v>63896.262923000002</v>
      </c>
    </row>
    <row r="37" spans="1:4">
      <c r="A37" s="533" t="s">
        <v>2196</v>
      </c>
      <c r="B37" s="534">
        <v>5</v>
      </c>
      <c r="C37" s="533" t="s">
        <v>2045</v>
      </c>
      <c r="D37" s="537">
        <v>61254.510435999997</v>
      </c>
    </row>
    <row r="38" spans="1:4">
      <c r="A38" s="533" t="s">
        <v>4449</v>
      </c>
      <c r="B38" s="534">
        <v>5</v>
      </c>
      <c r="C38" s="536" t="s">
        <v>3675</v>
      </c>
      <c r="D38" s="537">
        <v>53624.272506000001</v>
      </c>
    </row>
    <row r="39" spans="1:4">
      <c r="A39" s="533" t="s">
        <v>1890</v>
      </c>
      <c r="B39" s="534">
        <v>5</v>
      </c>
      <c r="C39" s="536" t="s">
        <v>6255</v>
      </c>
      <c r="D39" s="537">
        <v>45399.436877</v>
      </c>
    </row>
    <row r="40" spans="1:4">
      <c r="A40" s="536" t="s">
        <v>608</v>
      </c>
      <c r="B40" s="534">
        <v>5</v>
      </c>
      <c r="C40" s="533" t="s">
        <v>4152</v>
      </c>
      <c r="D40" s="537">
        <v>41067.829210000004</v>
      </c>
    </row>
    <row r="41" spans="1:4">
      <c r="A41" s="533" t="s">
        <v>3562</v>
      </c>
      <c r="B41" s="534">
        <v>4</v>
      </c>
      <c r="C41" s="533" t="s">
        <v>6935</v>
      </c>
      <c r="D41" s="537">
        <v>40867.441949</v>
      </c>
    </row>
    <row r="42" spans="1:4" ht="13.5">
      <c r="A42" s="532" t="s">
        <v>6936</v>
      </c>
      <c r="B42" s="532"/>
      <c r="C42" s="532"/>
      <c r="D42" s="532"/>
    </row>
    <row r="43" spans="1:4">
      <c r="A43" s="535" t="s">
        <v>6937</v>
      </c>
      <c r="B43" s="535"/>
      <c r="C43" s="535" t="s">
        <v>6938</v>
      </c>
      <c r="D43" s="535"/>
    </row>
    <row r="44" spans="1:4">
      <c r="A44" s="533" t="s">
        <v>6939</v>
      </c>
      <c r="B44" s="537">
        <v>3261238.8250000002</v>
      </c>
      <c r="C44" s="533" t="s">
        <v>6940</v>
      </c>
      <c r="D44" s="534">
        <v>500</v>
      </c>
    </row>
    <row r="45" spans="1:4">
      <c r="A45" s="533" t="s">
        <v>6941</v>
      </c>
      <c r="B45" s="537">
        <v>1816.846</v>
      </c>
      <c r="C45" s="536" t="s">
        <v>6942</v>
      </c>
      <c r="D45" s="534">
        <v>176</v>
      </c>
    </row>
    <row r="46" spans="1:4">
      <c r="A46" s="533" t="s">
        <v>6943</v>
      </c>
      <c r="B46" s="537">
        <v>8.0289999999999999</v>
      </c>
      <c r="C46" s="536" t="s">
        <v>6944</v>
      </c>
      <c r="D46" s="534">
        <v>481</v>
      </c>
    </row>
    <row r="47" spans="1:4">
      <c r="A47" s="533" t="s">
        <v>6945</v>
      </c>
      <c r="B47" s="537">
        <v>21.58</v>
      </c>
      <c r="C47" s="533" t="s">
        <v>6946</v>
      </c>
      <c r="D47" s="534">
        <v>638</v>
      </c>
    </row>
    <row r="48" spans="1:4">
      <c r="A48" s="533" t="s">
        <v>6947</v>
      </c>
      <c r="B48" s="537">
        <v>45.459000000000003</v>
      </c>
      <c r="C48" s="533" t="s">
        <v>6948</v>
      </c>
      <c r="D48" s="534">
        <v>0</v>
      </c>
    </row>
    <row r="49" spans="1:4">
      <c r="A49" s="533" t="s">
        <v>6949</v>
      </c>
      <c r="B49" s="537">
        <v>48.966999999999999</v>
      </c>
      <c r="C49" s="525"/>
      <c r="D49" s="525"/>
    </row>
    <row r="50" spans="1:4">
      <c r="A50" s="533" t="s">
        <v>6950</v>
      </c>
      <c r="B50" s="537">
        <v>331.13499999999999</v>
      </c>
      <c r="C50" s="525"/>
      <c r="D50" s="525"/>
    </row>
    <row r="52" spans="1:4">
      <c r="A52" s="538" t="s">
        <v>6951</v>
      </c>
      <c r="B52" s="538"/>
      <c r="C52" s="538"/>
      <c r="D52" s="538"/>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8B5DD-1EF9-4693-AB62-859A63FCCF43}">
  <sheetPr>
    <outlinePr summaryBelow="0" summaryRight="0"/>
    <pageSetUpPr autoPageBreaks="0"/>
  </sheetPr>
  <dimension ref="A6:A15"/>
  <sheetViews>
    <sheetView zoomScaleNormal="100" workbookViewId="0">
      <selection activeCell="B9" sqref="B9"/>
    </sheetView>
  </sheetViews>
  <sheetFormatPr defaultRowHeight="11.25"/>
  <cols>
    <col min="1" max="1" width="34.875" style="506" customWidth="1"/>
    <col min="2" max="2" width="8.125" style="506" customWidth="1"/>
    <col min="3" max="256" width="9" style="506"/>
    <col min="257" max="257" width="34.875" style="506" customWidth="1"/>
    <col min="258" max="258" width="8.125" style="506" customWidth="1"/>
    <col min="259" max="512" width="9" style="506"/>
    <col min="513" max="513" width="34.875" style="506" customWidth="1"/>
    <col min="514" max="514" width="8.125" style="506" customWidth="1"/>
    <col min="515" max="768" width="9" style="506"/>
    <col min="769" max="769" width="34.875" style="506" customWidth="1"/>
    <col min="770" max="770" width="8.125" style="506" customWidth="1"/>
    <col min="771" max="1024" width="9" style="506"/>
    <col min="1025" max="1025" width="34.875" style="506" customWidth="1"/>
    <col min="1026" max="1026" width="8.125" style="506" customWidth="1"/>
    <col min="1027" max="1280" width="9" style="506"/>
    <col min="1281" max="1281" width="34.875" style="506" customWidth="1"/>
    <col min="1282" max="1282" width="8.125" style="506" customWidth="1"/>
    <col min="1283" max="1536" width="9" style="506"/>
    <col min="1537" max="1537" width="34.875" style="506" customWidth="1"/>
    <col min="1538" max="1538" width="8.125" style="506" customWidth="1"/>
    <col min="1539" max="1792" width="9" style="506"/>
    <col min="1793" max="1793" width="34.875" style="506" customWidth="1"/>
    <col min="1794" max="1794" width="8.125" style="506" customWidth="1"/>
    <col min="1795" max="2048" width="9" style="506"/>
    <col min="2049" max="2049" width="34.875" style="506" customWidth="1"/>
    <col min="2050" max="2050" width="8.125" style="506" customWidth="1"/>
    <col min="2051" max="2304" width="9" style="506"/>
    <col min="2305" max="2305" width="34.875" style="506" customWidth="1"/>
    <col min="2306" max="2306" width="8.125" style="506" customWidth="1"/>
    <col min="2307" max="2560" width="9" style="506"/>
    <col min="2561" max="2561" width="34.875" style="506" customWidth="1"/>
    <col min="2562" max="2562" width="8.125" style="506" customWidth="1"/>
    <col min="2563" max="2816" width="9" style="506"/>
    <col min="2817" max="2817" width="34.875" style="506" customWidth="1"/>
    <col min="2818" max="2818" width="8.125" style="506" customWidth="1"/>
    <col min="2819" max="3072" width="9" style="506"/>
    <col min="3073" max="3073" width="34.875" style="506" customWidth="1"/>
    <col min="3074" max="3074" width="8.125" style="506" customWidth="1"/>
    <col min="3075" max="3328" width="9" style="506"/>
    <col min="3329" max="3329" width="34.875" style="506" customWidth="1"/>
    <col min="3330" max="3330" width="8.125" style="506" customWidth="1"/>
    <col min="3331" max="3584" width="9" style="506"/>
    <col min="3585" max="3585" width="34.875" style="506" customWidth="1"/>
    <col min="3586" max="3586" width="8.125" style="506" customWidth="1"/>
    <col min="3587" max="3840" width="9" style="506"/>
    <col min="3841" max="3841" width="34.875" style="506" customWidth="1"/>
    <col min="3842" max="3842" width="8.125" style="506" customWidth="1"/>
    <col min="3843" max="4096" width="9" style="506"/>
    <col min="4097" max="4097" width="34.875" style="506" customWidth="1"/>
    <col min="4098" max="4098" width="8.125" style="506" customWidth="1"/>
    <col min="4099" max="4352" width="9" style="506"/>
    <col min="4353" max="4353" width="34.875" style="506" customWidth="1"/>
    <col min="4354" max="4354" width="8.125" style="506" customWidth="1"/>
    <col min="4355" max="4608" width="9" style="506"/>
    <col min="4609" max="4609" width="34.875" style="506" customWidth="1"/>
    <col min="4610" max="4610" width="8.125" style="506" customWidth="1"/>
    <col min="4611" max="4864" width="9" style="506"/>
    <col min="4865" max="4865" width="34.875" style="506" customWidth="1"/>
    <col min="4866" max="4866" width="8.125" style="506" customWidth="1"/>
    <col min="4867" max="5120" width="9" style="506"/>
    <col min="5121" max="5121" width="34.875" style="506" customWidth="1"/>
    <col min="5122" max="5122" width="8.125" style="506" customWidth="1"/>
    <col min="5123" max="5376" width="9" style="506"/>
    <col min="5377" max="5377" width="34.875" style="506" customWidth="1"/>
    <col min="5378" max="5378" width="8.125" style="506" customWidth="1"/>
    <col min="5379" max="5632" width="9" style="506"/>
    <col min="5633" max="5633" width="34.875" style="506" customWidth="1"/>
    <col min="5634" max="5634" width="8.125" style="506" customWidth="1"/>
    <col min="5635" max="5888" width="9" style="506"/>
    <col min="5889" max="5889" width="34.875" style="506" customWidth="1"/>
    <col min="5890" max="5890" width="8.125" style="506" customWidth="1"/>
    <col min="5891" max="6144" width="9" style="506"/>
    <col min="6145" max="6145" width="34.875" style="506" customWidth="1"/>
    <col min="6146" max="6146" width="8.125" style="506" customWidth="1"/>
    <col min="6147" max="6400" width="9" style="506"/>
    <col min="6401" max="6401" width="34.875" style="506" customWidth="1"/>
    <col min="6402" max="6402" width="8.125" style="506" customWidth="1"/>
    <col min="6403" max="6656" width="9" style="506"/>
    <col min="6657" max="6657" width="34.875" style="506" customWidth="1"/>
    <col min="6658" max="6658" width="8.125" style="506" customWidth="1"/>
    <col min="6659" max="6912" width="9" style="506"/>
    <col min="6913" max="6913" width="34.875" style="506" customWidth="1"/>
    <col min="6914" max="6914" width="8.125" style="506" customWidth="1"/>
    <col min="6915" max="7168" width="9" style="506"/>
    <col min="7169" max="7169" width="34.875" style="506" customWidth="1"/>
    <col min="7170" max="7170" width="8.125" style="506" customWidth="1"/>
    <col min="7171" max="7424" width="9" style="506"/>
    <col min="7425" max="7425" width="34.875" style="506" customWidth="1"/>
    <col min="7426" max="7426" width="8.125" style="506" customWidth="1"/>
    <col min="7427" max="7680" width="9" style="506"/>
    <col min="7681" max="7681" width="34.875" style="506" customWidth="1"/>
    <col min="7682" max="7682" width="8.125" style="506" customWidth="1"/>
    <col min="7683" max="7936" width="9" style="506"/>
    <col min="7937" max="7937" width="34.875" style="506" customWidth="1"/>
    <col min="7938" max="7938" width="8.125" style="506" customWidth="1"/>
    <col min="7939" max="8192" width="9" style="506"/>
    <col min="8193" max="8193" width="34.875" style="506" customWidth="1"/>
    <col min="8194" max="8194" width="8.125" style="506" customWidth="1"/>
    <col min="8195" max="8448" width="9" style="506"/>
    <col min="8449" max="8449" width="34.875" style="506" customWidth="1"/>
    <col min="8450" max="8450" width="8.125" style="506" customWidth="1"/>
    <col min="8451" max="8704" width="9" style="506"/>
    <col min="8705" max="8705" width="34.875" style="506" customWidth="1"/>
    <col min="8706" max="8706" width="8.125" style="506" customWidth="1"/>
    <col min="8707" max="8960" width="9" style="506"/>
    <col min="8961" max="8961" width="34.875" style="506" customWidth="1"/>
    <col min="8962" max="8962" width="8.125" style="506" customWidth="1"/>
    <col min="8963" max="9216" width="9" style="506"/>
    <col min="9217" max="9217" width="34.875" style="506" customWidth="1"/>
    <col min="9218" max="9218" width="8.125" style="506" customWidth="1"/>
    <col min="9219" max="9472" width="9" style="506"/>
    <col min="9473" max="9473" width="34.875" style="506" customWidth="1"/>
    <col min="9474" max="9474" width="8.125" style="506" customWidth="1"/>
    <col min="9475" max="9728" width="9" style="506"/>
    <col min="9729" max="9729" width="34.875" style="506" customWidth="1"/>
    <col min="9730" max="9730" width="8.125" style="506" customWidth="1"/>
    <col min="9731" max="9984" width="9" style="506"/>
    <col min="9985" max="9985" width="34.875" style="506" customWidth="1"/>
    <col min="9986" max="9986" width="8.125" style="506" customWidth="1"/>
    <col min="9987" max="10240" width="9" style="506"/>
    <col min="10241" max="10241" width="34.875" style="506" customWidth="1"/>
    <col min="10242" max="10242" width="8.125" style="506" customWidth="1"/>
    <col min="10243" max="10496" width="9" style="506"/>
    <col min="10497" max="10497" width="34.875" style="506" customWidth="1"/>
    <col min="10498" max="10498" width="8.125" style="506" customWidth="1"/>
    <col min="10499" max="10752" width="9" style="506"/>
    <col min="10753" max="10753" width="34.875" style="506" customWidth="1"/>
    <col min="10754" max="10754" width="8.125" style="506" customWidth="1"/>
    <col min="10755" max="11008" width="9" style="506"/>
    <col min="11009" max="11009" width="34.875" style="506" customWidth="1"/>
    <col min="11010" max="11010" width="8.125" style="506" customWidth="1"/>
    <col min="11011" max="11264" width="9" style="506"/>
    <col min="11265" max="11265" width="34.875" style="506" customWidth="1"/>
    <col min="11266" max="11266" width="8.125" style="506" customWidth="1"/>
    <col min="11267" max="11520" width="9" style="506"/>
    <col min="11521" max="11521" width="34.875" style="506" customWidth="1"/>
    <col min="11522" max="11522" width="8.125" style="506" customWidth="1"/>
    <col min="11523" max="11776" width="9" style="506"/>
    <col min="11777" max="11777" width="34.875" style="506" customWidth="1"/>
    <col min="11778" max="11778" width="8.125" style="506" customWidth="1"/>
    <col min="11779" max="12032" width="9" style="506"/>
    <col min="12033" max="12033" width="34.875" style="506" customWidth="1"/>
    <col min="12034" max="12034" width="8.125" style="506" customWidth="1"/>
    <col min="12035" max="12288" width="9" style="506"/>
    <col min="12289" max="12289" width="34.875" style="506" customWidth="1"/>
    <col min="12290" max="12290" width="8.125" style="506" customWidth="1"/>
    <col min="12291" max="12544" width="9" style="506"/>
    <col min="12545" max="12545" width="34.875" style="506" customWidth="1"/>
    <col min="12546" max="12546" width="8.125" style="506" customWidth="1"/>
    <col min="12547" max="12800" width="9" style="506"/>
    <col min="12801" max="12801" width="34.875" style="506" customWidth="1"/>
    <col min="12802" max="12802" width="8.125" style="506" customWidth="1"/>
    <col min="12803" max="13056" width="9" style="506"/>
    <col min="13057" max="13057" width="34.875" style="506" customWidth="1"/>
    <col min="13058" max="13058" width="8.125" style="506" customWidth="1"/>
    <col min="13059" max="13312" width="9" style="506"/>
    <col min="13313" max="13313" width="34.875" style="506" customWidth="1"/>
    <col min="13314" max="13314" width="8.125" style="506" customWidth="1"/>
    <col min="13315" max="13568" width="9" style="506"/>
    <col min="13569" max="13569" width="34.875" style="506" customWidth="1"/>
    <col min="13570" max="13570" width="8.125" style="506" customWidth="1"/>
    <col min="13571" max="13824" width="9" style="506"/>
    <col min="13825" max="13825" width="34.875" style="506" customWidth="1"/>
    <col min="13826" max="13826" width="8.125" style="506" customWidth="1"/>
    <col min="13827" max="14080" width="9" style="506"/>
    <col min="14081" max="14081" width="34.875" style="506" customWidth="1"/>
    <col min="14082" max="14082" width="8.125" style="506" customWidth="1"/>
    <col min="14083" max="14336" width="9" style="506"/>
    <col min="14337" max="14337" width="34.875" style="506" customWidth="1"/>
    <col min="14338" max="14338" width="8.125" style="506" customWidth="1"/>
    <col min="14339" max="14592" width="9" style="506"/>
    <col min="14593" max="14593" width="34.875" style="506" customWidth="1"/>
    <col min="14594" max="14594" width="8.125" style="506" customWidth="1"/>
    <col min="14595" max="14848" width="9" style="506"/>
    <col min="14849" max="14849" width="34.875" style="506" customWidth="1"/>
    <col min="14850" max="14850" width="8.125" style="506" customWidth="1"/>
    <col min="14851" max="15104" width="9" style="506"/>
    <col min="15105" max="15105" width="34.875" style="506" customWidth="1"/>
    <col min="15106" max="15106" width="8.125" style="506" customWidth="1"/>
    <col min="15107" max="15360" width="9" style="506"/>
    <col min="15361" max="15361" width="34.875" style="506" customWidth="1"/>
    <col min="15362" max="15362" width="8.125" style="506" customWidth="1"/>
    <col min="15363" max="15616" width="9" style="506"/>
    <col min="15617" max="15617" width="34.875" style="506" customWidth="1"/>
    <col min="15618" max="15618" width="8.125" style="506" customWidth="1"/>
    <col min="15619" max="15872" width="9" style="506"/>
    <col min="15873" max="15873" width="34.875" style="506" customWidth="1"/>
    <col min="15874" max="15874" width="8.125" style="506" customWidth="1"/>
    <col min="15875" max="16128" width="9" style="506"/>
    <col min="16129" max="16129" width="34.875" style="506" customWidth="1"/>
    <col min="16130" max="16130" width="8.125" style="506" customWidth="1"/>
    <col min="16131" max="16384" width="9" style="506"/>
  </cols>
  <sheetData>
    <row r="6" spans="1:1" ht="16.5" customHeight="1">
      <c r="A6" s="524" t="s">
        <v>46</v>
      </c>
    </row>
    <row r="8" spans="1:1" ht="13.5">
      <c r="A8" s="532" t="s">
        <v>379</v>
      </c>
    </row>
    <row r="9" spans="1:1">
      <c r="A9" s="539" t="s">
        <v>6952</v>
      </c>
    </row>
    <row r="10" spans="1:1">
      <c r="A10" s="539" t="s">
        <v>381</v>
      </c>
    </row>
    <row r="11" spans="1:1">
      <c r="A11" s="539" t="s">
        <v>6953</v>
      </c>
    </row>
    <row r="12" spans="1:1">
      <c r="A12" s="539" t="s">
        <v>6954</v>
      </c>
    </row>
    <row r="13" spans="1:1">
      <c r="A13" s="539" t="s">
        <v>6955</v>
      </c>
    </row>
    <row r="14" spans="1:1">
      <c r="A14" s="539" t="s">
        <v>6956</v>
      </c>
    </row>
    <row r="15" spans="1:1">
      <c r="A15" s="539" t="s">
        <v>6957</v>
      </c>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13747-62F5-4B80-9C46-1C620C47A64E}">
  <sheetPr>
    <tabColor theme="8" tint="0.79998168889431442"/>
  </sheetPr>
  <dimension ref="B2:J146"/>
  <sheetViews>
    <sheetView showGridLines="0" topLeftCell="A28" workbookViewId="0">
      <selection activeCell="F58" sqref="F58"/>
    </sheetView>
  </sheetViews>
  <sheetFormatPr defaultRowHeight="12" outlineLevelRow="1"/>
  <cols>
    <col min="1" max="1" width="2.25" style="353" customWidth="1"/>
    <col min="2" max="2" width="9" style="353"/>
    <col min="3" max="3" width="39.5" style="353" customWidth="1"/>
    <col min="4" max="9" width="9" style="353"/>
    <col min="10" max="10" width="68.875" style="353" customWidth="1"/>
    <col min="11" max="16384" width="9" style="353"/>
  </cols>
  <sheetData>
    <row r="2" spans="2:10">
      <c r="B2" s="352" t="s">
        <v>6958</v>
      </c>
    </row>
    <row r="4" spans="2:10" ht="15" customHeight="1">
      <c r="B4" s="396" t="s">
        <v>6959</v>
      </c>
      <c r="C4" s="397" t="s">
        <v>6932</v>
      </c>
      <c r="D4" s="396" t="s">
        <v>6960</v>
      </c>
      <c r="E4" s="396" t="s">
        <v>6961</v>
      </c>
      <c r="F4" s="396" t="s">
        <v>384</v>
      </c>
      <c r="G4" s="446" t="s">
        <v>6962</v>
      </c>
      <c r="H4" s="396" t="s">
        <v>385</v>
      </c>
      <c r="I4" s="446" t="s">
        <v>6962</v>
      </c>
      <c r="J4" s="396" t="s">
        <v>6963</v>
      </c>
    </row>
    <row r="5" spans="2:10" ht="15" customHeight="1">
      <c r="B5" s="398">
        <v>1</v>
      </c>
      <c r="C5" s="399" t="s">
        <v>1109</v>
      </c>
      <c r="D5" s="400" t="s">
        <v>6964</v>
      </c>
      <c r="E5" s="401">
        <v>3334</v>
      </c>
      <c r="F5" s="402">
        <v>7.3</v>
      </c>
      <c r="G5" s="447">
        <f>INDEX('별첨2-1. GPCM+Summary'!$I$11:$I$79,MATCH('#5 Peer Group Multiples 검증'!$C5,'별첨2-1. GPCM+Summary'!$C$11:$C$79,0))</f>
        <v>7.3433000000000002</v>
      </c>
      <c r="H5" s="448" t="s">
        <v>6965</v>
      </c>
      <c r="I5" s="447" t="str">
        <f>INDEX('별첨2-1. GPCM+Summary'!$L$11:$L$79,MATCH('#5 Peer Group Multiples 검증'!$C5,'별첨2-1. GPCM+Summary'!$C$11:$C$79,0))</f>
        <v>Out Layer</v>
      </c>
      <c r="J5" s="403" t="s">
        <v>6966</v>
      </c>
    </row>
    <row r="6" spans="2:10" ht="15" customHeight="1">
      <c r="B6" s="398">
        <v>2</v>
      </c>
      <c r="C6" s="399" t="s">
        <v>6967</v>
      </c>
      <c r="D6" s="400" t="s">
        <v>6964</v>
      </c>
      <c r="E6" s="401">
        <v>37598</v>
      </c>
      <c r="F6" s="402" t="s">
        <v>6965</v>
      </c>
      <c r="G6" s="447" t="str">
        <f>INDEX('별첨2-1. GPCM+Summary'!$I$11:$I$79,MATCH('#5 Peer Group Multiples 검증'!$C6,'별첨2-1. GPCM+Summary'!$C$11:$C$79,0))</f>
        <v>Out Layer</v>
      </c>
      <c r="H6" s="448">
        <v>9.1999999999999993</v>
      </c>
      <c r="I6" s="447">
        <f>INDEX('별첨2-1. GPCM+Summary'!$L$11:$L$79,MATCH('#5 Peer Group Multiples 검증'!$C6,'별첨2-1. GPCM+Summary'!$C$11:$C$79,0))</f>
        <v>9.1745999999999999</v>
      </c>
      <c r="J6" s="403" t="s">
        <v>6968</v>
      </c>
    </row>
    <row r="7" spans="2:10" ht="15" customHeight="1">
      <c r="B7" s="398">
        <v>3</v>
      </c>
      <c r="C7" s="399" t="s">
        <v>6969</v>
      </c>
      <c r="D7" s="400" t="s">
        <v>6970</v>
      </c>
      <c r="E7" s="401">
        <v>627</v>
      </c>
      <c r="F7" s="402">
        <v>9</v>
      </c>
      <c r="G7" s="447">
        <f>INDEX('별첨2-1. GPCM+Summary'!$I$11:$I$79,MATCH('#5 Peer Group Multiples 검증'!$C7,'별첨2-1. GPCM+Summary'!$C$11:$C$79,0))</f>
        <v>8.9579000000000004</v>
      </c>
      <c r="H7" s="448">
        <v>8.9</v>
      </c>
      <c r="I7" s="447">
        <f>INDEX('별첨2-1. GPCM+Summary'!$L$11:$L$79,MATCH('#5 Peer Group Multiples 검증'!$C7,'별첨2-1. GPCM+Summary'!$C$11:$C$79,0))</f>
        <v>8.8923000000000005</v>
      </c>
      <c r="J7" s="403" t="s">
        <v>6971</v>
      </c>
    </row>
    <row r="8" spans="2:10" ht="15" customHeight="1">
      <c r="B8" s="398">
        <v>4</v>
      </c>
      <c r="C8" s="399" t="s">
        <v>6972</v>
      </c>
      <c r="D8" s="400" t="s">
        <v>6973</v>
      </c>
      <c r="E8" s="401">
        <v>690</v>
      </c>
      <c r="F8" s="402">
        <v>9.1</v>
      </c>
      <c r="G8" s="447">
        <f>INDEX('별첨2-1. GPCM+Summary'!$I$11:$I$79,MATCH('#5 Peer Group Multiples 검증'!$C8,'별첨2-1. GPCM+Summary'!$C$11:$C$79,0))</f>
        <v>9.0714000000000006</v>
      </c>
      <c r="H8" s="448">
        <v>8.5</v>
      </c>
      <c r="I8" s="447">
        <f>INDEX('별첨2-1. GPCM+Summary'!$L$11:$L$79,MATCH('#5 Peer Group Multiples 검증'!$C8,'별첨2-1. GPCM+Summary'!$C$11:$C$79,0))</f>
        <v>8.4972999999999992</v>
      </c>
      <c r="J8" s="403" t="s">
        <v>6974</v>
      </c>
    </row>
    <row r="9" spans="2:10" ht="15" customHeight="1">
      <c r="B9" s="398">
        <v>5</v>
      </c>
      <c r="C9" s="399" t="s">
        <v>6975</v>
      </c>
      <c r="D9" s="400" t="s">
        <v>6976</v>
      </c>
      <c r="E9" s="401">
        <v>5480</v>
      </c>
      <c r="F9" s="402">
        <v>7.3</v>
      </c>
      <c r="G9" s="447">
        <f>INDEX('별첨2-1. GPCM+Summary'!$I$11:$I$79,MATCH('#5 Peer Group Multiples 검증'!$C9,'별첨2-1. GPCM+Summary'!$C$11:$C$79,0))</f>
        <v>7.2595000000000001</v>
      </c>
      <c r="H9" s="448">
        <v>7.4</v>
      </c>
      <c r="I9" s="447">
        <f>INDEX('별첨2-1. GPCM+Summary'!$L$11:$L$79,MATCH('#5 Peer Group Multiples 검증'!$C9,'별첨2-1. GPCM+Summary'!$C$11:$C$79,0))</f>
        <v>7.375</v>
      </c>
      <c r="J9" s="403" t="s">
        <v>6977</v>
      </c>
    </row>
    <row r="10" spans="2:10" ht="15" customHeight="1">
      <c r="B10" s="398">
        <v>6</v>
      </c>
      <c r="C10" s="399" t="s">
        <v>6583</v>
      </c>
      <c r="D10" s="400" t="s">
        <v>6964</v>
      </c>
      <c r="E10" s="401">
        <v>17283</v>
      </c>
      <c r="F10" s="402">
        <v>5.5</v>
      </c>
      <c r="G10" s="447">
        <f>INDEX('별첨2-1. GPCM+Summary'!$I$11:$I$79,MATCH('#5 Peer Group Multiples 검증'!$C10,'별첨2-1. GPCM+Summary'!$C$11:$C$79,0))</f>
        <v>5.4896000000000003</v>
      </c>
      <c r="H10" s="448">
        <v>6.3</v>
      </c>
      <c r="I10" s="447">
        <f>INDEX('별첨2-1. GPCM+Summary'!$L$11:$L$79,MATCH('#5 Peer Group Multiples 검증'!$C10,'별첨2-1. GPCM+Summary'!$C$11:$C$79,0))</f>
        <v>6.2803000000000004</v>
      </c>
      <c r="J10" s="403" t="s">
        <v>6978</v>
      </c>
    </row>
    <row r="11" spans="2:10" ht="15" customHeight="1">
      <c r="B11" s="398">
        <v>7</v>
      </c>
      <c r="C11" s="399" t="s">
        <v>6979</v>
      </c>
      <c r="D11" s="400" t="s">
        <v>6964</v>
      </c>
      <c r="E11" s="401">
        <v>3786</v>
      </c>
      <c r="F11" s="402">
        <v>5.9</v>
      </c>
      <c r="G11" s="447">
        <f>INDEX('별첨2-1. GPCM+Summary'!$I$11:$I$79,MATCH('#5 Peer Group Multiples 검증'!$C11,'별첨2-1. GPCM+Summary'!$C$11:$C$79,0))</f>
        <v>5.9245000000000001</v>
      </c>
      <c r="H11" s="448">
        <v>5.8</v>
      </c>
      <c r="I11" s="447">
        <f>INDEX('별첨2-1. GPCM+Summary'!$L$11:$L$79,MATCH('#5 Peer Group Multiples 검증'!$C11,'별첨2-1. GPCM+Summary'!$C$11:$C$79,0))</f>
        <v>5.8456999999999999</v>
      </c>
      <c r="J11" s="403" t="s">
        <v>6980</v>
      </c>
    </row>
    <row r="12" spans="2:10" ht="15" customHeight="1">
      <c r="B12" s="398">
        <v>8</v>
      </c>
      <c r="C12" s="399" t="s">
        <v>6981</v>
      </c>
      <c r="D12" s="400" t="s">
        <v>6973</v>
      </c>
      <c r="E12" s="401">
        <v>661</v>
      </c>
      <c r="F12" s="402">
        <v>8.1999999999999993</v>
      </c>
      <c r="G12" s="447">
        <f>INDEX('별첨2-1. GPCM+Summary'!$I$11:$I$79,MATCH('#5 Peer Group Multiples 검증'!$C12,'별첨2-1. GPCM+Summary'!$C$11:$C$79,0))</f>
        <v>8.2301000000000002</v>
      </c>
      <c r="H12" s="448">
        <v>5.3</v>
      </c>
      <c r="I12" s="447">
        <f>INDEX('별첨2-1. GPCM+Summary'!$L$11:$L$79,MATCH('#5 Peer Group Multiples 검증'!$C12,'별첨2-1. GPCM+Summary'!$C$11:$C$79,0))</f>
        <v>5.2603999999999997</v>
      </c>
      <c r="J12" s="403" t="s">
        <v>6982</v>
      </c>
    </row>
    <row r="13" spans="2:10" ht="15" customHeight="1">
      <c r="B13" s="398">
        <v>9</v>
      </c>
      <c r="C13" s="399" t="s">
        <v>6983</v>
      </c>
      <c r="D13" s="400" t="s">
        <v>6970</v>
      </c>
      <c r="E13" s="401">
        <v>63</v>
      </c>
      <c r="F13" s="402">
        <v>5.9</v>
      </c>
      <c r="G13" s="447">
        <f>INDEX('별첨2-1. GPCM+Summary'!$I$11:$I$79,MATCH('#5 Peer Group Multiples 검증'!$C13,'별첨2-1. GPCM+Summary'!$C$11:$C$79,0))</f>
        <v>5.9078999999999997</v>
      </c>
      <c r="H13" s="448">
        <v>5.2</v>
      </c>
      <c r="I13" s="447">
        <f>INDEX('별첨2-1. GPCM+Summary'!$L$11:$L$79,MATCH('#5 Peer Group Multiples 검증'!$C13,'별첨2-1. GPCM+Summary'!$C$11:$C$79,0))</f>
        <v>5.2248999999999999</v>
      </c>
      <c r="J13" s="403" t="s">
        <v>6984</v>
      </c>
    </row>
    <row r="14" spans="2:10" ht="15" customHeight="1">
      <c r="B14" s="398">
        <v>10</v>
      </c>
      <c r="C14" s="399" t="s">
        <v>6985</v>
      </c>
      <c r="D14" s="400" t="s">
        <v>6973</v>
      </c>
      <c r="E14" s="401">
        <v>1429</v>
      </c>
      <c r="F14" s="402">
        <v>5.4</v>
      </c>
      <c r="G14" s="447">
        <f>INDEX('별첨2-1. GPCM+Summary'!$I$11:$I$79,MATCH('#5 Peer Group Multiples 검증'!$C14,'별첨2-1. GPCM+Summary'!$C$11:$C$79,0))</f>
        <v>5.4367000000000001</v>
      </c>
      <c r="H14" s="448">
        <v>5.0999999999999996</v>
      </c>
      <c r="I14" s="447">
        <f>INDEX('별첨2-1. GPCM+Summary'!$L$11:$L$79,MATCH('#5 Peer Group Multiples 검증'!$C14,'별첨2-1. GPCM+Summary'!$C$11:$C$79,0))</f>
        <v>5.0979000000000001</v>
      </c>
      <c r="J14" s="403" t="s">
        <v>6986</v>
      </c>
    </row>
    <row r="15" spans="2:10" ht="15" customHeight="1">
      <c r="B15" s="398">
        <v>11</v>
      </c>
      <c r="C15" s="399" t="s">
        <v>1675</v>
      </c>
      <c r="D15" s="400" t="s">
        <v>6964</v>
      </c>
      <c r="E15" s="401">
        <v>62860</v>
      </c>
      <c r="F15" s="402">
        <v>5</v>
      </c>
      <c r="G15" s="447">
        <f>INDEX('별첨2-1. GPCM+Summary'!$I$11:$I$79,MATCH('#5 Peer Group Multiples 검증'!$C15,'별첨2-1. GPCM+Summary'!$C$11:$C$79,0))</f>
        <v>5.0452000000000004</v>
      </c>
      <c r="H15" s="448">
        <v>5</v>
      </c>
      <c r="I15" s="447">
        <f>INDEX('별첨2-1. GPCM+Summary'!$L$11:$L$79,MATCH('#5 Peer Group Multiples 검증'!$C15,'별첨2-1. GPCM+Summary'!$C$11:$C$79,0))</f>
        <v>4.9832999999999998</v>
      </c>
      <c r="J15" s="403" t="s">
        <v>6987</v>
      </c>
    </row>
    <row r="16" spans="2:10" ht="15" customHeight="1">
      <c r="B16" s="398">
        <v>12</v>
      </c>
      <c r="C16" s="399" t="s">
        <v>6988</v>
      </c>
      <c r="D16" s="400" t="s">
        <v>6964</v>
      </c>
      <c r="E16" s="401">
        <v>3206</v>
      </c>
      <c r="F16" s="402">
        <v>3.8</v>
      </c>
      <c r="G16" s="447">
        <f>INDEX('별첨2-1. GPCM+Summary'!$I$11:$I$79,MATCH('#5 Peer Group Multiples 검증'!$C16,'별첨2-1. GPCM+Summary'!$C$11:$C$79,0))</f>
        <v>3.8077999999999999</v>
      </c>
      <c r="H16" s="448">
        <v>4.9000000000000004</v>
      </c>
      <c r="I16" s="447">
        <f>INDEX('별첨2-1. GPCM+Summary'!$L$11:$L$79,MATCH('#5 Peer Group Multiples 검증'!$C16,'별첨2-1. GPCM+Summary'!$C$11:$C$79,0))</f>
        <v>4.9146000000000001</v>
      </c>
      <c r="J16" s="403" t="s">
        <v>6989</v>
      </c>
    </row>
    <row r="17" spans="2:10" ht="15" customHeight="1">
      <c r="B17" s="398">
        <v>13</v>
      </c>
      <c r="C17" s="399" t="s">
        <v>6990</v>
      </c>
      <c r="D17" s="400" t="s">
        <v>6970</v>
      </c>
      <c r="E17" s="401">
        <v>77</v>
      </c>
      <c r="F17" s="402">
        <v>5.8</v>
      </c>
      <c r="G17" s="447">
        <f>INDEX('별첨2-1. GPCM+Summary'!$I$11:$I$79,MATCH('#5 Peer Group Multiples 검증'!$C17,'별첨2-1. GPCM+Summary'!$C$11:$C$79,0))</f>
        <v>5.8368000000000002</v>
      </c>
      <c r="H17" s="448">
        <v>4.9000000000000004</v>
      </c>
      <c r="I17" s="447">
        <f>INDEX('별첨2-1. GPCM+Summary'!$L$11:$L$79,MATCH('#5 Peer Group Multiples 검증'!$C17,'별첨2-1. GPCM+Summary'!$C$11:$C$79,0))</f>
        <v>4.8864999999999998</v>
      </c>
      <c r="J17" s="403" t="s">
        <v>6991</v>
      </c>
    </row>
    <row r="18" spans="2:10" ht="15" customHeight="1">
      <c r="B18" s="398">
        <v>14</v>
      </c>
      <c r="C18" s="399" t="s">
        <v>6992</v>
      </c>
      <c r="D18" s="400" t="s">
        <v>6973</v>
      </c>
      <c r="E18" s="401">
        <v>505</v>
      </c>
      <c r="F18" s="402">
        <v>4.9000000000000004</v>
      </c>
      <c r="G18" s="447">
        <f>INDEX('별첨2-1. GPCM+Summary'!$I$11:$I$79,MATCH('#5 Peer Group Multiples 검증'!$C18,'별첨2-1. GPCM+Summary'!$C$11:$C$79,0))</f>
        <v>4.8811999999999998</v>
      </c>
      <c r="H18" s="448">
        <v>4.8</v>
      </c>
      <c r="I18" s="447">
        <f>INDEX('별첨2-1. GPCM+Summary'!$L$11:$L$79,MATCH('#5 Peer Group Multiples 검증'!$C18,'별첨2-1. GPCM+Summary'!$C$11:$C$79,0))</f>
        <v>4.7868000000000004</v>
      </c>
      <c r="J18" s="403" t="s">
        <v>6993</v>
      </c>
    </row>
    <row r="19" spans="2:10" ht="15" customHeight="1">
      <c r="B19" s="398">
        <v>15</v>
      </c>
      <c r="C19" s="399" t="s">
        <v>6994</v>
      </c>
      <c r="D19" s="400" t="s">
        <v>6995</v>
      </c>
      <c r="E19" s="401">
        <v>10782</v>
      </c>
      <c r="F19" s="402">
        <v>6.2</v>
      </c>
      <c r="G19" s="447">
        <f>INDEX('별첨2-1. GPCM+Summary'!$I$11:$I$79,MATCH('#5 Peer Group Multiples 검증'!$C19,'별첨2-1. GPCM+Summary'!$C$11:$C$79,0))</f>
        <v>6.2271000000000001</v>
      </c>
      <c r="H19" s="448">
        <v>4.7</v>
      </c>
      <c r="I19" s="447">
        <f>INDEX('별첨2-1. GPCM+Summary'!$L$11:$L$79,MATCH('#5 Peer Group Multiples 검증'!$C19,'별첨2-1. GPCM+Summary'!$C$11:$C$79,0))</f>
        <v>4.7072000000000003</v>
      </c>
      <c r="J19" s="403" t="s">
        <v>6996</v>
      </c>
    </row>
    <row r="20" spans="2:10" ht="15" customHeight="1">
      <c r="B20" s="398">
        <v>16</v>
      </c>
      <c r="C20" s="399" t="s">
        <v>6997</v>
      </c>
      <c r="D20" s="400" t="s">
        <v>6973</v>
      </c>
      <c r="E20" s="401">
        <v>4101</v>
      </c>
      <c r="F20" s="402">
        <v>4.5999999999999996</v>
      </c>
      <c r="G20" s="447">
        <f>INDEX('별첨2-1. GPCM+Summary'!$I$11:$I$79,MATCH('#5 Peer Group Multiples 검증'!$C20,'별첨2-1. GPCM+Summary'!$C$11:$C$79,0))</f>
        <v>4.6391999999999998</v>
      </c>
      <c r="H20" s="448">
        <v>4.5999999999999996</v>
      </c>
      <c r="I20" s="447">
        <f>INDEX('별첨2-1. GPCM+Summary'!$L$11:$L$79,MATCH('#5 Peer Group Multiples 검증'!$C20,'별첨2-1. GPCM+Summary'!$C$11:$C$79,0))</f>
        <v>4.6131000000000002</v>
      </c>
      <c r="J20" s="403" t="s">
        <v>6998</v>
      </c>
    </row>
    <row r="21" spans="2:10" ht="15" customHeight="1">
      <c r="B21" s="398">
        <v>17</v>
      </c>
      <c r="C21" s="399" t="s">
        <v>6999</v>
      </c>
      <c r="D21" s="400" t="s">
        <v>6973</v>
      </c>
      <c r="E21" s="401">
        <v>66</v>
      </c>
      <c r="F21" s="402">
        <v>4.0999999999999996</v>
      </c>
      <c r="G21" s="447">
        <f>INDEX('별첨2-1. GPCM+Summary'!$I$11:$I$79,MATCH('#5 Peer Group Multiples 검증'!$C21,'별첨2-1. GPCM+Summary'!$C$11:$C$79,0))</f>
        <v>4.1224999999999996</v>
      </c>
      <c r="H21" s="448">
        <v>4.0999999999999996</v>
      </c>
      <c r="I21" s="447">
        <f>INDEX('별첨2-1. GPCM+Summary'!$L$11:$L$79,MATCH('#5 Peer Group Multiples 검증'!$C21,'별첨2-1. GPCM+Summary'!$C$11:$C$79,0))</f>
        <v>4.0712000000000002</v>
      </c>
      <c r="J21" s="403" t="s">
        <v>7000</v>
      </c>
    </row>
    <row r="22" spans="2:10" ht="15" customHeight="1">
      <c r="B22" s="398">
        <v>18</v>
      </c>
      <c r="C22" s="399" t="s">
        <v>7001</v>
      </c>
      <c r="D22" s="400" t="s">
        <v>6973</v>
      </c>
      <c r="E22" s="401">
        <v>247</v>
      </c>
      <c r="F22" s="402">
        <v>5</v>
      </c>
      <c r="G22" s="447">
        <f>INDEX('별첨2-1. GPCM+Summary'!$I$11:$I$79,MATCH('#5 Peer Group Multiples 검증'!$C22,'별첨2-1. GPCM+Summary'!$C$11:$C$79,0))</f>
        <v>4.9760999999999997</v>
      </c>
      <c r="H22" s="448">
        <v>4</v>
      </c>
      <c r="I22" s="447">
        <f>INDEX('별첨2-1. GPCM+Summary'!$L$11:$L$79,MATCH('#5 Peer Group Multiples 검증'!$C22,'별첨2-1. GPCM+Summary'!$C$11:$C$79,0))</f>
        <v>3.9763999999999999</v>
      </c>
      <c r="J22" s="403" t="s">
        <v>7002</v>
      </c>
    </row>
    <row r="23" spans="2:10" ht="15" customHeight="1">
      <c r="B23" s="398">
        <v>19</v>
      </c>
      <c r="C23" s="399" t="s">
        <v>7003</v>
      </c>
      <c r="D23" s="400" t="s">
        <v>6976</v>
      </c>
      <c r="E23" s="401">
        <v>2</v>
      </c>
      <c r="F23" s="402">
        <v>2.2000000000000002</v>
      </c>
      <c r="G23" s="447">
        <f>INDEX('별첨2-1. GPCM+Summary'!$I$11:$I$79,MATCH('#5 Peer Group Multiples 검증'!$C23,'별첨2-1. GPCM+Summary'!$C$11:$C$79,0))</f>
        <v>2.2263000000000002</v>
      </c>
      <c r="H23" s="448">
        <v>3.7</v>
      </c>
      <c r="I23" s="447">
        <f>INDEX('별첨2-1. GPCM+Summary'!$L$11:$L$79,MATCH('#5 Peer Group Multiples 검증'!$C23,'별첨2-1. GPCM+Summary'!$C$11:$C$79,0))</f>
        <v>3.6572</v>
      </c>
      <c r="J23" s="403" t="s">
        <v>7004</v>
      </c>
    </row>
    <row r="24" spans="2:10" ht="15" customHeight="1">
      <c r="B24" s="398">
        <v>20</v>
      </c>
      <c r="C24" s="399" t="s">
        <v>7005</v>
      </c>
      <c r="D24" s="400" t="s">
        <v>6973</v>
      </c>
      <c r="E24" s="401">
        <v>2261</v>
      </c>
      <c r="F24" s="402">
        <v>4.2</v>
      </c>
      <c r="G24" s="447">
        <f>INDEX('별첨2-1. GPCM+Summary'!$I$11:$I$79,MATCH('#5 Peer Group Multiples 검증'!$C24,'별첨2-1. GPCM+Summary'!$C$11:$C$79,0))</f>
        <v>4.1741999999999999</v>
      </c>
      <c r="H24" s="448">
        <v>3.6</v>
      </c>
      <c r="I24" s="447">
        <f>INDEX('별첨2-1. GPCM+Summary'!$L$11:$L$79,MATCH('#5 Peer Group Multiples 검증'!$C24,'별첨2-1. GPCM+Summary'!$C$11:$C$79,0))</f>
        <v>3.6092</v>
      </c>
      <c r="J24" s="403" t="s">
        <v>7006</v>
      </c>
    </row>
    <row r="25" spans="2:10" ht="15" customHeight="1">
      <c r="B25" s="398">
        <v>21</v>
      </c>
      <c r="C25" s="399" t="s">
        <v>7007</v>
      </c>
      <c r="D25" s="400" t="s">
        <v>7008</v>
      </c>
      <c r="E25" s="401">
        <v>99</v>
      </c>
      <c r="F25" s="402">
        <v>2.2999999999999998</v>
      </c>
      <c r="G25" s="447">
        <f>INDEX('별첨2-1. GPCM+Summary'!$I$11:$I$79,MATCH('#5 Peer Group Multiples 검증'!$C25,'별첨2-1. GPCM+Summary'!$C$11:$C$79,0))</f>
        <v>2.2847</v>
      </c>
      <c r="H25" s="448">
        <v>3.4</v>
      </c>
      <c r="I25" s="447">
        <f>INDEX('별첨2-1. GPCM+Summary'!$L$11:$L$79,MATCH('#5 Peer Group Multiples 검증'!$C25,'별첨2-1. GPCM+Summary'!$C$11:$C$79,0))</f>
        <v>3.3754</v>
      </c>
      <c r="J25" s="403" t="s">
        <v>7009</v>
      </c>
    </row>
    <row r="26" spans="2:10" ht="15" customHeight="1">
      <c r="B26" s="398">
        <v>22</v>
      </c>
      <c r="C26" s="399" t="s">
        <v>7010</v>
      </c>
      <c r="D26" s="400" t="s">
        <v>6973</v>
      </c>
      <c r="E26" s="401">
        <v>1492</v>
      </c>
      <c r="F26" s="402">
        <v>3.1</v>
      </c>
      <c r="G26" s="447">
        <f>INDEX('별첨2-1. GPCM+Summary'!$I$11:$I$79,MATCH('#5 Peer Group Multiples 검증'!$C26,'별첨2-1. GPCM+Summary'!$C$11:$C$79,0))</f>
        <v>3.1181000000000001</v>
      </c>
      <c r="H26" s="448">
        <v>3.1</v>
      </c>
      <c r="I26" s="447">
        <f>INDEX('별첨2-1. GPCM+Summary'!$L$11:$L$79,MATCH('#5 Peer Group Multiples 검증'!$C26,'별첨2-1. GPCM+Summary'!$C$11:$C$79,0))</f>
        <v>3.1006</v>
      </c>
      <c r="J26" s="403" t="s">
        <v>7011</v>
      </c>
    </row>
    <row r="27" spans="2:10" ht="15" customHeight="1">
      <c r="B27" s="398">
        <v>23</v>
      </c>
      <c r="C27" s="399" t="s">
        <v>7012</v>
      </c>
      <c r="D27" s="400" t="s">
        <v>6973</v>
      </c>
      <c r="E27" s="401">
        <v>453</v>
      </c>
      <c r="F27" s="402">
        <v>3.2</v>
      </c>
      <c r="G27" s="447">
        <f>INDEX('별첨2-1. GPCM+Summary'!$I$11:$I$79,MATCH('#5 Peer Group Multiples 검증'!$C27,'별첨2-1. GPCM+Summary'!$C$11:$C$79,0))</f>
        <v>3.2303999999999999</v>
      </c>
      <c r="H27" s="448">
        <v>3.1</v>
      </c>
      <c r="I27" s="447">
        <f>INDEX('별첨2-1. GPCM+Summary'!$L$11:$L$79,MATCH('#5 Peer Group Multiples 검증'!$C27,'별첨2-1. GPCM+Summary'!$C$11:$C$79,0))</f>
        <v>3.0905999999999998</v>
      </c>
      <c r="J27" s="403" t="s">
        <v>7013</v>
      </c>
    </row>
    <row r="28" spans="2:10" ht="15" customHeight="1">
      <c r="B28" s="398">
        <v>24</v>
      </c>
      <c r="C28" s="399" t="s">
        <v>7014</v>
      </c>
      <c r="D28" s="400" t="s">
        <v>6970</v>
      </c>
      <c r="E28" s="401">
        <v>13</v>
      </c>
      <c r="F28" s="402">
        <v>4.8</v>
      </c>
      <c r="G28" s="447">
        <f>INDEX('별첨2-1. GPCM+Summary'!$I$11:$I$79,MATCH('#5 Peer Group Multiples 검증'!$C28,'별첨2-1. GPCM+Summary'!$C$11:$C$79,0))</f>
        <v>4.7972000000000001</v>
      </c>
      <c r="H28" s="448">
        <v>3.1</v>
      </c>
      <c r="I28" s="447">
        <f>INDEX('별첨2-1. GPCM+Summary'!$L$11:$L$79,MATCH('#5 Peer Group Multiples 검증'!$C28,'별첨2-1. GPCM+Summary'!$C$11:$C$79,0))</f>
        <v>3.0817000000000001</v>
      </c>
      <c r="J28" s="403" t="s">
        <v>7015</v>
      </c>
    </row>
    <row r="29" spans="2:10" ht="15" customHeight="1">
      <c r="B29" s="398">
        <v>25</v>
      </c>
      <c r="C29" s="399" t="s">
        <v>7016</v>
      </c>
      <c r="D29" s="400" t="s">
        <v>7008</v>
      </c>
      <c r="E29" s="401">
        <v>80</v>
      </c>
      <c r="F29" s="402">
        <v>2.6</v>
      </c>
      <c r="G29" s="447">
        <f>INDEX('별첨2-1. GPCM+Summary'!$I$11:$I$79,MATCH('#5 Peer Group Multiples 검증'!$C29,'별첨2-1. GPCM+Summary'!$C$11:$C$79,0))</f>
        <v>2.6109</v>
      </c>
      <c r="H29" s="448">
        <v>3</v>
      </c>
      <c r="I29" s="447">
        <f>INDEX('별첨2-1. GPCM+Summary'!$L$11:$L$79,MATCH('#5 Peer Group Multiples 검증'!$C29,'별첨2-1. GPCM+Summary'!$C$11:$C$79,0))</f>
        <v>2.9611999999999998</v>
      </c>
      <c r="J29" s="403" t="s">
        <v>7017</v>
      </c>
    </row>
    <row r="30" spans="2:10" ht="15" customHeight="1">
      <c r="B30" s="398">
        <v>26</v>
      </c>
      <c r="C30" s="399" t="s">
        <v>7018</v>
      </c>
      <c r="D30" s="400" t="s">
        <v>6973</v>
      </c>
      <c r="E30" s="401">
        <v>706</v>
      </c>
      <c r="F30" s="402">
        <v>3.7</v>
      </c>
      <c r="G30" s="447">
        <f>INDEX('별첨2-1. GPCM+Summary'!$I$11:$I$79,MATCH('#5 Peer Group Multiples 검증'!$C30,'별첨2-1. GPCM+Summary'!$C$11:$C$79,0))</f>
        <v>3.6977000000000002</v>
      </c>
      <c r="H30" s="448">
        <v>2.9</v>
      </c>
      <c r="I30" s="447">
        <f>INDEX('별첨2-1. GPCM+Summary'!$L$11:$L$79,MATCH('#5 Peer Group Multiples 검증'!$C30,'별첨2-1. GPCM+Summary'!$C$11:$C$79,0))</f>
        <v>2.9260000000000002</v>
      </c>
      <c r="J30" s="403" t="s">
        <v>7019</v>
      </c>
    </row>
    <row r="31" spans="2:10" ht="15" customHeight="1">
      <c r="B31" s="398">
        <v>27</v>
      </c>
      <c r="C31" s="399" t="s">
        <v>7020</v>
      </c>
      <c r="D31" s="400" t="s">
        <v>7021</v>
      </c>
      <c r="E31" s="401">
        <v>25</v>
      </c>
      <c r="F31" s="402">
        <v>2.2000000000000002</v>
      </c>
      <c r="G31" s="447">
        <f>INDEX('별첨2-1. GPCM+Summary'!$I$11:$I$79,MATCH('#5 Peer Group Multiples 검증'!$C31,'별첨2-1. GPCM+Summary'!$C$11:$C$79,0))</f>
        <v>2.2174999999999998</v>
      </c>
      <c r="H31" s="448">
        <v>2.8</v>
      </c>
      <c r="I31" s="447">
        <f>INDEX('별첨2-1. GPCM+Summary'!$L$11:$L$79,MATCH('#5 Peer Group Multiples 검증'!$C31,'별첨2-1. GPCM+Summary'!$C$11:$C$79,0))</f>
        <v>2.7717999999999998</v>
      </c>
      <c r="J31" s="403" t="s">
        <v>7022</v>
      </c>
    </row>
    <row r="32" spans="2:10" ht="15" customHeight="1">
      <c r="B32" s="398">
        <v>28</v>
      </c>
      <c r="C32" s="399" t="s">
        <v>7023</v>
      </c>
      <c r="D32" s="400" t="s">
        <v>7021</v>
      </c>
      <c r="E32" s="401">
        <v>32</v>
      </c>
      <c r="F32" s="402">
        <v>2.6</v>
      </c>
      <c r="G32" s="447">
        <f>INDEX('별첨2-1. GPCM+Summary'!$I$11:$I$79,MATCH('#5 Peer Group Multiples 검증'!$C32,'별첨2-1. GPCM+Summary'!$C$11:$C$79,0))</f>
        <v>2.6309</v>
      </c>
      <c r="H32" s="448">
        <v>2.7</v>
      </c>
      <c r="I32" s="447">
        <f>INDEX('별첨2-1. GPCM+Summary'!$L$11:$L$79,MATCH('#5 Peer Group Multiples 검증'!$C32,'별첨2-1. GPCM+Summary'!$C$11:$C$79,0))</f>
        <v>2.7343999999999999</v>
      </c>
      <c r="J32" s="403" t="s">
        <v>7024</v>
      </c>
    </row>
    <row r="33" spans="2:10" ht="15" customHeight="1">
      <c r="B33" s="398">
        <v>29</v>
      </c>
      <c r="C33" s="399" t="s">
        <v>7025</v>
      </c>
      <c r="D33" s="400" t="s">
        <v>7021</v>
      </c>
      <c r="E33" s="401">
        <v>35</v>
      </c>
      <c r="F33" s="402">
        <v>1.1000000000000001</v>
      </c>
      <c r="G33" s="447">
        <f>INDEX('별첨2-1. GPCM+Summary'!$I$11:$I$79,MATCH('#5 Peer Group Multiples 검증'!$C33,'별첨2-1. GPCM+Summary'!$C$11:$C$79,0))</f>
        <v>1.1126</v>
      </c>
      <c r="H33" s="448">
        <v>2.6</v>
      </c>
      <c r="I33" s="447">
        <f>INDEX('별첨2-1. GPCM+Summary'!$L$11:$L$79,MATCH('#5 Peer Group Multiples 검증'!$C33,'별첨2-1. GPCM+Summary'!$C$11:$C$79,0))</f>
        <v>2.6404999999999998</v>
      </c>
      <c r="J33" s="403" t="s">
        <v>7026</v>
      </c>
    </row>
    <row r="34" spans="2:10" ht="15" customHeight="1">
      <c r="B34" s="398">
        <v>30</v>
      </c>
      <c r="C34" s="399" t="s">
        <v>7027</v>
      </c>
      <c r="D34" s="400" t="s">
        <v>6973</v>
      </c>
      <c r="E34" s="401">
        <v>3404</v>
      </c>
      <c r="F34" s="402">
        <v>4.9000000000000004</v>
      </c>
      <c r="G34" s="447">
        <f>INDEX('별첨2-1. GPCM+Summary'!$I$11:$I$79,MATCH('#5 Peer Group Multiples 검증'!$C34,'별첨2-1. GPCM+Summary'!$C$11:$C$79,0))</f>
        <v>4.9329999999999998</v>
      </c>
      <c r="H34" s="448">
        <v>2.6</v>
      </c>
      <c r="I34" s="447">
        <f>INDEX('별첨2-1. GPCM+Summary'!$L$11:$L$79,MATCH('#5 Peer Group Multiples 검증'!$C34,'별첨2-1. GPCM+Summary'!$C$11:$C$79,0))</f>
        <v>2.6095000000000002</v>
      </c>
      <c r="J34" s="403" t="s">
        <v>7028</v>
      </c>
    </row>
    <row r="35" spans="2:10" ht="15" customHeight="1">
      <c r="B35" s="398">
        <v>31</v>
      </c>
      <c r="C35" s="399" t="s">
        <v>7029</v>
      </c>
      <c r="D35" s="400" t="s">
        <v>6964</v>
      </c>
      <c r="E35" s="401">
        <v>1371</v>
      </c>
      <c r="F35" s="402">
        <v>2.8</v>
      </c>
      <c r="G35" s="447">
        <f>INDEX('별첨2-1. GPCM+Summary'!$I$11:$I$79,MATCH('#5 Peer Group Multiples 검증'!$C35,'별첨2-1. GPCM+Summary'!$C$11:$C$79,0))</f>
        <v>2.7759999999999998</v>
      </c>
      <c r="H35" s="448">
        <v>2.5</v>
      </c>
      <c r="I35" s="447">
        <f>INDEX('별첨2-1. GPCM+Summary'!$L$11:$L$79,MATCH('#5 Peer Group Multiples 검증'!$C35,'별첨2-1. GPCM+Summary'!$C$11:$C$79,0))</f>
        <v>2.5057</v>
      </c>
      <c r="J35" s="403" t="s">
        <v>7030</v>
      </c>
    </row>
    <row r="36" spans="2:10" ht="15" customHeight="1">
      <c r="B36" s="398">
        <v>32</v>
      </c>
      <c r="C36" s="399" t="s">
        <v>7031</v>
      </c>
      <c r="D36" s="400" t="s">
        <v>6973</v>
      </c>
      <c r="E36" s="401">
        <v>267</v>
      </c>
      <c r="F36" s="402">
        <v>2.9</v>
      </c>
      <c r="G36" s="447">
        <f>INDEX('별첨2-1. GPCM+Summary'!$I$11:$I$79,MATCH('#5 Peer Group Multiples 검증'!$C36,'별첨2-1. GPCM+Summary'!$C$11:$C$79,0))</f>
        <v>2.9018000000000002</v>
      </c>
      <c r="H36" s="448">
        <v>2.4</v>
      </c>
      <c r="I36" s="447">
        <f>INDEX('별첨2-1. GPCM+Summary'!$L$11:$L$79,MATCH('#5 Peer Group Multiples 검증'!$C36,'별첨2-1. GPCM+Summary'!$C$11:$C$79,0))</f>
        <v>2.4055</v>
      </c>
      <c r="J36" s="403" t="s">
        <v>7032</v>
      </c>
    </row>
    <row r="37" spans="2:10" ht="15" customHeight="1">
      <c r="B37" s="398">
        <v>33</v>
      </c>
      <c r="C37" s="399" t="s">
        <v>7033</v>
      </c>
      <c r="D37" s="400" t="s">
        <v>6973</v>
      </c>
      <c r="E37" s="401">
        <v>616</v>
      </c>
      <c r="F37" s="402">
        <v>2.2000000000000002</v>
      </c>
      <c r="G37" s="447">
        <f>INDEX('별첨2-1. GPCM+Summary'!$I$11:$I$79,MATCH('#5 Peer Group Multiples 검증'!$C37,'별첨2-1. GPCM+Summary'!$C$11:$C$79,0))</f>
        <v>2.2290000000000001</v>
      </c>
      <c r="H37" s="448">
        <v>2.2000000000000002</v>
      </c>
      <c r="I37" s="447">
        <f>INDEX('별첨2-1. GPCM+Summary'!$L$11:$L$79,MATCH('#5 Peer Group Multiples 검증'!$C37,'별첨2-1. GPCM+Summary'!$C$11:$C$79,0))</f>
        <v>2.1890000000000001</v>
      </c>
      <c r="J37" s="403" t="s">
        <v>7034</v>
      </c>
    </row>
    <row r="38" spans="2:10" ht="15" customHeight="1">
      <c r="B38" s="398">
        <v>34</v>
      </c>
      <c r="C38" s="399" t="s">
        <v>7035</v>
      </c>
      <c r="D38" s="400" t="s">
        <v>6964</v>
      </c>
      <c r="E38" s="401">
        <v>487</v>
      </c>
      <c r="F38" s="402">
        <v>2.6</v>
      </c>
      <c r="G38" s="447">
        <f>INDEX('별첨2-1. GPCM+Summary'!$I$11:$I$79,MATCH('#5 Peer Group Multiples 검증'!$C38,'별첨2-1. GPCM+Summary'!$C$11:$C$79,0))</f>
        <v>2.5847000000000002</v>
      </c>
      <c r="H38" s="448">
        <v>2.1</v>
      </c>
      <c r="I38" s="447">
        <f>INDEX('별첨2-1. GPCM+Summary'!$L$11:$L$79,MATCH('#5 Peer Group Multiples 검증'!$C38,'별첨2-1. GPCM+Summary'!$C$11:$C$79,0))</f>
        <v>2.0931999999999999</v>
      </c>
      <c r="J38" s="403" t="s">
        <v>7036</v>
      </c>
    </row>
    <row r="39" spans="2:10" ht="15" customHeight="1">
      <c r="B39" s="398">
        <v>35</v>
      </c>
      <c r="C39" s="399" t="s">
        <v>7037</v>
      </c>
      <c r="D39" s="400" t="s">
        <v>6973</v>
      </c>
      <c r="E39" s="401">
        <v>810</v>
      </c>
      <c r="F39" s="402">
        <v>2.4</v>
      </c>
      <c r="G39" s="447">
        <f>INDEX('별첨2-1. GPCM+Summary'!$I$11:$I$79,MATCH('#5 Peer Group Multiples 검증'!$C39,'별첨2-1. GPCM+Summary'!$C$11:$C$79,0))</f>
        <v>2.3540999999999999</v>
      </c>
      <c r="H39" s="448">
        <v>2.1</v>
      </c>
      <c r="I39" s="447">
        <f>INDEX('별첨2-1. GPCM+Summary'!$L$11:$L$79,MATCH('#5 Peer Group Multiples 검증'!$C39,'별첨2-1. GPCM+Summary'!$C$11:$C$79,0))</f>
        <v>2.0851999999999999</v>
      </c>
      <c r="J39" s="403" t="s">
        <v>7038</v>
      </c>
    </row>
    <row r="40" spans="2:10" ht="15" customHeight="1">
      <c r="B40" s="398">
        <v>36</v>
      </c>
      <c r="C40" s="399" t="s">
        <v>7039</v>
      </c>
      <c r="D40" s="400" t="s">
        <v>7008</v>
      </c>
      <c r="E40" s="401">
        <v>65</v>
      </c>
      <c r="F40" s="402">
        <v>2.2999999999999998</v>
      </c>
      <c r="G40" s="447">
        <f>INDEX('별첨2-1. GPCM+Summary'!$I$11:$I$79,MATCH('#5 Peer Group Multiples 검증'!$C40,'별첨2-1. GPCM+Summary'!$C$11:$C$79,0))</f>
        <v>2.2917000000000001</v>
      </c>
      <c r="H40" s="448">
        <v>2</v>
      </c>
      <c r="I40" s="447">
        <f>INDEX('별첨2-1. GPCM+Summary'!$L$11:$L$79,MATCH('#5 Peer Group Multiples 검증'!$C40,'별첨2-1. GPCM+Summary'!$C$11:$C$79,0))</f>
        <v>2.016</v>
      </c>
      <c r="J40" s="403" t="s">
        <v>7040</v>
      </c>
    </row>
    <row r="41" spans="2:10" ht="15" customHeight="1">
      <c r="B41" s="398">
        <v>37</v>
      </c>
      <c r="C41" s="399" t="s">
        <v>7041</v>
      </c>
      <c r="D41" s="400" t="s">
        <v>6970</v>
      </c>
      <c r="E41" s="401">
        <v>24</v>
      </c>
      <c r="F41" s="402">
        <v>2.8</v>
      </c>
      <c r="G41" s="447">
        <f>INDEX('별첨2-1. GPCM+Summary'!$I$11:$I$79,MATCH('#5 Peer Group Multiples 검증'!$C41,'별첨2-1. GPCM+Summary'!$C$11:$C$79,0))</f>
        <v>2.8254999999999999</v>
      </c>
      <c r="H41" s="448">
        <v>2</v>
      </c>
      <c r="I41" s="447">
        <f>INDEX('별첨2-1. GPCM+Summary'!$L$11:$L$79,MATCH('#5 Peer Group Multiples 검증'!$C41,'별첨2-1. GPCM+Summary'!$C$11:$C$79,0))</f>
        <v>1.954</v>
      </c>
      <c r="J41" s="403" t="s">
        <v>7042</v>
      </c>
    </row>
    <row r="42" spans="2:10" ht="15" customHeight="1">
      <c r="B42" s="398">
        <v>38</v>
      </c>
      <c r="C42" s="399" t="s">
        <v>2263</v>
      </c>
      <c r="D42" s="400" t="s">
        <v>7008</v>
      </c>
      <c r="E42" s="401">
        <v>99</v>
      </c>
      <c r="F42" s="402">
        <v>2.2999999999999998</v>
      </c>
      <c r="G42" s="447">
        <f>INDEX('별첨2-1. GPCM+Summary'!$I$11:$I$79,MATCH('#5 Peer Group Multiples 검증'!$C42,'별첨2-1. GPCM+Summary'!$C$11:$C$79,0))</f>
        <v>2.2593000000000001</v>
      </c>
      <c r="H42" s="448">
        <v>1.8</v>
      </c>
      <c r="I42" s="447">
        <f>INDEX('별첨2-1. GPCM+Summary'!$L$11:$L$79,MATCH('#5 Peer Group Multiples 검증'!$C42,'별첨2-1. GPCM+Summary'!$C$11:$C$79,0))</f>
        <v>1.7529999999999999</v>
      </c>
      <c r="J42" s="403" t="s">
        <v>7043</v>
      </c>
    </row>
    <row r="43" spans="2:10" ht="15" customHeight="1">
      <c r="B43" s="398">
        <v>39</v>
      </c>
      <c r="C43" s="399" t="s">
        <v>7044</v>
      </c>
      <c r="D43" s="400" t="s">
        <v>6973</v>
      </c>
      <c r="E43" s="401">
        <v>247</v>
      </c>
      <c r="F43" s="402">
        <v>2.1</v>
      </c>
      <c r="G43" s="447">
        <f>INDEX('별첨2-1. GPCM+Summary'!$I$11:$I$79,MATCH('#5 Peer Group Multiples 검증'!$C43,'별첨2-1. GPCM+Summary'!$C$11:$C$79,0))</f>
        <v>2.0754000000000001</v>
      </c>
      <c r="H43" s="448">
        <v>1.7</v>
      </c>
      <c r="I43" s="447">
        <f>INDEX('별첨2-1. GPCM+Summary'!$L$11:$L$79,MATCH('#5 Peer Group Multiples 검증'!$C43,'별첨2-1. GPCM+Summary'!$C$11:$C$79,0))</f>
        <v>1.7433000000000001</v>
      </c>
      <c r="J43" s="403" t="s">
        <v>7045</v>
      </c>
    </row>
    <row r="44" spans="2:10" ht="15" customHeight="1">
      <c r="B44" s="398">
        <v>40</v>
      </c>
      <c r="C44" s="399" t="s">
        <v>7046</v>
      </c>
      <c r="D44" s="400" t="s">
        <v>7008</v>
      </c>
      <c r="E44" s="401">
        <v>35</v>
      </c>
      <c r="F44" s="402">
        <v>1.3</v>
      </c>
      <c r="G44" s="447">
        <f>INDEX('별첨2-1. GPCM+Summary'!$I$11:$I$79,MATCH('#5 Peer Group Multiples 검증'!$C44,'별첨2-1. GPCM+Summary'!$C$11:$C$79,0))</f>
        <v>1.2504999999999999</v>
      </c>
      <c r="H44" s="448">
        <v>1.7</v>
      </c>
      <c r="I44" s="447">
        <f>INDEX('별첨2-1. GPCM+Summary'!$L$11:$L$79,MATCH('#5 Peer Group Multiples 검증'!$C44,'별첨2-1. GPCM+Summary'!$C$11:$C$79,0))</f>
        <v>1.7070000000000001</v>
      </c>
      <c r="J44" s="403" t="s">
        <v>7047</v>
      </c>
    </row>
    <row r="45" spans="2:10" ht="15" customHeight="1">
      <c r="B45" s="398">
        <v>41</v>
      </c>
      <c r="C45" s="399" t="s">
        <v>7048</v>
      </c>
      <c r="D45" s="400" t="s">
        <v>7008</v>
      </c>
      <c r="E45" s="401">
        <v>251</v>
      </c>
      <c r="F45" s="402" t="s">
        <v>6965</v>
      </c>
      <c r="G45" s="447" t="str">
        <f>INDEX('별첨2-1. GPCM+Summary'!$I$11:$I$79,MATCH('#5 Peer Group Multiples 검증'!$C45,'별첨2-1. GPCM+Summary'!$C$11:$C$79,0))</f>
        <v>Out Layer</v>
      </c>
      <c r="H45" s="448">
        <v>1.7</v>
      </c>
      <c r="I45" s="447">
        <f>INDEX('별첨2-1. GPCM+Summary'!$L$11:$L$79,MATCH('#5 Peer Group Multiples 검증'!$C45,'별첨2-1. GPCM+Summary'!$C$11:$C$79,0))</f>
        <v>1.7053</v>
      </c>
      <c r="J45" s="403" t="s">
        <v>7049</v>
      </c>
    </row>
    <row r="46" spans="2:10" ht="15" customHeight="1">
      <c r="B46" s="398">
        <v>42</v>
      </c>
      <c r="C46" s="399" t="s">
        <v>7050</v>
      </c>
      <c r="D46" s="400" t="s">
        <v>6964</v>
      </c>
      <c r="E46" s="401">
        <v>10</v>
      </c>
      <c r="F46" s="402">
        <v>2</v>
      </c>
      <c r="G46" s="447">
        <f>INDEX('별첨2-1. GPCM+Summary'!$I$11:$I$79,MATCH('#5 Peer Group Multiples 검증'!$C46,'별첨2-1. GPCM+Summary'!$C$11:$C$79,0))</f>
        <v>1.974</v>
      </c>
      <c r="H46" s="448">
        <v>1.7</v>
      </c>
      <c r="I46" s="447">
        <f>INDEX('별첨2-1. GPCM+Summary'!$L$11:$L$79,MATCH('#5 Peer Group Multiples 검증'!$C46,'별첨2-1. GPCM+Summary'!$C$11:$C$79,0))</f>
        <v>1.6819999999999999</v>
      </c>
      <c r="J46" s="403" t="s">
        <v>7051</v>
      </c>
    </row>
    <row r="47" spans="2:10" ht="15" customHeight="1">
      <c r="B47" s="398">
        <v>43</v>
      </c>
      <c r="C47" s="399" t="s">
        <v>7052</v>
      </c>
      <c r="D47" s="400" t="s">
        <v>7008</v>
      </c>
      <c r="E47" s="401">
        <v>54</v>
      </c>
      <c r="F47" s="402">
        <v>1.9</v>
      </c>
      <c r="G47" s="447">
        <f>INDEX('별첨2-1. GPCM+Summary'!$I$11:$I$79,MATCH('#5 Peer Group Multiples 검증'!$C47,'별첨2-1. GPCM+Summary'!$C$11:$C$79,0))</f>
        <v>1.8895</v>
      </c>
      <c r="H47" s="448">
        <v>1.6</v>
      </c>
      <c r="I47" s="447">
        <f>INDEX('별첨2-1. GPCM+Summary'!$L$11:$L$79,MATCH('#5 Peer Group Multiples 검증'!$C47,'별첨2-1. GPCM+Summary'!$C$11:$C$79,0))</f>
        <v>1.6487000000000001</v>
      </c>
      <c r="J47" s="403" t="s">
        <v>7053</v>
      </c>
    </row>
    <row r="48" spans="2:10" ht="15" customHeight="1">
      <c r="B48" s="398">
        <v>44</v>
      </c>
      <c r="C48" s="399" t="s">
        <v>7054</v>
      </c>
      <c r="D48" s="400" t="s">
        <v>7008</v>
      </c>
      <c r="E48" s="401">
        <v>243</v>
      </c>
      <c r="F48" s="402">
        <v>2.4</v>
      </c>
      <c r="G48" s="447">
        <f>INDEX('별첨2-1. GPCM+Summary'!$I$11:$I$79,MATCH('#5 Peer Group Multiples 검증'!$C48,'별첨2-1. GPCM+Summary'!$C$11:$C$79,0))</f>
        <v>2.3763999999999998</v>
      </c>
      <c r="H48" s="448">
        <v>1.6</v>
      </c>
      <c r="I48" s="447">
        <f>INDEX('별첨2-1. GPCM+Summary'!$L$11:$L$79,MATCH('#5 Peer Group Multiples 검증'!$C48,'별첨2-1. GPCM+Summary'!$C$11:$C$79,0))</f>
        <v>1.5519000000000001</v>
      </c>
      <c r="J48" s="403" t="s">
        <v>7055</v>
      </c>
    </row>
    <row r="49" spans="2:10" ht="15" customHeight="1">
      <c r="B49" s="398">
        <v>45</v>
      </c>
      <c r="C49" s="399" t="s">
        <v>7056</v>
      </c>
      <c r="D49" s="400" t="s">
        <v>7057</v>
      </c>
      <c r="E49" s="401">
        <v>214</v>
      </c>
      <c r="F49" s="402">
        <v>1.7</v>
      </c>
      <c r="G49" s="447">
        <f>INDEX('별첨2-1. GPCM+Summary'!$I$11:$I$79,MATCH('#5 Peer Group Multiples 검증'!$C49,'별첨2-1. GPCM+Summary'!$C$11:$C$79,0))</f>
        <v>1.6887000000000001</v>
      </c>
      <c r="H49" s="448">
        <v>1.4</v>
      </c>
      <c r="I49" s="447">
        <f>INDEX('별첨2-1. GPCM+Summary'!$L$11:$L$79,MATCH('#5 Peer Group Multiples 검증'!$C49,'별첨2-1. GPCM+Summary'!$C$11:$C$79,0))</f>
        <v>1.3646</v>
      </c>
      <c r="J49" s="403" t="s">
        <v>7058</v>
      </c>
    </row>
    <row r="50" spans="2:10" ht="15" customHeight="1">
      <c r="B50" s="398">
        <v>46</v>
      </c>
      <c r="C50" s="399" t="s">
        <v>7059</v>
      </c>
      <c r="D50" s="400" t="s">
        <v>7060</v>
      </c>
      <c r="E50" s="401">
        <v>116</v>
      </c>
      <c r="F50" s="402">
        <v>2.2000000000000002</v>
      </c>
      <c r="G50" s="447">
        <f>INDEX('별첨2-1. GPCM+Summary'!$I$11:$I$79,MATCH('#5 Peer Group Multiples 검증'!$C50,'별첨2-1. GPCM+Summary'!$C$11:$C$79,0))</f>
        <v>2.1894999999999998</v>
      </c>
      <c r="H50" s="448">
        <v>1.3</v>
      </c>
      <c r="I50" s="447">
        <f>INDEX('별첨2-1. GPCM+Summary'!$L$11:$L$79,MATCH('#5 Peer Group Multiples 검증'!$C50,'별첨2-1. GPCM+Summary'!$C$11:$C$79,0))</f>
        <v>1.2859</v>
      </c>
      <c r="J50" s="403" t="s">
        <v>7061</v>
      </c>
    </row>
    <row r="51" spans="2:10" ht="15" customHeight="1">
      <c r="B51" s="398">
        <v>47</v>
      </c>
      <c r="C51" s="399" t="s">
        <v>7062</v>
      </c>
      <c r="D51" s="400" t="s">
        <v>6964</v>
      </c>
      <c r="E51" s="401">
        <v>259</v>
      </c>
      <c r="F51" s="402">
        <v>1.5</v>
      </c>
      <c r="G51" s="447">
        <f>INDEX('별첨2-1. GPCM+Summary'!$I$11:$I$79,MATCH('#5 Peer Group Multiples 검증'!$C51,'별첨2-1. GPCM+Summary'!$C$11:$C$79,0))</f>
        <v>1.5437000000000001</v>
      </c>
      <c r="H51" s="448">
        <v>1.2</v>
      </c>
      <c r="I51" s="447">
        <f>INDEX('별첨2-1. GPCM+Summary'!$L$11:$L$79,MATCH('#5 Peer Group Multiples 검증'!$C51,'별첨2-1. GPCM+Summary'!$C$11:$C$79,0))</f>
        <v>1.167</v>
      </c>
      <c r="J51" s="403" t="s">
        <v>7063</v>
      </c>
    </row>
    <row r="52" spans="2:10" ht="15" customHeight="1">
      <c r="B52" s="398">
        <v>48</v>
      </c>
      <c r="C52" s="399" t="s">
        <v>7064</v>
      </c>
      <c r="D52" s="400" t="s">
        <v>6970</v>
      </c>
      <c r="E52" s="401">
        <v>22</v>
      </c>
      <c r="F52" s="402">
        <v>1.1000000000000001</v>
      </c>
      <c r="G52" s="447">
        <f>INDEX('별첨2-1. GPCM+Summary'!$I$11:$I$79,MATCH('#5 Peer Group Multiples 검증'!$C52,'별첨2-1. GPCM+Summary'!$C$11:$C$79,0))</f>
        <v>1.1362000000000001</v>
      </c>
      <c r="H52" s="448">
        <v>0.9</v>
      </c>
      <c r="I52" s="447">
        <f>INDEX('별첨2-1. GPCM+Summary'!$L$11:$L$79,MATCH('#5 Peer Group Multiples 검증'!$C52,'별첨2-1. GPCM+Summary'!$C$11:$C$79,0))</f>
        <v>0.93340000000000001</v>
      </c>
      <c r="J52" s="403" t="s">
        <v>7065</v>
      </c>
    </row>
    <row r="53" spans="2:10" ht="15" customHeight="1">
      <c r="B53" s="398">
        <v>49</v>
      </c>
      <c r="C53" s="399" t="s">
        <v>7066</v>
      </c>
      <c r="D53" s="400" t="s">
        <v>7067</v>
      </c>
      <c r="E53" s="401">
        <v>128</v>
      </c>
      <c r="F53" s="402">
        <v>1</v>
      </c>
      <c r="G53" s="447">
        <f>INDEX('별첨2-1. GPCM+Summary'!$I$11:$I$79,MATCH('#5 Peer Group Multiples 검증'!$C53,'별첨2-1. GPCM+Summary'!$C$11:$C$79,0))</f>
        <v>0.99009999999999998</v>
      </c>
      <c r="H53" s="448">
        <v>0.8</v>
      </c>
      <c r="I53" s="447">
        <f>INDEX('별첨2-1. GPCM+Summary'!$L$11:$L$79,MATCH('#5 Peer Group Multiples 검증'!$C53,'별첨2-1. GPCM+Summary'!$C$11:$C$79,0))</f>
        <v>0.82020000000000004</v>
      </c>
      <c r="J53" s="403" t="s">
        <v>7068</v>
      </c>
    </row>
    <row r="54" spans="2:10" ht="15" customHeight="1">
      <c r="B54" s="398">
        <v>50</v>
      </c>
      <c r="C54" s="399" t="s">
        <v>7069</v>
      </c>
      <c r="D54" s="400" t="s">
        <v>7008</v>
      </c>
      <c r="E54" s="401">
        <v>59</v>
      </c>
      <c r="F54" s="402" t="s">
        <v>6965</v>
      </c>
      <c r="G54" s="447" t="str">
        <f>INDEX('별첨2-1. GPCM+Summary'!$I$11:$I$79,MATCH('#5 Peer Group Multiples 검증'!$C54,'별첨2-1. GPCM+Summary'!$C$11:$C$79,0))</f>
        <v>Out Layer</v>
      </c>
      <c r="H54" s="448">
        <v>0.8</v>
      </c>
      <c r="I54" s="447">
        <f>INDEX('별첨2-1. GPCM+Summary'!$L$11:$L$79,MATCH('#5 Peer Group Multiples 검증'!$C54,'별첨2-1. GPCM+Summary'!$C$11:$C$79,0))</f>
        <v>0.81220000000000003</v>
      </c>
      <c r="J54" s="403" t="s">
        <v>7070</v>
      </c>
    </row>
    <row r="55" spans="2:10" ht="15" customHeight="1">
      <c r="B55" s="398">
        <v>51</v>
      </c>
      <c r="C55" s="399" t="s">
        <v>7071</v>
      </c>
      <c r="D55" s="400" t="s">
        <v>6995</v>
      </c>
      <c r="E55" s="401">
        <v>93</v>
      </c>
      <c r="F55" s="402">
        <v>1.1000000000000001</v>
      </c>
      <c r="G55" s="447">
        <f>INDEX('별첨2-1. GPCM+Summary'!$I$11:$I$79,MATCH('#5 Peer Group Multiples 검증'!$C55,'별첨2-1. GPCM+Summary'!$C$11:$C$79,0))</f>
        <v>1.1009</v>
      </c>
      <c r="H55" s="448" t="s">
        <v>6965</v>
      </c>
      <c r="I55" s="447" t="str">
        <f>INDEX('별첨2-1. GPCM+Summary'!$L$11:$L$79,MATCH('#5 Peer Group Multiples 검증'!$C55,'별첨2-1. GPCM+Summary'!$C$11:$C$79,0))</f>
        <v>Out Layer</v>
      </c>
      <c r="J55" s="403" t="s">
        <v>7072</v>
      </c>
    </row>
    <row r="56" spans="2:10" ht="15" customHeight="1">
      <c r="B56" s="398">
        <v>52</v>
      </c>
      <c r="C56" s="399" t="s">
        <v>7073</v>
      </c>
      <c r="D56" s="400" t="s">
        <v>7008</v>
      </c>
      <c r="E56" s="401">
        <v>3</v>
      </c>
      <c r="F56" s="402">
        <v>2.9</v>
      </c>
      <c r="G56" s="447">
        <f>INDEX('별첨2-1. GPCM+Summary'!$I$11:$I$79,MATCH('#5 Peer Group Multiples 검증'!$C56,'별첨2-1. GPCM+Summary'!$C$11:$C$79,0))</f>
        <v>2.8649</v>
      </c>
      <c r="H56" s="448" t="s">
        <v>6965</v>
      </c>
      <c r="I56" s="447" t="str">
        <f>INDEX('별첨2-1. GPCM+Summary'!$L$11:$L$79,MATCH('#5 Peer Group Multiples 검증'!$C56,'별첨2-1. GPCM+Summary'!$C$11:$C$79,0))</f>
        <v>Out Layer</v>
      </c>
      <c r="J56" s="403" t="s">
        <v>7074</v>
      </c>
    </row>
    <row r="57" spans="2:10" ht="15" customHeight="1">
      <c r="B57" s="395" t="s">
        <v>7075</v>
      </c>
      <c r="C57" s="415"/>
      <c r="D57" s="416"/>
      <c r="E57" s="416"/>
      <c r="F57" s="449">
        <f>MAX(F5:F56)</f>
        <v>9.1</v>
      </c>
      <c r="G57" s="449"/>
      <c r="H57" s="449">
        <f>MAX(H5:H56)</f>
        <v>9.1999999999999993</v>
      </c>
      <c r="I57" s="417"/>
      <c r="J57" s="416"/>
    </row>
    <row r="58" spans="2:10" ht="15" customHeight="1">
      <c r="B58" s="395" t="s">
        <v>386</v>
      </c>
      <c r="C58" s="415"/>
      <c r="D58" s="416"/>
      <c r="E58" s="416"/>
      <c r="F58" s="449">
        <f>AVERAGE(F5:F56)</f>
        <v>3.7020408163265301</v>
      </c>
      <c r="G58" s="449"/>
      <c r="H58" s="449">
        <f>AVERAGE(H5:H56)</f>
        <v>3.4448979591836721</v>
      </c>
      <c r="I58" s="417"/>
      <c r="J58" s="416"/>
    </row>
    <row r="59" spans="2:10" ht="15" customHeight="1" thickBot="1">
      <c r="B59" s="418" t="s">
        <v>7076</v>
      </c>
      <c r="C59" s="419"/>
      <c r="D59" s="420"/>
      <c r="E59" s="420"/>
      <c r="F59" s="450">
        <f>MIN(F5:F56)</f>
        <v>1</v>
      </c>
      <c r="G59" s="450"/>
      <c r="H59" s="450">
        <f>MIN(H5:H56)</f>
        <v>0.8</v>
      </c>
      <c r="I59" s="421"/>
      <c r="J59" s="420"/>
    </row>
    <row r="61" spans="2:10">
      <c r="B61" s="352" t="s">
        <v>7077</v>
      </c>
    </row>
    <row r="63" spans="2:10" ht="15" customHeight="1">
      <c r="B63" s="396" t="s">
        <v>6959</v>
      </c>
      <c r="C63" s="397" t="s">
        <v>6932</v>
      </c>
      <c r="D63" s="396" t="s">
        <v>6960</v>
      </c>
      <c r="E63" s="396" t="s">
        <v>6961</v>
      </c>
      <c r="F63" s="396" t="s">
        <v>384</v>
      </c>
      <c r="G63" s="396"/>
      <c r="H63" s="396"/>
      <c r="I63" s="396" t="s">
        <v>385</v>
      </c>
      <c r="J63" s="396" t="s">
        <v>6963</v>
      </c>
    </row>
    <row r="64" spans="2:10" ht="15" customHeight="1">
      <c r="B64" s="398">
        <v>1</v>
      </c>
      <c r="C64" s="399"/>
      <c r="D64" s="400"/>
      <c r="E64" s="401"/>
      <c r="F64" s="402"/>
      <c r="G64" s="402"/>
      <c r="H64" s="402"/>
      <c r="I64" s="402"/>
      <c r="J64" s="403"/>
    </row>
    <row r="65" spans="2:10" ht="15" hidden="1" customHeight="1" outlineLevel="1">
      <c r="B65" s="398">
        <v>2</v>
      </c>
      <c r="C65" s="399"/>
      <c r="D65" s="400"/>
      <c r="E65" s="401"/>
      <c r="F65" s="402"/>
      <c r="G65" s="402"/>
      <c r="H65" s="402"/>
      <c r="I65" s="402"/>
      <c r="J65" s="403"/>
    </row>
    <row r="66" spans="2:10" ht="15" hidden="1" customHeight="1" outlineLevel="1">
      <c r="B66" s="398">
        <v>3</v>
      </c>
      <c r="C66" s="404"/>
      <c r="D66" s="400"/>
      <c r="E66" s="401"/>
      <c r="F66" s="402"/>
      <c r="G66" s="402"/>
      <c r="H66" s="402"/>
      <c r="I66" s="402"/>
      <c r="J66" s="403"/>
    </row>
    <row r="67" spans="2:10" ht="15" hidden="1" customHeight="1" outlineLevel="1">
      <c r="B67" s="398">
        <v>4</v>
      </c>
      <c r="C67" s="399"/>
      <c r="D67" s="400"/>
      <c r="E67" s="401"/>
      <c r="F67" s="402"/>
      <c r="G67" s="402"/>
      <c r="H67" s="402"/>
      <c r="I67" s="402"/>
      <c r="J67" s="403"/>
    </row>
    <row r="68" spans="2:10" ht="15" hidden="1" customHeight="1" outlineLevel="1">
      <c r="B68" s="398">
        <v>5</v>
      </c>
      <c r="C68" s="399"/>
      <c r="D68" s="400"/>
      <c r="E68" s="401"/>
      <c r="F68" s="402"/>
      <c r="G68" s="402"/>
      <c r="H68" s="402"/>
      <c r="I68" s="402"/>
      <c r="J68" s="403"/>
    </row>
    <row r="69" spans="2:10" ht="15" hidden="1" customHeight="1" outlineLevel="1">
      <c r="B69" s="398">
        <v>6</v>
      </c>
      <c r="C69" s="399"/>
      <c r="D69" s="400"/>
      <c r="E69" s="401"/>
      <c r="F69" s="402"/>
      <c r="G69" s="402"/>
      <c r="H69" s="402"/>
      <c r="I69" s="402"/>
      <c r="J69" s="405"/>
    </row>
    <row r="70" spans="2:10" ht="15" hidden="1" customHeight="1" outlineLevel="1">
      <c r="B70" s="398">
        <v>7</v>
      </c>
      <c r="C70" s="399"/>
      <c r="D70" s="400"/>
      <c r="E70" s="401"/>
      <c r="F70" s="402"/>
      <c r="G70" s="402"/>
      <c r="H70" s="402"/>
      <c r="I70" s="402"/>
      <c r="J70" s="405"/>
    </row>
    <row r="71" spans="2:10" ht="15" hidden="1" customHeight="1" outlineLevel="1">
      <c r="B71" s="398">
        <v>8</v>
      </c>
      <c r="C71" s="399"/>
      <c r="D71" s="400"/>
      <c r="E71" s="401"/>
      <c r="F71" s="402"/>
      <c r="G71" s="402"/>
      <c r="H71" s="402"/>
      <c r="I71" s="402"/>
      <c r="J71" s="405"/>
    </row>
    <row r="72" spans="2:10" ht="15" hidden="1" customHeight="1" outlineLevel="1">
      <c r="B72" s="398">
        <v>9</v>
      </c>
      <c r="C72" s="406"/>
      <c r="D72" s="407"/>
      <c r="E72" s="401"/>
      <c r="F72" s="402"/>
      <c r="G72" s="402"/>
      <c r="H72" s="402"/>
      <c r="I72" s="402"/>
      <c r="J72" s="408"/>
    </row>
    <row r="73" spans="2:10" ht="15" hidden="1" customHeight="1" outlineLevel="1">
      <c r="B73" s="398">
        <v>10</v>
      </c>
      <c r="C73" s="409"/>
      <c r="D73" s="400"/>
      <c r="E73" s="401"/>
      <c r="F73" s="402"/>
      <c r="G73" s="402"/>
      <c r="H73" s="402"/>
      <c r="I73" s="402"/>
      <c r="J73" s="408"/>
    </row>
    <row r="74" spans="2:10" ht="15" hidden="1" customHeight="1" outlineLevel="1">
      <c r="B74" s="398">
        <v>11</v>
      </c>
      <c r="C74" s="409"/>
      <c r="D74" s="400"/>
      <c r="E74" s="401"/>
      <c r="F74" s="402"/>
      <c r="G74" s="402"/>
      <c r="H74" s="402"/>
      <c r="I74" s="402"/>
      <c r="J74" s="410"/>
    </row>
    <row r="75" spans="2:10" ht="15" hidden="1" customHeight="1" outlineLevel="1">
      <c r="B75" s="398">
        <v>12</v>
      </c>
      <c r="C75" s="409"/>
      <c r="D75" s="400"/>
      <c r="E75" s="401"/>
      <c r="F75" s="402"/>
      <c r="G75" s="402"/>
      <c r="H75" s="402"/>
      <c r="I75" s="402"/>
      <c r="J75" s="410"/>
    </row>
    <row r="76" spans="2:10" ht="15" hidden="1" customHeight="1" outlineLevel="1">
      <c r="B76" s="398">
        <v>13</v>
      </c>
      <c r="C76" s="409"/>
      <c r="D76" s="400"/>
      <c r="E76" s="401"/>
      <c r="F76" s="402"/>
      <c r="G76" s="402"/>
      <c r="H76" s="402"/>
      <c r="I76" s="402"/>
      <c r="J76" s="408"/>
    </row>
    <row r="77" spans="2:10" ht="15" hidden="1" customHeight="1" outlineLevel="1">
      <c r="B77" s="398">
        <v>14</v>
      </c>
      <c r="C77" s="409"/>
      <c r="D77" s="400"/>
      <c r="E77" s="401"/>
      <c r="F77" s="402"/>
      <c r="G77" s="402"/>
      <c r="H77" s="402"/>
      <c r="I77" s="402"/>
      <c r="J77" s="408"/>
    </row>
    <row r="78" spans="2:10" ht="15" hidden="1" customHeight="1" outlineLevel="1">
      <c r="B78" s="398">
        <v>15</v>
      </c>
      <c r="C78" s="409"/>
      <c r="D78" s="400"/>
      <c r="E78" s="401"/>
      <c r="F78" s="402"/>
      <c r="G78" s="402"/>
      <c r="H78" s="402"/>
      <c r="I78" s="402"/>
      <c r="J78" s="408"/>
    </row>
    <row r="79" spans="2:10" ht="15" hidden="1" customHeight="1" outlineLevel="1">
      <c r="B79" s="398">
        <v>16</v>
      </c>
      <c r="C79" s="409"/>
      <c r="D79" s="400"/>
      <c r="E79" s="401"/>
      <c r="F79" s="402"/>
      <c r="G79" s="402"/>
      <c r="H79" s="402"/>
      <c r="I79" s="402"/>
      <c r="J79" s="408"/>
    </row>
    <row r="80" spans="2:10" ht="15" hidden="1" customHeight="1" outlineLevel="1">
      <c r="B80" s="398">
        <v>17</v>
      </c>
      <c r="C80" s="409"/>
      <c r="D80" s="400"/>
      <c r="E80" s="401"/>
      <c r="F80" s="402"/>
      <c r="G80" s="402"/>
      <c r="H80" s="402"/>
      <c r="I80" s="402"/>
      <c r="J80" s="408"/>
    </row>
    <row r="81" spans="2:10" ht="15" hidden="1" customHeight="1" outlineLevel="1">
      <c r="B81" s="398">
        <v>18</v>
      </c>
      <c r="C81" s="409"/>
      <c r="D81" s="400"/>
      <c r="E81" s="401"/>
      <c r="F81" s="402"/>
      <c r="G81" s="402"/>
      <c r="H81" s="402"/>
      <c r="I81" s="402"/>
      <c r="J81" s="408"/>
    </row>
    <row r="82" spans="2:10" ht="15" hidden="1" customHeight="1" outlineLevel="1">
      <c r="B82" s="398">
        <v>19</v>
      </c>
      <c r="C82" s="409"/>
      <c r="D82" s="400"/>
      <c r="E82" s="401"/>
      <c r="F82" s="402"/>
      <c r="G82" s="402"/>
      <c r="H82" s="402"/>
      <c r="I82" s="402"/>
      <c r="J82" s="408"/>
    </row>
    <row r="83" spans="2:10" ht="15" hidden="1" customHeight="1" outlineLevel="1">
      <c r="B83" s="398">
        <v>20</v>
      </c>
      <c r="C83" s="409"/>
      <c r="D83" s="400"/>
      <c r="E83" s="401"/>
      <c r="F83" s="402"/>
      <c r="G83" s="402"/>
      <c r="H83" s="402"/>
      <c r="I83" s="402"/>
      <c r="J83" s="408"/>
    </row>
    <row r="84" spans="2:10" ht="15" hidden="1" customHeight="1" outlineLevel="1">
      <c r="B84" s="398">
        <v>21</v>
      </c>
      <c r="C84" s="409"/>
      <c r="D84" s="400"/>
      <c r="E84" s="401"/>
      <c r="F84" s="402"/>
      <c r="G84" s="402"/>
      <c r="H84" s="402"/>
      <c r="I84" s="402"/>
      <c r="J84" s="410"/>
    </row>
    <row r="85" spans="2:10" ht="15" hidden="1" customHeight="1" outlineLevel="1">
      <c r="B85" s="398">
        <v>22</v>
      </c>
      <c r="C85" s="409"/>
      <c r="D85" s="400"/>
      <c r="E85" s="401"/>
      <c r="F85" s="402"/>
      <c r="G85" s="402"/>
      <c r="H85" s="402"/>
      <c r="I85" s="402"/>
      <c r="J85" s="408"/>
    </row>
    <row r="86" spans="2:10" ht="15" hidden="1" customHeight="1" outlineLevel="1">
      <c r="B86" s="398">
        <v>23</v>
      </c>
      <c r="C86" s="409"/>
      <c r="D86" s="400"/>
      <c r="E86" s="401"/>
      <c r="F86" s="402"/>
      <c r="G86" s="402"/>
      <c r="H86" s="402"/>
      <c r="I86" s="402"/>
      <c r="J86" s="408"/>
    </row>
    <row r="87" spans="2:10" ht="15" hidden="1" customHeight="1" outlineLevel="1">
      <c r="B87" s="398">
        <v>24</v>
      </c>
      <c r="C87" s="406"/>
      <c r="D87" s="407"/>
      <c r="E87" s="401"/>
      <c r="F87" s="402"/>
      <c r="G87" s="402"/>
      <c r="H87" s="402"/>
      <c r="I87" s="402"/>
      <c r="J87" s="410"/>
    </row>
    <row r="88" spans="2:10" ht="15" hidden="1" customHeight="1" outlineLevel="1">
      <c r="B88" s="398">
        <v>25</v>
      </c>
      <c r="C88" s="409"/>
      <c r="D88" s="400"/>
      <c r="E88" s="401"/>
      <c r="F88" s="402"/>
      <c r="G88" s="402"/>
      <c r="H88" s="402"/>
      <c r="I88" s="402"/>
      <c r="J88" s="410"/>
    </row>
    <row r="89" spans="2:10" ht="15" hidden="1" customHeight="1" outlineLevel="1">
      <c r="B89" s="398">
        <v>26</v>
      </c>
      <c r="C89" s="411"/>
      <c r="D89" s="412"/>
      <c r="E89" s="401"/>
      <c r="F89" s="402"/>
      <c r="G89" s="402"/>
      <c r="H89" s="402"/>
      <c r="I89" s="402"/>
      <c r="J89" s="408"/>
    </row>
    <row r="90" spans="2:10" ht="15" hidden="1" customHeight="1" outlineLevel="1">
      <c r="B90" s="398">
        <v>27</v>
      </c>
      <c r="C90" s="411"/>
      <c r="D90" s="412"/>
      <c r="E90" s="409"/>
      <c r="F90" s="402"/>
      <c r="G90" s="402"/>
      <c r="H90" s="402"/>
      <c r="I90" s="402"/>
      <c r="J90" s="408"/>
    </row>
    <row r="91" spans="2:10" ht="15" hidden="1" customHeight="1" outlineLevel="1">
      <c r="B91" s="398">
        <v>28</v>
      </c>
      <c r="C91" s="411"/>
      <c r="D91" s="412"/>
      <c r="E91" s="401"/>
      <c r="F91" s="402"/>
      <c r="G91" s="402"/>
      <c r="H91" s="402"/>
      <c r="I91" s="402"/>
      <c r="J91" s="408"/>
    </row>
    <row r="92" spans="2:10" ht="15" hidden="1" customHeight="1" outlineLevel="1">
      <c r="B92" s="398">
        <v>29</v>
      </c>
      <c r="C92" s="411"/>
      <c r="D92" s="412"/>
      <c r="E92" s="401"/>
      <c r="F92" s="402"/>
      <c r="G92" s="402"/>
      <c r="H92" s="402"/>
      <c r="I92" s="402"/>
      <c r="J92" s="408"/>
    </row>
    <row r="93" spans="2:10" ht="15" hidden="1" customHeight="1" outlineLevel="1">
      <c r="B93" s="398">
        <v>30</v>
      </c>
      <c r="C93" s="411"/>
      <c r="D93" s="412"/>
      <c r="E93" s="401"/>
      <c r="F93" s="402"/>
      <c r="G93" s="402"/>
      <c r="H93" s="402"/>
      <c r="I93" s="402"/>
      <c r="J93" s="408"/>
    </row>
    <row r="94" spans="2:10" ht="15" hidden="1" customHeight="1" outlineLevel="1">
      <c r="B94" s="398">
        <v>31</v>
      </c>
      <c r="C94" s="411"/>
      <c r="D94" s="412"/>
      <c r="E94" s="401"/>
      <c r="F94" s="402"/>
      <c r="G94" s="402"/>
      <c r="H94" s="402"/>
      <c r="I94" s="402"/>
      <c r="J94" s="408"/>
    </row>
    <row r="95" spans="2:10" ht="15" hidden="1" customHeight="1" outlineLevel="1">
      <c r="B95" s="398">
        <v>32</v>
      </c>
      <c r="C95" s="411"/>
      <c r="D95" s="412"/>
      <c r="E95" s="401"/>
      <c r="F95" s="402"/>
      <c r="G95" s="402"/>
      <c r="H95" s="402"/>
      <c r="I95" s="402"/>
      <c r="J95" s="408"/>
    </row>
    <row r="96" spans="2:10" ht="15" hidden="1" customHeight="1" outlineLevel="1">
      <c r="B96" s="398">
        <v>33</v>
      </c>
      <c r="C96" s="411"/>
      <c r="D96" s="412"/>
      <c r="E96" s="401"/>
      <c r="F96" s="402"/>
      <c r="G96" s="402"/>
      <c r="H96" s="402"/>
      <c r="I96" s="402"/>
      <c r="J96" s="408"/>
    </row>
    <row r="97" spans="2:10" ht="15" hidden="1" customHeight="1" outlineLevel="1">
      <c r="B97" s="398">
        <v>34</v>
      </c>
      <c r="C97" s="411"/>
      <c r="D97" s="412"/>
      <c r="E97" s="401"/>
      <c r="F97" s="402"/>
      <c r="G97" s="402"/>
      <c r="H97" s="402"/>
      <c r="I97" s="402"/>
      <c r="J97" s="408"/>
    </row>
    <row r="98" spans="2:10" ht="15" hidden="1" customHeight="1" outlineLevel="1">
      <c r="B98" s="398">
        <v>35</v>
      </c>
      <c r="C98" s="411"/>
      <c r="D98" s="412"/>
      <c r="E98" s="401"/>
      <c r="F98" s="402"/>
      <c r="G98" s="402"/>
      <c r="H98" s="402"/>
      <c r="I98" s="402"/>
      <c r="J98" s="410"/>
    </row>
    <row r="99" spans="2:10" ht="15" hidden="1" customHeight="1" outlineLevel="1">
      <c r="B99" s="398">
        <v>36</v>
      </c>
      <c r="C99" s="411"/>
      <c r="D99" s="412"/>
      <c r="E99" s="401"/>
      <c r="F99" s="402"/>
      <c r="G99" s="402"/>
      <c r="H99" s="402"/>
      <c r="I99" s="402"/>
      <c r="J99" s="408"/>
    </row>
    <row r="100" spans="2:10" ht="15" hidden="1" customHeight="1" outlineLevel="1">
      <c r="B100" s="398">
        <v>37</v>
      </c>
      <c r="C100" s="411"/>
      <c r="D100" s="412"/>
      <c r="E100" s="413"/>
      <c r="F100" s="402"/>
      <c r="G100" s="402"/>
      <c r="H100" s="402"/>
      <c r="I100" s="402"/>
      <c r="J100" s="408"/>
    </row>
    <row r="101" spans="2:10" ht="15" hidden="1" customHeight="1" outlineLevel="1">
      <c r="B101" s="398">
        <v>38</v>
      </c>
      <c r="C101" s="414"/>
      <c r="D101" s="412"/>
      <c r="E101" s="401"/>
      <c r="F101" s="402"/>
      <c r="G101" s="402"/>
      <c r="H101" s="402"/>
      <c r="I101" s="402"/>
      <c r="J101" s="408"/>
    </row>
    <row r="102" spans="2:10" ht="15" hidden="1" customHeight="1" outlineLevel="1">
      <c r="B102" s="398">
        <v>39</v>
      </c>
      <c r="C102" s="411"/>
      <c r="D102" s="412"/>
      <c r="E102" s="401"/>
      <c r="F102" s="402"/>
      <c r="G102" s="402"/>
      <c r="H102" s="402"/>
      <c r="I102" s="402"/>
      <c r="J102" s="408"/>
    </row>
    <row r="103" spans="2:10" ht="15" hidden="1" customHeight="1" outlineLevel="1">
      <c r="B103" s="398">
        <v>40</v>
      </c>
      <c r="C103" s="399"/>
      <c r="D103" s="400"/>
      <c r="E103" s="401"/>
      <c r="F103" s="402"/>
      <c r="G103" s="402"/>
      <c r="H103" s="402"/>
      <c r="I103" s="402"/>
      <c r="J103" s="410"/>
    </row>
    <row r="104" spans="2:10" ht="15" hidden="1" customHeight="1" outlineLevel="1">
      <c r="B104" s="398">
        <v>41</v>
      </c>
      <c r="C104" s="399"/>
      <c r="D104" s="400"/>
      <c r="E104" s="401"/>
      <c r="F104" s="402"/>
      <c r="G104" s="402"/>
      <c r="H104" s="402"/>
      <c r="I104" s="402"/>
      <c r="J104" s="408"/>
    </row>
    <row r="105" spans="2:10" ht="15" hidden="1" customHeight="1" outlineLevel="1">
      <c r="B105" s="398">
        <v>42</v>
      </c>
      <c r="C105" s="399"/>
      <c r="D105" s="400"/>
      <c r="E105" s="401"/>
      <c r="F105" s="402"/>
      <c r="G105" s="402"/>
      <c r="H105" s="402"/>
      <c r="I105" s="402"/>
      <c r="J105" s="408"/>
    </row>
    <row r="106" spans="2:10" ht="15" hidden="1" customHeight="1" outlineLevel="1">
      <c r="B106" s="398">
        <v>43</v>
      </c>
      <c r="C106" s="399"/>
      <c r="D106" s="400"/>
      <c r="E106" s="401"/>
      <c r="F106" s="402"/>
      <c r="G106" s="402"/>
      <c r="H106" s="402"/>
      <c r="I106" s="402"/>
      <c r="J106" s="408"/>
    </row>
    <row r="107" spans="2:10" ht="15" hidden="1" customHeight="1" outlineLevel="1">
      <c r="B107" s="398">
        <v>44</v>
      </c>
      <c r="C107" s="399"/>
      <c r="D107" s="400"/>
      <c r="E107" s="401"/>
      <c r="F107" s="402"/>
      <c r="G107" s="402"/>
      <c r="H107" s="402"/>
      <c r="I107" s="402"/>
      <c r="J107" s="410"/>
    </row>
    <row r="108" spans="2:10" ht="15" hidden="1" customHeight="1" outlineLevel="1">
      <c r="B108" s="398">
        <v>45</v>
      </c>
      <c r="C108" s="399"/>
      <c r="D108" s="400"/>
      <c r="E108" s="401"/>
      <c r="F108" s="402"/>
      <c r="G108" s="402"/>
      <c r="H108" s="402"/>
      <c r="I108" s="402"/>
      <c r="J108" s="410"/>
    </row>
    <row r="109" spans="2:10" ht="15" hidden="1" customHeight="1" outlineLevel="1">
      <c r="B109" s="398">
        <v>46</v>
      </c>
      <c r="C109" s="399"/>
      <c r="D109" s="400"/>
      <c r="E109" s="401"/>
      <c r="F109" s="402"/>
      <c r="G109" s="402"/>
      <c r="H109" s="402"/>
      <c r="I109" s="402"/>
      <c r="J109" s="408"/>
    </row>
    <row r="110" spans="2:10" ht="15" hidden="1" customHeight="1" outlineLevel="1">
      <c r="B110" s="398">
        <v>47</v>
      </c>
      <c r="C110" s="399"/>
      <c r="D110" s="400"/>
      <c r="E110" s="401"/>
      <c r="F110" s="402"/>
      <c r="G110" s="402"/>
      <c r="H110" s="402"/>
      <c r="I110" s="402"/>
      <c r="J110" s="408"/>
    </row>
    <row r="111" spans="2:10" ht="15" hidden="1" customHeight="1" outlineLevel="1">
      <c r="B111" s="398">
        <v>48</v>
      </c>
      <c r="C111" s="399"/>
      <c r="D111" s="400"/>
      <c r="E111" s="401"/>
      <c r="F111" s="402"/>
      <c r="G111" s="402"/>
      <c r="H111" s="402"/>
      <c r="I111" s="402"/>
      <c r="J111" s="408"/>
    </row>
    <row r="112" spans="2:10" ht="15" hidden="1" customHeight="1" outlineLevel="1">
      <c r="B112" s="398">
        <v>49</v>
      </c>
      <c r="C112" s="399"/>
      <c r="D112" s="400"/>
      <c r="E112" s="401"/>
      <c r="F112" s="402"/>
      <c r="G112" s="402"/>
      <c r="H112" s="402"/>
      <c r="I112" s="402"/>
      <c r="J112" s="410"/>
    </row>
    <row r="113" spans="2:10" ht="15" hidden="1" customHeight="1" outlineLevel="1">
      <c r="B113" s="398">
        <v>50</v>
      </c>
      <c r="C113" s="399"/>
      <c r="D113" s="400"/>
      <c r="E113" s="401"/>
      <c r="F113" s="402"/>
      <c r="G113" s="402"/>
      <c r="H113" s="402"/>
      <c r="I113" s="402"/>
      <c r="J113" s="408"/>
    </row>
    <row r="114" spans="2:10" ht="15" hidden="1" customHeight="1" outlineLevel="1">
      <c r="B114" s="398">
        <v>51</v>
      </c>
      <c r="C114" s="399"/>
      <c r="D114" s="400"/>
      <c r="E114" s="401"/>
      <c r="F114" s="402"/>
      <c r="G114" s="402"/>
      <c r="H114" s="402"/>
      <c r="I114" s="402"/>
      <c r="J114" s="408"/>
    </row>
    <row r="115" spans="2:10" ht="15" hidden="1" customHeight="1" outlineLevel="1">
      <c r="B115" s="398">
        <v>52</v>
      </c>
      <c r="C115" s="404"/>
      <c r="D115" s="400"/>
      <c r="E115" s="401"/>
      <c r="F115" s="402"/>
      <c r="G115" s="402"/>
      <c r="H115" s="402"/>
      <c r="I115" s="402"/>
      <c r="J115" s="410"/>
    </row>
    <row r="116" spans="2:10" ht="15" hidden="1" customHeight="1" outlineLevel="1">
      <c r="B116" s="398">
        <v>53</v>
      </c>
      <c r="C116" s="411"/>
      <c r="D116" s="400"/>
      <c r="E116" s="401"/>
      <c r="F116" s="402"/>
      <c r="G116" s="402"/>
      <c r="H116" s="402"/>
      <c r="I116" s="402"/>
      <c r="J116" s="408"/>
    </row>
    <row r="117" spans="2:10" ht="15" hidden="1" customHeight="1" outlineLevel="1">
      <c r="B117" s="398">
        <v>54</v>
      </c>
      <c r="C117" s="411"/>
      <c r="D117" s="400"/>
      <c r="E117" s="401"/>
      <c r="F117" s="402"/>
      <c r="G117" s="402"/>
      <c r="H117" s="402"/>
      <c r="I117" s="402"/>
      <c r="J117" s="408"/>
    </row>
    <row r="118" spans="2:10" ht="15" hidden="1" customHeight="1" outlineLevel="1">
      <c r="B118" s="398">
        <v>55</v>
      </c>
      <c r="C118" s="409"/>
      <c r="D118" s="400"/>
      <c r="E118" s="401"/>
      <c r="F118" s="402"/>
      <c r="G118" s="402"/>
      <c r="H118" s="402"/>
      <c r="I118" s="402"/>
      <c r="J118" s="408"/>
    </row>
    <row r="119" spans="2:10" ht="15" hidden="1" customHeight="1" outlineLevel="1">
      <c r="B119" s="398">
        <v>56</v>
      </c>
      <c r="C119" s="409"/>
      <c r="D119" s="400"/>
      <c r="E119" s="401"/>
      <c r="F119" s="402"/>
      <c r="G119" s="402"/>
      <c r="H119" s="402"/>
      <c r="I119" s="402"/>
      <c r="J119" s="408"/>
    </row>
    <row r="120" spans="2:10" ht="15" hidden="1" customHeight="1" outlineLevel="1">
      <c r="B120" s="398">
        <v>57</v>
      </c>
      <c r="C120" s="409"/>
      <c r="D120" s="400"/>
      <c r="E120" s="401"/>
      <c r="F120" s="402"/>
      <c r="G120" s="402"/>
      <c r="H120" s="402"/>
      <c r="I120" s="402"/>
      <c r="J120" s="408"/>
    </row>
    <row r="121" spans="2:10" ht="15" hidden="1" customHeight="1" outlineLevel="1">
      <c r="B121" s="398">
        <v>58</v>
      </c>
      <c r="C121" s="409"/>
      <c r="D121" s="400"/>
      <c r="E121" s="401"/>
      <c r="F121" s="402"/>
      <c r="G121" s="402"/>
      <c r="H121" s="402"/>
      <c r="I121" s="402"/>
      <c r="J121" s="408"/>
    </row>
    <row r="122" spans="2:10" ht="15" hidden="1" customHeight="1" outlineLevel="1">
      <c r="B122" s="398">
        <v>59</v>
      </c>
      <c r="C122" s="409"/>
      <c r="D122" s="400"/>
      <c r="E122" s="401"/>
      <c r="F122" s="402"/>
      <c r="G122" s="402"/>
      <c r="H122" s="402"/>
      <c r="I122" s="402"/>
      <c r="J122" s="410"/>
    </row>
    <row r="123" spans="2:10" ht="15" hidden="1" customHeight="1" outlineLevel="1">
      <c r="B123" s="398">
        <v>60</v>
      </c>
      <c r="C123" s="406"/>
      <c r="D123" s="400"/>
      <c r="E123" s="401"/>
      <c r="F123" s="402"/>
      <c r="G123" s="402"/>
      <c r="H123" s="402"/>
      <c r="I123" s="402"/>
      <c r="J123" s="408"/>
    </row>
    <row r="124" spans="2:10" ht="15" hidden="1" customHeight="1" outlineLevel="1">
      <c r="B124" s="398">
        <v>61</v>
      </c>
      <c r="C124" s="409"/>
      <c r="D124" s="400"/>
      <c r="E124" s="401"/>
      <c r="F124" s="402"/>
      <c r="G124" s="402"/>
      <c r="H124" s="402"/>
      <c r="I124" s="402"/>
      <c r="J124" s="408"/>
    </row>
    <row r="125" spans="2:10" ht="15" hidden="1" customHeight="1" outlineLevel="1">
      <c r="B125" s="398">
        <v>62</v>
      </c>
      <c r="C125" s="409"/>
      <c r="D125" s="400"/>
      <c r="E125" s="401"/>
      <c r="F125" s="402"/>
      <c r="G125" s="402"/>
      <c r="H125" s="402"/>
      <c r="I125" s="402"/>
      <c r="J125" s="408"/>
    </row>
    <row r="126" spans="2:10" ht="15" hidden="1" customHeight="1" outlineLevel="1">
      <c r="B126" s="398">
        <v>63</v>
      </c>
      <c r="C126" s="409"/>
      <c r="D126" s="400"/>
      <c r="E126" s="401"/>
      <c r="F126" s="402"/>
      <c r="G126" s="402"/>
      <c r="H126" s="402"/>
      <c r="I126" s="402"/>
      <c r="J126" s="408"/>
    </row>
    <row r="127" spans="2:10" ht="15" hidden="1" customHeight="1" outlineLevel="1">
      <c r="B127" s="398">
        <v>64</v>
      </c>
      <c r="C127" s="409"/>
      <c r="D127" s="400"/>
      <c r="E127" s="401"/>
      <c r="F127" s="402"/>
      <c r="G127" s="402"/>
      <c r="H127" s="402"/>
      <c r="I127" s="402"/>
      <c r="J127" s="408"/>
    </row>
    <row r="128" spans="2:10" ht="15" customHeight="1" collapsed="1">
      <c r="B128" s="398">
        <v>65</v>
      </c>
      <c r="C128" s="409"/>
      <c r="D128" s="400"/>
      <c r="E128" s="401"/>
      <c r="F128" s="402"/>
      <c r="G128" s="402"/>
      <c r="H128" s="402"/>
      <c r="I128" s="402"/>
      <c r="J128" s="410"/>
    </row>
    <row r="129" spans="2:10" ht="15" customHeight="1">
      <c r="B129" s="395" t="s">
        <v>7078</v>
      </c>
      <c r="C129" s="415"/>
      <c r="D129" s="416"/>
      <c r="E129" s="416"/>
      <c r="F129" s="417"/>
      <c r="G129" s="417"/>
      <c r="H129" s="417"/>
      <c r="I129" s="417"/>
      <c r="J129" s="416"/>
    </row>
    <row r="130" spans="2:10" ht="15" customHeight="1">
      <c r="B130" s="395" t="s">
        <v>7079</v>
      </c>
      <c r="C130" s="415"/>
      <c r="D130" s="416"/>
      <c r="E130" s="416"/>
      <c r="F130" s="417"/>
      <c r="G130" s="417"/>
      <c r="H130" s="417"/>
      <c r="I130" s="417"/>
      <c r="J130" s="416"/>
    </row>
    <row r="131" spans="2:10" ht="15" customHeight="1" thickBot="1">
      <c r="B131" s="418" t="s">
        <v>386</v>
      </c>
      <c r="C131" s="419"/>
      <c r="D131" s="420"/>
      <c r="E131" s="420"/>
      <c r="F131" s="421"/>
      <c r="G131" s="421"/>
      <c r="H131" s="421"/>
      <c r="I131" s="421"/>
      <c r="J131" s="420"/>
    </row>
    <row r="132" spans="2:10">
      <c r="B132" s="390"/>
      <c r="C132" s="390"/>
      <c r="D132" s="422"/>
      <c r="E132" s="422"/>
      <c r="F132" s="423"/>
      <c r="G132" s="423"/>
      <c r="H132" s="423"/>
      <c r="I132" s="423"/>
      <c r="J132" s="422"/>
    </row>
    <row r="133" spans="2:10">
      <c r="B133" s="390" t="s">
        <v>7080</v>
      </c>
      <c r="C133" s="390"/>
      <c r="D133" s="422"/>
      <c r="E133" s="422"/>
      <c r="F133" s="423"/>
      <c r="G133" s="423"/>
      <c r="H133" s="423"/>
      <c r="I133" s="423"/>
      <c r="J133" s="422"/>
    </row>
    <row r="134" spans="2:10">
      <c r="B134" s="390"/>
      <c r="C134" s="390"/>
      <c r="D134" s="422"/>
      <c r="E134" s="422"/>
      <c r="F134" s="423"/>
      <c r="G134" s="423"/>
      <c r="H134" s="423"/>
      <c r="I134" s="423"/>
      <c r="J134" s="422"/>
    </row>
    <row r="135" spans="2:10">
      <c r="B135" s="397" t="s">
        <v>7081</v>
      </c>
      <c r="C135" s="424"/>
      <c r="D135" s="424"/>
      <c r="E135" s="425"/>
      <c r="F135" s="396" t="s">
        <v>384</v>
      </c>
      <c r="G135" s="396"/>
      <c r="H135" s="396"/>
      <c r="I135" s="396" t="s">
        <v>385</v>
      </c>
      <c r="J135" s="396" t="s">
        <v>7082</v>
      </c>
    </row>
    <row r="136" spans="2:10">
      <c r="B136" s="395" t="s">
        <v>7083</v>
      </c>
      <c r="C136" s="394"/>
      <c r="D136" s="426"/>
      <c r="E136" s="427"/>
      <c r="F136" s="417">
        <v>9.1</v>
      </c>
      <c r="G136" s="417"/>
      <c r="H136" s="417"/>
      <c r="I136" s="417">
        <v>9.1999999999999993</v>
      </c>
      <c r="J136" s="428" t="s">
        <v>7084</v>
      </c>
    </row>
    <row r="137" spans="2:10">
      <c r="B137" s="395" t="s">
        <v>7085</v>
      </c>
      <c r="C137" s="394"/>
      <c r="D137" s="426"/>
      <c r="E137" s="427"/>
      <c r="F137" s="417">
        <v>3.7</v>
      </c>
      <c r="G137" s="417"/>
      <c r="H137" s="417"/>
      <c r="I137" s="417">
        <v>3.4</v>
      </c>
      <c r="J137" s="428" t="s">
        <v>7086</v>
      </c>
    </row>
    <row r="138" spans="2:10" ht="12.75" thickBot="1">
      <c r="B138" s="418" t="s">
        <v>7087</v>
      </c>
      <c r="C138" s="429"/>
      <c r="D138" s="430"/>
      <c r="E138" s="431"/>
      <c r="F138" s="421">
        <v>1</v>
      </c>
      <c r="G138" s="421"/>
      <c r="H138" s="421"/>
      <c r="I138" s="421">
        <v>0.8</v>
      </c>
      <c r="J138" s="432" t="s">
        <v>7086</v>
      </c>
    </row>
    <row r="139" spans="2:10">
      <c r="B139" s="390"/>
      <c r="C139" s="390"/>
      <c r="D139" s="422"/>
      <c r="E139" s="422"/>
      <c r="F139" s="423"/>
      <c r="G139" s="423"/>
      <c r="H139" s="423"/>
      <c r="I139" s="423"/>
      <c r="J139" s="422"/>
    </row>
    <row r="140" spans="2:10">
      <c r="B140" s="352" t="s">
        <v>464</v>
      </c>
    </row>
    <row r="142" spans="2:10">
      <c r="B142" s="352" t="s">
        <v>7088</v>
      </c>
    </row>
    <row r="144" spans="2:10">
      <c r="B144" s="352" t="s">
        <v>7089</v>
      </c>
    </row>
    <row r="146" spans="2:2">
      <c r="B146" s="352" t="s">
        <v>7090</v>
      </c>
    </row>
  </sheetData>
  <phoneticPr fontId="1" type="noConversion"/>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EDEE-71BA-4818-ABF5-485DE89ACD47}">
  <dimension ref="A1"/>
  <sheetViews>
    <sheetView workbookViewId="0">
      <selection activeCell="N14" sqref="N14"/>
    </sheetView>
  </sheetViews>
  <sheetFormatPr defaultRowHeight="16.5"/>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02500-9F92-4D21-AE4E-B7D3BFF62EEF}">
  <sheetPr>
    <outlinePr summaryBelow="0" summaryRight="0"/>
    <pageSetUpPr autoPageBreaks="0"/>
  </sheetPr>
  <dimension ref="A6:G142"/>
  <sheetViews>
    <sheetView zoomScaleNormal="100" workbookViewId="0">
      <selection activeCell="D2" sqref="D2"/>
    </sheetView>
  </sheetViews>
  <sheetFormatPr defaultRowHeight="11.25"/>
  <cols>
    <col min="1" max="1" width="22.625" style="90" customWidth="1"/>
    <col min="2" max="2" width="13.875" style="90" customWidth="1"/>
    <col min="3" max="3" width="35.75" style="90" customWidth="1"/>
    <col min="4" max="6" width="13" style="90" customWidth="1"/>
    <col min="7" max="257" width="9" style="90"/>
    <col min="258" max="258" width="22.625" style="90" customWidth="1"/>
    <col min="259" max="259" width="13.875" style="90" customWidth="1"/>
    <col min="260" max="260" width="35.75" style="90" customWidth="1"/>
    <col min="261" max="262" width="13" style="90" customWidth="1"/>
    <col min="263" max="513" width="9" style="90"/>
    <col min="514" max="514" width="22.625" style="90" customWidth="1"/>
    <col min="515" max="515" width="13.875" style="90" customWidth="1"/>
    <col min="516" max="516" width="35.75" style="90" customWidth="1"/>
    <col min="517" max="518" width="13" style="90" customWidth="1"/>
    <col min="519" max="769" width="9" style="90"/>
    <col min="770" max="770" width="22.625" style="90" customWidth="1"/>
    <col min="771" max="771" width="13.875" style="90" customWidth="1"/>
    <col min="772" max="772" width="35.75" style="90" customWidth="1"/>
    <col min="773" max="774" width="13" style="90" customWidth="1"/>
    <col min="775" max="1025" width="9" style="90"/>
    <col min="1026" max="1026" width="22.625" style="90" customWidth="1"/>
    <col min="1027" max="1027" width="13.875" style="90" customWidth="1"/>
    <col min="1028" max="1028" width="35.75" style="90" customWidth="1"/>
    <col min="1029" max="1030" width="13" style="90" customWidth="1"/>
    <col min="1031" max="1281" width="9" style="90"/>
    <col min="1282" max="1282" width="22.625" style="90" customWidth="1"/>
    <col min="1283" max="1283" width="13.875" style="90" customWidth="1"/>
    <col min="1284" max="1284" width="35.75" style="90" customWidth="1"/>
    <col min="1285" max="1286" width="13" style="90" customWidth="1"/>
    <col min="1287" max="1537" width="9" style="90"/>
    <col min="1538" max="1538" width="22.625" style="90" customWidth="1"/>
    <col min="1539" max="1539" width="13.875" style="90" customWidth="1"/>
    <col min="1540" max="1540" width="35.75" style="90" customWidth="1"/>
    <col min="1541" max="1542" width="13" style="90" customWidth="1"/>
    <col min="1543" max="1793" width="9" style="90"/>
    <col min="1794" max="1794" width="22.625" style="90" customWidth="1"/>
    <col min="1795" max="1795" width="13.875" style="90" customWidth="1"/>
    <col min="1796" max="1796" width="35.75" style="90" customWidth="1"/>
    <col min="1797" max="1798" width="13" style="90" customWidth="1"/>
    <col min="1799" max="2049" width="9" style="90"/>
    <col min="2050" max="2050" width="22.625" style="90" customWidth="1"/>
    <col min="2051" max="2051" width="13.875" style="90" customWidth="1"/>
    <col min="2052" max="2052" width="35.75" style="90" customWidth="1"/>
    <col min="2053" max="2054" width="13" style="90" customWidth="1"/>
    <col min="2055" max="2305" width="9" style="90"/>
    <col min="2306" max="2306" width="22.625" style="90" customWidth="1"/>
    <col min="2307" max="2307" width="13.875" style="90" customWidth="1"/>
    <col min="2308" max="2308" width="35.75" style="90" customWidth="1"/>
    <col min="2309" max="2310" width="13" style="90" customWidth="1"/>
    <col min="2311" max="2561" width="9" style="90"/>
    <col min="2562" max="2562" width="22.625" style="90" customWidth="1"/>
    <col min="2563" max="2563" width="13.875" style="90" customWidth="1"/>
    <col min="2564" max="2564" width="35.75" style="90" customWidth="1"/>
    <col min="2565" max="2566" width="13" style="90" customWidth="1"/>
    <col min="2567" max="2817" width="9" style="90"/>
    <col min="2818" max="2818" width="22.625" style="90" customWidth="1"/>
    <col min="2819" max="2819" width="13.875" style="90" customWidth="1"/>
    <col min="2820" max="2820" width="35.75" style="90" customWidth="1"/>
    <col min="2821" max="2822" width="13" style="90" customWidth="1"/>
    <col min="2823" max="3073" width="9" style="90"/>
    <col min="3074" max="3074" width="22.625" style="90" customWidth="1"/>
    <col min="3075" max="3075" width="13.875" style="90" customWidth="1"/>
    <col min="3076" max="3076" width="35.75" style="90" customWidth="1"/>
    <col min="3077" max="3078" width="13" style="90" customWidth="1"/>
    <col min="3079" max="3329" width="9" style="90"/>
    <col min="3330" max="3330" width="22.625" style="90" customWidth="1"/>
    <col min="3331" max="3331" width="13.875" style="90" customWidth="1"/>
    <col min="3332" max="3332" width="35.75" style="90" customWidth="1"/>
    <col min="3333" max="3334" width="13" style="90" customWidth="1"/>
    <col min="3335" max="3585" width="9" style="90"/>
    <col min="3586" max="3586" width="22.625" style="90" customWidth="1"/>
    <col min="3587" max="3587" width="13.875" style="90" customWidth="1"/>
    <col min="3588" max="3588" width="35.75" style="90" customWidth="1"/>
    <col min="3589" max="3590" width="13" style="90" customWidth="1"/>
    <col min="3591" max="3841" width="9" style="90"/>
    <col min="3842" max="3842" width="22.625" style="90" customWidth="1"/>
    <col min="3843" max="3843" width="13.875" style="90" customWidth="1"/>
    <col min="3844" max="3844" width="35.75" style="90" customWidth="1"/>
    <col min="3845" max="3846" width="13" style="90" customWidth="1"/>
    <col min="3847" max="4097" width="9" style="90"/>
    <col min="4098" max="4098" width="22.625" style="90" customWidth="1"/>
    <col min="4099" max="4099" width="13.875" style="90" customWidth="1"/>
    <col min="4100" max="4100" width="35.75" style="90" customWidth="1"/>
    <col min="4101" max="4102" width="13" style="90" customWidth="1"/>
    <col min="4103" max="4353" width="9" style="90"/>
    <col min="4354" max="4354" width="22.625" style="90" customWidth="1"/>
    <col min="4355" max="4355" width="13.875" style="90" customWidth="1"/>
    <col min="4356" max="4356" width="35.75" style="90" customWidth="1"/>
    <col min="4357" max="4358" width="13" style="90" customWidth="1"/>
    <col min="4359" max="4609" width="9" style="90"/>
    <col min="4610" max="4610" width="22.625" style="90" customWidth="1"/>
    <col min="4611" max="4611" width="13.875" style="90" customWidth="1"/>
    <col min="4612" max="4612" width="35.75" style="90" customWidth="1"/>
    <col min="4613" max="4614" width="13" style="90" customWidth="1"/>
    <col min="4615" max="4865" width="9" style="90"/>
    <col min="4866" max="4866" width="22.625" style="90" customWidth="1"/>
    <col min="4867" max="4867" width="13.875" style="90" customWidth="1"/>
    <col min="4868" max="4868" width="35.75" style="90" customWidth="1"/>
    <col min="4869" max="4870" width="13" style="90" customWidth="1"/>
    <col min="4871" max="5121" width="9" style="90"/>
    <col min="5122" max="5122" width="22.625" style="90" customWidth="1"/>
    <col min="5123" max="5123" width="13.875" style="90" customWidth="1"/>
    <col min="5124" max="5124" width="35.75" style="90" customWidth="1"/>
    <col min="5125" max="5126" width="13" style="90" customWidth="1"/>
    <col min="5127" max="5377" width="9" style="90"/>
    <col min="5378" max="5378" width="22.625" style="90" customWidth="1"/>
    <col min="5379" max="5379" width="13.875" style="90" customWidth="1"/>
    <col min="5380" max="5380" width="35.75" style="90" customWidth="1"/>
    <col min="5381" max="5382" width="13" style="90" customWidth="1"/>
    <col min="5383" max="5633" width="9" style="90"/>
    <col min="5634" max="5634" width="22.625" style="90" customWidth="1"/>
    <col min="5635" max="5635" width="13.875" style="90" customWidth="1"/>
    <col min="5636" max="5636" width="35.75" style="90" customWidth="1"/>
    <col min="5637" max="5638" width="13" style="90" customWidth="1"/>
    <col min="5639" max="5889" width="9" style="90"/>
    <col min="5890" max="5890" width="22.625" style="90" customWidth="1"/>
    <col min="5891" max="5891" width="13.875" style="90" customWidth="1"/>
    <col min="5892" max="5892" width="35.75" style="90" customWidth="1"/>
    <col min="5893" max="5894" width="13" style="90" customWidth="1"/>
    <col min="5895" max="6145" width="9" style="90"/>
    <col min="6146" max="6146" width="22.625" style="90" customWidth="1"/>
    <col min="6147" max="6147" width="13.875" style="90" customWidth="1"/>
    <col min="6148" max="6148" width="35.75" style="90" customWidth="1"/>
    <col min="6149" max="6150" width="13" style="90" customWidth="1"/>
    <col min="6151" max="6401" width="9" style="90"/>
    <col min="6402" max="6402" width="22.625" style="90" customWidth="1"/>
    <col min="6403" max="6403" width="13.875" style="90" customWidth="1"/>
    <col min="6404" max="6404" width="35.75" style="90" customWidth="1"/>
    <col min="6405" max="6406" width="13" style="90" customWidth="1"/>
    <col min="6407" max="6657" width="9" style="90"/>
    <col min="6658" max="6658" width="22.625" style="90" customWidth="1"/>
    <col min="6659" max="6659" width="13.875" style="90" customWidth="1"/>
    <col min="6660" max="6660" width="35.75" style="90" customWidth="1"/>
    <col min="6661" max="6662" width="13" style="90" customWidth="1"/>
    <col min="6663" max="6913" width="9" style="90"/>
    <col min="6914" max="6914" width="22.625" style="90" customWidth="1"/>
    <col min="6915" max="6915" width="13.875" style="90" customWidth="1"/>
    <col min="6916" max="6916" width="35.75" style="90" customWidth="1"/>
    <col min="6917" max="6918" width="13" style="90" customWidth="1"/>
    <col min="6919" max="7169" width="9" style="90"/>
    <col min="7170" max="7170" width="22.625" style="90" customWidth="1"/>
    <col min="7171" max="7171" width="13.875" style="90" customWidth="1"/>
    <col min="7172" max="7172" width="35.75" style="90" customWidth="1"/>
    <col min="7173" max="7174" width="13" style="90" customWidth="1"/>
    <col min="7175" max="7425" width="9" style="90"/>
    <col min="7426" max="7426" width="22.625" style="90" customWidth="1"/>
    <col min="7427" max="7427" width="13.875" style="90" customWidth="1"/>
    <col min="7428" max="7428" width="35.75" style="90" customWidth="1"/>
    <col min="7429" max="7430" width="13" style="90" customWidth="1"/>
    <col min="7431" max="7681" width="9" style="90"/>
    <col min="7682" max="7682" width="22.625" style="90" customWidth="1"/>
    <col min="7683" max="7683" width="13.875" style="90" customWidth="1"/>
    <col min="7684" max="7684" width="35.75" style="90" customWidth="1"/>
    <col min="7685" max="7686" width="13" style="90" customWidth="1"/>
    <col min="7687" max="7937" width="9" style="90"/>
    <col min="7938" max="7938" width="22.625" style="90" customWidth="1"/>
    <col min="7939" max="7939" width="13.875" style="90" customWidth="1"/>
    <col min="7940" max="7940" width="35.75" style="90" customWidth="1"/>
    <col min="7941" max="7942" width="13" style="90" customWidth="1"/>
    <col min="7943" max="8193" width="9" style="90"/>
    <col min="8194" max="8194" width="22.625" style="90" customWidth="1"/>
    <col min="8195" max="8195" width="13.875" style="90" customWidth="1"/>
    <col min="8196" max="8196" width="35.75" style="90" customWidth="1"/>
    <col min="8197" max="8198" width="13" style="90" customWidth="1"/>
    <col min="8199" max="8449" width="9" style="90"/>
    <col min="8450" max="8450" width="22.625" style="90" customWidth="1"/>
    <col min="8451" max="8451" width="13.875" style="90" customWidth="1"/>
    <col min="8452" max="8452" width="35.75" style="90" customWidth="1"/>
    <col min="8453" max="8454" width="13" style="90" customWidth="1"/>
    <col min="8455" max="8705" width="9" style="90"/>
    <col min="8706" max="8706" width="22.625" style="90" customWidth="1"/>
    <col min="8707" max="8707" width="13.875" style="90" customWidth="1"/>
    <col min="8708" max="8708" width="35.75" style="90" customWidth="1"/>
    <col min="8709" max="8710" width="13" style="90" customWidth="1"/>
    <col min="8711" max="8961" width="9" style="90"/>
    <col min="8962" max="8962" width="22.625" style="90" customWidth="1"/>
    <col min="8963" max="8963" width="13.875" style="90" customWidth="1"/>
    <col min="8964" max="8964" width="35.75" style="90" customWidth="1"/>
    <col min="8965" max="8966" width="13" style="90" customWidth="1"/>
    <col min="8967" max="9217" width="9" style="90"/>
    <col min="9218" max="9218" width="22.625" style="90" customWidth="1"/>
    <col min="9219" max="9219" width="13.875" style="90" customWidth="1"/>
    <col min="9220" max="9220" width="35.75" style="90" customWidth="1"/>
    <col min="9221" max="9222" width="13" style="90" customWidth="1"/>
    <col min="9223" max="9473" width="9" style="90"/>
    <col min="9474" max="9474" width="22.625" style="90" customWidth="1"/>
    <col min="9475" max="9475" width="13.875" style="90" customWidth="1"/>
    <col min="9476" max="9476" width="35.75" style="90" customWidth="1"/>
    <col min="9477" max="9478" width="13" style="90" customWidth="1"/>
    <col min="9479" max="9729" width="9" style="90"/>
    <col min="9730" max="9730" width="22.625" style="90" customWidth="1"/>
    <col min="9731" max="9731" width="13.875" style="90" customWidth="1"/>
    <col min="9732" max="9732" width="35.75" style="90" customWidth="1"/>
    <col min="9733" max="9734" width="13" style="90" customWidth="1"/>
    <col min="9735" max="9985" width="9" style="90"/>
    <col min="9986" max="9986" width="22.625" style="90" customWidth="1"/>
    <col min="9987" max="9987" width="13.875" style="90" customWidth="1"/>
    <col min="9988" max="9988" width="35.75" style="90" customWidth="1"/>
    <col min="9989" max="9990" width="13" style="90" customWidth="1"/>
    <col min="9991" max="10241" width="9" style="90"/>
    <col min="10242" max="10242" width="22.625" style="90" customWidth="1"/>
    <col min="10243" max="10243" width="13.875" style="90" customWidth="1"/>
    <col min="10244" max="10244" width="35.75" style="90" customWidth="1"/>
    <col min="10245" max="10246" width="13" style="90" customWidth="1"/>
    <col min="10247" max="10497" width="9" style="90"/>
    <col min="10498" max="10498" width="22.625" style="90" customWidth="1"/>
    <col min="10499" max="10499" width="13.875" style="90" customWidth="1"/>
    <col min="10500" max="10500" width="35.75" style="90" customWidth="1"/>
    <col min="10501" max="10502" width="13" style="90" customWidth="1"/>
    <col min="10503" max="10753" width="9" style="90"/>
    <col min="10754" max="10754" width="22.625" style="90" customWidth="1"/>
    <col min="10755" max="10755" width="13.875" style="90" customWidth="1"/>
    <col min="10756" max="10756" width="35.75" style="90" customWidth="1"/>
    <col min="10757" max="10758" width="13" style="90" customWidth="1"/>
    <col min="10759" max="11009" width="9" style="90"/>
    <col min="11010" max="11010" width="22.625" style="90" customWidth="1"/>
    <col min="11011" max="11011" width="13.875" style="90" customWidth="1"/>
    <col min="11012" max="11012" width="35.75" style="90" customWidth="1"/>
    <col min="11013" max="11014" width="13" style="90" customWidth="1"/>
    <col min="11015" max="11265" width="9" style="90"/>
    <col min="11266" max="11266" width="22.625" style="90" customWidth="1"/>
    <col min="11267" max="11267" width="13.875" style="90" customWidth="1"/>
    <col min="11268" max="11268" width="35.75" style="90" customWidth="1"/>
    <col min="11269" max="11270" width="13" style="90" customWidth="1"/>
    <col min="11271" max="11521" width="9" style="90"/>
    <col min="11522" max="11522" width="22.625" style="90" customWidth="1"/>
    <col min="11523" max="11523" width="13.875" style="90" customWidth="1"/>
    <col min="11524" max="11524" width="35.75" style="90" customWidth="1"/>
    <col min="11525" max="11526" width="13" style="90" customWidth="1"/>
    <col min="11527" max="11777" width="9" style="90"/>
    <col min="11778" max="11778" width="22.625" style="90" customWidth="1"/>
    <col min="11779" max="11779" width="13.875" style="90" customWidth="1"/>
    <col min="11780" max="11780" width="35.75" style="90" customWidth="1"/>
    <col min="11781" max="11782" width="13" style="90" customWidth="1"/>
    <col min="11783" max="12033" width="9" style="90"/>
    <col min="12034" max="12034" width="22.625" style="90" customWidth="1"/>
    <col min="12035" max="12035" width="13.875" style="90" customWidth="1"/>
    <col min="12036" max="12036" width="35.75" style="90" customWidth="1"/>
    <col min="12037" max="12038" width="13" style="90" customWidth="1"/>
    <col min="12039" max="12289" width="9" style="90"/>
    <col min="12290" max="12290" width="22.625" style="90" customWidth="1"/>
    <col min="12291" max="12291" width="13.875" style="90" customWidth="1"/>
    <col min="12292" max="12292" width="35.75" style="90" customWidth="1"/>
    <col min="12293" max="12294" width="13" style="90" customWidth="1"/>
    <col min="12295" max="12545" width="9" style="90"/>
    <col min="12546" max="12546" width="22.625" style="90" customWidth="1"/>
    <col min="12547" max="12547" width="13.875" style="90" customWidth="1"/>
    <col min="12548" max="12548" width="35.75" style="90" customWidth="1"/>
    <col min="12549" max="12550" width="13" style="90" customWidth="1"/>
    <col min="12551" max="12801" width="9" style="90"/>
    <col min="12802" max="12802" width="22.625" style="90" customWidth="1"/>
    <col min="12803" max="12803" width="13.875" style="90" customWidth="1"/>
    <col min="12804" max="12804" width="35.75" style="90" customWidth="1"/>
    <col min="12805" max="12806" width="13" style="90" customWidth="1"/>
    <col min="12807" max="13057" width="9" style="90"/>
    <col min="13058" max="13058" width="22.625" style="90" customWidth="1"/>
    <col min="13059" max="13059" width="13.875" style="90" customWidth="1"/>
    <col min="13060" max="13060" width="35.75" style="90" customWidth="1"/>
    <col min="13061" max="13062" width="13" style="90" customWidth="1"/>
    <col min="13063" max="13313" width="9" style="90"/>
    <col min="13314" max="13314" width="22.625" style="90" customWidth="1"/>
    <col min="13315" max="13315" width="13.875" style="90" customWidth="1"/>
    <col min="13316" max="13316" width="35.75" style="90" customWidth="1"/>
    <col min="13317" max="13318" width="13" style="90" customWidth="1"/>
    <col min="13319" max="13569" width="9" style="90"/>
    <col min="13570" max="13570" width="22.625" style="90" customWidth="1"/>
    <col min="13571" max="13571" width="13.875" style="90" customWidth="1"/>
    <col min="13572" max="13572" width="35.75" style="90" customWidth="1"/>
    <col min="13573" max="13574" width="13" style="90" customWidth="1"/>
    <col min="13575" max="13825" width="9" style="90"/>
    <col min="13826" max="13826" width="22.625" style="90" customWidth="1"/>
    <col min="13827" max="13827" width="13.875" style="90" customWidth="1"/>
    <col min="13828" max="13828" width="35.75" style="90" customWidth="1"/>
    <col min="13829" max="13830" width="13" style="90" customWidth="1"/>
    <col min="13831" max="14081" width="9" style="90"/>
    <col min="14082" max="14082" width="22.625" style="90" customWidth="1"/>
    <col min="14083" max="14083" width="13.875" style="90" customWidth="1"/>
    <col min="14084" max="14084" width="35.75" style="90" customWidth="1"/>
    <col min="14085" max="14086" width="13" style="90" customWidth="1"/>
    <col min="14087" max="14337" width="9" style="90"/>
    <col min="14338" max="14338" width="22.625" style="90" customWidth="1"/>
    <col min="14339" max="14339" width="13.875" style="90" customWidth="1"/>
    <col min="14340" max="14340" width="35.75" style="90" customWidth="1"/>
    <col min="14341" max="14342" width="13" style="90" customWidth="1"/>
    <col min="14343" max="14593" width="9" style="90"/>
    <col min="14594" max="14594" width="22.625" style="90" customWidth="1"/>
    <col min="14595" max="14595" width="13.875" style="90" customWidth="1"/>
    <col min="14596" max="14596" width="35.75" style="90" customWidth="1"/>
    <col min="14597" max="14598" width="13" style="90" customWidth="1"/>
    <col min="14599" max="14849" width="9" style="90"/>
    <col min="14850" max="14850" width="22.625" style="90" customWidth="1"/>
    <col min="14851" max="14851" width="13.875" style="90" customWidth="1"/>
    <col min="14852" max="14852" width="35.75" style="90" customWidth="1"/>
    <col min="14853" max="14854" width="13" style="90" customWidth="1"/>
    <col min="14855" max="15105" width="9" style="90"/>
    <col min="15106" max="15106" width="22.625" style="90" customWidth="1"/>
    <col min="15107" max="15107" width="13.875" style="90" customWidth="1"/>
    <col min="15108" max="15108" width="35.75" style="90" customWidth="1"/>
    <col min="15109" max="15110" width="13" style="90" customWidth="1"/>
    <col min="15111" max="15361" width="9" style="90"/>
    <col min="15362" max="15362" width="22.625" style="90" customWidth="1"/>
    <col min="15363" max="15363" width="13.875" style="90" customWidth="1"/>
    <col min="15364" max="15364" width="35.75" style="90" customWidth="1"/>
    <col min="15365" max="15366" width="13" style="90" customWidth="1"/>
    <col min="15367" max="15617" width="9" style="90"/>
    <col min="15618" max="15618" width="22.625" style="90" customWidth="1"/>
    <col min="15619" max="15619" width="13.875" style="90" customWidth="1"/>
    <col min="15620" max="15620" width="35.75" style="90" customWidth="1"/>
    <col min="15621" max="15622" width="13" style="90" customWidth="1"/>
    <col min="15623" max="15873" width="9" style="90"/>
    <col min="15874" max="15874" width="22.625" style="90" customWidth="1"/>
    <col min="15875" max="15875" width="13.875" style="90" customWidth="1"/>
    <col min="15876" max="15876" width="35.75" style="90" customWidth="1"/>
    <col min="15877" max="15878" width="13" style="90" customWidth="1"/>
    <col min="15879" max="16129" width="9" style="90"/>
    <col min="16130" max="16130" width="22.625" style="90" customWidth="1"/>
    <col min="16131" max="16131" width="13.875" style="90" customWidth="1"/>
    <col min="16132" max="16132" width="35.75" style="90" customWidth="1"/>
    <col min="16133" max="16134" width="13" style="90" customWidth="1"/>
    <col min="16135" max="16384" width="9" style="90"/>
  </cols>
  <sheetData>
    <row r="6" spans="1:7" ht="16.5" customHeight="1">
      <c r="A6" s="325" t="s">
        <v>7091</v>
      </c>
    </row>
    <row r="8" spans="1:7" ht="66" customHeight="1">
      <c r="A8" s="327" t="s">
        <v>6932</v>
      </c>
      <c r="B8" s="327" t="s">
        <v>49</v>
      </c>
      <c r="C8" s="327" t="s">
        <v>7092</v>
      </c>
      <c r="D8" s="327" t="s">
        <v>7093</v>
      </c>
      <c r="E8" s="327" t="s">
        <v>7094</v>
      </c>
      <c r="F8" s="327"/>
      <c r="G8" s="380" t="s">
        <v>7095</v>
      </c>
    </row>
    <row r="9" spans="1:7" ht="22.5">
      <c r="A9" s="330" t="s">
        <v>7027</v>
      </c>
      <c r="B9" s="330" t="s">
        <v>7096</v>
      </c>
      <c r="C9" s="333" t="s">
        <v>7097</v>
      </c>
      <c r="D9" s="331" t="s">
        <v>492</v>
      </c>
      <c r="E9" s="331" t="s">
        <v>7098</v>
      </c>
      <c r="F9" s="331"/>
      <c r="G9" s="90" t="str">
        <f>INDEX('별첨2. GPCM 1st Screening'!$AA$4:$AA$139,MATCH(Screening!$A9,'별첨2. GPCM 1st Screening'!$Y$4:$Y$139,0))</f>
        <v>O</v>
      </c>
    </row>
    <row r="10" spans="1:7">
      <c r="A10" s="330" t="s">
        <v>7023</v>
      </c>
      <c r="B10" s="330" t="s">
        <v>7099</v>
      </c>
      <c r="C10" s="333" t="s">
        <v>7097</v>
      </c>
      <c r="D10" s="331" t="s">
        <v>492</v>
      </c>
      <c r="E10" s="331" t="s">
        <v>7098</v>
      </c>
      <c r="F10" s="331"/>
      <c r="G10" s="90" t="str">
        <f>INDEX('별첨2. GPCM 1st Screening'!$AA$4:$AA$139,MATCH(Screening!$A10,'별첨2. GPCM 1st Screening'!$Y$4:$Y$139,0))</f>
        <v>O</v>
      </c>
    </row>
    <row r="11" spans="1:7">
      <c r="A11" s="330" t="s">
        <v>7054</v>
      </c>
      <c r="B11" s="330" t="s">
        <v>7100</v>
      </c>
      <c r="C11" s="333" t="s">
        <v>7097</v>
      </c>
      <c r="D11" s="331" t="s">
        <v>492</v>
      </c>
      <c r="E11" s="331" t="s">
        <v>7098</v>
      </c>
      <c r="F11" s="331"/>
      <c r="G11" s="90" t="str">
        <f>INDEX('별첨2. GPCM 1st Screening'!$AA$4:$AA$139,MATCH(Screening!$A11,'별첨2. GPCM 1st Screening'!$Y$4:$Y$139,0))</f>
        <v>O</v>
      </c>
    </row>
    <row r="12" spans="1:7">
      <c r="A12" s="330" t="s">
        <v>7101</v>
      </c>
      <c r="B12" s="330" t="s">
        <v>7102</v>
      </c>
      <c r="C12" s="333" t="s">
        <v>7097</v>
      </c>
      <c r="D12" s="331" t="s">
        <v>492</v>
      </c>
      <c r="E12" s="331" t="s">
        <v>7098</v>
      </c>
      <c r="F12" s="331"/>
      <c r="G12" s="90" t="str">
        <f>INDEX('별첨2. GPCM 1st Screening'!$AA$4:$AA$139,MATCH(Screening!$A12,'별첨2. GPCM 1st Screening'!$Y$4:$Y$139,0))</f>
        <v>O</v>
      </c>
    </row>
    <row r="13" spans="1:7">
      <c r="A13" s="330" t="s">
        <v>7071</v>
      </c>
      <c r="B13" s="330" t="s">
        <v>7103</v>
      </c>
      <c r="C13" s="333" t="s">
        <v>7097</v>
      </c>
      <c r="D13" s="331" t="s">
        <v>492</v>
      </c>
      <c r="E13" s="331" t="s">
        <v>7098</v>
      </c>
      <c r="F13" s="331"/>
      <c r="G13" s="90" t="str">
        <f>INDEX('별첨2. GPCM 1st Screening'!$AA$4:$AA$139,MATCH(Screening!$A13,'별첨2. GPCM 1st Screening'!$Y$4:$Y$139,0))</f>
        <v>O</v>
      </c>
    </row>
    <row r="14" spans="1:7">
      <c r="A14" s="330" t="s">
        <v>7104</v>
      </c>
      <c r="B14" s="330" t="s">
        <v>7105</v>
      </c>
      <c r="C14" s="333" t="s">
        <v>7097</v>
      </c>
      <c r="D14" s="331" t="s">
        <v>492</v>
      </c>
      <c r="E14" s="331" t="s">
        <v>7098</v>
      </c>
      <c r="F14" s="331"/>
      <c r="G14" s="90" t="str">
        <f>INDEX('별첨2. GPCM 1st Screening'!$AA$4:$AA$139,MATCH(Screening!$A14,'별첨2. GPCM 1st Screening'!$Y$4:$Y$139,0))</f>
        <v>O</v>
      </c>
    </row>
    <row r="15" spans="1:7">
      <c r="A15" s="330" t="s">
        <v>7106</v>
      </c>
      <c r="B15" s="330" t="s">
        <v>7107</v>
      </c>
      <c r="C15" s="333" t="s">
        <v>7097</v>
      </c>
      <c r="D15" s="331" t="s">
        <v>492</v>
      </c>
      <c r="E15" s="331" t="s">
        <v>7098</v>
      </c>
      <c r="F15" s="331"/>
      <c r="G15" s="90" t="str">
        <f>INDEX('별첨2. GPCM 1st Screening'!$AA$4:$AA$139,MATCH(Screening!$A15,'별첨2. GPCM 1st Screening'!$Y$4:$Y$139,0))</f>
        <v>O</v>
      </c>
    </row>
    <row r="16" spans="1:7">
      <c r="A16" s="330" t="s">
        <v>7108</v>
      </c>
      <c r="B16" s="330" t="s">
        <v>7109</v>
      </c>
      <c r="C16" s="333" t="s">
        <v>7097</v>
      </c>
      <c r="D16" s="331" t="s">
        <v>492</v>
      </c>
      <c r="E16" s="331" t="s">
        <v>7098</v>
      </c>
      <c r="F16" s="331"/>
      <c r="G16" s="90" t="str">
        <f>INDEX('별첨2. GPCM 1st Screening'!$AA$4:$AA$139,MATCH(Screening!$A16,'별첨2. GPCM 1st Screening'!$Y$4:$Y$139,0))</f>
        <v>O</v>
      </c>
    </row>
    <row r="17" spans="1:7">
      <c r="A17" s="330" t="s">
        <v>7110</v>
      </c>
      <c r="B17" s="330" t="s">
        <v>7111</v>
      </c>
      <c r="C17" s="333" t="s">
        <v>7097</v>
      </c>
      <c r="D17" s="331" t="s">
        <v>492</v>
      </c>
      <c r="E17" s="331" t="s">
        <v>7098</v>
      </c>
      <c r="F17" s="331"/>
      <c r="G17" s="90" t="str">
        <f>INDEX('별첨2. GPCM 1st Screening'!$AA$4:$AA$139,MATCH(Screening!$A17,'별첨2. GPCM 1st Screening'!$Y$4:$Y$139,0))</f>
        <v>O</v>
      </c>
    </row>
    <row r="18" spans="1:7" ht="22.5">
      <c r="A18" s="330" t="s">
        <v>7018</v>
      </c>
      <c r="B18" s="330" t="s">
        <v>7112</v>
      </c>
      <c r="C18" s="333" t="s">
        <v>7097</v>
      </c>
      <c r="D18" s="331" t="s">
        <v>492</v>
      </c>
      <c r="E18" s="331" t="s">
        <v>7098</v>
      </c>
      <c r="F18" s="331"/>
      <c r="G18" s="90" t="str">
        <f>INDEX('별첨2. GPCM 1st Screening'!$AA$4:$AA$139,MATCH(Screening!$A18,'별첨2. GPCM 1st Screening'!$Y$4:$Y$139,0))</f>
        <v>O</v>
      </c>
    </row>
    <row r="19" spans="1:7" ht="22.5">
      <c r="A19" s="330" t="s">
        <v>7113</v>
      </c>
      <c r="B19" s="330" t="s">
        <v>7114</v>
      </c>
      <c r="C19" s="333" t="s">
        <v>7097</v>
      </c>
      <c r="D19" s="331" t="s">
        <v>492</v>
      </c>
      <c r="E19" s="331" t="s">
        <v>7098</v>
      </c>
      <c r="F19" s="331"/>
      <c r="G19" s="90" t="str">
        <f>INDEX('별첨2. GPCM 1st Screening'!$AA$4:$AA$139,MATCH(Screening!$A19,'별첨2. GPCM 1st Screening'!$Y$4:$Y$139,0))</f>
        <v>O</v>
      </c>
    </row>
    <row r="20" spans="1:7">
      <c r="A20" s="330" t="s">
        <v>7115</v>
      </c>
      <c r="B20" s="330" t="s">
        <v>7116</v>
      </c>
      <c r="C20" s="333" t="s">
        <v>7097</v>
      </c>
      <c r="D20" s="331" t="s">
        <v>492</v>
      </c>
      <c r="E20" s="331" t="s">
        <v>7098</v>
      </c>
      <c r="F20" s="331"/>
      <c r="G20" s="90" t="str">
        <f>INDEX('별첨2. GPCM 1st Screening'!$AA$4:$AA$139,MATCH(Screening!$A20,'별첨2. GPCM 1st Screening'!$Y$4:$Y$139,0))</f>
        <v>O</v>
      </c>
    </row>
    <row r="21" spans="1:7" ht="22.5">
      <c r="A21" s="330" t="s">
        <v>7033</v>
      </c>
      <c r="B21" s="330" t="s">
        <v>7117</v>
      </c>
      <c r="C21" s="333" t="s">
        <v>7097</v>
      </c>
      <c r="D21" s="331" t="s">
        <v>492</v>
      </c>
      <c r="E21" s="331" t="s">
        <v>7098</v>
      </c>
      <c r="F21" s="331"/>
      <c r="G21" s="90" t="str">
        <f>INDEX('별첨2. GPCM 1st Screening'!$AA$4:$AA$139,MATCH(Screening!$A21,'별첨2. GPCM 1st Screening'!$Y$4:$Y$139,0))</f>
        <v>O</v>
      </c>
    </row>
    <row r="22" spans="1:7" ht="22.5">
      <c r="A22" s="330" t="s">
        <v>6972</v>
      </c>
      <c r="B22" s="330" t="s">
        <v>7118</v>
      </c>
      <c r="C22" s="333" t="s">
        <v>7097</v>
      </c>
      <c r="D22" s="331" t="s">
        <v>492</v>
      </c>
      <c r="E22" s="331" t="s">
        <v>7098</v>
      </c>
      <c r="F22" s="331"/>
      <c r="G22" s="90" t="str">
        <f>INDEX('별첨2. GPCM 1st Screening'!$AA$4:$AA$139,MATCH(Screening!$A22,'별첨2. GPCM 1st Screening'!$Y$4:$Y$139,0))</f>
        <v>O</v>
      </c>
    </row>
    <row r="23" spans="1:7" ht="22.5">
      <c r="A23" s="330" t="s">
        <v>7119</v>
      </c>
      <c r="B23" s="330" t="s">
        <v>7120</v>
      </c>
      <c r="C23" s="333" t="s">
        <v>7097</v>
      </c>
      <c r="D23" s="331" t="s">
        <v>492</v>
      </c>
      <c r="E23" s="331" t="s">
        <v>7098</v>
      </c>
      <c r="F23" s="331"/>
      <c r="G23" s="90" t="str">
        <f>INDEX('별첨2. GPCM 1st Screening'!$AA$4:$AA$139,MATCH(Screening!$A23,'별첨2. GPCM 1st Screening'!$Y$4:$Y$139,0))</f>
        <v>O</v>
      </c>
    </row>
    <row r="24" spans="1:7" ht="22.5">
      <c r="A24" s="330" t="s">
        <v>7121</v>
      </c>
      <c r="B24" s="330" t="s">
        <v>7122</v>
      </c>
      <c r="C24" s="333" t="s">
        <v>7097</v>
      </c>
      <c r="D24" s="331" t="s">
        <v>492</v>
      </c>
      <c r="E24" s="331" t="s">
        <v>7098</v>
      </c>
      <c r="F24" s="331"/>
      <c r="G24" s="90" t="str">
        <f>INDEX('별첨2. GPCM 1st Screening'!$AA$4:$AA$139,MATCH(Screening!$A24,'별첨2. GPCM 1st Screening'!$Y$4:$Y$139,0))</f>
        <v>O</v>
      </c>
    </row>
    <row r="25" spans="1:7" ht="22.5">
      <c r="A25" s="330" t="s">
        <v>7001</v>
      </c>
      <c r="B25" s="330" t="s">
        <v>7123</v>
      </c>
      <c r="C25" s="333" t="s">
        <v>7097</v>
      </c>
      <c r="D25" s="331" t="s">
        <v>492</v>
      </c>
      <c r="E25" s="331" t="s">
        <v>7098</v>
      </c>
      <c r="F25" s="331"/>
      <c r="G25" s="90" t="str">
        <f>INDEX('별첨2. GPCM 1st Screening'!$AA$4:$AA$139,MATCH(Screening!$A25,'별첨2. GPCM 1st Screening'!$Y$4:$Y$139,0))</f>
        <v>O</v>
      </c>
    </row>
    <row r="26" spans="1:7" ht="22.5">
      <c r="A26" s="330" t="s">
        <v>7050</v>
      </c>
      <c r="B26" s="330" t="s">
        <v>7124</v>
      </c>
      <c r="C26" s="333" t="s">
        <v>7097</v>
      </c>
      <c r="D26" s="331" t="s">
        <v>492</v>
      </c>
      <c r="E26" s="331" t="s">
        <v>7098</v>
      </c>
      <c r="F26" s="331"/>
      <c r="G26" s="90" t="str">
        <f>INDEX('별첨2. GPCM 1st Screening'!$AA$4:$AA$139,MATCH(Screening!$A26,'별첨2. GPCM 1st Screening'!$Y$4:$Y$139,0))</f>
        <v>O</v>
      </c>
    </row>
    <row r="27" spans="1:7">
      <c r="A27" s="330" t="s">
        <v>7125</v>
      </c>
      <c r="B27" s="330" t="s">
        <v>7126</v>
      </c>
      <c r="C27" s="333" t="s">
        <v>7097</v>
      </c>
      <c r="D27" s="331" t="s">
        <v>492</v>
      </c>
      <c r="E27" s="331" t="s">
        <v>7098</v>
      </c>
      <c r="F27" s="331"/>
      <c r="G27" s="90" t="str">
        <f>INDEX('별첨2. GPCM 1st Screening'!$AA$4:$AA$139,MATCH(Screening!$A27,'별첨2. GPCM 1st Screening'!$Y$4:$Y$139,0))</f>
        <v>O</v>
      </c>
    </row>
    <row r="28" spans="1:7">
      <c r="A28" s="330" t="s">
        <v>6975</v>
      </c>
      <c r="B28" s="330" t="s">
        <v>7127</v>
      </c>
      <c r="C28" s="333" t="s">
        <v>7097</v>
      </c>
      <c r="D28" s="331" t="s">
        <v>492</v>
      </c>
      <c r="E28" s="331" t="s">
        <v>7098</v>
      </c>
      <c r="F28" s="331"/>
      <c r="G28" s="90" t="str">
        <f>INDEX('별첨2. GPCM 1st Screening'!$AA$4:$AA$139,MATCH(Screening!$A28,'별첨2. GPCM 1st Screening'!$Y$4:$Y$139,0))</f>
        <v>O</v>
      </c>
    </row>
    <row r="29" spans="1:7" ht="33.75">
      <c r="A29" s="330" t="s">
        <v>7128</v>
      </c>
      <c r="B29" s="330" t="s">
        <v>7129</v>
      </c>
      <c r="C29" s="333" t="s">
        <v>7097</v>
      </c>
      <c r="D29" s="331" t="s">
        <v>492</v>
      </c>
      <c r="E29" s="331" t="s">
        <v>7098</v>
      </c>
      <c r="F29" s="331"/>
      <c r="G29" s="90" t="str">
        <f>INDEX('별첨2. GPCM 1st Screening'!$AA$4:$AA$139,MATCH(Screening!$A29,'별첨2. GPCM 1st Screening'!$Y$4:$Y$139,0))</f>
        <v>O</v>
      </c>
    </row>
    <row r="30" spans="1:7" ht="22.5">
      <c r="A30" s="330" t="s">
        <v>7130</v>
      </c>
      <c r="B30" s="330" t="s">
        <v>7131</v>
      </c>
      <c r="C30" s="333" t="s">
        <v>7097</v>
      </c>
      <c r="D30" s="331" t="s">
        <v>492</v>
      </c>
      <c r="E30" s="331" t="s">
        <v>7098</v>
      </c>
      <c r="F30" s="331"/>
      <c r="G30" s="90" t="str">
        <f>INDEX('별첨2. GPCM 1st Screening'!$AA$4:$AA$139,MATCH(Screening!$A30,'별첨2. GPCM 1st Screening'!$Y$4:$Y$139,0))</f>
        <v>O</v>
      </c>
    </row>
    <row r="31" spans="1:7" ht="22.5">
      <c r="A31" s="330" t="s">
        <v>6994</v>
      </c>
      <c r="B31" s="330" t="s">
        <v>7132</v>
      </c>
      <c r="C31" s="333" t="s">
        <v>7097</v>
      </c>
      <c r="D31" s="331" t="s">
        <v>492</v>
      </c>
      <c r="E31" s="331" t="s">
        <v>7098</v>
      </c>
      <c r="F31" s="331"/>
      <c r="G31" s="90" t="str">
        <f>INDEX('별첨2. GPCM 1st Screening'!$AA$4:$AA$139,MATCH(Screening!$A31,'별첨2. GPCM 1st Screening'!$Y$4:$Y$139,0))</f>
        <v>O</v>
      </c>
    </row>
    <row r="32" spans="1:7">
      <c r="A32" s="330" t="s">
        <v>7133</v>
      </c>
      <c r="B32" s="330" t="s">
        <v>7134</v>
      </c>
      <c r="C32" s="333" t="s">
        <v>7097</v>
      </c>
      <c r="D32" s="331" t="s">
        <v>492</v>
      </c>
      <c r="E32" s="331" t="s">
        <v>7098</v>
      </c>
      <c r="F32" s="331"/>
      <c r="G32" s="90" t="str">
        <f>INDEX('별첨2. GPCM 1st Screening'!$AA$4:$AA$139,MATCH(Screening!$A32,'별첨2. GPCM 1st Screening'!$Y$4:$Y$139,0))</f>
        <v>O</v>
      </c>
    </row>
    <row r="33" spans="1:7" ht="22.5">
      <c r="A33" s="330" t="s">
        <v>7025</v>
      </c>
      <c r="B33" s="330" t="s">
        <v>7135</v>
      </c>
      <c r="C33" s="333" t="s">
        <v>7097</v>
      </c>
      <c r="D33" s="331" t="s">
        <v>492</v>
      </c>
      <c r="E33" s="331" t="s">
        <v>7098</v>
      </c>
      <c r="F33" s="331"/>
      <c r="G33" s="90" t="str">
        <f>INDEX('별첨2. GPCM 1st Screening'!$AA$4:$AA$139,MATCH(Screening!$A33,'별첨2. GPCM 1st Screening'!$Y$4:$Y$139,0))</f>
        <v>O</v>
      </c>
    </row>
    <row r="34" spans="1:7">
      <c r="A34" s="330" t="s">
        <v>7059</v>
      </c>
      <c r="B34" s="330" t="s">
        <v>7136</v>
      </c>
      <c r="C34" s="333" t="s">
        <v>7097</v>
      </c>
      <c r="D34" s="331" t="s">
        <v>492</v>
      </c>
      <c r="E34" s="331" t="s">
        <v>7098</v>
      </c>
      <c r="F34" s="331"/>
      <c r="G34" s="90" t="str">
        <f>INDEX('별첨2. GPCM 1st Screening'!$AA$4:$AA$139,MATCH(Screening!$A34,'별첨2. GPCM 1st Screening'!$Y$4:$Y$139,0))</f>
        <v>O</v>
      </c>
    </row>
    <row r="35" spans="1:7">
      <c r="A35" s="330" t="s">
        <v>7137</v>
      </c>
      <c r="B35" s="330" t="s">
        <v>7138</v>
      </c>
      <c r="C35" s="333" t="s">
        <v>7097</v>
      </c>
      <c r="D35" s="331" t="s">
        <v>492</v>
      </c>
      <c r="E35" s="331" t="s">
        <v>7098</v>
      </c>
      <c r="F35" s="331"/>
      <c r="G35" s="90" t="str">
        <f>INDEX('별첨2. GPCM 1st Screening'!$AA$4:$AA$139,MATCH(Screening!$A35,'별첨2. GPCM 1st Screening'!$Y$4:$Y$139,0))</f>
        <v>O</v>
      </c>
    </row>
    <row r="36" spans="1:7" ht="22.5">
      <c r="A36" s="330" t="s">
        <v>7139</v>
      </c>
      <c r="B36" s="330" t="s">
        <v>7140</v>
      </c>
      <c r="C36" s="333" t="s">
        <v>7097</v>
      </c>
      <c r="D36" s="331" t="s">
        <v>492</v>
      </c>
      <c r="E36" s="331" t="s">
        <v>7098</v>
      </c>
      <c r="F36" s="331"/>
      <c r="G36" s="90" t="str">
        <f>INDEX('별첨2. GPCM 1st Screening'!$AA$4:$AA$139,MATCH(Screening!$A36,'별첨2. GPCM 1st Screening'!$Y$4:$Y$139,0))</f>
        <v>O</v>
      </c>
    </row>
    <row r="37" spans="1:7" ht="22.5">
      <c r="A37" s="330" t="s">
        <v>7141</v>
      </c>
      <c r="B37" s="330" t="s">
        <v>7142</v>
      </c>
      <c r="C37" s="333" t="s">
        <v>7097</v>
      </c>
      <c r="D37" s="331" t="s">
        <v>492</v>
      </c>
      <c r="E37" s="331" t="s">
        <v>7098</v>
      </c>
      <c r="F37" s="331"/>
      <c r="G37" s="90" t="str">
        <f>INDEX('별첨2. GPCM 1st Screening'!$AA$4:$AA$139,MATCH(Screening!$A37,'별첨2. GPCM 1st Screening'!$Y$4:$Y$139,0))</f>
        <v>O</v>
      </c>
    </row>
    <row r="38" spans="1:7" ht="22.5">
      <c r="A38" s="330" t="s">
        <v>7143</v>
      </c>
      <c r="B38" s="330" t="s">
        <v>7144</v>
      </c>
      <c r="C38" s="333" t="s">
        <v>7097</v>
      </c>
      <c r="D38" s="331" t="s">
        <v>492</v>
      </c>
      <c r="E38" s="331" t="s">
        <v>7098</v>
      </c>
      <c r="F38" s="331"/>
      <c r="G38" s="90" t="str">
        <f>INDEX('별첨2. GPCM 1st Screening'!$AA$4:$AA$139,MATCH(Screening!$A38,'별첨2. GPCM 1st Screening'!$Y$4:$Y$139,0))</f>
        <v>O</v>
      </c>
    </row>
    <row r="39" spans="1:7" ht="22.5">
      <c r="A39" s="330" t="s">
        <v>7145</v>
      </c>
      <c r="B39" s="330" t="s">
        <v>7146</v>
      </c>
      <c r="C39" s="333" t="s">
        <v>7097</v>
      </c>
      <c r="D39" s="331" t="s">
        <v>492</v>
      </c>
      <c r="E39" s="331" t="s">
        <v>7098</v>
      </c>
      <c r="F39" s="331"/>
      <c r="G39" s="90" t="str">
        <f>INDEX('별첨2. GPCM 1st Screening'!$AA$4:$AA$139,MATCH(Screening!$A39,'별첨2. GPCM 1st Screening'!$Y$4:$Y$139,0))</f>
        <v>O</v>
      </c>
    </row>
    <row r="40" spans="1:7">
      <c r="A40" s="330" t="s">
        <v>7147</v>
      </c>
      <c r="B40" s="330" t="s">
        <v>7148</v>
      </c>
      <c r="C40" s="333" t="s">
        <v>7097</v>
      </c>
      <c r="D40" s="331" t="s">
        <v>492</v>
      </c>
      <c r="E40" s="331" t="s">
        <v>7098</v>
      </c>
      <c r="F40" s="331"/>
      <c r="G40" s="90" t="str">
        <f>INDEX('별첨2. GPCM 1st Screening'!$AA$4:$AA$139,MATCH(Screening!$A40,'별첨2. GPCM 1st Screening'!$Y$4:$Y$139,0))</f>
        <v>O</v>
      </c>
    </row>
    <row r="41" spans="1:7" ht="22.5">
      <c r="A41" s="330" t="s">
        <v>7149</v>
      </c>
      <c r="B41" s="330" t="s">
        <v>7150</v>
      </c>
      <c r="C41" s="333" t="s">
        <v>7097</v>
      </c>
      <c r="D41" s="331" t="s">
        <v>492</v>
      </c>
      <c r="E41" s="331" t="s">
        <v>7098</v>
      </c>
      <c r="F41" s="331"/>
      <c r="G41" s="90" t="str">
        <f>INDEX('별첨2. GPCM 1st Screening'!$AA$4:$AA$139,MATCH(Screening!$A41,'별첨2. GPCM 1st Screening'!$Y$4:$Y$139,0))</f>
        <v>O</v>
      </c>
    </row>
    <row r="42" spans="1:7" ht="22.5">
      <c r="A42" s="330" t="s">
        <v>7151</v>
      </c>
      <c r="B42" s="330" t="s">
        <v>7152</v>
      </c>
      <c r="C42" s="333" t="s">
        <v>7097</v>
      </c>
      <c r="D42" s="331" t="s">
        <v>492</v>
      </c>
      <c r="E42" s="331" t="s">
        <v>7098</v>
      </c>
      <c r="F42" s="331"/>
      <c r="G42" s="90" t="str">
        <f>INDEX('별첨2. GPCM 1st Screening'!$AA$4:$AA$139,MATCH(Screening!$A42,'별첨2. GPCM 1st Screening'!$Y$4:$Y$139,0))</f>
        <v>O</v>
      </c>
    </row>
    <row r="43" spans="1:7" ht="22.5">
      <c r="A43" s="330" t="s">
        <v>7153</v>
      </c>
      <c r="B43" s="330" t="s">
        <v>7154</v>
      </c>
      <c r="C43" s="333" t="s">
        <v>7097</v>
      </c>
      <c r="D43" s="331" t="s">
        <v>492</v>
      </c>
      <c r="E43" s="331" t="s">
        <v>7098</v>
      </c>
      <c r="F43" s="331"/>
      <c r="G43" s="90" t="str">
        <f>INDEX('별첨2. GPCM 1st Screening'!$AA$4:$AA$139,MATCH(Screening!$A43,'별첨2. GPCM 1st Screening'!$Y$4:$Y$139,0))</f>
        <v>O</v>
      </c>
    </row>
    <row r="44" spans="1:7" ht="22.5">
      <c r="A44" s="330" t="s">
        <v>7155</v>
      </c>
      <c r="B44" s="330" t="s">
        <v>7156</v>
      </c>
      <c r="C44" s="333" t="s">
        <v>7097</v>
      </c>
      <c r="D44" s="331" t="s">
        <v>492</v>
      </c>
      <c r="E44" s="331" t="s">
        <v>7098</v>
      </c>
      <c r="F44" s="331"/>
      <c r="G44" s="90" t="str">
        <f>INDEX('별첨2. GPCM 1st Screening'!$AA$4:$AA$139,MATCH(Screening!$A44,'별첨2. GPCM 1st Screening'!$Y$4:$Y$139,0))</f>
        <v>O</v>
      </c>
    </row>
    <row r="45" spans="1:7">
      <c r="A45" s="330" t="s">
        <v>7157</v>
      </c>
      <c r="B45" s="330" t="s">
        <v>7158</v>
      </c>
      <c r="C45" s="333" t="s">
        <v>7097</v>
      </c>
      <c r="D45" s="331" t="s">
        <v>492</v>
      </c>
      <c r="E45" s="331" t="s">
        <v>7098</v>
      </c>
      <c r="F45" s="331"/>
      <c r="G45" s="90" t="str">
        <f>INDEX('별첨2. GPCM 1st Screening'!$AA$4:$AA$139,MATCH(Screening!$A45,'별첨2. GPCM 1st Screening'!$Y$4:$Y$139,0))</f>
        <v>O</v>
      </c>
    </row>
    <row r="46" spans="1:7">
      <c r="A46" s="330" t="s">
        <v>7159</v>
      </c>
      <c r="B46" s="330" t="s">
        <v>7160</v>
      </c>
      <c r="C46" s="333" t="s">
        <v>7097</v>
      </c>
      <c r="D46" s="331" t="s">
        <v>492</v>
      </c>
      <c r="E46" s="331" t="s">
        <v>7098</v>
      </c>
      <c r="F46" s="331"/>
      <c r="G46" s="90" t="str">
        <f>INDEX('별첨2. GPCM 1st Screening'!$AA$4:$AA$139,MATCH(Screening!$A46,'별첨2. GPCM 1st Screening'!$Y$4:$Y$139,0))</f>
        <v>O</v>
      </c>
    </row>
    <row r="47" spans="1:7" ht="22.5">
      <c r="A47" s="330" t="s">
        <v>7161</v>
      </c>
      <c r="B47" s="330" t="s">
        <v>7162</v>
      </c>
      <c r="C47" s="333" t="s">
        <v>7097</v>
      </c>
      <c r="D47" s="331" t="s">
        <v>492</v>
      </c>
      <c r="E47" s="331" t="s">
        <v>7098</v>
      </c>
      <c r="F47" s="331"/>
      <c r="G47" s="90" t="str">
        <f>INDEX('별첨2. GPCM 1st Screening'!$AA$4:$AA$139,MATCH(Screening!$A47,'별첨2. GPCM 1st Screening'!$Y$4:$Y$139,0))</f>
        <v>O</v>
      </c>
    </row>
    <row r="48" spans="1:7">
      <c r="A48" s="330" t="s">
        <v>6999</v>
      </c>
      <c r="B48" s="330" t="s">
        <v>7163</v>
      </c>
      <c r="C48" s="333" t="s">
        <v>7097</v>
      </c>
      <c r="D48" s="331" t="s">
        <v>492</v>
      </c>
      <c r="E48" s="331" t="s">
        <v>7098</v>
      </c>
      <c r="F48" s="331"/>
      <c r="G48" s="90" t="str">
        <f>INDEX('별첨2. GPCM 1st Screening'!$AA$4:$AA$139,MATCH(Screening!$A48,'별첨2. GPCM 1st Screening'!$Y$4:$Y$139,0))</f>
        <v>O</v>
      </c>
    </row>
    <row r="49" spans="1:7" ht="22.5">
      <c r="A49" s="330" t="s">
        <v>6985</v>
      </c>
      <c r="B49" s="330" t="s">
        <v>7164</v>
      </c>
      <c r="C49" s="333" t="s">
        <v>7097</v>
      </c>
      <c r="D49" s="331" t="s">
        <v>492</v>
      </c>
      <c r="E49" s="331" t="s">
        <v>7098</v>
      </c>
      <c r="F49" s="331"/>
      <c r="G49" s="90" t="str">
        <f>INDEX('별첨2. GPCM 1st Screening'!$AA$4:$AA$139,MATCH(Screening!$A49,'별첨2. GPCM 1st Screening'!$Y$4:$Y$139,0))</f>
        <v>O</v>
      </c>
    </row>
    <row r="50" spans="1:7" ht="22.5">
      <c r="A50" s="330" t="s">
        <v>7165</v>
      </c>
      <c r="B50" s="330" t="s">
        <v>7166</v>
      </c>
      <c r="C50" s="333" t="s">
        <v>7097</v>
      </c>
      <c r="D50" s="331" t="s">
        <v>492</v>
      </c>
      <c r="E50" s="331" t="s">
        <v>7098</v>
      </c>
      <c r="F50" s="331"/>
      <c r="G50" s="90" t="str">
        <f>INDEX('별첨2. GPCM 1st Screening'!$AA$4:$AA$139,MATCH(Screening!$A50,'별첨2. GPCM 1st Screening'!$Y$4:$Y$139,0))</f>
        <v>O</v>
      </c>
    </row>
    <row r="51" spans="1:7">
      <c r="A51" s="330" t="s">
        <v>7167</v>
      </c>
      <c r="B51" s="330" t="s">
        <v>7168</v>
      </c>
      <c r="C51" s="333" t="s">
        <v>7097</v>
      </c>
      <c r="D51" s="331" t="s">
        <v>492</v>
      </c>
      <c r="E51" s="331" t="s">
        <v>7098</v>
      </c>
      <c r="F51" s="331"/>
      <c r="G51" s="90" t="str">
        <f>INDEX('별첨2. GPCM 1st Screening'!$AA$4:$AA$139,MATCH(Screening!$A51,'별첨2. GPCM 1st Screening'!$Y$4:$Y$139,0))</f>
        <v>O</v>
      </c>
    </row>
    <row r="52" spans="1:7" ht="22.5">
      <c r="A52" s="330" t="s">
        <v>7048</v>
      </c>
      <c r="B52" s="330" t="s">
        <v>7169</v>
      </c>
      <c r="C52" s="333" t="s">
        <v>7097</v>
      </c>
      <c r="D52" s="331" t="s">
        <v>492</v>
      </c>
      <c r="E52" s="331" t="s">
        <v>7098</v>
      </c>
      <c r="F52" s="331"/>
      <c r="G52" s="90" t="str">
        <f>INDEX('별첨2. GPCM 1st Screening'!$AA$4:$AA$139,MATCH(Screening!$A52,'별첨2. GPCM 1st Screening'!$Y$4:$Y$139,0))</f>
        <v>O</v>
      </c>
    </row>
    <row r="53" spans="1:7">
      <c r="A53" s="330" t="s">
        <v>7170</v>
      </c>
      <c r="B53" s="330" t="s">
        <v>7171</v>
      </c>
      <c r="C53" s="333" t="s">
        <v>7097</v>
      </c>
      <c r="D53" s="331" t="s">
        <v>492</v>
      </c>
      <c r="E53" s="331" t="s">
        <v>7098</v>
      </c>
      <c r="F53" s="331"/>
      <c r="G53" s="90" t="e">
        <f>INDEX('별첨2. GPCM 1st Screening'!$AA$4:$AA$139,MATCH(Screening!$A53,'별첨2. GPCM 1st Screening'!$Y$4:$Y$139,0))</f>
        <v>#N/A</v>
      </c>
    </row>
    <row r="54" spans="1:7" ht="22.5">
      <c r="A54" s="330" t="s">
        <v>7172</v>
      </c>
      <c r="B54" s="330" t="s">
        <v>7173</v>
      </c>
      <c r="C54" s="333" t="s">
        <v>7097</v>
      </c>
      <c r="D54" s="331" t="s">
        <v>492</v>
      </c>
      <c r="E54" s="331" t="s">
        <v>7098</v>
      </c>
      <c r="F54" s="331"/>
      <c r="G54" s="90" t="str">
        <f>INDEX('별첨2. GPCM 1st Screening'!$AA$4:$AA$139,MATCH(Screening!$A54,'별첨2. GPCM 1st Screening'!$Y$4:$Y$139,0))</f>
        <v>O</v>
      </c>
    </row>
    <row r="55" spans="1:7">
      <c r="A55" s="330" t="s">
        <v>7174</v>
      </c>
      <c r="B55" s="330" t="s">
        <v>7175</v>
      </c>
      <c r="C55" s="333" t="s">
        <v>7097</v>
      </c>
      <c r="D55" s="331" t="s">
        <v>492</v>
      </c>
      <c r="E55" s="331" t="s">
        <v>7098</v>
      </c>
      <c r="F55" s="331"/>
      <c r="G55" s="90" t="str">
        <f>INDEX('별첨2. GPCM 1st Screening'!$AA$4:$AA$139,MATCH(Screening!$A55,'별첨2. GPCM 1st Screening'!$Y$4:$Y$139,0))</f>
        <v>O</v>
      </c>
    </row>
    <row r="56" spans="1:7" ht="22.5">
      <c r="A56" s="330" t="s">
        <v>7176</v>
      </c>
      <c r="B56" s="330" t="s">
        <v>7177</v>
      </c>
      <c r="C56" s="333" t="s">
        <v>7097</v>
      </c>
      <c r="D56" s="331" t="s">
        <v>492</v>
      </c>
      <c r="E56" s="331" t="s">
        <v>7098</v>
      </c>
      <c r="F56" s="331"/>
      <c r="G56" s="90" t="str">
        <f>INDEX('별첨2. GPCM 1st Screening'!$AA$4:$AA$139,MATCH(Screening!$A56,'별첨2. GPCM 1st Screening'!$Y$4:$Y$139,0))</f>
        <v>O</v>
      </c>
    </row>
    <row r="57" spans="1:7" ht="22.5">
      <c r="A57" s="330" t="s">
        <v>7039</v>
      </c>
      <c r="B57" s="330" t="s">
        <v>7178</v>
      </c>
      <c r="C57" s="333" t="s">
        <v>7097</v>
      </c>
      <c r="D57" s="331" t="s">
        <v>492</v>
      </c>
      <c r="E57" s="331" t="s">
        <v>7098</v>
      </c>
      <c r="F57" s="331"/>
      <c r="G57" s="90" t="str">
        <f>INDEX('별첨2. GPCM 1st Screening'!$AA$4:$AA$139,MATCH(Screening!$A57,'별첨2. GPCM 1st Screening'!$Y$4:$Y$139,0))</f>
        <v>O</v>
      </c>
    </row>
    <row r="58" spans="1:7">
      <c r="A58" s="330" t="s">
        <v>6990</v>
      </c>
      <c r="B58" s="330" t="s">
        <v>7179</v>
      </c>
      <c r="C58" s="333" t="s">
        <v>7097</v>
      </c>
      <c r="D58" s="331" t="s">
        <v>492</v>
      </c>
      <c r="E58" s="331" t="s">
        <v>7098</v>
      </c>
      <c r="F58" s="331"/>
      <c r="G58" s="90" t="str">
        <f>INDEX('별첨2. GPCM 1st Screening'!$AA$4:$AA$139,MATCH(Screening!$A58,'별첨2. GPCM 1st Screening'!$Y$4:$Y$139,0))</f>
        <v>O</v>
      </c>
    </row>
    <row r="59" spans="1:7">
      <c r="A59" s="330" t="s">
        <v>7180</v>
      </c>
      <c r="B59" s="330" t="s">
        <v>7181</v>
      </c>
      <c r="C59" s="333" t="s">
        <v>7097</v>
      </c>
      <c r="D59" s="331" t="s">
        <v>492</v>
      </c>
      <c r="E59" s="331" t="s">
        <v>7098</v>
      </c>
      <c r="F59" s="331"/>
      <c r="G59" s="90" t="str">
        <f>INDEX('별첨2. GPCM 1st Screening'!$AA$4:$AA$139,MATCH(Screening!$A59,'별첨2. GPCM 1st Screening'!$Y$4:$Y$139,0))</f>
        <v>O</v>
      </c>
    </row>
    <row r="60" spans="1:7">
      <c r="A60" s="330" t="s">
        <v>6967</v>
      </c>
      <c r="B60" s="330" t="s">
        <v>7182</v>
      </c>
      <c r="C60" s="333" t="s">
        <v>7097</v>
      </c>
      <c r="D60" s="331" t="s">
        <v>492</v>
      </c>
      <c r="E60" s="331" t="s">
        <v>7098</v>
      </c>
      <c r="F60" s="331"/>
      <c r="G60" s="90" t="str">
        <f>INDEX('별첨2. GPCM 1st Screening'!$AA$4:$AA$139,MATCH(Screening!$A60,'별첨2. GPCM 1st Screening'!$Y$4:$Y$139,0))</f>
        <v>O</v>
      </c>
    </row>
    <row r="61" spans="1:7">
      <c r="A61" s="330" t="s">
        <v>7183</v>
      </c>
      <c r="B61" s="330" t="s">
        <v>7184</v>
      </c>
      <c r="C61" s="333" t="s">
        <v>7097</v>
      </c>
      <c r="D61" s="331" t="s">
        <v>492</v>
      </c>
      <c r="E61" s="331" t="s">
        <v>7098</v>
      </c>
      <c r="F61" s="331"/>
      <c r="G61" s="90" t="str">
        <f>INDEX('별첨2. GPCM 1st Screening'!$AA$4:$AA$139,MATCH(Screening!$A61,'별첨2. GPCM 1st Screening'!$Y$4:$Y$139,0))</f>
        <v>O</v>
      </c>
    </row>
    <row r="62" spans="1:7" ht="22.5">
      <c r="A62" s="330" t="s">
        <v>7185</v>
      </c>
      <c r="B62" s="330" t="s">
        <v>7186</v>
      </c>
      <c r="C62" s="333" t="s">
        <v>7097</v>
      </c>
      <c r="D62" s="331" t="s">
        <v>492</v>
      </c>
      <c r="E62" s="331" t="s">
        <v>7098</v>
      </c>
      <c r="F62" s="331"/>
      <c r="G62" s="90" t="str">
        <f>INDEX('별첨2. GPCM 1st Screening'!$AA$4:$AA$139,MATCH(Screening!$A62,'별첨2. GPCM 1st Screening'!$Y$4:$Y$139,0))</f>
        <v>O</v>
      </c>
    </row>
    <row r="63" spans="1:7">
      <c r="A63" s="330" t="s">
        <v>7041</v>
      </c>
      <c r="B63" s="330" t="s">
        <v>7187</v>
      </c>
      <c r="C63" s="333" t="s">
        <v>7097</v>
      </c>
      <c r="D63" s="331" t="s">
        <v>492</v>
      </c>
      <c r="E63" s="331" t="s">
        <v>7098</v>
      </c>
      <c r="F63" s="331"/>
      <c r="G63" s="90" t="str">
        <f>INDEX('별첨2. GPCM 1st Screening'!$AA$4:$AA$139,MATCH(Screening!$A63,'별첨2. GPCM 1st Screening'!$Y$4:$Y$139,0))</f>
        <v>O</v>
      </c>
    </row>
    <row r="64" spans="1:7" ht="22.5">
      <c r="A64" s="330" t="s">
        <v>7188</v>
      </c>
      <c r="B64" s="330" t="s">
        <v>7189</v>
      </c>
      <c r="C64" s="333" t="s">
        <v>7097</v>
      </c>
      <c r="D64" s="331" t="s">
        <v>492</v>
      </c>
      <c r="E64" s="331" t="s">
        <v>7098</v>
      </c>
      <c r="F64" s="331"/>
      <c r="G64" s="90" t="str">
        <f>INDEX('별첨2. GPCM 1st Screening'!$AA$4:$AA$139,MATCH(Screening!$A64,'별첨2. GPCM 1st Screening'!$Y$4:$Y$139,0))</f>
        <v>O</v>
      </c>
    </row>
    <row r="65" spans="1:7">
      <c r="A65" s="330" t="s">
        <v>6583</v>
      </c>
      <c r="B65" s="330" t="s">
        <v>7190</v>
      </c>
      <c r="C65" s="333" t="s">
        <v>7097</v>
      </c>
      <c r="D65" s="331" t="s">
        <v>492</v>
      </c>
      <c r="E65" s="331" t="s">
        <v>7098</v>
      </c>
      <c r="F65" s="331"/>
      <c r="G65" s="90" t="str">
        <f>INDEX('별첨2. GPCM 1st Screening'!$AA$4:$AA$139,MATCH(Screening!$A65,'별첨2. GPCM 1st Screening'!$Y$4:$Y$139,0))</f>
        <v>O</v>
      </c>
    </row>
    <row r="66" spans="1:7" ht="22.5">
      <c r="A66" s="330" t="s">
        <v>7066</v>
      </c>
      <c r="B66" s="330" t="s">
        <v>7191</v>
      </c>
      <c r="C66" s="333" t="s">
        <v>7097</v>
      </c>
      <c r="D66" s="331" t="s">
        <v>492</v>
      </c>
      <c r="E66" s="331" t="s">
        <v>7098</v>
      </c>
      <c r="F66" s="331"/>
      <c r="G66" s="90" t="str">
        <f>INDEX('별첨2. GPCM 1st Screening'!$AA$4:$AA$139,MATCH(Screening!$A66,'별첨2. GPCM 1st Screening'!$Y$4:$Y$139,0))</f>
        <v>O</v>
      </c>
    </row>
    <row r="67" spans="1:7">
      <c r="A67" s="330" t="s">
        <v>7192</v>
      </c>
      <c r="B67" s="330" t="s">
        <v>7193</v>
      </c>
      <c r="C67" s="333" t="s">
        <v>7097</v>
      </c>
      <c r="D67" s="331" t="s">
        <v>492</v>
      </c>
      <c r="E67" s="331" t="s">
        <v>7098</v>
      </c>
      <c r="F67" s="331"/>
      <c r="G67" s="90" t="str">
        <f>INDEX('별첨2. GPCM 1st Screening'!$AA$4:$AA$139,MATCH(Screening!$A67,'별첨2. GPCM 1st Screening'!$Y$4:$Y$139,0))</f>
        <v>O</v>
      </c>
    </row>
    <row r="68" spans="1:7">
      <c r="A68" s="330" t="s">
        <v>7194</v>
      </c>
      <c r="B68" s="330" t="s">
        <v>7195</v>
      </c>
      <c r="C68" s="333" t="s">
        <v>7097</v>
      </c>
      <c r="D68" s="331" t="s">
        <v>492</v>
      </c>
      <c r="E68" s="331" t="s">
        <v>7098</v>
      </c>
      <c r="F68" s="331"/>
      <c r="G68" s="90" t="str">
        <f>INDEX('별첨2. GPCM 1st Screening'!$AA$4:$AA$139,MATCH(Screening!$A68,'별첨2. GPCM 1st Screening'!$Y$4:$Y$139,0))</f>
        <v>O</v>
      </c>
    </row>
    <row r="69" spans="1:7" ht="22.5">
      <c r="A69" s="330" t="s">
        <v>7007</v>
      </c>
      <c r="B69" s="330" t="s">
        <v>7196</v>
      </c>
      <c r="C69" s="333" t="s">
        <v>7097</v>
      </c>
      <c r="D69" s="331" t="s">
        <v>492</v>
      </c>
      <c r="E69" s="331" t="s">
        <v>7098</v>
      </c>
      <c r="F69" s="331"/>
      <c r="G69" s="90" t="str">
        <f>INDEX('별첨2. GPCM 1st Screening'!$AA$4:$AA$139,MATCH(Screening!$A69,'별첨2. GPCM 1st Screening'!$Y$4:$Y$139,0))</f>
        <v>O</v>
      </c>
    </row>
    <row r="70" spans="1:7" ht="22.5">
      <c r="A70" s="330" t="s">
        <v>6981</v>
      </c>
      <c r="B70" s="330" t="s">
        <v>7197</v>
      </c>
      <c r="C70" s="333" t="s">
        <v>7097</v>
      </c>
      <c r="D70" s="331" t="s">
        <v>492</v>
      </c>
      <c r="E70" s="331" t="s">
        <v>7098</v>
      </c>
      <c r="F70" s="331"/>
      <c r="G70" s="90" t="str">
        <f>INDEX('별첨2. GPCM 1st Screening'!$AA$4:$AA$139,MATCH(Screening!$A70,'별첨2. GPCM 1st Screening'!$Y$4:$Y$139,0))</f>
        <v>O</v>
      </c>
    </row>
    <row r="71" spans="1:7" ht="22.5">
      <c r="A71" s="330" t="s">
        <v>7198</v>
      </c>
      <c r="B71" s="330" t="s">
        <v>7199</v>
      </c>
      <c r="C71" s="333" t="s">
        <v>7097</v>
      </c>
      <c r="D71" s="331" t="s">
        <v>492</v>
      </c>
      <c r="E71" s="331" t="s">
        <v>7098</v>
      </c>
      <c r="F71" s="331"/>
      <c r="G71" s="90" t="str">
        <f>INDEX('별첨2. GPCM 1st Screening'!$AA$4:$AA$139,MATCH(Screening!$A71,'별첨2. GPCM 1st Screening'!$Y$4:$Y$139,0))</f>
        <v>O</v>
      </c>
    </row>
    <row r="72" spans="1:7" ht="22.5">
      <c r="A72" s="330" t="s">
        <v>7200</v>
      </c>
      <c r="B72" s="330" t="s">
        <v>7201</v>
      </c>
      <c r="C72" s="333" t="s">
        <v>7097</v>
      </c>
      <c r="D72" s="331" t="s">
        <v>492</v>
      </c>
      <c r="E72" s="331" t="s">
        <v>7098</v>
      </c>
      <c r="F72" s="331"/>
      <c r="G72" s="90" t="str">
        <f>INDEX('별첨2. GPCM 1st Screening'!$AA$4:$AA$139,MATCH(Screening!$A72,'별첨2. GPCM 1st Screening'!$Y$4:$Y$139,0))</f>
        <v>O</v>
      </c>
    </row>
    <row r="73" spans="1:7" ht="22.5">
      <c r="A73" s="330" t="s">
        <v>7202</v>
      </c>
      <c r="B73" s="330" t="s">
        <v>7203</v>
      </c>
      <c r="C73" s="333" t="s">
        <v>7097</v>
      </c>
      <c r="D73" s="331" t="s">
        <v>492</v>
      </c>
      <c r="E73" s="331" t="s">
        <v>7098</v>
      </c>
      <c r="F73" s="331"/>
      <c r="G73" s="90" t="str">
        <f>INDEX('별첨2. GPCM 1st Screening'!$AA$4:$AA$139,MATCH(Screening!$A73,'별첨2. GPCM 1st Screening'!$Y$4:$Y$139,0))</f>
        <v>O</v>
      </c>
    </row>
    <row r="74" spans="1:7">
      <c r="A74" s="330" t="s">
        <v>7204</v>
      </c>
      <c r="B74" s="330" t="s">
        <v>7205</v>
      </c>
      <c r="C74" s="333" t="s">
        <v>7097</v>
      </c>
      <c r="D74" s="331" t="s">
        <v>492</v>
      </c>
      <c r="E74" s="331" t="s">
        <v>7098</v>
      </c>
      <c r="F74" s="331"/>
      <c r="G74" s="90" t="str">
        <f>INDEX('별첨2. GPCM 1st Screening'!$AA$4:$AA$139,MATCH(Screening!$A74,'별첨2. GPCM 1st Screening'!$Y$4:$Y$139,0))</f>
        <v>O</v>
      </c>
    </row>
    <row r="75" spans="1:7" ht="22.5">
      <c r="A75" s="330" t="s">
        <v>7003</v>
      </c>
      <c r="B75" s="330" t="s">
        <v>7206</v>
      </c>
      <c r="C75" s="333" t="s">
        <v>7097</v>
      </c>
      <c r="D75" s="331" t="s">
        <v>492</v>
      </c>
      <c r="E75" s="331" t="s">
        <v>7098</v>
      </c>
      <c r="F75" s="331"/>
      <c r="G75" s="90" t="str">
        <f>INDEX('별첨2. GPCM 1st Screening'!$AA$4:$AA$139,MATCH(Screening!$A75,'별첨2. GPCM 1st Screening'!$Y$4:$Y$139,0))</f>
        <v>O</v>
      </c>
    </row>
    <row r="76" spans="1:7" ht="22.5">
      <c r="A76" s="330" t="s">
        <v>7207</v>
      </c>
      <c r="B76" s="330" t="s">
        <v>7208</v>
      </c>
      <c r="C76" s="333" t="s">
        <v>7097</v>
      </c>
      <c r="D76" s="331" t="s">
        <v>492</v>
      </c>
      <c r="E76" s="331" t="s">
        <v>7098</v>
      </c>
      <c r="F76" s="331"/>
      <c r="G76" s="90" t="str">
        <f>INDEX('별첨2. GPCM 1st Screening'!$AA$4:$AA$139,MATCH(Screening!$A76,'별첨2. GPCM 1st Screening'!$Y$4:$Y$139,0))</f>
        <v>O</v>
      </c>
    </row>
    <row r="77" spans="1:7">
      <c r="A77" s="330" t="s">
        <v>7209</v>
      </c>
      <c r="B77" s="330" t="s">
        <v>7210</v>
      </c>
      <c r="C77" s="333" t="s">
        <v>7097</v>
      </c>
      <c r="D77" s="331" t="s">
        <v>492</v>
      </c>
      <c r="E77" s="331" t="s">
        <v>7098</v>
      </c>
      <c r="F77" s="331"/>
      <c r="G77" s="90" t="str">
        <f>INDEX('별첨2. GPCM 1st Screening'!$AA$4:$AA$139,MATCH(Screening!$A77,'별첨2. GPCM 1st Screening'!$Y$4:$Y$139,0))</f>
        <v>O</v>
      </c>
    </row>
    <row r="78" spans="1:7">
      <c r="A78" s="330" t="s">
        <v>7211</v>
      </c>
      <c r="B78" s="330" t="s">
        <v>7212</v>
      </c>
      <c r="C78" s="333" t="s">
        <v>7097</v>
      </c>
      <c r="D78" s="331" t="s">
        <v>492</v>
      </c>
      <c r="E78" s="331" t="s">
        <v>7098</v>
      </c>
      <c r="F78" s="331"/>
      <c r="G78" s="90" t="str">
        <f>INDEX('별첨2. GPCM 1st Screening'!$AA$4:$AA$139,MATCH(Screening!$A78,'별첨2. GPCM 1st Screening'!$Y$4:$Y$139,0))</f>
        <v>O</v>
      </c>
    </row>
    <row r="79" spans="1:7">
      <c r="A79" s="330" t="s">
        <v>7213</v>
      </c>
      <c r="B79" s="330" t="s">
        <v>7214</v>
      </c>
      <c r="C79" s="333" t="s">
        <v>7097</v>
      </c>
      <c r="D79" s="331" t="s">
        <v>492</v>
      </c>
      <c r="E79" s="331" t="s">
        <v>7098</v>
      </c>
      <c r="F79" s="331"/>
      <c r="G79" s="90" t="str">
        <f>INDEX('별첨2. GPCM 1st Screening'!$AA$4:$AA$139,MATCH(Screening!$A79,'별첨2. GPCM 1st Screening'!$Y$4:$Y$139,0))</f>
        <v>O</v>
      </c>
    </row>
    <row r="80" spans="1:7" ht="22.5">
      <c r="A80" s="330" t="s">
        <v>7215</v>
      </c>
      <c r="B80" s="330" t="s">
        <v>7216</v>
      </c>
      <c r="C80" s="333" t="s">
        <v>7097</v>
      </c>
      <c r="D80" s="331" t="s">
        <v>492</v>
      </c>
      <c r="E80" s="331" t="s">
        <v>7098</v>
      </c>
      <c r="F80" s="331"/>
      <c r="G80" s="90" t="str">
        <f>INDEX('별첨2. GPCM 1st Screening'!$AA$4:$AA$139,MATCH(Screening!$A80,'별첨2. GPCM 1st Screening'!$Y$4:$Y$139,0))</f>
        <v>O</v>
      </c>
    </row>
    <row r="81" spans="1:7" ht="22.5">
      <c r="A81" s="330" t="s">
        <v>7217</v>
      </c>
      <c r="B81" s="330" t="s">
        <v>7218</v>
      </c>
      <c r="C81" s="333" t="s">
        <v>7097</v>
      </c>
      <c r="D81" s="331" t="s">
        <v>492</v>
      </c>
      <c r="E81" s="331" t="s">
        <v>7098</v>
      </c>
      <c r="F81" s="331"/>
      <c r="G81" s="90" t="str">
        <f>INDEX('별첨2. GPCM 1st Screening'!$AA$4:$AA$139,MATCH(Screening!$A81,'별첨2. GPCM 1st Screening'!$Y$4:$Y$139,0))</f>
        <v>O</v>
      </c>
    </row>
    <row r="82" spans="1:7">
      <c r="A82" s="330" t="s">
        <v>1109</v>
      </c>
      <c r="B82" s="330" t="s">
        <v>1110</v>
      </c>
      <c r="C82" s="333" t="s">
        <v>7097</v>
      </c>
      <c r="D82" s="331" t="s">
        <v>492</v>
      </c>
      <c r="E82" s="331" t="s">
        <v>7098</v>
      </c>
      <c r="F82" s="331"/>
      <c r="G82" s="90" t="str">
        <f>INDEX('별첨2. GPCM 1st Screening'!$AA$4:$AA$139,MATCH(Screening!$A82,'별첨2. GPCM 1st Screening'!$Y$4:$Y$139,0))</f>
        <v>O</v>
      </c>
    </row>
    <row r="83" spans="1:7" ht="22.5">
      <c r="A83" s="330" t="s">
        <v>7031</v>
      </c>
      <c r="B83" s="330" t="s">
        <v>7219</v>
      </c>
      <c r="C83" s="333" t="s">
        <v>7097</v>
      </c>
      <c r="D83" s="331" t="s">
        <v>492</v>
      </c>
      <c r="E83" s="331" t="s">
        <v>7098</v>
      </c>
      <c r="F83" s="331"/>
      <c r="G83" s="90" t="str">
        <f>INDEX('별첨2. GPCM 1st Screening'!$AA$4:$AA$139,MATCH(Screening!$A83,'별첨2. GPCM 1st Screening'!$Y$4:$Y$139,0))</f>
        <v>O</v>
      </c>
    </row>
    <row r="84" spans="1:7" ht="22.5">
      <c r="A84" s="330" t="s">
        <v>2263</v>
      </c>
      <c r="B84" s="330" t="s">
        <v>7220</v>
      </c>
      <c r="C84" s="333" t="s">
        <v>7097</v>
      </c>
      <c r="D84" s="331" t="s">
        <v>492</v>
      </c>
      <c r="E84" s="331" t="s">
        <v>7098</v>
      </c>
      <c r="F84" s="331"/>
      <c r="G84" s="90" t="str">
        <f>INDEX('별첨2. GPCM 1st Screening'!$AA$4:$AA$139,MATCH(Screening!$A84,'별첨2. GPCM 1st Screening'!$Y$4:$Y$139,0))</f>
        <v>O</v>
      </c>
    </row>
    <row r="85" spans="1:7">
      <c r="A85" s="330" t="s">
        <v>7016</v>
      </c>
      <c r="B85" s="330" t="s">
        <v>7221</v>
      </c>
      <c r="C85" s="333" t="s">
        <v>7097</v>
      </c>
      <c r="D85" s="331" t="s">
        <v>492</v>
      </c>
      <c r="E85" s="331" t="s">
        <v>7098</v>
      </c>
      <c r="F85" s="331"/>
      <c r="G85" s="90" t="str">
        <f>INDEX('별첨2. GPCM 1st Screening'!$AA$4:$AA$139,MATCH(Screening!$A85,'별첨2. GPCM 1st Screening'!$Y$4:$Y$139,0))</f>
        <v>O</v>
      </c>
    </row>
    <row r="86" spans="1:7">
      <c r="A86" s="330" t="s">
        <v>7222</v>
      </c>
      <c r="B86" s="330" t="s">
        <v>7223</v>
      </c>
      <c r="C86" s="333" t="s">
        <v>7097</v>
      </c>
      <c r="D86" s="331" t="s">
        <v>492</v>
      </c>
      <c r="E86" s="331" t="s">
        <v>7098</v>
      </c>
      <c r="F86" s="331"/>
      <c r="G86" s="90" t="str">
        <f>INDEX('별첨2. GPCM 1st Screening'!$AA$4:$AA$139,MATCH(Screening!$A86,'별첨2. GPCM 1st Screening'!$Y$4:$Y$139,0))</f>
        <v>O</v>
      </c>
    </row>
    <row r="87" spans="1:7" ht="22.5">
      <c r="A87" s="330" t="s">
        <v>7044</v>
      </c>
      <c r="B87" s="330" t="s">
        <v>7224</v>
      </c>
      <c r="C87" s="333" t="s">
        <v>7097</v>
      </c>
      <c r="D87" s="331" t="s">
        <v>492</v>
      </c>
      <c r="E87" s="331" t="s">
        <v>7098</v>
      </c>
      <c r="F87" s="331"/>
      <c r="G87" s="90" t="str">
        <f>INDEX('별첨2. GPCM 1st Screening'!$AA$4:$AA$139,MATCH(Screening!$A87,'별첨2. GPCM 1st Screening'!$Y$4:$Y$139,0))</f>
        <v>O</v>
      </c>
    </row>
    <row r="88" spans="1:7" ht="22.5">
      <c r="A88" s="330" t="s">
        <v>7014</v>
      </c>
      <c r="B88" s="330" t="s">
        <v>7225</v>
      </c>
      <c r="C88" s="333" t="s">
        <v>7097</v>
      </c>
      <c r="D88" s="331" t="s">
        <v>492</v>
      </c>
      <c r="E88" s="331" t="s">
        <v>7098</v>
      </c>
      <c r="F88" s="331"/>
      <c r="G88" s="90" t="str">
        <f>INDEX('별첨2. GPCM 1st Screening'!$AA$4:$AA$139,MATCH(Screening!$A88,'별첨2. GPCM 1st Screening'!$Y$4:$Y$139,0))</f>
        <v>O</v>
      </c>
    </row>
    <row r="89" spans="1:7" ht="22.5">
      <c r="A89" s="330" t="s">
        <v>7037</v>
      </c>
      <c r="B89" s="330" t="s">
        <v>7226</v>
      </c>
      <c r="C89" s="333" t="s">
        <v>7097</v>
      </c>
      <c r="D89" s="331" t="s">
        <v>492</v>
      </c>
      <c r="E89" s="331" t="s">
        <v>7098</v>
      </c>
      <c r="F89" s="331"/>
      <c r="G89" s="90" t="str">
        <f>INDEX('별첨2. GPCM 1st Screening'!$AA$4:$AA$139,MATCH(Screening!$A89,'별첨2. GPCM 1st Screening'!$Y$4:$Y$139,0))</f>
        <v>O</v>
      </c>
    </row>
    <row r="90" spans="1:7" ht="22.5">
      <c r="A90" s="330" t="s">
        <v>7227</v>
      </c>
      <c r="B90" s="330" t="s">
        <v>7228</v>
      </c>
      <c r="C90" s="333" t="s">
        <v>7097</v>
      </c>
      <c r="D90" s="331" t="s">
        <v>492</v>
      </c>
      <c r="E90" s="331" t="s">
        <v>7098</v>
      </c>
      <c r="F90" s="331"/>
      <c r="G90" s="90" t="str">
        <f>INDEX('별첨2. GPCM 1st Screening'!$AA$4:$AA$139,MATCH(Screening!$A90,'별첨2. GPCM 1st Screening'!$Y$4:$Y$139,0))</f>
        <v>O</v>
      </c>
    </row>
    <row r="91" spans="1:7" ht="22.5">
      <c r="A91" s="330" t="s">
        <v>7229</v>
      </c>
      <c r="B91" s="330" t="s">
        <v>7230</v>
      </c>
      <c r="C91" s="333" t="s">
        <v>7097</v>
      </c>
      <c r="D91" s="331" t="s">
        <v>492</v>
      </c>
      <c r="E91" s="331" t="s">
        <v>7098</v>
      </c>
      <c r="F91" s="331"/>
      <c r="G91" s="90" t="str">
        <f>INDEX('별첨2. GPCM 1st Screening'!$AA$4:$AA$139,MATCH(Screening!$A91,'별첨2. GPCM 1st Screening'!$Y$4:$Y$139,0))</f>
        <v>O</v>
      </c>
    </row>
    <row r="92" spans="1:7">
      <c r="A92" s="330" t="s">
        <v>7062</v>
      </c>
      <c r="B92" s="330" t="s">
        <v>7231</v>
      </c>
      <c r="C92" s="333" t="s">
        <v>7097</v>
      </c>
      <c r="D92" s="331" t="s">
        <v>492</v>
      </c>
      <c r="E92" s="331" t="s">
        <v>7098</v>
      </c>
      <c r="F92" s="331"/>
      <c r="G92" s="90" t="str">
        <f>INDEX('별첨2. GPCM 1st Screening'!$AA$4:$AA$139,MATCH(Screening!$A92,'별첨2. GPCM 1st Screening'!$Y$4:$Y$139,0))</f>
        <v>O</v>
      </c>
    </row>
    <row r="93" spans="1:7">
      <c r="A93" s="330" t="s">
        <v>6969</v>
      </c>
      <c r="B93" s="330" t="s">
        <v>7232</v>
      </c>
      <c r="C93" s="333" t="s">
        <v>7097</v>
      </c>
      <c r="D93" s="331" t="s">
        <v>492</v>
      </c>
      <c r="E93" s="331" t="s">
        <v>7098</v>
      </c>
      <c r="F93" s="331"/>
      <c r="G93" s="90" t="str">
        <f>INDEX('별첨2. GPCM 1st Screening'!$AA$4:$AA$139,MATCH(Screening!$A93,'별첨2. GPCM 1st Screening'!$Y$4:$Y$139,0))</f>
        <v>O</v>
      </c>
    </row>
    <row r="94" spans="1:7">
      <c r="A94" s="330" t="s">
        <v>7233</v>
      </c>
      <c r="B94" s="330" t="s">
        <v>7234</v>
      </c>
      <c r="C94" s="333" t="s">
        <v>7097</v>
      </c>
      <c r="D94" s="331" t="s">
        <v>492</v>
      </c>
      <c r="E94" s="331" t="s">
        <v>7098</v>
      </c>
      <c r="F94" s="331"/>
      <c r="G94" s="90" t="str">
        <f>INDEX('별첨2. GPCM 1st Screening'!$AA$4:$AA$139,MATCH(Screening!$A94,'별첨2. GPCM 1st Screening'!$Y$4:$Y$139,0))</f>
        <v>O</v>
      </c>
    </row>
    <row r="95" spans="1:7">
      <c r="A95" s="330" t="s">
        <v>7235</v>
      </c>
      <c r="B95" s="330" t="s">
        <v>7236</v>
      </c>
      <c r="C95" s="333" t="s">
        <v>7097</v>
      </c>
      <c r="D95" s="331" t="s">
        <v>492</v>
      </c>
      <c r="E95" s="331" t="s">
        <v>7098</v>
      </c>
      <c r="F95" s="331"/>
      <c r="G95" s="90" t="str">
        <f>INDEX('별첨2. GPCM 1st Screening'!$AA$4:$AA$139,MATCH(Screening!$A95,'별첨2. GPCM 1st Screening'!$Y$4:$Y$139,0))</f>
        <v>O</v>
      </c>
    </row>
    <row r="96" spans="1:7" ht="22.5">
      <c r="A96" s="330" t="s">
        <v>7020</v>
      </c>
      <c r="B96" s="330" t="s">
        <v>7237</v>
      </c>
      <c r="C96" s="333" t="s">
        <v>7097</v>
      </c>
      <c r="D96" s="331" t="s">
        <v>492</v>
      </c>
      <c r="E96" s="331" t="s">
        <v>7098</v>
      </c>
      <c r="F96" s="331"/>
      <c r="G96" s="90" t="str">
        <f>INDEX('별첨2. GPCM 1st Screening'!$AA$4:$AA$139,MATCH(Screening!$A96,'별첨2. GPCM 1st Screening'!$Y$4:$Y$139,0))</f>
        <v>O</v>
      </c>
    </row>
    <row r="97" spans="1:7" ht="22.5">
      <c r="A97" s="330" t="s">
        <v>7238</v>
      </c>
      <c r="B97" s="330" t="s">
        <v>7239</v>
      </c>
      <c r="C97" s="333" t="s">
        <v>7097</v>
      </c>
      <c r="D97" s="331" t="s">
        <v>492</v>
      </c>
      <c r="E97" s="331" t="s">
        <v>7098</v>
      </c>
      <c r="F97" s="331"/>
      <c r="G97" s="90" t="str">
        <f>INDEX('별첨2. GPCM 1st Screening'!$AA$4:$AA$139,MATCH(Screening!$A97,'별첨2. GPCM 1st Screening'!$Y$4:$Y$139,0))</f>
        <v>O</v>
      </c>
    </row>
    <row r="98" spans="1:7" ht="22.5">
      <c r="A98" s="330" t="s">
        <v>6997</v>
      </c>
      <c r="B98" s="330" t="s">
        <v>7240</v>
      </c>
      <c r="C98" s="333" t="s">
        <v>7097</v>
      </c>
      <c r="D98" s="331" t="s">
        <v>492</v>
      </c>
      <c r="E98" s="331" t="s">
        <v>7098</v>
      </c>
      <c r="F98" s="331"/>
      <c r="G98" s="90" t="str">
        <f>INDEX('별첨2. GPCM 1st Screening'!$AA$4:$AA$139,MATCH(Screening!$A98,'별첨2. GPCM 1st Screening'!$Y$4:$Y$139,0))</f>
        <v>O</v>
      </c>
    </row>
    <row r="99" spans="1:7" ht="22.5">
      <c r="A99" s="330" t="s">
        <v>7241</v>
      </c>
      <c r="B99" s="330" t="s">
        <v>7242</v>
      </c>
      <c r="C99" s="333" t="s">
        <v>7097</v>
      </c>
      <c r="D99" s="331" t="s">
        <v>492</v>
      </c>
      <c r="E99" s="331" t="s">
        <v>7098</v>
      </c>
      <c r="F99" s="331"/>
      <c r="G99" s="90" t="str">
        <f>INDEX('별첨2. GPCM 1st Screening'!$AA$4:$AA$139,MATCH(Screening!$A99,'별첨2. GPCM 1st Screening'!$Y$4:$Y$139,0))</f>
        <v>O</v>
      </c>
    </row>
    <row r="100" spans="1:7" ht="22.5">
      <c r="A100" s="330" t="s">
        <v>7052</v>
      </c>
      <c r="B100" s="330" t="s">
        <v>7243</v>
      </c>
      <c r="C100" s="333" t="s">
        <v>7097</v>
      </c>
      <c r="D100" s="331" t="s">
        <v>492</v>
      </c>
      <c r="E100" s="331" t="s">
        <v>7098</v>
      </c>
      <c r="F100" s="331"/>
      <c r="G100" s="90" t="str">
        <f>INDEX('별첨2. GPCM 1st Screening'!$AA$4:$AA$139,MATCH(Screening!$A100,'별첨2. GPCM 1st Screening'!$Y$4:$Y$139,0))</f>
        <v>O</v>
      </c>
    </row>
    <row r="101" spans="1:7">
      <c r="A101" s="330" t="s">
        <v>6988</v>
      </c>
      <c r="B101" s="330" t="s">
        <v>7244</v>
      </c>
      <c r="C101" s="333" t="s">
        <v>7097</v>
      </c>
      <c r="D101" s="331" t="s">
        <v>492</v>
      </c>
      <c r="E101" s="331" t="s">
        <v>7098</v>
      </c>
      <c r="F101" s="331"/>
      <c r="G101" s="90" t="str">
        <f>INDEX('별첨2. GPCM 1st Screening'!$AA$4:$AA$139,MATCH(Screening!$A101,'별첨2. GPCM 1st Screening'!$Y$4:$Y$139,0))</f>
        <v>O</v>
      </c>
    </row>
    <row r="102" spans="1:7">
      <c r="A102" s="330" t="s">
        <v>7245</v>
      </c>
      <c r="B102" s="330" t="s">
        <v>7246</v>
      </c>
      <c r="C102" s="333" t="s">
        <v>7097</v>
      </c>
      <c r="D102" s="331" t="s">
        <v>492</v>
      </c>
      <c r="E102" s="331" t="s">
        <v>7098</v>
      </c>
      <c r="F102" s="331"/>
      <c r="G102" s="90" t="str">
        <f>INDEX('별첨2. GPCM 1st Screening'!$AA$4:$AA$139,MATCH(Screening!$A102,'별첨2. GPCM 1st Screening'!$Y$4:$Y$139,0))</f>
        <v>O</v>
      </c>
    </row>
    <row r="103" spans="1:7">
      <c r="A103" s="330" t="s">
        <v>7247</v>
      </c>
      <c r="B103" s="330" t="s">
        <v>7248</v>
      </c>
      <c r="C103" s="333" t="s">
        <v>7097</v>
      </c>
      <c r="D103" s="331" t="s">
        <v>492</v>
      </c>
      <c r="E103" s="331" t="s">
        <v>7098</v>
      </c>
      <c r="F103" s="331"/>
      <c r="G103" s="90" t="str">
        <f>INDEX('별첨2. GPCM 1st Screening'!$AA$4:$AA$139,MATCH(Screening!$A103,'별첨2. GPCM 1st Screening'!$Y$4:$Y$139,0))</f>
        <v>O</v>
      </c>
    </row>
    <row r="104" spans="1:7">
      <c r="A104" s="330" t="s">
        <v>7249</v>
      </c>
      <c r="B104" s="330" t="s">
        <v>7250</v>
      </c>
      <c r="C104" s="333" t="s">
        <v>7097</v>
      </c>
      <c r="D104" s="331" t="s">
        <v>492</v>
      </c>
      <c r="E104" s="331" t="s">
        <v>7098</v>
      </c>
      <c r="F104" s="331"/>
      <c r="G104" s="90" t="str">
        <f>INDEX('별첨2. GPCM 1st Screening'!$AA$4:$AA$139,MATCH(Screening!$A104,'별첨2. GPCM 1st Screening'!$Y$4:$Y$139,0))</f>
        <v>O</v>
      </c>
    </row>
    <row r="105" spans="1:7">
      <c r="A105" s="330" t="s">
        <v>7251</v>
      </c>
      <c r="B105" s="330" t="s">
        <v>7252</v>
      </c>
      <c r="C105" s="333" t="s">
        <v>7097</v>
      </c>
      <c r="D105" s="331" t="s">
        <v>492</v>
      </c>
      <c r="E105" s="331" t="s">
        <v>7098</v>
      </c>
      <c r="F105" s="331"/>
      <c r="G105" s="90" t="str">
        <f>INDEX('별첨2. GPCM 1st Screening'!$AA$4:$AA$139,MATCH(Screening!$A105,'별첨2. GPCM 1st Screening'!$Y$4:$Y$139,0))</f>
        <v>O</v>
      </c>
    </row>
    <row r="106" spans="1:7">
      <c r="A106" s="330" t="s">
        <v>7253</v>
      </c>
      <c r="B106" s="330" t="s">
        <v>7254</v>
      </c>
      <c r="C106" s="333" t="s">
        <v>7097</v>
      </c>
      <c r="D106" s="331" t="s">
        <v>492</v>
      </c>
      <c r="E106" s="331" t="s">
        <v>7098</v>
      </c>
      <c r="F106" s="331"/>
      <c r="G106" s="90" t="str">
        <f>INDEX('별첨2. GPCM 1st Screening'!$AA$4:$AA$139,MATCH(Screening!$A106,'별첨2. GPCM 1st Screening'!$Y$4:$Y$139,0))</f>
        <v>O</v>
      </c>
    </row>
    <row r="107" spans="1:7" ht="22.5">
      <c r="A107" s="330" t="s">
        <v>7255</v>
      </c>
      <c r="B107" s="330" t="s">
        <v>7256</v>
      </c>
      <c r="C107" s="333" t="s">
        <v>7097</v>
      </c>
      <c r="D107" s="331" t="s">
        <v>492</v>
      </c>
      <c r="E107" s="331" t="s">
        <v>7098</v>
      </c>
      <c r="F107" s="331"/>
      <c r="G107" s="90" t="str">
        <f>INDEX('별첨2. GPCM 1st Screening'!$AA$4:$AA$139,MATCH(Screening!$A107,'별첨2. GPCM 1st Screening'!$Y$4:$Y$139,0))</f>
        <v>O</v>
      </c>
    </row>
    <row r="108" spans="1:7">
      <c r="A108" s="330" t="s">
        <v>7257</v>
      </c>
      <c r="B108" s="330" t="s">
        <v>7258</v>
      </c>
      <c r="C108" s="333" t="s">
        <v>7097</v>
      </c>
      <c r="D108" s="331" t="s">
        <v>492</v>
      </c>
      <c r="E108" s="331" t="s">
        <v>7098</v>
      </c>
      <c r="F108" s="331"/>
      <c r="G108" s="90" t="str">
        <f>INDEX('별첨2. GPCM 1st Screening'!$AA$4:$AA$139,MATCH(Screening!$A108,'별첨2. GPCM 1st Screening'!$Y$4:$Y$139,0))</f>
        <v>O</v>
      </c>
    </row>
    <row r="109" spans="1:7" ht="22.5">
      <c r="A109" s="330" t="s">
        <v>7073</v>
      </c>
      <c r="B109" s="330" t="s">
        <v>7259</v>
      </c>
      <c r="C109" s="333" t="s">
        <v>7097</v>
      </c>
      <c r="D109" s="331" t="s">
        <v>492</v>
      </c>
      <c r="E109" s="331" t="s">
        <v>7098</v>
      </c>
      <c r="F109" s="331"/>
      <c r="G109" s="90" t="str">
        <f>INDEX('별첨2. GPCM 1st Screening'!$AA$4:$AA$139,MATCH(Screening!$A109,'별첨2. GPCM 1st Screening'!$Y$4:$Y$139,0))</f>
        <v>O</v>
      </c>
    </row>
    <row r="110" spans="1:7">
      <c r="A110" s="330" t="s">
        <v>7260</v>
      </c>
      <c r="B110" s="330" t="s">
        <v>7261</v>
      </c>
      <c r="C110" s="333" t="s">
        <v>7097</v>
      </c>
      <c r="D110" s="331" t="s">
        <v>492</v>
      </c>
      <c r="E110" s="331" t="s">
        <v>7098</v>
      </c>
      <c r="F110" s="331"/>
      <c r="G110" s="90" t="str">
        <f>INDEX('별첨2. GPCM 1st Screening'!$AA$4:$AA$139,MATCH(Screening!$A110,'별첨2. GPCM 1st Screening'!$Y$4:$Y$139,0))</f>
        <v>O</v>
      </c>
    </row>
    <row r="111" spans="1:7" ht="22.5">
      <c r="A111" s="330" t="s">
        <v>7069</v>
      </c>
      <c r="B111" s="330" t="s">
        <v>7262</v>
      </c>
      <c r="C111" s="333" t="s">
        <v>7097</v>
      </c>
      <c r="D111" s="331" t="s">
        <v>492</v>
      </c>
      <c r="E111" s="331" t="s">
        <v>7098</v>
      </c>
      <c r="F111" s="331"/>
      <c r="G111" s="90" t="str">
        <f>INDEX('별첨2. GPCM 1st Screening'!$AA$4:$AA$139,MATCH(Screening!$A111,'별첨2. GPCM 1st Screening'!$Y$4:$Y$139,0))</f>
        <v>O</v>
      </c>
    </row>
    <row r="112" spans="1:7">
      <c r="A112" s="330" t="s">
        <v>7263</v>
      </c>
      <c r="B112" s="330" t="s">
        <v>7264</v>
      </c>
      <c r="C112" s="333" t="s">
        <v>7097</v>
      </c>
      <c r="D112" s="331" t="s">
        <v>492</v>
      </c>
      <c r="E112" s="331" t="s">
        <v>7098</v>
      </c>
      <c r="F112" s="331"/>
      <c r="G112" s="90" t="str">
        <f>INDEX('별첨2. GPCM 1st Screening'!$AA$4:$AA$139,MATCH(Screening!$A112,'별첨2. GPCM 1st Screening'!$Y$4:$Y$139,0))</f>
        <v>O</v>
      </c>
    </row>
    <row r="113" spans="1:7" ht="22.5">
      <c r="A113" s="330" t="s">
        <v>7046</v>
      </c>
      <c r="B113" s="330" t="s">
        <v>7265</v>
      </c>
      <c r="C113" s="333" t="s">
        <v>7097</v>
      </c>
      <c r="D113" s="331" t="s">
        <v>492</v>
      </c>
      <c r="E113" s="331" t="s">
        <v>7098</v>
      </c>
      <c r="F113" s="331"/>
      <c r="G113" s="90" t="str">
        <f>INDEX('별첨2. GPCM 1st Screening'!$AA$4:$AA$139,MATCH(Screening!$A113,'별첨2. GPCM 1st Screening'!$Y$4:$Y$139,0))</f>
        <v>O</v>
      </c>
    </row>
    <row r="114" spans="1:7">
      <c r="A114" s="330" t="s">
        <v>7266</v>
      </c>
      <c r="B114" s="330" t="s">
        <v>7267</v>
      </c>
      <c r="C114" s="333" t="s">
        <v>7097</v>
      </c>
      <c r="D114" s="331" t="s">
        <v>492</v>
      </c>
      <c r="E114" s="331" t="s">
        <v>7098</v>
      </c>
      <c r="F114" s="331"/>
      <c r="G114" s="90" t="e">
        <f>INDEX('별첨2. GPCM 1st Screening'!$AA$4:$AA$139,MATCH(Screening!$A114,'별첨2. GPCM 1st Screening'!$Y$4:$Y$139,0))</f>
        <v>#N/A</v>
      </c>
    </row>
    <row r="115" spans="1:7">
      <c r="A115" s="330" t="s">
        <v>7268</v>
      </c>
      <c r="B115" s="330" t="s">
        <v>7269</v>
      </c>
      <c r="C115" s="333" t="s">
        <v>7097</v>
      </c>
      <c r="D115" s="331" t="s">
        <v>492</v>
      </c>
      <c r="E115" s="331" t="s">
        <v>7098</v>
      </c>
      <c r="F115" s="331"/>
      <c r="G115" s="90" t="e">
        <f>INDEX('별첨2. GPCM 1st Screening'!$AA$4:$AA$139,MATCH(Screening!$A115,'별첨2. GPCM 1st Screening'!$Y$4:$Y$139,0))</f>
        <v>#N/A</v>
      </c>
    </row>
    <row r="116" spans="1:7" ht="22.5">
      <c r="A116" s="330" t="s">
        <v>7270</v>
      </c>
      <c r="B116" s="330" t="s">
        <v>7271</v>
      </c>
      <c r="C116" s="333" t="s">
        <v>7097</v>
      </c>
      <c r="D116" s="331" t="s">
        <v>492</v>
      </c>
      <c r="E116" s="331" t="s">
        <v>7098</v>
      </c>
      <c r="F116" s="331"/>
      <c r="G116" s="90" t="str">
        <f>INDEX('별첨2. GPCM 1st Screening'!$AA$4:$AA$139,MATCH(Screening!$A116,'별첨2. GPCM 1st Screening'!$Y$4:$Y$139,0))</f>
        <v>O</v>
      </c>
    </row>
    <row r="117" spans="1:7">
      <c r="A117" s="330" t="s">
        <v>7272</v>
      </c>
      <c r="B117" s="330" t="s">
        <v>7273</v>
      </c>
      <c r="C117" s="333" t="s">
        <v>7097</v>
      </c>
      <c r="D117" s="331" t="s">
        <v>492</v>
      </c>
      <c r="E117" s="331" t="s">
        <v>7098</v>
      </c>
      <c r="F117" s="331"/>
      <c r="G117" s="90" t="str">
        <f>INDEX('별첨2. GPCM 1st Screening'!$AA$4:$AA$139,MATCH(Screening!$A117,'별첨2. GPCM 1st Screening'!$Y$4:$Y$139,0))</f>
        <v>O</v>
      </c>
    </row>
    <row r="118" spans="1:7">
      <c r="A118" s="330" t="s">
        <v>7274</v>
      </c>
      <c r="B118" s="330" t="s">
        <v>7275</v>
      </c>
      <c r="C118" s="333" t="s">
        <v>7097</v>
      </c>
      <c r="D118" s="331" t="s">
        <v>492</v>
      </c>
      <c r="E118" s="331" t="s">
        <v>7098</v>
      </c>
      <c r="F118" s="331"/>
      <c r="G118" s="90" t="str">
        <f>INDEX('별첨2. GPCM 1st Screening'!$AA$4:$AA$139,MATCH(Screening!$A118,'별첨2. GPCM 1st Screening'!$Y$4:$Y$139,0))</f>
        <v>O</v>
      </c>
    </row>
    <row r="119" spans="1:7" ht="22.5">
      <c r="A119" s="330" t="s">
        <v>7276</v>
      </c>
      <c r="B119" s="330" t="s">
        <v>7277</v>
      </c>
      <c r="C119" s="333" t="s">
        <v>7097</v>
      </c>
      <c r="D119" s="331" t="s">
        <v>492</v>
      </c>
      <c r="E119" s="331" t="s">
        <v>7098</v>
      </c>
      <c r="F119" s="331"/>
      <c r="G119" s="90" t="str">
        <f>INDEX('별첨2. GPCM 1st Screening'!$AA$4:$AA$139,MATCH(Screening!$A119,'별첨2. GPCM 1st Screening'!$Y$4:$Y$139,0))</f>
        <v>O</v>
      </c>
    </row>
    <row r="120" spans="1:7" ht="22.5">
      <c r="A120" s="330" t="s">
        <v>7278</v>
      </c>
      <c r="B120" s="330" t="s">
        <v>7279</v>
      </c>
      <c r="C120" s="333" t="s">
        <v>7097</v>
      </c>
      <c r="D120" s="331" t="s">
        <v>492</v>
      </c>
      <c r="E120" s="331" t="s">
        <v>7098</v>
      </c>
      <c r="F120" s="331"/>
      <c r="G120" s="90" t="str">
        <f>INDEX('별첨2. GPCM 1st Screening'!$AA$4:$AA$139,MATCH(Screening!$A120,'별첨2. GPCM 1st Screening'!$Y$4:$Y$139,0))</f>
        <v>O</v>
      </c>
    </row>
    <row r="121" spans="1:7" ht="22.5">
      <c r="A121" s="330" t="s">
        <v>7280</v>
      </c>
      <c r="B121" s="330" t="s">
        <v>7281</v>
      </c>
      <c r="C121" s="333" t="s">
        <v>7097</v>
      </c>
      <c r="D121" s="331" t="s">
        <v>492</v>
      </c>
      <c r="E121" s="331" t="s">
        <v>7098</v>
      </c>
      <c r="F121" s="331"/>
      <c r="G121" s="90" t="str">
        <f>INDEX('별첨2. GPCM 1st Screening'!$AA$4:$AA$139,MATCH(Screening!$A121,'별첨2. GPCM 1st Screening'!$Y$4:$Y$139,0))</f>
        <v>O</v>
      </c>
    </row>
    <row r="122" spans="1:7" ht="22.5">
      <c r="A122" s="330" t="s">
        <v>6992</v>
      </c>
      <c r="B122" s="330" t="s">
        <v>7282</v>
      </c>
      <c r="C122" s="333" t="s">
        <v>7097</v>
      </c>
      <c r="D122" s="331" t="s">
        <v>492</v>
      </c>
      <c r="E122" s="331" t="s">
        <v>7098</v>
      </c>
      <c r="F122" s="331"/>
      <c r="G122" s="90" t="str">
        <f>INDEX('별첨2. GPCM 1st Screening'!$AA$4:$AA$139,MATCH(Screening!$A122,'별첨2. GPCM 1st Screening'!$Y$4:$Y$139,0))</f>
        <v>O</v>
      </c>
    </row>
    <row r="123" spans="1:7" ht="22.5">
      <c r="A123" s="330" t="s">
        <v>7283</v>
      </c>
      <c r="B123" s="330" t="s">
        <v>7284</v>
      </c>
      <c r="C123" s="333" t="s">
        <v>7097</v>
      </c>
      <c r="D123" s="331" t="s">
        <v>492</v>
      </c>
      <c r="E123" s="331" t="s">
        <v>7098</v>
      </c>
      <c r="F123" s="331"/>
      <c r="G123" s="90" t="str">
        <f>INDEX('별첨2. GPCM 1st Screening'!$AA$4:$AA$139,MATCH(Screening!$A123,'별첨2. GPCM 1st Screening'!$Y$4:$Y$139,0))</f>
        <v>O</v>
      </c>
    </row>
    <row r="124" spans="1:7">
      <c r="A124" s="330" t="s">
        <v>7285</v>
      </c>
      <c r="B124" s="330" t="s">
        <v>7286</v>
      </c>
      <c r="C124" s="333" t="s">
        <v>7097</v>
      </c>
      <c r="D124" s="331" t="s">
        <v>492</v>
      </c>
      <c r="E124" s="331" t="s">
        <v>7098</v>
      </c>
      <c r="F124" s="331"/>
      <c r="G124" s="90" t="str">
        <f>INDEX('별첨2. GPCM 1st Screening'!$AA$4:$AA$139,MATCH(Screening!$A124,'별첨2. GPCM 1st Screening'!$Y$4:$Y$139,0))</f>
        <v>O</v>
      </c>
    </row>
    <row r="125" spans="1:7" ht="22.5">
      <c r="A125" s="330" t="s">
        <v>7287</v>
      </c>
      <c r="B125" s="330" t="s">
        <v>7288</v>
      </c>
      <c r="C125" s="333" t="s">
        <v>7097</v>
      </c>
      <c r="D125" s="331" t="s">
        <v>492</v>
      </c>
      <c r="E125" s="331" t="s">
        <v>7098</v>
      </c>
      <c r="F125" s="331"/>
      <c r="G125" s="90" t="str">
        <f>INDEX('별첨2. GPCM 1st Screening'!$AA$4:$AA$139,MATCH(Screening!$A125,'별첨2. GPCM 1st Screening'!$Y$4:$Y$139,0))</f>
        <v>O</v>
      </c>
    </row>
    <row r="126" spans="1:7">
      <c r="A126" s="330" t="s">
        <v>7035</v>
      </c>
      <c r="B126" s="330" t="s">
        <v>7289</v>
      </c>
      <c r="C126" s="333" t="s">
        <v>7097</v>
      </c>
      <c r="D126" s="331" t="s">
        <v>492</v>
      </c>
      <c r="E126" s="331" t="s">
        <v>7098</v>
      </c>
      <c r="F126" s="331"/>
      <c r="G126" s="90" t="str">
        <f>INDEX('별첨2. GPCM 1st Screening'!$AA$4:$AA$139,MATCH(Screening!$A126,'별첨2. GPCM 1st Screening'!$Y$4:$Y$139,0))</f>
        <v>O</v>
      </c>
    </row>
    <row r="127" spans="1:7" ht="22.5">
      <c r="A127" s="330" t="s">
        <v>6979</v>
      </c>
      <c r="B127" s="330" t="s">
        <v>7290</v>
      </c>
      <c r="C127" s="333" t="s">
        <v>7097</v>
      </c>
      <c r="D127" s="331" t="s">
        <v>492</v>
      </c>
      <c r="E127" s="331" t="s">
        <v>7098</v>
      </c>
      <c r="F127" s="331"/>
      <c r="G127" s="90" t="str">
        <f>INDEX('별첨2. GPCM 1st Screening'!$AA$4:$AA$139,MATCH(Screening!$A127,'별첨2. GPCM 1st Screening'!$Y$4:$Y$139,0))</f>
        <v>O</v>
      </c>
    </row>
    <row r="128" spans="1:7">
      <c r="A128" s="330" t="s">
        <v>7291</v>
      </c>
      <c r="B128" s="330" t="s">
        <v>7292</v>
      </c>
      <c r="C128" s="333" t="s">
        <v>7097</v>
      </c>
      <c r="D128" s="331" t="s">
        <v>492</v>
      </c>
      <c r="E128" s="331" t="s">
        <v>7098</v>
      </c>
      <c r="F128" s="331"/>
      <c r="G128" s="90" t="str">
        <f>INDEX('별첨2. GPCM 1st Screening'!$AA$4:$AA$139,MATCH(Screening!$A128,'별첨2. GPCM 1st Screening'!$Y$4:$Y$139,0))</f>
        <v>O</v>
      </c>
    </row>
    <row r="129" spans="1:7">
      <c r="A129" s="330" t="s">
        <v>6983</v>
      </c>
      <c r="B129" s="330" t="s">
        <v>7293</v>
      </c>
      <c r="C129" s="333" t="s">
        <v>7097</v>
      </c>
      <c r="D129" s="331" t="s">
        <v>492</v>
      </c>
      <c r="E129" s="331" t="s">
        <v>7098</v>
      </c>
      <c r="F129" s="331"/>
      <c r="G129" s="90" t="str">
        <f>INDEX('별첨2. GPCM 1st Screening'!$AA$4:$AA$139,MATCH(Screening!$A129,'별첨2. GPCM 1st Screening'!$Y$4:$Y$139,0))</f>
        <v>O</v>
      </c>
    </row>
    <row r="130" spans="1:7" ht="22.5">
      <c r="A130" s="330" t="s">
        <v>7010</v>
      </c>
      <c r="B130" s="330" t="s">
        <v>7294</v>
      </c>
      <c r="C130" s="333" t="s">
        <v>7097</v>
      </c>
      <c r="D130" s="331" t="s">
        <v>492</v>
      </c>
      <c r="E130" s="331" t="s">
        <v>7098</v>
      </c>
      <c r="F130" s="331"/>
      <c r="G130" s="90" t="str">
        <f>INDEX('별첨2. GPCM 1st Screening'!$AA$4:$AA$139,MATCH(Screening!$A130,'별첨2. GPCM 1st Screening'!$Y$4:$Y$139,0))</f>
        <v>O</v>
      </c>
    </row>
    <row r="131" spans="1:7">
      <c r="A131" s="330" t="s">
        <v>7064</v>
      </c>
      <c r="B131" s="330" t="s">
        <v>7295</v>
      </c>
      <c r="C131" s="333" t="s">
        <v>7097</v>
      </c>
      <c r="D131" s="331" t="s">
        <v>492</v>
      </c>
      <c r="E131" s="331" t="s">
        <v>7098</v>
      </c>
      <c r="F131" s="331"/>
      <c r="G131" s="90" t="str">
        <f>INDEX('별첨2. GPCM 1st Screening'!$AA$4:$AA$139,MATCH(Screening!$A131,'별첨2. GPCM 1st Screening'!$Y$4:$Y$139,0))</f>
        <v>O</v>
      </c>
    </row>
    <row r="132" spans="1:7" ht="22.5">
      <c r="A132" s="330" t="s">
        <v>7296</v>
      </c>
      <c r="B132" s="330" t="s">
        <v>7297</v>
      </c>
      <c r="C132" s="333" t="s">
        <v>7097</v>
      </c>
      <c r="D132" s="331" t="s">
        <v>492</v>
      </c>
      <c r="E132" s="331" t="s">
        <v>7098</v>
      </c>
      <c r="F132" s="331"/>
      <c r="G132" s="90" t="str">
        <f>INDEX('별첨2. GPCM 1st Screening'!$AA$4:$AA$139,MATCH(Screening!$A132,'별첨2. GPCM 1st Screening'!$Y$4:$Y$139,0))</f>
        <v>O</v>
      </c>
    </row>
    <row r="133" spans="1:7">
      <c r="A133" s="330" t="s">
        <v>7298</v>
      </c>
      <c r="B133" s="330" t="s">
        <v>7299</v>
      </c>
      <c r="C133" s="333" t="s">
        <v>7097</v>
      </c>
      <c r="D133" s="331" t="s">
        <v>492</v>
      </c>
      <c r="E133" s="331" t="s">
        <v>7098</v>
      </c>
      <c r="F133" s="331"/>
      <c r="G133" s="90" t="str">
        <f>INDEX('별첨2. GPCM 1st Screening'!$AA$4:$AA$139,MATCH(Screening!$A133,'별첨2. GPCM 1st Screening'!$Y$4:$Y$139,0))</f>
        <v>O</v>
      </c>
    </row>
    <row r="134" spans="1:7">
      <c r="A134" s="330" t="s">
        <v>7300</v>
      </c>
      <c r="B134" s="330" t="s">
        <v>7301</v>
      </c>
      <c r="C134" s="333" t="s">
        <v>7097</v>
      </c>
      <c r="D134" s="331" t="s">
        <v>492</v>
      </c>
      <c r="E134" s="331" t="s">
        <v>7098</v>
      </c>
      <c r="F134" s="331"/>
      <c r="G134" s="90" t="str">
        <f>INDEX('별첨2. GPCM 1st Screening'!$AA$4:$AA$139,MATCH(Screening!$A134,'별첨2. GPCM 1st Screening'!$Y$4:$Y$139,0))</f>
        <v>O</v>
      </c>
    </row>
    <row r="135" spans="1:7" ht="22.5">
      <c r="A135" s="330" t="s">
        <v>7005</v>
      </c>
      <c r="B135" s="330" t="s">
        <v>7302</v>
      </c>
      <c r="C135" s="333" t="s">
        <v>7097</v>
      </c>
      <c r="D135" s="331" t="s">
        <v>492</v>
      </c>
      <c r="E135" s="331" t="s">
        <v>7098</v>
      </c>
      <c r="F135" s="331"/>
      <c r="G135" s="90" t="str">
        <f>INDEX('별첨2. GPCM 1st Screening'!$AA$4:$AA$139,MATCH(Screening!$A135,'별첨2. GPCM 1st Screening'!$Y$4:$Y$139,0))</f>
        <v>O</v>
      </c>
    </row>
    <row r="136" spans="1:7" ht="22.5">
      <c r="A136" s="330" t="s">
        <v>7303</v>
      </c>
      <c r="B136" s="330" t="s">
        <v>7304</v>
      </c>
      <c r="C136" s="333" t="s">
        <v>7097</v>
      </c>
      <c r="D136" s="331" t="s">
        <v>492</v>
      </c>
      <c r="E136" s="331" t="s">
        <v>7098</v>
      </c>
      <c r="F136" s="331"/>
      <c r="G136" s="90" t="str">
        <f>INDEX('별첨2. GPCM 1st Screening'!$AA$4:$AA$139,MATCH(Screening!$A136,'별첨2. GPCM 1st Screening'!$Y$4:$Y$139,0))</f>
        <v>O</v>
      </c>
    </row>
    <row r="137" spans="1:7">
      <c r="A137" s="330" t="s">
        <v>1675</v>
      </c>
      <c r="B137" s="330" t="s">
        <v>1676</v>
      </c>
      <c r="C137" s="333" t="s">
        <v>7097</v>
      </c>
      <c r="D137" s="331" t="s">
        <v>492</v>
      </c>
      <c r="E137" s="331" t="s">
        <v>7098</v>
      </c>
      <c r="F137" s="331"/>
      <c r="G137" s="90" t="str">
        <f>INDEX('별첨2. GPCM 1st Screening'!$AA$4:$AA$139,MATCH(Screening!$A137,'별첨2. GPCM 1st Screening'!$Y$4:$Y$139,0))</f>
        <v>O</v>
      </c>
    </row>
    <row r="138" spans="1:7" ht="22.5">
      <c r="A138" s="330" t="s">
        <v>7305</v>
      </c>
      <c r="B138" s="330" t="s">
        <v>7306</v>
      </c>
      <c r="C138" s="333" t="s">
        <v>7097</v>
      </c>
      <c r="D138" s="331" t="s">
        <v>492</v>
      </c>
      <c r="E138" s="331" t="s">
        <v>7098</v>
      </c>
      <c r="F138" s="331"/>
      <c r="G138" s="90" t="str">
        <f>INDEX('별첨2. GPCM 1st Screening'!$AA$4:$AA$139,MATCH(Screening!$A138,'별첨2. GPCM 1st Screening'!$Y$4:$Y$139,0))</f>
        <v>O</v>
      </c>
    </row>
    <row r="139" spans="1:7">
      <c r="A139" s="330" t="s">
        <v>7056</v>
      </c>
      <c r="B139" s="330" t="s">
        <v>7307</v>
      </c>
      <c r="C139" s="333" t="s">
        <v>7097</v>
      </c>
      <c r="D139" s="331" t="s">
        <v>492</v>
      </c>
      <c r="E139" s="331" t="s">
        <v>7098</v>
      </c>
      <c r="F139" s="331"/>
      <c r="G139" s="90" t="str">
        <f>INDEX('별첨2. GPCM 1st Screening'!$AA$4:$AA$139,MATCH(Screening!$A139,'별첨2. GPCM 1st Screening'!$Y$4:$Y$139,0))</f>
        <v>O</v>
      </c>
    </row>
    <row r="140" spans="1:7">
      <c r="A140" s="330" t="s">
        <v>7308</v>
      </c>
      <c r="B140" s="330" t="s">
        <v>7309</v>
      </c>
      <c r="C140" s="333" t="s">
        <v>7097</v>
      </c>
      <c r="D140" s="331" t="s">
        <v>492</v>
      </c>
      <c r="E140" s="331" t="s">
        <v>7098</v>
      </c>
      <c r="F140" s="331"/>
      <c r="G140" s="90" t="str">
        <f>INDEX('별첨2. GPCM 1st Screening'!$AA$4:$AA$139,MATCH(Screening!$A140,'별첨2. GPCM 1st Screening'!$Y$4:$Y$139,0))</f>
        <v>O</v>
      </c>
    </row>
    <row r="141" spans="1:7" ht="22.5">
      <c r="A141" s="330" t="s">
        <v>7012</v>
      </c>
      <c r="B141" s="330" t="s">
        <v>7310</v>
      </c>
      <c r="C141" s="333" t="s">
        <v>7097</v>
      </c>
      <c r="D141" s="331" t="s">
        <v>492</v>
      </c>
      <c r="E141" s="331" t="s">
        <v>7098</v>
      </c>
      <c r="F141" s="331"/>
      <c r="G141" s="90" t="str">
        <f>INDEX('별첨2. GPCM 1st Screening'!$AA$4:$AA$139,MATCH(Screening!$A141,'별첨2. GPCM 1st Screening'!$Y$4:$Y$139,0))</f>
        <v>O</v>
      </c>
    </row>
    <row r="142" spans="1:7">
      <c r="A142" s="330" t="s">
        <v>7311</v>
      </c>
      <c r="B142" s="330" t="s">
        <v>7312</v>
      </c>
      <c r="C142" s="333" t="s">
        <v>7097</v>
      </c>
      <c r="D142" s="331" t="s">
        <v>492</v>
      </c>
      <c r="E142" s="331" t="s">
        <v>7098</v>
      </c>
      <c r="F142" s="331"/>
      <c r="G142" s="90" t="str">
        <f>INDEX('별첨2. GPCM 1st Screening'!$AA$4:$AA$139,MATCH(Screening!$A142,'별첨2. GPCM 1st Screening'!$Y$4:$Y$139,0))</f>
        <v>O</v>
      </c>
    </row>
  </sheetData>
  <autoFilter ref="A8:G8" xr:uid="{5C602500-9F92-4D21-AE4E-B7D3BFF62EEF}"/>
  <phoneticPr fontId="1" type="noConversion"/>
  <pageMargins left="0.2" right="0.2" top="0.5" bottom="0.5" header="0.5" footer="0.5"/>
  <pageSetup fitToWidth="0" fitToHeight="0"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5F682-2CF6-4174-80C7-B09F6DCAA4B8}">
  <sheetPr>
    <outlinePr summaryBelow="0" summaryRight="0"/>
    <pageSetUpPr autoPageBreaks="0"/>
  </sheetPr>
  <dimension ref="A6:A14"/>
  <sheetViews>
    <sheetView zoomScaleNormal="100" workbookViewId="0">
      <selection activeCell="C33" sqref="C33"/>
    </sheetView>
  </sheetViews>
  <sheetFormatPr defaultRowHeight="11.25"/>
  <cols>
    <col min="1" max="1" width="31.375" style="90" customWidth="1"/>
    <col min="2" max="2" width="8.125" style="90" customWidth="1"/>
    <col min="3" max="256" width="9" style="90"/>
    <col min="257" max="257" width="31.375" style="90" customWidth="1"/>
    <col min="258" max="258" width="8.125" style="90" customWidth="1"/>
    <col min="259" max="512" width="9" style="90"/>
    <col min="513" max="513" width="31.375" style="90" customWidth="1"/>
    <col min="514" max="514" width="8.125" style="90" customWidth="1"/>
    <col min="515" max="768" width="9" style="90"/>
    <col min="769" max="769" width="31.375" style="90" customWidth="1"/>
    <col min="770" max="770" width="8.125" style="90" customWidth="1"/>
    <col min="771" max="1024" width="9" style="90"/>
    <col min="1025" max="1025" width="31.375" style="90" customWidth="1"/>
    <col min="1026" max="1026" width="8.125" style="90" customWidth="1"/>
    <col min="1027" max="1280" width="9" style="90"/>
    <col min="1281" max="1281" width="31.375" style="90" customWidth="1"/>
    <col min="1282" max="1282" width="8.125" style="90" customWidth="1"/>
    <col min="1283" max="1536" width="9" style="90"/>
    <col min="1537" max="1537" width="31.375" style="90" customWidth="1"/>
    <col min="1538" max="1538" width="8.125" style="90" customWidth="1"/>
    <col min="1539" max="1792" width="9" style="90"/>
    <col min="1793" max="1793" width="31.375" style="90" customWidth="1"/>
    <col min="1794" max="1794" width="8.125" style="90" customWidth="1"/>
    <col min="1795" max="2048" width="9" style="90"/>
    <col min="2049" max="2049" width="31.375" style="90" customWidth="1"/>
    <col min="2050" max="2050" width="8.125" style="90" customWidth="1"/>
    <col min="2051" max="2304" width="9" style="90"/>
    <col min="2305" max="2305" width="31.375" style="90" customWidth="1"/>
    <col min="2306" max="2306" width="8.125" style="90" customWidth="1"/>
    <col min="2307" max="2560" width="9" style="90"/>
    <col min="2561" max="2561" width="31.375" style="90" customWidth="1"/>
    <col min="2562" max="2562" width="8.125" style="90" customWidth="1"/>
    <col min="2563" max="2816" width="9" style="90"/>
    <col min="2817" max="2817" width="31.375" style="90" customWidth="1"/>
    <col min="2818" max="2818" width="8.125" style="90" customWidth="1"/>
    <col min="2819" max="3072" width="9" style="90"/>
    <col min="3073" max="3073" width="31.375" style="90" customWidth="1"/>
    <col min="3074" max="3074" width="8.125" style="90" customWidth="1"/>
    <col min="3075" max="3328" width="9" style="90"/>
    <col min="3329" max="3329" width="31.375" style="90" customWidth="1"/>
    <col min="3330" max="3330" width="8.125" style="90" customWidth="1"/>
    <col min="3331" max="3584" width="9" style="90"/>
    <col min="3585" max="3585" width="31.375" style="90" customWidth="1"/>
    <col min="3586" max="3586" width="8.125" style="90" customWidth="1"/>
    <col min="3587" max="3840" width="9" style="90"/>
    <col min="3841" max="3841" width="31.375" style="90" customWidth="1"/>
    <col min="3842" max="3842" width="8.125" style="90" customWidth="1"/>
    <col min="3843" max="4096" width="9" style="90"/>
    <col min="4097" max="4097" width="31.375" style="90" customWidth="1"/>
    <col min="4098" max="4098" width="8.125" style="90" customWidth="1"/>
    <col min="4099" max="4352" width="9" style="90"/>
    <col min="4353" max="4353" width="31.375" style="90" customWidth="1"/>
    <col min="4354" max="4354" width="8.125" style="90" customWidth="1"/>
    <col min="4355" max="4608" width="9" style="90"/>
    <col min="4609" max="4609" width="31.375" style="90" customWidth="1"/>
    <col min="4610" max="4610" width="8.125" style="90" customWidth="1"/>
    <col min="4611" max="4864" width="9" style="90"/>
    <col min="4865" max="4865" width="31.375" style="90" customWidth="1"/>
    <col min="4866" max="4866" width="8.125" style="90" customWidth="1"/>
    <col min="4867" max="5120" width="9" style="90"/>
    <col min="5121" max="5121" width="31.375" style="90" customWidth="1"/>
    <col min="5122" max="5122" width="8.125" style="90" customWidth="1"/>
    <col min="5123" max="5376" width="9" style="90"/>
    <col min="5377" max="5377" width="31.375" style="90" customWidth="1"/>
    <col min="5378" max="5378" width="8.125" style="90" customWidth="1"/>
    <col min="5379" max="5632" width="9" style="90"/>
    <col min="5633" max="5633" width="31.375" style="90" customWidth="1"/>
    <col min="5634" max="5634" width="8.125" style="90" customWidth="1"/>
    <col min="5635" max="5888" width="9" style="90"/>
    <col min="5889" max="5889" width="31.375" style="90" customWidth="1"/>
    <col min="5890" max="5890" width="8.125" style="90" customWidth="1"/>
    <col min="5891" max="6144" width="9" style="90"/>
    <col min="6145" max="6145" width="31.375" style="90" customWidth="1"/>
    <col min="6146" max="6146" width="8.125" style="90" customWidth="1"/>
    <col min="6147" max="6400" width="9" style="90"/>
    <col min="6401" max="6401" width="31.375" style="90" customWidth="1"/>
    <col min="6402" max="6402" width="8.125" style="90" customWidth="1"/>
    <col min="6403" max="6656" width="9" style="90"/>
    <col min="6657" max="6657" width="31.375" style="90" customWidth="1"/>
    <col min="6658" max="6658" width="8.125" style="90" customWidth="1"/>
    <col min="6659" max="6912" width="9" style="90"/>
    <col min="6913" max="6913" width="31.375" style="90" customWidth="1"/>
    <col min="6914" max="6914" width="8.125" style="90" customWidth="1"/>
    <col min="6915" max="7168" width="9" style="90"/>
    <col min="7169" max="7169" width="31.375" style="90" customWidth="1"/>
    <col min="7170" max="7170" width="8.125" style="90" customWidth="1"/>
    <col min="7171" max="7424" width="9" style="90"/>
    <col min="7425" max="7425" width="31.375" style="90" customWidth="1"/>
    <col min="7426" max="7426" width="8.125" style="90" customWidth="1"/>
    <col min="7427" max="7680" width="9" style="90"/>
    <col min="7681" max="7681" width="31.375" style="90" customWidth="1"/>
    <col min="7682" max="7682" width="8.125" style="90" customWidth="1"/>
    <col min="7683" max="7936" width="9" style="90"/>
    <col min="7937" max="7937" width="31.375" style="90" customWidth="1"/>
    <col min="7938" max="7938" width="8.125" style="90" customWidth="1"/>
    <col min="7939" max="8192" width="9" style="90"/>
    <col min="8193" max="8193" width="31.375" style="90" customWidth="1"/>
    <col min="8194" max="8194" width="8.125" style="90" customWidth="1"/>
    <col min="8195" max="8448" width="9" style="90"/>
    <col min="8449" max="8449" width="31.375" style="90" customWidth="1"/>
    <col min="8450" max="8450" width="8.125" style="90" customWidth="1"/>
    <col min="8451" max="8704" width="9" style="90"/>
    <col min="8705" max="8705" width="31.375" style="90" customWidth="1"/>
    <col min="8706" max="8706" width="8.125" style="90" customWidth="1"/>
    <col min="8707" max="8960" width="9" style="90"/>
    <col min="8961" max="8961" width="31.375" style="90" customWidth="1"/>
    <col min="8962" max="8962" width="8.125" style="90" customWidth="1"/>
    <col min="8963" max="9216" width="9" style="90"/>
    <col min="9217" max="9217" width="31.375" style="90" customWidth="1"/>
    <col min="9218" max="9218" width="8.125" style="90" customWidth="1"/>
    <col min="9219" max="9472" width="9" style="90"/>
    <col min="9473" max="9473" width="31.375" style="90" customWidth="1"/>
    <col min="9474" max="9474" width="8.125" style="90" customWidth="1"/>
    <col min="9475" max="9728" width="9" style="90"/>
    <col min="9729" max="9729" width="31.375" style="90" customWidth="1"/>
    <col min="9730" max="9730" width="8.125" style="90" customWidth="1"/>
    <col min="9731" max="9984" width="9" style="90"/>
    <col min="9985" max="9985" width="31.375" style="90" customWidth="1"/>
    <col min="9986" max="9986" width="8.125" style="90" customWidth="1"/>
    <col min="9987" max="10240" width="9" style="90"/>
    <col min="10241" max="10241" width="31.375" style="90" customWidth="1"/>
    <col min="10242" max="10242" width="8.125" style="90" customWidth="1"/>
    <col min="10243" max="10496" width="9" style="90"/>
    <col min="10497" max="10497" width="31.375" style="90" customWidth="1"/>
    <col min="10498" max="10498" width="8.125" style="90" customWidth="1"/>
    <col min="10499" max="10752" width="9" style="90"/>
    <col min="10753" max="10753" width="31.375" style="90" customWidth="1"/>
    <col min="10754" max="10754" width="8.125" style="90" customWidth="1"/>
    <col min="10755" max="11008" width="9" style="90"/>
    <col min="11009" max="11009" width="31.375" style="90" customWidth="1"/>
    <col min="11010" max="11010" width="8.125" style="90" customWidth="1"/>
    <col min="11011" max="11264" width="9" style="90"/>
    <col min="11265" max="11265" width="31.375" style="90" customWidth="1"/>
    <col min="11266" max="11266" width="8.125" style="90" customWidth="1"/>
    <col min="11267" max="11520" width="9" style="90"/>
    <col min="11521" max="11521" width="31.375" style="90" customWidth="1"/>
    <col min="11522" max="11522" width="8.125" style="90" customWidth="1"/>
    <col min="11523" max="11776" width="9" style="90"/>
    <col min="11777" max="11777" width="31.375" style="90" customWidth="1"/>
    <col min="11778" max="11778" width="8.125" style="90" customWidth="1"/>
    <col min="11779" max="12032" width="9" style="90"/>
    <col min="12033" max="12033" width="31.375" style="90" customWidth="1"/>
    <col min="12034" max="12034" width="8.125" style="90" customWidth="1"/>
    <col min="12035" max="12288" width="9" style="90"/>
    <col min="12289" max="12289" width="31.375" style="90" customWidth="1"/>
    <col min="12290" max="12290" width="8.125" style="90" customWidth="1"/>
    <col min="12291" max="12544" width="9" style="90"/>
    <col min="12545" max="12545" width="31.375" style="90" customWidth="1"/>
    <col min="12546" max="12546" width="8.125" style="90" customWidth="1"/>
    <col min="12547" max="12800" width="9" style="90"/>
    <col min="12801" max="12801" width="31.375" style="90" customWidth="1"/>
    <col min="12802" max="12802" width="8.125" style="90" customWidth="1"/>
    <col min="12803" max="13056" width="9" style="90"/>
    <col min="13057" max="13057" width="31.375" style="90" customWidth="1"/>
    <col min="13058" max="13058" width="8.125" style="90" customWidth="1"/>
    <col min="13059" max="13312" width="9" style="90"/>
    <col min="13313" max="13313" width="31.375" style="90" customWidth="1"/>
    <col min="13314" max="13314" width="8.125" style="90" customWidth="1"/>
    <col min="13315" max="13568" width="9" style="90"/>
    <col min="13569" max="13569" width="31.375" style="90" customWidth="1"/>
    <col min="13570" max="13570" width="8.125" style="90" customWidth="1"/>
    <col min="13571" max="13824" width="9" style="90"/>
    <col min="13825" max="13825" width="31.375" style="90" customWidth="1"/>
    <col min="13826" max="13826" width="8.125" style="90" customWidth="1"/>
    <col min="13827" max="14080" width="9" style="90"/>
    <col min="14081" max="14081" width="31.375" style="90" customWidth="1"/>
    <col min="14082" max="14082" width="8.125" style="90" customWidth="1"/>
    <col min="14083" max="14336" width="9" style="90"/>
    <col min="14337" max="14337" width="31.375" style="90" customWidth="1"/>
    <col min="14338" max="14338" width="8.125" style="90" customWidth="1"/>
    <col min="14339" max="14592" width="9" style="90"/>
    <col min="14593" max="14593" width="31.375" style="90" customWidth="1"/>
    <col min="14594" max="14594" width="8.125" style="90" customWidth="1"/>
    <col min="14595" max="14848" width="9" style="90"/>
    <col min="14849" max="14849" width="31.375" style="90" customWidth="1"/>
    <col min="14850" max="14850" width="8.125" style="90" customWidth="1"/>
    <col min="14851" max="15104" width="9" style="90"/>
    <col min="15105" max="15105" width="31.375" style="90" customWidth="1"/>
    <col min="15106" max="15106" width="8.125" style="90" customWidth="1"/>
    <col min="15107" max="15360" width="9" style="90"/>
    <col min="15361" max="15361" width="31.375" style="90" customWidth="1"/>
    <col min="15362" max="15362" width="8.125" style="90" customWidth="1"/>
    <col min="15363" max="15616" width="9" style="90"/>
    <col min="15617" max="15617" width="31.375" style="90" customWidth="1"/>
    <col min="15618" max="15618" width="8.125" style="90" customWidth="1"/>
    <col min="15619" max="15872" width="9" style="90"/>
    <col min="15873" max="15873" width="31.375" style="90" customWidth="1"/>
    <col min="15874" max="15874" width="8.125" style="90" customWidth="1"/>
    <col min="15875" max="16128" width="9" style="90"/>
    <col min="16129" max="16129" width="31.375" style="90" customWidth="1"/>
    <col min="16130" max="16130" width="8.125" style="90" customWidth="1"/>
    <col min="16131" max="16384" width="9" style="90"/>
  </cols>
  <sheetData>
    <row r="6" spans="1:1" ht="16.5" customHeight="1">
      <c r="A6" s="325" t="s">
        <v>7091</v>
      </c>
    </row>
    <row r="8" spans="1:1" ht="13.5">
      <c r="A8" s="348" t="s">
        <v>379</v>
      </c>
    </row>
    <row r="9" spans="1:1">
      <c r="A9" s="349" t="s">
        <v>7313</v>
      </c>
    </row>
    <row r="10" spans="1:1">
      <c r="A10" s="349" t="s">
        <v>7314</v>
      </c>
    </row>
    <row r="11" spans="1:1">
      <c r="A11" s="349" t="s">
        <v>7315</v>
      </c>
    </row>
    <row r="12" spans="1:1">
      <c r="A12" s="349" t="s">
        <v>7316</v>
      </c>
    </row>
    <row r="13" spans="1:1">
      <c r="A13" s="349" t="s">
        <v>7317</v>
      </c>
    </row>
    <row r="14" spans="1:1">
      <c r="A14" s="349" t="s">
        <v>7318</v>
      </c>
    </row>
  </sheetData>
  <phoneticPr fontId="1" type="noConversion"/>
  <pageMargins left="0.2" right="0.2" top="0.5" bottom="0.5" header="0.5" footer="0.5"/>
  <pageSetup fitToWidth="0" fitToHeight="0"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9B1C9-CB81-45CC-959D-BD75AFCE580F}">
  <sheetPr>
    <tabColor theme="7" tint="0.79998168889431442"/>
  </sheetPr>
  <dimension ref="A1"/>
  <sheetViews>
    <sheetView workbookViewId="0"/>
  </sheetViews>
  <sheetFormatPr defaultRowHeight="16.5"/>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4D282-3DBF-4E30-BBE3-3BCD99CEB655}">
  <dimension ref="B2:I66"/>
  <sheetViews>
    <sheetView showGridLines="0" topLeftCell="A7" zoomScale="115" zoomScaleNormal="115" workbookViewId="0">
      <selection activeCell="B16" sqref="B16"/>
    </sheetView>
  </sheetViews>
  <sheetFormatPr defaultRowHeight="16.5"/>
  <cols>
    <col min="1" max="1" width="1.75" customWidth="1"/>
    <col min="2" max="2" width="36.25" bestFit="1" customWidth="1"/>
    <col min="3" max="5" width="11.75" customWidth="1"/>
  </cols>
  <sheetData>
    <row r="2" spans="2:5">
      <c r="B2" s="71" t="s">
        <v>7319</v>
      </c>
      <c r="C2" s="72"/>
      <c r="D2" s="72"/>
      <c r="E2" s="72"/>
    </row>
    <row r="4" spans="2:5">
      <c r="B4" s="65" t="s">
        <v>7320</v>
      </c>
      <c r="C4" s="66">
        <f>C33</f>
        <v>44196</v>
      </c>
      <c r="D4" s="66">
        <f>D33</f>
        <v>44561</v>
      </c>
      <c r="E4" s="66">
        <f>E33</f>
        <v>44834</v>
      </c>
    </row>
    <row r="5" spans="2:5">
      <c r="B5" t="s">
        <v>7321</v>
      </c>
      <c r="C5" s="55">
        <v>8734.7081899999994</v>
      </c>
      <c r="D5" s="55">
        <v>4308.41795</v>
      </c>
      <c r="E5" s="55">
        <v>9794.3436600000095</v>
      </c>
    </row>
    <row r="6" spans="2:5">
      <c r="B6" t="s">
        <v>7322</v>
      </c>
      <c r="C6" s="55">
        <v>3234.6031600000028</v>
      </c>
      <c r="D6" s="55">
        <v>6497.4050699999943</v>
      </c>
      <c r="E6" s="55">
        <v>1828.6731200000011</v>
      </c>
    </row>
    <row r="7" spans="2:5">
      <c r="B7" t="s">
        <v>7323</v>
      </c>
      <c r="C7" s="55">
        <v>460.83357000000018</v>
      </c>
      <c r="D7" s="55">
        <v>461.77803999999969</v>
      </c>
      <c r="E7" s="55">
        <v>503.13195999999914</v>
      </c>
    </row>
    <row r="8" spans="2:5">
      <c r="B8" t="s">
        <v>7324</v>
      </c>
      <c r="C8" s="55">
        <v>4032.2148100000004</v>
      </c>
      <c r="D8" s="55">
        <v>4953.4242199999917</v>
      </c>
      <c r="E8" s="55">
        <v>7570.7371999999914</v>
      </c>
    </row>
    <row r="9" spans="2:5">
      <c r="B9" t="s">
        <v>7325</v>
      </c>
      <c r="C9" s="55">
        <v>228.68721000000014</v>
      </c>
      <c r="D9" s="55">
        <v>1370.8643200000006</v>
      </c>
      <c r="E9" s="55">
        <v>1416.2943299999999</v>
      </c>
    </row>
    <row r="10" spans="2:5">
      <c r="B10" t="s">
        <v>7326</v>
      </c>
      <c r="C10" s="55">
        <v>97.731750000000147</v>
      </c>
      <c r="D10" s="55">
        <v>484.18694999999997</v>
      </c>
      <c r="E10" s="55">
        <v>714.09204999999997</v>
      </c>
    </row>
    <row r="11" spans="2:5">
      <c r="B11" t="s">
        <v>7327</v>
      </c>
      <c r="C11" s="55">
        <v>1.4551915228366852E-14</v>
      </c>
      <c r="D11" s="55">
        <v>-5.8207660913467408E-14</v>
      </c>
      <c r="E11" s="55">
        <v>-5.8207660913467408E-14</v>
      </c>
    </row>
    <row r="12" spans="2:5">
      <c r="B12" t="s">
        <v>7328</v>
      </c>
      <c r="C12" s="55">
        <v>2671.9244699999999</v>
      </c>
      <c r="D12" s="55">
        <v>1539.3358199999993</v>
      </c>
      <c r="E12" s="55">
        <v>933.41667999999811</v>
      </c>
    </row>
    <row r="13" spans="2:5">
      <c r="B13" t="s">
        <v>7329</v>
      </c>
      <c r="C13" s="55">
        <v>15717.556157777801</v>
      </c>
      <c r="D13" s="55">
        <v>15346.2685866667</v>
      </c>
      <c r="E13" s="55">
        <v>15943.637070000002</v>
      </c>
    </row>
    <row r="14" spans="2:5" s="57" customFormat="1">
      <c r="B14" s="58" t="s">
        <v>7330</v>
      </c>
      <c r="C14" s="56">
        <v>35178.259317777804</v>
      </c>
      <c r="D14" s="56">
        <v>34961.680956666685</v>
      </c>
      <c r="E14" s="56">
        <v>38704.326070000003</v>
      </c>
    </row>
    <row r="15" spans="2:5">
      <c r="B15" t="s">
        <v>7331</v>
      </c>
      <c r="C15" s="55">
        <v>1198.4679699999983</v>
      </c>
      <c r="D15" s="55">
        <v>1430.8402700000024</v>
      </c>
      <c r="E15" s="55">
        <v>2278.6154799999995</v>
      </c>
    </row>
    <row r="16" spans="2:5">
      <c r="B16" t="s">
        <v>7332</v>
      </c>
      <c r="C16" s="55">
        <v>410.40674999999993</v>
      </c>
      <c r="D16" s="55">
        <v>466.36833999999993</v>
      </c>
      <c r="E16" s="55">
        <v>99.8081999999999</v>
      </c>
    </row>
    <row r="17" spans="2:9">
      <c r="B17" t="s">
        <v>7333</v>
      </c>
      <c r="C17" s="55">
        <v>2431.12646</v>
      </c>
      <c r="D17" s="55">
        <v>2936.6148699999981</v>
      </c>
      <c r="E17" s="55">
        <v>2818.2955799999991</v>
      </c>
    </row>
    <row r="18" spans="2:9">
      <c r="B18" t="s">
        <v>7334</v>
      </c>
      <c r="C18" s="55">
        <v>62.548530000000639</v>
      </c>
      <c r="D18" s="55">
        <v>-20.134829999999603</v>
      </c>
      <c r="E18" s="55">
        <v>294.28451000000109</v>
      </c>
    </row>
    <row r="19" spans="2:9">
      <c r="B19" t="s">
        <v>7335</v>
      </c>
      <c r="C19" s="55">
        <v>1415.9143700000002</v>
      </c>
      <c r="D19" s="55">
        <v>2803.7838300000012</v>
      </c>
      <c r="E19" s="55">
        <v>2832.6589299999996</v>
      </c>
    </row>
    <row r="20" spans="2:9">
      <c r="B20" t="s">
        <v>7336</v>
      </c>
      <c r="C20" s="55">
        <v>999.99999999999977</v>
      </c>
      <c r="D20" s="55">
        <v>899.99999999999989</v>
      </c>
      <c r="E20" s="55">
        <v>13054.000000000002</v>
      </c>
    </row>
    <row r="21" spans="2:9">
      <c r="B21" s="58" t="s">
        <v>7337</v>
      </c>
      <c r="C21" s="56">
        <v>6518.4640799999997</v>
      </c>
      <c r="D21" s="56">
        <v>8517.4724800000022</v>
      </c>
      <c r="E21" s="56">
        <v>21377.662700000001</v>
      </c>
      <c r="G21" s="55">
        <f>C14-(C21+C28)</f>
        <v>0.10979333335126285</v>
      </c>
      <c r="H21" s="55">
        <f t="shared" ref="H21:I21" si="0">D14-(D21+D28)</f>
        <v>-0.10416333331522765</v>
      </c>
      <c r="I21" s="55">
        <f t="shared" si="0"/>
        <v>-7.4229999998351559E-2</v>
      </c>
    </row>
    <row r="22" spans="2:9">
      <c r="B22" t="s">
        <v>7338</v>
      </c>
      <c r="C22" s="55">
        <v>1076.5651599999999</v>
      </c>
      <c r="D22" s="55">
        <v>1118.2324900000001</v>
      </c>
      <c r="E22" s="55">
        <v>1118.2324900000001</v>
      </c>
    </row>
    <row r="23" spans="2:9">
      <c r="B23" t="s">
        <v>7339</v>
      </c>
      <c r="C23" s="55">
        <v>58226.542880000008</v>
      </c>
      <c r="D23" s="55">
        <v>63184.876610000007</v>
      </c>
      <c r="E23" s="55">
        <v>63184.876610000007</v>
      </c>
    </row>
    <row r="24" spans="2:9">
      <c r="B24" t="s">
        <v>7340</v>
      </c>
      <c r="C24" s="55">
        <v>-162.92412999999999</v>
      </c>
      <c r="D24" s="55">
        <v>-325</v>
      </c>
      <c r="E24" s="55">
        <v>-325.82413000000003</v>
      </c>
    </row>
    <row r="25" spans="2:9">
      <c r="B25" t="s">
        <v>7341</v>
      </c>
      <c r="C25" s="55">
        <v>-23495.90422222222</v>
      </c>
      <c r="D25" s="55">
        <v>-30438.65497</v>
      </c>
      <c r="E25" s="55">
        <v>-36155.710840000007</v>
      </c>
    </row>
    <row r="26" spans="2:9">
      <c r="B26" t="s">
        <v>7342</v>
      </c>
      <c r="C26" s="55">
        <v>-41.739560000000004</v>
      </c>
      <c r="D26" s="55">
        <v>-18.179050000013401</v>
      </c>
      <c r="E26" s="55">
        <v>12.163470000000013</v>
      </c>
    </row>
    <row r="27" spans="2:9">
      <c r="B27" t="s">
        <v>7343</v>
      </c>
      <c r="C27" s="55">
        <v>-6942.8546833333303</v>
      </c>
      <c r="D27" s="55">
        <v>-7076.962440000003</v>
      </c>
      <c r="E27" s="55">
        <v>-10507</v>
      </c>
    </row>
    <row r="28" spans="2:9" s="57" customFormat="1">
      <c r="B28" s="58" t="s">
        <v>7344</v>
      </c>
      <c r="C28" s="56">
        <v>28659.685444444454</v>
      </c>
      <c r="D28" s="56">
        <v>26444.312639999996</v>
      </c>
      <c r="E28" s="56">
        <v>17326.7376</v>
      </c>
    </row>
    <row r="29" spans="2:9">
      <c r="C29" s="55"/>
      <c r="D29" s="55"/>
      <c r="E29" s="55"/>
    </row>
    <row r="30" spans="2:9">
      <c r="B30" s="71" t="s">
        <v>7345</v>
      </c>
      <c r="C30" s="72"/>
      <c r="D30" s="72"/>
      <c r="E30" s="72"/>
    </row>
    <row r="32" spans="2:9">
      <c r="B32" s="67" t="s">
        <v>7320</v>
      </c>
      <c r="C32" s="68">
        <v>43831</v>
      </c>
      <c r="D32" s="68">
        <v>44197</v>
      </c>
      <c r="E32" s="68">
        <v>44562</v>
      </c>
    </row>
    <row r="33" spans="2:5">
      <c r="B33" s="69"/>
      <c r="C33" s="70">
        <v>44196</v>
      </c>
      <c r="D33" s="70">
        <v>44561</v>
      </c>
      <c r="E33" s="70">
        <v>44834</v>
      </c>
    </row>
    <row r="34" spans="2:5">
      <c r="B34" t="s">
        <v>7346</v>
      </c>
      <c r="C34" s="55">
        <v>9459.9198300000025</v>
      </c>
      <c r="D34" s="55">
        <v>11046.547320000001</v>
      </c>
      <c r="E34" s="55">
        <v>3889.9280871000001</v>
      </c>
    </row>
    <row r="35" spans="2:5">
      <c r="B35" t="s">
        <v>7347</v>
      </c>
      <c r="C35" s="55">
        <v>864.13171999999997</v>
      </c>
      <c r="D35" s="55">
        <v>1994.7162800000001</v>
      </c>
      <c r="E35" s="55">
        <v>1902.35124</v>
      </c>
    </row>
    <row r="36" spans="2:5">
      <c r="B36" t="s">
        <v>7348</v>
      </c>
      <c r="C36" s="55">
        <v>651.21031000000005</v>
      </c>
      <c r="D36" s="55">
        <v>618.02241000000015</v>
      </c>
      <c r="E36" s="55">
        <v>353.43945000000002</v>
      </c>
    </row>
    <row r="37" spans="2:5" s="57" customFormat="1">
      <c r="B37" s="58" t="s">
        <v>7349</v>
      </c>
      <c r="C37" s="56">
        <v>10975.261860000002</v>
      </c>
      <c r="D37" s="56">
        <v>13659.28601</v>
      </c>
      <c r="E37" s="56">
        <v>6145.718777099999</v>
      </c>
    </row>
    <row r="38" spans="2:5">
      <c r="B38" t="s">
        <v>7346</v>
      </c>
      <c r="C38" s="55">
        <v>4216.5622899999998</v>
      </c>
      <c r="D38" s="55">
        <v>6089.5639100000008</v>
      </c>
      <c r="E38" s="55">
        <v>5793.3504099999991</v>
      </c>
    </row>
    <row r="39" spans="2:5">
      <c r="B39" t="s">
        <v>7347</v>
      </c>
      <c r="C39" s="55">
        <v>304.17440000000005</v>
      </c>
      <c r="D39" s="55">
        <v>163.68233999999998</v>
      </c>
      <c r="E39" s="55">
        <v>213.41832000000002</v>
      </c>
    </row>
    <row r="40" spans="2:5">
      <c r="B40" t="s">
        <v>7348</v>
      </c>
      <c r="C40" s="55">
        <v>110.07493999999998</v>
      </c>
      <c r="D40" s="55">
        <v>99.36827000000001</v>
      </c>
      <c r="E40" s="55">
        <v>53.645999999999994</v>
      </c>
    </row>
    <row r="41" spans="2:5" s="57" customFormat="1">
      <c r="B41" s="58" t="s">
        <v>7350</v>
      </c>
      <c r="C41" s="56">
        <v>4630.8116300000002</v>
      </c>
      <c r="D41" s="56">
        <v>6352.614520000001</v>
      </c>
      <c r="E41" s="56">
        <v>6060.4147299999995</v>
      </c>
    </row>
    <row r="42" spans="2:5" s="57" customFormat="1">
      <c r="B42" s="73" t="s">
        <v>7351</v>
      </c>
      <c r="C42" s="74">
        <v>15606.073490000002</v>
      </c>
      <c r="D42" s="74">
        <v>20011.900529999999</v>
      </c>
      <c r="E42" s="74">
        <v>12206.133507099999</v>
      </c>
    </row>
    <row r="43" spans="2:5">
      <c r="B43" t="s">
        <v>7352</v>
      </c>
      <c r="C43" s="55">
        <v>-153.05015000000003</v>
      </c>
      <c r="D43" s="55">
        <v>-235.99072999999999</v>
      </c>
      <c r="E43" s="55">
        <v>-158.01123000000001</v>
      </c>
    </row>
    <row r="44" spans="2:5" s="57" customFormat="1">
      <c r="B44" s="73" t="s">
        <v>7353</v>
      </c>
      <c r="C44" s="74">
        <v>15453.023340000003</v>
      </c>
      <c r="D44" s="74">
        <v>19775.909800000001</v>
      </c>
      <c r="E44" s="74">
        <v>12048.122277099999</v>
      </c>
    </row>
    <row r="45" spans="2:5">
      <c r="C45" s="55"/>
      <c r="D45" s="55"/>
      <c r="E45" s="55"/>
    </row>
    <row r="46" spans="2:5">
      <c r="B46" t="s">
        <v>7354</v>
      </c>
      <c r="C46" s="55">
        <v>-5806.0470299999997</v>
      </c>
      <c r="D46" s="55">
        <v>-7138.3149300000005</v>
      </c>
      <c r="E46" s="55">
        <v>-4794.7964000000011</v>
      </c>
    </row>
    <row r="47" spans="2:5">
      <c r="B47" t="s">
        <v>7355</v>
      </c>
      <c r="C47" s="55">
        <v>-1456.689789999999</v>
      </c>
      <c r="D47" s="55">
        <v>-1985.5612400000009</v>
      </c>
      <c r="E47" s="55">
        <v>-1448.6031299999995</v>
      </c>
    </row>
    <row r="48" spans="2:5" s="57" customFormat="1">
      <c r="B48" s="58" t="s">
        <v>7356</v>
      </c>
      <c r="C48" s="56">
        <v>8190.2865200000033</v>
      </c>
      <c r="D48" s="56">
        <v>10652.033629999998</v>
      </c>
      <c r="E48" s="56">
        <v>5804.7227470999987</v>
      </c>
    </row>
    <row r="49" spans="2:5">
      <c r="B49" t="s">
        <v>7357</v>
      </c>
      <c r="C49" s="61">
        <f>C48/C42</f>
        <v>0.52481404276662813</v>
      </c>
      <c r="D49" s="61">
        <f>D48/D42</f>
        <v>0.532284957844531</v>
      </c>
      <c r="E49" s="61">
        <f>E48/E42</f>
        <v>0.47555786144101553</v>
      </c>
    </row>
    <row r="50" spans="2:5">
      <c r="C50" s="55"/>
      <c r="D50" s="60"/>
      <c r="E50" s="55"/>
    </row>
    <row r="51" spans="2:5">
      <c r="B51" t="s">
        <v>7358</v>
      </c>
      <c r="C51" s="55">
        <v>-4080.8003900000003</v>
      </c>
      <c r="D51" s="55">
        <v>-3815.8721599999999</v>
      </c>
      <c r="E51" s="55">
        <v>-2799.9318799999992</v>
      </c>
    </row>
    <row r="52" spans="2:5" s="63" customFormat="1">
      <c r="B52" s="62" t="s">
        <v>7359</v>
      </c>
      <c r="C52" s="64">
        <v>-5923.8522599999997</v>
      </c>
      <c r="D52" s="64">
        <v>-6316.8708800000004</v>
      </c>
      <c r="E52" s="64">
        <v>-5398.7768599999999</v>
      </c>
    </row>
    <row r="53" spans="2:5" s="63" customFormat="1">
      <c r="B53" s="62" t="s">
        <v>7360</v>
      </c>
      <c r="C53" s="64">
        <v>3539</v>
      </c>
      <c r="D53" s="64">
        <v>2788.39761</v>
      </c>
      <c r="E53" s="64">
        <v>1615.297</v>
      </c>
    </row>
    <row r="54" spans="2:5">
      <c r="B54" t="s">
        <v>7361</v>
      </c>
      <c r="C54" s="55">
        <v>-2384.8522599999997</v>
      </c>
      <c r="D54" s="55">
        <v>-3528.47327</v>
      </c>
      <c r="E54" s="55">
        <v>-3783.4798599999995</v>
      </c>
    </row>
    <row r="55" spans="2:5">
      <c r="B55" t="s">
        <v>7362</v>
      </c>
      <c r="C55" s="55">
        <v>-1101.0151000000001</v>
      </c>
      <c r="D55" s="55">
        <v>-1114.0128199999999</v>
      </c>
      <c r="E55" s="55">
        <v>-561.06466</v>
      </c>
    </row>
    <row r="56" spans="2:5">
      <c r="B56" t="s">
        <v>7363</v>
      </c>
      <c r="C56" s="55">
        <v>-3092.5059100000012</v>
      </c>
      <c r="D56" s="55">
        <v>-3739.96648</v>
      </c>
      <c r="E56" s="55">
        <v>-5439.2533299999996</v>
      </c>
    </row>
    <row r="57" spans="2:5" s="57" customFormat="1">
      <c r="B57" s="58" t="s">
        <v>7364</v>
      </c>
      <c r="C57" s="56">
        <v>-10659.17366</v>
      </c>
      <c r="D57" s="56">
        <v>-12198.324729999998</v>
      </c>
      <c r="E57" s="56">
        <v>-12583.729729999997</v>
      </c>
    </row>
    <row r="58" spans="2:5">
      <c r="C58" s="55"/>
      <c r="D58" s="55"/>
      <c r="E58" s="55"/>
    </row>
    <row r="59" spans="2:5" s="57" customFormat="1">
      <c r="B59" s="58" t="s">
        <v>7365</v>
      </c>
      <c r="C59" s="56">
        <v>-2468.8871399999971</v>
      </c>
      <c r="D59" s="56">
        <v>-1546.2911000000026</v>
      </c>
      <c r="E59" s="56">
        <v>-6779.0069829000004</v>
      </c>
    </row>
    <row r="60" spans="2:5">
      <c r="B60" t="s">
        <v>7357</v>
      </c>
      <c r="C60" s="61">
        <f>C59/C$42</f>
        <v>-0.15820040457851239</v>
      </c>
      <c r="D60" s="61">
        <f>D59/D$42</f>
        <v>-7.7268578148384531E-2</v>
      </c>
      <c r="E60" s="61">
        <f>E59/E$42</f>
        <v>-0.5553770961915846</v>
      </c>
    </row>
    <row r="61" spans="2:5">
      <c r="C61" s="60"/>
      <c r="D61" s="60"/>
      <c r="E61" s="60"/>
    </row>
    <row r="62" spans="2:5">
      <c r="B62" t="s">
        <v>7366</v>
      </c>
      <c r="C62" s="55">
        <v>-4215.6638833333345</v>
      </c>
      <c r="D62" s="55">
        <v>-5061.9657999999999</v>
      </c>
      <c r="E62" s="55">
        <v>-3500.2470599999997</v>
      </c>
    </row>
    <row r="63" spans="2:5">
      <c r="B63" t="s">
        <v>7367</v>
      </c>
      <c r="C63" s="55">
        <v>-45.595449999998777</v>
      </c>
      <c r="D63" s="55">
        <v>-72.752430000000004</v>
      </c>
      <c r="E63" s="55">
        <v>43.474900000000105</v>
      </c>
    </row>
    <row r="64" spans="2:5">
      <c r="B64" t="s">
        <v>7368</v>
      </c>
      <c r="C64" s="55">
        <v>-212.70820999999998</v>
      </c>
      <c r="D64" s="55">
        <v>-395.95310999999998</v>
      </c>
      <c r="E64" s="55">
        <v>-271.29518000000002</v>
      </c>
    </row>
    <row r="65" spans="2:5" s="57" customFormat="1">
      <c r="B65" s="58" t="s">
        <v>7369</v>
      </c>
      <c r="C65" s="56">
        <v>-6942.8546833333321</v>
      </c>
      <c r="D65" s="56">
        <v>-7076.962440000003</v>
      </c>
      <c r="E65" s="56">
        <v>-10507.074322899998</v>
      </c>
    </row>
    <row r="66" spans="2:5">
      <c r="B66" t="s">
        <v>7357</v>
      </c>
      <c r="C66" s="61">
        <f>C65/C$42</f>
        <v>-0.4448815833003828</v>
      </c>
      <c r="D66" s="61">
        <f>D65/D$42</f>
        <v>-0.35363769819817326</v>
      </c>
      <c r="E66" s="61">
        <f>E65/E$42</f>
        <v>-0.86080283463951124</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0CB6E-3BCD-4603-B420-A57429F4778F}">
  <dimension ref="A1:S179"/>
  <sheetViews>
    <sheetView showGridLines="0" zoomScale="55" zoomScaleNormal="55" workbookViewId="0">
      <pane xSplit="7" ySplit="6" topLeftCell="H7" activePane="bottomRight" state="frozen"/>
      <selection pane="bottomRight" activeCell="H80" sqref="H80"/>
      <selection pane="bottomLeft" activeCell="K15" sqref="K15"/>
      <selection pane="topRight" activeCell="K15" sqref="K15"/>
    </sheetView>
  </sheetViews>
  <sheetFormatPr defaultColWidth="8.75" defaultRowHeight="14.25"/>
  <cols>
    <col min="1" max="1" width="3.125" style="48" customWidth="1"/>
    <col min="2" max="4" width="3.125" style="54" customWidth="1"/>
    <col min="5" max="5" width="32.625" style="54" customWidth="1"/>
    <col min="6" max="7" width="10.75" style="54" customWidth="1"/>
    <col min="8" max="19" width="11.625" style="54" customWidth="1"/>
    <col min="20" max="25" width="12.75" style="54" customWidth="1"/>
    <col min="26" max="16384" width="8.75" style="54"/>
  </cols>
  <sheetData>
    <row r="1" spans="1:19" s="26" customFormat="1" ht="15">
      <c r="A1" s="22" t="s">
        <v>7370</v>
      </c>
      <c r="B1" s="23"/>
      <c r="C1" s="23"/>
      <c r="D1" s="23"/>
      <c r="E1" s="23"/>
      <c r="F1" s="23"/>
      <c r="G1" s="24"/>
      <c r="H1" s="25"/>
      <c r="I1" s="25"/>
      <c r="J1" s="25"/>
      <c r="K1" s="23"/>
      <c r="L1" s="23"/>
      <c r="M1" s="23"/>
      <c r="N1" s="23"/>
      <c r="O1" s="23"/>
      <c r="P1" s="23"/>
      <c r="Q1" s="23"/>
      <c r="R1" s="23"/>
      <c r="S1" s="23"/>
    </row>
    <row r="2" spans="1:19" s="26" customFormat="1" ht="15">
      <c r="A2" s="22" t="s">
        <v>7371</v>
      </c>
      <c r="B2" s="23"/>
      <c r="C2" s="23"/>
      <c r="D2" s="23"/>
      <c r="E2" s="23"/>
      <c r="F2" s="23"/>
      <c r="G2" s="24"/>
      <c r="H2" s="25"/>
      <c r="I2" s="25"/>
      <c r="J2" s="25"/>
      <c r="K2" s="23"/>
      <c r="L2" s="23"/>
      <c r="M2" s="23"/>
      <c r="N2" s="23"/>
      <c r="O2" s="23"/>
      <c r="P2" s="23"/>
      <c r="Q2" s="28"/>
      <c r="R2" s="28"/>
      <c r="S2" s="28"/>
    </row>
    <row r="3" spans="1:19" s="26" customFormat="1" ht="15">
      <c r="A3" s="29"/>
      <c r="B3" s="23"/>
      <c r="C3" s="23"/>
      <c r="D3" s="23"/>
      <c r="E3" s="23"/>
      <c r="F3" s="23"/>
      <c r="G3" s="24"/>
      <c r="H3" s="25"/>
      <c r="I3" s="25"/>
      <c r="J3" s="25"/>
      <c r="K3" s="23"/>
      <c r="L3" s="23"/>
      <c r="M3" s="23"/>
      <c r="N3" s="23"/>
      <c r="O3" s="23"/>
      <c r="P3" s="23"/>
      <c r="Q3" s="23"/>
      <c r="R3" s="23"/>
      <c r="S3" s="23"/>
    </row>
    <row r="4" spans="1:19" s="26" customFormat="1" ht="15">
      <c r="A4" s="29"/>
      <c r="B4" s="30" t="s">
        <v>7372</v>
      </c>
      <c r="C4" s="23"/>
      <c r="D4" s="23"/>
      <c r="E4" s="23"/>
      <c r="F4" s="23"/>
      <c r="G4" s="24"/>
      <c r="H4" s="31">
        <v>43466</v>
      </c>
      <c r="I4" s="31">
        <v>43497</v>
      </c>
      <c r="J4" s="31">
        <v>43525</v>
      </c>
      <c r="K4" s="31">
        <v>43556</v>
      </c>
      <c r="L4" s="31">
        <v>43586</v>
      </c>
      <c r="M4" s="31">
        <v>43617</v>
      </c>
      <c r="N4" s="31">
        <v>43647</v>
      </c>
      <c r="O4" s="31">
        <v>43678</v>
      </c>
      <c r="P4" s="31">
        <v>43709</v>
      </c>
      <c r="Q4" s="31">
        <v>43739</v>
      </c>
      <c r="R4" s="31">
        <v>43770</v>
      </c>
      <c r="S4" s="31">
        <v>43800</v>
      </c>
    </row>
    <row r="5" spans="1:19" s="26" customFormat="1" ht="15">
      <c r="A5" s="29"/>
      <c r="B5" s="30" t="s">
        <v>7373</v>
      </c>
      <c r="C5" s="23"/>
      <c r="D5" s="23"/>
      <c r="E5" s="23"/>
      <c r="F5" s="23"/>
      <c r="G5" s="24"/>
      <c r="H5" s="31">
        <v>43496</v>
      </c>
      <c r="I5" s="31">
        <v>43524</v>
      </c>
      <c r="J5" s="31">
        <v>43555</v>
      </c>
      <c r="K5" s="31">
        <v>43585</v>
      </c>
      <c r="L5" s="31">
        <v>43616</v>
      </c>
      <c r="M5" s="31">
        <v>43646</v>
      </c>
      <c r="N5" s="31">
        <v>43677</v>
      </c>
      <c r="O5" s="31">
        <v>43708</v>
      </c>
      <c r="P5" s="31">
        <v>43738</v>
      </c>
      <c r="Q5" s="31">
        <v>43769</v>
      </c>
      <c r="R5" s="31">
        <v>43799</v>
      </c>
      <c r="S5" s="31">
        <v>43830</v>
      </c>
    </row>
    <row r="6" spans="1:19" s="26" customFormat="1" ht="15">
      <c r="A6" s="29"/>
      <c r="B6" s="32" t="s">
        <v>7374</v>
      </c>
      <c r="C6" s="23"/>
      <c r="D6" s="23"/>
      <c r="E6" s="23"/>
      <c r="F6" s="23"/>
      <c r="G6" s="24"/>
      <c r="H6" s="33">
        <v>2019</v>
      </c>
      <c r="I6" s="33">
        <v>2019</v>
      </c>
      <c r="J6" s="33">
        <v>2019</v>
      </c>
      <c r="K6" s="33">
        <v>2019</v>
      </c>
      <c r="L6" s="33">
        <v>2019</v>
      </c>
      <c r="M6" s="33">
        <v>2019</v>
      </c>
      <c r="N6" s="33">
        <v>2019</v>
      </c>
      <c r="O6" s="33">
        <v>2019</v>
      </c>
      <c r="P6" s="33">
        <v>2019</v>
      </c>
      <c r="Q6" s="33">
        <v>2019</v>
      </c>
      <c r="R6" s="33">
        <v>2019</v>
      </c>
      <c r="S6" s="33">
        <v>2019</v>
      </c>
    </row>
    <row r="7" spans="1:19" s="26" customFormat="1" ht="15">
      <c r="A7" s="29"/>
      <c r="B7" s="32" t="s">
        <v>7375</v>
      </c>
      <c r="C7" s="23"/>
      <c r="D7" s="23"/>
      <c r="E7" s="23"/>
      <c r="F7" s="23"/>
      <c r="G7" s="24"/>
      <c r="H7" s="33">
        <v>1</v>
      </c>
      <c r="I7" s="33">
        <v>1</v>
      </c>
      <c r="J7" s="33">
        <v>1</v>
      </c>
      <c r="K7" s="33">
        <v>1</v>
      </c>
      <c r="L7" s="33">
        <v>1</v>
      </c>
      <c r="M7" s="33">
        <v>1</v>
      </c>
      <c r="N7" s="33">
        <v>1</v>
      </c>
      <c r="O7" s="33">
        <v>1</v>
      </c>
      <c r="P7" s="33">
        <v>1</v>
      </c>
      <c r="Q7" s="33">
        <v>1</v>
      </c>
      <c r="R7" s="33">
        <v>1</v>
      </c>
      <c r="S7" s="33">
        <v>1</v>
      </c>
    </row>
    <row r="8" spans="1:19" s="26" customFormat="1" ht="15">
      <c r="A8" s="29"/>
      <c r="B8" s="32" t="s">
        <v>7376</v>
      </c>
      <c r="C8" s="23"/>
      <c r="D8" s="23"/>
      <c r="E8" s="23"/>
      <c r="F8" s="23"/>
      <c r="G8" s="24"/>
      <c r="H8" s="33">
        <v>1</v>
      </c>
      <c r="I8" s="33">
        <v>2</v>
      </c>
      <c r="J8" s="33">
        <v>3</v>
      </c>
      <c r="K8" s="33">
        <v>4</v>
      </c>
      <c r="L8" s="33">
        <v>5</v>
      </c>
      <c r="M8" s="33">
        <v>6</v>
      </c>
      <c r="N8" s="33">
        <v>7</v>
      </c>
      <c r="O8" s="33">
        <v>8</v>
      </c>
      <c r="P8" s="33">
        <v>9</v>
      </c>
      <c r="Q8" s="33">
        <v>10</v>
      </c>
      <c r="R8" s="33">
        <v>11</v>
      </c>
      <c r="S8" s="33">
        <v>12</v>
      </c>
    </row>
    <row r="9" spans="1:19" s="34" customFormat="1" ht="15">
      <c r="B9" s="32" t="s">
        <v>7377</v>
      </c>
      <c r="C9" s="35"/>
      <c r="D9" s="35"/>
      <c r="E9" s="35"/>
      <c r="F9" s="33"/>
      <c r="G9" s="33"/>
      <c r="H9" s="33">
        <v>1</v>
      </c>
      <c r="I9" s="33">
        <v>1</v>
      </c>
      <c r="J9" s="33">
        <v>1</v>
      </c>
      <c r="K9" s="33">
        <v>2</v>
      </c>
      <c r="L9" s="33">
        <v>2</v>
      </c>
      <c r="M9" s="33">
        <v>2</v>
      </c>
      <c r="N9" s="33">
        <v>3</v>
      </c>
      <c r="O9" s="33">
        <v>3</v>
      </c>
      <c r="P9" s="33">
        <v>3</v>
      </c>
      <c r="Q9" s="33">
        <v>4</v>
      </c>
      <c r="R9" s="33">
        <v>4</v>
      </c>
      <c r="S9" s="33">
        <v>4</v>
      </c>
    </row>
    <row r="10" spans="1:19" s="34" customFormat="1" ht="15">
      <c r="B10" s="32"/>
      <c r="C10" s="35"/>
      <c r="D10" s="35"/>
      <c r="E10" s="35"/>
      <c r="F10" s="33"/>
      <c r="G10" s="33"/>
      <c r="H10" s="33"/>
      <c r="I10" s="33"/>
      <c r="J10" s="33"/>
      <c r="K10" s="33"/>
      <c r="L10" s="33"/>
      <c r="M10" s="33"/>
      <c r="N10" s="33"/>
      <c r="O10" s="33"/>
      <c r="P10" s="33"/>
      <c r="Q10" s="33"/>
      <c r="R10" s="33"/>
      <c r="S10" s="33"/>
    </row>
    <row r="11" spans="1:19" s="36" customFormat="1" ht="12.75">
      <c r="B11" s="37" t="s">
        <v>7378</v>
      </c>
      <c r="F11" s="36" t="s">
        <v>7379</v>
      </c>
      <c r="G11" s="36" t="s">
        <v>7380</v>
      </c>
      <c r="H11" s="38" t="s">
        <v>7381</v>
      </c>
      <c r="I11" s="38" t="s">
        <v>7381</v>
      </c>
      <c r="J11" s="38" t="s">
        <v>7381</v>
      </c>
      <c r="K11" s="38" t="s">
        <v>7381</v>
      </c>
      <c r="L11" s="38" t="s">
        <v>7381</v>
      </c>
      <c r="M11" s="38" t="s">
        <v>7381</v>
      </c>
      <c r="N11" s="38" t="s">
        <v>7381</v>
      </c>
      <c r="O11" s="38" t="s">
        <v>7381</v>
      </c>
      <c r="P11" s="38" t="s">
        <v>7381</v>
      </c>
      <c r="Q11" s="38" t="s">
        <v>7381</v>
      </c>
      <c r="R11" s="38" t="s">
        <v>7381</v>
      </c>
      <c r="S11" s="38" t="s">
        <v>7381</v>
      </c>
    </row>
    <row r="12" spans="1:19" s="40" customFormat="1" ht="12.75">
      <c r="A12" s="39" t="s">
        <v>7382</v>
      </c>
      <c r="B12" s="39"/>
      <c r="G12" s="41"/>
    </row>
    <row r="13" spans="1:19" s="36" customFormat="1" ht="12.75">
      <c r="B13" s="37"/>
      <c r="H13" s="42"/>
      <c r="I13" s="42"/>
      <c r="J13" s="42"/>
    </row>
    <row r="14" spans="1:19" s="36" customFormat="1" ht="12.75">
      <c r="B14" s="43" t="s">
        <v>7383</v>
      </c>
      <c r="C14" s="43"/>
      <c r="H14" s="44">
        <v>2086</v>
      </c>
      <c r="I14" s="44">
        <v>370</v>
      </c>
      <c r="J14" s="44">
        <v>1149</v>
      </c>
      <c r="K14" s="44">
        <v>339</v>
      </c>
      <c r="L14" s="44">
        <v>1382</v>
      </c>
      <c r="M14" s="44">
        <v>-1071</v>
      </c>
      <c r="N14" s="44">
        <v>2351</v>
      </c>
      <c r="O14" s="44">
        <v>640</v>
      </c>
      <c r="P14" s="44">
        <v>885</v>
      </c>
      <c r="Q14" s="44">
        <v>1646</v>
      </c>
      <c r="R14" s="44"/>
      <c r="S14" s="44"/>
    </row>
    <row r="15" spans="1:19" s="36" customFormat="1" ht="12.75">
      <c r="B15" s="46"/>
      <c r="C15" s="46" t="s">
        <v>7349</v>
      </c>
      <c r="H15" s="47">
        <v>1875</v>
      </c>
      <c r="I15" s="47">
        <v>231</v>
      </c>
      <c r="J15" s="47">
        <v>1010</v>
      </c>
      <c r="K15" s="47">
        <v>241</v>
      </c>
      <c r="L15" s="47">
        <v>978</v>
      </c>
      <c r="M15" s="47">
        <v>-1205</v>
      </c>
      <c r="N15" s="47">
        <v>1473</v>
      </c>
      <c r="O15" s="47">
        <v>470</v>
      </c>
      <c r="P15" s="47">
        <v>450</v>
      </c>
      <c r="Q15" s="47">
        <v>1085</v>
      </c>
      <c r="R15" s="47"/>
      <c r="S15" s="47"/>
    </row>
    <row r="16" spans="1:19" s="36" customFormat="1" ht="12.75">
      <c r="C16" s="46" t="s">
        <v>7350</v>
      </c>
      <c r="H16" s="47">
        <v>211</v>
      </c>
      <c r="I16" s="47">
        <v>139</v>
      </c>
      <c r="J16" s="47">
        <v>139</v>
      </c>
      <c r="K16" s="47">
        <v>98</v>
      </c>
      <c r="L16" s="47">
        <v>404</v>
      </c>
      <c r="M16" s="47">
        <v>134</v>
      </c>
      <c r="N16" s="47">
        <v>878</v>
      </c>
      <c r="O16" s="47">
        <v>170</v>
      </c>
      <c r="P16" s="47">
        <v>435</v>
      </c>
      <c r="Q16" s="47">
        <v>561</v>
      </c>
      <c r="R16" s="47"/>
      <c r="S16" s="47"/>
    </row>
    <row r="17" spans="2:19" s="48" customFormat="1" ht="12.75">
      <c r="H17" s="47"/>
      <c r="I17" s="47"/>
      <c r="J17" s="47"/>
      <c r="K17" s="47"/>
      <c r="L17" s="47"/>
      <c r="M17" s="47"/>
      <c r="N17" s="47"/>
      <c r="O17" s="47"/>
      <c r="P17" s="47"/>
      <c r="Q17" s="47"/>
      <c r="R17" s="47"/>
      <c r="S17" s="47"/>
    </row>
    <row r="18" spans="2:19" s="49" customFormat="1" ht="12.75">
      <c r="B18" s="49" t="s">
        <v>7384</v>
      </c>
      <c r="H18" s="50">
        <v>668</v>
      </c>
      <c r="I18" s="50">
        <v>342</v>
      </c>
      <c r="J18" s="50">
        <v>639</v>
      </c>
      <c r="K18" s="50">
        <v>420</v>
      </c>
      <c r="L18" s="50">
        <v>870</v>
      </c>
      <c r="M18" s="50">
        <v>791</v>
      </c>
      <c r="N18" s="50">
        <v>1490</v>
      </c>
      <c r="O18" s="50">
        <v>902</v>
      </c>
      <c r="P18" s="50">
        <v>688</v>
      </c>
      <c r="Q18" s="50">
        <v>1361</v>
      </c>
      <c r="R18" s="50">
        <v>1960.0727899373883</v>
      </c>
      <c r="S18" s="50">
        <v>4464.8858006741093</v>
      </c>
    </row>
    <row r="19" spans="2:19" s="48" customFormat="1" ht="12.75">
      <c r="C19" s="48" t="s">
        <v>7349</v>
      </c>
      <c r="H19" s="51">
        <v>486</v>
      </c>
      <c r="I19" s="51">
        <v>240</v>
      </c>
      <c r="J19" s="51">
        <v>394</v>
      </c>
      <c r="K19" s="51">
        <v>248</v>
      </c>
      <c r="L19" s="51">
        <v>322</v>
      </c>
      <c r="M19" s="51">
        <v>538</v>
      </c>
      <c r="N19" s="51">
        <v>1323</v>
      </c>
      <c r="O19" s="51">
        <v>614</v>
      </c>
      <c r="P19" s="51">
        <v>625</v>
      </c>
      <c r="Q19" s="51">
        <v>873</v>
      </c>
      <c r="R19" s="51"/>
      <c r="S19" s="51"/>
    </row>
    <row r="20" spans="2:19" s="48" customFormat="1" ht="12.75">
      <c r="D20" s="48" t="s">
        <v>7346</v>
      </c>
      <c r="H20" s="51">
        <v>194</v>
      </c>
      <c r="I20" s="51">
        <v>38</v>
      </c>
      <c r="J20" s="51">
        <v>79</v>
      </c>
      <c r="K20" s="51">
        <v>66</v>
      </c>
      <c r="L20" s="51">
        <v>180</v>
      </c>
      <c r="M20" s="51">
        <v>81</v>
      </c>
      <c r="N20" s="51">
        <v>951</v>
      </c>
      <c r="O20" s="51">
        <v>583</v>
      </c>
      <c r="P20" s="51">
        <v>424</v>
      </c>
      <c r="Q20" s="51">
        <v>476</v>
      </c>
      <c r="R20" s="51"/>
      <c r="S20" s="51"/>
    </row>
    <row r="21" spans="2:19" s="48" customFormat="1" ht="12.75">
      <c r="D21" s="48" t="s">
        <v>7385</v>
      </c>
      <c r="H21" s="51">
        <v>213</v>
      </c>
      <c r="I21" s="51">
        <v>116</v>
      </c>
      <c r="J21" s="51">
        <v>236</v>
      </c>
      <c r="K21" s="51">
        <v>105</v>
      </c>
      <c r="L21" s="51">
        <v>95</v>
      </c>
      <c r="M21" s="51">
        <v>397</v>
      </c>
      <c r="N21" s="51">
        <v>223</v>
      </c>
      <c r="O21" s="51">
        <v>66</v>
      </c>
      <c r="P21" s="51">
        <v>127</v>
      </c>
      <c r="Q21" s="51">
        <v>331</v>
      </c>
      <c r="R21" s="51"/>
      <c r="S21" s="51"/>
    </row>
    <row r="22" spans="2:19" s="48" customFormat="1" ht="12.75">
      <c r="D22" s="48" t="s">
        <v>7348</v>
      </c>
      <c r="H22" s="51">
        <v>79</v>
      </c>
      <c r="I22" s="51">
        <v>86</v>
      </c>
      <c r="J22" s="51">
        <v>79</v>
      </c>
      <c r="K22" s="51">
        <v>77</v>
      </c>
      <c r="L22" s="51">
        <v>47</v>
      </c>
      <c r="M22" s="51">
        <v>60</v>
      </c>
      <c r="N22" s="51">
        <v>149</v>
      </c>
      <c r="O22" s="51">
        <v>-35</v>
      </c>
      <c r="P22" s="51">
        <v>74</v>
      </c>
      <c r="Q22" s="51">
        <v>66</v>
      </c>
      <c r="R22" s="51"/>
      <c r="S22" s="51"/>
    </row>
    <row r="23" spans="2:19" s="48" customFormat="1" ht="12.75">
      <c r="C23" s="48" t="s">
        <v>7350</v>
      </c>
      <c r="H23" s="51">
        <v>189</v>
      </c>
      <c r="I23" s="51">
        <v>97</v>
      </c>
      <c r="J23" s="51">
        <v>250</v>
      </c>
      <c r="K23" s="51">
        <v>175</v>
      </c>
      <c r="L23" s="51">
        <v>570</v>
      </c>
      <c r="M23" s="51">
        <v>270</v>
      </c>
      <c r="N23" s="51">
        <v>202</v>
      </c>
      <c r="O23" s="51">
        <v>270</v>
      </c>
      <c r="P23" s="51">
        <v>126</v>
      </c>
      <c r="Q23" s="51">
        <v>488</v>
      </c>
      <c r="R23" s="51"/>
      <c r="S23" s="51"/>
    </row>
    <row r="24" spans="2:19" s="48" customFormat="1" ht="12.75">
      <c r="D24" s="48" t="s">
        <v>7346</v>
      </c>
      <c r="H24" s="51">
        <v>111</v>
      </c>
      <c r="I24" s="51">
        <v>74</v>
      </c>
      <c r="J24" s="51">
        <v>237</v>
      </c>
      <c r="K24" s="51">
        <v>159</v>
      </c>
      <c r="L24" s="51">
        <v>450</v>
      </c>
      <c r="M24" s="51">
        <v>106</v>
      </c>
      <c r="N24" s="51">
        <v>186</v>
      </c>
      <c r="O24" s="51">
        <v>113</v>
      </c>
      <c r="P24" s="51">
        <v>109</v>
      </c>
      <c r="Q24" s="51">
        <v>474</v>
      </c>
      <c r="R24" s="51"/>
      <c r="S24" s="51"/>
    </row>
    <row r="25" spans="2:19" s="48" customFormat="1" ht="12.75">
      <c r="D25" s="48" t="s">
        <v>7385</v>
      </c>
      <c r="H25" s="51"/>
      <c r="I25" s="51">
        <v>-1</v>
      </c>
      <c r="J25" s="51"/>
      <c r="K25" s="51"/>
      <c r="L25" s="51">
        <v>60</v>
      </c>
      <c r="M25" s="51">
        <v>149</v>
      </c>
      <c r="N25" s="51"/>
      <c r="O25" s="51">
        <v>142</v>
      </c>
      <c r="P25" s="51">
        <v>1</v>
      </c>
      <c r="Q25" s="51"/>
      <c r="R25" s="51"/>
      <c r="S25" s="51"/>
    </row>
    <row r="26" spans="2:19" s="48" customFormat="1" ht="12.75">
      <c r="D26" s="48" t="s">
        <v>7348</v>
      </c>
      <c r="H26" s="51">
        <v>78</v>
      </c>
      <c r="I26" s="51">
        <v>24</v>
      </c>
      <c r="J26" s="51">
        <v>13</v>
      </c>
      <c r="K26" s="51">
        <v>16</v>
      </c>
      <c r="L26" s="51">
        <v>60</v>
      </c>
      <c r="M26" s="51">
        <v>15</v>
      </c>
      <c r="N26" s="51">
        <v>16</v>
      </c>
      <c r="O26" s="51">
        <v>15</v>
      </c>
      <c r="P26" s="51">
        <v>16</v>
      </c>
      <c r="Q26" s="51">
        <v>14</v>
      </c>
      <c r="R26" s="51"/>
      <c r="S26" s="51"/>
    </row>
    <row r="27" spans="2:19" s="48" customFormat="1" ht="12.75">
      <c r="C27" s="48" t="s">
        <v>7352</v>
      </c>
      <c r="H27" s="51">
        <v>-7</v>
      </c>
      <c r="I27" s="51">
        <v>5</v>
      </c>
      <c r="J27" s="51">
        <v>-5</v>
      </c>
      <c r="K27" s="51">
        <v>-3</v>
      </c>
      <c r="L27" s="51">
        <v>-22</v>
      </c>
      <c r="M27" s="51">
        <v>-17</v>
      </c>
      <c r="N27" s="51">
        <v>-35</v>
      </c>
      <c r="O27" s="51">
        <v>18</v>
      </c>
      <c r="P27" s="51">
        <v>-63</v>
      </c>
      <c r="Q27" s="51">
        <v>0</v>
      </c>
      <c r="R27" s="51">
        <v>-198.78937427849169</v>
      </c>
      <c r="S27" s="51">
        <v>-73.810540000000003</v>
      </c>
    </row>
    <row r="28" spans="2:19" s="48" customFormat="1" ht="12.75">
      <c r="H28" s="51"/>
      <c r="I28" s="51"/>
      <c r="J28" s="51"/>
      <c r="K28" s="51"/>
      <c r="L28" s="51"/>
      <c r="M28" s="51"/>
      <c r="N28" s="51"/>
      <c r="O28" s="51"/>
      <c r="P28" s="51"/>
      <c r="Q28" s="51"/>
      <c r="R28" s="51"/>
      <c r="S28" s="51"/>
    </row>
    <row r="29" spans="2:19" s="49" customFormat="1" ht="12.75">
      <c r="B29" s="49" t="s">
        <v>7354</v>
      </c>
      <c r="H29" s="50">
        <v>488.92475508499967</v>
      </c>
      <c r="I29" s="50">
        <v>160.24565000000001</v>
      </c>
      <c r="J29" s="50">
        <v>154.82266766000001</v>
      </c>
      <c r="K29" s="50">
        <v>314.48576206600001</v>
      </c>
      <c r="L29" s="50">
        <v>856.72212649000016</v>
      </c>
      <c r="M29" s="50">
        <v>64.627531825999938</v>
      </c>
      <c r="N29" s="50">
        <v>386.44122884800015</v>
      </c>
      <c r="O29" s="50">
        <v>79.876643000000044</v>
      </c>
      <c r="P29" s="50">
        <v>390.18997239999999</v>
      </c>
      <c r="Q29" s="50">
        <v>239.71729486599997</v>
      </c>
      <c r="R29" s="50">
        <v>449.20445692605932</v>
      </c>
      <c r="S29" s="50">
        <v>3411.4033153576179</v>
      </c>
    </row>
    <row r="30" spans="2:19" s="48" customFormat="1" ht="12.75">
      <c r="C30" s="48" t="s">
        <v>7354</v>
      </c>
      <c r="H30" s="51">
        <v>370.79773508499966</v>
      </c>
      <c r="I30" s="51">
        <v>32.188570000000013</v>
      </c>
      <c r="J30" s="51">
        <v>17.813497660000028</v>
      </c>
      <c r="K30" s="51">
        <v>198.40069206600003</v>
      </c>
      <c r="L30" s="51">
        <v>749.15120649000016</v>
      </c>
      <c r="M30" s="51">
        <v>-24.175258174000078</v>
      </c>
      <c r="N30" s="51">
        <v>283.60887884800013</v>
      </c>
      <c r="O30" s="51">
        <v>-25.623136999999971</v>
      </c>
      <c r="P30" s="51">
        <v>281.8509024</v>
      </c>
      <c r="Q30" s="51">
        <v>96.481684865999952</v>
      </c>
      <c r="R30" s="51">
        <v>341.14339692605932</v>
      </c>
      <c r="S30" s="51">
        <v>3115.437405357618</v>
      </c>
    </row>
    <row r="31" spans="2:19" s="48" customFormat="1" ht="12.75">
      <c r="D31" s="48" t="s">
        <v>7386</v>
      </c>
      <c r="H31" s="51">
        <v>581.09937999999966</v>
      </c>
      <c r="I31" s="51">
        <v>337.45619000000005</v>
      </c>
      <c r="J31" s="51">
        <v>216.24908000000002</v>
      </c>
      <c r="K31" s="51">
        <v>219.08333000000005</v>
      </c>
      <c r="L31" s="51">
        <v>282.93227000000007</v>
      </c>
      <c r="M31" s="51">
        <v>348.67812999999995</v>
      </c>
      <c r="N31" s="51">
        <v>385.28417000000007</v>
      </c>
      <c r="O31" s="51">
        <v>239.64697000000001</v>
      </c>
      <c r="P31" s="51">
        <v>166.84612999999999</v>
      </c>
      <c r="Q31" s="51">
        <v>193.03761999999998</v>
      </c>
      <c r="R31" s="51">
        <v>350.20770604386911</v>
      </c>
      <c r="S31" s="51">
        <v>1024.5104933638813</v>
      </c>
    </row>
    <row r="32" spans="2:19" s="48" customFormat="1" ht="12.75">
      <c r="D32" s="48" t="s">
        <v>7387</v>
      </c>
      <c r="H32" s="51">
        <v>-397.33010999999999</v>
      </c>
      <c r="I32" s="51">
        <v>-354.19662000000005</v>
      </c>
      <c r="J32" s="51">
        <v>-231.20502999999999</v>
      </c>
      <c r="K32" s="51">
        <v>-103.88589000000002</v>
      </c>
      <c r="L32" s="51">
        <v>394.11504000000002</v>
      </c>
      <c r="M32" s="51">
        <v>-400.40601000000004</v>
      </c>
      <c r="N32" s="51">
        <v>-220.38154999999998</v>
      </c>
      <c r="O32" s="51">
        <v>-281.67365999999998</v>
      </c>
      <c r="P32" s="51">
        <v>75.550639999999987</v>
      </c>
      <c r="Q32" s="51">
        <v>-115.70725000000003</v>
      </c>
      <c r="R32" s="51">
        <v>-617.1330200000001</v>
      </c>
      <c r="S32" s="51">
        <v>1537.7814399999997</v>
      </c>
    </row>
    <row r="33" spans="3:19" s="48" customFormat="1" ht="12.75">
      <c r="D33" s="48" t="s">
        <v>7388</v>
      </c>
      <c r="H33" s="51">
        <v>118.2492</v>
      </c>
      <c r="I33" s="51">
        <v>45.075080000000014</v>
      </c>
      <c r="J33" s="51">
        <v>29.585090000000001</v>
      </c>
      <c r="K33" s="51">
        <v>39.855710000000009</v>
      </c>
      <c r="L33" s="51">
        <v>36.917490000000001</v>
      </c>
      <c r="M33" s="51">
        <v>36.164230000000003</v>
      </c>
      <c r="N33" s="51">
        <v>50.721899999999998</v>
      </c>
      <c r="O33" s="51">
        <v>11.562850000000001</v>
      </c>
      <c r="P33" s="51">
        <v>3.6959799999999996</v>
      </c>
      <c r="Q33" s="51">
        <v>25.330120000000001</v>
      </c>
      <c r="R33" s="51">
        <v>599.82923892914289</v>
      </c>
      <c r="S33" s="51">
        <v>901.31186397128465</v>
      </c>
    </row>
    <row r="34" spans="3:19" s="48" customFormat="1" ht="12.75">
      <c r="D34" s="48" t="s">
        <v>7389</v>
      </c>
      <c r="H34" s="51">
        <v>68.779265085000006</v>
      </c>
      <c r="I34" s="51">
        <v>3.8539199999999987</v>
      </c>
      <c r="J34" s="51">
        <v>3.1843576600000003</v>
      </c>
      <c r="K34" s="51">
        <v>43.347542066000003</v>
      </c>
      <c r="L34" s="51">
        <v>35.186406489999996</v>
      </c>
      <c r="M34" s="51">
        <v>-8.611608173999997</v>
      </c>
      <c r="N34" s="51">
        <v>67.984358847999999</v>
      </c>
      <c r="O34" s="51">
        <v>4.8407029999999995</v>
      </c>
      <c r="P34" s="51">
        <v>35.758152400000007</v>
      </c>
      <c r="Q34" s="51">
        <v>-6.1788051340000063</v>
      </c>
      <c r="R34" s="51">
        <v>8.2394719530474259</v>
      </c>
      <c r="S34" s="51">
        <v>-348.16639197754785</v>
      </c>
    </row>
    <row r="35" spans="3:19" s="48" customFormat="1" ht="12.75">
      <c r="C35" s="48" t="s">
        <v>7354</v>
      </c>
      <c r="H35" s="51"/>
      <c r="I35" s="51"/>
      <c r="J35" s="51"/>
      <c r="K35" s="51"/>
      <c r="L35" s="51"/>
      <c r="M35" s="51"/>
      <c r="N35" s="51"/>
      <c r="O35" s="51"/>
      <c r="P35" s="51"/>
      <c r="Q35" s="51"/>
      <c r="R35" s="51"/>
      <c r="S35" s="51"/>
    </row>
    <row r="36" spans="3:19" s="48" customFormat="1" ht="12.75">
      <c r="D36" s="48" t="s">
        <v>7390</v>
      </c>
      <c r="H36" s="51"/>
      <c r="I36" s="51"/>
      <c r="J36" s="51"/>
      <c r="K36" s="51"/>
      <c r="L36" s="51"/>
      <c r="M36" s="51"/>
      <c r="N36" s="51"/>
      <c r="O36" s="51"/>
      <c r="P36" s="51"/>
      <c r="Q36" s="51"/>
      <c r="R36" s="51"/>
      <c r="S36" s="51"/>
    </row>
    <row r="37" spans="3:19" s="48" customFormat="1" ht="12.75">
      <c r="D37" s="48" t="s">
        <v>7350</v>
      </c>
      <c r="H37" s="51"/>
      <c r="I37" s="51"/>
      <c r="J37" s="51"/>
      <c r="K37" s="51"/>
      <c r="L37" s="51"/>
      <c r="M37" s="51"/>
      <c r="N37" s="51"/>
      <c r="O37" s="51"/>
      <c r="P37" s="51"/>
      <c r="Q37" s="51"/>
      <c r="R37" s="51"/>
      <c r="S37" s="51"/>
    </row>
    <row r="38" spans="3:19" s="48" customFormat="1" ht="12.75">
      <c r="C38" s="48" t="s">
        <v>7355</v>
      </c>
      <c r="H38" s="51">
        <v>118.12702</v>
      </c>
      <c r="I38" s="51">
        <v>128.05707999999998</v>
      </c>
      <c r="J38" s="51">
        <v>137.00916999999998</v>
      </c>
      <c r="K38" s="51">
        <v>116.08507</v>
      </c>
      <c r="L38" s="51">
        <v>107.57092</v>
      </c>
      <c r="M38" s="51">
        <v>88.802790000000016</v>
      </c>
      <c r="N38" s="51">
        <v>102.83234999999999</v>
      </c>
      <c r="O38" s="51">
        <v>105.49978000000002</v>
      </c>
      <c r="P38" s="51">
        <v>108.33907000000001</v>
      </c>
      <c r="Q38" s="51">
        <v>143.23561000000001</v>
      </c>
      <c r="R38" s="51">
        <v>108.06105999999998</v>
      </c>
      <c r="S38" s="51">
        <v>295.96591000000001</v>
      </c>
    </row>
    <row r="39" spans="3:19" s="48" customFormat="1" ht="12.75">
      <c r="D39" s="48" t="s">
        <v>7391</v>
      </c>
      <c r="H39" s="51">
        <v>68.655839999999998</v>
      </c>
      <c r="I39" s="51">
        <v>71.794590000000014</v>
      </c>
      <c r="J39" s="51">
        <v>77.926379999999995</v>
      </c>
      <c r="K39" s="51">
        <v>77.789940000000001</v>
      </c>
      <c r="L39" s="51">
        <v>83.572310000000002</v>
      </c>
      <c r="M39" s="51">
        <v>62.058410000000009</v>
      </c>
      <c r="N39" s="51">
        <v>84.180160000000001</v>
      </c>
      <c r="O39" s="51">
        <v>75.265010000000004</v>
      </c>
      <c r="P39" s="51">
        <v>73.555810000000008</v>
      </c>
      <c r="Q39" s="51">
        <v>98.670680000000004</v>
      </c>
      <c r="R39" s="51">
        <v>101.78060999999998</v>
      </c>
      <c r="S39" s="51">
        <v>84.919530000000009</v>
      </c>
    </row>
    <row r="40" spans="3:19" s="48" customFormat="1" ht="12.75">
      <c r="D40" s="48" t="s">
        <v>7392</v>
      </c>
      <c r="H40" s="51">
        <v>0</v>
      </c>
      <c r="I40" s="51">
        <v>1.4419999999999999</v>
      </c>
      <c r="J40" s="51">
        <v>4.1299999999999996E-2</v>
      </c>
      <c r="K40" s="51">
        <v>7.2161</v>
      </c>
      <c r="L40" s="51">
        <v>3.9</v>
      </c>
      <c r="M40" s="51">
        <v>0</v>
      </c>
      <c r="N40" s="51">
        <v>4.9210000000000004E-2</v>
      </c>
      <c r="O40" s="51">
        <v>0</v>
      </c>
      <c r="P40" s="51">
        <v>0</v>
      </c>
      <c r="Q40" s="51">
        <v>0</v>
      </c>
      <c r="R40" s="51">
        <v>0.15549000000000002</v>
      </c>
      <c r="S40" s="51">
        <v>0.90585000000000004</v>
      </c>
    </row>
    <row r="41" spans="3:19" s="48" customFormat="1" ht="12.75">
      <c r="D41" s="48" t="s">
        <v>7393</v>
      </c>
      <c r="H41" s="51">
        <v>0</v>
      </c>
      <c r="I41" s="51">
        <v>4.74031</v>
      </c>
      <c r="J41" s="51">
        <v>1.53223</v>
      </c>
      <c r="K41" s="51">
        <v>10</v>
      </c>
      <c r="L41" s="51">
        <v>2.9955500000000002</v>
      </c>
      <c r="M41" s="51">
        <v>12.809480000000001</v>
      </c>
      <c r="N41" s="51">
        <v>1.5431900000000001</v>
      </c>
      <c r="O41" s="51">
        <v>0.17027999999999999</v>
      </c>
      <c r="P41" s="51">
        <v>0.52893000000000001</v>
      </c>
      <c r="Q41" s="51">
        <v>16.44143</v>
      </c>
      <c r="R41" s="51">
        <v>0</v>
      </c>
      <c r="S41" s="51">
        <v>203.23973000000001</v>
      </c>
    </row>
    <row r="42" spans="3:19" s="48" customFormat="1" ht="12.75">
      <c r="D42" s="48" t="s">
        <v>7394</v>
      </c>
      <c r="H42" s="51">
        <v>44.00609</v>
      </c>
      <c r="I42" s="51">
        <v>43.195189999999997</v>
      </c>
      <c r="J42" s="51">
        <v>50.907760000000003</v>
      </c>
      <c r="K42" s="51">
        <v>8.4316100000000009</v>
      </c>
      <c r="L42" s="51">
        <v>7.6859700000000002</v>
      </c>
      <c r="M42" s="51">
        <v>8.9767499999999991</v>
      </c>
      <c r="N42" s="51">
        <v>9.3355100000000011</v>
      </c>
      <c r="O42" s="51">
        <v>22.765149999999998</v>
      </c>
      <c r="P42" s="51">
        <v>34.165100000000002</v>
      </c>
      <c r="Q42" s="51">
        <v>22.324760000000001</v>
      </c>
      <c r="R42" s="51">
        <v>6.1249599999999997</v>
      </c>
      <c r="S42" s="51">
        <v>3.4504000000000006</v>
      </c>
    </row>
    <row r="43" spans="3:19" s="48" customFormat="1" ht="12.75">
      <c r="D43" s="48" t="s">
        <v>7395</v>
      </c>
      <c r="H43" s="51">
        <v>5.46509</v>
      </c>
      <c r="I43" s="51">
        <v>6.8849899999999993</v>
      </c>
      <c r="J43" s="51">
        <v>6.6015000000000006</v>
      </c>
      <c r="K43" s="51">
        <v>12.647419999999999</v>
      </c>
      <c r="L43" s="51">
        <v>9.41709</v>
      </c>
      <c r="M43" s="51">
        <v>4.9581500000000007</v>
      </c>
      <c r="N43" s="51">
        <v>7.7242800000000003</v>
      </c>
      <c r="O43" s="51">
        <v>7.2993400000000008</v>
      </c>
      <c r="P43" s="51">
        <v>8.9230000000000004E-2</v>
      </c>
      <c r="Q43" s="51">
        <v>5.7987400000000004</v>
      </c>
      <c r="R43" s="51">
        <v>0</v>
      </c>
      <c r="S43" s="51">
        <v>3.4504000000000006</v>
      </c>
    </row>
    <row r="44" spans="3:19" s="48" customFormat="1" ht="12.75">
      <c r="D44" s="48" t="s">
        <v>7396</v>
      </c>
      <c r="H44" s="51">
        <v>0</v>
      </c>
      <c r="I44" s="51">
        <v>0</v>
      </c>
      <c r="J44" s="51">
        <v>0</v>
      </c>
      <c r="K44" s="51">
        <v>0</v>
      </c>
      <c r="L44" s="51">
        <v>0</v>
      </c>
      <c r="M44" s="51">
        <v>0</v>
      </c>
      <c r="N44" s="51">
        <v>0</v>
      </c>
      <c r="O44" s="51">
        <v>0</v>
      </c>
      <c r="P44" s="51">
        <v>0</v>
      </c>
      <c r="Q44" s="51">
        <v>0</v>
      </c>
      <c r="R44" s="51">
        <v>0</v>
      </c>
      <c r="S44" s="51">
        <v>0</v>
      </c>
    </row>
    <row r="45" spans="3:19" s="48" customFormat="1" ht="12.75">
      <c r="C45" s="48" t="s">
        <v>7355</v>
      </c>
      <c r="H45" s="51"/>
      <c r="I45" s="51"/>
      <c r="J45" s="51"/>
      <c r="K45" s="51"/>
      <c r="L45" s="51"/>
      <c r="M45" s="51"/>
      <c r="N45" s="51"/>
      <c r="O45" s="51"/>
      <c r="P45" s="51"/>
      <c r="Q45" s="51"/>
      <c r="R45" s="51"/>
      <c r="S45" s="51"/>
    </row>
    <row r="46" spans="3:19" s="48" customFormat="1" ht="12.75">
      <c r="D46" s="48" t="s">
        <v>7390</v>
      </c>
      <c r="H46" s="51"/>
      <c r="I46" s="51"/>
      <c r="J46" s="51"/>
      <c r="K46" s="51"/>
      <c r="L46" s="51"/>
      <c r="M46" s="51"/>
      <c r="N46" s="51"/>
      <c r="O46" s="51"/>
      <c r="P46" s="51"/>
      <c r="Q46" s="51"/>
      <c r="R46" s="51"/>
      <c r="S46" s="51"/>
    </row>
    <row r="47" spans="3:19" s="48" customFormat="1" ht="12.75">
      <c r="D47" s="48" t="s">
        <v>7350</v>
      </c>
      <c r="H47" s="51"/>
      <c r="I47" s="51"/>
      <c r="J47" s="51"/>
      <c r="K47" s="51"/>
      <c r="L47" s="51"/>
      <c r="M47" s="51"/>
      <c r="N47" s="51"/>
      <c r="O47" s="51"/>
      <c r="P47" s="51"/>
      <c r="Q47" s="51"/>
      <c r="R47" s="51"/>
      <c r="S47" s="51"/>
    </row>
    <row r="48" spans="3:19" s="48" customFormat="1" ht="12.75">
      <c r="H48" s="51"/>
      <c r="I48" s="51"/>
      <c r="J48" s="51"/>
      <c r="K48" s="51"/>
      <c r="L48" s="51"/>
      <c r="M48" s="51"/>
      <c r="N48" s="51"/>
      <c r="O48" s="51"/>
      <c r="P48" s="51"/>
      <c r="Q48" s="51"/>
      <c r="R48" s="51"/>
      <c r="S48" s="51"/>
    </row>
    <row r="49" spans="2:19" s="49" customFormat="1" ht="12.75">
      <c r="B49" s="49" t="s">
        <v>7397</v>
      </c>
      <c r="H49" s="50">
        <v>179.07524491500033</v>
      </c>
      <c r="I49" s="50">
        <v>181.75434999999999</v>
      </c>
      <c r="J49" s="50">
        <v>484.17733234000002</v>
      </c>
      <c r="K49" s="50">
        <v>105.51423793399999</v>
      </c>
      <c r="L49" s="50">
        <v>13.277873509999836</v>
      </c>
      <c r="M49" s="50">
        <v>726.37246817400001</v>
      </c>
      <c r="N49" s="50">
        <v>1103.5587711519997</v>
      </c>
      <c r="O49" s="50">
        <v>822.12335699999994</v>
      </c>
      <c r="P49" s="50">
        <v>297.81002760000001</v>
      </c>
      <c r="Q49" s="50">
        <v>1121.282705134</v>
      </c>
      <c r="R49" s="50">
        <v>1510.868333011329</v>
      </c>
      <c r="S49" s="50">
        <v>1053.4824853164914</v>
      </c>
    </row>
    <row r="50" spans="2:19" s="48" customFormat="1" ht="12.75">
      <c r="C50" s="48" t="s">
        <v>7398</v>
      </c>
      <c r="H50" s="51">
        <v>0.26807671394461124</v>
      </c>
      <c r="I50" s="51">
        <v>0.53144546783625723</v>
      </c>
      <c r="J50" s="51">
        <v>0.75771100522691714</v>
      </c>
      <c r="K50" s="51">
        <v>0.25122437603333331</v>
      </c>
      <c r="L50" s="51">
        <v>1.5261923574712455E-2</v>
      </c>
      <c r="M50" s="51">
        <v>0.91829641994184574</v>
      </c>
      <c r="N50" s="51">
        <v>0.7406434705718119</v>
      </c>
      <c r="O50" s="51">
        <v>0.9114449634146341</v>
      </c>
      <c r="P50" s="51">
        <v>0.43286341220930236</v>
      </c>
      <c r="Q50" s="51">
        <v>0.82386679289786924</v>
      </c>
      <c r="R50" s="51"/>
      <c r="S50" s="51"/>
    </row>
    <row r="51" spans="2:19" s="48" customFormat="1" ht="12.75">
      <c r="H51" s="51"/>
      <c r="I51" s="51"/>
      <c r="J51" s="51"/>
      <c r="K51" s="51"/>
      <c r="L51" s="51"/>
      <c r="M51" s="51"/>
      <c r="N51" s="51"/>
      <c r="O51" s="51"/>
      <c r="P51" s="51"/>
      <c r="Q51" s="51"/>
      <c r="R51" s="51"/>
      <c r="S51" s="51"/>
    </row>
    <row r="52" spans="2:19" s="49" customFormat="1" ht="12.75">
      <c r="B52" s="49" t="s">
        <v>7399</v>
      </c>
      <c r="H52" s="50">
        <v>1013.1982186667342</v>
      </c>
      <c r="I52" s="50">
        <v>1237.5141366631919</v>
      </c>
      <c r="J52" s="50">
        <v>1236.5485469237951</v>
      </c>
      <c r="K52" s="50">
        <v>1625.8318734748086</v>
      </c>
      <c r="L52" s="50">
        <v>1175.8760330520095</v>
      </c>
      <c r="M52" s="50">
        <v>1003.2999717891457</v>
      </c>
      <c r="N52" s="50">
        <v>1346.7813835425454</v>
      </c>
      <c r="O52" s="50">
        <v>1283.7555006826497</v>
      </c>
      <c r="P52" s="50">
        <v>1444.8057022869139</v>
      </c>
      <c r="Q52" s="50">
        <v>1787.9959233970806</v>
      </c>
      <c r="R52" s="50">
        <v>1448.3767942623158</v>
      </c>
      <c r="S52" s="50">
        <v>860.88918902179842</v>
      </c>
    </row>
    <row r="53" spans="2:19" s="48" customFormat="1" ht="12.75">
      <c r="C53" s="48" t="s">
        <v>7358</v>
      </c>
      <c r="H53" s="51">
        <v>306.51515113688782</v>
      </c>
      <c r="I53" s="51">
        <v>364.30678035988325</v>
      </c>
      <c r="J53" s="51">
        <v>450.46939768712548</v>
      </c>
      <c r="K53" s="51">
        <v>473.7965871013231</v>
      </c>
      <c r="L53" s="51">
        <v>363.75974319105137</v>
      </c>
      <c r="M53" s="51">
        <v>345.2618059329302</v>
      </c>
      <c r="N53" s="51">
        <v>443.80805731457264</v>
      </c>
      <c r="O53" s="51">
        <v>447.7303625188589</v>
      </c>
      <c r="P53" s="51">
        <v>455.48424825977156</v>
      </c>
      <c r="Q53" s="51">
        <v>447.42647010288783</v>
      </c>
      <c r="R53" s="51">
        <v>529.65441530189878</v>
      </c>
      <c r="S53" s="51">
        <v>368.93732963300073</v>
      </c>
    </row>
    <row r="54" spans="2:19" s="48" customFormat="1" ht="12.75">
      <c r="D54" s="48" t="s">
        <v>7400</v>
      </c>
      <c r="H54" s="51">
        <v>33.860709999999997</v>
      </c>
      <c r="I54" s="51">
        <v>23.922947769555755</v>
      </c>
      <c r="J54" s="51">
        <v>41.17238407289716</v>
      </c>
      <c r="K54" s="51">
        <v>36.899347073923707</v>
      </c>
      <c r="L54" s="51">
        <v>71.857629999999986</v>
      </c>
      <c r="M54" s="51">
        <v>30.08953786021328</v>
      </c>
      <c r="N54" s="51">
        <v>47.347395365913904</v>
      </c>
      <c r="O54" s="51">
        <v>34.918627851659814</v>
      </c>
      <c r="P54" s="51">
        <v>69.113619999999997</v>
      </c>
      <c r="Q54" s="51">
        <v>19.481531060926425</v>
      </c>
      <c r="R54" s="51">
        <v>63.491797703332388</v>
      </c>
      <c r="S54" s="51">
        <v>73.10860000000001</v>
      </c>
    </row>
    <row r="55" spans="2:19" s="48" customFormat="1" ht="12.75">
      <c r="D55" s="48" t="s">
        <v>7401</v>
      </c>
      <c r="H55" s="51">
        <v>236.44648113688785</v>
      </c>
      <c r="I55" s="51">
        <v>280.76515276652248</v>
      </c>
      <c r="J55" s="51">
        <v>330.71671478184504</v>
      </c>
      <c r="K55" s="51">
        <v>408.42831112464859</v>
      </c>
      <c r="L55" s="51">
        <v>263.35636440488219</v>
      </c>
      <c r="M55" s="51">
        <v>293.68465120206741</v>
      </c>
      <c r="N55" s="51">
        <v>340.7228597141476</v>
      </c>
      <c r="O55" s="51">
        <v>360.98909136595245</v>
      </c>
      <c r="P55" s="51">
        <v>359.3770463076317</v>
      </c>
      <c r="Q55" s="51">
        <v>394.81989044173736</v>
      </c>
      <c r="R55" s="51">
        <v>392.46071785189463</v>
      </c>
      <c r="S55" s="51">
        <v>277.93715028980023</v>
      </c>
    </row>
    <row r="56" spans="2:19" s="48" customFormat="1" ht="12.75">
      <c r="D56" s="48" t="s">
        <v>7402</v>
      </c>
      <c r="H56" s="51">
        <v>7.0848300000000002</v>
      </c>
      <c r="I56" s="51">
        <v>16.795870000000004</v>
      </c>
      <c r="J56" s="51">
        <v>13.562090000000001</v>
      </c>
      <c r="K56" s="51">
        <v>0</v>
      </c>
      <c r="L56" s="51">
        <v>0</v>
      </c>
      <c r="M56" s="51">
        <v>0</v>
      </c>
      <c r="N56" s="51">
        <v>0</v>
      </c>
      <c r="O56" s="51">
        <v>0</v>
      </c>
      <c r="P56" s="51">
        <v>0</v>
      </c>
      <c r="Q56" s="51">
        <v>0</v>
      </c>
      <c r="R56" s="51">
        <v>0</v>
      </c>
      <c r="S56" s="51">
        <v>0</v>
      </c>
    </row>
    <row r="57" spans="2:19" s="48" customFormat="1" ht="12.75">
      <c r="D57" s="48" t="s">
        <v>7403</v>
      </c>
      <c r="H57" s="51">
        <v>0</v>
      </c>
      <c r="I57" s="51">
        <v>0</v>
      </c>
      <c r="J57" s="51">
        <v>31.16563</v>
      </c>
      <c r="K57" s="51">
        <v>0</v>
      </c>
      <c r="L57" s="51">
        <v>0</v>
      </c>
      <c r="M57" s="51">
        <v>0</v>
      </c>
      <c r="N57" s="51">
        <v>0</v>
      </c>
      <c r="O57" s="51">
        <v>31.078130000000002</v>
      </c>
      <c r="P57" s="51">
        <v>0</v>
      </c>
      <c r="Q57" s="51">
        <v>0</v>
      </c>
      <c r="R57" s="51">
        <v>0</v>
      </c>
      <c r="S57" s="51">
        <v>0</v>
      </c>
    </row>
    <row r="58" spans="2:19" s="48" customFormat="1" ht="12.75">
      <c r="D58" s="48" t="s">
        <v>7396</v>
      </c>
      <c r="H58" s="51">
        <v>0.25985000000000003</v>
      </c>
      <c r="I58" s="51">
        <v>9.5837400000000006</v>
      </c>
      <c r="J58" s="51">
        <v>0</v>
      </c>
      <c r="K58" s="51">
        <v>0</v>
      </c>
      <c r="L58" s="51">
        <v>0</v>
      </c>
      <c r="M58" s="51">
        <v>0</v>
      </c>
      <c r="N58" s="51">
        <v>1.0036174139739479E-2</v>
      </c>
      <c r="O58" s="51">
        <v>0.25610000000000005</v>
      </c>
      <c r="P58" s="51">
        <v>0</v>
      </c>
      <c r="Q58" s="51">
        <v>0</v>
      </c>
      <c r="R58" s="51">
        <v>1.57704</v>
      </c>
      <c r="S58" s="51">
        <v>0</v>
      </c>
    </row>
    <row r="59" spans="2:19" s="48" customFormat="1" ht="12.75">
      <c r="D59" s="48" t="s">
        <v>7404</v>
      </c>
      <c r="H59" s="51">
        <v>28.86328</v>
      </c>
      <c r="I59" s="51">
        <v>33.239069823805032</v>
      </c>
      <c r="J59" s="51">
        <v>33.852578832383237</v>
      </c>
      <c r="K59" s="51">
        <v>28.468928902750783</v>
      </c>
      <c r="L59" s="51">
        <v>28.545748786169238</v>
      </c>
      <c r="M59" s="51">
        <v>21.487616870649486</v>
      </c>
      <c r="N59" s="51">
        <v>55.72776606037143</v>
      </c>
      <c r="O59" s="51">
        <v>20.488413301246631</v>
      </c>
      <c r="P59" s="51">
        <v>26.99358195213982</v>
      </c>
      <c r="Q59" s="51">
        <v>33.125048600224062</v>
      </c>
      <c r="R59" s="51">
        <v>72.124859746671731</v>
      </c>
      <c r="S59" s="51">
        <v>17.891579343200497</v>
      </c>
    </row>
    <row r="60" spans="2:19" s="48" customFormat="1" ht="12.75">
      <c r="C60" s="48" t="s">
        <v>7361</v>
      </c>
      <c r="H60" s="51">
        <v>378.30329019668363</v>
      </c>
      <c r="I60" s="51">
        <v>517.68750364584287</v>
      </c>
      <c r="J60" s="51">
        <v>429.63018295066883</v>
      </c>
      <c r="K60" s="51">
        <v>770.42515263527616</v>
      </c>
      <c r="L60" s="51">
        <v>477.83280885234706</v>
      </c>
      <c r="M60" s="51">
        <v>324.6935546508937</v>
      </c>
      <c r="N60" s="51">
        <v>552.10870826258201</v>
      </c>
      <c r="O60" s="51">
        <v>474.96285429249929</v>
      </c>
      <c r="P60" s="51">
        <v>503.43815840346832</v>
      </c>
      <c r="Q60" s="51">
        <v>770.49606683069828</v>
      </c>
      <c r="R60" s="51">
        <v>569.24027355646172</v>
      </c>
      <c r="S60" s="51">
        <v>-167.74002404255234</v>
      </c>
    </row>
    <row r="61" spans="2:19" s="48" customFormat="1" ht="12.75">
      <c r="D61" s="48" t="s">
        <v>7405</v>
      </c>
      <c r="H61" s="51">
        <v>34.783712900423545</v>
      </c>
      <c r="I61" s="51">
        <v>13.150829469821511</v>
      </c>
      <c r="J61" s="51">
        <v>7.9901493260376606</v>
      </c>
      <c r="K61" s="51">
        <v>13.301709833578201</v>
      </c>
      <c r="L61" s="51">
        <v>12.443142359204579</v>
      </c>
      <c r="M61" s="51">
        <v>17.128196089232581</v>
      </c>
      <c r="N61" s="51">
        <v>18.80425362356269</v>
      </c>
      <c r="O61" s="51">
        <v>13.030079999999998</v>
      </c>
      <c r="P61" s="51">
        <v>22.595282779554928</v>
      </c>
      <c r="Q61" s="51">
        <v>12.131639901440618</v>
      </c>
      <c r="R61" s="51">
        <v>22.568992224962891</v>
      </c>
      <c r="S61" s="51">
        <v>22.348158951743972</v>
      </c>
    </row>
    <row r="62" spans="2:19" s="48" customFormat="1" ht="12.75">
      <c r="D62" s="48" t="s">
        <v>7406</v>
      </c>
      <c r="H62" s="51">
        <v>312.58212653915575</v>
      </c>
      <c r="I62" s="51">
        <v>328.61894685643239</v>
      </c>
      <c r="J62" s="51">
        <v>338.29508546628881</v>
      </c>
      <c r="K62" s="51">
        <v>438.00025855595322</v>
      </c>
      <c r="L62" s="51">
        <v>401.5262033326963</v>
      </c>
      <c r="M62" s="51">
        <v>300.19156488733273</v>
      </c>
      <c r="N62" s="51">
        <v>427.67701364728362</v>
      </c>
      <c r="O62" s="51">
        <v>442.93277985146528</v>
      </c>
      <c r="P62" s="51">
        <v>409.46380838425534</v>
      </c>
      <c r="Q62" s="51">
        <v>565.07583511627001</v>
      </c>
      <c r="R62" s="51">
        <v>580.24944898382421</v>
      </c>
      <c r="S62" s="51">
        <v>121.17845164024114</v>
      </c>
    </row>
    <row r="63" spans="2:19" s="48" customFormat="1" ht="12.75">
      <c r="D63" s="48" t="s">
        <v>7407</v>
      </c>
      <c r="H63" s="51">
        <v>30.200280757104352</v>
      </c>
      <c r="I63" s="51">
        <v>174.08777731958892</v>
      </c>
      <c r="J63" s="51">
        <v>77.748288158342319</v>
      </c>
      <c r="K63" s="51">
        <v>318.99413424574465</v>
      </c>
      <c r="L63" s="51">
        <v>63.863463160446194</v>
      </c>
      <c r="M63" s="51">
        <v>7.3737936743283745</v>
      </c>
      <c r="N63" s="51">
        <v>105.62744099173565</v>
      </c>
      <c r="O63" s="51">
        <v>18.999994441034026</v>
      </c>
      <c r="P63" s="51">
        <v>71.37906723965807</v>
      </c>
      <c r="Q63" s="51">
        <v>193.28859181298762</v>
      </c>
      <c r="R63" s="51">
        <v>-46.802371482414706</v>
      </c>
      <c r="S63" s="51">
        <v>-298.57801250361257</v>
      </c>
    </row>
    <row r="64" spans="2:19" s="48" customFormat="1" ht="12.75">
      <c r="D64" s="48" t="s">
        <v>7403</v>
      </c>
      <c r="H64" s="51">
        <v>0</v>
      </c>
      <c r="I64" s="51">
        <v>0</v>
      </c>
      <c r="J64" s="51">
        <v>0</v>
      </c>
      <c r="K64" s="51">
        <v>0</v>
      </c>
      <c r="L64" s="51">
        <v>0</v>
      </c>
      <c r="M64" s="51">
        <v>0</v>
      </c>
      <c r="N64" s="51">
        <v>0</v>
      </c>
      <c r="O64" s="51">
        <v>0</v>
      </c>
      <c r="P64" s="51">
        <v>0</v>
      </c>
      <c r="Q64" s="51">
        <v>0</v>
      </c>
      <c r="R64" s="51">
        <v>13.224203830089312</v>
      </c>
      <c r="S64" s="51">
        <v>-12.978172130924857</v>
      </c>
    </row>
    <row r="65" spans="3:19" s="48" customFormat="1" ht="12.75">
      <c r="D65" s="48" t="s">
        <v>7396</v>
      </c>
      <c r="H65" s="51">
        <v>0.7371700000000001</v>
      </c>
      <c r="I65" s="51">
        <v>1.82995</v>
      </c>
      <c r="J65" s="51">
        <v>5.59666</v>
      </c>
      <c r="K65" s="51">
        <v>0.12905</v>
      </c>
      <c r="L65" s="51">
        <v>0</v>
      </c>
      <c r="M65" s="51">
        <v>0</v>
      </c>
      <c r="N65" s="51">
        <v>0</v>
      </c>
      <c r="O65" s="51">
        <v>0</v>
      </c>
      <c r="P65" s="51">
        <v>0</v>
      </c>
      <c r="Q65" s="51">
        <v>0</v>
      </c>
      <c r="R65" s="51">
        <v>0</v>
      </c>
      <c r="S65" s="51">
        <v>0.28955000000000003</v>
      </c>
    </row>
    <row r="66" spans="3:19" s="48" customFormat="1" ht="12.75">
      <c r="C66" s="48" t="s">
        <v>7408</v>
      </c>
      <c r="H66" s="51">
        <v>88.016212041997534</v>
      </c>
      <c r="I66" s="51">
        <v>94.219297999383002</v>
      </c>
      <c r="J66" s="51">
        <v>91.821846377394877</v>
      </c>
      <c r="K66" s="51">
        <v>133.91096722299761</v>
      </c>
      <c r="L66" s="51">
        <v>104.03888162198808</v>
      </c>
      <c r="M66" s="51">
        <v>98.947769999999991</v>
      </c>
      <c r="N66" s="51">
        <v>92.33766</v>
      </c>
      <c r="O66" s="51">
        <v>97.698739999999987</v>
      </c>
      <c r="P66" s="51">
        <v>88.42367999999999</v>
      </c>
      <c r="Q66" s="51">
        <v>131.95947709438695</v>
      </c>
      <c r="R66" s="51">
        <v>113.77718029257866</v>
      </c>
      <c r="S66" s="51">
        <v>93.358983943630648</v>
      </c>
    </row>
    <row r="67" spans="3:19" s="48" customFormat="1" ht="12.75">
      <c r="D67" s="48" t="s">
        <v>7409</v>
      </c>
      <c r="H67" s="51">
        <v>0.29151000000000005</v>
      </c>
      <c r="I67" s="51">
        <v>0.63085000000000002</v>
      </c>
      <c r="J67" s="51">
        <v>6.2354500000000002</v>
      </c>
      <c r="K67" s="51">
        <v>21.516869999999997</v>
      </c>
      <c r="L67" s="51">
        <v>4.4166699999999999</v>
      </c>
      <c r="M67" s="51">
        <v>0</v>
      </c>
      <c r="N67" s="51">
        <v>0</v>
      </c>
      <c r="O67" s="51">
        <v>2.0887799999999999</v>
      </c>
      <c r="P67" s="51">
        <v>0</v>
      </c>
      <c r="Q67" s="51">
        <v>3.6636900000000003</v>
      </c>
      <c r="R67" s="51">
        <v>0</v>
      </c>
      <c r="S67" s="51">
        <v>0.24468999999999999</v>
      </c>
    </row>
    <row r="68" spans="3:19" s="48" customFormat="1" ht="12.75">
      <c r="D68" s="48" t="s">
        <v>7396</v>
      </c>
      <c r="H68" s="51">
        <v>0</v>
      </c>
      <c r="I68" s="51">
        <v>0</v>
      </c>
      <c r="J68" s="51">
        <v>0</v>
      </c>
      <c r="K68" s="51">
        <v>2.3597000000000001</v>
      </c>
      <c r="L68" s="51">
        <v>0.1782</v>
      </c>
      <c r="M68" s="51">
        <v>0</v>
      </c>
      <c r="N68" s="51">
        <v>0</v>
      </c>
      <c r="O68" s="51">
        <v>7.8200000000000006E-2</v>
      </c>
      <c r="P68" s="51">
        <v>5.4780000000000002E-2</v>
      </c>
      <c r="Q68" s="51">
        <v>0</v>
      </c>
      <c r="R68" s="51">
        <v>0.12142</v>
      </c>
      <c r="S68" s="51">
        <v>0.26469999999999999</v>
      </c>
    </row>
    <row r="69" spans="3:19" s="48" customFormat="1" ht="12.75">
      <c r="D69" s="48" t="s">
        <v>7404</v>
      </c>
      <c r="H69" s="51">
        <v>2.3264840426145339</v>
      </c>
      <c r="I69" s="51">
        <v>4.2274799999999999</v>
      </c>
      <c r="J69" s="51">
        <v>0.67364999999999997</v>
      </c>
      <c r="K69" s="51">
        <v>9.5827642205240977</v>
      </c>
      <c r="L69" s="51">
        <v>3.3750399999999998</v>
      </c>
      <c r="M69" s="51">
        <v>0.10446999999999999</v>
      </c>
      <c r="N69" s="51">
        <v>1.47804</v>
      </c>
      <c r="O69" s="51">
        <v>10.734449999999999</v>
      </c>
      <c r="P69" s="51">
        <v>0</v>
      </c>
      <c r="Q69" s="51">
        <v>17.043489999999998</v>
      </c>
      <c r="R69" s="51">
        <v>10.58686</v>
      </c>
      <c r="S69" s="51">
        <v>2.29664</v>
      </c>
    </row>
    <row r="70" spans="3:19" s="48" customFormat="1" ht="12.75">
      <c r="D70" s="48" t="s">
        <v>7410</v>
      </c>
      <c r="H70" s="51">
        <v>40.509770000000003</v>
      </c>
      <c r="I70" s="51">
        <v>44.732770000000009</v>
      </c>
      <c r="J70" s="51">
        <v>29.614069999999998</v>
      </c>
      <c r="K70" s="51">
        <v>31.270240000000001</v>
      </c>
      <c r="L70" s="51">
        <v>29.371189999999999</v>
      </c>
      <c r="M70" s="51">
        <v>29.371000000000002</v>
      </c>
      <c r="N70" s="51">
        <v>10.041920000000001</v>
      </c>
      <c r="O70" s="51">
        <v>15.32512</v>
      </c>
      <c r="P70" s="51">
        <v>17.345649999999999</v>
      </c>
      <c r="Q70" s="51">
        <v>18.080750000000002</v>
      </c>
      <c r="R70" s="51">
        <v>18.080549999999999</v>
      </c>
      <c r="S70" s="51">
        <v>18.080500000000001</v>
      </c>
    </row>
    <row r="71" spans="3:19" s="48" customFormat="1" ht="12.75">
      <c r="D71" s="48" t="s">
        <v>7411</v>
      </c>
      <c r="H71" s="51">
        <v>12.138400000000003</v>
      </c>
      <c r="I71" s="51">
        <v>11.878400000000003</v>
      </c>
      <c r="J71" s="51">
        <v>11.771940000000001</v>
      </c>
      <c r="K71" s="51">
        <v>9.2025900000000007</v>
      </c>
      <c r="L71" s="51">
        <v>10.67911</v>
      </c>
      <c r="M71" s="51">
        <v>11.834890000000001</v>
      </c>
      <c r="N71" s="51">
        <v>23.180489999999999</v>
      </c>
      <c r="O71" s="51">
        <v>11.834980000000002</v>
      </c>
      <c r="P71" s="51">
        <v>12.438190000000001</v>
      </c>
      <c r="Q71" s="51">
        <v>28.243090000000002</v>
      </c>
      <c r="R71" s="51">
        <v>18.0868</v>
      </c>
      <c r="S71" s="51">
        <v>18.879619999999999</v>
      </c>
    </row>
    <row r="72" spans="3:19" s="48" customFormat="1" ht="12.75">
      <c r="D72" s="48" t="s">
        <v>7412</v>
      </c>
      <c r="H72" s="51">
        <v>32.750047999382986</v>
      </c>
      <c r="I72" s="51">
        <v>32.749797999382992</v>
      </c>
      <c r="J72" s="51">
        <v>43.526736377394883</v>
      </c>
      <c r="K72" s="51">
        <v>59.978803002473526</v>
      </c>
      <c r="L72" s="51">
        <v>56.018671621988091</v>
      </c>
      <c r="M72" s="51">
        <v>57.637409999999996</v>
      </c>
      <c r="N72" s="51">
        <v>57.637209999999996</v>
      </c>
      <c r="O72" s="51">
        <v>57.637209999999996</v>
      </c>
      <c r="P72" s="51">
        <v>58.585059999999999</v>
      </c>
      <c r="Q72" s="51">
        <v>64.928457094386957</v>
      </c>
      <c r="R72" s="51">
        <v>66.901550292578662</v>
      </c>
      <c r="S72" s="51">
        <v>53.592833943630644</v>
      </c>
    </row>
    <row r="73" spans="3:19" s="48" customFormat="1" ht="12.75">
      <c r="C73" s="48" t="s">
        <v>7363</v>
      </c>
      <c r="H73" s="51">
        <v>240.36356529116534</v>
      </c>
      <c r="I73" s="51">
        <v>261.30055465808277</v>
      </c>
      <c r="J73" s="51">
        <v>264.62711990860589</v>
      </c>
      <c r="K73" s="51">
        <v>247.69916651521166</v>
      </c>
      <c r="L73" s="51">
        <v>230.24459938662278</v>
      </c>
      <c r="M73" s="51">
        <v>234.39684120532183</v>
      </c>
      <c r="N73" s="51">
        <v>258.52695796539086</v>
      </c>
      <c r="O73" s="51">
        <v>263.3635438712916</v>
      </c>
      <c r="P73" s="51">
        <v>397.45961562367404</v>
      </c>
      <c r="Q73" s="51">
        <v>438.11390936910738</v>
      </c>
      <c r="R73" s="51">
        <v>235.70492511137675</v>
      </c>
      <c r="S73" s="51">
        <v>566.33289948771937</v>
      </c>
    </row>
    <row r="74" spans="3:19" s="48" customFormat="1" ht="12.75">
      <c r="D74" s="48" t="s">
        <v>7413</v>
      </c>
      <c r="H74" s="51">
        <v>2.0871028274839891</v>
      </c>
      <c r="I74" s="51">
        <v>10.157250515736731</v>
      </c>
      <c r="J74" s="51">
        <v>8.467198544086493</v>
      </c>
      <c r="K74" s="51">
        <v>1.4530900866704894</v>
      </c>
      <c r="L74" s="51">
        <v>5.4001760825866842</v>
      </c>
      <c r="M74" s="51">
        <v>2.3154193900734041</v>
      </c>
      <c r="N74" s="51">
        <v>15.084660566310291</v>
      </c>
      <c r="O74" s="51">
        <v>4.6026213165032823</v>
      </c>
      <c r="P74" s="51">
        <v>5.2539546155804508</v>
      </c>
      <c r="Q74" s="51">
        <v>16.764824745003349</v>
      </c>
      <c r="R74" s="51">
        <v>10.111731160455566</v>
      </c>
      <c r="S74" s="51">
        <v>-4.2388866943063679</v>
      </c>
    </row>
    <row r="75" spans="3:19" s="48" customFormat="1" ht="12.75">
      <c r="D75" s="48" t="s">
        <v>7414</v>
      </c>
      <c r="H75" s="51">
        <v>5.9613800000000001</v>
      </c>
      <c r="I75" s="51">
        <v>9.5786200000000008</v>
      </c>
      <c r="J75" s="51">
        <v>13.46086</v>
      </c>
      <c r="K75" s="51">
        <v>12.78613</v>
      </c>
      <c r="L75" s="51">
        <v>6.1311200000000001</v>
      </c>
      <c r="M75" s="51">
        <v>6.0827</v>
      </c>
      <c r="N75" s="51">
        <v>10.66075</v>
      </c>
      <c r="O75" s="51">
        <v>6.0884</v>
      </c>
      <c r="P75" s="51">
        <v>6.39757</v>
      </c>
      <c r="Q75" s="51">
        <v>6.5839299999999996</v>
      </c>
      <c r="R75" s="51">
        <v>5.9595399999999996</v>
      </c>
      <c r="S75" s="51">
        <v>6.5150499999999996</v>
      </c>
    </row>
    <row r="76" spans="3:19" s="48" customFormat="1" ht="12.75">
      <c r="D76" s="48" t="s">
        <v>7415</v>
      </c>
      <c r="H76" s="51">
        <v>5.3232700000000008</v>
      </c>
      <c r="I76" s="51">
        <v>13.25</v>
      </c>
      <c r="J76" s="51">
        <v>56.099000000000004</v>
      </c>
      <c r="K76" s="51">
        <v>1.3837599999999988</v>
      </c>
      <c r="L76" s="51">
        <v>17.642949999999999</v>
      </c>
      <c r="M76" s="51">
        <v>12.71584</v>
      </c>
      <c r="N76" s="51">
        <v>8.5166699999999995</v>
      </c>
      <c r="O76" s="51">
        <v>5</v>
      </c>
      <c r="P76" s="51">
        <v>135.76361</v>
      </c>
      <c r="Q76" s="51">
        <v>124.16897999999999</v>
      </c>
      <c r="R76" s="51">
        <v>35.594949999999997</v>
      </c>
      <c r="S76" s="51">
        <v>-58.471240000000002</v>
      </c>
    </row>
    <row r="77" spans="3:19" s="48" customFormat="1" ht="12.75">
      <c r="D77" s="48" t="s">
        <v>7416</v>
      </c>
      <c r="H77" s="51">
        <v>8.0525900000000004</v>
      </c>
      <c r="I77" s="51">
        <v>5.4136600000000001</v>
      </c>
      <c r="J77" s="51">
        <v>14.14293</v>
      </c>
      <c r="K77" s="51">
        <v>15.173459999999999</v>
      </c>
      <c r="L77" s="51">
        <v>11.487070000000001</v>
      </c>
      <c r="M77" s="51">
        <v>28.039670000000001</v>
      </c>
      <c r="N77" s="51">
        <v>13.236660000000001</v>
      </c>
      <c r="O77" s="51">
        <v>27.490010000000005</v>
      </c>
      <c r="P77" s="51">
        <v>20.057729999999999</v>
      </c>
      <c r="Q77" s="51">
        <v>11.3498</v>
      </c>
      <c r="R77" s="51">
        <v>12.7956</v>
      </c>
      <c r="S77" s="51">
        <v>94.204849999999993</v>
      </c>
    </row>
    <row r="78" spans="3:19" s="48" customFormat="1" ht="12.75">
      <c r="D78" s="48" t="s">
        <v>7417</v>
      </c>
      <c r="H78" s="51">
        <v>5.6494399999999994</v>
      </c>
      <c r="I78" s="51">
        <v>3.8353199999999998</v>
      </c>
      <c r="J78" s="51">
        <v>3.18797</v>
      </c>
      <c r="K78" s="51">
        <v>2.8833900000000003</v>
      </c>
      <c r="L78" s="51">
        <v>3.3596300000000001</v>
      </c>
      <c r="M78" s="51">
        <v>3.18797</v>
      </c>
      <c r="N78" s="51">
        <v>-14.098569999999999</v>
      </c>
      <c r="O78" s="51">
        <v>5.2756100000000004</v>
      </c>
      <c r="P78" s="51">
        <v>4.7768199999999998</v>
      </c>
      <c r="Q78" s="51">
        <v>4.7768199999999998</v>
      </c>
      <c r="R78" s="51">
        <v>0.52500000000000002</v>
      </c>
      <c r="S78" s="51">
        <v>10.406139999999999</v>
      </c>
    </row>
    <row r="79" spans="3:19" s="48" customFormat="1" ht="12.75">
      <c r="D79" s="48" t="s">
        <v>7418</v>
      </c>
      <c r="H79" s="51">
        <v>4.6510499999999997</v>
      </c>
      <c r="I79" s="51">
        <v>8.3618900000000007</v>
      </c>
      <c r="J79" s="51">
        <v>9.753169999999999</v>
      </c>
      <c r="K79" s="51">
        <v>13.307210000000001</v>
      </c>
      <c r="L79" s="51">
        <v>16.806729999999998</v>
      </c>
      <c r="M79" s="51">
        <v>34.457659999999997</v>
      </c>
      <c r="N79" s="51">
        <v>35.87256</v>
      </c>
      <c r="O79" s="51">
        <v>16.6539</v>
      </c>
      <c r="P79" s="51">
        <v>28.373780000000004</v>
      </c>
      <c r="Q79" s="51">
        <v>32.321289999999998</v>
      </c>
      <c r="R79" s="51">
        <v>-69.714879999999994</v>
      </c>
      <c r="S79" s="51">
        <v>1.9734500000000001</v>
      </c>
    </row>
    <row r="80" spans="3:19" s="48" customFormat="1" ht="12.75">
      <c r="D80" s="48" t="s">
        <v>7409</v>
      </c>
      <c r="H80" s="51">
        <v>8.7654885481655125</v>
      </c>
      <c r="I80" s="51">
        <v>3.5223033101236685</v>
      </c>
      <c r="J80" s="51">
        <v>6.7941600720931303</v>
      </c>
      <c r="K80" s="51">
        <v>7.2817899999999991</v>
      </c>
      <c r="L80" s="51">
        <v>7.4565589210671765</v>
      </c>
      <c r="M80" s="51">
        <v>4.6318970845530467</v>
      </c>
      <c r="N80" s="51">
        <v>12.67752164135868</v>
      </c>
      <c r="O80" s="51">
        <v>7.7002235422765226</v>
      </c>
      <c r="P80" s="51">
        <v>11.299464020060201</v>
      </c>
      <c r="Q80" s="51">
        <v>12.493479568169153</v>
      </c>
      <c r="R80" s="51">
        <v>2.0363602484853884</v>
      </c>
      <c r="S80" s="51">
        <v>192.23986490814229</v>
      </c>
    </row>
    <row r="81" spans="1:19" s="48" customFormat="1" ht="12.75">
      <c r="D81" s="48" t="s">
        <v>7419</v>
      </c>
      <c r="H81" s="51">
        <v>66.849413252033443</v>
      </c>
      <c r="I81" s="51">
        <v>70.497436204829015</v>
      </c>
      <c r="J81" s="51">
        <v>84.211702810086322</v>
      </c>
      <c r="K81" s="51">
        <v>87.704119814587045</v>
      </c>
      <c r="L81" s="51">
        <v>61.921383661721791</v>
      </c>
      <c r="M81" s="51">
        <v>56.476748069297649</v>
      </c>
      <c r="N81" s="51">
        <v>74.236491816505989</v>
      </c>
      <c r="O81" s="51">
        <v>70.996638429441703</v>
      </c>
      <c r="P81" s="51">
        <v>66.08493670661332</v>
      </c>
      <c r="Q81" s="51">
        <v>96.510168098146153</v>
      </c>
      <c r="R81" s="51">
        <v>69.890918853125825</v>
      </c>
      <c r="S81" s="51">
        <v>69.43559585307365</v>
      </c>
    </row>
    <row r="82" spans="1:19" s="48" customFormat="1" ht="12.75">
      <c r="D82" s="48" t="s">
        <v>7420</v>
      </c>
      <c r="H82" s="51">
        <v>92.449067319137285</v>
      </c>
      <c r="I82" s="51">
        <v>98.043164627393395</v>
      </c>
      <c r="J82" s="51">
        <v>92.143138482339978</v>
      </c>
      <c r="K82" s="51">
        <v>102.81088876830016</v>
      </c>
      <c r="L82" s="51">
        <v>89.313830721247143</v>
      </c>
      <c r="M82" s="51">
        <v>72.660416640829055</v>
      </c>
      <c r="N82" s="51">
        <v>93.777765749599254</v>
      </c>
      <c r="O82" s="51">
        <v>104.77677190397984</v>
      </c>
      <c r="P82" s="51">
        <v>97.938524079879528</v>
      </c>
      <c r="Q82" s="51">
        <v>105.03468695778874</v>
      </c>
      <c r="R82" s="51">
        <v>103.63433430124203</v>
      </c>
      <c r="S82" s="51">
        <v>179.24868532491871</v>
      </c>
    </row>
    <row r="83" spans="1:19" s="48" customFormat="1" ht="12.75">
      <c r="D83" s="48" t="s">
        <v>7403</v>
      </c>
      <c r="H83" s="51">
        <v>0.13</v>
      </c>
      <c r="I83" s="51">
        <v>31.16563</v>
      </c>
      <c r="J83" s="51">
        <v>-30.635630000000003</v>
      </c>
      <c r="K83" s="51">
        <v>0.3543</v>
      </c>
      <c r="L83" s="51">
        <v>0.62</v>
      </c>
      <c r="M83" s="51">
        <v>0.53</v>
      </c>
      <c r="N83" s="51">
        <v>0.55227999999999999</v>
      </c>
      <c r="O83" s="51">
        <v>9.940809999999999</v>
      </c>
      <c r="P83" s="51">
        <v>1.3782999999999999</v>
      </c>
      <c r="Q83" s="51">
        <v>1.7922799999999999</v>
      </c>
      <c r="R83" s="51">
        <v>20.13</v>
      </c>
      <c r="S83" s="51">
        <v>57.668990095891047</v>
      </c>
    </row>
    <row r="84" spans="1:19" s="48" customFormat="1" ht="12.75">
      <c r="D84" s="48" t="s">
        <v>7421</v>
      </c>
      <c r="H84" s="51">
        <v>22.546020000000002</v>
      </c>
      <c r="I84" s="51">
        <v>3.3313600000000001</v>
      </c>
      <c r="J84" s="51">
        <v>4.0959899999999996</v>
      </c>
      <c r="K84" s="51">
        <v>2.3076500000000002</v>
      </c>
      <c r="L84" s="51">
        <v>0.6430499999999999</v>
      </c>
      <c r="M84" s="51">
        <v>5.6992399999999996</v>
      </c>
      <c r="N84" s="51">
        <v>4.7957299999999998</v>
      </c>
      <c r="O84" s="51">
        <v>0.28399000000000002</v>
      </c>
      <c r="P84" s="51">
        <v>10.39476</v>
      </c>
      <c r="Q84" s="51">
        <v>17.685880000000001</v>
      </c>
      <c r="R84" s="51">
        <v>1.7377400000000001</v>
      </c>
      <c r="S84" s="51">
        <v>13.214379999999998</v>
      </c>
    </row>
    <row r="85" spans="1:19" s="48" customFormat="1" ht="12.75">
      <c r="D85" s="48" t="s">
        <v>7396</v>
      </c>
      <c r="H85" s="51">
        <v>0</v>
      </c>
      <c r="I85" s="51">
        <v>0.1021</v>
      </c>
      <c r="J85" s="51">
        <v>0</v>
      </c>
      <c r="K85" s="51">
        <v>0</v>
      </c>
      <c r="L85" s="51">
        <v>0</v>
      </c>
      <c r="M85" s="51">
        <v>0</v>
      </c>
      <c r="N85" s="51">
        <v>0</v>
      </c>
      <c r="O85" s="51">
        <v>0</v>
      </c>
      <c r="P85" s="51">
        <v>0</v>
      </c>
      <c r="Q85" s="51">
        <v>0</v>
      </c>
      <c r="R85" s="51">
        <v>9.4</v>
      </c>
      <c r="S85" s="51">
        <v>0</v>
      </c>
    </row>
    <row r="86" spans="1:19" s="48" customFormat="1" ht="12.75">
      <c r="D86" s="48" t="s">
        <v>7404</v>
      </c>
      <c r="H86" s="51">
        <v>17.898743344345132</v>
      </c>
      <c r="I86" s="51">
        <v>4.0418200000000004</v>
      </c>
      <c r="J86" s="51">
        <v>2.9066299999999998</v>
      </c>
      <c r="K86" s="51">
        <v>0.25337784565395077</v>
      </c>
      <c r="L86" s="51">
        <v>9.4620999999999995</v>
      </c>
      <c r="M86" s="51">
        <v>7.5992800205686644</v>
      </c>
      <c r="N86" s="51">
        <v>3.2144381916166198</v>
      </c>
      <c r="O86" s="51">
        <v>4.55456867909019</v>
      </c>
      <c r="P86" s="51">
        <v>9.7401662015404895</v>
      </c>
      <c r="Q86" s="51">
        <v>8.6317699999999995</v>
      </c>
      <c r="R86" s="51">
        <v>33.603630548067919</v>
      </c>
      <c r="S86" s="51">
        <v>4.1360200000000003</v>
      </c>
    </row>
    <row r="87" spans="1:19" s="48" customFormat="1" ht="12.75">
      <c r="H87" s="51"/>
      <c r="I87" s="51"/>
      <c r="J87" s="51"/>
      <c r="K87" s="51"/>
      <c r="L87" s="51"/>
      <c r="M87" s="51"/>
      <c r="N87" s="51"/>
      <c r="O87" s="51"/>
      <c r="P87" s="51"/>
      <c r="Q87" s="51"/>
      <c r="R87" s="51"/>
      <c r="S87" s="51"/>
    </row>
    <row r="88" spans="1:19" s="49" customFormat="1" ht="12.75">
      <c r="B88" s="49" t="s">
        <v>7365</v>
      </c>
      <c r="H88" s="50">
        <v>-834.12297375173387</v>
      </c>
      <c r="I88" s="50">
        <v>-1055.759786663192</v>
      </c>
      <c r="J88" s="50">
        <v>-752.37121458379511</v>
      </c>
      <c r="K88" s="50">
        <v>-1520.3176355408086</v>
      </c>
      <c r="L88" s="50">
        <v>-1162.5981595420096</v>
      </c>
      <c r="M88" s="50">
        <v>-276.92750361514572</v>
      </c>
      <c r="N88" s="50">
        <v>-243.22261239054569</v>
      </c>
      <c r="O88" s="50">
        <v>-461.63214368264971</v>
      </c>
      <c r="P88" s="50">
        <v>-1146.9956746869138</v>
      </c>
      <c r="Q88" s="50">
        <v>-666.71321826308053</v>
      </c>
      <c r="R88" s="50">
        <v>62.491538749013216</v>
      </c>
      <c r="S88" s="50">
        <v>192.593296294693</v>
      </c>
    </row>
    <row r="89" spans="1:19" s="48" customFormat="1" ht="12.75">
      <c r="B89" s="48" t="s">
        <v>7422</v>
      </c>
      <c r="H89" s="51">
        <v>44.310482919907393</v>
      </c>
      <c r="I89" s="51">
        <v>45.443968422794846</v>
      </c>
      <c r="J89" s="51">
        <v>47.883295560464681</v>
      </c>
      <c r="K89" s="51">
        <v>49.485542881982177</v>
      </c>
      <c r="L89" s="51">
        <v>50.953853442669491</v>
      </c>
      <c r="M89" s="51">
        <v>65.498720820054146</v>
      </c>
      <c r="N89" s="51">
        <v>436.78630559579119</v>
      </c>
      <c r="O89" s="51">
        <v>438.03316914055387</v>
      </c>
      <c r="P89" s="51">
        <v>453.12659350608334</v>
      </c>
      <c r="Q89" s="51">
        <v>794.58496175148048</v>
      </c>
      <c r="R89" s="51">
        <v>766.50172175148043</v>
      </c>
      <c r="S89" s="51">
        <v>1257.2315136726461</v>
      </c>
    </row>
    <row r="90" spans="1:19" s="49" customFormat="1" ht="12.75">
      <c r="B90" s="49" t="s">
        <v>7423</v>
      </c>
      <c r="H90" s="50">
        <v>-878.43345667164124</v>
      </c>
      <c r="I90" s="50">
        <v>-1101.2037550859868</v>
      </c>
      <c r="J90" s="50">
        <v>-800.25451014425983</v>
      </c>
      <c r="K90" s="50">
        <v>-1569.8031784227908</v>
      </c>
      <c r="L90" s="50">
        <v>-1213.5520129846791</v>
      </c>
      <c r="M90" s="50">
        <v>-342.42622443519986</v>
      </c>
      <c r="N90" s="50">
        <v>-680.00891798633688</v>
      </c>
      <c r="O90" s="50">
        <v>-899.66531282320352</v>
      </c>
      <c r="P90" s="50">
        <v>-1600.1222681929971</v>
      </c>
      <c r="Q90" s="50">
        <v>-1461.298180014561</v>
      </c>
      <c r="R90" s="50">
        <v>-704.01018300246722</v>
      </c>
      <c r="S90" s="50">
        <v>-1064.638217377953</v>
      </c>
    </row>
    <row r="91" spans="1:19" s="48" customFormat="1" ht="12.75"/>
    <row r="92" spans="1:19" s="40" customFormat="1" ht="12.75">
      <c r="A92" s="39" t="s">
        <v>7424</v>
      </c>
      <c r="B92" s="39"/>
      <c r="G92" s="41"/>
    </row>
    <row r="93" spans="1:19" s="48" customFormat="1" ht="12.75"/>
    <row r="94" spans="1:19" s="48" customFormat="1" ht="12.75">
      <c r="B94" s="49" t="s">
        <v>7425</v>
      </c>
    </row>
    <row r="95" spans="1:19" s="48" customFormat="1" ht="12.75">
      <c r="B95" s="49"/>
      <c r="C95" s="48" t="s">
        <v>7321</v>
      </c>
      <c r="H95" s="52">
        <v>9801.0206960780015</v>
      </c>
      <c r="I95" s="52">
        <v>8491.1999641339971</v>
      </c>
      <c r="J95" s="52">
        <v>7239.3406864019998</v>
      </c>
      <c r="K95" s="52">
        <v>5842.9571429979997</v>
      </c>
      <c r="L95" s="52">
        <v>4897.0629817309991</v>
      </c>
      <c r="M95" s="52">
        <v>4381.611903557</v>
      </c>
      <c r="N95" s="52">
        <v>3237.3182930049998</v>
      </c>
      <c r="O95" s="52">
        <v>3102.8956372710004</v>
      </c>
      <c r="P95" s="52">
        <v>12373.410129758</v>
      </c>
      <c r="Q95" s="52">
        <v>11820.350472898002</v>
      </c>
      <c r="R95" s="52">
        <v>10224.014575760002</v>
      </c>
      <c r="S95" s="52">
        <v>9895.7345677859958</v>
      </c>
    </row>
    <row r="96" spans="1:19" s="48" customFormat="1" ht="12.75">
      <c r="B96" s="49"/>
      <c r="C96" s="48" t="s">
        <v>7322</v>
      </c>
      <c r="H96" s="52">
        <v>2760.4728100000002</v>
      </c>
      <c r="I96" s="52">
        <v>2061.11402</v>
      </c>
      <c r="J96" s="52">
        <v>1724.00443</v>
      </c>
      <c r="K96" s="52">
        <v>1697.1072300000001</v>
      </c>
      <c r="L96" s="52">
        <v>1765.4341899999999</v>
      </c>
      <c r="M96" s="52">
        <v>1637.1149602249998</v>
      </c>
      <c r="N96" s="52">
        <v>1866.4984299999999</v>
      </c>
      <c r="O96" s="52">
        <v>1630.0631799999999</v>
      </c>
      <c r="P96" s="52">
        <v>1465.4323700000004</v>
      </c>
      <c r="Q96" s="52">
        <v>1845.6080004160001</v>
      </c>
      <c r="R96" s="52">
        <v>3161.2166762410002</v>
      </c>
      <c r="S96" s="52">
        <v>3828.8340280709999</v>
      </c>
    </row>
    <row r="97" spans="2:19" s="48" customFormat="1" ht="12.75">
      <c r="B97" s="49"/>
      <c r="C97" s="48" t="s">
        <v>7323</v>
      </c>
      <c r="H97" s="52">
        <v>314.77616374199999</v>
      </c>
      <c r="I97" s="52">
        <v>389.56180405800001</v>
      </c>
      <c r="J97" s="52">
        <v>425.50357633300001</v>
      </c>
      <c r="K97" s="52">
        <v>509.15248215000008</v>
      </c>
      <c r="L97" s="52">
        <v>413.55705988200009</v>
      </c>
      <c r="M97" s="52">
        <v>424.98861223100005</v>
      </c>
      <c r="N97" s="52">
        <v>524.23450810000008</v>
      </c>
      <c r="O97" s="52">
        <v>539.65582044199994</v>
      </c>
      <c r="P97" s="52">
        <v>326.21462553000003</v>
      </c>
      <c r="Q97" s="52">
        <v>349.69897193600002</v>
      </c>
      <c r="R97" s="52">
        <v>318.47816175999998</v>
      </c>
      <c r="S97" s="52">
        <v>3.1191243710000305</v>
      </c>
    </row>
    <row r="98" spans="2:19" s="48" customFormat="1" ht="12.75">
      <c r="B98" s="49"/>
      <c r="C98" s="48" t="s">
        <v>7324</v>
      </c>
      <c r="H98" s="52">
        <v>2568.3950419100001</v>
      </c>
      <c r="I98" s="52">
        <v>2926.0048637189998</v>
      </c>
      <c r="J98" s="52">
        <v>3276.5025364519997</v>
      </c>
      <c r="K98" s="52">
        <v>3396.1173257599999</v>
      </c>
      <c r="L98" s="52">
        <v>3105.120664004</v>
      </c>
      <c r="M98" s="52">
        <v>3374.171487648</v>
      </c>
      <c r="N98" s="52">
        <v>3565.1446174000002</v>
      </c>
      <c r="O98" s="52">
        <v>3848.7090344120002</v>
      </c>
      <c r="P98" s="52">
        <v>3783.5347539439999</v>
      </c>
      <c r="Q98" s="52">
        <v>3755.2759637919999</v>
      </c>
      <c r="R98" s="52">
        <v>4179.3819544799999</v>
      </c>
      <c r="S98" s="52">
        <v>2657.0054057920001</v>
      </c>
    </row>
    <row r="99" spans="2:19" s="48" customFormat="1" ht="12.75">
      <c r="B99" s="49"/>
      <c r="C99" s="48" t="s">
        <v>7325</v>
      </c>
      <c r="H99" s="52">
        <v>506.22951649999999</v>
      </c>
      <c r="I99" s="52">
        <v>467.56826618000002</v>
      </c>
      <c r="J99" s="52">
        <v>477.40179373999996</v>
      </c>
      <c r="K99" s="52">
        <v>424.92274370000007</v>
      </c>
      <c r="L99" s="52">
        <v>389.93168943000001</v>
      </c>
      <c r="M99" s="52">
        <v>347.85971188000002</v>
      </c>
      <c r="N99" s="52">
        <v>302.39277650000002</v>
      </c>
      <c r="O99" s="52">
        <v>323.34094109</v>
      </c>
      <c r="P99" s="52">
        <v>307.19463855000004</v>
      </c>
      <c r="Q99" s="52">
        <v>247.20348580000001</v>
      </c>
      <c r="R99" s="52">
        <v>246.90329147999998</v>
      </c>
      <c r="S99" s="52">
        <v>246.468240256</v>
      </c>
    </row>
    <row r="100" spans="2:19" s="48" customFormat="1" ht="12.75">
      <c r="B100" s="49"/>
      <c r="C100" s="48" t="s">
        <v>7326</v>
      </c>
      <c r="H100" s="52">
        <v>200.40478000000002</v>
      </c>
      <c r="I100" s="52">
        <v>83.081050000000019</v>
      </c>
      <c r="J100" s="52">
        <v>312.37104999999997</v>
      </c>
      <c r="K100" s="52">
        <v>83.105050000000048</v>
      </c>
      <c r="L100" s="52">
        <v>83.29854999999975</v>
      </c>
      <c r="M100" s="52">
        <v>81.058000000000064</v>
      </c>
      <c r="N100" s="52">
        <v>84.256829999999709</v>
      </c>
      <c r="O100" s="52">
        <v>82.788550000000257</v>
      </c>
      <c r="P100" s="52">
        <v>97.782550000000114</v>
      </c>
      <c r="Q100" s="52">
        <v>98.166030000000006</v>
      </c>
      <c r="R100" s="52">
        <v>98.435050000000004</v>
      </c>
      <c r="S100" s="52">
        <v>97.870459999999966</v>
      </c>
    </row>
    <row r="101" spans="2:19" s="48" customFormat="1" ht="12.75">
      <c r="B101" s="49"/>
      <c r="C101" s="48" t="s">
        <v>7327</v>
      </c>
      <c r="H101" s="52">
        <v>9.9729999999993879E-2</v>
      </c>
      <c r="I101" s="52">
        <v>-4.0800696154974503E-15</v>
      </c>
      <c r="J101" s="52">
        <v>2.55351295663786E-15</v>
      </c>
      <c r="K101" s="52">
        <v>4.0661918276896358E-15</v>
      </c>
      <c r="L101" s="52">
        <v>1.4155343563970746E-15</v>
      </c>
      <c r="M101" s="52">
        <v>-6.4670491184415368E-15</v>
      </c>
      <c r="N101" s="52">
        <v>-1.0399999999955167E-3</v>
      </c>
      <c r="O101" s="52">
        <v>2.2343238370581275E-15</v>
      </c>
      <c r="P101" s="52">
        <v>2.3899999999999824E-2</v>
      </c>
      <c r="Q101" s="52">
        <v>5.0400000000014017E-2</v>
      </c>
      <c r="R101" s="52">
        <v>0.29015000000000502</v>
      </c>
      <c r="S101" s="52">
        <v>6.999999999979245E-4</v>
      </c>
    </row>
    <row r="102" spans="2:19" s="48" customFormat="1" ht="12.75">
      <c r="B102" s="49"/>
      <c r="C102" s="48" t="s">
        <v>7328</v>
      </c>
      <c r="H102" s="52">
        <v>5631.5537957480001</v>
      </c>
      <c r="I102" s="52">
        <v>5632.2052286210001</v>
      </c>
      <c r="J102" s="52">
        <v>5693.5872907350004</v>
      </c>
      <c r="K102" s="52">
        <v>5698.412231929</v>
      </c>
      <c r="L102" s="52">
        <v>5685.4729953659999</v>
      </c>
      <c r="M102" s="52">
        <v>5659.4826335469998</v>
      </c>
      <c r="N102" s="52">
        <v>5328.1202101999997</v>
      </c>
      <c r="O102" s="52">
        <v>4927.450752965</v>
      </c>
      <c r="P102" s="52">
        <v>4547.9267189929997</v>
      </c>
      <c r="Q102" s="52">
        <v>4488.6002146159999</v>
      </c>
      <c r="R102" s="52">
        <v>4646.7201373349999</v>
      </c>
      <c r="S102" s="52">
        <v>4063.9954375760003</v>
      </c>
    </row>
    <row r="103" spans="2:19" s="48" customFormat="1" ht="12.75">
      <c r="B103" s="49"/>
      <c r="D103" s="48" t="s">
        <v>7426</v>
      </c>
      <c r="H103" s="52">
        <v>100.99867999999998</v>
      </c>
      <c r="I103" s="52">
        <v>105.23545000000001</v>
      </c>
      <c r="J103" s="52">
        <v>111.71060999999997</v>
      </c>
      <c r="K103" s="52">
        <v>117.98556535999997</v>
      </c>
      <c r="L103" s="52">
        <v>117.17457575199995</v>
      </c>
      <c r="M103" s="52">
        <v>111.46017841999995</v>
      </c>
      <c r="N103" s="52">
        <v>108.84636414000001</v>
      </c>
      <c r="O103" s="52">
        <v>110.30109449599996</v>
      </c>
      <c r="P103" s="52">
        <v>127.26574440600001</v>
      </c>
      <c r="Q103" s="52">
        <v>127.70193648000001</v>
      </c>
      <c r="R103" s="52">
        <v>227.47623147500002</v>
      </c>
      <c r="S103" s="52">
        <v>231.85090389000004</v>
      </c>
    </row>
    <row r="104" spans="2:19" s="48" customFormat="1" ht="12.75">
      <c r="B104" s="49"/>
      <c r="D104" s="48" t="s">
        <v>7427</v>
      </c>
      <c r="H104" s="52">
        <v>125.74426000000008</v>
      </c>
      <c r="I104" s="52">
        <v>119.26772999999994</v>
      </c>
      <c r="J104" s="52">
        <v>115.38119999999995</v>
      </c>
      <c r="K104" s="52">
        <v>122.93748000000008</v>
      </c>
      <c r="L104" s="52">
        <v>115.98690000000002</v>
      </c>
      <c r="M104" s="52">
        <v>109.03631999999996</v>
      </c>
      <c r="N104" s="52">
        <v>105.21435000000002</v>
      </c>
      <c r="O104" s="52">
        <v>94.325740000000025</v>
      </c>
      <c r="P104" s="52">
        <v>85.934439999999995</v>
      </c>
      <c r="Q104" s="52">
        <v>167.50975</v>
      </c>
      <c r="R104" s="52">
        <v>353.43493999999998</v>
      </c>
      <c r="S104" s="52">
        <v>355.2201</v>
      </c>
    </row>
    <row r="105" spans="2:19" s="48" customFormat="1" ht="12.75">
      <c r="B105" s="49"/>
      <c r="D105" s="48" t="s">
        <v>7428</v>
      </c>
      <c r="H105" s="52">
        <v>35.994116837</v>
      </c>
      <c r="I105" s="52">
        <v>36.944619891000002</v>
      </c>
      <c r="J105" s="52">
        <v>41.773903970999996</v>
      </c>
      <c r="K105" s="52">
        <v>40.760843293000001</v>
      </c>
      <c r="L105" s="52">
        <v>43.199788833999989</v>
      </c>
      <c r="M105" s="52">
        <v>42.673636138999996</v>
      </c>
      <c r="N105" s="52">
        <v>50.747268400000003</v>
      </c>
      <c r="O105" s="52">
        <v>55.346180618999995</v>
      </c>
      <c r="P105" s="52">
        <v>55.738522435</v>
      </c>
      <c r="Q105" s="52">
        <v>56.264233001999997</v>
      </c>
      <c r="R105" s="52">
        <v>56.447161659999999</v>
      </c>
      <c r="S105" s="52">
        <v>48.441817503000003</v>
      </c>
    </row>
    <row r="106" spans="2:19" s="48" customFormat="1" ht="12.75">
      <c r="B106" s="49"/>
      <c r="D106" s="48" t="s">
        <v>7429</v>
      </c>
      <c r="H106" s="52">
        <v>162.35034891100003</v>
      </c>
      <c r="I106" s="52">
        <v>167.05165873000001</v>
      </c>
      <c r="J106" s="52">
        <v>223.77642676400004</v>
      </c>
      <c r="K106" s="52">
        <v>214.20277327600002</v>
      </c>
      <c r="L106" s="52">
        <v>206.36855078000005</v>
      </c>
      <c r="M106" s="52">
        <v>191.35757898800003</v>
      </c>
      <c r="N106" s="52">
        <v>220.14547766000004</v>
      </c>
      <c r="O106" s="52">
        <v>209.17196785000002</v>
      </c>
      <c r="P106" s="52">
        <v>204.58793215200004</v>
      </c>
      <c r="Q106" s="52">
        <v>211.99901513399999</v>
      </c>
      <c r="R106" s="52">
        <v>207.85707420000006</v>
      </c>
      <c r="S106" s="52">
        <v>200.65468618300005</v>
      </c>
    </row>
    <row r="107" spans="2:19" s="48" customFormat="1" ht="12.75">
      <c r="B107" s="49"/>
      <c r="D107" s="48" t="s">
        <v>7430</v>
      </c>
      <c r="H107" s="52">
        <v>96.778389999999973</v>
      </c>
      <c r="I107" s="52">
        <v>94.017769999999985</v>
      </c>
      <c r="J107" s="52">
        <v>91.257150000000024</v>
      </c>
      <c r="K107" s="52">
        <v>92.837570000000028</v>
      </c>
      <c r="L107" s="52">
        <v>93.055179999999979</v>
      </c>
      <c r="M107" s="52">
        <v>95.266919999999985</v>
      </c>
      <c r="N107" s="52">
        <v>114.99275</v>
      </c>
      <c r="O107" s="52">
        <v>111.64576999999998</v>
      </c>
      <c r="P107" s="52">
        <v>109.25407999999999</v>
      </c>
      <c r="Q107" s="52">
        <v>110.15228</v>
      </c>
      <c r="R107" s="52">
        <v>106.74872999999999</v>
      </c>
      <c r="S107" s="52">
        <v>103.87792999999999</v>
      </c>
    </row>
    <row r="108" spans="2:19" s="48" customFormat="1" ht="12.75">
      <c r="B108" s="49"/>
      <c r="D108" s="48" t="s">
        <v>7431</v>
      </c>
      <c r="H108" s="52">
        <v>5109.6880000000001</v>
      </c>
      <c r="I108" s="52">
        <v>5109.6880000000001</v>
      </c>
      <c r="J108" s="52">
        <v>5109.6880000000001</v>
      </c>
      <c r="K108" s="52">
        <v>5109.6880000000001</v>
      </c>
      <c r="L108" s="52">
        <v>5109.6880000000001</v>
      </c>
      <c r="M108" s="52">
        <v>5109.6880000000001</v>
      </c>
      <c r="N108" s="52">
        <v>4728.174</v>
      </c>
      <c r="O108" s="52">
        <v>4346.66</v>
      </c>
      <c r="P108" s="52">
        <v>3965.1460000000002</v>
      </c>
      <c r="Q108" s="52">
        <v>3814.973</v>
      </c>
      <c r="R108" s="52">
        <v>3694.7559999999999</v>
      </c>
      <c r="S108" s="52">
        <v>3123.9500000000003</v>
      </c>
    </row>
    <row r="109" spans="2:19" s="48" customFormat="1" ht="12.75">
      <c r="B109" s="49"/>
      <c r="C109" s="48" t="s">
        <v>7329</v>
      </c>
      <c r="H109" s="52">
        <v>15652.615</v>
      </c>
      <c r="I109" s="52">
        <v>15653.85426</v>
      </c>
      <c r="J109" s="52">
        <v>15673.114539999999</v>
      </c>
      <c r="K109" s="52">
        <v>15711.180251767</v>
      </c>
      <c r="L109" s="52">
        <v>15706.888638705001</v>
      </c>
      <c r="M109" s="52">
        <v>15755.940674591</v>
      </c>
      <c r="N109" s="52">
        <v>15836.84675477</v>
      </c>
      <c r="O109" s="52">
        <v>15824.252849085999</v>
      </c>
      <c r="P109" s="52">
        <v>15873.822452816999</v>
      </c>
      <c r="Q109" s="52">
        <v>15341.599962509999</v>
      </c>
      <c r="R109" s="52">
        <v>14779.9596621</v>
      </c>
      <c r="S109" s="52">
        <v>14202.999759421</v>
      </c>
    </row>
    <row r="110" spans="2:19" s="48" customFormat="1" ht="12.75">
      <c r="B110" s="49"/>
      <c r="D110" s="48" t="s">
        <v>7432</v>
      </c>
      <c r="H110" s="52">
        <v>28.812739999999991</v>
      </c>
      <c r="I110" s="52">
        <v>28.700379999999996</v>
      </c>
      <c r="J110" s="52">
        <v>26.73596999999998</v>
      </c>
      <c r="K110" s="52">
        <v>29.497311766999999</v>
      </c>
      <c r="L110" s="52">
        <v>27.397938705000001</v>
      </c>
      <c r="M110" s="52">
        <v>27.500084590999993</v>
      </c>
      <c r="N110" s="52">
        <v>28.065914770000017</v>
      </c>
      <c r="O110" s="52">
        <v>25.733419086000026</v>
      </c>
      <c r="P110" s="52">
        <v>23.554292817000032</v>
      </c>
      <c r="Q110" s="52">
        <v>21.377182510000019</v>
      </c>
      <c r="R110" s="52">
        <v>19.211132100000032</v>
      </c>
      <c r="S110" s="52">
        <v>17.002469421000015</v>
      </c>
    </row>
    <row r="111" spans="2:19" s="48" customFormat="1" ht="12.75">
      <c r="B111" s="49"/>
      <c r="D111" s="48" t="s">
        <v>7433</v>
      </c>
      <c r="H111" s="52">
        <v>560.01690000000008</v>
      </c>
      <c r="I111" s="52">
        <v>571.0796600000001</v>
      </c>
      <c r="J111" s="52">
        <v>602.01549000000023</v>
      </c>
      <c r="K111" s="52">
        <v>647.03100000000006</v>
      </c>
      <c r="L111" s="52">
        <v>654.54989999999998</v>
      </c>
      <c r="M111" s="52">
        <v>643.22157000000027</v>
      </c>
      <c r="N111" s="52">
        <v>735.60594000000003</v>
      </c>
      <c r="O111" s="52">
        <v>737.3886500000001</v>
      </c>
      <c r="P111" s="52">
        <v>772.90773000000002</v>
      </c>
      <c r="Q111" s="52">
        <v>803.55773999999997</v>
      </c>
      <c r="R111" s="52">
        <v>831.68012999999996</v>
      </c>
      <c r="S111" s="52">
        <v>863.40517</v>
      </c>
    </row>
    <row r="112" spans="2:19" s="48" customFormat="1" ht="12.75">
      <c r="B112" s="49"/>
      <c r="D112" s="48" t="s">
        <v>7434</v>
      </c>
      <c r="H112" s="52">
        <v>173.47435999999996</v>
      </c>
      <c r="I112" s="52">
        <v>163.76321999999996</v>
      </c>
      <c r="J112" s="52">
        <v>154.05207999999993</v>
      </c>
      <c r="K112" s="52">
        <v>144.34093999999993</v>
      </c>
      <c r="L112" s="52">
        <v>134.62979999999993</v>
      </c>
      <c r="M112" s="52">
        <v>194.90801999999999</v>
      </c>
      <c r="N112" s="52">
        <v>182.86389999999994</v>
      </c>
      <c r="O112" s="52">
        <v>170.81977999999998</v>
      </c>
      <c r="P112" s="52">
        <v>187.04943</v>
      </c>
      <c r="Q112" s="52">
        <v>199.86303999999996</v>
      </c>
      <c r="R112" s="52">
        <v>185.77539999999991</v>
      </c>
      <c r="S112" s="52">
        <v>186.60812000000001</v>
      </c>
    </row>
    <row r="113" spans="2:19" s="48" customFormat="1" ht="12.75">
      <c r="B113" s="49"/>
      <c r="D113" s="48" t="s">
        <v>7435</v>
      </c>
      <c r="H113" s="52">
        <v>4328.9480000000003</v>
      </c>
      <c r="I113" s="52">
        <v>4328.9480000000003</v>
      </c>
      <c r="J113" s="52">
        <v>4328.9480000000003</v>
      </c>
      <c r="K113" s="52">
        <v>4328.9480000000003</v>
      </c>
      <c r="L113" s="52">
        <v>4328.9480000000003</v>
      </c>
      <c r="M113" s="52">
        <v>4328.9480000000003</v>
      </c>
      <c r="N113" s="52">
        <v>4328.9480000000003</v>
      </c>
      <c r="O113" s="52">
        <v>4328.9480000000003</v>
      </c>
      <c r="P113" s="52">
        <v>4328.9480000000003</v>
      </c>
      <c r="Q113" s="52">
        <v>4328.9480000000003</v>
      </c>
      <c r="R113" s="52">
        <v>4328.9480000000003</v>
      </c>
      <c r="S113" s="52">
        <v>4328.9480000000003</v>
      </c>
    </row>
    <row r="114" spans="2:19" s="48" customFormat="1" ht="12.75">
      <c r="B114" s="49"/>
      <c r="D114" s="48" t="s">
        <v>7436</v>
      </c>
      <c r="H114" s="52">
        <v>10561.362999999999</v>
      </c>
      <c r="I114" s="52">
        <v>10561.362999999999</v>
      </c>
      <c r="J114" s="52">
        <v>10561.362999999999</v>
      </c>
      <c r="K114" s="52">
        <v>10561.362999999999</v>
      </c>
      <c r="L114" s="52">
        <v>10561.362999999999</v>
      </c>
      <c r="M114" s="52">
        <v>10561.362999999999</v>
      </c>
      <c r="N114" s="52">
        <v>10561.362999999999</v>
      </c>
      <c r="O114" s="52">
        <v>10561.362999999999</v>
      </c>
      <c r="P114" s="52">
        <v>10561.362999999999</v>
      </c>
      <c r="Q114" s="52">
        <v>9987.8539999999994</v>
      </c>
      <c r="R114" s="52">
        <v>9414.3449999999993</v>
      </c>
      <c r="S114" s="52">
        <v>8807.0360000000001</v>
      </c>
    </row>
    <row r="115" spans="2:19" s="49" customFormat="1" ht="12.75">
      <c r="C115" s="49" t="s">
        <v>7437</v>
      </c>
      <c r="H115" s="53">
        <v>37435.567533977999</v>
      </c>
      <c r="I115" s="53">
        <v>35704.589456711998</v>
      </c>
      <c r="J115" s="53">
        <v>34821.825903662</v>
      </c>
      <c r="K115" s="53">
        <v>33362.954458303997</v>
      </c>
      <c r="L115" s="53">
        <v>32046.766769118</v>
      </c>
      <c r="M115" s="53">
        <v>31662.227983679004</v>
      </c>
      <c r="N115" s="53">
        <v>30744.811379974999</v>
      </c>
      <c r="O115" s="53">
        <v>30279.156765266001</v>
      </c>
      <c r="P115" s="53">
        <v>38775.342139592001</v>
      </c>
      <c r="Q115" s="53">
        <v>37946.553501968003</v>
      </c>
      <c r="R115" s="53">
        <v>37655.399659155999</v>
      </c>
      <c r="S115" s="53">
        <v>34996.027723272993</v>
      </c>
    </row>
    <row r="116" spans="2:19" s="48" customFormat="1" ht="12.75">
      <c r="B116" s="49" t="s">
        <v>7438</v>
      </c>
      <c r="H116" s="52"/>
      <c r="I116" s="52"/>
      <c r="J116" s="52"/>
      <c r="K116" s="52"/>
      <c r="L116" s="52"/>
      <c r="M116" s="52"/>
      <c r="N116" s="52"/>
      <c r="O116" s="52"/>
      <c r="P116" s="52"/>
      <c r="Q116" s="52"/>
      <c r="R116" s="52"/>
      <c r="S116" s="52"/>
    </row>
    <row r="117" spans="2:19" s="48" customFormat="1" ht="12.75">
      <c r="B117" s="49"/>
      <c r="C117" s="48" t="s">
        <v>7331</v>
      </c>
      <c r="H117" s="52">
        <v>1091.2836568499999</v>
      </c>
      <c r="I117" s="52">
        <v>607.24515845999997</v>
      </c>
      <c r="J117" s="52">
        <v>529.23336484900005</v>
      </c>
      <c r="K117" s="52">
        <v>574.82383555000001</v>
      </c>
      <c r="L117" s="52">
        <v>846.66778688399984</v>
      </c>
      <c r="M117" s="52">
        <v>755.31753648499989</v>
      </c>
      <c r="N117" s="52">
        <v>770.70629893</v>
      </c>
      <c r="O117" s="52">
        <v>1175.239165791</v>
      </c>
      <c r="P117" s="52">
        <v>776.81147636999992</v>
      </c>
      <c r="Q117" s="52">
        <v>533.03210725600002</v>
      </c>
      <c r="R117" s="52">
        <v>483.69134869999993</v>
      </c>
      <c r="S117" s="52">
        <v>741.95754224100006</v>
      </c>
    </row>
    <row r="118" spans="2:19" s="48" customFormat="1" ht="12.75">
      <c r="B118" s="49"/>
      <c r="C118" s="48" t="s">
        <v>7332</v>
      </c>
      <c r="H118" s="52">
        <v>1219.594780674</v>
      </c>
      <c r="I118" s="52">
        <v>1280.3999358609999</v>
      </c>
      <c r="J118" s="52">
        <v>1269.8044496290004</v>
      </c>
      <c r="K118" s="52">
        <v>1523.1217987259997</v>
      </c>
      <c r="L118" s="52">
        <v>1097.3564725910001</v>
      </c>
      <c r="M118" s="52">
        <v>1245.6007667029999</v>
      </c>
      <c r="N118" s="52">
        <v>891.50168366999992</v>
      </c>
      <c r="O118" s="52">
        <v>1194.757422826</v>
      </c>
      <c r="P118" s="52">
        <v>942.60456352899996</v>
      </c>
      <c r="Q118" s="52">
        <v>1788.4994955339998</v>
      </c>
      <c r="R118" s="52">
        <v>1772.1023877800001</v>
      </c>
      <c r="S118" s="52">
        <v>572.76986537499999</v>
      </c>
    </row>
    <row r="119" spans="2:19" s="48" customFormat="1" ht="12.75">
      <c r="B119" s="49"/>
      <c r="C119" s="48" t="s">
        <v>7439</v>
      </c>
      <c r="H119" s="52">
        <v>2473.56879282</v>
      </c>
      <c r="I119" s="52">
        <v>2243.9136369329999</v>
      </c>
      <c r="J119" s="52">
        <v>2262.6185906919995</v>
      </c>
      <c r="K119" s="52">
        <v>2271.8846903690001</v>
      </c>
      <c r="L119" s="52">
        <v>2275.0475763599998</v>
      </c>
      <c r="M119" s="52">
        <v>2205.3853210689999</v>
      </c>
      <c r="N119" s="52">
        <v>2422.0230752500001</v>
      </c>
      <c r="O119" s="52">
        <v>2068.1891667259997</v>
      </c>
      <c r="P119" s="52">
        <v>2680.1885176299993</v>
      </c>
      <c r="Q119" s="52">
        <v>2730.6534877660006</v>
      </c>
      <c r="R119" s="52">
        <v>3280.6646968179998</v>
      </c>
      <c r="S119" s="52">
        <v>2985.4411707719996</v>
      </c>
    </row>
    <row r="120" spans="2:19" s="49" customFormat="1" ht="12.75">
      <c r="C120" s="49" t="s">
        <v>7440</v>
      </c>
      <c r="H120" s="53">
        <v>4784.4472303439998</v>
      </c>
      <c r="I120" s="53">
        <v>4131.5587312539992</v>
      </c>
      <c r="J120" s="53">
        <v>4061.6564051699997</v>
      </c>
      <c r="K120" s="53">
        <v>4369.8303246449996</v>
      </c>
      <c r="L120" s="53">
        <v>4219.0718358349995</v>
      </c>
      <c r="M120" s="53">
        <v>4206.3036242569997</v>
      </c>
      <c r="N120" s="53">
        <v>4084.2310578500001</v>
      </c>
      <c r="O120" s="53">
        <v>4438.185755343</v>
      </c>
      <c r="P120" s="53">
        <v>4399.6045575289991</v>
      </c>
      <c r="Q120" s="53">
        <v>5052.1850905560004</v>
      </c>
      <c r="R120" s="53">
        <v>5536.4584332979994</v>
      </c>
      <c r="S120" s="53">
        <v>4300.1685783880002</v>
      </c>
    </row>
    <row r="121" spans="2:19" s="48" customFormat="1" ht="12.75">
      <c r="B121" s="49" t="s">
        <v>7441</v>
      </c>
      <c r="H121" s="52"/>
      <c r="I121" s="52"/>
      <c r="J121" s="52"/>
      <c r="K121" s="52"/>
      <c r="L121" s="52"/>
      <c r="M121" s="52"/>
      <c r="N121" s="52"/>
      <c r="O121" s="52"/>
      <c r="P121" s="52"/>
      <c r="Q121" s="52"/>
      <c r="R121" s="52"/>
      <c r="S121" s="52"/>
    </row>
    <row r="122" spans="2:19" s="48" customFormat="1" ht="12.75">
      <c r="B122" s="49"/>
      <c r="C122" s="48" t="s">
        <v>7442</v>
      </c>
      <c r="H122" s="52">
        <v>951.56515999999999</v>
      </c>
      <c r="I122" s="52">
        <v>951.56515999999999</v>
      </c>
      <c r="J122" s="52">
        <v>951.56516000000022</v>
      </c>
      <c r="K122" s="52">
        <v>951.56516000000011</v>
      </c>
      <c r="L122" s="52">
        <v>951.56515999999988</v>
      </c>
      <c r="M122" s="52">
        <v>951.56710999999996</v>
      </c>
      <c r="N122" s="52">
        <v>951.56515999999999</v>
      </c>
      <c r="O122" s="52">
        <v>951.56516000000022</v>
      </c>
      <c r="P122" s="52">
        <v>1034.8984899999998</v>
      </c>
      <c r="Q122" s="52">
        <v>1034.89849</v>
      </c>
      <c r="R122" s="52">
        <v>1034.2984899999999</v>
      </c>
      <c r="S122" s="52">
        <v>1034.8987999999999</v>
      </c>
    </row>
    <row r="123" spans="2:19" s="48" customFormat="1" ht="12.75">
      <c r="B123" s="49"/>
      <c r="C123" s="48" t="s">
        <v>7443</v>
      </c>
      <c r="H123" s="52">
        <v>21.8</v>
      </c>
      <c r="I123" s="52">
        <v>21.8</v>
      </c>
      <c r="J123" s="52">
        <v>21.8</v>
      </c>
      <c r="K123" s="52">
        <v>21.8</v>
      </c>
      <c r="L123" s="52">
        <v>21.8</v>
      </c>
      <c r="M123" s="52">
        <v>21.8</v>
      </c>
      <c r="N123" s="52">
        <v>21.8</v>
      </c>
      <c r="O123" s="52">
        <v>21.8</v>
      </c>
      <c r="P123" s="52">
        <v>21.8</v>
      </c>
      <c r="Q123" s="52">
        <v>21.8</v>
      </c>
      <c r="R123" s="52">
        <v>38207.584512000001</v>
      </c>
      <c r="S123" s="52">
        <v>38207.616390000003</v>
      </c>
    </row>
    <row r="124" spans="2:19" s="48" customFormat="1" ht="12.75">
      <c r="B124" s="49"/>
      <c r="C124" s="48" t="s">
        <v>7444</v>
      </c>
      <c r="H124" s="52">
        <v>77.536770000000004</v>
      </c>
      <c r="I124" s="52">
        <v>77.536770000000004</v>
      </c>
      <c r="J124" s="52">
        <v>77.536770000000004</v>
      </c>
      <c r="K124" s="52">
        <v>77.536770000000004</v>
      </c>
      <c r="L124" s="52">
        <v>77.536770000000004</v>
      </c>
      <c r="M124" s="52">
        <v>77.536770000000004</v>
      </c>
      <c r="N124" s="52">
        <v>77.536770000000004</v>
      </c>
      <c r="O124" s="52">
        <v>77.536770000000004</v>
      </c>
      <c r="P124" s="52">
        <v>77.536770000000004</v>
      </c>
      <c r="Q124" s="52">
        <v>77.536770000000004</v>
      </c>
      <c r="R124" s="52">
        <v>14890.311</v>
      </c>
      <c r="S124" s="52">
        <v>14890.311</v>
      </c>
    </row>
    <row r="125" spans="2:19" s="48" customFormat="1" ht="12.75">
      <c r="B125" s="49"/>
      <c r="C125" s="48" t="s">
        <v>7445</v>
      </c>
      <c r="H125" s="52">
        <v>70.944999999999993</v>
      </c>
      <c r="I125" s="52">
        <v>70.944999999999993</v>
      </c>
      <c r="J125" s="52">
        <v>70.944999999999993</v>
      </c>
      <c r="K125" s="52">
        <v>70.944999999999993</v>
      </c>
      <c r="L125" s="52">
        <v>70.944999999999993</v>
      </c>
      <c r="M125" s="52">
        <v>70.944999999999993</v>
      </c>
      <c r="N125" s="52">
        <v>70.944999999999993</v>
      </c>
      <c r="O125" s="52">
        <v>70.944999999999993</v>
      </c>
      <c r="P125" s="52">
        <v>70.944999999999993</v>
      </c>
      <c r="Q125" s="52">
        <v>70.944999999999993</v>
      </c>
      <c r="R125" s="52">
        <v>70.944999999999993</v>
      </c>
      <c r="S125" s="52">
        <v>70.944999999999993</v>
      </c>
    </row>
    <row r="126" spans="2:19" s="48" customFormat="1" ht="12.75">
      <c r="B126" s="49"/>
      <c r="C126" s="48" t="s">
        <v>7446</v>
      </c>
      <c r="H126" s="52">
        <v>28290.950120000001</v>
      </c>
      <c r="I126" s="52">
        <v>28290.950120000001</v>
      </c>
      <c r="J126" s="52">
        <v>28290.950120000001</v>
      </c>
      <c r="K126" s="52">
        <v>28290.950120000001</v>
      </c>
      <c r="L126" s="52">
        <v>28290.950120000001</v>
      </c>
      <c r="M126" s="52">
        <v>28290.950120000001</v>
      </c>
      <c r="N126" s="52">
        <v>28290.950120000001</v>
      </c>
      <c r="O126" s="52">
        <v>28290.950120000001</v>
      </c>
      <c r="P126" s="52">
        <v>38207.616390000003</v>
      </c>
      <c r="Q126" s="52">
        <v>38207.616390000003</v>
      </c>
      <c r="R126" s="52">
        <v>21.8</v>
      </c>
      <c r="S126" s="52">
        <v>21.8</v>
      </c>
    </row>
    <row r="127" spans="2:19" s="48" customFormat="1" ht="12.75">
      <c r="B127" s="49"/>
      <c r="C127" s="48" t="s">
        <v>7447</v>
      </c>
      <c r="H127" s="52">
        <v>14890.311</v>
      </c>
      <c r="I127" s="52">
        <v>14890.311</v>
      </c>
      <c r="J127" s="52">
        <v>14890.311</v>
      </c>
      <c r="K127" s="52">
        <v>14890.311</v>
      </c>
      <c r="L127" s="52">
        <v>14890.311</v>
      </c>
      <c r="M127" s="52">
        <v>14890.311</v>
      </c>
      <c r="N127" s="52">
        <v>14890.311</v>
      </c>
      <c r="O127" s="52">
        <v>14890.311</v>
      </c>
      <c r="P127" s="52">
        <v>14890.311</v>
      </c>
      <c r="Q127" s="52">
        <v>14890.311</v>
      </c>
      <c r="R127" s="52">
        <v>77.536770000000004</v>
      </c>
      <c r="S127" s="52">
        <v>77.536770000000004</v>
      </c>
    </row>
    <row r="128" spans="2:19" s="48" customFormat="1" ht="12.75">
      <c r="B128" s="49"/>
      <c r="C128" s="48" t="s">
        <v>7448</v>
      </c>
      <c r="H128" s="52">
        <v>371.95190000000002</v>
      </c>
      <c r="I128" s="52">
        <v>429.37240000000003</v>
      </c>
      <c r="J128" s="52">
        <v>429.37240000000003</v>
      </c>
      <c r="K128" s="52">
        <v>429.37240000000003</v>
      </c>
      <c r="L128" s="52">
        <v>429.37240000000003</v>
      </c>
      <c r="M128" s="52">
        <v>429.37240000000003</v>
      </c>
      <c r="N128" s="52">
        <v>429.37240000000003</v>
      </c>
      <c r="O128" s="52">
        <v>429.37240000000003</v>
      </c>
      <c r="P128" s="52">
        <v>648.38240000000008</v>
      </c>
      <c r="Q128" s="52">
        <v>648.38240000000008</v>
      </c>
      <c r="R128" s="52">
        <v>-34.174129999999998</v>
      </c>
      <c r="S128" s="52">
        <v>-112.16413</v>
      </c>
    </row>
    <row r="129" spans="2:19" s="48" customFormat="1" ht="12.75">
      <c r="B129" s="49"/>
      <c r="C129" s="48" t="s">
        <v>7449</v>
      </c>
      <c r="H129" s="52">
        <v>-11135.260043341001</v>
      </c>
      <c r="I129" s="52">
        <v>-11128.750373625</v>
      </c>
      <c r="J129" s="52">
        <v>-11130.086476107001</v>
      </c>
      <c r="K129" s="52">
        <v>-11112.900000000001</v>
      </c>
      <c r="L129" s="52">
        <v>-11112.9</v>
      </c>
      <c r="M129" s="52">
        <v>-11112.898999999999</v>
      </c>
      <c r="N129" s="52">
        <v>-11157.49084552</v>
      </c>
      <c r="O129" s="52">
        <v>-11172.835096639001</v>
      </c>
      <c r="P129" s="52">
        <v>-11112.898999999999</v>
      </c>
      <c r="Q129" s="52">
        <v>-11112.899000000001</v>
      </c>
      <c r="R129" s="52">
        <v>-11146.813297799999</v>
      </c>
      <c r="S129" s="52">
        <v>-11138.531716310999</v>
      </c>
    </row>
    <row r="130" spans="2:19" s="48" customFormat="1" ht="12.75">
      <c r="B130" s="49"/>
      <c r="C130" s="48" t="s">
        <v>7450</v>
      </c>
      <c r="H130" s="52">
        <v>0</v>
      </c>
      <c r="I130" s="52">
        <v>0</v>
      </c>
      <c r="J130" s="52">
        <v>0</v>
      </c>
      <c r="K130" s="52">
        <v>-21.7108196510002</v>
      </c>
      <c r="L130" s="52">
        <v>-32.094227894000099</v>
      </c>
      <c r="M130" s="52">
        <v>-43.169299637000996</v>
      </c>
      <c r="N130" s="52">
        <v>0</v>
      </c>
      <c r="O130" s="52">
        <v>0</v>
      </c>
      <c r="P130" s="52">
        <v>-54.143915836001099</v>
      </c>
      <c r="Q130" s="52">
        <v>-47.769616165998741</v>
      </c>
      <c r="R130" s="52"/>
      <c r="S130" s="52"/>
    </row>
    <row r="131" spans="2:19" s="48" customFormat="1" ht="12.75">
      <c r="B131" s="49"/>
      <c r="C131" s="48" t="s">
        <v>7451</v>
      </c>
      <c r="H131" s="52">
        <v>-888.67960302499705</v>
      </c>
      <c r="I131" s="52">
        <v>-2030.6993509170061</v>
      </c>
      <c r="J131" s="52">
        <v>-2842.2244754009989</v>
      </c>
      <c r="K131" s="52">
        <v>-4604.7454966900013</v>
      </c>
      <c r="L131" s="52">
        <v>-5759.7912888230012</v>
      </c>
      <c r="M131" s="52">
        <v>-6120.4897409410005</v>
      </c>
      <c r="N131" s="52">
        <v>-6914.4092823550036</v>
      </c>
      <c r="O131" s="52">
        <v>-7718.6743434380023</v>
      </c>
      <c r="P131" s="52">
        <v>-9408.709552100996</v>
      </c>
      <c r="Q131" s="52">
        <v>-10896.453022421994</v>
      </c>
      <c r="R131" s="52">
        <v>-11002.547118341998</v>
      </c>
      <c r="S131" s="52">
        <v>-12356.552669959692</v>
      </c>
    </row>
    <row r="132" spans="2:19" s="49" customFormat="1" ht="12.75">
      <c r="C132" s="49" t="s">
        <v>7452</v>
      </c>
      <c r="H132" s="53">
        <v>32651.120303634001</v>
      </c>
      <c r="I132" s="53">
        <v>31573.030725457997</v>
      </c>
      <c r="J132" s="53">
        <v>30760.169498492007</v>
      </c>
      <c r="K132" s="53">
        <v>28993.124133658999</v>
      </c>
      <c r="L132" s="53">
        <v>27827.694933283001</v>
      </c>
      <c r="M132" s="53">
        <v>27455.924359421999</v>
      </c>
      <c r="N132" s="53">
        <v>26660.580322125003</v>
      </c>
      <c r="O132" s="53">
        <v>25840.971009923</v>
      </c>
      <c r="P132" s="53">
        <v>34375.737582063011</v>
      </c>
      <c r="Q132" s="53">
        <v>32894.368411412011</v>
      </c>
      <c r="R132" s="53">
        <v>32118.941225858009</v>
      </c>
      <c r="S132" s="53">
        <v>30695.859443729318</v>
      </c>
    </row>
    <row r="133" spans="2:19" s="48" customFormat="1" ht="12.75">
      <c r="B133" s="49"/>
      <c r="H133" s="52"/>
      <c r="I133" s="52"/>
      <c r="J133" s="52"/>
      <c r="K133" s="52"/>
      <c r="L133" s="52"/>
      <c r="M133" s="52"/>
      <c r="N133" s="52"/>
      <c r="O133" s="52"/>
      <c r="P133" s="52"/>
      <c r="Q133" s="52"/>
      <c r="R133" s="52"/>
      <c r="S133" s="52"/>
    </row>
    <row r="134" spans="2:19" s="48" customFormat="1" ht="12.75">
      <c r="B134" s="49" t="s">
        <v>7453</v>
      </c>
      <c r="H134" s="52">
        <v>0</v>
      </c>
      <c r="I134" s="52">
        <v>0</v>
      </c>
      <c r="J134" s="52">
        <v>0</v>
      </c>
      <c r="K134" s="52">
        <v>0</v>
      </c>
      <c r="L134" s="52">
        <v>0</v>
      </c>
      <c r="M134" s="52">
        <v>0</v>
      </c>
      <c r="N134" s="52">
        <v>0</v>
      </c>
      <c r="O134" s="52">
        <v>0</v>
      </c>
      <c r="P134" s="52">
        <v>0</v>
      </c>
      <c r="Q134" s="52">
        <v>0</v>
      </c>
      <c r="R134" s="52">
        <v>0</v>
      </c>
      <c r="S134" s="52">
        <v>0</v>
      </c>
    </row>
    <row r="135" spans="2:19" s="48" customFormat="1" ht="12.75"/>
    <row r="136" spans="2:19" s="48" customFormat="1" ht="12.75"/>
    <row r="137" spans="2:19" s="48" customFormat="1" ht="12.75"/>
    <row r="138" spans="2:19" s="48" customFormat="1" ht="12.75"/>
    <row r="139" spans="2:19" s="48" customFormat="1" ht="12.75"/>
    <row r="140" spans="2:19" s="48" customFormat="1" ht="12.75"/>
    <row r="141" spans="2:19" s="48" customFormat="1" ht="12.75"/>
    <row r="142" spans="2:19" s="48" customFormat="1" ht="12.75"/>
    <row r="143" spans="2:19" s="48" customFormat="1" ht="12.75"/>
    <row r="144" spans="2:19" s="48" customFormat="1" ht="12.75"/>
    <row r="145" s="48" customFormat="1" ht="12.75"/>
    <row r="146" s="48" customFormat="1" ht="12.75"/>
    <row r="147" s="48" customFormat="1" ht="12.75"/>
    <row r="148" s="48" customFormat="1" ht="12.75"/>
    <row r="149" s="48" customFormat="1" ht="12.75"/>
    <row r="150" s="48" customFormat="1" ht="12.75"/>
    <row r="151" s="48" customFormat="1" ht="12.75"/>
    <row r="152" s="48" customFormat="1" ht="12.75"/>
    <row r="153" s="48" customFormat="1" ht="12.75"/>
    <row r="154" s="48" customFormat="1" ht="12.75"/>
    <row r="155" s="48" customFormat="1" ht="12.75"/>
    <row r="156" s="48" customFormat="1" ht="12.75"/>
    <row r="157" s="48" customFormat="1" ht="12.75"/>
    <row r="158" s="48" customFormat="1" ht="12.75"/>
    <row r="159" s="48" customFormat="1" ht="12.75"/>
    <row r="160" s="48" customFormat="1" ht="12.75"/>
    <row r="161" s="48" customFormat="1" ht="12.75"/>
    <row r="162" s="48" customFormat="1" ht="12.75"/>
    <row r="163" s="48" customFormat="1" ht="12.75"/>
    <row r="164" s="48" customFormat="1" ht="12.75"/>
    <row r="165" s="48" customFormat="1" ht="12.75"/>
    <row r="166" s="48" customFormat="1" ht="12.75"/>
    <row r="167" s="48" customFormat="1" ht="12.75"/>
    <row r="168" s="48" customFormat="1" ht="12.75"/>
    <row r="169" s="48" customFormat="1" ht="12.75"/>
    <row r="170" s="48" customFormat="1" ht="12.75"/>
    <row r="171" s="48" customFormat="1" ht="12.75"/>
    <row r="172" s="48" customFormat="1" ht="12.75"/>
    <row r="173" s="48" customFormat="1" ht="12.75"/>
    <row r="174" s="48" customFormat="1" ht="12.75"/>
    <row r="175" s="48" customFormat="1" ht="12.75"/>
    <row r="176" s="48" customFormat="1" ht="12.75"/>
    <row r="177" s="48" customFormat="1" ht="12.75"/>
    <row r="178" s="48" customFormat="1" ht="12.75"/>
    <row r="179" s="48" customFormat="1" ht="12.75"/>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3167D-519F-4921-9B5F-C3E21F1E13EF}">
  <dimension ref="B2:AB139"/>
  <sheetViews>
    <sheetView showGridLines="0" zoomScale="115" zoomScaleNormal="115" workbookViewId="0">
      <pane xSplit="3" ySplit="3" topLeftCell="S4" activePane="bottomRight" state="frozen"/>
      <selection pane="bottomRight" activeCell="I13" sqref="I13"/>
      <selection pane="bottomLeft" activeCell="A4" sqref="A4"/>
      <selection pane="topRight" activeCell="D1" sqref="D1"/>
    </sheetView>
  </sheetViews>
  <sheetFormatPr defaultColWidth="8.75" defaultRowHeight="11.25"/>
  <cols>
    <col min="1" max="1" width="1.625" style="90" customWidth="1"/>
    <col min="2" max="2" width="3.375" style="90" customWidth="1"/>
    <col min="3" max="3" width="46.25" style="90" bestFit="1" customWidth="1"/>
    <col min="4" max="4" width="14.375" style="90" bestFit="1" customWidth="1"/>
    <col min="5" max="5" width="17.375" style="90" bestFit="1" customWidth="1"/>
    <col min="6" max="21" width="8.75" style="90"/>
    <col min="22" max="22" width="65" style="90" customWidth="1"/>
    <col min="23" max="16384" width="8.75" style="90"/>
  </cols>
  <sheetData>
    <row r="2" spans="2:28">
      <c r="B2" s="89"/>
      <c r="C2" s="89"/>
      <c r="D2" s="89"/>
      <c r="E2" s="89"/>
      <c r="F2" s="89"/>
      <c r="G2" s="89"/>
      <c r="H2" s="89"/>
      <c r="I2" s="89" t="s">
        <v>7454</v>
      </c>
      <c r="J2" s="89"/>
      <c r="K2" s="89" t="s">
        <v>7455</v>
      </c>
      <c r="L2" s="89"/>
      <c r="M2" s="89"/>
      <c r="N2" s="89" t="s">
        <v>6961</v>
      </c>
      <c r="O2" s="89"/>
      <c r="P2" s="89" t="s">
        <v>7456</v>
      </c>
      <c r="Q2" s="89"/>
      <c r="R2" s="89" t="s">
        <v>384</v>
      </c>
      <c r="S2" s="89"/>
      <c r="T2" s="89" t="s">
        <v>385</v>
      </c>
      <c r="U2" s="89"/>
      <c r="V2" s="89"/>
      <c r="W2" s="89"/>
    </row>
    <row r="3" spans="2:28" ht="34.5">
      <c r="B3" s="89" t="s">
        <v>6959</v>
      </c>
      <c r="C3" s="89" t="s">
        <v>6932</v>
      </c>
      <c r="D3" s="89" t="s">
        <v>7457</v>
      </c>
      <c r="E3" s="89" t="s">
        <v>6960</v>
      </c>
      <c r="F3" s="89" t="s">
        <v>7458</v>
      </c>
      <c r="G3" s="89" t="s">
        <v>7459</v>
      </c>
      <c r="H3" s="89" t="s">
        <v>7460</v>
      </c>
      <c r="I3" s="91" t="s">
        <v>7461</v>
      </c>
      <c r="J3" s="91" t="s">
        <v>7462</v>
      </c>
      <c r="K3" s="91" t="s">
        <v>7461</v>
      </c>
      <c r="L3" s="91" t="s">
        <v>7462</v>
      </c>
      <c r="M3" s="89" t="s">
        <v>7463</v>
      </c>
      <c r="N3" s="91" t="s">
        <v>7461</v>
      </c>
      <c r="O3" s="91" t="s">
        <v>7462</v>
      </c>
      <c r="P3" s="91" t="s">
        <v>7461</v>
      </c>
      <c r="Q3" s="91" t="s">
        <v>7462</v>
      </c>
      <c r="R3" s="91" t="s">
        <v>7461</v>
      </c>
      <c r="S3" s="91" t="s">
        <v>7462</v>
      </c>
      <c r="T3" s="91" t="s">
        <v>7461</v>
      </c>
      <c r="U3" s="91" t="s">
        <v>7462</v>
      </c>
      <c r="V3" s="89"/>
      <c r="W3" s="89" t="s">
        <v>7464</v>
      </c>
      <c r="Y3" s="90" t="s">
        <v>7465</v>
      </c>
      <c r="Z3" s="379" t="s">
        <v>7466</v>
      </c>
      <c r="AA3" s="379" t="s">
        <v>7467</v>
      </c>
    </row>
    <row r="4" spans="2:28" ht="22.5">
      <c r="B4" s="92">
        <v>1</v>
      </c>
      <c r="C4" s="90" t="s">
        <v>7296</v>
      </c>
      <c r="D4" s="90" t="s">
        <v>7468</v>
      </c>
      <c r="E4" s="93" t="s">
        <v>6970</v>
      </c>
      <c r="F4" s="94" t="s">
        <v>7469</v>
      </c>
      <c r="G4" s="94">
        <v>0</v>
      </c>
      <c r="H4" s="94">
        <v>2.4807000000000001</v>
      </c>
      <c r="I4" s="94">
        <v>1723.6712</v>
      </c>
      <c r="J4" s="94">
        <v>1734.1812</v>
      </c>
      <c r="K4" s="94">
        <v>332.87990000000002</v>
      </c>
      <c r="L4" s="94">
        <v>349.52550000000002</v>
      </c>
      <c r="M4" s="95">
        <v>8.8313000000000006</v>
      </c>
      <c r="N4" s="94" t="s">
        <v>7469</v>
      </c>
      <c r="O4" s="94">
        <v>5541.348</v>
      </c>
      <c r="P4" s="94">
        <v>7562.0559000000003</v>
      </c>
      <c r="Q4" s="94">
        <v>7759.0650999999998</v>
      </c>
      <c r="R4" s="95">
        <v>5.1227999999999998</v>
      </c>
      <c r="S4" s="95">
        <v>4.6798999999999999</v>
      </c>
      <c r="T4" s="95" t="s">
        <v>7469</v>
      </c>
      <c r="U4" s="95">
        <v>3.3485</v>
      </c>
      <c r="V4" s="89" t="s">
        <v>7470</v>
      </c>
      <c r="W4" s="96" t="s">
        <v>7471</v>
      </c>
      <c r="Y4" s="90" t="str">
        <f>INDEX(Screening!$A$9:$A$142,MATCH('별첨2. GPCM 1st Screening'!C4,Screening!$A$9:$A$142,0))</f>
        <v>Trend Micro Incorporated (TSE:4704)</v>
      </c>
      <c r="Z4" s="90">
        <f>B4</f>
        <v>1</v>
      </c>
      <c r="AA4" s="90" t="str">
        <f t="shared" ref="AA4:AA67" si="0">IFERROR(IF(Y4="#N/A","X","O"),"X")</f>
        <v>O</v>
      </c>
      <c r="AB4" s="90">
        <f>COUNTIF($AA$4:$AA$139,"X")</f>
        <v>5</v>
      </c>
    </row>
    <row r="5" spans="2:28" ht="45">
      <c r="B5" s="92">
        <f>B4+1</f>
        <v>2</v>
      </c>
      <c r="C5" s="90" t="s">
        <v>7071</v>
      </c>
      <c r="D5" s="90" t="s">
        <v>7472</v>
      </c>
      <c r="E5" s="93" t="s">
        <v>6995</v>
      </c>
      <c r="F5" s="94">
        <v>44.648000000000003</v>
      </c>
      <c r="G5" s="94">
        <v>0</v>
      </c>
      <c r="H5" s="94">
        <v>0</v>
      </c>
      <c r="I5" s="94">
        <v>130.68199999999999</v>
      </c>
      <c r="J5" s="94">
        <v>145.6</v>
      </c>
      <c r="K5" s="94">
        <v>-29.321999999999999</v>
      </c>
      <c r="L5" s="94">
        <v>-15.04</v>
      </c>
      <c r="M5" s="95">
        <v>11.321300000000001</v>
      </c>
      <c r="N5" s="94">
        <v>93.292199999999994</v>
      </c>
      <c r="O5" s="94">
        <v>357.80279999999999</v>
      </c>
      <c r="P5" s="94">
        <v>145.60720000000001</v>
      </c>
      <c r="Q5" s="94">
        <v>433.5188</v>
      </c>
      <c r="R5" s="95">
        <v>1.1009</v>
      </c>
      <c r="S5" s="95">
        <v>2.9415</v>
      </c>
      <c r="T5" s="95">
        <v>0.71389999999999998</v>
      </c>
      <c r="U5" s="95">
        <v>2.4573999999999998</v>
      </c>
      <c r="V5" s="89" t="s">
        <v>7072</v>
      </c>
      <c r="Y5" s="90" t="str">
        <f>INDEX(Screening!$A$9:$A$142,MATCH('별첨2. GPCM 1st Screening'!C5,Screening!$A$9:$A$142,0))</f>
        <v>Allot Ltd. (NasdaqGS:ALLT)</v>
      </c>
      <c r="Z5" s="90">
        <f t="shared" ref="Z5:Z68" si="1">B5</f>
        <v>2</v>
      </c>
      <c r="AA5" s="90" t="str">
        <f t="shared" si="0"/>
        <v>O</v>
      </c>
    </row>
    <row r="6" spans="2:28" ht="45">
      <c r="B6" s="92">
        <f t="shared" ref="B6:B69" si="2">B5+1</f>
        <v>3</v>
      </c>
      <c r="C6" s="90" t="s">
        <v>6994</v>
      </c>
      <c r="D6" s="90" t="s">
        <v>7473</v>
      </c>
      <c r="E6" s="93" t="s">
        <v>6995</v>
      </c>
      <c r="F6" s="94">
        <v>0</v>
      </c>
      <c r="G6" s="94">
        <v>0</v>
      </c>
      <c r="H6" s="94">
        <v>0</v>
      </c>
      <c r="I6" s="94">
        <v>2290.5</v>
      </c>
      <c r="J6" s="94">
        <v>2166.8000000000002</v>
      </c>
      <c r="K6" s="94">
        <v>786.7</v>
      </c>
      <c r="L6" s="94">
        <v>815.6</v>
      </c>
      <c r="M6" s="95">
        <v>8.6989999999999998</v>
      </c>
      <c r="N6" s="94">
        <v>10781.730299999999</v>
      </c>
      <c r="O6" s="94">
        <v>11287.796</v>
      </c>
      <c r="P6" s="94">
        <v>14351.3303</v>
      </c>
      <c r="Q6" s="94">
        <v>15047.896000000001</v>
      </c>
      <c r="R6" s="95">
        <v>6.2271000000000001</v>
      </c>
      <c r="S6" s="95">
        <v>7.1599000000000004</v>
      </c>
      <c r="T6" s="95">
        <v>4.7072000000000003</v>
      </c>
      <c r="U6" s="95">
        <v>5.2093999999999996</v>
      </c>
      <c r="V6" s="89" t="s">
        <v>6996</v>
      </c>
      <c r="Y6" s="90" t="str">
        <f>INDEX(Screening!$A$9:$A$142,MATCH('별첨2. GPCM 1st Screening'!C6,Screening!$A$9:$A$142,0))</f>
        <v>Check Point Software Technologies Ltd. (NasdaqGS:CHKP)</v>
      </c>
      <c r="Z6" s="90">
        <f t="shared" si="1"/>
        <v>3</v>
      </c>
      <c r="AA6" s="90" t="str">
        <f t="shared" si="0"/>
        <v>O</v>
      </c>
    </row>
    <row r="7" spans="2:28" ht="33.75">
      <c r="B7" s="92">
        <f t="shared" si="2"/>
        <v>4</v>
      </c>
      <c r="C7" s="90" t="s">
        <v>7157</v>
      </c>
      <c r="D7" s="90" t="s">
        <v>7474</v>
      </c>
      <c r="E7" s="93" t="s">
        <v>6995</v>
      </c>
      <c r="F7" s="94">
        <v>14.093</v>
      </c>
      <c r="G7" s="94">
        <v>0</v>
      </c>
      <c r="H7" s="94">
        <v>0</v>
      </c>
      <c r="I7" s="94">
        <v>26.204999999999998</v>
      </c>
      <c r="J7" s="94">
        <v>31.187000000000001</v>
      </c>
      <c r="K7" s="94">
        <v>-32.484000000000002</v>
      </c>
      <c r="L7" s="94">
        <v>-23.039000000000001</v>
      </c>
      <c r="M7" s="95">
        <v>5.8369999999999997</v>
      </c>
      <c r="N7" s="94">
        <v>8.4120000000000008</v>
      </c>
      <c r="O7" s="94">
        <v>15.842499999999999</v>
      </c>
      <c r="P7" s="94">
        <v>7.8390000000000004</v>
      </c>
      <c r="Q7" s="94">
        <v>1.3245</v>
      </c>
      <c r="R7" s="95">
        <v>2.76E-2</v>
      </c>
      <c r="S7" s="95">
        <v>3.6600000000000001E-2</v>
      </c>
      <c r="T7" s="95">
        <v>0.32100000000000001</v>
      </c>
      <c r="U7" s="95">
        <v>0.50800000000000001</v>
      </c>
      <c r="V7" s="89" t="s">
        <v>7475</v>
      </c>
      <c r="Y7" s="90" t="str">
        <f>INDEX(Screening!$A$9:$A$142,MATCH('별첨2. GPCM 1st Screening'!C7,Screening!$A$9:$A$142,0))</f>
        <v>Cyren Ltd. (NasdaqCM:CYRN)</v>
      </c>
      <c r="Z7" s="90">
        <f t="shared" si="1"/>
        <v>4</v>
      </c>
      <c r="AA7" s="90" t="str">
        <f t="shared" si="0"/>
        <v>O</v>
      </c>
    </row>
    <row r="8" spans="2:28" ht="22.5">
      <c r="B8" s="92">
        <f t="shared" si="2"/>
        <v>5</v>
      </c>
      <c r="C8" s="90" t="s">
        <v>7303</v>
      </c>
      <c r="D8" s="90" t="s">
        <v>7476</v>
      </c>
      <c r="E8" s="93" t="s">
        <v>7477</v>
      </c>
      <c r="F8" s="94" t="s">
        <v>7469</v>
      </c>
      <c r="G8" s="94" t="s">
        <v>7469</v>
      </c>
      <c r="H8" s="94" t="s">
        <v>7469</v>
      </c>
      <c r="I8" s="94">
        <v>65.459999999999994</v>
      </c>
      <c r="J8" s="94">
        <v>88.465000000000003</v>
      </c>
      <c r="K8" s="94" t="s">
        <v>7469</v>
      </c>
      <c r="L8" s="94">
        <v>3.6779999999999999</v>
      </c>
      <c r="M8" s="95" t="s">
        <v>7469</v>
      </c>
      <c r="N8" s="94" t="s">
        <v>7469</v>
      </c>
      <c r="O8" s="94">
        <v>140.09119999999999</v>
      </c>
      <c r="P8" s="94" t="s">
        <v>7469</v>
      </c>
      <c r="Q8" s="94">
        <v>128.55520000000001</v>
      </c>
      <c r="R8" s="95" t="s">
        <v>7469</v>
      </c>
      <c r="S8" s="95">
        <v>1.4527000000000001</v>
      </c>
      <c r="T8" s="95" t="s">
        <v>7469</v>
      </c>
      <c r="U8" s="95">
        <v>1.5835999999999999</v>
      </c>
      <c r="V8" s="89" t="s">
        <v>7478</v>
      </c>
      <c r="W8" s="96" t="s">
        <v>7471</v>
      </c>
      <c r="Y8" s="90" t="str">
        <f>INDEX(Screening!$A$9:$A$142,MATCH('별첨2. GPCM 1st Screening'!C8,Screening!$A$9:$A$142,0))</f>
        <v>Verimatrix Société anonyme (ENXTPA:VMX)</v>
      </c>
      <c r="Z8" s="90">
        <f t="shared" si="1"/>
        <v>5</v>
      </c>
      <c r="AA8" s="90" t="str">
        <f t="shared" si="0"/>
        <v>O</v>
      </c>
    </row>
    <row r="9" spans="2:28" ht="33.75">
      <c r="B9" s="92">
        <f t="shared" si="2"/>
        <v>6</v>
      </c>
      <c r="C9" s="90" t="s">
        <v>6583</v>
      </c>
      <c r="D9" s="90" t="s">
        <v>7479</v>
      </c>
      <c r="E9" s="93" t="s">
        <v>6964</v>
      </c>
      <c r="F9" s="94">
        <v>3944</v>
      </c>
      <c r="G9" s="94">
        <v>0</v>
      </c>
      <c r="H9" s="94">
        <v>0</v>
      </c>
      <c r="I9" s="94">
        <v>2752</v>
      </c>
      <c r="J9" s="94">
        <v>2551</v>
      </c>
      <c r="K9" s="94">
        <v>910</v>
      </c>
      <c r="L9" s="94">
        <v>554</v>
      </c>
      <c r="M9" s="95">
        <v>5.9029999999999996</v>
      </c>
      <c r="N9" s="94">
        <v>17283.36</v>
      </c>
      <c r="O9" s="94">
        <v>15165.6</v>
      </c>
      <c r="P9" s="94">
        <v>15120.36</v>
      </c>
      <c r="Q9" s="94">
        <v>12423.6</v>
      </c>
      <c r="R9" s="95">
        <v>5.4896000000000003</v>
      </c>
      <c r="S9" s="95">
        <v>4.9457000000000004</v>
      </c>
      <c r="T9" s="95">
        <v>6.2803000000000004</v>
      </c>
      <c r="U9" s="95">
        <v>5.9450000000000003</v>
      </c>
      <c r="V9" s="89" t="s">
        <v>6978</v>
      </c>
      <c r="Y9" s="90" t="str">
        <f>INDEX(Screening!$A$9:$A$142,MATCH('별첨2. GPCM 1st Screening'!C9,Screening!$A$9:$A$142,0))</f>
        <v>Gen Digital Inc. (NasdaqGS:GEN)</v>
      </c>
      <c r="Z9" s="90">
        <f t="shared" si="1"/>
        <v>6</v>
      </c>
      <c r="AA9" s="90" t="str">
        <f t="shared" si="0"/>
        <v>O</v>
      </c>
    </row>
    <row r="10" spans="2:28" ht="33.75">
      <c r="B10" s="92">
        <f t="shared" si="2"/>
        <v>7</v>
      </c>
      <c r="C10" s="90" t="s">
        <v>1675</v>
      </c>
      <c r="D10" s="90" t="s">
        <v>7480</v>
      </c>
      <c r="E10" s="93" t="s">
        <v>6964</v>
      </c>
      <c r="F10" s="94">
        <v>11730</v>
      </c>
      <c r="G10" s="94">
        <v>0</v>
      </c>
      <c r="H10" s="94">
        <v>0</v>
      </c>
      <c r="I10" s="94">
        <v>12614</v>
      </c>
      <c r="J10" s="94">
        <v>11767</v>
      </c>
      <c r="K10" s="94">
        <v>2025</v>
      </c>
      <c r="L10" s="94">
        <v>2058</v>
      </c>
      <c r="M10" s="95">
        <v>8.6981999999999999</v>
      </c>
      <c r="N10" s="94">
        <v>62859.877099999998</v>
      </c>
      <c r="O10" s="94">
        <v>59128.056400000001</v>
      </c>
      <c r="P10" s="94">
        <v>63662.877099999998</v>
      </c>
      <c r="Q10" s="94">
        <v>57801.056400000001</v>
      </c>
      <c r="R10" s="95">
        <v>5.0452000000000004</v>
      </c>
      <c r="S10" s="95">
        <v>4.9184000000000001</v>
      </c>
      <c r="T10" s="95">
        <v>4.9832999999999998</v>
      </c>
      <c r="U10" s="95">
        <v>5.0248999999999997</v>
      </c>
      <c r="V10" s="89" t="s">
        <v>6987</v>
      </c>
      <c r="Y10" s="90" t="str">
        <f>INDEX(Screening!$A$9:$A$142,MATCH('별첨2. GPCM 1st Screening'!C10,Screening!$A$9:$A$142,0))</f>
        <v>VMware, Inc. (NYSE:VMW)</v>
      </c>
      <c r="Z10" s="90">
        <f t="shared" si="1"/>
        <v>7</v>
      </c>
      <c r="AA10" s="90" t="str">
        <f t="shared" si="0"/>
        <v>O</v>
      </c>
    </row>
    <row r="11" spans="2:28" ht="33.75">
      <c r="B11" s="92">
        <f t="shared" si="2"/>
        <v>8</v>
      </c>
      <c r="C11" s="90" t="s">
        <v>7209</v>
      </c>
      <c r="D11" s="90" t="s">
        <v>7481</v>
      </c>
      <c r="E11" s="93" t="s">
        <v>6964</v>
      </c>
      <c r="F11" s="94">
        <v>11.757</v>
      </c>
      <c r="G11" s="94">
        <v>0</v>
      </c>
      <c r="H11" s="94">
        <v>0</v>
      </c>
      <c r="I11" s="94">
        <v>7.73</v>
      </c>
      <c r="J11" s="94">
        <v>7.2770000000000001</v>
      </c>
      <c r="K11" s="94">
        <v>-14.887</v>
      </c>
      <c r="L11" s="94">
        <v>-18.802</v>
      </c>
      <c r="M11" s="95">
        <v>5.8459000000000003</v>
      </c>
      <c r="N11" s="94">
        <v>105.4589</v>
      </c>
      <c r="O11" s="94">
        <v>65.191999999999993</v>
      </c>
      <c r="P11" s="94">
        <v>100.6079</v>
      </c>
      <c r="Q11" s="94">
        <v>65.790000000000006</v>
      </c>
      <c r="R11" s="95">
        <v>12.0527</v>
      </c>
      <c r="S11" s="95">
        <v>8.5052000000000003</v>
      </c>
      <c r="T11" s="95">
        <v>13.642799999999999</v>
      </c>
      <c r="U11" s="95">
        <v>8.9586000000000006</v>
      </c>
      <c r="V11" s="89" t="s">
        <v>7482</v>
      </c>
      <c r="Y11" s="90" t="str">
        <f>INDEX(Screening!$A$9:$A$142,MATCH('별첨2. GPCM 1st Screening'!C11,Screening!$A$9:$A$142,0))</f>
        <v>Intrusion Inc. (NasdaqCM:INTZ)</v>
      </c>
      <c r="Z11" s="90">
        <f t="shared" si="1"/>
        <v>8</v>
      </c>
      <c r="AA11" s="90" t="str">
        <f t="shared" si="0"/>
        <v>O</v>
      </c>
    </row>
    <row r="12" spans="2:28" ht="45">
      <c r="B12" s="92">
        <f t="shared" si="2"/>
        <v>9</v>
      </c>
      <c r="C12" s="90" t="s">
        <v>7050</v>
      </c>
      <c r="D12" s="90" t="s">
        <v>7483</v>
      </c>
      <c r="E12" s="93" t="s">
        <v>6964</v>
      </c>
      <c r="F12" s="94">
        <v>0.26519999999999999</v>
      </c>
      <c r="G12" s="94">
        <v>0</v>
      </c>
      <c r="H12" s="94">
        <v>0</v>
      </c>
      <c r="I12" s="94">
        <v>6.1967999999999996</v>
      </c>
      <c r="J12" s="94">
        <v>5.1144999999999996</v>
      </c>
      <c r="K12" s="94">
        <v>-7.1498999999999997</v>
      </c>
      <c r="L12" s="94">
        <v>-5.0658000000000003</v>
      </c>
      <c r="M12" s="95">
        <v>9.1525999999999996</v>
      </c>
      <c r="N12" s="94">
        <v>10.423</v>
      </c>
      <c r="O12" s="94">
        <v>9.8668999999999993</v>
      </c>
      <c r="P12" s="94">
        <v>12.932499999999999</v>
      </c>
      <c r="Q12" s="94">
        <v>17.3568</v>
      </c>
      <c r="R12" s="95">
        <v>1.974</v>
      </c>
      <c r="S12" s="95">
        <v>3.3668999999999998</v>
      </c>
      <c r="T12" s="95">
        <v>1.6819999999999999</v>
      </c>
      <c r="U12" s="95">
        <v>1.9292</v>
      </c>
      <c r="V12" s="89" t="s">
        <v>7051</v>
      </c>
      <c r="Y12" s="90" t="str">
        <f>INDEX(Screening!$A$9:$A$142,MATCH('별첨2. GPCM 1st Screening'!C12,Screening!$A$9:$A$142,0))</f>
        <v>BIO-key International, Inc. (NasdaqCM:BKYI)</v>
      </c>
      <c r="Z12" s="90">
        <f t="shared" si="1"/>
        <v>9</v>
      </c>
      <c r="AA12" s="90" t="str">
        <f t="shared" si="0"/>
        <v>O</v>
      </c>
    </row>
    <row r="13" spans="2:28" ht="45">
      <c r="B13" s="92">
        <f t="shared" si="2"/>
        <v>10</v>
      </c>
      <c r="C13" s="90" t="s">
        <v>6975</v>
      </c>
      <c r="D13" s="90" t="s">
        <v>7484</v>
      </c>
      <c r="E13" s="93" t="s">
        <v>6976</v>
      </c>
      <c r="F13" s="94">
        <v>746</v>
      </c>
      <c r="G13" s="94">
        <v>0</v>
      </c>
      <c r="H13" s="94">
        <v>0</v>
      </c>
      <c r="I13" s="94">
        <v>743</v>
      </c>
      <c r="J13" s="94">
        <v>893</v>
      </c>
      <c r="K13" s="94">
        <v>-447</v>
      </c>
      <c r="L13" s="94">
        <v>-1104</v>
      </c>
      <c r="M13" s="95">
        <v>10.0036</v>
      </c>
      <c r="N13" s="94">
        <v>5479.6553000000004</v>
      </c>
      <c r="O13" s="94">
        <v>5829.3398999999999</v>
      </c>
      <c r="P13" s="94">
        <v>5446.6553000000004</v>
      </c>
      <c r="Q13" s="94">
        <v>5725.3398999999999</v>
      </c>
      <c r="R13" s="95">
        <v>7.2595000000000001</v>
      </c>
      <c r="S13" s="95">
        <v>6.3636999999999997</v>
      </c>
      <c r="T13" s="95">
        <v>7.375</v>
      </c>
      <c r="U13" s="95">
        <v>6.5278</v>
      </c>
      <c r="V13" s="89" t="s">
        <v>6977</v>
      </c>
      <c r="Y13" s="90" t="str">
        <f>INDEX(Screening!$A$9:$A$142,MATCH('별첨2. GPCM 1st Screening'!C13,Screening!$A$9:$A$142,0))</f>
        <v>BlackBerry Limited (TSX:BB)</v>
      </c>
      <c r="Z13" s="90">
        <f t="shared" si="1"/>
        <v>10</v>
      </c>
      <c r="AA13" s="90" t="str">
        <f t="shared" si="0"/>
        <v>O</v>
      </c>
    </row>
    <row r="14" spans="2:28" ht="33.75">
      <c r="B14" s="92">
        <f t="shared" si="2"/>
        <v>11</v>
      </c>
      <c r="C14" s="90" t="s">
        <v>7023</v>
      </c>
      <c r="D14" s="90" t="s">
        <v>7485</v>
      </c>
      <c r="E14" s="93" t="s">
        <v>7021</v>
      </c>
      <c r="F14" s="94">
        <v>1.1245000000000001</v>
      </c>
      <c r="G14" s="94">
        <v>0</v>
      </c>
      <c r="H14" s="94">
        <v>0</v>
      </c>
      <c r="I14" s="94">
        <v>13.337400000000001</v>
      </c>
      <c r="J14" s="94">
        <v>11.8064</v>
      </c>
      <c r="K14" s="94">
        <v>0.32900000000000001</v>
      </c>
      <c r="L14" s="94">
        <v>-1.9841</v>
      </c>
      <c r="M14" s="95">
        <v>7.9276</v>
      </c>
      <c r="N14" s="94">
        <v>31.534500000000001</v>
      </c>
      <c r="O14" s="94">
        <v>51.2012</v>
      </c>
      <c r="P14" s="94">
        <v>36.021900000000002</v>
      </c>
      <c r="Q14" s="94">
        <v>50.295000000000002</v>
      </c>
      <c r="R14" s="95">
        <v>2.6309</v>
      </c>
      <c r="S14" s="95">
        <v>4.2831999999999999</v>
      </c>
      <c r="T14" s="95">
        <v>2.7343999999999999</v>
      </c>
      <c r="U14" s="95">
        <v>4.5693999999999999</v>
      </c>
      <c r="V14" s="97" t="s">
        <v>7024</v>
      </c>
      <c r="Y14" s="90" t="str">
        <f>INDEX(Screening!$A$9:$A$142,MATCH('별첨2. GPCM 1st Screening'!C14,Screening!$A$9:$A$142,0))</f>
        <v>Advenica AB (publ) (OM:ADVE)</v>
      </c>
      <c r="Z14" s="90">
        <f t="shared" si="1"/>
        <v>11</v>
      </c>
      <c r="AA14" s="90" t="str">
        <f t="shared" si="0"/>
        <v>O</v>
      </c>
    </row>
    <row r="15" spans="2:28" ht="12.75">
      <c r="B15" s="92">
        <f t="shared" si="2"/>
        <v>12</v>
      </c>
      <c r="C15" s="90" t="s">
        <v>7280</v>
      </c>
      <c r="D15" s="90" t="s">
        <v>7486</v>
      </c>
      <c r="E15" s="93" t="s">
        <v>7057</v>
      </c>
      <c r="F15" s="94" t="s">
        <v>7469</v>
      </c>
      <c r="G15" s="94" t="s">
        <v>7469</v>
      </c>
      <c r="H15" s="94" t="s">
        <v>7469</v>
      </c>
      <c r="I15" s="94">
        <v>21.135200000000001</v>
      </c>
      <c r="J15" s="94">
        <v>18.840900000000001</v>
      </c>
      <c r="K15" s="94">
        <v>-0.21679999999999999</v>
      </c>
      <c r="L15" s="94">
        <v>-2.4336000000000002</v>
      </c>
      <c r="M15" s="95" t="s">
        <v>7469</v>
      </c>
      <c r="N15" s="94" t="s">
        <v>7469</v>
      </c>
      <c r="O15" s="94">
        <v>149.113</v>
      </c>
      <c r="P15" s="94" t="s">
        <v>7469</v>
      </c>
      <c r="Q15" s="94">
        <v>134.61609999999999</v>
      </c>
      <c r="R15" s="95">
        <v>1.7912999999999999</v>
      </c>
      <c r="S15" s="95">
        <v>7.3555999999999999</v>
      </c>
      <c r="T15" s="95" t="s">
        <v>7469</v>
      </c>
      <c r="U15" s="95">
        <v>8.2212999999999994</v>
      </c>
      <c r="V15" s="89" t="s">
        <v>7487</v>
      </c>
      <c r="W15" s="96" t="s">
        <v>7471</v>
      </c>
      <c r="Y15" s="90" t="str">
        <f>INDEX(Screening!$A$9:$A$142,MATCH('별첨2. GPCM 1st Screening'!C15,Screening!$A$9:$A$142,0))</f>
        <v>SSH Communications Security Oyj (HLSE:SSH1V)</v>
      </c>
      <c r="Z15" s="90">
        <f t="shared" si="1"/>
        <v>12</v>
      </c>
      <c r="AA15" s="90" t="str">
        <f t="shared" si="0"/>
        <v>O</v>
      </c>
    </row>
    <row r="16" spans="2:28" ht="45">
      <c r="B16" s="92">
        <f t="shared" si="2"/>
        <v>13</v>
      </c>
      <c r="C16" s="90" t="s">
        <v>7141</v>
      </c>
      <c r="D16" s="90" t="s">
        <v>7488</v>
      </c>
      <c r="E16" s="93" t="s">
        <v>7489</v>
      </c>
      <c r="F16" s="94" t="s">
        <v>7469</v>
      </c>
      <c r="G16" s="94" t="s">
        <v>7469</v>
      </c>
      <c r="H16" s="94" t="s">
        <v>7469</v>
      </c>
      <c r="I16" s="94" t="s">
        <v>7469</v>
      </c>
      <c r="J16" s="94">
        <v>20.895</v>
      </c>
      <c r="K16" s="94" t="s">
        <v>7469</v>
      </c>
      <c r="L16" s="94">
        <v>1.522</v>
      </c>
      <c r="M16" s="95" t="s">
        <v>7469</v>
      </c>
      <c r="N16" s="94" t="s">
        <v>7469</v>
      </c>
      <c r="O16" s="94">
        <v>75.470799999999997</v>
      </c>
      <c r="P16" s="94" t="s">
        <v>7469</v>
      </c>
      <c r="Q16" s="94">
        <v>83.722800000000007</v>
      </c>
      <c r="R16" s="95" t="s">
        <v>7469</v>
      </c>
      <c r="S16" s="95">
        <v>4.0068000000000001</v>
      </c>
      <c r="T16" s="95" t="s">
        <v>7469</v>
      </c>
      <c r="U16" s="95">
        <v>3.6118999999999999</v>
      </c>
      <c r="V16" s="89" t="s">
        <v>7490</v>
      </c>
      <c r="W16" s="96" t="s">
        <v>7471</v>
      </c>
      <c r="Y16" s="90" t="str">
        <f>INDEX(Screening!$A$9:$A$142,MATCH('별첨2. GPCM 1st Screening'!C16,Screening!$A$9:$A$142,0))</f>
        <v>Corero Network Security plc (AIM:CNS)</v>
      </c>
      <c r="Z16" s="90">
        <f t="shared" si="1"/>
        <v>13</v>
      </c>
      <c r="AA16" s="90" t="str">
        <f t="shared" si="0"/>
        <v>O</v>
      </c>
    </row>
    <row r="17" spans="2:27" ht="56.25">
      <c r="B17" s="92">
        <f t="shared" si="2"/>
        <v>14</v>
      </c>
      <c r="C17" s="90" t="s">
        <v>7035</v>
      </c>
      <c r="D17" s="90" t="s">
        <v>7491</v>
      </c>
      <c r="E17" s="93" t="s">
        <v>6964</v>
      </c>
      <c r="F17" s="94">
        <v>13.734</v>
      </c>
      <c r="G17" s="94">
        <v>0</v>
      </c>
      <c r="H17" s="94">
        <v>0</v>
      </c>
      <c r="I17" s="94">
        <v>232.51</v>
      </c>
      <c r="J17" s="94">
        <v>242.43299999999999</v>
      </c>
      <c r="K17" s="94">
        <v>-39.936999999999998</v>
      </c>
      <c r="L17" s="94">
        <v>-43.134</v>
      </c>
      <c r="M17" s="95">
        <v>11.079599999999999</v>
      </c>
      <c r="N17" s="94">
        <v>486.69990000000001</v>
      </c>
      <c r="O17" s="94">
        <v>918.24509999999998</v>
      </c>
      <c r="P17" s="94">
        <v>598.29790000000003</v>
      </c>
      <c r="Q17" s="94">
        <v>1029.5541000000001</v>
      </c>
      <c r="R17" s="95">
        <v>2.5847000000000002</v>
      </c>
      <c r="S17" s="95">
        <v>4.2217000000000002</v>
      </c>
      <c r="T17" s="95">
        <v>2.0931999999999999</v>
      </c>
      <c r="U17" s="95">
        <v>3.7875999999999999</v>
      </c>
      <c r="V17" s="97" t="s">
        <v>7036</v>
      </c>
      <c r="Y17" s="90" t="str">
        <f>INDEX(Screening!$A$9:$A$142,MATCH('별첨2. GPCM 1st Screening'!C17,Screening!$A$9:$A$142,0))</f>
        <v>Telos Corporation (NasdaqGM:TLS)</v>
      </c>
      <c r="Z17" s="90">
        <f t="shared" si="1"/>
        <v>14</v>
      </c>
      <c r="AA17" s="90" t="str">
        <f t="shared" si="0"/>
        <v>O</v>
      </c>
    </row>
    <row r="18" spans="2:27" ht="33.75">
      <c r="B18" s="92">
        <f t="shared" si="2"/>
        <v>15</v>
      </c>
      <c r="C18" s="90" t="s">
        <v>7056</v>
      </c>
      <c r="D18" s="90" t="s">
        <v>7492</v>
      </c>
      <c r="E18" s="93" t="s">
        <v>7057</v>
      </c>
      <c r="F18" s="94">
        <v>13.314399999999999</v>
      </c>
      <c r="G18" s="94">
        <v>0</v>
      </c>
      <c r="H18" s="94">
        <v>0</v>
      </c>
      <c r="I18" s="94">
        <v>173.4171</v>
      </c>
      <c r="J18" s="94">
        <v>153.75970000000001</v>
      </c>
      <c r="K18" s="94">
        <v>475.81319999999999</v>
      </c>
      <c r="L18" s="94">
        <v>15.021100000000001</v>
      </c>
      <c r="M18" s="95">
        <v>6.6650999999999998</v>
      </c>
      <c r="N18" s="94">
        <v>213.75139999999999</v>
      </c>
      <c r="O18" s="94">
        <v>867.37789999999995</v>
      </c>
      <c r="P18" s="94">
        <v>273.9599</v>
      </c>
      <c r="Q18" s="94">
        <v>895.38750000000005</v>
      </c>
      <c r="R18" s="95">
        <v>1.6887000000000001</v>
      </c>
      <c r="S18" s="95">
        <v>7.0655999999999999</v>
      </c>
      <c r="T18" s="95">
        <v>1.3646</v>
      </c>
      <c r="U18" s="95">
        <v>5.8598999999999997</v>
      </c>
      <c r="V18" s="89" t="s">
        <v>7058</v>
      </c>
      <c r="Y18" s="90" t="str">
        <f>INDEX(Screening!$A$9:$A$142,MATCH('별첨2. GPCM 1st Screening'!C18,Screening!$A$9:$A$142,0))</f>
        <v>WithSecure Oyj (HLSE:WITH)</v>
      </c>
      <c r="Z18" s="90">
        <f t="shared" si="1"/>
        <v>15</v>
      </c>
      <c r="AA18" s="90" t="str">
        <f t="shared" si="0"/>
        <v>O</v>
      </c>
    </row>
    <row r="19" spans="2:27" ht="33.75">
      <c r="B19" s="92">
        <f t="shared" si="2"/>
        <v>16</v>
      </c>
      <c r="C19" s="90" t="s">
        <v>6967</v>
      </c>
      <c r="D19" s="90" t="s">
        <v>7493</v>
      </c>
      <c r="E19" s="93" t="s">
        <v>6964</v>
      </c>
      <c r="F19" s="94">
        <v>989.9</v>
      </c>
      <c r="G19" s="94">
        <v>0</v>
      </c>
      <c r="H19" s="94">
        <v>11.9</v>
      </c>
      <c r="I19" s="94">
        <v>4098</v>
      </c>
      <c r="J19" s="94">
        <v>3342.2</v>
      </c>
      <c r="K19" s="94">
        <v>742.5</v>
      </c>
      <c r="L19" s="94">
        <v>606.79999999999995</v>
      </c>
      <c r="M19" s="95">
        <v>11.0168</v>
      </c>
      <c r="N19" s="94">
        <v>37597.713000000003</v>
      </c>
      <c r="O19" s="94">
        <v>56743</v>
      </c>
      <c r="P19" s="94">
        <v>38326.313000000002</v>
      </c>
      <c r="Q19" s="94">
        <v>58222.8</v>
      </c>
      <c r="R19" s="95">
        <v>9.5810999999999993</v>
      </c>
      <c r="S19" s="95">
        <v>17.549499999999998</v>
      </c>
      <c r="T19" s="95">
        <v>9.1745999999999999</v>
      </c>
      <c r="U19" s="95">
        <v>16.977699999999999</v>
      </c>
      <c r="V19" s="89" t="s">
        <v>6968</v>
      </c>
      <c r="Y19" s="90" t="str">
        <f>INDEX(Screening!$A$9:$A$142,MATCH('별첨2. GPCM 1st Screening'!C19,Screening!$A$9:$A$142,0))</f>
        <v>Fortinet, Inc. (NasdaqGS:FTNT)</v>
      </c>
      <c r="Z19" s="90">
        <f t="shared" si="1"/>
        <v>16</v>
      </c>
      <c r="AA19" s="90" t="str">
        <f t="shared" si="0"/>
        <v>O</v>
      </c>
    </row>
    <row r="20" spans="2:27" ht="33.75">
      <c r="B20" s="92">
        <f t="shared" si="2"/>
        <v>17</v>
      </c>
      <c r="C20" s="90" t="s">
        <v>7247</v>
      </c>
      <c r="D20" s="90" t="s">
        <v>7494</v>
      </c>
      <c r="E20" s="93" t="s">
        <v>6976</v>
      </c>
      <c r="F20" s="94">
        <v>3.7191000000000001</v>
      </c>
      <c r="G20" s="94">
        <v>0</v>
      </c>
      <c r="H20" s="94">
        <v>0</v>
      </c>
      <c r="I20" s="94">
        <v>20.116800000000001</v>
      </c>
      <c r="J20" s="94">
        <v>21.758900000000001</v>
      </c>
      <c r="K20" s="94">
        <v>-0.24010000000000001</v>
      </c>
      <c r="L20" s="94">
        <v>0.17730000000000001</v>
      </c>
      <c r="M20" s="95">
        <v>7.3127000000000004</v>
      </c>
      <c r="N20" s="94">
        <v>6.5250000000000004</v>
      </c>
      <c r="O20" s="94">
        <v>13.0989</v>
      </c>
      <c r="P20" s="94">
        <v>2.8805999999999998</v>
      </c>
      <c r="Q20" s="94">
        <v>9.4179999999999993</v>
      </c>
      <c r="R20" s="95">
        <v>0.15459999999999999</v>
      </c>
      <c r="S20" s="95">
        <v>0.43509999999999999</v>
      </c>
      <c r="T20" s="95">
        <v>0.35010000000000002</v>
      </c>
      <c r="U20" s="95">
        <v>0.60760000000000003</v>
      </c>
      <c r="V20" s="89" t="s">
        <v>7495</v>
      </c>
      <c r="Y20" s="90" t="str">
        <f>INDEX(Screening!$A$9:$A$142,MATCH('별첨2. GPCM 1st Screening'!C20,Screening!$A$9:$A$142,0))</f>
        <v>Route1 Inc. (TSXV:ROI)</v>
      </c>
      <c r="Z20" s="90">
        <f t="shared" si="1"/>
        <v>17</v>
      </c>
      <c r="AA20" s="90" t="str">
        <f t="shared" si="0"/>
        <v>O</v>
      </c>
    </row>
    <row r="21" spans="2:27" ht="33.75">
      <c r="B21" s="92">
        <f t="shared" si="2"/>
        <v>18</v>
      </c>
      <c r="C21" s="90" t="s">
        <v>7272</v>
      </c>
      <c r="D21" s="90" t="s">
        <v>7496</v>
      </c>
      <c r="E21" s="93" t="s">
        <v>6970</v>
      </c>
      <c r="F21" s="94">
        <v>0.74629999999999996</v>
      </c>
      <c r="G21" s="94">
        <v>0</v>
      </c>
      <c r="H21" s="94">
        <v>0.1313</v>
      </c>
      <c r="I21" s="94">
        <v>154.83860000000001</v>
      </c>
      <c r="J21" s="94">
        <v>158.41480000000001</v>
      </c>
      <c r="K21" s="94">
        <v>13.472300000000001</v>
      </c>
      <c r="L21" s="94">
        <v>17.053999999999998</v>
      </c>
      <c r="M21" s="95">
        <v>11.0204</v>
      </c>
      <c r="N21" s="94">
        <v>65.895499999999998</v>
      </c>
      <c r="O21" s="94">
        <v>152.511</v>
      </c>
      <c r="P21" s="94">
        <v>130.5307</v>
      </c>
      <c r="Q21" s="94">
        <v>224.46610000000001</v>
      </c>
      <c r="R21" s="95">
        <v>0.98470000000000002</v>
      </c>
      <c r="S21" s="95">
        <v>1.4849000000000001</v>
      </c>
      <c r="T21" s="95">
        <v>0.49780000000000002</v>
      </c>
      <c r="U21" s="95">
        <v>1.0088999999999999</v>
      </c>
      <c r="V21" s="97" t="s">
        <v>7497</v>
      </c>
      <c r="Y21" s="90" t="str">
        <f>INDEX(Screening!$A$9:$A$142,MATCH('별첨2. GPCM 1st Screening'!C21,Screening!$A$9:$A$142,0))</f>
        <v>Soliton Systems K.K. (TSE:3040)</v>
      </c>
      <c r="Z21" s="90">
        <f t="shared" si="1"/>
        <v>18</v>
      </c>
      <c r="AA21" s="90" t="str">
        <f t="shared" si="0"/>
        <v>O</v>
      </c>
    </row>
    <row r="22" spans="2:27" ht="33.75">
      <c r="B22" s="92">
        <f t="shared" si="2"/>
        <v>19</v>
      </c>
      <c r="C22" s="90" t="s">
        <v>7037</v>
      </c>
      <c r="D22" s="90" t="s">
        <v>7498</v>
      </c>
      <c r="E22" s="93" t="s">
        <v>6973</v>
      </c>
      <c r="F22" s="94">
        <v>10.564500000000001</v>
      </c>
      <c r="G22" s="94">
        <v>0</v>
      </c>
      <c r="H22" s="94">
        <v>-1.09E-2</v>
      </c>
      <c r="I22" s="94">
        <v>422.05650000000003</v>
      </c>
      <c r="J22" s="94">
        <v>404.53489999999999</v>
      </c>
      <c r="K22" s="94">
        <v>18.45</v>
      </c>
      <c r="L22" s="94">
        <v>53.422499999999999</v>
      </c>
      <c r="M22" s="95">
        <v>9.5355000000000008</v>
      </c>
      <c r="N22" s="94">
        <v>810.15499999999997</v>
      </c>
      <c r="O22" s="94">
        <v>1828.0334</v>
      </c>
      <c r="P22" s="94">
        <v>914.63670000000002</v>
      </c>
      <c r="Q22" s="94">
        <v>1992.6604</v>
      </c>
      <c r="R22" s="95">
        <v>2.3540999999999999</v>
      </c>
      <c r="S22" s="95">
        <v>4.8540000000000001</v>
      </c>
      <c r="T22" s="95">
        <v>2.0851999999999999</v>
      </c>
      <c r="U22" s="95">
        <v>4.4535</v>
      </c>
      <c r="V22" s="89" t="s">
        <v>7038</v>
      </c>
      <c r="Y22" s="90" t="str">
        <f>INDEX(Screening!$A$9:$A$142,MATCH('별첨2. GPCM 1st Screening'!C22,Screening!$A$9:$A$142,0))</f>
        <v>NSFOCUS Technologies Group Co., Ltd. (SZSE:300369)</v>
      </c>
      <c r="Z22" s="90">
        <f t="shared" si="1"/>
        <v>19</v>
      </c>
      <c r="AA22" s="90" t="str">
        <f t="shared" si="0"/>
        <v>O</v>
      </c>
    </row>
    <row r="23" spans="2:27" ht="22.5">
      <c r="B23" s="92">
        <f t="shared" si="2"/>
        <v>20</v>
      </c>
      <c r="C23" s="90" t="s">
        <v>7125</v>
      </c>
      <c r="D23" s="90" t="s">
        <v>7499</v>
      </c>
      <c r="E23" s="93" t="s">
        <v>7057</v>
      </c>
      <c r="F23" s="94" t="s">
        <v>7469</v>
      </c>
      <c r="G23" s="94" t="s">
        <v>7469</v>
      </c>
      <c r="H23" s="94" t="s">
        <v>7469</v>
      </c>
      <c r="I23" s="94">
        <v>92.127799999999993</v>
      </c>
      <c r="J23" s="94">
        <v>102.74460000000001</v>
      </c>
      <c r="K23" s="94">
        <v>1.1921999999999999</v>
      </c>
      <c r="L23" s="94">
        <v>3.9315000000000002</v>
      </c>
      <c r="M23" s="95" t="s">
        <v>7469</v>
      </c>
      <c r="N23" s="94" t="s">
        <v>7469</v>
      </c>
      <c r="O23" s="94">
        <v>215.72829999999999</v>
      </c>
      <c r="P23" s="94" t="s">
        <v>7469</v>
      </c>
      <c r="Q23" s="94">
        <v>215.44820000000001</v>
      </c>
      <c r="R23" s="95">
        <v>1.5532999999999999</v>
      </c>
      <c r="S23" s="95">
        <v>2.1781000000000001</v>
      </c>
      <c r="T23" s="95" t="s">
        <v>7469</v>
      </c>
      <c r="U23" s="95">
        <v>2.1810999999999998</v>
      </c>
      <c r="V23" s="89" t="s">
        <v>7500</v>
      </c>
      <c r="W23" s="96" t="s">
        <v>7471</v>
      </c>
      <c r="Y23" s="90" t="str">
        <f>INDEX(Screening!$A$9:$A$142,MATCH('별첨2. GPCM 1st Screening'!C23,Screening!$A$9:$A$142,0))</f>
        <v>Bittium Oyj (HLSE:BITTI)</v>
      </c>
      <c r="Z23" s="90">
        <f t="shared" si="1"/>
        <v>20</v>
      </c>
      <c r="AA23" s="90" t="str">
        <f t="shared" si="0"/>
        <v>O</v>
      </c>
    </row>
    <row r="24" spans="2:27" ht="45">
      <c r="B24" s="92">
        <f t="shared" si="2"/>
        <v>21</v>
      </c>
      <c r="C24" s="90" t="s">
        <v>7308</v>
      </c>
      <c r="D24" s="90" t="s">
        <v>7501</v>
      </c>
      <c r="E24" s="93" t="s">
        <v>6964</v>
      </c>
      <c r="F24" s="94">
        <v>5.9340000000000002</v>
      </c>
      <c r="G24" s="94">
        <v>3.6700000000000003E-2</v>
      </c>
      <c r="H24" s="94">
        <v>-0.88500000000000001</v>
      </c>
      <c r="I24" s="94">
        <v>0.11799999999999999</v>
      </c>
      <c r="J24" s="94">
        <v>0.193</v>
      </c>
      <c r="K24" s="94">
        <v>-8.3580000000000005</v>
      </c>
      <c r="L24" s="94">
        <v>-17.199000000000002</v>
      </c>
      <c r="M24" s="95">
        <v>-11.4808</v>
      </c>
      <c r="N24" s="94">
        <v>14.309200000000001</v>
      </c>
      <c r="O24" s="94">
        <v>41.345999999999997</v>
      </c>
      <c r="P24" s="94">
        <v>9.4864999999999995</v>
      </c>
      <c r="Q24" s="94">
        <v>38.406300000000002</v>
      </c>
      <c r="R24" s="95">
        <v>74.031099999999995</v>
      </c>
      <c r="S24" s="95">
        <v>180.9564</v>
      </c>
      <c r="T24" s="95">
        <v>121.264</v>
      </c>
      <c r="U24" s="95">
        <v>214.2277</v>
      </c>
      <c r="V24" s="89" t="s">
        <v>7502</v>
      </c>
      <c r="Y24" s="90" t="str">
        <f>INDEX(Screening!$A$9:$A$142,MATCH('별첨2. GPCM 1st Screening'!C24,Screening!$A$9:$A$142,0))</f>
        <v>Zerify, Inc. (OTCPK:ZRFY)</v>
      </c>
      <c r="Z24" s="90">
        <f t="shared" si="1"/>
        <v>21</v>
      </c>
      <c r="AA24" s="90" t="str">
        <f t="shared" si="0"/>
        <v>O</v>
      </c>
    </row>
    <row r="25" spans="2:27" ht="12.75">
      <c r="B25" s="92">
        <f t="shared" si="2"/>
        <v>22</v>
      </c>
      <c r="C25" s="90" t="s">
        <v>7194</v>
      </c>
      <c r="D25" s="90" t="s">
        <v>7503</v>
      </c>
      <c r="E25" s="93" t="s">
        <v>7504</v>
      </c>
      <c r="F25" s="94" t="s">
        <v>7469</v>
      </c>
      <c r="G25" s="94">
        <v>0</v>
      </c>
      <c r="H25" s="94">
        <v>5.2529000000000003</v>
      </c>
      <c r="I25" s="94">
        <v>14.7591</v>
      </c>
      <c r="J25" s="94">
        <v>14.735300000000001</v>
      </c>
      <c r="K25" s="94">
        <v>-2.7366000000000001</v>
      </c>
      <c r="L25" s="94">
        <v>-2.3411</v>
      </c>
      <c r="M25" s="95">
        <v>5.9550000000000001</v>
      </c>
      <c r="N25" s="94" t="s">
        <v>7469</v>
      </c>
      <c r="O25" s="94">
        <v>11.974299999999999</v>
      </c>
      <c r="P25" s="94">
        <v>17.834499999999998</v>
      </c>
      <c r="Q25" s="94">
        <v>20.804600000000001</v>
      </c>
      <c r="R25" s="95">
        <v>1.2125999999999999</v>
      </c>
      <c r="S25" s="95">
        <v>1.4164000000000001</v>
      </c>
      <c r="T25" s="95" t="s">
        <v>7469</v>
      </c>
      <c r="U25" s="95">
        <v>0.81520000000000004</v>
      </c>
      <c r="V25" s="89" t="s">
        <v>7487</v>
      </c>
      <c r="W25" s="96" t="s">
        <v>7471</v>
      </c>
      <c r="Y25" s="90" t="str">
        <f>INDEX(Screening!$A$9:$A$142,MATCH('별첨2. GPCM 1st Screening'!C25,Screening!$A$9:$A$142,0))</f>
        <v>GET Holdings Limited (SEHK:8100)</v>
      </c>
      <c r="Z25" s="90">
        <f t="shared" si="1"/>
        <v>22</v>
      </c>
      <c r="AA25" s="90" t="str">
        <f t="shared" si="0"/>
        <v>O</v>
      </c>
    </row>
    <row r="26" spans="2:27" ht="33.75">
      <c r="B26" s="92">
        <f t="shared" si="2"/>
        <v>23</v>
      </c>
      <c r="C26" s="90" t="s">
        <v>7041</v>
      </c>
      <c r="D26" s="90" t="s">
        <v>7505</v>
      </c>
      <c r="E26" s="93" t="s">
        <v>6970</v>
      </c>
      <c r="F26" s="94">
        <v>0</v>
      </c>
      <c r="G26" s="94">
        <v>0</v>
      </c>
      <c r="H26" s="94">
        <v>0</v>
      </c>
      <c r="I26" s="94">
        <v>13.0678</v>
      </c>
      <c r="J26" s="94">
        <v>10.219099999999999</v>
      </c>
      <c r="K26" s="94">
        <v>-1.5422</v>
      </c>
      <c r="L26" s="94">
        <v>-1.6433</v>
      </c>
      <c r="M26" s="95">
        <v>17.123000000000001</v>
      </c>
      <c r="N26" s="94">
        <v>24.3672</v>
      </c>
      <c r="O26" s="94">
        <v>35.546900000000001</v>
      </c>
      <c r="P26" s="94">
        <v>35.366399999999999</v>
      </c>
      <c r="Q26" s="94">
        <v>48.9236</v>
      </c>
      <c r="R26" s="95">
        <v>2.8254999999999999</v>
      </c>
      <c r="S26" s="95">
        <v>4.8360000000000003</v>
      </c>
      <c r="T26" s="95">
        <v>1.954</v>
      </c>
      <c r="U26" s="95">
        <v>3.6294</v>
      </c>
      <c r="V26" s="98" t="s">
        <v>7042</v>
      </c>
      <c r="Y26" s="90" t="str">
        <f>INDEX(Screening!$A$9:$A$142,MATCH('별첨2. GPCM 1st Screening'!C26,Screening!$A$9:$A$142,0))</f>
        <v>Fuva Brain Limited (TSE:3927)</v>
      </c>
      <c r="Z26" s="90">
        <f t="shared" si="1"/>
        <v>23</v>
      </c>
      <c r="AA26" s="90" t="str">
        <f t="shared" si="0"/>
        <v>O</v>
      </c>
    </row>
    <row r="27" spans="2:27" ht="22.5">
      <c r="B27" s="92">
        <f t="shared" si="2"/>
        <v>24</v>
      </c>
      <c r="C27" s="90" t="s">
        <v>7167</v>
      </c>
      <c r="D27" s="90" t="s">
        <v>7506</v>
      </c>
      <c r="E27" s="93" t="s">
        <v>6970</v>
      </c>
      <c r="F27" s="94">
        <v>0</v>
      </c>
      <c r="G27" s="94">
        <v>0</v>
      </c>
      <c r="H27" s="94">
        <v>0.13039999999999999</v>
      </c>
      <c r="I27" s="94">
        <v>79.804900000000004</v>
      </c>
      <c r="J27" s="94">
        <v>64.381</v>
      </c>
      <c r="K27" s="94">
        <v>25.297699999999999</v>
      </c>
      <c r="L27" s="94">
        <v>19.422799999999999</v>
      </c>
      <c r="M27" s="95">
        <v>14.9247</v>
      </c>
      <c r="N27" s="94">
        <v>905.96019999999999</v>
      </c>
      <c r="O27" s="94">
        <v>1126.1778999999999</v>
      </c>
      <c r="P27" s="94">
        <v>1029.7539999999999</v>
      </c>
      <c r="Q27" s="94">
        <v>1228.9715000000001</v>
      </c>
      <c r="R27" s="95">
        <v>13.5191</v>
      </c>
      <c r="S27" s="95">
        <v>19.908899999999999</v>
      </c>
      <c r="T27" s="95">
        <v>11.8963</v>
      </c>
      <c r="U27" s="95">
        <v>18.2515</v>
      </c>
      <c r="V27" s="98" t="s">
        <v>7507</v>
      </c>
      <c r="Y27" s="90" t="str">
        <f>INDEX(Screening!$A$9:$A$142,MATCH('별첨2. GPCM 1st Screening'!C27,Screening!$A$9:$A$142,0))</f>
        <v>Digital Arts Inc. (TSE:2326)</v>
      </c>
      <c r="Z27" s="90">
        <f t="shared" si="1"/>
        <v>24</v>
      </c>
      <c r="AA27" s="90" t="str">
        <f t="shared" si="0"/>
        <v>O</v>
      </c>
    </row>
    <row r="28" spans="2:27" ht="33.75">
      <c r="B28" s="92">
        <f t="shared" si="2"/>
        <v>25</v>
      </c>
      <c r="C28" s="90" t="s">
        <v>7066</v>
      </c>
      <c r="D28" s="90" t="s">
        <v>7508</v>
      </c>
      <c r="E28" s="93" t="s">
        <v>7067</v>
      </c>
      <c r="F28" s="94">
        <v>34.561300000000003</v>
      </c>
      <c r="G28" s="94">
        <v>0</v>
      </c>
      <c r="H28" s="94">
        <v>0.10009999999999999</v>
      </c>
      <c r="I28" s="94">
        <v>171.9572</v>
      </c>
      <c r="J28" s="94">
        <v>140.88290000000001</v>
      </c>
      <c r="K28" s="94">
        <v>11.036300000000001</v>
      </c>
      <c r="L28" s="94">
        <v>7.5515999999999996</v>
      </c>
      <c r="M28" s="95">
        <v>7.9246999999999996</v>
      </c>
      <c r="N28" s="94">
        <v>128.3854</v>
      </c>
      <c r="O28" s="94">
        <v>99.515699999999995</v>
      </c>
      <c r="P28" s="94">
        <v>138.92169999999999</v>
      </c>
      <c r="Q28" s="94">
        <v>127.2779</v>
      </c>
      <c r="R28" s="95">
        <v>0.99009999999999998</v>
      </c>
      <c r="S28" s="95">
        <v>0.89510000000000001</v>
      </c>
      <c r="T28" s="95">
        <v>0.82020000000000004</v>
      </c>
      <c r="U28" s="95">
        <v>0.69989999999999997</v>
      </c>
      <c r="V28" s="89" t="s">
        <v>7068</v>
      </c>
      <c r="Y28" s="90" t="str">
        <f>INDEX(Screening!$A$9:$A$142,MATCH('별첨2. GPCM 1st Screening'!C28,Screening!$A$9:$A$142,0))</f>
        <v>Genesis Technology, Inc. (TPEX:6221)</v>
      </c>
      <c r="Z28" s="90">
        <f t="shared" si="1"/>
        <v>25</v>
      </c>
      <c r="AA28" s="90" t="str">
        <f t="shared" si="0"/>
        <v>O</v>
      </c>
    </row>
    <row r="29" spans="2:27" ht="12.75">
      <c r="B29" s="92">
        <f t="shared" si="2"/>
        <v>26</v>
      </c>
      <c r="C29" s="90" t="s">
        <v>7229</v>
      </c>
      <c r="D29" s="90" t="s">
        <v>7509</v>
      </c>
      <c r="E29" s="93" t="s">
        <v>7510</v>
      </c>
      <c r="F29" s="94" t="s">
        <v>7469</v>
      </c>
      <c r="G29" s="94" t="s">
        <v>7469</v>
      </c>
      <c r="H29" s="94" t="s">
        <v>7469</v>
      </c>
      <c r="I29" s="94" t="s">
        <v>7469</v>
      </c>
      <c r="J29" s="94">
        <v>2.2351999999999999</v>
      </c>
      <c r="K29" s="94" t="s">
        <v>7469</v>
      </c>
      <c r="L29" s="94">
        <v>0.26019999999999999</v>
      </c>
      <c r="M29" s="95">
        <v>7.8777999999999997</v>
      </c>
      <c r="N29" s="94" t="s">
        <v>7469</v>
      </c>
      <c r="O29" s="94">
        <v>11.7623</v>
      </c>
      <c r="P29" s="94">
        <v>21.1053</v>
      </c>
      <c r="Q29" s="94">
        <v>13.161</v>
      </c>
      <c r="R29" s="95" t="s">
        <v>7469</v>
      </c>
      <c r="S29" s="95">
        <v>5.8037000000000001</v>
      </c>
      <c r="T29" s="95" t="s">
        <v>7469</v>
      </c>
      <c r="U29" s="95">
        <v>5.1868999999999996</v>
      </c>
      <c r="V29" s="89" t="s">
        <v>7487</v>
      </c>
      <c r="W29" s="96" t="s">
        <v>7471</v>
      </c>
      <c r="Y29" s="90" t="str">
        <f>INDEX(Screening!$A$9:$A$142,MATCH('별첨2. GPCM 1st Screening'!C29,Screening!$A$9:$A$142,0))</f>
        <v>Odyssey Technologies Limited (BSE:530175)</v>
      </c>
      <c r="Z29" s="90">
        <f t="shared" si="1"/>
        <v>26</v>
      </c>
      <c r="AA29" s="90" t="str">
        <f t="shared" si="0"/>
        <v>O</v>
      </c>
    </row>
    <row r="30" spans="2:27" ht="12.75">
      <c r="B30" s="92">
        <f t="shared" si="2"/>
        <v>27</v>
      </c>
      <c r="C30" s="90" t="s">
        <v>7283</v>
      </c>
      <c r="D30" s="90" t="s">
        <v>7511</v>
      </c>
      <c r="E30" s="93" t="s">
        <v>6995</v>
      </c>
      <c r="F30" s="94" t="s">
        <v>7469</v>
      </c>
      <c r="G30" s="94" t="s">
        <v>7469</v>
      </c>
      <c r="H30" s="94" t="s">
        <v>7469</v>
      </c>
      <c r="I30" s="94">
        <v>68.107900000000001</v>
      </c>
      <c r="J30" s="94">
        <v>48.215699999999998</v>
      </c>
      <c r="K30" s="94">
        <v>30.729299999999999</v>
      </c>
      <c r="L30" s="94">
        <v>14.745200000000001</v>
      </c>
      <c r="M30" s="95">
        <v>8.5554000000000006</v>
      </c>
      <c r="N30" s="94" t="s">
        <v>7469</v>
      </c>
      <c r="O30" s="94">
        <v>248.50319999999999</v>
      </c>
      <c r="P30" s="94" t="s">
        <v>7469</v>
      </c>
      <c r="Q30" s="94">
        <v>86.242400000000004</v>
      </c>
      <c r="R30" s="95" t="s">
        <v>7469</v>
      </c>
      <c r="S30" s="95">
        <v>1.7213000000000001</v>
      </c>
      <c r="T30" s="95" t="s">
        <v>7469</v>
      </c>
      <c r="U30" s="95">
        <v>4.9602000000000004</v>
      </c>
      <c r="V30" s="89" t="s">
        <v>7487</v>
      </c>
      <c r="W30" s="96" t="s">
        <v>7471</v>
      </c>
      <c r="Y30" s="90" t="str">
        <f>INDEX(Screening!$A$9:$A$142,MATCH('별첨2. GPCM 1st Screening'!C30,Screening!$A$9:$A$142,0))</f>
        <v>Synel M.L.L Payway Ltd (TASE:SNEL)</v>
      </c>
      <c r="Z30" s="90">
        <f t="shared" si="1"/>
        <v>27</v>
      </c>
      <c r="AA30" s="90" t="str">
        <f t="shared" si="0"/>
        <v>O</v>
      </c>
    </row>
    <row r="31" spans="2:27" ht="33.75">
      <c r="B31" s="92">
        <f t="shared" si="2"/>
        <v>28</v>
      </c>
      <c r="C31" s="90" t="s">
        <v>6988</v>
      </c>
      <c r="D31" s="90" t="s">
        <v>7512</v>
      </c>
      <c r="E31" s="93" t="s">
        <v>6964</v>
      </c>
      <c r="F31" s="94">
        <v>917.23199999999997</v>
      </c>
      <c r="G31" s="94">
        <v>0</v>
      </c>
      <c r="H31" s="94">
        <v>0</v>
      </c>
      <c r="I31" s="94">
        <v>652.24199999999996</v>
      </c>
      <c r="J31" s="94">
        <v>535.404</v>
      </c>
      <c r="K31" s="94">
        <v>-157.95699999999999</v>
      </c>
      <c r="L31" s="94">
        <v>-146.334</v>
      </c>
      <c r="M31" s="95">
        <v>9.3245000000000005</v>
      </c>
      <c r="N31" s="94">
        <v>3205.5023000000001</v>
      </c>
      <c r="O31" s="94">
        <v>7479.2515000000003</v>
      </c>
      <c r="P31" s="94">
        <v>2539.8543</v>
      </c>
      <c r="Q31" s="94">
        <v>6790.1255000000001</v>
      </c>
      <c r="R31" s="95">
        <v>3.8077999999999999</v>
      </c>
      <c r="S31" s="95">
        <v>12.1494</v>
      </c>
      <c r="T31" s="95">
        <v>4.9146000000000001</v>
      </c>
      <c r="U31" s="95">
        <v>13.9694</v>
      </c>
      <c r="V31" s="89" t="s">
        <v>6989</v>
      </c>
      <c r="Y31" s="90" t="str">
        <f>INDEX(Screening!$A$9:$A$142,MATCH('별첨2. GPCM 1st Screening'!C31,Screening!$A$9:$A$142,0))</f>
        <v>Rapid7, Inc. (NasdaqGM:RPD)</v>
      </c>
      <c r="Z31" s="90">
        <f t="shared" si="1"/>
        <v>28</v>
      </c>
      <c r="AA31" s="90" t="str">
        <f t="shared" si="0"/>
        <v>O</v>
      </c>
    </row>
    <row r="32" spans="2:27" ht="22.5">
      <c r="B32" s="92">
        <f t="shared" si="2"/>
        <v>29</v>
      </c>
      <c r="C32" s="90" t="s">
        <v>7213</v>
      </c>
      <c r="D32" s="90" t="s">
        <v>7513</v>
      </c>
      <c r="E32" s="93" t="s">
        <v>7514</v>
      </c>
      <c r="F32" s="94" t="s">
        <v>7469</v>
      </c>
      <c r="G32" s="94" t="s">
        <v>7469</v>
      </c>
      <c r="H32" s="94" t="s">
        <v>7469</v>
      </c>
      <c r="I32" s="94" t="s">
        <v>7469</v>
      </c>
      <c r="J32" s="94">
        <v>4.0999999999999996</v>
      </c>
      <c r="K32" s="94" t="s">
        <v>7469</v>
      </c>
      <c r="L32" s="94">
        <v>0.78849999999999998</v>
      </c>
      <c r="M32" s="95" t="s">
        <v>7469</v>
      </c>
      <c r="N32" s="94" t="s">
        <v>7469</v>
      </c>
      <c r="O32" s="94">
        <v>3.5411999999999999</v>
      </c>
      <c r="P32" s="94" t="s">
        <v>7469</v>
      </c>
      <c r="Q32" s="94">
        <v>6.7897999999999996</v>
      </c>
      <c r="R32" s="95" t="s">
        <v>7469</v>
      </c>
      <c r="S32" s="95">
        <v>1.5295000000000001</v>
      </c>
      <c r="T32" s="95" t="s">
        <v>7469</v>
      </c>
      <c r="U32" s="95">
        <v>0.79769999999999996</v>
      </c>
      <c r="V32" s="89" t="s">
        <v>7515</v>
      </c>
      <c r="W32" s="96" t="s">
        <v>7471</v>
      </c>
      <c r="Y32" s="90" t="str">
        <f>INDEX(Screening!$A$9:$A$142,MATCH('별첨2. GPCM 1st Screening'!C32,Screening!$A$9:$A$142,0))</f>
        <v>ISA Holdings Limited (JSE:ISA)</v>
      </c>
      <c r="Z32" s="90">
        <f t="shared" si="1"/>
        <v>29</v>
      </c>
      <c r="AA32" s="90" t="str">
        <f t="shared" si="0"/>
        <v>O</v>
      </c>
    </row>
    <row r="33" spans="2:27" ht="22.5">
      <c r="B33" s="92">
        <f t="shared" si="2"/>
        <v>30</v>
      </c>
      <c r="C33" s="90" t="s">
        <v>7270</v>
      </c>
      <c r="D33" s="90" t="s">
        <v>7516</v>
      </c>
      <c r="E33" s="93" t="s">
        <v>7008</v>
      </c>
      <c r="F33" s="94" t="s">
        <v>7469</v>
      </c>
      <c r="G33" s="94" t="s">
        <v>7469</v>
      </c>
      <c r="H33" s="94" t="s">
        <v>7469</v>
      </c>
      <c r="I33" s="94">
        <v>16.180499999999999</v>
      </c>
      <c r="J33" s="94">
        <v>17.968299999999999</v>
      </c>
      <c r="K33" s="94">
        <v>0.66249999999999998</v>
      </c>
      <c r="L33" s="94">
        <v>-0.1187</v>
      </c>
      <c r="M33" s="95" t="s">
        <v>7469</v>
      </c>
      <c r="N33" s="94" t="s">
        <v>7469</v>
      </c>
      <c r="O33" s="94">
        <v>56.1113</v>
      </c>
      <c r="P33" s="94" t="s">
        <v>7469</v>
      </c>
      <c r="Q33" s="94">
        <v>60.954599999999999</v>
      </c>
      <c r="R33" s="95">
        <v>1.6604000000000001</v>
      </c>
      <c r="S33" s="95">
        <v>3.5272999999999999</v>
      </c>
      <c r="T33" s="95" t="s">
        <v>7469</v>
      </c>
      <c r="U33" s="95">
        <v>3.2469999999999999</v>
      </c>
      <c r="V33" s="89" t="s">
        <v>7517</v>
      </c>
      <c r="W33" s="96" t="s">
        <v>7471</v>
      </c>
      <c r="Y33" s="90" t="str">
        <f>INDEX(Screening!$A$9:$A$142,MATCH('별첨2. GPCM 1st Screening'!C33,Screening!$A$9:$A$142,0))</f>
        <v>SoftCamp Co., Ltd. (KOSDAQ:A258790)</v>
      </c>
      <c r="Z33" s="90">
        <f t="shared" si="1"/>
        <v>30</v>
      </c>
      <c r="AA33" s="90" t="str">
        <f t="shared" si="0"/>
        <v>O</v>
      </c>
    </row>
    <row r="34" spans="2:27" ht="12.75">
      <c r="B34" s="92">
        <f t="shared" si="2"/>
        <v>31</v>
      </c>
      <c r="C34" s="90" t="s">
        <v>7305</v>
      </c>
      <c r="D34" s="90" t="s">
        <v>7518</v>
      </c>
      <c r="E34" s="93" t="s">
        <v>7477</v>
      </c>
      <c r="F34" s="94" t="s">
        <v>7469</v>
      </c>
      <c r="G34" s="94" t="s">
        <v>7469</v>
      </c>
      <c r="H34" s="94" t="s">
        <v>7469</v>
      </c>
      <c r="I34" s="94" t="s">
        <v>7469</v>
      </c>
      <c r="J34" s="94">
        <v>27.403500000000001</v>
      </c>
      <c r="K34" s="94" t="s">
        <v>7469</v>
      </c>
      <c r="L34" s="94">
        <v>-3.488</v>
      </c>
      <c r="M34" s="95" t="s">
        <v>7469</v>
      </c>
      <c r="N34" s="94" t="s">
        <v>7469</v>
      </c>
      <c r="O34" s="94">
        <v>187.14840000000001</v>
      </c>
      <c r="P34" s="94" t="s">
        <v>7469</v>
      </c>
      <c r="Q34" s="94">
        <v>209.99440000000001</v>
      </c>
      <c r="R34" s="95" t="s">
        <v>7469</v>
      </c>
      <c r="S34" s="95">
        <v>7.9273999999999996</v>
      </c>
      <c r="T34" s="95" t="s">
        <v>7469</v>
      </c>
      <c r="U34" s="95">
        <v>7.0942999999999996</v>
      </c>
      <c r="V34" s="89" t="s">
        <v>7487</v>
      </c>
      <c r="W34" s="96" t="s">
        <v>7471</v>
      </c>
      <c r="Y34" s="90" t="str">
        <f>INDEX(Screening!$A$9:$A$142,MATCH('별첨2. GPCM 1st Screening'!C34,Screening!$A$9:$A$142,0))</f>
        <v>WALLIX GROUP SA (ENXTPA:ALLIX)</v>
      </c>
      <c r="Z34" s="90">
        <f t="shared" si="1"/>
        <v>31</v>
      </c>
      <c r="AA34" s="90" t="str">
        <f t="shared" si="0"/>
        <v>O</v>
      </c>
    </row>
    <row r="35" spans="2:27" ht="33.75">
      <c r="B35" s="92">
        <f t="shared" si="2"/>
        <v>32</v>
      </c>
      <c r="C35" s="90" t="s">
        <v>7010</v>
      </c>
      <c r="D35" s="90" t="s">
        <v>7519</v>
      </c>
      <c r="E35" s="93" t="s">
        <v>6973</v>
      </c>
      <c r="F35" s="94">
        <v>11.759600000000001</v>
      </c>
      <c r="G35" s="94">
        <v>0</v>
      </c>
      <c r="H35" s="94">
        <v>0.26719999999999999</v>
      </c>
      <c r="I35" s="94">
        <v>522.79840000000002</v>
      </c>
      <c r="J35" s="94">
        <v>519.67349999999999</v>
      </c>
      <c r="K35" s="94">
        <v>-14.7196</v>
      </c>
      <c r="L35" s="94">
        <v>35.661900000000003</v>
      </c>
      <c r="M35" s="95">
        <v>11.122199999999999</v>
      </c>
      <c r="N35" s="94">
        <v>1492.2083</v>
      </c>
      <c r="O35" s="94">
        <v>3348.3362000000002</v>
      </c>
      <c r="P35" s="94">
        <v>1532.5418</v>
      </c>
      <c r="Q35" s="94">
        <v>3475.819</v>
      </c>
      <c r="R35" s="95">
        <v>3.1181000000000001</v>
      </c>
      <c r="S35" s="95">
        <v>6.5739999999999998</v>
      </c>
      <c r="T35" s="95">
        <v>3.1006</v>
      </c>
      <c r="U35" s="95">
        <v>6.35</v>
      </c>
      <c r="V35" s="89" t="s">
        <v>7011</v>
      </c>
      <c r="Y35" s="90" t="str">
        <f>INDEX(Screening!$A$9:$A$142,MATCH('별첨2. GPCM 1st Screening'!C35,Screening!$A$9:$A$142,0))</f>
        <v>Topsec Technologies Group Inc. (SZSE:002212)</v>
      </c>
      <c r="Z35" s="90">
        <f t="shared" si="1"/>
        <v>32</v>
      </c>
      <c r="AA35" s="90" t="str">
        <f t="shared" si="0"/>
        <v>O</v>
      </c>
    </row>
    <row r="36" spans="2:27" ht="22.5">
      <c r="B36" s="92">
        <f t="shared" si="2"/>
        <v>33</v>
      </c>
      <c r="C36" s="90" t="s">
        <v>7059</v>
      </c>
      <c r="D36" s="90" t="s">
        <v>7520</v>
      </c>
      <c r="E36" s="93" t="s">
        <v>7060</v>
      </c>
      <c r="F36" s="94">
        <v>13.354799999999999</v>
      </c>
      <c r="G36" s="94">
        <v>0</v>
      </c>
      <c r="H36" s="94">
        <v>0</v>
      </c>
      <c r="I36" s="94">
        <v>93.653700000000001</v>
      </c>
      <c r="J36" s="94">
        <v>84.915800000000004</v>
      </c>
      <c r="K36" s="94">
        <v>-16.552299999999999</v>
      </c>
      <c r="L36" s="94">
        <v>-13.8306</v>
      </c>
      <c r="M36" s="95">
        <v>18.738099999999999</v>
      </c>
      <c r="N36" s="94">
        <v>116.4255</v>
      </c>
      <c r="O36" s="94">
        <v>189.1481</v>
      </c>
      <c r="P36" s="94">
        <v>199.03450000000001</v>
      </c>
      <c r="Q36" s="94">
        <v>303.56900000000002</v>
      </c>
      <c r="R36" s="95">
        <v>2.1894999999999998</v>
      </c>
      <c r="S36" s="95">
        <v>3.3216999999999999</v>
      </c>
      <c r="T36" s="95">
        <v>1.2859</v>
      </c>
      <c r="U36" s="95">
        <v>2.3033999999999999</v>
      </c>
      <c r="V36" s="85" t="s">
        <v>7521</v>
      </c>
      <c r="Y36" s="90" t="str">
        <f>INDEX(Screening!$A$9:$A$142,MATCH('별첨2. GPCM 1st Screening'!C36,Screening!$A$9:$A$142,0))</f>
        <v>ClearSale S.A. (BOVESPA:CLSA3)</v>
      </c>
      <c r="Z36" s="90">
        <f t="shared" si="1"/>
        <v>33</v>
      </c>
      <c r="AA36" s="90" t="str">
        <f t="shared" si="0"/>
        <v>O</v>
      </c>
    </row>
    <row r="37" spans="2:27" ht="34.5">
      <c r="B37" s="92">
        <f t="shared" si="2"/>
        <v>34</v>
      </c>
      <c r="C37" s="90" t="s">
        <v>7522</v>
      </c>
      <c r="D37" s="90" t="s">
        <v>7523</v>
      </c>
      <c r="E37" s="93" t="s">
        <v>7510</v>
      </c>
      <c r="F37" s="94" t="s">
        <v>7469</v>
      </c>
      <c r="G37" s="94" t="s">
        <v>7469</v>
      </c>
      <c r="H37" s="94" t="s">
        <v>7469</v>
      </c>
      <c r="I37" s="94">
        <v>46.456000000000003</v>
      </c>
      <c r="J37" s="94">
        <v>44.869</v>
      </c>
      <c r="K37" s="94">
        <v>12.825100000000001</v>
      </c>
      <c r="L37" s="94">
        <v>14.412800000000001</v>
      </c>
      <c r="M37" s="95" t="s">
        <v>7469</v>
      </c>
      <c r="N37" s="94" t="s">
        <v>7469</v>
      </c>
      <c r="O37" s="94">
        <v>99.759699999999995</v>
      </c>
      <c r="P37" s="94" t="s">
        <v>7469</v>
      </c>
      <c r="Q37" s="94">
        <v>163.67580000000001</v>
      </c>
      <c r="R37" s="95">
        <v>4.5134999999999996</v>
      </c>
      <c r="S37" s="95">
        <v>3.5958999999999999</v>
      </c>
      <c r="T37" s="95" t="s">
        <v>7469</v>
      </c>
      <c r="U37" s="95">
        <v>2.1915</v>
      </c>
      <c r="V37" s="89" t="s">
        <v>7524</v>
      </c>
      <c r="W37" s="96" t="s">
        <v>7471</v>
      </c>
      <c r="X37" s="379" t="s">
        <v>7525</v>
      </c>
      <c r="Y37" s="90" t="str">
        <f>Screening!A99</f>
        <v>Quick Heal Technologies Limited (NSEI:QUICKHEAL)</v>
      </c>
      <c r="Z37" s="90">
        <f t="shared" si="1"/>
        <v>34</v>
      </c>
      <c r="AA37" s="90" t="str">
        <f t="shared" si="0"/>
        <v>O</v>
      </c>
    </row>
    <row r="38" spans="2:27" ht="12.75">
      <c r="B38" s="92">
        <f t="shared" si="2"/>
        <v>35</v>
      </c>
      <c r="C38" s="90" t="s">
        <v>7161</v>
      </c>
      <c r="D38" s="90" t="s">
        <v>7526</v>
      </c>
      <c r="E38" s="93" t="s">
        <v>6964</v>
      </c>
      <c r="F38" s="94">
        <v>6.1940999999999997</v>
      </c>
      <c r="G38" s="94">
        <v>1E-4</v>
      </c>
      <c r="H38" s="94">
        <v>0</v>
      </c>
      <c r="I38" s="94" t="s">
        <v>7469</v>
      </c>
      <c r="J38" s="94">
        <v>3.6095000000000002</v>
      </c>
      <c r="K38" s="94" t="s">
        <v>7469</v>
      </c>
      <c r="L38" s="94">
        <v>-6.4752000000000001</v>
      </c>
      <c r="M38" s="95">
        <v>6.0042999999999997</v>
      </c>
      <c r="N38" s="94">
        <v>7.5826000000000002</v>
      </c>
      <c r="O38" s="94">
        <v>3.7574000000000001</v>
      </c>
      <c r="P38" s="94">
        <v>1.6173</v>
      </c>
      <c r="Q38" s="94">
        <v>0.13300000000000001</v>
      </c>
      <c r="R38" s="95" t="s">
        <v>7469</v>
      </c>
      <c r="S38" s="95">
        <v>2.8799999999999999E-2</v>
      </c>
      <c r="T38" s="95" t="s">
        <v>7469</v>
      </c>
      <c r="U38" s="95">
        <v>1.0409999999999999</v>
      </c>
      <c r="V38" s="89" t="s">
        <v>7487</v>
      </c>
      <c r="W38" s="96" t="s">
        <v>7471</v>
      </c>
      <c r="Y38" s="90" t="str">
        <f>INDEX(Screening!$A$9:$A$142,MATCH('별첨2. GPCM 1st Screening'!C38,Screening!$A$9:$A$142,0))</f>
        <v>Data443 Risk Mitigation, Inc. (OTCPK:ATDS)</v>
      </c>
      <c r="Z38" s="90">
        <f t="shared" si="1"/>
        <v>35</v>
      </c>
      <c r="AA38" s="90" t="str">
        <f t="shared" si="0"/>
        <v>O</v>
      </c>
    </row>
    <row r="39" spans="2:27" ht="22.5">
      <c r="B39" s="92">
        <f t="shared" si="2"/>
        <v>36</v>
      </c>
      <c r="C39" s="90" t="s">
        <v>7151</v>
      </c>
      <c r="D39" s="90" t="s">
        <v>7527</v>
      </c>
      <c r="E39" s="93" t="s">
        <v>6995</v>
      </c>
      <c r="F39" s="94">
        <v>568.59699999999998</v>
      </c>
      <c r="G39" s="94">
        <v>0</v>
      </c>
      <c r="H39" s="94">
        <v>0</v>
      </c>
      <c r="I39" s="94">
        <v>573.87900000000002</v>
      </c>
      <c r="J39" s="94">
        <v>502.91699999999997</v>
      </c>
      <c r="K39" s="94">
        <v>-125.051</v>
      </c>
      <c r="L39" s="94">
        <v>-83.945999999999998</v>
      </c>
      <c r="M39" s="95">
        <v>9.7098999999999993</v>
      </c>
      <c r="N39" s="94">
        <v>5486.9989999999998</v>
      </c>
      <c r="O39" s="94">
        <v>6248.6722</v>
      </c>
      <c r="P39" s="94">
        <v>6104.9570000000003</v>
      </c>
      <c r="Q39" s="94">
        <v>6938.4552000000003</v>
      </c>
      <c r="R39" s="95">
        <v>10.5504</v>
      </c>
      <c r="S39" s="95">
        <v>13.659800000000001</v>
      </c>
      <c r="T39" s="95">
        <v>9.5611999999999995</v>
      </c>
      <c r="U39" s="95">
        <v>12.424899999999999</v>
      </c>
      <c r="V39" s="89" t="s">
        <v>7528</v>
      </c>
      <c r="Y39" s="90" t="str">
        <f>INDEX(Screening!$A$9:$A$142,MATCH('별첨2. GPCM 1st Screening'!C39,Screening!$A$9:$A$142,0))</f>
        <v>CyberArk Software Ltd. (NasdaqGS:CYBR)</v>
      </c>
      <c r="Z39" s="90">
        <f t="shared" si="1"/>
        <v>36</v>
      </c>
      <c r="AA39" s="90" t="str">
        <f t="shared" si="0"/>
        <v>O</v>
      </c>
    </row>
    <row r="40" spans="2:27" ht="22.5">
      <c r="B40" s="92">
        <f t="shared" si="2"/>
        <v>37</v>
      </c>
      <c r="C40" s="90" t="s">
        <v>7207</v>
      </c>
      <c r="D40" s="90" t="s">
        <v>7529</v>
      </c>
      <c r="E40" s="93" t="s">
        <v>7008</v>
      </c>
      <c r="F40" s="94">
        <v>2.0697000000000001</v>
      </c>
      <c r="G40" s="94">
        <v>0</v>
      </c>
      <c r="H40" s="94">
        <v>0.68600000000000005</v>
      </c>
      <c r="I40" s="94">
        <v>80.070999999999998</v>
      </c>
      <c r="J40" s="94">
        <v>80.426199999999994</v>
      </c>
      <c r="K40" s="94">
        <v>8.7306000000000008</v>
      </c>
      <c r="L40" s="94">
        <v>6.3757000000000001</v>
      </c>
      <c r="M40" s="95">
        <v>12.527200000000001</v>
      </c>
      <c r="N40" s="94">
        <v>25.833600000000001</v>
      </c>
      <c r="O40" s="94">
        <v>43.498600000000003</v>
      </c>
      <c r="P40" s="94">
        <v>37.225099999999998</v>
      </c>
      <c r="Q40" s="94">
        <v>61.967799999999997</v>
      </c>
      <c r="R40" s="95">
        <v>0.52969999999999995</v>
      </c>
      <c r="S40" s="95">
        <v>0.72799999999999998</v>
      </c>
      <c r="T40" s="95">
        <v>0.3725</v>
      </c>
      <c r="U40" s="95">
        <v>0.56240000000000001</v>
      </c>
      <c r="V40" s="89" t="s">
        <v>7530</v>
      </c>
      <c r="Y40" s="90" t="str">
        <f>INDEX(Screening!$A$9:$A$142,MATCH('별첨2. GPCM 1st Screening'!C40,Screening!$A$9:$A$142,0))</f>
        <v>IGLOO Corporation (KOSDAQ:A067920)</v>
      </c>
      <c r="Z40" s="90">
        <f t="shared" si="1"/>
        <v>37</v>
      </c>
      <c r="AA40" s="90" t="str">
        <f t="shared" si="0"/>
        <v>O</v>
      </c>
    </row>
    <row r="41" spans="2:27" ht="22.5">
      <c r="B41" s="92">
        <f t="shared" si="2"/>
        <v>38</v>
      </c>
      <c r="C41" s="90" t="s">
        <v>7039</v>
      </c>
      <c r="D41" s="90" t="s">
        <v>7531</v>
      </c>
      <c r="E41" s="93" t="s">
        <v>7008</v>
      </c>
      <c r="F41" s="94">
        <v>2.4670999999999998</v>
      </c>
      <c r="G41" s="94">
        <v>0</v>
      </c>
      <c r="H41" s="94">
        <v>0.22919999999999999</v>
      </c>
      <c r="I41" s="94">
        <v>37.035299999999999</v>
      </c>
      <c r="J41" s="94">
        <v>36.851300000000002</v>
      </c>
      <c r="K41" s="94">
        <v>6.3883999999999999</v>
      </c>
      <c r="L41" s="94">
        <v>3.7107000000000001</v>
      </c>
      <c r="M41" s="95">
        <v>15.5036</v>
      </c>
      <c r="N41" s="94">
        <v>64.675200000000004</v>
      </c>
      <c r="O41" s="94">
        <v>118.6065</v>
      </c>
      <c r="P41" s="94">
        <v>74.397900000000007</v>
      </c>
      <c r="Q41" s="94">
        <v>128.11529999999999</v>
      </c>
      <c r="R41" s="95">
        <v>2.2917000000000001</v>
      </c>
      <c r="S41" s="95">
        <v>3.4769999999999999</v>
      </c>
      <c r="T41" s="95">
        <v>2.016</v>
      </c>
      <c r="U41" s="95">
        <v>3.3466</v>
      </c>
      <c r="V41" s="89" t="s">
        <v>7040</v>
      </c>
      <c r="Y41" s="90" t="str">
        <f>INDEX(Screening!$A$9:$A$142,MATCH('별첨2. GPCM 1st Screening'!C41,Screening!$A$9:$A$142,0))</f>
        <v>FASOO Co.,Ltd. (KOSDAQ:A150900)</v>
      </c>
      <c r="Z41" s="90">
        <f t="shared" si="1"/>
        <v>38</v>
      </c>
      <c r="AA41" s="90" t="str">
        <f t="shared" si="0"/>
        <v>O</v>
      </c>
    </row>
    <row r="42" spans="2:27" ht="45">
      <c r="B42" s="92">
        <f t="shared" si="2"/>
        <v>39</v>
      </c>
      <c r="C42" s="90" t="s">
        <v>7073</v>
      </c>
      <c r="D42" s="90" t="s">
        <v>7532</v>
      </c>
      <c r="E42" s="93" t="s">
        <v>7008</v>
      </c>
      <c r="F42" s="94">
        <v>2.9000000000000001E-2</v>
      </c>
      <c r="G42" s="94">
        <v>0</v>
      </c>
      <c r="H42" s="94">
        <v>0</v>
      </c>
      <c r="I42" s="94">
        <v>11.417899999999999</v>
      </c>
      <c r="J42" s="94">
        <v>11.532500000000001</v>
      </c>
      <c r="K42" s="94">
        <v>4.2156000000000002</v>
      </c>
      <c r="L42" s="94">
        <v>4.2465000000000002</v>
      </c>
      <c r="M42" s="95">
        <v>12.7028</v>
      </c>
      <c r="N42" s="94">
        <v>3.0306999999999999</v>
      </c>
      <c r="O42" s="94">
        <v>20.326599999999999</v>
      </c>
      <c r="P42" s="94">
        <v>28.331900000000001</v>
      </c>
      <c r="Q42" s="94">
        <v>47.909399999999998</v>
      </c>
      <c r="R42" s="95">
        <v>2.8649</v>
      </c>
      <c r="S42" s="95">
        <v>4.3197999999999999</v>
      </c>
      <c r="T42" s="95">
        <v>0.30640000000000001</v>
      </c>
      <c r="U42" s="95">
        <v>1.8327</v>
      </c>
      <c r="V42" s="89" t="s">
        <v>7074</v>
      </c>
      <c r="Y42" s="90" t="str">
        <f>INDEX(Screening!$A$9:$A$142,MATCH('별첨2. GPCM 1st Screening'!C42,Screening!$A$9:$A$142,0))</f>
        <v>Secuve Co., Ltd. (KOSDAQ:A131090)</v>
      </c>
      <c r="Z42" s="90">
        <f t="shared" si="1"/>
        <v>39</v>
      </c>
      <c r="AA42" s="90" t="str">
        <f t="shared" si="0"/>
        <v>O</v>
      </c>
    </row>
    <row r="43" spans="2:27" ht="33.75">
      <c r="B43" s="92">
        <f t="shared" si="2"/>
        <v>40</v>
      </c>
      <c r="C43" s="90" t="s">
        <v>7005</v>
      </c>
      <c r="D43" s="90" t="s">
        <v>7533</v>
      </c>
      <c r="E43" s="93" t="s">
        <v>6973</v>
      </c>
      <c r="F43" s="94">
        <v>6.0491999999999999</v>
      </c>
      <c r="G43" s="94">
        <v>0</v>
      </c>
      <c r="H43" s="94">
        <v>2.4834000000000001</v>
      </c>
      <c r="I43" s="94">
        <v>680.42960000000005</v>
      </c>
      <c r="J43" s="94">
        <v>680.07119999999998</v>
      </c>
      <c r="K43" s="94">
        <v>95.722899999999996</v>
      </c>
      <c r="L43" s="94">
        <v>133.5838</v>
      </c>
      <c r="M43" s="95">
        <v>10.808</v>
      </c>
      <c r="N43" s="94">
        <v>2260.7058999999999</v>
      </c>
      <c r="O43" s="94">
        <v>3717.3562999999999</v>
      </c>
      <c r="P43" s="94">
        <v>2599.8332999999998</v>
      </c>
      <c r="Q43" s="94">
        <v>4132.6071000000002</v>
      </c>
      <c r="R43" s="95">
        <v>4.1741999999999999</v>
      </c>
      <c r="S43" s="95">
        <v>6.0258000000000003</v>
      </c>
      <c r="T43" s="95">
        <v>3.6092</v>
      </c>
      <c r="U43" s="95">
        <v>5.3871000000000002</v>
      </c>
      <c r="V43" s="89" t="s">
        <v>7006</v>
      </c>
      <c r="Y43" s="90" t="str">
        <f>INDEX(Screening!$A$9:$A$142,MATCH('별첨2. GPCM 1st Screening'!C43,Screening!$A$9:$A$142,0))</f>
        <v>Venustech Group Inc. (SZSE:002439)</v>
      </c>
      <c r="Z43" s="90">
        <f t="shared" si="1"/>
        <v>40</v>
      </c>
      <c r="AA43" s="90" t="str">
        <f t="shared" si="0"/>
        <v>O</v>
      </c>
    </row>
    <row r="44" spans="2:27" ht="12.75">
      <c r="B44" s="92">
        <f t="shared" si="2"/>
        <v>41</v>
      </c>
      <c r="C44" s="90" t="s">
        <v>7155</v>
      </c>
      <c r="D44" s="90" t="s">
        <v>7534</v>
      </c>
      <c r="E44" s="93" t="s">
        <v>6964</v>
      </c>
      <c r="F44" s="94" t="s">
        <v>7469</v>
      </c>
      <c r="G44" s="94" t="s">
        <v>7469</v>
      </c>
      <c r="H44" s="94" t="s">
        <v>7469</v>
      </c>
      <c r="I44" s="94" t="s">
        <v>7469</v>
      </c>
      <c r="J44" s="94" t="s">
        <v>7469</v>
      </c>
      <c r="K44" s="94" t="s">
        <v>7469</v>
      </c>
      <c r="L44" s="94" t="s">
        <v>7469</v>
      </c>
      <c r="M44" s="95" t="s">
        <v>7469</v>
      </c>
      <c r="N44" s="94" t="s">
        <v>7469</v>
      </c>
      <c r="O44" s="94" t="s">
        <v>7469</v>
      </c>
      <c r="P44" s="94" t="s">
        <v>7469</v>
      </c>
      <c r="Q44" s="94" t="s">
        <v>7469</v>
      </c>
      <c r="R44" s="95" t="s">
        <v>7469</v>
      </c>
      <c r="S44" s="95" t="s">
        <v>7469</v>
      </c>
      <c r="T44" s="95" t="s">
        <v>7469</v>
      </c>
      <c r="U44" s="95" t="s">
        <v>7469</v>
      </c>
      <c r="V44" s="89" t="s">
        <v>7487</v>
      </c>
      <c r="W44" s="96" t="s">
        <v>7471</v>
      </c>
      <c r="Y44" s="90" t="str">
        <f>INDEX(Screening!$A$9:$A$142,MATCH('별첨2. GPCM 1st Screening'!C44,Screening!$A$9:$A$142,0))</f>
        <v>Cyberloq Technologies, Inc. (OTCPK:CLOQ)</v>
      </c>
      <c r="Z44" s="90">
        <f t="shared" si="1"/>
        <v>41</v>
      </c>
      <c r="AA44" s="90" t="str">
        <f t="shared" si="0"/>
        <v>O</v>
      </c>
    </row>
    <row r="45" spans="2:27" ht="33.75">
      <c r="B45" s="92">
        <f t="shared" si="2"/>
        <v>42</v>
      </c>
      <c r="C45" s="90" t="s">
        <v>7133</v>
      </c>
      <c r="D45" s="90" t="s">
        <v>7535</v>
      </c>
      <c r="E45" s="93" t="s">
        <v>7536</v>
      </c>
      <c r="F45" s="94" t="s">
        <v>7469</v>
      </c>
      <c r="G45" s="94" t="s">
        <v>7469</v>
      </c>
      <c r="H45" s="94" t="s">
        <v>7469</v>
      </c>
      <c r="I45" s="94" t="s">
        <v>7469</v>
      </c>
      <c r="J45" s="94">
        <v>0</v>
      </c>
      <c r="K45" s="94" t="s">
        <v>7469</v>
      </c>
      <c r="L45" s="94">
        <v>-2.1190000000000002</v>
      </c>
      <c r="M45" s="95" t="s">
        <v>7469</v>
      </c>
      <c r="N45" s="94" t="s">
        <v>7469</v>
      </c>
      <c r="O45" s="94">
        <v>3.1577999999999999</v>
      </c>
      <c r="P45" s="94" t="s">
        <v>7469</v>
      </c>
      <c r="Q45" s="94">
        <v>6.1829000000000001</v>
      </c>
      <c r="R45" s="95" t="s">
        <v>7469</v>
      </c>
      <c r="S45" s="95" t="s">
        <v>7469</v>
      </c>
      <c r="T45" s="95" t="s">
        <v>7469</v>
      </c>
      <c r="U45" s="95" t="s">
        <v>7469</v>
      </c>
      <c r="V45" s="89" t="s">
        <v>7537</v>
      </c>
      <c r="W45" s="96" t="s">
        <v>7471</v>
      </c>
      <c r="Y45" s="90" t="str">
        <f>INDEX(Screening!$A$9:$A$142,MATCH('별첨2. GPCM 1st Screening'!C45,Screening!$A$9:$A$142,0))</f>
        <v>Cipherpoint Limited (ASX:CPT)</v>
      </c>
      <c r="Z45" s="90">
        <f t="shared" si="1"/>
        <v>42</v>
      </c>
      <c r="AA45" s="90" t="str">
        <f t="shared" si="0"/>
        <v>O</v>
      </c>
    </row>
    <row r="46" spans="2:27" ht="12.75">
      <c r="B46" s="92">
        <f t="shared" si="2"/>
        <v>43</v>
      </c>
      <c r="C46" s="90" t="s">
        <v>7180</v>
      </c>
      <c r="D46" s="90" t="s">
        <v>7538</v>
      </c>
      <c r="E46" s="93" t="s">
        <v>7539</v>
      </c>
      <c r="F46" s="94" t="s">
        <v>7469</v>
      </c>
      <c r="G46" s="94" t="s">
        <v>7469</v>
      </c>
      <c r="H46" s="94" t="s">
        <v>7469</v>
      </c>
      <c r="I46" s="94" t="s">
        <v>7469</v>
      </c>
      <c r="J46" s="94" t="s">
        <v>7469</v>
      </c>
      <c r="K46" s="94" t="s">
        <v>7469</v>
      </c>
      <c r="L46" s="94" t="s">
        <v>7469</v>
      </c>
      <c r="M46" s="95" t="s">
        <v>7469</v>
      </c>
      <c r="N46" s="94" t="s">
        <v>7469</v>
      </c>
      <c r="O46" s="94" t="s">
        <v>7469</v>
      </c>
      <c r="P46" s="94" t="s">
        <v>7469</v>
      </c>
      <c r="Q46" s="94" t="s">
        <v>7469</v>
      </c>
      <c r="R46" s="95" t="s">
        <v>7469</v>
      </c>
      <c r="S46" s="95" t="s">
        <v>7469</v>
      </c>
      <c r="T46" s="95" t="s">
        <v>7469</v>
      </c>
      <c r="U46" s="95" t="s">
        <v>7469</v>
      </c>
      <c r="V46" s="89" t="s">
        <v>7487</v>
      </c>
      <c r="W46" s="96" t="s">
        <v>7471</v>
      </c>
      <c r="Y46" s="90" t="str">
        <f>INDEX(Screening!$A$9:$A$142,MATCH('별첨2. GPCM 1st Screening'!C46,Screening!$A$9:$A$142,0))</f>
        <v>Fintech S.A. (WSE:FTH)</v>
      </c>
      <c r="Z46" s="90">
        <f t="shared" si="1"/>
        <v>43</v>
      </c>
      <c r="AA46" s="90" t="str">
        <f t="shared" si="0"/>
        <v>O</v>
      </c>
    </row>
    <row r="47" spans="2:27" ht="12.75">
      <c r="B47" s="92">
        <f t="shared" si="2"/>
        <v>44</v>
      </c>
      <c r="C47" s="90" t="s">
        <v>7121</v>
      </c>
      <c r="D47" s="90" t="s">
        <v>7540</v>
      </c>
      <c r="E47" s="93" t="s">
        <v>6973</v>
      </c>
      <c r="F47" s="94">
        <v>58.7973</v>
      </c>
      <c r="G47" s="94">
        <v>0</v>
      </c>
      <c r="H47" s="94">
        <v>-1.3945000000000001</v>
      </c>
      <c r="I47" s="94">
        <v>88.635000000000005</v>
      </c>
      <c r="J47" s="94">
        <v>104.6853</v>
      </c>
      <c r="K47" s="94">
        <v>-67.749300000000005</v>
      </c>
      <c r="L47" s="94">
        <v>-68.181899999999999</v>
      </c>
      <c r="M47" s="95">
        <v>11.960699999999999</v>
      </c>
      <c r="N47" s="94">
        <v>778.49469999999997</v>
      </c>
      <c r="O47" s="94">
        <v>1399.7094</v>
      </c>
      <c r="P47" s="94">
        <v>751.81650000000002</v>
      </c>
      <c r="Q47" s="94">
        <v>1391.4078</v>
      </c>
      <c r="R47" s="95">
        <v>9.2142999999999997</v>
      </c>
      <c r="S47" s="95">
        <v>13.0991</v>
      </c>
      <c r="T47" s="95">
        <v>9.5412999999999997</v>
      </c>
      <c r="U47" s="95">
        <v>13.177300000000001</v>
      </c>
      <c r="V47" s="98" t="s">
        <v>7541</v>
      </c>
      <c r="Y47" s="90" t="str">
        <f>INDEX(Screening!$A$9:$A$142,MATCH('별첨2. GPCM 1st Screening'!C47,Screening!$A$9:$A$142,0))</f>
        <v>Beijing VRV Software Corporation Limited (SZSE:300352)</v>
      </c>
      <c r="Z47" s="90">
        <f t="shared" si="1"/>
        <v>44</v>
      </c>
      <c r="AA47" s="90" t="str">
        <f t="shared" si="0"/>
        <v>O</v>
      </c>
    </row>
    <row r="48" spans="2:27" ht="12.75">
      <c r="B48" s="92">
        <f t="shared" si="2"/>
        <v>45</v>
      </c>
      <c r="C48" s="90" t="s">
        <v>7185</v>
      </c>
      <c r="D48" s="90" t="s">
        <v>7542</v>
      </c>
      <c r="E48" s="93" t="s">
        <v>7021</v>
      </c>
      <c r="F48" s="94" t="s">
        <v>7469</v>
      </c>
      <c r="G48" s="94" t="s">
        <v>7469</v>
      </c>
      <c r="H48" s="94" t="s">
        <v>7469</v>
      </c>
      <c r="I48" s="94">
        <v>2.6187</v>
      </c>
      <c r="J48" s="94">
        <v>2.4060000000000001</v>
      </c>
      <c r="K48" s="94">
        <v>-4.9400000000000004</v>
      </c>
      <c r="L48" s="94">
        <v>-6.1013000000000002</v>
      </c>
      <c r="M48" s="95" t="s">
        <v>7469</v>
      </c>
      <c r="N48" s="94" t="s">
        <v>7469</v>
      </c>
      <c r="O48" s="94">
        <v>40.091200000000001</v>
      </c>
      <c r="P48" s="94" t="s">
        <v>7469</v>
      </c>
      <c r="Q48" s="94">
        <v>41.718899999999998</v>
      </c>
      <c r="R48" s="95">
        <v>4.2897999999999996</v>
      </c>
      <c r="S48" s="95">
        <v>17.2821</v>
      </c>
      <c r="T48" s="95" t="s">
        <v>7469</v>
      </c>
      <c r="U48" s="95">
        <v>17.557099999999998</v>
      </c>
      <c r="V48" s="89" t="s">
        <v>7487</v>
      </c>
      <c r="W48" s="96" t="s">
        <v>7471</v>
      </c>
      <c r="Y48" s="90" t="str">
        <f>INDEX(Screening!$A$9:$A$142,MATCH('별첨2. GPCM 1st Screening'!C48,Screening!$A$9:$A$142,0))</f>
        <v>Freja eID Group AB (publ) (OM:FREJA)</v>
      </c>
      <c r="Z48" s="90">
        <f t="shared" si="1"/>
        <v>45</v>
      </c>
      <c r="AA48" s="90" t="str">
        <f t="shared" si="0"/>
        <v>O</v>
      </c>
    </row>
    <row r="49" spans="2:27" ht="12.75">
      <c r="B49" s="92">
        <f t="shared" si="2"/>
        <v>46</v>
      </c>
      <c r="C49" s="90" t="s">
        <v>7543</v>
      </c>
      <c r="D49" s="90" t="s">
        <v>7544</v>
      </c>
      <c r="E49" s="93" t="s">
        <v>7489</v>
      </c>
      <c r="F49" s="94" t="s">
        <v>7469</v>
      </c>
      <c r="G49" s="94" t="s">
        <v>7469</v>
      </c>
      <c r="H49" s="94" t="s">
        <v>7469</v>
      </c>
      <c r="I49" s="94" t="s">
        <v>7469</v>
      </c>
      <c r="J49" s="94">
        <v>230.66499999999999</v>
      </c>
      <c r="K49" s="94" t="s">
        <v>7469</v>
      </c>
      <c r="L49" s="94">
        <v>23.338000000000001</v>
      </c>
      <c r="M49" s="95" t="s">
        <v>7469</v>
      </c>
      <c r="N49" s="94" t="s">
        <v>7469</v>
      </c>
      <c r="O49" s="94">
        <v>2262.3809999999999</v>
      </c>
      <c r="P49" s="94" t="s">
        <v>7469</v>
      </c>
      <c r="Q49" s="94">
        <v>2148.962</v>
      </c>
      <c r="R49" s="95" t="s">
        <v>7469</v>
      </c>
      <c r="S49" s="95">
        <v>6.46</v>
      </c>
      <c r="T49" s="95" t="s">
        <v>7469</v>
      </c>
      <c r="U49" s="95">
        <v>9.8080999999999996</v>
      </c>
      <c r="V49" s="89" t="s">
        <v>7487</v>
      </c>
      <c r="W49" s="96" t="s">
        <v>7471</v>
      </c>
      <c r="Y49" s="90" t="e">
        <f>INDEX(Screening!$A$9:$A$142,MATCH('별첨2. GPCM 1st Screening'!C49,Screening!$A$9:$A$142,0))</f>
        <v>#N/A</v>
      </c>
      <c r="Z49" s="90">
        <f t="shared" si="1"/>
        <v>46</v>
      </c>
      <c r="AA49" s="90" t="str">
        <f t="shared" si="0"/>
        <v>X</v>
      </c>
    </row>
    <row r="50" spans="2:27" ht="12.75">
      <c r="B50" s="92">
        <f t="shared" si="2"/>
        <v>47</v>
      </c>
      <c r="C50" s="90" t="s">
        <v>7287</v>
      </c>
      <c r="D50" s="90" t="s">
        <v>7545</v>
      </c>
      <c r="E50" s="93" t="s">
        <v>6995</v>
      </c>
      <c r="F50" s="94" t="s">
        <v>7469</v>
      </c>
      <c r="G50" s="94" t="s">
        <v>7469</v>
      </c>
      <c r="H50" s="94" t="s">
        <v>7469</v>
      </c>
      <c r="I50" s="94" t="s">
        <v>7469</v>
      </c>
      <c r="J50" s="94">
        <v>4.2140000000000004</v>
      </c>
      <c r="K50" s="94" t="s">
        <v>7469</v>
      </c>
      <c r="L50" s="94">
        <v>-2.9590000000000001</v>
      </c>
      <c r="M50" s="95" t="s">
        <v>7469</v>
      </c>
      <c r="N50" s="94" t="s">
        <v>7469</v>
      </c>
      <c r="O50" s="94">
        <v>11.6066</v>
      </c>
      <c r="P50" s="94" t="s">
        <v>7469</v>
      </c>
      <c r="Q50" s="94">
        <v>11.124599999999999</v>
      </c>
      <c r="R50" s="95" t="s">
        <v>7469</v>
      </c>
      <c r="S50" s="95">
        <v>2.3047</v>
      </c>
      <c r="T50" s="95" t="s">
        <v>7469</v>
      </c>
      <c r="U50" s="95">
        <v>2.7543000000000002</v>
      </c>
      <c r="V50" s="89" t="s">
        <v>7487</v>
      </c>
      <c r="W50" s="96" t="s">
        <v>7471</v>
      </c>
      <c r="Y50" s="90" t="str">
        <f>INDEX(Screening!$A$9:$A$142,MATCH('별첨2. GPCM 1st Screening'!C50,Screening!$A$9:$A$142,0))</f>
        <v>t42 IoT Tracking Solutions PLC (AIM:TRAC)</v>
      </c>
      <c r="Z50" s="90">
        <f t="shared" si="1"/>
        <v>47</v>
      </c>
      <c r="AA50" s="90" t="str">
        <f t="shared" si="0"/>
        <v>O</v>
      </c>
    </row>
    <row r="51" spans="2:27" ht="12.75">
      <c r="B51" s="92">
        <f t="shared" si="2"/>
        <v>48</v>
      </c>
      <c r="C51" s="90" t="s">
        <v>7251</v>
      </c>
      <c r="D51" s="90" t="s">
        <v>7546</v>
      </c>
      <c r="E51" s="93" t="s">
        <v>6995</v>
      </c>
      <c r="F51" s="94" t="s">
        <v>7469</v>
      </c>
      <c r="G51" s="94" t="s">
        <v>7469</v>
      </c>
      <c r="H51" s="94" t="s">
        <v>7469</v>
      </c>
      <c r="I51" s="94">
        <v>14.8056</v>
      </c>
      <c r="J51" s="94">
        <v>10.281000000000001</v>
      </c>
      <c r="K51" s="94">
        <v>-11.686999999999999</v>
      </c>
      <c r="L51" s="94">
        <v>-13.125</v>
      </c>
      <c r="M51" s="95">
        <v>13.227</v>
      </c>
      <c r="N51" s="94" t="s">
        <v>7469</v>
      </c>
      <c r="O51" s="94">
        <v>10.8492</v>
      </c>
      <c r="P51" s="94">
        <v>14.9214</v>
      </c>
      <c r="Q51" s="94">
        <v>20.002199999999998</v>
      </c>
      <c r="R51" s="95">
        <v>1.0591999999999999</v>
      </c>
      <c r="S51" s="95">
        <v>1.7578</v>
      </c>
      <c r="T51" s="95" t="s">
        <v>7469</v>
      </c>
      <c r="U51" s="95">
        <v>1.0552999999999999</v>
      </c>
      <c r="V51" s="89" t="s">
        <v>7487</v>
      </c>
      <c r="W51" s="96" t="s">
        <v>7471</v>
      </c>
      <c r="Y51" s="90" t="str">
        <f>INDEX(Screening!$A$9:$A$142,MATCH('별첨2. GPCM 1st Screening'!C51,Screening!$A$9:$A$142,0))</f>
        <v>Safe-T Group Ltd (TASE:SFET)</v>
      </c>
      <c r="Z51" s="90">
        <f t="shared" si="1"/>
        <v>48</v>
      </c>
      <c r="AA51" s="90" t="str">
        <f t="shared" si="0"/>
        <v>O</v>
      </c>
    </row>
    <row r="52" spans="2:27" ht="22.5">
      <c r="B52" s="92">
        <f t="shared" si="2"/>
        <v>49</v>
      </c>
      <c r="C52" s="90" t="s">
        <v>7003</v>
      </c>
      <c r="D52" s="90" t="s">
        <v>7547</v>
      </c>
      <c r="E52" s="93" t="s">
        <v>6976</v>
      </c>
      <c r="F52" s="94">
        <v>0.77200000000000002</v>
      </c>
      <c r="G52" s="94">
        <v>0</v>
      </c>
      <c r="H52" s="94">
        <v>0</v>
      </c>
      <c r="I52" s="94">
        <v>0.62960000000000005</v>
      </c>
      <c r="J52" s="94">
        <v>0.61170000000000002</v>
      </c>
      <c r="K52" s="94">
        <v>-0.36130000000000001</v>
      </c>
      <c r="L52" s="94">
        <v>-0.68110000000000004</v>
      </c>
      <c r="M52" s="95">
        <v>9.3629999999999995</v>
      </c>
      <c r="N52" s="94">
        <v>2.3026</v>
      </c>
      <c r="O52" s="94">
        <v>3.0716999999999999</v>
      </c>
      <c r="P52" s="94">
        <v>1.5603</v>
      </c>
      <c r="Q52" s="94">
        <v>2.0367000000000002</v>
      </c>
      <c r="R52" s="95">
        <v>2.2263000000000002</v>
      </c>
      <c r="S52" s="95">
        <v>3.3294999999999999</v>
      </c>
      <c r="T52" s="95">
        <v>3.6572</v>
      </c>
      <c r="U52" s="95">
        <v>5.0213999999999999</v>
      </c>
      <c r="V52" s="98" t="s">
        <v>7004</v>
      </c>
      <c r="Y52" s="90" t="str">
        <f>INDEX(Screening!$A$9:$A$142,MATCH('별첨2. GPCM 1st Screening'!C52,Screening!$A$9:$A$142,0))</f>
        <v>Identillect Technologies Corp. (TSXV:ID)</v>
      </c>
      <c r="Z52" s="90">
        <f t="shared" si="1"/>
        <v>49</v>
      </c>
      <c r="AA52" s="90" t="str">
        <f t="shared" si="0"/>
        <v>O</v>
      </c>
    </row>
    <row r="53" spans="2:27" ht="12.75">
      <c r="B53" s="92">
        <f t="shared" si="2"/>
        <v>50</v>
      </c>
      <c r="C53" s="90" t="s">
        <v>7217</v>
      </c>
      <c r="D53" s="90" t="s">
        <v>7548</v>
      </c>
      <c r="E53" s="93" t="s">
        <v>7021</v>
      </c>
      <c r="F53" s="94">
        <v>0.64839999999999998</v>
      </c>
      <c r="G53" s="94">
        <v>0</v>
      </c>
      <c r="H53" s="94">
        <v>0</v>
      </c>
      <c r="I53" s="94" t="s">
        <v>7469</v>
      </c>
      <c r="J53" s="94">
        <v>5.9493999999999998</v>
      </c>
      <c r="K53" s="94" t="s">
        <v>7469</v>
      </c>
      <c r="L53" s="94">
        <v>0.1173</v>
      </c>
      <c r="M53" s="95">
        <v>6.8981000000000003</v>
      </c>
      <c r="N53" s="94">
        <v>14.300800000000001</v>
      </c>
      <c r="O53" s="94">
        <v>11.1265</v>
      </c>
      <c r="P53" s="94">
        <v>13.896699999999999</v>
      </c>
      <c r="Q53" s="94">
        <v>11.1065</v>
      </c>
      <c r="R53" s="95" t="s">
        <v>7469</v>
      </c>
      <c r="S53" s="95">
        <v>1.8653999999999999</v>
      </c>
      <c r="T53" s="95" t="s">
        <v>7469</v>
      </c>
      <c r="U53" s="95">
        <v>1.8687</v>
      </c>
      <c r="V53" s="89" t="s">
        <v>7487</v>
      </c>
      <c r="W53" s="96" t="s">
        <v>7471</v>
      </c>
      <c r="Y53" s="90" t="str">
        <f>INDEX(Screening!$A$9:$A$142,MATCH('별첨2. GPCM 1st Screening'!C53,Screening!$A$9:$A$142,0))</f>
        <v>Kentima Holding AB (publ) (OM:KENH)</v>
      </c>
      <c r="Z53" s="90">
        <f t="shared" si="1"/>
        <v>50</v>
      </c>
      <c r="AA53" s="90" t="str">
        <f t="shared" si="0"/>
        <v>O</v>
      </c>
    </row>
    <row r="54" spans="2:27" ht="33.75">
      <c r="B54" s="92">
        <f t="shared" si="2"/>
        <v>51</v>
      </c>
      <c r="C54" s="90" t="s">
        <v>7260</v>
      </c>
      <c r="D54" s="90" t="s">
        <v>7549</v>
      </c>
      <c r="E54" s="93" t="s">
        <v>6964</v>
      </c>
      <c r="F54" s="94">
        <v>29.63</v>
      </c>
      <c r="G54" s="94">
        <v>0</v>
      </c>
      <c r="H54" s="94">
        <v>0</v>
      </c>
      <c r="I54" s="94" t="s">
        <v>7469</v>
      </c>
      <c r="J54" s="94">
        <v>93.055999999999997</v>
      </c>
      <c r="K54" s="94" t="s">
        <v>7469</v>
      </c>
      <c r="L54" s="94">
        <v>-117.57299999999999</v>
      </c>
      <c r="M54" s="95">
        <v>29.1525</v>
      </c>
      <c r="N54" s="94">
        <v>16067.647199999999</v>
      </c>
      <c r="O54" s="94" t="s">
        <v>7469</v>
      </c>
      <c r="P54" s="94">
        <v>17703.261200000001</v>
      </c>
      <c r="Q54" s="94" t="s">
        <v>7469</v>
      </c>
      <c r="R54" s="95" t="s">
        <v>7469</v>
      </c>
      <c r="S54" s="95" t="s">
        <v>7469</v>
      </c>
      <c r="T54" s="95" t="s">
        <v>7469</v>
      </c>
      <c r="U54" s="95" t="s">
        <v>7469</v>
      </c>
      <c r="V54" s="89" t="s">
        <v>7550</v>
      </c>
      <c r="W54" s="96" t="s">
        <v>7471</v>
      </c>
      <c r="Y54" s="90" t="str">
        <f>INDEX(Screening!$A$9:$A$142,MATCH('별첨2. GPCM 1st Screening'!C54,Screening!$A$9:$A$142,0))</f>
        <v>SentinelOne, Inc. (NYSE:S)</v>
      </c>
      <c r="Z54" s="90">
        <f t="shared" si="1"/>
        <v>51</v>
      </c>
      <c r="AA54" s="90" t="str">
        <f t="shared" si="0"/>
        <v>O</v>
      </c>
    </row>
    <row r="55" spans="2:27" ht="12.75">
      <c r="B55" s="92">
        <f t="shared" si="2"/>
        <v>52</v>
      </c>
      <c r="C55" s="90" t="s">
        <v>7159</v>
      </c>
      <c r="D55" s="90" t="s">
        <v>7551</v>
      </c>
      <c r="E55" s="93" t="s">
        <v>7489</v>
      </c>
      <c r="F55" s="94" t="s">
        <v>7469</v>
      </c>
      <c r="G55" s="94" t="s">
        <v>7469</v>
      </c>
      <c r="H55" s="94" t="s">
        <v>7469</v>
      </c>
      <c r="I55" s="94" t="s">
        <v>7469</v>
      </c>
      <c r="J55" s="94">
        <v>281.34100000000001</v>
      </c>
      <c r="K55" s="94" t="s">
        <v>7469</v>
      </c>
      <c r="L55" s="94">
        <v>-149.58799999999999</v>
      </c>
      <c r="M55" s="95" t="s">
        <v>7469</v>
      </c>
      <c r="N55" s="94" t="s">
        <v>7469</v>
      </c>
      <c r="O55" s="94">
        <v>4109.8932999999997</v>
      </c>
      <c r="P55" s="94" t="s">
        <v>7469</v>
      </c>
      <c r="Q55" s="94">
        <v>4417.0033000000003</v>
      </c>
      <c r="R55" s="95" t="s">
        <v>7469</v>
      </c>
      <c r="S55" s="95">
        <v>11.5898</v>
      </c>
      <c r="T55" s="95" t="s">
        <v>7469</v>
      </c>
      <c r="U55" s="95">
        <v>14.6082</v>
      </c>
      <c r="V55" s="89" t="s">
        <v>7487</v>
      </c>
      <c r="W55" s="96" t="s">
        <v>7471</v>
      </c>
      <c r="Y55" s="90" t="str">
        <f>INDEX(Screening!$A$9:$A$142,MATCH('별첨2. GPCM 1st Screening'!C55,Screening!$A$9:$A$142,0))</f>
        <v>Darktrace plc (LSE:DARK)</v>
      </c>
      <c r="Z55" s="90">
        <f t="shared" si="1"/>
        <v>52</v>
      </c>
      <c r="AA55" s="90" t="str">
        <f t="shared" si="0"/>
        <v>O</v>
      </c>
    </row>
    <row r="56" spans="2:27" ht="33.75">
      <c r="B56" s="92">
        <f t="shared" si="2"/>
        <v>53</v>
      </c>
      <c r="C56" s="90" t="s">
        <v>1109</v>
      </c>
      <c r="D56" s="90" t="s">
        <v>7552</v>
      </c>
      <c r="E56" s="93" t="s">
        <v>6964</v>
      </c>
      <c r="F56" s="94">
        <v>14.519</v>
      </c>
      <c r="G56" s="94">
        <v>0</v>
      </c>
      <c r="H56" s="94">
        <v>0</v>
      </c>
      <c r="I56" s="94">
        <v>310.93799999999999</v>
      </c>
      <c r="J56" s="94">
        <v>246.298</v>
      </c>
      <c r="K56" s="94">
        <v>15.621</v>
      </c>
      <c r="L56" s="94">
        <v>-11.845000000000001</v>
      </c>
      <c r="M56" s="95">
        <v>9.0931999999999995</v>
      </c>
      <c r="N56" s="94">
        <v>3334.2737999999999</v>
      </c>
      <c r="O56" s="94">
        <v>3737.5149000000001</v>
      </c>
      <c r="P56" s="94">
        <v>3663.6907999999999</v>
      </c>
      <c r="Q56" s="94">
        <v>3997.8159000000001</v>
      </c>
      <c r="R56" s="95">
        <v>7.3433000000000002</v>
      </c>
      <c r="S56" s="95">
        <v>10.8916</v>
      </c>
      <c r="T56" s="95">
        <v>10.7233</v>
      </c>
      <c r="U56" s="95">
        <v>15.174799999999999</v>
      </c>
      <c r="V56" s="89" t="s">
        <v>6966</v>
      </c>
      <c r="Y56" s="90" t="str">
        <f>INDEX(Screening!$A$9:$A$142,MATCH('별첨2. GPCM 1st Screening'!C56,Screening!$A$9:$A$142,0))</f>
        <v>KnowBe4, Inc. (NasdaqGS:KNBE)</v>
      </c>
      <c r="Z56" s="90">
        <f t="shared" si="1"/>
        <v>53</v>
      </c>
      <c r="AA56" s="90" t="str">
        <f t="shared" si="0"/>
        <v>O</v>
      </c>
    </row>
    <row r="57" spans="2:27" ht="33.75">
      <c r="B57" s="92">
        <f t="shared" si="2"/>
        <v>54</v>
      </c>
      <c r="C57" s="90" t="s">
        <v>6990</v>
      </c>
      <c r="D57" s="90" t="s">
        <v>7553</v>
      </c>
      <c r="E57" s="93" t="s">
        <v>6970</v>
      </c>
      <c r="F57" s="94">
        <v>0</v>
      </c>
      <c r="G57" s="94">
        <v>0</v>
      </c>
      <c r="H57" s="94">
        <v>0</v>
      </c>
      <c r="I57" s="94">
        <v>16.489899999999999</v>
      </c>
      <c r="J57" s="94">
        <v>15.2654</v>
      </c>
      <c r="K57" s="94">
        <v>1.8227</v>
      </c>
      <c r="L57" s="94">
        <v>2.3511000000000002</v>
      </c>
      <c r="M57" s="95">
        <v>12.3299</v>
      </c>
      <c r="N57" s="94">
        <v>76.892799999999994</v>
      </c>
      <c r="O57" s="94">
        <v>143.81909999999999</v>
      </c>
      <c r="P57" s="94">
        <v>91.270899999999997</v>
      </c>
      <c r="Q57" s="94">
        <v>162.7467</v>
      </c>
      <c r="R57" s="95">
        <v>5.8368000000000002</v>
      </c>
      <c r="S57" s="95">
        <v>11.123799999999999</v>
      </c>
      <c r="T57" s="95">
        <v>4.8864999999999998</v>
      </c>
      <c r="U57" s="95">
        <v>9.8300999999999998</v>
      </c>
      <c r="V57" s="89" t="s">
        <v>6991</v>
      </c>
      <c r="Y57" s="90" t="str">
        <f>INDEX(Screening!$A$9:$A$142,MATCH('별첨2. GPCM 1st Screening'!C57,Screening!$A$9:$A$142,0))</f>
        <v>FFRI Security, Inc. (TSE:3692)</v>
      </c>
      <c r="Z57" s="90">
        <f t="shared" si="1"/>
        <v>54</v>
      </c>
      <c r="AA57" s="90" t="str">
        <f t="shared" si="0"/>
        <v>O</v>
      </c>
    </row>
    <row r="58" spans="2:27" ht="12.75">
      <c r="B58" s="92">
        <f t="shared" si="2"/>
        <v>55</v>
      </c>
      <c r="C58" s="90" t="s">
        <v>7143</v>
      </c>
      <c r="D58" s="90" t="s">
        <v>7554</v>
      </c>
      <c r="E58" s="93" t="s">
        <v>7489</v>
      </c>
      <c r="F58" s="94" t="s">
        <v>7469</v>
      </c>
      <c r="G58" s="94" t="s">
        <v>7469</v>
      </c>
      <c r="H58" s="94" t="s">
        <v>7469</v>
      </c>
      <c r="I58" s="94" t="s">
        <v>7469</v>
      </c>
      <c r="J58" s="94">
        <v>2.9868999999999999</v>
      </c>
      <c r="K58" s="94" t="s">
        <v>7469</v>
      </c>
      <c r="L58" s="94">
        <v>-3.0669</v>
      </c>
      <c r="M58" s="95" t="s">
        <v>7469</v>
      </c>
      <c r="N58" s="94" t="s">
        <v>7469</v>
      </c>
      <c r="O58" s="94">
        <v>31.7699</v>
      </c>
      <c r="P58" s="94" t="s">
        <v>7469</v>
      </c>
      <c r="Q58" s="94" t="s">
        <v>7469</v>
      </c>
      <c r="R58" s="95" t="s">
        <v>7469</v>
      </c>
      <c r="S58" s="95" t="s">
        <v>7469</v>
      </c>
      <c r="T58" s="95" t="s">
        <v>7469</v>
      </c>
      <c r="U58" s="95">
        <v>10.8111</v>
      </c>
      <c r="V58" s="89" t="s">
        <v>7487</v>
      </c>
      <c r="W58" s="96" t="s">
        <v>7471</v>
      </c>
      <c r="Y58" s="90" t="str">
        <f>INDEX(Screening!$A$9:$A$142,MATCH('별첨2. GPCM 1st Screening'!C58,Screening!$A$9:$A$142,0))</f>
        <v>Crossword Cybersecurity Plc (AIM:CCS)</v>
      </c>
      <c r="Z58" s="90">
        <f t="shared" si="1"/>
        <v>55</v>
      </c>
      <c r="AA58" s="90" t="str">
        <f t="shared" si="0"/>
        <v>O</v>
      </c>
    </row>
    <row r="59" spans="2:27" ht="22.5">
      <c r="B59" s="92">
        <f t="shared" si="2"/>
        <v>56</v>
      </c>
      <c r="C59" s="90" t="s">
        <v>7012</v>
      </c>
      <c r="D59" s="90" t="s">
        <v>7555</v>
      </c>
      <c r="E59" s="93" t="s">
        <v>6973</v>
      </c>
      <c r="F59" s="94">
        <v>39.758600000000001</v>
      </c>
      <c r="G59" s="94">
        <v>0</v>
      </c>
      <c r="H59" s="94">
        <v>-1.9E-3</v>
      </c>
      <c r="I59" s="94">
        <v>159.10730000000001</v>
      </c>
      <c r="J59" s="94">
        <v>196.92519999999999</v>
      </c>
      <c r="K59" s="94">
        <v>-41.231299999999997</v>
      </c>
      <c r="L59" s="94">
        <v>18.121600000000001</v>
      </c>
      <c r="M59" s="95">
        <v>10.9077</v>
      </c>
      <c r="N59" s="94">
        <v>452.66160000000002</v>
      </c>
      <c r="O59" s="94">
        <v>1515.434</v>
      </c>
      <c r="P59" s="94">
        <v>474.97500000000002</v>
      </c>
      <c r="Q59" s="94">
        <v>1605.3946000000001</v>
      </c>
      <c r="R59" s="95">
        <v>3.2303999999999999</v>
      </c>
      <c r="S59" s="95">
        <v>8.0253999999999994</v>
      </c>
      <c r="T59" s="95">
        <v>3.0905999999999998</v>
      </c>
      <c r="U59" s="95">
        <v>7.5842000000000001</v>
      </c>
      <c r="V59" s="98" t="s">
        <v>7013</v>
      </c>
      <c r="Y59" s="90" t="str">
        <f>INDEX(Screening!$A$9:$A$142,MATCH('별첨2. GPCM 1st Screening'!C59,Screening!$A$9:$A$142,0))</f>
        <v>Zhongfu Information Inc. (SZSE:300659)</v>
      </c>
      <c r="Z59" s="90">
        <f t="shared" si="1"/>
        <v>56</v>
      </c>
      <c r="AA59" s="90" t="str">
        <f t="shared" si="0"/>
        <v>O</v>
      </c>
    </row>
    <row r="60" spans="2:27" ht="22.5">
      <c r="B60" s="92">
        <f t="shared" si="2"/>
        <v>57</v>
      </c>
      <c r="C60" s="90" t="s">
        <v>7215</v>
      </c>
      <c r="D60" s="90" t="s">
        <v>7556</v>
      </c>
      <c r="E60" s="93" t="s">
        <v>7008</v>
      </c>
      <c r="F60" s="94" t="s">
        <v>7469</v>
      </c>
      <c r="G60" s="94" t="s">
        <v>7469</v>
      </c>
      <c r="H60" s="94" t="s">
        <v>7469</v>
      </c>
      <c r="I60" s="94">
        <v>48.71</v>
      </c>
      <c r="J60" s="94">
        <v>50.095500000000001</v>
      </c>
      <c r="K60" s="94">
        <v>-4.6916000000000002</v>
      </c>
      <c r="L60" s="94">
        <v>-5.0034999999999998</v>
      </c>
      <c r="M60" s="95" t="s">
        <v>7469</v>
      </c>
      <c r="N60" s="94" t="s">
        <v>7469</v>
      </c>
      <c r="O60" s="94">
        <v>45.773299999999999</v>
      </c>
      <c r="P60" s="94" t="s">
        <v>7469</v>
      </c>
      <c r="Q60" s="94">
        <v>41.387500000000003</v>
      </c>
      <c r="R60" s="95">
        <v>0.57769999999999999</v>
      </c>
      <c r="S60" s="95">
        <v>0.85919999999999996</v>
      </c>
      <c r="T60" s="95" t="s">
        <v>7469</v>
      </c>
      <c r="U60" s="95">
        <v>0.95009999999999994</v>
      </c>
      <c r="V60" s="89" t="s">
        <v>7557</v>
      </c>
      <c r="W60" s="96" t="s">
        <v>7471</v>
      </c>
      <c r="Y60" s="90" t="str">
        <f>INDEX(Screening!$A$9:$A$142,MATCH('별첨2. GPCM 1st Screening'!C60,Screening!$A$9:$A$142,0))</f>
        <v>Jiransecurity Co.,Ltd (KOSDAQ:A208350)</v>
      </c>
      <c r="Z60" s="90">
        <f t="shared" si="1"/>
        <v>57</v>
      </c>
      <c r="AA60" s="90" t="str">
        <f t="shared" si="0"/>
        <v>O</v>
      </c>
    </row>
    <row r="61" spans="2:27" ht="33.75">
      <c r="B61" s="92">
        <f t="shared" si="2"/>
        <v>58</v>
      </c>
      <c r="C61" s="90" t="s">
        <v>7558</v>
      </c>
      <c r="D61" s="90" t="s">
        <v>7559</v>
      </c>
      <c r="E61" s="93" t="s">
        <v>6964</v>
      </c>
      <c r="F61" s="94">
        <v>24.908000000000001</v>
      </c>
      <c r="G61" s="94">
        <v>0</v>
      </c>
      <c r="H61" s="94">
        <v>0</v>
      </c>
      <c r="I61" s="94">
        <v>547.07000000000005</v>
      </c>
      <c r="J61" s="94">
        <v>561.03399999999999</v>
      </c>
      <c r="K61" s="94">
        <v>-40.546999999999997</v>
      </c>
      <c r="L61" s="94">
        <v>-21.902000000000001</v>
      </c>
      <c r="M61" s="95">
        <v>9.4677000000000007</v>
      </c>
      <c r="N61" s="94">
        <v>1370.7798</v>
      </c>
      <c r="O61" s="94">
        <v>950.11800000000005</v>
      </c>
      <c r="P61" s="94">
        <v>1551.0008</v>
      </c>
      <c r="Q61" s="94">
        <v>1141.1079999999999</v>
      </c>
      <c r="R61" s="95">
        <v>2.7759999999999998</v>
      </c>
      <c r="S61" s="95">
        <v>2.0070000000000001</v>
      </c>
      <c r="T61" s="95">
        <v>2.5057</v>
      </c>
      <c r="U61" s="95">
        <v>1.6935</v>
      </c>
      <c r="V61" s="89" t="s">
        <v>7030</v>
      </c>
      <c r="Y61" s="90" t="e">
        <f>INDEX(Screening!$A$9:$A$142,MATCH('별첨2. GPCM 1st Screening'!C61,Screening!$A$9:$A$142,0))</f>
        <v>#N/A</v>
      </c>
      <c r="Z61" s="90">
        <f t="shared" si="1"/>
        <v>58</v>
      </c>
      <c r="AA61" s="90" t="str">
        <f t="shared" si="0"/>
        <v>X</v>
      </c>
    </row>
    <row r="62" spans="2:27" ht="33.75">
      <c r="B62" s="92">
        <f t="shared" si="2"/>
        <v>59</v>
      </c>
      <c r="C62" s="90" t="s">
        <v>6999</v>
      </c>
      <c r="D62" s="90" t="s">
        <v>7560</v>
      </c>
      <c r="E62" s="93" t="s">
        <v>6973</v>
      </c>
      <c r="F62" s="94">
        <v>0.63900000000000001</v>
      </c>
      <c r="G62" s="94">
        <v>0</v>
      </c>
      <c r="H62" s="94">
        <v>-0.46639999999999998</v>
      </c>
      <c r="I62" s="94">
        <v>16.316400000000002</v>
      </c>
      <c r="J62" s="94">
        <v>0.17510000000000001</v>
      </c>
      <c r="K62" s="94">
        <v>-5.9946000000000002</v>
      </c>
      <c r="L62" s="94">
        <v>-4.6485000000000003</v>
      </c>
      <c r="M62" s="95">
        <v>9.9362999999999992</v>
      </c>
      <c r="N62" s="94">
        <v>66.427300000000002</v>
      </c>
      <c r="O62" s="94">
        <v>54.843699999999998</v>
      </c>
      <c r="P62" s="94">
        <v>67.883600000000001</v>
      </c>
      <c r="Q62" s="94">
        <v>52.3596</v>
      </c>
      <c r="R62" s="95">
        <v>4.1224999999999996</v>
      </c>
      <c r="S62" s="95">
        <v>303.74619999999999</v>
      </c>
      <c r="T62" s="95">
        <v>4.0712000000000002</v>
      </c>
      <c r="U62" s="95">
        <v>313.14589999999998</v>
      </c>
      <c r="V62" s="98" t="s">
        <v>7000</v>
      </c>
      <c r="Y62" s="90" t="str">
        <f>INDEX(Screening!$A$9:$A$142,MATCH('별첨2. GPCM 1st Screening'!C62,Screening!$A$9:$A$142,0))</f>
        <v>Datasea Inc. (NasdaqCM:DTSS)</v>
      </c>
      <c r="Z62" s="90">
        <f t="shared" si="1"/>
        <v>59</v>
      </c>
      <c r="AA62" s="90" t="str">
        <f t="shared" si="0"/>
        <v>O</v>
      </c>
    </row>
    <row r="63" spans="2:27" ht="12.75">
      <c r="B63" s="92">
        <f t="shared" si="2"/>
        <v>60</v>
      </c>
      <c r="C63" s="90" t="s">
        <v>7291</v>
      </c>
      <c r="D63" s="90" t="s">
        <v>7561</v>
      </c>
      <c r="E63" s="93" t="s">
        <v>7536</v>
      </c>
      <c r="F63" s="94" t="s">
        <v>7469</v>
      </c>
      <c r="G63" s="94" t="s">
        <v>7469</v>
      </c>
      <c r="H63" s="94" t="s">
        <v>7469</v>
      </c>
      <c r="I63" s="94" t="s">
        <v>7469</v>
      </c>
      <c r="J63" s="94">
        <v>50.352800000000002</v>
      </c>
      <c r="K63" s="94" t="s">
        <v>7469</v>
      </c>
      <c r="L63" s="94">
        <v>-3.387</v>
      </c>
      <c r="M63" s="95" t="s">
        <v>7469</v>
      </c>
      <c r="N63" s="94" t="s">
        <v>7469</v>
      </c>
      <c r="O63" s="94">
        <v>200.9349</v>
      </c>
      <c r="P63" s="94" t="s">
        <v>7469</v>
      </c>
      <c r="Q63" s="94">
        <v>187.28210000000001</v>
      </c>
      <c r="R63" s="95" t="s">
        <v>7469</v>
      </c>
      <c r="S63" s="95">
        <v>3.0535000000000001</v>
      </c>
      <c r="T63" s="95" t="s">
        <v>7469</v>
      </c>
      <c r="U63" s="95">
        <v>3.9771999999999998</v>
      </c>
      <c r="V63" s="89" t="s">
        <v>7487</v>
      </c>
      <c r="W63" s="96" t="s">
        <v>7471</v>
      </c>
      <c r="Y63" s="90" t="str">
        <f>INDEX(Screening!$A$9:$A$142,MATCH('별첨2. GPCM 1st Screening'!C63,Screening!$A$9:$A$142,0))</f>
        <v>Tesserent Limited (ASX:TNT)</v>
      </c>
      <c r="Z63" s="90">
        <f t="shared" si="1"/>
        <v>60</v>
      </c>
      <c r="AA63" s="90" t="str">
        <f t="shared" si="0"/>
        <v>O</v>
      </c>
    </row>
    <row r="64" spans="2:27" ht="12.75">
      <c r="B64" s="92">
        <f t="shared" si="2"/>
        <v>61</v>
      </c>
      <c r="C64" s="90" t="s">
        <v>7149</v>
      </c>
      <c r="D64" s="90" t="s">
        <v>7562</v>
      </c>
      <c r="E64" s="93" t="s">
        <v>6970</v>
      </c>
      <c r="F64" s="94">
        <v>2.0951</v>
      </c>
      <c r="G64" s="94">
        <v>0</v>
      </c>
      <c r="H64" s="94">
        <v>0</v>
      </c>
      <c r="I64" s="94" t="s">
        <v>7469</v>
      </c>
      <c r="J64" s="94">
        <v>16.557300000000001</v>
      </c>
      <c r="K64" s="94" t="s">
        <v>7469</v>
      </c>
      <c r="L64" s="94">
        <v>1.5464</v>
      </c>
      <c r="M64" s="95">
        <v>9.4667999999999992</v>
      </c>
      <c r="N64" s="94">
        <v>105.44540000000001</v>
      </c>
      <c r="O64" s="94">
        <v>131.61269999999999</v>
      </c>
      <c r="P64" s="94">
        <v>111.90600000000001</v>
      </c>
      <c r="Q64" s="94">
        <v>138.44489999999999</v>
      </c>
      <c r="R64" s="95" t="s">
        <v>7469</v>
      </c>
      <c r="S64" s="95">
        <v>8.7352000000000007</v>
      </c>
      <c r="T64" s="95" t="s">
        <v>7469</v>
      </c>
      <c r="U64" s="95">
        <v>8.3299000000000003</v>
      </c>
      <c r="V64" s="89" t="s">
        <v>7487</v>
      </c>
      <c r="W64" s="96" t="s">
        <v>7471</v>
      </c>
      <c r="Y64" s="90" t="str">
        <f>INDEX(Screening!$A$9:$A$142,MATCH('별첨2. GPCM 1st Screening'!C64,Screening!$A$9:$A$142,0))</f>
        <v>Cyber Security Cloud , Inc. (TSE:4493)</v>
      </c>
      <c r="Z64" s="90">
        <f t="shared" si="1"/>
        <v>61</v>
      </c>
      <c r="AA64" s="90" t="str">
        <f t="shared" si="0"/>
        <v>O</v>
      </c>
    </row>
    <row r="65" spans="2:27" ht="12.75">
      <c r="B65" s="92">
        <f t="shared" si="2"/>
        <v>62</v>
      </c>
      <c r="C65" s="90" t="s">
        <v>7233</v>
      </c>
      <c r="D65" s="90" t="s">
        <v>7563</v>
      </c>
      <c r="E65" s="93" t="s">
        <v>7489</v>
      </c>
      <c r="F65" s="94" t="s">
        <v>7469</v>
      </c>
      <c r="G65" s="94" t="s">
        <v>7469</v>
      </c>
      <c r="H65" s="94" t="s">
        <v>7469</v>
      </c>
      <c r="I65" s="94" t="s">
        <v>7469</v>
      </c>
      <c r="J65" s="94">
        <v>2.0285000000000002</v>
      </c>
      <c r="K65" s="94" t="s">
        <v>7469</v>
      </c>
      <c r="L65" s="94">
        <v>-3.8978999999999999</v>
      </c>
      <c r="M65" s="95" t="s">
        <v>7469</v>
      </c>
      <c r="N65" s="94" t="s">
        <v>7469</v>
      </c>
      <c r="O65" s="94">
        <v>4.5964999999999998</v>
      </c>
      <c r="P65" s="94" t="s">
        <v>7469</v>
      </c>
      <c r="Q65" s="94">
        <v>5.0747999999999998</v>
      </c>
      <c r="R65" s="95" t="s">
        <v>7469</v>
      </c>
      <c r="S65" s="95">
        <v>2.5428000000000002</v>
      </c>
      <c r="T65" s="95" t="s">
        <v>7469</v>
      </c>
      <c r="U65" s="95">
        <v>2.3031999999999999</v>
      </c>
      <c r="V65" s="89" t="s">
        <v>7487</v>
      </c>
      <c r="W65" s="96" t="s">
        <v>7471</v>
      </c>
      <c r="Y65" s="90" t="str">
        <f>INDEX(Screening!$A$9:$A$142,MATCH('별첨2. GPCM 1st Screening'!C65,Screening!$A$9:$A$142,0))</f>
        <v>Osirium Technologies PLC (AIM:OSI)</v>
      </c>
      <c r="Z65" s="90">
        <f t="shared" si="1"/>
        <v>62</v>
      </c>
      <c r="AA65" s="90" t="str">
        <f t="shared" si="0"/>
        <v>O</v>
      </c>
    </row>
    <row r="66" spans="2:27" ht="33.75">
      <c r="B66" s="92">
        <f t="shared" si="2"/>
        <v>63</v>
      </c>
      <c r="C66" s="90" t="s">
        <v>6979</v>
      </c>
      <c r="D66" s="90" t="s">
        <v>7564</v>
      </c>
      <c r="E66" s="93" t="s">
        <v>6964</v>
      </c>
      <c r="F66" s="94">
        <v>422.00099999999998</v>
      </c>
      <c r="G66" s="94">
        <v>0</v>
      </c>
      <c r="H66" s="94">
        <v>0</v>
      </c>
      <c r="I66" s="94">
        <v>647.57799999999997</v>
      </c>
      <c r="J66" s="94">
        <v>541.13</v>
      </c>
      <c r="K66" s="94">
        <v>-81.78</v>
      </c>
      <c r="L66" s="94">
        <v>-46.677</v>
      </c>
      <c r="M66" s="95">
        <v>9.7957000000000001</v>
      </c>
      <c r="N66" s="94">
        <v>3785.5448000000001</v>
      </c>
      <c r="O66" s="94">
        <v>5908.5219999999999</v>
      </c>
      <c r="P66" s="94">
        <v>3911.5547999999999</v>
      </c>
      <c r="Q66" s="94">
        <v>5998.72</v>
      </c>
      <c r="R66" s="95">
        <v>5.9245000000000001</v>
      </c>
      <c r="S66" s="95">
        <v>10.8268</v>
      </c>
      <c r="T66" s="95">
        <v>5.8456999999999999</v>
      </c>
      <c r="U66" s="95">
        <v>10.918900000000001</v>
      </c>
      <c r="V66" s="89" t="s">
        <v>6980</v>
      </c>
      <c r="Y66" s="90" t="str">
        <f>INDEX(Screening!$A$9:$A$142,MATCH('별첨2. GPCM 1st Screening'!C66,Screening!$A$9:$A$142,0))</f>
        <v>Tenable Holdings, Inc. (NasdaqGS:TENB)</v>
      </c>
      <c r="Z66" s="90">
        <f t="shared" si="1"/>
        <v>63</v>
      </c>
      <c r="AA66" s="90" t="str">
        <f t="shared" si="0"/>
        <v>O</v>
      </c>
    </row>
    <row r="67" spans="2:27" ht="12.75">
      <c r="B67" s="92">
        <f t="shared" si="2"/>
        <v>64</v>
      </c>
      <c r="C67" s="90" t="s">
        <v>7176</v>
      </c>
      <c r="D67" s="90" t="s">
        <v>7565</v>
      </c>
      <c r="E67" s="93" t="s">
        <v>7536</v>
      </c>
      <c r="F67" s="94" t="s">
        <v>7469</v>
      </c>
      <c r="G67" s="94" t="s">
        <v>7469</v>
      </c>
      <c r="H67" s="94" t="s">
        <v>7469</v>
      </c>
      <c r="I67" s="94" t="s">
        <v>7469</v>
      </c>
      <c r="J67" s="94">
        <v>6.6966999999999999</v>
      </c>
      <c r="K67" s="94" t="s">
        <v>7469</v>
      </c>
      <c r="L67" s="94">
        <v>-16.386299999999999</v>
      </c>
      <c r="M67" s="95" t="s">
        <v>7469</v>
      </c>
      <c r="N67" s="94" t="s">
        <v>7469</v>
      </c>
      <c r="O67" s="94">
        <v>152.2927</v>
      </c>
      <c r="P67" s="94" t="s">
        <v>7469</v>
      </c>
      <c r="Q67" s="94">
        <v>175.99950000000001</v>
      </c>
      <c r="R67" s="95" t="s">
        <v>7469</v>
      </c>
      <c r="S67" s="95">
        <v>24.466200000000001</v>
      </c>
      <c r="T67" s="95" t="s">
        <v>7469</v>
      </c>
      <c r="U67" s="95">
        <v>22.665400000000002</v>
      </c>
      <c r="V67" s="89" t="s">
        <v>7487</v>
      </c>
      <c r="W67" s="96" t="s">
        <v>7471</v>
      </c>
      <c r="Y67" s="90" t="str">
        <f>INDEX(Screening!$A$9:$A$142,MATCH('별첨2. GPCM 1st Screening'!C67,Screening!$A$9:$A$142,0))</f>
        <v>Family Zone Cyber Safety Limited (ASX:FZO)</v>
      </c>
      <c r="Z67" s="90">
        <f t="shared" si="1"/>
        <v>64</v>
      </c>
      <c r="AA67" s="90" t="str">
        <f t="shared" si="0"/>
        <v>O</v>
      </c>
    </row>
    <row r="68" spans="2:27" ht="33.75">
      <c r="B68" s="92">
        <f t="shared" si="2"/>
        <v>65</v>
      </c>
      <c r="C68" s="90" t="s">
        <v>7566</v>
      </c>
      <c r="D68" s="90" t="s">
        <v>7567</v>
      </c>
      <c r="E68" s="93" t="s">
        <v>6973</v>
      </c>
      <c r="F68" s="94">
        <v>11.595000000000001</v>
      </c>
      <c r="G68" s="94">
        <v>0</v>
      </c>
      <c r="H68" s="94">
        <v>-6.7000000000000002E-3</v>
      </c>
      <c r="I68" s="94">
        <v>153.7791</v>
      </c>
      <c r="J68" s="94">
        <v>145.79490000000001</v>
      </c>
      <c r="K68" s="94">
        <v>13.0474</v>
      </c>
      <c r="L68" s="94">
        <v>16.304200000000002</v>
      </c>
      <c r="M68" s="95">
        <v>7.2404000000000002</v>
      </c>
      <c r="N68" s="94">
        <v>246.7826</v>
      </c>
      <c r="O68" s="94" t="s">
        <v>7469</v>
      </c>
      <c r="P68" s="94">
        <v>358.99560000000002</v>
      </c>
      <c r="Q68" s="94" t="s">
        <v>7469</v>
      </c>
      <c r="R68" s="95">
        <v>2.0754000000000001</v>
      </c>
      <c r="S68" s="95" t="s">
        <v>7469</v>
      </c>
      <c r="T68" s="95">
        <v>1.7433000000000001</v>
      </c>
      <c r="U68" s="95" t="s">
        <v>7469</v>
      </c>
      <c r="V68" s="85" t="s">
        <v>7568</v>
      </c>
      <c r="Y68" s="90" t="str">
        <f>INDEX(Screening!$A$9:$A$142,MATCH('별첨2. GPCM 1st Screening'!C68,Screening!$A$9:$A$142,0))</f>
        <v>Nexwise Intelligence China Limited (SZSE:301248)</v>
      </c>
      <c r="Z68" s="90">
        <f t="shared" si="1"/>
        <v>65</v>
      </c>
      <c r="AA68" s="90" t="str">
        <f t="shared" ref="AA68:AA131" si="3">IFERROR(IF(Y68="#N/A","X","O"),"X")</f>
        <v>O</v>
      </c>
    </row>
    <row r="69" spans="2:27" ht="12.75">
      <c r="B69" s="92">
        <f t="shared" si="2"/>
        <v>66</v>
      </c>
      <c r="C69" s="90" t="s">
        <v>7245</v>
      </c>
      <c r="D69" s="90" t="s">
        <v>7569</v>
      </c>
      <c r="E69" s="93" t="s">
        <v>7536</v>
      </c>
      <c r="F69" s="94" t="s">
        <v>7469</v>
      </c>
      <c r="G69" s="94" t="s">
        <v>7469</v>
      </c>
      <c r="H69" s="94" t="s">
        <v>7469</v>
      </c>
      <c r="I69" s="94" t="s">
        <v>7469</v>
      </c>
      <c r="J69" s="94">
        <v>11.376099999999999</v>
      </c>
      <c r="K69" s="94" t="s">
        <v>7469</v>
      </c>
      <c r="L69" s="94">
        <v>-3.4845000000000002</v>
      </c>
      <c r="M69" s="95" t="s">
        <v>7469</v>
      </c>
      <c r="N69" s="94" t="s">
        <v>7469</v>
      </c>
      <c r="O69" s="94">
        <v>59.394399999999997</v>
      </c>
      <c r="P69" s="94" t="s">
        <v>7469</v>
      </c>
      <c r="Q69" s="94">
        <v>65.161500000000004</v>
      </c>
      <c r="R69" s="95" t="s">
        <v>7469</v>
      </c>
      <c r="S69" s="95">
        <v>5.7252000000000001</v>
      </c>
      <c r="T69" s="95" t="s">
        <v>7469</v>
      </c>
      <c r="U69" s="95">
        <v>5.2035</v>
      </c>
      <c r="V69" s="89" t="s">
        <v>7487</v>
      </c>
      <c r="W69" s="96" t="s">
        <v>7471</v>
      </c>
      <c r="Y69" s="90" t="str">
        <f>INDEX(Screening!$A$9:$A$142,MATCH('별첨2. GPCM 1st Screening'!C69,Screening!$A$9:$A$142,0))</f>
        <v>RightCrowd Limited (ASX:RCW)</v>
      </c>
      <c r="Z69" s="90">
        <f t="shared" ref="Z69:Z132" si="4">B69</f>
        <v>66</v>
      </c>
      <c r="AA69" s="90" t="str">
        <f t="shared" si="3"/>
        <v>O</v>
      </c>
    </row>
    <row r="70" spans="2:27" ht="12.75">
      <c r="B70" s="92">
        <f t="shared" ref="B70:B133" si="5">B69+1</f>
        <v>67</v>
      </c>
      <c r="C70" s="90" t="s">
        <v>7285</v>
      </c>
      <c r="D70" s="90" t="s">
        <v>7570</v>
      </c>
      <c r="E70" s="93" t="s">
        <v>6964</v>
      </c>
      <c r="F70" s="94" t="s">
        <v>7469</v>
      </c>
      <c r="G70" s="94" t="s">
        <v>7469</v>
      </c>
      <c r="H70" s="94" t="s">
        <v>7469</v>
      </c>
      <c r="I70" s="94" t="s">
        <v>7469</v>
      </c>
      <c r="J70" s="94" t="s">
        <v>7469</v>
      </c>
      <c r="K70" s="94" t="s">
        <v>7469</v>
      </c>
      <c r="L70" s="94" t="s">
        <v>7469</v>
      </c>
      <c r="M70" s="95" t="s">
        <v>7469</v>
      </c>
      <c r="N70" s="94" t="s">
        <v>7469</v>
      </c>
      <c r="O70" s="94" t="s">
        <v>7469</v>
      </c>
      <c r="P70" s="94" t="s">
        <v>7469</v>
      </c>
      <c r="Q70" s="94" t="s">
        <v>7469</v>
      </c>
      <c r="R70" s="95" t="s">
        <v>7469</v>
      </c>
      <c r="S70" s="95" t="s">
        <v>7469</v>
      </c>
      <c r="T70" s="95" t="s">
        <v>7469</v>
      </c>
      <c r="U70" s="95" t="s">
        <v>7469</v>
      </c>
      <c r="V70" s="89" t="s">
        <v>7487</v>
      </c>
      <c r="W70" s="96" t="s">
        <v>7471</v>
      </c>
      <c r="Y70" s="90" t="str">
        <f>INDEX(Screening!$A$9:$A$142,MATCH('별첨2. GPCM 1st Screening'!C70,Screening!$A$9:$A$142,0))</f>
        <v>T Stamp Inc. (NasdaqCM:IDAI)</v>
      </c>
      <c r="Z70" s="90">
        <f t="shared" si="4"/>
        <v>67</v>
      </c>
      <c r="AA70" s="90" t="str">
        <f t="shared" si="3"/>
        <v>O</v>
      </c>
    </row>
    <row r="71" spans="2:27" ht="12.75">
      <c r="B71" s="92">
        <f t="shared" si="5"/>
        <v>68</v>
      </c>
      <c r="C71" s="90" t="s">
        <v>7001</v>
      </c>
      <c r="D71" s="90" t="s">
        <v>7571</v>
      </c>
      <c r="E71" s="93" t="s">
        <v>6973</v>
      </c>
      <c r="F71" s="94">
        <v>8.0902999999999992</v>
      </c>
      <c r="G71" s="94">
        <v>0</v>
      </c>
      <c r="H71" s="94">
        <v>1.5100000000000001E-2</v>
      </c>
      <c r="I71" s="94">
        <v>67.468800000000002</v>
      </c>
      <c r="J71" s="94">
        <v>60.691699999999997</v>
      </c>
      <c r="K71" s="94">
        <v>1.1194</v>
      </c>
      <c r="L71" s="94">
        <v>11.193899999999999</v>
      </c>
      <c r="M71" s="95">
        <v>11.1037</v>
      </c>
      <c r="N71" s="94">
        <v>246.96440000000001</v>
      </c>
      <c r="O71" s="94">
        <v>401.48750000000001</v>
      </c>
      <c r="P71" s="94">
        <v>325.3263</v>
      </c>
      <c r="Q71" s="94">
        <v>500.9076</v>
      </c>
      <c r="R71" s="95">
        <v>4.9760999999999997</v>
      </c>
      <c r="S71" s="95">
        <v>8.1191999999999993</v>
      </c>
      <c r="T71" s="95">
        <v>3.9763999999999999</v>
      </c>
      <c r="U71" s="95">
        <v>6.5194999999999999</v>
      </c>
      <c r="V71" s="98" t="s">
        <v>7002</v>
      </c>
      <c r="Y71" s="90" t="str">
        <f>INDEX(Screening!$A$9:$A$142,MATCH('별첨2. GPCM 1st Screening'!C71,Screening!$A$9:$A$142,0))</f>
        <v>BeijingABT Networks Co.,Ltd. (SHSE:688168)</v>
      </c>
      <c r="Z71" s="90">
        <f t="shared" si="4"/>
        <v>68</v>
      </c>
      <c r="AA71" s="90" t="str">
        <f t="shared" si="3"/>
        <v>O</v>
      </c>
    </row>
    <row r="72" spans="2:27" ht="33.75">
      <c r="B72" s="92">
        <f t="shared" si="5"/>
        <v>69</v>
      </c>
      <c r="C72" s="90" t="s">
        <v>7130</v>
      </c>
      <c r="D72" s="90" t="s">
        <v>7572</v>
      </c>
      <c r="E72" s="93" t="s">
        <v>7489</v>
      </c>
      <c r="F72" s="94" t="s">
        <v>7469</v>
      </c>
      <c r="G72" s="94" t="s">
        <v>7469</v>
      </c>
      <c r="H72" s="94" t="s">
        <v>7469</v>
      </c>
      <c r="I72" s="94" t="s">
        <v>7469</v>
      </c>
      <c r="J72" s="94">
        <v>4.1272000000000002</v>
      </c>
      <c r="K72" s="94" t="s">
        <v>7469</v>
      </c>
      <c r="L72" s="94">
        <v>-6.3033999999999999</v>
      </c>
      <c r="M72" s="95" t="s">
        <v>7469</v>
      </c>
      <c r="N72" s="94" t="s">
        <v>7469</v>
      </c>
      <c r="O72" s="94">
        <v>26.337900000000001</v>
      </c>
      <c r="P72" s="94" t="s">
        <v>7469</v>
      </c>
      <c r="Q72" s="94">
        <v>25.942599999999999</v>
      </c>
      <c r="R72" s="95" t="s">
        <v>7469</v>
      </c>
      <c r="S72" s="95">
        <v>6.2249999999999996</v>
      </c>
      <c r="T72" s="95" t="s">
        <v>7469</v>
      </c>
      <c r="U72" s="95">
        <v>6.3815</v>
      </c>
      <c r="V72" s="89" t="s">
        <v>7573</v>
      </c>
      <c r="W72" s="96" t="s">
        <v>7471</v>
      </c>
      <c r="Y72" s="90" t="str">
        <f>INDEX(Screening!$A$9:$A$142,MATCH('별첨2. GPCM 1st Screening'!C72,Screening!$A$9:$A$142,0))</f>
        <v>BrandShield Systems Plc (AIM:BRSD)</v>
      </c>
      <c r="Z72" s="90">
        <f t="shared" si="4"/>
        <v>69</v>
      </c>
      <c r="AA72" s="90" t="str">
        <f t="shared" si="3"/>
        <v>O</v>
      </c>
    </row>
    <row r="73" spans="2:27" ht="12.75">
      <c r="B73" s="92">
        <f t="shared" si="5"/>
        <v>70</v>
      </c>
      <c r="C73" s="90" t="s">
        <v>7106</v>
      </c>
      <c r="D73" s="90" t="s">
        <v>7574</v>
      </c>
      <c r="E73" s="93" t="s">
        <v>6964</v>
      </c>
      <c r="F73" s="94" t="s">
        <v>7469</v>
      </c>
      <c r="G73" s="94" t="s">
        <v>7469</v>
      </c>
      <c r="H73" s="94" t="s">
        <v>7469</v>
      </c>
      <c r="I73" s="94" t="s">
        <v>7469</v>
      </c>
      <c r="J73" s="94">
        <v>45.311</v>
      </c>
      <c r="K73" s="94" t="s">
        <v>7469</v>
      </c>
      <c r="L73" s="94">
        <v>-74.474999999999994</v>
      </c>
      <c r="M73" s="95" t="s">
        <v>7469</v>
      </c>
      <c r="N73" s="94" t="s">
        <v>7469</v>
      </c>
      <c r="O73" s="94">
        <v>1690.0165999999999</v>
      </c>
      <c r="P73" s="94" t="s">
        <v>7469</v>
      </c>
      <c r="Q73" s="94">
        <v>1713.3176000000001</v>
      </c>
      <c r="R73" s="95" t="s">
        <v>7469</v>
      </c>
      <c r="S73" s="95">
        <v>11.462400000000001</v>
      </c>
      <c r="T73" s="95" t="s">
        <v>7469</v>
      </c>
      <c r="U73" s="95">
        <v>37.298200000000001</v>
      </c>
      <c r="V73" s="89" t="s">
        <v>7487</v>
      </c>
      <c r="W73" s="96" t="s">
        <v>7471</v>
      </c>
      <c r="Y73" s="90" t="str">
        <f>INDEX(Screening!$A$9:$A$142,MATCH('별첨2. GPCM 1st Screening'!C73,Screening!$A$9:$A$142,0))</f>
        <v>Appgate, Inc. (OTCPK:APGT)</v>
      </c>
      <c r="Z73" s="90">
        <f t="shared" si="4"/>
        <v>70</v>
      </c>
      <c r="AA73" s="90" t="str">
        <f t="shared" si="3"/>
        <v>O</v>
      </c>
    </row>
    <row r="74" spans="2:27" ht="45">
      <c r="B74" s="92">
        <f t="shared" si="5"/>
        <v>71</v>
      </c>
      <c r="C74" s="90" t="s">
        <v>7145</v>
      </c>
      <c r="D74" s="90" t="s">
        <v>7575</v>
      </c>
      <c r="E74" s="93" t="s">
        <v>6964</v>
      </c>
      <c r="F74" s="94">
        <v>776.74599999999998</v>
      </c>
      <c r="G74" s="94">
        <v>0</v>
      </c>
      <c r="H74" s="94">
        <v>11.388</v>
      </c>
      <c r="I74" s="94">
        <v>1285.5129999999999</v>
      </c>
      <c r="J74" s="94">
        <v>874.43799999999999</v>
      </c>
      <c r="K74" s="94">
        <v>-211.82400000000001</v>
      </c>
      <c r="L74" s="94">
        <v>-92.629000000000005</v>
      </c>
      <c r="M74" s="95">
        <v>7.5903999999999998</v>
      </c>
      <c r="N74" s="94">
        <v>63496.520600000003</v>
      </c>
      <c r="O74" s="94">
        <v>47141.323199999999</v>
      </c>
      <c r="P74" s="94">
        <v>64615.8946</v>
      </c>
      <c r="Q74" s="94">
        <v>48279.639199999998</v>
      </c>
      <c r="R74" s="95">
        <v>49.415999999999997</v>
      </c>
      <c r="S74" s="95">
        <v>53.739400000000003</v>
      </c>
      <c r="T74" s="95">
        <v>49.393900000000002</v>
      </c>
      <c r="U74" s="95">
        <v>53.910400000000003</v>
      </c>
      <c r="V74" s="89" t="s">
        <v>7576</v>
      </c>
      <c r="Y74" s="90" t="str">
        <f>INDEX(Screening!$A$9:$A$142,MATCH('별첨2. GPCM 1st Screening'!C74,Screening!$A$9:$A$142,0))</f>
        <v>CrowdStrike Holdings, Inc. (NasdaqGS:CRWD)</v>
      </c>
      <c r="Z74" s="90">
        <f t="shared" si="4"/>
        <v>71</v>
      </c>
      <c r="AA74" s="90" t="str">
        <f t="shared" si="3"/>
        <v>O</v>
      </c>
    </row>
    <row r="75" spans="2:27" ht="33.75">
      <c r="B75" s="92">
        <f t="shared" si="5"/>
        <v>72</v>
      </c>
      <c r="C75" s="90" t="s">
        <v>7192</v>
      </c>
      <c r="D75" s="90" t="s">
        <v>7577</v>
      </c>
      <c r="E75" s="93" t="s">
        <v>7008</v>
      </c>
      <c r="F75" s="94" t="s">
        <v>7469</v>
      </c>
      <c r="G75" s="94" t="s">
        <v>7469</v>
      </c>
      <c r="H75" s="94" t="s">
        <v>7469</v>
      </c>
      <c r="I75" s="94">
        <v>29.669499999999999</v>
      </c>
      <c r="J75" s="94">
        <v>27.888999999999999</v>
      </c>
      <c r="K75" s="94">
        <v>5.6825000000000001</v>
      </c>
      <c r="L75" s="94">
        <v>5.3944000000000001</v>
      </c>
      <c r="M75" s="95" t="s">
        <v>7469</v>
      </c>
      <c r="N75" s="94" t="s">
        <v>7469</v>
      </c>
      <c r="O75" s="94">
        <v>77.735299999999995</v>
      </c>
      <c r="P75" s="94" t="s">
        <v>7469</v>
      </c>
      <c r="Q75" s="94">
        <v>94.186400000000006</v>
      </c>
      <c r="R75" s="95">
        <v>1.8506</v>
      </c>
      <c r="S75" s="95">
        <v>3.4161999999999999</v>
      </c>
      <c r="T75" s="95" t="s">
        <v>7469</v>
      </c>
      <c r="U75" s="95">
        <v>2.8982000000000001</v>
      </c>
      <c r="V75" s="89" t="s">
        <v>7578</v>
      </c>
      <c r="W75" s="96" t="s">
        <v>7471</v>
      </c>
      <c r="Y75" s="90" t="str">
        <f>INDEX(Screening!$A$9:$A$142,MATCH('별첨2. GPCM 1st Screening'!C75,Screening!$A$9:$A$142,0))</f>
        <v>Genians, Inc. (KOSDAQ:A263860)</v>
      </c>
      <c r="Z75" s="90">
        <f t="shared" si="4"/>
        <v>72</v>
      </c>
      <c r="AA75" s="90" t="str">
        <f t="shared" si="3"/>
        <v>O</v>
      </c>
    </row>
    <row r="76" spans="2:27" ht="56.25">
      <c r="B76" s="92">
        <f t="shared" si="5"/>
        <v>73</v>
      </c>
      <c r="C76" s="90" t="s">
        <v>7235</v>
      </c>
      <c r="D76" s="90" t="s">
        <v>7579</v>
      </c>
      <c r="E76" s="93" t="s">
        <v>6976</v>
      </c>
      <c r="F76" s="94">
        <v>3.3954</v>
      </c>
      <c r="G76" s="94">
        <v>0</v>
      </c>
      <c r="H76" s="94">
        <v>0</v>
      </c>
      <c r="I76" s="94">
        <v>47.019300000000001</v>
      </c>
      <c r="J76" s="94">
        <v>29.221699999999998</v>
      </c>
      <c r="K76" s="94">
        <v>-6.4360999999999997</v>
      </c>
      <c r="L76" s="94">
        <v>-5.0086000000000004</v>
      </c>
      <c r="M76" s="95">
        <v>6.0468999999999999</v>
      </c>
      <c r="N76" s="94">
        <v>11.1898</v>
      </c>
      <c r="O76" s="94">
        <v>19.945399999999999</v>
      </c>
      <c r="P76" s="94">
        <v>10.3491</v>
      </c>
      <c r="Q76" s="94">
        <v>27.2712</v>
      </c>
      <c r="R76" s="95">
        <v>0.2117</v>
      </c>
      <c r="S76" s="95">
        <v>0.81240000000000001</v>
      </c>
      <c r="T76" s="95">
        <v>0.24199999999999999</v>
      </c>
      <c r="U76" s="95">
        <v>0.68889999999999996</v>
      </c>
      <c r="V76" s="85" t="s">
        <v>7580</v>
      </c>
      <c r="Y76" s="90" t="str">
        <f>INDEX(Screening!$A$9:$A$142,MATCH('별첨2. GPCM 1st Screening'!C76,Screening!$A$9:$A$142,0))</f>
        <v>Plurilock Security Inc. (TSXV:PLUR)</v>
      </c>
      <c r="Z76" s="90">
        <f t="shared" si="4"/>
        <v>73</v>
      </c>
      <c r="AA76" s="90" t="str">
        <f t="shared" si="3"/>
        <v>O</v>
      </c>
    </row>
    <row r="77" spans="2:27" ht="22.5">
      <c r="B77" s="92">
        <f t="shared" si="5"/>
        <v>74</v>
      </c>
      <c r="C77" s="90" t="s">
        <v>7202</v>
      </c>
      <c r="D77" s="90" t="s">
        <v>7581</v>
      </c>
      <c r="E77" s="93" t="s">
        <v>7008</v>
      </c>
      <c r="F77" s="94" t="s">
        <v>7469</v>
      </c>
      <c r="G77" s="94" t="s">
        <v>7469</v>
      </c>
      <c r="H77" s="94" t="s">
        <v>7469</v>
      </c>
      <c r="I77" s="94">
        <v>22.473099999999999</v>
      </c>
      <c r="J77" s="94">
        <v>23.192</v>
      </c>
      <c r="K77" s="94">
        <v>12.1623</v>
      </c>
      <c r="L77" s="94">
        <v>13.021699999999999</v>
      </c>
      <c r="M77" s="95" t="s">
        <v>7469</v>
      </c>
      <c r="N77" s="94" t="s">
        <v>7469</v>
      </c>
      <c r="O77" s="94">
        <v>41.565800000000003</v>
      </c>
      <c r="P77" s="94" t="s">
        <v>7469</v>
      </c>
      <c r="Q77" s="94">
        <v>51.2926</v>
      </c>
      <c r="R77" s="95">
        <v>1.2996000000000001</v>
      </c>
      <c r="S77" s="95">
        <v>2.2995999999999999</v>
      </c>
      <c r="T77" s="95" t="s">
        <v>7469</v>
      </c>
      <c r="U77" s="95">
        <v>1.8635999999999999</v>
      </c>
      <c r="V77" s="89" t="s">
        <v>7582</v>
      </c>
      <c r="W77" s="96" t="s">
        <v>7471</v>
      </c>
      <c r="Y77" s="90" t="str">
        <f>INDEX(Screening!$A$9:$A$142,MATCH('별첨2. GPCM 1st Screening'!C77,Screening!$A$9:$A$142,0))</f>
        <v>Hunesion Co.,Ltd (KOSDAQ:A290270)</v>
      </c>
      <c r="Z77" s="90">
        <f t="shared" si="4"/>
        <v>74</v>
      </c>
      <c r="AA77" s="90" t="str">
        <f t="shared" si="3"/>
        <v>O</v>
      </c>
    </row>
    <row r="78" spans="2:27" ht="22.5">
      <c r="B78" s="92">
        <f t="shared" si="5"/>
        <v>75</v>
      </c>
      <c r="C78" s="90" t="s">
        <v>7227</v>
      </c>
      <c r="D78" s="90" t="s">
        <v>7583</v>
      </c>
      <c r="E78" s="93" t="s">
        <v>6964</v>
      </c>
      <c r="F78" s="94">
        <v>5.7700000000000001E-2</v>
      </c>
      <c r="G78" s="94" t="s">
        <v>7469</v>
      </c>
      <c r="H78" s="94">
        <v>0</v>
      </c>
      <c r="I78" s="94">
        <v>0.34639999999999999</v>
      </c>
      <c r="J78" s="94">
        <v>1.9645999999999999</v>
      </c>
      <c r="K78" s="94">
        <v>-3.0565000000000002</v>
      </c>
      <c r="L78" s="94">
        <v>-0.76200000000000001</v>
      </c>
      <c r="M78" s="95">
        <v>2.9127000000000001</v>
      </c>
      <c r="N78" s="94">
        <v>77.704999999999998</v>
      </c>
      <c r="O78" s="94">
        <v>62.454799999999999</v>
      </c>
      <c r="P78" s="94">
        <v>81.793999999999997</v>
      </c>
      <c r="Q78" s="94">
        <v>64.525899999999993</v>
      </c>
      <c r="R78" s="95">
        <v>198.87350000000001</v>
      </c>
      <c r="S78" s="95">
        <v>30.613299999999999</v>
      </c>
      <c r="T78" s="95">
        <v>224.3203</v>
      </c>
      <c r="U78" s="95">
        <v>31.7895</v>
      </c>
      <c r="V78" s="98" t="s">
        <v>7584</v>
      </c>
      <c r="Y78" s="90" t="str">
        <f>INDEX(Screening!$A$9:$A$142,MATCH('별첨2. GPCM 1st Screening'!C78,Screening!$A$9:$A$142,0))</f>
        <v>Nubeva Technologies Ltd. (TSXV:NBVA)</v>
      </c>
      <c r="Z78" s="90">
        <f t="shared" si="4"/>
        <v>75</v>
      </c>
      <c r="AA78" s="90" t="str">
        <f t="shared" si="3"/>
        <v>O</v>
      </c>
    </row>
    <row r="79" spans="2:27" ht="12.75">
      <c r="B79" s="92">
        <f t="shared" si="5"/>
        <v>76</v>
      </c>
      <c r="C79" s="90" t="s">
        <v>7147</v>
      </c>
      <c r="D79" s="90" t="s">
        <v>7585</v>
      </c>
      <c r="E79" s="93" t="s">
        <v>7586</v>
      </c>
      <c r="F79" s="94" t="s">
        <v>7469</v>
      </c>
      <c r="G79" s="94" t="s">
        <v>7469</v>
      </c>
      <c r="H79" s="94" t="s">
        <v>7469</v>
      </c>
      <c r="I79" s="94" t="s">
        <v>7469</v>
      </c>
      <c r="J79" s="94">
        <v>10.0334</v>
      </c>
      <c r="K79" s="94" t="s">
        <v>7469</v>
      </c>
      <c r="L79" s="94">
        <v>-16.4133</v>
      </c>
      <c r="M79" s="95" t="s">
        <v>7469</v>
      </c>
      <c r="N79" s="94" t="s">
        <v>7469</v>
      </c>
      <c r="O79" s="94">
        <v>44.941499999999998</v>
      </c>
      <c r="P79" s="94" t="s">
        <v>7469</v>
      </c>
      <c r="Q79" s="94">
        <v>40.160499999999999</v>
      </c>
      <c r="R79" s="95" t="s">
        <v>7469</v>
      </c>
      <c r="S79" s="95">
        <v>3.3205</v>
      </c>
      <c r="T79" s="95" t="s">
        <v>7469</v>
      </c>
      <c r="U79" s="95">
        <v>4.6528999999999998</v>
      </c>
      <c r="V79" s="89" t="s">
        <v>7487</v>
      </c>
      <c r="W79" s="96" t="s">
        <v>7471</v>
      </c>
      <c r="Y79" s="90" t="str">
        <f>INDEX(Screening!$A$9:$A$142,MATCH('별첨2. GPCM 1st Screening'!C79,Screening!$A$9:$A$142,0))</f>
        <v>cyan AG (XTRA:CYR)</v>
      </c>
      <c r="Z79" s="90">
        <f t="shared" si="4"/>
        <v>76</v>
      </c>
      <c r="AA79" s="90" t="str">
        <f t="shared" si="3"/>
        <v>O</v>
      </c>
    </row>
    <row r="80" spans="2:27" ht="12.75">
      <c r="B80" s="92">
        <f t="shared" si="5"/>
        <v>77</v>
      </c>
      <c r="C80" s="90" t="s">
        <v>7108</v>
      </c>
      <c r="D80" s="90" t="s">
        <v>7587</v>
      </c>
      <c r="E80" s="93" t="s">
        <v>7536</v>
      </c>
      <c r="F80" s="94" t="s">
        <v>7469</v>
      </c>
      <c r="G80" s="94" t="s">
        <v>7469</v>
      </c>
      <c r="H80" s="94" t="s">
        <v>7469</v>
      </c>
      <c r="I80" s="94" t="s">
        <v>7469</v>
      </c>
      <c r="J80" s="94">
        <v>3.4571999999999998</v>
      </c>
      <c r="K80" s="94" t="s">
        <v>7469</v>
      </c>
      <c r="L80" s="94">
        <v>-2.2351999999999999</v>
      </c>
      <c r="M80" s="95" t="s">
        <v>7469</v>
      </c>
      <c r="N80" s="94" t="s">
        <v>7469</v>
      </c>
      <c r="O80" s="94">
        <v>31.225100000000001</v>
      </c>
      <c r="P80" s="94" t="s">
        <v>7469</v>
      </c>
      <c r="Q80" s="94">
        <v>39.965400000000002</v>
      </c>
      <c r="R80" s="95" t="s">
        <v>7469</v>
      </c>
      <c r="S80" s="95">
        <v>10.2263</v>
      </c>
      <c r="T80" s="95" t="s">
        <v>7469</v>
      </c>
      <c r="U80" s="95">
        <v>9.0017999999999994</v>
      </c>
      <c r="V80" s="89" t="s">
        <v>7487</v>
      </c>
      <c r="W80" s="96" t="s">
        <v>7471</v>
      </c>
      <c r="Y80" s="90" t="str">
        <f>INDEX(Screening!$A$9:$A$142,MATCH('별첨2. GPCM 1st Screening'!C80,Screening!$A$9:$A$142,0))</f>
        <v>archTIS Limited (ASX:AR9)</v>
      </c>
      <c r="Z80" s="90">
        <f t="shared" si="4"/>
        <v>77</v>
      </c>
      <c r="AA80" s="90" t="str">
        <f t="shared" si="3"/>
        <v>O</v>
      </c>
    </row>
    <row r="81" spans="2:27" ht="12.75">
      <c r="B81" s="92">
        <f t="shared" si="5"/>
        <v>78</v>
      </c>
      <c r="C81" s="90" t="s">
        <v>7255</v>
      </c>
      <c r="D81" s="90" t="s">
        <v>7588</v>
      </c>
      <c r="E81" s="93" t="s">
        <v>7589</v>
      </c>
      <c r="F81" s="94" t="s">
        <v>7469</v>
      </c>
      <c r="G81" s="94" t="s">
        <v>7469</v>
      </c>
      <c r="H81" s="94" t="s">
        <v>7469</v>
      </c>
      <c r="I81" s="94">
        <v>6.8132000000000001</v>
      </c>
      <c r="J81" s="94">
        <v>6.3581000000000003</v>
      </c>
      <c r="K81" s="94">
        <v>-0.42499999999999999</v>
      </c>
      <c r="L81" s="94">
        <v>-0.44540000000000002</v>
      </c>
      <c r="M81" s="95" t="s">
        <v>7469</v>
      </c>
      <c r="N81" s="94" t="s">
        <v>7469</v>
      </c>
      <c r="O81" s="94">
        <v>10.3314</v>
      </c>
      <c r="P81" s="94" t="s">
        <v>7469</v>
      </c>
      <c r="Q81" s="94">
        <v>15.2522</v>
      </c>
      <c r="R81" s="95" t="s">
        <v>7469</v>
      </c>
      <c r="S81" s="95">
        <v>2.3071999999999999</v>
      </c>
      <c r="T81" s="95" t="s">
        <v>7469</v>
      </c>
      <c r="U81" s="95">
        <v>1.6298999999999999</v>
      </c>
      <c r="V81" s="89" t="s">
        <v>7487</v>
      </c>
      <c r="W81" s="96" t="s">
        <v>7471</v>
      </c>
      <c r="Y81" s="90" t="str">
        <f>INDEX(Screening!$A$9:$A$142,MATCH('별첨2. GPCM 1st Screening'!C81,Screening!$A$9:$A$142,0))</f>
        <v>Securemetric Berhad (KLSE:SMETRIC)</v>
      </c>
      <c r="Z81" s="90">
        <f t="shared" si="4"/>
        <v>78</v>
      </c>
      <c r="AA81" s="90" t="str">
        <f t="shared" si="3"/>
        <v>O</v>
      </c>
    </row>
    <row r="82" spans="2:27" ht="22.5">
      <c r="B82" s="92">
        <f t="shared" si="5"/>
        <v>79</v>
      </c>
      <c r="C82" s="90" t="s">
        <v>6997</v>
      </c>
      <c r="D82" s="90" t="s">
        <v>7590</v>
      </c>
      <c r="E82" s="93" t="s">
        <v>6973</v>
      </c>
      <c r="F82" s="94">
        <v>176.11060000000001</v>
      </c>
      <c r="G82" s="94">
        <v>0</v>
      </c>
      <c r="H82" s="94">
        <v>1.6674</v>
      </c>
      <c r="I82" s="94">
        <v>965.77620000000002</v>
      </c>
      <c r="J82" s="94">
        <v>900.71990000000005</v>
      </c>
      <c r="K82" s="94">
        <v>-79.829599999999999</v>
      </c>
      <c r="L82" s="94">
        <v>-86.016099999999994</v>
      </c>
      <c r="M82" s="95">
        <v>14.0044</v>
      </c>
      <c r="N82" s="94">
        <v>4101.2168000000001</v>
      </c>
      <c r="O82" s="94">
        <v>9058.6597000000002</v>
      </c>
      <c r="P82" s="94">
        <v>4129.4026999999996</v>
      </c>
      <c r="Q82" s="94">
        <v>9434.8201000000008</v>
      </c>
      <c r="R82" s="95">
        <v>4.6391999999999998</v>
      </c>
      <c r="S82" s="95">
        <v>10.2934</v>
      </c>
      <c r="T82" s="95">
        <v>4.6131000000000002</v>
      </c>
      <c r="U82" s="95">
        <v>9.9116999999999997</v>
      </c>
      <c r="V82" s="98" t="s">
        <v>6998</v>
      </c>
      <c r="Y82" s="90" t="str">
        <f>INDEX(Screening!$A$9:$A$142,MATCH('별첨2. GPCM 1st Screening'!C82,Screening!$A$9:$A$142,0))</f>
        <v>Qi An Xin Technology Group Inc. (SHSE:688561)</v>
      </c>
      <c r="Z82" s="90">
        <f t="shared" si="4"/>
        <v>79</v>
      </c>
      <c r="AA82" s="90" t="str">
        <f t="shared" si="3"/>
        <v>O</v>
      </c>
    </row>
    <row r="83" spans="2:27" ht="12.75">
      <c r="B83" s="92">
        <f t="shared" si="5"/>
        <v>80</v>
      </c>
      <c r="C83" s="90" t="s">
        <v>7300</v>
      </c>
      <c r="D83" s="90" t="s">
        <v>7591</v>
      </c>
      <c r="E83" s="93" t="s">
        <v>7592</v>
      </c>
      <c r="F83" s="94" t="s">
        <v>7469</v>
      </c>
      <c r="G83" s="94" t="s">
        <v>7469</v>
      </c>
      <c r="H83" s="94" t="s">
        <v>7469</v>
      </c>
      <c r="I83" s="94" t="s">
        <v>7469</v>
      </c>
      <c r="J83" s="94">
        <v>40.814500000000002</v>
      </c>
      <c r="K83" s="94" t="s">
        <v>7469</v>
      </c>
      <c r="L83" s="94">
        <v>1.9412</v>
      </c>
      <c r="M83" s="95" t="s">
        <v>7469</v>
      </c>
      <c r="N83" s="94" t="s">
        <v>7469</v>
      </c>
      <c r="O83" s="94">
        <v>107.7324</v>
      </c>
      <c r="P83" s="94" t="s">
        <v>7469</v>
      </c>
      <c r="Q83" s="94">
        <v>102.8839</v>
      </c>
      <c r="R83" s="95" t="s">
        <v>7469</v>
      </c>
      <c r="S83" s="95">
        <v>2.6185</v>
      </c>
      <c r="T83" s="95" t="s">
        <v>7469</v>
      </c>
      <c r="U83" s="95">
        <v>2.742</v>
      </c>
      <c r="V83" s="89" t="s">
        <v>7487</v>
      </c>
      <c r="W83" s="96" t="s">
        <v>7471</v>
      </c>
      <c r="Y83" s="90" t="str">
        <f>INDEX(Screening!$A$9:$A$142,MATCH('별첨2. GPCM 1st Screening'!C83,Screening!$A$9:$A$142,0))</f>
        <v>Vantea SMART S.p.A. (BIT:VNT)</v>
      </c>
      <c r="Z83" s="90">
        <f t="shared" si="4"/>
        <v>80</v>
      </c>
      <c r="AA83" s="90" t="str">
        <f t="shared" si="3"/>
        <v>O</v>
      </c>
    </row>
    <row r="84" spans="2:27" ht="12.75">
      <c r="B84" s="92">
        <f t="shared" si="5"/>
        <v>81</v>
      </c>
      <c r="C84" s="90" t="s">
        <v>7274</v>
      </c>
      <c r="D84" s="90" t="s">
        <v>7593</v>
      </c>
      <c r="E84" s="93" t="s">
        <v>6964</v>
      </c>
      <c r="F84" s="94">
        <v>0</v>
      </c>
      <c r="G84" s="94" t="s">
        <v>7469</v>
      </c>
      <c r="H84" s="94" t="s">
        <v>7469</v>
      </c>
      <c r="I84" s="94" t="s">
        <v>7469</v>
      </c>
      <c r="J84" s="94" t="s">
        <v>7469</v>
      </c>
      <c r="K84" s="94" t="s">
        <v>7469</v>
      </c>
      <c r="L84" s="94" t="s">
        <v>7469</v>
      </c>
      <c r="M84" s="95" t="s">
        <v>7469</v>
      </c>
      <c r="N84" s="94" t="s">
        <v>7469</v>
      </c>
      <c r="O84" s="94" t="s">
        <v>7469</v>
      </c>
      <c r="P84" s="94">
        <v>730.2559</v>
      </c>
      <c r="Q84" s="94" t="s">
        <v>7469</v>
      </c>
      <c r="R84" s="95" t="s">
        <v>7469</v>
      </c>
      <c r="S84" s="95" t="s">
        <v>7469</v>
      </c>
      <c r="T84" s="95" t="s">
        <v>7469</v>
      </c>
      <c r="U84" s="95" t="s">
        <v>7469</v>
      </c>
      <c r="V84" s="89" t="s">
        <v>7487</v>
      </c>
      <c r="W84" s="96" t="s">
        <v>7471</v>
      </c>
      <c r="Y84" s="90" t="str">
        <f>INDEX(Screening!$A$9:$A$142,MATCH('별첨2. GPCM 1st Screening'!C84,Screening!$A$9:$A$142,0))</f>
        <v>Sollensys Corp. (OTCPK:SOLS)</v>
      </c>
      <c r="Z84" s="90">
        <f t="shared" si="4"/>
        <v>81</v>
      </c>
      <c r="AA84" s="90" t="str">
        <f t="shared" si="3"/>
        <v>O</v>
      </c>
    </row>
    <row r="85" spans="2:27" ht="12.75">
      <c r="B85" s="92">
        <f t="shared" si="5"/>
        <v>82</v>
      </c>
      <c r="C85" s="90" t="s">
        <v>7249</v>
      </c>
      <c r="D85" s="90" t="s">
        <v>7594</v>
      </c>
      <c r="E85" s="93" t="s">
        <v>7592</v>
      </c>
      <c r="F85" s="94" t="s">
        <v>7469</v>
      </c>
      <c r="G85" s="94" t="s">
        <v>7469</v>
      </c>
      <c r="H85" s="94" t="s">
        <v>7469</v>
      </c>
      <c r="I85" s="94" t="s">
        <v>7469</v>
      </c>
      <c r="J85" s="94" t="s">
        <v>7469</v>
      </c>
      <c r="K85" s="94" t="s">
        <v>7469</v>
      </c>
      <c r="L85" s="94" t="s">
        <v>7469</v>
      </c>
      <c r="M85" s="95" t="s">
        <v>7469</v>
      </c>
      <c r="N85" s="94" t="s">
        <v>7469</v>
      </c>
      <c r="O85" s="94" t="s">
        <v>7469</v>
      </c>
      <c r="P85" s="94" t="s">
        <v>7469</v>
      </c>
      <c r="Q85" s="94" t="s">
        <v>7469</v>
      </c>
      <c r="R85" s="95" t="s">
        <v>7469</v>
      </c>
      <c r="S85" s="95" t="s">
        <v>7469</v>
      </c>
      <c r="T85" s="95" t="s">
        <v>7469</v>
      </c>
      <c r="U85" s="95" t="s">
        <v>7469</v>
      </c>
      <c r="V85" s="89" t="s">
        <v>7487</v>
      </c>
      <c r="W85" s="96" t="s">
        <v>7471</v>
      </c>
      <c r="Y85" s="90" t="str">
        <f>INDEX(Screening!$A$9:$A$142,MATCH('별첨2. GPCM 1st Screening'!C85,Screening!$A$9:$A$142,0))</f>
        <v>Sababa Security S.p.A. (BIT:SBB)</v>
      </c>
      <c r="Z85" s="90">
        <f t="shared" si="4"/>
        <v>82</v>
      </c>
      <c r="AA85" s="90" t="str">
        <f t="shared" si="3"/>
        <v>O</v>
      </c>
    </row>
    <row r="86" spans="2:27" ht="12.75">
      <c r="B86" s="92">
        <f t="shared" si="5"/>
        <v>83</v>
      </c>
      <c r="C86" s="90" t="s">
        <v>7200</v>
      </c>
      <c r="D86" s="90" t="s">
        <v>7595</v>
      </c>
      <c r="E86" s="93" t="s">
        <v>6973</v>
      </c>
      <c r="F86" s="94" t="s">
        <v>7469</v>
      </c>
      <c r="G86" s="94" t="s">
        <v>7469</v>
      </c>
      <c r="H86" s="94" t="s">
        <v>7469</v>
      </c>
      <c r="I86" s="94" t="s">
        <v>7469</v>
      </c>
      <c r="J86" s="94">
        <v>52.4084</v>
      </c>
      <c r="K86" s="94" t="s">
        <v>7469</v>
      </c>
      <c r="L86" s="94">
        <v>17.2959</v>
      </c>
      <c r="M86" s="95" t="s">
        <v>7469</v>
      </c>
      <c r="N86" s="94" t="s">
        <v>7469</v>
      </c>
      <c r="O86" s="94" t="s">
        <v>7469</v>
      </c>
      <c r="P86" s="94" t="s">
        <v>7469</v>
      </c>
      <c r="Q86" s="94" t="s">
        <v>7469</v>
      </c>
      <c r="R86" s="95" t="s">
        <v>7469</v>
      </c>
      <c r="S86" s="95" t="s">
        <v>7469</v>
      </c>
      <c r="T86" s="95" t="s">
        <v>7469</v>
      </c>
      <c r="U86" s="95" t="s">
        <v>7469</v>
      </c>
      <c r="V86" s="89" t="s">
        <v>7487</v>
      </c>
      <c r="W86" s="96" t="s">
        <v>7471</v>
      </c>
      <c r="Y86" s="90" t="str">
        <f>INDEX(Screening!$A$9:$A$142,MATCH('별첨2. GPCM 1st Screening'!C86,Screening!$A$9:$A$142,0))</f>
        <v>Hunan Kylinsec Technology Co., Ltd. (SHSE:688152)</v>
      </c>
      <c r="Z86" s="90">
        <f t="shared" si="4"/>
        <v>83</v>
      </c>
      <c r="AA86" s="90" t="str">
        <f t="shared" si="3"/>
        <v>O</v>
      </c>
    </row>
    <row r="87" spans="2:27" ht="12.75">
      <c r="B87" s="92">
        <f t="shared" si="5"/>
        <v>84</v>
      </c>
      <c r="C87" s="90" t="s">
        <v>7174</v>
      </c>
      <c r="D87" s="90" t="s">
        <v>7596</v>
      </c>
      <c r="E87" s="93" t="s">
        <v>7057</v>
      </c>
      <c r="F87" s="94" t="s">
        <v>7469</v>
      </c>
      <c r="G87" s="94" t="s">
        <v>7469</v>
      </c>
      <c r="H87" s="94" t="s">
        <v>7469</v>
      </c>
      <c r="I87" s="94" t="s">
        <v>7469</v>
      </c>
      <c r="J87" s="94" t="s">
        <v>7469</v>
      </c>
      <c r="K87" s="94" t="s">
        <v>7469</v>
      </c>
      <c r="L87" s="94" t="s">
        <v>7469</v>
      </c>
      <c r="M87" s="95" t="s">
        <v>7469</v>
      </c>
      <c r="N87" s="94" t="s">
        <v>7469</v>
      </c>
      <c r="O87" s="94" t="s">
        <v>7469</v>
      </c>
      <c r="P87" s="94" t="s">
        <v>7469</v>
      </c>
      <c r="Q87" s="94" t="s">
        <v>7469</v>
      </c>
      <c r="R87" s="95" t="s">
        <v>7469</v>
      </c>
      <c r="S87" s="95" t="s">
        <v>7469</v>
      </c>
      <c r="T87" s="95" t="s">
        <v>7469</v>
      </c>
      <c r="U87" s="95" t="s">
        <v>7469</v>
      </c>
      <c r="V87" s="89" t="s">
        <v>7487</v>
      </c>
      <c r="W87" s="96" t="s">
        <v>7471</v>
      </c>
      <c r="Y87" s="90" t="str">
        <f>INDEX(Screening!$A$9:$A$142,MATCH('별첨2. GPCM 1st Screening'!C87,Screening!$A$9:$A$142,0))</f>
        <v>F-Secure Oyj (HLSE:FSECURE)</v>
      </c>
      <c r="Z87" s="90">
        <f t="shared" si="4"/>
        <v>84</v>
      </c>
      <c r="AA87" s="90" t="str">
        <f t="shared" si="3"/>
        <v>O</v>
      </c>
    </row>
    <row r="88" spans="2:27" ht="22.5">
      <c r="B88" s="92">
        <f t="shared" si="5"/>
        <v>85</v>
      </c>
      <c r="C88" s="90" t="s">
        <v>2263</v>
      </c>
      <c r="D88" s="90" t="s">
        <v>7597</v>
      </c>
      <c r="E88" s="93" t="s">
        <v>7008</v>
      </c>
      <c r="F88" s="94">
        <v>1.7453000000000001</v>
      </c>
      <c r="G88" s="94">
        <v>0</v>
      </c>
      <c r="H88" s="94">
        <v>29.048999999999999</v>
      </c>
      <c r="I88" s="94">
        <v>65.285300000000007</v>
      </c>
      <c r="J88" s="94">
        <v>51.439700000000002</v>
      </c>
      <c r="K88" s="94">
        <v>4.7035</v>
      </c>
      <c r="L88" s="94">
        <v>10.988200000000001</v>
      </c>
      <c r="M88" s="95">
        <v>13.1408</v>
      </c>
      <c r="N88" s="94">
        <v>99.134799999999998</v>
      </c>
      <c r="O88" s="94">
        <v>173.14250000000001</v>
      </c>
      <c r="P88" s="94">
        <v>127.76860000000001</v>
      </c>
      <c r="Q88" s="94">
        <v>229.5421</v>
      </c>
      <c r="R88" s="95">
        <v>2.2593000000000001</v>
      </c>
      <c r="S88" s="95">
        <v>3.8953000000000002</v>
      </c>
      <c r="T88" s="95">
        <v>1.7529999999999999</v>
      </c>
      <c r="U88" s="95">
        <v>3.4998</v>
      </c>
      <c r="V88" s="89" t="s">
        <v>7043</v>
      </c>
      <c r="Y88" s="90" t="str">
        <f>INDEX(Screening!$A$9:$A$142,MATCH('별첨2. GPCM 1st Screening'!C88,Screening!$A$9:$A$142,0))</f>
        <v>Korea Information Certificate Authority, Inc. (KOSDAQ:A053300)</v>
      </c>
      <c r="Z88" s="90">
        <f t="shared" si="4"/>
        <v>85</v>
      </c>
      <c r="AA88" s="90" t="str">
        <f t="shared" si="3"/>
        <v>O</v>
      </c>
    </row>
    <row r="89" spans="2:27" ht="22.5">
      <c r="B89" s="92">
        <f t="shared" si="5"/>
        <v>86</v>
      </c>
      <c r="C89" s="90" t="s">
        <v>7198</v>
      </c>
      <c r="D89" s="90" t="s">
        <v>7598</v>
      </c>
      <c r="E89" s="93" t="s">
        <v>7008</v>
      </c>
      <c r="F89" s="94">
        <v>4.4766000000000004</v>
      </c>
      <c r="G89" s="94">
        <v>0</v>
      </c>
      <c r="H89" s="94">
        <v>95.292599999999993</v>
      </c>
      <c r="I89" s="94">
        <v>203.73480000000001</v>
      </c>
      <c r="J89" s="94">
        <v>193.14080000000001</v>
      </c>
      <c r="K89" s="94">
        <v>21.250800000000002</v>
      </c>
      <c r="L89" s="94">
        <v>18.430499999999999</v>
      </c>
      <c r="M89" s="95">
        <v>10.401</v>
      </c>
      <c r="N89" s="94">
        <v>23.7943</v>
      </c>
      <c r="O89" s="94">
        <v>118.6515</v>
      </c>
      <c r="P89" s="94">
        <v>112.4862</v>
      </c>
      <c r="Q89" s="94">
        <v>207.35040000000001</v>
      </c>
      <c r="R89" s="95">
        <v>0.63090000000000002</v>
      </c>
      <c r="S89" s="95">
        <v>1.0507</v>
      </c>
      <c r="T89" s="95">
        <v>0.1348</v>
      </c>
      <c r="U89" s="95">
        <v>0.63880000000000003</v>
      </c>
      <c r="V89" s="89" t="s">
        <v>7599</v>
      </c>
      <c r="Y89" s="90" t="str">
        <f>INDEX(Screening!$A$9:$A$142,MATCH('별첨2. GPCM 1st Screening'!C89,Screening!$A$9:$A$142,0))</f>
        <v>Hecto Innovation Co., Ltd. (KOSDAQ:A214180)</v>
      </c>
      <c r="Z89" s="90">
        <f t="shared" si="4"/>
        <v>86</v>
      </c>
      <c r="AA89" s="90" t="str">
        <f t="shared" si="3"/>
        <v>O</v>
      </c>
    </row>
    <row r="90" spans="2:27" ht="22.5">
      <c r="B90" s="92">
        <f t="shared" si="5"/>
        <v>87</v>
      </c>
      <c r="C90" s="90" t="s">
        <v>7101</v>
      </c>
      <c r="D90" s="90" t="s">
        <v>7600</v>
      </c>
      <c r="E90" s="93" t="s">
        <v>7008</v>
      </c>
      <c r="F90" s="94" t="s">
        <v>7469</v>
      </c>
      <c r="G90" s="94" t="s">
        <v>7469</v>
      </c>
      <c r="H90" s="94" t="s">
        <v>7469</v>
      </c>
      <c r="I90" s="94" t="s">
        <v>7469</v>
      </c>
      <c r="J90" s="94">
        <v>8.7384000000000004</v>
      </c>
      <c r="K90" s="94">
        <v>-11.7005</v>
      </c>
      <c r="L90" s="94">
        <v>-12.118499999999999</v>
      </c>
      <c r="M90" s="95" t="s">
        <v>7469</v>
      </c>
      <c r="N90" s="94" t="s">
        <v>7469</v>
      </c>
      <c r="O90" s="94">
        <v>357.6583</v>
      </c>
      <c r="P90" s="94" t="s">
        <v>7469</v>
      </c>
      <c r="Q90" s="94">
        <v>393.74079999999998</v>
      </c>
      <c r="R90" s="95" t="s">
        <v>7469</v>
      </c>
      <c r="S90" s="95">
        <v>46.272599999999997</v>
      </c>
      <c r="T90" s="95" t="s">
        <v>7469</v>
      </c>
      <c r="U90" s="95">
        <v>42.558100000000003</v>
      </c>
      <c r="V90" s="89" t="s">
        <v>7601</v>
      </c>
      <c r="W90" s="96" t="s">
        <v>7471</v>
      </c>
      <c r="Y90" s="90" t="str">
        <f>INDEX(Screening!$A$9:$A$142,MATCH('별첨2. GPCM 1st Screening'!C90,Screening!$A$9:$A$142,0))</f>
        <v>Alchera Inc. (KOSDAQ:A347860)</v>
      </c>
      <c r="Z90" s="90">
        <f t="shared" si="4"/>
        <v>87</v>
      </c>
      <c r="AA90" s="90" t="str">
        <f t="shared" si="3"/>
        <v>O</v>
      </c>
    </row>
    <row r="91" spans="2:27" ht="12.75">
      <c r="B91" s="92">
        <f t="shared" si="5"/>
        <v>88</v>
      </c>
      <c r="C91" s="90" t="s">
        <v>7311</v>
      </c>
      <c r="D91" s="90" t="s">
        <v>7602</v>
      </c>
      <c r="E91" s="93" t="s">
        <v>6964</v>
      </c>
      <c r="F91" s="94" t="s">
        <v>7469</v>
      </c>
      <c r="G91" s="94" t="s">
        <v>7469</v>
      </c>
      <c r="H91" s="94" t="s">
        <v>7469</v>
      </c>
      <c r="I91" s="94" t="s">
        <v>7469</v>
      </c>
      <c r="J91" s="94" t="s">
        <v>7469</v>
      </c>
      <c r="K91" s="94" t="s">
        <v>7469</v>
      </c>
      <c r="L91" s="94" t="s">
        <v>7469</v>
      </c>
      <c r="M91" s="95" t="s">
        <v>7469</v>
      </c>
      <c r="N91" s="94" t="s">
        <v>7469</v>
      </c>
      <c r="O91" s="94" t="s">
        <v>7469</v>
      </c>
      <c r="P91" s="94" t="s">
        <v>7469</v>
      </c>
      <c r="Q91" s="94" t="s">
        <v>7469</v>
      </c>
      <c r="R91" s="95" t="s">
        <v>7469</v>
      </c>
      <c r="S91" s="95" t="s">
        <v>7469</v>
      </c>
      <c r="T91" s="95" t="s">
        <v>7469</v>
      </c>
      <c r="U91" s="95" t="s">
        <v>7469</v>
      </c>
      <c r="V91" s="89" t="s">
        <v>7487</v>
      </c>
      <c r="W91" s="96" t="s">
        <v>7471</v>
      </c>
      <c r="Y91" s="90" t="str">
        <f>INDEX(Screening!$A$9:$A$142,MATCH('별첨2. GPCM 1st Screening'!C91,Screening!$A$9:$A$142,0))</f>
        <v>zvelo, Inc. (OTCPK:ZVLO)</v>
      </c>
      <c r="Z91" s="90">
        <f t="shared" si="4"/>
        <v>88</v>
      </c>
      <c r="AA91" s="90" t="str">
        <f t="shared" si="3"/>
        <v>O</v>
      </c>
    </row>
    <row r="92" spans="2:27" ht="33.75">
      <c r="B92" s="92">
        <f t="shared" si="5"/>
        <v>89</v>
      </c>
      <c r="C92" s="90" t="s">
        <v>7062</v>
      </c>
      <c r="D92" s="90" t="s">
        <v>7603</v>
      </c>
      <c r="E92" s="93" t="s">
        <v>6964</v>
      </c>
      <c r="F92" s="94">
        <v>10.651999999999999</v>
      </c>
      <c r="G92" s="94">
        <v>0</v>
      </c>
      <c r="H92" s="94">
        <v>0</v>
      </c>
      <c r="I92" s="94">
        <v>221.53700000000001</v>
      </c>
      <c r="J92" s="94">
        <v>214.48099999999999</v>
      </c>
      <c r="K92" s="94">
        <v>-25.11</v>
      </c>
      <c r="L92" s="94">
        <v>-30.584</v>
      </c>
      <c r="M92" s="95">
        <v>9.2780000000000005</v>
      </c>
      <c r="N92" s="94">
        <v>258.52480000000003</v>
      </c>
      <c r="O92" s="94">
        <v>591.38490000000002</v>
      </c>
      <c r="P92" s="94">
        <v>341.4898</v>
      </c>
      <c r="Q92" s="94">
        <v>677.21690000000001</v>
      </c>
      <c r="R92" s="95">
        <v>1.5437000000000001</v>
      </c>
      <c r="S92" s="95">
        <v>3.1269</v>
      </c>
      <c r="T92" s="95">
        <v>1.167</v>
      </c>
      <c r="U92" s="95">
        <v>2.7572999999999999</v>
      </c>
      <c r="V92" s="89" t="s">
        <v>7063</v>
      </c>
      <c r="Y92" s="90" t="str">
        <f>INDEX(Screening!$A$9:$A$142,MATCH('별첨2. GPCM 1st Screening'!C92,Screening!$A$9:$A$142,0))</f>
        <v>OneSpan Inc. (NasdaqCM:OSPN)</v>
      </c>
      <c r="Z92" s="90">
        <f t="shared" si="4"/>
        <v>89</v>
      </c>
      <c r="AA92" s="90" t="str">
        <f t="shared" si="3"/>
        <v>O</v>
      </c>
    </row>
    <row r="93" spans="2:27" ht="45">
      <c r="B93" s="92">
        <f t="shared" si="5"/>
        <v>90</v>
      </c>
      <c r="C93" s="90" t="s">
        <v>7020</v>
      </c>
      <c r="D93" s="90" t="s">
        <v>7604</v>
      </c>
      <c r="E93" s="93" t="s">
        <v>7021</v>
      </c>
      <c r="F93" s="94">
        <v>8.2489000000000008</v>
      </c>
      <c r="G93" s="94">
        <v>0</v>
      </c>
      <c r="H93" s="94">
        <v>0</v>
      </c>
      <c r="I93" s="94">
        <v>10.321999999999999</v>
      </c>
      <c r="J93" s="94">
        <v>9.7143999999999995</v>
      </c>
      <c r="K93" s="94">
        <v>-1.5973999999999999</v>
      </c>
      <c r="L93" s="94">
        <v>-1.5677000000000001</v>
      </c>
      <c r="M93" s="95">
        <v>6.2432999999999996</v>
      </c>
      <c r="N93" s="94">
        <v>24.738600000000002</v>
      </c>
      <c r="O93" s="94">
        <v>54.212400000000002</v>
      </c>
      <c r="P93" s="94">
        <v>20.2044</v>
      </c>
      <c r="Q93" s="94">
        <v>60.465200000000003</v>
      </c>
      <c r="R93" s="95">
        <v>2.2174999999999998</v>
      </c>
      <c r="S93" s="95">
        <v>5.9997999999999996</v>
      </c>
      <c r="T93" s="95">
        <v>2.7717999999999998</v>
      </c>
      <c r="U93" s="95">
        <v>5.8800999999999997</v>
      </c>
      <c r="V93" s="89" t="s">
        <v>7022</v>
      </c>
      <c r="Y93" s="90" t="str">
        <f>INDEX(Screening!$A$9:$A$142,MATCH('별첨2. GPCM 1st Screening'!C93,Screening!$A$9:$A$142,0))</f>
        <v>Precise Biometrics AB (publ) (OM:PREC)</v>
      </c>
      <c r="Z93" s="90">
        <f t="shared" si="4"/>
        <v>90</v>
      </c>
      <c r="AA93" s="90" t="str">
        <f t="shared" si="3"/>
        <v>O</v>
      </c>
    </row>
    <row r="94" spans="2:27" ht="12.75">
      <c r="B94" s="92">
        <f t="shared" si="5"/>
        <v>91</v>
      </c>
      <c r="C94" s="90" t="s">
        <v>7110</v>
      </c>
      <c r="D94" s="90" t="s">
        <v>7605</v>
      </c>
      <c r="E94" s="93" t="s">
        <v>6970</v>
      </c>
      <c r="F94" s="94">
        <v>1.7386999999999999</v>
      </c>
      <c r="G94" s="94">
        <v>0</v>
      </c>
      <c r="H94" s="94">
        <v>0</v>
      </c>
      <c r="I94" s="94">
        <v>26.9908</v>
      </c>
      <c r="J94" s="94">
        <v>26.366700000000002</v>
      </c>
      <c r="K94" s="94">
        <v>7.8299999999999995E-2</v>
      </c>
      <c r="L94" s="94">
        <v>-0.48780000000000001</v>
      </c>
      <c r="M94" s="95">
        <v>17.896599999999999</v>
      </c>
      <c r="N94" s="94">
        <v>18.759799999999998</v>
      </c>
      <c r="O94" s="94">
        <v>32.016800000000003</v>
      </c>
      <c r="P94" s="94">
        <v>25.4086</v>
      </c>
      <c r="Q94" s="94">
        <v>38.325000000000003</v>
      </c>
      <c r="R94" s="95">
        <v>0.98650000000000004</v>
      </c>
      <c r="S94" s="95">
        <v>1.5165999999999999</v>
      </c>
      <c r="T94" s="95">
        <v>0.72840000000000005</v>
      </c>
      <c r="U94" s="95">
        <v>1.2669999999999999</v>
      </c>
      <c r="V94" s="98" t="s">
        <v>7606</v>
      </c>
      <c r="Y94" s="90" t="str">
        <f>INDEX(Screening!$A$9:$A$142,MATCH('별첨2. GPCM 1st Screening'!C94,Screening!$A$9:$A$142,0))</f>
        <v>Asgent, Inc. (TSE:4288)</v>
      </c>
      <c r="Z94" s="90">
        <f t="shared" si="4"/>
        <v>91</v>
      </c>
      <c r="AA94" s="90" t="str">
        <f t="shared" si="3"/>
        <v>O</v>
      </c>
    </row>
    <row r="95" spans="2:27" ht="12.75">
      <c r="B95" s="92">
        <f t="shared" si="5"/>
        <v>92</v>
      </c>
      <c r="C95" s="90" t="s">
        <v>7222</v>
      </c>
      <c r="D95" s="90" t="s">
        <v>7607</v>
      </c>
      <c r="E95" s="93" t="s">
        <v>6964</v>
      </c>
      <c r="F95" s="94" t="s">
        <v>7469</v>
      </c>
      <c r="G95" s="94" t="s">
        <v>7469</v>
      </c>
      <c r="H95" s="94" t="s">
        <v>7469</v>
      </c>
      <c r="I95" s="94" t="s">
        <v>7469</v>
      </c>
      <c r="J95" s="94" t="s">
        <v>7469</v>
      </c>
      <c r="K95" s="94" t="s">
        <v>7469</v>
      </c>
      <c r="L95" s="94" t="s">
        <v>7469</v>
      </c>
      <c r="M95" s="95" t="s">
        <v>7469</v>
      </c>
      <c r="N95" s="94" t="s">
        <v>7469</v>
      </c>
      <c r="O95" s="94" t="s">
        <v>7469</v>
      </c>
      <c r="P95" s="94" t="s">
        <v>7469</v>
      </c>
      <c r="Q95" s="94" t="s">
        <v>7469</v>
      </c>
      <c r="R95" s="95" t="s">
        <v>7469</v>
      </c>
      <c r="S95" s="95" t="s">
        <v>7469</v>
      </c>
      <c r="T95" s="95" t="s">
        <v>7469</v>
      </c>
      <c r="U95" s="95" t="s">
        <v>7469</v>
      </c>
      <c r="V95" s="89" t="s">
        <v>7487</v>
      </c>
      <c r="W95" s="96" t="s">
        <v>7471</v>
      </c>
      <c r="Y95" s="90" t="str">
        <f>INDEX(Screening!$A$9:$A$142,MATCH('별첨2. GPCM 1st Screening'!C95,Screening!$A$9:$A$142,0))</f>
        <v>MDM Group, Inc. (OTCPK:MDDM)</v>
      </c>
      <c r="Z95" s="90">
        <f t="shared" si="4"/>
        <v>92</v>
      </c>
      <c r="AA95" s="90" t="str">
        <f t="shared" si="3"/>
        <v>O</v>
      </c>
    </row>
    <row r="96" spans="2:27" ht="12.75">
      <c r="B96" s="92">
        <f t="shared" si="5"/>
        <v>93</v>
      </c>
      <c r="C96" s="90" t="s">
        <v>7139</v>
      </c>
      <c r="D96" s="90" t="s">
        <v>7608</v>
      </c>
      <c r="E96" s="93" t="s">
        <v>6964</v>
      </c>
      <c r="F96" s="94" t="s">
        <v>7469</v>
      </c>
      <c r="G96" s="94" t="s">
        <v>7469</v>
      </c>
      <c r="H96" s="94" t="s">
        <v>7469</v>
      </c>
      <c r="I96" s="94" t="s">
        <v>7469</v>
      </c>
      <c r="J96" s="94" t="s">
        <v>7469</v>
      </c>
      <c r="K96" s="94" t="s">
        <v>7469</v>
      </c>
      <c r="L96" s="94" t="s">
        <v>7469</v>
      </c>
      <c r="M96" s="95" t="s">
        <v>7469</v>
      </c>
      <c r="N96" s="94" t="s">
        <v>7469</v>
      </c>
      <c r="O96" s="94" t="s">
        <v>7469</v>
      </c>
      <c r="P96" s="94" t="s">
        <v>7469</v>
      </c>
      <c r="Q96" s="94" t="s">
        <v>7469</v>
      </c>
      <c r="R96" s="95" t="s">
        <v>7469</v>
      </c>
      <c r="S96" s="95" t="s">
        <v>7469</v>
      </c>
      <c r="T96" s="95" t="s">
        <v>7469</v>
      </c>
      <c r="U96" s="95" t="s">
        <v>7469</v>
      </c>
      <c r="V96" s="89" t="s">
        <v>7487</v>
      </c>
      <c r="W96" s="96" t="s">
        <v>7471</v>
      </c>
      <c r="Y96" s="90" t="str">
        <f>INDEX(Screening!$A$9:$A$142,MATCH('별첨2. GPCM 1st Screening'!C96,Screening!$A$9:$A$142,0))</f>
        <v>Com-Guard.com, Inc. (OTCPK:CGUD)</v>
      </c>
      <c r="Z96" s="90">
        <f t="shared" si="4"/>
        <v>93</v>
      </c>
      <c r="AA96" s="90" t="str">
        <f t="shared" si="3"/>
        <v>O</v>
      </c>
    </row>
    <row r="97" spans="2:27" ht="12.75">
      <c r="B97" s="92">
        <f t="shared" si="5"/>
        <v>94</v>
      </c>
      <c r="C97" s="90" t="s">
        <v>7204</v>
      </c>
      <c r="D97" s="90" t="s">
        <v>7609</v>
      </c>
      <c r="E97" s="93" t="s">
        <v>6964</v>
      </c>
      <c r="F97" s="94" t="s">
        <v>7469</v>
      </c>
      <c r="G97" s="94" t="s">
        <v>7469</v>
      </c>
      <c r="H97" s="94" t="s">
        <v>7469</v>
      </c>
      <c r="I97" s="94" t="s">
        <v>7469</v>
      </c>
      <c r="J97" s="94" t="s">
        <v>7469</v>
      </c>
      <c r="K97" s="94" t="s">
        <v>7469</v>
      </c>
      <c r="L97" s="94" t="s">
        <v>7469</v>
      </c>
      <c r="M97" s="95" t="s">
        <v>7469</v>
      </c>
      <c r="N97" s="94" t="s">
        <v>7469</v>
      </c>
      <c r="O97" s="94" t="s">
        <v>7469</v>
      </c>
      <c r="P97" s="94" t="s">
        <v>7469</v>
      </c>
      <c r="Q97" s="94" t="s">
        <v>7469</v>
      </c>
      <c r="R97" s="95" t="s">
        <v>7469</v>
      </c>
      <c r="S97" s="95" t="s">
        <v>7469</v>
      </c>
      <c r="T97" s="95" t="s">
        <v>7469</v>
      </c>
      <c r="U97" s="95" t="s">
        <v>7469</v>
      </c>
      <c r="V97" s="89" t="s">
        <v>7487</v>
      </c>
      <c r="W97" s="96" t="s">
        <v>7471</v>
      </c>
      <c r="Y97" s="90" t="str">
        <f>INDEX(Screening!$A$9:$A$142,MATCH('별첨2. GPCM 1st Screening'!C97,Screening!$A$9:$A$142,0))</f>
        <v>IBSG International, Inc. (OTCPK:IBIN)</v>
      </c>
      <c r="Z97" s="90">
        <f t="shared" si="4"/>
        <v>94</v>
      </c>
      <c r="AA97" s="90" t="str">
        <f t="shared" si="3"/>
        <v>O</v>
      </c>
    </row>
    <row r="98" spans="2:27" ht="33.75">
      <c r="B98" s="92">
        <f t="shared" si="5"/>
        <v>95</v>
      </c>
      <c r="C98" s="90" t="s">
        <v>7054</v>
      </c>
      <c r="D98" s="90" t="s">
        <v>7610</v>
      </c>
      <c r="E98" s="93" t="s">
        <v>7008</v>
      </c>
      <c r="F98" s="94">
        <v>0.46700000000000003</v>
      </c>
      <c r="G98" s="94">
        <v>0</v>
      </c>
      <c r="H98" s="94">
        <v>2.1558999999999999</v>
      </c>
      <c r="I98" s="94">
        <v>180.82810000000001</v>
      </c>
      <c r="J98" s="94">
        <v>181.1096</v>
      </c>
      <c r="K98" s="94">
        <v>10.2758</v>
      </c>
      <c r="L98" s="94">
        <v>36.840499999999999</v>
      </c>
      <c r="M98" s="95">
        <v>15.301500000000001</v>
      </c>
      <c r="N98" s="94">
        <v>243.0822</v>
      </c>
      <c r="O98" s="94">
        <v>573.52949999999998</v>
      </c>
      <c r="P98" s="94">
        <v>372.23829999999998</v>
      </c>
      <c r="Q98" s="94">
        <v>721.87490000000003</v>
      </c>
      <c r="R98" s="95">
        <v>2.3763999999999998</v>
      </c>
      <c r="S98" s="95">
        <v>4.1444000000000001</v>
      </c>
      <c r="T98" s="95">
        <v>1.5519000000000001</v>
      </c>
      <c r="U98" s="95">
        <v>3.2927</v>
      </c>
      <c r="V98" s="89" t="s">
        <v>7055</v>
      </c>
      <c r="Y98" s="90" t="str">
        <f>INDEX(Screening!$A$9:$A$142,MATCH('별첨2. GPCM 1st Screening'!C98,Screening!$A$9:$A$142,0))</f>
        <v>AhnLab, Inc. (KOSDAQ:A053800)</v>
      </c>
      <c r="Z98" s="90">
        <f t="shared" si="4"/>
        <v>95</v>
      </c>
      <c r="AA98" s="90" t="str">
        <f t="shared" si="3"/>
        <v>O</v>
      </c>
    </row>
    <row r="99" spans="2:27" ht="33.75">
      <c r="B99" s="92">
        <f t="shared" si="5"/>
        <v>96</v>
      </c>
      <c r="C99" s="90" t="s">
        <v>7611</v>
      </c>
      <c r="D99" s="90" t="s">
        <v>7612</v>
      </c>
      <c r="E99" s="93" t="s">
        <v>7589</v>
      </c>
      <c r="F99" s="94">
        <v>0</v>
      </c>
      <c r="G99" s="94">
        <v>0</v>
      </c>
      <c r="H99" s="94">
        <v>8.9999999999999998E-4</v>
      </c>
      <c r="I99" s="94">
        <v>45.073799999999999</v>
      </c>
      <c r="J99" s="94">
        <v>41.326999999999998</v>
      </c>
      <c r="K99" s="94">
        <v>4.1902999999999997</v>
      </c>
      <c r="L99" s="94">
        <v>3.6815000000000002</v>
      </c>
      <c r="M99" s="95">
        <v>8.7339000000000002</v>
      </c>
      <c r="N99" s="94">
        <v>24.418099999999999</v>
      </c>
      <c r="O99" s="94">
        <v>27.249700000000001</v>
      </c>
      <c r="P99" s="94">
        <v>34.216200000000001</v>
      </c>
      <c r="Q99" s="94">
        <v>44.945300000000003</v>
      </c>
      <c r="R99" s="95">
        <v>0.8387</v>
      </c>
      <c r="S99" s="95">
        <v>1.0911999999999999</v>
      </c>
      <c r="T99" s="95">
        <v>0.58409999999999995</v>
      </c>
      <c r="U99" s="95">
        <v>0.66139999999999999</v>
      </c>
      <c r="V99" s="98" t="s">
        <v>7613</v>
      </c>
      <c r="Y99" s="90" t="e">
        <f>INDEX(Screening!$A$9:$A$142,MATCH('별첨2. GPCM 1st Screening'!C99,Screening!$A$9:$A$142,0))</f>
        <v>#N/A</v>
      </c>
      <c r="Z99" s="90">
        <f t="shared" si="4"/>
        <v>96</v>
      </c>
      <c r="AA99" s="90" t="str">
        <f t="shared" si="3"/>
        <v>X</v>
      </c>
    </row>
    <row r="100" spans="2:27" ht="12.75">
      <c r="B100" s="92">
        <f t="shared" si="5"/>
        <v>97</v>
      </c>
      <c r="C100" s="90" t="s">
        <v>7165</v>
      </c>
      <c r="D100" s="90" t="s">
        <v>7614</v>
      </c>
      <c r="E100" s="93" t="s">
        <v>7008</v>
      </c>
      <c r="F100" s="94" t="s">
        <v>7469</v>
      </c>
      <c r="G100" s="94" t="s">
        <v>7469</v>
      </c>
      <c r="H100" s="94" t="s">
        <v>7469</v>
      </c>
      <c r="I100" s="94">
        <v>22.0169</v>
      </c>
      <c r="J100" s="94">
        <v>25.018000000000001</v>
      </c>
      <c r="K100" s="94">
        <v>0.318</v>
      </c>
      <c r="L100" s="94">
        <v>6.4399999999999999E-2</v>
      </c>
      <c r="M100" s="95" t="s">
        <v>7469</v>
      </c>
      <c r="N100" s="94" t="s">
        <v>7469</v>
      </c>
      <c r="O100" s="94">
        <v>27.2074</v>
      </c>
      <c r="P100" s="94" t="s">
        <v>7469</v>
      </c>
      <c r="Q100" s="94">
        <v>34.459800000000001</v>
      </c>
      <c r="R100" s="95">
        <v>1.0958000000000001</v>
      </c>
      <c r="S100" s="95">
        <v>1.2799</v>
      </c>
      <c r="T100" s="95" t="s">
        <v>7469</v>
      </c>
      <c r="U100" s="95">
        <v>1.1308</v>
      </c>
      <c r="V100" s="89" t="s">
        <v>7487</v>
      </c>
      <c r="W100" s="96" t="s">
        <v>7471</v>
      </c>
      <c r="Y100" s="90" t="str">
        <f>INDEX(Screening!$A$9:$A$142,MATCH('별첨2. GPCM 1st Screening'!C100,Screening!$A$9:$A$142,0))</f>
        <v>DigiCAP Co., Ltd. (KOSDAQ:A197140)</v>
      </c>
      <c r="Z100" s="90">
        <f t="shared" si="4"/>
        <v>97</v>
      </c>
      <c r="AA100" s="90" t="str">
        <f t="shared" si="3"/>
        <v>O</v>
      </c>
    </row>
    <row r="101" spans="2:27" ht="12.75">
      <c r="B101" s="92">
        <f t="shared" si="5"/>
        <v>98</v>
      </c>
      <c r="C101" s="90" t="s">
        <v>7276</v>
      </c>
      <c r="D101" s="90" t="s">
        <v>7615</v>
      </c>
      <c r="E101" s="93" t="s">
        <v>6964</v>
      </c>
      <c r="F101" s="94" t="s">
        <v>7469</v>
      </c>
      <c r="G101" s="94" t="s">
        <v>7469</v>
      </c>
      <c r="H101" s="94" t="s">
        <v>7469</v>
      </c>
      <c r="I101" s="94" t="s">
        <v>7469</v>
      </c>
      <c r="J101" s="94" t="s">
        <v>7469</v>
      </c>
      <c r="K101" s="94" t="s">
        <v>7469</v>
      </c>
      <c r="L101" s="94" t="s">
        <v>7469</v>
      </c>
      <c r="M101" s="95" t="s">
        <v>7469</v>
      </c>
      <c r="N101" s="94" t="s">
        <v>7469</v>
      </c>
      <c r="O101" s="94" t="s">
        <v>7469</v>
      </c>
      <c r="P101" s="94" t="s">
        <v>7469</v>
      </c>
      <c r="Q101" s="94" t="s">
        <v>7469</v>
      </c>
      <c r="R101" s="95" t="s">
        <v>7469</v>
      </c>
      <c r="S101" s="95" t="s">
        <v>7469</v>
      </c>
      <c r="T101" s="95" t="s">
        <v>7469</v>
      </c>
      <c r="U101" s="95" t="s">
        <v>7469</v>
      </c>
      <c r="V101" s="89" t="s">
        <v>7487</v>
      </c>
      <c r="W101" s="96" t="s">
        <v>7471</v>
      </c>
      <c r="Y101" s="90" t="str">
        <f>INDEX(Screening!$A$9:$A$142,MATCH('별첨2. GPCM 1st Screening'!C101,Screening!$A$9:$A$142,0))</f>
        <v>Sonasoft Corporation (OTCPK:SSFT)</v>
      </c>
      <c r="Z101" s="90">
        <f t="shared" si="4"/>
        <v>98</v>
      </c>
      <c r="AA101" s="90" t="str">
        <f t="shared" si="3"/>
        <v>O</v>
      </c>
    </row>
    <row r="102" spans="2:27" ht="33.75">
      <c r="B102" s="92">
        <f t="shared" si="5"/>
        <v>99</v>
      </c>
      <c r="C102" s="90" t="s">
        <v>6972</v>
      </c>
      <c r="D102" s="90" t="s">
        <v>7616</v>
      </c>
      <c r="E102" s="93" t="s">
        <v>6973</v>
      </c>
      <c r="F102" s="94">
        <v>5.9363999999999999</v>
      </c>
      <c r="G102" s="94">
        <v>0</v>
      </c>
      <c r="H102" s="94">
        <v>0.14219999999999999</v>
      </c>
      <c r="I102" s="94">
        <v>88.204899999999995</v>
      </c>
      <c r="J102" s="94">
        <v>81.341999999999999</v>
      </c>
      <c r="K102" s="94">
        <v>24.275400000000001</v>
      </c>
      <c r="L102" s="94">
        <v>23.898</v>
      </c>
      <c r="M102" s="95">
        <v>11.402699999999999</v>
      </c>
      <c r="N102" s="94">
        <v>689.94780000000003</v>
      </c>
      <c r="O102" s="94">
        <v>887.32510000000002</v>
      </c>
      <c r="P102" s="94">
        <v>703.29459999999995</v>
      </c>
      <c r="Q102" s="94">
        <v>917.9298</v>
      </c>
      <c r="R102" s="95">
        <v>9.0714000000000006</v>
      </c>
      <c r="S102" s="95">
        <v>10.194599999999999</v>
      </c>
      <c r="T102" s="95">
        <v>8.4972999999999992</v>
      </c>
      <c r="U102" s="95">
        <v>10.7508</v>
      </c>
      <c r="V102" s="83" t="s">
        <v>7617</v>
      </c>
      <c r="Y102" s="90" t="str">
        <f>INDEX(Screening!$A$9:$A$142,MATCH('별첨2. GPCM 1st Screening'!C102,Screening!$A$9:$A$142,0))</f>
        <v>Beijing Infosec Technologies Co.,Ltd. (SHSE:688201)</v>
      </c>
      <c r="Z102" s="90">
        <f t="shared" si="4"/>
        <v>99</v>
      </c>
      <c r="AA102" s="90" t="str">
        <f t="shared" si="3"/>
        <v>O</v>
      </c>
    </row>
    <row r="103" spans="2:27" ht="33.75">
      <c r="B103" s="92">
        <f t="shared" si="5"/>
        <v>100</v>
      </c>
      <c r="C103" s="90" t="s">
        <v>7007</v>
      </c>
      <c r="D103" s="90" t="s">
        <v>7618</v>
      </c>
      <c r="E103" s="93" t="s">
        <v>7008</v>
      </c>
      <c r="F103" s="94">
        <v>37.998600000000003</v>
      </c>
      <c r="G103" s="94">
        <v>0</v>
      </c>
      <c r="H103" s="94">
        <v>1.8855999999999999</v>
      </c>
      <c r="I103" s="94">
        <v>33.765000000000001</v>
      </c>
      <c r="J103" s="94">
        <v>31.1873</v>
      </c>
      <c r="K103" s="94">
        <v>9.3872</v>
      </c>
      <c r="L103" s="94">
        <v>4.5183999999999997</v>
      </c>
      <c r="M103" s="95">
        <v>12.419700000000001</v>
      </c>
      <c r="N103" s="94">
        <v>98.724800000000002</v>
      </c>
      <c r="O103" s="94">
        <v>226.2764</v>
      </c>
      <c r="P103" s="94">
        <v>66.9298</v>
      </c>
      <c r="Q103" s="94">
        <v>198.34200000000001</v>
      </c>
      <c r="R103" s="95">
        <v>2.2847</v>
      </c>
      <c r="S103" s="95">
        <v>6.6127000000000002</v>
      </c>
      <c r="T103" s="95">
        <v>3.3754</v>
      </c>
      <c r="U103" s="95">
        <v>7.5439999999999996</v>
      </c>
      <c r="V103" s="89" t="s">
        <v>7009</v>
      </c>
      <c r="Y103" s="90" t="str">
        <f>INDEX(Screening!$A$9:$A$142,MATCH('별첨2. GPCM 1st Screening'!C103,Screening!$A$9:$A$142,0))</f>
        <v>Hancom WITH Inc. (KOSDAQ:A054920)</v>
      </c>
      <c r="Z103" s="90">
        <f t="shared" si="4"/>
        <v>100</v>
      </c>
      <c r="AA103" s="90" t="str">
        <f t="shared" si="3"/>
        <v>O</v>
      </c>
    </row>
    <row r="104" spans="2:27" ht="12.75">
      <c r="B104" s="92">
        <f t="shared" si="5"/>
        <v>101</v>
      </c>
      <c r="C104" s="90" t="s">
        <v>7115</v>
      </c>
      <c r="D104" s="90" t="s">
        <v>7619</v>
      </c>
      <c r="E104" s="93" t="s">
        <v>6964</v>
      </c>
      <c r="F104" s="94" t="s">
        <v>7469</v>
      </c>
      <c r="G104" s="94" t="s">
        <v>7469</v>
      </c>
      <c r="H104" s="94" t="s">
        <v>7469</v>
      </c>
      <c r="I104" s="94">
        <v>1.3009999999999999</v>
      </c>
      <c r="J104" s="94">
        <v>2.2923</v>
      </c>
      <c r="K104" s="94">
        <v>-25.127800000000001</v>
      </c>
      <c r="L104" s="94">
        <v>-17.665800000000001</v>
      </c>
      <c r="M104" s="95" t="s">
        <v>7469</v>
      </c>
      <c r="N104" s="94" t="s">
        <v>7469</v>
      </c>
      <c r="O104" s="94">
        <v>270.21899999999999</v>
      </c>
      <c r="P104" s="94" t="s">
        <v>7469</v>
      </c>
      <c r="Q104" s="94">
        <v>275.5829</v>
      </c>
      <c r="R104" s="95">
        <v>50.109499999999997</v>
      </c>
      <c r="S104" s="95">
        <v>7832.7532000000001</v>
      </c>
      <c r="T104" s="95" t="s">
        <v>7469</v>
      </c>
      <c r="U104" s="95">
        <v>117.8814</v>
      </c>
      <c r="V104" s="89" t="s">
        <v>7487</v>
      </c>
      <c r="W104" s="96" t="s">
        <v>7471</v>
      </c>
      <c r="Y104" s="90" t="str">
        <f>INDEX(Screening!$A$9:$A$142,MATCH('별첨2. GPCM 1st Screening'!C104,Screening!$A$9:$A$142,0))</f>
        <v>authID Inc. (NasdaqCM:AUID)</v>
      </c>
      <c r="Z104" s="90">
        <f t="shared" si="4"/>
        <v>101</v>
      </c>
      <c r="AA104" s="90" t="str">
        <f t="shared" si="3"/>
        <v>O</v>
      </c>
    </row>
    <row r="105" spans="2:27" ht="12.75">
      <c r="B105" s="92">
        <f t="shared" si="5"/>
        <v>102</v>
      </c>
      <c r="C105" s="90" t="s">
        <v>7172</v>
      </c>
      <c r="D105" s="90" t="s">
        <v>7620</v>
      </c>
      <c r="E105" s="93" t="s">
        <v>6964</v>
      </c>
      <c r="F105" s="94" t="s">
        <v>7469</v>
      </c>
      <c r="G105" s="94" t="s">
        <v>7469</v>
      </c>
      <c r="H105" s="94" t="s">
        <v>7469</v>
      </c>
      <c r="I105" s="94" t="s">
        <v>7469</v>
      </c>
      <c r="J105" s="94" t="s">
        <v>7469</v>
      </c>
      <c r="K105" s="94" t="s">
        <v>7469</v>
      </c>
      <c r="L105" s="94" t="s">
        <v>7469</v>
      </c>
      <c r="M105" s="95" t="s">
        <v>7469</v>
      </c>
      <c r="N105" s="94" t="s">
        <v>7469</v>
      </c>
      <c r="O105" s="94" t="s">
        <v>7469</v>
      </c>
      <c r="P105" s="94" t="s">
        <v>7469</v>
      </c>
      <c r="Q105" s="94" t="s">
        <v>7469</v>
      </c>
      <c r="R105" s="95" t="s">
        <v>7469</v>
      </c>
      <c r="S105" s="95" t="s">
        <v>7469</v>
      </c>
      <c r="T105" s="95" t="s">
        <v>7469</v>
      </c>
      <c r="U105" s="95" t="s">
        <v>7469</v>
      </c>
      <c r="V105" s="89" t="s">
        <v>7487</v>
      </c>
      <c r="W105" s="96" t="s">
        <v>7471</v>
      </c>
      <c r="Y105" s="90" t="str">
        <f>INDEX(Screening!$A$9:$A$142,MATCH('별첨2. GPCM 1st Screening'!C105,Screening!$A$9:$A$142,0))</f>
        <v>Exobox Technologies Corp. (OTCPK:EXBX)</v>
      </c>
      <c r="Z105" s="90">
        <f t="shared" si="4"/>
        <v>102</v>
      </c>
      <c r="AA105" s="90" t="str">
        <f t="shared" si="3"/>
        <v>O</v>
      </c>
    </row>
    <row r="106" spans="2:27" ht="33.75">
      <c r="B106" s="92">
        <f t="shared" si="5"/>
        <v>103</v>
      </c>
      <c r="C106" s="90" t="s">
        <v>7119</v>
      </c>
      <c r="D106" s="90" t="s">
        <v>7621</v>
      </c>
      <c r="E106" s="93" t="s">
        <v>6973</v>
      </c>
      <c r="F106" s="94">
        <v>14.881500000000001</v>
      </c>
      <c r="G106" s="94">
        <v>0</v>
      </c>
      <c r="H106" s="94">
        <v>0</v>
      </c>
      <c r="I106" s="94">
        <v>117.13209999999999</v>
      </c>
      <c r="J106" s="94">
        <v>133.8364</v>
      </c>
      <c r="K106" s="94">
        <v>4.4532999999999996</v>
      </c>
      <c r="L106" s="94">
        <v>38.4694</v>
      </c>
      <c r="M106" s="95">
        <v>10.775700000000001</v>
      </c>
      <c r="N106" s="94">
        <v>1196.3362</v>
      </c>
      <c r="O106" s="94">
        <v>2077.5030999999999</v>
      </c>
      <c r="P106" s="94">
        <v>1191.9032</v>
      </c>
      <c r="Q106" s="94">
        <v>2121.5880999999999</v>
      </c>
      <c r="R106" s="95">
        <v>10.9703</v>
      </c>
      <c r="S106" s="95">
        <v>15.567600000000001</v>
      </c>
      <c r="T106" s="95">
        <v>11.0952</v>
      </c>
      <c r="U106" s="95">
        <v>15.2982</v>
      </c>
      <c r="V106" s="98" t="s">
        <v>7622</v>
      </c>
      <c r="Y106" s="90" t="str">
        <f>INDEX(Screening!$A$9:$A$142,MATCH('별첨2. GPCM 1st Screening'!C106,Screening!$A$9:$A$142,0))</f>
        <v>Beijing Tongtech Co., Ltd. (SZSE:300379)</v>
      </c>
      <c r="Z106" s="90">
        <f t="shared" si="4"/>
        <v>103</v>
      </c>
      <c r="AA106" s="90" t="str">
        <f t="shared" si="3"/>
        <v>O</v>
      </c>
    </row>
    <row r="107" spans="2:27" ht="12.75">
      <c r="B107" s="92">
        <f t="shared" si="5"/>
        <v>104</v>
      </c>
      <c r="C107" s="90" t="s">
        <v>7188</v>
      </c>
      <c r="D107" s="90" t="s">
        <v>7623</v>
      </c>
      <c r="E107" s="93" t="s">
        <v>6976</v>
      </c>
      <c r="F107" s="94">
        <v>0</v>
      </c>
      <c r="G107" s="94">
        <v>0</v>
      </c>
      <c r="H107" s="94">
        <v>0</v>
      </c>
      <c r="I107" s="94">
        <v>0</v>
      </c>
      <c r="J107" s="94">
        <v>0</v>
      </c>
      <c r="K107" s="94">
        <v>-0.93859999999999999</v>
      </c>
      <c r="L107" s="94">
        <v>-0.94189999999999996</v>
      </c>
      <c r="M107" s="95" t="s">
        <v>7469</v>
      </c>
      <c r="N107" s="94" t="s">
        <v>7469</v>
      </c>
      <c r="O107" s="94">
        <v>4.274</v>
      </c>
      <c r="P107" s="94" t="s">
        <v>7469</v>
      </c>
      <c r="Q107" s="94">
        <v>4.4569999999999999</v>
      </c>
      <c r="R107" s="95" t="s">
        <v>7469</v>
      </c>
      <c r="S107" s="95" t="s">
        <v>7469</v>
      </c>
      <c r="T107" s="95" t="s">
        <v>7469</v>
      </c>
      <c r="U107" s="95" t="s">
        <v>7469</v>
      </c>
      <c r="V107" s="89" t="s">
        <v>7487</v>
      </c>
      <c r="W107" s="96" t="s">
        <v>7471</v>
      </c>
      <c r="Y107" s="90" t="str">
        <f>INDEX(Screening!$A$9:$A$142,MATCH('별첨2. GPCM 1st Screening'!C107,Screening!$A$9:$A$142,0))</f>
        <v>Gallagher Security Corp. (CNSX:GLL)</v>
      </c>
      <c r="Z107" s="90">
        <f t="shared" si="4"/>
        <v>104</v>
      </c>
      <c r="AA107" s="90" t="str">
        <f t="shared" si="3"/>
        <v>O</v>
      </c>
    </row>
    <row r="108" spans="2:27" ht="12.75">
      <c r="B108" s="92">
        <f t="shared" si="5"/>
        <v>105</v>
      </c>
      <c r="C108" s="90" t="s">
        <v>7298</v>
      </c>
      <c r="D108" s="90" t="s">
        <v>7624</v>
      </c>
      <c r="E108" s="93" t="s">
        <v>7008</v>
      </c>
      <c r="F108" s="94" t="s">
        <v>7469</v>
      </c>
      <c r="G108" s="94" t="s">
        <v>7469</v>
      </c>
      <c r="H108" s="94" t="s">
        <v>7469</v>
      </c>
      <c r="I108" s="94" t="s">
        <v>7469</v>
      </c>
      <c r="J108" s="94">
        <v>71.243200000000002</v>
      </c>
      <c r="K108" s="94" t="s">
        <v>7469</v>
      </c>
      <c r="L108" s="94">
        <v>0.31169999999999998</v>
      </c>
      <c r="M108" s="95" t="s">
        <v>7469</v>
      </c>
      <c r="N108" s="94" t="s">
        <v>7469</v>
      </c>
      <c r="O108" s="94">
        <v>5.0602999999999998</v>
      </c>
      <c r="P108" s="94" t="s">
        <v>7469</v>
      </c>
      <c r="Q108" s="94">
        <v>6.0585000000000004</v>
      </c>
      <c r="R108" s="95" t="s">
        <v>7469</v>
      </c>
      <c r="S108" s="95">
        <v>8.9499999999999996E-2</v>
      </c>
      <c r="T108" s="95" t="s">
        <v>7469</v>
      </c>
      <c r="U108" s="95">
        <v>7.3899999999999993E-2</v>
      </c>
      <c r="V108" s="89" t="s">
        <v>7487</v>
      </c>
      <c r="W108" s="96" t="s">
        <v>7471</v>
      </c>
      <c r="Y108" s="90" t="str">
        <f>INDEX(Screening!$A$9:$A$142,MATCH('별첨2. GPCM 1st Screening'!C108,Screening!$A$9:$A$142,0))</f>
        <v>UNIPOINT Corp. (XKON:A121060)</v>
      </c>
      <c r="Z108" s="90">
        <f t="shared" si="4"/>
        <v>105</v>
      </c>
      <c r="AA108" s="90" t="str">
        <f t="shared" si="3"/>
        <v>O</v>
      </c>
    </row>
    <row r="109" spans="2:27" ht="12.75">
      <c r="B109" s="92">
        <f t="shared" si="5"/>
        <v>106</v>
      </c>
      <c r="C109" s="90" t="s">
        <v>7137</v>
      </c>
      <c r="D109" s="90" t="s">
        <v>7625</v>
      </c>
      <c r="E109" s="93" t="s">
        <v>6964</v>
      </c>
      <c r="F109" s="94" t="s">
        <v>7469</v>
      </c>
      <c r="G109" s="94" t="s">
        <v>7469</v>
      </c>
      <c r="H109" s="94" t="s">
        <v>7469</v>
      </c>
      <c r="I109" s="94" t="s">
        <v>7469</v>
      </c>
      <c r="J109" s="94" t="s">
        <v>7469</v>
      </c>
      <c r="K109" s="94" t="s">
        <v>7469</v>
      </c>
      <c r="L109" s="94" t="s">
        <v>7469</v>
      </c>
      <c r="M109" s="95" t="s">
        <v>7469</v>
      </c>
      <c r="N109" s="94" t="s">
        <v>7469</v>
      </c>
      <c r="O109" s="94" t="s">
        <v>7469</v>
      </c>
      <c r="P109" s="94" t="s">
        <v>7469</v>
      </c>
      <c r="Q109" s="94" t="s">
        <v>7469</v>
      </c>
      <c r="R109" s="95" t="s">
        <v>7469</v>
      </c>
      <c r="S109" s="95" t="s">
        <v>7469</v>
      </c>
      <c r="T109" s="95" t="s">
        <v>7469</v>
      </c>
      <c r="U109" s="95" t="s">
        <v>7469</v>
      </c>
      <c r="V109" s="89" t="s">
        <v>7487</v>
      </c>
      <c r="W109" s="96" t="s">
        <v>7471</v>
      </c>
      <c r="Y109" s="90" t="str">
        <f>INDEX(Screening!$A$9:$A$142,MATCH('별첨2. GPCM 1st Screening'!C109,Screening!$A$9:$A$142,0))</f>
        <v>Collexis Holdings Inc. (OTCPK:CLXS)</v>
      </c>
      <c r="Z109" s="90">
        <f t="shared" si="4"/>
        <v>106</v>
      </c>
      <c r="AA109" s="90" t="str">
        <f t="shared" si="3"/>
        <v>O</v>
      </c>
    </row>
    <row r="110" spans="2:27" ht="45">
      <c r="B110" s="92">
        <f t="shared" si="5"/>
        <v>107</v>
      </c>
      <c r="C110" s="90" t="s">
        <v>7014</v>
      </c>
      <c r="D110" s="90" t="s">
        <v>7626</v>
      </c>
      <c r="E110" s="93" t="s">
        <v>6970</v>
      </c>
      <c r="F110" s="94">
        <v>0</v>
      </c>
      <c r="G110" s="94">
        <v>0</v>
      </c>
      <c r="H110" s="94">
        <v>0</v>
      </c>
      <c r="I110" s="94">
        <v>4.5567000000000002</v>
      </c>
      <c r="J110" s="94">
        <v>4.4897</v>
      </c>
      <c r="K110" s="94">
        <v>-0.1832</v>
      </c>
      <c r="L110" s="94">
        <v>-0.53159999999999996</v>
      </c>
      <c r="M110" s="95">
        <v>11.6256</v>
      </c>
      <c r="N110" s="94">
        <v>13.399800000000001</v>
      </c>
      <c r="O110" s="94">
        <v>13.024900000000001</v>
      </c>
      <c r="P110" s="94">
        <v>20.8596</v>
      </c>
      <c r="Q110" s="94">
        <v>20.438800000000001</v>
      </c>
      <c r="R110" s="95">
        <v>4.7972000000000001</v>
      </c>
      <c r="S110" s="95">
        <v>4.7446999999999999</v>
      </c>
      <c r="T110" s="95">
        <v>3.0817000000000001</v>
      </c>
      <c r="U110" s="95">
        <v>3.0268999999999999</v>
      </c>
      <c r="V110" s="98" t="s">
        <v>7015</v>
      </c>
      <c r="Y110" s="90" t="str">
        <f>INDEX(Screening!$A$9:$A$142,MATCH('별첨2. GPCM 1st Screening'!C110,Screening!$A$9:$A$142,0))</f>
        <v>Nippon Techno Lab Inc. (SPSE:3849)</v>
      </c>
      <c r="Z110" s="90">
        <f t="shared" si="4"/>
        <v>107</v>
      </c>
      <c r="AA110" s="90" t="str">
        <f t="shared" si="3"/>
        <v>O</v>
      </c>
    </row>
    <row r="111" spans="2:27" ht="33.75">
      <c r="B111" s="92">
        <f t="shared" si="5"/>
        <v>108</v>
      </c>
      <c r="C111" s="90" t="s">
        <v>7263</v>
      </c>
      <c r="D111" s="90" t="s">
        <v>7627</v>
      </c>
      <c r="E111" s="93" t="s">
        <v>7008</v>
      </c>
      <c r="F111" s="94" t="s">
        <v>7469</v>
      </c>
      <c r="G111" s="94" t="s">
        <v>7469</v>
      </c>
      <c r="H111" s="94" t="s">
        <v>7469</v>
      </c>
      <c r="I111" s="94" t="s">
        <v>7469</v>
      </c>
      <c r="J111" s="94">
        <v>54.0974</v>
      </c>
      <c r="K111" s="94" t="s">
        <v>7469</v>
      </c>
      <c r="L111" s="94">
        <v>3.9358</v>
      </c>
      <c r="M111" s="95" t="s">
        <v>7469</v>
      </c>
      <c r="N111" s="94" t="s">
        <v>7469</v>
      </c>
      <c r="O111" s="94">
        <v>38.226199999999999</v>
      </c>
      <c r="P111" s="94" t="s">
        <v>7469</v>
      </c>
      <c r="Q111" s="94">
        <v>45.650300000000001</v>
      </c>
      <c r="R111" s="95" t="s">
        <v>7469</v>
      </c>
      <c r="S111" s="95">
        <v>0.85350000000000004</v>
      </c>
      <c r="T111" s="95" t="s">
        <v>7469</v>
      </c>
      <c r="U111" s="95">
        <v>0.73470000000000002</v>
      </c>
      <c r="V111" s="89" t="s">
        <v>7628</v>
      </c>
      <c r="W111" s="96" t="s">
        <v>7471</v>
      </c>
      <c r="Y111" s="90" t="str">
        <f>INDEX(Screening!$A$9:$A$142,MATCH('별첨2. GPCM 1st Screening'!C111,Screening!$A$9:$A$142,0))</f>
        <v>SGA Co,. Ltd (KOSDAQ:A049470)</v>
      </c>
      <c r="Z111" s="90">
        <f t="shared" si="4"/>
        <v>108</v>
      </c>
      <c r="AA111" s="90" t="str">
        <f t="shared" si="3"/>
        <v>O</v>
      </c>
    </row>
    <row r="112" spans="2:27" ht="22.5">
      <c r="B112" s="92">
        <f t="shared" si="5"/>
        <v>109</v>
      </c>
      <c r="C112" s="90" t="s">
        <v>7064</v>
      </c>
      <c r="D112" s="90" t="s">
        <v>7629</v>
      </c>
      <c r="E112" s="93" t="s">
        <v>6970</v>
      </c>
      <c r="F112" s="94">
        <v>9.3100000000000002E-2</v>
      </c>
      <c r="G112" s="94">
        <v>0</v>
      </c>
      <c r="H112" s="94">
        <v>0</v>
      </c>
      <c r="I112" s="94">
        <v>27.952400000000001</v>
      </c>
      <c r="J112" s="94">
        <v>23.264199999999999</v>
      </c>
      <c r="K112" s="94">
        <v>2.4773999999999998</v>
      </c>
      <c r="L112" s="94">
        <v>1.7305999999999999</v>
      </c>
      <c r="M112" s="95">
        <v>9.4044000000000008</v>
      </c>
      <c r="N112" s="94">
        <v>22.307700000000001</v>
      </c>
      <c r="O112" s="94">
        <v>21.4771</v>
      </c>
      <c r="P112" s="94">
        <v>27.018599999999999</v>
      </c>
      <c r="Q112" s="94">
        <v>28.453900000000001</v>
      </c>
      <c r="R112" s="95">
        <v>1.1362000000000001</v>
      </c>
      <c r="S112" s="95">
        <v>1.2595000000000001</v>
      </c>
      <c r="T112" s="95">
        <v>0.93340000000000001</v>
      </c>
      <c r="U112" s="95">
        <v>0.96740000000000004</v>
      </c>
      <c r="V112" s="98" t="s">
        <v>7065</v>
      </c>
      <c r="Y112" s="90" t="str">
        <f>INDEX(Screening!$A$9:$A$142,MATCH('별첨2. GPCM 1st Screening'!C112,Screening!$A$9:$A$142,0))</f>
        <v>TRADE WORKS Co., Ltd (TSE:3997)</v>
      </c>
      <c r="Z112" s="90">
        <f t="shared" si="4"/>
        <v>109</v>
      </c>
      <c r="AA112" s="90" t="str">
        <f t="shared" si="3"/>
        <v>O</v>
      </c>
    </row>
    <row r="113" spans="2:27" ht="33.75">
      <c r="B113" s="92">
        <f t="shared" si="5"/>
        <v>110</v>
      </c>
      <c r="C113" s="90" t="s">
        <v>7027</v>
      </c>
      <c r="D113" s="90" t="s">
        <v>7630</v>
      </c>
      <c r="E113" s="93" t="s">
        <v>6973</v>
      </c>
      <c r="F113" s="94">
        <v>100.8515</v>
      </c>
      <c r="G113" s="94">
        <v>0</v>
      </c>
      <c r="H113" s="94">
        <v>-6.0823999999999998</v>
      </c>
      <c r="I113" s="94">
        <v>1416.8991000000001</v>
      </c>
      <c r="J113" s="94">
        <v>1687.8907999999999</v>
      </c>
      <c r="K113" s="94">
        <v>-315.38040000000001</v>
      </c>
      <c r="L113" s="94">
        <v>139.89570000000001</v>
      </c>
      <c r="M113" s="95">
        <v>12.1427</v>
      </c>
      <c r="N113" s="94">
        <v>3403.6399000000001</v>
      </c>
      <c r="O113" s="94">
        <v>11516.970799999999</v>
      </c>
      <c r="P113" s="94">
        <v>6393.7273999999998</v>
      </c>
      <c r="Q113" s="94">
        <v>14213.3058</v>
      </c>
      <c r="R113" s="95">
        <v>4.9329999999999998</v>
      </c>
      <c r="S113" s="95">
        <v>8.3391999999999999</v>
      </c>
      <c r="T113" s="95">
        <v>2.6095000000000002</v>
      </c>
      <c r="U113" s="95">
        <v>6.7245999999999997</v>
      </c>
      <c r="V113" s="98" t="s">
        <v>7028</v>
      </c>
      <c r="Y113" s="90" t="str">
        <f>INDEX(Screening!$A$9:$A$142,MATCH('별첨2. GPCM 1st Screening'!C113,Screening!$A$9:$A$142,0))</f>
        <v>360 Security Technology Inc. (SHSE:601360)</v>
      </c>
      <c r="Z113" s="90">
        <f t="shared" si="4"/>
        <v>110</v>
      </c>
      <c r="AA113" s="90" t="str">
        <f t="shared" si="3"/>
        <v>O</v>
      </c>
    </row>
    <row r="114" spans="2:27" ht="33.75">
      <c r="B114" s="92">
        <f t="shared" si="5"/>
        <v>111</v>
      </c>
      <c r="C114" s="90" t="s">
        <v>7128</v>
      </c>
      <c r="D114" s="90" t="s">
        <v>7631</v>
      </c>
      <c r="E114" s="93" t="s">
        <v>6973</v>
      </c>
      <c r="F114" s="94">
        <v>422.93</v>
      </c>
      <c r="G114" s="94">
        <v>0</v>
      </c>
      <c r="H114" s="94">
        <v>6.3517999999999999</v>
      </c>
      <c r="I114" s="94">
        <v>20.340699999999998</v>
      </c>
      <c r="J114" s="94">
        <v>44.632899999999999</v>
      </c>
      <c r="K114" s="94">
        <v>-224.23220000000001</v>
      </c>
      <c r="L114" s="94">
        <v>-240.5301</v>
      </c>
      <c r="M114" s="95">
        <v>5.0091000000000001</v>
      </c>
      <c r="N114" s="94">
        <v>734.61749999999995</v>
      </c>
      <c r="O114" s="94">
        <v>1083.4158</v>
      </c>
      <c r="P114" s="94">
        <v>312.65370000000001</v>
      </c>
      <c r="Q114" s="94">
        <v>654.80600000000004</v>
      </c>
      <c r="R114" s="95">
        <v>16.697099999999999</v>
      </c>
      <c r="S114" s="95">
        <v>14.4587</v>
      </c>
      <c r="T114" s="95">
        <v>39.232999999999997</v>
      </c>
      <c r="U114" s="95">
        <v>23.922899999999998</v>
      </c>
      <c r="V114" s="89" t="s">
        <v>7632</v>
      </c>
      <c r="Y114" s="90" t="str">
        <f>INDEX(Screening!$A$9:$A$142,MATCH('별첨2. GPCM 1st Screening'!C114,Screening!$A$9:$A$142,0))</f>
        <v>Bluedon Information Security Technologies Co.,Ltd. (SZSE:300297)</v>
      </c>
      <c r="Z114" s="90">
        <f t="shared" si="4"/>
        <v>111</v>
      </c>
      <c r="AA114" s="90" t="str">
        <f t="shared" si="3"/>
        <v>O</v>
      </c>
    </row>
    <row r="115" spans="2:27" ht="33.75">
      <c r="B115" s="92">
        <f t="shared" si="5"/>
        <v>112</v>
      </c>
      <c r="C115" s="90" t="s">
        <v>7069</v>
      </c>
      <c r="D115" s="90" t="s">
        <v>7633</v>
      </c>
      <c r="E115" s="93" t="s">
        <v>7008</v>
      </c>
      <c r="F115" s="94">
        <v>31.489799999999999</v>
      </c>
      <c r="G115" s="94">
        <v>0</v>
      </c>
      <c r="H115" s="94">
        <v>0</v>
      </c>
      <c r="I115" s="94">
        <v>84.403199999999998</v>
      </c>
      <c r="J115" s="94">
        <v>67.128799999999998</v>
      </c>
      <c r="K115" s="94">
        <v>-10.867800000000001</v>
      </c>
      <c r="L115" s="94">
        <v>-8.6957000000000004</v>
      </c>
      <c r="M115" s="95">
        <v>7.7104999999999997</v>
      </c>
      <c r="N115" s="94">
        <v>59.380400000000002</v>
      </c>
      <c r="O115" s="94">
        <v>54.339300000000001</v>
      </c>
      <c r="P115" s="94">
        <v>34.592799999999997</v>
      </c>
      <c r="Q115" s="94">
        <v>48.1526</v>
      </c>
      <c r="R115" s="95">
        <v>0.43409999999999999</v>
      </c>
      <c r="S115" s="95">
        <v>0.64429999999999998</v>
      </c>
      <c r="T115" s="95">
        <v>0.81220000000000003</v>
      </c>
      <c r="U115" s="95">
        <v>0.8417</v>
      </c>
      <c r="V115" s="89" t="s">
        <v>7070</v>
      </c>
      <c r="Y115" s="90" t="str">
        <f>INDEX(Screening!$A$9:$A$142,MATCH('별첨2. GPCM 1st Screening'!C115,Screening!$A$9:$A$142,0))</f>
        <v>Setopia Co.,Ltd. (KOSDAQ:A222810)</v>
      </c>
      <c r="Z115" s="90">
        <f t="shared" si="4"/>
        <v>112</v>
      </c>
      <c r="AA115" s="90" t="str">
        <f t="shared" si="3"/>
        <v>O</v>
      </c>
    </row>
    <row r="116" spans="2:27" ht="22.5">
      <c r="B116" s="92">
        <f t="shared" si="5"/>
        <v>113</v>
      </c>
      <c r="C116" s="90" t="s">
        <v>6969</v>
      </c>
      <c r="D116" s="90" t="s">
        <v>7634</v>
      </c>
      <c r="E116" s="93" t="s">
        <v>6970</v>
      </c>
      <c r="F116" s="94">
        <v>0.14910000000000001</v>
      </c>
      <c r="G116" s="94">
        <v>0</v>
      </c>
      <c r="H116" s="94">
        <v>0.79400000000000004</v>
      </c>
      <c r="I116" s="94">
        <v>73.833699999999993</v>
      </c>
      <c r="J116" s="94">
        <v>70.916200000000003</v>
      </c>
      <c r="K116" s="94">
        <v>9.4548000000000005</v>
      </c>
      <c r="L116" s="94">
        <v>11.6744</v>
      </c>
      <c r="M116" s="95">
        <v>12.9903</v>
      </c>
      <c r="N116" s="94">
        <v>626.5231</v>
      </c>
      <c r="O116" s="94">
        <v>1467.2417</v>
      </c>
      <c r="P116" s="94">
        <v>631.22260000000006</v>
      </c>
      <c r="Q116" s="94">
        <v>1479.3595</v>
      </c>
      <c r="R116" s="95">
        <v>8.9579000000000004</v>
      </c>
      <c r="S116" s="95">
        <v>21.765699999999999</v>
      </c>
      <c r="T116" s="95">
        <v>8.8923000000000005</v>
      </c>
      <c r="U116" s="95">
        <v>21.587700000000002</v>
      </c>
      <c r="V116" s="98" t="s">
        <v>6971</v>
      </c>
      <c r="Y116" s="90" t="str">
        <f>INDEX(Screening!$A$9:$A$142,MATCH('별첨2. GPCM 1st Screening'!C116,Screening!$A$9:$A$142,0))</f>
        <v>OPTiM Corporation (TSE:3694)</v>
      </c>
      <c r="Z116" s="90">
        <f t="shared" si="4"/>
        <v>113</v>
      </c>
      <c r="AA116" s="90" t="str">
        <f t="shared" si="3"/>
        <v>O</v>
      </c>
    </row>
    <row r="117" spans="2:27" ht="22.5">
      <c r="B117" s="92">
        <f t="shared" si="5"/>
        <v>114</v>
      </c>
      <c r="C117" s="90" t="s">
        <v>7113</v>
      </c>
      <c r="D117" s="90" t="s">
        <v>7635</v>
      </c>
      <c r="E117" s="93" t="s">
        <v>6964</v>
      </c>
      <c r="F117" s="94" t="s">
        <v>7469</v>
      </c>
      <c r="G117" s="94" t="s">
        <v>7469</v>
      </c>
      <c r="H117" s="94" t="s">
        <v>7469</v>
      </c>
      <c r="I117" s="94" t="s">
        <v>7469</v>
      </c>
      <c r="J117" s="94" t="s">
        <v>7469</v>
      </c>
      <c r="K117" s="94" t="s">
        <v>7469</v>
      </c>
      <c r="L117" s="94" t="s">
        <v>7469</v>
      </c>
      <c r="M117" s="95" t="s">
        <v>7469</v>
      </c>
      <c r="N117" s="94" t="s">
        <v>7469</v>
      </c>
      <c r="O117" s="94" t="s">
        <v>7469</v>
      </c>
      <c r="P117" s="94" t="s">
        <v>7469</v>
      </c>
      <c r="Q117" s="94" t="s">
        <v>7469</v>
      </c>
      <c r="R117" s="95" t="s">
        <v>7469</v>
      </c>
      <c r="S117" s="95" t="s">
        <v>7469</v>
      </c>
      <c r="T117" s="95" t="s">
        <v>7469</v>
      </c>
      <c r="U117" s="95" t="s">
        <v>7469</v>
      </c>
      <c r="V117" s="89" t="s">
        <v>7636</v>
      </c>
      <c r="W117" s="96" t="s">
        <v>7471</v>
      </c>
      <c r="Y117" s="90" t="str">
        <f>INDEX(Screening!$A$9:$A$142,MATCH('별첨2. GPCM 1st Screening'!C117,Screening!$A$9:$A$142,0))</f>
        <v>Astra Veda Corporation (OTCPK:ASTA)</v>
      </c>
      <c r="Z117" s="90">
        <f t="shared" si="4"/>
        <v>114</v>
      </c>
      <c r="AA117" s="90" t="str">
        <f t="shared" si="3"/>
        <v>O</v>
      </c>
    </row>
    <row r="118" spans="2:27" ht="12.75">
      <c r="B118" s="92">
        <f t="shared" si="5"/>
        <v>115</v>
      </c>
      <c r="C118" s="90" t="s">
        <v>7104</v>
      </c>
      <c r="D118" s="90" t="s">
        <v>7637</v>
      </c>
      <c r="E118" s="93" t="s">
        <v>6970</v>
      </c>
      <c r="F118" s="94" t="s">
        <v>7469</v>
      </c>
      <c r="G118" s="94">
        <v>0</v>
      </c>
      <c r="H118" s="94">
        <v>0</v>
      </c>
      <c r="I118" s="94">
        <v>22.754000000000001</v>
      </c>
      <c r="J118" s="94">
        <v>25.157299999999999</v>
      </c>
      <c r="K118" s="94">
        <v>1.0728</v>
      </c>
      <c r="L118" s="94">
        <v>1.6742999999999999</v>
      </c>
      <c r="M118" s="95">
        <v>15.4527</v>
      </c>
      <c r="N118" s="94" t="s">
        <v>7469</v>
      </c>
      <c r="O118" s="94">
        <v>48.127099999999999</v>
      </c>
      <c r="P118" s="94">
        <v>33.734099999999998</v>
      </c>
      <c r="Q118" s="94">
        <v>63.411299999999997</v>
      </c>
      <c r="R118" s="95">
        <v>1.7161999999999999</v>
      </c>
      <c r="S118" s="95">
        <v>2.3631000000000002</v>
      </c>
      <c r="T118" s="95" t="s">
        <v>7469</v>
      </c>
      <c r="U118" s="95">
        <v>2.0047000000000001</v>
      </c>
      <c r="V118" s="89" t="s">
        <v>7487</v>
      </c>
      <c r="W118" s="96" t="s">
        <v>7471</v>
      </c>
      <c r="Y118" s="90" t="str">
        <f>INDEX(Screening!$A$9:$A$142,MATCH('별첨2. GPCM 1st Screening'!C118,Screening!$A$9:$A$142,0))</f>
        <v>AMIYA Corporation (TSE:4258)</v>
      </c>
      <c r="Z118" s="90">
        <f t="shared" si="4"/>
        <v>115</v>
      </c>
      <c r="AA118" s="90" t="str">
        <f t="shared" si="3"/>
        <v>O</v>
      </c>
    </row>
    <row r="119" spans="2:27" ht="12.75">
      <c r="B119" s="92">
        <f t="shared" si="5"/>
        <v>116</v>
      </c>
      <c r="C119" s="90" t="s">
        <v>6985</v>
      </c>
      <c r="D119" s="90" t="s">
        <v>7638</v>
      </c>
      <c r="E119" s="93" t="s">
        <v>6973</v>
      </c>
      <c r="F119" s="94">
        <v>157.51060000000001</v>
      </c>
      <c r="G119" s="94">
        <v>0</v>
      </c>
      <c r="H119" s="94">
        <v>2.0099</v>
      </c>
      <c r="I119" s="94">
        <v>304.45760000000001</v>
      </c>
      <c r="J119" s="94">
        <v>282.24900000000002</v>
      </c>
      <c r="K119" s="94">
        <v>-26.7013</v>
      </c>
      <c r="L119" s="94">
        <v>2.1406999999999998</v>
      </c>
      <c r="M119" s="95">
        <v>12.945399999999999</v>
      </c>
      <c r="N119" s="94">
        <v>1428.7743</v>
      </c>
      <c r="O119" s="94">
        <v>2863.6907000000001</v>
      </c>
      <c r="P119" s="94">
        <v>1525.2146</v>
      </c>
      <c r="Q119" s="94">
        <v>3096.9097000000002</v>
      </c>
      <c r="R119" s="95">
        <v>5.4367000000000001</v>
      </c>
      <c r="S119" s="95">
        <v>10.565300000000001</v>
      </c>
      <c r="T119" s="95">
        <v>5.0979000000000001</v>
      </c>
      <c r="U119" s="95">
        <v>9.9992000000000001</v>
      </c>
      <c r="V119" s="98" t="s">
        <v>6986</v>
      </c>
      <c r="Y119" s="90" t="str">
        <f>INDEX(Screening!$A$9:$A$142,MATCH('별첨2. GPCM 1st Screening'!C119,Screening!$A$9:$A$142,0))</f>
        <v>DBAPPSecurity Co., Ltd. (SHSE:688023)</v>
      </c>
      <c r="Z119" s="90">
        <f t="shared" si="4"/>
        <v>116</v>
      </c>
      <c r="AA119" s="90" t="str">
        <f t="shared" si="3"/>
        <v>O</v>
      </c>
    </row>
    <row r="120" spans="2:27" ht="12.75">
      <c r="B120" s="92">
        <f t="shared" si="5"/>
        <v>117</v>
      </c>
      <c r="C120" s="90" t="s">
        <v>6992</v>
      </c>
      <c r="D120" s="90" t="s">
        <v>7639</v>
      </c>
      <c r="E120" s="93" t="s">
        <v>6973</v>
      </c>
      <c r="F120" s="94">
        <v>9.1302000000000003</v>
      </c>
      <c r="G120" s="94">
        <v>0</v>
      </c>
      <c r="H120" s="94">
        <v>4.6508000000000003</v>
      </c>
      <c r="I120" s="94">
        <v>114.6083</v>
      </c>
      <c r="J120" s="94">
        <v>107.8099</v>
      </c>
      <c r="K120" s="94">
        <v>2.4740000000000002</v>
      </c>
      <c r="L120" s="94">
        <v>-5.9732000000000003</v>
      </c>
      <c r="M120" s="95">
        <v>9.4065999999999992</v>
      </c>
      <c r="N120" s="94">
        <v>505.01260000000002</v>
      </c>
      <c r="O120" s="94">
        <v>841.79349999999999</v>
      </c>
      <c r="P120" s="94">
        <v>514.98030000000006</v>
      </c>
      <c r="Q120" s="94">
        <v>865.87030000000004</v>
      </c>
      <c r="R120" s="95">
        <v>4.8811999999999998</v>
      </c>
      <c r="S120" s="95">
        <v>7.9153000000000002</v>
      </c>
      <c r="T120" s="95">
        <v>4.7868000000000004</v>
      </c>
      <c r="U120" s="95">
        <v>7.6951999999999998</v>
      </c>
      <c r="V120" s="98" t="s">
        <v>6993</v>
      </c>
      <c r="Y120" s="90" t="str">
        <f>INDEX(Screening!$A$9:$A$142,MATCH('별첨2. GPCM 1st Screening'!C120,Screening!$A$9:$A$142,0))</f>
        <v>Surfilter Network Technology Co., Ltd. (SZSE:300311)</v>
      </c>
      <c r="Z120" s="90">
        <f t="shared" si="4"/>
        <v>117</v>
      </c>
      <c r="AA120" s="90" t="str">
        <f t="shared" si="3"/>
        <v>O</v>
      </c>
    </row>
    <row r="121" spans="2:27" ht="12.75">
      <c r="B121" s="92">
        <f t="shared" si="5"/>
        <v>118</v>
      </c>
      <c r="C121" s="90" t="s">
        <v>7153</v>
      </c>
      <c r="D121" s="90" t="s">
        <v>7640</v>
      </c>
      <c r="E121" s="93" t="s">
        <v>6964</v>
      </c>
      <c r="F121" s="94" t="s">
        <v>7469</v>
      </c>
      <c r="G121" s="94" t="s">
        <v>7469</v>
      </c>
      <c r="H121" s="94" t="s">
        <v>7469</v>
      </c>
      <c r="I121" s="94" t="s">
        <v>7469</v>
      </c>
      <c r="J121" s="94" t="s">
        <v>7469</v>
      </c>
      <c r="K121" s="94" t="s">
        <v>7469</v>
      </c>
      <c r="L121" s="94" t="s">
        <v>7469</v>
      </c>
      <c r="M121" s="95" t="s">
        <v>7469</v>
      </c>
      <c r="N121" s="94" t="s">
        <v>7469</v>
      </c>
      <c r="O121" s="94" t="s">
        <v>7469</v>
      </c>
      <c r="P121" s="94" t="s">
        <v>7469</v>
      </c>
      <c r="Q121" s="94" t="s">
        <v>7469</v>
      </c>
      <c r="R121" s="95" t="s">
        <v>7469</v>
      </c>
      <c r="S121" s="95" t="s">
        <v>7469</v>
      </c>
      <c r="T121" s="95" t="s">
        <v>7469</v>
      </c>
      <c r="U121" s="95" t="s">
        <v>7469</v>
      </c>
      <c r="V121" s="89" t="s">
        <v>7487</v>
      </c>
      <c r="W121" s="96" t="s">
        <v>7471</v>
      </c>
      <c r="Y121" s="90" t="str">
        <f>INDEX(Screening!$A$9:$A$142,MATCH('별첨2. GPCM 1st Screening'!C121,Screening!$A$9:$A$142,0))</f>
        <v>Cyberfort Software, Inc. (OTCPK:CYBF)</v>
      </c>
      <c r="Z121" s="90">
        <f t="shared" si="4"/>
        <v>118</v>
      </c>
      <c r="AA121" s="90" t="str">
        <f t="shared" si="3"/>
        <v>O</v>
      </c>
    </row>
    <row r="122" spans="2:27" ht="12.75">
      <c r="B122" s="92">
        <f t="shared" si="5"/>
        <v>119</v>
      </c>
      <c r="C122" s="90" t="s">
        <v>7183</v>
      </c>
      <c r="D122" s="90" t="s">
        <v>7641</v>
      </c>
      <c r="E122" s="93" t="s">
        <v>6964</v>
      </c>
      <c r="F122" s="94" t="s">
        <v>7469</v>
      </c>
      <c r="G122" s="94" t="s">
        <v>7469</v>
      </c>
      <c r="H122" s="94" t="s">
        <v>7469</v>
      </c>
      <c r="I122" s="94" t="s">
        <v>7469</v>
      </c>
      <c r="J122" s="94" t="s">
        <v>7469</v>
      </c>
      <c r="K122" s="94" t="s">
        <v>7469</v>
      </c>
      <c r="L122" s="94" t="s">
        <v>7469</v>
      </c>
      <c r="M122" s="95" t="s">
        <v>7469</v>
      </c>
      <c r="N122" s="94" t="s">
        <v>7469</v>
      </c>
      <c r="O122" s="94" t="s">
        <v>7469</v>
      </c>
      <c r="P122" s="94" t="s">
        <v>7469</v>
      </c>
      <c r="Q122" s="94" t="s">
        <v>7469</v>
      </c>
      <c r="R122" s="95" t="s">
        <v>7469</v>
      </c>
      <c r="S122" s="95" t="s">
        <v>7469</v>
      </c>
      <c r="T122" s="95" t="s">
        <v>7469</v>
      </c>
      <c r="U122" s="95" t="s">
        <v>7469</v>
      </c>
      <c r="V122" s="89" t="s">
        <v>7487</v>
      </c>
      <c r="W122" s="96" t="s">
        <v>7471</v>
      </c>
      <c r="Y122" s="90" t="str">
        <f>INDEX(Screening!$A$9:$A$142,MATCH('별첨2. GPCM 1st Screening'!C122,Screening!$A$9:$A$142,0))</f>
        <v>Forwardly Inc. (OTCPK:FORW)</v>
      </c>
      <c r="Z122" s="90">
        <f t="shared" si="4"/>
        <v>119</v>
      </c>
      <c r="AA122" s="90" t="str">
        <f t="shared" si="3"/>
        <v>O</v>
      </c>
    </row>
    <row r="123" spans="2:27" ht="33.75">
      <c r="B123" s="92">
        <f t="shared" si="5"/>
        <v>120</v>
      </c>
      <c r="C123" s="90" t="s">
        <v>7052</v>
      </c>
      <c r="D123" s="90" t="s">
        <v>7642</v>
      </c>
      <c r="E123" s="93" t="s">
        <v>7008</v>
      </c>
      <c r="F123" s="94">
        <v>15.3232</v>
      </c>
      <c r="G123" s="94">
        <v>0</v>
      </c>
      <c r="H123" s="94">
        <v>4.0723000000000003</v>
      </c>
      <c r="I123" s="94">
        <v>37.884099999999997</v>
      </c>
      <c r="J123" s="94">
        <v>37.8782</v>
      </c>
      <c r="K123" s="94">
        <v>-0.37609999999999999</v>
      </c>
      <c r="L123" s="94">
        <v>-5.7340999999999998</v>
      </c>
      <c r="M123" s="95">
        <v>12.431800000000001</v>
      </c>
      <c r="N123" s="94">
        <v>54.103200000000001</v>
      </c>
      <c r="O123" s="94">
        <v>112.367</v>
      </c>
      <c r="P123" s="94">
        <v>62.006900000000002</v>
      </c>
      <c r="Q123" s="94">
        <v>129.64840000000001</v>
      </c>
      <c r="R123" s="95">
        <v>1.8895</v>
      </c>
      <c r="S123" s="95">
        <v>3.5295000000000001</v>
      </c>
      <c r="T123" s="95">
        <v>1.6487000000000001</v>
      </c>
      <c r="U123" s="95">
        <v>3.0846</v>
      </c>
      <c r="V123" s="89" t="s">
        <v>7053</v>
      </c>
      <c r="Y123" s="90" t="str">
        <f>INDEX(Screening!$A$9:$A$142,MATCH('별첨2. GPCM 1st Screening'!C123,Screening!$A$9:$A$142,0))</f>
        <v>Raonsecure Co., Ltd. (KOSDAQ:A042510)</v>
      </c>
      <c r="Z123" s="90">
        <f t="shared" si="4"/>
        <v>120</v>
      </c>
      <c r="AA123" s="90" t="str">
        <f t="shared" si="3"/>
        <v>O</v>
      </c>
    </row>
    <row r="124" spans="2:27" ht="22.5">
      <c r="B124" s="92">
        <f t="shared" si="5"/>
        <v>121</v>
      </c>
      <c r="C124" s="90" t="s">
        <v>7046</v>
      </c>
      <c r="D124" s="90" t="s">
        <v>7643</v>
      </c>
      <c r="E124" s="93" t="s">
        <v>7008</v>
      </c>
      <c r="F124" s="94">
        <v>15.9147</v>
      </c>
      <c r="G124" s="94">
        <v>0</v>
      </c>
      <c r="H124" s="94">
        <v>2.5257999999999998</v>
      </c>
      <c r="I124" s="94">
        <v>23.875800000000002</v>
      </c>
      <c r="J124" s="94">
        <v>21.555800000000001</v>
      </c>
      <c r="K124" s="94">
        <v>6.2858000000000001</v>
      </c>
      <c r="L124" s="94">
        <v>1.395</v>
      </c>
      <c r="M124" s="95">
        <v>9.3376999999999999</v>
      </c>
      <c r="N124" s="94">
        <v>35.304299999999998</v>
      </c>
      <c r="O124" s="94">
        <v>37.5886</v>
      </c>
      <c r="P124" s="94">
        <v>28.602399999999999</v>
      </c>
      <c r="Q124" s="94">
        <v>47.100200000000001</v>
      </c>
      <c r="R124" s="95">
        <v>1.2504999999999999</v>
      </c>
      <c r="S124" s="95">
        <v>2.1069</v>
      </c>
      <c r="T124" s="95">
        <v>1.7070000000000001</v>
      </c>
      <c r="U124" s="95">
        <v>1.8131999999999999</v>
      </c>
      <c r="V124" s="89" t="s">
        <v>7047</v>
      </c>
      <c r="Y124" s="90" t="str">
        <f>INDEX(Screening!$A$9:$A$142,MATCH('별첨2. GPCM 1st Screening'!C124,Screening!$A$9:$A$142,0))</f>
        <v>SGA Solutions Co.,Ltd. (KOSDAQ:A184230)</v>
      </c>
      <c r="Z124" s="90">
        <f t="shared" si="4"/>
        <v>121</v>
      </c>
      <c r="AA124" s="90" t="str">
        <f t="shared" si="3"/>
        <v>O</v>
      </c>
    </row>
    <row r="125" spans="2:27" ht="12.75">
      <c r="B125" s="92">
        <f t="shared" si="5"/>
        <v>122</v>
      </c>
      <c r="C125" s="90" t="s">
        <v>7025</v>
      </c>
      <c r="D125" s="90" t="s">
        <v>7644</v>
      </c>
      <c r="E125" s="93" t="s">
        <v>7021</v>
      </c>
      <c r="F125" s="94">
        <v>24.2577</v>
      </c>
      <c r="G125" s="94">
        <v>0</v>
      </c>
      <c r="H125" s="94">
        <v>0</v>
      </c>
      <c r="I125" s="94">
        <v>15.279400000000001</v>
      </c>
      <c r="J125" s="94">
        <v>15.627800000000001</v>
      </c>
      <c r="K125" s="94">
        <v>-11.415699999999999</v>
      </c>
      <c r="L125" s="94">
        <v>-10.6264</v>
      </c>
      <c r="M125" s="95">
        <v>5.1618000000000004</v>
      </c>
      <c r="N125" s="94">
        <v>34.885199999999998</v>
      </c>
      <c r="O125" s="94">
        <v>57.6965</v>
      </c>
      <c r="P125" s="94">
        <v>14.8551</v>
      </c>
      <c r="Q125" s="94">
        <v>36.531300000000002</v>
      </c>
      <c r="R125" s="95">
        <v>1.1126</v>
      </c>
      <c r="S125" s="95">
        <v>2.3708999999999998</v>
      </c>
      <c r="T125" s="95">
        <v>2.6404999999999998</v>
      </c>
      <c r="U125" s="95">
        <v>3.89</v>
      </c>
      <c r="V125" s="98" t="s">
        <v>7026</v>
      </c>
      <c r="Y125" s="90" t="str">
        <f>INDEX(Screening!$A$9:$A$142,MATCH('별첨2. GPCM 1st Screening'!C125,Screening!$A$9:$A$142,0))</f>
        <v>Clavister Holding AB (publ.) (OM:CLAV)</v>
      </c>
      <c r="Z125" s="90">
        <f t="shared" si="4"/>
        <v>122</v>
      </c>
      <c r="AA125" s="90" t="str">
        <f t="shared" si="3"/>
        <v>O</v>
      </c>
    </row>
    <row r="126" spans="2:27" ht="56.25">
      <c r="B126" s="92">
        <f t="shared" si="5"/>
        <v>123</v>
      </c>
      <c r="C126" s="90" t="s">
        <v>6981</v>
      </c>
      <c r="D126" s="90" t="s">
        <v>7645</v>
      </c>
      <c r="E126" s="93" t="s">
        <v>6973</v>
      </c>
      <c r="F126" s="94">
        <v>2.0289000000000001</v>
      </c>
      <c r="G126" s="94">
        <v>0</v>
      </c>
      <c r="H126" s="94">
        <v>0</v>
      </c>
      <c r="I126" s="94">
        <v>136.58760000000001</v>
      </c>
      <c r="J126" s="94">
        <v>159.745</v>
      </c>
      <c r="K126" s="94">
        <v>26.383500000000002</v>
      </c>
      <c r="L126" s="94">
        <v>47.953400000000002</v>
      </c>
      <c r="M126" s="95">
        <v>11.570399999999999</v>
      </c>
      <c r="N126" s="94">
        <v>661.41899999999998</v>
      </c>
      <c r="O126" s="94">
        <v>2322.8841000000002</v>
      </c>
      <c r="P126" s="94">
        <v>1035.9676999999999</v>
      </c>
      <c r="Q126" s="94">
        <v>2785.7737999999999</v>
      </c>
      <c r="R126" s="95">
        <v>8.2301000000000002</v>
      </c>
      <c r="S126" s="95">
        <v>16.292999999999999</v>
      </c>
      <c r="T126" s="95">
        <v>5.2603999999999997</v>
      </c>
      <c r="U126" s="95">
        <v>14.3309</v>
      </c>
      <c r="V126" s="98" t="s">
        <v>6982</v>
      </c>
      <c r="Y126" s="90" t="str">
        <f>INDEX(Screening!$A$9:$A$142,MATCH('별첨2. GPCM 1st Screening'!C126,Screening!$A$9:$A$142,0))</f>
        <v>Hangzhou DPtech Technologies Co.,Ltd. (SZSE:300768)</v>
      </c>
      <c r="Z126" s="90">
        <f t="shared" si="4"/>
        <v>123</v>
      </c>
      <c r="AA126" s="90" t="str">
        <f t="shared" si="3"/>
        <v>O</v>
      </c>
    </row>
    <row r="127" spans="2:27" ht="22.5">
      <c r="B127" s="92">
        <f t="shared" si="5"/>
        <v>124</v>
      </c>
      <c r="C127" s="90" t="s">
        <v>7278</v>
      </c>
      <c r="D127" s="90" t="s">
        <v>7646</v>
      </c>
      <c r="E127" s="93" t="s">
        <v>7008</v>
      </c>
      <c r="F127" s="94" t="s">
        <v>7469</v>
      </c>
      <c r="G127" s="94" t="s">
        <v>7469</v>
      </c>
      <c r="H127" s="94" t="s">
        <v>7469</v>
      </c>
      <c r="I127" s="94">
        <v>20.127500000000001</v>
      </c>
      <c r="J127" s="94">
        <v>21.860600000000002</v>
      </c>
      <c r="K127" s="94">
        <v>2.1135999999999999</v>
      </c>
      <c r="L127" s="94">
        <v>1.5488</v>
      </c>
      <c r="M127" s="95" t="s">
        <v>7469</v>
      </c>
      <c r="N127" s="94" t="s">
        <v>7469</v>
      </c>
      <c r="O127" s="94">
        <v>97.477500000000006</v>
      </c>
      <c r="P127" s="94" t="s">
        <v>7469</v>
      </c>
      <c r="Q127" s="94">
        <v>104.3861</v>
      </c>
      <c r="R127" s="95">
        <v>2.6432000000000002</v>
      </c>
      <c r="S127" s="95">
        <v>4.9650999999999996</v>
      </c>
      <c r="T127" s="95" t="s">
        <v>7469</v>
      </c>
      <c r="U127" s="95">
        <v>4.6364999999999998</v>
      </c>
      <c r="V127" s="89" t="s">
        <v>7647</v>
      </c>
      <c r="W127" s="96" t="s">
        <v>7471</v>
      </c>
      <c r="Y127" s="90" t="str">
        <f>INDEX(Screening!$A$9:$A$142,MATCH('별첨2. GPCM 1st Screening'!C127,Screening!$A$9:$A$142,0))</f>
        <v>SOOSAN INT Co., Ltd. (KOSDAQ:A050960)</v>
      </c>
      <c r="Z127" s="90">
        <f t="shared" si="4"/>
        <v>124</v>
      </c>
      <c r="AA127" s="90" t="str">
        <f t="shared" si="3"/>
        <v>O</v>
      </c>
    </row>
    <row r="128" spans="2:27" ht="22.5">
      <c r="B128" s="92">
        <f t="shared" si="5"/>
        <v>125</v>
      </c>
      <c r="C128" s="90" t="s">
        <v>7033</v>
      </c>
      <c r="D128" s="90" t="s">
        <v>7648</v>
      </c>
      <c r="E128" s="93" t="s">
        <v>6973</v>
      </c>
      <c r="F128" s="94">
        <v>80.562100000000001</v>
      </c>
      <c r="G128" s="94">
        <v>0</v>
      </c>
      <c r="H128" s="94">
        <v>38.554099999999998</v>
      </c>
      <c r="I128" s="94">
        <v>305.9085</v>
      </c>
      <c r="J128" s="94">
        <v>238.679</v>
      </c>
      <c r="K128" s="94">
        <v>5.4489000000000001</v>
      </c>
      <c r="L128" s="94">
        <v>-24.681799999999999</v>
      </c>
      <c r="M128" s="95">
        <v>9.2980999999999998</v>
      </c>
      <c r="N128" s="94">
        <v>616.43079999999998</v>
      </c>
      <c r="O128" s="94">
        <v>857.61789999999996</v>
      </c>
      <c r="P128" s="94">
        <v>627.69889999999998</v>
      </c>
      <c r="Q128" s="94">
        <v>808.87519999999995</v>
      </c>
      <c r="R128" s="95">
        <v>2.2290000000000001</v>
      </c>
      <c r="S128" s="95">
        <v>3.34</v>
      </c>
      <c r="T128" s="95">
        <v>2.1890000000000001</v>
      </c>
      <c r="U128" s="95">
        <v>3.5411999999999999</v>
      </c>
      <c r="V128" s="98" t="s">
        <v>7034</v>
      </c>
      <c r="Y128" s="90" t="str">
        <f>INDEX(Screening!$A$9:$A$142,MATCH('별첨2. GPCM 1st Screening'!C128,Screening!$A$9:$A$142,0))</f>
        <v>Beijing Global Safety Technology Co., Ltd. (SZSE:300523)</v>
      </c>
      <c r="Z128" s="90">
        <f t="shared" si="4"/>
        <v>125</v>
      </c>
      <c r="AA128" s="90" t="str">
        <f t="shared" si="3"/>
        <v>O</v>
      </c>
    </row>
    <row r="129" spans="2:27" ht="33.75">
      <c r="B129" s="92">
        <f t="shared" si="5"/>
        <v>126</v>
      </c>
      <c r="C129" s="90" t="s">
        <v>7016</v>
      </c>
      <c r="D129" s="90" t="s">
        <v>7649</v>
      </c>
      <c r="E129" s="93" t="s">
        <v>7008</v>
      </c>
      <c r="F129" s="94">
        <v>33.873100000000001</v>
      </c>
      <c r="G129" s="94">
        <v>0</v>
      </c>
      <c r="H129" s="94">
        <v>1.1476999999999999</v>
      </c>
      <c r="I129" s="94">
        <v>31.008600000000001</v>
      </c>
      <c r="J129" s="94">
        <v>32.574800000000003</v>
      </c>
      <c r="K129" s="94">
        <v>3.1859000000000002</v>
      </c>
      <c r="L129" s="94">
        <v>5.0228999999999999</v>
      </c>
      <c r="M129" s="95">
        <v>11.3789</v>
      </c>
      <c r="N129" s="94">
        <v>79.540599999999998</v>
      </c>
      <c r="O129" s="94">
        <v>106.1544</v>
      </c>
      <c r="P129" s="94">
        <v>70.129300000000001</v>
      </c>
      <c r="Q129" s="94">
        <v>143.91569999999999</v>
      </c>
      <c r="R129" s="95">
        <v>2.6109</v>
      </c>
      <c r="S129" s="95">
        <v>4.5937999999999999</v>
      </c>
      <c r="T129" s="95">
        <v>2.9611999999999998</v>
      </c>
      <c r="U129" s="95">
        <v>3.3883999999999999</v>
      </c>
      <c r="V129" s="89" t="s">
        <v>7017</v>
      </c>
      <c r="Y129" s="90" t="str">
        <f>INDEX(Screening!$A$9:$A$142,MATCH('별첨2. GPCM 1st Screening'!C129,Screening!$A$9:$A$142,0))</f>
        <v>KSIGN Co.,Ltd. (KOSDAQ:A192250)</v>
      </c>
      <c r="Z129" s="90">
        <f t="shared" si="4"/>
        <v>126</v>
      </c>
      <c r="AA129" s="90" t="str">
        <f t="shared" si="3"/>
        <v>O</v>
      </c>
    </row>
    <row r="130" spans="2:27" ht="12.75">
      <c r="B130" s="92">
        <f t="shared" si="5"/>
        <v>127</v>
      </c>
      <c r="C130" s="90" t="s">
        <v>7211</v>
      </c>
      <c r="D130" s="90" t="s">
        <v>7650</v>
      </c>
      <c r="E130" s="93" t="s">
        <v>6964</v>
      </c>
      <c r="F130" s="94" t="s">
        <v>7469</v>
      </c>
      <c r="G130" s="94">
        <v>0</v>
      </c>
      <c r="H130" s="94">
        <v>-400.82799999999997</v>
      </c>
      <c r="I130" s="94" t="s">
        <v>7469</v>
      </c>
      <c r="J130" s="94" t="s">
        <v>7469</v>
      </c>
      <c r="K130" s="94" t="s">
        <v>7469</v>
      </c>
      <c r="L130" s="94" t="s">
        <v>7469</v>
      </c>
      <c r="M130" s="95">
        <v>5.2895000000000003</v>
      </c>
      <c r="N130" s="94" t="s">
        <v>7469</v>
      </c>
      <c r="O130" s="94" t="s">
        <v>7469</v>
      </c>
      <c r="P130" s="94">
        <v>1100.1110000000001</v>
      </c>
      <c r="Q130" s="94" t="s">
        <v>7469</v>
      </c>
      <c r="R130" s="95" t="s">
        <v>7469</v>
      </c>
      <c r="S130" s="95" t="s">
        <v>7469</v>
      </c>
      <c r="T130" s="95" t="s">
        <v>7469</v>
      </c>
      <c r="U130" s="95" t="s">
        <v>7469</v>
      </c>
      <c r="V130" s="89" t="s">
        <v>7487</v>
      </c>
      <c r="W130" s="96" t="s">
        <v>7471</v>
      </c>
      <c r="Y130" s="90" t="str">
        <f>INDEX(Screening!$A$9:$A$142,MATCH('별첨2. GPCM 1st Screening'!C130,Screening!$A$9:$A$142,0))</f>
        <v>IronNet, Inc. (NYSE:IRNT)</v>
      </c>
      <c r="Z130" s="90">
        <f t="shared" si="4"/>
        <v>127</v>
      </c>
      <c r="AA130" s="90" t="str">
        <f t="shared" si="3"/>
        <v>O</v>
      </c>
    </row>
    <row r="131" spans="2:27" ht="22.5">
      <c r="B131" s="92">
        <f t="shared" si="5"/>
        <v>128</v>
      </c>
      <c r="C131" s="90" t="s">
        <v>7048</v>
      </c>
      <c r="D131" s="90" t="s">
        <v>7651</v>
      </c>
      <c r="E131" s="93" t="s">
        <v>7008</v>
      </c>
      <c r="F131" s="94">
        <v>197.19820000000001</v>
      </c>
      <c r="G131" s="94">
        <v>0</v>
      </c>
      <c r="H131" s="94">
        <v>0.1603</v>
      </c>
      <c r="I131" s="94">
        <v>169.58019999999999</v>
      </c>
      <c r="J131" s="94">
        <v>165.59030000000001</v>
      </c>
      <c r="K131" s="94">
        <v>11.6365</v>
      </c>
      <c r="L131" s="94">
        <v>11.204599999999999</v>
      </c>
      <c r="M131" s="95">
        <v>6.1220999999999997</v>
      </c>
      <c r="N131" s="94">
        <v>250.50069999999999</v>
      </c>
      <c r="O131" s="94">
        <v>336.68720000000002</v>
      </c>
      <c r="P131" s="94">
        <v>90.306399999999996</v>
      </c>
      <c r="Q131" s="94">
        <v>180.97630000000001</v>
      </c>
      <c r="R131" s="95">
        <v>0.61270000000000002</v>
      </c>
      <c r="S131" s="95">
        <v>1.1254999999999999</v>
      </c>
      <c r="T131" s="95">
        <v>1.7053</v>
      </c>
      <c r="U131" s="95">
        <v>2.1141000000000001</v>
      </c>
      <c r="V131" s="89" t="s">
        <v>7049</v>
      </c>
      <c r="Y131" s="90" t="str">
        <f>INDEX(Screening!$A$9:$A$142,MATCH('별첨2. GPCM 1st Screening'!C131,Screening!$A$9:$A$142,0))</f>
        <v>Dream Security co., Ltd. (KOSDAQ:A203650)</v>
      </c>
      <c r="Z131" s="90">
        <f t="shared" si="4"/>
        <v>128</v>
      </c>
      <c r="AA131" s="90" t="str">
        <f t="shared" si="3"/>
        <v>O</v>
      </c>
    </row>
    <row r="132" spans="2:27" ht="56.25">
      <c r="B132" s="92">
        <f t="shared" si="5"/>
        <v>129</v>
      </c>
      <c r="C132" s="90" t="s">
        <v>7031</v>
      </c>
      <c r="D132" s="90" t="s">
        <v>7652</v>
      </c>
      <c r="E132" s="93" t="s">
        <v>6973</v>
      </c>
      <c r="F132" s="94">
        <v>3.4799999999999998E-2</v>
      </c>
      <c r="G132" s="94">
        <v>0</v>
      </c>
      <c r="H132" s="94">
        <v>1.7299999999999999E-2</v>
      </c>
      <c r="I132" s="94">
        <v>120.44280000000001</v>
      </c>
      <c r="J132" s="94">
        <v>94.748999999999995</v>
      </c>
      <c r="K132" s="94">
        <v>7.9275000000000002</v>
      </c>
      <c r="L132" s="94">
        <v>12.3591</v>
      </c>
      <c r="M132" s="95">
        <v>9.4733999999999998</v>
      </c>
      <c r="N132" s="94">
        <v>266.70269999999999</v>
      </c>
      <c r="O132" s="94">
        <v>509.0736</v>
      </c>
      <c r="P132" s="94">
        <v>321.7321</v>
      </c>
      <c r="Q132" s="94">
        <v>586.95190000000002</v>
      </c>
      <c r="R132" s="95">
        <v>2.9018000000000002</v>
      </c>
      <c r="S132" s="95">
        <v>6.1052</v>
      </c>
      <c r="T132" s="95">
        <v>2.4055</v>
      </c>
      <c r="U132" s="95">
        <v>5.2952000000000004</v>
      </c>
      <c r="V132" s="98" t="s">
        <v>7032</v>
      </c>
      <c r="Y132" s="90" t="str">
        <f>INDEX(Screening!$A$9:$A$142,MATCH('별첨2. GPCM 1st Screening'!C132,Screening!$A$9:$A$142,0))</f>
        <v>Koal Software Co., Ltd. (SHSE:603232)</v>
      </c>
      <c r="Z132" s="90">
        <f t="shared" si="4"/>
        <v>129</v>
      </c>
      <c r="AA132" s="90" t="str">
        <f t="shared" ref="AA132:AA138" si="6">IFERROR(IF(Y132="#N/A","X","O"),"X")</f>
        <v>O</v>
      </c>
    </row>
    <row r="133" spans="2:27" ht="22.5">
      <c r="B133" s="92">
        <f t="shared" si="5"/>
        <v>130</v>
      </c>
      <c r="C133" s="90" t="s">
        <v>7253</v>
      </c>
      <c r="D133" s="90" t="s">
        <v>7653</v>
      </c>
      <c r="E133" s="93" t="s">
        <v>7008</v>
      </c>
      <c r="F133" s="94" t="s">
        <v>7469</v>
      </c>
      <c r="G133" s="94" t="s">
        <v>7469</v>
      </c>
      <c r="H133" s="94" t="s">
        <v>7469</v>
      </c>
      <c r="I133" s="94" t="s">
        <v>7469</v>
      </c>
      <c r="J133" s="94">
        <v>19.1557</v>
      </c>
      <c r="K133" s="94" t="s">
        <v>7469</v>
      </c>
      <c r="L133" s="94">
        <v>0.4173</v>
      </c>
      <c r="M133" s="95" t="s">
        <v>7469</v>
      </c>
      <c r="N133" s="94" t="s">
        <v>7469</v>
      </c>
      <c r="O133" s="94">
        <v>22.953900000000001</v>
      </c>
      <c r="P133" s="94" t="s">
        <v>7469</v>
      </c>
      <c r="Q133" s="94">
        <v>24.052499999999998</v>
      </c>
      <c r="R133" s="95" t="s">
        <v>7469</v>
      </c>
      <c r="S133" s="95">
        <v>1.3056000000000001</v>
      </c>
      <c r="T133" s="95" t="s">
        <v>7469</v>
      </c>
      <c r="U133" s="95">
        <v>1.246</v>
      </c>
      <c r="V133" s="89" t="s">
        <v>7654</v>
      </c>
      <c r="W133" s="96" t="s">
        <v>7471</v>
      </c>
      <c r="Y133" s="90" t="str">
        <f>INDEX(Screening!$A$9:$A$142,MATCH('별첨2. GPCM 1st Screening'!C133,Screening!$A$9:$A$142,0))</f>
        <v>Secucen Co., Ltd. (XKON:A232830)</v>
      </c>
      <c r="Z133" s="90">
        <f t="shared" ref="Z133:Z139" si="7">B133</f>
        <v>130</v>
      </c>
      <c r="AA133" s="90" t="str">
        <f t="shared" si="6"/>
        <v>O</v>
      </c>
    </row>
    <row r="134" spans="2:27" ht="12.75">
      <c r="B134" s="92">
        <f t="shared" ref="B134:B139" si="8">B133+1</f>
        <v>131</v>
      </c>
      <c r="C134" s="90" t="s">
        <v>6983</v>
      </c>
      <c r="D134" s="90" t="s">
        <v>7655</v>
      </c>
      <c r="E134" s="93" t="s">
        <v>6970</v>
      </c>
      <c r="F134" s="94">
        <v>1.9373</v>
      </c>
      <c r="G134" s="94">
        <v>0</v>
      </c>
      <c r="H134" s="94">
        <v>0</v>
      </c>
      <c r="I134" s="94">
        <v>13.5969</v>
      </c>
      <c r="J134" s="94">
        <v>13.1813</v>
      </c>
      <c r="K134" s="94">
        <v>2.6941999999999999</v>
      </c>
      <c r="L134" s="94">
        <v>3.5718000000000001</v>
      </c>
      <c r="M134" s="95">
        <v>9.8169000000000004</v>
      </c>
      <c r="N134" s="94">
        <v>63.3947</v>
      </c>
      <c r="O134" s="94">
        <v>95.461299999999994</v>
      </c>
      <c r="P134" s="94">
        <v>72.040400000000005</v>
      </c>
      <c r="Q134" s="94">
        <v>102.3683</v>
      </c>
      <c r="R134" s="95">
        <v>5.9078999999999997</v>
      </c>
      <c r="S134" s="95">
        <v>8.1773000000000007</v>
      </c>
      <c r="T134" s="95">
        <v>5.2248999999999999</v>
      </c>
      <c r="U134" s="95">
        <v>7.6448</v>
      </c>
      <c r="V134" s="98" t="s">
        <v>6984</v>
      </c>
      <c r="Y134" s="90" t="str">
        <f>INDEX(Screening!$A$9:$A$142,MATCH('별첨2. GPCM 1st Screening'!C134,Screening!$A$9:$A$142,0))</f>
        <v>Tobila Systems Inc. (TSE:4441)</v>
      </c>
      <c r="Z134" s="90">
        <f t="shared" si="7"/>
        <v>131</v>
      </c>
      <c r="AA134" s="90" t="str">
        <f t="shared" si="6"/>
        <v>O</v>
      </c>
    </row>
    <row r="135" spans="2:27" ht="12.75">
      <c r="B135" s="92">
        <f t="shared" si="8"/>
        <v>132</v>
      </c>
      <c r="C135" s="90" t="s">
        <v>7656</v>
      </c>
      <c r="D135" s="90" t="s">
        <v>7657</v>
      </c>
      <c r="E135" s="93" t="s">
        <v>6976</v>
      </c>
      <c r="F135" s="94" t="s">
        <v>7469</v>
      </c>
      <c r="G135" s="94" t="s">
        <v>7469</v>
      </c>
      <c r="H135" s="94" t="s">
        <v>7469</v>
      </c>
      <c r="I135" s="94" t="s">
        <v>7469</v>
      </c>
      <c r="J135" s="94" t="s">
        <v>7469</v>
      </c>
      <c r="K135" s="94" t="s">
        <v>7469</v>
      </c>
      <c r="L135" s="94" t="s">
        <v>7469</v>
      </c>
      <c r="M135" s="95" t="s">
        <v>7469</v>
      </c>
      <c r="N135" s="94" t="s">
        <v>7469</v>
      </c>
      <c r="O135" s="94" t="s">
        <v>7469</v>
      </c>
      <c r="P135" s="94" t="s">
        <v>7469</v>
      </c>
      <c r="Q135" s="94" t="s">
        <v>7469</v>
      </c>
      <c r="R135" s="95" t="s">
        <v>7469</v>
      </c>
      <c r="S135" s="95" t="s">
        <v>7469</v>
      </c>
      <c r="T135" s="95" t="s">
        <v>7469</v>
      </c>
      <c r="U135" s="95" t="s">
        <v>7469</v>
      </c>
      <c r="V135" s="89" t="s">
        <v>7487</v>
      </c>
      <c r="W135" s="96" t="s">
        <v>7471</v>
      </c>
      <c r="Y135" s="90" t="e">
        <f>INDEX(Screening!$A$9:$A$142,MATCH('별첨2. GPCM 1st Screening'!C135,Screening!$A$9:$A$142,0))</f>
        <v>#N/A</v>
      </c>
      <c r="Z135" s="90">
        <f t="shared" si="7"/>
        <v>132</v>
      </c>
      <c r="AA135" s="90" t="str">
        <f t="shared" si="6"/>
        <v>X</v>
      </c>
    </row>
    <row r="136" spans="2:27" ht="12.75">
      <c r="B136" s="92">
        <f t="shared" si="8"/>
        <v>133</v>
      </c>
      <c r="C136" s="90" t="s">
        <v>7257</v>
      </c>
      <c r="D136" s="90" t="s">
        <v>7658</v>
      </c>
      <c r="E136" s="93" t="s">
        <v>7536</v>
      </c>
      <c r="F136" s="94" t="s">
        <v>7469</v>
      </c>
      <c r="G136" s="94" t="s">
        <v>7469</v>
      </c>
      <c r="H136" s="94" t="s">
        <v>7469</v>
      </c>
      <c r="I136" s="94" t="s">
        <v>7469</v>
      </c>
      <c r="J136" s="94">
        <v>0</v>
      </c>
      <c r="K136" s="94" t="s">
        <v>7469</v>
      </c>
      <c r="L136" s="94">
        <v>-4.9389000000000003</v>
      </c>
      <c r="M136" s="95" t="s">
        <v>7469</v>
      </c>
      <c r="N136" s="94" t="s">
        <v>7469</v>
      </c>
      <c r="O136" s="94">
        <v>30.329699999999999</v>
      </c>
      <c r="P136" s="94" t="s">
        <v>7469</v>
      </c>
      <c r="Q136" s="94">
        <v>33.728200000000001</v>
      </c>
      <c r="R136" s="95" t="s">
        <v>7469</v>
      </c>
      <c r="S136" s="95" t="s">
        <v>7469</v>
      </c>
      <c r="T136" s="95" t="s">
        <v>7469</v>
      </c>
      <c r="U136" s="95" t="s">
        <v>7469</v>
      </c>
      <c r="V136" s="89" t="s">
        <v>7487</v>
      </c>
      <c r="W136" s="96" t="s">
        <v>7471</v>
      </c>
      <c r="Y136" s="90" t="str">
        <f>INDEX(Screening!$A$9:$A$142,MATCH('별첨2. GPCM 1st Screening'!C136,Screening!$A$9:$A$142,0))</f>
        <v>Security Matters Limited (ASX:SMX)</v>
      </c>
      <c r="Z136" s="90">
        <f t="shared" si="7"/>
        <v>133</v>
      </c>
      <c r="AA136" s="90" t="str">
        <f t="shared" si="6"/>
        <v>O</v>
      </c>
    </row>
    <row r="137" spans="2:27" ht="33.75">
      <c r="B137" s="92">
        <f t="shared" si="8"/>
        <v>134</v>
      </c>
      <c r="C137" s="90" t="s">
        <v>7659</v>
      </c>
      <c r="D137" s="90" t="s">
        <v>7660</v>
      </c>
      <c r="E137" s="93" t="s">
        <v>6964</v>
      </c>
      <c r="F137" s="94">
        <v>2.1747999999999998</v>
      </c>
      <c r="G137" s="94">
        <v>3.5000000000000001E-3</v>
      </c>
      <c r="H137" s="94">
        <v>0</v>
      </c>
      <c r="I137" s="94">
        <v>9.2499999999999999E-2</v>
      </c>
      <c r="J137" s="94">
        <v>0.14019999999999999</v>
      </c>
      <c r="K137" s="94">
        <v>-11.2494</v>
      </c>
      <c r="L137" s="94">
        <v>-4.5968</v>
      </c>
      <c r="M137" s="95">
        <v>-236.2569</v>
      </c>
      <c r="N137" s="94">
        <v>152.96770000000001</v>
      </c>
      <c r="O137" s="94">
        <v>246.4385</v>
      </c>
      <c r="P137" s="94">
        <v>150.9008</v>
      </c>
      <c r="Q137" s="94">
        <v>244.24969999999999</v>
      </c>
      <c r="R137" s="95" t="s">
        <v>7469</v>
      </c>
      <c r="S137" s="95">
        <v>431.00020000000001</v>
      </c>
      <c r="T137" s="95">
        <v>1653.8837000000001</v>
      </c>
      <c r="U137" s="95">
        <v>1758.0523000000001</v>
      </c>
      <c r="V137" s="89" t="s">
        <v>7661</v>
      </c>
      <c r="W137" s="96" t="s">
        <v>7471</v>
      </c>
      <c r="Y137" s="90" t="e">
        <f>INDEX(Screening!$A$9:$A$142,MATCH('별첨2. GPCM 1st Screening'!C137,Screening!$A$9:$A$142,0))</f>
        <v>#N/A</v>
      </c>
      <c r="Z137" s="90">
        <f t="shared" si="7"/>
        <v>134</v>
      </c>
      <c r="AA137" s="90" t="str">
        <f t="shared" si="6"/>
        <v>X</v>
      </c>
    </row>
    <row r="138" spans="2:27" ht="33.75">
      <c r="B138" s="92">
        <f t="shared" si="8"/>
        <v>135</v>
      </c>
      <c r="C138" s="90" t="s">
        <v>7018</v>
      </c>
      <c r="D138" s="90" t="s">
        <v>7662</v>
      </c>
      <c r="E138" s="93" t="s">
        <v>6973</v>
      </c>
      <c r="F138" s="94">
        <v>25.414899999999999</v>
      </c>
      <c r="G138" s="94">
        <v>0</v>
      </c>
      <c r="H138" s="94">
        <v>0.65239999999999998</v>
      </c>
      <c r="I138" s="94">
        <v>262.15019999999998</v>
      </c>
      <c r="J138" s="94">
        <v>258.54739999999998</v>
      </c>
      <c r="K138" s="94">
        <v>-10.244999999999999</v>
      </c>
      <c r="L138" s="94">
        <v>27.7058</v>
      </c>
      <c r="M138" s="95">
        <v>11.514900000000001</v>
      </c>
      <c r="N138" s="94">
        <v>706.10329999999999</v>
      </c>
      <c r="O138" s="94" t="s">
        <v>7469</v>
      </c>
      <c r="P138" s="94">
        <v>942.70119999999997</v>
      </c>
      <c r="Q138" s="94" t="s">
        <v>7469</v>
      </c>
      <c r="R138" s="95">
        <v>3.6977000000000002</v>
      </c>
      <c r="S138" s="95" t="s">
        <v>7469</v>
      </c>
      <c r="T138" s="95">
        <v>2.9260000000000002</v>
      </c>
      <c r="U138" s="95" t="s">
        <v>7469</v>
      </c>
      <c r="V138" s="84" t="s">
        <v>7663</v>
      </c>
      <c r="Y138" s="90" t="str">
        <f>INDEX(Screening!$A$9:$A$142,MATCH('별첨2. GPCM 1st Screening'!C138,Screening!$A$9:$A$142,0))</f>
        <v>Asiainfo Security Technologies Co.,Ltd. (SHSE:688225)</v>
      </c>
      <c r="Z138" s="90">
        <f t="shared" si="7"/>
        <v>135</v>
      </c>
      <c r="AA138" s="90" t="str">
        <f t="shared" si="6"/>
        <v>O</v>
      </c>
    </row>
    <row r="139" spans="2:27" ht="12.75">
      <c r="B139" s="92">
        <f t="shared" si="8"/>
        <v>136</v>
      </c>
      <c r="C139" s="90" t="s">
        <v>7238</v>
      </c>
      <c r="D139" s="90" t="s">
        <v>7664</v>
      </c>
      <c r="E139" s="93" t="s">
        <v>7665</v>
      </c>
      <c r="F139" s="94" t="s">
        <v>7469</v>
      </c>
      <c r="G139" s="94" t="s">
        <v>7469</v>
      </c>
      <c r="H139" s="94" t="s">
        <v>7469</v>
      </c>
      <c r="I139" s="94" t="s">
        <v>7469</v>
      </c>
      <c r="J139" s="94" t="s">
        <v>7469</v>
      </c>
      <c r="K139" s="94" t="s">
        <v>7469</v>
      </c>
      <c r="L139" s="94" t="s">
        <v>7469</v>
      </c>
      <c r="M139" s="95" t="s">
        <v>7469</v>
      </c>
      <c r="N139" s="94" t="s">
        <v>7469</v>
      </c>
      <c r="O139" s="94" t="s">
        <v>7469</v>
      </c>
      <c r="P139" s="94" t="s">
        <v>7469</v>
      </c>
      <c r="Q139" s="94" t="s">
        <v>7469</v>
      </c>
      <c r="R139" s="95" t="s">
        <v>7469</v>
      </c>
      <c r="S139" s="95" t="s">
        <v>7469</v>
      </c>
      <c r="T139" s="95" t="s">
        <v>7469</v>
      </c>
      <c r="U139" s="95" t="s">
        <v>7469</v>
      </c>
      <c r="V139" s="89" t="s">
        <v>7487</v>
      </c>
      <c r="W139" s="96" t="s">
        <v>7471</v>
      </c>
      <c r="Y139" s="90" t="str">
        <f>INDEX(Screening!$A$9:$A$142,MATCH('별첨2. GPCM 1st Screening'!C139,Screening!$A$9:$A$142,0))</f>
        <v>Public Joint Stock Company Positive Group (MISX:POSI)</v>
      </c>
      <c r="Z139" s="90">
        <f t="shared" si="7"/>
        <v>136</v>
      </c>
      <c r="AA139" s="90" t="str">
        <f t="shared" ref="AA139" si="9">IFERROR(IF(Y139="#N/A","X","O"),"X")</f>
        <v>O</v>
      </c>
    </row>
  </sheetData>
  <autoFilter ref="B3:Y139" xr:uid="{65A3167D-519F-4921-9B5F-C3E21F1E13EF}"/>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F2DFE-5CFD-4EBB-A518-37B2322B8585}">
  <dimension ref="B2:P82"/>
  <sheetViews>
    <sheetView showGridLines="0" zoomScaleNormal="100" workbookViewId="0">
      <selection activeCell="L14" sqref="L14"/>
    </sheetView>
  </sheetViews>
  <sheetFormatPr defaultColWidth="8.75" defaultRowHeight="12" customHeight="1"/>
  <cols>
    <col min="1" max="1" width="1.625" style="78" customWidth="1"/>
    <col min="2" max="2" width="8.75" style="78"/>
    <col min="3" max="3" width="40.125" style="78" bestFit="1" customWidth="1"/>
    <col min="4" max="4" width="12.875" style="78" hidden="1" customWidth="1"/>
    <col min="5" max="5" width="14.875" style="78" bestFit="1" customWidth="1"/>
    <col min="6" max="6" width="8.75" style="78"/>
    <col min="7" max="7" width="0" style="78" hidden="1" customWidth="1"/>
    <col min="8" max="13" width="8.75" style="78"/>
    <col min="14" max="15" width="8" style="78" customWidth="1"/>
    <col min="16" max="16" width="72.5" style="78" customWidth="1"/>
    <col min="17" max="16384" width="8.75" style="78"/>
  </cols>
  <sheetData>
    <row r="2" spans="2:16" s="76" customFormat="1" ht="12" customHeight="1">
      <c r="B2" s="76" t="s">
        <v>7666</v>
      </c>
    </row>
    <row r="3" spans="2:16" ht="12" customHeight="1">
      <c r="B3" s="77" t="s">
        <v>7667</v>
      </c>
      <c r="C3" s="77" t="s">
        <v>7668</v>
      </c>
      <c r="D3" s="77" t="s">
        <v>7669</v>
      </c>
    </row>
    <row r="4" spans="2:16" ht="12" customHeight="1">
      <c r="B4" s="78" t="s">
        <v>7670</v>
      </c>
      <c r="C4" s="78" t="s">
        <v>7671</v>
      </c>
      <c r="D4" s="78">
        <f>'별첨2. GPCM 1st Screening'!B139</f>
        <v>136</v>
      </c>
    </row>
    <row r="5" spans="2:16" ht="12" customHeight="1">
      <c r="B5" s="78" t="s">
        <v>7672</v>
      </c>
      <c r="C5" s="78" t="s">
        <v>7673</v>
      </c>
      <c r="D5" s="78">
        <f>-COUNTIF('별첨2. GPCM 1st Screening'!$W$4:$W$139,"X")</f>
        <v>-67</v>
      </c>
    </row>
    <row r="6" spans="2:16" ht="12" customHeight="1">
      <c r="B6" s="78" t="s">
        <v>7674</v>
      </c>
      <c r="C6" s="78" t="s">
        <v>7675</v>
      </c>
      <c r="D6" s="78">
        <v>-20</v>
      </c>
    </row>
    <row r="7" spans="2:16" ht="12" customHeight="1">
      <c r="B7" s="77" t="s">
        <v>7676</v>
      </c>
      <c r="C7" s="77" t="s">
        <v>7677</v>
      </c>
      <c r="D7" s="77">
        <f>SUM(D4:D6)</f>
        <v>49</v>
      </c>
    </row>
    <row r="9" spans="2:16" ht="12" customHeight="1">
      <c r="B9" s="76" t="s">
        <v>7678</v>
      </c>
      <c r="N9" s="78" t="s">
        <v>7679</v>
      </c>
    </row>
    <row r="10" spans="2:16" ht="11.25">
      <c r="B10" s="79" t="s">
        <v>6959</v>
      </c>
      <c r="C10" s="79" t="s">
        <v>6932</v>
      </c>
      <c r="D10" s="79" t="s">
        <v>7457</v>
      </c>
      <c r="E10" s="79" t="s">
        <v>6960</v>
      </c>
      <c r="F10" s="79" t="s">
        <v>6961</v>
      </c>
      <c r="G10" s="79" t="s">
        <v>7456</v>
      </c>
      <c r="H10" s="79" t="s">
        <v>384</v>
      </c>
      <c r="I10" s="433" t="s">
        <v>7680</v>
      </c>
      <c r="J10" s="433" t="s">
        <v>7681</v>
      </c>
      <c r="K10" s="79" t="s">
        <v>385</v>
      </c>
      <c r="L10" s="433" t="s">
        <v>7680</v>
      </c>
      <c r="M10" s="433" t="s">
        <v>7681</v>
      </c>
      <c r="N10" s="79" t="s">
        <v>384</v>
      </c>
      <c r="O10" s="79" t="s">
        <v>385</v>
      </c>
      <c r="P10" s="80" t="s">
        <v>6963</v>
      </c>
    </row>
    <row r="11" spans="2:16" ht="11.25">
      <c r="B11" s="445">
        <f>INDEX('별첨2. GPCM 1st Screening'!$Z:$Z,MATCH('별첨2-1. GPCM+Summary'!$C11,'별첨2. GPCM 1st Screening'!$C:$C,0))</f>
        <v>75</v>
      </c>
      <c r="C11" s="78" t="s">
        <v>7227</v>
      </c>
      <c r="D11" s="78" t="s">
        <v>7583</v>
      </c>
      <c r="E11" s="78" t="s">
        <v>6964</v>
      </c>
      <c r="F11" s="78">
        <v>77.704999999999998</v>
      </c>
      <c r="G11" s="78">
        <v>81.793999999999997</v>
      </c>
      <c r="H11" s="81">
        <v>198.87350000000001</v>
      </c>
      <c r="I11" s="81" t="s">
        <v>6965</v>
      </c>
      <c r="J11" s="81">
        <f t="shared" ref="J11:J74" si="0">IFERROR(H11-I11,0)</f>
        <v>0</v>
      </c>
      <c r="K11" s="81">
        <v>224.3203</v>
      </c>
      <c r="L11" s="81" t="s">
        <v>6965</v>
      </c>
      <c r="M11" s="81">
        <f>IFERROR(K11-L11,0)</f>
        <v>0</v>
      </c>
      <c r="N11" s="452">
        <f t="shared" ref="N11:N42" si="1">RANK(H11,H$11:H$79,0)</f>
        <v>1</v>
      </c>
      <c r="O11" s="452">
        <f t="shared" ref="O11:O42" si="2">RANK(K11,K$11:K$79,0)</f>
        <v>1</v>
      </c>
      <c r="P11" s="82" t="s">
        <v>7584</v>
      </c>
    </row>
    <row r="12" spans="2:16" ht="45">
      <c r="B12" s="445">
        <f>INDEX('별첨2. GPCM 1st Screening'!$Z:$Z,MATCH('별첨2-1. GPCM+Summary'!$C12,'별첨2. GPCM 1st Screening'!$C:$C,0))</f>
        <v>21</v>
      </c>
      <c r="C12" s="78" t="s">
        <v>7308</v>
      </c>
      <c r="D12" s="78" t="s">
        <v>7501</v>
      </c>
      <c r="E12" s="78" t="s">
        <v>6964</v>
      </c>
      <c r="F12" s="78">
        <v>14.309200000000001</v>
      </c>
      <c r="G12" s="78">
        <v>9.4864999999999995</v>
      </c>
      <c r="H12" s="81">
        <v>74.031099999999995</v>
      </c>
      <c r="I12" s="81" t="s">
        <v>6965</v>
      </c>
      <c r="J12" s="81">
        <f t="shared" si="0"/>
        <v>0</v>
      </c>
      <c r="K12" s="81">
        <v>121.264</v>
      </c>
      <c r="L12" s="81" t="s">
        <v>6965</v>
      </c>
      <c r="M12" s="81">
        <f t="shared" ref="M12:M20" si="3">IFERROR(K12-L12,0)</f>
        <v>0</v>
      </c>
      <c r="N12" s="452">
        <f t="shared" si="1"/>
        <v>2</v>
      </c>
      <c r="O12" s="452">
        <f t="shared" si="2"/>
        <v>2</v>
      </c>
      <c r="P12" s="82" t="s">
        <v>7502</v>
      </c>
    </row>
    <row r="13" spans="2:16" ht="45">
      <c r="B13" s="445">
        <f>INDEX('별첨2. GPCM 1st Screening'!$Z:$Z,MATCH('별첨2-1. GPCM+Summary'!$C13,'별첨2. GPCM 1st Screening'!$C:$C,0))</f>
        <v>71</v>
      </c>
      <c r="C13" s="78" t="s">
        <v>7145</v>
      </c>
      <c r="D13" s="78" t="s">
        <v>7575</v>
      </c>
      <c r="E13" s="78" t="s">
        <v>6964</v>
      </c>
      <c r="F13" s="78">
        <v>63496.520600000003</v>
      </c>
      <c r="G13" s="78">
        <v>64615.8946</v>
      </c>
      <c r="H13" s="81">
        <v>49.415999999999997</v>
      </c>
      <c r="I13" s="81" t="s">
        <v>6965</v>
      </c>
      <c r="J13" s="81">
        <f t="shared" si="0"/>
        <v>0</v>
      </c>
      <c r="K13" s="81">
        <v>49.393900000000002</v>
      </c>
      <c r="L13" s="81" t="s">
        <v>6965</v>
      </c>
      <c r="M13" s="81">
        <f t="shared" si="3"/>
        <v>0</v>
      </c>
      <c r="N13" s="452">
        <f t="shared" si="1"/>
        <v>3</v>
      </c>
      <c r="O13" s="452">
        <f t="shared" si="2"/>
        <v>3</v>
      </c>
      <c r="P13" s="82" t="s">
        <v>7576</v>
      </c>
    </row>
    <row r="14" spans="2:16" ht="33.75">
      <c r="B14" s="445">
        <f>INDEX('별첨2. GPCM 1st Screening'!$Z:$Z,MATCH('별첨2-1. GPCM+Summary'!$C14,'별첨2. GPCM 1st Screening'!$C:$C,0))</f>
        <v>111</v>
      </c>
      <c r="C14" s="78" t="s">
        <v>7128</v>
      </c>
      <c r="D14" s="78" t="s">
        <v>7631</v>
      </c>
      <c r="E14" s="78" t="s">
        <v>6973</v>
      </c>
      <c r="F14" s="78">
        <v>734.61749999999995</v>
      </c>
      <c r="G14" s="78">
        <v>312.65370000000001</v>
      </c>
      <c r="H14" s="81">
        <v>16.697099999999999</v>
      </c>
      <c r="I14" s="81" t="s">
        <v>6965</v>
      </c>
      <c r="J14" s="81">
        <f t="shared" si="0"/>
        <v>0</v>
      </c>
      <c r="K14" s="81">
        <v>39.232999999999997</v>
      </c>
      <c r="L14" s="81" t="s">
        <v>6965</v>
      </c>
      <c r="M14" s="81">
        <f t="shared" si="3"/>
        <v>0</v>
      </c>
      <c r="N14" s="452">
        <f t="shared" si="1"/>
        <v>4</v>
      </c>
      <c r="O14" s="452">
        <f t="shared" si="2"/>
        <v>4</v>
      </c>
      <c r="P14" s="82" t="s">
        <v>7632</v>
      </c>
    </row>
    <row r="15" spans="2:16" ht="33.75">
      <c r="B15" s="445">
        <f>INDEX('별첨2. GPCM 1st Screening'!$Z:$Z,MATCH('별첨2-1. GPCM+Summary'!$C15,'별첨2. GPCM 1st Screening'!$C:$C,0))</f>
        <v>8</v>
      </c>
      <c r="C15" s="78" t="s">
        <v>7209</v>
      </c>
      <c r="D15" s="78" t="s">
        <v>7481</v>
      </c>
      <c r="E15" s="78" t="s">
        <v>6964</v>
      </c>
      <c r="F15" s="78">
        <v>105.4589</v>
      </c>
      <c r="G15" s="78">
        <v>100.6079</v>
      </c>
      <c r="H15" s="81">
        <v>12.0527</v>
      </c>
      <c r="I15" s="81" t="s">
        <v>6965</v>
      </c>
      <c r="J15" s="81">
        <f t="shared" si="0"/>
        <v>0</v>
      </c>
      <c r="K15" s="81">
        <v>13.642799999999999</v>
      </c>
      <c r="L15" s="81" t="s">
        <v>6965</v>
      </c>
      <c r="M15" s="81">
        <f t="shared" si="3"/>
        <v>0</v>
      </c>
      <c r="N15" s="452">
        <f t="shared" si="1"/>
        <v>6</v>
      </c>
      <c r="O15" s="452">
        <f t="shared" si="2"/>
        <v>5</v>
      </c>
      <c r="P15" s="82" t="s">
        <v>7482</v>
      </c>
    </row>
    <row r="16" spans="2:16" ht="22.5">
      <c r="B16" s="445">
        <f>INDEX('별첨2. GPCM 1st Screening'!$Z:$Z,MATCH('별첨2-1. GPCM+Summary'!$C16,'별첨2. GPCM 1st Screening'!$C:$C,0))</f>
        <v>24</v>
      </c>
      <c r="C16" s="78" t="s">
        <v>7167</v>
      </c>
      <c r="D16" s="78" t="s">
        <v>7506</v>
      </c>
      <c r="E16" s="78" t="s">
        <v>6970</v>
      </c>
      <c r="F16" s="78">
        <v>905.96019999999999</v>
      </c>
      <c r="G16" s="78">
        <v>1029.7539999999999</v>
      </c>
      <c r="H16" s="81">
        <v>13.5191</v>
      </c>
      <c r="I16" s="81" t="s">
        <v>6965</v>
      </c>
      <c r="J16" s="81">
        <f t="shared" si="0"/>
        <v>0</v>
      </c>
      <c r="K16" s="81">
        <v>11.8963</v>
      </c>
      <c r="L16" s="81" t="s">
        <v>6965</v>
      </c>
      <c r="M16" s="81">
        <f t="shared" si="3"/>
        <v>0</v>
      </c>
      <c r="N16" s="452">
        <f t="shared" si="1"/>
        <v>5</v>
      </c>
      <c r="O16" s="452">
        <f t="shared" si="2"/>
        <v>6</v>
      </c>
      <c r="P16" s="82" t="s">
        <v>7507</v>
      </c>
    </row>
    <row r="17" spans="2:16" ht="33.75">
      <c r="B17" s="445">
        <f>INDEX('별첨2. GPCM 1st Screening'!$Z:$Z,MATCH('별첨2-1. GPCM+Summary'!$C17,'별첨2. GPCM 1st Screening'!$C:$C,0))</f>
        <v>103</v>
      </c>
      <c r="C17" s="78" t="s">
        <v>7119</v>
      </c>
      <c r="D17" s="78" t="s">
        <v>7621</v>
      </c>
      <c r="E17" s="78" t="s">
        <v>6973</v>
      </c>
      <c r="F17" s="78">
        <v>1196.3362</v>
      </c>
      <c r="G17" s="78">
        <v>1191.9032</v>
      </c>
      <c r="H17" s="81">
        <v>10.9703</v>
      </c>
      <c r="I17" s="81" t="s">
        <v>6965</v>
      </c>
      <c r="J17" s="81">
        <f t="shared" si="0"/>
        <v>0</v>
      </c>
      <c r="K17" s="81">
        <v>11.0952</v>
      </c>
      <c r="L17" s="81" t="s">
        <v>6965</v>
      </c>
      <c r="M17" s="81">
        <f t="shared" si="3"/>
        <v>0</v>
      </c>
      <c r="N17" s="452">
        <f t="shared" si="1"/>
        <v>7</v>
      </c>
      <c r="O17" s="452">
        <f t="shared" si="2"/>
        <v>7</v>
      </c>
      <c r="P17" s="82" t="s">
        <v>7622</v>
      </c>
    </row>
    <row r="18" spans="2:16" ht="33.75">
      <c r="B18" s="445">
        <f>INDEX('별첨2. GPCM 1st Screening'!$Z:$Z,MATCH('별첨2-1. GPCM+Summary'!$C18,'별첨2. GPCM 1st Screening'!$C:$C,0))</f>
        <v>53</v>
      </c>
      <c r="C18" s="78" t="s">
        <v>1109</v>
      </c>
      <c r="D18" s="78" t="s">
        <v>7552</v>
      </c>
      <c r="E18" s="78" t="s">
        <v>6964</v>
      </c>
      <c r="F18" s="78">
        <v>3334.2737999999999</v>
      </c>
      <c r="G18" s="78">
        <v>3663.6907999999999</v>
      </c>
      <c r="H18" s="81">
        <v>7.3433000000000002</v>
      </c>
      <c r="I18" s="81">
        <f>SUMIFS('별첨3. PEER 재무정보'!$670:$670,'별첨3. PEER 재무정보'!$10:$10,'별첨2-1. GPCM+Summary'!$B18)</f>
        <v>7.3433000000000002</v>
      </c>
      <c r="J18" s="81">
        <f t="shared" si="0"/>
        <v>0</v>
      </c>
      <c r="K18" s="81">
        <v>10.7233</v>
      </c>
      <c r="L18" s="81" t="s">
        <v>6965</v>
      </c>
      <c r="M18" s="81">
        <f t="shared" si="3"/>
        <v>0</v>
      </c>
      <c r="N18" s="78">
        <f t="shared" si="1"/>
        <v>14</v>
      </c>
      <c r="O18" s="452">
        <f t="shared" si="2"/>
        <v>8</v>
      </c>
      <c r="P18" s="82" t="s">
        <v>6966</v>
      </c>
    </row>
    <row r="19" spans="2:16" ht="22.5">
      <c r="B19" s="445">
        <f>INDEX('별첨2. GPCM 1st Screening'!$Z:$Z,MATCH('별첨2-1. GPCM+Summary'!$C19,'별첨2. GPCM 1st Screening'!$C:$C,0))</f>
        <v>36</v>
      </c>
      <c r="C19" s="78" t="s">
        <v>7151</v>
      </c>
      <c r="D19" s="78" t="s">
        <v>7527</v>
      </c>
      <c r="E19" s="78" t="s">
        <v>6995</v>
      </c>
      <c r="F19" s="78">
        <v>5486.9989999999998</v>
      </c>
      <c r="G19" s="78">
        <v>6104.9570000000003</v>
      </c>
      <c r="H19" s="81">
        <v>10.5504</v>
      </c>
      <c r="I19" s="81" t="s">
        <v>6965</v>
      </c>
      <c r="J19" s="81">
        <f t="shared" si="0"/>
        <v>0</v>
      </c>
      <c r="K19" s="81">
        <v>9.5611999999999995</v>
      </c>
      <c r="L19" s="81" t="s">
        <v>6965</v>
      </c>
      <c r="M19" s="81">
        <f t="shared" si="3"/>
        <v>0</v>
      </c>
      <c r="N19" s="452">
        <f t="shared" si="1"/>
        <v>8</v>
      </c>
      <c r="O19" s="452">
        <f t="shared" si="2"/>
        <v>9</v>
      </c>
      <c r="P19" s="82" t="s">
        <v>7528</v>
      </c>
    </row>
    <row r="20" spans="2:16" ht="11.25">
      <c r="B20" s="445">
        <f>INDEX('별첨2. GPCM 1st Screening'!$Z:$Z,MATCH('별첨2-1. GPCM+Summary'!$C20,'별첨2. GPCM 1st Screening'!$C:$C,0))</f>
        <v>44</v>
      </c>
      <c r="C20" s="78" t="s">
        <v>7121</v>
      </c>
      <c r="D20" s="78" t="s">
        <v>7540</v>
      </c>
      <c r="E20" s="78" t="s">
        <v>6973</v>
      </c>
      <c r="F20" s="78">
        <v>778.49469999999997</v>
      </c>
      <c r="G20" s="78">
        <v>751.81650000000002</v>
      </c>
      <c r="H20" s="81">
        <v>9.2142999999999997</v>
      </c>
      <c r="I20" s="81" t="s">
        <v>6965</v>
      </c>
      <c r="J20" s="81">
        <f t="shared" si="0"/>
        <v>0</v>
      </c>
      <c r="K20" s="81">
        <v>9.5412999999999997</v>
      </c>
      <c r="L20" s="81" t="s">
        <v>6965</v>
      </c>
      <c r="M20" s="81">
        <f t="shared" si="3"/>
        <v>0</v>
      </c>
      <c r="N20" s="452">
        <f t="shared" si="1"/>
        <v>10</v>
      </c>
      <c r="O20" s="452">
        <f t="shared" si="2"/>
        <v>10</v>
      </c>
      <c r="P20" s="82" t="s">
        <v>7541</v>
      </c>
    </row>
    <row r="21" spans="2:16" ht="33.75">
      <c r="B21" s="445">
        <f>INDEX('별첨2. GPCM 1st Screening'!$Z:$Z,MATCH('별첨2-1. GPCM+Summary'!$C21,'별첨2. GPCM 1st Screening'!$C:$C,0))</f>
        <v>16</v>
      </c>
      <c r="C21" s="78" t="s">
        <v>6967</v>
      </c>
      <c r="D21" s="78" t="s">
        <v>7493</v>
      </c>
      <c r="E21" s="78" t="s">
        <v>6964</v>
      </c>
      <c r="F21" s="78">
        <v>37597.713000000003</v>
      </c>
      <c r="G21" s="78">
        <v>38326.313000000002</v>
      </c>
      <c r="H21" s="81">
        <v>9.5810999999999993</v>
      </c>
      <c r="I21" s="81" t="s">
        <v>6965</v>
      </c>
      <c r="J21" s="81">
        <f t="shared" si="0"/>
        <v>0</v>
      </c>
      <c r="K21" s="81">
        <v>9.1745999999999999</v>
      </c>
      <c r="L21" s="81">
        <f>SUMIFS('별첨3. PEER 재무정보'!$763:$763,'별첨3. PEER 재무정보'!$10:$10,'별첨2-1. GPCM+Summary'!$B21)</f>
        <v>9.1745999999999999</v>
      </c>
      <c r="M21" s="81">
        <f t="shared" ref="M21:M52" si="4">K21-L21</f>
        <v>0</v>
      </c>
      <c r="N21" s="452">
        <f t="shared" si="1"/>
        <v>9</v>
      </c>
      <c r="O21" s="78">
        <f t="shared" si="2"/>
        <v>11</v>
      </c>
      <c r="P21" s="82" t="s">
        <v>6968</v>
      </c>
    </row>
    <row r="22" spans="2:16" ht="22.5">
      <c r="B22" s="445">
        <f>INDEX('별첨2. GPCM 1st Screening'!$Z:$Z,MATCH('별첨2-1. GPCM+Summary'!$C22,'별첨2. GPCM 1st Screening'!$C:$C,0))</f>
        <v>113</v>
      </c>
      <c r="C22" s="78" t="s">
        <v>6969</v>
      </c>
      <c r="D22" s="78" t="s">
        <v>7634</v>
      </c>
      <c r="E22" s="78" t="s">
        <v>6970</v>
      </c>
      <c r="F22" s="78">
        <v>626.5231</v>
      </c>
      <c r="G22" s="78">
        <v>631.22260000000006</v>
      </c>
      <c r="H22" s="81">
        <v>8.9579000000000004</v>
      </c>
      <c r="I22" s="81">
        <f>SUMIFS('별첨3. PEER 재무정보'!$670:$670,'별첨3. PEER 재무정보'!$10:$10,'별첨2-1. GPCM+Summary'!$B22)</f>
        <v>8.9579000000000004</v>
      </c>
      <c r="J22" s="81">
        <f t="shared" si="0"/>
        <v>0</v>
      </c>
      <c r="K22" s="81">
        <v>8.8923000000000005</v>
      </c>
      <c r="L22" s="81">
        <f>SUMIFS('별첨3. PEER 재무정보'!$763:$763,'별첨3. PEER 재무정보'!$10:$10,'별첨2-1. GPCM+Summary'!$B22)</f>
        <v>8.8923000000000005</v>
      </c>
      <c r="M22" s="81">
        <f t="shared" si="4"/>
        <v>0</v>
      </c>
      <c r="N22" s="78">
        <f t="shared" si="1"/>
        <v>12</v>
      </c>
      <c r="O22" s="78">
        <f t="shared" si="2"/>
        <v>12</v>
      </c>
      <c r="P22" s="82" t="s">
        <v>6971</v>
      </c>
    </row>
    <row r="23" spans="2:16" ht="22.5">
      <c r="B23" s="445">
        <f>INDEX('별첨2. GPCM 1st Screening'!$Z:$Z,MATCH('별첨2-1. GPCM+Summary'!$C23,'별첨2. GPCM 1st Screening'!$C:$C,0))</f>
        <v>99</v>
      </c>
      <c r="C23" s="78" t="s">
        <v>6972</v>
      </c>
      <c r="D23" s="78" t="s">
        <v>7616</v>
      </c>
      <c r="E23" s="78" t="s">
        <v>6973</v>
      </c>
      <c r="F23" s="78">
        <v>689.94780000000003</v>
      </c>
      <c r="G23" s="78">
        <v>703.29459999999995</v>
      </c>
      <c r="H23" s="81">
        <v>9.0714000000000006</v>
      </c>
      <c r="I23" s="81">
        <f>SUMIFS('별첨3. PEER 재무정보'!$670:$670,'별첨3. PEER 재무정보'!$10:$10,'별첨2-1. GPCM+Summary'!$B23)</f>
        <v>9.0714000000000006</v>
      </c>
      <c r="J23" s="81">
        <f t="shared" si="0"/>
        <v>0</v>
      </c>
      <c r="K23" s="81">
        <v>8.4972999999999992</v>
      </c>
      <c r="L23" s="81">
        <f>SUMIFS('별첨3. PEER 재무정보'!$763:$763,'별첨3. PEER 재무정보'!$10:$10,'별첨2-1. GPCM+Summary'!$B23)</f>
        <v>8.4972999999999992</v>
      </c>
      <c r="M23" s="81">
        <f t="shared" si="4"/>
        <v>0</v>
      </c>
      <c r="N23" s="78">
        <f t="shared" si="1"/>
        <v>11</v>
      </c>
      <c r="O23" s="78">
        <f t="shared" si="2"/>
        <v>13</v>
      </c>
      <c r="P23" s="451" t="s">
        <v>7617</v>
      </c>
    </row>
    <row r="24" spans="2:16" ht="33.75">
      <c r="B24" s="445">
        <f>INDEX('별첨2. GPCM 1st Screening'!$Z:$Z,MATCH('별첨2-1. GPCM+Summary'!$C24,'별첨2. GPCM 1st Screening'!$C:$C,0))</f>
        <v>10</v>
      </c>
      <c r="C24" s="78" t="s">
        <v>6975</v>
      </c>
      <c r="D24" s="78" t="s">
        <v>7484</v>
      </c>
      <c r="E24" s="78" t="s">
        <v>6976</v>
      </c>
      <c r="F24" s="78">
        <v>5479.6553000000004</v>
      </c>
      <c r="G24" s="78">
        <v>5446.6553000000004</v>
      </c>
      <c r="H24" s="81">
        <v>7.2595000000000001</v>
      </c>
      <c r="I24" s="81">
        <f>SUMIFS('별첨3. PEER 재무정보'!$670:$670,'별첨3. PEER 재무정보'!$10:$10,'별첨2-1. GPCM+Summary'!$B24)</f>
        <v>7.2595000000000001</v>
      </c>
      <c r="J24" s="81">
        <f t="shared" si="0"/>
        <v>0</v>
      </c>
      <c r="K24" s="81">
        <v>7.375</v>
      </c>
      <c r="L24" s="81">
        <f>SUMIFS('별첨3. PEER 재무정보'!$763:$763,'별첨3. PEER 재무정보'!$10:$10,'별첨2-1. GPCM+Summary'!$B24)</f>
        <v>7.375</v>
      </c>
      <c r="M24" s="81">
        <f t="shared" si="4"/>
        <v>0</v>
      </c>
      <c r="N24" s="78">
        <f t="shared" si="1"/>
        <v>15</v>
      </c>
      <c r="O24" s="78">
        <f t="shared" si="2"/>
        <v>14</v>
      </c>
      <c r="P24" s="82" t="s">
        <v>6977</v>
      </c>
    </row>
    <row r="25" spans="2:16" ht="22.5">
      <c r="B25" s="445">
        <f>INDEX('별첨2. GPCM 1st Screening'!$Z:$Z,MATCH('별첨2-1. GPCM+Summary'!$C25,'별첨2. GPCM 1st Screening'!$C:$C,0))</f>
        <v>6</v>
      </c>
      <c r="C25" s="78" t="s">
        <v>6583</v>
      </c>
      <c r="D25" s="78" t="s">
        <v>7479</v>
      </c>
      <c r="E25" s="78" t="s">
        <v>6964</v>
      </c>
      <c r="F25" s="78">
        <v>17283.36</v>
      </c>
      <c r="G25" s="78">
        <v>15120.36</v>
      </c>
      <c r="H25" s="81">
        <v>5.4896000000000003</v>
      </c>
      <c r="I25" s="81">
        <f>SUMIFS('별첨3. PEER 재무정보'!$670:$670,'별첨3. PEER 재무정보'!$10:$10,'별첨2-1. GPCM+Summary'!$B25)</f>
        <v>5.4896000000000003</v>
      </c>
      <c r="J25" s="81">
        <f t="shared" si="0"/>
        <v>0</v>
      </c>
      <c r="K25" s="81">
        <v>6.2803000000000004</v>
      </c>
      <c r="L25" s="81">
        <f>SUMIFS('별첨3. PEER 재무정보'!$763:$763,'별첨3. PEER 재무정보'!$10:$10,'별첨2-1. GPCM+Summary'!$B25)</f>
        <v>6.2803000000000004</v>
      </c>
      <c r="M25" s="81">
        <f t="shared" si="4"/>
        <v>0</v>
      </c>
      <c r="N25" s="78">
        <f t="shared" si="1"/>
        <v>20</v>
      </c>
      <c r="O25" s="78">
        <f t="shared" si="2"/>
        <v>15</v>
      </c>
      <c r="P25" s="82" t="s">
        <v>6978</v>
      </c>
    </row>
    <row r="26" spans="2:16" ht="22.5">
      <c r="B26" s="445">
        <f>INDEX('별첨2. GPCM 1st Screening'!$Z:$Z,MATCH('별첨2-1. GPCM+Summary'!$C26,'별첨2. GPCM 1st Screening'!$C:$C,0))</f>
        <v>63</v>
      </c>
      <c r="C26" s="78" t="s">
        <v>6979</v>
      </c>
      <c r="D26" s="78" t="s">
        <v>7564</v>
      </c>
      <c r="E26" s="78" t="s">
        <v>6964</v>
      </c>
      <c r="F26" s="78">
        <v>3785.5448000000001</v>
      </c>
      <c r="G26" s="78">
        <v>3911.5547999999999</v>
      </c>
      <c r="H26" s="81">
        <v>5.9245000000000001</v>
      </c>
      <c r="I26" s="81">
        <f>SUMIFS('별첨3. PEER 재무정보'!$670:$670,'별첨3. PEER 재무정보'!$10:$10,'별첨2-1. GPCM+Summary'!$B26)</f>
        <v>5.9245000000000001</v>
      </c>
      <c r="J26" s="81">
        <f t="shared" si="0"/>
        <v>0</v>
      </c>
      <c r="K26" s="81">
        <v>5.8456999999999999</v>
      </c>
      <c r="L26" s="81">
        <f>SUMIFS('별첨3. PEER 재무정보'!$763:$763,'별첨3. PEER 재무정보'!$10:$10,'별첨2-1. GPCM+Summary'!$B26)</f>
        <v>5.8456999999999999</v>
      </c>
      <c r="M26" s="81">
        <f t="shared" si="4"/>
        <v>0</v>
      </c>
      <c r="N26" s="78">
        <f t="shared" si="1"/>
        <v>17</v>
      </c>
      <c r="O26" s="78">
        <f t="shared" si="2"/>
        <v>16</v>
      </c>
      <c r="P26" s="82" t="s">
        <v>6980</v>
      </c>
    </row>
    <row r="27" spans="2:16" ht="45">
      <c r="B27" s="445">
        <f>INDEX('별첨2. GPCM 1st Screening'!$Z:$Z,MATCH('별첨2-1. GPCM+Summary'!$C27,'별첨2. GPCM 1st Screening'!$C:$C,0))</f>
        <v>123</v>
      </c>
      <c r="C27" s="78" t="s">
        <v>6981</v>
      </c>
      <c r="D27" s="78" t="s">
        <v>7645</v>
      </c>
      <c r="E27" s="78" t="s">
        <v>6973</v>
      </c>
      <c r="F27" s="78">
        <v>661.41899999999998</v>
      </c>
      <c r="G27" s="78">
        <v>1035.9676999999999</v>
      </c>
      <c r="H27" s="81">
        <v>8.2301000000000002</v>
      </c>
      <c r="I27" s="81">
        <f>SUMIFS('별첨3. PEER 재무정보'!$670:$670,'별첨3. PEER 재무정보'!$10:$10,'별첨2-1. GPCM+Summary'!$B27)</f>
        <v>8.2301000000000002</v>
      </c>
      <c r="J27" s="81">
        <f t="shared" si="0"/>
        <v>0</v>
      </c>
      <c r="K27" s="81">
        <v>5.2603999999999997</v>
      </c>
      <c r="L27" s="81">
        <f>SUMIFS('별첨3. PEER 재무정보'!$763:$763,'별첨3. PEER 재무정보'!$10:$10,'별첨2-1. GPCM+Summary'!$B27)</f>
        <v>5.2603999999999997</v>
      </c>
      <c r="M27" s="81">
        <f t="shared" si="4"/>
        <v>0</v>
      </c>
      <c r="N27" s="78">
        <f t="shared" si="1"/>
        <v>13</v>
      </c>
      <c r="O27" s="78">
        <f t="shared" si="2"/>
        <v>17</v>
      </c>
      <c r="P27" s="82" t="s">
        <v>6982</v>
      </c>
    </row>
    <row r="28" spans="2:16" ht="11.25">
      <c r="B28" s="445">
        <f>INDEX('별첨2. GPCM 1st Screening'!$Z:$Z,MATCH('별첨2-1. GPCM+Summary'!$C28,'별첨2. GPCM 1st Screening'!$C:$C,0))</f>
        <v>131</v>
      </c>
      <c r="C28" s="78" t="s">
        <v>6983</v>
      </c>
      <c r="D28" s="78" t="s">
        <v>7655</v>
      </c>
      <c r="E28" s="78" t="s">
        <v>6970</v>
      </c>
      <c r="F28" s="78">
        <v>63.3947</v>
      </c>
      <c r="G28" s="78">
        <v>72.040400000000005</v>
      </c>
      <c r="H28" s="81">
        <v>5.9078999999999997</v>
      </c>
      <c r="I28" s="81">
        <f>SUMIFS('별첨3. PEER 재무정보'!$670:$670,'별첨3. PEER 재무정보'!$10:$10,'별첨2-1. GPCM+Summary'!$B28)</f>
        <v>5.9078999999999997</v>
      </c>
      <c r="J28" s="81">
        <f t="shared" si="0"/>
        <v>0</v>
      </c>
      <c r="K28" s="81">
        <v>5.2248999999999999</v>
      </c>
      <c r="L28" s="81">
        <f>SUMIFS('별첨3. PEER 재무정보'!$763:$763,'별첨3. PEER 재무정보'!$10:$10,'별첨2-1. GPCM+Summary'!$B28)</f>
        <v>5.2248999999999999</v>
      </c>
      <c r="M28" s="81">
        <f t="shared" si="4"/>
        <v>0</v>
      </c>
      <c r="N28" s="78">
        <f t="shared" si="1"/>
        <v>18</v>
      </c>
      <c r="O28" s="78">
        <f t="shared" si="2"/>
        <v>18</v>
      </c>
      <c r="P28" s="82" t="s">
        <v>6984</v>
      </c>
    </row>
    <row r="29" spans="2:16" ht="11.25">
      <c r="B29" s="445">
        <f>INDEX('별첨2. GPCM 1st Screening'!$Z:$Z,MATCH('별첨2-1. GPCM+Summary'!$C29,'별첨2. GPCM 1st Screening'!$C:$C,0))</f>
        <v>116</v>
      </c>
      <c r="C29" s="78" t="s">
        <v>6985</v>
      </c>
      <c r="D29" s="78" t="s">
        <v>7638</v>
      </c>
      <c r="E29" s="78" t="s">
        <v>6973</v>
      </c>
      <c r="F29" s="78">
        <v>1428.7743</v>
      </c>
      <c r="G29" s="78">
        <v>1525.2146</v>
      </c>
      <c r="H29" s="81">
        <v>5.4367000000000001</v>
      </c>
      <c r="I29" s="81">
        <f>SUMIFS('별첨3. PEER 재무정보'!$670:$670,'별첨3. PEER 재무정보'!$10:$10,'별첨2-1. GPCM+Summary'!$B29)</f>
        <v>5.4367000000000001</v>
      </c>
      <c r="J29" s="81">
        <f t="shared" si="0"/>
        <v>0</v>
      </c>
      <c r="K29" s="81">
        <v>5.0979000000000001</v>
      </c>
      <c r="L29" s="81">
        <f>SUMIFS('별첨3. PEER 재무정보'!$763:$763,'별첨3. PEER 재무정보'!$10:$10,'별첨2-1. GPCM+Summary'!$B29)</f>
        <v>5.0979000000000001</v>
      </c>
      <c r="M29" s="81">
        <f t="shared" si="4"/>
        <v>0</v>
      </c>
      <c r="N29" s="78">
        <f t="shared" si="1"/>
        <v>21</v>
      </c>
      <c r="O29" s="78">
        <f t="shared" si="2"/>
        <v>19</v>
      </c>
      <c r="P29" s="82" t="s">
        <v>6986</v>
      </c>
    </row>
    <row r="30" spans="2:16" ht="33.75">
      <c r="B30" s="445">
        <f>INDEX('별첨2. GPCM 1st Screening'!$Z:$Z,MATCH('별첨2-1. GPCM+Summary'!$C30,'별첨2. GPCM 1st Screening'!$C:$C,0))</f>
        <v>7</v>
      </c>
      <c r="C30" s="78" t="s">
        <v>1675</v>
      </c>
      <c r="D30" s="78" t="s">
        <v>7480</v>
      </c>
      <c r="E30" s="78" t="s">
        <v>6964</v>
      </c>
      <c r="F30" s="78">
        <v>62859.877099999998</v>
      </c>
      <c r="G30" s="78">
        <v>63662.877099999998</v>
      </c>
      <c r="H30" s="81">
        <v>5.0452000000000004</v>
      </c>
      <c r="I30" s="81">
        <f>SUMIFS('별첨3. PEER 재무정보'!$670:$670,'별첨3. PEER 재무정보'!$10:$10,'별첨2-1. GPCM+Summary'!$B30)</f>
        <v>5.0452000000000004</v>
      </c>
      <c r="J30" s="81">
        <f t="shared" si="0"/>
        <v>0</v>
      </c>
      <c r="K30" s="81">
        <v>4.9832999999999998</v>
      </c>
      <c r="L30" s="81">
        <f>SUMIFS('별첨3. PEER 재무정보'!$763:$763,'별첨3. PEER 재무정보'!$10:$10,'별첨2-1. GPCM+Summary'!$B30)</f>
        <v>4.9832999999999998</v>
      </c>
      <c r="M30" s="81">
        <f t="shared" si="4"/>
        <v>0</v>
      </c>
      <c r="N30" s="78">
        <f t="shared" si="1"/>
        <v>22</v>
      </c>
      <c r="O30" s="78">
        <f t="shared" si="2"/>
        <v>20</v>
      </c>
      <c r="P30" s="82" t="s">
        <v>6987</v>
      </c>
    </row>
    <row r="31" spans="2:16" ht="22.5">
      <c r="B31" s="445">
        <f>INDEX('별첨2. GPCM 1st Screening'!$Z:$Z,MATCH('별첨2-1. GPCM+Summary'!$C31,'별첨2. GPCM 1st Screening'!$C:$C,0))</f>
        <v>28</v>
      </c>
      <c r="C31" s="78" t="s">
        <v>6988</v>
      </c>
      <c r="D31" s="78" t="s">
        <v>7512</v>
      </c>
      <c r="E31" s="78" t="s">
        <v>6964</v>
      </c>
      <c r="F31" s="78">
        <v>3205.5023000000001</v>
      </c>
      <c r="G31" s="78">
        <v>2539.8543</v>
      </c>
      <c r="H31" s="81">
        <v>3.8077999999999999</v>
      </c>
      <c r="I31" s="81">
        <f>SUMIFS('별첨3. PEER 재무정보'!$670:$670,'별첨3. PEER 재무정보'!$10:$10,'별첨2-1. GPCM+Summary'!$B31)</f>
        <v>3.8077999999999999</v>
      </c>
      <c r="J31" s="81">
        <f t="shared" si="0"/>
        <v>0</v>
      </c>
      <c r="K31" s="81">
        <v>4.9146000000000001</v>
      </c>
      <c r="L31" s="81">
        <f>SUMIFS('별첨3. PEER 재무정보'!$763:$763,'별첨3. PEER 재무정보'!$10:$10,'별첨2-1. GPCM+Summary'!$B31)</f>
        <v>4.9146000000000001</v>
      </c>
      <c r="M31" s="81">
        <f t="shared" si="4"/>
        <v>0</v>
      </c>
      <c r="N31" s="78">
        <f t="shared" si="1"/>
        <v>30</v>
      </c>
      <c r="O31" s="78">
        <f t="shared" si="2"/>
        <v>21</v>
      </c>
      <c r="P31" s="82" t="s">
        <v>6989</v>
      </c>
    </row>
    <row r="32" spans="2:16" ht="33.75">
      <c r="B32" s="445">
        <f>INDEX('별첨2. GPCM 1st Screening'!$Z:$Z,MATCH('별첨2-1. GPCM+Summary'!$C32,'별첨2. GPCM 1st Screening'!$C:$C,0))</f>
        <v>54</v>
      </c>
      <c r="C32" s="78" t="s">
        <v>6990</v>
      </c>
      <c r="D32" s="78" t="s">
        <v>7553</v>
      </c>
      <c r="E32" s="78" t="s">
        <v>6970</v>
      </c>
      <c r="F32" s="78">
        <v>76.892799999999994</v>
      </c>
      <c r="G32" s="78">
        <v>91.270899999999997</v>
      </c>
      <c r="H32" s="81">
        <v>5.8368000000000002</v>
      </c>
      <c r="I32" s="81">
        <f>SUMIFS('별첨3. PEER 재무정보'!$670:$670,'별첨3. PEER 재무정보'!$10:$10,'별첨2-1. GPCM+Summary'!$B32)</f>
        <v>5.8368000000000002</v>
      </c>
      <c r="J32" s="81">
        <f t="shared" si="0"/>
        <v>0</v>
      </c>
      <c r="K32" s="81">
        <v>4.8864999999999998</v>
      </c>
      <c r="L32" s="81">
        <f>SUMIFS('별첨3. PEER 재무정보'!$763:$763,'별첨3. PEER 재무정보'!$10:$10,'별첨2-1. GPCM+Summary'!$B32)</f>
        <v>4.8864999999999998</v>
      </c>
      <c r="M32" s="81">
        <f t="shared" si="4"/>
        <v>0</v>
      </c>
      <c r="N32" s="78">
        <f t="shared" si="1"/>
        <v>19</v>
      </c>
      <c r="O32" s="78">
        <f t="shared" si="2"/>
        <v>22</v>
      </c>
      <c r="P32" s="82" t="s">
        <v>6991</v>
      </c>
    </row>
    <row r="33" spans="2:16" ht="11.25">
      <c r="B33" s="445">
        <f>INDEX('별첨2. GPCM 1st Screening'!$Z:$Z,MATCH('별첨2-1. GPCM+Summary'!$C33,'별첨2. GPCM 1st Screening'!$C:$C,0))</f>
        <v>117</v>
      </c>
      <c r="C33" s="78" t="s">
        <v>6992</v>
      </c>
      <c r="D33" s="78" t="s">
        <v>7639</v>
      </c>
      <c r="E33" s="78" t="s">
        <v>6973</v>
      </c>
      <c r="F33" s="78">
        <v>505.01260000000002</v>
      </c>
      <c r="G33" s="78">
        <v>514.98030000000006</v>
      </c>
      <c r="H33" s="81">
        <v>4.8811999999999998</v>
      </c>
      <c r="I33" s="81">
        <f>SUMIFS('별첨3. PEER 재무정보'!$670:$670,'별첨3. PEER 재무정보'!$10:$10,'별첨2-1. GPCM+Summary'!$B33)</f>
        <v>4.8811999999999998</v>
      </c>
      <c r="J33" s="81">
        <f t="shared" si="0"/>
        <v>0</v>
      </c>
      <c r="K33" s="81">
        <v>4.7868000000000004</v>
      </c>
      <c r="L33" s="81">
        <f>SUMIFS('별첨3. PEER 재무정보'!$763:$763,'별첨3. PEER 재무정보'!$10:$10,'별첨2-1. GPCM+Summary'!$B33)</f>
        <v>4.7868000000000004</v>
      </c>
      <c r="M33" s="81">
        <f t="shared" si="4"/>
        <v>0</v>
      </c>
      <c r="N33" s="78">
        <f t="shared" si="1"/>
        <v>25</v>
      </c>
      <c r="O33" s="78">
        <f t="shared" si="2"/>
        <v>23</v>
      </c>
      <c r="P33" s="82" t="s">
        <v>6993</v>
      </c>
    </row>
    <row r="34" spans="2:16" ht="33.75">
      <c r="B34" s="445">
        <f>INDEX('별첨2. GPCM 1st Screening'!$Z:$Z,MATCH('별첨2-1. GPCM+Summary'!$C34,'별첨2. GPCM 1st Screening'!$C:$C,0))</f>
        <v>3</v>
      </c>
      <c r="C34" s="78" t="s">
        <v>6994</v>
      </c>
      <c r="D34" s="78" t="s">
        <v>7473</v>
      </c>
      <c r="E34" s="78" t="s">
        <v>6995</v>
      </c>
      <c r="F34" s="78">
        <v>10781.730299999999</v>
      </c>
      <c r="G34" s="78">
        <v>14351.3303</v>
      </c>
      <c r="H34" s="81">
        <v>6.2271000000000001</v>
      </c>
      <c r="I34" s="81">
        <f>SUMIFS('별첨3. PEER 재무정보'!$670:$670,'별첨3. PEER 재무정보'!$10:$10,'별첨2-1. GPCM+Summary'!$B34)</f>
        <v>6.2271000000000001</v>
      </c>
      <c r="J34" s="81">
        <f t="shared" si="0"/>
        <v>0</v>
      </c>
      <c r="K34" s="81">
        <v>4.7072000000000003</v>
      </c>
      <c r="L34" s="81">
        <f>SUMIFS('별첨3. PEER 재무정보'!$763:$763,'별첨3. PEER 재무정보'!$10:$10,'별첨2-1. GPCM+Summary'!$B34)</f>
        <v>4.7072000000000003</v>
      </c>
      <c r="M34" s="81">
        <f t="shared" si="4"/>
        <v>0</v>
      </c>
      <c r="N34" s="78">
        <f t="shared" si="1"/>
        <v>16</v>
      </c>
      <c r="O34" s="78">
        <f t="shared" si="2"/>
        <v>24</v>
      </c>
      <c r="P34" s="82" t="s">
        <v>6996</v>
      </c>
    </row>
    <row r="35" spans="2:16" ht="22.5">
      <c r="B35" s="445">
        <f>INDEX('별첨2. GPCM 1st Screening'!$Z:$Z,MATCH('별첨2-1. GPCM+Summary'!$C35,'별첨2. GPCM 1st Screening'!$C:$C,0))</f>
        <v>79</v>
      </c>
      <c r="C35" s="78" t="s">
        <v>6997</v>
      </c>
      <c r="D35" s="78" t="s">
        <v>7590</v>
      </c>
      <c r="E35" s="78" t="s">
        <v>6973</v>
      </c>
      <c r="F35" s="78">
        <v>4101.2168000000001</v>
      </c>
      <c r="G35" s="78">
        <v>4129.4026999999996</v>
      </c>
      <c r="H35" s="81">
        <v>4.6391999999999998</v>
      </c>
      <c r="I35" s="81">
        <f>SUMIFS('별첨3. PEER 재무정보'!$670:$670,'별첨3. PEER 재무정보'!$10:$10,'별첨2-1. GPCM+Summary'!$B35)</f>
        <v>4.6391999999999998</v>
      </c>
      <c r="J35" s="81">
        <f t="shared" si="0"/>
        <v>0</v>
      </c>
      <c r="K35" s="81">
        <v>4.6131000000000002</v>
      </c>
      <c r="L35" s="81">
        <f>SUMIFS('별첨3. PEER 재무정보'!$763:$763,'별첨3. PEER 재무정보'!$10:$10,'별첨2-1. GPCM+Summary'!$B35)</f>
        <v>4.6131000000000002</v>
      </c>
      <c r="M35" s="81">
        <f t="shared" si="4"/>
        <v>0</v>
      </c>
      <c r="N35" s="78">
        <f t="shared" si="1"/>
        <v>27</v>
      </c>
      <c r="O35" s="78">
        <f t="shared" si="2"/>
        <v>25</v>
      </c>
      <c r="P35" s="82" t="s">
        <v>6998</v>
      </c>
    </row>
    <row r="36" spans="2:16" ht="33.75">
      <c r="B36" s="445">
        <f>INDEX('별첨2. GPCM 1st Screening'!$Z:$Z,MATCH('별첨2-1. GPCM+Summary'!$C36,'별첨2. GPCM 1st Screening'!$C:$C,0))</f>
        <v>59</v>
      </c>
      <c r="C36" s="78" t="s">
        <v>6999</v>
      </c>
      <c r="D36" s="78" t="s">
        <v>7560</v>
      </c>
      <c r="E36" s="78" t="s">
        <v>6973</v>
      </c>
      <c r="F36" s="78">
        <v>66.427300000000002</v>
      </c>
      <c r="G36" s="78">
        <v>67.883600000000001</v>
      </c>
      <c r="H36" s="81">
        <v>4.1224999999999996</v>
      </c>
      <c r="I36" s="81">
        <f>SUMIFS('별첨3. PEER 재무정보'!$670:$670,'별첨3. PEER 재무정보'!$10:$10,'별첨2-1. GPCM+Summary'!$B36)</f>
        <v>4.1224999999999996</v>
      </c>
      <c r="J36" s="81">
        <f t="shared" si="0"/>
        <v>0</v>
      </c>
      <c r="K36" s="81">
        <v>4.0712000000000002</v>
      </c>
      <c r="L36" s="81">
        <f>SUMIFS('별첨3. PEER 재무정보'!$763:$763,'별첨3. PEER 재무정보'!$10:$10,'별첨2-1. GPCM+Summary'!$B36)</f>
        <v>4.0712000000000002</v>
      </c>
      <c r="M36" s="81">
        <f t="shared" si="4"/>
        <v>0</v>
      </c>
      <c r="N36" s="78">
        <f t="shared" si="1"/>
        <v>29</v>
      </c>
      <c r="O36" s="78">
        <f t="shared" si="2"/>
        <v>26</v>
      </c>
      <c r="P36" s="82" t="s">
        <v>7000</v>
      </c>
    </row>
    <row r="37" spans="2:16" ht="11.25">
      <c r="B37" s="445">
        <f>INDEX('별첨2. GPCM 1st Screening'!$Z:$Z,MATCH('별첨2-1. GPCM+Summary'!$C37,'별첨2. GPCM 1st Screening'!$C:$C,0))</f>
        <v>68</v>
      </c>
      <c r="C37" s="78" t="s">
        <v>7001</v>
      </c>
      <c r="D37" s="78" t="s">
        <v>7571</v>
      </c>
      <c r="E37" s="78" t="s">
        <v>6973</v>
      </c>
      <c r="F37" s="78">
        <v>246.96440000000001</v>
      </c>
      <c r="G37" s="78">
        <v>325.3263</v>
      </c>
      <c r="H37" s="81">
        <v>4.9760999999999997</v>
      </c>
      <c r="I37" s="81">
        <f>SUMIFS('별첨3. PEER 재무정보'!$670:$670,'별첨3. PEER 재무정보'!$10:$10,'별첨2-1. GPCM+Summary'!$B37)</f>
        <v>4.9760999999999997</v>
      </c>
      <c r="J37" s="81">
        <f t="shared" si="0"/>
        <v>0</v>
      </c>
      <c r="K37" s="81">
        <v>3.9763999999999999</v>
      </c>
      <c r="L37" s="81">
        <f>SUMIFS('별첨3. PEER 재무정보'!$763:$763,'별첨3. PEER 재무정보'!$10:$10,'별첨2-1. GPCM+Summary'!$B37)</f>
        <v>3.9763999999999999</v>
      </c>
      <c r="M37" s="81">
        <f t="shared" si="4"/>
        <v>0</v>
      </c>
      <c r="N37" s="78">
        <f t="shared" si="1"/>
        <v>23</v>
      </c>
      <c r="O37" s="78">
        <f t="shared" si="2"/>
        <v>27</v>
      </c>
      <c r="P37" s="82" t="s">
        <v>7002</v>
      </c>
    </row>
    <row r="38" spans="2:16" ht="22.5">
      <c r="B38" s="445">
        <f>INDEX('별첨2. GPCM 1st Screening'!$Z:$Z,MATCH('별첨2-1. GPCM+Summary'!$C38,'별첨2. GPCM 1st Screening'!$C:$C,0))</f>
        <v>49</v>
      </c>
      <c r="C38" s="78" t="s">
        <v>7003</v>
      </c>
      <c r="D38" s="78" t="s">
        <v>7547</v>
      </c>
      <c r="E38" s="78" t="s">
        <v>6976</v>
      </c>
      <c r="F38" s="78">
        <v>2.3026</v>
      </c>
      <c r="G38" s="78">
        <v>1.5603</v>
      </c>
      <c r="H38" s="81">
        <v>2.2263000000000002</v>
      </c>
      <c r="I38" s="81">
        <f>SUMIFS('별첨3. PEER 재무정보'!$670:$670,'별첨3. PEER 재무정보'!$10:$10,'별첨2-1. GPCM+Summary'!$B38)</f>
        <v>2.2263000000000002</v>
      </c>
      <c r="J38" s="81">
        <f t="shared" si="0"/>
        <v>0</v>
      </c>
      <c r="K38" s="81">
        <v>3.6572</v>
      </c>
      <c r="L38" s="81">
        <f>SUMIFS('별첨3. PEER 재무정보'!$763:$763,'별첨3. PEER 재무정보'!$10:$10,'별첨2-1. GPCM+Summary'!$B38)</f>
        <v>3.6572</v>
      </c>
      <c r="M38" s="81">
        <f t="shared" si="4"/>
        <v>0</v>
      </c>
      <c r="N38" s="78">
        <f t="shared" si="1"/>
        <v>47</v>
      </c>
      <c r="O38" s="78">
        <f t="shared" si="2"/>
        <v>28</v>
      </c>
      <c r="P38" s="82" t="s">
        <v>7004</v>
      </c>
    </row>
    <row r="39" spans="2:16" ht="33.75">
      <c r="B39" s="445">
        <f>INDEX('별첨2. GPCM 1st Screening'!$Z:$Z,MATCH('별첨2-1. GPCM+Summary'!$C39,'별첨2. GPCM 1st Screening'!$C:$C,0))</f>
        <v>40</v>
      </c>
      <c r="C39" s="78" t="s">
        <v>7005</v>
      </c>
      <c r="D39" s="78" t="s">
        <v>7682</v>
      </c>
      <c r="E39" s="78" t="s">
        <v>6973</v>
      </c>
      <c r="F39" s="78">
        <v>2260.7058999999999</v>
      </c>
      <c r="G39" s="78">
        <v>2599.8332999999998</v>
      </c>
      <c r="H39" s="81">
        <v>4.1741999999999999</v>
      </c>
      <c r="I39" s="81">
        <f>SUMIFS('별첨3. PEER 재무정보'!$670:$670,'별첨3. PEER 재무정보'!$10:$10,'별첨2-1. GPCM+Summary'!$B39)</f>
        <v>4.1741999999999999</v>
      </c>
      <c r="J39" s="81">
        <f t="shared" si="0"/>
        <v>0</v>
      </c>
      <c r="K39" s="81">
        <v>3.6092</v>
      </c>
      <c r="L39" s="81">
        <f>SUMIFS('별첨3. PEER 재무정보'!$763:$763,'별첨3. PEER 재무정보'!$10:$10,'별첨2-1. GPCM+Summary'!$B39)</f>
        <v>3.6092</v>
      </c>
      <c r="M39" s="81">
        <f t="shared" si="4"/>
        <v>0</v>
      </c>
      <c r="N39" s="78">
        <f t="shared" si="1"/>
        <v>28</v>
      </c>
      <c r="O39" s="78">
        <f t="shared" si="2"/>
        <v>29</v>
      </c>
      <c r="P39" s="82" t="s">
        <v>7006</v>
      </c>
    </row>
    <row r="40" spans="2:16" ht="33.75">
      <c r="B40" s="445">
        <f>INDEX('별첨2. GPCM 1st Screening'!$Z:$Z,MATCH('별첨2-1. GPCM+Summary'!$C40,'별첨2. GPCM 1st Screening'!$C:$C,0))</f>
        <v>100</v>
      </c>
      <c r="C40" s="78" t="s">
        <v>7007</v>
      </c>
      <c r="D40" s="78" t="s">
        <v>7618</v>
      </c>
      <c r="E40" s="78" t="s">
        <v>7008</v>
      </c>
      <c r="F40" s="78">
        <v>98.724800000000002</v>
      </c>
      <c r="G40" s="78">
        <v>66.9298</v>
      </c>
      <c r="H40" s="81">
        <v>2.2847</v>
      </c>
      <c r="I40" s="81">
        <f>SUMIFS('별첨3. PEER 재무정보'!$670:$670,'별첨3. PEER 재무정보'!$10:$10,'별첨2-1. GPCM+Summary'!$B40)</f>
        <v>2.2847</v>
      </c>
      <c r="J40" s="81">
        <f t="shared" si="0"/>
        <v>0</v>
      </c>
      <c r="K40" s="81">
        <v>3.3754</v>
      </c>
      <c r="L40" s="81">
        <f>SUMIFS('별첨3. PEER 재무정보'!$763:$763,'별첨3. PEER 재무정보'!$10:$10,'별첨2-1. GPCM+Summary'!$B40)</f>
        <v>3.3754</v>
      </c>
      <c r="M40" s="81">
        <f t="shared" si="4"/>
        <v>0</v>
      </c>
      <c r="N40" s="78">
        <f t="shared" si="1"/>
        <v>44</v>
      </c>
      <c r="O40" s="78">
        <f t="shared" si="2"/>
        <v>30</v>
      </c>
      <c r="P40" s="82" t="s">
        <v>7009</v>
      </c>
    </row>
    <row r="41" spans="2:16" ht="33.75">
      <c r="B41" s="445">
        <f>INDEX('별첨2. GPCM 1st Screening'!$Z:$Z,MATCH('별첨2-1. GPCM+Summary'!$C41,'별첨2. GPCM 1st Screening'!$C:$C,0))</f>
        <v>32</v>
      </c>
      <c r="C41" s="78" t="s">
        <v>7010</v>
      </c>
      <c r="D41" s="78" t="s">
        <v>7519</v>
      </c>
      <c r="E41" s="78" t="s">
        <v>6973</v>
      </c>
      <c r="F41" s="78">
        <v>1492.2083</v>
      </c>
      <c r="G41" s="78">
        <v>1532.5418</v>
      </c>
      <c r="H41" s="81">
        <v>3.1181000000000001</v>
      </c>
      <c r="I41" s="81">
        <f>SUMIFS('별첨3. PEER 재무정보'!$670:$670,'별첨3. PEER 재무정보'!$10:$10,'별첨2-1. GPCM+Summary'!$B41)</f>
        <v>3.1181000000000001</v>
      </c>
      <c r="J41" s="81">
        <f t="shared" si="0"/>
        <v>0</v>
      </c>
      <c r="K41" s="81">
        <v>3.1006</v>
      </c>
      <c r="L41" s="81">
        <f>SUMIFS('별첨3. PEER 재무정보'!$763:$763,'별첨3. PEER 재무정보'!$10:$10,'별첨2-1. GPCM+Summary'!$B41)</f>
        <v>3.1006</v>
      </c>
      <c r="M41" s="81">
        <f t="shared" si="4"/>
        <v>0</v>
      </c>
      <c r="N41" s="78">
        <f t="shared" si="1"/>
        <v>33</v>
      </c>
      <c r="O41" s="78">
        <f t="shared" si="2"/>
        <v>31</v>
      </c>
      <c r="P41" s="82" t="s">
        <v>7011</v>
      </c>
    </row>
    <row r="42" spans="2:16" ht="11.25">
      <c r="B42" s="445">
        <f>INDEX('별첨2. GPCM 1st Screening'!$Z:$Z,MATCH('별첨2-1. GPCM+Summary'!$C42,'별첨2. GPCM 1st Screening'!$C:$C,0))</f>
        <v>56</v>
      </c>
      <c r="C42" s="78" t="s">
        <v>7012</v>
      </c>
      <c r="D42" s="78" t="s">
        <v>7555</v>
      </c>
      <c r="E42" s="78" t="s">
        <v>6973</v>
      </c>
      <c r="F42" s="78">
        <v>452.66160000000002</v>
      </c>
      <c r="G42" s="78">
        <v>474.97500000000002</v>
      </c>
      <c r="H42" s="81">
        <v>3.2303999999999999</v>
      </c>
      <c r="I42" s="81">
        <f>SUMIFS('별첨3. PEER 재무정보'!$670:$670,'별첨3. PEER 재무정보'!$10:$10,'별첨2-1. GPCM+Summary'!$B42)</f>
        <v>3.2303999999999999</v>
      </c>
      <c r="J42" s="81">
        <f t="shared" si="0"/>
        <v>0</v>
      </c>
      <c r="K42" s="81">
        <v>3.0905999999999998</v>
      </c>
      <c r="L42" s="81">
        <f>SUMIFS('별첨3. PEER 재무정보'!$763:$763,'별첨3. PEER 재무정보'!$10:$10,'별첨2-1. GPCM+Summary'!$B42)</f>
        <v>3.0905999999999998</v>
      </c>
      <c r="M42" s="81">
        <f t="shared" si="4"/>
        <v>0</v>
      </c>
      <c r="N42" s="78">
        <f t="shared" si="1"/>
        <v>32</v>
      </c>
      <c r="O42" s="78">
        <f t="shared" si="2"/>
        <v>32</v>
      </c>
      <c r="P42" s="82" t="s">
        <v>7013</v>
      </c>
    </row>
    <row r="43" spans="2:16" ht="33.75">
      <c r="B43" s="445">
        <f>INDEX('별첨2. GPCM 1st Screening'!$Z:$Z,MATCH('별첨2-1. GPCM+Summary'!$C43,'별첨2. GPCM 1st Screening'!$C:$C,0))</f>
        <v>107</v>
      </c>
      <c r="C43" s="78" t="s">
        <v>7014</v>
      </c>
      <c r="D43" s="78" t="s">
        <v>7626</v>
      </c>
      <c r="E43" s="78" t="s">
        <v>6970</v>
      </c>
      <c r="F43" s="78">
        <v>13.399800000000001</v>
      </c>
      <c r="G43" s="78">
        <v>20.8596</v>
      </c>
      <c r="H43" s="81">
        <v>4.7972000000000001</v>
      </c>
      <c r="I43" s="81">
        <f>SUMIFS('별첨3. PEER 재무정보'!$670:$670,'별첨3. PEER 재무정보'!$10:$10,'별첨2-1. GPCM+Summary'!$B43)</f>
        <v>4.7972000000000001</v>
      </c>
      <c r="J43" s="81">
        <f t="shared" si="0"/>
        <v>0</v>
      </c>
      <c r="K43" s="81">
        <v>3.0817000000000001</v>
      </c>
      <c r="L43" s="81">
        <f>SUMIFS('별첨3. PEER 재무정보'!$763:$763,'별첨3. PEER 재무정보'!$10:$10,'별첨2-1. GPCM+Summary'!$B43)</f>
        <v>3.0817000000000001</v>
      </c>
      <c r="M43" s="81">
        <f t="shared" si="4"/>
        <v>0</v>
      </c>
      <c r="N43" s="78">
        <f t="shared" ref="N43:N79" si="5">RANK(H43,H$11:H$79,0)</f>
        <v>26</v>
      </c>
      <c r="O43" s="78">
        <f t="shared" ref="O43:O79" si="6">RANK(K43,K$11:K$79,0)</f>
        <v>33</v>
      </c>
      <c r="P43" s="82" t="s">
        <v>7015</v>
      </c>
    </row>
    <row r="44" spans="2:16" ht="22.5">
      <c r="B44" s="445">
        <f>INDEX('별첨2. GPCM 1st Screening'!$Z:$Z,MATCH('별첨2-1. GPCM+Summary'!$C44,'별첨2. GPCM 1st Screening'!$C:$C,0))</f>
        <v>126</v>
      </c>
      <c r="C44" s="78" t="s">
        <v>7016</v>
      </c>
      <c r="D44" s="78" t="s">
        <v>7649</v>
      </c>
      <c r="E44" s="78" t="s">
        <v>7008</v>
      </c>
      <c r="F44" s="78">
        <v>79.540599999999998</v>
      </c>
      <c r="G44" s="78">
        <v>70.129300000000001</v>
      </c>
      <c r="H44" s="81">
        <v>2.6109</v>
      </c>
      <c r="I44" s="81">
        <f>SUMIFS('별첨3. PEER 재무정보'!$670:$670,'별첨3. PEER 재무정보'!$10:$10,'별첨2-1. GPCM+Summary'!$B44)</f>
        <v>2.6109</v>
      </c>
      <c r="J44" s="81">
        <f t="shared" si="0"/>
        <v>0</v>
      </c>
      <c r="K44" s="81">
        <v>2.9611999999999998</v>
      </c>
      <c r="L44" s="81">
        <f>SUMIFS('별첨3. PEER 재무정보'!$763:$763,'별첨3. PEER 재무정보'!$10:$10,'별첨2-1. GPCM+Summary'!$B44)</f>
        <v>2.9611999999999998</v>
      </c>
      <c r="M44" s="81">
        <f t="shared" si="4"/>
        <v>0</v>
      </c>
      <c r="N44" s="78">
        <f t="shared" si="5"/>
        <v>39</v>
      </c>
      <c r="O44" s="78">
        <f t="shared" si="6"/>
        <v>34</v>
      </c>
      <c r="P44" s="82" t="s">
        <v>7017</v>
      </c>
    </row>
    <row r="45" spans="2:16" ht="33.75">
      <c r="B45" s="445">
        <f>INDEX('별첨2. GPCM 1st Screening'!$Z:$Z,MATCH('별첨2-1. GPCM+Summary'!$C45,'별첨2. GPCM 1st Screening'!$C:$C,0))</f>
        <v>135</v>
      </c>
      <c r="C45" s="78" t="s">
        <v>7018</v>
      </c>
      <c r="D45" s="78" t="s">
        <v>7662</v>
      </c>
      <c r="E45" s="78" t="s">
        <v>6973</v>
      </c>
      <c r="F45" s="78">
        <v>706.10329999999999</v>
      </c>
      <c r="G45" s="78">
        <v>942.70119999999997</v>
      </c>
      <c r="H45" s="81">
        <v>3.6977000000000002</v>
      </c>
      <c r="I45" s="81">
        <f>SUMIFS('별첨3. PEER 재무정보'!$670:$670,'별첨3. PEER 재무정보'!$10:$10,'별첨2-1. GPCM+Summary'!$B45)</f>
        <v>3.6977000000000002</v>
      </c>
      <c r="J45" s="81">
        <f t="shared" si="0"/>
        <v>0</v>
      </c>
      <c r="K45" s="81">
        <v>2.9260000000000002</v>
      </c>
      <c r="L45" s="81">
        <f>SUMIFS('별첨3. PEER 재무정보'!$763:$763,'별첨3. PEER 재무정보'!$10:$10,'별첨2-1. GPCM+Summary'!$B45)</f>
        <v>2.9260000000000002</v>
      </c>
      <c r="M45" s="81">
        <f t="shared" si="4"/>
        <v>0</v>
      </c>
      <c r="N45" s="78">
        <f t="shared" si="5"/>
        <v>31</v>
      </c>
      <c r="O45" s="78">
        <f t="shared" si="6"/>
        <v>35</v>
      </c>
      <c r="P45" s="84" t="s">
        <v>7663</v>
      </c>
    </row>
    <row r="46" spans="2:16" ht="33.75">
      <c r="B46" s="445">
        <f>INDEX('별첨2. GPCM 1st Screening'!$Z:$Z,MATCH('별첨2-1. GPCM+Summary'!$C46,'별첨2. GPCM 1st Screening'!$C:$C,0))</f>
        <v>90</v>
      </c>
      <c r="C46" s="78" t="s">
        <v>7020</v>
      </c>
      <c r="D46" s="78" t="s">
        <v>7604</v>
      </c>
      <c r="E46" s="78" t="s">
        <v>7021</v>
      </c>
      <c r="F46" s="78">
        <v>24.738600000000002</v>
      </c>
      <c r="G46" s="78">
        <v>20.2044</v>
      </c>
      <c r="H46" s="81">
        <v>2.2174999999999998</v>
      </c>
      <c r="I46" s="81">
        <f>SUMIFS('별첨3. PEER 재무정보'!$670:$670,'별첨3. PEER 재무정보'!$10:$10,'별첨2-1. GPCM+Summary'!$B46)</f>
        <v>2.2174999999999998</v>
      </c>
      <c r="J46" s="81">
        <f t="shared" si="0"/>
        <v>0</v>
      </c>
      <c r="K46" s="81">
        <v>2.7717999999999998</v>
      </c>
      <c r="L46" s="81">
        <f>SUMIFS('별첨3. PEER 재무정보'!$763:$763,'별첨3. PEER 재무정보'!$10:$10,'별첨2-1. GPCM+Summary'!$B46)</f>
        <v>2.7717999999999998</v>
      </c>
      <c r="M46" s="81">
        <f t="shared" si="4"/>
        <v>0</v>
      </c>
      <c r="N46" s="78">
        <f t="shared" si="5"/>
        <v>48</v>
      </c>
      <c r="O46" s="78">
        <f t="shared" si="6"/>
        <v>36</v>
      </c>
      <c r="P46" s="82" t="s">
        <v>7022</v>
      </c>
    </row>
    <row r="47" spans="2:16" ht="33.75">
      <c r="B47" s="445">
        <f>INDEX('별첨2. GPCM 1st Screening'!$Z:$Z,MATCH('별첨2-1. GPCM+Summary'!$C47,'별첨2. GPCM 1st Screening'!$C:$C,0))</f>
        <v>11</v>
      </c>
      <c r="C47" s="78" t="s">
        <v>7023</v>
      </c>
      <c r="D47" s="78" t="s">
        <v>7485</v>
      </c>
      <c r="E47" s="78" t="s">
        <v>7021</v>
      </c>
      <c r="F47" s="78">
        <v>31.534500000000001</v>
      </c>
      <c r="G47" s="78">
        <v>36.021900000000002</v>
      </c>
      <c r="H47" s="81">
        <v>2.6309</v>
      </c>
      <c r="I47" s="81">
        <f>SUMIFS('별첨3. PEER 재무정보'!$670:$670,'별첨3. PEER 재무정보'!$10:$10,'별첨2-1. GPCM+Summary'!$B47)</f>
        <v>2.6309</v>
      </c>
      <c r="J47" s="81">
        <f t="shared" si="0"/>
        <v>0</v>
      </c>
      <c r="K47" s="81">
        <v>2.7343999999999999</v>
      </c>
      <c r="L47" s="81">
        <f>SUMIFS('별첨3. PEER 재무정보'!$763:$763,'별첨3. PEER 재무정보'!$10:$10,'별첨2-1. GPCM+Summary'!$B47)</f>
        <v>2.7343999999999999</v>
      </c>
      <c r="M47" s="81">
        <f t="shared" si="4"/>
        <v>0</v>
      </c>
      <c r="N47" s="78">
        <f t="shared" si="5"/>
        <v>38</v>
      </c>
      <c r="O47" s="78">
        <f t="shared" si="6"/>
        <v>37</v>
      </c>
      <c r="P47" s="82" t="s">
        <v>7024</v>
      </c>
    </row>
    <row r="48" spans="2:16" ht="11.25">
      <c r="B48" s="445">
        <f>INDEX('별첨2. GPCM 1st Screening'!$Z:$Z,MATCH('별첨2-1. GPCM+Summary'!$C48,'별첨2. GPCM 1st Screening'!$C:$C,0))</f>
        <v>122</v>
      </c>
      <c r="C48" s="78" t="s">
        <v>7025</v>
      </c>
      <c r="D48" s="78" t="s">
        <v>7644</v>
      </c>
      <c r="E48" s="78" t="s">
        <v>7021</v>
      </c>
      <c r="F48" s="78">
        <v>34.885199999999998</v>
      </c>
      <c r="G48" s="78">
        <v>14.8551</v>
      </c>
      <c r="H48" s="81">
        <v>1.1126</v>
      </c>
      <c r="I48" s="81">
        <f>SUMIFS('별첨3. PEER 재무정보'!$670:$670,'별첨3. PEER 재무정보'!$10:$10,'별첨2-1. GPCM+Summary'!$B48)</f>
        <v>1.1126</v>
      </c>
      <c r="J48" s="81">
        <f t="shared" si="0"/>
        <v>0</v>
      </c>
      <c r="K48" s="81">
        <v>2.6404999999999998</v>
      </c>
      <c r="L48" s="81">
        <f>SUMIFS('별첨3. PEER 재무정보'!$763:$763,'별첨3. PEER 재무정보'!$10:$10,'별첨2-1. GPCM+Summary'!$B48)</f>
        <v>2.6404999999999998</v>
      </c>
      <c r="M48" s="81">
        <f t="shared" si="4"/>
        <v>0</v>
      </c>
      <c r="N48" s="78">
        <f t="shared" si="5"/>
        <v>57</v>
      </c>
      <c r="O48" s="78">
        <f t="shared" si="6"/>
        <v>38</v>
      </c>
      <c r="P48" s="82" t="s">
        <v>7026</v>
      </c>
    </row>
    <row r="49" spans="2:16" ht="22.5">
      <c r="B49" s="445">
        <f>INDEX('별첨2. GPCM 1st Screening'!$Z:$Z,MATCH('별첨2-1. GPCM+Summary'!$C49,'별첨2. GPCM 1st Screening'!$C:$C,0))</f>
        <v>110</v>
      </c>
      <c r="C49" s="78" t="s">
        <v>7027</v>
      </c>
      <c r="D49" s="78" t="s">
        <v>7630</v>
      </c>
      <c r="E49" s="78" t="s">
        <v>6973</v>
      </c>
      <c r="F49" s="78">
        <v>3403.6399000000001</v>
      </c>
      <c r="G49" s="78">
        <v>6393.7273999999998</v>
      </c>
      <c r="H49" s="81">
        <v>4.9329999999999998</v>
      </c>
      <c r="I49" s="81">
        <f>SUMIFS('별첨3. PEER 재무정보'!$670:$670,'별첨3. PEER 재무정보'!$10:$10,'별첨2-1. GPCM+Summary'!$B49)</f>
        <v>4.9329999999999998</v>
      </c>
      <c r="J49" s="81">
        <f t="shared" si="0"/>
        <v>0</v>
      </c>
      <c r="K49" s="81">
        <v>2.6095000000000002</v>
      </c>
      <c r="L49" s="81">
        <f>SUMIFS('별첨3. PEER 재무정보'!$763:$763,'별첨3. PEER 재무정보'!$10:$10,'별첨2-1. GPCM+Summary'!$B49)</f>
        <v>2.6095000000000002</v>
      </c>
      <c r="M49" s="81">
        <f t="shared" si="4"/>
        <v>0</v>
      </c>
      <c r="N49" s="78">
        <f t="shared" si="5"/>
        <v>24</v>
      </c>
      <c r="O49" s="78">
        <f t="shared" si="6"/>
        <v>39</v>
      </c>
      <c r="P49" s="82" t="s">
        <v>7028</v>
      </c>
    </row>
    <row r="50" spans="2:16" ht="22.5">
      <c r="B50" s="445">
        <f>INDEX('별첨2. GPCM 1st Screening'!$Z:$Z,MATCH('별첨2-1. GPCM+Summary'!$C50,'별첨2. GPCM 1st Screening'!$C:$C,0))</f>
        <v>58</v>
      </c>
      <c r="C50" s="78" t="s">
        <v>7029</v>
      </c>
      <c r="D50" s="78" t="s">
        <v>7559</v>
      </c>
      <c r="E50" s="78" t="s">
        <v>6964</v>
      </c>
      <c r="F50" s="78">
        <v>1370.7798</v>
      </c>
      <c r="G50" s="78">
        <v>1551.0008</v>
      </c>
      <c r="H50" s="81">
        <v>2.7759999999999998</v>
      </c>
      <c r="I50" s="81">
        <f>SUMIFS('별첨3. PEER 재무정보'!$670:$670,'별첨3. PEER 재무정보'!$10:$10,'별첨2-1. GPCM+Summary'!$B50)</f>
        <v>2.7759999999999998</v>
      </c>
      <c r="J50" s="81">
        <f t="shared" si="0"/>
        <v>0</v>
      </c>
      <c r="K50" s="81">
        <v>2.5057</v>
      </c>
      <c r="L50" s="81">
        <f>SUMIFS('별첨3. PEER 재무정보'!$763:$763,'별첨3. PEER 재무정보'!$10:$10,'별첨2-1. GPCM+Summary'!$B50)</f>
        <v>2.5057</v>
      </c>
      <c r="M50" s="81">
        <f t="shared" si="4"/>
        <v>0</v>
      </c>
      <c r="N50" s="78">
        <f t="shared" si="5"/>
        <v>37</v>
      </c>
      <c r="O50" s="78">
        <f t="shared" si="6"/>
        <v>40</v>
      </c>
      <c r="P50" s="82" t="s">
        <v>7030</v>
      </c>
    </row>
    <row r="51" spans="2:16" ht="45">
      <c r="B51" s="445">
        <f>INDEX('별첨2. GPCM 1st Screening'!$Z:$Z,MATCH('별첨2-1. GPCM+Summary'!$C51,'별첨2. GPCM 1st Screening'!$C:$C,0))</f>
        <v>129</v>
      </c>
      <c r="C51" s="78" t="s">
        <v>7031</v>
      </c>
      <c r="D51" s="78" t="s">
        <v>7652</v>
      </c>
      <c r="E51" s="78" t="s">
        <v>6973</v>
      </c>
      <c r="F51" s="78">
        <v>266.70269999999999</v>
      </c>
      <c r="G51" s="78">
        <v>321.7321</v>
      </c>
      <c r="H51" s="81">
        <v>2.9018000000000002</v>
      </c>
      <c r="I51" s="81">
        <f>SUMIFS('별첨3. PEER 재무정보'!$670:$670,'별첨3. PEER 재무정보'!$10:$10,'별첨2-1. GPCM+Summary'!$B51)</f>
        <v>2.9018000000000002</v>
      </c>
      <c r="J51" s="81">
        <f t="shared" si="0"/>
        <v>0</v>
      </c>
      <c r="K51" s="81">
        <v>2.4055</v>
      </c>
      <c r="L51" s="81">
        <f>SUMIFS('별첨3. PEER 재무정보'!$763:$763,'별첨3. PEER 재무정보'!$10:$10,'별첨2-1. GPCM+Summary'!$B51)</f>
        <v>2.4055</v>
      </c>
      <c r="M51" s="81">
        <f t="shared" si="4"/>
        <v>0</v>
      </c>
      <c r="N51" s="78">
        <f t="shared" si="5"/>
        <v>34</v>
      </c>
      <c r="O51" s="78">
        <f t="shared" si="6"/>
        <v>41</v>
      </c>
      <c r="P51" s="82" t="s">
        <v>7032</v>
      </c>
    </row>
    <row r="52" spans="2:16" ht="22.5">
      <c r="B52" s="445">
        <f>INDEX('별첨2. GPCM 1st Screening'!$Z:$Z,MATCH('별첨2-1. GPCM+Summary'!$C52,'별첨2. GPCM 1st Screening'!$C:$C,0))</f>
        <v>125</v>
      </c>
      <c r="C52" s="78" t="s">
        <v>7033</v>
      </c>
      <c r="D52" s="78" t="s">
        <v>7648</v>
      </c>
      <c r="E52" s="78" t="s">
        <v>6973</v>
      </c>
      <c r="F52" s="78">
        <v>616.43079999999998</v>
      </c>
      <c r="G52" s="78">
        <v>627.69889999999998</v>
      </c>
      <c r="H52" s="81">
        <v>2.2290000000000001</v>
      </c>
      <c r="I52" s="81">
        <f>SUMIFS('별첨3. PEER 재무정보'!$670:$670,'별첨3. PEER 재무정보'!$10:$10,'별첨2-1. GPCM+Summary'!$B52)</f>
        <v>2.2290000000000001</v>
      </c>
      <c r="J52" s="81">
        <f t="shared" si="0"/>
        <v>0</v>
      </c>
      <c r="K52" s="81">
        <v>2.1890000000000001</v>
      </c>
      <c r="L52" s="81">
        <f>SUMIFS('별첨3. PEER 재무정보'!$763:$763,'별첨3. PEER 재무정보'!$10:$10,'별첨2-1. GPCM+Summary'!$B52)</f>
        <v>2.1890000000000001</v>
      </c>
      <c r="M52" s="81">
        <f t="shared" si="4"/>
        <v>0</v>
      </c>
      <c r="N52" s="78">
        <f t="shared" si="5"/>
        <v>46</v>
      </c>
      <c r="O52" s="78">
        <f t="shared" si="6"/>
        <v>42</v>
      </c>
      <c r="P52" s="82" t="s">
        <v>7034</v>
      </c>
    </row>
    <row r="53" spans="2:16" ht="56.25">
      <c r="B53" s="445">
        <f>INDEX('별첨2. GPCM 1st Screening'!$Z:$Z,MATCH('별첨2-1. GPCM+Summary'!$C53,'별첨2. GPCM 1st Screening'!$C:$C,0))</f>
        <v>14</v>
      </c>
      <c r="C53" s="78" t="s">
        <v>7035</v>
      </c>
      <c r="D53" s="78" t="s">
        <v>7491</v>
      </c>
      <c r="E53" s="78" t="s">
        <v>6964</v>
      </c>
      <c r="F53" s="78">
        <v>486.69990000000001</v>
      </c>
      <c r="G53" s="78">
        <v>598.29790000000003</v>
      </c>
      <c r="H53" s="81">
        <v>2.5847000000000002</v>
      </c>
      <c r="I53" s="81">
        <f>SUMIFS('별첨3. PEER 재무정보'!$670:$670,'별첨3. PEER 재무정보'!$10:$10,'별첨2-1. GPCM+Summary'!$B53)</f>
        <v>2.5847000000000002</v>
      </c>
      <c r="J53" s="81">
        <f t="shared" si="0"/>
        <v>0</v>
      </c>
      <c r="K53" s="81">
        <v>2.0931999999999999</v>
      </c>
      <c r="L53" s="81">
        <f>SUMIFS('별첨3. PEER 재무정보'!$763:$763,'별첨3. PEER 재무정보'!$10:$10,'별첨2-1. GPCM+Summary'!$B53)</f>
        <v>2.0931999999999999</v>
      </c>
      <c r="M53" s="81">
        <f t="shared" ref="M53:M84" si="7">K53-L53</f>
        <v>0</v>
      </c>
      <c r="N53" s="78">
        <f t="shared" si="5"/>
        <v>40</v>
      </c>
      <c r="O53" s="78">
        <f t="shared" si="6"/>
        <v>43</v>
      </c>
      <c r="P53" s="82" t="s">
        <v>7036</v>
      </c>
    </row>
    <row r="54" spans="2:16" ht="33.75">
      <c r="B54" s="445">
        <f>INDEX('별첨2. GPCM 1st Screening'!$Z:$Z,MATCH('별첨2-1. GPCM+Summary'!$C54,'별첨2. GPCM 1st Screening'!$C:$C,0))</f>
        <v>19</v>
      </c>
      <c r="C54" s="78" t="s">
        <v>7037</v>
      </c>
      <c r="D54" s="78" t="s">
        <v>7498</v>
      </c>
      <c r="E54" s="78" t="s">
        <v>6973</v>
      </c>
      <c r="F54" s="78">
        <v>810.15499999999997</v>
      </c>
      <c r="G54" s="78">
        <v>914.63670000000002</v>
      </c>
      <c r="H54" s="81">
        <v>2.3540999999999999</v>
      </c>
      <c r="I54" s="81">
        <f>SUMIFS('별첨3. PEER 재무정보'!$670:$670,'별첨3. PEER 재무정보'!$10:$10,'별첨2-1. GPCM+Summary'!$B54)</f>
        <v>2.3540999999999999</v>
      </c>
      <c r="J54" s="81">
        <f t="shared" si="0"/>
        <v>0</v>
      </c>
      <c r="K54" s="81">
        <v>2.0851999999999999</v>
      </c>
      <c r="L54" s="81">
        <f>SUMIFS('별첨3. PEER 재무정보'!$763:$763,'별첨3. PEER 재무정보'!$10:$10,'별첨2-1. GPCM+Summary'!$B54)</f>
        <v>2.0851999999999999</v>
      </c>
      <c r="M54" s="81">
        <f t="shared" si="7"/>
        <v>0</v>
      </c>
      <c r="N54" s="78">
        <f t="shared" si="5"/>
        <v>42</v>
      </c>
      <c r="O54" s="78">
        <f t="shared" si="6"/>
        <v>44</v>
      </c>
      <c r="P54" s="82" t="s">
        <v>7038</v>
      </c>
    </row>
    <row r="55" spans="2:16" ht="22.5">
      <c r="B55" s="445">
        <f>INDEX('별첨2. GPCM 1st Screening'!$Z:$Z,MATCH('별첨2-1. GPCM+Summary'!$C55,'별첨2. GPCM 1st Screening'!$C:$C,0))</f>
        <v>38</v>
      </c>
      <c r="C55" s="78" t="s">
        <v>7039</v>
      </c>
      <c r="D55" s="78" t="s">
        <v>7531</v>
      </c>
      <c r="E55" s="78" t="s">
        <v>7008</v>
      </c>
      <c r="F55" s="78">
        <v>64.675200000000004</v>
      </c>
      <c r="G55" s="78">
        <v>74.397900000000007</v>
      </c>
      <c r="H55" s="81">
        <v>2.2917000000000001</v>
      </c>
      <c r="I55" s="81">
        <f>SUMIFS('별첨3. PEER 재무정보'!$670:$670,'별첨3. PEER 재무정보'!$10:$10,'별첨2-1. GPCM+Summary'!$B55)</f>
        <v>2.2917000000000001</v>
      </c>
      <c r="J55" s="81">
        <f t="shared" si="0"/>
        <v>0</v>
      </c>
      <c r="K55" s="81">
        <v>2.016</v>
      </c>
      <c r="L55" s="81">
        <f>SUMIFS('별첨3. PEER 재무정보'!$763:$763,'별첨3. PEER 재무정보'!$10:$10,'별첨2-1. GPCM+Summary'!$B55)</f>
        <v>2.016</v>
      </c>
      <c r="M55" s="81">
        <f t="shared" si="7"/>
        <v>0</v>
      </c>
      <c r="N55" s="78">
        <f t="shared" si="5"/>
        <v>43</v>
      </c>
      <c r="O55" s="78">
        <f t="shared" si="6"/>
        <v>45</v>
      </c>
      <c r="P55" s="82" t="s">
        <v>7040</v>
      </c>
    </row>
    <row r="56" spans="2:16" ht="33.75">
      <c r="B56" s="445">
        <f>INDEX('별첨2. GPCM 1st Screening'!$Z:$Z,MATCH('별첨2-1. GPCM+Summary'!$C56,'별첨2. GPCM 1st Screening'!$C:$C,0))</f>
        <v>23</v>
      </c>
      <c r="C56" s="78" t="s">
        <v>7041</v>
      </c>
      <c r="D56" s="78" t="s">
        <v>7505</v>
      </c>
      <c r="E56" s="78" t="s">
        <v>6970</v>
      </c>
      <c r="F56" s="78">
        <v>24.3672</v>
      </c>
      <c r="G56" s="78">
        <v>35.366399999999999</v>
      </c>
      <c r="H56" s="81">
        <v>2.8254999999999999</v>
      </c>
      <c r="I56" s="81">
        <f>SUMIFS('별첨3. PEER 재무정보'!$670:$670,'별첨3. PEER 재무정보'!$10:$10,'별첨2-1. GPCM+Summary'!$B56)</f>
        <v>2.8254999999999999</v>
      </c>
      <c r="J56" s="81">
        <f t="shared" si="0"/>
        <v>0</v>
      </c>
      <c r="K56" s="81">
        <v>1.954</v>
      </c>
      <c r="L56" s="81">
        <f>SUMIFS('별첨3. PEER 재무정보'!$763:$763,'별첨3. PEER 재무정보'!$10:$10,'별첨2-1. GPCM+Summary'!$B56)</f>
        <v>1.954</v>
      </c>
      <c r="M56" s="81">
        <f t="shared" si="7"/>
        <v>0</v>
      </c>
      <c r="N56" s="78">
        <f t="shared" si="5"/>
        <v>36</v>
      </c>
      <c r="O56" s="78">
        <f t="shared" si="6"/>
        <v>46</v>
      </c>
      <c r="P56" s="82" t="s">
        <v>7042</v>
      </c>
    </row>
    <row r="57" spans="2:16" ht="11.25">
      <c r="B57" s="445">
        <f>INDEX('별첨2. GPCM 1st Screening'!$Z:$Z,MATCH('별첨2-1. GPCM+Summary'!$C57,'별첨2. GPCM 1st Screening'!$C:$C,0))</f>
        <v>85</v>
      </c>
      <c r="C57" s="78" t="s">
        <v>2263</v>
      </c>
      <c r="D57" s="78" t="s">
        <v>7597</v>
      </c>
      <c r="E57" s="78" t="s">
        <v>7008</v>
      </c>
      <c r="F57" s="78">
        <v>99.134799999999998</v>
      </c>
      <c r="G57" s="78">
        <v>127.76860000000001</v>
      </c>
      <c r="H57" s="81">
        <v>2.2593000000000001</v>
      </c>
      <c r="I57" s="81">
        <f>SUMIFS('별첨3. PEER 재무정보'!$670:$670,'별첨3. PEER 재무정보'!$10:$10,'별첨2-1. GPCM+Summary'!$B57)</f>
        <v>2.2593000000000001</v>
      </c>
      <c r="J57" s="81">
        <f t="shared" si="0"/>
        <v>0</v>
      </c>
      <c r="K57" s="81">
        <v>1.7529999999999999</v>
      </c>
      <c r="L57" s="81">
        <f>SUMIFS('별첨3. PEER 재무정보'!$763:$763,'별첨3. PEER 재무정보'!$10:$10,'별첨2-1. GPCM+Summary'!$B57)</f>
        <v>1.7529999999999999</v>
      </c>
      <c r="M57" s="81">
        <f t="shared" si="7"/>
        <v>0</v>
      </c>
      <c r="N57" s="78">
        <f t="shared" si="5"/>
        <v>45</v>
      </c>
      <c r="O57" s="78">
        <f t="shared" si="6"/>
        <v>47</v>
      </c>
      <c r="P57" s="82" t="s">
        <v>7043</v>
      </c>
    </row>
    <row r="58" spans="2:16" ht="33.75">
      <c r="B58" s="445">
        <f>INDEX('별첨2. GPCM 1st Screening'!$Z:$Z,MATCH('별첨2-1. GPCM+Summary'!$C58,'별첨2. GPCM 1st Screening'!$C:$C,0))</f>
        <v>65</v>
      </c>
      <c r="C58" s="78" t="s">
        <v>7044</v>
      </c>
      <c r="D58" s="78" t="s">
        <v>7567</v>
      </c>
      <c r="E58" s="78" t="s">
        <v>6973</v>
      </c>
      <c r="F58" s="78">
        <v>246.7826</v>
      </c>
      <c r="G58" s="78">
        <v>358.99560000000002</v>
      </c>
      <c r="H58" s="81">
        <v>2.0754000000000001</v>
      </c>
      <c r="I58" s="81">
        <f>SUMIFS('별첨3. PEER 재무정보'!$670:$670,'별첨3. PEER 재무정보'!$10:$10,'별첨2-1. GPCM+Summary'!$B58)</f>
        <v>2.0754000000000001</v>
      </c>
      <c r="J58" s="81">
        <f t="shared" si="0"/>
        <v>0</v>
      </c>
      <c r="K58" s="81">
        <v>1.7433000000000001</v>
      </c>
      <c r="L58" s="81">
        <f>SUMIFS('별첨3. PEER 재무정보'!$763:$763,'별첨3. PEER 재무정보'!$10:$10,'별첨2-1. GPCM+Summary'!$B58)</f>
        <v>1.7433000000000001</v>
      </c>
      <c r="M58" s="81">
        <f t="shared" si="7"/>
        <v>0</v>
      </c>
      <c r="N58" s="78">
        <f t="shared" si="5"/>
        <v>50</v>
      </c>
      <c r="O58" s="78">
        <f t="shared" si="6"/>
        <v>48</v>
      </c>
      <c r="P58" s="85" t="s">
        <v>7568</v>
      </c>
    </row>
    <row r="59" spans="2:16" ht="22.5">
      <c r="B59" s="445">
        <f>INDEX('별첨2. GPCM 1st Screening'!$Z:$Z,MATCH('별첨2-1. GPCM+Summary'!$C59,'별첨2. GPCM 1st Screening'!$C:$C,0))</f>
        <v>121</v>
      </c>
      <c r="C59" s="78" t="s">
        <v>7046</v>
      </c>
      <c r="D59" s="78" t="s">
        <v>7643</v>
      </c>
      <c r="E59" s="78" t="s">
        <v>7008</v>
      </c>
      <c r="F59" s="78">
        <v>35.304299999999998</v>
      </c>
      <c r="G59" s="78">
        <v>28.602399999999999</v>
      </c>
      <c r="H59" s="81">
        <v>1.2504999999999999</v>
      </c>
      <c r="I59" s="81">
        <f>SUMIFS('별첨3. PEER 재무정보'!$670:$670,'별첨3. PEER 재무정보'!$10:$10,'별첨2-1. GPCM+Summary'!$B59)</f>
        <v>1.2504999999999999</v>
      </c>
      <c r="J59" s="81">
        <f t="shared" si="0"/>
        <v>0</v>
      </c>
      <c r="K59" s="81">
        <v>1.7070000000000001</v>
      </c>
      <c r="L59" s="81">
        <f>SUMIFS('별첨3. PEER 재무정보'!$763:$763,'별첨3. PEER 재무정보'!$10:$10,'별첨2-1. GPCM+Summary'!$B59)</f>
        <v>1.7070000000000001</v>
      </c>
      <c r="M59" s="81">
        <f t="shared" si="7"/>
        <v>0</v>
      </c>
      <c r="N59" s="78">
        <f t="shared" si="5"/>
        <v>55</v>
      </c>
      <c r="O59" s="78">
        <f t="shared" si="6"/>
        <v>49</v>
      </c>
      <c r="P59" s="82" t="s">
        <v>7047</v>
      </c>
    </row>
    <row r="60" spans="2:16" ht="22.5">
      <c r="B60" s="445">
        <f>INDEX('별첨2. GPCM 1st Screening'!$Z:$Z,MATCH('별첨2-1. GPCM+Summary'!$C60,'별첨2. GPCM 1st Screening'!$C:$C,0))</f>
        <v>128</v>
      </c>
      <c r="C60" s="78" t="s">
        <v>7048</v>
      </c>
      <c r="D60" s="78" t="s">
        <v>7651</v>
      </c>
      <c r="E60" s="78" t="s">
        <v>7008</v>
      </c>
      <c r="F60" s="78">
        <v>250.50069999999999</v>
      </c>
      <c r="G60" s="78">
        <v>90.306399999999996</v>
      </c>
      <c r="H60" s="81">
        <v>0.61270000000000002</v>
      </c>
      <c r="I60" s="81" t="s">
        <v>6965</v>
      </c>
      <c r="J60" s="81">
        <f t="shared" si="0"/>
        <v>0</v>
      </c>
      <c r="K60" s="81">
        <v>1.7053</v>
      </c>
      <c r="L60" s="81">
        <f>SUMIFS('별첨3. PEER 재무정보'!$763:$763,'별첨3. PEER 재무정보'!$10:$10,'별첨2-1. GPCM+Summary'!$B60)</f>
        <v>1.7053</v>
      </c>
      <c r="M60" s="81">
        <f t="shared" si="7"/>
        <v>0</v>
      </c>
      <c r="N60" s="452">
        <f t="shared" si="5"/>
        <v>64</v>
      </c>
      <c r="O60" s="78">
        <f t="shared" si="6"/>
        <v>50</v>
      </c>
      <c r="P60" s="82" t="s">
        <v>7049</v>
      </c>
    </row>
    <row r="61" spans="2:16" ht="33.75">
      <c r="B61" s="445">
        <f>INDEX('별첨2. GPCM 1st Screening'!$Z:$Z,MATCH('별첨2-1. GPCM+Summary'!$C61,'별첨2. GPCM 1st Screening'!$C:$C,0))</f>
        <v>9</v>
      </c>
      <c r="C61" s="78" t="s">
        <v>7050</v>
      </c>
      <c r="D61" s="78" t="s">
        <v>7483</v>
      </c>
      <c r="E61" s="78" t="s">
        <v>6964</v>
      </c>
      <c r="F61" s="78">
        <v>10.423</v>
      </c>
      <c r="G61" s="78">
        <v>12.932499999999999</v>
      </c>
      <c r="H61" s="81">
        <v>1.974</v>
      </c>
      <c r="I61" s="81">
        <f>SUMIFS('별첨3. PEER 재무정보'!$670:$670,'별첨3. PEER 재무정보'!$10:$10,'별첨2-1. GPCM+Summary'!$B61)</f>
        <v>1.974</v>
      </c>
      <c r="J61" s="81">
        <f t="shared" si="0"/>
        <v>0</v>
      </c>
      <c r="K61" s="81">
        <v>1.6819999999999999</v>
      </c>
      <c r="L61" s="81">
        <f>SUMIFS('별첨3. PEER 재무정보'!$763:$763,'별첨3. PEER 재무정보'!$10:$10,'별첨2-1. GPCM+Summary'!$B61)</f>
        <v>1.6819999999999999</v>
      </c>
      <c r="M61" s="81">
        <f t="shared" si="7"/>
        <v>0</v>
      </c>
      <c r="N61" s="78">
        <f t="shared" si="5"/>
        <v>51</v>
      </c>
      <c r="O61" s="78">
        <f t="shared" si="6"/>
        <v>51</v>
      </c>
      <c r="P61" s="82" t="s">
        <v>7051</v>
      </c>
    </row>
    <row r="62" spans="2:16" ht="33.75">
      <c r="B62" s="445">
        <f>INDEX('별첨2. GPCM 1st Screening'!$Z:$Z,MATCH('별첨2-1. GPCM+Summary'!$C62,'별첨2. GPCM 1st Screening'!$C:$C,0))</f>
        <v>120</v>
      </c>
      <c r="C62" s="78" t="s">
        <v>7052</v>
      </c>
      <c r="D62" s="78" t="s">
        <v>7642</v>
      </c>
      <c r="E62" s="78" t="s">
        <v>7008</v>
      </c>
      <c r="F62" s="78">
        <v>54.103200000000001</v>
      </c>
      <c r="G62" s="78">
        <v>62.006900000000002</v>
      </c>
      <c r="H62" s="81">
        <v>1.8895</v>
      </c>
      <c r="I62" s="81">
        <f>SUMIFS('별첨3. PEER 재무정보'!$670:$670,'별첨3. PEER 재무정보'!$10:$10,'별첨2-1. GPCM+Summary'!$B62)</f>
        <v>1.8895</v>
      </c>
      <c r="J62" s="81">
        <f t="shared" si="0"/>
        <v>0</v>
      </c>
      <c r="K62" s="81">
        <v>1.6487000000000001</v>
      </c>
      <c r="L62" s="81">
        <f>SUMIFS('별첨3. PEER 재무정보'!$763:$763,'별첨3. PEER 재무정보'!$10:$10,'별첨2-1. GPCM+Summary'!$B62)</f>
        <v>1.6487000000000001</v>
      </c>
      <c r="M62" s="81">
        <f t="shared" si="7"/>
        <v>0</v>
      </c>
      <c r="N62" s="78">
        <f t="shared" si="5"/>
        <v>52</v>
      </c>
      <c r="O62" s="78">
        <f t="shared" si="6"/>
        <v>52</v>
      </c>
      <c r="P62" s="82" t="s">
        <v>7053</v>
      </c>
    </row>
    <row r="63" spans="2:16" ht="22.5">
      <c r="B63" s="445">
        <f>INDEX('별첨2. GPCM 1st Screening'!$Z:$Z,MATCH('별첨2-1. GPCM+Summary'!$C63,'별첨2. GPCM 1st Screening'!$C:$C,0))</f>
        <v>95</v>
      </c>
      <c r="C63" s="78" t="s">
        <v>7054</v>
      </c>
      <c r="D63" s="78" t="s">
        <v>7610</v>
      </c>
      <c r="E63" s="78" t="s">
        <v>7008</v>
      </c>
      <c r="F63" s="78">
        <v>243.0822</v>
      </c>
      <c r="G63" s="78">
        <v>372.23829999999998</v>
      </c>
      <c r="H63" s="81">
        <v>2.3763999999999998</v>
      </c>
      <c r="I63" s="81">
        <f>SUMIFS('별첨3. PEER 재무정보'!$670:$670,'별첨3. PEER 재무정보'!$10:$10,'별첨2-1. GPCM+Summary'!$B63)</f>
        <v>2.3763999999999998</v>
      </c>
      <c r="J63" s="81">
        <f t="shared" si="0"/>
        <v>0</v>
      </c>
      <c r="K63" s="81">
        <v>1.5519000000000001</v>
      </c>
      <c r="L63" s="81">
        <f>SUMIFS('별첨3. PEER 재무정보'!$763:$763,'별첨3. PEER 재무정보'!$10:$10,'별첨2-1. GPCM+Summary'!$B63)</f>
        <v>1.5519000000000001</v>
      </c>
      <c r="M63" s="81">
        <f t="shared" si="7"/>
        <v>0</v>
      </c>
      <c r="N63" s="78">
        <f t="shared" si="5"/>
        <v>41</v>
      </c>
      <c r="O63" s="78">
        <f t="shared" si="6"/>
        <v>53</v>
      </c>
      <c r="P63" s="82" t="s">
        <v>7055</v>
      </c>
    </row>
    <row r="64" spans="2:16" ht="22.5">
      <c r="B64" s="445">
        <f>INDEX('별첨2. GPCM 1st Screening'!$Z:$Z,MATCH('별첨2-1. GPCM+Summary'!$C64,'별첨2. GPCM 1st Screening'!$C:$C,0))</f>
        <v>15</v>
      </c>
      <c r="C64" s="78" t="s">
        <v>7056</v>
      </c>
      <c r="D64" s="78" t="s">
        <v>7492</v>
      </c>
      <c r="E64" s="78" t="s">
        <v>7057</v>
      </c>
      <c r="F64" s="78">
        <v>213.75139999999999</v>
      </c>
      <c r="G64" s="78">
        <v>273.9599</v>
      </c>
      <c r="H64" s="81">
        <v>1.6887000000000001</v>
      </c>
      <c r="I64" s="81">
        <f>SUMIFS('별첨3. PEER 재무정보'!$670:$670,'별첨3. PEER 재무정보'!$10:$10,'별첨2-1. GPCM+Summary'!$B64)</f>
        <v>1.6887000000000001</v>
      </c>
      <c r="J64" s="81">
        <f t="shared" si="0"/>
        <v>0</v>
      </c>
      <c r="K64" s="81">
        <v>1.3646</v>
      </c>
      <c r="L64" s="81">
        <f>SUMIFS('별첨3. PEER 재무정보'!$763:$763,'별첨3. PEER 재무정보'!$10:$10,'별첨2-1. GPCM+Summary'!$B64)</f>
        <v>1.3646</v>
      </c>
      <c r="M64" s="81">
        <f t="shared" si="7"/>
        <v>0</v>
      </c>
      <c r="N64" s="78">
        <f t="shared" si="5"/>
        <v>53</v>
      </c>
      <c r="O64" s="78">
        <f t="shared" si="6"/>
        <v>54</v>
      </c>
      <c r="P64" s="82" t="s">
        <v>7058</v>
      </c>
    </row>
    <row r="65" spans="2:16" ht="11.25">
      <c r="B65" s="445">
        <f>INDEX('별첨2. GPCM 1st Screening'!$Z:$Z,MATCH('별첨2-1. GPCM+Summary'!$C65,'별첨2. GPCM 1st Screening'!$C:$C,0))</f>
        <v>33</v>
      </c>
      <c r="C65" s="78" t="s">
        <v>7059</v>
      </c>
      <c r="D65" s="78" t="s">
        <v>7520</v>
      </c>
      <c r="E65" s="78" t="s">
        <v>7060</v>
      </c>
      <c r="F65" s="78">
        <v>116.4255</v>
      </c>
      <c r="G65" s="78">
        <v>199.03450000000001</v>
      </c>
      <c r="H65" s="81">
        <v>2.1894999999999998</v>
      </c>
      <c r="I65" s="81">
        <f>SUMIFS('별첨3. PEER 재무정보'!$670:$670,'별첨3. PEER 재무정보'!$10:$10,'별첨2-1. GPCM+Summary'!$B65)</f>
        <v>2.1894999999999998</v>
      </c>
      <c r="J65" s="81">
        <f t="shared" si="0"/>
        <v>0</v>
      </c>
      <c r="K65" s="81">
        <v>1.2859</v>
      </c>
      <c r="L65" s="81">
        <f>SUMIFS('별첨3. PEER 재무정보'!$763:$763,'별첨3. PEER 재무정보'!$10:$10,'별첨2-1. GPCM+Summary'!$B65)</f>
        <v>1.2859</v>
      </c>
      <c r="M65" s="81">
        <f t="shared" si="7"/>
        <v>0</v>
      </c>
      <c r="N65" s="78">
        <f t="shared" si="5"/>
        <v>49</v>
      </c>
      <c r="O65" s="78">
        <f t="shared" si="6"/>
        <v>55</v>
      </c>
      <c r="P65" s="85" t="s">
        <v>7521</v>
      </c>
    </row>
    <row r="66" spans="2:16" ht="33.75">
      <c r="B66" s="445">
        <f>INDEX('별첨2. GPCM 1st Screening'!$Z:$Z,MATCH('별첨2-1. GPCM+Summary'!$C66,'별첨2. GPCM 1st Screening'!$C:$C,0))</f>
        <v>89</v>
      </c>
      <c r="C66" s="78" t="s">
        <v>7062</v>
      </c>
      <c r="D66" s="78" t="s">
        <v>7603</v>
      </c>
      <c r="E66" s="78" t="s">
        <v>6964</v>
      </c>
      <c r="F66" s="78">
        <v>258.52480000000003</v>
      </c>
      <c r="G66" s="78">
        <v>341.4898</v>
      </c>
      <c r="H66" s="81">
        <v>1.5437000000000001</v>
      </c>
      <c r="I66" s="81">
        <f>SUMIFS('별첨3. PEER 재무정보'!$670:$670,'별첨3. PEER 재무정보'!$10:$10,'별첨2-1. GPCM+Summary'!$B66)</f>
        <v>1.5437000000000001</v>
      </c>
      <c r="J66" s="81">
        <f t="shared" si="0"/>
        <v>0</v>
      </c>
      <c r="K66" s="81">
        <v>1.167</v>
      </c>
      <c r="L66" s="81">
        <f>SUMIFS('별첨3. PEER 재무정보'!$763:$763,'별첨3. PEER 재무정보'!$10:$10,'별첨2-1. GPCM+Summary'!$B66)</f>
        <v>1.167</v>
      </c>
      <c r="M66" s="81">
        <f t="shared" si="7"/>
        <v>0</v>
      </c>
      <c r="N66" s="78">
        <f t="shared" si="5"/>
        <v>54</v>
      </c>
      <c r="O66" s="78">
        <f t="shared" si="6"/>
        <v>56</v>
      </c>
      <c r="P66" s="82" t="s">
        <v>7063</v>
      </c>
    </row>
    <row r="67" spans="2:16" ht="22.5">
      <c r="B67" s="445">
        <f>INDEX('별첨2. GPCM 1st Screening'!$Z:$Z,MATCH('별첨2-1. GPCM+Summary'!$C67,'별첨2. GPCM 1st Screening'!$C:$C,0))</f>
        <v>109</v>
      </c>
      <c r="C67" s="78" t="s">
        <v>7064</v>
      </c>
      <c r="D67" s="78" t="s">
        <v>7629</v>
      </c>
      <c r="E67" s="78" t="s">
        <v>6970</v>
      </c>
      <c r="F67" s="78">
        <v>22.307700000000001</v>
      </c>
      <c r="G67" s="78">
        <v>27.018599999999999</v>
      </c>
      <c r="H67" s="81">
        <v>1.1362000000000001</v>
      </c>
      <c r="I67" s="81">
        <f>SUMIFS('별첨3. PEER 재무정보'!$670:$670,'별첨3. PEER 재무정보'!$10:$10,'별첨2-1. GPCM+Summary'!$B67)</f>
        <v>1.1362000000000001</v>
      </c>
      <c r="J67" s="81">
        <f t="shared" si="0"/>
        <v>0</v>
      </c>
      <c r="K67" s="81">
        <v>0.93340000000000001</v>
      </c>
      <c r="L67" s="81">
        <f>SUMIFS('별첨3. PEER 재무정보'!$763:$763,'별첨3. PEER 재무정보'!$10:$10,'별첨2-1. GPCM+Summary'!$B67)</f>
        <v>0.93340000000000001</v>
      </c>
      <c r="M67" s="81">
        <f t="shared" si="7"/>
        <v>0</v>
      </c>
      <c r="N67" s="78">
        <f t="shared" si="5"/>
        <v>56</v>
      </c>
      <c r="O67" s="78">
        <f t="shared" si="6"/>
        <v>57</v>
      </c>
      <c r="P67" s="82" t="s">
        <v>7065</v>
      </c>
    </row>
    <row r="68" spans="2:16" ht="22.5">
      <c r="B68" s="445">
        <f>INDEX('별첨2. GPCM 1st Screening'!$Z:$Z,MATCH('별첨2-1. GPCM+Summary'!$C68,'별첨2. GPCM 1st Screening'!$C:$C,0))</f>
        <v>25</v>
      </c>
      <c r="C68" s="78" t="s">
        <v>7066</v>
      </c>
      <c r="D68" s="78" t="s">
        <v>7508</v>
      </c>
      <c r="E68" s="78" t="s">
        <v>7067</v>
      </c>
      <c r="F68" s="78">
        <v>128.3854</v>
      </c>
      <c r="G68" s="78">
        <v>138.92169999999999</v>
      </c>
      <c r="H68" s="81">
        <v>0.99009999999999998</v>
      </c>
      <c r="I68" s="81">
        <f>SUMIFS('별첨3. PEER 재무정보'!$670:$670,'별첨3. PEER 재무정보'!$10:$10,'별첨2-1. GPCM+Summary'!$B68)</f>
        <v>0.99009999999999998</v>
      </c>
      <c r="J68" s="81">
        <f t="shared" si="0"/>
        <v>0</v>
      </c>
      <c r="K68" s="81">
        <v>0.82020000000000004</v>
      </c>
      <c r="L68" s="81">
        <f>SUMIFS('별첨3. PEER 재무정보'!$763:$763,'별첨3. PEER 재무정보'!$10:$10,'별첨2-1. GPCM+Summary'!$B68)</f>
        <v>0.82020000000000004</v>
      </c>
      <c r="M68" s="81">
        <f t="shared" si="7"/>
        <v>0</v>
      </c>
      <c r="N68" s="78">
        <f t="shared" si="5"/>
        <v>59</v>
      </c>
      <c r="O68" s="78">
        <f t="shared" si="6"/>
        <v>58</v>
      </c>
      <c r="P68" s="82" t="s">
        <v>7068</v>
      </c>
    </row>
    <row r="69" spans="2:16" ht="33.75">
      <c r="B69" s="445">
        <f>INDEX('별첨2. GPCM 1st Screening'!$Z:$Z,MATCH('별첨2-1. GPCM+Summary'!$C69,'별첨2. GPCM 1st Screening'!$C:$C,0))</f>
        <v>112</v>
      </c>
      <c r="C69" s="78" t="s">
        <v>7069</v>
      </c>
      <c r="D69" s="78" t="s">
        <v>7633</v>
      </c>
      <c r="E69" s="78" t="s">
        <v>7008</v>
      </c>
      <c r="F69" s="78">
        <v>59.380400000000002</v>
      </c>
      <c r="G69" s="78">
        <v>34.592799999999997</v>
      </c>
      <c r="H69" s="81">
        <v>0.43409999999999999</v>
      </c>
      <c r="I69" s="81" t="s">
        <v>6965</v>
      </c>
      <c r="J69" s="81">
        <f t="shared" si="0"/>
        <v>0</v>
      </c>
      <c r="K69" s="81">
        <v>0.81220000000000003</v>
      </c>
      <c r="L69" s="81">
        <f>SUMIFS('별첨3. PEER 재무정보'!$763:$763,'별첨3. PEER 재무정보'!$10:$10,'별첨2-1. GPCM+Summary'!$B69)</f>
        <v>0.81220000000000003</v>
      </c>
      <c r="M69" s="81">
        <f t="shared" si="7"/>
        <v>0</v>
      </c>
      <c r="N69" s="452">
        <f t="shared" si="5"/>
        <v>66</v>
      </c>
      <c r="O69" s="78">
        <f t="shared" si="6"/>
        <v>59</v>
      </c>
      <c r="P69" s="82" t="s">
        <v>7070</v>
      </c>
    </row>
    <row r="70" spans="2:16" ht="11.25">
      <c r="B70" s="445">
        <f>INDEX('별첨2. GPCM 1st Screening'!$Z:$Z,MATCH('별첨2-1. GPCM+Summary'!$C70,'별첨2. GPCM 1st Screening'!$C:$C,0))</f>
        <v>91</v>
      </c>
      <c r="C70" s="78" t="s">
        <v>7110</v>
      </c>
      <c r="D70" s="78" t="s">
        <v>7605</v>
      </c>
      <c r="E70" s="78" t="s">
        <v>6970</v>
      </c>
      <c r="F70" s="78">
        <v>18.759799999999998</v>
      </c>
      <c r="G70" s="78">
        <v>25.4086</v>
      </c>
      <c r="H70" s="81">
        <v>0.98650000000000004</v>
      </c>
      <c r="I70" s="81" t="s">
        <v>6965</v>
      </c>
      <c r="J70" s="81">
        <f t="shared" si="0"/>
        <v>0</v>
      </c>
      <c r="K70" s="81">
        <v>0.72840000000000005</v>
      </c>
      <c r="L70" s="81" t="s">
        <v>6965</v>
      </c>
      <c r="M70" s="81">
        <f t="shared" ref="M70:M79" si="8">IFERROR(K70-L70,0)</f>
        <v>0</v>
      </c>
      <c r="N70" s="452">
        <f t="shared" si="5"/>
        <v>60</v>
      </c>
      <c r="O70" s="452">
        <f t="shared" si="6"/>
        <v>60</v>
      </c>
      <c r="P70" s="82" t="s">
        <v>7606</v>
      </c>
    </row>
    <row r="71" spans="2:16" ht="33.75">
      <c r="B71" s="445">
        <f>INDEX('별첨2. GPCM 1st Screening'!$Z:$Z,MATCH('별첨2-1. GPCM+Summary'!$C71,'별첨2. GPCM 1st Screening'!$C:$C,0))</f>
        <v>2</v>
      </c>
      <c r="C71" s="78" t="s">
        <v>7071</v>
      </c>
      <c r="D71" s="78" t="s">
        <v>7472</v>
      </c>
      <c r="E71" s="78" t="s">
        <v>6995</v>
      </c>
      <c r="F71" s="78">
        <v>93.292199999999994</v>
      </c>
      <c r="G71" s="78">
        <v>145.60720000000001</v>
      </c>
      <c r="H71" s="81">
        <v>1.1009</v>
      </c>
      <c r="I71" s="81">
        <f>SUMIFS('별첨3. PEER 재무정보'!$670:$670,'별첨3. PEER 재무정보'!$10:$10,'별첨2-1. GPCM+Summary'!$B71)</f>
        <v>1.1009</v>
      </c>
      <c r="J71" s="81">
        <f t="shared" si="0"/>
        <v>0</v>
      </c>
      <c r="K71" s="81">
        <v>0.71389999999999998</v>
      </c>
      <c r="L71" s="81" t="s">
        <v>6965</v>
      </c>
      <c r="M71" s="81">
        <f t="shared" si="8"/>
        <v>0</v>
      </c>
      <c r="N71" s="78">
        <f t="shared" si="5"/>
        <v>58</v>
      </c>
      <c r="O71" s="452">
        <f t="shared" si="6"/>
        <v>61</v>
      </c>
      <c r="P71" s="82" t="s">
        <v>7072</v>
      </c>
    </row>
    <row r="72" spans="2:16" ht="22.5">
      <c r="B72" s="445">
        <f>INDEX('별첨2. GPCM 1st Screening'!$Z:$Z,MATCH('별첨2-1. GPCM+Summary'!$C72,'별첨2. GPCM 1st Screening'!$C:$C,0))</f>
        <v>96</v>
      </c>
      <c r="C72" s="78" t="s">
        <v>7683</v>
      </c>
      <c r="D72" s="78" t="s">
        <v>7684</v>
      </c>
      <c r="E72" s="78" t="s">
        <v>7589</v>
      </c>
      <c r="F72" s="78">
        <v>24.418099999999999</v>
      </c>
      <c r="G72" s="78">
        <v>34.216200000000001</v>
      </c>
      <c r="H72" s="81">
        <v>0.8387</v>
      </c>
      <c r="I72" s="81" t="s">
        <v>6965</v>
      </c>
      <c r="J72" s="81">
        <f t="shared" si="0"/>
        <v>0</v>
      </c>
      <c r="K72" s="81">
        <v>0.58409999999999995</v>
      </c>
      <c r="L72" s="81" t="s">
        <v>6965</v>
      </c>
      <c r="M72" s="81">
        <f t="shared" si="8"/>
        <v>0</v>
      </c>
      <c r="N72" s="452">
        <f t="shared" si="5"/>
        <v>62</v>
      </c>
      <c r="O72" s="452">
        <f t="shared" si="6"/>
        <v>62</v>
      </c>
      <c r="P72" s="82" t="s">
        <v>7613</v>
      </c>
    </row>
    <row r="73" spans="2:16" ht="22.5">
      <c r="B73" s="445">
        <f>INDEX('별첨2. GPCM 1st Screening'!$Z:$Z,MATCH('별첨2-1. GPCM+Summary'!$C73,'별첨2. GPCM 1st Screening'!$C:$C,0))</f>
        <v>18</v>
      </c>
      <c r="C73" s="78" t="s">
        <v>7272</v>
      </c>
      <c r="D73" s="78" t="s">
        <v>7496</v>
      </c>
      <c r="E73" s="78" t="s">
        <v>6970</v>
      </c>
      <c r="F73" s="78">
        <v>65.895499999999998</v>
      </c>
      <c r="G73" s="78">
        <v>130.5307</v>
      </c>
      <c r="H73" s="81">
        <v>0.98470000000000002</v>
      </c>
      <c r="I73" s="81" t="s">
        <v>6965</v>
      </c>
      <c r="J73" s="81">
        <f t="shared" si="0"/>
        <v>0</v>
      </c>
      <c r="K73" s="81">
        <v>0.49780000000000002</v>
      </c>
      <c r="L73" s="81" t="s">
        <v>6965</v>
      </c>
      <c r="M73" s="81">
        <f t="shared" si="8"/>
        <v>0</v>
      </c>
      <c r="N73" s="452">
        <f t="shared" si="5"/>
        <v>61</v>
      </c>
      <c r="O73" s="452">
        <f t="shared" si="6"/>
        <v>63</v>
      </c>
      <c r="P73" s="82" t="s">
        <v>7497</v>
      </c>
    </row>
    <row r="74" spans="2:16" ht="22.5">
      <c r="B74" s="445">
        <f>INDEX('별첨2. GPCM 1st Screening'!$Z:$Z,MATCH('별첨2-1. GPCM+Summary'!$C74,'별첨2. GPCM 1st Screening'!$C:$C,0))</f>
        <v>37</v>
      </c>
      <c r="C74" s="78" t="s">
        <v>7207</v>
      </c>
      <c r="D74" s="78" t="s">
        <v>7529</v>
      </c>
      <c r="E74" s="78" t="s">
        <v>7008</v>
      </c>
      <c r="F74" s="78">
        <v>25.833600000000001</v>
      </c>
      <c r="G74" s="78">
        <v>37.225099999999998</v>
      </c>
      <c r="H74" s="81">
        <v>0.52969999999999995</v>
      </c>
      <c r="I74" s="81" t="s">
        <v>6965</v>
      </c>
      <c r="J74" s="81">
        <f t="shared" si="0"/>
        <v>0</v>
      </c>
      <c r="K74" s="81">
        <v>0.3725</v>
      </c>
      <c r="L74" s="81" t="s">
        <v>6965</v>
      </c>
      <c r="M74" s="81">
        <f t="shared" si="8"/>
        <v>0</v>
      </c>
      <c r="N74" s="452">
        <f t="shared" si="5"/>
        <v>65</v>
      </c>
      <c r="O74" s="452">
        <f t="shared" si="6"/>
        <v>64</v>
      </c>
      <c r="P74" s="82" t="s">
        <v>7530</v>
      </c>
    </row>
    <row r="75" spans="2:16" ht="33.75">
      <c r="B75" s="445">
        <f>INDEX('별첨2. GPCM 1st Screening'!$Z:$Z,MATCH('별첨2-1. GPCM+Summary'!$C75,'별첨2. GPCM 1st Screening'!$C:$C,0))</f>
        <v>17</v>
      </c>
      <c r="C75" s="78" t="s">
        <v>7247</v>
      </c>
      <c r="D75" s="78" t="s">
        <v>7494</v>
      </c>
      <c r="E75" s="78" t="s">
        <v>6976</v>
      </c>
      <c r="F75" s="78">
        <v>6.5250000000000004</v>
      </c>
      <c r="G75" s="78">
        <v>2.8805999999999998</v>
      </c>
      <c r="H75" s="81">
        <v>0.15459999999999999</v>
      </c>
      <c r="I75" s="81" t="s">
        <v>6965</v>
      </c>
      <c r="J75" s="81">
        <f t="shared" ref="J75:J79" si="9">IFERROR(H75-I75,0)</f>
        <v>0</v>
      </c>
      <c r="K75" s="81">
        <v>0.35010000000000002</v>
      </c>
      <c r="L75" s="81" t="s">
        <v>6965</v>
      </c>
      <c r="M75" s="81">
        <f t="shared" si="8"/>
        <v>0</v>
      </c>
      <c r="N75" s="452">
        <f t="shared" si="5"/>
        <v>68</v>
      </c>
      <c r="O75" s="452">
        <f t="shared" si="6"/>
        <v>65</v>
      </c>
      <c r="P75" s="82" t="s">
        <v>7495</v>
      </c>
    </row>
    <row r="76" spans="2:16" ht="33.75">
      <c r="B76" s="445">
        <f>INDEX('별첨2. GPCM 1st Screening'!$Z:$Z,MATCH('별첨2-1. GPCM+Summary'!$C76,'별첨2. GPCM 1st Screening'!$C:$C,0))</f>
        <v>4</v>
      </c>
      <c r="C76" s="78" t="s">
        <v>7157</v>
      </c>
      <c r="D76" s="78" t="s">
        <v>7474</v>
      </c>
      <c r="E76" s="78" t="s">
        <v>6995</v>
      </c>
      <c r="F76" s="78">
        <v>8.4120000000000008</v>
      </c>
      <c r="G76" s="78">
        <v>7.8390000000000004</v>
      </c>
      <c r="H76" s="81">
        <v>2.76E-2</v>
      </c>
      <c r="I76" s="81" t="s">
        <v>6965</v>
      </c>
      <c r="J76" s="81">
        <f t="shared" si="9"/>
        <v>0</v>
      </c>
      <c r="K76" s="81">
        <v>0.32100000000000001</v>
      </c>
      <c r="L76" s="81" t="s">
        <v>6965</v>
      </c>
      <c r="M76" s="81">
        <f t="shared" si="8"/>
        <v>0</v>
      </c>
      <c r="N76" s="452">
        <f t="shared" si="5"/>
        <v>69</v>
      </c>
      <c r="O76" s="452">
        <f t="shared" si="6"/>
        <v>66</v>
      </c>
      <c r="P76" s="82" t="s">
        <v>7475</v>
      </c>
    </row>
    <row r="77" spans="2:16" ht="33.75">
      <c r="B77" s="445">
        <f>INDEX('별첨2. GPCM 1st Screening'!$Z:$Z,MATCH('별첨2-1. GPCM+Summary'!$C77,'별첨2. GPCM 1st Screening'!$C:$C,0))</f>
        <v>39</v>
      </c>
      <c r="C77" s="78" t="s">
        <v>7073</v>
      </c>
      <c r="D77" s="78" t="s">
        <v>7532</v>
      </c>
      <c r="E77" s="78" t="s">
        <v>7008</v>
      </c>
      <c r="F77" s="78">
        <v>3.0306999999999999</v>
      </c>
      <c r="G77" s="78">
        <v>28.331900000000001</v>
      </c>
      <c r="H77" s="81">
        <v>2.8649</v>
      </c>
      <c r="I77" s="81">
        <f>SUMIFS('별첨3. PEER 재무정보'!$670:$670,'별첨3. PEER 재무정보'!$10:$10,'별첨2-1. GPCM+Summary'!$B77)</f>
        <v>2.8649</v>
      </c>
      <c r="J77" s="81">
        <f t="shared" si="9"/>
        <v>0</v>
      </c>
      <c r="K77" s="81">
        <v>0.30640000000000001</v>
      </c>
      <c r="L77" s="81" t="s">
        <v>6965</v>
      </c>
      <c r="M77" s="81">
        <f t="shared" si="8"/>
        <v>0</v>
      </c>
      <c r="N77" s="78">
        <f t="shared" si="5"/>
        <v>35</v>
      </c>
      <c r="O77" s="452">
        <f t="shared" si="6"/>
        <v>67</v>
      </c>
      <c r="P77" s="82" t="s">
        <v>7074</v>
      </c>
    </row>
    <row r="78" spans="2:16" ht="56.25">
      <c r="B78" s="445">
        <f>INDEX('별첨2. GPCM 1st Screening'!$Z:$Z,MATCH('별첨2-1. GPCM+Summary'!$C78,'별첨2. GPCM 1st Screening'!$C:$C,0))</f>
        <v>73</v>
      </c>
      <c r="C78" s="78" t="s">
        <v>7235</v>
      </c>
      <c r="D78" s="78" t="s">
        <v>7579</v>
      </c>
      <c r="E78" s="78" t="s">
        <v>6976</v>
      </c>
      <c r="F78" s="78">
        <v>11.1898</v>
      </c>
      <c r="G78" s="78">
        <v>10.3491</v>
      </c>
      <c r="H78" s="81">
        <v>0.2117</v>
      </c>
      <c r="I78" s="81" t="s">
        <v>6965</v>
      </c>
      <c r="J78" s="81">
        <f t="shared" si="9"/>
        <v>0</v>
      </c>
      <c r="K78" s="81">
        <v>0.24199999999999999</v>
      </c>
      <c r="L78" s="81" t="s">
        <v>6965</v>
      </c>
      <c r="M78" s="81">
        <f t="shared" si="8"/>
        <v>0</v>
      </c>
      <c r="N78" s="452">
        <f t="shared" si="5"/>
        <v>67</v>
      </c>
      <c r="O78" s="452">
        <f t="shared" si="6"/>
        <v>68</v>
      </c>
      <c r="P78" s="85" t="s">
        <v>7580</v>
      </c>
    </row>
    <row r="79" spans="2:16" ht="22.5">
      <c r="B79" s="445">
        <f>INDEX('별첨2. GPCM 1st Screening'!$Z:$Z,MATCH('별첨2-1. GPCM+Summary'!$C79,'별첨2. GPCM 1st Screening'!$C:$C,0))</f>
        <v>86</v>
      </c>
      <c r="C79" s="78" t="s">
        <v>7198</v>
      </c>
      <c r="D79" s="78" t="s">
        <v>7598</v>
      </c>
      <c r="E79" s="78" t="s">
        <v>7008</v>
      </c>
      <c r="F79" s="78">
        <v>23.7943</v>
      </c>
      <c r="G79" s="78">
        <v>112.4862</v>
      </c>
      <c r="H79" s="81">
        <v>0.63090000000000002</v>
      </c>
      <c r="I79" s="81" t="s">
        <v>6965</v>
      </c>
      <c r="J79" s="81">
        <f t="shared" si="9"/>
        <v>0</v>
      </c>
      <c r="K79" s="81">
        <v>0.1348</v>
      </c>
      <c r="L79" s="81" t="s">
        <v>6965</v>
      </c>
      <c r="M79" s="81">
        <f t="shared" si="8"/>
        <v>0</v>
      </c>
      <c r="N79" s="452">
        <f t="shared" si="5"/>
        <v>63</v>
      </c>
      <c r="O79" s="452">
        <f t="shared" si="6"/>
        <v>69</v>
      </c>
      <c r="P79" s="82" t="s">
        <v>7599</v>
      </c>
    </row>
    <row r="80" spans="2:16" ht="12" customHeight="1">
      <c r="B80" s="86"/>
      <c r="C80" s="86" t="s">
        <v>7685</v>
      </c>
      <c r="D80" s="86"/>
      <c r="E80" s="86"/>
      <c r="F80" s="86"/>
      <c r="G80" s="86"/>
      <c r="H80" s="87">
        <f>_xlfn.MAXIFS(H$11:H$79,N$11:N$79,"&gt;10",N$11:N$79,"&lt;60")</f>
        <v>9.0714000000000006</v>
      </c>
      <c r="I80" s="87"/>
      <c r="J80" s="87"/>
      <c r="K80" s="87">
        <f>_xlfn.MAXIFS(K$11:K$79,O$11:O$79,"&gt;10",O$11:O$79,"&lt;60")</f>
        <v>9.1745999999999999</v>
      </c>
      <c r="L80" s="87"/>
      <c r="M80" s="87"/>
      <c r="N80" s="86"/>
      <c r="O80" s="86"/>
      <c r="P80" s="86"/>
    </row>
    <row r="81" spans="2:16" ht="12" customHeight="1">
      <c r="C81" s="78" t="s">
        <v>444</v>
      </c>
      <c r="H81" s="81">
        <f>AVERAGEIFS(H$11:H$79,N$11:N$79,"&gt;10",N$11:N$79,"&lt;60")</f>
        <v>3.7039224489795926</v>
      </c>
      <c r="I81" s="81"/>
      <c r="J81" s="81"/>
      <c r="K81" s="81">
        <f>AVERAGEIFS(K$11:K$79,O$11:O$79,"&gt;10",O$11:O$79,"&lt;60")</f>
        <v>3.440177551020406</v>
      </c>
      <c r="L81" s="81"/>
      <c r="M81" s="81"/>
    </row>
    <row r="82" spans="2:16" ht="12" customHeight="1">
      <c r="B82" s="79"/>
      <c r="C82" s="79" t="s">
        <v>7686</v>
      </c>
      <c r="D82" s="79"/>
      <c r="E82" s="79"/>
      <c r="F82" s="79"/>
      <c r="G82" s="79"/>
      <c r="H82" s="88">
        <f>_xlfn.MINIFS(H$11:H$79,N$11:N$79,"&gt;10",N$11:N$79,"&lt;60")</f>
        <v>0.99009999999999998</v>
      </c>
      <c r="I82" s="88"/>
      <c r="J82" s="88"/>
      <c r="K82" s="88">
        <f>_xlfn.MINIFS(K$11:K$79,O$11:O$79,"&gt;10",O$11:O$79,"&lt;60")</f>
        <v>0.81220000000000003</v>
      </c>
      <c r="L82" s="88"/>
      <c r="M82" s="88"/>
      <c r="N82" s="79"/>
      <c r="O82" s="79"/>
      <c r="P82" s="79"/>
    </row>
  </sheetData>
  <autoFilter ref="B10:P82" xr:uid="{F4CD451A-B01A-4834-922F-A081090C727F}">
    <sortState xmlns:xlrd2="http://schemas.microsoft.com/office/spreadsheetml/2017/richdata2" ref="B11:P82">
      <sortCondition ref="O10:O82"/>
    </sortState>
  </autoFilter>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0CB71-3CEA-4E8D-945E-52EAC996615E}">
  <dimension ref="A2:EN772"/>
  <sheetViews>
    <sheetView showGridLines="0" zoomScale="115" zoomScaleNormal="115" workbookViewId="0">
      <pane xSplit="8" ySplit="14" topLeftCell="I19" activePane="bottomRight" state="frozen"/>
      <selection pane="bottomRight" activeCell="F46" sqref="F46"/>
      <selection pane="bottomLeft" activeCell="AH10" sqref="AH10"/>
      <selection pane="topRight" activeCell="AH10" sqref="AH10"/>
    </sheetView>
  </sheetViews>
  <sheetFormatPr defaultColWidth="9.75" defaultRowHeight="11.25"/>
  <cols>
    <col min="1" max="1" width="2.25" style="99" customWidth="1"/>
    <col min="2" max="2" width="3.75" style="103" customWidth="1"/>
    <col min="3" max="3" width="2.25" style="99" customWidth="1"/>
    <col min="4" max="4" width="14.75" style="99" customWidth="1"/>
    <col min="5" max="5" width="14.5" style="99" customWidth="1"/>
    <col min="6" max="6" width="21.25" style="101" customWidth="1"/>
    <col min="7" max="7" width="7.5" style="99" customWidth="1"/>
    <col min="8" max="8" width="2.75" style="102" customWidth="1"/>
    <col min="9" max="9" width="9.875" style="99" customWidth="1"/>
    <col min="10" max="144" width="10.75" style="99" customWidth="1"/>
    <col min="145" max="16384" width="9.75" style="99"/>
  </cols>
  <sheetData>
    <row r="2" spans="1:144" ht="17.25">
      <c r="B2" s="100" t="s">
        <v>7687</v>
      </c>
    </row>
    <row r="3" spans="1:144" ht="12" thickBot="1"/>
    <row r="4" spans="1:144">
      <c r="B4" s="104" t="s">
        <v>7688</v>
      </c>
      <c r="C4" s="105"/>
      <c r="D4" s="105"/>
      <c r="E4" s="106">
        <v>20220930</v>
      </c>
      <c r="G4" s="104" t="s">
        <v>7689</v>
      </c>
      <c r="H4" s="107"/>
      <c r="I4" s="105"/>
      <c r="J4" s="108" t="s">
        <v>7690</v>
      </c>
      <c r="L4" s="99" t="s">
        <v>7691</v>
      </c>
    </row>
    <row r="5" spans="1:144">
      <c r="B5" s="109" t="s">
        <v>7692</v>
      </c>
      <c r="E5" s="110" t="s">
        <v>7693</v>
      </c>
      <c r="G5" s="109" t="s">
        <v>7694</v>
      </c>
      <c r="H5" s="111"/>
      <c r="J5" s="112">
        <v>2022</v>
      </c>
      <c r="L5" s="99" t="s">
        <v>7695</v>
      </c>
    </row>
    <row r="6" spans="1:144">
      <c r="B6" s="109" t="s">
        <v>7380</v>
      </c>
      <c r="E6" s="113" t="s">
        <v>7696</v>
      </c>
      <c r="G6" s="109" t="s">
        <v>7697</v>
      </c>
      <c r="H6" s="111"/>
      <c r="J6" s="114" t="s">
        <v>7698</v>
      </c>
      <c r="L6" s="99" t="s">
        <v>7699</v>
      </c>
    </row>
    <row r="7" spans="1:144" ht="12" thickBot="1">
      <c r="B7" s="115" t="s">
        <v>7700</v>
      </c>
      <c r="C7" s="116"/>
      <c r="D7" s="116"/>
      <c r="E7" s="117" t="s">
        <v>7701</v>
      </c>
      <c r="G7" s="115" t="s">
        <v>7702</v>
      </c>
      <c r="H7" s="118"/>
      <c r="I7" s="116"/>
      <c r="J7" s="119" t="s">
        <v>7703</v>
      </c>
      <c r="L7" s="99" t="s">
        <v>7704</v>
      </c>
    </row>
    <row r="8" spans="1:144">
      <c r="D8" s="103"/>
      <c r="E8" s="103"/>
      <c r="F8" s="101" t="s">
        <v>7705</v>
      </c>
      <c r="AH8" s="99" t="s">
        <v>7706</v>
      </c>
      <c r="AI8" s="99" t="s">
        <v>7707</v>
      </c>
      <c r="AK8" s="99" t="s">
        <v>7708</v>
      </c>
      <c r="AL8" s="99" t="s">
        <v>7709</v>
      </c>
      <c r="AM8" s="99" t="s">
        <v>7710</v>
      </c>
    </row>
    <row r="9" spans="1:144">
      <c r="D9" s="103"/>
      <c r="E9" s="103"/>
      <c r="I9" s="120"/>
      <c r="AI9" s="120"/>
    </row>
    <row r="10" spans="1:144" s="103" customFormat="1">
      <c r="B10" s="121" t="s">
        <v>7711</v>
      </c>
      <c r="C10" s="121"/>
      <c r="D10" s="121"/>
      <c r="E10" s="121"/>
      <c r="F10" s="122"/>
      <c r="G10" s="123"/>
      <c r="H10" s="124"/>
      <c r="I10" s="125">
        <v>1</v>
      </c>
      <c r="J10" s="125">
        <v>2</v>
      </c>
      <c r="K10" s="125">
        <v>3</v>
      </c>
      <c r="L10" s="125">
        <v>4</v>
      </c>
      <c r="M10" s="125">
        <v>5</v>
      </c>
      <c r="N10" s="125">
        <v>6</v>
      </c>
      <c r="O10" s="125">
        <v>7</v>
      </c>
      <c r="P10" s="125">
        <v>8</v>
      </c>
      <c r="Q10" s="125">
        <v>9</v>
      </c>
      <c r="R10" s="125">
        <v>10</v>
      </c>
      <c r="S10" s="125">
        <v>11</v>
      </c>
      <c r="T10" s="125">
        <v>12</v>
      </c>
      <c r="U10" s="125">
        <v>13</v>
      </c>
      <c r="V10" s="125">
        <v>14</v>
      </c>
      <c r="W10" s="125">
        <v>15</v>
      </c>
      <c r="X10" s="125">
        <v>16</v>
      </c>
      <c r="Y10" s="125">
        <v>17</v>
      </c>
      <c r="Z10" s="125">
        <v>18</v>
      </c>
      <c r="AA10" s="125">
        <v>19</v>
      </c>
      <c r="AB10" s="125">
        <v>20</v>
      </c>
      <c r="AC10" s="125">
        <v>21</v>
      </c>
      <c r="AD10" s="125">
        <v>22</v>
      </c>
      <c r="AE10" s="125">
        <v>23</v>
      </c>
      <c r="AF10" s="125">
        <v>24</v>
      </c>
      <c r="AG10" s="125">
        <v>25</v>
      </c>
      <c r="AH10" s="125">
        <v>26</v>
      </c>
      <c r="AI10" s="125">
        <v>27</v>
      </c>
      <c r="AJ10" s="125">
        <v>28</v>
      </c>
      <c r="AK10" s="125">
        <v>29</v>
      </c>
      <c r="AL10" s="125">
        <v>30</v>
      </c>
      <c r="AM10" s="125">
        <v>31</v>
      </c>
      <c r="AN10" s="125">
        <v>32</v>
      </c>
      <c r="AO10" s="125">
        <v>33</v>
      </c>
      <c r="AP10" s="125">
        <v>34</v>
      </c>
      <c r="AQ10" s="125">
        <v>35</v>
      </c>
      <c r="AR10" s="125">
        <v>36</v>
      </c>
      <c r="AS10" s="125">
        <v>37</v>
      </c>
      <c r="AT10" s="125">
        <v>38</v>
      </c>
      <c r="AU10" s="125">
        <v>39</v>
      </c>
      <c r="AV10" s="125">
        <v>40</v>
      </c>
      <c r="AW10" s="125">
        <v>41</v>
      </c>
      <c r="AX10" s="125">
        <v>42</v>
      </c>
      <c r="AY10" s="125">
        <v>43</v>
      </c>
      <c r="AZ10" s="125">
        <v>44</v>
      </c>
      <c r="BA10" s="125">
        <v>45</v>
      </c>
      <c r="BB10" s="125">
        <v>46</v>
      </c>
      <c r="BC10" s="125">
        <v>47</v>
      </c>
      <c r="BD10" s="125">
        <v>48</v>
      </c>
      <c r="BE10" s="125">
        <v>49</v>
      </c>
      <c r="BF10" s="125">
        <v>50</v>
      </c>
      <c r="BG10" s="125">
        <v>51</v>
      </c>
      <c r="BH10" s="125">
        <v>52</v>
      </c>
      <c r="BI10" s="125">
        <v>53</v>
      </c>
      <c r="BJ10" s="125">
        <v>54</v>
      </c>
      <c r="BK10" s="125">
        <v>55</v>
      </c>
      <c r="BL10" s="125">
        <v>56</v>
      </c>
      <c r="BM10" s="125">
        <v>57</v>
      </c>
      <c r="BN10" s="125">
        <v>58</v>
      </c>
      <c r="BO10" s="125">
        <v>59</v>
      </c>
      <c r="BP10" s="125">
        <v>60</v>
      </c>
      <c r="BQ10" s="125">
        <v>61</v>
      </c>
      <c r="BR10" s="125">
        <v>62</v>
      </c>
      <c r="BS10" s="125">
        <v>63</v>
      </c>
      <c r="BT10" s="125">
        <v>64</v>
      </c>
      <c r="BU10" s="125">
        <v>65</v>
      </c>
      <c r="BV10" s="125">
        <v>66</v>
      </c>
      <c r="BW10" s="125">
        <v>67</v>
      </c>
      <c r="BX10" s="125">
        <v>68</v>
      </c>
      <c r="BY10" s="125">
        <v>69</v>
      </c>
      <c r="BZ10" s="125">
        <v>70</v>
      </c>
      <c r="CA10" s="125">
        <v>71</v>
      </c>
      <c r="CB10" s="125">
        <v>72</v>
      </c>
      <c r="CC10" s="125">
        <v>73</v>
      </c>
      <c r="CD10" s="125">
        <v>74</v>
      </c>
      <c r="CE10" s="125">
        <v>75</v>
      </c>
      <c r="CF10" s="125">
        <v>76</v>
      </c>
      <c r="CG10" s="125">
        <v>77</v>
      </c>
      <c r="CH10" s="125">
        <v>78</v>
      </c>
      <c r="CI10" s="125">
        <v>79</v>
      </c>
      <c r="CJ10" s="125">
        <v>80</v>
      </c>
      <c r="CK10" s="125">
        <v>81</v>
      </c>
      <c r="CL10" s="125">
        <v>82</v>
      </c>
      <c r="CM10" s="125">
        <v>83</v>
      </c>
      <c r="CN10" s="125">
        <v>84</v>
      </c>
      <c r="CO10" s="125">
        <v>85</v>
      </c>
      <c r="CP10" s="125">
        <v>86</v>
      </c>
      <c r="CQ10" s="125">
        <v>87</v>
      </c>
      <c r="CR10" s="125">
        <v>88</v>
      </c>
      <c r="CS10" s="125">
        <v>89</v>
      </c>
      <c r="CT10" s="125">
        <v>90</v>
      </c>
      <c r="CU10" s="125">
        <v>91</v>
      </c>
      <c r="CV10" s="125">
        <v>92</v>
      </c>
      <c r="CW10" s="125">
        <v>93</v>
      </c>
      <c r="CX10" s="125">
        <v>94</v>
      </c>
      <c r="CY10" s="125">
        <v>95</v>
      </c>
      <c r="CZ10" s="125">
        <v>96</v>
      </c>
      <c r="DA10" s="125">
        <v>97</v>
      </c>
      <c r="DB10" s="125">
        <v>98</v>
      </c>
      <c r="DC10" s="125">
        <v>99</v>
      </c>
      <c r="DD10" s="125">
        <v>100</v>
      </c>
      <c r="DE10" s="125">
        <v>101</v>
      </c>
      <c r="DF10" s="125">
        <v>102</v>
      </c>
      <c r="DG10" s="125">
        <v>103</v>
      </c>
      <c r="DH10" s="125">
        <v>104</v>
      </c>
      <c r="DI10" s="125">
        <v>105</v>
      </c>
      <c r="DJ10" s="125">
        <v>106</v>
      </c>
      <c r="DK10" s="125">
        <v>107</v>
      </c>
      <c r="DL10" s="125">
        <v>108</v>
      </c>
      <c r="DM10" s="125">
        <v>109</v>
      </c>
      <c r="DN10" s="125">
        <v>110</v>
      </c>
      <c r="DO10" s="125">
        <v>111</v>
      </c>
      <c r="DP10" s="125">
        <v>112</v>
      </c>
      <c r="DQ10" s="125">
        <v>113</v>
      </c>
      <c r="DR10" s="125">
        <v>114</v>
      </c>
      <c r="DS10" s="125">
        <v>115</v>
      </c>
      <c r="DT10" s="125">
        <v>116</v>
      </c>
      <c r="DU10" s="125">
        <v>117</v>
      </c>
      <c r="DV10" s="125">
        <v>118</v>
      </c>
      <c r="DW10" s="125">
        <v>119</v>
      </c>
      <c r="DX10" s="125">
        <v>120</v>
      </c>
      <c r="DY10" s="125">
        <v>121</v>
      </c>
      <c r="DZ10" s="125">
        <v>122</v>
      </c>
      <c r="EA10" s="125">
        <v>123</v>
      </c>
      <c r="EB10" s="125">
        <v>124</v>
      </c>
      <c r="EC10" s="125">
        <v>125</v>
      </c>
      <c r="ED10" s="125">
        <v>126</v>
      </c>
      <c r="EE10" s="125">
        <v>127</v>
      </c>
      <c r="EF10" s="125">
        <v>128</v>
      </c>
      <c r="EG10" s="125">
        <v>129</v>
      </c>
      <c r="EH10" s="125">
        <v>130</v>
      </c>
      <c r="EI10" s="125">
        <v>131</v>
      </c>
      <c r="EJ10" s="125">
        <v>132</v>
      </c>
      <c r="EK10" s="125">
        <v>133</v>
      </c>
      <c r="EL10" s="125">
        <v>134</v>
      </c>
      <c r="EM10" s="125">
        <v>135</v>
      </c>
      <c r="EN10" s="125">
        <v>136</v>
      </c>
    </row>
    <row r="11" spans="1:144">
      <c r="D11" s="120" t="s">
        <v>7712</v>
      </c>
      <c r="E11" s="120"/>
      <c r="F11" s="126" t="s">
        <v>7713</v>
      </c>
      <c r="G11" s="120"/>
      <c r="I11" s="127" t="s">
        <v>7468</v>
      </c>
      <c r="J11" s="127" t="s">
        <v>7472</v>
      </c>
      <c r="K11" s="127" t="s">
        <v>7473</v>
      </c>
      <c r="L11" s="127" t="s">
        <v>7474</v>
      </c>
      <c r="M11" s="127" t="s">
        <v>7476</v>
      </c>
      <c r="N11" s="127" t="s">
        <v>7479</v>
      </c>
      <c r="O11" s="127" t="s">
        <v>7480</v>
      </c>
      <c r="P11" s="127" t="s">
        <v>7481</v>
      </c>
      <c r="Q11" s="127" t="s">
        <v>7483</v>
      </c>
      <c r="R11" s="127" t="s">
        <v>7484</v>
      </c>
      <c r="S11" s="127" t="s">
        <v>7485</v>
      </c>
      <c r="T11" s="127" t="s">
        <v>7486</v>
      </c>
      <c r="U11" s="127" t="s">
        <v>7488</v>
      </c>
      <c r="V11" s="127" t="s">
        <v>7491</v>
      </c>
      <c r="W11" s="127" t="s">
        <v>7492</v>
      </c>
      <c r="X11" s="127" t="s">
        <v>7493</v>
      </c>
      <c r="Y11" s="127" t="s">
        <v>7494</v>
      </c>
      <c r="Z11" s="127" t="s">
        <v>7496</v>
      </c>
      <c r="AA11" s="127" t="s">
        <v>7498</v>
      </c>
      <c r="AB11" s="127" t="s">
        <v>7499</v>
      </c>
      <c r="AC11" s="127" t="s">
        <v>7501</v>
      </c>
      <c r="AD11" s="127" t="s">
        <v>7503</v>
      </c>
      <c r="AE11" s="127" t="s">
        <v>7505</v>
      </c>
      <c r="AF11" s="127" t="s">
        <v>7506</v>
      </c>
      <c r="AG11" s="127" t="s">
        <v>7508</v>
      </c>
      <c r="AH11" s="127" t="s">
        <v>7509</v>
      </c>
      <c r="AI11" s="127" t="s">
        <v>7511</v>
      </c>
      <c r="AJ11" s="127" t="s">
        <v>7512</v>
      </c>
      <c r="AK11" s="127" t="s">
        <v>7513</v>
      </c>
      <c r="AL11" s="127" t="s">
        <v>7516</v>
      </c>
      <c r="AM11" s="127" t="s">
        <v>7518</v>
      </c>
      <c r="AN11" s="127" t="s">
        <v>7519</v>
      </c>
      <c r="AO11" s="127" t="s">
        <v>7520</v>
      </c>
      <c r="AP11" s="127" t="s">
        <v>7523</v>
      </c>
      <c r="AQ11" s="127" t="s">
        <v>7526</v>
      </c>
      <c r="AR11" s="127" t="s">
        <v>7527</v>
      </c>
      <c r="AS11" s="127" t="s">
        <v>7529</v>
      </c>
      <c r="AT11" s="127" t="s">
        <v>7531</v>
      </c>
      <c r="AU11" s="127" t="s">
        <v>7532</v>
      </c>
      <c r="AV11" s="127" t="s">
        <v>7714</v>
      </c>
      <c r="AW11" s="127" t="s">
        <v>7534</v>
      </c>
      <c r="AX11" s="127" t="s">
        <v>7535</v>
      </c>
      <c r="AY11" s="127" t="s">
        <v>7538</v>
      </c>
      <c r="AZ11" s="127" t="s">
        <v>7540</v>
      </c>
      <c r="BA11" s="127" t="s">
        <v>7542</v>
      </c>
      <c r="BB11" s="127" t="s">
        <v>7544</v>
      </c>
      <c r="BC11" s="127" t="s">
        <v>7545</v>
      </c>
      <c r="BD11" s="127" t="s">
        <v>7546</v>
      </c>
      <c r="BE11" s="127" t="s">
        <v>7547</v>
      </c>
      <c r="BF11" s="127" t="s">
        <v>7548</v>
      </c>
      <c r="BG11" s="127" t="s">
        <v>7549</v>
      </c>
      <c r="BH11" s="127" t="s">
        <v>7551</v>
      </c>
      <c r="BI11" s="127" t="s">
        <v>7552</v>
      </c>
      <c r="BJ11" s="127" t="s">
        <v>7553</v>
      </c>
      <c r="BK11" s="127" t="s">
        <v>7554</v>
      </c>
      <c r="BL11" s="127" t="s">
        <v>7555</v>
      </c>
      <c r="BM11" s="127" t="s">
        <v>7556</v>
      </c>
      <c r="BN11" s="127" t="s">
        <v>7559</v>
      </c>
      <c r="BO11" s="127" t="s">
        <v>7560</v>
      </c>
      <c r="BP11" s="127" t="s">
        <v>7561</v>
      </c>
      <c r="BQ11" s="127" t="s">
        <v>7562</v>
      </c>
      <c r="BR11" s="127" t="s">
        <v>7563</v>
      </c>
      <c r="BS11" s="127" t="s">
        <v>7564</v>
      </c>
      <c r="BT11" s="127" t="s">
        <v>7565</v>
      </c>
      <c r="BU11" s="127" t="s">
        <v>7567</v>
      </c>
      <c r="BV11" s="127" t="s">
        <v>7569</v>
      </c>
      <c r="BW11" s="127" t="s">
        <v>7570</v>
      </c>
      <c r="BX11" s="127" t="s">
        <v>7571</v>
      </c>
      <c r="BY11" s="127" t="s">
        <v>7572</v>
      </c>
      <c r="BZ11" s="127" t="s">
        <v>7574</v>
      </c>
      <c r="CA11" s="127" t="s">
        <v>7575</v>
      </c>
      <c r="CB11" s="127" t="s">
        <v>7577</v>
      </c>
      <c r="CC11" s="127" t="s">
        <v>7579</v>
      </c>
      <c r="CD11" s="127" t="s">
        <v>7581</v>
      </c>
      <c r="CE11" s="127" t="s">
        <v>7583</v>
      </c>
      <c r="CF11" s="127" t="s">
        <v>7585</v>
      </c>
      <c r="CG11" s="127" t="s">
        <v>7587</v>
      </c>
      <c r="CH11" s="127" t="s">
        <v>7588</v>
      </c>
      <c r="CI11" s="127" t="s">
        <v>7590</v>
      </c>
      <c r="CJ11" s="127" t="s">
        <v>7591</v>
      </c>
      <c r="CK11" s="127" t="s">
        <v>7593</v>
      </c>
      <c r="CL11" s="127" t="s">
        <v>7594</v>
      </c>
      <c r="CM11" s="127" t="s">
        <v>7595</v>
      </c>
      <c r="CN11" s="127" t="s">
        <v>7596</v>
      </c>
      <c r="CO11" s="127" t="s">
        <v>7597</v>
      </c>
      <c r="CP11" s="127" t="s">
        <v>7598</v>
      </c>
      <c r="CQ11" s="127" t="s">
        <v>7600</v>
      </c>
      <c r="CR11" s="127" t="s">
        <v>7602</v>
      </c>
      <c r="CS11" s="127" t="s">
        <v>7603</v>
      </c>
      <c r="CT11" s="127" t="s">
        <v>7604</v>
      </c>
      <c r="CU11" s="127" t="s">
        <v>7605</v>
      </c>
      <c r="CV11" s="127" t="s">
        <v>7607</v>
      </c>
      <c r="CW11" s="127" t="s">
        <v>7608</v>
      </c>
      <c r="CX11" s="127" t="s">
        <v>7609</v>
      </c>
      <c r="CY11" s="127" t="s">
        <v>7610</v>
      </c>
      <c r="CZ11" s="127" t="s">
        <v>7715</v>
      </c>
      <c r="DA11" s="127" t="s">
        <v>7614</v>
      </c>
      <c r="DB11" s="127" t="s">
        <v>7615</v>
      </c>
      <c r="DC11" s="127" t="s">
        <v>7616</v>
      </c>
      <c r="DD11" s="127" t="s">
        <v>7618</v>
      </c>
      <c r="DE11" s="127" t="s">
        <v>7619</v>
      </c>
      <c r="DF11" s="127" t="s">
        <v>7620</v>
      </c>
      <c r="DG11" s="127" t="s">
        <v>7621</v>
      </c>
      <c r="DH11" s="127" t="s">
        <v>7623</v>
      </c>
      <c r="DI11" s="127" t="s">
        <v>7624</v>
      </c>
      <c r="DJ11" s="127" t="s">
        <v>7625</v>
      </c>
      <c r="DK11" s="127" t="s">
        <v>7626</v>
      </c>
      <c r="DL11" s="127" t="s">
        <v>7627</v>
      </c>
      <c r="DM11" s="127" t="s">
        <v>7629</v>
      </c>
      <c r="DN11" s="127" t="s">
        <v>7630</v>
      </c>
      <c r="DO11" s="127" t="s">
        <v>7631</v>
      </c>
      <c r="DP11" s="127" t="s">
        <v>7633</v>
      </c>
      <c r="DQ11" s="127" t="s">
        <v>7634</v>
      </c>
      <c r="DR11" s="127" t="s">
        <v>7635</v>
      </c>
      <c r="DS11" s="127" t="s">
        <v>7637</v>
      </c>
      <c r="DT11" s="127" t="s">
        <v>7638</v>
      </c>
      <c r="DU11" s="127" t="s">
        <v>7639</v>
      </c>
      <c r="DV11" s="127" t="s">
        <v>7640</v>
      </c>
      <c r="DW11" s="127" t="s">
        <v>7641</v>
      </c>
      <c r="DX11" s="127" t="s">
        <v>7642</v>
      </c>
      <c r="DY11" s="127" t="s">
        <v>7643</v>
      </c>
      <c r="DZ11" s="127" t="s">
        <v>7644</v>
      </c>
      <c r="EA11" s="127" t="s">
        <v>7645</v>
      </c>
      <c r="EB11" s="127" t="s">
        <v>7646</v>
      </c>
      <c r="EC11" s="127" t="s">
        <v>7648</v>
      </c>
      <c r="ED11" s="127" t="s">
        <v>7649</v>
      </c>
      <c r="EE11" s="127" t="s">
        <v>7650</v>
      </c>
      <c r="EF11" s="127" t="s">
        <v>7651</v>
      </c>
      <c r="EG11" s="127" t="s">
        <v>7652</v>
      </c>
      <c r="EH11" s="127" t="s">
        <v>7653</v>
      </c>
      <c r="EI11" s="127" t="s">
        <v>7655</v>
      </c>
      <c r="EJ11" s="127" t="s">
        <v>7657</v>
      </c>
      <c r="EK11" s="127" t="s">
        <v>7658</v>
      </c>
      <c r="EL11" s="127" t="s">
        <v>7660</v>
      </c>
      <c r="EM11" s="127" t="s">
        <v>7662</v>
      </c>
      <c r="EN11" s="127" t="s">
        <v>7664</v>
      </c>
    </row>
    <row r="12" spans="1:144">
      <c r="D12" s="103" t="s">
        <v>7716</v>
      </c>
      <c r="F12" s="126" t="s">
        <v>7717</v>
      </c>
      <c r="G12" s="126"/>
      <c r="H12" s="128"/>
      <c r="I12" s="127" t="s">
        <v>7718</v>
      </c>
      <c r="J12" s="127" t="s">
        <v>7718</v>
      </c>
      <c r="K12" s="127" t="s">
        <v>7718</v>
      </c>
      <c r="L12" s="127" t="s">
        <v>7718</v>
      </c>
      <c r="M12" s="127" t="s">
        <v>7718</v>
      </c>
      <c r="N12" s="127" t="s">
        <v>7718</v>
      </c>
      <c r="O12" s="127" t="s">
        <v>7718</v>
      </c>
      <c r="P12" s="127" t="s">
        <v>7718</v>
      </c>
      <c r="Q12" s="127" t="s">
        <v>7718</v>
      </c>
      <c r="R12" s="127" t="s">
        <v>7718</v>
      </c>
      <c r="S12" s="127" t="s">
        <v>7718</v>
      </c>
      <c r="T12" s="127" t="s">
        <v>7718</v>
      </c>
      <c r="U12" s="127" t="s">
        <v>7718</v>
      </c>
      <c r="V12" s="127" t="s">
        <v>7718</v>
      </c>
      <c r="W12" s="127" t="s">
        <v>7718</v>
      </c>
      <c r="X12" s="127" t="s">
        <v>7718</v>
      </c>
      <c r="Y12" s="127" t="s">
        <v>7718</v>
      </c>
      <c r="Z12" s="127" t="s">
        <v>7718</v>
      </c>
      <c r="AA12" s="127" t="s">
        <v>7718</v>
      </c>
      <c r="AB12" s="127" t="s">
        <v>7718</v>
      </c>
      <c r="AC12" s="127" t="s">
        <v>7718</v>
      </c>
      <c r="AD12" s="127" t="s">
        <v>7718</v>
      </c>
      <c r="AE12" s="127" t="s">
        <v>7718</v>
      </c>
      <c r="AF12" s="127" t="s">
        <v>7718</v>
      </c>
      <c r="AG12" s="127" t="s">
        <v>7718</v>
      </c>
      <c r="AH12" s="127" t="s">
        <v>7718</v>
      </c>
      <c r="AI12" s="127" t="s">
        <v>7718</v>
      </c>
      <c r="AJ12" s="127" t="s">
        <v>7718</v>
      </c>
      <c r="AK12" s="127" t="s">
        <v>7718</v>
      </c>
      <c r="AL12" s="127" t="s">
        <v>7718</v>
      </c>
      <c r="AM12" s="127" t="s">
        <v>7718</v>
      </c>
      <c r="AN12" s="127" t="s">
        <v>7718</v>
      </c>
      <c r="AO12" s="127" t="s">
        <v>7718</v>
      </c>
      <c r="AP12" s="127" t="s">
        <v>7718</v>
      </c>
      <c r="AQ12" s="127" t="s">
        <v>7718</v>
      </c>
      <c r="AR12" s="127" t="s">
        <v>7718</v>
      </c>
      <c r="AS12" s="127" t="s">
        <v>7718</v>
      </c>
      <c r="AT12" s="127" t="s">
        <v>7718</v>
      </c>
      <c r="AU12" s="127" t="s">
        <v>7718</v>
      </c>
      <c r="AV12" s="127" t="s">
        <v>7718</v>
      </c>
      <c r="AW12" s="127" t="s">
        <v>7718</v>
      </c>
      <c r="AX12" s="127" t="s">
        <v>7718</v>
      </c>
      <c r="AY12" s="127" t="s">
        <v>7718</v>
      </c>
      <c r="AZ12" s="127" t="s">
        <v>7718</v>
      </c>
      <c r="BA12" s="127" t="s">
        <v>7718</v>
      </c>
      <c r="BB12" s="127" t="s">
        <v>7718</v>
      </c>
      <c r="BC12" s="127" t="s">
        <v>7718</v>
      </c>
      <c r="BD12" s="127" t="s">
        <v>7718</v>
      </c>
      <c r="BE12" s="127" t="s">
        <v>7718</v>
      </c>
      <c r="BF12" s="127" t="s">
        <v>7718</v>
      </c>
      <c r="BG12" s="127" t="s">
        <v>7718</v>
      </c>
      <c r="BH12" s="127" t="s">
        <v>7718</v>
      </c>
      <c r="BI12" s="127" t="s">
        <v>7718</v>
      </c>
      <c r="BJ12" s="127" t="s">
        <v>7718</v>
      </c>
      <c r="BK12" s="127" t="s">
        <v>7718</v>
      </c>
      <c r="BL12" s="127" t="s">
        <v>7718</v>
      </c>
      <c r="BM12" s="127" t="s">
        <v>7718</v>
      </c>
      <c r="BN12" s="127" t="s">
        <v>7718</v>
      </c>
      <c r="BO12" s="127" t="s">
        <v>7718</v>
      </c>
      <c r="BP12" s="127" t="s">
        <v>7718</v>
      </c>
      <c r="BQ12" s="127" t="s">
        <v>7718</v>
      </c>
      <c r="BR12" s="127" t="s">
        <v>7718</v>
      </c>
      <c r="BS12" s="127" t="s">
        <v>7718</v>
      </c>
      <c r="BT12" s="127" t="s">
        <v>7718</v>
      </c>
      <c r="BU12" s="127" t="s">
        <v>7718</v>
      </c>
      <c r="BV12" s="127" t="s">
        <v>7718</v>
      </c>
      <c r="BW12" s="127" t="s">
        <v>7718</v>
      </c>
      <c r="BX12" s="127" t="s">
        <v>7718</v>
      </c>
      <c r="BY12" s="127" t="s">
        <v>7718</v>
      </c>
      <c r="BZ12" s="127" t="s">
        <v>7718</v>
      </c>
      <c r="CA12" s="127" t="s">
        <v>7718</v>
      </c>
      <c r="CB12" s="127" t="s">
        <v>7718</v>
      </c>
      <c r="CC12" s="127" t="s">
        <v>7718</v>
      </c>
      <c r="CD12" s="127" t="s">
        <v>7718</v>
      </c>
      <c r="CE12" s="127" t="s">
        <v>7718</v>
      </c>
      <c r="CF12" s="127" t="s">
        <v>7718</v>
      </c>
      <c r="CG12" s="127" t="s">
        <v>7718</v>
      </c>
      <c r="CH12" s="127" t="s">
        <v>7718</v>
      </c>
      <c r="CI12" s="127" t="s">
        <v>7718</v>
      </c>
      <c r="CJ12" s="127" t="s">
        <v>7718</v>
      </c>
      <c r="CK12" s="127" t="s">
        <v>7718</v>
      </c>
      <c r="CL12" s="127" t="s">
        <v>7718</v>
      </c>
      <c r="CM12" s="127" t="s">
        <v>7718</v>
      </c>
      <c r="CN12" s="127" t="s">
        <v>7718</v>
      </c>
      <c r="CO12" s="127" t="s">
        <v>7718</v>
      </c>
      <c r="CP12" s="127" t="s">
        <v>7718</v>
      </c>
      <c r="CQ12" s="127" t="s">
        <v>7718</v>
      </c>
      <c r="CR12" s="127" t="s">
        <v>7718</v>
      </c>
      <c r="CS12" s="127" t="s">
        <v>7718</v>
      </c>
      <c r="CT12" s="127" t="s">
        <v>7718</v>
      </c>
      <c r="CU12" s="127" t="s">
        <v>7718</v>
      </c>
      <c r="CV12" s="127" t="s">
        <v>7718</v>
      </c>
      <c r="CW12" s="127" t="s">
        <v>7718</v>
      </c>
      <c r="CX12" s="127" t="s">
        <v>7718</v>
      </c>
      <c r="CY12" s="127" t="s">
        <v>7718</v>
      </c>
      <c r="CZ12" s="127" t="s">
        <v>7718</v>
      </c>
      <c r="DA12" s="127" t="s">
        <v>7718</v>
      </c>
      <c r="DB12" s="127" t="s">
        <v>7718</v>
      </c>
      <c r="DC12" s="127" t="s">
        <v>7718</v>
      </c>
      <c r="DD12" s="127" t="s">
        <v>7718</v>
      </c>
      <c r="DE12" s="127" t="s">
        <v>7718</v>
      </c>
      <c r="DF12" s="127" t="s">
        <v>7718</v>
      </c>
      <c r="DG12" s="127" t="s">
        <v>7718</v>
      </c>
      <c r="DH12" s="127" t="s">
        <v>7718</v>
      </c>
      <c r="DI12" s="127" t="s">
        <v>7718</v>
      </c>
      <c r="DJ12" s="127" t="s">
        <v>7718</v>
      </c>
      <c r="DK12" s="127" t="s">
        <v>7718</v>
      </c>
      <c r="DL12" s="127" t="s">
        <v>7718</v>
      </c>
      <c r="DM12" s="127" t="s">
        <v>7718</v>
      </c>
      <c r="DN12" s="127" t="s">
        <v>7718</v>
      </c>
      <c r="DO12" s="127" t="s">
        <v>7718</v>
      </c>
      <c r="DP12" s="127" t="s">
        <v>7718</v>
      </c>
      <c r="DQ12" s="127" t="s">
        <v>7718</v>
      </c>
      <c r="DR12" s="127" t="s">
        <v>7718</v>
      </c>
      <c r="DS12" s="127" t="s">
        <v>7718</v>
      </c>
      <c r="DT12" s="127" t="s">
        <v>7718</v>
      </c>
      <c r="DU12" s="127" t="s">
        <v>7718</v>
      </c>
      <c r="DV12" s="127" t="s">
        <v>7718</v>
      </c>
      <c r="DW12" s="127" t="s">
        <v>7718</v>
      </c>
      <c r="DX12" s="127" t="s">
        <v>7718</v>
      </c>
      <c r="DY12" s="127" t="s">
        <v>7718</v>
      </c>
      <c r="DZ12" s="127" t="s">
        <v>7718</v>
      </c>
      <c r="EA12" s="127" t="s">
        <v>7718</v>
      </c>
      <c r="EB12" s="127" t="s">
        <v>7718</v>
      </c>
      <c r="EC12" s="127" t="s">
        <v>7718</v>
      </c>
      <c r="ED12" s="127" t="s">
        <v>7718</v>
      </c>
      <c r="EE12" s="127" t="s">
        <v>7718</v>
      </c>
      <c r="EF12" s="127" t="s">
        <v>7718</v>
      </c>
      <c r="EG12" s="127" t="s">
        <v>7718</v>
      </c>
      <c r="EH12" s="127" t="s">
        <v>7718</v>
      </c>
      <c r="EI12" s="127" t="s">
        <v>7718</v>
      </c>
      <c r="EJ12" s="127" t="s">
        <v>7718</v>
      </c>
      <c r="EK12" s="127" t="s">
        <v>7718</v>
      </c>
      <c r="EL12" s="127" t="s">
        <v>7718</v>
      </c>
      <c r="EM12" s="127" t="s">
        <v>7718</v>
      </c>
      <c r="EN12" s="127" t="s">
        <v>7718</v>
      </c>
    </row>
    <row r="13" spans="1:144">
      <c r="D13" s="103"/>
      <c r="F13" s="126" t="s">
        <v>7719</v>
      </c>
      <c r="G13" s="126"/>
      <c r="H13" s="128"/>
      <c r="I13" s="127" t="s">
        <v>7720</v>
      </c>
      <c r="J13" s="127" t="s">
        <v>7720</v>
      </c>
      <c r="K13" s="127" t="s">
        <v>7720</v>
      </c>
      <c r="L13" s="127" t="s">
        <v>7720</v>
      </c>
      <c r="M13" s="127" t="s">
        <v>7720</v>
      </c>
      <c r="N13" s="127" t="s">
        <v>7720</v>
      </c>
      <c r="O13" s="127" t="s">
        <v>7720</v>
      </c>
      <c r="P13" s="127" t="s">
        <v>7720</v>
      </c>
      <c r="Q13" s="127" t="s">
        <v>7720</v>
      </c>
      <c r="R13" s="127" t="s">
        <v>7720</v>
      </c>
      <c r="S13" s="127" t="s">
        <v>7720</v>
      </c>
      <c r="T13" s="127" t="s">
        <v>7720</v>
      </c>
      <c r="U13" s="127" t="s">
        <v>7720</v>
      </c>
      <c r="V13" s="127" t="s">
        <v>7720</v>
      </c>
      <c r="W13" s="127" t="s">
        <v>7720</v>
      </c>
      <c r="X13" s="127" t="s">
        <v>7720</v>
      </c>
      <c r="Y13" s="127" t="s">
        <v>7720</v>
      </c>
      <c r="Z13" s="127" t="s">
        <v>7720</v>
      </c>
      <c r="AA13" s="127" t="s">
        <v>7720</v>
      </c>
      <c r="AB13" s="127" t="s">
        <v>7720</v>
      </c>
      <c r="AC13" s="127" t="s">
        <v>7720</v>
      </c>
      <c r="AD13" s="127" t="s">
        <v>7720</v>
      </c>
      <c r="AE13" s="127" t="s">
        <v>7720</v>
      </c>
      <c r="AF13" s="127" t="s">
        <v>7720</v>
      </c>
      <c r="AG13" s="127" t="s">
        <v>7720</v>
      </c>
      <c r="AH13" s="127" t="s">
        <v>7720</v>
      </c>
      <c r="AI13" s="127" t="s">
        <v>7720</v>
      </c>
      <c r="AJ13" s="127" t="s">
        <v>7720</v>
      </c>
      <c r="AK13" s="127" t="s">
        <v>7720</v>
      </c>
      <c r="AL13" s="127" t="s">
        <v>7720</v>
      </c>
      <c r="AM13" s="127" t="s">
        <v>7720</v>
      </c>
      <c r="AN13" s="127" t="s">
        <v>7720</v>
      </c>
      <c r="AO13" s="127" t="s">
        <v>7720</v>
      </c>
      <c r="AP13" s="127" t="s">
        <v>7720</v>
      </c>
      <c r="AQ13" s="127" t="s">
        <v>7720</v>
      </c>
      <c r="AR13" s="127" t="s">
        <v>7720</v>
      </c>
      <c r="AS13" s="127" t="s">
        <v>7720</v>
      </c>
      <c r="AT13" s="127" t="s">
        <v>7720</v>
      </c>
      <c r="AU13" s="127" t="s">
        <v>7720</v>
      </c>
      <c r="AV13" s="127" t="s">
        <v>7720</v>
      </c>
      <c r="AW13" s="127" t="s">
        <v>7720</v>
      </c>
      <c r="AX13" s="127" t="s">
        <v>7720</v>
      </c>
      <c r="AY13" s="127" t="s">
        <v>7720</v>
      </c>
      <c r="AZ13" s="127" t="s">
        <v>7720</v>
      </c>
      <c r="BA13" s="127" t="s">
        <v>7720</v>
      </c>
      <c r="BB13" s="127" t="s">
        <v>7720</v>
      </c>
      <c r="BC13" s="127" t="s">
        <v>7720</v>
      </c>
      <c r="BD13" s="127" t="s">
        <v>7720</v>
      </c>
      <c r="BE13" s="127" t="s">
        <v>7720</v>
      </c>
      <c r="BF13" s="127" t="s">
        <v>7720</v>
      </c>
      <c r="BG13" s="127" t="s">
        <v>7720</v>
      </c>
      <c r="BH13" s="127" t="s">
        <v>7720</v>
      </c>
      <c r="BI13" s="127" t="s">
        <v>7720</v>
      </c>
      <c r="BJ13" s="127" t="s">
        <v>7720</v>
      </c>
      <c r="BK13" s="127" t="s">
        <v>7720</v>
      </c>
      <c r="BL13" s="127" t="s">
        <v>7720</v>
      </c>
      <c r="BM13" s="127" t="s">
        <v>7720</v>
      </c>
      <c r="BN13" s="127" t="s">
        <v>7720</v>
      </c>
      <c r="BO13" s="127" t="s">
        <v>7720</v>
      </c>
      <c r="BP13" s="127" t="s">
        <v>7720</v>
      </c>
      <c r="BQ13" s="127" t="s">
        <v>7720</v>
      </c>
      <c r="BR13" s="127" t="s">
        <v>7720</v>
      </c>
      <c r="BS13" s="127" t="s">
        <v>7720</v>
      </c>
      <c r="BT13" s="127" t="s">
        <v>7720</v>
      </c>
      <c r="BU13" s="127" t="s">
        <v>7720</v>
      </c>
      <c r="BV13" s="127" t="s">
        <v>7720</v>
      </c>
      <c r="BW13" s="127" t="s">
        <v>7720</v>
      </c>
      <c r="BX13" s="127" t="s">
        <v>7720</v>
      </c>
      <c r="BY13" s="127" t="s">
        <v>7720</v>
      </c>
      <c r="BZ13" s="127" t="s">
        <v>7720</v>
      </c>
      <c r="CA13" s="127" t="s">
        <v>7720</v>
      </c>
      <c r="CB13" s="127" t="s">
        <v>7720</v>
      </c>
      <c r="CC13" s="127" t="s">
        <v>7720</v>
      </c>
      <c r="CD13" s="127" t="s">
        <v>7720</v>
      </c>
      <c r="CE13" s="127" t="s">
        <v>7720</v>
      </c>
      <c r="CF13" s="127" t="s">
        <v>7720</v>
      </c>
      <c r="CG13" s="127" t="s">
        <v>7720</v>
      </c>
      <c r="CH13" s="127" t="s">
        <v>7720</v>
      </c>
      <c r="CI13" s="127" t="s">
        <v>7720</v>
      </c>
      <c r="CJ13" s="127" t="s">
        <v>7720</v>
      </c>
      <c r="CK13" s="127" t="s">
        <v>7720</v>
      </c>
      <c r="CL13" s="127" t="s">
        <v>7720</v>
      </c>
      <c r="CM13" s="127" t="s">
        <v>7720</v>
      </c>
      <c r="CN13" s="127" t="s">
        <v>7720</v>
      </c>
      <c r="CO13" s="127" t="s">
        <v>7720</v>
      </c>
      <c r="CP13" s="127" t="s">
        <v>7720</v>
      </c>
      <c r="CQ13" s="127" t="s">
        <v>7720</v>
      </c>
      <c r="CR13" s="127" t="s">
        <v>7720</v>
      </c>
      <c r="CS13" s="127" t="s">
        <v>7720</v>
      </c>
      <c r="CT13" s="127" t="s">
        <v>7720</v>
      </c>
      <c r="CU13" s="127" t="s">
        <v>7720</v>
      </c>
      <c r="CV13" s="127" t="s">
        <v>7720</v>
      </c>
      <c r="CW13" s="127" t="s">
        <v>7720</v>
      </c>
      <c r="CX13" s="127" t="s">
        <v>7720</v>
      </c>
      <c r="CY13" s="127" t="s">
        <v>7720</v>
      </c>
      <c r="CZ13" s="127" t="s">
        <v>7720</v>
      </c>
      <c r="DA13" s="127" t="s">
        <v>7720</v>
      </c>
      <c r="DB13" s="127" t="s">
        <v>7720</v>
      </c>
      <c r="DC13" s="127" t="s">
        <v>7720</v>
      </c>
      <c r="DD13" s="127" t="s">
        <v>7720</v>
      </c>
      <c r="DE13" s="127" t="s">
        <v>7720</v>
      </c>
      <c r="DF13" s="127" t="s">
        <v>7720</v>
      </c>
      <c r="DG13" s="127" t="s">
        <v>7720</v>
      </c>
      <c r="DH13" s="127" t="s">
        <v>7720</v>
      </c>
      <c r="DI13" s="127" t="s">
        <v>7720</v>
      </c>
      <c r="DJ13" s="127" t="s">
        <v>7720</v>
      </c>
      <c r="DK13" s="127" t="s">
        <v>7720</v>
      </c>
      <c r="DL13" s="127" t="s">
        <v>7720</v>
      </c>
      <c r="DM13" s="127" t="s">
        <v>7720</v>
      </c>
      <c r="DN13" s="127" t="s">
        <v>7720</v>
      </c>
      <c r="DO13" s="127" t="s">
        <v>7720</v>
      </c>
      <c r="DP13" s="127" t="s">
        <v>7720</v>
      </c>
      <c r="DQ13" s="127" t="s">
        <v>7720</v>
      </c>
      <c r="DR13" s="127" t="s">
        <v>7720</v>
      </c>
      <c r="DS13" s="127" t="s">
        <v>7720</v>
      </c>
      <c r="DT13" s="127" t="s">
        <v>7720</v>
      </c>
      <c r="DU13" s="127" t="s">
        <v>7720</v>
      </c>
      <c r="DV13" s="127" t="s">
        <v>7720</v>
      </c>
      <c r="DW13" s="127" t="s">
        <v>7720</v>
      </c>
      <c r="DX13" s="127" t="s">
        <v>7720</v>
      </c>
      <c r="DY13" s="127" t="s">
        <v>7720</v>
      </c>
      <c r="DZ13" s="127" t="s">
        <v>7720</v>
      </c>
      <c r="EA13" s="127" t="s">
        <v>7720</v>
      </c>
      <c r="EB13" s="127" t="s">
        <v>7720</v>
      </c>
      <c r="EC13" s="127" t="s">
        <v>7720</v>
      </c>
      <c r="ED13" s="127" t="s">
        <v>7720</v>
      </c>
      <c r="EE13" s="127" t="s">
        <v>7720</v>
      </c>
      <c r="EF13" s="127" t="s">
        <v>7720</v>
      </c>
      <c r="EG13" s="127" t="s">
        <v>7720</v>
      </c>
      <c r="EH13" s="127" t="s">
        <v>7720</v>
      </c>
      <c r="EI13" s="127" t="s">
        <v>7720</v>
      </c>
      <c r="EJ13" s="127" t="s">
        <v>7720</v>
      </c>
      <c r="EK13" s="127" t="s">
        <v>7720</v>
      </c>
      <c r="EL13" s="127" t="s">
        <v>7720</v>
      </c>
      <c r="EM13" s="127" t="s">
        <v>7720</v>
      </c>
      <c r="EN13" s="127" t="s">
        <v>7720</v>
      </c>
    </row>
    <row r="14" spans="1:144" s="131" customFormat="1">
      <c r="A14" s="99"/>
      <c r="B14" s="103"/>
      <c r="C14" s="99"/>
      <c r="D14" s="129" t="s">
        <v>7721</v>
      </c>
      <c r="E14" s="120"/>
      <c r="F14" s="130" t="s">
        <v>7722</v>
      </c>
      <c r="G14" s="120"/>
      <c r="H14" s="102"/>
      <c r="I14" s="131" t="s">
        <v>7723</v>
      </c>
      <c r="J14" s="131" t="s">
        <v>7724</v>
      </c>
      <c r="K14" s="131" t="s">
        <v>7725</v>
      </c>
      <c r="L14" s="131" t="s">
        <v>7726</v>
      </c>
      <c r="M14" s="131" t="s">
        <v>7727</v>
      </c>
      <c r="N14" s="131" t="s">
        <v>7728</v>
      </c>
      <c r="O14" s="131" t="s">
        <v>7729</v>
      </c>
      <c r="P14" s="131" t="s">
        <v>7730</v>
      </c>
      <c r="Q14" s="131" t="s">
        <v>7731</v>
      </c>
      <c r="R14" s="131" t="s">
        <v>7732</v>
      </c>
      <c r="S14" s="131" t="s">
        <v>7733</v>
      </c>
      <c r="T14" s="131" t="s">
        <v>7734</v>
      </c>
      <c r="U14" s="131" t="s">
        <v>7735</v>
      </c>
      <c r="V14" s="131" t="s">
        <v>7736</v>
      </c>
      <c r="W14" s="131" t="s">
        <v>7737</v>
      </c>
      <c r="X14" s="131" t="s">
        <v>7738</v>
      </c>
      <c r="Y14" s="131" t="s">
        <v>7739</v>
      </c>
      <c r="Z14" s="131" t="s">
        <v>7740</v>
      </c>
      <c r="AA14" s="131" t="s">
        <v>7741</v>
      </c>
      <c r="AB14" s="131" t="s">
        <v>7742</v>
      </c>
      <c r="AC14" s="131" t="s">
        <v>7743</v>
      </c>
      <c r="AD14" s="131" t="s">
        <v>7744</v>
      </c>
      <c r="AE14" s="131" t="s">
        <v>7745</v>
      </c>
      <c r="AF14" s="131" t="s">
        <v>7746</v>
      </c>
      <c r="AG14" s="131" t="s">
        <v>7747</v>
      </c>
      <c r="AH14" s="131" t="s">
        <v>7748</v>
      </c>
      <c r="AI14" s="131" t="s">
        <v>7749</v>
      </c>
      <c r="AJ14" s="131" t="s">
        <v>7750</v>
      </c>
      <c r="AK14" s="131" t="s">
        <v>7751</v>
      </c>
      <c r="AL14" s="131" t="s">
        <v>7752</v>
      </c>
      <c r="AM14" s="131" t="s">
        <v>7753</v>
      </c>
      <c r="AN14" s="131" t="s">
        <v>7754</v>
      </c>
      <c r="AO14" s="131" t="s">
        <v>7755</v>
      </c>
      <c r="AP14" s="131" t="s">
        <v>7756</v>
      </c>
      <c r="AQ14" s="131" t="s">
        <v>7757</v>
      </c>
      <c r="AR14" s="131" t="s">
        <v>7758</v>
      </c>
      <c r="AS14" s="131" t="s">
        <v>7759</v>
      </c>
      <c r="AT14" s="131" t="s">
        <v>7760</v>
      </c>
      <c r="AU14" s="131" t="s">
        <v>7761</v>
      </c>
      <c r="AV14" s="131" t="s">
        <v>7762</v>
      </c>
      <c r="AW14" s="131" t="s">
        <v>7763</v>
      </c>
      <c r="AX14" s="131" t="s">
        <v>7764</v>
      </c>
      <c r="AY14" s="131" t="s">
        <v>7765</v>
      </c>
      <c r="AZ14" s="131" t="s">
        <v>7766</v>
      </c>
      <c r="BA14" s="131" t="s">
        <v>7767</v>
      </c>
      <c r="BB14" s="131" t="s">
        <v>7768</v>
      </c>
      <c r="BC14" s="131" t="s">
        <v>7769</v>
      </c>
      <c r="BD14" s="131" t="s">
        <v>7770</v>
      </c>
      <c r="BE14" s="131" t="s">
        <v>7771</v>
      </c>
      <c r="BF14" s="131" t="s">
        <v>7772</v>
      </c>
      <c r="BG14" s="131" t="s">
        <v>7773</v>
      </c>
      <c r="BH14" s="131" t="s">
        <v>7774</v>
      </c>
      <c r="BI14" s="131" t="s">
        <v>7775</v>
      </c>
      <c r="BJ14" s="131" t="s">
        <v>7776</v>
      </c>
      <c r="BK14" s="131" t="s">
        <v>7777</v>
      </c>
      <c r="BL14" s="131" t="s">
        <v>7778</v>
      </c>
      <c r="BM14" s="131" t="s">
        <v>7779</v>
      </c>
      <c r="BN14" s="131" t="s">
        <v>7780</v>
      </c>
      <c r="BO14" s="131" t="s">
        <v>7781</v>
      </c>
      <c r="BP14" s="131" t="s">
        <v>7782</v>
      </c>
      <c r="BQ14" s="131" t="s">
        <v>7783</v>
      </c>
      <c r="BR14" s="131" t="s">
        <v>7784</v>
      </c>
      <c r="BS14" s="131" t="s">
        <v>7785</v>
      </c>
      <c r="BT14" s="131" t="s">
        <v>7786</v>
      </c>
      <c r="BU14" s="131" t="s">
        <v>7787</v>
      </c>
      <c r="BV14" s="131" t="s">
        <v>7788</v>
      </c>
      <c r="BW14" s="131" t="s">
        <v>7789</v>
      </c>
      <c r="BX14" s="131" t="s">
        <v>7790</v>
      </c>
      <c r="BY14" s="131" t="s">
        <v>7791</v>
      </c>
      <c r="BZ14" s="131" t="s">
        <v>7792</v>
      </c>
      <c r="CA14" s="131" t="s">
        <v>7793</v>
      </c>
      <c r="CB14" s="131" t="s">
        <v>7794</v>
      </c>
      <c r="CC14" s="131" t="s">
        <v>7795</v>
      </c>
      <c r="CD14" s="131" t="s">
        <v>7796</v>
      </c>
      <c r="CE14" s="131" t="s">
        <v>7797</v>
      </c>
      <c r="CF14" s="131" t="s">
        <v>7798</v>
      </c>
      <c r="CG14" s="131" t="s">
        <v>7799</v>
      </c>
      <c r="CH14" s="131" t="s">
        <v>7800</v>
      </c>
      <c r="CI14" s="131" t="s">
        <v>7801</v>
      </c>
      <c r="CJ14" s="131" t="s">
        <v>7802</v>
      </c>
      <c r="CK14" s="131" t="s">
        <v>7803</v>
      </c>
      <c r="CL14" s="131" t="s">
        <v>7804</v>
      </c>
      <c r="CM14" s="131" t="s">
        <v>7805</v>
      </c>
      <c r="CN14" s="131" t="s">
        <v>7806</v>
      </c>
      <c r="CO14" s="131" t="s">
        <v>7807</v>
      </c>
      <c r="CP14" s="131" t="s">
        <v>7808</v>
      </c>
      <c r="CQ14" s="131" t="s">
        <v>7809</v>
      </c>
      <c r="CR14" s="131" t="s">
        <v>7810</v>
      </c>
      <c r="CS14" s="131" t="s">
        <v>7811</v>
      </c>
      <c r="CT14" s="131" t="s">
        <v>7812</v>
      </c>
      <c r="CU14" s="131" t="s">
        <v>7813</v>
      </c>
      <c r="CV14" s="131" t="s">
        <v>7814</v>
      </c>
      <c r="CW14" s="131" t="s">
        <v>7815</v>
      </c>
      <c r="CX14" s="131" t="s">
        <v>7816</v>
      </c>
      <c r="CY14" s="131" t="s">
        <v>7817</v>
      </c>
      <c r="CZ14" s="131" t="s">
        <v>7818</v>
      </c>
      <c r="DA14" s="131" t="s">
        <v>7819</v>
      </c>
      <c r="DB14" s="131" t="s">
        <v>7820</v>
      </c>
      <c r="DC14" s="131" t="s">
        <v>7821</v>
      </c>
      <c r="DD14" s="131" t="s">
        <v>7822</v>
      </c>
      <c r="DE14" s="131" t="s">
        <v>7823</v>
      </c>
      <c r="DF14" s="131" t="s">
        <v>7824</v>
      </c>
      <c r="DG14" s="131" t="s">
        <v>7825</v>
      </c>
      <c r="DH14" s="131" t="s">
        <v>7826</v>
      </c>
      <c r="DI14" s="131" t="s">
        <v>7827</v>
      </c>
      <c r="DJ14" s="131" t="s">
        <v>7828</v>
      </c>
      <c r="DK14" s="131" t="s">
        <v>7829</v>
      </c>
      <c r="DL14" s="131" t="s">
        <v>7830</v>
      </c>
      <c r="DM14" s="131" t="s">
        <v>7831</v>
      </c>
      <c r="DN14" s="131" t="s">
        <v>7832</v>
      </c>
      <c r="DO14" s="131" t="s">
        <v>7833</v>
      </c>
      <c r="DP14" s="131" t="s">
        <v>7834</v>
      </c>
      <c r="DQ14" s="131" t="s">
        <v>7835</v>
      </c>
      <c r="DR14" s="131" t="s">
        <v>7836</v>
      </c>
      <c r="DS14" s="131" t="s">
        <v>7837</v>
      </c>
      <c r="DT14" s="131" t="s">
        <v>7838</v>
      </c>
      <c r="DU14" s="131" t="s">
        <v>7839</v>
      </c>
      <c r="DV14" s="131" t="s">
        <v>7840</v>
      </c>
      <c r="DW14" s="131" t="s">
        <v>7841</v>
      </c>
      <c r="DX14" s="131" t="s">
        <v>7842</v>
      </c>
      <c r="DY14" s="131" t="s">
        <v>7843</v>
      </c>
      <c r="DZ14" s="131" t="s">
        <v>7844</v>
      </c>
      <c r="EA14" s="131" t="s">
        <v>7845</v>
      </c>
      <c r="EB14" s="131" t="s">
        <v>7846</v>
      </c>
      <c r="EC14" s="131" t="s">
        <v>7847</v>
      </c>
      <c r="ED14" s="131" t="s">
        <v>7848</v>
      </c>
      <c r="EE14" s="131" t="s">
        <v>7849</v>
      </c>
      <c r="EF14" s="131" t="s">
        <v>7850</v>
      </c>
      <c r="EG14" s="131" t="s">
        <v>7851</v>
      </c>
      <c r="EH14" s="131" t="s">
        <v>7852</v>
      </c>
      <c r="EI14" s="131" t="s">
        <v>7853</v>
      </c>
      <c r="EJ14" s="131" t="s">
        <v>7854</v>
      </c>
      <c r="EK14" s="131" t="s">
        <v>7855</v>
      </c>
      <c r="EL14" s="131" t="s">
        <v>7856</v>
      </c>
      <c r="EM14" s="131" t="s">
        <v>7857</v>
      </c>
      <c r="EN14" s="131" t="s">
        <v>7858</v>
      </c>
    </row>
    <row r="15" spans="1:144">
      <c r="D15" s="99" t="s">
        <v>7859</v>
      </c>
      <c r="F15" s="130" t="s">
        <v>7860</v>
      </c>
      <c r="G15" s="130"/>
      <c r="H15" s="132"/>
      <c r="I15" s="133" t="s">
        <v>7861</v>
      </c>
      <c r="J15" s="133" t="s">
        <v>7861</v>
      </c>
      <c r="K15" s="133" t="s">
        <v>7861</v>
      </c>
      <c r="L15" s="133" t="s">
        <v>7861</v>
      </c>
      <c r="M15" s="133" t="s">
        <v>7861</v>
      </c>
      <c r="N15" s="133" t="s">
        <v>7861</v>
      </c>
      <c r="O15" s="133" t="s">
        <v>7861</v>
      </c>
      <c r="P15" s="133" t="s">
        <v>7861</v>
      </c>
      <c r="Q15" s="133" t="s">
        <v>7861</v>
      </c>
      <c r="R15" s="133" t="s">
        <v>7861</v>
      </c>
      <c r="S15" s="133" t="s">
        <v>7861</v>
      </c>
      <c r="T15" s="133" t="s">
        <v>7861</v>
      </c>
      <c r="U15" s="133" t="s">
        <v>7861</v>
      </c>
      <c r="V15" s="133" t="s">
        <v>7861</v>
      </c>
      <c r="W15" s="133" t="s">
        <v>7861</v>
      </c>
      <c r="X15" s="133" t="s">
        <v>7861</v>
      </c>
      <c r="Y15" s="133" t="s">
        <v>7861</v>
      </c>
      <c r="Z15" s="133" t="s">
        <v>7861</v>
      </c>
      <c r="AA15" s="133" t="s">
        <v>7861</v>
      </c>
      <c r="AB15" s="133" t="s">
        <v>7861</v>
      </c>
      <c r="AC15" s="133" t="s">
        <v>7861</v>
      </c>
      <c r="AD15" s="133" t="s">
        <v>7861</v>
      </c>
      <c r="AE15" s="133" t="s">
        <v>7861</v>
      </c>
      <c r="AF15" s="133" t="s">
        <v>7861</v>
      </c>
      <c r="AG15" s="133" t="s">
        <v>7861</v>
      </c>
      <c r="AH15" s="133" t="s">
        <v>7861</v>
      </c>
      <c r="AI15" s="133" t="s">
        <v>7861</v>
      </c>
      <c r="AJ15" s="133" t="s">
        <v>7861</v>
      </c>
      <c r="AK15" s="133" t="s">
        <v>7861</v>
      </c>
      <c r="AL15" s="133" t="s">
        <v>7861</v>
      </c>
      <c r="AM15" s="133" t="s">
        <v>7861</v>
      </c>
      <c r="AN15" s="133" t="s">
        <v>7861</v>
      </c>
      <c r="AO15" s="133" t="s">
        <v>7861</v>
      </c>
      <c r="AP15" s="133" t="s">
        <v>7861</v>
      </c>
      <c r="AQ15" s="133" t="s">
        <v>7861</v>
      </c>
      <c r="AR15" s="133" t="s">
        <v>7861</v>
      </c>
      <c r="AS15" s="133" t="s">
        <v>7861</v>
      </c>
      <c r="AT15" s="133" t="s">
        <v>7861</v>
      </c>
      <c r="AU15" s="133" t="s">
        <v>7861</v>
      </c>
      <c r="AV15" s="133" t="s">
        <v>7861</v>
      </c>
      <c r="AW15" s="133" t="s">
        <v>7861</v>
      </c>
      <c r="AX15" s="133" t="s">
        <v>7861</v>
      </c>
      <c r="AY15" s="133" t="s">
        <v>7861</v>
      </c>
      <c r="AZ15" s="133" t="s">
        <v>7861</v>
      </c>
      <c r="BA15" s="133" t="s">
        <v>7861</v>
      </c>
      <c r="BB15" s="133" t="s">
        <v>7861</v>
      </c>
      <c r="BC15" s="133" t="s">
        <v>7861</v>
      </c>
      <c r="BD15" s="133" t="s">
        <v>7861</v>
      </c>
      <c r="BE15" s="133" t="s">
        <v>7861</v>
      </c>
      <c r="BF15" s="133" t="s">
        <v>7861</v>
      </c>
      <c r="BG15" s="133" t="s">
        <v>7861</v>
      </c>
      <c r="BH15" s="133" t="s">
        <v>7861</v>
      </c>
      <c r="BI15" s="133" t="s">
        <v>7861</v>
      </c>
      <c r="BJ15" s="133" t="s">
        <v>7861</v>
      </c>
      <c r="BK15" s="133" t="s">
        <v>7861</v>
      </c>
      <c r="BL15" s="133" t="s">
        <v>7861</v>
      </c>
      <c r="BM15" s="133" t="s">
        <v>7861</v>
      </c>
      <c r="BN15" s="133" t="s">
        <v>7861</v>
      </c>
      <c r="BO15" s="133" t="s">
        <v>7861</v>
      </c>
      <c r="BP15" s="133" t="s">
        <v>7861</v>
      </c>
      <c r="BQ15" s="133" t="s">
        <v>7861</v>
      </c>
      <c r="BR15" s="133" t="s">
        <v>7861</v>
      </c>
      <c r="BS15" s="133" t="s">
        <v>7861</v>
      </c>
      <c r="BT15" s="133" t="s">
        <v>7861</v>
      </c>
      <c r="BU15" s="133" t="s">
        <v>7861</v>
      </c>
      <c r="BV15" s="133" t="s">
        <v>7861</v>
      </c>
      <c r="BW15" s="133" t="s">
        <v>7861</v>
      </c>
      <c r="BX15" s="133" t="s">
        <v>7861</v>
      </c>
      <c r="BY15" s="133" t="s">
        <v>7861</v>
      </c>
      <c r="BZ15" s="133" t="s">
        <v>7861</v>
      </c>
      <c r="CA15" s="133" t="s">
        <v>7861</v>
      </c>
      <c r="CB15" s="133" t="s">
        <v>7861</v>
      </c>
      <c r="CC15" s="133" t="s">
        <v>7861</v>
      </c>
      <c r="CD15" s="133" t="s">
        <v>7861</v>
      </c>
      <c r="CE15" s="133" t="s">
        <v>7861</v>
      </c>
      <c r="CF15" s="133" t="s">
        <v>7861</v>
      </c>
      <c r="CG15" s="133" t="s">
        <v>7861</v>
      </c>
      <c r="CH15" s="133" t="s">
        <v>7861</v>
      </c>
      <c r="CI15" s="133" t="s">
        <v>7861</v>
      </c>
      <c r="CJ15" s="133" t="s">
        <v>7861</v>
      </c>
      <c r="CK15" s="133" t="s">
        <v>7861</v>
      </c>
      <c r="CL15" s="133" t="s">
        <v>7861</v>
      </c>
      <c r="CM15" s="133" t="s">
        <v>7861</v>
      </c>
      <c r="CN15" s="133" t="s">
        <v>7861</v>
      </c>
      <c r="CO15" s="133" t="s">
        <v>7861</v>
      </c>
      <c r="CP15" s="133" t="s">
        <v>7861</v>
      </c>
      <c r="CQ15" s="133" t="s">
        <v>7861</v>
      </c>
      <c r="CR15" s="133" t="s">
        <v>7861</v>
      </c>
      <c r="CS15" s="133" t="s">
        <v>7861</v>
      </c>
      <c r="CT15" s="133" t="s">
        <v>7861</v>
      </c>
      <c r="CU15" s="133" t="s">
        <v>7861</v>
      </c>
      <c r="CV15" s="133" t="s">
        <v>7861</v>
      </c>
      <c r="CW15" s="133" t="s">
        <v>7861</v>
      </c>
      <c r="CX15" s="133" t="s">
        <v>7861</v>
      </c>
      <c r="CY15" s="133" t="s">
        <v>7861</v>
      </c>
      <c r="CZ15" s="133" t="s">
        <v>7861</v>
      </c>
      <c r="DA15" s="133" t="s">
        <v>7861</v>
      </c>
      <c r="DB15" s="133" t="s">
        <v>7861</v>
      </c>
      <c r="DC15" s="133" t="s">
        <v>7861</v>
      </c>
      <c r="DD15" s="133" t="s">
        <v>7861</v>
      </c>
      <c r="DE15" s="133" t="s">
        <v>7861</v>
      </c>
      <c r="DF15" s="133" t="s">
        <v>7861</v>
      </c>
      <c r="DG15" s="133" t="s">
        <v>7861</v>
      </c>
      <c r="DH15" s="133" t="s">
        <v>7861</v>
      </c>
      <c r="DI15" s="133" t="s">
        <v>7861</v>
      </c>
      <c r="DJ15" s="133" t="s">
        <v>7861</v>
      </c>
      <c r="DK15" s="133" t="s">
        <v>7861</v>
      </c>
      <c r="DL15" s="133" t="s">
        <v>7861</v>
      </c>
      <c r="DM15" s="133" t="s">
        <v>7861</v>
      </c>
      <c r="DN15" s="133" t="s">
        <v>7861</v>
      </c>
      <c r="DO15" s="133" t="s">
        <v>7861</v>
      </c>
      <c r="DP15" s="133" t="s">
        <v>7861</v>
      </c>
      <c r="DQ15" s="133" t="s">
        <v>7861</v>
      </c>
      <c r="DR15" s="133" t="s">
        <v>7861</v>
      </c>
      <c r="DS15" s="133" t="s">
        <v>7861</v>
      </c>
      <c r="DT15" s="133" t="s">
        <v>7861</v>
      </c>
      <c r="DU15" s="133" t="s">
        <v>7861</v>
      </c>
      <c r="DV15" s="133" t="s">
        <v>7861</v>
      </c>
      <c r="DW15" s="133" t="s">
        <v>7861</v>
      </c>
      <c r="DX15" s="133" t="s">
        <v>7861</v>
      </c>
      <c r="DY15" s="133" t="s">
        <v>7861</v>
      </c>
      <c r="DZ15" s="133" t="s">
        <v>7861</v>
      </c>
      <c r="EA15" s="133" t="s">
        <v>7861</v>
      </c>
      <c r="EB15" s="133" t="s">
        <v>7861</v>
      </c>
      <c r="EC15" s="133" t="s">
        <v>7861</v>
      </c>
      <c r="ED15" s="133" t="s">
        <v>7861</v>
      </c>
      <c r="EE15" s="133" t="s">
        <v>7861</v>
      </c>
      <c r="EF15" s="133" t="s">
        <v>7861</v>
      </c>
      <c r="EG15" s="133" t="s">
        <v>7861</v>
      </c>
      <c r="EH15" s="133" t="s">
        <v>7861</v>
      </c>
      <c r="EI15" s="133" t="s">
        <v>7861</v>
      </c>
      <c r="EJ15" s="133" t="s">
        <v>7861</v>
      </c>
      <c r="EK15" s="133" t="s">
        <v>7861</v>
      </c>
      <c r="EL15" s="133" t="s">
        <v>7861</v>
      </c>
      <c r="EM15" s="133" t="s">
        <v>7861</v>
      </c>
      <c r="EN15" s="133" t="s">
        <v>7861</v>
      </c>
    </row>
    <row r="16" spans="1:144">
      <c r="D16" s="129" t="s">
        <v>7862</v>
      </c>
      <c r="E16" s="120"/>
      <c r="F16" s="130" t="s">
        <v>7863</v>
      </c>
      <c r="G16" s="120"/>
      <c r="I16" s="133" t="s">
        <v>6970</v>
      </c>
      <c r="J16" s="133" t="s">
        <v>6995</v>
      </c>
      <c r="K16" s="133" t="s">
        <v>6995</v>
      </c>
      <c r="L16" s="133" t="s">
        <v>6995</v>
      </c>
      <c r="M16" s="133" t="s">
        <v>7477</v>
      </c>
      <c r="N16" s="133" t="s">
        <v>6964</v>
      </c>
      <c r="O16" s="133" t="s">
        <v>6964</v>
      </c>
      <c r="P16" s="133" t="s">
        <v>6964</v>
      </c>
      <c r="Q16" s="133" t="s">
        <v>6964</v>
      </c>
      <c r="R16" s="133" t="s">
        <v>6976</v>
      </c>
      <c r="S16" s="133" t="s">
        <v>7021</v>
      </c>
      <c r="T16" s="133" t="s">
        <v>7057</v>
      </c>
      <c r="U16" s="133" t="s">
        <v>7489</v>
      </c>
      <c r="V16" s="133" t="s">
        <v>6964</v>
      </c>
      <c r="W16" s="133" t="s">
        <v>7057</v>
      </c>
      <c r="X16" s="133" t="s">
        <v>6964</v>
      </c>
      <c r="Y16" s="133" t="s">
        <v>6976</v>
      </c>
      <c r="Z16" s="133" t="s">
        <v>6970</v>
      </c>
      <c r="AA16" s="133" t="s">
        <v>6973</v>
      </c>
      <c r="AB16" s="133" t="s">
        <v>7057</v>
      </c>
      <c r="AC16" s="133" t="s">
        <v>6964</v>
      </c>
      <c r="AD16" s="133" t="s">
        <v>7504</v>
      </c>
      <c r="AE16" s="133" t="s">
        <v>6970</v>
      </c>
      <c r="AF16" s="133" t="s">
        <v>6970</v>
      </c>
      <c r="AG16" s="133" t="s">
        <v>7067</v>
      </c>
      <c r="AH16" s="133" t="s">
        <v>7510</v>
      </c>
      <c r="AI16" s="133" t="s">
        <v>6995</v>
      </c>
      <c r="AJ16" s="133" t="s">
        <v>6964</v>
      </c>
      <c r="AK16" s="133" t="s">
        <v>7514</v>
      </c>
      <c r="AL16" s="133" t="s">
        <v>7008</v>
      </c>
      <c r="AM16" s="133" t="s">
        <v>7477</v>
      </c>
      <c r="AN16" s="133" t="s">
        <v>6973</v>
      </c>
      <c r="AO16" s="133" t="s">
        <v>7060</v>
      </c>
      <c r="AP16" s="133" t="s">
        <v>7510</v>
      </c>
      <c r="AQ16" s="133" t="s">
        <v>6964</v>
      </c>
      <c r="AR16" s="133" t="s">
        <v>6995</v>
      </c>
      <c r="AS16" s="133" t="s">
        <v>7008</v>
      </c>
      <c r="AT16" s="133" t="s">
        <v>7008</v>
      </c>
      <c r="AU16" s="133" t="s">
        <v>7008</v>
      </c>
      <c r="AV16" s="133" t="s">
        <v>6973</v>
      </c>
      <c r="AW16" s="133" t="s">
        <v>6964</v>
      </c>
      <c r="AX16" s="133" t="s">
        <v>7536</v>
      </c>
      <c r="AY16" s="133" t="s">
        <v>7539</v>
      </c>
      <c r="AZ16" s="133" t="s">
        <v>6973</v>
      </c>
      <c r="BA16" s="133" t="s">
        <v>7021</v>
      </c>
      <c r="BB16" s="133" t="s">
        <v>7489</v>
      </c>
      <c r="BC16" s="133" t="s">
        <v>6995</v>
      </c>
      <c r="BD16" s="133" t="s">
        <v>6995</v>
      </c>
      <c r="BE16" s="133" t="s">
        <v>6976</v>
      </c>
      <c r="BF16" s="133" t="s">
        <v>7021</v>
      </c>
      <c r="BG16" s="133" t="s">
        <v>6964</v>
      </c>
      <c r="BH16" s="133" t="s">
        <v>7489</v>
      </c>
      <c r="BI16" s="133" t="s">
        <v>6964</v>
      </c>
      <c r="BJ16" s="133" t="s">
        <v>6970</v>
      </c>
      <c r="BK16" s="133" t="s">
        <v>7489</v>
      </c>
      <c r="BL16" s="133" t="s">
        <v>6973</v>
      </c>
      <c r="BM16" s="133" t="s">
        <v>7008</v>
      </c>
      <c r="BN16" s="133" t="s">
        <v>6964</v>
      </c>
      <c r="BO16" s="133" t="s">
        <v>6973</v>
      </c>
      <c r="BP16" s="133" t="s">
        <v>7536</v>
      </c>
      <c r="BQ16" s="133" t="s">
        <v>6970</v>
      </c>
      <c r="BR16" s="133" t="s">
        <v>7489</v>
      </c>
      <c r="BS16" s="133" t="s">
        <v>6964</v>
      </c>
      <c r="BT16" s="133" t="s">
        <v>7536</v>
      </c>
      <c r="BU16" s="133" t="s">
        <v>6973</v>
      </c>
      <c r="BV16" s="133" t="s">
        <v>7536</v>
      </c>
      <c r="BW16" s="133" t="s">
        <v>6964</v>
      </c>
      <c r="BX16" s="133" t="s">
        <v>6973</v>
      </c>
      <c r="BY16" s="133" t="s">
        <v>7489</v>
      </c>
      <c r="BZ16" s="133" t="s">
        <v>6964</v>
      </c>
      <c r="CA16" s="133" t="s">
        <v>6964</v>
      </c>
      <c r="CB16" s="133" t="s">
        <v>7008</v>
      </c>
      <c r="CC16" s="133" t="s">
        <v>6976</v>
      </c>
      <c r="CD16" s="133" t="s">
        <v>7008</v>
      </c>
      <c r="CE16" s="133" t="s">
        <v>6964</v>
      </c>
      <c r="CF16" s="133" t="s">
        <v>7586</v>
      </c>
      <c r="CG16" s="133" t="s">
        <v>7536</v>
      </c>
      <c r="CH16" s="133" t="s">
        <v>7589</v>
      </c>
      <c r="CI16" s="133" t="s">
        <v>6973</v>
      </c>
      <c r="CJ16" s="133" t="s">
        <v>7592</v>
      </c>
      <c r="CK16" s="133" t="s">
        <v>6964</v>
      </c>
      <c r="CL16" s="133" t="s">
        <v>7592</v>
      </c>
      <c r="CM16" s="133" t="s">
        <v>6973</v>
      </c>
      <c r="CN16" s="133" t="s">
        <v>7057</v>
      </c>
      <c r="CO16" s="133" t="s">
        <v>7008</v>
      </c>
      <c r="CP16" s="133" t="s">
        <v>7008</v>
      </c>
      <c r="CQ16" s="133" t="s">
        <v>7008</v>
      </c>
      <c r="CR16" s="133" t="s">
        <v>6964</v>
      </c>
      <c r="CS16" s="133" t="s">
        <v>6964</v>
      </c>
      <c r="CT16" s="133" t="s">
        <v>7021</v>
      </c>
      <c r="CU16" s="133" t="s">
        <v>6970</v>
      </c>
      <c r="CV16" s="133" t="s">
        <v>6964</v>
      </c>
      <c r="CW16" s="133" t="s">
        <v>6964</v>
      </c>
      <c r="CX16" s="133" t="s">
        <v>6964</v>
      </c>
      <c r="CY16" s="133" t="s">
        <v>7008</v>
      </c>
      <c r="CZ16" s="133" t="s">
        <v>7589</v>
      </c>
      <c r="DA16" s="133" t="s">
        <v>7008</v>
      </c>
      <c r="DB16" s="133" t="s">
        <v>6964</v>
      </c>
      <c r="DC16" s="133" t="s">
        <v>6973</v>
      </c>
      <c r="DD16" s="133" t="s">
        <v>7008</v>
      </c>
      <c r="DE16" s="133" t="s">
        <v>6964</v>
      </c>
      <c r="DF16" s="133" t="s">
        <v>6964</v>
      </c>
      <c r="DG16" s="133" t="s">
        <v>6973</v>
      </c>
      <c r="DH16" s="133" t="s">
        <v>6976</v>
      </c>
      <c r="DI16" s="133" t="s">
        <v>7008</v>
      </c>
      <c r="DJ16" s="133" t="s">
        <v>6964</v>
      </c>
      <c r="DK16" s="133" t="s">
        <v>6970</v>
      </c>
      <c r="DL16" s="133" t="s">
        <v>7008</v>
      </c>
      <c r="DM16" s="133" t="s">
        <v>6970</v>
      </c>
      <c r="DN16" s="133" t="s">
        <v>6973</v>
      </c>
      <c r="DO16" s="133" t="s">
        <v>6973</v>
      </c>
      <c r="DP16" s="133" t="s">
        <v>7008</v>
      </c>
      <c r="DQ16" s="133" t="s">
        <v>6970</v>
      </c>
      <c r="DR16" s="133" t="s">
        <v>6964</v>
      </c>
      <c r="DS16" s="133" t="s">
        <v>6970</v>
      </c>
      <c r="DT16" s="133" t="s">
        <v>6973</v>
      </c>
      <c r="DU16" s="133" t="s">
        <v>6973</v>
      </c>
      <c r="DV16" s="133" t="s">
        <v>6964</v>
      </c>
      <c r="DW16" s="133" t="s">
        <v>6964</v>
      </c>
      <c r="DX16" s="133" t="s">
        <v>7008</v>
      </c>
      <c r="DY16" s="133" t="s">
        <v>7008</v>
      </c>
      <c r="DZ16" s="133" t="s">
        <v>7021</v>
      </c>
      <c r="EA16" s="133" t="s">
        <v>6973</v>
      </c>
      <c r="EB16" s="133" t="s">
        <v>7008</v>
      </c>
      <c r="EC16" s="133" t="s">
        <v>6973</v>
      </c>
      <c r="ED16" s="133" t="s">
        <v>7008</v>
      </c>
      <c r="EE16" s="133" t="s">
        <v>6964</v>
      </c>
      <c r="EF16" s="133" t="s">
        <v>7008</v>
      </c>
      <c r="EG16" s="133" t="s">
        <v>6973</v>
      </c>
      <c r="EH16" s="133" t="s">
        <v>7008</v>
      </c>
      <c r="EI16" s="133" t="s">
        <v>6970</v>
      </c>
      <c r="EJ16" s="133" t="s">
        <v>6976</v>
      </c>
      <c r="EK16" s="133" t="s">
        <v>7536</v>
      </c>
      <c r="EL16" s="133" t="s">
        <v>6964</v>
      </c>
      <c r="EM16" s="133" t="s">
        <v>6973</v>
      </c>
      <c r="EN16" s="133" t="s">
        <v>7665</v>
      </c>
    </row>
    <row r="17" spans="1:144">
      <c r="D17" s="129" t="s">
        <v>7864</v>
      </c>
      <c r="E17" s="120"/>
      <c r="F17" s="130" t="s">
        <v>7865</v>
      </c>
      <c r="G17" s="120"/>
      <c r="I17" s="133" t="s">
        <v>7866</v>
      </c>
      <c r="J17" s="133" t="s">
        <v>7867</v>
      </c>
      <c r="K17" s="133" t="s">
        <v>7868</v>
      </c>
      <c r="L17" s="133" t="s">
        <v>7869</v>
      </c>
      <c r="M17" s="133" t="s">
        <v>7870</v>
      </c>
      <c r="N17" s="133" t="s">
        <v>7871</v>
      </c>
      <c r="O17" s="133" t="s">
        <v>7872</v>
      </c>
      <c r="P17" s="133" t="s">
        <v>7873</v>
      </c>
      <c r="Q17" s="133" t="s">
        <v>7874</v>
      </c>
      <c r="R17" s="133" t="s">
        <v>7875</v>
      </c>
      <c r="S17" s="133" t="s">
        <v>7876</v>
      </c>
      <c r="T17" s="133" t="s">
        <v>7877</v>
      </c>
      <c r="U17" s="133" t="s">
        <v>7878</v>
      </c>
      <c r="V17" s="133" t="s">
        <v>7879</v>
      </c>
      <c r="W17" s="133" t="s">
        <v>7877</v>
      </c>
      <c r="X17" s="133" t="s">
        <v>7880</v>
      </c>
      <c r="Y17" s="133" t="s">
        <v>7881</v>
      </c>
      <c r="Z17" s="133" t="s">
        <v>7882</v>
      </c>
      <c r="AA17" s="133" t="s">
        <v>7883</v>
      </c>
      <c r="AB17" s="133" t="s">
        <v>7884</v>
      </c>
      <c r="AC17" s="133" t="s">
        <v>7885</v>
      </c>
      <c r="AD17" s="133" t="s">
        <v>7886</v>
      </c>
      <c r="AE17" s="133" t="s">
        <v>7887</v>
      </c>
      <c r="AF17" s="133" t="s">
        <v>7887</v>
      </c>
      <c r="AG17" s="133" t="s">
        <v>7888</v>
      </c>
      <c r="AH17" s="133" t="s">
        <v>7889</v>
      </c>
      <c r="AI17" s="133" t="s">
        <v>7890</v>
      </c>
      <c r="AJ17" s="133" t="s">
        <v>7891</v>
      </c>
      <c r="AK17" s="133" t="s">
        <v>7892</v>
      </c>
      <c r="AL17" s="133" t="s">
        <v>7893</v>
      </c>
      <c r="AM17" s="133" t="s">
        <v>7894</v>
      </c>
      <c r="AN17" s="133" t="s">
        <v>7895</v>
      </c>
      <c r="AO17" s="133" t="s">
        <v>7896</v>
      </c>
      <c r="AP17" s="133" t="s">
        <v>7897</v>
      </c>
      <c r="AQ17" s="133" t="s">
        <v>7898</v>
      </c>
      <c r="AR17" s="133" t="s">
        <v>7899</v>
      </c>
      <c r="AS17" s="133" t="s">
        <v>7900</v>
      </c>
      <c r="AT17" s="133" t="s">
        <v>7901</v>
      </c>
      <c r="AU17" s="133" t="s">
        <v>7900</v>
      </c>
      <c r="AV17" s="133" t="s">
        <v>7902</v>
      </c>
      <c r="AW17" s="133" t="s">
        <v>7903</v>
      </c>
      <c r="AX17" s="133" t="s">
        <v>7904</v>
      </c>
      <c r="AY17" s="133" t="s">
        <v>7905</v>
      </c>
      <c r="AZ17" s="133" t="s">
        <v>7906</v>
      </c>
      <c r="BA17" s="133" t="s">
        <v>7907</v>
      </c>
      <c r="BB17" s="133" t="s">
        <v>7908</v>
      </c>
      <c r="BC17" s="133" t="s">
        <v>7909</v>
      </c>
      <c r="BD17" s="133" t="s">
        <v>7869</v>
      </c>
      <c r="BE17" s="133" t="s">
        <v>7910</v>
      </c>
      <c r="BF17" s="133" t="s">
        <v>7911</v>
      </c>
      <c r="BG17" s="133" t="s">
        <v>7912</v>
      </c>
      <c r="BH17" s="133" t="s">
        <v>7913</v>
      </c>
      <c r="BI17" s="133" t="s">
        <v>7914</v>
      </c>
      <c r="BJ17" s="133" t="s">
        <v>7887</v>
      </c>
      <c r="BK17" s="133" t="s">
        <v>7915</v>
      </c>
      <c r="BL17" s="133" t="s">
        <v>7916</v>
      </c>
      <c r="BM17" s="133" t="s">
        <v>7917</v>
      </c>
      <c r="BN17" s="133" t="s">
        <v>7918</v>
      </c>
      <c r="BO17" s="133" t="s">
        <v>7906</v>
      </c>
      <c r="BP17" s="133" t="s">
        <v>7919</v>
      </c>
      <c r="BQ17" s="133" t="s">
        <v>7920</v>
      </c>
      <c r="BR17" s="133" t="s">
        <v>7921</v>
      </c>
      <c r="BS17" s="133" t="s">
        <v>7922</v>
      </c>
      <c r="BT17" s="133" t="s">
        <v>7923</v>
      </c>
      <c r="BU17" s="133" t="s">
        <v>7924</v>
      </c>
      <c r="BV17" s="133" t="s">
        <v>7925</v>
      </c>
      <c r="BW17" s="133" t="s">
        <v>7918</v>
      </c>
      <c r="BX17" s="133" t="s">
        <v>7906</v>
      </c>
      <c r="BY17" s="133" t="s">
        <v>7926</v>
      </c>
      <c r="BZ17" s="133" t="s">
        <v>7927</v>
      </c>
      <c r="CA17" s="133" t="s">
        <v>7928</v>
      </c>
      <c r="CB17" s="133" t="s">
        <v>7929</v>
      </c>
      <c r="CC17" s="133" t="s">
        <v>7930</v>
      </c>
      <c r="CD17" s="133" t="s">
        <v>7900</v>
      </c>
      <c r="CE17" s="133" t="s">
        <v>7931</v>
      </c>
      <c r="CF17" s="133" t="s">
        <v>7932</v>
      </c>
      <c r="CG17" s="133" t="s">
        <v>7933</v>
      </c>
      <c r="CH17" s="133" t="s">
        <v>7934</v>
      </c>
      <c r="CI17" s="133" t="s">
        <v>7906</v>
      </c>
      <c r="CJ17" s="133" t="s">
        <v>7935</v>
      </c>
      <c r="CK17" s="133" t="s">
        <v>7936</v>
      </c>
      <c r="CL17" s="133" t="s">
        <v>7937</v>
      </c>
      <c r="CM17" s="133" t="s">
        <v>7938</v>
      </c>
      <c r="CN17" s="133" t="s">
        <v>7877</v>
      </c>
      <c r="CO17" s="133" t="s">
        <v>7939</v>
      </c>
      <c r="CP17" s="133" t="s">
        <v>7900</v>
      </c>
      <c r="CQ17" s="133" t="s">
        <v>7940</v>
      </c>
      <c r="CR17" s="133" t="s">
        <v>7941</v>
      </c>
      <c r="CS17" s="133" t="s">
        <v>7942</v>
      </c>
      <c r="CT17" s="133" t="s">
        <v>7943</v>
      </c>
      <c r="CU17" s="133" t="s">
        <v>7944</v>
      </c>
      <c r="CV17" s="133" t="s">
        <v>7945</v>
      </c>
      <c r="CW17" s="133" t="s">
        <v>7946</v>
      </c>
      <c r="CX17" s="133" t="s">
        <v>7947</v>
      </c>
      <c r="CY17" s="133" t="s">
        <v>7948</v>
      </c>
      <c r="CZ17" s="133" t="s">
        <v>7934</v>
      </c>
      <c r="DA17" s="133" t="s">
        <v>7949</v>
      </c>
      <c r="DB17" s="133" t="s">
        <v>7931</v>
      </c>
      <c r="DC17" s="133" t="s">
        <v>7906</v>
      </c>
      <c r="DD17" s="133" t="s">
        <v>7893</v>
      </c>
      <c r="DE17" s="133" t="s">
        <v>7950</v>
      </c>
      <c r="DF17" s="133" t="s">
        <v>7951</v>
      </c>
      <c r="DG17" s="133" t="s">
        <v>7906</v>
      </c>
      <c r="DH17" s="133" t="s">
        <v>7952</v>
      </c>
      <c r="DI17" s="133" t="s">
        <v>7900</v>
      </c>
      <c r="DJ17" s="133" t="s">
        <v>7922</v>
      </c>
      <c r="DK17" s="133" t="s">
        <v>7887</v>
      </c>
      <c r="DL17" s="133" t="s">
        <v>7900</v>
      </c>
      <c r="DM17" s="133" t="s">
        <v>7887</v>
      </c>
      <c r="DN17" s="133" t="s">
        <v>7906</v>
      </c>
      <c r="DO17" s="133" t="s">
        <v>7924</v>
      </c>
      <c r="DP17" s="133" t="s">
        <v>7917</v>
      </c>
      <c r="DQ17" s="133" t="s">
        <v>7953</v>
      </c>
      <c r="DR17" s="133" t="s">
        <v>7954</v>
      </c>
      <c r="DS17" s="133" t="s">
        <v>7944</v>
      </c>
      <c r="DT17" s="133" t="s">
        <v>7955</v>
      </c>
      <c r="DU17" s="133" t="s">
        <v>7956</v>
      </c>
      <c r="DV17" s="133" t="s">
        <v>7957</v>
      </c>
      <c r="DW17" s="133" t="s">
        <v>7958</v>
      </c>
      <c r="DX17" s="133" t="s">
        <v>7900</v>
      </c>
      <c r="DY17" s="133" t="s">
        <v>7900</v>
      </c>
      <c r="DZ17" s="133" t="s">
        <v>7959</v>
      </c>
      <c r="EA17" s="133" t="s">
        <v>7955</v>
      </c>
      <c r="EB17" s="133" t="s">
        <v>7900</v>
      </c>
      <c r="EC17" s="133" t="s">
        <v>7906</v>
      </c>
      <c r="ED17" s="133" t="s">
        <v>7917</v>
      </c>
      <c r="EE17" s="133" t="s">
        <v>7960</v>
      </c>
      <c r="EF17" s="133" t="s">
        <v>7917</v>
      </c>
      <c r="EG17" s="133" t="s">
        <v>7961</v>
      </c>
      <c r="EH17" s="133" t="s">
        <v>7900</v>
      </c>
      <c r="EI17" s="133" t="s">
        <v>7962</v>
      </c>
      <c r="EJ17" s="133" t="s">
        <v>7881</v>
      </c>
      <c r="EK17" s="133" t="s">
        <v>7963</v>
      </c>
      <c r="EL17" s="133" t="s">
        <v>7964</v>
      </c>
      <c r="EM17" s="133" t="s">
        <v>7965</v>
      </c>
      <c r="EN17" s="133" t="s">
        <v>7966</v>
      </c>
    </row>
    <row r="18" spans="1:144">
      <c r="D18" s="129" t="s">
        <v>7702</v>
      </c>
      <c r="E18" s="120"/>
      <c r="F18" s="130" t="s">
        <v>7967</v>
      </c>
      <c r="G18" s="120"/>
      <c r="I18" s="133" t="s">
        <v>7968</v>
      </c>
      <c r="J18" s="133" t="s">
        <v>7968</v>
      </c>
      <c r="K18" s="133" t="s">
        <v>7968</v>
      </c>
      <c r="L18" s="133" t="s">
        <v>7968</v>
      </c>
      <c r="M18" s="133" t="s">
        <v>7968</v>
      </c>
      <c r="N18" s="133" t="s">
        <v>7968</v>
      </c>
      <c r="O18" s="133" t="s">
        <v>7968</v>
      </c>
      <c r="P18" s="133" t="s">
        <v>7968</v>
      </c>
      <c r="Q18" s="133" t="s">
        <v>7968</v>
      </c>
      <c r="R18" s="133" t="s">
        <v>7968</v>
      </c>
      <c r="S18" s="133" t="s">
        <v>7968</v>
      </c>
      <c r="T18" s="133" t="s">
        <v>7968</v>
      </c>
      <c r="U18" s="133" t="s">
        <v>7968</v>
      </c>
      <c r="V18" s="133" t="s">
        <v>7968</v>
      </c>
      <c r="W18" s="133" t="s">
        <v>7968</v>
      </c>
      <c r="X18" s="133" t="s">
        <v>7968</v>
      </c>
      <c r="Y18" s="133" t="s">
        <v>7968</v>
      </c>
      <c r="Z18" s="133" t="s">
        <v>7968</v>
      </c>
      <c r="AA18" s="133" t="s">
        <v>7968</v>
      </c>
      <c r="AB18" s="133" t="s">
        <v>7968</v>
      </c>
      <c r="AC18" s="133" t="s">
        <v>7968</v>
      </c>
      <c r="AD18" s="133" t="s">
        <v>7968</v>
      </c>
      <c r="AE18" s="133" t="s">
        <v>7968</v>
      </c>
      <c r="AF18" s="133" t="s">
        <v>7968</v>
      </c>
      <c r="AG18" s="133" t="s">
        <v>7968</v>
      </c>
      <c r="AH18" s="133" t="s">
        <v>7968</v>
      </c>
      <c r="AI18" s="133" t="s">
        <v>7968</v>
      </c>
      <c r="AJ18" s="133" t="s">
        <v>7968</v>
      </c>
      <c r="AK18" s="133" t="s">
        <v>7968</v>
      </c>
      <c r="AL18" s="133" t="s">
        <v>7968</v>
      </c>
      <c r="AM18" s="133" t="s">
        <v>7968</v>
      </c>
      <c r="AN18" s="133" t="s">
        <v>7968</v>
      </c>
      <c r="AO18" s="133" t="s">
        <v>7968</v>
      </c>
      <c r="AP18" s="133" t="s">
        <v>7968</v>
      </c>
      <c r="AQ18" s="133" t="s">
        <v>7968</v>
      </c>
      <c r="AR18" s="133" t="s">
        <v>7968</v>
      </c>
      <c r="AS18" s="133" t="s">
        <v>7968</v>
      </c>
      <c r="AT18" s="133" t="s">
        <v>7968</v>
      </c>
      <c r="AU18" s="133" t="s">
        <v>7968</v>
      </c>
      <c r="AV18" s="133" t="s">
        <v>7968</v>
      </c>
      <c r="AW18" s="133" t="s">
        <v>7968</v>
      </c>
      <c r="AX18" s="133" t="s">
        <v>7968</v>
      </c>
      <c r="AY18" s="133" t="s">
        <v>7968</v>
      </c>
      <c r="AZ18" s="133" t="s">
        <v>7968</v>
      </c>
      <c r="BA18" s="133" t="s">
        <v>7968</v>
      </c>
      <c r="BB18" s="133" t="s">
        <v>7968</v>
      </c>
      <c r="BC18" s="133" t="s">
        <v>7968</v>
      </c>
      <c r="BD18" s="133" t="s">
        <v>7968</v>
      </c>
      <c r="BE18" s="133" t="s">
        <v>7968</v>
      </c>
      <c r="BF18" s="133" t="s">
        <v>7968</v>
      </c>
      <c r="BG18" s="133" t="s">
        <v>7968</v>
      </c>
      <c r="BH18" s="133" t="s">
        <v>7968</v>
      </c>
      <c r="BI18" s="133" t="s">
        <v>7968</v>
      </c>
      <c r="BJ18" s="133" t="s">
        <v>7968</v>
      </c>
      <c r="BK18" s="133" t="s">
        <v>7968</v>
      </c>
      <c r="BL18" s="133" t="s">
        <v>7968</v>
      </c>
      <c r="BM18" s="133" t="s">
        <v>7968</v>
      </c>
      <c r="BN18" s="133" t="s">
        <v>7968</v>
      </c>
      <c r="BO18" s="133" t="s">
        <v>7968</v>
      </c>
      <c r="BP18" s="133" t="s">
        <v>7968</v>
      </c>
      <c r="BQ18" s="133" t="s">
        <v>7968</v>
      </c>
      <c r="BR18" s="133" t="s">
        <v>7968</v>
      </c>
      <c r="BS18" s="133" t="s">
        <v>7968</v>
      </c>
      <c r="BT18" s="133" t="s">
        <v>7968</v>
      </c>
      <c r="BU18" s="133" t="s">
        <v>7968</v>
      </c>
      <c r="BV18" s="133" t="s">
        <v>7968</v>
      </c>
      <c r="BW18" s="133" t="s">
        <v>7968</v>
      </c>
      <c r="BX18" s="133" t="s">
        <v>7968</v>
      </c>
      <c r="BY18" s="133" t="s">
        <v>7968</v>
      </c>
      <c r="BZ18" s="133" t="s">
        <v>7968</v>
      </c>
      <c r="CA18" s="133" t="s">
        <v>7968</v>
      </c>
      <c r="CB18" s="133" t="s">
        <v>7968</v>
      </c>
      <c r="CC18" s="133" t="s">
        <v>7968</v>
      </c>
      <c r="CD18" s="133" t="s">
        <v>7968</v>
      </c>
      <c r="CE18" s="133" t="s">
        <v>7968</v>
      </c>
      <c r="CF18" s="133" t="s">
        <v>7968</v>
      </c>
      <c r="CG18" s="133" t="s">
        <v>7968</v>
      </c>
      <c r="CH18" s="133" t="s">
        <v>7968</v>
      </c>
      <c r="CI18" s="133" t="s">
        <v>7968</v>
      </c>
      <c r="CJ18" s="133" t="s">
        <v>7968</v>
      </c>
      <c r="CK18" s="133" t="s">
        <v>7968</v>
      </c>
      <c r="CL18" s="133" t="s">
        <v>7968</v>
      </c>
      <c r="CM18" s="133" t="s">
        <v>7968</v>
      </c>
      <c r="CN18" s="133" t="s">
        <v>7968</v>
      </c>
      <c r="CO18" s="133" t="s">
        <v>7968</v>
      </c>
      <c r="CP18" s="133" t="s">
        <v>7968</v>
      </c>
      <c r="CQ18" s="133" t="s">
        <v>7968</v>
      </c>
      <c r="CR18" s="133" t="s">
        <v>7968</v>
      </c>
      <c r="CS18" s="133" t="s">
        <v>7968</v>
      </c>
      <c r="CT18" s="133" t="s">
        <v>7968</v>
      </c>
      <c r="CU18" s="133" t="s">
        <v>7968</v>
      </c>
      <c r="CV18" s="133" t="s">
        <v>7968</v>
      </c>
      <c r="CW18" s="133" t="s">
        <v>7968</v>
      </c>
      <c r="CX18" s="133" t="s">
        <v>7968</v>
      </c>
      <c r="CY18" s="133" t="s">
        <v>7968</v>
      </c>
      <c r="CZ18" s="133" t="s">
        <v>7968</v>
      </c>
      <c r="DA18" s="133" t="s">
        <v>7968</v>
      </c>
      <c r="DB18" s="133" t="s">
        <v>7968</v>
      </c>
      <c r="DC18" s="133" t="s">
        <v>7968</v>
      </c>
      <c r="DD18" s="133" t="s">
        <v>7968</v>
      </c>
      <c r="DE18" s="133" t="s">
        <v>7968</v>
      </c>
      <c r="DF18" s="133" t="s">
        <v>7968</v>
      </c>
      <c r="DG18" s="133" t="s">
        <v>7968</v>
      </c>
      <c r="DH18" s="133" t="s">
        <v>7968</v>
      </c>
      <c r="DI18" s="133" t="s">
        <v>7968</v>
      </c>
      <c r="DJ18" s="133" t="s">
        <v>7968</v>
      </c>
      <c r="DK18" s="133" t="s">
        <v>7968</v>
      </c>
      <c r="DL18" s="133" t="s">
        <v>7968</v>
      </c>
      <c r="DM18" s="133" t="s">
        <v>7968</v>
      </c>
      <c r="DN18" s="133" t="s">
        <v>7968</v>
      </c>
      <c r="DO18" s="133" t="s">
        <v>7968</v>
      </c>
      <c r="DP18" s="133" t="s">
        <v>7968</v>
      </c>
      <c r="DQ18" s="133" t="s">
        <v>7968</v>
      </c>
      <c r="DR18" s="133" t="s">
        <v>7968</v>
      </c>
      <c r="DS18" s="133" t="s">
        <v>7968</v>
      </c>
      <c r="DT18" s="133" t="s">
        <v>7968</v>
      </c>
      <c r="DU18" s="133" t="s">
        <v>7968</v>
      </c>
      <c r="DV18" s="133" t="s">
        <v>7968</v>
      </c>
      <c r="DW18" s="133" t="s">
        <v>7968</v>
      </c>
      <c r="DX18" s="133" t="s">
        <v>7968</v>
      </c>
      <c r="DY18" s="133" t="s">
        <v>7968</v>
      </c>
      <c r="DZ18" s="133" t="s">
        <v>7968</v>
      </c>
      <c r="EA18" s="133" t="s">
        <v>7968</v>
      </c>
      <c r="EB18" s="133" t="s">
        <v>7968</v>
      </c>
      <c r="EC18" s="133" t="s">
        <v>7968</v>
      </c>
      <c r="ED18" s="133" t="s">
        <v>7968</v>
      </c>
      <c r="EE18" s="133" t="s">
        <v>7968</v>
      </c>
      <c r="EF18" s="133" t="s">
        <v>7968</v>
      </c>
      <c r="EG18" s="133" t="s">
        <v>7968</v>
      </c>
      <c r="EH18" s="133" t="s">
        <v>7968</v>
      </c>
      <c r="EI18" s="133" t="s">
        <v>7968</v>
      </c>
      <c r="EJ18" s="133" t="s">
        <v>7968</v>
      </c>
      <c r="EK18" s="133" t="s">
        <v>7968</v>
      </c>
      <c r="EL18" s="133" t="s">
        <v>7968</v>
      </c>
      <c r="EM18" s="133" t="s">
        <v>7968</v>
      </c>
      <c r="EN18" s="133" t="s">
        <v>7968</v>
      </c>
    </row>
    <row r="19" spans="1:144" s="135" customFormat="1">
      <c r="A19" s="99"/>
      <c r="B19" s="103"/>
      <c r="C19" s="99"/>
      <c r="D19" s="129" t="s">
        <v>7969</v>
      </c>
      <c r="E19" s="120"/>
      <c r="F19" s="130" t="s">
        <v>7970</v>
      </c>
      <c r="G19" s="120"/>
      <c r="H19" s="102"/>
      <c r="I19" s="134">
        <v>7024</v>
      </c>
      <c r="J19" s="134">
        <v>508</v>
      </c>
      <c r="K19" s="134">
        <v>5642</v>
      </c>
      <c r="L19" s="134">
        <v>200</v>
      </c>
      <c r="M19" s="134">
        <v>252</v>
      </c>
      <c r="N19" s="134">
        <v>2635</v>
      </c>
      <c r="O19" s="134">
        <v>37500</v>
      </c>
      <c r="P19" s="134">
        <v>60</v>
      </c>
      <c r="Q19" s="134">
        <v>51</v>
      </c>
      <c r="R19" s="134">
        <v>3325</v>
      </c>
      <c r="S19" s="134">
        <v>79</v>
      </c>
      <c r="T19" s="134">
        <v>129</v>
      </c>
      <c r="U19" s="134">
        <v>60</v>
      </c>
      <c r="V19" s="134">
        <v>849</v>
      </c>
      <c r="W19" s="134">
        <v>1280</v>
      </c>
      <c r="X19" s="134">
        <v>12091</v>
      </c>
      <c r="Y19" s="134" t="s">
        <v>7469</v>
      </c>
      <c r="Z19" s="134">
        <v>653</v>
      </c>
      <c r="AA19" s="134">
        <v>4422</v>
      </c>
      <c r="AB19" s="134">
        <v>649</v>
      </c>
      <c r="AC19" s="134">
        <v>15</v>
      </c>
      <c r="AD19" s="134">
        <v>85</v>
      </c>
      <c r="AE19" s="134">
        <v>121</v>
      </c>
      <c r="AF19" s="134">
        <v>324</v>
      </c>
      <c r="AG19" s="134">
        <v>249</v>
      </c>
      <c r="AH19" s="134" t="s">
        <v>7469</v>
      </c>
      <c r="AI19" s="134">
        <v>207</v>
      </c>
      <c r="AJ19" s="134">
        <v>2353</v>
      </c>
      <c r="AK19" s="134" t="s">
        <v>7469</v>
      </c>
      <c r="AL19" s="134" t="s">
        <v>7469</v>
      </c>
      <c r="AM19" s="134">
        <v>214</v>
      </c>
      <c r="AN19" s="134">
        <v>6269</v>
      </c>
      <c r="AO19" s="134" t="s">
        <v>7469</v>
      </c>
      <c r="AP19" s="134">
        <v>1070</v>
      </c>
      <c r="AQ19" s="134">
        <v>26</v>
      </c>
      <c r="AR19" s="134">
        <v>2140</v>
      </c>
      <c r="AS19" s="134" t="s">
        <v>7469</v>
      </c>
      <c r="AT19" s="134" t="s">
        <v>7469</v>
      </c>
      <c r="AU19" s="134" t="s">
        <v>7469</v>
      </c>
      <c r="AV19" s="134">
        <v>6587</v>
      </c>
      <c r="AW19" s="134" t="s">
        <v>7469</v>
      </c>
      <c r="AX19" s="134" t="s">
        <v>7469</v>
      </c>
      <c r="AY19" s="134" t="s">
        <v>7469</v>
      </c>
      <c r="AZ19" s="134">
        <v>1699</v>
      </c>
      <c r="BA19" s="134">
        <v>50</v>
      </c>
      <c r="BB19" s="134" t="s">
        <v>7469</v>
      </c>
      <c r="BC19" s="134" t="s">
        <v>7469</v>
      </c>
      <c r="BD19" s="134">
        <v>55</v>
      </c>
      <c r="BE19" s="134" t="s">
        <v>7469</v>
      </c>
      <c r="BF19" s="134">
        <v>26</v>
      </c>
      <c r="BG19" s="134" t="s">
        <v>7469</v>
      </c>
      <c r="BH19" s="134">
        <v>1842</v>
      </c>
      <c r="BI19" s="134">
        <v>1366</v>
      </c>
      <c r="BJ19" s="134">
        <v>177</v>
      </c>
      <c r="BK19" s="134">
        <v>42</v>
      </c>
      <c r="BL19" s="134">
        <v>3148</v>
      </c>
      <c r="BM19" s="134" t="s">
        <v>7469</v>
      </c>
      <c r="BN19" s="134">
        <v>2391</v>
      </c>
      <c r="BO19" s="134">
        <v>123</v>
      </c>
      <c r="BP19" s="134" t="s">
        <v>7469</v>
      </c>
      <c r="BQ19" s="134">
        <v>78</v>
      </c>
      <c r="BR19" s="134">
        <v>46</v>
      </c>
      <c r="BS19" s="134">
        <v>1617</v>
      </c>
      <c r="BT19" s="134" t="s">
        <v>7469</v>
      </c>
      <c r="BU19" s="134">
        <v>708</v>
      </c>
      <c r="BV19" s="134" t="s">
        <v>7469</v>
      </c>
      <c r="BW19" s="134" t="s">
        <v>7469</v>
      </c>
      <c r="BX19" s="134">
        <v>362</v>
      </c>
      <c r="BY19" s="134">
        <v>44</v>
      </c>
      <c r="BZ19" s="134">
        <v>472</v>
      </c>
      <c r="CA19" s="134">
        <v>6250</v>
      </c>
      <c r="CB19" s="134" t="s">
        <v>7469</v>
      </c>
      <c r="CC19" s="134" t="s">
        <v>7469</v>
      </c>
      <c r="CD19" s="134" t="s">
        <v>7469</v>
      </c>
      <c r="CE19" s="134" t="s">
        <v>7469</v>
      </c>
      <c r="CF19" s="134">
        <v>120</v>
      </c>
      <c r="CG19" s="134" t="s">
        <v>7469</v>
      </c>
      <c r="CH19" s="134" t="s">
        <v>7469</v>
      </c>
      <c r="CI19" s="134">
        <v>9657</v>
      </c>
      <c r="CJ19" s="134">
        <v>179</v>
      </c>
      <c r="CK19" s="134" t="s">
        <v>7469</v>
      </c>
      <c r="CL19" s="134">
        <v>11</v>
      </c>
      <c r="CM19" s="134">
        <v>507</v>
      </c>
      <c r="CN19" s="134" t="s">
        <v>7469</v>
      </c>
      <c r="CO19" s="134" t="s">
        <v>7469</v>
      </c>
      <c r="CP19" s="134" t="s">
        <v>7469</v>
      </c>
      <c r="CQ19" s="134" t="s">
        <v>7469</v>
      </c>
      <c r="CR19" s="134">
        <v>71</v>
      </c>
      <c r="CS19" s="134">
        <v>879</v>
      </c>
      <c r="CT19" s="134">
        <v>28</v>
      </c>
      <c r="CU19" s="134">
        <v>95</v>
      </c>
      <c r="CV19" s="134" t="s">
        <v>7469</v>
      </c>
      <c r="CW19" s="134" t="s">
        <v>7469</v>
      </c>
      <c r="CX19" s="134">
        <v>48</v>
      </c>
      <c r="CY19" s="134" t="s">
        <v>7469</v>
      </c>
      <c r="CZ19" s="134" t="s">
        <v>7469</v>
      </c>
      <c r="DA19" s="134" t="s">
        <v>7469</v>
      </c>
      <c r="DB19" s="134" t="s">
        <v>7469</v>
      </c>
      <c r="DC19" s="134">
        <v>737</v>
      </c>
      <c r="DD19" s="134" t="s">
        <v>7469</v>
      </c>
      <c r="DE19" s="134">
        <v>60</v>
      </c>
      <c r="DF19" s="134" t="s">
        <v>7469</v>
      </c>
      <c r="DG19" s="134">
        <v>1412</v>
      </c>
      <c r="DH19" s="134" t="s">
        <v>7469</v>
      </c>
      <c r="DI19" s="134">
        <v>123</v>
      </c>
      <c r="DJ19" s="134" t="s">
        <v>7469</v>
      </c>
      <c r="DK19" s="134">
        <v>28</v>
      </c>
      <c r="DL19" s="134">
        <v>109</v>
      </c>
      <c r="DM19" s="134">
        <v>105</v>
      </c>
      <c r="DN19" s="134">
        <v>7393</v>
      </c>
      <c r="DO19" s="134">
        <v>449</v>
      </c>
      <c r="DP19" s="134" t="s">
        <v>7469</v>
      </c>
      <c r="DQ19" s="134">
        <v>365</v>
      </c>
      <c r="DR19" s="134" t="s">
        <v>7469</v>
      </c>
      <c r="DS19" s="134">
        <v>125</v>
      </c>
      <c r="DT19" s="134">
        <v>3611</v>
      </c>
      <c r="DU19" s="134">
        <v>1329</v>
      </c>
      <c r="DV19" s="134" t="s">
        <v>7469</v>
      </c>
      <c r="DW19" s="134" t="s">
        <v>7469</v>
      </c>
      <c r="DX19" s="134" t="s">
        <v>7469</v>
      </c>
      <c r="DY19" s="134" t="s">
        <v>7469</v>
      </c>
      <c r="DZ19" s="134">
        <v>113</v>
      </c>
      <c r="EA19" s="134">
        <v>1357</v>
      </c>
      <c r="EB19" s="134" t="s">
        <v>7469</v>
      </c>
      <c r="EC19" s="134">
        <v>1825</v>
      </c>
      <c r="ED19" s="134" t="s">
        <v>7469</v>
      </c>
      <c r="EE19" s="134" t="s">
        <v>7469</v>
      </c>
      <c r="EF19" s="134" t="s">
        <v>7469</v>
      </c>
      <c r="EG19" s="134">
        <v>919</v>
      </c>
      <c r="EH19" s="134">
        <v>51</v>
      </c>
      <c r="EI19" s="134">
        <v>59</v>
      </c>
      <c r="EJ19" s="134" t="s">
        <v>7469</v>
      </c>
      <c r="EK19" s="134" t="s">
        <v>7469</v>
      </c>
      <c r="EL19" s="134">
        <v>8</v>
      </c>
      <c r="EM19" s="134">
        <v>2840</v>
      </c>
      <c r="EN19" s="134">
        <v>970</v>
      </c>
    </row>
    <row r="20" spans="1:144">
      <c r="D20" s="129" t="s">
        <v>7971</v>
      </c>
      <c r="E20" s="120"/>
      <c r="F20" s="130" t="s">
        <v>7972</v>
      </c>
      <c r="G20" s="120"/>
      <c r="I20" s="133" t="s">
        <v>7973</v>
      </c>
      <c r="J20" s="133" t="s">
        <v>7973</v>
      </c>
      <c r="K20" s="133" t="s">
        <v>7973</v>
      </c>
      <c r="L20" s="133" t="s">
        <v>7973</v>
      </c>
      <c r="M20" s="133" t="s">
        <v>7973</v>
      </c>
      <c r="N20" s="133" t="s">
        <v>7974</v>
      </c>
      <c r="O20" s="133" t="s">
        <v>7975</v>
      </c>
      <c r="P20" s="133" t="s">
        <v>7973</v>
      </c>
      <c r="Q20" s="133" t="s">
        <v>7973</v>
      </c>
      <c r="R20" s="133" t="s">
        <v>7976</v>
      </c>
      <c r="S20" s="133" t="s">
        <v>7977</v>
      </c>
      <c r="T20" s="133" t="s">
        <v>7978</v>
      </c>
      <c r="U20" s="133" t="s">
        <v>7973</v>
      </c>
      <c r="V20" s="133" t="s">
        <v>7973</v>
      </c>
      <c r="W20" s="133" t="s">
        <v>7977</v>
      </c>
      <c r="X20" s="133" t="s">
        <v>7977</v>
      </c>
      <c r="Y20" s="133" t="s">
        <v>7893</v>
      </c>
      <c r="Z20" s="133" t="s">
        <v>7973</v>
      </c>
      <c r="AA20" s="133" t="s">
        <v>7973</v>
      </c>
      <c r="AB20" s="133" t="s">
        <v>7978</v>
      </c>
      <c r="AC20" s="133" t="s">
        <v>7977</v>
      </c>
      <c r="AD20" s="133" t="s">
        <v>7977</v>
      </c>
      <c r="AE20" s="133" t="s">
        <v>7979</v>
      </c>
      <c r="AF20" s="133" t="s">
        <v>7979</v>
      </c>
      <c r="AG20" s="133" t="s">
        <v>7973</v>
      </c>
      <c r="AH20" s="133" t="s">
        <v>7980</v>
      </c>
      <c r="AI20" s="133" t="s">
        <v>7973</v>
      </c>
      <c r="AJ20" s="133" t="s">
        <v>7973</v>
      </c>
      <c r="AK20" s="133" t="s">
        <v>7981</v>
      </c>
      <c r="AL20" s="133" t="s">
        <v>7982</v>
      </c>
      <c r="AM20" s="133" t="s">
        <v>7978</v>
      </c>
      <c r="AN20" s="133" t="s">
        <v>7973</v>
      </c>
      <c r="AO20" s="133" t="s">
        <v>7893</v>
      </c>
      <c r="AP20" s="133" t="s">
        <v>7979</v>
      </c>
      <c r="AQ20" s="133" t="s">
        <v>7973</v>
      </c>
      <c r="AR20" s="133" t="s">
        <v>7973</v>
      </c>
      <c r="AS20" s="133" t="s">
        <v>7983</v>
      </c>
      <c r="AT20" s="133" t="s">
        <v>7984</v>
      </c>
      <c r="AU20" s="133" t="s">
        <v>7985</v>
      </c>
      <c r="AV20" s="133" t="s">
        <v>7973</v>
      </c>
      <c r="AW20" s="133" t="s">
        <v>7893</v>
      </c>
      <c r="AX20" s="133" t="s">
        <v>7982</v>
      </c>
      <c r="AY20" s="133" t="s">
        <v>7893</v>
      </c>
      <c r="AZ20" s="133" t="s">
        <v>7973</v>
      </c>
      <c r="BA20" s="133" t="s">
        <v>7978</v>
      </c>
      <c r="BB20" s="133" t="s">
        <v>7986</v>
      </c>
      <c r="BC20" s="133" t="s">
        <v>7986</v>
      </c>
      <c r="BD20" s="133" t="s">
        <v>7973</v>
      </c>
      <c r="BE20" s="133" t="s">
        <v>7987</v>
      </c>
      <c r="BF20" s="133" t="s">
        <v>7979</v>
      </c>
      <c r="BG20" s="133" t="s">
        <v>7893</v>
      </c>
      <c r="BH20" s="133" t="s">
        <v>7978</v>
      </c>
      <c r="BI20" s="133" t="s">
        <v>7973</v>
      </c>
      <c r="BJ20" s="133" t="s">
        <v>7979</v>
      </c>
      <c r="BK20" s="133" t="s">
        <v>7973</v>
      </c>
      <c r="BL20" s="133" t="s">
        <v>7973</v>
      </c>
      <c r="BM20" s="133" t="s">
        <v>7988</v>
      </c>
      <c r="BN20" s="133" t="s">
        <v>7975</v>
      </c>
      <c r="BO20" s="133" t="s">
        <v>7978</v>
      </c>
      <c r="BP20" s="133" t="s">
        <v>7989</v>
      </c>
      <c r="BQ20" s="133" t="s">
        <v>7973</v>
      </c>
      <c r="BR20" s="133" t="s">
        <v>7973</v>
      </c>
      <c r="BS20" s="133" t="s">
        <v>7973</v>
      </c>
      <c r="BT20" s="133" t="s">
        <v>7990</v>
      </c>
      <c r="BU20" s="133" t="s">
        <v>7973</v>
      </c>
      <c r="BV20" s="133" t="s">
        <v>7991</v>
      </c>
      <c r="BW20" s="133" t="s">
        <v>7893</v>
      </c>
      <c r="BX20" s="133" t="s">
        <v>7973</v>
      </c>
      <c r="BY20" s="133" t="s">
        <v>7973</v>
      </c>
      <c r="BZ20" s="133" t="s">
        <v>7973</v>
      </c>
      <c r="CA20" s="133" t="s">
        <v>7992</v>
      </c>
      <c r="CB20" s="133" t="s">
        <v>7982</v>
      </c>
      <c r="CC20" s="133" t="s">
        <v>7993</v>
      </c>
      <c r="CD20" s="133" t="s">
        <v>7984</v>
      </c>
      <c r="CE20" s="133" t="s">
        <v>7994</v>
      </c>
      <c r="CF20" s="133" t="s">
        <v>7978</v>
      </c>
      <c r="CG20" s="133" t="s">
        <v>7995</v>
      </c>
      <c r="CH20" s="133" t="s">
        <v>7995</v>
      </c>
      <c r="CI20" s="133" t="s">
        <v>7973</v>
      </c>
      <c r="CJ20" s="133" t="s">
        <v>7973</v>
      </c>
      <c r="CK20" s="133" t="s">
        <v>7996</v>
      </c>
      <c r="CL20" s="133" t="s">
        <v>7997</v>
      </c>
      <c r="CM20" s="133" t="s">
        <v>7973</v>
      </c>
      <c r="CN20" s="133" t="s">
        <v>7893</v>
      </c>
      <c r="CO20" s="133" t="s">
        <v>7998</v>
      </c>
      <c r="CP20" s="133" t="s">
        <v>7991</v>
      </c>
      <c r="CQ20" s="133" t="s">
        <v>7893</v>
      </c>
      <c r="CR20" s="133" t="s">
        <v>7999</v>
      </c>
      <c r="CS20" s="133" t="s">
        <v>7973</v>
      </c>
      <c r="CT20" s="133" t="s">
        <v>7977</v>
      </c>
      <c r="CU20" s="133" t="s">
        <v>7979</v>
      </c>
      <c r="CV20" s="133" t="s">
        <v>7893</v>
      </c>
      <c r="CW20" s="133" t="s">
        <v>7893</v>
      </c>
      <c r="CX20" s="133" t="s">
        <v>8000</v>
      </c>
      <c r="CY20" s="133" t="s">
        <v>7984</v>
      </c>
      <c r="CZ20" s="133" t="s">
        <v>8001</v>
      </c>
      <c r="DA20" s="133" t="s">
        <v>8002</v>
      </c>
      <c r="DB20" s="133" t="s">
        <v>7893</v>
      </c>
      <c r="DC20" s="133" t="s">
        <v>7973</v>
      </c>
      <c r="DD20" s="133" t="s">
        <v>8003</v>
      </c>
      <c r="DE20" s="133" t="s">
        <v>7973</v>
      </c>
      <c r="DF20" s="133" t="s">
        <v>8004</v>
      </c>
      <c r="DG20" s="133" t="s">
        <v>7973</v>
      </c>
      <c r="DH20" s="133" t="s">
        <v>8005</v>
      </c>
      <c r="DI20" s="133" t="s">
        <v>7973</v>
      </c>
      <c r="DJ20" s="133" t="s">
        <v>7893</v>
      </c>
      <c r="DK20" s="133" t="s">
        <v>7979</v>
      </c>
      <c r="DL20" s="133" t="s">
        <v>7978</v>
      </c>
      <c r="DM20" s="133" t="s">
        <v>7973</v>
      </c>
      <c r="DN20" s="133" t="s">
        <v>7973</v>
      </c>
      <c r="DO20" s="133" t="s">
        <v>7973</v>
      </c>
      <c r="DP20" s="133" t="s">
        <v>8006</v>
      </c>
      <c r="DQ20" s="133" t="s">
        <v>7979</v>
      </c>
      <c r="DR20" s="133" t="s">
        <v>7893</v>
      </c>
      <c r="DS20" s="133" t="s">
        <v>7973</v>
      </c>
      <c r="DT20" s="133" t="s">
        <v>7973</v>
      </c>
      <c r="DU20" s="133" t="s">
        <v>7973</v>
      </c>
      <c r="DV20" s="133" t="s">
        <v>7985</v>
      </c>
      <c r="DW20" s="133" t="s">
        <v>7893</v>
      </c>
      <c r="DX20" s="133" t="s">
        <v>7984</v>
      </c>
      <c r="DY20" s="133" t="s">
        <v>7984</v>
      </c>
      <c r="DZ20" s="133" t="s">
        <v>7977</v>
      </c>
      <c r="EA20" s="133" t="s">
        <v>7973</v>
      </c>
      <c r="EB20" s="133" t="s">
        <v>8007</v>
      </c>
      <c r="EC20" s="133" t="s">
        <v>7973</v>
      </c>
      <c r="ED20" s="133" t="s">
        <v>7984</v>
      </c>
      <c r="EE20" s="133" t="s">
        <v>7893</v>
      </c>
      <c r="EF20" s="133" t="s">
        <v>7984</v>
      </c>
      <c r="EG20" s="133" t="s">
        <v>7973</v>
      </c>
      <c r="EH20" s="133" t="s">
        <v>7973</v>
      </c>
      <c r="EI20" s="133" t="s">
        <v>8008</v>
      </c>
      <c r="EJ20" s="133" t="s">
        <v>7893</v>
      </c>
      <c r="EK20" s="133" t="s">
        <v>8009</v>
      </c>
      <c r="EL20" s="133" t="s">
        <v>7973</v>
      </c>
      <c r="EM20" s="133" t="s">
        <v>7973</v>
      </c>
      <c r="EN20" s="133" t="s">
        <v>7986</v>
      </c>
    </row>
    <row r="21" spans="1:144">
      <c r="D21" s="120" t="s">
        <v>8010</v>
      </c>
      <c r="E21" s="120"/>
      <c r="F21" s="130" t="s">
        <v>8011</v>
      </c>
      <c r="G21" s="120"/>
      <c r="I21" s="133" t="s">
        <v>8012</v>
      </c>
      <c r="J21" s="133" t="s">
        <v>8013</v>
      </c>
      <c r="K21" s="133" t="s">
        <v>8013</v>
      </c>
      <c r="L21" s="133" t="s">
        <v>8013</v>
      </c>
      <c r="M21" s="133" t="s">
        <v>8014</v>
      </c>
      <c r="N21" s="133" t="s">
        <v>8013</v>
      </c>
      <c r="O21" s="133" t="s">
        <v>8013</v>
      </c>
      <c r="P21" s="133" t="s">
        <v>8013</v>
      </c>
      <c r="Q21" s="133" t="s">
        <v>8013</v>
      </c>
      <c r="R21" s="133" t="s">
        <v>8013</v>
      </c>
      <c r="S21" s="133" t="s">
        <v>8014</v>
      </c>
      <c r="T21" s="133" t="s">
        <v>8014</v>
      </c>
      <c r="U21" s="133" t="s">
        <v>8014</v>
      </c>
      <c r="V21" s="133" t="s">
        <v>8013</v>
      </c>
      <c r="W21" s="133" t="s">
        <v>8014</v>
      </c>
      <c r="X21" s="133" t="s">
        <v>8013</v>
      </c>
      <c r="Y21" s="133" t="s">
        <v>8014</v>
      </c>
      <c r="Z21" s="133" t="s">
        <v>8012</v>
      </c>
      <c r="AA21" s="133" t="s">
        <v>8015</v>
      </c>
      <c r="AB21" s="133" t="s">
        <v>8014</v>
      </c>
      <c r="AC21" s="133" t="s">
        <v>8013</v>
      </c>
      <c r="AD21" s="133" t="s">
        <v>8014</v>
      </c>
      <c r="AE21" s="133" t="s">
        <v>8012</v>
      </c>
      <c r="AF21" s="133" t="s">
        <v>8012</v>
      </c>
      <c r="AG21" s="133" t="s">
        <v>8014</v>
      </c>
      <c r="AH21" s="133" t="s">
        <v>8016</v>
      </c>
      <c r="AI21" s="133" t="s">
        <v>8014</v>
      </c>
      <c r="AJ21" s="133" t="s">
        <v>8013</v>
      </c>
      <c r="AK21" s="133" t="s">
        <v>8014</v>
      </c>
      <c r="AL21" s="133" t="s">
        <v>8014</v>
      </c>
      <c r="AM21" s="133" t="s">
        <v>8017</v>
      </c>
      <c r="AN21" s="133" t="s">
        <v>8015</v>
      </c>
      <c r="AO21" s="133" t="s">
        <v>8014</v>
      </c>
      <c r="AP21" s="133" t="s">
        <v>8016</v>
      </c>
      <c r="AQ21" s="133" t="s">
        <v>8013</v>
      </c>
      <c r="AR21" s="133" t="s">
        <v>8013</v>
      </c>
      <c r="AS21" s="133" t="s">
        <v>8014</v>
      </c>
      <c r="AT21" s="133" t="s">
        <v>8014</v>
      </c>
      <c r="AU21" s="133" t="s">
        <v>8014</v>
      </c>
      <c r="AV21" s="133" t="s">
        <v>8015</v>
      </c>
      <c r="AW21" s="133" t="s">
        <v>7893</v>
      </c>
      <c r="AX21" s="133" t="s">
        <v>8014</v>
      </c>
      <c r="AY21" s="133" t="s">
        <v>7893</v>
      </c>
      <c r="AZ21" s="133" t="s">
        <v>8015</v>
      </c>
      <c r="BA21" s="133" t="s">
        <v>8014</v>
      </c>
      <c r="BB21" s="133" t="s">
        <v>8014</v>
      </c>
      <c r="BC21" s="133" t="s">
        <v>8014</v>
      </c>
      <c r="BD21" s="133" t="s">
        <v>8014</v>
      </c>
      <c r="BE21" s="133" t="s">
        <v>8014</v>
      </c>
      <c r="BF21" s="133" t="s">
        <v>8014</v>
      </c>
      <c r="BG21" s="133" t="s">
        <v>8013</v>
      </c>
      <c r="BH21" s="133" t="s">
        <v>8014</v>
      </c>
      <c r="BI21" s="133" t="s">
        <v>8013</v>
      </c>
      <c r="BJ21" s="133" t="s">
        <v>8012</v>
      </c>
      <c r="BK21" s="133" t="s">
        <v>8014</v>
      </c>
      <c r="BL21" s="133" t="s">
        <v>8015</v>
      </c>
      <c r="BM21" s="133" t="s">
        <v>8014</v>
      </c>
      <c r="BN21" s="133" t="s">
        <v>8013</v>
      </c>
      <c r="BO21" s="133" t="s">
        <v>8013</v>
      </c>
      <c r="BP21" s="133" t="s">
        <v>8014</v>
      </c>
      <c r="BQ21" s="133" t="s">
        <v>8012</v>
      </c>
      <c r="BR21" s="133" t="s">
        <v>8014</v>
      </c>
      <c r="BS21" s="133" t="s">
        <v>8013</v>
      </c>
      <c r="BT21" s="133" t="s">
        <v>8014</v>
      </c>
      <c r="BU21" s="133" t="s">
        <v>8015</v>
      </c>
      <c r="BV21" s="133" t="s">
        <v>8014</v>
      </c>
      <c r="BW21" s="133" t="s">
        <v>7893</v>
      </c>
      <c r="BX21" s="133" t="s">
        <v>8015</v>
      </c>
      <c r="BY21" s="133" t="s">
        <v>8014</v>
      </c>
      <c r="BZ21" s="133" t="s">
        <v>8013</v>
      </c>
      <c r="CA21" s="133" t="s">
        <v>8013</v>
      </c>
      <c r="CB21" s="133" t="s">
        <v>8014</v>
      </c>
      <c r="CC21" s="133" t="s">
        <v>8014</v>
      </c>
      <c r="CD21" s="133" t="s">
        <v>8014</v>
      </c>
      <c r="CE21" s="133" t="s">
        <v>8014</v>
      </c>
      <c r="CF21" s="133" t="s">
        <v>8014</v>
      </c>
      <c r="CG21" s="133" t="s">
        <v>8014</v>
      </c>
      <c r="CH21" s="133" t="s">
        <v>8014</v>
      </c>
      <c r="CI21" s="133" t="s">
        <v>8015</v>
      </c>
      <c r="CJ21" s="133" t="s">
        <v>8014</v>
      </c>
      <c r="CK21" s="133" t="s">
        <v>7469</v>
      </c>
      <c r="CL21" s="133" t="s">
        <v>8018</v>
      </c>
      <c r="CM21" s="133" t="s">
        <v>8015</v>
      </c>
      <c r="CN21" s="133" t="s">
        <v>7893</v>
      </c>
      <c r="CO21" s="133" t="s">
        <v>8014</v>
      </c>
      <c r="CP21" s="133" t="s">
        <v>8014</v>
      </c>
      <c r="CQ21" s="133" t="s">
        <v>8014</v>
      </c>
      <c r="CR21" s="133" t="s">
        <v>8013</v>
      </c>
      <c r="CS21" s="133" t="s">
        <v>8013</v>
      </c>
      <c r="CT21" s="133" t="s">
        <v>8014</v>
      </c>
      <c r="CU21" s="133" t="s">
        <v>8012</v>
      </c>
      <c r="CV21" s="133" t="s">
        <v>7893</v>
      </c>
      <c r="CW21" s="133" t="s">
        <v>7893</v>
      </c>
      <c r="CX21" s="133" t="s">
        <v>8013</v>
      </c>
      <c r="CY21" s="133" t="s">
        <v>8014</v>
      </c>
      <c r="CZ21" s="133" t="s">
        <v>8014</v>
      </c>
      <c r="DA21" s="133" t="s">
        <v>8014</v>
      </c>
      <c r="DB21" s="133" t="s">
        <v>7893</v>
      </c>
      <c r="DC21" s="133" t="s">
        <v>8015</v>
      </c>
      <c r="DD21" s="133" t="s">
        <v>8014</v>
      </c>
      <c r="DE21" s="133" t="s">
        <v>8013</v>
      </c>
      <c r="DF21" s="133" t="s">
        <v>8013</v>
      </c>
      <c r="DG21" s="133" t="s">
        <v>8015</v>
      </c>
      <c r="DH21" s="133" t="s">
        <v>8014</v>
      </c>
      <c r="DI21" s="133" t="s">
        <v>8014</v>
      </c>
      <c r="DJ21" s="133" t="s">
        <v>7893</v>
      </c>
      <c r="DK21" s="133" t="s">
        <v>8012</v>
      </c>
      <c r="DL21" s="133" t="s">
        <v>8014</v>
      </c>
      <c r="DM21" s="133" t="s">
        <v>8012</v>
      </c>
      <c r="DN21" s="133" t="s">
        <v>8015</v>
      </c>
      <c r="DO21" s="133" t="s">
        <v>8015</v>
      </c>
      <c r="DP21" s="133" t="s">
        <v>8014</v>
      </c>
      <c r="DQ21" s="133" t="s">
        <v>8012</v>
      </c>
      <c r="DR21" s="133" t="s">
        <v>7893</v>
      </c>
      <c r="DS21" s="133" t="s">
        <v>8012</v>
      </c>
      <c r="DT21" s="133" t="s">
        <v>8015</v>
      </c>
      <c r="DU21" s="133" t="s">
        <v>8015</v>
      </c>
      <c r="DV21" s="133" t="s">
        <v>8013</v>
      </c>
      <c r="DW21" s="133" t="s">
        <v>7893</v>
      </c>
      <c r="DX21" s="133" t="s">
        <v>8014</v>
      </c>
      <c r="DY21" s="133" t="s">
        <v>8014</v>
      </c>
      <c r="DZ21" s="133" t="s">
        <v>8014</v>
      </c>
      <c r="EA21" s="133" t="s">
        <v>8015</v>
      </c>
      <c r="EB21" s="133" t="s">
        <v>8014</v>
      </c>
      <c r="EC21" s="133" t="s">
        <v>8015</v>
      </c>
      <c r="ED21" s="133" t="s">
        <v>8014</v>
      </c>
      <c r="EE21" s="133" t="s">
        <v>8013</v>
      </c>
      <c r="EF21" s="133" t="s">
        <v>8014</v>
      </c>
      <c r="EG21" s="133" t="s">
        <v>8015</v>
      </c>
      <c r="EH21" s="133" t="s">
        <v>8014</v>
      </c>
      <c r="EI21" s="133" t="s">
        <v>8012</v>
      </c>
      <c r="EJ21" s="133" t="s">
        <v>7893</v>
      </c>
      <c r="EK21" s="133" t="s">
        <v>8014</v>
      </c>
      <c r="EL21" s="133" t="s">
        <v>8013</v>
      </c>
      <c r="EM21" s="133" t="s">
        <v>8015</v>
      </c>
      <c r="EN21" s="133" t="s">
        <v>8014</v>
      </c>
    </row>
    <row r="22" spans="1:144">
      <c r="D22" s="120" t="s">
        <v>8019</v>
      </c>
      <c r="E22" s="120"/>
      <c r="F22" s="130" t="s">
        <v>8020</v>
      </c>
      <c r="G22" s="120"/>
      <c r="I22" s="133" t="s">
        <v>8021</v>
      </c>
      <c r="J22" s="133" t="s">
        <v>8021</v>
      </c>
      <c r="K22" s="133" t="s">
        <v>8021</v>
      </c>
      <c r="L22" s="133" t="s">
        <v>8021</v>
      </c>
      <c r="M22" s="133" t="s">
        <v>8021</v>
      </c>
      <c r="N22" s="133" t="s">
        <v>8022</v>
      </c>
      <c r="O22" s="133" t="s">
        <v>8023</v>
      </c>
      <c r="P22" s="133" t="s">
        <v>8021</v>
      </c>
      <c r="Q22" s="133" t="s">
        <v>8021</v>
      </c>
      <c r="R22" s="133" t="s">
        <v>8024</v>
      </c>
      <c r="S22" s="133" t="s">
        <v>8021</v>
      </c>
      <c r="T22" s="133" t="s">
        <v>8021</v>
      </c>
      <c r="U22" s="133" t="s">
        <v>8021</v>
      </c>
      <c r="V22" s="133" t="s">
        <v>8021</v>
      </c>
      <c r="W22" s="133" t="s">
        <v>8021</v>
      </c>
      <c r="X22" s="133" t="s">
        <v>8021</v>
      </c>
      <c r="Y22" s="133" t="s">
        <v>8021</v>
      </c>
      <c r="Z22" s="133" t="s">
        <v>8021</v>
      </c>
      <c r="AA22" s="133" t="s">
        <v>8021</v>
      </c>
      <c r="AB22" s="133" t="s">
        <v>8021</v>
      </c>
      <c r="AC22" s="133" t="s">
        <v>8021</v>
      </c>
      <c r="AD22" s="133" t="s">
        <v>8021</v>
      </c>
      <c r="AE22" s="133" t="s">
        <v>8022</v>
      </c>
      <c r="AF22" s="133" t="s">
        <v>8022</v>
      </c>
      <c r="AG22" s="133" t="s">
        <v>8021</v>
      </c>
      <c r="AH22" s="133" t="s">
        <v>8022</v>
      </c>
      <c r="AI22" s="133" t="s">
        <v>8021</v>
      </c>
      <c r="AJ22" s="133" t="s">
        <v>8021</v>
      </c>
      <c r="AK22" s="133" t="s">
        <v>8024</v>
      </c>
      <c r="AL22" s="133" t="s">
        <v>8021</v>
      </c>
      <c r="AM22" s="133" t="s">
        <v>8021</v>
      </c>
      <c r="AN22" s="133" t="s">
        <v>8021</v>
      </c>
      <c r="AO22" s="133" t="s">
        <v>8021</v>
      </c>
      <c r="AP22" s="133" t="s">
        <v>8022</v>
      </c>
      <c r="AQ22" s="133" t="s">
        <v>8021</v>
      </c>
      <c r="AR22" s="133" t="s">
        <v>8021</v>
      </c>
      <c r="AS22" s="133" t="s">
        <v>8021</v>
      </c>
      <c r="AT22" s="133" t="s">
        <v>8021</v>
      </c>
      <c r="AU22" s="133" t="s">
        <v>8021</v>
      </c>
      <c r="AV22" s="133" t="s">
        <v>8021</v>
      </c>
      <c r="AW22" s="133" t="s">
        <v>7893</v>
      </c>
      <c r="AX22" s="133" t="s">
        <v>8022</v>
      </c>
      <c r="AY22" s="133" t="s">
        <v>7893</v>
      </c>
      <c r="AZ22" s="133" t="s">
        <v>8021</v>
      </c>
      <c r="BA22" s="133" t="s">
        <v>8021</v>
      </c>
      <c r="BB22" s="133" t="s">
        <v>8021</v>
      </c>
      <c r="BC22" s="133" t="s">
        <v>8021</v>
      </c>
      <c r="BD22" s="133" t="s">
        <v>8021</v>
      </c>
      <c r="BE22" s="133" t="s">
        <v>8021</v>
      </c>
      <c r="BF22" s="133" t="s">
        <v>8025</v>
      </c>
      <c r="BG22" s="133" t="s">
        <v>8023</v>
      </c>
      <c r="BH22" s="133" t="s">
        <v>8026</v>
      </c>
      <c r="BI22" s="133" t="s">
        <v>8021</v>
      </c>
      <c r="BJ22" s="133" t="s">
        <v>8022</v>
      </c>
      <c r="BK22" s="133" t="s">
        <v>8021</v>
      </c>
      <c r="BL22" s="133" t="s">
        <v>8021</v>
      </c>
      <c r="BM22" s="133" t="s">
        <v>8021</v>
      </c>
      <c r="BN22" s="133" t="s">
        <v>8023</v>
      </c>
      <c r="BO22" s="133" t="s">
        <v>8026</v>
      </c>
      <c r="BP22" s="133" t="s">
        <v>8026</v>
      </c>
      <c r="BQ22" s="133" t="s">
        <v>8021</v>
      </c>
      <c r="BR22" s="133" t="s">
        <v>8021</v>
      </c>
      <c r="BS22" s="133" t="s">
        <v>8021</v>
      </c>
      <c r="BT22" s="133" t="s">
        <v>8026</v>
      </c>
      <c r="BU22" s="133" t="s">
        <v>8021</v>
      </c>
      <c r="BV22" s="133" t="s">
        <v>8026</v>
      </c>
      <c r="BW22" s="133" t="s">
        <v>7893</v>
      </c>
      <c r="BX22" s="133" t="s">
        <v>8021</v>
      </c>
      <c r="BY22" s="133" t="s">
        <v>8021</v>
      </c>
      <c r="BZ22" s="133" t="s">
        <v>8021</v>
      </c>
      <c r="CA22" s="133" t="s">
        <v>8023</v>
      </c>
      <c r="CB22" s="133" t="s">
        <v>8021</v>
      </c>
      <c r="CC22" s="133" t="s">
        <v>8021</v>
      </c>
      <c r="CD22" s="133" t="s">
        <v>8021</v>
      </c>
      <c r="CE22" s="133" t="s">
        <v>8027</v>
      </c>
      <c r="CF22" s="133" t="s">
        <v>8021</v>
      </c>
      <c r="CG22" s="133" t="s">
        <v>8026</v>
      </c>
      <c r="CH22" s="133" t="s">
        <v>8021</v>
      </c>
      <c r="CI22" s="133" t="s">
        <v>8021</v>
      </c>
      <c r="CJ22" s="133" t="s">
        <v>8021</v>
      </c>
      <c r="CK22" s="133" t="s">
        <v>8028</v>
      </c>
      <c r="CL22" s="133" t="s">
        <v>8029</v>
      </c>
      <c r="CM22" s="133" t="s">
        <v>8021</v>
      </c>
      <c r="CN22" s="133" t="s">
        <v>7893</v>
      </c>
      <c r="CO22" s="133" t="s">
        <v>8021</v>
      </c>
      <c r="CP22" s="133" t="s">
        <v>8021</v>
      </c>
      <c r="CQ22" s="133" t="s">
        <v>8021</v>
      </c>
      <c r="CR22" s="133" t="s">
        <v>8030</v>
      </c>
      <c r="CS22" s="133" t="s">
        <v>8021</v>
      </c>
      <c r="CT22" s="133" t="s">
        <v>8021</v>
      </c>
      <c r="CU22" s="133" t="s">
        <v>8022</v>
      </c>
      <c r="CV22" s="133" t="s">
        <v>7893</v>
      </c>
      <c r="CW22" s="133" t="s">
        <v>7893</v>
      </c>
      <c r="CX22" s="133" t="s">
        <v>8031</v>
      </c>
      <c r="CY22" s="133" t="s">
        <v>8021</v>
      </c>
      <c r="CZ22" s="133" t="s">
        <v>8021</v>
      </c>
      <c r="DA22" s="133" t="s">
        <v>8021</v>
      </c>
      <c r="DB22" s="133" t="s">
        <v>7893</v>
      </c>
      <c r="DC22" s="133" t="s">
        <v>8021</v>
      </c>
      <c r="DD22" s="133" t="s">
        <v>8021</v>
      </c>
      <c r="DE22" s="133" t="s">
        <v>8021</v>
      </c>
      <c r="DF22" s="133" t="s">
        <v>8032</v>
      </c>
      <c r="DG22" s="133" t="s">
        <v>8021</v>
      </c>
      <c r="DH22" s="133" t="s">
        <v>8026</v>
      </c>
      <c r="DI22" s="133" t="s">
        <v>8021</v>
      </c>
      <c r="DJ22" s="133" t="s">
        <v>7893</v>
      </c>
      <c r="DK22" s="133" t="s">
        <v>8022</v>
      </c>
      <c r="DL22" s="133" t="s">
        <v>8021</v>
      </c>
      <c r="DM22" s="133" t="s">
        <v>8021</v>
      </c>
      <c r="DN22" s="133" t="s">
        <v>8021</v>
      </c>
      <c r="DO22" s="133" t="s">
        <v>8021</v>
      </c>
      <c r="DP22" s="133" t="s">
        <v>8021</v>
      </c>
      <c r="DQ22" s="133" t="s">
        <v>8022</v>
      </c>
      <c r="DR22" s="133" t="s">
        <v>7893</v>
      </c>
      <c r="DS22" s="133" t="s">
        <v>8021</v>
      </c>
      <c r="DT22" s="133" t="s">
        <v>8021</v>
      </c>
      <c r="DU22" s="133" t="s">
        <v>8021</v>
      </c>
      <c r="DV22" s="133" t="s">
        <v>8033</v>
      </c>
      <c r="DW22" s="133" t="s">
        <v>7893</v>
      </c>
      <c r="DX22" s="133" t="s">
        <v>8021</v>
      </c>
      <c r="DY22" s="133" t="s">
        <v>8021</v>
      </c>
      <c r="DZ22" s="133" t="s">
        <v>8021</v>
      </c>
      <c r="EA22" s="133" t="s">
        <v>8021</v>
      </c>
      <c r="EB22" s="133" t="s">
        <v>8021</v>
      </c>
      <c r="EC22" s="133" t="s">
        <v>8021</v>
      </c>
      <c r="ED22" s="133" t="s">
        <v>8021</v>
      </c>
      <c r="EE22" s="133" t="s">
        <v>8023</v>
      </c>
      <c r="EF22" s="133" t="s">
        <v>8021</v>
      </c>
      <c r="EG22" s="133" t="s">
        <v>8021</v>
      </c>
      <c r="EH22" s="133" t="s">
        <v>8021</v>
      </c>
      <c r="EI22" s="133" t="s">
        <v>8034</v>
      </c>
      <c r="EJ22" s="133" t="s">
        <v>7893</v>
      </c>
      <c r="EK22" s="133" t="s">
        <v>8021</v>
      </c>
      <c r="EL22" s="133" t="s">
        <v>8021</v>
      </c>
      <c r="EM22" s="133" t="s">
        <v>8021</v>
      </c>
      <c r="EN22" s="133" t="s">
        <v>8029</v>
      </c>
    </row>
    <row r="23" spans="1:144">
      <c r="D23" s="99" t="s">
        <v>8035</v>
      </c>
      <c r="E23" s="120"/>
      <c r="F23" s="130" t="s">
        <v>8036</v>
      </c>
      <c r="G23" s="120"/>
      <c r="I23" s="133" t="s">
        <v>7977</v>
      </c>
      <c r="J23" s="133" t="s">
        <v>7978</v>
      </c>
      <c r="K23" s="133" t="s">
        <v>7979</v>
      </c>
      <c r="L23" s="133" t="s">
        <v>7977</v>
      </c>
      <c r="M23" s="133" t="s">
        <v>7978</v>
      </c>
      <c r="N23" s="133" t="s">
        <v>7977</v>
      </c>
      <c r="O23" s="133" t="s">
        <v>8037</v>
      </c>
      <c r="P23" s="133" t="s">
        <v>7977</v>
      </c>
      <c r="Q23" s="133" t="s">
        <v>7977</v>
      </c>
      <c r="R23" s="133" t="s">
        <v>8038</v>
      </c>
      <c r="S23" s="133" t="s">
        <v>7977</v>
      </c>
      <c r="T23" s="133" t="s">
        <v>7978</v>
      </c>
      <c r="U23" s="133" t="s">
        <v>7978</v>
      </c>
      <c r="V23" s="133" t="s">
        <v>7977</v>
      </c>
      <c r="W23" s="133" t="s">
        <v>7977</v>
      </c>
      <c r="X23" s="133" t="s">
        <v>7977</v>
      </c>
      <c r="Y23" s="133" t="s">
        <v>7977</v>
      </c>
      <c r="Z23" s="133" t="s">
        <v>7977</v>
      </c>
      <c r="AA23" s="133" t="s">
        <v>7977</v>
      </c>
      <c r="AB23" s="133" t="s">
        <v>7978</v>
      </c>
      <c r="AC23" s="133" t="s">
        <v>7977</v>
      </c>
      <c r="AD23" s="133" t="s">
        <v>7977</v>
      </c>
      <c r="AE23" s="133" t="s">
        <v>7977</v>
      </c>
      <c r="AF23" s="133" t="s">
        <v>7977</v>
      </c>
      <c r="AG23" s="133" t="s">
        <v>8039</v>
      </c>
      <c r="AH23" s="133" t="s">
        <v>7973</v>
      </c>
      <c r="AI23" s="133" t="s">
        <v>7973</v>
      </c>
      <c r="AJ23" s="133" t="s">
        <v>7977</v>
      </c>
      <c r="AK23" s="133" t="s">
        <v>8038</v>
      </c>
      <c r="AL23" s="133" t="s">
        <v>7978</v>
      </c>
      <c r="AM23" s="133" t="s">
        <v>7978</v>
      </c>
      <c r="AN23" s="133" t="s">
        <v>7977</v>
      </c>
      <c r="AO23" s="133" t="s">
        <v>7977</v>
      </c>
      <c r="AP23" s="133" t="s">
        <v>7977</v>
      </c>
      <c r="AQ23" s="133" t="s">
        <v>7977</v>
      </c>
      <c r="AR23" s="133" t="s">
        <v>7977</v>
      </c>
      <c r="AS23" s="133" t="s">
        <v>7977</v>
      </c>
      <c r="AT23" s="133" t="s">
        <v>7977</v>
      </c>
      <c r="AU23" s="133" t="s">
        <v>7977</v>
      </c>
      <c r="AV23" s="133" t="s">
        <v>7977</v>
      </c>
      <c r="AW23" s="133" t="s">
        <v>7469</v>
      </c>
      <c r="AX23" s="133" t="s">
        <v>7977</v>
      </c>
      <c r="AY23" s="133" t="s">
        <v>7469</v>
      </c>
      <c r="AZ23" s="133" t="s">
        <v>7977</v>
      </c>
      <c r="BA23" s="133" t="s">
        <v>7978</v>
      </c>
      <c r="BB23" s="133" t="s">
        <v>7978</v>
      </c>
      <c r="BC23" s="133" t="s">
        <v>7978</v>
      </c>
      <c r="BD23" s="133" t="s">
        <v>7973</v>
      </c>
      <c r="BE23" s="133" t="s">
        <v>7977</v>
      </c>
      <c r="BF23" s="133" t="s">
        <v>7979</v>
      </c>
      <c r="BG23" s="133" t="s">
        <v>7992</v>
      </c>
      <c r="BH23" s="133" t="s">
        <v>7978</v>
      </c>
      <c r="BI23" s="133" t="s">
        <v>7977</v>
      </c>
      <c r="BJ23" s="133" t="s">
        <v>7977</v>
      </c>
      <c r="BK23" s="133" t="s">
        <v>7978</v>
      </c>
      <c r="BL23" s="133" t="s">
        <v>7977</v>
      </c>
      <c r="BM23" s="133" t="s">
        <v>7978</v>
      </c>
      <c r="BN23" s="133" t="s">
        <v>8037</v>
      </c>
      <c r="BO23" s="133" t="s">
        <v>7977</v>
      </c>
      <c r="BP23" s="133" t="s">
        <v>7978</v>
      </c>
      <c r="BQ23" s="133" t="s">
        <v>7977</v>
      </c>
      <c r="BR23" s="133" t="s">
        <v>7978</v>
      </c>
      <c r="BS23" s="133" t="s">
        <v>7977</v>
      </c>
      <c r="BT23" s="133" t="s">
        <v>7978</v>
      </c>
      <c r="BU23" s="133" t="s">
        <v>7977</v>
      </c>
      <c r="BV23" s="133" t="s">
        <v>7978</v>
      </c>
      <c r="BW23" s="133" t="s">
        <v>7469</v>
      </c>
      <c r="BX23" s="133" t="s">
        <v>7977</v>
      </c>
      <c r="BY23" s="133" t="s">
        <v>7978</v>
      </c>
      <c r="BZ23" s="133" t="s">
        <v>7978</v>
      </c>
      <c r="CA23" s="133" t="s">
        <v>8040</v>
      </c>
      <c r="CB23" s="133" t="s">
        <v>7977</v>
      </c>
      <c r="CC23" s="133" t="s">
        <v>7978</v>
      </c>
      <c r="CD23" s="133" t="s">
        <v>7978</v>
      </c>
      <c r="CE23" s="133" t="s">
        <v>7992</v>
      </c>
      <c r="CF23" s="133" t="s">
        <v>7978</v>
      </c>
      <c r="CG23" s="133" t="s">
        <v>7978</v>
      </c>
      <c r="CH23" s="133" t="s">
        <v>7977</v>
      </c>
      <c r="CI23" s="133" t="s">
        <v>7977</v>
      </c>
      <c r="CJ23" s="133" t="s">
        <v>7973</v>
      </c>
      <c r="CK23" s="133" t="s">
        <v>7997</v>
      </c>
      <c r="CL23" s="133" t="s">
        <v>7997</v>
      </c>
      <c r="CM23" s="133" t="s">
        <v>7973</v>
      </c>
      <c r="CN23" s="133" t="s">
        <v>7469</v>
      </c>
      <c r="CO23" s="133" t="s">
        <v>7977</v>
      </c>
      <c r="CP23" s="133" t="s">
        <v>7977</v>
      </c>
      <c r="CQ23" s="133" t="s">
        <v>7978</v>
      </c>
      <c r="CR23" s="133" t="s">
        <v>8041</v>
      </c>
      <c r="CS23" s="133" t="s">
        <v>7977</v>
      </c>
      <c r="CT23" s="133" t="s">
        <v>7977</v>
      </c>
      <c r="CU23" s="133" t="s">
        <v>7977</v>
      </c>
      <c r="CV23" s="133" t="s">
        <v>7469</v>
      </c>
      <c r="CW23" s="133" t="s">
        <v>7469</v>
      </c>
      <c r="CX23" s="133" t="s">
        <v>8042</v>
      </c>
      <c r="CY23" s="133" t="s">
        <v>7977</v>
      </c>
      <c r="CZ23" s="133" t="s">
        <v>7977</v>
      </c>
      <c r="DA23" s="133" t="s">
        <v>7978</v>
      </c>
      <c r="DB23" s="133" t="s">
        <v>7469</v>
      </c>
      <c r="DC23" s="133" t="s">
        <v>7977</v>
      </c>
      <c r="DD23" s="133" t="s">
        <v>7977</v>
      </c>
      <c r="DE23" s="133" t="s">
        <v>7978</v>
      </c>
      <c r="DF23" s="133" t="s">
        <v>8043</v>
      </c>
      <c r="DG23" s="133" t="s">
        <v>7977</v>
      </c>
      <c r="DH23" s="133" t="s">
        <v>7977</v>
      </c>
      <c r="DI23" s="133" t="s">
        <v>7973</v>
      </c>
      <c r="DJ23" s="133" t="s">
        <v>7469</v>
      </c>
      <c r="DK23" s="133" t="s">
        <v>7977</v>
      </c>
      <c r="DL23" s="133" t="s">
        <v>7978</v>
      </c>
      <c r="DM23" s="133" t="s">
        <v>7977</v>
      </c>
      <c r="DN23" s="133" t="s">
        <v>7977</v>
      </c>
      <c r="DO23" s="133" t="s">
        <v>7977</v>
      </c>
      <c r="DP23" s="133" t="s">
        <v>7977</v>
      </c>
      <c r="DQ23" s="133" t="s">
        <v>7977</v>
      </c>
      <c r="DR23" s="133" t="s">
        <v>7469</v>
      </c>
      <c r="DS23" s="133" t="s">
        <v>7977</v>
      </c>
      <c r="DT23" s="133" t="s">
        <v>7977</v>
      </c>
      <c r="DU23" s="133" t="s">
        <v>7977</v>
      </c>
      <c r="DV23" s="133" t="s">
        <v>8007</v>
      </c>
      <c r="DW23" s="133" t="s">
        <v>7469</v>
      </c>
      <c r="DX23" s="133" t="s">
        <v>7977</v>
      </c>
      <c r="DY23" s="133" t="s">
        <v>7977</v>
      </c>
      <c r="DZ23" s="133" t="s">
        <v>7977</v>
      </c>
      <c r="EA23" s="133" t="s">
        <v>7977</v>
      </c>
      <c r="EB23" s="133" t="s">
        <v>7977</v>
      </c>
      <c r="EC23" s="133" t="s">
        <v>7977</v>
      </c>
      <c r="ED23" s="133" t="s">
        <v>7977</v>
      </c>
      <c r="EE23" s="133" t="s">
        <v>7992</v>
      </c>
      <c r="EF23" s="133" t="s">
        <v>7977</v>
      </c>
      <c r="EG23" s="133" t="s">
        <v>7977</v>
      </c>
      <c r="EH23" s="133" t="s">
        <v>7973</v>
      </c>
      <c r="EI23" s="133" t="s">
        <v>7992</v>
      </c>
      <c r="EJ23" s="133" t="s">
        <v>7469</v>
      </c>
      <c r="EK23" s="133" t="s">
        <v>7978</v>
      </c>
      <c r="EL23" s="133" t="s">
        <v>7977</v>
      </c>
      <c r="EM23" s="133" t="s">
        <v>7977</v>
      </c>
      <c r="EN23" s="133" t="s">
        <v>8044</v>
      </c>
    </row>
    <row r="24" spans="1:144">
      <c r="D24" s="120" t="s">
        <v>8045</v>
      </c>
      <c r="E24" s="120"/>
      <c r="F24" s="130" t="s">
        <v>8046</v>
      </c>
      <c r="G24" s="120"/>
      <c r="I24" s="133" t="s">
        <v>7977</v>
      </c>
      <c r="J24" s="133" t="s">
        <v>7977</v>
      </c>
      <c r="K24" s="133" t="s">
        <v>7977</v>
      </c>
      <c r="L24" s="133" t="s">
        <v>7977</v>
      </c>
      <c r="M24" s="133" t="s">
        <v>7977</v>
      </c>
      <c r="N24" s="133" t="s">
        <v>7977</v>
      </c>
      <c r="O24" s="133" t="s">
        <v>8037</v>
      </c>
      <c r="P24" s="133" t="s">
        <v>7977</v>
      </c>
      <c r="Q24" s="133" t="s">
        <v>7977</v>
      </c>
      <c r="R24" s="133" t="s">
        <v>8038</v>
      </c>
      <c r="S24" s="133" t="s">
        <v>7977</v>
      </c>
      <c r="T24" s="133" t="s">
        <v>7977</v>
      </c>
      <c r="U24" s="133" t="s">
        <v>7978</v>
      </c>
      <c r="V24" s="133" t="s">
        <v>7977</v>
      </c>
      <c r="W24" s="133" t="s">
        <v>7977</v>
      </c>
      <c r="X24" s="133" t="s">
        <v>7977</v>
      </c>
      <c r="Y24" s="133" t="s">
        <v>7977</v>
      </c>
      <c r="Z24" s="133" t="s">
        <v>7977</v>
      </c>
      <c r="AA24" s="133" t="s">
        <v>7977</v>
      </c>
      <c r="AB24" s="133" t="s">
        <v>7977</v>
      </c>
      <c r="AC24" s="133" t="s">
        <v>7977</v>
      </c>
      <c r="AD24" s="133" t="s">
        <v>7977</v>
      </c>
      <c r="AE24" s="133" t="s">
        <v>7977</v>
      </c>
      <c r="AF24" s="133" t="s">
        <v>7977</v>
      </c>
      <c r="AG24" s="133" t="s">
        <v>8039</v>
      </c>
      <c r="AH24" s="133" t="s">
        <v>7979</v>
      </c>
      <c r="AI24" s="133" t="s">
        <v>7977</v>
      </c>
      <c r="AJ24" s="133" t="s">
        <v>7977</v>
      </c>
      <c r="AK24" s="133" t="s">
        <v>8038</v>
      </c>
      <c r="AL24" s="133" t="s">
        <v>7977</v>
      </c>
      <c r="AM24" s="133" t="s">
        <v>7978</v>
      </c>
      <c r="AN24" s="133" t="s">
        <v>7977</v>
      </c>
      <c r="AO24" s="133" t="s">
        <v>7977</v>
      </c>
      <c r="AP24" s="133" t="s">
        <v>7977</v>
      </c>
      <c r="AQ24" s="133" t="s">
        <v>7977</v>
      </c>
      <c r="AR24" s="133" t="s">
        <v>7977</v>
      </c>
      <c r="AS24" s="133" t="s">
        <v>7977</v>
      </c>
      <c r="AT24" s="133" t="s">
        <v>7977</v>
      </c>
      <c r="AU24" s="133" t="s">
        <v>7977</v>
      </c>
      <c r="AV24" s="133" t="s">
        <v>7977</v>
      </c>
      <c r="AW24" s="133" t="s">
        <v>7469</v>
      </c>
      <c r="AX24" s="133" t="s">
        <v>7977</v>
      </c>
      <c r="AY24" s="133" t="s">
        <v>7469</v>
      </c>
      <c r="AZ24" s="133" t="s">
        <v>7977</v>
      </c>
      <c r="BA24" s="133" t="s">
        <v>7977</v>
      </c>
      <c r="BB24" s="133" t="s">
        <v>7978</v>
      </c>
      <c r="BC24" s="133" t="s">
        <v>7978</v>
      </c>
      <c r="BD24" s="133" t="s">
        <v>7977</v>
      </c>
      <c r="BE24" s="133" t="s">
        <v>7977</v>
      </c>
      <c r="BF24" s="133" t="s">
        <v>7979</v>
      </c>
      <c r="BG24" s="133" t="s">
        <v>7992</v>
      </c>
      <c r="BH24" s="133" t="s">
        <v>7978</v>
      </c>
      <c r="BI24" s="133" t="s">
        <v>7977</v>
      </c>
      <c r="BJ24" s="133" t="s">
        <v>7977</v>
      </c>
      <c r="BK24" s="133" t="s">
        <v>7978</v>
      </c>
      <c r="BL24" s="133" t="s">
        <v>7977</v>
      </c>
      <c r="BM24" s="133" t="s">
        <v>7977</v>
      </c>
      <c r="BN24" s="133" t="s">
        <v>8037</v>
      </c>
      <c r="BO24" s="133" t="s">
        <v>7977</v>
      </c>
      <c r="BP24" s="133" t="s">
        <v>7978</v>
      </c>
      <c r="BQ24" s="133" t="s">
        <v>7977</v>
      </c>
      <c r="BR24" s="133" t="s">
        <v>7978</v>
      </c>
      <c r="BS24" s="133" t="s">
        <v>7977</v>
      </c>
      <c r="BT24" s="133" t="s">
        <v>7978</v>
      </c>
      <c r="BU24" s="133" t="s">
        <v>7977</v>
      </c>
      <c r="BV24" s="133" t="s">
        <v>7978</v>
      </c>
      <c r="BW24" s="133" t="s">
        <v>7469</v>
      </c>
      <c r="BX24" s="133" t="s">
        <v>7977</v>
      </c>
      <c r="BY24" s="133" t="s">
        <v>7978</v>
      </c>
      <c r="BZ24" s="133" t="s">
        <v>7978</v>
      </c>
      <c r="CA24" s="133" t="s">
        <v>8040</v>
      </c>
      <c r="CB24" s="133" t="s">
        <v>7977</v>
      </c>
      <c r="CC24" s="133" t="s">
        <v>7978</v>
      </c>
      <c r="CD24" s="133" t="s">
        <v>7977</v>
      </c>
      <c r="CE24" s="133" t="s">
        <v>7992</v>
      </c>
      <c r="CF24" s="133" t="s">
        <v>7978</v>
      </c>
      <c r="CG24" s="133" t="s">
        <v>7978</v>
      </c>
      <c r="CH24" s="133" t="s">
        <v>7977</v>
      </c>
      <c r="CI24" s="133" t="s">
        <v>7977</v>
      </c>
      <c r="CJ24" s="133" t="s">
        <v>7978</v>
      </c>
      <c r="CK24" s="133" t="s">
        <v>8044</v>
      </c>
      <c r="CL24" s="133" t="s">
        <v>7997</v>
      </c>
      <c r="CM24" s="133" t="s">
        <v>7973</v>
      </c>
      <c r="CN24" s="133" t="s">
        <v>7469</v>
      </c>
      <c r="CO24" s="133" t="s">
        <v>7977</v>
      </c>
      <c r="CP24" s="133" t="s">
        <v>7977</v>
      </c>
      <c r="CQ24" s="133" t="s">
        <v>7977</v>
      </c>
      <c r="CR24" s="133" t="s">
        <v>8047</v>
      </c>
      <c r="CS24" s="133" t="s">
        <v>7977</v>
      </c>
      <c r="CT24" s="133" t="s">
        <v>7977</v>
      </c>
      <c r="CU24" s="133" t="s">
        <v>7977</v>
      </c>
      <c r="CV24" s="133" t="s">
        <v>7469</v>
      </c>
      <c r="CW24" s="133" t="s">
        <v>8048</v>
      </c>
      <c r="CX24" s="133" t="s">
        <v>8042</v>
      </c>
      <c r="CY24" s="133" t="s">
        <v>7977</v>
      </c>
      <c r="CZ24" s="133" t="s">
        <v>7977</v>
      </c>
      <c r="DA24" s="133" t="s">
        <v>7977</v>
      </c>
      <c r="DB24" s="133" t="s">
        <v>7469</v>
      </c>
      <c r="DC24" s="133" t="s">
        <v>7977</v>
      </c>
      <c r="DD24" s="133" t="s">
        <v>7977</v>
      </c>
      <c r="DE24" s="133" t="s">
        <v>7977</v>
      </c>
      <c r="DF24" s="133" t="s">
        <v>8043</v>
      </c>
      <c r="DG24" s="133" t="s">
        <v>7977</v>
      </c>
      <c r="DH24" s="133" t="s">
        <v>7977</v>
      </c>
      <c r="DI24" s="133" t="s">
        <v>7973</v>
      </c>
      <c r="DJ24" s="133" t="s">
        <v>7469</v>
      </c>
      <c r="DK24" s="133" t="s">
        <v>7977</v>
      </c>
      <c r="DL24" s="133" t="s">
        <v>7978</v>
      </c>
      <c r="DM24" s="133" t="s">
        <v>7977</v>
      </c>
      <c r="DN24" s="133" t="s">
        <v>7977</v>
      </c>
      <c r="DO24" s="133" t="s">
        <v>7977</v>
      </c>
      <c r="DP24" s="133" t="s">
        <v>7977</v>
      </c>
      <c r="DQ24" s="133" t="s">
        <v>7977</v>
      </c>
      <c r="DR24" s="133" t="s">
        <v>7469</v>
      </c>
      <c r="DS24" s="133" t="s">
        <v>7977</v>
      </c>
      <c r="DT24" s="133" t="s">
        <v>7977</v>
      </c>
      <c r="DU24" s="133" t="s">
        <v>7977</v>
      </c>
      <c r="DV24" s="133" t="s">
        <v>8007</v>
      </c>
      <c r="DW24" s="133" t="s">
        <v>7469</v>
      </c>
      <c r="DX24" s="133" t="s">
        <v>7977</v>
      </c>
      <c r="DY24" s="133" t="s">
        <v>7977</v>
      </c>
      <c r="DZ24" s="133" t="s">
        <v>7977</v>
      </c>
      <c r="EA24" s="133" t="s">
        <v>7977</v>
      </c>
      <c r="EB24" s="133" t="s">
        <v>7977</v>
      </c>
      <c r="EC24" s="133" t="s">
        <v>7977</v>
      </c>
      <c r="ED24" s="133" t="s">
        <v>7977</v>
      </c>
      <c r="EE24" s="133" t="s">
        <v>7992</v>
      </c>
      <c r="EF24" s="133" t="s">
        <v>7977</v>
      </c>
      <c r="EG24" s="133" t="s">
        <v>7977</v>
      </c>
      <c r="EH24" s="133" t="s">
        <v>7973</v>
      </c>
      <c r="EI24" s="133" t="s">
        <v>7992</v>
      </c>
      <c r="EJ24" s="133" t="s">
        <v>7469</v>
      </c>
      <c r="EK24" s="133" t="s">
        <v>7978</v>
      </c>
      <c r="EL24" s="133" t="s">
        <v>7977</v>
      </c>
      <c r="EM24" s="133" t="s">
        <v>7977</v>
      </c>
      <c r="EN24" s="133" t="s">
        <v>8044</v>
      </c>
    </row>
    <row r="25" spans="1:144">
      <c r="D25" s="120"/>
      <c r="E25" s="120"/>
      <c r="F25" s="130" t="s">
        <v>8049</v>
      </c>
      <c r="G25" s="120"/>
      <c r="I25" s="133" t="s">
        <v>8050</v>
      </c>
      <c r="J25" s="133" t="s">
        <v>8051</v>
      </c>
      <c r="K25" s="133" t="s">
        <v>8051</v>
      </c>
      <c r="L25" s="133" t="s">
        <v>8051</v>
      </c>
      <c r="M25" s="133" t="s">
        <v>8052</v>
      </c>
      <c r="N25" s="133" t="s">
        <v>8053</v>
      </c>
      <c r="O25" s="133" t="s">
        <v>8054</v>
      </c>
      <c r="P25" s="133" t="s">
        <v>8051</v>
      </c>
      <c r="Q25" s="133" t="s">
        <v>8051</v>
      </c>
      <c r="R25" s="133" t="s">
        <v>8055</v>
      </c>
      <c r="S25" s="133" t="s">
        <v>8051</v>
      </c>
      <c r="T25" s="133" t="s">
        <v>8052</v>
      </c>
      <c r="U25" s="133" t="s">
        <v>8052</v>
      </c>
      <c r="V25" s="133" t="s">
        <v>8051</v>
      </c>
      <c r="W25" s="133" t="s">
        <v>8051</v>
      </c>
      <c r="X25" s="133" t="s">
        <v>8051</v>
      </c>
      <c r="Y25" s="133" t="s">
        <v>8051</v>
      </c>
      <c r="Z25" s="133" t="s">
        <v>8050</v>
      </c>
      <c r="AA25" s="133" t="s">
        <v>8050</v>
      </c>
      <c r="AB25" s="133" t="s">
        <v>8052</v>
      </c>
      <c r="AC25" s="133" t="s">
        <v>8051</v>
      </c>
      <c r="AD25" s="133" t="s">
        <v>8051</v>
      </c>
      <c r="AE25" s="133" t="s">
        <v>8056</v>
      </c>
      <c r="AF25" s="133" t="s">
        <v>8056</v>
      </c>
      <c r="AG25" s="133" t="s">
        <v>8050</v>
      </c>
      <c r="AH25" s="133" t="s">
        <v>8057</v>
      </c>
      <c r="AI25" s="133" t="s">
        <v>8051</v>
      </c>
      <c r="AJ25" s="133" t="s">
        <v>8051</v>
      </c>
      <c r="AK25" s="133" t="s">
        <v>8056</v>
      </c>
      <c r="AL25" s="133" t="s">
        <v>8058</v>
      </c>
      <c r="AM25" s="133" t="s">
        <v>8052</v>
      </c>
      <c r="AN25" s="133" t="s">
        <v>8050</v>
      </c>
      <c r="AO25" s="133" t="s">
        <v>8050</v>
      </c>
      <c r="AP25" s="133" t="s">
        <v>8055</v>
      </c>
      <c r="AQ25" s="133" t="s">
        <v>8051</v>
      </c>
      <c r="AR25" s="133" t="s">
        <v>8051</v>
      </c>
      <c r="AS25" s="133" t="s">
        <v>8050</v>
      </c>
      <c r="AT25" s="133" t="s">
        <v>8050</v>
      </c>
      <c r="AU25" s="133" t="s">
        <v>8050</v>
      </c>
      <c r="AV25" s="133" t="s">
        <v>8050</v>
      </c>
      <c r="AW25" s="133" t="s">
        <v>7469</v>
      </c>
      <c r="AX25" s="133" t="s">
        <v>8056</v>
      </c>
      <c r="AY25" s="133" t="s">
        <v>7469</v>
      </c>
      <c r="AZ25" s="133" t="s">
        <v>8050</v>
      </c>
      <c r="BA25" s="133" t="s">
        <v>8059</v>
      </c>
      <c r="BB25" s="133" t="s">
        <v>8052</v>
      </c>
      <c r="BC25" s="133" t="s">
        <v>8052</v>
      </c>
      <c r="BD25" s="133" t="s">
        <v>8060</v>
      </c>
      <c r="BE25" s="133" t="s">
        <v>8051</v>
      </c>
      <c r="BF25" s="133" t="s">
        <v>8051</v>
      </c>
      <c r="BG25" s="133" t="s">
        <v>8053</v>
      </c>
      <c r="BH25" s="133" t="s">
        <v>8057</v>
      </c>
      <c r="BI25" s="133" t="s">
        <v>8051</v>
      </c>
      <c r="BJ25" s="133" t="s">
        <v>8056</v>
      </c>
      <c r="BK25" s="133" t="s">
        <v>8052</v>
      </c>
      <c r="BL25" s="133" t="s">
        <v>8050</v>
      </c>
      <c r="BM25" s="133" t="s">
        <v>8058</v>
      </c>
      <c r="BN25" s="133" t="s">
        <v>8054</v>
      </c>
      <c r="BO25" s="133" t="s">
        <v>8061</v>
      </c>
      <c r="BP25" s="133" t="s">
        <v>8057</v>
      </c>
      <c r="BQ25" s="133" t="s">
        <v>8050</v>
      </c>
      <c r="BR25" s="133" t="s">
        <v>8052</v>
      </c>
      <c r="BS25" s="133" t="s">
        <v>8051</v>
      </c>
      <c r="BT25" s="133" t="s">
        <v>8057</v>
      </c>
      <c r="BU25" s="133" t="s">
        <v>8050</v>
      </c>
      <c r="BV25" s="133" t="s">
        <v>8057</v>
      </c>
      <c r="BW25" s="133" t="s">
        <v>7469</v>
      </c>
      <c r="BX25" s="133" t="s">
        <v>8050</v>
      </c>
      <c r="BY25" s="133" t="s">
        <v>8052</v>
      </c>
      <c r="BZ25" s="133" t="s">
        <v>8059</v>
      </c>
      <c r="CA25" s="133" t="s">
        <v>8054</v>
      </c>
      <c r="CB25" s="133" t="s">
        <v>8050</v>
      </c>
      <c r="CC25" s="133" t="s">
        <v>8050</v>
      </c>
      <c r="CD25" s="133" t="s">
        <v>8058</v>
      </c>
      <c r="CE25" s="133" t="s">
        <v>8061</v>
      </c>
      <c r="CF25" s="133" t="s">
        <v>8052</v>
      </c>
      <c r="CG25" s="133" t="s">
        <v>8057</v>
      </c>
      <c r="CH25" s="133" t="s">
        <v>8050</v>
      </c>
      <c r="CI25" s="133" t="s">
        <v>8050</v>
      </c>
      <c r="CJ25" s="133" t="s">
        <v>8060</v>
      </c>
      <c r="CK25" s="133" t="s">
        <v>8062</v>
      </c>
      <c r="CL25" s="133" t="s">
        <v>8063</v>
      </c>
      <c r="CM25" s="133" t="s">
        <v>8060</v>
      </c>
      <c r="CN25" s="133" t="s">
        <v>7469</v>
      </c>
      <c r="CO25" s="133" t="s">
        <v>8050</v>
      </c>
      <c r="CP25" s="133" t="s">
        <v>8050</v>
      </c>
      <c r="CQ25" s="133" t="s">
        <v>8058</v>
      </c>
      <c r="CR25" s="133" t="s">
        <v>8064</v>
      </c>
      <c r="CS25" s="133" t="s">
        <v>8051</v>
      </c>
      <c r="CT25" s="133" t="s">
        <v>8051</v>
      </c>
      <c r="CU25" s="133" t="s">
        <v>8056</v>
      </c>
      <c r="CV25" s="133" t="s">
        <v>7469</v>
      </c>
      <c r="CW25" s="133" t="s">
        <v>7469</v>
      </c>
      <c r="CX25" s="133" t="s">
        <v>8065</v>
      </c>
      <c r="CY25" s="133" t="s">
        <v>8050</v>
      </c>
      <c r="CZ25" s="133" t="s">
        <v>8051</v>
      </c>
      <c r="DA25" s="133" t="s">
        <v>8058</v>
      </c>
      <c r="DB25" s="133" t="s">
        <v>7469</v>
      </c>
      <c r="DC25" s="133" t="s">
        <v>8050</v>
      </c>
      <c r="DD25" s="133" t="s">
        <v>8050</v>
      </c>
      <c r="DE25" s="133" t="s">
        <v>8059</v>
      </c>
      <c r="DF25" s="133" t="s">
        <v>8066</v>
      </c>
      <c r="DG25" s="133" t="s">
        <v>8050</v>
      </c>
      <c r="DH25" s="133" t="s">
        <v>8061</v>
      </c>
      <c r="DI25" s="133" t="s">
        <v>8060</v>
      </c>
      <c r="DJ25" s="133" t="s">
        <v>7469</v>
      </c>
      <c r="DK25" s="133" t="s">
        <v>8056</v>
      </c>
      <c r="DL25" s="133" t="s">
        <v>8058</v>
      </c>
      <c r="DM25" s="133" t="s">
        <v>8050</v>
      </c>
      <c r="DN25" s="133" t="s">
        <v>8050</v>
      </c>
      <c r="DO25" s="133" t="s">
        <v>8050</v>
      </c>
      <c r="DP25" s="133" t="s">
        <v>8050</v>
      </c>
      <c r="DQ25" s="133" t="s">
        <v>8056</v>
      </c>
      <c r="DR25" s="133" t="s">
        <v>7469</v>
      </c>
      <c r="DS25" s="133" t="s">
        <v>8050</v>
      </c>
      <c r="DT25" s="133" t="s">
        <v>8050</v>
      </c>
      <c r="DU25" s="133" t="s">
        <v>8050</v>
      </c>
      <c r="DV25" s="133" t="s">
        <v>8067</v>
      </c>
      <c r="DW25" s="133" t="s">
        <v>7469</v>
      </c>
      <c r="DX25" s="133" t="s">
        <v>8050</v>
      </c>
      <c r="DY25" s="133" t="s">
        <v>8050</v>
      </c>
      <c r="DZ25" s="133" t="s">
        <v>8051</v>
      </c>
      <c r="EA25" s="133" t="s">
        <v>8050</v>
      </c>
      <c r="EB25" s="133" t="s">
        <v>8050</v>
      </c>
      <c r="EC25" s="133" t="s">
        <v>8050</v>
      </c>
      <c r="ED25" s="133" t="s">
        <v>8050</v>
      </c>
      <c r="EE25" s="133" t="s">
        <v>8055</v>
      </c>
      <c r="EF25" s="133" t="s">
        <v>8050</v>
      </c>
      <c r="EG25" s="133" t="s">
        <v>8050</v>
      </c>
      <c r="EH25" s="133" t="s">
        <v>8060</v>
      </c>
      <c r="EI25" s="133" t="s">
        <v>8050</v>
      </c>
      <c r="EJ25" s="133" t="s">
        <v>7469</v>
      </c>
      <c r="EK25" s="133" t="s">
        <v>8052</v>
      </c>
      <c r="EL25" s="133" t="s">
        <v>8051</v>
      </c>
      <c r="EM25" s="133" t="s">
        <v>8050</v>
      </c>
      <c r="EN25" s="133" t="s">
        <v>8068</v>
      </c>
    </row>
    <row r="26" spans="1:144">
      <c r="D26" s="120" t="s">
        <v>8069</v>
      </c>
      <c r="E26" s="120"/>
      <c r="F26" s="130" t="s">
        <v>8070</v>
      </c>
      <c r="G26" s="120"/>
      <c r="I26" s="133" t="s">
        <v>8071</v>
      </c>
      <c r="J26" s="133" t="s">
        <v>8072</v>
      </c>
      <c r="K26" s="133" t="s">
        <v>8071</v>
      </c>
      <c r="L26" s="133" t="s">
        <v>8071</v>
      </c>
      <c r="M26" s="133" t="s">
        <v>8071</v>
      </c>
      <c r="N26" s="133" t="s">
        <v>8071</v>
      </c>
      <c r="O26" s="133" t="s">
        <v>8071</v>
      </c>
      <c r="P26" s="133" t="s">
        <v>8071</v>
      </c>
      <c r="Q26" s="133" t="s">
        <v>8073</v>
      </c>
      <c r="R26" s="133" t="s">
        <v>8071</v>
      </c>
      <c r="S26" s="133" t="s">
        <v>8071</v>
      </c>
      <c r="T26" s="133" t="s">
        <v>8071</v>
      </c>
      <c r="U26" s="133" t="s">
        <v>8071</v>
      </c>
      <c r="V26" s="133" t="s">
        <v>8074</v>
      </c>
      <c r="W26" s="133" t="s">
        <v>8071</v>
      </c>
      <c r="X26" s="133" t="s">
        <v>8071</v>
      </c>
      <c r="Y26" s="133" t="s">
        <v>8071</v>
      </c>
      <c r="Z26" s="133" t="s">
        <v>8071</v>
      </c>
      <c r="AA26" s="133" t="s">
        <v>8071</v>
      </c>
      <c r="AB26" s="133" t="s">
        <v>8073</v>
      </c>
      <c r="AC26" s="133" t="s">
        <v>8071</v>
      </c>
      <c r="AD26" s="133" t="s">
        <v>8071</v>
      </c>
      <c r="AE26" s="133" t="s">
        <v>8071</v>
      </c>
      <c r="AF26" s="133" t="s">
        <v>8071</v>
      </c>
      <c r="AG26" s="133" t="s">
        <v>8075</v>
      </c>
      <c r="AH26" s="133" t="s">
        <v>8071</v>
      </c>
      <c r="AI26" s="133" t="s">
        <v>8074</v>
      </c>
      <c r="AJ26" s="133" t="s">
        <v>8071</v>
      </c>
      <c r="AK26" s="133" t="s">
        <v>8071</v>
      </c>
      <c r="AL26" s="133" t="s">
        <v>8071</v>
      </c>
      <c r="AM26" s="133" t="s">
        <v>8071</v>
      </c>
      <c r="AN26" s="133" t="s">
        <v>8076</v>
      </c>
      <c r="AO26" s="133" t="s">
        <v>8071</v>
      </c>
      <c r="AP26" s="133" t="s">
        <v>8071</v>
      </c>
      <c r="AQ26" s="133" t="s">
        <v>8071</v>
      </c>
      <c r="AR26" s="133" t="s">
        <v>8071</v>
      </c>
      <c r="AS26" s="133" t="s">
        <v>8071</v>
      </c>
      <c r="AT26" s="133" t="s">
        <v>8071</v>
      </c>
      <c r="AU26" s="133" t="s">
        <v>8071</v>
      </c>
      <c r="AV26" s="133" t="s">
        <v>8071</v>
      </c>
      <c r="AW26" s="133" t="s">
        <v>8071</v>
      </c>
      <c r="AX26" s="133" t="s">
        <v>8071</v>
      </c>
      <c r="AY26" s="133" t="s">
        <v>8077</v>
      </c>
      <c r="AZ26" s="133" t="s">
        <v>8074</v>
      </c>
      <c r="BA26" s="133" t="s">
        <v>8071</v>
      </c>
      <c r="BB26" s="133" t="s">
        <v>8071</v>
      </c>
      <c r="BC26" s="133" t="s">
        <v>8073</v>
      </c>
      <c r="BD26" s="133" t="s">
        <v>8071</v>
      </c>
      <c r="BE26" s="133" t="s">
        <v>8071</v>
      </c>
      <c r="BF26" s="133" t="s">
        <v>8071</v>
      </c>
      <c r="BG26" s="133" t="s">
        <v>8071</v>
      </c>
      <c r="BH26" s="133" t="s">
        <v>8071</v>
      </c>
      <c r="BI26" s="133" t="s">
        <v>8071</v>
      </c>
      <c r="BJ26" s="133" t="s">
        <v>8071</v>
      </c>
      <c r="BK26" s="133" t="s">
        <v>8071</v>
      </c>
      <c r="BL26" s="133" t="s">
        <v>8071</v>
      </c>
      <c r="BM26" s="133" t="s">
        <v>8071</v>
      </c>
      <c r="BN26" s="133" t="s">
        <v>8071</v>
      </c>
      <c r="BO26" s="133" t="s">
        <v>8071</v>
      </c>
      <c r="BP26" s="133" t="s">
        <v>8071</v>
      </c>
      <c r="BQ26" s="133" t="s">
        <v>8074</v>
      </c>
      <c r="BR26" s="133" t="s">
        <v>8071</v>
      </c>
      <c r="BS26" s="133" t="s">
        <v>8071</v>
      </c>
      <c r="BT26" s="133" t="s">
        <v>8071</v>
      </c>
      <c r="BU26" s="133" t="s">
        <v>8076</v>
      </c>
      <c r="BV26" s="133" t="s">
        <v>8071</v>
      </c>
      <c r="BW26" s="133" t="s">
        <v>8071</v>
      </c>
      <c r="BX26" s="133" t="s">
        <v>8071</v>
      </c>
      <c r="BY26" s="133" t="s">
        <v>8071</v>
      </c>
      <c r="BZ26" s="133" t="s">
        <v>8071</v>
      </c>
      <c r="CA26" s="133" t="s">
        <v>8071</v>
      </c>
      <c r="CB26" s="133" t="s">
        <v>8071</v>
      </c>
      <c r="CC26" s="133" t="s">
        <v>8078</v>
      </c>
      <c r="CD26" s="133" t="s">
        <v>8071</v>
      </c>
      <c r="CE26" s="133" t="s">
        <v>8071</v>
      </c>
      <c r="CF26" s="133" t="s">
        <v>8071</v>
      </c>
      <c r="CG26" s="133" t="s">
        <v>8074</v>
      </c>
      <c r="CH26" s="133" t="s">
        <v>8074</v>
      </c>
      <c r="CI26" s="133" t="s">
        <v>8071</v>
      </c>
      <c r="CJ26" s="133" t="s">
        <v>8074</v>
      </c>
      <c r="CK26" s="133" t="s">
        <v>8071</v>
      </c>
      <c r="CL26" s="133" t="s">
        <v>8071</v>
      </c>
      <c r="CM26" s="133" t="s">
        <v>8074</v>
      </c>
      <c r="CN26" s="133" t="s">
        <v>8071</v>
      </c>
      <c r="CO26" s="133" t="s">
        <v>8071</v>
      </c>
      <c r="CP26" s="133" t="s">
        <v>8071</v>
      </c>
      <c r="CQ26" s="133" t="s">
        <v>8071</v>
      </c>
      <c r="CR26" s="133" t="s">
        <v>8071</v>
      </c>
      <c r="CS26" s="133" t="s">
        <v>8071</v>
      </c>
      <c r="CT26" s="133" t="s">
        <v>8073</v>
      </c>
      <c r="CU26" s="133" t="s">
        <v>8071</v>
      </c>
      <c r="CV26" s="133" t="s">
        <v>8079</v>
      </c>
      <c r="CW26" s="133" t="s">
        <v>8071</v>
      </c>
      <c r="CX26" s="133" t="s">
        <v>8071</v>
      </c>
      <c r="CY26" s="133" t="s">
        <v>8071</v>
      </c>
      <c r="CZ26" s="133" t="s">
        <v>8071</v>
      </c>
      <c r="DA26" s="133" t="s">
        <v>8071</v>
      </c>
      <c r="DB26" s="133" t="s">
        <v>8071</v>
      </c>
      <c r="DC26" s="133" t="s">
        <v>8071</v>
      </c>
      <c r="DD26" s="133" t="s">
        <v>8071</v>
      </c>
      <c r="DE26" s="133" t="s">
        <v>8073</v>
      </c>
      <c r="DF26" s="133" t="s">
        <v>8071</v>
      </c>
      <c r="DG26" s="133" t="s">
        <v>8071</v>
      </c>
      <c r="DH26" s="133" t="s">
        <v>8071</v>
      </c>
      <c r="DI26" s="133" t="s">
        <v>8071</v>
      </c>
      <c r="DJ26" s="133" t="s">
        <v>8071</v>
      </c>
      <c r="DK26" s="133" t="s">
        <v>8071</v>
      </c>
      <c r="DL26" s="133" t="s">
        <v>8074</v>
      </c>
      <c r="DM26" s="133" t="s">
        <v>8071</v>
      </c>
      <c r="DN26" s="133" t="s">
        <v>8080</v>
      </c>
      <c r="DO26" s="133" t="s">
        <v>8071</v>
      </c>
      <c r="DP26" s="133" t="s">
        <v>8071</v>
      </c>
      <c r="DQ26" s="133" t="s">
        <v>8071</v>
      </c>
      <c r="DR26" s="133" t="s">
        <v>8077</v>
      </c>
      <c r="DS26" s="133" t="s">
        <v>8074</v>
      </c>
      <c r="DT26" s="133" t="s">
        <v>8071</v>
      </c>
      <c r="DU26" s="133" t="s">
        <v>8071</v>
      </c>
      <c r="DV26" s="133" t="s">
        <v>8071</v>
      </c>
      <c r="DW26" s="133" t="s">
        <v>8078</v>
      </c>
      <c r="DX26" s="133" t="s">
        <v>8071</v>
      </c>
      <c r="DY26" s="133" t="s">
        <v>8071</v>
      </c>
      <c r="DZ26" s="133" t="s">
        <v>8071</v>
      </c>
      <c r="EA26" s="133" t="s">
        <v>8071</v>
      </c>
      <c r="EB26" s="133" t="s">
        <v>8071</v>
      </c>
      <c r="EC26" s="133" t="s">
        <v>8071</v>
      </c>
      <c r="ED26" s="133" t="s">
        <v>8071</v>
      </c>
      <c r="EE26" s="133" t="s">
        <v>8071</v>
      </c>
      <c r="EF26" s="133" t="s">
        <v>8078</v>
      </c>
      <c r="EG26" s="133" t="s">
        <v>8071</v>
      </c>
      <c r="EH26" s="133" t="s">
        <v>8071</v>
      </c>
      <c r="EI26" s="133" t="s">
        <v>8071</v>
      </c>
      <c r="EJ26" s="133" t="s">
        <v>8081</v>
      </c>
      <c r="EK26" s="133" t="s">
        <v>8071</v>
      </c>
      <c r="EL26" s="133" t="s">
        <v>8071</v>
      </c>
      <c r="EM26" s="133" t="s">
        <v>8071</v>
      </c>
      <c r="EN26" s="133" t="s">
        <v>8071</v>
      </c>
    </row>
    <row r="27" spans="1:144">
      <c r="D27" s="103" t="s">
        <v>8082</v>
      </c>
      <c r="F27" s="130" t="s">
        <v>8083</v>
      </c>
      <c r="G27" s="130"/>
      <c r="H27" s="132"/>
      <c r="I27" s="133">
        <v>1</v>
      </c>
      <c r="J27" s="133">
        <v>1</v>
      </c>
      <c r="K27" s="133">
        <v>1</v>
      </c>
      <c r="L27" s="133">
        <v>1</v>
      </c>
      <c r="M27" s="133">
        <v>1</v>
      </c>
      <c r="N27" s="133">
        <v>1</v>
      </c>
      <c r="O27" s="133">
        <v>1</v>
      </c>
      <c r="P27" s="133">
        <v>1</v>
      </c>
      <c r="Q27" s="133">
        <v>1</v>
      </c>
      <c r="R27" s="133">
        <v>1</v>
      </c>
      <c r="S27" s="133">
        <v>1</v>
      </c>
      <c r="T27" s="133">
        <v>1</v>
      </c>
      <c r="U27" s="133">
        <v>1</v>
      </c>
      <c r="V27" s="133">
        <v>1</v>
      </c>
      <c r="W27" s="133">
        <v>1</v>
      </c>
      <c r="X27" s="133">
        <v>1</v>
      </c>
      <c r="Y27" s="133">
        <v>1</v>
      </c>
      <c r="Z27" s="133">
        <v>1</v>
      </c>
      <c r="AA27" s="133">
        <v>1</v>
      </c>
      <c r="AB27" s="133">
        <v>1</v>
      </c>
      <c r="AC27" s="133">
        <v>1</v>
      </c>
      <c r="AD27" s="133">
        <v>1</v>
      </c>
      <c r="AE27" s="133">
        <v>1</v>
      </c>
      <c r="AF27" s="133">
        <v>1</v>
      </c>
      <c r="AG27" s="133">
        <v>1</v>
      </c>
      <c r="AH27" s="133">
        <v>1</v>
      </c>
      <c r="AI27" s="133">
        <v>1</v>
      </c>
      <c r="AJ27" s="133">
        <v>1</v>
      </c>
      <c r="AK27" s="133">
        <v>1</v>
      </c>
      <c r="AL27" s="133">
        <v>1</v>
      </c>
      <c r="AM27" s="133">
        <v>1</v>
      </c>
      <c r="AN27" s="133">
        <v>1</v>
      </c>
      <c r="AO27" s="133">
        <v>1</v>
      </c>
      <c r="AP27" s="133">
        <v>1</v>
      </c>
      <c r="AQ27" s="133">
        <v>1</v>
      </c>
      <c r="AR27" s="133">
        <v>1</v>
      </c>
      <c r="AS27" s="133">
        <v>1</v>
      </c>
      <c r="AT27" s="133">
        <v>1</v>
      </c>
      <c r="AU27" s="133">
        <v>1</v>
      </c>
      <c r="AV27" s="133">
        <v>1</v>
      </c>
      <c r="AW27" s="133">
        <v>1</v>
      </c>
      <c r="AX27" s="133">
        <v>1</v>
      </c>
      <c r="AY27" s="133">
        <v>1</v>
      </c>
      <c r="AZ27" s="133">
        <v>1</v>
      </c>
      <c r="BA27" s="133">
        <v>1</v>
      </c>
      <c r="BB27" s="133">
        <v>1</v>
      </c>
      <c r="BC27" s="133">
        <v>1</v>
      </c>
      <c r="BD27" s="133">
        <v>1</v>
      </c>
      <c r="BE27" s="133">
        <v>1</v>
      </c>
      <c r="BF27" s="133">
        <v>1</v>
      </c>
      <c r="BG27" s="133">
        <v>1</v>
      </c>
      <c r="BH27" s="133">
        <v>1</v>
      </c>
      <c r="BI27" s="133">
        <v>1</v>
      </c>
      <c r="BJ27" s="133">
        <v>1</v>
      </c>
      <c r="BK27" s="133">
        <v>1</v>
      </c>
      <c r="BL27" s="133">
        <v>1</v>
      </c>
      <c r="BM27" s="133">
        <v>1</v>
      </c>
      <c r="BN27" s="133">
        <v>1</v>
      </c>
      <c r="BO27" s="133">
        <v>1</v>
      </c>
      <c r="BP27" s="133">
        <v>1</v>
      </c>
      <c r="BQ27" s="133">
        <v>1</v>
      </c>
      <c r="BR27" s="133">
        <v>1</v>
      </c>
      <c r="BS27" s="133">
        <v>1</v>
      </c>
      <c r="BT27" s="133">
        <v>1</v>
      </c>
      <c r="BU27" s="133">
        <v>1</v>
      </c>
      <c r="BV27" s="133">
        <v>1</v>
      </c>
      <c r="BW27" s="133">
        <v>1</v>
      </c>
      <c r="BX27" s="133">
        <v>1</v>
      </c>
      <c r="BY27" s="133">
        <v>1</v>
      </c>
      <c r="BZ27" s="133">
        <v>1</v>
      </c>
      <c r="CA27" s="133">
        <v>1</v>
      </c>
      <c r="CB27" s="133">
        <v>1</v>
      </c>
      <c r="CC27" s="133">
        <v>1</v>
      </c>
      <c r="CD27" s="133">
        <v>1</v>
      </c>
      <c r="CE27" s="133">
        <v>1</v>
      </c>
      <c r="CF27" s="133">
        <v>1</v>
      </c>
      <c r="CG27" s="133">
        <v>1</v>
      </c>
      <c r="CH27" s="133">
        <v>1</v>
      </c>
      <c r="CI27" s="133">
        <v>1</v>
      </c>
      <c r="CJ27" s="133">
        <v>1</v>
      </c>
      <c r="CK27" s="133">
        <v>1</v>
      </c>
      <c r="CL27" s="133">
        <v>1</v>
      </c>
      <c r="CM27" s="133">
        <v>1</v>
      </c>
      <c r="CN27" s="133">
        <v>1</v>
      </c>
      <c r="CO27" s="133">
        <v>1</v>
      </c>
      <c r="CP27" s="133">
        <v>1</v>
      </c>
      <c r="CQ27" s="133">
        <v>1</v>
      </c>
      <c r="CR27" s="133">
        <v>1</v>
      </c>
      <c r="CS27" s="133">
        <v>1</v>
      </c>
      <c r="CT27" s="133">
        <v>1</v>
      </c>
      <c r="CU27" s="133">
        <v>1</v>
      </c>
      <c r="CV27" s="133">
        <v>1</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3">
        <v>1</v>
      </c>
      <c r="DP27" s="133">
        <v>1</v>
      </c>
      <c r="DQ27" s="133">
        <v>1</v>
      </c>
      <c r="DR27" s="133">
        <v>1</v>
      </c>
      <c r="DS27" s="133">
        <v>1</v>
      </c>
      <c r="DT27" s="133">
        <v>1</v>
      </c>
      <c r="DU27" s="133">
        <v>1</v>
      </c>
      <c r="DV27" s="133">
        <v>1</v>
      </c>
      <c r="DW27" s="133">
        <v>1</v>
      </c>
      <c r="DX27" s="133">
        <v>1</v>
      </c>
      <c r="DY27" s="133">
        <v>1</v>
      </c>
      <c r="DZ27" s="133">
        <v>1</v>
      </c>
      <c r="EA27" s="133">
        <v>1</v>
      </c>
      <c r="EB27" s="133">
        <v>1</v>
      </c>
      <c r="EC27" s="133">
        <v>1</v>
      </c>
      <c r="ED27" s="133">
        <v>1</v>
      </c>
      <c r="EE27" s="133">
        <v>1</v>
      </c>
      <c r="EF27" s="133">
        <v>1</v>
      </c>
      <c r="EG27" s="133">
        <v>1</v>
      </c>
      <c r="EH27" s="133">
        <v>1</v>
      </c>
      <c r="EI27" s="133">
        <v>1</v>
      </c>
      <c r="EJ27" s="133">
        <v>1</v>
      </c>
      <c r="EK27" s="133">
        <v>1</v>
      </c>
      <c r="EL27" s="133">
        <v>1</v>
      </c>
      <c r="EM27" s="133">
        <v>1</v>
      </c>
      <c r="EN27" s="133">
        <v>1</v>
      </c>
    </row>
    <row r="28" spans="1:144">
      <c r="D28" s="120"/>
      <c r="F28" s="126"/>
      <c r="G28" s="120"/>
    </row>
    <row r="29" spans="1:144">
      <c r="B29" s="121" t="s">
        <v>8084</v>
      </c>
      <c r="C29" s="136"/>
      <c r="D29" s="136"/>
      <c r="E29" s="136"/>
      <c r="F29" s="137"/>
      <c r="G29" s="138"/>
      <c r="H29" s="139"/>
      <c r="I29" s="136"/>
      <c r="J29" s="136"/>
      <c r="K29" s="136"/>
      <c r="L29" s="136"/>
      <c r="M29" s="136"/>
      <c r="N29" s="136"/>
      <c r="O29" s="136"/>
      <c r="P29" s="136"/>
      <c r="Q29" s="136"/>
      <c r="R29" s="136"/>
      <c r="S29" s="136"/>
      <c r="T29" s="136"/>
      <c r="U29" s="136"/>
      <c r="V29" s="136"/>
      <c r="W29" s="136"/>
      <c r="X29" s="136"/>
      <c r="Y29" s="136"/>
      <c r="Z29" s="136"/>
      <c r="AA29" s="136"/>
      <c r="AB29" s="136"/>
      <c r="AC29" s="136"/>
      <c r="AD29" s="136"/>
      <c r="AE29" s="136"/>
      <c r="AF29" s="136"/>
      <c r="AG29" s="136"/>
      <c r="AH29" s="136"/>
      <c r="AI29" s="136"/>
      <c r="AJ29" s="136"/>
      <c r="AK29" s="136"/>
      <c r="AL29" s="136"/>
      <c r="AM29" s="136"/>
      <c r="AN29" s="136"/>
      <c r="AO29" s="136"/>
      <c r="AP29" s="136"/>
      <c r="AQ29" s="136"/>
      <c r="AR29" s="136"/>
      <c r="AS29" s="136"/>
      <c r="AT29" s="136"/>
      <c r="AU29" s="136"/>
      <c r="AV29" s="136"/>
      <c r="AW29" s="136"/>
      <c r="AX29" s="136"/>
      <c r="AY29" s="136"/>
      <c r="AZ29" s="136"/>
      <c r="BA29" s="136"/>
      <c r="BB29" s="136"/>
      <c r="BC29" s="136"/>
      <c r="BD29" s="136"/>
      <c r="BE29" s="136"/>
      <c r="BF29" s="136"/>
      <c r="BG29" s="136"/>
      <c r="BH29" s="136"/>
      <c r="BI29" s="136"/>
      <c r="BJ29" s="136"/>
      <c r="BK29" s="136"/>
      <c r="BL29" s="136"/>
      <c r="BM29" s="136"/>
      <c r="BN29" s="136"/>
      <c r="BO29" s="136"/>
      <c r="BP29" s="136"/>
      <c r="BQ29" s="136"/>
      <c r="BR29" s="136"/>
      <c r="BS29" s="136"/>
      <c r="BT29" s="136"/>
      <c r="BU29" s="136"/>
      <c r="BV29" s="136"/>
      <c r="BW29" s="136"/>
      <c r="BX29" s="136"/>
      <c r="BY29" s="136"/>
      <c r="BZ29" s="136"/>
      <c r="CA29" s="136"/>
      <c r="CB29" s="136"/>
      <c r="CC29" s="136"/>
      <c r="CD29" s="136"/>
      <c r="CE29" s="136"/>
      <c r="CF29" s="136"/>
      <c r="CG29" s="136"/>
      <c r="CH29" s="136"/>
      <c r="CI29" s="136"/>
      <c r="CJ29" s="136"/>
      <c r="CK29" s="136"/>
      <c r="CL29" s="136"/>
      <c r="CM29" s="136"/>
      <c r="CN29" s="136"/>
      <c r="CO29" s="136"/>
      <c r="CP29" s="136"/>
      <c r="CQ29" s="136"/>
      <c r="CR29" s="136"/>
      <c r="CS29" s="136"/>
      <c r="CT29" s="136"/>
      <c r="CU29" s="136"/>
      <c r="CV29" s="136"/>
      <c r="CW29" s="136"/>
      <c r="CX29" s="136"/>
      <c r="CY29" s="136"/>
      <c r="CZ29" s="136"/>
      <c r="DA29" s="136"/>
      <c r="DB29" s="136"/>
      <c r="DC29" s="136"/>
      <c r="DD29" s="136"/>
      <c r="DE29" s="136"/>
      <c r="DF29" s="136"/>
      <c r="DG29" s="136"/>
      <c r="DH29" s="136"/>
      <c r="DI29" s="136"/>
      <c r="DJ29" s="136"/>
      <c r="DK29" s="136"/>
      <c r="DL29" s="136"/>
      <c r="DM29" s="136"/>
      <c r="DN29" s="136"/>
      <c r="DO29" s="136"/>
      <c r="DP29" s="136"/>
      <c r="DQ29" s="136"/>
      <c r="DR29" s="136"/>
      <c r="DS29" s="136"/>
      <c r="DT29" s="136"/>
      <c r="DU29" s="136"/>
      <c r="DV29" s="136"/>
      <c r="DW29" s="136"/>
      <c r="DX29" s="136"/>
      <c r="DY29" s="136"/>
      <c r="DZ29" s="136"/>
      <c r="EA29" s="136"/>
      <c r="EB29" s="136"/>
      <c r="EC29" s="136"/>
      <c r="ED29" s="136"/>
      <c r="EE29" s="136"/>
      <c r="EF29" s="136"/>
      <c r="EG29" s="136"/>
      <c r="EH29" s="136"/>
      <c r="EI29" s="136"/>
      <c r="EJ29" s="136"/>
      <c r="EK29" s="136"/>
      <c r="EL29" s="136"/>
      <c r="EM29" s="136"/>
      <c r="EN29" s="136"/>
    </row>
    <row r="30" spans="1:144">
      <c r="B30" s="111" t="s">
        <v>8085</v>
      </c>
      <c r="C30" s="140" t="s">
        <v>8086</v>
      </c>
      <c r="D30" s="141"/>
      <c r="E30" s="141"/>
      <c r="F30" s="142"/>
      <c r="G30" s="143"/>
      <c r="H30" s="144"/>
      <c r="I30" s="141"/>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c r="BA30" s="141"/>
      <c r="BB30" s="141"/>
      <c r="BC30" s="141"/>
      <c r="BD30" s="141"/>
      <c r="BE30" s="141"/>
      <c r="BF30" s="141"/>
      <c r="BG30" s="141"/>
      <c r="BH30" s="141"/>
      <c r="BI30" s="141"/>
      <c r="BJ30" s="141"/>
      <c r="BK30" s="141"/>
      <c r="BL30" s="141"/>
      <c r="BM30" s="141"/>
      <c r="BN30" s="141"/>
      <c r="BO30" s="141"/>
      <c r="BP30" s="141"/>
      <c r="BQ30" s="141"/>
      <c r="BR30" s="141"/>
      <c r="BS30" s="141"/>
      <c r="BT30" s="141"/>
      <c r="BU30" s="141"/>
      <c r="BV30" s="141"/>
      <c r="BW30" s="141"/>
      <c r="BX30" s="141"/>
      <c r="BY30" s="141"/>
      <c r="BZ30" s="141"/>
      <c r="CA30" s="141"/>
      <c r="CB30" s="141"/>
      <c r="CC30" s="141"/>
      <c r="CD30" s="141"/>
      <c r="CE30" s="141"/>
      <c r="CF30" s="141"/>
      <c r="CG30" s="141"/>
      <c r="CH30" s="141"/>
      <c r="CI30" s="141"/>
      <c r="CJ30" s="141"/>
      <c r="CK30" s="141"/>
      <c r="CL30" s="141"/>
      <c r="CM30" s="141"/>
      <c r="CN30" s="141"/>
      <c r="CO30" s="141"/>
      <c r="CP30" s="141"/>
      <c r="CQ30" s="141"/>
      <c r="CR30" s="141"/>
      <c r="CS30" s="141"/>
      <c r="CT30" s="141"/>
      <c r="CU30" s="141"/>
      <c r="CV30" s="141"/>
      <c r="CW30" s="141"/>
      <c r="CX30" s="141"/>
      <c r="CY30" s="141"/>
      <c r="CZ30" s="141"/>
      <c r="DA30" s="141"/>
      <c r="DB30" s="141"/>
      <c r="DC30" s="141"/>
      <c r="DD30" s="141"/>
      <c r="DE30" s="141"/>
      <c r="DF30" s="141"/>
      <c r="DG30" s="141"/>
      <c r="DH30" s="141"/>
      <c r="DI30" s="141"/>
      <c r="DJ30" s="141"/>
      <c r="DK30" s="141"/>
      <c r="DL30" s="141"/>
      <c r="DM30" s="141"/>
      <c r="DN30" s="141"/>
      <c r="DO30" s="141"/>
      <c r="DP30" s="141"/>
      <c r="DQ30" s="141"/>
      <c r="DR30" s="141"/>
      <c r="DS30" s="141"/>
      <c r="DT30" s="141"/>
      <c r="DU30" s="141"/>
      <c r="DV30" s="141"/>
      <c r="DW30" s="141"/>
      <c r="DX30" s="141"/>
      <c r="DY30" s="141"/>
      <c r="DZ30" s="141"/>
      <c r="EA30" s="141"/>
      <c r="EB30" s="141"/>
      <c r="EC30" s="141"/>
      <c r="ED30" s="141"/>
      <c r="EE30" s="141"/>
      <c r="EF30" s="141"/>
      <c r="EG30" s="141"/>
      <c r="EH30" s="141"/>
      <c r="EI30" s="141"/>
      <c r="EJ30" s="141"/>
      <c r="EK30" s="141"/>
      <c r="EL30" s="141"/>
      <c r="EM30" s="141"/>
      <c r="EN30" s="141"/>
    </row>
    <row r="31" spans="1:144">
      <c r="C31" s="120"/>
      <c r="D31" s="145" t="s">
        <v>8087</v>
      </c>
      <c r="E31" s="146"/>
      <c r="F31" s="147"/>
      <c r="G31" s="148"/>
      <c r="H31" s="149"/>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50"/>
      <c r="EA31" s="150"/>
      <c r="EB31" s="150"/>
      <c r="EC31" s="150"/>
      <c r="ED31" s="150"/>
      <c r="EE31" s="150"/>
      <c r="EF31" s="150"/>
      <c r="EG31" s="150"/>
      <c r="EH31" s="150"/>
      <c r="EI31" s="150"/>
      <c r="EJ31" s="150"/>
      <c r="EK31" s="150"/>
      <c r="EL31" s="150"/>
      <c r="EM31" s="150"/>
      <c r="EN31" s="150"/>
    </row>
    <row r="32" spans="1:144">
      <c r="C32" s="120"/>
      <c r="D32" s="103"/>
      <c r="E32" s="120" t="s">
        <v>8088</v>
      </c>
      <c r="F32" s="126" t="s">
        <v>8089</v>
      </c>
      <c r="G32" s="151" t="s">
        <v>8090</v>
      </c>
      <c r="H32" s="152" t="s">
        <v>8091</v>
      </c>
      <c r="I32" s="153">
        <v>3156.6752000000001</v>
      </c>
      <c r="J32" s="153">
        <v>189.84399999999999</v>
      </c>
      <c r="K32" s="153">
        <v>5828.2</v>
      </c>
      <c r="L32" s="153">
        <v>60.027000000000001</v>
      </c>
      <c r="M32" s="153">
        <v>104.521</v>
      </c>
      <c r="N32" s="153">
        <v>15759</v>
      </c>
      <c r="O32" s="153">
        <v>21206</v>
      </c>
      <c r="P32" s="153">
        <v>4.069</v>
      </c>
      <c r="Q32" s="153">
        <v>11.692299999999999</v>
      </c>
      <c r="R32" s="153">
        <v>3780</v>
      </c>
      <c r="S32" s="153">
        <v>9.2867999999999995</v>
      </c>
      <c r="T32" s="153">
        <v>27.725999999999999</v>
      </c>
      <c r="U32" s="153">
        <v>27.417999999999999</v>
      </c>
      <c r="V32" s="153">
        <v>74.489000000000004</v>
      </c>
      <c r="W32" s="153">
        <v>261.15140000000002</v>
      </c>
      <c r="X32" s="153">
        <v>3078</v>
      </c>
      <c r="Y32" s="153">
        <v>4.8981000000000003</v>
      </c>
      <c r="Z32" s="153">
        <v>119.5149</v>
      </c>
      <c r="AA32" s="153">
        <v>557.08810000000005</v>
      </c>
      <c r="AB32" s="153">
        <v>151.62909999999999</v>
      </c>
      <c r="AC32" s="153">
        <v>0.13900000000000001</v>
      </c>
      <c r="AD32" s="153">
        <v>55.289099999999998</v>
      </c>
      <c r="AE32" s="153">
        <v>9.4955999999999996</v>
      </c>
      <c r="AF32" s="153">
        <v>74.642600000000002</v>
      </c>
      <c r="AG32" s="153">
        <v>81.936000000000007</v>
      </c>
      <c r="AH32" s="153">
        <v>3.9333999999999998</v>
      </c>
      <c r="AI32" s="153">
        <v>196.79849999999999</v>
      </c>
      <c r="AJ32" s="153">
        <v>559.36900000000003</v>
      </c>
      <c r="AK32" s="153">
        <v>9.6062999999999992</v>
      </c>
      <c r="AL32" s="153">
        <v>11.954800000000001</v>
      </c>
      <c r="AM32" s="153">
        <v>61.7744</v>
      </c>
      <c r="AN32" s="153">
        <v>1446.1719000000001</v>
      </c>
      <c r="AO32" s="153">
        <v>20.985800000000001</v>
      </c>
      <c r="AP32" s="153">
        <v>119.85169999999999</v>
      </c>
      <c r="AQ32" s="153">
        <v>2.1147999999999998</v>
      </c>
      <c r="AR32" s="153">
        <v>673.62</v>
      </c>
      <c r="AS32" s="153">
        <v>50.598999999999997</v>
      </c>
      <c r="AT32" s="153">
        <v>41.276299999999999</v>
      </c>
      <c r="AU32" s="153">
        <v>29.407499999999999</v>
      </c>
      <c r="AV32" s="153">
        <v>712.39689999999996</v>
      </c>
      <c r="AW32" s="153" t="s">
        <v>7469</v>
      </c>
      <c r="AX32" s="153">
        <v>7.1757</v>
      </c>
      <c r="AY32" s="153" t="s">
        <v>7469</v>
      </c>
      <c r="AZ32" s="153">
        <v>375.19170000000003</v>
      </c>
      <c r="BA32" s="153">
        <v>9.5630000000000006</v>
      </c>
      <c r="BB32" s="153">
        <v>99.701999999999998</v>
      </c>
      <c r="BC32" s="153">
        <v>7.0039999999999996</v>
      </c>
      <c r="BD32" s="153">
        <v>6.3680000000000003</v>
      </c>
      <c r="BE32" s="153">
        <v>0.29920000000000002</v>
      </c>
      <c r="BF32" s="153">
        <v>4.1688000000000001</v>
      </c>
      <c r="BG32" s="153" t="s">
        <v>7469</v>
      </c>
      <c r="BH32" s="153">
        <v>129.13300000000001</v>
      </c>
      <c r="BI32" s="153" t="s">
        <v>7469</v>
      </c>
      <c r="BJ32" s="153">
        <v>21.485900000000001</v>
      </c>
      <c r="BK32" s="153">
        <v>3.5615000000000001</v>
      </c>
      <c r="BL32" s="153">
        <v>86.254599999999996</v>
      </c>
      <c r="BM32" s="153">
        <v>80.677599999999998</v>
      </c>
      <c r="BN32" s="153">
        <v>1057.0809999999999</v>
      </c>
      <c r="BO32" s="153">
        <v>1.377</v>
      </c>
      <c r="BP32" s="153">
        <v>3.4447000000000001</v>
      </c>
      <c r="BQ32" s="153">
        <v>2.6320999999999999</v>
      </c>
      <c r="BR32" s="153">
        <v>7.0037000000000003</v>
      </c>
      <c r="BS32" s="153">
        <v>460.61200000000002</v>
      </c>
      <c r="BT32" s="153">
        <v>9.8826999999999998</v>
      </c>
      <c r="BU32" s="153">
        <v>58.054499999999997</v>
      </c>
      <c r="BV32" s="153">
        <v>7.399</v>
      </c>
      <c r="BW32" s="153" t="s">
        <v>7469</v>
      </c>
      <c r="BX32" s="153">
        <v>45.305500000000002</v>
      </c>
      <c r="BY32" s="153">
        <v>7.3575999999999997</v>
      </c>
      <c r="BZ32" s="153" t="s">
        <v>7469</v>
      </c>
      <c r="CA32" s="153">
        <v>217.703</v>
      </c>
      <c r="CB32" s="153">
        <v>33.929099999999998</v>
      </c>
      <c r="CC32" s="153">
        <v>0.1976</v>
      </c>
      <c r="CD32" s="153">
        <v>22.6023</v>
      </c>
      <c r="CE32" s="153">
        <v>7.8053999999999997</v>
      </c>
      <c r="CF32" s="153">
        <v>95.421499999999995</v>
      </c>
      <c r="CG32" s="153">
        <v>4.532</v>
      </c>
      <c r="CH32" s="153">
        <v>11.989800000000001</v>
      </c>
      <c r="CI32" s="153">
        <v>986.00890000000004</v>
      </c>
      <c r="CJ32" s="153" t="s">
        <v>7469</v>
      </c>
      <c r="CK32" s="153" t="s">
        <v>7469</v>
      </c>
      <c r="CL32" s="153" t="s">
        <v>7469</v>
      </c>
      <c r="CM32" s="153" t="s">
        <v>7469</v>
      </c>
      <c r="CN32" s="153" t="s">
        <v>7469</v>
      </c>
      <c r="CO32" s="153">
        <v>90.359200000000001</v>
      </c>
      <c r="CP32" s="153">
        <v>209.1704</v>
      </c>
      <c r="CQ32" s="153">
        <v>2.4127000000000001</v>
      </c>
      <c r="CR32" s="153" t="s">
        <v>7469</v>
      </c>
      <c r="CS32" s="153">
        <v>352.82600000000002</v>
      </c>
      <c r="CT32" s="153">
        <v>17.883600000000001</v>
      </c>
      <c r="CU32" s="153">
        <v>22.184899999999999</v>
      </c>
      <c r="CV32" s="153" t="s">
        <v>7469</v>
      </c>
      <c r="CW32" s="153" t="s">
        <v>7469</v>
      </c>
      <c r="CX32" s="153" t="s">
        <v>7469</v>
      </c>
      <c r="CY32" s="153">
        <v>219.822</v>
      </c>
      <c r="CZ32" s="153">
        <v>43.630400000000002</v>
      </c>
      <c r="DA32" s="153">
        <v>33.166800000000002</v>
      </c>
      <c r="DB32" s="153" t="s">
        <v>7469</v>
      </c>
      <c r="DC32" s="153">
        <v>58.125900000000001</v>
      </c>
      <c r="DD32" s="153">
        <v>83.589100000000002</v>
      </c>
      <c r="DE32" s="153">
        <v>18.143699999999999</v>
      </c>
      <c r="DF32" s="153" t="s">
        <v>7469</v>
      </c>
      <c r="DG32" s="153">
        <v>295.44630000000001</v>
      </c>
      <c r="DH32" s="153">
        <v>0.80189999999999995</v>
      </c>
      <c r="DI32" s="153">
        <v>47.3506</v>
      </c>
      <c r="DJ32" s="153" t="s">
        <v>7469</v>
      </c>
      <c r="DK32" s="153">
        <v>10.101100000000001</v>
      </c>
      <c r="DL32" s="153">
        <v>119.40300000000001</v>
      </c>
      <c r="DM32" s="153">
        <v>15.720700000000001</v>
      </c>
      <c r="DN32" s="153">
        <v>4266.6684999999998</v>
      </c>
      <c r="DO32" s="153">
        <v>1437.6929</v>
      </c>
      <c r="DP32" s="153">
        <v>44.351399999999998</v>
      </c>
      <c r="DQ32" s="153">
        <v>34.319099999999999</v>
      </c>
      <c r="DR32" s="153" t="s">
        <v>7469</v>
      </c>
      <c r="DS32" s="153">
        <v>10.4368</v>
      </c>
      <c r="DT32" s="153">
        <v>129.66409999999999</v>
      </c>
      <c r="DU32" s="153">
        <v>295.22930000000002</v>
      </c>
      <c r="DV32" s="153">
        <v>6.9999999999999999E-4</v>
      </c>
      <c r="DW32" s="153" t="s">
        <v>7469</v>
      </c>
      <c r="DX32" s="153">
        <v>24.614799999999999</v>
      </c>
      <c r="DY32" s="153">
        <v>70.114900000000006</v>
      </c>
      <c r="DZ32" s="153">
        <v>43.450299999999999</v>
      </c>
      <c r="EA32" s="153">
        <v>197.01</v>
      </c>
      <c r="EB32" s="153">
        <v>67.159099999999995</v>
      </c>
      <c r="EC32" s="153">
        <v>309.31180000000001</v>
      </c>
      <c r="ED32" s="153">
        <v>63.216900000000003</v>
      </c>
      <c r="EE32" s="153" t="s">
        <v>7469</v>
      </c>
      <c r="EF32" s="153">
        <v>24.2531</v>
      </c>
      <c r="EG32" s="153">
        <v>105.37820000000001</v>
      </c>
      <c r="EH32" s="153">
        <v>7.9752999999999998</v>
      </c>
      <c r="EI32" s="153">
        <v>4.1498999999999997</v>
      </c>
      <c r="EJ32" s="153" t="s">
        <v>7469</v>
      </c>
      <c r="EK32" s="153">
        <v>3.9491000000000001</v>
      </c>
      <c r="EL32" s="153">
        <v>2.3E-2</v>
      </c>
      <c r="EM32" s="153">
        <v>148.321</v>
      </c>
      <c r="EN32" s="153">
        <v>61.427</v>
      </c>
    </row>
    <row r="33" spans="3:144">
      <c r="C33" s="120"/>
      <c r="D33" s="103"/>
      <c r="E33" s="120" t="s">
        <v>8092</v>
      </c>
      <c r="F33" s="126" t="s">
        <v>8089</v>
      </c>
      <c r="G33" s="151" t="s">
        <v>8090</v>
      </c>
      <c r="H33" s="152" t="s">
        <v>8091</v>
      </c>
      <c r="I33" s="153">
        <v>3312.8569000000002</v>
      </c>
      <c r="J33" s="153">
        <v>215.16900000000001</v>
      </c>
      <c r="K33" s="153">
        <v>5764.9</v>
      </c>
      <c r="L33" s="153">
        <v>60.828000000000003</v>
      </c>
      <c r="M33" s="153">
        <v>275.99200000000002</v>
      </c>
      <c r="N33" s="153">
        <v>15938</v>
      </c>
      <c r="O33" s="153">
        <v>17593</v>
      </c>
      <c r="P33" s="153">
        <v>6.835</v>
      </c>
      <c r="Q33" s="153">
        <v>2.4967000000000001</v>
      </c>
      <c r="R33" s="153">
        <v>3968</v>
      </c>
      <c r="S33" s="153">
        <v>8.6062999999999992</v>
      </c>
      <c r="T33" s="153">
        <v>26.6921</v>
      </c>
      <c r="U33" s="153">
        <v>26.439</v>
      </c>
      <c r="V33" s="153">
        <v>77.691999999999993</v>
      </c>
      <c r="W33" s="153">
        <v>257.55509999999998</v>
      </c>
      <c r="X33" s="153">
        <v>3879.2</v>
      </c>
      <c r="Y33" s="153">
        <v>9.7318999999999996</v>
      </c>
      <c r="Z33" s="153">
        <v>129.40690000000001</v>
      </c>
      <c r="AA33" s="153">
        <v>586.24779999999998</v>
      </c>
      <c r="AB33" s="153">
        <v>173.2073</v>
      </c>
      <c r="AC33" s="153">
        <v>0.32700000000000001</v>
      </c>
      <c r="AD33" s="153">
        <v>47.616700000000002</v>
      </c>
      <c r="AE33" s="153">
        <v>10.6815</v>
      </c>
      <c r="AF33" s="153">
        <v>89.007400000000004</v>
      </c>
      <c r="AG33" s="153">
        <v>86.795400000000001</v>
      </c>
      <c r="AH33" s="153">
        <v>6.3963999999999999</v>
      </c>
      <c r="AI33" s="153">
        <v>228.0703</v>
      </c>
      <c r="AJ33" s="153">
        <v>664.91300000000001</v>
      </c>
      <c r="AK33" s="153">
        <v>8.6517999999999997</v>
      </c>
      <c r="AL33" s="153">
        <v>18.291499999999999</v>
      </c>
      <c r="AM33" s="153">
        <v>62.198599999999999</v>
      </c>
      <c r="AN33" s="153">
        <v>1596.0247999999999</v>
      </c>
      <c r="AO33" s="153">
        <v>32.366900000000001</v>
      </c>
      <c r="AP33" s="153">
        <v>123.0217</v>
      </c>
      <c r="AQ33" s="153">
        <v>3.7496999999999998</v>
      </c>
      <c r="AR33" s="153">
        <v>1405.1659999999999</v>
      </c>
      <c r="AS33" s="153">
        <v>51.445500000000003</v>
      </c>
      <c r="AT33" s="153">
        <v>40.933799999999998</v>
      </c>
      <c r="AU33" s="153">
        <v>32.334699999999998</v>
      </c>
      <c r="AV33" s="153">
        <v>990.34310000000005</v>
      </c>
      <c r="AW33" s="153" t="s">
        <v>7469</v>
      </c>
      <c r="AX33" s="153">
        <v>2.7967</v>
      </c>
      <c r="AY33" s="153" t="s">
        <v>7469</v>
      </c>
      <c r="AZ33" s="153">
        <v>402.11709999999999</v>
      </c>
      <c r="BA33" s="153">
        <v>9.5503999999999998</v>
      </c>
      <c r="BB33" s="153">
        <v>294.74200000000002</v>
      </c>
      <c r="BC33" s="153">
        <v>7.4989999999999997</v>
      </c>
      <c r="BD33" s="153">
        <v>17.837</v>
      </c>
      <c r="BE33" s="153">
        <v>0.19470000000000001</v>
      </c>
      <c r="BF33" s="153">
        <v>4.0115999999999996</v>
      </c>
      <c r="BG33" s="153" t="s">
        <v>7469</v>
      </c>
      <c r="BH33" s="153">
        <v>206.47300000000001</v>
      </c>
      <c r="BI33" s="153">
        <v>161.02799999999999</v>
      </c>
      <c r="BJ33" s="153">
        <v>21.330200000000001</v>
      </c>
      <c r="BK33" s="153">
        <v>3.1286999999999998</v>
      </c>
      <c r="BL33" s="153">
        <v>107.0269</v>
      </c>
      <c r="BM33" s="153">
        <v>85.914699999999996</v>
      </c>
      <c r="BN33" s="153">
        <v>1036.1590000000001</v>
      </c>
      <c r="BO33" s="153">
        <v>7.4488000000000003</v>
      </c>
      <c r="BP33" s="153">
        <v>2.6777000000000002</v>
      </c>
      <c r="BQ33" s="153">
        <v>4.5941000000000001</v>
      </c>
      <c r="BR33" s="153">
        <v>10.5596</v>
      </c>
      <c r="BS33" s="153">
        <v>558.61199999999997</v>
      </c>
      <c r="BT33" s="153">
        <v>10.4445</v>
      </c>
      <c r="BU33" s="153">
        <v>105.2697</v>
      </c>
      <c r="BV33" s="153">
        <v>18.2563</v>
      </c>
      <c r="BW33" s="153" t="s">
        <v>7469</v>
      </c>
      <c r="BX33" s="153">
        <v>152.94210000000001</v>
      </c>
      <c r="BY33" s="153">
        <v>4.8720999999999997</v>
      </c>
      <c r="BZ33" s="153">
        <v>238.42599999999999</v>
      </c>
      <c r="CA33" s="153">
        <v>433.21899999999999</v>
      </c>
      <c r="CB33" s="153">
        <v>36.985999999999997</v>
      </c>
      <c r="CC33" s="153">
        <v>0.48089999999999999</v>
      </c>
      <c r="CD33" s="153">
        <v>24.496500000000001</v>
      </c>
      <c r="CE33" s="153">
        <v>5.4980000000000002</v>
      </c>
      <c r="CF33" s="153">
        <v>111.4534</v>
      </c>
      <c r="CG33" s="153">
        <v>6.6715</v>
      </c>
      <c r="CH33" s="153">
        <v>12.6213</v>
      </c>
      <c r="CI33" s="153">
        <v>1027.4947999999999</v>
      </c>
      <c r="CJ33" s="153" t="s">
        <v>7469</v>
      </c>
      <c r="CK33" s="153" t="s">
        <v>7469</v>
      </c>
      <c r="CL33" s="153" t="s">
        <v>7469</v>
      </c>
      <c r="CM33" s="153">
        <v>28.727799999999998</v>
      </c>
      <c r="CN33" s="153" t="s">
        <v>7469</v>
      </c>
      <c r="CO33" s="153">
        <v>94.541200000000003</v>
      </c>
      <c r="CP33" s="153">
        <v>260.60660000000001</v>
      </c>
      <c r="CQ33" s="153">
        <v>10.7639</v>
      </c>
      <c r="CR33" s="153" t="s">
        <v>7469</v>
      </c>
      <c r="CS33" s="153">
        <v>382.54199999999997</v>
      </c>
      <c r="CT33" s="153">
        <v>16.948799999999999</v>
      </c>
      <c r="CU33" s="153">
        <v>20.416</v>
      </c>
      <c r="CV33" s="153" t="s">
        <v>7469</v>
      </c>
      <c r="CW33" s="153" t="s">
        <v>7469</v>
      </c>
      <c r="CX33" s="153" t="s">
        <v>7469</v>
      </c>
      <c r="CY33" s="153">
        <v>225.30179999999999</v>
      </c>
      <c r="CZ33" s="153">
        <v>48.311</v>
      </c>
      <c r="DA33" s="153">
        <v>41.811999999999998</v>
      </c>
      <c r="DB33" s="153" t="s">
        <v>7469</v>
      </c>
      <c r="DC33" s="153">
        <v>80.223299999999995</v>
      </c>
      <c r="DD33" s="153">
        <v>150.83799999999999</v>
      </c>
      <c r="DE33" s="153">
        <v>13.5374</v>
      </c>
      <c r="DF33" s="153" t="s">
        <v>7469</v>
      </c>
      <c r="DG33" s="153">
        <v>309.65089999999998</v>
      </c>
      <c r="DH33" s="153">
        <v>3.0700000000000002E-2</v>
      </c>
      <c r="DI33" s="153">
        <v>47.982399999999998</v>
      </c>
      <c r="DJ33" s="153" t="s">
        <v>7469</v>
      </c>
      <c r="DK33" s="153">
        <v>10.4794</v>
      </c>
      <c r="DL33" s="153">
        <v>87.156999999999996</v>
      </c>
      <c r="DM33" s="153">
        <v>16.101800000000001</v>
      </c>
      <c r="DN33" s="153">
        <v>4846.9957000000004</v>
      </c>
      <c r="DO33" s="153">
        <v>1240.8485000000001</v>
      </c>
      <c r="DP33" s="153">
        <v>48.169199999999996</v>
      </c>
      <c r="DQ33" s="153">
        <v>33.636000000000003</v>
      </c>
      <c r="DR33" s="153" t="s">
        <v>7469</v>
      </c>
      <c r="DS33" s="153">
        <v>13.2224</v>
      </c>
      <c r="DT33" s="153">
        <v>311.94139999999999</v>
      </c>
      <c r="DU33" s="153">
        <v>231.529</v>
      </c>
      <c r="DV33" s="153">
        <v>0</v>
      </c>
      <c r="DW33" s="153" t="s">
        <v>7469</v>
      </c>
      <c r="DX33" s="153">
        <v>44.259799999999998</v>
      </c>
      <c r="DY33" s="153">
        <v>41.5351</v>
      </c>
      <c r="DZ33" s="153">
        <v>32.435499999999998</v>
      </c>
      <c r="EA33" s="153">
        <v>307.0462</v>
      </c>
      <c r="EB33" s="153">
        <v>68.860699999999994</v>
      </c>
      <c r="EC33" s="153">
        <v>382.38589999999999</v>
      </c>
      <c r="ED33" s="153">
        <v>57.918399999999998</v>
      </c>
      <c r="EE33" s="153">
        <v>173.9023</v>
      </c>
      <c r="EF33" s="153">
        <v>66.968900000000005</v>
      </c>
      <c r="EG33" s="153">
        <v>122.8085</v>
      </c>
      <c r="EH33" s="153">
        <v>7.5416999999999996</v>
      </c>
      <c r="EI33" s="153">
        <v>12.133100000000001</v>
      </c>
      <c r="EJ33" s="153" t="s">
        <v>7469</v>
      </c>
      <c r="EK33" s="153">
        <v>4.0801999999999996</v>
      </c>
      <c r="EL33" s="153">
        <v>0.62019999999999997</v>
      </c>
      <c r="EM33" s="153">
        <v>179.05529999999999</v>
      </c>
      <c r="EN33" s="153">
        <v>81.736900000000006</v>
      </c>
    </row>
    <row r="34" spans="3:144">
      <c r="C34" s="120"/>
      <c r="D34" s="103"/>
      <c r="E34" s="120" t="s">
        <v>8093</v>
      </c>
      <c r="F34" s="126" t="s">
        <v>8089</v>
      </c>
      <c r="G34" s="151" t="s">
        <v>8090</v>
      </c>
      <c r="H34" s="152" t="s">
        <v>8091</v>
      </c>
      <c r="I34" s="153">
        <v>3646.6698999999999</v>
      </c>
      <c r="J34" s="153">
        <v>201.6</v>
      </c>
      <c r="K34" s="153">
        <v>5839.2</v>
      </c>
      <c r="L34" s="153">
        <v>58.942999999999998</v>
      </c>
      <c r="M34" s="153">
        <v>260.60599999999999</v>
      </c>
      <c r="N34" s="153">
        <v>7735</v>
      </c>
      <c r="O34" s="153">
        <v>26294</v>
      </c>
      <c r="P34" s="153">
        <v>19.882000000000001</v>
      </c>
      <c r="Q34" s="153">
        <v>22.520600000000002</v>
      </c>
      <c r="R34" s="153">
        <v>3888</v>
      </c>
      <c r="S34" s="153">
        <v>12.207700000000001</v>
      </c>
      <c r="T34" s="153">
        <v>22.781199999999998</v>
      </c>
      <c r="U34" s="153">
        <v>29.628</v>
      </c>
      <c r="V34" s="153">
        <v>183.81700000000001</v>
      </c>
      <c r="W34" s="153">
        <v>290.71420000000001</v>
      </c>
      <c r="X34" s="153">
        <v>4044.5</v>
      </c>
      <c r="Y34" s="153">
        <v>11.1029</v>
      </c>
      <c r="Z34" s="153">
        <v>155.02420000000001</v>
      </c>
      <c r="AA34" s="153">
        <v>670.09870000000001</v>
      </c>
      <c r="AB34" s="153">
        <v>193.1953</v>
      </c>
      <c r="AC34" s="153">
        <v>0.376</v>
      </c>
      <c r="AD34" s="153">
        <v>42.130200000000002</v>
      </c>
      <c r="AE34" s="153">
        <v>10.806100000000001</v>
      </c>
      <c r="AF34" s="153">
        <v>100.6888</v>
      </c>
      <c r="AG34" s="153">
        <v>99.565700000000007</v>
      </c>
      <c r="AH34" s="153" t="s">
        <v>7469</v>
      </c>
      <c r="AI34" s="153">
        <v>256.93090000000001</v>
      </c>
      <c r="AJ34" s="153">
        <v>913.12199999999996</v>
      </c>
      <c r="AK34" s="153">
        <v>5.1212</v>
      </c>
      <c r="AL34" s="153">
        <v>19.377600000000001</v>
      </c>
      <c r="AM34" s="153">
        <v>64.722800000000007</v>
      </c>
      <c r="AN34" s="153">
        <v>1734.9336000000001</v>
      </c>
      <c r="AO34" s="153">
        <v>41.8812</v>
      </c>
      <c r="AP34" s="153">
        <v>92.415000000000006</v>
      </c>
      <c r="AQ34" s="153">
        <v>3.1101999999999999</v>
      </c>
      <c r="AR34" s="153">
        <v>1562.3520000000001</v>
      </c>
      <c r="AS34" s="153">
        <v>55.789099999999998</v>
      </c>
      <c r="AT34" s="153">
        <v>42.655200000000001</v>
      </c>
      <c r="AU34" s="153">
        <v>34.5655</v>
      </c>
      <c r="AV34" s="153">
        <v>1281.799</v>
      </c>
      <c r="AW34" s="153" t="s">
        <v>7469</v>
      </c>
      <c r="AX34" s="153">
        <v>0.70720000000000005</v>
      </c>
      <c r="AY34" s="153" t="s">
        <v>7469</v>
      </c>
      <c r="AZ34" s="153">
        <v>439.36369999999999</v>
      </c>
      <c r="BA34" s="153">
        <v>10.3545</v>
      </c>
      <c r="BB34" s="153">
        <v>351.07</v>
      </c>
      <c r="BC34" s="153">
        <v>6.3550000000000004</v>
      </c>
      <c r="BD34" s="153">
        <v>22.972999999999999</v>
      </c>
      <c r="BE34" s="153">
        <v>0.11070000000000001</v>
      </c>
      <c r="BF34" s="153">
        <v>3.7456</v>
      </c>
      <c r="BG34" s="153">
        <v>112.45399999999999</v>
      </c>
      <c r="BH34" s="153">
        <v>232.94</v>
      </c>
      <c r="BI34" s="153">
        <v>218.21</v>
      </c>
      <c r="BJ34" s="153">
        <v>23.450600000000001</v>
      </c>
      <c r="BK34" s="153">
        <v>2.0836000000000001</v>
      </c>
      <c r="BL34" s="153">
        <v>295.24810000000002</v>
      </c>
      <c r="BM34" s="153">
        <v>95.708399999999997</v>
      </c>
      <c r="BN34" s="153">
        <v>1048.0309999999999</v>
      </c>
      <c r="BO34" s="153">
        <v>4.9131999999999998</v>
      </c>
      <c r="BP34" s="153">
        <v>29.8186</v>
      </c>
      <c r="BQ34" s="153">
        <v>14.5129</v>
      </c>
      <c r="BR34" s="153">
        <v>7.9013999999999998</v>
      </c>
      <c r="BS34" s="153">
        <v>690.58900000000006</v>
      </c>
      <c r="BT34" s="153">
        <v>9.7806999999999995</v>
      </c>
      <c r="BU34" s="153">
        <v>202.4872</v>
      </c>
      <c r="BV34" s="153">
        <v>16.323499999999999</v>
      </c>
      <c r="BW34" s="153" t="s">
        <v>7469</v>
      </c>
      <c r="BX34" s="153">
        <v>175.4288</v>
      </c>
      <c r="BY34" s="153">
        <v>8.1783999999999999</v>
      </c>
      <c r="BZ34" s="153">
        <v>226.25299999999999</v>
      </c>
      <c r="CA34" s="153">
        <v>1404.9059999999999</v>
      </c>
      <c r="CB34" s="153">
        <v>40.523099999999999</v>
      </c>
      <c r="CC34" s="153" t="s">
        <v>7469</v>
      </c>
      <c r="CD34" s="153">
        <v>31.128</v>
      </c>
      <c r="CE34" s="153">
        <v>2.2850000000000001</v>
      </c>
      <c r="CF34" s="153">
        <v>117.6999</v>
      </c>
      <c r="CG34" s="153">
        <v>6.1474000000000002</v>
      </c>
      <c r="CH34" s="153">
        <v>12.1555</v>
      </c>
      <c r="CI34" s="153">
        <v>1903.4684</v>
      </c>
      <c r="CJ34" s="153">
        <v>15.0466</v>
      </c>
      <c r="CK34" s="153" t="s">
        <v>7469</v>
      </c>
      <c r="CL34" s="153">
        <v>2.0720999999999998</v>
      </c>
      <c r="CM34" s="153">
        <v>62.8992</v>
      </c>
      <c r="CN34" s="153" t="s">
        <v>7469</v>
      </c>
      <c r="CO34" s="153">
        <v>109.0813</v>
      </c>
      <c r="CP34" s="153">
        <v>332.33350000000002</v>
      </c>
      <c r="CQ34" s="153">
        <v>28.020600000000002</v>
      </c>
      <c r="CR34" s="153" t="s">
        <v>7469</v>
      </c>
      <c r="CS34" s="153">
        <v>375.20299999999997</v>
      </c>
      <c r="CT34" s="153">
        <v>18.612200000000001</v>
      </c>
      <c r="CU34" s="153">
        <v>22.299099999999999</v>
      </c>
      <c r="CV34" s="153" t="s">
        <v>7469</v>
      </c>
      <c r="CW34" s="153" t="s">
        <v>7469</v>
      </c>
      <c r="CX34" s="153" t="s">
        <v>7469</v>
      </c>
      <c r="CY34" s="153">
        <v>257.92750000000001</v>
      </c>
      <c r="CZ34" s="153">
        <v>52.571800000000003</v>
      </c>
      <c r="DA34" s="153">
        <v>51.0486</v>
      </c>
      <c r="DB34" s="153" t="s">
        <v>7469</v>
      </c>
      <c r="DC34" s="153">
        <v>90.363100000000003</v>
      </c>
      <c r="DD34" s="153">
        <v>179.97319999999999</v>
      </c>
      <c r="DE34" s="153">
        <v>13.8744</v>
      </c>
      <c r="DF34" s="153" t="s">
        <v>7469</v>
      </c>
      <c r="DG34" s="153">
        <v>372.73349999999999</v>
      </c>
      <c r="DH34" s="153">
        <v>2.1899999999999999E-2</v>
      </c>
      <c r="DI34" s="153">
        <v>40.389099999999999</v>
      </c>
      <c r="DJ34" s="153" t="s">
        <v>7469</v>
      </c>
      <c r="DK34" s="153">
        <v>12.3088</v>
      </c>
      <c r="DL34" s="153">
        <v>90.377099999999999</v>
      </c>
      <c r="DM34" s="153">
        <v>17.502300000000002</v>
      </c>
      <c r="DN34" s="153">
        <v>6781.1270999999997</v>
      </c>
      <c r="DO34" s="153">
        <v>1126.5971</v>
      </c>
      <c r="DP34" s="153">
        <v>41.685699999999997</v>
      </c>
      <c r="DQ34" s="153">
        <v>42.718899999999998</v>
      </c>
      <c r="DR34" s="153" t="s">
        <v>7469</v>
      </c>
      <c r="DS34" s="153">
        <v>18.036899999999999</v>
      </c>
      <c r="DT34" s="153">
        <v>377.36290000000002</v>
      </c>
      <c r="DU34" s="153">
        <v>256.65499999999997</v>
      </c>
      <c r="DV34" s="153" t="s">
        <v>7469</v>
      </c>
      <c r="DW34" s="153" t="s">
        <v>7469</v>
      </c>
      <c r="DX34" s="153">
        <v>46.87</v>
      </c>
      <c r="DY34" s="153">
        <v>42.623100000000001</v>
      </c>
      <c r="DZ34" s="153">
        <v>46.591299999999997</v>
      </c>
      <c r="EA34" s="153">
        <v>370.63600000000002</v>
      </c>
      <c r="EB34" s="153">
        <v>85.492999999999995</v>
      </c>
      <c r="EC34" s="153">
        <v>464.18709999999999</v>
      </c>
      <c r="ED34" s="153">
        <v>69.764200000000002</v>
      </c>
      <c r="EE34" s="153">
        <v>174.077</v>
      </c>
      <c r="EF34" s="153">
        <v>258.68869999999998</v>
      </c>
      <c r="EG34" s="153">
        <v>248.8416</v>
      </c>
      <c r="EH34" s="153">
        <v>7.1295000000000002</v>
      </c>
      <c r="EI34" s="153">
        <v>15.745900000000001</v>
      </c>
      <c r="EJ34" s="153" t="s">
        <v>7469</v>
      </c>
      <c r="EK34" s="153">
        <v>8.0858000000000008</v>
      </c>
      <c r="EL34" s="153">
        <v>0.4582</v>
      </c>
      <c r="EM34" s="153">
        <v>301.8526</v>
      </c>
      <c r="EN34" s="153">
        <v>88.089600000000004</v>
      </c>
    </row>
    <row r="35" spans="3:144">
      <c r="C35" s="120"/>
      <c r="D35" s="103"/>
      <c r="E35" s="120" t="s">
        <v>8094</v>
      </c>
      <c r="F35" s="126" t="s">
        <v>8089</v>
      </c>
      <c r="G35" s="151" t="s">
        <v>8090</v>
      </c>
      <c r="H35" s="152" t="s">
        <v>8091</v>
      </c>
      <c r="I35" s="153">
        <v>3655.1943000000001</v>
      </c>
      <c r="J35" s="153">
        <v>203.41399999999999</v>
      </c>
      <c r="K35" s="153">
        <v>5900.2</v>
      </c>
      <c r="L35" s="153">
        <v>46.128</v>
      </c>
      <c r="M35" s="153">
        <v>239.22300000000001</v>
      </c>
      <c r="N35" s="153">
        <v>6361</v>
      </c>
      <c r="O35" s="153">
        <v>29016</v>
      </c>
      <c r="P35" s="153">
        <v>9.2330000000000005</v>
      </c>
      <c r="Q35" s="153">
        <v>17.768999999999998</v>
      </c>
      <c r="R35" s="153">
        <v>2818</v>
      </c>
      <c r="S35" s="153">
        <v>14.0381</v>
      </c>
      <c r="T35" s="153">
        <v>40.905500000000004</v>
      </c>
      <c r="U35" s="153">
        <v>29.786999999999999</v>
      </c>
      <c r="V35" s="153">
        <v>246.08099999999999</v>
      </c>
      <c r="W35" s="153">
        <v>280.36320000000001</v>
      </c>
      <c r="X35" s="153">
        <v>5919.1</v>
      </c>
      <c r="Y35" s="153">
        <v>11.9353</v>
      </c>
      <c r="Z35" s="153">
        <v>150.43899999999999</v>
      </c>
      <c r="AA35" s="153">
        <v>749.68020000000001</v>
      </c>
      <c r="AB35" s="153">
        <v>189.17840000000001</v>
      </c>
      <c r="AC35" s="153">
        <v>2.2400000000000002</v>
      </c>
      <c r="AD35" s="153">
        <v>39.693600000000004</v>
      </c>
      <c r="AE35" s="153">
        <v>18.3765</v>
      </c>
      <c r="AF35" s="153">
        <v>134.30969999999999</v>
      </c>
      <c r="AG35" s="153">
        <v>129.0539</v>
      </c>
      <c r="AH35" s="153">
        <v>5.7446999999999999</v>
      </c>
      <c r="AI35" s="153">
        <v>332.98570000000001</v>
      </c>
      <c r="AJ35" s="153">
        <v>1296.011</v>
      </c>
      <c r="AK35" s="153">
        <v>4.9112</v>
      </c>
      <c r="AL35" s="153">
        <v>28.0425</v>
      </c>
      <c r="AM35" s="153">
        <v>59.836799999999997</v>
      </c>
      <c r="AN35" s="153">
        <v>1824.4384</v>
      </c>
      <c r="AO35" s="153">
        <v>177.3314</v>
      </c>
      <c r="AP35" s="153">
        <v>112.9948</v>
      </c>
      <c r="AQ35" s="153">
        <v>3.0613000000000001</v>
      </c>
      <c r="AR35" s="153">
        <v>1693.202</v>
      </c>
      <c r="AS35" s="153">
        <v>73.5471</v>
      </c>
      <c r="AT35" s="153">
        <v>37.6233</v>
      </c>
      <c r="AU35" s="153">
        <v>34.860100000000003</v>
      </c>
      <c r="AV35" s="153">
        <v>1405.9521</v>
      </c>
      <c r="AW35" s="153" t="s">
        <v>7469</v>
      </c>
      <c r="AX35" s="153">
        <v>3.2522000000000002</v>
      </c>
      <c r="AY35" s="153" t="s">
        <v>7469</v>
      </c>
      <c r="AZ35" s="153">
        <v>445.37540000000001</v>
      </c>
      <c r="BA35" s="153">
        <v>10.376799999999999</v>
      </c>
      <c r="BB35" s="153">
        <v>1687.271</v>
      </c>
      <c r="BC35" s="153">
        <v>6.3970000000000002</v>
      </c>
      <c r="BD35" s="153">
        <v>30.654</v>
      </c>
      <c r="BE35" s="153">
        <v>0.1303</v>
      </c>
      <c r="BF35" s="153">
        <v>4.7144000000000004</v>
      </c>
      <c r="BG35" s="153">
        <v>520.55999999999995</v>
      </c>
      <c r="BH35" s="153">
        <v>555.41499999999996</v>
      </c>
      <c r="BI35" s="153">
        <v>537.678</v>
      </c>
      <c r="BJ35" s="153">
        <v>24.017099999999999</v>
      </c>
      <c r="BK35" s="153">
        <v>9.3125999999999998</v>
      </c>
      <c r="BL35" s="153">
        <v>342.23200000000003</v>
      </c>
      <c r="BM35" s="153">
        <v>87.812399999999997</v>
      </c>
      <c r="BN35" s="153">
        <v>1045.3610000000001</v>
      </c>
      <c r="BO35" s="153">
        <v>3.8950999999999998</v>
      </c>
      <c r="BP35" s="153">
        <v>135.79320000000001</v>
      </c>
      <c r="BQ35" s="153">
        <v>14.8659</v>
      </c>
      <c r="BR35" s="153">
        <v>6.9234999999999998</v>
      </c>
      <c r="BS35" s="153">
        <v>1248.819</v>
      </c>
      <c r="BT35" s="153">
        <v>43.959699999999998</v>
      </c>
      <c r="BU35" s="153">
        <v>240.10730000000001</v>
      </c>
      <c r="BV35" s="153">
        <v>26.6784</v>
      </c>
      <c r="BW35" s="153" t="s">
        <v>7469</v>
      </c>
      <c r="BX35" s="153">
        <v>194.63339999999999</v>
      </c>
      <c r="BY35" s="153">
        <v>6.7457000000000003</v>
      </c>
      <c r="BZ35" s="153">
        <v>179.774</v>
      </c>
      <c r="CA35" s="153">
        <v>2732.5329999999999</v>
      </c>
      <c r="CB35" s="153">
        <v>44.288699999999999</v>
      </c>
      <c r="CC35" s="153">
        <v>14.611000000000001</v>
      </c>
      <c r="CD35" s="153">
        <v>41.840699999999998</v>
      </c>
      <c r="CE35" s="153">
        <v>2.9866000000000001</v>
      </c>
      <c r="CF35" s="153">
        <v>109.0141</v>
      </c>
      <c r="CG35" s="153">
        <v>22.678899999999999</v>
      </c>
      <c r="CH35" s="153">
        <v>13.2994</v>
      </c>
      <c r="CI35" s="153">
        <v>2121.2566000000002</v>
      </c>
      <c r="CJ35" s="153">
        <v>41.182200000000002</v>
      </c>
      <c r="CK35" s="153" t="s">
        <v>7469</v>
      </c>
      <c r="CL35" s="153" t="s">
        <v>7469</v>
      </c>
      <c r="CM35" s="153">
        <v>78.905000000000001</v>
      </c>
      <c r="CN35" s="153" t="s">
        <v>7469</v>
      </c>
      <c r="CO35" s="153">
        <v>222.98099999999999</v>
      </c>
      <c r="CP35" s="153">
        <v>381.56130000000002</v>
      </c>
      <c r="CQ35" s="153">
        <v>62.971499999999999</v>
      </c>
      <c r="CR35" s="153" t="s">
        <v>7469</v>
      </c>
      <c r="CS35" s="153">
        <v>342.27100000000002</v>
      </c>
      <c r="CT35" s="153">
        <v>26.6736</v>
      </c>
      <c r="CU35" s="153">
        <v>19.802199999999999</v>
      </c>
      <c r="CV35" s="153" t="s">
        <v>7469</v>
      </c>
      <c r="CW35" s="153" t="s">
        <v>7469</v>
      </c>
      <c r="CX35" s="153" t="s">
        <v>7469</v>
      </c>
      <c r="CY35" s="153">
        <v>284.21109999999999</v>
      </c>
      <c r="CZ35" s="153">
        <v>51.3752</v>
      </c>
      <c r="DA35" s="153">
        <v>52.652000000000001</v>
      </c>
      <c r="DB35" s="153" t="s">
        <v>7469</v>
      </c>
      <c r="DC35" s="153">
        <v>190.15649999999999</v>
      </c>
      <c r="DD35" s="153">
        <v>186.57040000000001</v>
      </c>
      <c r="DE35" s="153">
        <v>13.83</v>
      </c>
      <c r="DF35" s="153" t="s">
        <v>7469</v>
      </c>
      <c r="DG35" s="153">
        <v>421.74860000000001</v>
      </c>
      <c r="DH35" s="153">
        <v>0.19919999999999999</v>
      </c>
      <c r="DI35" s="153">
        <v>29.809200000000001</v>
      </c>
      <c r="DJ35" s="153" t="s">
        <v>7469</v>
      </c>
      <c r="DK35" s="153">
        <v>11.1776</v>
      </c>
      <c r="DL35" s="153">
        <v>55.539499999999997</v>
      </c>
      <c r="DM35" s="153">
        <v>18.246500000000001</v>
      </c>
      <c r="DN35" s="153">
        <v>6614.0375000000004</v>
      </c>
      <c r="DO35" s="153">
        <v>983.12440000000004</v>
      </c>
      <c r="DP35" s="153">
        <v>70.556299999999993</v>
      </c>
      <c r="DQ35" s="153">
        <v>56.494900000000001</v>
      </c>
      <c r="DR35" s="153" t="s">
        <v>7469</v>
      </c>
      <c r="DS35" s="153">
        <v>24.770800000000001</v>
      </c>
      <c r="DT35" s="153">
        <v>763.32439999999997</v>
      </c>
      <c r="DU35" s="153">
        <v>268.8691</v>
      </c>
      <c r="DV35" s="153" t="s">
        <v>7469</v>
      </c>
      <c r="DW35" s="153" t="s">
        <v>7469</v>
      </c>
      <c r="DX35" s="153">
        <v>62.437199999999997</v>
      </c>
      <c r="DY35" s="153">
        <v>53.752400000000002</v>
      </c>
      <c r="DZ35" s="153">
        <v>32.259900000000002</v>
      </c>
      <c r="EA35" s="153">
        <v>571.55700000000002</v>
      </c>
      <c r="EB35" s="153">
        <v>80.798299999999998</v>
      </c>
      <c r="EC35" s="153">
        <v>539.91859999999997</v>
      </c>
      <c r="ED35" s="153">
        <v>68.659499999999994</v>
      </c>
      <c r="EE35" s="153" t="s">
        <v>7469</v>
      </c>
      <c r="EF35" s="153">
        <v>293.2253</v>
      </c>
      <c r="EG35" s="153">
        <v>299.50959999999998</v>
      </c>
      <c r="EH35" s="153">
        <v>9.4894999999999996</v>
      </c>
      <c r="EI35" s="153">
        <v>19.020199999999999</v>
      </c>
      <c r="EJ35" s="153" t="s">
        <v>7469</v>
      </c>
      <c r="EK35" s="153">
        <v>10.3385</v>
      </c>
      <c r="EL35" s="153">
        <v>1.5884</v>
      </c>
      <c r="EM35" s="153">
        <v>391.67520000000002</v>
      </c>
      <c r="EN35" s="153" t="s">
        <v>7469</v>
      </c>
    </row>
    <row r="36" spans="3:144">
      <c r="C36" s="120"/>
      <c r="D36" s="103"/>
      <c r="E36" s="120" t="s">
        <v>8095</v>
      </c>
      <c r="F36" s="126" t="s">
        <v>8089</v>
      </c>
      <c r="G36" s="151" t="s">
        <v>8090</v>
      </c>
      <c r="H36" s="152" t="s">
        <v>8091</v>
      </c>
      <c r="I36" s="153" t="s">
        <v>7469</v>
      </c>
      <c r="J36" s="153" t="s">
        <v>7469</v>
      </c>
      <c r="K36" s="153" t="s">
        <v>7469</v>
      </c>
      <c r="L36" s="153" t="s">
        <v>7469</v>
      </c>
      <c r="M36" s="153" t="s">
        <v>7469</v>
      </c>
      <c r="N36" s="153">
        <v>6943</v>
      </c>
      <c r="O36" s="153">
        <v>28676</v>
      </c>
      <c r="P36" s="153" t="s">
        <v>7469</v>
      </c>
      <c r="Q36" s="153" t="s">
        <v>7469</v>
      </c>
      <c r="R36" s="153">
        <v>2567</v>
      </c>
      <c r="S36" s="153" t="s">
        <v>7469</v>
      </c>
      <c r="T36" s="153" t="s">
        <v>7469</v>
      </c>
      <c r="U36" s="153" t="s">
        <v>7469</v>
      </c>
      <c r="V36" s="153" t="s">
        <v>7469</v>
      </c>
      <c r="W36" s="153" t="s">
        <v>7469</v>
      </c>
      <c r="X36" s="153" t="s">
        <v>7469</v>
      </c>
      <c r="Y36" s="153" t="s">
        <v>7469</v>
      </c>
      <c r="Z36" s="153" t="s">
        <v>7469</v>
      </c>
      <c r="AA36" s="153" t="s">
        <v>7469</v>
      </c>
      <c r="AB36" s="153" t="s">
        <v>7469</v>
      </c>
      <c r="AC36" s="153" t="s">
        <v>7469</v>
      </c>
      <c r="AD36" s="153" t="s">
        <v>7469</v>
      </c>
      <c r="AE36" s="153">
        <v>18.361499999999999</v>
      </c>
      <c r="AF36" s="153">
        <v>159.10659999999999</v>
      </c>
      <c r="AG36" s="153" t="s">
        <v>7469</v>
      </c>
      <c r="AH36" s="153">
        <v>6.0880000000000001</v>
      </c>
      <c r="AI36" s="153" t="s">
        <v>7469</v>
      </c>
      <c r="AJ36" s="153" t="s">
        <v>7469</v>
      </c>
      <c r="AK36" s="153">
        <v>5.4593999999999996</v>
      </c>
      <c r="AL36" s="153" t="s">
        <v>7469</v>
      </c>
      <c r="AM36" s="153" t="s">
        <v>7469</v>
      </c>
      <c r="AN36" s="153" t="s">
        <v>7469</v>
      </c>
      <c r="AO36" s="153" t="s">
        <v>7469</v>
      </c>
      <c r="AP36" s="153">
        <v>94.301199999999994</v>
      </c>
      <c r="AQ36" s="153" t="s">
        <v>7469</v>
      </c>
      <c r="AR36" s="153" t="s">
        <v>7469</v>
      </c>
      <c r="AS36" s="153" t="s">
        <v>7469</v>
      </c>
      <c r="AT36" s="153" t="s">
        <v>7469</v>
      </c>
      <c r="AU36" s="153" t="s">
        <v>7469</v>
      </c>
      <c r="AV36" s="153" t="s">
        <v>7469</v>
      </c>
      <c r="AW36" s="153" t="s">
        <v>7469</v>
      </c>
      <c r="AX36" s="153">
        <v>2.75</v>
      </c>
      <c r="AY36" s="153" t="s">
        <v>7469</v>
      </c>
      <c r="AZ36" s="153" t="s">
        <v>7469</v>
      </c>
      <c r="BA36" s="153" t="s">
        <v>7469</v>
      </c>
      <c r="BB36" s="153" t="s">
        <v>7469</v>
      </c>
      <c r="BC36" s="153" t="s">
        <v>7469</v>
      </c>
      <c r="BD36" s="153" t="s">
        <v>7469</v>
      </c>
      <c r="BE36" s="153" t="s">
        <v>7469</v>
      </c>
      <c r="BF36" s="153" t="s">
        <v>7469</v>
      </c>
      <c r="BG36" s="153">
        <v>2042.181</v>
      </c>
      <c r="BH36" s="153">
        <v>729.36099999999999</v>
      </c>
      <c r="BI36" s="153" t="s">
        <v>7469</v>
      </c>
      <c r="BJ36" s="153">
        <v>20.186800000000002</v>
      </c>
      <c r="BK36" s="153" t="s">
        <v>7469</v>
      </c>
      <c r="BL36" s="153" t="s">
        <v>7469</v>
      </c>
      <c r="BM36" s="153" t="s">
        <v>7469</v>
      </c>
      <c r="BN36" s="153">
        <v>987.30200000000002</v>
      </c>
      <c r="BO36" s="153">
        <v>3.7557</v>
      </c>
      <c r="BP36" s="153">
        <v>171.78530000000001</v>
      </c>
      <c r="BQ36" s="153" t="s">
        <v>7469</v>
      </c>
      <c r="BR36" s="153" t="s">
        <v>7469</v>
      </c>
      <c r="BS36" s="153" t="s">
        <v>7469</v>
      </c>
      <c r="BT36" s="153">
        <v>166.76910000000001</v>
      </c>
      <c r="BU36" s="153" t="s">
        <v>7469</v>
      </c>
      <c r="BV36" s="153">
        <v>12.8826</v>
      </c>
      <c r="BW36" s="153" t="s">
        <v>7469</v>
      </c>
      <c r="BX36" s="153" t="s">
        <v>7469</v>
      </c>
      <c r="BY36" s="153" t="s">
        <v>7469</v>
      </c>
      <c r="BZ36" s="153" t="s">
        <v>7469</v>
      </c>
      <c r="CA36" s="153">
        <v>3618.3809999999999</v>
      </c>
      <c r="CB36" s="153" t="s">
        <v>7469</v>
      </c>
      <c r="CC36" s="153" t="s">
        <v>7469</v>
      </c>
      <c r="CD36" s="153" t="s">
        <v>7469</v>
      </c>
      <c r="CE36" s="153">
        <v>4.4005999999999998</v>
      </c>
      <c r="CF36" s="153" t="s">
        <v>7469</v>
      </c>
      <c r="CG36" s="153">
        <v>18.589600000000001</v>
      </c>
      <c r="CH36" s="153" t="s">
        <v>7469</v>
      </c>
      <c r="CI36" s="153" t="s">
        <v>7469</v>
      </c>
      <c r="CJ36" s="153" t="s">
        <v>7469</v>
      </c>
      <c r="CK36" s="153" t="s">
        <v>7469</v>
      </c>
      <c r="CL36" s="153" t="s">
        <v>7469</v>
      </c>
      <c r="CM36" s="153" t="s">
        <v>7469</v>
      </c>
      <c r="CN36" s="153" t="s">
        <v>7469</v>
      </c>
      <c r="CO36" s="153" t="s">
        <v>7469</v>
      </c>
      <c r="CP36" s="153" t="s">
        <v>7469</v>
      </c>
      <c r="CQ36" s="153" t="s">
        <v>7469</v>
      </c>
      <c r="CR36" s="153" t="s">
        <v>7469</v>
      </c>
      <c r="CS36" s="153" t="s">
        <v>7469</v>
      </c>
      <c r="CT36" s="153" t="s">
        <v>7469</v>
      </c>
      <c r="CU36" s="153">
        <v>20.777799999999999</v>
      </c>
      <c r="CV36" s="153" t="s">
        <v>7469</v>
      </c>
      <c r="CW36" s="153" t="s">
        <v>7469</v>
      </c>
      <c r="CX36" s="153" t="s">
        <v>7469</v>
      </c>
      <c r="CY36" s="153" t="s">
        <v>7469</v>
      </c>
      <c r="CZ36" s="153" t="s">
        <v>7469</v>
      </c>
      <c r="DA36" s="153" t="s">
        <v>7469</v>
      </c>
      <c r="DB36" s="153" t="s">
        <v>7469</v>
      </c>
      <c r="DC36" s="153" t="s">
        <v>7469</v>
      </c>
      <c r="DD36" s="153" t="s">
        <v>7469</v>
      </c>
      <c r="DE36" s="153" t="s">
        <v>7469</v>
      </c>
      <c r="DF36" s="153" t="s">
        <v>7469</v>
      </c>
      <c r="DG36" s="153" t="s">
        <v>7469</v>
      </c>
      <c r="DH36" s="153">
        <v>9.5100000000000004E-2</v>
      </c>
      <c r="DI36" s="153" t="s">
        <v>7469</v>
      </c>
      <c r="DJ36" s="153" t="s">
        <v>7469</v>
      </c>
      <c r="DK36" s="153">
        <v>10.367800000000001</v>
      </c>
      <c r="DL36" s="153" t="s">
        <v>7469</v>
      </c>
      <c r="DM36" s="153" t="s">
        <v>7469</v>
      </c>
      <c r="DN36" s="153" t="s">
        <v>7469</v>
      </c>
      <c r="DO36" s="153" t="s">
        <v>7469</v>
      </c>
      <c r="DP36" s="153" t="s">
        <v>7469</v>
      </c>
      <c r="DQ36" s="153">
        <v>60.772300000000001</v>
      </c>
      <c r="DR36" s="153" t="s">
        <v>7469</v>
      </c>
      <c r="DS36" s="153" t="s">
        <v>7469</v>
      </c>
      <c r="DT36" s="153" t="s">
        <v>7469</v>
      </c>
      <c r="DU36" s="153" t="s">
        <v>7469</v>
      </c>
      <c r="DV36" s="153" t="s">
        <v>7469</v>
      </c>
      <c r="DW36" s="153" t="s">
        <v>7469</v>
      </c>
      <c r="DX36" s="153" t="s">
        <v>7469</v>
      </c>
      <c r="DY36" s="153" t="s">
        <v>7469</v>
      </c>
      <c r="DZ36" s="153" t="s">
        <v>7469</v>
      </c>
      <c r="EA36" s="153" t="s">
        <v>7469</v>
      </c>
      <c r="EB36" s="153" t="s">
        <v>7469</v>
      </c>
      <c r="EC36" s="153" t="s">
        <v>7469</v>
      </c>
      <c r="ED36" s="153" t="s">
        <v>7469</v>
      </c>
      <c r="EE36" s="153">
        <v>81.231999999999999</v>
      </c>
      <c r="EF36" s="153" t="s">
        <v>7469</v>
      </c>
      <c r="EG36" s="153" t="s">
        <v>7469</v>
      </c>
      <c r="EH36" s="153" t="s">
        <v>7469</v>
      </c>
      <c r="EI36" s="153" t="s">
        <v>7469</v>
      </c>
      <c r="EJ36" s="153" t="s">
        <v>7469</v>
      </c>
      <c r="EK36" s="153" t="s">
        <v>7469</v>
      </c>
      <c r="EL36" s="153" t="s">
        <v>7469</v>
      </c>
      <c r="EM36" s="153" t="s">
        <v>7469</v>
      </c>
      <c r="EN36" s="153" t="s">
        <v>7469</v>
      </c>
    </row>
    <row r="37" spans="3:144">
      <c r="C37" s="120"/>
      <c r="D37" s="103"/>
      <c r="E37" s="120" t="s">
        <v>8096</v>
      </c>
      <c r="F37" s="126" t="s">
        <v>8089</v>
      </c>
      <c r="G37" s="151" t="s">
        <v>8090</v>
      </c>
      <c r="H37" s="152" t="s">
        <v>8097</v>
      </c>
      <c r="I37" s="153">
        <v>3438.9931000000001</v>
      </c>
      <c r="J37" s="153">
        <v>236.34399999999999</v>
      </c>
      <c r="K37" s="153">
        <v>5725.8</v>
      </c>
      <c r="L37" s="153">
        <v>58.292999999999999</v>
      </c>
      <c r="M37" s="153" t="s">
        <v>7469</v>
      </c>
      <c r="N37" s="153">
        <v>6565</v>
      </c>
      <c r="O37" s="153">
        <v>28811</v>
      </c>
      <c r="P37" s="153">
        <v>11.416</v>
      </c>
      <c r="Q37" s="153">
        <v>19.402999999999999</v>
      </c>
      <c r="R37" s="153">
        <v>2721</v>
      </c>
      <c r="S37" s="153">
        <v>11.874499999999999</v>
      </c>
      <c r="T37" s="153" t="s">
        <v>7469</v>
      </c>
      <c r="U37" s="153" t="s">
        <v>7469</v>
      </c>
      <c r="V37" s="153">
        <v>244.02099999999999</v>
      </c>
      <c r="W37" s="153">
        <v>356.06470000000002</v>
      </c>
      <c r="X37" s="153">
        <v>5651.1</v>
      </c>
      <c r="Y37" s="153">
        <v>10.073600000000001</v>
      </c>
      <c r="Z37" s="153">
        <v>141.85589999999999</v>
      </c>
      <c r="AA37" s="153">
        <v>713.36649999999997</v>
      </c>
      <c r="AB37" s="153" t="s">
        <v>7469</v>
      </c>
      <c r="AC37" s="153">
        <v>1.1200000000000001</v>
      </c>
      <c r="AD37" s="153" t="s">
        <v>7469</v>
      </c>
      <c r="AE37" s="153">
        <v>18.974</v>
      </c>
      <c r="AF37" s="153">
        <v>148.31219999999999</v>
      </c>
      <c r="AG37" s="153">
        <v>159.05969999999999</v>
      </c>
      <c r="AH37" s="153" t="s">
        <v>7469</v>
      </c>
      <c r="AI37" s="153" t="s">
        <v>7469</v>
      </c>
      <c r="AJ37" s="153">
        <v>1273.8699999999999</v>
      </c>
      <c r="AK37" s="153" t="s">
        <v>7469</v>
      </c>
      <c r="AL37" s="153">
        <v>25.243300000000001</v>
      </c>
      <c r="AM37" s="153" t="s">
        <v>7469</v>
      </c>
      <c r="AN37" s="153">
        <v>1736.3743999999999</v>
      </c>
      <c r="AO37" s="153">
        <v>204.29849999999999</v>
      </c>
      <c r="AP37" s="153" t="s">
        <v>7469</v>
      </c>
      <c r="AQ37" s="153">
        <v>2.1850000000000001</v>
      </c>
      <c r="AR37" s="153">
        <v>1711.6130000000001</v>
      </c>
      <c r="AS37" s="153">
        <v>74.1875</v>
      </c>
      <c r="AT37" s="153">
        <v>36.238900000000001</v>
      </c>
      <c r="AU37" s="153">
        <v>34.043799999999997</v>
      </c>
      <c r="AV37" s="153">
        <v>1346.3417999999999</v>
      </c>
      <c r="AW37" s="153" t="s">
        <v>7469</v>
      </c>
      <c r="AX37" s="153" t="s">
        <v>7469</v>
      </c>
      <c r="AY37" s="153" t="s">
        <v>7469</v>
      </c>
      <c r="AZ37" s="153">
        <v>486.84539999999998</v>
      </c>
      <c r="BA37" s="153">
        <v>8.3574999999999999</v>
      </c>
      <c r="BB37" s="153" t="s">
        <v>7469</v>
      </c>
      <c r="BC37" s="153" t="s">
        <v>7469</v>
      </c>
      <c r="BD37" s="153" t="s">
        <v>7469</v>
      </c>
      <c r="BE37" s="153">
        <v>0.1794</v>
      </c>
      <c r="BF37" s="153">
        <v>4.7567000000000004</v>
      </c>
      <c r="BG37" s="153">
        <v>1988.4480000000001</v>
      </c>
      <c r="BH37" s="153" t="s">
        <v>7469</v>
      </c>
      <c r="BI37" s="153">
        <v>568.31700000000001</v>
      </c>
      <c r="BJ37" s="153">
        <v>22.0411</v>
      </c>
      <c r="BK37" s="153" t="s">
        <v>7469</v>
      </c>
      <c r="BL37" s="153">
        <v>294.02249999999998</v>
      </c>
      <c r="BM37" s="153">
        <v>86.861900000000006</v>
      </c>
      <c r="BN37" s="153">
        <v>984.81100000000004</v>
      </c>
      <c r="BO37" s="153">
        <v>10.1686</v>
      </c>
      <c r="BP37" s="153" t="s">
        <v>7469</v>
      </c>
      <c r="BQ37" s="153">
        <v>14.5677</v>
      </c>
      <c r="BR37" s="153" t="s">
        <v>7469</v>
      </c>
      <c r="BS37" s="153">
        <v>1237.875</v>
      </c>
      <c r="BT37" s="153" t="s">
        <v>7469</v>
      </c>
      <c r="BU37" s="153">
        <v>230.12979999999999</v>
      </c>
      <c r="BV37" s="153" t="s">
        <v>7469</v>
      </c>
      <c r="BW37" s="153" t="s">
        <v>7469</v>
      </c>
      <c r="BX37" s="153">
        <v>188.24879999999999</v>
      </c>
      <c r="BY37" s="153" t="s">
        <v>7469</v>
      </c>
      <c r="BZ37" s="153">
        <v>163.85499999999999</v>
      </c>
      <c r="CA37" s="153">
        <v>2881.1709999999998</v>
      </c>
      <c r="CB37" s="153">
        <v>40.462800000000001</v>
      </c>
      <c r="CC37" s="153">
        <v>11.1295</v>
      </c>
      <c r="CD37" s="153">
        <v>38.731200000000001</v>
      </c>
      <c r="CE37" s="153">
        <v>2.2073</v>
      </c>
      <c r="CF37" s="153" t="s">
        <v>7469</v>
      </c>
      <c r="CG37" s="153" t="s">
        <v>7469</v>
      </c>
      <c r="CH37" s="153">
        <v>13.002700000000001</v>
      </c>
      <c r="CI37" s="153">
        <v>2039.9621</v>
      </c>
      <c r="CJ37" s="153" t="s">
        <v>7469</v>
      </c>
      <c r="CK37" s="153">
        <v>7.6200000000000004E-2</v>
      </c>
      <c r="CL37" s="153" t="s">
        <v>7469</v>
      </c>
      <c r="CM37" s="153" t="s">
        <v>7469</v>
      </c>
      <c r="CN37" s="153" t="s">
        <v>7469</v>
      </c>
      <c r="CO37" s="153">
        <v>222.50810000000001</v>
      </c>
      <c r="CP37" s="153">
        <v>384.62029999999999</v>
      </c>
      <c r="CQ37" s="153">
        <v>58.042900000000003</v>
      </c>
      <c r="CR37" s="153" t="s">
        <v>7469</v>
      </c>
      <c r="CS37" s="153">
        <v>335.911</v>
      </c>
      <c r="CT37" s="153">
        <v>23.912600000000001</v>
      </c>
      <c r="CU37" s="153">
        <v>19.110399999999998</v>
      </c>
      <c r="CV37" s="153" t="s">
        <v>7469</v>
      </c>
      <c r="CW37" s="153" t="s">
        <v>7469</v>
      </c>
      <c r="CX37" s="153" t="s">
        <v>7469</v>
      </c>
      <c r="CY37" s="153">
        <v>272.5025</v>
      </c>
      <c r="CZ37" s="153">
        <v>50.762900000000002</v>
      </c>
      <c r="DA37" s="153">
        <v>46.835999999999999</v>
      </c>
      <c r="DB37" s="153" t="s">
        <v>7469</v>
      </c>
      <c r="DC37" s="153">
        <v>182.7859</v>
      </c>
      <c r="DD37" s="153">
        <v>179.57919999999999</v>
      </c>
      <c r="DE37" s="153">
        <v>21.920100000000001</v>
      </c>
      <c r="DF37" s="153" t="s">
        <v>7469</v>
      </c>
      <c r="DG37" s="153">
        <v>414.61520000000002</v>
      </c>
      <c r="DH37" s="153">
        <v>0.1842</v>
      </c>
      <c r="DI37" s="153" t="s">
        <v>7469</v>
      </c>
      <c r="DJ37" s="153" t="s">
        <v>7469</v>
      </c>
      <c r="DK37" s="153">
        <v>10.7822</v>
      </c>
      <c r="DL37" s="153">
        <v>57.6327</v>
      </c>
      <c r="DM37" s="153">
        <v>18.193999999999999</v>
      </c>
      <c r="DN37" s="153">
        <v>6560.2915999999996</v>
      </c>
      <c r="DO37" s="153">
        <v>979.46960000000001</v>
      </c>
      <c r="DP37" s="153">
        <v>62.734099999999998</v>
      </c>
      <c r="DQ37" s="153">
        <v>51.481200000000001</v>
      </c>
      <c r="DR37" s="153" t="s">
        <v>7469</v>
      </c>
      <c r="DS37" s="153">
        <v>23.372900000000001</v>
      </c>
      <c r="DT37" s="153">
        <v>706.21770000000004</v>
      </c>
      <c r="DU37" s="153">
        <v>275.0847</v>
      </c>
      <c r="DV37" s="153" t="s">
        <v>7469</v>
      </c>
      <c r="DW37" s="153" t="s">
        <v>7469</v>
      </c>
      <c r="DX37" s="153">
        <v>57.3123</v>
      </c>
      <c r="DY37" s="153">
        <v>50.9315</v>
      </c>
      <c r="DZ37" s="153">
        <v>33.989199999999997</v>
      </c>
      <c r="EA37" s="153">
        <v>569.81010000000003</v>
      </c>
      <c r="EB37" s="153">
        <v>78.243499999999997</v>
      </c>
      <c r="EC37" s="153">
        <v>525.39599999999996</v>
      </c>
      <c r="ED37" s="153">
        <v>66.009500000000003</v>
      </c>
      <c r="EE37" s="153" t="s">
        <v>7469</v>
      </c>
      <c r="EF37" s="153">
        <v>282.65350000000001</v>
      </c>
      <c r="EG37" s="153">
        <v>292.37670000000003</v>
      </c>
      <c r="EH37" s="153" t="s">
        <v>7469</v>
      </c>
      <c r="EI37" s="153">
        <v>19.108599999999999</v>
      </c>
      <c r="EJ37" s="153" t="s">
        <v>7469</v>
      </c>
      <c r="EK37" s="153" t="s">
        <v>7469</v>
      </c>
      <c r="EL37" s="153">
        <v>1.8158000000000001</v>
      </c>
      <c r="EM37" s="153">
        <v>549.11260000000004</v>
      </c>
      <c r="EN37" s="153" t="s">
        <v>7469</v>
      </c>
    </row>
    <row r="38" spans="3:144">
      <c r="C38" s="120"/>
      <c r="D38" s="103"/>
      <c r="E38" s="120" t="s">
        <v>8098</v>
      </c>
      <c r="F38" s="126" t="s">
        <v>8089</v>
      </c>
      <c r="G38" s="151" t="s">
        <v>8090</v>
      </c>
      <c r="H38" s="152" t="s">
        <v>8097</v>
      </c>
      <c r="I38" s="153">
        <v>3385.9881</v>
      </c>
      <c r="J38" s="153">
        <v>229.34200000000001</v>
      </c>
      <c r="K38" s="153">
        <v>5613.1</v>
      </c>
      <c r="L38" s="153">
        <v>41.76</v>
      </c>
      <c r="M38" s="153" t="s">
        <v>7469</v>
      </c>
      <c r="N38" s="153">
        <v>6733</v>
      </c>
      <c r="O38" s="153">
        <v>29464</v>
      </c>
      <c r="P38" s="153">
        <v>12.542</v>
      </c>
      <c r="Q38" s="153">
        <v>17.6249</v>
      </c>
      <c r="R38" s="153">
        <v>2632</v>
      </c>
      <c r="S38" s="153">
        <v>11.4459</v>
      </c>
      <c r="T38" s="153">
        <v>31.2393</v>
      </c>
      <c r="U38" s="153" t="s">
        <v>7469</v>
      </c>
      <c r="V38" s="153">
        <v>241.958</v>
      </c>
      <c r="W38" s="153">
        <v>287.12939999999998</v>
      </c>
      <c r="X38" s="153">
        <v>5294.5</v>
      </c>
      <c r="Y38" s="153">
        <v>10.805999999999999</v>
      </c>
      <c r="Z38" s="153">
        <v>133.64779999999999</v>
      </c>
      <c r="AA38" s="153">
        <v>654.42629999999997</v>
      </c>
      <c r="AB38" s="153">
        <v>173.28399999999999</v>
      </c>
      <c r="AC38" s="153">
        <v>0.72899999999999998</v>
      </c>
      <c r="AD38" s="153">
        <v>39.383600000000001</v>
      </c>
      <c r="AE38" s="153">
        <v>18.9129</v>
      </c>
      <c r="AF38" s="153">
        <v>166.79830000000001</v>
      </c>
      <c r="AG38" s="153">
        <v>147.59950000000001</v>
      </c>
      <c r="AH38" s="153" t="s">
        <v>7469</v>
      </c>
      <c r="AI38" s="153">
        <v>328.0052</v>
      </c>
      <c r="AJ38" s="153">
        <v>1285.548</v>
      </c>
      <c r="AK38" s="153" t="s">
        <v>7469</v>
      </c>
      <c r="AL38" s="153">
        <v>23.276700000000002</v>
      </c>
      <c r="AM38" s="153" t="s">
        <v>7469</v>
      </c>
      <c r="AN38" s="153">
        <v>1605.3135</v>
      </c>
      <c r="AO38" s="153">
        <v>179.28489999999999</v>
      </c>
      <c r="AP38" s="153">
        <v>87.459000000000003</v>
      </c>
      <c r="AQ38" s="153">
        <v>4.2553000000000001</v>
      </c>
      <c r="AR38" s="153">
        <v>1727.453</v>
      </c>
      <c r="AS38" s="153">
        <v>68.977999999999994</v>
      </c>
      <c r="AT38" s="153">
        <v>32.676099999999998</v>
      </c>
      <c r="AU38" s="153">
        <v>31.932600000000001</v>
      </c>
      <c r="AV38" s="153">
        <v>1257.172</v>
      </c>
      <c r="AW38" s="153" t="s">
        <v>7469</v>
      </c>
      <c r="AX38" s="153" t="s">
        <v>7469</v>
      </c>
      <c r="AY38" s="153" t="s">
        <v>7469</v>
      </c>
      <c r="AZ38" s="153">
        <v>440.6336</v>
      </c>
      <c r="BA38" s="153">
        <v>6.9783999999999997</v>
      </c>
      <c r="BB38" s="153" t="s">
        <v>7469</v>
      </c>
      <c r="BC38" s="153" t="s">
        <v>7469</v>
      </c>
      <c r="BD38" s="153" t="s">
        <v>7469</v>
      </c>
      <c r="BE38" s="153">
        <v>0.14599999999999999</v>
      </c>
      <c r="BF38" s="153" t="s">
        <v>7469</v>
      </c>
      <c r="BG38" s="153">
        <v>1976.5640000000001</v>
      </c>
      <c r="BH38" s="153" t="s">
        <v>7469</v>
      </c>
      <c r="BI38" s="153">
        <v>606.41</v>
      </c>
      <c r="BJ38" s="153">
        <v>20.853200000000001</v>
      </c>
      <c r="BK38" s="153" t="s">
        <v>7469</v>
      </c>
      <c r="BL38" s="153">
        <v>259.23669999999998</v>
      </c>
      <c r="BM38" s="153">
        <v>80.352800000000002</v>
      </c>
      <c r="BN38" s="153">
        <v>994.59299999999996</v>
      </c>
      <c r="BO38" s="153">
        <v>11.873699999999999</v>
      </c>
      <c r="BP38" s="153" t="s">
        <v>7469</v>
      </c>
      <c r="BQ38" s="153" t="s">
        <v>7469</v>
      </c>
      <c r="BR38" s="153" t="s">
        <v>7469</v>
      </c>
      <c r="BS38" s="153">
        <v>1275.0419999999999</v>
      </c>
      <c r="BT38" s="153" t="s">
        <v>7469</v>
      </c>
      <c r="BU38" s="153">
        <v>334.45510000000002</v>
      </c>
      <c r="BV38" s="153" t="s">
        <v>7469</v>
      </c>
      <c r="BW38" s="153" t="s">
        <v>7469</v>
      </c>
      <c r="BX38" s="153">
        <v>174.0376</v>
      </c>
      <c r="BY38" s="153" t="s">
        <v>7469</v>
      </c>
      <c r="BZ38" s="153">
        <v>156.75800000000001</v>
      </c>
      <c r="CA38" s="153">
        <v>3136.0450000000001</v>
      </c>
      <c r="CB38" s="153">
        <v>38.979700000000001</v>
      </c>
      <c r="CC38" s="153">
        <v>28.424499999999998</v>
      </c>
      <c r="CD38" s="153">
        <v>36.856200000000001</v>
      </c>
      <c r="CE38" s="153">
        <v>2.4397000000000002</v>
      </c>
      <c r="CF38" s="153" t="s">
        <v>7469</v>
      </c>
      <c r="CG38" s="153" t="s">
        <v>7469</v>
      </c>
      <c r="CH38" s="153">
        <v>11.4521</v>
      </c>
      <c r="CI38" s="153">
        <v>1931.5633</v>
      </c>
      <c r="CJ38" s="153" t="s">
        <v>7469</v>
      </c>
      <c r="CK38" s="153">
        <v>7.6200000000000004E-2</v>
      </c>
      <c r="CL38" s="153" t="s">
        <v>7469</v>
      </c>
      <c r="CM38" s="153" t="s">
        <v>7469</v>
      </c>
      <c r="CN38" s="153" t="s">
        <v>7469</v>
      </c>
      <c r="CO38" s="153">
        <v>212.85319999999999</v>
      </c>
      <c r="CP38" s="153">
        <v>368.65570000000002</v>
      </c>
      <c r="CQ38" s="153">
        <v>51.349499999999999</v>
      </c>
      <c r="CR38" s="153" t="s">
        <v>7469</v>
      </c>
      <c r="CS38" s="153">
        <v>311.90899999999999</v>
      </c>
      <c r="CT38" s="153">
        <v>21.8325</v>
      </c>
      <c r="CU38" s="153">
        <v>19.556999999999999</v>
      </c>
      <c r="CV38" s="153" t="s">
        <v>7469</v>
      </c>
      <c r="CW38" s="153" t="s">
        <v>7469</v>
      </c>
      <c r="CX38" s="153" t="s">
        <v>7469</v>
      </c>
      <c r="CY38" s="153">
        <v>255.1986</v>
      </c>
      <c r="CZ38" s="153">
        <v>47.448</v>
      </c>
      <c r="DA38" s="153">
        <v>44.201999999999998</v>
      </c>
      <c r="DB38" s="153" t="s">
        <v>7469</v>
      </c>
      <c r="DC38" s="153">
        <v>175.9385</v>
      </c>
      <c r="DD38" s="153">
        <v>171.8588</v>
      </c>
      <c r="DE38" s="153">
        <v>18.361699999999999</v>
      </c>
      <c r="DF38" s="153" t="s">
        <v>7469</v>
      </c>
      <c r="DG38" s="153">
        <v>376.60059999999999</v>
      </c>
      <c r="DH38" s="153">
        <v>0.13930000000000001</v>
      </c>
      <c r="DI38" s="153" t="s">
        <v>7469</v>
      </c>
      <c r="DJ38" s="153" t="s">
        <v>7469</v>
      </c>
      <c r="DK38" s="153">
        <v>10.359</v>
      </c>
      <c r="DL38" s="153">
        <v>56.488599999999998</v>
      </c>
      <c r="DM38" s="153">
        <v>16.3066</v>
      </c>
      <c r="DN38" s="153">
        <v>5899.0316999999995</v>
      </c>
      <c r="DO38" s="153">
        <v>882.31889999999999</v>
      </c>
      <c r="DP38" s="153">
        <v>82.6297</v>
      </c>
      <c r="DQ38" s="153">
        <v>52.441299999999998</v>
      </c>
      <c r="DR38" s="153" t="s">
        <v>7469</v>
      </c>
      <c r="DS38" s="153">
        <v>21.7807</v>
      </c>
      <c r="DT38" s="153">
        <v>654.82479999999998</v>
      </c>
      <c r="DU38" s="153">
        <v>245.95169999999999</v>
      </c>
      <c r="DV38" s="153" t="s">
        <v>7469</v>
      </c>
      <c r="DW38" s="153" t="s">
        <v>7469</v>
      </c>
      <c r="DX38" s="153">
        <v>55.726799999999997</v>
      </c>
      <c r="DY38" s="153">
        <v>60.124600000000001</v>
      </c>
      <c r="DZ38" s="153">
        <v>29.027799999999999</v>
      </c>
      <c r="EA38" s="153">
        <v>518.74950000000001</v>
      </c>
      <c r="EB38" s="153">
        <v>75.2667</v>
      </c>
      <c r="EC38" s="153">
        <v>550.32510000000002</v>
      </c>
      <c r="ED38" s="153">
        <v>98.896000000000001</v>
      </c>
      <c r="EE38" s="153" t="s">
        <v>7469</v>
      </c>
      <c r="EF38" s="153">
        <v>299.87990000000002</v>
      </c>
      <c r="EG38" s="153">
        <v>255.2098</v>
      </c>
      <c r="EH38" s="153" t="s">
        <v>7469</v>
      </c>
      <c r="EI38" s="153">
        <v>18.700700000000001</v>
      </c>
      <c r="EJ38" s="153" t="s">
        <v>7469</v>
      </c>
      <c r="EK38" s="153" t="s">
        <v>7469</v>
      </c>
      <c r="EL38" s="153">
        <v>1.7524</v>
      </c>
      <c r="EM38" s="153">
        <v>508.64819999999997</v>
      </c>
      <c r="EN38" s="153" t="s">
        <v>7469</v>
      </c>
    </row>
    <row r="39" spans="3:144">
      <c r="C39" s="120"/>
      <c r="D39" s="103"/>
      <c r="E39" s="120" t="s">
        <v>7693</v>
      </c>
      <c r="F39" s="126" t="s">
        <v>8089</v>
      </c>
      <c r="G39" s="151" t="s">
        <v>8090</v>
      </c>
      <c r="H39" s="152" t="s">
        <v>8097</v>
      </c>
      <c r="I39" s="153">
        <v>3249.8755999999998</v>
      </c>
      <c r="J39" s="153">
        <v>217.47900000000001</v>
      </c>
      <c r="K39" s="153">
        <v>5467.5</v>
      </c>
      <c r="L39" s="153">
        <v>34.737000000000002</v>
      </c>
      <c r="M39" s="153" t="s">
        <v>7469</v>
      </c>
      <c r="N39" s="153">
        <v>6873</v>
      </c>
      <c r="O39" s="153">
        <v>35710</v>
      </c>
      <c r="P39" s="153">
        <v>14.355</v>
      </c>
      <c r="Q39" s="153">
        <v>15.026</v>
      </c>
      <c r="R39" s="153">
        <v>2599</v>
      </c>
      <c r="S39" s="153">
        <v>15.0054</v>
      </c>
      <c r="T39" s="153" t="s">
        <v>7469</v>
      </c>
      <c r="U39" s="153" t="s">
        <v>7469</v>
      </c>
      <c r="V39" s="153">
        <v>247.399</v>
      </c>
      <c r="W39" s="153">
        <v>245.23949999999999</v>
      </c>
      <c r="X39" s="153">
        <v>5335.9</v>
      </c>
      <c r="Y39" s="153">
        <v>10.7552</v>
      </c>
      <c r="Z39" s="153">
        <v>135.80019999999999</v>
      </c>
      <c r="AA39" s="153">
        <v>596.95989999999995</v>
      </c>
      <c r="AB39" s="153" t="s">
        <v>7469</v>
      </c>
      <c r="AC39" s="153">
        <v>0.39600000000000002</v>
      </c>
      <c r="AD39" s="153">
        <v>0</v>
      </c>
      <c r="AE39" s="153">
        <v>17.819600000000001</v>
      </c>
      <c r="AF39" s="153">
        <v>158.50649999999999</v>
      </c>
      <c r="AG39" s="153">
        <v>143.01939999999999</v>
      </c>
      <c r="AH39" s="153" t="s">
        <v>7469</v>
      </c>
      <c r="AI39" s="153">
        <v>326.9692</v>
      </c>
      <c r="AJ39" s="153">
        <v>1295.549</v>
      </c>
      <c r="AK39" s="153" t="s">
        <v>7469</v>
      </c>
      <c r="AL39" s="153" t="s">
        <v>7469</v>
      </c>
      <c r="AM39" s="153" t="s">
        <v>7469</v>
      </c>
      <c r="AN39" s="153">
        <v>1470.8339000000001</v>
      </c>
      <c r="AO39" s="153">
        <v>170.41679999999999</v>
      </c>
      <c r="AP39" s="153" t="s">
        <v>7469</v>
      </c>
      <c r="AQ39" s="153">
        <v>4.5796000000000001</v>
      </c>
      <c r="AR39" s="153">
        <v>1745.4680000000001</v>
      </c>
      <c r="AS39" s="153">
        <v>56.835000000000001</v>
      </c>
      <c r="AT39" s="153">
        <v>29.652899999999999</v>
      </c>
      <c r="AU39" s="153">
        <v>30.314800000000002</v>
      </c>
      <c r="AV39" s="153">
        <v>1221.6429000000001</v>
      </c>
      <c r="AW39" s="153" t="s">
        <v>7469</v>
      </c>
      <c r="AX39" s="153" t="s">
        <v>7469</v>
      </c>
      <c r="AY39" s="153" t="s">
        <v>7469</v>
      </c>
      <c r="AZ39" s="153">
        <v>409.59219999999999</v>
      </c>
      <c r="BA39" s="153" t="s">
        <v>7469</v>
      </c>
      <c r="BB39" s="153" t="s">
        <v>7469</v>
      </c>
      <c r="BC39" s="153" t="s">
        <v>7469</v>
      </c>
      <c r="BD39" s="153" t="s">
        <v>7469</v>
      </c>
      <c r="BE39" s="153">
        <v>0.1222</v>
      </c>
      <c r="BF39" s="153">
        <v>4.9410999999999996</v>
      </c>
      <c r="BG39" s="153">
        <v>1980.9939999999999</v>
      </c>
      <c r="BH39" s="153" t="s">
        <v>7469</v>
      </c>
      <c r="BI39" s="153">
        <v>637.04499999999996</v>
      </c>
      <c r="BJ39" s="153">
        <v>20.886800000000001</v>
      </c>
      <c r="BK39" s="153" t="s">
        <v>7469</v>
      </c>
      <c r="BL39" s="153">
        <v>257.39879999999999</v>
      </c>
      <c r="BM39" s="153" t="s">
        <v>7469</v>
      </c>
      <c r="BN39" s="153">
        <v>990.68700000000001</v>
      </c>
      <c r="BO39" s="153">
        <v>10.430899999999999</v>
      </c>
      <c r="BP39" s="153" t="s">
        <v>7469</v>
      </c>
      <c r="BQ39" s="153">
        <v>14.1548</v>
      </c>
      <c r="BR39" s="153" t="s">
        <v>7469</v>
      </c>
      <c r="BS39" s="153">
        <v>1349.7370000000001</v>
      </c>
      <c r="BT39" s="153" t="s">
        <v>7469</v>
      </c>
      <c r="BU39" s="153">
        <v>308.94580000000002</v>
      </c>
      <c r="BV39" s="153" t="s">
        <v>7469</v>
      </c>
      <c r="BW39" s="153" t="s">
        <v>7469</v>
      </c>
      <c r="BX39" s="153">
        <v>182.57669999999999</v>
      </c>
      <c r="BY39" s="153" t="s">
        <v>7469</v>
      </c>
      <c r="BZ39" s="153" t="s">
        <v>7469</v>
      </c>
      <c r="CA39" s="153">
        <v>3299.6170000000002</v>
      </c>
      <c r="CB39" s="153">
        <v>36.751899999999999</v>
      </c>
      <c r="CC39" s="153">
        <v>28.424499999999998</v>
      </c>
      <c r="CD39" s="153" t="s">
        <v>7469</v>
      </c>
      <c r="CE39" s="153">
        <v>4.5624000000000002</v>
      </c>
      <c r="CF39" s="153" t="s">
        <v>7469</v>
      </c>
      <c r="CG39" s="153" t="s">
        <v>7469</v>
      </c>
      <c r="CH39" s="153">
        <v>11.170500000000001</v>
      </c>
      <c r="CI39" s="153">
        <v>1794.3024</v>
      </c>
      <c r="CJ39" s="153" t="s">
        <v>7469</v>
      </c>
      <c r="CK39" s="153">
        <v>3.2225000000000001</v>
      </c>
      <c r="CL39" s="153" t="s">
        <v>7469</v>
      </c>
      <c r="CM39" s="153" t="s">
        <v>7469</v>
      </c>
      <c r="CN39" s="153" t="s">
        <v>7469</v>
      </c>
      <c r="CO39" s="153">
        <v>192.53360000000001</v>
      </c>
      <c r="CP39" s="153">
        <v>363.43329999999997</v>
      </c>
      <c r="CQ39" s="153" t="s">
        <v>7469</v>
      </c>
      <c r="CR39" s="153" t="s">
        <v>7469</v>
      </c>
      <c r="CS39" s="153">
        <v>299.53100000000001</v>
      </c>
      <c r="CT39" s="153">
        <v>22.274000000000001</v>
      </c>
      <c r="CU39" s="153">
        <v>18.692799999999998</v>
      </c>
      <c r="CV39" s="153" t="s">
        <v>7469</v>
      </c>
      <c r="CW39" s="153" t="s">
        <v>7469</v>
      </c>
      <c r="CX39" s="153" t="s">
        <v>7469</v>
      </c>
      <c r="CY39" s="153">
        <v>233.76130000000001</v>
      </c>
      <c r="CZ39" s="153">
        <v>46.780799999999999</v>
      </c>
      <c r="DA39" s="153" t="s">
        <v>7469</v>
      </c>
      <c r="DB39" s="153" t="s">
        <v>7469</v>
      </c>
      <c r="DC39" s="153">
        <v>171.39500000000001</v>
      </c>
      <c r="DD39" s="153">
        <v>158.14099999999999</v>
      </c>
      <c r="DE39" s="153" t="s">
        <v>7469</v>
      </c>
      <c r="DF39" s="153" t="s">
        <v>7469</v>
      </c>
      <c r="DG39" s="153">
        <v>345.2439</v>
      </c>
      <c r="DH39" s="153">
        <v>0.11940000000000001</v>
      </c>
      <c r="DI39" s="153" t="s">
        <v>7469</v>
      </c>
      <c r="DJ39" s="153" t="s">
        <v>7469</v>
      </c>
      <c r="DK39" s="153">
        <v>10.053100000000001</v>
      </c>
      <c r="DL39" s="153" t="s">
        <v>7469</v>
      </c>
      <c r="DM39" s="153">
        <v>15.338100000000001</v>
      </c>
      <c r="DN39" s="153">
        <v>5306.2961999999998</v>
      </c>
      <c r="DO39" s="153">
        <v>799.59820000000002</v>
      </c>
      <c r="DP39" s="153">
        <v>74.450599999999994</v>
      </c>
      <c r="DQ39" s="153">
        <v>50.970399999999998</v>
      </c>
      <c r="DR39" s="153" t="s">
        <v>7469</v>
      </c>
      <c r="DS39" s="153">
        <v>19.136299999999999</v>
      </c>
      <c r="DT39" s="153">
        <v>631.96140000000003</v>
      </c>
      <c r="DU39" s="153">
        <v>247.4614</v>
      </c>
      <c r="DV39" s="153" t="s">
        <v>7469</v>
      </c>
      <c r="DW39" s="153" t="s">
        <v>7469</v>
      </c>
      <c r="DX39" s="153">
        <v>48.120699999999999</v>
      </c>
      <c r="DY39" s="153">
        <v>60.829700000000003</v>
      </c>
      <c r="DZ39" s="153">
        <v>26.1189</v>
      </c>
      <c r="EA39" s="153">
        <v>488.71499999999997</v>
      </c>
      <c r="EB39" s="153">
        <v>66.9465</v>
      </c>
      <c r="EC39" s="153">
        <v>613.37379999999996</v>
      </c>
      <c r="ED39" s="153">
        <v>91.300200000000004</v>
      </c>
      <c r="EE39" s="153">
        <v>102.002</v>
      </c>
      <c r="EF39" s="153">
        <v>284.13819999999998</v>
      </c>
      <c r="EG39" s="153">
        <v>233.76990000000001</v>
      </c>
      <c r="EH39" s="153" t="s">
        <v>7469</v>
      </c>
      <c r="EI39" s="153">
        <v>19.343</v>
      </c>
      <c r="EJ39" s="153" t="s">
        <v>7469</v>
      </c>
      <c r="EK39" s="153" t="s">
        <v>7469</v>
      </c>
      <c r="EL39" s="153">
        <v>5.4725999999999999</v>
      </c>
      <c r="EM39" s="153">
        <v>481.94060000000002</v>
      </c>
      <c r="EN39" s="153" t="s">
        <v>7469</v>
      </c>
    </row>
    <row r="40" spans="3:144">
      <c r="C40" s="120"/>
      <c r="D40" s="103"/>
      <c r="E40" s="120" t="s">
        <v>8099</v>
      </c>
      <c r="F40" s="126" t="s">
        <v>8089</v>
      </c>
      <c r="G40" s="151" t="s">
        <v>8090</v>
      </c>
      <c r="H40" s="152" t="s">
        <v>8097</v>
      </c>
      <c r="I40" s="153">
        <v>3249.8755999999998</v>
      </c>
      <c r="J40" s="153">
        <v>217.47900000000001</v>
      </c>
      <c r="K40" s="153">
        <v>5467.5</v>
      </c>
      <c r="L40" s="153">
        <v>34.737000000000002</v>
      </c>
      <c r="M40" s="153" t="s">
        <v>7469</v>
      </c>
      <c r="N40" s="153">
        <v>6873</v>
      </c>
      <c r="O40" s="153">
        <v>35710</v>
      </c>
      <c r="P40" s="153">
        <v>14.355</v>
      </c>
      <c r="Q40" s="153">
        <v>15.026</v>
      </c>
      <c r="R40" s="153">
        <v>2599</v>
      </c>
      <c r="S40" s="153">
        <v>15.0054</v>
      </c>
      <c r="T40" s="153" t="s">
        <v>7469</v>
      </c>
      <c r="U40" s="153" t="s">
        <v>7469</v>
      </c>
      <c r="V40" s="153">
        <v>247.399</v>
      </c>
      <c r="W40" s="153">
        <v>245.23949999999999</v>
      </c>
      <c r="X40" s="153">
        <v>5335.9</v>
      </c>
      <c r="Y40" s="153">
        <v>10.7552</v>
      </c>
      <c r="Z40" s="153">
        <v>135.80019999999999</v>
      </c>
      <c r="AA40" s="153">
        <v>596.95989999999995</v>
      </c>
      <c r="AB40" s="153" t="s">
        <v>7469</v>
      </c>
      <c r="AC40" s="153">
        <v>0.39600000000000002</v>
      </c>
      <c r="AD40" s="153">
        <v>0</v>
      </c>
      <c r="AE40" s="153">
        <v>17.819600000000001</v>
      </c>
      <c r="AF40" s="153">
        <v>158.50649999999999</v>
      </c>
      <c r="AG40" s="153">
        <v>143.01939999999999</v>
      </c>
      <c r="AH40" s="153" t="s">
        <v>7469</v>
      </c>
      <c r="AI40" s="153">
        <v>326.9692</v>
      </c>
      <c r="AJ40" s="153">
        <v>1295.549</v>
      </c>
      <c r="AK40" s="153" t="s">
        <v>7469</v>
      </c>
      <c r="AL40" s="153" t="s">
        <v>7469</v>
      </c>
      <c r="AM40" s="153" t="s">
        <v>7469</v>
      </c>
      <c r="AN40" s="153">
        <v>1470.8339000000001</v>
      </c>
      <c r="AO40" s="153">
        <v>170.41679999999999</v>
      </c>
      <c r="AP40" s="153" t="s">
        <v>7469</v>
      </c>
      <c r="AQ40" s="153">
        <v>4.5796000000000001</v>
      </c>
      <c r="AR40" s="153">
        <v>1745.4680000000001</v>
      </c>
      <c r="AS40" s="153">
        <v>56.835000000000001</v>
      </c>
      <c r="AT40" s="153">
        <v>29.652899999999999</v>
      </c>
      <c r="AU40" s="153">
        <v>30.314800000000002</v>
      </c>
      <c r="AV40" s="153">
        <v>1221.6429000000001</v>
      </c>
      <c r="AW40" s="153" t="s">
        <v>7469</v>
      </c>
      <c r="AX40" s="153" t="s">
        <v>7469</v>
      </c>
      <c r="AY40" s="153" t="s">
        <v>7469</v>
      </c>
      <c r="AZ40" s="153">
        <v>409.59219999999999</v>
      </c>
      <c r="BA40" s="153" t="s">
        <v>7469</v>
      </c>
      <c r="BB40" s="153" t="s">
        <v>7469</v>
      </c>
      <c r="BC40" s="153" t="s">
        <v>7469</v>
      </c>
      <c r="BD40" s="153" t="s">
        <v>7469</v>
      </c>
      <c r="BE40" s="153">
        <v>0.1222</v>
      </c>
      <c r="BF40" s="153">
        <v>4.9410999999999996</v>
      </c>
      <c r="BG40" s="153">
        <v>1980.9939999999999</v>
      </c>
      <c r="BH40" s="153" t="s">
        <v>7469</v>
      </c>
      <c r="BI40" s="153">
        <v>637.04499999999996</v>
      </c>
      <c r="BJ40" s="153">
        <v>20.886800000000001</v>
      </c>
      <c r="BK40" s="153" t="s">
        <v>7469</v>
      </c>
      <c r="BL40" s="153">
        <v>257.39879999999999</v>
      </c>
      <c r="BM40" s="153" t="s">
        <v>7469</v>
      </c>
      <c r="BN40" s="153">
        <v>990.68700000000001</v>
      </c>
      <c r="BO40" s="153">
        <v>10.430899999999999</v>
      </c>
      <c r="BP40" s="153" t="s">
        <v>7469</v>
      </c>
      <c r="BQ40" s="153">
        <v>14.1548</v>
      </c>
      <c r="BR40" s="153" t="s">
        <v>7469</v>
      </c>
      <c r="BS40" s="153">
        <v>1349.7370000000001</v>
      </c>
      <c r="BT40" s="153" t="s">
        <v>7469</v>
      </c>
      <c r="BU40" s="153">
        <v>308.94580000000002</v>
      </c>
      <c r="BV40" s="153" t="s">
        <v>7469</v>
      </c>
      <c r="BW40" s="153" t="s">
        <v>7469</v>
      </c>
      <c r="BX40" s="153">
        <v>182.57669999999999</v>
      </c>
      <c r="BY40" s="153" t="s">
        <v>7469</v>
      </c>
      <c r="BZ40" s="153" t="s">
        <v>7469</v>
      </c>
      <c r="CA40" s="153">
        <v>3299.6170000000002</v>
      </c>
      <c r="CB40" s="153">
        <v>36.751899999999999</v>
      </c>
      <c r="CC40" s="153">
        <v>28.424499999999998</v>
      </c>
      <c r="CD40" s="153" t="s">
        <v>7469</v>
      </c>
      <c r="CE40" s="153">
        <v>4.5624000000000002</v>
      </c>
      <c r="CF40" s="153" t="s">
        <v>7469</v>
      </c>
      <c r="CG40" s="153" t="s">
        <v>7469</v>
      </c>
      <c r="CH40" s="153">
        <v>11.170500000000001</v>
      </c>
      <c r="CI40" s="153">
        <v>1794.3024</v>
      </c>
      <c r="CJ40" s="153" t="s">
        <v>7469</v>
      </c>
      <c r="CK40" s="153" t="s">
        <v>7469</v>
      </c>
      <c r="CL40" s="153" t="s">
        <v>7469</v>
      </c>
      <c r="CM40" s="153" t="s">
        <v>7469</v>
      </c>
      <c r="CN40" s="153" t="s">
        <v>7469</v>
      </c>
      <c r="CO40" s="153">
        <v>192.53360000000001</v>
      </c>
      <c r="CP40" s="153">
        <v>363.43329999999997</v>
      </c>
      <c r="CQ40" s="153" t="s">
        <v>7469</v>
      </c>
      <c r="CR40" s="153" t="s">
        <v>7469</v>
      </c>
      <c r="CS40" s="153">
        <v>299.53100000000001</v>
      </c>
      <c r="CT40" s="153">
        <v>22.274000000000001</v>
      </c>
      <c r="CU40" s="153">
        <v>18.692799999999998</v>
      </c>
      <c r="CV40" s="153" t="s">
        <v>7469</v>
      </c>
      <c r="CW40" s="153" t="s">
        <v>7469</v>
      </c>
      <c r="CX40" s="153" t="s">
        <v>7469</v>
      </c>
      <c r="CY40" s="153">
        <v>233.76130000000001</v>
      </c>
      <c r="CZ40" s="153">
        <v>46.780799999999999</v>
      </c>
      <c r="DA40" s="153" t="s">
        <v>7469</v>
      </c>
      <c r="DB40" s="153" t="s">
        <v>7469</v>
      </c>
      <c r="DC40" s="153">
        <v>171.39500000000001</v>
      </c>
      <c r="DD40" s="153">
        <v>158.14099999999999</v>
      </c>
      <c r="DE40" s="153" t="s">
        <v>7469</v>
      </c>
      <c r="DF40" s="153" t="s">
        <v>7469</v>
      </c>
      <c r="DG40" s="153">
        <v>345.2439</v>
      </c>
      <c r="DH40" s="153">
        <v>0.11940000000000001</v>
      </c>
      <c r="DI40" s="153" t="s">
        <v>7469</v>
      </c>
      <c r="DJ40" s="153" t="s">
        <v>7469</v>
      </c>
      <c r="DK40" s="153">
        <v>10.053100000000001</v>
      </c>
      <c r="DL40" s="153" t="s">
        <v>7469</v>
      </c>
      <c r="DM40" s="153">
        <v>15.338100000000001</v>
      </c>
      <c r="DN40" s="153">
        <v>5306.2961999999998</v>
      </c>
      <c r="DO40" s="153">
        <v>799.59820000000002</v>
      </c>
      <c r="DP40" s="153">
        <v>74.450599999999994</v>
      </c>
      <c r="DQ40" s="153">
        <v>50.970399999999998</v>
      </c>
      <c r="DR40" s="153" t="s">
        <v>7469</v>
      </c>
      <c r="DS40" s="153">
        <v>19.136299999999999</v>
      </c>
      <c r="DT40" s="153">
        <v>631.96140000000003</v>
      </c>
      <c r="DU40" s="153">
        <v>247.4614</v>
      </c>
      <c r="DV40" s="153" t="s">
        <v>7469</v>
      </c>
      <c r="DW40" s="153" t="s">
        <v>7469</v>
      </c>
      <c r="DX40" s="153">
        <v>48.120699999999999</v>
      </c>
      <c r="DY40" s="153">
        <v>60.829700000000003</v>
      </c>
      <c r="DZ40" s="153">
        <v>26.1189</v>
      </c>
      <c r="EA40" s="153">
        <v>488.71499999999997</v>
      </c>
      <c r="EB40" s="153">
        <v>66.9465</v>
      </c>
      <c r="EC40" s="153">
        <v>613.37379999999996</v>
      </c>
      <c r="ED40" s="153">
        <v>91.300200000000004</v>
      </c>
      <c r="EE40" s="153">
        <v>102.002</v>
      </c>
      <c r="EF40" s="153">
        <v>284.13819999999998</v>
      </c>
      <c r="EG40" s="153">
        <v>233.76990000000001</v>
      </c>
      <c r="EH40" s="153" t="s">
        <v>7469</v>
      </c>
      <c r="EI40" s="153">
        <v>19.343</v>
      </c>
      <c r="EJ40" s="153" t="s">
        <v>7469</v>
      </c>
      <c r="EK40" s="153" t="s">
        <v>7469</v>
      </c>
      <c r="EL40" s="153">
        <v>5.4725999999999999</v>
      </c>
      <c r="EM40" s="153">
        <v>481.94060000000002</v>
      </c>
      <c r="EN40" s="153" t="s">
        <v>7469</v>
      </c>
    </row>
    <row r="41" spans="3:144">
      <c r="C41" s="120"/>
      <c r="D41" s="103"/>
      <c r="E41" s="120" t="s">
        <v>8100</v>
      </c>
      <c r="F41" s="126" t="s">
        <v>8089</v>
      </c>
      <c r="G41" s="151" t="s">
        <v>8090</v>
      </c>
      <c r="H41" s="152" t="s">
        <v>8097</v>
      </c>
      <c r="I41" s="153" t="s">
        <v>7469</v>
      </c>
      <c r="J41" s="153" t="s">
        <v>7469</v>
      </c>
      <c r="K41" s="153" t="s">
        <v>7469</v>
      </c>
      <c r="L41" s="153" t="s">
        <v>7469</v>
      </c>
      <c r="M41" s="153" t="s">
        <v>7469</v>
      </c>
      <c r="N41" s="153">
        <v>6247</v>
      </c>
      <c r="O41" s="153">
        <v>27434</v>
      </c>
      <c r="P41" s="153" t="s">
        <v>7469</v>
      </c>
      <c r="Q41" s="153" t="s">
        <v>7469</v>
      </c>
      <c r="R41" s="153">
        <v>2460</v>
      </c>
      <c r="S41" s="153" t="s">
        <v>7469</v>
      </c>
      <c r="T41" s="153" t="s">
        <v>7469</v>
      </c>
      <c r="U41" s="153" t="s">
        <v>7469</v>
      </c>
      <c r="V41" s="153" t="s">
        <v>7469</v>
      </c>
      <c r="W41" s="153" t="s">
        <v>7469</v>
      </c>
      <c r="X41" s="153" t="s">
        <v>7469</v>
      </c>
      <c r="Y41" s="153" t="s">
        <v>7469</v>
      </c>
      <c r="Z41" s="153" t="s">
        <v>7469</v>
      </c>
      <c r="AA41" s="153" t="s">
        <v>7469</v>
      </c>
      <c r="AB41" s="153" t="s">
        <v>7469</v>
      </c>
      <c r="AC41" s="153" t="s">
        <v>7469</v>
      </c>
      <c r="AD41" s="153" t="s">
        <v>7469</v>
      </c>
      <c r="AE41" s="153">
        <v>17.014800000000001</v>
      </c>
      <c r="AF41" s="153">
        <v>141.54929999999999</v>
      </c>
      <c r="AG41" s="153" t="s">
        <v>7469</v>
      </c>
      <c r="AH41" s="153" t="s">
        <v>7469</v>
      </c>
      <c r="AI41" s="153" t="s">
        <v>7469</v>
      </c>
      <c r="AJ41" s="153" t="s">
        <v>7469</v>
      </c>
      <c r="AK41" s="153" t="s">
        <v>7469</v>
      </c>
      <c r="AL41" s="153" t="s">
        <v>7469</v>
      </c>
      <c r="AM41" s="153" t="s">
        <v>7469</v>
      </c>
      <c r="AN41" s="153" t="s">
        <v>7469</v>
      </c>
      <c r="AO41" s="153" t="s">
        <v>7469</v>
      </c>
      <c r="AP41" s="153" t="s">
        <v>7469</v>
      </c>
      <c r="AQ41" s="153" t="s">
        <v>7469</v>
      </c>
      <c r="AR41" s="153" t="s">
        <v>7469</v>
      </c>
      <c r="AS41" s="153" t="s">
        <v>7469</v>
      </c>
      <c r="AT41" s="153" t="s">
        <v>7469</v>
      </c>
      <c r="AU41" s="153" t="s">
        <v>7469</v>
      </c>
      <c r="AV41" s="153" t="s">
        <v>7469</v>
      </c>
      <c r="AW41" s="153" t="s">
        <v>7469</v>
      </c>
      <c r="AX41" s="153" t="s">
        <v>7469</v>
      </c>
      <c r="AY41" s="153" t="s">
        <v>7469</v>
      </c>
      <c r="AZ41" s="153" t="s">
        <v>7469</v>
      </c>
      <c r="BA41" s="153" t="s">
        <v>7469</v>
      </c>
      <c r="BB41" s="153" t="s">
        <v>7469</v>
      </c>
      <c r="BC41" s="153" t="s">
        <v>7469</v>
      </c>
      <c r="BD41" s="153" t="s">
        <v>7469</v>
      </c>
      <c r="BE41" s="153" t="s">
        <v>7469</v>
      </c>
      <c r="BF41" s="153" t="s">
        <v>7469</v>
      </c>
      <c r="BG41" s="153">
        <v>1988.4480000000001</v>
      </c>
      <c r="BH41" s="153" t="s">
        <v>7469</v>
      </c>
      <c r="BI41" s="153" t="s">
        <v>7469</v>
      </c>
      <c r="BJ41" s="153">
        <v>17.1721</v>
      </c>
      <c r="BK41" s="153" t="s">
        <v>7469</v>
      </c>
      <c r="BL41" s="153" t="s">
        <v>7469</v>
      </c>
      <c r="BM41" s="153" t="s">
        <v>7469</v>
      </c>
      <c r="BN41" s="153">
        <v>934.88599999999997</v>
      </c>
      <c r="BO41" s="153">
        <v>3.0920999999999998</v>
      </c>
      <c r="BP41" s="153" t="s">
        <v>7469</v>
      </c>
      <c r="BQ41" s="153" t="s">
        <v>7469</v>
      </c>
      <c r="BR41" s="153" t="s">
        <v>7469</v>
      </c>
      <c r="BS41" s="153" t="s">
        <v>7469</v>
      </c>
      <c r="BT41" s="153" t="s">
        <v>7469</v>
      </c>
      <c r="BU41" s="153" t="s">
        <v>7469</v>
      </c>
      <c r="BV41" s="153" t="s">
        <v>7469</v>
      </c>
      <c r="BW41" s="153" t="s">
        <v>7469</v>
      </c>
      <c r="BX41" s="153" t="s">
        <v>7469</v>
      </c>
      <c r="BY41" s="153" t="s">
        <v>7469</v>
      </c>
      <c r="BZ41" s="153" t="s">
        <v>7469</v>
      </c>
      <c r="CA41" s="153">
        <v>3835.835</v>
      </c>
      <c r="CB41" s="153" t="s">
        <v>7469</v>
      </c>
      <c r="CC41" s="153" t="s">
        <v>7469</v>
      </c>
      <c r="CD41" s="153" t="s">
        <v>7469</v>
      </c>
      <c r="CE41" s="153">
        <v>3.8109000000000002</v>
      </c>
      <c r="CF41" s="153" t="s">
        <v>7469</v>
      </c>
      <c r="CG41" s="153" t="s">
        <v>7469</v>
      </c>
      <c r="CH41" s="153" t="s">
        <v>7469</v>
      </c>
      <c r="CI41" s="153" t="s">
        <v>7469</v>
      </c>
      <c r="CJ41" s="153" t="s">
        <v>7469</v>
      </c>
      <c r="CK41" s="153" t="s">
        <v>7469</v>
      </c>
      <c r="CL41" s="153" t="s">
        <v>7469</v>
      </c>
      <c r="CM41" s="153" t="s">
        <v>7469</v>
      </c>
      <c r="CN41" s="153" t="s">
        <v>7469</v>
      </c>
      <c r="CO41" s="153" t="s">
        <v>7469</v>
      </c>
      <c r="CP41" s="153" t="s">
        <v>7469</v>
      </c>
      <c r="CQ41" s="153" t="s">
        <v>7469</v>
      </c>
      <c r="CR41" s="153" t="s">
        <v>7469</v>
      </c>
      <c r="CS41" s="153" t="s">
        <v>7469</v>
      </c>
      <c r="CT41" s="153" t="s">
        <v>7469</v>
      </c>
      <c r="CU41" s="153">
        <v>17.0228</v>
      </c>
      <c r="CV41" s="153" t="s">
        <v>7469</v>
      </c>
      <c r="CW41" s="153" t="s">
        <v>7469</v>
      </c>
      <c r="CX41" s="153" t="s">
        <v>7469</v>
      </c>
      <c r="CY41" s="153" t="s">
        <v>7469</v>
      </c>
      <c r="CZ41" s="153" t="s">
        <v>7469</v>
      </c>
      <c r="DA41" s="153" t="s">
        <v>7469</v>
      </c>
      <c r="DB41" s="153" t="s">
        <v>7469</v>
      </c>
      <c r="DC41" s="153" t="s">
        <v>7469</v>
      </c>
      <c r="DD41" s="153" t="s">
        <v>7469</v>
      </c>
      <c r="DE41" s="153" t="s">
        <v>7469</v>
      </c>
      <c r="DF41" s="153" t="s">
        <v>7469</v>
      </c>
      <c r="DG41" s="153" t="s">
        <v>7469</v>
      </c>
      <c r="DH41" s="153">
        <v>6.1100000000000002E-2</v>
      </c>
      <c r="DI41" s="153" t="s">
        <v>7469</v>
      </c>
      <c r="DJ41" s="153" t="s">
        <v>7469</v>
      </c>
      <c r="DK41" s="153">
        <v>9.2888999999999999</v>
      </c>
      <c r="DL41" s="153" t="s">
        <v>7469</v>
      </c>
      <c r="DM41" s="153" t="s">
        <v>7469</v>
      </c>
      <c r="DN41" s="153" t="s">
        <v>7469</v>
      </c>
      <c r="DO41" s="153" t="s">
        <v>7469</v>
      </c>
      <c r="DP41" s="153" t="s">
        <v>7469</v>
      </c>
      <c r="DQ41" s="153">
        <v>50.679400000000001</v>
      </c>
      <c r="DR41" s="153" t="s">
        <v>7469</v>
      </c>
      <c r="DS41" s="153" t="s">
        <v>7469</v>
      </c>
      <c r="DT41" s="153" t="s">
        <v>7469</v>
      </c>
      <c r="DU41" s="153" t="s">
        <v>7469</v>
      </c>
      <c r="DV41" s="153" t="s">
        <v>7469</v>
      </c>
      <c r="DW41" s="153" t="s">
        <v>7469</v>
      </c>
      <c r="DX41" s="153" t="s">
        <v>7469</v>
      </c>
      <c r="DY41" s="153" t="s">
        <v>7469</v>
      </c>
      <c r="DZ41" s="153" t="s">
        <v>7469</v>
      </c>
      <c r="EA41" s="153" t="s">
        <v>7469</v>
      </c>
      <c r="EB41" s="153" t="s">
        <v>7469</v>
      </c>
      <c r="EC41" s="153" t="s">
        <v>7469</v>
      </c>
      <c r="ED41" s="153" t="s">
        <v>7469</v>
      </c>
      <c r="EE41" s="153">
        <v>74.168000000000006</v>
      </c>
      <c r="EF41" s="153" t="s">
        <v>7469</v>
      </c>
      <c r="EG41" s="153" t="s">
        <v>7469</v>
      </c>
      <c r="EH41" s="153" t="s">
        <v>7469</v>
      </c>
      <c r="EI41" s="153" t="s">
        <v>7469</v>
      </c>
      <c r="EJ41" s="153" t="s">
        <v>7469</v>
      </c>
      <c r="EK41" s="153" t="s">
        <v>7469</v>
      </c>
      <c r="EL41" s="153" t="s">
        <v>7469</v>
      </c>
      <c r="EM41" s="153" t="s">
        <v>7469</v>
      </c>
      <c r="EN41" s="153" t="s">
        <v>7469</v>
      </c>
    </row>
    <row r="42" spans="3:144">
      <c r="C42" s="120"/>
      <c r="D42" s="103"/>
      <c r="E42" s="120" t="s">
        <v>8101</v>
      </c>
      <c r="F42" s="126" t="s">
        <v>8089</v>
      </c>
      <c r="G42" s="151" t="s">
        <v>8090</v>
      </c>
      <c r="H42" s="152" t="s">
        <v>8097</v>
      </c>
      <c r="I42" s="153" t="s">
        <v>7469</v>
      </c>
      <c r="J42" s="153" t="s">
        <v>7469</v>
      </c>
      <c r="K42" s="153" t="s">
        <v>7469</v>
      </c>
      <c r="L42" s="153" t="s">
        <v>7469</v>
      </c>
      <c r="M42" s="153" t="s">
        <v>7469</v>
      </c>
      <c r="N42" s="153">
        <v>15882</v>
      </c>
      <c r="O42" s="153">
        <v>27993</v>
      </c>
      <c r="P42" s="153" t="s">
        <v>7469</v>
      </c>
      <c r="Q42" s="153" t="s">
        <v>7469</v>
      </c>
      <c r="R42" s="153">
        <v>2381</v>
      </c>
      <c r="S42" s="153" t="s">
        <v>7469</v>
      </c>
      <c r="T42" s="153" t="s">
        <v>7469</v>
      </c>
      <c r="U42" s="153" t="s">
        <v>7469</v>
      </c>
      <c r="V42" s="153" t="s">
        <v>7469</v>
      </c>
      <c r="W42" s="153" t="s">
        <v>7469</v>
      </c>
      <c r="X42" s="153" t="s">
        <v>7469</v>
      </c>
      <c r="Y42" s="153" t="s">
        <v>7469</v>
      </c>
      <c r="Z42" s="153" t="s">
        <v>7469</v>
      </c>
      <c r="AA42" s="153" t="s">
        <v>7469</v>
      </c>
      <c r="AB42" s="153" t="s">
        <v>7469</v>
      </c>
      <c r="AC42" s="153" t="s">
        <v>7469</v>
      </c>
      <c r="AD42" s="153" t="s">
        <v>7469</v>
      </c>
      <c r="AE42" s="153">
        <v>19.764099999999999</v>
      </c>
      <c r="AF42" s="153">
        <v>140.30539999999999</v>
      </c>
      <c r="AG42" s="153" t="s">
        <v>7469</v>
      </c>
      <c r="AH42" s="153" t="s">
        <v>7469</v>
      </c>
      <c r="AI42" s="153" t="s">
        <v>7469</v>
      </c>
      <c r="AJ42" s="153" t="s">
        <v>7469</v>
      </c>
      <c r="AK42" s="153" t="s">
        <v>7469</v>
      </c>
      <c r="AL42" s="153" t="s">
        <v>7469</v>
      </c>
      <c r="AM42" s="153" t="s">
        <v>7469</v>
      </c>
      <c r="AN42" s="153" t="s">
        <v>7469</v>
      </c>
      <c r="AO42" s="153" t="s">
        <v>7469</v>
      </c>
      <c r="AP42" s="153">
        <v>86.529600000000002</v>
      </c>
      <c r="AQ42" s="153" t="s">
        <v>7469</v>
      </c>
      <c r="AR42" s="153" t="s">
        <v>7469</v>
      </c>
      <c r="AS42" s="153" t="s">
        <v>7469</v>
      </c>
      <c r="AT42" s="153" t="s">
        <v>7469</v>
      </c>
      <c r="AU42" s="153" t="s">
        <v>7469</v>
      </c>
      <c r="AV42" s="153" t="s">
        <v>7469</v>
      </c>
      <c r="AW42" s="153" t="s">
        <v>7469</v>
      </c>
      <c r="AX42" s="153" t="s">
        <v>7469</v>
      </c>
      <c r="AY42" s="153" t="s">
        <v>7469</v>
      </c>
      <c r="AZ42" s="153" t="s">
        <v>7469</v>
      </c>
      <c r="BA42" s="153" t="s">
        <v>7469</v>
      </c>
      <c r="BB42" s="153" t="s">
        <v>7469</v>
      </c>
      <c r="BC42" s="153" t="s">
        <v>7469</v>
      </c>
      <c r="BD42" s="153" t="s">
        <v>7469</v>
      </c>
      <c r="BE42" s="153" t="s">
        <v>7469</v>
      </c>
      <c r="BF42" s="153" t="s">
        <v>7469</v>
      </c>
      <c r="BG42" s="153">
        <v>2265.0940000000001</v>
      </c>
      <c r="BH42" s="153" t="s">
        <v>7469</v>
      </c>
      <c r="BI42" s="153" t="s">
        <v>7469</v>
      </c>
      <c r="BJ42" s="153">
        <v>15.2836</v>
      </c>
      <c r="BK42" s="153" t="s">
        <v>7469</v>
      </c>
      <c r="BL42" s="153" t="s">
        <v>7469</v>
      </c>
      <c r="BM42" s="153" t="s">
        <v>7469</v>
      </c>
      <c r="BN42" s="153">
        <v>900.58100000000002</v>
      </c>
      <c r="BO42" s="153" t="s">
        <v>7469</v>
      </c>
      <c r="BP42" s="153" t="s">
        <v>7469</v>
      </c>
      <c r="BQ42" s="153" t="s">
        <v>7469</v>
      </c>
      <c r="BR42" s="153" t="s">
        <v>7469</v>
      </c>
      <c r="BS42" s="153" t="s">
        <v>7469</v>
      </c>
      <c r="BT42" s="153" t="s">
        <v>7469</v>
      </c>
      <c r="BU42" s="153" t="s">
        <v>7469</v>
      </c>
      <c r="BV42" s="153" t="s">
        <v>7469</v>
      </c>
      <c r="BW42" s="153" t="s">
        <v>7469</v>
      </c>
      <c r="BX42" s="153" t="s">
        <v>7469</v>
      </c>
      <c r="BY42" s="153" t="s">
        <v>7469</v>
      </c>
      <c r="BZ42" s="153" t="s">
        <v>7469</v>
      </c>
      <c r="CA42" s="153">
        <v>4154.2359999999999</v>
      </c>
      <c r="CB42" s="153" t="s">
        <v>7469</v>
      </c>
      <c r="CC42" s="153" t="s">
        <v>7469</v>
      </c>
      <c r="CD42" s="153" t="s">
        <v>7469</v>
      </c>
      <c r="CE42" s="153" t="s">
        <v>7469</v>
      </c>
      <c r="CF42" s="153" t="s">
        <v>7469</v>
      </c>
      <c r="CG42" s="153" t="s">
        <v>7469</v>
      </c>
      <c r="CH42" s="153" t="s">
        <v>7469</v>
      </c>
      <c r="CI42" s="153" t="s">
        <v>7469</v>
      </c>
      <c r="CJ42" s="153" t="s">
        <v>7469</v>
      </c>
      <c r="CK42" s="153" t="s">
        <v>7469</v>
      </c>
      <c r="CL42" s="153" t="s">
        <v>7469</v>
      </c>
      <c r="CM42" s="153" t="s">
        <v>7469</v>
      </c>
      <c r="CN42" s="153" t="s">
        <v>7469</v>
      </c>
      <c r="CO42" s="153" t="s">
        <v>7469</v>
      </c>
      <c r="CP42" s="153" t="s">
        <v>7469</v>
      </c>
      <c r="CQ42" s="153" t="s">
        <v>7469</v>
      </c>
      <c r="CR42" s="153" t="s">
        <v>7469</v>
      </c>
      <c r="CS42" s="153" t="s">
        <v>7469</v>
      </c>
      <c r="CT42" s="153" t="s">
        <v>7469</v>
      </c>
      <c r="CU42" s="153">
        <v>16.3368</v>
      </c>
      <c r="CV42" s="153" t="s">
        <v>7469</v>
      </c>
      <c r="CW42" s="153" t="s">
        <v>7469</v>
      </c>
      <c r="CX42" s="153" t="s">
        <v>7469</v>
      </c>
      <c r="CY42" s="153" t="s">
        <v>7469</v>
      </c>
      <c r="CZ42" s="153" t="s">
        <v>7469</v>
      </c>
      <c r="DA42" s="153" t="s">
        <v>7469</v>
      </c>
      <c r="DB42" s="153" t="s">
        <v>7469</v>
      </c>
      <c r="DC42" s="153" t="s">
        <v>7469</v>
      </c>
      <c r="DD42" s="153" t="s">
        <v>7469</v>
      </c>
      <c r="DE42" s="153" t="s">
        <v>7469</v>
      </c>
      <c r="DF42" s="153" t="s">
        <v>7469</v>
      </c>
      <c r="DG42" s="153" t="s">
        <v>7469</v>
      </c>
      <c r="DH42" s="153" t="s">
        <v>7469</v>
      </c>
      <c r="DI42" s="153" t="s">
        <v>7469</v>
      </c>
      <c r="DJ42" s="153" t="s">
        <v>7469</v>
      </c>
      <c r="DK42" s="153">
        <v>8.4402000000000008</v>
      </c>
      <c r="DL42" s="153" t="s">
        <v>7469</v>
      </c>
      <c r="DM42" s="153" t="s">
        <v>7469</v>
      </c>
      <c r="DN42" s="153" t="s">
        <v>7469</v>
      </c>
      <c r="DO42" s="153" t="s">
        <v>7469</v>
      </c>
      <c r="DP42" s="153" t="s">
        <v>7469</v>
      </c>
      <c r="DQ42" s="153">
        <v>49.375500000000002</v>
      </c>
      <c r="DR42" s="153" t="s">
        <v>7469</v>
      </c>
      <c r="DS42" s="153" t="s">
        <v>7469</v>
      </c>
      <c r="DT42" s="153" t="s">
        <v>7469</v>
      </c>
      <c r="DU42" s="153" t="s">
        <v>7469</v>
      </c>
      <c r="DV42" s="153" t="s">
        <v>7469</v>
      </c>
      <c r="DW42" s="153" t="s">
        <v>7469</v>
      </c>
      <c r="DX42" s="153" t="s">
        <v>7469</v>
      </c>
      <c r="DY42" s="153" t="s">
        <v>7469</v>
      </c>
      <c r="DZ42" s="153" t="s">
        <v>7469</v>
      </c>
      <c r="EA42" s="153" t="s">
        <v>7469</v>
      </c>
      <c r="EB42" s="153" t="s">
        <v>7469</v>
      </c>
      <c r="EC42" s="153" t="s">
        <v>7469</v>
      </c>
      <c r="ED42" s="153" t="s">
        <v>7469</v>
      </c>
      <c r="EE42" s="153">
        <v>47.683</v>
      </c>
      <c r="EF42" s="153" t="s">
        <v>7469</v>
      </c>
      <c r="EG42" s="153" t="s">
        <v>7469</v>
      </c>
      <c r="EH42" s="153" t="s">
        <v>7469</v>
      </c>
      <c r="EI42" s="153" t="s">
        <v>7469</v>
      </c>
      <c r="EJ42" s="153" t="s">
        <v>7469</v>
      </c>
      <c r="EK42" s="153" t="s">
        <v>7469</v>
      </c>
      <c r="EL42" s="153" t="s">
        <v>7469</v>
      </c>
      <c r="EM42" s="153" t="s">
        <v>7469</v>
      </c>
      <c r="EN42" s="153" t="s">
        <v>7469</v>
      </c>
    </row>
    <row r="43" spans="3:144">
      <c r="C43" s="120"/>
      <c r="D43" s="103"/>
      <c r="E43" s="120" t="s">
        <v>8102</v>
      </c>
      <c r="F43" s="126" t="s">
        <v>8089</v>
      </c>
      <c r="G43" s="151" t="s">
        <v>8090</v>
      </c>
      <c r="H43" s="152" t="s">
        <v>8097</v>
      </c>
      <c r="I43" s="153" t="s">
        <v>7469</v>
      </c>
      <c r="J43" s="153" t="s">
        <v>7469</v>
      </c>
      <c r="K43" s="153" t="s">
        <v>7469</v>
      </c>
      <c r="L43" s="153" t="s">
        <v>7469</v>
      </c>
      <c r="M43" s="153" t="s">
        <v>7469</v>
      </c>
      <c r="N43" s="153" t="s">
        <v>7469</v>
      </c>
      <c r="O43" s="153">
        <v>28126</v>
      </c>
      <c r="P43" s="153" t="s">
        <v>7469</v>
      </c>
      <c r="Q43" s="153" t="s">
        <v>7469</v>
      </c>
      <c r="R43" s="153" t="s">
        <v>7469</v>
      </c>
      <c r="S43" s="153" t="s">
        <v>7469</v>
      </c>
      <c r="T43" s="153" t="s">
        <v>7469</v>
      </c>
      <c r="U43" s="153" t="s">
        <v>7469</v>
      </c>
      <c r="V43" s="153" t="s">
        <v>7469</v>
      </c>
      <c r="W43" s="153" t="s">
        <v>7469</v>
      </c>
      <c r="X43" s="153" t="s">
        <v>7469</v>
      </c>
      <c r="Y43" s="153" t="s">
        <v>7469</v>
      </c>
      <c r="Z43" s="153" t="s">
        <v>7469</v>
      </c>
      <c r="AA43" s="153" t="s">
        <v>7469</v>
      </c>
      <c r="AB43" s="153" t="s">
        <v>7469</v>
      </c>
      <c r="AC43" s="153" t="s">
        <v>7469</v>
      </c>
      <c r="AD43" s="153" t="s">
        <v>7469</v>
      </c>
      <c r="AE43" s="153" t="s">
        <v>7469</v>
      </c>
      <c r="AF43" s="153" t="s">
        <v>7469</v>
      </c>
      <c r="AG43" s="153" t="s">
        <v>7469</v>
      </c>
      <c r="AH43" s="153" t="s">
        <v>7469</v>
      </c>
      <c r="AI43" s="153" t="s">
        <v>7469</v>
      </c>
      <c r="AJ43" s="153" t="s">
        <v>7469</v>
      </c>
      <c r="AK43" s="153" t="s">
        <v>7469</v>
      </c>
      <c r="AL43" s="153" t="s">
        <v>7469</v>
      </c>
      <c r="AM43" s="153" t="s">
        <v>7469</v>
      </c>
      <c r="AN43" s="153" t="s">
        <v>7469</v>
      </c>
      <c r="AO43" s="153" t="s">
        <v>7469</v>
      </c>
      <c r="AP43" s="153" t="s">
        <v>7469</v>
      </c>
      <c r="AQ43" s="153" t="s">
        <v>7469</v>
      </c>
      <c r="AR43" s="153" t="s">
        <v>7469</v>
      </c>
      <c r="AS43" s="153" t="s">
        <v>7469</v>
      </c>
      <c r="AT43" s="153" t="s">
        <v>7469</v>
      </c>
      <c r="AU43" s="153" t="s">
        <v>7469</v>
      </c>
      <c r="AV43" s="153" t="s">
        <v>7469</v>
      </c>
      <c r="AW43" s="153" t="s">
        <v>7469</v>
      </c>
      <c r="AX43" s="153" t="s">
        <v>7469</v>
      </c>
      <c r="AY43" s="153" t="s">
        <v>7469</v>
      </c>
      <c r="AZ43" s="153" t="s">
        <v>7469</v>
      </c>
      <c r="BA43" s="153" t="s">
        <v>7469</v>
      </c>
      <c r="BB43" s="153" t="s">
        <v>7469</v>
      </c>
      <c r="BC43" s="153" t="s">
        <v>7469</v>
      </c>
      <c r="BD43" s="153" t="s">
        <v>7469</v>
      </c>
      <c r="BE43" s="153" t="s">
        <v>7469</v>
      </c>
      <c r="BF43" s="153" t="s">
        <v>7469</v>
      </c>
      <c r="BG43" s="153" t="s">
        <v>7469</v>
      </c>
      <c r="BH43" s="153" t="s">
        <v>7469</v>
      </c>
      <c r="BI43" s="153" t="s">
        <v>7469</v>
      </c>
      <c r="BJ43" s="153" t="s">
        <v>7469</v>
      </c>
      <c r="BK43" s="153" t="s">
        <v>7469</v>
      </c>
      <c r="BL43" s="153" t="s">
        <v>7469</v>
      </c>
      <c r="BM43" s="153" t="s">
        <v>7469</v>
      </c>
      <c r="BN43" s="153">
        <v>850.85299999999995</v>
      </c>
      <c r="BO43" s="153" t="s">
        <v>7469</v>
      </c>
      <c r="BP43" s="153" t="s">
        <v>7469</v>
      </c>
      <c r="BQ43" s="153" t="s">
        <v>7469</v>
      </c>
      <c r="BR43" s="153" t="s">
        <v>7469</v>
      </c>
      <c r="BS43" s="153" t="s">
        <v>7469</v>
      </c>
      <c r="BT43" s="153" t="s">
        <v>7469</v>
      </c>
      <c r="BU43" s="153" t="s">
        <v>7469</v>
      </c>
      <c r="BV43" s="153" t="s">
        <v>7469</v>
      </c>
      <c r="BW43" s="153" t="s">
        <v>7469</v>
      </c>
      <c r="BX43" s="153" t="s">
        <v>7469</v>
      </c>
      <c r="BY43" s="153" t="s">
        <v>7469</v>
      </c>
      <c r="BZ43" s="153" t="s">
        <v>7469</v>
      </c>
      <c r="CA43" s="153">
        <v>4469.4430000000002</v>
      </c>
      <c r="CB43" s="153" t="s">
        <v>7469</v>
      </c>
      <c r="CC43" s="153" t="s">
        <v>7469</v>
      </c>
      <c r="CD43" s="153" t="s">
        <v>7469</v>
      </c>
      <c r="CE43" s="153" t="s">
        <v>7469</v>
      </c>
      <c r="CF43" s="153" t="s">
        <v>7469</v>
      </c>
      <c r="CG43" s="153" t="s">
        <v>7469</v>
      </c>
      <c r="CH43" s="153" t="s">
        <v>7469</v>
      </c>
      <c r="CI43" s="153" t="s">
        <v>7469</v>
      </c>
      <c r="CJ43" s="153" t="s">
        <v>7469</v>
      </c>
      <c r="CK43" s="153" t="s">
        <v>7469</v>
      </c>
      <c r="CL43" s="153" t="s">
        <v>7469</v>
      </c>
      <c r="CM43" s="153" t="s">
        <v>7469</v>
      </c>
      <c r="CN43" s="153" t="s">
        <v>7469</v>
      </c>
      <c r="CO43" s="153" t="s">
        <v>7469</v>
      </c>
      <c r="CP43" s="153" t="s">
        <v>7469</v>
      </c>
      <c r="CQ43" s="153" t="s">
        <v>7469</v>
      </c>
      <c r="CR43" s="153" t="s">
        <v>7469</v>
      </c>
      <c r="CS43" s="153" t="s">
        <v>7469</v>
      </c>
      <c r="CT43" s="153" t="s">
        <v>7469</v>
      </c>
      <c r="CU43" s="153" t="s">
        <v>7469</v>
      </c>
      <c r="CV43" s="153" t="s">
        <v>7469</v>
      </c>
      <c r="CW43" s="153" t="s">
        <v>7469</v>
      </c>
      <c r="CX43" s="153" t="s">
        <v>7469</v>
      </c>
      <c r="CY43" s="153" t="s">
        <v>7469</v>
      </c>
      <c r="CZ43" s="153" t="s">
        <v>7469</v>
      </c>
      <c r="DA43" s="153" t="s">
        <v>7469</v>
      </c>
      <c r="DB43" s="153" t="s">
        <v>7469</v>
      </c>
      <c r="DC43" s="153" t="s">
        <v>7469</v>
      </c>
      <c r="DD43" s="153" t="s">
        <v>7469</v>
      </c>
      <c r="DE43" s="153" t="s">
        <v>7469</v>
      </c>
      <c r="DF43" s="153" t="s">
        <v>7469</v>
      </c>
      <c r="DG43" s="153" t="s">
        <v>7469</v>
      </c>
      <c r="DH43" s="153" t="s">
        <v>7469</v>
      </c>
      <c r="DI43" s="153" t="s">
        <v>7469</v>
      </c>
      <c r="DJ43" s="153" t="s">
        <v>7469</v>
      </c>
      <c r="DK43" s="153" t="s">
        <v>7469</v>
      </c>
      <c r="DL43" s="153" t="s">
        <v>7469</v>
      </c>
      <c r="DM43" s="153" t="s">
        <v>7469</v>
      </c>
      <c r="DN43" s="153" t="s">
        <v>7469</v>
      </c>
      <c r="DO43" s="153" t="s">
        <v>7469</v>
      </c>
      <c r="DP43" s="153" t="s">
        <v>7469</v>
      </c>
      <c r="DQ43" s="153" t="s">
        <v>7469</v>
      </c>
      <c r="DR43" s="153" t="s">
        <v>7469</v>
      </c>
      <c r="DS43" s="153" t="s">
        <v>7469</v>
      </c>
      <c r="DT43" s="153" t="s">
        <v>7469</v>
      </c>
      <c r="DU43" s="153" t="s">
        <v>7469</v>
      </c>
      <c r="DV43" s="153" t="s">
        <v>7469</v>
      </c>
      <c r="DW43" s="153" t="s">
        <v>7469</v>
      </c>
      <c r="DX43" s="153" t="s">
        <v>7469</v>
      </c>
      <c r="DY43" s="153" t="s">
        <v>7469</v>
      </c>
      <c r="DZ43" s="153" t="s">
        <v>7469</v>
      </c>
      <c r="EA43" s="153" t="s">
        <v>7469</v>
      </c>
      <c r="EB43" s="153" t="s">
        <v>7469</v>
      </c>
      <c r="EC43" s="153" t="s">
        <v>7469</v>
      </c>
      <c r="ED43" s="153" t="s">
        <v>7469</v>
      </c>
      <c r="EE43" s="153" t="s">
        <v>7469</v>
      </c>
      <c r="EF43" s="153" t="s">
        <v>7469</v>
      </c>
      <c r="EG43" s="153" t="s">
        <v>7469</v>
      </c>
      <c r="EH43" s="153" t="s">
        <v>7469</v>
      </c>
      <c r="EI43" s="153" t="s">
        <v>7469</v>
      </c>
      <c r="EJ43" s="153" t="s">
        <v>7469</v>
      </c>
      <c r="EK43" s="153" t="s">
        <v>7469</v>
      </c>
      <c r="EL43" s="153" t="s">
        <v>7469</v>
      </c>
      <c r="EM43" s="153" t="s">
        <v>7469</v>
      </c>
      <c r="EN43" s="153" t="s">
        <v>7469</v>
      </c>
    </row>
    <row r="44" spans="3:144">
      <c r="C44" s="120"/>
      <c r="D44" s="103"/>
      <c r="E44" s="120" t="s">
        <v>8103</v>
      </c>
      <c r="F44" s="126" t="s">
        <v>8089</v>
      </c>
      <c r="G44" s="151" t="s">
        <v>8090</v>
      </c>
      <c r="H44" s="152" t="s">
        <v>8097</v>
      </c>
      <c r="I44" s="153">
        <v>3655.1943000000001</v>
      </c>
      <c r="J44" s="153">
        <v>203.41399999999999</v>
      </c>
      <c r="K44" s="153">
        <v>5900.2</v>
      </c>
      <c r="L44" s="153">
        <v>46.128</v>
      </c>
      <c r="M44" s="153" t="s">
        <v>7469</v>
      </c>
      <c r="N44" s="153">
        <v>6361</v>
      </c>
      <c r="O44" s="153">
        <v>29016</v>
      </c>
      <c r="P44" s="153">
        <v>9.2330000000000005</v>
      </c>
      <c r="Q44" s="153">
        <v>17.768999999999998</v>
      </c>
      <c r="R44" s="153">
        <v>2818</v>
      </c>
      <c r="S44" s="153">
        <v>14.0381</v>
      </c>
      <c r="T44" s="153">
        <v>40.905500000000004</v>
      </c>
      <c r="U44" s="153" t="s">
        <v>7469</v>
      </c>
      <c r="V44" s="153">
        <v>246.08099999999999</v>
      </c>
      <c r="W44" s="153">
        <v>280.36320000000001</v>
      </c>
      <c r="X44" s="153">
        <v>5919.1</v>
      </c>
      <c r="Y44" s="153">
        <v>11.9353</v>
      </c>
      <c r="Z44" s="153">
        <v>150.43899999999999</v>
      </c>
      <c r="AA44" s="153">
        <v>749.68020000000001</v>
      </c>
      <c r="AB44" s="153">
        <v>189.17840000000001</v>
      </c>
      <c r="AC44" s="153">
        <v>2.2400000000000002</v>
      </c>
      <c r="AD44" s="153">
        <v>39.693600000000004</v>
      </c>
      <c r="AE44" s="153">
        <v>18.3765</v>
      </c>
      <c r="AF44" s="153">
        <v>134.30969999999999</v>
      </c>
      <c r="AG44" s="153">
        <v>129.0539</v>
      </c>
      <c r="AH44" s="153">
        <v>5.7446999999999999</v>
      </c>
      <c r="AI44" s="153">
        <v>332.98570000000001</v>
      </c>
      <c r="AJ44" s="153">
        <v>1296.011</v>
      </c>
      <c r="AK44" s="153" t="s">
        <v>7469</v>
      </c>
      <c r="AL44" s="153">
        <v>28.0425</v>
      </c>
      <c r="AM44" s="153" t="s">
        <v>7469</v>
      </c>
      <c r="AN44" s="153">
        <v>1824.4384</v>
      </c>
      <c r="AO44" s="153">
        <v>177.3314</v>
      </c>
      <c r="AP44" s="153">
        <v>112.9948</v>
      </c>
      <c r="AQ44" s="153" t="s">
        <v>7469</v>
      </c>
      <c r="AR44" s="153">
        <v>1693.202</v>
      </c>
      <c r="AS44" s="153">
        <v>73.5471</v>
      </c>
      <c r="AT44" s="153">
        <v>37.6233</v>
      </c>
      <c r="AU44" s="153">
        <v>34.860100000000003</v>
      </c>
      <c r="AV44" s="153">
        <v>1405.9521</v>
      </c>
      <c r="AW44" s="153" t="s">
        <v>7469</v>
      </c>
      <c r="AX44" s="153" t="s">
        <v>7469</v>
      </c>
      <c r="AY44" s="153" t="s">
        <v>7469</v>
      </c>
      <c r="AZ44" s="153">
        <v>445.37540000000001</v>
      </c>
      <c r="BA44" s="153">
        <v>10.376799999999999</v>
      </c>
      <c r="BB44" s="153" t="s">
        <v>7469</v>
      </c>
      <c r="BC44" s="153" t="s">
        <v>7469</v>
      </c>
      <c r="BD44" s="153" t="s">
        <v>7469</v>
      </c>
      <c r="BE44" s="153">
        <v>0.1303</v>
      </c>
      <c r="BF44" s="153">
        <v>4.7144000000000004</v>
      </c>
      <c r="BG44" s="153" t="s">
        <v>7469</v>
      </c>
      <c r="BH44" s="153" t="s">
        <v>7469</v>
      </c>
      <c r="BI44" s="153">
        <v>537.678</v>
      </c>
      <c r="BJ44" s="153">
        <v>24.017099999999999</v>
      </c>
      <c r="BK44" s="153" t="s">
        <v>7469</v>
      </c>
      <c r="BL44" s="153">
        <v>342.23200000000003</v>
      </c>
      <c r="BM44" s="153">
        <v>87.812399999999997</v>
      </c>
      <c r="BN44" s="153">
        <v>1045.3610000000001</v>
      </c>
      <c r="BO44" s="153">
        <v>3.8950999999999998</v>
      </c>
      <c r="BP44" s="153" t="s">
        <v>7469</v>
      </c>
      <c r="BQ44" s="153">
        <v>14.8659</v>
      </c>
      <c r="BR44" s="153" t="s">
        <v>7469</v>
      </c>
      <c r="BS44" s="153">
        <v>1248.819</v>
      </c>
      <c r="BT44" s="153" t="s">
        <v>7469</v>
      </c>
      <c r="BU44" s="153">
        <v>240.10730000000001</v>
      </c>
      <c r="BV44" s="153" t="s">
        <v>7469</v>
      </c>
      <c r="BW44" s="153" t="s">
        <v>7469</v>
      </c>
      <c r="BX44" s="153">
        <v>194.63339999999999</v>
      </c>
      <c r="BY44" s="153" t="s">
        <v>7469</v>
      </c>
      <c r="BZ44" s="153">
        <v>179.774</v>
      </c>
      <c r="CA44" s="153">
        <v>2732.5329999999999</v>
      </c>
      <c r="CB44" s="153">
        <v>44.288699999999999</v>
      </c>
      <c r="CC44" s="153">
        <v>14.611000000000001</v>
      </c>
      <c r="CD44" s="153">
        <v>41.840699999999998</v>
      </c>
      <c r="CE44" s="153">
        <v>2.9866000000000001</v>
      </c>
      <c r="CF44" s="153" t="s">
        <v>7469</v>
      </c>
      <c r="CG44" s="153" t="s">
        <v>7469</v>
      </c>
      <c r="CH44" s="153">
        <v>13.2994</v>
      </c>
      <c r="CI44" s="153">
        <v>2121.2566000000002</v>
      </c>
      <c r="CJ44" s="153" t="s">
        <v>7469</v>
      </c>
      <c r="CK44" s="153" t="s">
        <v>7469</v>
      </c>
      <c r="CL44" s="153" t="s">
        <v>7469</v>
      </c>
      <c r="CM44" s="153" t="s">
        <v>7469</v>
      </c>
      <c r="CN44" s="153" t="s">
        <v>7469</v>
      </c>
      <c r="CO44" s="153">
        <v>222.98099999999999</v>
      </c>
      <c r="CP44" s="153">
        <v>381.56130000000002</v>
      </c>
      <c r="CQ44" s="153">
        <v>62.971499999999999</v>
      </c>
      <c r="CR44" s="153" t="s">
        <v>7469</v>
      </c>
      <c r="CS44" s="153">
        <v>342.27100000000002</v>
      </c>
      <c r="CT44" s="153">
        <v>26.6736</v>
      </c>
      <c r="CU44" s="153">
        <v>19.802199999999999</v>
      </c>
      <c r="CV44" s="153" t="s">
        <v>7469</v>
      </c>
      <c r="CW44" s="153" t="s">
        <v>7469</v>
      </c>
      <c r="CX44" s="153" t="s">
        <v>7469</v>
      </c>
      <c r="CY44" s="153">
        <v>284.21109999999999</v>
      </c>
      <c r="CZ44" s="153">
        <v>51.3752</v>
      </c>
      <c r="DA44" s="153">
        <v>52.652000000000001</v>
      </c>
      <c r="DB44" s="153" t="s">
        <v>7469</v>
      </c>
      <c r="DC44" s="153">
        <v>190.15649999999999</v>
      </c>
      <c r="DD44" s="153">
        <v>186.57040000000001</v>
      </c>
      <c r="DE44" s="153" t="s">
        <v>7469</v>
      </c>
      <c r="DF44" s="153" t="s">
        <v>7469</v>
      </c>
      <c r="DG44" s="153">
        <v>421.74860000000001</v>
      </c>
      <c r="DH44" s="153">
        <v>0.19919999999999999</v>
      </c>
      <c r="DI44" s="153" t="s">
        <v>7469</v>
      </c>
      <c r="DJ44" s="153" t="s">
        <v>7469</v>
      </c>
      <c r="DK44" s="153">
        <v>11.1776</v>
      </c>
      <c r="DL44" s="153">
        <v>55.539499999999997</v>
      </c>
      <c r="DM44" s="153">
        <v>18.246500000000001</v>
      </c>
      <c r="DN44" s="153">
        <v>6614.0375000000004</v>
      </c>
      <c r="DO44" s="153">
        <v>983.12440000000004</v>
      </c>
      <c r="DP44" s="153">
        <v>70.556299999999993</v>
      </c>
      <c r="DQ44" s="153">
        <v>56.494900000000001</v>
      </c>
      <c r="DR44" s="153" t="s">
        <v>7469</v>
      </c>
      <c r="DS44" s="153">
        <v>24.770800000000001</v>
      </c>
      <c r="DT44" s="153">
        <v>763.32439999999997</v>
      </c>
      <c r="DU44" s="153">
        <v>268.8691</v>
      </c>
      <c r="DV44" s="153" t="s">
        <v>7469</v>
      </c>
      <c r="DW44" s="153" t="s">
        <v>7469</v>
      </c>
      <c r="DX44" s="153">
        <v>62.437199999999997</v>
      </c>
      <c r="DY44" s="153">
        <v>53.752400000000002</v>
      </c>
      <c r="DZ44" s="153">
        <v>32.259900000000002</v>
      </c>
      <c r="EA44" s="153">
        <v>571.55700000000002</v>
      </c>
      <c r="EB44" s="153">
        <v>80.798299999999998</v>
      </c>
      <c r="EC44" s="153">
        <v>539.91859999999997</v>
      </c>
      <c r="ED44" s="153">
        <v>68.659499999999994</v>
      </c>
      <c r="EE44" s="153" t="s">
        <v>7469</v>
      </c>
      <c r="EF44" s="153">
        <v>293.2253</v>
      </c>
      <c r="EG44" s="153">
        <v>299.50959999999998</v>
      </c>
      <c r="EH44" s="153" t="s">
        <v>7469</v>
      </c>
      <c r="EI44" s="153">
        <v>19.020199999999999</v>
      </c>
      <c r="EJ44" s="153" t="s">
        <v>7469</v>
      </c>
      <c r="EK44" s="153" t="s">
        <v>7469</v>
      </c>
      <c r="EL44" s="153">
        <v>1.5884</v>
      </c>
      <c r="EM44" s="153">
        <v>391.67520000000002</v>
      </c>
      <c r="EN44" s="153" t="s">
        <v>7469</v>
      </c>
    </row>
    <row r="45" spans="3:144">
      <c r="C45" s="120"/>
      <c r="D45" s="129" t="s">
        <v>8104</v>
      </c>
      <c r="E45" s="103"/>
      <c r="F45" s="126"/>
      <c r="G45" s="151"/>
      <c r="H45" s="152"/>
      <c r="I45" s="153" t="s">
        <v>8105</v>
      </c>
      <c r="J45" s="153" t="s">
        <v>8105</v>
      </c>
      <c r="K45" s="153" t="s">
        <v>8105</v>
      </c>
      <c r="L45" s="153" t="s">
        <v>8105</v>
      </c>
      <c r="M45" s="153" t="s">
        <v>8105</v>
      </c>
      <c r="N45" s="153" t="s">
        <v>8105</v>
      </c>
      <c r="O45" s="153" t="s">
        <v>8105</v>
      </c>
      <c r="P45" s="153" t="s">
        <v>8105</v>
      </c>
      <c r="Q45" s="153" t="s">
        <v>8105</v>
      </c>
      <c r="R45" s="153" t="s">
        <v>8105</v>
      </c>
      <c r="S45" s="153" t="s">
        <v>8105</v>
      </c>
      <c r="T45" s="153" t="s">
        <v>8105</v>
      </c>
      <c r="U45" s="153" t="s">
        <v>8105</v>
      </c>
      <c r="V45" s="153" t="s">
        <v>8105</v>
      </c>
      <c r="W45" s="153" t="s">
        <v>8105</v>
      </c>
      <c r="X45" s="153" t="s">
        <v>8105</v>
      </c>
      <c r="Y45" s="153" t="s">
        <v>8105</v>
      </c>
      <c r="Z45" s="153" t="s">
        <v>8105</v>
      </c>
      <c r="AA45" s="153" t="s">
        <v>8105</v>
      </c>
      <c r="AB45" s="153" t="s">
        <v>8105</v>
      </c>
      <c r="AC45" s="153" t="s">
        <v>8105</v>
      </c>
      <c r="AD45" s="153" t="s">
        <v>8105</v>
      </c>
      <c r="AE45" s="153" t="s">
        <v>8105</v>
      </c>
      <c r="AF45" s="153" t="s">
        <v>8105</v>
      </c>
      <c r="AG45" s="153" t="s">
        <v>8105</v>
      </c>
      <c r="AH45" s="153" t="s">
        <v>8105</v>
      </c>
      <c r="AI45" s="153" t="s">
        <v>8105</v>
      </c>
      <c r="AJ45" s="153" t="s">
        <v>8105</v>
      </c>
      <c r="AK45" s="153" t="s">
        <v>8105</v>
      </c>
      <c r="AL45" s="153" t="s">
        <v>8105</v>
      </c>
      <c r="AM45" s="153" t="s">
        <v>8105</v>
      </c>
      <c r="AN45" s="153" t="s">
        <v>8105</v>
      </c>
      <c r="AO45" s="153" t="s">
        <v>8105</v>
      </c>
      <c r="AP45" s="153" t="s">
        <v>8105</v>
      </c>
      <c r="AQ45" s="153" t="s">
        <v>8105</v>
      </c>
      <c r="AR45" s="153" t="s">
        <v>8105</v>
      </c>
      <c r="AS45" s="153" t="s">
        <v>8105</v>
      </c>
      <c r="AT45" s="153" t="s">
        <v>8105</v>
      </c>
      <c r="AU45" s="153" t="s">
        <v>8105</v>
      </c>
      <c r="AV45" s="153" t="s">
        <v>8105</v>
      </c>
      <c r="AW45" s="153" t="s">
        <v>8105</v>
      </c>
      <c r="AX45" s="153" t="s">
        <v>8105</v>
      </c>
      <c r="AY45" s="153" t="s">
        <v>8105</v>
      </c>
      <c r="AZ45" s="153" t="s">
        <v>8105</v>
      </c>
      <c r="BA45" s="153" t="s">
        <v>8105</v>
      </c>
      <c r="BB45" s="153" t="s">
        <v>8105</v>
      </c>
      <c r="BC45" s="153" t="s">
        <v>8105</v>
      </c>
      <c r="BD45" s="153" t="s">
        <v>8105</v>
      </c>
      <c r="BE45" s="153" t="s">
        <v>8105</v>
      </c>
      <c r="BF45" s="153" t="s">
        <v>8105</v>
      </c>
      <c r="BG45" s="153" t="s">
        <v>8105</v>
      </c>
      <c r="BH45" s="153" t="s">
        <v>8105</v>
      </c>
      <c r="BI45" s="153" t="s">
        <v>8105</v>
      </c>
      <c r="BJ45" s="153" t="s">
        <v>8105</v>
      </c>
      <c r="BK45" s="153" t="s">
        <v>8105</v>
      </c>
      <c r="BL45" s="153" t="s">
        <v>8105</v>
      </c>
      <c r="BM45" s="153" t="s">
        <v>8105</v>
      </c>
      <c r="BN45" s="153" t="s">
        <v>8105</v>
      </c>
      <c r="BO45" s="153" t="s">
        <v>8105</v>
      </c>
      <c r="BP45" s="153" t="s">
        <v>8105</v>
      </c>
      <c r="BQ45" s="153" t="s">
        <v>8105</v>
      </c>
      <c r="BR45" s="153" t="s">
        <v>8105</v>
      </c>
      <c r="BS45" s="153" t="s">
        <v>8105</v>
      </c>
      <c r="BT45" s="153" t="s">
        <v>8105</v>
      </c>
      <c r="BU45" s="153" t="s">
        <v>8105</v>
      </c>
      <c r="BV45" s="153" t="s">
        <v>8105</v>
      </c>
      <c r="BW45" s="153" t="s">
        <v>8105</v>
      </c>
      <c r="BX45" s="153" t="s">
        <v>8105</v>
      </c>
      <c r="BY45" s="153" t="s">
        <v>8105</v>
      </c>
      <c r="BZ45" s="153" t="s">
        <v>8105</v>
      </c>
      <c r="CA45" s="153" t="s">
        <v>8105</v>
      </c>
      <c r="CB45" s="153" t="s">
        <v>8105</v>
      </c>
      <c r="CC45" s="153" t="s">
        <v>8105</v>
      </c>
      <c r="CD45" s="153" t="s">
        <v>8105</v>
      </c>
      <c r="CE45" s="153" t="s">
        <v>8105</v>
      </c>
      <c r="CF45" s="153" t="s">
        <v>8105</v>
      </c>
      <c r="CG45" s="153" t="s">
        <v>8105</v>
      </c>
      <c r="CH45" s="153" t="s">
        <v>8105</v>
      </c>
      <c r="CI45" s="153" t="s">
        <v>8105</v>
      </c>
      <c r="CJ45" s="153" t="s">
        <v>8105</v>
      </c>
      <c r="CK45" s="153" t="s">
        <v>8105</v>
      </c>
      <c r="CL45" s="153" t="s">
        <v>8105</v>
      </c>
      <c r="CM45" s="153" t="s">
        <v>8105</v>
      </c>
      <c r="CN45" s="153" t="s">
        <v>8105</v>
      </c>
      <c r="CO45" s="153" t="s">
        <v>8105</v>
      </c>
      <c r="CP45" s="153" t="s">
        <v>8105</v>
      </c>
      <c r="CQ45" s="153" t="s">
        <v>8105</v>
      </c>
      <c r="CR45" s="153" t="s">
        <v>8105</v>
      </c>
      <c r="CS45" s="153" t="s">
        <v>8105</v>
      </c>
      <c r="CT45" s="153" t="s">
        <v>8105</v>
      </c>
      <c r="CU45" s="153" t="s">
        <v>8105</v>
      </c>
      <c r="CV45" s="153" t="s">
        <v>8105</v>
      </c>
      <c r="CW45" s="153" t="s">
        <v>8105</v>
      </c>
      <c r="CX45" s="153" t="s">
        <v>8105</v>
      </c>
      <c r="CY45" s="153" t="s">
        <v>8105</v>
      </c>
      <c r="CZ45" s="153" t="s">
        <v>8105</v>
      </c>
      <c r="DA45" s="153" t="s">
        <v>8105</v>
      </c>
      <c r="DB45" s="153" t="s">
        <v>8105</v>
      </c>
      <c r="DC45" s="153" t="s">
        <v>8105</v>
      </c>
      <c r="DD45" s="153" t="s">
        <v>8105</v>
      </c>
      <c r="DE45" s="153" t="s">
        <v>8105</v>
      </c>
      <c r="DF45" s="153" t="s">
        <v>8105</v>
      </c>
      <c r="DG45" s="153" t="s">
        <v>8105</v>
      </c>
      <c r="DH45" s="153" t="s">
        <v>8105</v>
      </c>
      <c r="DI45" s="153" t="s">
        <v>8105</v>
      </c>
      <c r="DJ45" s="153" t="s">
        <v>8105</v>
      </c>
      <c r="DK45" s="153" t="s">
        <v>8105</v>
      </c>
      <c r="DL45" s="153" t="s">
        <v>8105</v>
      </c>
      <c r="DM45" s="153" t="s">
        <v>8105</v>
      </c>
      <c r="DN45" s="153" t="s">
        <v>8105</v>
      </c>
      <c r="DO45" s="153" t="s">
        <v>8105</v>
      </c>
      <c r="DP45" s="153" t="s">
        <v>8105</v>
      </c>
      <c r="DQ45" s="153" t="s">
        <v>8105</v>
      </c>
      <c r="DR45" s="153" t="s">
        <v>8105</v>
      </c>
      <c r="DS45" s="153" t="s">
        <v>8105</v>
      </c>
      <c r="DT45" s="153" t="s">
        <v>8105</v>
      </c>
      <c r="DU45" s="153" t="s">
        <v>8105</v>
      </c>
      <c r="DV45" s="153" t="s">
        <v>8105</v>
      </c>
      <c r="DW45" s="153" t="s">
        <v>8105</v>
      </c>
      <c r="DX45" s="153" t="s">
        <v>8105</v>
      </c>
      <c r="DY45" s="153" t="s">
        <v>8105</v>
      </c>
      <c r="DZ45" s="153" t="s">
        <v>8105</v>
      </c>
      <c r="EA45" s="153" t="s">
        <v>8105</v>
      </c>
      <c r="EB45" s="153" t="s">
        <v>8105</v>
      </c>
      <c r="EC45" s="153" t="s">
        <v>8105</v>
      </c>
      <c r="ED45" s="153" t="s">
        <v>8105</v>
      </c>
      <c r="EE45" s="153" t="s">
        <v>8105</v>
      </c>
      <c r="EF45" s="153" t="s">
        <v>8105</v>
      </c>
      <c r="EG45" s="153" t="s">
        <v>8105</v>
      </c>
      <c r="EH45" s="153" t="s">
        <v>8105</v>
      </c>
      <c r="EI45" s="153" t="s">
        <v>8105</v>
      </c>
      <c r="EJ45" s="153" t="s">
        <v>8105</v>
      </c>
      <c r="EK45" s="153" t="s">
        <v>8105</v>
      </c>
      <c r="EL45" s="153" t="s">
        <v>8105</v>
      </c>
      <c r="EM45" s="153" t="s">
        <v>8105</v>
      </c>
      <c r="EN45" s="153" t="s">
        <v>8105</v>
      </c>
    </row>
    <row r="46" spans="3:144">
      <c r="C46" s="120"/>
      <c r="D46" s="103"/>
      <c r="E46" s="120" t="s">
        <v>8088</v>
      </c>
      <c r="F46" s="126" t="s">
        <v>8106</v>
      </c>
      <c r="G46" s="151" t="s">
        <v>8090</v>
      </c>
      <c r="H46" s="152" t="s">
        <v>8091</v>
      </c>
      <c r="I46" s="153">
        <v>1062.3380999999999</v>
      </c>
      <c r="J46" s="153">
        <v>16.335999999999999</v>
      </c>
      <c r="K46" s="153">
        <v>303.60000000000002</v>
      </c>
      <c r="L46" s="153">
        <v>17.571000000000002</v>
      </c>
      <c r="M46" s="153">
        <v>47.381</v>
      </c>
      <c r="N46" s="153">
        <v>1774</v>
      </c>
      <c r="O46" s="153">
        <v>5971</v>
      </c>
      <c r="P46" s="153">
        <v>1.6519999999999999</v>
      </c>
      <c r="Q46" s="153">
        <v>0.32390000000000002</v>
      </c>
      <c r="R46" s="153">
        <v>816</v>
      </c>
      <c r="S46" s="153">
        <v>0.8458</v>
      </c>
      <c r="T46" s="153">
        <v>15.4117</v>
      </c>
      <c r="U46" s="153">
        <v>8.0259999999999998</v>
      </c>
      <c r="V46" s="153">
        <v>7.1999999999999995E-2</v>
      </c>
      <c r="W46" s="153">
        <v>31.843399999999999</v>
      </c>
      <c r="X46" s="153">
        <v>1112.4000000000001</v>
      </c>
      <c r="Y46" s="153">
        <v>0.78769999999999996</v>
      </c>
      <c r="Z46" s="153">
        <v>47.893500000000003</v>
      </c>
      <c r="AA46" s="153">
        <v>138.0428</v>
      </c>
      <c r="AB46" s="153">
        <v>10.6561</v>
      </c>
      <c r="AC46" s="153">
        <v>8.6199999999999999E-2</v>
      </c>
      <c r="AD46" s="153">
        <v>18.857900000000001</v>
      </c>
      <c r="AE46" s="153">
        <v>7.9158999999999997</v>
      </c>
      <c r="AF46" s="153">
        <v>41.672400000000003</v>
      </c>
      <c r="AG46" s="153">
        <v>14.5632</v>
      </c>
      <c r="AH46" s="153">
        <v>0.91190000000000004</v>
      </c>
      <c r="AI46" s="153">
        <v>6.0507999999999997</v>
      </c>
      <c r="AJ46" s="153">
        <v>99.564999999999998</v>
      </c>
      <c r="AK46" s="153">
        <v>3.5387</v>
      </c>
      <c r="AL46" s="153">
        <v>1.3103</v>
      </c>
      <c r="AM46" s="153">
        <v>41.685299999999998</v>
      </c>
      <c r="AN46" s="153">
        <v>114.7467</v>
      </c>
      <c r="AO46" s="153">
        <v>0.15529999999999999</v>
      </c>
      <c r="AP46" s="153">
        <v>25.013500000000001</v>
      </c>
      <c r="AQ46" s="153">
        <v>0.32490000000000002</v>
      </c>
      <c r="AR46" s="153">
        <v>260.63600000000002</v>
      </c>
      <c r="AS46" s="153">
        <v>6.6262999999999996</v>
      </c>
      <c r="AT46" s="153">
        <v>3.4668999999999999</v>
      </c>
      <c r="AU46" s="153">
        <v>12.452999999999999</v>
      </c>
      <c r="AV46" s="153">
        <v>92.960300000000004</v>
      </c>
      <c r="AW46" s="153" t="s">
        <v>7469</v>
      </c>
      <c r="AX46" s="153">
        <v>3.3062999999999998</v>
      </c>
      <c r="AY46" s="153" t="s">
        <v>7469</v>
      </c>
      <c r="AZ46" s="153">
        <v>85.893600000000006</v>
      </c>
      <c r="BA46" s="153">
        <v>3.2585999999999999</v>
      </c>
      <c r="BB46" s="153">
        <v>40.405000000000001</v>
      </c>
      <c r="BC46" s="153">
        <v>8.8999999999999996E-2</v>
      </c>
      <c r="BD46" s="153">
        <v>3.7170000000000001</v>
      </c>
      <c r="BE46" s="153">
        <v>8.7400000000000005E-2</v>
      </c>
      <c r="BF46" s="153">
        <v>7.1800000000000003E-2</v>
      </c>
      <c r="BG46" s="153" t="s">
        <v>7469</v>
      </c>
      <c r="BH46" s="153">
        <v>29.178000000000001</v>
      </c>
      <c r="BI46" s="153" t="s">
        <v>7469</v>
      </c>
      <c r="BJ46" s="153">
        <v>18.677199999999999</v>
      </c>
      <c r="BK46" s="153">
        <v>2.8331</v>
      </c>
      <c r="BL46" s="153">
        <v>46.191499999999998</v>
      </c>
      <c r="BM46" s="153">
        <v>17.856999999999999</v>
      </c>
      <c r="BN46" s="153">
        <v>101.539</v>
      </c>
      <c r="BO46" s="153">
        <v>1.0315000000000001</v>
      </c>
      <c r="BP46" s="153">
        <v>1.2697000000000001</v>
      </c>
      <c r="BQ46" s="153">
        <v>1.8616999999999999</v>
      </c>
      <c r="BR46" s="153">
        <v>3.0419999999999998</v>
      </c>
      <c r="BS46" s="153">
        <v>165.11600000000001</v>
      </c>
      <c r="BT46" s="153">
        <v>1.8198000000000001</v>
      </c>
      <c r="BU46" s="153">
        <v>11.753399999999999</v>
      </c>
      <c r="BV46" s="153">
        <v>4.8868999999999998</v>
      </c>
      <c r="BW46" s="153" t="s">
        <v>7469</v>
      </c>
      <c r="BX46" s="153">
        <v>15.459300000000001</v>
      </c>
      <c r="BY46" s="153">
        <v>0.71930000000000005</v>
      </c>
      <c r="BZ46" s="153" t="s">
        <v>7469</v>
      </c>
      <c r="CA46" s="153">
        <v>63.179000000000002</v>
      </c>
      <c r="CB46" s="153">
        <v>16.695599999999999</v>
      </c>
      <c r="CC46" s="153">
        <v>0.18110000000000001</v>
      </c>
      <c r="CD46" s="153">
        <v>3.2469999999999999</v>
      </c>
      <c r="CE46" s="153">
        <v>7.5012999999999996</v>
      </c>
      <c r="CF46" s="153">
        <v>2.2240000000000002</v>
      </c>
      <c r="CG46" s="153">
        <v>1.2116</v>
      </c>
      <c r="CH46" s="153">
        <v>6.4569000000000001</v>
      </c>
      <c r="CI46" s="153">
        <v>239.28559999999999</v>
      </c>
      <c r="CJ46" s="153" t="s">
        <v>7469</v>
      </c>
      <c r="CK46" s="153" t="s">
        <v>7469</v>
      </c>
      <c r="CL46" s="153" t="s">
        <v>7469</v>
      </c>
      <c r="CM46" s="153" t="s">
        <v>7469</v>
      </c>
      <c r="CN46" s="153" t="s">
        <v>7469</v>
      </c>
      <c r="CO46" s="153">
        <v>3.7761999999999998</v>
      </c>
      <c r="CP46" s="153">
        <v>43.704099999999997</v>
      </c>
      <c r="CQ46" s="153">
        <v>8.8300000000000003E-2</v>
      </c>
      <c r="CR46" s="153" t="s">
        <v>7469</v>
      </c>
      <c r="CS46" s="153">
        <v>76.707999999999998</v>
      </c>
      <c r="CT46" s="153">
        <v>8.9587000000000003</v>
      </c>
      <c r="CU46" s="153">
        <v>8.3066999999999993</v>
      </c>
      <c r="CV46" s="153" t="s">
        <v>7469</v>
      </c>
      <c r="CW46" s="153" t="s">
        <v>7469</v>
      </c>
      <c r="CX46" s="153" t="s">
        <v>7469</v>
      </c>
      <c r="CY46" s="153">
        <v>31.613299999999999</v>
      </c>
      <c r="CZ46" s="153">
        <v>16.215</v>
      </c>
      <c r="DA46" s="153">
        <v>1.4982</v>
      </c>
      <c r="DB46" s="153" t="s">
        <v>7469</v>
      </c>
      <c r="DC46" s="153">
        <v>4.0075000000000003</v>
      </c>
      <c r="DD46" s="153">
        <v>6.0586000000000002</v>
      </c>
      <c r="DE46" s="153">
        <v>4.9722999999999997</v>
      </c>
      <c r="DF46" s="153" t="s">
        <v>7469</v>
      </c>
      <c r="DG46" s="153">
        <v>53.321399999999997</v>
      </c>
      <c r="DH46" s="153">
        <v>0.56430000000000002</v>
      </c>
      <c r="DI46" s="153">
        <v>10.0717</v>
      </c>
      <c r="DJ46" s="153" t="s">
        <v>7469</v>
      </c>
      <c r="DK46" s="153">
        <v>2.5004</v>
      </c>
      <c r="DL46" s="153">
        <v>16.035799999999998</v>
      </c>
      <c r="DM46" s="153">
        <v>12.0306</v>
      </c>
      <c r="DN46" s="153">
        <v>2160.1700999999998</v>
      </c>
      <c r="DO46" s="153">
        <v>149.99610000000001</v>
      </c>
      <c r="DP46" s="153">
        <v>10.9034</v>
      </c>
      <c r="DQ46" s="153">
        <v>15.580500000000001</v>
      </c>
      <c r="DR46" s="153" t="s">
        <v>7469</v>
      </c>
      <c r="DS46" s="153" t="s">
        <v>7469</v>
      </c>
      <c r="DT46" s="153">
        <v>57.827300000000001</v>
      </c>
      <c r="DU46" s="153">
        <v>42.313800000000001</v>
      </c>
      <c r="DV46" s="153">
        <v>6.9999999999999999E-4</v>
      </c>
      <c r="DW46" s="153" t="s">
        <v>7469</v>
      </c>
      <c r="DX46" s="153">
        <v>5.1364999999999998</v>
      </c>
      <c r="DY46" s="153">
        <v>8.8252000000000006</v>
      </c>
      <c r="DZ46" s="153">
        <v>9.2552000000000003</v>
      </c>
      <c r="EA46" s="153">
        <v>147.44210000000001</v>
      </c>
      <c r="EB46" s="153">
        <v>0.46429999999999999</v>
      </c>
      <c r="EC46" s="153">
        <v>69.649600000000007</v>
      </c>
      <c r="ED46" s="153">
        <v>13.6205</v>
      </c>
      <c r="EE46" s="153" t="s">
        <v>7469</v>
      </c>
      <c r="EF46" s="153">
        <v>5.6355000000000004</v>
      </c>
      <c r="EG46" s="153">
        <v>8.1890999999999998</v>
      </c>
      <c r="EH46" s="153">
        <v>0.70850000000000002</v>
      </c>
      <c r="EI46" s="153">
        <v>2.0013000000000001</v>
      </c>
      <c r="EJ46" s="153" t="s">
        <v>7469</v>
      </c>
      <c r="EK46" s="153">
        <v>2.3500999999999999</v>
      </c>
      <c r="EL46" s="153">
        <v>2.3E-2</v>
      </c>
      <c r="EM46" s="153">
        <v>64.459999999999994</v>
      </c>
      <c r="EN46" s="153">
        <v>2.9538000000000002</v>
      </c>
    </row>
    <row r="47" spans="3:144">
      <c r="C47" s="120"/>
      <c r="D47" s="103"/>
      <c r="E47" s="120" t="s">
        <v>8092</v>
      </c>
      <c r="F47" s="126" t="s">
        <v>8106</v>
      </c>
      <c r="G47" s="151" t="s">
        <v>8090</v>
      </c>
      <c r="H47" s="152" t="s">
        <v>8091</v>
      </c>
      <c r="I47" s="153">
        <v>1151.0590999999999</v>
      </c>
      <c r="J47" s="153">
        <v>16.93</v>
      </c>
      <c r="K47" s="153">
        <v>279.2</v>
      </c>
      <c r="L47" s="153">
        <v>11.551</v>
      </c>
      <c r="M47" s="153">
        <v>53.975000000000001</v>
      </c>
      <c r="N47" s="153">
        <v>1791</v>
      </c>
      <c r="O47" s="153">
        <v>3532</v>
      </c>
      <c r="P47" s="153">
        <v>3.3340000000000001</v>
      </c>
      <c r="Q47" s="153">
        <v>7.9000000000000001E-2</v>
      </c>
      <c r="R47" s="153">
        <v>548</v>
      </c>
      <c r="S47" s="153">
        <v>0.90210000000000001</v>
      </c>
      <c r="T47" s="153">
        <v>13.4399</v>
      </c>
      <c r="U47" s="153">
        <v>8.3209999999999997</v>
      </c>
      <c r="V47" s="153">
        <v>6.7510000000000003</v>
      </c>
      <c r="W47" s="153">
        <v>28.552</v>
      </c>
      <c r="X47" s="153">
        <v>1222.5</v>
      </c>
      <c r="Y47" s="153">
        <v>9.6699999999999994E-2</v>
      </c>
      <c r="Z47" s="153">
        <v>63.667299999999997</v>
      </c>
      <c r="AA47" s="153">
        <v>145.1986</v>
      </c>
      <c r="AB47" s="153">
        <v>33.101999999999997</v>
      </c>
      <c r="AC47" s="153">
        <v>7.4999999999999997E-2</v>
      </c>
      <c r="AD47" s="153">
        <v>10.3635</v>
      </c>
      <c r="AE47" s="153">
        <v>6.6528</v>
      </c>
      <c r="AF47" s="153">
        <v>55.6935</v>
      </c>
      <c r="AG47" s="153">
        <v>21.229199999999999</v>
      </c>
      <c r="AH47" s="153">
        <v>1.4086000000000001</v>
      </c>
      <c r="AI47" s="153">
        <v>5.5972</v>
      </c>
      <c r="AJ47" s="153">
        <v>123.413</v>
      </c>
      <c r="AK47" s="153">
        <v>4.4817</v>
      </c>
      <c r="AL47" s="153">
        <v>4.7713000000000001</v>
      </c>
      <c r="AM47" s="153">
        <v>32.920099999999998</v>
      </c>
      <c r="AN47" s="153">
        <v>101.7304</v>
      </c>
      <c r="AO47" s="153">
        <v>0.32369999999999999</v>
      </c>
      <c r="AP47" s="153">
        <v>19.4526</v>
      </c>
      <c r="AQ47" s="153">
        <v>1.8700000000000001E-2</v>
      </c>
      <c r="AR47" s="153">
        <v>792.36300000000006</v>
      </c>
      <c r="AS47" s="153">
        <v>9.2898999999999994</v>
      </c>
      <c r="AT47" s="153">
        <v>7.6531000000000002</v>
      </c>
      <c r="AU47" s="153">
        <v>15.931100000000001</v>
      </c>
      <c r="AV47" s="153">
        <v>230.61770000000001</v>
      </c>
      <c r="AW47" s="153" t="s">
        <v>7469</v>
      </c>
      <c r="AX47" s="153">
        <v>1.1253</v>
      </c>
      <c r="AY47" s="153" t="s">
        <v>7469</v>
      </c>
      <c r="AZ47" s="153">
        <v>34.880699999999997</v>
      </c>
      <c r="BA47" s="153">
        <v>1.0683</v>
      </c>
      <c r="BB47" s="153">
        <v>8.2110000000000003</v>
      </c>
      <c r="BC47" s="153">
        <v>0.158</v>
      </c>
      <c r="BD47" s="153">
        <v>4.3410000000000002</v>
      </c>
      <c r="BE47" s="153">
        <v>6.1000000000000004E-3</v>
      </c>
      <c r="BF47" s="153">
        <v>0.1055</v>
      </c>
      <c r="BG47" s="153" t="s">
        <v>7469</v>
      </c>
      <c r="BH47" s="153">
        <v>64.442999999999998</v>
      </c>
      <c r="BI47" s="153">
        <v>48.863999999999997</v>
      </c>
      <c r="BJ47" s="153">
        <v>17.0563</v>
      </c>
      <c r="BK47" s="153">
        <v>2.0082</v>
      </c>
      <c r="BL47" s="153">
        <v>53.869399999999999</v>
      </c>
      <c r="BM47" s="153">
        <v>13.638299999999999</v>
      </c>
      <c r="BN47" s="153">
        <v>129.59200000000001</v>
      </c>
      <c r="BO47" s="153">
        <v>6.0726000000000004</v>
      </c>
      <c r="BP47" s="153">
        <v>0.70089999999999997</v>
      </c>
      <c r="BQ47" s="153">
        <v>3.2871000000000001</v>
      </c>
      <c r="BR47" s="153">
        <v>5.1128</v>
      </c>
      <c r="BS47" s="153">
        <v>74.363</v>
      </c>
      <c r="BT47" s="153">
        <v>3.5872000000000002</v>
      </c>
      <c r="BU47" s="153">
        <v>34.441800000000001</v>
      </c>
      <c r="BV47" s="153">
        <v>3.4860000000000002</v>
      </c>
      <c r="BW47" s="153" t="s">
        <v>7469</v>
      </c>
      <c r="BX47" s="153">
        <v>111.4468</v>
      </c>
      <c r="BY47" s="153">
        <v>0.72970000000000002</v>
      </c>
      <c r="BZ47" s="153">
        <v>4.2640000000000002</v>
      </c>
      <c r="CA47" s="153">
        <v>88.408000000000001</v>
      </c>
      <c r="CB47" s="153">
        <v>3.1215000000000002</v>
      </c>
      <c r="CC47" s="153">
        <v>0.48089999999999999</v>
      </c>
      <c r="CD47" s="153">
        <v>4.0875000000000004</v>
      </c>
      <c r="CE47" s="153">
        <v>4.7766999999999999</v>
      </c>
      <c r="CF47" s="153">
        <v>9.5580999999999996</v>
      </c>
      <c r="CG47" s="153">
        <v>2.2822</v>
      </c>
      <c r="CH47" s="153">
        <v>3.4538000000000002</v>
      </c>
      <c r="CI47" s="153">
        <v>180.6515</v>
      </c>
      <c r="CJ47" s="153" t="s">
        <v>7469</v>
      </c>
      <c r="CK47" s="153" t="s">
        <v>7469</v>
      </c>
      <c r="CL47" s="153" t="s">
        <v>7469</v>
      </c>
      <c r="CM47" s="153">
        <v>3.1444999999999999</v>
      </c>
      <c r="CN47" s="153" t="s">
        <v>7469</v>
      </c>
      <c r="CO47" s="153">
        <v>4.6284000000000001</v>
      </c>
      <c r="CP47" s="153">
        <v>81.927400000000006</v>
      </c>
      <c r="CQ47" s="153">
        <v>1.9666999999999999</v>
      </c>
      <c r="CR47" s="153" t="s">
        <v>7469</v>
      </c>
      <c r="CS47" s="153">
        <v>84.281999999999996</v>
      </c>
      <c r="CT47" s="153">
        <v>7.8796999999999997</v>
      </c>
      <c r="CU47" s="153">
        <v>8.1743000000000006</v>
      </c>
      <c r="CV47" s="153" t="s">
        <v>7469</v>
      </c>
      <c r="CW47" s="153" t="s">
        <v>7469</v>
      </c>
      <c r="CX47" s="153" t="s">
        <v>7469</v>
      </c>
      <c r="CY47" s="153">
        <v>21.106000000000002</v>
      </c>
      <c r="CZ47" s="153">
        <v>17.410599999999999</v>
      </c>
      <c r="DA47" s="153">
        <v>5.3775000000000004</v>
      </c>
      <c r="DB47" s="153" t="s">
        <v>7469</v>
      </c>
      <c r="DC47" s="153">
        <v>9.4318000000000008</v>
      </c>
      <c r="DD47" s="153">
        <v>17.078199999999999</v>
      </c>
      <c r="DE47" s="153">
        <v>0.56710000000000005</v>
      </c>
      <c r="DF47" s="153" t="s">
        <v>7469</v>
      </c>
      <c r="DG47" s="153">
        <v>49.855200000000004</v>
      </c>
      <c r="DH47" s="153">
        <v>2.53E-2</v>
      </c>
      <c r="DI47" s="153">
        <v>5.0781000000000001</v>
      </c>
      <c r="DJ47" s="153" t="s">
        <v>7469</v>
      </c>
      <c r="DK47" s="153">
        <v>5.3023999999999996</v>
      </c>
      <c r="DL47" s="153">
        <v>9.6201000000000008</v>
      </c>
      <c r="DM47" s="153">
        <v>3.8889999999999998</v>
      </c>
      <c r="DN47" s="153">
        <v>2468.0263</v>
      </c>
      <c r="DO47" s="153">
        <v>10.1492</v>
      </c>
      <c r="DP47" s="153">
        <v>1.8269</v>
      </c>
      <c r="DQ47" s="153">
        <v>10.180400000000001</v>
      </c>
      <c r="DR47" s="153" t="s">
        <v>7469</v>
      </c>
      <c r="DS47" s="153">
        <v>5.0301999999999998</v>
      </c>
      <c r="DT47" s="153">
        <v>212.24539999999999</v>
      </c>
      <c r="DU47" s="153">
        <v>36.002899999999997</v>
      </c>
      <c r="DV47" s="153">
        <v>0</v>
      </c>
      <c r="DW47" s="153" t="s">
        <v>7469</v>
      </c>
      <c r="DX47" s="153">
        <v>20.388200000000001</v>
      </c>
      <c r="DY47" s="153">
        <v>5.0963000000000003</v>
      </c>
      <c r="DZ47" s="153">
        <v>7.5872999999999999</v>
      </c>
      <c r="EA47" s="153">
        <v>244.4716</v>
      </c>
      <c r="EB47" s="153">
        <v>1.2277</v>
      </c>
      <c r="EC47" s="153">
        <v>82.504599999999996</v>
      </c>
      <c r="ED47" s="153">
        <v>12.070399999999999</v>
      </c>
      <c r="EE47" s="153">
        <v>1.0212000000000001</v>
      </c>
      <c r="EF47" s="153">
        <v>2.6831</v>
      </c>
      <c r="EG47" s="153">
        <v>13.9091</v>
      </c>
      <c r="EH47" s="153">
        <v>1.3599999999999999E-2</v>
      </c>
      <c r="EI47" s="153">
        <v>9.2469000000000001</v>
      </c>
      <c r="EJ47" s="153" t="s">
        <v>7469</v>
      </c>
      <c r="EK47" s="153">
        <v>1.7078</v>
      </c>
      <c r="EL47" s="153">
        <v>0.35949999999999999</v>
      </c>
      <c r="EM47" s="153">
        <v>83.024299999999997</v>
      </c>
      <c r="EN47" s="153">
        <v>3.9291</v>
      </c>
    </row>
    <row r="48" spans="3:144">
      <c r="C48" s="120"/>
      <c r="D48" s="103"/>
      <c r="E48" s="120" t="s">
        <v>8093</v>
      </c>
      <c r="F48" s="126" t="s">
        <v>8106</v>
      </c>
      <c r="G48" s="151" t="s">
        <v>8090</v>
      </c>
      <c r="H48" s="152" t="s">
        <v>8091</v>
      </c>
      <c r="I48" s="153">
        <v>1507.6476</v>
      </c>
      <c r="J48" s="153">
        <v>23.599</v>
      </c>
      <c r="K48" s="153">
        <v>255.7</v>
      </c>
      <c r="L48" s="153">
        <v>9.2959999999999994</v>
      </c>
      <c r="M48" s="153">
        <v>48.607999999999997</v>
      </c>
      <c r="N48" s="153">
        <v>2177</v>
      </c>
      <c r="O48" s="153">
        <v>2915</v>
      </c>
      <c r="P48" s="153">
        <v>16.704000000000001</v>
      </c>
      <c r="Q48" s="153">
        <v>16.993099999999998</v>
      </c>
      <c r="R48" s="153">
        <v>377</v>
      </c>
      <c r="S48" s="153">
        <v>2.3797000000000001</v>
      </c>
      <c r="T48" s="153">
        <v>10.4129</v>
      </c>
      <c r="U48" s="153">
        <v>10.14</v>
      </c>
      <c r="V48" s="153">
        <v>106.045</v>
      </c>
      <c r="W48" s="153">
        <v>62.812100000000001</v>
      </c>
      <c r="X48" s="153">
        <v>1061.8</v>
      </c>
      <c r="Y48" s="153">
        <v>0.89090000000000003</v>
      </c>
      <c r="Z48" s="153">
        <v>70.716399999999993</v>
      </c>
      <c r="AA48" s="153">
        <v>90.371799999999993</v>
      </c>
      <c r="AB48" s="153">
        <v>23.188400000000001</v>
      </c>
      <c r="AC48" s="153">
        <v>0.16200000000000001</v>
      </c>
      <c r="AD48" s="153">
        <v>15.241</v>
      </c>
      <c r="AE48" s="153">
        <v>5.7793999999999999</v>
      </c>
      <c r="AF48" s="153">
        <v>70.993200000000002</v>
      </c>
      <c r="AG48" s="153">
        <v>19.831199999999999</v>
      </c>
      <c r="AH48" s="153" t="s">
        <v>7469</v>
      </c>
      <c r="AI48" s="153">
        <v>19.0533</v>
      </c>
      <c r="AJ48" s="153">
        <v>173.61699999999999</v>
      </c>
      <c r="AK48" s="153">
        <v>2.9178999999999999</v>
      </c>
      <c r="AL48" s="153">
        <v>4.0730000000000004</v>
      </c>
      <c r="AM48" s="153">
        <v>28.3706</v>
      </c>
      <c r="AN48" s="153">
        <v>210.76240000000001</v>
      </c>
      <c r="AO48" s="153">
        <v>3.5526</v>
      </c>
      <c r="AP48" s="153">
        <v>10.6037</v>
      </c>
      <c r="AQ48" s="153">
        <v>5.8799999999999998E-2</v>
      </c>
      <c r="AR48" s="153">
        <v>499.99200000000002</v>
      </c>
      <c r="AS48" s="153">
        <v>8.3505000000000003</v>
      </c>
      <c r="AT48" s="153">
        <v>9.4140999999999995</v>
      </c>
      <c r="AU48" s="153">
        <v>8.0801999999999996</v>
      </c>
      <c r="AV48" s="153">
        <v>220.96090000000001</v>
      </c>
      <c r="AW48" s="153" t="s">
        <v>7469</v>
      </c>
      <c r="AX48" s="153">
        <v>0.56200000000000006</v>
      </c>
      <c r="AY48" s="153" t="s">
        <v>7469</v>
      </c>
      <c r="AZ48" s="153">
        <v>49.657600000000002</v>
      </c>
      <c r="BA48" s="153">
        <v>2.8380999999999998</v>
      </c>
      <c r="BB48" s="153">
        <v>49.911999999999999</v>
      </c>
      <c r="BC48" s="153">
        <v>0.41399999999999998</v>
      </c>
      <c r="BD48" s="153">
        <v>11.016999999999999</v>
      </c>
      <c r="BE48" s="153">
        <v>2.4899999999999999E-2</v>
      </c>
      <c r="BF48" s="153">
        <v>8.1900000000000001E-2</v>
      </c>
      <c r="BG48" s="153">
        <v>45.36</v>
      </c>
      <c r="BH48" s="153">
        <v>53.944000000000003</v>
      </c>
      <c r="BI48" s="153">
        <v>85.581999999999994</v>
      </c>
      <c r="BJ48" s="153">
        <v>18.7072</v>
      </c>
      <c r="BK48" s="153">
        <v>1.3082</v>
      </c>
      <c r="BL48" s="153">
        <v>115.18729999999999</v>
      </c>
      <c r="BM48" s="153">
        <v>27.442799999999998</v>
      </c>
      <c r="BN48" s="153">
        <v>181.83799999999999</v>
      </c>
      <c r="BO48" s="153">
        <v>1.0659000000000001</v>
      </c>
      <c r="BP48" s="153">
        <v>2.9969000000000001</v>
      </c>
      <c r="BQ48" s="153">
        <v>8.7033000000000005</v>
      </c>
      <c r="BR48" s="153">
        <v>2.0236000000000001</v>
      </c>
      <c r="BS48" s="153">
        <v>178.22300000000001</v>
      </c>
      <c r="BT48" s="153">
        <v>4.0011999999999999</v>
      </c>
      <c r="BU48" s="153">
        <v>55.716799999999999</v>
      </c>
      <c r="BV48" s="153">
        <v>1.0142</v>
      </c>
      <c r="BW48" s="153" t="s">
        <v>7469</v>
      </c>
      <c r="BX48" s="153">
        <v>81.221699999999998</v>
      </c>
      <c r="BY48" s="153">
        <v>0.35970000000000002</v>
      </c>
      <c r="BZ48" s="153">
        <v>3.5049999999999999</v>
      </c>
      <c r="CA48" s="153">
        <v>264.798</v>
      </c>
      <c r="CB48" s="153">
        <v>2.8668999999999998</v>
      </c>
      <c r="CC48" s="153" t="s">
        <v>7469</v>
      </c>
      <c r="CD48" s="153">
        <v>4.4783999999999997</v>
      </c>
      <c r="CE48" s="153">
        <v>1.8734</v>
      </c>
      <c r="CF48" s="153">
        <v>3.044</v>
      </c>
      <c r="CG48" s="153">
        <v>1.6733</v>
      </c>
      <c r="CH48" s="153">
        <v>3.0975000000000001</v>
      </c>
      <c r="CI48" s="153">
        <v>802.22910000000002</v>
      </c>
      <c r="CJ48" s="153">
        <v>1.4078999999999999</v>
      </c>
      <c r="CK48" s="153" t="s">
        <v>7469</v>
      </c>
      <c r="CL48" s="153">
        <v>0.17119999999999999</v>
      </c>
      <c r="CM48" s="153">
        <v>2.6600999999999999</v>
      </c>
      <c r="CN48" s="153" t="s">
        <v>7469</v>
      </c>
      <c r="CO48" s="153">
        <v>8.8537999999999997</v>
      </c>
      <c r="CP48" s="153">
        <v>110.7841</v>
      </c>
      <c r="CQ48" s="153">
        <v>18.368500000000001</v>
      </c>
      <c r="CR48" s="153" t="s">
        <v>7469</v>
      </c>
      <c r="CS48" s="153">
        <v>88.394000000000005</v>
      </c>
      <c r="CT48" s="153">
        <v>9.2795000000000005</v>
      </c>
      <c r="CU48" s="153">
        <v>9.0375999999999994</v>
      </c>
      <c r="CV48" s="153" t="s">
        <v>7469</v>
      </c>
      <c r="CW48" s="153" t="s">
        <v>7469</v>
      </c>
      <c r="CX48" s="153" t="s">
        <v>7469</v>
      </c>
      <c r="CY48" s="153">
        <v>19.822299999999998</v>
      </c>
      <c r="CZ48" s="153">
        <v>17.979399999999998</v>
      </c>
      <c r="DA48" s="153">
        <v>5.367</v>
      </c>
      <c r="DB48" s="153" t="s">
        <v>7469</v>
      </c>
      <c r="DC48" s="153">
        <v>12.281599999999999</v>
      </c>
      <c r="DD48" s="153">
        <v>14.616099999999999</v>
      </c>
      <c r="DE48" s="153">
        <v>3.7652999999999999</v>
      </c>
      <c r="DF48" s="153" t="s">
        <v>7469</v>
      </c>
      <c r="DG48" s="153">
        <v>48.136000000000003</v>
      </c>
      <c r="DH48" s="153">
        <v>8.0000000000000002E-3</v>
      </c>
      <c r="DI48" s="153">
        <v>1.3178000000000001</v>
      </c>
      <c r="DJ48" s="153" t="s">
        <v>7469</v>
      </c>
      <c r="DK48" s="153">
        <v>7.5735000000000001</v>
      </c>
      <c r="DL48" s="153">
        <v>18.7437</v>
      </c>
      <c r="DM48" s="153">
        <v>8.0929000000000002</v>
      </c>
      <c r="DN48" s="153">
        <v>3546.7424000000001</v>
      </c>
      <c r="DO48" s="153">
        <v>2.8041999999999998</v>
      </c>
      <c r="DP48" s="153">
        <v>17.008199999999999</v>
      </c>
      <c r="DQ48" s="153">
        <v>11.726800000000001</v>
      </c>
      <c r="DR48" s="153" t="s">
        <v>7469</v>
      </c>
      <c r="DS48" s="153">
        <v>9.0980000000000008</v>
      </c>
      <c r="DT48" s="153">
        <v>200.03659999999999</v>
      </c>
      <c r="DU48" s="153">
        <v>55.318800000000003</v>
      </c>
      <c r="DV48" s="153" t="s">
        <v>7469</v>
      </c>
      <c r="DW48" s="153" t="s">
        <v>7469</v>
      </c>
      <c r="DX48" s="153">
        <v>16.494900000000001</v>
      </c>
      <c r="DY48" s="153">
        <v>6.2450000000000001</v>
      </c>
      <c r="DZ48" s="153">
        <v>17.423999999999999</v>
      </c>
      <c r="EA48" s="153">
        <v>291.48689999999999</v>
      </c>
      <c r="EB48" s="153">
        <v>3.1194000000000002</v>
      </c>
      <c r="EC48" s="153">
        <v>68.741399999999999</v>
      </c>
      <c r="ED48" s="153">
        <v>29.818100000000001</v>
      </c>
      <c r="EE48" s="153">
        <v>0.78949999999999998</v>
      </c>
      <c r="EF48" s="153">
        <v>30.6511</v>
      </c>
      <c r="EG48" s="153">
        <v>46.074399999999997</v>
      </c>
      <c r="EH48" s="153">
        <v>0.46970000000000001</v>
      </c>
      <c r="EI48" s="153">
        <v>11.6411</v>
      </c>
      <c r="EJ48" s="153" t="s">
        <v>7469</v>
      </c>
      <c r="EK48" s="153">
        <v>4.3407</v>
      </c>
      <c r="EL48" s="153">
        <v>0.3599</v>
      </c>
      <c r="EM48" s="153">
        <v>188.04820000000001</v>
      </c>
      <c r="EN48" s="153">
        <v>6.0833000000000004</v>
      </c>
    </row>
    <row r="49" spans="3:144">
      <c r="C49" s="120"/>
      <c r="D49" s="103"/>
      <c r="E49" s="120" t="s">
        <v>8094</v>
      </c>
      <c r="F49" s="126" t="s">
        <v>8106</v>
      </c>
      <c r="G49" s="151" t="s">
        <v>8090</v>
      </c>
      <c r="H49" s="152" t="s">
        <v>8091</v>
      </c>
      <c r="I49" s="153">
        <v>1718.9341999999999</v>
      </c>
      <c r="J49" s="153">
        <v>11.717000000000001</v>
      </c>
      <c r="K49" s="153">
        <v>271.89999999999998</v>
      </c>
      <c r="L49" s="153">
        <v>4.3019999999999996</v>
      </c>
      <c r="M49" s="153">
        <v>45.268999999999998</v>
      </c>
      <c r="N49" s="153">
        <v>933</v>
      </c>
      <c r="O49" s="153">
        <v>4692</v>
      </c>
      <c r="P49" s="153">
        <v>4.0999999999999996</v>
      </c>
      <c r="Q49" s="153">
        <v>7.7539999999999996</v>
      </c>
      <c r="R49" s="153">
        <v>214</v>
      </c>
      <c r="S49" s="153">
        <v>2.4493</v>
      </c>
      <c r="T49" s="153">
        <v>9.3447999999999993</v>
      </c>
      <c r="U49" s="153">
        <v>11.201000000000001</v>
      </c>
      <c r="V49" s="153">
        <v>126.562</v>
      </c>
      <c r="W49" s="153">
        <v>60.277500000000003</v>
      </c>
      <c r="X49" s="153">
        <v>1319.1</v>
      </c>
      <c r="Y49" s="153">
        <v>4.9500000000000002E-2</v>
      </c>
      <c r="Z49" s="153">
        <v>73.459100000000007</v>
      </c>
      <c r="AA49" s="153">
        <v>103.1942</v>
      </c>
      <c r="AB49" s="153">
        <v>18.565999999999999</v>
      </c>
      <c r="AC49" s="153">
        <v>2.0840000000000001</v>
      </c>
      <c r="AD49" s="153">
        <v>10.497199999999999</v>
      </c>
      <c r="AE49" s="153">
        <v>13.8287</v>
      </c>
      <c r="AF49" s="153">
        <v>102.9021</v>
      </c>
      <c r="AG49" s="153">
        <v>38.869399999999999</v>
      </c>
      <c r="AH49" s="153">
        <v>1.3987000000000001</v>
      </c>
      <c r="AI49" s="153">
        <v>34.106499999999997</v>
      </c>
      <c r="AJ49" s="153">
        <v>164.58199999999999</v>
      </c>
      <c r="AK49" s="153">
        <v>3.2486999999999999</v>
      </c>
      <c r="AL49" s="153">
        <v>3.044</v>
      </c>
      <c r="AM49" s="153">
        <v>25.867899999999999</v>
      </c>
      <c r="AN49" s="153">
        <v>141.8904</v>
      </c>
      <c r="AO49" s="153">
        <v>133.60669999999999</v>
      </c>
      <c r="AP49" s="153">
        <v>11.5238</v>
      </c>
      <c r="AQ49" s="153">
        <v>1.2049000000000001</v>
      </c>
      <c r="AR49" s="153">
        <v>356.85</v>
      </c>
      <c r="AS49" s="153">
        <v>18.6402</v>
      </c>
      <c r="AT49" s="153">
        <v>8.4336000000000002</v>
      </c>
      <c r="AU49" s="153">
        <v>10.5566</v>
      </c>
      <c r="AV49" s="153">
        <v>205.1644</v>
      </c>
      <c r="AW49" s="153" t="s">
        <v>7469</v>
      </c>
      <c r="AX49" s="153">
        <v>3.0251000000000001</v>
      </c>
      <c r="AY49" s="153" t="s">
        <v>7469</v>
      </c>
      <c r="AZ49" s="153">
        <v>6.8693</v>
      </c>
      <c r="BA49" s="153">
        <v>3.1309999999999998</v>
      </c>
      <c r="BB49" s="153">
        <v>26.984000000000002</v>
      </c>
      <c r="BC49" s="153">
        <v>1.6879999999999999</v>
      </c>
      <c r="BD49" s="153">
        <v>3.8279999999999998</v>
      </c>
      <c r="BE49" s="153">
        <v>4.1599999999999998E-2</v>
      </c>
      <c r="BF49" s="153">
        <v>0.18110000000000001</v>
      </c>
      <c r="BG49" s="153">
        <v>395.47199999999998</v>
      </c>
      <c r="BH49" s="153">
        <v>342.358</v>
      </c>
      <c r="BI49" s="153">
        <v>273.72300000000001</v>
      </c>
      <c r="BJ49" s="153">
        <v>18.927600000000002</v>
      </c>
      <c r="BK49" s="153">
        <v>4.5654000000000003</v>
      </c>
      <c r="BL49" s="153">
        <v>105.1754</v>
      </c>
      <c r="BM49" s="153">
        <v>24.940799999999999</v>
      </c>
      <c r="BN49" s="153">
        <v>220.3</v>
      </c>
      <c r="BO49" s="153">
        <v>4.9700000000000001E-2</v>
      </c>
      <c r="BP49" s="153">
        <v>11.140499999999999</v>
      </c>
      <c r="BQ49" s="153">
        <v>9.1470000000000002</v>
      </c>
      <c r="BR49" s="153">
        <v>0.51949999999999996</v>
      </c>
      <c r="BS49" s="153">
        <v>278</v>
      </c>
      <c r="BT49" s="153">
        <v>26.189399999999999</v>
      </c>
      <c r="BU49" s="153">
        <v>29.629100000000001</v>
      </c>
      <c r="BV49" s="153">
        <v>7.4013999999999998</v>
      </c>
      <c r="BW49" s="153" t="s">
        <v>7469</v>
      </c>
      <c r="BX49" s="153">
        <v>103.95659999999999</v>
      </c>
      <c r="BY49" s="153">
        <v>1.1942999999999999</v>
      </c>
      <c r="BZ49" s="153">
        <v>25.99</v>
      </c>
      <c r="CA49" s="153">
        <v>1918.6079999999999</v>
      </c>
      <c r="CB49" s="153">
        <v>3.5968</v>
      </c>
      <c r="CC49" s="153">
        <v>7.4852999999999996</v>
      </c>
      <c r="CD49" s="153">
        <v>5.1414</v>
      </c>
      <c r="CE49" s="153">
        <v>2.2804000000000002</v>
      </c>
      <c r="CF49" s="153">
        <v>9.6827000000000005</v>
      </c>
      <c r="CG49" s="153">
        <v>9.5504999999999995</v>
      </c>
      <c r="CH49" s="153">
        <v>4.5715000000000003</v>
      </c>
      <c r="CI49" s="153">
        <v>459.37400000000002</v>
      </c>
      <c r="CJ49" s="153">
        <v>8.8058999999999994</v>
      </c>
      <c r="CK49" s="153" t="s">
        <v>7469</v>
      </c>
      <c r="CL49" s="153" t="s">
        <v>7469</v>
      </c>
      <c r="CM49" s="153">
        <v>5.3655999999999997</v>
      </c>
      <c r="CN49" s="153" t="s">
        <v>7469</v>
      </c>
      <c r="CO49" s="153">
        <v>16.849299999999999</v>
      </c>
      <c r="CP49" s="153">
        <v>160.17339999999999</v>
      </c>
      <c r="CQ49" s="153">
        <v>40.850099999999998</v>
      </c>
      <c r="CR49" s="153" t="s">
        <v>7469</v>
      </c>
      <c r="CS49" s="153">
        <v>63.38</v>
      </c>
      <c r="CT49" s="153">
        <v>7.0932000000000004</v>
      </c>
      <c r="CU49" s="153">
        <v>8.1163000000000007</v>
      </c>
      <c r="CV49" s="153" t="s">
        <v>7469</v>
      </c>
      <c r="CW49" s="153" t="s">
        <v>7469</v>
      </c>
      <c r="CX49" s="153" t="s">
        <v>7469</v>
      </c>
      <c r="CY49" s="153">
        <v>29.453800000000001</v>
      </c>
      <c r="CZ49" s="153">
        <v>18.000599999999999</v>
      </c>
      <c r="DA49" s="153">
        <v>7.1139000000000001</v>
      </c>
      <c r="DB49" s="153" t="s">
        <v>7469</v>
      </c>
      <c r="DC49" s="153">
        <v>16.214300000000001</v>
      </c>
      <c r="DD49" s="153">
        <v>20.993200000000002</v>
      </c>
      <c r="DE49" s="153">
        <v>6.0380000000000003</v>
      </c>
      <c r="DF49" s="153" t="s">
        <v>7469</v>
      </c>
      <c r="DG49" s="153">
        <v>49.0197</v>
      </c>
      <c r="DH49" s="153">
        <v>0.183</v>
      </c>
      <c r="DI49" s="153">
        <v>3.9903</v>
      </c>
      <c r="DJ49" s="153" t="s">
        <v>7469</v>
      </c>
      <c r="DK49" s="153">
        <v>7.4138999999999999</v>
      </c>
      <c r="DL49" s="153">
        <v>10.427899999999999</v>
      </c>
      <c r="DM49" s="153">
        <v>6.9767999999999999</v>
      </c>
      <c r="DN49" s="153">
        <v>2341.5387999999998</v>
      </c>
      <c r="DO49" s="153">
        <v>1.9999</v>
      </c>
      <c r="DP49" s="153">
        <v>16.046099999999999</v>
      </c>
      <c r="DQ49" s="153">
        <v>13.1424</v>
      </c>
      <c r="DR49" s="153" t="s">
        <v>7469</v>
      </c>
      <c r="DS49" s="153">
        <v>16.457899999999999</v>
      </c>
      <c r="DT49" s="153">
        <v>313.86680000000001</v>
      </c>
      <c r="DU49" s="153">
        <v>23.378</v>
      </c>
      <c r="DV49" s="153" t="s">
        <v>7469</v>
      </c>
      <c r="DW49" s="153" t="s">
        <v>7469</v>
      </c>
      <c r="DX49" s="153">
        <v>30.934000000000001</v>
      </c>
      <c r="DY49" s="153">
        <v>15.3446</v>
      </c>
      <c r="DZ49" s="153">
        <v>5.5201000000000002</v>
      </c>
      <c r="EA49" s="153">
        <v>475.05520000000001</v>
      </c>
      <c r="EB49" s="153">
        <v>5.6627999999999998</v>
      </c>
      <c r="EC49" s="153">
        <v>86.939700000000002</v>
      </c>
      <c r="ED49" s="153">
        <v>29.303799999999999</v>
      </c>
      <c r="EE49" s="153" t="s">
        <v>7469</v>
      </c>
      <c r="EF49" s="153">
        <v>44.620399999999997</v>
      </c>
      <c r="EG49" s="153">
        <v>13.2057</v>
      </c>
      <c r="EH49" s="153">
        <v>1.7418</v>
      </c>
      <c r="EI49" s="153">
        <v>10.042400000000001</v>
      </c>
      <c r="EJ49" s="153" t="s">
        <v>7469</v>
      </c>
      <c r="EK49" s="153">
        <v>4.1711</v>
      </c>
      <c r="EL49" s="153">
        <v>4.5999999999999999E-2</v>
      </c>
      <c r="EM49" s="153">
        <v>197.84389999999999</v>
      </c>
      <c r="EN49" s="153" t="s">
        <v>7469</v>
      </c>
    </row>
    <row r="50" spans="3:144">
      <c r="C50" s="120"/>
      <c r="D50" s="103"/>
      <c r="E50" s="120" t="s">
        <v>8095</v>
      </c>
      <c r="F50" s="126" t="s">
        <v>8106</v>
      </c>
      <c r="G50" s="151" t="s">
        <v>8090</v>
      </c>
      <c r="H50" s="152" t="s">
        <v>8091</v>
      </c>
      <c r="I50" s="153" t="s">
        <v>7469</v>
      </c>
      <c r="J50" s="153" t="s">
        <v>7469</v>
      </c>
      <c r="K50" s="153" t="s">
        <v>7469</v>
      </c>
      <c r="L50" s="153" t="s">
        <v>7469</v>
      </c>
      <c r="M50" s="153" t="s">
        <v>7469</v>
      </c>
      <c r="N50" s="153">
        <v>1887</v>
      </c>
      <c r="O50" s="153">
        <v>3614</v>
      </c>
      <c r="P50" s="153" t="s">
        <v>7469</v>
      </c>
      <c r="Q50" s="153" t="s">
        <v>7469</v>
      </c>
      <c r="R50" s="153">
        <v>378</v>
      </c>
      <c r="S50" s="153" t="s">
        <v>7469</v>
      </c>
      <c r="T50" s="153" t="s">
        <v>7469</v>
      </c>
      <c r="U50" s="153" t="s">
        <v>7469</v>
      </c>
      <c r="V50" s="153" t="s">
        <v>7469</v>
      </c>
      <c r="W50" s="153" t="s">
        <v>7469</v>
      </c>
      <c r="X50" s="153" t="s">
        <v>7469</v>
      </c>
      <c r="Y50" s="153" t="s">
        <v>7469</v>
      </c>
      <c r="Z50" s="153" t="s">
        <v>7469</v>
      </c>
      <c r="AA50" s="153" t="s">
        <v>7469</v>
      </c>
      <c r="AB50" s="153" t="s">
        <v>7469</v>
      </c>
      <c r="AC50" s="153" t="s">
        <v>7469</v>
      </c>
      <c r="AD50" s="153" t="s">
        <v>7469</v>
      </c>
      <c r="AE50" s="153">
        <v>11.052899999999999</v>
      </c>
      <c r="AF50" s="153">
        <v>129.75489999999999</v>
      </c>
      <c r="AG50" s="153" t="s">
        <v>7469</v>
      </c>
      <c r="AH50" s="153">
        <v>2.3744999999999998</v>
      </c>
      <c r="AI50" s="153" t="s">
        <v>7469</v>
      </c>
      <c r="AJ50" s="153" t="s">
        <v>7469</v>
      </c>
      <c r="AK50" s="153">
        <v>3.0659000000000001</v>
      </c>
      <c r="AL50" s="153" t="s">
        <v>7469</v>
      </c>
      <c r="AM50" s="153" t="s">
        <v>7469</v>
      </c>
      <c r="AN50" s="153" t="s">
        <v>7469</v>
      </c>
      <c r="AO50" s="153" t="s">
        <v>7469</v>
      </c>
      <c r="AP50" s="153">
        <v>8.2832000000000008</v>
      </c>
      <c r="AQ50" s="153" t="s">
        <v>7469</v>
      </c>
      <c r="AR50" s="153" t="s">
        <v>7469</v>
      </c>
      <c r="AS50" s="153" t="s">
        <v>7469</v>
      </c>
      <c r="AT50" s="153" t="s">
        <v>7469</v>
      </c>
      <c r="AU50" s="153" t="s">
        <v>7469</v>
      </c>
      <c r="AV50" s="153" t="s">
        <v>7469</v>
      </c>
      <c r="AW50" s="153" t="s">
        <v>7469</v>
      </c>
      <c r="AX50" s="153">
        <v>1.4197</v>
      </c>
      <c r="AY50" s="153" t="s">
        <v>7469</v>
      </c>
      <c r="AZ50" s="153" t="s">
        <v>7469</v>
      </c>
      <c r="BA50" s="153" t="s">
        <v>7469</v>
      </c>
      <c r="BB50" s="153" t="s">
        <v>7469</v>
      </c>
      <c r="BC50" s="153" t="s">
        <v>7469</v>
      </c>
      <c r="BD50" s="153" t="s">
        <v>7469</v>
      </c>
      <c r="BE50" s="153" t="s">
        <v>7469</v>
      </c>
      <c r="BF50" s="153" t="s">
        <v>7469</v>
      </c>
      <c r="BG50" s="153">
        <v>1669.3040000000001</v>
      </c>
      <c r="BH50" s="153">
        <v>390.62299999999999</v>
      </c>
      <c r="BI50" s="153" t="s">
        <v>7469</v>
      </c>
      <c r="BJ50" s="153">
        <v>13.526</v>
      </c>
      <c r="BK50" s="153" t="s">
        <v>7469</v>
      </c>
      <c r="BL50" s="153" t="s">
        <v>7469</v>
      </c>
      <c r="BM50" s="153" t="s">
        <v>7469</v>
      </c>
      <c r="BN50" s="153">
        <v>220.655</v>
      </c>
      <c r="BO50" s="153">
        <v>0.16420000000000001</v>
      </c>
      <c r="BP50" s="153">
        <v>9.9110999999999994</v>
      </c>
      <c r="BQ50" s="153" t="s">
        <v>7469</v>
      </c>
      <c r="BR50" s="153" t="s">
        <v>7469</v>
      </c>
      <c r="BS50" s="153" t="s">
        <v>7469</v>
      </c>
      <c r="BT50" s="153">
        <v>22.6341</v>
      </c>
      <c r="BU50" s="153" t="s">
        <v>7469</v>
      </c>
      <c r="BV50" s="153">
        <v>3.2376</v>
      </c>
      <c r="BW50" s="153" t="s">
        <v>7469</v>
      </c>
      <c r="BX50" s="153" t="s">
        <v>7469</v>
      </c>
      <c r="BY50" s="153" t="s">
        <v>7469</v>
      </c>
      <c r="BZ50" s="153" t="s">
        <v>7469</v>
      </c>
      <c r="CA50" s="153">
        <v>1996.633</v>
      </c>
      <c r="CB50" s="153" t="s">
        <v>7469</v>
      </c>
      <c r="CC50" s="153" t="s">
        <v>7469</v>
      </c>
      <c r="CD50" s="153" t="s">
        <v>7469</v>
      </c>
      <c r="CE50" s="153">
        <v>3.9921000000000002</v>
      </c>
      <c r="CF50" s="153" t="s">
        <v>7469</v>
      </c>
      <c r="CG50" s="153">
        <v>4.5069999999999997</v>
      </c>
      <c r="CH50" s="153" t="s">
        <v>7469</v>
      </c>
      <c r="CI50" s="153" t="s">
        <v>7469</v>
      </c>
      <c r="CJ50" s="153" t="s">
        <v>7469</v>
      </c>
      <c r="CK50" s="153" t="s">
        <v>7469</v>
      </c>
      <c r="CL50" s="153" t="s">
        <v>7469</v>
      </c>
      <c r="CM50" s="153" t="s">
        <v>7469</v>
      </c>
      <c r="CN50" s="153" t="s">
        <v>7469</v>
      </c>
      <c r="CO50" s="153" t="s">
        <v>7469</v>
      </c>
      <c r="CP50" s="153" t="s">
        <v>7469</v>
      </c>
      <c r="CQ50" s="153" t="s">
        <v>7469</v>
      </c>
      <c r="CR50" s="153" t="s">
        <v>7469</v>
      </c>
      <c r="CS50" s="153" t="s">
        <v>7469</v>
      </c>
      <c r="CT50" s="153" t="s">
        <v>7469</v>
      </c>
      <c r="CU50" s="153">
        <v>8.1752000000000002</v>
      </c>
      <c r="CV50" s="153" t="s">
        <v>7469</v>
      </c>
      <c r="CW50" s="153" t="s">
        <v>7469</v>
      </c>
      <c r="CX50" s="153" t="s">
        <v>7469</v>
      </c>
      <c r="CY50" s="153" t="s">
        <v>7469</v>
      </c>
      <c r="CZ50" s="153" t="s">
        <v>7469</v>
      </c>
      <c r="DA50" s="153" t="s">
        <v>7469</v>
      </c>
      <c r="DB50" s="153" t="s">
        <v>7469</v>
      </c>
      <c r="DC50" s="153" t="s">
        <v>7469</v>
      </c>
      <c r="DD50" s="153" t="s">
        <v>7469</v>
      </c>
      <c r="DE50" s="153" t="s">
        <v>7469</v>
      </c>
      <c r="DF50" s="153" t="s">
        <v>7469</v>
      </c>
      <c r="DG50" s="153" t="s">
        <v>7469</v>
      </c>
      <c r="DH50" s="153">
        <v>4.5499999999999999E-2</v>
      </c>
      <c r="DI50" s="153" t="s">
        <v>7469</v>
      </c>
      <c r="DJ50" s="153" t="s">
        <v>7469</v>
      </c>
      <c r="DK50" s="153">
        <v>6.3234000000000004</v>
      </c>
      <c r="DL50" s="153" t="s">
        <v>7469</v>
      </c>
      <c r="DM50" s="153" t="s">
        <v>7469</v>
      </c>
      <c r="DN50" s="153" t="s">
        <v>7469</v>
      </c>
      <c r="DO50" s="153" t="s">
        <v>7469</v>
      </c>
      <c r="DP50" s="153" t="s">
        <v>7469</v>
      </c>
      <c r="DQ50" s="153">
        <v>8.0569000000000006</v>
      </c>
      <c r="DR50" s="153" t="s">
        <v>7469</v>
      </c>
      <c r="DS50" s="153" t="s">
        <v>7469</v>
      </c>
      <c r="DT50" s="153" t="s">
        <v>7469</v>
      </c>
      <c r="DU50" s="153" t="s">
        <v>7469</v>
      </c>
      <c r="DV50" s="153" t="s">
        <v>7469</v>
      </c>
      <c r="DW50" s="153" t="s">
        <v>7469</v>
      </c>
      <c r="DX50" s="153" t="s">
        <v>7469</v>
      </c>
      <c r="DY50" s="153" t="s">
        <v>7469</v>
      </c>
      <c r="DZ50" s="153" t="s">
        <v>7469</v>
      </c>
      <c r="EA50" s="153" t="s">
        <v>7469</v>
      </c>
      <c r="EB50" s="153" t="s">
        <v>7469</v>
      </c>
      <c r="EC50" s="153" t="s">
        <v>7469</v>
      </c>
      <c r="ED50" s="153" t="s">
        <v>7469</v>
      </c>
      <c r="EE50" s="153">
        <v>47.673000000000002</v>
      </c>
      <c r="EF50" s="153" t="s">
        <v>7469</v>
      </c>
      <c r="EG50" s="153" t="s">
        <v>7469</v>
      </c>
      <c r="EH50" s="153" t="s">
        <v>7469</v>
      </c>
      <c r="EI50" s="153" t="s">
        <v>7469</v>
      </c>
      <c r="EJ50" s="153" t="s">
        <v>7469</v>
      </c>
      <c r="EK50" s="153" t="s">
        <v>7469</v>
      </c>
      <c r="EL50" s="153" t="s">
        <v>7469</v>
      </c>
      <c r="EM50" s="153" t="s">
        <v>7469</v>
      </c>
      <c r="EN50" s="153" t="s">
        <v>7469</v>
      </c>
    </row>
    <row r="51" spans="3:144">
      <c r="C51" s="120"/>
      <c r="D51" s="103"/>
      <c r="E51" s="120" t="s">
        <v>8096</v>
      </c>
      <c r="F51" s="126" t="s">
        <v>8106</v>
      </c>
      <c r="G51" s="151" t="s">
        <v>8090</v>
      </c>
      <c r="H51" s="152" t="s">
        <v>8097</v>
      </c>
      <c r="I51" s="153">
        <v>1680.3389</v>
      </c>
      <c r="J51" s="153">
        <v>20.878</v>
      </c>
      <c r="K51" s="153">
        <v>261.10000000000002</v>
      </c>
      <c r="L51" s="153">
        <v>17.63</v>
      </c>
      <c r="M51" s="153" t="s">
        <v>7469</v>
      </c>
      <c r="N51" s="153">
        <v>1230</v>
      </c>
      <c r="O51" s="153">
        <v>5594</v>
      </c>
      <c r="P51" s="153">
        <v>6.0789999999999997</v>
      </c>
      <c r="Q51" s="153">
        <v>5.8010999999999999</v>
      </c>
      <c r="R51" s="153">
        <v>339</v>
      </c>
      <c r="S51" s="153">
        <v>3.1061000000000001</v>
      </c>
      <c r="T51" s="153" t="s">
        <v>7469</v>
      </c>
      <c r="U51" s="153" t="s">
        <v>7469</v>
      </c>
      <c r="V51" s="153">
        <v>120.233</v>
      </c>
      <c r="W51" s="153">
        <v>123.34269999999999</v>
      </c>
      <c r="X51" s="153">
        <v>923.5</v>
      </c>
      <c r="Y51" s="153">
        <v>0.38529999999999998</v>
      </c>
      <c r="Z51" s="153">
        <v>72.902299999999997</v>
      </c>
      <c r="AA51" s="153">
        <v>98.1751</v>
      </c>
      <c r="AB51" s="153" t="s">
        <v>7469</v>
      </c>
      <c r="AC51" s="153">
        <v>0.97399999999999998</v>
      </c>
      <c r="AD51" s="153" t="s">
        <v>7469</v>
      </c>
      <c r="AE51" s="153">
        <v>12.0304</v>
      </c>
      <c r="AF51" s="153">
        <v>118.2195</v>
      </c>
      <c r="AG51" s="153">
        <v>31.828099999999999</v>
      </c>
      <c r="AH51" s="153" t="s">
        <v>7469</v>
      </c>
      <c r="AI51" s="153" t="s">
        <v>7469</v>
      </c>
      <c r="AJ51" s="153">
        <v>141.36500000000001</v>
      </c>
      <c r="AK51" s="153" t="s">
        <v>7469</v>
      </c>
      <c r="AL51" s="153">
        <v>2.1259000000000001</v>
      </c>
      <c r="AM51" s="153" t="s">
        <v>7469</v>
      </c>
      <c r="AN51" s="153">
        <v>174.9529</v>
      </c>
      <c r="AO51" s="153">
        <v>135.7723</v>
      </c>
      <c r="AP51" s="153" t="s">
        <v>7469</v>
      </c>
      <c r="AQ51" s="153">
        <v>0.18229999999999999</v>
      </c>
      <c r="AR51" s="153">
        <v>347.85199999999998</v>
      </c>
      <c r="AS51" s="153">
        <v>6.3269000000000002</v>
      </c>
      <c r="AT51" s="153">
        <v>8.1568000000000005</v>
      </c>
      <c r="AU51" s="153">
        <v>11.5764</v>
      </c>
      <c r="AV51" s="153">
        <v>179.209</v>
      </c>
      <c r="AW51" s="153" t="s">
        <v>7469</v>
      </c>
      <c r="AX51" s="153" t="s">
        <v>7469</v>
      </c>
      <c r="AY51" s="153" t="s">
        <v>7469</v>
      </c>
      <c r="AZ51" s="153">
        <v>25.663699999999999</v>
      </c>
      <c r="BA51" s="153">
        <v>1.6285000000000001</v>
      </c>
      <c r="BB51" s="153" t="s">
        <v>7469</v>
      </c>
      <c r="BC51" s="153" t="s">
        <v>7469</v>
      </c>
      <c r="BD51" s="153" t="s">
        <v>7469</v>
      </c>
      <c r="BE51" s="153">
        <v>9.0899999999999995E-2</v>
      </c>
      <c r="BF51" s="153">
        <v>0.18060000000000001</v>
      </c>
      <c r="BG51" s="153">
        <v>766.101</v>
      </c>
      <c r="BH51" s="153" t="s">
        <v>7469</v>
      </c>
      <c r="BI51" s="153">
        <v>298.34800000000001</v>
      </c>
      <c r="BJ51" s="153">
        <v>16.619599999999998</v>
      </c>
      <c r="BK51" s="153" t="s">
        <v>7469</v>
      </c>
      <c r="BL51" s="153">
        <v>58.056899999999999</v>
      </c>
      <c r="BM51" s="153">
        <v>18.6569</v>
      </c>
      <c r="BN51" s="153">
        <v>180.607</v>
      </c>
      <c r="BO51" s="153">
        <v>5.8053999999999997</v>
      </c>
      <c r="BP51" s="153" t="s">
        <v>7469</v>
      </c>
      <c r="BQ51" s="153">
        <v>7.8146000000000004</v>
      </c>
      <c r="BR51" s="153" t="s">
        <v>7469</v>
      </c>
      <c r="BS51" s="153">
        <v>287.45499999999998</v>
      </c>
      <c r="BT51" s="153" t="s">
        <v>7469</v>
      </c>
      <c r="BU51" s="153">
        <v>21.042200000000001</v>
      </c>
      <c r="BV51" s="153" t="s">
        <v>7469</v>
      </c>
      <c r="BW51" s="153" t="s">
        <v>7469</v>
      </c>
      <c r="BX51" s="153">
        <v>65.321799999999996</v>
      </c>
      <c r="BY51" s="153" t="s">
        <v>7469</v>
      </c>
      <c r="BZ51" s="153">
        <v>11.250999999999999</v>
      </c>
      <c r="CA51" s="153">
        <v>1684.9970000000001</v>
      </c>
      <c r="CB51" s="153">
        <v>4.0648</v>
      </c>
      <c r="CC51" s="153">
        <v>4.8049999999999997</v>
      </c>
      <c r="CD51" s="153">
        <v>3.9615</v>
      </c>
      <c r="CE51" s="153">
        <v>1.6678999999999999</v>
      </c>
      <c r="CF51" s="153" t="s">
        <v>7469</v>
      </c>
      <c r="CG51" s="153" t="s">
        <v>7469</v>
      </c>
      <c r="CH51" s="153">
        <v>3.9565000000000001</v>
      </c>
      <c r="CI51" s="153">
        <v>370.87450000000001</v>
      </c>
      <c r="CJ51" s="153" t="s">
        <v>7469</v>
      </c>
      <c r="CK51" s="153">
        <v>2.2200000000000001E-2</v>
      </c>
      <c r="CL51" s="153" t="s">
        <v>7469</v>
      </c>
      <c r="CM51" s="153" t="s">
        <v>7469</v>
      </c>
      <c r="CN51" s="153" t="s">
        <v>7469</v>
      </c>
      <c r="CO51" s="153">
        <v>12.4162</v>
      </c>
      <c r="CP51" s="153">
        <v>145.1078</v>
      </c>
      <c r="CQ51" s="153">
        <v>37.660800000000002</v>
      </c>
      <c r="CR51" s="153" t="s">
        <v>7469</v>
      </c>
      <c r="CS51" s="153">
        <v>83.644999999999996</v>
      </c>
      <c r="CT51" s="153">
        <v>6.1773999999999996</v>
      </c>
      <c r="CU51" s="153">
        <v>8.3412000000000006</v>
      </c>
      <c r="CV51" s="153" t="s">
        <v>7469</v>
      </c>
      <c r="CW51" s="153" t="s">
        <v>7469</v>
      </c>
      <c r="CX51" s="153" t="s">
        <v>7469</v>
      </c>
      <c r="CY51" s="153">
        <v>24.594000000000001</v>
      </c>
      <c r="CZ51" s="153">
        <v>17.076799999999999</v>
      </c>
      <c r="DA51" s="153">
        <v>11.882</v>
      </c>
      <c r="DB51" s="153" t="s">
        <v>7469</v>
      </c>
      <c r="DC51" s="153">
        <v>16.198699999999999</v>
      </c>
      <c r="DD51" s="153">
        <v>12.511799999999999</v>
      </c>
      <c r="DE51" s="153">
        <v>13.7958</v>
      </c>
      <c r="DF51" s="153" t="s">
        <v>7469</v>
      </c>
      <c r="DG51" s="153">
        <v>42.569200000000002</v>
      </c>
      <c r="DH51" s="153">
        <v>0.16539999999999999</v>
      </c>
      <c r="DI51" s="153" t="s">
        <v>7469</v>
      </c>
      <c r="DJ51" s="153" t="s">
        <v>7469</v>
      </c>
      <c r="DK51" s="153">
        <v>8.3228000000000009</v>
      </c>
      <c r="DL51" s="153">
        <v>10.367699999999999</v>
      </c>
      <c r="DM51" s="153">
        <v>6.3270999999999997</v>
      </c>
      <c r="DN51" s="153">
        <v>3485.9467</v>
      </c>
      <c r="DO51" s="153">
        <v>7.1474000000000002</v>
      </c>
      <c r="DP51" s="153">
        <v>11.969099999999999</v>
      </c>
      <c r="DQ51" s="153">
        <v>12.139900000000001</v>
      </c>
      <c r="DR51" s="153" t="s">
        <v>7469</v>
      </c>
      <c r="DS51" s="153">
        <v>14.2021</v>
      </c>
      <c r="DT51" s="153">
        <v>273.99970000000002</v>
      </c>
      <c r="DU51" s="153">
        <v>27.069199999999999</v>
      </c>
      <c r="DV51" s="153" t="s">
        <v>7469</v>
      </c>
      <c r="DW51" s="153" t="s">
        <v>7469</v>
      </c>
      <c r="DX51" s="153">
        <v>8.7995999999999999</v>
      </c>
      <c r="DY51" s="153">
        <v>12.927099999999999</v>
      </c>
      <c r="DZ51" s="153">
        <v>9.0207999999999995</v>
      </c>
      <c r="EA51" s="153">
        <v>466.80349999999999</v>
      </c>
      <c r="EB51" s="153">
        <v>2.3271000000000002</v>
      </c>
      <c r="EC51" s="153">
        <v>85.763599999999997</v>
      </c>
      <c r="ED51" s="153">
        <v>25.287500000000001</v>
      </c>
      <c r="EE51" s="153" t="s">
        <v>7469</v>
      </c>
      <c r="EF51" s="153">
        <v>27.355799999999999</v>
      </c>
      <c r="EG51" s="153">
        <v>14.7601</v>
      </c>
      <c r="EH51" s="153" t="s">
        <v>7469</v>
      </c>
      <c r="EI51" s="153">
        <v>10.319000000000001</v>
      </c>
      <c r="EJ51" s="153" t="s">
        <v>7469</v>
      </c>
      <c r="EK51" s="153" t="s">
        <v>7469</v>
      </c>
      <c r="EL51" s="153">
        <v>0.38600000000000001</v>
      </c>
      <c r="EM51" s="153">
        <v>134.08920000000001</v>
      </c>
      <c r="EN51" s="153" t="s">
        <v>7469</v>
      </c>
    </row>
    <row r="52" spans="3:144">
      <c r="C52" s="120"/>
      <c r="D52" s="103"/>
      <c r="E52" s="120" t="s">
        <v>8098</v>
      </c>
      <c r="F52" s="126" t="s">
        <v>8106</v>
      </c>
      <c r="G52" s="151" t="s">
        <v>8090</v>
      </c>
      <c r="H52" s="152" t="s">
        <v>8097</v>
      </c>
      <c r="I52" s="153">
        <v>1395.7913000000001</v>
      </c>
      <c r="J52" s="153">
        <v>15.461</v>
      </c>
      <c r="K52" s="153">
        <v>242.8</v>
      </c>
      <c r="L52" s="153">
        <v>8.7910000000000004</v>
      </c>
      <c r="M52" s="153" t="s">
        <v>7469</v>
      </c>
      <c r="N52" s="153">
        <v>1526</v>
      </c>
      <c r="O52" s="153">
        <v>5855</v>
      </c>
      <c r="P52" s="153">
        <v>7.0179999999999998</v>
      </c>
      <c r="Q52" s="153">
        <v>4.8929999999999998</v>
      </c>
      <c r="R52" s="153">
        <v>291</v>
      </c>
      <c r="S52" s="153">
        <v>2.278</v>
      </c>
      <c r="T52" s="153">
        <v>4.6124999999999998</v>
      </c>
      <c r="U52" s="153" t="s">
        <v>7469</v>
      </c>
      <c r="V52" s="153">
        <v>122.58799999999999</v>
      </c>
      <c r="W52" s="153">
        <v>96.653300000000002</v>
      </c>
      <c r="X52" s="153">
        <v>710</v>
      </c>
      <c r="Y52" s="153">
        <v>0.23250000000000001</v>
      </c>
      <c r="Z52" s="153">
        <v>75.602599999999995</v>
      </c>
      <c r="AA52" s="153">
        <v>69.184600000000003</v>
      </c>
      <c r="AB52" s="153">
        <v>17.1921</v>
      </c>
      <c r="AC52" s="153">
        <v>0.57899999999999996</v>
      </c>
      <c r="AD52" s="153">
        <v>11.3217</v>
      </c>
      <c r="AE52" s="153">
        <v>11.9267</v>
      </c>
      <c r="AF52" s="153">
        <v>131.74799999999999</v>
      </c>
      <c r="AG52" s="153">
        <v>25.1769</v>
      </c>
      <c r="AH52" s="153" t="s">
        <v>7469</v>
      </c>
      <c r="AI52" s="153" t="s">
        <v>7469</v>
      </c>
      <c r="AJ52" s="153">
        <v>163.46899999999999</v>
      </c>
      <c r="AK52" s="153" t="s">
        <v>7469</v>
      </c>
      <c r="AL52" s="153">
        <v>1.6922999999999999</v>
      </c>
      <c r="AM52" s="153" t="s">
        <v>7469</v>
      </c>
      <c r="AN52" s="153">
        <v>119.55970000000001</v>
      </c>
      <c r="AO52" s="153">
        <v>106.0437</v>
      </c>
      <c r="AP52" s="153">
        <v>7.6085000000000003</v>
      </c>
      <c r="AQ52" s="153">
        <v>0</v>
      </c>
      <c r="AR52" s="153">
        <v>381.52699999999999</v>
      </c>
      <c r="AS52" s="153">
        <v>8.3317999999999994</v>
      </c>
      <c r="AT52" s="153">
        <v>5.3285</v>
      </c>
      <c r="AU52" s="153">
        <v>10.6676</v>
      </c>
      <c r="AV52" s="153">
        <v>116.3913</v>
      </c>
      <c r="AW52" s="153" t="s">
        <v>7469</v>
      </c>
      <c r="AX52" s="153" t="s">
        <v>7469</v>
      </c>
      <c r="AY52" s="153" t="s">
        <v>7469</v>
      </c>
      <c r="AZ52" s="153">
        <v>16.0334</v>
      </c>
      <c r="BA52" s="153">
        <v>1.5357000000000001</v>
      </c>
      <c r="BB52" s="153" t="s">
        <v>7469</v>
      </c>
      <c r="BC52" s="153" t="s">
        <v>7469</v>
      </c>
      <c r="BD52" s="153" t="s">
        <v>7469</v>
      </c>
      <c r="BE52" s="153">
        <v>4.6199999999999998E-2</v>
      </c>
      <c r="BF52" s="153" t="s">
        <v>7469</v>
      </c>
      <c r="BG52" s="153">
        <v>1684.702</v>
      </c>
      <c r="BH52" s="153" t="s">
        <v>7469</v>
      </c>
      <c r="BI52" s="153">
        <v>315.495</v>
      </c>
      <c r="BJ52" s="153">
        <v>15.131399999999999</v>
      </c>
      <c r="BK52" s="153" t="s">
        <v>7469</v>
      </c>
      <c r="BL52" s="153">
        <v>45.5139</v>
      </c>
      <c r="BM52" s="153">
        <v>13.1098</v>
      </c>
      <c r="BN52" s="153">
        <v>196.96100000000001</v>
      </c>
      <c r="BO52" s="153">
        <v>2.2406999999999999</v>
      </c>
      <c r="BP52" s="153" t="s">
        <v>7469</v>
      </c>
      <c r="BQ52" s="153" t="s">
        <v>7469</v>
      </c>
      <c r="BR52" s="153" t="s">
        <v>7469</v>
      </c>
      <c r="BS52" s="153">
        <v>267.85899999999998</v>
      </c>
      <c r="BT52" s="153" t="s">
        <v>7469</v>
      </c>
      <c r="BU52" s="153">
        <v>112.25530000000001</v>
      </c>
      <c r="BV52" s="153" t="s">
        <v>7469</v>
      </c>
      <c r="BW52" s="153" t="s">
        <v>7469</v>
      </c>
      <c r="BX52" s="153">
        <v>58.366799999999998</v>
      </c>
      <c r="BY52" s="153" t="s">
        <v>7469</v>
      </c>
      <c r="BZ52" s="153">
        <v>9.1</v>
      </c>
      <c r="CA52" s="153">
        <v>1787.0509999999999</v>
      </c>
      <c r="CB52" s="153">
        <v>2.4068999999999998</v>
      </c>
      <c r="CC52" s="153">
        <v>2.5547</v>
      </c>
      <c r="CD52" s="153">
        <v>2.6453000000000002</v>
      </c>
      <c r="CE52" s="153">
        <v>1.849</v>
      </c>
      <c r="CF52" s="153" t="s">
        <v>7469</v>
      </c>
      <c r="CG52" s="153" t="s">
        <v>7469</v>
      </c>
      <c r="CH52" s="153">
        <v>5.4858000000000002</v>
      </c>
      <c r="CI52" s="153">
        <v>296.09210000000002</v>
      </c>
      <c r="CJ52" s="153" t="s">
        <v>7469</v>
      </c>
      <c r="CK52" s="153">
        <v>2.2200000000000001E-2</v>
      </c>
      <c r="CL52" s="153" t="s">
        <v>7469</v>
      </c>
      <c r="CM52" s="153" t="s">
        <v>7469</v>
      </c>
      <c r="CN52" s="153" t="s">
        <v>7469</v>
      </c>
      <c r="CO52" s="153">
        <v>11.510899999999999</v>
      </c>
      <c r="CP52" s="153">
        <v>125.14109999999999</v>
      </c>
      <c r="CQ52" s="153">
        <v>11.576000000000001</v>
      </c>
      <c r="CR52" s="153" t="s">
        <v>7469</v>
      </c>
      <c r="CS52" s="153">
        <v>77.582999999999998</v>
      </c>
      <c r="CT52" s="153">
        <v>5.3475999999999999</v>
      </c>
      <c r="CU52" s="153">
        <v>8.4624000000000006</v>
      </c>
      <c r="CV52" s="153" t="s">
        <v>7469</v>
      </c>
      <c r="CW52" s="153" t="s">
        <v>7469</v>
      </c>
      <c r="CX52" s="153" t="s">
        <v>7469</v>
      </c>
      <c r="CY52" s="153">
        <v>19.5762</v>
      </c>
      <c r="CZ52" s="153">
        <v>12.9277</v>
      </c>
      <c r="DA52" s="153">
        <v>5.4705000000000004</v>
      </c>
      <c r="DB52" s="153" t="s">
        <v>7469</v>
      </c>
      <c r="DC52" s="153">
        <v>25.748200000000001</v>
      </c>
      <c r="DD52" s="153">
        <v>14.100300000000001</v>
      </c>
      <c r="DE52" s="153">
        <v>9.9783000000000008</v>
      </c>
      <c r="DF52" s="153" t="s">
        <v>7469</v>
      </c>
      <c r="DG52" s="153">
        <v>17.3063</v>
      </c>
      <c r="DH52" s="153">
        <v>0.1174</v>
      </c>
      <c r="DI52" s="153" t="s">
        <v>7469</v>
      </c>
      <c r="DJ52" s="153" t="s">
        <v>7469</v>
      </c>
      <c r="DK52" s="153">
        <v>7.7092999999999998</v>
      </c>
      <c r="DL52" s="153">
        <v>4.5183999999999997</v>
      </c>
      <c r="DM52" s="153">
        <v>5.8402000000000003</v>
      </c>
      <c r="DN52" s="153">
        <v>2618.5250999999998</v>
      </c>
      <c r="DO52" s="153">
        <v>1.5624</v>
      </c>
      <c r="DP52" s="153">
        <v>5.8140999999999998</v>
      </c>
      <c r="DQ52" s="153">
        <v>10.3003</v>
      </c>
      <c r="DR52" s="153" t="s">
        <v>7469</v>
      </c>
      <c r="DS52" s="153">
        <v>13.555999999999999</v>
      </c>
      <c r="DT52" s="153">
        <v>237.2766</v>
      </c>
      <c r="DU52" s="153">
        <v>11.1534</v>
      </c>
      <c r="DV52" s="153" t="s">
        <v>7469</v>
      </c>
      <c r="DW52" s="153" t="s">
        <v>7469</v>
      </c>
      <c r="DX52" s="153">
        <v>10.017899999999999</v>
      </c>
      <c r="DY52" s="153">
        <v>15.424899999999999</v>
      </c>
      <c r="DZ52" s="153">
        <v>6.4568000000000003</v>
      </c>
      <c r="EA52" s="153">
        <v>401.3365</v>
      </c>
      <c r="EB52" s="153">
        <v>3.234</v>
      </c>
      <c r="EC52" s="153">
        <v>86.343100000000007</v>
      </c>
      <c r="ED52" s="153">
        <v>17.799099999999999</v>
      </c>
      <c r="EE52" s="153" t="s">
        <v>7469</v>
      </c>
      <c r="EF52" s="153">
        <v>41.997599999999998</v>
      </c>
      <c r="EG52" s="153">
        <v>8.7406000000000006</v>
      </c>
      <c r="EH52" s="153" t="s">
        <v>7469</v>
      </c>
      <c r="EI52" s="153">
        <v>9.8536999999999999</v>
      </c>
      <c r="EJ52" s="153" t="s">
        <v>7469</v>
      </c>
      <c r="EK52" s="153" t="s">
        <v>7469</v>
      </c>
      <c r="EL52" s="153">
        <v>0.40799999999999997</v>
      </c>
      <c r="EM52" s="153">
        <v>136.99760000000001</v>
      </c>
      <c r="EN52" s="153" t="s">
        <v>7469</v>
      </c>
    </row>
    <row r="53" spans="3:144">
      <c r="C53" s="120"/>
      <c r="D53" s="103"/>
      <c r="E53" s="120" t="s">
        <v>7693</v>
      </c>
      <c r="F53" s="126" t="s">
        <v>8106</v>
      </c>
      <c r="G53" s="151" t="s">
        <v>8090</v>
      </c>
      <c r="H53" s="152" t="s">
        <v>8097</v>
      </c>
      <c r="I53" s="153">
        <v>1154.374</v>
      </c>
      <c r="J53" s="153">
        <v>8.5869999999999997</v>
      </c>
      <c r="K53" s="153">
        <v>426.8</v>
      </c>
      <c r="L53" s="153">
        <v>13.52</v>
      </c>
      <c r="M53" s="153" t="s">
        <v>7469</v>
      </c>
      <c r="N53" s="153">
        <v>1771</v>
      </c>
      <c r="O53" s="153">
        <v>12500</v>
      </c>
      <c r="P53" s="153">
        <v>6.9059999999999997</v>
      </c>
      <c r="Q53" s="153">
        <v>2.7746</v>
      </c>
      <c r="R53" s="153">
        <v>271</v>
      </c>
      <c r="S53" s="153">
        <v>5.6117999999999997</v>
      </c>
      <c r="T53" s="153" t="s">
        <v>7469</v>
      </c>
      <c r="U53" s="153" t="s">
        <v>7469</v>
      </c>
      <c r="V53" s="153">
        <v>125.33199999999999</v>
      </c>
      <c r="W53" s="153">
        <v>73.522900000000007</v>
      </c>
      <c r="X53" s="153">
        <v>964</v>
      </c>
      <c r="Y53" s="153">
        <v>7.4700000000000003E-2</v>
      </c>
      <c r="Z53" s="153">
        <v>65.512699999999995</v>
      </c>
      <c r="AA53" s="153">
        <v>82.0535</v>
      </c>
      <c r="AB53" s="153" t="s">
        <v>7469</v>
      </c>
      <c r="AC53" s="153">
        <v>0.26300000000000001</v>
      </c>
      <c r="AD53" s="153" t="s">
        <v>7469</v>
      </c>
      <c r="AE53" s="153">
        <v>10.9992</v>
      </c>
      <c r="AF53" s="153">
        <v>123.9242</v>
      </c>
      <c r="AG53" s="153">
        <v>32.539499999999997</v>
      </c>
      <c r="AH53" s="153" t="s">
        <v>7469</v>
      </c>
      <c r="AI53" s="153" t="s">
        <v>7469</v>
      </c>
      <c r="AJ53" s="153">
        <v>168.35300000000001</v>
      </c>
      <c r="AK53" s="153" t="s">
        <v>7469</v>
      </c>
      <c r="AL53" s="153" t="s">
        <v>7469</v>
      </c>
      <c r="AM53" s="153" t="s">
        <v>7469</v>
      </c>
      <c r="AN53" s="153">
        <v>52.360199999999999</v>
      </c>
      <c r="AO53" s="153">
        <v>95.660799999999995</v>
      </c>
      <c r="AP53" s="153" t="s">
        <v>7469</v>
      </c>
      <c r="AQ53" s="153">
        <v>0.22900000000000001</v>
      </c>
      <c r="AR53" s="153">
        <v>324.53300000000002</v>
      </c>
      <c r="AS53" s="153">
        <v>7.3292000000000002</v>
      </c>
      <c r="AT53" s="153">
        <v>2.3437000000000001</v>
      </c>
      <c r="AU53" s="153">
        <v>11.1724</v>
      </c>
      <c r="AV53" s="153">
        <v>151.4393</v>
      </c>
      <c r="AW53" s="153" t="s">
        <v>7469</v>
      </c>
      <c r="AX53" s="153" t="s">
        <v>7469</v>
      </c>
      <c r="AY53" s="153" t="s">
        <v>7469</v>
      </c>
      <c r="AZ53" s="153">
        <v>15.104100000000001</v>
      </c>
      <c r="BA53" s="153" t="s">
        <v>7469</v>
      </c>
      <c r="BB53" s="153" t="s">
        <v>7469</v>
      </c>
      <c r="BC53" s="153" t="s">
        <v>7469</v>
      </c>
      <c r="BD53" s="153" t="s">
        <v>7469</v>
      </c>
      <c r="BE53" s="153">
        <v>2.9700000000000001E-2</v>
      </c>
      <c r="BF53" s="153">
        <v>0.24440000000000001</v>
      </c>
      <c r="BG53" s="153">
        <v>1664.866</v>
      </c>
      <c r="BH53" s="153" t="s">
        <v>7469</v>
      </c>
      <c r="BI53" s="153">
        <v>343.93599999999998</v>
      </c>
      <c r="BJ53" s="153">
        <v>14.3782</v>
      </c>
      <c r="BK53" s="153" t="s">
        <v>7469</v>
      </c>
      <c r="BL53" s="153">
        <v>59.9621</v>
      </c>
      <c r="BM53" s="153" t="s">
        <v>7469</v>
      </c>
      <c r="BN53" s="153">
        <v>205.12899999999999</v>
      </c>
      <c r="BO53" s="153">
        <v>1.6288</v>
      </c>
      <c r="BP53" s="153" t="s">
        <v>7469</v>
      </c>
      <c r="BQ53" s="153">
        <v>8.5556999999999999</v>
      </c>
      <c r="BR53" s="153" t="s">
        <v>7469</v>
      </c>
      <c r="BS53" s="153">
        <v>288.17899999999997</v>
      </c>
      <c r="BT53" s="153" t="s">
        <v>7469</v>
      </c>
      <c r="BU53" s="153">
        <v>82.134100000000004</v>
      </c>
      <c r="BV53" s="153" t="s">
        <v>7469</v>
      </c>
      <c r="BW53" s="153" t="s">
        <v>7469</v>
      </c>
      <c r="BX53" s="153">
        <v>59.248600000000003</v>
      </c>
      <c r="BY53" s="153" t="s">
        <v>7469</v>
      </c>
      <c r="BZ53" s="153" t="s">
        <v>7469</v>
      </c>
      <c r="CA53" s="153">
        <v>1907.508</v>
      </c>
      <c r="CB53" s="153">
        <v>2.5106999999999999</v>
      </c>
      <c r="CC53" s="153">
        <v>2.5547</v>
      </c>
      <c r="CD53" s="153" t="s">
        <v>7469</v>
      </c>
      <c r="CE53" s="153">
        <v>4.1467000000000001</v>
      </c>
      <c r="CF53" s="153" t="s">
        <v>7469</v>
      </c>
      <c r="CG53" s="153" t="s">
        <v>7469</v>
      </c>
      <c r="CH53" s="153">
        <v>3.7010000000000001</v>
      </c>
      <c r="CI53" s="153">
        <v>184.8843</v>
      </c>
      <c r="CJ53" s="153" t="s">
        <v>7469</v>
      </c>
      <c r="CK53" s="153">
        <v>0.1464</v>
      </c>
      <c r="CL53" s="153" t="s">
        <v>7469</v>
      </c>
      <c r="CM53" s="153" t="s">
        <v>7469</v>
      </c>
      <c r="CN53" s="153" t="s">
        <v>7469</v>
      </c>
      <c r="CO53" s="153">
        <v>5.1590999999999996</v>
      </c>
      <c r="CP53" s="153">
        <v>136.75110000000001</v>
      </c>
      <c r="CQ53" s="153" t="s">
        <v>7469</v>
      </c>
      <c r="CR53" s="153" t="s">
        <v>7469</v>
      </c>
      <c r="CS53" s="153">
        <v>81.834999999999994</v>
      </c>
      <c r="CT53" s="153">
        <v>3.7147999999999999</v>
      </c>
      <c r="CU53" s="153">
        <v>8.3874999999999993</v>
      </c>
      <c r="CV53" s="153" t="s">
        <v>7469</v>
      </c>
      <c r="CW53" s="153" t="s">
        <v>7469</v>
      </c>
      <c r="CX53" s="153" t="s">
        <v>7469</v>
      </c>
      <c r="CY53" s="153">
        <v>10.169600000000001</v>
      </c>
      <c r="CZ53" s="153">
        <v>9.7989999999999995</v>
      </c>
      <c r="DA53" s="153" t="s">
        <v>7469</v>
      </c>
      <c r="DB53" s="153" t="s">
        <v>7469</v>
      </c>
      <c r="DC53" s="153">
        <v>15.9047</v>
      </c>
      <c r="DD53" s="153">
        <v>7.5808999999999997</v>
      </c>
      <c r="DE53" s="153" t="s">
        <v>7469</v>
      </c>
      <c r="DF53" s="153" t="s">
        <v>7469</v>
      </c>
      <c r="DG53" s="153">
        <v>10.448499999999999</v>
      </c>
      <c r="DH53" s="153">
        <v>0.1108</v>
      </c>
      <c r="DI53" s="153" t="s">
        <v>7469</v>
      </c>
      <c r="DJ53" s="153" t="s">
        <v>7469</v>
      </c>
      <c r="DK53" s="153">
        <v>7.4598000000000004</v>
      </c>
      <c r="DL53" s="153" t="s">
        <v>7469</v>
      </c>
      <c r="DM53" s="153">
        <v>4.8041</v>
      </c>
      <c r="DN53" s="153">
        <v>3074.6711</v>
      </c>
      <c r="DO53" s="153">
        <v>7.3179999999999996</v>
      </c>
      <c r="DP53" s="153">
        <v>6.1319999999999997</v>
      </c>
      <c r="DQ53" s="153">
        <v>5.6425999999999998</v>
      </c>
      <c r="DR53" s="153" t="s">
        <v>7469</v>
      </c>
      <c r="DS53" s="153">
        <v>10.1435</v>
      </c>
      <c r="DT53" s="153">
        <v>231.7473</v>
      </c>
      <c r="DU53" s="153">
        <v>18.7806</v>
      </c>
      <c r="DV53" s="153" t="s">
        <v>7469</v>
      </c>
      <c r="DW53" s="153" t="s">
        <v>7469</v>
      </c>
      <c r="DX53" s="153">
        <v>2.3824000000000001</v>
      </c>
      <c r="DY53" s="153">
        <v>10.6775</v>
      </c>
      <c r="DZ53" s="153">
        <v>4.2275999999999998</v>
      </c>
      <c r="EA53" s="153">
        <v>376.57749999999999</v>
      </c>
      <c r="EB53" s="153">
        <v>1.8556999999999999</v>
      </c>
      <c r="EC53" s="153">
        <v>123.35129999999999</v>
      </c>
      <c r="ED53" s="153">
        <v>11.667299999999999</v>
      </c>
      <c r="EE53" s="153">
        <v>73.891000000000005</v>
      </c>
      <c r="EF53" s="153">
        <v>33.994999999999997</v>
      </c>
      <c r="EG53" s="153">
        <v>16.0746</v>
      </c>
      <c r="EH53" s="153" t="s">
        <v>7469</v>
      </c>
      <c r="EI53" s="153">
        <v>10.583</v>
      </c>
      <c r="EJ53" s="153" t="s">
        <v>7469</v>
      </c>
      <c r="EK53" s="153" t="s">
        <v>7469</v>
      </c>
      <c r="EL53" s="153">
        <v>0.1114</v>
      </c>
      <c r="EM53" s="153">
        <v>79.333200000000005</v>
      </c>
      <c r="EN53" s="153" t="s">
        <v>7469</v>
      </c>
    </row>
    <row r="54" spans="3:144">
      <c r="C54" s="120"/>
      <c r="D54" s="103"/>
      <c r="E54" s="120" t="s">
        <v>8099</v>
      </c>
      <c r="F54" s="126" t="s">
        <v>8106</v>
      </c>
      <c r="G54" s="151" t="s">
        <v>8090</v>
      </c>
      <c r="H54" s="152" t="s">
        <v>8097</v>
      </c>
      <c r="I54" s="153">
        <v>1154.374</v>
      </c>
      <c r="J54" s="153">
        <v>8.5869999999999997</v>
      </c>
      <c r="K54" s="153">
        <v>426.8</v>
      </c>
      <c r="L54" s="153">
        <v>13.52</v>
      </c>
      <c r="M54" s="153" t="s">
        <v>7469</v>
      </c>
      <c r="N54" s="153">
        <v>1771</v>
      </c>
      <c r="O54" s="153">
        <v>12500</v>
      </c>
      <c r="P54" s="153">
        <v>6.9059999999999997</v>
      </c>
      <c r="Q54" s="153">
        <v>2.7746</v>
      </c>
      <c r="R54" s="153">
        <v>271</v>
      </c>
      <c r="S54" s="153">
        <v>5.6117999999999997</v>
      </c>
      <c r="T54" s="153" t="s">
        <v>7469</v>
      </c>
      <c r="U54" s="153" t="s">
        <v>7469</v>
      </c>
      <c r="V54" s="153">
        <v>125.33199999999999</v>
      </c>
      <c r="W54" s="153">
        <v>73.522900000000007</v>
      </c>
      <c r="X54" s="153">
        <v>964</v>
      </c>
      <c r="Y54" s="153">
        <v>7.4700000000000003E-2</v>
      </c>
      <c r="Z54" s="153">
        <v>65.512699999999995</v>
      </c>
      <c r="AA54" s="153">
        <v>82.0535</v>
      </c>
      <c r="AB54" s="153" t="s">
        <v>7469</v>
      </c>
      <c r="AC54" s="153">
        <v>0.26300000000000001</v>
      </c>
      <c r="AD54" s="153" t="s">
        <v>7469</v>
      </c>
      <c r="AE54" s="153">
        <v>10.9992</v>
      </c>
      <c r="AF54" s="153">
        <v>123.9242</v>
      </c>
      <c r="AG54" s="153">
        <v>32.539499999999997</v>
      </c>
      <c r="AH54" s="153" t="s">
        <v>7469</v>
      </c>
      <c r="AI54" s="153" t="s">
        <v>7469</v>
      </c>
      <c r="AJ54" s="153">
        <v>168.35300000000001</v>
      </c>
      <c r="AK54" s="153" t="s">
        <v>7469</v>
      </c>
      <c r="AL54" s="153" t="s">
        <v>7469</v>
      </c>
      <c r="AM54" s="153" t="s">
        <v>7469</v>
      </c>
      <c r="AN54" s="153">
        <v>52.360199999999999</v>
      </c>
      <c r="AO54" s="153">
        <v>95.660799999999995</v>
      </c>
      <c r="AP54" s="153" t="s">
        <v>7469</v>
      </c>
      <c r="AQ54" s="153">
        <v>0.22900000000000001</v>
      </c>
      <c r="AR54" s="153">
        <v>324.53300000000002</v>
      </c>
      <c r="AS54" s="153">
        <v>7.3292000000000002</v>
      </c>
      <c r="AT54" s="153">
        <v>2.3437000000000001</v>
      </c>
      <c r="AU54" s="153">
        <v>11.1724</v>
      </c>
      <c r="AV54" s="153">
        <v>151.4393</v>
      </c>
      <c r="AW54" s="153" t="s">
        <v>7469</v>
      </c>
      <c r="AX54" s="153" t="s">
        <v>7469</v>
      </c>
      <c r="AY54" s="153" t="s">
        <v>7469</v>
      </c>
      <c r="AZ54" s="153">
        <v>15.104100000000001</v>
      </c>
      <c r="BA54" s="153" t="s">
        <v>7469</v>
      </c>
      <c r="BB54" s="153" t="s">
        <v>7469</v>
      </c>
      <c r="BC54" s="153" t="s">
        <v>7469</v>
      </c>
      <c r="BD54" s="153" t="s">
        <v>7469</v>
      </c>
      <c r="BE54" s="153">
        <v>2.9700000000000001E-2</v>
      </c>
      <c r="BF54" s="153">
        <v>0.24440000000000001</v>
      </c>
      <c r="BG54" s="153">
        <v>1664.866</v>
      </c>
      <c r="BH54" s="153" t="s">
        <v>7469</v>
      </c>
      <c r="BI54" s="153">
        <v>343.93599999999998</v>
      </c>
      <c r="BJ54" s="153">
        <v>14.3782</v>
      </c>
      <c r="BK54" s="153" t="s">
        <v>7469</v>
      </c>
      <c r="BL54" s="153">
        <v>59.9621</v>
      </c>
      <c r="BM54" s="153" t="s">
        <v>7469</v>
      </c>
      <c r="BN54" s="153">
        <v>205.12899999999999</v>
      </c>
      <c r="BO54" s="153">
        <v>1.6288</v>
      </c>
      <c r="BP54" s="153" t="s">
        <v>7469</v>
      </c>
      <c r="BQ54" s="153">
        <v>8.5556999999999999</v>
      </c>
      <c r="BR54" s="153" t="s">
        <v>7469</v>
      </c>
      <c r="BS54" s="153">
        <v>288.17899999999997</v>
      </c>
      <c r="BT54" s="153" t="s">
        <v>7469</v>
      </c>
      <c r="BU54" s="153">
        <v>82.134100000000004</v>
      </c>
      <c r="BV54" s="153" t="s">
        <v>7469</v>
      </c>
      <c r="BW54" s="153" t="s">
        <v>7469</v>
      </c>
      <c r="BX54" s="153">
        <v>59.248600000000003</v>
      </c>
      <c r="BY54" s="153" t="s">
        <v>7469</v>
      </c>
      <c r="BZ54" s="153" t="s">
        <v>7469</v>
      </c>
      <c r="CA54" s="153">
        <v>1907.508</v>
      </c>
      <c r="CB54" s="153">
        <v>2.5106999999999999</v>
      </c>
      <c r="CC54" s="153">
        <v>2.5547</v>
      </c>
      <c r="CD54" s="153" t="s">
        <v>7469</v>
      </c>
      <c r="CE54" s="153">
        <v>4.1467000000000001</v>
      </c>
      <c r="CF54" s="153" t="s">
        <v>7469</v>
      </c>
      <c r="CG54" s="153" t="s">
        <v>7469</v>
      </c>
      <c r="CH54" s="153">
        <v>3.7010000000000001</v>
      </c>
      <c r="CI54" s="153">
        <v>184.8843</v>
      </c>
      <c r="CJ54" s="153" t="s">
        <v>7469</v>
      </c>
      <c r="CK54" s="153" t="s">
        <v>7469</v>
      </c>
      <c r="CL54" s="153" t="s">
        <v>7469</v>
      </c>
      <c r="CM54" s="153" t="s">
        <v>7469</v>
      </c>
      <c r="CN54" s="153" t="s">
        <v>7469</v>
      </c>
      <c r="CO54" s="153">
        <v>5.1590999999999996</v>
      </c>
      <c r="CP54" s="153">
        <v>136.75110000000001</v>
      </c>
      <c r="CQ54" s="153" t="s">
        <v>7469</v>
      </c>
      <c r="CR54" s="153" t="s">
        <v>7469</v>
      </c>
      <c r="CS54" s="153">
        <v>81.834999999999994</v>
      </c>
      <c r="CT54" s="153">
        <v>3.7147999999999999</v>
      </c>
      <c r="CU54" s="153">
        <v>8.3874999999999993</v>
      </c>
      <c r="CV54" s="153" t="s">
        <v>7469</v>
      </c>
      <c r="CW54" s="153" t="s">
        <v>7469</v>
      </c>
      <c r="CX54" s="153" t="s">
        <v>7469</v>
      </c>
      <c r="CY54" s="153">
        <v>10.169600000000001</v>
      </c>
      <c r="CZ54" s="153">
        <v>9.7989999999999995</v>
      </c>
      <c r="DA54" s="153" t="s">
        <v>7469</v>
      </c>
      <c r="DB54" s="153" t="s">
        <v>7469</v>
      </c>
      <c r="DC54" s="153">
        <v>15.9047</v>
      </c>
      <c r="DD54" s="153">
        <v>7.5808999999999997</v>
      </c>
      <c r="DE54" s="153" t="s">
        <v>7469</v>
      </c>
      <c r="DF54" s="153" t="s">
        <v>7469</v>
      </c>
      <c r="DG54" s="153">
        <v>10.448499999999999</v>
      </c>
      <c r="DH54" s="153">
        <v>0.1108</v>
      </c>
      <c r="DI54" s="153" t="s">
        <v>7469</v>
      </c>
      <c r="DJ54" s="153" t="s">
        <v>7469</v>
      </c>
      <c r="DK54" s="153">
        <v>7.4598000000000004</v>
      </c>
      <c r="DL54" s="153" t="s">
        <v>7469</v>
      </c>
      <c r="DM54" s="153">
        <v>4.8041</v>
      </c>
      <c r="DN54" s="153">
        <v>3074.6711</v>
      </c>
      <c r="DO54" s="153">
        <v>7.3179999999999996</v>
      </c>
      <c r="DP54" s="153">
        <v>6.1319999999999997</v>
      </c>
      <c r="DQ54" s="153">
        <v>5.6425999999999998</v>
      </c>
      <c r="DR54" s="153" t="s">
        <v>7469</v>
      </c>
      <c r="DS54" s="153">
        <v>10.1435</v>
      </c>
      <c r="DT54" s="153">
        <v>231.7473</v>
      </c>
      <c r="DU54" s="153">
        <v>18.7806</v>
      </c>
      <c r="DV54" s="153" t="s">
        <v>7469</v>
      </c>
      <c r="DW54" s="153" t="s">
        <v>7469</v>
      </c>
      <c r="DX54" s="153">
        <v>2.3824000000000001</v>
      </c>
      <c r="DY54" s="153">
        <v>10.6775</v>
      </c>
      <c r="DZ54" s="153">
        <v>4.2275999999999998</v>
      </c>
      <c r="EA54" s="153">
        <v>376.57749999999999</v>
      </c>
      <c r="EB54" s="153">
        <v>1.8556999999999999</v>
      </c>
      <c r="EC54" s="153">
        <v>123.35129999999999</v>
      </c>
      <c r="ED54" s="153">
        <v>11.667299999999999</v>
      </c>
      <c r="EE54" s="153">
        <v>73.891000000000005</v>
      </c>
      <c r="EF54" s="153">
        <v>33.994999999999997</v>
      </c>
      <c r="EG54" s="153">
        <v>16.0746</v>
      </c>
      <c r="EH54" s="153" t="s">
        <v>7469</v>
      </c>
      <c r="EI54" s="153">
        <v>10.583</v>
      </c>
      <c r="EJ54" s="153" t="s">
        <v>7469</v>
      </c>
      <c r="EK54" s="153" t="s">
        <v>7469</v>
      </c>
      <c r="EL54" s="153">
        <v>0.1114</v>
      </c>
      <c r="EM54" s="153">
        <v>79.333200000000005</v>
      </c>
      <c r="EN54" s="153" t="s">
        <v>7469</v>
      </c>
    </row>
    <row r="55" spans="3:144">
      <c r="C55" s="120"/>
      <c r="D55" s="103"/>
      <c r="E55" s="120" t="s">
        <v>8100</v>
      </c>
      <c r="F55" s="126" t="s">
        <v>8106</v>
      </c>
      <c r="G55" s="151" t="s">
        <v>8090</v>
      </c>
      <c r="H55" s="152" t="s">
        <v>8097</v>
      </c>
      <c r="I55" s="153" t="s">
        <v>7469</v>
      </c>
      <c r="J55" s="153" t="s">
        <v>7469</v>
      </c>
      <c r="K55" s="153" t="s">
        <v>7469</v>
      </c>
      <c r="L55" s="153" t="s">
        <v>7469</v>
      </c>
      <c r="M55" s="153" t="s">
        <v>7469</v>
      </c>
      <c r="N55" s="153">
        <v>1291</v>
      </c>
      <c r="O55" s="153">
        <v>3719</v>
      </c>
      <c r="P55" s="153" t="s">
        <v>7469</v>
      </c>
      <c r="Q55" s="153" t="s">
        <v>7469</v>
      </c>
      <c r="R55" s="153">
        <v>391</v>
      </c>
      <c r="S55" s="153" t="s">
        <v>7469</v>
      </c>
      <c r="T55" s="153" t="s">
        <v>7469</v>
      </c>
      <c r="U55" s="153" t="s">
        <v>7469</v>
      </c>
      <c r="V55" s="153" t="s">
        <v>7469</v>
      </c>
      <c r="W55" s="153" t="s">
        <v>7469</v>
      </c>
      <c r="X55" s="153" t="s">
        <v>7469</v>
      </c>
      <c r="Y55" s="153" t="s">
        <v>7469</v>
      </c>
      <c r="Z55" s="153" t="s">
        <v>7469</v>
      </c>
      <c r="AA55" s="153" t="s">
        <v>7469</v>
      </c>
      <c r="AB55" s="153" t="s">
        <v>7469</v>
      </c>
      <c r="AC55" s="153" t="s">
        <v>7469</v>
      </c>
      <c r="AD55" s="153" t="s">
        <v>7469</v>
      </c>
      <c r="AE55" s="153">
        <v>10.043100000000001</v>
      </c>
      <c r="AF55" s="153">
        <v>114.8006</v>
      </c>
      <c r="AG55" s="153" t="s">
        <v>7469</v>
      </c>
      <c r="AH55" s="153" t="s">
        <v>7469</v>
      </c>
      <c r="AI55" s="153" t="s">
        <v>7469</v>
      </c>
      <c r="AJ55" s="153" t="s">
        <v>7469</v>
      </c>
      <c r="AK55" s="153" t="s">
        <v>7469</v>
      </c>
      <c r="AL55" s="153" t="s">
        <v>7469</v>
      </c>
      <c r="AM55" s="153" t="s">
        <v>7469</v>
      </c>
      <c r="AN55" s="153" t="s">
        <v>7469</v>
      </c>
      <c r="AO55" s="153" t="s">
        <v>7469</v>
      </c>
      <c r="AP55" s="153" t="s">
        <v>7469</v>
      </c>
      <c r="AQ55" s="153" t="s">
        <v>7469</v>
      </c>
      <c r="AR55" s="153" t="s">
        <v>7469</v>
      </c>
      <c r="AS55" s="153" t="s">
        <v>7469</v>
      </c>
      <c r="AT55" s="153" t="s">
        <v>7469</v>
      </c>
      <c r="AU55" s="153" t="s">
        <v>7469</v>
      </c>
      <c r="AV55" s="153" t="s">
        <v>7469</v>
      </c>
      <c r="AW55" s="153" t="s">
        <v>7469</v>
      </c>
      <c r="AX55" s="153" t="s">
        <v>7469</v>
      </c>
      <c r="AY55" s="153" t="s">
        <v>7469</v>
      </c>
      <c r="AZ55" s="153" t="s">
        <v>7469</v>
      </c>
      <c r="BA55" s="153" t="s">
        <v>7469</v>
      </c>
      <c r="BB55" s="153" t="s">
        <v>7469</v>
      </c>
      <c r="BC55" s="153" t="s">
        <v>7469</v>
      </c>
      <c r="BD55" s="153" t="s">
        <v>7469</v>
      </c>
      <c r="BE55" s="153" t="s">
        <v>7469</v>
      </c>
      <c r="BF55" s="153" t="s">
        <v>7469</v>
      </c>
      <c r="BG55" s="153">
        <v>766.101</v>
      </c>
      <c r="BH55" s="153" t="s">
        <v>7469</v>
      </c>
      <c r="BI55" s="153" t="s">
        <v>7469</v>
      </c>
      <c r="BJ55" s="153">
        <v>12.217599999999999</v>
      </c>
      <c r="BK55" s="153" t="s">
        <v>7469</v>
      </c>
      <c r="BL55" s="153" t="s">
        <v>7469</v>
      </c>
      <c r="BM55" s="153" t="s">
        <v>7469</v>
      </c>
      <c r="BN55" s="153">
        <v>186.22</v>
      </c>
      <c r="BO55" s="153">
        <v>9.3100000000000002E-2</v>
      </c>
      <c r="BP55" s="153" t="s">
        <v>7469</v>
      </c>
      <c r="BQ55" s="153" t="s">
        <v>7469</v>
      </c>
      <c r="BR55" s="153" t="s">
        <v>7469</v>
      </c>
      <c r="BS55" s="153" t="s">
        <v>7469</v>
      </c>
      <c r="BT55" s="153" t="s">
        <v>7469</v>
      </c>
      <c r="BU55" s="153" t="s">
        <v>7469</v>
      </c>
      <c r="BV55" s="153" t="s">
        <v>7469</v>
      </c>
      <c r="BW55" s="153" t="s">
        <v>7469</v>
      </c>
      <c r="BX55" s="153" t="s">
        <v>7469</v>
      </c>
      <c r="BY55" s="153" t="s">
        <v>7469</v>
      </c>
      <c r="BZ55" s="153" t="s">
        <v>7469</v>
      </c>
      <c r="CA55" s="153">
        <v>2152.7359999999999</v>
      </c>
      <c r="CB55" s="153" t="s">
        <v>7469</v>
      </c>
      <c r="CC55" s="153" t="s">
        <v>7469</v>
      </c>
      <c r="CD55" s="153" t="s">
        <v>7469</v>
      </c>
      <c r="CE55" s="153">
        <v>3.2522000000000002</v>
      </c>
      <c r="CF55" s="153" t="s">
        <v>7469</v>
      </c>
      <c r="CG55" s="153" t="s">
        <v>7469</v>
      </c>
      <c r="CH55" s="153" t="s">
        <v>7469</v>
      </c>
      <c r="CI55" s="153" t="s">
        <v>7469</v>
      </c>
      <c r="CJ55" s="153" t="s">
        <v>7469</v>
      </c>
      <c r="CK55" s="153" t="s">
        <v>7469</v>
      </c>
      <c r="CL55" s="153" t="s">
        <v>7469</v>
      </c>
      <c r="CM55" s="153" t="s">
        <v>7469</v>
      </c>
      <c r="CN55" s="153" t="s">
        <v>7469</v>
      </c>
      <c r="CO55" s="153" t="s">
        <v>7469</v>
      </c>
      <c r="CP55" s="153" t="s">
        <v>7469</v>
      </c>
      <c r="CQ55" s="153" t="s">
        <v>7469</v>
      </c>
      <c r="CR55" s="153" t="s">
        <v>7469</v>
      </c>
      <c r="CS55" s="153" t="s">
        <v>7469</v>
      </c>
      <c r="CT55" s="153" t="s">
        <v>7469</v>
      </c>
      <c r="CU55" s="153">
        <v>7.1669</v>
      </c>
      <c r="CV55" s="153" t="s">
        <v>7469</v>
      </c>
      <c r="CW55" s="153" t="s">
        <v>7469</v>
      </c>
      <c r="CX55" s="153" t="s">
        <v>7469</v>
      </c>
      <c r="CY55" s="153" t="s">
        <v>7469</v>
      </c>
      <c r="CZ55" s="153" t="s">
        <v>7469</v>
      </c>
      <c r="DA55" s="153" t="s">
        <v>7469</v>
      </c>
      <c r="DB55" s="153" t="s">
        <v>7469</v>
      </c>
      <c r="DC55" s="153" t="s">
        <v>7469</v>
      </c>
      <c r="DD55" s="153" t="s">
        <v>7469</v>
      </c>
      <c r="DE55" s="153" t="s">
        <v>7469</v>
      </c>
      <c r="DF55" s="153" t="s">
        <v>7469</v>
      </c>
      <c r="DG55" s="153" t="s">
        <v>7469</v>
      </c>
      <c r="DH55" s="153">
        <v>9.7999999999999997E-3</v>
      </c>
      <c r="DI55" s="153" t="s">
        <v>7469</v>
      </c>
      <c r="DJ55" s="153" t="s">
        <v>7469</v>
      </c>
      <c r="DK55" s="153">
        <v>7.4028</v>
      </c>
      <c r="DL55" s="153" t="s">
        <v>7469</v>
      </c>
      <c r="DM55" s="153" t="s">
        <v>7469</v>
      </c>
      <c r="DN55" s="153" t="s">
        <v>7469</v>
      </c>
      <c r="DO55" s="153" t="s">
        <v>7469</v>
      </c>
      <c r="DP55" s="153" t="s">
        <v>7469</v>
      </c>
      <c r="DQ55" s="153">
        <v>10.5036</v>
      </c>
      <c r="DR55" s="153" t="s">
        <v>7469</v>
      </c>
      <c r="DS55" s="153" t="s">
        <v>7469</v>
      </c>
      <c r="DT55" s="153" t="s">
        <v>7469</v>
      </c>
      <c r="DU55" s="153" t="s">
        <v>7469</v>
      </c>
      <c r="DV55" s="153" t="s">
        <v>7469</v>
      </c>
      <c r="DW55" s="153" t="s">
        <v>7469</v>
      </c>
      <c r="DX55" s="153" t="s">
        <v>7469</v>
      </c>
      <c r="DY55" s="153" t="s">
        <v>7469</v>
      </c>
      <c r="DZ55" s="153" t="s">
        <v>7469</v>
      </c>
      <c r="EA55" s="153" t="s">
        <v>7469</v>
      </c>
      <c r="EB55" s="153" t="s">
        <v>7469</v>
      </c>
      <c r="EC55" s="153" t="s">
        <v>7469</v>
      </c>
      <c r="ED55" s="153" t="s">
        <v>7469</v>
      </c>
      <c r="EE55" s="153">
        <v>31.39</v>
      </c>
      <c r="EF55" s="153" t="s">
        <v>7469</v>
      </c>
      <c r="EG55" s="153" t="s">
        <v>7469</v>
      </c>
      <c r="EH55" s="153" t="s">
        <v>7469</v>
      </c>
      <c r="EI55" s="153" t="s">
        <v>7469</v>
      </c>
      <c r="EJ55" s="153" t="s">
        <v>7469</v>
      </c>
      <c r="EK55" s="153" t="s">
        <v>7469</v>
      </c>
      <c r="EL55" s="153" t="s">
        <v>7469</v>
      </c>
      <c r="EM55" s="153" t="s">
        <v>7469</v>
      </c>
      <c r="EN55" s="153" t="s">
        <v>7469</v>
      </c>
    </row>
    <row r="56" spans="3:144">
      <c r="C56" s="120"/>
      <c r="D56" s="103"/>
      <c r="E56" s="120" t="s">
        <v>8101</v>
      </c>
      <c r="F56" s="126" t="s">
        <v>8106</v>
      </c>
      <c r="G56" s="151" t="s">
        <v>8090</v>
      </c>
      <c r="H56" s="152" t="s">
        <v>8097</v>
      </c>
      <c r="I56" s="153" t="s">
        <v>7469</v>
      </c>
      <c r="J56" s="153" t="s">
        <v>7469</v>
      </c>
      <c r="K56" s="153" t="s">
        <v>7469</v>
      </c>
      <c r="L56" s="153" t="s">
        <v>7469</v>
      </c>
      <c r="M56" s="153" t="s">
        <v>7469</v>
      </c>
      <c r="N56" s="153">
        <v>1095</v>
      </c>
      <c r="O56" s="153">
        <v>3242</v>
      </c>
      <c r="P56" s="153" t="s">
        <v>7469</v>
      </c>
      <c r="Q56" s="153" t="s">
        <v>7469</v>
      </c>
      <c r="R56" s="153">
        <v>431</v>
      </c>
      <c r="S56" s="153" t="s">
        <v>7469</v>
      </c>
      <c r="T56" s="153" t="s">
        <v>7469</v>
      </c>
      <c r="U56" s="153" t="s">
        <v>7469</v>
      </c>
      <c r="V56" s="153" t="s">
        <v>7469</v>
      </c>
      <c r="W56" s="153" t="s">
        <v>7469</v>
      </c>
      <c r="X56" s="153" t="s">
        <v>7469</v>
      </c>
      <c r="Y56" s="153" t="s">
        <v>7469</v>
      </c>
      <c r="Z56" s="153" t="s">
        <v>7469</v>
      </c>
      <c r="AA56" s="153" t="s">
        <v>7469</v>
      </c>
      <c r="AB56" s="153" t="s">
        <v>7469</v>
      </c>
      <c r="AC56" s="153" t="s">
        <v>7469</v>
      </c>
      <c r="AD56" s="153" t="s">
        <v>7469</v>
      </c>
      <c r="AE56" s="153">
        <v>9.3871000000000002</v>
      </c>
      <c r="AF56" s="153">
        <v>115.0774</v>
      </c>
      <c r="AG56" s="153" t="s">
        <v>7469</v>
      </c>
      <c r="AH56" s="153" t="s">
        <v>7469</v>
      </c>
      <c r="AI56" s="153" t="s">
        <v>7469</v>
      </c>
      <c r="AJ56" s="153" t="s">
        <v>7469</v>
      </c>
      <c r="AK56" s="153" t="s">
        <v>7469</v>
      </c>
      <c r="AL56" s="153" t="s">
        <v>7469</v>
      </c>
      <c r="AM56" s="153" t="s">
        <v>7469</v>
      </c>
      <c r="AN56" s="153" t="s">
        <v>7469</v>
      </c>
      <c r="AO56" s="153" t="s">
        <v>7469</v>
      </c>
      <c r="AP56" s="153">
        <v>2.3748999999999998</v>
      </c>
      <c r="AQ56" s="153" t="s">
        <v>7469</v>
      </c>
      <c r="AR56" s="153" t="s">
        <v>7469</v>
      </c>
      <c r="AS56" s="153" t="s">
        <v>7469</v>
      </c>
      <c r="AT56" s="153" t="s">
        <v>7469</v>
      </c>
      <c r="AU56" s="153" t="s">
        <v>7469</v>
      </c>
      <c r="AV56" s="153" t="s">
        <v>7469</v>
      </c>
      <c r="AW56" s="153" t="s">
        <v>7469</v>
      </c>
      <c r="AX56" s="153" t="s">
        <v>7469</v>
      </c>
      <c r="AY56" s="153" t="s">
        <v>7469</v>
      </c>
      <c r="AZ56" s="153" t="s">
        <v>7469</v>
      </c>
      <c r="BA56" s="153" t="s">
        <v>7469</v>
      </c>
      <c r="BB56" s="153" t="s">
        <v>7469</v>
      </c>
      <c r="BC56" s="153" t="s">
        <v>7469</v>
      </c>
      <c r="BD56" s="153" t="s">
        <v>7469</v>
      </c>
      <c r="BE56" s="153" t="s">
        <v>7469</v>
      </c>
      <c r="BF56" s="153" t="s">
        <v>7469</v>
      </c>
      <c r="BG56" s="153">
        <v>269.49299999999999</v>
      </c>
      <c r="BH56" s="153" t="s">
        <v>7469</v>
      </c>
      <c r="BI56" s="153" t="s">
        <v>7469</v>
      </c>
      <c r="BJ56" s="153">
        <v>10.328900000000001</v>
      </c>
      <c r="BK56" s="153" t="s">
        <v>7469</v>
      </c>
      <c r="BL56" s="153" t="s">
        <v>7469</v>
      </c>
      <c r="BM56" s="153" t="s">
        <v>7469</v>
      </c>
      <c r="BN56" s="153">
        <v>167.48699999999999</v>
      </c>
      <c r="BO56" s="153" t="s">
        <v>7469</v>
      </c>
      <c r="BP56" s="153" t="s">
        <v>7469</v>
      </c>
      <c r="BQ56" s="153" t="s">
        <v>7469</v>
      </c>
      <c r="BR56" s="153" t="s">
        <v>7469</v>
      </c>
      <c r="BS56" s="153" t="s">
        <v>7469</v>
      </c>
      <c r="BT56" s="153" t="s">
        <v>7469</v>
      </c>
      <c r="BU56" s="153" t="s">
        <v>7469</v>
      </c>
      <c r="BV56" s="153" t="s">
        <v>7469</v>
      </c>
      <c r="BW56" s="153" t="s">
        <v>7469</v>
      </c>
      <c r="BX56" s="153" t="s">
        <v>7469</v>
      </c>
      <c r="BY56" s="153" t="s">
        <v>7469</v>
      </c>
      <c r="BZ56" s="153" t="s">
        <v>7469</v>
      </c>
      <c r="CA56" s="153">
        <v>2318.8580000000002</v>
      </c>
      <c r="CB56" s="153" t="s">
        <v>7469</v>
      </c>
      <c r="CC56" s="153" t="s">
        <v>7469</v>
      </c>
      <c r="CD56" s="153" t="s">
        <v>7469</v>
      </c>
      <c r="CE56" s="153" t="s">
        <v>7469</v>
      </c>
      <c r="CF56" s="153" t="s">
        <v>7469</v>
      </c>
      <c r="CG56" s="153" t="s">
        <v>7469</v>
      </c>
      <c r="CH56" s="153" t="s">
        <v>7469</v>
      </c>
      <c r="CI56" s="153" t="s">
        <v>7469</v>
      </c>
      <c r="CJ56" s="153" t="s">
        <v>7469</v>
      </c>
      <c r="CK56" s="153" t="s">
        <v>7469</v>
      </c>
      <c r="CL56" s="153" t="s">
        <v>7469</v>
      </c>
      <c r="CM56" s="153" t="s">
        <v>7469</v>
      </c>
      <c r="CN56" s="153" t="s">
        <v>7469</v>
      </c>
      <c r="CO56" s="153" t="s">
        <v>7469</v>
      </c>
      <c r="CP56" s="153" t="s">
        <v>7469</v>
      </c>
      <c r="CQ56" s="153" t="s">
        <v>7469</v>
      </c>
      <c r="CR56" s="153" t="s">
        <v>7469</v>
      </c>
      <c r="CS56" s="153" t="s">
        <v>7469</v>
      </c>
      <c r="CT56" s="153" t="s">
        <v>7469</v>
      </c>
      <c r="CU56" s="153">
        <v>7.7325999999999997</v>
      </c>
      <c r="CV56" s="153" t="s">
        <v>7469</v>
      </c>
      <c r="CW56" s="153" t="s">
        <v>7469</v>
      </c>
      <c r="CX56" s="153" t="s">
        <v>7469</v>
      </c>
      <c r="CY56" s="153" t="s">
        <v>7469</v>
      </c>
      <c r="CZ56" s="153" t="s">
        <v>7469</v>
      </c>
      <c r="DA56" s="153" t="s">
        <v>7469</v>
      </c>
      <c r="DB56" s="153" t="s">
        <v>7469</v>
      </c>
      <c r="DC56" s="153" t="s">
        <v>7469</v>
      </c>
      <c r="DD56" s="153" t="s">
        <v>7469</v>
      </c>
      <c r="DE56" s="153" t="s">
        <v>7469</v>
      </c>
      <c r="DF56" s="153" t="s">
        <v>7469</v>
      </c>
      <c r="DG56" s="153" t="s">
        <v>7469</v>
      </c>
      <c r="DH56" s="153" t="s">
        <v>7469</v>
      </c>
      <c r="DI56" s="153" t="s">
        <v>7469</v>
      </c>
      <c r="DJ56" s="153" t="s">
        <v>7469</v>
      </c>
      <c r="DK56" s="153">
        <v>7.0060000000000002</v>
      </c>
      <c r="DL56" s="153" t="s">
        <v>7469</v>
      </c>
      <c r="DM56" s="153" t="s">
        <v>7469</v>
      </c>
      <c r="DN56" s="153" t="s">
        <v>7469</v>
      </c>
      <c r="DO56" s="153" t="s">
        <v>7469</v>
      </c>
      <c r="DP56" s="153" t="s">
        <v>7469</v>
      </c>
      <c r="DQ56" s="153">
        <v>7.9128999999999996</v>
      </c>
      <c r="DR56" s="153" t="s">
        <v>7469</v>
      </c>
      <c r="DS56" s="153" t="s">
        <v>7469</v>
      </c>
      <c r="DT56" s="153" t="s">
        <v>7469</v>
      </c>
      <c r="DU56" s="153" t="s">
        <v>7469</v>
      </c>
      <c r="DV56" s="153" t="s">
        <v>7469</v>
      </c>
      <c r="DW56" s="153" t="s">
        <v>7469</v>
      </c>
      <c r="DX56" s="153" t="s">
        <v>7469</v>
      </c>
      <c r="DY56" s="153" t="s">
        <v>7469</v>
      </c>
      <c r="DZ56" s="153" t="s">
        <v>7469</v>
      </c>
      <c r="EA56" s="153" t="s">
        <v>7469</v>
      </c>
      <c r="EB56" s="153" t="s">
        <v>7469</v>
      </c>
      <c r="EC56" s="153" t="s">
        <v>7469</v>
      </c>
      <c r="ED56" s="153" t="s">
        <v>7469</v>
      </c>
      <c r="EE56" s="153">
        <v>9.65</v>
      </c>
      <c r="EF56" s="153" t="s">
        <v>7469</v>
      </c>
      <c r="EG56" s="153" t="s">
        <v>7469</v>
      </c>
      <c r="EH56" s="153" t="s">
        <v>7469</v>
      </c>
      <c r="EI56" s="153" t="s">
        <v>7469</v>
      </c>
      <c r="EJ56" s="153" t="s">
        <v>7469</v>
      </c>
      <c r="EK56" s="153" t="s">
        <v>7469</v>
      </c>
      <c r="EL56" s="153" t="s">
        <v>7469</v>
      </c>
      <c r="EM56" s="153" t="s">
        <v>7469</v>
      </c>
      <c r="EN56" s="153" t="s">
        <v>7469</v>
      </c>
    </row>
    <row r="57" spans="3:144">
      <c r="C57" s="120"/>
      <c r="D57" s="103"/>
      <c r="E57" s="120" t="s">
        <v>8102</v>
      </c>
      <c r="F57" s="126" t="s">
        <v>8106</v>
      </c>
      <c r="G57" s="151" t="s">
        <v>8090</v>
      </c>
      <c r="H57" s="152" t="s">
        <v>8097</v>
      </c>
      <c r="I57" s="153" t="s">
        <v>7469</v>
      </c>
      <c r="J57" s="153" t="s">
        <v>7469</v>
      </c>
      <c r="K57" s="153" t="s">
        <v>7469</v>
      </c>
      <c r="L57" s="153" t="s">
        <v>7469</v>
      </c>
      <c r="M57" s="153" t="s">
        <v>7469</v>
      </c>
      <c r="N57" s="153" t="s">
        <v>7469</v>
      </c>
      <c r="O57" s="153">
        <v>3972</v>
      </c>
      <c r="P57" s="153" t="s">
        <v>7469</v>
      </c>
      <c r="Q57" s="153" t="s">
        <v>7469</v>
      </c>
      <c r="R57" s="153" t="s">
        <v>7469</v>
      </c>
      <c r="S57" s="153" t="s">
        <v>7469</v>
      </c>
      <c r="T57" s="153" t="s">
        <v>7469</v>
      </c>
      <c r="U57" s="153" t="s">
        <v>7469</v>
      </c>
      <c r="V57" s="153" t="s">
        <v>7469</v>
      </c>
      <c r="W57" s="153" t="s">
        <v>7469</v>
      </c>
      <c r="X57" s="153" t="s">
        <v>7469</v>
      </c>
      <c r="Y57" s="153" t="s">
        <v>7469</v>
      </c>
      <c r="Z57" s="153" t="s">
        <v>7469</v>
      </c>
      <c r="AA57" s="153" t="s">
        <v>7469</v>
      </c>
      <c r="AB57" s="153" t="s">
        <v>7469</v>
      </c>
      <c r="AC57" s="153" t="s">
        <v>7469</v>
      </c>
      <c r="AD57" s="153" t="s">
        <v>7469</v>
      </c>
      <c r="AE57" s="153" t="s">
        <v>7469</v>
      </c>
      <c r="AF57" s="153" t="s">
        <v>7469</v>
      </c>
      <c r="AG57" s="153" t="s">
        <v>7469</v>
      </c>
      <c r="AH57" s="153" t="s">
        <v>7469</v>
      </c>
      <c r="AI57" s="153" t="s">
        <v>7469</v>
      </c>
      <c r="AJ57" s="153" t="s">
        <v>7469</v>
      </c>
      <c r="AK57" s="153" t="s">
        <v>7469</v>
      </c>
      <c r="AL57" s="153" t="s">
        <v>7469</v>
      </c>
      <c r="AM57" s="153" t="s">
        <v>7469</v>
      </c>
      <c r="AN57" s="153" t="s">
        <v>7469</v>
      </c>
      <c r="AO57" s="153" t="s">
        <v>7469</v>
      </c>
      <c r="AP57" s="153" t="s">
        <v>7469</v>
      </c>
      <c r="AQ57" s="153" t="s">
        <v>7469</v>
      </c>
      <c r="AR57" s="153" t="s">
        <v>7469</v>
      </c>
      <c r="AS57" s="153" t="s">
        <v>7469</v>
      </c>
      <c r="AT57" s="153" t="s">
        <v>7469</v>
      </c>
      <c r="AU57" s="153" t="s">
        <v>7469</v>
      </c>
      <c r="AV57" s="153" t="s">
        <v>7469</v>
      </c>
      <c r="AW57" s="153" t="s">
        <v>7469</v>
      </c>
      <c r="AX57" s="153" t="s">
        <v>7469</v>
      </c>
      <c r="AY57" s="153" t="s">
        <v>7469</v>
      </c>
      <c r="AZ57" s="153" t="s">
        <v>7469</v>
      </c>
      <c r="BA57" s="153" t="s">
        <v>7469</v>
      </c>
      <c r="BB57" s="153" t="s">
        <v>7469</v>
      </c>
      <c r="BC57" s="153" t="s">
        <v>7469</v>
      </c>
      <c r="BD57" s="153" t="s">
        <v>7469</v>
      </c>
      <c r="BE57" s="153" t="s">
        <v>7469</v>
      </c>
      <c r="BF57" s="153" t="s">
        <v>7469</v>
      </c>
      <c r="BG57" s="153" t="s">
        <v>7469</v>
      </c>
      <c r="BH57" s="153" t="s">
        <v>7469</v>
      </c>
      <c r="BI57" s="153" t="s">
        <v>7469</v>
      </c>
      <c r="BJ57" s="153" t="s">
        <v>7469</v>
      </c>
      <c r="BK57" s="153" t="s">
        <v>7469</v>
      </c>
      <c r="BL57" s="153" t="s">
        <v>7469</v>
      </c>
      <c r="BM57" s="153" t="s">
        <v>7469</v>
      </c>
      <c r="BN57" s="153">
        <v>139.03200000000001</v>
      </c>
      <c r="BO57" s="153" t="s">
        <v>7469</v>
      </c>
      <c r="BP57" s="153" t="s">
        <v>7469</v>
      </c>
      <c r="BQ57" s="153" t="s">
        <v>7469</v>
      </c>
      <c r="BR57" s="153" t="s">
        <v>7469</v>
      </c>
      <c r="BS57" s="153" t="s">
        <v>7469</v>
      </c>
      <c r="BT57" s="153" t="s">
        <v>7469</v>
      </c>
      <c r="BU57" s="153" t="s">
        <v>7469</v>
      </c>
      <c r="BV57" s="153" t="s">
        <v>7469</v>
      </c>
      <c r="BW57" s="153" t="s">
        <v>7469</v>
      </c>
      <c r="BX57" s="153" t="s">
        <v>7469</v>
      </c>
      <c r="BY57" s="153" t="s">
        <v>7469</v>
      </c>
      <c r="BZ57" s="153" t="s">
        <v>7469</v>
      </c>
      <c r="CA57" s="153">
        <v>2466.5509999999999</v>
      </c>
      <c r="CB57" s="153" t="s">
        <v>7469</v>
      </c>
      <c r="CC57" s="153" t="s">
        <v>7469</v>
      </c>
      <c r="CD57" s="153" t="s">
        <v>7469</v>
      </c>
      <c r="CE57" s="153" t="s">
        <v>7469</v>
      </c>
      <c r="CF57" s="153" t="s">
        <v>7469</v>
      </c>
      <c r="CG57" s="153" t="s">
        <v>7469</v>
      </c>
      <c r="CH57" s="153" t="s">
        <v>7469</v>
      </c>
      <c r="CI57" s="153" t="s">
        <v>7469</v>
      </c>
      <c r="CJ57" s="153" t="s">
        <v>7469</v>
      </c>
      <c r="CK57" s="153" t="s">
        <v>7469</v>
      </c>
      <c r="CL57" s="153" t="s">
        <v>7469</v>
      </c>
      <c r="CM57" s="153" t="s">
        <v>7469</v>
      </c>
      <c r="CN57" s="153" t="s">
        <v>7469</v>
      </c>
      <c r="CO57" s="153" t="s">
        <v>7469</v>
      </c>
      <c r="CP57" s="153" t="s">
        <v>7469</v>
      </c>
      <c r="CQ57" s="153" t="s">
        <v>7469</v>
      </c>
      <c r="CR57" s="153" t="s">
        <v>7469</v>
      </c>
      <c r="CS57" s="153" t="s">
        <v>7469</v>
      </c>
      <c r="CT57" s="153" t="s">
        <v>7469</v>
      </c>
      <c r="CU57" s="153" t="s">
        <v>7469</v>
      </c>
      <c r="CV57" s="153" t="s">
        <v>7469</v>
      </c>
      <c r="CW57" s="153" t="s">
        <v>7469</v>
      </c>
      <c r="CX57" s="153" t="s">
        <v>7469</v>
      </c>
      <c r="CY57" s="153" t="s">
        <v>7469</v>
      </c>
      <c r="CZ57" s="153" t="s">
        <v>7469</v>
      </c>
      <c r="DA57" s="153" t="s">
        <v>7469</v>
      </c>
      <c r="DB57" s="153" t="s">
        <v>7469</v>
      </c>
      <c r="DC57" s="153" t="s">
        <v>7469</v>
      </c>
      <c r="DD57" s="153" t="s">
        <v>7469</v>
      </c>
      <c r="DE57" s="153" t="s">
        <v>7469</v>
      </c>
      <c r="DF57" s="153" t="s">
        <v>7469</v>
      </c>
      <c r="DG57" s="153" t="s">
        <v>7469</v>
      </c>
      <c r="DH57" s="153" t="s">
        <v>7469</v>
      </c>
      <c r="DI57" s="153" t="s">
        <v>7469</v>
      </c>
      <c r="DJ57" s="153" t="s">
        <v>7469</v>
      </c>
      <c r="DK57" s="153" t="s">
        <v>7469</v>
      </c>
      <c r="DL57" s="153" t="s">
        <v>7469</v>
      </c>
      <c r="DM57" s="153" t="s">
        <v>7469</v>
      </c>
      <c r="DN57" s="153" t="s">
        <v>7469</v>
      </c>
      <c r="DO57" s="153" t="s">
        <v>7469</v>
      </c>
      <c r="DP57" s="153" t="s">
        <v>7469</v>
      </c>
      <c r="DQ57" s="153" t="s">
        <v>7469</v>
      </c>
      <c r="DR57" s="153" t="s">
        <v>7469</v>
      </c>
      <c r="DS57" s="153" t="s">
        <v>7469</v>
      </c>
      <c r="DT57" s="153" t="s">
        <v>7469</v>
      </c>
      <c r="DU57" s="153" t="s">
        <v>7469</v>
      </c>
      <c r="DV57" s="153" t="s">
        <v>7469</v>
      </c>
      <c r="DW57" s="153" t="s">
        <v>7469</v>
      </c>
      <c r="DX57" s="153" t="s">
        <v>7469</v>
      </c>
      <c r="DY57" s="153" t="s">
        <v>7469</v>
      </c>
      <c r="DZ57" s="153" t="s">
        <v>7469</v>
      </c>
      <c r="EA57" s="153" t="s">
        <v>7469</v>
      </c>
      <c r="EB57" s="153" t="s">
        <v>7469</v>
      </c>
      <c r="EC57" s="153" t="s">
        <v>7469</v>
      </c>
      <c r="ED57" s="153" t="s">
        <v>7469</v>
      </c>
      <c r="EE57" s="153" t="s">
        <v>7469</v>
      </c>
      <c r="EF57" s="153" t="s">
        <v>7469</v>
      </c>
      <c r="EG57" s="153" t="s">
        <v>7469</v>
      </c>
      <c r="EH57" s="153" t="s">
        <v>7469</v>
      </c>
      <c r="EI57" s="153" t="s">
        <v>7469</v>
      </c>
      <c r="EJ57" s="153" t="s">
        <v>7469</v>
      </c>
      <c r="EK57" s="153" t="s">
        <v>7469</v>
      </c>
      <c r="EL57" s="153" t="s">
        <v>7469</v>
      </c>
      <c r="EM57" s="153" t="s">
        <v>7469</v>
      </c>
      <c r="EN57" s="153" t="s">
        <v>7469</v>
      </c>
    </row>
    <row r="58" spans="3:144">
      <c r="C58" s="120"/>
      <c r="D58" s="103"/>
      <c r="E58" s="120" t="s">
        <v>8103</v>
      </c>
      <c r="F58" s="126" t="s">
        <v>8106</v>
      </c>
      <c r="G58" s="151" t="s">
        <v>8090</v>
      </c>
      <c r="H58" s="152" t="s">
        <v>8097</v>
      </c>
      <c r="I58" s="153">
        <v>1718.9341999999999</v>
      </c>
      <c r="J58" s="153">
        <v>11.717000000000001</v>
      </c>
      <c r="K58" s="153">
        <v>271.89999999999998</v>
      </c>
      <c r="L58" s="153">
        <v>4.3019999999999996</v>
      </c>
      <c r="M58" s="153" t="s">
        <v>7469</v>
      </c>
      <c r="N58" s="153">
        <v>933</v>
      </c>
      <c r="O58" s="153">
        <v>4692</v>
      </c>
      <c r="P58" s="153">
        <v>4.0999999999999996</v>
      </c>
      <c r="Q58" s="153">
        <v>7.7539999999999996</v>
      </c>
      <c r="R58" s="153">
        <v>214</v>
      </c>
      <c r="S58" s="153">
        <v>2.4493</v>
      </c>
      <c r="T58" s="153">
        <v>9.3447999999999993</v>
      </c>
      <c r="U58" s="153" t="s">
        <v>7469</v>
      </c>
      <c r="V58" s="153">
        <v>126.562</v>
      </c>
      <c r="W58" s="153">
        <v>60.277500000000003</v>
      </c>
      <c r="X58" s="153">
        <v>1319.1</v>
      </c>
      <c r="Y58" s="153">
        <v>4.9500000000000002E-2</v>
      </c>
      <c r="Z58" s="153">
        <v>73.459100000000007</v>
      </c>
      <c r="AA58" s="153">
        <v>103.1942</v>
      </c>
      <c r="AB58" s="153">
        <v>18.565999999999999</v>
      </c>
      <c r="AC58" s="153">
        <v>2.0840000000000001</v>
      </c>
      <c r="AD58" s="153">
        <v>10.497199999999999</v>
      </c>
      <c r="AE58" s="153">
        <v>13.8287</v>
      </c>
      <c r="AF58" s="153">
        <v>102.9021</v>
      </c>
      <c r="AG58" s="153">
        <v>38.869399999999999</v>
      </c>
      <c r="AH58" s="153">
        <v>1.3987000000000001</v>
      </c>
      <c r="AI58" s="153">
        <v>34.106499999999997</v>
      </c>
      <c r="AJ58" s="153">
        <v>164.58199999999999</v>
      </c>
      <c r="AK58" s="153" t="s">
        <v>7469</v>
      </c>
      <c r="AL58" s="153">
        <v>3.044</v>
      </c>
      <c r="AM58" s="153" t="s">
        <v>7469</v>
      </c>
      <c r="AN58" s="153">
        <v>141.8904</v>
      </c>
      <c r="AO58" s="153">
        <v>133.60669999999999</v>
      </c>
      <c r="AP58" s="153">
        <v>11.5238</v>
      </c>
      <c r="AQ58" s="153" t="s">
        <v>7469</v>
      </c>
      <c r="AR58" s="153">
        <v>356.85</v>
      </c>
      <c r="AS58" s="153">
        <v>18.6402</v>
      </c>
      <c r="AT58" s="153">
        <v>8.4336000000000002</v>
      </c>
      <c r="AU58" s="153">
        <v>10.5566</v>
      </c>
      <c r="AV58" s="153">
        <v>205.1644</v>
      </c>
      <c r="AW58" s="153" t="s">
        <v>7469</v>
      </c>
      <c r="AX58" s="153" t="s">
        <v>7469</v>
      </c>
      <c r="AY58" s="153" t="s">
        <v>7469</v>
      </c>
      <c r="AZ58" s="153">
        <v>6.8693</v>
      </c>
      <c r="BA58" s="153">
        <v>3.1309999999999998</v>
      </c>
      <c r="BB58" s="153" t="s">
        <v>7469</v>
      </c>
      <c r="BC58" s="153" t="s">
        <v>7469</v>
      </c>
      <c r="BD58" s="153" t="s">
        <v>7469</v>
      </c>
      <c r="BE58" s="153">
        <v>4.1599999999999998E-2</v>
      </c>
      <c r="BF58" s="153">
        <v>0.18110000000000001</v>
      </c>
      <c r="BG58" s="153" t="s">
        <v>7469</v>
      </c>
      <c r="BH58" s="153" t="s">
        <v>7469</v>
      </c>
      <c r="BI58" s="153">
        <v>273.72300000000001</v>
      </c>
      <c r="BJ58" s="153">
        <v>18.927600000000002</v>
      </c>
      <c r="BK58" s="153" t="s">
        <v>7469</v>
      </c>
      <c r="BL58" s="153">
        <v>105.1754</v>
      </c>
      <c r="BM58" s="153">
        <v>24.940799999999999</v>
      </c>
      <c r="BN58" s="153">
        <v>220.3</v>
      </c>
      <c r="BO58" s="153">
        <v>4.9700000000000001E-2</v>
      </c>
      <c r="BP58" s="153" t="s">
        <v>7469</v>
      </c>
      <c r="BQ58" s="153">
        <v>9.1470000000000002</v>
      </c>
      <c r="BR58" s="153" t="s">
        <v>7469</v>
      </c>
      <c r="BS58" s="153">
        <v>278</v>
      </c>
      <c r="BT58" s="153" t="s">
        <v>7469</v>
      </c>
      <c r="BU58" s="153">
        <v>29.629100000000001</v>
      </c>
      <c r="BV58" s="153" t="s">
        <v>7469</v>
      </c>
      <c r="BW58" s="153" t="s">
        <v>7469</v>
      </c>
      <c r="BX58" s="153">
        <v>103.95659999999999</v>
      </c>
      <c r="BY58" s="153" t="s">
        <v>7469</v>
      </c>
      <c r="BZ58" s="153">
        <v>25.99</v>
      </c>
      <c r="CA58" s="153">
        <v>1918.6079999999999</v>
      </c>
      <c r="CB58" s="153">
        <v>3.5968</v>
      </c>
      <c r="CC58" s="153">
        <v>7.4852999999999996</v>
      </c>
      <c r="CD58" s="153">
        <v>5.1414</v>
      </c>
      <c r="CE58" s="153">
        <v>2.2804000000000002</v>
      </c>
      <c r="CF58" s="153" t="s">
        <v>7469</v>
      </c>
      <c r="CG58" s="153" t="s">
        <v>7469</v>
      </c>
      <c r="CH58" s="153">
        <v>4.5715000000000003</v>
      </c>
      <c r="CI58" s="153">
        <v>459.37400000000002</v>
      </c>
      <c r="CJ58" s="153" t="s">
        <v>7469</v>
      </c>
      <c r="CK58" s="153" t="s">
        <v>7469</v>
      </c>
      <c r="CL58" s="153" t="s">
        <v>7469</v>
      </c>
      <c r="CM58" s="153" t="s">
        <v>7469</v>
      </c>
      <c r="CN58" s="153" t="s">
        <v>7469</v>
      </c>
      <c r="CO58" s="153">
        <v>16.849299999999999</v>
      </c>
      <c r="CP58" s="153">
        <v>160.17339999999999</v>
      </c>
      <c r="CQ58" s="153">
        <v>40.850099999999998</v>
      </c>
      <c r="CR58" s="153" t="s">
        <v>7469</v>
      </c>
      <c r="CS58" s="153">
        <v>63.38</v>
      </c>
      <c r="CT58" s="153">
        <v>7.0932000000000004</v>
      </c>
      <c r="CU58" s="153">
        <v>8.1163000000000007</v>
      </c>
      <c r="CV58" s="153" t="s">
        <v>7469</v>
      </c>
      <c r="CW58" s="153" t="s">
        <v>7469</v>
      </c>
      <c r="CX58" s="153" t="s">
        <v>7469</v>
      </c>
      <c r="CY58" s="153">
        <v>29.453800000000001</v>
      </c>
      <c r="CZ58" s="153">
        <v>18.000599999999999</v>
      </c>
      <c r="DA58" s="153">
        <v>7.1139000000000001</v>
      </c>
      <c r="DB58" s="153" t="s">
        <v>7469</v>
      </c>
      <c r="DC58" s="153">
        <v>16.214300000000001</v>
      </c>
      <c r="DD58" s="153">
        <v>20.993200000000002</v>
      </c>
      <c r="DE58" s="153" t="s">
        <v>7469</v>
      </c>
      <c r="DF58" s="153" t="s">
        <v>7469</v>
      </c>
      <c r="DG58" s="153">
        <v>49.0197</v>
      </c>
      <c r="DH58" s="153">
        <v>0.183</v>
      </c>
      <c r="DI58" s="153" t="s">
        <v>7469</v>
      </c>
      <c r="DJ58" s="153" t="s">
        <v>7469</v>
      </c>
      <c r="DK58" s="153">
        <v>7.4138999999999999</v>
      </c>
      <c r="DL58" s="153">
        <v>10.427899999999999</v>
      </c>
      <c r="DM58" s="153">
        <v>6.9767999999999999</v>
      </c>
      <c r="DN58" s="153">
        <v>2341.5387999999998</v>
      </c>
      <c r="DO58" s="153">
        <v>1.9999</v>
      </c>
      <c r="DP58" s="153">
        <v>16.046099999999999</v>
      </c>
      <c r="DQ58" s="153">
        <v>13.1424</v>
      </c>
      <c r="DR58" s="153" t="s">
        <v>7469</v>
      </c>
      <c r="DS58" s="153">
        <v>16.457899999999999</v>
      </c>
      <c r="DT58" s="153">
        <v>313.86680000000001</v>
      </c>
      <c r="DU58" s="153">
        <v>23.378</v>
      </c>
      <c r="DV58" s="153" t="s">
        <v>7469</v>
      </c>
      <c r="DW58" s="153" t="s">
        <v>7469</v>
      </c>
      <c r="DX58" s="153">
        <v>30.934000000000001</v>
      </c>
      <c r="DY58" s="153">
        <v>15.3446</v>
      </c>
      <c r="DZ58" s="153">
        <v>5.5201000000000002</v>
      </c>
      <c r="EA58" s="153">
        <v>475.05520000000001</v>
      </c>
      <c r="EB58" s="153">
        <v>5.6627999999999998</v>
      </c>
      <c r="EC58" s="153">
        <v>86.939700000000002</v>
      </c>
      <c r="ED58" s="153">
        <v>29.303799999999999</v>
      </c>
      <c r="EE58" s="153" t="s">
        <v>7469</v>
      </c>
      <c r="EF58" s="153">
        <v>44.620399999999997</v>
      </c>
      <c r="EG58" s="153">
        <v>13.2057</v>
      </c>
      <c r="EH58" s="153" t="s">
        <v>7469</v>
      </c>
      <c r="EI58" s="153">
        <v>10.042400000000001</v>
      </c>
      <c r="EJ58" s="153" t="s">
        <v>7469</v>
      </c>
      <c r="EK58" s="153" t="s">
        <v>7469</v>
      </c>
      <c r="EL58" s="153">
        <v>4.5999999999999999E-2</v>
      </c>
      <c r="EM58" s="153">
        <v>197.84389999999999</v>
      </c>
      <c r="EN58" s="153" t="s">
        <v>7469</v>
      </c>
    </row>
    <row r="59" spans="3:144">
      <c r="C59" s="120"/>
      <c r="D59" s="129" t="s">
        <v>8107</v>
      </c>
      <c r="E59" s="120"/>
      <c r="F59" s="126"/>
      <c r="G59" s="151"/>
      <c r="H59" s="152"/>
      <c r="I59" s="153" t="s">
        <v>8105</v>
      </c>
      <c r="J59" s="153" t="s">
        <v>8105</v>
      </c>
      <c r="K59" s="153" t="s">
        <v>8105</v>
      </c>
      <c r="L59" s="153" t="s">
        <v>8105</v>
      </c>
      <c r="M59" s="153" t="s">
        <v>8105</v>
      </c>
      <c r="N59" s="153" t="s">
        <v>8105</v>
      </c>
      <c r="O59" s="153" t="s">
        <v>8105</v>
      </c>
      <c r="P59" s="153" t="s">
        <v>8105</v>
      </c>
      <c r="Q59" s="153" t="s">
        <v>8105</v>
      </c>
      <c r="R59" s="153" t="s">
        <v>8105</v>
      </c>
      <c r="S59" s="153" t="s">
        <v>8105</v>
      </c>
      <c r="T59" s="153" t="s">
        <v>8105</v>
      </c>
      <c r="U59" s="153" t="s">
        <v>8105</v>
      </c>
      <c r="V59" s="153" t="s">
        <v>8105</v>
      </c>
      <c r="W59" s="153" t="s">
        <v>8105</v>
      </c>
      <c r="X59" s="153" t="s">
        <v>8105</v>
      </c>
      <c r="Y59" s="153" t="s">
        <v>8105</v>
      </c>
      <c r="Z59" s="153" t="s">
        <v>8105</v>
      </c>
      <c r="AA59" s="153" t="s">
        <v>8105</v>
      </c>
      <c r="AB59" s="153" t="s">
        <v>8105</v>
      </c>
      <c r="AC59" s="153" t="s">
        <v>8105</v>
      </c>
      <c r="AD59" s="153" t="s">
        <v>8105</v>
      </c>
      <c r="AE59" s="153" t="s">
        <v>8105</v>
      </c>
      <c r="AF59" s="153" t="s">
        <v>8105</v>
      </c>
      <c r="AG59" s="153" t="s">
        <v>8105</v>
      </c>
      <c r="AH59" s="153" t="s">
        <v>8105</v>
      </c>
      <c r="AI59" s="153" t="s">
        <v>8105</v>
      </c>
      <c r="AJ59" s="153" t="s">
        <v>8105</v>
      </c>
      <c r="AK59" s="153" t="s">
        <v>8105</v>
      </c>
      <c r="AL59" s="153" t="s">
        <v>8105</v>
      </c>
      <c r="AM59" s="153" t="s">
        <v>8105</v>
      </c>
      <c r="AN59" s="153" t="s">
        <v>8105</v>
      </c>
      <c r="AO59" s="153" t="s">
        <v>8105</v>
      </c>
      <c r="AP59" s="153" t="s">
        <v>8105</v>
      </c>
      <c r="AQ59" s="153" t="s">
        <v>8105</v>
      </c>
      <c r="AR59" s="153" t="s">
        <v>8105</v>
      </c>
      <c r="AS59" s="153" t="s">
        <v>8105</v>
      </c>
      <c r="AT59" s="153" t="s">
        <v>8105</v>
      </c>
      <c r="AU59" s="153" t="s">
        <v>8105</v>
      </c>
      <c r="AV59" s="153" t="s">
        <v>8105</v>
      </c>
      <c r="AW59" s="153" t="s">
        <v>8105</v>
      </c>
      <c r="AX59" s="153" t="s">
        <v>8105</v>
      </c>
      <c r="AY59" s="153" t="s">
        <v>8105</v>
      </c>
      <c r="AZ59" s="153" t="s">
        <v>8105</v>
      </c>
      <c r="BA59" s="153" t="s">
        <v>8105</v>
      </c>
      <c r="BB59" s="153" t="s">
        <v>8105</v>
      </c>
      <c r="BC59" s="153" t="s">
        <v>8105</v>
      </c>
      <c r="BD59" s="153" t="s">
        <v>8105</v>
      </c>
      <c r="BE59" s="153" t="s">
        <v>8105</v>
      </c>
      <c r="BF59" s="153" t="s">
        <v>8105</v>
      </c>
      <c r="BG59" s="153" t="s">
        <v>8105</v>
      </c>
      <c r="BH59" s="153" t="s">
        <v>8105</v>
      </c>
      <c r="BI59" s="153" t="s">
        <v>8105</v>
      </c>
      <c r="BJ59" s="153" t="s">
        <v>8105</v>
      </c>
      <c r="BK59" s="153" t="s">
        <v>8105</v>
      </c>
      <c r="BL59" s="153" t="s">
        <v>8105</v>
      </c>
      <c r="BM59" s="153" t="s">
        <v>8105</v>
      </c>
      <c r="BN59" s="153" t="s">
        <v>8105</v>
      </c>
      <c r="BO59" s="153" t="s">
        <v>8105</v>
      </c>
      <c r="BP59" s="153" t="s">
        <v>8105</v>
      </c>
      <c r="BQ59" s="153" t="s">
        <v>8105</v>
      </c>
      <c r="BR59" s="153" t="s">
        <v>8105</v>
      </c>
      <c r="BS59" s="153" t="s">
        <v>8105</v>
      </c>
      <c r="BT59" s="153" t="s">
        <v>8105</v>
      </c>
      <c r="BU59" s="153" t="s">
        <v>8105</v>
      </c>
      <c r="BV59" s="153" t="s">
        <v>8105</v>
      </c>
      <c r="BW59" s="153" t="s">
        <v>8105</v>
      </c>
      <c r="BX59" s="153" t="s">
        <v>8105</v>
      </c>
      <c r="BY59" s="153" t="s">
        <v>8105</v>
      </c>
      <c r="BZ59" s="153" t="s">
        <v>8105</v>
      </c>
      <c r="CA59" s="153" t="s">
        <v>8105</v>
      </c>
      <c r="CB59" s="153" t="s">
        <v>8105</v>
      </c>
      <c r="CC59" s="153" t="s">
        <v>8105</v>
      </c>
      <c r="CD59" s="153" t="s">
        <v>8105</v>
      </c>
      <c r="CE59" s="153" t="s">
        <v>8105</v>
      </c>
      <c r="CF59" s="153" t="s">
        <v>8105</v>
      </c>
      <c r="CG59" s="153" t="s">
        <v>8105</v>
      </c>
      <c r="CH59" s="153" t="s">
        <v>8105</v>
      </c>
      <c r="CI59" s="153" t="s">
        <v>8105</v>
      </c>
      <c r="CJ59" s="153" t="s">
        <v>8105</v>
      </c>
      <c r="CK59" s="153" t="s">
        <v>8105</v>
      </c>
      <c r="CL59" s="153" t="s">
        <v>8105</v>
      </c>
      <c r="CM59" s="153" t="s">
        <v>8105</v>
      </c>
      <c r="CN59" s="153" t="s">
        <v>8105</v>
      </c>
      <c r="CO59" s="153" t="s">
        <v>8105</v>
      </c>
      <c r="CP59" s="153" t="s">
        <v>8105</v>
      </c>
      <c r="CQ59" s="153" t="s">
        <v>8105</v>
      </c>
      <c r="CR59" s="153" t="s">
        <v>8105</v>
      </c>
      <c r="CS59" s="153" t="s">
        <v>8105</v>
      </c>
      <c r="CT59" s="153" t="s">
        <v>8105</v>
      </c>
      <c r="CU59" s="153" t="s">
        <v>8105</v>
      </c>
      <c r="CV59" s="153" t="s">
        <v>8105</v>
      </c>
      <c r="CW59" s="153" t="s">
        <v>8105</v>
      </c>
      <c r="CX59" s="153" t="s">
        <v>8105</v>
      </c>
      <c r="CY59" s="153" t="s">
        <v>8105</v>
      </c>
      <c r="CZ59" s="153" t="s">
        <v>8105</v>
      </c>
      <c r="DA59" s="153" t="s">
        <v>8105</v>
      </c>
      <c r="DB59" s="153" t="s">
        <v>8105</v>
      </c>
      <c r="DC59" s="153" t="s">
        <v>8105</v>
      </c>
      <c r="DD59" s="153" t="s">
        <v>8105</v>
      </c>
      <c r="DE59" s="153" t="s">
        <v>8105</v>
      </c>
      <c r="DF59" s="153" t="s">
        <v>8105</v>
      </c>
      <c r="DG59" s="153" t="s">
        <v>8105</v>
      </c>
      <c r="DH59" s="153" t="s">
        <v>8105</v>
      </c>
      <c r="DI59" s="153" t="s">
        <v>8105</v>
      </c>
      <c r="DJ59" s="153" t="s">
        <v>8105</v>
      </c>
      <c r="DK59" s="153" t="s">
        <v>8105</v>
      </c>
      <c r="DL59" s="153" t="s">
        <v>8105</v>
      </c>
      <c r="DM59" s="153" t="s">
        <v>8105</v>
      </c>
      <c r="DN59" s="153" t="s">
        <v>8105</v>
      </c>
      <c r="DO59" s="153" t="s">
        <v>8105</v>
      </c>
      <c r="DP59" s="153" t="s">
        <v>8105</v>
      </c>
      <c r="DQ59" s="153" t="s">
        <v>8105</v>
      </c>
      <c r="DR59" s="153" t="s">
        <v>8105</v>
      </c>
      <c r="DS59" s="153" t="s">
        <v>8105</v>
      </c>
      <c r="DT59" s="153" t="s">
        <v>8105</v>
      </c>
      <c r="DU59" s="153" t="s">
        <v>8105</v>
      </c>
      <c r="DV59" s="153" t="s">
        <v>8105</v>
      </c>
      <c r="DW59" s="153" t="s">
        <v>8105</v>
      </c>
      <c r="DX59" s="153" t="s">
        <v>8105</v>
      </c>
      <c r="DY59" s="153" t="s">
        <v>8105</v>
      </c>
      <c r="DZ59" s="153" t="s">
        <v>8105</v>
      </c>
      <c r="EA59" s="153" t="s">
        <v>8105</v>
      </c>
      <c r="EB59" s="153" t="s">
        <v>8105</v>
      </c>
      <c r="EC59" s="153" t="s">
        <v>8105</v>
      </c>
      <c r="ED59" s="153" t="s">
        <v>8105</v>
      </c>
      <c r="EE59" s="153" t="s">
        <v>8105</v>
      </c>
      <c r="EF59" s="153" t="s">
        <v>8105</v>
      </c>
      <c r="EG59" s="153" t="s">
        <v>8105</v>
      </c>
      <c r="EH59" s="153" t="s">
        <v>8105</v>
      </c>
      <c r="EI59" s="153" t="s">
        <v>8105</v>
      </c>
      <c r="EJ59" s="153" t="s">
        <v>8105</v>
      </c>
      <c r="EK59" s="153" t="s">
        <v>8105</v>
      </c>
      <c r="EL59" s="153" t="s">
        <v>8105</v>
      </c>
      <c r="EM59" s="153" t="s">
        <v>8105</v>
      </c>
      <c r="EN59" s="153" t="s">
        <v>8105</v>
      </c>
    </row>
    <row r="60" spans="3:144">
      <c r="C60" s="120"/>
      <c r="D60" s="103"/>
      <c r="E60" s="120" t="s">
        <v>8088</v>
      </c>
      <c r="F60" s="126" t="s">
        <v>8108</v>
      </c>
      <c r="G60" s="151" t="s">
        <v>8090</v>
      </c>
      <c r="H60" s="152" t="s">
        <v>8091</v>
      </c>
      <c r="I60" s="153">
        <v>1621.2384</v>
      </c>
      <c r="J60" s="153">
        <v>103.169</v>
      </c>
      <c r="K60" s="153">
        <v>4033.6</v>
      </c>
      <c r="L60" s="153">
        <v>17.571000000000002</v>
      </c>
      <c r="M60" s="153">
        <v>47.381</v>
      </c>
      <c r="N60" s="153">
        <v>2162</v>
      </c>
      <c r="O60" s="153">
        <v>11653</v>
      </c>
      <c r="P60" s="153">
        <v>1.6519999999999999</v>
      </c>
      <c r="Q60" s="153">
        <v>0.32390000000000002</v>
      </c>
      <c r="R60" s="153">
        <v>2259</v>
      </c>
      <c r="S60" s="153">
        <v>0.8458</v>
      </c>
      <c r="T60" s="153">
        <v>15.4117</v>
      </c>
      <c r="U60" s="153">
        <v>8.0259999999999998</v>
      </c>
      <c r="V60" s="153">
        <v>7.1999999999999995E-2</v>
      </c>
      <c r="W60" s="153">
        <v>31.9099</v>
      </c>
      <c r="X60" s="153">
        <v>1649.6</v>
      </c>
      <c r="Y60" s="153">
        <v>0.78769999999999996</v>
      </c>
      <c r="Z60" s="153">
        <v>47.893500000000003</v>
      </c>
      <c r="AA60" s="153">
        <v>198.52109999999999</v>
      </c>
      <c r="AB60" s="153">
        <v>35.364899999999999</v>
      </c>
      <c r="AC60" s="153">
        <v>8.6199999999999999E-2</v>
      </c>
      <c r="AD60" s="153">
        <v>19.397200000000002</v>
      </c>
      <c r="AE60" s="153">
        <v>7.9158999999999997</v>
      </c>
      <c r="AF60" s="153">
        <v>41.672400000000003</v>
      </c>
      <c r="AG60" s="153">
        <v>20.338100000000001</v>
      </c>
      <c r="AH60" s="153">
        <v>0.91190000000000004</v>
      </c>
      <c r="AI60" s="153">
        <v>7.8663999999999996</v>
      </c>
      <c r="AJ60" s="153">
        <v>258.77499999999998</v>
      </c>
      <c r="AK60" s="153">
        <v>3.5387</v>
      </c>
      <c r="AL60" s="153">
        <v>1.3103</v>
      </c>
      <c r="AM60" s="153">
        <v>41.685299999999998</v>
      </c>
      <c r="AN60" s="153">
        <v>114.74769999999999</v>
      </c>
      <c r="AO60" s="153">
        <v>1.9652000000000001</v>
      </c>
      <c r="AP60" s="153">
        <v>69.364800000000002</v>
      </c>
      <c r="AQ60" s="153">
        <v>0.32490000000000002</v>
      </c>
      <c r="AR60" s="153">
        <v>451.24400000000003</v>
      </c>
      <c r="AS60" s="153">
        <v>36.227699999999999</v>
      </c>
      <c r="AT60" s="153">
        <v>3.6775000000000002</v>
      </c>
      <c r="AU60" s="153">
        <v>18.784800000000001</v>
      </c>
      <c r="AV60" s="153">
        <v>148.5975</v>
      </c>
      <c r="AW60" s="153" t="s">
        <v>7469</v>
      </c>
      <c r="AX60" s="153">
        <v>3.3062999999999998</v>
      </c>
      <c r="AY60" s="153" t="s">
        <v>7469</v>
      </c>
      <c r="AZ60" s="153">
        <v>107.7007</v>
      </c>
      <c r="BA60" s="153">
        <v>3.2585999999999999</v>
      </c>
      <c r="BB60" s="153">
        <v>40.405000000000001</v>
      </c>
      <c r="BC60" s="153">
        <v>0.14899999999999999</v>
      </c>
      <c r="BD60" s="153">
        <v>3.7170000000000001</v>
      </c>
      <c r="BE60" s="153">
        <v>8.7400000000000005E-2</v>
      </c>
      <c r="BF60" s="153">
        <v>7.1800000000000003E-2</v>
      </c>
      <c r="BG60" s="153" t="s">
        <v>7469</v>
      </c>
      <c r="BH60" s="153">
        <v>29.178000000000001</v>
      </c>
      <c r="BI60" s="153" t="s">
        <v>7469</v>
      </c>
      <c r="BJ60" s="153">
        <v>18.677199999999999</v>
      </c>
      <c r="BK60" s="153">
        <v>2.8331</v>
      </c>
      <c r="BL60" s="153">
        <v>46.191499999999998</v>
      </c>
      <c r="BM60" s="153">
        <v>29.5318</v>
      </c>
      <c r="BN60" s="153">
        <v>101.539</v>
      </c>
      <c r="BO60" s="153">
        <v>1.0315000000000001</v>
      </c>
      <c r="BP60" s="153">
        <v>1.2697000000000001</v>
      </c>
      <c r="BQ60" s="153">
        <v>1.8616999999999999</v>
      </c>
      <c r="BR60" s="153">
        <v>3.0419999999999998</v>
      </c>
      <c r="BS60" s="153">
        <v>283.23500000000001</v>
      </c>
      <c r="BT60" s="153">
        <v>1.8198000000000001</v>
      </c>
      <c r="BU60" s="153">
        <v>11.753399999999999</v>
      </c>
      <c r="BV60" s="153">
        <v>4.8868999999999998</v>
      </c>
      <c r="BW60" s="153" t="s">
        <v>7469</v>
      </c>
      <c r="BX60" s="153">
        <v>15.459300000000001</v>
      </c>
      <c r="BY60" s="153">
        <v>0.96719999999999995</v>
      </c>
      <c r="BZ60" s="153" t="s">
        <v>7469</v>
      </c>
      <c r="CA60" s="153">
        <v>65.772000000000006</v>
      </c>
      <c r="CB60" s="153">
        <v>17.145199999999999</v>
      </c>
      <c r="CC60" s="153">
        <v>0.18110000000000001</v>
      </c>
      <c r="CD60" s="153">
        <v>16.7179</v>
      </c>
      <c r="CE60" s="153">
        <v>7.5012999999999996</v>
      </c>
      <c r="CF60" s="153">
        <v>2.2240000000000002</v>
      </c>
      <c r="CG60" s="153">
        <v>1.2541</v>
      </c>
      <c r="CH60" s="153">
        <v>7.0689000000000002</v>
      </c>
      <c r="CI60" s="153">
        <v>239.28559999999999</v>
      </c>
      <c r="CJ60" s="153" t="s">
        <v>7469</v>
      </c>
      <c r="CK60" s="153" t="s">
        <v>7469</v>
      </c>
      <c r="CL60" s="153" t="s">
        <v>7469</v>
      </c>
      <c r="CM60" s="153" t="s">
        <v>7469</v>
      </c>
      <c r="CN60" s="153" t="s">
        <v>7469</v>
      </c>
      <c r="CO60" s="153">
        <v>53.073700000000002</v>
      </c>
      <c r="CP60" s="153">
        <v>57.034999999999997</v>
      </c>
      <c r="CQ60" s="153">
        <v>1.2856000000000001</v>
      </c>
      <c r="CR60" s="153" t="s">
        <v>7469</v>
      </c>
      <c r="CS60" s="153">
        <v>99.497</v>
      </c>
      <c r="CT60" s="153">
        <v>8.9587000000000003</v>
      </c>
      <c r="CU60" s="153">
        <v>8.3066999999999993</v>
      </c>
      <c r="CV60" s="153" t="s">
        <v>7469</v>
      </c>
      <c r="CW60" s="153" t="s">
        <v>7469</v>
      </c>
      <c r="CX60" s="153" t="s">
        <v>7469</v>
      </c>
      <c r="CY60" s="153">
        <v>113.85939999999999</v>
      </c>
      <c r="CZ60" s="153">
        <v>16.215</v>
      </c>
      <c r="DA60" s="153">
        <v>11.750400000000001</v>
      </c>
      <c r="DB60" s="153" t="s">
        <v>7469</v>
      </c>
      <c r="DC60" s="153">
        <v>21.017099999999999</v>
      </c>
      <c r="DD60" s="153">
        <v>6.0586000000000002</v>
      </c>
      <c r="DE60" s="153">
        <v>4.9722999999999997</v>
      </c>
      <c r="DF60" s="153" t="s">
        <v>7469</v>
      </c>
      <c r="DG60" s="153">
        <v>53.321399999999997</v>
      </c>
      <c r="DH60" s="153">
        <v>0.56430000000000002</v>
      </c>
      <c r="DI60" s="153">
        <v>11.6746</v>
      </c>
      <c r="DJ60" s="153" t="s">
        <v>7469</v>
      </c>
      <c r="DK60" s="153">
        <v>2.5004</v>
      </c>
      <c r="DL60" s="153">
        <v>18.026299999999999</v>
      </c>
      <c r="DM60" s="153">
        <v>12.0306</v>
      </c>
      <c r="DN60" s="153">
        <v>2173.2543000000001</v>
      </c>
      <c r="DO60" s="153">
        <v>149.99610000000001</v>
      </c>
      <c r="DP60" s="153">
        <v>10.9034</v>
      </c>
      <c r="DQ60" s="153">
        <v>15.580500000000001</v>
      </c>
      <c r="DR60" s="153" t="s">
        <v>7469</v>
      </c>
      <c r="DS60" s="153" t="s">
        <v>7469</v>
      </c>
      <c r="DT60" s="153">
        <v>57.827300000000001</v>
      </c>
      <c r="DU60" s="153">
        <v>59.250599999999999</v>
      </c>
      <c r="DV60" s="153">
        <v>6.9999999999999999E-4</v>
      </c>
      <c r="DW60" s="153" t="s">
        <v>7469</v>
      </c>
      <c r="DX60" s="153">
        <v>9.4472000000000005</v>
      </c>
      <c r="DY60" s="153">
        <v>11.3362</v>
      </c>
      <c r="DZ60" s="153">
        <v>9.2552000000000003</v>
      </c>
      <c r="EA60" s="153">
        <v>147.44210000000001</v>
      </c>
      <c r="EB60" s="153">
        <v>30.9984</v>
      </c>
      <c r="EC60" s="153">
        <v>69.649600000000007</v>
      </c>
      <c r="ED60" s="153">
        <v>34.583399999999997</v>
      </c>
      <c r="EE60" s="153" t="s">
        <v>7469</v>
      </c>
      <c r="EF60" s="153">
        <v>9.1635000000000009</v>
      </c>
      <c r="EG60" s="153">
        <v>28.132400000000001</v>
      </c>
      <c r="EH60" s="153">
        <v>2.5099999999999998</v>
      </c>
      <c r="EI60" s="153">
        <v>2.0013000000000001</v>
      </c>
      <c r="EJ60" s="153" t="s">
        <v>7469</v>
      </c>
      <c r="EK60" s="153">
        <v>2.3500999999999999</v>
      </c>
      <c r="EL60" s="153">
        <v>2.3E-2</v>
      </c>
      <c r="EM60" s="153">
        <v>65.913799999999995</v>
      </c>
      <c r="EN60" s="153">
        <v>2.9538000000000002</v>
      </c>
    </row>
    <row r="61" spans="3:144">
      <c r="C61" s="120"/>
      <c r="D61" s="103"/>
      <c r="E61" s="120" t="s">
        <v>8092</v>
      </c>
      <c r="F61" s="126" t="s">
        <v>8108</v>
      </c>
      <c r="G61" s="151" t="s">
        <v>8090</v>
      </c>
      <c r="H61" s="152" t="s">
        <v>8091</v>
      </c>
      <c r="I61" s="153">
        <v>1589.6021000000001</v>
      </c>
      <c r="J61" s="153">
        <v>83.498999999999995</v>
      </c>
      <c r="K61" s="153">
        <v>3948.1</v>
      </c>
      <c r="L61" s="153">
        <v>11.551</v>
      </c>
      <c r="M61" s="153">
        <v>53.975000000000001</v>
      </c>
      <c r="N61" s="153">
        <v>2043</v>
      </c>
      <c r="O61" s="153">
        <v>3551</v>
      </c>
      <c r="P61" s="153">
        <v>3.3340000000000001</v>
      </c>
      <c r="Q61" s="153">
        <v>0.59179999999999999</v>
      </c>
      <c r="R61" s="153">
        <v>916</v>
      </c>
      <c r="S61" s="153">
        <v>0.90210000000000001</v>
      </c>
      <c r="T61" s="153">
        <v>13.4399</v>
      </c>
      <c r="U61" s="153">
        <v>8.3209999999999997</v>
      </c>
      <c r="V61" s="153">
        <v>6.7510000000000003</v>
      </c>
      <c r="W61" s="153">
        <v>28.626100000000001</v>
      </c>
      <c r="X61" s="153">
        <v>2065.6</v>
      </c>
      <c r="Y61" s="153">
        <v>9.6699999999999994E-2</v>
      </c>
      <c r="Z61" s="153">
        <v>63.667299999999997</v>
      </c>
      <c r="AA61" s="153">
        <v>211.3152</v>
      </c>
      <c r="AB61" s="153">
        <v>39.474400000000003</v>
      </c>
      <c r="AC61" s="153">
        <v>7.4999999999999997E-2</v>
      </c>
      <c r="AD61" s="153">
        <v>14.5405</v>
      </c>
      <c r="AE61" s="153">
        <v>6.6528</v>
      </c>
      <c r="AF61" s="153">
        <v>58.401600000000002</v>
      </c>
      <c r="AG61" s="153">
        <v>28.191400000000002</v>
      </c>
      <c r="AH61" s="153">
        <v>1.4086000000000001</v>
      </c>
      <c r="AI61" s="153">
        <v>13.5207</v>
      </c>
      <c r="AJ61" s="153">
        <v>239.571</v>
      </c>
      <c r="AK61" s="153">
        <v>4.4817</v>
      </c>
      <c r="AL61" s="153">
        <v>9.0458999999999996</v>
      </c>
      <c r="AM61" s="153">
        <v>32.920099999999998</v>
      </c>
      <c r="AN61" s="153">
        <v>169.23750000000001</v>
      </c>
      <c r="AO61" s="153">
        <v>5.8777999999999997</v>
      </c>
      <c r="AP61" s="153">
        <v>71.414500000000004</v>
      </c>
      <c r="AQ61" s="153">
        <v>1.8700000000000001E-2</v>
      </c>
      <c r="AR61" s="153">
        <v>1119.25</v>
      </c>
      <c r="AS61" s="153">
        <v>37.368499999999997</v>
      </c>
      <c r="AT61" s="153">
        <v>7.6555999999999997</v>
      </c>
      <c r="AU61" s="153">
        <v>22.035599999999999</v>
      </c>
      <c r="AV61" s="153">
        <v>367.43790000000001</v>
      </c>
      <c r="AW61" s="153" t="s">
        <v>7469</v>
      </c>
      <c r="AX61" s="153">
        <v>1.1253</v>
      </c>
      <c r="AY61" s="153" t="s">
        <v>7469</v>
      </c>
      <c r="AZ61" s="153">
        <v>85.256</v>
      </c>
      <c r="BA61" s="153">
        <v>1.0683</v>
      </c>
      <c r="BB61" s="153">
        <v>8.2110000000000003</v>
      </c>
      <c r="BC61" s="153">
        <v>0.219</v>
      </c>
      <c r="BD61" s="153">
        <v>4.3410000000000002</v>
      </c>
      <c r="BE61" s="153">
        <v>6.1000000000000004E-3</v>
      </c>
      <c r="BF61" s="153">
        <v>0.1055</v>
      </c>
      <c r="BG61" s="153" t="s">
        <v>7469</v>
      </c>
      <c r="BH61" s="153">
        <v>64.442999999999998</v>
      </c>
      <c r="BI61" s="153">
        <v>48.863999999999997</v>
      </c>
      <c r="BJ61" s="153">
        <v>17.0563</v>
      </c>
      <c r="BK61" s="153">
        <v>2.0082</v>
      </c>
      <c r="BL61" s="153">
        <v>53.869399999999999</v>
      </c>
      <c r="BM61" s="153">
        <v>26.875</v>
      </c>
      <c r="BN61" s="153">
        <v>129.59200000000001</v>
      </c>
      <c r="BO61" s="153">
        <v>6.0726000000000004</v>
      </c>
      <c r="BP61" s="153">
        <v>0.70089999999999997</v>
      </c>
      <c r="BQ61" s="153">
        <v>3.2871000000000001</v>
      </c>
      <c r="BR61" s="153">
        <v>5.1128</v>
      </c>
      <c r="BS61" s="153">
        <v>212.267</v>
      </c>
      <c r="BT61" s="153">
        <v>3.5872000000000002</v>
      </c>
      <c r="BU61" s="153">
        <v>35.877899999999997</v>
      </c>
      <c r="BV61" s="153">
        <v>3.4860000000000002</v>
      </c>
      <c r="BW61" s="153" t="s">
        <v>7469</v>
      </c>
      <c r="BX61" s="153">
        <v>111.4468</v>
      </c>
      <c r="BY61" s="153">
        <v>0.82509999999999994</v>
      </c>
      <c r="BZ61" s="153">
        <v>4.2640000000000002</v>
      </c>
      <c r="CA61" s="153">
        <v>191.655</v>
      </c>
      <c r="CB61" s="153">
        <v>15.2537</v>
      </c>
      <c r="CC61" s="153">
        <v>0.48089999999999999</v>
      </c>
      <c r="CD61" s="153">
        <v>13.621600000000001</v>
      </c>
      <c r="CE61" s="153">
        <v>4.7766999999999999</v>
      </c>
      <c r="CF61" s="153">
        <v>9.5580999999999996</v>
      </c>
      <c r="CG61" s="153">
        <v>2.2822</v>
      </c>
      <c r="CH61" s="153">
        <v>6.2252999999999998</v>
      </c>
      <c r="CI61" s="153">
        <v>180.6515</v>
      </c>
      <c r="CJ61" s="153" t="s">
        <v>7469</v>
      </c>
      <c r="CK61" s="153" t="s">
        <v>7469</v>
      </c>
      <c r="CL61" s="153" t="s">
        <v>7469</v>
      </c>
      <c r="CM61" s="153">
        <v>10.1813</v>
      </c>
      <c r="CN61" s="153" t="s">
        <v>7469</v>
      </c>
      <c r="CO61" s="153">
        <v>52.532499999999999</v>
      </c>
      <c r="CP61" s="153">
        <v>135.10749999999999</v>
      </c>
      <c r="CQ61" s="153">
        <v>9.3430999999999997</v>
      </c>
      <c r="CR61" s="153" t="s">
        <v>7469</v>
      </c>
      <c r="CS61" s="153">
        <v>109.79300000000001</v>
      </c>
      <c r="CT61" s="153">
        <v>7.8796999999999997</v>
      </c>
      <c r="CU61" s="153">
        <v>8.1743000000000006</v>
      </c>
      <c r="CV61" s="153" t="s">
        <v>7469</v>
      </c>
      <c r="CW61" s="153" t="s">
        <v>7469</v>
      </c>
      <c r="CX61" s="153" t="s">
        <v>7469</v>
      </c>
      <c r="CY61" s="153">
        <v>118.14449999999999</v>
      </c>
      <c r="CZ61" s="153">
        <v>17.410599999999999</v>
      </c>
      <c r="DA61" s="153">
        <v>8.5226000000000006</v>
      </c>
      <c r="DB61" s="153" t="s">
        <v>7469</v>
      </c>
      <c r="DC61" s="153">
        <v>21.3049</v>
      </c>
      <c r="DD61" s="153">
        <v>20.110399999999998</v>
      </c>
      <c r="DE61" s="153">
        <v>0.56710000000000005</v>
      </c>
      <c r="DF61" s="153" t="s">
        <v>7469</v>
      </c>
      <c r="DG61" s="153">
        <v>49.855200000000004</v>
      </c>
      <c r="DH61" s="153">
        <v>2.53E-2</v>
      </c>
      <c r="DI61" s="153">
        <v>7.0205000000000002</v>
      </c>
      <c r="DJ61" s="153" t="s">
        <v>7469</v>
      </c>
      <c r="DK61" s="153">
        <v>5.3023999999999996</v>
      </c>
      <c r="DL61" s="153">
        <v>11.4146</v>
      </c>
      <c r="DM61" s="153">
        <v>3.8889999999999998</v>
      </c>
      <c r="DN61" s="153">
        <v>2486.7599</v>
      </c>
      <c r="DO61" s="153">
        <v>10.1492</v>
      </c>
      <c r="DP61" s="153">
        <v>1.8269</v>
      </c>
      <c r="DQ61" s="153">
        <v>10.180400000000001</v>
      </c>
      <c r="DR61" s="153" t="s">
        <v>7469</v>
      </c>
      <c r="DS61" s="153">
        <v>5.0301999999999998</v>
      </c>
      <c r="DT61" s="153">
        <v>212.24539999999999</v>
      </c>
      <c r="DU61" s="153">
        <v>40.465299999999999</v>
      </c>
      <c r="DV61" s="153">
        <v>0</v>
      </c>
      <c r="DW61" s="153" t="s">
        <v>7469</v>
      </c>
      <c r="DX61" s="153">
        <v>23.695399999999999</v>
      </c>
      <c r="DY61" s="153">
        <v>7.9532999999999996</v>
      </c>
      <c r="DZ61" s="153">
        <v>7.5872999999999999</v>
      </c>
      <c r="EA61" s="153">
        <v>244.4716</v>
      </c>
      <c r="EB61" s="153">
        <v>33.263199999999998</v>
      </c>
      <c r="EC61" s="153">
        <v>82.504599999999996</v>
      </c>
      <c r="ED61" s="153">
        <v>32.364800000000002</v>
      </c>
      <c r="EE61" s="153">
        <v>1.0212000000000001</v>
      </c>
      <c r="EF61" s="153">
        <v>8.5312000000000001</v>
      </c>
      <c r="EG61" s="153">
        <v>47.942300000000003</v>
      </c>
      <c r="EH61" s="153">
        <v>1.4113</v>
      </c>
      <c r="EI61" s="153">
        <v>9.2469000000000001</v>
      </c>
      <c r="EJ61" s="153" t="s">
        <v>7469</v>
      </c>
      <c r="EK61" s="153">
        <v>1.7078</v>
      </c>
      <c r="EL61" s="153">
        <v>0.35949999999999999</v>
      </c>
      <c r="EM61" s="153">
        <v>83.024299999999997</v>
      </c>
      <c r="EN61" s="153">
        <v>3.9291</v>
      </c>
    </row>
    <row r="62" spans="3:144">
      <c r="C62" s="120"/>
      <c r="D62" s="103"/>
      <c r="E62" s="120" t="s">
        <v>8093</v>
      </c>
      <c r="F62" s="126" t="s">
        <v>8108</v>
      </c>
      <c r="G62" s="151" t="s">
        <v>8090</v>
      </c>
      <c r="H62" s="152" t="s">
        <v>8091</v>
      </c>
      <c r="I62" s="153">
        <v>2054.8595999999998</v>
      </c>
      <c r="J62" s="153">
        <v>98.001999999999995</v>
      </c>
      <c r="K62" s="153">
        <v>3999.6</v>
      </c>
      <c r="L62" s="153">
        <v>9.2959999999999994</v>
      </c>
      <c r="M62" s="153">
        <v>48.607999999999997</v>
      </c>
      <c r="N62" s="153">
        <v>2263</v>
      </c>
      <c r="O62" s="153">
        <v>2915</v>
      </c>
      <c r="P62" s="153">
        <v>16.704000000000001</v>
      </c>
      <c r="Q62" s="153">
        <v>17.5059</v>
      </c>
      <c r="R62" s="153">
        <v>909</v>
      </c>
      <c r="S62" s="153">
        <v>2.3797000000000001</v>
      </c>
      <c r="T62" s="153">
        <v>10.4129</v>
      </c>
      <c r="U62" s="153">
        <v>10.14</v>
      </c>
      <c r="V62" s="153">
        <v>106.045</v>
      </c>
      <c r="W62" s="153">
        <v>62.886600000000001</v>
      </c>
      <c r="X62" s="153">
        <v>1837.3</v>
      </c>
      <c r="Y62" s="153">
        <v>0.89090000000000003</v>
      </c>
      <c r="Z62" s="153">
        <v>70.716399999999993</v>
      </c>
      <c r="AA62" s="153">
        <v>254.3562</v>
      </c>
      <c r="AB62" s="153">
        <v>30.122399999999999</v>
      </c>
      <c r="AC62" s="153">
        <v>0.16200000000000001</v>
      </c>
      <c r="AD62" s="153">
        <v>16.828600000000002</v>
      </c>
      <c r="AE62" s="153">
        <v>5.7793999999999999</v>
      </c>
      <c r="AF62" s="153">
        <v>70.993200000000002</v>
      </c>
      <c r="AG62" s="153">
        <v>29.713699999999999</v>
      </c>
      <c r="AH62" s="153" t="s">
        <v>7469</v>
      </c>
      <c r="AI62" s="153">
        <v>28.6097</v>
      </c>
      <c r="AJ62" s="153">
        <v>312.45600000000002</v>
      </c>
      <c r="AK62" s="153">
        <v>2.9178999999999999</v>
      </c>
      <c r="AL62" s="153">
        <v>4.9913999999999996</v>
      </c>
      <c r="AM62" s="153">
        <v>28.3706</v>
      </c>
      <c r="AN62" s="153">
        <v>272.0865</v>
      </c>
      <c r="AO62" s="153">
        <v>10.6265</v>
      </c>
      <c r="AP62" s="153">
        <v>47.025199999999998</v>
      </c>
      <c r="AQ62" s="153">
        <v>5.8799999999999998E-2</v>
      </c>
      <c r="AR62" s="153">
        <v>1155.181</v>
      </c>
      <c r="AS62" s="153">
        <v>39.167400000000001</v>
      </c>
      <c r="AT62" s="153">
        <v>9.4172999999999991</v>
      </c>
      <c r="AU62" s="153">
        <v>26.770499999999998</v>
      </c>
      <c r="AV62" s="153">
        <v>458.60759999999999</v>
      </c>
      <c r="AW62" s="153" t="s">
        <v>7469</v>
      </c>
      <c r="AX62" s="153">
        <v>0.56200000000000006</v>
      </c>
      <c r="AY62" s="153" t="s">
        <v>7469</v>
      </c>
      <c r="AZ62" s="153">
        <v>71.883399999999995</v>
      </c>
      <c r="BA62" s="153">
        <v>2.8380999999999998</v>
      </c>
      <c r="BB62" s="153">
        <v>49.911999999999999</v>
      </c>
      <c r="BC62" s="153">
        <v>0.41399999999999998</v>
      </c>
      <c r="BD62" s="153">
        <v>11.016999999999999</v>
      </c>
      <c r="BE62" s="153">
        <v>2.4899999999999999E-2</v>
      </c>
      <c r="BF62" s="153">
        <v>8.1900000000000001E-2</v>
      </c>
      <c r="BG62" s="153">
        <v>45.7</v>
      </c>
      <c r="BH62" s="153">
        <v>53.944000000000003</v>
      </c>
      <c r="BI62" s="153">
        <v>85.581999999999994</v>
      </c>
      <c r="BJ62" s="153">
        <v>18.7072</v>
      </c>
      <c r="BK62" s="153">
        <v>1.3082</v>
      </c>
      <c r="BL62" s="153">
        <v>181.16139999999999</v>
      </c>
      <c r="BM62" s="153">
        <v>38.6387</v>
      </c>
      <c r="BN62" s="153">
        <v>181.83799999999999</v>
      </c>
      <c r="BO62" s="153">
        <v>1.0659000000000001</v>
      </c>
      <c r="BP62" s="153">
        <v>2.9969000000000001</v>
      </c>
      <c r="BQ62" s="153">
        <v>8.7033000000000005</v>
      </c>
      <c r="BR62" s="153">
        <v>2.0236000000000001</v>
      </c>
      <c r="BS62" s="153">
        <v>291.846</v>
      </c>
      <c r="BT62" s="153">
        <v>4.0011999999999999</v>
      </c>
      <c r="BU62" s="153">
        <v>55.716799999999999</v>
      </c>
      <c r="BV62" s="153">
        <v>1.0142</v>
      </c>
      <c r="BW62" s="153" t="s">
        <v>7469</v>
      </c>
      <c r="BX62" s="153">
        <v>122.58710000000001</v>
      </c>
      <c r="BY62" s="153">
        <v>0.41810000000000003</v>
      </c>
      <c r="BZ62" s="153">
        <v>3.5049999999999999</v>
      </c>
      <c r="CA62" s="153">
        <v>912.06399999999996</v>
      </c>
      <c r="CB62" s="153">
        <v>18.664100000000001</v>
      </c>
      <c r="CC62" s="153" t="s">
        <v>7469</v>
      </c>
      <c r="CD62" s="153">
        <v>13.2607</v>
      </c>
      <c r="CE62" s="153">
        <v>1.8734</v>
      </c>
      <c r="CF62" s="153">
        <v>3.044</v>
      </c>
      <c r="CG62" s="153">
        <v>1.6733</v>
      </c>
      <c r="CH62" s="153">
        <v>6.5934999999999997</v>
      </c>
      <c r="CI62" s="153">
        <v>802.22910000000002</v>
      </c>
      <c r="CJ62" s="153">
        <v>1.4078999999999999</v>
      </c>
      <c r="CK62" s="153" t="s">
        <v>7469</v>
      </c>
      <c r="CL62" s="153">
        <v>0.17119999999999999</v>
      </c>
      <c r="CM62" s="153">
        <v>39.8889</v>
      </c>
      <c r="CN62" s="153" t="s">
        <v>7469</v>
      </c>
      <c r="CO62" s="153">
        <v>61.502099999999999</v>
      </c>
      <c r="CP62" s="153">
        <v>159.10820000000001</v>
      </c>
      <c r="CQ62" s="153">
        <v>21.347100000000001</v>
      </c>
      <c r="CR62" s="153" t="s">
        <v>7469</v>
      </c>
      <c r="CS62" s="153">
        <v>115.253</v>
      </c>
      <c r="CT62" s="153">
        <v>9.2795000000000005</v>
      </c>
      <c r="CU62" s="153">
        <v>9.0375999999999994</v>
      </c>
      <c r="CV62" s="153" t="s">
        <v>7469</v>
      </c>
      <c r="CW62" s="153" t="s">
        <v>7469</v>
      </c>
      <c r="CX62" s="153" t="s">
        <v>7469</v>
      </c>
      <c r="CY62" s="153">
        <v>155.34219999999999</v>
      </c>
      <c r="CZ62" s="153">
        <v>17.979399999999998</v>
      </c>
      <c r="DA62" s="153">
        <v>7.9438000000000004</v>
      </c>
      <c r="DB62" s="153" t="s">
        <v>7469</v>
      </c>
      <c r="DC62" s="153">
        <v>24.593399999999999</v>
      </c>
      <c r="DD62" s="153">
        <v>14.616099999999999</v>
      </c>
      <c r="DE62" s="153">
        <v>3.7652999999999999</v>
      </c>
      <c r="DF62" s="153" t="s">
        <v>7469</v>
      </c>
      <c r="DG62" s="153">
        <v>48.136000000000003</v>
      </c>
      <c r="DH62" s="153">
        <v>8.0000000000000002E-3</v>
      </c>
      <c r="DI62" s="153">
        <v>3.6960999999999999</v>
      </c>
      <c r="DJ62" s="153" t="s">
        <v>7469</v>
      </c>
      <c r="DK62" s="153">
        <v>7.5735000000000001</v>
      </c>
      <c r="DL62" s="153">
        <v>21.967300000000002</v>
      </c>
      <c r="DM62" s="153">
        <v>8.0929000000000002</v>
      </c>
      <c r="DN62" s="153">
        <v>3550.2033000000001</v>
      </c>
      <c r="DO62" s="153">
        <v>2.8041999999999998</v>
      </c>
      <c r="DP62" s="153">
        <v>17.008199999999999</v>
      </c>
      <c r="DQ62" s="153">
        <v>11.726800000000001</v>
      </c>
      <c r="DR62" s="153" t="s">
        <v>7469</v>
      </c>
      <c r="DS62" s="153">
        <v>9.0980000000000008</v>
      </c>
      <c r="DT62" s="153">
        <v>226.18510000000001</v>
      </c>
      <c r="DU62" s="153">
        <v>66.5488</v>
      </c>
      <c r="DV62" s="153" t="s">
        <v>7469</v>
      </c>
      <c r="DW62" s="153" t="s">
        <v>7469</v>
      </c>
      <c r="DX62" s="153">
        <v>23.2807</v>
      </c>
      <c r="DY62" s="153">
        <v>12.0832</v>
      </c>
      <c r="DZ62" s="153">
        <v>17.423999999999999</v>
      </c>
      <c r="EA62" s="153">
        <v>291.48689999999999</v>
      </c>
      <c r="EB62" s="153">
        <v>21.488299999999999</v>
      </c>
      <c r="EC62" s="153">
        <v>103.2032</v>
      </c>
      <c r="ED62" s="153">
        <v>41.866100000000003</v>
      </c>
      <c r="EE62" s="153">
        <v>0.78949999999999998</v>
      </c>
      <c r="EF62" s="153">
        <v>35.064100000000003</v>
      </c>
      <c r="EG62" s="153">
        <v>161.27070000000001</v>
      </c>
      <c r="EH62" s="153">
        <v>1.7457</v>
      </c>
      <c r="EI62" s="153">
        <v>11.6411</v>
      </c>
      <c r="EJ62" s="153" t="s">
        <v>7469</v>
      </c>
      <c r="EK62" s="153">
        <v>4.3407</v>
      </c>
      <c r="EL62" s="153">
        <v>0.3599</v>
      </c>
      <c r="EM62" s="153">
        <v>188.04820000000001</v>
      </c>
      <c r="EN62" s="153">
        <v>6.0833000000000004</v>
      </c>
    </row>
    <row r="63" spans="3:144">
      <c r="C63" s="120"/>
      <c r="D63" s="103"/>
      <c r="E63" s="120" t="s">
        <v>8094</v>
      </c>
      <c r="F63" s="126" t="s">
        <v>8108</v>
      </c>
      <c r="G63" s="151" t="s">
        <v>8090</v>
      </c>
      <c r="H63" s="152" t="s">
        <v>8091</v>
      </c>
      <c r="I63" s="153">
        <v>2232.4697999999999</v>
      </c>
      <c r="J63" s="153">
        <v>83.968000000000004</v>
      </c>
      <c r="K63" s="153">
        <v>3783.4</v>
      </c>
      <c r="L63" s="153">
        <v>4.3019999999999996</v>
      </c>
      <c r="M63" s="153">
        <v>45.268999999999998</v>
      </c>
      <c r="N63" s="153">
        <v>951</v>
      </c>
      <c r="O63" s="153">
        <v>4715</v>
      </c>
      <c r="P63" s="153">
        <v>4.0999999999999996</v>
      </c>
      <c r="Q63" s="153">
        <v>7.7539999999999996</v>
      </c>
      <c r="R63" s="153">
        <v>739</v>
      </c>
      <c r="S63" s="153">
        <v>2.4493</v>
      </c>
      <c r="T63" s="153">
        <v>9.3447999999999993</v>
      </c>
      <c r="U63" s="153">
        <v>11.201000000000001</v>
      </c>
      <c r="V63" s="153">
        <v>126.562</v>
      </c>
      <c r="W63" s="153">
        <v>60.346899999999998</v>
      </c>
      <c r="X63" s="153">
        <v>2551.6999999999998</v>
      </c>
      <c r="Y63" s="153">
        <v>4.9500000000000002E-2</v>
      </c>
      <c r="Z63" s="153">
        <v>73.459100000000007</v>
      </c>
      <c r="AA63" s="153">
        <v>181.0291</v>
      </c>
      <c r="AB63" s="153">
        <v>25.0686</v>
      </c>
      <c r="AC63" s="153">
        <v>2.0840000000000001</v>
      </c>
      <c r="AD63" s="153">
        <v>14.4072</v>
      </c>
      <c r="AE63" s="153">
        <v>13.8287</v>
      </c>
      <c r="AF63" s="153">
        <v>102.9021</v>
      </c>
      <c r="AG63" s="153">
        <v>53.595300000000002</v>
      </c>
      <c r="AH63" s="153">
        <v>1.3987000000000001</v>
      </c>
      <c r="AI63" s="153">
        <v>36.426699999999997</v>
      </c>
      <c r="AJ63" s="153">
        <v>223.43199999999999</v>
      </c>
      <c r="AK63" s="153">
        <v>3.2486999999999999</v>
      </c>
      <c r="AL63" s="153">
        <v>10.1869</v>
      </c>
      <c r="AM63" s="153">
        <v>25.867899999999999</v>
      </c>
      <c r="AN63" s="153">
        <v>141.8904</v>
      </c>
      <c r="AO63" s="153">
        <v>133.88229999999999</v>
      </c>
      <c r="AP63" s="153">
        <v>63.9161</v>
      </c>
      <c r="AQ63" s="153">
        <v>1.2049000000000001</v>
      </c>
      <c r="AR63" s="153">
        <v>1227.0899999999999</v>
      </c>
      <c r="AS63" s="153">
        <v>26.035299999999999</v>
      </c>
      <c r="AT63" s="153">
        <v>14.314299999999999</v>
      </c>
      <c r="AU63" s="153">
        <v>27.657599999999999</v>
      </c>
      <c r="AV63" s="153">
        <v>425.91579999999999</v>
      </c>
      <c r="AW63" s="153" t="s">
        <v>7469</v>
      </c>
      <c r="AX63" s="153">
        <v>3.0251000000000001</v>
      </c>
      <c r="AY63" s="153" t="s">
        <v>7469</v>
      </c>
      <c r="AZ63" s="153">
        <v>58.515300000000003</v>
      </c>
      <c r="BA63" s="153">
        <v>3.1309999999999998</v>
      </c>
      <c r="BB63" s="153">
        <v>26.984000000000002</v>
      </c>
      <c r="BC63" s="153">
        <v>1.6879999999999999</v>
      </c>
      <c r="BD63" s="153">
        <v>9.7149999999999999</v>
      </c>
      <c r="BE63" s="153">
        <v>4.1599999999999998E-2</v>
      </c>
      <c r="BF63" s="153">
        <v>0.18110000000000001</v>
      </c>
      <c r="BG63" s="153">
        <v>395.83600000000001</v>
      </c>
      <c r="BH63" s="153">
        <v>342.358</v>
      </c>
      <c r="BI63" s="153">
        <v>273.72300000000001</v>
      </c>
      <c r="BJ63" s="153">
        <v>18.927600000000002</v>
      </c>
      <c r="BK63" s="153">
        <v>4.5654000000000003</v>
      </c>
      <c r="BL63" s="153">
        <v>105.1754</v>
      </c>
      <c r="BM63" s="153">
        <v>37.988799999999998</v>
      </c>
      <c r="BN63" s="153">
        <v>220.3</v>
      </c>
      <c r="BO63" s="153">
        <v>4.9700000000000001E-2</v>
      </c>
      <c r="BP63" s="153">
        <v>11.140499999999999</v>
      </c>
      <c r="BQ63" s="153">
        <v>9.1470000000000002</v>
      </c>
      <c r="BR63" s="153">
        <v>0.51949999999999996</v>
      </c>
      <c r="BS63" s="153">
        <v>512.29200000000003</v>
      </c>
      <c r="BT63" s="153">
        <v>26.189399999999999</v>
      </c>
      <c r="BU63" s="153">
        <v>40.248800000000003</v>
      </c>
      <c r="BV63" s="153">
        <v>7.4013999999999998</v>
      </c>
      <c r="BW63" s="153" t="s">
        <v>7469</v>
      </c>
      <c r="BX63" s="153">
        <v>110.2653</v>
      </c>
      <c r="BY63" s="153">
        <v>1.2310000000000001</v>
      </c>
      <c r="BZ63" s="153">
        <v>25.99</v>
      </c>
      <c r="CA63" s="153">
        <v>1918.6079999999999</v>
      </c>
      <c r="CB63" s="153">
        <v>16.622199999999999</v>
      </c>
      <c r="CC63" s="153">
        <v>7.4852999999999996</v>
      </c>
      <c r="CD63" s="153">
        <v>10.1835</v>
      </c>
      <c r="CE63" s="153">
        <v>2.2804000000000002</v>
      </c>
      <c r="CF63" s="153">
        <v>9.6827000000000005</v>
      </c>
      <c r="CG63" s="153">
        <v>9.5504999999999995</v>
      </c>
      <c r="CH63" s="153">
        <v>5.3226000000000004</v>
      </c>
      <c r="CI63" s="153">
        <v>459.37400000000002</v>
      </c>
      <c r="CJ63" s="153">
        <v>9.3751999999999995</v>
      </c>
      <c r="CK63" s="153" t="s">
        <v>7469</v>
      </c>
      <c r="CL63" s="153" t="s">
        <v>7469</v>
      </c>
      <c r="CM63" s="153">
        <v>33.842199999999998</v>
      </c>
      <c r="CN63" s="153" t="s">
        <v>7469</v>
      </c>
      <c r="CO63" s="153">
        <v>91.344700000000003</v>
      </c>
      <c r="CP63" s="153">
        <v>202.0831</v>
      </c>
      <c r="CQ63" s="153">
        <v>52.985199999999999</v>
      </c>
      <c r="CR63" s="153" t="s">
        <v>7469</v>
      </c>
      <c r="CS63" s="153">
        <v>98.488</v>
      </c>
      <c r="CT63" s="153">
        <v>7.0932000000000004</v>
      </c>
      <c r="CU63" s="153">
        <v>8.1163000000000007</v>
      </c>
      <c r="CV63" s="153" t="s">
        <v>7469</v>
      </c>
      <c r="CW63" s="153" t="s">
        <v>7469</v>
      </c>
      <c r="CX63" s="153" t="s">
        <v>7469</v>
      </c>
      <c r="CY63" s="153">
        <v>152.22730000000001</v>
      </c>
      <c r="CZ63" s="153">
        <v>18.000599999999999</v>
      </c>
      <c r="DA63" s="153">
        <v>7.1139000000000001</v>
      </c>
      <c r="DB63" s="153" t="s">
        <v>7469</v>
      </c>
      <c r="DC63" s="153">
        <v>34.132399999999997</v>
      </c>
      <c r="DD63" s="153">
        <v>20.993200000000002</v>
      </c>
      <c r="DE63" s="153">
        <v>6.0380000000000003</v>
      </c>
      <c r="DF63" s="153" t="s">
        <v>7469</v>
      </c>
      <c r="DG63" s="153">
        <v>49.0197</v>
      </c>
      <c r="DH63" s="153">
        <v>0.183</v>
      </c>
      <c r="DI63" s="153">
        <v>7.0712000000000002</v>
      </c>
      <c r="DJ63" s="153" t="s">
        <v>7469</v>
      </c>
      <c r="DK63" s="153">
        <v>7.4138999999999999</v>
      </c>
      <c r="DL63" s="153">
        <v>11.255100000000001</v>
      </c>
      <c r="DM63" s="153">
        <v>6.9767999999999999</v>
      </c>
      <c r="DN63" s="153">
        <v>2756.2725999999998</v>
      </c>
      <c r="DO63" s="153">
        <v>1.9999</v>
      </c>
      <c r="DP63" s="153">
        <v>16.222999999999999</v>
      </c>
      <c r="DQ63" s="153">
        <v>13.1424</v>
      </c>
      <c r="DR63" s="153" t="s">
        <v>7469</v>
      </c>
      <c r="DS63" s="153">
        <v>16.457899999999999</v>
      </c>
      <c r="DT63" s="153">
        <v>375.41840000000002</v>
      </c>
      <c r="DU63" s="153">
        <v>34.85</v>
      </c>
      <c r="DV63" s="153" t="s">
        <v>7469</v>
      </c>
      <c r="DW63" s="153" t="s">
        <v>7469</v>
      </c>
      <c r="DX63" s="153">
        <v>39.787500000000001</v>
      </c>
      <c r="DY63" s="153">
        <v>23.377300000000002</v>
      </c>
      <c r="DZ63" s="153">
        <v>5.5201000000000002</v>
      </c>
      <c r="EA63" s="153">
        <v>475.05520000000001</v>
      </c>
      <c r="EB63" s="153">
        <v>15.764200000000001</v>
      </c>
      <c r="EC63" s="153">
        <v>86.939700000000002</v>
      </c>
      <c r="ED63" s="153">
        <v>40.430799999999998</v>
      </c>
      <c r="EE63" s="153" t="s">
        <v>7469</v>
      </c>
      <c r="EF63" s="153">
        <v>48.601900000000001</v>
      </c>
      <c r="EG63" s="153">
        <v>78.120099999999994</v>
      </c>
      <c r="EH63" s="153">
        <v>1.7418</v>
      </c>
      <c r="EI63" s="153">
        <v>10.042400000000001</v>
      </c>
      <c r="EJ63" s="153" t="s">
        <v>7469</v>
      </c>
      <c r="EK63" s="153">
        <v>4.1711</v>
      </c>
      <c r="EL63" s="153">
        <v>4.5999999999999999E-2</v>
      </c>
      <c r="EM63" s="153">
        <v>197.84389999999999</v>
      </c>
      <c r="EN63" s="153" t="s">
        <v>7469</v>
      </c>
    </row>
    <row r="64" spans="3:144">
      <c r="C64" s="120"/>
      <c r="D64" s="103"/>
      <c r="E64" s="120" t="s">
        <v>8095</v>
      </c>
      <c r="F64" s="126" t="s">
        <v>8108</v>
      </c>
      <c r="G64" s="151" t="s">
        <v>8090</v>
      </c>
      <c r="H64" s="152" t="s">
        <v>8091</v>
      </c>
      <c r="I64" s="153" t="s">
        <v>7469</v>
      </c>
      <c r="J64" s="153" t="s">
        <v>7469</v>
      </c>
      <c r="K64" s="153" t="s">
        <v>7469</v>
      </c>
      <c r="L64" s="153" t="s">
        <v>7469</v>
      </c>
      <c r="M64" s="153" t="s">
        <v>7469</v>
      </c>
      <c r="N64" s="153">
        <v>1891</v>
      </c>
      <c r="O64" s="153">
        <v>3633</v>
      </c>
      <c r="P64" s="153" t="s">
        <v>7469</v>
      </c>
      <c r="Q64" s="153" t="s">
        <v>7469</v>
      </c>
      <c r="R64" s="153">
        <v>712</v>
      </c>
      <c r="S64" s="153" t="s">
        <v>7469</v>
      </c>
      <c r="T64" s="153" t="s">
        <v>7469</v>
      </c>
      <c r="U64" s="153" t="s">
        <v>7469</v>
      </c>
      <c r="V64" s="153" t="s">
        <v>7469</v>
      </c>
      <c r="W64" s="153" t="s">
        <v>7469</v>
      </c>
      <c r="X64" s="153" t="s">
        <v>7469</v>
      </c>
      <c r="Y64" s="153" t="s">
        <v>7469</v>
      </c>
      <c r="Z64" s="153" t="s">
        <v>7469</v>
      </c>
      <c r="AA64" s="153" t="s">
        <v>7469</v>
      </c>
      <c r="AB64" s="153" t="s">
        <v>7469</v>
      </c>
      <c r="AC64" s="153" t="s">
        <v>7469</v>
      </c>
      <c r="AD64" s="153" t="s">
        <v>7469</v>
      </c>
      <c r="AE64" s="153">
        <v>11.052899999999999</v>
      </c>
      <c r="AF64" s="153">
        <v>129.75489999999999</v>
      </c>
      <c r="AG64" s="153" t="s">
        <v>7469</v>
      </c>
      <c r="AH64" s="153">
        <v>2.3744999999999998</v>
      </c>
      <c r="AI64" s="153" t="s">
        <v>7469</v>
      </c>
      <c r="AJ64" s="153" t="s">
        <v>7469</v>
      </c>
      <c r="AK64" s="153">
        <v>3.0659000000000001</v>
      </c>
      <c r="AL64" s="153" t="s">
        <v>7469</v>
      </c>
      <c r="AM64" s="153" t="s">
        <v>7469</v>
      </c>
      <c r="AN64" s="153" t="s">
        <v>7469</v>
      </c>
      <c r="AO64" s="153" t="s">
        <v>7469</v>
      </c>
      <c r="AP64" s="153">
        <v>46.494</v>
      </c>
      <c r="AQ64" s="153" t="s">
        <v>7469</v>
      </c>
      <c r="AR64" s="153" t="s">
        <v>7469</v>
      </c>
      <c r="AS64" s="153" t="s">
        <v>7469</v>
      </c>
      <c r="AT64" s="153" t="s">
        <v>7469</v>
      </c>
      <c r="AU64" s="153" t="s">
        <v>7469</v>
      </c>
      <c r="AV64" s="153" t="s">
        <v>7469</v>
      </c>
      <c r="AW64" s="153" t="s">
        <v>7469</v>
      </c>
      <c r="AX64" s="153">
        <v>1.4197</v>
      </c>
      <c r="AY64" s="153" t="s">
        <v>7469</v>
      </c>
      <c r="AZ64" s="153" t="s">
        <v>7469</v>
      </c>
      <c r="BA64" s="153" t="s">
        <v>7469</v>
      </c>
      <c r="BB64" s="153" t="s">
        <v>7469</v>
      </c>
      <c r="BC64" s="153" t="s">
        <v>7469</v>
      </c>
      <c r="BD64" s="153" t="s">
        <v>7469</v>
      </c>
      <c r="BE64" s="153" t="s">
        <v>7469</v>
      </c>
      <c r="BF64" s="153" t="s">
        <v>7469</v>
      </c>
      <c r="BG64" s="153">
        <v>1669.6780000000001</v>
      </c>
      <c r="BH64" s="153">
        <v>390.62299999999999</v>
      </c>
      <c r="BI64" s="153" t="s">
        <v>7469</v>
      </c>
      <c r="BJ64" s="153">
        <v>13.526</v>
      </c>
      <c r="BK64" s="153" t="s">
        <v>7469</v>
      </c>
      <c r="BL64" s="153" t="s">
        <v>7469</v>
      </c>
      <c r="BM64" s="153" t="s">
        <v>7469</v>
      </c>
      <c r="BN64" s="153">
        <v>220.655</v>
      </c>
      <c r="BO64" s="153">
        <v>0.16420000000000001</v>
      </c>
      <c r="BP64" s="153">
        <v>9.9110999999999994</v>
      </c>
      <c r="BQ64" s="153" t="s">
        <v>7469</v>
      </c>
      <c r="BR64" s="153" t="s">
        <v>7469</v>
      </c>
      <c r="BS64" s="153" t="s">
        <v>7469</v>
      </c>
      <c r="BT64" s="153">
        <v>22.6341</v>
      </c>
      <c r="BU64" s="153" t="s">
        <v>7469</v>
      </c>
      <c r="BV64" s="153">
        <v>3.2376</v>
      </c>
      <c r="BW64" s="153" t="s">
        <v>7469</v>
      </c>
      <c r="BX64" s="153" t="s">
        <v>7469</v>
      </c>
      <c r="BY64" s="153" t="s">
        <v>7469</v>
      </c>
      <c r="BZ64" s="153" t="s">
        <v>7469</v>
      </c>
      <c r="CA64" s="153">
        <v>1996.633</v>
      </c>
      <c r="CB64" s="153" t="s">
        <v>7469</v>
      </c>
      <c r="CC64" s="153" t="s">
        <v>7469</v>
      </c>
      <c r="CD64" s="153" t="s">
        <v>7469</v>
      </c>
      <c r="CE64" s="153">
        <v>3.9921000000000002</v>
      </c>
      <c r="CF64" s="153" t="s">
        <v>7469</v>
      </c>
      <c r="CG64" s="153">
        <v>4.5069999999999997</v>
      </c>
      <c r="CH64" s="153" t="s">
        <v>7469</v>
      </c>
      <c r="CI64" s="153" t="s">
        <v>7469</v>
      </c>
      <c r="CJ64" s="153" t="s">
        <v>7469</v>
      </c>
      <c r="CK64" s="153" t="s">
        <v>7469</v>
      </c>
      <c r="CL64" s="153" t="s">
        <v>7469</v>
      </c>
      <c r="CM64" s="153" t="s">
        <v>7469</v>
      </c>
      <c r="CN64" s="153" t="s">
        <v>7469</v>
      </c>
      <c r="CO64" s="153" t="s">
        <v>7469</v>
      </c>
      <c r="CP64" s="153" t="s">
        <v>7469</v>
      </c>
      <c r="CQ64" s="153" t="s">
        <v>7469</v>
      </c>
      <c r="CR64" s="153" t="s">
        <v>7469</v>
      </c>
      <c r="CS64" s="153" t="s">
        <v>7469</v>
      </c>
      <c r="CT64" s="153" t="s">
        <v>7469</v>
      </c>
      <c r="CU64" s="153">
        <v>8.1752000000000002</v>
      </c>
      <c r="CV64" s="153" t="s">
        <v>7469</v>
      </c>
      <c r="CW64" s="153" t="s">
        <v>7469</v>
      </c>
      <c r="CX64" s="153" t="s">
        <v>7469</v>
      </c>
      <c r="CY64" s="153" t="s">
        <v>7469</v>
      </c>
      <c r="CZ64" s="153" t="s">
        <v>7469</v>
      </c>
      <c r="DA64" s="153" t="s">
        <v>7469</v>
      </c>
      <c r="DB64" s="153" t="s">
        <v>7469</v>
      </c>
      <c r="DC64" s="153" t="s">
        <v>7469</v>
      </c>
      <c r="DD64" s="153" t="s">
        <v>7469</v>
      </c>
      <c r="DE64" s="153" t="s">
        <v>7469</v>
      </c>
      <c r="DF64" s="153" t="s">
        <v>7469</v>
      </c>
      <c r="DG64" s="153" t="s">
        <v>7469</v>
      </c>
      <c r="DH64" s="153">
        <v>4.5499999999999999E-2</v>
      </c>
      <c r="DI64" s="153" t="s">
        <v>7469</v>
      </c>
      <c r="DJ64" s="153" t="s">
        <v>7469</v>
      </c>
      <c r="DK64" s="153">
        <v>6.3234000000000004</v>
      </c>
      <c r="DL64" s="153" t="s">
        <v>7469</v>
      </c>
      <c r="DM64" s="153" t="s">
        <v>7469</v>
      </c>
      <c r="DN64" s="153" t="s">
        <v>7469</v>
      </c>
      <c r="DO64" s="153" t="s">
        <v>7469</v>
      </c>
      <c r="DP64" s="153" t="s">
        <v>7469</v>
      </c>
      <c r="DQ64" s="153">
        <v>8.0569000000000006</v>
      </c>
      <c r="DR64" s="153" t="s">
        <v>7469</v>
      </c>
      <c r="DS64" s="153" t="s">
        <v>7469</v>
      </c>
      <c r="DT64" s="153" t="s">
        <v>7469</v>
      </c>
      <c r="DU64" s="153" t="s">
        <v>7469</v>
      </c>
      <c r="DV64" s="153" t="s">
        <v>7469</v>
      </c>
      <c r="DW64" s="153" t="s">
        <v>7469</v>
      </c>
      <c r="DX64" s="153" t="s">
        <v>7469</v>
      </c>
      <c r="DY64" s="153" t="s">
        <v>7469</v>
      </c>
      <c r="DZ64" s="153" t="s">
        <v>7469</v>
      </c>
      <c r="EA64" s="153" t="s">
        <v>7469</v>
      </c>
      <c r="EB64" s="153" t="s">
        <v>7469</v>
      </c>
      <c r="EC64" s="153" t="s">
        <v>7469</v>
      </c>
      <c r="ED64" s="153" t="s">
        <v>7469</v>
      </c>
      <c r="EE64" s="153">
        <v>47.673000000000002</v>
      </c>
      <c r="EF64" s="153" t="s">
        <v>7469</v>
      </c>
      <c r="EG64" s="153" t="s">
        <v>7469</v>
      </c>
      <c r="EH64" s="153" t="s">
        <v>7469</v>
      </c>
      <c r="EI64" s="153" t="s">
        <v>7469</v>
      </c>
      <c r="EJ64" s="153" t="s">
        <v>7469</v>
      </c>
      <c r="EK64" s="153" t="s">
        <v>7469</v>
      </c>
      <c r="EL64" s="153" t="s">
        <v>7469</v>
      </c>
      <c r="EM64" s="153" t="s">
        <v>7469</v>
      </c>
      <c r="EN64" s="153" t="s">
        <v>7469</v>
      </c>
    </row>
    <row r="65" spans="3:144">
      <c r="C65" s="120"/>
      <c r="D65" s="103"/>
      <c r="E65" s="120" t="s">
        <v>8096</v>
      </c>
      <c r="F65" s="126" t="s">
        <v>8108</v>
      </c>
      <c r="G65" s="151" t="s">
        <v>8090</v>
      </c>
      <c r="H65" s="152" t="s">
        <v>8097</v>
      </c>
      <c r="I65" s="153">
        <v>2120.9196999999999</v>
      </c>
      <c r="J65" s="153">
        <v>115.541</v>
      </c>
      <c r="K65" s="153">
        <v>3800.3</v>
      </c>
      <c r="L65" s="153">
        <v>17.63</v>
      </c>
      <c r="M65" s="153" t="s">
        <v>7469</v>
      </c>
      <c r="N65" s="153">
        <v>1245</v>
      </c>
      <c r="O65" s="153">
        <v>5714</v>
      </c>
      <c r="P65" s="153">
        <v>6.0789999999999997</v>
      </c>
      <c r="Q65" s="153">
        <v>5.8010999999999999</v>
      </c>
      <c r="R65" s="153">
        <v>703</v>
      </c>
      <c r="S65" s="153">
        <v>3.1061000000000001</v>
      </c>
      <c r="T65" s="153" t="s">
        <v>7469</v>
      </c>
      <c r="U65" s="153" t="s">
        <v>7469</v>
      </c>
      <c r="V65" s="153">
        <v>120.233</v>
      </c>
      <c r="W65" s="153">
        <v>123.34269999999999</v>
      </c>
      <c r="X65" s="153">
        <v>2141.6</v>
      </c>
      <c r="Y65" s="153">
        <v>0.38529999999999998</v>
      </c>
      <c r="Z65" s="153">
        <v>72.902299999999997</v>
      </c>
      <c r="AA65" s="153">
        <v>184.09030000000001</v>
      </c>
      <c r="AB65" s="153" t="s">
        <v>7469</v>
      </c>
      <c r="AC65" s="153">
        <v>0.97399999999999998</v>
      </c>
      <c r="AD65" s="153" t="s">
        <v>7469</v>
      </c>
      <c r="AE65" s="153">
        <v>12.0304</v>
      </c>
      <c r="AF65" s="153">
        <v>118.2195</v>
      </c>
      <c r="AG65" s="153">
        <v>46.647100000000002</v>
      </c>
      <c r="AH65" s="153" t="s">
        <v>7469</v>
      </c>
      <c r="AI65" s="153" t="s">
        <v>7469</v>
      </c>
      <c r="AJ65" s="153">
        <v>234.52</v>
      </c>
      <c r="AK65" s="153" t="s">
        <v>7469</v>
      </c>
      <c r="AL65" s="153">
        <v>9.1266999999999996</v>
      </c>
      <c r="AM65" s="153" t="s">
        <v>7469</v>
      </c>
      <c r="AN65" s="153">
        <v>174.9529</v>
      </c>
      <c r="AO65" s="153">
        <v>135.7723</v>
      </c>
      <c r="AP65" s="153" t="s">
        <v>7469</v>
      </c>
      <c r="AQ65" s="153">
        <v>0.18229999999999999</v>
      </c>
      <c r="AR65" s="153">
        <v>1222.9770000000001</v>
      </c>
      <c r="AS65" s="153">
        <v>16.869399999999999</v>
      </c>
      <c r="AT65" s="153">
        <v>14.332599999999999</v>
      </c>
      <c r="AU65" s="153">
        <v>28.337199999999999</v>
      </c>
      <c r="AV65" s="153">
        <v>413.97179999999997</v>
      </c>
      <c r="AW65" s="153" t="s">
        <v>7469</v>
      </c>
      <c r="AX65" s="153" t="s">
        <v>7469</v>
      </c>
      <c r="AY65" s="153" t="s">
        <v>7469</v>
      </c>
      <c r="AZ65" s="153">
        <v>60.103200000000001</v>
      </c>
      <c r="BA65" s="153">
        <v>1.6285000000000001</v>
      </c>
      <c r="BB65" s="153" t="s">
        <v>7469</v>
      </c>
      <c r="BC65" s="153" t="s">
        <v>7469</v>
      </c>
      <c r="BD65" s="153" t="s">
        <v>7469</v>
      </c>
      <c r="BE65" s="153">
        <v>9.0899999999999995E-2</v>
      </c>
      <c r="BF65" s="153">
        <v>0.18060000000000001</v>
      </c>
      <c r="BG65" s="153">
        <v>1617.519</v>
      </c>
      <c r="BH65" s="153" t="s">
        <v>7469</v>
      </c>
      <c r="BI65" s="153">
        <v>298.34800000000001</v>
      </c>
      <c r="BJ65" s="153">
        <v>16.619599999999998</v>
      </c>
      <c r="BK65" s="153" t="s">
        <v>7469</v>
      </c>
      <c r="BL65" s="153">
        <v>67.549300000000002</v>
      </c>
      <c r="BM65" s="153">
        <v>35.794899999999998</v>
      </c>
      <c r="BN65" s="153">
        <v>180.607</v>
      </c>
      <c r="BO65" s="153">
        <v>5.8053999999999997</v>
      </c>
      <c r="BP65" s="153" t="s">
        <v>7469</v>
      </c>
      <c r="BQ65" s="153">
        <v>7.8146000000000004</v>
      </c>
      <c r="BR65" s="153" t="s">
        <v>7469</v>
      </c>
      <c r="BS65" s="153">
        <v>526.1</v>
      </c>
      <c r="BT65" s="153" t="s">
        <v>7469</v>
      </c>
      <c r="BU65" s="153">
        <v>30.032699999999998</v>
      </c>
      <c r="BV65" s="153" t="s">
        <v>7469</v>
      </c>
      <c r="BW65" s="153" t="s">
        <v>7469</v>
      </c>
      <c r="BX65" s="153">
        <v>103.1134</v>
      </c>
      <c r="BY65" s="153" t="s">
        <v>7469</v>
      </c>
      <c r="BZ65" s="153">
        <v>11.250999999999999</v>
      </c>
      <c r="CA65" s="153">
        <v>1684.9970000000001</v>
      </c>
      <c r="CB65" s="153">
        <v>18.8901</v>
      </c>
      <c r="CC65" s="153">
        <v>4.8049999999999997</v>
      </c>
      <c r="CD65" s="153">
        <v>9.8940999999999999</v>
      </c>
      <c r="CE65" s="153">
        <v>1.6678999999999999</v>
      </c>
      <c r="CF65" s="153" t="s">
        <v>7469</v>
      </c>
      <c r="CG65" s="153" t="s">
        <v>7469</v>
      </c>
      <c r="CH65" s="153">
        <v>6.2866</v>
      </c>
      <c r="CI65" s="153">
        <v>370.87450000000001</v>
      </c>
      <c r="CJ65" s="153" t="s">
        <v>7469</v>
      </c>
      <c r="CK65" s="153">
        <v>2.2200000000000001E-2</v>
      </c>
      <c r="CL65" s="153" t="s">
        <v>7469</v>
      </c>
      <c r="CM65" s="153" t="s">
        <v>7469</v>
      </c>
      <c r="CN65" s="153" t="s">
        <v>7469</v>
      </c>
      <c r="CO65" s="153">
        <v>87.460899999999995</v>
      </c>
      <c r="CP65" s="153">
        <v>202.74700000000001</v>
      </c>
      <c r="CQ65" s="153">
        <v>47.379600000000003</v>
      </c>
      <c r="CR65" s="153" t="s">
        <v>7469</v>
      </c>
      <c r="CS65" s="153">
        <v>119.947</v>
      </c>
      <c r="CT65" s="153">
        <v>6.1773999999999996</v>
      </c>
      <c r="CU65" s="153">
        <v>8.3412000000000006</v>
      </c>
      <c r="CV65" s="153" t="s">
        <v>7469</v>
      </c>
      <c r="CW65" s="153" t="s">
        <v>7469</v>
      </c>
      <c r="CX65" s="153" t="s">
        <v>7469</v>
      </c>
      <c r="CY65" s="153">
        <v>157.8603</v>
      </c>
      <c r="CZ65" s="153">
        <v>17.076799999999999</v>
      </c>
      <c r="DA65" s="153">
        <v>11.882</v>
      </c>
      <c r="DB65" s="153" t="s">
        <v>7469</v>
      </c>
      <c r="DC65" s="153">
        <v>35.885599999999997</v>
      </c>
      <c r="DD65" s="153">
        <v>12.511799999999999</v>
      </c>
      <c r="DE65" s="153">
        <v>13.7958</v>
      </c>
      <c r="DF65" s="153" t="s">
        <v>7469</v>
      </c>
      <c r="DG65" s="153">
        <v>42.569200000000002</v>
      </c>
      <c r="DH65" s="153">
        <v>0.16539999999999999</v>
      </c>
      <c r="DI65" s="153" t="s">
        <v>7469</v>
      </c>
      <c r="DJ65" s="153" t="s">
        <v>7469</v>
      </c>
      <c r="DK65" s="153">
        <v>8.3228000000000009</v>
      </c>
      <c r="DL65" s="153">
        <v>11.5555</v>
      </c>
      <c r="DM65" s="153">
        <v>6.3270999999999997</v>
      </c>
      <c r="DN65" s="153">
        <v>3581.0396000000001</v>
      </c>
      <c r="DO65" s="153">
        <v>7.1474000000000002</v>
      </c>
      <c r="DP65" s="153">
        <v>12.355700000000001</v>
      </c>
      <c r="DQ65" s="153">
        <v>12.139900000000001</v>
      </c>
      <c r="DR65" s="153" t="s">
        <v>7469</v>
      </c>
      <c r="DS65" s="153">
        <v>14.2021</v>
      </c>
      <c r="DT65" s="153">
        <v>320.1567</v>
      </c>
      <c r="DU65" s="153">
        <v>32.707700000000003</v>
      </c>
      <c r="DV65" s="153" t="s">
        <v>7469</v>
      </c>
      <c r="DW65" s="153" t="s">
        <v>7469</v>
      </c>
      <c r="DX65" s="153">
        <v>38.848799999999997</v>
      </c>
      <c r="DY65" s="153">
        <v>22.461300000000001</v>
      </c>
      <c r="DZ65" s="153">
        <v>9.0207999999999995</v>
      </c>
      <c r="EA65" s="153">
        <v>466.80349999999999</v>
      </c>
      <c r="EB65" s="153">
        <v>15.522399999999999</v>
      </c>
      <c r="EC65" s="153">
        <v>88.925899999999999</v>
      </c>
      <c r="ED65" s="153">
        <v>37.953200000000002</v>
      </c>
      <c r="EE65" s="153" t="s">
        <v>7469</v>
      </c>
      <c r="EF65" s="153">
        <v>34.14</v>
      </c>
      <c r="EG65" s="153">
        <v>61.476500000000001</v>
      </c>
      <c r="EH65" s="153" t="s">
        <v>7469</v>
      </c>
      <c r="EI65" s="153">
        <v>10.319000000000001</v>
      </c>
      <c r="EJ65" s="153" t="s">
        <v>7469</v>
      </c>
      <c r="EK65" s="153" t="s">
        <v>7469</v>
      </c>
      <c r="EL65" s="153">
        <v>0.38600000000000001</v>
      </c>
      <c r="EM65" s="153">
        <v>343.18900000000002</v>
      </c>
      <c r="EN65" s="153" t="s">
        <v>7469</v>
      </c>
    </row>
    <row r="66" spans="3:144">
      <c r="C66" s="120"/>
      <c r="D66" s="103"/>
      <c r="E66" s="120" t="s">
        <v>8098</v>
      </c>
      <c r="F66" s="126" t="s">
        <v>8108</v>
      </c>
      <c r="G66" s="151" t="s">
        <v>8090</v>
      </c>
      <c r="H66" s="152" t="s">
        <v>8097</v>
      </c>
      <c r="I66" s="153">
        <v>1746.0603000000001</v>
      </c>
      <c r="J66" s="153">
        <v>106.68</v>
      </c>
      <c r="K66" s="153">
        <v>3676.1</v>
      </c>
      <c r="L66" s="153">
        <v>8.7910000000000004</v>
      </c>
      <c r="M66" s="153" t="s">
        <v>7469</v>
      </c>
      <c r="N66" s="153">
        <v>1541</v>
      </c>
      <c r="O66" s="153">
        <v>5937</v>
      </c>
      <c r="P66" s="153">
        <v>7.0179999999999998</v>
      </c>
      <c r="Q66" s="153">
        <v>4.8929999999999998</v>
      </c>
      <c r="R66" s="153">
        <v>707</v>
      </c>
      <c r="S66" s="153">
        <v>2.278</v>
      </c>
      <c r="T66" s="153">
        <v>4.6124999999999998</v>
      </c>
      <c r="U66" s="153" t="s">
        <v>7469</v>
      </c>
      <c r="V66" s="153">
        <v>122.58799999999999</v>
      </c>
      <c r="W66" s="153">
        <v>96.653300000000002</v>
      </c>
      <c r="X66" s="153">
        <v>1754.9</v>
      </c>
      <c r="Y66" s="153">
        <v>0.23250000000000001</v>
      </c>
      <c r="Z66" s="153">
        <v>75.602599999999995</v>
      </c>
      <c r="AA66" s="153">
        <v>142.78540000000001</v>
      </c>
      <c r="AB66" s="153">
        <v>23.167400000000001</v>
      </c>
      <c r="AC66" s="153">
        <v>0.57899999999999996</v>
      </c>
      <c r="AD66" s="153">
        <v>14.7597</v>
      </c>
      <c r="AE66" s="153">
        <v>11.9267</v>
      </c>
      <c r="AF66" s="153">
        <v>131.74799999999999</v>
      </c>
      <c r="AG66" s="153">
        <v>38.510599999999997</v>
      </c>
      <c r="AH66" s="153" t="s">
        <v>7469</v>
      </c>
      <c r="AI66" s="153" t="s">
        <v>7469</v>
      </c>
      <c r="AJ66" s="153">
        <v>239.71299999999999</v>
      </c>
      <c r="AK66" s="153" t="s">
        <v>7469</v>
      </c>
      <c r="AL66" s="153">
        <v>8.2901000000000007</v>
      </c>
      <c r="AM66" s="153" t="s">
        <v>7469</v>
      </c>
      <c r="AN66" s="153">
        <v>119.55970000000001</v>
      </c>
      <c r="AO66" s="153">
        <v>106.3044</v>
      </c>
      <c r="AP66" s="153">
        <v>41.856499999999997</v>
      </c>
      <c r="AQ66" s="153">
        <v>0</v>
      </c>
      <c r="AR66" s="153">
        <v>1209.684</v>
      </c>
      <c r="AS66" s="153">
        <v>21.372199999999999</v>
      </c>
      <c r="AT66" s="153">
        <v>13.0906</v>
      </c>
      <c r="AU66" s="153">
        <v>26.4636</v>
      </c>
      <c r="AV66" s="153">
        <v>357.4538</v>
      </c>
      <c r="AW66" s="153" t="s">
        <v>7469</v>
      </c>
      <c r="AX66" s="153" t="s">
        <v>7469</v>
      </c>
      <c r="AY66" s="153" t="s">
        <v>7469</v>
      </c>
      <c r="AZ66" s="153">
        <v>41.072099999999999</v>
      </c>
      <c r="BA66" s="153">
        <v>1.5357000000000001</v>
      </c>
      <c r="BB66" s="153" t="s">
        <v>7469</v>
      </c>
      <c r="BC66" s="153" t="s">
        <v>7469</v>
      </c>
      <c r="BD66" s="153" t="s">
        <v>7469</v>
      </c>
      <c r="BE66" s="153">
        <v>4.6199999999999998E-2</v>
      </c>
      <c r="BF66" s="153" t="s">
        <v>7469</v>
      </c>
      <c r="BG66" s="153">
        <v>1685.0719999999999</v>
      </c>
      <c r="BH66" s="153" t="s">
        <v>7469</v>
      </c>
      <c r="BI66" s="153">
        <v>315.495</v>
      </c>
      <c r="BJ66" s="153">
        <v>15.131399999999999</v>
      </c>
      <c r="BK66" s="153" t="s">
        <v>7469</v>
      </c>
      <c r="BL66" s="153">
        <v>48.505099999999999</v>
      </c>
      <c r="BM66" s="153">
        <v>29.451000000000001</v>
      </c>
      <c r="BN66" s="153">
        <v>196.96100000000001</v>
      </c>
      <c r="BO66" s="153">
        <v>2.2406999999999999</v>
      </c>
      <c r="BP66" s="153" t="s">
        <v>7469</v>
      </c>
      <c r="BQ66" s="153" t="s">
        <v>7469</v>
      </c>
      <c r="BR66" s="153" t="s">
        <v>7469</v>
      </c>
      <c r="BS66" s="153">
        <v>510.90600000000001</v>
      </c>
      <c r="BT66" s="153" t="s">
        <v>7469</v>
      </c>
      <c r="BU66" s="153">
        <v>144.64670000000001</v>
      </c>
      <c r="BV66" s="153" t="s">
        <v>7469</v>
      </c>
      <c r="BW66" s="153" t="s">
        <v>7469</v>
      </c>
      <c r="BX66" s="153">
        <v>87.278199999999998</v>
      </c>
      <c r="BY66" s="153" t="s">
        <v>7469</v>
      </c>
      <c r="BZ66" s="153">
        <v>9.1</v>
      </c>
      <c r="CA66" s="153">
        <v>1787.0509999999999</v>
      </c>
      <c r="CB66" s="153">
        <v>17.155000000000001</v>
      </c>
      <c r="CC66" s="153">
        <v>2.5547</v>
      </c>
      <c r="CD66" s="153">
        <v>6.1382000000000003</v>
      </c>
      <c r="CE66" s="153">
        <v>1.849</v>
      </c>
      <c r="CF66" s="153" t="s">
        <v>7469</v>
      </c>
      <c r="CG66" s="153" t="s">
        <v>7469</v>
      </c>
      <c r="CH66" s="153">
        <v>5.4858000000000002</v>
      </c>
      <c r="CI66" s="153">
        <v>296.09210000000002</v>
      </c>
      <c r="CJ66" s="153" t="s">
        <v>7469</v>
      </c>
      <c r="CK66" s="153">
        <v>2.2200000000000001E-2</v>
      </c>
      <c r="CL66" s="153" t="s">
        <v>7469</v>
      </c>
      <c r="CM66" s="153" t="s">
        <v>7469</v>
      </c>
      <c r="CN66" s="153" t="s">
        <v>7469</v>
      </c>
      <c r="CO66" s="153">
        <v>81.537899999999993</v>
      </c>
      <c r="CP66" s="153">
        <v>175.59020000000001</v>
      </c>
      <c r="CQ66" s="153">
        <v>41.693199999999997</v>
      </c>
      <c r="CR66" s="153" t="s">
        <v>7469</v>
      </c>
      <c r="CS66" s="153">
        <v>97.808999999999997</v>
      </c>
      <c r="CT66" s="153">
        <v>5.3475999999999999</v>
      </c>
      <c r="CU66" s="153">
        <v>8.4624000000000006</v>
      </c>
      <c r="CV66" s="153" t="s">
        <v>7469</v>
      </c>
      <c r="CW66" s="153" t="s">
        <v>7469</v>
      </c>
      <c r="CX66" s="153" t="s">
        <v>7469</v>
      </c>
      <c r="CY66" s="153">
        <v>150.00980000000001</v>
      </c>
      <c r="CZ66" s="153">
        <v>12.9277</v>
      </c>
      <c r="DA66" s="153">
        <v>10.9041</v>
      </c>
      <c r="DB66" s="153" t="s">
        <v>7469</v>
      </c>
      <c r="DC66" s="153">
        <v>28.2745</v>
      </c>
      <c r="DD66" s="153">
        <v>14.6343</v>
      </c>
      <c r="DE66" s="153">
        <v>9.9783000000000008</v>
      </c>
      <c r="DF66" s="153" t="s">
        <v>7469</v>
      </c>
      <c r="DG66" s="153">
        <v>17.3063</v>
      </c>
      <c r="DH66" s="153">
        <v>0.1174</v>
      </c>
      <c r="DI66" s="153" t="s">
        <v>7469</v>
      </c>
      <c r="DJ66" s="153" t="s">
        <v>7469</v>
      </c>
      <c r="DK66" s="153">
        <v>7.7092999999999998</v>
      </c>
      <c r="DL66" s="153">
        <v>5.2477999999999998</v>
      </c>
      <c r="DM66" s="153">
        <v>5.8402000000000003</v>
      </c>
      <c r="DN66" s="153">
        <v>2674.1248000000001</v>
      </c>
      <c r="DO66" s="153">
        <v>1.5624</v>
      </c>
      <c r="DP66" s="153">
        <v>6.5667</v>
      </c>
      <c r="DQ66" s="153">
        <v>10.3003</v>
      </c>
      <c r="DR66" s="153" t="s">
        <v>7469</v>
      </c>
      <c r="DS66" s="153">
        <v>13.555999999999999</v>
      </c>
      <c r="DT66" s="153">
        <v>277.97680000000003</v>
      </c>
      <c r="DU66" s="153">
        <v>16.377800000000001</v>
      </c>
      <c r="DV66" s="153" t="s">
        <v>7469</v>
      </c>
      <c r="DW66" s="153" t="s">
        <v>7469</v>
      </c>
      <c r="DX66" s="153">
        <v>31.994599999999998</v>
      </c>
      <c r="DY66" s="153">
        <v>19.116700000000002</v>
      </c>
      <c r="DZ66" s="153">
        <v>6.4568000000000003</v>
      </c>
      <c r="EA66" s="153">
        <v>401.3365</v>
      </c>
      <c r="EB66" s="153">
        <v>14.894299999999999</v>
      </c>
      <c r="EC66" s="153">
        <v>93.813599999999994</v>
      </c>
      <c r="ED66" s="153">
        <v>27.735399999999998</v>
      </c>
      <c r="EE66" s="153" t="s">
        <v>7469</v>
      </c>
      <c r="EF66" s="153">
        <v>44.521500000000003</v>
      </c>
      <c r="EG66" s="153">
        <v>112.0771</v>
      </c>
      <c r="EH66" s="153" t="s">
        <v>7469</v>
      </c>
      <c r="EI66" s="153">
        <v>9.8536999999999999</v>
      </c>
      <c r="EJ66" s="153" t="s">
        <v>7469</v>
      </c>
      <c r="EK66" s="153" t="s">
        <v>7469</v>
      </c>
      <c r="EL66" s="153">
        <v>0.40799999999999997</v>
      </c>
      <c r="EM66" s="153">
        <v>295.5231</v>
      </c>
      <c r="EN66" s="153" t="s">
        <v>7469</v>
      </c>
    </row>
    <row r="67" spans="3:144">
      <c r="C67" s="120"/>
      <c r="D67" s="103"/>
      <c r="E67" s="120" t="s">
        <v>7693</v>
      </c>
      <c r="F67" s="126" t="s">
        <v>8108</v>
      </c>
      <c r="G67" s="151" t="s">
        <v>8090</v>
      </c>
      <c r="H67" s="152" t="s">
        <v>8097</v>
      </c>
      <c r="I67" s="153">
        <v>1711.5879</v>
      </c>
      <c r="J67" s="153">
        <v>96.962999999999994</v>
      </c>
      <c r="K67" s="153">
        <v>3569.6</v>
      </c>
      <c r="L67" s="153">
        <v>13.52</v>
      </c>
      <c r="M67" s="153" t="s">
        <v>7469</v>
      </c>
      <c r="N67" s="153">
        <v>1781</v>
      </c>
      <c r="O67" s="153">
        <v>12533</v>
      </c>
      <c r="P67" s="153">
        <v>6.9059999999999997</v>
      </c>
      <c r="Q67" s="153">
        <v>2.7746</v>
      </c>
      <c r="R67" s="153">
        <v>713</v>
      </c>
      <c r="S67" s="153">
        <v>5.6117999999999997</v>
      </c>
      <c r="T67" s="153" t="s">
        <v>7469</v>
      </c>
      <c r="U67" s="153" t="s">
        <v>7469</v>
      </c>
      <c r="V67" s="153">
        <v>125.33199999999999</v>
      </c>
      <c r="W67" s="153">
        <v>73.522900000000007</v>
      </c>
      <c r="X67" s="153">
        <v>1730.4</v>
      </c>
      <c r="Y67" s="153">
        <v>7.4700000000000003E-2</v>
      </c>
      <c r="Z67" s="153">
        <v>65.512699999999995</v>
      </c>
      <c r="AA67" s="153">
        <v>115.03530000000001</v>
      </c>
      <c r="AB67" s="153" t="s">
        <v>7469</v>
      </c>
      <c r="AC67" s="153">
        <v>0.26300000000000001</v>
      </c>
      <c r="AD67" s="153" t="s">
        <v>7469</v>
      </c>
      <c r="AE67" s="153">
        <v>10.9992</v>
      </c>
      <c r="AF67" s="153">
        <v>123.9242</v>
      </c>
      <c r="AG67" s="153">
        <v>45.197699999999998</v>
      </c>
      <c r="AH67" s="153" t="s">
        <v>7469</v>
      </c>
      <c r="AI67" s="153" t="s">
        <v>7469</v>
      </c>
      <c r="AJ67" s="153">
        <v>251.584</v>
      </c>
      <c r="AK67" s="153" t="s">
        <v>7469</v>
      </c>
      <c r="AL67" s="153" t="s">
        <v>7469</v>
      </c>
      <c r="AM67" s="153" t="s">
        <v>7469</v>
      </c>
      <c r="AN67" s="153">
        <v>52.360199999999999</v>
      </c>
      <c r="AO67" s="153">
        <v>95.963700000000003</v>
      </c>
      <c r="AP67" s="153" t="s">
        <v>7469</v>
      </c>
      <c r="AQ67" s="153">
        <v>0.22900000000000001</v>
      </c>
      <c r="AR67" s="153">
        <v>1186.5550000000001</v>
      </c>
      <c r="AS67" s="153">
        <v>14.1472</v>
      </c>
      <c r="AT67" s="153">
        <v>12.419</v>
      </c>
      <c r="AU67" s="153">
        <v>25.330200000000001</v>
      </c>
      <c r="AV67" s="153">
        <v>347.65989999999999</v>
      </c>
      <c r="AW67" s="153" t="s">
        <v>7469</v>
      </c>
      <c r="AX67" s="153" t="s">
        <v>7469</v>
      </c>
      <c r="AY67" s="153" t="s">
        <v>7469</v>
      </c>
      <c r="AZ67" s="153">
        <v>30.724499999999999</v>
      </c>
      <c r="BA67" s="153" t="s">
        <v>7469</v>
      </c>
      <c r="BB67" s="153" t="s">
        <v>7469</v>
      </c>
      <c r="BC67" s="153" t="s">
        <v>7469</v>
      </c>
      <c r="BD67" s="153" t="s">
        <v>7469</v>
      </c>
      <c r="BE67" s="153">
        <v>2.9700000000000001E-2</v>
      </c>
      <c r="BF67" s="153">
        <v>0.24440000000000001</v>
      </c>
      <c r="BG67" s="153">
        <v>1665.2439999999999</v>
      </c>
      <c r="BH67" s="153" t="s">
        <v>7469</v>
      </c>
      <c r="BI67" s="153">
        <v>343.93599999999998</v>
      </c>
      <c r="BJ67" s="153">
        <v>14.3782</v>
      </c>
      <c r="BK67" s="153" t="s">
        <v>7469</v>
      </c>
      <c r="BL67" s="153">
        <v>62.0702</v>
      </c>
      <c r="BM67" s="153" t="s">
        <v>7469</v>
      </c>
      <c r="BN67" s="153">
        <v>205.12899999999999</v>
      </c>
      <c r="BO67" s="153">
        <v>1.6288</v>
      </c>
      <c r="BP67" s="153" t="s">
        <v>7469</v>
      </c>
      <c r="BQ67" s="153">
        <v>8.5556999999999999</v>
      </c>
      <c r="BR67" s="153" t="s">
        <v>7469</v>
      </c>
      <c r="BS67" s="153">
        <v>548.01099999999997</v>
      </c>
      <c r="BT67" s="153" t="s">
        <v>7469</v>
      </c>
      <c r="BU67" s="153">
        <v>123.8013</v>
      </c>
      <c r="BV67" s="153" t="s">
        <v>7469</v>
      </c>
      <c r="BW67" s="153" t="s">
        <v>7469</v>
      </c>
      <c r="BX67" s="153">
        <v>86.467399999999998</v>
      </c>
      <c r="BY67" s="153" t="s">
        <v>7469</v>
      </c>
      <c r="BZ67" s="153" t="s">
        <v>7469</v>
      </c>
      <c r="CA67" s="153">
        <v>1907.508</v>
      </c>
      <c r="CB67" s="153">
        <v>16.425000000000001</v>
      </c>
      <c r="CC67" s="153">
        <v>2.5547</v>
      </c>
      <c r="CD67" s="153" t="s">
        <v>7469</v>
      </c>
      <c r="CE67" s="153">
        <v>4.1467000000000001</v>
      </c>
      <c r="CF67" s="153" t="s">
        <v>7469</v>
      </c>
      <c r="CG67" s="153" t="s">
        <v>7469</v>
      </c>
      <c r="CH67" s="153">
        <v>3.7010000000000001</v>
      </c>
      <c r="CI67" s="153">
        <v>205.9639</v>
      </c>
      <c r="CJ67" s="153" t="s">
        <v>7469</v>
      </c>
      <c r="CK67" s="153">
        <v>0.1464</v>
      </c>
      <c r="CL67" s="153" t="s">
        <v>7469</v>
      </c>
      <c r="CM67" s="153" t="s">
        <v>7469</v>
      </c>
      <c r="CN67" s="153" t="s">
        <v>7469</v>
      </c>
      <c r="CO67" s="153">
        <v>59.428100000000001</v>
      </c>
      <c r="CP67" s="153">
        <v>188.46109999999999</v>
      </c>
      <c r="CQ67" s="153" t="s">
        <v>7469</v>
      </c>
      <c r="CR67" s="153" t="s">
        <v>7469</v>
      </c>
      <c r="CS67" s="153">
        <v>93.617000000000004</v>
      </c>
      <c r="CT67" s="153">
        <v>3.7147999999999999</v>
      </c>
      <c r="CU67" s="153">
        <v>8.3874999999999993</v>
      </c>
      <c r="CV67" s="153" t="s">
        <v>7469</v>
      </c>
      <c r="CW67" s="153" t="s">
        <v>7469</v>
      </c>
      <c r="CX67" s="153" t="s">
        <v>7469</v>
      </c>
      <c r="CY67" s="153">
        <v>131.779</v>
      </c>
      <c r="CZ67" s="153">
        <v>9.7989999999999995</v>
      </c>
      <c r="DA67" s="153" t="s">
        <v>7469</v>
      </c>
      <c r="DB67" s="153" t="s">
        <v>7469</v>
      </c>
      <c r="DC67" s="153">
        <v>19.4253</v>
      </c>
      <c r="DD67" s="153">
        <v>8.0891000000000002</v>
      </c>
      <c r="DE67" s="153" t="s">
        <v>7469</v>
      </c>
      <c r="DF67" s="153" t="s">
        <v>7469</v>
      </c>
      <c r="DG67" s="153">
        <v>10.448499999999999</v>
      </c>
      <c r="DH67" s="153">
        <v>0.1108</v>
      </c>
      <c r="DI67" s="153" t="s">
        <v>7469</v>
      </c>
      <c r="DJ67" s="153" t="s">
        <v>7469</v>
      </c>
      <c r="DK67" s="153">
        <v>7.4598000000000004</v>
      </c>
      <c r="DL67" s="153" t="s">
        <v>7469</v>
      </c>
      <c r="DM67" s="153">
        <v>4.8041</v>
      </c>
      <c r="DN67" s="153">
        <v>3084.8566000000001</v>
      </c>
      <c r="DO67" s="153">
        <v>7.3179999999999996</v>
      </c>
      <c r="DP67" s="153">
        <v>6.7020999999999997</v>
      </c>
      <c r="DQ67" s="153">
        <v>5.6425999999999998</v>
      </c>
      <c r="DR67" s="153" t="s">
        <v>7469</v>
      </c>
      <c r="DS67" s="153">
        <v>10.1435</v>
      </c>
      <c r="DT67" s="153">
        <v>255.9607</v>
      </c>
      <c r="DU67" s="153">
        <v>23.748699999999999</v>
      </c>
      <c r="DV67" s="153" t="s">
        <v>7469</v>
      </c>
      <c r="DW67" s="153" t="s">
        <v>7469</v>
      </c>
      <c r="DX67" s="153">
        <v>27.299099999999999</v>
      </c>
      <c r="DY67" s="153">
        <v>11.7386</v>
      </c>
      <c r="DZ67" s="153">
        <v>4.2275999999999998</v>
      </c>
      <c r="EA67" s="153">
        <v>376.57749999999999</v>
      </c>
      <c r="EB67" s="153">
        <v>13.699400000000001</v>
      </c>
      <c r="EC67" s="153">
        <v>130.3844</v>
      </c>
      <c r="ED67" s="153">
        <v>25.609500000000001</v>
      </c>
      <c r="EE67" s="153">
        <v>73.891000000000005</v>
      </c>
      <c r="EF67" s="153">
        <v>36.961300000000001</v>
      </c>
      <c r="EG67" s="153">
        <v>55.081499999999998</v>
      </c>
      <c r="EH67" s="153" t="s">
        <v>7469</v>
      </c>
      <c r="EI67" s="153">
        <v>10.583</v>
      </c>
      <c r="EJ67" s="153" t="s">
        <v>7469</v>
      </c>
      <c r="EK67" s="153" t="s">
        <v>7469</v>
      </c>
      <c r="EL67" s="153">
        <v>0.1114</v>
      </c>
      <c r="EM67" s="153">
        <v>262.6653</v>
      </c>
      <c r="EN67" s="153" t="s">
        <v>7469</v>
      </c>
    </row>
    <row r="68" spans="3:144">
      <c r="C68" s="120"/>
      <c r="D68" s="103"/>
      <c r="E68" s="120" t="s">
        <v>8099</v>
      </c>
      <c r="F68" s="126" t="s">
        <v>8108</v>
      </c>
      <c r="G68" s="151" t="s">
        <v>8090</v>
      </c>
      <c r="H68" s="152" t="s">
        <v>8097</v>
      </c>
      <c r="I68" s="153">
        <v>1711.5879</v>
      </c>
      <c r="J68" s="153">
        <v>96.962999999999994</v>
      </c>
      <c r="K68" s="153">
        <v>3569.6</v>
      </c>
      <c r="L68" s="153">
        <v>13.52</v>
      </c>
      <c r="M68" s="153" t="s">
        <v>7469</v>
      </c>
      <c r="N68" s="153">
        <v>1781</v>
      </c>
      <c r="O68" s="153">
        <v>12533</v>
      </c>
      <c r="P68" s="153">
        <v>6.9059999999999997</v>
      </c>
      <c r="Q68" s="153">
        <v>2.7746</v>
      </c>
      <c r="R68" s="153">
        <v>713</v>
      </c>
      <c r="S68" s="153">
        <v>5.6117999999999997</v>
      </c>
      <c r="T68" s="153" t="s">
        <v>7469</v>
      </c>
      <c r="U68" s="153" t="s">
        <v>7469</v>
      </c>
      <c r="V68" s="153">
        <v>125.33199999999999</v>
      </c>
      <c r="W68" s="153">
        <v>73.522900000000007</v>
      </c>
      <c r="X68" s="153">
        <v>1730.4</v>
      </c>
      <c r="Y68" s="153">
        <v>7.4700000000000003E-2</v>
      </c>
      <c r="Z68" s="153">
        <v>65.512699999999995</v>
      </c>
      <c r="AA68" s="153">
        <v>115.03530000000001</v>
      </c>
      <c r="AB68" s="153" t="s">
        <v>7469</v>
      </c>
      <c r="AC68" s="153">
        <v>0.26300000000000001</v>
      </c>
      <c r="AD68" s="153" t="s">
        <v>7469</v>
      </c>
      <c r="AE68" s="153">
        <v>10.9992</v>
      </c>
      <c r="AF68" s="153">
        <v>123.9242</v>
      </c>
      <c r="AG68" s="153">
        <v>45.197699999999998</v>
      </c>
      <c r="AH68" s="153" t="s">
        <v>7469</v>
      </c>
      <c r="AI68" s="153" t="s">
        <v>7469</v>
      </c>
      <c r="AJ68" s="153">
        <v>251.584</v>
      </c>
      <c r="AK68" s="153" t="s">
        <v>7469</v>
      </c>
      <c r="AL68" s="153" t="s">
        <v>7469</v>
      </c>
      <c r="AM68" s="153" t="s">
        <v>7469</v>
      </c>
      <c r="AN68" s="153">
        <v>52.360199999999999</v>
      </c>
      <c r="AO68" s="153">
        <v>95.963700000000003</v>
      </c>
      <c r="AP68" s="153" t="s">
        <v>7469</v>
      </c>
      <c r="AQ68" s="153">
        <v>0.22900000000000001</v>
      </c>
      <c r="AR68" s="153">
        <v>1186.5550000000001</v>
      </c>
      <c r="AS68" s="153">
        <v>14.1472</v>
      </c>
      <c r="AT68" s="153">
        <v>12.419</v>
      </c>
      <c r="AU68" s="153">
        <v>25.330200000000001</v>
      </c>
      <c r="AV68" s="153">
        <v>347.65989999999999</v>
      </c>
      <c r="AW68" s="153" t="s">
        <v>7469</v>
      </c>
      <c r="AX68" s="153" t="s">
        <v>7469</v>
      </c>
      <c r="AY68" s="153" t="s">
        <v>7469</v>
      </c>
      <c r="AZ68" s="153">
        <v>30.724499999999999</v>
      </c>
      <c r="BA68" s="153" t="s">
        <v>7469</v>
      </c>
      <c r="BB68" s="153" t="s">
        <v>7469</v>
      </c>
      <c r="BC68" s="153" t="s">
        <v>7469</v>
      </c>
      <c r="BD68" s="153" t="s">
        <v>7469</v>
      </c>
      <c r="BE68" s="153">
        <v>2.9700000000000001E-2</v>
      </c>
      <c r="BF68" s="153">
        <v>0.24440000000000001</v>
      </c>
      <c r="BG68" s="153">
        <v>1665.2439999999999</v>
      </c>
      <c r="BH68" s="153" t="s">
        <v>7469</v>
      </c>
      <c r="BI68" s="153">
        <v>343.93599999999998</v>
      </c>
      <c r="BJ68" s="153">
        <v>14.3782</v>
      </c>
      <c r="BK68" s="153" t="s">
        <v>7469</v>
      </c>
      <c r="BL68" s="153">
        <v>62.0702</v>
      </c>
      <c r="BM68" s="153" t="s">
        <v>7469</v>
      </c>
      <c r="BN68" s="153">
        <v>205.12899999999999</v>
      </c>
      <c r="BO68" s="153">
        <v>1.6288</v>
      </c>
      <c r="BP68" s="153" t="s">
        <v>7469</v>
      </c>
      <c r="BQ68" s="153">
        <v>8.5556999999999999</v>
      </c>
      <c r="BR68" s="153" t="s">
        <v>7469</v>
      </c>
      <c r="BS68" s="153">
        <v>548.01099999999997</v>
      </c>
      <c r="BT68" s="153" t="s">
        <v>7469</v>
      </c>
      <c r="BU68" s="153">
        <v>123.8013</v>
      </c>
      <c r="BV68" s="153" t="s">
        <v>7469</v>
      </c>
      <c r="BW68" s="153" t="s">
        <v>7469</v>
      </c>
      <c r="BX68" s="153">
        <v>86.467399999999998</v>
      </c>
      <c r="BY68" s="153" t="s">
        <v>7469</v>
      </c>
      <c r="BZ68" s="153" t="s">
        <v>7469</v>
      </c>
      <c r="CA68" s="153">
        <v>1907.508</v>
      </c>
      <c r="CB68" s="153">
        <v>16.425000000000001</v>
      </c>
      <c r="CC68" s="153">
        <v>2.5547</v>
      </c>
      <c r="CD68" s="153" t="s">
        <v>7469</v>
      </c>
      <c r="CE68" s="153">
        <v>4.1467000000000001</v>
      </c>
      <c r="CF68" s="153" t="s">
        <v>7469</v>
      </c>
      <c r="CG68" s="153" t="s">
        <v>7469</v>
      </c>
      <c r="CH68" s="153">
        <v>3.7010000000000001</v>
      </c>
      <c r="CI68" s="153">
        <v>205.9639</v>
      </c>
      <c r="CJ68" s="153" t="s">
        <v>7469</v>
      </c>
      <c r="CK68" s="153" t="s">
        <v>7469</v>
      </c>
      <c r="CL68" s="153" t="s">
        <v>7469</v>
      </c>
      <c r="CM68" s="153" t="s">
        <v>7469</v>
      </c>
      <c r="CN68" s="153" t="s">
        <v>7469</v>
      </c>
      <c r="CO68" s="153">
        <v>59.428100000000001</v>
      </c>
      <c r="CP68" s="153">
        <v>188.46109999999999</v>
      </c>
      <c r="CQ68" s="153" t="s">
        <v>7469</v>
      </c>
      <c r="CR68" s="153" t="s">
        <v>7469</v>
      </c>
      <c r="CS68" s="153">
        <v>93.617000000000004</v>
      </c>
      <c r="CT68" s="153">
        <v>3.7147999999999999</v>
      </c>
      <c r="CU68" s="153">
        <v>8.3874999999999993</v>
      </c>
      <c r="CV68" s="153" t="s">
        <v>7469</v>
      </c>
      <c r="CW68" s="153" t="s">
        <v>7469</v>
      </c>
      <c r="CX68" s="153" t="s">
        <v>7469</v>
      </c>
      <c r="CY68" s="153">
        <v>131.779</v>
      </c>
      <c r="CZ68" s="153">
        <v>9.7989999999999995</v>
      </c>
      <c r="DA68" s="153" t="s">
        <v>7469</v>
      </c>
      <c r="DB68" s="153" t="s">
        <v>7469</v>
      </c>
      <c r="DC68" s="153">
        <v>19.4253</v>
      </c>
      <c r="DD68" s="153">
        <v>8.0891000000000002</v>
      </c>
      <c r="DE68" s="153" t="s">
        <v>7469</v>
      </c>
      <c r="DF68" s="153" t="s">
        <v>7469</v>
      </c>
      <c r="DG68" s="153">
        <v>10.448499999999999</v>
      </c>
      <c r="DH68" s="153">
        <v>0.1108</v>
      </c>
      <c r="DI68" s="153" t="s">
        <v>7469</v>
      </c>
      <c r="DJ68" s="153" t="s">
        <v>7469</v>
      </c>
      <c r="DK68" s="153">
        <v>7.4598000000000004</v>
      </c>
      <c r="DL68" s="153" t="s">
        <v>7469</v>
      </c>
      <c r="DM68" s="153">
        <v>4.8041</v>
      </c>
      <c r="DN68" s="153">
        <v>3084.8566000000001</v>
      </c>
      <c r="DO68" s="153">
        <v>7.3179999999999996</v>
      </c>
      <c r="DP68" s="153">
        <v>6.7020999999999997</v>
      </c>
      <c r="DQ68" s="153">
        <v>5.6425999999999998</v>
      </c>
      <c r="DR68" s="153" t="s">
        <v>7469</v>
      </c>
      <c r="DS68" s="153">
        <v>10.1435</v>
      </c>
      <c r="DT68" s="153">
        <v>255.9607</v>
      </c>
      <c r="DU68" s="153">
        <v>23.748699999999999</v>
      </c>
      <c r="DV68" s="153" t="s">
        <v>7469</v>
      </c>
      <c r="DW68" s="153" t="s">
        <v>7469</v>
      </c>
      <c r="DX68" s="153">
        <v>27.299099999999999</v>
      </c>
      <c r="DY68" s="153">
        <v>11.7386</v>
      </c>
      <c r="DZ68" s="153">
        <v>4.2275999999999998</v>
      </c>
      <c r="EA68" s="153">
        <v>376.57749999999999</v>
      </c>
      <c r="EB68" s="153">
        <v>13.699400000000001</v>
      </c>
      <c r="EC68" s="153">
        <v>130.3844</v>
      </c>
      <c r="ED68" s="153">
        <v>25.609500000000001</v>
      </c>
      <c r="EE68" s="153">
        <v>73.891000000000005</v>
      </c>
      <c r="EF68" s="153">
        <v>36.961300000000001</v>
      </c>
      <c r="EG68" s="153">
        <v>55.081499999999998</v>
      </c>
      <c r="EH68" s="153" t="s">
        <v>7469</v>
      </c>
      <c r="EI68" s="153">
        <v>10.583</v>
      </c>
      <c r="EJ68" s="153" t="s">
        <v>7469</v>
      </c>
      <c r="EK68" s="153" t="s">
        <v>7469</v>
      </c>
      <c r="EL68" s="153">
        <v>0.1114</v>
      </c>
      <c r="EM68" s="153">
        <v>262.6653</v>
      </c>
      <c r="EN68" s="153" t="s">
        <v>7469</v>
      </c>
    </row>
    <row r="69" spans="3:144">
      <c r="C69" s="120"/>
      <c r="D69" s="103"/>
      <c r="E69" s="120" t="s">
        <v>8100</v>
      </c>
      <c r="F69" s="126" t="s">
        <v>8108</v>
      </c>
      <c r="G69" s="151" t="s">
        <v>8090</v>
      </c>
      <c r="H69" s="152" t="s">
        <v>8097</v>
      </c>
      <c r="I69" s="153" t="s">
        <v>7469</v>
      </c>
      <c r="J69" s="153" t="s">
        <v>7469</v>
      </c>
      <c r="K69" s="153" t="s">
        <v>7469</v>
      </c>
      <c r="L69" s="153" t="s">
        <v>7469</v>
      </c>
      <c r="M69" s="153" t="s">
        <v>7469</v>
      </c>
      <c r="N69" s="153">
        <v>1291</v>
      </c>
      <c r="O69" s="153">
        <v>3719</v>
      </c>
      <c r="P69" s="153" t="s">
        <v>7469</v>
      </c>
      <c r="Q69" s="153" t="s">
        <v>7469</v>
      </c>
      <c r="R69" s="153">
        <v>663</v>
      </c>
      <c r="S69" s="153" t="s">
        <v>7469</v>
      </c>
      <c r="T69" s="153" t="s">
        <v>7469</v>
      </c>
      <c r="U69" s="153" t="s">
        <v>7469</v>
      </c>
      <c r="V69" s="153" t="s">
        <v>7469</v>
      </c>
      <c r="W69" s="153" t="s">
        <v>7469</v>
      </c>
      <c r="X69" s="153" t="s">
        <v>7469</v>
      </c>
      <c r="Y69" s="153" t="s">
        <v>7469</v>
      </c>
      <c r="Z69" s="153" t="s">
        <v>7469</v>
      </c>
      <c r="AA69" s="153" t="s">
        <v>7469</v>
      </c>
      <c r="AB69" s="153" t="s">
        <v>7469</v>
      </c>
      <c r="AC69" s="153" t="s">
        <v>7469</v>
      </c>
      <c r="AD69" s="153" t="s">
        <v>7469</v>
      </c>
      <c r="AE69" s="153">
        <v>10.043100000000001</v>
      </c>
      <c r="AF69" s="153">
        <v>114.8006</v>
      </c>
      <c r="AG69" s="153" t="s">
        <v>7469</v>
      </c>
      <c r="AH69" s="153" t="s">
        <v>7469</v>
      </c>
      <c r="AI69" s="153" t="s">
        <v>7469</v>
      </c>
      <c r="AJ69" s="153" t="s">
        <v>7469</v>
      </c>
      <c r="AK69" s="153" t="s">
        <v>7469</v>
      </c>
      <c r="AL69" s="153" t="s">
        <v>7469</v>
      </c>
      <c r="AM69" s="153" t="s">
        <v>7469</v>
      </c>
      <c r="AN69" s="153" t="s">
        <v>7469</v>
      </c>
      <c r="AO69" s="153" t="s">
        <v>7469</v>
      </c>
      <c r="AP69" s="153" t="s">
        <v>7469</v>
      </c>
      <c r="AQ69" s="153" t="s">
        <v>7469</v>
      </c>
      <c r="AR69" s="153" t="s">
        <v>7469</v>
      </c>
      <c r="AS69" s="153" t="s">
        <v>7469</v>
      </c>
      <c r="AT69" s="153" t="s">
        <v>7469</v>
      </c>
      <c r="AU69" s="153" t="s">
        <v>7469</v>
      </c>
      <c r="AV69" s="153" t="s">
        <v>7469</v>
      </c>
      <c r="AW69" s="153" t="s">
        <v>7469</v>
      </c>
      <c r="AX69" s="153" t="s">
        <v>7469</v>
      </c>
      <c r="AY69" s="153" t="s">
        <v>7469</v>
      </c>
      <c r="AZ69" s="153" t="s">
        <v>7469</v>
      </c>
      <c r="BA69" s="153" t="s">
        <v>7469</v>
      </c>
      <c r="BB69" s="153" t="s">
        <v>7469</v>
      </c>
      <c r="BC69" s="153" t="s">
        <v>7469</v>
      </c>
      <c r="BD69" s="153" t="s">
        <v>7469</v>
      </c>
      <c r="BE69" s="153" t="s">
        <v>7469</v>
      </c>
      <c r="BF69" s="153" t="s">
        <v>7469</v>
      </c>
      <c r="BG69" s="153">
        <v>1617.519</v>
      </c>
      <c r="BH69" s="153" t="s">
        <v>7469</v>
      </c>
      <c r="BI69" s="153" t="s">
        <v>7469</v>
      </c>
      <c r="BJ69" s="153">
        <v>12.217599999999999</v>
      </c>
      <c r="BK69" s="153" t="s">
        <v>7469</v>
      </c>
      <c r="BL69" s="153" t="s">
        <v>7469</v>
      </c>
      <c r="BM69" s="153" t="s">
        <v>7469</v>
      </c>
      <c r="BN69" s="153">
        <v>186.22</v>
      </c>
      <c r="BO69" s="153">
        <v>9.3100000000000002E-2</v>
      </c>
      <c r="BP69" s="153" t="s">
        <v>7469</v>
      </c>
      <c r="BQ69" s="153" t="s">
        <v>7469</v>
      </c>
      <c r="BR69" s="153" t="s">
        <v>7469</v>
      </c>
      <c r="BS69" s="153" t="s">
        <v>7469</v>
      </c>
      <c r="BT69" s="153" t="s">
        <v>7469</v>
      </c>
      <c r="BU69" s="153" t="s">
        <v>7469</v>
      </c>
      <c r="BV69" s="153" t="s">
        <v>7469</v>
      </c>
      <c r="BW69" s="153" t="s">
        <v>7469</v>
      </c>
      <c r="BX69" s="153" t="s">
        <v>7469</v>
      </c>
      <c r="BY69" s="153" t="s">
        <v>7469</v>
      </c>
      <c r="BZ69" s="153" t="s">
        <v>7469</v>
      </c>
      <c r="CA69" s="153">
        <v>2152.7359999999999</v>
      </c>
      <c r="CB69" s="153" t="s">
        <v>7469</v>
      </c>
      <c r="CC69" s="153" t="s">
        <v>7469</v>
      </c>
      <c r="CD69" s="153" t="s">
        <v>7469</v>
      </c>
      <c r="CE69" s="153">
        <v>3.2522000000000002</v>
      </c>
      <c r="CF69" s="153" t="s">
        <v>7469</v>
      </c>
      <c r="CG69" s="153" t="s">
        <v>7469</v>
      </c>
      <c r="CH69" s="153" t="s">
        <v>7469</v>
      </c>
      <c r="CI69" s="153" t="s">
        <v>7469</v>
      </c>
      <c r="CJ69" s="153" t="s">
        <v>7469</v>
      </c>
      <c r="CK69" s="153" t="s">
        <v>7469</v>
      </c>
      <c r="CL69" s="153" t="s">
        <v>7469</v>
      </c>
      <c r="CM69" s="153" t="s">
        <v>7469</v>
      </c>
      <c r="CN69" s="153" t="s">
        <v>7469</v>
      </c>
      <c r="CO69" s="153" t="s">
        <v>7469</v>
      </c>
      <c r="CP69" s="153" t="s">
        <v>7469</v>
      </c>
      <c r="CQ69" s="153" t="s">
        <v>7469</v>
      </c>
      <c r="CR69" s="153" t="s">
        <v>7469</v>
      </c>
      <c r="CS69" s="153" t="s">
        <v>7469</v>
      </c>
      <c r="CT69" s="153" t="s">
        <v>7469</v>
      </c>
      <c r="CU69" s="153">
        <v>7.1669</v>
      </c>
      <c r="CV69" s="153" t="s">
        <v>7469</v>
      </c>
      <c r="CW69" s="153" t="s">
        <v>7469</v>
      </c>
      <c r="CX69" s="153" t="s">
        <v>7469</v>
      </c>
      <c r="CY69" s="153" t="s">
        <v>7469</v>
      </c>
      <c r="CZ69" s="153" t="s">
        <v>7469</v>
      </c>
      <c r="DA69" s="153" t="s">
        <v>7469</v>
      </c>
      <c r="DB69" s="153" t="s">
        <v>7469</v>
      </c>
      <c r="DC69" s="153" t="s">
        <v>7469</v>
      </c>
      <c r="DD69" s="153" t="s">
        <v>7469</v>
      </c>
      <c r="DE69" s="153" t="s">
        <v>7469</v>
      </c>
      <c r="DF69" s="153" t="s">
        <v>7469</v>
      </c>
      <c r="DG69" s="153" t="s">
        <v>7469</v>
      </c>
      <c r="DH69" s="153">
        <v>9.7999999999999997E-3</v>
      </c>
      <c r="DI69" s="153" t="s">
        <v>7469</v>
      </c>
      <c r="DJ69" s="153" t="s">
        <v>7469</v>
      </c>
      <c r="DK69" s="153">
        <v>7.4028</v>
      </c>
      <c r="DL69" s="153" t="s">
        <v>7469</v>
      </c>
      <c r="DM69" s="153" t="s">
        <v>7469</v>
      </c>
      <c r="DN69" s="153" t="s">
        <v>7469</v>
      </c>
      <c r="DO69" s="153" t="s">
        <v>7469</v>
      </c>
      <c r="DP69" s="153" t="s">
        <v>7469</v>
      </c>
      <c r="DQ69" s="153">
        <v>10.5036</v>
      </c>
      <c r="DR69" s="153" t="s">
        <v>7469</v>
      </c>
      <c r="DS69" s="153" t="s">
        <v>7469</v>
      </c>
      <c r="DT69" s="153" t="s">
        <v>7469</v>
      </c>
      <c r="DU69" s="153" t="s">
        <v>7469</v>
      </c>
      <c r="DV69" s="153" t="s">
        <v>7469</v>
      </c>
      <c r="DW69" s="153" t="s">
        <v>7469</v>
      </c>
      <c r="DX69" s="153" t="s">
        <v>7469</v>
      </c>
      <c r="DY69" s="153" t="s">
        <v>7469</v>
      </c>
      <c r="DZ69" s="153" t="s">
        <v>7469</v>
      </c>
      <c r="EA69" s="153" t="s">
        <v>7469</v>
      </c>
      <c r="EB69" s="153" t="s">
        <v>7469</v>
      </c>
      <c r="EC69" s="153" t="s">
        <v>7469</v>
      </c>
      <c r="ED69" s="153" t="s">
        <v>7469</v>
      </c>
      <c r="EE69" s="153">
        <v>31.39</v>
      </c>
      <c r="EF69" s="153" t="s">
        <v>7469</v>
      </c>
      <c r="EG69" s="153" t="s">
        <v>7469</v>
      </c>
      <c r="EH69" s="153" t="s">
        <v>7469</v>
      </c>
      <c r="EI69" s="153" t="s">
        <v>7469</v>
      </c>
      <c r="EJ69" s="153" t="s">
        <v>7469</v>
      </c>
      <c r="EK69" s="153" t="s">
        <v>7469</v>
      </c>
      <c r="EL69" s="153" t="s">
        <v>7469</v>
      </c>
      <c r="EM69" s="153" t="s">
        <v>7469</v>
      </c>
      <c r="EN69" s="153" t="s">
        <v>7469</v>
      </c>
    </row>
    <row r="70" spans="3:144">
      <c r="C70" s="120"/>
      <c r="D70" s="103"/>
      <c r="E70" s="120" t="s">
        <v>8101</v>
      </c>
      <c r="F70" s="126" t="s">
        <v>8108</v>
      </c>
      <c r="G70" s="151" t="s">
        <v>8090</v>
      </c>
      <c r="H70" s="152" t="s">
        <v>8097</v>
      </c>
      <c r="I70" s="153" t="s">
        <v>7469</v>
      </c>
      <c r="J70" s="153" t="s">
        <v>7469</v>
      </c>
      <c r="K70" s="153" t="s">
        <v>7469</v>
      </c>
      <c r="L70" s="153" t="s">
        <v>7469</v>
      </c>
      <c r="M70" s="153" t="s">
        <v>7469</v>
      </c>
      <c r="N70" s="153">
        <v>1095</v>
      </c>
      <c r="O70" s="153">
        <v>3242</v>
      </c>
      <c r="P70" s="153" t="s">
        <v>7469</v>
      </c>
      <c r="Q70" s="153" t="s">
        <v>7469</v>
      </c>
      <c r="R70" s="153">
        <v>643</v>
      </c>
      <c r="S70" s="153" t="s">
        <v>7469</v>
      </c>
      <c r="T70" s="153" t="s">
        <v>7469</v>
      </c>
      <c r="U70" s="153" t="s">
        <v>7469</v>
      </c>
      <c r="V70" s="153" t="s">
        <v>7469</v>
      </c>
      <c r="W70" s="153" t="s">
        <v>7469</v>
      </c>
      <c r="X70" s="153" t="s">
        <v>7469</v>
      </c>
      <c r="Y70" s="153" t="s">
        <v>7469</v>
      </c>
      <c r="Z70" s="153" t="s">
        <v>7469</v>
      </c>
      <c r="AA70" s="153" t="s">
        <v>7469</v>
      </c>
      <c r="AB70" s="153" t="s">
        <v>7469</v>
      </c>
      <c r="AC70" s="153" t="s">
        <v>7469</v>
      </c>
      <c r="AD70" s="153" t="s">
        <v>7469</v>
      </c>
      <c r="AE70" s="153">
        <v>9.3871000000000002</v>
      </c>
      <c r="AF70" s="153">
        <v>115.0774</v>
      </c>
      <c r="AG70" s="153" t="s">
        <v>7469</v>
      </c>
      <c r="AH70" s="153" t="s">
        <v>7469</v>
      </c>
      <c r="AI70" s="153" t="s">
        <v>7469</v>
      </c>
      <c r="AJ70" s="153" t="s">
        <v>7469</v>
      </c>
      <c r="AK70" s="153" t="s">
        <v>7469</v>
      </c>
      <c r="AL70" s="153" t="s">
        <v>7469</v>
      </c>
      <c r="AM70" s="153" t="s">
        <v>7469</v>
      </c>
      <c r="AN70" s="153" t="s">
        <v>7469</v>
      </c>
      <c r="AO70" s="153" t="s">
        <v>7469</v>
      </c>
      <c r="AP70" s="153">
        <v>40.862200000000001</v>
      </c>
      <c r="AQ70" s="153" t="s">
        <v>7469</v>
      </c>
      <c r="AR70" s="153" t="s">
        <v>7469</v>
      </c>
      <c r="AS70" s="153" t="s">
        <v>7469</v>
      </c>
      <c r="AT70" s="153" t="s">
        <v>7469</v>
      </c>
      <c r="AU70" s="153" t="s">
        <v>7469</v>
      </c>
      <c r="AV70" s="153" t="s">
        <v>7469</v>
      </c>
      <c r="AW70" s="153" t="s">
        <v>7469</v>
      </c>
      <c r="AX70" s="153" t="s">
        <v>7469</v>
      </c>
      <c r="AY70" s="153" t="s">
        <v>7469</v>
      </c>
      <c r="AZ70" s="153" t="s">
        <v>7469</v>
      </c>
      <c r="BA70" s="153" t="s">
        <v>7469</v>
      </c>
      <c r="BB70" s="153" t="s">
        <v>7469</v>
      </c>
      <c r="BC70" s="153" t="s">
        <v>7469</v>
      </c>
      <c r="BD70" s="153" t="s">
        <v>7469</v>
      </c>
      <c r="BE70" s="153" t="s">
        <v>7469</v>
      </c>
      <c r="BF70" s="153" t="s">
        <v>7469</v>
      </c>
      <c r="BG70" s="153">
        <v>1219.376</v>
      </c>
      <c r="BH70" s="153" t="s">
        <v>7469</v>
      </c>
      <c r="BI70" s="153" t="s">
        <v>7469</v>
      </c>
      <c r="BJ70" s="153">
        <v>10.328900000000001</v>
      </c>
      <c r="BK70" s="153" t="s">
        <v>7469</v>
      </c>
      <c r="BL70" s="153" t="s">
        <v>7469</v>
      </c>
      <c r="BM70" s="153" t="s">
        <v>7469</v>
      </c>
      <c r="BN70" s="153">
        <v>167.48699999999999</v>
      </c>
      <c r="BO70" s="153" t="s">
        <v>7469</v>
      </c>
      <c r="BP70" s="153" t="s">
        <v>7469</v>
      </c>
      <c r="BQ70" s="153" t="s">
        <v>7469</v>
      </c>
      <c r="BR70" s="153" t="s">
        <v>7469</v>
      </c>
      <c r="BS70" s="153" t="s">
        <v>7469</v>
      </c>
      <c r="BT70" s="153" t="s">
        <v>7469</v>
      </c>
      <c r="BU70" s="153" t="s">
        <v>7469</v>
      </c>
      <c r="BV70" s="153" t="s">
        <v>7469</v>
      </c>
      <c r="BW70" s="153" t="s">
        <v>7469</v>
      </c>
      <c r="BX70" s="153" t="s">
        <v>7469</v>
      </c>
      <c r="BY70" s="153" t="s">
        <v>7469</v>
      </c>
      <c r="BZ70" s="153" t="s">
        <v>7469</v>
      </c>
      <c r="CA70" s="153">
        <v>2318.8580000000002</v>
      </c>
      <c r="CB70" s="153" t="s">
        <v>7469</v>
      </c>
      <c r="CC70" s="153" t="s">
        <v>7469</v>
      </c>
      <c r="CD70" s="153" t="s">
        <v>7469</v>
      </c>
      <c r="CE70" s="153" t="s">
        <v>7469</v>
      </c>
      <c r="CF70" s="153" t="s">
        <v>7469</v>
      </c>
      <c r="CG70" s="153" t="s">
        <v>7469</v>
      </c>
      <c r="CH70" s="153" t="s">
        <v>7469</v>
      </c>
      <c r="CI70" s="153" t="s">
        <v>7469</v>
      </c>
      <c r="CJ70" s="153" t="s">
        <v>7469</v>
      </c>
      <c r="CK70" s="153" t="s">
        <v>7469</v>
      </c>
      <c r="CL70" s="153" t="s">
        <v>7469</v>
      </c>
      <c r="CM70" s="153" t="s">
        <v>7469</v>
      </c>
      <c r="CN70" s="153" t="s">
        <v>7469</v>
      </c>
      <c r="CO70" s="153" t="s">
        <v>7469</v>
      </c>
      <c r="CP70" s="153" t="s">
        <v>7469</v>
      </c>
      <c r="CQ70" s="153" t="s">
        <v>7469</v>
      </c>
      <c r="CR70" s="153" t="s">
        <v>7469</v>
      </c>
      <c r="CS70" s="153" t="s">
        <v>7469</v>
      </c>
      <c r="CT70" s="153" t="s">
        <v>7469</v>
      </c>
      <c r="CU70" s="153">
        <v>7.7325999999999997</v>
      </c>
      <c r="CV70" s="153" t="s">
        <v>7469</v>
      </c>
      <c r="CW70" s="153" t="s">
        <v>7469</v>
      </c>
      <c r="CX70" s="153" t="s">
        <v>7469</v>
      </c>
      <c r="CY70" s="153" t="s">
        <v>7469</v>
      </c>
      <c r="CZ70" s="153" t="s">
        <v>7469</v>
      </c>
      <c r="DA70" s="153" t="s">
        <v>7469</v>
      </c>
      <c r="DB70" s="153" t="s">
        <v>7469</v>
      </c>
      <c r="DC70" s="153" t="s">
        <v>7469</v>
      </c>
      <c r="DD70" s="153" t="s">
        <v>7469</v>
      </c>
      <c r="DE70" s="153" t="s">
        <v>7469</v>
      </c>
      <c r="DF70" s="153" t="s">
        <v>7469</v>
      </c>
      <c r="DG70" s="153" t="s">
        <v>7469</v>
      </c>
      <c r="DH70" s="153" t="s">
        <v>7469</v>
      </c>
      <c r="DI70" s="153" t="s">
        <v>7469</v>
      </c>
      <c r="DJ70" s="153" t="s">
        <v>7469</v>
      </c>
      <c r="DK70" s="153">
        <v>7.0060000000000002</v>
      </c>
      <c r="DL70" s="153" t="s">
        <v>7469</v>
      </c>
      <c r="DM70" s="153" t="s">
        <v>7469</v>
      </c>
      <c r="DN70" s="153" t="s">
        <v>7469</v>
      </c>
      <c r="DO70" s="153" t="s">
        <v>7469</v>
      </c>
      <c r="DP70" s="153" t="s">
        <v>7469</v>
      </c>
      <c r="DQ70" s="153">
        <v>7.9128999999999996</v>
      </c>
      <c r="DR70" s="153" t="s">
        <v>7469</v>
      </c>
      <c r="DS70" s="153" t="s">
        <v>7469</v>
      </c>
      <c r="DT70" s="153" t="s">
        <v>7469</v>
      </c>
      <c r="DU70" s="153" t="s">
        <v>7469</v>
      </c>
      <c r="DV70" s="153" t="s">
        <v>7469</v>
      </c>
      <c r="DW70" s="153" t="s">
        <v>7469</v>
      </c>
      <c r="DX70" s="153" t="s">
        <v>7469</v>
      </c>
      <c r="DY70" s="153" t="s">
        <v>7469</v>
      </c>
      <c r="DZ70" s="153" t="s">
        <v>7469</v>
      </c>
      <c r="EA70" s="153" t="s">
        <v>7469</v>
      </c>
      <c r="EB70" s="153" t="s">
        <v>7469</v>
      </c>
      <c r="EC70" s="153" t="s">
        <v>7469</v>
      </c>
      <c r="ED70" s="153" t="s">
        <v>7469</v>
      </c>
      <c r="EE70" s="153">
        <v>9.65</v>
      </c>
      <c r="EF70" s="153" t="s">
        <v>7469</v>
      </c>
      <c r="EG70" s="153" t="s">
        <v>7469</v>
      </c>
      <c r="EH70" s="153" t="s">
        <v>7469</v>
      </c>
      <c r="EI70" s="153" t="s">
        <v>7469</v>
      </c>
      <c r="EJ70" s="153" t="s">
        <v>7469</v>
      </c>
      <c r="EK70" s="153" t="s">
        <v>7469</v>
      </c>
      <c r="EL70" s="153" t="s">
        <v>7469</v>
      </c>
      <c r="EM70" s="153" t="s">
        <v>7469</v>
      </c>
      <c r="EN70" s="153" t="s">
        <v>7469</v>
      </c>
    </row>
    <row r="71" spans="3:144">
      <c r="C71" s="120"/>
      <c r="D71" s="103"/>
      <c r="E71" s="120" t="s">
        <v>8102</v>
      </c>
      <c r="F71" s="126" t="s">
        <v>8108</v>
      </c>
      <c r="G71" s="151" t="s">
        <v>8090</v>
      </c>
      <c r="H71" s="152" t="s">
        <v>8097</v>
      </c>
      <c r="I71" s="153" t="s">
        <v>7469</v>
      </c>
      <c r="J71" s="153" t="s">
        <v>7469</v>
      </c>
      <c r="K71" s="153" t="s">
        <v>7469</v>
      </c>
      <c r="L71" s="153" t="s">
        <v>7469</v>
      </c>
      <c r="M71" s="153" t="s">
        <v>7469</v>
      </c>
      <c r="N71" s="153" t="s">
        <v>7469</v>
      </c>
      <c r="O71" s="153">
        <v>3972</v>
      </c>
      <c r="P71" s="153" t="s">
        <v>7469</v>
      </c>
      <c r="Q71" s="153" t="s">
        <v>7469</v>
      </c>
      <c r="R71" s="153" t="s">
        <v>7469</v>
      </c>
      <c r="S71" s="153" t="s">
        <v>7469</v>
      </c>
      <c r="T71" s="153" t="s">
        <v>7469</v>
      </c>
      <c r="U71" s="153" t="s">
        <v>7469</v>
      </c>
      <c r="V71" s="153" t="s">
        <v>7469</v>
      </c>
      <c r="W71" s="153" t="s">
        <v>7469</v>
      </c>
      <c r="X71" s="153" t="s">
        <v>7469</v>
      </c>
      <c r="Y71" s="153" t="s">
        <v>7469</v>
      </c>
      <c r="Z71" s="153" t="s">
        <v>7469</v>
      </c>
      <c r="AA71" s="153" t="s">
        <v>7469</v>
      </c>
      <c r="AB71" s="153" t="s">
        <v>7469</v>
      </c>
      <c r="AC71" s="153" t="s">
        <v>7469</v>
      </c>
      <c r="AD71" s="153" t="s">
        <v>7469</v>
      </c>
      <c r="AE71" s="153" t="s">
        <v>7469</v>
      </c>
      <c r="AF71" s="153" t="s">
        <v>7469</v>
      </c>
      <c r="AG71" s="153" t="s">
        <v>7469</v>
      </c>
      <c r="AH71" s="153" t="s">
        <v>7469</v>
      </c>
      <c r="AI71" s="153" t="s">
        <v>7469</v>
      </c>
      <c r="AJ71" s="153" t="s">
        <v>7469</v>
      </c>
      <c r="AK71" s="153" t="s">
        <v>7469</v>
      </c>
      <c r="AL71" s="153" t="s">
        <v>7469</v>
      </c>
      <c r="AM71" s="153" t="s">
        <v>7469</v>
      </c>
      <c r="AN71" s="153" t="s">
        <v>7469</v>
      </c>
      <c r="AO71" s="153" t="s">
        <v>7469</v>
      </c>
      <c r="AP71" s="153" t="s">
        <v>7469</v>
      </c>
      <c r="AQ71" s="153" t="s">
        <v>7469</v>
      </c>
      <c r="AR71" s="153" t="s">
        <v>7469</v>
      </c>
      <c r="AS71" s="153" t="s">
        <v>7469</v>
      </c>
      <c r="AT71" s="153" t="s">
        <v>7469</v>
      </c>
      <c r="AU71" s="153" t="s">
        <v>7469</v>
      </c>
      <c r="AV71" s="153" t="s">
        <v>7469</v>
      </c>
      <c r="AW71" s="153" t="s">
        <v>7469</v>
      </c>
      <c r="AX71" s="153" t="s">
        <v>7469</v>
      </c>
      <c r="AY71" s="153" t="s">
        <v>7469</v>
      </c>
      <c r="AZ71" s="153" t="s">
        <v>7469</v>
      </c>
      <c r="BA71" s="153" t="s">
        <v>7469</v>
      </c>
      <c r="BB71" s="153" t="s">
        <v>7469</v>
      </c>
      <c r="BC71" s="153" t="s">
        <v>7469</v>
      </c>
      <c r="BD71" s="153" t="s">
        <v>7469</v>
      </c>
      <c r="BE71" s="153" t="s">
        <v>7469</v>
      </c>
      <c r="BF71" s="153" t="s">
        <v>7469</v>
      </c>
      <c r="BG71" s="153" t="s">
        <v>7469</v>
      </c>
      <c r="BH71" s="153" t="s">
        <v>7469</v>
      </c>
      <c r="BI71" s="153" t="s">
        <v>7469</v>
      </c>
      <c r="BJ71" s="153" t="s">
        <v>7469</v>
      </c>
      <c r="BK71" s="153" t="s">
        <v>7469</v>
      </c>
      <c r="BL71" s="153" t="s">
        <v>7469</v>
      </c>
      <c r="BM71" s="153" t="s">
        <v>7469</v>
      </c>
      <c r="BN71" s="153">
        <v>139.03200000000001</v>
      </c>
      <c r="BO71" s="153" t="s">
        <v>7469</v>
      </c>
      <c r="BP71" s="153" t="s">
        <v>7469</v>
      </c>
      <c r="BQ71" s="153" t="s">
        <v>7469</v>
      </c>
      <c r="BR71" s="153" t="s">
        <v>7469</v>
      </c>
      <c r="BS71" s="153" t="s">
        <v>7469</v>
      </c>
      <c r="BT71" s="153" t="s">
        <v>7469</v>
      </c>
      <c r="BU71" s="153" t="s">
        <v>7469</v>
      </c>
      <c r="BV71" s="153" t="s">
        <v>7469</v>
      </c>
      <c r="BW71" s="153" t="s">
        <v>7469</v>
      </c>
      <c r="BX71" s="153" t="s">
        <v>7469</v>
      </c>
      <c r="BY71" s="153" t="s">
        <v>7469</v>
      </c>
      <c r="BZ71" s="153" t="s">
        <v>7469</v>
      </c>
      <c r="CA71" s="153">
        <v>2466.5509999999999</v>
      </c>
      <c r="CB71" s="153" t="s">
        <v>7469</v>
      </c>
      <c r="CC71" s="153" t="s">
        <v>7469</v>
      </c>
      <c r="CD71" s="153" t="s">
        <v>7469</v>
      </c>
      <c r="CE71" s="153" t="s">
        <v>7469</v>
      </c>
      <c r="CF71" s="153" t="s">
        <v>7469</v>
      </c>
      <c r="CG71" s="153" t="s">
        <v>7469</v>
      </c>
      <c r="CH71" s="153" t="s">
        <v>7469</v>
      </c>
      <c r="CI71" s="153" t="s">
        <v>7469</v>
      </c>
      <c r="CJ71" s="153" t="s">
        <v>7469</v>
      </c>
      <c r="CK71" s="153" t="s">
        <v>7469</v>
      </c>
      <c r="CL71" s="153" t="s">
        <v>7469</v>
      </c>
      <c r="CM71" s="153" t="s">
        <v>7469</v>
      </c>
      <c r="CN71" s="153" t="s">
        <v>7469</v>
      </c>
      <c r="CO71" s="153" t="s">
        <v>7469</v>
      </c>
      <c r="CP71" s="153" t="s">
        <v>7469</v>
      </c>
      <c r="CQ71" s="153" t="s">
        <v>7469</v>
      </c>
      <c r="CR71" s="153" t="s">
        <v>7469</v>
      </c>
      <c r="CS71" s="153" t="s">
        <v>7469</v>
      </c>
      <c r="CT71" s="153" t="s">
        <v>7469</v>
      </c>
      <c r="CU71" s="153" t="s">
        <v>7469</v>
      </c>
      <c r="CV71" s="153" t="s">
        <v>7469</v>
      </c>
      <c r="CW71" s="153" t="s">
        <v>7469</v>
      </c>
      <c r="CX71" s="153" t="s">
        <v>7469</v>
      </c>
      <c r="CY71" s="153" t="s">
        <v>7469</v>
      </c>
      <c r="CZ71" s="153" t="s">
        <v>7469</v>
      </c>
      <c r="DA71" s="153" t="s">
        <v>7469</v>
      </c>
      <c r="DB71" s="153" t="s">
        <v>7469</v>
      </c>
      <c r="DC71" s="153" t="s">
        <v>7469</v>
      </c>
      <c r="DD71" s="153" t="s">
        <v>7469</v>
      </c>
      <c r="DE71" s="153" t="s">
        <v>7469</v>
      </c>
      <c r="DF71" s="153" t="s">
        <v>7469</v>
      </c>
      <c r="DG71" s="153" t="s">
        <v>7469</v>
      </c>
      <c r="DH71" s="153" t="s">
        <v>7469</v>
      </c>
      <c r="DI71" s="153" t="s">
        <v>7469</v>
      </c>
      <c r="DJ71" s="153" t="s">
        <v>7469</v>
      </c>
      <c r="DK71" s="153" t="s">
        <v>7469</v>
      </c>
      <c r="DL71" s="153" t="s">
        <v>7469</v>
      </c>
      <c r="DM71" s="153" t="s">
        <v>7469</v>
      </c>
      <c r="DN71" s="153" t="s">
        <v>7469</v>
      </c>
      <c r="DO71" s="153" t="s">
        <v>7469</v>
      </c>
      <c r="DP71" s="153" t="s">
        <v>7469</v>
      </c>
      <c r="DQ71" s="153" t="s">
        <v>7469</v>
      </c>
      <c r="DR71" s="153" t="s">
        <v>7469</v>
      </c>
      <c r="DS71" s="153" t="s">
        <v>7469</v>
      </c>
      <c r="DT71" s="153" t="s">
        <v>7469</v>
      </c>
      <c r="DU71" s="153" t="s">
        <v>7469</v>
      </c>
      <c r="DV71" s="153" t="s">
        <v>7469</v>
      </c>
      <c r="DW71" s="153" t="s">
        <v>7469</v>
      </c>
      <c r="DX71" s="153" t="s">
        <v>7469</v>
      </c>
      <c r="DY71" s="153" t="s">
        <v>7469</v>
      </c>
      <c r="DZ71" s="153" t="s">
        <v>7469</v>
      </c>
      <c r="EA71" s="153" t="s">
        <v>7469</v>
      </c>
      <c r="EB71" s="153" t="s">
        <v>7469</v>
      </c>
      <c r="EC71" s="153" t="s">
        <v>7469</v>
      </c>
      <c r="ED71" s="153" t="s">
        <v>7469</v>
      </c>
      <c r="EE71" s="153" t="s">
        <v>7469</v>
      </c>
      <c r="EF71" s="153" t="s">
        <v>7469</v>
      </c>
      <c r="EG71" s="153" t="s">
        <v>7469</v>
      </c>
      <c r="EH71" s="153" t="s">
        <v>7469</v>
      </c>
      <c r="EI71" s="153" t="s">
        <v>7469</v>
      </c>
      <c r="EJ71" s="153" t="s">
        <v>7469</v>
      </c>
      <c r="EK71" s="153" t="s">
        <v>7469</v>
      </c>
      <c r="EL71" s="153" t="s">
        <v>7469</v>
      </c>
      <c r="EM71" s="153" t="s">
        <v>7469</v>
      </c>
      <c r="EN71" s="153" t="s">
        <v>7469</v>
      </c>
    </row>
    <row r="72" spans="3:144">
      <c r="C72" s="120"/>
      <c r="D72" s="103"/>
      <c r="E72" s="120" t="s">
        <v>8103</v>
      </c>
      <c r="F72" s="126" t="s">
        <v>8108</v>
      </c>
      <c r="G72" s="151" t="s">
        <v>8090</v>
      </c>
      <c r="H72" s="152" t="s">
        <v>8097</v>
      </c>
      <c r="I72" s="153">
        <v>2232.4697999999999</v>
      </c>
      <c r="J72" s="153">
        <v>83.968000000000004</v>
      </c>
      <c r="K72" s="153">
        <v>3783.4</v>
      </c>
      <c r="L72" s="153">
        <v>4.3019999999999996</v>
      </c>
      <c r="M72" s="153" t="s">
        <v>7469</v>
      </c>
      <c r="N72" s="153">
        <v>951</v>
      </c>
      <c r="O72" s="153">
        <v>4715</v>
      </c>
      <c r="P72" s="153">
        <v>4.0999999999999996</v>
      </c>
      <c r="Q72" s="153">
        <v>7.7539999999999996</v>
      </c>
      <c r="R72" s="153">
        <v>739</v>
      </c>
      <c r="S72" s="153">
        <v>2.4493</v>
      </c>
      <c r="T72" s="153">
        <v>9.3447999999999993</v>
      </c>
      <c r="U72" s="153" t="s">
        <v>7469</v>
      </c>
      <c r="V72" s="153">
        <v>126.562</v>
      </c>
      <c r="W72" s="153">
        <v>60.346899999999998</v>
      </c>
      <c r="X72" s="153">
        <v>2551.6999999999998</v>
      </c>
      <c r="Y72" s="153">
        <v>4.9500000000000002E-2</v>
      </c>
      <c r="Z72" s="153">
        <v>73.459100000000007</v>
      </c>
      <c r="AA72" s="153">
        <v>181.0291</v>
      </c>
      <c r="AB72" s="153">
        <v>25.0686</v>
      </c>
      <c r="AC72" s="153">
        <v>2.0840000000000001</v>
      </c>
      <c r="AD72" s="153">
        <v>14.4072</v>
      </c>
      <c r="AE72" s="153">
        <v>13.8287</v>
      </c>
      <c r="AF72" s="153">
        <v>102.9021</v>
      </c>
      <c r="AG72" s="153">
        <v>53.595300000000002</v>
      </c>
      <c r="AH72" s="153">
        <v>1.3987000000000001</v>
      </c>
      <c r="AI72" s="153">
        <v>36.426699999999997</v>
      </c>
      <c r="AJ72" s="153">
        <v>223.43199999999999</v>
      </c>
      <c r="AK72" s="153" t="s">
        <v>7469</v>
      </c>
      <c r="AL72" s="153">
        <v>10.1869</v>
      </c>
      <c r="AM72" s="153" t="s">
        <v>7469</v>
      </c>
      <c r="AN72" s="153">
        <v>141.8904</v>
      </c>
      <c r="AO72" s="153">
        <v>133.88229999999999</v>
      </c>
      <c r="AP72" s="153">
        <v>63.9161</v>
      </c>
      <c r="AQ72" s="153" t="s">
        <v>7469</v>
      </c>
      <c r="AR72" s="153">
        <v>1227.0899999999999</v>
      </c>
      <c r="AS72" s="153">
        <v>26.035299999999999</v>
      </c>
      <c r="AT72" s="153">
        <v>14.314299999999999</v>
      </c>
      <c r="AU72" s="153">
        <v>27.657599999999999</v>
      </c>
      <c r="AV72" s="153">
        <v>425.91579999999999</v>
      </c>
      <c r="AW72" s="153" t="s">
        <v>7469</v>
      </c>
      <c r="AX72" s="153" t="s">
        <v>7469</v>
      </c>
      <c r="AY72" s="153" t="s">
        <v>7469</v>
      </c>
      <c r="AZ72" s="153">
        <v>58.515300000000003</v>
      </c>
      <c r="BA72" s="153">
        <v>3.1309999999999998</v>
      </c>
      <c r="BB72" s="153" t="s">
        <v>7469</v>
      </c>
      <c r="BC72" s="153" t="s">
        <v>7469</v>
      </c>
      <c r="BD72" s="153" t="s">
        <v>7469</v>
      </c>
      <c r="BE72" s="153">
        <v>4.1599999999999998E-2</v>
      </c>
      <c r="BF72" s="153">
        <v>0.18110000000000001</v>
      </c>
      <c r="BG72" s="153" t="s">
        <v>7469</v>
      </c>
      <c r="BH72" s="153" t="s">
        <v>7469</v>
      </c>
      <c r="BI72" s="153">
        <v>273.72300000000001</v>
      </c>
      <c r="BJ72" s="153">
        <v>18.927600000000002</v>
      </c>
      <c r="BK72" s="153" t="s">
        <v>7469</v>
      </c>
      <c r="BL72" s="153">
        <v>105.1754</v>
      </c>
      <c r="BM72" s="153">
        <v>37.988799999999998</v>
      </c>
      <c r="BN72" s="153">
        <v>220.3</v>
      </c>
      <c r="BO72" s="153">
        <v>4.9700000000000001E-2</v>
      </c>
      <c r="BP72" s="153" t="s">
        <v>7469</v>
      </c>
      <c r="BQ72" s="153">
        <v>9.1470000000000002</v>
      </c>
      <c r="BR72" s="153" t="s">
        <v>7469</v>
      </c>
      <c r="BS72" s="153">
        <v>512.29200000000003</v>
      </c>
      <c r="BT72" s="153" t="s">
        <v>7469</v>
      </c>
      <c r="BU72" s="153">
        <v>40.248800000000003</v>
      </c>
      <c r="BV72" s="153" t="s">
        <v>7469</v>
      </c>
      <c r="BW72" s="153" t="s">
        <v>7469</v>
      </c>
      <c r="BX72" s="153">
        <v>110.2653</v>
      </c>
      <c r="BY72" s="153" t="s">
        <v>7469</v>
      </c>
      <c r="BZ72" s="153">
        <v>25.99</v>
      </c>
      <c r="CA72" s="153">
        <v>1918.6079999999999</v>
      </c>
      <c r="CB72" s="153">
        <v>16.622199999999999</v>
      </c>
      <c r="CC72" s="153">
        <v>7.4852999999999996</v>
      </c>
      <c r="CD72" s="153">
        <v>10.1835</v>
      </c>
      <c r="CE72" s="153">
        <v>2.2804000000000002</v>
      </c>
      <c r="CF72" s="153" t="s">
        <v>7469</v>
      </c>
      <c r="CG72" s="153" t="s">
        <v>7469</v>
      </c>
      <c r="CH72" s="153">
        <v>5.3226000000000004</v>
      </c>
      <c r="CI72" s="153">
        <v>459.37400000000002</v>
      </c>
      <c r="CJ72" s="153" t="s">
        <v>7469</v>
      </c>
      <c r="CK72" s="153" t="s">
        <v>7469</v>
      </c>
      <c r="CL72" s="153" t="s">
        <v>7469</v>
      </c>
      <c r="CM72" s="153" t="s">
        <v>7469</v>
      </c>
      <c r="CN72" s="153" t="s">
        <v>7469</v>
      </c>
      <c r="CO72" s="153">
        <v>91.344700000000003</v>
      </c>
      <c r="CP72" s="153">
        <v>202.0831</v>
      </c>
      <c r="CQ72" s="153">
        <v>52.985199999999999</v>
      </c>
      <c r="CR72" s="153" t="s">
        <v>7469</v>
      </c>
      <c r="CS72" s="153">
        <v>98.488</v>
      </c>
      <c r="CT72" s="153">
        <v>7.0932000000000004</v>
      </c>
      <c r="CU72" s="153">
        <v>8.1163000000000007</v>
      </c>
      <c r="CV72" s="153" t="s">
        <v>7469</v>
      </c>
      <c r="CW72" s="153" t="s">
        <v>7469</v>
      </c>
      <c r="CX72" s="153" t="s">
        <v>7469</v>
      </c>
      <c r="CY72" s="153">
        <v>152.22730000000001</v>
      </c>
      <c r="CZ72" s="153">
        <v>18.000599999999999</v>
      </c>
      <c r="DA72" s="153">
        <v>7.1139000000000001</v>
      </c>
      <c r="DB72" s="153" t="s">
        <v>7469</v>
      </c>
      <c r="DC72" s="153">
        <v>34.132399999999997</v>
      </c>
      <c r="DD72" s="153">
        <v>20.993200000000002</v>
      </c>
      <c r="DE72" s="153" t="s">
        <v>7469</v>
      </c>
      <c r="DF72" s="153" t="s">
        <v>7469</v>
      </c>
      <c r="DG72" s="153">
        <v>49.0197</v>
      </c>
      <c r="DH72" s="153">
        <v>0.183</v>
      </c>
      <c r="DI72" s="153" t="s">
        <v>7469</v>
      </c>
      <c r="DJ72" s="153" t="s">
        <v>7469</v>
      </c>
      <c r="DK72" s="153">
        <v>7.4138999999999999</v>
      </c>
      <c r="DL72" s="153">
        <v>11.255100000000001</v>
      </c>
      <c r="DM72" s="153">
        <v>6.9767999999999999</v>
      </c>
      <c r="DN72" s="153">
        <v>2756.2725999999998</v>
      </c>
      <c r="DO72" s="153">
        <v>1.9999</v>
      </c>
      <c r="DP72" s="153">
        <v>16.222999999999999</v>
      </c>
      <c r="DQ72" s="153">
        <v>13.1424</v>
      </c>
      <c r="DR72" s="153" t="s">
        <v>7469</v>
      </c>
      <c r="DS72" s="153">
        <v>16.457899999999999</v>
      </c>
      <c r="DT72" s="153">
        <v>375.41840000000002</v>
      </c>
      <c r="DU72" s="153">
        <v>34.85</v>
      </c>
      <c r="DV72" s="153" t="s">
        <v>7469</v>
      </c>
      <c r="DW72" s="153" t="s">
        <v>7469</v>
      </c>
      <c r="DX72" s="153">
        <v>39.787500000000001</v>
      </c>
      <c r="DY72" s="153">
        <v>23.377300000000002</v>
      </c>
      <c r="DZ72" s="153">
        <v>5.5201000000000002</v>
      </c>
      <c r="EA72" s="153">
        <v>475.05520000000001</v>
      </c>
      <c r="EB72" s="153">
        <v>15.764200000000001</v>
      </c>
      <c r="EC72" s="153">
        <v>86.939700000000002</v>
      </c>
      <c r="ED72" s="153">
        <v>40.430799999999998</v>
      </c>
      <c r="EE72" s="153" t="s">
        <v>7469</v>
      </c>
      <c r="EF72" s="153">
        <v>48.601900000000001</v>
      </c>
      <c r="EG72" s="153">
        <v>78.120099999999994</v>
      </c>
      <c r="EH72" s="153" t="s">
        <v>7469</v>
      </c>
      <c r="EI72" s="153">
        <v>10.042400000000001</v>
      </c>
      <c r="EJ72" s="153" t="s">
        <v>7469</v>
      </c>
      <c r="EK72" s="153" t="s">
        <v>7469</v>
      </c>
      <c r="EL72" s="153">
        <v>4.5999999999999999E-2</v>
      </c>
      <c r="EM72" s="153">
        <v>197.84389999999999</v>
      </c>
      <c r="EN72" s="153" t="s">
        <v>7469</v>
      </c>
    </row>
    <row r="73" spans="3:144">
      <c r="C73" s="120"/>
      <c r="D73" s="129" t="s">
        <v>8109</v>
      </c>
      <c r="E73" s="120"/>
      <c r="F73" s="126"/>
      <c r="G73" s="151"/>
      <c r="H73" s="152"/>
      <c r="I73" s="153" t="s">
        <v>8105</v>
      </c>
      <c r="J73" s="153" t="s">
        <v>8105</v>
      </c>
      <c r="K73" s="153" t="s">
        <v>8105</v>
      </c>
      <c r="L73" s="153" t="s">
        <v>8105</v>
      </c>
      <c r="M73" s="153" t="s">
        <v>8105</v>
      </c>
      <c r="N73" s="153" t="s">
        <v>8105</v>
      </c>
      <c r="O73" s="153" t="s">
        <v>8105</v>
      </c>
      <c r="P73" s="153" t="s">
        <v>8105</v>
      </c>
      <c r="Q73" s="153" t="s">
        <v>8105</v>
      </c>
      <c r="R73" s="153" t="s">
        <v>8105</v>
      </c>
      <c r="S73" s="153" t="s">
        <v>8105</v>
      </c>
      <c r="T73" s="153" t="s">
        <v>8105</v>
      </c>
      <c r="U73" s="153" t="s">
        <v>8105</v>
      </c>
      <c r="V73" s="153" t="s">
        <v>8105</v>
      </c>
      <c r="W73" s="153" t="s">
        <v>8105</v>
      </c>
      <c r="X73" s="153" t="s">
        <v>8105</v>
      </c>
      <c r="Y73" s="153" t="s">
        <v>8105</v>
      </c>
      <c r="Z73" s="153" t="s">
        <v>8105</v>
      </c>
      <c r="AA73" s="153" t="s">
        <v>8105</v>
      </c>
      <c r="AB73" s="153" t="s">
        <v>8105</v>
      </c>
      <c r="AC73" s="153" t="s">
        <v>8105</v>
      </c>
      <c r="AD73" s="153" t="s">
        <v>8105</v>
      </c>
      <c r="AE73" s="153" t="s">
        <v>8105</v>
      </c>
      <c r="AF73" s="153" t="s">
        <v>8105</v>
      </c>
      <c r="AG73" s="153" t="s">
        <v>8105</v>
      </c>
      <c r="AH73" s="153" t="s">
        <v>8105</v>
      </c>
      <c r="AI73" s="153" t="s">
        <v>8105</v>
      </c>
      <c r="AJ73" s="153" t="s">
        <v>8105</v>
      </c>
      <c r="AK73" s="153" t="s">
        <v>8105</v>
      </c>
      <c r="AL73" s="153" t="s">
        <v>8105</v>
      </c>
      <c r="AM73" s="153" t="s">
        <v>8105</v>
      </c>
      <c r="AN73" s="153" t="s">
        <v>8105</v>
      </c>
      <c r="AO73" s="153" t="s">
        <v>8105</v>
      </c>
      <c r="AP73" s="153" t="s">
        <v>8105</v>
      </c>
      <c r="AQ73" s="153" t="s">
        <v>8105</v>
      </c>
      <c r="AR73" s="153" t="s">
        <v>8105</v>
      </c>
      <c r="AS73" s="153" t="s">
        <v>8105</v>
      </c>
      <c r="AT73" s="153" t="s">
        <v>8105</v>
      </c>
      <c r="AU73" s="153" t="s">
        <v>8105</v>
      </c>
      <c r="AV73" s="153" t="s">
        <v>8105</v>
      </c>
      <c r="AW73" s="153" t="s">
        <v>8105</v>
      </c>
      <c r="AX73" s="153" t="s">
        <v>8105</v>
      </c>
      <c r="AY73" s="153" t="s">
        <v>8105</v>
      </c>
      <c r="AZ73" s="153" t="s">
        <v>8105</v>
      </c>
      <c r="BA73" s="153" t="s">
        <v>8105</v>
      </c>
      <c r="BB73" s="153" t="s">
        <v>8105</v>
      </c>
      <c r="BC73" s="153" t="s">
        <v>8105</v>
      </c>
      <c r="BD73" s="153" t="s">
        <v>8105</v>
      </c>
      <c r="BE73" s="153" t="s">
        <v>8105</v>
      </c>
      <c r="BF73" s="153" t="s">
        <v>8105</v>
      </c>
      <c r="BG73" s="153" t="s">
        <v>8105</v>
      </c>
      <c r="BH73" s="153" t="s">
        <v>8105</v>
      </c>
      <c r="BI73" s="153" t="s">
        <v>8105</v>
      </c>
      <c r="BJ73" s="153" t="s">
        <v>8105</v>
      </c>
      <c r="BK73" s="153" t="s">
        <v>8105</v>
      </c>
      <c r="BL73" s="153" t="s">
        <v>8105</v>
      </c>
      <c r="BM73" s="153" t="s">
        <v>8105</v>
      </c>
      <c r="BN73" s="153" t="s">
        <v>8105</v>
      </c>
      <c r="BO73" s="153" t="s">
        <v>8105</v>
      </c>
      <c r="BP73" s="153" t="s">
        <v>8105</v>
      </c>
      <c r="BQ73" s="153" t="s">
        <v>8105</v>
      </c>
      <c r="BR73" s="153" t="s">
        <v>8105</v>
      </c>
      <c r="BS73" s="153" t="s">
        <v>8105</v>
      </c>
      <c r="BT73" s="153" t="s">
        <v>8105</v>
      </c>
      <c r="BU73" s="153" t="s">
        <v>8105</v>
      </c>
      <c r="BV73" s="153" t="s">
        <v>8105</v>
      </c>
      <c r="BW73" s="153" t="s">
        <v>8105</v>
      </c>
      <c r="BX73" s="153" t="s">
        <v>8105</v>
      </c>
      <c r="BY73" s="153" t="s">
        <v>8105</v>
      </c>
      <c r="BZ73" s="153" t="s">
        <v>8105</v>
      </c>
      <c r="CA73" s="153" t="s">
        <v>8105</v>
      </c>
      <c r="CB73" s="153" t="s">
        <v>8105</v>
      </c>
      <c r="CC73" s="153" t="s">
        <v>8105</v>
      </c>
      <c r="CD73" s="153" t="s">
        <v>8105</v>
      </c>
      <c r="CE73" s="153" t="s">
        <v>8105</v>
      </c>
      <c r="CF73" s="153" t="s">
        <v>8105</v>
      </c>
      <c r="CG73" s="153" t="s">
        <v>8105</v>
      </c>
      <c r="CH73" s="153" t="s">
        <v>8105</v>
      </c>
      <c r="CI73" s="153" t="s">
        <v>8105</v>
      </c>
      <c r="CJ73" s="153" t="s">
        <v>8105</v>
      </c>
      <c r="CK73" s="153" t="s">
        <v>8105</v>
      </c>
      <c r="CL73" s="153" t="s">
        <v>8105</v>
      </c>
      <c r="CM73" s="153" t="s">
        <v>8105</v>
      </c>
      <c r="CN73" s="153" t="s">
        <v>8105</v>
      </c>
      <c r="CO73" s="153" t="s">
        <v>8105</v>
      </c>
      <c r="CP73" s="153" t="s">
        <v>8105</v>
      </c>
      <c r="CQ73" s="153" t="s">
        <v>8105</v>
      </c>
      <c r="CR73" s="153" t="s">
        <v>8105</v>
      </c>
      <c r="CS73" s="153" t="s">
        <v>8105</v>
      </c>
      <c r="CT73" s="153" t="s">
        <v>8105</v>
      </c>
      <c r="CU73" s="153" t="s">
        <v>8105</v>
      </c>
      <c r="CV73" s="153" t="s">
        <v>8105</v>
      </c>
      <c r="CW73" s="153" t="s">
        <v>8105</v>
      </c>
      <c r="CX73" s="153" t="s">
        <v>8105</v>
      </c>
      <c r="CY73" s="153" t="s">
        <v>8105</v>
      </c>
      <c r="CZ73" s="153" t="s">
        <v>8105</v>
      </c>
      <c r="DA73" s="153" t="s">
        <v>8105</v>
      </c>
      <c r="DB73" s="153" t="s">
        <v>8105</v>
      </c>
      <c r="DC73" s="153" t="s">
        <v>8105</v>
      </c>
      <c r="DD73" s="153" t="s">
        <v>8105</v>
      </c>
      <c r="DE73" s="153" t="s">
        <v>8105</v>
      </c>
      <c r="DF73" s="153" t="s">
        <v>8105</v>
      </c>
      <c r="DG73" s="153" t="s">
        <v>8105</v>
      </c>
      <c r="DH73" s="153" t="s">
        <v>8105</v>
      </c>
      <c r="DI73" s="153" t="s">
        <v>8105</v>
      </c>
      <c r="DJ73" s="153" t="s">
        <v>8105</v>
      </c>
      <c r="DK73" s="153" t="s">
        <v>8105</v>
      </c>
      <c r="DL73" s="153" t="s">
        <v>8105</v>
      </c>
      <c r="DM73" s="153" t="s">
        <v>8105</v>
      </c>
      <c r="DN73" s="153" t="s">
        <v>8105</v>
      </c>
      <c r="DO73" s="153" t="s">
        <v>8105</v>
      </c>
      <c r="DP73" s="153" t="s">
        <v>8105</v>
      </c>
      <c r="DQ73" s="153" t="s">
        <v>8105</v>
      </c>
      <c r="DR73" s="153" t="s">
        <v>8105</v>
      </c>
      <c r="DS73" s="153" t="s">
        <v>8105</v>
      </c>
      <c r="DT73" s="153" t="s">
        <v>8105</v>
      </c>
      <c r="DU73" s="153" t="s">
        <v>8105</v>
      </c>
      <c r="DV73" s="153" t="s">
        <v>8105</v>
      </c>
      <c r="DW73" s="153" t="s">
        <v>8105</v>
      </c>
      <c r="DX73" s="153" t="s">
        <v>8105</v>
      </c>
      <c r="DY73" s="153" t="s">
        <v>8105</v>
      </c>
      <c r="DZ73" s="153" t="s">
        <v>8105</v>
      </c>
      <c r="EA73" s="153" t="s">
        <v>8105</v>
      </c>
      <c r="EB73" s="153" t="s">
        <v>8105</v>
      </c>
      <c r="EC73" s="153" t="s">
        <v>8105</v>
      </c>
      <c r="ED73" s="153" t="s">
        <v>8105</v>
      </c>
      <c r="EE73" s="153" t="s">
        <v>8105</v>
      </c>
      <c r="EF73" s="153" t="s">
        <v>8105</v>
      </c>
      <c r="EG73" s="153" t="s">
        <v>8105</v>
      </c>
      <c r="EH73" s="153" t="s">
        <v>8105</v>
      </c>
      <c r="EI73" s="153" t="s">
        <v>8105</v>
      </c>
      <c r="EJ73" s="153" t="s">
        <v>8105</v>
      </c>
      <c r="EK73" s="153" t="s">
        <v>8105</v>
      </c>
      <c r="EL73" s="153" t="s">
        <v>8105</v>
      </c>
      <c r="EM73" s="153" t="s">
        <v>8105</v>
      </c>
      <c r="EN73" s="153" t="s">
        <v>8105</v>
      </c>
    </row>
    <row r="74" spans="3:144">
      <c r="C74" s="120"/>
      <c r="D74" s="103"/>
      <c r="E74" s="120" t="s">
        <v>8088</v>
      </c>
      <c r="F74" s="126" t="s">
        <v>8110</v>
      </c>
      <c r="G74" s="151" t="s">
        <v>8090</v>
      </c>
      <c r="H74" s="152" t="s">
        <v>8091</v>
      </c>
      <c r="I74" s="153">
        <v>558.90020000000004</v>
      </c>
      <c r="J74" s="153">
        <v>86.832999999999998</v>
      </c>
      <c r="K74" s="153">
        <v>1442.7</v>
      </c>
      <c r="L74" s="153">
        <v>0</v>
      </c>
      <c r="M74" s="153">
        <v>0</v>
      </c>
      <c r="N74" s="153">
        <v>388</v>
      </c>
      <c r="O74" s="153">
        <v>5682</v>
      </c>
      <c r="P74" s="153">
        <v>0</v>
      </c>
      <c r="Q74" s="153">
        <v>0</v>
      </c>
      <c r="R74" s="153">
        <v>1443</v>
      </c>
      <c r="S74" s="153">
        <v>0</v>
      </c>
      <c r="T74" s="153">
        <v>0</v>
      </c>
      <c r="U74" s="153">
        <v>0</v>
      </c>
      <c r="V74" s="153">
        <v>0</v>
      </c>
      <c r="W74" s="153">
        <v>6.6400000000000001E-2</v>
      </c>
      <c r="X74" s="153">
        <v>537.20000000000005</v>
      </c>
      <c r="Y74" s="153">
        <v>0</v>
      </c>
      <c r="Z74" s="153">
        <v>0</v>
      </c>
      <c r="AA74" s="153">
        <v>60.478299999999997</v>
      </c>
      <c r="AB74" s="153">
        <v>24.7088</v>
      </c>
      <c r="AC74" s="153">
        <v>0</v>
      </c>
      <c r="AD74" s="153">
        <v>0.5393</v>
      </c>
      <c r="AE74" s="153">
        <v>0</v>
      </c>
      <c r="AF74" s="153">
        <v>0</v>
      </c>
      <c r="AG74" s="153">
        <v>5.7750000000000004</v>
      </c>
      <c r="AH74" s="153">
        <v>0</v>
      </c>
      <c r="AI74" s="153">
        <v>1.8156000000000001</v>
      </c>
      <c r="AJ74" s="153">
        <v>159.21</v>
      </c>
      <c r="AK74" s="153">
        <v>0</v>
      </c>
      <c r="AL74" s="153">
        <v>0</v>
      </c>
      <c r="AM74" s="153">
        <v>0</v>
      </c>
      <c r="AN74" s="153">
        <v>1E-3</v>
      </c>
      <c r="AO74" s="153">
        <v>1.8099000000000001</v>
      </c>
      <c r="AP74" s="153">
        <v>44.351199999999999</v>
      </c>
      <c r="AQ74" s="153">
        <v>0</v>
      </c>
      <c r="AR74" s="153">
        <v>166.34700000000001</v>
      </c>
      <c r="AS74" s="153">
        <v>29.601299999999998</v>
      </c>
      <c r="AT74" s="153">
        <v>0.2</v>
      </c>
      <c r="AU74" s="153">
        <v>6.3316999999999997</v>
      </c>
      <c r="AV74" s="153">
        <v>55.637099999999997</v>
      </c>
      <c r="AW74" s="153" t="s">
        <v>7469</v>
      </c>
      <c r="AX74" s="153">
        <v>0</v>
      </c>
      <c r="AY74" s="153" t="s">
        <v>7469</v>
      </c>
      <c r="AZ74" s="153">
        <v>21.807099999999998</v>
      </c>
      <c r="BA74" s="153">
        <v>0</v>
      </c>
      <c r="BB74" s="153">
        <v>0</v>
      </c>
      <c r="BC74" s="153">
        <v>0.06</v>
      </c>
      <c r="BD74" s="153">
        <v>0</v>
      </c>
      <c r="BE74" s="153">
        <v>0</v>
      </c>
      <c r="BF74" s="153">
        <v>0</v>
      </c>
      <c r="BG74" s="153" t="s">
        <v>7469</v>
      </c>
      <c r="BH74" s="153">
        <v>0</v>
      </c>
      <c r="BI74" s="153" t="s">
        <v>7469</v>
      </c>
      <c r="BJ74" s="153">
        <v>0</v>
      </c>
      <c r="BK74" s="153">
        <v>0</v>
      </c>
      <c r="BL74" s="153">
        <v>0</v>
      </c>
      <c r="BM74" s="153">
        <v>11.674799999999999</v>
      </c>
      <c r="BN74" s="153">
        <v>0</v>
      </c>
      <c r="BO74" s="153">
        <v>0</v>
      </c>
      <c r="BP74" s="153">
        <v>0</v>
      </c>
      <c r="BQ74" s="153">
        <v>0</v>
      </c>
      <c r="BR74" s="153" t="s">
        <v>7469</v>
      </c>
      <c r="BS74" s="153">
        <v>118.119</v>
      </c>
      <c r="BT74" s="153">
        <v>0</v>
      </c>
      <c r="BU74" s="153">
        <v>0</v>
      </c>
      <c r="BV74" s="153">
        <v>0</v>
      </c>
      <c r="BW74" s="153" t="s">
        <v>7469</v>
      </c>
      <c r="BX74" s="153">
        <v>0</v>
      </c>
      <c r="BY74" s="153">
        <v>0.248</v>
      </c>
      <c r="BZ74" s="153" t="s">
        <v>7469</v>
      </c>
      <c r="CA74" s="153">
        <v>2.593</v>
      </c>
      <c r="CB74" s="153">
        <v>0.4496</v>
      </c>
      <c r="CC74" s="153">
        <v>0</v>
      </c>
      <c r="CD74" s="153">
        <v>13.4709</v>
      </c>
      <c r="CE74" s="153">
        <v>0</v>
      </c>
      <c r="CF74" s="153">
        <v>0</v>
      </c>
      <c r="CG74" s="153">
        <v>4.2500000000000003E-2</v>
      </c>
      <c r="CH74" s="153">
        <v>0.61199999999999999</v>
      </c>
      <c r="CI74" s="153">
        <v>0</v>
      </c>
      <c r="CJ74" s="153" t="s">
        <v>7469</v>
      </c>
      <c r="CK74" s="153" t="s">
        <v>7469</v>
      </c>
      <c r="CL74" s="153" t="s">
        <v>7469</v>
      </c>
      <c r="CM74" s="153" t="s">
        <v>7469</v>
      </c>
      <c r="CN74" s="153" t="s">
        <v>7469</v>
      </c>
      <c r="CO74" s="153">
        <v>49.297499999999999</v>
      </c>
      <c r="CP74" s="153">
        <v>13.3309</v>
      </c>
      <c r="CQ74" s="153">
        <v>1.1973</v>
      </c>
      <c r="CR74" s="153" t="s">
        <v>7469</v>
      </c>
      <c r="CS74" s="153">
        <v>22.789000000000001</v>
      </c>
      <c r="CT74" s="153">
        <v>0</v>
      </c>
      <c r="CU74" s="153">
        <v>0</v>
      </c>
      <c r="CV74" s="153" t="s">
        <v>7469</v>
      </c>
      <c r="CW74" s="153" t="s">
        <v>7469</v>
      </c>
      <c r="CX74" s="153" t="s">
        <v>7469</v>
      </c>
      <c r="CY74" s="153">
        <v>82.246200000000002</v>
      </c>
      <c r="CZ74" s="153">
        <v>0</v>
      </c>
      <c r="DA74" s="153">
        <v>10.2522</v>
      </c>
      <c r="DB74" s="153" t="s">
        <v>7469</v>
      </c>
      <c r="DC74" s="153">
        <v>17.009499999999999</v>
      </c>
      <c r="DD74" s="153">
        <v>0</v>
      </c>
      <c r="DE74" s="153">
        <v>0</v>
      </c>
      <c r="DF74" s="153" t="s">
        <v>7469</v>
      </c>
      <c r="DG74" s="153">
        <v>0</v>
      </c>
      <c r="DH74" s="153">
        <v>0</v>
      </c>
      <c r="DI74" s="153">
        <v>0</v>
      </c>
      <c r="DJ74" s="153" t="s">
        <v>7469</v>
      </c>
      <c r="DK74" s="153">
        <v>0</v>
      </c>
      <c r="DL74" s="153">
        <v>1.9904999999999999</v>
      </c>
      <c r="DM74" s="153">
        <v>0</v>
      </c>
      <c r="DN74" s="153">
        <v>13.084199999999999</v>
      </c>
      <c r="DO74" s="153">
        <v>0</v>
      </c>
      <c r="DP74" s="153">
        <v>0</v>
      </c>
      <c r="DQ74" s="153">
        <v>0</v>
      </c>
      <c r="DR74" s="153" t="s">
        <v>7469</v>
      </c>
      <c r="DS74" s="153" t="s">
        <v>7469</v>
      </c>
      <c r="DT74" s="153">
        <v>0</v>
      </c>
      <c r="DU74" s="153">
        <v>16.936800000000002</v>
      </c>
      <c r="DV74" s="153">
        <v>0</v>
      </c>
      <c r="DW74" s="153" t="s">
        <v>7469</v>
      </c>
      <c r="DX74" s="153">
        <v>4.3106999999999998</v>
      </c>
      <c r="DY74" s="153">
        <v>2.5108999999999999</v>
      </c>
      <c r="DZ74" s="153">
        <v>0</v>
      </c>
      <c r="EA74" s="153">
        <v>0</v>
      </c>
      <c r="EB74" s="153">
        <v>30.534099999999999</v>
      </c>
      <c r="EC74" s="153">
        <v>0</v>
      </c>
      <c r="ED74" s="153">
        <v>20.962900000000001</v>
      </c>
      <c r="EE74" s="153" t="s">
        <v>7469</v>
      </c>
      <c r="EF74" s="153">
        <v>3.528</v>
      </c>
      <c r="EG74" s="153">
        <v>19.943300000000001</v>
      </c>
      <c r="EH74" s="153">
        <v>1.8015000000000001</v>
      </c>
      <c r="EI74" s="153">
        <v>0</v>
      </c>
      <c r="EJ74" s="153" t="s">
        <v>7469</v>
      </c>
      <c r="EK74" s="153">
        <v>0</v>
      </c>
      <c r="EL74" s="153">
        <v>0</v>
      </c>
      <c r="EM74" s="153">
        <v>1.4538</v>
      </c>
      <c r="EN74" s="153">
        <v>0</v>
      </c>
    </row>
    <row r="75" spans="3:144">
      <c r="C75" s="120"/>
      <c r="D75" s="103"/>
      <c r="E75" s="120" t="s">
        <v>8092</v>
      </c>
      <c r="F75" s="126" t="s">
        <v>8110</v>
      </c>
      <c r="G75" s="151" t="s">
        <v>8090</v>
      </c>
      <c r="H75" s="152" t="s">
        <v>8091</v>
      </c>
      <c r="I75" s="153">
        <v>438.54300000000001</v>
      </c>
      <c r="J75" s="153">
        <v>66.569000000000003</v>
      </c>
      <c r="K75" s="153">
        <v>1300.0999999999999</v>
      </c>
      <c r="L75" s="153">
        <v>0</v>
      </c>
      <c r="M75" s="153">
        <v>0</v>
      </c>
      <c r="N75" s="153">
        <v>252</v>
      </c>
      <c r="O75" s="153">
        <v>19</v>
      </c>
      <c r="P75" s="153">
        <v>0</v>
      </c>
      <c r="Q75" s="153">
        <v>0.51280000000000003</v>
      </c>
      <c r="R75" s="153">
        <v>368</v>
      </c>
      <c r="S75" s="153">
        <v>0</v>
      </c>
      <c r="T75" s="153">
        <v>0</v>
      </c>
      <c r="U75" s="153">
        <v>0</v>
      </c>
      <c r="V75" s="153">
        <v>0</v>
      </c>
      <c r="W75" s="153">
        <v>7.4099999999999999E-2</v>
      </c>
      <c r="X75" s="153">
        <v>843.1</v>
      </c>
      <c r="Y75" s="153">
        <v>0</v>
      </c>
      <c r="Z75" s="153">
        <v>0</v>
      </c>
      <c r="AA75" s="153">
        <v>66.116600000000005</v>
      </c>
      <c r="AB75" s="153">
        <v>6.3724999999999996</v>
      </c>
      <c r="AC75" s="153">
        <v>0</v>
      </c>
      <c r="AD75" s="153">
        <v>4.1771000000000003</v>
      </c>
      <c r="AE75" s="153">
        <v>0</v>
      </c>
      <c r="AF75" s="153">
        <v>2.7080000000000002</v>
      </c>
      <c r="AG75" s="153">
        <v>6.9622000000000002</v>
      </c>
      <c r="AH75" s="153">
        <v>0</v>
      </c>
      <c r="AI75" s="153">
        <v>7.9234999999999998</v>
      </c>
      <c r="AJ75" s="153">
        <v>116.158</v>
      </c>
      <c r="AK75" s="153">
        <v>0</v>
      </c>
      <c r="AL75" s="153">
        <v>4.2744999999999997</v>
      </c>
      <c r="AM75" s="153">
        <v>0</v>
      </c>
      <c r="AN75" s="153">
        <v>67.507099999999994</v>
      </c>
      <c r="AO75" s="153">
        <v>5.5541</v>
      </c>
      <c r="AP75" s="153">
        <v>51.9619</v>
      </c>
      <c r="AQ75" s="153">
        <v>0</v>
      </c>
      <c r="AR75" s="153">
        <v>272.47899999999998</v>
      </c>
      <c r="AS75" s="153">
        <v>28.078600000000002</v>
      </c>
      <c r="AT75" s="153">
        <v>0</v>
      </c>
      <c r="AU75" s="153">
        <v>6.1044999999999998</v>
      </c>
      <c r="AV75" s="153">
        <v>136.8202</v>
      </c>
      <c r="AW75" s="153" t="s">
        <v>7469</v>
      </c>
      <c r="AX75" s="153">
        <v>0</v>
      </c>
      <c r="AY75" s="153" t="s">
        <v>7469</v>
      </c>
      <c r="AZ75" s="153">
        <v>50.3752</v>
      </c>
      <c r="BA75" s="153">
        <v>0</v>
      </c>
      <c r="BB75" s="153">
        <v>0</v>
      </c>
      <c r="BC75" s="153">
        <v>6.0999999999999999E-2</v>
      </c>
      <c r="BD75" s="153">
        <v>0</v>
      </c>
      <c r="BE75" s="153">
        <v>0</v>
      </c>
      <c r="BF75" s="153">
        <v>0</v>
      </c>
      <c r="BG75" s="153" t="s">
        <v>7469</v>
      </c>
      <c r="BH75" s="153">
        <v>0</v>
      </c>
      <c r="BI75" s="153">
        <v>0</v>
      </c>
      <c r="BJ75" s="153">
        <v>0</v>
      </c>
      <c r="BK75" s="153">
        <v>0</v>
      </c>
      <c r="BL75" s="153">
        <v>0</v>
      </c>
      <c r="BM75" s="153">
        <v>13.236700000000001</v>
      </c>
      <c r="BN75" s="153">
        <v>0</v>
      </c>
      <c r="BO75" s="153">
        <v>0</v>
      </c>
      <c r="BP75" s="153">
        <v>0</v>
      </c>
      <c r="BQ75" s="153">
        <v>0</v>
      </c>
      <c r="BR75" s="153">
        <v>0</v>
      </c>
      <c r="BS75" s="153">
        <v>137.904</v>
      </c>
      <c r="BT75" s="153">
        <v>0</v>
      </c>
      <c r="BU75" s="153">
        <v>1.4360999999999999</v>
      </c>
      <c r="BV75" s="153">
        <v>0</v>
      </c>
      <c r="BW75" s="153" t="s">
        <v>7469</v>
      </c>
      <c r="BX75" s="153">
        <v>0</v>
      </c>
      <c r="BY75" s="153">
        <v>9.5399999999999999E-2</v>
      </c>
      <c r="BZ75" s="153">
        <v>0</v>
      </c>
      <c r="CA75" s="153">
        <v>103.247</v>
      </c>
      <c r="CB75" s="153">
        <v>12.132199999999999</v>
      </c>
      <c r="CC75" s="153">
        <v>0</v>
      </c>
      <c r="CD75" s="153">
        <v>9.5341000000000005</v>
      </c>
      <c r="CE75" s="153">
        <v>0</v>
      </c>
      <c r="CF75" s="153">
        <v>0</v>
      </c>
      <c r="CG75" s="153">
        <v>0</v>
      </c>
      <c r="CH75" s="153">
        <v>2.7713999999999999</v>
      </c>
      <c r="CI75" s="153">
        <v>0</v>
      </c>
      <c r="CJ75" s="153" t="s">
        <v>7469</v>
      </c>
      <c r="CK75" s="153" t="s">
        <v>7469</v>
      </c>
      <c r="CL75" s="153" t="s">
        <v>7469</v>
      </c>
      <c r="CM75" s="153">
        <v>7.0368000000000004</v>
      </c>
      <c r="CN75" s="153" t="s">
        <v>7469</v>
      </c>
      <c r="CO75" s="153">
        <v>47.904000000000003</v>
      </c>
      <c r="CP75" s="153">
        <v>53.180199999999999</v>
      </c>
      <c r="CQ75" s="153">
        <v>7.3762999999999996</v>
      </c>
      <c r="CR75" s="153" t="s">
        <v>7469</v>
      </c>
      <c r="CS75" s="153">
        <v>25.510999999999999</v>
      </c>
      <c r="CT75" s="153">
        <v>0</v>
      </c>
      <c r="CU75" s="153">
        <v>0</v>
      </c>
      <c r="CV75" s="153" t="s">
        <v>7469</v>
      </c>
      <c r="CW75" s="153" t="s">
        <v>7469</v>
      </c>
      <c r="CX75" s="153" t="s">
        <v>7469</v>
      </c>
      <c r="CY75" s="153">
        <v>97.038499999999999</v>
      </c>
      <c r="CZ75" s="153">
        <v>0</v>
      </c>
      <c r="DA75" s="153">
        <v>3.1450999999999998</v>
      </c>
      <c r="DB75" s="153" t="s">
        <v>7469</v>
      </c>
      <c r="DC75" s="153">
        <v>11.873100000000001</v>
      </c>
      <c r="DD75" s="153">
        <v>3.0322</v>
      </c>
      <c r="DE75" s="153">
        <v>0</v>
      </c>
      <c r="DF75" s="153" t="s">
        <v>7469</v>
      </c>
      <c r="DG75" s="153">
        <v>0</v>
      </c>
      <c r="DH75" s="153">
        <v>0</v>
      </c>
      <c r="DI75" s="153">
        <v>0.51949999999999996</v>
      </c>
      <c r="DJ75" s="153" t="s">
        <v>7469</v>
      </c>
      <c r="DK75" s="153">
        <v>0</v>
      </c>
      <c r="DL75" s="153">
        <v>1.7945</v>
      </c>
      <c r="DM75" s="153">
        <v>0</v>
      </c>
      <c r="DN75" s="153">
        <v>18.733699999999999</v>
      </c>
      <c r="DO75" s="153">
        <v>0</v>
      </c>
      <c r="DP75" s="153">
        <v>0</v>
      </c>
      <c r="DQ75" s="153">
        <v>0</v>
      </c>
      <c r="DR75" s="153" t="s">
        <v>7469</v>
      </c>
      <c r="DS75" s="153">
        <v>0</v>
      </c>
      <c r="DT75" s="153">
        <v>0</v>
      </c>
      <c r="DU75" s="153">
        <v>4.4623999999999997</v>
      </c>
      <c r="DV75" s="153">
        <v>0</v>
      </c>
      <c r="DW75" s="153" t="s">
        <v>7469</v>
      </c>
      <c r="DX75" s="153">
        <v>3.3071999999999999</v>
      </c>
      <c r="DY75" s="153">
        <v>2.8570000000000002</v>
      </c>
      <c r="DZ75" s="153">
        <v>0</v>
      </c>
      <c r="EA75" s="153">
        <v>0</v>
      </c>
      <c r="EB75" s="153">
        <v>32.035499999999999</v>
      </c>
      <c r="EC75" s="153">
        <v>0</v>
      </c>
      <c r="ED75" s="153">
        <v>20.2944</v>
      </c>
      <c r="EE75" s="153">
        <v>0</v>
      </c>
      <c r="EF75" s="153">
        <v>5.8480999999999996</v>
      </c>
      <c r="EG75" s="153">
        <v>34.033200000000001</v>
      </c>
      <c r="EH75" s="153">
        <v>1.3976999999999999</v>
      </c>
      <c r="EI75" s="153">
        <v>0</v>
      </c>
      <c r="EJ75" s="153" t="s">
        <v>7469</v>
      </c>
      <c r="EK75" s="153">
        <v>0</v>
      </c>
      <c r="EL75" s="153">
        <v>0</v>
      </c>
      <c r="EM75" s="153">
        <v>0</v>
      </c>
      <c r="EN75" s="153">
        <v>0</v>
      </c>
    </row>
    <row r="76" spans="3:144">
      <c r="C76" s="120"/>
      <c r="D76" s="103"/>
      <c r="E76" s="120" t="s">
        <v>8093</v>
      </c>
      <c r="F76" s="126" t="s">
        <v>8110</v>
      </c>
      <c r="G76" s="151" t="s">
        <v>8090</v>
      </c>
      <c r="H76" s="152" t="s">
        <v>8091</v>
      </c>
      <c r="I76" s="153">
        <v>547.21199999999999</v>
      </c>
      <c r="J76" s="153">
        <v>74.403000000000006</v>
      </c>
      <c r="K76" s="153">
        <v>1432</v>
      </c>
      <c r="L76" s="153">
        <v>0</v>
      </c>
      <c r="M76" s="153">
        <v>0</v>
      </c>
      <c r="N76" s="153">
        <v>86</v>
      </c>
      <c r="O76" s="153">
        <v>0</v>
      </c>
      <c r="P76" s="153">
        <v>0</v>
      </c>
      <c r="Q76" s="153">
        <v>0.51280000000000003</v>
      </c>
      <c r="R76" s="153">
        <v>532</v>
      </c>
      <c r="S76" s="153">
        <v>0</v>
      </c>
      <c r="T76" s="153">
        <v>0</v>
      </c>
      <c r="U76" s="153">
        <v>0</v>
      </c>
      <c r="V76" s="153">
        <v>0</v>
      </c>
      <c r="W76" s="153">
        <v>7.46E-2</v>
      </c>
      <c r="X76" s="153">
        <v>775.5</v>
      </c>
      <c r="Y76" s="153">
        <v>0</v>
      </c>
      <c r="Z76" s="153">
        <v>0</v>
      </c>
      <c r="AA76" s="153">
        <v>163.98439999999999</v>
      </c>
      <c r="AB76" s="153">
        <v>6.9340000000000002</v>
      </c>
      <c r="AC76" s="153">
        <v>0</v>
      </c>
      <c r="AD76" s="153">
        <v>1.5875999999999999</v>
      </c>
      <c r="AE76" s="153">
        <v>0</v>
      </c>
      <c r="AF76" s="153">
        <v>0</v>
      </c>
      <c r="AG76" s="153">
        <v>9.8826000000000001</v>
      </c>
      <c r="AH76" s="153" t="s">
        <v>7469</v>
      </c>
      <c r="AI76" s="153">
        <v>9.5564</v>
      </c>
      <c r="AJ76" s="153">
        <v>138.839</v>
      </c>
      <c r="AK76" s="153">
        <v>0</v>
      </c>
      <c r="AL76" s="153">
        <v>0.91839999999999999</v>
      </c>
      <c r="AM76" s="153">
        <v>0</v>
      </c>
      <c r="AN76" s="153">
        <v>61.324199999999998</v>
      </c>
      <c r="AO76" s="153">
        <v>7.0739000000000001</v>
      </c>
      <c r="AP76" s="153">
        <v>36.421500000000002</v>
      </c>
      <c r="AQ76" s="153">
        <v>0</v>
      </c>
      <c r="AR76" s="153">
        <v>452.99900000000002</v>
      </c>
      <c r="AS76" s="153">
        <v>30.8169</v>
      </c>
      <c r="AT76" s="153">
        <v>0</v>
      </c>
      <c r="AU76" s="153">
        <v>18.690300000000001</v>
      </c>
      <c r="AV76" s="153">
        <v>237.64670000000001</v>
      </c>
      <c r="AW76" s="153" t="s">
        <v>7469</v>
      </c>
      <c r="AX76" s="153">
        <v>0</v>
      </c>
      <c r="AY76" s="153" t="s">
        <v>7469</v>
      </c>
      <c r="AZ76" s="153">
        <v>22.2258</v>
      </c>
      <c r="BA76" s="153">
        <v>0</v>
      </c>
      <c r="BB76" s="153">
        <v>0</v>
      </c>
      <c r="BC76" s="153">
        <v>0</v>
      </c>
      <c r="BD76" s="153">
        <v>0</v>
      </c>
      <c r="BE76" s="153">
        <v>0</v>
      </c>
      <c r="BF76" s="153">
        <v>0</v>
      </c>
      <c r="BG76" s="153">
        <v>0.34</v>
      </c>
      <c r="BH76" s="153">
        <v>0</v>
      </c>
      <c r="BI76" s="153">
        <v>0</v>
      </c>
      <c r="BJ76" s="153">
        <v>0</v>
      </c>
      <c r="BK76" s="153">
        <v>0</v>
      </c>
      <c r="BL76" s="153">
        <v>65.974100000000007</v>
      </c>
      <c r="BM76" s="153">
        <v>11.196</v>
      </c>
      <c r="BN76" s="153">
        <v>0</v>
      </c>
      <c r="BO76" s="153">
        <v>0</v>
      </c>
      <c r="BP76" s="153">
        <v>0</v>
      </c>
      <c r="BQ76" s="153">
        <v>0</v>
      </c>
      <c r="BR76" s="153">
        <v>0</v>
      </c>
      <c r="BS76" s="153">
        <v>113.623</v>
      </c>
      <c r="BT76" s="153">
        <v>0</v>
      </c>
      <c r="BU76" s="153">
        <v>0</v>
      </c>
      <c r="BV76" s="153">
        <v>0</v>
      </c>
      <c r="BW76" s="153" t="s">
        <v>7469</v>
      </c>
      <c r="BX76" s="153">
        <v>41.365400000000001</v>
      </c>
      <c r="BY76" s="153">
        <v>5.8400000000000001E-2</v>
      </c>
      <c r="BZ76" s="153">
        <v>0</v>
      </c>
      <c r="CA76" s="153">
        <v>647.26599999999996</v>
      </c>
      <c r="CB76" s="153">
        <v>15.7972</v>
      </c>
      <c r="CC76" s="153" t="s">
        <v>7469</v>
      </c>
      <c r="CD76" s="153">
        <v>8.7822999999999993</v>
      </c>
      <c r="CE76" s="153">
        <v>0</v>
      </c>
      <c r="CF76" s="153">
        <v>0</v>
      </c>
      <c r="CG76" s="153">
        <v>0</v>
      </c>
      <c r="CH76" s="153">
        <v>3.496</v>
      </c>
      <c r="CI76" s="153">
        <v>0</v>
      </c>
      <c r="CJ76" s="153">
        <v>0</v>
      </c>
      <c r="CK76" s="153" t="s">
        <v>7469</v>
      </c>
      <c r="CL76" s="153">
        <v>0</v>
      </c>
      <c r="CM76" s="153">
        <v>37.2288</v>
      </c>
      <c r="CN76" s="153" t="s">
        <v>7469</v>
      </c>
      <c r="CO76" s="153">
        <v>52.648400000000002</v>
      </c>
      <c r="CP76" s="153">
        <v>48.324100000000001</v>
      </c>
      <c r="CQ76" s="153">
        <v>2.9786000000000001</v>
      </c>
      <c r="CR76" s="153" t="s">
        <v>7469</v>
      </c>
      <c r="CS76" s="153">
        <v>26.859000000000002</v>
      </c>
      <c r="CT76" s="153">
        <v>0</v>
      </c>
      <c r="CU76" s="153">
        <v>0</v>
      </c>
      <c r="CV76" s="153" t="s">
        <v>7469</v>
      </c>
      <c r="CW76" s="153" t="s">
        <v>7469</v>
      </c>
      <c r="CX76" s="153" t="s">
        <v>7469</v>
      </c>
      <c r="CY76" s="153">
        <v>135.51990000000001</v>
      </c>
      <c r="CZ76" s="153">
        <v>0</v>
      </c>
      <c r="DA76" s="153">
        <v>2.5768</v>
      </c>
      <c r="DB76" s="153" t="s">
        <v>7469</v>
      </c>
      <c r="DC76" s="153">
        <v>12.3118</v>
      </c>
      <c r="DD76" s="153">
        <v>0</v>
      </c>
      <c r="DE76" s="153">
        <v>0</v>
      </c>
      <c r="DF76" s="153" t="s">
        <v>7469</v>
      </c>
      <c r="DG76" s="153">
        <v>0</v>
      </c>
      <c r="DH76" s="153">
        <v>0</v>
      </c>
      <c r="DI76" s="153">
        <v>0.81310000000000004</v>
      </c>
      <c r="DJ76" s="153" t="s">
        <v>7469</v>
      </c>
      <c r="DK76" s="153">
        <v>0</v>
      </c>
      <c r="DL76" s="153">
        <v>3.2235999999999998</v>
      </c>
      <c r="DM76" s="153">
        <v>0</v>
      </c>
      <c r="DN76" s="153">
        <v>3.4609000000000001</v>
      </c>
      <c r="DO76" s="153">
        <v>0</v>
      </c>
      <c r="DP76" s="153">
        <v>0</v>
      </c>
      <c r="DQ76" s="153">
        <v>0</v>
      </c>
      <c r="DR76" s="153" t="s">
        <v>7469</v>
      </c>
      <c r="DS76" s="153">
        <v>0</v>
      </c>
      <c r="DT76" s="153">
        <v>26.148499999999999</v>
      </c>
      <c r="DU76" s="153">
        <v>11.23</v>
      </c>
      <c r="DV76" s="153" t="s">
        <v>7469</v>
      </c>
      <c r="DW76" s="153" t="s">
        <v>7469</v>
      </c>
      <c r="DX76" s="153">
        <v>6.7858000000000001</v>
      </c>
      <c r="DY76" s="153">
        <v>5.8381999999999996</v>
      </c>
      <c r="DZ76" s="153">
        <v>0</v>
      </c>
      <c r="EA76" s="153">
        <v>0</v>
      </c>
      <c r="EB76" s="153">
        <v>18.3688</v>
      </c>
      <c r="EC76" s="153">
        <v>34.4617</v>
      </c>
      <c r="ED76" s="153">
        <v>12.0479</v>
      </c>
      <c r="EE76" s="153">
        <v>0</v>
      </c>
      <c r="EF76" s="153">
        <v>4.4130000000000003</v>
      </c>
      <c r="EG76" s="153">
        <v>115.19629999999999</v>
      </c>
      <c r="EH76" s="153">
        <v>1.2761</v>
      </c>
      <c r="EI76" s="153">
        <v>0</v>
      </c>
      <c r="EJ76" s="153" t="s">
        <v>7469</v>
      </c>
      <c r="EK76" s="153">
        <v>0</v>
      </c>
      <c r="EL76" s="153">
        <v>0</v>
      </c>
      <c r="EM76" s="153">
        <v>0</v>
      </c>
      <c r="EN76" s="153">
        <v>0</v>
      </c>
    </row>
    <row r="77" spans="3:144">
      <c r="C77" s="120"/>
      <c r="D77" s="103"/>
      <c r="E77" s="120" t="s">
        <v>8094</v>
      </c>
      <c r="F77" s="126" t="s">
        <v>8110</v>
      </c>
      <c r="G77" s="151" t="s">
        <v>8090</v>
      </c>
      <c r="H77" s="152" t="s">
        <v>8091</v>
      </c>
      <c r="I77" s="153">
        <v>513.53560000000004</v>
      </c>
      <c r="J77" s="153">
        <v>72.251000000000005</v>
      </c>
      <c r="K77" s="153">
        <v>1421.8</v>
      </c>
      <c r="L77" s="153">
        <v>0</v>
      </c>
      <c r="M77" s="153">
        <v>0</v>
      </c>
      <c r="N77" s="153">
        <v>18</v>
      </c>
      <c r="O77" s="153">
        <v>23</v>
      </c>
      <c r="P77" s="153">
        <v>0</v>
      </c>
      <c r="Q77" s="153">
        <v>0</v>
      </c>
      <c r="R77" s="153">
        <v>525</v>
      </c>
      <c r="S77" s="153">
        <v>0</v>
      </c>
      <c r="T77" s="153">
        <v>0</v>
      </c>
      <c r="U77" s="153">
        <v>0</v>
      </c>
      <c r="V77" s="153">
        <v>0</v>
      </c>
      <c r="W77" s="153">
        <v>6.9500000000000006E-2</v>
      </c>
      <c r="X77" s="153">
        <v>1232.5999999999999</v>
      </c>
      <c r="Y77" s="153">
        <v>0</v>
      </c>
      <c r="Z77" s="153">
        <v>0</v>
      </c>
      <c r="AA77" s="153">
        <v>77.834999999999994</v>
      </c>
      <c r="AB77" s="153">
        <v>6.5025000000000004</v>
      </c>
      <c r="AC77" s="153">
        <v>0</v>
      </c>
      <c r="AD77" s="153">
        <v>3.91</v>
      </c>
      <c r="AE77" s="153">
        <v>0</v>
      </c>
      <c r="AF77" s="153">
        <v>0</v>
      </c>
      <c r="AG77" s="153">
        <v>14.725899999999999</v>
      </c>
      <c r="AH77" s="153">
        <v>0</v>
      </c>
      <c r="AI77" s="153">
        <v>2.3201999999999998</v>
      </c>
      <c r="AJ77" s="153">
        <v>58.85</v>
      </c>
      <c r="AK77" s="153">
        <v>0</v>
      </c>
      <c r="AL77" s="153">
        <v>7.1429</v>
      </c>
      <c r="AM77" s="153">
        <v>0</v>
      </c>
      <c r="AN77" s="153">
        <v>0</v>
      </c>
      <c r="AO77" s="153">
        <v>0.27550000000000002</v>
      </c>
      <c r="AP77" s="153">
        <v>52.392299999999999</v>
      </c>
      <c r="AQ77" s="153">
        <v>0</v>
      </c>
      <c r="AR77" s="153">
        <v>569.57799999999997</v>
      </c>
      <c r="AS77" s="153">
        <v>7.3949999999999996</v>
      </c>
      <c r="AT77" s="153">
        <v>5.8800999999999997</v>
      </c>
      <c r="AU77" s="153">
        <v>17.100999999999999</v>
      </c>
      <c r="AV77" s="153">
        <v>220.75129999999999</v>
      </c>
      <c r="AW77" s="153" t="s">
        <v>7469</v>
      </c>
      <c r="AX77" s="153">
        <v>0</v>
      </c>
      <c r="AY77" s="153" t="s">
        <v>7469</v>
      </c>
      <c r="AZ77" s="153">
        <v>51.646000000000001</v>
      </c>
      <c r="BA77" s="153">
        <v>0</v>
      </c>
      <c r="BB77" s="153">
        <v>0</v>
      </c>
      <c r="BC77" s="153">
        <v>0</v>
      </c>
      <c r="BD77" s="153">
        <v>5.8869999999999996</v>
      </c>
      <c r="BE77" s="153">
        <v>0</v>
      </c>
      <c r="BF77" s="153">
        <v>0</v>
      </c>
      <c r="BG77" s="153">
        <v>0.36399999999999999</v>
      </c>
      <c r="BH77" s="153">
        <v>0</v>
      </c>
      <c r="BI77" s="153">
        <v>0</v>
      </c>
      <c r="BJ77" s="153">
        <v>0</v>
      </c>
      <c r="BK77" s="153">
        <v>0</v>
      </c>
      <c r="BL77" s="153" t="s">
        <v>7469</v>
      </c>
      <c r="BM77" s="153">
        <v>13.048</v>
      </c>
      <c r="BN77" s="153">
        <v>0</v>
      </c>
      <c r="BO77" s="153">
        <v>0</v>
      </c>
      <c r="BP77" s="153">
        <v>0</v>
      </c>
      <c r="BQ77" s="153">
        <v>0</v>
      </c>
      <c r="BR77" s="153">
        <v>0</v>
      </c>
      <c r="BS77" s="153">
        <v>234.292</v>
      </c>
      <c r="BT77" s="153">
        <v>0</v>
      </c>
      <c r="BU77" s="153">
        <v>10.6197</v>
      </c>
      <c r="BV77" s="153">
        <v>0</v>
      </c>
      <c r="BW77" s="153" t="s">
        <v>7469</v>
      </c>
      <c r="BX77" s="153">
        <v>6.3087</v>
      </c>
      <c r="BY77" s="153">
        <v>3.6799999999999999E-2</v>
      </c>
      <c r="BZ77" s="153">
        <v>0</v>
      </c>
      <c r="CA77" s="153">
        <v>0</v>
      </c>
      <c r="CB77" s="153">
        <v>13.0253</v>
      </c>
      <c r="CC77" s="153">
        <v>0</v>
      </c>
      <c r="CD77" s="153">
        <v>5.0420999999999996</v>
      </c>
      <c r="CE77" s="153">
        <v>0</v>
      </c>
      <c r="CF77" s="153">
        <v>0</v>
      </c>
      <c r="CG77" s="153">
        <v>0</v>
      </c>
      <c r="CH77" s="153">
        <v>0.75109999999999999</v>
      </c>
      <c r="CI77" s="153">
        <v>0</v>
      </c>
      <c r="CJ77" s="153">
        <v>0.56930000000000003</v>
      </c>
      <c r="CK77" s="153" t="s">
        <v>7469</v>
      </c>
      <c r="CL77" s="153" t="s">
        <v>7469</v>
      </c>
      <c r="CM77" s="153">
        <v>28.476600000000001</v>
      </c>
      <c r="CN77" s="153" t="s">
        <v>7469</v>
      </c>
      <c r="CO77" s="153">
        <v>74.495500000000007</v>
      </c>
      <c r="CP77" s="153">
        <v>41.909799999999997</v>
      </c>
      <c r="CQ77" s="153">
        <v>12.1351</v>
      </c>
      <c r="CR77" s="153" t="s">
        <v>7469</v>
      </c>
      <c r="CS77" s="153">
        <v>35.107999999999997</v>
      </c>
      <c r="CT77" s="153">
        <v>0</v>
      </c>
      <c r="CU77" s="153">
        <v>0</v>
      </c>
      <c r="CV77" s="153" t="s">
        <v>7469</v>
      </c>
      <c r="CW77" s="153" t="s">
        <v>7469</v>
      </c>
      <c r="CX77" s="153" t="s">
        <v>7469</v>
      </c>
      <c r="CY77" s="153">
        <v>122.7735</v>
      </c>
      <c r="CZ77" s="153">
        <v>0</v>
      </c>
      <c r="DA77" s="153">
        <v>0</v>
      </c>
      <c r="DB77" s="153" t="s">
        <v>7469</v>
      </c>
      <c r="DC77" s="153">
        <v>17.918099999999999</v>
      </c>
      <c r="DD77" s="153">
        <v>0</v>
      </c>
      <c r="DE77" s="153">
        <v>0</v>
      </c>
      <c r="DF77" s="153" t="s">
        <v>7469</v>
      </c>
      <c r="DG77" s="153">
        <v>0</v>
      </c>
      <c r="DH77" s="153">
        <v>0</v>
      </c>
      <c r="DI77" s="153">
        <v>0.76219999999999999</v>
      </c>
      <c r="DJ77" s="153" t="s">
        <v>7469</v>
      </c>
      <c r="DK77" s="153">
        <v>0</v>
      </c>
      <c r="DL77" s="153">
        <v>0.82720000000000005</v>
      </c>
      <c r="DM77" s="153">
        <v>0</v>
      </c>
      <c r="DN77" s="153">
        <v>414.7337</v>
      </c>
      <c r="DO77" s="153">
        <v>0</v>
      </c>
      <c r="DP77" s="153">
        <v>0.1769</v>
      </c>
      <c r="DQ77" s="153">
        <v>0</v>
      </c>
      <c r="DR77" s="153" t="s">
        <v>7469</v>
      </c>
      <c r="DS77" s="153">
        <v>0</v>
      </c>
      <c r="DT77" s="153">
        <v>61.551699999999997</v>
      </c>
      <c r="DU77" s="153">
        <v>11.4719</v>
      </c>
      <c r="DV77" s="153" t="s">
        <v>7469</v>
      </c>
      <c r="DW77" s="153" t="s">
        <v>7469</v>
      </c>
      <c r="DX77" s="153">
        <v>8.8534000000000006</v>
      </c>
      <c r="DY77" s="153">
        <v>8.0327000000000002</v>
      </c>
      <c r="DZ77" s="153">
        <v>0</v>
      </c>
      <c r="EA77" s="153">
        <v>0</v>
      </c>
      <c r="EB77" s="153">
        <v>10.1014</v>
      </c>
      <c r="EC77" s="153">
        <v>0</v>
      </c>
      <c r="ED77" s="153">
        <v>11.127000000000001</v>
      </c>
      <c r="EE77" s="153" t="s">
        <v>7469</v>
      </c>
      <c r="EF77" s="153">
        <v>3.9815</v>
      </c>
      <c r="EG77" s="153">
        <v>64.914400000000001</v>
      </c>
      <c r="EH77" s="153">
        <v>0</v>
      </c>
      <c r="EI77" s="153">
        <v>0</v>
      </c>
      <c r="EJ77" s="153" t="s">
        <v>7469</v>
      </c>
      <c r="EK77" s="153">
        <v>0</v>
      </c>
      <c r="EL77" s="153">
        <v>0</v>
      </c>
      <c r="EM77" s="153">
        <v>0</v>
      </c>
      <c r="EN77" s="153" t="s">
        <v>7469</v>
      </c>
    </row>
    <row r="78" spans="3:144">
      <c r="C78" s="120"/>
      <c r="D78" s="103"/>
      <c r="E78" s="120" t="s">
        <v>8095</v>
      </c>
      <c r="F78" s="126" t="s">
        <v>8110</v>
      </c>
      <c r="G78" s="151" t="s">
        <v>8090</v>
      </c>
      <c r="H78" s="152" t="s">
        <v>8091</v>
      </c>
      <c r="I78" s="153" t="s">
        <v>7469</v>
      </c>
      <c r="J78" s="153" t="s">
        <v>7469</v>
      </c>
      <c r="K78" s="153" t="s">
        <v>7469</v>
      </c>
      <c r="L78" s="153" t="s">
        <v>7469</v>
      </c>
      <c r="M78" s="153" t="s">
        <v>7469</v>
      </c>
      <c r="N78" s="153">
        <v>4</v>
      </c>
      <c r="O78" s="153">
        <v>19</v>
      </c>
      <c r="P78" s="153" t="s">
        <v>7469</v>
      </c>
      <c r="Q78" s="153" t="s">
        <v>7469</v>
      </c>
      <c r="R78" s="153">
        <v>334</v>
      </c>
      <c r="S78" s="153" t="s">
        <v>7469</v>
      </c>
      <c r="T78" s="153" t="s">
        <v>7469</v>
      </c>
      <c r="U78" s="153" t="s">
        <v>7469</v>
      </c>
      <c r="V78" s="153" t="s">
        <v>7469</v>
      </c>
      <c r="W78" s="153" t="s">
        <v>7469</v>
      </c>
      <c r="X78" s="153" t="s">
        <v>7469</v>
      </c>
      <c r="Y78" s="153" t="s">
        <v>7469</v>
      </c>
      <c r="Z78" s="153" t="s">
        <v>7469</v>
      </c>
      <c r="AA78" s="153" t="s">
        <v>7469</v>
      </c>
      <c r="AB78" s="153" t="s">
        <v>7469</v>
      </c>
      <c r="AC78" s="153" t="s">
        <v>7469</v>
      </c>
      <c r="AD78" s="153" t="s">
        <v>7469</v>
      </c>
      <c r="AE78" s="153">
        <v>0</v>
      </c>
      <c r="AF78" s="153">
        <v>0</v>
      </c>
      <c r="AG78" s="153" t="s">
        <v>7469</v>
      </c>
      <c r="AH78" s="153">
        <v>0</v>
      </c>
      <c r="AI78" s="153" t="s">
        <v>7469</v>
      </c>
      <c r="AJ78" s="153" t="s">
        <v>7469</v>
      </c>
      <c r="AK78" s="153">
        <v>0</v>
      </c>
      <c r="AL78" s="153" t="s">
        <v>7469</v>
      </c>
      <c r="AM78" s="153" t="s">
        <v>7469</v>
      </c>
      <c r="AN78" s="153" t="s">
        <v>7469</v>
      </c>
      <c r="AO78" s="153" t="s">
        <v>7469</v>
      </c>
      <c r="AP78" s="153">
        <v>38.210799999999999</v>
      </c>
      <c r="AQ78" s="153" t="s">
        <v>7469</v>
      </c>
      <c r="AR78" s="153" t="s">
        <v>7469</v>
      </c>
      <c r="AS78" s="153" t="s">
        <v>7469</v>
      </c>
      <c r="AT78" s="153" t="s">
        <v>7469</v>
      </c>
      <c r="AU78" s="153" t="s">
        <v>7469</v>
      </c>
      <c r="AV78" s="153" t="s">
        <v>7469</v>
      </c>
      <c r="AW78" s="153" t="s">
        <v>7469</v>
      </c>
      <c r="AX78" s="153">
        <v>0</v>
      </c>
      <c r="AY78" s="153" t="s">
        <v>7469</v>
      </c>
      <c r="AZ78" s="153" t="s">
        <v>7469</v>
      </c>
      <c r="BA78" s="153" t="s">
        <v>7469</v>
      </c>
      <c r="BB78" s="153" t="s">
        <v>7469</v>
      </c>
      <c r="BC78" s="153" t="s">
        <v>7469</v>
      </c>
      <c r="BD78" s="153" t="s">
        <v>7469</v>
      </c>
      <c r="BE78" s="153" t="s">
        <v>7469</v>
      </c>
      <c r="BF78" s="153" t="s">
        <v>7469</v>
      </c>
      <c r="BG78" s="153">
        <v>0.374</v>
      </c>
      <c r="BH78" s="153">
        <v>0</v>
      </c>
      <c r="BI78" s="153" t="s">
        <v>7469</v>
      </c>
      <c r="BJ78" s="153">
        <v>0</v>
      </c>
      <c r="BK78" s="153" t="s">
        <v>7469</v>
      </c>
      <c r="BL78" s="153" t="s">
        <v>7469</v>
      </c>
      <c r="BM78" s="153" t="s">
        <v>7469</v>
      </c>
      <c r="BN78" s="153">
        <v>0</v>
      </c>
      <c r="BO78" s="153">
        <v>0</v>
      </c>
      <c r="BP78" s="153">
        <v>0</v>
      </c>
      <c r="BQ78" s="153" t="s">
        <v>7469</v>
      </c>
      <c r="BR78" s="153" t="s">
        <v>7469</v>
      </c>
      <c r="BS78" s="153" t="s">
        <v>7469</v>
      </c>
      <c r="BT78" s="153">
        <v>0</v>
      </c>
      <c r="BU78" s="153" t="s">
        <v>7469</v>
      </c>
      <c r="BV78" s="153">
        <v>0</v>
      </c>
      <c r="BW78" s="153" t="s">
        <v>7469</v>
      </c>
      <c r="BX78" s="153" t="s">
        <v>7469</v>
      </c>
      <c r="BY78" s="153" t="s">
        <v>7469</v>
      </c>
      <c r="BZ78" s="153" t="s">
        <v>7469</v>
      </c>
      <c r="CA78" s="153">
        <v>0</v>
      </c>
      <c r="CB78" s="153" t="s">
        <v>7469</v>
      </c>
      <c r="CC78" s="153" t="s">
        <v>7469</v>
      </c>
      <c r="CD78" s="153" t="s">
        <v>7469</v>
      </c>
      <c r="CE78" s="153">
        <v>0</v>
      </c>
      <c r="CF78" s="153" t="s">
        <v>7469</v>
      </c>
      <c r="CG78" s="153">
        <v>0</v>
      </c>
      <c r="CH78" s="153" t="s">
        <v>7469</v>
      </c>
      <c r="CI78" s="153" t="s">
        <v>7469</v>
      </c>
      <c r="CJ78" s="153" t="s">
        <v>7469</v>
      </c>
      <c r="CK78" s="153" t="s">
        <v>7469</v>
      </c>
      <c r="CL78" s="153" t="s">
        <v>7469</v>
      </c>
      <c r="CM78" s="153" t="s">
        <v>7469</v>
      </c>
      <c r="CN78" s="153" t="s">
        <v>7469</v>
      </c>
      <c r="CO78" s="153" t="s">
        <v>7469</v>
      </c>
      <c r="CP78" s="153" t="s">
        <v>7469</v>
      </c>
      <c r="CQ78" s="153" t="s">
        <v>7469</v>
      </c>
      <c r="CR78" s="153" t="s">
        <v>7469</v>
      </c>
      <c r="CS78" s="153" t="s">
        <v>7469</v>
      </c>
      <c r="CT78" s="153" t="s">
        <v>7469</v>
      </c>
      <c r="CU78" s="153">
        <v>0</v>
      </c>
      <c r="CV78" s="153" t="s">
        <v>7469</v>
      </c>
      <c r="CW78" s="153" t="s">
        <v>7469</v>
      </c>
      <c r="CX78" s="153" t="s">
        <v>7469</v>
      </c>
      <c r="CY78" s="153" t="s">
        <v>7469</v>
      </c>
      <c r="CZ78" s="153" t="s">
        <v>7469</v>
      </c>
      <c r="DA78" s="153" t="s">
        <v>7469</v>
      </c>
      <c r="DB78" s="153" t="s">
        <v>7469</v>
      </c>
      <c r="DC78" s="153" t="s">
        <v>7469</v>
      </c>
      <c r="DD78" s="153" t="s">
        <v>7469</v>
      </c>
      <c r="DE78" s="153" t="s">
        <v>7469</v>
      </c>
      <c r="DF78" s="153" t="s">
        <v>7469</v>
      </c>
      <c r="DG78" s="153" t="s">
        <v>7469</v>
      </c>
      <c r="DH78" s="153">
        <v>0</v>
      </c>
      <c r="DI78" s="153" t="s">
        <v>7469</v>
      </c>
      <c r="DJ78" s="153" t="s">
        <v>7469</v>
      </c>
      <c r="DK78" s="153">
        <v>0</v>
      </c>
      <c r="DL78" s="153" t="s">
        <v>7469</v>
      </c>
      <c r="DM78" s="153" t="s">
        <v>7469</v>
      </c>
      <c r="DN78" s="153" t="s">
        <v>7469</v>
      </c>
      <c r="DO78" s="153" t="s">
        <v>7469</v>
      </c>
      <c r="DP78" s="153" t="s">
        <v>7469</v>
      </c>
      <c r="DQ78" s="153">
        <v>0</v>
      </c>
      <c r="DR78" s="153" t="s">
        <v>7469</v>
      </c>
      <c r="DS78" s="153" t="s">
        <v>7469</v>
      </c>
      <c r="DT78" s="153" t="s">
        <v>7469</v>
      </c>
      <c r="DU78" s="153" t="s">
        <v>7469</v>
      </c>
      <c r="DV78" s="153" t="s">
        <v>7469</v>
      </c>
      <c r="DW78" s="153" t="s">
        <v>7469</v>
      </c>
      <c r="DX78" s="153" t="s">
        <v>7469</v>
      </c>
      <c r="DY78" s="153" t="s">
        <v>7469</v>
      </c>
      <c r="DZ78" s="153" t="s">
        <v>7469</v>
      </c>
      <c r="EA78" s="153" t="s">
        <v>7469</v>
      </c>
      <c r="EB78" s="153" t="s">
        <v>7469</v>
      </c>
      <c r="EC78" s="153" t="s">
        <v>7469</v>
      </c>
      <c r="ED78" s="153" t="s">
        <v>7469</v>
      </c>
      <c r="EE78" s="153">
        <v>0</v>
      </c>
      <c r="EF78" s="153" t="s">
        <v>7469</v>
      </c>
      <c r="EG78" s="153" t="s">
        <v>7469</v>
      </c>
      <c r="EH78" s="153" t="s">
        <v>7469</v>
      </c>
      <c r="EI78" s="153" t="s">
        <v>7469</v>
      </c>
      <c r="EJ78" s="153" t="s">
        <v>7469</v>
      </c>
      <c r="EK78" s="153" t="s">
        <v>7469</v>
      </c>
      <c r="EL78" s="153" t="s">
        <v>7469</v>
      </c>
      <c r="EM78" s="153" t="s">
        <v>7469</v>
      </c>
      <c r="EN78" s="153" t="s">
        <v>7469</v>
      </c>
    </row>
    <row r="79" spans="3:144">
      <c r="C79" s="120"/>
      <c r="D79" s="103"/>
      <c r="E79" s="120" t="s">
        <v>8096</v>
      </c>
      <c r="F79" s="126" t="s">
        <v>8110</v>
      </c>
      <c r="G79" s="151" t="s">
        <v>8090</v>
      </c>
      <c r="H79" s="152" t="s">
        <v>8097</v>
      </c>
      <c r="I79" s="153">
        <v>440.58080000000001</v>
      </c>
      <c r="J79" s="153">
        <v>94.662999999999997</v>
      </c>
      <c r="K79" s="153">
        <v>1480.3</v>
      </c>
      <c r="L79" s="153">
        <v>0</v>
      </c>
      <c r="M79" s="153" t="s">
        <v>7469</v>
      </c>
      <c r="N79" s="153">
        <v>15</v>
      </c>
      <c r="O79" s="153">
        <v>120</v>
      </c>
      <c r="P79" s="153">
        <v>0</v>
      </c>
      <c r="Q79" s="153">
        <v>0</v>
      </c>
      <c r="R79" s="153">
        <v>364</v>
      </c>
      <c r="S79" s="153">
        <v>0</v>
      </c>
      <c r="T79" s="153" t="s">
        <v>7469</v>
      </c>
      <c r="U79" s="153" t="s">
        <v>7469</v>
      </c>
      <c r="V79" s="153">
        <v>0</v>
      </c>
      <c r="W79" s="153">
        <v>0</v>
      </c>
      <c r="X79" s="153">
        <v>1218.0999999999999</v>
      </c>
      <c r="Y79" s="153">
        <v>0</v>
      </c>
      <c r="Z79" s="153">
        <v>0</v>
      </c>
      <c r="AA79" s="153">
        <v>85.915199999999999</v>
      </c>
      <c r="AB79" s="153" t="s">
        <v>7469</v>
      </c>
      <c r="AC79" s="153">
        <v>0</v>
      </c>
      <c r="AD79" s="153" t="s">
        <v>7469</v>
      </c>
      <c r="AE79" s="153">
        <v>0</v>
      </c>
      <c r="AF79" s="153">
        <v>0</v>
      </c>
      <c r="AG79" s="153">
        <v>14.819000000000001</v>
      </c>
      <c r="AH79" s="153" t="s">
        <v>7469</v>
      </c>
      <c r="AI79" s="153" t="s">
        <v>7469</v>
      </c>
      <c r="AJ79" s="153">
        <v>93.155000000000001</v>
      </c>
      <c r="AK79" s="153" t="s">
        <v>7469</v>
      </c>
      <c r="AL79" s="153">
        <v>7.0007999999999999</v>
      </c>
      <c r="AM79" s="153" t="s">
        <v>7469</v>
      </c>
      <c r="AN79" s="153" t="s">
        <v>7469</v>
      </c>
      <c r="AO79" s="153" t="s">
        <v>7469</v>
      </c>
      <c r="AP79" s="153" t="s">
        <v>7469</v>
      </c>
      <c r="AQ79" s="153">
        <v>0</v>
      </c>
      <c r="AR79" s="153">
        <v>612.81100000000004</v>
      </c>
      <c r="AS79" s="153">
        <v>10.542400000000001</v>
      </c>
      <c r="AT79" s="153">
        <v>6.1753</v>
      </c>
      <c r="AU79" s="153">
        <v>16.7608</v>
      </c>
      <c r="AV79" s="153">
        <v>234.7627</v>
      </c>
      <c r="AW79" s="153" t="s">
        <v>7469</v>
      </c>
      <c r="AX79" s="153" t="s">
        <v>7469</v>
      </c>
      <c r="AY79" s="153" t="s">
        <v>7469</v>
      </c>
      <c r="AZ79" s="153">
        <v>34.439500000000002</v>
      </c>
      <c r="BA79" s="153">
        <v>0</v>
      </c>
      <c r="BB79" s="153" t="s">
        <v>7469</v>
      </c>
      <c r="BC79" s="153" t="s">
        <v>7469</v>
      </c>
      <c r="BD79" s="153" t="s">
        <v>7469</v>
      </c>
      <c r="BE79" s="153">
        <v>0</v>
      </c>
      <c r="BF79" s="153">
        <v>0</v>
      </c>
      <c r="BG79" s="153">
        <v>851.41800000000001</v>
      </c>
      <c r="BH79" s="153" t="s">
        <v>7469</v>
      </c>
      <c r="BI79" s="153">
        <v>0</v>
      </c>
      <c r="BJ79" s="153">
        <v>0</v>
      </c>
      <c r="BK79" s="153" t="s">
        <v>7469</v>
      </c>
      <c r="BL79" s="153">
        <v>9.4923999999999999</v>
      </c>
      <c r="BM79" s="153">
        <v>17.138100000000001</v>
      </c>
      <c r="BN79" s="153">
        <v>0</v>
      </c>
      <c r="BO79" s="153">
        <v>0</v>
      </c>
      <c r="BP79" s="153" t="s">
        <v>7469</v>
      </c>
      <c r="BQ79" s="153">
        <v>0</v>
      </c>
      <c r="BR79" s="153" t="s">
        <v>7469</v>
      </c>
      <c r="BS79" s="153">
        <v>238.64500000000001</v>
      </c>
      <c r="BT79" s="153" t="s">
        <v>7469</v>
      </c>
      <c r="BU79" s="153">
        <v>8.9905000000000008</v>
      </c>
      <c r="BV79" s="153" t="s">
        <v>7469</v>
      </c>
      <c r="BW79" s="153" t="s">
        <v>7469</v>
      </c>
      <c r="BX79" s="153">
        <v>37.791600000000003</v>
      </c>
      <c r="BY79" s="153" t="s">
        <v>7469</v>
      </c>
      <c r="BZ79" s="153">
        <v>0</v>
      </c>
      <c r="CA79" s="153">
        <v>0</v>
      </c>
      <c r="CB79" s="153">
        <v>14.8253</v>
      </c>
      <c r="CC79" s="153">
        <v>0</v>
      </c>
      <c r="CD79" s="153">
        <v>5.9325999999999999</v>
      </c>
      <c r="CE79" s="153">
        <v>0</v>
      </c>
      <c r="CF79" s="153" t="s">
        <v>7469</v>
      </c>
      <c r="CG79" s="153" t="s">
        <v>7469</v>
      </c>
      <c r="CH79" s="153">
        <v>2.33</v>
      </c>
      <c r="CI79" s="153">
        <v>0</v>
      </c>
      <c r="CJ79" s="153" t="s">
        <v>7469</v>
      </c>
      <c r="CK79" s="153">
        <v>0</v>
      </c>
      <c r="CL79" s="153" t="s">
        <v>7469</v>
      </c>
      <c r="CM79" s="153" t="s">
        <v>7469</v>
      </c>
      <c r="CN79" s="153" t="s">
        <v>7469</v>
      </c>
      <c r="CO79" s="153">
        <v>75.044700000000006</v>
      </c>
      <c r="CP79" s="153">
        <v>57.639200000000002</v>
      </c>
      <c r="CQ79" s="153">
        <v>9.7187999999999999</v>
      </c>
      <c r="CR79" s="153" t="s">
        <v>7469</v>
      </c>
      <c r="CS79" s="153">
        <v>36.302</v>
      </c>
      <c r="CT79" s="153">
        <v>0</v>
      </c>
      <c r="CU79" s="153">
        <v>0</v>
      </c>
      <c r="CV79" s="153" t="s">
        <v>7469</v>
      </c>
      <c r="CW79" s="153" t="s">
        <v>7469</v>
      </c>
      <c r="CX79" s="153" t="s">
        <v>7469</v>
      </c>
      <c r="CY79" s="153">
        <v>133.2664</v>
      </c>
      <c r="CZ79" s="153">
        <v>0</v>
      </c>
      <c r="DA79" s="153">
        <v>0</v>
      </c>
      <c r="DB79" s="153" t="s">
        <v>7469</v>
      </c>
      <c r="DC79" s="153">
        <v>19.686900000000001</v>
      </c>
      <c r="DD79" s="153">
        <v>0</v>
      </c>
      <c r="DE79" s="153">
        <v>0</v>
      </c>
      <c r="DF79" s="153" t="s">
        <v>7469</v>
      </c>
      <c r="DG79" s="153">
        <v>0</v>
      </c>
      <c r="DH79" s="153">
        <v>0</v>
      </c>
      <c r="DI79" s="153" t="s">
        <v>7469</v>
      </c>
      <c r="DJ79" s="153" t="s">
        <v>7469</v>
      </c>
      <c r="DK79" s="153">
        <v>0</v>
      </c>
      <c r="DL79" s="153">
        <v>1.1878</v>
      </c>
      <c r="DM79" s="153">
        <v>0</v>
      </c>
      <c r="DN79" s="153">
        <v>95.0929</v>
      </c>
      <c r="DO79" s="153">
        <v>0</v>
      </c>
      <c r="DP79" s="153">
        <v>0.38650000000000001</v>
      </c>
      <c r="DQ79" s="153">
        <v>0</v>
      </c>
      <c r="DR79" s="153" t="s">
        <v>7469</v>
      </c>
      <c r="DS79" s="153">
        <v>0</v>
      </c>
      <c r="DT79" s="153">
        <v>46.156999999999996</v>
      </c>
      <c r="DU79" s="153">
        <v>5.6383999999999999</v>
      </c>
      <c r="DV79" s="153" t="s">
        <v>7469</v>
      </c>
      <c r="DW79" s="153" t="s">
        <v>7469</v>
      </c>
      <c r="DX79" s="153">
        <v>30.049199999999999</v>
      </c>
      <c r="DY79" s="153">
        <v>9.5342000000000002</v>
      </c>
      <c r="DZ79" s="153">
        <v>0</v>
      </c>
      <c r="EA79" s="153">
        <v>0</v>
      </c>
      <c r="EB79" s="153">
        <v>13.1953</v>
      </c>
      <c r="EC79" s="153">
        <v>3.1623000000000001</v>
      </c>
      <c r="ED79" s="153">
        <v>12.665699999999999</v>
      </c>
      <c r="EE79" s="153" t="s">
        <v>7469</v>
      </c>
      <c r="EF79" s="153">
        <v>6.7840999999999996</v>
      </c>
      <c r="EG79" s="153">
        <v>46.7164</v>
      </c>
      <c r="EH79" s="153" t="s">
        <v>7469</v>
      </c>
      <c r="EI79" s="153">
        <v>0</v>
      </c>
      <c r="EJ79" s="153" t="s">
        <v>7469</v>
      </c>
      <c r="EK79" s="153" t="s">
        <v>7469</v>
      </c>
      <c r="EL79" s="153">
        <v>0</v>
      </c>
      <c r="EM79" s="153">
        <v>209.09970000000001</v>
      </c>
      <c r="EN79" s="153" t="s">
        <v>7469</v>
      </c>
    </row>
    <row r="80" spans="3:144">
      <c r="C80" s="120"/>
      <c r="D80" s="103"/>
      <c r="E80" s="120" t="s">
        <v>8098</v>
      </c>
      <c r="F80" s="126" t="s">
        <v>8110</v>
      </c>
      <c r="G80" s="151" t="s">
        <v>8090</v>
      </c>
      <c r="H80" s="152" t="s">
        <v>8097</v>
      </c>
      <c r="I80" s="153">
        <v>350.26900000000001</v>
      </c>
      <c r="J80" s="153">
        <v>91.218999999999994</v>
      </c>
      <c r="K80" s="153">
        <v>1428.8</v>
      </c>
      <c r="L80" s="153">
        <v>0</v>
      </c>
      <c r="M80" s="153" t="s">
        <v>7469</v>
      </c>
      <c r="N80" s="153">
        <v>15</v>
      </c>
      <c r="O80" s="153">
        <v>82</v>
      </c>
      <c r="P80" s="153">
        <v>0</v>
      </c>
      <c r="Q80" s="153">
        <v>0</v>
      </c>
      <c r="R80" s="153">
        <v>416</v>
      </c>
      <c r="S80" s="153">
        <v>0</v>
      </c>
      <c r="T80" s="153">
        <v>0</v>
      </c>
      <c r="U80" s="153" t="s">
        <v>7469</v>
      </c>
      <c r="V80" s="153">
        <v>0</v>
      </c>
      <c r="W80" s="153">
        <v>0</v>
      </c>
      <c r="X80" s="153">
        <v>1044.9000000000001</v>
      </c>
      <c r="Y80" s="153">
        <v>0</v>
      </c>
      <c r="Z80" s="153">
        <v>0</v>
      </c>
      <c r="AA80" s="153">
        <v>73.600700000000003</v>
      </c>
      <c r="AB80" s="153">
        <v>5.9752999999999998</v>
      </c>
      <c r="AC80" s="153">
        <v>0</v>
      </c>
      <c r="AD80" s="153">
        <v>3.4380000000000002</v>
      </c>
      <c r="AE80" s="153">
        <v>0</v>
      </c>
      <c r="AF80" s="153">
        <v>0</v>
      </c>
      <c r="AG80" s="153">
        <v>13.333600000000001</v>
      </c>
      <c r="AH80" s="153" t="s">
        <v>7469</v>
      </c>
      <c r="AI80" s="153" t="s">
        <v>7469</v>
      </c>
      <c r="AJ80" s="153">
        <v>76.244</v>
      </c>
      <c r="AK80" s="153" t="s">
        <v>7469</v>
      </c>
      <c r="AL80" s="153">
        <v>6.5978000000000003</v>
      </c>
      <c r="AM80" s="153" t="s">
        <v>7469</v>
      </c>
      <c r="AN80" s="153">
        <v>0</v>
      </c>
      <c r="AO80" s="153">
        <v>0.26069999999999999</v>
      </c>
      <c r="AP80" s="153">
        <v>34.247999999999998</v>
      </c>
      <c r="AQ80" s="153">
        <v>0</v>
      </c>
      <c r="AR80" s="153">
        <v>559.12300000000005</v>
      </c>
      <c r="AS80" s="153">
        <v>13.0404</v>
      </c>
      <c r="AT80" s="153">
        <v>7.7622</v>
      </c>
      <c r="AU80" s="153">
        <v>15.795999999999999</v>
      </c>
      <c r="AV80" s="153">
        <v>241.0624</v>
      </c>
      <c r="AW80" s="153" t="s">
        <v>7469</v>
      </c>
      <c r="AX80" s="153" t="s">
        <v>7469</v>
      </c>
      <c r="AY80" s="153" t="s">
        <v>7469</v>
      </c>
      <c r="AZ80" s="153">
        <v>25.038699999999999</v>
      </c>
      <c r="BA80" s="153">
        <v>0</v>
      </c>
      <c r="BB80" s="153" t="s">
        <v>7469</v>
      </c>
      <c r="BC80" s="153" t="s">
        <v>7469</v>
      </c>
      <c r="BD80" s="153" t="s">
        <v>7469</v>
      </c>
      <c r="BE80" s="153">
        <v>0</v>
      </c>
      <c r="BF80" s="153" t="s">
        <v>7469</v>
      </c>
      <c r="BG80" s="153">
        <v>0.37</v>
      </c>
      <c r="BH80" s="153" t="s">
        <v>7469</v>
      </c>
      <c r="BI80" s="153">
        <v>0</v>
      </c>
      <c r="BJ80" s="153">
        <v>0</v>
      </c>
      <c r="BK80" s="153" t="s">
        <v>7469</v>
      </c>
      <c r="BL80" s="153">
        <v>2.9912999999999998</v>
      </c>
      <c r="BM80" s="153">
        <v>16.341200000000001</v>
      </c>
      <c r="BN80" s="153">
        <v>0</v>
      </c>
      <c r="BO80" s="153">
        <v>0</v>
      </c>
      <c r="BP80" s="153" t="s">
        <v>7469</v>
      </c>
      <c r="BQ80" s="153" t="s">
        <v>7469</v>
      </c>
      <c r="BR80" s="153" t="s">
        <v>7469</v>
      </c>
      <c r="BS80" s="153">
        <v>243.047</v>
      </c>
      <c r="BT80" s="153" t="s">
        <v>7469</v>
      </c>
      <c r="BU80" s="153">
        <v>32.391399999999997</v>
      </c>
      <c r="BV80" s="153" t="s">
        <v>7469</v>
      </c>
      <c r="BW80" s="153" t="s">
        <v>7469</v>
      </c>
      <c r="BX80" s="153">
        <v>28.9114</v>
      </c>
      <c r="BY80" s="153" t="s">
        <v>7469</v>
      </c>
      <c r="BZ80" s="153">
        <v>0</v>
      </c>
      <c r="CA80" s="153">
        <v>0</v>
      </c>
      <c r="CB80" s="153">
        <v>14.748100000000001</v>
      </c>
      <c r="CC80" s="153">
        <v>0</v>
      </c>
      <c r="CD80" s="153">
        <v>3.4929999999999999</v>
      </c>
      <c r="CE80" s="153">
        <v>0</v>
      </c>
      <c r="CF80" s="153" t="s">
        <v>7469</v>
      </c>
      <c r="CG80" s="153" t="s">
        <v>7469</v>
      </c>
      <c r="CH80" s="153" t="s">
        <v>7469</v>
      </c>
      <c r="CI80" s="153">
        <v>0</v>
      </c>
      <c r="CJ80" s="153" t="s">
        <v>7469</v>
      </c>
      <c r="CK80" s="153">
        <v>0</v>
      </c>
      <c r="CL80" s="153" t="s">
        <v>7469</v>
      </c>
      <c r="CM80" s="153" t="s">
        <v>7469</v>
      </c>
      <c r="CN80" s="153" t="s">
        <v>7469</v>
      </c>
      <c r="CO80" s="153">
        <v>70.027000000000001</v>
      </c>
      <c r="CP80" s="153">
        <v>50.449100000000001</v>
      </c>
      <c r="CQ80" s="153">
        <v>30.1172</v>
      </c>
      <c r="CR80" s="153" t="s">
        <v>7469</v>
      </c>
      <c r="CS80" s="153">
        <v>20.225999999999999</v>
      </c>
      <c r="CT80" s="153">
        <v>0</v>
      </c>
      <c r="CU80" s="153">
        <v>0</v>
      </c>
      <c r="CV80" s="153" t="s">
        <v>7469</v>
      </c>
      <c r="CW80" s="153" t="s">
        <v>7469</v>
      </c>
      <c r="CX80" s="153" t="s">
        <v>7469</v>
      </c>
      <c r="CY80" s="153">
        <v>130.43360000000001</v>
      </c>
      <c r="CZ80" s="153">
        <v>0</v>
      </c>
      <c r="DA80" s="153">
        <v>5.4335000000000004</v>
      </c>
      <c r="DB80" s="153" t="s">
        <v>7469</v>
      </c>
      <c r="DC80" s="153">
        <v>2.5261999999999998</v>
      </c>
      <c r="DD80" s="153">
        <v>0.53390000000000004</v>
      </c>
      <c r="DE80" s="153">
        <v>0</v>
      </c>
      <c r="DF80" s="153" t="s">
        <v>7469</v>
      </c>
      <c r="DG80" s="153">
        <v>0</v>
      </c>
      <c r="DH80" s="153">
        <v>0</v>
      </c>
      <c r="DI80" s="153" t="s">
        <v>7469</v>
      </c>
      <c r="DJ80" s="153" t="s">
        <v>7469</v>
      </c>
      <c r="DK80" s="153">
        <v>0</v>
      </c>
      <c r="DL80" s="153">
        <v>0.72940000000000005</v>
      </c>
      <c r="DM80" s="153">
        <v>0</v>
      </c>
      <c r="DN80" s="153">
        <v>55.599699999999999</v>
      </c>
      <c r="DO80" s="153">
        <v>0</v>
      </c>
      <c r="DP80" s="153">
        <v>0.75270000000000004</v>
      </c>
      <c r="DQ80" s="153">
        <v>0</v>
      </c>
      <c r="DR80" s="153" t="s">
        <v>7469</v>
      </c>
      <c r="DS80" s="153">
        <v>0</v>
      </c>
      <c r="DT80" s="153">
        <v>40.700200000000002</v>
      </c>
      <c r="DU80" s="153">
        <v>5.2244000000000002</v>
      </c>
      <c r="DV80" s="153" t="s">
        <v>7469</v>
      </c>
      <c r="DW80" s="153" t="s">
        <v>7469</v>
      </c>
      <c r="DX80" s="153">
        <v>21.976700000000001</v>
      </c>
      <c r="DY80" s="153">
        <v>3.6918000000000002</v>
      </c>
      <c r="DZ80" s="153">
        <v>0</v>
      </c>
      <c r="EA80" s="153">
        <v>0</v>
      </c>
      <c r="EB80" s="153">
        <v>11.660299999999999</v>
      </c>
      <c r="EC80" s="153">
        <v>7.4703999999999997</v>
      </c>
      <c r="ED80" s="153">
        <v>9.9364000000000008</v>
      </c>
      <c r="EE80" s="153" t="s">
        <v>7469</v>
      </c>
      <c r="EF80" s="153">
        <v>2.5238999999999998</v>
      </c>
      <c r="EG80" s="153">
        <v>103.3366</v>
      </c>
      <c r="EH80" s="153" t="s">
        <v>7469</v>
      </c>
      <c r="EI80" s="153">
        <v>0</v>
      </c>
      <c r="EJ80" s="153" t="s">
        <v>7469</v>
      </c>
      <c r="EK80" s="153" t="s">
        <v>7469</v>
      </c>
      <c r="EL80" s="153">
        <v>0</v>
      </c>
      <c r="EM80" s="153">
        <v>158.5256</v>
      </c>
      <c r="EN80" s="153" t="s">
        <v>7469</v>
      </c>
    </row>
    <row r="81" spans="3:144">
      <c r="C81" s="120"/>
      <c r="D81" s="103"/>
      <c r="E81" s="120" t="s">
        <v>7693</v>
      </c>
      <c r="F81" s="126" t="s">
        <v>8110</v>
      </c>
      <c r="G81" s="151" t="s">
        <v>8090</v>
      </c>
      <c r="H81" s="152" t="s">
        <v>8097</v>
      </c>
      <c r="I81" s="153">
        <v>557.21389999999997</v>
      </c>
      <c r="J81" s="153">
        <v>88.376000000000005</v>
      </c>
      <c r="K81" s="153">
        <v>1187.5</v>
      </c>
      <c r="L81" s="153" t="s">
        <v>7469</v>
      </c>
      <c r="M81" s="153" t="s">
        <v>7469</v>
      </c>
      <c r="N81" s="153">
        <v>10</v>
      </c>
      <c r="O81" s="153">
        <v>33</v>
      </c>
      <c r="P81" s="153">
        <v>0</v>
      </c>
      <c r="Q81" s="153">
        <v>0</v>
      </c>
      <c r="R81" s="153">
        <v>442</v>
      </c>
      <c r="S81" s="153">
        <v>0</v>
      </c>
      <c r="T81" s="153" t="s">
        <v>7469</v>
      </c>
      <c r="U81" s="153" t="s">
        <v>7469</v>
      </c>
      <c r="V81" s="153">
        <v>0</v>
      </c>
      <c r="W81" s="153">
        <v>0</v>
      </c>
      <c r="X81" s="153">
        <v>766.4</v>
      </c>
      <c r="Y81" s="153">
        <v>0</v>
      </c>
      <c r="Z81" s="153">
        <v>0</v>
      </c>
      <c r="AA81" s="153">
        <v>32.9818</v>
      </c>
      <c r="AB81" s="153" t="s">
        <v>7469</v>
      </c>
      <c r="AC81" s="153">
        <v>0</v>
      </c>
      <c r="AD81" s="153" t="s">
        <v>7469</v>
      </c>
      <c r="AE81" s="153">
        <v>0</v>
      </c>
      <c r="AF81" s="153">
        <v>0</v>
      </c>
      <c r="AG81" s="153">
        <v>12.658200000000001</v>
      </c>
      <c r="AH81" s="153" t="s">
        <v>7469</v>
      </c>
      <c r="AI81" s="153" t="s">
        <v>7469</v>
      </c>
      <c r="AJ81" s="153">
        <v>83.230999999999995</v>
      </c>
      <c r="AK81" s="153" t="s">
        <v>7469</v>
      </c>
      <c r="AL81" s="153" t="s">
        <v>7469</v>
      </c>
      <c r="AM81" s="153" t="s">
        <v>7469</v>
      </c>
      <c r="AN81" s="153">
        <v>0</v>
      </c>
      <c r="AO81" s="153">
        <v>0.3029</v>
      </c>
      <c r="AP81" s="153" t="s">
        <v>7469</v>
      </c>
      <c r="AQ81" s="153">
        <v>0</v>
      </c>
      <c r="AR81" s="153">
        <v>624.95899999999995</v>
      </c>
      <c r="AS81" s="153">
        <v>6.8179999999999996</v>
      </c>
      <c r="AT81" s="153">
        <v>10.0754</v>
      </c>
      <c r="AU81" s="153">
        <v>14.1578</v>
      </c>
      <c r="AV81" s="153">
        <v>196.22059999999999</v>
      </c>
      <c r="AW81" s="153" t="s">
        <v>7469</v>
      </c>
      <c r="AX81" s="153" t="s">
        <v>7469</v>
      </c>
      <c r="AY81" s="153" t="s">
        <v>7469</v>
      </c>
      <c r="AZ81" s="153">
        <v>15.6204</v>
      </c>
      <c r="BA81" s="153" t="s">
        <v>7469</v>
      </c>
      <c r="BB81" s="153" t="s">
        <v>7469</v>
      </c>
      <c r="BC81" s="153" t="s">
        <v>7469</v>
      </c>
      <c r="BD81" s="153" t="s">
        <v>7469</v>
      </c>
      <c r="BE81" s="153">
        <v>0</v>
      </c>
      <c r="BF81" s="153">
        <v>0</v>
      </c>
      <c r="BG81" s="153">
        <v>0.378</v>
      </c>
      <c r="BH81" s="153" t="s">
        <v>7469</v>
      </c>
      <c r="BI81" s="153">
        <v>0</v>
      </c>
      <c r="BJ81" s="153">
        <v>0</v>
      </c>
      <c r="BK81" s="153" t="s">
        <v>7469</v>
      </c>
      <c r="BL81" s="153">
        <v>2.1080000000000001</v>
      </c>
      <c r="BM81" s="153" t="s">
        <v>7469</v>
      </c>
      <c r="BN81" s="153">
        <v>0</v>
      </c>
      <c r="BO81" s="153">
        <v>0</v>
      </c>
      <c r="BP81" s="153" t="s">
        <v>7469</v>
      </c>
      <c r="BQ81" s="153">
        <v>0</v>
      </c>
      <c r="BR81" s="153" t="s">
        <v>7469</v>
      </c>
      <c r="BS81" s="153">
        <v>259.83199999999999</v>
      </c>
      <c r="BT81" s="153" t="s">
        <v>7469</v>
      </c>
      <c r="BU81" s="153">
        <v>41.667299999999997</v>
      </c>
      <c r="BV81" s="153" t="s">
        <v>7469</v>
      </c>
      <c r="BW81" s="153" t="s">
        <v>7469</v>
      </c>
      <c r="BX81" s="153">
        <v>27.218800000000002</v>
      </c>
      <c r="BY81" s="153" t="s">
        <v>7469</v>
      </c>
      <c r="BZ81" s="153" t="s">
        <v>7469</v>
      </c>
      <c r="CA81" s="153">
        <v>0</v>
      </c>
      <c r="CB81" s="153">
        <v>13.914300000000001</v>
      </c>
      <c r="CC81" s="153">
        <v>0</v>
      </c>
      <c r="CD81" s="153" t="s">
        <v>7469</v>
      </c>
      <c r="CE81" s="153">
        <v>0</v>
      </c>
      <c r="CF81" s="153" t="s">
        <v>7469</v>
      </c>
      <c r="CG81" s="153" t="s">
        <v>7469</v>
      </c>
      <c r="CH81" s="153" t="s">
        <v>7469</v>
      </c>
      <c r="CI81" s="153">
        <v>21.079599999999999</v>
      </c>
      <c r="CJ81" s="153" t="s">
        <v>7469</v>
      </c>
      <c r="CK81" s="153">
        <v>0</v>
      </c>
      <c r="CL81" s="153" t="s">
        <v>7469</v>
      </c>
      <c r="CM81" s="153" t="s">
        <v>7469</v>
      </c>
      <c r="CN81" s="153" t="s">
        <v>7469</v>
      </c>
      <c r="CO81" s="153">
        <v>54.268999999999998</v>
      </c>
      <c r="CP81" s="153">
        <v>51.709899999999998</v>
      </c>
      <c r="CQ81" s="153" t="s">
        <v>7469</v>
      </c>
      <c r="CR81" s="153" t="s">
        <v>7469</v>
      </c>
      <c r="CS81" s="153">
        <v>11.782</v>
      </c>
      <c r="CT81" s="153">
        <v>0</v>
      </c>
      <c r="CU81" s="153">
        <v>0</v>
      </c>
      <c r="CV81" s="153" t="s">
        <v>7469</v>
      </c>
      <c r="CW81" s="153" t="s">
        <v>7469</v>
      </c>
      <c r="CX81" s="153" t="s">
        <v>7469</v>
      </c>
      <c r="CY81" s="153">
        <v>121.60939999999999</v>
      </c>
      <c r="CZ81" s="153">
        <v>0</v>
      </c>
      <c r="DA81" s="153" t="s">
        <v>7469</v>
      </c>
      <c r="DB81" s="153" t="s">
        <v>7469</v>
      </c>
      <c r="DC81" s="153">
        <v>3.5207000000000002</v>
      </c>
      <c r="DD81" s="153">
        <v>0.50819999999999999</v>
      </c>
      <c r="DE81" s="153" t="s">
        <v>7469</v>
      </c>
      <c r="DF81" s="153" t="s">
        <v>7469</v>
      </c>
      <c r="DG81" s="153">
        <v>0</v>
      </c>
      <c r="DH81" s="153">
        <v>0</v>
      </c>
      <c r="DI81" s="153" t="s">
        <v>7469</v>
      </c>
      <c r="DJ81" s="153" t="s">
        <v>7469</v>
      </c>
      <c r="DK81" s="153">
        <v>0</v>
      </c>
      <c r="DL81" s="153" t="s">
        <v>7469</v>
      </c>
      <c r="DM81" s="153">
        <v>0</v>
      </c>
      <c r="DN81" s="153">
        <v>10.185499999999999</v>
      </c>
      <c r="DO81" s="153">
        <v>0</v>
      </c>
      <c r="DP81" s="153">
        <v>0.57010000000000005</v>
      </c>
      <c r="DQ81" s="153">
        <v>0</v>
      </c>
      <c r="DR81" s="153" t="s">
        <v>7469</v>
      </c>
      <c r="DS81" s="153">
        <v>0</v>
      </c>
      <c r="DT81" s="153">
        <v>24.2134</v>
      </c>
      <c r="DU81" s="153">
        <v>4.968</v>
      </c>
      <c r="DV81" s="153" t="s">
        <v>7469</v>
      </c>
      <c r="DW81" s="153" t="s">
        <v>7469</v>
      </c>
      <c r="DX81" s="153">
        <v>24.916699999999999</v>
      </c>
      <c r="DY81" s="153">
        <v>1.0610999999999999</v>
      </c>
      <c r="DZ81" s="153">
        <v>0</v>
      </c>
      <c r="EA81" s="153">
        <v>0</v>
      </c>
      <c r="EB81" s="153">
        <v>11.8437</v>
      </c>
      <c r="EC81" s="153">
        <v>7.0331000000000001</v>
      </c>
      <c r="ED81" s="153">
        <v>13.9421</v>
      </c>
      <c r="EE81" s="153" t="s">
        <v>7469</v>
      </c>
      <c r="EF81" s="153">
        <v>2.9662999999999999</v>
      </c>
      <c r="EG81" s="153">
        <v>39.006900000000002</v>
      </c>
      <c r="EH81" s="153" t="s">
        <v>7469</v>
      </c>
      <c r="EI81" s="153">
        <v>0</v>
      </c>
      <c r="EJ81" s="153" t="s">
        <v>7469</v>
      </c>
      <c r="EK81" s="153" t="s">
        <v>7469</v>
      </c>
      <c r="EL81" s="153">
        <v>0</v>
      </c>
      <c r="EM81" s="153">
        <v>183.3321</v>
      </c>
      <c r="EN81" s="153" t="s">
        <v>7469</v>
      </c>
    </row>
    <row r="82" spans="3:144">
      <c r="C82" s="120"/>
      <c r="D82" s="103"/>
      <c r="E82" s="120" t="s">
        <v>8099</v>
      </c>
      <c r="F82" s="126" t="s">
        <v>8110</v>
      </c>
      <c r="G82" s="151" t="s">
        <v>8090</v>
      </c>
      <c r="H82" s="152" t="s">
        <v>8097</v>
      </c>
      <c r="I82" s="153">
        <v>557.21389999999997</v>
      </c>
      <c r="J82" s="153">
        <v>88.376000000000005</v>
      </c>
      <c r="K82" s="153">
        <v>1187.5</v>
      </c>
      <c r="L82" s="153" t="s">
        <v>7469</v>
      </c>
      <c r="M82" s="153" t="s">
        <v>7469</v>
      </c>
      <c r="N82" s="153">
        <v>10</v>
      </c>
      <c r="O82" s="153">
        <v>33</v>
      </c>
      <c r="P82" s="153">
        <v>0</v>
      </c>
      <c r="Q82" s="153">
        <v>0</v>
      </c>
      <c r="R82" s="153">
        <v>442</v>
      </c>
      <c r="S82" s="153">
        <v>0</v>
      </c>
      <c r="T82" s="153" t="s">
        <v>7469</v>
      </c>
      <c r="U82" s="153" t="s">
        <v>7469</v>
      </c>
      <c r="V82" s="153">
        <v>0</v>
      </c>
      <c r="W82" s="153">
        <v>0</v>
      </c>
      <c r="X82" s="153">
        <v>766.4</v>
      </c>
      <c r="Y82" s="153">
        <v>0</v>
      </c>
      <c r="Z82" s="153">
        <v>0</v>
      </c>
      <c r="AA82" s="153">
        <v>32.9818</v>
      </c>
      <c r="AB82" s="153" t="s">
        <v>7469</v>
      </c>
      <c r="AC82" s="153">
        <v>0</v>
      </c>
      <c r="AD82" s="153" t="s">
        <v>7469</v>
      </c>
      <c r="AE82" s="153">
        <v>0</v>
      </c>
      <c r="AF82" s="153">
        <v>0</v>
      </c>
      <c r="AG82" s="153">
        <v>12.658200000000001</v>
      </c>
      <c r="AH82" s="153" t="s">
        <v>7469</v>
      </c>
      <c r="AI82" s="153" t="s">
        <v>7469</v>
      </c>
      <c r="AJ82" s="153">
        <v>83.230999999999995</v>
      </c>
      <c r="AK82" s="153" t="s">
        <v>7469</v>
      </c>
      <c r="AL82" s="153" t="s">
        <v>7469</v>
      </c>
      <c r="AM82" s="153" t="s">
        <v>7469</v>
      </c>
      <c r="AN82" s="153">
        <v>0</v>
      </c>
      <c r="AO82" s="153">
        <v>0.3029</v>
      </c>
      <c r="AP82" s="153" t="s">
        <v>7469</v>
      </c>
      <c r="AQ82" s="153">
        <v>0</v>
      </c>
      <c r="AR82" s="153">
        <v>624.95899999999995</v>
      </c>
      <c r="AS82" s="153">
        <v>6.8179999999999996</v>
      </c>
      <c r="AT82" s="153">
        <v>10.0754</v>
      </c>
      <c r="AU82" s="153">
        <v>14.1578</v>
      </c>
      <c r="AV82" s="153">
        <v>196.22059999999999</v>
      </c>
      <c r="AW82" s="153" t="s">
        <v>7469</v>
      </c>
      <c r="AX82" s="153" t="s">
        <v>7469</v>
      </c>
      <c r="AY82" s="153" t="s">
        <v>7469</v>
      </c>
      <c r="AZ82" s="153">
        <v>15.6204</v>
      </c>
      <c r="BA82" s="153" t="s">
        <v>7469</v>
      </c>
      <c r="BB82" s="153" t="s">
        <v>7469</v>
      </c>
      <c r="BC82" s="153" t="s">
        <v>7469</v>
      </c>
      <c r="BD82" s="153" t="s">
        <v>7469</v>
      </c>
      <c r="BE82" s="153">
        <v>0</v>
      </c>
      <c r="BF82" s="153">
        <v>0</v>
      </c>
      <c r="BG82" s="153">
        <v>0.378</v>
      </c>
      <c r="BH82" s="153" t="s">
        <v>7469</v>
      </c>
      <c r="BI82" s="153">
        <v>0</v>
      </c>
      <c r="BJ82" s="153">
        <v>0</v>
      </c>
      <c r="BK82" s="153" t="s">
        <v>7469</v>
      </c>
      <c r="BL82" s="153">
        <v>2.1080000000000001</v>
      </c>
      <c r="BM82" s="153" t="s">
        <v>7469</v>
      </c>
      <c r="BN82" s="153">
        <v>0</v>
      </c>
      <c r="BO82" s="153">
        <v>0</v>
      </c>
      <c r="BP82" s="153" t="s">
        <v>7469</v>
      </c>
      <c r="BQ82" s="153">
        <v>0</v>
      </c>
      <c r="BR82" s="153" t="s">
        <v>7469</v>
      </c>
      <c r="BS82" s="153">
        <v>259.83199999999999</v>
      </c>
      <c r="BT82" s="153" t="s">
        <v>7469</v>
      </c>
      <c r="BU82" s="153">
        <v>41.667299999999997</v>
      </c>
      <c r="BV82" s="153" t="s">
        <v>7469</v>
      </c>
      <c r="BW82" s="153" t="s">
        <v>7469</v>
      </c>
      <c r="BX82" s="153">
        <v>27.218800000000002</v>
      </c>
      <c r="BY82" s="153" t="s">
        <v>7469</v>
      </c>
      <c r="BZ82" s="153" t="s">
        <v>7469</v>
      </c>
      <c r="CA82" s="153">
        <v>0</v>
      </c>
      <c r="CB82" s="153">
        <v>13.914300000000001</v>
      </c>
      <c r="CC82" s="153">
        <v>0</v>
      </c>
      <c r="CD82" s="153" t="s">
        <v>7469</v>
      </c>
      <c r="CE82" s="153">
        <v>0</v>
      </c>
      <c r="CF82" s="153" t="s">
        <v>7469</v>
      </c>
      <c r="CG82" s="153" t="s">
        <v>7469</v>
      </c>
      <c r="CH82" s="153" t="s">
        <v>7469</v>
      </c>
      <c r="CI82" s="153">
        <v>21.079599999999999</v>
      </c>
      <c r="CJ82" s="153" t="s">
        <v>7469</v>
      </c>
      <c r="CK82" s="153" t="s">
        <v>7469</v>
      </c>
      <c r="CL82" s="153" t="s">
        <v>7469</v>
      </c>
      <c r="CM82" s="153" t="s">
        <v>7469</v>
      </c>
      <c r="CN82" s="153" t="s">
        <v>7469</v>
      </c>
      <c r="CO82" s="153">
        <v>54.268999999999998</v>
      </c>
      <c r="CP82" s="153">
        <v>51.709899999999998</v>
      </c>
      <c r="CQ82" s="153" t="s">
        <v>7469</v>
      </c>
      <c r="CR82" s="153" t="s">
        <v>7469</v>
      </c>
      <c r="CS82" s="153">
        <v>11.782</v>
      </c>
      <c r="CT82" s="153">
        <v>0</v>
      </c>
      <c r="CU82" s="153">
        <v>0</v>
      </c>
      <c r="CV82" s="153" t="s">
        <v>7469</v>
      </c>
      <c r="CW82" s="153" t="s">
        <v>7469</v>
      </c>
      <c r="CX82" s="153" t="s">
        <v>7469</v>
      </c>
      <c r="CY82" s="153">
        <v>121.60939999999999</v>
      </c>
      <c r="CZ82" s="153">
        <v>0</v>
      </c>
      <c r="DA82" s="153" t="s">
        <v>7469</v>
      </c>
      <c r="DB82" s="153" t="s">
        <v>7469</v>
      </c>
      <c r="DC82" s="153">
        <v>3.5207000000000002</v>
      </c>
      <c r="DD82" s="153">
        <v>0.50819999999999999</v>
      </c>
      <c r="DE82" s="153" t="s">
        <v>7469</v>
      </c>
      <c r="DF82" s="153" t="s">
        <v>7469</v>
      </c>
      <c r="DG82" s="153">
        <v>0</v>
      </c>
      <c r="DH82" s="153">
        <v>0</v>
      </c>
      <c r="DI82" s="153" t="s">
        <v>7469</v>
      </c>
      <c r="DJ82" s="153" t="s">
        <v>7469</v>
      </c>
      <c r="DK82" s="153">
        <v>0</v>
      </c>
      <c r="DL82" s="153" t="s">
        <v>7469</v>
      </c>
      <c r="DM82" s="153">
        <v>0</v>
      </c>
      <c r="DN82" s="153">
        <v>10.185499999999999</v>
      </c>
      <c r="DO82" s="153">
        <v>0</v>
      </c>
      <c r="DP82" s="153">
        <v>0.57010000000000005</v>
      </c>
      <c r="DQ82" s="153">
        <v>0</v>
      </c>
      <c r="DR82" s="153" t="s">
        <v>7469</v>
      </c>
      <c r="DS82" s="153">
        <v>0</v>
      </c>
      <c r="DT82" s="153">
        <v>24.2134</v>
      </c>
      <c r="DU82" s="153">
        <v>4.968</v>
      </c>
      <c r="DV82" s="153" t="s">
        <v>7469</v>
      </c>
      <c r="DW82" s="153" t="s">
        <v>7469</v>
      </c>
      <c r="DX82" s="153">
        <v>24.916699999999999</v>
      </c>
      <c r="DY82" s="153">
        <v>1.0610999999999999</v>
      </c>
      <c r="DZ82" s="153">
        <v>0</v>
      </c>
      <c r="EA82" s="153">
        <v>0</v>
      </c>
      <c r="EB82" s="153">
        <v>11.8437</v>
      </c>
      <c r="EC82" s="153">
        <v>7.0331000000000001</v>
      </c>
      <c r="ED82" s="153">
        <v>13.9421</v>
      </c>
      <c r="EE82" s="153" t="s">
        <v>7469</v>
      </c>
      <c r="EF82" s="153">
        <v>2.9662999999999999</v>
      </c>
      <c r="EG82" s="153">
        <v>39.006900000000002</v>
      </c>
      <c r="EH82" s="153" t="s">
        <v>7469</v>
      </c>
      <c r="EI82" s="153">
        <v>0</v>
      </c>
      <c r="EJ82" s="153" t="s">
        <v>7469</v>
      </c>
      <c r="EK82" s="153" t="s">
        <v>7469</v>
      </c>
      <c r="EL82" s="153">
        <v>0</v>
      </c>
      <c r="EM82" s="153">
        <v>183.3321</v>
      </c>
      <c r="EN82" s="153" t="s">
        <v>7469</v>
      </c>
    </row>
    <row r="83" spans="3:144">
      <c r="C83" s="120"/>
      <c r="D83" s="103"/>
      <c r="E83" s="120" t="s">
        <v>8100</v>
      </c>
      <c r="F83" s="126" t="s">
        <v>8110</v>
      </c>
      <c r="G83" s="151" t="s">
        <v>8090</v>
      </c>
      <c r="H83" s="152" t="s">
        <v>8097</v>
      </c>
      <c r="I83" s="153" t="s">
        <v>7469</v>
      </c>
      <c r="J83" s="153" t="s">
        <v>7469</v>
      </c>
      <c r="K83" s="153" t="s">
        <v>7469</v>
      </c>
      <c r="L83" s="153" t="s">
        <v>7469</v>
      </c>
      <c r="M83" s="153" t="s">
        <v>7469</v>
      </c>
      <c r="N83" s="153">
        <v>0</v>
      </c>
      <c r="O83" s="153">
        <v>0</v>
      </c>
      <c r="P83" s="153" t="s">
        <v>7469</v>
      </c>
      <c r="Q83" s="153" t="s">
        <v>7469</v>
      </c>
      <c r="R83" s="153">
        <v>272</v>
      </c>
      <c r="S83" s="153" t="s">
        <v>7469</v>
      </c>
      <c r="T83" s="153" t="s">
        <v>7469</v>
      </c>
      <c r="U83" s="153" t="s">
        <v>7469</v>
      </c>
      <c r="V83" s="153" t="s">
        <v>7469</v>
      </c>
      <c r="W83" s="153" t="s">
        <v>7469</v>
      </c>
      <c r="X83" s="153" t="s">
        <v>7469</v>
      </c>
      <c r="Y83" s="153" t="s">
        <v>7469</v>
      </c>
      <c r="Z83" s="153" t="s">
        <v>7469</v>
      </c>
      <c r="AA83" s="153" t="s">
        <v>7469</v>
      </c>
      <c r="AB83" s="153" t="s">
        <v>7469</v>
      </c>
      <c r="AC83" s="153" t="s">
        <v>7469</v>
      </c>
      <c r="AD83" s="153" t="s">
        <v>7469</v>
      </c>
      <c r="AE83" s="153">
        <v>0</v>
      </c>
      <c r="AF83" s="153">
        <v>0</v>
      </c>
      <c r="AG83" s="153" t="s">
        <v>7469</v>
      </c>
      <c r="AH83" s="153" t="s">
        <v>7469</v>
      </c>
      <c r="AI83" s="153" t="s">
        <v>7469</v>
      </c>
      <c r="AJ83" s="153" t="s">
        <v>7469</v>
      </c>
      <c r="AK83" s="153" t="s">
        <v>7469</v>
      </c>
      <c r="AL83" s="153" t="s">
        <v>7469</v>
      </c>
      <c r="AM83" s="153" t="s">
        <v>7469</v>
      </c>
      <c r="AN83" s="153" t="s">
        <v>7469</v>
      </c>
      <c r="AO83" s="153" t="s">
        <v>7469</v>
      </c>
      <c r="AP83" s="153" t="s">
        <v>7469</v>
      </c>
      <c r="AQ83" s="153" t="s">
        <v>7469</v>
      </c>
      <c r="AR83" s="153" t="s">
        <v>7469</v>
      </c>
      <c r="AS83" s="153" t="s">
        <v>7469</v>
      </c>
      <c r="AT83" s="153" t="s">
        <v>7469</v>
      </c>
      <c r="AU83" s="153" t="s">
        <v>7469</v>
      </c>
      <c r="AV83" s="153" t="s">
        <v>7469</v>
      </c>
      <c r="AW83" s="153" t="s">
        <v>7469</v>
      </c>
      <c r="AX83" s="153" t="s">
        <v>7469</v>
      </c>
      <c r="AY83" s="153" t="s">
        <v>7469</v>
      </c>
      <c r="AZ83" s="153" t="s">
        <v>7469</v>
      </c>
      <c r="BA83" s="153" t="s">
        <v>7469</v>
      </c>
      <c r="BB83" s="153" t="s">
        <v>7469</v>
      </c>
      <c r="BC83" s="153" t="s">
        <v>7469</v>
      </c>
      <c r="BD83" s="153" t="s">
        <v>7469</v>
      </c>
      <c r="BE83" s="153" t="s">
        <v>7469</v>
      </c>
      <c r="BF83" s="153" t="s">
        <v>7469</v>
      </c>
      <c r="BG83" s="153">
        <v>851.41800000000001</v>
      </c>
      <c r="BH83" s="153" t="s">
        <v>7469</v>
      </c>
      <c r="BI83" s="153" t="s">
        <v>7469</v>
      </c>
      <c r="BJ83" s="153">
        <v>0</v>
      </c>
      <c r="BK83" s="153" t="s">
        <v>7469</v>
      </c>
      <c r="BL83" s="153" t="s">
        <v>7469</v>
      </c>
      <c r="BM83" s="153" t="s">
        <v>7469</v>
      </c>
      <c r="BN83" s="153">
        <v>0</v>
      </c>
      <c r="BO83" s="153">
        <v>0</v>
      </c>
      <c r="BP83" s="153" t="s">
        <v>7469</v>
      </c>
      <c r="BQ83" s="153" t="s">
        <v>7469</v>
      </c>
      <c r="BR83" s="153" t="s">
        <v>7469</v>
      </c>
      <c r="BS83" s="153" t="s">
        <v>7469</v>
      </c>
      <c r="BT83" s="153" t="s">
        <v>7469</v>
      </c>
      <c r="BU83" s="153" t="s">
        <v>7469</v>
      </c>
      <c r="BV83" s="153" t="s">
        <v>7469</v>
      </c>
      <c r="BW83" s="153" t="s">
        <v>7469</v>
      </c>
      <c r="BX83" s="153" t="s">
        <v>7469</v>
      </c>
      <c r="BY83" s="153" t="s">
        <v>7469</v>
      </c>
      <c r="BZ83" s="153" t="s">
        <v>7469</v>
      </c>
      <c r="CA83" s="153">
        <v>0</v>
      </c>
      <c r="CB83" s="153" t="s">
        <v>7469</v>
      </c>
      <c r="CC83" s="153" t="s">
        <v>7469</v>
      </c>
      <c r="CD83" s="153" t="s">
        <v>7469</v>
      </c>
      <c r="CE83" s="153">
        <v>0</v>
      </c>
      <c r="CF83" s="153" t="s">
        <v>7469</v>
      </c>
      <c r="CG83" s="153" t="s">
        <v>7469</v>
      </c>
      <c r="CH83" s="153" t="s">
        <v>7469</v>
      </c>
      <c r="CI83" s="153" t="s">
        <v>7469</v>
      </c>
      <c r="CJ83" s="153" t="s">
        <v>7469</v>
      </c>
      <c r="CK83" s="153" t="s">
        <v>7469</v>
      </c>
      <c r="CL83" s="153" t="s">
        <v>7469</v>
      </c>
      <c r="CM83" s="153" t="s">
        <v>7469</v>
      </c>
      <c r="CN83" s="153" t="s">
        <v>7469</v>
      </c>
      <c r="CO83" s="153" t="s">
        <v>7469</v>
      </c>
      <c r="CP83" s="153" t="s">
        <v>7469</v>
      </c>
      <c r="CQ83" s="153" t="s">
        <v>7469</v>
      </c>
      <c r="CR83" s="153" t="s">
        <v>7469</v>
      </c>
      <c r="CS83" s="153" t="s">
        <v>7469</v>
      </c>
      <c r="CT83" s="153" t="s">
        <v>7469</v>
      </c>
      <c r="CU83" s="153">
        <v>0</v>
      </c>
      <c r="CV83" s="153" t="s">
        <v>7469</v>
      </c>
      <c r="CW83" s="153" t="s">
        <v>7469</v>
      </c>
      <c r="CX83" s="153" t="s">
        <v>7469</v>
      </c>
      <c r="CY83" s="153" t="s">
        <v>7469</v>
      </c>
      <c r="CZ83" s="153" t="s">
        <v>7469</v>
      </c>
      <c r="DA83" s="153" t="s">
        <v>7469</v>
      </c>
      <c r="DB83" s="153" t="s">
        <v>7469</v>
      </c>
      <c r="DC83" s="153" t="s">
        <v>7469</v>
      </c>
      <c r="DD83" s="153" t="s">
        <v>7469</v>
      </c>
      <c r="DE83" s="153" t="s">
        <v>7469</v>
      </c>
      <c r="DF83" s="153" t="s">
        <v>7469</v>
      </c>
      <c r="DG83" s="153" t="s">
        <v>7469</v>
      </c>
      <c r="DH83" s="153">
        <v>0</v>
      </c>
      <c r="DI83" s="153" t="s">
        <v>7469</v>
      </c>
      <c r="DJ83" s="153" t="s">
        <v>7469</v>
      </c>
      <c r="DK83" s="153">
        <v>0</v>
      </c>
      <c r="DL83" s="153" t="s">
        <v>7469</v>
      </c>
      <c r="DM83" s="153" t="s">
        <v>7469</v>
      </c>
      <c r="DN83" s="153" t="s">
        <v>7469</v>
      </c>
      <c r="DO83" s="153" t="s">
        <v>7469</v>
      </c>
      <c r="DP83" s="153" t="s">
        <v>7469</v>
      </c>
      <c r="DQ83" s="153">
        <v>0</v>
      </c>
      <c r="DR83" s="153" t="s">
        <v>7469</v>
      </c>
      <c r="DS83" s="153" t="s">
        <v>7469</v>
      </c>
      <c r="DT83" s="153" t="s">
        <v>7469</v>
      </c>
      <c r="DU83" s="153" t="s">
        <v>7469</v>
      </c>
      <c r="DV83" s="153" t="s">
        <v>7469</v>
      </c>
      <c r="DW83" s="153" t="s">
        <v>7469</v>
      </c>
      <c r="DX83" s="153" t="s">
        <v>7469</v>
      </c>
      <c r="DY83" s="153" t="s">
        <v>7469</v>
      </c>
      <c r="DZ83" s="153" t="s">
        <v>7469</v>
      </c>
      <c r="EA83" s="153" t="s">
        <v>7469</v>
      </c>
      <c r="EB83" s="153" t="s">
        <v>7469</v>
      </c>
      <c r="EC83" s="153" t="s">
        <v>7469</v>
      </c>
      <c r="ED83" s="153" t="s">
        <v>7469</v>
      </c>
      <c r="EE83" s="153">
        <v>0</v>
      </c>
      <c r="EF83" s="153" t="s">
        <v>7469</v>
      </c>
      <c r="EG83" s="153" t="s">
        <v>7469</v>
      </c>
      <c r="EH83" s="153" t="s">
        <v>7469</v>
      </c>
      <c r="EI83" s="153" t="s">
        <v>7469</v>
      </c>
      <c r="EJ83" s="153" t="s">
        <v>7469</v>
      </c>
      <c r="EK83" s="153" t="s">
        <v>7469</v>
      </c>
      <c r="EL83" s="153" t="s">
        <v>7469</v>
      </c>
      <c r="EM83" s="153" t="s">
        <v>7469</v>
      </c>
      <c r="EN83" s="153" t="s">
        <v>7469</v>
      </c>
    </row>
    <row r="84" spans="3:144">
      <c r="C84" s="120"/>
      <c r="D84" s="103"/>
      <c r="E84" s="120" t="s">
        <v>8101</v>
      </c>
      <c r="F84" s="126" t="s">
        <v>8110</v>
      </c>
      <c r="G84" s="151" t="s">
        <v>8090</v>
      </c>
      <c r="H84" s="152" t="s">
        <v>8097</v>
      </c>
      <c r="I84" s="153" t="s">
        <v>7469</v>
      </c>
      <c r="J84" s="153" t="s">
        <v>7469</v>
      </c>
      <c r="K84" s="153" t="s">
        <v>7469</v>
      </c>
      <c r="L84" s="153" t="s">
        <v>7469</v>
      </c>
      <c r="M84" s="153" t="s">
        <v>7469</v>
      </c>
      <c r="N84" s="153">
        <v>0</v>
      </c>
      <c r="O84" s="153">
        <v>0</v>
      </c>
      <c r="P84" s="153" t="s">
        <v>7469</v>
      </c>
      <c r="Q84" s="153" t="s">
        <v>7469</v>
      </c>
      <c r="R84" s="153">
        <v>212</v>
      </c>
      <c r="S84" s="153" t="s">
        <v>7469</v>
      </c>
      <c r="T84" s="153" t="s">
        <v>7469</v>
      </c>
      <c r="U84" s="153" t="s">
        <v>7469</v>
      </c>
      <c r="V84" s="153" t="s">
        <v>7469</v>
      </c>
      <c r="W84" s="153" t="s">
        <v>7469</v>
      </c>
      <c r="X84" s="153" t="s">
        <v>7469</v>
      </c>
      <c r="Y84" s="153" t="s">
        <v>7469</v>
      </c>
      <c r="Z84" s="153" t="s">
        <v>7469</v>
      </c>
      <c r="AA84" s="153" t="s">
        <v>7469</v>
      </c>
      <c r="AB84" s="153" t="s">
        <v>7469</v>
      </c>
      <c r="AC84" s="153" t="s">
        <v>7469</v>
      </c>
      <c r="AD84" s="153" t="s">
        <v>7469</v>
      </c>
      <c r="AE84" s="153">
        <v>0</v>
      </c>
      <c r="AF84" s="153">
        <v>0</v>
      </c>
      <c r="AG84" s="153" t="s">
        <v>7469</v>
      </c>
      <c r="AH84" s="153" t="s">
        <v>7469</v>
      </c>
      <c r="AI84" s="153" t="s">
        <v>7469</v>
      </c>
      <c r="AJ84" s="153" t="s">
        <v>7469</v>
      </c>
      <c r="AK84" s="153" t="s">
        <v>7469</v>
      </c>
      <c r="AL84" s="153" t="s">
        <v>7469</v>
      </c>
      <c r="AM84" s="153" t="s">
        <v>7469</v>
      </c>
      <c r="AN84" s="153" t="s">
        <v>7469</v>
      </c>
      <c r="AO84" s="153" t="s">
        <v>7469</v>
      </c>
      <c r="AP84" s="153">
        <v>38.487299999999998</v>
      </c>
      <c r="AQ84" s="153" t="s">
        <v>7469</v>
      </c>
      <c r="AR84" s="153" t="s">
        <v>7469</v>
      </c>
      <c r="AS84" s="153" t="s">
        <v>7469</v>
      </c>
      <c r="AT84" s="153" t="s">
        <v>7469</v>
      </c>
      <c r="AU84" s="153" t="s">
        <v>7469</v>
      </c>
      <c r="AV84" s="153" t="s">
        <v>7469</v>
      </c>
      <c r="AW84" s="153" t="s">
        <v>7469</v>
      </c>
      <c r="AX84" s="153" t="s">
        <v>7469</v>
      </c>
      <c r="AY84" s="153" t="s">
        <v>7469</v>
      </c>
      <c r="AZ84" s="153" t="s">
        <v>7469</v>
      </c>
      <c r="BA84" s="153" t="s">
        <v>7469</v>
      </c>
      <c r="BB84" s="153" t="s">
        <v>7469</v>
      </c>
      <c r="BC84" s="153" t="s">
        <v>7469</v>
      </c>
      <c r="BD84" s="153" t="s">
        <v>7469</v>
      </c>
      <c r="BE84" s="153" t="s">
        <v>7469</v>
      </c>
      <c r="BF84" s="153" t="s">
        <v>7469</v>
      </c>
      <c r="BG84" s="153">
        <v>949.88300000000004</v>
      </c>
      <c r="BH84" s="153" t="s">
        <v>7469</v>
      </c>
      <c r="BI84" s="153" t="s">
        <v>7469</v>
      </c>
      <c r="BJ84" s="153">
        <v>0</v>
      </c>
      <c r="BK84" s="153" t="s">
        <v>7469</v>
      </c>
      <c r="BL84" s="153" t="s">
        <v>7469</v>
      </c>
      <c r="BM84" s="153" t="s">
        <v>7469</v>
      </c>
      <c r="BN84" s="153">
        <v>0</v>
      </c>
      <c r="BO84" s="153" t="s">
        <v>7469</v>
      </c>
      <c r="BP84" s="153" t="s">
        <v>7469</v>
      </c>
      <c r="BQ84" s="153" t="s">
        <v>7469</v>
      </c>
      <c r="BR84" s="153" t="s">
        <v>7469</v>
      </c>
      <c r="BS84" s="153" t="s">
        <v>7469</v>
      </c>
      <c r="BT84" s="153" t="s">
        <v>7469</v>
      </c>
      <c r="BU84" s="153" t="s">
        <v>7469</v>
      </c>
      <c r="BV84" s="153" t="s">
        <v>7469</v>
      </c>
      <c r="BW84" s="153" t="s">
        <v>7469</v>
      </c>
      <c r="BX84" s="153" t="s">
        <v>7469</v>
      </c>
      <c r="BY84" s="153" t="s">
        <v>7469</v>
      </c>
      <c r="BZ84" s="153" t="s">
        <v>7469</v>
      </c>
      <c r="CA84" s="153">
        <v>0</v>
      </c>
      <c r="CB84" s="153" t="s">
        <v>7469</v>
      </c>
      <c r="CC84" s="153" t="s">
        <v>7469</v>
      </c>
      <c r="CD84" s="153" t="s">
        <v>7469</v>
      </c>
      <c r="CE84" s="153" t="s">
        <v>7469</v>
      </c>
      <c r="CF84" s="153" t="s">
        <v>7469</v>
      </c>
      <c r="CG84" s="153" t="s">
        <v>7469</v>
      </c>
      <c r="CH84" s="153" t="s">
        <v>7469</v>
      </c>
      <c r="CI84" s="153" t="s">
        <v>7469</v>
      </c>
      <c r="CJ84" s="153" t="s">
        <v>7469</v>
      </c>
      <c r="CK84" s="153" t="s">
        <v>7469</v>
      </c>
      <c r="CL84" s="153" t="s">
        <v>7469</v>
      </c>
      <c r="CM84" s="153" t="s">
        <v>7469</v>
      </c>
      <c r="CN84" s="153" t="s">
        <v>7469</v>
      </c>
      <c r="CO84" s="153" t="s">
        <v>7469</v>
      </c>
      <c r="CP84" s="153" t="s">
        <v>7469</v>
      </c>
      <c r="CQ84" s="153" t="s">
        <v>7469</v>
      </c>
      <c r="CR84" s="153" t="s">
        <v>7469</v>
      </c>
      <c r="CS84" s="153" t="s">
        <v>7469</v>
      </c>
      <c r="CT84" s="153" t="s">
        <v>7469</v>
      </c>
      <c r="CU84" s="153">
        <v>0</v>
      </c>
      <c r="CV84" s="153" t="s">
        <v>7469</v>
      </c>
      <c r="CW84" s="153" t="s">
        <v>7469</v>
      </c>
      <c r="CX84" s="153" t="s">
        <v>7469</v>
      </c>
      <c r="CY84" s="153" t="s">
        <v>7469</v>
      </c>
      <c r="CZ84" s="153" t="s">
        <v>7469</v>
      </c>
      <c r="DA84" s="153" t="s">
        <v>7469</v>
      </c>
      <c r="DB84" s="153" t="s">
        <v>7469</v>
      </c>
      <c r="DC84" s="153" t="s">
        <v>7469</v>
      </c>
      <c r="DD84" s="153" t="s">
        <v>7469</v>
      </c>
      <c r="DE84" s="153" t="s">
        <v>7469</v>
      </c>
      <c r="DF84" s="153" t="s">
        <v>7469</v>
      </c>
      <c r="DG84" s="153" t="s">
        <v>7469</v>
      </c>
      <c r="DH84" s="153" t="s">
        <v>7469</v>
      </c>
      <c r="DI84" s="153" t="s">
        <v>7469</v>
      </c>
      <c r="DJ84" s="153" t="s">
        <v>7469</v>
      </c>
      <c r="DK84" s="153">
        <v>0</v>
      </c>
      <c r="DL84" s="153" t="s">
        <v>7469</v>
      </c>
      <c r="DM84" s="153" t="s">
        <v>7469</v>
      </c>
      <c r="DN84" s="153" t="s">
        <v>7469</v>
      </c>
      <c r="DO84" s="153" t="s">
        <v>7469</v>
      </c>
      <c r="DP84" s="153" t="s">
        <v>7469</v>
      </c>
      <c r="DQ84" s="153">
        <v>0</v>
      </c>
      <c r="DR84" s="153" t="s">
        <v>7469</v>
      </c>
      <c r="DS84" s="153" t="s">
        <v>7469</v>
      </c>
      <c r="DT84" s="153" t="s">
        <v>7469</v>
      </c>
      <c r="DU84" s="153" t="s">
        <v>7469</v>
      </c>
      <c r="DV84" s="153" t="s">
        <v>7469</v>
      </c>
      <c r="DW84" s="153" t="s">
        <v>7469</v>
      </c>
      <c r="DX84" s="153" t="s">
        <v>7469</v>
      </c>
      <c r="DY84" s="153" t="s">
        <v>7469</v>
      </c>
      <c r="DZ84" s="153" t="s">
        <v>7469</v>
      </c>
      <c r="EA84" s="153" t="s">
        <v>7469</v>
      </c>
      <c r="EB84" s="153" t="s">
        <v>7469</v>
      </c>
      <c r="EC84" s="153" t="s">
        <v>7469</v>
      </c>
      <c r="ED84" s="153" t="s">
        <v>7469</v>
      </c>
      <c r="EE84" s="153">
        <v>0</v>
      </c>
      <c r="EF84" s="153" t="s">
        <v>7469</v>
      </c>
      <c r="EG84" s="153" t="s">
        <v>7469</v>
      </c>
      <c r="EH84" s="153" t="s">
        <v>7469</v>
      </c>
      <c r="EI84" s="153" t="s">
        <v>7469</v>
      </c>
      <c r="EJ84" s="153" t="s">
        <v>7469</v>
      </c>
      <c r="EK84" s="153" t="s">
        <v>7469</v>
      </c>
      <c r="EL84" s="153" t="s">
        <v>7469</v>
      </c>
      <c r="EM84" s="153" t="s">
        <v>7469</v>
      </c>
      <c r="EN84" s="153" t="s">
        <v>7469</v>
      </c>
    </row>
    <row r="85" spans="3:144">
      <c r="C85" s="120"/>
      <c r="D85" s="103"/>
      <c r="E85" s="120" t="s">
        <v>8102</v>
      </c>
      <c r="F85" s="126" t="s">
        <v>8110</v>
      </c>
      <c r="G85" s="151" t="s">
        <v>8090</v>
      </c>
      <c r="H85" s="152" t="s">
        <v>8097</v>
      </c>
      <c r="I85" s="153" t="s">
        <v>7469</v>
      </c>
      <c r="J85" s="153" t="s">
        <v>7469</v>
      </c>
      <c r="K85" s="153" t="s">
        <v>7469</v>
      </c>
      <c r="L85" s="153" t="s">
        <v>7469</v>
      </c>
      <c r="M85" s="153" t="s">
        <v>7469</v>
      </c>
      <c r="N85" s="153" t="s">
        <v>7469</v>
      </c>
      <c r="O85" s="153">
        <v>0</v>
      </c>
      <c r="P85" s="153" t="s">
        <v>7469</v>
      </c>
      <c r="Q85" s="153" t="s">
        <v>7469</v>
      </c>
      <c r="R85" s="153" t="s">
        <v>7469</v>
      </c>
      <c r="S85" s="153" t="s">
        <v>7469</v>
      </c>
      <c r="T85" s="153" t="s">
        <v>7469</v>
      </c>
      <c r="U85" s="153" t="s">
        <v>7469</v>
      </c>
      <c r="V85" s="153" t="s">
        <v>7469</v>
      </c>
      <c r="W85" s="153" t="s">
        <v>7469</v>
      </c>
      <c r="X85" s="153" t="s">
        <v>7469</v>
      </c>
      <c r="Y85" s="153" t="s">
        <v>7469</v>
      </c>
      <c r="Z85" s="153" t="s">
        <v>7469</v>
      </c>
      <c r="AA85" s="153" t="s">
        <v>7469</v>
      </c>
      <c r="AB85" s="153" t="s">
        <v>7469</v>
      </c>
      <c r="AC85" s="153" t="s">
        <v>7469</v>
      </c>
      <c r="AD85" s="153" t="s">
        <v>7469</v>
      </c>
      <c r="AE85" s="153" t="s">
        <v>7469</v>
      </c>
      <c r="AF85" s="153" t="s">
        <v>7469</v>
      </c>
      <c r="AG85" s="153" t="s">
        <v>7469</v>
      </c>
      <c r="AH85" s="153" t="s">
        <v>7469</v>
      </c>
      <c r="AI85" s="153" t="s">
        <v>7469</v>
      </c>
      <c r="AJ85" s="153" t="s">
        <v>7469</v>
      </c>
      <c r="AK85" s="153" t="s">
        <v>7469</v>
      </c>
      <c r="AL85" s="153" t="s">
        <v>7469</v>
      </c>
      <c r="AM85" s="153" t="s">
        <v>7469</v>
      </c>
      <c r="AN85" s="153" t="s">
        <v>7469</v>
      </c>
      <c r="AO85" s="153" t="s">
        <v>7469</v>
      </c>
      <c r="AP85" s="153" t="s">
        <v>7469</v>
      </c>
      <c r="AQ85" s="153" t="s">
        <v>7469</v>
      </c>
      <c r="AR85" s="153" t="s">
        <v>7469</v>
      </c>
      <c r="AS85" s="153" t="s">
        <v>7469</v>
      </c>
      <c r="AT85" s="153" t="s">
        <v>7469</v>
      </c>
      <c r="AU85" s="153" t="s">
        <v>7469</v>
      </c>
      <c r="AV85" s="153" t="s">
        <v>7469</v>
      </c>
      <c r="AW85" s="153" t="s">
        <v>7469</v>
      </c>
      <c r="AX85" s="153" t="s">
        <v>7469</v>
      </c>
      <c r="AY85" s="153" t="s">
        <v>7469</v>
      </c>
      <c r="AZ85" s="153" t="s">
        <v>7469</v>
      </c>
      <c r="BA85" s="153" t="s">
        <v>7469</v>
      </c>
      <c r="BB85" s="153" t="s">
        <v>7469</v>
      </c>
      <c r="BC85" s="153" t="s">
        <v>7469</v>
      </c>
      <c r="BD85" s="153" t="s">
        <v>7469</v>
      </c>
      <c r="BE85" s="153" t="s">
        <v>7469</v>
      </c>
      <c r="BF85" s="153" t="s">
        <v>7469</v>
      </c>
      <c r="BG85" s="153" t="s">
        <v>7469</v>
      </c>
      <c r="BH85" s="153" t="s">
        <v>7469</v>
      </c>
      <c r="BI85" s="153" t="s">
        <v>7469</v>
      </c>
      <c r="BJ85" s="153" t="s">
        <v>7469</v>
      </c>
      <c r="BK85" s="153" t="s">
        <v>7469</v>
      </c>
      <c r="BL85" s="153" t="s">
        <v>7469</v>
      </c>
      <c r="BM85" s="153" t="s">
        <v>7469</v>
      </c>
      <c r="BN85" s="153">
        <v>0</v>
      </c>
      <c r="BO85" s="153" t="s">
        <v>7469</v>
      </c>
      <c r="BP85" s="153" t="s">
        <v>7469</v>
      </c>
      <c r="BQ85" s="153" t="s">
        <v>7469</v>
      </c>
      <c r="BR85" s="153" t="s">
        <v>7469</v>
      </c>
      <c r="BS85" s="153" t="s">
        <v>7469</v>
      </c>
      <c r="BT85" s="153" t="s">
        <v>7469</v>
      </c>
      <c r="BU85" s="153" t="s">
        <v>7469</v>
      </c>
      <c r="BV85" s="153" t="s">
        <v>7469</v>
      </c>
      <c r="BW85" s="153" t="s">
        <v>7469</v>
      </c>
      <c r="BX85" s="153" t="s">
        <v>7469</v>
      </c>
      <c r="BY85" s="153" t="s">
        <v>7469</v>
      </c>
      <c r="BZ85" s="153" t="s">
        <v>7469</v>
      </c>
      <c r="CA85" s="153">
        <v>0</v>
      </c>
      <c r="CB85" s="153" t="s">
        <v>7469</v>
      </c>
      <c r="CC85" s="153" t="s">
        <v>7469</v>
      </c>
      <c r="CD85" s="153" t="s">
        <v>7469</v>
      </c>
      <c r="CE85" s="153" t="s">
        <v>7469</v>
      </c>
      <c r="CF85" s="153" t="s">
        <v>7469</v>
      </c>
      <c r="CG85" s="153" t="s">
        <v>7469</v>
      </c>
      <c r="CH85" s="153" t="s">
        <v>7469</v>
      </c>
      <c r="CI85" s="153" t="s">
        <v>7469</v>
      </c>
      <c r="CJ85" s="153" t="s">
        <v>7469</v>
      </c>
      <c r="CK85" s="153" t="s">
        <v>7469</v>
      </c>
      <c r="CL85" s="153" t="s">
        <v>7469</v>
      </c>
      <c r="CM85" s="153" t="s">
        <v>7469</v>
      </c>
      <c r="CN85" s="153" t="s">
        <v>7469</v>
      </c>
      <c r="CO85" s="153" t="s">
        <v>7469</v>
      </c>
      <c r="CP85" s="153" t="s">
        <v>7469</v>
      </c>
      <c r="CQ85" s="153" t="s">
        <v>7469</v>
      </c>
      <c r="CR85" s="153" t="s">
        <v>7469</v>
      </c>
      <c r="CS85" s="153" t="s">
        <v>7469</v>
      </c>
      <c r="CT85" s="153" t="s">
        <v>7469</v>
      </c>
      <c r="CU85" s="153" t="s">
        <v>7469</v>
      </c>
      <c r="CV85" s="153" t="s">
        <v>7469</v>
      </c>
      <c r="CW85" s="153" t="s">
        <v>7469</v>
      </c>
      <c r="CX85" s="153" t="s">
        <v>7469</v>
      </c>
      <c r="CY85" s="153" t="s">
        <v>7469</v>
      </c>
      <c r="CZ85" s="153" t="s">
        <v>7469</v>
      </c>
      <c r="DA85" s="153" t="s">
        <v>7469</v>
      </c>
      <c r="DB85" s="153" t="s">
        <v>7469</v>
      </c>
      <c r="DC85" s="153" t="s">
        <v>7469</v>
      </c>
      <c r="DD85" s="153" t="s">
        <v>7469</v>
      </c>
      <c r="DE85" s="153" t="s">
        <v>7469</v>
      </c>
      <c r="DF85" s="153" t="s">
        <v>7469</v>
      </c>
      <c r="DG85" s="153" t="s">
        <v>7469</v>
      </c>
      <c r="DH85" s="153" t="s">
        <v>7469</v>
      </c>
      <c r="DI85" s="153" t="s">
        <v>7469</v>
      </c>
      <c r="DJ85" s="153" t="s">
        <v>7469</v>
      </c>
      <c r="DK85" s="153" t="s">
        <v>7469</v>
      </c>
      <c r="DL85" s="153" t="s">
        <v>7469</v>
      </c>
      <c r="DM85" s="153" t="s">
        <v>7469</v>
      </c>
      <c r="DN85" s="153" t="s">
        <v>7469</v>
      </c>
      <c r="DO85" s="153" t="s">
        <v>7469</v>
      </c>
      <c r="DP85" s="153" t="s">
        <v>7469</v>
      </c>
      <c r="DQ85" s="153" t="s">
        <v>7469</v>
      </c>
      <c r="DR85" s="153" t="s">
        <v>7469</v>
      </c>
      <c r="DS85" s="153" t="s">
        <v>7469</v>
      </c>
      <c r="DT85" s="153" t="s">
        <v>7469</v>
      </c>
      <c r="DU85" s="153" t="s">
        <v>7469</v>
      </c>
      <c r="DV85" s="153" t="s">
        <v>7469</v>
      </c>
      <c r="DW85" s="153" t="s">
        <v>7469</v>
      </c>
      <c r="DX85" s="153" t="s">
        <v>7469</v>
      </c>
      <c r="DY85" s="153" t="s">
        <v>7469</v>
      </c>
      <c r="DZ85" s="153" t="s">
        <v>7469</v>
      </c>
      <c r="EA85" s="153" t="s">
        <v>7469</v>
      </c>
      <c r="EB85" s="153" t="s">
        <v>7469</v>
      </c>
      <c r="EC85" s="153" t="s">
        <v>7469</v>
      </c>
      <c r="ED85" s="153" t="s">
        <v>7469</v>
      </c>
      <c r="EE85" s="153" t="s">
        <v>7469</v>
      </c>
      <c r="EF85" s="153" t="s">
        <v>7469</v>
      </c>
      <c r="EG85" s="153" t="s">
        <v>7469</v>
      </c>
      <c r="EH85" s="153" t="s">
        <v>7469</v>
      </c>
      <c r="EI85" s="153" t="s">
        <v>7469</v>
      </c>
      <c r="EJ85" s="153" t="s">
        <v>7469</v>
      </c>
      <c r="EK85" s="153" t="s">
        <v>7469</v>
      </c>
      <c r="EL85" s="153" t="s">
        <v>7469</v>
      </c>
      <c r="EM85" s="153" t="s">
        <v>7469</v>
      </c>
      <c r="EN85" s="153" t="s">
        <v>7469</v>
      </c>
    </row>
    <row r="86" spans="3:144">
      <c r="C86" s="120"/>
      <c r="D86" s="103"/>
      <c r="E86" s="120" t="s">
        <v>8103</v>
      </c>
      <c r="F86" s="126" t="s">
        <v>8110</v>
      </c>
      <c r="G86" s="151" t="s">
        <v>8090</v>
      </c>
      <c r="H86" s="152" t="s">
        <v>8097</v>
      </c>
      <c r="I86" s="153">
        <v>513.53560000000004</v>
      </c>
      <c r="J86" s="153">
        <v>72.251000000000005</v>
      </c>
      <c r="K86" s="153">
        <v>1421.8</v>
      </c>
      <c r="L86" s="153">
        <v>0</v>
      </c>
      <c r="M86" s="153" t="s">
        <v>7469</v>
      </c>
      <c r="N86" s="153">
        <v>18</v>
      </c>
      <c r="O86" s="153">
        <v>23</v>
      </c>
      <c r="P86" s="153">
        <v>0</v>
      </c>
      <c r="Q86" s="153">
        <v>0</v>
      </c>
      <c r="R86" s="153">
        <v>525</v>
      </c>
      <c r="S86" s="153">
        <v>0</v>
      </c>
      <c r="T86" s="153">
        <v>0</v>
      </c>
      <c r="U86" s="153" t="s">
        <v>7469</v>
      </c>
      <c r="V86" s="153">
        <v>0</v>
      </c>
      <c r="W86" s="153">
        <v>6.9500000000000006E-2</v>
      </c>
      <c r="X86" s="153">
        <v>1232.5999999999999</v>
      </c>
      <c r="Y86" s="153">
        <v>0</v>
      </c>
      <c r="Z86" s="153">
        <v>0</v>
      </c>
      <c r="AA86" s="153">
        <v>77.834999999999994</v>
      </c>
      <c r="AB86" s="153">
        <v>6.5025000000000004</v>
      </c>
      <c r="AC86" s="153">
        <v>0</v>
      </c>
      <c r="AD86" s="153">
        <v>3.91</v>
      </c>
      <c r="AE86" s="153">
        <v>0</v>
      </c>
      <c r="AF86" s="153">
        <v>0</v>
      </c>
      <c r="AG86" s="153">
        <v>14.725899999999999</v>
      </c>
      <c r="AH86" s="153">
        <v>0</v>
      </c>
      <c r="AI86" s="153">
        <v>2.3201999999999998</v>
      </c>
      <c r="AJ86" s="153">
        <v>58.85</v>
      </c>
      <c r="AK86" s="153" t="s">
        <v>7469</v>
      </c>
      <c r="AL86" s="153">
        <v>7.1429</v>
      </c>
      <c r="AM86" s="153" t="s">
        <v>7469</v>
      </c>
      <c r="AN86" s="153">
        <v>0</v>
      </c>
      <c r="AO86" s="153">
        <v>0.27550000000000002</v>
      </c>
      <c r="AP86" s="153">
        <v>52.392299999999999</v>
      </c>
      <c r="AQ86" s="153" t="s">
        <v>7469</v>
      </c>
      <c r="AR86" s="153">
        <v>569.57799999999997</v>
      </c>
      <c r="AS86" s="153">
        <v>7.3949999999999996</v>
      </c>
      <c r="AT86" s="153">
        <v>5.8800999999999997</v>
      </c>
      <c r="AU86" s="153">
        <v>17.100999999999999</v>
      </c>
      <c r="AV86" s="153">
        <v>220.75129999999999</v>
      </c>
      <c r="AW86" s="153" t="s">
        <v>7469</v>
      </c>
      <c r="AX86" s="153" t="s">
        <v>7469</v>
      </c>
      <c r="AY86" s="153" t="s">
        <v>7469</v>
      </c>
      <c r="AZ86" s="153">
        <v>51.646000000000001</v>
      </c>
      <c r="BA86" s="153">
        <v>0</v>
      </c>
      <c r="BB86" s="153" t="s">
        <v>7469</v>
      </c>
      <c r="BC86" s="153" t="s">
        <v>7469</v>
      </c>
      <c r="BD86" s="153" t="s">
        <v>7469</v>
      </c>
      <c r="BE86" s="153">
        <v>0</v>
      </c>
      <c r="BF86" s="153">
        <v>0</v>
      </c>
      <c r="BG86" s="153" t="s">
        <v>7469</v>
      </c>
      <c r="BH86" s="153" t="s">
        <v>7469</v>
      </c>
      <c r="BI86" s="153">
        <v>0</v>
      </c>
      <c r="BJ86" s="153">
        <v>0</v>
      </c>
      <c r="BK86" s="153" t="s">
        <v>7469</v>
      </c>
      <c r="BL86" s="153" t="s">
        <v>7469</v>
      </c>
      <c r="BM86" s="153">
        <v>13.048</v>
      </c>
      <c r="BN86" s="153">
        <v>0</v>
      </c>
      <c r="BO86" s="153">
        <v>0</v>
      </c>
      <c r="BP86" s="153" t="s">
        <v>7469</v>
      </c>
      <c r="BQ86" s="153">
        <v>0</v>
      </c>
      <c r="BR86" s="153" t="s">
        <v>7469</v>
      </c>
      <c r="BS86" s="153">
        <v>234.292</v>
      </c>
      <c r="BT86" s="153" t="s">
        <v>7469</v>
      </c>
      <c r="BU86" s="153">
        <v>10.6197</v>
      </c>
      <c r="BV86" s="153" t="s">
        <v>7469</v>
      </c>
      <c r="BW86" s="153" t="s">
        <v>7469</v>
      </c>
      <c r="BX86" s="153">
        <v>6.3087</v>
      </c>
      <c r="BY86" s="153" t="s">
        <v>7469</v>
      </c>
      <c r="BZ86" s="153">
        <v>0</v>
      </c>
      <c r="CA86" s="153">
        <v>0</v>
      </c>
      <c r="CB86" s="153">
        <v>13.0253</v>
      </c>
      <c r="CC86" s="153">
        <v>0</v>
      </c>
      <c r="CD86" s="153">
        <v>5.0420999999999996</v>
      </c>
      <c r="CE86" s="153">
        <v>0</v>
      </c>
      <c r="CF86" s="153" t="s">
        <v>7469</v>
      </c>
      <c r="CG86" s="153" t="s">
        <v>7469</v>
      </c>
      <c r="CH86" s="153">
        <v>0.75109999999999999</v>
      </c>
      <c r="CI86" s="153">
        <v>0</v>
      </c>
      <c r="CJ86" s="153" t="s">
        <v>7469</v>
      </c>
      <c r="CK86" s="153" t="s">
        <v>7469</v>
      </c>
      <c r="CL86" s="153" t="s">
        <v>7469</v>
      </c>
      <c r="CM86" s="153" t="s">
        <v>7469</v>
      </c>
      <c r="CN86" s="153" t="s">
        <v>7469</v>
      </c>
      <c r="CO86" s="153">
        <v>74.495500000000007</v>
      </c>
      <c r="CP86" s="153">
        <v>41.909799999999997</v>
      </c>
      <c r="CQ86" s="153">
        <v>12.1351</v>
      </c>
      <c r="CR86" s="153" t="s">
        <v>7469</v>
      </c>
      <c r="CS86" s="153">
        <v>35.107999999999997</v>
      </c>
      <c r="CT86" s="153">
        <v>0</v>
      </c>
      <c r="CU86" s="153">
        <v>0</v>
      </c>
      <c r="CV86" s="153" t="s">
        <v>7469</v>
      </c>
      <c r="CW86" s="153" t="s">
        <v>7469</v>
      </c>
      <c r="CX86" s="153" t="s">
        <v>7469</v>
      </c>
      <c r="CY86" s="153">
        <v>122.7735</v>
      </c>
      <c r="CZ86" s="153">
        <v>0</v>
      </c>
      <c r="DA86" s="153">
        <v>0</v>
      </c>
      <c r="DB86" s="153" t="s">
        <v>7469</v>
      </c>
      <c r="DC86" s="153">
        <v>17.918099999999999</v>
      </c>
      <c r="DD86" s="153">
        <v>0</v>
      </c>
      <c r="DE86" s="153" t="s">
        <v>7469</v>
      </c>
      <c r="DF86" s="153" t="s">
        <v>7469</v>
      </c>
      <c r="DG86" s="153">
        <v>0</v>
      </c>
      <c r="DH86" s="153">
        <v>0</v>
      </c>
      <c r="DI86" s="153" t="s">
        <v>7469</v>
      </c>
      <c r="DJ86" s="153" t="s">
        <v>7469</v>
      </c>
      <c r="DK86" s="153">
        <v>0</v>
      </c>
      <c r="DL86" s="153">
        <v>0.82720000000000005</v>
      </c>
      <c r="DM86" s="153">
        <v>0</v>
      </c>
      <c r="DN86" s="153">
        <v>414.7337</v>
      </c>
      <c r="DO86" s="153">
        <v>0</v>
      </c>
      <c r="DP86" s="153">
        <v>0.1769</v>
      </c>
      <c r="DQ86" s="153">
        <v>0</v>
      </c>
      <c r="DR86" s="153" t="s">
        <v>7469</v>
      </c>
      <c r="DS86" s="153">
        <v>0</v>
      </c>
      <c r="DT86" s="153">
        <v>61.551699999999997</v>
      </c>
      <c r="DU86" s="153">
        <v>11.4719</v>
      </c>
      <c r="DV86" s="153" t="s">
        <v>7469</v>
      </c>
      <c r="DW86" s="153" t="s">
        <v>7469</v>
      </c>
      <c r="DX86" s="153">
        <v>8.8534000000000006</v>
      </c>
      <c r="DY86" s="153">
        <v>8.0327000000000002</v>
      </c>
      <c r="DZ86" s="153">
        <v>0</v>
      </c>
      <c r="EA86" s="153">
        <v>0</v>
      </c>
      <c r="EB86" s="153">
        <v>10.1014</v>
      </c>
      <c r="EC86" s="153">
        <v>0</v>
      </c>
      <c r="ED86" s="153">
        <v>11.127000000000001</v>
      </c>
      <c r="EE86" s="153" t="s">
        <v>7469</v>
      </c>
      <c r="EF86" s="153">
        <v>3.9815</v>
      </c>
      <c r="EG86" s="153">
        <v>64.914400000000001</v>
      </c>
      <c r="EH86" s="153" t="s">
        <v>7469</v>
      </c>
      <c r="EI86" s="153">
        <v>0</v>
      </c>
      <c r="EJ86" s="153" t="s">
        <v>7469</v>
      </c>
      <c r="EK86" s="153" t="s">
        <v>7469</v>
      </c>
      <c r="EL86" s="153">
        <v>0</v>
      </c>
      <c r="EM86" s="153">
        <v>0</v>
      </c>
      <c r="EN86" s="153" t="s">
        <v>7469</v>
      </c>
    </row>
    <row r="87" spans="3:144">
      <c r="C87" s="120"/>
      <c r="D87" s="129" t="s">
        <v>8111</v>
      </c>
      <c r="E87" s="120"/>
      <c r="F87" s="126"/>
      <c r="G87" s="151"/>
      <c r="H87" s="152"/>
      <c r="I87" s="153" t="s">
        <v>8105</v>
      </c>
      <c r="J87" s="153" t="s">
        <v>8105</v>
      </c>
      <c r="K87" s="153" t="s">
        <v>8105</v>
      </c>
      <c r="L87" s="153" t="s">
        <v>8105</v>
      </c>
      <c r="M87" s="153" t="s">
        <v>8105</v>
      </c>
      <c r="N87" s="153" t="s">
        <v>8105</v>
      </c>
      <c r="O87" s="153" t="s">
        <v>8105</v>
      </c>
      <c r="P87" s="153" t="s">
        <v>8105</v>
      </c>
      <c r="Q87" s="153" t="s">
        <v>8105</v>
      </c>
      <c r="R87" s="153" t="s">
        <v>8105</v>
      </c>
      <c r="S87" s="153" t="s">
        <v>8105</v>
      </c>
      <c r="T87" s="153" t="s">
        <v>8105</v>
      </c>
      <c r="U87" s="153" t="s">
        <v>8105</v>
      </c>
      <c r="V87" s="153" t="s">
        <v>8105</v>
      </c>
      <c r="W87" s="153" t="s">
        <v>8105</v>
      </c>
      <c r="X87" s="153" t="s">
        <v>8105</v>
      </c>
      <c r="Y87" s="153" t="s">
        <v>8105</v>
      </c>
      <c r="Z87" s="153" t="s">
        <v>8105</v>
      </c>
      <c r="AA87" s="153" t="s">
        <v>8105</v>
      </c>
      <c r="AB87" s="153" t="s">
        <v>8105</v>
      </c>
      <c r="AC87" s="153" t="s">
        <v>8105</v>
      </c>
      <c r="AD87" s="153" t="s">
        <v>8105</v>
      </c>
      <c r="AE87" s="153" t="s">
        <v>8105</v>
      </c>
      <c r="AF87" s="153" t="s">
        <v>8105</v>
      </c>
      <c r="AG87" s="153" t="s">
        <v>8105</v>
      </c>
      <c r="AH87" s="153" t="s">
        <v>8105</v>
      </c>
      <c r="AI87" s="153" t="s">
        <v>8105</v>
      </c>
      <c r="AJ87" s="153" t="s">
        <v>8105</v>
      </c>
      <c r="AK87" s="153" t="s">
        <v>8105</v>
      </c>
      <c r="AL87" s="153" t="s">
        <v>8105</v>
      </c>
      <c r="AM87" s="153" t="s">
        <v>8105</v>
      </c>
      <c r="AN87" s="153" t="s">
        <v>8105</v>
      </c>
      <c r="AO87" s="153" t="s">
        <v>8105</v>
      </c>
      <c r="AP87" s="153" t="s">
        <v>8105</v>
      </c>
      <c r="AQ87" s="153" t="s">
        <v>8105</v>
      </c>
      <c r="AR87" s="153" t="s">
        <v>8105</v>
      </c>
      <c r="AS87" s="153" t="s">
        <v>8105</v>
      </c>
      <c r="AT87" s="153" t="s">
        <v>8105</v>
      </c>
      <c r="AU87" s="153" t="s">
        <v>8105</v>
      </c>
      <c r="AV87" s="153" t="s">
        <v>8105</v>
      </c>
      <c r="AW87" s="153" t="s">
        <v>8105</v>
      </c>
      <c r="AX87" s="153" t="s">
        <v>8105</v>
      </c>
      <c r="AY87" s="153" t="s">
        <v>8105</v>
      </c>
      <c r="AZ87" s="153" t="s">
        <v>8105</v>
      </c>
      <c r="BA87" s="153" t="s">
        <v>8105</v>
      </c>
      <c r="BB87" s="153" t="s">
        <v>8105</v>
      </c>
      <c r="BC87" s="153" t="s">
        <v>8105</v>
      </c>
      <c r="BD87" s="153" t="s">
        <v>8105</v>
      </c>
      <c r="BE87" s="153" t="s">
        <v>8105</v>
      </c>
      <c r="BF87" s="153" t="s">
        <v>8105</v>
      </c>
      <c r="BG87" s="153" t="s">
        <v>8105</v>
      </c>
      <c r="BH87" s="153" t="s">
        <v>8105</v>
      </c>
      <c r="BI87" s="153" t="s">
        <v>8105</v>
      </c>
      <c r="BJ87" s="153" t="s">
        <v>8105</v>
      </c>
      <c r="BK87" s="153" t="s">
        <v>8105</v>
      </c>
      <c r="BL87" s="153" t="s">
        <v>8105</v>
      </c>
      <c r="BM87" s="153" t="s">
        <v>8105</v>
      </c>
      <c r="BN87" s="153" t="s">
        <v>8105</v>
      </c>
      <c r="BO87" s="153" t="s">
        <v>8105</v>
      </c>
      <c r="BP87" s="153" t="s">
        <v>8105</v>
      </c>
      <c r="BQ87" s="153" t="s">
        <v>8105</v>
      </c>
      <c r="BR87" s="153" t="s">
        <v>8105</v>
      </c>
      <c r="BS87" s="153" t="s">
        <v>8105</v>
      </c>
      <c r="BT87" s="153" t="s">
        <v>8105</v>
      </c>
      <c r="BU87" s="153" t="s">
        <v>8105</v>
      </c>
      <c r="BV87" s="153" t="s">
        <v>8105</v>
      </c>
      <c r="BW87" s="153" t="s">
        <v>8105</v>
      </c>
      <c r="BX87" s="153" t="s">
        <v>8105</v>
      </c>
      <c r="BY87" s="153" t="s">
        <v>8105</v>
      </c>
      <c r="BZ87" s="153" t="s">
        <v>8105</v>
      </c>
      <c r="CA87" s="153" t="s">
        <v>8105</v>
      </c>
      <c r="CB87" s="153" t="s">
        <v>8105</v>
      </c>
      <c r="CC87" s="153" t="s">
        <v>8105</v>
      </c>
      <c r="CD87" s="153" t="s">
        <v>8105</v>
      </c>
      <c r="CE87" s="153" t="s">
        <v>8105</v>
      </c>
      <c r="CF87" s="153" t="s">
        <v>8105</v>
      </c>
      <c r="CG87" s="153" t="s">
        <v>8105</v>
      </c>
      <c r="CH87" s="153" t="s">
        <v>8105</v>
      </c>
      <c r="CI87" s="153" t="s">
        <v>8105</v>
      </c>
      <c r="CJ87" s="153" t="s">
        <v>8105</v>
      </c>
      <c r="CK87" s="153" t="s">
        <v>8105</v>
      </c>
      <c r="CL87" s="153" t="s">
        <v>8105</v>
      </c>
      <c r="CM87" s="153" t="s">
        <v>8105</v>
      </c>
      <c r="CN87" s="153" t="s">
        <v>8105</v>
      </c>
      <c r="CO87" s="153" t="s">
        <v>8105</v>
      </c>
      <c r="CP87" s="153" t="s">
        <v>8105</v>
      </c>
      <c r="CQ87" s="153" t="s">
        <v>8105</v>
      </c>
      <c r="CR87" s="153" t="s">
        <v>8105</v>
      </c>
      <c r="CS87" s="153" t="s">
        <v>8105</v>
      </c>
      <c r="CT87" s="153" t="s">
        <v>8105</v>
      </c>
      <c r="CU87" s="153" t="s">
        <v>8105</v>
      </c>
      <c r="CV87" s="153" t="s">
        <v>8105</v>
      </c>
      <c r="CW87" s="153" t="s">
        <v>8105</v>
      </c>
      <c r="CX87" s="153" t="s">
        <v>8105</v>
      </c>
      <c r="CY87" s="153" t="s">
        <v>8105</v>
      </c>
      <c r="CZ87" s="153" t="s">
        <v>8105</v>
      </c>
      <c r="DA87" s="153" t="s">
        <v>8105</v>
      </c>
      <c r="DB87" s="153" t="s">
        <v>8105</v>
      </c>
      <c r="DC87" s="153" t="s">
        <v>8105</v>
      </c>
      <c r="DD87" s="153" t="s">
        <v>8105</v>
      </c>
      <c r="DE87" s="153" t="s">
        <v>8105</v>
      </c>
      <c r="DF87" s="153" t="s">
        <v>8105</v>
      </c>
      <c r="DG87" s="153" t="s">
        <v>8105</v>
      </c>
      <c r="DH87" s="153" t="s">
        <v>8105</v>
      </c>
      <c r="DI87" s="153" t="s">
        <v>8105</v>
      </c>
      <c r="DJ87" s="153" t="s">
        <v>8105</v>
      </c>
      <c r="DK87" s="153" t="s">
        <v>8105</v>
      </c>
      <c r="DL87" s="153" t="s">
        <v>8105</v>
      </c>
      <c r="DM87" s="153" t="s">
        <v>8105</v>
      </c>
      <c r="DN87" s="153" t="s">
        <v>8105</v>
      </c>
      <c r="DO87" s="153" t="s">
        <v>8105</v>
      </c>
      <c r="DP87" s="153" t="s">
        <v>8105</v>
      </c>
      <c r="DQ87" s="153" t="s">
        <v>8105</v>
      </c>
      <c r="DR87" s="153" t="s">
        <v>8105</v>
      </c>
      <c r="DS87" s="153" t="s">
        <v>8105</v>
      </c>
      <c r="DT87" s="153" t="s">
        <v>8105</v>
      </c>
      <c r="DU87" s="153" t="s">
        <v>8105</v>
      </c>
      <c r="DV87" s="153" t="s">
        <v>8105</v>
      </c>
      <c r="DW87" s="153" t="s">
        <v>8105</v>
      </c>
      <c r="DX87" s="153" t="s">
        <v>8105</v>
      </c>
      <c r="DY87" s="153" t="s">
        <v>8105</v>
      </c>
      <c r="DZ87" s="153" t="s">
        <v>8105</v>
      </c>
      <c r="EA87" s="153" t="s">
        <v>8105</v>
      </c>
      <c r="EB87" s="153" t="s">
        <v>8105</v>
      </c>
      <c r="EC87" s="153" t="s">
        <v>8105</v>
      </c>
      <c r="ED87" s="153" t="s">
        <v>8105</v>
      </c>
      <c r="EE87" s="153" t="s">
        <v>8105</v>
      </c>
      <c r="EF87" s="153" t="s">
        <v>8105</v>
      </c>
      <c r="EG87" s="153" t="s">
        <v>8105</v>
      </c>
      <c r="EH87" s="153" t="s">
        <v>8105</v>
      </c>
      <c r="EI87" s="153" t="s">
        <v>8105</v>
      </c>
      <c r="EJ87" s="153" t="s">
        <v>8105</v>
      </c>
      <c r="EK87" s="153" t="s">
        <v>8105</v>
      </c>
      <c r="EL87" s="153" t="s">
        <v>8105</v>
      </c>
      <c r="EM87" s="153" t="s">
        <v>8105</v>
      </c>
      <c r="EN87" s="153" t="s">
        <v>8105</v>
      </c>
    </row>
    <row r="88" spans="3:144">
      <c r="C88" s="120"/>
      <c r="D88" s="103"/>
      <c r="E88" s="120" t="s">
        <v>8088</v>
      </c>
      <c r="F88" s="126" t="s">
        <v>8112</v>
      </c>
      <c r="G88" s="151" t="s">
        <v>8090</v>
      </c>
      <c r="H88" s="152" t="s">
        <v>8091</v>
      </c>
      <c r="I88" s="153">
        <v>378.73430000000002</v>
      </c>
      <c r="J88" s="153">
        <v>0</v>
      </c>
      <c r="K88" s="153">
        <v>2287.3000000000002</v>
      </c>
      <c r="L88" s="153">
        <v>0</v>
      </c>
      <c r="M88" s="153">
        <v>0</v>
      </c>
      <c r="N88" s="153">
        <v>175</v>
      </c>
      <c r="O88" s="153">
        <v>146</v>
      </c>
      <c r="P88" s="153">
        <v>0</v>
      </c>
      <c r="Q88" s="153">
        <v>0</v>
      </c>
      <c r="R88" s="153">
        <v>55</v>
      </c>
      <c r="S88" s="153">
        <v>0</v>
      </c>
      <c r="T88" s="153">
        <v>1.26E-2</v>
      </c>
      <c r="U88" s="153">
        <v>0</v>
      </c>
      <c r="V88" s="153">
        <v>0</v>
      </c>
      <c r="W88" s="153">
        <v>0</v>
      </c>
      <c r="X88" s="153">
        <v>67</v>
      </c>
      <c r="Y88" s="153">
        <v>0</v>
      </c>
      <c r="Z88" s="153">
        <v>0.37390000000000001</v>
      </c>
      <c r="AA88" s="153">
        <v>26.7806</v>
      </c>
      <c r="AB88" s="153">
        <v>0.1283</v>
      </c>
      <c r="AC88" s="153">
        <v>0</v>
      </c>
      <c r="AD88" s="153">
        <v>0.69440000000000002</v>
      </c>
      <c r="AE88" s="153">
        <v>8.9999999999999998E-4</v>
      </c>
      <c r="AF88" s="153">
        <v>3.7972999999999999</v>
      </c>
      <c r="AG88" s="153">
        <v>0.87670000000000003</v>
      </c>
      <c r="AH88" s="153">
        <v>0</v>
      </c>
      <c r="AI88" s="153">
        <v>5.0200000000000002E-2</v>
      </c>
      <c r="AJ88" s="153">
        <v>44.892000000000003</v>
      </c>
      <c r="AK88" s="153">
        <v>2.2309000000000001</v>
      </c>
      <c r="AL88" s="153">
        <v>0.29659999999999997</v>
      </c>
      <c r="AM88" s="153">
        <v>0.3997</v>
      </c>
      <c r="AN88" s="153">
        <v>30.385200000000001</v>
      </c>
      <c r="AO88" s="153" t="s">
        <v>7469</v>
      </c>
      <c r="AP88" s="153">
        <v>2.698</v>
      </c>
      <c r="AQ88" s="153">
        <v>0</v>
      </c>
      <c r="AR88" s="153">
        <v>24.260999999999999</v>
      </c>
      <c r="AS88" s="153">
        <v>2.8721999999999999</v>
      </c>
      <c r="AT88" s="153">
        <v>0.96260000000000001</v>
      </c>
      <c r="AU88" s="153">
        <v>5.5199999999999999E-2</v>
      </c>
      <c r="AV88" s="153">
        <v>62.948599999999999</v>
      </c>
      <c r="AW88" s="153" t="s">
        <v>7469</v>
      </c>
      <c r="AX88" s="153">
        <v>0</v>
      </c>
      <c r="AY88" s="153" t="s">
        <v>7469</v>
      </c>
      <c r="AZ88" s="153">
        <v>0.92859999999999998</v>
      </c>
      <c r="BA88" s="153">
        <v>1.7999999999999999E-2</v>
      </c>
      <c r="BB88" s="153">
        <v>0</v>
      </c>
      <c r="BC88" s="153">
        <v>0</v>
      </c>
      <c r="BD88" s="153">
        <v>0</v>
      </c>
      <c r="BE88" s="153">
        <v>0</v>
      </c>
      <c r="BF88" s="153">
        <v>0</v>
      </c>
      <c r="BG88" s="153" t="s">
        <v>7469</v>
      </c>
      <c r="BH88" s="153">
        <v>0</v>
      </c>
      <c r="BI88" s="153" t="s">
        <v>7469</v>
      </c>
      <c r="BJ88" s="153">
        <v>2.8E-3</v>
      </c>
      <c r="BK88" s="153">
        <v>0</v>
      </c>
      <c r="BL88" s="153">
        <v>2.6505000000000001</v>
      </c>
      <c r="BM88" s="153">
        <v>2.3799000000000001</v>
      </c>
      <c r="BN88" s="153">
        <v>0</v>
      </c>
      <c r="BO88" s="153">
        <v>0</v>
      </c>
      <c r="BP88" s="153">
        <v>0</v>
      </c>
      <c r="BQ88" s="153">
        <v>0</v>
      </c>
      <c r="BR88" s="153" t="s">
        <v>7469</v>
      </c>
      <c r="BS88" s="153">
        <v>0</v>
      </c>
      <c r="BT88" s="153">
        <v>0</v>
      </c>
      <c r="BU88" s="153">
        <v>0</v>
      </c>
      <c r="BV88" s="153">
        <v>0</v>
      </c>
      <c r="BW88" s="153" t="s">
        <v>7469</v>
      </c>
      <c r="BX88" s="153">
        <v>0</v>
      </c>
      <c r="BY88" s="153">
        <v>6.3752000000000004</v>
      </c>
      <c r="BZ88" s="153" t="s">
        <v>7469</v>
      </c>
      <c r="CA88" s="153">
        <v>0</v>
      </c>
      <c r="CB88" s="153">
        <v>0.64880000000000004</v>
      </c>
      <c r="CC88" s="153">
        <v>0</v>
      </c>
      <c r="CD88" s="153">
        <v>0</v>
      </c>
      <c r="CE88" s="153">
        <v>0</v>
      </c>
      <c r="CF88" s="153">
        <v>0</v>
      </c>
      <c r="CG88" s="153">
        <v>0</v>
      </c>
      <c r="CH88" s="153">
        <v>0.41360000000000002</v>
      </c>
      <c r="CI88" s="153">
        <v>14.5381</v>
      </c>
      <c r="CJ88" s="153" t="s">
        <v>7469</v>
      </c>
      <c r="CK88" s="153" t="s">
        <v>7469</v>
      </c>
      <c r="CL88" s="153" t="s">
        <v>7469</v>
      </c>
      <c r="CM88" s="153" t="s">
        <v>7469</v>
      </c>
      <c r="CN88" s="153" t="s">
        <v>7469</v>
      </c>
      <c r="CO88" s="153">
        <v>4.0766999999999998</v>
      </c>
      <c r="CP88" s="153">
        <v>6.6890000000000001</v>
      </c>
      <c r="CQ88" s="153">
        <v>0</v>
      </c>
      <c r="CR88" s="153" t="s">
        <v>7469</v>
      </c>
      <c r="CS88" s="153">
        <v>0</v>
      </c>
      <c r="CT88" s="153">
        <v>0</v>
      </c>
      <c r="CU88" s="153">
        <v>1.3203</v>
      </c>
      <c r="CV88" s="153" t="s">
        <v>7469</v>
      </c>
      <c r="CW88" s="153" t="s">
        <v>7469</v>
      </c>
      <c r="CX88" s="153" t="s">
        <v>7469</v>
      </c>
      <c r="CY88" s="153">
        <v>20.933399999999999</v>
      </c>
      <c r="CZ88" s="153">
        <v>1.6641999999999999</v>
      </c>
      <c r="DA88" s="153">
        <v>6.7500000000000004E-2</v>
      </c>
      <c r="DB88" s="153" t="s">
        <v>7469</v>
      </c>
      <c r="DC88" s="153">
        <v>0.67420000000000002</v>
      </c>
      <c r="DD88" s="153">
        <v>0.30130000000000001</v>
      </c>
      <c r="DE88" s="153">
        <v>0.56000000000000005</v>
      </c>
      <c r="DF88" s="153" t="s">
        <v>7469</v>
      </c>
      <c r="DG88" s="153">
        <v>2.9100000000000001E-2</v>
      </c>
      <c r="DH88" s="153">
        <v>0</v>
      </c>
      <c r="DI88" s="153">
        <v>4.649</v>
      </c>
      <c r="DJ88" s="153" t="s">
        <v>7469</v>
      </c>
      <c r="DK88" s="153">
        <v>6.7500000000000004E-2</v>
      </c>
      <c r="DL88" s="153">
        <v>15.619300000000001</v>
      </c>
      <c r="DM88" s="153">
        <v>0</v>
      </c>
      <c r="DN88" s="153">
        <v>1194.2040999999999</v>
      </c>
      <c r="DO88" s="153">
        <v>9.1163000000000007</v>
      </c>
      <c r="DP88" s="153">
        <v>9.5657999999999994</v>
      </c>
      <c r="DQ88" s="153">
        <v>1.5241</v>
      </c>
      <c r="DR88" s="153" t="s">
        <v>7469</v>
      </c>
      <c r="DS88" s="153" t="s">
        <v>7469</v>
      </c>
      <c r="DT88" s="153">
        <v>0</v>
      </c>
      <c r="DU88" s="153">
        <v>44.107300000000002</v>
      </c>
      <c r="DV88" s="153">
        <v>0</v>
      </c>
      <c r="DW88" s="153" t="s">
        <v>7469</v>
      </c>
      <c r="DX88" s="153">
        <v>1.1107</v>
      </c>
      <c r="DY88" s="153">
        <v>15.4086</v>
      </c>
      <c r="DZ88" s="153">
        <v>3.5289000000000001</v>
      </c>
      <c r="EA88" s="153">
        <v>0</v>
      </c>
      <c r="EB88" s="153">
        <v>11.626899999999999</v>
      </c>
      <c r="EC88" s="153">
        <v>0.92259999999999998</v>
      </c>
      <c r="ED88" s="153">
        <v>3.2446999999999999</v>
      </c>
      <c r="EE88" s="153" t="s">
        <v>7469</v>
      </c>
      <c r="EF88" s="153">
        <v>1.9554</v>
      </c>
      <c r="EG88" s="153">
        <v>1.9917</v>
      </c>
      <c r="EH88" s="153">
        <v>0.15129999999999999</v>
      </c>
      <c r="EI88" s="153">
        <v>0</v>
      </c>
      <c r="EJ88" s="153" t="s">
        <v>7469</v>
      </c>
      <c r="EK88" s="153">
        <v>0</v>
      </c>
      <c r="EL88" s="153">
        <v>0</v>
      </c>
      <c r="EM88" s="153">
        <v>5.5199999999999999E-2</v>
      </c>
      <c r="EN88" s="153">
        <v>0</v>
      </c>
    </row>
    <row r="89" spans="3:144">
      <c r="C89" s="120"/>
      <c r="D89" s="103"/>
      <c r="E89" s="120" t="s">
        <v>8092</v>
      </c>
      <c r="F89" s="126" t="s">
        <v>8112</v>
      </c>
      <c r="G89" s="151" t="s">
        <v>8090</v>
      </c>
      <c r="H89" s="152" t="s">
        <v>8091</v>
      </c>
      <c r="I89" s="153">
        <v>456.52050000000003</v>
      </c>
      <c r="J89" s="153">
        <v>0</v>
      </c>
      <c r="K89" s="153">
        <v>2368.8000000000002</v>
      </c>
      <c r="L89" s="153">
        <v>0</v>
      </c>
      <c r="M89" s="153">
        <v>0</v>
      </c>
      <c r="N89" s="153">
        <v>184</v>
      </c>
      <c r="O89" s="153">
        <v>928</v>
      </c>
      <c r="P89" s="153">
        <v>0</v>
      </c>
      <c r="Q89" s="153">
        <v>0</v>
      </c>
      <c r="R89" s="153">
        <v>55</v>
      </c>
      <c r="S89" s="153">
        <v>0</v>
      </c>
      <c r="T89" s="153">
        <v>1.24E-2</v>
      </c>
      <c r="U89" s="153">
        <v>0</v>
      </c>
      <c r="V89" s="153">
        <v>0</v>
      </c>
      <c r="W89" s="153">
        <v>0</v>
      </c>
      <c r="X89" s="153">
        <v>144.30000000000001</v>
      </c>
      <c r="Y89" s="153">
        <v>0</v>
      </c>
      <c r="Z89" s="153">
        <v>2.0261999999999998</v>
      </c>
      <c r="AA89" s="153">
        <v>28.1706</v>
      </c>
      <c r="AB89" s="153">
        <v>0.1258</v>
      </c>
      <c r="AC89" s="153">
        <v>0</v>
      </c>
      <c r="AD89" s="153">
        <v>0.13350000000000001</v>
      </c>
      <c r="AE89" s="153">
        <v>0</v>
      </c>
      <c r="AF89" s="153">
        <v>0.92989999999999995</v>
      </c>
      <c r="AG89" s="153">
        <v>1.0882000000000001</v>
      </c>
      <c r="AH89" s="153">
        <v>0</v>
      </c>
      <c r="AI89" s="153">
        <v>5.0700000000000002E-2</v>
      </c>
      <c r="AJ89" s="153">
        <v>22.887</v>
      </c>
      <c r="AK89" s="153">
        <v>1.7132000000000001</v>
      </c>
      <c r="AL89" s="153">
        <v>4.0599999999999997E-2</v>
      </c>
      <c r="AM89" s="153">
        <v>0.45140000000000002</v>
      </c>
      <c r="AN89" s="153">
        <v>63.392099999999999</v>
      </c>
      <c r="AO89" s="153" t="s">
        <v>7469</v>
      </c>
      <c r="AP89" s="153">
        <v>4.3314000000000004</v>
      </c>
      <c r="AQ89" s="153">
        <v>0</v>
      </c>
      <c r="AR89" s="153">
        <v>54.408000000000001</v>
      </c>
      <c r="AS89" s="153">
        <v>2.9542000000000002</v>
      </c>
      <c r="AT89" s="153">
        <v>0.72819999999999996</v>
      </c>
      <c r="AU89" s="153">
        <v>6.0100000000000001E-2</v>
      </c>
      <c r="AV89" s="153">
        <v>29.239000000000001</v>
      </c>
      <c r="AW89" s="153" t="s">
        <v>7469</v>
      </c>
      <c r="AX89" s="153">
        <v>0</v>
      </c>
      <c r="AY89" s="153" t="s">
        <v>7469</v>
      </c>
      <c r="AZ89" s="153">
        <v>0.83230000000000004</v>
      </c>
      <c r="BA89" s="153">
        <v>1.4800000000000001E-2</v>
      </c>
      <c r="BB89" s="153">
        <v>0</v>
      </c>
      <c r="BC89" s="153">
        <v>0</v>
      </c>
      <c r="BD89" s="153">
        <v>0</v>
      </c>
      <c r="BE89" s="153">
        <v>0</v>
      </c>
      <c r="BF89" s="153">
        <v>0</v>
      </c>
      <c r="BG89" s="153" t="s">
        <v>7469</v>
      </c>
      <c r="BH89" s="153">
        <v>0</v>
      </c>
      <c r="BI89" s="153">
        <v>0</v>
      </c>
      <c r="BJ89" s="153">
        <v>2.7000000000000001E-3</v>
      </c>
      <c r="BK89" s="153">
        <v>0</v>
      </c>
      <c r="BL89" s="153">
        <v>1.5097</v>
      </c>
      <c r="BM89" s="153">
        <v>3.8755999999999999</v>
      </c>
      <c r="BN89" s="153">
        <v>0</v>
      </c>
      <c r="BO89" s="153">
        <v>0</v>
      </c>
      <c r="BP89" s="153">
        <v>0</v>
      </c>
      <c r="BQ89" s="153">
        <v>0</v>
      </c>
      <c r="BR89" s="153">
        <v>0</v>
      </c>
      <c r="BS89" s="153">
        <v>0</v>
      </c>
      <c r="BT89" s="153">
        <v>0</v>
      </c>
      <c r="BU89" s="153">
        <v>0</v>
      </c>
      <c r="BV89" s="153">
        <v>0</v>
      </c>
      <c r="BW89" s="153" t="s">
        <v>7469</v>
      </c>
      <c r="BX89" s="153">
        <v>0</v>
      </c>
      <c r="BY89" s="153">
        <v>4.0377999999999998</v>
      </c>
      <c r="BZ89" s="153">
        <v>0</v>
      </c>
      <c r="CA89" s="153">
        <v>0</v>
      </c>
      <c r="CB89" s="153">
        <v>3.7311999999999999</v>
      </c>
      <c r="CC89" s="153">
        <v>0</v>
      </c>
      <c r="CD89" s="153">
        <v>3.9935999999999998</v>
      </c>
      <c r="CE89" s="153">
        <v>0</v>
      </c>
      <c r="CF89" s="153">
        <v>0</v>
      </c>
      <c r="CG89" s="153">
        <v>0</v>
      </c>
      <c r="CH89" s="153">
        <v>6.7199999999999996E-2</v>
      </c>
      <c r="CI89" s="153">
        <v>16.8813</v>
      </c>
      <c r="CJ89" s="153" t="s">
        <v>7469</v>
      </c>
      <c r="CK89" s="153" t="s">
        <v>7469</v>
      </c>
      <c r="CL89" s="153" t="s">
        <v>7469</v>
      </c>
      <c r="CM89" s="153">
        <v>0</v>
      </c>
      <c r="CN89" s="153" t="s">
        <v>7469</v>
      </c>
      <c r="CO89" s="153">
        <v>5.2233000000000001</v>
      </c>
      <c r="CP89" s="153">
        <v>9.4392999999999994</v>
      </c>
      <c r="CQ89" s="153">
        <v>0</v>
      </c>
      <c r="CR89" s="153" t="s">
        <v>7469</v>
      </c>
      <c r="CS89" s="153">
        <v>0</v>
      </c>
      <c r="CT89" s="153">
        <v>0</v>
      </c>
      <c r="CU89" s="153">
        <v>1.3439000000000001</v>
      </c>
      <c r="CV89" s="153" t="s">
        <v>7469</v>
      </c>
      <c r="CW89" s="153" t="s">
        <v>7469</v>
      </c>
      <c r="CX89" s="153" t="s">
        <v>7469</v>
      </c>
      <c r="CY89" s="153">
        <v>22.1877</v>
      </c>
      <c r="CZ89" s="153" t="s">
        <v>7469</v>
      </c>
      <c r="DA89" s="153">
        <v>1.9069</v>
      </c>
      <c r="DB89" s="153" t="s">
        <v>7469</v>
      </c>
      <c r="DC89" s="153">
        <v>0.78249999999999997</v>
      </c>
      <c r="DD89" s="153">
        <v>42.874400000000001</v>
      </c>
      <c r="DE89" s="153">
        <v>0.49469999999999997</v>
      </c>
      <c r="DF89" s="153" t="s">
        <v>7469</v>
      </c>
      <c r="DG89" s="153">
        <v>0.74680000000000002</v>
      </c>
      <c r="DH89" s="153">
        <v>0</v>
      </c>
      <c r="DI89" s="153">
        <v>5.8982999999999999</v>
      </c>
      <c r="DJ89" s="153" t="s">
        <v>7469</v>
      </c>
      <c r="DK89" s="153">
        <v>7.5999999999999998E-2</v>
      </c>
      <c r="DL89" s="153">
        <v>9.8308999999999997</v>
      </c>
      <c r="DM89" s="153">
        <v>0.45529999999999998</v>
      </c>
      <c r="DN89" s="153">
        <v>1127.1179</v>
      </c>
      <c r="DO89" s="153">
        <v>11.0701</v>
      </c>
      <c r="DP89" s="153">
        <v>13.11</v>
      </c>
      <c r="DQ89" s="153">
        <v>1.8726</v>
      </c>
      <c r="DR89" s="153" t="s">
        <v>7469</v>
      </c>
      <c r="DS89" s="153">
        <v>1.54E-2</v>
      </c>
      <c r="DT89" s="153">
        <v>0.25109999999999999</v>
      </c>
      <c r="DU89" s="153">
        <v>27.966799999999999</v>
      </c>
      <c r="DV89" s="153">
        <v>0</v>
      </c>
      <c r="DW89" s="153" t="s">
        <v>7469</v>
      </c>
      <c r="DX89" s="153">
        <v>2.1608999999999998</v>
      </c>
      <c r="DY89" s="153">
        <v>7.8505000000000003</v>
      </c>
      <c r="DZ89" s="153">
        <v>1.8076000000000001</v>
      </c>
      <c r="EA89" s="153">
        <v>0</v>
      </c>
      <c r="EB89" s="153">
        <v>12.416</v>
      </c>
      <c r="EC89" s="153">
        <v>0.8851</v>
      </c>
      <c r="ED89" s="153">
        <v>5.9292999999999996</v>
      </c>
      <c r="EE89" s="153">
        <v>0</v>
      </c>
      <c r="EF89" s="153">
        <v>1.635</v>
      </c>
      <c r="EG89" s="153">
        <v>1.3620000000000001</v>
      </c>
      <c r="EH89" s="153">
        <v>0.14779999999999999</v>
      </c>
      <c r="EI89" s="153">
        <v>0</v>
      </c>
      <c r="EJ89" s="153" t="s">
        <v>7469</v>
      </c>
      <c r="EK89" s="153">
        <v>0</v>
      </c>
      <c r="EL89" s="153">
        <v>0</v>
      </c>
      <c r="EM89" s="153">
        <v>5.4600000000000003E-2</v>
      </c>
      <c r="EN89" s="153">
        <v>0</v>
      </c>
    </row>
    <row r="90" spans="3:144">
      <c r="C90" s="120"/>
      <c r="D90" s="103"/>
      <c r="E90" s="120" t="s">
        <v>8093</v>
      </c>
      <c r="F90" s="126" t="s">
        <v>8112</v>
      </c>
      <c r="G90" s="151" t="s">
        <v>8090</v>
      </c>
      <c r="H90" s="152" t="s">
        <v>8091</v>
      </c>
      <c r="I90" s="153">
        <v>347.74439999999998</v>
      </c>
      <c r="J90" s="153">
        <v>0</v>
      </c>
      <c r="K90" s="153">
        <v>2311.9</v>
      </c>
      <c r="L90" s="153">
        <v>0</v>
      </c>
      <c r="M90" s="153">
        <v>0</v>
      </c>
      <c r="N90" s="153">
        <v>187</v>
      </c>
      <c r="O90" s="153">
        <v>0</v>
      </c>
      <c r="P90" s="153">
        <v>0</v>
      </c>
      <c r="Q90" s="153">
        <v>0</v>
      </c>
      <c r="R90" s="153">
        <v>32</v>
      </c>
      <c r="S90" s="153">
        <v>0</v>
      </c>
      <c r="T90" s="153">
        <v>1.34E-2</v>
      </c>
      <c r="U90" s="153">
        <v>0</v>
      </c>
      <c r="V90" s="153">
        <v>0</v>
      </c>
      <c r="W90" s="153">
        <v>0</v>
      </c>
      <c r="X90" s="153">
        <v>118.3</v>
      </c>
      <c r="Y90" s="153">
        <v>0</v>
      </c>
      <c r="Z90" s="153">
        <v>1.1713</v>
      </c>
      <c r="AA90" s="153">
        <v>33.709499999999998</v>
      </c>
      <c r="AB90" s="153">
        <v>0.13689999999999999</v>
      </c>
      <c r="AC90" s="153">
        <v>0</v>
      </c>
      <c r="AD90" s="153">
        <v>0.1464</v>
      </c>
      <c r="AE90" s="153">
        <v>1.1133999999999999</v>
      </c>
      <c r="AF90" s="153">
        <v>0.95130000000000003</v>
      </c>
      <c r="AG90" s="153">
        <v>1.835</v>
      </c>
      <c r="AH90" s="153" t="s">
        <v>7469</v>
      </c>
      <c r="AI90" s="153">
        <v>5.0999999999999997E-2</v>
      </c>
      <c r="AJ90" s="153">
        <v>10.124000000000001</v>
      </c>
      <c r="AK90" s="153">
        <v>0.16</v>
      </c>
      <c r="AL90" s="153">
        <v>0.26629999999999998</v>
      </c>
      <c r="AM90" s="153">
        <v>0.55379999999999996</v>
      </c>
      <c r="AN90" s="153">
        <v>37.384999999999998</v>
      </c>
      <c r="AO90" s="153" t="s">
        <v>7469</v>
      </c>
      <c r="AP90" s="153">
        <v>4.7394999999999996</v>
      </c>
      <c r="AQ90" s="153">
        <v>0</v>
      </c>
      <c r="AR90" s="153">
        <v>202.19</v>
      </c>
      <c r="AS90" s="153">
        <v>3.0411999999999999</v>
      </c>
      <c r="AT90" s="153">
        <v>2.1646000000000001</v>
      </c>
      <c r="AU90" s="153">
        <v>8.1199999999999994E-2</v>
      </c>
      <c r="AV90" s="153">
        <v>29.3626</v>
      </c>
      <c r="AW90" s="153" t="s">
        <v>7469</v>
      </c>
      <c r="AX90" s="153">
        <v>0</v>
      </c>
      <c r="AY90" s="153" t="s">
        <v>7469</v>
      </c>
      <c r="AZ90" s="153">
        <v>1.0410999999999999</v>
      </c>
      <c r="BA90" s="153">
        <v>1.7169000000000001</v>
      </c>
      <c r="BB90" s="153">
        <v>0</v>
      </c>
      <c r="BC90" s="153">
        <v>0</v>
      </c>
      <c r="BD90" s="153">
        <v>0</v>
      </c>
      <c r="BE90" s="153">
        <v>0</v>
      </c>
      <c r="BF90" s="153">
        <v>0</v>
      </c>
      <c r="BG90" s="153">
        <v>0</v>
      </c>
      <c r="BH90" s="153">
        <v>0</v>
      </c>
      <c r="BI90" s="153">
        <v>0</v>
      </c>
      <c r="BJ90" s="153">
        <v>2.8E-3</v>
      </c>
      <c r="BK90" s="153">
        <v>0</v>
      </c>
      <c r="BL90" s="153">
        <v>5.2907999999999999</v>
      </c>
      <c r="BM90" s="153">
        <v>4.7628000000000004</v>
      </c>
      <c r="BN90" s="153">
        <v>0</v>
      </c>
      <c r="BO90" s="153">
        <v>0</v>
      </c>
      <c r="BP90" s="153">
        <v>0</v>
      </c>
      <c r="BQ90" s="153">
        <v>0</v>
      </c>
      <c r="BR90" s="153">
        <v>0</v>
      </c>
      <c r="BS90" s="153">
        <v>0</v>
      </c>
      <c r="BT90" s="153">
        <v>0</v>
      </c>
      <c r="BU90" s="153">
        <v>0</v>
      </c>
      <c r="BV90" s="153">
        <v>0</v>
      </c>
      <c r="BW90" s="153" t="s">
        <v>7469</v>
      </c>
      <c r="BX90" s="153">
        <v>2.75E-2</v>
      </c>
      <c r="BY90" s="153">
        <v>7.4090999999999996</v>
      </c>
      <c r="BZ90" s="153">
        <v>0</v>
      </c>
      <c r="CA90" s="153">
        <v>1</v>
      </c>
      <c r="CB90" s="153">
        <v>1.2371000000000001</v>
      </c>
      <c r="CC90" s="153" t="s">
        <v>7469</v>
      </c>
      <c r="CD90" s="153">
        <v>5.1772999999999998</v>
      </c>
      <c r="CE90" s="153">
        <v>0</v>
      </c>
      <c r="CF90" s="153">
        <v>0.69930000000000003</v>
      </c>
      <c r="CG90" s="153">
        <v>0</v>
      </c>
      <c r="CH90" s="153">
        <v>1.5571999999999999</v>
      </c>
      <c r="CI90" s="153">
        <v>63.195700000000002</v>
      </c>
      <c r="CJ90" s="153">
        <v>0.1201</v>
      </c>
      <c r="CK90" s="153" t="s">
        <v>7469</v>
      </c>
      <c r="CL90" s="153">
        <v>0</v>
      </c>
      <c r="CM90" s="153">
        <v>0</v>
      </c>
      <c r="CN90" s="153" t="s">
        <v>7469</v>
      </c>
      <c r="CO90" s="153">
        <v>4.5160999999999998</v>
      </c>
      <c r="CP90" s="153">
        <v>14.688599999999999</v>
      </c>
      <c r="CQ90" s="153">
        <v>0.39379999999999998</v>
      </c>
      <c r="CR90" s="153" t="s">
        <v>7469</v>
      </c>
      <c r="CS90" s="153">
        <v>0</v>
      </c>
      <c r="CT90" s="153">
        <v>0</v>
      </c>
      <c r="CU90" s="153">
        <v>1.4675</v>
      </c>
      <c r="CV90" s="153" t="s">
        <v>7469</v>
      </c>
      <c r="CW90" s="153" t="s">
        <v>7469</v>
      </c>
      <c r="CX90" s="153" t="s">
        <v>7469</v>
      </c>
      <c r="CY90" s="153">
        <v>17.2349</v>
      </c>
      <c r="CZ90" s="153">
        <v>1.2607999999999999</v>
      </c>
      <c r="DA90" s="153">
        <v>5.1920000000000002</v>
      </c>
      <c r="DB90" s="153" t="s">
        <v>7469</v>
      </c>
      <c r="DC90" s="153">
        <v>0.82120000000000004</v>
      </c>
      <c r="DD90" s="153">
        <v>44.665199999999999</v>
      </c>
      <c r="DE90" s="153">
        <v>0.42199999999999999</v>
      </c>
      <c r="DF90" s="153" t="s">
        <v>7469</v>
      </c>
      <c r="DG90" s="153">
        <v>1.4288000000000001</v>
      </c>
      <c r="DH90" s="153">
        <v>0</v>
      </c>
      <c r="DI90" s="153">
        <v>3.0792999999999999</v>
      </c>
      <c r="DJ90" s="153" t="s">
        <v>7469</v>
      </c>
      <c r="DK90" s="153">
        <v>5.7799999999999997E-2</v>
      </c>
      <c r="DL90" s="153">
        <v>9.5679999999999996</v>
      </c>
      <c r="DM90" s="153">
        <v>0.46929999999999999</v>
      </c>
      <c r="DN90" s="153">
        <v>1505.6042</v>
      </c>
      <c r="DO90" s="153">
        <v>16.793199999999999</v>
      </c>
      <c r="DP90" s="153">
        <v>5.9542999999999999</v>
      </c>
      <c r="DQ90" s="153">
        <v>1.8748</v>
      </c>
      <c r="DR90" s="153" t="s">
        <v>7469</v>
      </c>
      <c r="DS90" s="153">
        <v>1.6199999999999999E-2</v>
      </c>
      <c r="DT90" s="153">
        <v>18.152999999999999</v>
      </c>
      <c r="DU90" s="153">
        <v>34.244399999999999</v>
      </c>
      <c r="DV90" s="153" t="s">
        <v>7469</v>
      </c>
      <c r="DW90" s="153" t="s">
        <v>7469</v>
      </c>
      <c r="DX90" s="153">
        <v>2.7250000000000001</v>
      </c>
      <c r="DY90" s="153">
        <v>8.1495999999999995</v>
      </c>
      <c r="DZ90" s="153">
        <v>2.75E-2</v>
      </c>
      <c r="EA90" s="153">
        <v>0</v>
      </c>
      <c r="EB90" s="153">
        <v>24.3719</v>
      </c>
      <c r="EC90" s="153">
        <v>0.9163</v>
      </c>
      <c r="ED90" s="153">
        <v>5.4316000000000004</v>
      </c>
      <c r="EE90" s="153">
        <v>0</v>
      </c>
      <c r="EF90" s="153">
        <v>4.7401</v>
      </c>
      <c r="EG90" s="153">
        <v>1.5547</v>
      </c>
      <c r="EH90" s="153">
        <v>0.16900000000000001</v>
      </c>
      <c r="EI90" s="153">
        <v>0</v>
      </c>
      <c r="EJ90" s="153" t="s">
        <v>7469</v>
      </c>
      <c r="EK90" s="153">
        <v>0</v>
      </c>
      <c r="EL90" s="153">
        <v>0</v>
      </c>
      <c r="EM90" s="153">
        <v>0</v>
      </c>
      <c r="EN90" s="153">
        <v>0</v>
      </c>
    </row>
    <row r="91" spans="3:144">
      <c r="C91" s="120"/>
      <c r="D91" s="103"/>
      <c r="E91" s="120" t="s">
        <v>8094</v>
      </c>
      <c r="F91" s="126" t="s">
        <v>8112</v>
      </c>
      <c r="G91" s="151" t="s">
        <v>8090</v>
      </c>
      <c r="H91" s="152" t="s">
        <v>8091</v>
      </c>
      <c r="I91" s="153">
        <v>226.7843</v>
      </c>
      <c r="J91" s="153">
        <v>6.6429999999999998</v>
      </c>
      <c r="K91" s="153">
        <v>2089.6999999999998</v>
      </c>
      <c r="L91" s="153">
        <v>0</v>
      </c>
      <c r="M91" s="153">
        <v>0</v>
      </c>
      <c r="N91" s="153">
        <v>185</v>
      </c>
      <c r="O91" s="153">
        <v>0</v>
      </c>
      <c r="P91" s="153">
        <v>0</v>
      </c>
      <c r="Q91" s="153">
        <v>0.113</v>
      </c>
      <c r="R91" s="153">
        <v>37</v>
      </c>
      <c r="S91" s="153">
        <v>0</v>
      </c>
      <c r="T91" s="153">
        <v>1.2500000000000001E-2</v>
      </c>
      <c r="U91" s="153">
        <v>0</v>
      </c>
      <c r="V91" s="153">
        <v>0</v>
      </c>
      <c r="W91" s="153">
        <v>0</v>
      </c>
      <c r="X91" s="153">
        <v>440.8</v>
      </c>
      <c r="Y91" s="153">
        <v>0</v>
      </c>
      <c r="Z91" s="153">
        <v>0.90410000000000001</v>
      </c>
      <c r="AA91" s="153">
        <v>56.594000000000001</v>
      </c>
      <c r="AB91" s="153">
        <v>0.1275</v>
      </c>
      <c r="AC91" s="153">
        <v>0</v>
      </c>
      <c r="AD91" s="153">
        <v>0.1368</v>
      </c>
      <c r="AE91" s="153">
        <v>1.3021</v>
      </c>
      <c r="AF91" s="153">
        <v>0.92220000000000002</v>
      </c>
      <c r="AG91" s="153">
        <v>1.0834999999999999</v>
      </c>
      <c r="AH91" s="153">
        <v>0</v>
      </c>
      <c r="AI91" s="153">
        <v>4.6600000000000003E-2</v>
      </c>
      <c r="AJ91" s="153">
        <v>34.067999999999998</v>
      </c>
      <c r="AK91" s="153">
        <v>0</v>
      </c>
      <c r="AL91" s="153">
        <v>2.38</v>
      </c>
      <c r="AM91" s="153">
        <v>0.5363</v>
      </c>
      <c r="AN91" s="153">
        <v>41.831800000000001</v>
      </c>
      <c r="AO91" s="153">
        <v>0</v>
      </c>
      <c r="AP91" s="153">
        <v>4.4234</v>
      </c>
      <c r="AQ91" s="153">
        <v>0</v>
      </c>
      <c r="AR91" s="153">
        <v>300.66199999999998</v>
      </c>
      <c r="AS91" s="153">
        <v>2.8559999999999999</v>
      </c>
      <c r="AT91" s="153">
        <v>0.76339999999999997</v>
      </c>
      <c r="AU91" s="153">
        <v>1.26E-2</v>
      </c>
      <c r="AV91" s="153">
        <v>50.435099999999998</v>
      </c>
      <c r="AW91" s="153" t="s">
        <v>7469</v>
      </c>
      <c r="AX91" s="153">
        <v>0</v>
      </c>
      <c r="AY91" s="153" t="s">
        <v>7469</v>
      </c>
      <c r="AZ91" s="153">
        <v>3.7463000000000002</v>
      </c>
      <c r="BA91" s="153">
        <v>1.6220000000000001</v>
      </c>
      <c r="BB91" s="153">
        <v>0</v>
      </c>
      <c r="BC91" s="153">
        <v>0</v>
      </c>
      <c r="BD91" s="153">
        <v>0</v>
      </c>
      <c r="BE91" s="153">
        <v>0</v>
      </c>
      <c r="BF91" s="153">
        <v>0</v>
      </c>
      <c r="BG91" s="153">
        <v>0</v>
      </c>
      <c r="BH91" s="153">
        <v>0</v>
      </c>
      <c r="BI91" s="153">
        <v>0</v>
      </c>
      <c r="BJ91" s="153">
        <v>2.7000000000000001E-3</v>
      </c>
      <c r="BK91" s="153">
        <v>0</v>
      </c>
      <c r="BL91" s="153">
        <v>4.9846000000000004</v>
      </c>
      <c r="BM91" s="153">
        <v>6.1656000000000004</v>
      </c>
      <c r="BN91" s="153">
        <v>0</v>
      </c>
      <c r="BO91" s="153">
        <v>0</v>
      </c>
      <c r="BP91" s="153">
        <v>0</v>
      </c>
      <c r="BQ91" s="153">
        <v>0</v>
      </c>
      <c r="BR91" s="153">
        <v>0</v>
      </c>
      <c r="BS91" s="153">
        <v>0</v>
      </c>
      <c r="BT91" s="153">
        <v>0</v>
      </c>
      <c r="BU91" s="153">
        <v>0</v>
      </c>
      <c r="BV91" s="153">
        <v>0</v>
      </c>
      <c r="BW91" s="153" t="s">
        <v>7469</v>
      </c>
      <c r="BX91" s="153">
        <v>0.1084</v>
      </c>
      <c r="BY91" s="153">
        <v>4.1120999999999999</v>
      </c>
      <c r="BZ91" s="153">
        <v>0</v>
      </c>
      <c r="CA91" s="153">
        <v>2.5</v>
      </c>
      <c r="CB91" s="153">
        <v>6.8954000000000004</v>
      </c>
      <c r="CC91" s="153">
        <v>0</v>
      </c>
      <c r="CD91" s="153">
        <v>17.722899999999999</v>
      </c>
      <c r="CE91" s="153">
        <v>0</v>
      </c>
      <c r="CF91" s="153">
        <v>0.34160000000000001</v>
      </c>
      <c r="CG91" s="153">
        <v>0</v>
      </c>
      <c r="CH91" s="153">
        <v>1.7713000000000001</v>
      </c>
      <c r="CI91" s="153">
        <v>114.84180000000001</v>
      </c>
      <c r="CJ91" s="153">
        <v>2.12E-2</v>
      </c>
      <c r="CK91" s="153" t="s">
        <v>7469</v>
      </c>
      <c r="CL91" s="153" t="s">
        <v>7469</v>
      </c>
      <c r="CM91" s="153">
        <v>0</v>
      </c>
      <c r="CN91" s="153" t="s">
        <v>7469</v>
      </c>
      <c r="CO91" s="153">
        <v>8.6943999999999999</v>
      </c>
      <c r="CP91" s="153">
        <v>21.261099999999999</v>
      </c>
      <c r="CQ91" s="153">
        <v>0.371</v>
      </c>
      <c r="CR91" s="153" t="s">
        <v>7469</v>
      </c>
      <c r="CS91" s="153">
        <v>0</v>
      </c>
      <c r="CT91" s="153">
        <v>0</v>
      </c>
      <c r="CU91" s="153">
        <v>1.4535</v>
      </c>
      <c r="CV91" s="153" t="s">
        <v>7469</v>
      </c>
      <c r="CW91" s="153" t="s">
        <v>7469</v>
      </c>
      <c r="CX91" s="153" t="s">
        <v>7469</v>
      </c>
      <c r="CY91" s="153">
        <v>33.759900000000002</v>
      </c>
      <c r="CZ91" s="153">
        <v>1.2366999999999999</v>
      </c>
      <c r="DA91" s="153">
        <v>2.1909000000000001</v>
      </c>
      <c r="DB91" s="153" t="s">
        <v>7469</v>
      </c>
      <c r="DC91" s="153">
        <v>0.23599999999999999</v>
      </c>
      <c r="DD91" s="153">
        <v>44.829000000000001</v>
      </c>
      <c r="DE91" s="153">
        <v>0</v>
      </c>
      <c r="DF91" s="153" t="s">
        <v>7469</v>
      </c>
      <c r="DG91" s="153">
        <v>9.3508999999999993</v>
      </c>
      <c r="DH91" s="153">
        <v>0</v>
      </c>
      <c r="DI91" s="153">
        <v>3.9544000000000001</v>
      </c>
      <c r="DJ91" s="153" t="s">
        <v>7469</v>
      </c>
      <c r="DK91" s="153">
        <v>9.06E-2</v>
      </c>
      <c r="DL91" s="153">
        <v>9.4650999999999996</v>
      </c>
      <c r="DM91" s="153">
        <v>0.79090000000000005</v>
      </c>
      <c r="DN91" s="153">
        <v>623.34339999999997</v>
      </c>
      <c r="DO91" s="153">
        <v>5.8944000000000001</v>
      </c>
      <c r="DP91" s="153">
        <v>18.905000000000001</v>
      </c>
      <c r="DQ91" s="153">
        <v>2.0830000000000002</v>
      </c>
      <c r="DR91" s="153" t="s">
        <v>7469</v>
      </c>
      <c r="DS91" s="153">
        <v>1.4500000000000001E-2</v>
      </c>
      <c r="DT91" s="153">
        <v>93.989599999999996</v>
      </c>
      <c r="DU91" s="153">
        <v>32.880499999999998</v>
      </c>
      <c r="DV91" s="153" t="s">
        <v>7469</v>
      </c>
      <c r="DW91" s="153" t="s">
        <v>7469</v>
      </c>
      <c r="DX91" s="153">
        <v>2.6595</v>
      </c>
      <c r="DY91" s="153">
        <v>8.6999999999999993</v>
      </c>
      <c r="DZ91" s="153">
        <v>0</v>
      </c>
      <c r="EA91" s="153">
        <v>0.1573</v>
      </c>
      <c r="EB91" s="153">
        <v>25.7059</v>
      </c>
      <c r="EC91" s="153">
        <v>0.91220000000000001</v>
      </c>
      <c r="ED91" s="153">
        <v>3.7145000000000001</v>
      </c>
      <c r="EE91" s="153" t="s">
        <v>7469</v>
      </c>
      <c r="EF91" s="153">
        <v>11.7279</v>
      </c>
      <c r="EG91" s="153">
        <v>7.2607999999999997</v>
      </c>
      <c r="EH91" s="153">
        <v>0.19</v>
      </c>
      <c r="EI91" s="153">
        <v>1.2391000000000001</v>
      </c>
      <c r="EJ91" s="153" t="s">
        <v>7469</v>
      </c>
      <c r="EK91" s="153">
        <v>0</v>
      </c>
      <c r="EL91" s="153">
        <v>0</v>
      </c>
      <c r="EM91" s="153">
        <v>13.3934</v>
      </c>
      <c r="EN91" s="153" t="s">
        <v>7469</v>
      </c>
    </row>
    <row r="92" spans="3:144">
      <c r="C92" s="120"/>
      <c r="D92" s="103"/>
      <c r="E92" s="120" t="s">
        <v>8095</v>
      </c>
      <c r="F92" s="126" t="s">
        <v>8112</v>
      </c>
      <c r="G92" s="151" t="s">
        <v>8090</v>
      </c>
      <c r="H92" s="152" t="s">
        <v>8091</v>
      </c>
      <c r="I92" s="153" t="s">
        <v>7469</v>
      </c>
      <c r="J92" s="153" t="s">
        <v>7469</v>
      </c>
      <c r="K92" s="153" t="s">
        <v>7469</v>
      </c>
      <c r="L92" s="153" t="s">
        <v>7469</v>
      </c>
      <c r="M92" s="153" t="s">
        <v>7469</v>
      </c>
      <c r="N92" s="153">
        <v>178</v>
      </c>
      <c r="O92" s="153">
        <v>0</v>
      </c>
      <c r="P92" s="153" t="s">
        <v>7469</v>
      </c>
      <c r="Q92" s="153" t="s">
        <v>7469</v>
      </c>
      <c r="R92" s="153">
        <v>30</v>
      </c>
      <c r="S92" s="153" t="s">
        <v>7469</v>
      </c>
      <c r="T92" s="153" t="s">
        <v>7469</v>
      </c>
      <c r="U92" s="153" t="s">
        <v>7469</v>
      </c>
      <c r="V92" s="153" t="s">
        <v>7469</v>
      </c>
      <c r="W92" s="153" t="s">
        <v>7469</v>
      </c>
      <c r="X92" s="153" t="s">
        <v>7469</v>
      </c>
      <c r="Y92" s="153" t="s">
        <v>7469</v>
      </c>
      <c r="Z92" s="153" t="s">
        <v>7469</v>
      </c>
      <c r="AA92" s="153" t="s">
        <v>7469</v>
      </c>
      <c r="AB92" s="153" t="s">
        <v>7469</v>
      </c>
      <c r="AC92" s="153" t="s">
        <v>7469</v>
      </c>
      <c r="AD92" s="153" t="s">
        <v>7469</v>
      </c>
      <c r="AE92" s="153">
        <v>1.0404</v>
      </c>
      <c r="AF92" s="153">
        <v>0.83089999999999997</v>
      </c>
      <c r="AG92" s="153" t="s">
        <v>7469</v>
      </c>
      <c r="AH92" s="153">
        <v>0</v>
      </c>
      <c r="AI92" s="153" t="s">
        <v>7469</v>
      </c>
      <c r="AJ92" s="153" t="s">
        <v>7469</v>
      </c>
      <c r="AK92" s="153">
        <v>0</v>
      </c>
      <c r="AL92" s="153" t="s">
        <v>7469</v>
      </c>
      <c r="AM92" s="153" t="s">
        <v>7469</v>
      </c>
      <c r="AN92" s="153" t="s">
        <v>7469</v>
      </c>
      <c r="AO92" s="153" t="s">
        <v>7469</v>
      </c>
      <c r="AP92" s="153">
        <v>3.6173000000000002</v>
      </c>
      <c r="AQ92" s="153" t="s">
        <v>7469</v>
      </c>
      <c r="AR92" s="153" t="s">
        <v>7469</v>
      </c>
      <c r="AS92" s="153" t="s">
        <v>7469</v>
      </c>
      <c r="AT92" s="153" t="s">
        <v>7469</v>
      </c>
      <c r="AU92" s="153" t="s">
        <v>7469</v>
      </c>
      <c r="AV92" s="153" t="s">
        <v>7469</v>
      </c>
      <c r="AW92" s="153" t="s">
        <v>7469</v>
      </c>
      <c r="AX92" s="153">
        <v>0</v>
      </c>
      <c r="AY92" s="153" t="s">
        <v>7469</v>
      </c>
      <c r="AZ92" s="153" t="s">
        <v>7469</v>
      </c>
      <c r="BA92" s="153" t="s">
        <v>7469</v>
      </c>
      <c r="BB92" s="153" t="s">
        <v>7469</v>
      </c>
      <c r="BC92" s="153" t="s">
        <v>7469</v>
      </c>
      <c r="BD92" s="153" t="s">
        <v>7469</v>
      </c>
      <c r="BE92" s="153" t="s">
        <v>7469</v>
      </c>
      <c r="BF92" s="153" t="s">
        <v>7469</v>
      </c>
      <c r="BG92" s="153">
        <v>0</v>
      </c>
      <c r="BH92" s="153">
        <v>0</v>
      </c>
      <c r="BI92" s="153" t="s">
        <v>7469</v>
      </c>
      <c r="BJ92" s="153">
        <v>2.5000000000000001E-3</v>
      </c>
      <c r="BK92" s="153" t="s">
        <v>7469</v>
      </c>
      <c r="BL92" s="153" t="s">
        <v>7469</v>
      </c>
      <c r="BM92" s="153" t="s">
        <v>7469</v>
      </c>
      <c r="BN92" s="153">
        <v>0</v>
      </c>
      <c r="BO92" s="153">
        <v>2.98E-2</v>
      </c>
      <c r="BP92" s="153">
        <v>0</v>
      </c>
      <c r="BQ92" s="153" t="s">
        <v>7469</v>
      </c>
      <c r="BR92" s="153" t="s">
        <v>7469</v>
      </c>
      <c r="BS92" s="153" t="s">
        <v>7469</v>
      </c>
      <c r="BT92" s="153">
        <v>0</v>
      </c>
      <c r="BU92" s="153" t="s">
        <v>7469</v>
      </c>
      <c r="BV92" s="153">
        <v>0</v>
      </c>
      <c r="BW92" s="153" t="s">
        <v>7469</v>
      </c>
      <c r="BX92" s="153" t="s">
        <v>7469</v>
      </c>
      <c r="BY92" s="153" t="s">
        <v>7469</v>
      </c>
      <c r="BZ92" s="153" t="s">
        <v>7469</v>
      </c>
      <c r="CA92" s="153">
        <v>23.632000000000001</v>
      </c>
      <c r="CB92" s="153" t="s">
        <v>7469</v>
      </c>
      <c r="CC92" s="153" t="s">
        <v>7469</v>
      </c>
      <c r="CD92" s="153" t="s">
        <v>7469</v>
      </c>
      <c r="CE92" s="153">
        <v>0</v>
      </c>
      <c r="CF92" s="153" t="s">
        <v>7469</v>
      </c>
      <c r="CG92" s="153">
        <v>0</v>
      </c>
      <c r="CH92" s="153" t="s">
        <v>7469</v>
      </c>
      <c r="CI92" s="153" t="s">
        <v>7469</v>
      </c>
      <c r="CJ92" s="153" t="s">
        <v>7469</v>
      </c>
      <c r="CK92" s="153" t="s">
        <v>7469</v>
      </c>
      <c r="CL92" s="153" t="s">
        <v>7469</v>
      </c>
      <c r="CM92" s="153" t="s">
        <v>7469</v>
      </c>
      <c r="CN92" s="153" t="s">
        <v>7469</v>
      </c>
      <c r="CO92" s="153" t="s">
        <v>7469</v>
      </c>
      <c r="CP92" s="153" t="s">
        <v>7469</v>
      </c>
      <c r="CQ92" s="153" t="s">
        <v>7469</v>
      </c>
      <c r="CR92" s="153" t="s">
        <v>7469</v>
      </c>
      <c r="CS92" s="153" t="s">
        <v>7469</v>
      </c>
      <c r="CT92" s="153" t="s">
        <v>7469</v>
      </c>
      <c r="CU92" s="153">
        <v>1.3707</v>
      </c>
      <c r="CV92" s="153" t="s">
        <v>7469</v>
      </c>
      <c r="CW92" s="153" t="s">
        <v>7469</v>
      </c>
      <c r="CX92" s="153" t="s">
        <v>7469</v>
      </c>
      <c r="CY92" s="153" t="s">
        <v>7469</v>
      </c>
      <c r="CZ92" s="153" t="s">
        <v>7469</v>
      </c>
      <c r="DA92" s="153" t="s">
        <v>7469</v>
      </c>
      <c r="DB92" s="153" t="s">
        <v>7469</v>
      </c>
      <c r="DC92" s="153" t="s">
        <v>7469</v>
      </c>
      <c r="DD92" s="153" t="s">
        <v>7469</v>
      </c>
      <c r="DE92" s="153" t="s">
        <v>7469</v>
      </c>
      <c r="DF92" s="153" t="s">
        <v>7469</v>
      </c>
      <c r="DG92" s="153" t="s">
        <v>7469</v>
      </c>
      <c r="DH92" s="153">
        <v>0</v>
      </c>
      <c r="DI92" s="153" t="s">
        <v>7469</v>
      </c>
      <c r="DJ92" s="153" t="s">
        <v>7469</v>
      </c>
      <c r="DK92" s="153">
        <v>7.9699999999999993E-2</v>
      </c>
      <c r="DL92" s="153" t="s">
        <v>7469</v>
      </c>
      <c r="DM92" s="153" t="s">
        <v>7469</v>
      </c>
      <c r="DN92" s="153" t="s">
        <v>7469</v>
      </c>
      <c r="DO92" s="153" t="s">
        <v>7469</v>
      </c>
      <c r="DP92" s="153" t="s">
        <v>7469</v>
      </c>
      <c r="DQ92" s="153">
        <v>1.2444</v>
      </c>
      <c r="DR92" s="153" t="s">
        <v>7469</v>
      </c>
      <c r="DS92" s="153" t="s">
        <v>7469</v>
      </c>
      <c r="DT92" s="153" t="s">
        <v>7469</v>
      </c>
      <c r="DU92" s="153" t="s">
        <v>7469</v>
      </c>
      <c r="DV92" s="153" t="s">
        <v>7469</v>
      </c>
      <c r="DW92" s="153" t="s">
        <v>7469</v>
      </c>
      <c r="DX92" s="153" t="s">
        <v>7469</v>
      </c>
      <c r="DY92" s="153" t="s">
        <v>7469</v>
      </c>
      <c r="DZ92" s="153" t="s">
        <v>7469</v>
      </c>
      <c r="EA92" s="153" t="s">
        <v>7469</v>
      </c>
      <c r="EB92" s="153" t="s">
        <v>7469</v>
      </c>
      <c r="EC92" s="153" t="s">
        <v>7469</v>
      </c>
      <c r="ED92" s="153" t="s">
        <v>7469</v>
      </c>
      <c r="EE92" s="153">
        <v>0</v>
      </c>
      <c r="EF92" s="153" t="s">
        <v>7469</v>
      </c>
      <c r="EG92" s="153" t="s">
        <v>7469</v>
      </c>
      <c r="EH92" s="153" t="s">
        <v>7469</v>
      </c>
      <c r="EI92" s="153" t="s">
        <v>7469</v>
      </c>
      <c r="EJ92" s="153" t="s">
        <v>7469</v>
      </c>
      <c r="EK92" s="153" t="s">
        <v>7469</v>
      </c>
      <c r="EL92" s="153" t="s">
        <v>7469</v>
      </c>
      <c r="EM92" s="153" t="s">
        <v>7469</v>
      </c>
      <c r="EN92" s="153" t="s">
        <v>7469</v>
      </c>
    </row>
    <row r="93" spans="3:144">
      <c r="C93" s="120"/>
      <c r="D93" s="103"/>
      <c r="E93" s="120" t="s">
        <v>8096</v>
      </c>
      <c r="F93" s="126" t="s">
        <v>8112</v>
      </c>
      <c r="G93" s="151" t="s">
        <v>8090</v>
      </c>
      <c r="H93" s="152" t="s">
        <v>8097</v>
      </c>
      <c r="I93" s="153">
        <v>211.32769999999999</v>
      </c>
      <c r="J93" s="153">
        <v>6.1459999999999999</v>
      </c>
      <c r="K93" s="153">
        <v>2058.9</v>
      </c>
      <c r="L93" s="153">
        <v>0</v>
      </c>
      <c r="M93" s="153" t="s">
        <v>7469</v>
      </c>
      <c r="N93" s="153">
        <v>185</v>
      </c>
      <c r="O93" s="153">
        <v>0</v>
      </c>
      <c r="P93" s="153">
        <v>0</v>
      </c>
      <c r="Q93" s="153">
        <v>0.11</v>
      </c>
      <c r="R93" s="153">
        <v>37</v>
      </c>
      <c r="S93" s="153">
        <v>0</v>
      </c>
      <c r="T93" s="153" t="s">
        <v>7469</v>
      </c>
      <c r="U93" s="153" t="s">
        <v>7469</v>
      </c>
      <c r="V93" s="153">
        <v>0</v>
      </c>
      <c r="W93" s="153">
        <v>0</v>
      </c>
      <c r="X93" s="153">
        <v>360.8</v>
      </c>
      <c r="Y93" s="153">
        <v>0</v>
      </c>
      <c r="Z93" s="153">
        <v>0.78149999999999997</v>
      </c>
      <c r="AA93" s="153">
        <v>59.165399999999998</v>
      </c>
      <c r="AB93" s="153" t="s">
        <v>7469</v>
      </c>
      <c r="AC93" s="153">
        <v>0</v>
      </c>
      <c r="AD93" s="153" t="s">
        <v>7469</v>
      </c>
      <c r="AE93" s="153" t="s">
        <v>7469</v>
      </c>
      <c r="AF93" s="153" t="s">
        <v>7469</v>
      </c>
      <c r="AG93" s="153">
        <v>0</v>
      </c>
      <c r="AH93" s="153" t="s">
        <v>7469</v>
      </c>
      <c r="AI93" s="153" t="s">
        <v>7469</v>
      </c>
      <c r="AJ93" s="153">
        <v>28.295000000000002</v>
      </c>
      <c r="AK93" s="153" t="s">
        <v>7469</v>
      </c>
      <c r="AL93" s="153">
        <v>2.2959000000000001</v>
      </c>
      <c r="AM93" s="153" t="s">
        <v>7469</v>
      </c>
      <c r="AN93" s="153">
        <v>41.983800000000002</v>
      </c>
      <c r="AO93" s="153" t="s">
        <v>7469</v>
      </c>
      <c r="AP93" s="153" t="s">
        <v>7469</v>
      </c>
      <c r="AQ93" s="153">
        <v>0</v>
      </c>
      <c r="AR93" s="153">
        <v>262.31400000000002</v>
      </c>
      <c r="AS93" s="153">
        <v>3.0693999999999999</v>
      </c>
      <c r="AT93" s="153">
        <v>0.74080000000000001</v>
      </c>
      <c r="AU93" s="153">
        <v>1.24E-2</v>
      </c>
      <c r="AV93" s="153">
        <v>49.127699999999997</v>
      </c>
      <c r="AW93" s="153" t="s">
        <v>7469</v>
      </c>
      <c r="AX93" s="153" t="s">
        <v>7469</v>
      </c>
      <c r="AY93" s="153" t="s">
        <v>7469</v>
      </c>
      <c r="AZ93" s="153">
        <v>3.7557999999999998</v>
      </c>
      <c r="BA93" s="153">
        <v>1.5965</v>
      </c>
      <c r="BB93" s="153" t="s">
        <v>7469</v>
      </c>
      <c r="BC93" s="153" t="s">
        <v>7469</v>
      </c>
      <c r="BD93" s="153" t="s">
        <v>7469</v>
      </c>
      <c r="BE93" s="153">
        <v>0</v>
      </c>
      <c r="BF93" s="153">
        <v>0</v>
      </c>
      <c r="BG93" s="153">
        <v>0</v>
      </c>
      <c r="BH93" s="153" t="s">
        <v>7469</v>
      </c>
      <c r="BI93" s="153" t="s">
        <v>7469</v>
      </c>
      <c r="BJ93" s="153" t="s">
        <v>7469</v>
      </c>
      <c r="BK93" s="153" t="s">
        <v>7469</v>
      </c>
      <c r="BL93" s="153">
        <v>4.9322999999999997</v>
      </c>
      <c r="BM93" s="153">
        <v>6.1048</v>
      </c>
      <c r="BN93" s="153">
        <v>0</v>
      </c>
      <c r="BO93" s="153">
        <v>0</v>
      </c>
      <c r="BP93" s="153" t="s">
        <v>7469</v>
      </c>
      <c r="BQ93" s="153">
        <v>0</v>
      </c>
      <c r="BR93" s="153" t="s">
        <v>7469</v>
      </c>
      <c r="BS93" s="153">
        <v>0</v>
      </c>
      <c r="BT93" s="153" t="s">
        <v>7469</v>
      </c>
      <c r="BU93" s="153">
        <v>0</v>
      </c>
      <c r="BV93" s="153" t="s">
        <v>7469</v>
      </c>
      <c r="BW93" s="153" t="s">
        <v>7469</v>
      </c>
      <c r="BX93" s="153">
        <v>0.1087</v>
      </c>
      <c r="BY93" s="153" t="s">
        <v>7469</v>
      </c>
      <c r="BZ93" s="153">
        <v>0</v>
      </c>
      <c r="CA93" s="153">
        <v>8.1649999999999991</v>
      </c>
      <c r="CB93" s="153">
        <v>6.4531000000000001</v>
      </c>
      <c r="CC93" s="153">
        <v>0</v>
      </c>
      <c r="CD93" s="153">
        <v>17.307200000000002</v>
      </c>
      <c r="CE93" s="153">
        <v>0</v>
      </c>
      <c r="CF93" s="153" t="s">
        <v>7469</v>
      </c>
      <c r="CG93" s="153" t="s">
        <v>7469</v>
      </c>
      <c r="CH93" s="153">
        <v>1.6752</v>
      </c>
      <c r="CI93" s="153">
        <v>114.67740000000001</v>
      </c>
      <c r="CJ93" s="153" t="s">
        <v>7469</v>
      </c>
      <c r="CK93" s="153" t="s">
        <v>7469</v>
      </c>
      <c r="CL93" s="153" t="s">
        <v>7469</v>
      </c>
      <c r="CM93" s="153" t="s">
        <v>7469</v>
      </c>
      <c r="CN93" s="153" t="s">
        <v>7469</v>
      </c>
      <c r="CO93" s="153">
        <v>9.6021999999999998</v>
      </c>
      <c r="CP93" s="153">
        <v>24.2288</v>
      </c>
      <c r="CQ93" s="153">
        <v>0.4914</v>
      </c>
      <c r="CR93" s="153" t="s">
        <v>7469</v>
      </c>
      <c r="CS93" s="153">
        <v>0</v>
      </c>
      <c r="CT93" s="153">
        <v>0</v>
      </c>
      <c r="CU93" s="153" t="s">
        <v>7469</v>
      </c>
      <c r="CV93" s="153" t="s">
        <v>7469</v>
      </c>
      <c r="CW93" s="153" t="s">
        <v>7469</v>
      </c>
      <c r="CX93" s="153" t="s">
        <v>7469</v>
      </c>
      <c r="CY93" s="153">
        <v>22.124099999999999</v>
      </c>
      <c r="CZ93" s="153">
        <v>1.2036</v>
      </c>
      <c r="DA93" s="153">
        <v>2.0192999999999999</v>
      </c>
      <c r="DB93" s="153" t="s">
        <v>7469</v>
      </c>
      <c r="DC93" s="153">
        <v>0.2366</v>
      </c>
      <c r="DD93" s="153">
        <v>46.032499999999999</v>
      </c>
      <c r="DE93" s="153">
        <v>0</v>
      </c>
      <c r="DF93" s="153" t="s">
        <v>7469</v>
      </c>
      <c r="DG93" s="153">
        <v>9.3745999999999992</v>
      </c>
      <c r="DH93" s="153">
        <v>0</v>
      </c>
      <c r="DI93" s="153" t="s">
        <v>7469</v>
      </c>
      <c r="DJ93" s="153" t="s">
        <v>7469</v>
      </c>
      <c r="DK93" s="153">
        <v>0.11609999999999999</v>
      </c>
      <c r="DL93" s="153">
        <v>9.8640000000000008</v>
      </c>
      <c r="DM93" s="153">
        <v>1.2155</v>
      </c>
      <c r="DN93" s="153">
        <v>564.25729999999999</v>
      </c>
      <c r="DO93" s="153">
        <v>5.9112</v>
      </c>
      <c r="DP93" s="153">
        <v>18.5565</v>
      </c>
      <c r="DQ93" s="153" t="s">
        <v>7469</v>
      </c>
      <c r="DR93" s="153" t="s">
        <v>7469</v>
      </c>
      <c r="DS93" s="153" t="s">
        <v>7469</v>
      </c>
      <c r="DT93" s="153">
        <v>88.629800000000003</v>
      </c>
      <c r="DU93" s="153">
        <v>32.970199999999998</v>
      </c>
      <c r="DV93" s="153" t="s">
        <v>7469</v>
      </c>
      <c r="DW93" s="153" t="s">
        <v>7469</v>
      </c>
      <c r="DX93" s="153">
        <v>4.2042000000000002</v>
      </c>
      <c r="DY93" s="153">
        <v>8.7047000000000008</v>
      </c>
      <c r="DZ93" s="153" t="s">
        <v>7469</v>
      </c>
      <c r="EA93" s="153">
        <v>0.15770000000000001</v>
      </c>
      <c r="EB93" s="153">
        <v>25.415199999999999</v>
      </c>
      <c r="EC93" s="153">
        <v>0.9073</v>
      </c>
      <c r="ED93" s="153">
        <v>3.6431</v>
      </c>
      <c r="EE93" s="153" t="s">
        <v>7469</v>
      </c>
      <c r="EF93" s="153">
        <v>10.9086</v>
      </c>
      <c r="EG93" s="153">
        <v>7.9673999999999996</v>
      </c>
      <c r="EH93" s="153" t="s">
        <v>7469</v>
      </c>
      <c r="EI93" s="153" t="s">
        <v>7469</v>
      </c>
      <c r="EJ93" s="153" t="s">
        <v>7469</v>
      </c>
      <c r="EK93" s="153" t="s">
        <v>7469</v>
      </c>
      <c r="EL93" s="153">
        <v>0</v>
      </c>
      <c r="EM93" s="153">
        <v>13.4274</v>
      </c>
      <c r="EN93" s="153" t="s">
        <v>7469</v>
      </c>
    </row>
    <row r="94" spans="3:144">
      <c r="C94" s="120"/>
      <c r="D94" s="103"/>
      <c r="E94" s="120" t="s">
        <v>8098</v>
      </c>
      <c r="F94" s="126" t="s">
        <v>8112</v>
      </c>
      <c r="G94" s="151" t="s">
        <v>8090</v>
      </c>
      <c r="H94" s="152" t="s">
        <v>8097</v>
      </c>
      <c r="I94" s="153">
        <v>601.61419999999998</v>
      </c>
      <c r="J94" s="153">
        <v>5.9909999999999997</v>
      </c>
      <c r="K94" s="153">
        <v>2004.5</v>
      </c>
      <c r="L94" s="153">
        <v>0</v>
      </c>
      <c r="M94" s="153" t="s">
        <v>7469</v>
      </c>
      <c r="N94" s="153">
        <v>185</v>
      </c>
      <c r="O94" s="153">
        <v>0</v>
      </c>
      <c r="P94" s="153">
        <v>0</v>
      </c>
      <c r="Q94" s="153">
        <v>6.8400000000000002E-2</v>
      </c>
      <c r="R94" s="153">
        <v>38</v>
      </c>
      <c r="S94" s="153">
        <v>0</v>
      </c>
      <c r="T94" s="153">
        <v>0</v>
      </c>
      <c r="U94" s="153" t="s">
        <v>7469</v>
      </c>
      <c r="V94" s="153">
        <v>0</v>
      </c>
      <c r="W94" s="153">
        <v>6.7091000000000003</v>
      </c>
      <c r="X94" s="153">
        <v>188.5</v>
      </c>
      <c r="Y94" s="153">
        <v>0</v>
      </c>
      <c r="Z94" s="153">
        <v>0.75180000000000002</v>
      </c>
      <c r="AA94" s="153">
        <v>56.511299999999999</v>
      </c>
      <c r="AB94" s="153">
        <v>1.1531</v>
      </c>
      <c r="AC94" s="153">
        <v>0</v>
      </c>
      <c r="AD94" s="153">
        <v>0.1171</v>
      </c>
      <c r="AE94" s="153" t="s">
        <v>7469</v>
      </c>
      <c r="AF94" s="153" t="s">
        <v>7469</v>
      </c>
      <c r="AG94" s="153">
        <v>1.7161</v>
      </c>
      <c r="AH94" s="153" t="s">
        <v>7469</v>
      </c>
      <c r="AI94" s="153" t="s">
        <v>7469</v>
      </c>
      <c r="AJ94" s="153">
        <v>14.33</v>
      </c>
      <c r="AK94" s="153" t="s">
        <v>7469</v>
      </c>
      <c r="AL94" s="153">
        <v>2.3714</v>
      </c>
      <c r="AM94" s="153" t="s">
        <v>7469</v>
      </c>
      <c r="AN94" s="153">
        <v>38.992100000000001</v>
      </c>
      <c r="AO94" s="153" t="s">
        <v>7469</v>
      </c>
      <c r="AP94" s="153">
        <v>3.3331</v>
      </c>
      <c r="AQ94" s="153">
        <v>0</v>
      </c>
      <c r="AR94" s="153">
        <v>269.03399999999999</v>
      </c>
      <c r="AS94" s="153">
        <v>2.9561000000000002</v>
      </c>
      <c r="AT94" s="153">
        <v>1.0226</v>
      </c>
      <c r="AU94" s="153">
        <v>1.1599999999999999E-2</v>
      </c>
      <c r="AV94" s="153">
        <v>47.150700000000001</v>
      </c>
      <c r="AW94" s="153" t="s">
        <v>7469</v>
      </c>
      <c r="AX94" s="153" t="s">
        <v>7469</v>
      </c>
      <c r="AY94" s="153" t="s">
        <v>7469</v>
      </c>
      <c r="AZ94" s="153">
        <v>3.5543</v>
      </c>
      <c r="BA94" s="153">
        <v>0.48399999999999999</v>
      </c>
      <c r="BB94" s="153" t="s">
        <v>7469</v>
      </c>
      <c r="BC94" s="153" t="s">
        <v>7469</v>
      </c>
      <c r="BD94" s="153" t="s">
        <v>7469</v>
      </c>
      <c r="BE94" s="153">
        <v>0</v>
      </c>
      <c r="BF94" s="153" t="s">
        <v>7469</v>
      </c>
      <c r="BG94" s="153">
        <v>0</v>
      </c>
      <c r="BH94" s="153" t="s">
        <v>7469</v>
      </c>
      <c r="BI94" s="153">
        <v>0</v>
      </c>
      <c r="BJ94" s="153" t="s">
        <v>7469</v>
      </c>
      <c r="BK94" s="153" t="s">
        <v>7469</v>
      </c>
      <c r="BL94" s="153">
        <v>4.6113</v>
      </c>
      <c r="BM94" s="153">
        <v>5.7915999999999999</v>
      </c>
      <c r="BN94" s="153">
        <v>0</v>
      </c>
      <c r="BO94" s="153">
        <v>6.2700000000000006E-2</v>
      </c>
      <c r="BP94" s="153" t="s">
        <v>7469</v>
      </c>
      <c r="BQ94" s="153" t="s">
        <v>7469</v>
      </c>
      <c r="BR94" s="153" t="s">
        <v>7469</v>
      </c>
      <c r="BS94" s="153">
        <v>0</v>
      </c>
      <c r="BT94" s="153" t="s">
        <v>7469</v>
      </c>
      <c r="BU94" s="153">
        <v>0</v>
      </c>
      <c r="BV94" s="153" t="s">
        <v>7469</v>
      </c>
      <c r="BW94" s="153" t="s">
        <v>7469</v>
      </c>
      <c r="BX94" s="153">
        <v>0.10290000000000001</v>
      </c>
      <c r="BY94" s="153" t="s">
        <v>7469</v>
      </c>
      <c r="BZ94" s="153">
        <v>0</v>
      </c>
      <c r="CA94" s="153">
        <v>14.164999999999999</v>
      </c>
      <c r="CB94" s="153">
        <v>7.4915000000000003</v>
      </c>
      <c r="CC94" s="153">
        <v>0</v>
      </c>
      <c r="CD94" s="153">
        <v>16.732500000000002</v>
      </c>
      <c r="CE94" s="153">
        <v>0</v>
      </c>
      <c r="CF94" s="153" t="s">
        <v>7469</v>
      </c>
      <c r="CG94" s="153" t="s">
        <v>7469</v>
      </c>
      <c r="CH94" s="153">
        <v>1.5901000000000001</v>
      </c>
      <c r="CI94" s="153">
        <v>110.0017</v>
      </c>
      <c r="CJ94" s="153" t="s">
        <v>7469</v>
      </c>
      <c r="CK94" s="153" t="s">
        <v>7469</v>
      </c>
      <c r="CL94" s="153" t="s">
        <v>7469</v>
      </c>
      <c r="CM94" s="153" t="s">
        <v>7469</v>
      </c>
      <c r="CN94" s="153" t="s">
        <v>7469</v>
      </c>
      <c r="CO94" s="153">
        <v>7.0651999999999999</v>
      </c>
      <c r="CP94" s="153">
        <v>23.648</v>
      </c>
      <c r="CQ94" s="153">
        <v>0.2147</v>
      </c>
      <c r="CR94" s="153" t="s">
        <v>7469</v>
      </c>
      <c r="CS94" s="153">
        <v>0</v>
      </c>
      <c r="CT94" s="153">
        <v>0</v>
      </c>
      <c r="CU94" s="153" t="s">
        <v>7469</v>
      </c>
      <c r="CV94" s="153" t="s">
        <v>7469</v>
      </c>
      <c r="CW94" s="153" t="s">
        <v>7469</v>
      </c>
      <c r="CX94" s="153" t="s">
        <v>7469</v>
      </c>
      <c r="CY94" s="153">
        <v>17.482399999999998</v>
      </c>
      <c r="CZ94" s="153">
        <v>1.2004999999999999</v>
      </c>
      <c r="DA94" s="153">
        <v>1.7248000000000001</v>
      </c>
      <c r="DB94" s="153" t="s">
        <v>7469</v>
      </c>
      <c r="DC94" s="153">
        <v>0.22389999999999999</v>
      </c>
      <c r="DD94" s="153">
        <v>43.366700000000002</v>
      </c>
      <c r="DE94" s="153" t="s">
        <v>7469</v>
      </c>
      <c r="DF94" s="153" t="s">
        <v>7469</v>
      </c>
      <c r="DG94" s="153">
        <v>8.8719000000000001</v>
      </c>
      <c r="DH94" s="153">
        <v>0</v>
      </c>
      <c r="DI94" s="153" t="s">
        <v>7469</v>
      </c>
      <c r="DJ94" s="153" t="s">
        <v>7469</v>
      </c>
      <c r="DK94" s="153">
        <v>0.1124</v>
      </c>
      <c r="DL94" s="153">
        <v>10.9658</v>
      </c>
      <c r="DM94" s="153">
        <v>1.8148</v>
      </c>
      <c r="DN94" s="153">
        <v>513.88969999999995</v>
      </c>
      <c r="DO94" s="153">
        <v>5.6025</v>
      </c>
      <c r="DP94" s="153">
        <v>17.950500000000002</v>
      </c>
      <c r="DQ94" s="153" t="s">
        <v>7469</v>
      </c>
      <c r="DR94" s="153" t="s">
        <v>7469</v>
      </c>
      <c r="DS94" s="153" t="s">
        <v>7469</v>
      </c>
      <c r="DT94" s="153">
        <v>79.715999999999994</v>
      </c>
      <c r="DU94" s="153">
        <v>32.609400000000001</v>
      </c>
      <c r="DV94" s="153" t="s">
        <v>7469</v>
      </c>
      <c r="DW94" s="153" t="s">
        <v>7469</v>
      </c>
      <c r="DX94" s="153">
        <v>8.8646999999999991</v>
      </c>
      <c r="DY94" s="153">
        <v>12.0009</v>
      </c>
      <c r="DZ94" s="153">
        <v>0</v>
      </c>
      <c r="EA94" s="153">
        <v>0.14929999999999999</v>
      </c>
      <c r="EB94" s="153">
        <v>24.067399999999999</v>
      </c>
      <c r="EC94" s="153">
        <v>0.8518</v>
      </c>
      <c r="ED94" s="153">
        <v>1.6970000000000001</v>
      </c>
      <c r="EE94" s="153" t="s">
        <v>7469</v>
      </c>
      <c r="EF94" s="153">
        <v>17.335899999999999</v>
      </c>
      <c r="EG94" s="153">
        <v>7.4343000000000004</v>
      </c>
      <c r="EH94" s="153" t="s">
        <v>7469</v>
      </c>
      <c r="EI94" s="153" t="s">
        <v>7469</v>
      </c>
      <c r="EJ94" s="153" t="s">
        <v>7469</v>
      </c>
      <c r="EK94" s="153" t="s">
        <v>7469</v>
      </c>
      <c r="EL94" s="153">
        <v>0</v>
      </c>
      <c r="EM94" s="153">
        <v>15.6927</v>
      </c>
      <c r="EN94" s="153" t="s">
        <v>7469</v>
      </c>
    </row>
    <row r="95" spans="3:144">
      <c r="C95" s="120"/>
      <c r="D95" s="103"/>
      <c r="E95" s="120" t="s">
        <v>7693</v>
      </c>
      <c r="F95" s="126" t="s">
        <v>8112</v>
      </c>
      <c r="G95" s="151" t="s">
        <v>8090</v>
      </c>
      <c r="H95" s="152" t="s">
        <v>8097</v>
      </c>
      <c r="I95" s="153">
        <v>554.10450000000003</v>
      </c>
      <c r="J95" s="153">
        <v>7.2240000000000002</v>
      </c>
      <c r="K95" s="153">
        <v>1955.3</v>
      </c>
      <c r="L95" s="153" t="s">
        <v>7469</v>
      </c>
      <c r="M95" s="153" t="s">
        <v>7469</v>
      </c>
      <c r="N95" s="153">
        <v>176</v>
      </c>
      <c r="O95" s="153">
        <v>0</v>
      </c>
      <c r="P95" s="153">
        <v>0</v>
      </c>
      <c r="Q95" s="153">
        <v>0.14599999999999999</v>
      </c>
      <c r="R95" s="153">
        <v>30</v>
      </c>
      <c r="S95" s="153">
        <v>0</v>
      </c>
      <c r="T95" s="153" t="s">
        <v>7469</v>
      </c>
      <c r="U95" s="153" t="s">
        <v>7469</v>
      </c>
      <c r="V95" s="153">
        <v>0</v>
      </c>
      <c r="W95" s="153">
        <v>6.4614000000000003</v>
      </c>
      <c r="X95" s="153">
        <v>84</v>
      </c>
      <c r="Y95" s="153">
        <v>0</v>
      </c>
      <c r="Z95" s="153">
        <v>0.69789999999999996</v>
      </c>
      <c r="AA95" s="153">
        <v>53.725499999999997</v>
      </c>
      <c r="AB95" s="153" t="s">
        <v>7469</v>
      </c>
      <c r="AC95" s="153">
        <v>0</v>
      </c>
      <c r="AD95" s="153" t="s">
        <v>7469</v>
      </c>
      <c r="AE95" s="153" t="s">
        <v>7469</v>
      </c>
      <c r="AF95" s="153" t="s">
        <v>7469</v>
      </c>
      <c r="AG95" s="153">
        <v>2.0638000000000001</v>
      </c>
      <c r="AH95" s="153" t="s">
        <v>7469</v>
      </c>
      <c r="AI95" s="153" t="s">
        <v>7469</v>
      </c>
      <c r="AJ95" s="153">
        <v>16.707000000000001</v>
      </c>
      <c r="AK95" s="153" t="s">
        <v>7469</v>
      </c>
      <c r="AL95" s="153" t="s">
        <v>7469</v>
      </c>
      <c r="AM95" s="153" t="s">
        <v>7469</v>
      </c>
      <c r="AN95" s="153">
        <v>40.305599999999998</v>
      </c>
      <c r="AO95" s="153" t="s">
        <v>7469</v>
      </c>
      <c r="AP95" s="153" t="s">
        <v>7469</v>
      </c>
      <c r="AQ95" s="153">
        <v>0</v>
      </c>
      <c r="AR95" s="153">
        <v>237.06299999999999</v>
      </c>
      <c r="AS95" s="153">
        <v>2.6882000000000001</v>
      </c>
      <c r="AT95" s="153">
        <v>1.2263999999999999</v>
      </c>
      <c r="AU95" s="153">
        <v>1.04E-2</v>
      </c>
      <c r="AV95" s="153">
        <v>46.6267</v>
      </c>
      <c r="AW95" s="153" t="s">
        <v>7469</v>
      </c>
      <c r="AX95" s="153" t="s">
        <v>7469</v>
      </c>
      <c r="AY95" s="153" t="s">
        <v>7469</v>
      </c>
      <c r="AZ95" s="153">
        <v>3.3462000000000001</v>
      </c>
      <c r="BA95" s="153" t="s">
        <v>7469</v>
      </c>
      <c r="BB95" s="153" t="s">
        <v>7469</v>
      </c>
      <c r="BC95" s="153" t="s">
        <v>7469</v>
      </c>
      <c r="BD95" s="153" t="s">
        <v>7469</v>
      </c>
      <c r="BE95" s="153">
        <v>0</v>
      </c>
      <c r="BF95" s="153">
        <v>0</v>
      </c>
      <c r="BG95" s="153">
        <v>0</v>
      </c>
      <c r="BH95" s="153" t="s">
        <v>7469</v>
      </c>
      <c r="BI95" s="153">
        <v>0</v>
      </c>
      <c r="BJ95" s="153" t="s">
        <v>7469</v>
      </c>
      <c r="BK95" s="153" t="s">
        <v>7469</v>
      </c>
      <c r="BL95" s="153">
        <v>4.2744999999999997</v>
      </c>
      <c r="BM95" s="153" t="s">
        <v>7469</v>
      </c>
      <c r="BN95" s="153">
        <v>0</v>
      </c>
      <c r="BO95" s="153">
        <v>6.3E-2</v>
      </c>
      <c r="BP95" s="153" t="s">
        <v>7469</v>
      </c>
      <c r="BQ95" s="153">
        <v>0</v>
      </c>
      <c r="BR95" s="153" t="s">
        <v>7469</v>
      </c>
      <c r="BS95" s="153">
        <v>0</v>
      </c>
      <c r="BT95" s="153" t="s">
        <v>7469</v>
      </c>
      <c r="BU95" s="153">
        <v>0</v>
      </c>
      <c r="BV95" s="153" t="s">
        <v>7469</v>
      </c>
      <c r="BW95" s="153" t="s">
        <v>7469</v>
      </c>
      <c r="BX95" s="153">
        <v>9.69E-2</v>
      </c>
      <c r="BY95" s="153" t="s">
        <v>7469</v>
      </c>
      <c r="BZ95" s="153" t="s">
        <v>7469</v>
      </c>
      <c r="CA95" s="153">
        <v>22.664999999999999</v>
      </c>
      <c r="CB95" s="153">
        <v>5.6338999999999997</v>
      </c>
      <c r="CC95" s="153">
        <v>0</v>
      </c>
      <c r="CD95" s="153" t="s">
        <v>7469</v>
      </c>
      <c r="CE95" s="153">
        <v>0</v>
      </c>
      <c r="CF95" s="153" t="s">
        <v>7469</v>
      </c>
      <c r="CG95" s="153" t="s">
        <v>7469</v>
      </c>
      <c r="CH95" s="153">
        <v>1.5105999999999999</v>
      </c>
      <c r="CI95" s="153">
        <v>118.3931</v>
      </c>
      <c r="CJ95" s="153" t="s">
        <v>7469</v>
      </c>
      <c r="CK95" s="153" t="s">
        <v>7469</v>
      </c>
      <c r="CL95" s="153" t="s">
        <v>7469</v>
      </c>
      <c r="CM95" s="153" t="s">
        <v>7469</v>
      </c>
      <c r="CN95" s="153" t="s">
        <v>7469</v>
      </c>
      <c r="CO95" s="153">
        <v>7.3874000000000004</v>
      </c>
      <c r="CP95" s="153">
        <v>20.886399999999998</v>
      </c>
      <c r="CQ95" s="153" t="s">
        <v>7469</v>
      </c>
      <c r="CR95" s="153" t="s">
        <v>7469</v>
      </c>
      <c r="CS95" s="153">
        <v>0</v>
      </c>
      <c r="CT95" s="153">
        <v>0</v>
      </c>
      <c r="CU95" s="153" t="s">
        <v>7469</v>
      </c>
      <c r="CV95" s="153" t="s">
        <v>7469</v>
      </c>
      <c r="CW95" s="153" t="s">
        <v>7469</v>
      </c>
      <c r="CX95" s="153" t="s">
        <v>7469</v>
      </c>
      <c r="CY95" s="153">
        <v>14.395099999999999</v>
      </c>
      <c r="CZ95" s="153">
        <v>1.1209</v>
      </c>
      <c r="DA95" s="153" t="s">
        <v>7469</v>
      </c>
      <c r="DB95" s="153" t="s">
        <v>7469</v>
      </c>
      <c r="DC95" s="153">
        <v>0.21079999999999999</v>
      </c>
      <c r="DD95" s="153">
        <v>38.7425</v>
      </c>
      <c r="DE95" s="153" t="s">
        <v>7469</v>
      </c>
      <c r="DF95" s="153" t="s">
        <v>7469</v>
      </c>
      <c r="DG95" s="153">
        <v>8.3524999999999991</v>
      </c>
      <c r="DH95" s="153">
        <v>0</v>
      </c>
      <c r="DI95" s="153" t="s">
        <v>7469</v>
      </c>
      <c r="DJ95" s="153" t="s">
        <v>7469</v>
      </c>
      <c r="DK95" s="153">
        <v>9.8000000000000004E-2</v>
      </c>
      <c r="DL95" s="153" t="s">
        <v>7469</v>
      </c>
      <c r="DM95" s="153">
        <v>1.8325</v>
      </c>
      <c r="DN95" s="153">
        <v>447.15190000000001</v>
      </c>
      <c r="DO95" s="153">
        <v>5.2854000000000001</v>
      </c>
      <c r="DP95" s="153">
        <v>14.029500000000001</v>
      </c>
      <c r="DQ95" s="153" t="s">
        <v>7469</v>
      </c>
      <c r="DR95" s="153" t="s">
        <v>7469</v>
      </c>
      <c r="DS95" s="153">
        <v>-9.5999999999999992E-3</v>
      </c>
      <c r="DT95" s="153">
        <v>77.281700000000001</v>
      </c>
      <c r="DU95" s="153">
        <v>27.740300000000001</v>
      </c>
      <c r="DV95" s="153" t="s">
        <v>7469</v>
      </c>
      <c r="DW95" s="153" t="s">
        <v>7469</v>
      </c>
      <c r="DX95" s="153">
        <v>8.8819999999999997</v>
      </c>
      <c r="DY95" s="153">
        <v>9.2776999999999994</v>
      </c>
      <c r="DZ95" s="153">
        <v>0</v>
      </c>
      <c r="EA95" s="153">
        <v>2.8974000000000002</v>
      </c>
      <c r="EB95" s="153">
        <v>20.639099999999999</v>
      </c>
      <c r="EC95" s="153">
        <v>0.79549999999999998</v>
      </c>
      <c r="ED95" s="153">
        <v>1.6082000000000001</v>
      </c>
      <c r="EE95" s="153" t="s">
        <v>7469</v>
      </c>
      <c r="EF95" s="153">
        <v>19.422599999999999</v>
      </c>
      <c r="EG95" s="153">
        <v>7.0715000000000003</v>
      </c>
      <c r="EH95" s="153" t="s">
        <v>7469</v>
      </c>
      <c r="EI95" s="153" t="s">
        <v>7469</v>
      </c>
      <c r="EJ95" s="153" t="s">
        <v>7469</v>
      </c>
      <c r="EK95" s="153" t="s">
        <v>7469</v>
      </c>
      <c r="EL95" s="153">
        <v>0</v>
      </c>
      <c r="EM95" s="153">
        <v>14.773999999999999</v>
      </c>
      <c r="EN95" s="153" t="s">
        <v>7469</v>
      </c>
    </row>
    <row r="96" spans="3:144">
      <c r="C96" s="120"/>
      <c r="D96" s="103"/>
      <c r="E96" s="120" t="s">
        <v>8099</v>
      </c>
      <c r="F96" s="126" t="s">
        <v>8112</v>
      </c>
      <c r="G96" s="151" t="s">
        <v>8090</v>
      </c>
      <c r="H96" s="152" t="s">
        <v>8097</v>
      </c>
      <c r="I96" s="153">
        <v>554.10450000000003</v>
      </c>
      <c r="J96" s="153">
        <v>7.2240000000000002</v>
      </c>
      <c r="K96" s="153">
        <v>1955.3</v>
      </c>
      <c r="L96" s="153" t="s">
        <v>7469</v>
      </c>
      <c r="M96" s="153" t="s">
        <v>7469</v>
      </c>
      <c r="N96" s="153">
        <v>176</v>
      </c>
      <c r="O96" s="153">
        <v>0</v>
      </c>
      <c r="P96" s="153">
        <v>0</v>
      </c>
      <c r="Q96" s="153">
        <v>0.14599999999999999</v>
      </c>
      <c r="R96" s="153">
        <v>30</v>
      </c>
      <c r="S96" s="153">
        <v>0</v>
      </c>
      <c r="T96" s="153" t="s">
        <v>7469</v>
      </c>
      <c r="U96" s="153" t="s">
        <v>7469</v>
      </c>
      <c r="V96" s="153">
        <v>0</v>
      </c>
      <c r="W96" s="153">
        <v>6.4614000000000003</v>
      </c>
      <c r="X96" s="153">
        <v>84</v>
      </c>
      <c r="Y96" s="153">
        <v>0</v>
      </c>
      <c r="Z96" s="153">
        <v>0.69789999999999996</v>
      </c>
      <c r="AA96" s="153">
        <v>53.725499999999997</v>
      </c>
      <c r="AB96" s="153" t="s">
        <v>7469</v>
      </c>
      <c r="AC96" s="153">
        <v>0</v>
      </c>
      <c r="AD96" s="153" t="s">
        <v>7469</v>
      </c>
      <c r="AE96" s="153" t="s">
        <v>7469</v>
      </c>
      <c r="AF96" s="153" t="s">
        <v>7469</v>
      </c>
      <c r="AG96" s="153">
        <v>2.0638000000000001</v>
      </c>
      <c r="AH96" s="153" t="s">
        <v>7469</v>
      </c>
      <c r="AI96" s="153" t="s">
        <v>7469</v>
      </c>
      <c r="AJ96" s="153">
        <v>16.707000000000001</v>
      </c>
      <c r="AK96" s="153" t="s">
        <v>7469</v>
      </c>
      <c r="AL96" s="153" t="s">
        <v>7469</v>
      </c>
      <c r="AM96" s="153" t="s">
        <v>7469</v>
      </c>
      <c r="AN96" s="153">
        <v>40.305599999999998</v>
      </c>
      <c r="AO96" s="153" t="s">
        <v>7469</v>
      </c>
      <c r="AP96" s="153" t="s">
        <v>7469</v>
      </c>
      <c r="AQ96" s="153">
        <v>0</v>
      </c>
      <c r="AR96" s="153">
        <v>237.06299999999999</v>
      </c>
      <c r="AS96" s="153">
        <v>2.6882000000000001</v>
      </c>
      <c r="AT96" s="153">
        <v>1.2263999999999999</v>
      </c>
      <c r="AU96" s="153">
        <v>1.04E-2</v>
      </c>
      <c r="AV96" s="153">
        <v>46.6267</v>
      </c>
      <c r="AW96" s="153" t="s">
        <v>7469</v>
      </c>
      <c r="AX96" s="153" t="s">
        <v>7469</v>
      </c>
      <c r="AY96" s="153" t="s">
        <v>7469</v>
      </c>
      <c r="AZ96" s="153">
        <v>3.3462000000000001</v>
      </c>
      <c r="BA96" s="153" t="s">
        <v>7469</v>
      </c>
      <c r="BB96" s="153" t="s">
        <v>7469</v>
      </c>
      <c r="BC96" s="153" t="s">
        <v>7469</v>
      </c>
      <c r="BD96" s="153" t="s">
        <v>7469</v>
      </c>
      <c r="BE96" s="153">
        <v>0</v>
      </c>
      <c r="BF96" s="153">
        <v>0</v>
      </c>
      <c r="BG96" s="153">
        <v>0</v>
      </c>
      <c r="BH96" s="153" t="s">
        <v>7469</v>
      </c>
      <c r="BI96" s="153">
        <v>0</v>
      </c>
      <c r="BJ96" s="153" t="s">
        <v>7469</v>
      </c>
      <c r="BK96" s="153" t="s">
        <v>7469</v>
      </c>
      <c r="BL96" s="153">
        <v>4.2744999999999997</v>
      </c>
      <c r="BM96" s="153" t="s">
        <v>7469</v>
      </c>
      <c r="BN96" s="153">
        <v>0</v>
      </c>
      <c r="BO96" s="153">
        <v>6.3E-2</v>
      </c>
      <c r="BP96" s="153" t="s">
        <v>7469</v>
      </c>
      <c r="BQ96" s="153">
        <v>0</v>
      </c>
      <c r="BR96" s="153" t="s">
        <v>7469</v>
      </c>
      <c r="BS96" s="153">
        <v>0</v>
      </c>
      <c r="BT96" s="153" t="s">
        <v>7469</v>
      </c>
      <c r="BU96" s="153">
        <v>0</v>
      </c>
      <c r="BV96" s="153" t="s">
        <v>7469</v>
      </c>
      <c r="BW96" s="153" t="s">
        <v>7469</v>
      </c>
      <c r="BX96" s="153">
        <v>9.69E-2</v>
      </c>
      <c r="BY96" s="153" t="s">
        <v>7469</v>
      </c>
      <c r="BZ96" s="153" t="s">
        <v>7469</v>
      </c>
      <c r="CA96" s="153">
        <v>22.664999999999999</v>
      </c>
      <c r="CB96" s="153">
        <v>5.6338999999999997</v>
      </c>
      <c r="CC96" s="153">
        <v>0</v>
      </c>
      <c r="CD96" s="153" t="s">
        <v>7469</v>
      </c>
      <c r="CE96" s="153">
        <v>0</v>
      </c>
      <c r="CF96" s="153" t="s">
        <v>7469</v>
      </c>
      <c r="CG96" s="153" t="s">
        <v>7469</v>
      </c>
      <c r="CH96" s="153">
        <v>1.5105999999999999</v>
      </c>
      <c r="CI96" s="153">
        <v>118.3931</v>
      </c>
      <c r="CJ96" s="153" t="s">
        <v>7469</v>
      </c>
      <c r="CK96" s="153" t="s">
        <v>7469</v>
      </c>
      <c r="CL96" s="153" t="s">
        <v>7469</v>
      </c>
      <c r="CM96" s="153" t="s">
        <v>7469</v>
      </c>
      <c r="CN96" s="153" t="s">
        <v>7469</v>
      </c>
      <c r="CO96" s="153">
        <v>7.3874000000000004</v>
      </c>
      <c r="CP96" s="153">
        <v>20.886399999999998</v>
      </c>
      <c r="CQ96" s="153" t="s">
        <v>7469</v>
      </c>
      <c r="CR96" s="153" t="s">
        <v>7469</v>
      </c>
      <c r="CS96" s="153">
        <v>0</v>
      </c>
      <c r="CT96" s="153">
        <v>0</v>
      </c>
      <c r="CU96" s="153" t="s">
        <v>7469</v>
      </c>
      <c r="CV96" s="153" t="s">
        <v>7469</v>
      </c>
      <c r="CW96" s="153" t="s">
        <v>7469</v>
      </c>
      <c r="CX96" s="153" t="s">
        <v>7469</v>
      </c>
      <c r="CY96" s="153">
        <v>14.395099999999999</v>
      </c>
      <c r="CZ96" s="153">
        <v>1.1209</v>
      </c>
      <c r="DA96" s="153" t="s">
        <v>7469</v>
      </c>
      <c r="DB96" s="153" t="s">
        <v>7469</v>
      </c>
      <c r="DC96" s="153">
        <v>0.21079999999999999</v>
      </c>
      <c r="DD96" s="153">
        <v>38.7425</v>
      </c>
      <c r="DE96" s="153" t="s">
        <v>7469</v>
      </c>
      <c r="DF96" s="153" t="s">
        <v>7469</v>
      </c>
      <c r="DG96" s="153">
        <v>8.3524999999999991</v>
      </c>
      <c r="DH96" s="153">
        <v>0</v>
      </c>
      <c r="DI96" s="153" t="s">
        <v>7469</v>
      </c>
      <c r="DJ96" s="153" t="s">
        <v>7469</v>
      </c>
      <c r="DK96" s="153">
        <v>9.8000000000000004E-2</v>
      </c>
      <c r="DL96" s="153" t="s">
        <v>7469</v>
      </c>
      <c r="DM96" s="153">
        <v>1.8325</v>
      </c>
      <c r="DN96" s="153">
        <v>447.15190000000001</v>
      </c>
      <c r="DO96" s="153">
        <v>5.2854000000000001</v>
      </c>
      <c r="DP96" s="153">
        <v>14.029500000000001</v>
      </c>
      <c r="DQ96" s="153" t="s">
        <v>7469</v>
      </c>
      <c r="DR96" s="153" t="s">
        <v>7469</v>
      </c>
      <c r="DS96" s="153">
        <v>-9.5999999999999992E-3</v>
      </c>
      <c r="DT96" s="153">
        <v>77.281700000000001</v>
      </c>
      <c r="DU96" s="153">
        <v>27.740300000000001</v>
      </c>
      <c r="DV96" s="153" t="s">
        <v>7469</v>
      </c>
      <c r="DW96" s="153" t="s">
        <v>7469</v>
      </c>
      <c r="DX96" s="153">
        <v>8.8819999999999997</v>
      </c>
      <c r="DY96" s="153">
        <v>9.2776999999999994</v>
      </c>
      <c r="DZ96" s="153">
        <v>0</v>
      </c>
      <c r="EA96" s="153">
        <v>2.8974000000000002</v>
      </c>
      <c r="EB96" s="153">
        <v>20.639099999999999</v>
      </c>
      <c r="EC96" s="153">
        <v>0.79549999999999998</v>
      </c>
      <c r="ED96" s="153">
        <v>1.6082000000000001</v>
      </c>
      <c r="EE96" s="153" t="s">
        <v>7469</v>
      </c>
      <c r="EF96" s="153">
        <v>19.422599999999999</v>
      </c>
      <c r="EG96" s="153">
        <v>7.0715000000000003</v>
      </c>
      <c r="EH96" s="153" t="s">
        <v>7469</v>
      </c>
      <c r="EI96" s="153" t="s">
        <v>7469</v>
      </c>
      <c r="EJ96" s="153" t="s">
        <v>7469</v>
      </c>
      <c r="EK96" s="153" t="s">
        <v>7469</v>
      </c>
      <c r="EL96" s="153">
        <v>0</v>
      </c>
      <c r="EM96" s="153">
        <v>14.773999999999999</v>
      </c>
      <c r="EN96" s="153" t="s">
        <v>7469</v>
      </c>
    </row>
    <row r="97" spans="3:144">
      <c r="C97" s="120"/>
      <c r="D97" s="103"/>
      <c r="E97" s="120" t="s">
        <v>8100</v>
      </c>
      <c r="F97" s="126" t="s">
        <v>8112</v>
      </c>
      <c r="G97" s="151" t="s">
        <v>8090</v>
      </c>
      <c r="H97" s="152" t="s">
        <v>8097</v>
      </c>
      <c r="I97" s="153" t="s">
        <v>7469</v>
      </c>
      <c r="J97" s="153" t="s">
        <v>7469</v>
      </c>
      <c r="K97" s="153" t="s">
        <v>7469</v>
      </c>
      <c r="L97" s="153" t="s">
        <v>7469</v>
      </c>
      <c r="M97" s="153" t="s">
        <v>7469</v>
      </c>
      <c r="N97" s="153">
        <v>178</v>
      </c>
      <c r="O97" s="153">
        <v>0</v>
      </c>
      <c r="P97" s="153" t="s">
        <v>7469</v>
      </c>
      <c r="Q97" s="153" t="s">
        <v>7469</v>
      </c>
      <c r="R97" s="153">
        <v>30</v>
      </c>
      <c r="S97" s="153" t="s">
        <v>7469</v>
      </c>
      <c r="T97" s="153" t="s">
        <v>7469</v>
      </c>
      <c r="U97" s="153" t="s">
        <v>7469</v>
      </c>
      <c r="V97" s="153" t="s">
        <v>7469</v>
      </c>
      <c r="W97" s="153" t="s">
        <v>7469</v>
      </c>
      <c r="X97" s="153" t="s">
        <v>7469</v>
      </c>
      <c r="Y97" s="153" t="s">
        <v>7469</v>
      </c>
      <c r="Z97" s="153" t="s">
        <v>7469</v>
      </c>
      <c r="AA97" s="153" t="s">
        <v>7469</v>
      </c>
      <c r="AB97" s="153" t="s">
        <v>7469</v>
      </c>
      <c r="AC97" s="153" t="s">
        <v>7469</v>
      </c>
      <c r="AD97" s="153" t="s">
        <v>7469</v>
      </c>
      <c r="AE97" s="153" t="s">
        <v>7469</v>
      </c>
      <c r="AF97" s="153" t="s">
        <v>7469</v>
      </c>
      <c r="AG97" s="153" t="s">
        <v>7469</v>
      </c>
      <c r="AH97" s="153" t="s">
        <v>7469</v>
      </c>
      <c r="AI97" s="153" t="s">
        <v>7469</v>
      </c>
      <c r="AJ97" s="153" t="s">
        <v>7469</v>
      </c>
      <c r="AK97" s="153" t="s">
        <v>7469</v>
      </c>
      <c r="AL97" s="153" t="s">
        <v>7469</v>
      </c>
      <c r="AM97" s="153" t="s">
        <v>7469</v>
      </c>
      <c r="AN97" s="153" t="s">
        <v>7469</v>
      </c>
      <c r="AO97" s="153" t="s">
        <v>7469</v>
      </c>
      <c r="AP97" s="153" t="s">
        <v>7469</v>
      </c>
      <c r="AQ97" s="153" t="s">
        <v>7469</v>
      </c>
      <c r="AR97" s="153" t="s">
        <v>7469</v>
      </c>
      <c r="AS97" s="153" t="s">
        <v>7469</v>
      </c>
      <c r="AT97" s="153" t="s">
        <v>7469</v>
      </c>
      <c r="AU97" s="153" t="s">
        <v>7469</v>
      </c>
      <c r="AV97" s="153" t="s">
        <v>7469</v>
      </c>
      <c r="AW97" s="153" t="s">
        <v>7469</v>
      </c>
      <c r="AX97" s="153" t="s">
        <v>7469</v>
      </c>
      <c r="AY97" s="153" t="s">
        <v>7469</v>
      </c>
      <c r="AZ97" s="153" t="s">
        <v>7469</v>
      </c>
      <c r="BA97" s="153" t="s">
        <v>7469</v>
      </c>
      <c r="BB97" s="153" t="s">
        <v>7469</v>
      </c>
      <c r="BC97" s="153" t="s">
        <v>7469</v>
      </c>
      <c r="BD97" s="153" t="s">
        <v>7469</v>
      </c>
      <c r="BE97" s="153" t="s">
        <v>7469</v>
      </c>
      <c r="BF97" s="153" t="s">
        <v>7469</v>
      </c>
      <c r="BG97" s="153">
        <v>0</v>
      </c>
      <c r="BH97" s="153" t="s">
        <v>7469</v>
      </c>
      <c r="BI97" s="153" t="s">
        <v>7469</v>
      </c>
      <c r="BJ97" s="153">
        <v>1.8962000000000001</v>
      </c>
      <c r="BK97" s="153" t="s">
        <v>7469</v>
      </c>
      <c r="BL97" s="153" t="s">
        <v>7469</v>
      </c>
      <c r="BM97" s="153" t="s">
        <v>7469</v>
      </c>
      <c r="BN97" s="153">
        <v>0</v>
      </c>
      <c r="BO97" s="153">
        <v>5.6300000000000003E-2</v>
      </c>
      <c r="BP97" s="153" t="s">
        <v>7469</v>
      </c>
      <c r="BQ97" s="153" t="s">
        <v>7469</v>
      </c>
      <c r="BR97" s="153" t="s">
        <v>7469</v>
      </c>
      <c r="BS97" s="153" t="s">
        <v>7469</v>
      </c>
      <c r="BT97" s="153" t="s">
        <v>7469</v>
      </c>
      <c r="BU97" s="153" t="s">
        <v>7469</v>
      </c>
      <c r="BV97" s="153" t="s">
        <v>7469</v>
      </c>
      <c r="BW97" s="153" t="s">
        <v>7469</v>
      </c>
      <c r="BX97" s="153" t="s">
        <v>7469</v>
      </c>
      <c r="BY97" s="153" t="s">
        <v>7469</v>
      </c>
      <c r="BZ97" s="153" t="s">
        <v>7469</v>
      </c>
      <c r="CA97" s="153">
        <v>28.664999999999999</v>
      </c>
      <c r="CB97" s="153" t="s">
        <v>7469</v>
      </c>
      <c r="CC97" s="153" t="s">
        <v>7469</v>
      </c>
      <c r="CD97" s="153" t="s">
        <v>7469</v>
      </c>
      <c r="CE97" s="153">
        <v>0</v>
      </c>
      <c r="CF97" s="153" t="s">
        <v>7469</v>
      </c>
      <c r="CG97" s="153" t="s">
        <v>7469</v>
      </c>
      <c r="CH97" s="153" t="s">
        <v>7469</v>
      </c>
      <c r="CI97" s="153" t="s">
        <v>7469</v>
      </c>
      <c r="CJ97" s="153" t="s">
        <v>7469</v>
      </c>
      <c r="CK97" s="153" t="s">
        <v>7469</v>
      </c>
      <c r="CL97" s="153" t="s">
        <v>7469</v>
      </c>
      <c r="CM97" s="153" t="s">
        <v>7469</v>
      </c>
      <c r="CN97" s="153" t="s">
        <v>7469</v>
      </c>
      <c r="CO97" s="153" t="s">
        <v>7469</v>
      </c>
      <c r="CP97" s="153" t="s">
        <v>7469</v>
      </c>
      <c r="CQ97" s="153" t="s">
        <v>7469</v>
      </c>
      <c r="CR97" s="153" t="s">
        <v>7469</v>
      </c>
      <c r="CS97" s="153" t="s">
        <v>7469</v>
      </c>
      <c r="CT97" s="153" t="s">
        <v>7469</v>
      </c>
      <c r="CU97" s="153" t="s">
        <v>7469</v>
      </c>
      <c r="CV97" s="153" t="s">
        <v>7469</v>
      </c>
      <c r="CW97" s="153" t="s">
        <v>7469</v>
      </c>
      <c r="CX97" s="153" t="s">
        <v>7469</v>
      </c>
      <c r="CY97" s="153" t="s">
        <v>7469</v>
      </c>
      <c r="CZ97" s="153" t="s">
        <v>7469</v>
      </c>
      <c r="DA97" s="153" t="s">
        <v>7469</v>
      </c>
      <c r="DB97" s="153" t="s">
        <v>7469</v>
      </c>
      <c r="DC97" s="153" t="s">
        <v>7469</v>
      </c>
      <c r="DD97" s="153" t="s">
        <v>7469</v>
      </c>
      <c r="DE97" s="153" t="s">
        <v>7469</v>
      </c>
      <c r="DF97" s="153" t="s">
        <v>7469</v>
      </c>
      <c r="DG97" s="153" t="s">
        <v>7469</v>
      </c>
      <c r="DH97" s="153">
        <v>0</v>
      </c>
      <c r="DI97" s="153" t="s">
        <v>7469</v>
      </c>
      <c r="DJ97" s="153" t="s">
        <v>7469</v>
      </c>
      <c r="DK97" s="153">
        <v>6.7400000000000002E-2</v>
      </c>
      <c r="DL97" s="153" t="s">
        <v>7469</v>
      </c>
      <c r="DM97" s="153" t="s">
        <v>7469</v>
      </c>
      <c r="DN97" s="153" t="s">
        <v>7469</v>
      </c>
      <c r="DO97" s="153" t="s">
        <v>7469</v>
      </c>
      <c r="DP97" s="153" t="s">
        <v>7469</v>
      </c>
      <c r="DQ97" s="153" t="s">
        <v>7469</v>
      </c>
      <c r="DR97" s="153" t="s">
        <v>7469</v>
      </c>
      <c r="DS97" s="153" t="s">
        <v>7469</v>
      </c>
      <c r="DT97" s="153" t="s">
        <v>7469</v>
      </c>
      <c r="DU97" s="153" t="s">
        <v>7469</v>
      </c>
      <c r="DV97" s="153" t="s">
        <v>7469</v>
      </c>
      <c r="DW97" s="153" t="s">
        <v>7469</v>
      </c>
      <c r="DX97" s="153" t="s">
        <v>7469</v>
      </c>
      <c r="DY97" s="153" t="s">
        <v>7469</v>
      </c>
      <c r="DZ97" s="153" t="s">
        <v>7469</v>
      </c>
      <c r="EA97" s="153" t="s">
        <v>7469</v>
      </c>
      <c r="EB97" s="153" t="s">
        <v>7469</v>
      </c>
      <c r="EC97" s="153" t="s">
        <v>7469</v>
      </c>
      <c r="ED97" s="153" t="s">
        <v>7469</v>
      </c>
      <c r="EE97" s="153">
        <v>0</v>
      </c>
      <c r="EF97" s="153" t="s">
        <v>7469</v>
      </c>
      <c r="EG97" s="153" t="s">
        <v>7469</v>
      </c>
      <c r="EH97" s="153" t="s">
        <v>7469</v>
      </c>
      <c r="EI97" s="153" t="s">
        <v>7469</v>
      </c>
      <c r="EJ97" s="153" t="s">
        <v>7469</v>
      </c>
      <c r="EK97" s="153" t="s">
        <v>7469</v>
      </c>
      <c r="EL97" s="153" t="s">
        <v>7469</v>
      </c>
      <c r="EM97" s="153" t="s">
        <v>7469</v>
      </c>
      <c r="EN97" s="153" t="s">
        <v>7469</v>
      </c>
    </row>
    <row r="98" spans="3:144">
      <c r="C98" s="120"/>
      <c r="D98" s="103"/>
      <c r="E98" s="120" t="s">
        <v>8101</v>
      </c>
      <c r="F98" s="126" t="s">
        <v>8112</v>
      </c>
      <c r="G98" s="151" t="s">
        <v>8090</v>
      </c>
      <c r="H98" s="152" t="s">
        <v>8097</v>
      </c>
      <c r="I98" s="153" t="s">
        <v>7469</v>
      </c>
      <c r="J98" s="153" t="s">
        <v>7469</v>
      </c>
      <c r="K98" s="153" t="s">
        <v>7469</v>
      </c>
      <c r="L98" s="153" t="s">
        <v>7469</v>
      </c>
      <c r="M98" s="153" t="s">
        <v>7469</v>
      </c>
      <c r="N98" s="153">
        <v>182</v>
      </c>
      <c r="O98" s="153">
        <v>0</v>
      </c>
      <c r="P98" s="153" t="s">
        <v>7469</v>
      </c>
      <c r="Q98" s="153" t="s">
        <v>7469</v>
      </c>
      <c r="R98" s="153">
        <v>29</v>
      </c>
      <c r="S98" s="153" t="s">
        <v>7469</v>
      </c>
      <c r="T98" s="153" t="s">
        <v>7469</v>
      </c>
      <c r="U98" s="153" t="s">
        <v>7469</v>
      </c>
      <c r="V98" s="153" t="s">
        <v>7469</v>
      </c>
      <c r="W98" s="153" t="s">
        <v>7469</v>
      </c>
      <c r="X98" s="153" t="s">
        <v>7469</v>
      </c>
      <c r="Y98" s="153" t="s">
        <v>7469</v>
      </c>
      <c r="Z98" s="153" t="s">
        <v>7469</v>
      </c>
      <c r="AA98" s="153" t="s">
        <v>7469</v>
      </c>
      <c r="AB98" s="153" t="s">
        <v>7469</v>
      </c>
      <c r="AC98" s="153" t="s">
        <v>7469</v>
      </c>
      <c r="AD98" s="153" t="s">
        <v>7469</v>
      </c>
      <c r="AE98" s="153" t="s">
        <v>7469</v>
      </c>
      <c r="AF98" s="153" t="s">
        <v>7469</v>
      </c>
      <c r="AG98" s="153" t="s">
        <v>7469</v>
      </c>
      <c r="AH98" s="153" t="s">
        <v>7469</v>
      </c>
      <c r="AI98" s="153" t="s">
        <v>7469</v>
      </c>
      <c r="AJ98" s="153" t="s">
        <v>7469</v>
      </c>
      <c r="AK98" s="153" t="s">
        <v>7469</v>
      </c>
      <c r="AL98" s="153" t="s">
        <v>7469</v>
      </c>
      <c r="AM98" s="153" t="s">
        <v>7469</v>
      </c>
      <c r="AN98" s="153" t="s">
        <v>7469</v>
      </c>
      <c r="AO98" s="153" t="s">
        <v>7469</v>
      </c>
      <c r="AP98" s="153">
        <v>3.2766999999999999</v>
      </c>
      <c r="AQ98" s="153" t="s">
        <v>7469</v>
      </c>
      <c r="AR98" s="153" t="s">
        <v>7469</v>
      </c>
      <c r="AS98" s="153" t="s">
        <v>7469</v>
      </c>
      <c r="AT98" s="153" t="s">
        <v>7469</v>
      </c>
      <c r="AU98" s="153" t="s">
        <v>7469</v>
      </c>
      <c r="AV98" s="153" t="s">
        <v>7469</v>
      </c>
      <c r="AW98" s="153" t="s">
        <v>7469</v>
      </c>
      <c r="AX98" s="153" t="s">
        <v>7469</v>
      </c>
      <c r="AY98" s="153" t="s">
        <v>7469</v>
      </c>
      <c r="AZ98" s="153" t="s">
        <v>7469</v>
      </c>
      <c r="BA98" s="153" t="s">
        <v>7469</v>
      </c>
      <c r="BB98" s="153" t="s">
        <v>7469</v>
      </c>
      <c r="BC98" s="153" t="s">
        <v>7469</v>
      </c>
      <c r="BD98" s="153" t="s">
        <v>7469</v>
      </c>
      <c r="BE98" s="153" t="s">
        <v>7469</v>
      </c>
      <c r="BF98" s="153" t="s">
        <v>7469</v>
      </c>
      <c r="BG98" s="153" t="s">
        <v>7469</v>
      </c>
      <c r="BH98" s="153" t="s">
        <v>7469</v>
      </c>
      <c r="BI98" s="153" t="s">
        <v>7469</v>
      </c>
      <c r="BJ98" s="153">
        <v>1.8526</v>
      </c>
      <c r="BK98" s="153" t="s">
        <v>7469</v>
      </c>
      <c r="BL98" s="153" t="s">
        <v>7469</v>
      </c>
      <c r="BM98" s="153" t="s">
        <v>7469</v>
      </c>
      <c r="BN98" s="153">
        <v>0</v>
      </c>
      <c r="BO98" s="153" t="s">
        <v>7469</v>
      </c>
      <c r="BP98" s="153" t="s">
        <v>7469</v>
      </c>
      <c r="BQ98" s="153" t="s">
        <v>7469</v>
      </c>
      <c r="BR98" s="153" t="s">
        <v>7469</v>
      </c>
      <c r="BS98" s="153" t="s">
        <v>7469</v>
      </c>
      <c r="BT98" s="153" t="s">
        <v>7469</v>
      </c>
      <c r="BU98" s="153" t="s">
        <v>7469</v>
      </c>
      <c r="BV98" s="153" t="s">
        <v>7469</v>
      </c>
      <c r="BW98" s="153" t="s">
        <v>7469</v>
      </c>
      <c r="BX98" s="153" t="s">
        <v>7469</v>
      </c>
      <c r="BY98" s="153" t="s">
        <v>7469</v>
      </c>
      <c r="BZ98" s="153" t="s">
        <v>7469</v>
      </c>
      <c r="CA98" s="153">
        <v>35.585000000000001</v>
      </c>
      <c r="CB98" s="153" t="s">
        <v>7469</v>
      </c>
      <c r="CC98" s="153" t="s">
        <v>7469</v>
      </c>
      <c r="CD98" s="153" t="s">
        <v>7469</v>
      </c>
      <c r="CE98" s="153" t="s">
        <v>7469</v>
      </c>
      <c r="CF98" s="153" t="s">
        <v>7469</v>
      </c>
      <c r="CG98" s="153" t="s">
        <v>7469</v>
      </c>
      <c r="CH98" s="153" t="s">
        <v>7469</v>
      </c>
      <c r="CI98" s="153" t="s">
        <v>7469</v>
      </c>
      <c r="CJ98" s="153" t="s">
        <v>7469</v>
      </c>
      <c r="CK98" s="153" t="s">
        <v>7469</v>
      </c>
      <c r="CL98" s="153" t="s">
        <v>7469</v>
      </c>
      <c r="CM98" s="153" t="s">
        <v>7469</v>
      </c>
      <c r="CN98" s="153" t="s">
        <v>7469</v>
      </c>
      <c r="CO98" s="153" t="s">
        <v>7469</v>
      </c>
      <c r="CP98" s="153" t="s">
        <v>7469</v>
      </c>
      <c r="CQ98" s="153" t="s">
        <v>7469</v>
      </c>
      <c r="CR98" s="153" t="s">
        <v>7469</v>
      </c>
      <c r="CS98" s="153" t="s">
        <v>7469</v>
      </c>
      <c r="CT98" s="153" t="s">
        <v>7469</v>
      </c>
      <c r="CU98" s="153" t="s">
        <v>7469</v>
      </c>
      <c r="CV98" s="153" t="s">
        <v>7469</v>
      </c>
      <c r="CW98" s="153" t="s">
        <v>7469</v>
      </c>
      <c r="CX98" s="153" t="s">
        <v>7469</v>
      </c>
      <c r="CY98" s="153" t="s">
        <v>7469</v>
      </c>
      <c r="CZ98" s="153" t="s">
        <v>7469</v>
      </c>
      <c r="DA98" s="153" t="s">
        <v>7469</v>
      </c>
      <c r="DB98" s="153" t="s">
        <v>7469</v>
      </c>
      <c r="DC98" s="153" t="s">
        <v>7469</v>
      </c>
      <c r="DD98" s="153" t="s">
        <v>7469</v>
      </c>
      <c r="DE98" s="153" t="s">
        <v>7469</v>
      </c>
      <c r="DF98" s="153" t="s">
        <v>7469</v>
      </c>
      <c r="DG98" s="153" t="s">
        <v>7469</v>
      </c>
      <c r="DH98" s="153" t="s">
        <v>7469</v>
      </c>
      <c r="DI98" s="153" t="s">
        <v>7469</v>
      </c>
      <c r="DJ98" s="153" t="s">
        <v>7469</v>
      </c>
      <c r="DK98" s="153">
        <v>7.1400000000000005E-2</v>
      </c>
      <c r="DL98" s="153" t="s">
        <v>7469</v>
      </c>
      <c r="DM98" s="153" t="s">
        <v>7469</v>
      </c>
      <c r="DN98" s="153" t="s">
        <v>7469</v>
      </c>
      <c r="DO98" s="153" t="s">
        <v>7469</v>
      </c>
      <c r="DP98" s="153" t="s">
        <v>7469</v>
      </c>
      <c r="DQ98" s="153" t="s">
        <v>7469</v>
      </c>
      <c r="DR98" s="153" t="s">
        <v>7469</v>
      </c>
      <c r="DS98" s="153" t="s">
        <v>7469</v>
      </c>
      <c r="DT98" s="153" t="s">
        <v>7469</v>
      </c>
      <c r="DU98" s="153" t="s">
        <v>7469</v>
      </c>
      <c r="DV98" s="153" t="s">
        <v>7469</v>
      </c>
      <c r="DW98" s="153" t="s">
        <v>7469</v>
      </c>
      <c r="DX98" s="153" t="s">
        <v>7469</v>
      </c>
      <c r="DY98" s="153" t="s">
        <v>7469</v>
      </c>
      <c r="DZ98" s="153" t="s">
        <v>7469</v>
      </c>
      <c r="EA98" s="153" t="s">
        <v>7469</v>
      </c>
      <c r="EB98" s="153" t="s">
        <v>7469</v>
      </c>
      <c r="EC98" s="153" t="s">
        <v>7469</v>
      </c>
      <c r="ED98" s="153" t="s">
        <v>7469</v>
      </c>
      <c r="EE98" s="153">
        <v>0</v>
      </c>
      <c r="EF98" s="153" t="s">
        <v>7469</v>
      </c>
      <c r="EG98" s="153" t="s">
        <v>7469</v>
      </c>
      <c r="EH98" s="153" t="s">
        <v>7469</v>
      </c>
      <c r="EI98" s="153" t="s">
        <v>7469</v>
      </c>
      <c r="EJ98" s="153" t="s">
        <v>7469</v>
      </c>
      <c r="EK98" s="153" t="s">
        <v>7469</v>
      </c>
      <c r="EL98" s="153" t="s">
        <v>7469</v>
      </c>
      <c r="EM98" s="153" t="s">
        <v>7469</v>
      </c>
      <c r="EN98" s="153" t="s">
        <v>7469</v>
      </c>
    </row>
    <row r="99" spans="3:144">
      <c r="C99" s="120"/>
      <c r="D99" s="103"/>
      <c r="E99" s="120" t="s">
        <v>8102</v>
      </c>
      <c r="F99" s="126" t="s">
        <v>8112</v>
      </c>
      <c r="G99" s="151" t="s">
        <v>8090</v>
      </c>
      <c r="H99" s="152" t="s">
        <v>8097</v>
      </c>
      <c r="I99" s="153" t="s">
        <v>7469</v>
      </c>
      <c r="J99" s="153" t="s">
        <v>7469</v>
      </c>
      <c r="K99" s="153" t="s">
        <v>7469</v>
      </c>
      <c r="L99" s="153" t="s">
        <v>7469</v>
      </c>
      <c r="M99" s="153" t="s">
        <v>7469</v>
      </c>
      <c r="N99" s="153" t="s">
        <v>7469</v>
      </c>
      <c r="O99" s="153">
        <v>0</v>
      </c>
      <c r="P99" s="153" t="s">
        <v>7469</v>
      </c>
      <c r="Q99" s="153" t="s">
        <v>7469</v>
      </c>
      <c r="R99" s="153" t="s">
        <v>7469</v>
      </c>
      <c r="S99" s="153" t="s">
        <v>7469</v>
      </c>
      <c r="T99" s="153" t="s">
        <v>7469</v>
      </c>
      <c r="U99" s="153" t="s">
        <v>7469</v>
      </c>
      <c r="V99" s="153" t="s">
        <v>7469</v>
      </c>
      <c r="W99" s="153" t="s">
        <v>7469</v>
      </c>
      <c r="X99" s="153" t="s">
        <v>7469</v>
      </c>
      <c r="Y99" s="153" t="s">
        <v>7469</v>
      </c>
      <c r="Z99" s="153" t="s">
        <v>7469</v>
      </c>
      <c r="AA99" s="153" t="s">
        <v>7469</v>
      </c>
      <c r="AB99" s="153" t="s">
        <v>7469</v>
      </c>
      <c r="AC99" s="153" t="s">
        <v>7469</v>
      </c>
      <c r="AD99" s="153" t="s">
        <v>7469</v>
      </c>
      <c r="AE99" s="153" t="s">
        <v>7469</v>
      </c>
      <c r="AF99" s="153" t="s">
        <v>7469</v>
      </c>
      <c r="AG99" s="153" t="s">
        <v>7469</v>
      </c>
      <c r="AH99" s="153" t="s">
        <v>7469</v>
      </c>
      <c r="AI99" s="153" t="s">
        <v>7469</v>
      </c>
      <c r="AJ99" s="153" t="s">
        <v>7469</v>
      </c>
      <c r="AK99" s="153" t="s">
        <v>7469</v>
      </c>
      <c r="AL99" s="153" t="s">
        <v>7469</v>
      </c>
      <c r="AM99" s="153" t="s">
        <v>7469</v>
      </c>
      <c r="AN99" s="153" t="s">
        <v>7469</v>
      </c>
      <c r="AO99" s="153" t="s">
        <v>7469</v>
      </c>
      <c r="AP99" s="153" t="s">
        <v>7469</v>
      </c>
      <c r="AQ99" s="153" t="s">
        <v>7469</v>
      </c>
      <c r="AR99" s="153" t="s">
        <v>7469</v>
      </c>
      <c r="AS99" s="153" t="s">
        <v>7469</v>
      </c>
      <c r="AT99" s="153" t="s">
        <v>7469</v>
      </c>
      <c r="AU99" s="153" t="s">
        <v>7469</v>
      </c>
      <c r="AV99" s="153" t="s">
        <v>7469</v>
      </c>
      <c r="AW99" s="153" t="s">
        <v>7469</v>
      </c>
      <c r="AX99" s="153" t="s">
        <v>7469</v>
      </c>
      <c r="AY99" s="153" t="s">
        <v>7469</v>
      </c>
      <c r="AZ99" s="153" t="s">
        <v>7469</v>
      </c>
      <c r="BA99" s="153" t="s">
        <v>7469</v>
      </c>
      <c r="BB99" s="153" t="s">
        <v>7469</v>
      </c>
      <c r="BC99" s="153" t="s">
        <v>7469</v>
      </c>
      <c r="BD99" s="153" t="s">
        <v>7469</v>
      </c>
      <c r="BE99" s="153" t="s">
        <v>7469</v>
      </c>
      <c r="BF99" s="153" t="s">
        <v>7469</v>
      </c>
      <c r="BG99" s="153" t="s">
        <v>7469</v>
      </c>
      <c r="BH99" s="153" t="s">
        <v>7469</v>
      </c>
      <c r="BI99" s="153" t="s">
        <v>7469</v>
      </c>
      <c r="BJ99" s="153" t="s">
        <v>7469</v>
      </c>
      <c r="BK99" s="153" t="s">
        <v>7469</v>
      </c>
      <c r="BL99" s="153" t="s">
        <v>7469</v>
      </c>
      <c r="BM99" s="153" t="s">
        <v>7469</v>
      </c>
      <c r="BN99" s="153">
        <v>0</v>
      </c>
      <c r="BO99" s="153" t="s">
        <v>7469</v>
      </c>
      <c r="BP99" s="153" t="s">
        <v>7469</v>
      </c>
      <c r="BQ99" s="153" t="s">
        <v>7469</v>
      </c>
      <c r="BR99" s="153" t="s">
        <v>7469</v>
      </c>
      <c r="BS99" s="153" t="s">
        <v>7469</v>
      </c>
      <c r="BT99" s="153" t="s">
        <v>7469</v>
      </c>
      <c r="BU99" s="153" t="s">
        <v>7469</v>
      </c>
      <c r="BV99" s="153" t="s">
        <v>7469</v>
      </c>
      <c r="BW99" s="153" t="s">
        <v>7469</v>
      </c>
      <c r="BX99" s="153" t="s">
        <v>7469</v>
      </c>
      <c r="BY99" s="153" t="s">
        <v>7469</v>
      </c>
      <c r="BZ99" s="153" t="s">
        <v>7469</v>
      </c>
      <c r="CA99" s="153">
        <v>46.395000000000003</v>
      </c>
      <c r="CB99" s="153" t="s">
        <v>7469</v>
      </c>
      <c r="CC99" s="153" t="s">
        <v>7469</v>
      </c>
      <c r="CD99" s="153" t="s">
        <v>7469</v>
      </c>
      <c r="CE99" s="153" t="s">
        <v>7469</v>
      </c>
      <c r="CF99" s="153" t="s">
        <v>7469</v>
      </c>
      <c r="CG99" s="153" t="s">
        <v>7469</v>
      </c>
      <c r="CH99" s="153" t="s">
        <v>7469</v>
      </c>
      <c r="CI99" s="153" t="s">
        <v>7469</v>
      </c>
      <c r="CJ99" s="153" t="s">
        <v>7469</v>
      </c>
      <c r="CK99" s="153" t="s">
        <v>7469</v>
      </c>
      <c r="CL99" s="153" t="s">
        <v>7469</v>
      </c>
      <c r="CM99" s="153" t="s">
        <v>7469</v>
      </c>
      <c r="CN99" s="153" t="s">
        <v>7469</v>
      </c>
      <c r="CO99" s="153" t="s">
        <v>7469</v>
      </c>
      <c r="CP99" s="153" t="s">
        <v>7469</v>
      </c>
      <c r="CQ99" s="153" t="s">
        <v>7469</v>
      </c>
      <c r="CR99" s="153" t="s">
        <v>7469</v>
      </c>
      <c r="CS99" s="153" t="s">
        <v>7469</v>
      </c>
      <c r="CT99" s="153" t="s">
        <v>7469</v>
      </c>
      <c r="CU99" s="153" t="s">
        <v>7469</v>
      </c>
      <c r="CV99" s="153" t="s">
        <v>7469</v>
      </c>
      <c r="CW99" s="153" t="s">
        <v>7469</v>
      </c>
      <c r="CX99" s="153" t="s">
        <v>7469</v>
      </c>
      <c r="CY99" s="153" t="s">
        <v>7469</v>
      </c>
      <c r="CZ99" s="153" t="s">
        <v>7469</v>
      </c>
      <c r="DA99" s="153" t="s">
        <v>7469</v>
      </c>
      <c r="DB99" s="153" t="s">
        <v>7469</v>
      </c>
      <c r="DC99" s="153" t="s">
        <v>7469</v>
      </c>
      <c r="DD99" s="153" t="s">
        <v>7469</v>
      </c>
      <c r="DE99" s="153" t="s">
        <v>7469</v>
      </c>
      <c r="DF99" s="153" t="s">
        <v>7469</v>
      </c>
      <c r="DG99" s="153" t="s">
        <v>7469</v>
      </c>
      <c r="DH99" s="153" t="s">
        <v>7469</v>
      </c>
      <c r="DI99" s="153" t="s">
        <v>7469</v>
      </c>
      <c r="DJ99" s="153" t="s">
        <v>7469</v>
      </c>
      <c r="DK99" s="153" t="s">
        <v>7469</v>
      </c>
      <c r="DL99" s="153" t="s">
        <v>7469</v>
      </c>
      <c r="DM99" s="153" t="s">
        <v>7469</v>
      </c>
      <c r="DN99" s="153" t="s">
        <v>7469</v>
      </c>
      <c r="DO99" s="153" t="s">
        <v>7469</v>
      </c>
      <c r="DP99" s="153" t="s">
        <v>7469</v>
      </c>
      <c r="DQ99" s="153" t="s">
        <v>7469</v>
      </c>
      <c r="DR99" s="153" t="s">
        <v>7469</v>
      </c>
      <c r="DS99" s="153" t="s">
        <v>7469</v>
      </c>
      <c r="DT99" s="153" t="s">
        <v>7469</v>
      </c>
      <c r="DU99" s="153" t="s">
        <v>7469</v>
      </c>
      <c r="DV99" s="153" t="s">
        <v>7469</v>
      </c>
      <c r="DW99" s="153" t="s">
        <v>7469</v>
      </c>
      <c r="DX99" s="153" t="s">
        <v>7469</v>
      </c>
      <c r="DY99" s="153" t="s">
        <v>7469</v>
      </c>
      <c r="DZ99" s="153" t="s">
        <v>7469</v>
      </c>
      <c r="EA99" s="153" t="s">
        <v>7469</v>
      </c>
      <c r="EB99" s="153" t="s">
        <v>7469</v>
      </c>
      <c r="EC99" s="153" t="s">
        <v>7469</v>
      </c>
      <c r="ED99" s="153" t="s">
        <v>7469</v>
      </c>
      <c r="EE99" s="153" t="s">
        <v>7469</v>
      </c>
      <c r="EF99" s="153" t="s">
        <v>7469</v>
      </c>
      <c r="EG99" s="153" t="s">
        <v>7469</v>
      </c>
      <c r="EH99" s="153" t="s">
        <v>7469</v>
      </c>
      <c r="EI99" s="153" t="s">
        <v>7469</v>
      </c>
      <c r="EJ99" s="153" t="s">
        <v>7469</v>
      </c>
      <c r="EK99" s="153" t="s">
        <v>7469</v>
      </c>
      <c r="EL99" s="153" t="s">
        <v>7469</v>
      </c>
      <c r="EM99" s="153" t="s">
        <v>7469</v>
      </c>
      <c r="EN99" s="153" t="s">
        <v>7469</v>
      </c>
    </row>
    <row r="100" spans="3:144">
      <c r="C100" s="120"/>
      <c r="D100" s="103"/>
      <c r="E100" s="120" t="s">
        <v>8103</v>
      </c>
      <c r="F100" s="126" t="s">
        <v>8112</v>
      </c>
      <c r="G100" s="151" t="s">
        <v>8090</v>
      </c>
      <c r="H100" s="152" t="s">
        <v>8097</v>
      </c>
      <c r="I100" s="153">
        <v>226.7843</v>
      </c>
      <c r="J100" s="153">
        <v>6.6429999999999998</v>
      </c>
      <c r="K100" s="153">
        <v>2089.6999999999998</v>
      </c>
      <c r="L100" s="153">
        <v>0</v>
      </c>
      <c r="M100" s="153" t="s">
        <v>7469</v>
      </c>
      <c r="N100" s="153">
        <v>185</v>
      </c>
      <c r="O100" s="153">
        <v>0</v>
      </c>
      <c r="P100" s="153">
        <v>0</v>
      </c>
      <c r="Q100" s="153">
        <v>0.113</v>
      </c>
      <c r="R100" s="153">
        <v>37</v>
      </c>
      <c r="S100" s="153">
        <v>0</v>
      </c>
      <c r="T100" s="153">
        <v>1.2500000000000001E-2</v>
      </c>
      <c r="U100" s="153" t="s">
        <v>7469</v>
      </c>
      <c r="V100" s="153">
        <v>0</v>
      </c>
      <c r="W100" s="153">
        <v>0</v>
      </c>
      <c r="X100" s="153">
        <v>440.8</v>
      </c>
      <c r="Y100" s="153">
        <v>0</v>
      </c>
      <c r="Z100" s="153">
        <v>0.90410000000000001</v>
      </c>
      <c r="AA100" s="153">
        <v>56.594000000000001</v>
      </c>
      <c r="AB100" s="153">
        <v>0.1275</v>
      </c>
      <c r="AC100" s="153">
        <v>0</v>
      </c>
      <c r="AD100" s="153">
        <v>0.1368</v>
      </c>
      <c r="AE100" s="153">
        <v>1.3021</v>
      </c>
      <c r="AF100" s="153">
        <v>0.92220000000000002</v>
      </c>
      <c r="AG100" s="153">
        <v>1.0834999999999999</v>
      </c>
      <c r="AH100" s="153">
        <v>0</v>
      </c>
      <c r="AI100" s="153">
        <v>4.6600000000000003E-2</v>
      </c>
      <c r="AJ100" s="153">
        <v>34.067999999999998</v>
      </c>
      <c r="AK100" s="153" t="s">
        <v>7469</v>
      </c>
      <c r="AL100" s="153">
        <v>2.38</v>
      </c>
      <c r="AM100" s="153" t="s">
        <v>7469</v>
      </c>
      <c r="AN100" s="153">
        <v>41.831800000000001</v>
      </c>
      <c r="AO100" s="153" t="s">
        <v>7469</v>
      </c>
      <c r="AP100" s="153">
        <v>4.4234</v>
      </c>
      <c r="AQ100" s="153" t="s">
        <v>7469</v>
      </c>
      <c r="AR100" s="153">
        <v>300.66199999999998</v>
      </c>
      <c r="AS100" s="153">
        <v>2.8559999999999999</v>
      </c>
      <c r="AT100" s="153">
        <v>0.76339999999999997</v>
      </c>
      <c r="AU100" s="153">
        <v>1.26E-2</v>
      </c>
      <c r="AV100" s="153">
        <v>50.435099999999998</v>
      </c>
      <c r="AW100" s="153" t="s">
        <v>7469</v>
      </c>
      <c r="AX100" s="153" t="s">
        <v>7469</v>
      </c>
      <c r="AY100" s="153" t="s">
        <v>7469</v>
      </c>
      <c r="AZ100" s="153">
        <v>3.7463000000000002</v>
      </c>
      <c r="BA100" s="153">
        <v>1.6220000000000001</v>
      </c>
      <c r="BB100" s="153" t="s">
        <v>7469</v>
      </c>
      <c r="BC100" s="153" t="s">
        <v>7469</v>
      </c>
      <c r="BD100" s="153" t="s">
        <v>7469</v>
      </c>
      <c r="BE100" s="153">
        <v>0</v>
      </c>
      <c r="BF100" s="153">
        <v>0</v>
      </c>
      <c r="BG100" s="153" t="s">
        <v>7469</v>
      </c>
      <c r="BH100" s="153" t="s">
        <v>7469</v>
      </c>
      <c r="BI100" s="153">
        <v>0</v>
      </c>
      <c r="BJ100" s="153">
        <v>2.7000000000000001E-3</v>
      </c>
      <c r="BK100" s="153" t="s">
        <v>7469</v>
      </c>
      <c r="BL100" s="153">
        <v>4.9846000000000004</v>
      </c>
      <c r="BM100" s="153">
        <v>6.1656000000000004</v>
      </c>
      <c r="BN100" s="153">
        <v>0</v>
      </c>
      <c r="BO100" s="153">
        <v>0</v>
      </c>
      <c r="BP100" s="153" t="s">
        <v>7469</v>
      </c>
      <c r="BQ100" s="153">
        <v>0</v>
      </c>
      <c r="BR100" s="153" t="s">
        <v>7469</v>
      </c>
      <c r="BS100" s="153">
        <v>0</v>
      </c>
      <c r="BT100" s="153" t="s">
        <v>7469</v>
      </c>
      <c r="BU100" s="153">
        <v>0</v>
      </c>
      <c r="BV100" s="153" t="s">
        <v>7469</v>
      </c>
      <c r="BW100" s="153" t="s">
        <v>7469</v>
      </c>
      <c r="BX100" s="153">
        <v>0.1084</v>
      </c>
      <c r="BY100" s="153" t="s">
        <v>7469</v>
      </c>
      <c r="BZ100" s="153">
        <v>0</v>
      </c>
      <c r="CA100" s="153">
        <v>2.5</v>
      </c>
      <c r="CB100" s="153">
        <v>6.8954000000000004</v>
      </c>
      <c r="CC100" s="153">
        <v>0</v>
      </c>
      <c r="CD100" s="153">
        <v>17.722899999999999</v>
      </c>
      <c r="CE100" s="153">
        <v>0</v>
      </c>
      <c r="CF100" s="153" t="s">
        <v>7469</v>
      </c>
      <c r="CG100" s="153" t="s">
        <v>7469</v>
      </c>
      <c r="CH100" s="153">
        <v>1.7713000000000001</v>
      </c>
      <c r="CI100" s="153">
        <v>114.84180000000001</v>
      </c>
      <c r="CJ100" s="153" t="s">
        <v>7469</v>
      </c>
      <c r="CK100" s="153" t="s">
        <v>7469</v>
      </c>
      <c r="CL100" s="153" t="s">
        <v>7469</v>
      </c>
      <c r="CM100" s="153" t="s">
        <v>7469</v>
      </c>
      <c r="CN100" s="153" t="s">
        <v>7469</v>
      </c>
      <c r="CO100" s="153">
        <v>8.6943999999999999</v>
      </c>
      <c r="CP100" s="153">
        <v>21.261099999999999</v>
      </c>
      <c r="CQ100" s="153">
        <v>0.371</v>
      </c>
      <c r="CR100" s="153" t="s">
        <v>7469</v>
      </c>
      <c r="CS100" s="153">
        <v>0</v>
      </c>
      <c r="CT100" s="153">
        <v>0</v>
      </c>
      <c r="CU100" s="153">
        <v>1.4535</v>
      </c>
      <c r="CV100" s="153" t="s">
        <v>7469</v>
      </c>
      <c r="CW100" s="153" t="s">
        <v>7469</v>
      </c>
      <c r="CX100" s="153" t="s">
        <v>7469</v>
      </c>
      <c r="CY100" s="153">
        <v>33.759900000000002</v>
      </c>
      <c r="CZ100" s="153">
        <v>1.2366999999999999</v>
      </c>
      <c r="DA100" s="153">
        <v>2.1909000000000001</v>
      </c>
      <c r="DB100" s="153" t="s">
        <v>7469</v>
      </c>
      <c r="DC100" s="153">
        <v>0.23599999999999999</v>
      </c>
      <c r="DD100" s="153">
        <v>44.829000000000001</v>
      </c>
      <c r="DE100" s="153" t="s">
        <v>7469</v>
      </c>
      <c r="DF100" s="153" t="s">
        <v>7469</v>
      </c>
      <c r="DG100" s="153">
        <v>9.3508999999999993</v>
      </c>
      <c r="DH100" s="153">
        <v>0</v>
      </c>
      <c r="DI100" s="153" t="s">
        <v>7469</v>
      </c>
      <c r="DJ100" s="153" t="s">
        <v>7469</v>
      </c>
      <c r="DK100" s="153">
        <v>9.06E-2</v>
      </c>
      <c r="DL100" s="153">
        <v>9.4650999999999996</v>
      </c>
      <c r="DM100" s="153">
        <v>0.79090000000000005</v>
      </c>
      <c r="DN100" s="153">
        <v>623.34339999999997</v>
      </c>
      <c r="DO100" s="153">
        <v>5.8944000000000001</v>
      </c>
      <c r="DP100" s="153">
        <v>18.905000000000001</v>
      </c>
      <c r="DQ100" s="153">
        <v>2.0830000000000002</v>
      </c>
      <c r="DR100" s="153" t="s">
        <v>7469</v>
      </c>
      <c r="DS100" s="153">
        <v>1.4500000000000001E-2</v>
      </c>
      <c r="DT100" s="153">
        <v>93.989599999999996</v>
      </c>
      <c r="DU100" s="153">
        <v>32.880499999999998</v>
      </c>
      <c r="DV100" s="153" t="s">
        <v>7469</v>
      </c>
      <c r="DW100" s="153" t="s">
        <v>7469</v>
      </c>
      <c r="DX100" s="153">
        <v>2.6595</v>
      </c>
      <c r="DY100" s="153">
        <v>8.6999999999999993</v>
      </c>
      <c r="DZ100" s="153">
        <v>0</v>
      </c>
      <c r="EA100" s="153">
        <v>0.1573</v>
      </c>
      <c r="EB100" s="153">
        <v>25.7059</v>
      </c>
      <c r="EC100" s="153">
        <v>0.91220000000000001</v>
      </c>
      <c r="ED100" s="153">
        <v>3.7145000000000001</v>
      </c>
      <c r="EE100" s="153" t="s">
        <v>7469</v>
      </c>
      <c r="EF100" s="153">
        <v>11.7279</v>
      </c>
      <c r="EG100" s="153">
        <v>7.2607999999999997</v>
      </c>
      <c r="EH100" s="153" t="s">
        <v>7469</v>
      </c>
      <c r="EI100" s="153">
        <v>1.2391000000000001</v>
      </c>
      <c r="EJ100" s="153" t="s">
        <v>7469</v>
      </c>
      <c r="EK100" s="153" t="s">
        <v>7469</v>
      </c>
      <c r="EL100" s="153">
        <v>0</v>
      </c>
      <c r="EM100" s="153">
        <v>13.3934</v>
      </c>
      <c r="EN100" s="153" t="s">
        <v>7469</v>
      </c>
    </row>
    <row r="101" spans="3:144">
      <c r="C101" s="120"/>
      <c r="D101" s="129" t="s">
        <v>8113</v>
      </c>
      <c r="E101" s="120"/>
      <c r="F101" s="126"/>
      <c r="G101" s="151"/>
      <c r="H101" s="152"/>
      <c r="I101" s="153" t="s">
        <v>8105</v>
      </c>
      <c r="J101" s="153" t="s">
        <v>8105</v>
      </c>
      <c r="K101" s="153" t="s">
        <v>8105</v>
      </c>
      <c r="L101" s="153" t="s">
        <v>8105</v>
      </c>
      <c r="M101" s="153" t="s">
        <v>8105</v>
      </c>
      <c r="N101" s="153" t="s">
        <v>8105</v>
      </c>
      <c r="O101" s="153" t="s">
        <v>8105</v>
      </c>
      <c r="P101" s="153" t="s">
        <v>8105</v>
      </c>
      <c r="Q101" s="153" t="s">
        <v>8105</v>
      </c>
      <c r="R101" s="153" t="s">
        <v>8105</v>
      </c>
      <c r="S101" s="153" t="s">
        <v>8105</v>
      </c>
      <c r="T101" s="153" t="s">
        <v>8105</v>
      </c>
      <c r="U101" s="153" t="s">
        <v>8105</v>
      </c>
      <c r="V101" s="153" t="s">
        <v>8105</v>
      </c>
      <c r="W101" s="153" t="s">
        <v>8105</v>
      </c>
      <c r="X101" s="153" t="s">
        <v>8105</v>
      </c>
      <c r="Y101" s="153" t="s">
        <v>8105</v>
      </c>
      <c r="Z101" s="153" t="s">
        <v>8105</v>
      </c>
      <c r="AA101" s="153" t="s">
        <v>8105</v>
      </c>
      <c r="AB101" s="153" t="s">
        <v>8105</v>
      </c>
      <c r="AC101" s="153" t="s">
        <v>8105</v>
      </c>
      <c r="AD101" s="153" t="s">
        <v>8105</v>
      </c>
      <c r="AE101" s="153" t="s">
        <v>8105</v>
      </c>
      <c r="AF101" s="153" t="s">
        <v>8105</v>
      </c>
      <c r="AG101" s="153" t="s">
        <v>8105</v>
      </c>
      <c r="AH101" s="153" t="s">
        <v>8105</v>
      </c>
      <c r="AI101" s="153" t="s">
        <v>8105</v>
      </c>
      <c r="AJ101" s="153" t="s">
        <v>8105</v>
      </c>
      <c r="AK101" s="153" t="s">
        <v>8105</v>
      </c>
      <c r="AL101" s="153" t="s">
        <v>8105</v>
      </c>
      <c r="AM101" s="153" t="s">
        <v>8105</v>
      </c>
      <c r="AN101" s="153" t="s">
        <v>8105</v>
      </c>
      <c r="AO101" s="153" t="s">
        <v>8105</v>
      </c>
      <c r="AP101" s="153" t="s">
        <v>8105</v>
      </c>
      <c r="AQ101" s="153" t="s">
        <v>8105</v>
      </c>
      <c r="AR101" s="153" t="s">
        <v>8105</v>
      </c>
      <c r="AS101" s="153" t="s">
        <v>8105</v>
      </c>
      <c r="AT101" s="153" t="s">
        <v>8105</v>
      </c>
      <c r="AU101" s="153" t="s">
        <v>8105</v>
      </c>
      <c r="AV101" s="153" t="s">
        <v>8105</v>
      </c>
      <c r="AW101" s="153" t="s">
        <v>8105</v>
      </c>
      <c r="AX101" s="153" t="s">
        <v>8105</v>
      </c>
      <c r="AY101" s="153" t="s">
        <v>8105</v>
      </c>
      <c r="AZ101" s="153" t="s">
        <v>8105</v>
      </c>
      <c r="BA101" s="153" t="s">
        <v>8105</v>
      </c>
      <c r="BB101" s="153" t="s">
        <v>8105</v>
      </c>
      <c r="BC101" s="153" t="s">
        <v>8105</v>
      </c>
      <c r="BD101" s="153" t="s">
        <v>8105</v>
      </c>
      <c r="BE101" s="153" t="s">
        <v>8105</v>
      </c>
      <c r="BF101" s="153" t="s">
        <v>8105</v>
      </c>
      <c r="BG101" s="153" t="s">
        <v>8105</v>
      </c>
      <c r="BH101" s="153" t="s">
        <v>8105</v>
      </c>
      <c r="BI101" s="153" t="s">
        <v>8105</v>
      </c>
      <c r="BJ101" s="153" t="s">
        <v>8105</v>
      </c>
      <c r="BK101" s="153" t="s">
        <v>8105</v>
      </c>
      <c r="BL101" s="153" t="s">
        <v>8105</v>
      </c>
      <c r="BM101" s="153" t="s">
        <v>8105</v>
      </c>
      <c r="BN101" s="153" t="s">
        <v>8105</v>
      </c>
      <c r="BO101" s="153" t="s">
        <v>8105</v>
      </c>
      <c r="BP101" s="153" t="s">
        <v>8105</v>
      </c>
      <c r="BQ101" s="153" t="s">
        <v>8105</v>
      </c>
      <c r="BR101" s="153" t="s">
        <v>8105</v>
      </c>
      <c r="BS101" s="153" t="s">
        <v>8105</v>
      </c>
      <c r="BT101" s="153" t="s">
        <v>8105</v>
      </c>
      <c r="BU101" s="153" t="s">
        <v>8105</v>
      </c>
      <c r="BV101" s="153" t="s">
        <v>8105</v>
      </c>
      <c r="BW101" s="153" t="s">
        <v>8105</v>
      </c>
      <c r="BX101" s="153" t="s">
        <v>8105</v>
      </c>
      <c r="BY101" s="153" t="s">
        <v>8105</v>
      </c>
      <c r="BZ101" s="153" t="s">
        <v>8105</v>
      </c>
      <c r="CA101" s="153" t="s">
        <v>8105</v>
      </c>
      <c r="CB101" s="153" t="s">
        <v>8105</v>
      </c>
      <c r="CC101" s="153" t="s">
        <v>8105</v>
      </c>
      <c r="CD101" s="153" t="s">
        <v>8105</v>
      </c>
      <c r="CE101" s="153" t="s">
        <v>8105</v>
      </c>
      <c r="CF101" s="153" t="s">
        <v>8105</v>
      </c>
      <c r="CG101" s="153" t="s">
        <v>8105</v>
      </c>
      <c r="CH101" s="153" t="s">
        <v>8105</v>
      </c>
      <c r="CI101" s="153" t="s">
        <v>8105</v>
      </c>
      <c r="CJ101" s="153" t="s">
        <v>8105</v>
      </c>
      <c r="CK101" s="153" t="s">
        <v>8105</v>
      </c>
      <c r="CL101" s="153" t="s">
        <v>8105</v>
      </c>
      <c r="CM101" s="153" t="s">
        <v>8105</v>
      </c>
      <c r="CN101" s="153" t="s">
        <v>8105</v>
      </c>
      <c r="CO101" s="153" t="s">
        <v>8105</v>
      </c>
      <c r="CP101" s="153" t="s">
        <v>8105</v>
      </c>
      <c r="CQ101" s="153" t="s">
        <v>8105</v>
      </c>
      <c r="CR101" s="153" t="s">
        <v>8105</v>
      </c>
      <c r="CS101" s="153" t="s">
        <v>8105</v>
      </c>
      <c r="CT101" s="153" t="s">
        <v>8105</v>
      </c>
      <c r="CU101" s="153" t="s">
        <v>8105</v>
      </c>
      <c r="CV101" s="153" t="s">
        <v>8105</v>
      </c>
      <c r="CW101" s="153" t="s">
        <v>8105</v>
      </c>
      <c r="CX101" s="153" t="s">
        <v>8105</v>
      </c>
      <c r="CY101" s="153" t="s">
        <v>8105</v>
      </c>
      <c r="CZ101" s="153" t="s">
        <v>8105</v>
      </c>
      <c r="DA101" s="153" t="s">
        <v>8105</v>
      </c>
      <c r="DB101" s="153" t="s">
        <v>8105</v>
      </c>
      <c r="DC101" s="153" t="s">
        <v>8105</v>
      </c>
      <c r="DD101" s="153" t="s">
        <v>8105</v>
      </c>
      <c r="DE101" s="153" t="s">
        <v>8105</v>
      </c>
      <c r="DF101" s="153" t="s">
        <v>8105</v>
      </c>
      <c r="DG101" s="153" t="s">
        <v>8105</v>
      </c>
      <c r="DH101" s="153" t="s">
        <v>8105</v>
      </c>
      <c r="DI101" s="153" t="s">
        <v>8105</v>
      </c>
      <c r="DJ101" s="153" t="s">
        <v>8105</v>
      </c>
      <c r="DK101" s="153" t="s">
        <v>8105</v>
      </c>
      <c r="DL101" s="153" t="s">
        <v>8105</v>
      </c>
      <c r="DM101" s="153" t="s">
        <v>8105</v>
      </c>
      <c r="DN101" s="153" t="s">
        <v>8105</v>
      </c>
      <c r="DO101" s="153" t="s">
        <v>8105</v>
      </c>
      <c r="DP101" s="153" t="s">
        <v>8105</v>
      </c>
      <c r="DQ101" s="153" t="s">
        <v>8105</v>
      </c>
      <c r="DR101" s="153" t="s">
        <v>8105</v>
      </c>
      <c r="DS101" s="153" t="s">
        <v>8105</v>
      </c>
      <c r="DT101" s="153" t="s">
        <v>8105</v>
      </c>
      <c r="DU101" s="153" t="s">
        <v>8105</v>
      </c>
      <c r="DV101" s="153" t="s">
        <v>8105</v>
      </c>
      <c r="DW101" s="153" t="s">
        <v>8105</v>
      </c>
      <c r="DX101" s="153" t="s">
        <v>8105</v>
      </c>
      <c r="DY101" s="153" t="s">
        <v>8105</v>
      </c>
      <c r="DZ101" s="153" t="s">
        <v>8105</v>
      </c>
      <c r="EA101" s="153" t="s">
        <v>8105</v>
      </c>
      <c r="EB101" s="153" t="s">
        <v>8105</v>
      </c>
      <c r="EC101" s="153" t="s">
        <v>8105</v>
      </c>
      <c r="ED101" s="153" t="s">
        <v>8105</v>
      </c>
      <c r="EE101" s="153" t="s">
        <v>8105</v>
      </c>
      <c r="EF101" s="153" t="s">
        <v>8105</v>
      </c>
      <c r="EG101" s="153" t="s">
        <v>8105</v>
      </c>
      <c r="EH101" s="153" t="s">
        <v>8105</v>
      </c>
      <c r="EI101" s="153" t="s">
        <v>8105</v>
      </c>
      <c r="EJ101" s="153" t="s">
        <v>8105</v>
      </c>
      <c r="EK101" s="153" t="s">
        <v>8105</v>
      </c>
      <c r="EL101" s="153" t="s">
        <v>8105</v>
      </c>
      <c r="EM101" s="153" t="s">
        <v>8105</v>
      </c>
      <c r="EN101" s="153" t="s">
        <v>8105</v>
      </c>
    </row>
    <row r="102" spans="3:144">
      <c r="C102" s="120"/>
      <c r="D102" s="103"/>
      <c r="E102" s="120" t="s">
        <v>8088</v>
      </c>
      <c r="F102" s="126" t="s">
        <v>8114</v>
      </c>
      <c r="G102" s="151" t="s">
        <v>8090</v>
      </c>
      <c r="H102" s="152" t="s">
        <v>8091</v>
      </c>
      <c r="I102" s="153">
        <v>937.6345</v>
      </c>
      <c r="J102" s="153">
        <v>86.832999999999998</v>
      </c>
      <c r="K102" s="153">
        <v>3730</v>
      </c>
      <c r="L102" s="153">
        <v>0</v>
      </c>
      <c r="M102" s="153">
        <v>0</v>
      </c>
      <c r="N102" s="153">
        <v>563</v>
      </c>
      <c r="O102" s="153">
        <v>5828</v>
      </c>
      <c r="P102" s="153">
        <v>0</v>
      </c>
      <c r="Q102" s="153">
        <v>0</v>
      </c>
      <c r="R102" s="153">
        <v>1498</v>
      </c>
      <c r="S102" s="153">
        <v>0</v>
      </c>
      <c r="T102" s="153">
        <v>1.26E-2</v>
      </c>
      <c r="U102" s="153">
        <v>0</v>
      </c>
      <c r="V102" s="153">
        <v>0</v>
      </c>
      <c r="W102" s="153">
        <v>6.6400000000000001E-2</v>
      </c>
      <c r="X102" s="153">
        <v>604.20000000000005</v>
      </c>
      <c r="Y102" s="153">
        <v>0</v>
      </c>
      <c r="Z102" s="153">
        <v>0.37390000000000001</v>
      </c>
      <c r="AA102" s="153">
        <v>87.258899999999997</v>
      </c>
      <c r="AB102" s="153">
        <v>24.8371</v>
      </c>
      <c r="AC102" s="153">
        <v>0</v>
      </c>
      <c r="AD102" s="153">
        <v>1.2338</v>
      </c>
      <c r="AE102" s="153">
        <v>8.9999999999999998E-4</v>
      </c>
      <c r="AF102" s="153">
        <v>3.7972999999999999</v>
      </c>
      <c r="AG102" s="153">
        <v>6.6516999999999999</v>
      </c>
      <c r="AH102" s="153">
        <v>0</v>
      </c>
      <c r="AI102" s="153">
        <v>1.8657999999999999</v>
      </c>
      <c r="AJ102" s="153">
        <v>204.102</v>
      </c>
      <c r="AK102" s="153">
        <v>2.2309000000000001</v>
      </c>
      <c r="AL102" s="153">
        <v>0.29659999999999997</v>
      </c>
      <c r="AM102" s="153">
        <v>0.3997</v>
      </c>
      <c r="AN102" s="153">
        <v>30.386199999999999</v>
      </c>
      <c r="AO102" s="153">
        <v>1.8099000000000001</v>
      </c>
      <c r="AP102" s="153">
        <v>47.049300000000002</v>
      </c>
      <c r="AQ102" s="153">
        <v>0</v>
      </c>
      <c r="AR102" s="153">
        <v>190.608</v>
      </c>
      <c r="AS102" s="153">
        <v>32.473599999999998</v>
      </c>
      <c r="AT102" s="153">
        <v>1.1625000000000001</v>
      </c>
      <c r="AU102" s="153">
        <v>6.3869999999999996</v>
      </c>
      <c r="AV102" s="153">
        <v>118.5857</v>
      </c>
      <c r="AW102" s="153" t="s">
        <v>7469</v>
      </c>
      <c r="AX102" s="153">
        <v>0</v>
      </c>
      <c r="AY102" s="153" t="s">
        <v>7469</v>
      </c>
      <c r="AZ102" s="153">
        <v>22.735700000000001</v>
      </c>
      <c r="BA102" s="153">
        <v>1.7999999999999999E-2</v>
      </c>
      <c r="BB102" s="153">
        <v>0</v>
      </c>
      <c r="BC102" s="153">
        <v>0.06</v>
      </c>
      <c r="BD102" s="153">
        <v>0</v>
      </c>
      <c r="BE102" s="153">
        <v>0</v>
      </c>
      <c r="BF102" s="153">
        <v>0</v>
      </c>
      <c r="BG102" s="153" t="s">
        <v>7469</v>
      </c>
      <c r="BH102" s="153">
        <v>0</v>
      </c>
      <c r="BI102" s="153" t="s">
        <v>7469</v>
      </c>
      <c r="BJ102" s="153">
        <v>2.8E-3</v>
      </c>
      <c r="BK102" s="153">
        <v>0</v>
      </c>
      <c r="BL102" s="153">
        <v>2.6505000000000001</v>
      </c>
      <c r="BM102" s="153">
        <v>14.0547</v>
      </c>
      <c r="BN102" s="153">
        <v>0</v>
      </c>
      <c r="BO102" s="153">
        <v>0</v>
      </c>
      <c r="BP102" s="153">
        <v>0</v>
      </c>
      <c r="BQ102" s="153">
        <v>0</v>
      </c>
      <c r="BR102" s="153" t="s">
        <v>7469</v>
      </c>
      <c r="BS102" s="153">
        <v>118.119</v>
      </c>
      <c r="BT102" s="153">
        <v>0</v>
      </c>
      <c r="BU102" s="153">
        <v>0</v>
      </c>
      <c r="BV102" s="153">
        <v>0</v>
      </c>
      <c r="BW102" s="153" t="s">
        <v>7469</v>
      </c>
      <c r="BX102" s="153">
        <v>0</v>
      </c>
      <c r="BY102" s="153">
        <v>6.6231999999999998</v>
      </c>
      <c r="BZ102" s="153" t="s">
        <v>7469</v>
      </c>
      <c r="CA102" s="153">
        <v>2.593</v>
      </c>
      <c r="CB102" s="153">
        <v>1.0983000000000001</v>
      </c>
      <c r="CC102" s="153">
        <v>0</v>
      </c>
      <c r="CD102" s="153">
        <v>13.4709</v>
      </c>
      <c r="CE102" s="153">
        <v>0</v>
      </c>
      <c r="CF102" s="153">
        <v>0</v>
      </c>
      <c r="CG102" s="153">
        <v>4.2500000000000003E-2</v>
      </c>
      <c r="CH102" s="153">
        <v>1.0256000000000001</v>
      </c>
      <c r="CI102" s="153">
        <v>14.5381</v>
      </c>
      <c r="CJ102" s="153" t="s">
        <v>7469</v>
      </c>
      <c r="CK102" s="153" t="s">
        <v>7469</v>
      </c>
      <c r="CL102" s="153" t="s">
        <v>7469</v>
      </c>
      <c r="CM102" s="153" t="s">
        <v>7469</v>
      </c>
      <c r="CN102" s="153" t="s">
        <v>7469</v>
      </c>
      <c r="CO102" s="153">
        <v>53.374200000000002</v>
      </c>
      <c r="CP102" s="153">
        <v>20.0199</v>
      </c>
      <c r="CQ102" s="153">
        <v>1.1973</v>
      </c>
      <c r="CR102" s="153" t="s">
        <v>7469</v>
      </c>
      <c r="CS102" s="153">
        <v>22.789000000000001</v>
      </c>
      <c r="CT102" s="153">
        <v>0</v>
      </c>
      <c r="CU102" s="153">
        <v>1.3203</v>
      </c>
      <c r="CV102" s="153" t="s">
        <v>7469</v>
      </c>
      <c r="CW102" s="153" t="s">
        <v>7469</v>
      </c>
      <c r="CX102" s="153" t="s">
        <v>7469</v>
      </c>
      <c r="CY102" s="153">
        <v>103.1795</v>
      </c>
      <c r="CZ102" s="153">
        <v>1.6641999999999999</v>
      </c>
      <c r="DA102" s="153">
        <v>10.319699999999999</v>
      </c>
      <c r="DB102" s="153" t="s">
        <v>7469</v>
      </c>
      <c r="DC102" s="153">
        <v>17.683700000000002</v>
      </c>
      <c r="DD102" s="153">
        <v>0.30130000000000001</v>
      </c>
      <c r="DE102" s="153">
        <v>0.56000000000000005</v>
      </c>
      <c r="DF102" s="153" t="s">
        <v>7469</v>
      </c>
      <c r="DG102" s="153">
        <v>2.9100000000000001E-2</v>
      </c>
      <c r="DH102" s="153">
        <v>0</v>
      </c>
      <c r="DI102" s="153">
        <v>4.649</v>
      </c>
      <c r="DJ102" s="153" t="s">
        <v>7469</v>
      </c>
      <c r="DK102" s="153">
        <v>6.7500000000000004E-2</v>
      </c>
      <c r="DL102" s="153">
        <v>17.6098</v>
      </c>
      <c r="DM102" s="153">
        <v>0</v>
      </c>
      <c r="DN102" s="153">
        <v>1207.2883999999999</v>
      </c>
      <c r="DO102" s="153">
        <v>9.1163000000000007</v>
      </c>
      <c r="DP102" s="153">
        <v>9.5657999999999994</v>
      </c>
      <c r="DQ102" s="153">
        <v>1.5241</v>
      </c>
      <c r="DR102" s="153" t="s">
        <v>7469</v>
      </c>
      <c r="DS102" s="153" t="s">
        <v>7469</v>
      </c>
      <c r="DT102" s="153">
        <v>0</v>
      </c>
      <c r="DU102" s="153">
        <v>61.0441</v>
      </c>
      <c r="DV102" s="153">
        <v>0</v>
      </c>
      <c r="DW102" s="153" t="s">
        <v>7469</v>
      </c>
      <c r="DX102" s="153">
        <v>5.4214000000000002</v>
      </c>
      <c r="DY102" s="153">
        <v>17.919599999999999</v>
      </c>
      <c r="DZ102" s="153">
        <v>3.5289000000000001</v>
      </c>
      <c r="EA102" s="153">
        <v>0</v>
      </c>
      <c r="EB102" s="153">
        <v>42.161000000000001</v>
      </c>
      <c r="EC102" s="153">
        <v>0.92259999999999998</v>
      </c>
      <c r="ED102" s="153">
        <v>24.207599999999999</v>
      </c>
      <c r="EE102" s="153" t="s">
        <v>7469</v>
      </c>
      <c r="EF102" s="153">
        <v>5.4833999999999996</v>
      </c>
      <c r="EG102" s="153">
        <v>21.934999999999999</v>
      </c>
      <c r="EH102" s="153">
        <v>1.9528000000000001</v>
      </c>
      <c r="EI102" s="153">
        <v>0</v>
      </c>
      <c r="EJ102" s="153" t="s">
        <v>7469</v>
      </c>
      <c r="EK102" s="153">
        <v>0</v>
      </c>
      <c r="EL102" s="153">
        <v>0</v>
      </c>
      <c r="EM102" s="153">
        <v>1.5089999999999999</v>
      </c>
      <c r="EN102" s="153">
        <v>0</v>
      </c>
    </row>
    <row r="103" spans="3:144">
      <c r="C103" s="120"/>
      <c r="D103" s="103"/>
      <c r="E103" s="120" t="s">
        <v>8092</v>
      </c>
      <c r="F103" s="126" t="s">
        <v>8114</v>
      </c>
      <c r="G103" s="151" t="s">
        <v>8090</v>
      </c>
      <c r="H103" s="152" t="s">
        <v>8091</v>
      </c>
      <c r="I103" s="153">
        <v>895.06349999999998</v>
      </c>
      <c r="J103" s="153">
        <v>66.569000000000003</v>
      </c>
      <c r="K103" s="153">
        <v>3668.9</v>
      </c>
      <c r="L103" s="153">
        <v>0</v>
      </c>
      <c r="M103" s="153">
        <v>0</v>
      </c>
      <c r="N103" s="153">
        <v>436</v>
      </c>
      <c r="O103" s="153">
        <v>947</v>
      </c>
      <c r="P103" s="153">
        <v>0</v>
      </c>
      <c r="Q103" s="153">
        <v>0.51280000000000003</v>
      </c>
      <c r="R103" s="153">
        <v>423</v>
      </c>
      <c r="S103" s="153">
        <v>0</v>
      </c>
      <c r="T103" s="153">
        <v>1.24E-2</v>
      </c>
      <c r="U103" s="153">
        <v>0</v>
      </c>
      <c r="V103" s="153">
        <v>0</v>
      </c>
      <c r="W103" s="153">
        <v>7.4099999999999999E-2</v>
      </c>
      <c r="X103" s="153">
        <v>987.4</v>
      </c>
      <c r="Y103" s="153">
        <v>0</v>
      </c>
      <c r="Z103" s="153">
        <v>2.0261999999999998</v>
      </c>
      <c r="AA103" s="153">
        <v>94.287199999999999</v>
      </c>
      <c r="AB103" s="153">
        <v>6.4981999999999998</v>
      </c>
      <c r="AC103" s="153">
        <v>0</v>
      </c>
      <c r="AD103" s="153">
        <v>4.3106</v>
      </c>
      <c r="AE103" s="153">
        <v>0</v>
      </c>
      <c r="AF103" s="153">
        <v>3.6379000000000001</v>
      </c>
      <c r="AG103" s="153">
        <v>8.0503999999999998</v>
      </c>
      <c r="AH103" s="153">
        <v>0</v>
      </c>
      <c r="AI103" s="153">
        <v>7.9741999999999997</v>
      </c>
      <c r="AJ103" s="153">
        <v>139.04499999999999</v>
      </c>
      <c r="AK103" s="153">
        <v>1.7132000000000001</v>
      </c>
      <c r="AL103" s="153">
        <v>4.3151000000000002</v>
      </c>
      <c r="AM103" s="153">
        <v>0.45140000000000002</v>
      </c>
      <c r="AN103" s="153">
        <v>130.89920000000001</v>
      </c>
      <c r="AO103" s="153">
        <v>5.5541</v>
      </c>
      <c r="AP103" s="153">
        <v>56.293300000000002</v>
      </c>
      <c r="AQ103" s="153">
        <v>0</v>
      </c>
      <c r="AR103" s="153">
        <v>326.887</v>
      </c>
      <c r="AS103" s="153">
        <v>31.032800000000002</v>
      </c>
      <c r="AT103" s="153">
        <v>0.72819999999999996</v>
      </c>
      <c r="AU103" s="153">
        <v>6.1646000000000001</v>
      </c>
      <c r="AV103" s="153">
        <v>166.05930000000001</v>
      </c>
      <c r="AW103" s="153" t="s">
        <v>7469</v>
      </c>
      <c r="AX103" s="153">
        <v>0</v>
      </c>
      <c r="AY103" s="153" t="s">
        <v>7469</v>
      </c>
      <c r="AZ103" s="153">
        <v>51.207500000000003</v>
      </c>
      <c r="BA103" s="153">
        <v>1.4800000000000001E-2</v>
      </c>
      <c r="BB103" s="153">
        <v>0</v>
      </c>
      <c r="BC103" s="153">
        <v>6.0999999999999999E-2</v>
      </c>
      <c r="BD103" s="153">
        <v>0</v>
      </c>
      <c r="BE103" s="153">
        <v>0</v>
      </c>
      <c r="BF103" s="153">
        <v>0</v>
      </c>
      <c r="BG103" s="153" t="s">
        <v>7469</v>
      </c>
      <c r="BH103" s="153">
        <v>0</v>
      </c>
      <c r="BI103" s="153">
        <v>0</v>
      </c>
      <c r="BJ103" s="153">
        <v>2.7000000000000001E-3</v>
      </c>
      <c r="BK103" s="153">
        <v>0</v>
      </c>
      <c r="BL103" s="153">
        <v>1.5097</v>
      </c>
      <c r="BM103" s="153">
        <v>17.112400000000001</v>
      </c>
      <c r="BN103" s="153">
        <v>0</v>
      </c>
      <c r="BO103" s="153">
        <v>0</v>
      </c>
      <c r="BP103" s="153">
        <v>0</v>
      </c>
      <c r="BQ103" s="153">
        <v>0</v>
      </c>
      <c r="BR103" s="153">
        <v>0</v>
      </c>
      <c r="BS103" s="153">
        <v>137.904</v>
      </c>
      <c r="BT103" s="153">
        <v>0</v>
      </c>
      <c r="BU103" s="153">
        <v>1.4360999999999999</v>
      </c>
      <c r="BV103" s="153">
        <v>0</v>
      </c>
      <c r="BW103" s="153" t="s">
        <v>7469</v>
      </c>
      <c r="BX103" s="153">
        <v>0</v>
      </c>
      <c r="BY103" s="153">
        <v>4.1332000000000004</v>
      </c>
      <c r="BZ103" s="153">
        <v>0</v>
      </c>
      <c r="CA103" s="153">
        <v>103.247</v>
      </c>
      <c r="CB103" s="153">
        <v>15.8634</v>
      </c>
      <c r="CC103" s="153">
        <v>0</v>
      </c>
      <c r="CD103" s="153">
        <v>13.527699999999999</v>
      </c>
      <c r="CE103" s="153">
        <v>0</v>
      </c>
      <c r="CF103" s="153">
        <v>0</v>
      </c>
      <c r="CG103" s="153">
        <v>0</v>
      </c>
      <c r="CH103" s="153">
        <v>2.8386</v>
      </c>
      <c r="CI103" s="153">
        <v>16.8813</v>
      </c>
      <c r="CJ103" s="153" t="s">
        <v>7469</v>
      </c>
      <c r="CK103" s="153" t="s">
        <v>7469</v>
      </c>
      <c r="CL103" s="153" t="s">
        <v>7469</v>
      </c>
      <c r="CM103" s="153">
        <v>7.0368000000000004</v>
      </c>
      <c r="CN103" s="153" t="s">
        <v>7469</v>
      </c>
      <c r="CO103" s="153">
        <v>53.127299999999998</v>
      </c>
      <c r="CP103" s="153">
        <v>62.619500000000002</v>
      </c>
      <c r="CQ103" s="153">
        <v>7.3762999999999996</v>
      </c>
      <c r="CR103" s="153" t="s">
        <v>7469</v>
      </c>
      <c r="CS103" s="153">
        <v>25.510999999999999</v>
      </c>
      <c r="CT103" s="153">
        <v>0</v>
      </c>
      <c r="CU103" s="153">
        <v>1.3439000000000001</v>
      </c>
      <c r="CV103" s="153" t="s">
        <v>7469</v>
      </c>
      <c r="CW103" s="153" t="s">
        <v>7469</v>
      </c>
      <c r="CX103" s="153" t="s">
        <v>7469</v>
      </c>
      <c r="CY103" s="153">
        <v>119.22620000000001</v>
      </c>
      <c r="CZ103" s="153">
        <v>1.548</v>
      </c>
      <c r="DA103" s="153">
        <v>5.0519999999999996</v>
      </c>
      <c r="DB103" s="153" t="s">
        <v>7469</v>
      </c>
      <c r="DC103" s="153">
        <v>12.6556</v>
      </c>
      <c r="DD103" s="153">
        <v>45.906599999999997</v>
      </c>
      <c r="DE103" s="153">
        <v>0.49469999999999997</v>
      </c>
      <c r="DF103" s="153" t="s">
        <v>7469</v>
      </c>
      <c r="DG103" s="153">
        <v>0.74680000000000002</v>
      </c>
      <c r="DH103" s="153">
        <v>0</v>
      </c>
      <c r="DI103" s="153">
        <v>6.4177999999999997</v>
      </c>
      <c r="DJ103" s="153" t="s">
        <v>7469</v>
      </c>
      <c r="DK103" s="153">
        <v>7.5999999999999998E-2</v>
      </c>
      <c r="DL103" s="153">
        <v>11.625400000000001</v>
      </c>
      <c r="DM103" s="153">
        <v>0.45529999999999998</v>
      </c>
      <c r="DN103" s="153">
        <v>1145.8516</v>
      </c>
      <c r="DO103" s="153">
        <v>11.0701</v>
      </c>
      <c r="DP103" s="153">
        <v>13.11</v>
      </c>
      <c r="DQ103" s="153">
        <v>1.8726</v>
      </c>
      <c r="DR103" s="153" t="s">
        <v>7469</v>
      </c>
      <c r="DS103" s="153">
        <v>1.54E-2</v>
      </c>
      <c r="DT103" s="153">
        <v>0.25109999999999999</v>
      </c>
      <c r="DU103" s="153">
        <v>32.429200000000002</v>
      </c>
      <c r="DV103" s="153">
        <v>0</v>
      </c>
      <c r="DW103" s="153" t="s">
        <v>7469</v>
      </c>
      <c r="DX103" s="153">
        <v>5.4680999999999997</v>
      </c>
      <c r="DY103" s="153">
        <v>10.7075</v>
      </c>
      <c r="DZ103" s="153">
        <v>1.8076000000000001</v>
      </c>
      <c r="EA103" s="153">
        <v>0</v>
      </c>
      <c r="EB103" s="153">
        <v>44.451500000000003</v>
      </c>
      <c r="EC103" s="153">
        <v>0.8851</v>
      </c>
      <c r="ED103" s="153">
        <v>26.223600000000001</v>
      </c>
      <c r="EE103" s="153">
        <v>0</v>
      </c>
      <c r="EF103" s="153">
        <v>7.4832000000000001</v>
      </c>
      <c r="EG103" s="153">
        <v>35.395200000000003</v>
      </c>
      <c r="EH103" s="153">
        <v>1.5455000000000001</v>
      </c>
      <c r="EI103" s="153">
        <v>0</v>
      </c>
      <c r="EJ103" s="153" t="s">
        <v>7469</v>
      </c>
      <c r="EK103" s="153">
        <v>0</v>
      </c>
      <c r="EL103" s="153">
        <v>0</v>
      </c>
      <c r="EM103" s="153">
        <v>5.4600000000000003E-2</v>
      </c>
      <c r="EN103" s="153">
        <v>0</v>
      </c>
    </row>
    <row r="104" spans="3:144">
      <c r="C104" s="120"/>
      <c r="D104" s="103"/>
      <c r="E104" s="120" t="s">
        <v>8093</v>
      </c>
      <c r="F104" s="126" t="s">
        <v>8114</v>
      </c>
      <c r="G104" s="151" t="s">
        <v>8090</v>
      </c>
      <c r="H104" s="152" t="s">
        <v>8091</v>
      </c>
      <c r="I104" s="153">
        <v>894.95640000000003</v>
      </c>
      <c r="J104" s="153">
        <v>74.403000000000006</v>
      </c>
      <c r="K104" s="153">
        <v>3743.9</v>
      </c>
      <c r="L104" s="153">
        <v>0</v>
      </c>
      <c r="M104" s="153">
        <v>0</v>
      </c>
      <c r="N104" s="153">
        <v>273</v>
      </c>
      <c r="O104" s="153">
        <v>0</v>
      </c>
      <c r="P104" s="153">
        <v>0</v>
      </c>
      <c r="Q104" s="153">
        <v>0.51280000000000003</v>
      </c>
      <c r="R104" s="153">
        <v>564</v>
      </c>
      <c r="S104" s="153">
        <v>0</v>
      </c>
      <c r="T104" s="153">
        <v>1.34E-2</v>
      </c>
      <c r="U104" s="153">
        <v>0</v>
      </c>
      <c r="V104" s="153">
        <v>0</v>
      </c>
      <c r="W104" s="153">
        <v>7.46E-2</v>
      </c>
      <c r="X104" s="153">
        <v>893.8</v>
      </c>
      <c r="Y104" s="153">
        <v>0</v>
      </c>
      <c r="Z104" s="153">
        <v>1.1713</v>
      </c>
      <c r="AA104" s="153">
        <v>197.69390000000001</v>
      </c>
      <c r="AB104" s="153">
        <v>7.0709</v>
      </c>
      <c r="AC104" s="153">
        <v>0</v>
      </c>
      <c r="AD104" s="153">
        <v>1.734</v>
      </c>
      <c r="AE104" s="153">
        <v>1.1133999999999999</v>
      </c>
      <c r="AF104" s="153">
        <v>0.95130000000000003</v>
      </c>
      <c r="AG104" s="153">
        <v>11.717599999999999</v>
      </c>
      <c r="AH104" s="153" t="s">
        <v>7469</v>
      </c>
      <c r="AI104" s="153">
        <v>9.6074000000000002</v>
      </c>
      <c r="AJ104" s="153">
        <v>148.96299999999999</v>
      </c>
      <c r="AK104" s="153">
        <v>0.16</v>
      </c>
      <c r="AL104" s="153">
        <v>1.1848000000000001</v>
      </c>
      <c r="AM104" s="153">
        <v>0.55379999999999996</v>
      </c>
      <c r="AN104" s="153">
        <v>98.709199999999996</v>
      </c>
      <c r="AO104" s="153">
        <v>7.0739000000000001</v>
      </c>
      <c r="AP104" s="153">
        <v>41.160899999999998</v>
      </c>
      <c r="AQ104" s="153">
        <v>0</v>
      </c>
      <c r="AR104" s="153">
        <v>655.18899999999996</v>
      </c>
      <c r="AS104" s="153">
        <v>33.8581</v>
      </c>
      <c r="AT104" s="153">
        <v>2.1646000000000001</v>
      </c>
      <c r="AU104" s="153">
        <v>18.7715</v>
      </c>
      <c r="AV104" s="153">
        <v>267.0093</v>
      </c>
      <c r="AW104" s="153" t="s">
        <v>7469</v>
      </c>
      <c r="AX104" s="153">
        <v>0</v>
      </c>
      <c r="AY104" s="153" t="s">
        <v>7469</v>
      </c>
      <c r="AZ104" s="153">
        <v>23.2669</v>
      </c>
      <c r="BA104" s="153">
        <v>1.7169000000000001</v>
      </c>
      <c r="BB104" s="153">
        <v>0</v>
      </c>
      <c r="BC104" s="153">
        <v>0</v>
      </c>
      <c r="BD104" s="153">
        <v>0</v>
      </c>
      <c r="BE104" s="153">
        <v>0</v>
      </c>
      <c r="BF104" s="153">
        <v>0</v>
      </c>
      <c r="BG104" s="153">
        <v>0.34</v>
      </c>
      <c r="BH104" s="153">
        <v>0</v>
      </c>
      <c r="BI104" s="153">
        <v>0</v>
      </c>
      <c r="BJ104" s="153">
        <v>2.8E-3</v>
      </c>
      <c r="BK104" s="153">
        <v>0</v>
      </c>
      <c r="BL104" s="153">
        <v>71.264899999999997</v>
      </c>
      <c r="BM104" s="153">
        <v>15.9588</v>
      </c>
      <c r="BN104" s="153">
        <v>0</v>
      </c>
      <c r="BO104" s="153">
        <v>0</v>
      </c>
      <c r="BP104" s="153">
        <v>0</v>
      </c>
      <c r="BQ104" s="153">
        <v>0</v>
      </c>
      <c r="BR104" s="153">
        <v>0</v>
      </c>
      <c r="BS104" s="153">
        <v>113.623</v>
      </c>
      <c r="BT104" s="153">
        <v>0</v>
      </c>
      <c r="BU104" s="153">
        <v>0</v>
      </c>
      <c r="BV104" s="153">
        <v>0</v>
      </c>
      <c r="BW104" s="153" t="s">
        <v>7469</v>
      </c>
      <c r="BX104" s="153">
        <v>41.392899999999997</v>
      </c>
      <c r="BY104" s="153">
        <v>7.4675000000000002</v>
      </c>
      <c r="BZ104" s="153">
        <v>0</v>
      </c>
      <c r="CA104" s="153">
        <v>648.26599999999996</v>
      </c>
      <c r="CB104" s="153">
        <v>17.034300000000002</v>
      </c>
      <c r="CC104" s="153" t="s">
        <v>7469</v>
      </c>
      <c r="CD104" s="153">
        <v>13.9596</v>
      </c>
      <c r="CE104" s="153">
        <v>0</v>
      </c>
      <c r="CF104" s="153">
        <v>0.69930000000000003</v>
      </c>
      <c r="CG104" s="153">
        <v>0</v>
      </c>
      <c r="CH104" s="153">
        <v>5.0532000000000004</v>
      </c>
      <c r="CI104" s="153">
        <v>63.195700000000002</v>
      </c>
      <c r="CJ104" s="153">
        <v>0.1201</v>
      </c>
      <c r="CK104" s="153" t="s">
        <v>7469</v>
      </c>
      <c r="CL104" s="153">
        <v>0</v>
      </c>
      <c r="CM104" s="153">
        <v>37.2288</v>
      </c>
      <c r="CN104" s="153" t="s">
        <v>7469</v>
      </c>
      <c r="CO104" s="153">
        <v>57.164499999999997</v>
      </c>
      <c r="CP104" s="153">
        <v>63.012599999999999</v>
      </c>
      <c r="CQ104" s="153">
        <v>3.3723999999999998</v>
      </c>
      <c r="CR104" s="153" t="s">
        <v>7469</v>
      </c>
      <c r="CS104" s="153">
        <v>26.859000000000002</v>
      </c>
      <c r="CT104" s="153">
        <v>0</v>
      </c>
      <c r="CU104" s="153">
        <v>1.4675</v>
      </c>
      <c r="CV104" s="153" t="s">
        <v>7469</v>
      </c>
      <c r="CW104" s="153" t="s">
        <v>7469</v>
      </c>
      <c r="CX104" s="153" t="s">
        <v>7469</v>
      </c>
      <c r="CY104" s="153">
        <v>152.75479999999999</v>
      </c>
      <c r="CZ104" s="153">
        <v>1.2607999999999999</v>
      </c>
      <c r="DA104" s="153">
        <v>7.7687999999999997</v>
      </c>
      <c r="DB104" s="153" t="s">
        <v>7469</v>
      </c>
      <c r="DC104" s="153">
        <v>13.132999999999999</v>
      </c>
      <c r="DD104" s="153">
        <v>44.665199999999999</v>
      </c>
      <c r="DE104" s="153">
        <v>0.42199999999999999</v>
      </c>
      <c r="DF104" s="153" t="s">
        <v>7469</v>
      </c>
      <c r="DG104" s="153">
        <v>1.4288000000000001</v>
      </c>
      <c r="DH104" s="153">
        <v>0</v>
      </c>
      <c r="DI104" s="153">
        <v>3.8925000000000001</v>
      </c>
      <c r="DJ104" s="153" t="s">
        <v>7469</v>
      </c>
      <c r="DK104" s="153">
        <v>5.7799999999999997E-2</v>
      </c>
      <c r="DL104" s="153">
        <v>12.791600000000001</v>
      </c>
      <c r="DM104" s="153">
        <v>0.46929999999999999</v>
      </c>
      <c r="DN104" s="153">
        <v>1509.0651</v>
      </c>
      <c r="DO104" s="153">
        <v>16.793199999999999</v>
      </c>
      <c r="DP104" s="153">
        <v>5.9542999999999999</v>
      </c>
      <c r="DQ104" s="153">
        <v>1.8748</v>
      </c>
      <c r="DR104" s="153" t="s">
        <v>7469</v>
      </c>
      <c r="DS104" s="153">
        <v>1.6199999999999999E-2</v>
      </c>
      <c r="DT104" s="153">
        <v>44.301499999999997</v>
      </c>
      <c r="DU104" s="153">
        <v>45.474499999999999</v>
      </c>
      <c r="DV104" s="153" t="s">
        <v>7469</v>
      </c>
      <c r="DW104" s="153" t="s">
        <v>7469</v>
      </c>
      <c r="DX104" s="153">
        <v>9.5107999999999997</v>
      </c>
      <c r="DY104" s="153">
        <v>13.9877</v>
      </c>
      <c r="DZ104" s="153">
        <v>2.75E-2</v>
      </c>
      <c r="EA104" s="153">
        <v>0</v>
      </c>
      <c r="EB104" s="153">
        <v>42.740699999999997</v>
      </c>
      <c r="EC104" s="153">
        <v>35.378</v>
      </c>
      <c r="ED104" s="153">
        <v>17.479500000000002</v>
      </c>
      <c r="EE104" s="153">
        <v>0</v>
      </c>
      <c r="EF104" s="153">
        <v>9.1531000000000002</v>
      </c>
      <c r="EG104" s="153">
        <v>116.751</v>
      </c>
      <c r="EH104" s="153">
        <v>1.4450000000000001</v>
      </c>
      <c r="EI104" s="153">
        <v>0</v>
      </c>
      <c r="EJ104" s="153" t="s">
        <v>7469</v>
      </c>
      <c r="EK104" s="153">
        <v>0</v>
      </c>
      <c r="EL104" s="153">
        <v>0</v>
      </c>
      <c r="EM104" s="153">
        <v>0</v>
      </c>
      <c r="EN104" s="153">
        <v>0</v>
      </c>
    </row>
    <row r="105" spans="3:144">
      <c r="C105" s="120"/>
      <c r="D105" s="103"/>
      <c r="E105" s="120" t="s">
        <v>8094</v>
      </c>
      <c r="F105" s="126" t="s">
        <v>8114</v>
      </c>
      <c r="G105" s="151" t="s">
        <v>8090</v>
      </c>
      <c r="H105" s="152" t="s">
        <v>8091</v>
      </c>
      <c r="I105" s="153">
        <v>740.31989999999996</v>
      </c>
      <c r="J105" s="153">
        <v>78.894000000000005</v>
      </c>
      <c r="K105" s="153">
        <v>3511.5</v>
      </c>
      <c r="L105" s="153">
        <v>0</v>
      </c>
      <c r="M105" s="153">
        <v>0</v>
      </c>
      <c r="N105" s="153">
        <v>203</v>
      </c>
      <c r="O105" s="153">
        <v>23</v>
      </c>
      <c r="P105" s="153">
        <v>0</v>
      </c>
      <c r="Q105" s="153">
        <v>0.113</v>
      </c>
      <c r="R105" s="153">
        <v>562</v>
      </c>
      <c r="S105" s="153">
        <v>0</v>
      </c>
      <c r="T105" s="153">
        <v>1.2500000000000001E-2</v>
      </c>
      <c r="U105" s="153">
        <v>0</v>
      </c>
      <c r="V105" s="153">
        <v>0</v>
      </c>
      <c r="W105" s="153">
        <v>6.9500000000000006E-2</v>
      </c>
      <c r="X105" s="153">
        <v>1673.4</v>
      </c>
      <c r="Y105" s="153">
        <v>0</v>
      </c>
      <c r="Z105" s="153">
        <v>0.90410000000000001</v>
      </c>
      <c r="AA105" s="153">
        <v>134.4289</v>
      </c>
      <c r="AB105" s="153">
        <v>6.6300999999999997</v>
      </c>
      <c r="AC105" s="153">
        <v>0</v>
      </c>
      <c r="AD105" s="153">
        <v>4.0468000000000002</v>
      </c>
      <c r="AE105" s="153">
        <v>1.3021</v>
      </c>
      <c r="AF105" s="153">
        <v>0.92220000000000002</v>
      </c>
      <c r="AG105" s="153">
        <v>15.8094</v>
      </c>
      <c r="AH105" s="153">
        <v>0</v>
      </c>
      <c r="AI105" s="153">
        <v>2.3668</v>
      </c>
      <c r="AJ105" s="153">
        <v>92.918000000000006</v>
      </c>
      <c r="AK105" s="153">
        <v>0</v>
      </c>
      <c r="AL105" s="153">
        <v>9.5229999999999997</v>
      </c>
      <c r="AM105" s="153">
        <v>0.5363</v>
      </c>
      <c r="AN105" s="153">
        <v>41.831800000000001</v>
      </c>
      <c r="AO105" s="153">
        <v>0.27550000000000002</v>
      </c>
      <c r="AP105" s="153">
        <v>56.8157</v>
      </c>
      <c r="AQ105" s="153">
        <v>0</v>
      </c>
      <c r="AR105" s="153">
        <v>870.24</v>
      </c>
      <c r="AS105" s="153">
        <v>10.250999999999999</v>
      </c>
      <c r="AT105" s="153">
        <v>6.6435000000000004</v>
      </c>
      <c r="AU105" s="153">
        <v>17.113600000000002</v>
      </c>
      <c r="AV105" s="153">
        <v>271.18639999999999</v>
      </c>
      <c r="AW105" s="153" t="s">
        <v>7469</v>
      </c>
      <c r="AX105" s="153">
        <v>0</v>
      </c>
      <c r="AY105" s="153" t="s">
        <v>7469</v>
      </c>
      <c r="AZ105" s="153">
        <v>55.392299999999999</v>
      </c>
      <c r="BA105" s="153">
        <v>1.6220000000000001</v>
      </c>
      <c r="BB105" s="153">
        <v>0</v>
      </c>
      <c r="BC105" s="153">
        <v>0</v>
      </c>
      <c r="BD105" s="153">
        <v>5.8869999999999996</v>
      </c>
      <c r="BE105" s="153">
        <v>0</v>
      </c>
      <c r="BF105" s="153">
        <v>0</v>
      </c>
      <c r="BG105" s="153">
        <v>0.36399999999999999</v>
      </c>
      <c r="BH105" s="153">
        <v>0</v>
      </c>
      <c r="BI105" s="153">
        <v>0</v>
      </c>
      <c r="BJ105" s="153">
        <v>2.7000000000000001E-3</v>
      </c>
      <c r="BK105" s="153">
        <v>0</v>
      </c>
      <c r="BL105" s="153">
        <v>4.9846000000000004</v>
      </c>
      <c r="BM105" s="153">
        <v>19.213699999999999</v>
      </c>
      <c r="BN105" s="153">
        <v>0</v>
      </c>
      <c r="BO105" s="153">
        <v>0</v>
      </c>
      <c r="BP105" s="153">
        <v>0</v>
      </c>
      <c r="BQ105" s="153">
        <v>0</v>
      </c>
      <c r="BR105" s="153">
        <v>0</v>
      </c>
      <c r="BS105" s="153">
        <v>234.292</v>
      </c>
      <c r="BT105" s="153">
        <v>0</v>
      </c>
      <c r="BU105" s="153">
        <v>10.6197</v>
      </c>
      <c r="BV105" s="153">
        <v>0</v>
      </c>
      <c r="BW105" s="153" t="s">
        <v>7469</v>
      </c>
      <c r="BX105" s="153">
        <v>6.4170999999999996</v>
      </c>
      <c r="BY105" s="153">
        <v>4.1489000000000003</v>
      </c>
      <c r="BZ105" s="153">
        <v>0</v>
      </c>
      <c r="CA105" s="153">
        <v>2.5</v>
      </c>
      <c r="CB105" s="153">
        <v>19.9208</v>
      </c>
      <c r="CC105" s="153">
        <v>0</v>
      </c>
      <c r="CD105" s="153">
        <v>22.764900000000001</v>
      </c>
      <c r="CE105" s="153">
        <v>0</v>
      </c>
      <c r="CF105" s="153">
        <v>0.34160000000000001</v>
      </c>
      <c r="CG105" s="153">
        <v>0</v>
      </c>
      <c r="CH105" s="153">
        <v>2.5224000000000002</v>
      </c>
      <c r="CI105" s="153">
        <v>114.84180000000001</v>
      </c>
      <c r="CJ105" s="153">
        <v>0.59050000000000002</v>
      </c>
      <c r="CK105" s="153" t="s">
        <v>7469</v>
      </c>
      <c r="CL105" s="153" t="s">
        <v>7469</v>
      </c>
      <c r="CM105" s="153">
        <v>28.476600000000001</v>
      </c>
      <c r="CN105" s="153" t="s">
        <v>7469</v>
      </c>
      <c r="CO105" s="153">
        <v>83.189899999999994</v>
      </c>
      <c r="CP105" s="153">
        <v>63.1708</v>
      </c>
      <c r="CQ105" s="153">
        <v>12.5061</v>
      </c>
      <c r="CR105" s="153" t="s">
        <v>7469</v>
      </c>
      <c r="CS105" s="153">
        <v>35.107999999999997</v>
      </c>
      <c r="CT105" s="153">
        <v>0</v>
      </c>
      <c r="CU105" s="153">
        <v>1.4535</v>
      </c>
      <c r="CV105" s="153" t="s">
        <v>7469</v>
      </c>
      <c r="CW105" s="153" t="s">
        <v>7469</v>
      </c>
      <c r="CX105" s="153" t="s">
        <v>7469</v>
      </c>
      <c r="CY105" s="153">
        <v>156.5335</v>
      </c>
      <c r="CZ105" s="153">
        <v>1.2366999999999999</v>
      </c>
      <c r="DA105" s="153">
        <v>2.1909000000000001</v>
      </c>
      <c r="DB105" s="153" t="s">
        <v>7469</v>
      </c>
      <c r="DC105" s="153">
        <v>18.1541</v>
      </c>
      <c r="DD105" s="153">
        <v>44.829000000000001</v>
      </c>
      <c r="DE105" s="153">
        <v>0</v>
      </c>
      <c r="DF105" s="153" t="s">
        <v>7469</v>
      </c>
      <c r="DG105" s="153">
        <v>9.3508999999999993</v>
      </c>
      <c r="DH105" s="153">
        <v>0</v>
      </c>
      <c r="DI105" s="153">
        <v>4.7165999999999997</v>
      </c>
      <c r="DJ105" s="153" t="s">
        <v>7469</v>
      </c>
      <c r="DK105" s="153">
        <v>9.06E-2</v>
      </c>
      <c r="DL105" s="153">
        <v>10.292299999999999</v>
      </c>
      <c r="DM105" s="153">
        <v>0.79090000000000005</v>
      </c>
      <c r="DN105" s="153">
        <v>1038.0771</v>
      </c>
      <c r="DO105" s="153">
        <v>5.8944000000000001</v>
      </c>
      <c r="DP105" s="153">
        <v>19.081900000000001</v>
      </c>
      <c r="DQ105" s="153">
        <v>2.0830000000000002</v>
      </c>
      <c r="DR105" s="153" t="s">
        <v>7469</v>
      </c>
      <c r="DS105" s="153">
        <v>1.4500000000000001E-2</v>
      </c>
      <c r="DT105" s="153">
        <v>155.54130000000001</v>
      </c>
      <c r="DU105" s="153">
        <v>44.352499999999999</v>
      </c>
      <c r="DV105" s="153" t="s">
        <v>7469</v>
      </c>
      <c r="DW105" s="153" t="s">
        <v>7469</v>
      </c>
      <c r="DX105" s="153">
        <v>11.5129</v>
      </c>
      <c r="DY105" s="153">
        <v>16.732700000000001</v>
      </c>
      <c r="DZ105" s="153">
        <v>0</v>
      </c>
      <c r="EA105" s="153">
        <v>0.1573</v>
      </c>
      <c r="EB105" s="153">
        <v>35.807299999999998</v>
      </c>
      <c r="EC105" s="153">
        <v>0.91220000000000001</v>
      </c>
      <c r="ED105" s="153">
        <v>14.8415</v>
      </c>
      <c r="EE105" s="153" t="s">
        <v>7469</v>
      </c>
      <c r="EF105" s="153">
        <v>15.7094</v>
      </c>
      <c r="EG105" s="153">
        <v>72.175200000000004</v>
      </c>
      <c r="EH105" s="153">
        <v>0.19</v>
      </c>
      <c r="EI105" s="153">
        <v>1.2391000000000001</v>
      </c>
      <c r="EJ105" s="153" t="s">
        <v>7469</v>
      </c>
      <c r="EK105" s="153">
        <v>0</v>
      </c>
      <c r="EL105" s="153">
        <v>0</v>
      </c>
      <c r="EM105" s="153">
        <v>13.3934</v>
      </c>
      <c r="EN105" s="153" t="s">
        <v>7469</v>
      </c>
    </row>
    <row r="106" spans="3:144">
      <c r="C106" s="120"/>
      <c r="D106" s="103"/>
      <c r="E106" s="120" t="s">
        <v>8095</v>
      </c>
      <c r="F106" s="126" t="s">
        <v>8114</v>
      </c>
      <c r="G106" s="151" t="s">
        <v>8090</v>
      </c>
      <c r="H106" s="152" t="s">
        <v>8091</v>
      </c>
      <c r="I106" s="153" t="s">
        <v>7469</v>
      </c>
      <c r="J106" s="153" t="s">
        <v>7469</v>
      </c>
      <c r="K106" s="153" t="s">
        <v>7469</v>
      </c>
      <c r="L106" s="153" t="s">
        <v>7469</v>
      </c>
      <c r="M106" s="153" t="s">
        <v>7469</v>
      </c>
      <c r="N106" s="153">
        <v>182</v>
      </c>
      <c r="O106" s="153">
        <v>19</v>
      </c>
      <c r="P106" s="153" t="s">
        <v>7469</v>
      </c>
      <c r="Q106" s="153" t="s">
        <v>7469</v>
      </c>
      <c r="R106" s="153">
        <v>364</v>
      </c>
      <c r="S106" s="153" t="s">
        <v>7469</v>
      </c>
      <c r="T106" s="153" t="s">
        <v>7469</v>
      </c>
      <c r="U106" s="153" t="s">
        <v>7469</v>
      </c>
      <c r="V106" s="153" t="s">
        <v>7469</v>
      </c>
      <c r="W106" s="153" t="s">
        <v>7469</v>
      </c>
      <c r="X106" s="153" t="s">
        <v>7469</v>
      </c>
      <c r="Y106" s="153" t="s">
        <v>7469</v>
      </c>
      <c r="Z106" s="153" t="s">
        <v>7469</v>
      </c>
      <c r="AA106" s="153" t="s">
        <v>7469</v>
      </c>
      <c r="AB106" s="153" t="s">
        <v>7469</v>
      </c>
      <c r="AC106" s="153" t="s">
        <v>7469</v>
      </c>
      <c r="AD106" s="153" t="s">
        <v>7469</v>
      </c>
      <c r="AE106" s="153">
        <v>1.0404</v>
      </c>
      <c r="AF106" s="153">
        <v>0.83089999999999997</v>
      </c>
      <c r="AG106" s="153" t="s">
        <v>7469</v>
      </c>
      <c r="AH106" s="153">
        <v>0</v>
      </c>
      <c r="AI106" s="153" t="s">
        <v>7469</v>
      </c>
      <c r="AJ106" s="153" t="s">
        <v>7469</v>
      </c>
      <c r="AK106" s="153">
        <v>0</v>
      </c>
      <c r="AL106" s="153" t="s">
        <v>7469</v>
      </c>
      <c r="AM106" s="153" t="s">
        <v>7469</v>
      </c>
      <c r="AN106" s="153" t="s">
        <v>7469</v>
      </c>
      <c r="AO106" s="153" t="s">
        <v>7469</v>
      </c>
      <c r="AP106" s="153">
        <v>41.828099999999999</v>
      </c>
      <c r="AQ106" s="153" t="s">
        <v>7469</v>
      </c>
      <c r="AR106" s="153" t="s">
        <v>7469</v>
      </c>
      <c r="AS106" s="153" t="s">
        <v>7469</v>
      </c>
      <c r="AT106" s="153" t="s">
        <v>7469</v>
      </c>
      <c r="AU106" s="153" t="s">
        <v>7469</v>
      </c>
      <c r="AV106" s="153" t="s">
        <v>7469</v>
      </c>
      <c r="AW106" s="153" t="s">
        <v>7469</v>
      </c>
      <c r="AX106" s="153">
        <v>0</v>
      </c>
      <c r="AY106" s="153" t="s">
        <v>7469</v>
      </c>
      <c r="AZ106" s="153" t="s">
        <v>7469</v>
      </c>
      <c r="BA106" s="153" t="s">
        <v>7469</v>
      </c>
      <c r="BB106" s="153" t="s">
        <v>7469</v>
      </c>
      <c r="BC106" s="153" t="s">
        <v>7469</v>
      </c>
      <c r="BD106" s="153" t="s">
        <v>7469</v>
      </c>
      <c r="BE106" s="153" t="s">
        <v>7469</v>
      </c>
      <c r="BF106" s="153" t="s">
        <v>7469</v>
      </c>
      <c r="BG106" s="153">
        <v>0.374</v>
      </c>
      <c r="BH106" s="153">
        <v>0</v>
      </c>
      <c r="BI106" s="153" t="s">
        <v>7469</v>
      </c>
      <c r="BJ106" s="153">
        <v>2.5000000000000001E-3</v>
      </c>
      <c r="BK106" s="153" t="s">
        <v>7469</v>
      </c>
      <c r="BL106" s="153" t="s">
        <v>7469</v>
      </c>
      <c r="BM106" s="153" t="s">
        <v>7469</v>
      </c>
      <c r="BN106" s="153">
        <v>0</v>
      </c>
      <c r="BO106" s="153">
        <v>2.98E-2</v>
      </c>
      <c r="BP106" s="153">
        <v>0</v>
      </c>
      <c r="BQ106" s="153" t="s">
        <v>7469</v>
      </c>
      <c r="BR106" s="153" t="s">
        <v>7469</v>
      </c>
      <c r="BS106" s="153" t="s">
        <v>7469</v>
      </c>
      <c r="BT106" s="153">
        <v>0</v>
      </c>
      <c r="BU106" s="153" t="s">
        <v>7469</v>
      </c>
      <c r="BV106" s="153">
        <v>0</v>
      </c>
      <c r="BW106" s="153" t="s">
        <v>7469</v>
      </c>
      <c r="BX106" s="153" t="s">
        <v>7469</v>
      </c>
      <c r="BY106" s="153" t="s">
        <v>7469</v>
      </c>
      <c r="BZ106" s="153" t="s">
        <v>7469</v>
      </c>
      <c r="CA106" s="153">
        <v>23.632000000000001</v>
      </c>
      <c r="CB106" s="153" t="s">
        <v>7469</v>
      </c>
      <c r="CC106" s="153" t="s">
        <v>7469</v>
      </c>
      <c r="CD106" s="153" t="s">
        <v>7469</v>
      </c>
      <c r="CE106" s="153">
        <v>0</v>
      </c>
      <c r="CF106" s="153" t="s">
        <v>7469</v>
      </c>
      <c r="CG106" s="153">
        <v>0</v>
      </c>
      <c r="CH106" s="153" t="s">
        <v>7469</v>
      </c>
      <c r="CI106" s="153" t="s">
        <v>7469</v>
      </c>
      <c r="CJ106" s="153" t="s">
        <v>7469</v>
      </c>
      <c r="CK106" s="153" t="s">
        <v>7469</v>
      </c>
      <c r="CL106" s="153" t="s">
        <v>7469</v>
      </c>
      <c r="CM106" s="153" t="s">
        <v>7469</v>
      </c>
      <c r="CN106" s="153" t="s">
        <v>7469</v>
      </c>
      <c r="CO106" s="153" t="s">
        <v>7469</v>
      </c>
      <c r="CP106" s="153" t="s">
        <v>7469</v>
      </c>
      <c r="CQ106" s="153" t="s">
        <v>7469</v>
      </c>
      <c r="CR106" s="153" t="s">
        <v>7469</v>
      </c>
      <c r="CS106" s="153" t="s">
        <v>7469</v>
      </c>
      <c r="CT106" s="153" t="s">
        <v>7469</v>
      </c>
      <c r="CU106" s="153">
        <v>1.3707</v>
      </c>
      <c r="CV106" s="153" t="s">
        <v>7469</v>
      </c>
      <c r="CW106" s="153" t="s">
        <v>7469</v>
      </c>
      <c r="CX106" s="153" t="s">
        <v>7469</v>
      </c>
      <c r="CY106" s="153" t="s">
        <v>7469</v>
      </c>
      <c r="CZ106" s="153" t="s">
        <v>7469</v>
      </c>
      <c r="DA106" s="153" t="s">
        <v>7469</v>
      </c>
      <c r="DB106" s="153" t="s">
        <v>7469</v>
      </c>
      <c r="DC106" s="153" t="s">
        <v>7469</v>
      </c>
      <c r="DD106" s="153" t="s">
        <v>7469</v>
      </c>
      <c r="DE106" s="153" t="s">
        <v>7469</v>
      </c>
      <c r="DF106" s="153" t="s">
        <v>7469</v>
      </c>
      <c r="DG106" s="153" t="s">
        <v>7469</v>
      </c>
      <c r="DH106" s="153">
        <v>0</v>
      </c>
      <c r="DI106" s="153" t="s">
        <v>7469</v>
      </c>
      <c r="DJ106" s="153" t="s">
        <v>7469</v>
      </c>
      <c r="DK106" s="153">
        <v>7.9699999999999993E-2</v>
      </c>
      <c r="DL106" s="153" t="s">
        <v>7469</v>
      </c>
      <c r="DM106" s="153" t="s">
        <v>7469</v>
      </c>
      <c r="DN106" s="153" t="s">
        <v>7469</v>
      </c>
      <c r="DO106" s="153" t="s">
        <v>7469</v>
      </c>
      <c r="DP106" s="153" t="s">
        <v>7469</v>
      </c>
      <c r="DQ106" s="153">
        <v>1.2444</v>
      </c>
      <c r="DR106" s="153" t="s">
        <v>7469</v>
      </c>
      <c r="DS106" s="153" t="s">
        <v>7469</v>
      </c>
      <c r="DT106" s="153" t="s">
        <v>7469</v>
      </c>
      <c r="DU106" s="153" t="s">
        <v>7469</v>
      </c>
      <c r="DV106" s="153" t="s">
        <v>7469</v>
      </c>
      <c r="DW106" s="153" t="s">
        <v>7469</v>
      </c>
      <c r="DX106" s="153" t="s">
        <v>7469</v>
      </c>
      <c r="DY106" s="153" t="s">
        <v>7469</v>
      </c>
      <c r="DZ106" s="153" t="s">
        <v>7469</v>
      </c>
      <c r="EA106" s="153" t="s">
        <v>7469</v>
      </c>
      <c r="EB106" s="153" t="s">
        <v>7469</v>
      </c>
      <c r="EC106" s="153" t="s">
        <v>7469</v>
      </c>
      <c r="ED106" s="153" t="s">
        <v>7469</v>
      </c>
      <c r="EE106" s="153">
        <v>0</v>
      </c>
      <c r="EF106" s="153" t="s">
        <v>7469</v>
      </c>
      <c r="EG106" s="153" t="s">
        <v>7469</v>
      </c>
      <c r="EH106" s="153" t="s">
        <v>7469</v>
      </c>
      <c r="EI106" s="153" t="s">
        <v>7469</v>
      </c>
      <c r="EJ106" s="153" t="s">
        <v>7469</v>
      </c>
      <c r="EK106" s="153" t="s">
        <v>7469</v>
      </c>
      <c r="EL106" s="153" t="s">
        <v>7469</v>
      </c>
      <c r="EM106" s="153" t="s">
        <v>7469</v>
      </c>
      <c r="EN106" s="153" t="s">
        <v>7469</v>
      </c>
    </row>
    <row r="107" spans="3:144">
      <c r="C107" s="120"/>
      <c r="D107" s="103"/>
      <c r="E107" s="120" t="s">
        <v>8096</v>
      </c>
      <c r="F107" s="126" t="s">
        <v>8114</v>
      </c>
      <c r="G107" s="151" t="s">
        <v>8090</v>
      </c>
      <c r="H107" s="152" t="s">
        <v>8097</v>
      </c>
      <c r="I107" s="153">
        <v>651.9085</v>
      </c>
      <c r="J107" s="153">
        <v>100.809</v>
      </c>
      <c r="K107" s="153">
        <v>3539.2</v>
      </c>
      <c r="L107" s="153">
        <v>0</v>
      </c>
      <c r="M107" s="153" t="s">
        <v>7469</v>
      </c>
      <c r="N107" s="153">
        <v>200</v>
      </c>
      <c r="O107" s="153">
        <v>120</v>
      </c>
      <c r="P107" s="153">
        <v>0</v>
      </c>
      <c r="Q107" s="153">
        <v>0.11</v>
      </c>
      <c r="R107" s="153">
        <v>401</v>
      </c>
      <c r="S107" s="153">
        <v>0</v>
      </c>
      <c r="T107" s="153" t="s">
        <v>7469</v>
      </c>
      <c r="U107" s="153" t="s">
        <v>7469</v>
      </c>
      <c r="V107" s="153">
        <v>0</v>
      </c>
      <c r="W107" s="153">
        <v>0</v>
      </c>
      <c r="X107" s="153">
        <v>1578.9</v>
      </c>
      <c r="Y107" s="153">
        <v>0</v>
      </c>
      <c r="Z107" s="153">
        <v>0.78149999999999997</v>
      </c>
      <c r="AA107" s="153">
        <v>145.0806</v>
      </c>
      <c r="AB107" s="153" t="s">
        <v>7469</v>
      </c>
      <c r="AC107" s="153">
        <v>0</v>
      </c>
      <c r="AD107" s="153" t="s">
        <v>7469</v>
      </c>
      <c r="AE107" s="153">
        <v>0</v>
      </c>
      <c r="AF107" s="153">
        <v>0</v>
      </c>
      <c r="AG107" s="153">
        <v>14.819000000000001</v>
      </c>
      <c r="AH107" s="153" t="s">
        <v>7469</v>
      </c>
      <c r="AI107" s="153" t="s">
        <v>7469</v>
      </c>
      <c r="AJ107" s="153">
        <v>121.45</v>
      </c>
      <c r="AK107" s="153" t="s">
        <v>7469</v>
      </c>
      <c r="AL107" s="153">
        <v>9.2967999999999993</v>
      </c>
      <c r="AM107" s="153" t="s">
        <v>7469</v>
      </c>
      <c r="AN107" s="153">
        <v>41.983800000000002</v>
      </c>
      <c r="AO107" s="153" t="s">
        <v>7469</v>
      </c>
      <c r="AP107" s="153" t="s">
        <v>7469</v>
      </c>
      <c r="AQ107" s="153">
        <v>0</v>
      </c>
      <c r="AR107" s="153">
        <v>875.125</v>
      </c>
      <c r="AS107" s="153">
        <v>13.6119</v>
      </c>
      <c r="AT107" s="153">
        <v>6.9161000000000001</v>
      </c>
      <c r="AU107" s="153">
        <v>16.773199999999999</v>
      </c>
      <c r="AV107" s="153">
        <v>283.8904</v>
      </c>
      <c r="AW107" s="153" t="s">
        <v>7469</v>
      </c>
      <c r="AX107" s="153" t="s">
        <v>7469</v>
      </c>
      <c r="AY107" s="153" t="s">
        <v>7469</v>
      </c>
      <c r="AZ107" s="153">
        <v>38.195300000000003</v>
      </c>
      <c r="BA107" s="153">
        <v>1.5965</v>
      </c>
      <c r="BB107" s="153" t="s">
        <v>7469</v>
      </c>
      <c r="BC107" s="153" t="s">
        <v>7469</v>
      </c>
      <c r="BD107" s="153" t="s">
        <v>7469</v>
      </c>
      <c r="BE107" s="153">
        <v>0</v>
      </c>
      <c r="BF107" s="153">
        <v>0</v>
      </c>
      <c r="BG107" s="153">
        <v>851.41800000000001</v>
      </c>
      <c r="BH107" s="153" t="s">
        <v>7469</v>
      </c>
      <c r="BI107" s="153">
        <v>0</v>
      </c>
      <c r="BJ107" s="153">
        <v>0</v>
      </c>
      <c r="BK107" s="153" t="s">
        <v>7469</v>
      </c>
      <c r="BL107" s="153">
        <v>14.4247</v>
      </c>
      <c r="BM107" s="153">
        <v>23.242899999999999</v>
      </c>
      <c r="BN107" s="153">
        <v>0</v>
      </c>
      <c r="BO107" s="153">
        <v>0</v>
      </c>
      <c r="BP107" s="153" t="s">
        <v>7469</v>
      </c>
      <c r="BQ107" s="153">
        <v>0</v>
      </c>
      <c r="BR107" s="153" t="s">
        <v>7469</v>
      </c>
      <c r="BS107" s="153">
        <v>238.64500000000001</v>
      </c>
      <c r="BT107" s="153" t="s">
        <v>7469</v>
      </c>
      <c r="BU107" s="153">
        <v>8.9905000000000008</v>
      </c>
      <c r="BV107" s="153" t="s">
        <v>7469</v>
      </c>
      <c r="BW107" s="153" t="s">
        <v>7469</v>
      </c>
      <c r="BX107" s="153">
        <v>37.900300000000001</v>
      </c>
      <c r="BY107" s="153" t="s">
        <v>7469</v>
      </c>
      <c r="BZ107" s="153">
        <v>0</v>
      </c>
      <c r="CA107" s="153">
        <v>8.1649999999999991</v>
      </c>
      <c r="CB107" s="153">
        <v>21.278400000000001</v>
      </c>
      <c r="CC107" s="153">
        <v>0</v>
      </c>
      <c r="CD107" s="153">
        <v>23.239799999999999</v>
      </c>
      <c r="CE107" s="153">
        <v>0</v>
      </c>
      <c r="CF107" s="153" t="s">
        <v>7469</v>
      </c>
      <c r="CG107" s="153" t="s">
        <v>7469</v>
      </c>
      <c r="CH107" s="153">
        <v>4.0052000000000003</v>
      </c>
      <c r="CI107" s="153">
        <v>114.67740000000001</v>
      </c>
      <c r="CJ107" s="153" t="s">
        <v>7469</v>
      </c>
      <c r="CK107" s="153">
        <v>0</v>
      </c>
      <c r="CL107" s="153" t="s">
        <v>7469</v>
      </c>
      <c r="CM107" s="153" t="s">
        <v>7469</v>
      </c>
      <c r="CN107" s="153" t="s">
        <v>7469</v>
      </c>
      <c r="CO107" s="153">
        <v>84.646900000000002</v>
      </c>
      <c r="CP107" s="153">
        <v>81.867999999999995</v>
      </c>
      <c r="CQ107" s="153">
        <v>10.2102</v>
      </c>
      <c r="CR107" s="153" t="s">
        <v>7469</v>
      </c>
      <c r="CS107" s="153">
        <v>36.302</v>
      </c>
      <c r="CT107" s="153">
        <v>0</v>
      </c>
      <c r="CU107" s="153">
        <v>0</v>
      </c>
      <c r="CV107" s="153" t="s">
        <v>7469</v>
      </c>
      <c r="CW107" s="153" t="s">
        <v>7469</v>
      </c>
      <c r="CX107" s="153" t="s">
        <v>7469</v>
      </c>
      <c r="CY107" s="153">
        <v>155.3905</v>
      </c>
      <c r="CZ107" s="153">
        <v>1.2036</v>
      </c>
      <c r="DA107" s="153">
        <v>2.0192999999999999</v>
      </c>
      <c r="DB107" s="153" t="s">
        <v>7469</v>
      </c>
      <c r="DC107" s="153">
        <v>19.923500000000001</v>
      </c>
      <c r="DD107" s="153">
        <v>46.032499999999999</v>
      </c>
      <c r="DE107" s="153">
        <v>0</v>
      </c>
      <c r="DF107" s="153" t="s">
        <v>7469</v>
      </c>
      <c r="DG107" s="153">
        <v>9.3745999999999992</v>
      </c>
      <c r="DH107" s="153">
        <v>0</v>
      </c>
      <c r="DI107" s="153" t="s">
        <v>7469</v>
      </c>
      <c r="DJ107" s="153" t="s">
        <v>7469</v>
      </c>
      <c r="DK107" s="153">
        <v>0.11609999999999999</v>
      </c>
      <c r="DL107" s="153">
        <v>11.0518</v>
      </c>
      <c r="DM107" s="153">
        <v>1.2155</v>
      </c>
      <c r="DN107" s="153">
        <v>659.35019999999997</v>
      </c>
      <c r="DO107" s="153">
        <v>5.9112</v>
      </c>
      <c r="DP107" s="153">
        <v>18.943000000000001</v>
      </c>
      <c r="DQ107" s="153">
        <v>0</v>
      </c>
      <c r="DR107" s="153" t="s">
        <v>7469</v>
      </c>
      <c r="DS107" s="153">
        <v>0</v>
      </c>
      <c r="DT107" s="153">
        <v>134.7868</v>
      </c>
      <c r="DU107" s="153">
        <v>38.608600000000003</v>
      </c>
      <c r="DV107" s="153" t="s">
        <v>7469</v>
      </c>
      <c r="DW107" s="153" t="s">
        <v>7469</v>
      </c>
      <c r="DX107" s="153">
        <v>34.253300000000003</v>
      </c>
      <c r="DY107" s="153">
        <v>18.238900000000001</v>
      </c>
      <c r="DZ107" s="153">
        <v>0</v>
      </c>
      <c r="EA107" s="153">
        <v>0.15770000000000001</v>
      </c>
      <c r="EB107" s="153">
        <v>38.610500000000002</v>
      </c>
      <c r="EC107" s="153">
        <v>4.0696000000000003</v>
      </c>
      <c r="ED107" s="153">
        <v>16.308700000000002</v>
      </c>
      <c r="EE107" s="153" t="s">
        <v>7469</v>
      </c>
      <c r="EF107" s="153">
        <v>17.692699999999999</v>
      </c>
      <c r="EG107" s="153">
        <v>54.683799999999998</v>
      </c>
      <c r="EH107" s="153" t="s">
        <v>7469</v>
      </c>
      <c r="EI107" s="153">
        <v>0</v>
      </c>
      <c r="EJ107" s="153" t="s">
        <v>7469</v>
      </c>
      <c r="EK107" s="153" t="s">
        <v>7469</v>
      </c>
      <c r="EL107" s="153">
        <v>0</v>
      </c>
      <c r="EM107" s="153">
        <v>222.52719999999999</v>
      </c>
      <c r="EN107" s="153" t="s">
        <v>7469</v>
      </c>
    </row>
    <row r="108" spans="3:144">
      <c r="C108" s="120"/>
      <c r="D108" s="103"/>
      <c r="E108" s="120" t="s">
        <v>8098</v>
      </c>
      <c r="F108" s="126" t="s">
        <v>8114</v>
      </c>
      <c r="G108" s="151" t="s">
        <v>8090</v>
      </c>
      <c r="H108" s="152" t="s">
        <v>8097</v>
      </c>
      <c r="I108" s="153">
        <v>951.88319999999999</v>
      </c>
      <c r="J108" s="153">
        <v>97.21</v>
      </c>
      <c r="K108" s="153">
        <v>3433.3</v>
      </c>
      <c r="L108" s="153">
        <v>0</v>
      </c>
      <c r="M108" s="153" t="s">
        <v>7469</v>
      </c>
      <c r="N108" s="153">
        <v>200</v>
      </c>
      <c r="O108" s="153">
        <v>82</v>
      </c>
      <c r="P108" s="153">
        <v>0</v>
      </c>
      <c r="Q108" s="153">
        <v>6.8400000000000002E-2</v>
      </c>
      <c r="R108" s="153">
        <v>454</v>
      </c>
      <c r="S108" s="153">
        <v>0</v>
      </c>
      <c r="T108" s="153">
        <v>0</v>
      </c>
      <c r="U108" s="153" t="s">
        <v>7469</v>
      </c>
      <c r="V108" s="153">
        <v>0</v>
      </c>
      <c r="W108" s="153">
        <v>6.7091000000000003</v>
      </c>
      <c r="X108" s="153">
        <v>1233.4000000000001</v>
      </c>
      <c r="Y108" s="153">
        <v>0</v>
      </c>
      <c r="Z108" s="153">
        <v>0.75180000000000002</v>
      </c>
      <c r="AA108" s="153">
        <v>130.1121</v>
      </c>
      <c r="AB108" s="153">
        <v>7.1284000000000001</v>
      </c>
      <c r="AC108" s="153">
        <v>0</v>
      </c>
      <c r="AD108" s="153">
        <v>3.5550999999999999</v>
      </c>
      <c r="AE108" s="153">
        <v>0</v>
      </c>
      <c r="AF108" s="153">
        <v>0</v>
      </c>
      <c r="AG108" s="153">
        <v>15.049799999999999</v>
      </c>
      <c r="AH108" s="153" t="s">
        <v>7469</v>
      </c>
      <c r="AI108" s="153" t="s">
        <v>7469</v>
      </c>
      <c r="AJ108" s="153">
        <v>90.573999999999998</v>
      </c>
      <c r="AK108" s="153" t="s">
        <v>7469</v>
      </c>
      <c r="AL108" s="153">
        <v>8.9692000000000007</v>
      </c>
      <c r="AM108" s="153" t="s">
        <v>7469</v>
      </c>
      <c r="AN108" s="153">
        <v>38.992100000000001</v>
      </c>
      <c r="AO108" s="153">
        <v>0.26069999999999999</v>
      </c>
      <c r="AP108" s="153">
        <v>37.581099999999999</v>
      </c>
      <c r="AQ108" s="153">
        <v>0</v>
      </c>
      <c r="AR108" s="153">
        <v>828.15700000000004</v>
      </c>
      <c r="AS108" s="153">
        <v>15.996600000000001</v>
      </c>
      <c r="AT108" s="153">
        <v>8.7848000000000006</v>
      </c>
      <c r="AU108" s="153">
        <v>15.807700000000001</v>
      </c>
      <c r="AV108" s="153">
        <v>288.2131</v>
      </c>
      <c r="AW108" s="153" t="s">
        <v>7469</v>
      </c>
      <c r="AX108" s="153" t="s">
        <v>7469</v>
      </c>
      <c r="AY108" s="153" t="s">
        <v>7469</v>
      </c>
      <c r="AZ108" s="153">
        <v>28.593</v>
      </c>
      <c r="BA108" s="153">
        <v>0.48399999999999999</v>
      </c>
      <c r="BB108" s="153" t="s">
        <v>7469</v>
      </c>
      <c r="BC108" s="153" t="s">
        <v>7469</v>
      </c>
      <c r="BD108" s="153" t="s">
        <v>7469</v>
      </c>
      <c r="BE108" s="153">
        <v>0</v>
      </c>
      <c r="BF108" s="153" t="s">
        <v>7469</v>
      </c>
      <c r="BG108" s="153">
        <v>0.37</v>
      </c>
      <c r="BH108" s="153" t="s">
        <v>7469</v>
      </c>
      <c r="BI108" s="153">
        <v>0</v>
      </c>
      <c r="BJ108" s="153">
        <v>0</v>
      </c>
      <c r="BK108" s="153" t="s">
        <v>7469</v>
      </c>
      <c r="BL108" s="153">
        <v>7.6025999999999998</v>
      </c>
      <c r="BM108" s="153">
        <v>22.1328</v>
      </c>
      <c r="BN108" s="153">
        <v>0</v>
      </c>
      <c r="BO108" s="153">
        <v>6.2700000000000006E-2</v>
      </c>
      <c r="BP108" s="153" t="s">
        <v>7469</v>
      </c>
      <c r="BQ108" s="153" t="s">
        <v>7469</v>
      </c>
      <c r="BR108" s="153" t="s">
        <v>7469</v>
      </c>
      <c r="BS108" s="153">
        <v>243.047</v>
      </c>
      <c r="BT108" s="153" t="s">
        <v>7469</v>
      </c>
      <c r="BU108" s="153">
        <v>32.391399999999997</v>
      </c>
      <c r="BV108" s="153" t="s">
        <v>7469</v>
      </c>
      <c r="BW108" s="153" t="s">
        <v>7469</v>
      </c>
      <c r="BX108" s="153">
        <v>29.014299999999999</v>
      </c>
      <c r="BY108" s="153" t="s">
        <v>7469</v>
      </c>
      <c r="BZ108" s="153">
        <v>0</v>
      </c>
      <c r="CA108" s="153">
        <v>14.164999999999999</v>
      </c>
      <c r="CB108" s="153">
        <v>22.239599999999999</v>
      </c>
      <c r="CC108" s="153">
        <v>0</v>
      </c>
      <c r="CD108" s="153">
        <v>20.2255</v>
      </c>
      <c r="CE108" s="153">
        <v>0</v>
      </c>
      <c r="CF108" s="153" t="s">
        <v>7469</v>
      </c>
      <c r="CG108" s="153" t="s">
        <v>7469</v>
      </c>
      <c r="CH108" s="153">
        <v>1.5901000000000001</v>
      </c>
      <c r="CI108" s="153">
        <v>110.0017</v>
      </c>
      <c r="CJ108" s="153" t="s">
        <v>7469</v>
      </c>
      <c r="CK108" s="153">
        <v>0</v>
      </c>
      <c r="CL108" s="153" t="s">
        <v>7469</v>
      </c>
      <c r="CM108" s="153" t="s">
        <v>7469</v>
      </c>
      <c r="CN108" s="153" t="s">
        <v>7469</v>
      </c>
      <c r="CO108" s="153">
        <v>77.092200000000005</v>
      </c>
      <c r="CP108" s="153">
        <v>74.097099999999998</v>
      </c>
      <c r="CQ108" s="153">
        <v>30.331900000000001</v>
      </c>
      <c r="CR108" s="153" t="s">
        <v>7469</v>
      </c>
      <c r="CS108" s="153">
        <v>20.225999999999999</v>
      </c>
      <c r="CT108" s="153">
        <v>0</v>
      </c>
      <c r="CU108" s="153">
        <v>0</v>
      </c>
      <c r="CV108" s="153" t="s">
        <v>7469</v>
      </c>
      <c r="CW108" s="153" t="s">
        <v>7469</v>
      </c>
      <c r="CX108" s="153" t="s">
        <v>7469</v>
      </c>
      <c r="CY108" s="153">
        <v>147.916</v>
      </c>
      <c r="CZ108" s="153">
        <v>1.2004999999999999</v>
      </c>
      <c r="DA108" s="153">
        <v>7.1582999999999997</v>
      </c>
      <c r="DB108" s="153" t="s">
        <v>7469</v>
      </c>
      <c r="DC108" s="153">
        <v>2.7501000000000002</v>
      </c>
      <c r="DD108" s="153">
        <v>43.900599999999997</v>
      </c>
      <c r="DE108" s="153">
        <v>0</v>
      </c>
      <c r="DF108" s="153" t="s">
        <v>7469</v>
      </c>
      <c r="DG108" s="153">
        <v>8.8719000000000001</v>
      </c>
      <c r="DH108" s="153">
        <v>0</v>
      </c>
      <c r="DI108" s="153" t="s">
        <v>7469</v>
      </c>
      <c r="DJ108" s="153" t="s">
        <v>7469</v>
      </c>
      <c r="DK108" s="153">
        <v>0.1124</v>
      </c>
      <c r="DL108" s="153">
        <v>11.6952</v>
      </c>
      <c r="DM108" s="153">
        <v>1.8148</v>
      </c>
      <c r="DN108" s="153">
        <v>569.48929999999996</v>
      </c>
      <c r="DO108" s="153">
        <v>5.6025</v>
      </c>
      <c r="DP108" s="153">
        <v>18.703199999999999</v>
      </c>
      <c r="DQ108" s="153">
        <v>0</v>
      </c>
      <c r="DR108" s="153" t="s">
        <v>7469</v>
      </c>
      <c r="DS108" s="153">
        <v>0</v>
      </c>
      <c r="DT108" s="153">
        <v>120.4162</v>
      </c>
      <c r="DU108" s="153">
        <v>37.833799999999997</v>
      </c>
      <c r="DV108" s="153" t="s">
        <v>7469</v>
      </c>
      <c r="DW108" s="153" t="s">
        <v>7469</v>
      </c>
      <c r="DX108" s="153">
        <v>30.8414</v>
      </c>
      <c r="DY108" s="153">
        <v>15.6927</v>
      </c>
      <c r="DZ108" s="153">
        <v>0</v>
      </c>
      <c r="EA108" s="153">
        <v>0.14929999999999999</v>
      </c>
      <c r="EB108" s="153">
        <v>35.727699999999999</v>
      </c>
      <c r="EC108" s="153">
        <v>8.3223000000000003</v>
      </c>
      <c r="ED108" s="153">
        <v>11.6333</v>
      </c>
      <c r="EE108" s="153" t="s">
        <v>7469</v>
      </c>
      <c r="EF108" s="153">
        <v>19.8598</v>
      </c>
      <c r="EG108" s="153">
        <v>110.7709</v>
      </c>
      <c r="EH108" s="153" t="s">
        <v>7469</v>
      </c>
      <c r="EI108" s="153">
        <v>0</v>
      </c>
      <c r="EJ108" s="153" t="s">
        <v>7469</v>
      </c>
      <c r="EK108" s="153" t="s">
        <v>7469</v>
      </c>
      <c r="EL108" s="153">
        <v>0</v>
      </c>
      <c r="EM108" s="153">
        <v>174.2182</v>
      </c>
      <c r="EN108" s="153" t="s">
        <v>7469</v>
      </c>
    </row>
    <row r="109" spans="3:144">
      <c r="C109" s="120"/>
      <c r="D109" s="103"/>
      <c r="E109" s="120" t="s">
        <v>7693</v>
      </c>
      <c r="F109" s="126" t="s">
        <v>8114</v>
      </c>
      <c r="G109" s="151" t="s">
        <v>8090</v>
      </c>
      <c r="H109" s="152" t="s">
        <v>8097</v>
      </c>
      <c r="I109" s="153">
        <v>1111.3184000000001</v>
      </c>
      <c r="J109" s="153">
        <v>95.6</v>
      </c>
      <c r="K109" s="153">
        <v>3142.8</v>
      </c>
      <c r="L109" s="153" t="s">
        <v>7469</v>
      </c>
      <c r="M109" s="153" t="s">
        <v>7469</v>
      </c>
      <c r="N109" s="153">
        <v>186</v>
      </c>
      <c r="O109" s="153">
        <v>33</v>
      </c>
      <c r="P109" s="153">
        <v>0</v>
      </c>
      <c r="Q109" s="153">
        <v>0.14599999999999999</v>
      </c>
      <c r="R109" s="153">
        <v>472</v>
      </c>
      <c r="S109" s="153">
        <v>0</v>
      </c>
      <c r="T109" s="153" t="s">
        <v>7469</v>
      </c>
      <c r="U109" s="153" t="s">
        <v>7469</v>
      </c>
      <c r="V109" s="153">
        <v>0</v>
      </c>
      <c r="W109" s="153">
        <v>6.4614000000000003</v>
      </c>
      <c r="X109" s="153">
        <v>850.4</v>
      </c>
      <c r="Y109" s="153">
        <v>0</v>
      </c>
      <c r="Z109" s="153">
        <v>0.69789999999999996</v>
      </c>
      <c r="AA109" s="153">
        <v>86.707400000000007</v>
      </c>
      <c r="AB109" s="153" t="s">
        <v>7469</v>
      </c>
      <c r="AC109" s="153">
        <v>0</v>
      </c>
      <c r="AD109" s="153" t="s">
        <v>7469</v>
      </c>
      <c r="AE109" s="153">
        <v>0</v>
      </c>
      <c r="AF109" s="153">
        <v>0</v>
      </c>
      <c r="AG109" s="153">
        <v>14.722</v>
      </c>
      <c r="AH109" s="153" t="s">
        <v>7469</v>
      </c>
      <c r="AI109" s="153" t="s">
        <v>7469</v>
      </c>
      <c r="AJ109" s="153">
        <v>99.938000000000002</v>
      </c>
      <c r="AK109" s="153" t="s">
        <v>7469</v>
      </c>
      <c r="AL109" s="153" t="s">
        <v>7469</v>
      </c>
      <c r="AM109" s="153" t="s">
        <v>7469</v>
      </c>
      <c r="AN109" s="153">
        <v>40.305599999999998</v>
      </c>
      <c r="AO109" s="153">
        <v>0.3029</v>
      </c>
      <c r="AP109" s="153" t="s">
        <v>7469</v>
      </c>
      <c r="AQ109" s="153">
        <v>0</v>
      </c>
      <c r="AR109" s="153">
        <v>862.02200000000005</v>
      </c>
      <c r="AS109" s="153">
        <v>9.5061999999999998</v>
      </c>
      <c r="AT109" s="153">
        <v>11.3018</v>
      </c>
      <c r="AU109" s="153">
        <v>14.168200000000001</v>
      </c>
      <c r="AV109" s="153">
        <v>242.84739999999999</v>
      </c>
      <c r="AW109" s="153" t="s">
        <v>7469</v>
      </c>
      <c r="AX109" s="153" t="s">
        <v>7469</v>
      </c>
      <c r="AY109" s="153" t="s">
        <v>7469</v>
      </c>
      <c r="AZ109" s="153">
        <v>18.966699999999999</v>
      </c>
      <c r="BA109" s="153" t="s">
        <v>7469</v>
      </c>
      <c r="BB109" s="153" t="s">
        <v>7469</v>
      </c>
      <c r="BC109" s="153" t="s">
        <v>7469</v>
      </c>
      <c r="BD109" s="153" t="s">
        <v>7469</v>
      </c>
      <c r="BE109" s="153">
        <v>0</v>
      </c>
      <c r="BF109" s="153">
        <v>0</v>
      </c>
      <c r="BG109" s="153">
        <v>0.378</v>
      </c>
      <c r="BH109" s="153" t="s">
        <v>7469</v>
      </c>
      <c r="BI109" s="153">
        <v>0</v>
      </c>
      <c r="BJ109" s="153">
        <v>0</v>
      </c>
      <c r="BK109" s="153" t="s">
        <v>7469</v>
      </c>
      <c r="BL109" s="153">
        <v>6.3825000000000003</v>
      </c>
      <c r="BM109" s="153" t="s">
        <v>7469</v>
      </c>
      <c r="BN109" s="153">
        <v>0</v>
      </c>
      <c r="BO109" s="153">
        <v>6.3E-2</v>
      </c>
      <c r="BP109" s="153" t="s">
        <v>7469</v>
      </c>
      <c r="BQ109" s="153">
        <v>0</v>
      </c>
      <c r="BR109" s="153" t="s">
        <v>7469</v>
      </c>
      <c r="BS109" s="153">
        <v>259.83199999999999</v>
      </c>
      <c r="BT109" s="153" t="s">
        <v>7469</v>
      </c>
      <c r="BU109" s="153">
        <v>41.667299999999997</v>
      </c>
      <c r="BV109" s="153" t="s">
        <v>7469</v>
      </c>
      <c r="BW109" s="153" t="s">
        <v>7469</v>
      </c>
      <c r="BX109" s="153">
        <v>27.3156</v>
      </c>
      <c r="BY109" s="153" t="s">
        <v>7469</v>
      </c>
      <c r="BZ109" s="153" t="s">
        <v>7469</v>
      </c>
      <c r="CA109" s="153">
        <v>22.664999999999999</v>
      </c>
      <c r="CB109" s="153">
        <v>19.548200000000001</v>
      </c>
      <c r="CC109" s="153">
        <v>0</v>
      </c>
      <c r="CD109" s="153" t="s">
        <v>7469</v>
      </c>
      <c r="CE109" s="153">
        <v>0</v>
      </c>
      <c r="CF109" s="153" t="s">
        <v>7469</v>
      </c>
      <c r="CG109" s="153" t="s">
        <v>7469</v>
      </c>
      <c r="CH109" s="153">
        <v>1.5105999999999999</v>
      </c>
      <c r="CI109" s="153">
        <v>139.4727</v>
      </c>
      <c r="CJ109" s="153" t="s">
        <v>7469</v>
      </c>
      <c r="CK109" s="153">
        <v>0</v>
      </c>
      <c r="CL109" s="153" t="s">
        <v>7469</v>
      </c>
      <c r="CM109" s="153" t="s">
        <v>7469</v>
      </c>
      <c r="CN109" s="153" t="s">
        <v>7469</v>
      </c>
      <c r="CO109" s="153">
        <v>61.656399999999998</v>
      </c>
      <c r="CP109" s="153">
        <v>72.596299999999999</v>
      </c>
      <c r="CQ109" s="153" t="s">
        <v>7469</v>
      </c>
      <c r="CR109" s="153" t="s">
        <v>7469</v>
      </c>
      <c r="CS109" s="153">
        <v>11.782</v>
      </c>
      <c r="CT109" s="153">
        <v>0</v>
      </c>
      <c r="CU109" s="153">
        <v>0</v>
      </c>
      <c r="CV109" s="153" t="s">
        <v>7469</v>
      </c>
      <c r="CW109" s="153" t="s">
        <v>7469</v>
      </c>
      <c r="CX109" s="153" t="s">
        <v>7469</v>
      </c>
      <c r="CY109" s="153">
        <v>136.00450000000001</v>
      </c>
      <c r="CZ109" s="153">
        <v>1.1209</v>
      </c>
      <c r="DA109" s="153" t="s">
        <v>7469</v>
      </c>
      <c r="DB109" s="153" t="s">
        <v>7469</v>
      </c>
      <c r="DC109" s="153">
        <v>3.7315</v>
      </c>
      <c r="DD109" s="153">
        <v>39.250700000000002</v>
      </c>
      <c r="DE109" s="153" t="s">
        <v>7469</v>
      </c>
      <c r="DF109" s="153" t="s">
        <v>7469</v>
      </c>
      <c r="DG109" s="153">
        <v>8.3524999999999991</v>
      </c>
      <c r="DH109" s="153">
        <v>0</v>
      </c>
      <c r="DI109" s="153" t="s">
        <v>7469</v>
      </c>
      <c r="DJ109" s="153" t="s">
        <v>7469</v>
      </c>
      <c r="DK109" s="153">
        <v>9.8000000000000004E-2</v>
      </c>
      <c r="DL109" s="153" t="s">
        <v>7469</v>
      </c>
      <c r="DM109" s="153">
        <v>1.8325</v>
      </c>
      <c r="DN109" s="153">
        <v>457.3374</v>
      </c>
      <c r="DO109" s="153">
        <v>5.2854000000000001</v>
      </c>
      <c r="DP109" s="153">
        <v>14.599600000000001</v>
      </c>
      <c r="DQ109" s="153">
        <v>0</v>
      </c>
      <c r="DR109" s="153" t="s">
        <v>7469</v>
      </c>
      <c r="DS109" s="153">
        <v>-9.5999999999999992E-3</v>
      </c>
      <c r="DT109" s="153">
        <v>101.49509999999999</v>
      </c>
      <c r="DU109" s="153">
        <v>32.708399999999997</v>
      </c>
      <c r="DV109" s="153" t="s">
        <v>7469</v>
      </c>
      <c r="DW109" s="153" t="s">
        <v>7469</v>
      </c>
      <c r="DX109" s="153">
        <v>33.7988</v>
      </c>
      <c r="DY109" s="153">
        <v>10.338800000000001</v>
      </c>
      <c r="DZ109" s="153">
        <v>0</v>
      </c>
      <c r="EA109" s="153">
        <v>2.8974000000000002</v>
      </c>
      <c r="EB109" s="153">
        <v>32.482799999999997</v>
      </c>
      <c r="EC109" s="153">
        <v>7.8285999999999998</v>
      </c>
      <c r="ED109" s="153">
        <v>15.5503</v>
      </c>
      <c r="EE109" s="153" t="s">
        <v>7469</v>
      </c>
      <c r="EF109" s="153">
        <v>22.3889</v>
      </c>
      <c r="EG109" s="153">
        <v>46.078400000000002</v>
      </c>
      <c r="EH109" s="153" t="s">
        <v>7469</v>
      </c>
      <c r="EI109" s="153">
        <v>0</v>
      </c>
      <c r="EJ109" s="153" t="s">
        <v>7469</v>
      </c>
      <c r="EK109" s="153" t="s">
        <v>7469</v>
      </c>
      <c r="EL109" s="153">
        <v>0</v>
      </c>
      <c r="EM109" s="153">
        <v>198.10599999999999</v>
      </c>
      <c r="EN109" s="153" t="s">
        <v>7469</v>
      </c>
    </row>
    <row r="110" spans="3:144">
      <c r="C110" s="120"/>
      <c r="D110" s="103"/>
      <c r="E110" s="120" t="s">
        <v>8099</v>
      </c>
      <c r="F110" s="126" t="s">
        <v>8114</v>
      </c>
      <c r="G110" s="151" t="s">
        <v>8090</v>
      </c>
      <c r="H110" s="152" t="s">
        <v>8097</v>
      </c>
      <c r="I110" s="153">
        <v>1111.3184000000001</v>
      </c>
      <c r="J110" s="153">
        <v>95.6</v>
      </c>
      <c r="K110" s="153">
        <v>3142.8</v>
      </c>
      <c r="L110" s="153" t="s">
        <v>7469</v>
      </c>
      <c r="M110" s="153" t="s">
        <v>7469</v>
      </c>
      <c r="N110" s="153">
        <v>186</v>
      </c>
      <c r="O110" s="153">
        <v>33</v>
      </c>
      <c r="P110" s="153">
        <v>0</v>
      </c>
      <c r="Q110" s="153">
        <v>0.14599999999999999</v>
      </c>
      <c r="R110" s="153">
        <v>472</v>
      </c>
      <c r="S110" s="153">
        <v>0</v>
      </c>
      <c r="T110" s="153" t="s">
        <v>7469</v>
      </c>
      <c r="U110" s="153" t="s">
        <v>7469</v>
      </c>
      <c r="V110" s="153">
        <v>0</v>
      </c>
      <c r="W110" s="153">
        <v>6.4614000000000003</v>
      </c>
      <c r="X110" s="153">
        <v>850.4</v>
      </c>
      <c r="Y110" s="153">
        <v>0</v>
      </c>
      <c r="Z110" s="153">
        <v>0.69789999999999996</v>
      </c>
      <c r="AA110" s="153">
        <v>86.707400000000007</v>
      </c>
      <c r="AB110" s="153" t="s">
        <v>7469</v>
      </c>
      <c r="AC110" s="153">
        <v>0</v>
      </c>
      <c r="AD110" s="153" t="s">
        <v>7469</v>
      </c>
      <c r="AE110" s="153">
        <v>0</v>
      </c>
      <c r="AF110" s="153">
        <v>0</v>
      </c>
      <c r="AG110" s="153">
        <v>14.722</v>
      </c>
      <c r="AH110" s="153" t="s">
        <v>7469</v>
      </c>
      <c r="AI110" s="153" t="s">
        <v>7469</v>
      </c>
      <c r="AJ110" s="153">
        <v>99.938000000000002</v>
      </c>
      <c r="AK110" s="153" t="s">
        <v>7469</v>
      </c>
      <c r="AL110" s="153" t="s">
        <v>7469</v>
      </c>
      <c r="AM110" s="153" t="s">
        <v>7469</v>
      </c>
      <c r="AN110" s="153">
        <v>40.305599999999998</v>
      </c>
      <c r="AO110" s="153">
        <v>0.3029</v>
      </c>
      <c r="AP110" s="153" t="s">
        <v>7469</v>
      </c>
      <c r="AQ110" s="153">
        <v>0</v>
      </c>
      <c r="AR110" s="153">
        <v>862.02200000000005</v>
      </c>
      <c r="AS110" s="153">
        <v>9.5061999999999998</v>
      </c>
      <c r="AT110" s="153">
        <v>11.3018</v>
      </c>
      <c r="AU110" s="153">
        <v>14.168200000000001</v>
      </c>
      <c r="AV110" s="153">
        <v>242.84739999999999</v>
      </c>
      <c r="AW110" s="153" t="s">
        <v>7469</v>
      </c>
      <c r="AX110" s="153" t="s">
        <v>7469</v>
      </c>
      <c r="AY110" s="153" t="s">
        <v>7469</v>
      </c>
      <c r="AZ110" s="153">
        <v>18.966699999999999</v>
      </c>
      <c r="BA110" s="153" t="s">
        <v>7469</v>
      </c>
      <c r="BB110" s="153" t="s">
        <v>7469</v>
      </c>
      <c r="BC110" s="153" t="s">
        <v>7469</v>
      </c>
      <c r="BD110" s="153" t="s">
        <v>7469</v>
      </c>
      <c r="BE110" s="153">
        <v>0</v>
      </c>
      <c r="BF110" s="153">
        <v>0</v>
      </c>
      <c r="BG110" s="153">
        <v>0.378</v>
      </c>
      <c r="BH110" s="153" t="s">
        <v>7469</v>
      </c>
      <c r="BI110" s="153">
        <v>0</v>
      </c>
      <c r="BJ110" s="153">
        <v>0</v>
      </c>
      <c r="BK110" s="153" t="s">
        <v>7469</v>
      </c>
      <c r="BL110" s="153">
        <v>6.3825000000000003</v>
      </c>
      <c r="BM110" s="153" t="s">
        <v>7469</v>
      </c>
      <c r="BN110" s="153">
        <v>0</v>
      </c>
      <c r="BO110" s="153">
        <v>6.3E-2</v>
      </c>
      <c r="BP110" s="153" t="s">
        <v>7469</v>
      </c>
      <c r="BQ110" s="153">
        <v>0</v>
      </c>
      <c r="BR110" s="153" t="s">
        <v>7469</v>
      </c>
      <c r="BS110" s="153">
        <v>259.83199999999999</v>
      </c>
      <c r="BT110" s="153" t="s">
        <v>7469</v>
      </c>
      <c r="BU110" s="153">
        <v>41.667299999999997</v>
      </c>
      <c r="BV110" s="153" t="s">
        <v>7469</v>
      </c>
      <c r="BW110" s="153" t="s">
        <v>7469</v>
      </c>
      <c r="BX110" s="153">
        <v>27.3156</v>
      </c>
      <c r="BY110" s="153" t="s">
        <v>7469</v>
      </c>
      <c r="BZ110" s="153" t="s">
        <v>7469</v>
      </c>
      <c r="CA110" s="153">
        <v>22.664999999999999</v>
      </c>
      <c r="CB110" s="153">
        <v>19.548200000000001</v>
      </c>
      <c r="CC110" s="153">
        <v>0</v>
      </c>
      <c r="CD110" s="153" t="s">
        <v>7469</v>
      </c>
      <c r="CE110" s="153">
        <v>0</v>
      </c>
      <c r="CF110" s="153" t="s">
        <v>7469</v>
      </c>
      <c r="CG110" s="153" t="s">
        <v>7469</v>
      </c>
      <c r="CH110" s="153">
        <v>1.5105999999999999</v>
      </c>
      <c r="CI110" s="153">
        <v>139.4727</v>
      </c>
      <c r="CJ110" s="153" t="s">
        <v>7469</v>
      </c>
      <c r="CK110" s="153" t="s">
        <v>7469</v>
      </c>
      <c r="CL110" s="153" t="s">
        <v>7469</v>
      </c>
      <c r="CM110" s="153" t="s">
        <v>7469</v>
      </c>
      <c r="CN110" s="153" t="s">
        <v>7469</v>
      </c>
      <c r="CO110" s="153">
        <v>61.656399999999998</v>
      </c>
      <c r="CP110" s="153">
        <v>72.596299999999999</v>
      </c>
      <c r="CQ110" s="153" t="s">
        <v>7469</v>
      </c>
      <c r="CR110" s="153" t="s">
        <v>7469</v>
      </c>
      <c r="CS110" s="153">
        <v>11.782</v>
      </c>
      <c r="CT110" s="153">
        <v>0</v>
      </c>
      <c r="CU110" s="153">
        <v>0</v>
      </c>
      <c r="CV110" s="153" t="s">
        <v>7469</v>
      </c>
      <c r="CW110" s="153" t="s">
        <v>7469</v>
      </c>
      <c r="CX110" s="153" t="s">
        <v>7469</v>
      </c>
      <c r="CY110" s="153">
        <v>136.00450000000001</v>
      </c>
      <c r="CZ110" s="153">
        <v>1.1209</v>
      </c>
      <c r="DA110" s="153" t="s">
        <v>7469</v>
      </c>
      <c r="DB110" s="153" t="s">
        <v>7469</v>
      </c>
      <c r="DC110" s="153">
        <v>3.7315</v>
      </c>
      <c r="DD110" s="153">
        <v>39.250700000000002</v>
      </c>
      <c r="DE110" s="153" t="s">
        <v>7469</v>
      </c>
      <c r="DF110" s="153" t="s">
        <v>7469</v>
      </c>
      <c r="DG110" s="153">
        <v>8.3524999999999991</v>
      </c>
      <c r="DH110" s="153">
        <v>0</v>
      </c>
      <c r="DI110" s="153" t="s">
        <v>7469</v>
      </c>
      <c r="DJ110" s="153" t="s">
        <v>7469</v>
      </c>
      <c r="DK110" s="153">
        <v>9.8000000000000004E-2</v>
      </c>
      <c r="DL110" s="153" t="s">
        <v>7469</v>
      </c>
      <c r="DM110" s="153">
        <v>1.8325</v>
      </c>
      <c r="DN110" s="153">
        <v>457.3374</v>
      </c>
      <c r="DO110" s="153">
        <v>5.2854000000000001</v>
      </c>
      <c r="DP110" s="153">
        <v>14.599600000000001</v>
      </c>
      <c r="DQ110" s="153">
        <v>0</v>
      </c>
      <c r="DR110" s="153" t="s">
        <v>7469</v>
      </c>
      <c r="DS110" s="153">
        <v>-9.5999999999999992E-3</v>
      </c>
      <c r="DT110" s="153">
        <v>101.49509999999999</v>
      </c>
      <c r="DU110" s="153">
        <v>32.708399999999997</v>
      </c>
      <c r="DV110" s="153" t="s">
        <v>7469</v>
      </c>
      <c r="DW110" s="153" t="s">
        <v>7469</v>
      </c>
      <c r="DX110" s="153">
        <v>33.7988</v>
      </c>
      <c r="DY110" s="153">
        <v>10.338800000000001</v>
      </c>
      <c r="DZ110" s="153">
        <v>0</v>
      </c>
      <c r="EA110" s="153">
        <v>2.8974000000000002</v>
      </c>
      <c r="EB110" s="153">
        <v>32.482799999999997</v>
      </c>
      <c r="EC110" s="153">
        <v>7.8285999999999998</v>
      </c>
      <c r="ED110" s="153">
        <v>15.5503</v>
      </c>
      <c r="EE110" s="153" t="s">
        <v>7469</v>
      </c>
      <c r="EF110" s="153">
        <v>22.3889</v>
      </c>
      <c r="EG110" s="153">
        <v>46.078400000000002</v>
      </c>
      <c r="EH110" s="153" t="s">
        <v>7469</v>
      </c>
      <c r="EI110" s="153">
        <v>0</v>
      </c>
      <c r="EJ110" s="153" t="s">
        <v>7469</v>
      </c>
      <c r="EK110" s="153" t="s">
        <v>7469</v>
      </c>
      <c r="EL110" s="153">
        <v>0</v>
      </c>
      <c r="EM110" s="153">
        <v>198.10599999999999</v>
      </c>
      <c r="EN110" s="153" t="s">
        <v>7469</v>
      </c>
    </row>
    <row r="111" spans="3:144">
      <c r="C111" s="120"/>
      <c r="D111" s="103"/>
      <c r="E111" s="120" t="s">
        <v>8100</v>
      </c>
      <c r="F111" s="126" t="s">
        <v>8114</v>
      </c>
      <c r="G111" s="151" t="s">
        <v>8090</v>
      </c>
      <c r="H111" s="152" t="s">
        <v>8097</v>
      </c>
      <c r="I111" s="153" t="s">
        <v>7469</v>
      </c>
      <c r="J111" s="153" t="s">
        <v>7469</v>
      </c>
      <c r="K111" s="153" t="s">
        <v>7469</v>
      </c>
      <c r="L111" s="153" t="s">
        <v>7469</v>
      </c>
      <c r="M111" s="153" t="s">
        <v>7469</v>
      </c>
      <c r="N111" s="153">
        <v>178</v>
      </c>
      <c r="O111" s="153">
        <v>0</v>
      </c>
      <c r="P111" s="153" t="s">
        <v>7469</v>
      </c>
      <c r="Q111" s="153" t="s">
        <v>7469</v>
      </c>
      <c r="R111" s="153">
        <v>302</v>
      </c>
      <c r="S111" s="153" t="s">
        <v>7469</v>
      </c>
      <c r="T111" s="153" t="s">
        <v>7469</v>
      </c>
      <c r="U111" s="153" t="s">
        <v>7469</v>
      </c>
      <c r="V111" s="153" t="s">
        <v>7469</v>
      </c>
      <c r="W111" s="153" t="s">
        <v>7469</v>
      </c>
      <c r="X111" s="153" t="s">
        <v>7469</v>
      </c>
      <c r="Y111" s="153" t="s">
        <v>7469</v>
      </c>
      <c r="Z111" s="153" t="s">
        <v>7469</v>
      </c>
      <c r="AA111" s="153" t="s">
        <v>7469</v>
      </c>
      <c r="AB111" s="153" t="s">
        <v>7469</v>
      </c>
      <c r="AC111" s="153" t="s">
        <v>7469</v>
      </c>
      <c r="AD111" s="153" t="s">
        <v>7469</v>
      </c>
      <c r="AE111" s="153">
        <v>0</v>
      </c>
      <c r="AF111" s="153">
        <v>0</v>
      </c>
      <c r="AG111" s="153" t="s">
        <v>7469</v>
      </c>
      <c r="AH111" s="153" t="s">
        <v>7469</v>
      </c>
      <c r="AI111" s="153" t="s">
        <v>7469</v>
      </c>
      <c r="AJ111" s="153" t="s">
        <v>7469</v>
      </c>
      <c r="AK111" s="153" t="s">
        <v>7469</v>
      </c>
      <c r="AL111" s="153" t="s">
        <v>7469</v>
      </c>
      <c r="AM111" s="153" t="s">
        <v>7469</v>
      </c>
      <c r="AN111" s="153" t="s">
        <v>7469</v>
      </c>
      <c r="AO111" s="153" t="s">
        <v>7469</v>
      </c>
      <c r="AP111" s="153" t="s">
        <v>7469</v>
      </c>
      <c r="AQ111" s="153" t="s">
        <v>7469</v>
      </c>
      <c r="AR111" s="153" t="s">
        <v>7469</v>
      </c>
      <c r="AS111" s="153" t="s">
        <v>7469</v>
      </c>
      <c r="AT111" s="153" t="s">
        <v>7469</v>
      </c>
      <c r="AU111" s="153" t="s">
        <v>7469</v>
      </c>
      <c r="AV111" s="153" t="s">
        <v>7469</v>
      </c>
      <c r="AW111" s="153" t="s">
        <v>7469</v>
      </c>
      <c r="AX111" s="153" t="s">
        <v>7469</v>
      </c>
      <c r="AY111" s="153" t="s">
        <v>7469</v>
      </c>
      <c r="AZ111" s="153" t="s">
        <v>7469</v>
      </c>
      <c r="BA111" s="153" t="s">
        <v>7469</v>
      </c>
      <c r="BB111" s="153" t="s">
        <v>7469</v>
      </c>
      <c r="BC111" s="153" t="s">
        <v>7469</v>
      </c>
      <c r="BD111" s="153" t="s">
        <v>7469</v>
      </c>
      <c r="BE111" s="153" t="s">
        <v>7469</v>
      </c>
      <c r="BF111" s="153" t="s">
        <v>7469</v>
      </c>
      <c r="BG111" s="153">
        <v>851.41800000000001</v>
      </c>
      <c r="BH111" s="153" t="s">
        <v>7469</v>
      </c>
      <c r="BI111" s="153" t="s">
        <v>7469</v>
      </c>
      <c r="BJ111" s="153">
        <v>1.8962000000000001</v>
      </c>
      <c r="BK111" s="153" t="s">
        <v>7469</v>
      </c>
      <c r="BL111" s="153" t="s">
        <v>7469</v>
      </c>
      <c r="BM111" s="153" t="s">
        <v>7469</v>
      </c>
      <c r="BN111" s="153">
        <v>0</v>
      </c>
      <c r="BO111" s="153">
        <v>5.6300000000000003E-2</v>
      </c>
      <c r="BP111" s="153" t="s">
        <v>7469</v>
      </c>
      <c r="BQ111" s="153" t="s">
        <v>7469</v>
      </c>
      <c r="BR111" s="153" t="s">
        <v>7469</v>
      </c>
      <c r="BS111" s="153" t="s">
        <v>7469</v>
      </c>
      <c r="BT111" s="153" t="s">
        <v>7469</v>
      </c>
      <c r="BU111" s="153" t="s">
        <v>7469</v>
      </c>
      <c r="BV111" s="153" t="s">
        <v>7469</v>
      </c>
      <c r="BW111" s="153" t="s">
        <v>7469</v>
      </c>
      <c r="BX111" s="153" t="s">
        <v>7469</v>
      </c>
      <c r="BY111" s="153" t="s">
        <v>7469</v>
      </c>
      <c r="BZ111" s="153" t="s">
        <v>7469</v>
      </c>
      <c r="CA111" s="153">
        <v>28.664999999999999</v>
      </c>
      <c r="CB111" s="153" t="s">
        <v>7469</v>
      </c>
      <c r="CC111" s="153" t="s">
        <v>7469</v>
      </c>
      <c r="CD111" s="153" t="s">
        <v>7469</v>
      </c>
      <c r="CE111" s="153">
        <v>0</v>
      </c>
      <c r="CF111" s="153" t="s">
        <v>7469</v>
      </c>
      <c r="CG111" s="153" t="s">
        <v>7469</v>
      </c>
      <c r="CH111" s="153" t="s">
        <v>7469</v>
      </c>
      <c r="CI111" s="153" t="s">
        <v>7469</v>
      </c>
      <c r="CJ111" s="153" t="s">
        <v>7469</v>
      </c>
      <c r="CK111" s="153" t="s">
        <v>7469</v>
      </c>
      <c r="CL111" s="153" t="s">
        <v>7469</v>
      </c>
      <c r="CM111" s="153" t="s">
        <v>7469</v>
      </c>
      <c r="CN111" s="153" t="s">
        <v>7469</v>
      </c>
      <c r="CO111" s="153" t="s">
        <v>7469</v>
      </c>
      <c r="CP111" s="153" t="s">
        <v>7469</v>
      </c>
      <c r="CQ111" s="153" t="s">
        <v>7469</v>
      </c>
      <c r="CR111" s="153" t="s">
        <v>7469</v>
      </c>
      <c r="CS111" s="153" t="s">
        <v>7469</v>
      </c>
      <c r="CT111" s="153" t="s">
        <v>7469</v>
      </c>
      <c r="CU111" s="153">
        <v>0</v>
      </c>
      <c r="CV111" s="153" t="s">
        <v>7469</v>
      </c>
      <c r="CW111" s="153" t="s">
        <v>7469</v>
      </c>
      <c r="CX111" s="153" t="s">
        <v>7469</v>
      </c>
      <c r="CY111" s="153" t="s">
        <v>7469</v>
      </c>
      <c r="CZ111" s="153" t="s">
        <v>7469</v>
      </c>
      <c r="DA111" s="153" t="s">
        <v>7469</v>
      </c>
      <c r="DB111" s="153" t="s">
        <v>7469</v>
      </c>
      <c r="DC111" s="153" t="s">
        <v>7469</v>
      </c>
      <c r="DD111" s="153" t="s">
        <v>7469</v>
      </c>
      <c r="DE111" s="153" t="s">
        <v>7469</v>
      </c>
      <c r="DF111" s="153" t="s">
        <v>7469</v>
      </c>
      <c r="DG111" s="153" t="s">
        <v>7469</v>
      </c>
      <c r="DH111" s="153">
        <v>0</v>
      </c>
      <c r="DI111" s="153" t="s">
        <v>7469</v>
      </c>
      <c r="DJ111" s="153" t="s">
        <v>7469</v>
      </c>
      <c r="DK111" s="153">
        <v>6.7400000000000002E-2</v>
      </c>
      <c r="DL111" s="153" t="s">
        <v>7469</v>
      </c>
      <c r="DM111" s="153" t="s">
        <v>7469</v>
      </c>
      <c r="DN111" s="153" t="s">
        <v>7469</v>
      </c>
      <c r="DO111" s="153" t="s">
        <v>7469</v>
      </c>
      <c r="DP111" s="153" t="s">
        <v>7469</v>
      </c>
      <c r="DQ111" s="153">
        <v>0</v>
      </c>
      <c r="DR111" s="153" t="s">
        <v>7469</v>
      </c>
      <c r="DS111" s="153" t="s">
        <v>7469</v>
      </c>
      <c r="DT111" s="153" t="s">
        <v>7469</v>
      </c>
      <c r="DU111" s="153" t="s">
        <v>7469</v>
      </c>
      <c r="DV111" s="153" t="s">
        <v>7469</v>
      </c>
      <c r="DW111" s="153" t="s">
        <v>7469</v>
      </c>
      <c r="DX111" s="153" t="s">
        <v>7469</v>
      </c>
      <c r="DY111" s="153" t="s">
        <v>7469</v>
      </c>
      <c r="DZ111" s="153" t="s">
        <v>7469</v>
      </c>
      <c r="EA111" s="153" t="s">
        <v>7469</v>
      </c>
      <c r="EB111" s="153" t="s">
        <v>7469</v>
      </c>
      <c r="EC111" s="153" t="s">
        <v>7469</v>
      </c>
      <c r="ED111" s="153" t="s">
        <v>7469</v>
      </c>
      <c r="EE111" s="153">
        <v>0</v>
      </c>
      <c r="EF111" s="153" t="s">
        <v>7469</v>
      </c>
      <c r="EG111" s="153" t="s">
        <v>7469</v>
      </c>
      <c r="EH111" s="153" t="s">
        <v>7469</v>
      </c>
      <c r="EI111" s="153" t="s">
        <v>7469</v>
      </c>
      <c r="EJ111" s="153" t="s">
        <v>7469</v>
      </c>
      <c r="EK111" s="153" t="s">
        <v>7469</v>
      </c>
      <c r="EL111" s="153" t="s">
        <v>7469</v>
      </c>
      <c r="EM111" s="153" t="s">
        <v>7469</v>
      </c>
      <c r="EN111" s="153" t="s">
        <v>7469</v>
      </c>
    </row>
    <row r="112" spans="3:144">
      <c r="C112" s="120"/>
      <c r="D112" s="103"/>
      <c r="E112" s="120" t="s">
        <v>8101</v>
      </c>
      <c r="F112" s="126" t="s">
        <v>8114</v>
      </c>
      <c r="G112" s="151" t="s">
        <v>8090</v>
      </c>
      <c r="H112" s="152" t="s">
        <v>8097</v>
      </c>
      <c r="I112" s="153" t="s">
        <v>7469</v>
      </c>
      <c r="J112" s="153" t="s">
        <v>7469</v>
      </c>
      <c r="K112" s="153" t="s">
        <v>7469</v>
      </c>
      <c r="L112" s="153" t="s">
        <v>7469</v>
      </c>
      <c r="M112" s="153" t="s">
        <v>7469</v>
      </c>
      <c r="N112" s="153">
        <v>182</v>
      </c>
      <c r="O112" s="153">
        <v>0</v>
      </c>
      <c r="P112" s="153" t="s">
        <v>7469</v>
      </c>
      <c r="Q112" s="153" t="s">
        <v>7469</v>
      </c>
      <c r="R112" s="153">
        <v>241</v>
      </c>
      <c r="S112" s="153" t="s">
        <v>7469</v>
      </c>
      <c r="T112" s="153" t="s">
        <v>7469</v>
      </c>
      <c r="U112" s="153" t="s">
        <v>7469</v>
      </c>
      <c r="V112" s="153" t="s">
        <v>7469</v>
      </c>
      <c r="W112" s="153" t="s">
        <v>7469</v>
      </c>
      <c r="X112" s="153" t="s">
        <v>7469</v>
      </c>
      <c r="Y112" s="153" t="s">
        <v>7469</v>
      </c>
      <c r="Z112" s="153" t="s">
        <v>7469</v>
      </c>
      <c r="AA112" s="153" t="s">
        <v>7469</v>
      </c>
      <c r="AB112" s="153" t="s">
        <v>7469</v>
      </c>
      <c r="AC112" s="153" t="s">
        <v>7469</v>
      </c>
      <c r="AD112" s="153" t="s">
        <v>7469</v>
      </c>
      <c r="AE112" s="153">
        <v>0</v>
      </c>
      <c r="AF112" s="153">
        <v>0</v>
      </c>
      <c r="AG112" s="153" t="s">
        <v>7469</v>
      </c>
      <c r="AH112" s="153" t="s">
        <v>7469</v>
      </c>
      <c r="AI112" s="153" t="s">
        <v>7469</v>
      </c>
      <c r="AJ112" s="153" t="s">
        <v>7469</v>
      </c>
      <c r="AK112" s="153" t="s">
        <v>7469</v>
      </c>
      <c r="AL112" s="153" t="s">
        <v>7469</v>
      </c>
      <c r="AM112" s="153" t="s">
        <v>7469</v>
      </c>
      <c r="AN112" s="153" t="s">
        <v>7469</v>
      </c>
      <c r="AO112" s="153" t="s">
        <v>7469</v>
      </c>
      <c r="AP112" s="153">
        <v>41.764000000000003</v>
      </c>
      <c r="AQ112" s="153" t="s">
        <v>7469</v>
      </c>
      <c r="AR112" s="153" t="s">
        <v>7469</v>
      </c>
      <c r="AS112" s="153" t="s">
        <v>7469</v>
      </c>
      <c r="AT112" s="153" t="s">
        <v>7469</v>
      </c>
      <c r="AU112" s="153" t="s">
        <v>7469</v>
      </c>
      <c r="AV112" s="153" t="s">
        <v>7469</v>
      </c>
      <c r="AW112" s="153" t="s">
        <v>7469</v>
      </c>
      <c r="AX112" s="153" t="s">
        <v>7469</v>
      </c>
      <c r="AY112" s="153" t="s">
        <v>7469</v>
      </c>
      <c r="AZ112" s="153" t="s">
        <v>7469</v>
      </c>
      <c r="BA112" s="153" t="s">
        <v>7469</v>
      </c>
      <c r="BB112" s="153" t="s">
        <v>7469</v>
      </c>
      <c r="BC112" s="153" t="s">
        <v>7469</v>
      </c>
      <c r="BD112" s="153" t="s">
        <v>7469</v>
      </c>
      <c r="BE112" s="153" t="s">
        <v>7469</v>
      </c>
      <c r="BF112" s="153" t="s">
        <v>7469</v>
      </c>
      <c r="BG112" s="153">
        <v>949.88300000000004</v>
      </c>
      <c r="BH112" s="153" t="s">
        <v>7469</v>
      </c>
      <c r="BI112" s="153" t="s">
        <v>7469</v>
      </c>
      <c r="BJ112" s="153">
        <v>1.8526</v>
      </c>
      <c r="BK112" s="153" t="s">
        <v>7469</v>
      </c>
      <c r="BL112" s="153" t="s">
        <v>7469</v>
      </c>
      <c r="BM112" s="153" t="s">
        <v>7469</v>
      </c>
      <c r="BN112" s="153">
        <v>0</v>
      </c>
      <c r="BO112" s="153" t="s">
        <v>7469</v>
      </c>
      <c r="BP112" s="153" t="s">
        <v>7469</v>
      </c>
      <c r="BQ112" s="153" t="s">
        <v>7469</v>
      </c>
      <c r="BR112" s="153" t="s">
        <v>7469</v>
      </c>
      <c r="BS112" s="153" t="s">
        <v>7469</v>
      </c>
      <c r="BT112" s="153" t="s">
        <v>7469</v>
      </c>
      <c r="BU112" s="153" t="s">
        <v>7469</v>
      </c>
      <c r="BV112" s="153" t="s">
        <v>7469</v>
      </c>
      <c r="BW112" s="153" t="s">
        <v>7469</v>
      </c>
      <c r="BX112" s="153" t="s">
        <v>7469</v>
      </c>
      <c r="BY112" s="153" t="s">
        <v>7469</v>
      </c>
      <c r="BZ112" s="153" t="s">
        <v>7469</v>
      </c>
      <c r="CA112" s="153">
        <v>35.585000000000001</v>
      </c>
      <c r="CB112" s="153" t="s">
        <v>7469</v>
      </c>
      <c r="CC112" s="153" t="s">
        <v>7469</v>
      </c>
      <c r="CD112" s="153" t="s">
        <v>7469</v>
      </c>
      <c r="CE112" s="153" t="s">
        <v>7469</v>
      </c>
      <c r="CF112" s="153" t="s">
        <v>7469</v>
      </c>
      <c r="CG112" s="153" t="s">
        <v>7469</v>
      </c>
      <c r="CH112" s="153" t="s">
        <v>7469</v>
      </c>
      <c r="CI112" s="153" t="s">
        <v>7469</v>
      </c>
      <c r="CJ112" s="153" t="s">
        <v>7469</v>
      </c>
      <c r="CK112" s="153" t="s">
        <v>7469</v>
      </c>
      <c r="CL112" s="153" t="s">
        <v>7469</v>
      </c>
      <c r="CM112" s="153" t="s">
        <v>7469</v>
      </c>
      <c r="CN112" s="153" t="s">
        <v>7469</v>
      </c>
      <c r="CO112" s="153" t="s">
        <v>7469</v>
      </c>
      <c r="CP112" s="153" t="s">
        <v>7469</v>
      </c>
      <c r="CQ112" s="153" t="s">
        <v>7469</v>
      </c>
      <c r="CR112" s="153" t="s">
        <v>7469</v>
      </c>
      <c r="CS112" s="153" t="s">
        <v>7469</v>
      </c>
      <c r="CT112" s="153" t="s">
        <v>7469</v>
      </c>
      <c r="CU112" s="153">
        <v>0</v>
      </c>
      <c r="CV112" s="153" t="s">
        <v>7469</v>
      </c>
      <c r="CW112" s="153" t="s">
        <v>7469</v>
      </c>
      <c r="CX112" s="153" t="s">
        <v>7469</v>
      </c>
      <c r="CY112" s="153" t="s">
        <v>7469</v>
      </c>
      <c r="CZ112" s="153" t="s">
        <v>7469</v>
      </c>
      <c r="DA112" s="153" t="s">
        <v>7469</v>
      </c>
      <c r="DB112" s="153" t="s">
        <v>7469</v>
      </c>
      <c r="DC112" s="153" t="s">
        <v>7469</v>
      </c>
      <c r="DD112" s="153" t="s">
        <v>7469</v>
      </c>
      <c r="DE112" s="153" t="s">
        <v>7469</v>
      </c>
      <c r="DF112" s="153" t="s">
        <v>7469</v>
      </c>
      <c r="DG112" s="153" t="s">
        <v>7469</v>
      </c>
      <c r="DH112" s="153" t="s">
        <v>7469</v>
      </c>
      <c r="DI112" s="153" t="s">
        <v>7469</v>
      </c>
      <c r="DJ112" s="153" t="s">
        <v>7469</v>
      </c>
      <c r="DK112" s="153">
        <v>7.1400000000000005E-2</v>
      </c>
      <c r="DL112" s="153" t="s">
        <v>7469</v>
      </c>
      <c r="DM112" s="153" t="s">
        <v>7469</v>
      </c>
      <c r="DN112" s="153" t="s">
        <v>7469</v>
      </c>
      <c r="DO112" s="153" t="s">
        <v>7469</v>
      </c>
      <c r="DP112" s="153" t="s">
        <v>7469</v>
      </c>
      <c r="DQ112" s="153">
        <v>0</v>
      </c>
      <c r="DR112" s="153" t="s">
        <v>7469</v>
      </c>
      <c r="DS112" s="153" t="s">
        <v>7469</v>
      </c>
      <c r="DT112" s="153" t="s">
        <v>7469</v>
      </c>
      <c r="DU112" s="153" t="s">
        <v>7469</v>
      </c>
      <c r="DV112" s="153" t="s">
        <v>7469</v>
      </c>
      <c r="DW112" s="153" t="s">
        <v>7469</v>
      </c>
      <c r="DX112" s="153" t="s">
        <v>7469</v>
      </c>
      <c r="DY112" s="153" t="s">
        <v>7469</v>
      </c>
      <c r="DZ112" s="153" t="s">
        <v>7469</v>
      </c>
      <c r="EA112" s="153" t="s">
        <v>7469</v>
      </c>
      <c r="EB112" s="153" t="s">
        <v>7469</v>
      </c>
      <c r="EC112" s="153" t="s">
        <v>7469</v>
      </c>
      <c r="ED112" s="153" t="s">
        <v>7469</v>
      </c>
      <c r="EE112" s="153">
        <v>0</v>
      </c>
      <c r="EF112" s="153" t="s">
        <v>7469</v>
      </c>
      <c r="EG112" s="153" t="s">
        <v>7469</v>
      </c>
      <c r="EH112" s="153" t="s">
        <v>7469</v>
      </c>
      <c r="EI112" s="153" t="s">
        <v>7469</v>
      </c>
      <c r="EJ112" s="153" t="s">
        <v>7469</v>
      </c>
      <c r="EK112" s="153" t="s">
        <v>7469</v>
      </c>
      <c r="EL112" s="153" t="s">
        <v>7469</v>
      </c>
      <c r="EM112" s="153" t="s">
        <v>7469</v>
      </c>
      <c r="EN112" s="153" t="s">
        <v>7469</v>
      </c>
    </row>
    <row r="113" spans="3:144">
      <c r="C113" s="120"/>
      <c r="D113" s="103"/>
      <c r="E113" s="120" t="s">
        <v>8102</v>
      </c>
      <c r="F113" s="126" t="s">
        <v>8114</v>
      </c>
      <c r="G113" s="151" t="s">
        <v>8090</v>
      </c>
      <c r="H113" s="152" t="s">
        <v>8097</v>
      </c>
      <c r="I113" s="153" t="s">
        <v>7469</v>
      </c>
      <c r="J113" s="153" t="s">
        <v>7469</v>
      </c>
      <c r="K113" s="153" t="s">
        <v>7469</v>
      </c>
      <c r="L113" s="153" t="s">
        <v>7469</v>
      </c>
      <c r="M113" s="153" t="s">
        <v>7469</v>
      </c>
      <c r="N113" s="153" t="s">
        <v>7469</v>
      </c>
      <c r="O113" s="153">
        <v>0</v>
      </c>
      <c r="P113" s="153" t="s">
        <v>7469</v>
      </c>
      <c r="Q113" s="153" t="s">
        <v>7469</v>
      </c>
      <c r="R113" s="153" t="s">
        <v>7469</v>
      </c>
      <c r="S113" s="153" t="s">
        <v>7469</v>
      </c>
      <c r="T113" s="153" t="s">
        <v>7469</v>
      </c>
      <c r="U113" s="153" t="s">
        <v>7469</v>
      </c>
      <c r="V113" s="153" t="s">
        <v>7469</v>
      </c>
      <c r="W113" s="153" t="s">
        <v>7469</v>
      </c>
      <c r="X113" s="153" t="s">
        <v>7469</v>
      </c>
      <c r="Y113" s="153" t="s">
        <v>7469</v>
      </c>
      <c r="Z113" s="153" t="s">
        <v>7469</v>
      </c>
      <c r="AA113" s="153" t="s">
        <v>7469</v>
      </c>
      <c r="AB113" s="153" t="s">
        <v>7469</v>
      </c>
      <c r="AC113" s="153" t="s">
        <v>7469</v>
      </c>
      <c r="AD113" s="153" t="s">
        <v>7469</v>
      </c>
      <c r="AE113" s="153" t="s">
        <v>7469</v>
      </c>
      <c r="AF113" s="153" t="s">
        <v>7469</v>
      </c>
      <c r="AG113" s="153" t="s">
        <v>7469</v>
      </c>
      <c r="AH113" s="153" t="s">
        <v>7469</v>
      </c>
      <c r="AI113" s="153" t="s">
        <v>7469</v>
      </c>
      <c r="AJ113" s="153" t="s">
        <v>7469</v>
      </c>
      <c r="AK113" s="153" t="s">
        <v>7469</v>
      </c>
      <c r="AL113" s="153" t="s">
        <v>7469</v>
      </c>
      <c r="AM113" s="153" t="s">
        <v>7469</v>
      </c>
      <c r="AN113" s="153" t="s">
        <v>7469</v>
      </c>
      <c r="AO113" s="153" t="s">
        <v>7469</v>
      </c>
      <c r="AP113" s="153" t="s">
        <v>7469</v>
      </c>
      <c r="AQ113" s="153" t="s">
        <v>7469</v>
      </c>
      <c r="AR113" s="153" t="s">
        <v>7469</v>
      </c>
      <c r="AS113" s="153" t="s">
        <v>7469</v>
      </c>
      <c r="AT113" s="153" t="s">
        <v>7469</v>
      </c>
      <c r="AU113" s="153" t="s">
        <v>7469</v>
      </c>
      <c r="AV113" s="153" t="s">
        <v>7469</v>
      </c>
      <c r="AW113" s="153" t="s">
        <v>7469</v>
      </c>
      <c r="AX113" s="153" t="s">
        <v>7469</v>
      </c>
      <c r="AY113" s="153" t="s">
        <v>7469</v>
      </c>
      <c r="AZ113" s="153" t="s">
        <v>7469</v>
      </c>
      <c r="BA113" s="153" t="s">
        <v>7469</v>
      </c>
      <c r="BB113" s="153" t="s">
        <v>7469</v>
      </c>
      <c r="BC113" s="153" t="s">
        <v>7469</v>
      </c>
      <c r="BD113" s="153" t="s">
        <v>7469</v>
      </c>
      <c r="BE113" s="153" t="s">
        <v>7469</v>
      </c>
      <c r="BF113" s="153" t="s">
        <v>7469</v>
      </c>
      <c r="BG113" s="153" t="s">
        <v>7469</v>
      </c>
      <c r="BH113" s="153" t="s">
        <v>7469</v>
      </c>
      <c r="BI113" s="153" t="s">
        <v>7469</v>
      </c>
      <c r="BJ113" s="153" t="s">
        <v>7469</v>
      </c>
      <c r="BK113" s="153" t="s">
        <v>7469</v>
      </c>
      <c r="BL113" s="153" t="s">
        <v>7469</v>
      </c>
      <c r="BM113" s="153" t="s">
        <v>7469</v>
      </c>
      <c r="BN113" s="153">
        <v>0</v>
      </c>
      <c r="BO113" s="153" t="s">
        <v>7469</v>
      </c>
      <c r="BP113" s="153" t="s">
        <v>7469</v>
      </c>
      <c r="BQ113" s="153" t="s">
        <v>7469</v>
      </c>
      <c r="BR113" s="153" t="s">
        <v>7469</v>
      </c>
      <c r="BS113" s="153" t="s">
        <v>7469</v>
      </c>
      <c r="BT113" s="153" t="s">
        <v>7469</v>
      </c>
      <c r="BU113" s="153" t="s">
        <v>7469</v>
      </c>
      <c r="BV113" s="153" t="s">
        <v>7469</v>
      </c>
      <c r="BW113" s="153" t="s">
        <v>7469</v>
      </c>
      <c r="BX113" s="153" t="s">
        <v>7469</v>
      </c>
      <c r="BY113" s="153" t="s">
        <v>7469</v>
      </c>
      <c r="BZ113" s="153" t="s">
        <v>7469</v>
      </c>
      <c r="CA113" s="153">
        <v>46.395000000000003</v>
      </c>
      <c r="CB113" s="153" t="s">
        <v>7469</v>
      </c>
      <c r="CC113" s="153" t="s">
        <v>7469</v>
      </c>
      <c r="CD113" s="153" t="s">
        <v>7469</v>
      </c>
      <c r="CE113" s="153" t="s">
        <v>7469</v>
      </c>
      <c r="CF113" s="153" t="s">
        <v>7469</v>
      </c>
      <c r="CG113" s="153" t="s">
        <v>7469</v>
      </c>
      <c r="CH113" s="153" t="s">
        <v>7469</v>
      </c>
      <c r="CI113" s="153" t="s">
        <v>7469</v>
      </c>
      <c r="CJ113" s="153" t="s">
        <v>7469</v>
      </c>
      <c r="CK113" s="153" t="s">
        <v>7469</v>
      </c>
      <c r="CL113" s="153" t="s">
        <v>7469</v>
      </c>
      <c r="CM113" s="153" t="s">
        <v>7469</v>
      </c>
      <c r="CN113" s="153" t="s">
        <v>7469</v>
      </c>
      <c r="CO113" s="153" t="s">
        <v>7469</v>
      </c>
      <c r="CP113" s="153" t="s">
        <v>7469</v>
      </c>
      <c r="CQ113" s="153" t="s">
        <v>7469</v>
      </c>
      <c r="CR113" s="153" t="s">
        <v>7469</v>
      </c>
      <c r="CS113" s="153" t="s">
        <v>7469</v>
      </c>
      <c r="CT113" s="153" t="s">
        <v>7469</v>
      </c>
      <c r="CU113" s="153" t="s">
        <v>7469</v>
      </c>
      <c r="CV113" s="153" t="s">
        <v>7469</v>
      </c>
      <c r="CW113" s="153" t="s">
        <v>7469</v>
      </c>
      <c r="CX113" s="153" t="s">
        <v>7469</v>
      </c>
      <c r="CY113" s="153" t="s">
        <v>7469</v>
      </c>
      <c r="CZ113" s="153" t="s">
        <v>7469</v>
      </c>
      <c r="DA113" s="153" t="s">
        <v>7469</v>
      </c>
      <c r="DB113" s="153" t="s">
        <v>7469</v>
      </c>
      <c r="DC113" s="153" t="s">
        <v>7469</v>
      </c>
      <c r="DD113" s="153" t="s">
        <v>7469</v>
      </c>
      <c r="DE113" s="153" t="s">
        <v>7469</v>
      </c>
      <c r="DF113" s="153" t="s">
        <v>7469</v>
      </c>
      <c r="DG113" s="153" t="s">
        <v>7469</v>
      </c>
      <c r="DH113" s="153" t="s">
        <v>7469</v>
      </c>
      <c r="DI113" s="153" t="s">
        <v>7469</v>
      </c>
      <c r="DJ113" s="153" t="s">
        <v>7469</v>
      </c>
      <c r="DK113" s="153" t="s">
        <v>7469</v>
      </c>
      <c r="DL113" s="153" t="s">
        <v>7469</v>
      </c>
      <c r="DM113" s="153" t="s">
        <v>7469</v>
      </c>
      <c r="DN113" s="153" t="s">
        <v>7469</v>
      </c>
      <c r="DO113" s="153" t="s">
        <v>7469</v>
      </c>
      <c r="DP113" s="153" t="s">
        <v>7469</v>
      </c>
      <c r="DQ113" s="153" t="s">
        <v>7469</v>
      </c>
      <c r="DR113" s="153" t="s">
        <v>7469</v>
      </c>
      <c r="DS113" s="153" t="s">
        <v>7469</v>
      </c>
      <c r="DT113" s="153" t="s">
        <v>7469</v>
      </c>
      <c r="DU113" s="153" t="s">
        <v>7469</v>
      </c>
      <c r="DV113" s="153" t="s">
        <v>7469</v>
      </c>
      <c r="DW113" s="153" t="s">
        <v>7469</v>
      </c>
      <c r="DX113" s="153" t="s">
        <v>7469</v>
      </c>
      <c r="DY113" s="153" t="s">
        <v>7469</v>
      </c>
      <c r="DZ113" s="153" t="s">
        <v>7469</v>
      </c>
      <c r="EA113" s="153" t="s">
        <v>7469</v>
      </c>
      <c r="EB113" s="153" t="s">
        <v>7469</v>
      </c>
      <c r="EC113" s="153" t="s">
        <v>7469</v>
      </c>
      <c r="ED113" s="153" t="s">
        <v>7469</v>
      </c>
      <c r="EE113" s="153" t="s">
        <v>7469</v>
      </c>
      <c r="EF113" s="153" t="s">
        <v>7469</v>
      </c>
      <c r="EG113" s="153" t="s">
        <v>7469</v>
      </c>
      <c r="EH113" s="153" t="s">
        <v>7469</v>
      </c>
      <c r="EI113" s="153" t="s">
        <v>7469</v>
      </c>
      <c r="EJ113" s="153" t="s">
        <v>7469</v>
      </c>
      <c r="EK113" s="153" t="s">
        <v>7469</v>
      </c>
      <c r="EL113" s="153" t="s">
        <v>7469</v>
      </c>
      <c r="EM113" s="153" t="s">
        <v>7469</v>
      </c>
      <c r="EN113" s="153" t="s">
        <v>7469</v>
      </c>
    </row>
    <row r="114" spans="3:144">
      <c r="C114" s="120"/>
      <c r="D114" s="103"/>
      <c r="E114" s="120" t="s">
        <v>8103</v>
      </c>
      <c r="F114" s="126" t="s">
        <v>8114</v>
      </c>
      <c r="G114" s="151" t="s">
        <v>8090</v>
      </c>
      <c r="H114" s="152" t="s">
        <v>8097</v>
      </c>
      <c r="I114" s="153">
        <v>740.31989999999996</v>
      </c>
      <c r="J114" s="153">
        <v>78.894000000000005</v>
      </c>
      <c r="K114" s="153">
        <v>3511.5</v>
      </c>
      <c r="L114" s="153">
        <v>0</v>
      </c>
      <c r="M114" s="153" t="s">
        <v>7469</v>
      </c>
      <c r="N114" s="153">
        <v>203</v>
      </c>
      <c r="O114" s="153">
        <v>23</v>
      </c>
      <c r="P114" s="153">
        <v>0</v>
      </c>
      <c r="Q114" s="153">
        <v>0.113</v>
      </c>
      <c r="R114" s="153">
        <v>562</v>
      </c>
      <c r="S114" s="153">
        <v>0</v>
      </c>
      <c r="T114" s="153">
        <v>1.2500000000000001E-2</v>
      </c>
      <c r="U114" s="153" t="s">
        <v>7469</v>
      </c>
      <c r="V114" s="153">
        <v>0</v>
      </c>
      <c r="W114" s="153">
        <v>6.9500000000000006E-2</v>
      </c>
      <c r="X114" s="153">
        <v>1673.4</v>
      </c>
      <c r="Y114" s="153">
        <v>0</v>
      </c>
      <c r="Z114" s="153">
        <v>0.90410000000000001</v>
      </c>
      <c r="AA114" s="153">
        <v>134.4289</v>
      </c>
      <c r="AB114" s="153">
        <v>6.6300999999999997</v>
      </c>
      <c r="AC114" s="153">
        <v>0</v>
      </c>
      <c r="AD114" s="153">
        <v>4.0468000000000002</v>
      </c>
      <c r="AE114" s="153">
        <v>1.3021</v>
      </c>
      <c r="AF114" s="153">
        <v>0.92220000000000002</v>
      </c>
      <c r="AG114" s="153">
        <v>15.8094</v>
      </c>
      <c r="AH114" s="153">
        <v>0</v>
      </c>
      <c r="AI114" s="153">
        <v>2.3668</v>
      </c>
      <c r="AJ114" s="153">
        <v>92.918000000000006</v>
      </c>
      <c r="AK114" s="153" t="s">
        <v>7469</v>
      </c>
      <c r="AL114" s="153">
        <v>9.5229999999999997</v>
      </c>
      <c r="AM114" s="153" t="s">
        <v>7469</v>
      </c>
      <c r="AN114" s="153">
        <v>41.831800000000001</v>
      </c>
      <c r="AO114" s="153">
        <v>0.27550000000000002</v>
      </c>
      <c r="AP114" s="153">
        <v>56.8157</v>
      </c>
      <c r="AQ114" s="153" t="s">
        <v>7469</v>
      </c>
      <c r="AR114" s="153">
        <v>870.24</v>
      </c>
      <c r="AS114" s="153">
        <v>10.250999999999999</v>
      </c>
      <c r="AT114" s="153">
        <v>6.6435000000000004</v>
      </c>
      <c r="AU114" s="153">
        <v>17.113600000000002</v>
      </c>
      <c r="AV114" s="153">
        <v>271.18639999999999</v>
      </c>
      <c r="AW114" s="153" t="s">
        <v>7469</v>
      </c>
      <c r="AX114" s="153" t="s">
        <v>7469</v>
      </c>
      <c r="AY114" s="153" t="s">
        <v>7469</v>
      </c>
      <c r="AZ114" s="153">
        <v>55.392299999999999</v>
      </c>
      <c r="BA114" s="153">
        <v>1.6220000000000001</v>
      </c>
      <c r="BB114" s="153" t="s">
        <v>7469</v>
      </c>
      <c r="BC114" s="153" t="s">
        <v>7469</v>
      </c>
      <c r="BD114" s="153" t="s">
        <v>7469</v>
      </c>
      <c r="BE114" s="153">
        <v>0</v>
      </c>
      <c r="BF114" s="153">
        <v>0</v>
      </c>
      <c r="BG114" s="153" t="s">
        <v>7469</v>
      </c>
      <c r="BH114" s="153" t="s">
        <v>7469</v>
      </c>
      <c r="BI114" s="153">
        <v>0</v>
      </c>
      <c r="BJ114" s="153">
        <v>2.7000000000000001E-3</v>
      </c>
      <c r="BK114" s="153" t="s">
        <v>7469</v>
      </c>
      <c r="BL114" s="153">
        <v>4.9846000000000004</v>
      </c>
      <c r="BM114" s="153">
        <v>19.213699999999999</v>
      </c>
      <c r="BN114" s="153">
        <v>0</v>
      </c>
      <c r="BO114" s="153">
        <v>0</v>
      </c>
      <c r="BP114" s="153" t="s">
        <v>7469</v>
      </c>
      <c r="BQ114" s="153">
        <v>0</v>
      </c>
      <c r="BR114" s="153" t="s">
        <v>7469</v>
      </c>
      <c r="BS114" s="153">
        <v>234.292</v>
      </c>
      <c r="BT114" s="153" t="s">
        <v>7469</v>
      </c>
      <c r="BU114" s="153">
        <v>10.6197</v>
      </c>
      <c r="BV114" s="153" t="s">
        <v>7469</v>
      </c>
      <c r="BW114" s="153" t="s">
        <v>7469</v>
      </c>
      <c r="BX114" s="153">
        <v>6.4170999999999996</v>
      </c>
      <c r="BY114" s="153" t="s">
        <v>7469</v>
      </c>
      <c r="BZ114" s="153">
        <v>0</v>
      </c>
      <c r="CA114" s="153">
        <v>2.5</v>
      </c>
      <c r="CB114" s="153">
        <v>19.9208</v>
      </c>
      <c r="CC114" s="153">
        <v>0</v>
      </c>
      <c r="CD114" s="153">
        <v>22.764900000000001</v>
      </c>
      <c r="CE114" s="153">
        <v>0</v>
      </c>
      <c r="CF114" s="153" t="s">
        <v>7469</v>
      </c>
      <c r="CG114" s="153" t="s">
        <v>7469</v>
      </c>
      <c r="CH114" s="153">
        <v>2.5224000000000002</v>
      </c>
      <c r="CI114" s="153">
        <v>114.84180000000001</v>
      </c>
      <c r="CJ114" s="153" t="s">
        <v>7469</v>
      </c>
      <c r="CK114" s="153" t="s">
        <v>7469</v>
      </c>
      <c r="CL114" s="153" t="s">
        <v>7469</v>
      </c>
      <c r="CM114" s="153" t="s">
        <v>7469</v>
      </c>
      <c r="CN114" s="153" t="s">
        <v>7469</v>
      </c>
      <c r="CO114" s="153">
        <v>83.189899999999994</v>
      </c>
      <c r="CP114" s="153">
        <v>63.1708</v>
      </c>
      <c r="CQ114" s="153">
        <v>12.5061</v>
      </c>
      <c r="CR114" s="153" t="s">
        <v>7469</v>
      </c>
      <c r="CS114" s="153">
        <v>35.107999999999997</v>
      </c>
      <c r="CT114" s="153">
        <v>0</v>
      </c>
      <c r="CU114" s="153">
        <v>1.4535</v>
      </c>
      <c r="CV114" s="153" t="s">
        <v>7469</v>
      </c>
      <c r="CW114" s="153" t="s">
        <v>7469</v>
      </c>
      <c r="CX114" s="153" t="s">
        <v>7469</v>
      </c>
      <c r="CY114" s="153">
        <v>156.5335</v>
      </c>
      <c r="CZ114" s="153">
        <v>1.2366999999999999</v>
      </c>
      <c r="DA114" s="153">
        <v>2.1909000000000001</v>
      </c>
      <c r="DB114" s="153" t="s">
        <v>7469</v>
      </c>
      <c r="DC114" s="153">
        <v>18.1541</v>
      </c>
      <c r="DD114" s="153">
        <v>44.829000000000001</v>
      </c>
      <c r="DE114" s="153" t="s">
        <v>7469</v>
      </c>
      <c r="DF114" s="153" t="s">
        <v>7469</v>
      </c>
      <c r="DG114" s="153">
        <v>9.3508999999999993</v>
      </c>
      <c r="DH114" s="153">
        <v>0</v>
      </c>
      <c r="DI114" s="153" t="s">
        <v>7469</v>
      </c>
      <c r="DJ114" s="153" t="s">
        <v>7469</v>
      </c>
      <c r="DK114" s="153">
        <v>9.06E-2</v>
      </c>
      <c r="DL114" s="153">
        <v>10.292299999999999</v>
      </c>
      <c r="DM114" s="153">
        <v>0.79090000000000005</v>
      </c>
      <c r="DN114" s="153">
        <v>1038.0771</v>
      </c>
      <c r="DO114" s="153">
        <v>5.8944000000000001</v>
      </c>
      <c r="DP114" s="153">
        <v>19.081900000000001</v>
      </c>
      <c r="DQ114" s="153">
        <v>2.0830000000000002</v>
      </c>
      <c r="DR114" s="153" t="s">
        <v>7469</v>
      </c>
      <c r="DS114" s="153">
        <v>1.4500000000000001E-2</v>
      </c>
      <c r="DT114" s="153">
        <v>155.54130000000001</v>
      </c>
      <c r="DU114" s="153">
        <v>44.352499999999999</v>
      </c>
      <c r="DV114" s="153" t="s">
        <v>7469</v>
      </c>
      <c r="DW114" s="153" t="s">
        <v>7469</v>
      </c>
      <c r="DX114" s="153">
        <v>11.5129</v>
      </c>
      <c r="DY114" s="153">
        <v>16.732700000000001</v>
      </c>
      <c r="DZ114" s="153">
        <v>0</v>
      </c>
      <c r="EA114" s="153">
        <v>0.1573</v>
      </c>
      <c r="EB114" s="153">
        <v>35.807299999999998</v>
      </c>
      <c r="EC114" s="153">
        <v>0.91220000000000001</v>
      </c>
      <c r="ED114" s="153">
        <v>14.8415</v>
      </c>
      <c r="EE114" s="153" t="s">
        <v>7469</v>
      </c>
      <c r="EF114" s="153">
        <v>15.7094</v>
      </c>
      <c r="EG114" s="153">
        <v>72.175200000000004</v>
      </c>
      <c r="EH114" s="153" t="s">
        <v>7469</v>
      </c>
      <c r="EI114" s="153">
        <v>1.2391000000000001</v>
      </c>
      <c r="EJ114" s="153" t="s">
        <v>7469</v>
      </c>
      <c r="EK114" s="153" t="s">
        <v>7469</v>
      </c>
      <c r="EL114" s="153">
        <v>0</v>
      </c>
      <c r="EM114" s="153">
        <v>13.3934</v>
      </c>
      <c r="EN114" s="153" t="s">
        <v>7469</v>
      </c>
    </row>
    <row r="115" spans="3:144">
      <c r="C115" s="120"/>
      <c r="D115" s="129" t="s">
        <v>8115</v>
      </c>
      <c r="E115" s="120"/>
      <c r="F115" s="126"/>
      <c r="G115" s="151"/>
      <c r="H115" s="152"/>
      <c r="I115" s="153" t="s">
        <v>8105</v>
      </c>
      <c r="J115" s="153" t="s">
        <v>8105</v>
      </c>
      <c r="K115" s="153" t="s">
        <v>8105</v>
      </c>
      <c r="L115" s="153" t="s">
        <v>8105</v>
      </c>
      <c r="M115" s="153" t="s">
        <v>8105</v>
      </c>
      <c r="N115" s="153" t="s">
        <v>8105</v>
      </c>
      <c r="O115" s="153" t="s">
        <v>8105</v>
      </c>
      <c r="P115" s="153" t="s">
        <v>8105</v>
      </c>
      <c r="Q115" s="153" t="s">
        <v>8105</v>
      </c>
      <c r="R115" s="153" t="s">
        <v>8105</v>
      </c>
      <c r="S115" s="153" t="s">
        <v>8105</v>
      </c>
      <c r="T115" s="153" t="s">
        <v>8105</v>
      </c>
      <c r="U115" s="153" t="s">
        <v>8105</v>
      </c>
      <c r="V115" s="153" t="s">
        <v>8105</v>
      </c>
      <c r="W115" s="153" t="s">
        <v>8105</v>
      </c>
      <c r="X115" s="153" t="s">
        <v>8105</v>
      </c>
      <c r="Y115" s="153" t="s">
        <v>8105</v>
      </c>
      <c r="Z115" s="153" t="s">
        <v>8105</v>
      </c>
      <c r="AA115" s="153" t="s">
        <v>8105</v>
      </c>
      <c r="AB115" s="153" t="s">
        <v>8105</v>
      </c>
      <c r="AC115" s="153" t="s">
        <v>8105</v>
      </c>
      <c r="AD115" s="153" t="s">
        <v>8105</v>
      </c>
      <c r="AE115" s="153" t="s">
        <v>8105</v>
      </c>
      <c r="AF115" s="153" t="s">
        <v>8105</v>
      </c>
      <c r="AG115" s="153" t="s">
        <v>8105</v>
      </c>
      <c r="AH115" s="153" t="s">
        <v>8105</v>
      </c>
      <c r="AI115" s="153" t="s">
        <v>8105</v>
      </c>
      <c r="AJ115" s="153" t="s">
        <v>8105</v>
      </c>
      <c r="AK115" s="153" t="s">
        <v>8105</v>
      </c>
      <c r="AL115" s="153" t="s">
        <v>8105</v>
      </c>
      <c r="AM115" s="153" t="s">
        <v>8105</v>
      </c>
      <c r="AN115" s="153" t="s">
        <v>8105</v>
      </c>
      <c r="AO115" s="153" t="s">
        <v>8105</v>
      </c>
      <c r="AP115" s="153" t="s">
        <v>8105</v>
      </c>
      <c r="AQ115" s="153" t="s">
        <v>8105</v>
      </c>
      <c r="AR115" s="153" t="s">
        <v>8105</v>
      </c>
      <c r="AS115" s="153" t="s">
        <v>8105</v>
      </c>
      <c r="AT115" s="153" t="s">
        <v>8105</v>
      </c>
      <c r="AU115" s="153" t="s">
        <v>8105</v>
      </c>
      <c r="AV115" s="153" t="s">
        <v>8105</v>
      </c>
      <c r="AW115" s="153" t="s">
        <v>8105</v>
      </c>
      <c r="AX115" s="153" t="s">
        <v>8105</v>
      </c>
      <c r="AY115" s="153" t="s">
        <v>8105</v>
      </c>
      <c r="AZ115" s="153" t="s">
        <v>8105</v>
      </c>
      <c r="BA115" s="153" t="s">
        <v>8105</v>
      </c>
      <c r="BB115" s="153" t="s">
        <v>8105</v>
      </c>
      <c r="BC115" s="153" t="s">
        <v>8105</v>
      </c>
      <c r="BD115" s="153" t="s">
        <v>8105</v>
      </c>
      <c r="BE115" s="153" t="s">
        <v>8105</v>
      </c>
      <c r="BF115" s="153" t="s">
        <v>8105</v>
      </c>
      <c r="BG115" s="153" t="s">
        <v>8105</v>
      </c>
      <c r="BH115" s="153" t="s">
        <v>8105</v>
      </c>
      <c r="BI115" s="153" t="s">
        <v>8105</v>
      </c>
      <c r="BJ115" s="153" t="s">
        <v>8105</v>
      </c>
      <c r="BK115" s="153" t="s">
        <v>8105</v>
      </c>
      <c r="BL115" s="153" t="s">
        <v>8105</v>
      </c>
      <c r="BM115" s="153" t="s">
        <v>8105</v>
      </c>
      <c r="BN115" s="153" t="s">
        <v>8105</v>
      </c>
      <c r="BO115" s="153" t="s">
        <v>8105</v>
      </c>
      <c r="BP115" s="153" t="s">
        <v>8105</v>
      </c>
      <c r="BQ115" s="153" t="s">
        <v>8105</v>
      </c>
      <c r="BR115" s="153" t="s">
        <v>8105</v>
      </c>
      <c r="BS115" s="153" t="s">
        <v>8105</v>
      </c>
      <c r="BT115" s="153" t="s">
        <v>8105</v>
      </c>
      <c r="BU115" s="153" t="s">
        <v>8105</v>
      </c>
      <c r="BV115" s="153" t="s">
        <v>8105</v>
      </c>
      <c r="BW115" s="153" t="s">
        <v>8105</v>
      </c>
      <c r="BX115" s="153" t="s">
        <v>8105</v>
      </c>
      <c r="BY115" s="153" t="s">
        <v>8105</v>
      </c>
      <c r="BZ115" s="153" t="s">
        <v>8105</v>
      </c>
      <c r="CA115" s="153" t="s">
        <v>8105</v>
      </c>
      <c r="CB115" s="153" t="s">
        <v>8105</v>
      </c>
      <c r="CC115" s="153" t="s">
        <v>8105</v>
      </c>
      <c r="CD115" s="153" t="s">
        <v>8105</v>
      </c>
      <c r="CE115" s="153" t="s">
        <v>8105</v>
      </c>
      <c r="CF115" s="153" t="s">
        <v>8105</v>
      </c>
      <c r="CG115" s="153" t="s">
        <v>8105</v>
      </c>
      <c r="CH115" s="153" t="s">
        <v>8105</v>
      </c>
      <c r="CI115" s="153" t="s">
        <v>8105</v>
      </c>
      <c r="CJ115" s="153" t="s">
        <v>8105</v>
      </c>
      <c r="CK115" s="153" t="s">
        <v>8105</v>
      </c>
      <c r="CL115" s="153" t="s">
        <v>8105</v>
      </c>
      <c r="CM115" s="153" t="s">
        <v>8105</v>
      </c>
      <c r="CN115" s="153" t="s">
        <v>8105</v>
      </c>
      <c r="CO115" s="153" t="s">
        <v>8105</v>
      </c>
      <c r="CP115" s="153" t="s">
        <v>8105</v>
      </c>
      <c r="CQ115" s="153" t="s">
        <v>8105</v>
      </c>
      <c r="CR115" s="153" t="s">
        <v>8105</v>
      </c>
      <c r="CS115" s="153" t="s">
        <v>8105</v>
      </c>
      <c r="CT115" s="153" t="s">
        <v>8105</v>
      </c>
      <c r="CU115" s="153" t="s">
        <v>8105</v>
      </c>
      <c r="CV115" s="153" t="s">
        <v>8105</v>
      </c>
      <c r="CW115" s="153" t="s">
        <v>8105</v>
      </c>
      <c r="CX115" s="153" t="s">
        <v>8105</v>
      </c>
      <c r="CY115" s="153" t="s">
        <v>8105</v>
      </c>
      <c r="CZ115" s="153" t="s">
        <v>8105</v>
      </c>
      <c r="DA115" s="153" t="s">
        <v>8105</v>
      </c>
      <c r="DB115" s="153" t="s">
        <v>8105</v>
      </c>
      <c r="DC115" s="153" t="s">
        <v>8105</v>
      </c>
      <c r="DD115" s="153" t="s">
        <v>8105</v>
      </c>
      <c r="DE115" s="153" t="s">
        <v>8105</v>
      </c>
      <c r="DF115" s="153" t="s">
        <v>8105</v>
      </c>
      <c r="DG115" s="153" t="s">
        <v>8105</v>
      </c>
      <c r="DH115" s="153" t="s">
        <v>8105</v>
      </c>
      <c r="DI115" s="153" t="s">
        <v>8105</v>
      </c>
      <c r="DJ115" s="153" t="s">
        <v>8105</v>
      </c>
      <c r="DK115" s="153" t="s">
        <v>8105</v>
      </c>
      <c r="DL115" s="153" t="s">
        <v>8105</v>
      </c>
      <c r="DM115" s="153" t="s">
        <v>8105</v>
      </c>
      <c r="DN115" s="153" t="s">
        <v>8105</v>
      </c>
      <c r="DO115" s="153" t="s">
        <v>8105</v>
      </c>
      <c r="DP115" s="153" t="s">
        <v>8105</v>
      </c>
      <c r="DQ115" s="153" t="s">
        <v>8105</v>
      </c>
      <c r="DR115" s="153" t="s">
        <v>8105</v>
      </c>
      <c r="DS115" s="153" t="s">
        <v>8105</v>
      </c>
      <c r="DT115" s="153" t="s">
        <v>8105</v>
      </c>
      <c r="DU115" s="153" t="s">
        <v>8105</v>
      </c>
      <c r="DV115" s="153" t="s">
        <v>8105</v>
      </c>
      <c r="DW115" s="153" t="s">
        <v>8105</v>
      </c>
      <c r="DX115" s="153" t="s">
        <v>8105</v>
      </c>
      <c r="DY115" s="153" t="s">
        <v>8105</v>
      </c>
      <c r="DZ115" s="153" t="s">
        <v>8105</v>
      </c>
      <c r="EA115" s="153" t="s">
        <v>8105</v>
      </c>
      <c r="EB115" s="153" t="s">
        <v>8105</v>
      </c>
      <c r="EC115" s="153" t="s">
        <v>8105</v>
      </c>
      <c r="ED115" s="153" t="s">
        <v>8105</v>
      </c>
      <c r="EE115" s="153" t="s">
        <v>8105</v>
      </c>
      <c r="EF115" s="153" t="s">
        <v>8105</v>
      </c>
      <c r="EG115" s="153" t="s">
        <v>8105</v>
      </c>
      <c r="EH115" s="153" t="s">
        <v>8105</v>
      </c>
      <c r="EI115" s="153" t="s">
        <v>8105</v>
      </c>
      <c r="EJ115" s="153" t="s">
        <v>8105</v>
      </c>
      <c r="EK115" s="153" t="s">
        <v>8105</v>
      </c>
      <c r="EL115" s="153" t="s">
        <v>8105</v>
      </c>
      <c r="EM115" s="153" t="s">
        <v>8105</v>
      </c>
      <c r="EN115" s="153" t="s">
        <v>8105</v>
      </c>
    </row>
    <row r="116" spans="3:144">
      <c r="C116" s="120"/>
      <c r="D116" s="103"/>
      <c r="E116" s="120" t="s">
        <v>8088</v>
      </c>
      <c r="F116" s="126" t="s">
        <v>8116</v>
      </c>
      <c r="G116" s="151" t="s">
        <v>8090</v>
      </c>
      <c r="H116" s="152" t="s">
        <v>8091</v>
      </c>
      <c r="I116" s="153">
        <v>937.6345</v>
      </c>
      <c r="J116" s="153">
        <v>86.832999999999998</v>
      </c>
      <c r="K116" s="153">
        <v>3730</v>
      </c>
      <c r="L116" s="153">
        <v>0</v>
      </c>
      <c r="M116" s="153">
        <v>0</v>
      </c>
      <c r="N116" s="153">
        <v>563</v>
      </c>
      <c r="O116" s="153">
        <v>5828</v>
      </c>
      <c r="P116" s="153">
        <v>0</v>
      </c>
      <c r="Q116" s="153">
        <v>0</v>
      </c>
      <c r="R116" s="153">
        <v>1498</v>
      </c>
      <c r="S116" s="153">
        <v>0</v>
      </c>
      <c r="T116" s="153">
        <v>1.26E-2</v>
      </c>
      <c r="U116" s="153">
        <v>0</v>
      </c>
      <c r="V116" s="153">
        <v>0</v>
      </c>
      <c r="W116" s="153">
        <v>6.6400000000000001E-2</v>
      </c>
      <c r="X116" s="153">
        <v>604.20000000000005</v>
      </c>
      <c r="Y116" s="153">
        <v>0</v>
      </c>
      <c r="Z116" s="153">
        <v>0.37390000000000001</v>
      </c>
      <c r="AA116" s="153">
        <v>87.258899999999997</v>
      </c>
      <c r="AB116" s="153">
        <v>24.8371</v>
      </c>
      <c r="AC116" s="153">
        <v>0</v>
      </c>
      <c r="AD116" s="153">
        <v>1.2338</v>
      </c>
      <c r="AE116" s="153">
        <v>8.9999999999999998E-4</v>
      </c>
      <c r="AF116" s="153">
        <v>3.7972999999999999</v>
      </c>
      <c r="AG116" s="153">
        <v>6.6516999999999999</v>
      </c>
      <c r="AH116" s="153">
        <v>0</v>
      </c>
      <c r="AI116" s="153">
        <v>1.8657999999999999</v>
      </c>
      <c r="AJ116" s="153">
        <v>204.102</v>
      </c>
      <c r="AK116" s="153">
        <v>2.2309000000000001</v>
      </c>
      <c r="AL116" s="153">
        <v>0.29659999999999997</v>
      </c>
      <c r="AM116" s="153">
        <v>0.3997</v>
      </c>
      <c r="AN116" s="153">
        <v>30.386199999999999</v>
      </c>
      <c r="AO116" s="153">
        <v>1.8099000000000001</v>
      </c>
      <c r="AP116" s="153">
        <v>47.049300000000002</v>
      </c>
      <c r="AQ116" s="153">
        <v>0</v>
      </c>
      <c r="AR116" s="153">
        <v>190.608</v>
      </c>
      <c r="AS116" s="153">
        <v>32.473599999999998</v>
      </c>
      <c r="AT116" s="153">
        <v>1.1625000000000001</v>
      </c>
      <c r="AU116" s="153">
        <v>6.3869999999999996</v>
      </c>
      <c r="AV116" s="153">
        <v>118.5857</v>
      </c>
      <c r="AW116" s="153" t="s">
        <v>7469</v>
      </c>
      <c r="AX116" s="153">
        <v>0</v>
      </c>
      <c r="AY116" s="153" t="s">
        <v>7469</v>
      </c>
      <c r="AZ116" s="153">
        <v>22.735700000000001</v>
      </c>
      <c r="BA116" s="153">
        <v>1.7999999999999999E-2</v>
      </c>
      <c r="BB116" s="153">
        <v>0</v>
      </c>
      <c r="BC116" s="153">
        <v>0.06</v>
      </c>
      <c r="BD116" s="153">
        <v>0</v>
      </c>
      <c r="BE116" s="153">
        <v>0</v>
      </c>
      <c r="BF116" s="153">
        <v>0</v>
      </c>
      <c r="BG116" s="153" t="s">
        <v>7469</v>
      </c>
      <c r="BH116" s="153">
        <v>0</v>
      </c>
      <c r="BI116" s="153" t="s">
        <v>7469</v>
      </c>
      <c r="BJ116" s="153">
        <v>2.8E-3</v>
      </c>
      <c r="BK116" s="153">
        <v>0</v>
      </c>
      <c r="BL116" s="153">
        <v>2.6505000000000001</v>
      </c>
      <c r="BM116" s="153">
        <v>14.0547</v>
      </c>
      <c r="BN116" s="153">
        <v>0</v>
      </c>
      <c r="BO116" s="153">
        <v>0</v>
      </c>
      <c r="BP116" s="153">
        <v>0</v>
      </c>
      <c r="BQ116" s="153">
        <v>0</v>
      </c>
      <c r="BR116" s="153" t="s">
        <v>7469</v>
      </c>
      <c r="BS116" s="153">
        <v>118.119</v>
      </c>
      <c r="BT116" s="153">
        <v>0</v>
      </c>
      <c r="BU116" s="153">
        <v>0</v>
      </c>
      <c r="BV116" s="153">
        <v>0</v>
      </c>
      <c r="BW116" s="153" t="s">
        <v>7469</v>
      </c>
      <c r="BX116" s="153">
        <v>0</v>
      </c>
      <c r="BY116" s="153">
        <v>6.6231999999999998</v>
      </c>
      <c r="BZ116" s="153" t="s">
        <v>7469</v>
      </c>
      <c r="CA116" s="153">
        <v>2.593</v>
      </c>
      <c r="CB116" s="153">
        <v>1.0983000000000001</v>
      </c>
      <c r="CC116" s="153">
        <v>0</v>
      </c>
      <c r="CD116" s="153">
        <v>13.4709</v>
      </c>
      <c r="CE116" s="153">
        <v>0</v>
      </c>
      <c r="CF116" s="153">
        <v>0</v>
      </c>
      <c r="CG116" s="153">
        <v>4.2500000000000003E-2</v>
      </c>
      <c r="CH116" s="153">
        <v>1.0256000000000001</v>
      </c>
      <c r="CI116" s="153">
        <v>14.5381</v>
      </c>
      <c r="CJ116" s="153" t="s">
        <v>7469</v>
      </c>
      <c r="CK116" s="153" t="s">
        <v>7469</v>
      </c>
      <c r="CL116" s="153" t="s">
        <v>7469</v>
      </c>
      <c r="CM116" s="153" t="s">
        <v>7469</v>
      </c>
      <c r="CN116" s="153" t="s">
        <v>7469</v>
      </c>
      <c r="CO116" s="153">
        <v>53.374200000000002</v>
      </c>
      <c r="CP116" s="153">
        <v>20.0199</v>
      </c>
      <c r="CQ116" s="153">
        <v>1.1973</v>
      </c>
      <c r="CR116" s="153" t="s">
        <v>7469</v>
      </c>
      <c r="CS116" s="153">
        <v>22.789000000000001</v>
      </c>
      <c r="CT116" s="153">
        <v>0</v>
      </c>
      <c r="CU116" s="153">
        <v>1.3203</v>
      </c>
      <c r="CV116" s="153" t="s">
        <v>7469</v>
      </c>
      <c r="CW116" s="153" t="s">
        <v>7469</v>
      </c>
      <c r="CX116" s="153" t="s">
        <v>7469</v>
      </c>
      <c r="CY116" s="153">
        <v>103.1795</v>
      </c>
      <c r="CZ116" s="153">
        <v>1.6641999999999999</v>
      </c>
      <c r="DA116" s="153">
        <v>10.319699999999999</v>
      </c>
      <c r="DB116" s="153" t="s">
        <v>7469</v>
      </c>
      <c r="DC116" s="153">
        <v>17.683700000000002</v>
      </c>
      <c r="DD116" s="153">
        <v>0.30130000000000001</v>
      </c>
      <c r="DE116" s="153">
        <v>0.56000000000000005</v>
      </c>
      <c r="DF116" s="153" t="s">
        <v>7469</v>
      </c>
      <c r="DG116" s="153">
        <v>2.9100000000000001E-2</v>
      </c>
      <c r="DH116" s="153">
        <v>0</v>
      </c>
      <c r="DI116" s="153">
        <v>4.649</v>
      </c>
      <c r="DJ116" s="153" t="s">
        <v>7469</v>
      </c>
      <c r="DK116" s="153">
        <v>6.7500000000000004E-2</v>
      </c>
      <c r="DL116" s="153">
        <v>17.6098</v>
      </c>
      <c r="DM116" s="153">
        <v>0</v>
      </c>
      <c r="DN116" s="153">
        <v>1207.2883999999999</v>
      </c>
      <c r="DO116" s="153">
        <v>9.1163000000000007</v>
      </c>
      <c r="DP116" s="153">
        <v>9.5657999999999994</v>
      </c>
      <c r="DQ116" s="153">
        <v>1.5241</v>
      </c>
      <c r="DR116" s="153" t="s">
        <v>7469</v>
      </c>
      <c r="DS116" s="153" t="s">
        <v>7469</v>
      </c>
      <c r="DT116" s="153">
        <v>0</v>
      </c>
      <c r="DU116" s="153">
        <v>61.0441</v>
      </c>
      <c r="DV116" s="153">
        <v>0</v>
      </c>
      <c r="DW116" s="153" t="s">
        <v>7469</v>
      </c>
      <c r="DX116" s="153">
        <v>5.4214000000000002</v>
      </c>
      <c r="DY116" s="153">
        <v>17.919599999999999</v>
      </c>
      <c r="DZ116" s="153">
        <v>3.5289000000000001</v>
      </c>
      <c r="EA116" s="153">
        <v>0</v>
      </c>
      <c r="EB116" s="153">
        <v>42.161000000000001</v>
      </c>
      <c r="EC116" s="153">
        <v>0.92259999999999998</v>
      </c>
      <c r="ED116" s="153">
        <v>24.207599999999999</v>
      </c>
      <c r="EE116" s="153" t="s">
        <v>7469</v>
      </c>
      <c r="EF116" s="153">
        <v>5.4833999999999996</v>
      </c>
      <c r="EG116" s="153">
        <v>21.934999999999999</v>
      </c>
      <c r="EH116" s="153">
        <v>1.9528000000000001</v>
      </c>
      <c r="EI116" s="153">
        <v>0</v>
      </c>
      <c r="EJ116" s="153" t="s">
        <v>7469</v>
      </c>
      <c r="EK116" s="153">
        <v>0</v>
      </c>
      <c r="EL116" s="153">
        <v>0</v>
      </c>
      <c r="EM116" s="153">
        <v>1.5089999999999999</v>
      </c>
      <c r="EN116" s="153">
        <v>0</v>
      </c>
    </row>
    <row r="117" spans="3:144">
      <c r="C117" s="120"/>
      <c r="D117" s="103"/>
      <c r="E117" s="120" t="s">
        <v>8092</v>
      </c>
      <c r="F117" s="126" t="s">
        <v>8116</v>
      </c>
      <c r="G117" s="151" t="s">
        <v>8090</v>
      </c>
      <c r="H117" s="152" t="s">
        <v>8091</v>
      </c>
      <c r="I117" s="153">
        <v>895.06349999999998</v>
      </c>
      <c r="J117" s="153">
        <v>66.569000000000003</v>
      </c>
      <c r="K117" s="153">
        <v>3668.9</v>
      </c>
      <c r="L117" s="153">
        <v>0</v>
      </c>
      <c r="M117" s="153">
        <v>0</v>
      </c>
      <c r="N117" s="153">
        <v>436</v>
      </c>
      <c r="O117" s="153">
        <v>947</v>
      </c>
      <c r="P117" s="153">
        <v>0</v>
      </c>
      <c r="Q117" s="153">
        <v>0.51280000000000003</v>
      </c>
      <c r="R117" s="153">
        <v>423</v>
      </c>
      <c r="S117" s="153">
        <v>0</v>
      </c>
      <c r="T117" s="153">
        <v>1.24E-2</v>
      </c>
      <c r="U117" s="153">
        <v>0</v>
      </c>
      <c r="V117" s="153">
        <v>0</v>
      </c>
      <c r="W117" s="153">
        <v>7.4099999999999999E-2</v>
      </c>
      <c r="X117" s="153">
        <v>987.4</v>
      </c>
      <c r="Y117" s="153">
        <v>0</v>
      </c>
      <c r="Z117" s="153">
        <v>2.0261999999999998</v>
      </c>
      <c r="AA117" s="153">
        <v>94.287199999999999</v>
      </c>
      <c r="AB117" s="153">
        <v>6.4981999999999998</v>
      </c>
      <c r="AC117" s="153">
        <v>0</v>
      </c>
      <c r="AD117" s="153">
        <v>4.3106</v>
      </c>
      <c r="AE117" s="153">
        <v>0</v>
      </c>
      <c r="AF117" s="153">
        <v>3.6379000000000001</v>
      </c>
      <c r="AG117" s="153">
        <v>8.0503999999999998</v>
      </c>
      <c r="AH117" s="153">
        <v>0</v>
      </c>
      <c r="AI117" s="153">
        <v>7.9741999999999997</v>
      </c>
      <c r="AJ117" s="153">
        <v>139.04499999999999</v>
      </c>
      <c r="AK117" s="153">
        <v>1.7132000000000001</v>
      </c>
      <c r="AL117" s="153">
        <v>4.3151000000000002</v>
      </c>
      <c r="AM117" s="153">
        <v>0.45140000000000002</v>
      </c>
      <c r="AN117" s="153">
        <v>130.89920000000001</v>
      </c>
      <c r="AO117" s="153">
        <v>5.5541</v>
      </c>
      <c r="AP117" s="153">
        <v>56.293300000000002</v>
      </c>
      <c r="AQ117" s="153">
        <v>0</v>
      </c>
      <c r="AR117" s="153">
        <v>326.887</v>
      </c>
      <c r="AS117" s="153">
        <v>31.032800000000002</v>
      </c>
      <c r="AT117" s="153">
        <v>0.72819999999999996</v>
      </c>
      <c r="AU117" s="153">
        <v>6.1646000000000001</v>
      </c>
      <c r="AV117" s="153">
        <v>166.05930000000001</v>
      </c>
      <c r="AW117" s="153" t="s">
        <v>7469</v>
      </c>
      <c r="AX117" s="153">
        <v>0</v>
      </c>
      <c r="AY117" s="153" t="s">
        <v>7469</v>
      </c>
      <c r="AZ117" s="153">
        <v>51.207500000000003</v>
      </c>
      <c r="BA117" s="153">
        <v>1.4800000000000001E-2</v>
      </c>
      <c r="BB117" s="153">
        <v>0</v>
      </c>
      <c r="BC117" s="153">
        <v>6.0999999999999999E-2</v>
      </c>
      <c r="BD117" s="153">
        <v>0</v>
      </c>
      <c r="BE117" s="153">
        <v>0</v>
      </c>
      <c r="BF117" s="153">
        <v>0</v>
      </c>
      <c r="BG117" s="153" t="s">
        <v>7469</v>
      </c>
      <c r="BH117" s="153">
        <v>0</v>
      </c>
      <c r="BI117" s="153">
        <v>0</v>
      </c>
      <c r="BJ117" s="153">
        <v>2.7000000000000001E-3</v>
      </c>
      <c r="BK117" s="153">
        <v>0</v>
      </c>
      <c r="BL117" s="153">
        <v>1.5097</v>
      </c>
      <c r="BM117" s="153">
        <v>17.112400000000001</v>
      </c>
      <c r="BN117" s="153">
        <v>0</v>
      </c>
      <c r="BO117" s="153">
        <v>0</v>
      </c>
      <c r="BP117" s="153">
        <v>0</v>
      </c>
      <c r="BQ117" s="153">
        <v>0</v>
      </c>
      <c r="BR117" s="153">
        <v>0</v>
      </c>
      <c r="BS117" s="153">
        <v>137.904</v>
      </c>
      <c r="BT117" s="153">
        <v>0</v>
      </c>
      <c r="BU117" s="153">
        <v>1.4360999999999999</v>
      </c>
      <c r="BV117" s="153">
        <v>0</v>
      </c>
      <c r="BW117" s="153" t="s">
        <v>7469</v>
      </c>
      <c r="BX117" s="153">
        <v>0</v>
      </c>
      <c r="BY117" s="153">
        <v>4.1332000000000004</v>
      </c>
      <c r="BZ117" s="153">
        <v>0</v>
      </c>
      <c r="CA117" s="153">
        <v>103.247</v>
      </c>
      <c r="CB117" s="153">
        <v>15.8634</v>
      </c>
      <c r="CC117" s="153">
        <v>0</v>
      </c>
      <c r="CD117" s="153">
        <v>13.527699999999999</v>
      </c>
      <c r="CE117" s="153">
        <v>0</v>
      </c>
      <c r="CF117" s="153">
        <v>0</v>
      </c>
      <c r="CG117" s="153">
        <v>0</v>
      </c>
      <c r="CH117" s="153">
        <v>2.8386</v>
      </c>
      <c r="CI117" s="153">
        <v>16.8813</v>
      </c>
      <c r="CJ117" s="153" t="s">
        <v>7469</v>
      </c>
      <c r="CK117" s="153" t="s">
        <v>7469</v>
      </c>
      <c r="CL117" s="153" t="s">
        <v>7469</v>
      </c>
      <c r="CM117" s="153">
        <v>7.0368000000000004</v>
      </c>
      <c r="CN117" s="153" t="s">
        <v>7469</v>
      </c>
      <c r="CO117" s="153">
        <v>53.127299999999998</v>
      </c>
      <c r="CP117" s="153">
        <v>62.619500000000002</v>
      </c>
      <c r="CQ117" s="153">
        <v>7.3762999999999996</v>
      </c>
      <c r="CR117" s="153" t="s">
        <v>7469</v>
      </c>
      <c r="CS117" s="153">
        <v>25.510999999999999</v>
      </c>
      <c r="CT117" s="153">
        <v>0</v>
      </c>
      <c r="CU117" s="153">
        <v>1.3439000000000001</v>
      </c>
      <c r="CV117" s="153" t="s">
        <v>7469</v>
      </c>
      <c r="CW117" s="153" t="s">
        <v>7469</v>
      </c>
      <c r="CX117" s="153" t="s">
        <v>7469</v>
      </c>
      <c r="CY117" s="153">
        <v>119.22620000000001</v>
      </c>
      <c r="CZ117" s="153">
        <v>1.548</v>
      </c>
      <c r="DA117" s="153">
        <v>5.0519999999999996</v>
      </c>
      <c r="DB117" s="153" t="s">
        <v>7469</v>
      </c>
      <c r="DC117" s="153">
        <v>12.6556</v>
      </c>
      <c r="DD117" s="153">
        <v>45.906599999999997</v>
      </c>
      <c r="DE117" s="153">
        <v>0.49469999999999997</v>
      </c>
      <c r="DF117" s="153" t="s">
        <v>7469</v>
      </c>
      <c r="DG117" s="153">
        <v>0.74680000000000002</v>
      </c>
      <c r="DH117" s="153">
        <v>0</v>
      </c>
      <c r="DI117" s="153">
        <v>6.4177999999999997</v>
      </c>
      <c r="DJ117" s="153" t="s">
        <v>7469</v>
      </c>
      <c r="DK117" s="153">
        <v>7.5999999999999998E-2</v>
      </c>
      <c r="DL117" s="153">
        <v>11.625400000000001</v>
      </c>
      <c r="DM117" s="153">
        <v>0.45529999999999998</v>
      </c>
      <c r="DN117" s="153">
        <v>1145.8516</v>
      </c>
      <c r="DO117" s="153">
        <v>11.0701</v>
      </c>
      <c r="DP117" s="153">
        <v>13.11</v>
      </c>
      <c r="DQ117" s="153">
        <v>1.8726</v>
      </c>
      <c r="DR117" s="153" t="s">
        <v>7469</v>
      </c>
      <c r="DS117" s="153">
        <v>1.54E-2</v>
      </c>
      <c r="DT117" s="153">
        <v>0.25109999999999999</v>
      </c>
      <c r="DU117" s="153">
        <v>32.429200000000002</v>
      </c>
      <c r="DV117" s="153">
        <v>0</v>
      </c>
      <c r="DW117" s="153" t="s">
        <v>7469</v>
      </c>
      <c r="DX117" s="153">
        <v>5.4680999999999997</v>
      </c>
      <c r="DY117" s="153">
        <v>10.7075</v>
      </c>
      <c r="DZ117" s="153">
        <v>1.8076000000000001</v>
      </c>
      <c r="EA117" s="153">
        <v>0</v>
      </c>
      <c r="EB117" s="153">
        <v>44.451500000000003</v>
      </c>
      <c r="EC117" s="153">
        <v>0.8851</v>
      </c>
      <c r="ED117" s="153">
        <v>26.223600000000001</v>
      </c>
      <c r="EE117" s="153">
        <v>0</v>
      </c>
      <c r="EF117" s="153">
        <v>7.4832000000000001</v>
      </c>
      <c r="EG117" s="153">
        <v>35.395200000000003</v>
      </c>
      <c r="EH117" s="153">
        <v>1.5455000000000001</v>
      </c>
      <c r="EI117" s="153">
        <v>0</v>
      </c>
      <c r="EJ117" s="153" t="s">
        <v>7469</v>
      </c>
      <c r="EK117" s="153">
        <v>0</v>
      </c>
      <c r="EL117" s="153">
        <v>0</v>
      </c>
      <c r="EM117" s="153">
        <v>5.4600000000000003E-2</v>
      </c>
      <c r="EN117" s="153">
        <v>0</v>
      </c>
    </row>
    <row r="118" spans="3:144">
      <c r="C118" s="120"/>
      <c r="D118" s="103"/>
      <c r="E118" s="120" t="s">
        <v>8093</v>
      </c>
      <c r="F118" s="126" t="s">
        <v>8116</v>
      </c>
      <c r="G118" s="151" t="s">
        <v>8090</v>
      </c>
      <c r="H118" s="152" t="s">
        <v>8091</v>
      </c>
      <c r="I118" s="153">
        <v>894.95640000000003</v>
      </c>
      <c r="J118" s="153">
        <v>74.403000000000006</v>
      </c>
      <c r="K118" s="153">
        <v>3743.9</v>
      </c>
      <c r="L118" s="153">
        <v>0</v>
      </c>
      <c r="M118" s="153">
        <v>0</v>
      </c>
      <c r="N118" s="153">
        <v>273</v>
      </c>
      <c r="O118" s="153">
        <v>0</v>
      </c>
      <c r="P118" s="153">
        <v>0</v>
      </c>
      <c r="Q118" s="153">
        <v>0.51280000000000003</v>
      </c>
      <c r="R118" s="153">
        <v>564</v>
      </c>
      <c r="S118" s="153">
        <v>0</v>
      </c>
      <c r="T118" s="153">
        <v>1.34E-2</v>
      </c>
      <c r="U118" s="153">
        <v>0</v>
      </c>
      <c r="V118" s="153">
        <v>0</v>
      </c>
      <c r="W118" s="153">
        <v>7.46E-2</v>
      </c>
      <c r="X118" s="153">
        <v>893.8</v>
      </c>
      <c r="Y118" s="153">
        <v>0</v>
      </c>
      <c r="Z118" s="153">
        <v>1.1713</v>
      </c>
      <c r="AA118" s="153">
        <v>197.69390000000001</v>
      </c>
      <c r="AB118" s="153">
        <v>7.0709</v>
      </c>
      <c r="AC118" s="153">
        <v>0</v>
      </c>
      <c r="AD118" s="153">
        <v>1.734</v>
      </c>
      <c r="AE118" s="153">
        <v>1.1133999999999999</v>
      </c>
      <c r="AF118" s="153">
        <v>0.95130000000000003</v>
      </c>
      <c r="AG118" s="153">
        <v>11.717599999999999</v>
      </c>
      <c r="AH118" s="153" t="s">
        <v>7469</v>
      </c>
      <c r="AI118" s="153">
        <v>9.6074000000000002</v>
      </c>
      <c r="AJ118" s="153">
        <v>148.96299999999999</v>
      </c>
      <c r="AK118" s="153">
        <v>0.16</v>
      </c>
      <c r="AL118" s="153">
        <v>1.1848000000000001</v>
      </c>
      <c r="AM118" s="153">
        <v>0.55379999999999996</v>
      </c>
      <c r="AN118" s="153">
        <v>98.709199999999996</v>
      </c>
      <c r="AO118" s="153">
        <v>7.0739000000000001</v>
      </c>
      <c r="AP118" s="153">
        <v>41.160899999999998</v>
      </c>
      <c r="AQ118" s="153">
        <v>0</v>
      </c>
      <c r="AR118" s="153">
        <v>655.18899999999996</v>
      </c>
      <c r="AS118" s="153">
        <v>33.8581</v>
      </c>
      <c r="AT118" s="153">
        <v>2.1646000000000001</v>
      </c>
      <c r="AU118" s="153">
        <v>18.7715</v>
      </c>
      <c r="AV118" s="153">
        <v>267.0093</v>
      </c>
      <c r="AW118" s="153" t="s">
        <v>7469</v>
      </c>
      <c r="AX118" s="153">
        <v>0</v>
      </c>
      <c r="AY118" s="153" t="s">
        <v>7469</v>
      </c>
      <c r="AZ118" s="153">
        <v>23.2669</v>
      </c>
      <c r="BA118" s="153">
        <v>1.7169000000000001</v>
      </c>
      <c r="BB118" s="153">
        <v>0</v>
      </c>
      <c r="BC118" s="153">
        <v>0</v>
      </c>
      <c r="BD118" s="153">
        <v>0</v>
      </c>
      <c r="BE118" s="153">
        <v>0</v>
      </c>
      <c r="BF118" s="153">
        <v>0</v>
      </c>
      <c r="BG118" s="153">
        <v>0.34</v>
      </c>
      <c r="BH118" s="153">
        <v>0</v>
      </c>
      <c r="BI118" s="153">
        <v>0</v>
      </c>
      <c r="BJ118" s="153">
        <v>2.8E-3</v>
      </c>
      <c r="BK118" s="153">
        <v>0</v>
      </c>
      <c r="BL118" s="153">
        <v>71.264899999999997</v>
      </c>
      <c r="BM118" s="153">
        <v>15.9588</v>
      </c>
      <c r="BN118" s="153">
        <v>0</v>
      </c>
      <c r="BO118" s="153">
        <v>0</v>
      </c>
      <c r="BP118" s="153">
        <v>0</v>
      </c>
      <c r="BQ118" s="153">
        <v>0</v>
      </c>
      <c r="BR118" s="153">
        <v>0</v>
      </c>
      <c r="BS118" s="153">
        <v>113.623</v>
      </c>
      <c r="BT118" s="153">
        <v>0</v>
      </c>
      <c r="BU118" s="153">
        <v>0</v>
      </c>
      <c r="BV118" s="153">
        <v>0</v>
      </c>
      <c r="BW118" s="153" t="s">
        <v>7469</v>
      </c>
      <c r="BX118" s="153">
        <v>41.392899999999997</v>
      </c>
      <c r="BY118" s="153">
        <v>7.4675000000000002</v>
      </c>
      <c r="BZ118" s="153">
        <v>0</v>
      </c>
      <c r="CA118" s="153">
        <v>648.26599999999996</v>
      </c>
      <c r="CB118" s="153">
        <v>17.034300000000002</v>
      </c>
      <c r="CC118" s="153" t="s">
        <v>7469</v>
      </c>
      <c r="CD118" s="153">
        <v>13.9596</v>
      </c>
      <c r="CE118" s="153">
        <v>0</v>
      </c>
      <c r="CF118" s="153">
        <v>0.69930000000000003</v>
      </c>
      <c r="CG118" s="153">
        <v>0</v>
      </c>
      <c r="CH118" s="153">
        <v>5.0532000000000004</v>
      </c>
      <c r="CI118" s="153">
        <v>63.195700000000002</v>
      </c>
      <c r="CJ118" s="153">
        <v>0.1201</v>
      </c>
      <c r="CK118" s="153" t="s">
        <v>7469</v>
      </c>
      <c r="CL118" s="153">
        <v>0</v>
      </c>
      <c r="CM118" s="153">
        <v>37.2288</v>
      </c>
      <c r="CN118" s="153" t="s">
        <v>7469</v>
      </c>
      <c r="CO118" s="153">
        <v>57.164499999999997</v>
      </c>
      <c r="CP118" s="153">
        <v>63.012599999999999</v>
      </c>
      <c r="CQ118" s="153">
        <v>3.3723999999999998</v>
      </c>
      <c r="CR118" s="153" t="s">
        <v>7469</v>
      </c>
      <c r="CS118" s="153">
        <v>26.859000000000002</v>
      </c>
      <c r="CT118" s="153">
        <v>0</v>
      </c>
      <c r="CU118" s="153">
        <v>1.4675</v>
      </c>
      <c r="CV118" s="153" t="s">
        <v>7469</v>
      </c>
      <c r="CW118" s="153" t="s">
        <v>7469</v>
      </c>
      <c r="CX118" s="153" t="s">
        <v>7469</v>
      </c>
      <c r="CY118" s="153">
        <v>152.75479999999999</v>
      </c>
      <c r="CZ118" s="153">
        <v>1.2607999999999999</v>
      </c>
      <c r="DA118" s="153">
        <v>7.7687999999999997</v>
      </c>
      <c r="DB118" s="153" t="s">
        <v>7469</v>
      </c>
      <c r="DC118" s="153">
        <v>13.132999999999999</v>
      </c>
      <c r="DD118" s="153">
        <v>44.665199999999999</v>
      </c>
      <c r="DE118" s="153">
        <v>0.42199999999999999</v>
      </c>
      <c r="DF118" s="153" t="s">
        <v>7469</v>
      </c>
      <c r="DG118" s="153">
        <v>1.4288000000000001</v>
      </c>
      <c r="DH118" s="153">
        <v>0</v>
      </c>
      <c r="DI118" s="153">
        <v>3.8925000000000001</v>
      </c>
      <c r="DJ118" s="153" t="s">
        <v>7469</v>
      </c>
      <c r="DK118" s="153">
        <v>5.7799999999999997E-2</v>
      </c>
      <c r="DL118" s="153">
        <v>12.791600000000001</v>
      </c>
      <c r="DM118" s="153">
        <v>0.46929999999999999</v>
      </c>
      <c r="DN118" s="153">
        <v>1509.0651</v>
      </c>
      <c r="DO118" s="153">
        <v>16.793199999999999</v>
      </c>
      <c r="DP118" s="153">
        <v>5.9542999999999999</v>
      </c>
      <c r="DQ118" s="153">
        <v>1.8748</v>
      </c>
      <c r="DR118" s="153" t="s">
        <v>7469</v>
      </c>
      <c r="DS118" s="153">
        <v>1.6199999999999999E-2</v>
      </c>
      <c r="DT118" s="153">
        <v>44.301499999999997</v>
      </c>
      <c r="DU118" s="153">
        <v>45.474499999999999</v>
      </c>
      <c r="DV118" s="153" t="s">
        <v>7469</v>
      </c>
      <c r="DW118" s="153" t="s">
        <v>7469</v>
      </c>
      <c r="DX118" s="153">
        <v>9.5107999999999997</v>
      </c>
      <c r="DY118" s="153">
        <v>13.9877</v>
      </c>
      <c r="DZ118" s="153">
        <v>2.75E-2</v>
      </c>
      <c r="EA118" s="153">
        <v>0</v>
      </c>
      <c r="EB118" s="153">
        <v>42.740699999999997</v>
      </c>
      <c r="EC118" s="153">
        <v>35.378</v>
      </c>
      <c r="ED118" s="153">
        <v>17.479500000000002</v>
      </c>
      <c r="EE118" s="153">
        <v>0</v>
      </c>
      <c r="EF118" s="153">
        <v>9.1531000000000002</v>
      </c>
      <c r="EG118" s="153">
        <v>116.751</v>
      </c>
      <c r="EH118" s="153">
        <v>1.4450000000000001</v>
      </c>
      <c r="EI118" s="153">
        <v>0</v>
      </c>
      <c r="EJ118" s="153" t="s">
        <v>7469</v>
      </c>
      <c r="EK118" s="153">
        <v>0</v>
      </c>
      <c r="EL118" s="153">
        <v>0</v>
      </c>
      <c r="EM118" s="153">
        <v>0</v>
      </c>
      <c r="EN118" s="153">
        <v>0</v>
      </c>
    </row>
    <row r="119" spans="3:144">
      <c r="C119" s="120"/>
      <c r="D119" s="103"/>
      <c r="E119" s="120" t="s">
        <v>8094</v>
      </c>
      <c r="F119" s="126" t="s">
        <v>8116</v>
      </c>
      <c r="G119" s="151" t="s">
        <v>8090</v>
      </c>
      <c r="H119" s="152" t="s">
        <v>8091</v>
      </c>
      <c r="I119" s="153">
        <v>740.31989999999996</v>
      </c>
      <c r="J119" s="153">
        <v>78.894000000000005</v>
      </c>
      <c r="K119" s="153">
        <v>3511.5</v>
      </c>
      <c r="L119" s="153">
        <v>0</v>
      </c>
      <c r="M119" s="153">
        <v>0</v>
      </c>
      <c r="N119" s="153">
        <v>203</v>
      </c>
      <c r="O119" s="153">
        <v>23</v>
      </c>
      <c r="P119" s="153">
        <v>0</v>
      </c>
      <c r="Q119" s="153">
        <v>0.113</v>
      </c>
      <c r="R119" s="153">
        <v>562</v>
      </c>
      <c r="S119" s="153">
        <v>0</v>
      </c>
      <c r="T119" s="153">
        <v>1.2500000000000001E-2</v>
      </c>
      <c r="U119" s="153">
        <v>0</v>
      </c>
      <c r="V119" s="153">
        <v>0</v>
      </c>
      <c r="W119" s="153">
        <v>6.9500000000000006E-2</v>
      </c>
      <c r="X119" s="153">
        <v>1673.4</v>
      </c>
      <c r="Y119" s="153">
        <v>0</v>
      </c>
      <c r="Z119" s="153">
        <v>0.90410000000000001</v>
      </c>
      <c r="AA119" s="153">
        <v>134.4289</v>
      </c>
      <c r="AB119" s="153">
        <v>6.6300999999999997</v>
      </c>
      <c r="AC119" s="153">
        <v>0</v>
      </c>
      <c r="AD119" s="153">
        <v>4.0468000000000002</v>
      </c>
      <c r="AE119" s="153">
        <v>1.3021</v>
      </c>
      <c r="AF119" s="153">
        <v>0.92220000000000002</v>
      </c>
      <c r="AG119" s="153">
        <v>15.8094</v>
      </c>
      <c r="AH119" s="153">
        <v>0</v>
      </c>
      <c r="AI119" s="153">
        <v>2.3668</v>
      </c>
      <c r="AJ119" s="153">
        <v>92.918000000000006</v>
      </c>
      <c r="AK119" s="153">
        <v>0</v>
      </c>
      <c r="AL119" s="153">
        <v>9.5229999999999997</v>
      </c>
      <c r="AM119" s="153">
        <v>0.5363</v>
      </c>
      <c r="AN119" s="153">
        <v>41.831800000000001</v>
      </c>
      <c r="AO119" s="153">
        <v>0.27550000000000002</v>
      </c>
      <c r="AP119" s="153">
        <v>56.8157</v>
      </c>
      <c r="AQ119" s="153">
        <v>0</v>
      </c>
      <c r="AR119" s="153">
        <v>870.24</v>
      </c>
      <c r="AS119" s="153">
        <v>10.250999999999999</v>
      </c>
      <c r="AT119" s="153">
        <v>6.6435000000000004</v>
      </c>
      <c r="AU119" s="153">
        <v>17.113600000000002</v>
      </c>
      <c r="AV119" s="153">
        <v>271.18639999999999</v>
      </c>
      <c r="AW119" s="153" t="s">
        <v>7469</v>
      </c>
      <c r="AX119" s="153">
        <v>0</v>
      </c>
      <c r="AY119" s="153" t="s">
        <v>7469</v>
      </c>
      <c r="AZ119" s="153">
        <v>55.392299999999999</v>
      </c>
      <c r="BA119" s="153">
        <v>1.6220000000000001</v>
      </c>
      <c r="BB119" s="153">
        <v>0</v>
      </c>
      <c r="BC119" s="153">
        <v>0</v>
      </c>
      <c r="BD119" s="153">
        <v>5.8869999999999996</v>
      </c>
      <c r="BE119" s="153">
        <v>0</v>
      </c>
      <c r="BF119" s="153">
        <v>0</v>
      </c>
      <c r="BG119" s="153">
        <v>0.36399999999999999</v>
      </c>
      <c r="BH119" s="153">
        <v>0</v>
      </c>
      <c r="BI119" s="153">
        <v>0</v>
      </c>
      <c r="BJ119" s="153">
        <v>2.7000000000000001E-3</v>
      </c>
      <c r="BK119" s="153">
        <v>0</v>
      </c>
      <c r="BL119" s="153">
        <v>4.9846000000000004</v>
      </c>
      <c r="BM119" s="153">
        <v>19.213699999999999</v>
      </c>
      <c r="BN119" s="153">
        <v>0</v>
      </c>
      <c r="BO119" s="153">
        <v>0</v>
      </c>
      <c r="BP119" s="153">
        <v>0</v>
      </c>
      <c r="BQ119" s="153">
        <v>0</v>
      </c>
      <c r="BR119" s="153">
        <v>0</v>
      </c>
      <c r="BS119" s="153">
        <v>234.292</v>
      </c>
      <c r="BT119" s="153">
        <v>0</v>
      </c>
      <c r="BU119" s="153">
        <v>10.6197</v>
      </c>
      <c r="BV119" s="153">
        <v>0</v>
      </c>
      <c r="BW119" s="153" t="s">
        <v>7469</v>
      </c>
      <c r="BX119" s="153">
        <v>6.4170999999999996</v>
      </c>
      <c r="BY119" s="153">
        <v>4.1489000000000003</v>
      </c>
      <c r="BZ119" s="153">
        <v>0</v>
      </c>
      <c r="CA119" s="153">
        <v>2.5</v>
      </c>
      <c r="CB119" s="153">
        <v>19.9208</v>
      </c>
      <c r="CC119" s="153">
        <v>0</v>
      </c>
      <c r="CD119" s="153">
        <v>22.764900000000001</v>
      </c>
      <c r="CE119" s="153">
        <v>0</v>
      </c>
      <c r="CF119" s="153">
        <v>0.34160000000000001</v>
      </c>
      <c r="CG119" s="153">
        <v>0</v>
      </c>
      <c r="CH119" s="153">
        <v>2.5224000000000002</v>
      </c>
      <c r="CI119" s="153">
        <v>114.84180000000001</v>
      </c>
      <c r="CJ119" s="153">
        <v>0.59050000000000002</v>
      </c>
      <c r="CK119" s="153" t="s">
        <v>7469</v>
      </c>
      <c r="CL119" s="153" t="s">
        <v>7469</v>
      </c>
      <c r="CM119" s="153">
        <v>28.476600000000001</v>
      </c>
      <c r="CN119" s="153" t="s">
        <v>7469</v>
      </c>
      <c r="CO119" s="153">
        <v>83.189899999999994</v>
      </c>
      <c r="CP119" s="153">
        <v>63.1708</v>
      </c>
      <c r="CQ119" s="153">
        <v>12.5061</v>
      </c>
      <c r="CR119" s="153" t="s">
        <v>7469</v>
      </c>
      <c r="CS119" s="153">
        <v>35.107999999999997</v>
      </c>
      <c r="CT119" s="153">
        <v>0</v>
      </c>
      <c r="CU119" s="153">
        <v>1.4535</v>
      </c>
      <c r="CV119" s="153" t="s">
        <v>7469</v>
      </c>
      <c r="CW119" s="153" t="s">
        <v>7469</v>
      </c>
      <c r="CX119" s="153" t="s">
        <v>7469</v>
      </c>
      <c r="CY119" s="153">
        <v>156.5335</v>
      </c>
      <c r="CZ119" s="153">
        <v>1.2366999999999999</v>
      </c>
      <c r="DA119" s="153">
        <v>2.1909000000000001</v>
      </c>
      <c r="DB119" s="153" t="s">
        <v>7469</v>
      </c>
      <c r="DC119" s="153">
        <v>18.1541</v>
      </c>
      <c r="DD119" s="153">
        <v>44.829000000000001</v>
      </c>
      <c r="DE119" s="153">
        <v>0</v>
      </c>
      <c r="DF119" s="153" t="s">
        <v>7469</v>
      </c>
      <c r="DG119" s="153">
        <v>9.3508999999999993</v>
      </c>
      <c r="DH119" s="153">
        <v>0</v>
      </c>
      <c r="DI119" s="153">
        <v>4.7165999999999997</v>
      </c>
      <c r="DJ119" s="153" t="s">
        <v>7469</v>
      </c>
      <c r="DK119" s="153">
        <v>9.06E-2</v>
      </c>
      <c r="DL119" s="153">
        <v>10.292299999999999</v>
      </c>
      <c r="DM119" s="153">
        <v>0.79090000000000005</v>
      </c>
      <c r="DN119" s="153">
        <v>1038.0771</v>
      </c>
      <c r="DO119" s="153">
        <v>5.8944000000000001</v>
      </c>
      <c r="DP119" s="153">
        <v>19.081900000000001</v>
      </c>
      <c r="DQ119" s="153">
        <v>2.0830000000000002</v>
      </c>
      <c r="DR119" s="153" t="s">
        <v>7469</v>
      </c>
      <c r="DS119" s="153">
        <v>1.4500000000000001E-2</v>
      </c>
      <c r="DT119" s="153">
        <v>155.54130000000001</v>
      </c>
      <c r="DU119" s="153">
        <v>44.352499999999999</v>
      </c>
      <c r="DV119" s="153" t="s">
        <v>7469</v>
      </c>
      <c r="DW119" s="153" t="s">
        <v>7469</v>
      </c>
      <c r="DX119" s="153">
        <v>11.5129</v>
      </c>
      <c r="DY119" s="153">
        <v>16.732700000000001</v>
      </c>
      <c r="DZ119" s="153">
        <v>0</v>
      </c>
      <c r="EA119" s="153">
        <v>0.1573</v>
      </c>
      <c r="EB119" s="153">
        <v>35.807299999999998</v>
      </c>
      <c r="EC119" s="153">
        <v>0.91220000000000001</v>
      </c>
      <c r="ED119" s="153">
        <v>14.8415</v>
      </c>
      <c r="EE119" s="153" t="s">
        <v>7469</v>
      </c>
      <c r="EF119" s="153">
        <v>15.7094</v>
      </c>
      <c r="EG119" s="153">
        <v>72.175200000000004</v>
      </c>
      <c r="EH119" s="153">
        <v>0.19</v>
      </c>
      <c r="EI119" s="153">
        <v>1.2391000000000001</v>
      </c>
      <c r="EJ119" s="153" t="s">
        <v>7469</v>
      </c>
      <c r="EK119" s="153">
        <v>0</v>
      </c>
      <c r="EL119" s="153">
        <v>0</v>
      </c>
      <c r="EM119" s="153">
        <v>13.3934</v>
      </c>
      <c r="EN119" s="153" t="s">
        <v>7469</v>
      </c>
    </row>
    <row r="120" spans="3:144">
      <c r="C120" s="120"/>
      <c r="D120" s="103"/>
      <c r="E120" s="120" t="s">
        <v>8095</v>
      </c>
      <c r="F120" s="126" t="s">
        <v>8116</v>
      </c>
      <c r="G120" s="151" t="s">
        <v>8090</v>
      </c>
      <c r="H120" s="152" t="s">
        <v>8091</v>
      </c>
      <c r="I120" s="153" t="s">
        <v>7469</v>
      </c>
      <c r="J120" s="153" t="s">
        <v>7469</v>
      </c>
      <c r="K120" s="153" t="s">
        <v>7469</v>
      </c>
      <c r="L120" s="153" t="s">
        <v>7469</v>
      </c>
      <c r="M120" s="153" t="s">
        <v>7469</v>
      </c>
      <c r="N120" s="153">
        <v>182</v>
      </c>
      <c r="O120" s="153">
        <v>19</v>
      </c>
      <c r="P120" s="153" t="s">
        <v>7469</v>
      </c>
      <c r="Q120" s="153" t="s">
        <v>7469</v>
      </c>
      <c r="R120" s="153">
        <v>364</v>
      </c>
      <c r="S120" s="153" t="s">
        <v>7469</v>
      </c>
      <c r="T120" s="153" t="s">
        <v>7469</v>
      </c>
      <c r="U120" s="153" t="s">
        <v>7469</v>
      </c>
      <c r="V120" s="153" t="s">
        <v>7469</v>
      </c>
      <c r="W120" s="153" t="s">
        <v>7469</v>
      </c>
      <c r="X120" s="153" t="s">
        <v>7469</v>
      </c>
      <c r="Y120" s="153" t="s">
        <v>7469</v>
      </c>
      <c r="Z120" s="153" t="s">
        <v>7469</v>
      </c>
      <c r="AA120" s="153" t="s">
        <v>7469</v>
      </c>
      <c r="AB120" s="153" t="s">
        <v>7469</v>
      </c>
      <c r="AC120" s="153" t="s">
        <v>7469</v>
      </c>
      <c r="AD120" s="153" t="s">
        <v>7469</v>
      </c>
      <c r="AE120" s="153">
        <v>1.0404</v>
      </c>
      <c r="AF120" s="153">
        <v>0.83089999999999997</v>
      </c>
      <c r="AG120" s="153" t="s">
        <v>7469</v>
      </c>
      <c r="AH120" s="153">
        <v>0</v>
      </c>
      <c r="AI120" s="153" t="s">
        <v>7469</v>
      </c>
      <c r="AJ120" s="153" t="s">
        <v>7469</v>
      </c>
      <c r="AK120" s="153">
        <v>0</v>
      </c>
      <c r="AL120" s="153" t="s">
        <v>7469</v>
      </c>
      <c r="AM120" s="153" t="s">
        <v>7469</v>
      </c>
      <c r="AN120" s="153" t="s">
        <v>7469</v>
      </c>
      <c r="AO120" s="153" t="s">
        <v>7469</v>
      </c>
      <c r="AP120" s="153">
        <v>41.828099999999999</v>
      </c>
      <c r="AQ120" s="153" t="s">
        <v>7469</v>
      </c>
      <c r="AR120" s="153" t="s">
        <v>7469</v>
      </c>
      <c r="AS120" s="153" t="s">
        <v>7469</v>
      </c>
      <c r="AT120" s="153" t="s">
        <v>7469</v>
      </c>
      <c r="AU120" s="153" t="s">
        <v>7469</v>
      </c>
      <c r="AV120" s="153" t="s">
        <v>7469</v>
      </c>
      <c r="AW120" s="153" t="s">
        <v>7469</v>
      </c>
      <c r="AX120" s="153">
        <v>0</v>
      </c>
      <c r="AY120" s="153" t="s">
        <v>7469</v>
      </c>
      <c r="AZ120" s="153" t="s">
        <v>7469</v>
      </c>
      <c r="BA120" s="153" t="s">
        <v>7469</v>
      </c>
      <c r="BB120" s="153" t="s">
        <v>7469</v>
      </c>
      <c r="BC120" s="153" t="s">
        <v>7469</v>
      </c>
      <c r="BD120" s="153" t="s">
        <v>7469</v>
      </c>
      <c r="BE120" s="153" t="s">
        <v>7469</v>
      </c>
      <c r="BF120" s="153" t="s">
        <v>7469</v>
      </c>
      <c r="BG120" s="153">
        <v>0.374</v>
      </c>
      <c r="BH120" s="153">
        <v>0</v>
      </c>
      <c r="BI120" s="153" t="s">
        <v>7469</v>
      </c>
      <c r="BJ120" s="153">
        <v>2.5000000000000001E-3</v>
      </c>
      <c r="BK120" s="153" t="s">
        <v>7469</v>
      </c>
      <c r="BL120" s="153" t="s">
        <v>7469</v>
      </c>
      <c r="BM120" s="153" t="s">
        <v>7469</v>
      </c>
      <c r="BN120" s="153">
        <v>0</v>
      </c>
      <c r="BO120" s="153">
        <v>2.98E-2</v>
      </c>
      <c r="BP120" s="153">
        <v>0</v>
      </c>
      <c r="BQ120" s="153" t="s">
        <v>7469</v>
      </c>
      <c r="BR120" s="153" t="s">
        <v>7469</v>
      </c>
      <c r="BS120" s="153" t="s">
        <v>7469</v>
      </c>
      <c r="BT120" s="153">
        <v>0</v>
      </c>
      <c r="BU120" s="153" t="s">
        <v>7469</v>
      </c>
      <c r="BV120" s="153">
        <v>0</v>
      </c>
      <c r="BW120" s="153" t="s">
        <v>7469</v>
      </c>
      <c r="BX120" s="153" t="s">
        <v>7469</v>
      </c>
      <c r="BY120" s="153" t="s">
        <v>7469</v>
      </c>
      <c r="BZ120" s="153" t="s">
        <v>7469</v>
      </c>
      <c r="CA120" s="153">
        <v>23.632000000000001</v>
      </c>
      <c r="CB120" s="153" t="s">
        <v>7469</v>
      </c>
      <c r="CC120" s="153" t="s">
        <v>7469</v>
      </c>
      <c r="CD120" s="153" t="s">
        <v>7469</v>
      </c>
      <c r="CE120" s="153">
        <v>0</v>
      </c>
      <c r="CF120" s="153" t="s">
        <v>7469</v>
      </c>
      <c r="CG120" s="153">
        <v>0</v>
      </c>
      <c r="CH120" s="153" t="s">
        <v>7469</v>
      </c>
      <c r="CI120" s="153" t="s">
        <v>7469</v>
      </c>
      <c r="CJ120" s="153" t="s">
        <v>7469</v>
      </c>
      <c r="CK120" s="153" t="s">
        <v>7469</v>
      </c>
      <c r="CL120" s="153" t="s">
        <v>7469</v>
      </c>
      <c r="CM120" s="153" t="s">
        <v>7469</v>
      </c>
      <c r="CN120" s="153" t="s">
        <v>7469</v>
      </c>
      <c r="CO120" s="153" t="s">
        <v>7469</v>
      </c>
      <c r="CP120" s="153" t="s">
        <v>7469</v>
      </c>
      <c r="CQ120" s="153" t="s">
        <v>7469</v>
      </c>
      <c r="CR120" s="153" t="s">
        <v>7469</v>
      </c>
      <c r="CS120" s="153" t="s">
        <v>7469</v>
      </c>
      <c r="CT120" s="153" t="s">
        <v>7469</v>
      </c>
      <c r="CU120" s="153">
        <v>1.3707</v>
      </c>
      <c r="CV120" s="153" t="s">
        <v>7469</v>
      </c>
      <c r="CW120" s="153" t="s">
        <v>7469</v>
      </c>
      <c r="CX120" s="153" t="s">
        <v>7469</v>
      </c>
      <c r="CY120" s="153" t="s">
        <v>7469</v>
      </c>
      <c r="CZ120" s="153" t="s">
        <v>7469</v>
      </c>
      <c r="DA120" s="153" t="s">
        <v>7469</v>
      </c>
      <c r="DB120" s="153" t="s">
        <v>7469</v>
      </c>
      <c r="DC120" s="153" t="s">
        <v>7469</v>
      </c>
      <c r="DD120" s="153" t="s">
        <v>7469</v>
      </c>
      <c r="DE120" s="153" t="s">
        <v>7469</v>
      </c>
      <c r="DF120" s="153" t="s">
        <v>7469</v>
      </c>
      <c r="DG120" s="153" t="s">
        <v>7469</v>
      </c>
      <c r="DH120" s="153">
        <v>0</v>
      </c>
      <c r="DI120" s="153" t="s">
        <v>7469</v>
      </c>
      <c r="DJ120" s="153" t="s">
        <v>7469</v>
      </c>
      <c r="DK120" s="153">
        <v>7.9699999999999993E-2</v>
      </c>
      <c r="DL120" s="153" t="s">
        <v>7469</v>
      </c>
      <c r="DM120" s="153" t="s">
        <v>7469</v>
      </c>
      <c r="DN120" s="153" t="s">
        <v>7469</v>
      </c>
      <c r="DO120" s="153" t="s">
        <v>7469</v>
      </c>
      <c r="DP120" s="153" t="s">
        <v>7469</v>
      </c>
      <c r="DQ120" s="153">
        <v>1.2444</v>
      </c>
      <c r="DR120" s="153" t="s">
        <v>7469</v>
      </c>
      <c r="DS120" s="153" t="s">
        <v>7469</v>
      </c>
      <c r="DT120" s="153" t="s">
        <v>7469</v>
      </c>
      <c r="DU120" s="153" t="s">
        <v>7469</v>
      </c>
      <c r="DV120" s="153" t="s">
        <v>7469</v>
      </c>
      <c r="DW120" s="153" t="s">
        <v>7469</v>
      </c>
      <c r="DX120" s="153" t="s">
        <v>7469</v>
      </c>
      <c r="DY120" s="153" t="s">
        <v>7469</v>
      </c>
      <c r="DZ120" s="153" t="s">
        <v>7469</v>
      </c>
      <c r="EA120" s="153" t="s">
        <v>7469</v>
      </c>
      <c r="EB120" s="153" t="s">
        <v>7469</v>
      </c>
      <c r="EC120" s="153" t="s">
        <v>7469</v>
      </c>
      <c r="ED120" s="153" t="s">
        <v>7469</v>
      </c>
      <c r="EE120" s="153">
        <v>0</v>
      </c>
      <c r="EF120" s="153" t="s">
        <v>7469</v>
      </c>
      <c r="EG120" s="153" t="s">
        <v>7469</v>
      </c>
      <c r="EH120" s="153" t="s">
        <v>7469</v>
      </c>
      <c r="EI120" s="153" t="s">
        <v>7469</v>
      </c>
      <c r="EJ120" s="153" t="s">
        <v>7469</v>
      </c>
      <c r="EK120" s="153" t="s">
        <v>7469</v>
      </c>
      <c r="EL120" s="153" t="s">
        <v>7469</v>
      </c>
      <c r="EM120" s="153" t="s">
        <v>7469</v>
      </c>
      <c r="EN120" s="153" t="s">
        <v>7469</v>
      </c>
    </row>
    <row r="121" spans="3:144">
      <c r="C121" s="120"/>
      <c r="D121" s="103"/>
      <c r="E121" s="120" t="s">
        <v>8096</v>
      </c>
      <c r="F121" s="126" t="s">
        <v>8116</v>
      </c>
      <c r="G121" s="151" t="s">
        <v>8090</v>
      </c>
      <c r="H121" s="152" t="s">
        <v>8097</v>
      </c>
      <c r="I121" s="153">
        <v>651.9085</v>
      </c>
      <c r="J121" s="153">
        <v>100.809</v>
      </c>
      <c r="K121" s="153">
        <v>3539.2</v>
      </c>
      <c r="L121" s="153">
        <v>0</v>
      </c>
      <c r="M121" s="153" t="s">
        <v>7469</v>
      </c>
      <c r="N121" s="153">
        <v>200</v>
      </c>
      <c r="O121" s="153">
        <v>120</v>
      </c>
      <c r="P121" s="153">
        <v>0</v>
      </c>
      <c r="Q121" s="153">
        <v>0.11</v>
      </c>
      <c r="R121" s="153">
        <v>401</v>
      </c>
      <c r="S121" s="153">
        <v>0</v>
      </c>
      <c r="T121" s="153" t="s">
        <v>7469</v>
      </c>
      <c r="U121" s="153" t="s">
        <v>7469</v>
      </c>
      <c r="V121" s="153">
        <v>0</v>
      </c>
      <c r="W121" s="153">
        <v>0</v>
      </c>
      <c r="X121" s="153">
        <v>1578.9</v>
      </c>
      <c r="Y121" s="153">
        <v>0</v>
      </c>
      <c r="Z121" s="153">
        <v>0.78149999999999997</v>
      </c>
      <c r="AA121" s="153">
        <v>145.0806</v>
      </c>
      <c r="AB121" s="153" t="s">
        <v>7469</v>
      </c>
      <c r="AC121" s="153">
        <v>0</v>
      </c>
      <c r="AD121" s="153" t="s">
        <v>7469</v>
      </c>
      <c r="AE121" s="153">
        <v>0</v>
      </c>
      <c r="AF121" s="153">
        <v>0</v>
      </c>
      <c r="AG121" s="153">
        <v>14.819000000000001</v>
      </c>
      <c r="AH121" s="153" t="s">
        <v>7469</v>
      </c>
      <c r="AI121" s="153" t="s">
        <v>7469</v>
      </c>
      <c r="AJ121" s="153">
        <v>121.45</v>
      </c>
      <c r="AK121" s="153" t="s">
        <v>7469</v>
      </c>
      <c r="AL121" s="153">
        <v>9.2967999999999993</v>
      </c>
      <c r="AM121" s="153" t="s">
        <v>7469</v>
      </c>
      <c r="AN121" s="153">
        <v>41.983800000000002</v>
      </c>
      <c r="AO121" s="153" t="s">
        <v>7469</v>
      </c>
      <c r="AP121" s="153" t="s">
        <v>7469</v>
      </c>
      <c r="AQ121" s="153">
        <v>0</v>
      </c>
      <c r="AR121" s="153">
        <v>875.125</v>
      </c>
      <c r="AS121" s="153">
        <v>13.6119</v>
      </c>
      <c r="AT121" s="153">
        <v>6.9161000000000001</v>
      </c>
      <c r="AU121" s="153">
        <v>16.773199999999999</v>
      </c>
      <c r="AV121" s="153">
        <v>283.8904</v>
      </c>
      <c r="AW121" s="153" t="s">
        <v>7469</v>
      </c>
      <c r="AX121" s="153" t="s">
        <v>7469</v>
      </c>
      <c r="AY121" s="153" t="s">
        <v>7469</v>
      </c>
      <c r="AZ121" s="153">
        <v>38.195300000000003</v>
      </c>
      <c r="BA121" s="153">
        <v>1.5965</v>
      </c>
      <c r="BB121" s="153" t="s">
        <v>7469</v>
      </c>
      <c r="BC121" s="153" t="s">
        <v>7469</v>
      </c>
      <c r="BD121" s="153" t="s">
        <v>7469</v>
      </c>
      <c r="BE121" s="153">
        <v>0</v>
      </c>
      <c r="BF121" s="153">
        <v>0</v>
      </c>
      <c r="BG121" s="153">
        <v>851.41800000000001</v>
      </c>
      <c r="BH121" s="153" t="s">
        <v>7469</v>
      </c>
      <c r="BI121" s="153">
        <v>0</v>
      </c>
      <c r="BJ121" s="153">
        <v>0</v>
      </c>
      <c r="BK121" s="153" t="s">
        <v>7469</v>
      </c>
      <c r="BL121" s="153">
        <v>14.4247</v>
      </c>
      <c r="BM121" s="153">
        <v>23.242899999999999</v>
      </c>
      <c r="BN121" s="153">
        <v>0</v>
      </c>
      <c r="BO121" s="153">
        <v>0</v>
      </c>
      <c r="BP121" s="153" t="s">
        <v>7469</v>
      </c>
      <c r="BQ121" s="153">
        <v>0</v>
      </c>
      <c r="BR121" s="153" t="s">
        <v>7469</v>
      </c>
      <c r="BS121" s="153">
        <v>238.64500000000001</v>
      </c>
      <c r="BT121" s="153" t="s">
        <v>7469</v>
      </c>
      <c r="BU121" s="153">
        <v>8.9905000000000008</v>
      </c>
      <c r="BV121" s="153" t="s">
        <v>7469</v>
      </c>
      <c r="BW121" s="153" t="s">
        <v>7469</v>
      </c>
      <c r="BX121" s="153">
        <v>37.900300000000001</v>
      </c>
      <c r="BY121" s="153" t="s">
        <v>7469</v>
      </c>
      <c r="BZ121" s="153">
        <v>0</v>
      </c>
      <c r="CA121" s="153">
        <v>8.1649999999999991</v>
      </c>
      <c r="CB121" s="153">
        <v>21.278400000000001</v>
      </c>
      <c r="CC121" s="153">
        <v>0</v>
      </c>
      <c r="CD121" s="153">
        <v>23.239799999999999</v>
      </c>
      <c r="CE121" s="153">
        <v>0</v>
      </c>
      <c r="CF121" s="153" t="s">
        <v>7469</v>
      </c>
      <c r="CG121" s="153" t="s">
        <v>7469</v>
      </c>
      <c r="CH121" s="153">
        <v>4.0052000000000003</v>
      </c>
      <c r="CI121" s="153">
        <v>114.67740000000001</v>
      </c>
      <c r="CJ121" s="153" t="s">
        <v>7469</v>
      </c>
      <c r="CK121" s="153">
        <v>0</v>
      </c>
      <c r="CL121" s="153" t="s">
        <v>7469</v>
      </c>
      <c r="CM121" s="153" t="s">
        <v>7469</v>
      </c>
      <c r="CN121" s="153" t="s">
        <v>7469</v>
      </c>
      <c r="CO121" s="153">
        <v>84.646900000000002</v>
      </c>
      <c r="CP121" s="153">
        <v>81.867999999999995</v>
      </c>
      <c r="CQ121" s="153">
        <v>10.2102</v>
      </c>
      <c r="CR121" s="153" t="s">
        <v>7469</v>
      </c>
      <c r="CS121" s="153">
        <v>36.302</v>
      </c>
      <c r="CT121" s="153">
        <v>0</v>
      </c>
      <c r="CU121" s="153">
        <v>0</v>
      </c>
      <c r="CV121" s="153" t="s">
        <v>7469</v>
      </c>
      <c r="CW121" s="153" t="s">
        <v>7469</v>
      </c>
      <c r="CX121" s="153" t="s">
        <v>7469</v>
      </c>
      <c r="CY121" s="153">
        <v>155.3905</v>
      </c>
      <c r="CZ121" s="153">
        <v>1.2036</v>
      </c>
      <c r="DA121" s="153">
        <v>2.0192999999999999</v>
      </c>
      <c r="DB121" s="153" t="s">
        <v>7469</v>
      </c>
      <c r="DC121" s="153">
        <v>19.923500000000001</v>
      </c>
      <c r="DD121" s="153">
        <v>46.032499999999999</v>
      </c>
      <c r="DE121" s="153">
        <v>0</v>
      </c>
      <c r="DF121" s="153" t="s">
        <v>7469</v>
      </c>
      <c r="DG121" s="153">
        <v>9.3745999999999992</v>
      </c>
      <c r="DH121" s="153">
        <v>0</v>
      </c>
      <c r="DI121" s="153" t="s">
        <v>7469</v>
      </c>
      <c r="DJ121" s="153" t="s">
        <v>7469</v>
      </c>
      <c r="DK121" s="153">
        <v>0.11609999999999999</v>
      </c>
      <c r="DL121" s="153">
        <v>11.0518</v>
      </c>
      <c r="DM121" s="153">
        <v>1.2155</v>
      </c>
      <c r="DN121" s="153">
        <v>659.35019999999997</v>
      </c>
      <c r="DO121" s="153">
        <v>5.9112</v>
      </c>
      <c r="DP121" s="153">
        <v>18.943000000000001</v>
      </c>
      <c r="DQ121" s="153">
        <v>0</v>
      </c>
      <c r="DR121" s="153" t="s">
        <v>7469</v>
      </c>
      <c r="DS121" s="153">
        <v>0</v>
      </c>
      <c r="DT121" s="153">
        <v>134.7868</v>
      </c>
      <c r="DU121" s="153">
        <v>38.608600000000003</v>
      </c>
      <c r="DV121" s="153" t="s">
        <v>7469</v>
      </c>
      <c r="DW121" s="153" t="s">
        <v>7469</v>
      </c>
      <c r="DX121" s="153">
        <v>34.253300000000003</v>
      </c>
      <c r="DY121" s="153">
        <v>18.238900000000001</v>
      </c>
      <c r="DZ121" s="153">
        <v>0</v>
      </c>
      <c r="EA121" s="153">
        <v>0.15770000000000001</v>
      </c>
      <c r="EB121" s="153">
        <v>38.610500000000002</v>
      </c>
      <c r="EC121" s="153">
        <v>4.0696000000000003</v>
      </c>
      <c r="ED121" s="153">
        <v>16.308700000000002</v>
      </c>
      <c r="EE121" s="153" t="s">
        <v>7469</v>
      </c>
      <c r="EF121" s="153">
        <v>17.692699999999999</v>
      </c>
      <c r="EG121" s="153">
        <v>54.683799999999998</v>
      </c>
      <c r="EH121" s="153" t="s">
        <v>7469</v>
      </c>
      <c r="EI121" s="153">
        <v>0</v>
      </c>
      <c r="EJ121" s="153" t="s">
        <v>7469</v>
      </c>
      <c r="EK121" s="153" t="s">
        <v>7469</v>
      </c>
      <c r="EL121" s="153">
        <v>0</v>
      </c>
      <c r="EM121" s="153">
        <v>222.52719999999999</v>
      </c>
      <c r="EN121" s="153" t="s">
        <v>7469</v>
      </c>
    </row>
    <row r="122" spans="3:144">
      <c r="C122" s="120"/>
      <c r="D122" s="103"/>
      <c r="E122" s="120" t="s">
        <v>8098</v>
      </c>
      <c r="F122" s="126" t="s">
        <v>8116</v>
      </c>
      <c r="G122" s="151" t="s">
        <v>8090</v>
      </c>
      <c r="H122" s="152" t="s">
        <v>8097</v>
      </c>
      <c r="I122" s="153">
        <v>951.88319999999999</v>
      </c>
      <c r="J122" s="153">
        <v>97.21</v>
      </c>
      <c r="K122" s="153">
        <v>3433.3</v>
      </c>
      <c r="L122" s="153">
        <v>0</v>
      </c>
      <c r="M122" s="153" t="s">
        <v>7469</v>
      </c>
      <c r="N122" s="153">
        <v>200</v>
      </c>
      <c r="O122" s="153">
        <v>82</v>
      </c>
      <c r="P122" s="153">
        <v>0</v>
      </c>
      <c r="Q122" s="153">
        <v>6.8400000000000002E-2</v>
      </c>
      <c r="R122" s="153">
        <v>454</v>
      </c>
      <c r="S122" s="153">
        <v>0</v>
      </c>
      <c r="T122" s="153">
        <v>0</v>
      </c>
      <c r="U122" s="153" t="s">
        <v>7469</v>
      </c>
      <c r="V122" s="153">
        <v>0</v>
      </c>
      <c r="W122" s="153">
        <v>6.7091000000000003</v>
      </c>
      <c r="X122" s="153">
        <v>1233.4000000000001</v>
      </c>
      <c r="Y122" s="153">
        <v>0</v>
      </c>
      <c r="Z122" s="153">
        <v>0.75180000000000002</v>
      </c>
      <c r="AA122" s="153">
        <v>130.1121</v>
      </c>
      <c r="AB122" s="153">
        <v>7.1284000000000001</v>
      </c>
      <c r="AC122" s="153">
        <v>0</v>
      </c>
      <c r="AD122" s="153">
        <v>3.5550999999999999</v>
      </c>
      <c r="AE122" s="153">
        <v>0</v>
      </c>
      <c r="AF122" s="153">
        <v>0</v>
      </c>
      <c r="AG122" s="153">
        <v>15.049799999999999</v>
      </c>
      <c r="AH122" s="153" t="s">
        <v>7469</v>
      </c>
      <c r="AI122" s="153" t="s">
        <v>7469</v>
      </c>
      <c r="AJ122" s="153">
        <v>90.573999999999998</v>
      </c>
      <c r="AK122" s="153" t="s">
        <v>7469</v>
      </c>
      <c r="AL122" s="153">
        <v>8.9692000000000007</v>
      </c>
      <c r="AM122" s="153" t="s">
        <v>7469</v>
      </c>
      <c r="AN122" s="153">
        <v>38.992100000000001</v>
      </c>
      <c r="AO122" s="153">
        <v>0.26069999999999999</v>
      </c>
      <c r="AP122" s="153">
        <v>37.581099999999999</v>
      </c>
      <c r="AQ122" s="153">
        <v>0</v>
      </c>
      <c r="AR122" s="153">
        <v>828.15700000000004</v>
      </c>
      <c r="AS122" s="153">
        <v>15.996600000000001</v>
      </c>
      <c r="AT122" s="153">
        <v>8.7848000000000006</v>
      </c>
      <c r="AU122" s="153">
        <v>15.807700000000001</v>
      </c>
      <c r="AV122" s="153">
        <v>288.2131</v>
      </c>
      <c r="AW122" s="153" t="s">
        <v>7469</v>
      </c>
      <c r="AX122" s="153" t="s">
        <v>7469</v>
      </c>
      <c r="AY122" s="153" t="s">
        <v>7469</v>
      </c>
      <c r="AZ122" s="153">
        <v>28.593</v>
      </c>
      <c r="BA122" s="153">
        <v>0.48399999999999999</v>
      </c>
      <c r="BB122" s="153" t="s">
        <v>7469</v>
      </c>
      <c r="BC122" s="153" t="s">
        <v>7469</v>
      </c>
      <c r="BD122" s="153" t="s">
        <v>7469</v>
      </c>
      <c r="BE122" s="153">
        <v>0</v>
      </c>
      <c r="BF122" s="153" t="s">
        <v>7469</v>
      </c>
      <c r="BG122" s="153">
        <v>0.37</v>
      </c>
      <c r="BH122" s="153" t="s">
        <v>7469</v>
      </c>
      <c r="BI122" s="153">
        <v>0</v>
      </c>
      <c r="BJ122" s="153">
        <v>0</v>
      </c>
      <c r="BK122" s="153" t="s">
        <v>7469</v>
      </c>
      <c r="BL122" s="153">
        <v>7.6025999999999998</v>
      </c>
      <c r="BM122" s="153">
        <v>22.1328</v>
      </c>
      <c r="BN122" s="153">
        <v>0</v>
      </c>
      <c r="BO122" s="153">
        <v>6.2700000000000006E-2</v>
      </c>
      <c r="BP122" s="153" t="s">
        <v>7469</v>
      </c>
      <c r="BQ122" s="153" t="s">
        <v>7469</v>
      </c>
      <c r="BR122" s="153" t="s">
        <v>7469</v>
      </c>
      <c r="BS122" s="153">
        <v>243.047</v>
      </c>
      <c r="BT122" s="153" t="s">
        <v>7469</v>
      </c>
      <c r="BU122" s="153">
        <v>32.391399999999997</v>
      </c>
      <c r="BV122" s="153" t="s">
        <v>7469</v>
      </c>
      <c r="BW122" s="153" t="s">
        <v>7469</v>
      </c>
      <c r="BX122" s="153">
        <v>29.014299999999999</v>
      </c>
      <c r="BY122" s="153" t="s">
        <v>7469</v>
      </c>
      <c r="BZ122" s="153">
        <v>0</v>
      </c>
      <c r="CA122" s="153">
        <v>14.164999999999999</v>
      </c>
      <c r="CB122" s="153">
        <v>22.239599999999999</v>
      </c>
      <c r="CC122" s="153">
        <v>0</v>
      </c>
      <c r="CD122" s="153">
        <v>20.2255</v>
      </c>
      <c r="CE122" s="153">
        <v>0</v>
      </c>
      <c r="CF122" s="153" t="s">
        <v>7469</v>
      </c>
      <c r="CG122" s="153" t="s">
        <v>7469</v>
      </c>
      <c r="CH122" s="153">
        <v>1.5901000000000001</v>
      </c>
      <c r="CI122" s="153">
        <v>110.0017</v>
      </c>
      <c r="CJ122" s="153" t="s">
        <v>7469</v>
      </c>
      <c r="CK122" s="153">
        <v>0</v>
      </c>
      <c r="CL122" s="153" t="s">
        <v>7469</v>
      </c>
      <c r="CM122" s="153" t="s">
        <v>7469</v>
      </c>
      <c r="CN122" s="153" t="s">
        <v>7469</v>
      </c>
      <c r="CO122" s="153">
        <v>77.092200000000005</v>
      </c>
      <c r="CP122" s="153">
        <v>74.097099999999998</v>
      </c>
      <c r="CQ122" s="153">
        <v>30.331900000000001</v>
      </c>
      <c r="CR122" s="153" t="s">
        <v>7469</v>
      </c>
      <c r="CS122" s="153">
        <v>20.225999999999999</v>
      </c>
      <c r="CT122" s="153">
        <v>0</v>
      </c>
      <c r="CU122" s="153">
        <v>0</v>
      </c>
      <c r="CV122" s="153" t="s">
        <v>7469</v>
      </c>
      <c r="CW122" s="153" t="s">
        <v>7469</v>
      </c>
      <c r="CX122" s="153" t="s">
        <v>7469</v>
      </c>
      <c r="CY122" s="153">
        <v>147.916</v>
      </c>
      <c r="CZ122" s="153">
        <v>1.2004999999999999</v>
      </c>
      <c r="DA122" s="153">
        <v>7.1582999999999997</v>
      </c>
      <c r="DB122" s="153" t="s">
        <v>7469</v>
      </c>
      <c r="DC122" s="153">
        <v>2.7501000000000002</v>
      </c>
      <c r="DD122" s="153">
        <v>43.900599999999997</v>
      </c>
      <c r="DE122" s="153">
        <v>0</v>
      </c>
      <c r="DF122" s="153" t="s">
        <v>7469</v>
      </c>
      <c r="DG122" s="153">
        <v>8.8719000000000001</v>
      </c>
      <c r="DH122" s="153">
        <v>0</v>
      </c>
      <c r="DI122" s="153" t="s">
        <v>7469</v>
      </c>
      <c r="DJ122" s="153" t="s">
        <v>7469</v>
      </c>
      <c r="DK122" s="153">
        <v>0.1124</v>
      </c>
      <c r="DL122" s="153">
        <v>11.6952</v>
      </c>
      <c r="DM122" s="153">
        <v>1.8148</v>
      </c>
      <c r="DN122" s="153">
        <v>569.48929999999996</v>
      </c>
      <c r="DO122" s="153">
        <v>5.6025</v>
      </c>
      <c r="DP122" s="153">
        <v>18.703199999999999</v>
      </c>
      <c r="DQ122" s="153">
        <v>0</v>
      </c>
      <c r="DR122" s="153" t="s">
        <v>7469</v>
      </c>
      <c r="DS122" s="153">
        <v>0</v>
      </c>
      <c r="DT122" s="153">
        <v>120.4162</v>
      </c>
      <c r="DU122" s="153">
        <v>37.833799999999997</v>
      </c>
      <c r="DV122" s="153" t="s">
        <v>7469</v>
      </c>
      <c r="DW122" s="153" t="s">
        <v>7469</v>
      </c>
      <c r="DX122" s="153">
        <v>30.8414</v>
      </c>
      <c r="DY122" s="153">
        <v>15.6927</v>
      </c>
      <c r="DZ122" s="153">
        <v>0</v>
      </c>
      <c r="EA122" s="153">
        <v>0.14929999999999999</v>
      </c>
      <c r="EB122" s="153">
        <v>35.727699999999999</v>
      </c>
      <c r="EC122" s="153">
        <v>8.3223000000000003</v>
      </c>
      <c r="ED122" s="153">
        <v>11.6333</v>
      </c>
      <c r="EE122" s="153" t="s">
        <v>7469</v>
      </c>
      <c r="EF122" s="153">
        <v>19.8598</v>
      </c>
      <c r="EG122" s="153">
        <v>110.7709</v>
      </c>
      <c r="EH122" s="153" t="s">
        <v>7469</v>
      </c>
      <c r="EI122" s="153">
        <v>0</v>
      </c>
      <c r="EJ122" s="153" t="s">
        <v>7469</v>
      </c>
      <c r="EK122" s="153" t="s">
        <v>7469</v>
      </c>
      <c r="EL122" s="153">
        <v>0</v>
      </c>
      <c r="EM122" s="153">
        <v>174.2182</v>
      </c>
      <c r="EN122" s="153" t="s">
        <v>7469</v>
      </c>
    </row>
    <row r="123" spans="3:144">
      <c r="C123" s="120"/>
      <c r="D123" s="103"/>
      <c r="E123" s="120" t="s">
        <v>7693</v>
      </c>
      <c r="F123" s="126" t="s">
        <v>8116</v>
      </c>
      <c r="G123" s="151" t="s">
        <v>8090</v>
      </c>
      <c r="H123" s="152" t="s">
        <v>8097</v>
      </c>
      <c r="I123" s="153">
        <v>1111.3184000000001</v>
      </c>
      <c r="J123" s="153">
        <v>95.6</v>
      </c>
      <c r="K123" s="153">
        <v>3142.8</v>
      </c>
      <c r="L123" s="153" t="s">
        <v>7469</v>
      </c>
      <c r="M123" s="153" t="s">
        <v>7469</v>
      </c>
      <c r="N123" s="153">
        <v>186</v>
      </c>
      <c r="O123" s="153">
        <v>33</v>
      </c>
      <c r="P123" s="153">
        <v>0</v>
      </c>
      <c r="Q123" s="153">
        <v>0.14599999999999999</v>
      </c>
      <c r="R123" s="153">
        <v>472</v>
      </c>
      <c r="S123" s="153">
        <v>0</v>
      </c>
      <c r="T123" s="153" t="s">
        <v>7469</v>
      </c>
      <c r="U123" s="153" t="s">
        <v>7469</v>
      </c>
      <c r="V123" s="153">
        <v>0</v>
      </c>
      <c r="W123" s="153">
        <v>6.4614000000000003</v>
      </c>
      <c r="X123" s="153">
        <v>850.4</v>
      </c>
      <c r="Y123" s="153">
        <v>0</v>
      </c>
      <c r="Z123" s="153">
        <v>0.69789999999999996</v>
      </c>
      <c r="AA123" s="153">
        <v>86.707400000000007</v>
      </c>
      <c r="AB123" s="153" t="s">
        <v>7469</v>
      </c>
      <c r="AC123" s="153">
        <v>0</v>
      </c>
      <c r="AD123" s="153" t="s">
        <v>7469</v>
      </c>
      <c r="AE123" s="153">
        <v>0</v>
      </c>
      <c r="AF123" s="153">
        <v>0</v>
      </c>
      <c r="AG123" s="153">
        <v>14.722</v>
      </c>
      <c r="AH123" s="153" t="s">
        <v>7469</v>
      </c>
      <c r="AI123" s="153" t="s">
        <v>7469</v>
      </c>
      <c r="AJ123" s="153">
        <v>99.938000000000002</v>
      </c>
      <c r="AK123" s="153" t="s">
        <v>7469</v>
      </c>
      <c r="AL123" s="153" t="s">
        <v>7469</v>
      </c>
      <c r="AM123" s="153" t="s">
        <v>7469</v>
      </c>
      <c r="AN123" s="153">
        <v>40.305599999999998</v>
      </c>
      <c r="AO123" s="153">
        <v>0.3029</v>
      </c>
      <c r="AP123" s="153" t="s">
        <v>7469</v>
      </c>
      <c r="AQ123" s="153">
        <v>0</v>
      </c>
      <c r="AR123" s="153">
        <v>862.02200000000005</v>
      </c>
      <c r="AS123" s="153">
        <v>9.5061999999999998</v>
      </c>
      <c r="AT123" s="153">
        <v>11.3018</v>
      </c>
      <c r="AU123" s="153">
        <v>14.168200000000001</v>
      </c>
      <c r="AV123" s="153">
        <v>242.84739999999999</v>
      </c>
      <c r="AW123" s="153" t="s">
        <v>7469</v>
      </c>
      <c r="AX123" s="153" t="s">
        <v>7469</v>
      </c>
      <c r="AY123" s="153" t="s">
        <v>7469</v>
      </c>
      <c r="AZ123" s="153">
        <v>18.966699999999999</v>
      </c>
      <c r="BA123" s="153" t="s">
        <v>7469</v>
      </c>
      <c r="BB123" s="153" t="s">
        <v>7469</v>
      </c>
      <c r="BC123" s="153" t="s">
        <v>7469</v>
      </c>
      <c r="BD123" s="153" t="s">
        <v>7469</v>
      </c>
      <c r="BE123" s="153">
        <v>0</v>
      </c>
      <c r="BF123" s="153">
        <v>0</v>
      </c>
      <c r="BG123" s="153">
        <v>0.378</v>
      </c>
      <c r="BH123" s="153" t="s">
        <v>7469</v>
      </c>
      <c r="BI123" s="153">
        <v>0</v>
      </c>
      <c r="BJ123" s="153">
        <v>0</v>
      </c>
      <c r="BK123" s="153" t="s">
        <v>7469</v>
      </c>
      <c r="BL123" s="153">
        <v>6.3825000000000003</v>
      </c>
      <c r="BM123" s="153" t="s">
        <v>7469</v>
      </c>
      <c r="BN123" s="153">
        <v>0</v>
      </c>
      <c r="BO123" s="153">
        <v>6.3E-2</v>
      </c>
      <c r="BP123" s="153" t="s">
        <v>7469</v>
      </c>
      <c r="BQ123" s="153">
        <v>0</v>
      </c>
      <c r="BR123" s="153" t="s">
        <v>7469</v>
      </c>
      <c r="BS123" s="153">
        <v>259.83199999999999</v>
      </c>
      <c r="BT123" s="153" t="s">
        <v>7469</v>
      </c>
      <c r="BU123" s="153">
        <v>41.667299999999997</v>
      </c>
      <c r="BV123" s="153" t="s">
        <v>7469</v>
      </c>
      <c r="BW123" s="153" t="s">
        <v>7469</v>
      </c>
      <c r="BX123" s="153">
        <v>27.3156</v>
      </c>
      <c r="BY123" s="153" t="s">
        <v>7469</v>
      </c>
      <c r="BZ123" s="153" t="s">
        <v>7469</v>
      </c>
      <c r="CA123" s="153">
        <v>22.664999999999999</v>
      </c>
      <c r="CB123" s="153">
        <v>19.548200000000001</v>
      </c>
      <c r="CC123" s="153">
        <v>0</v>
      </c>
      <c r="CD123" s="153" t="s">
        <v>7469</v>
      </c>
      <c r="CE123" s="153">
        <v>0</v>
      </c>
      <c r="CF123" s="153" t="s">
        <v>7469</v>
      </c>
      <c r="CG123" s="153" t="s">
        <v>7469</v>
      </c>
      <c r="CH123" s="153">
        <v>1.5105999999999999</v>
      </c>
      <c r="CI123" s="153">
        <v>139.4727</v>
      </c>
      <c r="CJ123" s="153" t="s">
        <v>7469</v>
      </c>
      <c r="CK123" s="153">
        <v>0</v>
      </c>
      <c r="CL123" s="153" t="s">
        <v>7469</v>
      </c>
      <c r="CM123" s="153" t="s">
        <v>7469</v>
      </c>
      <c r="CN123" s="153" t="s">
        <v>7469</v>
      </c>
      <c r="CO123" s="153">
        <v>61.656399999999998</v>
      </c>
      <c r="CP123" s="153">
        <v>72.596299999999999</v>
      </c>
      <c r="CQ123" s="153" t="s">
        <v>7469</v>
      </c>
      <c r="CR123" s="153" t="s">
        <v>7469</v>
      </c>
      <c r="CS123" s="153">
        <v>11.782</v>
      </c>
      <c r="CT123" s="153">
        <v>0</v>
      </c>
      <c r="CU123" s="153">
        <v>0</v>
      </c>
      <c r="CV123" s="153" t="s">
        <v>7469</v>
      </c>
      <c r="CW123" s="153" t="s">
        <v>7469</v>
      </c>
      <c r="CX123" s="153" t="s">
        <v>7469</v>
      </c>
      <c r="CY123" s="153">
        <v>136.00450000000001</v>
      </c>
      <c r="CZ123" s="153">
        <v>1.1209</v>
      </c>
      <c r="DA123" s="153" t="s">
        <v>7469</v>
      </c>
      <c r="DB123" s="153" t="s">
        <v>7469</v>
      </c>
      <c r="DC123" s="153">
        <v>3.7315</v>
      </c>
      <c r="DD123" s="153">
        <v>39.250700000000002</v>
      </c>
      <c r="DE123" s="153" t="s">
        <v>7469</v>
      </c>
      <c r="DF123" s="153" t="s">
        <v>7469</v>
      </c>
      <c r="DG123" s="153">
        <v>8.3524999999999991</v>
      </c>
      <c r="DH123" s="153">
        <v>0</v>
      </c>
      <c r="DI123" s="153" t="s">
        <v>7469</v>
      </c>
      <c r="DJ123" s="153" t="s">
        <v>7469</v>
      </c>
      <c r="DK123" s="153">
        <v>9.8000000000000004E-2</v>
      </c>
      <c r="DL123" s="153" t="s">
        <v>7469</v>
      </c>
      <c r="DM123" s="153">
        <v>1.8325</v>
      </c>
      <c r="DN123" s="153">
        <v>457.3374</v>
      </c>
      <c r="DO123" s="153">
        <v>5.2854000000000001</v>
      </c>
      <c r="DP123" s="153">
        <v>14.599600000000001</v>
      </c>
      <c r="DQ123" s="153">
        <v>0</v>
      </c>
      <c r="DR123" s="153" t="s">
        <v>7469</v>
      </c>
      <c r="DS123" s="153">
        <v>-9.5999999999999992E-3</v>
      </c>
      <c r="DT123" s="153">
        <v>101.49509999999999</v>
      </c>
      <c r="DU123" s="153">
        <v>32.708399999999997</v>
      </c>
      <c r="DV123" s="153" t="s">
        <v>7469</v>
      </c>
      <c r="DW123" s="153" t="s">
        <v>7469</v>
      </c>
      <c r="DX123" s="153">
        <v>33.7988</v>
      </c>
      <c r="DY123" s="153">
        <v>10.338800000000001</v>
      </c>
      <c r="DZ123" s="153">
        <v>0</v>
      </c>
      <c r="EA123" s="153">
        <v>2.8974000000000002</v>
      </c>
      <c r="EB123" s="153">
        <v>32.482799999999997</v>
      </c>
      <c r="EC123" s="153">
        <v>7.8285999999999998</v>
      </c>
      <c r="ED123" s="153">
        <v>15.5503</v>
      </c>
      <c r="EE123" s="153" t="s">
        <v>7469</v>
      </c>
      <c r="EF123" s="153">
        <v>22.3889</v>
      </c>
      <c r="EG123" s="153">
        <v>46.078400000000002</v>
      </c>
      <c r="EH123" s="153" t="s">
        <v>7469</v>
      </c>
      <c r="EI123" s="153">
        <v>0</v>
      </c>
      <c r="EJ123" s="153" t="s">
        <v>7469</v>
      </c>
      <c r="EK123" s="153" t="s">
        <v>7469</v>
      </c>
      <c r="EL123" s="153">
        <v>0</v>
      </c>
      <c r="EM123" s="153">
        <v>198.10599999999999</v>
      </c>
      <c r="EN123" s="153" t="s">
        <v>7469</v>
      </c>
    </row>
    <row r="124" spans="3:144">
      <c r="C124" s="120"/>
      <c r="D124" s="103"/>
      <c r="E124" s="120" t="s">
        <v>8099</v>
      </c>
      <c r="F124" s="126" t="s">
        <v>8116</v>
      </c>
      <c r="G124" s="151" t="s">
        <v>8090</v>
      </c>
      <c r="H124" s="152" t="s">
        <v>8097</v>
      </c>
      <c r="I124" s="153">
        <v>1111.3184000000001</v>
      </c>
      <c r="J124" s="153">
        <v>95.6</v>
      </c>
      <c r="K124" s="153">
        <v>3142.8</v>
      </c>
      <c r="L124" s="153" t="s">
        <v>7469</v>
      </c>
      <c r="M124" s="153" t="s">
        <v>7469</v>
      </c>
      <c r="N124" s="153">
        <v>186</v>
      </c>
      <c r="O124" s="153">
        <v>33</v>
      </c>
      <c r="P124" s="153">
        <v>0</v>
      </c>
      <c r="Q124" s="153">
        <v>0.14599999999999999</v>
      </c>
      <c r="R124" s="153">
        <v>472</v>
      </c>
      <c r="S124" s="153">
        <v>0</v>
      </c>
      <c r="T124" s="153" t="s">
        <v>7469</v>
      </c>
      <c r="U124" s="153" t="s">
        <v>7469</v>
      </c>
      <c r="V124" s="153">
        <v>0</v>
      </c>
      <c r="W124" s="153">
        <v>6.4614000000000003</v>
      </c>
      <c r="X124" s="153">
        <v>850.4</v>
      </c>
      <c r="Y124" s="153">
        <v>0</v>
      </c>
      <c r="Z124" s="153">
        <v>0.69789999999999996</v>
      </c>
      <c r="AA124" s="153">
        <v>86.707400000000007</v>
      </c>
      <c r="AB124" s="153" t="s">
        <v>7469</v>
      </c>
      <c r="AC124" s="153">
        <v>0</v>
      </c>
      <c r="AD124" s="153" t="s">
        <v>7469</v>
      </c>
      <c r="AE124" s="153">
        <v>0</v>
      </c>
      <c r="AF124" s="153">
        <v>0</v>
      </c>
      <c r="AG124" s="153">
        <v>14.722</v>
      </c>
      <c r="AH124" s="153" t="s">
        <v>7469</v>
      </c>
      <c r="AI124" s="153" t="s">
        <v>7469</v>
      </c>
      <c r="AJ124" s="153">
        <v>99.938000000000002</v>
      </c>
      <c r="AK124" s="153" t="s">
        <v>7469</v>
      </c>
      <c r="AL124" s="153" t="s">
        <v>7469</v>
      </c>
      <c r="AM124" s="153" t="s">
        <v>7469</v>
      </c>
      <c r="AN124" s="153">
        <v>40.305599999999998</v>
      </c>
      <c r="AO124" s="153">
        <v>0.3029</v>
      </c>
      <c r="AP124" s="153" t="s">
        <v>7469</v>
      </c>
      <c r="AQ124" s="153">
        <v>0</v>
      </c>
      <c r="AR124" s="153">
        <v>862.02200000000005</v>
      </c>
      <c r="AS124" s="153">
        <v>9.5061999999999998</v>
      </c>
      <c r="AT124" s="153">
        <v>11.3018</v>
      </c>
      <c r="AU124" s="153">
        <v>14.168200000000001</v>
      </c>
      <c r="AV124" s="153">
        <v>242.84739999999999</v>
      </c>
      <c r="AW124" s="153" t="s">
        <v>7469</v>
      </c>
      <c r="AX124" s="153" t="s">
        <v>7469</v>
      </c>
      <c r="AY124" s="153" t="s">
        <v>7469</v>
      </c>
      <c r="AZ124" s="153">
        <v>18.966699999999999</v>
      </c>
      <c r="BA124" s="153" t="s">
        <v>7469</v>
      </c>
      <c r="BB124" s="153" t="s">
        <v>7469</v>
      </c>
      <c r="BC124" s="153" t="s">
        <v>7469</v>
      </c>
      <c r="BD124" s="153" t="s">
        <v>7469</v>
      </c>
      <c r="BE124" s="153">
        <v>0</v>
      </c>
      <c r="BF124" s="153">
        <v>0</v>
      </c>
      <c r="BG124" s="153">
        <v>0.378</v>
      </c>
      <c r="BH124" s="153" t="s">
        <v>7469</v>
      </c>
      <c r="BI124" s="153">
        <v>0</v>
      </c>
      <c r="BJ124" s="153">
        <v>0</v>
      </c>
      <c r="BK124" s="153" t="s">
        <v>7469</v>
      </c>
      <c r="BL124" s="153">
        <v>6.3825000000000003</v>
      </c>
      <c r="BM124" s="153" t="s">
        <v>7469</v>
      </c>
      <c r="BN124" s="153">
        <v>0</v>
      </c>
      <c r="BO124" s="153">
        <v>6.3E-2</v>
      </c>
      <c r="BP124" s="153" t="s">
        <v>7469</v>
      </c>
      <c r="BQ124" s="153">
        <v>0</v>
      </c>
      <c r="BR124" s="153" t="s">
        <v>7469</v>
      </c>
      <c r="BS124" s="153">
        <v>259.83199999999999</v>
      </c>
      <c r="BT124" s="153" t="s">
        <v>7469</v>
      </c>
      <c r="BU124" s="153">
        <v>41.667299999999997</v>
      </c>
      <c r="BV124" s="153" t="s">
        <v>7469</v>
      </c>
      <c r="BW124" s="153" t="s">
        <v>7469</v>
      </c>
      <c r="BX124" s="153">
        <v>27.3156</v>
      </c>
      <c r="BY124" s="153" t="s">
        <v>7469</v>
      </c>
      <c r="BZ124" s="153" t="s">
        <v>7469</v>
      </c>
      <c r="CA124" s="153">
        <v>22.664999999999999</v>
      </c>
      <c r="CB124" s="153">
        <v>19.548200000000001</v>
      </c>
      <c r="CC124" s="153">
        <v>0</v>
      </c>
      <c r="CD124" s="153" t="s">
        <v>7469</v>
      </c>
      <c r="CE124" s="153">
        <v>0</v>
      </c>
      <c r="CF124" s="153" t="s">
        <v>7469</v>
      </c>
      <c r="CG124" s="153" t="s">
        <v>7469</v>
      </c>
      <c r="CH124" s="153">
        <v>1.5105999999999999</v>
      </c>
      <c r="CI124" s="153">
        <v>139.4727</v>
      </c>
      <c r="CJ124" s="153" t="s">
        <v>7469</v>
      </c>
      <c r="CK124" s="153" t="s">
        <v>7469</v>
      </c>
      <c r="CL124" s="153" t="s">
        <v>7469</v>
      </c>
      <c r="CM124" s="153" t="s">
        <v>7469</v>
      </c>
      <c r="CN124" s="153" t="s">
        <v>7469</v>
      </c>
      <c r="CO124" s="153">
        <v>61.656399999999998</v>
      </c>
      <c r="CP124" s="153">
        <v>72.596299999999999</v>
      </c>
      <c r="CQ124" s="153" t="s">
        <v>7469</v>
      </c>
      <c r="CR124" s="153" t="s">
        <v>7469</v>
      </c>
      <c r="CS124" s="153">
        <v>11.782</v>
      </c>
      <c r="CT124" s="153">
        <v>0</v>
      </c>
      <c r="CU124" s="153">
        <v>0</v>
      </c>
      <c r="CV124" s="153" t="s">
        <v>7469</v>
      </c>
      <c r="CW124" s="153" t="s">
        <v>7469</v>
      </c>
      <c r="CX124" s="153" t="s">
        <v>7469</v>
      </c>
      <c r="CY124" s="153">
        <v>136.00450000000001</v>
      </c>
      <c r="CZ124" s="153">
        <v>1.1209</v>
      </c>
      <c r="DA124" s="153" t="s">
        <v>7469</v>
      </c>
      <c r="DB124" s="153" t="s">
        <v>7469</v>
      </c>
      <c r="DC124" s="153">
        <v>3.7315</v>
      </c>
      <c r="DD124" s="153">
        <v>39.250700000000002</v>
      </c>
      <c r="DE124" s="153" t="s">
        <v>7469</v>
      </c>
      <c r="DF124" s="153" t="s">
        <v>7469</v>
      </c>
      <c r="DG124" s="153">
        <v>8.3524999999999991</v>
      </c>
      <c r="DH124" s="153">
        <v>0</v>
      </c>
      <c r="DI124" s="153" t="s">
        <v>7469</v>
      </c>
      <c r="DJ124" s="153" t="s">
        <v>7469</v>
      </c>
      <c r="DK124" s="153">
        <v>9.8000000000000004E-2</v>
      </c>
      <c r="DL124" s="153" t="s">
        <v>7469</v>
      </c>
      <c r="DM124" s="153">
        <v>1.8325</v>
      </c>
      <c r="DN124" s="153">
        <v>457.3374</v>
      </c>
      <c r="DO124" s="153">
        <v>5.2854000000000001</v>
      </c>
      <c r="DP124" s="153">
        <v>14.599600000000001</v>
      </c>
      <c r="DQ124" s="153">
        <v>0</v>
      </c>
      <c r="DR124" s="153" t="s">
        <v>7469</v>
      </c>
      <c r="DS124" s="153">
        <v>-9.5999999999999992E-3</v>
      </c>
      <c r="DT124" s="153">
        <v>101.49509999999999</v>
      </c>
      <c r="DU124" s="153">
        <v>32.708399999999997</v>
      </c>
      <c r="DV124" s="153" t="s">
        <v>7469</v>
      </c>
      <c r="DW124" s="153" t="s">
        <v>7469</v>
      </c>
      <c r="DX124" s="153">
        <v>33.7988</v>
      </c>
      <c r="DY124" s="153">
        <v>10.338800000000001</v>
      </c>
      <c r="DZ124" s="153">
        <v>0</v>
      </c>
      <c r="EA124" s="153">
        <v>2.8974000000000002</v>
      </c>
      <c r="EB124" s="153">
        <v>32.482799999999997</v>
      </c>
      <c r="EC124" s="153">
        <v>7.8285999999999998</v>
      </c>
      <c r="ED124" s="153">
        <v>15.5503</v>
      </c>
      <c r="EE124" s="153" t="s">
        <v>7469</v>
      </c>
      <c r="EF124" s="153">
        <v>22.3889</v>
      </c>
      <c r="EG124" s="153">
        <v>46.078400000000002</v>
      </c>
      <c r="EH124" s="153" t="s">
        <v>7469</v>
      </c>
      <c r="EI124" s="153">
        <v>0</v>
      </c>
      <c r="EJ124" s="153" t="s">
        <v>7469</v>
      </c>
      <c r="EK124" s="153" t="s">
        <v>7469</v>
      </c>
      <c r="EL124" s="153">
        <v>0</v>
      </c>
      <c r="EM124" s="153">
        <v>198.10599999999999</v>
      </c>
      <c r="EN124" s="153" t="s">
        <v>7469</v>
      </c>
    </row>
    <row r="125" spans="3:144">
      <c r="C125" s="120"/>
      <c r="D125" s="103"/>
      <c r="E125" s="120" t="s">
        <v>8100</v>
      </c>
      <c r="F125" s="126" t="s">
        <v>8116</v>
      </c>
      <c r="G125" s="151" t="s">
        <v>8090</v>
      </c>
      <c r="H125" s="152" t="s">
        <v>8097</v>
      </c>
      <c r="I125" s="153" t="s">
        <v>7469</v>
      </c>
      <c r="J125" s="153" t="s">
        <v>7469</v>
      </c>
      <c r="K125" s="153" t="s">
        <v>7469</v>
      </c>
      <c r="L125" s="153" t="s">
        <v>7469</v>
      </c>
      <c r="M125" s="153" t="s">
        <v>7469</v>
      </c>
      <c r="N125" s="153">
        <v>178</v>
      </c>
      <c r="O125" s="153">
        <v>0</v>
      </c>
      <c r="P125" s="153" t="s">
        <v>7469</v>
      </c>
      <c r="Q125" s="153" t="s">
        <v>7469</v>
      </c>
      <c r="R125" s="153">
        <v>302</v>
      </c>
      <c r="S125" s="153" t="s">
        <v>7469</v>
      </c>
      <c r="T125" s="153" t="s">
        <v>7469</v>
      </c>
      <c r="U125" s="153" t="s">
        <v>7469</v>
      </c>
      <c r="V125" s="153" t="s">
        <v>7469</v>
      </c>
      <c r="W125" s="153" t="s">
        <v>7469</v>
      </c>
      <c r="X125" s="153" t="s">
        <v>7469</v>
      </c>
      <c r="Y125" s="153" t="s">
        <v>7469</v>
      </c>
      <c r="Z125" s="153" t="s">
        <v>7469</v>
      </c>
      <c r="AA125" s="153" t="s">
        <v>7469</v>
      </c>
      <c r="AB125" s="153" t="s">
        <v>7469</v>
      </c>
      <c r="AC125" s="153" t="s">
        <v>7469</v>
      </c>
      <c r="AD125" s="153" t="s">
        <v>7469</v>
      </c>
      <c r="AE125" s="153">
        <v>0</v>
      </c>
      <c r="AF125" s="153">
        <v>0</v>
      </c>
      <c r="AG125" s="153" t="s">
        <v>7469</v>
      </c>
      <c r="AH125" s="153" t="s">
        <v>7469</v>
      </c>
      <c r="AI125" s="153" t="s">
        <v>7469</v>
      </c>
      <c r="AJ125" s="153" t="s">
        <v>7469</v>
      </c>
      <c r="AK125" s="153" t="s">
        <v>7469</v>
      </c>
      <c r="AL125" s="153" t="s">
        <v>7469</v>
      </c>
      <c r="AM125" s="153" t="s">
        <v>7469</v>
      </c>
      <c r="AN125" s="153" t="s">
        <v>7469</v>
      </c>
      <c r="AO125" s="153" t="s">
        <v>7469</v>
      </c>
      <c r="AP125" s="153" t="s">
        <v>7469</v>
      </c>
      <c r="AQ125" s="153" t="s">
        <v>7469</v>
      </c>
      <c r="AR125" s="153" t="s">
        <v>7469</v>
      </c>
      <c r="AS125" s="153" t="s">
        <v>7469</v>
      </c>
      <c r="AT125" s="153" t="s">
        <v>7469</v>
      </c>
      <c r="AU125" s="153" t="s">
        <v>7469</v>
      </c>
      <c r="AV125" s="153" t="s">
        <v>7469</v>
      </c>
      <c r="AW125" s="153" t="s">
        <v>7469</v>
      </c>
      <c r="AX125" s="153" t="s">
        <v>7469</v>
      </c>
      <c r="AY125" s="153" t="s">
        <v>7469</v>
      </c>
      <c r="AZ125" s="153" t="s">
        <v>7469</v>
      </c>
      <c r="BA125" s="153" t="s">
        <v>7469</v>
      </c>
      <c r="BB125" s="153" t="s">
        <v>7469</v>
      </c>
      <c r="BC125" s="153" t="s">
        <v>7469</v>
      </c>
      <c r="BD125" s="153" t="s">
        <v>7469</v>
      </c>
      <c r="BE125" s="153" t="s">
        <v>7469</v>
      </c>
      <c r="BF125" s="153" t="s">
        <v>7469</v>
      </c>
      <c r="BG125" s="153">
        <v>851.41800000000001</v>
      </c>
      <c r="BH125" s="153" t="s">
        <v>7469</v>
      </c>
      <c r="BI125" s="153" t="s">
        <v>7469</v>
      </c>
      <c r="BJ125" s="153">
        <v>1.8962000000000001</v>
      </c>
      <c r="BK125" s="153" t="s">
        <v>7469</v>
      </c>
      <c r="BL125" s="153" t="s">
        <v>7469</v>
      </c>
      <c r="BM125" s="153" t="s">
        <v>7469</v>
      </c>
      <c r="BN125" s="153">
        <v>0</v>
      </c>
      <c r="BO125" s="153">
        <v>5.6300000000000003E-2</v>
      </c>
      <c r="BP125" s="153" t="s">
        <v>7469</v>
      </c>
      <c r="BQ125" s="153" t="s">
        <v>7469</v>
      </c>
      <c r="BR125" s="153" t="s">
        <v>7469</v>
      </c>
      <c r="BS125" s="153" t="s">
        <v>7469</v>
      </c>
      <c r="BT125" s="153" t="s">
        <v>7469</v>
      </c>
      <c r="BU125" s="153" t="s">
        <v>7469</v>
      </c>
      <c r="BV125" s="153" t="s">
        <v>7469</v>
      </c>
      <c r="BW125" s="153" t="s">
        <v>7469</v>
      </c>
      <c r="BX125" s="153" t="s">
        <v>7469</v>
      </c>
      <c r="BY125" s="153" t="s">
        <v>7469</v>
      </c>
      <c r="BZ125" s="153" t="s">
        <v>7469</v>
      </c>
      <c r="CA125" s="153">
        <v>28.664999999999999</v>
      </c>
      <c r="CB125" s="153" t="s">
        <v>7469</v>
      </c>
      <c r="CC125" s="153" t="s">
        <v>7469</v>
      </c>
      <c r="CD125" s="153" t="s">
        <v>7469</v>
      </c>
      <c r="CE125" s="153">
        <v>0</v>
      </c>
      <c r="CF125" s="153" t="s">
        <v>7469</v>
      </c>
      <c r="CG125" s="153" t="s">
        <v>7469</v>
      </c>
      <c r="CH125" s="153" t="s">
        <v>7469</v>
      </c>
      <c r="CI125" s="153" t="s">
        <v>7469</v>
      </c>
      <c r="CJ125" s="153" t="s">
        <v>7469</v>
      </c>
      <c r="CK125" s="153" t="s">
        <v>7469</v>
      </c>
      <c r="CL125" s="153" t="s">
        <v>7469</v>
      </c>
      <c r="CM125" s="153" t="s">
        <v>7469</v>
      </c>
      <c r="CN125" s="153" t="s">
        <v>7469</v>
      </c>
      <c r="CO125" s="153" t="s">
        <v>7469</v>
      </c>
      <c r="CP125" s="153" t="s">
        <v>7469</v>
      </c>
      <c r="CQ125" s="153" t="s">
        <v>7469</v>
      </c>
      <c r="CR125" s="153" t="s">
        <v>7469</v>
      </c>
      <c r="CS125" s="153" t="s">
        <v>7469</v>
      </c>
      <c r="CT125" s="153" t="s">
        <v>7469</v>
      </c>
      <c r="CU125" s="153">
        <v>0</v>
      </c>
      <c r="CV125" s="153" t="s">
        <v>7469</v>
      </c>
      <c r="CW125" s="153" t="s">
        <v>7469</v>
      </c>
      <c r="CX125" s="153" t="s">
        <v>7469</v>
      </c>
      <c r="CY125" s="153" t="s">
        <v>7469</v>
      </c>
      <c r="CZ125" s="153" t="s">
        <v>7469</v>
      </c>
      <c r="DA125" s="153" t="s">
        <v>7469</v>
      </c>
      <c r="DB125" s="153" t="s">
        <v>7469</v>
      </c>
      <c r="DC125" s="153" t="s">
        <v>7469</v>
      </c>
      <c r="DD125" s="153" t="s">
        <v>7469</v>
      </c>
      <c r="DE125" s="153" t="s">
        <v>7469</v>
      </c>
      <c r="DF125" s="153" t="s">
        <v>7469</v>
      </c>
      <c r="DG125" s="153" t="s">
        <v>7469</v>
      </c>
      <c r="DH125" s="153">
        <v>0</v>
      </c>
      <c r="DI125" s="153" t="s">
        <v>7469</v>
      </c>
      <c r="DJ125" s="153" t="s">
        <v>7469</v>
      </c>
      <c r="DK125" s="153">
        <v>6.7400000000000002E-2</v>
      </c>
      <c r="DL125" s="153" t="s">
        <v>7469</v>
      </c>
      <c r="DM125" s="153" t="s">
        <v>7469</v>
      </c>
      <c r="DN125" s="153" t="s">
        <v>7469</v>
      </c>
      <c r="DO125" s="153" t="s">
        <v>7469</v>
      </c>
      <c r="DP125" s="153" t="s">
        <v>7469</v>
      </c>
      <c r="DQ125" s="153">
        <v>0</v>
      </c>
      <c r="DR125" s="153" t="s">
        <v>7469</v>
      </c>
      <c r="DS125" s="153" t="s">
        <v>7469</v>
      </c>
      <c r="DT125" s="153" t="s">
        <v>7469</v>
      </c>
      <c r="DU125" s="153" t="s">
        <v>7469</v>
      </c>
      <c r="DV125" s="153" t="s">
        <v>7469</v>
      </c>
      <c r="DW125" s="153" t="s">
        <v>7469</v>
      </c>
      <c r="DX125" s="153" t="s">
        <v>7469</v>
      </c>
      <c r="DY125" s="153" t="s">
        <v>7469</v>
      </c>
      <c r="DZ125" s="153" t="s">
        <v>7469</v>
      </c>
      <c r="EA125" s="153" t="s">
        <v>7469</v>
      </c>
      <c r="EB125" s="153" t="s">
        <v>7469</v>
      </c>
      <c r="EC125" s="153" t="s">
        <v>7469</v>
      </c>
      <c r="ED125" s="153" t="s">
        <v>7469</v>
      </c>
      <c r="EE125" s="153">
        <v>0</v>
      </c>
      <c r="EF125" s="153" t="s">
        <v>7469</v>
      </c>
      <c r="EG125" s="153" t="s">
        <v>7469</v>
      </c>
      <c r="EH125" s="153" t="s">
        <v>7469</v>
      </c>
      <c r="EI125" s="153" t="s">
        <v>7469</v>
      </c>
      <c r="EJ125" s="153" t="s">
        <v>7469</v>
      </c>
      <c r="EK125" s="153" t="s">
        <v>7469</v>
      </c>
      <c r="EL125" s="153" t="s">
        <v>7469</v>
      </c>
      <c r="EM125" s="153" t="s">
        <v>7469</v>
      </c>
      <c r="EN125" s="153" t="s">
        <v>7469</v>
      </c>
    </row>
    <row r="126" spans="3:144">
      <c r="C126" s="120"/>
      <c r="D126" s="103"/>
      <c r="E126" s="120" t="s">
        <v>8101</v>
      </c>
      <c r="F126" s="126" t="s">
        <v>8116</v>
      </c>
      <c r="G126" s="151" t="s">
        <v>8090</v>
      </c>
      <c r="H126" s="152" t="s">
        <v>8097</v>
      </c>
      <c r="I126" s="153" t="s">
        <v>7469</v>
      </c>
      <c r="J126" s="153" t="s">
        <v>7469</v>
      </c>
      <c r="K126" s="153" t="s">
        <v>7469</v>
      </c>
      <c r="L126" s="153" t="s">
        <v>7469</v>
      </c>
      <c r="M126" s="153" t="s">
        <v>7469</v>
      </c>
      <c r="N126" s="153">
        <v>182</v>
      </c>
      <c r="O126" s="153">
        <v>0</v>
      </c>
      <c r="P126" s="153" t="s">
        <v>7469</v>
      </c>
      <c r="Q126" s="153" t="s">
        <v>7469</v>
      </c>
      <c r="R126" s="153">
        <v>241</v>
      </c>
      <c r="S126" s="153" t="s">
        <v>7469</v>
      </c>
      <c r="T126" s="153" t="s">
        <v>7469</v>
      </c>
      <c r="U126" s="153" t="s">
        <v>7469</v>
      </c>
      <c r="V126" s="153" t="s">
        <v>7469</v>
      </c>
      <c r="W126" s="153" t="s">
        <v>7469</v>
      </c>
      <c r="X126" s="153" t="s">
        <v>7469</v>
      </c>
      <c r="Y126" s="153" t="s">
        <v>7469</v>
      </c>
      <c r="Z126" s="153" t="s">
        <v>7469</v>
      </c>
      <c r="AA126" s="153" t="s">
        <v>7469</v>
      </c>
      <c r="AB126" s="153" t="s">
        <v>7469</v>
      </c>
      <c r="AC126" s="153" t="s">
        <v>7469</v>
      </c>
      <c r="AD126" s="153" t="s">
        <v>7469</v>
      </c>
      <c r="AE126" s="153">
        <v>0</v>
      </c>
      <c r="AF126" s="153">
        <v>0</v>
      </c>
      <c r="AG126" s="153" t="s">
        <v>7469</v>
      </c>
      <c r="AH126" s="153" t="s">
        <v>7469</v>
      </c>
      <c r="AI126" s="153" t="s">
        <v>7469</v>
      </c>
      <c r="AJ126" s="153" t="s">
        <v>7469</v>
      </c>
      <c r="AK126" s="153" t="s">
        <v>7469</v>
      </c>
      <c r="AL126" s="153" t="s">
        <v>7469</v>
      </c>
      <c r="AM126" s="153" t="s">
        <v>7469</v>
      </c>
      <c r="AN126" s="153" t="s">
        <v>7469</v>
      </c>
      <c r="AO126" s="153" t="s">
        <v>7469</v>
      </c>
      <c r="AP126" s="153">
        <v>41.764000000000003</v>
      </c>
      <c r="AQ126" s="153" t="s">
        <v>7469</v>
      </c>
      <c r="AR126" s="153" t="s">
        <v>7469</v>
      </c>
      <c r="AS126" s="153" t="s">
        <v>7469</v>
      </c>
      <c r="AT126" s="153" t="s">
        <v>7469</v>
      </c>
      <c r="AU126" s="153" t="s">
        <v>7469</v>
      </c>
      <c r="AV126" s="153" t="s">
        <v>7469</v>
      </c>
      <c r="AW126" s="153" t="s">
        <v>7469</v>
      </c>
      <c r="AX126" s="153" t="s">
        <v>7469</v>
      </c>
      <c r="AY126" s="153" t="s">
        <v>7469</v>
      </c>
      <c r="AZ126" s="153" t="s">
        <v>7469</v>
      </c>
      <c r="BA126" s="153" t="s">
        <v>7469</v>
      </c>
      <c r="BB126" s="153" t="s">
        <v>7469</v>
      </c>
      <c r="BC126" s="153" t="s">
        <v>7469</v>
      </c>
      <c r="BD126" s="153" t="s">
        <v>7469</v>
      </c>
      <c r="BE126" s="153" t="s">
        <v>7469</v>
      </c>
      <c r="BF126" s="153" t="s">
        <v>7469</v>
      </c>
      <c r="BG126" s="153">
        <v>949.88300000000004</v>
      </c>
      <c r="BH126" s="153" t="s">
        <v>7469</v>
      </c>
      <c r="BI126" s="153" t="s">
        <v>7469</v>
      </c>
      <c r="BJ126" s="153">
        <v>1.8526</v>
      </c>
      <c r="BK126" s="153" t="s">
        <v>7469</v>
      </c>
      <c r="BL126" s="153" t="s">
        <v>7469</v>
      </c>
      <c r="BM126" s="153" t="s">
        <v>7469</v>
      </c>
      <c r="BN126" s="153">
        <v>0</v>
      </c>
      <c r="BO126" s="153" t="s">
        <v>7469</v>
      </c>
      <c r="BP126" s="153" t="s">
        <v>7469</v>
      </c>
      <c r="BQ126" s="153" t="s">
        <v>7469</v>
      </c>
      <c r="BR126" s="153" t="s">
        <v>7469</v>
      </c>
      <c r="BS126" s="153" t="s">
        <v>7469</v>
      </c>
      <c r="BT126" s="153" t="s">
        <v>7469</v>
      </c>
      <c r="BU126" s="153" t="s">
        <v>7469</v>
      </c>
      <c r="BV126" s="153" t="s">
        <v>7469</v>
      </c>
      <c r="BW126" s="153" t="s">
        <v>7469</v>
      </c>
      <c r="BX126" s="153" t="s">
        <v>7469</v>
      </c>
      <c r="BY126" s="153" t="s">
        <v>7469</v>
      </c>
      <c r="BZ126" s="153" t="s">
        <v>7469</v>
      </c>
      <c r="CA126" s="153">
        <v>35.585000000000001</v>
      </c>
      <c r="CB126" s="153" t="s">
        <v>7469</v>
      </c>
      <c r="CC126" s="153" t="s">
        <v>7469</v>
      </c>
      <c r="CD126" s="153" t="s">
        <v>7469</v>
      </c>
      <c r="CE126" s="153" t="s">
        <v>7469</v>
      </c>
      <c r="CF126" s="153" t="s">
        <v>7469</v>
      </c>
      <c r="CG126" s="153" t="s">
        <v>7469</v>
      </c>
      <c r="CH126" s="153" t="s">
        <v>7469</v>
      </c>
      <c r="CI126" s="153" t="s">
        <v>7469</v>
      </c>
      <c r="CJ126" s="153" t="s">
        <v>7469</v>
      </c>
      <c r="CK126" s="153" t="s">
        <v>7469</v>
      </c>
      <c r="CL126" s="153" t="s">
        <v>7469</v>
      </c>
      <c r="CM126" s="153" t="s">
        <v>7469</v>
      </c>
      <c r="CN126" s="153" t="s">
        <v>7469</v>
      </c>
      <c r="CO126" s="153" t="s">
        <v>7469</v>
      </c>
      <c r="CP126" s="153" t="s">
        <v>7469</v>
      </c>
      <c r="CQ126" s="153" t="s">
        <v>7469</v>
      </c>
      <c r="CR126" s="153" t="s">
        <v>7469</v>
      </c>
      <c r="CS126" s="153" t="s">
        <v>7469</v>
      </c>
      <c r="CT126" s="153" t="s">
        <v>7469</v>
      </c>
      <c r="CU126" s="153">
        <v>0</v>
      </c>
      <c r="CV126" s="153" t="s">
        <v>7469</v>
      </c>
      <c r="CW126" s="153" t="s">
        <v>7469</v>
      </c>
      <c r="CX126" s="153" t="s">
        <v>7469</v>
      </c>
      <c r="CY126" s="153" t="s">
        <v>7469</v>
      </c>
      <c r="CZ126" s="153" t="s">
        <v>7469</v>
      </c>
      <c r="DA126" s="153" t="s">
        <v>7469</v>
      </c>
      <c r="DB126" s="153" t="s">
        <v>7469</v>
      </c>
      <c r="DC126" s="153" t="s">
        <v>7469</v>
      </c>
      <c r="DD126" s="153" t="s">
        <v>7469</v>
      </c>
      <c r="DE126" s="153" t="s">
        <v>7469</v>
      </c>
      <c r="DF126" s="153" t="s">
        <v>7469</v>
      </c>
      <c r="DG126" s="153" t="s">
        <v>7469</v>
      </c>
      <c r="DH126" s="153" t="s">
        <v>7469</v>
      </c>
      <c r="DI126" s="153" t="s">
        <v>7469</v>
      </c>
      <c r="DJ126" s="153" t="s">
        <v>7469</v>
      </c>
      <c r="DK126" s="153">
        <v>7.1400000000000005E-2</v>
      </c>
      <c r="DL126" s="153" t="s">
        <v>7469</v>
      </c>
      <c r="DM126" s="153" t="s">
        <v>7469</v>
      </c>
      <c r="DN126" s="153" t="s">
        <v>7469</v>
      </c>
      <c r="DO126" s="153" t="s">
        <v>7469</v>
      </c>
      <c r="DP126" s="153" t="s">
        <v>7469</v>
      </c>
      <c r="DQ126" s="153">
        <v>0</v>
      </c>
      <c r="DR126" s="153" t="s">
        <v>7469</v>
      </c>
      <c r="DS126" s="153" t="s">
        <v>7469</v>
      </c>
      <c r="DT126" s="153" t="s">
        <v>7469</v>
      </c>
      <c r="DU126" s="153" t="s">
        <v>7469</v>
      </c>
      <c r="DV126" s="153" t="s">
        <v>7469</v>
      </c>
      <c r="DW126" s="153" t="s">
        <v>7469</v>
      </c>
      <c r="DX126" s="153" t="s">
        <v>7469</v>
      </c>
      <c r="DY126" s="153" t="s">
        <v>7469</v>
      </c>
      <c r="DZ126" s="153" t="s">
        <v>7469</v>
      </c>
      <c r="EA126" s="153" t="s">
        <v>7469</v>
      </c>
      <c r="EB126" s="153" t="s">
        <v>7469</v>
      </c>
      <c r="EC126" s="153" t="s">
        <v>7469</v>
      </c>
      <c r="ED126" s="153" t="s">
        <v>7469</v>
      </c>
      <c r="EE126" s="153">
        <v>0</v>
      </c>
      <c r="EF126" s="153" t="s">
        <v>7469</v>
      </c>
      <c r="EG126" s="153" t="s">
        <v>7469</v>
      </c>
      <c r="EH126" s="153" t="s">
        <v>7469</v>
      </c>
      <c r="EI126" s="153" t="s">
        <v>7469</v>
      </c>
      <c r="EJ126" s="153" t="s">
        <v>7469</v>
      </c>
      <c r="EK126" s="153" t="s">
        <v>7469</v>
      </c>
      <c r="EL126" s="153" t="s">
        <v>7469</v>
      </c>
      <c r="EM126" s="153" t="s">
        <v>7469</v>
      </c>
      <c r="EN126" s="153" t="s">
        <v>7469</v>
      </c>
    </row>
    <row r="127" spans="3:144">
      <c r="C127" s="120"/>
      <c r="D127" s="103"/>
      <c r="E127" s="120" t="s">
        <v>8102</v>
      </c>
      <c r="F127" s="126" t="s">
        <v>8116</v>
      </c>
      <c r="G127" s="151" t="s">
        <v>8090</v>
      </c>
      <c r="H127" s="152" t="s">
        <v>8097</v>
      </c>
      <c r="I127" s="153" t="s">
        <v>7469</v>
      </c>
      <c r="J127" s="153" t="s">
        <v>7469</v>
      </c>
      <c r="K127" s="153" t="s">
        <v>7469</v>
      </c>
      <c r="L127" s="153" t="s">
        <v>7469</v>
      </c>
      <c r="M127" s="153" t="s">
        <v>7469</v>
      </c>
      <c r="N127" s="153" t="s">
        <v>7469</v>
      </c>
      <c r="O127" s="153">
        <v>0</v>
      </c>
      <c r="P127" s="153" t="s">
        <v>7469</v>
      </c>
      <c r="Q127" s="153" t="s">
        <v>7469</v>
      </c>
      <c r="R127" s="153" t="s">
        <v>7469</v>
      </c>
      <c r="S127" s="153" t="s">
        <v>7469</v>
      </c>
      <c r="T127" s="153" t="s">
        <v>7469</v>
      </c>
      <c r="U127" s="153" t="s">
        <v>7469</v>
      </c>
      <c r="V127" s="153" t="s">
        <v>7469</v>
      </c>
      <c r="W127" s="153" t="s">
        <v>7469</v>
      </c>
      <c r="X127" s="153" t="s">
        <v>7469</v>
      </c>
      <c r="Y127" s="153" t="s">
        <v>7469</v>
      </c>
      <c r="Z127" s="153" t="s">
        <v>7469</v>
      </c>
      <c r="AA127" s="153" t="s">
        <v>7469</v>
      </c>
      <c r="AB127" s="153" t="s">
        <v>7469</v>
      </c>
      <c r="AC127" s="153" t="s">
        <v>7469</v>
      </c>
      <c r="AD127" s="153" t="s">
        <v>7469</v>
      </c>
      <c r="AE127" s="153" t="s">
        <v>7469</v>
      </c>
      <c r="AF127" s="153" t="s">
        <v>7469</v>
      </c>
      <c r="AG127" s="153" t="s">
        <v>7469</v>
      </c>
      <c r="AH127" s="153" t="s">
        <v>7469</v>
      </c>
      <c r="AI127" s="153" t="s">
        <v>7469</v>
      </c>
      <c r="AJ127" s="153" t="s">
        <v>7469</v>
      </c>
      <c r="AK127" s="153" t="s">
        <v>7469</v>
      </c>
      <c r="AL127" s="153" t="s">
        <v>7469</v>
      </c>
      <c r="AM127" s="153" t="s">
        <v>7469</v>
      </c>
      <c r="AN127" s="153" t="s">
        <v>7469</v>
      </c>
      <c r="AO127" s="153" t="s">
        <v>7469</v>
      </c>
      <c r="AP127" s="153" t="s">
        <v>7469</v>
      </c>
      <c r="AQ127" s="153" t="s">
        <v>7469</v>
      </c>
      <c r="AR127" s="153" t="s">
        <v>7469</v>
      </c>
      <c r="AS127" s="153" t="s">
        <v>7469</v>
      </c>
      <c r="AT127" s="153" t="s">
        <v>7469</v>
      </c>
      <c r="AU127" s="153" t="s">
        <v>7469</v>
      </c>
      <c r="AV127" s="153" t="s">
        <v>7469</v>
      </c>
      <c r="AW127" s="153" t="s">
        <v>7469</v>
      </c>
      <c r="AX127" s="153" t="s">
        <v>7469</v>
      </c>
      <c r="AY127" s="153" t="s">
        <v>7469</v>
      </c>
      <c r="AZ127" s="153" t="s">
        <v>7469</v>
      </c>
      <c r="BA127" s="153" t="s">
        <v>7469</v>
      </c>
      <c r="BB127" s="153" t="s">
        <v>7469</v>
      </c>
      <c r="BC127" s="153" t="s">
        <v>7469</v>
      </c>
      <c r="BD127" s="153" t="s">
        <v>7469</v>
      </c>
      <c r="BE127" s="153" t="s">
        <v>7469</v>
      </c>
      <c r="BF127" s="153" t="s">
        <v>7469</v>
      </c>
      <c r="BG127" s="153" t="s">
        <v>7469</v>
      </c>
      <c r="BH127" s="153" t="s">
        <v>7469</v>
      </c>
      <c r="BI127" s="153" t="s">
        <v>7469</v>
      </c>
      <c r="BJ127" s="153" t="s">
        <v>7469</v>
      </c>
      <c r="BK127" s="153" t="s">
        <v>7469</v>
      </c>
      <c r="BL127" s="153" t="s">
        <v>7469</v>
      </c>
      <c r="BM127" s="153" t="s">
        <v>7469</v>
      </c>
      <c r="BN127" s="153">
        <v>0</v>
      </c>
      <c r="BO127" s="153" t="s">
        <v>7469</v>
      </c>
      <c r="BP127" s="153" t="s">
        <v>7469</v>
      </c>
      <c r="BQ127" s="153" t="s">
        <v>7469</v>
      </c>
      <c r="BR127" s="153" t="s">
        <v>7469</v>
      </c>
      <c r="BS127" s="153" t="s">
        <v>7469</v>
      </c>
      <c r="BT127" s="153" t="s">
        <v>7469</v>
      </c>
      <c r="BU127" s="153" t="s">
        <v>7469</v>
      </c>
      <c r="BV127" s="153" t="s">
        <v>7469</v>
      </c>
      <c r="BW127" s="153" t="s">
        <v>7469</v>
      </c>
      <c r="BX127" s="153" t="s">
        <v>7469</v>
      </c>
      <c r="BY127" s="153" t="s">
        <v>7469</v>
      </c>
      <c r="BZ127" s="153" t="s">
        <v>7469</v>
      </c>
      <c r="CA127" s="153">
        <v>46.395000000000003</v>
      </c>
      <c r="CB127" s="153" t="s">
        <v>7469</v>
      </c>
      <c r="CC127" s="153" t="s">
        <v>7469</v>
      </c>
      <c r="CD127" s="153" t="s">
        <v>7469</v>
      </c>
      <c r="CE127" s="153" t="s">
        <v>7469</v>
      </c>
      <c r="CF127" s="153" t="s">
        <v>7469</v>
      </c>
      <c r="CG127" s="153" t="s">
        <v>7469</v>
      </c>
      <c r="CH127" s="153" t="s">
        <v>7469</v>
      </c>
      <c r="CI127" s="153" t="s">
        <v>7469</v>
      </c>
      <c r="CJ127" s="153" t="s">
        <v>7469</v>
      </c>
      <c r="CK127" s="153" t="s">
        <v>7469</v>
      </c>
      <c r="CL127" s="153" t="s">
        <v>7469</v>
      </c>
      <c r="CM127" s="153" t="s">
        <v>7469</v>
      </c>
      <c r="CN127" s="153" t="s">
        <v>7469</v>
      </c>
      <c r="CO127" s="153" t="s">
        <v>7469</v>
      </c>
      <c r="CP127" s="153" t="s">
        <v>7469</v>
      </c>
      <c r="CQ127" s="153" t="s">
        <v>7469</v>
      </c>
      <c r="CR127" s="153" t="s">
        <v>7469</v>
      </c>
      <c r="CS127" s="153" t="s">
        <v>7469</v>
      </c>
      <c r="CT127" s="153" t="s">
        <v>7469</v>
      </c>
      <c r="CU127" s="153" t="s">
        <v>7469</v>
      </c>
      <c r="CV127" s="153" t="s">
        <v>7469</v>
      </c>
      <c r="CW127" s="153" t="s">
        <v>7469</v>
      </c>
      <c r="CX127" s="153" t="s">
        <v>7469</v>
      </c>
      <c r="CY127" s="153" t="s">
        <v>7469</v>
      </c>
      <c r="CZ127" s="153" t="s">
        <v>7469</v>
      </c>
      <c r="DA127" s="153" t="s">
        <v>7469</v>
      </c>
      <c r="DB127" s="153" t="s">
        <v>7469</v>
      </c>
      <c r="DC127" s="153" t="s">
        <v>7469</v>
      </c>
      <c r="DD127" s="153" t="s">
        <v>7469</v>
      </c>
      <c r="DE127" s="153" t="s">
        <v>7469</v>
      </c>
      <c r="DF127" s="153" t="s">
        <v>7469</v>
      </c>
      <c r="DG127" s="153" t="s">
        <v>7469</v>
      </c>
      <c r="DH127" s="153" t="s">
        <v>7469</v>
      </c>
      <c r="DI127" s="153" t="s">
        <v>7469</v>
      </c>
      <c r="DJ127" s="153" t="s">
        <v>7469</v>
      </c>
      <c r="DK127" s="153" t="s">
        <v>7469</v>
      </c>
      <c r="DL127" s="153" t="s">
        <v>7469</v>
      </c>
      <c r="DM127" s="153" t="s">
        <v>7469</v>
      </c>
      <c r="DN127" s="153" t="s">
        <v>7469</v>
      </c>
      <c r="DO127" s="153" t="s">
        <v>7469</v>
      </c>
      <c r="DP127" s="153" t="s">
        <v>7469</v>
      </c>
      <c r="DQ127" s="153" t="s">
        <v>7469</v>
      </c>
      <c r="DR127" s="153" t="s">
        <v>7469</v>
      </c>
      <c r="DS127" s="153" t="s">
        <v>7469</v>
      </c>
      <c r="DT127" s="153" t="s">
        <v>7469</v>
      </c>
      <c r="DU127" s="153" t="s">
        <v>7469</v>
      </c>
      <c r="DV127" s="153" t="s">
        <v>7469</v>
      </c>
      <c r="DW127" s="153" t="s">
        <v>7469</v>
      </c>
      <c r="DX127" s="153" t="s">
        <v>7469</v>
      </c>
      <c r="DY127" s="153" t="s">
        <v>7469</v>
      </c>
      <c r="DZ127" s="153" t="s">
        <v>7469</v>
      </c>
      <c r="EA127" s="153" t="s">
        <v>7469</v>
      </c>
      <c r="EB127" s="153" t="s">
        <v>7469</v>
      </c>
      <c r="EC127" s="153" t="s">
        <v>7469</v>
      </c>
      <c r="ED127" s="153" t="s">
        <v>7469</v>
      </c>
      <c r="EE127" s="153" t="s">
        <v>7469</v>
      </c>
      <c r="EF127" s="153" t="s">
        <v>7469</v>
      </c>
      <c r="EG127" s="153" t="s">
        <v>7469</v>
      </c>
      <c r="EH127" s="153" t="s">
        <v>7469</v>
      </c>
      <c r="EI127" s="153" t="s">
        <v>7469</v>
      </c>
      <c r="EJ127" s="153" t="s">
        <v>7469</v>
      </c>
      <c r="EK127" s="153" t="s">
        <v>7469</v>
      </c>
      <c r="EL127" s="153" t="s">
        <v>7469</v>
      </c>
      <c r="EM127" s="153" t="s">
        <v>7469</v>
      </c>
      <c r="EN127" s="153" t="s">
        <v>7469</v>
      </c>
    </row>
    <row r="128" spans="3:144">
      <c r="C128" s="120"/>
      <c r="D128" s="103"/>
      <c r="E128" s="120" t="s">
        <v>8103</v>
      </c>
      <c r="F128" s="126" t="s">
        <v>8116</v>
      </c>
      <c r="G128" s="151" t="s">
        <v>8090</v>
      </c>
      <c r="H128" s="152" t="s">
        <v>8097</v>
      </c>
      <c r="I128" s="153">
        <v>740.31989999999996</v>
      </c>
      <c r="J128" s="153">
        <v>78.894000000000005</v>
      </c>
      <c r="K128" s="153">
        <v>3511.5</v>
      </c>
      <c r="L128" s="153">
        <v>0</v>
      </c>
      <c r="M128" s="153" t="s">
        <v>7469</v>
      </c>
      <c r="N128" s="153">
        <v>203</v>
      </c>
      <c r="O128" s="153">
        <v>23</v>
      </c>
      <c r="P128" s="153">
        <v>0</v>
      </c>
      <c r="Q128" s="153">
        <v>0.113</v>
      </c>
      <c r="R128" s="153">
        <v>562</v>
      </c>
      <c r="S128" s="153">
        <v>0</v>
      </c>
      <c r="T128" s="153">
        <v>1.2500000000000001E-2</v>
      </c>
      <c r="U128" s="153" t="s">
        <v>7469</v>
      </c>
      <c r="V128" s="153">
        <v>0</v>
      </c>
      <c r="W128" s="153">
        <v>6.9500000000000006E-2</v>
      </c>
      <c r="X128" s="153">
        <v>1673.4</v>
      </c>
      <c r="Y128" s="153">
        <v>0</v>
      </c>
      <c r="Z128" s="153">
        <v>0.90410000000000001</v>
      </c>
      <c r="AA128" s="153">
        <v>134.4289</v>
      </c>
      <c r="AB128" s="153">
        <v>6.6300999999999997</v>
      </c>
      <c r="AC128" s="153">
        <v>0</v>
      </c>
      <c r="AD128" s="153">
        <v>4.0468000000000002</v>
      </c>
      <c r="AE128" s="153">
        <v>1.3021</v>
      </c>
      <c r="AF128" s="153">
        <v>0.92220000000000002</v>
      </c>
      <c r="AG128" s="153">
        <v>15.8094</v>
      </c>
      <c r="AH128" s="153">
        <v>0</v>
      </c>
      <c r="AI128" s="153">
        <v>2.3668</v>
      </c>
      <c r="AJ128" s="153">
        <v>92.918000000000006</v>
      </c>
      <c r="AK128" s="153" t="s">
        <v>7469</v>
      </c>
      <c r="AL128" s="153">
        <v>9.5229999999999997</v>
      </c>
      <c r="AM128" s="153" t="s">
        <v>7469</v>
      </c>
      <c r="AN128" s="153">
        <v>41.831800000000001</v>
      </c>
      <c r="AO128" s="153">
        <v>0.27550000000000002</v>
      </c>
      <c r="AP128" s="153">
        <v>56.8157</v>
      </c>
      <c r="AQ128" s="153" t="s">
        <v>7469</v>
      </c>
      <c r="AR128" s="153">
        <v>870.24</v>
      </c>
      <c r="AS128" s="153">
        <v>10.250999999999999</v>
      </c>
      <c r="AT128" s="153">
        <v>6.6435000000000004</v>
      </c>
      <c r="AU128" s="153">
        <v>17.113600000000002</v>
      </c>
      <c r="AV128" s="153">
        <v>271.18639999999999</v>
      </c>
      <c r="AW128" s="153" t="s">
        <v>7469</v>
      </c>
      <c r="AX128" s="153" t="s">
        <v>7469</v>
      </c>
      <c r="AY128" s="153" t="s">
        <v>7469</v>
      </c>
      <c r="AZ128" s="153">
        <v>55.392299999999999</v>
      </c>
      <c r="BA128" s="153">
        <v>1.6220000000000001</v>
      </c>
      <c r="BB128" s="153" t="s">
        <v>7469</v>
      </c>
      <c r="BC128" s="153" t="s">
        <v>7469</v>
      </c>
      <c r="BD128" s="153" t="s">
        <v>7469</v>
      </c>
      <c r="BE128" s="153">
        <v>0</v>
      </c>
      <c r="BF128" s="153">
        <v>0</v>
      </c>
      <c r="BG128" s="153" t="s">
        <v>7469</v>
      </c>
      <c r="BH128" s="153" t="s">
        <v>7469</v>
      </c>
      <c r="BI128" s="153">
        <v>0</v>
      </c>
      <c r="BJ128" s="153">
        <v>2.7000000000000001E-3</v>
      </c>
      <c r="BK128" s="153" t="s">
        <v>7469</v>
      </c>
      <c r="BL128" s="153">
        <v>4.9846000000000004</v>
      </c>
      <c r="BM128" s="153">
        <v>19.213699999999999</v>
      </c>
      <c r="BN128" s="153">
        <v>0</v>
      </c>
      <c r="BO128" s="153">
        <v>0</v>
      </c>
      <c r="BP128" s="153" t="s">
        <v>7469</v>
      </c>
      <c r="BQ128" s="153">
        <v>0</v>
      </c>
      <c r="BR128" s="153" t="s">
        <v>7469</v>
      </c>
      <c r="BS128" s="153">
        <v>234.292</v>
      </c>
      <c r="BT128" s="153" t="s">
        <v>7469</v>
      </c>
      <c r="BU128" s="153">
        <v>10.6197</v>
      </c>
      <c r="BV128" s="153" t="s">
        <v>7469</v>
      </c>
      <c r="BW128" s="153" t="s">
        <v>7469</v>
      </c>
      <c r="BX128" s="153">
        <v>6.4170999999999996</v>
      </c>
      <c r="BY128" s="153" t="s">
        <v>7469</v>
      </c>
      <c r="BZ128" s="153">
        <v>0</v>
      </c>
      <c r="CA128" s="153">
        <v>2.5</v>
      </c>
      <c r="CB128" s="153">
        <v>19.9208</v>
      </c>
      <c r="CC128" s="153">
        <v>0</v>
      </c>
      <c r="CD128" s="153">
        <v>22.764900000000001</v>
      </c>
      <c r="CE128" s="153">
        <v>0</v>
      </c>
      <c r="CF128" s="153" t="s">
        <v>7469</v>
      </c>
      <c r="CG128" s="153" t="s">
        <v>7469</v>
      </c>
      <c r="CH128" s="153" t="s">
        <v>7469</v>
      </c>
      <c r="CI128" s="153">
        <v>114.84180000000001</v>
      </c>
      <c r="CJ128" s="153" t="s">
        <v>7469</v>
      </c>
      <c r="CK128" s="153" t="s">
        <v>7469</v>
      </c>
      <c r="CL128" s="153" t="s">
        <v>7469</v>
      </c>
      <c r="CM128" s="153" t="s">
        <v>7469</v>
      </c>
      <c r="CN128" s="153" t="s">
        <v>7469</v>
      </c>
      <c r="CO128" s="153">
        <v>83.189899999999994</v>
      </c>
      <c r="CP128" s="153">
        <v>63.1708</v>
      </c>
      <c r="CQ128" s="153">
        <v>12.5061</v>
      </c>
      <c r="CR128" s="153" t="s">
        <v>7469</v>
      </c>
      <c r="CS128" s="153">
        <v>35.107999999999997</v>
      </c>
      <c r="CT128" s="153">
        <v>0</v>
      </c>
      <c r="CU128" s="153">
        <v>1.4535</v>
      </c>
      <c r="CV128" s="153" t="s">
        <v>7469</v>
      </c>
      <c r="CW128" s="153" t="s">
        <v>7469</v>
      </c>
      <c r="CX128" s="153" t="s">
        <v>7469</v>
      </c>
      <c r="CY128" s="153">
        <v>156.5335</v>
      </c>
      <c r="CZ128" s="153">
        <v>1.2366999999999999</v>
      </c>
      <c r="DA128" s="153">
        <v>2.1909000000000001</v>
      </c>
      <c r="DB128" s="153" t="s">
        <v>7469</v>
      </c>
      <c r="DC128" s="153">
        <v>18.1541</v>
      </c>
      <c r="DD128" s="153">
        <v>44.829000000000001</v>
      </c>
      <c r="DE128" s="153" t="s">
        <v>7469</v>
      </c>
      <c r="DF128" s="153" t="s">
        <v>7469</v>
      </c>
      <c r="DG128" s="153">
        <v>9.3508999999999993</v>
      </c>
      <c r="DH128" s="153">
        <v>0</v>
      </c>
      <c r="DI128" s="153" t="s">
        <v>7469</v>
      </c>
      <c r="DJ128" s="153" t="s">
        <v>7469</v>
      </c>
      <c r="DK128" s="153">
        <v>9.06E-2</v>
      </c>
      <c r="DL128" s="153">
        <v>10.292299999999999</v>
      </c>
      <c r="DM128" s="153">
        <v>0.79090000000000005</v>
      </c>
      <c r="DN128" s="153">
        <v>1038.0771</v>
      </c>
      <c r="DO128" s="153">
        <v>5.8944000000000001</v>
      </c>
      <c r="DP128" s="153">
        <v>19.081900000000001</v>
      </c>
      <c r="DQ128" s="153">
        <v>2.0830000000000002</v>
      </c>
      <c r="DR128" s="153" t="s">
        <v>7469</v>
      </c>
      <c r="DS128" s="153">
        <v>1.4500000000000001E-2</v>
      </c>
      <c r="DT128" s="153">
        <v>155.54130000000001</v>
      </c>
      <c r="DU128" s="153">
        <v>44.352499999999999</v>
      </c>
      <c r="DV128" s="153" t="s">
        <v>7469</v>
      </c>
      <c r="DW128" s="153" t="s">
        <v>7469</v>
      </c>
      <c r="DX128" s="153">
        <v>11.5129</v>
      </c>
      <c r="DY128" s="153">
        <v>16.732700000000001</v>
      </c>
      <c r="DZ128" s="153">
        <v>0</v>
      </c>
      <c r="EA128" s="153">
        <v>0.1573</v>
      </c>
      <c r="EB128" s="153">
        <v>35.807299999999998</v>
      </c>
      <c r="EC128" s="153">
        <v>0.91220000000000001</v>
      </c>
      <c r="ED128" s="153">
        <v>14.8415</v>
      </c>
      <c r="EE128" s="153" t="s">
        <v>7469</v>
      </c>
      <c r="EF128" s="153">
        <v>15.7094</v>
      </c>
      <c r="EG128" s="153">
        <v>72.175200000000004</v>
      </c>
      <c r="EH128" s="153" t="s">
        <v>7469</v>
      </c>
      <c r="EI128" s="153">
        <v>1.2391000000000001</v>
      </c>
      <c r="EJ128" s="153" t="s">
        <v>7469</v>
      </c>
      <c r="EK128" s="153" t="s">
        <v>7469</v>
      </c>
      <c r="EL128" s="153">
        <v>0</v>
      </c>
      <c r="EM128" s="153">
        <v>13.3934</v>
      </c>
      <c r="EN128" s="153" t="s">
        <v>7469</v>
      </c>
    </row>
    <row r="129" spans="3:144">
      <c r="C129" s="120"/>
      <c r="D129" s="129" t="s">
        <v>8117</v>
      </c>
      <c r="E129" s="120"/>
      <c r="F129" s="126"/>
      <c r="G129" s="151"/>
      <c r="H129" s="152"/>
      <c r="I129" s="153" t="s">
        <v>8105</v>
      </c>
      <c r="J129" s="153" t="s">
        <v>8105</v>
      </c>
      <c r="K129" s="153" t="s">
        <v>8105</v>
      </c>
      <c r="L129" s="153" t="s">
        <v>8105</v>
      </c>
      <c r="M129" s="153" t="s">
        <v>8105</v>
      </c>
      <c r="N129" s="153" t="s">
        <v>8105</v>
      </c>
      <c r="O129" s="153" t="s">
        <v>8105</v>
      </c>
      <c r="P129" s="153" t="s">
        <v>8105</v>
      </c>
      <c r="Q129" s="153" t="s">
        <v>8105</v>
      </c>
      <c r="R129" s="153" t="s">
        <v>8105</v>
      </c>
      <c r="S129" s="153" t="s">
        <v>8105</v>
      </c>
      <c r="T129" s="153" t="s">
        <v>8105</v>
      </c>
      <c r="U129" s="153" t="s">
        <v>8105</v>
      </c>
      <c r="V129" s="153" t="s">
        <v>8105</v>
      </c>
      <c r="W129" s="153" t="s">
        <v>8105</v>
      </c>
      <c r="X129" s="153" t="s">
        <v>8105</v>
      </c>
      <c r="Y129" s="153" t="s">
        <v>8105</v>
      </c>
      <c r="Z129" s="153" t="s">
        <v>8105</v>
      </c>
      <c r="AA129" s="153" t="s">
        <v>8105</v>
      </c>
      <c r="AB129" s="153" t="s">
        <v>8105</v>
      </c>
      <c r="AC129" s="153" t="s">
        <v>8105</v>
      </c>
      <c r="AD129" s="153" t="s">
        <v>8105</v>
      </c>
      <c r="AE129" s="153" t="s">
        <v>8105</v>
      </c>
      <c r="AF129" s="153" t="s">
        <v>8105</v>
      </c>
      <c r="AG129" s="153" t="s">
        <v>8105</v>
      </c>
      <c r="AH129" s="153" t="s">
        <v>8105</v>
      </c>
      <c r="AI129" s="153" t="s">
        <v>8105</v>
      </c>
      <c r="AJ129" s="153" t="s">
        <v>8105</v>
      </c>
      <c r="AK129" s="153" t="s">
        <v>8105</v>
      </c>
      <c r="AL129" s="153" t="s">
        <v>8105</v>
      </c>
      <c r="AM129" s="153" t="s">
        <v>8105</v>
      </c>
      <c r="AN129" s="153" t="s">
        <v>8105</v>
      </c>
      <c r="AO129" s="153" t="s">
        <v>8105</v>
      </c>
      <c r="AP129" s="153" t="s">
        <v>8105</v>
      </c>
      <c r="AQ129" s="153" t="s">
        <v>8105</v>
      </c>
      <c r="AR129" s="153" t="s">
        <v>8105</v>
      </c>
      <c r="AS129" s="153" t="s">
        <v>8105</v>
      </c>
      <c r="AT129" s="153" t="s">
        <v>8105</v>
      </c>
      <c r="AU129" s="153" t="s">
        <v>8105</v>
      </c>
      <c r="AV129" s="153" t="s">
        <v>8105</v>
      </c>
      <c r="AW129" s="153" t="s">
        <v>8105</v>
      </c>
      <c r="AX129" s="153" t="s">
        <v>8105</v>
      </c>
      <c r="AY129" s="153" t="s">
        <v>8105</v>
      </c>
      <c r="AZ129" s="153" t="s">
        <v>8105</v>
      </c>
      <c r="BA129" s="153" t="s">
        <v>8105</v>
      </c>
      <c r="BB129" s="153" t="s">
        <v>8105</v>
      </c>
      <c r="BC129" s="153" t="s">
        <v>8105</v>
      </c>
      <c r="BD129" s="153" t="s">
        <v>8105</v>
      </c>
      <c r="BE129" s="153" t="s">
        <v>8105</v>
      </c>
      <c r="BF129" s="153" t="s">
        <v>8105</v>
      </c>
      <c r="BG129" s="153" t="s">
        <v>8105</v>
      </c>
      <c r="BH129" s="153" t="s">
        <v>8105</v>
      </c>
      <c r="BI129" s="153" t="s">
        <v>8105</v>
      </c>
      <c r="BJ129" s="153" t="s">
        <v>8105</v>
      </c>
      <c r="BK129" s="153" t="s">
        <v>8105</v>
      </c>
      <c r="BL129" s="153" t="s">
        <v>8105</v>
      </c>
      <c r="BM129" s="153" t="s">
        <v>8105</v>
      </c>
      <c r="BN129" s="153" t="s">
        <v>8105</v>
      </c>
      <c r="BO129" s="153" t="s">
        <v>8105</v>
      </c>
      <c r="BP129" s="153" t="s">
        <v>8105</v>
      </c>
      <c r="BQ129" s="153" t="s">
        <v>8105</v>
      </c>
      <c r="BR129" s="153" t="s">
        <v>8105</v>
      </c>
      <c r="BS129" s="153" t="s">
        <v>8105</v>
      </c>
      <c r="BT129" s="153" t="s">
        <v>8105</v>
      </c>
      <c r="BU129" s="153" t="s">
        <v>8105</v>
      </c>
      <c r="BV129" s="153" t="s">
        <v>8105</v>
      </c>
      <c r="BW129" s="153" t="s">
        <v>8105</v>
      </c>
      <c r="BX129" s="153" t="s">
        <v>8105</v>
      </c>
      <c r="BY129" s="153" t="s">
        <v>8105</v>
      </c>
      <c r="BZ129" s="153" t="s">
        <v>8105</v>
      </c>
      <c r="CA129" s="153" t="s">
        <v>8105</v>
      </c>
      <c r="CB129" s="153" t="s">
        <v>8105</v>
      </c>
      <c r="CC129" s="153" t="s">
        <v>8105</v>
      </c>
      <c r="CD129" s="153" t="s">
        <v>8105</v>
      </c>
      <c r="CE129" s="153" t="s">
        <v>8105</v>
      </c>
      <c r="CF129" s="153" t="s">
        <v>8105</v>
      </c>
      <c r="CG129" s="153" t="s">
        <v>8105</v>
      </c>
      <c r="CH129" s="153" t="s">
        <v>8105</v>
      </c>
      <c r="CI129" s="153" t="s">
        <v>8105</v>
      </c>
      <c r="CJ129" s="153" t="s">
        <v>8105</v>
      </c>
      <c r="CK129" s="153" t="s">
        <v>8105</v>
      </c>
      <c r="CL129" s="153" t="s">
        <v>8105</v>
      </c>
      <c r="CM129" s="153" t="s">
        <v>8105</v>
      </c>
      <c r="CN129" s="153" t="s">
        <v>8105</v>
      </c>
      <c r="CO129" s="153" t="s">
        <v>8105</v>
      </c>
      <c r="CP129" s="153" t="s">
        <v>8105</v>
      </c>
      <c r="CQ129" s="153" t="s">
        <v>8105</v>
      </c>
      <c r="CR129" s="153" t="s">
        <v>8105</v>
      </c>
      <c r="CS129" s="153" t="s">
        <v>8105</v>
      </c>
      <c r="CT129" s="153" t="s">
        <v>8105</v>
      </c>
      <c r="CU129" s="153" t="s">
        <v>8105</v>
      </c>
      <c r="CV129" s="153" t="s">
        <v>8105</v>
      </c>
      <c r="CW129" s="153" t="s">
        <v>8105</v>
      </c>
      <c r="CX129" s="153" t="s">
        <v>8105</v>
      </c>
      <c r="CY129" s="153" t="s">
        <v>8105</v>
      </c>
      <c r="CZ129" s="153" t="s">
        <v>8105</v>
      </c>
      <c r="DA129" s="153" t="s">
        <v>8105</v>
      </c>
      <c r="DB129" s="153" t="s">
        <v>8105</v>
      </c>
      <c r="DC129" s="153" t="s">
        <v>8105</v>
      </c>
      <c r="DD129" s="153" t="s">
        <v>8105</v>
      </c>
      <c r="DE129" s="153" t="s">
        <v>8105</v>
      </c>
      <c r="DF129" s="153" t="s">
        <v>8105</v>
      </c>
      <c r="DG129" s="153" t="s">
        <v>8105</v>
      </c>
      <c r="DH129" s="153" t="s">
        <v>8105</v>
      </c>
      <c r="DI129" s="153" t="s">
        <v>8105</v>
      </c>
      <c r="DJ129" s="153" t="s">
        <v>8105</v>
      </c>
      <c r="DK129" s="153" t="s">
        <v>8105</v>
      </c>
      <c r="DL129" s="153" t="s">
        <v>8105</v>
      </c>
      <c r="DM129" s="153" t="s">
        <v>8105</v>
      </c>
      <c r="DN129" s="153" t="s">
        <v>8105</v>
      </c>
      <c r="DO129" s="153" t="s">
        <v>8105</v>
      </c>
      <c r="DP129" s="153" t="s">
        <v>8105</v>
      </c>
      <c r="DQ129" s="153" t="s">
        <v>8105</v>
      </c>
      <c r="DR129" s="153" t="s">
        <v>8105</v>
      </c>
      <c r="DS129" s="153" t="s">
        <v>8105</v>
      </c>
      <c r="DT129" s="153" t="s">
        <v>8105</v>
      </c>
      <c r="DU129" s="153" t="s">
        <v>8105</v>
      </c>
      <c r="DV129" s="153" t="s">
        <v>8105</v>
      </c>
      <c r="DW129" s="153" t="s">
        <v>8105</v>
      </c>
      <c r="DX129" s="153" t="s">
        <v>8105</v>
      </c>
      <c r="DY129" s="153" t="s">
        <v>8105</v>
      </c>
      <c r="DZ129" s="153" t="s">
        <v>8105</v>
      </c>
      <c r="EA129" s="153" t="s">
        <v>8105</v>
      </c>
      <c r="EB129" s="153" t="s">
        <v>8105</v>
      </c>
      <c r="EC129" s="153" t="s">
        <v>8105</v>
      </c>
      <c r="ED129" s="153" t="s">
        <v>8105</v>
      </c>
      <c r="EE129" s="153" t="s">
        <v>8105</v>
      </c>
      <c r="EF129" s="153" t="s">
        <v>8105</v>
      </c>
      <c r="EG129" s="153" t="s">
        <v>8105</v>
      </c>
      <c r="EH129" s="153" t="s">
        <v>8105</v>
      </c>
      <c r="EI129" s="153" t="s">
        <v>8105</v>
      </c>
      <c r="EJ129" s="153" t="s">
        <v>8105</v>
      </c>
      <c r="EK129" s="153" t="s">
        <v>8105</v>
      </c>
      <c r="EL129" s="153" t="s">
        <v>8105</v>
      </c>
      <c r="EM129" s="153" t="s">
        <v>8105</v>
      </c>
      <c r="EN129" s="153" t="s">
        <v>8105</v>
      </c>
    </row>
    <row r="130" spans="3:144">
      <c r="C130" s="120"/>
      <c r="D130" s="103"/>
      <c r="E130" s="120" t="s">
        <v>8088</v>
      </c>
      <c r="F130" s="126" t="s">
        <v>8118</v>
      </c>
      <c r="G130" s="151" t="s">
        <v>8090</v>
      </c>
      <c r="H130" s="152" t="s">
        <v>8091</v>
      </c>
      <c r="I130" s="153" t="s">
        <v>7469</v>
      </c>
      <c r="J130" s="153" t="s">
        <v>7469</v>
      </c>
      <c r="K130" s="153" t="s">
        <v>7469</v>
      </c>
      <c r="L130" s="153" t="s">
        <v>7469</v>
      </c>
      <c r="M130" s="153" t="s">
        <v>7469</v>
      </c>
      <c r="N130" s="153" t="s">
        <v>7469</v>
      </c>
      <c r="O130" s="153" t="s">
        <v>7469</v>
      </c>
      <c r="P130" s="153" t="s">
        <v>7469</v>
      </c>
      <c r="Q130" s="153" t="s">
        <v>7469</v>
      </c>
      <c r="R130" s="153" t="s">
        <v>7469</v>
      </c>
      <c r="S130" s="153" t="s">
        <v>7469</v>
      </c>
      <c r="T130" s="153" t="s">
        <v>7469</v>
      </c>
      <c r="U130" s="153" t="s">
        <v>7469</v>
      </c>
      <c r="V130" s="153" t="s">
        <v>7469</v>
      </c>
      <c r="W130" s="153" t="s">
        <v>7469</v>
      </c>
      <c r="X130" s="153" t="s">
        <v>7469</v>
      </c>
      <c r="Y130" s="153" t="s">
        <v>7469</v>
      </c>
      <c r="Z130" s="153" t="s">
        <v>7469</v>
      </c>
      <c r="AA130" s="153" t="s">
        <v>7469</v>
      </c>
      <c r="AB130" s="153" t="s">
        <v>7469</v>
      </c>
      <c r="AC130" s="153" t="s">
        <v>7469</v>
      </c>
      <c r="AD130" s="153" t="s">
        <v>7469</v>
      </c>
      <c r="AE130" s="153" t="s">
        <v>7469</v>
      </c>
      <c r="AF130" s="153" t="s">
        <v>7469</v>
      </c>
      <c r="AG130" s="153" t="s">
        <v>7469</v>
      </c>
      <c r="AH130" s="153" t="s">
        <v>7469</v>
      </c>
      <c r="AI130" s="153" t="s">
        <v>7469</v>
      </c>
      <c r="AJ130" s="153" t="s">
        <v>7469</v>
      </c>
      <c r="AK130" s="153" t="s">
        <v>7469</v>
      </c>
      <c r="AL130" s="153" t="s">
        <v>7469</v>
      </c>
      <c r="AM130" s="153" t="s">
        <v>7469</v>
      </c>
      <c r="AN130" s="153" t="s">
        <v>7469</v>
      </c>
      <c r="AO130" s="153" t="s">
        <v>7469</v>
      </c>
      <c r="AP130" s="153" t="s">
        <v>7469</v>
      </c>
      <c r="AQ130" s="153" t="s">
        <v>7469</v>
      </c>
      <c r="AR130" s="153" t="s">
        <v>7469</v>
      </c>
      <c r="AS130" s="153" t="s">
        <v>7469</v>
      </c>
      <c r="AT130" s="153" t="s">
        <v>7469</v>
      </c>
      <c r="AU130" s="153" t="s">
        <v>7469</v>
      </c>
      <c r="AV130" s="153" t="s">
        <v>7469</v>
      </c>
      <c r="AW130" s="153" t="s">
        <v>7469</v>
      </c>
      <c r="AX130" s="153" t="s">
        <v>7469</v>
      </c>
      <c r="AY130" s="153" t="s">
        <v>7469</v>
      </c>
      <c r="AZ130" s="153" t="s">
        <v>7469</v>
      </c>
      <c r="BA130" s="153" t="s">
        <v>7469</v>
      </c>
      <c r="BB130" s="153" t="s">
        <v>7469</v>
      </c>
      <c r="BC130" s="153" t="s">
        <v>7469</v>
      </c>
      <c r="BD130" s="153" t="s">
        <v>7469</v>
      </c>
      <c r="BE130" s="153" t="s">
        <v>7469</v>
      </c>
      <c r="BF130" s="153" t="s">
        <v>7469</v>
      </c>
      <c r="BG130" s="153" t="s">
        <v>7469</v>
      </c>
      <c r="BH130" s="153" t="s">
        <v>7469</v>
      </c>
      <c r="BI130" s="153" t="s">
        <v>7469</v>
      </c>
      <c r="BJ130" s="153" t="s">
        <v>7469</v>
      </c>
      <c r="BK130" s="153" t="s">
        <v>7469</v>
      </c>
      <c r="BL130" s="153" t="s">
        <v>7469</v>
      </c>
      <c r="BM130" s="153" t="s">
        <v>7469</v>
      </c>
      <c r="BN130" s="153" t="s">
        <v>7469</v>
      </c>
      <c r="BO130" s="153" t="s">
        <v>7469</v>
      </c>
      <c r="BP130" s="153" t="s">
        <v>7469</v>
      </c>
      <c r="BQ130" s="153" t="s">
        <v>7469</v>
      </c>
      <c r="BR130" s="153" t="s">
        <v>7469</v>
      </c>
      <c r="BS130" s="153" t="s">
        <v>7469</v>
      </c>
      <c r="BT130" s="153" t="s">
        <v>7469</v>
      </c>
      <c r="BU130" s="153" t="s">
        <v>7469</v>
      </c>
      <c r="BV130" s="153" t="s">
        <v>7469</v>
      </c>
      <c r="BW130" s="153" t="s">
        <v>7469</v>
      </c>
      <c r="BX130" s="153" t="s">
        <v>7469</v>
      </c>
      <c r="BY130" s="153" t="s">
        <v>7469</v>
      </c>
      <c r="BZ130" s="153" t="s">
        <v>7469</v>
      </c>
      <c r="CA130" s="153" t="s">
        <v>7469</v>
      </c>
      <c r="CB130" s="153" t="s">
        <v>7469</v>
      </c>
      <c r="CC130" s="153" t="s">
        <v>7469</v>
      </c>
      <c r="CD130" s="153" t="s">
        <v>7469</v>
      </c>
      <c r="CE130" s="153" t="s">
        <v>7469</v>
      </c>
      <c r="CF130" s="153" t="s">
        <v>7469</v>
      </c>
      <c r="CG130" s="153" t="s">
        <v>7469</v>
      </c>
      <c r="CH130" s="153" t="s">
        <v>7469</v>
      </c>
      <c r="CI130" s="153" t="s">
        <v>7469</v>
      </c>
      <c r="CJ130" s="153" t="s">
        <v>7469</v>
      </c>
      <c r="CK130" s="153" t="s">
        <v>7469</v>
      </c>
      <c r="CL130" s="153" t="s">
        <v>7469</v>
      </c>
      <c r="CM130" s="153" t="s">
        <v>7469</v>
      </c>
      <c r="CN130" s="153" t="s">
        <v>7469</v>
      </c>
      <c r="CO130" s="153" t="s">
        <v>7469</v>
      </c>
      <c r="CP130" s="153" t="s">
        <v>7469</v>
      </c>
      <c r="CQ130" s="153" t="s">
        <v>7469</v>
      </c>
      <c r="CR130" s="153" t="s">
        <v>7469</v>
      </c>
      <c r="CS130" s="153" t="s">
        <v>7469</v>
      </c>
      <c r="CT130" s="153" t="s">
        <v>7469</v>
      </c>
      <c r="CU130" s="153" t="s">
        <v>7469</v>
      </c>
      <c r="CV130" s="153" t="s">
        <v>7469</v>
      </c>
      <c r="CW130" s="153" t="s">
        <v>7469</v>
      </c>
      <c r="CX130" s="153" t="s">
        <v>7469</v>
      </c>
      <c r="CY130" s="153" t="s">
        <v>7469</v>
      </c>
      <c r="CZ130" s="153" t="s">
        <v>7469</v>
      </c>
      <c r="DA130" s="153" t="s">
        <v>7469</v>
      </c>
      <c r="DB130" s="153" t="s">
        <v>7469</v>
      </c>
      <c r="DC130" s="153" t="s">
        <v>7469</v>
      </c>
      <c r="DD130" s="153" t="s">
        <v>7469</v>
      </c>
      <c r="DE130" s="153" t="s">
        <v>7469</v>
      </c>
      <c r="DF130" s="153" t="s">
        <v>7469</v>
      </c>
      <c r="DG130" s="153" t="s">
        <v>7469</v>
      </c>
      <c r="DH130" s="153" t="s">
        <v>7469</v>
      </c>
      <c r="DI130" s="153" t="s">
        <v>7469</v>
      </c>
      <c r="DJ130" s="153" t="s">
        <v>7469</v>
      </c>
      <c r="DK130" s="153" t="s">
        <v>7469</v>
      </c>
      <c r="DL130" s="153" t="s">
        <v>7469</v>
      </c>
      <c r="DM130" s="153" t="s">
        <v>7469</v>
      </c>
      <c r="DN130" s="153" t="s">
        <v>7469</v>
      </c>
      <c r="DO130" s="153" t="s">
        <v>7469</v>
      </c>
      <c r="DP130" s="153" t="s">
        <v>7469</v>
      </c>
      <c r="DQ130" s="153" t="s">
        <v>7469</v>
      </c>
      <c r="DR130" s="153" t="s">
        <v>7469</v>
      </c>
      <c r="DS130" s="153" t="s">
        <v>7469</v>
      </c>
      <c r="DT130" s="153" t="s">
        <v>7469</v>
      </c>
      <c r="DU130" s="153" t="s">
        <v>7469</v>
      </c>
      <c r="DV130" s="153" t="s">
        <v>7469</v>
      </c>
      <c r="DW130" s="153" t="s">
        <v>7469</v>
      </c>
      <c r="DX130" s="153" t="s">
        <v>7469</v>
      </c>
      <c r="DY130" s="153" t="s">
        <v>7469</v>
      </c>
      <c r="DZ130" s="153" t="s">
        <v>7469</v>
      </c>
      <c r="EA130" s="153" t="s">
        <v>7469</v>
      </c>
      <c r="EB130" s="153" t="s">
        <v>7469</v>
      </c>
      <c r="EC130" s="153" t="s">
        <v>7469</v>
      </c>
      <c r="ED130" s="153" t="s">
        <v>7469</v>
      </c>
      <c r="EE130" s="153" t="s">
        <v>7469</v>
      </c>
      <c r="EF130" s="153" t="s">
        <v>7469</v>
      </c>
      <c r="EG130" s="153" t="s">
        <v>7469</v>
      </c>
      <c r="EH130" s="153" t="s">
        <v>7469</v>
      </c>
      <c r="EI130" s="153" t="s">
        <v>7469</v>
      </c>
      <c r="EJ130" s="153" t="s">
        <v>7469</v>
      </c>
      <c r="EK130" s="153" t="s">
        <v>7469</v>
      </c>
      <c r="EL130" s="153" t="s">
        <v>7469</v>
      </c>
      <c r="EM130" s="153" t="s">
        <v>7469</v>
      </c>
      <c r="EN130" s="153" t="s">
        <v>7469</v>
      </c>
    </row>
    <row r="131" spans="3:144">
      <c r="C131" s="120"/>
      <c r="D131" s="103"/>
      <c r="E131" s="120" t="s">
        <v>8092</v>
      </c>
      <c r="F131" s="126" t="s">
        <v>8118</v>
      </c>
      <c r="G131" s="151" t="s">
        <v>8090</v>
      </c>
      <c r="H131" s="152" t="s">
        <v>8091</v>
      </c>
      <c r="I131" s="153" t="s">
        <v>7469</v>
      </c>
      <c r="J131" s="153" t="s">
        <v>7469</v>
      </c>
      <c r="K131" s="153" t="s">
        <v>7469</v>
      </c>
      <c r="L131" s="153" t="s">
        <v>7469</v>
      </c>
      <c r="M131" s="153" t="s">
        <v>7469</v>
      </c>
      <c r="N131" s="153" t="s">
        <v>7469</v>
      </c>
      <c r="O131" s="153" t="s">
        <v>7469</v>
      </c>
      <c r="P131" s="153" t="s">
        <v>7469</v>
      </c>
      <c r="Q131" s="153" t="s">
        <v>7469</v>
      </c>
      <c r="R131" s="153" t="s">
        <v>7469</v>
      </c>
      <c r="S131" s="153" t="s">
        <v>7469</v>
      </c>
      <c r="T131" s="153" t="s">
        <v>7469</v>
      </c>
      <c r="U131" s="153" t="s">
        <v>7469</v>
      </c>
      <c r="V131" s="153" t="s">
        <v>7469</v>
      </c>
      <c r="W131" s="153" t="s">
        <v>7469</v>
      </c>
      <c r="X131" s="153" t="s">
        <v>7469</v>
      </c>
      <c r="Y131" s="153" t="s">
        <v>7469</v>
      </c>
      <c r="Z131" s="153" t="s">
        <v>7469</v>
      </c>
      <c r="AA131" s="153" t="s">
        <v>7469</v>
      </c>
      <c r="AB131" s="153" t="s">
        <v>7469</v>
      </c>
      <c r="AC131" s="153" t="s">
        <v>7469</v>
      </c>
      <c r="AD131" s="153" t="s">
        <v>7469</v>
      </c>
      <c r="AE131" s="153" t="s">
        <v>7469</v>
      </c>
      <c r="AF131" s="153" t="s">
        <v>7469</v>
      </c>
      <c r="AG131" s="153" t="s">
        <v>7469</v>
      </c>
      <c r="AH131" s="153" t="s">
        <v>7469</v>
      </c>
      <c r="AI131" s="153" t="s">
        <v>7469</v>
      </c>
      <c r="AJ131" s="153" t="s">
        <v>7469</v>
      </c>
      <c r="AK131" s="153" t="s">
        <v>7469</v>
      </c>
      <c r="AL131" s="153" t="s">
        <v>7469</v>
      </c>
      <c r="AM131" s="153" t="s">
        <v>7469</v>
      </c>
      <c r="AN131" s="153" t="s">
        <v>7469</v>
      </c>
      <c r="AO131" s="153" t="s">
        <v>7469</v>
      </c>
      <c r="AP131" s="153" t="s">
        <v>7469</v>
      </c>
      <c r="AQ131" s="153" t="s">
        <v>7469</v>
      </c>
      <c r="AR131" s="153" t="s">
        <v>7469</v>
      </c>
      <c r="AS131" s="153" t="s">
        <v>7469</v>
      </c>
      <c r="AT131" s="153" t="s">
        <v>7469</v>
      </c>
      <c r="AU131" s="153" t="s">
        <v>7469</v>
      </c>
      <c r="AV131" s="153" t="s">
        <v>7469</v>
      </c>
      <c r="AW131" s="153" t="s">
        <v>7469</v>
      </c>
      <c r="AX131" s="153" t="s">
        <v>7469</v>
      </c>
      <c r="AY131" s="153" t="s">
        <v>7469</v>
      </c>
      <c r="AZ131" s="153" t="s">
        <v>7469</v>
      </c>
      <c r="BA131" s="153" t="s">
        <v>7469</v>
      </c>
      <c r="BB131" s="153" t="s">
        <v>7469</v>
      </c>
      <c r="BC131" s="153" t="s">
        <v>7469</v>
      </c>
      <c r="BD131" s="153" t="s">
        <v>7469</v>
      </c>
      <c r="BE131" s="153" t="s">
        <v>7469</v>
      </c>
      <c r="BF131" s="153" t="s">
        <v>7469</v>
      </c>
      <c r="BG131" s="153" t="s">
        <v>7469</v>
      </c>
      <c r="BH131" s="153" t="s">
        <v>7469</v>
      </c>
      <c r="BI131" s="153" t="s">
        <v>7469</v>
      </c>
      <c r="BJ131" s="153" t="s">
        <v>7469</v>
      </c>
      <c r="BK131" s="153" t="s">
        <v>7469</v>
      </c>
      <c r="BL131" s="153" t="s">
        <v>7469</v>
      </c>
      <c r="BM131" s="153" t="s">
        <v>7469</v>
      </c>
      <c r="BN131" s="153" t="s">
        <v>7469</v>
      </c>
      <c r="BO131" s="153" t="s">
        <v>7469</v>
      </c>
      <c r="BP131" s="153" t="s">
        <v>7469</v>
      </c>
      <c r="BQ131" s="153" t="s">
        <v>7469</v>
      </c>
      <c r="BR131" s="153" t="s">
        <v>7469</v>
      </c>
      <c r="BS131" s="153" t="s">
        <v>7469</v>
      </c>
      <c r="BT131" s="153" t="s">
        <v>7469</v>
      </c>
      <c r="BU131" s="153" t="s">
        <v>7469</v>
      </c>
      <c r="BV131" s="153" t="s">
        <v>7469</v>
      </c>
      <c r="BW131" s="153" t="s">
        <v>7469</v>
      </c>
      <c r="BX131" s="153" t="s">
        <v>7469</v>
      </c>
      <c r="BY131" s="153" t="s">
        <v>7469</v>
      </c>
      <c r="BZ131" s="153" t="s">
        <v>7469</v>
      </c>
      <c r="CA131" s="153" t="s">
        <v>7469</v>
      </c>
      <c r="CB131" s="153" t="s">
        <v>7469</v>
      </c>
      <c r="CC131" s="153" t="s">
        <v>7469</v>
      </c>
      <c r="CD131" s="153" t="s">
        <v>7469</v>
      </c>
      <c r="CE131" s="153" t="s">
        <v>7469</v>
      </c>
      <c r="CF131" s="153" t="s">
        <v>7469</v>
      </c>
      <c r="CG131" s="153" t="s">
        <v>7469</v>
      </c>
      <c r="CH131" s="153" t="s">
        <v>7469</v>
      </c>
      <c r="CI131" s="153" t="s">
        <v>7469</v>
      </c>
      <c r="CJ131" s="153" t="s">
        <v>7469</v>
      </c>
      <c r="CK131" s="153" t="s">
        <v>7469</v>
      </c>
      <c r="CL131" s="153" t="s">
        <v>7469</v>
      </c>
      <c r="CM131" s="153" t="s">
        <v>7469</v>
      </c>
      <c r="CN131" s="153" t="s">
        <v>7469</v>
      </c>
      <c r="CO131" s="153" t="s">
        <v>7469</v>
      </c>
      <c r="CP131" s="153" t="s">
        <v>7469</v>
      </c>
      <c r="CQ131" s="153" t="s">
        <v>7469</v>
      </c>
      <c r="CR131" s="153" t="s">
        <v>7469</v>
      </c>
      <c r="CS131" s="153" t="s">
        <v>7469</v>
      </c>
      <c r="CT131" s="153" t="s">
        <v>7469</v>
      </c>
      <c r="CU131" s="153" t="s">
        <v>7469</v>
      </c>
      <c r="CV131" s="153" t="s">
        <v>7469</v>
      </c>
      <c r="CW131" s="153" t="s">
        <v>7469</v>
      </c>
      <c r="CX131" s="153" t="s">
        <v>7469</v>
      </c>
      <c r="CY131" s="153" t="s">
        <v>7469</v>
      </c>
      <c r="CZ131" s="153" t="s">
        <v>7469</v>
      </c>
      <c r="DA131" s="153" t="s">
        <v>7469</v>
      </c>
      <c r="DB131" s="153" t="s">
        <v>7469</v>
      </c>
      <c r="DC131" s="153" t="s">
        <v>7469</v>
      </c>
      <c r="DD131" s="153" t="s">
        <v>7469</v>
      </c>
      <c r="DE131" s="153" t="s">
        <v>7469</v>
      </c>
      <c r="DF131" s="153" t="s">
        <v>7469</v>
      </c>
      <c r="DG131" s="153" t="s">
        <v>7469</v>
      </c>
      <c r="DH131" s="153" t="s">
        <v>7469</v>
      </c>
      <c r="DI131" s="153" t="s">
        <v>7469</v>
      </c>
      <c r="DJ131" s="153" t="s">
        <v>7469</v>
      </c>
      <c r="DK131" s="153" t="s">
        <v>7469</v>
      </c>
      <c r="DL131" s="153" t="s">
        <v>7469</v>
      </c>
      <c r="DM131" s="153" t="s">
        <v>7469</v>
      </c>
      <c r="DN131" s="153" t="s">
        <v>7469</v>
      </c>
      <c r="DO131" s="153" t="s">
        <v>7469</v>
      </c>
      <c r="DP131" s="153" t="s">
        <v>7469</v>
      </c>
      <c r="DQ131" s="153" t="s">
        <v>7469</v>
      </c>
      <c r="DR131" s="153" t="s">
        <v>7469</v>
      </c>
      <c r="DS131" s="153" t="s">
        <v>7469</v>
      </c>
      <c r="DT131" s="153" t="s">
        <v>7469</v>
      </c>
      <c r="DU131" s="153" t="s">
        <v>7469</v>
      </c>
      <c r="DV131" s="153" t="s">
        <v>7469</v>
      </c>
      <c r="DW131" s="153" t="s">
        <v>7469</v>
      </c>
      <c r="DX131" s="153" t="s">
        <v>7469</v>
      </c>
      <c r="DY131" s="153" t="s">
        <v>7469</v>
      </c>
      <c r="DZ131" s="153" t="s">
        <v>7469</v>
      </c>
      <c r="EA131" s="153" t="s">
        <v>7469</v>
      </c>
      <c r="EB131" s="153" t="s">
        <v>7469</v>
      </c>
      <c r="EC131" s="153" t="s">
        <v>7469</v>
      </c>
      <c r="ED131" s="153" t="s">
        <v>7469</v>
      </c>
      <c r="EE131" s="153" t="s">
        <v>7469</v>
      </c>
      <c r="EF131" s="153" t="s">
        <v>7469</v>
      </c>
      <c r="EG131" s="153" t="s">
        <v>7469</v>
      </c>
      <c r="EH131" s="153" t="s">
        <v>7469</v>
      </c>
      <c r="EI131" s="153" t="s">
        <v>7469</v>
      </c>
      <c r="EJ131" s="153" t="s">
        <v>7469</v>
      </c>
      <c r="EK131" s="153" t="s">
        <v>7469</v>
      </c>
      <c r="EL131" s="153" t="s">
        <v>7469</v>
      </c>
      <c r="EM131" s="153" t="s">
        <v>7469</v>
      </c>
      <c r="EN131" s="153" t="s">
        <v>7469</v>
      </c>
    </row>
    <row r="132" spans="3:144">
      <c r="C132" s="120"/>
      <c r="D132" s="103"/>
      <c r="E132" s="120" t="s">
        <v>8093</v>
      </c>
      <c r="F132" s="126" t="s">
        <v>8118</v>
      </c>
      <c r="G132" s="151" t="s">
        <v>8090</v>
      </c>
      <c r="H132" s="152" t="s">
        <v>8091</v>
      </c>
      <c r="I132" s="153" t="s">
        <v>7469</v>
      </c>
      <c r="J132" s="153" t="s">
        <v>7469</v>
      </c>
      <c r="K132" s="153" t="s">
        <v>7469</v>
      </c>
      <c r="L132" s="153" t="s">
        <v>7469</v>
      </c>
      <c r="M132" s="153" t="s">
        <v>7469</v>
      </c>
      <c r="N132" s="153" t="s">
        <v>7469</v>
      </c>
      <c r="O132" s="153" t="s">
        <v>7469</v>
      </c>
      <c r="P132" s="153" t="s">
        <v>7469</v>
      </c>
      <c r="Q132" s="153" t="s">
        <v>7469</v>
      </c>
      <c r="R132" s="153" t="s">
        <v>7469</v>
      </c>
      <c r="S132" s="153" t="s">
        <v>7469</v>
      </c>
      <c r="T132" s="153" t="s">
        <v>7469</v>
      </c>
      <c r="U132" s="153" t="s">
        <v>7469</v>
      </c>
      <c r="V132" s="153" t="s">
        <v>7469</v>
      </c>
      <c r="W132" s="153" t="s">
        <v>7469</v>
      </c>
      <c r="X132" s="153" t="s">
        <v>7469</v>
      </c>
      <c r="Y132" s="153" t="s">
        <v>7469</v>
      </c>
      <c r="Z132" s="153" t="s">
        <v>7469</v>
      </c>
      <c r="AA132" s="153" t="s">
        <v>7469</v>
      </c>
      <c r="AB132" s="153" t="s">
        <v>7469</v>
      </c>
      <c r="AC132" s="153" t="s">
        <v>7469</v>
      </c>
      <c r="AD132" s="153" t="s">
        <v>7469</v>
      </c>
      <c r="AE132" s="153" t="s">
        <v>7469</v>
      </c>
      <c r="AF132" s="153" t="s">
        <v>7469</v>
      </c>
      <c r="AG132" s="153" t="s">
        <v>7469</v>
      </c>
      <c r="AH132" s="153" t="s">
        <v>7469</v>
      </c>
      <c r="AI132" s="153" t="s">
        <v>7469</v>
      </c>
      <c r="AJ132" s="153" t="s">
        <v>7469</v>
      </c>
      <c r="AK132" s="153" t="s">
        <v>7469</v>
      </c>
      <c r="AL132" s="153" t="s">
        <v>7469</v>
      </c>
      <c r="AM132" s="153" t="s">
        <v>7469</v>
      </c>
      <c r="AN132" s="153" t="s">
        <v>7469</v>
      </c>
      <c r="AO132" s="153" t="s">
        <v>7469</v>
      </c>
      <c r="AP132" s="153" t="s">
        <v>7469</v>
      </c>
      <c r="AQ132" s="153" t="s">
        <v>7469</v>
      </c>
      <c r="AR132" s="153" t="s">
        <v>7469</v>
      </c>
      <c r="AS132" s="153" t="s">
        <v>7469</v>
      </c>
      <c r="AT132" s="153" t="s">
        <v>7469</v>
      </c>
      <c r="AU132" s="153" t="s">
        <v>7469</v>
      </c>
      <c r="AV132" s="153" t="s">
        <v>7469</v>
      </c>
      <c r="AW132" s="153" t="s">
        <v>7469</v>
      </c>
      <c r="AX132" s="153" t="s">
        <v>7469</v>
      </c>
      <c r="AY132" s="153" t="s">
        <v>7469</v>
      </c>
      <c r="AZ132" s="153" t="s">
        <v>7469</v>
      </c>
      <c r="BA132" s="153" t="s">
        <v>7469</v>
      </c>
      <c r="BB132" s="153" t="s">
        <v>7469</v>
      </c>
      <c r="BC132" s="153" t="s">
        <v>7469</v>
      </c>
      <c r="BD132" s="153" t="s">
        <v>7469</v>
      </c>
      <c r="BE132" s="153" t="s">
        <v>7469</v>
      </c>
      <c r="BF132" s="153" t="s">
        <v>7469</v>
      </c>
      <c r="BG132" s="153" t="s">
        <v>7469</v>
      </c>
      <c r="BH132" s="153" t="s">
        <v>7469</v>
      </c>
      <c r="BI132" s="153" t="s">
        <v>7469</v>
      </c>
      <c r="BJ132" s="153" t="s">
        <v>7469</v>
      </c>
      <c r="BK132" s="153" t="s">
        <v>7469</v>
      </c>
      <c r="BL132" s="153" t="s">
        <v>7469</v>
      </c>
      <c r="BM132" s="153" t="s">
        <v>7469</v>
      </c>
      <c r="BN132" s="153" t="s">
        <v>7469</v>
      </c>
      <c r="BO132" s="153" t="s">
        <v>7469</v>
      </c>
      <c r="BP132" s="153" t="s">
        <v>7469</v>
      </c>
      <c r="BQ132" s="153" t="s">
        <v>7469</v>
      </c>
      <c r="BR132" s="153" t="s">
        <v>7469</v>
      </c>
      <c r="BS132" s="153" t="s">
        <v>7469</v>
      </c>
      <c r="BT132" s="153" t="s">
        <v>7469</v>
      </c>
      <c r="BU132" s="153" t="s">
        <v>7469</v>
      </c>
      <c r="BV132" s="153" t="s">
        <v>7469</v>
      </c>
      <c r="BW132" s="153" t="s">
        <v>7469</v>
      </c>
      <c r="BX132" s="153" t="s">
        <v>7469</v>
      </c>
      <c r="BY132" s="153" t="s">
        <v>7469</v>
      </c>
      <c r="BZ132" s="153" t="s">
        <v>7469</v>
      </c>
      <c r="CA132" s="153" t="s">
        <v>7469</v>
      </c>
      <c r="CB132" s="153" t="s">
        <v>7469</v>
      </c>
      <c r="CC132" s="153" t="s">
        <v>7469</v>
      </c>
      <c r="CD132" s="153" t="s">
        <v>7469</v>
      </c>
      <c r="CE132" s="153" t="s">
        <v>7469</v>
      </c>
      <c r="CF132" s="153" t="s">
        <v>7469</v>
      </c>
      <c r="CG132" s="153" t="s">
        <v>7469</v>
      </c>
      <c r="CH132" s="153" t="s">
        <v>7469</v>
      </c>
      <c r="CI132" s="153" t="s">
        <v>7469</v>
      </c>
      <c r="CJ132" s="153" t="s">
        <v>7469</v>
      </c>
      <c r="CK132" s="153" t="s">
        <v>7469</v>
      </c>
      <c r="CL132" s="153" t="s">
        <v>7469</v>
      </c>
      <c r="CM132" s="153" t="s">
        <v>7469</v>
      </c>
      <c r="CN132" s="153" t="s">
        <v>7469</v>
      </c>
      <c r="CO132" s="153" t="s">
        <v>7469</v>
      </c>
      <c r="CP132" s="153" t="s">
        <v>7469</v>
      </c>
      <c r="CQ132" s="153" t="s">
        <v>7469</v>
      </c>
      <c r="CR132" s="153" t="s">
        <v>7469</v>
      </c>
      <c r="CS132" s="153" t="s">
        <v>7469</v>
      </c>
      <c r="CT132" s="153" t="s">
        <v>7469</v>
      </c>
      <c r="CU132" s="153" t="s">
        <v>7469</v>
      </c>
      <c r="CV132" s="153" t="s">
        <v>7469</v>
      </c>
      <c r="CW132" s="153" t="s">
        <v>7469</v>
      </c>
      <c r="CX132" s="153" t="s">
        <v>7469</v>
      </c>
      <c r="CY132" s="153" t="s">
        <v>7469</v>
      </c>
      <c r="CZ132" s="153" t="s">
        <v>7469</v>
      </c>
      <c r="DA132" s="153" t="s">
        <v>7469</v>
      </c>
      <c r="DB132" s="153" t="s">
        <v>7469</v>
      </c>
      <c r="DC132" s="153" t="s">
        <v>7469</v>
      </c>
      <c r="DD132" s="153" t="s">
        <v>7469</v>
      </c>
      <c r="DE132" s="153" t="s">
        <v>7469</v>
      </c>
      <c r="DF132" s="153" t="s">
        <v>7469</v>
      </c>
      <c r="DG132" s="153" t="s">
        <v>7469</v>
      </c>
      <c r="DH132" s="153" t="s">
        <v>7469</v>
      </c>
      <c r="DI132" s="153" t="s">
        <v>7469</v>
      </c>
      <c r="DJ132" s="153" t="s">
        <v>7469</v>
      </c>
      <c r="DK132" s="153" t="s">
        <v>7469</v>
      </c>
      <c r="DL132" s="153" t="s">
        <v>7469</v>
      </c>
      <c r="DM132" s="153" t="s">
        <v>7469</v>
      </c>
      <c r="DN132" s="153" t="s">
        <v>7469</v>
      </c>
      <c r="DO132" s="153" t="s">
        <v>7469</v>
      </c>
      <c r="DP132" s="153" t="s">
        <v>7469</v>
      </c>
      <c r="DQ132" s="153" t="s">
        <v>7469</v>
      </c>
      <c r="DR132" s="153" t="s">
        <v>7469</v>
      </c>
      <c r="DS132" s="153" t="s">
        <v>7469</v>
      </c>
      <c r="DT132" s="153" t="s">
        <v>7469</v>
      </c>
      <c r="DU132" s="153" t="s">
        <v>7469</v>
      </c>
      <c r="DV132" s="153" t="s">
        <v>7469</v>
      </c>
      <c r="DW132" s="153" t="s">
        <v>7469</v>
      </c>
      <c r="DX132" s="153" t="s">
        <v>7469</v>
      </c>
      <c r="DY132" s="153" t="s">
        <v>7469</v>
      </c>
      <c r="DZ132" s="153" t="s">
        <v>7469</v>
      </c>
      <c r="EA132" s="153" t="s">
        <v>7469</v>
      </c>
      <c r="EB132" s="153" t="s">
        <v>7469</v>
      </c>
      <c r="EC132" s="153" t="s">
        <v>7469</v>
      </c>
      <c r="ED132" s="153" t="s">
        <v>7469</v>
      </c>
      <c r="EE132" s="153" t="s">
        <v>7469</v>
      </c>
      <c r="EF132" s="153" t="s">
        <v>7469</v>
      </c>
      <c r="EG132" s="153" t="s">
        <v>7469</v>
      </c>
      <c r="EH132" s="153" t="s">
        <v>7469</v>
      </c>
      <c r="EI132" s="153" t="s">
        <v>7469</v>
      </c>
      <c r="EJ132" s="153" t="s">
        <v>7469</v>
      </c>
      <c r="EK132" s="153" t="s">
        <v>7469</v>
      </c>
      <c r="EL132" s="153" t="s">
        <v>7469</v>
      </c>
      <c r="EM132" s="153" t="s">
        <v>7469</v>
      </c>
      <c r="EN132" s="153" t="s">
        <v>7469</v>
      </c>
    </row>
    <row r="133" spans="3:144">
      <c r="C133" s="120"/>
      <c r="D133" s="103"/>
      <c r="E133" s="120" t="s">
        <v>8094</v>
      </c>
      <c r="F133" s="126" t="s">
        <v>8118</v>
      </c>
      <c r="G133" s="151" t="s">
        <v>8090</v>
      </c>
      <c r="H133" s="152" t="s">
        <v>8091</v>
      </c>
      <c r="I133" s="153" t="s">
        <v>7469</v>
      </c>
      <c r="J133" s="153" t="s">
        <v>7469</v>
      </c>
      <c r="K133" s="153" t="s">
        <v>7469</v>
      </c>
      <c r="L133" s="153" t="s">
        <v>7469</v>
      </c>
      <c r="M133" s="153" t="s">
        <v>7469</v>
      </c>
      <c r="N133" s="153" t="s">
        <v>7469</v>
      </c>
      <c r="O133" s="153" t="s">
        <v>7469</v>
      </c>
      <c r="P133" s="153" t="s">
        <v>7469</v>
      </c>
      <c r="Q133" s="153" t="s">
        <v>7469</v>
      </c>
      <c r="R133" s="153" t="s">
        <v>7469</v>
      </c>
      <c r="S133" s="153" t="s">
        <v>7469</v>
      </c>
      <c r="T133" s="153" t="s">
        <v>7469</v>
      </c>
      <c r="U133" s="153" t="s">
        <v>7469</v>
      </c>
      <c r="V133" s="153" t="s">
        <v>7469</v>
      </c>
      <c r="W133" s="153" t="s">
        <v>7469</v>
      </c>
      <c r="X133" s="153" t="s">
        <v>7469</v>
      </c>
      <c r="Y133" s="153" t="s">
        <v>7469</v>
      </c>
      <c r="Z133" s="153" t="s">
        <v>7469</v>
      </c>
      <c r="AA133" s="153" t="s">
        <v>7469</v>
      </c>
      <c r="AB133" s="153" t="s">
        <v>7469</v>
      </c>
      <c r="AC133" s="153" t="s">
        <v>7469</v>
      </c>
      <c r="AD133" s="153" t="s">
        <v>7469</v>
      </c>
      <c r="AE133" s="153" t="s">
        <v>7469</v>
      </c>
      <c r="AF133" s="153" t="s">
        <v>7469</v>
      </c>
      <c r="AG133" s="153" t="s">
        <v>7469</v>
      </c>
      <c r="AH133" s="153" t="s">
        <v>7469</v>
      </c>
      <c r="AI133" s="153" t="s">
        <v>7469</v>
      </c>
      <c r="AJ133" s="153" t="s">
        <v>7469</v>
      </c>
      <c r="AK133" s="153" t="s">
        <v>7469</v>
      </c>
      <c r="AL133" s="153" t="s">
        <v>7469</v>
      </c>
      <c r="AM133" s="153" t="s">
        <v>7469</v>
      </c>
      <c r="AN133" s="153" t="s">
        <v>7469</v>
      </c>
      <c r="AO133" s="153" t="s">
        <v>7469</v>
      </c>
      <c r="AP133" s="153" t="s">
        <v>7469</v>
      </c>
      <c r="AQ133" s="153" t="s">
        <v>7469</v>
      </c>
      <c r="AR133" s="153" t="s">
        <v>7469</v>
      </c>
      <c r="AS133" s="153" t="s">
        <v>7469</v>
      </c>
      <c r="AT133" s="153" t="s">
        <v>7469</v>
      </c>
      <c r="AU133" s="153" t="s">
        <v>7469</v>
      </c>
      <c r="AV133" s="153" t="s">
        <v>7469</v>
      </c>
      <c r="AW133" s="153" t="s">
        <v>7469</v>
      </c>
      <c r="AX133" s="153" t="s">
        <v>7469</v>
      </c>
      <c r="AY133" s="153" t="s">
        <v>7469</v>
      </c>
      <c r="AZ133" s="153" t="s">
        <v>7469</v>
      </c>
      <c r="BA133" s="153" t="s">
        <v>7469</v>
      </c>
      <c r="BB133" s="153" t="s">
        <v>7469</v>
      </c>
      <c r="BC133" s="153" t="s">
        <v>7469</v>
      </c>
      <c r="BD133" s="153" t="s">
        <v>7469</v>
      </c>
      <c r="BE133" s="153" t="s">
        <v>7469</v>
      </c>
      <c r="BF133" s="153" t="s">
        <v>7469</v>
      </c>
      <c r="BG133" s="153" t="s">
        <v>7469</v>
      </c>
      <c r="BH133" s="153" t="s">
        <v>7469</v>
      </c>
      <c r="BI133" s="153" t="s">
        <v>7469</v>
      </c>
      <c r="BJ133" s="153" t="s">
        <v>7469</v>
      </c>
      <c r="BK133" s="153" t="s">
        <v>7469</v>
      </c>
      <c r="BL133" s="153" t="s">
        <v>7469</v>
      </c>
      <c r="BM133" s="153" t="s">
        <v>7469</v>
      </c>
      <c r="BN133" s="153" t="s">
        <v>7469</v>
      </c>
      <c r="BO133" s="153" t="s">
        <v>7469</v>
      </c>
      <c r="BP133" s="153" t="s">
        <v>7469</v>
      </c>
      <c r="BQ133" s="153" t="s">
        <v>7469</v>
      </c>
      <c r="BR133" s="153" t="s">
        <v>7469</v>
      </c>
      <c r="BS133" s="153" t="s">
        <v>7469</v>
      </c>
      <c r="BT133" s="153" t="s">
        <v>7469</v>
      </c>
      <c r="BU133" s="153" t="s">
        <v>7469</v>
      </c>
      <c r="BV133" s="153" t="s">
        <v>7469</v>
      </c>
      <c r="BW133" s="153" t="s">
        <v>7469</v>
      </c>
      <c r="BX133" s="153" t="s">
        <v>7469</v>
      </c>
      <c r="BY133" s="153" t="s">
        <v>7469</v>
      </c>
      <c r="BZ133" s="153" t="s">
        <v>7469</v>
      </c>
      <c r="CA133" s="153" t="s">
        <v>7469</v>
      </c>
      <c r="CB133" s="153" t="s">
        <v>7469</v>
      </c>
      <c r="CC133" s="153" t="s">
        <v>7469</v>
      </c>
      <c r="CD133" s="153" t="s">
        <v>7469</v>
      </c>
      <c r="CE133" s="153" t="s">
        <v>7469</v>
      </c>
      <c r="CF133" s="153" t="s">
        <v>7469</v>
      </c>
      <c r="CG133" s="153" t="s">
        <v>7469</v>
      </c>
      <c r="CH133" s="153" t="s">
        <v>7469</v>
      </c>
      <c r="CI133" s="153" t="s">
        <v>7469</v>
      </c>
      <c r="CJ133" s="153" t="s">
        <v>7469</v>
      </c>
      <c r="CK133" s="153" t="s">
        <v>7469</v>
      </c>
      <c r="CL133" s="153" t="s">
        <v>7469</v>
      </c>
      <c r="CM133" s="153" t="s">
        <v>7469</v>
      </c>
      <c r="CN133" s="153" t="s">
        <v>7469</v>
      </c>
      <c r="CO133" s="153" t="s">
        <v>7469</v>
      </c>
      <c r="CP133" s="153" t="s">
        <v>7469</v>
      </c>
      <c r="CQ133" s="153" t="s">
        <v>7469</v>
      </c>
      <c r="CR133" s="153" t="s">
        <v>7469</v>
      </c>
      <c r="CS133" s="153" t="s">
        <v>7469</v>
      </c>
      <c r="CT133" s="153" t="s">
        <v>7469</v>
      </c>
      <c r="CU133" s="153" t="s">
        <v>7469</v>
      </c>
      <c r="CV133" s="153" t="s">
        <v>7469</v>
      </c>
      <c r="CW133" s="153" t="s">
        <v>7469</v>
      </c>
      <c r="CX133" s="153" t="s">
        <v>7469</v>
      </c>
      <c r="CY133" s="153" t="s">
        <v>7469</v>
      </c>
      <c r="CZ133" s="153" t="s">
        <v>7469</v>
      </c>
      <c r="DA133" s="153" t="s">
        <v>7469</v>
      </c>
      <c r="DB133" s="153" t="s">
        <v>7469</v>
      </c>
      <c r="DC133" s="153" t="s">
        <v>7469</v>
      </c>
      <c r="DD133" s="153" t="s">
        <v>7469</v>
      </c>
      <c r="DE133" s="153" t="s">
        <v>7469</v>
      </c>
      <c r="DF133" s="153" t="s">
        <v>7469</v>
      </c>
      <c r="DG133" s="153" t="s">
        <v>7469</v>
      </c>
      <c r="DH133" s="153" t="s">
        <v>7469</v>
      </c>
      <c r="DI133" s="153" t="s">
        <v>7469</v>
      </c>
      <c r="DJ133" s="153" t="s">
        <v>7469</v>
      </c>
      <c r="DK133" s="153" t="s">
        <v>7469</v>
      </c>
      <c r="DL133" s="153" t="s">
        <v>7469</v>
      </c>
      <c r="DM133" s="153" t="s">
        <v>7469</v>
      </c>
      <c r="DN133" s="153" t="s">
        <v>7469</v>
      </c>
      <c r="DO133" s="153" t="s">
        <v>7469</v>
      </c>
      <c r="DP133" s="153" t="s">
        <v>7469</v>
      </c>
      <c r="DQ133" s="153" t="s">
        <v>7469</v>
      </c>
      <c r="DR133" s="153" t="s">
        <v>7469</v>
      </c>
      <c r="DS133" s="153" t="s">
        <v>7469</v>
      </c>
      <c r="DT133" s="153" t="s">
        <v>7469</v>
      </c>
      <c r="DU133" s="153" t="s">
        <v>7469</v>
      </c>
      <c r="DV133" s="153" t="s">
        <v>7469</v>
      </c>
      <c r="DW133" s="153" t="s">
        <v>7469</v>
      </c>
      <c r="DX133" s="153" t="s">
        <v>7469</v>
      </c>
      <c r="DY133" s="153" t="s">
        <v>7469</v>
      </c>
      <c r="DZ133" s="153" t="s">
        <v>7469</v>
      </c>
      <c r="EA133" s="153" t="s">
        <v>7469</v>
      </c>
      <c r="EB133" s="153" t="s">
        <v>7469</v>
      </c>
      <c r="EC133" s="153" t="s">
        <v>7469</v>
      </c>
      <c r="ED133" s="153" t="s">
        <v>7469</v>
      </c>
      <c r="EE133" s="153" t="s">
        <v>7469</v>
      </c>
      <c r="EF133" s="153" t="s">
        <v>7469</v>
      </c>
      <c r="EG133" s="153" t="s">
        <v>7469</v>
      </c>
      <c r="EH133" s="153" t="s">
        <v>7469</v>
      </c>
      <c r="EI133" s="153" t="s">
        <v>7469</v>
      </c>
      <c r="EJ133" s="153" t="s">
        <v>7469</v>
      </c>
      <c r="EK133" s="153" t="s">
        <v>7469</v>
      </c>
      <c r="EL133" s="153" t="s">
        <v>7469</v>
      </c>
      <c r="EM133" s="153" t="s">
        <v>7469</v>
      </c>
      <c r="EN133" s="153" t="s">
        <v>7469</v>
      </c>
    </row>
    <row r="134" spans="3:144">
      <c r="C134" s="120"/>
      <c r="D134" s="103"/>
      <c r="E134" s="120" t="s">
        <v>8095</v>
      </c>
      <c r="F134" s="126" t="s">
        <v>8118</v>
      </c>
      <c r="G134" s="151" t="s">
        <v>8090</v>
      </c>
      <c r="H134" s="152" t="s">
        <v>8091</v>
      </c>
      <c r="I134" s="153" t="s">
        <v>7469</v>
      </c>
      <c r="J134" s="153" t="s">
        <v>7469</v>
      </c>
      <c r="K134" s="153" t="s">
        <v>7469</v>
      </c>
      <c r="L134" s="153" t="s">
        <v>7469</v>
      </c>
      <c r="M134" s="153" t="s">
        <v>7469</v>
      </c>
      <c r="N134" s="153" t="s">
        <v>7469</v>
      </c>
      <c r="O134" s="153" t="s">
        <v>7469</v>
      </c>
      <c r="P134" s="153" t="s">
        <v>7469</v>
      </c>
      <c r="Q134" s="153" t="s">
        <v>7469</v>
      </c>
      <c r="R134" s="153" t="s">
        <v>7469</v>
      </c>
      <c r="S134" s="153" t="s">
        <v>7469</v>
      </c>
      <c r="T134" s="153" t="s">
        <v>7469</v>
      </c>
      <c r="U134" s="153" t="s">
        <v>7469</v>
      </c>
      <c r="V134" s="153" t="s">
        <v>7469</v>
      </c>
      <c r="W134" s="153" t="s">
        <v>7469</v>
      </c>
      <c r="X134" s="153" t="s">
        <v>7469</v>
      </c>
      <c r="Y134" s="153" t="s">
        <v>7469</v>
      </c>
      <c r="Z134" s="153" t="s">
        <v>7469</v>
      </c>
      <c r="AA134" s="153" t="s">
        <v>7469</v>
      </c>
      <c r="AB134" s="153" t="s">
        <v>7469</v>
      </c>
      <c r="AC134" s="153" t="s">
        <v>7469</v>
      </c>
      <c r="AD134" s="153" t="s">
        <v>7469</v>
      </c>
      <c r="AE134" s="153" t="s">
        <v>7469</v>
      </c>
      <c r="AF134" s="153" t="s">
        <v>7469</v>
      </c>
      <c r="AG134" s="153" t="s">
        <v>7469</v>
      </c>
      <c r="AH134" s="153" t="s">
        <v>7469</v>
      </c>
      <c r="AI134" s="153" t="s">
        <v>7469</v>
      </c>
      <c r="AJ134" s="153" t="s">
        <v>7469</v>
      </c>
      <c r="AK134" s="153" t="s">
        <v>7469</v>
      </c>
      <c r="AL134" s="153" t="s">
        <v>7469</v>
      </c>
      <c r="AM134" s="153" t="s">
        <v>7469</v>
      </c>
      <c r="AN134" s="153" t="s">
        <v>7469</v>
      </c>
      <c r="AO134" s="153" t="s">
        <v>7469</v>
      </c>
      <c r="AP134" s="153" t="s">
        <v>7469</v>
      </c>
      <c r="AQ134" s="153" t="s">
        <v>7469</v>
      </c>
      <c r="AR134" s="153" t="s">
        <v>7469</v>
      </c>
      <c r="AS134" s="153" t="s">
        <v>7469</v>
      </c>
      <c r="AT134" s="153" t="s">
        <v>7469</v>
      </c>
      <c r="AU134" s="153" t="s">
        <v>7469</v>
      </c>
      <c r="AV134" s="153" t="s">
        <v>7469</v>
      </c>
      <c r="AW134" s="153" t="s">
        <v>7469</v>
      </c>
      <c r="AX134" s="153" t="s">
        <v>7469</v>
      </c>
      <c r="AY134" s="153" t="s">
        <v>7469</v>
      </c>
      <c r="AZ134" s="153" t="s">
        <v>7469</v>
      </c>
      <c r="BA134" s="153" t="s">
        <v>7469</v>
      </c>
      <c r="BB134" s="153" t="s">
        <v>7469</v>
      </c>
      <c r="BC134" s="153" t="s">
        <v>7469</v>
      </c>
      <c r="BD134" s="153" t="s">
        <v>7469</v>
      </c>
      <c r="BE134" s="153" t="s">
        <v>7469</v>
      </c>
      <c r="BF134" s="153" t="s">
        <v>7469</v>
      </c>
      <c r="BG134" s="153" t="s">
        <v>7469</v>
      </c>
      <c r="BH134" s="153" t="s">
        <v>7469</v>
      </c>
      <c r="BI134" s="153" t="s">
        <v>7469</v>
      </c>
      <c r="BJ134" s="153" t="s">
        <v>7469</v>
      </c>
      <c r="BK134" s="153" t="s">
        <v>7469</v>
      </c>
      <c r="BL134" s="153" t="s">
        <v>7469</v>
      </c>
      <c r="BM134" s="153" t="s">
        <v>7469</v>
      </c>
      <c r="BN134" s="153" t="s">
        <v>7469</v>
      </c>
      <c r="BO134" s="153" t="s">
        <v>7469</v>
      </c>
      <c r="BP134" s="153" t="s">
        <v>7469</v>
      </c>
      <c r="BQ134" s="153" t="s">
        <v>7469</v>
      </c>
      <c r="BR134" s="153" t="s">
        <v>7469</v>
      </c>
      <c r="BS134" s="153" t="s">
        <v>7469</v>
      </c>
      <c r="BT134" s="153" t="s">
        <v>7469</v>
      </c>
      <c r="BU134" s="153" t="s">
        <v>7469</v>
      </c>
      <c r="BV134" s="153" t="s">
        <v>7469</v>
      </c>
      <c r="BW134" s="153" t="s">
        <v>7469</v>
      </c>
      <c r="BX134" s="153" t="s">
        <v>7469</v>
      </c>
      <c r="BY134" s="153" t="s">
        <v>7469</v>
      </c>
      <c r="BZ134" s="153" t="s">
        <v>7469</v>
      </c>
      <c r="CA134" s="153" t="s">
        <v>7469</v>
      </c>
      <c r="CB134" s="153" t="s">
        <v>7469</v>
      </c>
      <c r="CC134" s="153" t="s">
        <v>7469</v>
      </c>
      <c r="CD134" s="153" t="s">
        <v>7469</v>
      </c>
      <c r="CE134" s="153" t="s">
        <v>7469</v>
      </c>
      <c r="CF134" s="153" t="s">
        <v>7469</v>
      </c>
      <c r="CG134" s="153" t="s">
        <v>7469</v>
      </c>
      <c r="CH134" s="153" t="s">
        <v>7469</v>
      </c>
      <c r="CI134" s="153" t="s">
        <v>7469</v>
      </c>
      <c r="CJ134" s="153" t="s">
        <v>7469</v>
      </c>
      <c r="CK134" s="153" t="s">
        <v>7469</v>
      </c>
      <c r="CL134" s="153" t="s">
        <v>7469</v>
      </c>
      <c r="CM134" s="153" t="s">
        <v>7469</v>
      </c>
      <c r="CN134" s="153" t="s">
        <v>7469</v>
      </c>
      <c r="CO134" s="153" t="s">
        <v>7469</v>
      </c>
      <c r="CP134" s="153" t="s">
        <v>7469</v>
      </c>
      <c r="CQ134" s="153" t="s">
        <v>7469</v>
      </c>
      <c r="CR134" s="153" t="s">
        <v>7469</v>
      </c>
      <c r="CS134" s="153" t="s">
        <v>7469</v>
      </c>
      <c r="CT134" s="153" t="s">
        <v>7469</v>
      </c>
      <c r="CU134" s="153" t="s">
        <v>7469</v>
      </c>
      <c r="CV134" s="153" t="s">
        <v>7469</v>
      </c>
      <c r="CW134" s="153" t="s">
        <v>7469</v>
      </c>
      <c r="CX134" s="153" t="s">
        <v>7469</v>
      </c>
      <c r="CY134" s="153" t="s">
        <v>7469</v>
      </c>
      <c r="CZ134" s="153" t="s">
        <v>7469</v>
      </c>
      <c r="DA134" s="153" t="s">
        <v>7469</v>
      </c>
      <c r="DB134" s="153" t="s">
        <v>7469</v>
      </c>
      <c r="DC134" s="153" t="s">
        <v>7469</v>
      </c>
      <c r="DD134" s="153" t="s">
        <v>7469</v>
      </c>
      <c r="DE134" s="153" t="s">
        <v>7469</v>
      </c>
      <c r="DF134" s="153" t="s">
        <v>7469</v>
      </c>
      <c r="DG134" s="153" t="s">
        <v>7469</v>
      </c>
      <c r="DH134" s="153" t="s">
        <v>7469</v>
      </c>
      <c r="DI134" s="153" t="s">
        <v>7469</v>
      </c>
      <c r="DJ134" s="153" t="s">
        <v>7469</v>
      </c>
      <c r="DK134" s="153" t="s">
        <v>7469</v>
      </c>
      <c r="DL134" s="153" t="s">
        <v>7469</v>
      </c>
      <c r="DM134" s="153" t="s">
        <v>7469</v>
      </c>
      <c r="DN134" s="153" t="s">
        <v>7469</v>
      </c>
      <c r="DO134" s="153" t="s">
        <v>7469</v>
      </c>
      <c r="DP134" s="153" t="s">
        <v>7469</v>
      </c>
      <c r="DQ134" s="153" t="s">
        <v>7469</v>
      </c>
      <c r="DR134" s="153" t="s">
        <v>7469</v>
      </c>
      <c r="DS134" s="153" t="s">
        <v>7469</v>
      </c>
      <c r="DT134" s="153" t="s">
        <v>7469</v>
      </c>
      <c r="DU134" s="153" t="s">
        <v>7469</v>
      </c>
      <c r="DV134" s="153" t="s">
        <v>7469</v>
      </c>
      <c r="DW134" s="153" t="s">
        <v>7469</v>
      </c>
      <c r="DX134" s="153" t="s">
        <v>7469</v>
      </c>
      <c r="DY134" s="153" t="s">
        <v>7469</v>
      </c>
      <c r="DZ134" s="153" t="s">
        <v>7469</v>
      </c>
      <c r="EA134" s="153" t="s">
        <v>7469</v>
      </c>
      <c r="EB134" s="153" t="s">
        <v>7469</v>
      </c>
      <c r="EC134" s="153" t="s">
        <v>7469</v>
      </c>
      <c r="ED134" s="153" t="s">
        <v>7469</v>
      </c>
      <c r="EE134" s="153" t="s">
        <v>7469</v>
      </c>
      <c r="EF134" s="153" t="s">
        <v>7469</v>
      </c>
      <c r="EG134" s="153" t="s">
        <v>7469</v>
      </c>
      <c r="EH134" s="153" t="s">
        <v>7469</v>
      </c>
      <c r="EI134" s="153" t="s">
        <v>7469</v>
      </c>
      <c r="EJ134" s="153" t="s">
        <v>7469</v>
      </c>
      <c r="EK134" s="153" t="s">
        <v>7469</v>
      </c>
      <c r="EL134" s="153" t="s">
        <v>7469</v>
      </c>
      <c r="EM134" s="153" t="s">
        <v>7469</v>
      </c>
      <c r="EN134" s="153" t="s">
        <v>7469</v>
      </c>
    </row>
    <row r="135" spans="3:144">
      <c r="C135" s="120"/>
      <c r="D135" s="103"/>
      <c r="E135" s="120" t="s">
        <v>8096</v>
      </c>
      <c r="F135" s="126" t="s">
        <v>8118</v>
      </c>
      <c r="G135" s="151" t="s">
        <v>8090</v>
      </c>
      <c r="H135" s="152" t="s">
        <v>8097</v>
      </c>
      <c r="I135" s="153" t="s">
        <v>7469</v>
      </c>
      <c r="J135" s="153" t="s">
        <v>7469</v>
      </c>
      <c r="K135" s="153" t="s">
        <v>7469</v>
      </c>
      <c r="L135" s="153" t="s">
        <v>7469</v>
      </c>
      <c r="M135" s="153" t="s">
        <v>7469</v>
      </c>
      <c r="N135" s="153" t="s">
        <v>7469</v>
      </c>
      <c r="O135" s="153" t="s">
        <v>7469</v>
      </c>
      <c r="P135" s="153" t="s">
        <v>7469</v>
      </c>
      <c r="Q135" s="153" t="s">
        <v>7469</v>
      </c>
      <c r="R135" s="153" t="s">
        <v>7469</v>
      </c>
      <c r="S135" s="153" t="s">
        <v>7469</v>
      </c>
      <c r="T135" s="153" t="s">
        <v>7469</v>
      </c>
      <c r="U135" s="153" t="s">
        <v>7469</v>
      </c>
      <c r="V135" s="153" t="s">
        <v>7469</v>
      </c>
      <c r="W135" s="153" t="s">
        <v>7469</v>
      </c>
      <c r="X135" s="153" t="s">
        <v>7469</v>
      </c>
      <c r="Y135" s="153" t="s">
        <v>7469</v>
      </c>
      <c r="Z135" s="153" t="s">
        <v>7469</v>
      </c>
      <c r="AA135" s="153" t="s">
        <v>7469</v>
      </c>
      <c r="AB135" s="153" t="s">
        <v>7469</v>
      </c>
      <c r="AC135" s="153" t="s">
        <v>7469</v>
      </c>
      <c r="AD135" s="153" t="s">
        <v>7469</v>
      </c>
      <c r="AE135" s="153" t="s">
        <v>7469</v>
      </c>
      <c r="AF135" s="153" t="s">
        <v>7469</v>
      </c>
      <c r="AG135" s="153" t="s">
        <v>7469</v>
      </c>
      <c r="AH135" s="153" t="s">
        <v>7469</v>
      </c>
      <c r="AI135" s="153" t="s">
        <v>7469</v>
      </c>
      <c r="AJ135" s="153" t="s">
        <v>7469</v>
      </c>
      <c r="AK135" s="153" t="s">
        <v>7469</v>
      </c>
      <c r="AL135" s="153" t="s">
        <v>7469</v>
      </c>
      <c r="AM135" s="153" t="s">
        <v>7469</v>
      </c>
      <c r="AN135" s="153" t="s">
        <v>7469</v>
      </c>
      <c r="AO135" s="153" t="s">
        <v>7469</v>
      </c>
      <c r="AP135" s="153" t="s">
        <v>7469</v>
      </c>
      <c r="AQ135" s="153" t="s">
        <v>7469</v>
      </c>
      <c r="AR135" s="153" t="s">
        <v>7469</v>
      </c>
      <c r="AS135" s="153" t="s">
        <v>7469</v>
      </c>
      <c r="AT135" s="153" t="s">
        <v>7469</v>
      </c>
      <c r="AU135" s="153" t="s">
        <v>7469</v>
      </c>
      <c r="AV135" s="153" t="s">
        <v>7469</v>
      </c>
      <c r="AW135" s="153" t="s">
        <v>7469</v>
      </c>
      <c r="AX135" s="153" t="s">
        <v>7469</v>
      </c>
      <c r="AY135" s="153" t="s">
        <v>7469</v>
      </c>
      <c r="AZ135" s="153" t="s">
        <v>7469</v>
      </c>
      <c r="BA135" s="153" t="s">
        <v>7469</v>
      </c>
      <c r="BB135" s="153" t="s">
        <v>7469</v>
      </c>
      <c r="BC135" s="153" t="s">
        <v>7469</v>
      </c>
      <c r="BD135" s="153" t="s">
        <v>7469</v>
      </c>
      <c r="BE135" s="153" t="s">
        <v>7469</v>
      </c>
      <c r="BF135" s="153" t="s">
        <v>7469</v>
      </c>
      <c r="BG135" s="153" t="s">
        <v>7469</v>
      </c>
      <c r="BH135" s="153" t="s">
        <v>7469</v>
      </c>
      <c r="BI135" s="153" t="s">
        <v>7469</v>
      </c>
      <c r="BJ135" s="153" t="s">
        <v>7469</v>
      </c>
      <c r="BK135" s="153" t="s">
        <v>7469</v>
      </c>
      <c r="BL135" s="153" t="s">
        <v>7469</v>
      </c>
      <c r="BM135" s="153" t="s">
        <v>7469</v>
      </c>
      <c r="BN135" s="153" t="s">
        <v>7469</v>
      </c>
      <c r="BO135" s="153" t="s">
        <v>7469</v>
      </c>
      <c r="BP135" s="153" t="s">
        <v>7469</v>
      </c>
      <c r="BQ135" s="153" t="s">
        <v>7469</v>
      </c>
      <c r="BR135" s="153" t="s">
        <v>7469</v>
      </c>
      <c r="BS135" s="153" t="s">
        <v>7469</v>
      </c>
      <c r="BT135" s="153" t="s">
        <v>7469</v>
      </c>
      <c r="BU135" s="153" t="s">
        <v>7469</v>
      </c>
      <c r="BV135" s="153" t="s">
        <v>7469</v>
      </c>
      <c r="BW135" s="153" t="s">
        <v>7469</v>
      </c>
      <c r="BX135" s="153" t="s">
        <v>7469</v>
      </c>
      <c r="BY135" s="153" t="s">
        <v>7469</v>
      </c>
      <c r="BZ135" s="153" t="s">
        <v>7469</v>
      </c>
      <c r="CA135" s="153" t="s">
        <v>7469</v>
      </c>
      <c r="CB135" s="153" t="s">
        <v>7469</v>
      </c>
      <c r="CC135" s="153" t="s">
        <v>7469</v>
      </c>
      <c r="CD135" s="153" t="s">
        <v>7469</v>
      </c>
      <c r="CE135" s="153" t="s">
        <v>7469</v>
      </c>
      <c r="CF135" s="153" t="s">
        <v>7469</v>
      </c>
      <c r="CG135" s="153" t="s">
        <v>7469</v>
      </c>
      <c r="CH135" s="153" t="s">
        <v>7469</v>
      </c>
      <c r="CI135" s="153" t="s">
        <v>7469</v>
      </c>
      <c r="CJ135" s="153" t="s">
        <v>7469</v>
      </c>
      <c r="CK135" s="153" t="s">
        <v>7469</v>
      </c>
      <c r="CL135" s="153" t="s">
        <v>7469</v>
      </c>
      <c r="CM135" s="153" t="s">
        <v>7469</v>
      </c>
      <c r="CN135" s="153" t="s">
        <v>7469</v>
      </c>
      <c r="CO135" s="153" t="s">
        <v>7469</v>
      </c>
      <c r="CP135" s="153" t="s">
        <v>7469</v>
      </c>
      <c r="CQ135" s="153" t="s">
        <v>7469</v>
      </c>
      <c r="CR135" s="153" t="s">
        <v>7469</v>
      </c>
      <c r="CS135" s="153" t="s">
        <v>7469</v>
      </c>
      <c r="CT135" s="153" t="s">
        <v>7469</v>
      </c>
      <c r="CU135" s="153" t="s">
        <v>7469</v>
      </c>
      <c r="CV135" s="153" t="s">
        <v>7469</v>
      </c>
      <c r="CW135" s="153" t="s">
        <v>7469</v>
      </c>
      <c r="CX135" s="153" t="s">
        <v>7469</v>
      </c>
      <c r="CY135" s="153" t="s">
        <v>7469</v>
      </c>
      <c r="CZ135" s="153" t="s">
        <v>7469</v>
      </c>
      <c r="DA135" s="153" t="s">
        <v>7469</v>
      </c>
      <c r="DB135" s="153" t="s">
        <v>7469</v>
      </c>
      <c r="DC135" s="153" t="s">
        <v>7469</v>
      </c>
      <c r="DD135" s="153" t="s">
        <v>7469</v>
      </c>
      <c r="DE135" s="153" t="s">
        <v>7469</v>
      </c>
      <c r="DF135" s="153" t="s">
        <v>7469</v>
      </c>
      <c r="DG135" s="153" t="s">
        <v>7469</v>
      </c>
      <c r="DH135" s="153" t="s">
        <v>7469</v>
      </c>
      <c r="DI135" s="153" t="s">
        <v>7469</v>
      </c>
      <c r="DJ135" s="153" t="s">
        <v>7469</v>
      </c>
      <c r="DK135" s="153" t="s">
        <v>7469</v>
      </c>
      <c r="DL135" s="153" t="s">
        <v>7469</v>
      </c>
      <c r="DM135" s="153" t="s">
        <v>7469</v>
      </c>
      <c r="DN135" s="153" t="s">
        <v>7469</v>
      </c>
      <c r="DO135" s="153" t="s">
        <v>7469</v>
      </c>
      <c r="DP135" s="153" t="s">
        <v>7469</v>
      </c>
      <c r="DQ135" s="153" t="s">
        <v>7469</v>
      </c>
      <c r="DR135" s="153" t="s">
        <v>7469</v>
      </c>
      <c r="DS135" s="153" t="s">
        <v>7469</v>
      </c>
      <c r="DT135" s="153" t="s">
        <v>7469</v>
      </c>
      <c r="DU135" s="153" t="s">
        <v>7469</v>
      </c>
      <c r="DV135" s="153" t="s">
        <v>7469</v>
      </c>
      <c r="DW135" s="153" t="s">
        <v>7469</v>
      </c>
      <c r="DX135" s="153" t="s">
        <v>7469</v>
      </c>
      <c r="DY135" s="153" t="s">
        <v>7469</v>
      </c>
      <c r="DZ135" s="153" t="s">
        <v>7469</v>
      </c>
      <c r="EA135" s="153" t="s">
        <v>7469</v>
      </c>
      <c r="EB135" s="153" t="s">
        <v>7469</v>
      </c>
      <c r="EC135" s="153" t="s">
        <v>7469</v>
      </c>
      <c r="ED135" s="153" t="s">
        <v>7469</v>
      </c>
      <c r="EE135" s="153" t="s">
        <v>7469</v>
      </c>
      <c r="EF135" s="153" t="s">
        <v>7469</v>
      </c>
      <c r="EG135" s="153" t="s">
        <v>7469</v>
      </c>
      <c r="EH135" s="153" t="s">
        <v>7469</v>
      </c>
      <c r="EI135" s="153" t="s">
        <v>7469</v>
      </c>
      <c r="EJ135" s="153" t="s">
        <v>7469</v>
      </c>
      <c r="EK135" s="153" t="s">
        <v>7469</v>
      </c>
      <c r="EL135" s="153" t="s">
        <v>7469</v>
      </c>
      <c r="EM135" s="153" t="s">
        <v>7469</v>
      </c>
      <c r="EN135" s="153" t="s">
        <v>7469</v>
      </c>
    </row>
    <row r="136" spans="3:144">
      <c r="C136" s="120"/>
      <c r="D136" s="103"/>
      <c r="E136" s="120" t="s">
        <v>8098</v>
      </c>
      <c r="F136" s="126" t="s">
        <v>8118</v>
      </c>
      <c r="G136" s="151" t="s">
        <v>8090</v>
      </c>
      <c r="H136" s="152" t="s">
        <v>8097</v>
      </c>
      <c r="I136" s="153" t="s">
        <v>7469</v>
      </c>
      <c r="J136" s="153" t="s">
        <v>7469</v>
      </c>
      <c r="K136" s="153" t="s">
        <v>7469</v>
      </c>
      <c r="L136" s="153" t="s">
        <v>7469</v>
      </c>
      <c r="M136" s="153" t="s">
        <v>7469</v>
      </c>
      <c r="N136" s="153" t="s">
        <v>7469</v>
      </c>
      <c r="O136" s="153" t="s">
        <v>7469</v>
      </c>
      <c r="P136" s="153" t="s">
        <v>7469</v>
      </c>
      <c r="Q136" s="153" t="s">
        <v>7469</v>
      </c>
      <c r="R136" s="153" t="s">
        <v>7469</v>
      </c>
      <c r="S136" s="153" t="s">
        <v>7469</v>
      </c>
      <c r="T136" s="153" t="s">
        <v>7469</v>
      </c>
      <c r="U136" s="153" t="s">
        <v>7469</v>
      </c>
      <c r="V136" s="153" t="s">
        <v>7469</v>
      </c>
      <c r="W136" s="153" t="s">
        <v>7469</v>
      </c>
      <c r="X136" s="153" t="s">
        <v>7469</v>
      </c>
      <c r="Y136" s="153" t="s">
        <v>7469</v>
      </c>
      <c r="Z136" s="153" t="s">
        <v>7469</v>
      </c>
      <c r="AA136" s="153" t="s">
        <v>7469</v>
      </c>
      <c r="AB136" s="153" t="s">
        <v>7469</v>
      </c>
      <c r="AC136" s="153" t="s">
        <v>7469</v>
      </c>
      <c r="AD136" s="153" t="s">
        <v>7469</v>
      </c>
      <c r="AE136" s="153" t="s">
        <v>7469</v>
      </c>
      <c r="AF136" s="153" t="s">
        <v>7469</v>
      </c>
      <c r="AG136" s="153" t="s">
        <v>7469</v>
      </c>
      <c r="AH136" s="153" t="s">
        <v>7469</v>
      </c>
      <c r="AI136" s="153" t="s">
        <v>7469</v>
      </c>
      <c r="AJ136" s="153" t="s">
        <v>7469</v>
      </c>
      <c r="AK136" s="153" t="s">
        <v>7469</v>
      </c>
      <c r="AL136" s="153" t="s">
        <v>7469</v>
      </c>
      <c r="AM136" s="153" t="s">
        <v>7469</v>
      </c>
      <c r="AN136" s="153" t="s">
        <v>7469</v>
      </c>
      <c r="AO136" s="153" t="s">
        <v>7469</v>
      </c>
      <c r="AP136" s="153" t="s">
        <v>7469</v>
      </c>
      <c r="AQ136" s="153" t="s">
        <v>7469</v>
      </c>
      <c r="AR136" s="153" t="s">
        <v>7469</v>
      </c>
      <c r="AS136" s="153" t="s">
        <v>7469</v>
      </c>
      <c r="AT136" s="153" t="s">
        <v>7469</v>
      </c>
      <c r="AU136" s="153" t="s">
        <v>7469</v>
      </c>
      <c r="AV136" s="153" t="s">
        <v>7469</v>
      </c>
      <c r="AW136" s="153" t="s">
        <v>7469</v>
      </c>
      <c r="AX136" s="153" t="s">
        <v>7469</v>
      </c>
      <c r="AY136" s="153" t="s">
        <v>7469</v>
      </c>
      <c r="AZ136" s="153" t="s">
        <v>7469</v>
      </c>
      <c r="BA136" s="153" t="s">
        <v>7469</v>
      </c>
      <c r="BB136" s="153" t="s">
        <v>7469</v>
      </c>
      <c r="BC136" s="153" t="s">
        <v>7469</v>
      </c>
      <c r="BD136" s="153" t="s">
        <v>7469</v>
      </c>
      <c r="BE136" s="153" t="s">
        <v>7469</v>
      </c>
      <c r="BF136" s="153" t="s">
        <v>7469</v>
      </c>
      <c r="BG136" s="153" t="s">
        <v>7469</v>
      </c>
      <c r="BH136" s="153" t="s">
        <v>7469</v>
      </c>
      <c r="BI136" s="153" t="s">
        <v>7469</v>
      </c>
      <c r="BJ136" s="153" t="s">
        <v>7469</v>
      </c>
      <c r="BK136" s="153" t="s">
        <v>7469</v>
      </c>
      <c r="BL136" s="153" t="s">
        <v>7469</v>
      </c>
      <c r="BM136" s="153" t="s">
        <v>7469</v>
      </c>
      <c r="BN136" s="153" t="s">
        <v>7469</v>
      </c>
      <c r="BO136" s="153" t="s">
        <v>7469</v>
      </c>
      <c r="BP136" s="153" t="s">
        <v>7469</v>
      </c>
      <c r="BQ136" s="153" t="s">
        <v>7469</v>
      </c>
      <c r="BR136" s="153" t="s">
        <v>7469</v>
      </c>
      <c r="BS136" s="153" t="s">
        <v>7469</v>
      </c>
      <c r="BT136" s="153" t="s">
        <v>7469</v>
      </c>
      <c r="BU136" s="153" t="s">
        <v>7469</v>
      </c>
      <c r="BV136" s="153" t="s">
        <v>7469</v>
      </c>
      <c r="BW136" s="153" t="s">
        <v>7469</v>
      </c>
      <c r="BX136" s="153" t="s">
        <v>7469</v>
      </c>
      <c r="BY136" s="153" t="s">
        <v>7469</v>
      </c>
      <c r="BZ136" s="153" t="s">
        <v>7469</v>
      </c>
      <c r="CA136" s="153" t="s">
        <v>7469</v>
      </c>
      <c r="CB136" s="153" t="s">
        <v>7469</v>
      </c>
      <c r="CC136" s="153" t="s">
        <v>7469</v>
      </c>
      <c r="CD136" s="153" t="s">
        <v>7469</v>
      </c>
      <c r="CE136" s="153" t="s">
        <v>7469</v>
      </c>
      <c r="CF136" s="153" t="s">
        <v>7469</v>
      </c>
      <c r="CG136" s="153" t="s">
        <v>7469</v>
      </c>
      <c r="CH136" s="153" t="s">
        <v>7469</v>
      </c>
      <c r="CI136" s="153" t="s">
        <v>7469</v>
      </c>
      <c r="CJ136" s="153" t="s">
        <v>7469</v>
      </c>
      <c r="CK136" s="153" t="s">
        <v>7469</v>
      </c>
      <c r="CL136" s="153" t="s">
        <v>7469</v>
      </c>
      <c r="CM136" s="153" t="s">
        <v>7469</v>
      </c>
      <c r="CN136" s="153" t="s">
        <v>7469</v>
      </c>
      <c r="CO136" s="153" t="s">
        <v>7469</v>
      </c>
      <c r="CP136" s="153" t="s">
        <v>7469</v>
      </c>
      <c r="CQ136" s="153" t="s">
        <v>7469</v>
      </c>
      <c r="CR136" s="153" t="s">
        <v>7469</v>
      </c>
      <c r="CS136" s="153" t="s">
        <v>7469</v>
      </c>
      <c r="CT136" s="153" t="s">
        <v>7469</v>
      </c>
      <c r="CU136" s="153" t="s">
        <v>7469</v>
      </c>
      <c r="CV136" s="153" t="s">
        <v>7469</v>
      </c>
      <c r="CW136" s="153" t="s">
        <v>7469</v>
      </c>
      <c r="CX136" s="153" t="s">
        <v>7469</v>
      </c>
      <c r="CY136" s="153" t="s">
        <v>7469</v>
      </c>
      <c r="CZ136" s="153" t="s">
        <v>7469</v>
      </c>
      <c r="DA136" s="153" t="s">
        <v>7469</v>
      </c>
      <c r="DB136" s="153" t="s">
        <v>7469</v>
      </c>
      <c r="DC136" s="153" t="s">
        <v>7469</v>
      </c>
      <c r="DD136" s="153" t="s">
        <v>7469</v>
      </c>
      <c r="DE136" s="153" t="s">
        <v>7469</v>
      </c>
      <c r="DF136" s="153" t="s">
        <v>7469</v>
      </c>
      <c r="DG136" s="153" t="s">
        <v>7469</v>
      </c>
      <c r="DH136" s="153" t="s">
        <v>7469</v>
      </c>
      <c r="DI136" s="153" t="s">
        <v>7469</v>
      </c>
      <c r="DJ136" s="153" t="s">
        <v>7469</v>
      </c>
      <c r="DK136" s="153" t="s">
        <v>7469</v>
      </c>
      <c r="DL136" s="153" t="s">
        <v>7469</v>
      </c>
      <c r="DM136" s="153" t="s">
        <v>7469</v>
      </c>
      <c r="DN136" s="153" t="s">
        <v>7469</v>
      </c>
      <c r="DO136" s="153" t="s">
        <v>7469</v>
      </c>
      <c r="DP136" s="153" t="s">
        <v>7469</v>
      </c>
      <c r="DQ136" s="153" t="s">
        <v>7469</v>
      </c>
      <c r="DR136" s="153" t="s">
        <v>7469</v>
      </c>
      <c r="DS136" s="153" t="s">
        <v>7469</v>
      </c>
      <c r="DT136" s="153" t="s">
        <v>7469</v>
      </c>
      <c r="DU136" s="153" t="s">
        <v>7469</v>
      </c>
      <c r="DV136" s="153" t="s">
        <v>7469</v>
      </c>
      <c r="DW136" s="153" t="s">
        <v>7469</v>
      </c>
      <c r="DX136" s="153" t="s">
        <v>7469</v>
      </c>
      <c r="DY136" s="153" t="s">
        <v>7469</v>
      </c>
      <c r="DZ136" s="153" t="s">
        <v>7469</v>
      </c>
      <c r="EA136" s="153" t="s">
        <v>7469</v>
      </c>
      <c r="EB136" s="153" t="s">
        <v>7469</v>
      </c>
      <c r="EC136" s="153" t="s">
        <v>7469</v>
      </c>
      <c r="ED136" s="153" t="s">
        <v>7469</v>
      </c>
      <c r="EE136" s="153" t="s">
        <v>7469</v>
      </c>
      <c r="EF136" s="153" t="s">
        <v>7469</v>
      </c>
      <c r="EG136" s="153" t="s">
        <v>7469</v>
      </c>
      <c r="EH136" s="153" t="s">
        <v>7469</v>
      </c>
      <c r="EI136" s="153" t="s">
        <v>7469</v>
      </c>
      <c r="EJ136" s="153" t="s">
        <v>7469</v>
      </c>
      <c r="EK136" s="153" t="s">
        <v>7469</v>
      </c>
      <c r="EL136" s="153" t="s">
        <v>7469</v>
      </c>
      <c r="EM136" s="153" t="s">
        <v>7469</v>
      </c>
      <c r="EN136" s="153" t="s">
        <v>7469</v>
      </c>
    </row>
    <row r="137" spans="3:144">
      <c r="C137" s="120"/>
      <c r="D137" s="103"/>
      <c r="E137" s="120" t="s">
        <v>7693</v>
      </c>
      <c r="F137" s="126" t="s">
        <v>8118</v>
      </c>
      <c r="G137" s="151" t="s">
        <v>8090</v>
      </c>
      <c r="H137" s="152" t="s">
        <v>8097</v>
      </c>
      <c r="I137" s="153" t="s">
        <v>7469</v>
      </c>
      <c r="J137" s="153" t="s">
        <v>7469</v>
      </c>
      <c r="K137" s="153" t="s">
        <v>7469</v>
      </c>
      <c r="L137" s="153" t="s">
        <v>7469</v>
      </c>
      <c r="M137" s="153" t="s">
        <v>7469</v>
      </c>
      <c r="N137" s="153" t="s">
        <v>7469</v>
      </c>
      <c r="O137" s="153" t="s">
        <v>7469</v>
      </c>
      <c r="P137" s="153" t="s">
        <v>7469</v>
      </c>
      <c r="Q137" s="153" t="s">
        <v>7469</v>
      </c>
      <c r="R137" s="153" t="s">
        <v>7469</v>
      </c>
      <c r="S137" s="153" t="s">
        <v>7469</v>
      </c>
      <c r="T137" s="153" t="s">
        <v>7469</v>
      </c>
      <c r="U137" s="153" t="s">
        <v>7469</v>
      </c>
      <c r="V137" s="153" t="s">
        <v>7469</v>
      </c>
      <c r="W137" s="153" t="s">
        <v>7469</v>
      </c>
      <c r="X137" s="153" t="s">
        <v>7469</v>
      </c>
      <c r="Y137" s="153" t="s">
        <v>7469</v>
      </c>
      <c r="Z137" s="153" t="s">
        <v>7469</v>
      </c>
      <c r="AA137" s="153" t="s">
        <v>7469</v>
      </c>
      <c r="AB137" s="153" t="s">
        <v>7469</v>
      </c>
      <c r="AC137" s="153" t="s">
        <v>7469</v>
      </c>
      <c r="AD137" s="153" t="s">
        <v>7469</v>
      </c>
      <c r="AE137" s="153" t="s">
        <v>7469</v>
      </c>
      <c r="AF137" s="153" t="s">
        <v>7469</v>
      </c>
      <c r="AG137" s="153" t="s">
        <v>7469</v>
      </c>
      <c r="AH137" s="153" t="s">
        <v>7469</v>
      </c>
      <c r="AI137" s="153" t="s">
        <v>7469</v>
      </c>
      <c r="AJ137" s="153" t="s">
        <v>7469</v>
      </c>
      <c r="AK137" s="153" t="s">
        <v>7469</v>
      </c>
      <c r="AL137" s="153" t="s">
        <v>7469</v>
      </c>
      <c r="AM137" s="153" t="s">
        <v>7469</v>
      </c>
      <c r="AN137" s="153" t="s">
        <v>7469</v>
      </c>
      <c r="AO137" s="153" t="s">
        <v>7469</v>
      </c>
      <c r="AP137" s="153" t="s">
        <v>7469</v>
      </c>
      <c r="AQ137" s="153" t="s">
        <v>7469</v>
      </c>
      <c r="AR137" s="153" t="s">
        <v>7469</v>
      </c>
      <c r="AS137" s="153" t="s">
        <v>7469</v>
      </c>
      <c r="AT137" s="153" t="s">
        <v>7469</v>
      </c>
      <c r="AU137" s="153" t="s">
        <v>7469</v>
      </c>
      <c r="AV137" s="153" t="s">
        <v>7469</v>
      </c>
      <c r="AW137" s="153" t="s">
        <v>7469</v>
      </c>
      <c r="AX137" s="153" t="s">
        <v>7469</v>
      </c>
      <c r="AY137" s="153" t="s">
        <v>7469</v>
      </c>
      <c r="AZ137" s="153" t="s">
        <v>7469</v>
      </c>
      <c r="BA137" s="153" t="s">
        <v>7469</v>
      </c>
      <c r="BB137" s="153" t="s">
        <v>7469</v>
      </c>
      <c r="BC137" s="153" t="s">
        <v>7469</v>
      </c>
      <c r="BD137" s="153" t="s">
        <v>7469</v>
      </c>
      <c r="BE137" s="153" t="s">
        <v>7469</v>
      </c>
      <c r="BF137" s="153" t="s">
        <v>7469</v>
      </c>
      <c r="BG137" s="153" t="s">
        <v>7469</v>
      </c>
      <c r="BH137" s="153" t="s">
        <v>7469</v>
      </c>
      <c r="BI137" s="153" t="s">
        <v>7469</v>
      </c>
      <c r="BJ137" s="153" t="s">
        <v>7469</v>
      </c>
      <c r="BK137" s="153" t="s">
        <v>7469</v>
      </c>
      <c r="BL137" s="153" t="s">
        <v>7469</v>
      </c>
      <c r="BM137" s="153" t="s">
        <v>7469</v>
      </c>
      <c r="BN137" s="153" t="s">
        <v>7469</v>
      </c>
      <c r="BO137" s="153" t="s">
        <v>7469</v>
      </c>
      <c r="BP137" s="153" t="s">
        <v>7469</v>
      </c>
      <c r="BQ137" s="153" t="s">
        <v>7469</v>
      </c>
      <c r="BR137" s="153" t="s">
        <v>7469</v>
      </c>
      <c r="BS137" s="153" t="s">
        <v>7469</v>
      </c>
      <c r="BT137" s="153" t="s">
        <v>7469</v>
      </c>
      <c r="BU137" s="153" t="s">
        <v>7469</v>
      </c>
      <c r="BV137" s="153" t="s">
        <v>7469</v>
      </c>
      <c r="BW137" s="153" t="s">
        <v>7469</v>
      </c>
      <c r="BX137" s="153" t="s">
        <v>7469</v>
      </c>
      <c r="BY137" s="153" t="s">
        <v>7469</v>
      </c>
      <c r="BZ137" s="153" t="s">
        <v>7469</v>
      </c>
      <c r="CA137" s="153" t="s">
        <v>7469</v>
      </c>
      <c r="CB137" s="153" t="s">
        <v>7469</v>
      </c>
      <c r="CC137" s="153" t="s">
        <v>7469</v>
      </c>
      <c r="CD137" s="153" t="s">
        <v>7469</v>
      </c>
      <c r="CE137" s="153" t="s">
        <v>7469</v>
      </c>
      <c r="CF137" s="153" t="s">
        <v>7469</v>
      </c>
      <c r="CG137" s="153" t="s">
        <v>7469</v>
      </c>
      <c r="CH137" s="153" t="s">
        <v>7469</v>
      </c>
      <c r="CI137" s="153" t="s">
        <v>7469</v>
      </c>
      <c r="CJ137" s="153" t="s">
        <v>7469</v>
      </c>
      <c r="CK137" s="153" t="s">
        <v>7469</v>
      </c>
      <c r="CL137" s="153" t="s">
        <v>7469</v>
      </c>
      <c r="CM137" s="153" t="s">
        <v>7469</v>
      </c>
      <c r="CN137" s="153" t="s">
        <v>7469</v>
      </c>
      <c r="CO137" s="153" t="s">
        <v>7469</v>
      </c>
      <c r="CP137" s="153" t="s">
        <v>7469</v>
      </c>
      <c r="CQ137" s="153" t="s">
        <v>7469</v>
      </c>
      <c r="CR137" s="153" t="s">
        <v>7469</v>
      </c>
      <c r="CS137" s="153" t="s">
        <v>7469</v>
      </c>
      <c r="CT137" s="153" t="s">
        <v>7469</v>
      </c>
      <c r="CU137" s="153" t="s">
        <v>7469</v>
      </c>
      <c r="CV137" s="153" t="s">
        <v>7469</v>
      </c>
      <c r="CW137" s="153" t="s">
        <v>7469</v>
      </c>
      <c r="CX137" s="153" t="s">
        <v>7469</v>
      </c>
      <c r="CY137" s="153" t="s">
        <v>7469</v>
      </c>
      <c r="CZ137" s="153" t="s">
        <v>7469</v>
      </c>
      <c r="DA137" s="153" t="s">
        <v>7469</v>
      </c>
      <c r="DB137" s="153" t="s">
        <v>7469</v>
      </c>
      <c r="DC137" s="153" t="s">
        <v>7469</v>
      </c>
      <c r="DD137" s="153" t="s">
        <v>7469</v>
      </c>
      <c r="DE137" s="153" t="s">
        <v>7469</v>
      </c>
      <c r="DF137" s="153" t="s">
        <v>7469</v>
      </c>
      <c r="DG137" s="153" t="s">
        <v>7469</v>
      </c>
      <c r="DH137" s="153" t="s">
        <v>7469</v>
      </c>
      <c r="DI137" s="153" t="s">
        <v>7469</v>
      </c>
      <c r="DJ137" s="153" t="s">
        <v>7469</v>
      </c>
      <c r="DK137" s="153" t="s">
        <v>7469</v>
      </c>
      <c r="DL137" s="153" t="s">
        <v>7469</v>
      </c>
      <c r="DM137" s="153" t="s">
        <v>7469</v>
      </c>
      <c r="DN137" s="153" t="s">
        <v>7469</v>
      </c>
      <c r="DO137" s="153" t="s">
        <v>7469</v>
      </c>
      <c r="DP137" s="153" t="s">
        <v>7469</v>
      </c>
      <c r="DQ137" s="153" t="s">
        <v>7469</v>
      </c>
      <c r="DR137" s="153" t="s">
        <v>7469</v>
      </c>
      <c r="DS137" s="153" t="s">
        <v>7469</v>
      </c>
      <c r="DT137" s="153" t="s">
        <v>7469</v>
      </c>
      <c r="DU137" s="153" t="s">
        <v>7469</v>
      </c>
      <c r="DV137" s="153" t="s">
        <v>7469</v>
      </c>
      <c r="DW137" s="153" t="s">
        <v>7469</v>
      </c>
      <c r="DX137" s="153" t="s">
        <v>7469</v>
      </c>
      <c r="DY137" s="153" t="s">
        <v>7469</v>
      </c>
      <c r="DZ137" s="153" t="s">
        <v>7469</v>
      </c>
      <c r="EA137" s="153" t="s">
        <v>7469</v>
      </c>
      <c r="EB137" s="153" t="s">
        <v>7469</v>
      </c>
      <c r="EC137" s="153" t="s">
        <v>7469</v>
      </c>
      <c r="ED137" s="153" t="s">
        <v>7469</v>
      </c>
      <c r="EE137" s="153" t="s">
        <v>7469</v>
      </c>
      <c r="EF137" s="153" t="s">
        <v>7469</v>
      </c>
      <c r="EG137" s="153" t="s">
        <v>7469</v>
      </c>
      <c r="EH137" s="153" t="s">
        <v>7469</v>
      </c>
      <c r="EI137" s="153" t="s">
        <v>7469</v>
      </c>
      <c r="EJ137" s="153" t="s">
        <v>7469</v>
      </c>
      <c r="EK137" s="153" t="s">
        <v>7469</v>
      </c>
      <c r="EL137" s="153" t="s">
        <v>7469</v>
      </c>
      <c r="EM137" s="153" t="s">
        <v>7469</v>
      </c>
      <c r="EN137" s="153" t="s">
        <v>7469</v>
      </c>
    </row>
    <row r="138" spans="3:144">
      <c r="C138" s="120"/>
      <c r="D138" s="103"/>
      <c r="E138" s="120" t="s">
        <v>8099</v>
      </c>
      <c r="F138" s="126" t="s">
        <v>8118</v>
      </c>
      <c r="G138" s="151" t="s">
        <v>8090</v>
      </c>
      <c r="H138" s="152" t="s">
        <v>8097</v>
      </c>
      <c r="I138" s="153" t="s">
        <v>7469</v>
      </c>
      <c r="J138" s="153" t="s">
        <v>7469</v>
      </c>
      <c r="K138" s="153" t="s">
        <v>7469</v>
      </c>
      <c r="L138" s="153" t="s">
        <v>7469</v>
      </c>
      <c r="M138" s="153" t="s">
        <v>7469</v>
      </c>
      <c r="N138" s="153" t="s">
        <v>7469</v>
      </c>
      <c r="O138" s="153" t="s">
        <v>7469</v>
      </c>
      <c r="P138" s="153" t="s">
        <v>7469</v>
      </c>
      <c r="Q138" s="153" t="s">
        <v>7469</v>
      </c>
      <c r="R138" s="153" t="s">
        <v>7469</v>
      </c>
      <c r="S138" s="153" t="s">
        <v>7469</v>
      </c>
      <c r="T138" s="153" t="s">
        <v>7469</v>
      </c>
      <c r="U138" s="153" t="s">
        <v>7469</v>
      </c>
      <c r="V138" s="153" t="s">
        <v>7469</v>
      </c>
      <c r="W138" s="153" t="s">
        <v>7469</v>
      </c>
      <c r="X138" s="153" t="s">
        <v>7469</v>
      </c>
      <c r="Y138" s="153" t="s">
        <v>7469</v>
      </c>
      <c r="Z138" s="153" t="s">
        <v>7469</v>
      </c>
      <c r="AA138" s="153" t="s">
        <v>7469</v>
      </c>
      <c r="AB138" s="153" t="s">
        <v>7469</v>
      </c>
      <c r="AC138" s="153" t="s">
        <v>7469</v>
      </c>
      <c r="AD138" s="153" t="s">
        <v>7469</v>
      </c>
      <c r="AE138" s="153" t="s">
        <v>7469</v>
      </c>
      <c r="AF138" s="153" t="s">
        <v>7469</v>
      </c>
      <c r="AG138" s="153" t="s">
        <v>7469</v>
      </c>
      <c r="AH138" s="153" t="s">
        <v>7469</v>
      </c>
      <c r="AI138" s="153" t="s">
        <v>7469</v>
      </c>
      <c r="AJ138" s="153" t="s">
        <v>7469</v>
      </c>
      <c r="AK138" s="153" t="s">
        <v>7469</v>
      </c>
      <c r="AL138" s="153" t="s">
        <v>7469</v>
      </c>
      <c r="AM138" s="153" t="s">
        <v>7469</v>
      </c>
      <c r="AN138" s="153" t="s">
        <v>7469</v>
      </c>
      <c r="AO138" s="153" t="s">
        <v>7469</v>
      </c>
      <c r="AP138" s="153" t="s">
        <v>7469</v>
      </c>
      <c r="AQ138" s="153" t="s">
        <v>7469</v>
      </c>
      <c r="AR138" s="153" t="s">
        <v>7469</v>
      </c>
      <c r="AS138" s="153" t="s">
        <v>7469</v>
      </c>
      <c r="AT138" s="153" t="s">
        <v>7469</v>
      </c>
      <c r="AU138" s="153" t="s">
        <v>7469</v>
      </c>
      <c r="AV138" s="153" t="s">
        <v>7469</v>
      </c>
      <c r="AW138" s="153" t="s">
        <v>7469</v>
      </c>
      <c r="AX138" s="153" t="s">
        <v>7469</v>
      </c>
      <c r="AY138" s="153" t="s">
        <v>7469</v>
      </c>
      <c r="AZ138" s="153" t="s">
        <v>7469</v>
      </c>
      <c r="BA138" s="153" t="s">
        <v>7469</v>
      </c>
      <c r="BB138" s="153" t="s">
        <v>7469</v>
      </c>
      <c r="BC138" s="153" t="s">
        <v>7469</v>
      </c>
      <c r="BD138" s="153" t="s">
        <v>7469</v>
      </c>
      <c r="BE138" s="153" t="s">
        <v>7469</v>
      </c>
      <c r="BF138" s="153" t="s">
        <v>7469</v>
      </c>
      <c r="BG138" s="153" t="s">
        <v>7469</v>
      </c>
      <c r="BH138" s="153" t="s">
        <v>7469</v>
      </c>
      <c r="BI138" s="153" t="s">
        <v>7469</v>
      </c>
      <c r="BJ138" s="153" t="s">
        <v>7469</v>
      </c>
      <c r="BK138" s="153" t="s">
        <v>7469</v>
      </c>
      <c r="BL138" s="153" t="s">
        <v>7469</v>
      </c>
      <c r="BM138" s="153" t="s">
        <v>7469</v>
      </c>
      <c r="BN138" s="153" t="s">
        <v>7469</v>
      </c>
      <c r="BO138" s="153" t="s">
        <v>7469</v>
      </c>
      <c r="BP138" s="153" t="s">
        <v>7469</v>
      </c>
      <c r="BQ138" s="153" t="s">
        <v>7469</v>
      </c>
      <c r="BR138" s="153" t="s">
        <v>7469</v>
      </c>
      <c r="BS138" s="153" t="s">
        <v>7469</v>
      </c>
      <c r="BT138" s="153" t="s">
        <v>7469</v>
      </c>
      <c r="BU138" s="153" t="s">
        <v>7469</v>
      </c>
      <c r="BV138" s="153" t="s">
        <v>7469</v>
      </c>
      <c r="BW138" s="153" t="s">
        <v>7469</v>
      </c>
      <c r="BX138" s="153" t="s">
        <v>7469</v>
      </c>
      <c r="BY138" s="153" t="s">
        <v>7469</v>
      </c>
      <c r="BZ138" s="153" t="s">
        <v>7469</v>
      </c>
      <c r="CA138" s="153" t="s">
        <v>7469</v>
      </c>
      <c r="CB138" s="153" t="s">
        <v>7469</v>
      </c>
      <c r="CC138" s="153" t="s">
        <v>7469</v>
      </c>
      <c r="CD138" s="153" t="s">
        <v>7469</v>
      </c>
      <c r="CE138" s="153" t="s">
        <v>7469</v>
      </c>
      <c r="CF138" s="153" t="s">
        <v>7469</v>
      </c>
      <c r="CG138" s="153" t="s">
        <v>7469</v>
      </c>
      <c r="CH138" s="153" t="s">
        <v>7469</v>
      </c>
      <c r="CI138" s="153" t="s">
        <v>7469</v>
      </c>
      <c r="CJ138" s="153" t="s">
        <v>7469</v>
      </c>
      <c r="CK138" s="153" t="s">
        <v>7469</v>
      </c>
      <c r="CL138" s="153" t="s">
        <v>7469</v>
      </c>
      <c r="CM138" s="153" t="s">
        <v>7469</v>
      </c>
      <c r="CN138" s="153" t="s">
        <v>7469</v>
      </c>
      <c r="CO138" s="153" t="s">
        <v>7469</v>
      </c>
      <c r="CP138" s="153" t="s">
        <v>7469</v>
      </c>
      <c r="CQ138" s="153" t="s">
        <v>7469</v>
      </c>
      <c r="CR138" s="153" t="s">
        <v>7469</v>
      </c>
      <c r="CS138" s="153" t="s">
        <v>7469</v>
      </c>
      <c r="CT138" s="153" t="s">
        <v>7469</v>
      </c>
      <c r="CU138" s="153" t="s">
        <v>7469</v>
      </c>
      <c r="CV138" s="153" t="s">
        <v>7469</v>
      </c>
      <c r="CW138" s="153" t="s">
        <v>7469</v>
      </c>
      <c r="CX138" s="153" t="s">
        <v>7469</v>
      </c>
      <c r="CY138" s="153" t="s">
        <v>7469</v>
      </c>
      <c r="CZ138" s="153" t="s">
        <v>7469</v>
      </c>
      <c r="DA138" s="153" t="s">
        <v>7469</v>
      </c>
      <c r="DB138" s="153" t="s">
        <v>7469</v>
      </c>
      <c r="DC138" s="153" t="s">
        <v>7469</v>
      </c>
      <c r="DD138" s="153" t="s">
        <v>7469</v>
      </c>
      <c r="DE138" s="153" t="s">
        <v>7469</v>
      </c>
      <c r="DF138" s="153" t="s">
        <v>7469</v>
      </c>
      <c r="DG138" s="153" t="s">
        <v>7469</v>
      </c>
      <c r="DH138" s="153" t="s">
        <v>7469</v>
      </c>
      <c r="DI138" s="153" t="s">
        <v>7469</v>
      </c>
      <c r="DJ138" s="153" t="s">
        <v>7469</v>
      </c>
      <c r="DK138" s="153" t="s">
        <v>7469</v>
      </c>
      <c r="DL138" s="153" t="s">
        <v>7469</v>
      </c>
      <c r="DM138" s="153" t="s">
        <v>7469</v>
      </c>
      <c r="DN138" s="153" t="s">
        <v>7469</v>
      </c>
      <c r="DO138" s="153" t="s">
        <v>7469</v>
      </c>
      <c r="DP138" s="153" t="s">
        <v>7469</v>
      </c>
      <c r="DQ138" s="153" t="s">
        <v>7469</v>
      </c>
      <c r="DR138" s="153" t="s">
        <v>7469</v>
      </c>
      <c r="DS138" s="153" t="s">
        <v>7469</v>
      </c>
      <c r="DT138" s="153" t="s">
        <v>7469</v>
      </c>
      <c r="DU138" s="153" t="s">
        <v>7469</v>
      </c>
      <c r="DV138" s="153" t="s">
        <v>7469</v>
      </c>
      <c r="DW138" s="153" t="s">
        <v>7469</v>
      </c>
      <c r="DX138" s="153" t="s">
        <v>7469</v>
      </c>
      <c r="DY138" s="153" t="s">
        <v>7469</v>
      </c>
      <c r="DZ138" s="153" t="s">
        <v>7469</v>
      </c>
      <c r="EA138" s="153" t="s">
        <v>7469</v>
      </c>
      <c r="EB138" s="153" t="s">
        <v>7469</v>
      </c>
      <c r="EC138" s="153" t="s">
        <v>7469</v>
      </c>
      <c r="ED138" s="153" t="s">
        <v>7469</v>
      </c>
      <c r="EE138" s="153" t="s">
        <v>7469</v>
      </c>
      <c r="EF138" s="153" t="s">
        <v>7469</v>
      </c>
      <c r="EG138" s="153" t="s">
        <v>7469</v>
      </c>
      <c r="EH138" s="153" t="s">
        <v>7469</v>
      </c>
      <c r="EI138" s="153" t="s">
        <v>7469</v>
      </c>
      <c r="EJ138" s="153" t="s">
        <v>7469</v>
      </c>
      <c r="EK138" s="153" t="s">
        <v>7469</v>
      </c>
      <c r="EL138" s="153" t="s">
        <v>7469</v>
      </c>
      <c r="EM138" s="153" t="s">
        <v>7469</v>
      </c>
      <c r="EN138" s="153" t="s">
        <v>7469</v>
      </c>
    </row>
    <row r="139" spans="3:144">
      <c r="C139" s="120"/>
      <c r="D139" s="103"/>
      <c r="E139" s="120" t="s">
        <v>8100</v>
      </c>
      <c r="F139" s="126" t="s">
        <v>8118</v>
      </c>
      <c r="G139" s="151" t="s">
        <v>8090</v>
      </c>
      <c r="H139" s="152" t="s">
        <v>8097</v>
      </c>
      <c r="I139" s="153" t="s">
        <v>7469</v>
      </c>
      <c r="J139" s="153" t="s">
        <v>7469</v>
      </c>
      <c r="K139" s="153" t="s">
        <v>7469</v>
      </c>
      <c r="L139" s="153" t="s">
        <v>7469</v>
      </c>
      <c r="M139" s="153" t="s">
        <v>7469</v>
      </c>
      <c r="N139" s="153" t="s">
        <v>7469</v>
      </c>
      <c r="O139" s="153" t="s">
        <v>7469</v>
      </c>
      <c r="P139" s="153" t="s">
        <v>7469</v>
      </c>
      <c r="Q139" s="153" t="s">
        <v>7469</v>
      </c>
      <c r="R139" s="153" t="s">
        <v>7469</v>
      </c>
      <c r="S139" s="153" t="s">
        <v>7469</v>
      </c>
      <c r="T139" s="153" t="s">
        <v>7469</v>
      </c>
      <c r="U139" s="153" t="s">
        <v>7469</v>
      </c>
      <c r="V139" s="153" t="s">
        <v>7469</v>
      </c>
      <c r="W139" s="153" t="s">
        <v>7469</v>
      </c>
      <c r="X139" s="153" t="s">
        <v>7469</v>
      </c>
      <c r="Y139" s="153" t="s">
        <v>7469</v>
      </c>
      <c r="Z139" s="153" t="s">
        <v>7469</v>
      </c>
      <c r="AA139" s="153" t="s">
        <v>7469</v>
      </c>
      <c r="AB139" s="153" t="s">
        <v>7469</v>
      </c>
      <c r="AC139" s="153" t="s">
        <v>7469</v>
      </c>
      <c r="AD139" s="153" t="s">
        <v>7469</v>
      </c>
      <c r="AE139" s="153" t="s">
        <v>7469</v>
      </c>
      <c r="AF139" s="153" t="s">
        <v>7469</v>
      </c>
      <c r="AG139" s="153" t="s">
        <v>7469</v>
      </c>
      <c r="AH139" s="153" t="s">
        <v>7469</v>
      </c>
      <c r="AI139" s="153" t="s">
        <v>7469</v>
      </c>
      <c r="AJ139" s="153" t="s">
        <v>7469</v>
      </c>
      <c r="AK139" s="153" t="s">
        <v>7469</v>
      </c>
      <c r="AL139" s="153" t="s">
        <v>7469</v>
      </c>
      <c r="AM139" s="153" t="s">
        <v>7469</v>
      </c>
      <c r="AN139" s="153" t="s">
        <v>7469</v>
      </c>
      <c r="AO139" s="153" t="s">
        <v>7469</v>
      </c>
      <c r="AP139" s="153" t="s">
        <v>7469</v>
      </c>
      <c r="AQ139" s="153" t="s">
        <v>7469</v>
      </c>
      <c r="AR139" s="153" t="s">
        <v>7469</v>
      </c>
      <c r="AS139" s="153" t="s">
        <v>7469</v>
      </c>
      <c r="AT139" s="153" t="s">
        <v>7469</v>
      </c>
      <c r="AU139" s="153" t="s">
        <v>7469</v>
      </c>
      <c r="AV139" s="153" t="s">
        <v>7469</v>
      </c>
      <c r="AW139" s="153" t="s">
        <v>7469</v>
      </c>
      <c r="AX139" s="153" t="s">
        <v>7469</v>
      </c>
      <c r="AY139" s="153" t="s">
        <v>7469</v>
      </c>
      <c r="AZ139" s="153" t="s">
        <v>7469</v>
      </c>
      <c r="BA139" s="153" t="s">
        <v>7469</v>
      </c>
      <c r="BB139" s="153" t="s">
        <v>7469</v>
      </c>
      <c r="BC139" s="153" t="s">
        <v>7469</v>
      </c>
      <c r="BD139" s="153" t="s">
        <v>7469</v>
      </c>
      <c r="BE139" s="153" t="s">
        <v>7469</v>
      </c>
      <c r="BF139" s="153" t="s">
        <v>7469</v>
      </c>
      <c r="BG139" s="153" t="s">
        <v>7469</v>
      </c>
      <c r="BH139" s="153" t="s">
        <v>7469</v>
      </c>
      <c r="BI139" s="153" t="s">
        <v>7469</v>
      </c>
      <c r="BJ139" s="153" t="s">
        <v>7469</v>
      </c>
      <c r="BK139" s="153" t="s">
        <v>7469</v>
      </c>
      <c r="BL139" s="153" t="s">
        <v>7469</v>
      </c>
      <c r="BM139" s="153" t="s">
        <v>7469</v>
      </c>
      <c r="BN139" s="153" t="s">
        <v>7469</v>
      </c>
      <c r="BO139" s="153" t="s">
        <v>7469</v>
      </c>
      <c r="BP139" s="153" t="s">
        <v>7469</v>
      </c>
      <c r="BQ139" s="153" t="s">
        <v>7469</v>
      </c>
      <c r="BR139" s="153" t="s">
        <v>7469</v>
      </c>
      <c r="BS139" s="153" t="s">
        <v>7469</v>
      </c>
      <c r="BT139" s="153" t="s">
        <v>7469</v>
      </c>
      <c r="BU139" s="153" t="s">
        <v>7469</v>
      </c>
      <c r="BV139" s="153" t="s">
        <v>7469</v>
      </c>
      <c r="BW139" s="153" t="s">
        <v>7469</v>
      </c>
      <c r="BX139" s="153" t="s">
        <v>7469</v>
      </c>
      <c r="BY139" s="153" t="s">
        <v>7469</v>
      </c>
      <c r="BZ139" s="153" t="s">
        <v>7469</v>
      </c>
      <c r="CA139" s="153" t="s">
        <v>7469</v>
      </c>
      <c r="CB139" s="153" t="s">
        <v>7469</v>
      </c>
      <c r="CC139" s="153" t="s">
        <v>7469</v>
      </c>
      <c r="CD139" s="153" t="s">
        <v>7469</v>
      </c>
      <c r="CE139" s="153" t="s">
        <v>7469</v>
      </c>
      <c r="CF139" s="153" t="s">
        <v>7469</v>
      </c>
      <c r="CG139" s="153" t="s">
        <v>7469</v>
      </c>
      <c r="CH139" s="153" t="s">
        <v>7469</v>
      </c>
      <c r="CI139" s="153" t="s">
        <v>7469</v>
      </c>
      <c r="CJ139" s="153" t="s">
        <v>7469</v>
      </c>
      <c r="CK139" s="153" t="s">
        <v>7469</v>
      </c>
      <c r="CL139" s="153" t="s">
        <v>7469</v>
      </c>
      <c r="CM139" s="153" t="s">
        <v>7469</v>
      </c>
      <c r="CN139" s="153" t="s">
        <v>7469</v>
      </c>
      <c r="CO139" s="153" t="s">
        <v>7469</v>
      </c>
      <c r="CP139" s="153" t="s">
        <v>7469</v>
      </c>
      <c r="CQ139" s="153" t="s">
        <v>7469</v>
      </c>
      <c r="CR139" s="153" t="s">
        <v>7469</v>
      </c>
      <c r="CS139" s="153" t="s">
        <v>7469</v>
      </c>
      <c r="CT139" s="153" t="s">
        <v>7469</v>
      </c>
      <c r="CU139" s="153" t="s">
        <v>7469</v>
      </c>
      <c r="CV139" s="153" t="s">
        <v>7469</v>
      </c>
      <c r="CW139" s="153" t="s">
        <v>7469</v>
      </c>
      <c r="CX139" s="153" t="s">
        <v>7469</v>
      </c>
      <c r="CY139" s="153" t="s">
        <v>7469</v>
      </c>
      <c r="CZ139" s="153" t="s">
        <v>7469</v>
      </c>
      <c r="DA139" s="153" t="s">
        <v>7469</v>
      </c>
      <c r="DB139" s="153" t="s">
        <v>7469</v>
      </c>
      <c r="DC139" s="153" t="s">
        <v>7469</v>
      </c>
      <c r="DD139" s="153" t="s">
        <v>7469</v>
      </c>
      <c r="DE139" s="153" t="s">
        <v>7469</v>
      </c>
      <c r="DF139" s="153" t="s">
        <v>7469</v>
      </c>
      <c r="DG139" s="153" t="s">
        <v>7469</v>
      </c>
      <c r="DH139" s="153" t="s">
        <v>7469</v>
      </c>
      <c r="DI139" s="153" t="s">
        <v>7469</v>
      </c>
      <c r="DJ139" s="153" t="s">
        <v>7469</v>
      </c>
      <c r="DK139" s="153" t="s">
        <v>7469</v>
      </c>
      <c r="DL139" s="153" t="s">
        <v>7469</v>
      </c>
      <c r="DM139" s="153" t="s">
        <v>7469</v>
      </c>
      <c r="DN139" s="153" t="s">
        <v>7469</v>
      </c>
      <c r="DO139" s="153" t="s">
        <v>7469</v>
      </c>
      <c r="DP139" s="153" t="s">
        <v>7469</v>
      </c>
      <c r="DQ139" s="153" t="s">
        <v>7469</v>
      </c>
      <c r="DR139" s="153" t="s">
        <v>7469</v>
      </c>
      <c r="DS139" s="153" t="s">
        <v>7469</v>
      </c>
      <c r="DT139" s="153" t="s">
        <v>7469</v>
      </c>
      <c r="DU139" s="153" t="s">
        <v>7469</v>
      </c>
      <c r="DV139" s="153" t="s">
        <v>7469</v>
      </c>
      <c r="DW139" s="153" t="s">
        <v>7469</v>
      </c>
      <c r="DX139" s="153" t="s">
        <v>7469</v>
      </c>
      <c r="DY139" s="153" t="s">
        <v>7469</v>
      </c>
      <c r="DZ139" s="153" t="s">
        <v>7469</v>
      </c>
      <c r="EA139" s="153" t="s">
        <v>7469</v>
      </c>
      <c r="EB139" s="153" t="s">
        <v>7469</v>
      </c>
      <c r="EC139" s="153" t="s">
        <v>7469</v>
      </c>
      <c r="ED139" s="153" t="s">
        <v>7469</v>
      </c>
      <c r="EE139" s="153" t="s">
        <v>7469</v>
      </c>
      <c r="EF139" s="153" t="s">
        <v>7469</v>
      </c>
      <c r="EG139" s="153" t="s">
        <v>7469</v>
      </c>
      <c r="EH139" s="153" t="s">
        <v>7469</v>
      </c>
      <c r="EI139" s="153" t="s">
        <v>7469</v>
      </c>
      <c r="EJ139" s="153" t="s">
        <v>7469</v>
      </c>
      <c r="EK139" s="153" t="s">
        <v>7469</v>
      </c>
      <c r="EL139" s="153" t="s">
        <v>7469</v>
      </c>
      <c r="EM139" s="153" t="s">
        <v>7469</v>
      </c>
      <c r="EN139" s="153" t="s">
        <v>7469</v>
      </c>
    </row>
    <row r="140" spans="3:144">
      <c r="C140" s="120"/>
      <c r="D140" s="103"/>
      <c r="E140" s="120" t="s">
        <v>8101</v>
      </c>
      <c r="F140" s="126" t="s">
        <v>8118</v>
      </c>
      <c r="G140" s="151" t="s">
        <v>8090</v>
      </c>
      <c r="H140" s="152" t="s">
        <v>8097</v>
      </c>
      <c r="I140" s="153" t="s">
        <v>7469</v>
      </c>
      <c r="J140" s="153" t="s">
        <v>7469</v>
      </c>
      <c r="K140" s="153" t="s">
        <v>7469</v>
      </c>
      <c r="L140" s="153" t="s">
        <v>7469</v>
      </c>
      <c r="M140" s="153" t="s">
        <v>7469</v>
      </c>
      <c r="N140" s="153" t="s">
        <v>7469</v>
      </c>
      <c r="O140" s="153" t="s">
        <v>7469</v>
      </c>
      <c r="P140" s="153" t="s">
        <v>7469</v>
      </c>
      <c r="Q140" s="153" t="s">
        <v>7469</v>
      </c>
      <c r="R140" s="153" t="s">
        <v>7469</v>
      </c>
      <c r="S140" s="153" t="s">
        <v>7469</v>
      </c>
      <c r="T140" s="153" t="s">
        <v>7469</v>
      </c>
      <c r="U140" s="153" t="s">
        <v>7469</v>
      </c>
      <c r="V140" s="153" t="s">
        <v>7469</v>
      </c>
      <c r="W140" s="153" t="s">
        <v>7469</v>
      </c>
      <c r="X140" s="153" t="s">
        <v>7469</v>
      </c>
      <c r="Y140" s="153" t="s">
        <v>7469</v>
      </c>
      <c r="Z140" s="153" t="s">
        <v>7469</v>
      </c>
      <c r="AA140" s="153" t="s">
        <v>7469</v>
      </c>
      <c r="AB140" s="153" t="s">
        <v>7469</v>
      </c>
      <c r="AC140" s="153" t="s">
        <v>7469</v>
      </c>
      <c r="AD140" s="153" t="s">
        <v>7469</v>
      </c>
      <c r="AE140" s="153" t="s">
        <v>7469</v>
      </c>
      <c r="AF140" s="153" t="s">
        <v>7469</v>
      </c>
      <c r="AG140" s="153" t="s">
        <v>7469</v>
      </c>
      <c r="AH140" s="153" t="s">
        <v>7469</v>
      </c>
      <c r="AI140" s="153" t="s">
        <v>7469</v>
      </c>
      <c r="AJ140" s="153" t="s">
        <v>7469</v>
      </c>
      <c r="AK140" s="153" t="s">
        <v>7469</v>
      </c>
      <c r="AL140" s="153" t="s">
        <v>7469</v>
      </c>
      <c r="AM140" s="153" t="s">
        <v>7469</v>
      </c>
      <c r="AN140" s="153" t="s">
        <v>7469</v>
      </c>
      <c r="AO140" s="153" t="s">
        <v>7469</v>
      </c>
      <c r="AP140" s="153" t="s">
        <v>7469</v>
      </c>
      <c r="AQ140" s="153" t="s">
        <v>7469</v>
      </c>
      <c r="AR140" s="153" t="s">
        <v>7469</v>
      </c>
      <c r="AS140" s="153" t="s">
        <v>7469</v>
      </c>
      <c r="AT140" s="153" t="s">
        <v>7469</v>
      </c>
      <c r="AU140" s="153" t="s">
        <v>7469</v>
      </c>
      <c r="AV140" s="153" t="s">
        <v>7469</v>
      </c>
      <c r="AW140" s="153" t="s">
        <v>7469</v>
      </c>
      <c r="AX140" s="153" t="s">
        <v>7469</v>
      </c>
      <c r="AY140" s="153" t="s">
        <v>7469</v>
      </c>
      <c r="AZ140" s="153" t="s">
        <v>7469</v>
      </c>
      <c r="BA140" s="153" t="s">
        <v>7469</v>
      </c>
      <c r="BB140" s="153" t="s">
        <v>7469</v>
      </c>
      <c r="BC140" s="153" t="s">
        <v>7469</v>
      </c>
      <c r="BD140" s="153" t="s">
        <v>7469</v>
      </c>
      <c r="BE140" s="153" t="s">
        <v>7469</v>
      </c>
      <c r="BF140" s="153" t="s">
        <v>7469</v>
      </c>
      <c r="BG140" s="153" t="s">
        <v>7469</v>
      </c>
      <c r="BH140" s="153" t="s">
        <v>7469</v>
      </c>
      <c r="BI140" s="153" t="s">
        <v>7469</v>
      </c>
      <c r="BJ140" s="153" t="s">
        <v>7469</v>
      </c>
      <c r="BK140" s="153" t="s">
        <v>7469</v>
      </c>
      <c r="BL140" s="153" t="s">
        <v>7469</v>
      </c>
      <c r="BM140" s="153" t="s">
        <v>7469</v>
      </c>
      <c r="BN140" s="153" t="s">
        <v>7469</v>
      </c>
      <c r="BO140" s="153" t="s">
        <v>7469</v>
      </c>
      <c r="BP140" s="153" t="s">
        <v>7469</v>
      </c>
      <c r="BQ140" s="153" t="s">
        <v>7469</v>
      </c>
      <c r="BR140" s="153" t="s">
        <v>7469</v>
      </c>
      <c r="BS140" s="153" t="s">
        <v>7469</v>
      </c>
      <c r="BT140" s="153" t="s">
        <v>7469</v>
      </c>
      <c r="BU140" s="153" t="s">
        <v>7469</v>
      </c>
      <c r="BV140" s="153" t="s">
        <v>7469</v>
      </c>
      <c r="BW140" s="153" t="s">
        <v>7469</v>
      </c>
      <c r="BX140" s="153" t="s">
        <v>7469</v>
      </c>
      <c r="BY140" s="153" t="s">
        <v>7469</v>
      </c>
      <c r="BZ140" s="153" t="s">
        <v>7469</v>
      </c>
      <c r="CA140" s="153" t="s">
        <v>7469</v>
      </c>
      <c r="CB140" s="153" t="s">
        <v>7469</v>
      </c>
      <c r="CC140" s="153" t="s">
        <v>7469</v>
      </c>
      <c r="CD140" s="153" t="s">
        <v>7469</v>
      </c>
      <c r="CE140" s="153" t="s">
        <v>7469</v>
      </c>
      <c r="CF140" s="153" t="s">
        <v>7469</v>
      </c>
      <c r="CG140" s="153" t="s">
        <v>7469</v>
      </c>
      <c r="CH140" s="153" t="s">
        <v>7469</v>
      </c>
      <c r="CI140" s="153" t="s">
        <v>7469</v>
      </c>
      <c r="CJ140" s="153" t="s">
        <v>7469</v>
      </c>
      <c r="CK140" s="153" t="s">
        <v>7469</v>
      </c>
      <c r="CL140" s="153" t="s">
        <v>7469</v>
      </c>
      <c r="CM140" s="153" t="s">
        <v>7469</v>
      </c>
      <c r="CN140" s="153" t="s">
        <v>7469</v>
      </c>
      <c r="CO140" s="153" t="s">
        <v>7469</v>
      </c>
      <c r="CP140" s="153" t="s">
        <v>7469</v>
      </c>
      <c r="CQ140" s="153" t="s">
        <v>7469</v>
      </c>
      <c r="CR140" s="153" t="s">
        <v>7469</v>
      </c>
      <c r="CS140" s="153" t="s">
        <v>7469</v>
      </c>
      <c r="CT140" s="153" t="s">
        <v>7469</v>
      </c>
      <c r="CU140" s="153" t="s">
        <v>7469</v>
      </c>
      <c r="CV140" s="153" t="s">
        <v>7469</v>
      </c>
      <c r="CW140" s="153" t="s">
        <v>7469</v>
      </c>
      <c r="CX140" s="153" t="s">
        <v>7469</v>
      </c>
      <c r="CY140" s="153" t="s">
        <v>7469</v>
      </c>
      <c r="CZ140" s="153" t="s">
        <v>7469</v>
      </c>
      <c r="DA140" s="153" t="s">
        <v>7469</v>
      </c>
      <c r="DB140" s="153" t="s">
        <v>7469</v>
      </c>
      <c r="DC140" s="153" t="s">
        <v>7469</v>
      </c>
      <c r="DD140" s="153" t="s">
        <v>7469</v>
      </c>
      <c r="DE140" s="153" t="s">
        <v>7469</v>
      </c>
      <c r="DF140" s="153" t="s">
        <v>7469</v>
      </c>
      <c r="DG140" s="153" t="s">
        <v>7469</v>
      </c>
      <c r="DH140" s="153" t="s">
        <v>7469</v>
      </c>
      <c r="DI140" s="153" t="s">
        <v>7469</v>
      </c>
      <c r="DJ140" s="153" t="s">
        <v>7469</v>
      </c>
      <c r="DK140" s="153" t="s">
        <v>7469</v>
      </c>
      <c r="DL140" s="153" t="s">
        <v>7469</v>
      </c>
      <c r="DM140" s="153" t="s">
        <v>7469</v>
      </c>
      <c r="DN140" s="153" t="s">
        <v>7469</v>
      </c>
      <c r="DO140" s="153" t="s">
        <v>7469</v>
      </c>
      <c r="DP140" s="153" t="s">
        <v>7469</v>
      </c>
      <c r="DQ140" s="153" t="s">
        <v>7469</v>
      </c>
      <c r="DR140" s="153" t="s">
        <v>7469</v>
      </c>
      <c r="DS140" s="153" t="s">
        <v>7469</v>
      </c>
      <c r="DT140" s="153" t="s">
        <v>7469</v>
      </c>
      <c r="DU140" s="153" t="s">
        <v>7469</v>
      </c>
      <c r="DV140" s="153" t="s">
        <v>7469</v>
      </c>
      <c r="DW140" s="153" t="s">
        <v>7469</v>
      </c>
      <c r="DX140" s="153" t="s">
        <v>7469</v>
      </c>
      <c r="DY140" s="153" t="s">
        <v>7469</v>
      </c>
      <c r="DZ140" s="153" t="s">
        <v>7469</v>
      </c>
      <c r="EA140" s="153" t="s">
        <v>7469</v>
      </c>
      <c r="EB140" s="153" t="s">
        <v>7469</v>
      </c>
      <c r="EC140" s="153" t="s">
        <v>7469</v>
      </c>
      <c r="ED140" s="153" t="s">
        <v>7469</v>
      </c>
      <c r="EE140" s="153" t="s">
        <v>7469</v>
      </c>
      <c r="EF140" s="153" t="s">
        <v>7469</v>
      </c>
      <c r="EG140" s="153" t="s">
        <v>7469</v>
      </c>
      <c r="EH140" s="153" t="s">
        <v>7469</v>
      </c>
      <c r="EI140" s="153" t="s">
        <v>7469</v>
      </c>
      <c r="EJ140" s="153" t="s">
        <v>7469</v>
      </c>
      <c r="EK140" s="153" t="s">
        <v>7469</v>
      </c>
      <c r="EL140" s="153" t="s">
        <v>7469</v>
      </c>
      <c r="EM140" s="153" t="s">
        <v>7469</v>
      </c>
      <c r="EN140" s="153" t="s">
        <v>7469</v>
      </c>
    </row>
    <row r="141" spans="3:144">
      <c r="C141" s="120"/>
      <c r="D141" s="103"/>
      <c r="E141" s="120" t="s">
        <v>8102</v>
      </c>
      <c r="F141" s="126" t="s">
        <v>8118</v>
      </c>
      <c r="G141" s="151" t="s">
        <v>8090</v>
      </c>
      <c r="H141" s="152" t="s">
        <v>8097</v>
      </c>
      <c r="I141" s="153" t="s">
        <v>7469</v>
      </c>
      <c r="J141" s="153" t="s">
        <v>7469</v>
      </c>
      <c r="K141" s="153" t="s">
        <v>7469</v>
      </c>
      <c r="L141" s="153" t="s">
        <v>7469</v>
      </c>
      <c r="M141" s="153" t="s">
        <v>7469</v>
      </c>
      <c r="N141" s="153" t="s">
        <v>7469</v>
      </c>
      <c r="O141" s="153" t="s">
        <v>7469</v>
      </c>
      <c r="P141" s="153" t="s">
        <v>7469</v>
      </c>
      <c r="Q141" s="153" t="s">
        <v>7469</v>
      </c>
      <c r="R141" s="153" t="s">
        <v>7469</v>
      </c>
      <c r="S141" s="153" t="s">
        <v>7469</v>
      </c>
      <c r="T141" s="153" t="s">
        <v>7469</v>
      </c>
      <c r="U141" s="153" t="s">
        <v>7469</v>
      </c>
      <c r="V141" s="153" t="s">
        <v>7469</v>
      </c>
      <c r="W141" s="153" t="s">
        <v>7469</v>
      </c>
      <c r="X141" s="153" t="s">
        <v>7469</v>
      </c>
      <c r="Y141" s="153" t="s">
        <v>7469</v>
      </c>
      <c r="Z141" s="153" t="s">
        <v>7469</v>
      </c>
      <c r="AA141" s="153" t="s">
        <v>7469</v>
      </c>
      <c r="AB141" s="153" t="s">
        <v>7469</v>
      </c>
      <c r="AC141" s="153" t="s">
        <v>7469</v>
      </c>
      <c r="AD141" s="153" t="s">
        <v>7469</v>
      </c>
      <c r="AE141" s="153" t="s">
        <v>7469</v>
      </c>
      <c r="AF141" s="153" t="s">
        <v>7469</v>
      </c>
      <c r="AG141" s="153" t="s">
        <v>7469</v>
      </c>
      <c r="AH141" s="153" t="s">
        <v>7469</v>
      </c>
      <c r="AI141" s="153" t="s">
        <v>7469</v>
      </c>
      <c r="AJ141" s="153" t="s">
        <v>7469</v>
      </c>
      <c r="AK141" s="153" t="s">
        <v>7469</v>
      </c>
      <c r="AL141" s="153" t="s">
        <v>7469</v>
      </c>
      <c r="AM141" s="153" t="s">
        <v>7469</v>
      </c>
      <c r="AN141" s="153" t="s">
        <v>7469</v>
      </c>
      <c r="AO141" s="153" t="s">
        <v>7469</v>
      </c>
      <c r="AP141" s="153" t="s">
        <v>7469</v>
      </c>
      <c r="AQ141" s="153" t="s">
        <v>7469</v>
      </c>
      <c r="AR141" s="153" t="s">
        <v>7469</v>
      </c>
      <c r="AS141" s="153" t="s">
        <v>7469</v>
      </c>
      <c r="AT141" s="153" t="s">
        <v>7469</v>
      </c>
      <c r="AU141" s="153" t="s">
        <v>7469</v>
      </c>
      <c r="AV141" s="153" t="s">
        <v>7469</v>
      </c>
      <c r="AW141" s="153" t="s">
        <v>7469</v>
      </c>
      <c r="AX141" s="153" t="s">
        <v>7469</v>
      </c>
      <c r="AY141" s="153" t="s">
        <v>7469</v>
      </c>
      <c r="AZ141" s="153" t="s">
        <v>7469</v>
      </c>
      <c r="BA141" s="153" t="s">
        <v>7469</v>
      </c>
      <c r="BB141" s="153" t="s">
        <v>7469</v>
      </c>
      <c r="BC141" s="153" t="s">
        <v>7469</v>
      </c>
      <c r="BD141" s="153" t="s">
        <v>7469</v>
      </c>
      <c r="BE141" s="153" t="s">
        <v>7469</v>
      </c>
      <c r="BF141" s="153" t="s">
        <v>7469</v>
      </c>
      <c r="BG141" s="153" t="s">
        <v>7469</v>
      </c>
      <c r="BH141" s="153" t="s">
        <v>7469</v>
      </c>
      <c r="BI141" s="153" t="s">
        <v>7469</v>
      </c>
      <c r="BJ141" s="153" t="s">
        <v>7469</v>
      </c>
      <c r="BK141" s="153" t="s">
        <v>7469</v>
      </c>
      <c r="BL141" s="153" t="s">
        <v>7469</v>
      </c>
      <c r="BM141" s="153" t="s">
        <v>7469</v>
      </c>
      <c r="BN141" s="153" t="s">
        <v>7469</v>
      </c>
      <c r="BO141" s="153" t="s">
        <v>7469</v>
      </c>
      <c r="BP141" s="153" t="s">
        <v>7469</v>
      </c>
      <c r="BQ141" s="153" t="s">
        <v>7469</v>
      </c>
      <c r="BR141" s="153" t="s">
        <v>7469</v>
      </c>
      <c r="BS141" s="153" t="s">
        <v>7469</v>
      </c>
      <c r="BT141" s="153" t="s">
        <v>7469</v>
      </c>
      <c r="BU141" s="153" t="s">
        <v>7469</v>
      </c>
      <c r="BV141" s="153" t="s">
        <v>7469</v>
      </c>
      <c r="BW141" s="153" t="s">
        <v>7469</v>
      </c>
      <c r="BX141" s="153" t="s">
        <v>7469</v>
      </c>
      <c r="BY141" s="153" t="s">
        <v>7469</v>
      </c>
      <c r="BZ141" s="153" t="s">
        <v>7469</v>
      </c>
      <c r="CA141" s="153" t="s">
        <v>7469</v>
      </c>
      <c r="CB141" s="153" t="s">
        <v>7469</v>
      </c>
      <c r="CC141" s="153" t="s">
        <v>7469</v>
      </c>
      <c r="CD141" s="153" t="s">
        <v>7469</v>
      </c>
      <c r="CE141" s="153" t="s">
        <v>7469</v>
      </c>
      <c r="CF141" s="153" t="s">
        <v>7469</v>
      </c>
      <c r="CG141" s="153" t="s">
        <v>7469</v>
      </c>
      <c r="CH141" s="153" t="s">
        <v>7469</v>
      </c>
      <c r="CI141" s="153" t="s">
        <v>7469</v>
      </c>
      <c r="CJ141" s="153" t="s">
        <v>7469</v>
      </c>
      <c r="CK141" s="153" t="s">
        <v>7469</v>
      </c>
      <c r="CL141" s="153" t="s">
        <v>7469</v>
      </c>
      <c r="CM141" s="153" t="s">
        <v>7469</v>
      </c>
      <c r="CN141" s="153" t="s">
        <v>7469</v>
      </c>
      <c r="CO141" s="153" t="s">
        <v>7469</v>
      </c>
      <c r="CP141" s="153" t="s">
        <v>7469</v>
      </c>
      <c r="CQ141" s="153" t="s">
        <v>7469</v>
      </c>
      <c r="CR141" s="153" t="s">
        <v>7469</v>
      </c>
      <c r="CS141" s="153" t="s">
        <v>7469</v>
      </c>
      <c r="CT141" s="153" t="s">
        <v>7469</v>
      </c>
      <c r="CU141" s="153" t="s">
        <v>7469</v>
      </c>
      <c r="CV141" s="153" t="s">
        <v>7469</v>
      </c>
      <c r="CW141" s="153" t="s">
        <v>7469</v>
      </c>
      <c r="CX141" s="153" t="s">
        <v>7469</v>
      </c>
      <c r="CY141" s="153" t="s">
        <v>7469</v>
      </c>
      <c r="CZ141" s="153" t="s">
        <v>7469</v>
      </c>
      <c r="DA141" s="153" t="s">
        <v>7469</v>
      </c>
      <c r="DB141" s="153" t="s">
        <v>7469</v>
      </c>
      <c r="DC141" s="153" t="s">
        <v>7469</v>
      </c>
      <c r="DD141" s="153" t="s">
        <v>7469</v>
      </c>
      <c r="DE141" s="153" t="s">
        <v>7469</v>
      </c>
      <c r="DF141" s="153" t="s">
        <v>7469</v>
      </c>
      <c r="DG141" s="153" t="s">
        <v>7469</v>
      </c>
      <c r="DH141" s="153" t="s">
        <v>7469</v>
      </c>
      <c r="DI141" s="153" t="s">
        <v>7469</v>
      </c>
      <c r="DJ141" s="153" t="s">
        <v>7469</v>
      </c>
      <c r="DK141" s="153" t="s">
        <v>7469</v>
      </c>
      <c r="DL141" s="153" t="s">
        <v>7469</v>
      </c>
      <c r="DM141" s="153" t="s">
        <v>7469</v>
      </c>
      <c r="DN141" s="153" t="s">
        <v>7469</v>
      </c>
      <c r="DO141" s="153" t="s">
        <v>7469</v>
      </c>
      <c r="DP141" s="153" t="s">
        <v>7469</v>
      </c>
      <c r="DQ141" s="153" t="s">
        <v>7469</v>
      </c>
      <c r="DR141" s="153" t="s">
        <v>7469</v>
      </c>
      <c r="DS141" s="153" t="s">
        <v>7469</v>
      </c>
      <c r="DT141" s="153" t="s">
        <v>7469</v>
      </c>
      <c r="DU141" s="153" t="s">
        <v>7469</v>
      </c>
      <c r="DV141" s="153" t="s">
        <v>7469</v>
      </c>
      <c r="DW141" s="153" t="s">
        <v>7469</v>
      </c>
      <c r="DX141" s="153" t="s">
        <v>7469</v>
      </c>
      <c r="DY141" s="153" t="s">
        <v>7469</v>
      </c>
      <c r="DZ141" s="153" t="s">
        <v>7469</v>
      </c>
      <c r="EA141" s="153" t="s">
        <v>7469</v>
      </c>
      <c r="EB141" s="153" t="s">
        <v>7469</v>
      </c>
      <c r="EC141" s="153" t="s">
        <v>7469</v>
      </c>
      <c r="ED141" s="153" t="s">
        <v>7469</v>
      </c>
      <c r="EE141" s="153" t="s">
        <v>7469</v>
      </c>
      <c r="EF141" s="153" t="s">
        <v>7469</v>
      </c>
      <c r="EG141" s="153" t="s">
        <v>7469</v>
      </c>
      <c r="EH141" s="153" t="s">
        <v>7469</v>
      </c>
      <c r="EI141" s="153" t="s">
        <v>7469</v>
      </c>
      <c r="EJ141" s="153" t="s">
        <v>7469</v>
      </c>
      <c r="EK141" s="153" t="s">
        <v>7469</v>
      </c>
      <c r="EL141" s="153" t="s">
        <v>7469</v>
      </c>
      <c r="EM141" s="153" t="s">
        <v>7469</v>
      </c>
      <c r="EN141" s="153" t="s">
        <v>7469</v>
      </c>
    </row>
    <row r="142" spans="3:144">
      <c r="C142" s="120"/>
      <c r="D142" s="103"/>
      <c r="E142" s="120" t="s">
        <v>8103</v>
      </c>
      <c r="F142" s="126" t="s">
        <v>8118</v>
      </c>
      <c r="G142" s="151" t="s">
        <v>8090</v>
      </c>
      <c r="H142" s="152" t="s">
        <v>8097</v>
      </c>
      <c r="I142" s="153" t="s">
        <v>7469</v>
      </c>
      <c r="J142" s="153" t="s">
        <v>7469</v>
      </c>
      <c r="K142" s="153" t="s">
        <v>7469</v>
      </c>
      <c r="L142" s="153" t="s">
        <v>7469</v>
      </c>
      <c r="M142" s="153" t="s">
        <v>7469</v>
      </c>
      <c r="N142" s="153" t="s">
        <v>7469</v>
      </c>
      <c r="O142" s="153" t="s">
        <v>7469</v>
      </c>
      <c r="P142" s="153" t="s">
        <v>7469</v>
      </c>
      <c r="Q142" s="153" t="s">
        <v>7469</v>
      </c>
      <c r="R142" s="153" t="s">
        <v>7469</v>
      </c>
      <c r="S142" s="153" t="s">
        <v>7469</v>
      </c>
      <c r="T142" s="153" t="s">
        <v>7469</v>
      </c>
      <c r="U142" s="153" t="s">
        <v>7469</v>
      </c>
      <c r="V142" s="153" t="s">
        <v>7469</v>
      </c>
      <c r="W142" s="153" t="s">
        <v>7469</v>
      </c>
      <c r="X142" s="153" t="s">
        <v>7469</v>
      </c>
      <c r="Y142" s="153" t="s">
        <v>7469</v>
      </c>
      <c r="Z142" s="153" t="s">
        <v>7469</v>
      </c>
      <c r="AA142" s="153" t="s">
        <v>7469</v>
      </c>
      <c r="AB142" s="153" t="s">
        <v>7469</v>
      </c>
      <c r="AC142" s="153" t="s">
        <v>7469</v>
      </c>
      <c r="AD142" s="153" t="s">
        <v>7469</v>
      </c>
      <c r="AE142" s="153" t="s">
        <v>7469</v>
      </c>
      <c r="AF142" s="153" t="s">
        <v>7469</v>
      </c>
      <c r="AG142" s="153" t="s">
        <v>7469</v>
      </c>
      <c r="AH142" s="153" t="s">
        <v>7469</v>
      </c>
      <c r="AI142" s="153" t="s">
        <v>7469</v>
      </c>
      <c r="AJ142" s="153" t="s">
        <v>7469</v>
      </c>
      <c r="AK142" s="153" t="s">
        <v>7469</v>
      </c>
      <c r="AL142" s="153" t="s">
        <v>7469</v>
      </c>
      <c r="AM142" s="153" t="s">
        <v>7469</v>
      </c>
      <c r="AN142" s="153" t="s">
        <v>7469</v>
      </c>
      <c r="AO142" s="153" t="s">
        <v>7469</v>
      </c>
      <c r="AP142" s="153" t="s">
        <v>7469</v>
      </c>
      <c r="AQ142" s="153" t="s">
        <v>7469</v>
      </c>
      <c r="AR142" s="153" t="s">
        <v>7469</v>
      </c>
      <c r="AS142" s="153" t="s">
        <v>7469</v>
      </c>
      <c r="AT142" s="153" t="s">
        <v>7469</v>
      </c>
      <c r="AU142" s="153" t="s">
        <v>7469</v>
      </c>
      <c r="AV142" s="153" t="s">
        <v>7469</v>
      </c>
      <c r="AW142" s="153" t="s">
        <v>7469</v>
      </c>
      <c r="AX142" s="153" t="s">
        <v>7469</v>
      </c>
      <c r="AY142" s="153" t="s">
        <v>7469</v>
      </c>
      <c r="AZ142" s="153" t="s">
        <v>7469</v>
      </c>
      <c r="BA142" s="153" t="s">
        <v>7469</v>
      </c>
      <c r="BB142" s="153" t="s">
        <v>7469</v>
      </c>
      <c r="BC142" s="153" t="s">
        <v>7469</v>
      </c>
      <c r="BD142" s="153" t="s">
        <v>7469</v>
      </c>
      <c r="BE142" s="153" t="s">
        <v>7469</v>
      </c>
      <c r="BF142" s="153" t="s">
        <v>7469</v>
      </c>
      <c r="BG142" s="153" t="s">
        <v>7469</v>
      </c>
      <c r="BH142" s="153" t="s">
        <v>7469</v>
      </c>
      <c r="BI142" s="153" t="s">
        <v>7469</v>
      </c>
      <c r="BJ142" s="153" t="s">
        <v>7469</v>
      </c>
      <c r="BK142" s="153" t="s">
        <v>7469</v>
      </c>
      <c r="BL142" s="153" t="s">
        <v>7469</v>
      </c>
      <c r="BM142" s="153" t="s">
        <v>7469</v>
      </c>
      <c r="BN142" s="153" t="s">
        <v>7469</v>
      </c>
      <c r="BO142" s="153" t="s">
        <v>7469</v>
      </c>
      <c r="BP142" s="153" t="s">
        <v>7469</v>
      </c>
      <c r="BQ142" s="153" t="s">
        <v>7469</v>
      </c>
      <c r="BR142" s="153" t="s">
        <v>7469</v>
      </c>
      <c r="BS142" s="153" t="s">
        <v>7469</v>
      </c>
      <c r="BT142" s="153" t="s">
        <v>7469</v>
      </c>
      <c r="BU142" s="153" t="s">
        <v>7469</v>
      </c>
      <c r="BV142" s="153" t="s">
        <v>7469</v>
      </c>
      <c r="BW142" s="153" t="s">
        <v>7469</v>
      </c>
      <c r="BX142" s="153" t="s">
        <v>7469</v>
      </c>
      <c r="BY142" s="153" t="s">
        <v>7469</v>
      </c>
      <c r="BZ142" s="153" t="s">
        <v>7469</v>
      </c>
      <c r="CA142" s="153" t="s">
        <v>7469</v>
      </c>
      <c r="CB142" s="153" t="s">
        <v>7469</v>
      </c>
      <c r="CC142" s="153" t="s">
        <v>7469</v>
      </c>
      <c r="CD142" s="153" t="s">
        <v>7469</v>
      </c>
      <c r="CE142" s="153" t="s">
        <v>7469</v>
      </c>
      <c r="CF142" s="153" t="s">
        <v>7469</v>
      </c>
      <c r="CG142" s="153" t="s">
        <v>7469</v>
      </c>
      <c r="CH142" s="153" t="s">
        <v>7469</v>
      </c>
      <c r="CI142" s="153" t="s">
        <v>7469</v>
      </c>
      <c r="CJ142" s="153" t="s">
        <v>7469</v>
      </c>
      <c r="CK142" s="153" t="s">
        <v>7469</v>
      </c>
      <c r="CL142" s="153" t="s">
        <v>7469</v>
      </c>
      <c r="CM142" s="153" t="s">
        <v>7469</v>
      </c>
      <c r="CN142" s="153" t="s">
        <v>7469</v>
      </c>
      <c r="CO142" s="153" t="s">
        <v>7469</v>
      </c>
      <c r="CP142" s="153" t="s">
        <v>7469</v>
      </c>
      <c r="CQ142" s="153" t="s">
        <v>7469</v>
      </c>
      <c r="CR142" s="153" t="s">
        <v>7469</v>
      </c>
      <c r="CS142" s="153" t="s">
        <v>7469</v>
      </c>
      <c r="CT142" s="153" t="s">
        <v>7469</v>
      </c>
      <c r="CU142" s="153" t="s">
        <v>7469</v>
      </c>
      <c r="CV142" s="153" t="s">
        <v>7469</v>
      </c>
      <c r="CW142" s="153" t="s">
        <v>7469</v>
      </c>
      <c r="CX142" s="153" t="s">
        <v>7469</v>
      </c>
      <c r="CY142" s="153" t="s">
        <v>7469</v>
      </c>
      <c r="CZ142" s="153" t="s">
        <v>7469</v>
      </c>
      <c r="DA142" s="153" t="s">
        <v>7469</v>
      </c>
      <c r="DB142" s="153" t="s">
        <v>7469</v>
      </c>
      <c r="DC142" s="153" t="s">
        <v>7469</v>
      </c>
      <c r="DD142" s="153" t="s">
        <v>7469</v>
      </c>
      <c r="DE142" s="153" t="s">
        <v>7469</v>
      </c>
      <c r="DF142" s="153" t="s">
        <v>7469</v>
      </c>
      <c r="DG142" s="153" t="s">
        <v>7469</v>
      </c>
      <c r="DH142" s="153" t="s">
        <v>7469</v>
      </c>
      <c r="DI142" s="153" t="s">
        <v>7469</v>
      </c>
      <c r="DJ142" s="153" t="s">
        <v>7469</v>
      </c>
      <c r="DK142" s="153" t="s">
        <v>7469</v>
      </c>
      <c r="DL142" s="153" t="s">
        <v>7469</v>
      </c>
      <c r="DM142" s="153" t="s">
        <v>7469</v>
      </c>
      <c r="DN142" s="153" t="s">
        <v>7469</v>
      </c>
      <c r="DO142" s="153" t="s">
        <v>7469</v>
      </c>
      <c r="DP142" s="153" t="s">
        <v>7469</v>
      </c>
      <c r="DQ142" s="153" t="s">
        <v>7469</v>
      </c>
      <c r="DR142" s="153" t="s">
        <v>7469</v>
      </c>
      <c r="DS142" s="153" t="s">
        <v>7469</v>
      </c>
      <c r="DT142" s="153" t="s">
        <v>7469</v>
      </c>
      <c r="DU142" s="153" t="s">
        <v>7469</v>
      </c>
      <c r="DV142" s="153" t="s">
        <v>7469</v>
      </c>
      <c r="DW142" s="153" t="s">
        <v>7469</v>
      </c>
      <c r="DX142" s="153" t="s">
        <v>7469</v>
      </c>
      <c r="DY142" s="153" t="s">
        <v>7469</v>
      </c>
      <c r="DZ142" s="153" t="s">
        <v>7469</v>
      </c>
      <c r="EA142" s="153" t="s">
        <v>7469</v>
      </c>
      <c r="EB142" s="153" t="s">
        <v>7469</v>
      </c>
      <c r="EC142" s="153" t="s">
        <v>7469</v>
      </c>
      <c r="ED142" s="153" t="s">
        <v>7469</v>
      </c>
      <c r="EE142" s="153" t="s">
        <v>7469</v>
      </c>
      <c r="EF142" s="153" t="s">
        <v>7469</v>
      </c>
      <c r="EG142" s="153" t="s">
        <v>7469</v>
      </c>
      <c r="EH142" s="153" t="s">
        <v>7469</v>
      </c>
      <c r="EI142" s="153" t="s">
        <v>7469</v>
      </c>
      <c r="EJ142" s="153" t="s">
        <v>7469</v>
      </c>
      <c r="EK142" s="153" t="s">
        <v>7469</v>
      </c>
      <c r="EL142" s="153" t="s">
        <v>7469</v>
      </c>
      <c r="EM142" s="153" t="s">
        <v>7469</v>
      </c>
      <c r="EN142" s="153" t="s">
        <v>7469</v>
      </c>
    </row>
    <row r="143" spans="3:144">
      <c r="C143" s="120"/>
      <c r="D143" s="129" t="s">
        <v>8119</v>
      </c>
      <c r="E143" s="120"/>
      <c r="F143" s="126"/>
      <c r="G143" s="151"/>
      <c r="H143" s="152"/>
      <c r="I143" s="153" t="s">
        <v>8105</v>
      </c>
      <c r="J143" s="153" t="s">
        <v>8105</v>
      </c>
      <c r="K143" s="153" t="s">
        <v>8105</v>
      </c>
      <c r="L143" s="153" t="s">
        <v>8105</v>
      </c>
      <c r="M143" s="153" t="s">
        <v>8105</v>
      </c>
      <c r="N143" s="153" t="s">
        <v>8105</v>
      </c>
      <c r="O143" s="153" t="s">
        <v>8105</v>
      </c>
      <c r="P143" s="153" t="s">
        <v>8105</v>
      </c>
      <c r="Q143" s="153" t="s">
        <v>8105</v>
      </c>
      <c r="R143" s="153" t="s">
        <v>8105</v>
      </c>
      <c r="S143" s="153" t="s">
        <v>8105</v>
      </c>
      <c r="T143" s="153" t="s">
        <v>8105</v>
      </c>
      <c r="U143" s="153" t="s">
        <v>8105</v>
      </c>
      <c r="V143" s="153" t="s">
        <v>8105</v>
      </c>
      <c r="W143" s="153" t="s">
        <v>8105</v>
      </c>
      <c r="X143" s="153" t="s">
        <v>8105</v>
      </c>
      <c r="Y143" s="153" t="s">
        <v>8105</v>
      </c>
      <c r="Z143" s="153" t="s">
        <v>8105</v>
      </c>
      <c r="AA143" s="153" t="s">
        <v>8105</v>
      </c>
      <c r="AB143" s="153" t="s">
        <v>8105</v>
      </c>
      <c r="AC143" s="153" t="s">
        <v>8105</v>
      </c>
      <c r="AD143" s="153" t="s">
        <v>8105</v>
      </c>
      <c r="AE143" s="153" t="s">
        <v>8105</v>
      </c>
      <c r="AF143" s="153" t="s">
        <v>8105</v>
      </c>
      <c r="AG143" s="153" t="s">
        <v>8105</v>
      </c>
      <c r="AH143" s="153" t="s">
        <v>8105</v>
      </c>
      <c r="AI143" s="153" t="s">
        <v>8105</v>
      </c>
      <c r="AJ143" s="153" t="s">
        <v>8105</v>
      </c>
      <c r="AK143" s="153" t="s">
        <v>8105</v>
      </c>
      <c r="AL143" s="153" t="s">
        <v>8105</v>
      </c>
      <c r="AM143" s="153" t="s">
        <v>8105</v>
      </c>
      <c r="AN143" s="153" t="s">
        <v>8105</v>
      </c>
      <c r="AO143" s="153" t="s">
        <v>8105</v>
      </c>
      <c r="AP143" s="153" t="s">
        <v>8105</v>
      </c>
      <c r="AQ143" s="153" t="s">
        <v>8105</v>
      </c>
      <c r="AR143" s="153" t="s">
        <v>8105</v>
      </c>
      <c r="AS143" s="153" t="s">
        <v>8105</v>
      </c>
      <c r="AT143" s="153" t="s">
        <v>8105</v>
      </c>
      <c r="AU143" s="153" t="s">
        <v>8105</v>
      </c>
      <c r="AV143" s="153" t="s">
        <v>8105</v>
      </c>
      <c r="AW143" s="153" t="s">
        <v>8105</v>
      </c>
      <c r="AX143" s="153" t="s">
        <v>8105</v>
      </c>
      <c r="AY143" s="153" t="s">
        <v>8105</v>
      </c>
      <c r="AZ143" s="153" t="s">
        <v>8105</v>
      </c>
      <c r="BA143" s="153" t="s">
        <v>8105</v>
      </c>
      <c r="BB143" s="153" t="s">
        <v>8105</v>
      </c>
      <c r="BC143" s="153" t="s">
        <v>8105</v>
      </c>
      <c r="BD143" s="153" t="s">
        <v>8105</v>
      </c>
      <c r="BE143" s="153" t="s">
        <v>8105</v>
      </c>
      <c r="BF143" s="153" t="s">
        <v>8105</v>
      </c>
      <c r="BG143" s="153" t="s">
        <v>8105</v>
      </c>
      <c r="BH143" s="153" t="s">
        <v>8105</v>
      </c>
      <c r="BI143" s="153" t="s">
        <v>8105</v>
      </c>
      <c r="BJ143" s="153" t="s">
        <v>8105</v>
      </c>
      <c r="BK143" s="153" t="s">
        <v>8105</v>
      </c>
      <c r="BL143" s="153" t="s">
        <v>8105</v>
      </c>
      <c r="BM143" s="153" t="s">
        <v>8105</v>
      </c>
      <c r="BN143" s="153" t="s">
        <v>8105</v>
      </c>
      <c r="BO143" s="153" t="s">
        <v>8105</v>
      </c>
      <c r="BP143" s="153" t="s">
        <v>8105</v>
      </c>
      <c r="BQ143" s="153" t="s">
        <v>8105</v>
      </c>
      <c r="BR143" s="153" t="s">
        <v>8105</v>
      </c>
      <c r="BS143" s="153" t="s">
        <v>8105</v>
      </c>
      <c r="BT143" s="153" t="s">
        <v>8105</v>
      </c>
      <c r="BU143" s="153" t="s">
        <v>8105</v>
      </c>
      <c r="BV143" s="153" t="s">
        <v>8105</v>
      </c>
      <c r="BW143" s="153" t="s">
        <v>8105</v>
      </c>
      <c r="BX143" s="153" t="s">
        <v>8105</v>
      </c>
      <c r="BY143" s="153" t="s">
        <v>8105</v>
      </c>
      <c r="BZ143" s="153" t="s">
        <v>8105</v>
      </c>
      <c r="CA143" s="153" t="s">
        <v>8105</v>
      </c>
      <c r="CB143" s="153" t="s">
        <v>8105</v>
      </c>
      <c r="CC143" s="153" t="s">
        <v>8105</v>
      </c>
      <c r="CD143" s="153" t="s">
        <v>8105</v>
      </c>
      <c r="CE143" s="153" t="s">
        <v>8105</v>
      </c>
      <c r="CF143" s="153" t="s">
        <v>8105</v>
      </c>
      <c r="CG143" s="153" t="s">
        <v>8105</v>
      </c>
      <c r="CH143" s="153" t="s">
        <v>8105</v>
      </c>
      <c r="CI143" s="153" t="s">
        <v>8105</v>
      </c>
      <c r="CJ143" s="153" t="s">
        <v>8105</v>
      </c>
      <c r="CK143" s="153" t="s">
        <v>8105</v>
      </c>
      <c r="CL143" s="153" t="s">
        <v>8105</v>
      </c>
      <c r="CM143" s="153" t="s">
        <v>8105</v>
      </c>
      <c r="CN143" s="153" t="s">
        <v>8105</v>
      </c>
      <c r="CO143" s="153" t="s">
        <v>8105</v>
      </c>
      <c r="CP143" s="153" t="s">
        <v>8105</v>
      </c>
      <c r="CQ143" s="153" t="s">
        <v>8105</v>
      </c>
      <c r="CR143" s="153" t="s">
        <v>8105</v>
      </c>
      <c r="CS143" s="153" t="s">
        <v>8105</v>
      </c>
      <c r="CT143" s="153" t="s">
        <v>8105</v>
      </c>
      <c r="CU143" s="153" t="s">
        <v>8105</v>
      </c>
      <c r="CV143" s="153" t="s">
        <v>8105</v>
      </c>
      <c r="CW143" s="153" t="s">
        <v>8105</v>
      </c>
      <c r="CX143" s="153" t="s">
        <v>8105</v>
      </c>
      <c r="CY143" s="153" t="s">
        <v>8105</v>
      </c>
      <c r="CZ143" s="153" t="s">
        <v>8105</v>
      </c>
      <c r="DA143" s="153" t="s">
        <v>8105</v>
      </c>
      <c r="DB143" s="153" t="s">
        <v>8105</v>
      </c>
      <c r="DC143" s="153" t="s">
        <v>8105</v>
      </c>
      <c r="DD143" s="153" t="s">
        <v>8105</v>
      </c>
      <c r="DE143" s="153" t="s">
        <v>8105</v>
      </c>
      <c r="DF143" s="153" t="s">
        <v>8105</v>
      </c>
      <c r="DG143" s="153" t="s">
        <v>8105</v>
      </c>
      <c r="DH143" s="153" t="s">
        <v>8105</v>
      </c>
      <c r="DI143" s="153" t="s">
        <v>8105</v>
      </c>
      <c r="DJ143" s="153" t="s">
        <v>8105</v>
      </c>
      <c r="DK143" s="153" t="s">
        <v>8105</v>
      </c>
      <c r="DL143" s="153" t="s">
        <v>8105</v>
      </c>
      <c r="DM143" s="153" t="s">
        <v>8105</v>
      </c>
      <c r="DN143" s="153" t="s">
        <v>8105</v>
      </c>
      <c r="DO143" s="153" t="s">
        <v>8105</v>
      </c>
      <c r="DP143" s="153" t="s">
        <v>8105</v>
      </c>
      <c r="DQ143" s="153" t="s">
        <v>8105</v>
      </c>
      <c r="DR143" s="153" t="s">
        <v>8105</v>
      </c>
      <c r="DS143" s="153" t="s">
        <v>8105</v>
      </c>
      <c r="DT143" s="153" t="s">
        <v>8105</v>
      </c>
      <c r="DU143" s="153" t="s">
        <v>8105</v>
      </c>
      <c r="DV143" s="153" t="s">
        <v>8105</v>
      </c>
      <c r="DW143" s="153" t="s">
        <v>8105</v>
      </c>
      <c r="DX143" s="153" t="s">
        <v>8105</v>
      </c>
      <c r="DY143" s="153" t="s">
        <v>8105</v>
      </c>
      <c r="DZ143" s="153" t="s">
        <v>8105</v>
      </c>
      <c r="EA143" s="153" t="s">
        <v>8105</v>
      </c>
      <c r="EB143" s="153" t="s">
        <v>8105</v>
      </c>
      <c r="EC143" s="153" t="s">
        <v>8105</v>
      </c>
      <c r="ED143" s="153" t="s">
        <v>8105</v>
      </c>
      <c r="EE143" s="153" t="s">
        <v>8105</v>
      </c>
      <c r="EF143" s="153" t="s">
        <v>8105</v>
      </c>
      <c r="EG143" s="153" t="s">
        <v>8105</v>
      </c>
      <c r="EH143" s="153" t="s">
        <v>8105</v>
      </c>
      <c r="EI143" s="153" t="s">
        <v>8105</v>
      </c>
      <c r="EJ143" s="153" t="s">
        <v>8105</v>
      </c>
      <c r="EK143" s="153" t="s">
        <v>8105</v>
      </c>
      <c r="EL143" s="153" t="s">
        <v>8105</v>
      </c>
      <c r="EM143" s="153" t="s">
        <v>8105</v>
      </c>
      <c r="EN143" s="153" t="s">
        <v>8105</v>
      </c>
    </row>
    <row r="144" spans="3:144">
      <c r="C144" s="120"/>
      <c r="D144" s="103"/>
      <c r="E144" s="120" t="s">
        <v>8088</v>
      </c>
      <c r="F144" s="126" t="s">
        <v>8120</v>
      </c>
      <c r="G144" s="151" t="s">
        <v>8090</v>
      </c>
      <c r="H144" s="152" t="s">
        <v>8091</v>
      </c>
      <c r="I144" s="153" t="s">
        <v>7469</v>
      </c>
      <c r="J144" s="153" t="s">
        <v>7469</v>
      </c>
      <c r="K144" s="153" t="s">
        <v>7469</v>
      </c>
      <c r="L144" s="153" t="s">
        <v>7469</v>
      </c>
      <c r="M144" s="153" t="s">
        <v>7469</v>
      </c>
      <c r="N144" s="153" t="s">
        <v>7469</v>
      </c>
      <c r="O144" s="153" t="s">
        <v>7469</v>
      </c>
      <c r="P144" s="153" t="s">
        <v>7469</v>
      </c>
      <c r="Q144" s="153" t="s">
        <v>7469</v>
      </c>
      <c r="R144" s="153" t="s">
        <v>7469</v>
      </c>
      <c r="S144" s="153" t="s">
        <v>7469</v>
      </c>
      <c r="T144" s="153" t="s">
        <v>7469</v>
      </c>
      <c r="U144" s="153" t="s">
        <v>7469</v>
      </c>
      <c r="V144" s="153" t="s">
        <v>7469</v>
      </c>
      <c r="W144" s="153" t="s">
        <v>7469</v>
      </c>
      <c r="X144" s="153" t="s">
        <v>7469</v>
      </c>
      <c r="Y144" s="153" t="s">
        <v>7469</v>
      </c>
      <c r="Z144" s="153" t="s">
        <v>7469</v>
      </c>
      <c r="AA144" s="153" t="s">
        <v>7469</v>
      </c>
      <c r="AB144" s="153" t="s">
        <v>7469</v>
      </c>
      <c r="AC144" s="153" t="s">
        <v>7469</v>
      </c>
      <c r="AD144" s="153" t="s">
        <v>7469</v>
      </c>
      <c r="AE144" s="153" t="s">
        <v>7469</v>
      </c>
      <c r="AF144" s="153" t="s">
        <v>7469</v>
      </c>
      <c r="AG144" s="153" t="s">
        <v>7469</v>
      </c>
      <c r="AH144" s="153" t="s">
        <v>7469</v>
      </c>
      <c r="AI144" s="153" t="s">
        <v>7469</v>
      </c>
      <c r="AJ144" s="153" t="s">
        <v>7469</v>
      </c>
      <c r="AK144" s="153" t="s">
        <v>7469</v>
      </c>
      <c r="AL144" s="153" t="s">
        <v>7469</v>
      </c>
      <c r="AM144" s="153" t="s">
        <v>7469</v>
      </c>
      <c r="AN144" s="153" t="s">
        <v>7469</v>
      </c>
      <c r="AO144" s="153" t="s">
        <v>7469</v>
      </c>
      <c r="AP144" s="153" t="s">
        <v>7469</v>
      </c>
      <c r="AQ144" s="153" t="s">
        <v>7469</v>
      </c>
      <c r="AR144" s="153" t="s">
        <v>7469</v>
      </c>
      <c r="AS144" s="153" t="s">
        <v>7469</v>
      </c>
      <c r="AT144" s="153" t="s">
        <v>7469</v>
      </c>
      <c r="AU144" s="153" t="s">
        <v>7469</v>
      </c>
      <c r="AV144" s="153" t="s">
        <v>7469</v>
      </c>
      <c r="AW144" s="153" t="s">
        <v>7469</v>
      </c>
      <c r="AX144" s="153" t="s">
        <v>7469</v>
      </c>
      <c r="AY144" s="153" t="s">
        <v>7469</v>
      </c>
      <c r="AZ144" s="153" t="s">
        <v>7469</v>
      </c>
      <c r="BA144" s="153" t="s">
        <v>7469</v>
      </c>
      <c r="BB144" s="153" t="s">
        <v>7469</v>
      </c>
      <c r="BC144" s="153" t="s">
        <v>7469</v>
      </c>
      <c r="BD144" s="153" t="s">
        <v>7469</v>
      </c>
      <c r="BE144" s="153" t="s">
        <v>7469</v>
      </c>
      <c r="BF144" s="153" t="s">
        <v>7469</v>
      </c>
      <c r="BG144" s="153" t="s">
        <v>7469</v>
      </c>
      <c r="BH144" s="153" t="s">
        <v>7469</v>
      </c>
      <c r="BI144" s="153" t="s">
        <v>7469</v>
      </c>
      <c r="BJ144" s="153" t="s">
        <v>7469</v>
      </c>
      <c r="BK144" s="153" t="s">
        <v>7469</v>
      </c>
      <c r="BL144" s="153" t="s">
        <v>7469</v>
      </c>
      <c r="BM144" s="153" t="s">
        <v>7469</v>
      </c>
      <c r="BN144" s="153" t="s">
        <v>7469</v>
      </c>
      <c r="BO144" s="153" t="s">
        <v>7469</v>
      </c>
      <c r="BP144" s="153" t="s">
        <v>7469</v>
      </c>
      <c r="BQ144" s="153" t="s">
        <v>7469</v>
      </c>
      <c r="BR144" s="153" t="s">
        <v>7469</v>
      </c>
      <c r="BS144" s="153" t="s">
        <v>7469</v>
      </c>
      <c r="BT144" s="153" t="s">
        <v>7469</v>
      </c>
      <c r="BU144" s="153" t="s">
        <v>7469</v>
      </c>
      <c r="BV144" s="153" t="s">
        <v>7469</v>
      </c>
      <c r="BW144" s="153" t="s">
        <v>7469</v>
      </c>
      <c r="BX144" s="153" t="s">
        <v>7469</v>
      </c>
      <c r="BY144" s="153" t="s">
        <v>7469</v>
      </c>
      <c r="BZ144" s="153" t="s">
        <v>7469</v>
      </c>
      <c r="CA144" s="153" t="s">
        <v>7469</v>
      </c>
      <c r="CB144" s="153" t="s">
        <v>7469</v>
      </c>
      <c r="CC144" s="153" t="s">
        <v>7469</v>
      </c>
      <c r="CD144" s="153" t="s">
        <v>7469</v>
      </c>
      <c r="CE144" s="153" t="s">
        <v>7469</v>
      </c>
      <c r="CF144" s="153" t="s">
        <v>7469</v>
      </c>
      <c r="CG144" s="153" t="s">
        <v>7469</v>
      </c>
      <c r="CH144" s="153" t="s">
        <v>7469</v>
      </c>
      <c r="CI144" s="153" t="s">
        <v>7469</v>
      </c>
      <c r="CJ144" s="153" t="s">
        <v>7469</v>
      </c>
      <c r="CK144" s="153" t="s">
        <v>7469</v>
      </c>
      <c r="CL144" s="153" t="s">
        <v>7469</v>
      </c>
      <c r="CM144" s="153" t="s">
        <v>7469</v>
      </c>
      <c r="CN144" s="153" t="s">
        <v>7469</v>
      </c>
      <c r="CO144" s="153" t="s">
        <v>7469</v>
      </c>
      <c r="CP144" s="153" t="s">
        <v>7469</v>
      </c>
      <c r="CQ144" s="153" t="s">
        <v>7469</v>
      </c>
      <c r="CR144" s="153" t="s">
        <v>7469</v>
      </c>
      <c r="CS144" s="153" t="s">
        <v>7469</v>
      </c>
      <c r="CT144" s="153" t="s">
        <v>7469</v>
      </c>
      <c r="CU144" s="153" t="s">
        <v>7469</v>
      </c>
      <c r="CV144" s="153" t="s">
        <v>7469</v>
      </c>
      <c r="CW144" s="153" t="s">
        <v>7469</v>
      </c>
      <c r="CX144" s="153" t="s">
        <v>7469</v>
      </c>
      <c r="CY144" s="153" t="s">
        <v>7469</v>
      </c>
      <c r="CZ144" s="153" t="s">
        <v>7469</v>
      </c>
      <c r="DA144" s="153" t="s">
        <v>7469</v>
      </c>
      <c r="DB144" s="153" t="s">
        <v>7469</v>
      </c>
      <c r="DC144" s="153" t="s">
        <v>7469</v>
      </c>
      <c r="DD144" s="153" t="s">
        <v>7469</v>
      </c>
      <c r="DE144" s="153" t="s">
        <v>7469</v>
      </c>
      <c r="DF144" s="153" t="s">
        <v>7469</v>
      </c>
      <c r="DG144" s="153" t="s">
        <v>7469</v>
      </c>
      <c r="DH144" s="153" t="s">
        <v>7469</v>
      </c>
      <c r="DI144" s="153" t="s">
        <v>7469</v>
      </c>
      <c r="DJ144" s="153" t="s">
        <v>7469</v>
      </c>
      <c r="DK144" s="153" t="s">
        <v>7469</v>
      </c>
      <c r="DL144" s="153" t="s">
        <v>7469</v>
      </c>
      <c r="DM144" s="153" t="s">
        <v>7469</v>
      </c>
      <c r="DN144" s="153" t="s">
        <v>7469</v>
      </c>
      <c r="DO144" s="153" t="s">
        <v>7469</v>
      </c>
      <c r="DP144" s="153" t="s">
        <v>7469</v>
      </c>
      <c r="DQ144" s="153" t="s">
        <v>7469</v>
      </c>
      <c r="DR144" s="153" t="s">
        <v>7469</v>
      </c>
      <c r="DS144" s="153" t="s">
        <v>7469</v>
      </c>
      <c r="DT144" s="153" t="s">
        <v>7469</v>
      </c>
      <c r="DU144" s="153" t="s">
        <v>7469</v>
      </c>
      <c r="DV144" s="153" t="s">
        <v>7469</v>
      </c>
      <c r="DW144" s="153" t="s">
        <v>7469</v>
      </c>
      <c r="DX144" s="153" t="s">
        <v>7469</v>
      </c>
      <c r="DY144" s="153" t="s">
        <v>7469</v>
      </c>
      <c r="DZ144" s="153" t="s">
        <v>7469</v>
      </c>
      <c r="EA144" s="153" t="s">
        <v>7469</v>
      </c>
      <c r="EB144" s="153" t="s">
        <v>7469</v>
      </c>
      <c r="EC144" s="153" t="s">
        <v>7469</v>
      </c>
      <c r="ED144" s="153" t="s">
        <v>7469</v>
      </c>
      <c r="EE144" s="153" t="s">
        <v>7469</v>
      </c>
      <c r="EF144" s="153" t="s">
        <v>7469</v>
      </c>
      <c r="EG144" s="153" t="s">
        <v>7469</v>
      </c>
      <c r="EH144" s="153" t="s">
        <v>7469</v>
      </c>
      <c r="EI144" s="153" t="s">
        <v>7469</v>
      </c>
      <c r="EJ144" s="153" t="s">
        <v>7469</v>
      </c>
      <c r="EK144" s="153" t="s">
        <v>7469</v>
      </c>
      <c r="EL144" s="153" t="s">
        <v>7469</v>
      </c>
      <c r="EM144" s="153" t="s">
        <v>7469</v>
      </c>
      <c r="EN144" s="153" t="s">
        <v>7469</v>
      </c>
    </row>
    <row r="145" spans="3:144">
      <c r="C145" s="120"/>
      <c r="D145" s="103"/>
      <c r="E145" s="120" t="s">
        <v>8092</v>
      </c>
      <c r="F145" s="126" t="s">
        <v>8120</v>
      </c>
      <c r="G145" s="151" t="s">
        <v>8090</v>
      </c>
      <c r="H145" s="152" t="s">
        <v>8091</v>
      </c>
      <c r="I145" s="153" t="s">
        <v>7469</v>
      </c>
      <c r="J145" s="153" t="s">
        <v>7469</v>
      </c>
      <c r="K145" s="153" t="s">
        <v>7469</v>
      </c>
      <c r="L145" s="153" t="s">
        <v>7469</v>
      </c>
      <c r="M145" s="153" t="s">
        <v>7469</v>
      </c>
      <c r="N145" s="153" t="s">
        <v>7469</v>
      </c>
      <c r="O145" s="153" t="s">
        <v>7469</v>
      </c>
      <c r="P145" s="153" t="s">
        <v>7469</v>
      </c>
      <c r="Q145" s="153" t="s">
        <v>7469</v>
      </c>
      <c r="R145" s="153" t="s">
        <v>7469</v>
      </c>
      <c r="S145" s="153" t="s">
        <v>7469</v>
      </c>
      <c r="T145" s="153" t="s">
        <v>7469</v>
      </c>
      <c r="U145" s="153" t="s">
        <v>7469</v>
      </c>
      <c r="V145" s="153" t="s">
        <v>7469</v>
      </c>
      <c r="W145" s="153" t="s">
        <v>7469</v>
      </c>
      <c r="X145" s="153" t="s">
        <v>7469</v>
      </c>
      <c r="Y145" s="153" t="s">
        <v>7469</v>
      </c>
      <c r="Z145" s="153" t="s">
        <v>7469</v>
      </c>
      <c r="AA145" s="153" t="s">
        <v>7469</v>
      </c>
      <c r="AB145" s="153" t="s">
        <v>7469</v>
      </c>
      <c r="AC145" s="153" t="s">
        <v>7469</v>
      </c>
      <c r="AD145" s="153" t="s">
        <v>7469</v>
      </c>
      <c r="AE145" s="153" t="s">
        <v>7469</v>
      </c>
      <c r="AF145" s="153" t="s">
        <v>7469</v>
      </c>
      <c r="AG145" s="153" t="s">
        <v>7469</v>
      </c>
      <c r="AH145" s="153" t="s">
        <v>7469</v>
      </c>
      <c r="AI145" s="153" t="s">
        <v>7469</v>
      </c>
      <c r="AJ145" s="153" t="s">
        <v>7469</v>
      </c>
      <c r="AK145" s="153" t="s">
        <v>7469</v>
      </c>
      <c r="AL145" s="153" t="s">
        <v>7469</v>
      </c>
      <c r="AM145" s="153" t="s">
        <v>7469</v>
      </c>
      <c r="AN145" s="153" t="s">
        <v>7469</v>
      </c>
      <c r="AO145" s="153" t="s">
        <v>7469</v>
      </c>
      <c r="AP145" s="153" t="s">
        <v>7469</v>
      </c>
      <c r="AQ145" s="153" t="s">
        <v>7469</v>
      </c>
      <c r="AR145" s="153" t="s">
        <v>7469</v>
      </c>
      <c r="AS145" s="153" t="s">
        <v>7469</v>
      </c>
      <c r="AT145" s="153" t="s">
        <v>7469</v>
      </c>
      <c r="AU145" s="153" t="s">
        <v>7469</v>
      </c>
      <c r="AV145" s="153" t="s">
        <v>7469</v>
      </c>
      <c r="AW145" s="153" t="s">
        <v>7469</v>
      </c>
      <c r="AX145" s="153" t="s">
        <v>7469</v>
      </c>
      <c r="AY145" s="153" t="s">
        <v>7469</v>
      </c>
      <c r="AZ145" s="153" t="s">
        <v>7469</v>
      </c>
      <c r="BA145" s="153" t="s">
        <v>7469</v>
      </c>
      <c r="BB145" s="153" t="s">
        <v>7469</v>
      </c>
      <c r="BC145" s="153" t="s">
        <v>7469</v>
      </c>
      <c r="BD145" s="153" t="s">
        <v>7469</v>
      </c>
      <c r="BE145" s="153" t="s">
        <v>7469</v>
      </c>
      <c r="BF145" s="153" t="s">
        <v>7469</v>
      </c>
      <c r="BG145" s="153" t="s">
        <v>7469</v>
      </c>
      <c r="BH145" s="153" t="s">
        <v>7469</v>
      </c>
      <c r="BI145" s="153" t="s">
        <v>7469</v>
      </c>
      <c r="BJ145" s="153" t="s">
        <v>7469</v>
      </c>
      <c r="BK145" s="153" t="s">
        <v>7469</v>
      </c>
      <c r="BL145" s="153" t="s">
        <v>7469</v>
      </c>
      <c r="BM145" s="153" t="s">
        <v>7469</v>
      </c>
      <c r="BN145" s="153" t="s">
        <v>7469</v>
      </c>
      <c r="BO145" s="153" t="s">
        <v>7469</v>
      </c>
      <c r="BP145" s="153" t="s">
        <v>7469</v>
      </c>
      <c r="BQ145" s="153" t="s">
        <v>7469</v>
      </c>
      <c r="BR145" s="153" t="s">
        <v>7469</v>
      </c>
      <c r="BS145" s="153" t="s">
        <v>7469</v>
      </c>
      <c r="BT145" s="153" t="s">
        <v>7469</v>
      </c>
      <c r="BU145" s="153" t="s">
        <v>7469</v>
      </c>
      <c r="BV145" s="153" t="s">
        <v>7469</v>
      </c>
      <c r="BW145" s="153" t="s">
        <v>7469</v>
      </c>
      <c r="BX145" s="153" t="s">
        <v>7469</v>
      </c>
      <c r="BY145" s="153" t="s">
        <v>7469</v>
      </c>
      <c r="BZ145" s="153" t="s">
        <v>7469</v>
      </c>
      <c r="CA145" s="153" t="s">
        <v>7469</v>
      </c>
      <c r="CB145" s="153" t="s">
        <v>7469</v>
      </c>
      <c r="CC145" s="153" t="s">
        <v>7469</v>
      </c>
      <c r="CD145" s="153" t="s">
        <v>7469</v>
      </c>
      <c r="CE145" s="153" t="s">
        <v>7469</v>
      </c>
      <c r="CF145" s="153" t="s">
        <v>7469</v>
      </c>
      <c r="CG145" s="153" t="s">
        <v>7469</v>
      </c>
      <c r="CH145" s="153" t="s">
        <v>7469</v>
      </c>
      <c r="CI145" s="153" t="s">
        <v>7469</v>
      </c>
      <c r="CJ145" s="153" t="s">
        <v>7469</v>
      </c>
      <c r="CK145" s="153" t="s">
        <v>7469</v>
      </c>
      <c r="CL145" s="153" t="s">
        <v>7469</v>
      </c>
      <c r="CM145" s="153" t="s">
        <v>7469</v>
      </c>
      <c r="CN145" s="153" t="s">
        <v>7469</v>
      </c>
      <c r="CO145" s="153" t="s">
        <v>7469</v>
      </c>
      <c r="CP145" s="153" t="s">
        <v>7469</v>
      </c>
      <c r="CQ145" s="153" t="s">
        <v>7469</v>
      </c>
      <c r="CR145" s="153" t="s">
        <v>7469</v>
      </c>
      <c r="CS145" s="153" t="s">
        <v>7469</v>
      </c>
      <c r="CT145" s="153" t="s">
        <v>7469</v>
      </c>
      <c r="CU145" s="153" t="s">
        <v>7469</v>
      </c>
      <c r="CV145" s="153" t="s">
        <v>7469</v>
      </c>
      <c r="CW145" s="153" t="s">
        <v>7469</v>
      </c>
      <c r="CX145" s="153" t="s">
        <v>7469</v>
      </c>
      <c r="CY145" s="153" t="s">
        <v>7469</v>
      </c>
      <c r="CZ145" s="153" t="s">
        <v>7469</v>
      </c>
      <c r="DA145" s="153" t="s">
        <v>7469</v>
      </c>
      <c r="DB145" s="153" t="s">
        <v>7469</v>
      </c>
      <c r="DC145" s="153" t="s">
        <v>7469</v>
      </c>
      <c r="DD145" s="153" t="s">
        <v>7469</v>
      </c>
      <c r="DE145" s="153" t="s">
        <v>7469</v>
      </c>
      <c r="DF145" s="153" t="s">
        <v>7469</v>
      </c>
      <c r="DG145" s="153" t="s">
        <v>7469</v>
      </c>
      <c r="DH145" s="153" t="s">
        <v>7469</v>
      </c>
      <c r="DI145" s="153" t="s">
        <v>7469</v>
      </c>
      <c r="DJ145" s="153" t="s">
        <v>7469</v>
      </c>
      <c r="DK145" s="153" t="s">
        <v>7469</v>
      </c>
      <c r="DL145" s="153" t="s">
        <v>7469</v>
      </c>
      <c r="DM145" s="153" t="s">
        <v>7469</v>
      </c>
      <c r="DN145" s="153" t="s">
        <v>7469</v>
      </c>
      <c r="DO145" s="153" t="s">
        <v>7469</v>
      </c>
      <c r="DP145" s="153" t="s">
        <v>7469</v>
      </c>
      <c r="DQ145" s="153" t="s">
        <v>7469</v>
      </c>
      <c r="DR145" s="153" t="s">
        <v>7469</v>
      </c>
      <c r="DS145" s="153" t="s">
        <v>7469</v>
      </c>
      <c r="DT145" s="153" t="s">
        <v>7469</v>
      </c>
      <c r="DU145" s="153" t="s">
        <v>7469</v>
      </c>
      <c r="DV145" s="153" t="s">
        <v>7469</v>
      </c>
      <c r="DW145" s="153" t="s">
        <v>7469</v>
      </c>
      <c r="DX145" s="153" t="s">
        <v>7469</v>
      </c>
      <c r="DY145" s="153" t="s">
        <v>7469</v>
      </c>
      <c r="DZ145" s="153" t="s">
        <v>7469</v>
      </c>
      <c r="EA145" s="153" t="s">
        <v>7469</v>
      </c>
      <c r="EB145" s="153" t="s">
        <v>7469</v>
      </c>
      <c r="EC145" s="153" t="s">
        <v>7469</v>
      </c>
      <c r="ED145" s="153" t="s">
        <v>7469</v>
      </c>
      <c r="EE145" s="153" t="s">
        <v>7469</v>
      </c>
      <c r="EF145" s="153" t="s">
        <v>7469</v>
      </c>
      <c r="EG145" s="153" t="s">
        <v>7469</v>
      </c>
      <c r="EH145" s="153" t="s">
        <v>7469</v>
      </c>
      <c r="EI145" s="153" t="s">
        <v>7469</v>
      </c>
      <c r="EJ145" s="153" t="s">
        <v>7469</v>
      </c>
      <c r="EK145" s="153" t="s">
        <v>7469</v>
      </c>
      <c r="EL145" s="153" t="s">
        <v>7469</v>
      </c>
      <c r="EM145" s="153" t="s">
        <v>7469</v>
      </c>
      <c r="EN145" s="153" t="s">
        <v>7469</v>
      </c>
    </row>
    <row r="146" spans="3:144">
      <c r="C146" s="120"/>
      <c r="D146" s="103"/>
      <c r="E146" s="120" t="s">
        <v>8093</v>
      </c>
      <c r="F146" s="126" t="s">
        <v>8120</v>
      </c>
      <c r="G146" s="151" t="s">
        <v>8090</v>
      </c>
      <c r="H146" s="152" t="s">
        <v>8091</v>
      </c>
      <c r="I146" s="153" t="s">
        <v>7469</v>
      </c>
      <c r="J146" s="153" t="s">
        <v>7469</v>
      </c>
      <c r="K146" s="153" t="s">
        <v>7469</v>
      </c>
      <c r="L146" s="153" t="s">
        <v>7469</v>
      </c>
      <c r="M146" s="153" t="s">
        <v>7469</v>
      </c>
      <c r="N146" s="153" t="s">
        <v>7469</v>
      </c>
      <c r="O146" s="153" t="s">
        <v>7469</v>
      </c>
      <c r="P146" s="153" t="s">
        <v>7469</v>
      </c>
      <c r="Q146" s="153" t="s">
        <v>7469</v>
      </c>
      <c r="R146" s="153" t="s">
        <v>7469</v>
      </c>
      <c r="S146" s="153" t="s">
        <v>7469</v>
      </c>
      <c r="T146" s="153" t="s">
        <v>7469</v>
      </c>
      <c r="U146" s="153" t="s">
        <v>7469</v>
      </c>
      <c r="V146" s="153" t="s">
        <v>7469</v>
      </c>
      <c r="W146" s="153" t="s">
        <v>7469</v>
      </c>
      <c r="X146" s="153" t="s">
        <v>7469</v>
      </c>
      <c r="Y146" s="153" t="s">
        <v>7469</v>
      </c>
      <c r="Z146" s="153" t="s">
        <v>7469</v>
      </c>
      <c r="AA146" s="153" t="s">
        <v>7469</v>
      </c>
      <c r="AB146" s="153" t="s">
        <v>7469</v>
      </c>
      <c r="AC146" s="153" t="s">
        <v>7469</v>
      </c>
      <c r="AD146" s="153" t="s">
        <v>7469</v>
      </c>
      <c r="AE146" s="153" t="s">
        <v>7469</v>
      </c>
      <c r="AF146" s="153" t="s">
        <v>7469</v>
      </c>
      <c r="AG146" s="153" t="s">
        <v>7469</v>
      </c>
      <c r="AH146" s="153" t="s">
        <v>7469</v>
      </c>
      <c r="AI146" s="153" t="s">
        <v>7469</v>
      </c>
      <c r="AJ146" s="153" t="s">
        <v>7469</v>
      </c>
      <c r="AK146" s="153" t="s">
        <v>7469</v>
      </c>
      <c r="AL146" s="153" t="s">
        <v>7469</v>
      </c>
      <c r="AM146" s="153" t="s">
        <v>7469</v>
      </c>
      <c r="AN146" s="153" t="s">
        <v>7469</v>
      </c>
      <c r="AO146" s="153" t="s">
        <v>7469</v>
      </c>
      <c r="AP146" s="153" t="s">
        <v>7469</v>
      </c>
      <c r="AQ146" s="153" t="s">
        <v>7469</v>
      </c>
      <c r="AR146" s="153" t="s">
        <v>7469</v>
      </c>
      <c r="AS146" s="153" t="s">
        <v>7469</v>
      </c>
      <c r="AT146" s="153" t="s">
        <v>7469</v>
      </c>
      <c r="AU146" s="153" t="s">
        <v>7469</v>
      </c>
      <c r="AV146" s="153" t="s">
        <v>7469</v>
      </c>
      <c r="AW146" s="153" t="s">
        <v>7469</v>
      </c>
      <c r="AX146" s="153" t="s">
        <v>7469</v>
      </c>
      <c r="AY146" s="153" t="s">
        <v>7469</v>
      </c>
      <c r="AZ146" s="153" t="s">
        <v>7469</v>
      </c>
      <c r="BA146" s="153" t="s">
        <v>7469</v>
      </c>
      <c r="BB146" s="153" t="s">
        <v>7469</v>
      </c>
      <c r="BC146" s="153" t="s">
        <v>7469</v>
      </c>
      <c r="BD146" s="153" t="s">
        <v>7469</v>
      </c>
      <c r="BE146" s="153" t="s">
        <v>7469</v>
      </c>
      <c r="BF146" s="153" t="s">
        <v>7469</v>
      </c>
      <c r="BG146" s="153" t="s">
        <v>7469</v>
      </c>
      <c r="BH146" s="153" t="s">
        <v>7469</v>
      </c>
      <c r="BI146" s="153" t="s">
        <v>7469</v>
      </c>
      <c r="BJ146" s="153" t="s">
        <v>7469</v>
      </c>
      <c r="BK146" s="153" t="s">
        <v>7469</v>
      </c>
      <c r="BL146" s="153" t="s">
        <v>7469</v>
      </c>
      <c r="BM146" s="153" t="s">
        <v>7469</v>
      </c>
      <c r="BN146" s="153" t="s">
        <v>7469</v>
      </c>
      <c r="BO146" s="153" t="s">
        <v>7469</v>
      </c>
      <c r="BP146" s="153" t="s">
        <v>7469</v>
      </c>
      <c r="BQ146" s="153" t="s">
        <v>7469</v>
      </c>
      <c r="BR146" s="153" t="s">
        <v>7469</v>
      </c>
      <c r="BS146" s="153" t="s">
        <v>7469</v>
      </c>
      <c r="BT146" s="153" t="s">
        <v>7469</v>
      </c>
      <c r="BU146" s="153" t="s">
        <v>7469</v>
      </c>
      <c r="BV146" s="153" t="s">
        <v>7469</v>
      </c>
      <c r="BW146" s="153" t="s">
        <v>7469</v>
      </c>
      <c r="BX146" s="153" t="s">
        <v>7469</v>
      </c>
      <c r="BY146" s="153" t="s">
        <v>7469</v>
      </c>
      <c r="BZ146" s="153" t="s">
        <v>7469</v>
      </c>
      <c r="CA146" s="153" t="s">
        <v>7469</v>
      </c>
      <c r="CB146" s="153" t="s">
        <v>7469</v>
      </c>
      <c r="CC146" s="153" t="s">
        <v>7469</v>
      </c>
      <c r="CD146" s="153" t="s">
        <v>7469</v>
      </c>
      <c r="CE146" s="153" t="s">
        <v>7469</v>
      </c>
      <c r="CF146" s="153" t="s">
        <v>7469</v>
      </c>
      <c r="CG146" s="153" t="s">
        <v>7469</v>
      </c>
      <c r="CH146" s="153" t="s">
        <v>7469</v>
      </c>
      <c r="CI146" s="153" t="s">
        <v>7469</v>
      </c>
      <c r="CJ146" s="153" t="s">
        <v>7469</v>
      </c>
      <c r="CK146" s="153" t="s">
        <v>7469</v>
      </c>
      <c r="CL146" s="153" t="s">
        <v>7469</v>
      </c>
      <c r="CM146" s="153" t="s">
        <v>7469</v>
      </c>
      <c r="CN146" s="153" t="s">
        <v>7469</v>
      </c>
      <c r="CO146" s="153" t="s">
        <v>7469</v>
      </c>
      <c r="CP146" s="153" t="s">
        <v>7469</v>
      </c>
      <c r="CQ146" s="153" t="s">
        <v>7469</v>
      </c>
      <c r="CR146" s="153" t="s">
        <v>7469</v>
      </c>
      <c r="CS146" s="153" t="s">
        <v>7469</v>
      </c>
      <c r="CT146" s="153" t="s">
        <v>7469</v>
      </c>
      <c r="CU146" s="153" t="s">
        <v>7469</v>
      </c>
      <c r="CV146" s="153" t="s">
        <v>7469</v>
      </c>
      <c r="CW146" s="153" t="s">
        <v>7469</v>
      </c>
      <c r="CX146" s="153" t="s">
        <v>7469</v>
      </c>
      <c r="CY146" s="153" t="s">
        <v>7469</v>
      </c>
      <c r="CZ146" s="153" t="s">
        <v>7469</v>
      </c>
      <c r="DA146" s="153" t="s">
        <v>7469</v>
      </c>
      <c r="DB146" s="153" t="s">
        <v>7469</v>
      </c>
      <c r="DC146" s="153" t="s">
        <v>7469</v>
      </c>
      <c r="DD146" s="153" t="s">
        <v>7469</v>
      </c>
      <c r="DE146" s="153" t="s">
        <v>7469</v>
      </c>
      <c r="DF146" s="153" t="s">
        <v>7469</v>
      </c>
      <c r="DG146" s="153" t="s">
        <v>7469</v>
      </c>
      <c r="DH146" s="153" t="s">
        <v>7469</v>
      </c>
      <c r="DI146" s="153" t="s">
        <v>7469</v>
      </c>
      <c r="DJ146" s="153" t="s">
        <v>7469</v>
      </c>
      <c r="DK146" s="153" t="s">
        <v>7469</v>
      </c>
      <c r="DL146" s="153" t="s">
        <v>7469</v>
      </c>
      <c r="DM146" s="153" t="s">
        <v>7469</v>
      </c>
      <c r="DN146" s="153" t="s">
        <v>7469</v>
      </c>
      <c r="DO146" s="153" t="s">
        <v>7469</v>
      </c>
      <c r="DP146" s="153" t="s">
        <v>7469</v>
      </c>
      <c r="DQ146" s="153" t="s">
        <v>7469</v>
      </c>
      <c r="DR146" s="153" t="s">
        <v>7469</v>
      </c>
      <c r="DS146" s="153" t="s">
        <v>7469</v>
      </c>
      <c r="DT146" s="153" t="s">
        <v>7469</v>
      </c>
      <c r="DU146" s="153" t="s">
        <v>7469</v>
      </c>
      <c r="DV146" s="153" t="s">
        <v>7469</v>
      </c>
      <c r="DW146" s="153" t="s">
        <v>7469</v>
      </c>
      <c r="DX146" s="153" t="s">
        <v>7469</v>
      </c>
      <c r="DY146" s="153" t="s">
        <v>7469</v>
      </c>
      <c r="DZ146" s="153" t="s">
        <v>7469</v>
      </c>
      <c r="EA146" s="153" t="s">
        <v>7469</v>
      </c>
      <c r="EB146" s="153" t="s">
        <v>7469</v>
      </c>
      <c r="EC146" s="153" t="s">
        <v>7469</v>
      </c>
      <c r="ED146" s="153" t="s">
        <v>7469</v>
      </c>
      <c r="EE146" s="153" t="s">
        <v>7469</v>
      </c>
      <c r="EF146" s="153" t="s">
        <v>7469</v>
      </c>
      <c r="EG146" s="153" t="s">
        <v>7469</v>
      </c>
      <c r="EH146" s="153" t="s">
        <v>7469</v>
      </c>
      <c r="EI146" s="153" t="s">
        <v>7469</v>
      </c>
      <c r="EJ146" s="153" t="s">
        <v>7469</v>
      </c>
      <c r="EK146" s="153" t="s">
        <v>7469</v>
      </c>
      <c r="EL146" s="153" t="s">
        <v>7469</v>
      </c>
      <c r="EM146" s="153" t="s">
        <v>7469</v>
      </c>
      <c r="EN146" s="153" t="s">
        <v>7469</v>
      </c>
    </row>
    <row r="147" spans="3:144">
      <c r="C147" s="120"/>
      <c r="D147" s="103"/>
      <c r="E147" s="120" t="s">
        <v>8094</v>
      </c>
      <c r="F147" s="126" t="s">
        <v>8120</v>
      </c>
      <c r="G147" s="151" t="s">
        <v>8090</v>
      </c>
      <c r="H147" s="152" t="s">
        <v>8091</v>
      </c>
      <c r="I147" s="153" t="s">
        <v>7469</v>
      </c>
      <c r="J147" s="153" t="s">
        <v>7469</v>
      </c>
      <c r="K147" s="153" t="s">
        <v>7469</v>
      </c>
      <c r="L147" s="153" t="s">
        <v>7469</v>
      </c>
      <c r="M147" s="153" t="s">
        <v>7469</v>
      </c>
      <c r="N147" s="153" t="s">
        <v>7469</v>
      </c>
      <c r="O147" s="153" t="s">
        <v>7469</v>
      </c>
      <c r="P147" s="153" t="s">
        <v>7469</v>
      </c>
      <c r="Q147" s="153" t="s">
        <v>7469</v>
      </c>
      <c r="R147" s="153" t="s">
        <v>7469</v>
      </c>
      <c r="S147" s="153" t="s">
        <v>7469</v>
      </c>
      <c r="T147" s="153" t="s">
        <v>7469</v>
      </c>
      <c r="U147" s="153" t="s">
        <v>7469</v>
      </c>
      <c r="V147" s="153" t="s">
        <v>7469</v>
      </c>
      <c r="W147" s="153" t="s">
        <v>7469</v>
      </c>
      <c r="X147" s="153" t="s">
        <v>7469</v>
      </c>
      <c r="Y147" s="153" t="s">
        <v>7469</v>
      </c>
      <c r="Z147" s="153" t="s">
        <v>7469</v>
      </c>
      <c r="AA147" s="153" t="s">
        <v>7469</v>
      </c>
      <c r="AB147" s="153" t="s">
        <v>7469</v>
      </c>
      <c r="AC147" s="153" t="s">
        <v>7469</v>
      </c>
      <c r="AD147" s="153" t="s">
        <v>7469</v>
      </c>
      <c r="AE147" s="153" t="s">
        <v>7469</v>
      </c>
      <c r="AF147" s="153" t="s">
        <v>7469</v>
      </c>
      <c r="AG147" s="153" t="s">
        <v>7469</v>
      </c>
      <c r="AH147" s="153" t="s">
        <v>7469</v>
      </c>
      <c r="AI147" s="153" t="s">
        <v>7469</v>
      </c>
      <c r="AJ147" s="153" t="s">
        <v>7469</v>
      </c>
      <c r="AK147" s="153" t="s">
        <v>7469</v>
      </c>
      <c r="AL147" s="153" t="s">
        <v>7469</v>
      </c>
      <c r="AM147" s="153" t="s">
        <v>7469</v>
      </c>
      <c r="AN147" s="153" t="s">
        <v>7469</v>
      </c>
      <c r="AO147" s="153" t="s">
        <v>7469</v>
      </c>
      <c r="AP147" s="153" t="s">
        <v>7469</v>
      </c>
      <c r="AQ147" s="153" t="s">
        <v>7469</v>
      </c>
      <c r="AR147" s="153" t="s">
        <v>7469</v>
      </c>
      <c r="AS147" s="153" t="s">
        <v>7469</v>
      </c>
      <c r="AT147" s="153" t="s">
        <v>7469</v>
      </c>
      <c r="AU147" s="153" t="s">
        <v>7469</v>
      </c>
      <c r="AV147" s="153" t="s">
        <v>7469</v>
      </c>
      <c r="AW147" s="153" t="s">
        <v>7469</v>
      </c>
      <c r="AX147" s="153" t="s">
        <v>7469</v>
      </c>
      <c r="AY147" s="153" t="s">
        <v>7469</v>
      </c>
      <c r="AZ147" s="153" t="s">
        <v>7469</v>
      </c>
      <c r="BA147" s="153" t="s">
        <v>7469</v>
      </c>
      <c r="BB147" s="153" t="s">
        <v>7469</v>
      </c>
      <c r="BC147" s="153" t="s">
        <v>7469</v>
      </c>
      <c r="BD147" s="153" t="s">
        <v>7469</v>
      </c>
      <c r="BE147" s="153" t="s">
        <v>7469</v>
      </c>
      <c r="BF147" s="153" t="s">
        <v>7469</v>
      </c>
      <c r="BG147" s="153" t="s">
        <v>7469</v>
      </c>
      <c r="BH147" s="153" t="s">
        <v>7469</v>
      </c>
      <c r="BI147" s="153" t="s">
        <v>7469</v>
      </c>
      <c r="BJ147" s="153" t="s">
        <v>7469</v>
      </c>
      <c r="BK147" s="153" t="s">
        <v>7469</v>
      </c>
      <c r="BL147" s="153" t="s">
        <v>7469</v>
      </c>
      <c r="BM147" s="153" t="s">
        <v>7469</v>
      </c>
      <c r="BN147" s="153" t="s">
        <v>7469</v>
      </c>
      <c r="BO147" s="153" t="s">
        <v>7469</v>
      </c>
      <c r="BP147" s="153" t="s">
        <v>7469</v>
      </c>
      <c r="BQ147" s="153" t="s">
        <v>7469</v>
      </c>
      <c r="BR147" s="153" t="s">
        <v>7469</v>
      </c>
      <c r="BS147" s="153" t="s">
        <v>7469</v>
      </c>
      <c r="BT147" s="153" t="s">
        <v>7469</v>
      </c>
      <c r="BU147" s="153" t="s">
        <v>7469</v>
      </c>
      <c r="BV147" s="153" t="s">
        <v>7469</v>
      </c>
      <c r="BW147" s="153" t="s">
        <v>7469</v>
      </c>
      <c r="BX147" s="153" t="s">
        <v>7469</v>
      </c>
      <c r="BY147" s="153" t="s">
        <v>7469</v>
      </c>
      <c r="BZ147" s="153" t="s">
        <v>7469</v>
      </c>
      <c r="CA147" s="153" t="s">
        <v>7469</v>
      </c>
      <c r="CB147" s="153" t="s">
        <v>7469</v>
      </c>
      <c r="CC147" s="153" t="s">
        <v>7469</v>
      </c>
      <c r="CD147" s="153" t="s">
        <v>7469</v>
      </c>
      <c r="CE147" s="153" t="s">
        <v>7469</v>
      </c>
      <c r="CF147" s="153" t="s">
        <v>7469</v>
      </c>
      <c r="CG147" s="153" t="s">
        <v>7469</v>
      </c>
      <c r="CH147" s="153" t="s">
        <v>7469</v>
      </c>
      <c r="CI147" s="153" t="s">
        <v>7469</v>
      </c>
      <c r="CJ147" s="153" t="s">
        <v>7469</v>
      </c>
      <c r="CK147" s="153" t="s">
        <v>7469</v>
      </c>
      <c r="CL147" s="153" t="s">
        <v>7469</v>
      </c>
      <c r="CM147" s="153" t="s">
        <v>7469</v>
      </c>
      <c r="CN147" s="153" t="s">
        <v>7469</v>
      </c>
      <c r="CO147" s="153" t="s">
        <v>7469</v>
      </c>
      <c r="CP147" s="153" t="s">
        <v>7469</v>
      </c>
      <c r="CQ147" s="153" t="s">
        <v>7469</v>
      </c>
      <c r="CR147" s="153" t="s">
        <v>7469</v>
      </c>
      <c r="CS147" s="153" t="s">
        <v>7469</v>
      </c>
      <c r="CT147" s="153" t="s">
        <v>7469</v>
      </c>
      <c r="CU147" s="153" t="s">
        <v>7469</v>
      </c>
      <c r="CV147" s="153" t="s">
        <v>7469</v>
      </c>
      <c r="CW147" s="153" t="s">
        <v>7469</v>
      </c>
      <c r="CX147" s="153" t="s">
        <v>7469</v>
      </c>
      <c r="CY147" s="153" t="s">
        <v>7469</v>
      </c>
      <c r="CZ147" s="153" t="s">
        <v>7469</v>
      </c>
      <c r="DA147" s="153" t="s">
        <v>7469</v>
      </c>
      <c r="DB147" s="153" t="s">
        <v>7469</v>
      </c>
      <c r="DC147" s="153" t="s">
        <v>7469</v>
      </c>
      <c r="DD147" s="153" t="s">
        <v>7469</v>
      </c>
      <c r="DE147" s="153" t="s">
        <v>7469</v>
      </c>
      <c r="DF147" s="153" t="s">
        <v>7469</v>
      </c>
      <c r="DG147" s="153" t="s">
        <v>7469</v>
      </c>
      <c r="DH147" s="153" t="s">
        <v>7469</v>
      </c>
      <c r="DI147" s="153" t="s">
        <v>7469</v>
      </c>
      <c r="DJ147" s="153" t="s">
        <v>7469</v>
      </c>
      <c r="DK147" s="153" t="s">
        <v>7469</v>
      </c>
      <c r="DL147" s="153" t="s">
        <v>7469</v>
      </c>
      <c r="DM147" s="153" t="s">
        <v>7469</v>
      </c>
      <c r="DN147" s="153" t="s">
        <v>7469</v>
      </c>
      <c r="DO147" s="153" t="s">
        <v>7469</v>
      </c>
      <c r="DP147" s="153" t="s">
        <v>7469</v>
      </c>
      <c r="DQ147" s="153" t="s">
        <v>7469</v>
      </c>
      <c r="DR147" s="153" t="s">
        <v>7469</v>
      </c>
      <c r="DS147" s="153" t="s">
        <v>7469</v>
      </c>
      <c r="DT147" s="153" t="s">
        <v>7469</v>
      </c>
      <c r="DU147" s="153" t="s">
        <v>7469</v>
      </c>
      <c r="DV147" s="153" t="s">
        <v>7469</v>
      </c>
      <c r="DW147" s="153" t="s">
        <v>7469</v>
      </c>
      <c r="DX147" s="153" t="s">
        <v>7469</v>
      </c>
      <c r="DY147" s="153" t="s">
        <v>7469</v>
      </c>
      <c r="DZ147" s="153" t="s">
        <v>7469</v>
      </c>
      <c r="EA147" s="153" t="s">
        <v>7469</v>
      </c>
      <c r="EB147" s="153" t="s">
        <v>7469</v>
      </c>
      <c r="EC147" s="153" t="s">
        <v>7469</v>
      </c>
      <c r="ED147" s="153" t="s">
        <v>7469</v>
      </c>
      <c r="EE147" s="153" t="s">
        <v>7469</v>
      </c>
      <c r="EF147" s="153" t="s">
        <v>7469</v>
      </c>
      <c r="EG147" s="153" t="s">
        <v>7469</v>
      </c>
      <c r="EH147" s="153" t="s">
        <v>7469</v>
      </c>
      <c r="EI147" s="153" t="s">
        <v>7469</v>
      </c>
      <c r="EJ147" s="153" t="s">
        <v>7469</v>
      </c>
      <c r="EK147" s="153" t="s">
        <v>7469</v>
      </c>
      <c r="EL147" s="153" t="s">
        <v>7469</v>
      </c>
      <c r="EM147" s="153" t="s">
        <v>7469</v>
      </c>
      <c r="EN147" s="153" t="s">
        <v>7469</v>
      </c>
    </row>
    <row r="148" spans="3:144">
      <c r="C148" s="120"/>
      <c r="D148" s="103"/>
      <c r="E148" s="120" t="s">
        <v>8095</v>
      </c>
      <c r="F148" s="126" t="s">
        <v>8120</v>
      </c>
      <c r="G148" s="151" t="s">
        <v>8090</v>
      </c>
      <c r="H148" s="152" t="s">
        <v>8091</v>
      </c>
      <c r="I148" s="153" t="s">
        <v>7469</v>
      </c>
      <c r="J148" s="153" t="s">
        <v>7469</v>
      </c>
      <c r="K148" s="153" t="s">
        <v>7469</v>
      </c>
      <c r="L148" s="153" t="s">
        <v>7469</v>
      </c>
      <c r="M148" s="153" t="s">
        <v>7469</v>
      </c>
      <c r="N148" s="153" t="s">
        <v>7469</v>
      </c>
      <c r="O148" s="153" t="s">
        <v>7469</v>
      </c>
      <c r="P148" s="153" t="s">
        <v>7469</v>
      </c>
      <c r="Q148" s="153" t="s">
        <v>7469</v>
      </c>
      <c r="R148" s="153" t="s">
        <v>7469</v>
      </c>
      <c r="S148" s="153" t="s">
        <v>7469</v>
      </c>
      <c r="T148" s="153" t="s">
        <v>7469</v>
      </c>
      <c r="U148" s="153" t="s">
        <v>7469</v>
      </c>
      <c r="V148" s="153" t="s">
        <v>7469</v>
      </c>
      <c r="W148" s="153" t="s">
        <v>7469</v>
      </c>
      <c r="X148" s="153" t="s">
        <v>7469</v>
      </c>
      <c r="Y148" s="153" t="s">
        <v>7469</v>
      </c>
      <c r="Z148" s="153" t="s">
        <v>7469</v>
      </c>
      <c r="AA148" s="153" t="s">
        <v>7469</v>
      </c>
      <c r="AB148" s="153" t="s">
        <v>7469</v>
      </c>
      <c r="AC148" s="153" t="s">
        <v>7469</v>
      </c>
      <c r="AD148" s="153" t="s">
        <v>7469</v>
      </c>
      <c r="AE148" s="153" t="s">
        <v>7469</v>
      </c>
      <c r="AF148" s="153" t="s">
        <v>7469</v>
      </c>
      <c r="AG148" s="153" t="s">
        <v>7469</v>
      </c>
      <c r="AH148" s="153" t="s">
        <v>7469</v>
      </c>
      <c r="AI148" s="153" t="s">
        <v>7469</v>
      </c>
      <c r="AJ148" s="153" t="s">
        <v>7469</v>
      </c>
      <c r="AK148" s="153" t="s">
        <v>7469</v>
      </c>
      <c r="AL148" s="153" t="s">
        <v>7469</v>
      </c>
      <c r="AM148" s="153" t="s">
        <v>7469</v>
      </c>
      <c r="AN148" s="153" t="s">
        <v>7469</v>
      </c>
      <c r="AO148" s="153" t="s">
        <v>7469</v>
      </c>
      <c r="AP148" s="153" t="s">
        <v>7469</v>
      </c>
      <c r="AQ148" s="153" t="s">
        <v>7469</v>
      </c>
      <c r="AR148" s="153" t="s">
        <v>7469</v>
      </c>
      <c r="AS148" s="153" t="s">
        <v>7469</v>
      </c>
      <c r="AT148" s="153" t="s">
        <v>7469</v>
      </c>
      <c r="AU148" s="153" t="s">
        <v>7469</v>
      </c>
      <c r="AV148" s="153" t="s">
        <v>7469</v>
      </c>
      <c r="AW148" s="153" t="s">
        <v>7469</v>
      </c>
      <c r="AX148" s="153" t="s">
        <v>7469</v>
      </c>
      <c r="AY148" s="153" t="s">
        <v>7469</v>
      </c>
      <c r="AZ148" s="153" t="s">
        <v>7469</v>
      </c>
      <c r="BA148" s="153" t="s">
        <v>7469</v>
      </c>
      <c r="BB148" s="153" t="s">
        <v>7469</v>
      </c>
      <c r="BC148" s="153" t="s">
        <v>7469</v>
      </c>
      <c r="BD148" s="153" t="s">
        <v>7469</v>
      </c>
      <c r="BE148" s="153" t="s">
        <v>7469</v>
      </c>
      <c r="BF148" s="153" t="s">
        <v>7469</v>
      </c>
      <c r="BG148" s="153" t="s">
        <v>7469</v>
      </c>
      <c r="BH148" s="153" t="s">
        <v>7469</v>
      </c>
      <c r="BI148" s="153" t="s">
        <v>7469</v>
      </c>
      <c r="BJ148" s="153" t="s">
        <v>7469</v>
      </c>
      <c r="BK148" s="153" t="s">
        <v>7469</v>
      </c>
      <c r="BL148" s="153" t="s">
        <v>7469</v>
      </c>
      <c r="BM148" s="153" t="s">
        <v>7469</v>
      </c>
      <c r="BN148" s="153" t="s">
        <v>7469</v>
      </c>
      <c r="BO148" s="153" t="s">
        <v>7469</v>
      </c>
      <c r="BP148" s="153" t="s">
        <v>7469</v>
      </c>
      <c r="BQ148" s="153" t="s">
        <v>7469</v>
      </c>
      <c r="BR148" s="153" t="s">
        <v>7469</v>
      </c>
      <c r="BS148" s="153" t="s">
        <v>7469</v>
      </c>
      <c r="BT148" s="153" t="s">
        <v>7469</v>
      </c>
      <c r="BU148" s="153" t="s">
        <v>7469</v>
      </c>
      <c r="BV148" s="153" t="s">
        <v>7469</v>
      </c>
      <c r="BW148" s="153" t="s">
        <v>7469</v>
      </c>
      <c r="BX148" s="153" t="s">
        <v>7469</v>
      </c>
      <c r="BY148" s="153" t="s">
        <v>7469</v>
      </c>
      <c r="BZ148" s="153" t="s">
        <v>7469</v>
      </c>
      <c r="CA148" s="153" t="s">
        <v>7469</v>
      </c>
      <c r="CB148" s="153" t="s">
        <v>7469</v>
      </c>
      <c r="CC148" s="153" t="s">
        <v>7469</v>
      </c>
      <c r="CD148" s="153" t="s">
        <v>7469</v>
      </c>
      <c r="CE148" s="153" t="s">
        <v>7469</v>
      </c>
      <c r="CF148" s="153" t="s">
        <v>7469</v>
      </c>
      <c r="CG148" s="153" t="s">
        <v>7469</v>
      </c>
      <c r="CH148" s="153" t="s">
        <v>7469</v>
      </c>
      <c r="CI148" s="153" t="s">
        <v>7469</v>
      </c>
      <c r="CJ148" s="153" t="s">
        <v>7469</v>
      </c>
      <c r="CK148" s="153" t="s">
        <v>7469</v>
      </c>
      <c r="CL148" s="153" t="s">
        <v>7469</v>
      </c>
      <c r="CM148" s="153" t="s">
        <v>7469</v>
      </c>
      <c r="CN148" s="153" t="s">
        <v>7469</v>
      </c>
      <c r="CO148" s="153" t="s">
        <v>7469</v>
      </c>
      <c r="CP148" s="153" t="s">
        <v>7469</v>
      </c>
      <c r="CQ148" s="153" t="s">
        <v>7469</v>
      </c>
      <c r="CR148" s="153" t="s">
        <v>7469</v>
      </c>
      <c r="CS148" s="153" t="s">
        <v>7469</v>
      </c>
      <c r="CT148" s="153" t="s">
        <v>7469</v>
      </c>
      <c r="CU148" s="153" t="s">
        <v>7469</v>
      </c>
      <c r="CV148" s="153" t="s">
        <v>7469</v>
      </c>
      <c r="CW148" s="153" t="s">
        <v>7469</v>
      </c>
      <c r="CX148" s="153" t="s">
        <v>7469</v>
      </c>
      <c r="CY148" s="153" t="s">
        <v>7469</v>
      </c>
      <c r="CZ148" s="153" t="s">
        <v>7469</v>
      </c>
      <c r="DA148" s="153" t="s">
        <v>7469</v>
      </c>
      <c r="DB148" s="153" t="s">
        <v>7469</v>
      </c>
      <c r="DC148" s="153" t="s">
        <v>7469</v>
      </c>
      <c r="DD148" s="153" t="s">
        <v>7469</v>
      </c>
      <c r="DE148" s="153" t="s">
        <v>7469</v>
      </c>
      <c r="DF148" s="153" t="s">
        <v>7469</v>
      </c>
      <c r="DG148" s="153" t="s">
        <v>7469</v>
      </c>
      <c r="DH148" s="153" t="s">
        <v>7469</v>
      </c>
      <c r="DI148" s="153" t="s">
        <v>7469</v>
      </c>
      <c r="DJ148" s="153" t="s">
        <v>7469</v>
      </c>
      <c r="DK148" s="153" t="s">
        <v>7469</v>
      </c>
      <c r="DL148" s="153" t="s">
        <v>7469</v>
      </c>
      <c r="DM148" s="153" t="s">
        <v>7469</v>
      </c>
      <c r="DN148" s="153" t="s">
        <v>7469</v>
      </c>
      <c r="DO148" s="153" t="s">
        <v>7469</v>
      </c>
      <c r="DP148" s="153" t="s">
        <v>7469</v>
      </c>
      <c r="DQ148" s="153" t="s">
        <v>7469</v>
      </c>
      <c r="DR148" s="153" t="s">
        <v>7469</v>
      </c>
      <c r="DS148" s="153" t="s">
        <v>7469</v>
      </c>
      <c r="DT148" s="153" t="s">
        <v>7469</v>
      </c>
      <c r="DU148" s="153" t="s">
        <v>7469</v>
      </c>
      <c r="DV148" s="153" t="s">
        <v>7469</v>
      </c>
      <c r="DW148" s="153" t="s">
        <v>7469</v>
      </c>
      <c r="DX148" s="153" t="s">
        <v>7469</v>
      </c>
      <c r="DY148" s="153" t="s">
        <v>7469</v>
      </c>
      <c r="DZ148" s="153" t="s">
        <v>7469</v>
      </c>
      <c r="EA148" s="153" t="s">
        <v>7469</v>
      </c>
      <c r="EB148" s="153" t="s">
        <v>7469</v>
      </c>
      <c r="EC148" s="153" t="s">
        <v>7469</v>
      </c>
      <c r="ED148" s="153" t="s">
        <v>7469</v>
      </c>
      <c r="EE148" s="153" t="s">
        <v>7469</v>
      </c>
      <c r="EF148" s="153" t="s">
        <v>7469</v>
      </c>
      <c r="EG148" s="153" t="s">
        <v>7469</v>
      </c>
      <c r="EH148" s="153" t="s">
        <v>7469</v>
      </c>
      <c r="EI148" s="153" t="s">
        <v>7469</v>
      </c>
      <c r="EJ148" s="153" t="s">
        <v>7469</v>
      </c>
      <c r="EK148" s="153" t="s">
        <v>7469</v>
      </c>
      <c r="EL148" s="153" t="s">
        <v>7469</v>
      </c>
      <c r="EM148" s="153" t="s">
        <v>7469</v>
      </c>
      <c r="EN148" s="153" t="s">
        <v>7469</v>
      </c>
    </row>
    <row r="149" spans="3:144">
      <c r="C149" s="120"/>
      <c r="D149" s="103"/>
      <c r="E149" s="120" t="s">
        <v>8096</v>
      </c>
      <c r="F149" s="126" t="s">
        <v>8120</v>
      </c>
      <c r="G149" s="151" t="s">
        <v>8090</v>
      </c>
      <c r="H149" s="152" t="s">
        <v>8097</v>
      </c>
      <c r="I149" s="153" t="s">
        <v>7469</v>
      </c>
      <c r="J149" s="153" t="s">
        <v>7469</v>
      </c>
      <c r="K149" s="153" t="s">
        <v>7469</v>
      </c>
      <c r="L149" s="153" t="s">
        <v>7469</v>
      </c>
      <c r="M149" s="153" t="s">
        <v>7469</v>
      </c>
      <c r="N149" s="153" t="s">
        <v>7469</v>
      </c>
      <c r="O149" s="153" t="s">
        <v>7469</v>
      </c>
      <c r="P149" s="153" t="s">
        <v>7469</v>
      </c>
      <c r="Q149" s="153" t="s">
        <v>7469</v>
      </c>
      <c r="R149" s="153" t="s">
        <v>7469</v>
      </c>
      <c r="S149" s="153" t="s">
        <v>7469</v>
      </c>
      <c r="T149" s="153" t="s">
        <v>7469</v>
      </c>
      <c r="U149" s="153" t="s">
        <v>7469</v>
      </c>
      <c r="V149" s="153" t="s">
        <v>7469</v>
      </c>
      <c r="W149" s="153" t="s">
        <v>7469</v>
      </c>
      <c r="X149" s="153" t="s">
        <v>7469</v>
      </c>
      <c r="Y149" s="153" t="s">
        <v>7469</v>
      </c>
      <c r="Z149" s="153" t="s">
        <v>7469</v>
      </c>
      <c r="AA149" s="153" t="s">
        <v>7469</v>
      </c>
      <c r="AB149" s="153" t="s">
        <v>7469</v>
      </c>
      <c r="AC149" s="153" t="s">
        <v>7469</v>
      </c>
      <c r="AD149" s="153" t="s">
        <v>7469</v>
      </c>
      <c r="AE149" s="153" t="s">
        <v>7469</v>
      </c>
      <c r="AF149" s="153" t="s">
        <v>7469</v>
      </c>
      <c r="AG149" s="153" t="s">
        <v>7469</v>
      </c>
      <c r="AH149" s="153" t="s">
        <v>7469</v>
      </c>
      <c r="AI149" s="153" t="s">
        <v>7469</v>
      </c>
      <c r="AJ149" s="153" t="s">
        <v>7469</v>
      </c>
      <c r="AK149" s="153" t="s">
        <v>7469</v>
      </c>
      <c r="AL149" s="153" t="s">
        <v>7469</v>
      </c>
      <c r="AM149" s="153" t="s">
        <v>7469</v>
      </c>
      <c r="AN149" s="153" t="s">
        <v>7469</v>
      </c>
      <c r="AO149" s="153" t="s">
        <v>7469</v>
      </c>
      <c r="AP149" s="153" t="s">
        <v>7469</v>
      </c>
      <c r="AQ149" s="153" t="s">
        <v>7469</v>
      </c>
      <c r="AR149" s="153" t="s">
        <v>7469</v>
      </c>
      <c r="AS149" s="153" t="s">
        <v>7469</v>
      </c>
      <c r="AT149" s="153" t="s">
        <v>7469</v>
      </c>
      <c r="AU149" s="153" t="s">
        <v>7469</v>
      </c>
      <c r="AV149" s="153" t="s">
        <v>7469</v>
      </c>
      <c r="AW149" s="153" t="s">
        <v>7469</v>
      </c>
      <c r="AX149" s="153" t="s">
        <v>7469</v>
      </c>
      <c r="AY149" s="153" t="s">
        <v>7469</v>
      </c>
      <c r="AZ149" s="153" t="s">
        <v>7469</v>
      </c>
      <c r="BA149" s="153" t="s">
        <v>7469</v>
      </c>
      <c r="BB149" s="153" t="s">
        <v>7469</v>
      </c>
      <c r="BC149" s="153" t="s">
        <v>7469</v>
      </c>
      <c r="BD149" s="153" t="s">
        <v>7469</v>
      </c>
      <c r="BE149" s="153" t="s">
        <v>7469</v>
      </c>
      <c r="BF149" s="153" t="s">
        <v>7469</v>
      </c>
      <c r="BG149" s="153" t="s">
        <v>7469</v>
      </c>
      <c r="BH149" s="153" t="s">
        <v>7469</v>
      </c>
      <c r="BI149" s="153" t="s">
        <v>7469</v>
      </c>
      <c r="BJ149" s="153" t="s">
        <v>7469</v>
      </c>
      <c r="BK149" s="153" t="s">
        <v>7469</v>
      </c>
      <c r="BL149" s="153" t="s">
        <v>7469</v>
      </c>
      <c r="BM149" s="153" t="s">
        <v>7469</v>
      </c>
      <c r="BN149" s="153" t="s">
        <v>7469</v>
      </c>
      <c r="BO149" s="153" t="s">
        <v>7469</v>
      </c>
      <c r="BP149" s="153" t="s">
        <v>7469</v>
      </c>
      <c r="BQ149" s="153" t="s">
        <v>7469</v>
      </c>
      <c r="BR149" s="153" t="s">
        <v>7469</v>
      </c>
      <c r="BS149" s="153" t="s">
        <v>7469</v>
      </c>
      <c r="BT149" s="153" t="s">
        <v>7469</v>
      </c>
      <c r="BU149" s="153" t="s">
        <v>7469</v>
      </c>
      <c r="BV149" s="153" t="s">
        <v>7469</v>
      </c>
      <c r="BW149" s="153" t="s">
        <v>7469</v>
      </c>
      <c r="BX149" s="153" t="s">
        <v>7469</v>
      </c>
      <c r="BY149" s="153" t="s">
        <v>7469</v>
      </c>
      <c r="BZ149" s="153" t="s">
        <v>7469</v>
      </c>
      <c r="CA149" s="153" t="s">
        <v>7469</v>
      </c>
      <c r="CB149" s="153" t="s">
        <v>7469</v>
      </c>
      <c r="CC149" s="153" t="s">
        <v>7469</v>
      </c>
      <c r="CD149" s="153" t="s">
        <v>7469</v>
      </c>
      <c r="CE149" s="153" t="s">
        <v>7469</v>
      </c>
      <c r="CF149" s="153" t="s">
        <v>7469</v>
      </c>
      <c r="CG149" s="153" t="s">
        <v>7469</v>
      </c>
      <c r="CH149" s="153" t="s">
        <v>7469</v>
      </c>
      <c r="CI149" s="153" t="s">
        <v>7469</v>
      </c>
      <c r="CJ149" s="153" t="s">
        <v>7469</v>
      </c>
      <c r="CK149" s="153" t="s">
        <v>7469</v>
      </c>
      <c r="CL149" s="153" t="s">
        <v>7469</v>
      </c>
      <c r="CM149" s="153" t="s">
        <v>7469</v>
      </c>
      <c r="CN149" s="153" t="s">
        <v>7469</v>
      </c>
      <c r="CO149" s="153" t="s">
        <v>7469</v>
      </c>
      <c r="CP149" s="153" t="s">
        <v>7469</v>
      </c>
      <c r="CQ149" s="153" t="s">
        <v>7469</v>
      </c>
      <c r="CR149" s="153" t="s">
        <v>7469</v>
      </c>
      <c r="CS149" s="153" t="s">
        <v>7469</v>
      </c>
      <c r="CT149" s="153" t="s">
        <v>7469</v>
      </c>
      <c r="CU149" s="153" t="s">
        <v>7469</v>
      </c>
      <c r="CV149" s="153" t="s">
        <v>7469</v>
      </c>
      <c r="CW149" s="153" t="s">
        <v>7469</v>
      </c>
      <c r="CX149" s="153" t="s">
        <v>7469</v>
      </c>
      <c r="CY149" s="153" t="s">
        <v>7469</v>
      </c>
      <c r="CZ149" s="153" t="s">
        <v>7469</v>
      </c>
      <c r="DA149" s="153" t="s">
        <v>7469</v>
      </c>
      <c r="DB149" s="153" t="s">
        <v>7469</v>
      </c>
      <c r="DC149" s="153" t="s">
        <v>7469</v>
      </c>
      <c r="DD149" s="153" t="s">
        <v>7469</v>
      </c>
      <c r="DE149" s="153" t="s">
        <v>7469</v>
      </c>
      <c r="DF149" s="153" t="s">
        <v>7469</v>
      </c>
      <c r="DG149" s="153" t="s">
        <v>7469</v>
      </c>
      <c r="DH149" s="153" t="s">
        <v>7469</v>
      </c>
      <c r="DI149" s="153" t="s">
        <v>7469</v>
      </c>
      <c r="DJ149" s="153" t="s">
        <v>7469</v>
      </c>
      <c r="DK149" s="153" t="s">
        <v>7469</v>
      </c>
      <c r="DL149" s="153" t="s">
        <v>7469</v>
      </c>
      <c r="DM149" s="153" t="s">
        <v>7469</v>
      </c>
      <c r="DN149" s="153" t="s">
        <v>7469</v>
      </c>
      <c r="DO149" s="153" t="s">
        <v>7469</v>
      </c>
      <c r="DP149" s="153" t="s">
        <v>7469</v>
      </c>
      <c r="DQ149" s="153" t="s">
        <v>7469</v>
      </c>
      <c r="DR149" s="153" t="s">
        <v>7469</v>
      </c>
      <c r="DS149" s="153" t="s">
        <v>7469</v>
      </c>
      <c r="DT149" s="153" t="s">
        <v>7469</v>
      </c>
      <c r="DU149" s="153" t="s">
        <v>7469</v>
      </c>
      <c r="DV149" s="153" t="s">
        <v>7469</v>
      </c>
      <c r="DW149" s="153" t="s">
        <v>7469</v>
      </c>
      <c r="DX149" s="153" t="s">
        <v>7469</v>
      </c>
      <c r="DY149" s="153" t="s">
        <v>7469</v>
      </c>
      <c r="DZ149" s="153" t="s">
        <v>7469</v>
      </c>
      <c r="EA149" s="153" t="s">
        <v>7469</v>
      </c>
      <c r="EB149" s="153" t="s">
        <v>7469</v>
      </c>
      <c r="EC149" s="153" t="s">
        <v>7469</v>
      </c>
      <c r="ED149" s="153" t="s">
        <v>7469</v>
      </c>
      <c r="EE149" s="153" t="s">
        <v>7469</v>
      </c>
      <c r="EF149" s="153" t="s">
        <v>7469</v>
      </c>
      <c r="EG149" s="153" t="s">
        <v>7469</v>
      </c>
      <c r="EH149" s="153" t="s">
        <v>7469</v>
      </c>
      <c r="EI149" s="153" t="s">
        <v>7469</v>
      </c>
      <c r="EJ149" s="153" t="s">
        <v>7469</v>
      </c>
      <c r="EK149" s="153" t="s">
        <v>7469</v>
      </c>
      <c r="EL149" s="153" t="s">
        <v>7469</v>
      </c>
      <c r="EM149" s="153" t="s">
        <v>7469</v>
      </c>
      <c r="EN149" s="153" t="s">
        <v>7469</v>
      </c>
    </row>
    <row r="150" spans="3:144">
      <c r="C150" s="120"/>
      <c r="D150" s="103"/>
      <c r="E150" s="120" t="s">
        <v>8098</v>
      </c>
      <c r="F150" s="126" t="s">
        <v>8120</v>
      </c>
      <c r="G150" s="151" t="s">
        <v>8090</v>
      </c>
      <c r="H150" s="152" t="s">
        <v>8097</v>
      </c>
      <c r="I150" s="153" t="s">
        <v>7469</v>
      </c>
      <c r="J150" s="153" t="s">
        <v>7469</v>
      </c>
      <c r="K150" s="153" t="s">
        <v>7469</v>
      </c>
      <c r="L150" s="153" t="s">
        <v>7469</v>
      </c>
      <c r="M150" s="153" t="s">
        <v>7469</v>
      </c>
      <c r="N150" s="153" t="s">
        <v>7469</v>
      </c>
      <c r="O150" s="153" t="s">
        <v>7469</v>
      </c>
      <c r="P150" s="153" t="s">
        <v>7469</v>
      </c>
      <c r="Q150" s="153" t="s">
        <v>7469</v>
      </c>
      <c r="R150" s="153" t="s">
        <v>7469</v>
      </c>
      <c r="S150" s="153" t="s">
        <v>7469</v>
      </c>
      <c r="T150" s="153" t="s">
        <v>7469</v>
      </c>
      <c r="U150" s="153" t="s">
        <v>7469</v>
      </c>
      <c r="V150" s="153" t="s">
        <v>7469</v>
      </c>
      <c r="W150" s="153" t="s">
        <v>7469</v>
      </c>
      <c r="X150" s="153" t="s">
        <v>7469</v>
      </c>
      <c r="Y150" s="153" t="s">
        <v>7469</v>
      </c>
      <c r="Z150" s="153" t="s">
        <v>7469</v>
      </c>
      <c r="AA150" s="153" t="s">
        <v>7469</v>
      </c>
      <c r="AB150" s="153" t="s">
        <v>7469</v>
      </c>
      <c r="AC150" s="153" t="s">
        <v>7469</v>
      </c>
      <c r="AD150" s="153" t="s">
        <v>7469</v>
      </c>
      <c r="AE150" s="153" t="s">
        <v>7469</v>
      </c>
      <c r="AF150" s="153" t="s">
        <v>7469</v>
      </c>
      <c r="AG150" s="153" t="s">
        <v>7469</v>
      </c>
      <c r="AH150" s="153" t="s">
        <v>7469</v>
      </c>
      <c r="AI150" s="153" t="s">
        <v>7469</v>
      </c>
      <c r="AJ150" s="153" t="s">
        <v>7469</v>
      </c>
      <c r="AK150" s="153" t="s">
        <v>7469</v>
      </c>
      <c r="AL150" s="153" t="s">
        <v>7469</v>
      </c>
      <c r="AM150" s="153" t="s">
        <v>7469</v>
      </c>
      <c r="AN150" s="153" t="s">
        <v>7469</v>
      </c>
      <c r="AO150" s="153" t="s">
        <v>7469</v>
      </c>
      <c r="AP150" s="153" t="s">
        <v>7469</v>
      </c>
      <c r="AQ150" s="153" t="s">
        <v>7469</v>
      </c>
      <c r="AR150" s="153" t="s">
        <v>7469</v>
      </c>
      <c r="AS150" s="153" t="s">
        <v>7469</v>
      </c>
      <c r="AT150" s="153" t="s">
        <v>7469</v>
      </c>
      <c r="AU150" s="153" t="s">
        <v>7469</v>
      </c>
      <c r="AV150" s="153" t="s">
        <v>7469</v>
      </c>
      <c r="AW150" s="153" t="s">
        <v>7469</v>
      </c>
      <c r="AX150" s="153" t="s">
        <v>7469</v>
      </c>
      <c r="AY150" s="153" t="s">
        <v>7469</v>
      </c>
      <c r="AZ150" s="153" t="s">
        <v>7469</v>
      </c>
      <c r="BA150" s="153" t="s">
        <v>7469</v>
      </c>
      <c r="BB150" s="153" t="s">
        <v>7469</v>
      </c>
      <c r="BC150" s="153" t="s">
        <v>7469</v>
      </c>
      <c r="BD150" s="153" t="s">
        <v>7469</v>
      </c>
      <c r="BE150" s="153" t="s">
        <v>7469</v>
      </c>
      <c r="BF150" s="153" t="s">
        <v>7469</v>
      </c>
      <c r="BG150" s="153" t="s">
        <v>7469</v>
      </c>
      <c r="BH150" s="153" t="s">
        <v>7469</v>
      </c>
      <c r="BI150" s="153" t="s">
        <v>7469</v>
      </c>
      <c r="BJ150" s="153" t="s">
        <v>7469</v>
      </c>
      <c r="BK150" s="153" t="s">
        <v>7469</v>
      </c>
      <c r="BL150" s="153" t="s">
        <v>7469</v>
      </c>
      <c r="BM150" s="153" t="s">
        <v>7469</v>
      </c>
      <c r="BN150" s="153" t="s">
        <v>7469</v>
      </c>
      <c r="BO150" s="153" t="s">
        <v>7469</v>
      </c>
      <c r="BP150" s="153" t="s">
        <v>7469</v>
      </c>
      <c r="BQ150" s="153" t="s">
        <v>7469</v>
      </c>
      <c r="BR150" s="153" t="s">
        <v>7469</v>
      </c>
      <c r="BS150" s="153" t="s">
        <v>7469</v>
      </c>
      <c r="BT150" s="153" t="s">
        <v>7469</v>
      </c>
      <c r="BU150" s="153" t="s">
        <v>7469</v>
      </c>
      <c r="BV150" s="153" t="s">
        <v>7469</v>
      </c>
      <c r="BW150" s="153" t="s">
        <v>7469</v>
      </c>
      <c r="BX150" s="153" t="s">
        <v>7469</v>
      </c>
      <c r="BY150" s="153" t="s">
        <v>7469</v>
      </c>
      <c r="BZ150" s="153" t="s">
        <v>7469</v>
      </c>
      <c r="CA150" s="153" t="s">
        <v>7469</v>
      </c>
      <c r="CB150" s="153" t="s">
        <v>7469</v>
      </c>
      <c r="CC150" s="153" t="s">
        <v>7469</v>
      </c>
      <c r="CD150" s="153" t="s">
        <v>7469</v>
      </c>
      <c r="CE150" s="153" t="s">
        <v>7469</v>
      </c>
      <c r="CF150" s="153" t="s">
        <v>7469</v>
      </c>
      <c r="CG150" s="153" t="s">
        <v>7469</v>
      </c>
      <c r="CH150" s="153" t="s">
        <v>7469</v>
      </c>
      <c r="CI150" s="153" t="s">
        <v>7469</v>
      </c>
      <c r="CJ150" s="153" t="s">
        <v>7469</v>
      </c>
      <c r="CK150" s="153" t="s">
        <v>7469</v>
      </c>
      <c r="CL150" s="153" t="s">
        <v>7469</v>
      </c>
      <c r="CM150" s="153" t="s">
        <v>7469</v>
      </c>
      <c r="CN150" s="153" t="s">
        <v>7469</v>
      </c>
      <c r="CO150" s="153" t="s">
        <v>7469</v>
      </c>
      <c r="CP150" s="153" t="s">
        <v>7469</v>
      </c>
      <c r="CQ150" s="153" t="s">
        <v>7469</v>
      </c>
      <c r="CR150" s="153" t="s">
        <v>7469</v>
      </c>
      <c r="CS150" s="153" t="s">
        <v>7469</v>
      </c>
      <c r="CT150" s="153" t="s">
        <v>7469</v>
      </c>
      <c r="CU150" s="153" t="s">
        <v>7469</v>
      </c>
      <c r="CV150" s="153" t="s">
        <v>7469</v>
      </c>
      <c r="CW150" s="153" t="s">
        <v>7469</v>
      </c>
      <c r="CX150" s="153" t="s">
        <v>7469</v>
      </c>
      <c r="CY150" s="153" t="s">
        <v>7469</v>
      </c>
      <c r="CZ150" s="153" t="s">
        <v>7469</v>
      </c>
      <c r="DA150" s="153" t="s">
        <v>7469</v>
      </c>
      <c r="DB150" s="153" t="s">
        <v>7469</v>
      </c>
      <c r="DC150" s="153" t="s">
        <v>7469</v>
      </c>
      <c r="DD150" s="153" t="s">
        <v>7469</v>
      </c>
      <c r="DE150" s="153" t="s">
        <v>7469</v>
      </c>
      <c r="DF150" s="153" t="s">
        <v>7469</v>
      </c>
      <c r="DG150" s="153" t="s">
        <v>7469</v>
      </c>
      <c r="DH150" s="153" t="s">
        <v>7469</v>
      </c>
      <c r="DI150" s="153" t="s">
        <v>7469</v>
      </c>
      <c r="DJ150" s="153" t="s">
        <v>7469</v>
      </c>
      <c r="DK150" s="153" t="s">
        <v>7469</v>
      </c>
      <c r="DL150" s="153" t="s">
        <v>7469</v>
      </c>
      <c r="DM150" s="153" t="s">
        <v>7469</v>
      </c>
      <c r="DN150" s="153" t="s">
        <v>7469</v>
      </c>
      <c r="DO150" s="153" t="s">
        <v>7469</v>
      </c>
      <c r="DP150" s="153" t="s">
        <v>7469</v>
      </c>
      <c r="DQ150" s="153" t="s">
        <v>7469</v>
      </c>
      <c r="DR150" s="153" t="s">
        <v>7469</v>
      </c>
      <c r="DS150" s="153" t="s">
        <v>7469</v>
      </c>
      <c r="DT150" s="153" t="s">
        <v>7469</v>
      </c>
      <c r="DU150" s="153" t="s">
        <v>7469</v>
      </c>
      <c r="DV150" s="153" t="s">
        <v>7469</v>
      </c>
      <c r="DW150" s="153" t="s">
        <v>7469</v>
      </c>
      <c r="DX150" s="153" t="s">
        <v>7469</v>
      </c>
      <c r="DY150" s="153" t="s">
        <v>7469</v>
      </c>
      <c r="DZ150" s="153" t="s">
        <v>7469</v>
      </c>
      <c r="EA150" s="153" t="s">
        <v>7469</v>
      </c>
      <c r="EB150" s="153" t="s">
        <v>7469</v>
      </c>
      <c r="EC150" s="153" t="s">
        <v>7469</v>
      </c>
      <c r="ED150" s="153" t="s">
        <v>7469</v>
      </c>
      <c r="EE150" s="153" t="s">
        <v>7469</v>
      </c>
      <c r="EF150" s="153" t="s">
        <v>7469</v>
      </c>
      <c r="EG150" s="153" t="s">
        <v>7469</v>
      </c>
      <c r="EH150" s="153" t="s">
        <v>7469</v>
      </c>
      <c r="EI150" s="153" t="s">
        <v>7469</v>
      </c>
      <c r="EJ150" s="153" t="s">
        <v>7469</v>
      </c>
      <c r="EK150" s="153" t="s">
        <v>7469</v>
      </c>
      <c r="EL150" s="153" t="s">
        <v>7469</v>
      </c>
      <c r="EM150" s="153" t="s">
        <v>7469</v>
      </c>
      <c r="EN150" s="153" t="s">
        <v>7469</v>
      </c>
    </row>
    <row r="151" spans="3:144">
      <c r="C151" s="120"/>
      <c r="D151" s="103"/>
      <c r="E151" s="120" t="s">
        <v>7693</v>
      </c>
      <c r="F151" s="126" t="s">
        <v>8120</v>
      </c>
      <c r="G151" s="151" t="s">
        <v>8090</v>
      </c>
      <c r="H151" s="152" t="s">
        <v>8097</v>
      </c>
      <c r="I151" s="153" t="s">
        <v>7469</v>
      </c>
      <c r="J151" s="153" t="s">
        <v>7469</v>
      </c>
      <c r="K151" s="153" t="s">
        <v>7469</v>
      </c>
      <c r="L151" s="153" t="s">
        <v>7469</v>
      </c>
      <c r="M151" s="153" t="s">
        <v>7469</v>
      </c>
      <c r="N151" s="153" t="s">
        <v>7469</v>
      </c>
      <c r="O151" s="153" t="s">
        <v>7469</v>
      </c>
      <c r="P151" s="153" t="s">
        <v>7469</v>
      </c>
      <c r="Q151" s="153" t="s">
        <v>7469</v>
      </c>
      <c r="R151" s="153" t="s">
        <v>7469</v>
      </c>
      <c r="S151" s="153" t="s">
        <v>7469</v>
      </c>
      <c r="T151" s="153" t="s">
        <v>7469</v>
      </c>
      <c r="U151" s="153" t="s">
        <v>7469</v>
      </c>
      <c r="V151" s="153" t="s">
        <v>7469</v>
      </c>
      <c r="W151" s="153" t="s">
        <v>7469</v>
      </c>
      <c r="X151" s="153" t="s">
        <v>7469</v>
      </c>
      <c r="Y151" s="153" t="s">
        <v>7469</v>
      </c>
      <c r="Z151" s="153" t="s">
        <v>7469</v>
      </c>
      <c r="AA151" s="153" t="s">
        <v>7469</v>
      </c>
      <c r="AB151" s="153" t="s">
        <v>7469</v>
      </c>
      <c r="AC151" s="153" t="s">
        <v>7469</v>
      </c>
      <c r="AD151" s="153" t="s">
        <v>7469</v>
      </c>
      <c r="AE151" s="153" t="s">
        <v>7469</v>
      </c>
      <c r="AF151" s="153" t="s">
        <v>7469</v>
      </c>
      <c r="AG151" s="153" t="s">
        <v>7469</v>
      </c>
      <c r="AH151" s="153" t="s">
        <v>7469</v>
      </c>
      <c r="AI151" s="153" t="s">
        <v>7469</v>
      </c>
      <c r="AJ151" s="153" t="s">
        <v>7469</v>
      </c>
      <c r="AK151" s="153" t="s">
        <v>7469</v>
      </c>
      <c r="AL151" s="153" t="s">
        <v>7469</v>
      </c>
      <c r="AM151" s="153" t="s">
        <v>7469</v>
      </c>
      <c r="AN151" s="153" t="s">
        <v>7469</v>
      </c>
      <c r="AO151" s="153" t="s">
        <v>7469</v>
      </c>
      <c r="AP151" s="153" t="s">
        <v>7469</v>
      </c>
      <c r="AQ151" s="153" t="s">
        <v>7469</v>
      </c>
      <c r="AR151" s="153" t="s">
        <v>7469</v>
      </c>
      <c r="AS151" s="153" t="s">
        <v>7469</v>
      </c>
      <c r="AT151" s="153" t="s">
        <v>7469</v>
      </c>
      <c r="AU151" s="153" t="s">
        <v>7469</v>
      </c>
      <c r="AV151" s="153" t="s">
        <v>7469</v>
      </c>
      <c r="AW151" s="153" t="s">
        <v>7469</v>
      </c>
      <c r="AX151" s="153" t="s">
        <v>7469</v>
      </c>
      <c r="AY151" s="153" t="s">
        <v>7469</v>
      </c>
      <c r="AZ151" s="153" t="s">
        <v>7469</v>
      </c>
      <c r="BA151" s="153" t="s">
        <v>7469</v>
      </c>
      <c r="BB151" s="153" t="s">
        <v>7469</v>
      </c>
      <c r="BC151" s="153" t="s">
        <v>7469</v>
      </c>
      <c r="BD151" s="153" t="s">
        <v>7469</v>
      </c>
      <c r="BE151" s="153" t="s">
        <v>7469</v>
      </c>
      <c r="BF151" s="153" t="s">
        <v>7469</v>
      </c>
      <c r="BG151" s="153" t="s">
        <v>7469</v>
      </c>
      <c r="BH151" s="153" t="s">
        <v>7469</v>
      </c>
      <c r="BI151" s="153" t="s">
        <v>7469</v>
      </c>
      <c r="BJ151" s="153" t="s">
        <v>7469</v>
      </c>
      <c r="BK151" s="153" t="s">
        <v>7469</v>
      </c>
      <c r="BL151" s="153" t="s">
        <v>7469</v>
      </c>
      <c r="BM151" s="153" t="s">
        <v>7469</v>
      </c>
      <c r="BN151" s="153" t="s">
        <v>7469</v>
      </c>
      <c r="BO151" s="153" t="s">
        <v>7469</v>
      </c>
      <c r="BP151" s="153" t="s">
        <v>7469</v>
      </c>
      <c r="BQ151" s="153" t="s">
        <v>7469</v>
      </c>
      <c r="BR151" s="153" t="s">
        <v>7469</v>
      </c>
      <c r="BS151" s="153" t="s">
        <v>7469</v>
      </c>
      <c r="BT151" s="153" t="s">
        <v>7469</v>
      </c>
      <c r="BU151" s="153" t="s">
        <v>7469</v>
      </c>
      <c r="BV151" s="153" t="s">
        <v>7469</v>
      </c>
      <c r="BW151" s="153" t="s">
        <v>7469</v>
      </c>
      <c r="BX151" s="153" t="s">
        <v>7469</v>
      </c>
      <c r="BY151" s="153" t="s">
        <v>7469</v>
      </c>
      <c r="BZ151" s="153" t="s">
        <v>7469</v>
      </c>
      <c r="CA151" s="153" t="s">
        <v>7469</v>
      </c>
      <c r="CB151" s="153" t="s">
        <v>7469</v>
      </c>
      <c r="CC151" s="153" t="s">
        <v>7469</v>
      </c>
      <c r="CD151" s="153" t="s">
        <v>7469</v>
      </c>
      <c r="CE151" s="153" t="s">
        <v>7469</v>
      </c>
      <c r="CF151" s="153" t="s">
        <v>7469</v>
      </c>
      <c r="CG151" s="153" t="s">
        <v>7469</v>
      </c>
      <c r="CH151" s="153" t="s">
        <v>7469</v>
      </c>
      <c r="CI151" s="153" t="s">
        <v>7469</v>
      </c>
      <c r="CJ151" s="153" t="s">
        <v>7469</v>
      </c>
      <c r="CK151" s="153" t="s">
        <v>7469</v>
      </c>
      <c r="CL151" s="153" t="s">
        <v>7469</v>
      </c>
      <c r="CM151" s="153" t="s">
        <v>7469</v>
      </c>
      <c r="CN151" s="153" t="s">
        <v>7469</v>
      </c>
      <c r="CO151" s="153" t="s">
        <v>7469</v>
      </c>
      <c r="CP151" s="153" t="s">
        <v>7469</v>
      </c>
      <c r="CQ151" s="153" t="s">
        <v>7469</v>
      </c>
      <c r="CR151" s="153" t="s">
        <v>7469</v>
      </c>
      <c r="CS151" s="153" t="s">
        <v>7469</v>
      </c>
      <c r="CT151" s="153" t="s">
        <v>7469</v>
      </c>
      <c r="CU151" s="153" t="s">
        <v>7469</v>
      </c>
      <c r="CV151" s="153" t="s">
        <v>7469</v>
      </c>
      <c r="CW151" s="153" t="s">
        <v>7469</v>
      </c>
      <c r="CX151" s="153" t="s">
        <v>7469</v>
      </c>
      <c r="CY151" s="153" t="s">
        <v>7469</v>
      </c>
      <c r="CZ151" s="153" t="s">
        <v>7469</v>
      </c>
      <c r="DA151" s="153" t="s">
        <v>7469</v>
      </c>
      <c r="DB151" s="153" t="s">
        <v>7469</v>
      </c>
      <c r="DC151" s="153" t="s">
        <v>7469</v>
      </c>
      <c r="DD151" s="153" t="s">
        <v>7469</v>
      </c>
      <c r="DE151" s="153" t="s">
        <v>7469</v>
      </c>
      <c r="DF151" s="153" t="s">
        <v>7469</v>
      </c>
      <c r="DG151" s="153" t="s">
        <v>7469</v>
      </c>
      <c r="DH151" s="153" t="s">
        <v>7469</v>
      </c>
      <c r="DI151" s="153" t="s">
        <v>7469</v>
      </c>
      <c r="DJ151" s="153" t="s">
        <v>7469</v>
      </c>
      <c r="DK151" s="153" t="s">
        <v>7469</v>
      </c>
      <c r="DL151" s="153" t="s">
        <v>7469</v>
      </c>
      <c r="DM151" s="153" t="s">
        <v>7469</v>
      </c>
      <c r="DN151" s="153" t="s">
        <v>7469</v>
      </c>
      <c r="DO151" s="153" t="s">
        <v>7469</v>
      </c>
      <c r="DP151" s="153" t="s">
        <v>7469</v>
      </c>
      <c r="DQ151" s="153" t="s">
        <v>7469</v>
      </c>
      <c r="DR151" s="153" t="s">
        <v>7469</v>
      </c>
      <c r="DS151" s="153" t="s">
        <v>7469</v>
      </c>
      <c r="DT151" s="153" t="s">
        <v>7469</v>
      </c>
      <c r="DU151" s="153" t="s">
        <v>7469</v>
      </c>
      <c r="DV151" s="153" t="s">
        <v>7469</v>
      </c>
      <c r="DW151" s="153" t="s">
        <v>7469</v>
      </c>
      <c r="DX151" s="153" t="s">
        <v>7469</v>
      </c>
      <c r="DY151" s="153" t="s">
        <v>7469</v>
      </c>
      <c r="DZ151" s="153" t="s">
        <v>7469</v>
      </c>
      <c r="EA151" s="153" t="s">
        <v>7469</v>
      </c>
      <c r="EB151" s="153" t="s">
        <v>7469</v>
      </c>
      <c r="EC151" s="153" t="s">
        <v>7469</v>
      </c>
      <c r="ED151" s="153" t="s">
        <v>7469</v>
      </c>
      <c r="EE151" s="153" t="s">
        <v>7469</v>
      </c>
      <c r="EF151" s="153" t="s">
        <v>7469</v>
      </c>
      <c r="EG151" s="153" t="s">
        <v>7469</v>
      </c>
      <c r="EH151" s="153" t="s">
        <v>7469</v>
      </c>
      <c r="EI151" s="153" t="s">
        <v>7469</v>
      </c>
      <c r="EJ151" s="153" t="s">
        <v>7469</v>
      </c>
      <c r="EK151" s="153" t="s">
        <v>7469</v>
      </c>
      <c r="EL151" s="153" t="s">
        <v>7469</v>
      </c>
      <c r="EM151" s="153" t="s">
        <v>7469</v>
      </c>
      <c r="EN151" s="153" t="s">
        <v>7469</v>
      </c>
    </row>
    <row r="152" spans="3:144">
      <c r="C152" s="120"/>
      <c r="D152" s="103"/>
      <c r="E152" s="120" t="s">
        <v>8099</v>
      </c>
      <c r="F152" s="126" t="s">
        <v>8120</v>
      </c>
      <c r="G152" s="151" t="s">
        <v>8090</v>
      </c>
      <c r="H152" s="152" t="s">
        <v>8097</v>
      </c>
      <c r="I152" s="153" t="s">
        <v>7469</v>
      </c>
      <c r="J152" s="153" t="s">
        <v>7469</v>
      </c>
      <c r="K152" s="153" t="s">
        <v>7469</v>
      </c>
      <c r="L152" s="153" t="s">
        <v>7469</v>
      </c>
      <c r="M152" s="153" t="s">
        <v>7469</v>
      </c>
      <c r="N152" s="153" t="s">
        <v>7469</v>
      </c>
      <c r="O152" s="153" t="s">
        <v>7469</v>
      </c>
      <c r="P152" s="153" t="s">
        <v>7469</v>
      </c>
      <c r="Q152" s="153" t="s">
        <v>7469</v>
      </c>
      <c r="R152" s="153" t="s">
        <v>7469</v>
      </c>
      <c r="S152" s="153" t="s">
        <v>7469</v>
      </c>
      <c r="T152" s="153" t="s">
        <v>7469</v>
      </c>
      <c r="U152" s="153" t="s">
        <v>7469</v>
      </c>
      <c r="V152" s="153" t="s">
        <v>7469</v>
      </c>
      <c r="W152" s="153" t="s">
        <v>7469</v>
      </c>
      <c r="X152" s="153" t="s">
        <v>7469</v>
      </c>
      <c r="Y152" s="153" t="s">
        <v>7469</v>
      </c>
      <c r="Z152" s="153" t="s">
        <v>7469</v>
      </c>
      <c r="AA152" s="153" t="s">
        <v>7469</v>
      </c>
      <c r="AB152" s="153" t="s">
        <v>7469</v>
      </c>
      <c r="AC152" s="153" t="s">
        <v>7469</v>
      </c>
      <c r="AD152" s="153" t="s">
        <v>7469</v>
      </c>
      <c r="AE152" s="153" t="s">
        <v>7469</v>
      </c>
      <c r="AF152" s="153" t="s">
        <v>7469</v>
      </c>
      <c r="AG152" s="153" t="s">
        <v>7469</v>
      </c>
      <c r="AH152" s="153" t="s">
        <v>7469</v>
      </c>
      <c r="AI152" s="153" t="s">
        <v>7469</v>
      </c>
      <c r="AJ152" s="153" t="s">
        <v>7469</v>
      </c>
      <c r="AK152" s="153" t="s">
        <v>7469</v>
      </c>
      <c r="AL152" s="153" t="s">
        <v>7469</v>
      </c>
      <c r="AM152" s="153" t="s">
        <v>7469</v>
      </c>
      <c r="AN152" s="153" t="s">
        <v>7469</v>
      </c>
      <c r="AO152" s="153" t="s">
        <v>7469</v>
      </c>
      <c r="AP152" s="153" t="s">
        <v>7469</v>
      </c>
      <c r="AQ152" s="153" t="s">
        <v>7469</v>
      </c>
      <c r="AR152" s="153" t="s">
        <v>7469</v>
      </c>
      <c r="AS152" s="153" t="s">
        <v>7469</v>
      </c>
      <c r="AT152" s="153" t="s">
        <v>7469</v>
      </c>
      <c r="AU152" s="153" t="s">
        <v>7469</v>
      </c>
      <c r="AV152" s="153" t="s">
        <v>7469</v>
      </c>
      <c r="AW152" s="153" t="s">
        <v>7469</v>
      </c>
      <c r="AX152" s="153" t="s">
        <v>7469</v>
      </c>
      <c r="AY152" s="153" t="s">
        <v>7469</v>
      </c>
      <c r="AZ152" s="153" t="s">
        <v>7469</v>
      </c>
      <c r="BA152" s="153" t="s">
        <v>7469</v>
      </c>
      <c r="BB152" s="153" t="s">
        <v>7469</v>
      </c>
      <c r="BC152" s="153" t="s">
        <v>7469</v>
      </c>
      <c r="BD152" s="153" t="s">
        <v>7469</v>
      </c>
      <c r="BE152" s="153" t="s">
        <v>7469</v>
      </c>
      <c r="BF152" s="153" t="s">
        <v>7469</v>
      </c>
      <c r="BG152" s="153" t="s">
        <v>7469</v>
      </c>
      <c r="BH152" s="153" t="s">
        <v>7469</v>
      </c>
      <c r="BI152" s="153" t="s">
        <v>7469</v>
      </c>
      <c r="BJ152" s="153" t="s">
        <v>7469</v>
      </c>
      <c r="BK152" s="153" t="s">
        <v>7469</v>
      </c>
      <c r="BL152" s="153" t="s">
        <v>7469</v>
      </c>
      <c r="BM152" s="153" t="s">
        <v>7469</v>
      </c>
      <c r="BN152" s="153" t="s">
        <v>7469</v>
      </c>
      <c r="BO152" s="153" t="s">
        <v>7469</v>
      </c>
      <c r="BP152" s="153" t="s">
        <v>7469</v>
      </c>
      <c r="BQ152" s="153" t="s">
        <v>7469</v>
      </c>
      <c r="BR152" s="153" t="s">
        <v>7469</v>
      </c>
      <c r="BS152" s="153" t="s">
        <v>7469</v>
      </c>
      <c r="BT152" s="153" t="s">
        <v>7469</v>
      </c>
      <c r="BU152" s="153" t="s">
        <v>7469</v>
      </c>
      <c r="BV152" s="153" t="s">
        <v>7469</v>
      </c>
      <c r="BW152" s="153" t="s">
        <v>7469</v>
      </c>
      <c r="BX152" s="153" t="s">
        <v>7469</v>
      </c>
      <c r="BY152" s="153" t="s">
        <v>7469</v>
      </c>
      <c r="BZ152" s="153" t="s">
        <v>7469</v>
      </c>
      <c r="CA152" s="153" t="s">
        <v>7469</v>
      </c>
      <c r="CB152" s="153" t="s">
        <v>7469</v>
      </c>
      <c r="CC152" s="153" t="s">
        <v>7469</v>
      </c>
      <c r="CD152" s="153" t="s">
        <v>7469</v>
      </c>
      <c r="CE152" s="153" t="s">
        <v>7469</v>
      </c>
      <c r="CF152" s="153" t="s">
        <v>7469</v>
      </c>
      <c r="CG152" s="153" t="s">
        <v>7469</v>
      </c>
      <c r="CH152" s="153" t="s">
        <v>7469</v>
      </c>
      <c r="CI152" s="153" t="s">
        <v>7469</v>
      </c>
      <c r="CJ152" s="153" t="s">
        <v>7469</v>
      </c>
      <c r="CK152" s="153" t="s">
        <v>7469</v>
      </c>
      <c r="CL152" s="153" t="s">
        <v>7469</v>
      </c>
      <c r="CM152" s="153" t="s">
        <v>7469</v>
      </c>
      <c r="CN152" s="153" t="s">
        <v>7469</v>
      </c>
      <c r="CO152" s="153" t="s">
        <v>7469</v>
      </c>
      <c r="CP152" s="153" t="s">
        <v>7469</v>
      </c>
      <c r="CQ152" s="153" t="s">
        <v>7469</v>
      </c>
      <c r="CR152" s="153" t="s">
        <v>7469</v>
      </c>
      <c r="CS152" s="153" t="s">
        <v>7469</v>
      </c>
      <c r="CT152" s="153" t="s">
        <v>7469</v>
      </c>
      <c r="CU152" s="153" t="s">
        <v>7469</v>
      </c>
      <c r="CV152" s="153" t="s">
        <v>7469</v>
      </c>
      <c r="CW152" s="153" t="s">
        <v>7469</v>
      </c>
      <c r="CX152" s="153" t="s">
        <v>7469</v>
      </c>
      <c r="CY152" s="153" t="s">
        <v>7469</v>
      </c>
      <c r="CZ152" s="153" t="s">
        <v>7469</v>
      </c>
      <c r="DA152" s="153" t="s">
        <v>7469</v>
      </c>
      <c r="DB152" s="153" t="s">
        <v>7469</v>
      </c>
      <c r="DC152" s="153" t="s">
        <v>7469</v>
      </c>
      <c r="DD152" s="153" t="s">
        <v>7469</v>
      </c>
      <c r="DE152" s="153" t="s">
        <v>7469</v>
      </c>
      <c r="DF152" s="153" t="s">
        <v>7469</v>
      </c>
      <c r="DG152" s="153" t="s">
        <v>7469</v>
      </c>
      <c r="DH152" s="153" t="s">
        <v>7469</v>
      </c>
      <c r="DI152" s="153" t="s">
        <v>7469</v>
      </c>
      <c r="DJ152" s="153" t="s">
        <v>7469</v>
      </c>
      <c r="DK152" s="153" t="s">
        <v>7469</v>
      </c>
      <c r="DL152" s="153" t="s">
        <v>7469</v>
      </c>
      <c r="DM152" s="153" t="s">
        <v>7469</v>
      </c>
      <c r="DN152" s="153" t="s">
        <v>7469</v>
      </c>
      <c r="DO152" s="153" t="s">
        <v>7469</v>
      </c>
      <c r="DP152" s="153" t="s">
        <v>7469</v>
      </c>
      <c r="DQ152" s="153" t="s">
        <v>7469</v>
      </c>
      <c r="DR152" s="153" t="s">
        <v>7469</v>
      </c>
      <c r="DS152" s="153" t="s">
        <v>7469</v>
      </c>
      <c r="DT152" s="153" t="s">
        <v>7469</v>
      </c>
      <c r="DU152" s="153" t="s">
        <v>7469</v>
      </c>
      <c r="DV152" s="153" t="s">
        <v>7469</v>
      </c>
      <c r="DW152" s="153" t="s">
        <v>7469</v>
      </c>
      <c r="DX152" s="153" t="s">
        <v>7469</v>
      </c>
      <c r="DY152" s="153" t="s">
        <v>7469</v>
      </c>
      <c r="DZ152" s="153" t="s">
        <v>7469</v>
      </c>
      <c r="EA152" s="153" t="s">
        <v>7469</v>
      </c>
      <c r="EB152" s="153" t="s">
        <v>7469</v>
      </c>
      <c r="EC152" s="153" t="s">
        <v>7469</v>
      </c>
      <c r="ED152" s="153" t="s">
        <v>7469</v>
      </c>
      <c r="EE152" s="153" t="s">
        <v>7469</v>
      </c>
      <c r="EF152" s="153" t="s">
        <v>7469</v>
      </c>
      <c r="EG152" s="153" t="s">
        <v>7469</v>
      </c>
      <c r="EH152" s="153" t="s">
        <v>7469</v>
      </c>
      <c r="EI152" s="153" t="s">
        <v>7469</v>
      </c>
      <c r="EJ152" s="153" t="s">
        <v>7469</v>
      </c>
      <c r="EK152" s="153" t="s">
        <v>7469</v>
      </c>
      <c r="EL152" s="153" t="s">
        <v>7469</v>
      </c>
      <c r="EM152" s="153" t="s">
        <v>7469</v>
      </c>
      <c r="EN152" s="153" t="s">
        <v>7469</v>
      </c>
    </row>
    <row r="153" spans="3:144">
      <c r="C153" s="120"/>
      <c r="D153" s="103"/>
      <c r="E153" s="120" t="s">
        <v>8100</v>
      </c>
      <c r="F153" s="126" t="s">
        <v>8120</v>
      </c>
      <c r="G153" s="151" t="s">
        <v>8090</v>
      </c>
      <c r="H153" s="152" t="s">
        <v>8097</v>
      </c>
      <c r="I153" s="153" t="s">
        <v>7469</v>
      </c>
      <c r="J153" s="153" t="s">
        <v>7469</v>
      </c>
      <c r="K153" s="153" t="s">
        <v>7469</v>
      </c>
      <c r="L153" s="153" t="s">
        <v>7469</v>
      </c>
      <c r="M153" s="153" t="s">
        <v>7469</v>
      </c>
      <c r="N153" s="153" t="s">
        <v>7469</v>
      </c>
      <c r="O153" s="153" t="s">
        <v>7469</v>
      </c>
      <c r="P153" s="153" t="s">
        <v>7469</v>
      </c>
      <c r="Q153" s="153" t="s">
        <v>7469</v>
      </c>
      <c r="R153" s="153" t="s">
        <v>7469</v>
      </c>
      <c r="S153" s="153" t="s">
        <v>7469</v>
      </c>
      <c r="T153" s="153" t="s">
        <v>7469</v>
      </c>
      <c r="U153" s="153" t="s">
        <v>7469</v>
      </c>
      <c r="V153" s="153" t="s">
        <v>7469</v>
      </c>
      <c r="W153" s="153" t="s">
        <v>7469</v>
      </c>
      <c r="X153" s="153" t="s">
        <v>7469</v>
      </c>
      <c r="Y153" s="153" t="s">
        <v>7469</v>
      </c>
      <c r="Z153" s="153" t="s">
        <v>7469</v>
      </c>
      <c r="AA153" s="153" t="s">
        <v>7469</v>
      </c>
      <c r="AB153" s="153" t="s">
        <v>7469</v>
      </c>
      <c r="AC153" s="153" t="s">
        <v>7469</v>
      </c>
      <c r="AD153" s="153" t="s">
        <v>7469</v>
      </c>
      <c r="AE153" s="153" t="s">
        <v>7469</v>
      </c>
      <c r="AF153" s="153" t="s">
        <v>7469</v>
      </c>
      <c r="AG153" s="153" t="s">
        <v>7469</v>
      </c>
      <c r="AH153" s="153" t="s">
        <v>7469</v>
      </c>
      <c r="AI153" s="153" t="s">
        <v>7469</v>
      </c>
      <c r="AJ153" s="153" t="s">
        <v>7469</v>
      </c>
      <c r="AK153" s="153" t="s">
        <v>7469</v>
      </c>
      <c r="AL153" s="153" t="s">
        <v>7469</v>
      </c>
      <c r="AM153" s="153" t="s">
        <v>7469</v>
      </c>
      <c r="AN153" s="153" t="s">
        <v>7469</v>
      </c>
      <c r="AO153" s="153" t="s">
        <v>7469</v>
      </c>
      <c r="AP153" s="153" t="s">
        <v>7469</v>
      </c>
      <c r="AQ153" s="153" t="s">
        <v>7469</v>
      </c>
      <c r="AR153" s="153" t="s">
        <v>7469</v>
      </c>
      <c r="AS153" s="153" t="s">
        <v>7469</v>
      </c>
      <c r="AT153" s="153" t="s">
        <v>7469</v>
      </c>
      <c r="AU153" s="153" t="s">
        <v>7469</v>
      </c>
      <c r="AV153" s="153" t="s">
        <v>7469</v>
      </c>
      <c r="AW153" s="153" t="s">
        <v>7469</v>
      </c>
      <c r="AX153" s="153" t="s">
        <v>7469</v>
      </c>
      <c r="AY153" s="153" t="s">
        <v>7469</v>
      </c>
      <c r="AZ153" s="153" t="s">
        <v>7469</v>
      </c>
      <c r="BA153" s="153" t="s">
        <v>7469</v>
      </c>
      <c r="BB153" s="153" t="s">
        <v>7469</v>
      </c>
      <c r="BC153" s="153" t="s">
        <v>7469</v>
      </c>
      <c r="BD153" s="153" t="s">
        <v>7469</v>
      </c>
      <c r="BE153" s="153" t="s">
        <v>7469</v>
      </c>
      <c r="BF153" s="153" t="s">
        <v>7469</v>
      </c>
      <c r="BG153" s="153" t="s">
        <v>7469</v>
      </c>
      <c r="BH153" s="153" t="s">
        <v>7469</v>
      </c>
      <c r="BI153" s="153" t="s">
        <v>7469</v>
      </c>
      <c r="BJ153" s="153" t="s">
        <v>7469</v>
      </c>
      <c r="BK153" s="153" t="s">
        <v>7469</v>
      </c>
      <c r="BL153" s="153" t="s">
        <v>7469</v>
      </c>
      <c r="BM153" s="153" t="s">
        <v>7469</v>
      </c>
      <c r="BN153" s="153" t="s">
        <v>7469</v>
      </c>
      <c r="BO153" s="153" t="s">
        <v>7469</v>
      </c>
      <c r="BP153" s="153" t="s">
        <v>7469</v>
      </c>
      <c r="BQ153" s="153" t="s">
        <v>7469</v>
      </c>
      <c r="BR153" s="153" t="s">
        <v>7469</v>
      </c>
      <c r="BS153" s="153" t="s">
        <v>7469</v>
      </c>
      <c r="BT153" s="153" t="s">
        <v>7469</v>
      </c>
      <c r="BU153" s="153" t="s">
        <v>7469</v>
      </c>
      <c r="BV153" s="153" t="s">
        <v>7469</v>
      </c>
      <c r="BW153" s="153" t="s">
        <v>7469</v>
      </c>
      <c r="BX153" s="153" t="s">
        <v>7469</v>
      </c>
      <c r="BY153" s="153" t="s">
        <v>7469</v>
      </c>
      <c r="BZ153" s="153" t="s">
        <v>7469</v>
      </c>
      <c r="CA153" s="153" t="s">
        <v>7469</v>
      </c>
      <c r="CB153" s="153" t="s">
        <v>7469</v>
      </c>
      <c r="CC153" s="153" t="s">
        <v>7469</v>
      </c>
      <c r="CD153" s="153" t="s">
        <v>7469</v>
      </c>
      <c r="CE153" s="153" t="s">
        <v>7469</v>
      </c>
      <c r="CF153" s="153" t="s">
        <v>7469</v>
      </c>
      <c r="CG153" s="153" t="s">
        <v>7469</v>
      </c>
      <c r="CH153" s="153" t="s">
        <v>7469</v>
      </c>
      <c r="CI153" s="153" t="s">
        <v>7469</v>
      </c>
      <c r="CJ153" s="153" t="s">
        <v>7469</v>
      </c>
      <c r="CK153" s="153" t="s">
        <v>7469</v>
      </c>
      <c r="CL153" s="153" t="s">
        <v>7469</v>
      </c>
      <c r="CM153" s="153" t="s">
        <v>7469</v>
      </c>
      <c r="CN153" s="153" t="s">
        <v>7469</v>
      </c>
      <c r="CO153" s="153" t="s">
        <v>7469</v>
      </c>
      <c r="CP153" s="153" t="s">
        <v>7469</v>
      </c>
      <c r="CQ153" s="153" t="s">
        <v>7469</v>
      </c>
      <c r="CR153" s="153" t="s">
        <v>7469</v>
      </c>
      <c r="CS153" s="153" t="s">
        <v>7469</v>
      </c>
      <c r="CT153" s="153" t="s">
        <v>7469</v>
      </c>
      <c r="CU153" s="153" t="s">
        <v>7469</v>
      </c>
      <c r="CV153" s="153" t="s">
        <v>7469</v>
      </c>
      <c r="CW153" s="153" t="s">
        <v>7469</v>
      </c>
      <c r="CX153" s="153" t="s">
        <v>7469</v>
      </c>
      <c r="CY153" s="153" t="s">
        <v>7469</v>
      </c>
      <c r="CZ153" s="153" t="s">
        <v>7469</v>
      </c>
      <c r="DA153" s="153" t="s">
        <v>7469</v>
      </c>
      <c r="DB153" s="153" t="s">
        <v>7469</v>
      </c>
      <c r="DC153" s="153" t="s">
        <v>7469</v>
      </c>
      <c r="DD153" s="153" t="s">
        <v>7469</v>
      </c>
      <c r="DE153" s="153" t="s">
        <v>7469</v>
      </c>
      <c r="DF153" s="153" t="s">
        <v>7469</v>
      </c>
      <c r="DG153" s="153" t="s">
        <v>7469</v>
      </c>
      <c r="DH153" s="153" t="s">
        <v>7469</v>
      </c>
      <c r="DI153" s="153" t="s">
        <v>7469</v>
      </c>
      <c r="DJ153" s="153" t="s">
        <v>7469</v>
      </c>
      <c r="DK153" s="153" t="s">
        <v>7469</v>
      </c>
      <c r="DL153" s="153" t="s">
        <v>7469</v>
      </c>
      <c r="DM153" s="153" t="s">
        <v>7469</v>
      </c>
      <c r="DN153" s="153" t="s">
        <v>7469</v>
      </c>
      <c r="DO153" s="153" t="s">
        <v>7469</v>
      </c>
      <c r="DP153" s="153" t="s">
        <v>7469</v>
      </c>
      <c r="DQ153" s="153" t="s">
        <v>7469</v>
      </c>
      <c r="DR153" s="153" t="s">
        <v>7469</v>
      </c>
      <c r="DS153" s="153" t="s">
        <v>7469</v>
      </c>
      <c r="DT153" s="153" t="s">
        <v>7469</v>
      </c>
      <c r="DU153" s="153" t="s">
        <v>7469</v>
      </c>
      <c r="DV153" s="153" t="s">
        <v>7469</v>
      </c>
      <c r="DW153" s="153" t="s">
        <v>7469</v>
      </c>
      <c r="DX153" s="153" t="s">
        <v>7469</v>
      </c>
      <c r="DY153" s="153" t="s">
        <v>7469</v>
      </c>
      <c r="DZ153" s="153" t="s">
        <v>7469</v>
      </c>
      <c r="EA153" s="153" t="s">
        <v>7469</v>
      </c>
      <c r="EB153" s="153" t="s">
        <v>7469</v>
      </c>
      <c r="EC153" s="153" t="s">
        <v>7469</v>
      </c>
      <c r="ED153" s="153" t="s">
        <v>7469</v>
      </c>
      <c r="EE153" s="153" t="s">
        <v>7469</v>
      </c>
      <c r="EF153" s="153" t="s">
        <v>7469</v>
      </c>
      <c r="EG153" s="153" t="s">
        <v>7469</v>
      </c>
      <c r="EH153" s="153" t="s">
        <v>7469</v>
      </c>
      <c r="EI153" s="153" t="s">
        <v>7469</v>
      </c>
      <c r="EJ153" s="153" t="s">
        <v>7469</v>
      </c>
      <c r="EK153" s="153" t="s">
        <v>7469</v>
      </c>
      <c r="EL153" s="153" t="s">
        <v>7469</v>
      </c>
      <c r="EM153" s="153" t="s">
        <v>7469</v>
      </c>
      <c r="EN153" s="153" t="s">
        <v>7469</v>
      </c>
    </row>
    <row r="154" spans="3:144">
      <c r="C154" s="120"/>
      <c r="D154" s="103"/>
      <c r="E154" s="120" t="s">
        <v>8101</v>
      </c>
      <c r="F154" s="126" t="s">
        <v>8120</v>
      </c>
      <c r="G154" s="151" t="s">
        <v>8090</v>
      </c>
      <c r="H154" s="152" t="s">
        <v>8097</v>
      </c>
      <c r="I154" s="153" t="s">
        <v>7469</v>
      </c>
      <c r="J154" s="153" t="s">
        <v>7469</v>
      </c>
      <c r="K154" s="153" t="s">
        <v>7469</v>
      </c>
      <c r="L154" s="153" t="s">
        <v>7469</v>
      </c>
      <c r="M154" s="153" t="s">
        <v>7469</v>
      </c>
      <c r="N154" s="153" t="s">
        <v>7469</v>
      </c>
      <c r="O154" s="153" t="s">
        <v>7469</v>
      </c>
      <c r="P154" s="153" t="s">
        <v>7469</v>
      </c>
      <c r="Q154" s="153" t="s">
        <v>7469</v>
      </c>
      <c r="R154" s="153" t="s">
        <v>7469</v>
      </c>
      <c r="S154" s="153" t="s">
        <v>7469</v>
      </c>
      <c r="T154" s="153" t="s">
        <v>7469</v>
      </c>
      <c r="U154" s="153" t="s">
        <v>7469</v>
      </c>
      <c r="V154" s="153" t="s">
        <v>7469</v>
      </c>
      <c r="W154" s="153" t="s">
        <v>7469</v>
      </c>
      <c r="X154" s="153" t="s">
        <v>7469</v>
      </c>
      <c r="Y154" s="153" t="s">
        <v>7469</v>
      </c>
      <c r="Z154" s="153" t="s">
        <v>7469</v>
      </c>
      <c r="AA154" s="153" t="s">
        <v>7469</v>
      </c>
      <c r="AB154" s="153" t="s">
        <v>7469</v>
      </c>
      <c r="AC154" s="153" t="s">
        <v>7469</v>
      </c>
      <c r="AD154" s="153" t="s">
        <v>7469</v>
      </c>
      <c r="AE154" s="153" t="s">
        <v>7469</v>
      </c>
      <c r="AF154" s="153" t="s">
        <v>7469</v>
      </c>
      <c r="AG154" s="153" t="s">
        <v>7469</v>
      </c>
      <c r="AH154" s="153" t="s">
        <v>7469</v>
      </c>
      <c r="AI154" s="153" t="s">
        <v>7469</v>
      </c>
      <c r="AJ154" s="153" t="s">
        <v>7469</v>
      </c>
      <c r="AK154" s="153" t="s">
        <v>7469</v>
      </c>
      <c r="AL154" s="153" t="s">
        <v>7469</v>
      </c>
      <c r="AM154" s="153" t="s">
        <v>7469</v>
      </c>
      <c r="AN154" s="153" t="s">
        <v>7469</v>
      </c>
      <c r="AO154" s="153" t="s">
        <v>7469</v>
      </c>
      <c r="AP154" s="153" t="s">
        <v>7469</v>
      </c>
      <c r="AQ154" s="153" t="s">
        <v>7469</v>
      </c>
      <c r="AR154" s="153" t="s">
        <v>7469</v>
      </c>
      <c r="AS154" s="153" t="s">
        <v>7469</v>
      </c>
      <c r="AT154" s="153" t="s">
        <v>7469</v>
      </c>
      <c r="AU154" s="153" t="s">
        <v>7469</v>
      </c>
      <c r="AV154" s="153" t="s">
        <v>7469</v>
      </c>
      <c r="AW154" s="153" t="s">
        <v>7469</v>
      </c>
      <c r="AX154" s="153" t="s">
        <v>7469</v>
      </c>
      <c r="AY154" s="153" t="s">
        <v>7469</v>
      </c>
      <c r="AZ154" s="153" t="s">
        <v>7469</v>
      </c>
      <c r="BA154" s="153" t="s">
        <v>7469</v>
      </c>
      <c r="BB154" s="153" t="s">
        <v>7469</v>
      </c>
      <c r="BC154" s="153" t="s">
        <v>7469</v>
      </c>
      <c r="BD154" s="153" t="s">
        <v>7469</v>
      </c>
      <c r="BE154" s="153" t="s">
        <v>7469</v>
      </c>
      <c r="BF154" s="153" t="s">
        <v>7469</v>
      </c>
      <c r="BG154" s="153" t="s">
        <v>7469</v>
      </c>
      <c r="BH154" s="153" t="s">
        <v>7469</v>
      </c>
      <c r="BI154" s="153" t="s">
        <v>7469</v>
      </c>
      <c r="BJ154" s="153" t="s">
        <v>7469</v>
      </c>
      <c r="BK154" s="153" t="s">
        <v>7469</v>
      </c>
      <c r="BL154" s="153" t="s">
        <v>7469</v>
      </c>
      <c r="BM154" s="153" t="s">
        <v>7469</v>
      </c>
      <c r="BN154" s="153" t="s">
        <v>7469</v>
      </c>
      <c r="BO154" s="153" t="s">
        <v>7469</v>
      </c>
      <c r="BP154" s="153" t="s">
        <v>7469</v>
      </c>
      <c r="BQ154" s="153" t="s">
        <v>7469</v>
      </c>
      <c r="BR154" s="153" t="s">
        <v>7469</v>
      </c>
      <c r="BS154" s="153" t="s">
        <v>7469</v>
      </c>
      <c r="BT154" s="153" t="s">
        <v>7469</v>
      </c>
      <c r="BU154" s="153" t="s">
        <v>7469</v>
      </c>
      <c r="BV154" s="153" t="s">
        <v>7469</v>
      </c>
      <c r="BW154" s="153" t="s">
        <v>7469</v>
      </c>
      <c r="BX154" s="153" t="s">
        <v>7469</v>
      </c>
      <c r="BY154" s="153" t="s">
        <v>7469</v>
      </c>
      <c r="BZ154" s="153" t="s">
        <v>7469</v>
      </c>
      <c r="CA154" s="153" t="s">
        <v>7469</v>
      </c>
      <c r="CB154" s="153" t="s">
        <v>7469</v>
      </c>
      <c r="CC154" s="153" t="s">
        <v>7469</v>
      </c>
      <c r="CD154" s="153" t="s">
        <v>7469</v>
      </c>
      <c r="CE154" s="153" t="s">
        <v>7469</v>
      </c>
      <c r="CF154" s="153" t="s">
        <v>7469</v>
      </c>
      <c r="CG154" s="153" t="s">
        <v>7469</v>
      </c>
      <c r="CH154" s="153" t="s">
        <v>7469</v>
      </c>
      <c r="CI154" s="153" t="s">
        <v>7469</v>
      </c>
      <c r="CJ154" s="153" t="s">
        <v>7469</v>
      </c>
      <c r="CK154" s="153" t="s">
        <v>7469</v>
      </c>
      <c r="CL154" s="153" t="s">
        <v>7469</v>
      </c>
      <c r="CM154" s="153" t="s">
        <v>7469</v>
      </c>
      <c r="CN154" s="153" t="s">
        <v>7469</v>
      </c>
      <c r="CO154" s="153" t="s">
        <v>7469</v>
      </c>
      <c r="CP154" s="153" t="s">
        <v>7469</v>
      </c>
      <c r="CQ154" s="153" t="s">
        <v>7469</v>
      </c>
      <c r="CR154" s="153" t="s">
        <v>7469</v>
      </c>
      <c r="CS154" s="153" t="s">
        <v>7469</v>
      </c>
      <c r="CT154" s="153" t="s">
        <v>7469</v>
      </c>
      <c r="CU154" s="153" t="s">
        <v>7469</v>
      </c>
      <c r="CV154" s="153" t="s">
        <v>7469</v>
      </c>
      <c r="CW154" s="153" t="s">
        <v>7469</v>
      </c>
      <c r="CX154" s="153" t="s">
        <v>7469</v>
      </c>
      <c r="CY154" s="153" t="s">
        <v>7469</v>
      </c>
      <c r="CZ154" s="153" t="s">
        <v>7469</v>
      </c>
      <c r="DA154" s="153" t="s">
        <v>7469</v>
      </c>
      <c r="DB154" s="153" t="s">
        <v>7469</v>
      </c>
      <c r="DC154" s="153" t="s">
        <v>7469</v>
      </c>
      <c r="DD154" s="153" t="s">
        <v>7469</v>
      </c>
      <c r="DE154" s="153" t="s">
        <v>7469</v>
      </c>
      <c r="DF154" s="153" t="s">
        <v>7469</v>
      </c>
      <c r="DG154" s="153" t="s">
        <v>7469</v>
      </c>
      <c r="DH154" s="153" t="s">
        <v>7469</v>
      </c>
      <c r="DI154" s="153" t="s">
        <v>7469</v>
      </c>
      <c r="DJ154" s="153" t="s">
        <v>7469</v>
      </c>
      <c r="DK154" s="153" t="s">
        <v>7469</v>
      </c>
      <c r="DL154" s="153" t="s">
        <v>7469</v>
      </c>
      <c r="DM154" s="153" t="s">
        <v>7469</v>
      </c>
      <c r="DN154" s="153" t="s">
        <v>7469</v>
      </c>
      <c r="DO154" s="153" t="s">
        <v>7469</v>
      </c>
      <c r="DP154" s="153" t="s">
        <v>7469</v>
      </c>
      <c r="DQ154" s="153" t="s">
        <v>7469</v>
      </c>
      <c r="DR154" s="153" t="s">
        <v>7469</v>
      </c>
      <c r="DS154" s="153" t="s">
        <v>7469</v>
      </c>
      <c r="DT154" s="153" t="s">
        <v>7469</v>
      </c>
      <c r="DU154" s="153" t="s">
        <v>7469</v>
      </c>
      <c r="DV154" s="153" t="s">
        <v>7469</v>
      </c>
      <c r="DW154" s="153" t="s">
        <v>7469</v>
      </c>
      <c r="DX154" s="153" t="s">
        <v>7469</v>
      </c>
      <c r="DY154" s="153" t="s">
        <v>7469</v>
      </c>
      <c r="DZ154" s="153" t="s">
        <v>7469</v>
      </c>
      <c r="EA154" s="153" t="s">
        <v>7469</v>
      </c>
      <c r="EB154" s="153" t="s">
        <v>7469</v>
      </c>
      <c r="EC154" s="153" t="s">
        <v>7469</v>
      </c>
      <c r="ED154" s="153" t="s">
        <v>7469</v>
      </c>
      <c r="EE154" s="153" t="s">
        <v>7469</v>
      </c>
      <c r="EF154" s="153" t="s">
        <v>7469</v>
      </c>
      <c r="EG154" s="153" t="s">
        <v>7469</v>
      </c>
      <c r="EH154" s="153" t="s">
        <v>7469</v>
      </c>
      <c r="EI154" s="153" t="s">
        <v>7469</v>
      </c>
      <c r="EJ154" s="153" t="s">
        <v>7469</v>
      </c>
      <c r="EK154" s="153" t="s">
        <v>7469</v>
      </c>
      <c r="EL154" s="153" t="s">
        <v>7469</v>
      </c>
      <c r="EM154" s="153" t="s">
        <v>7469</v>
      </c>
      <c r="EN154" s="153" t="s">
        <v>7469</v>
      </c>
    </row>
    <row r="155" spans="3:144">
      <c r="C155" s="120"/>
      <c r="D155" s="103"/>
      <c r="E155" s="120" t="s">
        <v>8102</v>
      </c>
      <c r="F155" s="126" t="s">
        <v>8120</v>
      </c>
      <c r="G155" s="151" t="s">
        <v>8090</v>
      </c>
      <c r="H155" s="152" t="s">
        <v>8097</v>
      </c>
      <c r="I155" s="153" t="s">
        <v>7469</v>
      </c>
      <c r="J155" s="153" t="s">
        <v>7469</v>
      </c>
      <c r="K155" s="153" t="s">
        <v>7469</v>
      </c>
      <c r="L155" s="153" t="s">
        <v>7469</v>
      </c>
      <c r="M155" s="153" t="s">
        <v>7469</v>
      </c>
      <c r="N155" s="153" t="s">
        <v>7469</v>
      </c>
      <c r="O155" s="153" t="s">
        <v>7469</v>
      </c>
      <c r="P155" s="153" t="s">
        <v>7469</v>
      </c>
      <c r="Q155" s="153" t="s">
        <v>7469</v>
      </c>
      <c r="R155" s="153" t="s">
        <v>7469</v>
      </c>
      <c r="S155" s="153" t="s">
        <v>7469</v>
      </c>
      <c r="T155" s="153" t="s">
        <v>7469</v>
      </c>
      <c r="U155" s="153" t="s">
        <v>7469</v>
      </c>
      <c r="V155" s="153" t="s">
        <v>7469</v>
      </c>
      <c r="W155" s="153" t="s">
        <v>7469</v>
      </c>
      <c r="X155" s="153" t="s">
        <v>7469</v>
      </c>
      <c r="Y155" s="153" t="s">
        <v>7469</v>
      </c>
      <c r="Z155" s="153" t="s">
        <v>7469</v>
      </c>
      <c r="AA155" s="153" t="s">
        <v>7469</v>
      </c>
      <c r="AB155" s="153" t="s">
        <v>7469</v>
      </c>
      <c r="AC155" s="153" t="s">
        <v>7469</v>
      </c>
      <c r="AD155" s="153" t="s">
        <v>7469</v>
      </c>
      <c r="AE155" s="153" t="s">
        <v>7469</v>
      </c>
      <c r="AF155" s="153" t="s">
        <v>7469</v>
      </c>
      <c r="AG155" s="153" t="s">
        <v>7469</v>
      </c>
      <c r="AH155" s="153" t="s">
        <v>7469</v>
      </c>
      <c r="AI155" s="153" t="s">
        <v>7469</v>
      </c>
      <c r="AJ155" s="153" t="s">
        <v>7469</v>
      </c>
      <c r="AK155" s="153" t="s">
        <v>7469</v>
      </c>
      <c r="AL155" s="153" t="s">
        <v>7469</v>
      </c>
      <c r="AM155" s="153" t="s">
        <v>7469</v>
      </c>
      <c r="AN155" s="153" t="s">
        <v>7469</v>
      </c>
      <c r="AO155" s="153" t="s">
        <v>7469</v>
      </c>
      <c r="AP155" s="153" t="s">
        <v>7469</v>
      </c>
      <c r="AQ155" s="153" t="s">
        <v>7469</v>
      </c>
      <c r="AR155" s="153" t="s">
        <v>7469</v>
      </c>
      <c r="AS155" s="153" t="s">
        <v>7469</v>
      </c>
      <c r="AT155" s="153" t="s">
        <v>7469</v>
      </c>
      <c r="AU155" s="153" t="s">
        <v>7469</v>
      </c>
      <c r="AV155" s="153" t="s">
        <v>7469</v>
      </c>
      <c r="AW155" s="153" t="s">
        <v>7469</v>
      </c>
      <c r="AX155" s="153" t="s">
        <v>7469</v>
      </c>
      <c r="AY155" s="153" t="s">
        <v>7469</v>
      </c>
      <c r="AZ155" s="153" t="s">
        <v>7469</v>
      </c>
      <c r="BA155" s="153" t="s">
        <v>7469</v>
      </c>
      <c r="BB155" s="153" t="s">
        <v>7469</v>
      </c>
      <c r="BC155" s="153" t="s">
        <v>7469</v>
      </c>
      <c r="BD155" s="153" t="s">
        <v>7469</v>
      </c>
      <c r="BE155" s="153" t="s">
        <v>7469</v>
      </c>
      <c r="BF155" s="153" t="s">
        <v>7469</v>
      </c>
      <c r="BG155" s="153" t="s">
        <v>7469</v>
      </c>
      <c r="BH155" s="153" t="s">
        <v>7469</v>
      </c>
      <c r="BI155" s="153" t="s">
        <v>7469</v>
      </c>
      <c r="BJ155" s="153" t="s">
        <v>7469</v>
      </c>
      <c r="BK155" s="153" t="s">
        <v>7469</v>
      </c>
      <c r="BL155" s="153" t="s">
        <v>7469</v>
      </c>
      <c r="BM155" s="153" t="s">
        <v>7469</v>
      </c>
      <c r="BN155" s="153" t="s">
        <v>7469</v>
      </c>
      <c r="BO155" s="153" t="s">
        <v>7469</v>
      </c>
      <c r="BP155" s="153" t="s">
        <v>7469</v>
      </c>
      <c r="BQ155" s="153" t="s">
        <v>7469</v>
      </c>
      <c r="BR155" s="153" t="s">
        <v>7469</v>
      </c>
      <c r="BS155" s="153" t="s">
        <v>7469</v>
      </c>
      <c r="BT155" s="153" t="s">
        <v>7469</v>
      </c>
      <c r="BU155" s="153" t="s">
        <v>7469</v>
      </c>
      <c r="BV155" s="153" t="s">
        <v>7469</v>
      </c>
      <c r="BW155" s="153" t="s">
        <v>7469</v>
      </c>
      <c r="BX155" s="153" t="s">
        <v>7469</v>
      </c>
      <c r="BY155" s="153" t="s">
        <v>7469</v>
      </c>
      <c r="BZ155" s="153" t="s">
        <v>7469</v>
      </c>
      <c r="CA155" s="153" t="s">
        <v>7469</v>
      </c>
      <c r="CB155" s="153" t="s">
        <v>7469</v>
      </c>
      <c r="CC155" s="153" t="s">
        <v>7469</v>
      </c>
      <c r="CD155" s="153" t="s">
        <v>7469</v>
      </c>
      <c r="CE155" s="153" t="s">
        <v>7469</v>
      </c>
      <c r="CF155" s="153" t="s">
        <v>7469</v>
      </c>
      <c r="CG155" s="153" t="s">
        <v>7469</v>
      </c>
      <c r="CH155" s="153" t="s">
        <v>7469</v>
      </c>
      <c r="CI155" s="153" t="s">
        <v>7469</v>
      </c>
      <c r="CJ155" s="153" t="s">
        <v>7469</v>
      </c>
      <c r="CK155" s="153" t="s">
        <v>7469</v>
      </c>
      <c r="CL155" s="153" t="s">
        <v>7469</v>
      </c>
      <c r="CM155" s="153" t="s">
        <v>7469</v>
      </c>
      <c r="CN155" s="153" t="s">
        <v>7469</v>
      </c>
      <c r="CO155" s="153" t="s">
        <v>7469</v>
      </c>
      <c r="CP155" s="153" t="s">
        <v>7469</v>
      </c>
      <c r="CQ155" s="153" t="s">
        <v>7469</v>
      </c>
      <c r="CR155" s="153" t="s">
        <v>7469</v>
      </c>
      <c r="CS155" s="153" t="s">
        <v>7469</v>
      </c>
      <c r="CT155" s="153" t="s">
        <v>7469</v>
      </c>
      <c r="CU155" s="153" t="s">
        <v>7469</v>
      </c>
      <c r="CV155" s="153" t="s">
        <v>7469</v>
      </c>
      <c r="CW155" s="153" t="s">
        <v>7469</v>
      </c>
      <c r="CX155" s="153" t="s">
        <v>7469</v>
      </c>
      <c r="CY155" s="153" t="s">
        <v>7469</v>
      </c>
      <c r="CZ155" s="153" t="s">
        <v>7469</v>
      </c>
      <c r="DA155" s="153" t="s">
        <v>7469</v>
      </c>
      <c r="DB155" s="153" t="s">
        <v>7469</v>
      </c>
      <c r="DC155" s="153" t="s">
        <v>7469</v>
      </c>
      <c r="DD155" s="153" t="s">
        <v>7469</v>
      </c>
      <c r="DE155" s="153" t="s">
        <v>7469</v>
      </c>
      <c r="DF155" s="153" t="s">
        <v>7469</v>
      </c>
      <c r="DG155" s="153" t="s">
        <v>7469</v>
      </c>
      <c r="DH155" s="153" t="s">
        <v>7469</v>
      </c>
      <c r="DI155" s="153" t="s">
        <v>7469</v>
      </c>
      <c r="DJ155" s="153" t="s">
        <v>7469</v>
      </c>
      <c r="DK155" s="153" t="s">
        <v>7469</v>
      </c>
      <c r="DL155" s="153" t="s">
        <v>7469</v>
      </c>
      <c r="DM155" s="153" t="s">
        <v>7469</v>
      </c>
      <c r="DN155" s="153" t="s">
        <v>7469</v>
      </c>
      <c r="DO155" s="153" t="s">
        <v>7469</v>
      </c>
      <c r="DP155" s="153" t="s">
        <v>7469</v>
      </c>
      <c r="DQ155" s="153" t="s">
        <v>7469</v>
      </c>
      <c r="DR155" s="153" t="s">
        <v>7469</v>
      </c>
      <c r="DS155" s="153" t="s">
        <v>7469</v>
      </c>
      <c r="DT155" s="153" t="s">
        <v>7469</v>
      </c>
      <c r="DU155" s="153" t="s">
        <v>7469</v>
      </c>
      <c r="DV155" s="153" t="s">
        <v>7469</v>
      </c>
      <c r="DW155" s="153" t="s">
        <v>7469</v>
      </c>
      <c r="DX155" s="153" t="s">
        <v>7469</v>
      </c>
      <c r="DY155" s="153" t="s">
        <v>7469</v>
      </c>
      <c r="DZ155" s="153" t="s">
        <v>7469</v>
      </c>
      <c r="EA155" s="153" t="s">
        <v>7469</v>
      </c>
      <c r="EB155" s="153" t="s">
        <v>7469</v>
      </c>
      <c r="EC155" s="153" t="s">
        <v>7469</v>
      </c>
      <c r="ED155" s="153" t="s">
        <v>7469</v>
      </c>
      <c r="EE155" s="153" t="s">
        <v>7469</v>
      </c>
      <c r="EF155" s="153" t="s">
        <v>7469</v>
      </c>
      <c r="EG155" s="153" t="s">
        <v>7469</v>
      </c>
      <c r="EH155" s="153" t="s">
        <v>7469</v>
      </c>
      <c r="EI155" s="153" t="s">
        <v>7469</v>
      </c>
      <c r="EJ155" s="153" t="s">
        <v>7469</v>
      </c>
      <c r="EK155" s="153" t="s">
        <v>7469</v>
      </c>
      <c r="EL155" s="153" t="s">
        <v>7469</v>
      </c>
      <c r="EM155" s="153" t="s">
        <v>7469</v>
      </c>
      <c r="EN155" s="153" t="s">
        <v>7469</v>
      </c>
    </row>
    <row r="156" spans="3:144">
      <c r="C156" s="120"/>
      <c r="D156" s="103"/>
      <c r="E156" s="120" t="s">
        <v>8103</v>
      </c>
      <c r="F156" s="126" t="s">
        <v>8120</v>
      </c>
      <c r="G156" s="151" t="s">
        <v>8090</v>
      </c>
      <c r="H156" s="152" t="s">
        <v>8097</v>
      </c>
      <c r="I156" s="153" t="s">
        <v>7469</v>
      </c>
      <c r="J156" s="153" t="s">
        <v>7469</v>
      </c>
      <c r="K156" s="153" t="s">
        <v>7469</v>
      </c>
      <c r="L156" s="153" t="s">
        <v>7469</v>
      </c>
      <c r="M156" s="153" t="s">
        <v>7469</v>
      </c>
      <c r="N156" s="153" t="s">
        <v>7469</v>
      </c>
      <c r="O156" s="153" t="s">
        <v>7469</v>
      </c>
      <c r="P156" s="153" t="s">
        <v>7469</v>
      </c>
      <c r="Q156" s="153" t="s">
        <v>7469</v>
      </c>
      <c r="R156" s="153" t="s">
        <v>7469</v>
      </c>
      <c r="S156" s="153" t="s">
        <v>7469</v>
      </c>
      <c r="T156" s="153" t="s">
        <v>7469</v>
      </c>
      <c r="U156" s="153" t="s">
        <v>7469</v>
      </c>
      <c r="V156" s="153" t="s">
        <v>7469</v>
      </c>
      <c r="W156" s="153" t="s">
        <v>7469</v>
      </c>
      <c r="X156" s="153" t="s">
        <v>7469</v>
      </c>
      <c r="Y156" s="153" t="s">
        <v>7469</v>
      </c>
      <c r="Z156" s="153" t="s">
        <v>7469</v>
      </c>
      <c r="AA156" s="153" t="s">
        <v>7469</v>
      </c>
      <c r="AB156" s="153" t="s">
        <v>7469</v>
      </c>
      <c r="AC156" s="153" t="s">
        <v>7469</v>
      </c>
      <c r="AD156" s="153" t="s">
        <v>7469</v>
      </c>
      <c r="AE156" s="153" t="s">
        <v>7469</v>
      </c>
      <c r="AF156" s="153" t="s">
        <v>7469</v>
      </c>
      <c r="AG156" s="153" t="s">
        <v>7469</v>
      </c>
      <c r="AH156" s="153" t="s">
        <v>7469</v>
      </c>
      <c r="AI156" s="153" t="s">
        <v>7469</v>
      </c>
      <c r="AJ156" s="153" t="s">
        <v>7469</v>
      </c>
      <c r="AK156" s="153" t="s">
        <v>7469</v>
      </c>
      <c r="AL156" s="153" t="s">
        <v>7469</v>
      </c>
      <c r="AM156" s="153" t="s">
        <v>7469</v>
      </c>
      <c r="AN156" s="153" t="s">
        <v>7469</v>
      </c>
      <c r="AO156" s="153" t="s">
        <v>7469</v>
      </c>
      <c r="AP156" s="153" t="s">
        <v>7469</v>
      </c>
      <c r="AQ156" s="153" t="s">
        <v>7469</v>
      </c>
      <c r="AR156" s="153" t="s">
        <v>7469</v>
      </c>
      <c r="AS156" s="153" t="s">
        <v>7469</v>
      </c>
      <c r="AT156" s="153" t="s">
        <v>7469</v>
      </c>
      <c r="AU156" s="153" t="s">
        <v>7469</v>
      </c>
      <c r="AV156" s="153" t="s">
        <v>7469</v>
      </c>
      <c r="AW156" s="153" t="s">
        <v>7469</v>
      </c>
      <c r="AX156" s="153" t="s">
        <v>7469</v>
      </c>
      <c r="AY156" s="153" t="s">
        <v>7469</v>
      </c>
      <c r="AZ156" s="153" t="s">
        <v>7469</v>
      </c>
      <c r="BA156" s="153" t="s">
        <v>7469</v>
      </c>
      <c r="BB156" s="153" t="s">
        <v>7469</v>
      </c>
      <c r="BC156" s="153" t="s">
        <v>7469</v>
      </c>
      <c r="BD156" s="153" t="s">
        <v>7469</v>
      </c>
      <c r="BE156" s="153" t="s">
        <v>7469</v>
      </c>
      <c r="BF156" s="153" t="s">
        <v>7469</v>
      </c>
      <c r="BG156" s="153" t="s">
        <v>7469</v>
      </c>
      <c r="BH156" s="153" t="s">
        <v>7469</v>
      </c>
      <c r="BI156" s="153" t="s">
        <v>7469</v>
      </c>
      <c r="BJ156" s="153" t="s">
        <v>7469</v>
      </c>
      <c r="BK156" s="153" t="s">
        <v>7469</v>
      </c>
      <c r="BL156" s="153" t="s">
        <v>7469</v>
      </c>
      <c r="BM156" s="153" t="s">
        <v>7469</v>
      </c>
      <c r="BN156" s="153" t="s">
        <v>7469</v>
      </c>
      <c r="BO156" s="153" t="s">
        <v>7469</v>
      </c>
      <c r="BP156" s="153" t="s">
        <v>7469</v>
      </c>
      <c r="BQ156" s="153" t="s">
        <v>7469</v>
      </c>
      <c r="BR156" s="153" t="s">
        <v>7469</v>
      </c>
      <c r="BS156" s="153" t="s">
        <v>7469</v>
      </c>
      <c r="BT156" s="153" t="s">
        <v>7469</v>
      </c>
      <c r="BU156" s="153" t="s">
        <v>7469</v>
      </c>
      <c r="BV156" s="153" t="s">
        <v>7469</v>
      </c>
      <c r="BW156" s="153" t="s">
        <v>7469</v>
      </c>
      <c r="BX156" s="153" t="s">
        <v>7469</v>
      </c>
      <c r="BY156" s="153" t="s">
        <v>7469</v>
      </c>
      <c r="BZ156" s="153" t="s">
        <v>7469</v>
      </c>
      <c r="CA156" s="153" t="s">
        <v>7469</v>
      </c>
      <c r="CB156" s="153" t="s">
        <v>7469</v>
      </c>
      <c r="CC156" s="153" t="s">
        <v>7469</v>
      </c>
      <c r="CD156" s="153" t="s">
        <v>7469</v>
      </c>
      <c r="CE156" s="153" t="s">
        <v>7469</v>
      </c>
      <c r="CF156" s="153" t="s">
        <v>7469</v>
      </c>
      <c r="CG156" s="153" t="s">
        <v>7469</v>
      </c>
      <c r="CH156" s="153" t="s">
        <v>7469</v>
      </c>
      <c r="CI156" s="153" t="s">
        <v>7469</v>
      </c>
      <c r="CJ156" s="153" t="s">
        <v>7469</v>
      </c>
      <c r="CK156" s="153" t="s">
        <v>7469</v>
      </c>
      <c r="CL156" s="153" t="s">
        <v>7469</v>
      </c>
      <c r="CM156" s="153" t="s">
        <v>7469</v>
      </c>
      <c r="CN156" s="153" t="s">
        <v>7469</v>
      </c>
      <c r="CO156" s="153" t="s">
        <v>7469</v>
      </c>
      <c r="CP156" s="153" t="s">
        <v>7469</v>
      </c>
      <c r="CQ156" s="153" t="s">
        <v>7469</v>
      </c>
      <c r="CR156" s="153" t="s">
        <v>7469</v>
      </c>
      <c r="CS156" s="153" t="s">
        <v>7469</v>
      </c>
      <c r="CT156" s="153" t="s">
        <v>7469</v>
      </c>
      <c r="CU156" s="153" t="s">
        <v>7469</v>
      </c>
      <c r="CV156" s="153" t="s">
        <v>7469</v>
      </c>
      <c r="CW156" s="153" t="s">
        <v>7469</v>
      </c>
      <c r="CX156" s="153" t="s">
        <v>7469</v>
      </c>
      <c r="CY156" s="153" t="s">
        <v>7469</v>
      </c>
      <c r="CZ156" s="153" t="s">
        <v>7469</v>
      </c>
      <c r="DA156" s="153" t="s">
        <v>7469</v>
      </c>
      <c r="DB156" s="153" t="s">
        <v>7469</v>
      </c>
      <c r="DC156" s="153" t="s">
        <v>7469</v>
      </c>
      <c r="DD156" s="153" t="s">
        <v>7469</v>
      </c>
      <c r="DE156" s="153" t="s">
        <v>7469</v>
      </c>
      <c r="DF156" s="153" t="s">
        <v>7469</v>
      </c>
      <c r="DG156" s="153" t="s">
        <v>7469</v>
      </c>
      <c r="DH156" s="153" t="s">
        <v>7469</v>
      </c>
      <c r="DI156" s="153" t="s">
        <v>7469</v>
      </c>
      <c r="DJ156" s="153" t="s">
        <v>7469</v>
      </c>
      <c r="DK156" s="153" t="s">
        <v>7469</v>
      </c>
      <c r="DL156" s="153" t="s">
        <v>7469</v>
      </c>
      <c r="DM156" s="153" t="s">
        <v>7469</v>
      </c>
      <c r="DN156" s="153" t="s">
        <v>7469</v>
      </c>
      <c r="DO156" s="153" t="s">
        <v>7469</v>
      </c>
      <c r="DP156" s="153" t="s">
        <v>7469</v>
      </c>
      <c r="DQ156" s="153" t="s">
        <v>7469</v>
      </c>
      <c r="DR156" s="153" t="s">
        <v>7469</v>
      </c>
      <c r="DS156" s="153" t="s">
        <v>7469</v>
      </c>
      <c r="DT156" s="153" t="s">
        <v>7469</v>
      </c>
      <c r="DU156" s="153" t="s">
        <v>7469</v>
      </c>
      <c r="DV156" s="153" t="s">
        <v>7469</v>
      </c>
      <c r="DW156" s="153" t="s">
        <v>7469</v>
      </c>
      <c r="DX156" s="153" t="s">
        <v>7469</v>
      </c>
      <c r="DY156" s="153" t="s">
        <v>7469</v>
      </c>
      <c r="DZ156" s="153" t="s">
        <v>7469</v>
      </c>
      <c r="EA156" s="153" t="s">
        <v>7469</v>
      </c>
      <c r="EB156" s="153" t="s">
        <v>7469</v>
      </c>
      <c r="EC156" s="153" t="s">
        <v>7469</v>
      </c>
      <c r="ED156" s="153" t="s">
        <v>7469</v>
      </c>
      <c r="EE156" s="153" t="s">
        <v>7469</v>
      </c>
      <c r="EF156" s="153" t="s">
        <v>7469</v>
      </c>
      <c r="EG156" s="153" t="s">
        <v>7469</v>
      </c>
      <c r="EH156" s="153" t="s">
        <v>7469</v>
      </c>
      <c r="EI156" s="153" t="s">
        <v>7469</v>
      </c>
      <c r="EJ156" s="153" t="s">
        <v>7469</v>
      </c>
      <c r="EK156" s="153" t="s">
        <v>7469</v>
      </c>
      <c r="EL156" s="153" t="s">
        <v>7469</v>
      </c>
      <c r="EM156" s="153" t="s">
        <v>7469</v>
      </c>
      <c r="EN156" s="153" t="s">
        <v>7469</v>
      </c>
    </row>
    <row r="157" spans="3:144">
      <c r="C157" s="120"/>
      <c r="D157" s="129" t="s">
        <v>8121</v>
      </c>
      <c r="F157" s="120"/>
      <c r="G157" s="151"/>
      <c r="H157" s="152"/>
      <c r="I157" s="153" t="s">
        <v>8105</v>
      </c>
      <c r="J157" s="153" t="s">
        <v>8105</v>
      </c>
      <c r="K157" s="153" t="s">
        <v>8105</v>
      </c>
      <c r="L157" s="153" t="s">
        <v>8105</v>
      </c>
      <c r="M157" s="153" t="s">
        <v>8105</v>
      </c>
      <c r="N157" s="153" t="s">
        <v>8105</v>
      </c>
      <c r="O157" s="153" t="s">
        <v>8105</v>
      </c>
      <c r="P157" s="153" t="s">
        <v>8105</v>
      </c>
      <c r="Q157" s="153" t="s">
        <v>8105</v>
      </c>
      <c r="R157" s="153" t="s">
        <v>8105</v>
      </c>
      <c r="S157" s="153" t="s">
        <v>8105</v>
      </c>
      <c r="T157" s="153" t="s">
        <v>8105</v>
      </c>
      <c r="U157" s="153" t="s">
        <v>8105</v>
      </c>
      <c r="V157" s="153" t="s">
        <v>8105</v>
      </c>
      <c r="W157" s="153" t="s">
        <v>8105</v>
      </c>
      <c r="X157" s="153" t="s">
        <v>8105</v>
      </c>
      <c r="Y157" s="153" t="s">
        <v>8105</v>
      </c>
      <c r="Z157" s="153" t="s">
        <v>8105</v>
      </c>
      <c r="AA157" s="153" t="s">
        <v>8105</v>
      </c>
      <c r="AB157" s="153" t="s">
        <v>8105</v>
      </c>
      <c r="AC157" s="153" t="s">
        <v>8105</v>
      </c>
      <c r="AD157" s="153" t="s">
        <v>8105</v>
      </c>
      <c r="AE157" s="153" t="s">
        <v>8105</v>
      </c>
      <c r="AF157" s="153" t="s">
        <v>8105</v>
      </c>
      <c r="AG157" s="153" t="s">
        <v>8105</v>
      </c>
      <c r="AH157" s="153" t="s">
        <v>8105</v>
      </c>
      <c r="AI157" s="153" t="s">
        <v>8105</v>
      </c>
      <c r="AJ157" s="153" t="s">
        <v>8105</v>
      </c>
      <c r="AK157" s="153" t="s">
        <v>8105</v>
      </c>
      <c r="AL157" s="153" t="s">
        <v>8105</v>
      </c>
      <c r="AM157" s="153" t="s">
        <v>8105</v>
      </c>
      <c r="AN157" s="153" t="s">
        <v>8105</v>
      </c>
      <c r="AO157" s="153" t="s">
        <v>8105</v>
      </c>
      <c r="AP157" s="153" t="s">
        <v>8105</v>
      </c>
      <c r="AQ157" s="153" t="s">
        <v>8105</v>
      </c>
      <c r="AR157" s="153" t="s">
        <v>8105</v>
      </c>
      <c r="AS157" s="153" t="s">
        <v>8105</v>
      </c>
      <c r="AT157" s="153" t="s">
        <v>8105</v>
      </c>
      <c r="AU157" s="153" t="s">
        <v>8105</v>
      </c>
      <c r="AV157" s="153" t="s">
        <v>8105</v>
      </c>
      <c r="AW157" s="153" t="s">
        <v>8105</v>
      </c>
      <c r="AX157" s="153" t="s">
        <v>8105</v>
      </c>
      <c r="AY157" s="153" t="s">
        <v>8105</v>
      </c>
      <c r="AZ157" s="153" t="s">
        <v>8105</v>
      </c>
      <c r="BA157" s="153" t="s">
        <v>8105</v>
      </c>
      <c r="BB157" s="153" t="s">
        <v>8105</v>
      </c>
      <c r="BC157" s="153" t="s">
        <v>8105</v>
      </c>
      <c r="BD157" s="153" t="s">
        <v>8105</v>
      </c>
      <c r="BE157" s="153" t="s">
        <v>8105</v>
      </c>
      <c r="BF157" s="153" t="s">
        <v>8105</v>
      </c>
      <c r="BG157" s="153" t="s">
        <v>8105</v>
      </c>
      <c r="BH157" s="153" t="s">
        <v>8105</v>
      </c>
      <c r="BI157" s="153" t="s">
        <v>8105</v>
      </c>
      <c r="BJ157" s="153" t="s">
        <v>8105</v>
      </c>
      <c r="BK157" s="153" t="s">
        <v>8105</v>
      </c>
      <c r="BL157" s="153" t="s">
        <v>8105</v>
      </c>
      <c r="BM157" s="153" t="s">
        <v>8105</v>
      </c>
      <c r="BN157" s="153" t="s">
        <v>8105</v>
      </c>
      <c r="BO157" s="153" t="s">
        <v>8105</v>
      </c>
      <c r="BP157" s="153" t="s">
        <v>8105</v>
      </c>
      <c r="BQ157" s="153" t="s">
        <v>8105</v>
      </c>
      <c r="BR157" s="153" t="s">
        <v>8105</v>
      </c>
      <c r="BS157" s="153" t="s">
        <v>8105</v>
      </c>
      <c r="BT157" s="153" t="s">
        <v>8105</v>
      </c>
      <c r="BU157" s="153" t="s">
        <v>8105</v>
      </c>
      <c r="BV157" s="153" t="s">
        <v>8105</v>
      </c>
      <c r="BW157" s="153" t="s">
        <v>8105</v>
      </c>
      <c r="BX157" s="153" t="s">
        <v>8105</v>
      </c>
      <c r="BY157" s="153" t="s">
        <v>8105</v>
      </c>
      <c r="BZ157" s="153" t="s">
        <v>8105</v>
      </c>
      <c r="CA157" s="153" t="s">
        <v>8105</v>
      </c>
      <c r="CB157" s="153" t="s">
        <v>8105</v>
      </c>
      <c r="CC157" s="153" t="s">
        <v>8105</v>
      </c>
      <c r="CD157" s="153" t="s">
        <v>8105</v>
      </c>
      <c r="CE157" s="153" t="s">
        <v>8105</v>
      </c>
      <c r="CF157" s="153" t="s">
        <v>8105</v>
      </c>
      <c r="CG157" s="153" t="s">
        <v>8105</v>
      </c>
      <c r="CH157" s="153" t="s">
        <v>8105</v>
      </c>
      <c r="CI157" s="153" t="s">
        <v>8105</v>
      </c>
      <c r="CJ157" s="153" t="s">
        <v>8105</v>
      </c>
      <c r="CK157" s="153" t="s">
        <v>8105</v>
      </c>
      <c r="CL157" s="153" t="s">
        <v>8105</v>
      </c>
      <c r="CM157" s="153" t="s">
        <v>8105</v>
      </c>
      <c r="CN157" s="153" t="s">
        <v>8105</v>
      </c>
      <c r="CO157" s="153" t="s">
        <v>8105</v>
      </c>
      <c r="CP157" s="153" t="s">
        <v>8105</v>
      </c>
      <c r="CQ157" s="153" t="s">
        <v>8105</v>
      </c>
      <c r="CR157" s="153" t="s">
        <v>8105</v>
      </c>
      <c r="CS157" s="153" t="s">
        <v>8105</v>
      </c>
      <c r="CT157" s="153" t="s">
        <v>8105</v>
      </c>
      <c r="CU157" s="153" t="s">
        <v>8105</v>
      </c>
      <c r="CV157" s="153" t="s">
        <v>8105</v>
      </c>
      <c r="CW157" s="153" t="s">
        <v>8105</v>
      </c>
      <c r="CX157" s="153" t="s">
        <v>8105</v>
      </c>
      <c r="CY157" s="153" t="s">
        <v>8105</v>
      </c>
      <c r="CZ157" s="153" t="s">
        <v>8105</v>
      </c>
      <c r="DA157" s="153" t="s">
        <v>8105</v>
      </c>
      <c r="DB157" s="153" t="s">
        <v>8105</v>
      </c>
      <c r="DC157" s="153" t="s">
        <v>8105</v>
      </c>
      <c r="DD157" s="153" t="s">
        <v>8105</v>
      </c>
      <c r="DE157" s="153" t="s">
        <v>8105</v>
      </c>
      <c r="DF157" s="153" t="s">
        <v>8105</v>
      </c>
      <c r="DG157" s="153" t="s">
        <v>8105</v>
      </c>
      <c r="DH157" s="153" t="s">
        <v>8105</v>
      </c>
      <c r="DI157" s="153" t="s">
        <v>8105</v>
      </c>
      <c r="DJ157" s="153" t="s">
        <v>8105</v>
      </c>
      <c r="DK157" s="153" t="s">
        <v>8105</v>
      </c>
      <c r="DL157" s="153" t="s">
        <v>8105</v>
      </c>
      <c r="DM157" s="153" t="s">
        <v>8105</v>
      </c>
      <c r="DN157" s="153" t="s">
        <v>8105</v>
      </c>
      <c r="DO157" s="153" t="s">
        <v>8105</v>
      </c>
      <c r="DP157" s="153" t="s">
        <v>8105</v>
      </c>
      <c r="DQ157" s="153" t="s">
        <v>8105</v>
      </c>
      <c r="DR157" s="153" t="s">
        <v>8105</v>
      </c>
      <c r="DS157" s="153" t="s">
        <v>8105</v>
      </c>
      <c r="DT157" s="153" t="s">
        <v>8105</v>
      </c>
      <c r="DU157" s="153" t="s">
        <v>8105</v>
      </c>
      <c r="DV157" s="153" t="s">
        <v>8105</v>
      </c>
      <c r="DW157" s="153" t="s">
        <v>8105</v>
      </c>
      <c r="DX157" s="153" t="s">
        <v>8105</v>
      </c>
      <c r="DY157" s="153" t="s">
        <v>8105</v>
      </c>
      <c r="DZ157" s="153" t="s">
        <v>8105</v>
      </c>
      <c r="EA157" s="153" t="s">
        <v>8105</v>
      </c>
      <c r="EB157" s="153" t="s">
        <v>8105</v>
      </c>
      <c r="EC157" s="153" t="s">
        <v>8105</v>
      </c>
      <c r="ED157" s="153" t="s">
        <v>8105</v>
      </c>
      <c r="EE157" s="153" t="s">
        <v>8105</v>
      </c>
      <c r="EF157" s="153" t="s">
        <v>8105</v>
      </c>
      <c r="EG157" s="153" t="s">
        <v>8105</v>
      </c>
      <c r="EH157" s="153" t="s">
        <v>8105</v>
      </c>
      <c r="EI157" s="153" t="s">
        <v>8105</v>
      </c>
      <c r="EJ157" s="153" t="s">
        <v>8105</v>
      </c>
      <c r="EK157" s="153" t="s">
        <v>8105</v>
      </c>
      <c r="EL157" s="153" t="s">
        <v>8105</v>
      </c>
      <c r="EM157" s="153" t="s">
        <v>8105</v>
      </c>
      <c r="EN157" s="153" t="s">
        <v>8105</v>
      </c>
    </row>
    <row r="158" spans="3:144">
      <c r="C158" s="120"/>
      <c r="E158" s="120" t="s">
        <v>8088</v>
      </c>
      <c r="F158" s="126" t="s">
        <v>8122</v>
      </c>
      <c r="G158" s="151" t="s">
        <v>8090</v>
      </c>
      <c r="H158" s="152" t="s">
        <v>8091</v>
      </c>
      <c r="I158" s="153">
        <v>84.789299999999997</v>
      </c>
      <c r="J158" s="153">
        <v>32.734000000000002</v>
      </c>
      <c r="K158" s="153">
        <v>-261.2</v>
      </c>
      <c r="L158" s="153">
        <v>24.289000000000001</v>
      </c>
      <c r="M158" s="153">
        <v>37.829000000000001</v>
      </c>
      <c r="N158" s="153">
        <v>7887</v>
      </c>
      <c r="O158" s="153">
        <v>1205</v>
      </c>
      <c r="P158" s="153">
        <v>-0.77700000000000002</v>
      </c>
      <c r="Q158" s="153">
        <v>10.142300000000001</v>
      </c>
      <c r="R158" s="153">
        <v>1028</v>
      </c>
      <c r="S158" s="153">
        <v>5.3071999999999999</v>
      </c>
      <c r="T158" s="153">
        <v>1.0603</v>
      </c>
      <c r="U158" s="153">
        <v>14.579000000000001</v>
      </c>
      <c r="V158" s="153">
        <v>-100.614</v>
      </c>
      <c r="W158" s="153">
        <v>86.431700000000006</v>
      </c>
      <c r="X158" s="153">
        <v>-639.4</v>
      </c>
      <c r="Y158" s="153">
        <v>0.28760000000000002</v>
      </c>
      <c r="Z158" s="153">
        <v>10.085699999999999</v>
      </c>
      <c r="AA158" s="153">
        <v>288.03399999999999</v>
      </c>
      <c r="AB158" s="153">
        <v>92.383300000000006</v>
      </c>
      <c r="AC158" s="153">
        <v>-8.9605999999999995</v>
      </c>
      <c r="AD158" s="153">
        <v>29.032599999999999</v>
      </c>
      <c r="AE158" s="153">
        <v>-3.6067999999999998</v>
      </c>
      <c r="AF158" s="153">
        <v>17.145199999999999</v>
      </c>
      <c r="AG158" s="153">
        <v>36.651299999999999</v>
      </c>
      <c r="AH158" s="153">
        <v>2.6833</v>
      </c>
      <c r="AI158" s="153">
        <v>158.39070000000001</v>
      </c>
      <c r="AJ158" s="153">
        <v>3.2320000000000002</v>
      </c>
      <c r="AK158" s="153">
        <v>3.8089</v>
      </c>
      <c r="AL158" s="153">
        <v>6.2870999999999997</v>
      </c>
      <c r="AM158" s="153">
        <v>5.1626000000000003</v>
      </c>
      <c r="AN158" s="153">
        <v>1189.3996</v>
      </c>
      <c r="AO158" s="153">
        <v>9.8554999999999993</v>
      </c>
      <c r="AP158" s="153">
        <v>41.760100000000001</v>
      </c>
      <c r="AQ158" s="153">
        <v>-11.7128</v>
      </c>
      <c r="AR158" s="153">
        <v>15.526</v>
      </c>
      <c r="AS158" s="153">
        <v>7.3571</v>
      </c>
      <c r="AT158" s="153">
        <v>27.2956</v>
      </c>
      <c r="AU158" s="153">
        <v>5.2545000000000002</v>
      </c>
      <c r="AV158" s="153">
        <v>378.18509999999998</v>
      </c>
      <c r="AW158" s="153" t="s">
        <v>7469</v>
      </c>
      <c r="AX158" s="153">
        <v>0.76990000000000003</v>
      </c>
      <c r="AY158" s="153" t="s">
        <v>7469</v>
      </c>
      <c r="AZ158" s="153">
        <v>223.0001</v>
      </c>
      <c r="BA158" s="153">
        <v>1.1067</v>
      </c>
      <c r="BB158" s="153">
        <v>34.488</v>
      </c>
      <c r="BC158" s="153">
        <v>4.49</v>
      </c>
      <c r="BD158" s="153">
        <v>-7.0000000000000001E-3</v>
      </c>
      <c r="BE158" s="153">
        <v>-0.253</v>
      </c>
      <c r="BF158" s="153">
        <v>3.0566</v>
      </c>
      <c r="BG158" s="153" t="s">
        <v>7469</v>
      </c>
      <c r="BH158" s="153">
        <v>9.5980000000000008</v>
      </c>
      <c r="BI158" s="153" t="s">
        <v>7469</v>
      </c>
      <c r="BJ158" s="153">
        <v>-8.2072000000000003</v>
      </c>
      <c r="BK158" s="153">
        <v>0.36770000000000003</v>
      </c>
      <c r="BL158" s="153">
        <v>19.4603</v>
      </c>
      <c r="BM158" s="153">
        <v>39.501100000000001</v>
      </c>
      <c r="BN158" s="153">
        <v>629.55100000000004</v>
      </c>
      <c r="BO158" s="153">
        <v>0.1817</v>
      </c>
      <c r="BP158" s="153">
        <v>3.3E-3</v>
      </c>
      <c r="BQ158" s="153">
        <v>-0.44869999999999999</v>
      </c>
      <c r="BR158" s="153" t="s">
        <v>7469</v>
      </c>
      <c r="BS158" s="153">
        <v>-155.417</v>
      </c>
      <c r="BT158" s="153">
        <v>3.3877999999999999</v>
      </c>
      <c r="BU158" s="153">
        <v>21.525099999999998</v>
      </c>
      <c r="BV158" s="153">
        <v>0.2752</v>
      </c>
      <c r="BW158" s="153" t="s">
        <v>7469</v>
      </c>
      <c r="BX158" s="153">
        <v>25.061599999999999</v>
      </c>
      <c r="BY158" s="153">
        <v>6.2575000000000003</v>
      </c>
      <c r="BZ158" s="153" t="s">
        <v>7469</v>
      </c>
      <c r="CA158" s="153">
        <v>-68.259</v>
      </c>
      <c r="CB158" s="153">
        <v>11.607900000000001</v>
      </c>
      <c r="CC158" s="153">
        <v>1.2E-2</v>
      </c>
      <c r="CD158" s="153">
        <v>3.2875999999999999</v>
      </c>
      <c r="CE158" s="153">
        <v>-0.39589999999999997</v>
      </c>
      <c r="CF158" s="153">
        <v>68.856300000000005</v>
      </c>
      <c r="CG158" s="153">
        <v>2.4868000000000001</v>
      </c>
      <c r="CH158" s="153">
        <v>2.4127000000000001</v>
      </c>
      <c r="CI158" s="153">
        <v>382.63470000000001</v>
      </c>
      <c r="CJ158" s="153" t="s">
        <v>7469</v>
      </c>
      <c r="CK158" s="153" t="s">
        <v>7469</v>
      </c>
      <c r="CL158" s="153" t="s">
        <v>7469</v>
      </c>
      <c r="CM158" s="153" t="s">
        <v>7469</v>
      </c>
      <c r="CN158" s="153" t="s">
        <v>7469</v>
      </c>
      <c r="CO158" s="153">
        <v>18.725300000000001</v>
      </c>
      <c r="CP158" s="153">
        <v>82.521100000000004</v>
      </c>
      <c r="CQ158" s="153">
        <v>-4.2225999999999999</v>
      </c>
      <c r="CR158" s="153" t="s">
        <v>7469</v>
      </c>
      <c r="CS158" s="153">
        <v>152.94399999999999</v>
      </c>
      <c r="CT158" s="153">
        <v>5.1738</v>
      </c>
      <c r="CU158" s="153">
        <v>8.8956999999999997</v>
      </c>
      <c r="CV158" s="153" t="s">
        <v>7469</v>
      </c>
      <c r="CW158" s="153" t="s">
        <v>7469</v>
      </c>
      <c r="CX158" s="153" t="s">
        <v>7469</v>
      </c>
      <c r="CY158" s="153">
        <v>60.722999999999999</v>
      </c>
      <c r="CZ158" s="153">
        <v>21.177299999999999</v>
      </c>
      <c r="DA158" s="153">
        <v>16.132300000000001</v>
      </c>
      <c r="DB158" s="153" t="s">
        <v>7469</v>
      </c>
      <c r="DC158" s="153">
        <v>21.412700000000001</v>
      </c>
      <c r="DD158" s="153">
        <v>72.734499999999997</v>
      </c>
      <c r="DE158" s="153">
        <v>11.587899999999999</v>
      </c>
      <c r="DF158" s="153" t="s">
        <v>7469</v>
      </c>
      <c r="DG158" s="153">
        <v>176.7167</v>
      </c>
      <c r="DH158" s="153">
        <v>-0.64080000000000004</v>
      </c>
      <c r="DI158" s="153">
        <v>3.6019999999999999</v>
      </c>
      <c r="DJ158" s="153" t="s">
        <v>7469</v>
      </c>
      <c r="DK158" s="153">
        <v>6.1597</v>
      </c>
      <c r="DL158" s="153">
        <v>80.357900000000001</v>
      </c>
      <c r="DM158" s="153">
        <v>0.49349999999999999</v>
      </c>
      <c r="DN158" s="153">
        <v>1356.5121999999999</v>
      </c>
      <c r="DO158" s="153">
        <v>1057.6789000000001</v>
      </c>
      <c r="DP158" s="153">
        <v>27.1356</v>
      </c>
      <c r="DQ158" s="153">
        <v>11.9177</v>
      </c>
      <c r="DR158" s="153" t="s">
        <v>7469</v>
      </c>
      <c r="DS158" s="153" t="s">
        <v>7469</v>
      </c>
      <c r="DT158" s="153">
        <v>29.2745</v>
      </c>
      <c r="DU158" s="153">
        <v>115.68519999999999</v>
      </c>
      <c r="DV158" s="153">
        <v>-0.61570000000000003</v>
      </c>
      <c r="DW158" s="153" t="s">
        <v>7469</v>
      </c>
      <c r="DX158" s="153">
        <v>8.9288000000000007</v>
      </c>
      <c r="DY158" s="153">
        <v>49.081200000000003</v>
      </c>
      <c r="DZ158" s="153">
        <v>25.0991</v>
      </c>
      <c r="EA158" s="153">
        <v>2.7795999999999998</v>
      </c>
      <c r="EB158" s="153">
        <v>34.271000000000001</v>
      </c>
      <c r="EC158" s="153">
        <v>150.49969999999999</v>
      </c>
      <c r="ED158" s="153">
        <v>25.0609</v>
      </c>
      <c r="EE158" s="153" t="s">
        <v>7469</v>
      </c>
      <c r="EF158" s="153">
        <v>12.985200000000001</v>
      </c>
      <c r="EG158" s="153">
        <v>62.528199999999998</v>
      </c>
      <c r="EH158" s="153">
        <v>0.95230000000000004</v>
      </c>
      <c r="EI158" s="153">
        <v>0.84499999999999997</v>
      </c>
      <c r="EJ158" s="153" t="s">
        <v>7469</v>
      </c>
      <c r="EK158" s="153">
        <v>0.93910000000000005</v>
      </c>
      <c r="EL158" s="153">
        <v>-0.38419999999999999</v>
      </c>
      <c r="EM158" s="153">
        <v>-8.8076000000000008</v>
      </c>
      <c r="EN158" s="153">
        <v>30.603300000000001</v>
      </c>
    </row>
    <row r="159" spans="3:144">
      <c r="C159" s="120"/>
      <c r="E159" s="120" t="s">
        <v>8092</v>
      </c>
      <c r="F159" s="126" t="s">
        <v>8122</v>
      </c>
      <c r="G159" s="151" t="s">
        <v>8090</v>
      </c>
      <c r="H159" s="152" t="s">
        <v>8091</v>
      </c>
      <c r="I159" s="153">
        <v>136.5445</v>
      </c>
      <c r="J159" s="153">
        <v>55.323</v>
      </c>
      <c r="K159" s="153">
        <v>-350.1</v>
      </c>
      <c r="L159" s="153">
        <v>32.28</v>
      </c>
      <c r="M159" s="153">
        <v>176.04599999999999</v>
      </c>
      <c r="N159" s="153">
        <v>8147</v>
      </c>
      <c r="O159" s="153">
        <v>3582</v>
      </c>
      <c r="P159" s="153">
        <v>1.885</v>
      </c>
      <c r="Q159" s="153">
        <v>-6.0499999999999998E-2</v>
      </c>
      <c r="R159" s="153">
        <v>2385</v>
      </c>
      <c r="S159" s="153">
        <v>3.7677</v>
      </c>
      <c r="T159" s="153">
        <v>1.048</v>
      </c>
      <c r="U159" s="153">
        <v>12.074999999999999</v>
      </c>
      <c r="V159" s="153">
        <v>-105.693</v>
      </c>
      <c r="W159" s="153">
        <v>103.2989</v>
      </c>
      <c r="X159" s="153">
        <v>-677.1</v>
      </c>
      <c r="Y159" s="153">
        <v>3.0182000000000002</v>
      </c>
      <c r="Z159" s="153">
        <v>1.0223</v>
      </c>
      <c r="AA159" s="153">
        <v>293.75619999999998</v>
      </c>
      <c r="AB159" s="153">
        <v>112.0329</v>
      </c>
      <c r="AC159" s="153">
        <v>-9.9849999999999994</v>
      </c>
      <c r="AD159" s="153">
        <v>25.4451</v>
      </c>
      <c r="AE159" s="153">
        <v>-2.1316000000000002</v>
      </c>
      <c r="AF159" s="153">
        <v>12.040800000000001</v>
      </c>
      <c r="AG159" s="153">
        <v>31.041899999999998</v>
      </c>
      <c r="AH159" s="153">
        <v>4.6482999999999999</v>
      </c>
      <c r="AI159" s="153">
        <v>188.89160000000001</v>
      </c>
      <c r="AJ159" s="153">
        <v>108.27</v>
      </c>
      <c r="AK159" s="153">
        <v>2.2965</v>
      </c>
      <c r="AL159" s="153">
        <v>4.8852000000000002</v>
      </c>
      <c r="AM159" s="153">
        <v>7.5694999999999997</v>
      </c>
      <c r="AN159" s="153">
        <v>1207.8815999999999</v>
      </c>
      <c r="AO159" s="153">
        <v>14.589</v>
      </c>
      <c r="AP159" s="153">
        <v>42.509500000000003</v>
      </c>
      <c r="AQ159" s="153">
        <v>-2.4899</v>
      </c>
      <c r="AR159" s="153">
        <v>14.505000000000001</v>
      </c>
      <c r="AS159" s="153">
        <v>4.7927999999999997</v>
      </c>
      <c r="AT159" s="153">
        <v>21.064599999999999</v>
      </c>
      <c r="AU159" s="153">
        <v>5.3014999999999999</v>
      </c>
      <c r="AV159" s="153">
        <v>382.01130000000001</v>
      </c>
      <c r="AW159" s="153" t="s">
        <v>7469</v>
      </c>
      <c r="AX159" s="153">
        <v>-0.6724</v>
      </c>
      <c r="AY159" s="153" t="s">
        <v>7469</v>
      </c>
      <c r="AZ159" s="153">
        <v>252.8022</v>
      </c>
      <c r="BA159" s="153">
        <v>2.4979</v>
      </c>
      <c r="BB159" s="153">
        <v>149.911</v>
      </c>
      <c r="BC159" s="153">
        <v>4.3040000000000003</v>
      </c>
      <c r="BD159" s="153">
        <v>-1.052</v>
      </c>
      <c r="BE159" s="153">
        <v>-0.60299999999999998</v>
      </c>
      <c r="BF159" s="153">
        <v>3.0474000000000001</v>
      </c>
      <c r="BG159" s="153" t="s">
        <v>7469</v>
      </c>
      <c r="BH159" s="153">
        <v>8.8840000000000003</v>
      </c>
      <c r="BI159" s="153">
        <v>-46.466999999999999</v>
      </c>
      <c r="BJ159" s="153">
        <v>-5.1746999999999996</v>
      </c>
      <c r="BK159" s="153">
        <v>0.30709999999999998</v>
      </c>
      <c r="BL159" s="153">
        <v>28.776299999999999</v>
      </c>
      <c r="BM159" s="153">
        <v>47.107900000000001</v>
      </c>
      <c r="BN159" s="153">
        <v>563.11500000000001</v>
      </c>
      <c r="BO159" s="153">
        <v>-0.2205</v>
      </c>
      <c r="BP159" s="153">
        <v>-0.44779999999999998</v>
      </c>
      <c r="BQ159" s="153">
        <v>-0.61509999999999998</v>
      </c>
      <c r="BR159" s="153">
        <v>2.8879000000000001</v>
      </c>
      <c r="BS159" s="153">
        <v>-67.489999999999995</v>
      </c>
      <c r="BT159" s="153">
        <v>3.0059999999999998</v>
      </c>
      <c r="BU159" s="153">
        <v>32.551299999999998</v>
      </c>
      <c r="BV159" s="153">
        <v>11.6251</v>
      </c>
      <c r="BW159" s="153" t="s">
        <v>7469</v>
      </c>
      <c r="BX159" s="153">
        <v>33.146000000000001</v>
      </c>
      <c r="BY159" s="153">
        <v>3.8877999999999999</v>
      </c>
      <c r="BZ159" s="153">
        <v>85.637</v>
      </c>
      <c r="CA159" s="153">
        <v>-121.536</v>
      </c>
      <c r="CB159" s="153">
        <v>14.3405</v>
      </c>
      <c r="CC159" s="153">
        <v>-4.4999999999999997E-3</v>
      </c>
      <c r="CD159" s="153">
        <v>7.6845999999999997</v>
      </c>
      <c r="CE159" s="153">
        <v>0.18459999999999999</v>
      </c>
      <c r="CF159" s="153">
        <v>83.4191</v>
      </c>
      <c r="CG159" s="153">
        <v>3.7393999999999998</v>
      </c>
      <c r="CH159" s="153">
        <v>3.5718999999999999</v>
      </c>
      <c r="CI159" s="153">
        <v>543.29819999999995</v>
      </c>
      <c r="CJ159" s="153" t="s">
        <v>7469</v>
      </c>
      <c r="CK159" s="153" t="s">
        <v>7469</v>
      </c>
      <c r="CL159" s="153" t="s">
        <v>7469</v>
      </c>
      <c r="CM159" s="153">
        <v>6.3930999999999996</v>
      </c>
      <c r="CN159" s="153" t="s">
        <v>7469</v>
      </c>
      <c r="CO159" s="153">
        <v>22.331900000000001</v>
      </c>
      <c r="CP159" s="153">
        <v>55.149700000000003</v>
      </c>
      <c r="CQ159" s="153">
        <v>0.6381</v>
      </c>
      <c r="CR159" s="153" t="s">
        <v>7469</v>
      </c>
      <c r="CS159" s="153">
        <v>166.43600000000001</v>
      </c>
      <c r="CT159" s="153">
        <v>5.7526999999999999</v>
      </c>
      <c r="CU159" s="153">
        <v>7.1753</v>
      </c>
      <c r="CV159" s="153" t="s">
        <v>7469</v>
      </c>
      <c r="CW159" s="153" t="s">
        <v>7469</v>
      </c>
      <c r="CX159" s="153" t="s">
        <v>7469</v>
      </c>
      <c r="CY159" s="153">
        <v>60.256599999999999</v>
      </c>
      <c r="CZ159" s="153">
        <v>23.878299999999999</v>
      </c>
      <c r="DA159" s="153">
        <v>28.9862</v>
      </c>
      <c r="DB159" s="153" t="s">
        <v>7469</v>
      </c>
      <c r="DC159" s="153">
        <v>29.728400000000001</v>
      </c>
      <c r="DD159" s="153">
        <v>117.9299</v>
      </c>
      <c r="DE159" s="153">
        <v>10.5718</v>
      </c>
      <c r="DF159" s="153" t="s">
        <v>7469</v>
      </c>
      <c r="DG159" s="153">
        <v>201.9572</v>
      </c>
      <c r="DH159" s="153">
        <v>-0.31040000000000001</v>
      </c>
      <c r="DI159" s="153">
        <v>10.1625</v>
      </c>
      <c r="DJ159" s="153" t="s">
        <v>7469</v>
      </c>
      <c r="DK159" s="153">
        <v>3.3622999999999998</v>
      </c>
      <c r="DL159" s="153">
        <v>56.571199999999997</v>
      </c>
      <c r="DM159" s="153">
        <v>9.6133000000000006</v>
      </c>
      <c r="DN159" s="153">
        <v>1632.162</v>
      </c>
      <c r="DO159" s="153">
        <v>1031.9724000000001</v>
      </c>
      <c r="DP159" s="153">
        <v>25.7806</v>
      </c>
      <c r="DQ159" s="153">
        <v>15.6191</v>
      </c>
      <c r="DR159" s="153" t="s">
        <v>7469</v>
      </c>
      <c r="DS159" s="153">
        <v>-1.8563000000000001</v>
      </c>
      <c r="DT159" s="153">
        <v>29.376899999999999</v>
      </c>
      <c r="DU159" s="153">
        <v>108.6739</v>
      </c>
      <c r="DV159" s="153">
        <v>-0.48</v>
      </c>
      <c r="DW159" s="153" t="s">
        <v>7469</v>
      </c>
      <c r="DX159" s="153">
        <v>9.5452999999999992</v>
      </c>
      <c r="DY159" s="153">
        <v>22.5763</v>
      </c>
      <c r="DZ159" s="153">
        <v>15.45</v>
      </c>
      <c r="EA159" s="153">
        <v>1.0606</v>
      </c>
      <c r="EB159" s="153">
        <v>32.754100000000001</v>
      </c>
      <c r="EC159" s="153">
        <v>187.5872</v>
      </c>
      <c r="ED159" s="153">
        <v>21.4316</v>
      </c>
      <c r="EE159" s="153">
        <v>166.62950000000001</v>
      </c>
      <c r="EF159" s="153">
        <v>56.402299999999997</v>
      </c>
      <c r="EG159" s="153">
        <v>47.502600000000001</v>
      </c>
      <c r="EH159" s="153">
        <v>0.48380000000000001</v>
      </c>
      <c r="EI159" s="153">
        <v>0.37390000000000001</v>
      </c>
      <c r="EJ159" s="153" t="s">
        <v>7469</v>
      </c>
      <c r="EK159" s="153">
        <v>1.7002999999999999</v>
      </c>
      <c r="EL159" s="153">
        <v>0.114</v>
      </c>
      <c r="EM159" s="153">
        <v>2.7444000000000002</v>
      </c>
      <c r="EN159" s="153">
        <v>33.616199999999999</v>
      </c>
    </row>
    <row r="160" spans="3:144">
      <c r="C160" s="120"/>
      <c r="E160" s="120" t="s">
        <v>8093</v>
      </c>
      <c r="F160" s="126" t="s">
        <v>8122</v>
      </c>
      <c r="G160" s="151" t="s">
        <v>8090</v>
      </c>
      <c r="H160" s="152" t="s">
        <v>8091</v>
      </c>
      <c r="I160" s="153">
        <v>-221.75219999999999</v>
      </c>
      <c r="J160" s="153">
        <v>36.798000000000002</v>
      </c>
      <c r="K160" s="153">
        <v>-502.7</v>
      </c>
      <c r="L160" s="153">
        <v>14.59</v>
      </c>
      <c r="M160" s="153">
        <v>172.636</v>
      </c>
      <c r="N160" s="153">
        <v>2069</v>
      </c>
      <c r="O160" s="153">
        <v>10756</v>
      </c>
      <c r="P160" s="153">
        <v>1.3320000000000001</v>
      </c>
      <c r="Q160" s="153">
        <v>3.5596999999999999</v>
      </c>
      <c r="R160" s="153">
        <v>2378</v>
      </c>
      <c r="S160" s="153">
        <v>3.1855000000000002</v>
      </c>
      <c r="T160" s="153">
        <v>1.5208999999999999</v>
      </c>
      <c r="U160" s="153">
        <v>6.476</v>
      </c>
      <c r="V160" s="153">
        <v>38.317</v>
      </c>
      <c r="W160" s="153">
        <v>86.498000000000005</v>
      </c>
      <c r="X160" s="153">
        <v>-928.2</v>
      </c>
      <c r="Y160" s="153">
        <v>3.9851999999999999</v>
      </c>
      <c r="Z160" s="153">
        <v>0.18390000000000001</v>
      </c>
      <c r="AA160" s="153">
        <v>286.2516</v>
      </c>
      <c r="AB160" s="153">
        <v>137.07650000000001</v>
      </c>
      <c r="AC160" s="153">
        <v>-8.9090000000000007</v>
      </c>
      <c r="AD160" s="153">
        <v>18.240600000000001</v>
      </c>
      <c r="AE160" s="153">
        <v>-1.6571</v>
      </c>
      <c r="AF160" s="153">
        <v>9.5433000000000003</v>
      </c>
      <c r="AG160" s="153">
        <v>37.319899999999997</v>
      </c>
      <c r="AH160" s="153" t="s">
        <v>7469</v>
      </c>
      <c r="AI160" s="153">
        <v>200.3758</v>
      </c>
      <c r="AJ160" s="153">
        <v>223.01499999999999</v>
      </c>
      <c r="AK160" s="153">
        <v>0.74319999999999997</v>
      </c>
      <c r="AL160" s="153">
        <v>10.034800000000001</v>
      </c>
      <c r="AM160" s="153">
        <v>7.2103000000000002</v>
      </c>
      <c r="AN160" s="153">
        <v>1200.7086999999999</v>
      </c>
      <c r="AO160" s="153">
        <v>12.720800000000001</v>
      </c>
      <c r="AP160" s="153">
        <v>38.424799999999998</v>
      </c>
      <c r="AQ160" s="153">
        <v>-0.6361</v>
      </c>
      <c r="AR160" s="153">
        <v>77.635999999999996</v>
      </c>
      <c r="AS160" s="153">
        <v>8.8109000000000002</v>
      </c>
      <c r="AT160" s="153">
        <v>21.8353</v>
      </c>
      <c r="AU160" s="153">
        <v>4.1139999999999999</v>
      </c>
      <c r="AV160" s="153">
        <v>460.3904</v>
      </c>
      <c r="AW160" s="153" t="s">
        <v>7469</v>
      </c>
      <c r="AX160" s="153">
        <v>-0.25609999999999999</v>
      </c>
      <c r="AY160" s="153" t="s">
        <v>7469</v>
      </c>
      <c r="AZ160" s="153">
        <v>276.87729999999999</v>
      </c>
      <c r="BA160" s="153">
        <v>3.4020999999999999</v>
      </c>
      <c r="BB160" s="153">
        <v>220.12700000000001</v>
      </c>
      <c r="BC160" s="153">
        <v>3.3919999999999999</v>
      </c>
      <c r="BD160" s="153">
        <v>5.8620000000000001</v>
      </c>
      <c r="BE160" s="153">
        <v>-0.87909999999999999</v>
      </c>
      <c r="BF160" s="153">
        <v>2.9453</v>
      </c>
      <c r="BG160" s="153">
        <v>-48.488999999999997</v>
      </c>
      <c r="BH160" s="153">
        <v>5.4580000000000002</v>
      </c>
      <c r="BI160" s="153">
        <v>-76.323999999999998</v>
      </c>
      <c r="BJ160" s="153">
        <v>-3.9481999999999999</v>
      </c>
      <c r="BK160" s="153">
        <v>-0.49280000000000002</v>
      </c>
      <c r="BL160" s="153">
        <v>54.319200000000002</v>
      </c>
      <c r="BM160" s="153">
        <v>42.884599999999999</v>
      </c>
      <c r="BN160" s="153">
        <v>514.596</v>
      </c>
      <c r="BO160" s="153">
        <v>3.5044</v>
      </c>
      <c r="BP160" s="153">
        <v>14.0078</v>
      </c>
      <c r="BQ160" s="153">
        <v>2.0306000000000002</v>
      </c>
      <c r="BR160" s="153">
        <v>-0.313</v>
      </c>
      <c r="BS160" s="153">
        <v>-82.837000000000003</v>
      </c>
      <c r="BT160" s="153">
        <v>0.17519999999999999</v>
      </c>
      <c r="BU160" s="153">
        <v>35.552500000000002</v>
      </c>
      <c r="BV160" s="153">
        <v>11.2395</v>
      </c>
      <c r="BW160" s="153" t="s">
        <v>7469</v>
      </c>
      <c r="BX160" s="153">
        <v>41.988300000000002</v>
      </c>
      <c r="BY160" s="153">
        <v>7.6904000000000003</v>
      </c>
      <c r="BZ160" s="153">
        <v>39.406999999999996</v>
      </c>
      <c r="CA160" s="153">
        <v>-169.45699999999999</v>
      </c>
      <c r="CB160" s="153">
        <v>13.6311</v>
      </c>
      <c r="CC160" s="153" t="s">
        <v>7469</v>
      </c>
      <c r="CD160" s="153">
        <v>11.958299999999999</v>
      </c>
      <c r="CE160" s="153">
        <v>-0.42620000000000002</v>
      </c>
      <c r="CF160" s="153">
        <v>97.795100000000005</v>
      </c>
      <c r="CG160" s="153">
        <v>3.9548999999999999</v>
      </c>
      <c r="CH160" s="153">
        <v>3.2717999999999998</v>
      </c>
      <c r="CI160" s="153">
        <v>735.41930000000002</v>
      </c>
      <c r="CJ160" s="153">
        <v>6.7270000000000003</v>
      </c>
      <c r="CK160" s="153" t="s">
        <v>7469</v>
      </c>
      <c r="CL160" s="153">
        <v>0.58560000000000001</v>
      </c>
      <c r="CM160" s="153">
        <v>-9.4635999999999996</v>
      </c>
      <c r="CN160" s="153" t="s">
        <v>7469</v>
      </c>
      <c r="CO160" s="153">
        <v>22.8474</v>
      </c>
      <c r="CP160" s="153">
        <v>69.002300000000005</v>
      </c>
      <c r="CQ160" s="153">
        <v>5.1723999999999997</v>
      </c>
      <c r="CR160" s="153" t="s">
        <v>7469</v>
      </c>
      <c r="CS160" s="153">
        <v>157.34100000000001</v>
      </c>
      <c r="CT160" s="153">
        <v>5.4253999999999998</v>
      </c>
      <c r="CU160" s="153">
        <v>7.1326999999999998</v>
      </c>
      <c r="CV160" s="153" t="s">
        <v>7469</v>
      </c>
      <c r="CW160" s="153" t="s">
        <v>7469</v>
      </c>
      <c r="CX160" s="153" t="s">
        <v>7469</v>
      </c>
      <c r="CY160" s="153">
        <v>44.613999999999997</v>
      </c>
      <c r="CZ160" s="153">
        <v>26.3171</v>
      </c>
      <c r="DA160" s="153">
        <v>35.581200000000003</v>
      </c>
      <c r="DB160" s="153" t="s">
        <v>7469</v>
      </c>
      <c r="DC160" s="153">
        <v>41.102600000000002</v>
      </c>
      <c r="DD160" s="153">
        <v>145.3092</v>
      </c>
      <c r="DE160" s="153">
        <v>7.3238000000000003</v>
      </c>
      <c r="DF160" s="153" t="s">
        <v>7469</v>
      </c>
      <c r="DG160" s="153">
        <v>264.73259999999999</v>
      </c>
      <c r="DH160" s="153">
        <v>-0.18790000000000001</v>
      </c>
      <c r="DI160" s="153">
        <v>7.3422999999999998</v>
      </c>
      <c r="DJ160" s="153" t="s">
        <v>7469</v>
      </c>
      <c r="DK160" s="153">
        <v>2.7774000000000001</v>
      </c>
      <c r="DL160" s="153">
        <v>52.254899999999999</v>
      </c>
      <c r="DM160" s="153">
        <v>6.7130000000000001</v>
      </c>
      <c r="DN160" s="153">
        <v>2383.0745000000002</v>
      </c>
      <c r="DO160" s="153">
        <v>886.59310000000005</v>
      </c>
      <c r="DP160" s="153">
        <v>22.101400000000002</v>
      </c>
      <c r="DQ160" s="153">
        <v>16.471299999999999</v>
      </c>
      <c r="DR160" s="153" t="s">
        <v>7469</v>
      </c>
      <c r="DS160" s="153">
        <v>-2.4361000000000002</v>
      </c>
      <c r="DT160" s="153">
        <v>46.584400000000002</v>
      </c>
      <c r="DU160" s="153">
        <v>93.196600000000004</v>
      </c>
      <c r="DV160" s="153" t="s">
        <v>7469</v>
      </c>
      <c r="DW160" s="153" t="s">
        <v>7469</v>
      </c>
      <c r="DX160" s="153">
        <v>12.9392</v>
      </c>
      <c r="DY160" s="153">
        <v>23.077200000000001</v>
      </c>
      <c r="DZ160" s="153">
        <v>12.213900000000001</v>
      </c>
      <c r="EA160" s="153">
        <v>15.301500000000001</v>
      </c>
      <c r="EB160" s="153">
        <v>58.581400000000002</v>
      </c>
      <c r="EC160" s="153">
        <v>214.41650000000001</v>
      </c>
      <c r="ED160" s="153">
        <v>22.5974</v>
      </c>
      <c r="EE160" s="153">
        <v>167.0025</v>
      </c>
      <c r="EF160" s="153">
        <v>197.80680000000001</v>
      </c>
      <c r="EG160" s="153">
        <v>42.4801</v>
      </c>
      <c r="EH160" s="153">
        <v>3.2623000000000002</v>
      </c>
      <c r="EI160" s="153">
        <v>1.468</v>
      </c>
      <c r="EJ160" s="153" t="s">
        <v>7469</v>
      </c>
      <c r="EK160" s="153">
        <v>2.5876999999999999</v>
      </c>
      <c r="EL160" s="153">
        <v>-0.52980000000000005</v>
      </c>
      <c r="EM160" s="153">
        <v>0.50260000000000005</v>
      </c>
      <c r="EN160" s="153">
        <v>46.6999</v>
      </c>
    </row>
    <row r="161" spans="3:144">
      <c r="C161" s="120"/>
      <c r="E161" s="120" t="s">
        <v>8094</v>
      </c>
      <c r="F161" s="126" t="s">
        <v>8122</v>
      </c>
      <c r="G161" s="151" t="s">
        <v>8090</v>
      </c>
      <c r="H161" s="152" t="s">
        <v>8091</v>
      </c>
      <c r="I161" s="153">
        <v>-299.56529999999998</v>
      </c>
      <c r="J161" s="153">
        <v>50.292000000000002</v>
      </c>
      <c r="K161" s="153">
        <v>-503</v>
      </c>
      <c r="L161" s="153">
        <v>28.346</v>
      </c>
      <c r="M161" s="153">
        <v>163.06100000000001</v>
      </c>
      <c r="N161" s="153">
        <v>2242</v>
      </c>
      <c r="O161" s="153">
        <v>10378</v>
      </c>
      <c r="P161" s="153">
        <v>3.3210000000000002</v>
      </c>
      <c r="Q161" s="153">
        <v>8.1256000000000004</v>
      </c>
      <c r="R161" s="153">
        <v>1608</v>
      </c>
      <c r="S161" s="153">
        <v>5.2849000000000004</v>
      </c>
      <c r="T161" s="153">
        <v>7.6704999999999997</v>
      </c>
      <c r="U161" s="153">
        <v>7.5510000000000002</v>
      </c>
      <c r="V161" s="153">
        <v>68.944999999999993</v>
      </c>
      <c r="W161" s="153">
        <v>80.570800000000006</v>
      </c>
      <c r="X161" s="153">
        <v>-698.1</v>
      </c>
      <c r="Y161" s="153">
        <v>5.8376000000000001</v>
      </c>
      <c r="Z161" s="153">
        <v>1.5995999999999999</v>
      </c>
      <c r="AA161" s="153">
        <v>407.43610000000001</v>
      </c>
      <c r="AB161" s="153">
        <v>133.28569999999999</v>
      </c>
      <c r="AC161" s="153">
        <v>-7.8170000000000002</v>
      </c>
      <c r="AD161" s="153">
        <v>18.397200000000002</v>
      </c>
      <c r="AE161" s="153">
        <v>-2.2284999999999999</v>
      </c>
      <c r="AF161" s="153">
        <v>-11.9338</v>
      </c>
      <c r="AG161" s="153">
        <v>27.4133</v>
      </c>
      <c r="AH161" s="153">
        <v>3.8574000000000002</v>
      </c>
      <c r="AI161" s="153">
        <v>262.69940000000003</v>
      </c>
      <c r="AJ161" s="153">
        <v>563.13099999999997</v>
      </c>
      <c r="AK161" s="153">
        <v>0.8911</v>
      </c>
      <c r="AL161" s="153">
        <v>8.6759000000000004</v>
      </c>
      <c r="AM161" s="153">
        <v>2.9011999999999998</v>
      </c>
      <c r="AN161" s="153">
        <v>1363.5467000000001</v>
      </c>
      <c r="AO161" s="153">
        <v>25.092199999999998</v>
      </c>
      <c r="AP161" s="153">
        <v>38.799900000000001</v>
      </c>
      <c r="AQ161" s="153">
        <v>-0.59899999999999998</v>
      </c>
      <c r="AR161" s="153">
        <v>36.728999999999999</v>
      </c>
      <c r="AS161" s="153">
        <v>35.0259</v>
      </c>
      <c r="AT161" s="153">
        <v>12.366</v>
      </c>
      <c r="AU161" s="153">
        <v>4.2552000000000003</v>
      </c>
      <c r="AV161" s="153">
        <v>642.24950000000001</v>
      </c>
      <c r="AW161" s="153" t="s">
        <v>7469</v>
      </c>
      <c r="AX161" s="153">
        <v>-0.17349999999999999</v>
      </c>
      <c r="AY161" s="153" t="s">
        <v>7469</v>
      </c>
      <c r="AZ161" s="153">
        <v>281.80309999999997</v>
      </c>
      <c r="BA161" s="153">
        <v>4.9273999999999996</v>
      </c>
      <c r="BB161" s="153">
        <v>976.86400000000003</v>
      </c>
      <c r="BC161" s="153">
        <v>0.67500000000000004</v>
      </c>
      <c r="BD161" s="153">
        <v>15.034000000000001</v>
      </c>
      <c r="BE161" s="153">
        <v>-0.89829999999999999</v>
      </c>
      <c r="BF161" s="153">
        <v>3.2168000000000001</v>
      </c>
      <c r="BG161" s="153">
        <v>-53.139000000000003</v>
      </c>
      <c r="BH161" s="153">
        <v>-48.851999999999997</v>
      </c>
      <c r="BI161" s="153">
        <v>-43.033999999999999</v>
      </c>
      <c r="BJ161" s="153">
        <v>-2.2726000000000002</v>
      </c>
      <c r="BK161" s="153">
        <v>0.31369999999999998</v>
      </c>
      <c r="BL161" s="153">
        <v>173.66730000000001</v>
      </c>
      <c r="BM161" s="153">
        <v>37.387799999999999</v>
      </c>
      <c r="BN161" s="153">
        <v>476.791</v>
      </c>
      <c r="BO161" s="153">
        <v>2.8037999999999998</v>
      </c>
      <c r="BP161" s="153">
        <v>79.351200000000006</v>
      </c>
      <c r="BQ161" s="153">
        <v>1.3822000000000001</v>
      </c>
      <c r="BR161" s="153">
        <v>-0.16400000000000001</v>
      </c>
      <c r="BS161" s="153">
        <v>125.11499999999999</v>
      </c>
      <c r="BT161" s="153">
        <v>1.2865</v>
      </c>
      <c r="BU161" s="153">
        <v>90.705200000000005</v>
      </c>
      <c r="BV161" s="153">
        <v>13.638199999999999</v>
      </c>
      <c r="BW161" s="153" t="s">
        <v>7469</v>
      </c>
      <c r="BX161" s="153">
        <v>72.164299999999997</v>
      </c>
      <c r="BY161" s="153">
        <v>2.6745000000000001</v>
      </c>
      <c r="BZ161" s="153">
        <v>-20.114999999999998</v>
      </c>
      <c r="CA161" s="153">
        <v>-267.74200000000002</v>
      </c>
      <c r="CB161" s="153">
        <v>18.1251</v>
      </c>
      <c r="CC161" s="153">
        <v>-1.8472</v>
      </c>
      <c r="CD161" s="153">
        <v>25.037400000000002</v>
      </c>
      <c r="CE161" s="153">
        <v>0.46879999999999999</v>
      </c>
      <c r="CF161" s="153">
        <v>87.647199999999998</v>
      </c>
      <c r="CG161" s="153">
        <v>5.9859999999999998</v>
      </c>
      <c r="CH161" s="153">
        <v>5.3327999999999998</v>
      </c>
      <c r="CI161" s="153">
        <v>1180.7853</v>
      </c>
      <c r="CJ161" s="153">
        <v>18.8354</v>
      </c>
      <c r="CK161" s="153" t="s">
        <v>7469</v>
      </c>
      <c r="CL161" s="153" t="s">
        <v>7469</v>
      </c>
      <c r="CM161" s="153">
        <v>28.214500000000001</v>
      </c>
      <c r="CN161" s="153" t="s">
        <v>7469</v>
      </c>
      <c r="CO161" s="153">
        <v>85.552400000000006</v>
      </c>
      <c r="CP161" s="153">
        <v>30.823</v>
      </c>
      <c r="CQ161" s="153">
        <v>-22.212299999999999</v>
      </c>
      <c r="CR161" s="153" t="s">
        <v>7469</v>
      </c>
      <c r="CS161" s="153">
        <v>133.94800000000001</v>
      </c>
      <c r="CT161" s="153">
        <v>7.9169</v>
      </c>
      <c r="CU161" s="153">
        <v>7.1978999999999997</v>
      </c>
      <c r="CV161" s="153" t="s">
        <v>7469</v>
      </c>
      <c r="CW161" s="153" t="s">
        <v>7469</v>
      </c>
      <c r="CX161" s="153" t="s">
        <v>7469</v>
      </c>
      <c r="CY161" s="153">
        <v>62.457599999999999</v>
      </c>
      <c r="CZ161" s="153">
        <v>26.615300000000001</v>
      </c>
      <c r="DA161" s="153">
        <v>39.403599999999997</v>
      </c>
      <c r="DB161" s="153" t="s">
        <v>7469</v>
      </c>
      <c r="DC161" s="153">
        <v>130.88200000000001</v>
      </c>
      <c r="DD161" s="153">
        <v>142.8912</v>
      </c>
      <c r="DE161" s="153">
        <v>5.5316999999999998</v>
      </c>
      <c r="DF161" s="153" t="s">
        <v>7469</v>
      </c>
      <c r="DG161" s="153">
        <v>312.33580000000001</v>
      </c>
      <c r="DH161" s="153">
        <v>-1.1805000000000001</v>
      </c>
      <c r="DI161" s="153">
        <v>6.7657999999999996</v>
      </c>
      <c r="DJ161" s="153" t="s">
        <v>7469</v>
      </c>
      <c r="DK161" s="153">
        <v>2.117</v>
      </c>
      <c r="DL161" s="153">
        <v>32.299100000000003</v>
      </c>
      <c r="DM161" s="153">
        <v>7.8551000000000002</v>
      </c>
      <c r="DN161" s="153">
        <v>2811.2121999999999</v>
      </c>
      <c r="DO161" s="153">
        <v>615.73299999999995</v>
      </c>
      <c r="DP161" s="153">
        <v>40.744900000000001</v>
      </c>
      <c r="DQ161" s="153">
        <v>26.3933</v>
      </c>
      <c r="DR161" s="153" t="s">
        <v>7469</v>
      </c>
      <c r="DS161" s="153">
        <v>-2.8027000000000002</v>
      </c>
      <c r="DT161" s="153">
        <v>253.15880000000001</v>
      </c>
      <c r="DU161" s="153">
        <v>112.1344</v>
      </c>
      <c r="DV161" s="153" t="s">
        <v>7469</v>
      </c>
      <c r="DW161" s="153" t="s">
        <v>7469</v>
      </c>
      <c r="DX161" s="153">
        <v>8.8816000000000006</v>
      </c>
      <c r="DY161" s="153">
        <v>21.116900000000001</v>
      </c>
      <c r="DZ161" s="153">
        <v>15.220599999999999</v>
      </c>
      <c r="EA161" s="153">
        <v>40.6158</v>
      </c>
      <c r="EB161" s="153">
        <v>60.050600000000003</v>
      </c>
      <c r="EC161" s="153">
        <v>272.83569999999997</v>
      </c>
      <c r="ED161" s="153">
        <v>19.323599999999999</v>
      </c>
      <c r="EE161" s="153" t="s">
        <v>7469</v>
      </c>
      <c r="EF161" s="153">
        <v>217.3554</v>
      </c>
      <c r="EG161" s="153">
        <v>141.6207</v>
      </c>
      <c r="EH161" s="153">
        <v>3.8422000000000001</v>
      </c>
      <c r="EI161" s="153">
        <v>6.1441999999999997</v>
      </c>
      <c r="EJ161" s="153" t="s">
        <v>7469</v>
      </c>
      <c r="EK161" s="153">
        <v>4.4931000000000001</v>
      </c>
      <c r="EL161" s="153">
        <v>0.66600000000000004</v>
      </c>
      <c r="EM161" s="153">
        <v>55.645299999999999</v>
      </c>
      <c r="EN161" s="153" t="s">
        <v>7469</v>
      </c>
    </row>
    <row r="162" spans="3:144">
      <c r="C162" s="120"/>
      <c r="E162" s="120" t="s">
        <v>8095</v>
      </c>
      <c r="F162" s="126" t="s">
        <v>8122</v>
      </c>
      <c r="G162" s="151" t="s">
        <v>8090</v>
      </c>
      <c r="H162" s="152" t="s">
        <v>8091</v>
      </c>
      <c r="I162" s="153" t="s">
        <v>7469</v>
      </c>
      <c r="J162" s="153" t="s">
        <v>7469</v>
      </c>
      <c r="K162" s="153" t="s">
        <v>7469</v>
      </c>
      <c r="L162" s="153" t="s">
        <v>7469</v>
      </c>
      <c r="M162" s="153" t="s">
        <v>7469</v>
      </c>
      <c r="N162" s="153">
        <v>1845</v>
      </c>
      <c r="O162" s="153">
        <v>9282</v>
      </c>
      <c r="P162" s="153" t="s">
        <v>7469</v>
      </c>
      <c r="Q162" s="153" t="s">
        <v>7469</v>
      </c>
      <c r="R162" s="153">
        <v>1445</v>
      </c>
      <c r="S162" s="153" t="s">
        <v>7469</v>
      </c>
      <c r="T162" s="153" t="s">
        <v>7469</v>
      </c>
      <c r="U162" s="153" t="s">
        <v>7469</v>
      </c>
      <c r="V162" s="153" t="s">
        <v>7469</v>
      </c>
      <c r="W162" s="153" t="s">
        <v>7469</v>
      </c>
      <c r="X162" s="153" t="s">
        <v>7469</v>
      </c>
      <c r="Y162" s="153" t="s">
        <v>7469</v>
      </c>
      <c r="Z162" s="153" t="s">
        <v>7469</v>
      </c>
      <c r="AA162" s="153" t="s">
        <v>7469</v>
      </c>
      <c r="AB162" s="153" t="s">
        <v>7469</v>
      </c>
      <c r="AC162" s="153" t="s">
        <v>7469</v>
      </c>
      <c r="AD162" s="153" t="s">
        <v>7469</v>
      </c>
      <c r="AE162" s="153">
        <v>0.40679999999999999</v>
      </c>
      <c r="AF162" s="153">
        <v>-29.7302</v>
      </c>
      <c r="AG162" s="153" t="s">
        <v>7469</v>
      </c>
      <c r="AH162" s="153">
        <v>3.3007</v>
      </c>
      <c r="AI162" s="153" t="s">
        <v>7469</v>
      </c>
      <c r="AJ162" s="153" t="s">
        <v>7469</v>
      </c>
      <c r="AK162" s="153">
        <v>1.4896</v>
      </c>
      <c r="AL162" s="153" t="s">
        <v>7469</v>
      </c>
      <c r="AM162" s="153" t="s">
        <v>7469</v>
      </c>
      <c r="AN162" s="153" t="s">
        <v>7469</v>
      </c>
      <c r="AO162" s="153" t="s">
        <v>7469</v>
      </c>
      <c r="AP162" s="153">
        <v>36.183500000000002</v>
      </c>
      <c r="AQ162" s="153" t="s">
        <v>7469</v>
      </c>
      <c r="AR162" s="153" t="s">
        <v>7469</v>
      </c>
      <c r="AS162" s="153" t="s">
        <v>7469</v>
      </c>
      <c r="AT162" s="153" t="s">
        <v>7469</v>
      </c>
      <c r="AU162" s="153" t="s">
        <v>7469</v>
      </c>
      <c r="AV162" s="153" t="s">
        <v>7469</v>
      </c>
      <c r="AW162" s="153" t="s">
        <v>7469</v>
      </c>
      <c r="AX162" s="153">
        <v>-1.1837</v>
      </c>
      <c r="AY162" s="153" t="s">
        <v>7469</v>
      </c>
      <c r="AZ162" s="153" t="s">
        <v>7469</v>
      </c>
      <c r="BA162" s="153" t="s">
        <v>7469</v>
      </c>
      <c r="BB162" s="153" t="s">
        <v>7469</v>
      </c>
      <c r="BC162" s="153" t="s">
        <v>7469</v>
      </c>
      <c r="BD162" s="153" t="s">
        <v>7469</v>
      </c>
      <c r="BE162" s="153" t="s">
        <v>7469</v>
      </c>
      <c r="BF162" s="153" t="s">
        <v>7469</v>
      </c>
      <c r="BG162" s="153">
        <v>10.19</v>
      </c>
      <c r="BH162" s="153">
        <v>-12.095000000000001</v>
      </c>
      <c r="BI162" s="153" t="s">
        <v>7469</v>
      </c>
      <c r="BJ162" s="153">
        <v>0.65129999999999999</v>
      </c>
      <c r="BK162" s="153" t="s">
        <v>7469</v>
      </c>
      <c r="BL162" s="153" t="s">
        <v>7469</v>
      </c>
      <c r="BM162" s="153" t="s">
        <v>7469</v>
      </c>
      <c r="BN162" s="153">
        <v>450.23</v>
      </c>
      <c r="BO162" s="153">
        <v>2.0068000000000001</v>
      </c>
      <c r="BP162" s="153">
        <v>99.362799999999993</v>
      </c>
      <c r="BQ162" s="153" t="s">
        <v>7469</v>
      </c>
      <c r="BR162" s="153" t="s">
        <v>7469</v>
      </c>
      <c r="BS162" s="153" t="s">
        <v>7469</v>
      </c>
      <c r="BT162" s="153">
        <v>94.750399999999999</v>
      </c>
      <c r="BU162" s="153" t="s">
        <v>7469</v>
      </c>
      <c r="BV162" s="153">
        <v>5.6119000000000003</v>
      </c>
      <c r="BW162" s="153" t="s">
        <v>7469</v>
      </c>
      <c r="BX162" s="153" t="s">
        <v>7469</v>
      </c>
      <c r="BY162" s="153" t="s">
        <v>7469</v>
      </c>
      <c r="BZ162" s="153" t="s">
        <v>7469</v>
      </c>
      <c r="CA162" s="153">
        <v>-184.274</v>
      </c>
      <c r="CB162" s="153" t="s">
        <v>7469</v>
      </c>
      <c r="CC162" s="153" t="s">
        <v>7469</v>
      </c>
      <c r="CD162" s="153" t="s">
        <v>7469</v>
      </c>
      <c r="CE162" s="153">
        <v>0.16159999999999999</v>
      </c>
      <c r="CF162" s="153" t="s">
        <v>7469</v>
      </c>
      <c r="CG162" s="153">
        <v>9.4476999999999993</v>
      </c>
      <c r="CH162" s="153" t="s">
        <v>7469</v>
      </c>
      <c r="CI162" s="153" t="s">
        <v>7469</v>
      </c>
      <c r="CJ162" s="153" t="s">
        <v>7469</v>
      </c>
      <c r="CK162" s="153" t="s">
        <v>7469</v>
      </c>
      <c r="CL162" s="153" t="s">
        <v>7469</v>
      </c>
      <c r="CM162" s="153" t="s">
        <v>7469</v>
      </c>
      <c r="CN162" s="153" t="s">
        <v>7469</v>
      </c>
      <c r="CO162" s="153" t="s">
        <v>7469</v>
      </c>
      <c r="CP162" s="153" t="s">
        <v>7469</v>
      </c>
      <c r="CQ162" s="153" t="s">
        <v>7469</v>
      </c>
      <c r="CR162" s="153" t="s">
        <v>7469</v>
      </c>
      <c r="CS162" s="153" t="s">
        <v>7469</v>
      </c>
      <c r="CT162" s="153" t="s">
        <v>7469</v>
      </c>
      <c r="CU162" s="153">
        <v>4.6109999999999998</v>
      </c>
      <c r="CV162" s="153" t="s">
        <v>7469</v>
      </c>
      <c r="CW162" s="153" t="s">
        <v>7469</v>
      </c>
      <c r="CX162" s="153" t="s">
        <v>7469</v>
      </c>
      <c r="CY162" s="153" t="s">
        <v>7469</v>
      </c>
      <c r="CZ162" s="153" t="s">
        <v>7469</v>
      </c>
      <c r="DA162" s="153" t="s">
        <v>7469</v>
      </c>
      <c r="DB162" s="153" t="s">
        <v>7469</v>
      </c>
      <c r="DC162" s="153" t="s">
        <v>7469</v>
      </c>
      <c r="DD162" s="153" t="s">
        <v>7469</v>
      </c>
      <c r="DE162" s="153" t="s">
        <v>7469</v>
      </c>
      <c r="DF162" s="153" t="s">
        <v>7469</v>
      </c>
      <c r="DG162" s="153" t="s">
        <v>7469</v>
      </c>
      <c r="DH162" s="153">
        <v>-0.2404</v>
      </c>
      <c r="DI162" s="153" t="s">
        <v>7469</v>
      </c>
      <c r="DJ162" s="153" t="s">
        <v>7469</v>
      </c>
      <c r="DK162" s="153">
        <v>2.3944000000000001</v>
      </c>
      <c r="DL162" s="153" t="s">
        <v>7469</v>
      </c>
      <c r="DM162" s="153" t="s">
        <v>7469</v>
      </c>
      <c r="DN162" s="153" t="s">
        <v>7469</v>
      </c>
      <c r="DO162" s="153" t="s">
        <v>7469</v>
      </c>
      <c r="DP162" s="153" t="s">
        <v>7469</v>
      </c>
      <c r="DQ162" s="153">
        <v>39.354700000000001</v>
      </c>
      <c r="DR162" s="153" t="s">
        <v>7469</v>
      </c>
      <c r="DS162" s="153" t="s">
        <v>7469</v>
      </c>
      <c r="DT162" s="153" t="s">
        <v>7469</v>
      </c>
      <c r="DU162" s="153" t="s">
        <v>7469</v>
      </c>
      <c r="DV162" s="153" t="s">
        <v>7469</v>
      </c>
      <c r="DW162" s="153" t="s">
        <v>7469</v>
      </c>
      <c r="DX162" s="153" t="s">
        <v>7469</v>
      </c>
      <c r="DY162" s="153" t="s">
        <v>7469</v>
      </c>
      <c r="DZ162" s="153" t="s">
        <v>7469</v>
      </c>
      <c r="EA162" s="153" t="s">
        <v>7469</v>
      </c>
      <c r="EB162" s="153" t="s">
        <v>7469</v>
      </c>
      <c r="EC162" s="153" t="s">
        <v>7469</v>
      </c>
      <c r="ED162" s="153" t="s">
        <v>7469</v>
      </c>
      <c r="EE162" s="153">
        <v>-9.23</v>
      </c>
      <c r="EF162" s="153" t="s">
        <v>7469</v>
      </c>
      <c r="EG162" s="153" t="s">
        <v>7469</v>
      </c>
      <c r="EH162" s="153" t="s">
        <v>7469</v>
      </c>
      <c r="EI162" s="153" t="s">
        <v>7469</v>
      </c>
      <c r="EJ162" s="153" t="s">
        <v>7469</v>
      </c>
      <c r="EK162" s="153" t="s">
        <v>7469</v>
      </c>
      <c r="EL162" s="153" t="s">
        <v>7469</v>
      </c>
      <c r="EM162" s="153" t="s">
        <v>7469</v>
      </c>
      <c r="EN162" s="153" t="s">
        <v>7469</v>
      </c>
    </row>
    <row r="163" spans="3:144">
      <c r="C163" s="120"/>
      <c r="E163" s="120" t="s">
        <v>8096</v>
      </c>
      <c r="F163" s="126" t="s">
        <v>8122</v>
      </c>
      <c r="G163" s="151" t="s">
        <v>8090</v>
      </c>
      <c r="H163" s="152" t="s">
        <v>8097</v>
      </c>
      <c r="I163" s="153" t="s">
        <v>7469</v>
      </c>
      <c r="J163" s="153">
        <v>52.673000000000002</v>
      </c>
      <c r="K163" s="153">
        <v>-654.29999999999995</v>
      </c>
      <c r="L163" s="153">
        <v>19.561</v>
      </c>
      <c r="M163" s="153" t="s">
        <v>7469</v>
      </c>
      <c r="N163" s="153">
        <v>2202</v>
      </c>
      <c r="O163" s="153">
        <v>9787</v>
      </c>
      <c r="P163" s="153">
        <v>3.2970000000000002</v>
      </c>
      <c r="Q163" s="153">
        <v>9.7919</v>
      </c>
      <c r="R163" s="153">
        <v>1553</v>
      </c>
      <c r="S163" s="153">
        <v>3.8963000000000001</v>
      </c>
      <c r="T163" s="153" t="s">
        <v>7469</v>
      </c>
      <c r="U163" s="153" t="s">
        <v>7469</v>
      </c>
      <c r="V163" s="153">
        <v>69.569999999999993</v>
      </c>
      <c r="W163" s="153">
        <v>99.183899999999994</v>
      </c>
      <c r="X163" s="153">
        <v>-919.5</v>
      </c>
      <c r="Y163" s="153">
        <v>5.3506</v>
      </c>
      <c r="Z163" s="153">
        <v>-0.35370000000000001</v>
      </c>
      <c r="AA163" s="153">
        <v>392.25709999999998</v>
      </c>
      <c r="AB163" s="153" t="s">
        <v>7469</v>
      </c>
      <c r="AC163" s="153">
        <v>-7.9729999999999999</v>
      </c>
      <c r="AD163" s="153" t="s">
        <v>7469</v>
      </c>
      <c r="AE163" s="153">
        <v>0.44080000000000003</v>
      </c>
      <c r="AF163" s="153">
        <v>-26.789100000000001</v>
      </c>
      <c r="AG163" s="153">
        <v>39.949399999999997</v>
      </c>
      <c r="AH163" s="153" t="s">
        <v>7469</v>
      </c>
      <c r="AI163" s="153" t="s">
        <v>7469</v>
      </c>
      <c r="AJ163" s="153">
        <v>547.21400000000006</v>
      </c>
      <c r="AK163" s="153" t="s">
        <v>7469</v>
      </c>
      <c r="AL163" s="153">
        <v>8.7748000000000008</v>
      </c>
      <c r="AM163" s="153" t="s">
        <v>7469</v>
      </c>
      <c r="AN163" s="153">
        <v>1327.6908000000001</v>
      </c>
      <c r="AO163" s="153">
        <v>41.094999999999999</v>
      </c>
      <c r="AP163" s="153" t="s">
        <v>7469</v>
      </c>
      <c r="AQ163" s="153">
        <v>-1.2417</v>
      </c>
      <c r="AR163" s="153">
        <v>13.813000000000001</v>
      </c>
      <c r="AS163" s="153">
        <v>42.052</v>
      </c>
      <c r="AT163" s="153">
        <v>11.351100000000001</v>
      </c>
      <c r="AU163" s="153">
        <v>2.1547000000000001</v>
      </c>
      <c r="AV163" s="153">
        <v>642.23159999999996</v>
      </c>
      <c r="AW163" s="153" t="s">
        <v>7469</v>
      </c>
      <c r="AX163" s="153" t="s">
        <v>7469</v>
      </c>
      <c r="AY163" s="153" t="s">
        <v>7469</v>
      </c>
      <c r="AZ163" s="153">
        <v>282.84030000000001</v>
      </c>
      <c r="BA163" s="153">
        <v>4.8543000000000003</v>
      </c>
      <c r="BB163" s="153" t="s">
        <v>7469</v>
      </c>
      <c r="BC163" s="153" t="s">
        <v>7469</v>
      </c>
      <c r="BD163" s="153" t="s">
        <v>7469</v>
      </c>
      <c r="BE163" s="153">
        <v>-0.50029999999999997</v>
      </c>
      <c r="BF163" s="153">
        <v>3.3975</v>
      </c>
      <c r="BG163" s="153">
        <v>9.8469999999999995</v>
      </c>
      <c r="BH163" s="153" t="s">
        <v>7469</v>
      </c>
      <c r="BI163" s="153">
        <v>-58.136000000000003</v>
      </c>
      <c r="BJ163" s="153">
        <v>-2.4377</v>
      </c>
      <c r="BK163" s="153" t="s">
        <v>7469</v>
      </c>
      <c r="BL163" s="153">
        <v>188.39859999999999</v>
      </c>
      <c r="BM163" s="153">
        <v>36.645699999999998</v>
      </c>
      <c r="BN163" s="153">
        <v>508.17099999999999</v>
      </c>
      <c r="BO163" s="153">
        <v>2.6444000000000001</v>
      </c>
      <c r="BP163" s="153" t="s">
        <v>7469</v>
      </c>
      <c r="BQ163" s="153">
        <v>3.4710000000000001</v>
      </c>
      <c r="BR163" s="153" t="s">
        <v>7469</v>
      </c>
      <c r="BS163" s="153">
        <v>122.18</v>
      </c>
      <c r="BT163" s="153" t="s">
        <v>7469</v>
      </c>
      <c r="BU163" s="153">
        <v>109.4316</v>
      </c>
      <c r="BV163" s="153" t="s">
        <v>7469</v>
      </c>
      <c r="BW163" s="153" t="s">
        <v>7469</v>
      </c>
      <c r="BX163" s="153">
        <v>78.560100000000006</v>
      </c>
      <c r="BY163" s="153" t="s">
        <v>7469</v>
      </c>
      <c r="BZ163" s="153">
        <v>-69.816000000000003</v>
      </c>
      <c r="CA163" s="153">
        <v>-52.408999999999999</v>
      </c>
      <c r="CB163" s="153">
        <v>14.4909</v>
      </c>
      <c r="CC163" s="153">
        <v>1.0546</v>
      </c>
      <c r="CD163" s="153">
        <v>23.744700000000002</v>
      </c>
      <c r="CE163" s="153">
        <v>0.36670000000000003</v>
      </c>
      <c r="CF163" s="153" t="s">
        <v>7469</v>
      </c>
      <c r="CG163" s="153" t="s">
        <v>7469</v>
      </c>
      <c r="CH163" s="153">
        <v>4.1885000000000003</v>
      </c>
      <c r="CI163" s="153">
        <v>1257.5289</v>
      </c>
      <c r="CJ163" s="153" t="s">
        <v>7469</v>
      </c>
      <c r="CK163" s="153">
        <v>-0.3876</v>
      </c>
      <c r="CL163" s="153" t="s">
        <v>7469</v>
      </c>
      <c r="CM163" s="153" t="s">
        <v>7469</v>
      </c>
      <c r="CN163" s="153" t="s">
        <v>7469</v>
      </c>
      <c r="CO163" s="153">
        <v>85.950699999999998</v>
      </c>
      <c r="CP163" s="153">
        <v>26.915900000000001</v>
      </c>
      <c r="CQ163" s="153">
        <v>-17.103899999999999</v>
      </c>
      <c r="CR163" s="153" t="s">
        <v>7469</v>
      </c>
      <c r="CS163" s="153">
        <v>113.58</v>
      </c>
      <c r="CT163" s="153">
        <v>11.6561</v>
      </c>
      <c r="CU163" s="153">
        <v>4.7129000000000003</v>
      </c>
      <c r="CV163" s="153" t="s">
        <v>7469</v>
      </c>
      <c r="CW163" s="153" t="s">
        <v>7469</v>
      </c>
      <c r="CX163" s="153" t="s">
        <v>7469</v>
      </c>
      <c r="CY163" s="153">
        <v>40.367800000000003</v>
      </c>
      <c r="CZ163" s="153">
        <v>27.485900000000001</v>
      </c>
      <c r="DA163" s="153">
        <v>28.831099999999999</v>
      </c>
      <c r="DB163" s="153" t="s">
        <v>7469</v>
      </c>
      <c r="DC163" s="153">
        <v>126.682</v>
      </c>
      <c r="DD163" s="153">
        <v>146.24700000000001</v>
      </c>
      <c r="DE163" s="153">
        <v>5.8544999999999998</v>
      </c>
      <c r="DF163" s="153" t="s">
        <v>7469</v>
      </c>
      <c r="DG163" s="153">
        <v>315.78449999999998</v>
      </c>
      <c r="DH163" s="153">
        <v>-1.1839</v>
      </c>
      <c r="DI163" s="153" t="s">
        <v>7469</v>
      </c>
      <c r="DJ163" s="153" t="s">
        <v>7469</v>
      </c>
      <c r="DK163" s="153">
        <v>0.73740000000000006</v>
      </c>
      <c r="DL163" s="153">
        <v>34.840600000000002</v>
      </c>
      <c r="DM163" s="153">
        <v>7.0026999999999999</v>
      </c>
      <c r="DN163" s="153">
        <v>1956.2617</v>
      </c>
      <c r="DO163" s="153">
        <v>623.19680000000005</v>
      </c>
      <c r="DP163" s="153">
        <v>39.995399999999997</v>
      </c>
      <c r="DQ163" s="153">
        <v>28.451499999999999</v>
      </c>
      <c r="DR163" s="153" t="s">
        <v>7469</v>
      </c>
      <c r="DS163" s="153">
        <v>-0.90600000000000003</v>
      </c>
      <c r="DT163" s="153">
        <v>298.48020000000002</v>
      </c>
      <c r="DU163" s="153">
        <v>110.1617</v>
      </c>
      <c r="DV163" s="153" t="s">
        <v>7469</v>
      </c>
      <c r="DW163" s="153" t="s">
        <v>7469</v>
      </c>
      <c r="DX163" s="153">
        <v>9.5553000000000008</v>
      </c>
      <c r="DY163" s="153">
        <v>20.044699999999999</v>
      </c>
      <c r="DZ163" s="153">
        <v>9.1404999999999994</v>
      </c>
      <c r="EA163" s="153">
        <v>49.036900000000003</v>
      </c>
      <c r="EB163" s="153">
        <v>58.492400000000004</v>
      </c>
      <c r="EC163" s="153">
        <v>278.5068</v>
      </c>
      <c r="ED163" s="153">
        <v>20.5687</v>
      </c>
      <c r="EE163" s="153" t="s">
        <v>7469</v>
      </c>
      <c r="EF163" s="153">
        <v>218.8</v>
      </c>
      <c r="EG163" s="153">
        <v>150.28870000000001</v>
      </c>
      <c r="EH163" s="153" t="s">
        <v>7469</v>
      </c>
      <c r="EI163" s="153">
        <v>4.7377000000000002</v>
      </c>
      <c r="EJ163" s="153" t="s">
        <v>7469</v>
      </c>
      <c r="EK163" s="153" t="s">
        <v>7469</v>
      </c>
      <c r="EL163" s="153">
        <v>0.55820000000000003</v>
      </c>
      <c r="EM163" s="153">
        <v>81.005399999999995</v>
      </c>
      <c r="EN163" s="153" t="s">
        <v>7469</v>
      </c>
    </row>
    <row r="164" spans="3:144">
      <c r="C164" s="120"/>
      <c r="E164" s="120" t="s">
        <v>8098</v>
      </c>
      <c r="F164" s="126" t="s">
        <v>8122</v>
      </c>
      <c r="G164" s="151" t="s">
        <v>8090</v>
      </c>
      <c r="H164" s="152" t="s">
        <v>8097</v>
      </c>
      <c r="I164" s="153" t="s">
        <v>7469</v>
      </c>
      <c r="J164" s="153">
        <v>53.511000000000003</v>
      </c>
      <c r="K164" s="153">
        <v>-651.6</v>
      </c>
      <c r="L164" s="153">
        <v>11.823</v>
      </c>
      <c r="M164" s="153" t="s">
        <v>7469</v>
      </c>
      <c r="N164" s="153">
        <v>2187</v>
      </c>
      <c r="O164" s="153">
        <v>9763</v>
      </c>
      <c r="P164" s="153">
        <v>2.8170000000000002</v>
      </c>
      <c r="Q164" s="153">
        <v>8.9411000000000005</v>
      </c>
      <c r="R164" s="153">
        <v>1472</v>
      </c>
      <c r="S164" s="153">
        <v>3.9527999999999999</v>
      </c>
      <c r="T164" s="153">
        <v>9.9588999999999999</v>
      </c>
      <c r="U164" s="153" t="s">
        <v>7469</v>
      </c>
      <c r="V164" s="153">
        <v>65.956999999999994</v>
      </c>
      <c r="W164" s="153">
        <v>79.775599999999997</v>
      </c>
      <c r="X164" s="153">
        <v>-1145.0999999999999</v>
      </c>
      <c r="Y164" s="153">
        <v>5.7708000000000004</v>
      </c>
      <c r="Z164" s="153">
        <v>-9.9431999999999992</v>
      </c>
      <c r="AA164" s="153">
        <v>387.63839999999999</v>
      </c>
      <c r="AB164" s="153">
        <v>120.869</v>
      </c>
      <c r="AC164" s="153">
        <v>-8.09</v>
      </c>
      <c r="AD164" s="153">
        <v>17.329999999999998</v>
      </c>
      <c r="AE164" s="153">
        <v>0.24030000000000001</v>
      </c>
      <c r="AF164" s="153">
        <v>-32.2057</v>
      </c>
      <c r="AG164" s="153">
        <v>50.022199999999998</v>
      </c>
      <c r="AH164" s="153" t="s">
        <v>7469</v>
      </c>
      <c r="AI164" s="153" t="s">
        <v>7469</v>
      </c>
      <c r="AJ164" s="153">
        <v>527.36400000000003</v>
      </c>
      <c r="AK164" s="153" t="s">
        <v>7469</v>
      </c>
      <c r="AL164" s="153">
        <v>9.3307000000000002</v>
      </c>
      <c r="AM164" s="153" t="s">
        <v>7469</v>
      </c>
      <c r="AN164" s="153">
        <v>1299.5643</v>
      </c>
      <c r="AO164" s="153">
        <v>50.704900000000002</v>
      </c>
      <c r="AP164" s="153">
        <v>36.056800000000003</v>
      </c>
      <c r="AQ164" s="153">
        <v>0.66910000000000003</v>
      </c>
      <c r="AR164" s="153">
        <v>18.347999999999999</v>
      </c>
      <c r="AS164" s="153">
        <v>34.860900000000001</v>
      </c>
      <c r="AT164" s="153">
        <v>9.9701000000000004</v>
      </c>
      <c r="AU164" s="153">
        <v>2.9144999999999999</v>
      </c>
      <c r="AV164" s="153">
        <v>621.15620000000001</v>
      </c>
      <c r="AW164" s="153" t="s">
        <v>7469</v>
      </c>
      <c r="AX164" s="153" t="s">
        <v>7469</v>
      </c>
      <c r="AY164" s="153" t="s">
        <v>7469</v>
      </c>
      <c r="AZ164" s="153">
        <v>273.5247</v>
      </c>
      <c r="BA164" s="153">
        <v>3.2789999999999999</v>
      </c>
      <c r="BB164" s="153" t="s">
        <v>7469</v>
      </c>
      <c r="BC164" s="153" t="s">
        <v>7469</v>
      </c>
      <c r="BD164" s="153" t="s">
        <v>7469</v>
      </c>
      <c r="BE164" s="153">
        <v>-0.57120000000000004</v>
      </c>
      <c r="BF164" s="153" t="s">
        <v>7469</v>
      </c>
      <c r="BG164" s="153">
        <v>56.32</v>
      </c>
      <c r="BH164" s="153" t="s">
        <v>7469</v>
      </c>
      <c r="BI164" s="153">
        <v>-64.426000000000002</v>
      </c>
      <c r="BJ164" s="153">
        <v>-0.90529999999999999</v>
      </c>
      <c r="BK164" s="153" t="s">
        <v>7469</v>
      </c>
      <c r="BL164" s="153">
        <v>172.5889</v>
      </c>
      <c r="BM164" s="153">
        <v>40.731499999999997</v>
      </c>
      <c r="BN164" s="153">
        <v>486.82400000000001</v>
      </c>
      <c r="BO164" s="153">
        <v>3.7484000000000002</v>
      </c>
      <c r="BP164" s="153" t="s">
        <v>7469</v>
      </c>
      <c r="BQ164" s="153" t="s">
        <v>7469</v>
      </c>
      <c r="BR164" s="153" t="s">
        <v>7469</v>
      </c>
      <c r="BS164" s="153">
        <v>147.19499999999999</v>
      </c>
      <c r="BT164" s="153" t="s">
        <v>7469</v>
      </c>
      <c r="BU164" s="153">
        <v>118.6349</v>
      </c>
      <c r="BV164" s="153" t="s">
        <v>7469</v>
      </c>
      <c r="BW164" s="153" t="s">
        <v>7469</v>
      </c>
      <c r="BX164" s="153">
        <v>78.727800000000002</v>
      </c>
      <c r="BY164" s="153" t="s">
        <v>7469</v>
      </c>
      <c r="BZ164" s="153">
        <v>19.099</v>
      </c>
      <c r="CA164" s="153">
        <v>-98.126000000000005</v>
      </c>
      <c r="CB164" s="153">
        <v>16.122</v>
      </c>
      <c r="CC164" s="153">
        <v>3.5987</v>
      </c>
      <c r="CD164" s="153">
        <v>25.7332</v>
      </c>
      <c r="CE164" s="153">
        <v>0.46079999999999999</v>
      </c>
      <c r="CF164" s="153" t="s">
        <v>7469</v>
      </c>
      <c r="CG164" s="153" t="s">
        <v>7469</v>
      </c>
      <c r="CH164" s="153">
        <v>4.0994000000000002</v>
      </c>
      <c r="CI164" s="153">
        <v>1259.8206</v>
      </c>
      <c r="CJ164" s="153" t="s">
        <v>7469</v>
      </c>
      <c r="CK164" s="153">
        <v>-0.3876</v>
      </c>
      <c r="CL164" s="153" t="s">
        <v>7469</v>
      </c>
      <c r="CM164" s="153" t="s">
        <v>7469</v>
      </c>
      <c r="CN164" s="153" t="s">
        <v>7469</v>
      </c>
      <c r="CO164" s="153">
        <v>82.0471</v>
      </c>
      <c r="CP164" s="153">
        <v>40.482199999999999</v>
      </c>
      <c r="CQ164" s="153">
        <v>-8.1700999999999997</v>
      </c>
      <c r="CR164" s="153" t="s">
        <v>7469</v>
      </c>
      <c r="CS164" s="153">
        <v>117.851</v>
      </c>
      <c r="CT164" s="153">
        <v>16.4849</v>
      </c>
      <c r="CU164" s="153">
        <v>4.7319000000000004</v>
      </c>
      <c r="CV164" s="153" t="s">
        <v>7469</v>
      </c>
      <c r="CW164" s="153" t="s">
        <v>7469</v>
      </c>
      <c r="CX164" s="153" t="s">
        <v>7469</v>
      </c>
      <c r="CY164" s="153">
        <v>37.0946</v>
      </c>
      <c r="CZ164" s="153">
        <v>28.830400000000001</v>
      </c>
      <c r="DA164" s="153">
        <v>27.361000000000001</v>
      </c>
      <c r="DB164" s="153" t="s">
        <v>7469</v>
      </c>
      <c r="DC164" s="153">
        <v>128.06120000000001</v>
      </c>
      <c r="DD164" s="153">
        <v>139.42439999999999</v>
      </c>
      <c r="DE164" s="153">
        <v>6.0190000000000001</v>
      </c>
      <c r="DF164" s="153" t="s">
        <v>7469</v>
      </c>
      <c r="DG164" s="153">
        <v>314.06779999999998</v>
      </c>
      <c r="DH164" s="153">
        <v>-1.2049000000000001</v>
      </c>
      <c r="DI164" s="153" t="s">
        <v>7469</v>
      </c>
      <c r="DJ164" s="153" t="s">
        <v>7469</v>
      </c>
      <c r="DK164" s="153">
        <v>0.99719999999999998</v>
      </c>
      <c r="DL164" s="153">
        <v>42.422499999999999</v>
      </c>
      <c r="DM164" s="153">
        <v>6.3926999999999996</v>
      </c>
      <c r="DN164" s="153">
        <v>2375.3528000000001</v>
      </c>
      <c r="DO164" s="153">
        <v>493.3476</v>
      </c>
      <c r="DP164" s="153">
        <v>62.111899999999999</v>
      </c>
      <c r="DQ164" s="153">
        <v>31.770499999999998</v>
      </c>
      <c r="DR164" s="153" t="s">
        <v>7469</v>
      </c>
      <c r="DS164" s="153">
        <v>-1.6107</v>
      </c>
      <c r="DT164" s="153">
        <v>285.74149999999997</v>
      </c>
      <c r="DU164" s="153">
        <v>120.40649999999999</v>
      </c>
      <c r="DV164" s="153" t="s">
        <v>7469</v>
      </c>
      <c r="DW164" s="153" t="s">
        <v>7469</v>
      </c>
      <c r="DX164" s="153">
        <v>15.4046</v>
      </c>
      <c r="DY164" s="153">
        <v>32.618400000000001</v>
      </c>
      <c r="DZ164" s="153">
        <v>7.8893000000000004</v>
      </c>
      <c r="EA164" s="153">
        <v>69.774100000000004</v>
      </c>
      <c r="EB164" s="153">
        <v>55.944499999999998</v>
      </c>
      <c r="EC164" s="153">
        <v>251.7116</v>
      </c>
      <c r="ED164" s="153">
        <v>63.987900000000003</v>
      </c>
      <c r="EE164" s="153" t="s">
        <v>7469</v>
      </c>
      <c r="EF164" s="153">
        <v>222.9332</v>
      </c>
      <c r="EG164" s="153">
        <v>84.986000000000004</v>
      </c>
      <c r="EH164" s="153" t="s">
        <v>7469</v>
      </c>
      <c r="EI164" s="153">
        <v>4.1496000000000004</v>
      </c>
      <c r="EJ164" s="153" t="s">
        <v>7469</v>
      </c>
      <c r="EK164" s="153" t="s">
        <v>7469</v>
      </c>
      <c r="EL164" s="153">
        <v>0.51100000000000001</v>
      </c>
      <c r="EM164" s="153">
        <v>83.558999999999997</v>
      </c>
      <c r="EN164" s="153" t="s">
        <v>7469</v>
      </c>
    </row>
    <row r="165" spans="3:144">
      <c r="C165" s="120"/>
      <c r="E165" s="120" t="s">
        <v>7693</v>
      </c>
      <c r="F165" s="126" t="s">
        <v>8122</v>
      </c>
      <c r="G165" s="151" t="s">
        <v>8090</v>
      </c>
      <c r="H165" s="152" t="s">
        <v>8097</v>
      </c>
      <c r="I165" s="153" t="s">
        <v>7469</v>
      </c>
      <c r="J165" s="153">
        <v>52.164000000000001</v>
      </c>
      <c r="K165" s="153">
        <v>-655</v>
      </c>
      <c r="L165" s="153">
        <v>4.37</v>
      </c>
      <c r="M165" s="153" t="s">
        <v>7469</v>
      </c>
      <c r="N165" s="153">
        <v>2065</v>
      </c>
      <c r="O165" s="153">
        <v>9422</v>
      </c>
      <c r="P165" s="153">
        <v>4.3099999999999996</v>
      </c>
      <c r="Q165" s="153">
        <v>8.6890000000000001</v>
      </c>
      <c r="R165" s="153">
        <v>1432</v>
      </c>
      <c r="S165" s="153">
        <v>3.5678000000000001</v>
      </c>
      <c r="T165" s="153" t="s">
        <v>7469</v>
      </c>
      <c r="U165" s="153" t="s">
        <v>7469</v>
      </c>
      <c r="V165" s="153">
        <v>65.435000000000002</v>
      </c>
      <c r="W165" s="153">
        <v>83.998199999999997</v>
      </c>
      <c r="X165" s="153">
        <v>-1363.3</v>
      </c>
      <c r="Y165" s="153">
        <v>5.9722</v>
      </c>
      <c r="Z165" s="153">
        <v>-2.3769999999999998</v>
      </c>
      <c r="AA165" s="153">
        <v>375.89030000000002</v>
      </c>
      <c r="AB165" s="153" t="s">
        <v>7469</v>
      </c>
      <c r="AC165" s="153">
        <v>-8.2409999999999997</v>
      </c>
      <c r="AD165" s="153" t="s">
        <v>7469</v>
      </c>
      <c r="AE165" s="153">
        <v>0.1845</v>
      </c>
      <c r="AF165" s="153">
        <v>-25.471599999999999</v>
      </c>
      <c r="AG165" s="153">
        <v>43.989400000000003</v>
      </c>
      <c r="AH165" s="153" t="s">
        <v>7469</v>
      </c>
      <c r="AI165" s="153" t="s">
        <v>7469</v>
      </c>
      <c r="AJ165" s="153">
        <v>523.36400000000003</v>
      </c>
      <c r="AK165" s="153" t="s">
        <v>7469</v>
      </c>
      <c r="AL165" s="153" t="s">
        <v>7469</v>
      </c>
      <c r="AM165" s="153" t="s">
        <v>7469</v>
      </c>
      <c r="AN165" s="153">
        <v>1261.8271999999999</v>
      </c>
      <c r="AO165" s="153">
        <v>54.217399999999998</v>
      </c>
      <c r="AP165" s="153" t="s">
        <v>7469</v>
      </c>
      <c r="AQ165" s="153">
        <v>0.21</v>
      </c>
      <c r="AR165" s="153">
        <v>38.356999999999999</v>
      </c>
      <c r="AS165" s="153">
        <v>32.9998</v>
      </c>
      <c r="AT165" s="153">
        <v>9.0360999999999994</v>
      </c>
      <c r="AU165" s="153">
        <v>2.0737000000000001</v>
      </c>
      <c r="AV165" s="153">
        <v>577.14689999999996</v>
      </c>
      <c r="AW165" s="153" t="s">
        <v>7469</v>
      </c>
      <c r="AX165" s="153" t="s">
        <v>7469</v>
      </c>
      <c r="AY165" s="153" t="s">
        <v>7469</v>
      </c>
      <c r="AZ165" s="153">
        <v>271.8313</v>
      </c>
      <c r="BA165" s="153" t="s">
        <v>7469</v>
      </c>
      <c r="BB165" s="153" t="s">
        <v>7469</v>
      </c>
      <c r="BC165" s="153" t="s">
        <v>7469</v>
      </c>
      <c r="BD165" s="153" t="s">
        <v>7469</v>
      </c>
      <c r="BE165" s="153">
        <v>-0.62370000000000003</v>
      </c>
      <c r="BF165" s="153">
        <v>3.6852</v>
      </c>
      <c r="BG165" s="153">
        <v>43.332000000000001</v>
      </c>
      <c r="BH165" s="153" t="s">
        <v>7469</v>
      </c>
      <c r="BI165" s="153">
        <v>-82.231999999999999</v>
      </c>
      <c r="BJ165" s="153">
        <v>-0.1847</v>
      </c>
      <c r="BK165" s="153" t="s">
        <v>7469</v>
      </c>
      <c r="BL165" s="153">
        <v>160.79730000000001</v>
      </c>
      <c r="BM165" s="153" t="s">
        <v>7469</v>
      </c>
      <c r="BN165" s="153">
        <v>472.11</v>
      </c>
      <c r="BO165" s="153">
        <v>3.0762999999999998</v>
      </c>
      <c r="BP165" s="153" t="s">
        <v>7469</v>
      </c>
      <c r="BQ165" s="153">
        <v>1.9401999999999999</v>
      </c>
      <c r="BR165" s="153" t="s">
        <v>7469</v>
      </c>
      <c r="BS165" s="153">
        <v>133.845</v>
      </c>
      <c r="BT165" s="153" t="s">
        <v>7469</v>
      </c>
      <c r="BU165" s="153">
        <v>109.2419</v>
      </c>
      <c r="BV165" s="153" t="s">
        <v>7469</v>
      </c>
      <c r="BW165" s="153" t="s">
        <v>7469</v>
      </c>
      <c r="BX165" s="153">
        <v>88.370199999999997</v>
      </c>
      <c r="BY165" s="153" t="s">
        <v>7469</v>
      </c>
      <c r="BZ165" s="153" t="s">
        <v>7469</v>
      </c>
      <c r="CA165" s="153">
        <v>-171.19200000000001</v>
      </c>
      <c r="CB165" s="153">
        <v>14.4628</v>
      </c>
      <c r="CC165" s="153">
        <v>3.5987</v>
      </c>
      <c r="CD165" s="153" t="s">
        <v>7469</v>
      </c>
      <c r="CE165" s="153">
        <v>0.25650000000000001</v>
      </c>
      <c r="CF165" s="153" t="s">
        <v>7469</v>
      </c>
      <c r="CG165" s="153" t="s">
        <v>7469</v>
      </c>
      <c r="CH165" s="153">
        <v>5.5011999999999999</v>
      </c>
      <c r="CI165" s="153">
        <v>1202.2873</v>
      </c>
      <c r="CJ165" s="153" t="s">
        <v>7469</v>
      </c>
      <c r="CK165" s="153">
        <v>-0.31180000000000002</v>
      </c>
      <c r="CL165" s="153" t="s">
        <v>7469</v>
      </c>
      <c r="CM165" s="153" t="s">
        <v>7469</v>
      </c>
      <c r="CN165" s="153" t="s">
        <v>7469</v>
      </c>
      <c r="CO165" s="153">
        <v>88.759900000000002</v>
      </c>
      <c r="CP165" s="153">
        <v>8.7660999999999998</v>
      </c>
      <c r="CQ165" s="153" t="s">
        <v>7469</v>
      </c>
      <c r="CR165" s="153" t="s">
        <v>7469</v>
      </c>
      <c r="CS165" s="153">
        <v>111.95699999999999</v>
      </c>
      <c r="CT165" s="153">
        <v>18.5593</v>
      </c>
      <c r="CU165" s="153">
        <v>4.5437000000000003</v>
      </c>
      <c r="CV165" s="153" t="s">
        <v>7469</v>
      </c>
      <c r="CW165" s="153" t="s">
        <v>7469</v>
      </c>
      <c r="CX165" s="153" t="s">
        <v>7469</v>
      </c>
      <c r="CY165" s="153">
        <v>41.923000000000002</v>
      </c>
      <c r="CZ165" s="153">
        <v>31.491599999999998</v>
      </c>
      <c r="DA165" s="153" t="s">
        <v>7469</v>
      </c>
      <c r="DB165" s="153" t="s">
        <v>7469</v>
      </c>
      <c r="DC165" s="153">
        <v>132.2945</v>
      </c>
      <c r="DD165" s="153">
        <v>134.0163</v>
      </c>
      <c r="DE165" s="153" t="s">
        <v>7469</v>
      </c>
      <c r="DF165" s="153" t="s">
        <v>7469</v>
      </c>
      <c r="DG165" s="153">
        <v>295.81029999999998</v>
      </c>
      <c r="DH165" s="153">
        <v>-1.2477</v>
      </c>
      <c r="DI165" s="153" t="s">
        <v>7469</v>
      </c>
      <c r="DJ165" s="153" t="s">
        <v>7469</v>
      </c>
      <c r="DK165" s="153">
        <v>0.90639999999999998</v>
      </c>
      <c r="DL165" s="153" t="s">
        <v>7469</v>
      </c>
      <c r="DM165" s="153">
        <v>6.4691999999999998</v>
      </c>
      <c r="DN165" s="153">
        <v>1388.4075</v>
      </c>
      <c r="DO165" s="153">
        <v>468.06180000000001</v>
      </c>
      <c r="DP165" s="153">
        <v>56.040500000000002</v>
      </c>
      <c r="DQ165" s="153">
        <v>36.130699999999997</v>
      </c>
      <c r="DR165" s="153" t="s">
        <v>7469</v>
      </c>
      <c r="DS165" s="153" t="s">
        <v>7469</v>
      </c>
      <c r="DT165" s="153">
        <v>272.8519</v>
      </c>
      <c r="DU165" s="153">
        <v>108.7012</v>
      </c>
      <c r="DV165" s="153" t="s">
        <v>7469</v>
      </c>
      <c r="DW165" s="153" t="s">
        <v>7469</v>
      </c>
      <c r="DX165" s="153">
        <v>13.9038</v>
      </c>
      <c r="DY165" s="153">
        <v>40.6297</v>
      </c>
      <c r="DZ165" s="153">
        <v>8.2260000000000009</v>
      </c>
      <c r="EA165" s="153">
        <v>64.703199999999995</v>
      </c>
      <c r="EB165" s="153">
        <v>50.220700000000001</v>
      </c>
      <c r="EC165" s="153">
        <v>191.79230000000001</v>
      </c>
      <c r="ED165" s="153">
        <v>58.195300000000003</v>
      </c>
      <c r="EE165" s="153" t="s">
        <v>7469</v>
      </c>
      <c r="EF165" s="153">
        <v>216.5488</v>
      </c>
      <c r="EG165" s="153">
        <v>130.2704</v>
      </c>
      <c r="EH165" s="153" t="s">
        <v>7469</v>
      </c>
      <c r="EI165" s="153">
        <v>3.5992000000000002</v>
      </c>
      <c r="EJ165" s="153" t="s">
        <v>7469</v>
      </c>
      <c r="EK165" s="153" t="s">
        <v>7469</v>
      </c>
      <c r="EL165" s="153">
        <v>4.7055999999999996</v>
      </c>
      <c r="EM165" s="153">
        <v>101.0959</v>
      </c>
      <c r="EN165" s="153" t="s">
        <v>7469</v>
      </c>
    </row>
    <row r="166" spans="3:144">
      <c r="C166" s="120"/>
      <c r="E166" s="120" t="s">
        <v>8099</v>
      </c>
      <c r="F166" s="126" t="s">
        <v>8122</v>
      </c>
      <c r="G166" s="151" t="s">
        <v>8090</v>
      </c>
      <c r="H166" s="152" t="s">
        <v>8097</v>
      </c>
      <c r="I166" s="153" t="s">
        <v>7469</v>
      </c>
      <c r="J166" s="153">
        <v>52.164000000000001</v>
      </c>
      <c r="K166" s="153">
        <v>-655</v>
      </c>
      <c r="L166" s="153">
        <v>4.37</v>
      </c>
      <c r="M166" s="153" t="s">
        <v>7469</v>
      </c>
      <c r="N166" s="153">
        <v>2065</v>
      </c>
      <c r="O166" s="153">
        <v>9422</v>
      </c>
      <c r="P166" s="153">
        <v>4.3099999999999996</v>
      </c>
      <c r="Q166" s="153">
        <v>8.6890000000000001</v>
      </c>
      <c r="R166" s="153">
        <v>1432</v>
      </c>
      <c r="S166" s="153">
        <v>3.5678000000000001</v>
      </c>
      <c r="T166" s="153" t="s">
        <v>7469</v>
      </c>
      <c r="U166" s="153" t="s">
        <v>7469</v>
      </c>
      <c r="V166" s="153">
        <v>65.435000000000002</v>
      </c>
      <c r="W166" s="153">
        <v>83.998199999999997</v>
      </c>
      <c r="X166" s="153">
        <v>-1363.3</v>
      </c>
      <c r="Y166" s="153">
        <v>5.9722</v>
      </c>
      <c r="Z166" s="153">
        <v>-2.3769999999999998</v>
      </c>
      <c r="AA166" s="153">
        <v>375.89030000000002</v>
      </c>
      <c r="AB166" s="153" t="s">
        <v>7469</v>
      </c>
      <c r="AC166" s="153">
        <v>-8.2409999999999997</v>
      </c>
      <c r="AD166" s="153" t="s">
        <v>7469</v>
      </c>
      <c r="AE166" s="153">
        <v>0.1845</v>
      </c>
      <c r="AF166" s="153">
        <v>-25.471599999999999</v>
      </c>
      <c r="AG166" s="153">
        <v>43.989400000000003</v>
      </c>
      <c r="AH166" s="153" t="s">
        <v>7469</v>
      </c>
      <c r="AI166" s="153" t="s">
        <v>7469</v>
      </c>
      <c r="AJ166" s="153">
        <v>523.36400000000003</v>
      </c>
      <c r="AK166" s="153" t="s">
        <v>7469</v>
      </c>
      <c r="AL166" s="153" t="s">
        <v>7469</v>
      </c>
      <c r="AM166" s="153" t="s">
        <v>7469</v>
      </c>
      <c r="AN166" s="153">
        <v>1261.8271999999999</v>
      </c>
      <c r="AO166" s="153">
        <v>54.217399999999998</v>
      </c>
      <c r="AP166" s="153" t="s">
        <v>7469</v>
      </c>
      <c r="AQ166" s="153">
        <v>0.21</v>
      </c>
      <c r="AR166" s="153">
        <v>38.356999999999999</v>
      </c>
      <c r="AS166" s="153">
        <v>32.9998</v>
      </c>
      <c r="AT166" s="153">
        <v>9.0360999999999994</v>
      </c>
      <c r="AU166" s="153">
        <v>2.0737000000000001</v>
      </c>
      <c r="AV166" s="153">
        <v>577.14689999999996</v>
      </c>
      <c r="AW166" s="153" t="s">
        <v>7469</v>
      </c>
      <c r="AX166" s="153" t="s">
        <v>7469</v>
      </c>
      <c r="AY166" s="153" t="s">
        <v>7469</v>
      </c>
      <c r="AZ166" s="153">
        <v>271.8313</v>
      </c>
      <c r="BA166" s="153" t="s">
        <v>7469</v>
      </c>
      <c r="BB166" s="153" t="s">
        <v>7469</v>
      </c>
      <c r="BC166" s="153" t="s">
        <v>7469</v>
      </c>
      <c r="BD166" s="153" t="s">
        <v>7469</v>
      </c>
      <c r="BE166" s="153">
        <v>-0.62370000000000003</v>
      </c>
      <c r="BF166" s="153">
        <v>3.6852</v>
      </c>
      <c r="BG166" s="153">
        <v>43.332000000000001</v>
      </c>
      <c r="BH166" s="153" t="s">
        <v>7469</v>
      </c>
      <c r="BI166" s="153">
        <v>-82.231999999999999</v>
      </c>
      <c r="BJ166" s="153">
        <v>-0.1847</v>
      </c>
      <c r="BK166" s="153" t="s">
        <v>7469</v>
      </c>
      <c r="BL166" s="153">
        <v>160.79730000000001</v>
      </c>
      <c r="BM166" s="153" t="s">
        <v>7469</v>
      </c>
      <c r="BN166" s="153">
        <v>472.11</v>
      </c>
      <c r="BO166" s="153">
        <v>3.0762999999999998</v>
      </c>
      <c r="BP166" s="153" t="s">
        <v>7469</v>
      </c>
      <c r="BQ166" s="153">
        <v>1.9401999999999999</v>
      </c>
      <c r="BR166" s="153" t="s">
        <v>7469</v>
      </c>
      <c r="BS166" s="153">
        <v>133.845</v>
      </c>
      <c r="BT166" s="153" t="s">
        <v>7469</v>
      </c>
      <c r="BU166" s="153">
        <v>109.2419</v>
      </c>
      <c r="BV166" s="153" t="s">
        <v>7469</v>
      </c>
      <c r="BW166" s="153" t="s">
        <v>7469</v>
      </c>
      <c r="BX166" s="153">
        <v>88.370199999999997</v>
      </c>
      <c r="BY166" s="153" t="s">
        <v>7469</v>
      </c>
      <c r="BZ166" s="153" t="s">
        <v>7469</v>
      </c>
      <c r="CA166" s="153">
        <v>-171.19200000000001</v>
      </c>
      <c r="CB166" s="153">
        <v>14.4628</v>
      </c>
      <c r="CC166" s="153">
        <v>3.5987</v>
      </c>
      <c r="CD166" s="153" t="s">
        <v>7469</v>
      </c>
      <c r="CE166" s="153">
        <v>0.25650000000000001</v>
      </c>
      <c r="CF166" s="153" t="s">
        <v>7469</v>
      </c>
      <c r="CG166" s="153" t="s">
        <v>7469</v>
      </c>
      <c r="CH166" s="153">
        <v>5.5011999999999999</v>
      </c>
      <c r="CI166" s="153">
        <v>1202.2873</v>
      </c>
      <c r="CJ166" s="153" t="s">
        <v>7469</v>
      </c>
      <c r="CK166" s="153" t="s">
        <v>7469</v>
      </c>
      <c r="CL166" s="153" t="s">
        <v>7469</v>
      </c>
      <c r="CM166" s="153" t="s">
        <v>7469</v>
      </c>
      <c r="CN166" s="153" t="s">
        <v>7469</v>
      </c>
      <c r="CO166" s="153">
        <v>88.759900000000002</v>
      </c>
      <c r="CP166" s="153">
        <v>8.7660999999999998</v>
      </c>
      <c r="CQ166" s="153" t="s">
        <v>7469</v>
      </c>
      <c r="CR166" s="153" t="s">
        <v>7469</v>
      </c>
      <c r="CS166" s="153">
        <v>111.95699999999999</v>
      </c>
      <c r="CT166" s="153">
        <v>18.5593</v>
      </c>
      <c r="CU166" s="153">
        <v>4.5437000000000003</v>
      </c>
      <c r="CV166" s="153" t="s">
        <v>7469</v>
      </c>
      <c r="CW166" s="153" t="s">
        <v>7469</v>
      </c>
      <c r="CX166" s="153" t="s">
        <v>7469</v>
      </c>
      <c r="CY166" s="153">
        <v>41.923000000000002</v>
      </c>
      <c r="CZ166" s="153">
        <v>31.491599999999998</v>
      </c>
      <c r="DA166" s="153" t="s">
        <v>7469</v>
      </c>
      <c r="DB166" s="153" t="s">
        <v>7469</v>
      </c>
      <c r="DC166" s="153">
        <v>132.2945</v>
      </c>
      <c r="DD166" s="153">
        <v>134.0163</v>
      </c>
      <c r="DE166" s="153" t="s">
        <v>7469</v>
      </c>
      <c r="DF166" s="153" t="s">
        <v>7469</v>
      </c>
      <c r="DG166" s="153">
        <v>295.81029999999998</v>
      </c>
      <c r="DH166" s="153">
        <v>-1.2477</v>
      </c>
      <c r="DI166" s="153" t="s">
        <v>7469</v>
      </c>
      <c r="DJ166" s="153" t="s">
        <v>7469</v>
      </c>
      <c r="DK166" s="153">
        <v>0.90639999999999998</v>
      </c>
      <c r="DL166" s="153" t="s">
        <v>7469</v>
      </c>
      <c r="DM166" s="153">
        <v>6.4691999999999998</v>
      </c>
      <c r="DN166" s="153">
        <v>1388.4075</v>
      </c>
      <c r="DO166" s="153">
        <v>468.06180000000001</v>
      </c>
      <c r="DP166" s="153">
        <v>56.040500000000002</v>
      </c>
      <c r="DQ166" s="153">
        <v>36.130699999999997</v>
      </c>
      <c r="DR166" s="153" t="s">
        <v>7469</v>
      </c>
      <c r="DS166" s="153" t="s">
        <v>7469</v>
      </c>
      <c r="DT166" s="153">
        <v>272.8519</v>
      </c>
      <c r="DU166" s="153">
        <v>108.7012</v>
      </c>
      <c r="DV166" s="153" t="s">
        <v>7469</v>
      </c>
      <c r="DW166" s="153" t="s">
        <v>7469</v>
      </c>
      <c r="DX166" s="153">
        <v>13.9038</v>
      </c>
      <c r="DY166" s="153">
        <v>40.6297</v>
      </c>
      <c r="DZ166" s="153">
        <v>8.2260000000000009</v>
      </c>
      <c r="EA166" s="153">
        <v>64.703199999999995</v>
      </c>
      <c r="EB166" s="153">
        <v>50.220700000000001</v>
      </c>
      <c r="EC166" s="153">
        <v>191.79230000000001</v>
      </c>
      <c r="ED166" s="153">
        <v>58.195300000000003</v>
      </c>
      <c r="EE166" s="153" t="s">
        <v>7469</v>
      </c>
      <c r="EF166" s="153">
        <v>216.5488</v>
      </c>
      <c r="EG166" s="153">
        <v>130.2704</v>
      </c>
      <c r="EH166" s="153" t="s">
        <v>7469</v>
      </c>
      <c r="EI166" s="153">
        <v>3.5992000000000002</v>
      </c>
      <c r="EJ166" s="153" t="s">
        <v>7469</v>
      </c>
      <c r="EK166" s="153" t="s">
        <v>7469</v>
      </c>
      <c r="EL166" s="153">
        <v>4.7055999999999996</v>
      </c>
      <c r="EM166" s="153">
        <v>101.0959</v>
      </c>
      <c r="EN166" s="153" t="s">
        <v>7469</v>
      </c>
    </row>
    <row r="167" spans="3:144">
      <c r="C167" s="120"/>
      <c r="E167" s="120" t="s">
        <v>8100</v>
      </c>
      <c r="F167" s="126" t="s">
        <v>8122</v>
      </c>
      <c r="G167" s="151" t="s">
        <v>8090</v>
      </c>
      <c r="H167" s="152" t="s">
        <v>8097</v>
      </c>
      <c r="I167" s="153" t="s">
        <v>7469</v>
      </c>
      <c r="J167" s="153" t="s">
        <v>7469</v>
      </c>
      <c r="K167" s="153" t="s">
        <v>7469</v>
      </c>
      <c r="L167" s="153" t="s">
        <v>7469</v>
      </c>
      <c r="M167" s="153" t="s">
        <v>7469</v>
      </c>
      <c r="N167" s="153">
        <v>1826</v>
      </c>
      <c r="O167" s="153">
        <v>8916</v>
      </c>
      <c r="P167" s="153" t="s">
        <v>7469</v>
      </c>
      <c r="Q167" s="153" t="s">
        <v>7469</v>
      </c>
      <c r="R167" s="153">
        <v>1241</v>
      </c>
      <c r="S167" s="153" t="s">
        <v>7469</v>
      </c>
      <c r="T167" s="153" t="s">
        <v>7469</v>
      </c>
      <c r="U167" s="153" t="s">
        <v>7469</v>
      </c>
      <c r="V167" s="153" t="s">
        <v>7469</v>
      </c>
      <c r="W167" s="153" t="s">
        <v>7469</v>
      </c>
      <c r="X167" s="153" t="s">
        <v>7469</v>
      </c>
      <c r="Y167" s="153" t="s">
        <v>7469</v>
      </c>
      <c r="Z167" s="153" t="s">
        <v>7469</v>
      </c>
      <c r="AA167" s="153" t="s">
        <v>7469</v>
      </c>
      <c r="AB167" s="153" t="s">
        <v>7469</v>
      </c>
      <c r="AC167" s="153" t="s">
        <v>7469</v>
      </c>
      <c r="AD167" s="153" t="s">
        <v>7469</v>
      </c>
      <c r="AE167" s="153">
        <v>0.30099999999999999</v>
      </c>
      <c r="AF167" s="153">
        <v>-24.11</v>
      </c>
      <c r="AG167" s="153" t="s">
        <v>7469</v>
      </c>
      <c r="AH167" s="153" t="s">
        <v>7469</v>
      </c>
      <c r="AI167" s="153" t="s">
        <v>7469</v>
      </c>
      <c r="AJ167" s="153" t="s">
        <v>7469</v>
      </c>
      <c r="AK167" s="153" t="s">
        <v>7469</v>
      </c>
      <c r="AL167" s="153" t="s">
        <v>7469</v>
      </c>
      <c r="AM167" s="153" t="s">
        <v>7469</v>
      </c>
      <c r="AN167" s="153" t="s">
        <v>7469</v>
      </c>
      <c r="AO167" s="153" t="s">
        <v>7469</v>
      </c>
      <c r="AP167" s="153" t="s">
        <v>7469</v>
      </c>
      <c r="AQ167" s="153" t="s">
        <v>7469</v>
      </c>
      <c r="AR167" s="153" t="s">
        <v>7469</v>
      </c>
      <c r="AS167" s="153" t="s">
        <v>7469</v>
      </c>
      <c r="AT167" s="153" t="s">
        <v>7469</v>
      </c>
      <c r="AU167" s="153" t="s">
        <v>7469</v>
      </c>
      <c r="AV167" s="153" t="s">
        <v>7469</v>
      </c>
      <c r="AW167" s="153" t="s">
        <v>7469</v>
      </c>
      <c r="AX167" s="153" t="s">
        <v>7469</v>
      </c>
      <c r="AY167" s="153" t="s">
        <v>7469</v>
      </c>
      <c r="AZ167" s="153" t="s">
        <v>7469</v>
      </c>
      <c r="BA167" s="153" t="s">
        <v>7469</v>
      </c>
      <c r="BB167" s="153" t="s">
        <v>7469</v>
      </c>
      <c r="BC167" s="153" t="s">
        <v>7469</v>
      </c>
      <c r="BD167" s="153" t="s">
        <v>7469</v>
      </c>
      <c r="BE167" s="153" t="s">
        <v>7469</v>
      </c>
      <c r="BF167" s="153" t="s">
        <v>7469</v>
      </c>
      <c r="BG167" s="153">
        <v>9.8469999999999995</v>
      </c>
      <c r="BH167" s="153" t="s">
        <v>7469</v>
      </c>
      <c r="BI167" s="153" t="s">
        <v>7469</v>
      </c>
      <c r="BJ167" s="153">
        <v>-0.87160000000000004</v>
      </c>
      <c r="BK167" s="153" t="s">
        <v>7469</v>
      </c>
      <c r="BL167" s="153" t="s">
        <v>7469</v>
      </c>
      <c r="BM167" s="153" t="s">
        <v>7469</v>
      </c>
      <c r="BN167" s="153">
        <v>460.291</v>
      </c>
      <c r="BO167" s="153">
        <v>1.385</v>
      </c>
      <c r="BP167" s="153" t="s">
        <v>7469</v>
      </c>
      <c r="BQ167" s="153" t="s">
        <v>7469</v>
      </c>
      <c r="BR167" s="153" t="s">
        <v>7469</v>
      </c>
      <c r="BS167" s="153" t="s">
        <v>7469</v>
      </c>
      <c r="BT167" s="153" t="s">
        <v>7469</v>
      </c>
      <c r="BU167" s="153" t="s">
        <v>7469</v>
      </c>
      <c r="BV167" s="153" t="s">
        <v>7469</v>
      </c>
      <c r="BW167" s="153" t="s">
        <v>7469</v>
      </c>
      <c r="BX167" s="153" t="s">
        <v>7469</v>
      </c>
      <c r="BY167" s="153" t="s">
        <v>7469</v>
      </c>
      <c r="BZ167" s="153" t="s">
        <v>7469</v>
      </c>
      <c r="CA167" s="153">
        <v>-263.68599999999998</v>
      </c>
      <c r="CB167" s="153" t="s">
        <v>7469</v>
      </c>
      <c r="CC167" s="153" t="s">
        <v>7469</v>
      </c>
      <c r="CD167" s="153" t="s">
        <v>7469</v>
      </c>
      <c r="CE167" s="153">
        <v>0.25280000000000002</v>
      </c>
      <c r="CF167" s="153" t="s">
        <v>7469</v>
      </c>
      <c r="CG167" s="153" t="s">
        <v>7469</v>
      </c>
      <c r="CH167" s="153" t="s">
        <v>7469</v>
      </c>
      <c r="CI167" s="153" t="s">
        <v>7469</v>
      </c>
      <c r="CJ167" s="153" t="s">
        <v>7469</v>
      </c>
      <c r="CK167" s="153" t="s">
        <v>7469</v>
      </c>
      <c r="CL167" s="153" t="s">
        <v>7469</v>
      </c>
      <c r="CM167" s="153" t="s">
        <v>7469</v>
      </c>
      <c r="CN167" s="153" t="s">
        <v>7469</v>
      </c>
      <c r="CO167" s="153" t="s">
        <v>7469</v>
      </c>
      <c r="CP167" s="153" t="s">
        <v>7469</v>
      </c>
      <c r="CQ167" s="153" t="s">
        <v>7469</v>
      </c>
      <c r="CR167" s="153" t="s">
        <v>7469</v>
      </c>
      <c r="CS167" s="153" t="s">
        <v>7469</v>
      </c>
      <c r="CT167" s="153" t="s">
        <v>7469</v>
      </c>
      <c r="CU167" s="153">
        <v>4.2798999999999996</v>
      </c>
      <c r="CV167" s="153" t="s">
        <v>7469</v>
      </c>
      <c r="CW167" s="153" t="s">
        <v>7469</v>
      </c>
      <c r="CX167" s="153" t="s">
        <v>7469</v>
      </c>
      <c r="CY167" s="153" t="s">
        <v>7469</v>
      </c>
      <c r="CZ167" s="153" t="s">
        <v>7469</v>
      </c>
      <c r="DA167" s="153" t="s">
        <v>7469</v>
      </c>
      <c r="DB167" s="153" t="s">
        <v>7469</v>
      </c>
      <c r="DC167" s="153" t="s">
        <v>7469</v>
      </c>
      <c r="DD167" s="153" t="s">
        <v>7469</v>
      </c>
      <c r="DE167" s="153" t="s">
        <v>7469</v>
      </c>
      <c r="DF167" s="153" t="s">
        <v>7469</v>
      </c>
      <c r="DG167" s="153" t="s">
        <v>7469</v>
      </c>
      <c r="DH167" s="153">
        <v>-0.2384</v>
      </c>
      <c r="DI167" s="153" t="s">
        <v>7469</v>
      </c>
      <c r="DJ167" s="153" t="s">
        <v>7469</v>
      </c>
      <c r="DK167" s="153">
        <v>0.3614</v>
      </c>
      <c r="DL167" s="153" t="s">
        <v>7469</v>
      </c>
      <c r="DM167" s="153" t="s">
        <v>7469</v>
      </c>
      <c r="DN167" s="153" t="s">
        <v>7469</v>
      </c>
      <c r="DO167" s="153" t="s">
        <v>7469</v>
      </c>
      <c r="DP167" s="153" t="s">
        <v>7469</v>
      </c>
      <c r="DQ167" s="153">
        <v>28.797599999999999</v>
      </c>
      <c r="DR167" s="153" t="s">
        <v>7469</v>
      </c>
      <c r="DS167" s="153" t="s">
        <v>7469</v>
      </c>
      <c r="DT167" s="153" t="s">
        <v>7469</v>
      </c>
      <c r="DU167" s="153" t="s">
        <v>7469</v>
      </c>
      <c r="DV167" s="153" t="s">
        <v>7469</v>
      </c>
      <c r="DW167" s="153" t="s">
        <v>7469</v>
      </c>
      <c r="DX167" s="153" t="s">
        <v>7469</v>
      </c>
      <c r="DY167" s="153" t="s">
        <v>7469</v>
      </c>
      <c r="DZ167" s="153" t="s">
        <v>7469</v>
      </c>
      <c r="EA167" s="153" t="s">
        <v>7469</v>
      </c>
      <c r="EB167" s="153" t="s">
        <v>7469</v>
      </c>
      <c r="EC167" s="153" t="s">
        <v>7469</v>
      </c>
      <c r="ED167" s="153" t="s">
        <v>7469</v>
      </c>
      <c r="EE167" s="153">
        <v>-14.759</v>
      </c>
      <c r="EF167" s="153" t="s">
        <v>7469</v>
      </c>
      <c r="EG167" s="153" t="s">
        <v>7469</v>
      </c>
      <c r="EH167" s="153" t="s">
        <v>7469</v>
      </c>
      <c r="EI167" s="153" t="s">
        <v>7469</v>
      </c>
      <c r="EJ167" s="153" t="s">
        <v>7469</v>
      </c>
      <c r="EK167" s="153" t="s">
        <v>7469</v>
      </c>
      <c r="EL167" s="153" t="s">
        <v>7469</v>
      </c>
      <c r="EM167" s="153" t="s">
        <v>7469</v>
      </c>
      <c r="EN167" s="153" t="s">
        <v>7469</v>
      </c>
    </row>
    <row r="168" spans="3:144">
      <c r="C168" s="120"/>
      <c r="E168" s="120" t="s">
        <v>8101</v>
      </c>
      <c r="F168" s="126" t="s">
        <v>8122</v>
      </c>
      <c r="G168" s="151" t="s">
        <v>8090</v>
      </c>
      <c r="H168" s="152" t="s">
        <v>8097</v>
      </c>
      <c r="I168" s="153" t="s">
        <v>7469</v>
      </c>
      <c r="J168" s="153" t="s">
        <v>7469</v>
      </c>
      <c r="K168" s="153" t="s">
        <v>7469</v>
      </c>
      <c r="L168" s="153" t="s">
        <v>7469</v>
      </c>
      <c r="M168" s="153" t="s">
        <v>7469</v>
      </c>
      <c r="N168" s="153">
        <v>10726</v>
      </c>
      <c r="O168" s="153">
        <v>9154</v>
      </c>
      <c r="P168" s="153" t="s">
        <v>7469</v>
      </c>
      <c r="Q168" s="153" t="s">
        <v>7469</v>
      </c>
      <c r="R168" s="153">
        <v>1190</v>
      </c>
      <c r="S168" s="153" t="s">
        <v>7469</v>
      </c>
      <c r="T168" s="153" t="s">
        <v>7469</v>
      </c>
      <c r="U168" s="153" t="s">
        <v>7469</v>
      </c>
      <c r="V168" s="153" t="s">
        <v>7469</v>
      </c>
      <c r="W168" s="153" t="s">
        <v>7469</v>
      </c>
      <c r="X168" s="153" t="s">
        <v>7469</v>
      </c>
      <c r="Y168" s="153" t="s">
        <v>7469</v>
      </c>
      <c r="Z168" s="153" t="s">
        <v>7469</v>
      </c>
      <c r="AA168" s="153" t="s">
        <v>7469</v>
      </c>
      <c r="AB168" s="153" t="s">
        <v>7469</v>
      </c>
      <c r="AC168" s="153" t="s">
        <v>7469</v>
      </c>
      <c r="AD168" s="153" t="s">
        <v>7469</v>
      </c>
      <c r="AE168" s="153">
        <v>0.51729999999999998</v>
      </c>
      <c r="AF168" s="153">
        <v>-24.115500000000001</v>
      </c>
      <c r="AG168" s="153" t="s">
        <v>7469</v>
      </c>
      <c r="AH168" s="153" t="s">
        <v>7469</v>
      </c>
      <c r="AI168" s="153" t="s">
        <v>7469</v>
      </c>
      <c r="AJ168" s="153" t="s">
        <v>7469</v>
      </c>
      <c r="AK168" s="153" t="s">
        <v>7469</v>
      </c>
      <c r="AL168" s="153" t="s">
        <v>7469</v>
      </c>
      <c r="AM168" s="153" t="s">
        <v>7469</v>
      </c>
      <c r="AN168" s="153" t="s">
        <v>7469</v>
      </c>
      <c r="AO168" s="153" t="s">
        <v>7469</v>
      </c>
      <c r="AP168" s="153">
        <v>35.762300000000003</v>
      </c>
      <c r="AQ168" s="153" t="s">
        <v>7469</v>
      </c>
      <c r="AR168" s="153" t="s">
        <v>7469</v>
      </c>
      <c r="AS168" s="153" t="s">
        <v>7469</v>
      </c>
      <c r="AT168" s="153" t="s">
        <v>7469</v>
      </c>
      <c r="AU168" s="153" t="s">
        <v>7469</v>
      </c>
      <c r="AV168" s="153" t="s">
        <v>7469</v>
      </c>
      <c r="AW168" s="153" t="s">
        <v>7469</v>
      </c>
      <c r="AX168" s="153" t="s">
        <v>7469</v>
      </c>
      <c r="AY168" s="153" t="s">
        <v>7469</v>
      </c>
      <c r="AZ168" s="153" t="s">
        <v>7469</v>
      </c>
      <c r="BA168" s="153" t="s">
        <v>7469</v>
      </c>
      <c r="BB168" s="153" t="s">
        <v>7469</v>
      </c>
      <c r="BC168" s="153" t="s">
        <v>7469</v>
      </c>
      <c r="BD168" s="153" t="s">
        <v>7469</v>
      </c>
      <c r="BE168" s="153" t="s">
        <v>7469</v>
      </c>
      <c r="BF168" s="153" t="s">
        <v>7469</v>
      </c>
      <c r="BG168" s="153">
        <v>549.70500000000004</v>
      </c>
      <c r="BH168" s="153" t="s">
        <v>7469</v>
      </c>
      <c r="BI168" s="153" t="s">
        <v>7469</v>
      </c>
      <c r="BJ168" s="153">
        <v>0.2767</v>
      </c>
      <c r="BK168" s="153" t="s">
        <v>7469</v>
      </c>
      <c r="BL168" s="153" t="s">
        <v>7469</v>
      </c>
      <c r="BM168" s="153" t="s">
        <v>7469</v>
      </c>
      <c r="BN168" s="153">
        <v>460.01900000000001</v>
      </c>
      <c r="BO168" s="153" t="s">
        <v>7469</v>
      </c>
      <c r="BP168" s="153" t="s">
        <v>7469</v>
      </c>
      <c r="BQ168" s="153" t="s">
        <v>7469</v>
      </c>
      <c r="BR168" s="153" t="s">
        <v>7469</v>
      </c>
      <c r="BS168" s="153" t="s">
        <v>7469</v>
      </c>
      <c r="BT168" s="153" t="s">
        <v>7469</v>
      </c>
      <c r="BU168" s="153" t="s">
        <v>7469</v>
      </c>
      <c r="BV168" s="153" t="s">
        <v>7469</v>
      </c>
      <c r="BW168" s="153" t="s">
        <v>7469</v>
      </c>
      <c r="BX168" s="153" t="s">
        <v>7469</v>
      </c>
      <c r="BY168" s="153" t="s">
        <v>7469</v>
      </c>
      <c r="BZ168" s="153" t="s">
        <v>7469</v>
      </c>
      <c r="CA168" s="153">
        <v>-303.59399999999999</v>
      </c>
      <c r="CB168" s="153" t="s">
        <v>7469</v>
      </c>
      <c r="CC168" s="153" t="s">
        <v>7469</v>
      </c>
      <c r="CD168" s="153" t="s">
        <v>7469</v>
      </c>
      <c r="CE168" s="153" t="s">
        <v>7469</v>
      </c>
      <c r="CF168" s="153" t="s">
        <v>7469</v>
      </c>
      <c r="CG168" s="153" t="s">
        <v>7469</v>
      </c>
      <c r="CH168" s="153" t="s">
        <v>7469</v>
      </c>
      <c r="CI168" s="153" t="s">
        <v>7469</v>
      </c>
      <c r="CJ168" s="153" t="s">
        <v>7469</v>
      </c>
      <c r="CK168" s="153" t="s">
        <v>7469</v>
      </c>
      <c r="CL168" s="153" t="s">
        <v>7469</v>
      </c>
      <c r="CM168" s="153" t="s">
        <v>7469</v>
      </c>
      <c r="CN168" s="153" t="s">
        <v>7469</v>
      </c>
      <c r="CO168" s="153" t="s">
        <v>7469</v>
      </c>
      <c r="CP168" s="153" t="s">
        <v>7469</v>
      </c>
      <c r="CQ168" s="153" t="s">
        <v>7469</v>
      </c>
      <c r="CR168" s="153" t="s">
        <v>7469</v>
      </c>
      <c r="CS168" s="153" t="s">
        <v>7469</v>
      </c>
      <c r="CT168" s="153" t="s">
        <v>7469</v>
      </c>
      <c r="CU168" s="153">
        <v>3.0962999999999998</v>
      </c>
      <c r="CV168" s="153" t="s">
        <v>7469</v>
      </c>
      <c r="CW168" s="153" t="s">
        <v>7469</v>
      </c>
      <c r="CX168" s="153" t="s">
        <v>7469</v>
      </c>
      <c r="CY168" s="153" t="s">
        <v>7469</v>
      </c>
      <c r="CZ168" s="153" t="s">
        <v>7469</v>
      </c>
      <c r="DA168" s="153" t="s">
        <v>7469</v>
      </c>
      <c r="DB168" s="153" t="s">
        <v>7469</v>
      </c>
      <c r="DC168" s="153" t="s">
        <v>7469</v>
      </c>
      <c r="DD168" s="153" t="s">
        <v>7469</v>
      </c>
      <c r="DE168" s="153" t="s">
        <v>7469</v>
      </c>
      <c r="DF168" s="153" t="s">
        <v>7469</v>
      </c>
      <c r="DG168" s="153" t="s">
        <v>7469</v>
      </c>
      <c r="DH168" s="153" t="s">
        <v>7469</v>
      </c>
      <c r="DI168" s="153" t="s">
        <v>7469</v>
      </c>
      <c r="DJ168" s="153" t="s">
        <v>7469</v>
      </c>
      <c r="DK168" s="153">
        <v>9.6600000000000005E-2</v>
      </c>
      <c r="DL168" s="153" t="s">
        <v>7469</v>
      </c>
      <c r="DM168" s="153" t="s">
        <v>7469</v>
      </c>
      <c r="DN168" s="153" t="s">
        <v>7469</v>
      </c>
      <c r="DO168" s="153" t="s">
        <v>7469</v>
      </c>
      <c r="DP168" s="153" t="s">
        <v>7469</v>
      </c>
      <c r="DQ168" s="153">
        <v>30.522400000000001</v>
      </c>
      <c r="DR168" s="153" t="s">
        <v>7469</v>
      </c>
      <c r="DS168" s="153" t="s">
        <v>7469</v>
      </c>
      <c r="DT168" s="153" t="s">
        <v>7469</v>
      </c>
      <c r="DU168" s="153" t="s">
        <v>7469</v>
      </c>
      <c r="DV168" s="153" t="s">
        <v>7469</v>
      </c>
      <c r="DW168" s="153" t="s">
        <v>7469</v>
      </c>
      <c r="DX168" s="153" t="s">
        <v>7469</v>
      </c>
      <c r="DY168" s="153" t="s">
        <v>7469</v>
      </c>
      <c r="DZ168" s="153" t="s">
        <v>7469</v>
      </c>
      <c r="EA168" s="153" t="s">
        <v>7469</v>
      </c>
      <c r="EB168" s="153" t="s">
        <v>7469</v>
      </c>
      <c r="EC168" s="153" t="s">
        <v>7469</v>
      </c>
      <c r="ED168" s="153" t="s">
        <v>7469</v>
      </c>
      <c r="EE168" s="153">
        <v>-14.356999999999999</v>
      </c>
      <c r="EF168" s="153" t="s">
        <v>7469</v>
      </c>
      <c r="EG168" s="153" t="s">
        <v>7469</v>
      </c>
      <c r="EH168" s="153" t="s">
        <v>7469</v>
      </c>
      <c r="EI168" s="153" t="s">
        <v>7469</v>
      </c>
      <c r="EJ168" s="153" t="s">
        <v>7469</v>
      </c>
      <c r="EK168" s="153" t="s">
        <v>7469</v>
      </c>
      <c r="EL168" s="153" t="s">
        <v>7469</v>
      </c>
      <c r="EM168" s="153" t="s">
        <v>7469</v>
      </c>
      <c r="EN168" s="153" t="s">
        <v>7469</v>
      </c>
    </row>
    <row r="169" spans="3:144">
      <c r="C169" s="120"/>
      <c r="E169" s="120" t="s">
        <v>8102</v>
      </c>
      <c r="F169" s="126" t="s">
        <v>8122</v>
      </c>
      <c r="G169" s="151" t="s">
        <v>8090</v>
      </c>
      <c r="H169" s="152" t="s">
        <v>8097</v>
      </c>
      <c r="I169" s="153" t="s">
        <v>7469</v>
      </c>
      <c r="J169" s="153" t="s">
        <v>7469</v>
      </c>
      <c r="K169" s="153" t="s">
        <v>7469</v>
      </c>
      <c r="L169" s="153" t="s">
        <v>7469</v>
      </c>
      <c r="M169" s="153" t="s">
        <v>7469</v>
      </c>
      <c r="N169" s="153" t="s">
        <v>7469</v>
      </c>
      <c r="O169" s="153">
        <v>8551</v>
      </c>
      <c r="P169" s="153" t="s">
        <v>7469</v>
      </c>
      <c r="Q169" s="153" t="s">
        <v>7469</v>
      </c>
      <c r="R169" s="153" t="s">
        <v>7469</v>
      </c>
      <c r="S169" s="153" t="s">
        <v>7469</v>
      </c>
      <c r="T169" s="153" t="s">
        <v>7469</v>
      </c>
      <c r="U169" s="153" t="s">
        <v>7469</v>
      </c>
      <c r="V169" s="153" t="s">
        <v>7469</v>
      </c>
      <c r="W169" s="153" t="s">
        <v>7469</v>
      </c>
      <c r="X169" s="153" t="s">
        <v>7469</v>
      </c>
      <c r="Y169" s="153" t="s">
        <v>7469</v>
      </c>
      <c r="Z169" s="153" t="s">
        <v>7469</v>
      </c>
      <c r="AA169" s="153" t="s">
        <v>7469</v>
      </c>
      <c r="AB169" s="153" t="s">
        <v>7469</v>
      </c>
      <c r="AC169" s="153" t="s">
        <v>7469</v>
      </c>
      <c r="AD169" s="153" t="s">
        <v>7469</v>
      </c>
      <c r="AE169" s="153" t="s">
        <v>7469</v>
      </c>
      <c r="AF169" s="153" t="s">
        <v>7469</v>
      </c>
      <c r="AG169" s="153" t="s">
        <v>7469</v>
      </c>
      <c r="AH169" s="153" t="s">
        <v>7469</v>
      </c>
      <c r="AI169" s="153" t="s">
        <v>7469</v>
      </c>
      <c r="AJ169" s="153" t="s">
        <v>7469</v>
      </c>
      <c r="AK169" s="153" t="s">
        <v>7469</v>
      </c>
      <c r="AL169" s="153" t="s">
        <v>7469</v>
      </c>
      <c r="AM169" s="153" t="s">
        <v>7469</v>
      </c>
      <c r="AN169" s="153" t="s">
        <v>7469</v>
      </c>
      <c r="AO169" s="153" t="s">
        <v>7469</v>
      </c>
      <c r="AP169" s="153" t="s">
        <v>7469</v>
      </c>
      <c r="AQ169" s="153" t="s">
        <v>7469</v>
      </c>
      <c r="AR169" s="153" t="s">
        <v>7469</v>
      </c>
      <c r="AS169" s="153" t="s">
        <v>7469</v>
      </c>
      <c r="AT169" s="153" t="s">
        <v>7469</v>
      </c>
      <c r="AU169" s="153" t="s">
        <v>7469</v>
      </c>
      <c r="AV169" s="153" t="s">
        <v>7469</v>
      </c>
      <c r="AW169" s="153" t="s">
        <v>7469</v>
      </c>
      <c r="AX169" s="153" t="s">
        <v>7469</v>
      </c>
      <c r="AY169" s="153" t="s">
        <v>7469</v>
      </c>
      <c r="AZ169" s="153" t="s">
        <v>7469</v>
      </c>
      <c r="BA169" s="153" t="s">
        <v>7469</v>
      </c>
      <c r="BB169" s="153" t="s">
        <v>7469</v>
      </c>
      <c r="BC169" s="153" t="s">
        <v>7469</v>
      </c>
      <c r="BD169" s="153" t="s">
        <v>7469</v>
      </c>
      <c r="BE169" s="153" t="s">
        <v>7469</v>
      </c>
      <c r="BF169" s="153" t="s">
        <v>7469</v>
      </c>
      <c r="BG169" s="153" t="s">
        <v>7469</v>
      </c>
      <c r="BH169" s="153" t="s">
        <v>7469</v>
      </c>
      <c r="BI169" s="153" t="s">
        <v>7469</v>
      </c>
      <c r="BJ169" s="153" t="s">
        <v>7469</v>
      </c>
      <c r="BK169" s="153" t="s">
        <v>7469</v>
      </c>
      <c r="BL169" s="153" t="s">
        <v>7469</v>
      </c>
      <c r="BM169" s="153" t="s">
        <v>7469</v>
      </c>
      <c r="BN169" s="153">
        <v>465.51400000000001</v>
      </c>
      <c r="BO169" s="153" t="s">
        <v>7469</v>
      </c>
      <c r="BP169" s="153" t="s">
        <v>7469</v>
      </c>
      <c r="BQ169" s="153" t="s">
        <v>7469</v>
      </c>
      <c r="BR169" s="153" t="s">
        <v>7469</v>
      </c>
      <c r="BS169" s="153" t="s">
        <v>7469</v>
      </c>
      <c r="BT169" s="153" t="s">
        <v>7469</v>
      </c>
      <c r="BU169" s="153" t="s">
        <v>7469</v>
      </c>
      <c r="BV169" s="153" t="s">
        <v>7469</v>
      </c>
      <c r="BW169" s="153" t="s">
        <v>7469</v>
      </c>
      <c r="BX169" s="153" t="s">
        <v>7469</v>
      </c>
      <c r="BY169" s="153" t="s">
        <v>7469</v>
      </c>
      <c r="BZ169" s="153" t="s">
        <v>7469</v>
      </c>
      <c r="CA169" s="153">
        <v>-359.87900000000002</v>
      </c>
      <c r="CB169" s="153" t="s">
        <v>7469</v>
      </c>
      <c r="CC169" s="153" t="s">
        <v>7469</v>
      </c>
      <c r="CD169" s="153" t="s">
        <v>7469</v>
      </c>
      <c r="CE169" s="153" t="s">
        <v>7469</v>
      </c>
      <c r="CF169" s="153" t="s">
        <v>7469</v>
      </c>
      <c r="CG169" s="153" t="s">
        <v>7469</v>
      </c>
      <c r="CH169" s="153" t="s">
        <v>7469</v>
      </c>
      <c r="CI169" s="153" t="s">
        <v>7469</v>
      </c>
      <c r="CJ169" s="153" t="s">
        <v>7469</v>
      </c>
      <c r="CK169" s="153" t="s">
        <v>7469</v>
      </c>
      <c r="CL169" s="153" t="s">
        <v>7469</v>
      </c>
      <c r="CM169" s="153" t="s">
        <v>7469</v>
      </c>
      <c r="CN169" s="153" t="s">
        <v>7469</v>
      </c>
      <c r="CO169" s="153" t="s">
        <v>7469</v>
      </c>
      <c r="CP169" s="153" t="s">
        <v>7469</v>
      </c>
      <c r="CQ169" s="153" t="s">
        <v>7469</v>
      </c>
      <c r="CR169" s="153" t="s">
        <v>7469</v>
      </c>
      <c r="CS169" s="153" t="s">
        <v>7469</v>
      </c>
      <c r="CT169" s="153" t="s">
        <v>7469</v>
      </c>
      <c r="CU169" s="153" t="s">
        <v>7469</v>
      </c>
      <c r="CV169" s="153" t="s">
        <v>7469</v>
      </c>
      <c r="CW169" s="153" t="s">
        <v>7469</v>
      </c>
      <c r="CX169" s="153" t="s">
        <v>7469</v>
      </c>
      <c r="CY169" s="153" t="s">
        <v>7469</v>
      </c>
      <c r="CZ169" s="153" t="s">
        <v>7469</v>
      </c>
      <c r="DA169" s="153" t="s">
        <v>7469</v>
      </c>
      <c r="DB169" s="153" t="s">
        <v>7469</v>
      </c>
      <c r="DC169" s="153" t="s">
        <v>7469</v>
      </c>
      <c r="DD169" s="153" t="s">
        <v>7469</v>
      </c>
      <c r="DE169" s="153" t="s">
        <v>7469</v>
      </c>
      <c r="DF169" s="153" t="s">
        <v>7469</v>
      </c>
      <c r="DG169" s="153" t="s">
        <v>7469</v>
      </c>
      <c r="DH169" s="153" t="s">
        <v>7469</v>
      </c>
      <c r="DI169" s="153" t="s">
        <v>7469</v>
      </c>
      <c r="DJ169" s="153" t="s">
        <v>7469</v>
      </c>
      <c r="DK169" s="153" t="s">
        <v>7469</v>
      </c>
      <c r="DL169" s="153" t="s">
        <v>7469</v>
      </c>
      <c r="DM169" s="153" t="s">
        <v>7469</v>
      </c>
      <c r="DN169" s="153" t="s">
        <v>7469</v>
      </c>
      <c r="DO169" s="153" t="s">
        <v>7469</v>
      </c>
      <c r="DP169" s="153" t="s">
        <v>7469</v>
      </c>
      <c r="DQ169" s="153" t="s">
        <v>7469</v>
      </c>
      <c r="DR169" s="153" t="s">
        <v>7469</v>
      </c>
      <c r="DS169" s="153" t="s">
        <v>7469</v>
      </c>
      <c r="DT169" s="153" t="s">
        <v>7469</v>
      </c>
      <c r="DU169" s="153" t="s">
        <v>7469</v>
      </c>
      <c r="DV169" s="153" t="s">
        <v>7469</v>
      </c>
      <c r="DW169" s="153" t="s">
        <v>7469</v>
      </c>
      <c r="DX169" s="153" t="s">
        <v>7469</v>
      </c>
      <c r="DY169" s="153" t="s">
        <v>7469</v>
      </c>
      <c r="DZ169" s="153" t="s">
        <v>7469</v>
      </c>
      <c r="EA169" s="153" t="s">
        <v>7469</v>
      </c>
      <c r="EB169" s="153" t="s">
        <v>7469</v>
      </c>
      <c r="EC169" s="153" t="s">
        <v>7469</v>
      </c>
      <c r="ED169" s="153" t="s">
        <v>7469</v>
      </c>
      <c r="EE169" s="153" t="s">
        <v>7469</v>
      </c>
      <c r="EF169" s="153" t="s">
        <v>7469</v>
      </c>
      <c r="EG169" s="153" t="s">
        <v>7469</v>
      </c>
      <c r="EH169" s="153" t="s">
        <v>7469</v>
      </c>
      <c r="EI169" s="153" t="s">
        <v>7469</v>
      </c>
      <c r="EJ169" s="153" t="s">
        <v>7469</v>
      </c>
      <c r="EK169" s="153" t="s">
        <v>7469</v>
      </c>
      <c r="EL169" s="153" t="s">
        <v>7469</v>
      </c>
      <c r="EM169" s="153" t="s">
        <v>7469</v>
      </c>
      <c r="EN169" s="153" t="s">
        <v>7469</v>
      </c>
    </row>
    <row r="170" spans="3:144">
      <c r="C170" s="120"/>
      <c r="E170" s="120" t="s">
        <v>8103</v>
      </c>
      <c r="F170" s="126" t="s">
        <v>8122</v>
      </c>
      <c r="G170" s="151" t="s">
        <v>8090</v>
      </c>
      <c r="H170" s="152" t="s">
        <v>8097</v>
      </c>
      <c r="I170" s="153">
        <v>-299.56529999999998</v>
      </c>
      <c r="J170" s="153">
        <v>50.292000000000002</v>
      </c>
      <c r="K170" s="153">
        <v>-503</v>
      </c>
      <c r="L170" s="153">
        <v>28.346</v>
      </c>
      <c r="M170" s="153" t="s">
        <v>7469</v>
      </c>
      <c r="N170" s="153">
        <v>2242</v>
      </c>
      <c r="O170" s="153">
        <v>10378</v>
      </c>
      <c r="P170" s="153">
        <v>3.3210000000000002</v>
      </c>
      <c r="Q170" s="153">
        <v>8.1256000000000004</v>
      </c>
      <c r="R170" s="153">
        <v>1608</v>
      </c>
      <c r="S170" s="153">
        <v>5.2849000000000004</v>
      </c>
      <c r="T170" s="153">
        <v>7.6704999999999997</v>
      </c>
      <c r="U170" s="153" t="s">
        <v>7469</v>
      </c>
      <c r="V170" s="153">
        <v>68.944999999999993</v>
      </c>
      <c r="W170" s="153">
        <v>80.570800000000006</v>
      </c>
      <c r="X170" s="153">
        <v>-698.1</v>
      </c>
      <c r="Y170" s="153">
        <v>5.8376000000000001</v>
      </c>
      <c r="Z170" s="153">
        <v>1.5995999999999999</v>
      </c>
      <c r="AA170" s="153">
        <v>407.43610000000001</v>
      </c>
      <c r="AB170" s="153">
        <v>133.28569999999999</v>
      </c>
      <c r="AC170" s="153">
        <v>-7.8170000000000002</v>
      </c>
      <c r="AD170" s="153">
        <v>18.397200000000002</v>
      </c>
      <c r="AE170" s="153">
        <v>-2.2284999999999999</v>
      </c>
      <c r="AF170" s="153">
        <v>-11.9338</v>
      </c>
      <c r="AG170" s="153">
        <v>27.4133</v>
      </c>
      <c r="AH170" s="153">
        <v>3.8574000000000002</v>
      </c>
      <c r="AI170" s="153">
        <v>262.69940000000003</v>
      </c>
      <c r="AJ170" s="153">
        <v>563.13099999999997</v>
      </c>
      <c r="AK170" s="153" t="s">
        <v>7469</v>
      </c>
      <c r="AL170" s="153">
        <v>8.6759000000000004</v>
      </c>
      <c r="AM170" s="153" t="s">
        <v>7469</v>
      </c>
      <c r="AN170" s="153">
        <v>1363.5467000000001</v>
      </c>
      <c r="AO170" s="153">
        <v>25.092199999999998</v>
      </c>
      <c r="AP170" s="153">
        <v>38.799900000000001</v>
      </c>
      <c r="AQ170" s="153" t="s">
        <v>7469</v>
      </c>
      <c r="AR170" s="153">
        <v>36.728999999999999</v>
      </c>
      <c r="AS170" s="153">
        <v>35.0259</v>
      </c>
      <c r="AT170" s="153">
        <v>12.366</v>
      </c>
      <c r="AU170" s="153">
        <v>4.2552000000000003</v>
      </c>
      <c r="AV170" s="153">
        <v>642.24950000000001</v>
      </c>
      <c r="AW170" s="153" t="s">
        <v>7469</v>
      </c>
      <c r="AX170" s="153" t="s">
        <v>7469</v>
      </c>
      <c r="AY170" s="153" t="s">
        <v>7469</v>
      </c>
      <c r="AZ170" s="153">
        <v>281.80309999999997</v>
      </c>
      <c r="BA170" s="153">
        <v>4.9273999999999996</v>
      </c>
      <c r="BB170" s="153" t="s">
        <v>7469</v>
      </c>
      <c r="BC170" s="153" t="s">
        <v>7469</v>
      </c>
      <c r="BD170" s="153" t="s">
        <v>7469</v>
      </c>
      <c r="BE170" s="153">
        <v>-0.89829999999999999</v>
      </c>
      <c r="BF170" s="153">
        <v>3.2168000000000001</v>
      </c>
      <c r="BG170" s="153" t="s">
        <v>7469</v>
      </c>
      <c r="BH170" s="153" t="s">
        <v>7469</v>
      </c>
      <c r="BI170" s="153">
        <v>-43.033999999999999</v>
      </c>
      <c r="BJ170" s="153">
        <v>-2.2726000000000002</v>
      </c>
      <c r="BK170" s="153" t="s">
        <v>7469</v>
      </c>
      <c r="BL170" s="153">
        <v>173.66730000000001</v>
      </c>
      <c r="BM170" s="153">
        <v>37.387799999999999</v>
      </c>
      <c r="BN170" s="153">
        <v>476.791</v>
      </c>
      <c r="BO170" s="153">
        <v>2.8037999999999998</v>
      </c>
      <c r="BP170" s="153" t="s">
        <v>7469</v>
      </c>
      <c r="BQ170" s="153">
        <v>1.3822000000000001</v>
      </c>
      <c r="BR170" s="153" t="s">
        <v>7469</v>
      </c>
      <c r="BS170" s="153">
        <v>125.11499999999999</v>
      </c>
      <c r="BT170" s="153" t="s">
        <v>7469</v>
      </c>
      <c r="BU170" s="153">
        <v>90.705200000000005</v>
      </c>
      <c r="BV170" s="153" t="s">
        <v>7469</v>
      </c>
      <c r="BW170" s="153" t="s">
        <v>7469</v>
      </c>
      <c r="BX170" s="153">
        <v>72.164299999999997</v>
      </c>
      <c r="BY170" s="153" t="s">
        <v>7469</v>
      </c>
      <c r="BZ170" s="153">
        <v>-20.114999999999998</v>
      </c>
      <c r="CA170" s="153">
        <v>-267.74200000000002</v>
      </c>
      <c r="CB170" s="153">
        <v>18.1251</v>
      </c>
      <c r="CC170" s="153">
        <v>-1.8472</v>
      </c>
      <c r="CD170" s="153">
        <v>25.037400000000002</v>
      </c>
      <c r="CE170" s="153">
        <v>0.46879999999999999</v>
      </c>
      <c r="CF170" s="153" t="s">
        <v>7469</v>
      </c>
      <c r="CG170" s="153" t="s">
        <v>7469</v>
      </c>
      <c r="CH170" s="153">
        <v>5.3327999999999998</v>
      </c>
      <c r="CI170" s="153">
        <v>1180.7853</v>
      </c>
      <c r="CJ170" s="153" t="s">
        <v>7469</v>
      </c>
      <c r="CK170" s="153" t="s">
        <v>7469</v>
      </c>
      <c r="CL170" s="153" t="s">
        <v>7469</v>
      </c>
      <c r="CM170" s="153" t="s">
        <v>7469</v>
      </c>
      <c r="CN170" s="153" t="s">
        <v>7469</v>
      </c>
      <c r="CO170" s="153">
        <v>85.552400000000006</v>
      </c>
      <c r="CP170" s="153">
        <v>30.823</v>
      </c>
      <c r="CQ170" s="153">
        <v>-22.212299999999999</v>
      </c>
      <c r="CR170" s="153" t="s">
        <v>7469</v>
      </c>
      <c r="CS170" s="153">
        <v>133.94800000000001</v>
      </c>
      <c r="CT170" s="153">
        <v>19.580400000000001</v>
      </c>
      <c r="CU170" s="153">
        <v>7.1978999999999997</v>
      </c>
      <c r="CV170" s="153" t="s">
        <v>7469</v>
      </c>
      <c r="CW170" s="153" t="s">
        <v>7469</v>
      </c>
      <c r="CX170" s="153" t="s">
        <v>7469</v>
      </c>
      <c r="CY170" s="153">
        <v>62.457599999999999</v>
      </c>
      <c r="CZ170" s="153">
        <v>26.615300000000001</v>
      </c>
      <c r="DA170" s="153">
        <v>39.403599999999997</v>
      </c>
      <c r="DB170" s="153" t="s">
        <v>7469</v>
      </c>
      <c r="DC170" s="153">
        <v>130.88200000000001</v>
      </c>
      <c r="DD170" s="153">
        <v>142.8912</v>
      </c>
      <c r="DE170" s="153" t="s">
        <v>7469</v>
      </c>
      <c r="DF170" s="153" t="s">
        <v>7469</v>
      </c>
      <c r="DG170" s="153">
        <v>312.33580000000001</v>
      </c>
      <c r="DH170" s="153">
        <v>-1.1805000000000001</v>
      </c>
      <c r="DI170" s="153" t="s">
        <v>7469</v>
      </c>
      <c r="DJ170" s="153" t="s">
        <v>7469</v>
      </c>
      <c r="DK170" s="153">
        <v>2.117</v>
      </c>
      <c r="DL170" s="153">
        <v>32.299100000000003</v>
      </c>
      <c r="DM170" s="153">
        <v>7.8551000000000002</v>
      </c>
      <c r="DN170" s="153">
        <v>2811.2121999999999</v>
      </c>
      <c r="DO170" s="153">
        <v>615.73299999999995</v>
      </c>
      <c r="DP170" s="153">
        <v>40.744900000000001</v>
      </c>
      <c r="DQ170" s="153">
        <v>26.3933</v>
      </c>
      <c r="DR170" s="153" t="s">
        <v>7469</v>
      </c>
      <c r="DS170" s="153">
        <v>-2.8027000000000002</v>
      </c>
      <c r="DT170" s="153">
        <v>253.15880000000001</v>
      </c>
      <c r="DU170" s="153">
        <v>112.1344</v>
      </c>
      <c r="DV170" s="153" t="s">
        <v>7469</v>
      </c>
      <c r="DW170" s="153" t="s">
        <v>7469</v>
      </c>
      <c r="DX170" s="153">
        <v>8.8816000000000006</v>
      </c>
      <c r="DY170" s="153">
        <v>21.116900000000001</v>
      </c>
      <c r="DZ170" s="153">
        <v>15.220599999999999</v>
      </c>
      <c r="EA170" s="153">
        <v>40.6158</v>
      </c>
      <c r="EB170" s="153">
        <v>60.050600000000003</v>
      </c>
      <c r="EC170" s="153">
        <v>272.83569999999997</v>
      </c>
      <c r="ED170" s="153">
        <v>19.323599999999999</v>
      </c>
      <c r="EE170" s="153" t="s">
        <v>7469</v>
      </c>
      <c r="EF170" s="153">
        <v>217.3554</v>
      </c>
      <c r="EG170" s="153">
        <v>141.6207</v>
      </c>
      <c r="EH170" s="153" t="s">
        <v>7469</v>
      </c>
      <c r="EI170" s="153">
        <v>6.1441999999999997</v>
      </c>
      <c r="EJ170" s="153" t="s">
        <v>7469</v>
      </c>
      <c r="EK170" s="153" t="s">
        <v>7469</v>
      </c>
      <c r="EL170" s="153">
        <v>0.66600000000000004</v>
      </c>
      <c r="EM170" s="153">
        <v>55.645299999999999</v>
      </c>
      <c r="EN170" s="153" t="s">
        <v>7469</v>
      </c>
    </row>
    <row r="171" spans="3:144">
      <c r="C171" s="120"/>
      <c r="D171" s="145" t="s">
        <v>8123</v>
      </c>
      <c r="E171" s="146"/>
      <c r="F171" s="147"/>
      <c r="G171" s="154"/>
      <c r="H171" s="155"/>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6"/>
      <c r="AV171" s="156"/>
      <c r="AW171" s="156"/>
      <c r="AX171" s="156"/>
      <c r="AY171" s="156"/>
      <c r="AZ171" s="156"/>
      <c r="BA171" s="156"/>
      <c r="BB171" s="156"/>
      <c r="BC171" s="156"/>
      <c r="BD171" s="156"/>
      <c r="BE171" s="156"/>
      <c r="BF171" s="156"/>
      <c r="BG171" s="156"/>
      <c r="BH171" s="156"/>
      <c r="BI171" s="156"/>
      <c r="BJ171" s="156"/>
      <c r="BK171" s="156"/>
      <c r="BL171" s="156"/>
      <c r="BM171" s="156"/>
      <c r="BN171" s="156"/>
      <c r="BO171" s="156"/>
      <c r="BP171" s="156"/>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156"/>
      <c r="CY171" s="156"/>
      <c r="CZ171" s="156"/>
      <c r="DA171" s="156"/>
      <c r="DB171" s="156"/>
      <c r="DC171" s="156"/>
      <c r="DD171" s="156"/>
      <c r="DE171" s="156"/>
      <c r="DF171" s="156"/>
      <c r="DG171" s="156"/>
      <c r="DH171" s="156"/>
      <c r="DI171" s="156"/>
      <c r="DJ171" s="156"/>
      <c r="DK171" s="156"/>
      <c r="DL171" s="156"/>
      <c r="DM171" s="156"/>
      <c r="DN171" s="156"/>
      <c r="DO171" s="156"/>
      <c r="DP171" s="156"/>
      <c r="DQ171" s="156"/>
      <c r="DR171" s="156"/>
      <c r="DS171" s="156"/>
      <c r="DT171" s="156"/>
      <c r="DU171" s="156"/>
      <c r="DV171" s="156"/>
      <c r="DW171" s="156"/>
      <c r="DX171" s="156"/>
      <c r="DY171" s="156"/>
      <c r="DZ171" s="156"/>
      <c r="EA171" s="156"/>
      <c r="EB171" s="156"/>
      <c r="EC171" s="156"/>
      <c r="ED171" s="156"/>
      <c r="EE171" s="156"/>
      <c r="EF171" s="156"/>
      <c r="EG171" s="156"/>
      <c r="EH171" s="156"/>
      <c r="EI171" s="156"/>
      <c r="EJ171" s="156"/>
      <c r="EK171" s="156"/>
      <c r="EL171" s="156"/>
      <c r="EM171" s="156"/>
      <c r="EN171" s="156"/>
    </row>
    <row r="172" spans="3:144">
      <c r="C172" s="120"/>
      <c r="D172" s="103"/>
      <c r="E172" s="120" t="s">
        <v>8088</v>
      </c>
      <c r="F172" s="126" t="s">
        <v>8124</v>
      </c>
      <c r="G172" s="151" t="s">
        <v>8090</v>
      </c>
      <c r="H172" s="152" t="s">
        <v>8091</v>
      </c>
      <c r="I172" s="153">
        <v>1450.6475</v>
      </c>
      <c r="J172" s="153">
        <v>53.941000000000003</v>
      </c>
      <c r="K172" s="153">
        <v>2055.8000000000002</v>
      </c>
      <c r="L172" s="153">
        <v>28.167000000000002</v>
      </c>
      <c r="M172" s="153">
        <v>34.072000000000003</v>
      </c>
      <c r="N172" s="153">
        <v>10736</v>
      </c>
      <c r="O172" s="153">
        <v>12582</v>
      </c>
      <c r="P172" s="153">
        <v>5.1310000000000002</v>
      </c>
      <c r="Q172" s="153">
        <v>1.2261</v>
      </c>
      <c r="R172" s="153">
        <v>1275</v>
      </c>
      <c r="S172" s="153">
        <v>4.2601000000000004</v>
      </c>
      <c r="T172" s="153">
        <v>11.439399999999999</v>
      </c>
      <c r="U172" s="153">
        <v>8.4190000000000005</v>
      </c>
      <c r="V172" s="153">
        <v>206.59200000000001</v>
      </c>
      <c r="W172" s="153">
        <v>185.24870000000001</v>
      </c>
      <c r="X172" s="153">
        <v>2067.8000000000002</v>
      </c>
      <c r="Y172" s="153">
        <v>3.8228</v>
      </c>
      <c r="Z172" s="153">
        <v>64.681700000000006</v>
      </c>
      <c r="AA172" s="153">
        <v>105.20569999999999</v>
      </c>
      <c r="AB172" s="153">
        <v>25.617000000000001</v>
      </c>
      <c r="AC172" s="153">
        <v>13.9415</v>
      </c>
      <c r="AD172" s="153">
        <v>6.8592000000000004</v>
      </c>
      <c r="AE172" s="153">
        <v>5.5629999999999997</v>
      </c>
      <c r="AF172" s="153">
        <v>15.824999999999999</v>
      </c>
      <c r="AG172" s="153">
        <v>53.518700000000003</v>
      </c>
      <c r="AH172" s="153">
        <v>1.3762000000000001</v>
      </c>
      <c r="AI172" s="153">
        <v>111.1816</v>
      </c>
      <c r="AJ172" s="153">
        <v>472.05</v>
      </c>
      <c r="AK172" s="153">
        <v>2.2587000000000002</v>
      </c>
      <c r="AL172" s="153">
        <v>11.795500000000001</v>
      </c>
      <c r="AM172" s="153">
        <v>16.717600000000001</v>
      </c>
      <c r="AN172" s="153">
        <v>252.11529999999999</v>
      </c>
      <c r="AO172" s="153">
        <v>10.9861</v>
      </c>
      <c r="AP172" s="153">
        <v>8.7269000000000005</v>
      </c>
      <c r="AQ172" s="153">
        <v>14.4221</v>
      </c>
      <c r="AR172" s="153">
        <v>206.85</v>
      </c>
      <c r="AS172" s="153">
        <v>7.0519999999999996</v>
      </c>
      <c r="AT172" s="153">
        <v>22.0243</v>
      </c>
      <c r="AU172" s="153">
        <v>5.3682999999999996</v>
      </c>
      <c r="AV172" s="153">
        <v>185.61429999999999</v>
      </c>
      <c r="AW172" s="153" t="s">
        <v>7469</v>
      </c>
      <c r="AX172" s="153">
        <v>3.0994999999999999</v>
      </c>
      <c r="AY172" s="153" t="s">
        <v>7469</v>
      </c>
      <c r="AZ172" s="153">
        <v>45.457700000000003</v>
      </c>
      <c r="BA172" s="153">
        <v>5.1977000000000002</v>
      </c>
      <c r="BB172" s="153">
        <v>26.728000000000002</v>
      </c>
      <c r="BC172" s="153">
        <v>3.1429999999999998</v>
      </c>
      <c r="BD172" s="153">
        <v>2.6579999999999999</v>
      </c>
      <c r="BE172" s="153">
        <v>1.0242</v>
      </c>
      <c r="BF172" s="153">
        <v>1.2817000000000001</v>
      </c>
      <c r="BG172" s="153" t="s">
        <v>7469</v>
      </c>
      <c r="BH172" s="153">
        <v>107.54900000000001</v>
      </c>
      <c r="BI172" s="153" t="s">
        <v>7469</v>
      </c>
      <c r="BJ172" s="153">
        <v>11.0159</v>
      </c>
      <c r="BK172" s="153">
        <v>0.36070000000000002</v>
      </c>
      <c r="BL172" s="153">
        <v>20.602699999999999</v>
      </c>
      <c r="BM172" s="153">
        <v>14.6082</v>
      </c>
      <c r="BN172" s="153">
        <v>325.99099999999999</v>
      </c>
      <c r="BO172" s="153">
        <v>0.1908</v>
      </c>
      <c r="BP172" s="153">
        <v>2.1717</v>
      </c>
      <c r="BQ172" s="153">
        <v>2.1183999999999998</v>
      </c>
      <c r="BR172" s="153">
        <v>1.4917</v>
      </c>
      <c r="BS172" s="153">
        <v>338.84899999999999</v>
      </c>
      <c r="BT172" s="153">
        <v>4.6750999999999996</v>
      </c>
      <c r="BU172" s="153">
        <v>24.8705</v>
      </c>
      <c r="BV172" s="153">
        <v>2.3041999999999998</v>
      </c>
      <c r="BW172" s="153" t="s">
        <v>7469</v>
      </c>
      <c r="BX172" s="153">
        <v>7.9188999999999998</v>
      </c>
      <c r="BY172" s="153">
        <v>0.13300000000000001</v>
      </c>
      <c r="BZ172" s="153" t="s">
        <v>7469</v>
      </c>
      <c r="CA172" s="153">
        <v>236.161</v>
      </c>
      <c r="CB172" s="153">
        <v>5.1760999999999999</v>
      </c>
      <c r="CC172" s="153">
        <v>4.4000000000000003E-3</v>
      </c>
      <c r="CD172" s="153">
        <v>2.5966999999999998</v>
      </c>
      <c r="CE172" s="153">
        <v>0.7</v>
      </c>
      <c r="CF172" s="153">
        <v>37.742400000000004</v>
      </c>
      <c r="CG172" s="153">
        <v>1.0128999999999999</v>
      </c>
      <c r="CH172" s="153">
        <v>3.0802999999999998</v>
      </c>
      <c r="CI172" s="153">
        <v>364.08850000000001</v>
      </c>
      <c r="CJ172" s="153" t="s">
        <v>7469</v>
      </c>
      <c r="CK172" s="153" t="s">
        <v>7469</v>
      </c>
      <c r="CL172" s="153" t="s">
        <v>7469</v>
      </c>
      <c r="CM172" s="153" t="s">
        <v>7469</v>
      </c>
      <c r="CN172" s="153" t="s">
        <v>7469</v>
      </c>
      <c r="CO172" s="153">
        <v>18.560199999999998</v>
      </c>
      <c r="CP172" s="153">
        <v>71.410499999999999</v>
      </c>
      <c r="CQ172" s="153">
        <v>5.3632999999999997</v>
      </c>
      <c r="CR172" s="153" t="s">
        <v>7469</v>
      </c>
      <c r="CS172" s="153">
        <v>100.38500000000001</v>
      </c>
      <c r="CT172" s="153">
        <v>3.7511000000000001</v>
      </c>
      <c r="CU172" s="153">
        <v>6.8654000000000002</v>
      </c>
      <c r="CV172" s="153" t="s">
        <v>7469</v>
      </c>
      <c r="CW172" s="153" t="s">
        <v>7469</v>
      </c>
      <c r="CX172" s="153" t="s">
        <v>7469</v>
      </c>
      <c r="CY172" s="153">
        <v>45.239600000000003</v>
      </c>
      <c r="CZ172" s="153">
        <v>6.2380000000000004</v>
      </c>
      <c r="DA172" s="153">
        <v>10.7982</v>
      </c>
      <c r="DB172" s="153" t="s">
        <v>7469</v>
      </c>
      <c r="DC172" s="153">
        <v>15.696099999999999</v>
      </c>
      <c r="DD172" s="153">
        <v>29.320499999999999</v>
      </c>
      <c r="DE172" s="153">
        <v>3.5527000000000002</v>
      </c>
      <c r="DF172" s="153" t="s">
        <v>7469</v>
      </c>
      <c r="DG172" s="153">
        <v>88.6691</v>
      </c>
      <c r="DH172" s="153">
        <v>0.87839999999999996</v>
      </c>
      <c r="DI172" s="153">
        <v>39.522599999999997</v>
      </c>
      <c r="DJ172" s="153" t="s">
        <v>7469</v>
      </c>
      <c r="DK172" s="153">
        <v>1.4410000000000001</v>
      </c>
      <c r="DL172" s="153">
        <v>57.591900000000003</v>
      </c>
      <c r="DM172" s="153">
        <v>3.1966000000000001</v>
      </c>
      <c r="DN172" s="153">
        <v>736.90189999999996</v>
      </c>
      <c r="DO172" s="153">
        <v>772.73479999999995</v>
      </c>
      <c r="DP172" s="153">
        <v>25.999700000000001</v>
      </c>
      <c r="DQ172" s="153">
        <v>6.8209</v>
      </c>
      <c r="DR172" s="153" t="s">
        <v>7469</v>
      </c>
      <c r="DS172" s="153" t="s">
        <v>7469</v>
      </c>
      <c r="DT172" s="153">
        <v>55.938499999999998</v>
      </c>
      <c r="DU172" s="153">
        <v>143.31</v>
      </c>
      <c r="DV172" s="153">
        <v>0.81820000000000004</v>
      </c>
      <c r="DW172" s="153" t="s">
        <v>7469</v>
      </c>
      <c r="DX172" s="153">
        <v>6.4034000000000004</v>
      </c>
      <c r="DY172" s="153">
        <v>35.254199999999997</v>
      </c>
      <c r="DZ172" s="153">
        <v>35.933799999999998</v>
      </c>
      <c r="EA172" s="153">
        <v>46.7883</v>
      </c>
      <c r="EB172" s="153">
        <v>1.8896999999999999</v>
      </c>
      <c r="EC172" s="153">
        <v>108.0176</v>
      </c>
      <c r="ED172" s="153">
        <v>16.484200000000001</v>
      </c>
      <c r="EE172" s="153" t="s">
        <v>7469</v>
      </c>
      <c r="EF172" s="153">
        <v>2.6433</v>
      </c>
      <c r="EG172" s="153">
        <v>14.8314</v>
      </c>
      <c r="EH172" s="153">
        <v>6.1467999999999998</v>
      </c>
      <c r="EI172" s="153">
        <v>1.754</v>
      </c>
      <c r="EJ172" s="153" t="s">
        <v>7469</v>
      </c>
      <c r="EK172" s="153">
        <v>1.1002000000000001</v>
      </c>
      <c r="EL172" s="153">
        <v>0.38419999999999999</v>
      </c>
      <c r="EM172" s="153">
        <v>91.214799999999997</v>
      </c>
      <c r="EN172" s="153">
        <v>49.197299999999998</v>
      </c>
    </row>
    <row r="173" spans="3:144">
      <c r="C173" s="120"/>
      <c r="D173" s="103"/>
      <c r="E173" s="120" t="s">
        <v>8092</v>
      </c>
      <c r="F173" s="126" t="s">
        <v>8124</v>
      </c>
      <c r="G173" s="151" t="s">
        <v>8090</v>
      </c>
      <c r="H173" s="152" t="s">
        <v>8091</v>
      </c>
      <c r="I173" s="153">
        <v>1586.7103</v>
      </c>
      <c r="J173" s="153">
        <v>83.317999999999998</v>
      </c>
      <c r="K173" s="153">
        <v>2196.1</v>
      </c>
      <c r="L173" s="153">
        <v>36.116999999999997</v>
      </c>
      <c r="M173" s="153">
        <v>119.575</v>
      </c>
      <c r="N173" s="153">
        <v>10200</v>
      </c>
      <c r="O173" s="153">
        <v>14702</v>
      </c>
      <c r="P173" s="153">
        <v>3.2789999999999999</v>
      </c>
      <c r="Q173" s="153">
        <v>4.7819000000000003</v>
      </c>
      <c r="R173" s="153">
        <v>1332</v>
      </c>
      <c r="S173" s="153">
        <v>5.8777999999999997</v>
      </c>
      <c r="T173" s="153">
        <v>13.1656</v>
      </c>
      <c r="U173" s="153">
        <v>9.3490000000000002</v>
      </c>
      <c r="V173" s="153">
        <v>214.31399999999999</v>
      </c>
      <c r="W173" s="153">
        <v>172.03729999999999</v>
      </c>
      <c r="X173" s="153">
        <v>2536.8000000000002</v>
      </c>
      <c r="Y173" s="153">
        <v>8.9770000000000003</v>
      </c>
      <c r="Z173" s="153">
        <v>69.147199999999998</v>
      </c>
      <c r="AA173" s="153">
        <v>100.5213</v>
      </c>
      <c r="AB173" s="153">
        <v>47.075299999999999</v>
      </c>
      <c r="AC173" s="153">
        <v>15.791</v>
      </c>
      <c r="AD173" s="153">
        <v>8.2576000000000001</v>
      </c>
      <c r="AE173" s="153">
        <v>6.6116999999999999</v>
      </c>
      <c r="AF173" s="153">
        <v>18.565100000000001</v>
      </c>
      <c r="AG173" s="153">
        <v>56.155000000000001</v>
      </c>
      <c r="AH173" s="153">
        <v>1.1693</v>
      </c>
      <c r="AI173" s="153">
        <v>129.11269999999999</v>
      </c>
      <c r="AJ173" s="153">
        <v>581.745</v>
      </c>
      <c r="AK173" s="153">
        <v>1.8735999999999999</v>
      </c>
      <c r="AL173" s="153">
        <v>9.9713999999999992</v>
      </c>
      <c r="AM173" s="153">
        <v>26.091699999999999</v>
      </c>
      <c r="AN173" s="153">
        <v>317.06659999999999</v>
      </c>
      <c r="AO173" s="153">
        <v>24.139900000000001</v>
      </c>
      <c r="AP173" s="153">
        <v>9.0976999999999997</v>
      </c>
      <c r="AQ173" s="153">
        <v>10.1462</v>
      </c>
      <c r="AR173" s="153">
        <v>781.03399999999999</v>
      </c>
      <c r="AS173" s="153">
        <v>9.5050000000000008</v>
      </c>
      <c r="AT173" s="153">
        <v>26.627300000000002</v>
      </c>
      <c r="AU173" s="153">
        <v>5.1482000000000001</v>
      </c>
      <c r="AV173" s="153">
        <v>363.09660000000002</v>
      </c>
      <c r="AW173" s="153" t="s">
        <v>7469</v>
      </c>
      <c r="AX173" s="153">
        <v>2.3437000000000001</v>
      </c>
      <c r="AY173" s="153" t="s">
        <v>7469</v>
      </c>
      <c r="AZ173" s="153">
        <v>78.859499999999997</v>
      </c>
      <c r="BA173" s="153">
        <v>7.7041000000000004</v>
      </c>
      <c r="BB173" s="153">
        <v>139.738</v>
      </c>
      <c r="BC173" s="153">
        <v>3.6080000000000001</v>
      </c>
      <c r="BD173" s="153">
        <v>15.06</v>
      </c>
      <c r="BE173" s="153">
        <v>1.6749000000000001</v>
      </c>
      <c r="BF173" s="153">
        <v>1.0564</v>
      </c>
      <c r="BG173" s="153" t="s">
        <v>7469</v>
      </c>
      <c r="BH173" s="153">
        <v>164.441</v>
      </c>
      <c r="BI173" s="153">
        <v>166.04300000000001</v>
      </c>
      <c r="BJ173" s="153">
        <v>9.4484999999999992</v>
      </c>
      <c r="BK173" s="153">
        <v>2.5472000000000001</v>
      </c>
      <c r="BL173" s="153">
        <v>24.442900000000002</v>
      </c>
      <c r="BM173" s="153">
        <v>19.421700000000001</v>
      </c>
      <c r="BN173" s="153">
        <v>343.452</v>
      </c>
      <c r="BO173" s="153">
        <v>1.6834</v>
      </c>
      <c r="BP173" s="153">
        <v>2.4247000000000001</v>
      </c>
      <c r="BQ173" s="153">
        <v>2.6589999999999998</v>
      </c>
      <c r="BR173" s="153">
        <v>5.7633000000000001</v>
      </c>
      <c r="BS173" s="153">
        <v>459.70699999999999</v>
      </c>
      <c r="BT173" s="153">
        <v>4.8815999999999997</v>
      </c>
      <c r="BU173" s="153">
        <v>42.702300000000001</v>
      </c>
      <c r="BV173" s="153">
        <v>3.2256999999999998</v>
      </c>
      <c r="BW173" s="153" t="s">
        <v>7469</v>
      </c>
      <c r="BX173" s="153">
        <v>9.2324000000000002</v>
      </c>
      <c r="BY173" s="153">
        <v>0.15909999999999999</v>
      </c>
      <c r="BZ173" s="153">
        <v>151.453</v>
      </c>
      <c r="CA173" s="153">
        <v>363.1</v>
      </c>
      <c r="CB173" s="153">
        <v>7.6700999999999997</v>
      </c>
      <c r="CC173" s="153">
        <v>4.4999999999999997E-3</v>
      </c>
      <c r="CD173" s="153">
        <v>3.8241000000000001</v>
      </c>
      <c r="CE173" s="153">
        <v>0.53680000000000005</v>
      </c>
      <c r="CF173" s="153">
        <v>19.199300000000001</v>
      </c>
      <c r="CG173" s="153">
        <v>0.64990000000000003</v>
      </c>
      <c r="CH173" s="153">
        <v>3.0731000000000002</v>
      </c>
      <c r="CI173" s="153">
        <v>303.6225</v>
      </c>
      <c r="CJ173" s="153" t="s">
        <v>7469</v>
      </c>
      <c r="CK173" s="153" t="s">
        <v>7469</v>
      </c>
      <c r="CL173" s="153" t="s">
        <v>7469</v>
      </c>
      <c r="CM173" s="153">
        <v>12.153499999999999</v>
      </c>
      <c r="CN173" s="153" t="s">
        <v>7469</v>
      </c>
      <c r="CO173" s="153">
        <v>20.748000000000001</v>
      </c>
      <c r="CP173" s="153">
        <v>74.661500000000004</v>
      </c>
      <c r="CQ173" s="153">
        <v>1.0024</v>
      </c>
      <c r="CR173" s="153" t="s">
        <v>7469</v>
      </c>
      <c r="CS173" s="153">
        <v>120.248</v>
      </c>
      <c r="CT173" s="153">
        <v>3.4230999999999998</v>
      </c>
      <c r="CU173" s="153">
        <v>6.8719999999999999</v>
      </c>
      <c r="CV173" s="153" t="s">
        <v>7469</v>
      </c>
      <c r="CW173" s="153" t="s">
        <v>7469</v>
      </c>
      <c r="CX173" s="153" t="s">
        <v>7469</v>
      </c>
      <c r="CY173" s="153">
        <v>47.226199999999999</v>
      </c>
      <c r="CZ173" s="153">
        <v>7.968</v>
      </c>
      <c r="DA173" s="153">
        <v>15.959899999999999</v>
      </c>
      <c r="DB173" s="153" t="s">
        <v>7469</v>
      </c>
      <c r="DC173" s="153">
        <v>30.1873</v>
      </c>
      <c r="DD173" s="153">
        <v>41.5685</v>
      </c>
      <c r="DE173" s="153">
        <v>5.2615999999999996</v>
      </c>
      <c r="DF173" s="153" t="s">
        <v>7469</v>
      </c>
      <c r="DG173" s="153">
        <v>71.936300000000003</v>
      </c>
      <c r="DH173" s="153">
        <v>0.33879999999999999</v>
      </c>
      <c r="DI173" s="153">
        <v>41.392200000000003</v>
      </c>
      <c r="DJ173" s="153" t="s">
        <v>7469</v>
      </c>
      <c r="DK173" s="153">
        <v>1.8147</v>
      </c>
      <c r="DL173" s="153">
        <v>54.197299999999998</v>
      </c>
      <c r="DM173" s="153">
        <v>2.5996000000000001</v>
      </c>
      <c r="DN173" s="153">
        <v>728.07380000000001</v>
      </c>
      <c r="DO173" s="153">
        <v>665.71780000000001</v>
      </c>
      <c r="DP173" s="153">
        <v>45.5852</v>
      </c>
      <c r="DQ173" s="153">
        <v>7.8365999999999998</v>
      </c>
      <c r="DR173" s="153" t="s">
        <v>7469</v>
      </c>
      <c r="DS173" s="153">
        <v>10.117699999999999</v>
      </c>
      <c r="DT173" s="153">
        <v>89.296400000000006</v>
      </c>
      <c r="DU173" s="153">
        <v>95.134100000000004</v>
      </c>
      <c r="DV173" s="153">
        <v>0.7107</v>
      </c>
      <c r="DW173" s="153" t="s">
        <v>7469</v>
      </c>
      <c r="DX173" s="153">
        <v>24.47</v>
      </c>
      <c r="DY173" s="153">
        <v>27.229199999999999</v>
      </c>
      <c r="DZ173" s="153">
        <v>41.984400000000001</v>
      </c>
      <c r="EA173" s="153">
        <v>63.119399999999999</v>
      </c>
      <c r="EB173" s="153">
        <v>2.9426999999999999</v>
      </c>
      <c r="EC173" s="153">
        <v>141.7364</v>
      </c>
      <c r="ED173" s="153">
        <v>9.2772000000000006</v>
      </c>
      <c r="EE173" s="153">
        <v>6.2515999999999998</v>
      </c>
      <c r="EF173" s="153">
        <v>11.290800000000001</v>
      </c>
      <c r="EG173" s="153">
        <v>27.363600000000002</v>
      </c>
      <c r="EH173" s="153">
        <v>6.3216000000000001</v>
      </c>
      <c r="EI173" s="153">
        <v>2.8633000000000002</v>
      </c>
      <c r="EJ173" s="153" t="s">
        <v>7469</v>
      </c>
      <c r="EK173" s="153">
        <v>1.1597999999999999</v>
      </c>
      <c r="EL173" s="153">
        <v>1.2495000000000001</v>
      </c>
      <c r="EM173" s="153">
        <v>93.286600000000007</v>
      </c>
      <c r="EN173" s="153">
        <v>65.460899999999995</v>
      </c>
    </row>
    <row r="174" spans="3:144">
      <c r="C174" s="120"/>
      <c r="D174" s="103"/>
      <c r="E174" s="120" t="s">
        <v>8093</v>
      </c>
      <c r="F174" s="126" t="s">
        <v>8124</v>
      </c>
      <c r="G174" s="151" t="s">
        <v>8090</v>
      </c>
      <c r="H174" s="152" t="s">
        <v>8091</v>
      </c>
      <c r="I174" s="153">
        <v>1813.5624</v>
      </c>
      <c r="J174" s="153">
        <v>71.447999999999993</v>
      </c>
      <c r="K174" s="153">
        <v>2373</v>
      </c>
      <c r="L174" s="153">
        <v>46.905999999999999</v>
      </c>
      <c r="M174" s="153">
        <v>113.194</v>
      </c>
      <c r="N174" s="153">
        <v>7725</v>
      </c>
      <c r="O174" s="153">
        <v>19285</v>
      </c>
      <c r="P174" s="153">
        <v>4.2210000000000001</v>
      </c>
      <c r="Q174" s="153">
        <v>2.1855000000000002</v>
      </c>
      <c r="R174" s="153">
        <v>1359</v>
      </c>
      <c r="S174" s="153">
        <v>8.4991000000000003</v>
      </c>
      <c r="T174" s="153">
        <v>12.432700000000001</v>
      </c>
      <c r="U174" s="153">
        <v>15.747</v>
      </c>
      <c r="V174" s="153">
        <v>56.713000000000001</v>
      </c>
      <c r="W174" s="153">
        <v>190.06569999999999</v>
      </c>
      <c r="X174" s="153">
        <v>3188.5</v>
      </c>
      <c r="Y174" s="153">
        <v>9.4263999999999992</v>
      </c>
      <c r="Z174" s="153">
        <v>86.950599999999994</v>
      </c>
      <c r="AA174" s="153">
        <v>134.49170000000001</v>
      </c>
      <c r="AB174" s="153">
        <v>53.528399999999998</v>
      </c>
      <c r="AC174" s="153">
        <v>14.718</v>
      </c>
      <c r="AD174" s="153">
        <v>7.4572000000000003</v>
      </c>
      <c r="AE174" s="153">
        <v>7.1477000000000004</v>
      </c>
      <c r="AF174" s="153">
        <v>20.1523</v>
      </c>
      <c r="AG174" s="153">
        <v>57.720100000000002</v>
      </c>
      <c r="AH174" s="153" t="s">
        <v>7469</v>
      </c>
      <c r="AI174" s="153">
        <v>144.4949</v>
      </c>
      <c r="AJ174" s="153">
        <v>841.58600000000001</v>
      </c>
      <c r="AK174" s="153">
        <v>1.4601</v>
      </c>
      <c r="AL174" s="153">
        <v>4.5801999999999996</v>
      </c>
      <c r="AM174" s="153">
        <v>33.776499999999999</v>
      </c>
      <c r="AN174" s="153">
        <v>265.05340000000001</v>
      </c>
      <c r="AO174" s="153">
        <v>39.206200000000003</v>
      </c>
      <c r="AP174" s="153">
        <v>6.9649999999999999</v>
      </c>
      <c r="AQ174" s="153">
        <v>6.6009000000000002</v>
      </c>
      <c r="AR174" s="153">
        <v>855.06399999999996</v>
      </c>
      <c r="AS174" s="153">
        <v>9.8300999999999998</v>
      </c>
      <c r="AT174" s="153">
        <v>23.796199999999999</v>
      </c>
      <c r="AU174" s="153">
        <v>3.7555999999999998</v>
      </c>
      <c r="AV174" s="153">
        <v>362.80099999999999</v>
      </c>
      <c r="AW174" s="153" t="s">
        <v>7469</v>
      </c>
      <c r="AX174" s="153">
        <v>0.40129999999999999</v>
      </c>
      <c r="AY174" s="153" t="s">
        <v>7469</v>
      </c>
      <c r="AZ174" s="153">
        <v>104.89530000000001</v>
      </c>
      <c r="BA174" s="153">
        <v>4.8228999999999997</v>
      </c>
      <c r="BB174" s="153">
        <v>122.31399999999999</v>
      </c>
      <c r="BC174" s="153">
        <v>4.2539999999999996</v>
      </c>
      <c r="BD174" s="153">
        <v>6.7569999999999997</v>
      </c>
      <c r="BE174" s="153">
        <v>1.7347999999999999</v>
      </c>
      <c r="BF174" s="153">
        <v>0.91390000000000005</v>
      </c>
      <c r="BG174" s="153">
        <v>134.84100000000001</v>
      </c>
      <c r="BH174" s="153">
        <v>209.084</v>
      </c>
      <c r="BI174" s="153">
        <v>221.369</v>
      </c>
      <c r="BJ174" s="153">
        <v>8.6915999999999993</v>
      </c>
      <c r="BK174" s="153">
        <v>3.0911</v>
      </c>
      <c r="BL174" s="153">
        <v>59.767600000000002</v>
      </c>
      <c r="BM174" s="153">
        <v>26.707599999999999</v>
      </c>
      <c r="BN174" s="153">
        <v>381.15100000000001</v>
      </c>
      <c r="BO174" s="153">
        <v>1.0307999999999999</v>
      </c>
      <c r="BP174" s="153">
        <v>18.445</v>
      </c>
      <c r="BQ174" s="153">
        <v>8.0798000000000005</v>
      </c>
      <c r="BR174" s="153">
        <v>6.3644999999999996</v>
      </c>
      <c r="BS174" s="153">
        <v>539.92399999999998</v>
      </c>
      <c r="BT174" s="153">
        <v>6.7446000000000002</v>
      </c>
      <c r="BU174" s="153">
        <v>123.0595</v>
      </c>
      <c r="BV174" s="153">
        <v>5.8677999999999999</v>
      </c>
      <c r="BW174" s="153" t="s">
        <v>7469</v>
      </c>
      <c r="BX174" s="153">
        <v>18.8324</v>
      </c>
      <c r="BY174" s="153">
        <v>6.9900000000000004E-2</v>
      </c>
      <c r="BZ174" s="153">
        <v>185.376</v>
      </c>
      <c r="CA174" s="153">
        <v>662.29899999999998</v>
      </c>
      <c r="CB174" s="153">
        <v>8.4445999999999994</v>
      </c>
      <c r="CC174" s="153" t="s">
        <v>7469</v>
      </c>
      <c r="CD174" s="153">
        <v>6.7207999999999997</v>
      </c>
      <c r="CE174" s="153">
        <v>0.94020000000000004</v>
      </c>
      <c r="CF174" s="153">
        <v>28.848600000000001</v>
      </c>
      <c r="CG174" s="153">
        <v>1.4544999999999999</v>
      </c>
      <c r="CH174" s="153">
        <v>2.4468999999999999</v>
      </c>
      <c r="CI174" s="153">
        <v>368.0095</v>
      </c>
      <c r="CJ174" s="153">
        <v>8.7256999999999998</v>
      </c>
      <c r="CK174" s="153" t="s">
        <v>7469</v>
      </c>
      <c r="CL174" s="153">
        <v>1.3153999999999999</v>
      </c>
      <c r="CM174" s="153">
        <v>34.005899999999997</v>
      </c>
      <c r="CN174" s="153" t="s">
        <v>7469</v>
      </c>
      <c r="CO174" s="153">
        <v>25.7729</v>
      </c>
      <c r="CP174" s="153">
        <v>110.5215</v>
      </c>
      <c r="CQ174" s="153">
        <v>2.5992999999999999</v>
      </c>
      <c r="CR174" s="153" t="s">
        <v>7469</v>
      </c>
      <c r="CS174" s="153">
        <v>117.863</v>
      </c>
      <c r="CT174" s="153">
        <v>4.7347000000000001</v>
      </c>
      <c r="CU174" s="153">
        <v>7.9843999999999999</v>
      </c>
      <c r="CV174" s="153" t="s">
        <v>7469</v>
      </c>
      <c r="CW174" s="153" t="s">
        <v>7469</v>
      </c>
      <c r="CX174" s="153" t="s">
        <v>7469</v>
      </c>
      <c r="CY174" s="153">
        <v>58.339799999999997</v>
      </c>
      <c r="CZ174" s="153">
        <v>8.9029000000000007</v>
      </c>
      <c r="DA174" s="153">
        <v>18.544</v>
      </c>
      <c r="DB174" s="153" t="s">
        <v>7469</v>
      </c>
      <c r="DC174" s="153">
        <v>24.803100000000001</v>
      </c>
      <c r="DD174" s="153">
        <v>60.040399999999998</v>
      </c>
      <c r="DE174" s="153">
        <v>9.2947000000000006</v>
      </c>
      <c r="DF174" s="153" t="s">
        <v>7469</v>
      </c>
      <c r="DG174" s="153">
        <v>59.864899999999999</v>
      </c>
      <c r="DH174" s="153">
        <v>0.20169999999999999</v>
      </c>
      <c r="DI174" s="153">
        <v>32.662999999999997</v>
      </c>
      <c r="DJ174" s="153" t="s">
        <v>7469</v>
      </c>
      <c r="DK174" s="153">
        <v>1.9578</v>
      </c>
      <c r="DL174" s="153">
        <v>41.284799999999997</v>
      </c>
      <c r="DM174" s="153">
        <v>2.6964000000000001</v>
      </c>
      <c r="DN174" s="153">
        <v>1149.6907000000001</v>
      </c>
      <c r="DO174" s="153">
        <v>683.09799999999996</v>
      </c>
      <c r="DP174" s="153">
        <v>6.4180999999999999</v>
      </c>
      <c r="DQ174" s="153">
        <v>14.520799999999999</v>
      </c>
      <c r="DR174" s="153" t="s">
        <v>7469</v>
      </c>
      <c r="DS174" s="153">
        <v>13.4588</v>
      </c>
      <c r="DT174" s="153">
        <v>121.1962</v>
      </c>
      <c r="DU174" s="153">
        <v>108.4</v>
      </c>
      <c r="DV174" s="153" t="s">
        <v>7469</v>
      </c>
      <c r="DW174" s="153" t="s">
        <v>7469</v>
      </c>
      <c r="DX174" s="153">
        <v>15.3912</v>
      </c>
      <c r="DY174" s="153">
        <v>20.272300000000001</v>
      </c>
      <c r="DZ174" s="153">
        <v>45.122700000000002</v>
      </c>
      <c r="EA174" s="153">
        <v>75.728899999999996</v>
      </c>
      <c r="EB174" s="153">
        <v>10.91</v>
      </c>
      <c r="EC174" s="153">
        <v>193.46789999999999</v>
      </c>
      <c r="ED174" s="153">
        <v>10.7942</v>
      </c>
      <c r="EE174" s="153">
        <v>6.2850000000000001</v>
      </c>
      <c r="EF174" s="153">
        <v>146.17609999999999</v>
      </c>
      <c r="EG174" s="153">
        <v>45.090800000000002</v>
      </c>
      <c r="EH174" s="153">
        <v>2.1682000000000001</v>
      </c>
      <c r="EI174" s="153">
        <v>2.8746</v>
      </c>
      <c r="EJ174" s="153" t="s">
        <v>7469</v>
      </c>
      <c r="EK174" s="153">
        <v>1.9750000000000001</v>
      </c>
      <c r="EL174" s="153">
        <v>2.4407000000000001</v>
      </c>
      <c r="EM174" s="153">
        <v>113.3019</v>
      </c>
      <c r="EN174" s="153">
        <v>54.085999999999999</v>
      </c>
    </row>
    <row r="175" spans="3:144">
      <c r="C175" s="120"/>
      <c r="D175" s="103"/>
      <c r="E175" s="120" t="s">
        <v>8094</v>
      </c>
      <c r="F175" s="126" t="s">
        <v>8124</v>
      </c>
      <c r="G175" s="151" t="s">
        <v>8090</v>
      </c>
      <c r="H175" s="152" t="s">
        <v>8091</v>
      </c>
      <c r="I175" s="153">
        <v>1730.1833999999999</v>
      </c>
      <c r="J175" s="153">
        <v>77.406000000000006</v>
      </c>
      <c r="K175" s="153">
        <v>2643.1</v>
      </c>
      <c r="L175" s="153">
        <v>32.299999999999997</v>
      </c>
      <c r="M175" s="153">
        <v>87.697999999999993</v>
      </c>
      <c r="N175" s="153">
        <v>6861</v>
      </c>
      <c r="O175" s="153">
        <v>19965</v>
      </c>
      <c r="P175" s="153">
        <v>5.3140000000000001</v>
      </c>
      <c r="Q175" s="153">
        <v>2.1536</v>
      </c>
      <c r="R175" s="153">
        <v>1314</v>
      </c>
      <c r="S175" s="153">
        <v>9.6593999999999998</v>
      </c>
      <c r="T175" s="153">
        <v>27.213000000000001</v>
      </c>
      <c r="U175" s="153">
        <v>13.984</v>
      </c>
      <c r="V175" s="153">
        <v>65.826999999999998</v>
      </c>
      <c r="W175" s="153">
        <v>171.78290000000001</v>
      </c>
      <c r="X175" s="153">
        <v>5120.7</v>
      </c>
      <c r="Y175" s="153">
        <v>9.7786000000000008</v>
      </c>
      <c r="Z175" s="153">
        <v>76.745199999999997</v>
      </c>
      <c r="AA175" s="153">
        <v>177.65600000000001</v>
      </c>
      <c r="AB175" s="153">
        <v>56.172800000000002</v>
      </c>
      <c r="AC175" s="153">
        <v>13.829000000000001</v>
      </c>
      <c r="AD175" s="153">
        <v>7.3143000000000002</v>
      </c>
      <c r="AE175" s="153">
        <v>7.2282999999999999</v>
      </c>
      <c r="AF175" s="153">
        <v>43.341500000000003</v>
      </c>
      <c r="AG175" s="153">
        <v>73.824299999999994</v>
      </c>
      <c r="AH175" s="153">
        <v>0.48859999999999998</v>
      </c>
      <c r="AI175" s="153">
        <v>203.79490000000001</v>
      </c>
      <c r="AJ175" s="153">
        <v>1422.0060000000001</v>
      </c>
      <c r="AK175" s="153">
        <v>0.77149999999999996</v>
      </c>
      <c r="AL175" s="153">
        <v>14.5297</v>
      </c>
      <c r="AM175" s="153">
        <v>34.089700000000001</v>
      </c>
      <c r="AN175" s="153">
        <v>333.1379</v>
      </c>
      <c r="AO175" s="153">
        <v>37.818399999999997</v>
      </c>
      <c r="AP175" s="153">
        <v>10.2788</v>
      </c>
      <c r="AQ175" s="153">
        <v>7.2845000000000004</v>
      </c>
      <c r="AR175" s="153">
        <v>966.69</v>
      </c>
      <c r="AS175" s="153">
        <v>19.221</v>
      </c>
      <c r="AT175" s="153">
        <v>15.4664</v>
      </c>
      <c r="AU175" s="153">
        <v>3.0222000000000002</v>
      </c>
      <c r="AV175" s="153">
        <v>345.91410000000002</v>
      </c>
      <c r="AW175" s="153" t="s">
        <v>7469</v>
      </c>
      <c r="AX175" s="153">
        <v>0.40060000000000001</v>
      </c>
      <c r="AY175" s="153" t="s">
        <v>7469</v>
      </c>
      <c r="AZ175" s="153">
        <v>173.1277</v>
      </c>
      <c r="BA175" s="153">
        <v>3.8216999999999999</v>
      </c>
      <c r="BB175" s="153">
        <v>823.82600000000002</v>
      </c>
      <c r="BC175" s="153">
        <v>6.2039999999999997</v>
      </c>
      <c r="BD175" s="153">
        <v>6.4669999999999996</v>
      </c>
      <c r="BE175" s="153">
        <v>2.0634999999999999</v>
      </c>
      <c r="BF175" s="153">
        <v>1.5176000000000001</v>
      </c>
      <c r="BG175" s="153">
        <v>219.95699999999999</v>
      </c>
      <c r="BH175" s="153">
        <v>297.15699999999998</v>
      </c>
      <c r="BI175" s="153">
        <v>320.411</v>
      </c>
      <c r="BJ175" s="153">
        <v>7.3620999999999999</v>
      </c>
      <c r="BK175" s="153">
        <v>4.4333999999999998</v>
      </c>
      <c r="BL175" s="153">
        <v>78.606200000000001</v>
      </c>
      <c r="BM175" s="153">
        <v>27.172799999999999</v>
      </c>
      <c r="BN175" s="153">
        <v>377.58</v>
      </c>
      <c r="BO175" s="153">
        <v>3.8174000000000001</v>
      </c>
      <c r="BP175" s="153">
        <v>70.094700000000003</v>
      </c>
      <c r="BQ175" s="153">
        <v>6.6516000000000002</v>
      </c>
      <c r="BR175" s="153">
        <v>6.6093000000000002</v>
      </c>
      <c r="BS175" s="153">
        <v>1033.5060000000001</v>
      </c>
      <c r="BT175" s="153">
        <v>18.9664</v>
      </c>
      <c r="BU175" s="153">
        <v>141.9965</v>
      </c>
      <c r="BV175" s="153">
        <v>7.2731000000000003</v>
      </c>
      <c r="BW175" s="153" t="s">
        <v>7469</v>
      </c>
      <c r="BX175" s="153">
        <v>23.024000000000001</v>
      </c>
      <c r="BY175" s="153">
        <v>4.4664999999999999</v>
      </c>
      <c r="BZ175" s="153">
        <v>176.58799999999999</v>
      </c>
      <c r="CA175" s="153">
        <v>1860.6590000000001</v>
      </c>
      <c r="CB175" s="153">
        <v>9.7301000000000002</v>
      </c>
      <c r="CC175" s="153">
        <v>9.1325000000000003</v>
      </c>
      <c r="CD175" s="153">
        <v>7.1498999999999997</v>
      </c>
      <c r="CE175" s="153">
        <v>0.44669999999999999</v>
      </c>
      <c r="CF175" s="153">
        <v>26.1479</v>
      </c>
      <c r="CG175" s="153">
        <v>7.9526000000000003</v>
      </c>
      <c r="CH175" s="153">
        <v>2.9699</v>
      </c>
      <c r="CI175" s="153">
        <v>562.03179999999998</v>
      </c>
      <c r="CJ175" s="153">
        <v>27.072099999999999</v>
      </c>
      <c r="CK175" s="153" t="s">
        <v>7469</v>
      </c>
      <c r="CL175" s="153" t="s">
        <v>7469</v>
      </c>
      <c r="CM175" s="153">
        <v>22.254799999999999</v>
      </c>
      <c r="CN175" s="153" t="s">
        <v>7469</v>
      </c>
      <c r="CO175" s="153">
        <v>48.582099999999997</v>
      </c>
      <c r="CP175" s="153">
        <v>151.36850000000001</v>
      </c>
      <c r="CQ175" s="153">
        <v>49.059100000000001</v>
      </c>
      <c r="CR175" s="153" t="s">
        <v>7469</v>
      </c>
      <c r="CS175" s="153">
        <v>122.491</v>
      </c>
      <c r="CT175" s="153">
        <v>12.5039</v>
      </c>
      <c r="CU175" s="153">
        <v>6.2961</v>
      </c>
      <c r="CV175" s="153" t="s">
        <v>7469</v>
      </c>
      <c r="CW175" s="153" t="s">
        <v>7469</v>
      </c>
      <c r="CX175" s="153" t="s">
        <v>7469</v>
      </c>
      <c r="CY175" s="153">
        <v>70.1845</v>
      </c>
      <c r="CZ175" s="153">
        <v>7.0575999999999999</v>
      </c>
      <c r="DA175" s="153">
        <v>14.225199999999999</v>
      </c>
      <c r="DB175" s="153" t="s">
        <v>7469</v>
      </c>
      <c r="DC175" s="153">
        <v>28.669799999999999</v>
      </c>
      <c r="DD175" s="153">
        <v>69.433599999999998</v>
      </c>
      <c r="DE175" s="153">
        <v>2.9344000000000001</v>
      </c>
      <c r="DF175" s="153" t="s">
        <v>7469</v>
      </c>
      <c r="DG175" s="153">
        <v>65.3279</v>
      </c>
      <c r="DH175" s="153">
        <v>1.1967000000000001</v>
      </c>
      <c r="DI175" s="153">
        <v>22.045200000000001</v>
      </c>
      <c r="DJ175" s="153" t="s">
        <v>7469</v>
      </c>
      <c r="DK175" s="153">
        <v>1.6466000000000001</v>
      </c>
      <c r="DL175" s="153">
        <v>15.8171</v>
      </c>
      <c r="DM175" s="153">
        <v>3.4146000000000001</v>
      </c>
      <c r="DN175" s="153">
        <v>1113.8667</v>
      </c>
      <c r="DO175" s="153">
        <v>783.26779999999997</v>
      </c>
      <c r="DP175" s="153">
        <v>27.5655</v>
      </c>
      <c r="DQ175" s="153">
        <v>17.1143</v>
      </c>
      <c r="DR175" s="153" t="s">
        <v>7469</v>
      </c>
      <c r="DS175" s="153">
        <v>12.289400000000001</v>
      </c>
      <c r="DT175" s="153">
        <v>274.07780000000002</v>
      </c>
      <c r="DU175" s="153">
        <v>124.4755</v>
      </c>
      <c r="DV175" s="153" t="s">
        <v>7469</v>
      </c>
      <c r="DW175" s="153" t="s">
        <v>7469</v>
      </c>
      <c r="DX175" s="153">
        <v>32.098399999999998</v>
      </c>
      <c r="DY175" s="153">
        <v>23.048300000000001</v>
      </c>
      <c r="DZ175" s="153">
        <v>38.204500000000003</v>
      </c>
      <c r="EA175" s="153">
        <v>68.143500000000003</v>
      </c>
      <c r="EB175" s="153">
        <v>11.7127</v>
      </c>
      <c r="EC175" s="153">
        <v>283.65300000000002</v>
      </c>
      <c r="ED175" s="153">
        <v>9.9347999999999992</v>
      </c>
      <c r="EE175" s="153" t="s">
        <v>7469</v>
      </c>
      <c r="EF175" s="153">
        <v>231.41069999999999</v>
      </c>
      <c r="EG175" s="153">
        <v>79.890299999999996</v>
      </c>
      <c r="EH175" s="153">
        <v>4.5488</v>
      </c>
      <c r="EI175" s="153">
        <v>5.9690000000000003</v>
      </c>
      <c r="EJ175" s="153" t="s">
        <v>7469</v>
      </c>
      <c r="EK175" s="153">
        <v>2.4468999999999999</v>
      </c>
      <c r="EL175" s="153">
        <v>3.1076000000000001</v>
      </c>
      <c r="EM175" s="153">
        <v>161.8783</v>
      </c>
      <c r="EN175" s="153" t="s">
        <v>7469</v>
      </c>
    </row>
    <row r="176" spans="3:144">
      <c r="C176" s="120"/>
      <c r="D176" s="103"/>
      <c r="E176" s="120" t="s">
        <v>8095</v>
      </c>
      <c r="F176" s="126" t="s">
        <v>8124</v>
      </c>
      <c r="G176" s="151" t="s">
        <v>8090</v>
      </c>
      <c r="H176" s="152" t="s">
        <v>8091</v>
      </c>
      <c r="I176" s="153" t="s">
        <v>7469</v>
      </c>
      <c r="J176" s="153" t="s">
        <v>7469</v>
      </c>
      <c r="K176" s="153" t="s">
        <v>7469</v>
      </c>
      <c r="L176" s="153" t="s">
        <v>7469</v>
      </c>
      <c r="M176" s="153" t="s">
        <v>7469</v>
      </c>
      <c r="N176" s="153">
        <v>7036</v>
      </c>
      <c r="O176" s="153">
        <v>29552</v>
      </c>
      <c r="P176" s="153" t="s">
        <v>7469</v>
      </c>
      <c r="Q176" s="153" t="s">
        <v>7469</v>
      </c>
      <c r="R176" s="153">
        <v>1011</v>
      </c>
      <c r="S176" s="153" t="s">
        <v>7469</v>
      </c>
      <c r="T176" s="153" t="s">
        <v>7469</v>
      </c>
      <c r="U176" s="153" t="s">
        <v>7469</v>
      </c>
      <c r="V176" s="153" t="s">
        <v>7469</v>
      </c>
      <c r="W176" s="153" t="s">
        <v>7469</v>
      </c>
      <c r="X176" s="153" t="s">
        <v>7469</v>
      </c>
      <c r="Y176" s="153" t="s">
        <v>7469</v>
      </c>
      <c r="Z176" s="153" t="s">
        <v>7469</v>
      </c>
      <c r="AA176" s="153" t="s">
        <v>7469</v>
      </c>
      <c r="AB176" s="153" t="s">
        <v>7469</v>
      </c>
      <c r="AC176" s="153" t="s">
        <v>7469</v>
      </c>
      <c r="AD176" s="153" t="s">
        <v>7469</v>
      </c>
      <c r="AE176" s="153">
        <v>6.9017999999999997</v>
      </c>
      <c r="AF176" s="153">
        <v>59.081899999999997</v>
      </c>
      <c r="AG176" s="153" t="s">
        <v>7469</v>
      </c>
      <c r="AH176" s="153">
        <v>0.41270000000000001</v>
      </c>
      <c r="AI176" s="153" t="s">
        <v>7469</v>
      </c>
      <c r="AJ176" s="153" t="s">
        <v>7469</v>
      </c>
      <c r="AK176" s="153">
        <v>0.90390000000000004</v>
      </c>
      <c r="AL176" s="153" t="s">
        <v>7469</v>
      </c>
      <c r="AM176" s="153" t="s">
        <v>7469</v>
      </c>
      <c r="AN176" s="153" t="s">
        <v>7469</v>
      </c>
      <c r="AO176" s="153" t="s">
        <v>7469</v>
      </c>
      <c r="AP176" s="153">
        <v>11.623799999999999</v>
      </c>
      <c r="AQ176" s="153" t="s">
        <v>7469</v>
      </c>
      <c r="AR176" s="153" t="s">
        <v>7469</v>
      </c>
      <c r="AS176" s="153" t="s">
        <v>7469</v>
      </c>
      <c r="AT176" s="153" t="s">
        <v>7469</v>
      </c>
      <c r="AU176" s="153" t="s">
        <v>7469</v>
      </c>
      <c r="AV176" s="153" t="s">
        <v>7469</v>
      </c>
      <c r="AW176" s="153" t="s">
        <v>7469</v>
      </c>
      <c r="AX176" s="153">
        <v>2.7212999999999998</v>
      </c>
      <c r="AY176" s="153" t="s">
        <v>7469</v>
      </c>
      <c r="AZ176" s="153" t="s">
        <v>7469</v>
      </c>
      <c r="BA176" s="153" t="s">
        <v>7469</v>
      </c>
      <c r="BB176" s="153" t="s">
        <v>7469</v>
      </c>
      <c r="BC176" s="153" t="s">
        <v>7469</v>
      </c>
      <c r="BD176" s="153" t="s">
        <v>7469</v>
      </c>
      <c r="BE176" s="153" t="s">
        <v>7469</v>
      </c>
      <c r="BF176" s="153" t="s">
        <v>7469</v>
      </c>
      <c r="BG176" s="153">
        <v>391.39299999999997</v>
      </c>
      <c r="BH176" s="153">
        <v>414.673</v>
      </c>
      <c r="BI176" s="153" t="s">
        <v>7469</v>
      </c>
      <c r="BJ176" s="153">
        <v>6.0095000000000001</v>
      </c>
      <c r="BK176" s="153" t="s">
        <v>7469</v>
      </c>
      <c r="BL176" s="153" t="s">
        <v>7469</v>
      </c>
      <c r="BM176" s="153" t="s">
        <v>7469</v>
      </c>
      <c r="BN176" s="153">
        <v>339.245</v>
      </c>
      <c r="BO176" s="153">
        <v>2.1560000000000001</v>
      </c>
      <c r="BP176" s="153">
        <v>90.9191</v>
      </c>
      <c r="BQ176" s="153" t="s">
        <v>7469</v>
      </c>
      <c r="BR176" s="153" t="s">
        <v>7469</v>
      </c>
      <c r="BS176" s="153" t="s">
        <v>7469</v>
      </c>
      <c r="BT176" s="153">
        <v>52.507199999999997</v>
      </c>
      <c r="BU176" s="153" t="s">
        <v>7469</v>
      </c>
      <c r="BV176" s="153">
        <v>5.1722000000000001</v>
      </c>
      <c r="BW176" s="153" t="s">
        <v>7469</v>
      </c>
      <c r="BX176" s="153" t="s">
        <v>7469</v>
      </c>
      <c r="BY176" s="153" t="s">
        <v>7469</v>
      </c>
      <c r="BZ176" s="153" t="s">
        <v>7469</v>
      </c>
      <c r="CA176" s="153">
        <v>2580.7379999999998</v>
      </c>
      <c r="CB176" s="153" t="s">
        <v>7469</v>
      </c>
      <c r="CC176" s="153" t="s">
        <v>7469</v>
      </c>
      <c r="CD176" s="153" t="s">
        <v>7469</v>
      </c>
      <c r="CE176" s="153">
        <v>0.27279999999999999</v>
      </c>
      <c r="CF176" s="153" t="s">
        <v>7469</v>
      </c>
      <c r="CG176" s="153">
        <v>5.3163</v>
      </c>
      <c r="CH176" s="153" t="s">
        <v>7469</v>
      </c>
      <c r="CI176" s="153" t="s">
        <v>7469</v>
      </c>
      <c r="CJ176" s="153" t="s">
        <v>7469</v>
      </c>
      <c r="CK176" s="153" t="s">
        <v>7469</v>
      </c>
      <c r="CL176" s="153" t="s">
        <v>7469</v>
      </c>
      <c r="CM176" s="153" t="s">
        <v>7469</v>
      </c>
      <c r="CN176" s="153" t="s">
        <v>7469</v>
      </c>
      <c r="CO176" s="153" t="s">
        <v>7469</v>
      </c>
      <c r="CP176" s="153" t="s">
        <v>7469</v>
      </c>
      <c r="CQ176" s="153" t="s">
        <v>7469</v>
      </c>
      <c r="CR176" s="153" t="s">
        <v>7469</v>
      </c>
      <c r="CS176" s="153" t="s">
        <v>7469</v>
      </c>
      <c r="CT176" s="153" t="s">
        <v>7469</v>
      </c>
      <c r="CU176" s="153">
        <v>9.6369000000000007</v>
      </c>
      <c r="CV176" s="153" t="s">
        <v>7469</v>
      </c>
      <c r="CW176" s="153" t="s">
        <v>7469</v>
      </c>
      <c r="CX176" s="153" t="s">
        <v>7469</v>
      </c>
      <c r="CY176" s="153" t="s">
        <v>7469</v>
      </c>
      <c r="CZ176" s="153" t="s">
        <v>7469</v>
      </c>
      <c r="DA176" s="153" t="s">
        <v>7469</v>
      </c>
      <c r="DB176" s="153" t="s">
        <v>7469</v>
      </c>
      <c r="DC176" s="153" t="s">
        <v>7469</v>
      </c>
      <c r="DD176" s="153" t="s">
        <v>7469</v>
      </c>
      <c r="DE176" s="153" t="s">
        <v>7469</v>
      </c>
      <c r="DF176" s="153" t="s">
        <v>7469</v>
      </c>
      <c r="DG176" s="153" t="s">
        <v>7469</v>
      </c>
      <c r="DH176" s="153">
        <v>0.29010000000000002</v>
      </c>
      <c r="DI176" s="153" t="s">
        <v>7469</v>
      </c>
      <c r="DJ176" s="153" t="s">
        <v>7469</v>
      </c>
      <c r="DK176" s="153">
        <v>1.65</v>
      </c>
      <c r="DL176" s="153" t="s">
        <v>7469</v>
      </c>
      <c r="DM176" s="153" t="s">
        <v>7469</v>
      </c>
      <c r="DN176" s="153" t="s">
        <v>7469</v>
      </c>
      <c r="DO176" s="153" t="s">
        <v>7469</v>
      </c>
      <c r="DP176" s="153" t="s">
        <v>7469</v>
      </c>
      <c r="DQ176" s="153">
        <v>17.593599999999999</v>
      </c>
      <c r="DR176" s="153" t="s">
        <v>7469</v>
      </c>
      <c r="DS176" s="153" t="s">
        <v>7469</v>
      </c>
      <c r="DT176" s="153" t="s">
        <v>7469</v>
      </c>
      <c r="DU176" s="153" t="s">
        <v>7469</v>
      </c>
      <c r="DV176" s="153" t="s">
        <v>7469</v>
      </c>
      <c r="DW176" s="153" t="s">
        <v>7469</v>
      </c>
      <c r="DX176" s="153" t="s">
        <v>7469</v>
      </c>
      <c r="DY176" s="153" t="s">
        <v>7469</v>
      </c>
      <c r="DZ176" s="153" t="s">
        <v>7469</v>
      </c>
      <c r="EA176" s="153" t="s">
        <v>7469</v>
      </c>
      <c r="EB176" s="153" t="s">
        <v>7469</v>
      </c>
      <c r="EC176" s="153" t="s">
        <v>7469</v>
      </c>
      <c r="ED176" s="153" t="s">
        <v>7469</v>
      </c>
      <c r="EE176" s="153">
        <v>42.789000000000001</v>
      </c>
      <c r="EF176" s="153" t="s">
        <v>7469</v>
      </c>
      <c r="EG176" s="153" t="s">
        <v>7469</v>
      </c>
      <c r="EH176" s="153" t="s">
        <v>7469</v>
      </c>
      <c r="EI176" s="153" t="s">
        <v>7469</v>
      </c>
      <c r="EJ176" s="153" t="s">
        <v>7469</v>
      </c>
      <c r="EK176" s="153" t="s">
        <v>7469</v>
      </c>
      <c r="EL176" s="153" t="s">
        <v>7469</v>
      </c>
      <c r="EM176" s="153" t="s">
        <v>7469</v>
      </c>
      <c r="EN176" s="153" t="s">
        <v>7469</v>
      </c>
    </row>
    <row r="177" spans="3:144">
      <c r="C177" s="120"/>
      <c r="D177" s="103"/>
      <c r="E177" s="120" t="s">
        <v>8096</v>
      </c>
      <c r="F177" s="126" t="s">
        <v>8124</v>
      </c>
      <c r="G177" s="151" t="s">
        <v>8090</v>
      </c>
      <c r="H177" s="152" t="s">
        <v>8097</v>
      </c>
      <c r="I177" s="153">
        <v>1774.3336999999999</v>
      </c>
      <c r="J177" s="153">
        <v>114.938</v>
      </c>
      <c r="K177" s="153">
        <v>2579.8000000000002</v>
      </c>
      <c r="L177" s="153">
        <v>39.368000000000002</v>
      </c>
      <c r="M177" s="153" t="s">
        <v>7469</v>
      </c>
      <c r="N177" s="153">
        <v>7062</v>
      </c>
      <c r="O177" s="153">
        <v>19358</v>
      </c>
      <c r="P177" s="153">
        <v>10.114000000000001</v>
      </c>
      <c r="Q177" s="153">
        <v>4.0213999999999999</v>
      </c>
      <c r="R177" s="153">
        <v>1265</v>
      </c>
      <c r="S177" s="153">
        <v>8.3178999999999998</v>
      </c>
      <c r="T177" s="153" t="s">
        <v>7469</v>
      </c>
      <c r="U177" s="153" t="s">
        <v>7469</v>
      </c>
      <c r="V177" s="153">
        <v>68.959999999999994</v>
      </c>
      <c r="W177" s="153">
        <v>166.3408</v>
      </c>
      <c r="X177" s="153">
        <v>5417.9</v>
      </c>
      <c r="Y177" s="153">
        <v>7.851</v>
      </c>
      <c r="Z177" s="153">
        <v>70.319199999999995</v>
      </c>
      <c r="AA177" s="153">
        <v>153.50729999999999</v>
      </c>
      <c r="AB177" s="153" t="s">
        <v>7469</v>
      </c>
      <c r="AC177" s="153">
        <v>13.933999999999999</v>
      </c>
      <c r="AD177" s="153" t="s">
        <v>7469</v>
      </c>
      <c r="AE177" s="153">
        <v>6.9530000000000003</v>
      </c>
      <c r="AF177" s="153">
        <v>56.881799999999998</v>
      </c>
      <c r="AG177" s="153">
        <v>102.1439</v>
      </c>
      <c r="AH177" s="153" t="s">
        <v>7469</v>
      </c>
      <c r="AI177" s="153" t="s">
        <v>7469</v>
      </c>
      <c r="AJ177" s="153">
        <v>1410.421</v>
      </c>
      <c r="AK177" s="153" t="s">
        <v>7469</v>
      </c>
      <c r="AL177" s="153">
        <v>12.665900000000001</v>
      </c>
      <c r="AM177" s="153" t="s">
        <v>7469</v>
      </c>
      <c r="AN177" s="153">
        <v>262.26220000000001</v>
      </c>
      <c r="AO177" s="153">
        <v>48.067599999999999</v>
      </c>
      <c r="AP177" s="153" t="s">
        <v>7469</v>
      </c>
      <c r="AQ177" s="153">
        <v>8.3633000000000006</v>
      </c>
      <c r="AR177" s="153">
        <v>1041.931</v>
      </c>
      <c r="AS177" s="153">
        <v>22.079899999999999</v>
      </c>
      <c r="AT177" s="153">
        <v>14.695499999999999</v>
      </c>
      <c r="AU177" s="153">
        <v>3.6206</v>
      </c>
      <c r="AV177" s="153">
        <v>297.8698</v>
      </c>
      <c r="AW177" s="153" t="s">
        <v>7469</v>
      </c>
      <c r="AX177" s="153" t="s">
        <v>7469</v>
      </c>
      <c r="AY177" s="153" t="s">
        <v>7469</v>
      </c>
      <c r="AZ177" s="153">
        <v>213.4811</v>
      </c>
      <c r="BA177" s="153">
        <v>3.2248999999999999</v>
      </c>
      <c r="BB177" s="153" t="s">
        <v>7469</v>
      </c>
      <c r="BC177" s="153" t="s">
        <v>7469</v>
      </c>
      <c r="BD177" s="153" t="s">
        <v>7469</v>
      </c>
      <c r="BE177" s="153">
        <v>1.4414</v>
      </c>
      <c r="BF177" s="153">
        <v>1.5255000000000001</v>
      </c>
      <c r="BG177" s="153">
        <v>391.20600000000002</v>
      </c>
      <c r="BH177" s="153" t="s">
        <v>7469</v>
      </c>
      <c r="BI177" s="153">
        <v>343.22199999999998</v>
      </c>
      <c r="BJ177" s="153">
        <v>7.9645999999999999</v>
      </c>
      <c r="BK177" s="153" t="s">
        <v>7469</v>
      </c>
      <c r="BL177" s="153">
        <v>48.853499999999997</v>
      </c>
      <c r="BM177" s="153">
        <v>29.662400000000002</v>
      </c>
      <c r="BN177" s="153">
        <v>323.762</v>
      </c>
      <c r="BO177" s="153">
        <v>3.8031000000000001</v>
      </c>
      <c r="BP177" s="153" t="s">
        <v>7469</v>
      </c>
      <c r="BQ177" s="153">
        <v>6.1680999999999999</v>
      </c>
      <c r="BR177" s="153" t="s">
        <v>7469</v>
      </c>
      <c r="BS177" s="153">
        <v>1010.907</v>
      </c>
      <c r="BT177" s="153" t="s">
        <v>7469</v>
      </c>
      <c r="BU177" s="153">
        <v>130.23439999999999</v>
      </c>
      <c r="BV177" s="153" t="s">
        <v>7469</v>
      </c>
      <c r="BW177" s="153" t="s">
        <v>7469</v>
      </c>
      <c r="BX177" s="153">
        <v>19.589600000000001</v>
      </c>
      <c r="BY177" s="153" t="s">
        <v>7469</v>
      </c>
      <c r="BZ177" s="153">
        <v>224.90199999999999</v>
      </c>
      <c r="CA177" s="153">
        <v>2027.7739999999999</v>
      </c>
      <c r="CB177" s="153">
        <v>7.2549000000000001</v>
      </c>
      <c r="CC177" s="153">
        <v>7.0410000000000004</v>
      </c>
      <c r="CD177" s="153">
        <v>5.7107999999999999</v>
      </c>
      <c r="CE177" s="153">
        <v>0.29310000000000003</v>
      </c>
      <c r="CF177" s="153" t="s">
        <v>7469</v>
      </c>
      <c r="CG177" s="153" t="s">
        <v>7469</v>
      </c>
      <c r="CH177" s="153">
        <v>2.8755000000000002</v>
      </c>
      <c r="CI177" s="153">
        <v>557.95460000000003</v>
      </c>
      <c r="CJ177" s="153" t="s">
        <v>7469</v>
      </c>
      <c r="CK177" s="153">
        <v>0.44159999999999999</v>
      </c>
      <c r="CL177" s="153" t="s">
        <v>7469</v>
      </c>
      <c r="CM177" s="153" t="s">
        <v>7469</v>
      </c>
      <c r="CN177" s="153" t="s">
        <v>7469</v>
      </c>
      <c r="CO177" s="153">
        <v>51.237900000000003</v>
      </c>
      <c r="CP177" s="153">
        <v>160.41499999999999</v>
      </c>
      <c r="CQ177" s="153">
        <v>45.106400000000001</v>
      </c>
      <c r="CR177" s="153" t="s">
        <v>7469</v>
      </c>
      <c r="CS177" s="153">
        <v>112.316</v>
      </c>
      <c r="CT177" s="153">
        <v>10.364000000000001</v>
      </c>
      <c r="CU177" s="153">
        <v>7.8566000000000003</v>
      </c>
      <c r="CV177" s="153" t="s">
        <v>7469</v>
      </c>
      <c r="CW177" s="153" t="s">
        <v>7469</v>
      </c>
      <c r="CX177" s="153" t="s">
        <v>7469</v>
      </c>
      <c r="CY177" s="153">
        <v>74.862200000000001</v>
      </c>
      <c r="CZ177" s="153">
        <v>6.3754</v>
      </c>
      <c r="DA177" s="153">
        <v>11.394600000000001</v>
      </c>
      <c r="DB177" s="153" t="s">
        <v>7469</v>
      </c>
      <c r="DC177" s="153">
        <v>20.965299999999999</v>
      </c>
      <c r="DD177" s="153">
        <v>66.109899999999996</v>
      </c>
      <c r="DE177" s="153">
        <v>10.4343</v>
      </c>
      <c r="DF177" s="153" t="s">
        <v>7469</v>
      </c>
      <c r="DG177" s="153">
        <v>61.925400000000003</v>
      </c>
      <c r="DH177" s="153">
        <v>1.2027000000000001</v>
      </c>
      <c r="DI177" s="153" t="s">
        <v>7469</v>
      </c>
      <c r="DJ177" s="153" t="s">
        <v>7469</v>
      </c>
      <c r="DK177" s="153">
        <v>1.722</v>
      </c>
      <c r="DL177" s="153">
        <v>17.756</v>
      </c>
      <c r="DM177" s="153">
        <v>5.0373000000000001</v>
      </c>
      <c r="DN177" s="153">
        <v>1177.4303</v>
      </c>
      <c r="DO177" s="153">
        <v>823.39949999999999</v>
      </c>
      <c r="DP177" s="153">
        <v>23.227</v>
      </c>
      <c r="DQ177" s="153">
        <v>11.0442</v>
      </c>
      <c r="DR177" s="153" t="s">
        <v>7469</v>
      </c>
      <c r="DS177" s="153">
        <v>10.9925</v>
      </c>
      <c r="DT177" s="153">
        <v>245.27590000000001</v>
      </c>
      <c r="DU177" s="153">
        <v>138.7389</v>
      </c>
      <c r="DV177" s="153" t="s">
        <v>7469</v>
      </c>
      <c r="DW177" s="153" t="s">
        <v>7469</v>
      </c>
      <c r="DX177" s="153">
        <v>27.068200000000001</v>
      </c>
      <c r="DY177" s="153">
        <v>21.92</v>
      </c>
      <c r="DZ177" s="153">
        <v>42.531700000000001</v>
      </c>
      <c r="EA177" s="153">
        <v>57.271299999999997</v>
      </c>
      <c r="EB177" s="153">
        <v>11.011699999999999</v>
      </c>
      <c r="EC177" s="153">
        <v>264.15320000000003</v>
      </c>
      <c r="ED177" s="153">
        <v>8.8203999999999994</v>
      </c>
      <c r="EE177" s="153" t="s">
        <v>7469</v>
      </c>
      <c r="EF177" s="153">
        <v>219.33789999999999</v>
      </c>
      <c r="EG177" s="153">
        <v>80.711500000000001</v>
      </c>
      <c r="EH177" s="153" t="s">
        <v>7469</v>
      </c>
      <c r="EI177" s="153">
        <v>6.5122999999999998</v>
      </c>
      <c r="EJ177" s="153" t="s">
        <v>7469</v>
      </c>
      <c r="EK177" s="153" t="s">
        <v>7469</v>
      </c>
      <c r="EL177" s="153">
        <v>3.0876000000000001</v>
      </c>
      <c r="EM177" s="153">
        <v>147.84569999999999</v>
      </c>
      <c r="EN177" s="153" t="s">
        <v>7469</v>
      </c>
    </row>
    <row r="178" spans="3:144">
      <c r="C178" s="120"/>
      <c r="D178" s="103"/>
      <c r="E178" s="120" t="s">
        <v>8098</v>
      </c>
      <c r="F178" s="126" t="s">
        <v>8124</v>
      </c>
      <c r="G178" s="151" t="s">
        <v>8090</v>
      </c>
      <c r="H178" s="152" t="s">
        <v>8097</v>
      </c>
      <c r="I178" s="153">
        <v>1744.6304</v>
      </c>
      <c r="J178" s="153">
        <v>114.93600000000001</v>
      </c>
      <c r="K178" s="153">
        <v>2588.6</v>
      </c>
      <c r="L178" s="153">
        <v>35.552</v>
      </c>
      <c r="M178" s="153" t="s">
        <v>7469</v>
      </c>
      <c r="N178" s="153">
        <v>6965</v>
      </c>
      <c r="O178" s="153">
        <v>19844</v>
      </c>
      <c r="P178" s="153">
        <v>14.396000000000001</v>
      </c>
      <c r="Q178" s="153">
        <v>4.0053999999999998</v>
      </c>
      <c r="R178" s="153">
        <v>1314</v>
      </c>
      <c r="S178" s="153">
        <v>8.2985000000000007</v>
      </c>
      <c r="T178" s="153">
        <v>20.127400000000002</v>
      </c>
      <c r="U178" s="153" t="s">
        <v>7469</v>
      </c>
      <c r="V178" s="153">
        <v>67.646000000000001</v>
      </c>
      <c r="W178" s="153">
        <v>125.69119999999999</v>
      </c>
      <c r="X178" s="153">
        <v>5674.1</v>
      </c>
      <c r="Y178" s="153">
        <v>8.5661000000000005</v>
      </c>
      <c r="Z178" s="153">
        <v>68.843500000000006</v>
      </c>
      <c r="AA178" s="153">
        <v>142.56299999999999</v>
      </c>
      <c r="AB178" s="153">
        <v>52.624699999999997</v>
      </c>
      <c r="AC178" s="153">
        <v>13.981</v>
      </c>
      <c r="AD178" s="153">
        <v>7.4985999999999997</v>
      </c>
      <c r="AE178" s="153">
        <v>7.1944999999999997</v>
      </c>
      <c r="AF178" s="153">
        <v>67.255899999999997</v>
      </c>
      <c r="AG178" s="153">
        <v>93.093999999999994</v>
      </c>
      <c r="AH178" s="153" t="s">
        <v>7469</v>
      </c>
      <c r="AI178" s="153">
        <v>205.5609</v>
      </c>
      <c r="AJ178" s="153">
        <v>1433.703</v>
      </c>
      <c r="AK178" s="153" t="s">
        <v>7469</v>
      </c>
      <c r="AL178" s="153">
        <v>10.755699999999999</v>
      </c>
      <c r="AM178" s="153" t="s">
        <v>7469</v>
      </c>
      <c r="AN178" s="153">
        <v>197.4162</v>
      </c>
      <c r="AO178" s="153">
        <v>37.802199999999999</v>
      </c>
      <c r="AP178" s="153">
        <v>9.5457000000000001</v>
      </c>
      <c r="AQ178" s="153">
        <v>9.3896999999999995</v>
      </c>
      <c r="AR178" s="153">
        <v>1067.2729999999999</v>
      </c>
      <c r="AS178" s="153">
        <v>19.1251</v>
      </c>
      <c r="AT178" s="153">
        <v>11.8443</v>
      </c>
      <c r="AU178" s="153">
        <v>2.589</v>
      </c>
      <c r="AV178" s="153">
        <v>285.78969999999998</v>
      </c>
      <c r="AW178" s="153" t="s">
        <v>7469</v>
      </c>
      <c r="AX178" s="153" t="s">
        <v>7469</v>
      </c>
      <c r="AY178" s="153" t="s">
        <v>7469</v>
      </c>
      <c r="AZ178" s="153">
        <v>189.33430000000001</v>
      </c>
      <c r="BA178" s="153">
        <v>3.3216999999999999</v>
      </c>
      <c r="BB178" s="153" t="s">
        <v>7469</v>
      </c>
      <c r="BC178" s="153" t="s">
        <v>7469</v>
      </c>
      <c r="BD178" s="153" t="s">
        <v>7469</v>
      </c>
      <c r="BE178" s="153">
        <v>1.4134</v>
      </c>
      <c r="BF178" s="153" t="s">
        <v>7469</v>
      </c>
      <c r="BG178" s="153">
        <v>260.596</v>
      </c>
      <c r="BH178" s="153" t="s">
        <v>7469</v>
      </c>
      <c r="BI178" s="153">
        <v>369.89</v>
      </c>
      <c r="BJ178" s="153">
        <v>6.6272000000000002</v>
      </c>
      <c r="BK178" s="153" t="s">
        <v>7469</v>
      </c>
      <c r="BL178" s="153">
        <v>49.2395</v>
      </c>
      <c r="BM178" s="153">
        <v>26.242799999999999</v>
      </c>
      <c r="BN178" s="153">
        <v>337.07499999999999</v>
      </c>
      <c r="BO178" s="153">
        <v>6.8022</v>
      </c>
      <c r="BP178" s="153" t="s">
        <v>7469</v>
      </c>
      <c r="BQ178" s="153" t="s">
        <v>7469</v>
      </c>
      <c r="BR178" s="153" t="s">
        <v>7469</v>
      </c>
      <c r="BS178" s="153">
        <v>1037.5170000000001</v>
      </c>
      <c r="BT178" s="153" t="s">
        <v>7469</v>
      </c>
      <c r="BU178" s="153">
        <v>102.65819999999999</v>
      </c>
      <c r="BV178" s="153" t="s">
        <v>7469</v>
      </c>
      <c r="BW178" s="153" t="s">
        <v>7469</v>
      </c>
      <c r="BX178" s="153">
        <v>17.276700000000002</v>
      </c>
      <c r="BY178" s="153" t="s">
        <v>7469</v>
      </c>
      <c r="BZ178" s="153">
        <v>151.892</v>
      </c>
      <c r="CA178" s="153">
        <v>2224.6439999999998</v>
      </c>
      <c r="CB178" s="153">
        <v>5.8357999999999999</v>
      </c>
      <c r="CC178" s="153">
        <v>25.666499999999999</v>
      </c>
      <c r="CD178" s="153">
        <v>5.4615999999999998</v>
      </c>
      <c r="CE178" s="153">
        <v>0.22270000000000001</v>
      </c>
      <c r="CF178" s="153" t="s">
        <v>7469</v>
      </c>
      <c r="CG178" s="153" t="s">
        <v>7469</v>
      </c>
      <c r="CH178" s="153">
        <v>2.1619999999999999</v>
      </c>
      <c r="CI178" s="153">
        <v>595.25969999999995</v>
      </c>
      <c r="CJ178" s="153" t="s">
        <v>7469</v>
      </c>
      <c r="CK178" s="153">
        <v>0.44159999999999999</v>
      </c>
      <c r="CL178" s="153" t="s">
        <v>7469</v>
      </c>
      <c r="CM178" s="153" t="s">
        <v>7469</v>
      </c>
      <c r="CN178" s="153" t="s">
        <v>7469</v>
      </c>
      <c r="CO178" s="153">
        <v>51.049900000000001</v>
      </c>
      <c r="CP178" s="153">
        <v>158.5204</v>
      </c>
      <c r="CQ178" s="153">
        <v>34.797800000000002</v>
      </c>
      <c r="CR178" s="153" t="s">
        <v>7469</v>
      </c>
      <c r="CS178" s="153">
        <v>107.56699999999999</v>
      </c>
      <c r="CT178" s="153">
        <v>9.8260000000000005</v>
      </c>
      <c r="CU178" s="153">
        <v>8.1574000000000009</v>
      </c>
      <c r="CV178" s="153" t="s">
        <v>7469</v>
      </c>
      <c r="CW178" s="153" t="s">
        <v>7469</v>
      </c>
      <c r="CX178" s="153" t="s">
        <v>7469</v>
      </c>
      <c r="CY178" s="153">
        <v>68.682699999999997</v>
      </c>
      <c r="CZ178" s="153">
        <v>5.7756999999999996</v>
      </c>
      <c r="DA178" s="153">
        <v>10.732100000000001</v>
      </c>
      <c r="DB178" s="153" t="s">
        <v>7469</v>
      </c>
      <c r="DC178" s="153">
        <v>25.729700000000001</v>
      </c>
      <c r="DD178" s="153">
        <v>60.156700000000001</v>
      </c>
      <c r="DE178" s="153">
        <v>10.6335</v>
      </c>
      <c r="DF178" s="153" t="s">
        <v>7469</v>
      </c>
      <c r="DG178" s="153">
        <v>54.574399999999997</v>
      </c>
      <c r="DH178" s="153">
        <v>1.2266999999999999</v>
      </c>
      <c r="DI178" s="153" t="s">
        <v>7469</v>
      </c>
      <c r="DJ178" s="153" t="s">
        <v>7469</v>
      </c>
      <c r="DK178" s="153">
        <v>1.6524000000000001</v>
      </c>
      <c r="DL178" s="153">
        <v>14.692299999999999</v>
      </c>
      <c r="DM178" s="153">
        <v>4.2009999999999996</v>
      </c>
      <c r="DN178" s="153">
        <v>1026.1061999999999</v>
      </c>
      <c r="DO178" s="153">
        <v>784.27</v>
      </c>
      <c r="DP178" s="153">
        <v>43.744999999999997</v>
      </c>
      <c r="DQ178" s="153">
        <v>10.5244</v>
      </c>
      <c r="DR178" s="153" t="s">
        <v>7469</v>
      </c>
      <c r="DS178" s="153">
        <v>10.508100000000001</v>
      </c>
      <c r="DT178" s="153">
        <v>243.9487</v>
      </c>
      <c r="DU178" s="153">
        <v>117.35680000000001</v>
      </c>
      <c r="DV178" s="153" t="s">
        <v>7469</v>
      </c>
      <c r="DW178" s="153" t="s">
        <v>7469</v>
      </c>
      <c r="DX178" s="153">
        <v>25.314599999999999</v>
      </c>
      <c r="DY178" s="153">
        <v>23.433299999999999</v>
      </c>
      <c r="DZ178" s="153">
        <v>40.333199999999998</v>
      </c>
      <c r="EA178" s="153">
        <v>50.322400000000002</v>
      </c>
      <c r="EB178" s="153">
        <v>11.0739</v>
      </c>
      <c r="EC178" s="153">
        <v>298.96190000000001</v>
      </c>
      <c r="ED178" s="153">
        <v>44.003399999999999</v>
      </c>
      <c r="EE178" s="153" t="s">
        <v>7469</v>
      </c>
      <c r="EF178" s="153">
        <v>238.7517</v>
      </c>
      <c r="EG178" s="153">
        <v>58.226999999999997</v>
      </c>
      <c r="EH178" s="153" t="s">
        <v>7469</v>
      </c>
      <c r="EI178" s="153">
        <v>6.7854000000000001</v>
      </c>
      <c r="EJ178" s="153" t="s">
        <v>7469</v>
      </c>
      <c r="EK178" s="153" t="s">
        <v>7469</v>
      </c>
      <c r="EL178" s="153">
        <v>3.0205000000000002</v>
      </c>
      <c r="EM178" s="153">
        <v>151.65219999999999</v>
      </c>
      <c r="EN178" s="153" t="s">
        <v>7469</v>
      </c>
    </row>
    <row r="179" spans="3:144">
      <c r="C179" s="120"/>
      <c r="D179" s="103"/>
      <c r="E179" s="120" t="s">
        <v>7693</v>
      </c>
      <c r="F179" s="126" t="s">
        <v>8124</v>
      </c>
      <c r="G179" s="151" t="s">
        <v>8090</v>
      </c>
      <c r="H179" s="152" t="s">
        <v>8097</v>
      </c>
      <c r="I179" s="153">
        <v>1586.9265</v>
      </c>
      <c r="J179" s="153">
        <v>113</v>
      </c>
      <c r="K179" s="153">
        <v>2552.9</v>
      </c>
      <c r="L179" s="153">
        <v>30.94</v>
      </c>
      <c r="M179" s="153" t="s">
        <v>7469</v>
      </c>
      <c r="N179" s="153">
        <v>6971</v>
      </c>
      <c r="O179" s="153">
        <v>25485</v>
      </c>
      <c r="P179" s="153">
        <v>14.896000000000001</v>
      </c>
      <c r="Q179" s="153">
        <v>3.8275000000000001</v>
      </c>
      <c r="R179" s="153">
        <v>1200</v>
      </c>
      <c r="S179" s="153">
        <v>6.9503000000000004</v>
      </c>
      <c r="T179" s="153" t="s">
        <v>7469</v>
      </c>
      <c r="U179" s="153" t="s">
        <v>7469</v>
      </c>
      <c r="V179" s="153">
        <v>70.366</v>
      </c>
      <c r="W179" s="153">
        <v>101.03279999999999</v>
      </c>
      <c r="X179" s="153">
        <v>5958.7</v>
      </c>
      <c r="Y179" s="153">
        <v>8.4274000000000004</v>
      </c>
      <c r="Z179" s="153">
        <v>73.410700000000006</v>
      </c>
      <c r="AA179" s="153">
        <v>116.5988</v>
      </c>
      <c r="AB179" s="153" t="s">
        <v>7469</v>
      </c>
      <c r="AC179" s="153">
        <v>14.308</v>
      </c>
      <c r="AD179" s="153" t="s">
        <v>7469</v>
      </c>
      <c r="AE179" s="153">
        <v>6.6359000000000004</v>
      </c>
      <c r="AF179" s="153">
        <v>60.053899999999999</v>
      </c>
      <c r="AG179" s="153">
        <v>88.393600000000006</v>
      </c>
      <c r="AH179" s="153" t="s">
        <v>7469</v>
      </c>
      <c r="AI179" s="153">
        <v>313.07330000000002</v>
      </c>
      <c r="AJ179" s="153">
        <v>1437.8330000000001</v>
      </c>
      <c r="AK179" s="153" t="s">
        <v>7469</v>
      </c>
      <c r="AL179" s="153" t="s">
        <v>7469</v>
      </c>
      <c r="AM179" s="153" t="s">
        <v>7469</v>
      </c>
      <c r="AN179" s="153">
        <v>168.40610000000001</v>
      </c>
      <c r="AO179" s="153">
        <v>33.590400000000002</v>
      </c>
      <c r="AP179" s="153" t="s">
        <v>7469</v>
      </c>
      <c r="AQ179" s="153">
        <v>10.3347</v>
      </c>
      <c r="AR179" s="153">
        <v>1089.153</v>
      </c>
      <c r="AS179" s="153">
        <v>11.7577</v>
      </c>
      <c r="AT179" s="153">
        <v>10.664899999999999</v>
      </c>
      <c r="AU179" s="153">
        <v>2.9398</v>
      </c>
      <c r="AV179" s="153">
        <v>302.88529999999997</v>
      </c>
      <c r="AW179" s="153" t="s">
        <v>7469</v>
      </c>
      <c r="AX179" s="153" t="s">
        <v>7469</v>
      </c>
      <c r="AY179" s="153" t="s">
        <v>7469</v>
      </c>
      <c r="AZ179" s="153">
        <v>165.83369999999999</v>
      </c>
      <c r="BA179" s="153" t="s">
        <v>7469</v>
      </c>
      <c r="BB179" s="153" t="s">
        <v>7469</v>
      </c>
      <c r="BC179" s="153" t="s">
        <v>7469</v>
      </c>
      <c r="BD179" s="153" t="s">
        <v>7469</v>
      </c>
      <c r="BE179" s="153">
        <v>1.4882</v>
      </c>
      <c r="BF179" s="153">
        <v>1.66</v>
      </c>
      <c r="BG179" s="153">
        <v>302.048</v>
      </c>
      <c r="BH179" s="153" t="s">
        <v>7469</v>
      </c>
      <c r="BI179" s="153">
        <v>389.86</v>
      </c>
      <c r="BJ179" s="153">
        <v>6.6932999999999998</v>
      </c>
      <c r="BK179" s="153" t="s">
        <v>7469</v>
      </c>
      <c r="BL179" s="153">
        <v>74.290000000000006</v>
      </c>
      <c r="BM179" s="153" t="s">
        <v>7469</v>
      </c>
      <c r="BN179" s="153">
        <v>338.35599999999999</v>
      </c>
      <c r="BO179" s="153">
        <v>6.3647999999999998</v>
      </c>
      <c r="BP179" s="153" t="s">
        <v>7469</v>
      </c>
      <c r="BQ179" s="153">
        <v>5.7539999999999996</v>
      </c>
      <c r="BR179" s="153" t="s">
        <v>7469</v>
      </c>
      <c r="BS179" s="153">
        <v>1089.8820000000001</v>
      </c>
      <c r="BT179" s="153" t="s">
        <v>7469</v>
      </c>
      <c r="BU179" s="153">
        <v>87.497500000000002</v>
      </c>
      <c r="BV179" s="153" t="s">
        <v>7469</v>
      </c>
      <c r="BW179" s="153" t="s">
        <v>7469</v>
      </c>
      <c r="BX179" s="153">
        <v>15.829499999999999</v>
      </c>
      <c r="BY179" s="153" t="s">
        <v>7469</v>
      </c>
      <c r="BZ179" s="153" t="s">
        <v>7469</v>
      </c>
      <c r="CA179" s="153">
        <v>2340.047</v>
      </c>
      <c r="CB179" s="153">
        <v>6.0189000000000004</v>
      </c>
      <c r="CC179" s="153">
        <v>25.666499999999999</v>
      </c>
      <c r="CD179" s="153" t="s">
        <v>7469</v>
      </c>
      <c r="CE179" s="153">
        <v>0.21690000000000001</v>
      </c>
      <c r="CF179" s="153" t="s">
        <v>7469</v>
      </c>
      <c r="CG179" s="153" t="s">
        <v>7469</v>
      </c>
      <c r="CH179" s="153">
        <v>2.2107000000000001</v>
      </c>
      <c r="CI179" s="153">
        <v>562.16179999999997</v>
      </c>
      <c r="CJ179" s="153" t="s">
        <v>7469</v>
      </c>
      <c r="CK179" s="153">
        <v>3.3879000000000001</v>
      </c>
      <c r="CL179" s="153" t="s">
        <v>7469</v>
      </c>
      <c r="CM179" s="153" t="s">
        <v>7469</v>
      </c>
      <c r="CN179" s="153" t="s">
        <v>7469</v>
      </c>
      <c r="CO179" s="153">
        <v>46.090899999999998</v>
      </c>
      <c r="CP179" s="153">
        <v>170.68279999999999</v>
      </c>
      <c r="CQ179" s="153" t="s">
        <v>7469</v>
      </c>
      <c r="CR179" s="153" t="s">
        <v>7469</v>
      </c>
      <c r="CS179" s="153">
        <v>104.60899999999999</v>
      </c>
      <c r="CT179" s="153">
        <v>8.2489000000000008</v>
      </c>
      <c r="CU179" s="153">
        <v>7.5003000000000002</v>
      </c>
      <c r="CV179" s="153" t="s">
        <v>7469</v>
      </c>
      <c r="CW179" s="153" t="s">
        <v>7469</v>
      </c>
      <c r="CX179" s="153" t="s">
        <v>7469</v>
      </c>
      <c r="CY179" s="153">
        <v>60.526200000000003</v>
      </c>
      <c r="CZ179" s="153">
        <v>5.4901999999999997</v>
      </c>
      <c r="DA179" s="153" t="s">
        <v>7469</v>
      </c>
      <c r="DB179" s="153" t="s">
        <v>7469</v>
      </c>
      <c r="DC179" s="153">
        <v>25.611599999999999</v>
      </c>
      <c r="DD179" s="153">
        <v>54.034100000000002</v>
      </c>
      <c r="DE179" s="153" t="s">
        <v>7469</v>
      </c>
      <c r="DF179" s="153" t="s">
        <v>7469</v>
      </c>
      <c r="DG179" s="153">
        <v>53.866599999999998</v>
      </c>
      <c r="DH179" s="153">
        <v>1.2564</v>
      </c>
      <c r="DI179" s="153" t="s">
        <v>7469</v>
      </c>
      <c r="DJ179" s="153" t="s">
        <v>7469</v>
      </c>
      <c r="DK179" s="153">
        <v>1.6870000000000001</v>
      </c>
      <c r="DL179" s="153" t="s">
        <v>7469</v>
      </c>
      <c r="DM179" s="153">
        <v>4.1580000000000004</v>
      </c>
      <c r="DN179" s="153">
        <v>933.8836</v>
      </c>
      <c r="DO179" s="153">
        <v>747.14840000000004</v>
      </c>
      <c r="DP179" s="153">
        <v>43.197699999999998</v>
      </c>
      <c r="DQ179" s="153">
        <v>9.3461999999999996</v>
      </c>
      <c r="DR179" s="153" t="s">
        <v>7469</v>
      </c>
      <c r="DS179" s="153">
        <v>9.5042000000000009</v>
      </c>
      <c r="DT179" s="153">
        <v>260.65929999999997</v>
      </c>
      <c r="DU179" s="153">
        <v>124.1417</v>
      </c>
      <c r="DV179" s="153" t="s">
        <v>7469</v>
      </c>
      <c r="DW179" s="153" t="s">
        <v>7469</v>
      </c>
      <c r="DX179" s="153">
        <v>22.2409</v>
      </c>
      <c r="DY179" s="153">
        <v>24.376100000000001</v>
      </c>
      <c r="DZ179" s="153">
        <v>37.923000000000002</v>
      </c>
      <c r="EA179" s="153">
        <v>49.463099999999997</v>
      </c>
      <c r="EB179" s="153">
        <v>9.2263000000000002</v>
      </c>
      <c r="EC179" s="153">
        <v>371.75920000000002</v>
      </c>
      <c r="ED179" s="153">
        <v>41.368600000000001</v>
      </c>
      <c r="EE179" s="153">
        <v>43.204000000000001</v>
      </c>
      <c r="EF179" s="153">
        <v>227.82640000000001</v>
      </c>
      <c r="EG179" s="153">
        <v>48.452800000000003</v>
      </c>
      <c r="EH179" s="153" t="s">
        <v>7469</v>
      </c>
      <c r="EI179" s="153">
        <v>7.0980999999999996</v>
      </c>
      <c r="EJ179" s="153" t="s">
        <v>7469</v>
      </c>
      <c r="EK179" s="153" t="s">
        <v>7469</v>
      </c>
      <c r="EL179" s="153">
        <v>2.8304</v>
      </c>
      <c r="EM179" s="153">
        <v>143.5943</v>
      </c>
      <c r="EN179" s="153" t="s">
        <v>7469</v>
      </c>
    </row>
    <row r="180" spans="3:144">
      <c r="C180" s="120"/>
      <c r="D180" s="103"/>
      <c r="E180" s="120" t="s">
        <v>8099</v>
      </c>
      <c r="F180" s="126" t="s">
        <v>8124</v>
      </c>
      <c r="G180" s="151" t="s">
        <v>8090</v>
      </c>
      <c r="H180" s="152" t="s">
        <v>8097</v>
      </c>
      <c r="I180" s="153">
        <v>1586.9265</v>
      </c>
      <c r="J180" s="153">
        <v>113</v>
      </c>
      <c r="K180" s="153">
        <v>2552.9</v>
      </c>
      <c r="L180" s="153">
        <v>30.94</v>
      </c>
      <c r="M180" s="153" t="s">
        <v>7469</v>
      </c>
      <c r="N180" s="153">
        <v>6971</v>
      </c>
      <c r="O180" s="153">
        <v>25485</v>
      </c>
      <c r="P180" s="153">
        <v>14.896000000000001</v>
      </c>
      <c r="Q180" s="153">
        <v>3.8275000000000001</v>
      </c>
      <c r="R180" s="153">
        <v>1200</v>
      </c>
      <c r="S180" s="153">
        <v>6.9503000000000004</v>
      </c>
      <c r="T180" s="153" t="s">
        <v>7469</v>
      </c>
      <c r="U180" s="153" t="s">
        <v>7469</v>
      </c>
      <c r="V180" s="153">
        <v>70.366</v>
      </c>
      <c r="W180" s="153">
        <v>101.03279999999999</v>
      </c>
      <c r="X180" s="153">
        <v>5958.7</v>
      </c>
      <c r="Y180" s="153">
        <v>8.4274000000000004</v>
      </c>
      <c r="Z180" s="153">
        <v>73.410700000000006</v>
      </c>
      <c r="AA180" s="153">
        <v>116.5988</v>
      </c>
      <c r="AB180" s="153" t="s">
        <v>7469</v>
      </c>
      <c r="AC180" s="153">
        <v>14.308</v>
      </c>
      <c r="AD180" s="153" t="s">
        <v>7469</v>
      </c>
      <c r="AE180" s="153">
        <v>6.6359000000000004</v>
      </c>
      <c r="AF180" s="153">
        <v>60.053899999999999</v>
      </c>
      <c r="AG180" s="153">
        <v>88.393600000000006</v>
      </c>
      <c r="AH180" s="153" t="s">
        <v>7469</v>
      </c>
      <c r="AI180" s="153">
        <v>313.07330000000002</v>
      </c>
      <c r="AJ180" s="153">
        <v>1437.8330000000001</v>
      </c>
      <c r="AK180" s="153" t="s">
        <v>7469</v>
      </c>
      <c r="AL180" s="153" t="s">
        <v>7469</v>
      </c>
      <c r="AM180" s="153" t="s">
        <v>7469</v>
      </c>
      <c r="AN180" s="153">
        <v>168.40610000000001</v>
      </c>
      <c r="AO180" s="153">
        <v>33.590400000000002</v>
      </c>
      <c r="AP180" s="153" t="s">
        <v>7469</v>
      </c>
      <c r="AQ180" s="153">
        <v>10.3347</v>
      </c>
      <c r="AR180" s="153">
        <v>1089.153</v>
      </c>
      <c r="AS180" s="153">
        <v>11.7577</v>
      </c>
      <c r="AT180" s="153">
        <v>10.664899999999999</v>
      </c>
      <c r="AU180" s="153">
        <v>2.9398</v>
      </c>
      <c r="AV180" s="153">
        <v>302.88529999999997</v>
      </c>
      <c r="AW180" s="153" t="s">
        <v>7469</v>
      </c>
      <c r="AX180" s="153" t="s">
        <v>7469</v>
      </c>
      <c r="AY180" s="153" t="s">
        <v>7469</v>
      </c>
      <c r="AZ180" s="153">
        <v>165.83369999999999</v>
      </c>
      <c r="BA180" s="153" t="s">
        <v>7469</v>
      </c>
      <c r="BB180" s="153" t="s">
        <v>7469</v>
      </c>
      <c r="BC180" s="153" t="s">
        <v>7469</v>
      </c>
      <c r="BD180" s="153" t="s">
        <v>7469</v>
      </c>
      <c r="BE180" s="153">
        <v>1.4882</v>
      </c>
      <c r="BF180" s="153">
        <v>1.66</v>
      </c>
      <c r="BG180" s="153">
        <v>302.048</v>
      </c>
      <c r="BH180" s="153" t="s">
        <v>7469</v>
      </c>
      <c r="BI180" s="153">
        <v>389.86</v>
      </c>
      <c r="BJ180" s="153">
        <v>6.6932999999999998</v>
      </c>
      <c r="BK180" s="153" t="s">
        <v>7469</v>
      </c>
      <c r="BL180" s="153">
        <v>74.290000000000006</v>
      </c>
      <c r="BM180" s="153" t="s">
        <v>7469</v>
      </c>
      <c r="BN180" s="153">
        <v>338.35599999999999</v>
      </c>
      <c r="BO180" s="153">
        <v>6.3647999999999998</v>
      </c>
      <c r="BP180" s="153" t="s">
        <v>7469</v>
      </c>
      <c r="BQ180" s="153">
        <v>5.7539999999999996</v>
      </c>
      <c r="BR180" s="153" t="s">
        <v>7469</v>
      </c>
      <c r="BS180" s="153">
        <v>1089.8820000000001</v>
      </c>
      <c r="BT180" s="153" t="s">
        <v>7469</v>
      </c>
      <c r="BU180" s="153">
        <v>87.497500000000002</v>
      </c>
      <c r="BV180" s="153" t="s">
        <v>7469</v>
      </c>
      <c r="BW180" s="153" t="s">
        <v>7469</v>
      </c>
      <c r="BX180" s="153">
        <v>15.829499999999999</v>
      </c>
      <c r="BY180" s="153" t="s">
        <v>7469</v>
      </c>
      <c r="BZ180" s="153" t="s">
        <v>7469</v>
      </c>
      <c r="CA180" s="153">
        <v>2340.047</v>
      </c>
      <c r="CB180" s="153">
        <v>6.0189000000000004</v>
      </c>
      <c r="CC180" s="153">
        <v>25.666499999999999</v>
      </c>
      <c r="CD180" s="153" t="s">
        <v>7469</v>
      </c>
      <c r="CE180" s="153">
        <v>0.21690000000000001</v>
      </c>
      <c r="CF180" s="153" t="s">
        <v>7469</v>
      </c>
      <c r="CG180" s="153" t="s">
        <v>7469</v>
      </c>
      <c r="CH180" s="153">
        <v>2.2107000000000001</v>
      </c>
      <c r="CI180" s="153">
        <v>562.16179999999997</v>
      </c>
      <c r="CJ180" s="153" t="s">
        <v>7469</v>
      </c>
      <c r="CK180" s="153" t="s">
        <v>7469</v>
      </c>
      <c r="CL180" s="153" t="s">
        <v>7469</v>
      </c>
      <c r="CM180" s="153" t="s">
        <v>7469</v>
      </c>
      <c r="CN180" s="153" t="s">
        <v>7469</v>
      </c>
      <c r="CO180" s="153">
        <v>46.090899999999998</v>
      </c>
      <c r="CP180" s="153">
        <v>170.68279999999999</v>
      </c>
      <c r="CQ180" s="153" t="s">
        <v>7469</v>
      </c>
      <c r="CR180" s="153" t="s">
        <v>7469</v>
      </c>
      <c r="CS180" s="153">
        <v>104.60899999999999</v>
      </c>
      <c r="CT180" s="153">
        <v>8.2489000000000008</v>
      </c>
      <c r="CU180" s="153">
        <v>7.5003000000000002</v>
      </c>
      <c r="CV180" s="153" t="s">
        <v>7469</v>
      </c>
      <c r="CW180" s="153" t="s">
        <v>7469</v>
      </c>
      <c r="CX180" s="153" t="s">
        <v>7469</v>
      </c>
      <c r="CY180" s="153">
        <v>60.526200000000003</v>
      </c>
      <c r="CZ180" s="153">
        <v>5.4901999999999997</v>
      </c>
      <c r="DA180" s="153" t="s">
        <v>7469</v>
      </c>
      <c r="DB180" s="153" t="s">
        <v>7469</v>
      </c>
      <c r="DC180" s="153">
        <v>25.611599999999999</v>
      </c>
      <c r="DD180" s="153">
        <v>54.034100000000002</v>
      </c>
      <c r="DE180" s="153" t="s">
        <v>7469</v>
      </c>
      <c r="DF180" s="153" t="s">
        <v>7469</v>
      </c>
      <c r="DG180" s="153">
        <v>53.866599999999998</v>
      </c>
      <c r="DH180" s="153">
        <v>1.2564</v>
      </c>
      <c r="DI180" s="153" t="s">
        <v>7469</v>
      </c>
      <c r="DJ180" s="153" t="s">
        <v>7469</v>
      </c>
      <c r="DK180" s="153">
        <v>1.6870000000000001</v>
      </c>
      <c r="DL180" s="153" t="s">
        <v>7469</v>
      </c>
      <c r="DM180" s="153">
        <v>4.1580000000000004</v>
      </c>
      <c r="DN180" s="153">
        <v>933.8836</v>
      </c>
      <c r="DO180" s="153">
        <v>747.14840000000004</v>
      </c>
      <c r="DP180" s="153">
        <v>43.197699999999998</v>
      </c>
      <c r="DQ180" s="153">
        <v>9.3461999999999996</v>
      </c>
      <c r="DR180" s="153" t="s">
        <v>7469</v>
      </c>
      <c r="DS180" s="153">
        <v>9.5042000000000009</v>
      </c>
      <c r="DT180" s="153">
        <v>260.65929999999997</v>
      </c>
      <c r="DU180" s="153">
        <v>124.1417</v>
      </c>
      <c r="DV180" s="153" t="s">
        <v>7469</v>
      </c>
      <c r="DW180" s="153" t="s">
        <v>7469</v>
      </c>
      <c r="DX180" s="153">
        <v>22.2409</v>
      </c>
      <c r="DY180" s="153">
        <v>24.376100000000001</v>
      </c>
      <c r="DZ180" s="153">
        <v>37.923000000000002</v>
      </c>
      <c r="EA180" s="153">
        <v>49.463099999999997</v>
      </c>
      <c r="EB180" s="153">
        <v>9.2263000000000002</v>
      </c>
      <c r="EC180" s="153">
        <v>371.75920000000002</v>
      </c>
      <c r="ED180" s="153">
        <v>41.368600000000001</v>
      </c>
      <c r="EE180" s="153">
        <v>43.204000000000001</v>
      </c>
      <c r="EF180" s="153">
        <v>227.82640000000001</v>
      </c>
      <c r="EG180" s="153">
        <v>48.452800000000003</v>
      </c>
      <c r="EH180" s="153" t="s">
        <v>7469</v>
      </c>
      <c r="EI180" s="153">
        <v>7.0980999999999996</v>
      </c>
      <c r="EJ180" s="153" t="s">
        <v>7469</v>
      </c>
      <c r="EK180" s="153" t="s">
        <v>7469</v>
      </c>
      <c r="EL180" s="153">
        <v>2.8304</v>
      </c>
      <c r="EM180" s="153">
        <v>143.5943</v>
      </c>
      <c r="EN180" s="153" t="s">
        <v>7469</v>
      </c>
    </row>
    <row r="181" spans="3:144">
      <c r="C181" s="120"/>
      <c r="D181" s="103"/>
      <c r="E181" s="120" t="s">
        <v>8100</v>
      </c>
      <c r="F181" s="126" t="s">
        <v>8124</v>
      </c>
      <c r="G181" s="151" t="s">
        <v>8090</v>
      </c>
      <c r="H181" s="152" t="s">
        <v>8097</v>
      </c>
      <c r="I181" s="153" t="s">
        <v>7469</v>
      </c>
      <c r="J181" s="153" t="s">
        <v>7469</v>
      </c>
      <c r="K181" s="153" t="s">
        <v>7469</v>
      </c>
      <c r="L181" s="153" t="s">
        <v>7469</v>
      </c>
      <c r="M181" s="153" t="s">
        <v>7469</v>
      </c>
      <c r="N181" s="153">
        <v>6546</v>
      </c>
      <c r="O181" s="153">
        <v>27845</v>
      </c>
      <c r="P181" s="153" t="s">
        <v>7469</v>
      </c>
      <c r="Q181" s="153" t="s">
        <v>7469</v>
      </c>
      <c r="R181" s="153">
        <v>1075</v>
      </c>
      <c r="S181" s="153" t="s">
        <v>7469</v>
      </c>
      <c r="T181" s="153" t="s">
        <v>7469</v>
      </c>
      <c r="U181" s="153" t="s">
        <v>7469</v>
      </c>
      <c r="V181" s="153" t="s">
        <v>7469</v>
      </c>
      <c r="W181" s="153" t="s">
        <v>7469</v>
      </c>
      <c r="X181" s="153" t="s">
        <v>7469</v>
      </c>
      <c r="Y181" s="153" t="s">
        <v>7469</v>
      </c>
      <c r="Z181" s="153" t="s">
        <v>7469</v>
      </c>
      <c r="AA181" s="153" t="s">
        <v>7469</v>
      </c>
      <c r="AB181" s="153" t="s">
        <v>7469</v>
      </c>
      <c r="AC181" s="153" t="s">
        <v>7469</v>
      </c>
      <c r="AD181" s="153" t="s">
        <v>7469</v>
      </c>
      <c r="AE181" s="153">
        <v>6.6707999999999998</v>
      </c>
      <c r="AF181" s="153">
        <v>50.858699999999999</v>
      </c>
      <c r="AG181" s="153" t="s">
        <v>7469</v>
      </c>
      <c r="AH181" s="153" t="s">
        <v>7469</v>
      </c>
      <c r="AI181" s="153" t="s">
        <v>7469</v>
      </c>
      <c r="AJ181" s="153" t="s">
        <v>7469</v>
      </c>
      <c r="AK181" s="153" t="s">
        <v>7469</v>
      </c>
      <c r="AL181" s="153" t="s">
        <v>7469</v>
      </c>
      <c r="AM181" s="153" t="s">
        <v>7469</v>
      </c>
      <c r="AN181" s="153" t="s">
        <v>7469</v>
      </c>
      <c r="AO181" s="153" t="s">
        <v>7469</v>
      </c>
      <c r="AP181" s="153" t="s">
        <v>7469</v>
      </c>
      <c r="AQ181" s="153" t="s">
        <v>7469</v>
      </c>
      <c r="AR181" s="153" t="s">
        <v>7469</v>
      </c>
      <c r="AS181" s="153" t="s">
        <v>7469</v>
      </c>
      <c r="AT181" s="153" t="s">
        <v>7469</v>
      </c>
      <c r="AU181" s="153" t="s">
        <v>7469</v>
      </c>
      <c r="AV181" s="153" t="s">
        <v>7469</v>
      </c>
      <c r="AW181" s="153" t="s">
        <v>7469</v>
      </c>
      <c r="AX181" s="153" t="s">
        <v>7469</v>
      </c>
      <c r="AY181" s="153" t="s">
        <v>7469</v>
      </c>
      <c r="AZ181" s="153" t="s">
        <v>7469</v>
      </c>
      <c r="BA181" s="153" t="s">
        <v>7469</v>
      </c>
      <c r="BB181" s="153" t="s">
        <v>7469</v>
      </c>
      <c r="BC181" s="153" t="s">
        <v>7469</v>
      </c>
      <c r="BD181" s="153" t="s">
        <v>7469</v>
      </c>
      <c r="BE181" s="153" t="s">
        <v>7469</v>
      </c>
      <c r="BF181" s="153" t="s">
        <v>7469</v>
      </c>
      <c r="BG181" s="153">
        <v>391.20600000000002</v>
      </c>
      <c r="BH181" s="153" t="s">
        <v>7469</v>
      </c>
      <c r="BI181" s="153" t="s">
        <v>7469</v>
      </c>
      <c r="BJ181" s="153">
        <v>5.8262</v>
      </c>
      <c r="BK181" s="153" t="s">
        <v>7469</v>
      </c>
      <c r="BL181" s="153" t="s">
        <v>7469</v>
      </c>
      <c r="BM181" s="153" t="s">
        <v>7469</v>
      </c>
      <c r="BN181" s="153">
        <v>309.58300000000003</v>
      </c>
      <c r="BO181" s="153">
        <v>2.8014999999999999</v>
      </c>
      <c r="BP181" s="153" t="s">
        <v>7469</v>
      </c>
      <c r="BQ181" s="153" t="s">
        <v>7469</v>
      </c>
      <c r="BR181" s="153" t="s">
        <v>7469</v>
      </c>
      <c r="BS181" s="153" t="s">
        <v>7469</v>
      </c>
      <c r="BT181" s="153" t="s">
        <v>7469</v>
      </c>
      <c r="BU181" s="153" t="s">
        <v>7469</v>
      </c>
      <c r="BV181" s="153" t="s">
        <v>7469</v>
      </c>
      <c r="BW181" s="153" t="s">
        <v>7469</v>
      </c>
      <c r="BX181" s="153" t="s">
        <v>7469</v>
      </c>
      <c r="BY181" s="153" t="s">
        <v>7469</v>
      </c>
      <c r="BZ181" s="153" t="s">
        <v>7469</v>
      </c>
      <c r="CA181" s="153">
        <v>2718.8380000000002</v>
      </c>
      <c r="CB181" s="153" t="s">
        <v>7469</v>
      </c>
      <c r="CC181" s="153" t="s">
        <v>7469</v>
      </c>
      <c r="CD181" s="153" t="s">
        <v>7469</v>
      </c>
      <c r="CE181" s="153">
        <v>0.33260000000000001</v>
      </c>
      <c r="CF181" s="153" t="s">
        <v>7469</v>
      </c>
      <c r="CG181" s="153" t="s">
        <v>7469</v>
      </c>
      <c r="CH181" s="153" t="s">
        <v>7469</v>
      </c>
      <c r="CI181" s="153" t="s">
        <v>7469</v>
      </c>
      <c r="CJ181" s="153" t="s">
        <v>7469</v>
      </c>
      <c r="CK181" s="153" t="s">
        <v>7469</v>
      </c>
      <c r="CL181" s="153" t="s">
        <v>7469</v>
      </c>
      <c r="CM181" s="153" t="s">
        <v>7469</v>
      </c>
      <c r="CN181" s="153" t="s">
        <v>7469</v>
      </c>
      <c r="CO181" s="153" t="s">
        <v>7469</v>
      </c>
      <c r="CP181" s="153" t="s">
        <v>7469</v>
      </c>
      <c r="CQ181" s="153" t="s">
        <v>7469</v>
      </c>
      <c r="CR181" s="153" t="s">
        <v>7469</v>
      </c>
      <c r="CS181" s="153" t="s">
        <v>7469</v>
      </c>
      <c r="CT181" s="153" t="s">
        <v>7469</v>
      </c>
      <c r="CU181" s="153">
        <v>7.0502000000000002</v>
      </c>
      <c r="CV181" s="153" t="s">
        <v>7469</v>
      </c>
      <c r="CW181" s="153" t="s">
        <v>7469</v>
      </c>
      <c r="CX181" s="153" t="s">
        <v>7469</v>
      </c>
      <c r="CY181" s="153" t="s">
        <v>7469</v>
      </c>
      <c r="CZ181" s="153" t="s">
        <v>7469</v>
      </c>
      <c r="DA181" s="153" t="s">
        <v>7469</v>
      </c>
      <c r="DB181" s="153" t="s">
        <v>7469</v>
      </c>
      <c r="DC181" s="153" t="s">
        <v>7469</v>
      </c>
      <c r="DD181" s="153" t="s">
        <v>7469</v>
      </c>
      <c r="DE181" s="153" t="s">
        <v>7469</v>
      </c>
      <c r="DF181" s="153" t="s">
        <v>7469</v>
      </c>
      <c r="DG181" s="153" t="s">
        <v>7469</v>
      </c>
      <c r="DH181" s="153">
        <v>0.28970000000000001</v>
      </c>
      <c r="DI181" s="153" t="s">
        <v>7469</v>
      </c>
      <c r="DJ181" s="153" t="s">
        <v>7469</v>
      </c>
      <c r="DK181" s="153">
        <v>1.5247999999999999</v>
      </c>
      <c r="DL181" s="153" t="s">
        <v>7469</v>
      </c>
      <c r="DM181" s="153" t="s">
        <v>7469</v>
      </c>
      <c r="DN181" s="153" t="s">
        <v>7469</v>
      </c>
      <c r="DO181" s="153" t="s">
        <v>7469</v>
      </c>
      <c r="DP181" s="153" t="s">
        <v>7469</v>
      </c>
      <c r="DQ181" s="153">
        <v>11.4854</v>
      </c>
      <c r="DR181" s="153" t="s">
        <v>7469</v>
      </c>
      <c r="DS181" s="153" t="s">
        <v>7469</v>
      </c>
      <c r="DT181" s="153" t="s">
        <v>7469</v>
      </c>
      <c r="DU181" s="153" t="s">
        <v>7469</v>
      </c>
      <c r="DV181" s="153" t="s">
        <v>7469</v>
      </c>
      <c r="DW181" s="153" t="s">
        <v>7469</v>
      </c>
      <c r="DX181" s="153" t="s">
        <v>7469</v>
      </c>
      <c r="DY181" s="153" t="s">
        <v>7469</v>
      </c>
      <c r="DZ181" s="153" t="s">
        <v>7469</v>
      </c>
      <c r="EA181" s="153" t="s">
        <v>7469</v>
      </c>
      <c r="EB181" s="153" t="s">
        <v>7469</v>
      </c>
      <c r="EC181" s="153" t="s">
        <v>7469</v>
      </c>
      <c r="ED181" s="153" t="s">
        <v>7469</v>
      </c>
      <c r="EE181" s="153">
        <v>57.536999999999999</v>
      </c>
      <c r="EF181" s="153" t="s">
        <v>7469</v>
      </c>
      <c r="EG181" s="153" t="s">
        <v>7469</v>
      </c>
      <c r="EH181" s="153" t="s">
        <v>7469</v>
      </c>
      <c r="EI181" s="153" t="s">
        <v>7469</v>
      </c>
      <c r="EJ181" s="153" t="s">
        <v>7469</v>
      </c>
      <c r="EK181" s="153" t="s">
        <v>7469</v>
      </c>
      <c r="EL181" s="153" t="s">
        <v>7469</v>
      </c>
      <c r="EM181" s="153" t="s">
        <v>7469</v>
      </c>
      <c r="EN181" s="153" t="s">
        <v>7469</v>
      </c>
    </row>
    <row r="182" spans="3:144">
      <c r="C182" s="120"/>
      <c r="D182" s="103"/>
      <c r="E182" s="120" t="s">
        <v>8101</v>
      </c>
      <c r="F182" s="126" t="s">
        <v>8124</v>
      </c>
      <c r="G182" s="151" t="s">
        <v>8090</v>
      </c>
      <c r="H182" s="152" t="s">
        <v>8097</v>
      </c>
      <c r="I182" s="153" t="s">
        <v>7469</v>
      </c>
      <c r="J182" s="153" t="s">
        <v>7469</v>
      </c>
      <c r="K182" s="153" t="s">
        <v>7469</v>
      </c>
      <c r="L182" s="153" t="s">
        <v>7469</v>
      </c>
      <c r="M182" s="153" t="s">
        <v>7469</v>
      </c>
      <c r="N182" s="153">
        <v>14184</v>
      </c>
      <c r="O182" s="153">
        <v>27853</v>
      </c>
      <c r="P182" s="153" t="s">
        <v>7469</v>
      </c>
      <c r="Q182" s="153" t="s">
        <v>7469</v>
      </c>
      <c r="R182" s="153">
        <v>1051</v>
      </c>
      <c r="S182" s="153" t="s">
        <v>7469</v>
      </c>
      <c r="T182" s="153" t="s">
        <v>7469</v>
      </c>
      <c r="U182" s="153" t="s">
        <v>7469</v>
      </c>
      <c r="V182" s="153" t="s">
        <v>7469</v>
      </c>
      <c r="W182" s="153" t="s">
        <v>7469</v>
      </c>
      <c r="X182" s="153" t="s">
        <v>7469</v>
      </c>
      <c r="Y182" s="153" t="s">
        <v>7469</v>
      </c>
      <c r="Z182" s="153" t="s">
        <v>7469</v>
      </c>
      <c r="AA182" s="153" t="s">
        <v>7469</v>
      </c>
      <c r="AB182" s="153" t="s">
        <v>7469</v>
      </c>
      <c r="AC182" s="153" t="s">
        <v>7469</v>
      </c>
      <c r="AD182" s="153" t="s">
        <v>7469</v>
      </c>
      <c r="AE182" s="153">
        <v>9.8597000000000001</v>
      </c>
      <c r="AF182" s="153">
        <v>49.343600000000002</v>
      </c>
      <c r="AG182" s="153" t="s">
        <v>7469</v>
      </c>
      <c r="AH182" s="153" t="s">
        <v>7469</v>
      </c>
      <c r="AI182" s="153" t="s">
        <v>7469</v>
      </c>
      <c r="AJ182" s="153" t="s">
        <v>7469</v>
      </c>
      <c r="AK182" s="153" t="s">
        <v>7469</v>
      </c>
      <c r="AL182" s="153" t="s">
        <v>7469</v>
      </c>
      <c r="AM182" s="153" t="s">
        <v>7469</v>
      </c>
      <c r="AN182" s="153" t="s">
        <v>7469</v>
      </c>
      <c r="AO182" s="153" t="s">
        <v>7469</v>
      </c>
      <c r="AP182" s="153">
        <v>9.9049999999999994</v>
      </c>
      <c r="AQ182" s="153" t="s">
        <v>7469</v>
      </c>
      <c r="AR182" s="153" t="s">
        <v>7469</v>
      </c>
      <c r="AS182" s="153" t="s">
        <v>7469</v>
      </c>
      <c r="AT182" s="153" t="s">
        <v>7469</v>
      </c>
      <c r="AU182" s="153" t="s">
        <v>7469</v>
      </c>
      <c r="AV182" s="153" t="s">
        <v>7469</v>
      </c>
      <c r="AW182" s="153" t="s">
        <v>7469</v>
      </c>
      <c r="AX182" s="153" t="s">
        <v>7469</v>
      </c>
      <c r="AY182" s="153" t="s">
        <v>7469</v>
      </c>
      <c r="AZ182" s="153" t="s">
        <v>7469</v>
      </c>
      <c r="BA182" s="153" t="s">
        <v>7469</v>
      </c>
      <c r="BB182" s="153" t="s">
        <v>7469</v>
      </c>
      <c r="BC182" s="153" t="s">
        <v>7469</v>
      </c>
      <c r="BD182" s="153" t="s">
        <v>7469</v>
      </c>
      <c r="BE182" s="153" t="s">
        <v>7469</v>
      </c>
      <c r="BF182" s="153" t="s">
        <v>7469</v>
      </c>
      <c r="BG182" s="153">
        <v>525.27800000000002</v>
      </c>
      <c r="BH182" s="153" t="s">
        <v>7469</v>
      </c>
      <c r="BI182" s="153" t="s">
        <v>7469</v>
      </c>
      <c r="BJ182" s="153">
        <v>4.6779999999999999</v>
      </c>
      <c r="BK182" s="153" t="s">
        <v>7469</v>
      </c>
      <c r="BL182" s="153" t="s">
        <v>7469</v>
      </c>
      <c r="BM182" s="153" t="s">
        <v>7469</v>
      </c>
      <c r="BN182" s="153">
        <v>292.988</v>
      </c>
      <c r="BO182" s="153" t="s">
        <v>7469</v>
      </c>
      <c r="BP182" s="153" t="s">
        <v>7469</v>
      </c>
      <c r="BQ182" s="153" t="s">
        <v>7469</v>
      </c>
      <c r="BR182" s="153" t="s">
        <v>7469</v>
      </c>
      <c r="BS182" s="153" t="s">
        <v>7469</v>
      </c>
      <c r="BT182" s="153" t="s">
        <v>7469</v>
      </c>
      <c r="BU182" s="153" t="s">
        <v>7469</v>
      </c>
      <c r="BV182" s="153" t="s">
        <v>7469</v>
      </c>
      <c r="BW182" s="153" t="s">
        <v>7469</v>
      </c>
      <c r="BX182" s="153" t="s">
        <v>7469</v>
      </c>
      <c r="BY182" s="153" t="s">
        <v>7469</v>
      </c>
      <c r="BZ182" s="153" t="s">
        <v>7469</v>
      </c>
      <c r="CA182" s="153">
        <v>2910.8890000000001</v>
      </c>
      <c r="CB182" s="153" t="s">
        <v>7469</v>
      </c>
      <c r="CC182" s="153" t="s">
        <v>7469</v>
      </c>
      <c r="CD182" s="153" t="s">
        <v>7469</v>
      </c>
      <c r="CE182" s="153" t="s">
        <v>7469</v>
      </c>
      <c r="CF182" s="153" t="s">
        <v>7469</v>
      </c>
      <c r="CG182" s="153" t="s">
        <v>7469</v>
      </c>
      <c r="CH182" s="153" t="s">
        <v>7469</v>
      </c>
      <c r="CI182" s="153" t="s">
        <v>7469</v>
      </c>
      <c r="CJ182" s="153" t="s">
        <v>7469</v>
      </c>
      <c r="CK182" s="153" t="s">
        <v>7469</v>
      </c>
      <c r="CL182" s="153" t="s">
        <v>7469</v>
      </c>
      <c r="CM182" s="153" t="s">
        <v>7469</v>
      </c>
      <c r="CN182" s="153" t="s">
        <v>7469</v>
      </c>
      <c r="CO182" s="153" t="s">
        <v>7469</v>
      </c>
      <c r="CP182" s="153" t="s">
        <v>7469</v>
      </c>
      <c r="CQ182" s="153" t="s">
        <v>7469</v>
      </c>
      <c r="CR182" s="153" t="s">
        <v>7469</v>
      </c>
      <c r="CS182" s="153" t="s">
        <v>7469</v>
      </c>
      <c r="CT182" s="153" t="s">
        <v>7469</v>
      </c>
      <c r="CU182" s="153">
        <v>6.8898999999999999</v>
      </c>
      <c r="CV182" s="153" t="s">
        <v>7469</v>
      </c>
      <c r="CW182" s="153" t="s">
        <v>7469</v>
      </c>
      <c r="CX182" s="153" t="s">
        <v>7469</v>
      </c>
      <c r="CY182" s="153" t="s">
        <v>7469</v>
      </c>
      <c r="CZ182" s="153" t="s">
        <v>7469</v>
      </c>
      <c r="DA182" s="153" t="s">
        <v>7469</v>
      </c>
      <c r="DB182" s="153" t="s">
        <v>7469</v>
      </c>
      <c r="DC182" s="153" t="s">
        <v>7469</v>
      </c>
      <c r="DD182" s="153" t="s">
        <v>7469</v>
      </c>
      <c r="DE182" s="153" t="s">
        <v>7469</v>
      </c>
      <c r="DF182" s="153" t="s">
        <v>7469</v>
      </c>
      <c r="DG182" s="153" t="s">
        <v>7469</v>
      </c>
      <c r="DH182" s="153" t="s">
        <v>7469</v>
      </c>
      <c r="DI182" s="153" t="s">
        <v>7469</v>
      </c>
      <c r="DJ182" s="153" t="s">
        <v>7469</v>
      </c>
      <c r="DK182" s="153">
        <v>1.3376999999999999</v>
      </c>
      <c r="DL182" s="153" t="s">
        <v>7469</v>
      </c>
      <c r="DM182" s="153" t="s">
        <v>7469</v>
      </c>
      <c r="DN182" s="153" t="s">
        <v>7469</v>
      </c>
      <c r="DO182" s="153" t="s">
        <v>7469</v>
      </c>
      <c r="DP182" s="153" t="s">
        <v>7469</v>
      </c>
      <c r="DQ182" s="153">
        <v>11.040800000000001</v>
      </c>
      <c r="DR182" s="153" t="s">
        <v>7469</v>
      </c>
      <c r="DS182" s="153" t="s">
        <v>7469</v>
      </c>
      <c r="DT182" s="153" t="s">
        <v>7469</v>
      </c>
      <c r="DU182" s="153" t="s">
        <v>7469</v>
      </c>
      <c r="DV182" s="153" t="s">
        <v>7469</v>
      </c>
      <c r="DW182" s="153" t="s">
        <v>7469</v>
      </c>
      <c r="DX182" s="153" t="s">
        <v>7469</v>
      </c>
      <c r="DY182" s="153" t="s">
        <v>7469</v>
      </c>
      <c r="DZ182" s="153" t="s">
        <v>7469</v>
      </c>
      <c r="EA182" s="153" t="s">
        <v>7469</v>
      </c>
      <c r="EB182" s="153" t="s">
        <v>7469</v>
      </c>
      <c r="EC182" s="153" t="s">
        <v>7469</v>
      </c>
      <c r="ED182" s="153" t="s">
        <v>7469</v>
      </c>
      <c r="EE182" s="153">
        <v>52.39</v>
      </c>
      <c r="EF182" s="153" t="s">
        <v>7469</v>
      </c>
      <c r="EG182" s="153" t="s">
        <v>7469</v>
      </c>
      <c r="EH182" s="153" t="s">
        <v>7469</v>
      </c>
      <c r="EI182" s="153" t="s">
        <v>7469</v>
      </c>
      <c r="EJ182" s="153" t="s">
        <v>7469</v>
      </c>
      <c r="EK182" s="153" t="s">
        <v>7469</v>
      </c>
      <c r="EL182" s="153" t="s">
        <v>7469</v>
      </c>
      <c r="EM182" s="153" t="s">
        <v>7469</v>
      </c>
      <c r="EN182" s="153" t="s">
        <v>7469</v>
      </c>
    </row>
    <row r="183" spans="3:144">
      <c r="C183" s="120"/>
      <c r="D183" s="103"/>
      <c r="E183" s="120" t="s">
        <v>8102</v>
      </c>
      <c r="F183" s="126" t="s">
        <v>8124</v>
      </c>
      <c r="G183" s="151" t="s">
        <v>8090</v>
      </c>
      <c r="H183" s="152" t="s">
        <v>8097</v>
      </c>
      <c r="I183" s="153" t="s">
        <v>7469</v>
      </c>
      <c r="J183" s="153" t="s">
        <v>7469</v>
      </c>
      <c r="K183" s="153" t="s">
        <v>7469</v>
      </c>
      <c r="L183" s="153" t="s">
        <v>7469</v>
      </c>
      <c r="M183" s="153" t="s">
        <v>7469</v>
      </c>
      <c r="N183" s="153" t="s">
        <v>7469</v>
      </c>
      <c r="O183" s="153">
        <v>27320</v>
      </c>
      <c r="P183" s="153" t="s">
        <v>7469</v>
      </c>
      <c r="Q183" s="153" t="s">
        <v>7469</v>
      </c>
      <c r="R183" s="153" t="s">
        <v>7469</v>
      </c>
      <c r="S183" s="153" t="s">
        <v>7469</v>
      </c>
      <c r="T183" s="153" t="s">
        <v>7469</v>
      </c>
      <c r="U183" s="153" t="s">
        <v>7469</v>
      </c>
      <c r="V183" s="153" t="s">
        <v>7469</v>
      </c>
      <c r="W183" s="153" t="s">
        <v>7469</v>
      </c>
      <c r="X183" s="153" t="s">
        <v>7469</v>
      </c>
      <c r="Y183" s="153" t="s">
        <v>7469</v>
      </c>
      <c r="Z183" s="153" t="s">
        <v>7469</v>
      </c>
      <c r="AA183" s="153" t="s">
        <v>7469</v>
      </c>
      <c r="AB183" s="153" t="s">
        <v>7469</v>
      </c>
      <c r="AC183" s="153" t="s">
        <v>7469</v>
      </c>
      <c r="AD183" s="153" t="s">
        <v>7469</v>
      </c>
      <c r="AE183" s="153" t="s">
        <v>7469</v>
      </c>
      <c r="AF183" s="153" t="s">
        <v>7469</v>
      </c>
      <c r="AG183" s="153" t="s">
        <v>7469</v>
      </c>
      <c r="AH183" s="153" t="s">
        <v>7469</v>
      </c>
      <c r="AI183" s="153" t="s">
        <v>7469</v>
      </c>
      <c r="AJ183" s="153" t="s">
        <v>7469</v>
      </c>
      <c r="AK183" s="153" t="s">
        <v>7469</v>
      </c>
      <c r="AL183" s="153" t="s">
        <v>7469</v>
      </c>
      <c r="AM183" s="153" t="s">
        <v>7469</v>
      </c>
      <c r="AN183" s="153" t="s">
        <v>7469</v>
      </c>
      <c r="AO183" s="153" t="s">
        <v>7469</v>
      </c>
      <c r="AP183" s="153" t="s">
        <v>7469</v>
      </c>
      <c r="AQ183" s="153" t="s">
        <v>7469</v>
      </c>
      <c r="AR183" s="153" t="s">
        <v>7469</v>
      </c>
      <c r="AS183" s="153" t="s">
        <v>7469</v>
      </c>
      <c r="AT183" s="153" t="s">
        <v>7469</v>
      </c>
      <c r="AU183" s="153" t="s">
        <v>7469</v>
      </c>
      <c r="AV183" s="153" t="s">
        <v>7469</v>
      </c>
      <c r="AW183" s="153" t="s">
        <v>7469</v>
      </c>
      <c r="AX183" s="153" t="s">
        <v>7469</v>
      </c>
      <c r="AY183" s="153" t="s">
        <v>7469</v>
      </c>
      <c r="AZ183" s="153" t="s">
        <v>7469</v>
      </c>
      <c r="BA183" s="153" t="s">
        <v>7469</v>
      </c>
      <c r="BB183" s="153" t="s">
        <v>7469</v>
      </c>
      <c r="BC183" s="153" t="s">
        <v>7469</v>
      </c>
      <c r="BD183" s="153" t="s">
        <v>7469</v>
      </c>
      <c r="BE183" s="153" t="s">
        <v>7469</v>
      </c>
      <c r="BF183" s="153" t="s">
        <v>7469</v>
      </c>
      <c r="BG183" s="153" t="s">
        <v>7469</v>
      </c>
      <c r="BH183" s="153" t="s">
        <v>7469</v>
      </c>
      <c r="BI183" s="153" t="s">
        <v>7469</v>
      </c>
      <c r="BJ183" s="153" t="s">
        <v>7469</v>
      </c>
      <c r="BK183" s="153" t="s">
        <v>7469</v>
      </c>
      <c r="BL183" s="153" t="s">
        <v>7469</v>
      </c>
      <c r="BM183" s="153" t="s">
        <v>7469</v>
      </c>
      <c r="BN183" s="153">
        <v>264.95400000000001</v>
      </c>
      <c r="BO183" s="153" t="s">
        <v>7469</v>
      </c>
      <c r="BP183" s="153" t="s">
        <v>7469</v>
      </c>
      <c r="BQ183" s="153" t="s">
        <v>7469</v>
      </c>
      <c r="BR183" s="153" t="s">
        <v>7469</v>
      </c>
      <c r="BS183" s="153" t="s">
        <v>7469</v>
      </c>
      <c r="BT183" s="153" t="s">
        <v>7469</v>
      </c>
      <c r="BU183" s="153" t="s">
        <v>7469</v>
      </c>
      <c r="BV183" s="153" t="s">
        <v>7469</v>
      </c>
      <c r="BW183" s="153" t="s">
        <v>7469</v>
      </c>
      <c r="BX183" s="153" t="s">
        <v>7469</v>
      </c>
      <c r="BY183" s="153" t="s">
        <v>7469</v>
      </c>
      <c r="BZ183" s="153" t="s">
        <v>7469</v>
      </c>
      <c r="CA183" s="153">
        <v>3131.8110000000001</v>
      </c>
      <c r="CB183" s="153" t="s">
        <v>7469</v>
      </c>
      <c r="CC183" s="153" t="s">
        <v>7469</v>
      </c>
      <c r="CD183" s="153" t="s">
        <v>7469</v>
      </c>
      <c r="CE183" s="153" t="s">
        <v>7469</v>
      </c>
      <c r="CF183" s="153" t="s">
        <v>7469</v>
      </c>
      <c r="CG183" s="153" t="s">
        <v>7469</v>
      </c>
      <c r="CH183" s="153" t="s">
        <v>7469</v>
      </c>
      <c r="CI183" s="153" t="s">
        <v>7469</v>
      </c>
      <c r="CJ183" s="153" t="s">
        <v>7469</v>
      </c>
      <c r="CK183" s="153" t="s">
        <v>7469</v>
      </c>
      <c r="CL183" s="153" t="s">
        <v>7469</v>
      </c>
      <c r="CM183" s="153" t="s">
        <v>7469</v>
      </c>
      <c r="CN183" s="153" t="s">
        <v>7469</v>
      </c>
      <c r="CO183" s="153" t="s">
        <v>7469</v>
      </c>
      <c r="CP183" s="153" t="s">
        <v>7469</v>
      </c>
      <c r="CQ183" s="153" t="s">
        <v>7469</v>
      </c>
      <c r="CR183" s="153" t="s">
        <v>7469</v>
      </c>
      <c r="CS183" s="153" t="s">
        <v>7469</v>
      </c>
      <c r="CT183" s="153" t="s">
        <v>7469</v>
      </c>
      <c r="CU183" s="153" t="s">
        <v>7469</v>
      </c>
      <c r="CV183" s="153" t="s">
        <v>7469</v>
      </c>
      <c r="CW183" s="153" t="s">
        <v>7469</v>
      </c>
      <c r="CX183" s="153" t="s">
        <v>7469</v>
      </c>
      <c r="CY183" s="153" t="s">
        <v>7469</v>
      </c>
      <c r="CZ183" s="153" t="s">
        <v>7469</v>
      </c>
      <c r="DA183" s="153" t="s">
        <v>7469</v>
      </c>
      <c r="DB183" s="153" t="s">
        <v>7469</v>
      </c>
      <c r="DC183" s="153" t="s">
        <v>7469</v>
      </c>
      <c r="DD183" s="153" t="s">
        <v>7469</v>
      </c>
      <c r="DE183" s="153" t="s">
        <v>7469</v>
      </c>
      <c r="DF183" s="153" t="s">
        <v>7469</v>
      </c>
      <c r="DG183" s="153" t="s">
        <v>7469</v>
      </c>
      <c r="DH183" s="153" t="s">
        <v>7469</v>
      </c>
      <c r="DI183" s="153" t="s">
        <v>7469</v>
      </c>
      <c r="DJ183" s="153" t="s">
        <v>7469</v>
      </c>
      <c r="DK183" s="153" t="s">
        <v>7469</v>
      </c>
      <c r="DL183" s="153" t="s">
        <v>7469</v>
      </c>
      <c r="DM183" s="153" t="s">
        <v>7469</v>
      </c>
      <c r="DN183" s="153" t="s">
        <v>7469</v>
      </c>
      <c r="DO183" s="153" t="s">
        <v>7469</v>
      </c>
      <c r="DP183" s="153" t="s">
        <v>7469</v>
      </c>
      <c r="DQ183" s="153" t="s">
        <v>7469</v>
      </c>
      <c r="DR183" s="153" t="s">
        <v>7469</v>
      </c>
      <c r="DS183" s="153" t="s">
        <v>7469</v>
      </c>
      <c r="DT183" s="153" t="s">
        <v>7469</v>
      </c>
      <c r="DU183" s="153" t="s">
        <v>7469</v>
      </c>
      <c r="DV183" s="153" t="s">
        <v>7469</v>
      </c>
      <c r="DW183" s="153" t="s">
        <v>7469</v>
      </c>
      <c r="DX183" s="153" t="s">
        <v>7469</v>
      </c>
      <c r="DY183" s="153" t="s">
        <v>7469</v>
      </c>
      <c r="DZ183" s="153" t="s">
        <v>7469</v>
      </c>
      <c r="EA183" s="153" t="s">
        <v>7469</v>
      </c>
      <c r="EB183" s="153" t="s">
        <v>7469</v>
      </c>
      <c r="EC183" s="153" t="s">
        <v>7469</v>
      </c>
      <c r="ED183" s="153" t="s">
        <v>7469</v>
      </c>
      <c r="EE183" s="153" t="s">
        <v>7469</v>
      </c>
      <c r="EF183" s="153" t="s">
        <v>7469</v>
      </c>
      <c r="EG183" s="153" t="s">
        <v>7469</v>
      </c>
      <c r="EH183" s="153" t="s">
        <v>7469</v>
      </c>
      <c r="EI183" s="153" t="s">
        <v>7469</v>
      </c>
      <c r="EJ183" s="153" t="s">
        <v>7469</v>
      </c>
      <c r="EK183" s="153" t="s">
        <v>7469</v>
      </c>
      <c r="EL183" s="153" t="s">
        <v>7469</v>
      </c>
      <c r="EM183" s="153" t="s">
        <v>7469</v>
      </c>
      <c r="EN183" s="153" t="s">
        <v>7469</v>
      </c>
    </row>
    <row r="184" spans="3:144">
      <c r="C184" s="120"/>
      <c r="D184" s="103"/>
      <c r="E184" s="120" t="s">
        <v>8103</v>
      </c>
      <c r="F184" s="126" t="s">
        <v>8124</v>
      </c>
      <c r="G184" s="151" t="s">
        <v>8090</v>
      </c>
      <c r="H184" s="152" t="s">
        <v>8097</v>
      </c>
      <c r="I184" s="153">
        <v>1730.1833999999999</v>
      </c>
      <c r="J184" s="153">
        <v>77.406000000000006</v>
      </c>
      <c r="K184" s="153">
        <v>2643.1</v>
      </c>
      <c r="L184" s="153">
        <v>32.299999999999997</v>
      </c>
      <c r="M184" s="153" t="s">
        <v>7469</v>
      </c>
      <c r="N184" s="153">
        <v>6861</v>
      </c>
      <c r="O184" s="153">
        <v>19965</v>
      </c>
      <c r="P184" s="153">
        <v>5.3140000000000001</v>
      </c>
      <c r="Q184" s="153">
        <v>2.1536</v>
      </c>
      <c r="R184" s="153">
        <v>1314</v>
      </c>
      <c r="S184" s="153">
        <v>9.6593999999999998</v>
      </c>
      <c r="T184" s="153">
        <v>27.213000000000001</v>
      </c>
      <c r="U184" s="153" t="s">
        <v>7469</v>
      </c>
      <c r="V184" s="153">
        <v>65.826999999999998</v>
      </c>
      <c r="W184" s="153">
        <v>171.78290000000001</v>
      </c>
      <c r="X184" s="153">
        <v>5120.7</v>
      </c>
      <c r="Y184" s="153">
        <v>9.7786000000000008</v>
      </c>
      <c r="Z184" s="153">
        <v>76.745199999999997</v>
      </c>
      <c r="AA184" s="153">
        <v>177.65600000000001</v>
      </c>
      <c r="AB184" s="153">
        <v>56.172800000000002</v>
      </c>
      <c r="AC184" s="153">
        <v>13.829000000000001</v>
      </c>
      <c r="AD184" s="153">
        <v>7.3143000000000002</v>
      </c>
      <c r="AE184" s="153">
        <v>7.2282999999999999</v>
      </c>
      <c r="AF184" s="153">
        <v>43.341500000000003</v>
      </c>
      <c r="AG184" s="153">
        <v>73.824299999999994</v>
      </c>
      <c r="AH184" s="153">
        <v>0.48859999999999998</v>
      </c>
      <c r="AI184" s="153">
        <v>203.79490000000001</v>
      </c>
      <c r="AJ184" s="153">
        <v>1422.0060000000001</v>
      </c>
      <c r="AK184" s="153" t="s">
        <v>7469</v>
      </c>
      <c r="AL184" s="153">
        <v>14.5297</v>
      </c>
      <c r="AM184" s="153" t="s">
        <v>7469</v>
      </c>
      <c r="AN184" s="153">
        <v>333.1379</v>
      </c>
      <c r="AO184" s="153">
        <v>37.818399999999997</v>
      </c>
      <c r="AP184" s="153">
        <v>10.2788</v>
      </c>
      <c r="AQ184" s="153" t="s">
        <v>7469</v>
      </c>
      <c r="AR184" s="153">
        <v>966.69</v>
      </c>
      <c r="AS184" s="153">
        <v>19.221</v>
      </c>
      <c r="AT184" s="153">
        <v>15.4664</v>
      </c>
      <c r="AU184" s="153">
        <v>3.0222000000000002</v>
      </c>
      <c r="AV184" s="153">
        <v>345.91410000000002</v>
      </c>
      <c r="AW184" s="153" t="s">
        <v>7469</v>
      </c>
      <c r="AX184" s="153" t="s">
        <v>7469</v>
      </c>
      <c r="AY184" s="153" t="s">
        <v>7469</v>
      </c>
      <c r="AZ184" s="153">
        <v>173.1277</v>
      </c>
      <c r="BA184" s="153">
        <v>3.8216999999999999</v>
      </c>
      <c r="BB184" s="153" t="s">
        <v>7469</v>
      </c>
      <c r="BC184" s="153" t="s">
        <v>7469</v>
      </c>
      <c r="BD184" s="153" t="s">
        <v>7469</v>
      </c>
      <c r="BE184" s="153">
        <v>2.0634999999999999</v>
      </c>
      <c r="BF184" s="153">
        <v>1.5176000000000001</v>
      </c>
      <c r="BG184" s="153" t="s">
        <v>7469</v>
      </c>
      <c r="BH184" s="153" t="s">
        <v>7469</v>
      </c>
      <c r="BI184" s="153">
        <v>320.411</v>
      </c>
      <c r="BJ184" s="153">
        <v>7.3620999999999999</v>
      </c>
      <c r="BK184" s="153" t="s">
        <v>7469</v>
      </c>
      <c r="BL184" s="153">
        <v>78.606200000000001</v>
      </c>
      <c r="BM184" s="153">
        <v>27.172799999999999</v>
      </c>
      <c r="BN184" s="153">
        <v>377.58</v>
      </c>
      <c r="BO184" s="153">
        <v>3.8174000000000001</v>
      </c>
      <c r="BP184" s="153" t="s">
        <v>7469</v>
      </c>
      <c r="BQ184" s="153">
        <v>6.6516000000000002</v>
      </c>
      <c r="BR184" s="153" t="s">
        <v>7469</v>
      </c>
      <c r="BS184" s="153">
        <v>1033.5060000000001</v>
      </c>
      <c r="BT184" s="153" t="s">
        <v>7469</v>
      </c>
      <c r="BU184" s="153">
        <v>141.9965</v>
      </c>
      <c r="BV184" s="153" t="s">
        <v>7469</v>
      </c>
      <c r="BW184" s="153" t="s">
        <v>7469</v>
      </c>
      <c r="BX184" s="153">
        <v>23.024000000000001</v>
      </c>
      <c r="BY184" s="153" t="s">
        <v>7469</v>
      </c>
      <c r="BZ184" s="153">
        <v>176.58799999999999</v>
      </c>
      <c r="CA184" s="153">
        <v>1860.6590000000001</v>
      </c>
      <c r="CB184" s="153">
        <v>9.7301000000000002</v>
      </c>
      <c r="CC184" s="153">
        <v>9.1325000000000003</v>
      </c>
      <c r="CD184" s="153">
        <v>7.1498999999999997</v>
      </c>
      <c r="CE184" s="153">
        <v>0.44669999999999999</v>
      </c>
      <c r="CF184" s="153" t="s">
        <v>7469</v>
      </c>
      <c r="CG184" s="153" t="s">
        <v>7469</v>
      </c>
      <c r="CH184" s="153">
        <v>2.9699</v>
      </c>
      <c r="CI184" s="153">
        <v>562.03179999999998</v>
      </c>
      <c r="CJ184" s="153" t="s">
        <v>7469</v>
      </c>
      <c r="CK184" s="153" t="s">
        <v>7469</v>
      </c>
      <c r="CL184" s="153" t="s">
        <v>7469</v>
      </c>
      <c r="CM184" s="153" t="s">
        <v>7469</v>
      </c>
      <c r="CN184" s="153" t="s">
        <v>7469</v>
      </c>
      <c r="CO184" s="153">
        <v>48.582099999999997</v>
      </c>
      <c r="CP184" s="153">
        <v>151.36850000000001</v>
      </c>
      <c r="CQ184" s="153">
        <v>49.059100000000001</v>
      </c>
      <c r="CR184" s="153" t="s">
        <v>7469</v>
      </c>
      <c r="CS184" s="153">
        <v>122.491</v>
      </c>
      <c r="CT184" s="153">
        <v>12.5039</v>
      </c>
      <c r="CU184" s="153">
        <v>6.2961</v>
      </c>
      <c r="CV184" s="153" t="s">
        <v>7469</v>
      </c>
      <c r="CW184" s="153" t="s">
        <v>7469</v>
      </c>
      <c r="CX184" s="153" t="s">
        <v>7469</v>
      </c>
      <c r="CY184" s="153">
        <v>70.1845</v>
      </c>
      <c r="CZ184" s="153">
        <v>7.0575999999999999</v>
      </c>
      <c r="DA184" s="153">
        <v>14.225199999999999</v>
      </c>
      <c r="DB184" s="153" t="s">
        <v>7469</v>
      </c>
      <c r="DC184" s="153">
        <v>28.669799999999999</v>
      </c>
      <c r="DD184" s="153">
        <v>69.433599999999998</v>
      </c>
      <c r="DE184" s="153" t="s">
        <v>7469</v>
      </c>
      <c r="DF184" s="153" t="s">
        <v>7469</v>
      </c>
      <c r="DG184" s="153">
        <v>65.3279</v>
      </c>
      <c r="DH184" s="153">
        <v>1.1967000000000001</v>
      </c>
      <c r="DI184" s="153" t="s">
        <v>7469</v>
      </c>
      <c r="DJ184" s="153" t="s">
        <v>7469</v>
      </c>
      <c r="DK184" s="153">
        <v>1.6466000000000001</v>
      </c>
      <c r="DL184" s="153">
        <v>15.8171</v>
      </c>
      <c r="DM184" s="153">
        <v>3.4146000000000001</v>
      </c>
      <c r="DN184" s="153">
        <v>1113.8667</v>
      </c>
      <c r="DO184" s="153">
        <v>783.26779999999997</v>
      </c>
      <c r="DP184" s="153">
        <v>27.5655</v>
      </c>
      <c r="DQ184" s="153">
        <v>17.1143</v>
      </c>
      <c r="DR184" s="153" t="s">
        <v>7469</v>
      </c>
      <c r="DS184" s="153">
        <v>12.289400000000001</v>
      </c>
      <c r="DT184" s="153">
        <v>274.07780000000002</v>
      </c>
      <c r="DU184" s="153">
        <v>124.4755</v>
      </c>
      <c r="DV184" s="153" t="s">
        <v>7469</v>
      </c>
      <c r="DW184" s="153" t="s">
        <v>7469</v>
      </c>
      <c r="DX184" s="153">
        <v>32.098399999999998</v>
      </c>
      <c r="DY184" s="153">
        <v>23.048300000000001</v>
      </c>
      <c r="DZ184" s="153">
        <v>38.204500000000003</v>
      </c>
      <c r="EA184" s="153">
        <v>68.143500000000003</v>
      </c>
      <c r="EB184" s="153">
        <v>11.7127</v>
      </c>
      <c r="EC184" s="153">
        <v>283.65300000000002</v>
      </c>
      <c r="ED184" s="153">
        <v>9.9347999999999992</v>
      </c>
      <c r="EE184" s="153" t="s">
        <v>7469</v>
      </c>
      <c r="EF184" s="153">
        <v>231.41069999999999</v>
      </c>
      <c r="EG184" s="153">
        <v>79.890299999999996</v>
      </c>
      <c r="EH184" s="153" t="s">
        <v>7469</v>
      </c>
      <c r="EI184" s="153">
        <v>5.9690000000000003</v>
      </c>
      <c r="EJ184" s="153" t="s">
        <v>7469</v>
      </c>
      <c r="EK184" s="153" t="s">
        <v>7469</v>
      </c>
      <c r="EL184" s="153">
        <v>3.1076000000000001</v>
      </c>
      <c r="EM184" s="153">
        <v>161.8783</v>
      </c>
      <c r="EN184" s="153" t="s">
        <v>7469</v>
      </c>
    </row>
    <row r="185" spans="3:144">
      <c r="C185" s="120"/>
      <c r="D185" s="129" t="s">
        <v>8125</v>
      </c>
      <c r="E185" s="120"/>
      <c r="F185" s="126"/>
      <c r="G185" s="151"/>
      <c r="H185" s="152"/>
      <c r="I185" s="153" t="s">
        <v>8105</v>
      </c>
      <c r="J185" s="153" t="s">
        <v>8105</v>
      </c>
      <c r="K185" s="153" t="s">
        <v>8105</v>
      </c>
      <c r="L185" s="153" t="s">
        <v>8105</v>
      </c>
      <c r="M185" s="153" t="s">
        <v>8105</v>
      </c>
      <c r="N185" s="153" t="s">
        <v>8105</v>
      </c>
      <c r="O185" s="153" t="s">
        <v>8105</v>
      </c>
      <c r="P185" s="153" t="s">
        <v>8105</v>
      </c>
      <c r="Q185" s="153" t="s">
        <v>8105</v>
      </c>
      <c r="R185" s="153" t="s">
        <v>8105</v>
      </c>
      <c r="S185" s="153" t="s">
        <v>8105</v>
      </c>
      <c r="T185" s="153" t="s">
        <v>8105</v>
      </c>
      <c r="U185" s="153" t="s">
        <v>8105</v>
      </c>
      <c r="V185" s="153" t="s">
        <v>8105</v>
      </c>
      <c r="W185" s="153" t="s">
        <v>8105</v>
      </c>
      <c r="X185" s="153" t="s">
        <v>8105</v>
      </c>
      <c r="Y185" s="153" t="s">
        <v>8105</v>
      </c>
      <c r="Z185" s="153" t="s">
        <v>8105</v>
      </c>
      <c r="AA185" s="153" t="s">
        <v>8105</v>
      </c>
      <c r="AB185" s="153" t="s">
        <v>8105</v>
      </c>
      <c r="AC185" s="153" t="s">
        <v>8105</v>
      </c>
      <c r="AD185" s="153" t="s">
        <v>8105</v>
      </c>
      <c r="AE185" s="153" t="s">
        <v>8105</v>
      </c>
      <c r="AF185" s="153" t="s">
        <v>8105</v>
      </c>
      <c r="AG185" s="153" t="s">
        <v>8105</v>
      </c>
      <c r="AH185" s="153" t="s">
        <v>8105</v>
      </c>
      <c r="AI185" s="153" t="s">
        <v>8105</v>
      </c>
      <c r="AJ185" s="153" t="s">
        <v>8105</v>
      </c>
      <c r="AK185" s="153" t="s">
        <v>8105</v>
      </c>
      <c r="AL185" s="153" t="s">
        <v>8105</v>
      </c>
      <c r="AM185" s="153" t="s">
        <v>8105</v>
      </c>
      <c r="AN185" s="153" t="s">
        <v>8105</v>
      </c>
      <c r="AO185" s="153" t="s">
        <v>8105</v>
      </c>
      <c r="AP185" s="153" t="s">
        <v>8105</v>
      </c>
      <c r="AQ185" s="153" t="s">
        <v>8105</v>
      </c>
      <c r="AR185" s="153" t="s">
        <v>8105</v>
      </c>
      <c r="AS185" s="153" t="s">
        <v>8105</v>
      </c>
      <c r="AT185" s="153" t="s">
        <v>8105</v>
      </c>
      <c r="AU185" s="153" t="s">
        <v>8105</v>
      </c>
      <c r="AV185" s="153" t="s">
        <v>8105</v>
      </c>
      <c r="AW185" s="153" t="s">
        <v>8105</v>
      </c>
      <c r="AX185" s="153" t="s">
        <v>8105</v>
      </c>
      <c r="AY185" s="153" t="s">
        <v>8105</v>
      </c>
      <c r="AZ185" s="153" t="s">
        <v>8105</v>
      </c>
      <c r="BA185" s="153" t="s">
        <v>8105</v>
      </c>
      <c r="BB185" s="153" t="s">
        <v>8105</v>
      </c>
      <c r="BC185" s="153" t="s">
        <v>8105</v>
      </c>
      <c r="BD185" s="153" t="s">
        <v>8105</v>
      </c>
      <c r="BE185" s="153" t="s">
        <v>8105</v>
      </c>
      <c r="BF185" s="153" t="s">
        <v>8105</v>
      </c>
      <c r="BG185" s="153" t="s">
        <v>8105</v>
      </c>
      <c r="BH185" s="153" t="s">
        <v>8105</v>
      </c>
      <c r="BI185" s="153" t="s">
        <v>8105</v>
      </c>
      <c r="BJ185" s="153" t="s">
        <v>8105</v>
      </c>
      <c r="BK185" s="153" t="s">
        <v>8105</v>
      </c>
      <c r="BL185" s="153" t="s">
        <v>8105</v>
      </c>
      <c r="BM185" s="153" t="s">
        <v>8105</v>
      </c>
      <c r="BN185" s="153" t="s">
        <v>8105</v>
      </c>
      <c r="BO185" s="153" t="s">
        <v>8105</v>
      </c>
      <c r="BP185" s="153" t="s">
        <v>8105</v>
      </c>
      <c r="BQ185" s="153" t="s">
        <v>8105</v>
      </c>
      <c r="BR185" s="153" t="s">
        <v>8105</v>
      </c>
      <c r="BS185" s="153" t="s">
        <v>8105</v>
      </c>
      <c r="BT185" s="153" t="s">
        <v>8105</v>
      </c>
      <c r="BU185" s="153" t="s">
        <v>8105</v>
      </c>
      <c r="BV185" s="153" t="s">
        <v>8105</v>
      </c>
      <c r="BW185" s="153" t="s">
        <v>8105</v>
      </c>
      <c r="BX185" s="153" t="s">
        <v>8105</v>
      </c>
      <c r="BY185" s="153" t="s">
        <v>8105</v>
      </c>
      <c r="BZ185" s="153" t="s">
        <v>8105</v>
      </c>
      <c r="CA185" s="153" t="s">
        <v>8105</v>
      </c>
      <c r="CB185" s="153" t="s">
        <v>8105</v>
      </c>
      <c r="CC185" s="153" t="s">
        <v>8105</v>
      </c>
      <c r="CD185" s="153" t="s">
        <v>8105</v>
      </c>
      <c r="CE185" s="153" t="s">
        <v>8105</v>
      </c>
      <c r="CF185" s="153" t="s">
        <v>8105</v>
      </c>
      <c r="CG185" s="153" t="s">
        <v>8105</v>
      </c>
      <c r="CH185" s="153" t="s">
        <v>8105</v>
      </c>
      <c r="CI185" s="153" t="s">
        <v>8105</v>
      </c>
      <c r="CJ185" s="153" t="s">
        <v>8105</v>
      </c>
      <c r="CK185" s="153" t="s">
        <v>8105</v>
      </c>
      <c r="CL185" s="153" t="s">
        <v>8105</v>
      </c>
      <c r="CM185" s="153" t="s">
        <v>8105</v>
      </c>
      <c r="CN185" s="153" t="s">
        <v>8105</v>
      </c>
      <c r="CO185" s="153" t="s">
        <v>8105</v>
      </c>
      <c r="CP185" s="153" t="s">
        <v>8105</v>
      </c>
      <c r="CQ185" s="153" t="s">
        <v>8105</v>
      </c>
      <c r="CR185" s="153" t="s">
        <v>8105</v>
      </c>
      <c r="CS185" s="153" t="s">
        <v>8105</v>
      </c>
      <c r="CT185" s="153" t="s">
        <v>8105</v>
      </c>
      <c r="CU185" s="153" t="s">
        <v>8105</v>
      </c>
      <c r="CV185" s="153" t="s">
        <v>8105</v>
      </c>
      <c r="CW185" s="153" t="s">
        <v>8105</v>
      </c>
      <c r="CX185" s="153" t="s">
        <v>8105</v>
      </c>
      <c r="CY185" s="153" t="s">
        <v>8105</v>
      </c>
      <c r="CZ185" s="153" t="s">
        <v>8105</v>
      </c>
      <c r="DA185" s="153" t="s">
        <v>8105</v>
      </c>
      <c r="DB185" s="153" t="s">
        <v>8105</v>
      </c>
      <c r="DC185" s="153" t="s">
        <v>8105</v>
      </c>
      <c r="DD185" s="153" t="s">
        <v>8105</v>
      </c>
      <c r="DE185" s="153" t="s">
        <v>8105</v>
      </c>
      <c r="DF185" s="153" t="s">
        <v>8105</v>
      </c>
      <c r="DG185" s="153" t="s">
        <v>8105</v>
      </c>
      <c r="DH185" s="153" t="s">
        <v>8105</v>
      </c>
      <c r="DI185" s="153" t="s">
        <v>8105</v>
      </c>
      <c r="DJ185" s="153" t="s">
        <v>8105</v>
      </c>
      <c r="DK185" s="153" t="s">
        <v>8105</v>
      </c>
      <c r="DL185" s="153" t="s">
        <v>8105</v>
      </c>
      <c r="DM185" s="153" t="s">
        <v>8105</v>
      </c>
      <c r="DN185" s="153" t="s">
        <v>8105</v>
      </c>
      <c r="DO185" s="153" t="s">
        <v>8105</v>
      </c>
      <c r="DP185" s="153" t="s">
        <v>8105</v>
      </c>
      <c r="DQ185" s="153" t="s">
        <v>8105</v>
      </c>
      <c r="DR185" s="153" t="s">
        <v>8105</v>
      </c>
      <c r="DS185" s="153" t="s">
        <v>8105</v>
      </c>
      <c r="DT185" s="153" t="s">
        <v>8105</v>
      </c>
      <c r="DU185" s="153" t="s">
        <v>8105</v>
      </c>
      <c r="DV185" s="153" t="s">
        <v>8105</v>
      </c>
      <c r="DW185" s="153" t="s">
        <v>8105</v>
      </c>
      <c r="DX185" s="153" t="s">
        <v>8105</v>
      </c>
      <c r="DY185" s="153" t="s">
        <v>8105</v>
      </c>
      <c r="DZ185" s="153" t="s">
        <v>8105</v>
      </c>
      <c r="EA185" s="153" t="s">
        <v>8105</v>
      </c>
      <c r="EB185" s="153" t="s">
        <v>8105</v>
      </c>
      <c r="EC185" s="153" t="s">
        <v>8105</v>
      </c>
      <c r="ED185" s="153" t="s">
        <v>8105</v>
      </c>
      <c r="EE185" s="153" t="s">
        <v>8105</v>
      </c>
      <c r="EF185" s="153" t="s">
        <v>8105</v>
      </c>
      <c r="EG185" s="153" t="s">
        <v>8105</v>
      </c>
      <c r="EH185" s="153" t="s">
        <v>8105</v>
      </c>
      <c r="EI185" s="153" t="s">
        <v>8105</v>
      </c>
      <c r="EJ185" s="153" t="s">
        <v>8105</v>
      </c>
      <c r="EK185" s="153" t="s">
        <v>8105</v>
      </c>
      <c r="EL185" s="153" t="s">
        <v>8105</v>
      </c>
      <c r="EM185" s="153" t="s">
        <v>8105</v>
      </c>
      <c r="EN185" s="153" t="s">
        <v>8105</v>
      </c>
    </row>
    <row r="186" spans="3:144">
      <c r="C186" s="120"/>
      <c r="D186" s="103"/>
      <c r="E186" s="120" t="s">
        <v>8088</v>
      </c>
      <c r="F186" s="126" t="s">
        <v>8126</v>
      </c>
      <c r="G186" s="151" t="s">
        <v>8090</v>
      </c>
      <c r="H186" s="152" t="s">
        <v>8091</v>
      </c>
      <c r="I186" s="153">
        <v>0</v>
      </c>
      <c r="J186" s="153">
        <v>0</v>
      </c>
      <c r="K186" s="153">
        <v>0</v>
      </c>
      <c r="L186" s="153">
        <v>0</v>
      </c>
      <c r="M186" s="153">
        <v>0.154</v>
      </c>
      <c r="N186" s="153">
        <v>0</v>
      </c>
      <c r="O186" s="153">
        <v>0</v>
      </c>
      <c r="P186" s="153">
        <v>5.8000000000000003E-2</v>
      </c>
      <c r="Q186" s="153">
        <v>0</v>
      </c>
      <c r="R186" s="153">
        <v>0</v>
      </c>
      <c r="S186" s="153">
        <v>0.56310000000000004</v>
      </c>
      <c r="T186" s="153">
        <v>0</v>
      </c>
      <c r="U186" s="153">
        <v>0.84899999999999998</v>
      </c>
      <c r="V186" s="153">
        <v>1.115</v>
      </c>
      <c r="W186" s="153">
        <v>6.9375999999999998</v>
      </c>
      <c r="X186" s="153">
        <v>0</v>
      </c>
      <c r="Y186" s="153">
        <v>0</v>
      </c>
      <c r="Z186" s="153">
        <v>1.9058999999999999</v>
      </c>
      <c r="AA186" s="153">
        <v>34.672699999999999</v>
      </c>
      <c r="AB186" s="153">
        <v>0.85550000000000004</v>
      </c>
      <c r="AC186" s="153">
        <v>4.9279999999999999</v>
      </c>
      <c r="AD186" s="153">
        <v>0</v>
      </c>
      <c r="AE186" s="153">
        <v>0.37659999999999999</v>
      </c>
      <c r="AF186" s="153">
        <v>0</v>
      </c>
      <c r="AG186" s="153">
        <v>23.519500000000001</v>
      </c>
      <c r="AH186" s="153">
        <v>0.15629999999999999</v>
      </c>
      <c r="AI186" s="153">
        <v>14.9923</v>
      </c>
      <c r="AJ186" s="153">
        <v>0</v>
      </c>
      <c r="AK186" s="153">
        <v>0</v>
      </c>
      <c r="AL186" s="153">
        <v>6.6418999999999997</v>
      </c>
      <c r="AM186" s="153">
        <v>0.67800000000000005</v>
      </c>
      <c r="AN186" s="153">
        <v>101.9967</v>
      </c>
      <c r="AO186" s="153">
        <v>0.85140000000000005</v>
      </c>
      <c r="AP186" s="153">
        <v>0</v>
      </c>
      <c r="AQ186" s="153">
        <v>0.76119999999999999</v>
      </c>
      <c r="AR186" s="153">
        <v>0</v>
      </c>
      <c r="AS186" s="153">
        <v>3.7699999999999997E-2</v>
      </c>
      <c r="AT186" s="153">
        <v>6.0589000000000004</v>
      </c>
      <c r="AU186" s="153">
        <v>0</v>
      </c>
      <c r="AV186" s="153">
        <v>0</v>
      </c>
      <c r="AW186" s="153" t="s">
        <v>7469</v>
      </c>
      <c r="AX186" s="153">
        <v>0</v>
      </c>
      <c r="AY186" s="153" t="s">
        <v>7469</v>
      </c>
      <c r="AZ186" s="153">
        <v>0.96679999999999999</v>
      </c>
      <c r="BA186" s="153">
        <v>0</v>
      </c>
      <c r="BB186" s="153">
        <v>0.22600000000000001</v>
      </c>
      <c r="BC186" s="153">
        <v>0.65800000000000003</v>
      </c>
      <c r="BD186" s="153">
        <v>0</v>
      </c>
      <c r="BE186" s="153">
        <v>0.55940000000000001</v>
      </c>
      <c r="BF186" s="153">
        <v>0</v>
      </c>
      <c r="BG186" s="153" t="s">
        <v>7469</v>
      </c>
      <c r="BH186" s="153">
        <v>2.1970000000000001</v>
      </c>
      <c r="BI186" s="153" t="s">
        <v>7469</v>
      </c>
      <c r="BJ186" s="153">
        <v>0</v>
      </c>
      <c r="BK186" s="153">
        <v>0</v>
      </c>
      <c r="BL186" s="153">
        <v>0</v>
      </c>
      <c r="BM186" s="153">
        <v>2.9636</v>
      </c>
      <c r="BN186" s="153">
        <v>0</v>
      </c>
      <c r="BO186" s="153">
        <v>2.7099999999999999E-2</v>
      </c>
      <c r="BP186" s="153">
        <v>0</v>
      </c>
      <c r="BQ186" s="153">
        <v>0.48630000000000001</v>
      </c>
      <c r="BR186" s="153" t="s">
        <v>7469</v>
      </c>
      <c r="BS186" s="153">
        <v>0</v>
      </c>
      <c r="BT186" s="153">
        <v>0</v>
      </c>
      <c r="BU186" s="153">
        <v>9.4500000000000001E-2</v>
      </c>
      <c r="BV186" s="153">
        <v>6.7299999999999999E-2</v>
      </c>
      <c r="BW186" s="153" t="s">
        <v>7469</v>
      </c>
      <c r="BX186" s="153">
        <v>3.1343000000000001</v>
      </c>
      <c r="BY186" s="153">
        <v>0</v>
      </c>
      <c r="BZ186" s="153" t="s">
        <v>7469</v>
      </c>
      <c r="CA186" s="153">
        <v>0</v>
      </c>
      <c r="CB186" s="153">
        <v>0</v>
      </c>
      <c r="CC186" s="153">
        <v>0</v>
      </c>
      <c r="CD186" s="153">
        <v>0</v>
      </c>
      <c r="CE186" s="153">
        <v>0</v>
      </c>
      <c r="CF186" s="153">
        <v>13.4011</v>
      </c>
      <c r="CG186" s="153">
        <v>0.2218</v>
      </c>
      <c r="CH186" s="153">
        <v>0.1623</v>
      </c>
      <c r="CI186" s="153">
        <v>0</v>
      </c>
      <c r="CJ186" s="153" t="s">
        <v>7469</v>
      </c>
      <c r="CK186" s="153" t="s">
        <v>7469</v>
      </c>
      <c r="CL186" s="153" t="s">
        <v>7469</v>
      </c>
      <c r="CM186" s="153" t="s">
        <v>7469</v>
      </c>
      <c r="CN186" s="153" t="s">
        <v>7469</v>
      </c>
      <c r="CO186" s="153">
        <v>0</v>
      </c>
      <c r="CP186" s="153">
        <v>0</v>
      </c>
      <c r="CQ186" s="153">
        <v>1.3599999999999999E-2</v>
      </c>
      <c r="CR186" s="153" t="s">
        <v>7469</v>
      </c>
      <c r="CS186" s="153">
        <v>0</v>
      </c>
      <c r="CT186" s="153">
        <v>0</v>
      </c>
      <c r="CU186" s="153">
        <v>1.8829</v>
      </c>
      <c r="CV186" s="153" t="s">
        <v>7469</v>
      </c>
      <c r="CW186" s="153" t="s">
        <v>7469</v>
      </c>
      <c r="CX186" s="153" t="s">
        <v>7469</v>
      </c>
      <c r="CY186" s="153">
        <v>0</v>
      </c>
      <c r="CZ186" s="153">
        <v>0</v>
      </c>
      <c r="DA186" s="153">
        <v>0.13320000000000001</v>
      </c>
      <c r="DB186" s="153" t="s">
        <v>7469</v>
      </c>
      <c r="DC186" s="153">
        <v>0</v>
      </c>
      <c r="DD186" s="153">
        <v>24.5246</v>
      </c>
      <c r="DE186" s="153">
        <v>3.09E-2</v>
      </c>
      <c r="DF186" s="153" t="s">
        <v>7469</v>
      </c>
      <c r="DG186" s="153">
        <v>6.9782999999999999</v>
      </c>
      <c r="DH186" s="153">
        <v>0</v>
      </c>
      <c r="DI186" s="153">
        <v>6.3070000000000004</v>
      </c>
      <c r="DJ186" s="153" t="s">
        <v>7469</v>
      </c>
      <c r="DK186" s="153">
        <v>0</v>
      </c>
      <c r="DL186" s="153">
        <v>15.763199999999999</v>
      </c>
      <c r="DM186" s="153">
        <v>0</v>
      </c>
      <c r="DN186" s="153">
        <v>0</v>
      </c>
      <c r="DO186" s="153">
        <v>374.63240000000002</v>
      </c>
      <c r="DP186" s="153">
        <v>19.666399999999999</v>
      </c>
      <c r="DQ186" s="153">
        <v>0</v>
      </c>
      <c r="DR186" s="153" t="s">
        <v>7469</v>
      </c>
      <c r="DS186" s="153" t="s">
        <v>7469</v>
      </c>
      <c r="DT186" s="153">
        <v>1.5569</v>
      </c>
      <c r="DU186" s="153">
        <v>15.7475</v>
      </c>
      <c r="DV186" s="153">
        <v>0.2024</v>
      </c>
      <c r="DW186" s="153" t="s">
        <v>7469</v>
      </c>
      <c r="DX186" s="153">
        <v>0.1646</v>
      </c>
      <c r="DY186" s="153">
        <v>14.154400000000001</v>
      </c>
      <c r="DZ186" s="153">
        <v>0.69199999999999995</v>
      </c>
      <c r="EA186" s="153">
        <v>0</v>
      </c>
      <c r="EB186" s="153">
        <v>0</v>
      </c>
      <c r="EC186" s="153">
        <v>18.8551</v>
      </c>
      <c r="ED186" s="153">
        <v>12.9116</v>
      </c>
      <c r="EE186" s="153" t="s">
        <v>7469</v>
      </c>
      <c r="EF186" s="153">
        <v>0.26939999999999997</v>
      </c>
      <c r="EG186" s="153">
        <v>0.1138</v>
      </c>
      <c r="EH186" s="153">
        <v>1.2307999999999999</v>
      </c>
      <c r="EI186" s="153">
        <v>0.11509999999999999</v>
      </c>
      <c r="EJ186" s="153" t="s">
        <v>7469</v>
      </c>
      <c r="EK186" s="153">
        <v>0.26679999999999998</v>
      </c>
      <c r="EL186" s="153">
        <v>0</v>
      </c>
      <c r="EM186" s="153">
        <v>0</v>
      </c>
      <c r="EN186" s="153">
        <v>12.001899999999999</v>
      </c>
    </row>
    <row r="187" spans="3:144">
      <c r="C187" s="120"/>
      <c r="D187" s="103"/>
      <c r="E187" s="120" t="s">
        <v>8092</v>
      </c>
      <c r="F187" s="126" t="s">
        <v>8126</v>
      </c>
      <c r="G187" s="151" t="s">
        <v>8090</v>
      </c>
      <c r="H187" s="152" t="s">
        <v>8091</v>
      </c>
      <c r="I187" s="153">
        <v>0</v>
      </c>
      <c r="J187" s="153">
        <v>3.1509999999999998</v>
      </c>
      <c r="K187" s="153">
        <v>0</v>
      </c>
      <c r="L187" s="153">
        <v>1.946</v>
      </c>
      <c r="M187" s="153">
        <v>2.0419999999999998</v>
      </c>
      <c r="N187" s="153">
        <v>491</v>
      </c>
      <c r="O187" s="153">
        <v>0</v>
      </c>
      <c r="P187" s="153">
        <v>0.32700000000000001</v>
      </c>
      <c r="Q187" s="153">
        <v>2.4260000000000002</v>
      </c>
      <c r="R187" s="153">
        <v>0</v>
      </c>
      <c r="S187" s="153">
        <v>0.84599999999999997</v>
      </c>
      <c r="T187" s="153">
        <v>0.22559999999999999</v>
      </c>
      <c r="U187" s="153">
        <v>1.2609999999999999</v>
      </c>
      <c r="V187" s="153">
        <v>1.224</v>
      </c>
      <c r="W187" s="153">
        <v>13.3367</v>
      </c>
      <c r="X187" s="153">
        <v>15.5</v>
      </c>
      <c r="Y187" s="153">
        <v>1.6468</v>
      </c>
      <c r="Z187" s="153">
        <v>2.8826999999999998</v>
      </c>
      <c r="AA187" s="153">
        <v>19.344999999999999</v>
      </c>
      <c r="AB187" s="153">
        <v>1.4003000000000001</v>
      </c>
      <c r="AC187" s="153">
        <v>5.2439999999999998</v>
      </c>
      <c r="AD187" s="153">
        <v>0.56920000000000004</v>
      </c>
      <c r="AE187" s="153">
        <v>0.45140000000000002</v>
      </c>
      <c r="AF187" s="153">
        <v>0</v>
      </c>
      <c r="AG187" s="153">
        <v>23.997499999999999</v>
      </c>
      <c r="AH187" s="153">
        <v>0.15590000000000001</v>
      </c>
      <c r="AI187" s="153">
        <v>31.033200000000001</v>
      </c>
      <c r="AJ187" s="153">
        <v>7.1790000000000003</v>
      </c>
      <c r="AK187" s="153">
        <v>0</v>
      </c>
      <c r="AL187" s="153">
        <v>4.8855000000000004</v>
      </c>
      <c r="AM187" s="153">
        <v>0.81069999999999998</v>
      </c>
      <c r="AN187" s="153">
        <v>98.160899999999998</v>
      </c>
      <c r="AO187" s="153">
        <v>3.6223999999999998</v>
      </c>
      <c r="AP187" s="153">
        <v>0</v>
      </c>
      <c r="AQ187" s="153">
        <v>3.4986999999999999</v>
      </c>
      <c r="AR187" s="153">
        <v>5.9249999999999998</v>
      </c>
      <c r="AS187" s="153">
        <v>0</v>
      </c>
      <c r="AT187" s="153">
        <v>13.4359</v>
      </c>
      <c r="AU187" s="153">
        <v>3.32E-2</v>
      </c>
      <c r="AV187" s="153">
        <v>0.14360000000000001</v>
      </c>
      <c r="AW187" s="153" t="s">
        <v>7469</v>
      </c>
      <c r="AX187" s="153">
        <v>0</v>
      </c>
      <c r="AY187" s="153" t="s">
        <v>7469</v>
      </c>
      <c r="AZ187" s="153">
        <v>14.800599999999999</v>
      </c>
      <c r="BA187" s="153">
        <v>1.2903</v>
      </c>
      <c r="BB187" s="153">
        <v>1.365</v>
      </c>
      <c r="BC187" s="153">
        <v>0.35</v>
      </c>
      <c r="BD187" s="153">
        <v>0.188</v>
      </c>
      <c r="BE187" s="153">
        <v>0.82420000000000004</v>
      </c>
      <c r="BF187" s="153">
        <v>0</v>
      </c>
      <c r="BG187" s="153" t="s">
        <v>7469</v>
      </c>
      <c r="BH187" s="153">
        <v>4.4379999999999997</v>
      </c>
      <c r="BI187" s="153">
        <v>2.044</v>
      </c>
      <c r="BJ187" s="153">
        <v>0</v>
      </c>
      <c r="BK187" s="153">
        <v>0</v>
      </c>
      <c r="BL187" s="153">
        <v>6.1699999999999998E-2</v>
      </c>
      <c r="BM187" s="153">
        <v>6.5255999999999998</v>
      </c>
      <c r="BN187" s="153">
        <v>0</v>
      </c>
      <c r="BO187" s="153">
        <v>8.6699999999999999E-2</v>
      </c>
      <c r="BP187" s="153">
        <v>0</v>
      </c>
      <c r="BQ187" s="153">
        <v>0.36820000000000003</v>
      </c>
      <c r="BR187" s="153">
        <v>4.4999999999999998E-2</v>
      </c>
      <c r="BS187" s="153">
        <v>5.2089999999999996</v>
      </c>
      <c r="BT187" s="153">
        <v>1.0303</v>
      </c>
      <c r="BU187" s="153">
        <v>5.8617999999999997</v>
      </c>
      <c r="BV187" s="153">
        <v>6.1100000000000002E-2</v>
      </c>
      <c r="BW187" s="153" t="s">
        <v>7469</v>
      </c>
      <c r="BX187" s="153">
        <v>0.8831</v>
      </c>
      <c r="BY187" s="153">
        <v>0</v>
      </c>
      <c r="BZ187" s="153">
        <v>0.97299999999999998</v>
      </c>
      <c r="CA187" s="153">
        <v>0</v>
      </c>
      <c r="CB187" s="153">
        <v>0.14710000000000001</v>
      </c>
      <c r="CC187" s="153">
        <v>0</v>
      </c>
      <c r="CD187" s="153">
        <v>0.29189999999999999</v>
      </c>
      <c r="CE187" s="153">
        <v>0</v>
      </c>
      <c r="CF187" s="153">
        <v>0.72309999999999997</v>
      </c>
      <c r="CG187" s="153">
        <v>0</v>
      </c>
      <c r="CH187" s="153">
        <v>0.1118</v>
      </c>
      <c r="CI187" s="153">
        <v>7.7399999999999997E-2</v>
      </c>
      <c r="CJ187" s="153" t="s">
        <v>7469</v>
      </c>
      <c r="CK187" s="153" t="s">
        <v>7469</v>
      </c>
      <c r="CL187" s="153" t="s">
        <v>7469</v>
      </c>
      <c r="CM187" s="153">
        <v>0</v>
      </c>
      <c r="CN187" s="153" t="s">
        <v>7469</v>
      </c>
      <c r="CO187" s="153">
        <v>0.35239999999999999</v>
      </c>
      <c r="CP187" s="153">
        <v>1.1272</v>
      </c>
      <c r="CQ187" s="153">
        <v>0.1807</v>
      </c>
      <c r="CR187" s="153" t="s">
        <v>7469</v>
      </c>
      <c r="CS187" s="153">
        <v>2.6360000000000001</v>
      </c>
      <c r="CT187" s="153">
        <v>0.1066</v>
      </c>
      <c r="CU187" s="153">
        <v>1.8055000000000001</v>
      </c>
      <c r="CV187" s="153" t="s">
        <v>7469</v>
      </c>
      <c r="CW187" s="153" t="s">
        <v>7469</v>
      </c>
      <c r="CX187" s="153" t="s">
        <v>7469</v>
      </c>
      <c r="CY187" s="153">
        <v>0.23230000000000001</v>
      </c>
      <c r="CZ187" s="153">
        <v>0.3332</v>
      </c>
      <c r="DA187" s="153">
        <v>1.2996000000000001</v>
      </c>
      <c r="DB187" s="153" t="s">
        <v>7469</v>
      </c>
      <c r="DC187" s="153">
        <v>0.1023</v>
      </c>
      <c r="DD187" s="153">
        <v>22.378399999999999</v>
      </c>
      <c r="DE187" s="153">
        <v>0.2828</v>
      </c>
      <c r="DF187" s="153" t="s">
        <v>7469</v>
      </c>
      <c r="DG187" s="153">
        <v>4.9069000000000003</v>
      </c>
      <c r="DH187" s="153">
        <v>2.29E-2</v>
      </c>
      <c r="DI187" s="153">
        <v>7.6116000000000001</v>
      </c>
      <c r="DJ187" s="153" t="s">
        <v>7469</v>
      </c>
      <c r="DK187" s="153">
        <v>0</v>
      </c>
      <c r="DL187" s="153">
        <v>29.592700000000001</v>
      </c>
      <c r="DM187" s="153">
        <v>0</v>
      </c>
      <c r="DN187" s="153">
        <v>0</v>
      </c>
      <c r="DO187" s="153">
        <v>379.90719999999999</v>
      </c>
      <c r="DP187" s="153">
        <v>21.6983</v>
      </c>
      <c r="DQ187" s="153">
        <v>0</v>
      </c>
      <c r="DR187" s="153" t="s">
        <v>7469</v>
      </c>
      <c r="DS187" s="153">
        <v>6.9199999999999998E-2</v>
      </c>
      <c r="DT187" s="153">
        <v>3.6112000000000002</v>
      </c>
      <c r="DU187" s="153">
        <v>12.744300000000001</v>
      </c>
      <c r="DV187" s="153">
        <v>0.2306</v>
      </c>
      <c r="DW187" s="153" t="s">
        <v>7469</v>
      </c>
      <c r="DX187" s="153">
        <v>0.82</v>
      </c>
      <c r="DY187" s="153">
        <v>15.707000000000001</v>
      </c>
      <c r="DZ187" s="153">
        <v>6.3851000000000004</v>
      </c>
      <c r="EA187" s="153">
        <v>0</v>
      </c>
      <c r="EB187" s="153">
        <v>0.03</v>
      </c>
      <c r="EC187" s="153">
        <v>29.442399999999999</v>
      </c>
      <c r="ED187" s="153">
        <v>0.57050000000000001</v>
      </c>
      <c r="EE187" s="153">
        <v>0</v>
      </c>
      <c r="EF187" s="153">
        <v>9.2352000000000007</v>
      </c>
      <c r="EG187" s="153">
        <v>0</v>
      </c>
      <c r="EH187" s="153">
        <v>0.55049999999999999</v>
      </c>
      <c r="EI187" s="153">
        <v>0.1205</v>
      </c>
      <c r="EJ187" s="153" t="s">
        <v>7469</v>
      </c>
      <c r="EK187" s="153">
        <v>0.44280000000000003</v>
      </c>
      <c r="EL187" s="153">
        <v>0</v>
      </c>
      <c r="EM187" s="153">
        <v>0</v>
      </c>
      <c r="EN187" s="153">
        <v>4.3289</v>
      </c>
    </row>
    <row r="188" spans="3:144">
      <c r="C188" s="120"/>
      <c r="D188" s="103"/>
      <c r="E188" s="120" t="s">
        <v>8093</v>
      </c>
      <c r="F188" s="126" t="s">
        <v>8126</v>
      </c>
      <c r="G188" s="151" t="s">
        <v>8090</v>
      </c>
      <c r="H188" s="152" t="s">
        <v>8091</v>
      </c>
      <c r="I188" s="153">
        <v>0</v>
      </c>
      <c r="J188" s="153">
        <v>2.8130000000000002</v>
      </c>
      <c r="K188" s="153">
        <v>0</v>
      </c>
      <c r="L188" s="153">
        <v>1.9830000000000001</v>
      </c>
      <c r="M188" s="153">
        <v>1.246</v>
      </c>
      <c r="N188" s="153">
        <v>784</v>
      </c>
      <c r="O188" s="153">
        <v>2860</v>
      </c>
      <c r="P188" s="153">
        <v>0.50800000000000001</v>
      </c>
      <c r="Q188" s="153">
        <v>0.46629999999999999</v>
      </c>
      <c r="R188" s="153">
        <v>638</v>
      </c>
      <c r="S188" s="153">
        <v>0.42149999999999999</v>
      </c>
      <c r="T188" s="153">
        <v>0.4027</v>
      </c>
      <c r="U188" s="153">
        <v>2.1589999999999998</v>
      </c>
      <c r="V188" s="153">
        <v>2.016</v>
      </c>
      <c r="W188" s="153">
        <v>19.483000000000001</v>
      </c>
      <c r="X188" s="153">
        <v>19.100000000000001</v>
      </c>
      <c r="Y188" s="153">
        <v>1.6355999999999999</v>
      </c>
      <c r="Z188" s="153">
        <v>2.1103999999999998</v>
      </c>
      <c r="AA188" s="153">
        <v>5.0008999999999997</v>
      </c>
      <c r="AB188" s="153">
        <v>1.3814</v>
      </c>
      <c r="AC188" s="153">
        <v>5.0069999999999997</v>
      </c>
      <c r="AD188" s="153">
        <v>0.31309999999999999</v>
      </c>
      <c r="AE188" s="153">
        <v>0.46389999999999998</v>
      </c>
      <c r="AF188" s="153">
        <v>0</v>
      </c>
      <c r="AG188" s="153">
        <v>17.513100000000001</v>
      </c>
      <c r="AH188" s="153" t="s">
        <v>7469</v>
      </c>
      <c r="AI188" s="153">
        <v>19.110199999999999</v>
      </c>
      <c r="AJ188" s="153">
        <v>9.6120000000000001</v>
      </c>
      <c r="AK188" s="153">
        <v>0</v>
      </c>
      <c r="AL188" s="153">
        <v>0.1729</v>
      </c>
      <c r="AM188" s="153">
        <v>0</v>
      </c>
      <c r="AN188" s="153">
        <v>0.70740000000000003</v>
      </c>
      <c r="AO188" s="153">
        <v>6.1885000000000003</v>
      </c>
      <c r="AP188" s="153">
        <v>0</v>
      </c>
      <c r="AQ188" s="153">
        <v>2.0198</v>
      </c>
      <c r="AR188" s="153">
        <v>7.0250000000000004</v>
      </c>
      <c r="AS188" s="153">
        <v>0.55600000000000005</v>
      </c>
      <c r="AT188" s="153">
        <v>11.251799999999999</v>
      </c>
      <c r="AU188" s="153">
        <v>1.6199999999999999E-2</v>
      </c>
      <c r="AV188" s="153">
        <v>0</v>
      </c>
      <c r="AW188" s="153" t="s">
        <v>7469</v>
      </c>
      <c r="AX188" s="153">
        <v>0</v>
      </c>
      <c r="AY188" s="153" t="s">
        <v>7469</v>
      </c>
      <c r="AZ188" s="153">
        <v>14.292299999999999</v>
      </c>
      <c r="BA188" s="153">
        <v>0.49959999999999999</v>
      </c>
      <c r="BB188" s="153">
        <v>9.6890000000000001</v>
      </c>
      <c r="BC188" s="153">
        <v>0.91200000000000003</v>
      </c>
      <c r="BD188" s="153">
        <v>0.29799999999999999</v>
      </c>
      <c r="BE188" s="153">
        <v>0.76990000000000003</v>
      </c>
      <c r="BF188" s="153">
        <v>5.4300000000000001E-2</v>
      </c>
      <c r="BG188" s="153">
        <v>0</v>
      </c>
      <c r="BH188" s="153">
        <v>4.9029999999999996</v>
      </c>
      <c r="BI188" s="153">
        <v>2.6509999999999998</v>
      </c>
      <c r="BJ188" s="153">
        <v>0</v>
      </c>
      <c r="BK188" s="153">
        <v>0</v>
      </c>
      <c r="BL188" s="153">
        <v>0</v>
      </c>
      <c r="BM188" s="153">
        <v>7.2660999999999998</v>
      </c>
      <c r="BN188" s="153">
        <v>4.8849999999999998</v>
      </c>
      <c r="BO188" s="153">
        <v>0.34660000000000002</v>
      </c>
      <c r="BP188" s="153">
        <v>0.72099999999999997</v>
      </c>
      <c r="BQ188" s="153">
        <v>2.6642000000000001</v>
      </c>
      <c r="BR188" s="153">
        <v>7.4999999999999997E-2</v>
      </c>
      <c r="BS188" s="153">
        <v>3.8149999999999999</v>
      </c>
      <c r="BT188" s="153">
        <v>1.0322</v>
      </c>
      <c r="BU188" s="153">
        <v>3.8687</v>
      </c>
      <c r="BV188" s="153">
        <v>0.86560000000000004</v>
      </c>
      <c r="BW188" s="153" t="s">
        <v>7469</v>
      </c>
      <c r="BX188" s="153">
        <v>7.9789000000000003</v>
      </c>
      <c r="BY188" s="153">
        <v>0</v>
      </c>
      <c r="BZ188" s="153">
        <v>0.77900000000000003</v>
      </c>
      <c r="CA188" s="153">
        <v>0</v>
      </c>
      <c r="CB188" s="153">
        <v>0.13139999999999999</v>
      </c>
      <c r="CC188" s="153" t="s">
        <v>7469</v>
      </c>
      <c r="CD188" s="153">
        <v>0.33600000000000002</v>
      </c>
      <c r="CE188" s="153">
        <v>0</v>
      </c>
      <c r="CF188" s="153">
        <v>1.4499</v>
      </c>
      <c r="CG188" s="153">
        <v>0.08</v>
      </c>
      <c r="CH188" s="153">
        <v>0.11749999999999999</v>
      </c>
      <c r="CI188" s="153">
        <v>2.1894999999999998</v>
      </c>
      <c r="CJ188" s="153">
        <v>0.48459999999999998</v>
      </c>
      <c r="CK188" s="153" t="s">
        <v>7469</v>
      </c>
      <c r="CL188" s="153">
        <v>0</v>
      </c>
      <c r="CM188" s="153">
        <v>1.5321</v>
      </c>
      <c r="CN188" s="153" t="s">
        <v>7469</v>
      </c>
      <c r="CO188" s="153">
        <v>0.35980000000000001</v>
      </c>
      <c r="CP188" s="153">
        <v>4.47</v>
      </c>
      <c r="CQ188" s="153">
        <v>0.35039999999999999</v>
      </c>
      <c r="CR188" s="153" t="s">
        <v>7469</v>
      </c>
      <c r="CS188" s="153">
        <v>2.855</v>
      </c>
      <c r="CT188" s="153">
        <v>0.1376</v>
      </c>
      <c r="CU188" s="153">
        <v>1.8555999999999999</v>
      </c>
      <c r="CV188" s="153" t="s">
        <v>7469</v>
      </c>
      <c r="CW188" s="153" t="s">
        <v>7469</v>
      </c>
      <c r="CX188" s="153" t="s">
        <v>7469</v>
      </c>
      <c r="CY188" s="153">
        <v>0.18490000000000001</v>
      </c>
      <c r="CZ188" s="153">
        <v>0.35870000000000002</v>
      </c>
      <c r="DA188" s="153">
        <v>7.5086000000000004</v>
      </c>
      <c r="DB188" s="153" t="s">
        <v>7469</v>
      </c>
      <c r="DC188" s="153">
        <v>0.1361</v>
      </c>
      <c r="DD188" s="153">
        <v>33.533000000000001</v>
      </c>
      <c r="DE188" s="153">
        <v>0.16259999999999999</v>
      </c>
      <c r="DF188" s="153" t="s">
        <v>7469</v>
      </c>
      <c r="DG188" s="153">
        <v>0</v>
      </c>
      <c r="DH188" s="153">
        <v>0</v>
      </c>
      <c r="DI188" s="153">
        <v>1.7885</v>
      </c>
      <c r="DJ188" s="153" t="s">
        <v>7469</v>
      </c>
      <c r="DK188" s="153">
        <v>0</v>
      </c>
      <c r="DL188" s="153">
        <v>22.089500000000001</v>
      </c>
      <c r="DM188" s="153">
        <v>0</v>
      </c>
      <c r="DN188" s="153">
        <v>301.84140000000002</v>
      </c>
      <c r="DO188" s="153">
        <v>420.66789999999997</v>
      </c>
      <c r="DP188" s="153">
        <v>3.3671000000000002</v>
      </c>
      <c r="DQ188" s="153">
        <v>0</v>
      </c>
      <c r="DR188" s="153" t="s">
        <v>7469</v>
      </c>
      <c r="DS188" s="153">
        <v>0.77669999999999995</v>
      </c>
      <c r="DT188" s="153">
        <v>3.5802999999999998</v>
      </c>
      <c r="DU188" s="153">
        <v>11.490399999999999</v>
      </c>
      <c r="DV188" s="153" t="s">
        <v>7469</v>
      </c>
      <c r="DW188" s="153" t="s">
        <v>7469</v>
      </c>
      <c r="DX188" s="153">
        <v>3.9481999999999999</v>
      </c>
      <c r="DY188" s="153">
        <v>12.2979</v>
      </c>
      <c r="DZ188" s="153">
        <v>0.74439999999999995</v>
      </c>
      <c r="EA188" s="153">
        <v>11.8812</v>
      </c>
      <c r="EB188" s="153">
        <v>5.3590999999999998</v>
      </c>
      <c r="EC188" s="153">
        <v>46.900300000000001</v>
      </c>
      <c r="ED188" s="153">
        <v>5.4934000000000003</v>
      </c>
      <c r="EE188" s="153">
        <v>0</v>
      </c>
      <c r="EF188" s="153">
        <v>81.197599999999994</v>
      </c>
      <c r="EG188" s="153">
        <v>0</v>
      </c>
      <c r="EH188" s="153">
        <v>0</v>
      </c>
      <c r="EI188" s="153">
        <v>0.12429999999999999</v>
      </c>
      <c r="EJ188" s="153" t="s">
        <v>7469</v>
      </c>
      <c r="EK188" s="153">
        <v>0.33260000000000001</v>
      </c>
      <c r="EL188" s="153">
        <v>0</v>
      </c>
      <c r="EM188" s="153">
        <v>0</v>
      </c>
      <c r="EN188" s="153">
        <v>4.7804000000000002</v>
      </c>
    </row>
    <row r="189" spans="3:144">
      <c r="C189" s="120"/>
      <c r="D189" s="103"/>
      <c r="E189" s="120" t="s">
        <v>8094</v>
      </c>
      <c r="F189" s="126" t="s">
        <v>8126</v>
      </c>
      <c r="G189" s="151" t="s">
        <v>8090</v>
      </c>
      <c r="H189" s="152" t="s">
        <v>8091</v>
      </c>
      <c r="I189" s="153">
        <v>0</v>
      </c>
      <c r="J189" s="153">
        <v>2.7850000000000001</v>
      </c>
      <c r="K189" s="153">
        <v>0</v>
      </c>
      <c r="L189" s="153">
        <v>1.6180000000000001</v>
      </c>
      <c r="M189" s="153">
        <v>19.158999999999999</v>
      </c>
      <c r="N189" s="153">
        <v>339</v>
      </c>
      <c r="O189" s="153">
        <v>114</v>
      </c>
      <c r="P189" s="153">
        <v>1.579</v>
      </c>
      <c r="Q189" s="153">
        <v>0.1772</v>
      </c>
      <c r="R189" s="153">
        <v>33</v>
      </c>
      <c r="S189" s="153">
        <v>1.9864999999999999</v>
      </c>
      <c r="T189" s="153">
        <v>0.42330000000000001</v>
      </c>
      <c r="U189" s="153">
        <v>1.5149999999999999</v>
      </c>
      <c r="V189" s="153">
        <v>2.0249999999999999</v>
      </c>
      <c r="W189" s="153">
        <v>12.324199999999999</v>
      </c>
      <c r="X189" s="153">
        <v>26.3</v>
      </c>
      <c r="Y189" s="153">
        <v>2.6614</v>
      </c>
      <c r="Z189" s="153">
        <v>1.1475</v>
      </c>
      <c r="AA189" s="153">
        <v>10.5185</v>
      </c>
      <c r="AB189" s="153">
        <v>1.3117000000000001</v>
      </c>
      <c r="AC189" s="153">
        <v>5.633</v>
      </c>
      <c r="AD189" s="153">
        <v>0.37509999999999999</v>
      </c>
      <c r="AE189" s="153">
        <v>0.45200000000000001</v>
      </c>
      <c r="AF189" s="153">
        <v>0</v>
      </c>
      <c r="AG189" s="153">
        <v>18.479600000000001</v>
      </c>
      <c r="AH189" s="153">
        <v>0</v>
      </c>
      <c r="AI189" s="153">
        <v>22.474900000000002</v>
      </c>
      <c r="AJ189" s="153">
        <v>9.6300000000000008</v>
      </c>
      <c r="AK189" s="153">
        <v>0</v>
      </c>
      <c r="AL189" s="153">
        <v>0.2104</v>
      </c>
      <c r="AM189" s="153">
        <v>0</v>
      </c>
      <c r="AN189" s="153">
        <v>6.29</v>
      </c>
      <c r="AO189" s="153">
        <v>7.9095000000000004</v>
      </c>
      <c r="AP189" s="153">
        <v>0</v>
      </c>
      <c r="AQ189" s="153">
        <v>2.8997999999999999</v>
      </c>
      <c r="AR189" s="153">
        <v>6.9740000000000002</v>
      </c>
      <c r="AS189" s="153">
        <v>5.3141999999999996</v>
      </c>
      <c r="AT189" s="153">
        <v>4.4569000000000001</v>
      </c>
      <c r="AU189" s="153">
        <v>3.0599999999999999E-2</v>
      </c>
      <c r="AV189" s="153">
        <v>2.1999999999999999E-2</v>
      </c>
      <c r="AW189" s="153" t="s">
        <v>7469</v>
      </c>
      <c r="AX189" s="153">
        <v>0</v>
      </c>
      <c r="AY189" s="153" t="s">
        <v>7469</v>
      </c>
      <c r="AZ189" s="153">
        <v>64.028300000000002</v>
      </c>
      <c r="BA189" s="153">
        <v>0.55059999999999998</v>
      </c>
      <c r="BB189" s="153">
        <v>26.494</v>
      </c>
      <c r="BC189" s="153">
        <v>1.0940000000000001</v>
      </c>
      <c r="BD189" s="153">
        <v>0.36499999999999999</v>
      </c>
      <c r="BE189" s="153">
        <v>1.0765</v>
      </c>
      <c r="BF189" s="153" t="s">
        <v>7469</v>
      </c>
      <c r="BG189" s="153">
        <v>3.6339999999999999</v>
      </c>
      <c r="BH189" s="153">
        <v>4.2850000000000001</v>
      </c>
      <c r="BI189" s="153">
        <v>2.9380000000000002</v>
      </c>
      <c r="BJ189" s="153">
        <v>0</v>
      </c>
      <c r="BK189" s="153">
        <v>0</v>
      </c>
      <c r="BL189" s="153">
        <v>7.7141000000000002</v>
      </c>
      <c r="BM189" s="153">
        <v>6.6963999999999997</v>
      </c>
      <c r="BN189" s="153">
        <v>6.8490000000000002</v>
      </c>
      <c r="BO189" s="153">
        <v>2.2170000000000001</v>
      </c>
      <c r="BP189" s="153">
        <v>1.7918000000000001</v>
      </c>
      <c r="BQ189" s="153">
        <v>0.53800000000000003</v>
      </c>
      <c r="BR189" s="153">
        <v>2.1299999999999999E-2</v>
      </c>
      <c r="BS189" s="153">
        <v>2.3199999999999998</v>
      </c>
      <c r="BT189" s="153">
        <v>0.65569999999999995</v>
      </c>
      <c r="BU189" s="153">
        <v>8.6915999999999993</v>
      </c>
      <c r="BV189" s="153">
        <v>0.4975</v>
      </c>
      <c r="BW189" s="153" t="s">
        <v>7469</v>
      </c>
      <c r="BX189" s="153">
        <v>10.648899999999999</v>
      </c>
      <c r="BY189" s="153">
        <v>1.6264000000000001</v>
      </c>
      <c r="BZ189" s="153">
        <v>0.79800000000000004</v>
      </c>
      <c r="CA189" s="153">
        <v>8.9770000000000003</v>
      </c>
      <c r="CB189" s="153">
        <v>0.11849999999999999</v>
      </c>
      <c r="CC189" s="153">
        <v>0</v>
      </c>
      <c r="CD189" s="153">
        <v>0.27139999999999997</v>
      </c>
      <c r="CE189" s="153">
        <v>0.18290000000000001</v>
      </c>
      <c r="CF189" s="153">
        <v>4.1809000000000003</v>
      </c>
      <c r="CG189" s="153">
        <v>0.1082</v>
      </c>
      <c r="CH189" s="153">
        <v>0.15010000000000001</v>
      </c>
      <c r="CI189" s="153">
        <v>21.5458</v>
      </c>
      <c r="CJ189" s="153">
        <v>1.0676000000000001</v>
      </c>
      <c r="CK189" s="153" t="s">
        <v>7469</v>
      </c>
      <c r="CL189" s="153" t="s">
        <v>7469</v>
      </c>
      <c r="CM189" s="153">
        <v>0.82950000000000002</v>
      </c>
      <c r="CN189" s="153" t="s">
        <v>7469</v>
      </c>
      <c r="CO189" s="153">
        <v>1.2702</v>
      </c>
      <c r="CP189" s="153">
        <v>2.4131</v>
      </c>
      <c r="CQ189" s="153">
        <v>0.58420000000000005</v>
      </c>
      <c r="CR189" s="153" t="s">
        <v>7469</v>
      </c>
      <c r="CS189" s="153">
        <v>2.476</v>
      </c>
      <c r="CT189" s="153">
        <v>0.1847</v>
      </c>
      <c r="CU189" s="153">
        <v>1.8082</v>
      </c>
      <c r="CV189" s="153" t="s">
        <v>7469</v>
      </c>
      <c r="CW189" s="153" t="s">
        <v>7469</v>
      </c>
      <c r="CX189" s="153" t="s">
        <v>7469</v>
      </c>
      <c r="CY189" s="153">
        <v>0.31669999999999998</v>
      </c>
      <c r="CZ189" s="153">
        <v>0.28120000000000001</v>
      </c>
      <c r="DA189" s="153">
        <v>6.9569999999999999</v>
      </c>
      <c r="DB189" s="153" t="s">
        <v>7469</v>
      </c>
      <c r="DC189" s="153">
        <v>3.0194999999999999</v>
      </c>
      <c r="DD189" s="153">
        <v>37.9542</v>
      </c>
      <c r="DE189" s="153">
        <v>0.67410000000000003</v>
      </c>
      <c r="DF189" s="153" t="s">
        <v>7469</v>
      </c>
      <c r="DG189" s="153">
        <v>1.8283</v>
      </c>
      <c r="DH189" s="153">
        <v>0</v>
      </c>
      <c r="DI189" s="153">
        <v>5.5179999999999998</v>
      </c>
      <c r="DJ189" s="153" t="s">
        <v>7469</v>
      </c>
      <c r="DK189" s="153">
        <v>0</v>
      </c>
      <c r="DL189" s="153">
        <v>1.2996000000000001</v>
      </c>
      <c r="DM189" s="153">
        <v>0</v>
      </c>
      <c r="DN189" s="153">
        <v>20.975100000000001</v>
      </c>
      <c r="DO189" s="153">
        <v>392.4051</v>
      </c>
      <c r="DP189" s="153">
        <v>13.7448</v>
      </c>
      <c r="DQ189" s="153">
        <v>0.155</v>
      </c>
      <c r="DR189" s="153" t="s">
        <v>7469</v>
      </c>
      <c r="DS189" s="153">
        <v>0.69750000000000001</v>
      </c>
      <c r="DT189" s="153">
        <v>34.496200000000002</v>
      </c>
      <c r="DU189" s="153">
        <v>1.9695</v>
      </c>
      <c r="DV189" s="153" t="s">
        <v>7469</v>
      </c>
      <c r="DW189" s="153" t="s">
        <v>7469</v>
      </c>
      <c r="DX189" s="153">
        <v>1.0306</v>
      </c>
      <c r="DY189" s="153">
        <v>13.497199999999999</v>
      </c>
      <c r="DZ189" s="153">
        <v>1.6798999999999999</v>
      </c>
      <c r="EA189" s="153">
        <v>10.553699999999999</v>
      </c>
      <c r="EB189" s="153">
        <v>5.1582999999999997</v>
      </c>
      <c r="EC189" s="153">
        <v>98.86</v>
      </c>
      <c r="ED189" s="153">
        <v>0.5595</v>
      </c>
      <c r="EE189" s="153" t="s">
        <v>7469</v>
      </c>
      <c r="EF189" s="153">
        <v>81.808599999999998</v>
      </c>
      <c r="EG189" s="153">
        <v>0.12139999999999999</v>
      </c>
      <c r="EH189" s="153">
        <v>1.5100000000000001E-2</v>
      </c>
      <c r="EI189" s="153">
        <v>0.54279999999999995</v>
      </c>
      <c r="EJ189" s="153" t="s">
        <v>7469</v>
      </c>
      <c r="EK189" s="153">
        <v>0.30690000000000001</v>
      </c>
      <c r="EL189" s="153">
        <v>4.58E-2</v>
      </c>
      <c r="EM189" s="153">
        <v>4.2565999999999997</v>
      </c>
      <c r="EN189" s="153" t="s">
        <v>7469</v>
      </c>
    </row>
    <row r="190" spans="3:144">
      <c r="C190" s="120"/>
      <c r="D190" s="103"/>
      <c r="E190" s="120" t="s">
        <v>8095</v>
      </c>
      <c r="F190" s="126" t="s">
        <v>8126</v>
      </c>
      <c r="G190" s="151" t="s">
        <v>8090</v>
      </c>
      <c r="H190" s="152" t="s">
        <v>8091</v>
      </c>
      <c r="I190" s="153" t="s">
        <v>7469</v>
      </c>
      <c r="J190" s="153" t="s">
        <v>7469</v>
      </c>
      <c r="K190" s="153" t="s">
        <v>7469</v>
      </c>
      <c r="L190" s="153" t="s">
        <v>7469</v>
      </c>
      <c r="M190" s="153" t="s">
        <v>7469</v>
      </c>
      <c r="N190" s="153">
        <v>1018</v>
      </c>
      <c r="O190" s="153">
        <v>150</v>
      </c>
      <c r="P190" s="153" t="s">
        <v>7469</v>
      </c>
      <c r="Q190" s="153" t="s">
        <v>7469</v>
      </c>
      <c r="R190" s="153">
        <v>28</v>
      </c>
      <c r="S190" s="153" t="s">
        <v>7469</v>
      </c>
      <c r="T190" s="153" t="s">
        <v>7469</v>
      </c>
      <c r="U190" s="153" t="s">
        <v>7469</v>
      </c>
      <c r="V190" s="153" t="s">
        <v>7469</v>
      </c>
      <c r="W190" s="153" t="s">
        <v>7469</v>
      </c>
      <c r="X190" s="153" t="s">
        <v>7469</v>
      </c>
      <c r="Y190" s="153" t="s">
        <v>7469</v>
      </c>
      <c r="Z190" s="153" t="s">
        <v>7469</v>
      </c>
      <c r="AA190" s="153" t="s">
        <v>7469</v>
      </c>
      <c r="AB190" s="153" t="s">
        <v>7469</v>
      </c>
      <c r="AC190" s="153" t="s">
        <v>7469</v>
      </c>
      <c r="AD190" s="153" t="s">
        <v>7469</v>
      </c>
      <c r="AE190" s="153">
        <v>0</v>
      </c>
      <c r="AF190" s="153">
        <v>0</v>
      </c>
      <c r="AG190" s="153" t="s">
        <v>7469</v>
      </c>
      <c r="AH190" s="153">
        <v>0</v>
      </c>
      <c r="AI190" s="153" t="s">
        <v>7469</v>
      </c>
      <c r="AJ190" s="153" t="s">
        <v>7469</v>
      </c>
      <c r="AK190" s="153">
        <v>0</v>
      </c>
      <c r="AL190" s="153" t="s">
        <v>7469</v>
      </c>
      <c r="AM190" s="153" t="s">
        <v>7469</v>
      </c>
      <c r="AN190" s="153" t="s">
        <v>7469</v>
      </c>
      <c r="AO190" s="153" t="s">
        <v>7469</v>
      </c>
      <c r="AP190" s="153">
        <v>0</v>
      </c>
      <c r="AQ190" s="153" t="s">
        <v>7469</v>
      </c>
      <c r="AR190" s="153" t="s">
        <v>7469</v>
      </c>
      <c r="AS190" s="153" t="s">
        <v>7469</v>
      </c>
      <c r="AT190" s="153" t="s">
        <v>7469</v>
      </c>
      <c r="AU190" s="153" t="s">
        <v>7469</v>
      </c>
      <c r="AV190" s="153" t="s">
        <v>7469</v>
      </c>
      <c r="AW190" s="153" t="s">
        <v>7469</v>
      </c>
      <c r="AX190" s="153">
        <v>0.13619999999999999</v>
      </c>
      <c r="AY190" s="153" t="s">
        <v>7469</v>
      </c>
      <c r="AZ190" s="153" t="s">
        <v>7469</v>
      </c>
      <c r="BA190" s="153" t="s">
        <v>7469</v>
      </c>
      <c r="BB190" s="153" t="s">
        <v>7469</v>
      </c>
      <c r="BC190" s="153" t="s">
        <v>7469</v>
      </c>
      <c r="BD190" s="153" t="s">
        <v>7469</v>
      </c>
      <c r="BE190" s="153" t="s">
        <v>7469</v>
      </c>
      <c r="BF190" s="153" t="s">
        <v>7469</v>
      </c>
      <c r="BG190" s="153">
        <v>4.6130000000000004</v>
      </c>
      <c r="BH190" s="153">
        <v>3.71</v>
      </c>
      <c r="BI190" s="153" t="s">
        <v>7469</v>
      </c>
      <c r="BJ190" s="153">
        <v>0</v>
      </c>
      <c r="BK190" s="153" t="s">
        <v>7469</v>
      </c>
      <c r="BL190" s="153" t="s">
        <v>7469</v>
      </c>
      <c r="BM190" s="153" t="s">
        <v>7469</v>
      </c>
      <c r="BN190" s="153">
        <v>5.9589999999999996</v>
      </c>
      <c r="BO190" s="153">
        <v>0.53990000000000005</v>
      </c>
      <c r="BP190" s="153">
        <v>2.1496</v>
      </c>
      <c r="BQ190" s="153" t="s">
        <v>7469</v>
      </c>
      <c r="BR190" s="153" t="s">
        <v>7469</v>
      </c>
      <c r="BS190" s="153" t="s">
        <v>7469</v>
      </c>
      <c r="BT190" s="153">
        <v>1.3669</v>
      </c>
      <c r="BU190" s="153" t="s">
        <v>7469</v>
      </c>
      <c r="BV190" s="153">
        <v>0.36359999999999998</v>
      </c>
      <c r="BW190" s="153" t="s">
        <v>7469</v>
      </c>
      <c r="BX190" s="153" t="s">
        <v>7469</v>
      </c>
      <c r="BY190" s="153" t="s">
        <v>7469</v>
      </c>
      <c r="BZ190" s="153" t="s">
        <v>7469</v>
      </c>
      <c r="CA190" s="153">
        <v>9.82</v>
      </c>
      <c r="CB190" s="153" t="s">
        <v>7469</v>
      </c>
      <c r="CC190" s="153" t="s">
        <v>7469</v>
      </c>
      <c r="CD190" s="153" t="s">
        <v>7469</v>
      </c>
      <c r="CE190" s="153">
        <v>1E-3</v>
      </c>
      <c r="CF190" s="153" t="s">
        <v>7469</v>
      </c>
      <c r="CG190" s="153">
        <v>0.14829999999999999</v>
      </c>
      <c r="CH190" s="153" t="s">
        <v>7469</v>
      </c>
      <c r="CI190" s="153" t="s">
        <v>7469</v>
      </c>
      <c r="CJ190" s="153" t="s">
        <v>7469</v>
      </c>
      <c r="CK190" s="153" t="s">
        <v>7469</v>
      </c>
      <c r="CL190" s="153" t="s">
        <v>7469</v>
      </c>
      <c r="CM190" s="153" t="s">
        <v>7469</v>
      </c>
      <c r="CN190" s="153" t="s">
        <v>7469</v>
      </c>
      <c r="CO190" s="153" t="s">
        <v>7469</v>
      </c>
      <c r="CP190" s="153" t="s">
        <v>7469</v>
      </c>
      <c r="CQ190" s="153" t="s">
        <v>7469</v>
      </c>
      <c r="CR190" s="153" t="s">
        <v>7469</v>
      </c>
      <c r="CS190" s="153" t="s">
        <v>7469</v>
      </c>
      <c r="CT190" s="153" t="s">
        <v>7469</v>
      </c>
      <c r="CU190" s="153">
        <v>1.6453</v>
      </c>
      <c r="CV190" s="153" t="s">
        <v>7469</v>
      </c>
      <c r="CW190" s="153" t="s">
        <v>7469</v>
      </c>
      <c r="CX190" s="153" t="s">
        <v>7469</v>
      </c>
      <c r="CY190" s="153" t="s">
        <v>7469</v>
      </c>
      <c r="CZ190" s="153" t="s">
        <v>7469</v>
      </c>
      <c r="DA190" s="153" t="s">
        <v>7469</v>
      </c>
      <c r="DB190" s="153" t="s">
        <v>7469</v>
      </c>
      <c r="DC190" s="153" t="s">
        <v>7469</v>
      </c>
      <c r="DD190" s="153" t="s">
        <v>7469</v>
      </c>
      <c r="DE190" s="153" t="s">
        <v>7469</v>
      </c>
      <c r="DF190" s="153" t="s">
        <v>7469</v>
      </c>
      <c r="DG190" s="153" t="s">
        <v>7469</v>
      </c>
      <c r="DH190" s="153">
        <v>0</v>
      </c>
      <c r="DI190" s="153" t="s">
        <v>7469</v>
      </c>
      <c r="DJ190" s="153" t="s">
        <v>7469</v>
      </c>
      <c r="DK190" s="153">
        <v>0</v>
      </c>
      <c r="DL190" s="153" t="s">
        <v>7469</v>
      </c>
      <c r="DM190" s="153" t="s">
        <v>7469</v>
      </c>
      <c r="DN190" s="153" t="s">
        <v>7469</v>
      </c>
      <c r="DO190" s="153" t="s">
        <v>7469</v>
      </c>
      <c r="DP190" s="153" t="s">
        <v>7469</v>
      </c>
      <c r="DQ190" s="153">
        <v>4.2328999999999999</v>
      </c>
      <c r="DR190" s="153" t="s">
        <v>7469</v>
      </c>
      <c r="DS190" s="153" t="s">
        <v>7469</v>
      </c>
      <c r="DT190" s="153" t="s">
        <v>7469</v>
      </c>
      <c r="DU190" s="153" t="s">
        <v>7469</v>
      </c>
      <c r="DV190" s="153" t="s">
        <v>7469</v>
      </c>
      <c r="DW190" s="153" t="s">
        <v>7469</v>
      </c>
      <c r="DX190" s="153" t="s">
        <v>7469</v>
      </c>
      <c r="DY190" s="153" t="s">
        <v>7469</v>
      </c>
      <c r="DZ190" s="153" t="s">
        <v>7469</v>
      </c>
      <c r="EA190" s="153" t="s">
        <v>7469</v>
      </c>
      <c r="EB190" s="153" t="s">
        <v>7469</v>
      </c>
      <c r="EC190" s="153" t="s">
        <v>7469</v>
      </c>
      <c r="ED190" s="153" t="s">
        <v>7469</v>
      </c>
      <c r="EE190" s="153">
        <v>0</v>
      </c>
      <c r="EF190" s="153" t="s">
        <v>7469</v>
      </c>
      <c r="EG190" s="153" t="s">
        <v>7469</v>
      </c>
      <c r="EH190" s="153" t="s">
        <v>7469</v>
      </c>
      <c r="EI190" s="153" t="s">
        <v>7469</v>
      </c>
      <c r="EJ190" s="153" t="s">
        <v>7469</v>
      </c>
      <c r="EK190" s="153" t="s">
        <v>7469</v>
      </c>
      <c r="EL190" s="153" t="s">
        <v>7469</v>
      </c>
      <c r="EM190" s="153" t="s">
        <v>7469</v>
      </c>
      <c r="EN190" s="153" t="s">
        <v>7469</v>
      </c>
    </row>
    <row r="191" spans="3:144">
      <c r="C191" s="120"/>
      <c r="D191" s="103"/>
      <c r="E191" s="120" t="s">
        <v>8096</v>
      </c>
      <c r="F191" s="126" t="s">
        <v>8126</v>
      </c>
      <c r="G191" s="151" t="s">
        <v>8090</v>
      </c>
      <c r="H191" s="152" t="s">
        <v>8097</v>
      </c>
      <c r="I191" s="153">
        <v>0</v>
      </c>
      <c r="J191" s="153">
        <v>3.0990000000000002</v>
      </c>
      <c r="K191" s="153">
        <v>0</v>
      </c>
      <c r="L191" s="153">
        <v>1.53</v>
      </c>
      <c r="M191" s="153" t="s">
        <v>7469</v>
      </c>
      <c r="N191" s="153">
        <v>462</v>
      </c>
      <c r="O191" s="153">
        <v>120</v>
      </c>
      <c r="P191" s="153">
        <v>4.5410000000000004</v>
      </c>
      <c r="Q191" s="153">
        <v>0.15670000000000001</v>
      </c>
      <c r="R191" s="153" t="s">
        <v>7469</v>
      </c>
      <c r="S191" s="153">
        <v>1.9083000000000001</v>
      </c>
      <c r="T191" s="153" t="s">
        <v>7469</v>
      </c>
      <c r="U191" s="153" t="s">
        <v>7469</v>
      </c>
      <c r="V191" s="153">
        <v>2.0099999999999998</v>
      </c>
      <c r="W191" s="153">
        <v>11.303599999999999</v>
      </c>
      <c r="X191" s="153">
        <v>0</v>
      </c>
      <c r="Y191" s="153">
        <v>2.5146000000000002</v>
      </c>
      <c r="Z191" s="153">
        <v>0.85550000000000004</v>
      </c>
      <c r="AA191" s="153">
        <v>10.081</v>
      </c>
      <c r="AB191" s="153" t="s">
        <v>7469</v>
      </c>
      <c r="AC191" s="153">
        <v>5.6219999999999999</v>
      </c>
      <c r="AD191" s="153" t="s">
        <v>7469</v>
      </c>
      <c r="AE191" s="153">
        <v>0.4501</v>
      </c>
      <c r="AF191" s="153">
        <v>0</v>
      </c>
      <c r="AG191" s="153">
        <v>22.824000000000002</v>
      </c>
      <c r="AH191" s="153" t="s">
        <v>7469</v>
      </c>
      <c r="AI191" s="153" t="s">
        <v>7469</v>
      </c>
      <c r="AJ191" s="153">
        <v>11.336</v>
      </c>
      <c r="AK191" s="153" t="s">
        <v>7469</v>
      </c>
      <c r="AL191" s="153">
        <v>0.1668</v>
      </c>
      <c r="AM191" s="153" t="s">
        <v>7469</v>
      </c>
      <c r="AN191" s="153">
        <v>21.960100000000001</v>
      </c>
      <c r="AO191" s="153">
        <v>9.2727000000000004</v>
      </c>
      <c r="AP191" s="153" t="s">
        <v>7469</v>
      </c>
      <c r="AQ191" s="153">
        <v>3.2191999999999998</v>
      </c>
      <c r="AR191" s="153">
        <v>0</v>
      </c>
      <c r="AS191" s="153">
        <v>5.2919</v>
      </c>
      <c r="AT191" s="153">
        <v>4.0656999999999996</v>
      </c>
      <c r="AU191" s="153">
        <v>2.8299999999999999E-2</v>
      </c>
      <c r="AV191" s="153">
        <v>2.2100000000000002E-2</v>
      </c>
      <c r="AW191" s="153" t="s">
        <v>7469</v>
      </c>
      <c r="AX191" s="153" t="s">
        <v>7469</v>
      </c>
      <c r="AY191" s="153" t="s">
        <v>7469</v>
      </c>
      <c r="AZ191" s="153">
        <v>65.842699999999994</v>
      </c>
      <c r="BA191" s="153">
        <v>0.56479999999999997</v>
      </c>
      <c r="BB191" s="153" t="s">
        <v>7469</v>
      </c>
      <c r="BC191" s="153" t="s">
        <v>7469</v>
      </c>
      <c r="BD191" s="153" t="s">
        <v>7469</v>
      </c>
      <c r="BE191" s="153">
        <v>0.85270000000000001</v>
      </c>
      <c r="BF191" s="153" t="s">
        <v>7469</v>
      </c>
      <c r="BG191" s="153">
        <v>2.9249999999999998</v>
      </c>
      <c r="BH191" s="153" t="s">
        <v>7469</v>
      </c>
      <c r="BI191" s="153">
        <v>3.242</v>
      </c>
      <c r="BJ191" s="153">
        <v>4.7500000000000001E-2</v>
      </c>
      <c r="BK191" s="153" t="s">
        <v>7469</v>
      </c>
      <c r="BL191" s="153">
        <v>3.7490999999999999</v>
      </c>
      <c r="BM191" s="153">
        <v>6.5004</v>
      </c>
      <c r="BN191" s="153">
        <v>6.6470000000000002</v>
      </c>
      <c r="BO191" s="153">
        <v>1.7436</v>
      </c>
      <c r="BP191" s="153" t="s">
        <v>7469</v>
      </c>
      <c r="BQ191" s="153">
        <v>0.78320000000000001</v>
      </c>
      <c r="BR191" s="153" t="s">
        <v>7469</v>
      </c>
      <c r="BS191" s="153">
        <v>3.5640000000000001</v>
      </c>
      <c r="BT191" s="153" t="s">
        <v>7469</v>
      </c>
      <c r="BU191" s="153">
        <v>10.832100000000001</v>
      </c>
      <c r="BV191" s="153" t="s">
        <v>7469</v>
      </c>
      <c r="BW191" s="153" t="s">
        <v>7469</v>
      </c>
      <c r="BX191" s="153">
        <v>12.8612</v>
      </c>
      <c r="BY191" s="153" t="s">
        <v>7469</v>
      </c>
      <c r="BZ191" s="153">
        <v>0.75800000000000001</v>
      </c>
      <c r="CA191" s="153">
        <v>9.3330000000000002</v>
      </c>
      <c r="CB191" s="153">
        <v>0.1069</v>
      </c>
      <c r="CC191" s="153">
        <v>1.552</v>
      </c>
      <c r="CD191" s="153">
        <v>0.2571</v>
      </c>
      <c r="CE191" s="153">
        <v>0.1116</v>
      </c>
      <c r="CF191" s="153" t="s">
        <v>7469</v>
      </c>
      <c r="CG191" s="153" t="s">
        <v>7469</v>
      </c>
      <c r="CH191" s="153">
        <v>0.16600000000000001</v>
      </c>
      <c r="CI191" s="153">
        <v>91.451499999999996</v>
      </c>
      <c r="CJ191" s="153" t="s">
        <v>7469</v>
      </c>
      <c r="CK191" s="153">
        <v>0</v>
      </c>
      <c r="CL191" s="153" t="s">
        <v>7469</v>
      </c>
      <c r="CM191" s="153" t="s">
        <v>7469</v>
      </c>
      <c r="CN191" s="153" t="s">
        <v>7469</v>
      </c>
      <c r="CO191" s="153">
        <v>1.2588999999999999</v>
      </c>
      <c r="CP191" s="153">
        <v>3.5066999999999999</v>
      </c>
      <c r="CQ191" s="153">
        <v>0.65659999999999996</v>
      </c>
      <c r="CR191" s="153" t="s">
        <v>7469</v>
      </c>
      <c r="CS191" s="153">
        <v>0</v>
      </c>
      <c r="CT191" s="153" t="s">
        <v>7469</v>
      </c>
      <c r="CU191" s="153">
        <v>1.8003</v>
      </c>
      <c r="CV191" s="153" t="s">
        <v>7469</v>
      </c>
      <c r="CW191" s="153" t="s">
        <v>7469</v>
      </c>
      <c r="CX191" s="153" t="s">
        <v>7469</v>
      </c>
      <c r="CY191" s="153">
        <v>0.31440000000000001</v>
      </c>
      <c r="CZ191" s="153">
        <v>0.17519999999999999</v>
      </c>
      <c r="DA191" s="153">
        <v>4.3362999999999996</v>
      </c>
      <c r="DB191" s="153" t="s">
        <v>7469</v>
      </c>
      <c r="DC191" s="153">
        <v>0.68530000000000002</v>
      </c>
      <c r="DD191" s="153">
        <v>36.569400000000002</v>
      </c>
      <c r="DE191" s="153">
        <v>0.70030000000000003</v>
      </c>
      <c r="DF191" s="153" t="s">
        <v>7469</v>
      </c>
      <c r="DG191" s="153">
        <v>1.7646999999999999</v>
      </c>
      <c r="DH191" s="153">
        <v>0</v>
      </c>
      <c r="DI191" s="153" t="s">
        <v>7469</v>
      </c>
      <c r="DJ191" s="153" t="s">
        <v>7469</v>
      </c>
      <c r="DK191" s="153">
        <v>0</v>
      </c>
      <c r="DL191" s="153">
        <v>1.2219</v>
      </c>
      <c r="DM191" s="153">
        <v>0.12470000000000001</v>
      </c>
      <c r="DN191" s="153">
        <v>115.56319999999999</v>
      </c>
      <c r="DO191" s="153">
        <v>449.35340000000002</v>
      </c>
      <c r="DP191" s="153">
        <v>12.632199999999999</v>
      </c>
      <c r="DQ191" s="153">
        <v>0.15440000000000001</v>
      </c>
      <c r="DR191" s="153" t="s">
        <v>7469</v>
      </c>
      <c r="DS191" s="153">
        <v>0.66</v>
      </c>
      <c r="DT191" s="153">
        <v>36.124899999999997</v>
      </c>
      <c r="DU191" s="153">
        <v>5.9055</v>
      </c>
      <c r="DV191" s="153" t="s">
        <v>7469</v>
      </c>
      <c r="DW191" s="153" t="s">
        <v>7469</v>
      </c>
      <c r="DX191" s="153">
        <v>1.1120000000000001</v>
      </c>
      <c r="DY191" s="153">
        <v>13.283200000000001</v>
      </c>
      <c r="DZ191" s="153">
        <v>1.4897</v>
      </c>
      <c r="EA191" s="153">
        <v>2.0790000000000002</v>
      </c>
      <c r="EB191" s="153">
        <v>5.2442000000000002</v>
      </c>
      <c r="EC191" s="153">
        <v>101.3961</v>
      </c>
      <c r="ED191" s="153">
        <v>0.38600000000000001</v>
      </c>
      <c r="EE191" s="153" t="s">
        <v>7469</v>
      </c>
      <c r="EF191" s="153">
        <v>77.421999999999997</v>
      </c>
      <c r="EG191" s="153">
        <v>0.1</v>
      </c>
      <c r="EH191" s="153" t="s">
        <v>7469</v>
      </c>
      <c r="EI191" s="153" t="s">
        <v>7469</v>
      </c>
      <c r="EJ191" s="153" t="s">
        <v>7469</v>
      </c>
      <c r="EK191" s="153" t="s">
        <v>7469</v>
      </c>
      <c r="EL191" s="153">
        <v>4.6899999999999997E-2</v>
      </c>
      <c r="EM191" s="153">
        <v>4.2675000000000001</v>
      </c>
      <c r="EN191" s="153" t="s">
        <v>7469</v>
      </c>
    </row>
    <row r="192" spans="3:144">
      <c r="C192" s="120"/>
      <c r="D192" s="103"/>
      <c r="E192" s="120" t="s">
        <v>8098</v>
      </c>
      <c r="F192" s="126" t="s">
        <v>8126</v>
      </c>
      <c r="G192" s="151" t="s">
        <v>8090</v>
      </c>
      <c r="H192" s="152" t="s">
        <v>8097</v>
      </c>
      <c r="I192" s="153">
        <v>0</v>
      </c>
      <c r="J192" s="153">
        <v>2.722</v>
      </c>
      <c r="K192" s="153">
        <v>0</v>
      </c>
      <c r="L192" s="153">
        <v>1.0920000000000001</v>
      </c>
      <c r="M192" s="153" t="s">
        <v>7469</v>
      </c>
      <c r="N192" s="153">
        <v>1093</v>
      </c>
      <c r="O192" s="153">
        <v>131</v>
      </c>
      <c r="P192" s="153">
        <v>7.7569999999999997</v>
      </c>
      <c r="Q192" s="153">
        <v>0.19259999999999999</v>
      </c>
      <c r="R192" s="153" t="s">
        <v>7469</v>
      </c>
      <c r="S192" s="153">
        <v>1.7568999999999999</v>
      </c>
      <c r="T192" s="153">
        <v>1.1531</v>
      </c>
      <c r="U192" s="153" t="s">
        <v>7469</v>
      </c>
      <c r="V192" s="153">
        <v>1.9750000000000001</v>
      </c>
      <c r="W192" s="153">
        <v>4.7173999999999996</v>
      </c>
      <c r="X192" s="153">
        <v>0</v>
      </c>
      <c r="Y192" s="153">
        <v>2.5087000000000002</v>
      </c>
      <c r="Z192" s="153">
        <v>0.75180000000000002</v>
      </c>
      <c r="AA192" s="153">
        <v>10.385400000000001</v>
      </c>
      <c r="AB192" s="153">
        <v>1.1531</v>
      </c>
      <c r="AC192" s="153">
        <v>5.5620000000000003</v>
      </c>
      <c r="AD192" s="153">
        <v>0.19539999999999999</v>
      </c>
      <c r="AE192" s="153">
        <v>0.44869999999999999</v>
      </c>
      <c r="AF192" s="153">
        <v>0</v>
      </c>
      <c r="AG192" s="153">
        <v>27.618400000000001</v>
      </c>
      <c r="AH192" s="153" t="s">
        <v>7469</v>
      </c>
      <c r="AI192" s="153" t="s">
        <v>7469</v>
      </c>
      <c r="AJ192" s="153">
        <v>11.808999999999999</v>
      </c>
      <c r="AK192" s="153" t="s">
        <v>7469</v>
      </c>
      <c r="AL192" s="153">
        <v>0.1062</v>
      </c>
      <c r="AM192" s="153" t="s">
        <v>7469</v>
      </c>
      <c r="AN192" s="153">
        <v>6.1505000000000001</v>
      </c>
      <c r="AO192" s="153">
        <v>7.4089999999999998</v>
      </c>
      <c r="AP192" s="153">
        <v>0</v>
      </c>
      <c r="AQ192" s="153">
        <v>3.9064999999999999</v>
      </c>
      <c r="AR192" s="153">
        <v>0</v>
      </c>
      <c r="AS192" s="153">
        <v>5.5308000000000002</v>
      </c>
      <c r="AT192" s="153">
        <v>2.0347</v>
      </c>
      <c r="AU192" s="153">
        <v>2.06E-2</v>
      </c>
      <c r="AV192" s="153">
        <v>0.41760000000000003</v>
      </c>
      <c r="AW192" s="153" t="s">
        <v>7469</v>
      </c>
      <c r="AX192" s="153" t="s">
        <v>7469</v>
      </c>
      <c r="AY192" s="153" t="s">
        <v>7469</v>
      </c>
      <c r="AZ192" s="153">
        <v>59.689799999999998</v>
      </c>
      <c r="BA192" s="153">
        <v>0.53820000000000001</v>
      </c>
      <c r="BB192" s="153" t="s">
        <v>7469</v>
      </c>
      <c r="BC192" s="153" t="s">
        <v>7469</v>
      </c>
      <c r="BD192" s="153" t="s">
        <v>7469</v>
      </c>
      <c r="BE192" s="153">
        <v>0.74239999999999995</v>
      </c>
      <c r="BF192" s="153" t="s">
        <v>7469</v>
      </c>
      <c r="BG192" s="153">
        <v>3.976</v>
      </c>
      <c r="BH192" s="153" t="s">
        <v>7469</v>
      </c>
      <c r="BI192" s="153">
        <v>3.274</v>
      </c>
      <c r="BJ192" s="153" t="s">
        <v>7469</v>
      </c>
      <c r="BK192" s="153" t="s">
        <v>7469</v>
      </c>
      <c r="BL192" s="153">
        <v>5.9787999999999997</v>
      </c>
      <c r="BM192" s="153">
        <v>6.1371000000000002</v>
      </c>
      <c r="BN192" s="153">
        <v>6.5309999999999997</v>
      </c>
      <c r="BO192" s="153">
        <v>0.6885</v>
      </c>
      <c r="BP192" s="153" t="s">
        <v>7469</v>
      </c>
      <c r="BQ192" s="153" t="s">
        <v>7469</v>
      </c>
      <c r="BR192" s="153" t="s">
        <v>7469</v>
      </c>
      <c r="BS192" s="153">
        <v>5.0140000000000002</v>
      </c>
      <c r="BT192" s="153" t="s">
        <v>7469</v>
      </c>
      <c r="BU192" s="153">
        <v>6.5689000000000002</v>
      </c>
      <c r="BV192" s="153" t="s">
        <v>7469</v>
      </c>
      <c r="BW192" s="153" t="s">
        <v>7469</v>
      </c>
      <c r="BX192" s="153">
        <v>9.1478999999999999</v>
      </c>
      <c r="BY192" s="153" t="s">
        <v>7469</v>
      </c>
      <c r="BZ192" s="153">
        <v>21.713999999999999</v>
      </c>
      <c r="CA192" s="153">
        <v>9.3740000000000006</v>
      </c>
      <c r="CB192" s="153">
        <v>8.1199999999999994E-2</v>
      </c>
      <c r="CC192" s="153">
        <v>2.4331</v>
      </c>
      <c r="CD192" s="153">
        <v>0.23100000000000001</v>
      </c>
      <c r="CE192" s="153">
        <v>7.3499999999999996E-2</v>
      </c>
      <c r="CF192" s="153" t="s">
        <v>7469</v>
      </c>
      <c r="CG192" s="153" t="s">
        <v>7469</v>
      </c>
      <c r="CH192" s="153">
        <v>0.16159999999999999</v>
      </c>
      <c r="CI192" s="153">
        <v>165.77780000000001</v>
      </c>
      <c r="CJ192" s="153" t="s">
        <v>7469</v>
      </c>
      <c r="CK192" s="153">
        <v>0</v>
      </c>
      <c r="CL192" s="153" t="s">
        <v>7469</v>
      </c>
      <c r="CM192" s="153" t="s">
        <v>7469</v>
      </c>
      <c r="CN192" s="153" t="s">
        <v>7469</v>
      </c>
      <c r="CO192" s="153">
        <v>1.1966000000000001</v>
      </c>
      <c r="CP192" s="153">
        <v>3.3874</v>
      </c>
      <c r="CQ192" s="153">
        <v>0.62150000000000005</v>
      </c>
      <c r="CR192" s="153" t="s">
        <v>7469</v>
      </c>
      <c r="CS192" s="153">
        <v>2.125</v>
      </c>
      <c r="CT192" s="153">
        <v>5.8733000000000004</v>
      </c>
      <c r="CU192" s="153">
        <v>1.7947</v>
      </c>
      <c r="CV192" s="153" t="s">
        <v>7469</v>
      </c>
      <c r="CW192" s="153" t="s">
        <v>7469</v>
      </c>
      <c r="CX192" s="153" t="s">
        <v>7469</v>
      </c>
      <c r="CY192" s="153">
        <v>0.35170000000000001</v>
      </c>
      <c r="CZ192" s="153">
        <v>8.5800000000000001E-2</v>
      </c>
      <c r="DA192" s="153">
        <v>4.0777999999999999</v>
      </c>
      <c r="DB192" s="153" t="s">
        <v>7469</v>
      </c>
      <c r="DC192" s="153">
        <v>5.8806000000000003</v>
      </c>
      <c r="DD192" s="153">
        <v>41.366199999999999</v>
      </c>
      <c r="DE192" s="153">
        <v>0.66200000000000003</v>
      </c>
      <c r="DF192" s="153" t="s">
        <v>7469</v>
      </c>
      <c r="DG192" s="153">
        <v>5.8014000000000001</v>
      </c>
      <c r="DH192" s="153" t="s">
        <v>7469</v>
      </c>
      <c r="DI192" s="153" t="s">
        <v>7469</v>
      </c>
      <c r="DJ192" s="153" t="s">
        <v>7469</v>
      </c>
      <c r="DK192" s="153">
        <v>0</v>
      </c>
      <c r="DL192" s="153">
        <v>1.0075000000000001</v>
      </c>
      <c r="DM192" s="153">
        <v>0.11169999999999999</v>
      </c>
      <c r="DN192" s="153">
        <v>139.20439999999999</v>
      </c>
      <c r="DO192" s="153">
        <v>376.42430000000002</v>
      </c>
      <c r="DP192" s="153">
        <v>22.883500000000002</v>
      </c>
      <c r="DQ192" s="153">
        <v>0.15390000000000001</v>
      </c>
      <c r="DR192" s="153" t="s">
        <v>7469</v>
      </c>
      <c r="DS192" s="153">
        <v>0.56669999999999998</v>
      </c>
      <c r="DT192" s="153">
        <v>43.956000000000003</v>
      </c>
      <c r="DU192" s="153">
        <v>7.6994999999999996</v>
      </c>
      <c r="DV192" s="153" t="s">
        <v>7469</v>
      </c>
      <c r="DW192" s="153" t="s">
        <v>7469</v>
      </c>
      <c r="DX192" s="153">
        <v>0.97409999999999997</v>
      </c>
      <c r="DY192" s="153">
        <v>14.056900000000001</v>
      </c>
      <c r="DZ192" s="153">
        <v>0.26169999999999999</v>
      </c>
      <c r="EA192" s="153">
        <v>1.9132</v>
      </c>
      <c r="EB192" s="153">
        <v>5.1942000000000004</v>
      </c>
      <c r="EC192" s="153">
        <v>90.706599999999995</v>
      </c>
      <c r="ED192" s="153">
        <v>0.43609999999999999</v>
      </c>
      <c r="EE192" s="153" t="s">
        <v>7469</v>
      </c>
      <c r="EF192" s="153">
        <v>93.240499999999997</v>
      </c>
      <c r="EG192" s="153">
        <v>8.0299999999999996E-2</v>
      </c>
      <c r="EH192" s="153" t="s">
        <v>7469</v>
      </c>
      <c r="EI192" s="153" t="s">
        <v>7469</v>
      </c>
      <c r="EJ192" s="153" t="s">
        <v>7469</v>
      </c>
      <c r="EK192" s="153" t="s">
        <v>7469</v>
      </c>
      <c r="EL192" s="153">
        <v>4.2700000000000002E-2</v>
      </c>
      <c r="EM192" s="153">
        <v>4.6372999999999998</v>
      </c>
      <c r="EN192" s="153" t="s">
        <v>7469</v>
      </c>
    </row>
    <row r="193" spans="3:144">
      <c r="C193" s="120"/>
      <c r="D193" s="103"/>
      <c r="E193" s="120" t="s">
        <v>7693</v>
      </c>
      <c r="F193" s="126" t="s">
        <v>8126</v>
      </c>
      <c r="G193" s="151" t="s">
        <v>8090</v>
      </c>
      <c r="H193" s="152" t="s">
        <v>8097</v>
      </c>
      <c r="I193" s="153">
        <v>0</v>
      </c>
      <c r="J193" s="153">
        <v>2.5019999999999998</v>
      </c>
      <c r="K193" s="153">
        <v>0</v>
      </c>
      <c r="L193" s="153">
        <v>1.083</v>
      </c>
      <c r="M193" s="153" t="s">
        <v>7469</v>
      </c>
      <c r="N193" s="153">
        <v>1106</v>
      </c>
      <c r="O193" s="153">
        <v>1630</v>
      </c>
      <c r="P193" s="153">
        <v>10.555999999999999</v>
      </c>
      <c r="Q193" s="153">
        <v>0.17829999999999999</v>
      </c>
      <c r="R193" s="153">
        <v>0</v>
      </c>
      <c r="S193" s="153">
        <v>0.2646</v>
      </c>
      <c r="T193" s="153" t="s">
        <v>7469</v>
      </c>
      <c r="U193" s="153" t="s">
        <v>7469</v>
      </c>
      <c r="V193" s="153">
        <v>1.966</v>
      </c>
      <c r="W193" s="153">
        <v>4.6992000000000003</v>
      </c>
      <c r="X193" s="153">
        <v>0</v>
      </c>
      <c r="Y193" s="153">
        <v>2.5746000000000002</v>
      </c>
      <c r="Z193" s="153">
        <v>0.68410000000000004</v>
      </c>
      <c r="AA193" s="153">
        <v>4.8457999999999997</v>
      </c>
      <c r="AB193" s="153" t="s">
        <v>7469</v>
      </c>
      <c r="AC193" s="153">
        <v>5.6929999999999996</v>
      </c>
      <c r="AD193" s="153" t="s">
        <v>7469</v>
      </c>
      <c r="AE193" s="153">
        <v>0</v>
      </c>
      <c r="AF193" s="153">
        <v>0</v>
      </c>
      <c r="AG193" s="153">
        <v>24.6555</v>
      </c>
      <c r="AH193" s="153" t="s">
        <v>7469</v>
      </c>
      <c r="AI193" s="153" t="s">
        <v>7469</v>
      </c>
      <c r="AJ193" s="153">
        <v>11.858000000000001</v>
      </c>
      <c r="AK193" s="153" t="s">
        <v>7469</v>
      </c>
      <c r="AL193" s="153" t="s">
        <v>7469</v>
      </c>
      <c r="AM193" s="153" t="s">
        <v>7469</v>
      </c>
      <c r="AN193" s="153">
        <v>6.9896000000000003</v>
      </c>
      <c r="AO193" s="153">
        <v>6.6012000000000004</v>
      </c>
      <c r="AP193" s="153" t="s">
        <v>7469</v>
      </c>
      <c r="AQ193" s="153">
        <v>4.0669000000000004</v>
      </c>
      <c r="AR193" s="153">
        <v>0</v>
      </c>
      <c r="AS193" s="153">
        <v>1.4545999999999999</v>
      </c>
      <c r="AT193" s="153">
        <v>2.2772999999999999</v>
      </c>
      <c r="AU193" s="153">
        <v>1.7399999999999999E-2</v>
      </c>
      <c r="AV193" s="153">
        <v>1.9699999999999999E-2</v>
      </c>
      <c r="AW193" s="153" t="s">
        <v>7469</v>
      </c>
      <c r="AX193" s="153" t="s">
        <v>7469</v>
      </c>
      <c r="AY193" s="153" t="s">
        <v>7469</v>
      </c>
      <c r="AZ193" s="153">
        <v>54.853499999999997</v>
      </c>
      <c r="BA193" s="153" t="s">
        <v>7469</v>
      </c>
      <c r="BB193" s="153" t="s">
        <v>7469</v>
      </c>
      <c r="BC193" s="153" t="s">
        <v>7469</v>
      </c>
      <c r="BD193" s="153" t="s">
        <v>7469</v>
      </c>
      <c r="BE193" s="153">
        <v>0.77200000000000002</v>
      </c>
      <c r="BF193" s="153">
        <v>0.104</v>
      </c>
      <c r="BG193" s="153">
        <v>4.3840000000000003</v>
      </c>
      <c r="BH193" s="153" t="s">
        <v>7469</v>
      </c>
      <c r="BI193" s="153">
        <v>3.56</v>
      </c>
      <c r="BJ193" s="153" t="s">
        <v>7469</v>
      </c>
      <c r="BK193" s="153" t="s">
        <v>7469</v>
      </c>
      <c r="BL193" s="153">
        <v>34.9544</v>
      </c>
      <c r="BM193" s="153" t="s">
        <v>7469</v>
      </c>
      <c r="BN193" s="153">
        <v>6.4470000000000001</v>
      </c>
      <c r="BO193" s="153">
        <v>0.50670000000000004</v>
      </c>
      <c r="BP193" s="153" t="s">
        <v>7469</v>
      </c>
      <c r="BQ193" s="153">
        <v>0.65790000000000004</v>
      </c>
      <c r="BR193" s="153" t="s">
        <v>7469</v>
      </c>
      <c r="BS193" s="153">
        <v>5.5759999999999996</v>
      </c>
      <c r="BT193" s="153" t="s">
        <v>7469</v>
      </c>
      <c r="BU193" s="153">
        <v>6.5505000000000004</v>
      </c>
      <c r="BV193" s="153" t="s">
        <v>7469</v>
      </c>
      <c r="BW193" s="153" t="s">
        <v>7469</v>
      </c>
      <c r="BX193" s="153">
        <v>8.0587999999999997</v>
      </c>
      <c r="BY193" s="153" t="s">
        <v>7469</v>
      </c>
      <c r="BZ193" s="153" t="s">
        <v>7469</v>
      </c>
      <c r="CA193" s="153">
        <v>9.7059999999999995</v>
      </c>
      <c r="CB193" s="153">
        <v>7.3099999999999998E-2</v>
      </c>
      <c r="CC193" s="153">
        <v>2.4331</v>
      </c>
      <c r="CD193" s="153" t="s">
        <v>7469</v>
      </c>
      <c r="CE193" s="153">
        <v>2.8500000000000001E-2</v>
      </c>
      <c r="CF193" s="153" t="s">
        <v>7469</v>
      </c>
      <c r="CG193" s="153" t="s">
        <v>7469</v>
      </c>
      <c r="CH193" s="153">
        <v>0.1555</v>
      </c>
      <c r="CI193" s="153">
        <v>116.80589999999999</v>
      </c>
      <c r="CJ193" s="153" t="s">
        <v>7469</v>
      </c>
      <c r="CK193" s="153">
        <v>0</v>
      </c>
      <c r="CL193" s="153" t="s">
        <v>7469</v>
      </c>
      <c r="CM193" s="153" t="s">
        <v>7469</v>
      </c>
      <c r="CN193" s="153" t="s">
        <v>7469</v>
      </c>
      <c r="CO193" s="153">
        <v>1.1719999999999999</v>
      </c>
      <c r="CP193" s="153">
        <v>2.7252999999999998</v>
      </c>
      <c r="CQ193" s="153" t="s">
        <v>7469</v>
      </c>
      <c r="CR193" s="153" t="s">
        <v>7469</v>
      </c>
      <c r="CS193" s="153">
        <v>2.1349999999999998</v>
      </c>
      <c r="CT193" s="153">
        <v>4.6958000000000002</v>
      </c>
      <c r="CU193" s="153">
        <v>1.7386999999999999</v>
      </c>
      <c r="CV193" s="153" t="s">
        <v>7469</v>
      </c>
      <c r="CW193" s="153" t="s">
        <v>7469</v>
      </c>
      <c r="CX193" s="153" t="s">
        <v>7469</v>
      </c>
      <c r="CY193" s="153">
        <v>0.32579999999999998</v>
      </c>
      <c r="CZ193" s="153">
        <v>0</v>
      </c>
      <c r="DA193" s="153" t="s">
        <v>7469</v>
      </c>
      <c r="DB193" s="153" t="s">
        <v>7469</v>
      </c>
      <c r="DC193" s="153">
        <v>5.5805999999999996</v>
      </c>
      <c r="DD193" s="153">
        <v>37.221800000000002</v>
      </c>
      <c r="DE193" s="153" t="s">
        <v>7469</v>
      </c>
      <c r="DF193" s="153" t="s">
        <v>7469</v>
      </c>
      <c r="DG193" s="153">
        <v>11.9297</v>
      </c>
      <c r="DH193" s="153">
        <v>0</v>
      </c>
      <c r="DI193" s="153" t="s">
        <v>7469</v>
      </c>
      <c r="DJ193" s="153" t="s">
        <v>7469</v>
      </c>
      <c r="DK193" s="153">
        <v>0</v>
      </c>
      <c r="DL193" s="153" t="s">
        <v>7469</v>
      </c>
      <c r="DM193" s="153">
        <v>9.3100000000000002E-2</v>
      </c>
      <c r="DN193" s="153">
        <v>72.620199999999997</v>
      </c>
      <c r="DO193" s="153">
        <v>404.24610000000001</v>
      </c>
      <c r="DP193" s="153">
        <v>25.233599999999999</v>
      </c>
      <c r="DQ193" s="153">
        <v>0.14910000000000001</v>
      </c>
      <c r="DR193" s="153" t="s">
        <v>7469</v>
      </c>
      <c r="DS193" s="153">
        <v>0.49199999999999999</v>
      </c>
      <c r="DT193" s="153">
        <v>47.873399999999997</v>
      </c>
      <c r="DU193" s="153">
        <v>8.7497000000000007</v>
      </c>
      <c r="DV193" s="153" t="s">
        <v>7469</v>
      </c>
      <c r="DW193" s="153" t="s">
        <v>7469</v>
      </c>
      <c r="DX193" s="153">
        <v>0.91900000000000004</v>
      </c>
      <c r="DY193" s="153">
        <v>15.0258</v>
      </c>
      <c r="DZ193" s="153">
        <v>0.62460000000000004</v>
      </c>
      <c r="EA193" s="153">
        <v>1.6080000000000001</v>
      </c>
      <c r="EB193" s="153">
        <v>4.8990999999999998</v>
      </c>
      <c r="EC193" s="153">
        <v>77.5321</v>
      </c>
      <c r="ED193" s="153">
        <v>0.34499999999999997</v>
      </c>
      <c r="EE193" s="153" t="s">
        <v>7469</v>
      </c>
      <c r="EF193" s="153">
        <v>83.198999999999998</v>
      </c>
      <c r="EG193" s="153">
        <v>3.4799999999999998E-2</v>
      </c>
      <c r="EH193" s="153" t="s">
        <v>7469</v>
      </c>
      <c r="EI193" s="153" t="s">
        <v>7469</v>
      </c>
      <c r="EJ193" s="153" t="s">
        <v>7469</v>
      </c>
      <c r="EK193" s="153" t="s">
        <v>7469</v>
      </c>
      <c r="EL193" s="153">
        <v>4.3299999999999998E-2</v>
      </c>
      <c r="EM193" s="153">
        <v>9.9693000000000005</v>
      </c>
      <c r="EN193" s="153" t="s">
        <v>7469</v>
      </c>
    </row>
    <row r="194" spans="3:144">
      <c r="C194" s="120"/>
      <c r="D194" s="103"/>
      <c r="E194" s="120" t="s">
        <v>8099</v>
      </c>
      <c r="F194" s="126" t="s">
        <v>8126</v>
      </c>
      <c r="G194" s="151" t="s">
        <v>8090</v>
      </c>
      <c r="H194" s="152" t="s">
        <v>8097</v>
      </c>
      <c r="I194" s="153">
        <v>0</v>
      </c>
      <c r="J194" s="153">
        <v>2.5019999999999998</v>
      </c>
      <c r="K194" s="153">
        <v>0</v>
      </c>
      <c r="L194" s="153">
        <v>1.083</v>
      </c>
      <c r="M194" s="153" t="s">
        <v>7469</v>
      </c>
      <c r="N194" s="153">
        <v>1106</v>
      </c>
      <c r="O194" s="153">
        <v>1630</v>
      </c>
      <c r="P194" s="153">
        <v>10.555999999999999</v>
      </c>
      <c r="Q194" s="153">
        <v>0.17829999999999999</v>
      </c>
      <c r="R194" s="153">
        <v>0</v>
      </c>
      <c r="S194" s="153">
        <v>0.2646</v>
      </c>
      <c r="T194" s="153" t="s">
        <v>7469</v>
      </c>
      <c r="U194" s="153" t="s">
        <v>7469</v>
      </c>
      <c r="V194" s="153">
        <v>1.966</v>
      </c>
      <c r="W194" s="153">
        <v>4.6992000000000003</v>
      </c>
      <c r="X194" s="153">
        <v>0</v>
      </c>
      <c r="Y194" s="153">
        <v>2.5746000000000002</v>
      </c>
      <c r="Z194" s="153">
        <v>0.68410000000000004</v>
      </c>
      <c r="AA194" s="153">
        <v>4.8457999999999997</v>
      </c>
      <c r="AB194" s="153" t="s">
        <v>7469</v>
      </c>
      <c r="AC194" s="153">
        <v>5.6929999999999996</v>
      </c>
      <c r="AD194" s="153" t="s">
        <v>7469</v>
      </c>
      <c r="AE194" s="153">
        <v>0</v>
      </c>
      <c r="AF194" s="153">
        <v>0</v>
      </c>
      <c r="AG194" s="153">
        <v>24.6555</v>
      </c>
      <c r="AH194" s="153" t="s">
        <v>7469</v>
      </c>
      <c r="AI194" s="153" t="s">
        <v>7469</v>
      </c>
      <c r="AJ194" s="153">
        <v>11.858000000000001</v>
      </c>
      <c r="AK194" s="153" t="s">
        <v>7469</v>
      </c>
      <c r="AL194" s="153" t="s">
        <v>7469</v>
      </c>
      <c r="AM194" s="153" t="s">
        <v>7469</v>
      </c>
      <c r="AN194" s="153">
        <v>6.9896000000000003</v>
      </c>
      <c r="AO194" s="153">
        <v>6.6012000000000004</v>
      </c>
      <c r="AP194" s="153" t="s">
        <v>7469</v>
      </c>
      <c r="AQ194" s="153">
        <v>4.0669000000000004</v>
      </c>
      <c r="AR194" s="153">
        <v>0</v>
      </c>
      <c r="AS194" s="153">
        <v>1.4545999999999999</v>
      </c>
      <c r="AT194" s="153">
        <v>2.2772999999999999</v>
      </c>
      <c r="AU194" s="153">
        <v>1.7399999999999999E-2</v>
      </c>
      <c r="AV194" s="153">
        <v>1.9699999999999999E-2</v>
      </c>
      <c r="AW194" s="153" t="s">
        <v>7469</v>
      </c>
      <c r="AX194" s="153" t="s">
        <v>7469</v>
      </c>
      <c r="AY194" s="153" t="s">
        <v>7469</v>
      </c>
      <c r="AZ194" s="153">
        <v>54.853499999999997</v>
      </c>
      <c r="BA194" s="153" t="s">
        <v>7469</v>
      </c>
      <c r="BB194" s="153" t="s">
        <v>7469</v>
      </c>
      <c r="BC194" s="153" t="s">
        <v>7469</v>
      </c>
      <c r="BD194" s="153" t="s">
        <v>7469</v>
      </c>
      <c r="BE194" s="153">
        <v>0.77200000000000002</v>
      </c>
      <c r="BF194" s="153">
        <v>0.104</v>
      </c>
      <c r="BG194" s="153">
        <v>4.3840000000000003</v>
      </c>
      <c r="BH194" s="153" t="s">
        <v>7469</v>
      </c>
      <c r="BI194" s="153">
        <v>3.56</v>
      </c>
      <c r="BJ194" s="153" t="s">
        <v>7469</v>
      </c>
      <c r="BK194" s="153" t="s">
        <v>7469</v>
      </c>
      <c r="BL194" s="153">
        <v>34.9544</v>
      </c>
      <c r="BM194" s="153" t="s">
        <v>7469</v>
      </c>
      <c r="BN194" s="153">
        <v>6.4470000000000001</v>
      </c>
      <c r="BO194" s="153">
        <v>0.50670000000000004</v>
      </c>
      <c r="BP194" s="153" t="s">
        <v>7469</v>
      </c>
      <c r="BQ194" s="153">
        <v>0.65790000000000004</v>
      </c>
      <c r="BR194" s="153" t="s">
        <v>7469</v>
      </c>
      <c r="BS194" s="153">
        <v>5.5759999999999996</v>
      </c>
      <c r="BT194" s="153" t="s">
        <v>7469</v>
      </c>
      <c r="BU194" s="153">
        <v>6.5505000000000004</v>
      </c>
      <c r="BV194" s="153" t="s">
        <v>7469</v>
      </c>
      <c r="BW194" s="153" t="s">
        <v>7469</v>
      </c>
      <c r="BX194" s="153">
        <v>8.0587999999999997</v>
      </c>
      <c r="BY194" s="153" t="s">
        <v>7469</v>
      </c>
      <c r="BZ194" s="153" t="s">
        <v>7469</v>
      </c>
      <c r="CA194" s="153">
        <v>9.7059999999999995</v>
      </c>
      <c r="CB194" s="153">
        <v>7.3099999999999998E-2</v>
      </c>
      <c r="CC194" s="153">
        <v>2.4331</v>
      </c>
      <c r="CD194" s="153" t="s">
        <v>7469</v>
      </c>
      <c r="CE194" s="153">
        <v>2.8500000000000001E-2</v>
      </c>
      <c r="CF194" s="153" t="s">
        <v>7469</v>
      </c>
      <c r="CG194" s="153" t="s">
        <v>7469</v>
      </c>
      <c r="CH194" s="153">
        <v>0.1555</v>
      </c>
      <c r="CI194" s="153">
        <v>116.80589999999999</v>
      </c>
      <c r="CJ194" s="153" t="s">
        <v>7469</v>
      </c>
      <c r="CK194" s="153" t="s">
        <v>7469</v>
      </c>
      <c r="CL194" s="153" t="s">
        <v>7469</v>
      </c>
      <c r="CM194" s="153" t="s">
        <v>7469</v>
      </c>
      <c r="CN194" s="153" t="s">
        <v>7469</v>
      </c>
      <c r="CO194" s="153">
        <v>1.1719999999999999</v>
      </c>
      <c r="CP194" s="153">
        <v>2.7252999999999998</v>
      </c>
      <c r="CQ194" s="153" t="s">
        <v>7469</v>
      </c>
      <c r="CR194" s="153" t="s">
        <v>7469</v>
      </c>
      <c r="CS194" s="153">
        <v>2.1349999999999998</v>
      </c>
      <c r="CT194" s="153">
        <v>4.6958000000000002</v>
      </c>
      <c r="CU194" s="153">
        <v>1.7386999999999999</v>
      </c>
      <c r="CV194" s="153" t="s">
        <v>7469</v>
      </c>
      <c r="CW194" s="153" t="s">
        <v>7469</v>
      </c>
      <c r="CX194" s="153" t="s">
        <v>7469</v>
      </c>
      <c r="CY194" s="153">
        <v>0.32579999999999998</v>
      </c>
      <c r="CZ194" s="153">
        <v>0</v>
      </c>
      <c r="DA194" s="153" t="s">
        <v>7469</v>
      </c>
      <c r="DB194" s="153" t="s">
        <v>7469</v>
      </c>
      <c r="DC194" s="153">
        <v>5.5805999999999996</v>
      </c>
      <c r="DD194" s="153">
        <v>37.221800000000002</v>
      </c>
      <c r="DE194" s="153" t="s">
        <v>7469</v>
      </c>
      <c r="DF194" s="153" t="s">
        <v>7469</v>
      </c>
      <c r="DG194" s="153">
        <v>11.9297</v>
      </c>
      <c r="DH194" s="153">
        <v>0</v>
      </c>
      <c r="DI194" s="153" t="s">
        <v>7469</v>
      </c>
      <c r="DJ194" s="153" t="s">
        <v>7469</v>
      </c>
      <c r="DK194" s="153">
        <v>0</v>
      </c>
      <c r="DL194" s="153" t="s">
        <v>7469</v>
      </c>
      <c r="DM194" s="153">
        <v>9.3100000000000002E-2</v>
      </c>
      <c r="DN194" s="153">
        <v>72.620199999999997</v>
      </c>
      <c r="DO194" s="153">
        <v>404.24610000000001</v>
      </c>
      <c r="DP194" s="153">
        <v>25.233599999999999</v>
      </c>
      <c r="DQ194" s="153">
        <v>0.14910000000000001</v>
      </c>
      <c r="DR194" s="153" t="s">
        <v>7469</v>
      </c>
      <c r="DS194" s="153">
        <v>0.49199999999999999</v>
      </c>
      <c r="DT194" s="153">
        <v>47.873399999999997</v>
      </c>
      <c r="DU194" s="153">
        <v>8.7497000000000007</v>
      </c>
      <c r="DV194" s="153" t="s">
        <v>7469</v>
      </c>
      <c r="DW194" s="153" t="s">
        <v>7469</v>
      </c>
      <c r="DX194" s="153">
        <v>0.91900000000000004</v>
      </c>
      <c r="DY194" s="153">
        <v>15.0258</v>
      </c>
      <c r="DZ194" s="153">
        <v>0.62460000000000004</v>
      </c>
      <c r="EA194" s="153">
        <v>1.6080000000000001</v>
      </c>
      <c r="EB194" s="153">
        <v>4.8990999999999998</v>
      </c>
      <c r="EC194" s="153">
        <v>77.5321</v>
      </c>
      <c r="ED194" s="153">
        <v>0.34499999999999997</v>
      </c>
      <c r="EE194" s="153" t="s">
        <v>7469</v>
      </c>
      <c r="EF194" s="153">
        <v>83.198999999999998</v>
      </c>
      <c r="EG194" s="153">
        <v>3.4799999999999998E-2</v>
      </c>
      <c r="EH194" s="153" t="s">
        <v>7469</v>
      </c>
      <c r="EI194" s="153" t="s">
        <v>7469</v>
      </c>
      <c r="EJ194" s="153" t="s">
        <v>7469</v>
      </c>
      <c r="EK194" s="153" t="s">
        <v>7469</v>
      </c>
      <c r="EL194" s="153">
        <v>4.3299999999999998E-2</v>
      </c>
      <c r="EM194" s="153">
        <v>9.9693000000000005</v>
      </c>
      <c r="EN194" s="153" t="s">
        <v>7469</v>
      </c>
    </row>
    <row r="195" spans="3:144">
      <c r="C195" s="120"/>
      <c r="D195" s="103"/>
      <c r="E195" s="120" t="s">
        <v>8100</v>
      </c>
      <c r="F195" s="126" t="s">
        <v>8126</v>
      </c>
      <c r="G195" s="151" t="s">
        <v>8090</v>
      </c>
      <c r="H195" s="152" t="s">
        <v>8097</v>
      </c>
      <c r="I195" s="153" t="s">
        <v>7469</v>
      </c>
      <c r="J195" s="153" t="s">
        <v>7469</v>
      </c>
      <c r="K195" s="153" t="s">
        <v>7469</v>
      </c>
      <c r="L195" s="153" t="s">
        <v>7469</v>
      </c>
      <c r="M195" s="153" t="s">
        <v>7469</v>
      </c>
      <c r="N195" s="153">
        <v>633</v>
      </c>
      <c r="O195" s="153">
        <v>153</v>
      </c>
      <c r="P195" s="153" t="s">
        <v>7469</v>
      </c>
      <c r="Q195" s="153" t="s">
        <v>7469</v>
      </c>
      <c r="R195" s="153">
        <v>0</v>
      </c>
      <c r="S195" s="153" t="s">
        <v>7469</v>
      </c>
      <c r="T195" s="153" t="s">
        <v>7469</v>
      </c>
      <c r="U195" s="153" t="s">
        <v>7469</v>
      </c>
      <c r="V195" s="153" t="s">
        <v>7469</v>
      </c>
      <c r="W195" s="153" t="s">
        <v>7469</v>
      </c>
      <c r="X195" s="153" t="s">
        <v>7469</v>
      </c>
      <c r="Y195" s="153" t="s">
        <v>7469</v>
      </c>
      <c r="Z195" s="153" t="s">
        <v>7469</v>
      </c>
      <c r="AA195" s="153" t="s">
        <v>7469</v>
      </c>
      <c r="AB195" s="153" t="s">
        <v>7469</v>
      </c>
      <c r="AC195" s="153" t="s">
        <v>7469</v>
      </c>
      <c r="AD195" s="153" t="s">
        <v>7469</v>
      </c>
      <c r="AE195" s="153">
        <v>0</v>
      </c>
      <c r="AF195" s="153">
        <v>0</v>
      </c>
      <c r="AG195" s="153" t="s">
        <v>7469</v>
      </c>
      <c r="AH195" s="153" t="s">
        <v>7469</v>
      </c>
      <c r="AI195" s="153" t="s">
        <v>7469</v>
      </c>
      <c r="AJ195" s="153" t="s">
        <v>7469</v>
      </c>
      <c r="AK195" s="153" t="s">
        <v>7469</v>
      </c>
      <c r="AL195" s="153" t="s">
        <v>7469</v>
      </c>
      <c r="AM195" s="153" t="s">
        <v>7469</v>
      </c>
      <c r="AN195" s="153" t="s">
        <v>7469</v>
      </c>
      <c r="AO195" s="153" t="s">
        <v>7469</v>
      </c>
      <c r="AP195" s="153" t="s">
        <v>7469</v>
      </c>
      <c r="AQ195" s="153" t="s">
        <v>7469</v>
      </c>
      <c r="AR195" s="153" t="s">
        <v>7469</v>
      </c>
      <c r="AS195" s="153" t="s">
        <v>7469</v>
      </c>
      <c r="AT195" s="153" t="s">
        <v>7469</v>
      </c>
      <c r="AU195" s="153" t="s">
        <v>7469</v>
      </c>
      <c r="AV195" s="153" t="s">
        <v>7469</v>
      </c>
      <c r="AW195" s="153" t="s">
        <v>7469</v>
      </c>
      <c r="AX195" s="153" t="s">
        <v>7469</v>
      </c>
      <c r="AY195" s="153" t="s">
        <v>7469</v>
      </c>
      <c r="AZ195" s="153" t="s">
        <v>7469</v>
      </c>
      <c r="BA195" s="153" t="s">
        <v>7469</v>
      </c>
      <c r="BB195" s="153" t="s">
        <v>7469</v>
      </c>
      <c r="BC195" s="153" t="s">
        <v>7469</v>
      </c>
      <c r="BD195" s="153" t="s">
        <v>7469</v>
      </c>
      <c r="BE195" s="153" t="s">
        <v>7469</v>
      </c>
      <c r="BF195" s="153" t="s">
        <v>7469</v>
      </c>
      <c r="BG195" s="153">
        <v>2.9249999999999998</v>
      </c>
      <c r="BH195" s="153" t="s">
        <v>7469</v>
      </c>
      <c r="BI195" s="153" t="s">
        <v>7469</v>
      </c>
      <c r="BJ195" s="153">
        <v>0</v>
      </c>
      <c r="BK195" s="153" t="s">
        <v>7469</v>
      </c>
      <c r="BL195" s="153" t="s">
        <v>7469</v>
      </c>
      <c r="BM195" s="153" t="s">
        <v>7469</v>
      </c>
      <c r="BN195" s="153">
        <v>5.6609999999999996</v>
      </c>
      <c r="BO195" s="153">
        <v>1.1875</v>
      </c>
      <c r="BP195" s="153" t="s">
        <v>7469</v>
      </c>
      <c r="BQ195" s="153" t="s">
        <v>7469</v>
      </c>
      <c r="BR195" s="153" t="s">
        <v>7469</v>
      </c>
      <c r="BS195" s="153" t="s">
        <v>7469</v>
      </c>
      <c r="BT195" s="153" t="s">
        <v>7469</v>
      </c>
      <c r="BU195" s="153" t="s">
        <v>7469</v>
      </c>
      <c r="BV195" s="153" t="s">
        <v>7469</v>
      </c>
      <c r="BW195" s="153" t="s">
        <v>7469</v>
      </c>
      <c r="BX195" s="153" t="s">
        <v>7469</v>
      </c>
      <c r="BY195" s="153" t="s">
        <v>7469</v>
      </c>
      <c r="BZ195" s="153" t="s">
        <v>7469</v>
      </c>
      <c r="CA195" s="153">
        <v>9.9670000000000005</v>
      </c>
      <c r="CB195" s="153" t="s">
        <v>7469</v>
      </c>
      <c r="CC195" s="153" t="s">
        <v>7469</v>
      </c>
      <c r="CD195" s="153" t="s">
        <v>7469</v>
      </c>
      <c r="CE195" s="153">
        <v>1E-3</v>
      </c>
      <c r="CF195" s="153" t="s">
        <v>7469</v>
      </c>
      <c r="CG195" s="153" t="s">
        <v>7469</v>
      </c>
      <c r="CH195" s="153" t="s">
        <v>7469</v>
      </c>
      <c r="CI195" s="153" t="s">
        <v>7469</v>
      </c>
      <c r="CJ195" s="153" t="s">
        <v>7469</v>
      </c>
      <c r="CK195" s="153" t="s">
        <v>7469</v>
      </c>
      <c r="CL195" s="153" t="s">
        <v>7469</v>
      </c>
      <c r="CM195" s="153" t="s">
        <v>7469</v>
      </c>
      <c r="CN195" s="153" t="s">
        <v>7469</v>
      </c>
      <c r="CO195" s="153" t="s">
        <v>7469</v>
      </c>
      <c r="CP195" s="153" t="s">
        <v>7469</v>
      </c>
      <c r="CQ195" s="153" t="s">
        <v>7469</v>
      </c>
      <c r="CR195" s="153" t="s">
        <v>7469</v>
      </c>
      <c r="CS195" s="153" t="s">
        <v>7469</v>
      </c>
      <c r="CT195" s="153" t="s">
        <v>7469</v>
      </c>
      <c r="CU195" s="153">
        <v>1.4742</v>
      </c>
      <c r="CV195" s="153" t="s">
        <v>7469</v>
      </c>
      <c r="CW195" s="153" t="s">
        <v>7469</v>
      </c>
      <c r="CX195" s="153" t="s">
        <v>7469</v>
      </c>
      <c r="CY195" s="153" t="s">
        <v>7469</v>
      </c>
      <c r="CZ195" s="153" t="s">
        <v>7469</v>
      </c>
      <c r="DA195" s="153" t="s">
        <v>7469</v>
      </c>
      <c r="DB195" s="153" t="s">
        <v>7469</v>
      </c>
      <c r="DC195" s="153" t="s">
        <v>7469</v>
      </c>
      <c r="DD195" s="153" t="s">
        <v>7469</v>
      </c>
      <c r="DE195" s="153" t="s">
        <v>7469</v>
      </c>
      <c r="DF195" s="153" t="s">
        <v>7469</v>
      </c>
      <c r="DG195" s="153" t="s">
        <v>7469</v>
      </c>
      <c r="DH195" s="153">
        <v>0</v>
      </c>
      <c r="DI195" s="153" t="s">
        <v>7469</v>
      </c>
      <c r="DJ195" s="153" t="s">
        <v>7469</v>
      </c>
      <c r="DK195" s="153">
        <v>0</v>
      </c>
      <c r="DL195" s="153" t="s">
        <v>7469</v>
      </c>
      <c r="DM195" s="153" t="s">
        <v>7469</v>
      </c>
      <c r="DN195" s="153" t="s">
        <v>7469</v>
      </c>
      <c r="DO195" s="153" t="s">
        <v>7469</v>
      </c>
      <c r="DP195" s="153" t="s">
        <v>7469</v>
      </c>
      <c r="DQ195" s="153">
        <v>0.1072</v>
      </c>
      <c r="DR195" s="153" t="s">
        <v>7469</v>
      </c>
      <c r="DS195" s="153" t="s">
        <v>7469</v>
      </c>
      <c r="DT195" s="153" t="s">
        <v>7469</v>
      </c>
      <c r="DU195" s="153" t="s">
        <v>7469</v>
      </c>
      <c r="DV195" s="153" t="s">
        <v>7469</v>
      </c>
      <c r="DW195" s="153" t="s">
        <v>7469</v>
      </c>
      <c r="DX195" s="153" t="s">
        <v>7469</v>
      </c>
      <c r="DY195" s="153" t="s">
        <v>7469</v>
      </c>
      <c r="DZ195" s="153" t="s">
        <v>7469</v>
      </c>
      <c r="EA195" s="153" t="s">
        <v>7469</v>
      </c>
      <c r="EB195" s="153" t="s">
        <v>7469</v>
      </c>
      <c r="EC195" s="153" t="s">
        <v>7469</v>
      </c>
      <c r="ED195" s="153" t="s">
        <v>7469</v>
      </c>
      <c r="EE195" s="153">
        <v>0</v>
      </c>
      <c r="EF195" s="153" t="s">
        <v>7469</v>
      </c>
      <c r="EG195" s="153" t="s">
        <v>7469</v>
      </c>
      <c r="EH195" s="153" t="s">
        <v>7469</v>
      </c>
      <c r="EI195" s="153" t="s">
        <v>7469</v>
      </c>
      <c r="EJ195" s="153" t="s">
        <v>7469</v>
      </c>
      <c r="EK195" s="153" t="s">
        <v>7469</v>
      </c>
      <c r="EL195" s="153" t="s">
        <v>7469</v>
      </c>
      <c r="EM195" s="153" t="s">
        <v>7469</v>
      </c>
      <c r="EN195" s="153" t="s">
        <v>7469</v>
      </c>
    </row>
    <row r="196" spans="3:144">
      <c r="C196" s="120"/>
      <c r="D196" s="103"/>
      <c r="E196" s="120" t="s">
        <v>8101</v>
      </c>
      <c r="F196" s="126" t="s">
        <v>8126</v>
      </c>
      <c r="G196" s="151" t="s">
        <v>8090</v>
      </c>
      <c r="H196" s="152" t="s">
        <v>8097</v>
      </c>
      <c r="I196" s="153" t="s">
        <v>7469</v>
      </c>
      <c r="J196" s="153" t="s">
        <v>7469</v>
      </c>
      <c r="K196" s="153" t="s">
        <v>7469</v>
      </c>
      <c r="L196" s="153" t="s">
        <v>7469</v>
      </c>
      <c r="M196" s="153" t="s">
        <v>7469</v>
      </c>
      <c r="N196" s="153">
        <v>199</v>
      </c>
      <c r="O196" s="153">
        <v>149</v>
      </c>
      <c r="P196" s="153" t="s">
        <v>7469</v>
      </c>
      <c r="Q196" s="153" t="s">
        <v>7469</v>
      </c>
      <c r="R196" s="153">
        <v>0</v>
      </c>
      <c r="S196" s="153" t="s">
        <v>7469</v>
      </c>
      <c r="T196" s="153" t="s">
        <v>7469</v>
      </c>
      <c r="U196" s="153" t="s">
        <v>7469</v>
      </c>
      <c r="V196" s="153" t="s">
        <v>7469</v>
      </c>
      <c r="W196" s="153" t="s">
        <v>7469</v>
      </c>
      <c r="X196" s="153" t="s">
        <v>7469</v>
      </c>
      <c r="Y196" s="153" t="s">
        <v>7469</v>
      </c>
      <c r="Z196" s="153" t="s">
        <v>7469</v>
      </c>
      <c r="AA196" s="153" t="s">
        <v>7469</v>
      </c>
      <c r="AB196" s="153" t="s">
        <v>7469</v>
      </c>
      <c r="AC196" s="153" t="s">
        <v>7469</v>
      </c>
      <c r="AD196" s="153" t="s">
        <v>7469</v>
      </c>
      <c r="AE196" s="153">
        <v>0</v>
      </c>
      <c r="AF196" s="153">
        <v>0</v>
      </c>
      <c r="AG196" s="153" t="s">
        <v>7469</v>
      </c>
      <c r="AH196" s="153" t="s">
        <v>7469</v>
      </c>
      <c r="AI196" s="153" t="s">
        <v>7469</v>
      </c>
      <c r="AJ196" s="153" t="s">
        <v>7469</v>
      </c>
      <c r="AK196" s="153" t="s">
        <v>7469</v>
      </c>
      <c r="AL196" s="153" t="s">
        <v>7469</v>
      </c>
      <c r="AM196" s="153" t="s">
        <v>7469</v>
      </c>
      <c r="AN196" s="153" t="s">
        <v>7469</v>
      </c>
      <c r="AO196" s="153" t="s">
        <v>7469</v>
      </c>
      <c r="AP196" s="153">
        <v>0</v>
      </c>
      <c r="AQ196" s="153" t="s">
        <v>7469</v>
      </c>
      <c r="AR196" s="153" t="s">
        <v>7469</v>
      </c>
      <c r="AS196" s="153" t="s">
        <v>7469</v>
      </c>
      <c r="AT196" s="153" t="s">
        <v>7469</v>
      </c>
      <c r="AU196" s="153" t="s">
        <v>7469</v>
      </c>
      <c r="AV196" s="153" t="s">
        <v>7469</v>
      </c>
      <c r="AW196" s="153" t="s">
        <v>7469</v>
      </c>
      <c r="AX196" s="153" t="s">
        <v>7469</v>
      </c>
      <c r="AY196" s="153" t="s">
        <v>7469</v>
      </c>
      <c r="AZ196" s="153" t="s">
        <v>7469</v>
      </c>
      <c r="BA196" s="153" t="s">
        <v>7469</v>
      </c>
      <c r="BB196" s="153" t="s">
        <v>7469</v>
      </c>
      <c r="BC196" s="153" t="s">
        <v>7469</v>
      </c>
      <c r="BD196" s="153" t="s">
        <v>7469</v>
      </c>
      <c r="BE196" s="153" t="s">
        <v>7469</v>
      </c>
      <c r="BF196" s="153" t="s">
        <v>7469</v>
      </c>
      <c r="BG196" s="153">
        <v>4.0039999999999996</v>
      </c>
      <c r="BH196" s="153" t="s">
        <v>7469</v>
      </c>
      <c r="BI196" s="153" t="s">
        <v>7469</v>
      </c>
      <c r="BJ196" s="153">
        <v>0</v>
      </c>
      <c r="BK196" s="153" t="s">
        <v>7469</v>
      </c>
      <c r="BL196" s="153" t="s">
        <v>7469</v>
      </c>
      <c r="BM196" s="153" t="s">
        <v>7469</v>
      </c>
      <c r="BN196" s="153">
        <v>5.5670000000000002</v>
      </c>
      <c r="BO196" s="153" t="s">
        <v>7469</v>
      </c>
      <c r="BP196" s="153" t="s">
        <v>7469</v>
      </c>
      <c r="BQ196" s="153" t="s">
        <v>7469</v>
      </c>
      <c r="BR196" s="153" t="s">
        <v>7469</v>
      </c>
      <c r="BS196" s="153" t="s">
        <v>7469</v>
      </c>
      <c r="BT196" s="153" t="s">
        <v>7469</v>
      </c>
      <c r="BU196" s="153" t="s">
        <v>7469</v>
      </c>
      <c r="BV196" s="153" t="s">
        <v>7469</v>
      </c>
      <c r="BW196" s="153" t="s">
        <v>7469</v>
      </c>
      <c r="BX196" s="153" t="s">
        <v>7469</v>
      </c>
      <c r="BY196" s="153" t="s">
        <v>7469</v>
      </c>
      <c r="BZ196" s="153" t="s">
        <v>7469</v>
      </c>
      <c r="CA196" s="153">
        <v>10.316000000000001</v>
      </c>
      <c r="CB196" s="153" t="s">
        <v>7469</v>
      </c>
      <c r="CC196" s="153" t="s">
        <v>7469</v>
      </c>
      <c r="CD196" s="153" t="s">
        <v>7469</v>
      </c>
      <c r="CE196" s="153" t="s">
        <v>7469</v>
      </c>
      <c r="CF196" s="153" t="s">
        <v>7469</v>
      </c>
      <c r="CG196" s="153" t="s">
        <v>7469</v>
      </c>
      <c r="CH196" s="153" t="s">
        <v>7469</v>
      </c>
      <c r="CI196" s="153" t="s">
        <v>7469</v>
      </c>
      <c r="CJ196" s="153" t="s">
        <v>7469</v>
      </c>
      <c r="CK196" s="153" t="s">
        <v>7469</v>
      </c>
      <c r="CL196" s="153" t="s">
        <v>7469</v>
      </c>
      <c r="CM196" s="153" t="s">
        <v>7469</v>
      </c>
      <c r="CN196" s="153" t="s">
        <v>7469</v>
      </c>
      <c r="CO196" s="153" t="s">
        <v>7469</v>
      </c>
      <c r="CP196" s="153" t="s">
        <v>7469</v>
      </c>
      <c r="CQ196" s="153" t="s">
        <v>7469</v>
      </c>
      <c r="CR196" s="153" t="s">
        <v>7469</v>
      </c>
      <c r="CS196" s="153" t="s">
        <v>7469</v>
      </c>
      <c r="CT196" s="153" t="s">
        <v>7469</v>
      </c>
      <c r="CU196" s="153">
        <v>1.3819999999999999</v>
      </c>
      <c r="CV196" s="153" t="s">
        <v>7469</v>
      </c>
      <c r="CW196" s="153" t="s">
        <v>7469</v>
      </c>
      <c r="CX196" s="153" t="s">
        <v>7469</v>
      </c>
      <c r="CY196" s="153" t="s">
        <v>7469</v>
      </c>
      <c r="CZ196" s="153" t="s">
        <v>7469</v>
      </c>
      <c r="DA196" s="153" t="s">
        <v>7469</v>
      </c>
      <c r="DB196" s="153" t="s">
        <v>7469</v>
      </c>
      <c r="DC196" s="153" t="s">
        <v>7469</v>
      </c>
      <c r="DD196" s="153" t="s">
        <v>7469</v>
      </c>
      <c r="DE196" s="153" t="s">
        <v>7469</v>
      </c>
      <c r="DF196" s="153" t="s">
        <v>7469</v>
      </c>
      <c r="DG196" s="153" t="s">
        <v>7469</v>
      </c>
      <c r="DH196" s="153" t="s">
        <v>7469</v>
      </c>
      <c r="DI196" s="153" t="s">
        <v>7469</v>
      </c>
      <c r="DJ196" s="153" t="s">
        <v>7469</v>
      </c>
      <c r="DK196" s="153">
        <v>0</v>
      </c>
      <c r="DL196" s="153" t="s">
        <v>7469</v>
      </c>
      <c r="DM196" s="153" t="s">
        <v>7469</v>
      </c>
      <c r="DN196" s="153" t="s">
        <v>7469</v>
      </c>
      <c r="DO196" s="153" t="s">
        <v>7469</v>
      </c>
      <c r="DP196" s="153" t="s">
        <v>7469</v>
      </c>
      <c r="DQ196" s="153">
        <v>0.10050000000000001</v>
      </c>
      <c r="DR196" s="153" t="s">
        <v>7469</v>
      </c>
      <c r="DS196" s="153" t="s">
        <v>7469</v>
      </c>
      <c r="DT196" s="153" t="s">
        <v>7469</v>
      </c>
      <c r="DU196" s="153" t="s">
        <v>7469</v>
      </c>
      <c r="DV196" s="153" t="s">
        <v>7469</v>
      </c>
      <c r="DW196" s="153" t="s">
        <v>7469</v>
      </c>
      <c r="DX196" s="153" t="s">
        <v>7469</v>
      </c>
      <c r="DY196" s="153" t="s">
        <v>7469</v>
      </c>
      <c r="DZ196" s="153" t="s">
        <v>7469</v>
      </c>
      <c r="EA196" s="153" t="s">
        <v>7469</v>
      </c>
      <c r="EB196" s="153" t="s">
        <v>7469</v>
      </c>
      <c r="EC196" s="153" t="s">
        <v>7469</v>
      </c>
      <c r="ED196" s="153" t="s">
        <v>7469</v>
      </c>
      <c r="EE196" s="153">
        <v>0</v>
      </c>
      <c r="EF196" s="153" t="s">
        <v>7469</v>
      </c>
      <c r="EG196" s="153" t="s">
        <v>7469</v>
      </c>
      <c r="EH196" s="153" t="s">
        <v>7469</v>
      </c>
      <c r="EI196" s="153" t="s">
        <v>7469</v>
      </c>
      <c r="EJ196" s="153" t="s">
        <v>7469</v>
      </c>
      <c r="EK196" s="153" t="s">
        <v>7469</v>
      </c>
      <c r="EL196" s="153" t="s">
        <v>7469</v>
      </c>
      <c r="EM196" s="153" t="s">
        <v>7469</v>
      </c>
      <c r="EN196" s="153" t="s">
        <v>7469</v>
      </c>
    </row>
    <row r="197" spans="3:144">
      <c r="C197" s="120"/>
      <c r="D197" s="103"/>
      <c r="E197" s="120" t="s">
        <v>8102</v>
      </c>
      <c r="F197" s="126" t="s">
        <v>8126</v>
      </c>
      <c r="G197" s="151" t="s">
        <v>8090</v>
      </c>
      <c r="H197" s="152" t="s">
        <v>8097</v>
      </c>
      <c r="I197" s="153" t="s">
        <v>7469</v>
      </c>
      <c r="J197" s="153" t="s">
        <v>7469</v>
      </c>
      <c r="K197" s="153" t="s">
        <v>7469</v>
      </c>
      <c r="L197" s="153" t="s">
        <v>7469</v>
      </c>
      <c r="M197" s="153" t="s">
        <v>7469</v>
      </c>
      <c r="N197" s="153" t="s">
        <v>7469</v>
      </c>
      <c r="O197" s="153">
        <v>1146</v>
      </c>
      <c r="P197" s="153" t="s">
        <v>7469</v>
      </c>
      <c r="Q197" s="153" t="s">
        <v>7469</v>
      </c>
      <c r="R197" s="153" t="s">
        <v>7469</v>
      </c>
      <c r="S197" s="153" t="s">
        <v>7469</v>
      </c>
      <c r="T197" s="153" t="s">
        <v>7469</v>
      </c>
      <c r="U197" s="153" t="s">
        <v>7469</v>
      </c>
      <c r="V197" s="153" t="s">
        <v>7469</v>
      </c>
      <c r="W197" s="153" t="s">
        <v>7469</v>
      </c>
      <c r="X197" s="153" t="s">
        <v>7469</v>
      </c>
      <c r="Y197" s="153" t="s">
        <v>7469</v>
      </c>
      <c r="Z197" s="153" t="s">
        <v>7469</v>
      </c>
      <c r="AA197" s="153" t="s">
        <v>7469</v>
      </c>
      <c r="AB197" s="153" t="s">
        <v>7469</v>
      </c>
      <c r="AC197" s="153" t="s">
        <v>7469</v>
      </c>
      <c r="AD197" s="153" t="s">
        <v>7469</v>
      </c>
      <c r="AE197" s="153" t="s">
        <v>7469</v>
      </c>
      <c r="AF197" s="153" t="s">
        <v>7469</v>
      </c>
      <c r="AG197" s="153" t="s">
        <v>7469</v>
      </c>
      <c r="AH197" s="153" t="s">
        <v>7469</v>
      </c>
      <c r="AI197" s="153" t="s">
        <v>7469</v>
      </c>
      <c r="AJ197" s="153" t="s">
        <v>7469</v>
      </c>
      <c r="AK197" s="153" t="s">
        <v>7469</v>
      </c>
      <c r="AL197" s="153" t="s">
        <v>7469</v>
      </c>
      <c r="AM197" s="153" t="s">
        <v>7469</v>
      </c>
      <c r="AN197" s="153" t="s">
        <v>7469</v>
      </c>
      <c r="AO197" s="153" t="s">
        <v>7469</v>
      </c>
      <c r="AP197" s="153" t="s">
        <v>7469</v>
      </c>
      <c r="AQ197" s="153" t="s">
        <v>7469</v>
      </c>
      <c r="AR197" s="153" t="s">
        <v>7469</v>
      </c>
      <c r="AS197" s="153" t="s">
        <v>7469</v>
      </c>
      <c r="AT197" s="153" t="s">
        <v>7469</v>
      </c>
      <c r="AU197" s="153" t="s">
        <v>7469</v>
      </c>
      <c r="AV197" s="153" t="s">
        <v>7469</v>
      </c>
      <c r="AW197" s="153" t="s">
        <v>7469</v>
      </c>
      <c r="AX197" s="153" t="s">
        <v>7469</v>
      </c>
      <c r="AY197" s="153" t="s">
        <v>7469</v>
      </c>
      <c r="AZ197" s="153" t="s">
        <v>7469</v>
      </c>
      <c r="BA197" s="153" t="s">
        <v>7469</v>
      </c>
      <c r="BB197" s="153" t="s">
        <v>7469</v>
      </c>
      <c r="BC197" s="153" t="s">
        <v>7469</v>
      </c>
      <c r="BD197" s="153" t="s">
        <v>7469</v>
      </c>
      <c r="BE197" s="153" t="s">
        <v>7469</v>
      </c>
      <c r="BF197" s="153" t="s">
        <v>7469</v>
      </c>
      <c r="BG197" s="153" t="s">
        <v>7469</v>
      </c>
      <c r="BH197" s="153" t="s">
        <v>7469</v>
      </c>
      <c r="BI197" s="153" t="s">
        <v>7469</v>
      </c>
      <c r="BJ197" s="153" t="s">
        <v>7469</v>
      </c>
      <c r="BK197" s="153" t="s">
        <v>7469</v>
      </c>
      <c r="BL197" s="153" t="s">
        <v>7469</v>
      </c>
      <c r="BM197" s="153" t="s">
        <v>7469</v>
      </c>
      <c r="BN197" s="153">
        <v>5.5220000000000002</v>
      </c>
      <c r="BO197" s="153" t="s">
        <v>7469</v>
      </c>
      <c r="BP197" s="153" t="s">
        <v>7469</v>
      </c>
      <c r="BQ197" s="153" t="s">
        <v>7469</v>
      </c>
      <c r="BR197" s="153" t="s">
        <v>7469</v>
      </c>
      <c r="BS197" s="153" t="s">
        <v>7469</v>
      </c>
      <c r="BT197" s="153" t="s">
        <v>7469</v>
      </c>
      <c r="BU197" s="153" t="s">
        <v>7469</v>
      </c>
      <c r="BV197" s="153" t="s">
        <v>7469</v>
      </c>
      <c r="BW197" s="153" t="s">
        <v>7469</v>
      </c>
      <c r="BX197" s="153" t="s">
        <v>7469</v>
      </c>
      <c r="BY197" s="153" t="s">
        <v>7469</v>
      </c>
      <c r="BZ197" s="153" t="s">
        <v>7469</v>
      </c>
      <c r="CA197" s="153">
        <v>10.423</v>
      </c>
      <c r="CB197" s="153" t="s">
        <v>7469</v>
      </c>
      <c r="CC197" s="153" t="s">
        <v>7469</v>
      </c>
      <c r="CD197" s="153" t="s">
        <v>7469</v>
      </c>
      <c r="CE197" s="153" t="s">
        <v>7469</v>
      </c>
      <c r="CF197" s="153" t="s">
        <v>7469</v>
      </c>
      <c r="CG197" s="153" t="s">
        <v>7469</v>
      </c>
      <c r="CH197" s="153" t="s">
        <v>7469</v>
      </c>
      <c r="CI197" s="153" t="s">
        <v>7469</v>
      </c>
      <c r="CJ197" s="153" t="s">
        <v>7469</v>
      </c>
      <c r="CK197" s="153" t="s">
        <v>7469</v>
      </c>
      <c r="CL197" s="153" t="s">
        <v>7469</v>
      </c>
      <c r="CM197" s="153" t="s">
        <v>7469</v>
      </c>
      <c r="CN197" s="153" t="s">
        <v>7469</v>
      </c>
      <c r="CO197" s="153" t="s">
        <v>7469</v>
      </c>
      <c r="CP197" s="153" t="s">
        <v>7469</v>
      </c>
      <c r="CQ197" s="153" t="s">
        <v>7469</v>
      </c>
      <c r="CR197" s="153" t="s">
        <v>7469</v>
      </c>
      <c r="CS197" s="153" t="s">
        <v>7469</v>
      </c>
      <c r="CT197" s="153" t="s">
        <v>7469</v>
      </c>
      <c r="CU197" s="153" t="s">
        <v>7469</v>
      </c>
      <c r="CV197" s="153" t="s">
        <v>7469</v>
      </c>
      <c r="CW197" s="153" t="s">
        <v>7469</v>
      </c>
      <c r="CX197" s="153" t="s">
        <v>7469</v>
      </c>
      <c r="CY197" s="153" t="s">
        <v>7469</v>
      </c>
      <c r="CZ197" s="153" t="s">
        <v>7469</v>
      </c>
      <c r="DA197" s="153" t="s">
        <v>7469</v>
      </c>
      <c r="DB197" s="153" t="s">
        <v>7469</v>
      </c>
      <c r="DC197" s="153" t="s">
        <v>7469</v>
      </c>
      <c r="DD197" s="153" t="s">
        <v>7469</v>
      </c>
      <c r="DE197" s="153" t="s">
        <v>7469</v>
      </c>
      <c r="DF197" s="153" t="s">
        <v>7469</v>
      </c>
      <c r="DG197" s="153" t="s">
        <v>7469</v>
      </c>
      <c r="DH197" s="153" t="s">
        <v>7469</v>
      </c>
      <c r="DI197" s="153" t="s">
        <v>7469</v>
      </c>
      <c r="DJ197" s="153" t="s">
        <v>7469</v>
      </c>
      <c r="DK197" s="153" t="s">
        <v>7469</v>
      </c>
      <c r="DL197" s="153" t="s">
        <v>7469</v>
      </c>
      <c r="DM197" s="153" t="s">
        <v>7469</v>
      </c>
      <c r="DN197" s="153" t="s">
        <v>7469</v>
      </c>
      <c r="DO197" s="153" t="s">
        <v>7469</v>
      </c>
      <c r="DP197" s="153" t="s">
        <v>7469</v>
      </c>
      <c r="DQ197" s="153" t="s">
        <v>7469</v>
      </c>
      <c r="DR197" s="153" t="s">
        <v>7469</v>
      </c>
      <c r="DS197" s="153" t="s">
        <v>7469</v>
      </c>
      <c r="DT197" s="153" t="s">
        <v>7469</v>
      </c>
      <c r="DU197" s="153" t="s">
        <v>7469</v>
      </c>
      <c r="DV197" s="153" t="s">
        <v>7469</v>
      </c>
      <c r="DW197" s="153" t="s">
        <v>7469</v>
      </c>
      <c r="DX197" s="153" t="s">
        <v>7469</v>
      </c>
      <c r="DY197" s="153" t="s">
        <v>7469</v>
      </c>
      <c r="DZ197" s="153" t="s">
        <v>7469</v>
      </c>
      <c r="EA197" s="153" t="s">
        <v>7469</v>
      </c>
      <c r="EB197" s="153" t="s">
        <v>7469</v>
      </c>
      <c r="EC197" s="153" t="s">
        <v>7469</v>
      </c>
      <c r="ED197" s="153" t="s">
        <v>7469</v>
      </c>
      <c r="EE197" s="153" t="s">
        <v>7469</v>
      </c>
      <c r="EF197" s="153" t="s">
        <v>7469</v>
      </c>
      <c r="EG197" s="153" t="s">
        <v>7469</v>
      </c>
      <c r="EH197" s="153" t="s">
        <v>7469</v>
      </c>
      <c r="EI197" s="153" t="s">
        <v>7469</v>
      </c>
      <c r="EJ197" s="153" t="s">
        <v>7469</v>
      </c>
      <c r="EK197" s="153" t="s">
        <v>7469</v>
      </c>
      <c r="EL197" s="153" t="s">
        <v>7469</v>
      </c>
      <c r="EM197" s="153" t="s">
        <v>7469</v>
      </c>
      <c r="EN197" s="153" t="s">
        <v>7469</v>
      </c>
    </row>
    <row r="198" spans="3:144">
      <c r="C198" s="120"/>
      <c r="D198" s="103"/>
      <c r="E198" s="120" t="s">
        <v>8103</v>
      </c>
      <c r="F198" s="126" t="s">
        <v>8126</v>
      </c>
      <c r="G198" s="151" t="s">
        <v>8090</v>
      </c>
      <c r="H198" s="152" t="s">
        <v>8097</v>
      </c>
      <c r="I198" s="153">
        <v>0</v>
      </c>
      <c r="J198" s="153">
        <v>2.7850000000000001</v>
      </c>
      <c r="K198" s="153">
        <v>0</v>
      </c>
      <c r="L198" s="153">
        <v>1.6180000000000001</v>
      </c>
      <c r="M198" s="153" t="s">
        <v>7469</v>
      </c>
      <c r="N198" s="153">
        <v>339</v>
      </c>
      <c r="O198" s="153">
        <v>114</v>
      </c>
      <c r="P198" s="153">
        <v>1.579</v>
      </c>
      <c r="Q198" s="153">
        <v>0.1772</v>
      </c>
      <c r="R198" s="153">
        <v>33</v>
      </c>
      <c r="S198" s="153">
        <v>1.9864999999999999</v>
      </c>
      <c r="T198" s="153">
        <v>0.42330000000000001</v>
      </c>
      <c r="U198" s="153" t="s">
        <v>7469</v>
      </c>
      <c r="V198" s="153">
        <v>2.0249999999999999</v>
      </c>
      <c r="W198" s="153">
        <v>12.324199999999999</v>
      </c>
      <c r="X198" s="153">
        <v>26.3</v>
      </c>
      <c r="Y198" s="153">
        <v>2.6614</v>
      </c>
      <c r="Z198" s="153">
        <v>1.1475</v>
      </c>
      <c r="AA198" s="153">
        <v>10.5185</v>
      </c>
      <c r="AB198" s="153">
        <v>1.3117000000000001</v>
      </c>
      <c r="AC198" s="153">
        <v>5.633</v>
      </c>
      <c r="AD198" s="153">
        <v>0.37509999999999999</v>
      </c>
      <c r="AE198" s="153">
        <v>0.45200000000000001</v>
      </c>
      <c r="AF198" s="153">
        <v>0</v>
      </c>
      <c r="AG198" s="153">
        <v>18.479600000000001</v>
      </c>
      <c r="AH198" s="153">
        <v>0</v>
      </c>
      <c r="AI198" s="153">
        <v>22.474900000000002</v>
      </c>
      <c r="AJ198" s="153">
        <v>9.6300000000000008</v>
      </c>
      <c r="AK198" s="153" t="s">
        <v>7469</v>
      </c>
      <c r="AL198" s="153">
        <v>0.2104</v>
      </c>
      <c r="AM198" s="153" t="s">
        <v>7469</v>
      </c>
      <c r="AN198" s="153">
        <v>6.29</v>
      </c>
      <c r="AO198" s="153">
        <v>7.9095000000000004</v>
      </c>
      <c r="AP198" s="153">
        <v>0</v>
      </c>
      <c r="AQ198" s="153" t="s">
        <v>7469</v>
      </c>
      <c r="AR198" s="153">
        <v>6.9740000000000002</v>
      </c>
      <c r="AS198" s="153">
        <v>5.3141999999999996</v>
      </c>
      <c r="AT198" s="153">
        <v>4.4569000000000001</v>
      </c>
      <c r="AU198" s="153">
        <v>3.0599999999999999E-2</v>
      </c>
      <c r="AV198" s="153">
        <v>2.1999999999999999E-2</v>
      </c>
      <c r="AW198" s="153" t="s">
        <v>7469</v>
      </c>
      <c r="AX198" s="153" t="s">
        <v>7469</v>
      </c>
      <c r="AY198" s="153" t="s">
        <v>7469</v>
      </c>
      <c r="AZ198" s="153">
        <v>64.028300000000002</v>
      </c>
      <c r="BA198" s="153">
        <v>0.55059999999999998</v>
      </c>
      <c r="BB198" s="153" t="s">
        <v>7469</v>
      </c>
      <c r="BC198" s="153" t="s">
        <v>7469</v>
      </c>
      <c r="BD198" s="153" t="s">
        <v>7469</v>
      </c>
      <c r="BE198" s="153">
        <v>1.0765</v>
      </c>
      <c r="BF198" s="153" t="s">
        <v>7469</v>
      </c>
      <c r="BG198" s="153" t="s">
        <v>7469</v>
      </c>
      <c r="BH198" s="153" t="s">
        <v>7469</v>
      </c>
      <c r="BI198" s="153">
        <v>2.9380000000000002</v>
      </c>
      <c r="BJ198" s="153">
        <v>0</v>
      </c>
      <c r="BK198" s="153" t="s">
        <v>7469</v>
      </c>
      <c r="BL198" s="153">
        <v>7.7141000000000002</v>
      </c>
      <c r="BM198" s="153">
        <v>6.6963999999999997</v>
      </c>
      <c r="BN198" s="153">
        <v>6.8490000000000002</v>
      </c>
      <c r="BO198" s="153">
        <v>2.2170000000000001</v>
      </c>
      <c r="BP198" s="153" t="s">
        <v>7469</v>
      </c>
      <c r="BQ198" s="153">
        <v>0.53800000000000003</v>
      </c>
      <c r="BR198" s="153" t="s">
        <v>7469</v>
      </c>
      <c r="BS198" s="153">
        <v>2.3199999999999998</v>
      </c>
      <c r="BT198" s="153" t="s">
        <v>7469</v>
      </c>
      <c r="BU198" s="153">
        <v>8.6915999999999993</v>
      </c>
      <c r="BV198" s="153" t="s">
        <v>7469</v>
      </c>
      <c r="BW198" s="153" t="s">
        <v>7469</v>
      </c>
      <c r="BX198" s="153">
        <v>10.648899999999999</v>
      </c>
      <c r="BY198" s="153" t="s">
        <v>7469</v>
      </c>
      <c r="BZ198" s="153">
        <v>0.79800000000000004</v>
      </c>
      <c r="CA198" s="153">
        <v>8.9770000000000003</v>
      </c>
      <c r="CB198" s="153">
        <v>0.11849999999999999</v>
      </c>
      <c r="CC198" s="153">
        <v>0</v>
      </c>
      <c r="CD198" s="153">
        <v>0.27139999999999997</v>
      </c>
      <c r="CE198" s="153">
        <v>0.18290000000000001</v>
      </c>
      <c r="CF198" s="153" t="s">
        <v>7469</v>
      </c>
      <c r="CG198" s="153" t="s">
        <v>7469</v>
      </c>
      <c r="CH198" s="153">
        <v>0.15010000000000001</v>
      </c>
      <c r="CI198" s="153">
        <v>21.5458</v>
      </c>
      <c r="CJ198" s="153" t="s">
        <v>7469</v>
      </c>
      <c r="CK198" s="153" t="s">
        <v>7469</v>
      </c>
      <c r="CL198" s="153" t="s">
        <v>7469</v>
      </c>
      <c r="CM198" s="153" t="s">
        <v>7469</v>
      </c>
      <c r="CN198" s="153" t="s">
        <v>7469</v>
      </c>
      <c r="CO198" s="153">
        <v>1.2702</v>
      </c>
      <c r="CP198" s="153">
        <v>2.4131</v>
      </c>
      <c r="CQ198" s="153">
        <v>0.58420000000000005</v>
      </c>
      <c r="CR198" s="153" t="s">
        <v>7469</v>
      </c>
      <c r="CS198" s="153">
        <v>2.476</v>
      </c>
      <c r="CT198" s="153">
        <v>8.0265000000000004</v>
      </c>
      <c r="CU198" s="153">
        <v>1.8082</v>
      </c>
      <c r="CV198" s="153" t="s">
        <v>7469</v>
      </c>
      <c r="CW198" s="153" t="s">
        <v>7469</v>
      </c>
      <c r="CX198" s="153" t="s">
        <v>7469</v>
      </c>
      <c r="CY198" s="153">
        <v>0.31669999999999998</v>
      </c>
      <c r="CZ198" s="153">
        <v>0.28120000000000001</v>
      </c>
      <c r="DA198" s="153">
        <v>6.9569999999999999</v>
      </c>
      <c r="DB198" s="153" t="s">
        <v>7469</v>
      </c>
      <c r="DC198" s="153">
        <v>3.0194999999999999</v>
      </c>
      <c r="DD198" s="153">
        <v>37.9542</v>
      </c>
      <c r="DE198" s="153" t="s">
        <v>7469</v>
      </c>
      <c r="DF198" s="153" t="s">
        <v>7469</v>
      </c>
      <c r="DG198" s="153">
        <v>1.8283</v>
      </c>
      <c r="DH198" s="153">
        <v>0</v>
      </c>
      <c r="DI198" s="153" t="s">
        <v>7469</v>
      </c>
      <c r="DJ198" s="153" t="s">
        <v>7469</v>
      </c>
      <c r="DK198" s="153">
        <v>0</v>
      </c>
      <c r="DL198" s="153">
        <v>1.2996000000000001</v>
      </c>
      <c r="DM198" s="153">
        <v>0</v>
      </c>
      <c r="DN198" s="153">
        <v>20.975100000000001</v>
      </c>
      <c r="DO198" s="153">
        <v>392.4051</v>
      </c>
      <c r="DP198" s="153">
        <v>13.7448</v>
      </c>
      <c r="DQ198" s="153">
        <v>0.155</v>
      </c>
      <c r="DR198" s="153" t="s">
        <v>7469</v>
      </c>
      <c r="DS198" s="153">
        <v>0.69750000000000001</v>
      </c>
      <c r="DT198" s="153">
        <v>34.496200000000002</v>
      </c>
      <c r="DU198" s="153">
        <v>1.9695</v>
      </c>
      <c r="DV198" s="153" t="s">
        <v>7469</v>
      </c>
      <c r="DW198" s="153" t="s">
        <v>7469</v>
      </c>
      <c r="DX198" s="153">
        <v>1.0306</v>
      </c>
      <c r="DY198" s="153">
        <v>13.497199999999999</v>
      </c>
      <c r="DZ198" s="153">
        <v>1.6798999999999999</v>
      </c>
      <c r="EA198" s="153">
        <v>10.553699999999999</v>
      </c>
      <c r="EB198" s="153">
        <v>5.1582999999999997</v>
      </c>
      <c r="EC198" s="153">
        <v>98.86</v>
      </c>
      <c r="ED198" s="153">
        <v>0.5595</v>
      </c>
      <c r="EE198" s="153" t="s">
        <v>7469</v>
      </c>
      <c r="EF198" s="153">
        <v>81.808599999999998</v>
      </c>
      <c r="EG198" s="153">
        <v>0.12139999999999999</v>
      </c>
      <c r="EH198" s="153" t="s">
        <v>7469</v>
      </c>
      <c r="EI198" s="153">
        <v>0.54279999999999995</v>
      </c>
      <c r="EJ198" s="153" t="s">
        <v>7469</v>
      </c>
      <c r="EK198" s="153" t="s">
        <v>7469</v>
      </c>
      <c r="EL198" s="153">
        <v>4.58E-2</v>
      </c>
      <c r="EM198" s="153">
        <v>4.2565999999999997</v>
      </c>
      <c r="EN198" s="153" t="s">
        <v>7469</v>
      </c>
    </row>
    <row r="199" spans="3:144">
      <c r="C199" s="120"/>
      <c r="D199" s="129" t="s">
        <v>8127</v>
      </c>
      <c r="E199" s="120"/>
      <c r="F199" s="126"/>
      <c r="G199" s="151"/>
      <c r="H199" s="152"/>
      <c r="I199" s="153" t="s">
        <v>8105</v>
      </c>
      <c r="J199" s="153" t="s">
        <v>8105</v>
      </c>
      <c r="K199" s="153" t="s">
        <v>8105</v>
      </c>
      <c r="L199" s="153" t="s">
        <v>8105</v>
      </c>
      <c r="M199" s="153" t="s">
        <v>8105</v>
      </c>
      <c r="N199" s="153" t="s">
        <v>8105</v>
      </c>
      <c r="O199" s="153" t="s">
        <v>8105</v>
      </c>
      <c r="P199" s="153" t="s">
        <v>8105</v>
      </c>
      <c r="Q199" s="153" t="s">
        <v>8105</v>
      </c>
      <c r="R199" s="153" t="s">
        <v>8105</v>
      </c>
      <c r="S199" s="153" t="s">
        <v>8105</v>
      </c>
      <c r="T199" s="153" t="s">
        <v>8105</v>
      </c>
      <c r="U199" s="153" t="s">
        <v>8105</v>
      </c>
      <c r="V199" s="153" t="s">
        <v>8105</v>
      </c>
      <c r="W199" s="153" t="s">
        <v>8105</v>
      </c>
      <c r="X199" s="153" t="s">
        <v>8105</v>
      </c>
      <c r="Y199" s="153" t="s">
        <v>8105</v>
      </c>
      <c r="Z199" s="153" t="s">
        <v>8105</v>
      </c>
      <c r="AA199" s="153" t="s">
        <v>8105</v>
      </c>
      <c r="AB199" s="153" t="s">
        <v>8105</v>
      </c>
      <c r="AC199" s="153" t="s">
        <v>8105</v>
      </c>
      <c r="AD199" s="153" t="s">
        <v>8105</v>
      </c>
      <c r="AE199" s="153" t="s">
        <v>8105</v>
      </c>
      <c r="AF199" s="153" t="s">
        <v>8105</v>
      </c>
      <c r="AG199" s="153" t="s">
        <v>8105</v>
      </c>
      <c r="AH199" s="153" t="s">
        <v>8105</v>
      </c>
      <c r="AI199" s="153" t="s">
        <v>8105</v>
      </c>
      <c r="AJ199" s="153" t="s">
        <v>8105</v>
      </c>
      <c r="AK199" s="153" t="s">
        <v>8105</v>
      </c>
      <c r="AL199" s="153" t="s">
        <v>8105</v>
      </c>
      <c r="AM199" s="153" t="s">
        <v>8105</v>
      </c>
      <c r="AN199" s="153" t="s">
        <v>8105</v>
      </c>
      <c r="AO199" s="153" t="s">
        <v>8105</v>
      </c>
      <c r="AP199" s="153" t="s">
        <v>8105</v>
      </c>
      <c r="AQ199" s="153" t="s">
        <v>8105</v>
      </c>
      <c r="AR199" s="153" t="s">
        <v>8105</v>
      </c>
      <c r="AS199" s="153" t="s">
        <v>8105</v>
      </c>
      <c r="AT199" s="153" t="s">
        <v>8105</v>
      </c>
      <c r="AU199" s="153" t="s">
        <v>8105</v>
      </c>
      <c r="AV199" s="153" t="s">
        <v>8105</v>
      </c>
      <c r="AW199" s="153" t="s">
        <v>8105</v>
      </c>
      <c r="AX199" s="153" t="s">
        <v>8105</v>
      </c>
      <c r="AY199" s="153" t="s">
        <v>8105</v>
      </c>
      <c r="AZ199" s="153" t="s">
        <v>8105</v>
      </c>
      <c r="BA199" s="153" t="s">
        <v>8105</v>
      </c>
      <c r="BB199" s="153" t="s">
        <v>8105</v>
      </c>
      <c r="BC199" s="153" t="s">
        <v>8105</v>
      </c>
      <c r="BD199" s="153" t="s">
        <v>8105</v>
      </c>
      <c r="BE199" s="153" t="s">
        <v>8105</v>
      </c>
      <c r="BF199" s="153" t="s">
        <v>8105</v>
      </c>
      <c r="BG199" s="153" t="s">
        <v>8105</v>
      </c>
      <c r="BH199" s="153" t="s">
        <v>8105</v>
      </c>
      <c r="BI199" s="153" t="s">
        <v>8105</v>
      </c>
      <c r="BJ199" s="153" t="s">
        <v>8105</v>
      </c>
      <c r="BK199" s="153" t="s">
        <v>8105</v>
      </c>
      <c r="BL199" s="153" t="s">
        <v>8105</v>
      </c>
      <c r="BM199" s="153" t="s">
        <v>8105</v>
      </c>
      <c r="BN199" s="153" t="s">
        <v>8105</v>
      </c>
      <c r="BO199" s="153" t="s">
        <v>8105</v>
      </c>
      <c r="BP199" s="153" t="s">
        <v>8105</v>
      </c>
      <c r="BQ199" s="153" t="s">
        <v>8105</v>
      </c>
      <c r="BR199" s="153" t="s">
        <v>8105</v>
      </c>
      <c r="BS199" s="153" t="s">
        <v>8105</v>
      </c>
      <c r="BT199" s="153" t="s">
        <v>8105</v>
      </c>
      <c r="BU199" s="153" t="s">
        <v>8105</v>
      </c>
      <c r="BV199" s="153" t="s">
        <v>8105</v>
      </c>
      <c r="BW199" s="153" t="s">
        <v>8105</v>
      </c>
      <c r="BX199" s="153" t="s">
        <v>8105</v>
      </c>
      <c r="BY199" s="153" t="s">
        <v>8105</v>
      </c>
      <c r="BZ199" s="153" t="s">
        <v>8105</v>
      </c>
      <c r="CA199" s="153" t="s">
        <v>8105</v>
      </c>
      <c r="CB199" s="153" t="s">
        <v>8105</v>
      </c>
      <c r="CC199" s="153" t="s">
        <v>8105</v>
      </c>
      <c r="CD199" s="153" t="s">
        <v>8105</v>
      </c>
      <c r="CE199" s="153" t="s">
        <v>8105</v>
      </c>
      <c r="CF199" s="153" t="s">
        <v>8105</v>
      </c>
      <c r="CG199" s="153" t="s">
        <v>8105</v>
      </c>
      <c r="CH199" s="153" t="s">
        <v>8105</v>
      </c>
      <c r="CI199" s="153" t="s">
        <v>8105</v>
      </c>
      <c r="CJ199" s="153" t="s">
        <v>8105</v>
      </c>
      <c r="CK199" s="153" t="s">
        <v>8105</v>
      </c>
      <c r="CL199" s="153" t="s">
        <v>8105</v>
      </c>
      <c r="CM199" s="153" t="s">
        <v>8105</v>
      </c>
      <c r="CN199" s="153" t="s">
        <v>8105</v>
      </c>
      <c r="CO199" s="153" t="s">
        <v>8105</v>
      </c>
      <c r="CP199" s="153" t="s">
        <v>8105</v>
      </c>
      <c r="CQ199" s="153" t="s">
        <v>8105</v>
      </c>
      <c r="CR199" s="153" t="s">
        <v>8105</v>
      </c>
      <c r="CS199" s="153" t="s">
        <v>8105</v>
      </c>
      <c r="CT199" s="153" t="s">
        <v>8105</v>
      </c>
      <c r="CU199" s="153" t="s">
        <v>8105</v>
      </c>
      <c r="CV199" s="153" t="s">
        <v>8105</v>
      </c>
      <c r="CW199" s="153" t="s">
        <v>8105</v>
      </c>
      <c r="CX199" s="153" t="s">
        <v>8105</v>
      </c>
      <c r="CY199" s="153" t="s">
        <v>8105</v>
      </c>
      <c r="CZ199" s="153" t="s">
        <v>8105</v>
      </c>
      <c r="DA199" s="153" t="s">
        <v>8105</v>
      </c>
      <c r="DB199" s="153" t="s">
        <v>8105</v>
      </c>
      <c r="DC199" s="153" t="s">
        <v>8105</v>
      </c>
      <c r="DD199" s="153" t="s">
        <v>8105</v>
      </c>
      <c r="DE199" s="153" t="s">
        <v>8105</v>
      </c>
      <c r="DF199" s="153" t="s">
        <v>8105</v>
      </c>
      <c r="DG199" s="153" t="s">
        <v>8105</v>
      </c>
      <c r="DH199" s="153" t="s">
        <v>8105</v>
      </c>
      <c r="DI199" s="153" t="s">
        <v>8105</v>
      </c>
      <c r="DJ199" s="153" t="s">
        <v>8105</v>
      </c>
      <c r="DK199" s="153" t="s">
        <v>8105</v>
      </c>
      <c r="DL199" s="153" t="s">
        <v>8105</v>
      </c>
      <c r="DM199" s="153" t="s">
        <v>8105</v>
      </c>
      <c r="DN199" s="153" t="s">
        <v>8105</v>
      </c>
      <c r="DO199" s="153" t="s">
        <v>8105</v>
      </c>
      <c r="DP199" s="153" t="s">
        <v>8105</v>
      </c>
      <c r="DQ199" s="153" t="s">
        <v>8105</v>
      </c>
      <c r="DR199" s="153" t="s">
        <v>8105</v>
      </c>
      <c r="DS199" s="153" t="s">
        <v>8105</v>
      </c>
      <c r="DT199" s="153" t="s">
        <v>8105</v>
      </c>
      <c r="DU199" s="153" t="s">
        <v>8105</v>
      </c>
      <c r="DV199" s="153" t="s">
        <v>8105</v>
      </c>
      <c r="DW199" s="153" t="s">
        <v>8105</v>
      </c>
      <c r="DX199" s="153" t="s">
        <v>8105</v>
      </c>
      <c r="DY199" s="153" t="s">
        <v>8105</v>
      </c>
      <c r="DZ199" s="153" t="s">
        <v>8105</v>
      </c>
      <c r="EA199" s="153" t="s">
        <v>8105</v>
      </c>
      <c r="EB199" s="153" t="s">
        <v>8105</v>
      </c>
      <c r="EC199" s="153" t="s">
        <v>8105</v>
      </c>
      <c r="ED199" s="153" t="s">
        <v>8105</v>
      </c>
      <c r="EE199" s="153" t="s">
        <v>8105</v>
      </c>
      <c r="EF199" s="153" t="s">
        <v>8105</v>
      </c>
      <c r="EG199" s="153" t="s">
        <v>8105</v>
      </c>
      <c r="EH199" s="153" t="s">
        <v>8105</v>
      </c>
      <c r="EI199" s="153" t="s">
        <v>8105</v>
      </c>
      <c r="EJ199" s="153" t="s">
        <v>8105</v>
      </c>
      <c r="EK199" s="153" t="s">
        <v>8105</v>
      </c>
      <c r="EL199" s="153" t="s">
        <v>8105</v>
      </c>
      <c r="EM199" s="153" t="s">
        <v>8105</v>
      </c>
      <c r="EN199" s="153" t="s">
        <v>8105</v>
      </c>
    </row>
    <row r="200" spans="3:144">
      <c r="C200" s="120"/>
      <c r="D200" s="103"/>
      <c r="E200" s="120" t="s">
        <v>8088</v>
      </c>
      <c r="F200" s="126" t="s">
        <v>8128</v>
      </c>
      <c r="G200" s="151" t="s">
        <v>8090</v>
      </c>
      <c r="H200" s="152" t="s">
        <v>8091</v>
      </c>
      <c r="I200" s="153">
        <v>0</v>
      </c>
      <c r="J200" s="153">
        <v>0</v>
      </c>
      <c r="K200" s="153">
        <v>0</v>
      </c>
      <c r="L200" s="153">
        <v>10</v>
      </c>
      <c r="M200" s="153">
        <v>14.606999999999999</v>
      </c>
      <c r="N200" s="153">
        <v>5026</v>
      </c>
      <c r="O200" s="153">
        <v>4234</v>
      </c>
      <c r="P200" s="153">
        <v>1.879</v>
      </c>
      <c r="Q200" s="153">
        <v>0</v>
      </c>
      <c r="R200" s="153">
        <v>782</v>
      </c>
      <c r="S200" s="153">
        <v>0.56310000000000004</v>
      </c>
      <c r="T200" s="153">
        <v>0.1855</v>
      </c>
      <c r="U200" s="153">
        <v>2.7570000000000001</v>
      </c>
      <c r="V200" s="153">
        <v>30.446000000000002</v>
      </c>
      <c r="W200" s="153">
        <v>35.501199999999997</v>
      </c>
      <c r="X200" s="153">
        <v>0</v>
      </c>
      <c r="Y200" s="153">
        <v>0</v>
      </c>
      <c r="Z200" s="153">
        <v>1.2402</v>
      </c>
      <c r="AA200" s="153">
        <v>0</v>
      </c>
      <c r="AB200" s="153">
        <v>0.88070000000000004</v>
      </c>
      <c r="AC200" s="153">
        <v>0</v>
      </c>
      <c r="AD200" s="153">
        <v>0</v>
      </c>
      <c r="AE200" s="153">
        <v>0</v>
      </c>
      <c r="AF200" s="153">
        <v>0</v>
      </c>
      <c r="AG200" s="153">
        <v>5.0526</v>
      </c>
      <c r="AH200" s="153">
        <v>0.88160000000000005</v>
      </c>
      <c r="AI200" s="153">
        <v>65.647900000000007</v>
      </c>
      <c r="AJ200" s="153">
        <v>174.68799999999999</v>
      </c>
      <c r="AK200" s="153">
        <v>0</v>
      </c>
      <c r="AL200" s="153">
        <v>0.79620000000000002</v>
      </c>
      <c r="AM200" s="153">
        <v>1.1131</v>
      </c>
      <c r="AN200" s="153">
        <v>8.0939999999999994</v>
      </c>
      <c r="AO200" s="153">
        <v>0.96960000000000002</v>
      </c>
      <c r="AP200" s="153">
        <v>0</v>
      </c>
      <c r="AQ200" s="153">
        <v>0.1583</v>
      </c>
      <c r="AR200" s="153">
        <v>0</v>
      </c>
      <c r="AS200" s="153">
        <v>0</v>
      </c>
      <c r="AT200" s="153">
        <v>5.6622000000000003</v>
      </c>
      <c r="AU200" s="153">
        <v>0</v>
      </c>
      <c r="AV200" s="153">
        <v>0</v>
      </c>
      <c r="AW200" s="153" t="s">
        <v>7469</v>
      </c>
      <c r="AX200" s="153">
        <v>0</v>
      </c>
      <c r="AY200" s="153" t="s">
        <v>7469</v>
      </c>
      <c r="AZ200" s="153">
        <v>0</v>
      </c>
      <c r="BA200" s="153">
        <v>0</v>
      </c>
      <c r="BB200" s="153">
        <v>1.6930000000000001</v>
      </c>
      <c r="BC200" s="153">
        <v>0.12</v>
      </c>
      <c r="BD200" s="153">
        <v>0</v>
      </c>
      <c r="BE200" s="153">
        <v>0</v>
      </c>
      <c r="BF200" s="153">
        <v>0.24129999999999999</v>
      </c>
      <c r="BG200" s="153" t="s">
        <v>7469</v>
      </c>
      <c r="BH200" s="153">
        <v>14.994999999999999</v>
      </c>
      <c r="BI200" s="153" t="s">
        <v>7469</v>
      </c>
      <c r="BJ200" s="153">
        <v>0</v>
      </c>
      <c r="BK200" s="153">
        <v>0</v>
      </c>
      <c r="BL200" s="153">
        <v>0</v>
      </c>
      <c r="BM200" s="153">
        <v>0</v>
      </c>
      <c r="BN200" s="153">
        <v>0</v>
      </c>
      <c r="BO200" s="153">
        <v>0</v>
      </c>
      <c r="BP200" s="153">
        <v>0</v>
      </c>
      <c r="BQ200" s="153">
        <v>0.41289999999999999</v>
      </c>
      <c r="BR200" s="153" t="s">
        <v>7469</v>
      </c>
      <c r="BS200" s="153">
        <v>6.0549999999999997</v>
      </c>
      <c r="BT200" s="153">
        <v>0</v>
      </c>
      <c r="BU200" s="153">
        <v>0</v>
      </c>
      <c r="BV200" s="153">
        <v>0</v>
      </c>
      <c r="BW200" s="153" t="s">
        <v>7469</v>
      </c>
      <c r="BX200" s="153">
        <v>0</v>
      </c>
      <c r="BY200" s="153">
        <v>0</v>
      </c>
      <c r="BZ200" s="153" t="s">
        <v>7469</v>
      </c>
      <c r="CA200" s="153">
        <v>15.971</v>
      </c>
      <c r="CB200" s="153">
        <v>0</v>
      </c>
      <c r="CC200" s="153">
        <v>0</v>
      </c>
      <c r="CD200" s="153">
        <v>0</v>
      </c>
      <c r="CE200" s="153">
        <v>0</v>
      </c>
      <c r="CF200" s="153">
        <v>0</v>
      </c>
      <c r="CG200" s="153">
        <v>0</v>
      </c>
      <c r="CH200" s="153">
        <v>0.4098</v>
      </c>
      <c r="CI200" s="153">
        <v>0</v>
      </c>
      <c r="CJ200" s="153" t="s">
        <v>7469</v>
      </c>
      <c r="CK200" s="153" t="s">
        <v>7469</v>
      </c>
      <c r="CL200" s="153" t="s">
        <v>7469</v>
      </c>
      <c r="CM200" s="153" t="s">
        <v>7469</v>
      </c>
      <c r="CN200" s="153" t="s">
        <v>7469</v>
      </c>
      <c r="CO200" s="153">
        <v>0</v>
      </c>
      <c r="CP200" s="153">
        <v>1.7961</v>
      </c>
      <c r="CQ200" s="153">
        <v>0</v>
      </c>
      <c r="CR200" s="153" t="s">
        <v>7469</v>
      </c>
      <c r="CS200" s="153">
        <v>0</v>
      </c>
      <c r="CT200" s="153">
        <v>0</v>
      </c>
      <c r="CU200" s="153">
        <v>0</v>
      </c>
      <c r="CV200" s="153" t="s">
        <v>7469</v>
      </c>
      <c r="CW200" s="153" t="s">
        <v>7469</v>
      </c>
      <c r="CX200" s="153" t="s">
        <v>7469</v>
      </c>
      <c r="CY200" s="153">
        <v>0</v>
      </c>
      <c r="CZ200" s="153">
        <v>0</v>
      </c>
      <c r="DA200" s="153">
        <v>5.3808999999999996</v>
      </c>
      <c r="DB200" s="153" t="s">
        <v>7469</v>
      </c>
      <c r="DC200" s="153">
        <v>0</v>
      </c>
      <c r="DD200" s="153">
        <v>0</v>
      </c>
      <c r="DE200" s="153">
        <v>1.9382999999999999</v>
      </c>
      <c r="DF200" s="153" t="s">
        <v>7469</v>
      </c>
      <c r="DG200" s="153">
        <v>16.282599999999999</v>
      </c>
      <c r="DH200" s="153">
        <v>0</v>
      </c>
      <c r="DI200" s="153">
        <v>1.1417999999999999</v>
      </c>
      <c r="DJ200" s="153" t="s">
        <v>7469</v>
      </c>
      <c r="DK200" s="153">
        <v>0</v>
      </c>
      <c r="DL200" s="153">
        <v>20.809799999999999</v>
      </c>
      <c r="DM200" s="153">
        <v>0</v>
      </c>
      <c r="DN200" s="153">
        <v>0</v>
      </c>
      <c r="DO200" s="153">
        <v>168.08459999999999</v>
      </c>
      <c r="DP200" s="153">
        <v>2.1000000000000001E-2</v>
      </c>
      <c r="DQ200" s="153">
        <v>0</v>
      </c>
      <c r="DR200" s="153" t="s">
        <v>7469</v>
      </c>
      <c r="DS200" s="153" t="s">
        <v>7469</v>
      </c>
      <c r="DT200" s="153">
        <v>11.8194</v>
      </c>
      <c r="DU200" s="153">
        <v>7.2690000000000001</v>
      </c>
      <c r="DV200" s="153">
        <v>0</v>
      </c>
      <c r="DW200" s="153" t="s">
        <v>7469</v>
      </c>
      <c r="DX200" s="153">
        <v>0</v>
      </c>
      <c r="DY200" s="153">
        <v>11.402200000000001</v>
      </c>
      <c r="DZ200" s="153">
        <v>26.145800000000001</v>
      </c>
      <c r="EA200" s="153">
        <v>0</v>
      </c>
      <c r="EB200" s="153">
        <v>0</v>
      </c>
      <c r="EC200" s="153">
        <v>0</v>
      </c>
      <c r="ED200" s="153">
        <v>0</v>
      </c>
      <c r="EE200" s="153" t="s">
        <v>7469</v>
      </c>
      <c r="EF200" s="153">
        <v>0.26939999999999997</v>
      </c>
      <c r="EG200" s="153">
        <v>0</v>
      </c>
      <c r="EH200" s="153">
        <v>0.40310000000000001</v>
      </c>
      <c r="EI200" s="153">
        <v>0.3352</v>
      </c>
      <c r="EJ200" s="153" t="s">
        <v>7469</v>
      </c>
      <c r="EK200" s="153">
        <v>0.1734</v>
      </c>
      <c r="EL200" s="153">
        <v>0</v>
      </c>
      <c r="EM200" s="153">
        <v>0</v>
      </c>
      <c r="EN200" s="153">
        <v>9.3254000000000001</v>
      </c>
    </row>
    <row r="201" spans="3:144">
      <c r="C201" s="120"/>
      <c r="D201" s="103"/>
      <c r="E201" s="120" t="s">
        <v>8092</v>
      </c>
      <c r="F201" s="126" t="s">
        <v>8128</v>
      </c>
      <c r="G201" s="151" t="s">
        <v>8090</v>
      </c>
      <c r="H201" s="152" t="s">
        <v>8091</v>
      </c>
      <c r="I201" s="153">
        <v>0</v>
      </c>
      <c r="J201" s="153">
        <v>3.82</v>
      </c>
      <c r="K201" s="153">
        <v>29.2</v>
      </c>
      <c r="L201" s="153">
        <v>17.173999999999999</v>
      </c>
      <c r="M201" s="153">
        <v>71.561999999999998</v>
      </c>
      <c r="N201" s="153">
        <v>3961</v>
      </c>
      <c r="O201" s="153">
        <v>4242</v>
      </c>
      <c r="P201" s="153">
        <v>1.3360000000000001</v>
      </c>
      <c r="Q201" s="153">
        <v>0.39050000000000001</v>
      </c>
      <c r="R201" s="153">
        <v>665</v>
      </c>
      <c r="S201" s="153">
        <v>1.0952999999999999</v>
      </c>
      <c r="T201" s="153">
        <v>0.73580000000000001</v>
      </c>
      <c r="U201" s="153">
        <v>2.0449999999999999</v>
      </c>
      <c r="V201" s="153">
        <v>36.456000000000003</v>
      </c>
      <c r="W201" s="153">
        <v>33.070500000000003</v>
      </c>
      <c r="X201" s="153">
        <v>30.6</v>
      </c>
      <c r="Y201" s="153">
        <v>0.71319999999999995</v>
      </c>
      <c r="Z201" s="153">
        <v>1.5471999999999999</v>
      </c>
      <c r="AA201" s="153">
        <v>0</v>
      </c>
      <c r="AB201" s="153">
        <v>23.975000000000001</v>
      </c>
      <c r="AC201" s="153">
        <v>0.31</v>
      </c>
      <c r="AD201" s="153">
        <v>5.7299999999999997E-2</v>
      </c>
      <c r="AE201" s="153">
        <v>0</v>
      </c>
      <c r="AF201" s="153">
        <v>0</v>
      </c>
      <c r="AG201" s="153">
        <v>4.5955000000000004</v>
      </c>
      <c r="AH201" s="153">
        <v>0.67379999999999995</v>
      </c>
      <c r="AI201" s="153">
        <v>72.421499999999995</v>
      </c>
      <c r="AJ201" s="153">
        <v>257.49400000000003</v>
      </c>
      <c r="AK201" s="153">
        <v>0</v>
      </c>
      <c r="AL201" s="153">
        <v>0.72550000000000003</v>
      </c>
      <c r="AM201" s="153">
        <v>3.5718999999999999</v>
      </c>
      <c r="AN201" s="153">
        <v>0</v>
      </c>
      <c r="AO201" s="153">
        <v>8.6173999999999999</v>
      </c>
      <c r="AP201" s="153">
        <v>0</v>
      </c>
      <c r="AQ201" s="153">
        <v>0.42649999999999999</v>
      </c>
      <c r="AR201" s="153">
        <v>503.69799999999998</v>
      </c>
      <c r="AS201" s="153">
        <v>0.2208</v>
      </c>
      <c r="AT201" s="153">
        <v>0.9778</v>
      </c>
      <c r="AU201" s="153">
        <v>0.1174</v>
      </c>
      <c r="AV201" s="153">
        <v>122.0591</v>
      </c>
      <c r="AW201" s="153" t="s">
        <v>7469</v>
      </c>
      <c r="AX201" s="153">
        <v>0</v>
      </c>
      <c r="AY201" s="153" t="s">
        <v>7469</v>
      </c>
      <c r="AZ201" s="153">
        <v>0</v>
      </c>
      <c r="BA201" s="153">
        <v>0.42970000000000003</v>
      </c>
      <c r="BB201" s="153">
        <v>1.7529999999999999</v>
      </c>
      <c r="BC201" s="153">
        <v>0.28199999999999997</v>
      </c>
      <c r="BD201" s="153">
        <v>0.32400000000000001</v>
      </c>
      <c r="BE201" s="153">
        <v>5.91E-2</v>
      </c>
      <c r="BF201" s="153">
        <v>0.1978</v>
      </c>
      <c r="BG201" s="153" t="s">
        <v>7469</v>
      </c>
      <c r="BH201" s="153">
        <v>26.856999999999999</v>
      </c>
      <c r="BI201" s="153">
        <v>5.3680000000000003</v>
      </c>
      <c r="BJ201" s="153">
        <v>0</v>
      </c>
      <c r="BK201" s="153">
        <v>1.7338</v>
      </c>
      <c r="BL201" s="153">
        <v>0</v>
      </c>
      <c r="BM201" s="153">
        <v>0.96430000000000005</v>
      </c>
      <c r="BN201" s="153">
        <v>0</v>
      </c>
      <c r="BO201" s="153">
        <v>0</v>
      </c>
      <c r="BP201" s="153">
        <v>0</v>
      </c>
      <c r="BQ201" s="153">
        <v>0.36870000000000003</v>
      </c>
      <c r="BR201" s="153">
        <v>3.1594000000000002</v>
      </c>
      <c r="BS201" s="153">
        <v>40.662999999999997</v>
      </c>
      <c r="BT201" s="153">
        <v>0</v>
      </c>
      <c r="BU201" s="153">
        <v>0</v>
      </c>
      <c r="BV201" s="153">
        <v>1.9400000000000001E-2</v>
      </c>
      <c r="BW201" s="153" t="s">
        <v>7469</v>
      </c>
      <c r="BX201" s="153">
        <v>0</v>
      </c>
      <c r="BY201" s="153">
        <v>0</v>
      </c>
      <c r="BZ201" s="153">
        <v>1.9550000000000001</v>
      </c>
      <c r="CA201" s="153">
        <v>0</v>
      </c>
      <c r="CB201" s="153">
        <v>0.13120000000000001</v>
      </c>
      <c r="CC201" s="153">
        <v>0</v>
      </c>
      <c r="CD201" s="153">
        <v>0.34189999999999998</v>
      </c>
      <c r="CE201" s="153">
        <v>0</v>
      </c>
      <c r="CF201" s="153">
        <v>0</v>
      </c>
      <c r="CG201" s="153">
        <v>0</v>
      </c>
      <c r="CH201" s="153">
        <v>0.13719999999999999</v>
      </c>
      <c r="CI201" s="153">
        <v>0</v>
      </c>
      <c r="CJ201" s="153" t="s">
        <v>7469</v>
      </c>
      <c r="CK201" s="153" t="s">
        <v>7469</v>
      </c>
      <c r="CL201" s="153" t="s">
        <v>7469</v>
      </c>
      <c r="CM201" s="153">
        <v>0</v>
      </c>
      <c r="CN201" s="153" t="s">
        <v>7469</v>
      </c>
      <c r="CO201" s="153">
        <v>0.71879999999999999</v>
      </c>
      <c r="CP201" s="153">
        <v>3.1850000000000001</v>
      </c>
      <c r="CQ201" s="153">
        <v>3.9E-2</v>
      </c>
      <c r="CR201" s="153" t="s">
        <v>7469</v>
      </c>
      <c r="CS201" s="153">
        <v>11.298999999999999</v>
      </c>
      <c r="CT201" s="153">
        <v>0</v>
      </c>
      <c r="CU201" s="153">
        <v>0</v>
      </c>
      <c r="CV201" s="153" t="s">
        <v>7469</v>
      </c>
      <c r="CW201" s="153" t="s">
        <v>7469</v>
      </c>
      <c r="CX201" s="153" t="s">
        <v>7469</v>
      </c>
      <c r="CY201" s="153">
        <v>9.3299999999999994E-2</v>
      </c>
      <c r="CZ201" s="153">
        <v>0.61260000000000003</v>
      </c>
      <c r="DA201" s="153">
        <v>10.357200000000001</v>
      </c>
      <c r="DB201" s="153" t="s">
        <v>7469</v>
      </c>
      <c r="DC201" s="153">
        <v>0.89490000000000003</v>
      </c>
      <c r="DD201" s="153">
        <v>6.3922999999999996</v>
      </c>
      <c r="DE201" s="153">
        <v>2.5802999999999998</v>
      </c>
      <c r="DF201" s="153" t="s">
        <v>7469</v>
      </c>
      <c r="DG201" s="153">
        <v>9.1908999999999992</v>
      </c>
      <c r="DH201" s="153">
        <v>0</v>
      </c>
      <c r="DI201" s="153">
        <v>2.9811000000000001</v>
      </c>
      <c r="DJ201" s="153" t="s">
        <v>7469</v>
      </c>
      <c r="DK201" s="153">
        <v>0</v>
      </c>
      <c r="DL201" s="153">
        <v>5.4333999999999998</v>
      </c>
      <c r="DM201" s="153">
        <v>0</v>
      </c>
      <c r="DN201" s="153">
        <v>0</v>
      </c>
      <c r="DO201" s="153">
        <v>87.083799999999997</v>
      </c>
      <c r="DP201" s="153">
        <v>3.3250999999999999</v>
      </c>
      <c r="DQ201" s="153">
        <v>0</v>
      </c>
      <c r="DR201" s="153" t="s">
        <v>7469</v>
      </c>
      <c r="DS201" s="153">
        <v>0</v>
      </c>
      <c r="DT201" s="153">
        <v>15.366099999999999</v>
      </c>
      <c r="DU201" s="153">
        <v>0</v>
      </c>
      <c r="DV201" s="153">
        <v>0</v>
      </c>
      <c r="DW201" s="153" t="s">
        <v>7469</v>
      </c>
      <c r="DX201" s="153">
        <v>12.6309</v>
      </c>
      <c r="DY201" s="153">
        <v>0.51670000000000005</v>
      </c>
      <c r="DZ201" s="153">
        <v>26.2011</v>
      </c>
      <c r="EA201" s="153">
        <v>1.6053999999999999</v>
      </c>
      <c r="EB201" s="153">
        <v>6.93E-2</v>
      </c>
      <c r="EC201" s="153">
        <v>0</v>
      </c>
      <c r="ED201" s="153">
        <v>4.5846999999999998</v>
      </c>
      <c r="EE201" s="153">
        <v>0</v>
      </c>
      <c r="EF201" s="153">
        <v>2.0199999999999999E-2</v>
      </c>
      <c r="EG201" s="153">
        <v>0</v>
      </c>
      <c r="EH201" s="153">
        <v>0.1246</v>
      </c>
      <c r="EI201" s="153">
        <v>0.23050000000000001</v>
      </c>
      <c r="EJ201" s="153" t="s">
        <v>7469</v>
      </c>
      <c r="EK201" s="153">
        <v>4.4900000000000002E-2</v>
      </c>
      <c r="EL201" s="153">
        <v>1.1028</v>
      </c>
      <c r="EM201" s="153">
        <v>0</v>
      </c>
      <c r="EN201" s="153">
        <v>16.9405</v>
      </c>
    </row>
    <row r="202" spans="3:144">
      <c r="C202" s="120"/>
      <c r="D202" s="103"/>
      <c r="E202" s="120" t="s">
        <v>8093</v>
      </c>
      <c r="F202" s="126" t="s">
        <v>8128</v>
      </c>
      <c r="G202" s="151" t="s">
        <v>8090</v>
      </c>
      <c r="H202" s="152" t="s">
        <v>8091</v>
      </c>
      <c r="I202" s="153">
        <v>0</v>
      </c>
      <c r="J202" s="153">
        <v>1.835</v>
      </c>
      <c r="K202" s="153">
        <v>30.7</v>
      </c>
      <c r="L202" s="153">
        <v>9.8659999999999997</v>
      </c>
      <c r="M202" s="153">
        <v>72.585999999999999</v>
      </c>
      <c r="N202" s="153">
        <v>3538</v>
      </c>
      <c r="O202" s="153">
        <v>3802</v>
      </c>
      <c r="P202" s="153">
        <v>1.867</v>
      </c>
      <c r="Q202" s="153">
        <v>0.26419999999999999</v>
      </c>
      <c r="R202" s="153">
        <v>120</v>
      </c>
      <c r="S202" s="153">
        <v>1.4350000000000001</v>
      </c>
      <c r="T202" s="153">
        <v>1.1826000000000001</v>
      </c>
      <c r="U202" s="153">
        <v>0.57599999999999996</v>
      </c>
      <c r="V202" s="153">
        <v>15.242000000000001</v>
      </c>
      <c r="W202" s="153">
        <v>29.2532</v>
      </c>
      <c r="X202" s="153">
        <v>34</v>
      </c>
      <c r="Y202" s="153">
        <v>1.5640000000000001</v>
      </c>
      <c r="Z202" s="153">
        <v>0.71640000000000004</v>
      </c>
      <c r="AA202" s="153">
        <v>0</v>
      </c>
      <c r="AB202" s="153">
        <v>26.150500000000001</v>
      </c>
      <c r="AC202" s="153">
        <v>0.58799999999999997</v>
      </c>
      <c r="AD202" s="153">
        <v>8.3099999999999993E-2</v>
      </c>
      <c r="AE202" s="153">
        <v>0</v>
      </c>
      <c r="AF202" s="153">
        <v>0</v>
      </c>
      <c r="AG202" s="153">
        <v>7.6749000000000001</v>
      </c>
      <c r="AH202" s="153" t="s">
        <v>7469</v>
      </c>
      <c r="AI202" s="153">
        <v>97.439300000000003</v>
      </c>
      <c r="AJ202" s="153">
        <v>454.32299999999998</v>
      </c>
      <c r="AK202" s="153">
        <v>0</v>
      </c>
      <c r="AL202" s="153">
        <v>5.6000000000000001E-2</v>
      </c>
      <c r="AM202" s="153">
        <v>4.6345000000000001</v>
      </c>
      <c r="AN202" s="153">
        <v>2.2078000000000002</v>
      </c>
      <c r="AO202" s="153">
        <v>14.4838</v>
      </c>
      <c r="AP202" s="153">
        <v>0</v>
      </c>
      <c r="AQ202" s="153">
        <v>0.89359999999999995</v>
      </c>
      <c r="AR202" s="153">
        <v>518.50400000000002</v>
      </c>
      <c r="AS202" s="153">
        <v>1.4634</v>
      </c>
      <c r="AT202" s="153">
        <v>1.1416999999999999</v>
      </c>
      <c r="AU202" s="153">
        <v>5.8400000000000001E-2</v>
      </c>
      <c r="AV202" s="153">
        <v>0</v>
      </c>
      <c r="AW202" s="153" t="s">
        <v>7469</v>
      </c>
      <c r="AX202" s="153">
        <v>0</v>
      </c>
      <c r="AY202" s="153" t="s">
        <v>7469</v>
      </c>
      <c r="AZ202" s="153">
        <v>0</v>
      </c>
      <c r="BA202" s="153">
        <v>0.2089</v>
      </c>
      <c r="BB202" s="153">
        <v>31.594000000000001</v>
      </c>
      <c r="BC202" s="153">
        <v>0.79300000000000004</v>
      </c>
      <c r="BD202" s="153">
        <v>0.36499999999999999</v>
      </c>
      <c r="BE202" s="153">
        <v>0</v>
      </c>
      <c r="BF202" s="153">
        <v>0.14119999999999999</v>
      </c>
      <c r="BG202" s="153">
        <v>19.597999999999999</v>
      </c>
      <c r="BH202" s="153">
        <v>30.643000000000001</v>
      </c>
      <c r="BI202" s="153">
        <v>9.766</v>
      </c>
      <c r="BJ202" s="153">
        <v>0</v>
      </c>
      <c r="BK202" s="153">
        <v>1.8228</v>
      </c>
      <c r="BL202" s="153">
        <v>0</v>
      </c>
      <c r="BM202" s="153">
        <v>5.2563000000000004</v>
      </c>
      <c r="BN202" s="153">
        <v>24.669</v>
      </c>
      <c r="BO202" s="153">
        <v>0.34129999999999999</v>
      </c>
      <c r="BP202" s="153">
        <v>4.91</v>
      </c>
      <c r="BQ202" s="153">
        <v>1.6366000000000001</v>
      </c>
      <c r="BR202" s="153">
        <v>9.8699999999999996E-2</v>
      </c>
      <c r="BS202" s="153">
        <v>54.529000000000003</v>
      </c>
      <c r="BT202" s="153">
        <v>0.1079</v>
      </c>
      <c r="BU202" s="153">
        <v>7.9728000000000003</v>
      </c>
      <c r="BV202" s="153">
        <v>0.93230000000000002</v>
      </c>
      <c r="BW202" s="153" t="s">
        <v>7469</v>
      </c>
      <c r="BX202" s="153">
        <v>0</v>
      </c>
      <c r="BY202" s="153">
        <v>0</v>
      </c>
      <c r="BZ202" s="153">
        <v>1.256</v>
      </c>
      <c r="CA202" s="153">
        <v>0</v>
      </c>
      <c r="CB202" s="153">
        <v>8.5199999999999998E-2</v>
      </c>
      <c r="CC202" s="153" t="s">
        <v>7469</v>
      </c>
      <c r="CD202" s="153">
        <v>0.4758</v>
      </c>
      <c r="CE202" s="153">
        <v>0.1024</v>
      </c>
      <c r="CF202" s="153">
        <v>10.5379</v>
      </c>
      <c r="CG202" s="153">
        <v>0.85529999999999995</v>
      </c>
      <c r="CH202" s="153">
        <v>3.9100000000000003E-2</v>
      </c>
      <c r="CI202" s="153">
        <v>0</v>
      </c>
      <c r="CJ202" s="153">
        <v>1.3292999999999999</v>
      </c>
      <c r="CK202" s="153" t="s">
        <v>7469</v>
      </c>
      <c r="CL202" s="153">
        <v>0</v>
      </c>
      <c r="CM202" s="153">
        <v>0</v>
      </c>
      <c r="CN202" s="153" t="s">
        <v>7469</v>
      </c>
      <c r="CO202" s="153">
        <v>0.68130000000000002</v>
      </c>
      <c r="CP202" s="153">
        <v>1.8285</v>
      </c>
      <c r="CQ202" s="153">
        <v>0.74770000000000003</v>
      </c>
      <c r="CR202" s="153" t="s">
        <v>7469</v>
      </c>
      <c r="CS202" s="153">
        <v>12.398999999999999</v>
      </c>
      <c r="CT202" s="153">
        <v>0.68969999999999998</v>
      </c>
      <c r="CU202" s="153">
        <v>0</v>
      </c>
      <c r="CV202" s="153" t="s">
        <v>7469</v>
      </c>
      <c r="CW202" s="153" t="s">
        <v>7469</v>
      </c>
      <c r="CX202" s="153" t="s">
        <v>7469</v>
      </c>
      <c r="CY202" s="153">
        <v>0.1837</v>
      </c>
      <c r="CZ202" s="153">
        <v>0.26889999999999997</v>
      </c>
      <c r="DA202" s="153">
        <v>3.5118</v>
      </c>
      <c r="DB202" s="153" t="s">
        <v>7469</v>
      </c>
      <c r="DC202" s="153">
        <v>0</v>
      </c>
      <c r="DD202" s="153">
        <v>6.4596</v>
      </c>
      <c r="DE202" s="153">
        <v>6.3467000000000002</v>
      </c>
      <c r="DF202" s="153" t="s">
        <v>7469</v>
      </c>
      <c r="DG202" s="153">
        <v>0</v>
      </c>
      <c r="DH202" s="153">
        <v>0</v>
      </c>
      <c r="DI202" s="153">
        <v>1.5239</v>
      </c>
      <c r="DJ202" s="153" t="s">
        <v>7469</v>
      </c>
      <c r="DK202" s="153">
        <v>0</v>
      </c>
      <c r="DL202" s="153">
        <v>3.0405000000000002</v>
      </c>
      <c r="DM202" s="153">
        <v>0</v>
      </c>
      <c r="DN202" s="153">
        <v>0</v>
      </c>
      <c r="DO202" s="153">
        <v>25.2302</v>
      </c>
      <c r="DP202" s="153">
        <v>0.47499999999999998</v>
      </c>
      <c r="DQ202" s="153">
        <v>0</v>
      </c>
      <c r="DR202" s="153" t="s">
        <v>7469</v>
      </c>
      <c r="DS202" s="153">
        <v>1.3069999999999999</v>
      </c>
      <c r="DT202" s="153">
        <v>13.022399999999999</v>
      </c>
      <c r="DU202" s="153">
        <v>0</v>
      </c>
      <c r="DV202" s="153" t="s">
        <v>7469</v>
      </c>
      <c r="DW202" s="153" t="s">
        <v>7469</v>
      </c>
      <c r="DX202" s="153">
        <v>0.79300000000000004</v>
      </c>
      <c r="DY202" s="153">
        <v>0.51170000000000004</v>
      </c>
      <c r="DZ202" s="153">
        <v>27.425000000000001</v>
      </c>
      <c r="EA202" s="153">
        <v>0</v>
      </c>
      <c r="EB202" s="153">
        <v>0.1275</v>
      </c>
      <c r="EC202" s="153">
        <v>0</v>
      </c>
      <c r="ED202" s="153">
        <v>0</v>
      </c>
      <c r="EE202" s="153">
        <v>0</v>
      </c>
      <c r="EF202" s="153">
        <v>39.160800000000002</v>
      </c>
      <c r="EG202" s="153">
        <v>0</v>
      </c>
      <c r="EH202" s="153">
        <v>4.6699999999999998E-2</v>
      </c>
      <c r="EI202" s="153">
        <v>0.1135</v>
      </c>
      <c r="EJ202" s="153" t="s">
        <v>7469</v>
      </c>
      <c r="EK202" s="153">
        <v>0.48520000000000002</v>
      </c>
      <c r="EL202" s="153">
        <v>1.8127</v>
      </c>
      <c r="EM202" s="153">
        <v>0</v>
      </c>
      <c r="EN202" s="153">
        <v>13.9991</v>
      </c>
    </row>
    <row r="203" spans="3:144">
      <c r="C203" s="120"/>
      <c r="D203" s="103"/>
      <c r="E203" s="120" t="s">
        <v>8094</v>
      </c>
      <c r="F203" s="126" t="s">
        <v>8128</v>
      </c>
      <c r="G203" s="151" t="s">
        <v>8090</v>
      </c>
      <c r="H203" s="152" t="s">
        <v>8091</v>
      </c>
      <c r="I203" s="153">
        <v>7.8936000000000002</v>
      </c>
      <c r="J203" s="153">
        <v>5.4669999999999996</v>
      </c>
      <c r="K203" s="153">
        <v>23.3</v>
      </c>
      <c r="L203" s="153">
        <v>17.202000000000002</v>
      </c>
      <c r="M203" s="153">
        <v>37.646000000000001</v>
      </c>
      <c r="N203" s="153">
        <v>3354</v>
      </c>
      <c r="O203" s="153">
        <v>5928</v>
      </c>
      <c r="P203" s="153">
        <v>1.923</v>
      </c>
      <c r="Q203" s="153">
        <v>8.6999999999999994E-2</v>
      </c>
      <c r="R203" s="153">
        <v>810</v>
      </c>
      <c r="S203" s="153">
        <v>1.369</v>
      </c>
      <c r="T203" s="153">
        <v>2.8994</v>
      </c>
      <c r="U203" s="153">
        <v>1.4339999999999999</v>
      </c>
      <c r="V203" s="153">
        <v>13.228</v>
      </c>
      <c r="W203" s="153">
        <v>20.013200000000001</v>
      </c>
      <c r="X203" s="153">
        <v>1028.9000000000001</v>
      </c>
      <c r="Y203" s="153">
        <v>1.069</v>
      </c>
      <c r="Z203" s="153">
        <v>0.21729999999999999</v>
      </c>
      <c r="AA203" s="153">
        <v>5.9225000000000003</v>
      </c>
      <c r="AB203" s="153">
        <v>24.036999999999999</v>
      </c>
      <c r="AC203" s="153">
        <v>0.223</v>
      </c>
      <c r="AD203" s="153">
        <v>4.99E-2</v>
      </c>
      <c r="AE203" s="153">
        <v>0</v>
      </c>
      <c r="AF203" s="153">
        <v>0</v>
      </c>
      <c r="AG203" s="153">
        <v>7.2995000000000001</v>
      </c>
      <c r="AH203" s="153">
        <v>0</v>
      </c>
      <c r="AI203" s="153">
        <v>147.46039999999999</v>
      </c>
      <c r="AJ203" s="153">
        <v>902.928</v>
      </c>
      <c r="AK203" s="153">
        <v>0</v>
      </c>
      <c r="AL203" s="153">
        <v>5.1395999999999997</v>
      </c>
      <c r="AM203" s="153">
        <v>3.0217999999999998</v>
      </c>
      <c r="AN203" s="153">
        <v>7.8464999999999998</v>
      </c>
      <c r="AO203" s="153">
        <v>11.5518</v>
      </c>
      <c r="AP203" s="153">
        <v>0</v>
      </c>
      <c r="AQ203" s="153">
        <v>1.9293</v>
      </c>
      <c r="AR203" s="153">
        <v>530.33299999999997</v>
      </c>
      <c r="AS203" s="153">
        <v>1.4208000000000001</v>
      </c>
      <c r="AT203" s="153">
        <v>6.6500000000000004E-2</v>
      </c>
      <c r="AU203" s="153">
        <v>4.4299999999999999E-2</v>
      </c>
      <c r="AV203" s="153">
        <v>8.1052</v>
      </c>
      <c r="AW203" s="153" t="s">
        <v>7469</v>
      </c>
      <c r="AX203" s="153">
        <v>0</v>
      </c>
      <c r="AY203" s="153" t="s">
        <v>7469</v>
      </c>
      <c r="AZ203" s="153">
        <v>4.0423999999999998</v>
      </c>
      <c r="BA203" s="153">
        <v>0.9526</v>
      </c>
      <c r="BB203" s="153">
        <v>113.90900000000001</v>
      </c>
      <c r="BC203" s="153">
        <v>1.0760000000000001</v>
      </c>
      <c r="BD203" s="153">
        <v>0.19700000000000001</v>
      </c>
      <c r="BE203" s="153">
        <v>0</v>
      </c>
      <c r="BF203" s="153">
        <v>0.2011</v>
      </c>
      <c r="BG203" s="153">
        <v>38.46</v>
      </c>
      <c r="BH203" s="153">
        <v>30.963000000000001</v>
      </c>
      <c r="BI203" s="153">
        <v>10.484</v>
      </c>
      <c r="BJ203" s="153">
        <v>0</v>
      </c>
      <c r="BK203" s="153">
        <v>0</v>
      </c>
      <c r="BL203" s="153">
        <v>7.5027999999999997</v>
      </c>
      <c r="BM203" s="153">
        <v>8.0405999999999995</v>
      </c>
      <c r="BN203" s="153">
        <v>22.460999999999999</v>
      </c>
      <c r="BO203" s="153">
        <v>0.55869999999999997</v>
      </c>
      <c r="BP203" s="153">
        <v>23.0015</v>
      </c>
      <c r="BQ203" s="153">
        <v>1.7768999999999999</v>
      </c>
      <c r="BR203" s="153">
        <v>0.02</v>
      </c>
      <c r="BS203" s="153">
        <v>419.774</v>
      </c>
      <c r="BT203" s="153">
        <v>1.8269</v>
      </c>
      <c r="BU203" s="153">
        <v>24.151499999999999</v>
      </c>
      <c r="BV203" s="153">
        <v>1.1369</v>
      </c>
      <c r="BW203" s="153" t="s">
        <v>7469</v>
      </c>
      <c r="BX203" s="153">
        <v>0.17130000000000001</v>
      </c>
      <c r="BY203" s="153">
        <v>0</v>
      </c>
      <c r="BZ203" s="153">
        <v>1.891</v>
      </c>
      <c r="CA203" s="153">
        <v>770.01499999999999</v>
      </c>
      <c r="CB203" s="153">
        <v>7.0099999999999996E-2</v>
      </c>
      <c r="CC203" s="153">
        <v>0.1595</v>
      </c>
      <c r="CD203" s="153">
        <v>0.2586</v>
      </c>
      <c r="CE203" s="153">
        <v>2.64E-2</v>
      </c>
      <c r="CF203" s="153">
        <v>10.2827</v>
      </c>
      <c r="CG203" s="153">
        <v>0.70199999999999996</v>
      </c>
      <c r="CH203" s="153">
        <v>0.17580000000000001</v>
      </c>
      <c r="CI203" s="153">
        <v>59.3887</v>
      </c>
      <c r="CJ203" s="153">
        <v>13.0328</v>
      </c>
      <c r="CK203" s="153" t="s">
        <v>7469</v>
      </c>
      <c r="CL203" s="153" t="s">
        <v>7469</v>
      </c>
      <c r="CM203" s="153">
        <v>4.577</v>
      </c>
      <c r="CN203" s="153" t="s">
        <v>7469</v>
      </c>
      <c r="CO203" s="153">
        <v>1.228</v>
      </c>
      <c r="CP203" s="153">
        <v>0.30030000000000001</v>
      </c>
      <c r="CQ203" s="153">
        <v>16.276299999999999</v>
      </c>
      <c r="CR203" s="153" t="s">
        <v>7469</v>
      </c>
      <c r="CS203" s="153">
        <v>10.18</v>
      </c>
      <c r="CT203" s="153">
        <v>0.65569999999999995</v>
      </c>
      <c r="CU203" s="153">
        <v>0</v>
      </c>
      <c r="CV203" s="153" t="s">
        <v>7469</v>
      </c>
      <c r="CW203" s="153" t="s">
        <v>7469</v>
      </c>
      <c r="CX203" s="153" t="s">
        <v>7469</v>
      </c>
      <c r="CY203" s="153">
        <v>0.3417</v>
      </c>
      <c r="CZ203" s="153">
        <v>1.7100000000000001E-2</v>
      </c>
      <c r="DA203" s="153">
        <v>1.1335999999999999</v>
      </c>
      <c r="DB203" s="153" t="s">
        <v>7469</v>
      </c>
      <c r="DC203" s="153">
        <v>0.50819999999999999</v>
      </c>
      <c r="DD203" s="153">
        <v>8.7934000000000001</v>
      </c>
      <c r="DE203" s="153">
        <v>0</v>
      </c>
      <c r="DF203" s="153" t="s">
        <v>7469</v>
      </c>
      <c r="DG203" s="153">
        <v>3.1063999999999998</v>
      </c>
      <c r="DH203" s="153">
        <v>0</v>
      </c>
      <c r="DI203" s="153">
        <v>0.55489999999999995</v>
      </c>
      <c r="DJ203" s="153" t="s">
        <v>7469</v>
      </c>
      <c r="DK203" s="153">
        <v>0</v>
      </c>
      <c r="DL203" s="153">
        <v>2.5323000000000002</v>
      </c>
      <c r="DM203" s="153">
        <v>0</v>
      </c>
      <c r="DN203" s="153">
        <v>46.338799999999999</v>
      </c>
      <c r="DO203" s="153">
        <v>25.4712</v>
      </c>
      <c r="DP203" s="153">
        <v>0.2324</v>
      </c>
      <c r="DQ203" s="153">
        <v>0</v>
      </c>
      <c r="DR203" s="153" t="s">
        <v>7469</v>
      </c>
      <c r="DS203" s="153">
        <v>0.4763</v>
      </c>
      <c r="DT203" s="153">
        <v>104.8344</v>
      </c>
      <c r="DU203" s="153">
        <v>0.62129999999999996</v>
      </c>
      <c r="DV203" s="153" t="s">
        <v>7469</v>
      </c>
      <c r="DW203" s="153" t="s">
        <v>7469</v>
      </c>
      <c r="DX203" s="153">
        <v>17.299600000000002</v>
      </c>
      <c r="DY203" s="153">
        <v>0.29289999999999999</v>
      </c>
      <c r="DZ203" s="153">
        <v>25.005500000000001</v>
      </c>
      <c r="EA203" s="153">
        <v>1.7037</v>
      </c>
      <c r="EB203" s="153">
        <v>1.5708</v>
      </c>
      <c r="EC203" s="153">
        <v>4.6497000000000002</v>
      </c>
      <c r="ED203" s="153">
        <v>0.47020000000000001</v>
      </c>
      <c r="EE203" s="153" t="s">
        <v>7469</v>
      </c>
      <c r="EF203" s="153">
        <v>122.33410000000001</v>
      </c>
      <c r="EG203" s="153">
        <v>0</v>
      </c>
      <c r="EH203" s="153">
        <v>0.62809999999999999</v>
      </c>
      <c r="EI203" s="153">
        <v>2.5926</v>
      </c>
      <c r="EJ203" s="153" t="s">
        <v>7469</v>
      </c>
      <c r="EK203" s="153">
        <v>0.46579999999999999</v>
      </c>
      <c r="EL203" s="153">
        <v>2.1856</v>
      </c>
      <c r="EM203" s="153">
        <v>19.435500000000001</v>
      </c>
      <c r="EN203" s="153" t="s">
        <v>7469</v>
      </c>
    </row>
    <row r="204" spans="3:144">
      <c r="C204" s="120"/>
      <c r="D204" s="103"/>
      <c r="E204" s="120" t="s">
        <v>8095</v>
      </c>
      <c r="F204" s="126" t="s">
        <v>8128</v>
      </c>
      <c r="G204" s="151" t="s">
        <v>8090</v>
      </c>
      <c r="H204" s="152" t="s">
        <v>8091</v>
      </c>
      <c r="I204" s="153" t="s">
        <v>7469</v>
      </c>
      <c r="J204" s="153" t="s">
        <v>7469</v>
      </c>
      <c r="K204" s="153" t="s">
        <v>7469</v>
      </c>
      <c r="L204" s="153" t="s">
        <v>7469</v>
      </c>
      <c r="M204" s="153" t="s">
        <v>7469</v>
      </c>
      <c r="N204" s="153">
        <v>2811</v>
      </c>
      <c r="O204" s="153">
        <v>13641</v>
      </c>
      <c r="P204" s="153" t="s">
        <v>7469</v>
      </c>
      <c r="Q204" s="153" t="s">
        <v>7469</v>
      </c>
      <c r="R204" s="153">
        <v>573</v>
      </c>
      <c r="S204" s="153" t="s">
        <v>7469</v>
      </c>
      <c r="T204" s="153" t="s">
        <v>7469</v>
      </c>
      <c r="U204" s="153" t="s">
        <v>7469</v>
      </c>
      <c r="V204" s="153" t="s">
        <v>7469</v>
      </c>
      <c r="W204" s="153" t="s">
        <v>7469</v>
      </c>
      <c r="X204" s="153" t="s">
        <v>7469</v>
      </c>
      <c r="Y204" s="153" t="s">
        <v>7469</v>
      </c>
      <c r="Z204" s="153" t="s">
        <v>7469</v>
      </c>
      <c r="AA204" s="153" t="s">
        <v>7469</v>
      </c>
      <c r="AB204" s="153" t="s">
        <v>7469</v>
      </c>
      <c r="AC204" s="153" t="s">
        <v>7469</v>
      </c>
      <c r="AD204" s="153" t="s">
        <v>7469</v>
      </c>
      <c r="AE204" s="153">
        <v>0</v>
      </c>
      <c r="AF204" s="153">
        <v>0</v>
      </c>
      <c r="AG204" s="153" t="s">
        <v>7469</v>
      </c>
      <c r="AH204" s="153">
        <v>0</v>
      </c>
      <c r="AI204" s="153" t="s">
        <v>7469</v>
      </c>
      <c r="AJ204" s="153" t="s">
        <v>7469</v>
      </c>
      <c r="AK204" s="153">
        <v>0</v>
      </c>
      <c r="AL204" s="153" t="s">
        <v>7469</v>
      </c>
      <c r="AM204" s="153" t="s">
        <v>7469</v>
      </c>
      <c r="AN204" s="153" t="s">
        <v>7469</v>
      </c>
      <c r="AO204" s="153" t="s">
        <v>7469</v>
      </c>
      <c r="AP204" s="153">
        <v>0</v>
      </c>
      <c r="AQ204" s="153" t="s">
        <v>7469</v>
      </c>
      <c r="AR204" s="153" t="s">
        <v>7469</v>
      </c>
      <c r="AS204" s="153" t="s">
        <v>7469</v>
      </c>
      <c r="AT204" s="153" t="s">
        <v>7469</v>
      </c>
      <c r="AU204" s="153" t="s">
        <v>7469</v>
      </c>
      <c r="AV204" s="153" t="s">
        <v>7469</v>
      </c>
      <c r="AW204" s="153" t="s">
        <v>7469</v>
      </c>
      <c r="AX204" s="153">
        <v>7.1099999999999997E-2</v>
      </c>
      <c r="AY204" s="153" t="s">
        <v>7469</v>
      </c>
      <c r="AZ204" s="153" t="s">
        <v>7469</v>
      </c>
      <c r="BA204" s="153" t="s">
        <v>7469</v>
      </c>
      <c r="BB204" s="153" t="s">
        <v>7469</v>
      </c>
      <c r="BC204" s="153" t="s">
        <v>7469</v>
      </c>
      <c r="BD204" s="153" t="s">
        <v>7469</v>
      </c>
      <c r="BE204" s="153" t="s">
        <v>7469</v>
      </c>
      <c r="BF204" s="153" t="s">
        <v>7469</v>
      </c>
      <c r="BG204" s="153">
        <v>24.466999999999999</v>
      </c>
      <c r="BH204" s="153">
        <v>60.13</v>
      </c>
      <c r="BI204" s="153" t="s">
        <v>7469</v>
      </c>
      <c r="BJ204" s="153">
        <v>0</v>
      </c>
      <c r="BK204" s="153" t="s">
        <v>7469</v>
      </c>
      <c r="BL204" s="153" t="s">
        <v>7469</v>
      </c>
      <c r="BM204" s="153" t="s">
        <v>7469</v>
      </c>
      <c r="BN204" s="153">
        <v>16.869</v>
      </c>
      <c r="BO204" s="153">
        <v>3.15E-2</v>
      </c>
      <c r="BP204" s="153">
        <v>26.257999999999999</v>
      </c>
      <c r="BQ204" s="153" t="s">
        <v>7469</v>
      </c>
      <c r="BR204" s="153" t="s">
        <v>7469</v>
      </c>
      <c r="BS204" s="153" t="s">
        <v>7469</v>
      </c>
      <c r="BT204" s="153">
        <v>1.7558</v>
      </c>
      <c r="BU204" s="153" t="s">
        <v>7469</v>
      </c>
      <c r="BV204" s="153">
        <v>0.77549999999999997</v>
      </c>
      <c r="BW204" s="153" t="s">
        <v>7469</v>
      </c>
      <c r="BX204" s="153" t="s">
        <v>7469</v>
      </c>
      <c r="BY204" s="153" t="s">
        <v>7469</v>
      </c>
      <c r="BZ204" s="153" t="s">
        <v>7469</v>
      </c>
      <c r="CA204" s="153">
        <v>764.89599999999996</v>
      </c>
      <c r="CB204" s="153" t="s">
        <v>7469</v>
      </c>
      <c r="CC204" s="153" t="s">
        <v>7469</v>
      </c>
      <c r="CD204" s="153" t="s">
        <v>7469</v>
      </c>
      <c r="CE204" s="153">
        <v>2.4899999999999999E-2</v>
      </c>
      <c r="CF204" s="153" t="s">
        <v>7469</v>
      </c>
      <c r="CG204" s="153">
        <v>0.53300000000000003</v>
      </c>
      <c r="CH204" s="153" t="s">
        <v>7469</v>
      </c>
      <c r="CI204" s="153" t="s">
        <v>7469</v>
      </c>
      <c r="CJ204" s="153" t="s">
        <v>7469</v>
      </c>
      <c r="CK204" s="153" t="s">
        <v>7469</v>
      </c>
      <c r="CL204" s="153" t="s">
        <v>7469</v>
      </c>
      <c r="CM204" s="153" t="s">
        <v>7469</v>
      </c>
      <c r="CN204" s="153" t="s">
        <v>7469</v>
      </c>
      <c r="CO204" s="153" t="s">
        <v>7469</v>
      </c>
      <c r="CP204" s="153" t="s">
        <v>7469</v>
      </c>
      <c r="CQ204" s="153" t="s">
        <v>7469</v>
      </c>
      <c r="CR204" s="153" t="s">
        <v>7469</v>
      </c>
      <c r="CS204" s="153" t="s">
        <v>7469</v>
      </c>
      <c r="CT204" s="153" t="s">
        <v>7469</v>
      </c>
      <c r="CU204" s="153">
        <v>0</v>
      </c>
      <c r="CV204" s="153" t="s">
        <v>7469</v>
      </c>
      <c r="CW204" s="153" t="s">
        <v>7469</v>
      </c>
      <c r="CX204" s="153" t="s">
        <v>7469</v>
      </c>
      <c r="CY204" s="153" t="s">
        <v>7469</v>
      </c>
      <c r="CZ204" s="153" t="s">
        <v>7469</v>
      </c>
      <c r="DA204" s="153" t="s">
        <v>7469</v>
      </c>
      <c r="DB204" s="153" t="s">
        <v>7469</v>
      </c>
      <c r="DC204" s="153" t="s">
        <v>7469</v>
      </c>
      <c r="DD204" s="153" t="s">
        <v>7469</v>
      </c>
      <c r="DE204" s="153" t="s">
        <v>7469</v>
      </c>
      <c r="DF204" s="153" t="s">
        <v>7469</v>
      </c>
      <c r="DG204" s="153" t="s">
        <v>7469</v>
      </c>
      <c r="DH204" s="153">
        <v>0</v>
      </c>
      <c r="DI204" s="153" t="s">
        <v>7469</v>
      </c>
      <c r="DJ204" s="153" t="s">
        <v>7469</v>
      </c>
      <c r="DK204" s="153">
        <v>0</v>
      </c>
      <c r="DL204" s="153" t="s">
        <v>7469</v>
      </c>
      <c r="DM204" s="153" t="s">
        <v>7469</v>
      </c>
      <c r="DN204" s="153" t="s">
        <v>7469</v>
      </c>
      <c r="DO204" s="153" t="s">
        <v>7469</v>
      </c>
      <c r="DP204" s="153" t="s">
        <v>7469</v>
      </c>
      <c r="DQ204" s="153">
        <v>0</v>
      </c>
      <c r="DR204" s="153" t="s">
        <v>7469</v>
      </c>
      <c r="DS204" s="153" t="s">
        <v>7469</v>
      </c>
      <c r="DT204" s="153" t="s">
        <v>7469</v>
      </c>
      <c r="DU204" s="153" t="s">
        <v>7469</v>
      </c>
      <c r="DV204" s="153" t="s">
        <v>7469</v>
      </c>
      <c r="DW204" s="153" t="s">
        <v>7469</v>
      </c>
      <c r="DX204" s="153" t="s">
        <v>7469</v>
      </c>
      <c r="DY204" s="153" t="s">
        <v>7469</v>
      </c>
      <c r="DZ204" s="153" t="s">
        <v>7469</v>
      </c>
      <c r="EA204" s="153" t="s">
        <v>7469</v>
      </c>
      <c r="EB204" s="153" t="s">
        <v>7469</v>
      </c>
      <c r="EC204" s="153" t="s">
        <v>7469</v>
      </c>
      <c r="ED204" s="153" t="s">
        <v>7469</v>
      </c>
      <c r="EE204" s="153">
        <v>0</v>
      </c>
      <c r="EF204" s="153" t="s">
        <v>7469</v>
      </c>
      <c r="EG204" s="153" t="s">
        <v>7469</v>
      </c>
      <c r="EH204" s="153" t="s">
        <v>7469</v>
      </c>
      <c r="EI204" s="153" t="s">
        <v>7469</v>
      </c>
      <c r="EJ204" s="153" t="s">
        <v>7469</v>
      </c>
      <c r="EK204" s="153" t="s">
        <v>7469</v>
      </c>
      <c r="EL204" s="153" t="s">
        <v>7469</v>
      </c>
      <c r="EM204" s="153" t="s">
        <v>7469</v>
      </c>
      <c r="EN204" s="153" t="s">
        <v>7469</v>
      </c>
    </row>
    <row r="205" spans="3:144">
      <c r="C205" s="120"/>
      <c r="D205" s="103"/>
      <c r="E205" s="120" t="s">
        <v>8096</v>
      </c>
      <c r="F205" s="126" t="s">
        <v>8128</v>
      </c>
      <c r="G205" s="151" t="s">
        <v>8090</v>
      </c>
      <c r="H205" s="152" t="s">
        <v>8097</v>
      </c>
      <c r="I205" s="153" t="s">
        <v>7469</v>
      </c>
      <c r="J205" s="153">
        <v>43.709000000000003</v>
      </c>
      <c r="K205" s="153">
        <v>0</v>
      </c>
      <c r="L205" s="153">
        <v>16.736000000000001</v>
      </c>
      <c r="M205" s="153" t="s">
        <v>7469</v>
      </c>
      <c r="N205" s="153">
        <v>3482</v>
      </c>
      <c r="O205" s="153">
        <v>5928</v>
      </c>
      <c r="P205" s="153">
        <v>3.5329999999999999</v>
      </c>
      <c r="Q205" s="153">
        <v>5.4699999999999999E-2</v>
      </c>
      <c r="R205" s="153">
        <v>800</v>
      </c>
      <c r="S205" s="153">
        <v>1.5376000000000001</v>
      </c>
      <c r="T205" s="153" t="s">
        <v>7469</v>
      </c>
      <c r="U205" s="153" t="s">
        <v>7469</v>
      </c>
      <c r="V205" s="153">
        <v>12.731999999999999</v>
      </c>
      <c r="W205" s="153">
        <v>21.499099999999999</v>
      </c>
      <c r="X205" s="153">
        <v>988.9</v>
      </c>
      <c r="Y205" s="153">
        <v>0.99860000000000004</v>
      </c>
      <c r="Z205" s="153">
        <v>0.15629999999999999</v>
      </c>
      <c r="AA205" s="153">
        <v>6.4073000000000002</v>
      </c>
      <c r="AB205" s="153" t="s">
        <v>7469</v>
      </c>
      <c r="AC205" s="153">
        <v>0.193</v>
      </c>
      <c r="AD205" s="153" t="s">
        <v>7469</v>
      </c>
      <c r="AE205" s="153">
        <v>0</v>
      </c>
      <c r="AF205" s="153">
        <v>0</v>
      </c>
      <c r="AG205" s="153">
        <v>6.8564999999999996</v>
      </c>
      <c r="AH205" s="153" t="s">
        <v>7469</v>
      </c>
      <c r="AI205" s="153" t="s">
        <v>7469</v>
      </c>
      <c r="AJ205" s="153">
        <v>906.94899999999996</v>
      </c>
      <c r="AK205" s="153" t="s">
        <v>7469</v>
      </c>
      <c r="AL205" s="153">
        <v>5.1574</v>
      </c>
      <c r="AM205" s="153" t="s">
        <v>7469</v>
      </c>
      <c r="AN205" s="153">
        <v>6.5715000000000003</v>
      </c>
      <c r="AO205" s="153">
        <v>11.3637</v>
      </c>
      <c r="AP205" s="153" t="s">
        <v>7469</v>
      </c>
      <c r="AQ205" s="153">
        <v>1.8996999999999999</v>
      </c>
      <c r="AR205" s="153">
        <v>567.10799999999995</v>
      </c>
      <c r="AS205" s="153">
        <v>1.5219</v>
      </c>
      <c r="AT205" s="153">
        <v>7.4499999999999997E-2</v>
      </c>
      <c r="AU205" s="153">
        <v>4.0300000000000002E-2</v>
      </c>
      <c r="AV205" s="153">
        <v>7.7092999999999998</v>
      </c>
      <c r="AW205" s="153" t="s">
        <v>7469</v>
      </c>
      <c r="AX205" s="153" t="s">
        <v>7469</v>
      </c>
      <c r="AY205" s="153" t="s">
        <v>7469</v>
      </c>
      <c r="AZ205" s="153">
        <v>3.7366000000000001</v>
      </c>
      <c r="BA205" s="153">
        <v>0.78549999999999998</v>
      </c>
      <c r="BB205" s="153" t="s">
        <v>7469</v>
      </c>
      <c r="BC205" s="153" t="s">
        <v>7469</v>
      </c>
      <c r="BD205" s="153" t="s">
        <v>7469</v>
      </c>
      <c r="BE205" s="153">
        <v>0</v>
      </c>
      <c r="BF205" s="153">
        <v>0.34689999999999999</v>
      </c>
      <c r="BG205" s="153">
        <v>27.199000000000002</v>
      </c>
      <c r="BH205" s="153" t="s">
        <v>7469</v>
      </c>
      <c r="BI205" s="153">
        <v>11.875</v>
      </c>
      <c r="BJ205" s="153">
        <v>5.7799999999999997E-2</v>
      </c>
      <c r="BK205" s="153" t="s">
        <v>7469</v>
      </c>
      <c r="BL205" s="153">
        <v>7.0297999999999998</v>
      </c>
      <c r="BM205" s="153">
        <v>8.7408000000000001</v>
      </c>
      <c r="BN205" s="153">
        <v>21.082000000000001</v>
      </c>
      <c r="BO205" s="153">
        <v>0.3407</v>
      </c>
      <c r="BP205" s="153" t="s">
        <v>7469</v>
      </c>
      <c r="BQ205" s="153">
        <v>2.1027</v>
      </c>
      <c r="BR205" s="153" t="s">
        <v>7469</v>
      </c>
      <c r="BS205" s="153">
        <v>417.74799999999999</v>
      </c>
      <c r="BT205" s="153" t="s">
        <v>7469</v>
      </c>
      <c r="BU205" s="153">
        <v>28.736799999999999</v>
      </c>
      <c r="BV205" s="153" t="s">
        <v>7469</v>
      </c>
      <c r="BW205" s="153" t="s">
        <v>7469</v>
      </c>
      <c r="BX205" s="153">
        <v>0.15310000000000001</v>
      </c>
      <c r="BY205" s="153" t="s">
        <v>7469</v>
      </c>
      <c r="BZ205" s="153">
        <v>1.724</v>
      </c>
      <c r="CA205" s="153">
        <v>769.85799999999995</v>
      </c>
      <c r="CB205" s="153">
        <v>6.6100000000000006E-2</v>
      </c>
      <c r="CC205" s="153">
        <v>0.21909999999999999</v>
      </c>
      <c r="CD205" s="153">
        <v>0.36120000000000002</v>
      </c>
      <c r="CE205" s="153">
        <v>8.8000000000000005E-3</v>
      </c>
      <c r="CF205" s="153" t="s">
        <v>7469</v>
      </c>
      <c r="CG205" s="153" t="s">
        <v>7469</v>
      </c>
      <c r="CH205" s="153">
        <v>0.18190000000000001</v>
      </c>
      <c r="CI205" s="153">
        <v>54.944400000000002</v>
      </c>
      <c r="CJ205" s="153" t="s">
        <v>7469</v>
      </c>
      <c r="CK205" s="153">
        <v>0</v>
      </c>
      <c r="CL205" s="153" t="s">
        <v>7469</v>
      </c>
      <c r="CM205" s="153" t="s">
        <v>7469</v>
      </c>
      <c r="CN205" s="153" t="s">
        <v>7469</v>
      </c>
      <c r="CO205" s="153">
        <v>0.88260000000000005</v>
      </c>
      <c r="CP205" s="153">
        <v>1.9510000000000001</v>
      </c>
      <c r="CQ205" s="153">
        <v>16.682500000000001</v>
      </c>
      <c r="CR205" s="153" t="s">
        <v>7469</v>
      </c>
      <c r="CS205" s="153">
        <v>9.9320000000000004</v>
      </c>
      <c r="CT205" s="153">
        <v>4.2849000000000004</v>
      </c>
      <c r="CU205" s="153">
        <v>0</v>
      </c>
      <c r="CV205" s="153" t="s">
        <v>7469</v>
      </c>
      <c r="CW205" s="153" t="s">
        <v>7469</v>
      </c>
      <c r="CX205" s="153" t="s">
        <v>7469</v>
      </c>
      <c r="CY205" s="153">
        <v>0.27350000000000002</v>
      </c>
      <c r="CZ205" s="153">
        <v>0</v>
      </c>
      <c r="DA205" s="153">
        <v>0.93540000000000001</v>
      </c>
      <c r="DB205" s="153" t="s">
        <v>7469</v>
      </c>
      <c r="DC205" s="153">
        <v>6.1600000000000002E-2</v>
      </c>
      <c r="DD205" s="153">
        <v>8.7201000000000004</v>
      </c>
      <c r="DE205" s="153">
        <v>7.4642999999999997</v>
      </c>
      <c r="DF205" s="153" t="s">
        <v>7469</v>
      </c>
      <c r="DG205" s="153">
        <v>3.8992</v>
      </c>
      <c r="DH205" s="153">
        <v>0</v>
      </c>
      <c r="DI205" s="153" t="s">
        <v>7469</v>
      </c>
      <c r="DJ205" s="153" t="s">
        <v>7469</v>
      </c>
      <c r="DK205" s="153">
        <v>0</v>
      </c>
      <c r="DL205" s="153">
        <v>5.2975000000000003</v>
      </c>
      <c r="DM205" s="153">
        <v>4.8500000000000001E-2</v>
      </c>
      <c r="DN205" s="153">
        <v>38.8767</v>
      </c>
      <c r="DO205" s="153">
        <v>24.9206</v>
      </c>
      <c r="DP205" s="153">
        <v>0.21179999999999999</v>
      </c>
      <c r="DQ205" s="153">
        <v>0</v>
      </c>
      <c r="DR205" s="153" t="s">
        <v>7469</v>
      </c>
      <c r="DS205" s="153">
        <v>0.25569999999999998</v>
      </c>
      <c r="DT205" s="153">
        <v>121.5702</v>
      </c>
      <c r="DU205" s="153">
        <v>0.61799999999999999</v>
      </c>
      <c r="DV205" s="153" t="s">
        <v>7469</v>
      </c>
      <c r="DW205" s="153" t="s">
        <v>7469</v>
      </c>
      <c r="DX205" s="153">
        <v>17.048200000000001</v>
      </c>
      <c r="DY205" s="153">
        <v>0.21129999999999999</v>
      </c>
      <c r="DZ205" s="153">
        <v>25.214099999999998</v>
      </c>
      <c r="EA205" s="153">
        <v>1.2225999999999999</v>
      </c>
      <c r="EB205" s="153">
        <v>1.5387999999999999</v>
      </c>
      <c r="EC205" s="153">
        <v>4.7938000000000001</v>
      </c>
      <c r="ED205" s="153">
        <v>0.94679999999999997</v>
      </c>
      <c r="EE205" s="153" t="s">
        <v>7469</v>
      </c>
      <c r="EF205" s="153">
        <v>112.2024</v>
      </c>
      <c r="EG205" s="153">
        <v>0</v>
      </c>
      <c r="EH205" s="153" t="s">
        <v>7469</v>
      </c>
      <c r="EI205" s="153">
        <v>2.4605000000000001</v>
      </c>
      <c r="EJ205" s="153" t="s">
        <v>7469</v>
      </c>
      <c r="EK205" s="153" t="s">
        <v>7469</v>
      </c>
      <c r="EL205" s="153">
        <v>2.1690999999999998</v>
      </c>
      <c r="EM205" s="153">
        <v>18.66</v>
      </c>
      <c r="EN205" s="153" t="s">
        <v>7469</v>
      </c>
    </row>
    <row r="206" spans="3:144">
      <c r="C206" s="120"/>
      <c r="D206" s="103"/>
      <c r="E206" s="120" t="s">
        <v>8098</v>
      </c>
      <c r="F206" s="126" t="s">
        <v>8128</v>
      </c>
      <c r="G206" s="151" t="s">
        <v>8090</v>
      </c>
      <c r="H206" s="152" t="s">
        <v>8097</v>
      </c>
      <c r="I206" s="153" t="s">
        <v>7469</v>
      </c>
      <c r="J206" s="153">
        <v>43.063000000000002</v>
      </c>
      <c r="K206" s="153">
        <v>0</v>
      </c>
      <c r="L206" s="153">
        <v>13.314</v>
      </c>
      <c r="M206" s="153" t="s">
        <v>7469</v>
      </c>
      <c r="N206" s="153">
        <v>2867</v>
      </c>
      <c r="O206" s="153">
        <v>5949</v>
      </c>
      <c r="P206" s="153">
        <v>3.9319999999999999</v>
      </c>
      <c r="Q206" s="153">
        <v>2.1999999999999999E-2</v>
      </c>
      <c r="R206" s="153">
        <v>861</v>
      </c>
      <c r="S206" s="153">
        <v>1.3267</v>
      </c>
      <c r="T206" s="153">
        <v>2.3062999999999998</v>
      </c>
      <c r="U206" s="153" t="s">
        <v>7469</v>
      </c>
      <c r="V206" s="153">
        <v>12.257999999999999</v>
      </c>
      <c r="W206" s="153">
        <v>10.273300000000001</v>
      </c>
      <c r="X206" s="153">
        <v>989.4</v>
      </c>
      <c r="Y206" s="153">
        <v>1.2546999999999999</v>
      </c>
      <c r="Z206" s="153">
        <v>0.1032</v>
      </c>
      <c r="AA206" s="153">
        <v>8.1752000000000002</v>
      </c>
      <c r="AB206" s="153">
        <v>22.224</v>
      </c>
      <c r="AC206" s="153">
        <v>0.17899999999999999</v>
      </c>
      <c r="AD206" s="153">
        <v>9.4000000000000004E-3</v>
      </c>
      <c r="AE206" s="153">
        <v>0</v>
      </c>
      <c r="AF206" s="153">
        <v>0</v>
      </c>
      <c r="AG206" s="153">
        <v>6.4089</v>
      </c>
      <c r="AH206" s="153" t="s">
        <v>7469</v>
      </c>
      <c r="AI206" s="153" t="s">
        <v>7469</v>
      </c>
      <c r="AJ206" s="153">
        <v>903.423</v>
      </c>
      <c r="AK206" s="153" t="s">
        <v>7469</v>
      </c>
      <c r="AL206" s="153">
        <v>4.9936999999999996</v>
      </c>
      <c r="AM206" s="153" t="s">
        <v>7469</v>
      </c>
      <c r="AN206" s="153">
        <v>5.0761000000000003</v>
      </c>
      <c r="AO206" s="153">
        <v>8.1175999999999995</v>
      </c>
      <c r="AP206" s="153">
        <v>0</v>
      </c>
      <c r="AQ206" s="153">
        <v>1.897</v>
      </c>
      <c r="AR206" s="153">
        <v>567.85199999999998</v>
      </c>
      <c r="AS206" s="153">
        <v>0.84940000000000004</v>
      </c>
      <c r="AT206" s="153">
        <v>0.1943</v>
      </c>
      <c r="AU206" s="153">
        <v>1.3899999999999999E-2</v>
      </c>
      <c r="AV206" s="153">
        <v>6.81</v>
      </c>
      <c r="AW206" s="153" t="s">
        <v>7469</v>
      </c>
      <c r="AX206" s="153" t="s">
        <v>7469</v>
      </c>
      <c r="AY206" s="153" t="s">
        <v>7469</v>
      </c>
      <c r="AZ206" s="153">
        <v>3.6078999999999999</v>
      </c>
      <c r="BA206" s="153">
        <v>0.61980000000000002</v>
      </c>
      <c r="BB206" s="153" t="s">
        <v>7469</v>
      </c>
      <c r="BC206" s="153" t="s">
        <v>7469</v>
      </c>
      <c r="BD206" s="153" t="s">
        <v>7469</v>
      </c>
      <c r="BE206" s="153">
        <v>0</v>
      </c>
      <c r="BF206" s="153" t="s">
        <v>7469</v>
      </c>
      <c r="BG206" s="153">
        <v>21.448</v>
      </c>
      <c r="BH206" s="153" t="s">
        <v>7469</v>
      </c>
      <c r="BI206" s="153">
        <v>11.275</v>
      </c>
      <c r="BJ206" s="153">
        <v>0</v>
      </c>
      <c r="BK206" s="153" t="s">
        <v>7469</v>
      </c>
      <c r="BL206" s="153">
        <v>5.1180000000000003</v>
      </c>
      <c r="BM206" s="153">
        <v>9.9354999999999993</v>
      </c>
      <c r="BN206" s="153">
        <v>19.736000000000001</v>
      </c>
      <c r="BO206" s="153">
        <v>0.22900000000000001</v>
      </c>
      <c r="BP206" s="153" t="s">
        <v>7469</v>
      </c>
      <c r="BQ206" s="153" t="s">
        <v>7469</v>
      </c>
      <c r="BR206" s="153" t="s">
        <v>7469</v>
      </c>
      <c r="BS206" s="153">
        <v>415.56200000000001</v>
      </c>
      <c r="BT206" s="153" t="s">
        <v>7469</v>
      </c>
      <c r="BU206" s="153">
        <v>24.915800000000001</v>
      </c>
      <c r="BV206" s="153" t="s">
        <v>7469</v>
      </c>
      <c r="BW206" s="153" t="s">
        <v>7469</v>
      </c>
      <c r="BX206" s="153">
        <v>9.7199999999999995E-2</v>
      </c>
      <c r="BY206" s="153" t="s">
        <v>7469</v>
      </c>
      <c r="BZ206" s="153">
        <v>1.619</v>
      </c>
      <c r="CA206" s="153">
        <v>768.15</v>
      </c>
      <c r="CB206" s="153">
        <v>5.1799999999999999E-2</v>
      </c>
      <c r="CC206" s="153">
        <v>0.96230000000000004</v>
      </c>
      <c r="CD206" s="153">
        <v>0.24579999999999999</v>
      </c>
      <c r="CE206" s="153">
        <v>1.9199999999999998E-2</v>
      </c>
      <c r="CF206" s="153" t="s">
        <v>7469</v>
      </c>
      <c r="CG206" s="153" t="s">
        <v>7469</v>
      </c>
      <c r="CH206" s="153">
        <v>0.13350000000000001</v>
      </c>
      <c r="CI206" s="153">
        <v>53.831200000000003</v>
      </c>
      <c r="CJ206" s="153" t="s">
        <v>7469</v>
      </c>
      <c r="CK206" s="153">
        <v>0</v>
      </c>
      <c r="CL206" s="153" t="s">
        <v>7469</v>
      </c>
      <c r="CM206" s="153" t="s">
        <v>7469</v>
      </c>
      <c r="CN206" s="153" t="s">
        <v>7469</v>
      </c>
      <c r="CO206" s="153">
        <v>0.58509999999999995</v>
      </c>
      <c r="CP206" s="153">
        <v>2.5497000000000001</v>
      </c>
      <c r="CQ206" s="153">
        <v>16.349900000000002</v>
      </c>
      <c r="CR206" s="153" t="s">
        <v>7469</v>
      </c>
      <c r="CS206" s="153">
        <v>9.1929999999999996</v>
      </c>
      <c r="CT206" s="153">
        <v>3.9527000000000001</v>
      </c>
      <c r="CU206" s="153">
        <v>0</v>
      </c>
      <c r="CV206" s="153" t="s">
        <v>7469</v>
      </c>
      <c r="CW206" s="153" t="s">
        <v>7469</v>
      </c>
      <c r="CX206" s="153" t="s">
        <v>7469</v>
      </c>
      <c r="CY206" s="153">
        <v>0.2366</v>
      </c>
      <c r="CZ206" s="153">
        <v>0</v>
      </c>
      <c r="DA206" s="153">
        <v>0.71740000000000004</v>
      </c>
      <c r="DB206" s="153" t="s">
        <v>7469</v>
      </c>
      <c r="DC206" s="153">
        <v>0.24629999999999999</v>
      </c>
      <c r="DD206" s="153">
        <v>0.99029999999999996</v>
      </c>
      <c r="DE206" s="153">
        <v>7.6070000000000002</v>
      </c>
      <c r="DF206" s="153" t="s">
        <v>7469</v>
      </c>
      <c r="DG206" s="153">
        <v>3.5466000000000002</v>
      </c>
      <c r="DH206" s="153">
        <v>0</v>
      </c>
      <c r="DI206" s="153" t="s">
        <v>7469</v>
      </c>
      <c r="DJ206" s="153" t="s">
        <v>7469</v>
      </c>
      <c r="DK206" s="153">
        <v>0</v>
      </c>
      <c r="DL206" s="153">
        <v>4.8665000000000003</v>
      </c>
      <c r="DM206" s="153">
        <v>1.55E-2</v>
      </c>
      <c r="DN206" s="153">
        <v>37.3476</v>
      </c>
      <c r="DO206" s="153">
        <v>20.436800000000002</v>
      </c>
      <c r="DP206" s="153">
        <v>6.9103000000000003</v>
      </c>
      <c r="DQ206" s="153">
        <v>0</v>
      </c>
      <c r="DR206" s="153" t="s">
        <v>7469</v>
      </c>
      <c r="DS206" s="153">
        <v>0.10589999999999999</v>
      </c>
      <c r="DT206" s="153">
        <v>108.8862</v>
      </c>
      <c r="DU206" s="153">
        <v>0.49</v>
      </c>
      <c r="DV206" s="153" t="s">
        <v>7469</v>
      </c>
      <c r="DW206" s="153" t="s">
        <v>7469</v>
      </c>
      <c r="DX206" s="153">
        <v>16.013000000000002</v>
      </c>
      <c r="DY206" s="153">
        <v>0.9869</v>
      </c>
      <c r="DZ206" s="153">
        <v>25.389800000000001</v>
      </c>
      <c r="EA206" s="153">
        <v>0.77029999999999998</v>
      </c>
      <c r="EB206" s="153">
        <v>1.4518</v>
      </c>
      <c r="EC206" s="153">
        <v>3.4554</v>
      </c>
      <c r="ED206" s="153">
        <v>36.3947</v>
      </c>
      <c r="EE206" s="153" t="s">
        <v>7469</v>
      </c>
      <c r="EF206" s="153">
        <v>113.086</v>
      </c>
      <c r="EG206" s="153">
        <v>0</v>
      </c>
      <c r="EH206" s="153" t="s">
        <v>7469</v>
      </c>
      <c r="EI206" s="153">
        <v>2.0880000000000001</v>
      </c>
      <c r="EJ206" s="153" t="s">
        <v>7469</v>
      </c>
      <c r="EK206" s="153" t="s">
        <v>7469</v>
      </c>
      <c r="EL206" s="153">
        <v>2.1444000000000001</v>
      </c>
      <c r="EM206" s="153">
        <v>17.448699999999999</v>
      </c>
      <c r="EN206" s="153" t="s">
        <v>7469</v>
      </c>
    </row>
    <row r="207" spans="3:144">
      <c r="C207" s="120"/>
      <c r="D207" s="103"/>
      <c r="E207" s="120" t="s">
        <v>7693</v>
      </c>
      <c r="F207" s="126" t="s">
        <v>8128</v>
      </c>
      <c r="G207" s="151" t="s">
        <v>8090</v>
      </c>
      <c r="H207" s="152" t="s">
        <v>8097</v>
      </c>
      <c r="I207" s="153" t="s">
        <v>7469</v>
      </c>
      <c r="J207" s="153">
        <v>42.146000000000001</v>
      </c>
      <c r="K207" s="153">
        <v>0</v>
      </c>
      <c r="L207" s="153">
        <v>13.01</v>
      </c>
      <c r="M207" s="153" t="s">
        <v>7469</v>
      </c>
      <c r="N207" s="153">
        <v>2838</v>
      </c>
      <c r="O207" s="153">
        <v>10100</v>
      </c>
      <c r="P207" s="153">
        <v>1.2010000000000001</v>
      </c>
      <c r="Q207" s="153">
        <v>8.6900000000000005E-2</v>
      </c>
      <c r="R207" s="153">
        <v>746</v>
      </c>
      <c r="S207" s="153">
        <v>0.8599</v>
      </c>
      <c r="T207" s="153" t="s">
        <v>7469</v>
      </c>
      <c r="U207" s="153" t="s">
        <v>7469</v>
      </c>
      <c r="V207" s="153">
        <v>11.768000000000001</v>
      </c>
      <c r="W207" s="153">
        <v>8.6151999999999997</v>
      </c>
      <c r="X207" s="153">
        <v>989.9</v>
      </c>
      <c r="Y207" s="153">
        <v>1.1445000000000001</v>
      </c>
      <c r="Z207" s="153">
        <v>6.2199999999999998E-2</v>
      </c>
      <c r="AA207" s="153">
        <v>5.7187000000000001</v>
      </c>
      <c r="AB207" s="153" t="s">
        <v>7469</v>
      </c>
      <c r="AC207" s="153">
        <v>0.24099999999999999</v>
      </c>
      <c r="AD207" s="153" t="s">
        <v>7469</v>
      </c>
      <c r="AE207" s="153">
        <v>0</v>
      </c>
      <c r="AF207" s="153">
        <v>0</v>
      </c>
      <c r="AG207" s="153">
        <v>9.9057999999999993</v>
      </c>
      <c r="AH207" s="153" t="s">
        <v>7469</v>
      </c>
      <c r="AI207" s="153" t="s">
        <v>7469</v>
      </c>
      <c r="AJ207" s="153">
        <v>905.37400000000002</v>
      </c>
      <c r="AK207" s="153" t="s">
        <v>7469</v>
      </c>
      <c r="AL207" s="153" t="s">
        <v>7469</v>
      </c>
      <c r="AM207" s="153" t="s">
        <v>7469</v>
      </c>
      <c r="AN207" s="153">
        <v>4.7699999999999996</v>
      </c>
      <c r="AO207" s="153">
        <v>6.7534999999999998</v>
      </c>
      <c r="AP207" s="153" t="s">
        <v>7469</v>
      </c>
      <c r="AQ207" s="153">
        <v>2.1273</v>
      </c>
      <c r="AR207" s="153">
        <v>568.59699999999998</v>
      </c>
      <c r="AS207" s="153">
        <v>0.61509999999999998</v>
      </c>
      <c r="AT207" s="153">
        <v>0.18990000000000001</v>
      </c>
      <c r="AU207" s="153">
        <v>1.15E-2</v>
      </c>
      <c r="AV207" s="153">
        <v>6.0294999999999996</v>
      </c>
      <c r="AW207" s="153" t="s">
        <v>7469</v>
      </c>
      <c r="AX207" s="153" t="s">
        <v>7469</v>
      </c>
      <c r="AY207" s="153" t="s">
        <v>7469</v>
      </c>
      <c r="AZ207" s="153">
        <v>3.9438</v>
      </c>
      <c r="BA207" s="153" t="s">
        <v>7469</v>
      </c>
      <c r="BB207" s="153" t="s">
        <v>7469</v>
      </c>
      <c r="BC207" s="153" t="s">
        <v>7469</v>
      </c>
      <c r="BD207" s="153" t="s">
        <v>7469</v>
      </c>
      <c r="BE207" s="153">
        <v>0</v>
      </c>
      <c r="BF207" s="153">
        <v>0.54449999999999998</v>
      </c>
      <c r="BG207" s="153">
        <v>25.245999999999999</v>
      </c>
      <c r="BH207" s="153" t="s">
        <v>7469</v>
      </c>
      <c r="BI207" s="153">
        <v>10.959</v>
      </c>
      <c r="BJ207" s="153">
        <v>0</v>
      </c>
      <c r="BK207" s="153" t="s">
        <v>7469</v>
      </c>
      <c r="BL207" s="153">
        <v>4.8042999999999996</v>
      </c>
      <c r="BM207" s="153" t="s">
        <v>7469</v>
      </c>
      <c r="BN207" s="153">
        <v>18.460999999999999</v>
      </c>
      <c r="BO207" s="153">
        <v>0.1323</v>
      </c>
      <c r="BP207" s="153" t="s">
        <v>7469</v>
      </c>
      <c r="BQ207" s="153">
        <v>1.4373</v>
      </c>
      <c r="BR207" s="153" t="s">
        <v>7469</v>
      </c>
      <c r="BS207" s="153">
        <v>416.42500000000001</v>
      </c>
      <c r="BT207" s="153" t="s">
        <v>7469</v>
      </c>
      <c r="BU207" s="153">
        <v>5.0445000000000002</v>
      </c>
      <c r="BV207" s="153" t="s">
        <v>7469</v>
      </c>
      <c r="BW207" s="153" t="s">
        <v>7469</v>
      </c>
      <c r="BX207" s="153">
        <v>3.1399999999999997E-2</v>
      </c>
      <c r="BY207" s="153" t="s">
        <v>7469</v>
      </c>
      <c r="BZ207" s="153" t="s">
        <v>7469</v>
      </c>
      <c r="CA207" s="153">
        <v>767.04</v>
      </c>
      <c r="CB207" s="153">
        <v>8.1699999999999995E-2</v>
      </c>
      <c r="CC207" s="153">
        <v>0.96230000000000004</v>
      </c>
      <c r="CD207" s="153" t="s">
        <v>7469</v>
      </c>
      <c r="CE207" s="153">
        <v>2.92E-2</v>
      </c>
      <c r="CF207" s="153" t="s">
        <v>7469</v>
      </c>
      <c r="CG207" s="153" t="s">
        <v>7469</v>
      </c>
      <c r="CH207" s="153">
        <v>8.6900000000000005E-2</v>
      </c>
      <c r="CI207" s="153">
        <v>59.304699999999997</v>
      </c>
      <c r="CJ207" s="153" t="s">
        <v>7469</v>
      </c>
      <c r="CK207" s="153">
        <v>0</v>
      </c>
      <c r="CL207" s="153" t="s">
        <v>7469</v>
      </c>
      <c r="CM207" s="153" t="s">
        <v>7469</v>
      </c>
      <c r="CN207" s="153" t="s">
        <v>7469</v>
      </c>
      <c r="CO207" s="153">
        <v>0.57320000000000004</v>
      </c>
      <c r="CP207" s="153">
        <v>1.7513000000000001</v>
      </c>
      <c r="CQ207" s="153" t="s">
        <v>7469</v>
      </c>
      <c r="CR207" s="153" t="s">
        <v>7469</v>
      </c>
      <c r="CS207" s="153">
        <v>8.5169999999999995</v>
      </c>
      <c r="CT207" s="153">
        <v>3.5531000000000001</v>
      </c>
      <c r="CU207" s="153">
        <v>0</v>
      </c>
      <c r="CV207" s="153" t="s">
        <v>7469</v>
      </c>
      <c r="CW207" s="153" t="s">
        <v>7469</v>
      </c>
      <c r="CX207" s="153" t="s">
        <v>7469</v>
      </c>
      <c r="CY207" s="153">
        <v>0.14119999999999999</v>
      </c>
      <c r="CZ207" s="153">
        <v>0</v>
      </c>
      <c r="DA207" s="153" t="s">
        <v>7469</v>
      </c>
      <c r="DB207" s="153" t="s">
        <v>7469</v>
      </c>
      <c r="DC207" s="153">
        <v>0.35580000000000001</v>
      </c>
      <c r="DD207" s="153">
        <v>0.77680000000000005</v>
      </c>
      <c r="DE207" s="153" t="s">
        <v>7469</v>
      </c>
      <c r="DF207" s="153" t="s">
        <v>7469</v>
      </c>
      <c r="DG207" s="153">
        <v>2.9518</v>
      </c>
      <c r="DH207" s="153">
        <v>0</v>
      </c>
      <c r="DI207" s="153" t="s">
        <v>7469</v>
      </c>
      <c r="DJ207" s="153" t="s">
        <v>7469</v>
      </c>
      <c r="DK207" s="153">
        <v>0</v>
      </c>
      <c r="DL207" s="153" t="s">
        <v>7469</v>
      </c>
      <c r="DM207" s="153">
        <v>0</v>
      </c>
      <c r="DN207" s="153">
        <v>28.231300000000001</v>
      </c>
      <c r="DO207" s="153">
        <v>18.683900000000001</v>
      </c>
      <c r="DP207" s="153">
        <v>6.2561999999999998</v>
      </c>
      <c r="DQ207" s="153">
        <v>0</v>
      </c>
      <c r="DR207" s="153" t="s">
        <v>7469</v>
      </c>
      <c r="DS207" s="153" t="s">
        <v>7469</v>
      </c>
      <c r="DT207" s="153">
        <v>109.6371</v>
      </c>
      <c r="DU207" s="153">
        <v>0.3805</v>
      </c>
      <c r="DV207" s="153" t="s">
        <v>7469</v>
      </c>
      <c r="DW207" s="153" t="s">
        <v>7469</v>
      </c>
      <c r="DX207" s="153">
        <v>14.404199999999999</v>
      </c>
      <c r="DY207" s="153">
        <v>0.88900000000000001</v>
      </c>
      <c r="DZ207" s="153">
        <v>23.633099999999999</v>
      </c>
      <c r="EA207" s="153">
        <v>0.4209</v>
      </c>
      <c r="EB207" s="153">
        <v>1.3007</v>
      </c>
      <c r="EC207" s="153">
        <v>3.03</v>
      </c>
      <c r="ED207" s="153">
        <v>33.528100000000002</v>
      </c>
      <c r="EE207" s="153" t="s">
        <v>7469</v>
      </c>
      <c r="EF207" s="153">
        <v>113.99930000000001</v>
      </c>
      <c r="EG207" s="153">
        <v>0</v>
      </c>
      <c r="EH207" s="153" t="s">
        <v>7469</v>
      </c>
      <c r="EI207" s="153">
        <v>1.9373</v>
      </c>
      <c r="EJ207" s="153" t="s">
        <v>7469</v>
      </c>
      <c r="EK207" s="153" t="s">
        <v>7469</v>
      </c>
      <c r="EL207" s="153">
        <v>2.1315</v>
      </c>
      <c r="EM207" s="153">
        <v>15.445600000000001</v>
      </c>
      <c r="EN207" s="153" t="s">
        <v>7469</v>
      </c>
    </row>
    <row r="208" spans="3:144">
      <c r="C208" s="120"/>
      <c r="D208" s="103"/>
      <c r="E208" s="120" t="s">
        <v>8099</v>
      </c>
      <c r="F208" s="126" t="s">
        <v>8128</v>
      </c>
      <c r="G208" s="151" t="s">
        <v>8090</v>
      </c>
      <c r="H208" s="152" t="s">
        <v>8097</v>
      </c>
      <c r="I208" s="153" t="s">
        <v>7469</v>
      </c>
      <c r="J208" s="153">
        <v>42.146000000000001</v>
      </c>
      <c r="K208" s="153">
        <v>0</v>
      </c>
      <c r="L208" s="153">
        <v>13.01</v>
      </c>
      <c r="M208" s="153" t="s">
        <v>7469</v>
      </c>
      <c r="N208" s="153">
        <v>2838</v>
      </c>
      <c r="O208" s="153">
        <v>10100</v>
      </c>
      <c r="P208" s="153">
        <v>1.2010000000000001</v>
      </c>
      <c r="Q208" s="153">
        <v>8.6900000000000005E-2</v>
      </c>
      <c r="R208" s="153">
        <v>746</v>
      </c>
      <c r="S208" s="153">
        <v>0.8599</v>
      </c>
      <c r="T208" s="153" t="s">
        <v>7469</v>
      </c>
      <c r="U208" s="153" t="s">
        <v>7469</v>
      </c>
      <c r="V208" s="153">
        <v>11.768000000000001</v>
      </c>
      <c r="W208" s="153">
        <v>8.6151999999999997</v>
      </c>
      <c r="X208" s="153">
        <v>989.9</v>
      </c>
      <c r="Y208" s="153">
        <v>1.1445000000000001</v>
      </c>
      <c r="Z208" s="153">
        <v>6.2199999999999998E-2</v>
      </c>
      <c r="AA208" s="153">
        <v>5.7187000000000001</v>
      </c>
      <c r="AB208" s="153" t="s">
        <v>7469</v>
      </c>
      <c r="AC208" s="153">
        <v>0.24099999999999999</v>
      </c>
      <c r="AD208" s="153" t="s">
        <v>7469</v>
      </c>
      <c r="AE208" s="153">
        <v>0</v>
      </c>
      <c r="AF208" s="153">
        <v>0</v>
      </c>
      <c r="AG208" s="153">
        <v>9.9057999999999993</v>
      </c>
      <c r="AH208" s="153" t="s">
        <v>7469</v>
      </c>
      <c r="AI208" s="153" t="s">
        <v>7469</v>
      </c>
      <c r="AJ208" s="153">
        <v>905.37400000000002</v>
      </c>
      <c r="AK208" s="153" t="s">
        <v>7469</v>
      </c>
      <c r="AL208" s="153" t="s">
        <v>7469</v>
      </c>
      <c r="AM208" s="153" t="s">
        <v>7469</v>
      </c>
      <c r="AN208" s="153">
        <v>4.7699999999999996</v>
      </c>
      <c r="AO208" s="153">
        <v>6.7534999999999998</v>
      </c>
      <c r="AP208" s="153" t="s">
        <v>7469</v>
      </c>
      <c r="AQ208" s="153">
        <v>2.1273</v>
      </c>
      <c r="AR208" s="153">
        <v>568.59699999999998</v>
      </c>
      <c r="AS208" s="153">
        <v>0.61509999999999998</v>
      </c>
      <c r="AT208" s="153">
        <v>0.18990000000000001</v>
      </c>
      <c r="AU208" s="153">
        <v>1.15E-2</v>
      </c>
      <c r="AV208" s="153">
        <v>6.0294999999999996</v>
      </c>
      <c r="AW208" s="153" t="s">
        <v>7469</v>
      </c>
      <c r="AX208" s="153" t="s">
        <v>7469</v>
      </c>
      <c r="AY208" s="153" t="s">
        <v>7469</v>
      </c>
      <c r="AZ208" s="153">
        <v>3.9438</v>
      </c>
      <c r="BA208" s="153" t="s">
        <v>7469</v>
      </c>
      <c r="BB208" s="153" t="s">
        <v>7469</v>
      </c>
      <c r="BC208" s="153" t="s">
        <v>7469</v>
      </c>
      <c r="BD208" s="153" t="s">
        <v>7469</v>
      </c>
      <c r="BE208" s="153">
        <v>0</v>
      </c>
      <c r="BF208" s="153">
        <v>0.54449999999999998</v>
      </c>
      <c r="BG208" s="153">
        <v>25.245999999999999</v>
      </c>
      <c r="BH208" s="153" t="s">
        <v>7469</v>
      </c>
      <c r="BI208" s="153">
        <v>10.959</v>
      </c>
      <c r="BJ208" s="153">
        <v>0</v>
      </c>
      <c r="BK208" s="153" t="s">
        <v>7469</v>
      </c>
      <c r="BL208" s="153">
        <v>4.8042999999999996</v>
      </c>
      <c r="BM208" s="153" t="s">
        <v>7469</v>
      </c>
      <c r="BN208" s="153">
        <v>18.460999999999999</v>
      </c>
      <c r="BO208" s="153">
        <v>0.1323</v>
      </c>
      <c r="BP208" s="153" t="s">
        <v>7469</v>
      </c>
      <c r="BQ208" s="153">
        <v>1.4373</v>
      </c>
      <c r="BR208" s="153" t="s">
        <v>7469</v>
      </c>
      <c r="BS208" s="153">
        <v>416.42500000000001</v>
      </c>
      <c r="BT208" s="153" t="s">
        <v>7469</v>
      </c>
      <c r="BU208" s="153">
        <v>5.0445000000000002</v>
      </c>
      <c r="BV208" s="153" t="s">
        <v>7469</v>
      </c>
      <c r="BW208" s="153" t="s">
        <v>7469</v>
      </c>
      <c r="BX208" s="153">
        <v>3.1399999999999997E-2</v>
      </c>
      <c r="BY208" s="153" t="s">
        <v>7469</v>
      </c>
      <c r="BZ208" s="153" t="s">
        <v>7469</v>
      </c>
      <c r="CA208" s="153">
        <v>767.04</v>
      </c>
      <c r="CB208" s="153">
        <v>8.1699999999999995E-2</v>
      </c>
      <c r="CC208" s="153">
        <v>0.96230000000000004</v>
      </c>
      <c r="CD208" s="153" t="s">
        <v>7469</v>
      </c>
      <c r="CE208" s="153">
        <v>2.92E-2</v>
      </c>
      <c r="CF208" s="153" t="s">
        <v>7469</v>
      </c>
      <c r="CG208" s="153" t="s">
        <v>7469</v>
      </c>
      <c r="CH208" s="153">
        <v>8.6900000000000005E-2</v>
      </c>
      <c r="CI208" s="153">
        <v>59.304699999999997</v>
      </c>
      <c r="CJ208" s="153" t="s">
        <v>7469</v>
      </c>
      <c r="CK208" s="153" t="s">
        <v>7469</v>
      </c>
      <c r="CL208" s="153" t="s">
        <v>7469</v>
      </c>
      <c r="CM208" s="153" t="s">
        <v>7469</v>
      </c>
      <c r="CN208" s="153" t="s">
        <v>7469</v>
      </c>
      <c r="CO208" s="153">
        <v>0.57320000000000004</v>
      </c>
      <c r="CP208" s="153">
        <v>1.7513000000000001</v>
      </c>
      <c r="CQ208" s="153" t="s">
        <v>7469</v>
      </c>
      <c r="CR208" s="153" t="s">
        <v>7469</v>
      </c>
      <c r="CS208" s="153">
        <v>8.5169999999999995</v>
      </c>
      <c r="CT208" s="153">
        <v>3.5531000000000001</v>
      </c>
      <c r="CU208" s="153">
        <v>0</v>
      </c>
      <c r="CV208" s="153" t="s">
        <v>7469</v>
      </c>
      <c r="CW208" s="153" t="s">
        <v>7469</v>
      </c>
      <c r="CX208" s="153" t="s">
        <v>7469</v>
      </c>
      <c r="CY208" s="153">
        <v>0.14119999999999999</v>
      </c>
      <c r="CZ208" s="153">
        <v>0</v>
      </c>
      <c r="DA208" s="153" t="s">
        <v>7469</v>
      </c>
      <c r="DB208" s="153" t="s">
        <v>7469</v>
      </c>
      <c r="DC208" s="153">
        <v>0.35580000000000001</v>
      </c>
      <c r="DD208" s="153">
        <v>0.77680000000000005</v>
      </c>
      <c r="DE208" s="153" t="s">
        <v>7469</v>
      </c>
      <c r="DF208" s="153" t="s">
        <v>7469</v>
      </c>
      <c r="DG208" s="153">
        <v>2.9518</v>
      </c>
      <c r="DH208" s="153">
        <v>0</v>
      </c>
      <c r="DI208" s="153" t="s">
        <v>7469</v>
      </c>
      <c r="DJ208" s="153" t="s">
        <v>7469</v>
      </c>
      <c r="DK208" s="153">
        <v>0</v>
      </c>
      <c r="DL208" s="153" t="s">
        <v>7469</v>
      </c>
      <c r="DM208" s="153">
        <v>0</v>
      </c>
      <c r="DN208" s="153">
        <v>28.231300000000001</v>
      </c>
      <c r="DO208" s="153">
        <v>18.683900000000001</v>
      </c>
      <c r="DP208" s="153">
        <v>6.2561999999999998</v>
      </c>
      <c r="DQ208" s="153">
        <v>0</v>
      </c>
      <c r="DR208" s="153" t="s">
        <v>7469</v>
      </c>
      <c r="DS208" s="153" t="s">
        <v>7469</v>
      </c>
      <c r="DT208" s="153">
        <v>109.6371</v>
      </c>
      <c r="DU208" s="153">
        <v>0.3805</v>
      </c>
      <c r="DV208" s="153" t="s">
        <v>7469</v>
      </c>
      <c r="DW208" s="153" t="s">
        <v>7469</v>
      </c>
      <c r="DX208" s="153">
        <v>14.404199999999999</v>
      </c>
      <c r="DY208" s="153">
        <v>0.88900000000000001</v>
      </c>
      <c r="DZ208" s="153">
        <v>23.633099999999999</v>
      </c>
      <c r="EA208" s="153">
        <v>0.4209</v>
      </c>
      <c r="EB208" s="153">
        <v>1.3007</v>
      </c>
      <c r="EC208" s="153">
        <v>3.03</v>
      </c>
      <c r="ED208" s="153">
        <v>33.528100000000002</v>
      </c>
      <c r="EE208" s="153" t="s">
        <v>7469</v>
      </c>
      <c r="EF208" s="153">
        <v>113.99930000000001</v>
      </c>
      <c r="EG208" s="153">
        <v>0</v>
      </c>
      <c r="EH208" s="153" t="s">
        <v>7469</v>
      </c>
      <c r="EI208" s="153">
        <v>1.9373</v>
      </c>
      <c r="EJ208" s="153" t="s">
        <v>7469</v>
      </c>
      <c r="EK208" s="153" t="s">
        <v>7469</v>
      </c>
      <c r="EL208" s="153">
        <v>2.1315</v>
      </c>
      <c r="EM208" s="153">
        <v>15.445600000000001</v>
      </c>
      <c r="EN208" s="153" t="s">
        <v>7469</v>
      </c>
    </row>
    <row r="209" spans="3:144">
      <c r="C209" s="120"/>
      <c r="D209" s="103"/>
      <c r="E209" s="120" t="s">
        <v>8100</v>
      </c>
      <c r="F209" s="126" t="s">
        <v>8128</v>
      </c>
      <c r="G209" s="151" t="s">
        <v>8090</v>
      </c>
      <c r="H209" s="152" t="s">
        <v>8097</v>
      </c>
      <c r="I209" s="153" t="s">
        <v>7469</v>
      </c>
      <c r="J209" s="153" t="s">
        <v>7469</v>
      </c>
      <c r="K209" s="153" t="s">
        <v>7469</v>
      </c>
      <c r="L209" s="153" t="s">
        <v>7469</v>
      </c>
      <c r="M209" s="153" t="s">
        <v>7469</v>
      </c>
      <c r="N209" s="153">
        <v>2783</v>
      </c>
      <c r="O209" s="153">
        <v>12893</v>
      </c>
      <c r="P209" s="153" t="s">
        <v>7469</v>
      </c>
      <c r="Q209" s="153" t="s">
        <v>7469</v>
      </c>
      <c r="R209" s="153">
        <v>519</v>
      </c>
      <c r="S209" s="153" t="s">
        <v>7469</v>
      </c>
      <c r="T209" s="153" t="s">
        <v>7469</v>
      </c>
      <c r="U209" s="153" t="s">
        <v>7469</v>
      </c>
      <c r="V209" s="153" t="s">
        <v>7469</v>
      </c>
      <c r="W209" s="153" t="s">
        <v>7469</v>
      </c>
      <c r="X209" s="153" t="s">
        <v>7469</v>
      </c>
      <c r="Y209" s="153" t="s">
        <v>7469</v>
      </c>
      <c r="Z209" s="153" t="s">
        <v>7469</v>
      </c>
      <c r="AA209" s="153" t="s">
        <v>7469</v>
      </c>
      <c r="AB209" s="153" t="s">
        <v>7469</v>
      </c>
      <c r="AC209" s="153" t="s">
        <v>7469</v>
      </c>
      <c r="AD209" s="153" t="s">
        <v>7469</v>
      </c>
      <c r="AE209" s="153">
        <v>0</v>
      </c>
      <c r="AF209" s="153">
        <v>0</v>
      </c>
      <c r="AG209" s="153" t="s">
        <v>7469</v>
      </c>
      <c r="AH209" s="153" t="s">
        <v>7469</v>
      </c>
      <c r="AI209" s="153" t="s">
        <v>7469</v>
      </c>
      <c r="AJ209" s="153" t="s">
        <v>7469</v>
      </c>
      <c r="AK209" s="153" t="s">
        <v>7469</v>
      </c>
      <c r="AL209" s="153" t="s">
        <v>7469</v>
      </c>
      <c r="AM209" s="153" t="s">
        <v>7469</v>
      </c>
      <c r="AN209" s="153" t="s">
        <v>7469</v>
      </c>
      <c r="AO209" s="153" t="s">
        <v>7469</v>
      </c>
      <c r="AP209" s="153" t="s">
        <v>7469</v>
      </c>
      <c r="AQ209" s="153" t="s">
        <v>7469</v>
      </c>
      <c r="AR209" s="153" t="s">
        <v>7469</v>
      </c>
      <c r="AS209" s="153" t="s">
        <v>7469</v>
      </c>
      <c r="AT209" s="153" t="s">
        <v>7469</v>
      </c>
      <c r="AU209" s="153" t="s">
        <v>7469</v>
      </c>
      <c r="AV209" s="153" t="s">
        <v>7469</v>
      </c>
      <c r="AW209" s="153" t="s">
        <v>7469</v>
      </c>
      <c r="AX209" s="153" t="s">
        <v>7469</v>
      </c>
      <c r="AY209" s="153" t="s">
        <v>7469</v>
      </c>
      <c r="AZ209" s="153" t="s">
        <v>7469</v>
      </c>
      <c r="BA209" s="153" t="s">
        <v>7469</v>
      </c>
      <c r="BB209" s="153" t="s">
        <v>7469</v>
      </c>
      <c r="BC209" s="153" t="s">
        <v>7469</v>
      </c>
      <c r="BD209" s="153" t="s">
        <v>7469</v>
      </c>
      <c r="BE209" s="153" t="s">
        <v>7469</v>
      </c>
      <c r="BF209" s="153" t="s">
        <v>7469</v>
      </c>
      <c r="BG209" s="153">
        <v>27.199000000000002</v>
      </c>
      <c r="BH209" s="153" t="s">
        <v>7469</v>
      </c>
      <c r="BI209" s="153" t="s">
        <v>7469</v>
      </c>
      <c r="BJ209" s="153">
        <v>0</v>
      </c>
      <c r="BK209" s="153" t="s">
        <v>7469</v>
      </c>
      <c r="BL209" s="153" t="s">
        <v>7469</v>
      </c>
      <c r="BM209" s="153" t="s">
        <v>7469</v>
      </c>
      <c r="BN209" s="153">
        <v>15.547000000000001</v>
      </c>
      <c r="BO209" s="153">
        <v>0</v>
      </c>
      <c r="BP209" s="153" t="s">
        <v>7469</v>
      </c>
      <c r="BQ209" s="153" t="s">
        <v>7469</v>
      </c>
      <c r="BR209" s="153" t="s">
        <v>7469</v>
      </c>
      <c r="BS209" s="153" t="s">
        <v>7469</v>
      </c>
      <c r="BT209" s="153" t="s">
        <v>7469</v>
      </c>
      <c r="BU209" s="153" t="s">
        <v>7469</v>
      </c>
      <c r="BV209" s="153" t="s">
        <v>7469</v>
      </c>
      <c r="BW209" s="153" t="s">
        <v>7469</v>
      </c>
      <c r="BX209" s="153" t="s">
        <v>7469</v>
      </c>
      <c r="BY209" s="153" t="s">
        <v>7469</v>
      </c>
      <c r="BZ209" s="153" t="s">
        <v>7469</v>
      </c>
      <c r="CA209" s="153">
        <v>762.08600000000001</v>
      </c>
      <c r="CB209" s="153" t="s">
        <v>7469</v>
      </c>
      <c r="CC209" s="153" t="s">
        <v>7469</v>
      </c>
      <c r="CD209" s="153" t="s">
        <v>7469</v>
      </c>
      <c r="CE209" s="153">
        <v>2.5600000000000001E-2</v>
      </c>
      <c r="CF209" s="153" t="s">
        <v>7469</v>
      </c>
      <c r="CG209" s="153" t="s">
        <v>7469</v>
      </c>
      <c r="CH209" s="153" t="s">
        <v>7469</v>
      </c>
      <c r="CI209" s="153" t="s">
        <v>7469</v>
      </c>
      <c r="CJ209" s="153" t="s">
        <v>7469</v>
      </c>
      <c r="CK209" s="153" t="s">
        <v>7469</v>
      </c>
      <c r="CL209" s="153" t="s">
        <v>7469</v>
      </c>
      <c r="CM209" s="153" t="s">
        <v>7469</v>
      </c>
      <c r="CN209" s="153" t="s">
        <v>7469</v>
      </c>
      <c r="CO209" s="153" t="s">
        <v>7469</v>
      </c>
      <c r="CP209" s="153" t="s">
        <v>7469</v>
      </c>
      <c r="CQ209" s="153" t="s">
        <v>7469</v>
      </c>
      <c r="CR209" s="153" t="s">
        <v>7469</v>
      </c>
      <c r="CS209" s="153" t="s">
        <v>7469</v>
      </c>
      <c r="CT209" s="153" t="s">
        <v>7469</v>
      </c>
      <c r="CU209" s="153">
        <v>0</v>
      </c>
      <c r="CV209" s="153" t="s">
        <v>7469</v>
      </c>
      <c r="CW209" s="153" t="s">
        <v>7469</v>
      </c>
      <c r="CX209" s="153" t="s">
        <v>7469</v>
      </c>
      <c r="CY209" s="153" t="s">
        <v>7469</v>
      </c>
      <c r="CZ209" s="153" t="s">
        <v>7469</v>
      </c>
      <c r="DA209" s="153" t="s">
        <v>7469</v>
      </c>
      <c r="DB209" s="153" t="s">
        <v>7469</v>
      </c>
      <c r="DC209" s="153" t="s">
        <v>7469</v>
      </c>
      <c r="DD209" s="153" t="s">
        <v>7469</v>
      </c>
      <c r="DE209" s="153" t="s">
        <v>7469</v>
      </c>
      <c r="DF209" s="153" t="s">
        <v>7469</v>
      </c>
      <c r="DG209" s="153" t="s">
        <v>7469</v>
      </c>
      <c r="DH209" s="153">
        <v>0</v>
      </c>
      <c r="DI209" s="153" t="s">
        <v>7469</v>
      </c>
      <c r="DJ209" s="153" t="s">
        <v>7469</v>
      </c>
      <c r="DK209" s="153">
        <v>0</v>
      </c>
      <c r="DL209" s="153" t="s">
        <v>7469</v>
      </c>
      <c r="DM209" s="153" t="s">
        <v>7469</v>
      </c>
      <c r="DN209" s="153" t="s">
        <v>7469</v>
      </c>
      <c r="DO209" s="153" t="s">
        <v>7469</v>
      </c>
      <c r="DP209" s="153" t="s">
        <v>7469</v>
      </c>
      <c r="DQ209" s="153">
        <v>0</v>
      </c>
      <c r="DR209" s="153" t="s">
        <v>7469</v>
      </c>
      <c r="DS209" s="153" t="s">
        <v>7469</v>
      </c>
      <c r="DT209" s="153" t="s">
        <v>7469</v>
      </c>
      <c r="DU209" s="153" t="s">
        <v>7469</v>
      </c>
      <c r="DV209" s="153" t="s">
        <v>7469</v>
      </c>
      <c r="DW209" s="153" t="s">
        <v>7469</v>
      </c>
      <c r="DX209" s="153" t="s">
        <v>7469</v>
      </c>
      <c r="DY209" s="153" t="s">
        <v>7469</v>
      </c>
      <c r="DZ209" s="153" t="s">
        <v>7469</v>
      </c>
      <c r="EA209" s="153" t="s">
        <v>7469</v>
      </c>
      <c r="EB209" s="153" t="s">
        <v>7469</v>
      </c>
      <c r="EC209" s="153" t="s">
        <v>7469</v>
      </c>
      <c r="ED209" s="153" t="s">
        <v>7469</v>
      </c>
      <c r="EE209" s="153">
        <v>0</v>
      </c>
      <c r="EF209" s="153" t="s">
        <v>7469</v>
      </c>
      <c r="EG209" s="153" t="s">
        <v>7469</v>
      </c>
      <c r="EH209" s="153" t="s">
        <v>7469</v>
      </c>
      <c r="EI209" s="153" t="s">
        <v>7469</v>
      </c>
      <c r="EJ209" s="153" t="s">
        <v>7469</v>
      </c>
      <c r="EK209" s="153" t="s">
        <v>7469</v>
      </c>
      <c r="EL209" s="153" t="s">
        <v>7469</v>
      </c>
      <c r="EM209" s="153" t="s">
        <v>7469</v>
      </c>
      <c r="EN209" s="153" t="s">
        <v>7469</v>
      </c>
    </row>
    <row r="210" spans="3:144">
      <c r="C210" s="120"/>
      <c r="D210" s="103"/>
      <c r="E210" s="120" t="s">
        <v>8101</v>
      </c>
      <c r="F210" s="126" t="s">
        <v>8128</v>
      </c>
      <c r="G210" s="151" t="s">
        <v>8090</v>
      </c>
      <c r="H210" s="152" t="s">
        <v>8097</v>
      </c>
      <c r="I210" s="153" t="s">
        <v>7469</v>
      </c>
      <c r="J210" s="153" t="s">
        <v>7469</v>
      </c>
      <c r="K210" s="153" t="s">
        <v>7469</v>
      </c>
      <c r="L210" s="153" t="s">
        <v>7469</v>
      </c>
      <c r="M210" s="153" t="s">
        <v>7469</v>
      </c>
      <c r="N210" s="153">
        <v>9924</v>
      </c>
      <c r="O210" s="153">
        <v>12107</v>
      </c>
      <c r="P210" s="153" t="s">
        <v>7469</v>
      </c>
      <c r="Q210" s="153" t="s">
        <v>7469</v>
      </c>
      <c r="R210" s="153">
        <v>503</v>
      </c>
      <c r="S210" s="153" t="s">
        <v>7469</v>
      </c>
      <c r="T210" s="153" t="s">
        <v>7469</v>
      </c>
      <c r="U210" s="153" t="s">
        <v>7469</v>
      </c>
      <c r="V210" s="153" t="s">
        <v>7469</v>
      </c>
      <c r="W210" s="153" t="s">
        <v>7469</v>
      </c>
      <c r="X210" s="153" t="s">
        <v>7469</v>
      </c>
      <c r="Y210" s="153" t="s">
        <v>7469</v>
      </c>
      <c r="Z210" s="153" t="s">
        <v>7469</v>
      </c>
      <c r="AA210" s="153" t="s">
        <v>7469</v>
      </c>
      <c r="AB210" s="153" t="s">
        <v>7469</v>
      </c>
      <c r="AC210" s="153" t="s">
        <v>7469</v>
      </c>
      <c r="AD210" s="153" t="s">
        <v>7469</v>
      </c>
      <c r="AE210" s="153">
        <v>0</v>
      </c>
      <c r="AF210" s="153">
        <v>0</v>
      </c>
      <c r="AG210" s="153" t="s">
        <v>7469</v>
      </c>
      <c r="AH210" s="153" t="s">
        <v>7469</v>
      </c>
      <c r="AI210" s="153" t="s">
        <v>7469</v>
      </c>
      <c r="AJ210" s="153" t="s">
        <v>7469</v>
      </c>
      <c r="AK210" s="153" t="s">
        <v>7469</v>
      </c>
      <c r="AL210" s="153" t="s">
        <v>7469</v>
      </c>
      <c r="AM210" s="153" t="s">
        <v>7469</v>
      </c>
      <c r="AN210" s="153" t="s">
        <v>7469</v>
      </c>
      <c r="AO210" s="153" t="s">
        <v>7469</v>
      </c>
      <c r="AP210" s="153">
        <v>0</v>
      </c>
      <c r="AQ210" s="153" t="s">
        <v>7469</v>
      </c>
      <c r="AR210" s="153" t="s">
        <v>7469</v>
      </c>
      <c r="AS210" s="153" t="s">
        <v>7469</v>
      </c>
      <c r="AT210" s="153" t="s">
        <v>7469</v>
      </c>
      <c r="AU210" s="153" t="s">
        <v>7469</v>
      </c>
      <c r="AV210" s="153" t="s">
        <v>7469</v>
      </c>
      <c r="AW210" s="153" t="s">
        <v>7469</v>
      </c>
      <c r="AX210" s="153" t="s">
        <v>7469</v>
      </c>
      <c r="AY210" s="153" t="s">
        <v>7469</v>
      </c>
      <c r="AZ210" s="153" t="s">
        <v>7469</v>
      </c>
      <c r="BA210" s="153" t="s">
        <v>7469</v>
      </c>
      <c r="BB210" s="153" t="s">
        <v>7469</v>
      </c>
      <c r="BC210" s="153" t="s">
        <v>7469</v>
      </c>
      <c r="BD210" s="153" t="s">
        <v>7469</v>
      </c>
      <c r="BE210" s="153" t="s">
        <v>7469</v>
      </c>
      <c r="BF210" s="153" t="s">
        <v>7469</v>
      </c>
      <c r="BG210" s="153">
        <v>25.260999999999999</v>
      </c>
      <c r="BH210" s="153" t="s">
        <v>7469</v>
      </c>
      <c r="BI210" s="153" t="s">
        <v>7469</v>
      </c>
      <c r="BJ210" s="153">
        <v>0</v>
      </c>
      <c r="BK210" s="153" t="s">
        <v>7469</v>
      </c>
      <c r="BL210" s="153" t="s">
        <v>7469</v>
      </c>
      <c r="BM210" s="153" t="s">
        <v>7469</v>
      </c>
      <c r="BN210" s="153">
        <v>14.346</v>
      </c>
      <c r="BO210" s="153" t="s">
        <v>7469</v>
      </c>
      <c r="BP210" s="153" t="s">
        <v>7469</v>
      </c>
      <c r="BQ210" s="153" t="s">
        <v>7469</v>
      </c>
      <c r="BR210" s="153" t="s">
        <v>7469</v>
      </c>
      <c r="BS210" s="153" t="s">
        <v>7469</v>
      </c>
      <c r="BT210" s="153" t="s">
        <v>7469</v>
      </c>
      <c r="BU210" s="153" t="s">
        <v>7469</v>
      </c>
      <c r="BV210" s="153" t="s">
        <v>7469</v>
      </c>
      <c r="BW210" s="153" t="s">
        <v>7469</v>
      </c>
      <c r="BX210" s="153" t="s">
        <v>7469</v>
      </c>
      <c r="BY210" s="153" t="s">
        <v>7469</v>
      </c>
      <c r="BZ210" s="153" t="s">
        <v>7469</v>
      </c>
      <c r="CA210" s="153">
        <v>761.601</v>
      </c>
      <c r="CB210" s="153" t="s">
        <v>7469</v>
      </c>
      <c r="CC210" s="153" t="s">
        <v>7469</v>
      </c>
      <c r="CD210" s="153" t="s">
        <v>7469</v>
      </c>
      <c r="CE210" s="153" t="s">
        <v>7469</v>
      </c>
      <c r="CF210" s="153" t="s">
        <v>7469</v>
      </c>
      <c r="CG210" s="153" t="s">
        <v>7469</v>
      </c>
      <c r="CH210" s="153" t="s">
        <v>7469</v>
      </c>
      <c r="CI210" s="153" t="s">
        <v>7469</v>
      </c>
      <c r="CJ210" s="153" t="s">
        <v>7469</v>
      </c>
      <c r="CK210" s="153" t="s">
        <v>7469</v>
      </c>
      <c r="CL210" s="153" t="s">
        <v>7469</v>
      </c>
      <c r="CM210" s="153" t="s">
        <v>7469</v>
      </c>
      <c r="CN210" s="153" t="s">
        <v>7469</v>
      </c>
      <c r="CO210" s="153" t="s">
        <v>7469</v>
      </c>
      <c r="CP210" s="153" t="s">
        <v>7469</v>
      </c>
      <c r="CQ210" s="153" t="s">
        <v>7469</v>
      </c>
      <c r="CR210" s="153" t="s">
        <v>7469</v>
      </c>
      <c r="CS210" s="153" t="s">
        <v>7469</v>
      </c>
      <c r="CT210" s="153" t="s">
        <v>7469</v>
      </c>
      <c r="CU210" s="153">
        <v>0</v>
      </c>
      <c r="CV210" s="153" t="s">
        <v>7469</v>
      </c>
      <c r="CW210" s="153" t="s">
        <v>7469</v>
      </c>
      <c r="CX210" s="153" t="s">
        <v>7469</v>
      </c>
      <c r="CY210" s="153" t="s">
        <v>7469</v>
      </c>
      <c r="CZ210" s="153" t="s">
        <v>7469</v>
      </c>
      <c r="DA210" s="153" t="s">
        <v>7469</v>
      </c>
      <c r="DB210" s="153" t="s">
        <v>7469</v>
      </c>
      <c r="DC210" s="153" t="s">
        <v>7469</v>
      </c>
      <c r="DD210" s="153" t="s">
        <v>7469</v>
      </c>
      <c r="DE210" s="153" t="s">
        <v>7469</v>
      </c>
      <c r="DF210" s="153" t="s">
        <v>7469</v>
      </c>
      <c r="DG210" s="153" t="s">
        <v>7469</v>
      </c>
      <c r="DH210" s="153" t="s">
        <v>7469</v>
      </c>
      <c r="DI210" s="153" t="s">
        <v>7469</v>
      </c>
      <c r="DJ210" s="153" t="s">
        <v>7469</v>
      </c>
      <c r="DK210" s="153">
        <v>0</v>
      </c>
      <c r="DL210" s="153" t="s">
        <v>7469</v>
      </c>
      <c r="DM210" s="153" t="s">
        <v>7469</v>
      </c>
      <c r="DN210" s="153" t="s">
        <v>7469</v>
      </c>
      <c r="DO210" s="153" t="s">
        <v>7469</v>
      </c>
      <c r="DP210" s="153" t="s">
        <v>7469</v>
      </c>
      <c r="DQ210" s="153">
        <v>0</v>
      </c>
      <c r="DR210" s="153" t="s">
        <v>7469</v>
      </c>
      <c r="DS210" s="153" t="s">
        <v>7469</v>
      </c>
      <c r="DT210" s="153" t="s">
        <v>7469</v>
      </c>
      <c r="DU210" s="153" t="s">
        <v>7469</v>
      </c>
      <c r="DV210" s="153" t="s">
        <v>7469</v>
      </c>
      <c r="DW210" s="153" t="s">
        <v>7469</v>
      </c>
      <c r="DX210" s="153" t="s">
        <v>7469</v>
      </c>
      <c r="DY210" s="153" t="s">
        <v>7469</v>
      </c>
      <c r="DZ210" s="153" t="s">
        <v>7469</v>
      </c>
      <c r="EA210" s="153" t="s">
        <v>7469</v>
      </c>
      <c r="EB210" s="153" t="s">
        <v>7469</v>
      </c>
      <c r="EC210" s="153" t="s">
        <v>7469</v>
      </c>
      <c r="ED210" s="153" t="s">
        <v>7469</v>
      </c>
      <c r="EE210" s="153">
        <v>0</v>
      </c>
      <c r="EF210" s="153" t="s">
        <v>7469</v>
      </c>
      <c r="EG210" s="153" t="s">
        <v>7469</v>
      </c>
      <c r="EH210" s="153" t="s">
        <v>7469</v>
      </c>
      <c r="EI210" s="153" t="s">
        <v>7469</v>
      </c>
      <c r="EJ210" s="153" t="s">
        <v>7469</v>
      </c>
      <c r="EK210" s="153" t="s">
        <v>7469</v>
      </c>
      <c r="EL210" s="153" t="s">
        <v>7469</v>
      </c>
      <c r="EM210" s="153" t="s">
        <v>7469</v>
      </c>
      <c r="EN210" s="153" t="s">
        <v>7469</v>
      </c>
    </row>
    <row r="211" spans="3:144">
      <c r="C211" s="120"/>
      <c r="D211" s="103"/>
      <c r="E211" s="120" t="s">
        <v>8102</v>
      </c>
      <c r="F211" s="126" t="s">
        <v>8128</v>
      </c>
      <c r="G211" s="151" t="s">
        <v>8090</v>
      </c>
      <c r="H211" s="152" t="s">
        <v>8097</v>
      </c>
      <c r="I211" s="153" t="s">
        <v>7469</v>
      </c>
      <c r="J211" s="153" t="s">
        <v>7469</v>
      </c>
      <c r="K211" s="153" t="s">
        <v>7469</v>
      </c>
      <c r="L211" s="153" t="s">
        <v>7469</v>
      </c>
      <c r="M211" s="153" t="s">
        <v>7469</v>
      </c>
      <c r="N211" s="153" t="s">
        <v>7469</v>
      </c>
      <c r="O211" s="153">
        <v>10571</v>
      </c>
      <c r="P211" s="153" t="s">
        <v>7469</v>
      </c>
      <c r="Q211" s="153" t="s">
        <v>7469</v>
      </c>
      <c r="R211" s="153" t="s">
        <v>7469</v>
      </c>
      <c r="S211" s="153" t="s">
        <v>7469</v>
      </c>
      <c r="T211" s="153" t="s">
        <v>7469</v>
      </c>
      <c r="U211" s="153" t="s">
        <v>7469</v>
      </c>
      <c r="V211" s="153" t="s">
        <v>7469</v>
      </c>
      <c r="W211" s="153" t="s">
        <v>7469</v>
      </c>
      <c r="X211" s="153" t="s">
        <v>7469</v>
      </c>
      <c r="Y211" s="153" t="s">
        <v>7469</v>
      </c>
      <c r="Z211" s="153" t="s">
        <v>7469</v>
      </c>
      <c r="AA211" s="153" t="s">
        <v>7469</v>
      </c>
      <c r="AB211" s="153" t="s">
        <v>7469</v>
      </c>
      <c r="AC211" s="153" t="s">
        <v>7469</v>
      </c>
      <c r="AD211" s="153" t="s">
        <v>7469</v>
      </c>
      <c r="AE211" s="153" t="s">
        <v>7469</v>
      </c>
      <c r="AF211" s="153" t="s">
        <v>7469</v>
      </c>
      <c r="AG211" s="153" t="s">
        <v>7469</v>
      </c>
      <c r="AH211" s="153" t="s">
        <v>7469</v>
      </c>
      <c r="AI211" s="153" t="s">
        <v>7469</v>
      </c>
      <c r="AJ211" s="153" t="s">
        <v>7469</v>
      </c>
      <c r="AK211" s="153" t="s">
        <v>7469</v>
      </c>
      <c r="AL211" s="153" t="s">
        <v>7469</v>
      </c>
      <c r="AM211" s="153" t="s">
        <v>7469</v>
      </c>
      <c r="AN211" s="153" t="s">
        <v>7469</v>
      </c>
      <c r="AO211" s="153" t="s">
        <v>7469</v>
      </c>
      <c r="AP211" s="153" t="s">
        <v>7469</v>
      </c>
      <c r="AQ211" s="153" t="s">
        <v>7469</v>
      </c>
      <c r="AR211" s="153" t="s">
        <v>7469</v>
      </c>
      <c r="AS211" s="153" t="s">
        <v>7469</v>
      </c>
      <c r="AT211" s="153" t="s">
        <v>7469</v>
      </c>
      <c r="AU211" s="153" t="s">
        <v>7469</v>
      </c>
      <c r="AV211" s="153" t="s">
        <v>7469</v>
      </c>
      <c r="AW211" s="153" t="s">
        <v>7469</v>
      </c>
      <c r="AX211" s="153" t="s">
        <v>7469</v>
      </c>
      <c r="AY211" s="153" t="s">
        <v>7469</v>
      </c>
      <c r="AZ211" s="153" t="s">
        <v>7469</v>
      </c>
      <c r="BA211" s="153" t="s">
        <v>7469</v>
      </c>
      <c r="BB211" s="153" t="s">
        <v>7469</v>
      </c>
      <c r="BC211" s="153" t="s">
        <v>7469</v>
      </c>
      <c r="BD211" s="153" t="s">
        <v>7469</v>
      </c>
      <c r="BE211" s="153" t="s">
        <v>7469</v>
      </c>
      <c r="BF211" s="153" t="s">
        <v>7469</v>
      </c>
      <c r="BG211" s="153" t="s">
        <v>7469</v>
      </c>
      <c r="BH211" s="153" t="s">
        <v>7469</v>
      </c>
      <c r="BI211" s="153" t="s">
        <v>7469</v>
      </c>
      <c r="BJ211" s="153" t="s">
        <v>7469</v>
      </c>
      <c r="BK211" s="153" t="s">
        <v>7469</v>
      </c>
      <c r="BL211" s="153" t="s">
        <v>7469</v>
      </c>
      <c r="BM211" s="153" t="s">
        <v>7469</v>
      </c>
      <c r="BN211" s="153">
        <v>13.125</v>
      </c>
      <c r="BO211" s="153" t="s">
        <v>7469</v>
      </c>
      <c r="BP211" s="153" t="s">
        <v>7469</v>
      </c>
      <c r="BQ211" s="153" t="s">
        <v>7469</v>
      </c>
      <c r="BR211" s="153" t="s">
        <v>7469</v>
      </c>
      <c r="BS211" s="153" t="s">
        <v>7469</v>
      </c>
      <c r="BT211" s="153" t="s">
        <v>7469</v>
      </c>
      <c r="BU211" s="153" t="s">
        <v>7469</v>
      </c>
      <c r="BV211" s="153" t="s">
        <v>7469</v>
      </c>
      <c r="BW211" s="153" t="s">
        <v>7469</v>
      </c>
      <c r="BX211" s="153" t="s">
        <v>7469</v>
      </c>
      <c r="BY211" s="153" t="s">
        <v>7469</v>
      </c>
      <c r="BZ211" s="153" t="s">
        <v>7469</v>
      </c>
      <c r="CA211" s="153">
        <v>758.61699999999996</v>
      </c>
      <c r="CB211" s="153" t="s">
        <v>7469</v>
      </c>
      <c r="CC211" s="153" t="s">
        <v>7469</v>
      </c>
      <c r="CD211" s="153" t="s">
        <v>7469</v>
      </c>
      <c r="CE211" s="153" t="s">
        <v>7469</v>
      </c>
      <c r="CF211" s="153" t="s">
        <v>7469</v>
      </c>
      <c r="CG211" s="153" t="s">
        <v>7469</v>
      </c>
      <c r="CH211" s="153" t="s">
        <v>7469</v>
      </c>
      <c r="CI211" s="153" t="s">
        <v>7469</v>
      </c>
      <c r="CJ211" s="153" t="s">
        <v>7469</v>
      </c>
      <c r="CK211" s="153" t="s">
        <v>7469</v>
      </c>
      <c r="CL211" s="153" t="s">
        <v>7469</v>
      </c>
      <c r="CM211" s="153" t="s">
        <v>7469</v>
      </c>
      <c r="CN211" s="153" t="s">
        <v>7469</v>
      </c>
      <c r="CO211" s="153" t="s">
        <v>7469</v>
      </c>
      <c r="CP211" s="153" t="s">
        <v>7469</v>
      </c>
      <c r="CQ211" s="153" t="s">
        <v>7469</v>
      </c>
      <c r="CR211" s="153" t="s">
        <v>7469</v>
      </c>
      <c r="CS211" s="153" t="s">
        <v>7469</v>
      </c>
      <c r="CT211" s="153" t="s">
        <v>7469</v>
      </c>
      <c r="CU211" s="153" t="s">
        <v>7469</v>
      </c>
      <c r="CV211" s="153" t="s">
        <v>7469</v>
      </c>
      <c r="CW211" s="153" t="s">
        <v>7469</v>
      </c>
      <c r="CX211" s="153" t="s">
        <v>7469</v>
      </c>
      <c r="CY211" s="153" t="s">
        <v>7469</v>
      </c>
      <c r="CZ211" s="153" t="s">
        <v>7469</v>
      </c>
      <c r="DA211" s="153" t="s">
        <v>7469</v>
      </c>
      <c r="DB211" s="153" t="s">
        <v>7469</v>
      </c>
      <c r="DC211" s="153" t="s">
        <v>7469</v>
      </c>
      <c r="DD211" s="153" t="s">
        <v>7469</v>
      </c>
      <c r="DE211" s="153" t="s">
        <v>7469</v>
      </c>
      <c r="DF211" s="153" t="s">
        <v>7469</v>
      </c>
      <c r="DG211" s="153" t="s">
        <v>7469</v>
      </c>
      <c r="DH211" s="153" t="s">
        <v>7469</v>
      </c>
      <c r="DI211" s="153" t="s">
        <v>7469</v>
      </c>
      <c r="DJ211" s="153" t="s">
        <v>7469</v>
      </c>
      <c r="DK211" s="153" t="s">
        <v>7469</v>
      </c>
      <c r="DL211" s="153" t="s">
        <v>7469</v>
      </c>
      <c r="DM211" s="153" t="s">
        <v>7469</v>
      </c>
      <c r="DN211" s="153" t="s">
        <v>7469</v>
      </c>
      <c r="DO211" s="153" t="s">
        <v>7469</v>
      </c>
      <c r="DP211" s="153" t="s">
        <v>7469</v>
      </c>
      <c r="DQ211" s="153" t="s">
        <v>7469</v>
      </c>
      <c r="DR211" s="153" t="s">
        <v>7469</v>
      </c>
      <c r="DS211" s="153" t="s">
        <v>7469</v>
      </c>
      <c r="DT211" s="153" t="s">
        <v>7469</v>
      </c>
      <c r="DU211" s="153" t="s">
        <v>7469</v>
      </c>
      <c r="DV211" s="153" t="s">
        <v>7469</v>
      </c>
      <c r="DW211" s="153" t="s">
        <v>7469</v>
      </c>
      <c r="DX211" s="153" t="s">
        <v>7469</v>
      </c>
      <c r="DY211" s="153" t="s">
        <v>7469</v>
      </c>
      <c r="DZ211" s="153" t="s">
        <v>7469</v>
      </c>
      <c r="EA211" s="153" t="s">
        <v>7469</v>
      </c>
      <c r="EB211" s="153" t="s">
        <v>7469</v>
      </c>
      <c r="EC211" s="153" t="s">
        <v>7469</v>
      </c>
      <c r="ED211" s="153" t="s">
        <v>7469</v>
      </c>
      <c r="EE211" s="153" t="s">
        <v>7469</v>
      </c>
      <c r="EF211" s="153" t="s">
        <v>7469</v>
      </c>
      <c r="EG211" s="153" t="s">
        <v>7469</v>
      </c>
      <c r="EH211" s="153" t="s">
        <v>7469</v>
      </c>
      <c r="EI211" s="153" t="s">
        <v>7469</v>
      </c>
      <c r="EJ211" s="153" t="s">
        <v>7469</v>
      </c>
      <c r="EK211" s="153" t="s">
        <v>7469</v>
      </c>
      <c r="EL211" s="153" t="s">
        <v>7469</v>
      </c>
      <c r="EM211" s="153" t="s">
        <v>7469</v>
      </c>
      <c r="EN211" s="153" t="s">
        <v>7469</v>
      </c>
    </row>
    <row r="212" spans="3:144">
      <c r="C212" s="120"/>
      <c r="D212" s="103"/>
      <c r="E212" s="120" t="s">
        <v>8103</v>
      </c>
      <c r="F212" s="126" t="s">
        <v>8128</v>
      </c>
      <c r="G212" s="151" t="s">
        <v>8090</v>
      </c>
      <c r="H212" s="152" t="s">
        <v>8097</v>
      </c>
      <c r="I212" s="153">
        <v>7.8936000000000002</v>
      </c>
      <c r="J212" s="153">
        <v>5.4669999999999996</v>
      </c>
      <c r="K212" s="153">
        <v>23.3</v>
      </c>
      <c r="L212" s="153">
        <v>17.202000000000002</v>
      </c>
      <c r="M212" s="153" t="s">
        <v>7469</v>
      </c>
      <c r="N212" s="153">
        <v>3354</v>
      </c>
      <c r="O212" s="153">
        <v>5928</v>
      </c>
      <c r="P212" s="153">
        <v>1.923</v>
      </c>
      <c r="Q212" s="153">
        <v>8.6999999999999994E-2</v>
      </c>
      <c r="R212" s="153">
        <v>810</v>
      </c>
      <c r="S212" s="153">
        <v>1.369</v>
      </c>
      <c r="T212" s="153">
        <v>2.8994</v>
      </c>
      <c r="U212" s="153" t="s">
        <v>7469</v>
      </c>
      <c r="V212" s="153">
        <v>13.228</v>
      </c>
      <c r="W212" s="153">
        <v>20.013200000000001</v>
      </c>
      <c r="X212" s="153">
        <v>1028.9000000000001</v>
      </c>
      <c r="Y212" s="153">
        <v>1.069</v>
      </c>
      <c r="Z212" s="153">
        <v>0.21729999999999999</v>
      </c>
      <c r="AA212" s="153">
        <v>5.9225000000000003</v>
      </c>
      <c r="AB212" s="153">
        <v>24.036999999999999</v>
      </c>
      <c r="AC212" s="153">
        <v>0.223</v>
      </c>
      <c r="AD212" s="153">
        <v>4.99E-2</v>
      </c>
      <c r="AE212" s="153">
        <v>0</v>
      </c>
      <c r="AF212" s="153">
        <v>0</v>
      </c>
      <c r="AG212" s="153">
        <v>7.2995000000000001</v>
      </c>
      <c r="AH212" s="153">
        <v>0</v>
      </c>
      <c r="AI212" s="153">
        <v>147.46039999999999</v>
      </c>
      <c r="AJ212" s="153">
        <v>902.928</v>
      </c>
      <c r="AK212" s="153" t="s">
        <v>7469</v>
      </c>
      <c r="AL212" s="153">
        <v>5.1395999999999997</v>
      </c>
      <c r="AM212" s="153" t="s">
        <v>7469</v>
      </c>
      <c r="AN212" s="153">
        <v>7.8464999999999998</v>
      </c>
      <c r="AO212" s="153">
        <v>11.5518</v>
      </c>
      <c r="AP212" s="153">
        <v>0</v>
      </c>
      <c r="AQ212" s="153" t="s">
        <v>7469</v>
      </c>
      <c r="AR212" s="153">
        <v>530.33299999999997</v>
      </c>
      <c r="AS212" s="153">
        <v>1.4208000000000001</v>
      </c>
      <c r="AT212" s="153">
        <v>6.6500000000000004E-2</v>
      </c>
      <c r="AU212" s="153">
        <v>4.4299999999999999E-2</v>
      </c>
      <c r="AV212" s="153">
        <v>8.1052</v>
      </c>
      <c r="AW212" s="153" t="s">
        <v>7469</v>
      </c>
      <c r="AX212" s="153" t="s">
        <v>7469</v>
      </c>
      <c r="AY212" s="153" t="s">
        <v>7469</v>
      </c>
      <c r="AZ212" s="153">
        <v>4.0423999999999998</v>
      </c>
      <c r="BA212" s="153">
        <v>0.9526</v>
      </c>
      <c r="BB212" s="153" t="s">
        <v>7469</v>
      </c>
      <c r="BC212" s="153" t="s">
        <v>7469</v>
      </c>
      <c r="BD212" s="153" t="s">
        <v>7469</v>
      </c>
      <c r="BE212" s="153">
        <v>0</v>
      </c>
      <c r="BF212" s="153">
        <v>0.2011</v>
      </c>
      <c r="BG212" s="153" t="s">
        <v>7469</v>
      </c>
      <c r="BH212" s="153" t="s">
        <v>7469</v>
      </c>
      <c r="BI212" s="153">
        <v>10.484</v>
      </c>
      <c r="BJ212" s="153">
        <v>0</v>
      </c>
      <c r="BK212" s="153" t="s">
        <v>7469</v>
      </c>
      <c r="BL212" s="153">
        <v>7.5027999999999997</v>
      </c>
      <c r="BM212" s="153">
        <v>8.0405999999999995</v>
      </c>
      <c r="BN212" s="153">
        <v>22.460999999999999</v>
      </c>
      <c r="BO212" s="153">
        <v>0.55869999999999997</v>
      </c>
      <c r="BP212" s="153" t="s">
        <v>7469</v>
      </c>
      <c r="BQ212" s="153">
        <v>1.7768999999999999</v>
      </c>
      <c r="BR212" s="153" t="s">
        <v>7469</v>
      </c>
      <c r="BS212" s="153">
        <v>419.774</v>
      </c>
      <c r="BT212" s="153" t="s">
        <v>7469</v>
      </c>
      <c r="BU212" s="153">
        <v>24.151499999999999</v>
      </c>
      <c r="BV212" s="153" t="s">
        <v>7469</v>
      </c>
      <c r="BW212" s="153" t="s">
        <v>7469</v>
      </c>
      <c r="BX212" s="153">
        <v>0.17130000000000001</v>
      </c>
      <c r="BY212" s="153" t="s">
        <v>7469</v>
      </c>
      <c r="BZ212" s="153">
        <v>1.891</v>
      </c>
      <c r="CA212" s="153">
        <v>770.01499999999999</v>
      </c>
      <c r="CB212" s="153">
        <v>7.0099999999999996E-2</v>
      </c>
      <c r="CC212" s="153">
        <v>0.1595</v>
      </c>
      <c r="CD212" s="153">
        <v>0.2586</v>
      </c>
      <c r="CE212" s="153">
        <v>2.64E-2</v>
      </c>
      <c r="CF212" s="153" t="s">
        <v>7469</v>
      </c>
      <c r="CG212" s="153" t="s">
        <v>7469</v>
      </c>
      <c r="CH212" s="153">
        <v>0.17580000000000001</v>
      </c>
      <c r="CI212" s="153">
        <v>59.3887</v>
      </c>
      <c r="CJ212" s="153" t="s">
        <v>7469</v>
      </c>
      <c r="CK212" s="153" t="s">
        <v>7469</v>
      </c>
      <c r="CL212" s="153" t="s">
        <v>7469</v>
      </c>
      <c r="CM212" s="153" t="s">
        <v>7469</v>
      </c>
      <c r="CN212" s="153" t="s">
        <v>7469</v>
      </c>
      <c r="CO212" s="153">
        <v>1.228</v>
      </c>
      <c r="CP212" s="153">
        <v>0.30030000000000001</v>
      </c>
      <c r="CQ212" s="153">
        <v>16.276299999999999</v>
      </c>
      <c r="CR212" s="153" t="s">
        <v>7469</v>
      </c>
      <c r="CS212" s="153">
        <v>10.18</v>
      </c>
      <c r="CT212" s="153">
        <v>4.4774000000000003</v>
      </c>
      <c r="CU212" s="153">
        <v>0</v>
      </c>
      <c r="CV212" s="153" t="s">
        <v>7469</v>
      </c>
      <c r="CW212" s="153" t="s">
        <v>7469</v>
      </c>
      <c r="CX212" s="153" t="s">
        <v>7469</v>
      </c>
      <c r="CY212" s="153">
        <v>0.3417</v>
      </c>
      <c r="CZ212" s="153">
        <v>1.7100000000000001E-2</v>
      </c>
      <c r="DA212" s="153">
        <v>1.1335999999999999</v>
      </c>
      <c r="DB212" s="153" t="s">
        <v>7469</v>
      </c>
      <c r="DC212" s="153">
        <v>0.50819999999999999</v>
      </c>
      <c r="DD212" s="153">
        <v>8.7934000000000001</v>
      </c>
      <c r="DE212" s="153" t="s">
        <v>7469</v>
      </c>
      <c r="DF212" s="153" t="s">
        <v>7469</v>
      </c>
      <c r="DG212" s="153">
        <v>3.1063999999999998</v>
      </c>
      <c r="DH212" s="153">
        <v>0</v>
      </c>
      <c r="DI212" s="153" t="s">
        <v>7469</v>
      </c>
      <c r="DJ212" s="153" t="s">
        <v>7469</v>
      </c>
      <c r="DK212" s="153">
        <v>0</v>
      </c>
      <c r="DL212" s="153">
        <v>2.5323000000000002</v>
      </c>
      <c r="DM212" s="153">
        <v>0</v>
      </c>
      <c r="DN212" s="153">
        <v>46.338799999999999</v>
      </c>
      <c r="DO212" s="153">
        <v>25.4712</v>
      </c>
      <c r="DP212" s="153">
        <v>0.2324</v>
      </c>
      <c r="DQ212" s="153">
        <v>0</v>
      </c>
      <c r="DR212" s="153" t="s">
        <v>7469</v>
      </c>
      <c r="DS212" s="153">
        <v>0.4763</v>
      </c>
      <c r="DT212" s="153">
        <v>104.8344</v>
      </c>
      <c r="DU212" s="153">
        <v>0.62129999999999996</v>
      </c>
      <c r="DV212" s="153" t="s">
        <v>7469</v>
      </c>
      <c r="DW212" s="153" t="s">
        <v>7469</v>
      </c>
      <c r="DX212" s="153">
        <v>17.299600000000002</v>
      </c>
      <c r="DY212" s="153">
        <v>0.29289999999999999</v>
      </c>
      <c r="DZ212" s="153">
        <v>25.005500000000001</v>
      </c>
      <c r="EA212" s="153">
        <v>1.7037</v>
      </c>
      <c r="EB212" s="153">
        <v>1.5708</v>
      </c>
      <c r="EC212" s="153">
        <v>4.6497000000000002</v>
      </c>
      <c r="ED212" s="153">
        <v>0.47020000000000001</v>
      </c>
      <c r="EE212" s="153" t="s">
        <v>7469</v>
      </c>
      <c r="EF212" s="153">
        <v>122.33410000000001</v>
      </c>
      <c r="EG212" s="153">
        <v>0</v>
      </c>
      <c r="EH212" s="153" t="s">
        <v>7469</v>
      </c>
      <c r="EI212" s="153">
        <v>2.5926</v>
      </c>
      <c r="EJ212" s="153" t="s">
        <v>7469</v>
      </c>
      <c r="EK212" s="153" t="s">
        <v>7469</v>
      </c>
      <c r="EL212" s="153">
        <v>2.1856</v>
      </c>
      <c r="EM212" s="153">
        <v>19.435500000000001</v>
      </c>
      <c r="EN212" s="153" t="s">
        <v>7469</v>
      </c>
    </row>
    <row r="213" spans="3:144">
      <c r="C213" s="120"/>
      <c r="D213" s="129" t="s">
        <v>8129</v>
      </c>
      <c r="E213" s="120"/>
      <c r="F213" s="126"/>
      <c r="G213" s="151"/>
      <c r="H213" s="152"/>
      <c r="I213" s="153" t="s">
        <v>8105</v>
      </c>
      <c r="J213" s="153" t="s">
        <v>8105</v>
      </c>
      <c r="K213" s="153" t="s">
        <v>8105</v>
      </c>
      <c r="L213" s="153" t="s">
        <v>8105</v>
      </c>
      <c r="M213" s="153" t="s">
        <v>8105</v>
      </c>
      <c r="N213" s="153" t="s">
        <v>8105</v>
      </c>
      <c r="O213" s="153" t="s">
        <v>8105</v>
      </c>
      <c r="P213" s="153" t="s">
        <v>8105</v>
      </c>
      <c r="Q213" s="153" t="s">
        <v>8105</v>
      </c>
      <c r="R213" s="153" t="s">
        <v>8105</v>
      </c>
      <c r="S213" s="153" t="s">
        <v>8105</v>
      </c>
      <c r="T213" s="153" t="s">
        <v>8105</v>
      </c>
      <c r="U213" s="153" t="s">
        <v>8105</v>
      </c>
      <c r="V213" s="153" t="s">
        <v>8105</v>
      </c>
      <c r="W213" s="153" t="s">
        <v>8105</v>
      </c>
      <c r="X213" s="153" t="s">
        <v>8105</v>
      </c>
      <c r="Y213" s="153" t="s">
        <v>8105</v>
      </c>
      <c r="Z213" s="153" t="s">
        <v>8105</v>
      </c>
      <c r="AA213" s="153" t="s">
        <v>8105</v>
      </c>
      <c r="AB213" s="153" t="s">
        <v>8105</v>
      </c>
      <c r="AC213" s="153" t="s">
        <v>8105</v>
      </c>
      <c r="AD213" s="153" t="s">
        <v>8105</v>
      </c>
      <c r="AE213" s="153" t="s">
        <v>8105</v>
      </c>
      <c r="AF213" s="153" t="s">
        <v>8105</v>
      </c>
      <c r="AG213" s="153" t="s">
        <v>8105</v>
      </c>
      <c r="AH213" s="153" t="s">
        <v>8105</v>
      </c>
      <c r="AI213" s="153" t="s">
        <v>8105</v>
      </c>
      <c r="AJ213" s="153" t="s">
        <v>8105</v>
      </c>
      <c r="AK213" s="153" t="s">
        <v>8105</v>
      </c>
      <c r="AL213" s="153" t="s">
        <v>8105</v>
      </c>
      <c r="AM213" s="153" t="s">
        <v>8105</v>
      </c>
      <c r="AN213" s="153" t="s">
        <v>8105</v>
      </c>
      <c r="AO213" s="153" t="s">
        <v>8105</v>
      </c>
      <c r="AP213" s="153" t="s">
        <v>8105</v>
      </c>
      <c r="AQ213" s="153" t="s">
        <v>8105</v>
      </c>
      <c r="AR213" s="153" t="s">
        <v>8105</v>
      </c>
      <c r="AS213" s="153" t="s">
        <v>8105</v>
      </c>
      <c r="AT213" s="153" t="s">
        <v>8105</v>
      </c>
      <c r="AU213" s="153" t="s">
        <v>8105</v>
      </c>
      <c r="AV213" s="153" t="s">
        <v>8105</v>
      </c>
      <c r="AW213" s="153" t="s">
        <v>8105</v>
      </c>
      <c r="AX213" s="153" t="s">
        <v>8105</v>
      </c>
      <c r="AY213" s="153" t="s">
        <v>8105</v>
      </c>
      <c r="AZ213" s="153" t="s">
        <v>8105</v>
      </c>
      <c r="BA213" s="153" t="s">
        <v>8105</v>
      </c>
      <c r="BB213" s="153" t="s">
        <v>8105</v>
      </c>
      <c r="BC213" s="153" t="s">
        <v>8105</v>
      </c>
      <c r="BD213" s="153" t="s">
        <v>8105</v>
      </c>
      <c r="BE213" s="153" t="s">
        <v>8105</v>
      </c>
      <c r="BF213" s="153" t="s">
        <v>8105</v>
      </c>
      <c r="BG213" s="153" t="s">
        <v>8105</v>
      </c>
      <c r="BH213" s="153" t="s">
        <v>8105</v>
      </c>
      <c r="BI213" s="153" t="s">
        <v>8105</v>
      </c>
      <c r="BJ213" s="153" t="s">
        <v>8105</v>
      </c>
      <c r="BK213" s="153" t="s">
        <v>8105</v>
      </c>
      <c r="BL213" s="153" t="s">
        <v>8105</v>
      </c>
      <c r="BM213" s="153" t="s">
        <v>8105</v>
      </c>
      <c r="BN213" s="153" t="s">
        <v>8105</v>
      </c>
      <c r="BO213" s="153" t="s">
        <v>8105</v>
      </c>
      <c r="BP213" s="153" t="s">
        <v>8105</v>
      </c>
      <c r="BQ213" s="153" t="s">
        <v>8105</v>
      </c>
      <c r="BR213" s="153" t="s">
        <v>8105</v>
      </c>
      <c r="BS213" s="153" t="s">
        <v>8105</v>
      </c>
      <c r="BT213" s="153" t="s">
        <v>8105</v>
      </c>
      <c r="BU213" s="153" t="s">
        <v>8105</v>
      </c>
      <c r="BV213" s="153" t="s">
        <v>8105</v>
      </c>
      <c r="BW213" s="153" t="s">
        <v>8105</v>
      </c>
      <c r="BX213" s="153" t="s">
        <v>8105</v>
      </c>
      <c r="BY213" s="153" t="s">
        <v>8105</v>
      </c>
      <c r="BZ213" s="153" t="s">
        <v>8105</v>
      </c>
      <c r="CA213" s="153" t="s">
        <v>8105</v>
      </c>
      <c r="CB213" s="153" t="s">
        <v>8105</v>
      </c>
      <c r="CC213" s="153" t="s">
        <v>8105</v>
      </c>
      <c r="CD213" s="153" t="s">
        <v>8105</v>
      </c>
      <c r="CE213" s="153" t="s">
        <v>8105</v>
      </c>
      <c r="CF213" s="153" t="s">
        <v>8105</v>
      </c>
      <c r="CG213" s="153" t="s">
        <v>8105</v>
      </c>
      <c r="CH213" s="153" t="s">
        <v>8105</v>
      </c>
      <c r="CI213" s="153" t="s">
        <v>8105</v>
      </c>
      <c r="CJ213" s="153" t="s">
        <v>8105</v>
      </c>
      <c r="CK213" s="153" t="s">
        <v>8105</v>
      </c>
      <c r="CL213" s="153" t="s">
        <v>8105</v>
      </c>
      <c r="CM213" s="153" t="s">
        <v>8105</v>
      </c>
      <c r="CN213" s="153" t="s">
        <v>8105</v>
      </c>
      <c r="CO213" s="153" t="s">
        <v>8105</v>
      </c>
      <c r="CP213" s="153" t="s">
        <v>8105</v>
      </c>
      <c r="CQ213" s="153" t="s">
        <v>8105</v>
      </c>
      <c r="CR213" s="153" t="s">
        <v>8105</v>
      </c>
      <c r="CS213" s="153" t="s">
        <v>8105</v>
      </c>
      <c r="CT213" s="153" t="s">
        <v>8105</v>
      </c>
      <c r="CU213" s="153" t="s">
        <v>8105</v>
      </c>
      <c r="CV213" s="153" t="s">
        <v>8105</v>
      </c>
      <c r="CW213" s="153" t="s">
        <v>8105</v>
      </c>
      <c r="CX213" s="153" t="s">
        <v>8105</v>
      </c>
      <c r="CY213" s="153" t="s">
        <v>8105</v>
      </c>
      <c r="CZ213" s="153" t="s">
        <v>8105</v>
      </c>
      <c r="DA213" s="153" t="s">
        <v>8105</v>
      </c>
      <c r="DB213" s="153" t="s">
        <v>8105</v>
      </c>
      <c r="DC213" s="153" t="s">
        <v>8105</v>
      </c>
      <c r="DD213" s="153" t="s">
        <v>8105</v>
      </c>
      <c r="DE213" s="153" t="s">
        <v>8105</v>
      </c>
      <c r="DF213" s="153" t="s">
        <v>8105</v>
      </c>
      <c r="DG213" s="153" t="s">
        <v>8105</v>
      </c>
      <c r="DH213" s="153" t="s">
        <v>8105</v>
      </c>
      <c r="DI213" s="153" t="s">
        <v>8105</v>
      </c>
      <c r="DJ213" s="153" t="s">
        <v>8105</v>
      </c>
      <c r="DK213" s="153" t="s">
        <v>8105</v>
      </c>
      <c r="DL213" s="153" t="s">
        <v>8105</v>
      </c>
      <c r="DM213" s="153" t="s">
        <v>8105</v>
      </c>
      <c r="DN213" s="153" t="s">
        <v>8105</v>
      </c>
      <c r="DO213" s="153" t="s">
        <v>8105</v>
      </c>
      <c r="DP213" s="153" t="s">
        <v>8105</v>
      </c>
      <c r="DQ213" s="153" t="s">
        <v>8105</v>
      </c>
      <c r="DR213" s="153" t="s">
        <v>8105</v>
      </c>
      <c r="DS213" s="153" t="s">
        <v>8105</v>
      </c>
      <c r="DT213" s="153" t="s">
        <v>8105</v>
      </c>
      <c r="DU213" s="153" t="s">
        <v>8105</v>
      </c>
      <c r="DV213" s="153" t="s">
        <v>8105</v>
      </c>
      <c r="DW213" s="153" t="s">
        <v>8105</v>
      </c>
      <c r="DX213" s="153" t="s">
        <v>8105</v>
      </c>
      <c r="DY213" s="153" t="s">
        <v>8105</v>
      </c>
      <c r="DZ213" s="153" t="s">
        <v>8105</v>
      </c>
      <c r="EA213" s="153" t="s">
        <v>8105</v>
      </c>
      <c r="EB213" s="153" t="s">
        <v>8105</v>
      </c>
      <c r="EC213" s="153" t="s">
        <v>8105</v>
      </c>
      <c r="ED213" s="153" t="s">
        <v>8105</v>
      </c>
      <c r="EE213" s="153" t="s">
        <v>8105</v>
      </c>
      <c r="EF213" s="153" t="s">
        <v>8105</v>
      </c>
      <c r="EG213" s="153" t="s">
        <v>8105</v>
      </c>
      <c r="EH213" s="153" t="s">
        <v>8105</v>
      </c>
      <c r="EI213" s="153" t="s">
        <v>8105</v>
      </c>
      <c r="EJ213" s="153" t="s">
        <v>8105</v>
      </c>
      <c r="EK213" s="153" t="s">
        <v>8105</v>
      </c>
      <c r="EL213" s="153" t="s">
        <v>8105</v>
      </c>
      <c r="EM213" s="153" t="s">
        <v>8105</v>
      </c>
      <c r="EN213" s="153" t="s">
        <v>8105</v>
      </c>
    </row>
    <row r="214" spans="3:144">
      <c r="C214" s="120"/>
      <c r="D214" s="103"/>
      <c r="E214" s="120" t="s">
        <v>8088</v>
      </c>
      <c r="F214" s="130" t="s">
        <v>8130</v>
      </c>
      <c r="G214" s="151" t="s">
        <v>8090</v>
      </c>
      <c r="H214" s="152" t="s">
        <v>8091</v>
      </c>
      <c r="I214" s="153">
        <v>0</v>
      </c>
      <c r="J214" s="153">
        <v>0</v>
      </c>
      <c r="K214" s="153">
        <v>0</v>
      </c>
      <c r="L214" s="153">
        <v>10</v>
      </c>
      <c r="M214" s="153">
        <v>14.760999999999999</v>
      </c>
      <c r="N214" s="153">
        <v>5026</v>
      </c>
      <c r="O214" s="153">
        <v>4234</v>
      </c>
      <c r="P214" s="153">
        <v>1.9370000000000001</v>
      </c>
      <c r="Q214" s="153">
        <v>0</v>
      </c>
      <c r="R214" s="153">
        <v>782</v>
      </c>
      <c r="S214" s="153">
        <v>1.1263000000000001</v>
      </c>
      <c r="T214" s="153">
        <v>0.1855</v>
      </c>
      <c r="U214" s="153">
        <v>3.6059999999999999</v>
      </c>
      <c r="V214" s="153">
        <v>31.561</v>
      </c>
      <c r="W214" s="153">
        <v>42.438800000000001</v>
      </c>
      <c r="X214" s="153">
        <v>0</v>
      </c>
      <c r="Y214" s="153">
        <v>0</v>
      </c>
      <c r="Z214" s="153">
        <v>3.1461000000000001</v>
      </c>
      <c r="AA214" s="153">
        <v>34.672699999999999</v>
      </c>
      <c r="AB214" s="153">
        <v>1.7361</v>
      </c>
      <c r="AC214" s="153">
        <v>4.9279999999999999</v>
      </c>
      <c r="AD214" s="153">
        <v>0</v>
      </c>
      <c r="AE214" s="153">
        <v>0.37659999999999999</v>
      </c>
      <c r="AF214" s="153">
        <v>0</v>
      </c>
      <c r="AG214" s="153">
        <v>28.572099999999999</v>
      </c>
      <c r="AH214" s="153">
        <v>1.0379</v>
      </c>
      <c r="AI214" s="153">
        <v>80.640199999999993</v>
      </c>
      <c r="AJ214" s="153">
        <v>174.68799999999999</v>
      </c>
      <c r="AK214" s="153">
        <v>0</v>
      </c>
      <c r="AL214" s="153">
        <v>7.4381000000000004</v>
      </c>
      <c r="AM214" s="153">
        <v>1.7910999999999999</v>
      </c>
      <c r="AN214" s="153">
        <v>110.0907</v>
      </c>
      <c r="AO214" s="153">
        <v>1.821</v>
      </c>
      <c r="AP214" s="153">
        <v>0</v>
      </c>
      <c r="AQ214" s="153">
        <v>0.91949999999999998</v>
      </c>
      <c r="AR214" s="153">
        <v>0</v>
      </c>
      <c r="AS214" s="153">
        <v>3.7699999999999997E-2</v>
      </c>
      <c r="AT214" s="153">
        <v>11.7211</v>
      </c>
      <c r="AU214" s="153">
        <v>0</v>
      </c>
      <c r="AV214" s="153">
        <v>0</v>
      </c>
      <c r="AW214" s="153" t="s">
        <v>7469</v>
      </c>
      <c r="AX214" s="153">
        <v>0</v>
      </c>
      <c r="AY214" s="153" t="s">
        <v>7469</v>
      </c>
      <c r="AZ214" s="153">
        <v>0.96679999999999999</v>
      </c>
      <c r="BA214" s="153">
        <v>0</v>
      </c>
      <c r="BB214" s="153">
        <v>1.919</v>
      </c>
      <c r="BC214" s="153">
        <v>0.77800000000000002</v>
      </c>
      <c r="BD214" s="153">
        <v>0</v>
      </c>
      <c r="BE214" s="153">
        <v>0.55940000000000001</v>
      </c>
      <c r="BF214" s="153">
        <v>0.24129999999999999</v>
      </c>
      <c r="BG214" s="153" t="s">
        <v>7469</v>
      </c>
      <c r="BH214" s="153">
        <v>17.192</v>
      </c>
      <c r="BI214" s="153" t="s">
        <v>7469</v>
      </c>
      <c r="BJ214" s="153">
        <v>0</v>
      </c>
      <c r="BK214" s="153">
        <v>0</v>
      </c>
      <c r="BL214" s="153">
        <v>0</v>
      </c>
      <c r="BM214" s="153">
        <v>2.9636</v>
      </c>
      <c r="BN214" s="153">
        <v>0</v>
      </c>
      <c r="BO214" s="153">
        <v>2.7099999999999999E-2</v>
      </c>
      <c r="BP214" s="153">
        <v>0</v>
      </c>
      <c r="BQ214" s="153">
        <v>0.89929999999999999</v>
      </c>
      <c r="BR214" s="153" t="s">
        <v>7469</v>
      </c>
      <c r="BS214" s="153">
        <v>6.0549999999999997</v>
      </c>
      <c r="BT214" s="153">
        <v>0</v>
      </c>
      <c r="BU214" s="153">
        <v>9.4500000000000001E-2</v>
      </c>
      <c r="BV214" s="153">
        <v>6.7299999999999999E-2</v>
      </c>
      <c r="BW214" s="153" t="s">
        <v>7469</v>
      </c>
      <c r="BX214" s="153">
        <v>3.1343000000000001</v>
      </c>
      <c r="BY214" s="153">
        <v>0</v>
      </c>
      <c r="BZ214" s="153" t="s">
        <v>7469</v>
      </c>
      <c r="CA214" s="153">
        <v>15.971</v>
      </c>
      <c r="CB214" s="153">
        <v>0</v>
      </c>
      <c r="CC214" s="153">
        <v>0</v>
      </c>
      <c r="CD214" s="153">
        <v>0</v>
      </c>
      <c r="CE214" s="153">
        <v>0</v>
      </c>
      <c r="CF214" s="153">
        <v>13.4011</v>
      </c>
      <c r="CG214" s="153">
        <v>0.2218</v>
      </c>
      <c r="CH214" s="153">
        <v>0.57210000000000005</v>
      </c>
      <c r="CI214" s="153">
        <v>0</v>
      </c>
      <c r="CJ214" s="153" t="s">
        <v>7469</v>
      </c>
      <c r="CK214" s="153" t="s">
        <v>7469</v>
      </c>
      <c r="CL214" s="153" t="s">
        <v>7469</v>
      </c>
      <c r="CM214" s="153" t="s">
        <v>7469</v>
      </c>
      <c r="CN214" s="153" t="s">
        <v>7469</v>
      </c>
      <c r="CO214" s="153">
        <v>0</v>
      </c>
      <c r="CP214" s="153">
        <v>1.7961</v>
      </c>
      <c r="CQ214" s="153">
        <v>1.3599999999999999E-2</v>
      </c>
      <c r="CR214" s="153" t="s">
        <v>7469</v>
      </c>
      <c r="CS214" s="153">
        <v>0</v>
      </c>
      <c r="CT214" s="153">
        <v>0</v>
      </c>
      <c r="CU214" s="153">
        <v>1.8829</v>
      </c>
      <c r="CV214" s="153" t="s">
        <v>7469</v>
      </c>
      <c r="CW214" s="153" t="s">
        <v>7469</v>
      </c>
      <c r="CX214" s="153" t="s">
        <v>7469</v>
      </c>
      <c r="CY214" s="153">
        <v>0</v>
      </c>
      <c r="CZ214" s="153">
        <v>0</v>
      </c>
      <c r="DA214" s="153">
        <v>5.5141</v>
      </c>
      <c r="DB214" s="153" t="s">
        <v>7469</v>
      </c>
      <c r="DC214" s="153">
        <v>0</v>
      </c>
      <c r="DD214" s="153">
        <v>24.5246</v>
      </c>
      <c r="DE214" s="153">
        <v>1.9692000000000001</v>
      </c>
      <c r="DF214" s="153" t="s">
        <v>7469</v>
      </c>
      <c r="DG214" s="153">
        <v>23.260899999999999</v>
      </c>
      <c r="DH214" s="153">
        <v>0</v>
      </c>
      <c r="DI214" s="153">
        <v>7.4488000000000003</v>
      </c>
      <c r="DJ214" s="153" t="s">
        <v>7469</v>
      </c>
      <c r="DK214" s="153">
        <v>0</v>
      </c>
      <c r="DL214" s="153">
        <v>36.573099999999997</v>
      </c>
      <c r="DM214" s="153">
        <v>0</v>
      </c>
      <c r="DN214" s="153">
        <v>0</v>
      </c>
      <c r="DO214" s="153">
        <v>542.71690000000001</v>
      </c>
      <c r="DP214" s="153">
        <v>19.6873</v>
      </c>
      <c r="DQ214" s="153">
        <v>0</v>
      </c>
      <c r="DR214" s="153" t="s">
        <v>7469</v>
      </c>
      <c r="DS214" s="153" t="s">
        <v>7469</v>
      </c>
      <c r="DT214" s="153">
        <v>13.376300000000001</v>
      </c>
      <c r="DU214" s="153">
        <v>23.016500000000001</v>
      </c>
      <c r="DV214" s="153">
        <v>0.2024</v>
      </c>
      <c r="DW214" s="153" t="s">
        <v>7469</v>
      </c>
      <c r="DX214" s="153">
        <v>0.1646</v>
      </c>
      <c r="DY214" s="153">
        <v>25.5566</v>
      </c>
      <c r="DZ214" s="153">
        <v>26.837800000000001</v>
      </c>
      <c r="EA214" s="153">
        <v>0</v>
      </c>
      <c r="EB214" s="153">
        <v>0</v>
      </c>
      <c r="EC214" s="153">
        <v>18.8551</v>
      </c>
      <c r="ED214" s="153">
        <v>12.9116</v>
      </c>
      <c r="EE214" s="153" t="s">
        <v>7469</v>
      </c>
      <c r="EF214" s="153">
        <v>0.53879999999999995</v>
      </c>
      <c r="EG214" s="153">
        <v>0.1138</v>
      </c>
      <c r="EH214" s="153">
        <v>1.6338999999999999</v>
      </c>
      <c r="EI214" s="153">
        <v>0.45029999999999998</v>
      </c>
      <c r="EJ214" s="153" t="s">
        <v>7469</v>
      </c>
      <c r="EK214" s="153">
        <v>0.44019999999999998</v>
      </c>
      <c r="EL214" s="153">
        <v>0</v>
      </c>
      <c r="EM214" s="153">
        <v>0</v>
      </c>
      <c r="EN214" s="153">
        <v>21.327400000000001</v>
      </c>
    </row>
    <row r="215" spans="3:144">
      <c r="C215" s="120"/>
      <c r="D215" s="103"/>
      <c r="E215" s="120" t="s">
        <v>8092</v>
      </c>
      <c r="F215" s="130" t="s">
        <v>8130</v>
      </c>
      <c r="G215" s="151" t="s">
        <v>8090</v>
      </c>
      <c r="H215" s="152" t="s">
        <v>8091</v>
      </c>
      <c r="I215" s="153">
        <v>0</v>
      </c>
      <c r="J215" s="153">
        <v>6.9710000000000001</v>
      </c>
      <c r="K215" s="153">
        <v>29.2</v>
      </c>
      <c r="L215" s="153">
        <v>19.12</v>
      </c>
      <c r="M215" s="153">
        <v>73.603999999999999</v>
      </c>
      <c r="N215" s="153">
        <v>4452</v>
      </c>
      <c r="O215" s="153">
        <v>4242</v>
      </c>
      <c r="P215" s="153">
        <v>1.663</v>
      </c>
      <c r="Q215" s="153">
        <v>2.8165</v>
      </c>
      <c r="R215" s="153">
        <v>665</v>
      </c>
      <c r="S215" s="153">
        <v>1.9413</v>
      </c>
      <c r="T215" s="153">
        <v>0.96140000000000003</v>
      </c>
      <c r="U215" s="153">
        <v>3.306</v>
      </c>
      <c r="V215" s="153">
        <v>37.68</v>
      </c>
      <c r="W215" s="153">
        <v>46.407200000000003</v>
      </c>
      <c r="X215" s="153">
        <v>46.1</v>
      </c>
      <c r="Y215" s="153">
        <v>2.36</v>
      </c>
      <c r="Z215" s="153">
        <v>4.4298999999999999</v>
      </c>
      <c r="AA215" s="153">
        <v>19.344999999999999</v>
      </c>
      <c r="AB215" s="153">
        <v>25.375299999999999</v>
      </c>
      <c r="AC215" s="153">
        <v>5.5540000000000003</v>
      </c>
      <c r="AD215" s="153">
        <v>0.62649999999999995</v>
      </c>
      <c r="AE215" s="153">
        <v>0.45140000000000002</v>
      </c>
      <c r="AF215" s="153">
        <v>0</v>
      </c>
      <c r="AG215" s="153">
        <v>28.5929</v>
      </c>
      <c r="AH215" s="153">
        <v>0.82969999999999999</v>
      </c>
      <c r="AI215" s="153">
        <v>103.4547</v>
      </c>
      <c r="AJ215" s="153">
        <v>264.673</v>
      </c>
      <c r="AK215" s="153">
        <v>0</v>
      </c>
      <c r="AL215" s="153">
        <v>5.6109999999999998</v>
      </c>
      <c r="AM215" s="153">
        <v>4.3826999999999998</v>
      </c>
      <c r="AN215" s="153">
        <v>98.160899999999998</v>
      </c>
      <c r="AO215" s="153">
        <v>12.239699999999999</v>
      </c>
      <c r="AP215" s="153">
        <v>0</v>
      </c>
      <c r="AQ215" s="153">
        <v>3.9251999999999998</v>
      </c>
      <c r="AR215" s="153">
        <v>509.62299999999999</v>
      </c>
      <c r="AS215" s="153">
        <v>0.2208</v>
      </c>
      <c r="AT215" s="153">
        <v>14.413600000000001</v>
      </c>
      <c r="AU215" s="153">
        <v>0.15060000000000001</v>
      </c>
      <c r="AV215" s="153">
        <v>122.20269999999999</v>
      </c>
      <c r="AW215" s="153" t="s">
        <v>7469</v>
      </c>
      <c r="AX215" s="153">
        <v>0</v>
      </c>
      <c r="AY215" s="153" t="s">
        <v>7469</v>
      </c>
      <c r="AZ215" s="153">
        <v>14.800599999999999</v>
      </c>
      <c r="BA215" s="153">
        <v>1.72</v>
      </c>
      <c r="BB215" s="153">
        <v>3.1179999999999999</v>
      </c>
      <c r="BC215" s="153">
        <v>0.63200000000000001</v>
      </c>
      <c r="BD215" s="153">
        <v>0.51200000000000001</v>
      </c>
      <c r="BE215" s="153">
        <v>0.88329999999999997</v>
      </c>
      <c r="BF215" s="153">
        <v>0.1978</v>
      </c>
      <c r="BG215" s="153" t="s">
        <v>7469</v>
      </c>
      <c r="BH215" s="153">
        <v>31.295000000000002</v>
      </c>
      <c r="BI215" s="153">
        <v>7.4119999999999999</v>
      </c>
      <c r="BJ215" s="153">
        <v>0</v>
      </c>
      <c r="BK215" s="153">
        <v>1.7338</v>
      </c>
      <c r="BL215" s="153">
        <v>6.1699999999999998E-2</v>
      </c>
      <c r="BM215" s="153">
        <v>7.49</v>
      </c>
      <c r="BN215" s="153">
        <v>0</v>
      </c>
      <c r="BO215" s="153">
        <v>8.6699999999999999E-2</v>
      </c>
      <c r="BP215" s="153">
        <v>0</v>
      </c>
      <c r="BQ215" s="153">
        <v>0.7369</v>
      </c>
      <c r="BR215" s="153">
        <v>3.2044000000000001</v>
      </c>
      <c r="BS215" s="153">
        <v>45.872</v>
      </c>
      <c r="BT215" s="153">
        <v>1.0303</v>
      </c>
      <c r="BU215" s="153">
        <v>5.8617999999999997</v>
      </c>
      <c r="BV215" s="153">
        <v>8.0500000000000002E-2</v>
      </c>
      <c r="BW215" s="153" t="s">
        <v>7469</v>
      </c>
      <c r="BX215" s="153">
        <v>0.8831</v>
      </c>
      <c r="BY215" s="153">
        <v>0</v>
      </c>
      <c r="BZ215" s="153">
        <v>2.9279999999999999</v>
      </c>
      <c r="CA215" s="153">
        <v>0</v>
      </c>
      <c r="CB215" s="153">
        <v>0.2782</v>
      </c>
      <c r="CC215" s="153">
        <v>0</v>
      </c>
      <c r="CD215" s="153">
        <v>0.63380000000000003</v>
      </c>
      <c r="CE215" s="153">
        <v>0</v>
      </c>
      <c r="CF215" s="153">
        <v>0.72309999999999997</v>
      </c>
      <c r="CG215" s="153">
        <v>0</v>
      </c>
      <c r="CH215" s="153">
        <v>0.249</v>
      </c>
      <c r="CI215" s="153">
        <v>7.7399999999999997E-2</v>
      </c>
      <c r="CJ215" s="153" t="s">
        <v>7469</v>
      </c>
      <c r="CK215" s="153" t="s">
        <v>7469</v>
      </c>
      <c r="CL215" s="153" t="s">
        <v>7469</v>
      </c>
      <c r="CM215" s="153">
        <v>0</v>
      </c>
      <c r="CN215" s="153" t="s">
        <v>7469</v>
      </c>
      <c r="CO215" s="153">
        <v>1.0711999999999999</v>
      </c>
      <c r="CP215" s="153">
        <v>4.3121999999999998</v>
      </c>
      <c r="CQ215" s="153">
        <v>0.21970000000000001</v>
      </c>
      <c r="CR215" s="153" t="s">
        <v>7469</v>
      </c>
      <c r="CS215" s="153">
        <v>13.935</v>
      </c>
      <c r="CT215" s="153">
        <v>0.1066</v>
      </c>
      <c r="CU215" s="153">
        <v>1.8055000000000001</v>
      </c>
      <c r="CV215" s="153" t="s">
        <v>7469</v>
      </c>
      <c r="CW215" s="153" t="s">
        <v>7469</v>
      </c>
      <c r="CX215" s="153" t="s">
        <v>7469</v>
      </c>
      <c r="CY215" s="153">
        <v>0.32550000000000001</v>
      </c>
      <c r="CZ215" s="153">
        <v>0.94589999999999996</v>
      </c>
      <c r="DA215" s="153">
        <v>11.6568</v>
      </c>
      <c r="DB215" s="153" t="s">
        <v>7469</v>
      </c>
      <c r="DC215" s="153">
        <v>0.99719999999999998</v>
      </c>
      <c r="DD215" s="153">
        <v>28.770700000000001</v>
      </c>
      <c r="DE215" s="153">
        <v>2.8631000000000002</v>
      </c>
      <c r="DF215" s="153" t="s">
        <v>7469</v>
      </c>
      <c r="DG215" s="153">
        <v>14.097799999999999</v>
      </c>
      <c r="DH215" s="153">
        <v>2.29E-2</v>
      </c>
      <c r="DI215" s="153">
        <v>10.592700000000001</v>
      </c>
      <c r="DJ215" s="153" t="s">
        <v>7469</v>
      </c>
      <c r="DK215" s="153">
        <v>0</v>
      </c>
      <c r="DL215" s="153">
        <v>35.0261</v>
      </c>
      <c r="DM215" s="153">
        <v>0</v>
      </c>
      <c r="DN215" s="153">
        <v>0</v>
      </c>
      <c r="DO215" s="153">
        <v>466.99099999999999</v>
      </c>
      <c r="DP215" s="153">
        <v>25.023499999999999</v>
      </c>
      <c r="DQ215" s="153">
        <v>0</v>
      </c>
      <c r="DR215" s="153" t="s">
        <v>7469</v>
      </c>
      <c r="DS215" s="153">
        <v>6.9199999999999998E-2</v>
      </c>
      <c r="DT215" s="153">
        <v>18.9773</v>
      </c>
      <c r="DU215" s="153">
        <v>12.744300000000001</v>
      </c>
      <c r="DV215" s="153">
        <v>0.2306</v>
      </c>
      <c r="DW215" s="153" t="s">
        <v>7469</v>
      </c>
      <c r="DX215" s="153">
        <v>13.450900000000001</v>
      </c>
      <c r="DY215" s="153">
        <v>16.223700000000001</v>
      </c>
      <c r="DZ215" s="153">
        <v>32.586199999999998</v>
      </c>
      <c r="EA215" s="153">
        <v>1.6053999999999999</v>
      </c>
      <c r="EB215" s="153">
        <v>9.9299999999999999E-2</v>
      </c>
      <c r="EC215" s="153">
        <v>29.442399999999999</v>
      </c>
      <c r="ED215" s="153">
        <v>5.1551999999999998</v>
      </c>
      <c r="EE215" s="153">
        <v>0</v>
      </c>
      <c r="EF215" s="153">
        <v>9.2553999999999998</v>
      </c>
      <c r="EG215" s="153">
        <v>0</v>
      </c>
      <c r="EH215" s="153">
        <v>0.67510000000000003</v>
      </c>
      <c r="EI215" s="153">
        <v>0.35099999999999998</v>
      </c>
      <c r="EJ215" s="153" t="s">
        <v>7469</v>
      </c>
      <c r="EK215" s="153">
        <v>0.48770000000000002</v>
      </c>
      <c r="EL215" s="153">
        <v>1.1028</v>
      </c>
      <c r="EM215" s="153">
        <v>0</v>
      </c>
      <c r="EN215" s="153">
        <v>21.269400000000001</v>
      </c>
    </row>
    <row r="216" spans="3:144">
      <c r="C216" s="120"/>
      <c r="D216" s="103"/>
      <c r="E216" s="120" t="s">
        <v>8093</v>
      </c>
      <c r="F216" s="126" t="s">
        <v>8130</v>
      </c>
      <c r="G216" s="151" t="s">
        <v>8090</v>
      </c>
      <c r="H216" s="152" t="s">
        <v>8091</v>
      </c>
      <c r="I216" s="153">
        <v>0</v>
      </c>
      <c r="J216" s="153">
        <v>4.6479999999999997</v>
      </c>
      <c r="K216" s="153">
        <v>30.7</v>
      </c>
      <c r="L216" s="153">
        <v>11.849</v>
      </c>
      <c r="M216" s="153">
        <v>73.831999999999994</v>
      </c>
      <c r="N216" s="153">
        <v>4322</v>
      </c>
      <c r="O216" s="153">
        <v>6662</v>
      </c>
      <c r="P216" s="153">
        <v>2.375</v>
      </c>
      <c r="Q216" s="153">
        <v>0.73050000000000004</v>
      </c>
      <c r="R216" s="153">
        <v>758</v>
      </c>
      <c r="S216" s="153">
        <v>1.8566</v>
      </c>
      <c r="T216" s="153">
        <v>1.5852999999999999</v>
      </c>
      <c r="U216" s="153">
        <v>2.7349999999999999</v>
      </c>
      <c r="V216" s="153">
        <v>17.257999999999999</v>
      </c>
      <c r="W216" s="153">
        <v>48.736199999999997</v>
      </c>
      <c r="X216" s="153">
        <v>53.1</v>
      </c>
      <c r="Y216" s="153">
        <v>3.1996000000000002</v>
      </c>
      <c r="Z216" s="153">
        <v>2.8267000000000002</v>
      </c>
      <c r="AA216" s="153">
        <v>5.0008999999999997</v>
      </c>
      <c r="AB216" s="153">
        <v>27.5319</v>
      </c>
      <c r="AC216" s="153">
        <v>5.5949999999999998</v>
      </c>
      <c r="AD216" s="153">
        <v>0.3962</v>
      </c>
      <c r="AE216" s="153">
        <v>0.46389999999999998</v>
      </c>
      <c r="AF216" s="153">
        <v>0</v>
      </c>
      <c r="AG216" s="153">
        <v>25.187999999999999</v>
      </c>
      <c r="AH216" s="153" t="s">
        <v>7469</v>
      </c>
      <c r="AI216" s="153">
        <v>116.54949999999999</v>
      </c>
      <c r="AJ216" s="153">
        <v>463.935</v>
      </c>
      <c r="AK216" s="153">
        <v>0</v>
      </c>
      <c r="AL216" s="153">
        <v>0.22889999999999999</v>
      </c>
      <c r="AM216" s="153">
        <v>4.6345000000000001</v>
      </c>
      <c r="AN216" s="153">
        <v>2.9152</v>
      </c>
      <c r="AO216" s="153">
        <v>20.6723</v>
      </c>
      <c r="AP216" s="153">
        <v>0</v>
      </c>
      <c r="AQ216" s="153">
        <v>2.9134000000000002</v>
      </c>
      <c r="AR216" s="153">
        <v>525.529</v>
      </c>
      <c r="AS216" s="153">
        <v>2.0194000000000001</v>
      </c>
      <c r="AT216" s="153">
        <v>12.3935</v>
      </c>
      <c r="AU216" s="153">
        <v>7.46E-2</v>
      </c>
      <c r="AV216" s="153">
        <v>0</v>
      </c>
      <c r="AW216" s="153" t="s">
        <v>7469</v>
      </c>
      <c r="AX216" s="153">
        <v>0</v>
      </c>
      <c r="AY216" s="153" t="s">
        <v>7469</v>
      </c>
      <c r="AZ216" s="153">
        <v>14.292299999999999</v>
      </c>
      <c r="BA216" s="153">
        <v>0.70860000000000001</v>
      </c>
      <c r="BB216" s="153">
        <v>41.283000000000001</v>
      </c>
      <c r="BC216" s="153">
        <v>1.7050000000000001</v>
      </c>
      <c r="BD216" s="153">
        <v>0.66300000000000003</v>
      </c>
      <c r="BE216" s="153">
        <v>0.76990000000000003</v>
      </c>
      <c r="BF216" s="153">
        <v>0.19539999999999999</v>
      </c>
      <c r="BG216" s="153">
        <v>19.597999999999999</v>
      </c>
      <c r="BH216" s="153">
        <v>35.545999999999999</v>
      </c>
      <c r="BI216" s="153">
        <v>12.417</v>
      </c>
      <c r="BJ216" s="153">
        <v>0</v>
      </c>
      <c r="BK216" s="153">
        <v>1.8228</v>
      </c>
      <c r="BL216" s="153">
        <v>0</v>
      </c>
      <c r="BM216" s="153">
        <v>12.522399999999999</v>
      </c>
      <c r="BN216" s="153">
        <v>29.553999999999998</v>
      </c>
      <c r="BO216" s="153">
        <v>0.68789999999999996</v>
      </c>
      <c r="BP216" s="153">
        <v>5.6311</v>
      </c>
      <c r="BQ216" s="153">
        <v>4.3007999999999997</v>
      </c>
      <c r="BR216" s="153">
        <v>0.17369999999999999</v>
      </c>
      <c r="BS216" s="153">
        <v>58.344000000000001</v>
      </c>
      <c r="BT216" s="153">
        <v>1.1400999999999999</v>
      </c>
      <c r="BU216" s="153">
        <v>11.8416</v>
      </c>
      <c r="BV216" s="153">
        <v>1.7979000000000001</v>
      </c>
      <c r="BW216" s="153" t="s">
        <v>7469</v>
      </c>
      <c r="BX216" s="153">
        <v>7.9789000000000003</v>
      </c>
      <c r="BY216" s="153">
        <v>0</v>
      </c>
      <c r="BZ216" s="153">
        <v>2.0350000000000001</v>
      </c>
      <c r="CA216" s="153">
        <v>0</v>
      </c>
      <c r="CB216" s="153">
        <v>0.2167</v>
      </c>
      <c r="CC216" s="153" t="s">
        <v>7469</v>
      </c>
      <c r="CD216" s="153">
        <v>0.81179999999999997</v>
      </c>
      <c r="CE216" s="153">
        <v>0.1024</v>
      </c>
      <c r="CF216" s="153">
        <v>11.9878</v>
      </c>
      <c r="CG216" s="153">
        <v>0.93530000000000002</v>
      </c>
      <c r="CH216" s="153">
        <v>0.15670000000000001</v>
      </c>
      <c r="CI216" s="153">
        <v>2.1894999999999998</v>
      </c>
      <c r="CJ216" s="153">
        <v>1.8140000000000001</v>
      </c>
      <c r="CK216" s="153" t="s">
        <v>7469</v>
      </c>
      <c r="CL216" s="153">
        <v>0</v>
      </c>
      <c r="CM216" s="153">
        <v>1.5321</v>
      </c>
      <c r="CN216" s="153" t="s">
        <v>7469</v>
      </c>
      <c r="CO216" s="153">
        <v>1.0409999999999999</v>
      </c>
      <c r="CP216" s="153">
        <v>6.2984999999999998</v>
      </c>
      <c r="CQ216" s="153">
        <v>1.0981000000000001</v>
      </c>
      <c r="CR216" s="153" t="s">
        <v>7469</v>
      </c>
      <c r="CS216" s="153">
        <v>15.254</v>
      </c>
      <c r="CT216" s="153">
        <v>0.82730000000000004</v>
      </c>
      <c r="CU216" s="153">
        <v>1.8555999999999999</v>
      </c>
      <c r="CV216" s="153" t="s">
        <v>7469</v>
      </c>
      <c r="CW216" s="153" t="s">
        <v>7469</v>
      </c>
      <c r="CX216" s="153" t="s">
        <v>7469</v>
      </c>
      <c r="CY216" s="153">
        <v>0.36849999999999999</v>
      </c>
      <c r="CZ216" s="153">
        <v>0.62749999999999995</v>
      </c>
      <c r="DA216" s="153">
        <v>11.0204</v>
      </c>
      <c r="DB216" s="153" t="s">
        <v>7469</v>
      </c>
      <c r="DC216" s="153">
        <v>0.1361</v>
      </c>
      <c r="DD216" s="153">
        <v>39.9925</v>
      </c>
      <c r="DE216" s="153">
        <v>6.5092999999999996</v>
      </c>
      <c r="DF216" s="153" t="s">
        <v>7469</v>
      </c>
      <c r="DG216" s="153">
        <v>0</v>
      </c>
      <c r="DH216" s="153">
        <v>0</v>
      </c>
      <c r="DI216" s="153">
        <v>3.3123999999999998</v>
      </c>
      <c r="DJ216" s="153" t="s">
        <v>7469</v>
      </c>
      <c r="DK216" s="153">
        <v>0</v>
      </c>
      <c r="DL216" s="153">
        <v>25.13</v>
      </c>
      <c r="DM216" s="153">
        <v>0</v>
      </c>
      <c r="DN216" s="153">
        <v>301.84140000000002</v>
      </c>
      <c r="DO216" s="153">
        <v>445.8981</v>
      </c>
      <c r="DP216" s="153">
        <v>3.8420999999999998</v>
      </c>
      <c r="DQ216" s="153">
        <v>0</v>
      </c>
      <c r="DR216" s="153" t="s">
        <v>7469</v>
      </c>
      <c r="DS216" s="153">
        <v>2.0836999999999999</v>
      </c>
      <c r="DT216" s="153">
        <v>16.602799999999998</v>
      </c>
      <c r="DU216" s="153">
        <v>11.490399999999999</v>
      </c>
      <c r="DV216" s="153" t="s">
        <v>7469</v>
      </c>
      <c r="DW216" s="153" t="s">
        <v>7469</v>
      </c>
      <c r="DX216" s="153">
        <v>4.7412000000000001</v>
      </c>
      <c r="DY216" s="153">
        <v>12.8096</v>
      </c>
      <c r="DZ216" s="153">
        <v>28.1694</v>
      </c>
      <c r="EA216" s="153">
        <v>11.8812</v>
      </c>
      <c r="EB216" s="153">
        <v>5.4866999999999999</v>
      </c>
      <c r="EC216" s="153">
        <v>46.900300000000001</v>
      </c>
      <c r="ED216" s="153">
        <v>5.4934000000000003</v>
      </c>
      <c r="EE216" s="153">
        <v>0</v>
      </c>
      <c r="EF216" s="153">
        <v>120.3584</v>
      </c>
      <c r="EG216" s="153">
        <v>0</v>
      </c>
      <c r="EH216" s="153">
        <v>4.6699999999999998E-2</v>
      </c>
      <c r="EI216" s="153">
        <v>0.23780000000000001</v>
      </c>
      <c r="EJ216" s="153" t="s">
        <v>7469</v>
      </c>
      <c r="EK216" s="153">
        <v>0.81769999999999998</v>
      </c>
      <c r="EL216" s="153">
        <v>1.8127</v>
      </c>
      <c r="EM216" s="153">
        <v>0</v>
      </c>
      <c r="EN216" s="153">
        <v>18.779499999999999</v>
      </c>
    </row>
    <row r="217" spans="3:144">
      <c r="C217" s="120"/>
      <c r="D217" s="103"/>
      <c r="E217" s="120" t="s">
        <v>8094</v>
      </c>
      <c r="F217" s="126" t="s">
        <v>8130</v>
      </c>
      <c r="G217" s="151" t="s">
        <v>8090</v>
      </c>
      <c r="H217" s="152" t="s">
        <v>8091</v>
      </c>
      <c r="I217" s="153">
        <v>7.8936000000000002</v>
      </c>
      <c r="J217" s="153">
        <v>8.2520000000000007</v>
      </c>
      <c r="K217" s="153">
        <v>23.3</v>
      </c>
      <c r="L217" s="153">
        <v>18.82</v>
      </c>
      <c r="M217" s="153">
        <v>56.805</v>
      </c>
      <c r="N217" s="153">
        <v>3693</v>
      </c>
      <c r="O217" s="153">
        <v>6042</v>
      </c>
      <c r="P217" s="153">
        <v>3.5019999999999998</v>
      </c>
      <c r="Q217" s="153">
        <v>0.26419999999999999</v>
      </c>
      <c r="R217" s="153">
        <v>843</v>
      </c>
      <c r="S217" s="153">
        <v>3.3555000000000001</v>
      </c>
      <c r="T217" s="153">
        <v>3.3227000000000002</v>
      </c>
      <c r="U217" s="153">
        <v>2.9489999999999998</v>
      </c>
      <c r="V217" s="153">
        <v>15.253</v>
      </c>
      <c r="W217" s="153">
        <v>32.337400000000002</v>
      </c>
      <c r="X217" s="153">
        <v>1055.2</v>
      </c>
      <c r="Y217" s="153">
        <v>3.7303999999999999</v>
      </c>
      <c r="Z217" s="153">
        <v>1.3649</v>
      </c>
      <c r="AA217" s="153">
        <v>16.441099999999999</v>
      </c>
      <c r="AB217" s="153">
        <v>25.348700000000001</v>
      </c>
      <c r="AC217" s="153">
        <v>5.8559999999999999</v>
      </c>
      <c r="AD217" s="153">
        <v>0.42499999999999999</v>
      </c>
      <c r="AE217" s="153">
        <v>0.45200000000000001</v>
      </c>
      <c r="AF217" s="153">
        <v>0</v>
      </c>
      <c r="AG217" s="153">
        <v>25.7791</v>
      </c>
      <c r="AH217" s="153">
        <v>0</v>
      </c>
      <c r="AI217" s="153">
        <v>169.93539999999999</v>
      </c>
      <c r="AJ217" s="153">
        <v>912.55799999999999</v>
      </c>
      <c r="AK217" s="153">
        <v>0</v>
      </c>
      <c r="AL217" s="153">
        <v>5.35</v>
      </c>
      <c r="AM217" s="153">
        <v>3.0217999999999998</v>
      </c>
      <c r="AN217" s="153">
        <v>14.1366</v>
      </c>
      <c r="AO217" s="153">
        <v>19.461400000000001</v>
      </c>
      <c r="AP217" s="153">
        <v>0</v>
      </c>
      <c r="AQ217" s="153">
        <v>4.8291000000000004</v>
      </c>
      <c r="AR217" s="153">
        <v>537.30700000000002</v>
      </c>
      <c r="AS217" s="153">
        <v>6.7350000000000003</v>
      </c>
      <c r="AT217" s="153">
        <v>4.5233999999999996</v>
      </c>
      <c r="AU217" s="153">
        <v>7.4800000000000005E-2</v>
      </c>
      <c r="AV217" s="153">
        <v>8.1273</v>
      </c>
      <c r="AW217" s="153" t="s">
        <v>7469</v>
      </c>
      <c r="AX217" s="153">
        <v>0</v>
      </c>
      <c r="AY217" s="153" t="s">
        <v>7469</v>
      </c>
      <c r="AZ217" s="153">
        <v>68.070700000000002</v>
      </c>
      <c r="BA217" s="153">
        <v>1.5032000000000001</v>
      </c>
      <c r="BB217" s="153">
        <v>140.40299999999999</v>
      </c>
      <c r="BC217" s="153">
        <v>2.17</v>
      </c>
      <c r="BD217" s="153">
        <v>0.56200000000000006</v>
      </c>
      <c r="BE217" s="153">
        <v>1.0765</v>
      </c>
      <c r="BF217" s="153">
        <v>0.2011</v>
      </c>
      <c r="BG217" s="153">
        <v>42.094000000000001</v>
      </c>
      <c r="BH217" s="153">
        <v>35.247999999999998</v>
      </c>
      <c r="BI217" s="153">
        <v>13.422000000000001</v>
      </c>
      <c r="BJ217" s="153">
        <v>0</v>
      </c>
      <c r="BK217" s="153">
        <v>0</v>
      </c>
      <c r="BL217" s="153">
        <v>15.216900000000001</v>
      </c>
      <c r="BM217" s="153">
        <v>14.737</v>
      </c>
      <c r="BN217" s="153">
        <v>29.31</v>
      </c>
      <c r="BO217" s="153">
        <v>2.7757000000000001</v>
      </c>
      <c r="BP217" s="153">
        <v>24.793299999999999</v>
      </c>
      <c r="BQ217" s="153">
        <v>2.3149000000000002</v>
      </c>
      <c r="BR217" s="153">
        <v>4.1300000000000003E-2</v>
      </c>
      <c r="BS217" s="153">
        <v>422.09399999999999</v>
      </c>
      <c r="BT217" s="153">
        <v>2.4826000000000001</v>
      </c>
      <c r="BU217" s="153">
        <v>32.8431</v>
      </c>
      <c r="BV217" s="153">
        <v>1.6344000000000001</v>
      </c>
      <c r="BW217" s="153" t="s">
        <v>7469</v>
      </c>
      <c r="BX217" s="153">
        <v>10.8202</v>
      </c>
      <c r="BY217" s="153">
        <v>1.6264000000000001</v>
      </c>
      <c r="BZ217" s="153">
        <v>2.6890000000000001</v>
      </c>
      <c r="CA217" s="153">
        <v>778.99199999999996</v>
      </c>
      <c r="CB217" s="153">
        <v>0.18859999999999999</v>
      </c>
      <c r="CC217" s="153">
        <v>0.1595</v>
      </c>
      <c r="CD217" s="153">
        <v>0.53010000000000002</v>
      </c>
      <c r="CE217" s="153">
        <v>0.20930000000000001</v>
      </c>
      <c r="CF217" s="153">
        <v>14.4636</v>
      </c>
      <c r="CG217" s="153">
        <v>0.81020000000000003</v>
      </c>
      <c r="CH217" s="153">
        <v>0.32600000000000001</v>
      </c>
      <c r="CI217" s="153">
        <v>80.9345</v>
      </c>
      <c r="CJ217" s="153">
        <v>14.1005</v>
      </c>
      <c r="CK217" s="153" t="s">
        <v>7469</v>
      </c>
      <c r="CL217" s="153" t="s">
        <v>7469</v>
      </c>
      <c r="CM217" s="153">
        <v>5.4065000000000003</v>
      </c>
      <c r="CN217" s="153" t="s">
        <v>7469</v>
      </c>
      <c r="CO217" s="153">
        <v>2.4982000000000002</v>
      </c>
      <c r="CP217" s="153">
        <v>2.7134</v>
      </c>
      <c r="CQ217" s="153">
        <v>16.860399999999998</v>
      </c>
      <c r="CR217" s="153" t="s">
        <v>7469</v>
      </c>
      <c r="CS217" s="153">
        <v>12.656000000000001</v>
      </c>
      <c r="CT217" s="153">
        <v>0.84040000000000004</v>
      </c>
      <c r="CU217" s="153">
        <v>1.8082</v>
      </c>
      <c r="CV217" s="153" t="s">
        <v>7469</v>
      </c>
      <c r="CW217" s="153" t="s">
        <v>7469</v>
      </c>
      <c r="CX217" s="153" t="s">
        <v>7469</v>
      </c>
      <c r="CY217" s="153">
        <v>0.65839999999999999</v>
      </c>
      <c r="CZ217" s="153">
        <v>0.29820000000000002</v>
      </c>
      <c r="DA217" s="153">
        <v>8.0907</v>
      </c>
      <c r="DB217" s="153" t="s">
        <v>7469</v>
      </c>
      <c r="DC217" s="153">
        <v>3.5276999999999998</v>
      </c>
      <c r="DD217" s="153">
        <v>46.747599999999998</v>
      </c>
      <c r="DE217" s="153">
        <v>0.67410000000000003</v>
      </c>
      <c r="DF217" s="153" t="s">
        <v>7469</v>
      </c>
      <c r="DG217" s="153">
        <v>4.9347000000000003</v>
      </c>
      <c r="DH217" s="153">
        <v>0</v>
      </c>
      <c r="DI217" s="153">
        <v>6.0730000000000004</v>
      </c>
      <c r="DJ217" s="153" t="s">
        <v>7469</v>
      </c>
      <c r="DK217" s="153">
        <v>0</v>
      </c>
      <c r="DL217" s="153">
        <v>3.8317999999999999</v>
      </c>
      <c r="DM217" s="153">
        <v>0</v>
      </c>
      <c r="DN217" s="153">
        <v>67.313900000000004</v>
      </c>
      <c r="DO217" s="153">
        <v>417.87630000000001</v>
      </c>
      <c r="DP217" s="153">
        <v>13.9772</v>
      </c>
      <c r="DQ217" s="153">
        <v>0.155</v>
      </c>
      <c r="DR217" s="153" t="s">
        <v>7469</v>
      </c>
      <c r="DS217" s="153">
        <v>1.1737</v>
      </c>
      <c r="DT217" s="153">
        <v>139.3306</v>
      </c>
      <c r="DU217" s="153">
        <v>2.5907</v>
      </c>
      <c r="DV217" s="153" t="s">
        <v>7469</v>
      </c>
      <c r="DW217" s="153" t="s">
        <v>7469</v>
      </c>
      <c r="DX217" s="153">
        <v>18.330300000000001</v>
      </c>
      <c r="DY217" s="153">
        <v>13.790100000000001</v>
      </c>
      <c r="DZ217" s="153">
        <v>26.685300000000002</v>
      </c>
      <c r="EA217" s="153">
        <v>12.2575</v>
      </c>
      <c r="EB217" s="153">
        <v>6.7290999999999999</v>
      </c>
      <c r="EC217" s="153">
        <v>103.5097</v>
      </c>
      <c r="ED217" s="153">
        <v>1.0297000000000001</v>
      </c>
      <c r="EE217" s="153" t="s">
        <v>7469</v>
      </c>
      <c r="EF217" s="153">
        <v>204.14269999999999</v>
      </c>
      <c r="EG217" s="153">
        <v>0.12139999999999999</v>
      </c>
      <c r="EH217" s="153">
        <v>0.64319999999999999</v>
      </c>
      <c r="EI217" s="153">
        <v>3.1354000000000002</v>
      </c>
      <c r="EJ217" s="153" t="s">
        <v>7469</v>
      </c>
      <c r="EK217" s="153">
        <v>0.77270000000000005</v>
      </c>
      <c r="EL217" s="153">
        <v>2.2313000000000001</v>
      </c>
      <c r="EM217" s="153">
        <v>23.6922</v>
      </c>
      <c r="EN217" s="153" t="s">
        <v>7469</v>
      </c>
    </row>
    <row r="218" spans="3:144">
      <c r="C218" s="120"/>
      <c r="D218" s="103"/>
      <c r="E218" s="120" t="s">
        <v>8095</v>
      </c>
      <c r="F218" s="126" t="s">
        <v>8130</v>
      </c>
      <c r="G218" s="151" t="s">
        <v>8090</v>
      </c>
      <c r="H218" s="152" t="s">
        <v>8091</v>
      </c>
      <c r="I218" s="153" t="s">
        <v>7469</v>
      </c>
      <c r="J218" s="153" t="s">
        <v>7469</v>
      </c>
      <c r="K218" s="153" t="s">
        <v>7469</v>
      </c>
      <c r="L218" s="153" t="s">
        <v>7469</v>
      </c>
      <c r="M218" s="153" t="s">
        <v>7469</v>
      </c>
      <c r="N218" s="153">
        <v>3829</v>
      </c>
      <c r="O218" s="153">
        <v>13791</v>
      </c>
      <c r="P218" s="153" t="s">
        <v>7469</v>
      </c>
      <c r="Q218" s="153" t="s">
        <v>7469</v>
      </c>
      <c r="R218" s="153">
        <v>601</v>
      </c>
      <c r="S218" s="153" t="s">
        <v>7469</v>
      </c>
      <c r="T218" s="153" t="s">
        <v>7469</v>
      </c>
      <c r="U218" s="153" t="s">
        <v>7469</v>
      </c>
      <c r="V218" s="153" t="s">
        <v>7469</v>
      </c>
      <c r="W218" s="153" t="s">
        <v>7469</v>
      </c>
      <c r="X218" s="153" t="s">
        <v>7469</v>
      </c>
      <c r="Y218" s="153" t="s">
        <v>7469</v>
      </c>
      <c r="Z218" s="153" t="s">
        <v>7469</v>
      </c>
      <c r="AA218" s="153" t="s">
        <v>7469</v>
      </c>
      <c r="AB218" s="153" t="s">
        <v>7469</v>
      </c>
      <c r="AC218" s="153" t="s">
        <v>7469</v>
      </c>
      <c r="AD218" s="153" t="s">
        <v>7469</v>
      </c>
      <c r="AE218" s="153">
        <v>0</v>
      </c>
      <c r="AF218" s="153">
        <v>0</v>
      </c>
      <c r="AG218" s="153" t="s">
        <v>7469</v>
      </c>
      <c r="AH218" s="153">
        <v>0</v>
      </c>
      <c r="AI218" s="153" t="s">
        <v>7469</v>
      </c>
      <c r="AJ218" s="153" t="s">
        <v>7469</v>
      </c>
      <c r="AK218" s="153">
        <v>0</v>
      </c>
      <c r="AL218" s="153" t="s">
        <v>7469</v>
      </c>
      <c r="AM218" s="153" t="s">
        <v>7469</v>
      </c>
      <c r="AN218" s="153" t="s">
        <v>7469</v>
      </c>
      <c r="AO218" s="153" t="s">
        <v>7469</v>
      </c>
      <c r="AP218" s="153">
        <v>0</v>
      </c>
      <c r="AQ218" s="153" t="s">
        <v>7469</v>
      </c>
      <c r="AR218" s="153" t="s">
        <v>7469</v>
      </c>
      <c r="AS218" s="153" t="s">
        <v>7469</v>
      </c>
      <c r="AT218" s="153" t="s">
        <v>7469</v>
      </c>
      <c r="AU218" s="153" t="s">
        <v>7469</v>
      </c>
      <c r="AV218" s="153" t="s">
        <v>7469</v>
      </c>
      <c r="AW218" s="153" t="s">
        <v>7469</v>
      </c>
      <c r="AX218" s="153">
        <v>0.20730000000000001</v>
      </c>
      <c r="AY218" s="153" t="s">
        <v>7469</v>
      </c>
      <c r="AZ218" s="153" t="s">
        <v>7469</v>
      </c>
      <c r="BA218" s="153" t="s">
        <v>7469</v>
      </c>
      <c r="BB218" s="153" t="s">
        <v>7469</v>
      </c>
      <c r="BC218" s="153" t="s">
        <v>7469</v>
      </c>
      <c r="BD218" s="153" t="s">
        <v>7469</v>
      </c>
      <c r="BE218" s="153" t="s">
        <v>7469</v>
      </c>
      <c r="BF218" s="153" t="s">
        <v>7469</v>
      </c>
      <c r="BG218" s="153">
        <v>29.08</v>
      </c>
      <c r="BH218" s="153">
        <v>63.84</v>
      </c>
      <c r="BI218" s="153" t="s">
        <v>7469</v>
      </c>
      <c r="BJ218" s="153">
        <v>0</v>
      </c>
      <c r="BK218" s="153" t="s">
        <v>7469</v>
      </c>
      <c r="BL218" s="153" t="s">
        <v>7469</v>
      </c>
      <c r="BM218" s="153" t="s">
        <v>7469</v>
      </c>
      <c r="BN218" s="153">
        <v>22.827999999999999</v>
      </c>
      <c r="BO218" s="153">
        <v>0.57140000000000002</v>
      </c>
      <c r="BP218" s="153">
        <v>28.407599999999999</v>
      </c>
      <c r="BQ218" s="153" t="s">
        <v>7469</v>
      </c>
      <c r="BR218" s="153" t="s">
        <v>7469</v>
      </c>
      <c r="BS218" s="153" t="s">
        <v>7469</v>
      </c>
      <c r="BT218" s="153">
        <v>3.1227</v>
      </c>
      <c r="BU218" s="153" t="s">
        <v>7469</v>
      </c>
      <c r="BV218" s="153">
        <v>1.1391</v>
      </c>
      <c r="BW218" s="153" t="s">
        <v>7469</v>
      </c>
      <c r="BX218" s="153" t="s">
        <v>7469</v>
      </c>
      <c r="BY218" s="153" t="s">
        <v>7469</v>
      </c>
      <c r="BZ218" s="153" t="s">
        <v>7469</v>
      </c>
      <c r="CA218" s="153">
        <v>774.71600000000001</v>
      </c>
      <c r="CB218" s="153" t="s">
        <v>7469</v>
      </c>
      <c r="CC218" s="153" t="s">
        <v>7469</v>
      </c>
      <c r="CD218" s="153" t="s">
        <v>7469</v>
      </c>
      <c r="CE218" s="153">
        <v>2.5899999999999999E-2</v>
      </c>
      <c r="CF218" s="153" t="s">
        <v>7469</v>
      </c>
      <c r="CG218" s="153">
        <v>0.68140000000000001</v>
      </c>
      <c r="CH218" s="153" t="s">
        <v>7469</v>
      </c>
      <c r="CI218" s="153" t="s">
        <v>7469</v>
      </c>
      <c r="CJ218" s="153" t="s">
        <v>7469</v>
      </c>
      <c r="CK218" s="153" t="s">
        <v>7469</v>
      </c>
      <c r="CL218" s="153" t="s">
        <v>7469</v>
      </c>
      <c r="CM218" s="153" t="s">
        <v>7469</v>
      </c>
      <c r="CN218" s="153" t="s">
        <v>7469</v>
      </c>
      <c r="CO218" s="153" t="s">
        <v>7469</v>
      </c>
      <c r="CP218" s="153" t="s">
        <v>7469</v>
      </c>
      <c r="CQ218" s="153" t="s">
        <v>7469</v>
      </c>
      <c r="CR218" s="153" t="s">
        <v>7469</v>
      </c>
      <c r="CS218" s="153" t="s">
        <v>7469</v>
      </c>
      <c r="CT218" s="153" t="s">
        <v>7469</v>
      </c>
      <c r="CU218" s="153">
        <v>1.6453</v>
      </c>
      <c r="CV218" s="153" t="s">
        <v>7469</v>
      </c>
      <c r="CW218" s="153" t="s">
        <v>7469</v>
      </c>
      <c r="CX218" s="153" t="s">
        <v>7469</v>
      </c>
      <c r="CY218" s="153" t="s">
        <v>7469</v>
      </c>
      <c r="CZ218" s="153" t="s">
        <v>7469</v>
      </c>
      <c r="DA218" s="153" t="s">
        <v>7469</v>
      </c>
      <c r="DB218" s="153" t="s">
        <v>7469</v>
      </c>
      <c r="DC218" s="153" t="s">
        <v>7469</v>
      </c>
      <c r="DD218" s="153" t="s">
        <v>7469</v>
      </c>
      <c r="DE218" s="153" t="s">
        <v>7469</v>
      </c>
      <c r="DF218" s="153" t="s">
        <v>7469</v>
      </c>
      <c r="DG218" s="153" t="s">
        <v>7469</v>
      </c>
      <c r="DH218" s="153">
        <v>0</v>
      </c>
      <c r="DI218" s="153" t="s">
        <v>7469</v>
      </c>
      <c r="DJ218" s="153" t="s">
        <v>7469</v>
      </c>
      <c r="DK218" s="153">
        <v>0</v>
      </c>
      <c r="DL218" s="153" t="s">
        <v>7469</v>
      </c>
      <c r="DM218" s="153" t="s">
        <v>7469</v>
      </c>
      <c r="DN218" s="153" t="s">
        <v>7469</v>
      </c>
      <c r="DO218" s="153" t="s">
        <v>7469</v>
      </c>
      <c r="DP218" s="153" t="s">
        <v>7469</v>
      </c>
      <c r="DQ218" s="153">
        <v>4.2328999999999999</v>
      </c>
      <c r="DR218" s="153" t="s">
        <v>7469</v>
      </c>
      <c r="DS218" s="153" t="s">
        <v>7469</v>
      </c>
      <c r="DT218" s="153" t="s">
        <v>7469</v>
      </c>
      <c r="DU218" s="153" t="s">
        <v>7469</v>
      </c>
      <c r="DV218" s="153" t="s">
        <v>7469</v>
      </c>
      <c r="DW218" s="153" t="s">
        <v>7469</v>
      </c>
      <c r="DX218" s="153" t="s">
        <v>7469</v>
      </c>
      <c r="DY218" s="153" t="s">
        <v>7469</v>
      </c>
      <c r="DZ218" s="153" t="s">
        <v>7469</v>
      </c>
      <c r="EA218" s="153" t="s">
        <v>7469</v>
      </c>
      <c r="EB218" s="153" t="s">
        <v>7469</v>
      </c>
      <c r="EC218" s="153" t="s">
        <v>7469</v>
      </c>
      <c r="ED218" s="153" t="s">
        <v>7469</v>
      </c>
      <c r="EE218" s="153">
        <v>0</v>
      </c>
      <c r="EF218" s="153" t="s">
        <v>7469</v>
      </c>
      <c r="EG218" s="153" t="s">
        <v>7469</v>
      </c>
      <c r="EH218" s="153" t="s">
        <v>7469</v>
      </c>
      <c r="EI218" s="153" t="s">
        <v>7469</v>
      </c>
      <c r="EJ218" s="153" t="s">
        <v>7469</v>
      </c>
      <c r="EK218" s="153" t="s">
        <v>7469</v>
      </c>
      <c r="EL218" s="153" t="s">
        <v>7469</v>
      </c>
      <c r="EM218" s="153" t="s">
        <v>7469</v>
      </c>
      <c r="EN218" s="153" t="s">
        <v>7469</v>
      </c>
    </row>
    <row r="219" spans="3:144">
      <c r="C219" s="120"/>
      <c r="D219" s="103"/>
      <c r="E219" s="120" t="s">
        <v>8096</v>
      </c>
      <c r="F219" s="126" t="s">
        <v>8130</v>
      </c>
      <c r="G219" s="151" t="s">
        <v>8090</v>
      </c>
      <c r="H219" s="152" t="s">
        <v>8097</v>
      </c>
      <c r="I219" s="153" t="s">
        <v>7469</v>
      </c>
      <c r="J219" s="153">
        <v>46.808</v>
      </c>
      <c r="K219" s="153">
        <v>0</v>
      </c>
      <c r="L219" s="153">
        <v>18.265999999999998</v>
      </c>
      <c r="M219" s="153" t="s">
        <v>7469</v>
      </c>
      <c r="N219" s="153">
        <v>3944</v>
      </c>
      <c r="O219" s="153">
        <v>6048</v>
      </c>
      <c r="P219" s="153">
        <v>8.0739999999999998</v>
      </c>
      <c r="Q219" s="153">
        <v>0.2114</v>
      </c>
      <c r="R219" s="153">
        <v>800</v>
      </c>
      <c r="S219" s="153">
        <v>3.4459</v>
      </c>
      <c r="T219" s="153" t="s">
        <v>7469</v>
      </c>
      <c r="U219" s="153" t="s">
        <v>7469</v>
      </c>
      <c r="V219" s="153">
        <v>14.742000000000001</v>
      </c>
      <c r="W219" s="153">
        <v>32.802700000000002</v>
      </c>
      <c r="X219" s="153">
        <v>988.9</v>
      </c>
      <c r="Y219" s="153">
        <v>3.5133000000000001</v>
      </c>
      <c r="Z219" s="153">
        <v>1.0118</v>
      </c>
      <c r="AA219" s="153">
        <v>16.488299999999999</v>
      </c>
      <c r="AB219" s="153" t="s">
        <v>7469</v>
      </c>
      <c r="AC219" s="153">
        <v>5.8150000000000004</v>
      </c>
      <c r="AD219" s="153" t="s">
        <v>7469</v>
      </c>
      <c r="AE219" s="153">
        <v>0.4501</v>
      </c>
      <c r="AF219" s="153">
        <v>0</v>
      </c>
      <c r="AG219" s="153">
        <v>29.680599999999998</v>
      </c>
      <c r="AH219" s="153" t="s">
        <v>7469</v>
      </c>
      <c r="AI219" s="153" t="s">
        <v>7469</v>
      </c>
      <c r="AJ219" s="153">
        <v>918.28499999999997</v>
      </c>
      <c r="AK219" s="153" t="s">
        <v>7469</v>
      </c>
      <c r="AL219" s="153">
        <v>5.3242000000000003</v>
      </c>
      <c r="AM219" s="153" t="s">
        <v>7469</v>
      </c>
      <c r="AN219" s="153">
        <v>28.531600000000001</v>
      </c>
      <c r="AO219" s="153">
        <v>20.636399999999998</v>
      </c>
      <c r="AP219" s="153" t="s">
        <v>7469</v>
      </c>
      <c r="AQ219" s="153">
        <v>5.1189</v>
      </c>
      <c r="AR219" s="153">
        <v>567.10799999999995</v>
      </c>
      <c r="AS219" s="153">
        <v>6.8136999999999999</v>
      </c>
      <c r="AT219" s="153">
        <v>4.1402999999999999</v>
      </c>
      <c r="AU219" s="153">
        <v>6.8599999999999994E-2</v>
      </c>
      <c r="AV219" s="153">
        <v>7.7313999999999998</v>
      </c>
      <c r="AW219" s="153" t="s">
        <v>7469</v>
      </c>
      <c r="AX219" s="153" t="s">
        <v>7469</v>
      </c>
      <c r="AY219" s="153" t="s">
        <v>7469</v>
      </c>
      <c r="AZ219" s="153">
        <v>69.5792</v>
      </c>
      <c r="BA219" s="153">
        <v>1.3503000000000001</v>
      </c>
      <c r="BB219" s="153" t="s">
        <v>7469</v>
      </c>
      <c r="BC219" s="153" t="s">
        <v>7469</v>
      </c>
      <c r="BD219" s="153" t="s">
        <v>7469</v>
      </c>
      <c r="BE219" s="153">
        <v>0.85270000000000001</v>
      </c>
      <c r="BF219" s="153">
        <v>0.34689999999999999</v>
      </c>
      <c r="BG219" s="153">
        <v>30.123999999999999</v>
      </c>
      <c r="BH219" s="153" t="s">
        <v>7469</v>
      </c>
      <c r="BI219" s="153">
        <v>15.117000000000001</v>
      </c>
      <c r="BJ219" s="153">
        <v>0.1053</v>
      </c>
      <c r="BK219" s="153" t="s">
        <v>7469</v>
      </c>
      <c r="BL219" s="153">
        <v>10.7789</v>
      </c>
      <c r="BM219" s="153">
        <v>15.241199999999999</v>
      </c>
      <c r="BN219" s="153">
        <v>27.728999999999999</v>
      </c>
      <c r="BO219" s="153">
        <v>2.0842999999999998</v>
      </c>
      <c r="BP219" s="153" t="s">
        <v>7469</v>
      </c>
      <c r="BQ219" s="153">
        <v>2.8858999999999999</v>
      </c>
      <c r="BR219" s="153" t="s">
        <v>7469</v>
      </c>
      <c r="BS219" s="153">
        <v>421.31200000000001</v>
      </c>
      <c r="BT219" s="153" t="s">
        <v>7469</v>
      </c>
      <c r="BU219" s="153">
        <v>39.568899999999999</v>
      </c>
      <c r="BV219" s="153" t="s">
        <v>7469</v>
      </c>
      <c r="BW219" s="153" t="s">
        <v>7469</v>
      </c>
      <c r="BX219" s="153">
        <v>13.0144</v>
      </c>
      <c r="BY219" s="153" t="s">
        <v>7469</v>
      </c>
      <c r="BZ219" s="153">
        <v>2.4820000000000002</v>
      </c>
      <c r="CA219" s="153">
        <v>779.19100000000003</v>
      </c>
      <c r="CB219" s="153">
        <v>0.17299999999999999</v>
      </c>
      <c r="CC219" s="153">
        <v>1.7710999999999999</v>
      </c>
      <c r="CD219" s="153">
        <v>0.61829999999999996</v>
      </c>
      <c r="CE219" s="153">
        <v>0.12039999999999999</v>
      </c>
      <c r="CF219" s="153" t="s">
        <v>7469</v>
      </c>
      <c r="CG219" s="153" t="s">
        <v>7469</v>
      </c>
      <c r="CH219" s="153">
        <v>0.34789999999999999</v>
      </c>
      <c r="CI219" s="153">
        <v>146.39590000000001</v>
      </c>
      <c r="CJ219" s="153" t="s">
        <v>7469</v>
      </c>
      <c r="CK219" s="153">
        <v>0</v>
      </c>
      <c r="CL219" s="153" t="s">
        <v>7469</v>
      </c>
      <c r="CM219" s="153" t="s">
        <v>7469</v>
      </c>
      <c r="CN219" s="153" t="s">
        <v>7469</v>
      </c>
      <c r="CO219" s="153">
        <v>2.1415000000000002</v>
      </c>
      <c r="CP219" s="153">
        <v>5.4577</v>
      </c>
      <c r="CQ219" s="153">
        <v>17.339099999999998</v>
      </c>
      <c r="CR219" s="153" t="s">
        <v>7469</v>
      </c>
      <c r="CS219" s="153">
        <v>9.9320000000000004</v>
      </c>
      <c r="CT219" s="153">
        <v>4.2849000000000004</v>
      </c>
      <c r="CU219" s="153">
        <v>1.8003</v>
      </c>
      <c r="CV219" s="153" t="s">
        <v>7469</v>
      </c>
      <c r="CW219" s="153" t="s">
        <v>7469</v>
      </c>
      <c r="CX219" s="153" t="s">
        <v>7469</v>
      </c>
      <c r="CY219" s="153">
        <v>0.58789999999999998</v>
      </c>
      <c r="CZ219" s="153">
        <v>0.17519999999999999</v>
      </c>
      <c r="DA219" s="153">
        <v>5.2717000000000001</v>
      </c>
      <c r="DB219" s="153" t="s">
        <v>7469</v>
      </c>
      <c r="DC219" s="153">
        <v>0.747</v>
      </c>
      <c r="DD219" s="153">
        <v>45.289499999999997</v>
      </c>
      <c r="DE219" s="153">
        <v>8.1646000000000001</v>
      </c>
      <c r="DF219" s="153" t="s">
        <v>7469</v>
      </c>
      <c r="DG219" s="153">
        <v>5.6638000000000002</v>
      </c>
      <c r="DH219" s="153">
        <v>0</v>
      </c>
      <c r="DI219" s="153" t="s">
        <v>7469</v>
      </c>
      <c r="DJ219" s="153" t="s">
        <v>7469</v>
      </c>
      <c r="DK219" s="153">
        <v>0</v>
      </c>
      <c r="DL219" s="153">
        <v>6.5194000000000001</v>
      </c>
      <c r="DM219" s="153">
        <v>0.17319999999999999</v>
      </c>
      <c r="DN219" s="153">
        <v>154.43989999999999</v>
      </c>
      <c r="DO219" s="153">
        <v>474.274</v>
      </c>
      <c r="DP219" s="153">
        <v>12.843999999999999</v>
      </c>
      <c r="DQ219" s="153">
        <v>0.15440000000000001</v>
      </c>
      <c r="DR219" s="153" t="s">
        <v>7469</v>
      </c>
      <c r="DS219" s="153">
        <v>0.91579999999999995</v>
      </c>
      <c r="DT219" s="153">
        <v>157.6951</v>
      </c>
      <c r="DU219" s="153">
        <v>6.5235000000000003</v>
      </c>
      <c r="DV219" s="153" t="s">
        <v>7469</v>
      </c>
      <c r="DW219" s="153" t="s">
        <v>7469</v>
      </c>
      <c r="DX219" s="153">
        <v>18.1601</v>
      </c>
      <c r="DY219" s="153">
        <v>13.4945</v>
      </c>
      <c r="DZ219" s="153">
        <v>26.703800000000001</v>
      </c>
      <c r="EA219" s="153">
        <v>3.3016000000000001</v>
      </c>
      <c r="EB219" s="153">
        <v>6.7830000000000004</v>
      </c>
      <c r="EC219" s="153">
        <v>106.18989999999999</v>
      </c>
      <c r="ED219" s="153">
        <v>1.3328</v>
      </c>
      <c r="EE219" s="153" t="s">
        <v>7469</v>
      </c>
      <c r="EF219" s="153">
        <v>189.62440000000001</v>
      </c>
      <c r="EG219" s="153">
        <v>0.1</v>
      </c>
      <c r="EH219" s="153" t="s">
        <v>7469</v>
      </c>
      <c r="EI219" s="153">
        <v>2.4605000000000001</v>
      </c>
      <c r="EJ219" s="153" t="s">
        <v>7469</v>
      </c>
      <c r="EK219" s="153" t="s">
        <v>7469</v>
      </c>
      <c r="EL219" s="153">
        <v>2.2160000000000002</v>
      </c>
      <c r="EM219" s="153">
        <v>22.927399999999999</v>
      </c>
      <c r="EN219" s="153" t="s">
        <v>7469</v>
      </c>
    </row>
    <row r="220" spans="3:144">
      <c r="C220" s="120"/>
      <c r="D220" s="103"/>
      <c r="E220" s="120" t="s">
        <v>8098</v>
      </c>
      <c r="F220" s="126" t="s">
        <v>8130</v>
      </c>
      <c r="G220" s="151" t="s">
        <v>8090</v>
      </c>
      <c r="H220" s="152" t="s">
        <v>8097</v>
      </c>
      <c r="I220" s="153" t="s">
        <v>7469</v>
      </c>
      <c r="J220" s="153">
        <v>45.784999999999997</v>
      </c>
      <c r="K220" s="153">
        <v>0</v>
      </c>
      <c r="L220" s="153">
        <v>14.406000000000001</v>
      </c>
      <c r="M220" s="153" t="s">
        <v>7469</v>
      </c>
      <c r="N220" s="153">
        <v>3960</v>
      </c>
      <c r="O220" s="153">
        <v>6080</v>
      </c>
      <c r="P220" s="153">
        <v>11.689</v>
      </c>
      <c r="Q220" s="153">
        <v>0.21460000000000001</v>
      </c>
      <c r="R220" s="153">
        <v>861</v>
      </c>
      <c r="S220" s="153">
        <v>3.0834999999999999</v>
      </c>
      <c r="T220" s="153">
        <v>3.4594</v>
      </c>
      <c r="U220" s="153" t="s">
        <v>7469</v>
      </c>
      <c r="V220" s="153">
        <v>14.233000000000001</v>
      </c>
      <c r="W220" s="153">
        <v>14.9907</v>
      </c>
      <c r="X220" s="153">
        <v>989.4</v>
      </c>
      <c r="Y220" s="153">
        <v>3.7633999999999999</v>
      </c>
      <c r="Z220" s="153">
        <v>0.85499999999999998</v>
      </c>
      <c r="AA220" s="153">
        <v>18.560500000000001</v>
      </c>
      <c r="AB220" s="153">
        <v>23.377099999999999</v>
      </c>
      <c r="AC220" s="153">
        <v>5.7409999999999997</v>
      </c>
      <c r="AD220" s="153">
        <v>0.20480000000000001</v>
      </c>
      <c r="AE220" s="153">
        <v>0.44869999999999999</v>
      </c>
      <c r="AF220" s="153">
        <v>0</v>
      </c>
      <c r="AG220" s="153">
        <v>34.027299999999997</v>
      </c>
      <c r="AH220" s="153" t="s">
        <v>7469</v>
      </c>
      <c r="AI220" s="153" t="s">
        <v>7469</v>
      </c>
      <c r="AJ220" s="153">
        <v>915.23199999999997</v>
      </c>
      <c r="AK220" s="153" t="s">
        <v>7469</v>
      </c>
      <c r="AL220" s="153">
        <v>5.0998999999999999</v>
      </c>
      <c r="AM220" s="153" t="s">
        <v>7469</v>
      </c>
      <c r="AN220" s="153">
        <v>11.226599999999999</v>
      </c>
      <c r="AO220" s="153">
        <v>15.5266</v>
      </c>
      <c r="AP220" s="153">
        <v>0</v>
      </c>
      <c r="AQ220" s="153">
        <v>5.8034999999999997</v>
      </c>
      <c r="AR220" s="153">
        <v>567.85199999999998</v>
      </c>
      <c r="AS220" s="153">
        <v>6.3802000000000003</v>
      </c>
      <c r="AT220" s="153">
        <v>2.2290000000000001</v>
      </c>
      <c r="AU220" s="153">
        <v>3.4500000000000003E-2</v>
      </c>
      <c r="AV220" s="153">
        <v>7.2275999999999998</v>
      </c>
      <c r="AW220" s="153" t="s">
        <v>7469</v>
      </c>
      <c r="AX220" s="153" t="s">
        <v>7469</v>
      </c>
      <c r="AY220" s="153" t="s">
        <v>7469</v>
      </c>
      <c r="AZ220" s="153">
        <v>63.297600000000003</v>
      </c>
      <c r="BA220" s="153">
        <v>1.1578999999999999</v>
      </c>
      <c r="BB220" s="153" t="s">
        <v>7469</v>
      </c>
      <c r="BC220" s="153" t="s">
        <v>7469</v>
      </c>
      <c r="BD220" s="153" t="s">
        <v>7469</v>
      </c>
      <c r="BE220" s="153">
        <v>0.74239999999999995</v>
      </c>
      <c r="BF220" s="153" t="s">
        <v>7469</v>
      </c>
      <c r="BG220" s="153">
        <v>25.423999999999999</v>
      </c>
      <c r="BH220" s="153" t="s">
        <v>7469</v>
      </c>
      <c r="BI220" s="153">
        <v>14.548999999999999</v>
      </c>
      <c r="BJ220" s="153">
        <v>0</v>
      </c>
      <c r="BK220" s="153" t="s">
        <v>7469</v>
      </c>
      <c r="BL220" s="153">
        <v>11.0968</v>
      </c>
      <c r="BM220" s="153">
        <v>16.072600000000001</v>
      </c>
      <c r="BN220" s="153">
        <v>26.266999999999999</v>
      </c>
      <c r="BO220" s="153">
        <v>0.91749999999999998</v>
      </c>
      <c r="BP220" s="153" t="s">
        <v>7469</v>
      </c>
      <c r="BQ220" s="153" t="s">
        <v>7469</v>
      </c>
      <c r="BR220" s="153" t="s">
        <v>7469</v>
      </c>
      <c r="BS220" s="153">
        <v>420.57600000000002</v>
      </c>
      <c r="BT220" s="153" t="s">
        <v>7469</v>
      </c>
      <c r="BU220" s="153">
        <v>31.4847</v>
      </c>
      <c r="BV220" s="153" t="s">
        <v>7469</v>
      </c>
      <c r="BW220" s="153" t="s">
        <v>7469</v>
      </c>
      <c r="BX220" s="153">
        <v>9.2451000000000008</v>
      </c>
      <c r="BY220" s="153" t="s">
        <v>7469</v>
      </c>
      <c r="BZ220" s="153">
        <v>23.332999999999998</v>
      </c>
      <c r="CA220" s="153">
        <v>777.524</v>
      </c>
      <c r="CB220" s="153">
        <v>0.13300000000000001</v>
      </c>
      <c r="CC220" s="153">
        <v>3.3954</v>
      </c>
      <c r="CD220" s="153">
        <v>0.4768</v>
      </c>
      <c r="CE220" s="153">
        <v>9.2799999999999994E-2</v>
      </c>
      <c r="CF220" s="153" t="s">
        <v>7469</v>
      </c>
      <c r="CG220" s="153" t="s">
        <v>7469</v>
      </c>
      <c r="CH220" s="153">
        <v>0.29509999999999997</v>
      </c>
      <c r="CI220" s="153">
        <v>219.60900000000001</v>
      </c>
      <c r="CJ220" s="153" t="s">
        <v>7469</v>
      </c>
      <c r="CK220" s="153">
        <v>0</v>
      </c>
      <c r="CL220" s="153" t="s">
        <v>7469</v>
      </c>
      <c r="CM220" s="153" t="s">
        <v>7469</v>
      </c>
      <c r="CN220" s="153" t="s">
        <v>7469</v>
      </c>
      <c r="CO220" s="153">
        <v>1.7817000000000001</v>
      </c>
      <c r="CP220" s="153">
        <v>5.9371</v>
      </c>
      <c r="CQ220" s="153">
        <v>16.971399999999999</v>
      </c>
      <c r="CR220" s="153" t="s">
        <v>7469</v>
      </c>
      <c r="CS220" s="153">
        <v>11.318</v>
      </c>
      <c r="CT220" s="153">
        <v>9.8260000000000005</v>
      </c>
      <c r="CU220" s="153">
        <v>1.7947</v>
      </c>
      <c r="CV220" s="153" t="s">
        <v>7469</v>
      </c>
      <c r="CW220" s="153" t="s">
        <v>7469</v>
      </c>
      <c r="CX220" s="153" t="s">
        <v>7469</v>
      </c>
      <c r="CY220" s="153">
        <v>0.58830000000000005</v>
      </c>
      <c r="CZ220" s="153">
        <v>8.5800000000000001E-2</v>
      </c>
      <c r="DA220" s="153">
        <v>4.7952000000000004</v>
      </c>
      <c r="DB220" s="153" t="s">
        <v>7469</v>
      </c>
      <c r="DC220" s="153">
        <v>6.1268000000000002</v>
      </c>
      <c r="DD220" s="153">
        <v>42.3566</v>
      </c>
      <c r="DE220" s="153">
        <v>8.2690000000000001</v>
      </c>
      <c r="DF220" s="153" t="s">
        <v>7469</v>
      </c>
      <c r="DG220" s="153">
        <v>9.3478999999999992</v>
      </c>
      <c r="DH220" s="153">
        <v>0</v>
      </c>
      <c r="DI220" s="153" t="s">
        <v>7469</v>
      </c>
      <c r="DJ220" s="153" t="s">
        <v>7469</v>
      </c>
      <c r="DK220" s="153">
        <v>0</v>
      </c>
      <c r="DL220" s="153">
        <v>5.8739999999999997</v>
      </c>
      <c r="DM220" s="153">
        <v>0.12720000000000001</v>
      </c>
      <c r="DN220" s="153">
        <v>176.55199999999999</v>
      </c>
      <c r="DO220" s="153">
        <v>396.86110000000002</v>
      </c>
      <c r="DP220" s="153">
        <v>29.793900000000001</v>
      </c>
      <c r="DQ220" s="153">
        <v>0.15390000000000001</v>
      </c>
      <c r="DR220" s="153" t="s">
        <v>7469</v>
      </c>
      <c r="DS220" s="153">
        <v>0.67269999999999996</v>
      </c>
      <c r="DT220" s="153">
        <v>152.84219999999999</v>
      </c>
      <c r="DU220" s="153">
        <v>8.1895000000000007</v>
      </c>
      <c r="DV220" s="153" t="s">
        <v>7469</v>
      </c>
      <c r="DW220" s="153" t="s">
        <v>7469</v>
      </c>
      <c r="DX220" s="153">
        <v>16.987100000000002</v>
      </c>
      <c r="DY220" s="153">
        <v>15.043799999999999</v>
      </c>
      <c r="DZ220" s="153">
        <v>25.651499999999999</v>
      </c>
      <c r="EA220" s="153">
        <v>2.6835</v>
      </c>
      <c r="EB220" s="153">
        <v>6.6459999999999999</v>
      </c>
      <c r="EC220" s="153">
        <v>94.162000000000006</v>
      </c>
      <c r="ED220" s="153">
        <v>36.830800000000004</v>
      </c>
      <c r="EE220" s="153" t="s">
        <v>7469</v>
      </c>
      <c r="EF220" s="153">
        <v>206.32650000000001</v>
      </c>
      <c r="EG220" s="153">
        <v>8.0299999999999996E-2</v>
      </c>
      <c r="EH220" s="153" t="s">
        <v>7469</v>
      </c>
      <c r="EI220" s="153">
        <v>2.0880000000000001</v>
      </c>
      <c r="EJ220" s="153" t="s">
        <v>7469</v>
      </c>
      <c r="EK220" s="153" t="s">
        <v>7469</v>
      </c>
      <c r="EL220" s="153">
        <v>2.1871</v>
      </c>
      <c r="EM220" s="153">
        <v>22.086099999999998</v>
      </c>
      <c r="EN220" s="153" t="s">
        <v>7469</v>
      </c>
    </row>
    <row r="221" spans="3:144">
      <c r="C221" s="120"/>
      <c r="D221" s="103"/>
      <c r="E221" s="120" t="s">
        <v>7693</v>
      </c>
      <c r="F221" s="126" t="s">
        <v>8130</v>
      </c>
      <c r="G221" s="151" t="s">
        <v>8090</v>
      </c>
      <c r="H221" s="152" t="s">
        <v>8097</v>
      </c>
      <c r="I221" s="153" t="s">
        <v>7469</v>
      </c>
      <c r="J221" s="153">
        <v>44.648000000000003</v>
      </c>
      <c r="K221" s="153">
        <v>0</v>
      </c>
      <c r="L221" s="153">
        <v>14.093</v>
      </c>
      <c r="M221" s="153" t="s">
        <v>7469</v>
      </c>
      <c r="N221" s="153">
        <v>3944</v>
      </c>
      <c r="O221" s="153">
        <v>11730</v>
      </c>
      <c r="P221" s="153">
        <v>11.757</v>
      </c>
      <c r="Q221" s="153">
        <v>0.26519999999999999</v>
      </c>
      <c r="R221" s="153">
        <v>746</v>
      </c>
      <c r="S221" s="153">
        <v>1.1245000000000001</v>
      </c>
      <c r="T221" s="153" t="s">
        <v>7469</v>
      </c>
      <c r="U221" s="153" t="s">
        <v>7469</v>
      </c>
      <c r="V221" s="153">
        <v>13.734</v>
      </c>
      <c r="W221" s="153">
        <v>13.314399999999999</v>
      </c>
      <c r="X221" s="153">
        <v>989.9</v>
      </c>
      <c r="Y221" s="153">
        <v>3.7191000000000001</v>
      </c>
      <c r="Z221" s="153">
        <v>0.74629999999999996</v>
      </c>
      <c r="AA221" s="153">
        <v>10.564500000000001</v>
      </c>
      <c r="AB221" s="153" t="s">
        <v>7469</v>
      </c>
      <c r="AC221" s="153">
        <v>5.9340000000000002</v>
      </c>
      <c r="AD221" s="153" t="s">
        <v>7469</v>
      </c>
      <c r="AE221" s="153">
        <v>0</v>
      </c>
      <c r="AF221" s="153">
        <v>0</v>
      </c>
      <c r="AG221" s="153">
        <v>34.561300000000003</v>
      </c>
      <c r="AH221" s="153" t="s">
        <v>7469</v>
      </c>
      <c r="AI221" s="153" t="s">
        <v>7469</v>
      </c>
      <c r="AJ221" s="153">
        <v>917.23199999999997</v>
      </c>
      <c r="AK221" s="153" t="s">
        <v>7469</v>
      </c>
      <c r="AL221" s="153" t="s">
        <v>7469</v>
      </c>
      <c r="AM221" s="153" t="s">
        <v>7469</v>
      </c>
      <c r="AN221" s="153">
        <v>11.759600000000001</v>
      </c>
      <c r="AO221" s="153">
        <v>13.354799999999999</v>
      </c>
      <c r="AP221" s="153" t="s">
        <v>7469</v>
      </c>
      <c r="AQ221" s="153">
        <v>6.1940999999999997</v>
      </c>
      <c r="AR221" s="153">
        <v>568.59699999999998</v>
      </c>
      <c r="AS221" s="153">
        <v>2.0697000000000001</v>
      </c>
      <c r="AT221" s="153">
        <v>2.4670999999999998</v>
      </c>
      <c r="AU221" s="153">
        <v>2.9000000000000001E-2</v>
      </c>
      <c r="AV221" s="153">
        <v>6.0491999999999999</v>
      </c>
      <c r="AW221" s="153" t="s">
        <v>7469</v>
      </c>
      <c r="AX221" s="153" t="s">
        <v>7469</v>
      </c>
      <c r="AY221" s="153" t="s">
        <v>7469</v>
      </c>
      <c r="AZ221" s="153">
        <v>58.7973</v>
      </c>
      <c r="BA221" s="153" t="s">
        <v>7469</v>
      </c>
      <c r="BB221" s="153" t="s">
        <v>7469</v>
      </c>
      <c r="BC221" s="153" t="s">
        <v>7469</v>
      </c>
      <c r="BD221" s="153" t="s">
        <v>7469</v>
      </c>
      <c r="BE221" s="153">
        <v>0.77200000000000002</v>
      </c>
      <c r="BF221" s="153">
        <v>0.64839999999999998</v>
      </c>
      <c r="BG221" s="153">
        <v>29.63</v>
      </c>
      <c r="BH221" s="153" t="s">
        <v>7469</v>
      </c>
      <c r="BI221" s="153">
        <v>14.519</v>
      </c>
      <c r="BJ221" s="153">
        <v>0</v>
      </c>
      <c r="BK221" s="153" t="s">
        <v>7469</v>
      </c>
      <c r="BL221" s="153">
        <v>39.758600000000001</v>
      </c>
      <c r="BM221" s="153" t="s">
        <v>7469</v>
      </c>
      <c r="BN221" s="153">
        <v>24.908000000000001</v>
      </c>
      <c r="BO221" s="153">
        <v>0.63900000000000001</v>
      </c>
      <c r="BP221" s="153" t="s">
        <v>7469</v>
      </c>
      <c r="BQ221" s="153">
        <v>2.0951</v>
      </c>
      <c r="BR221" s="153" t="s">
        <v>7469</v>
      </c>
      <c r="BS221" s="153">
        <v>422.00099999999998</v>
      </c>
      <c r="BT221" s="153" t="s">
        <v>7469</v>
      </c>
      <c r="BU221" s="153">
        <v>11.595000000000001</v>
      </c>
      <c r="BV221" s="153" t="s">
        <v>7469</v>
      </c>
      <c r="BW221" s="153" t="s">
        <v>7469</v>
      </c>
      <c r="BX221" s="153">
        <v>8.0902999999999992</v>
      </c>
      <c r="BY221" s="153" t="s">
        <v>7469</v>
      </c>
      <c r="BZ221" s="153" t="s">
        <v>7469</v>
      </c>
      <c r="CA221" s="153">
        <v>776.74599999999998</v>
      </c>
      <c r="CB221" s="153">
        <v>0.1547</v>
      </c>
      <c r="CC221" s="153">
        <v>3.3954</v>
      </c>
      <c r="CD221" s="153" t="s">
        <v>7469</v>
      </c>
      <c r="CE221" s="153">
        <v>5.7700000000000001E-2</v>
      </c>
      <c r="CF221" s="153" t="s">
        <v>7469</v>
      </c>
      <c r="CG221" s="153" t="s">
        <v>7469</v>
      </c>
      <c r="CH221" s="153">
        <v>0.2424</v>
      </c>
      <c r="CI221" s="153">
        <v>176.11060000000001</v>
      </c>
      <c r="CJ221" s="153" t="s">
        <v>7469</v>
      </c>
      <c r="CK221" s="153">
        <v>0</v>
      </c>
      <c r="CL221" s="153" t="s">
        <v>7469</v>
      </c>
      <c r="CM221" s="153" t="s">
        <v>7469</v>
      </c>
      <c r="CN221" s="153" t="s">
        <v>7469</v>
      </c>
      <c r="CO221" s="153">
        <v>1.7453000000000001</v>
      </c>
      <c r="CP221" s="153">
        <v>4.4766000000000004</v>
      </c>
      <c r="CQ221" s="153" t="s">
        <v>7469</v>
      </c>
      <c r="CR221" s="153" t="s">
        <v>7469</v>
      </c>
      <c r="CS221" s="153">
        <v>10.651999999999999</v>
      </c>
      <c r="CT221" s="153">
        <v>8.2489000000000008</v>
      </c>
      <c r="CU221" s="153">
        <v>1.7386999999999999</v>
      </c>
      <c r="CV221" s="153" t="s">
        <v>7469</v>
      </c>
      <c r="CW221" s="153" t="s">
        <v>7469</v>
      </c>
      <c r="CX221" s="153" t="s">
        <v>7469</v>
      </c>
      <c r="CY221" s="153">
        <v>0.46700000000000003</v>
      </c>
      <c r="CZ221" s="153">
        <v>0</v>
      </c>
      <c r="DA221" s="153" t="s">
        <v>7469</v>
      </c>
      <c r="DB221" s="153" t="s">
        <v>7469</v>
      </c>
      <c r="DC221" s="153">
        <v>5.9363999999999999</v>
      </c>
      <c r="DD221" s="153">
        <v>37.998600000000003</v>
      </c>
      <c r="DE221" s="153" t="s">
        <v>7469</v>
      </c>
      <c r="DF221" s="153" t="s">
        <v>7469</v>
      </c>
      <c r="DG221" s="153">
        <v>14.881500000000001</v>
      </c>
      <c r="DH221" s="153">
        <v>0</v>
      </c>
      <c r="DI221" s="153" t="s">
        <v>7469</v>
      </c>
      <c r="DJ221" s="153" t="s">
        <v>7469</v>
      </c>
      <c r="DK221" s="153">
        <v>0</v>
      </c>
      <c r="DL221" s="153" t="s">
        <v>7469</v>
      </c>
      <c r="DM221" s="153">
        <v>9.3100000000000002E-2</v>
      </c>
      <c r="DN221" s="153">
        <v>100.8515</v>
      </c>
      <c r="DO221" s="153">
        <v>422.93</v>
      </c>
      <c r="DP221" s="153">
        <v>31.489799999999999</v>
      </c>
      <c r="DQ221" s="153">
        <v>0.14910000000000001</v>
      </c>
      <c r="DR221" s="153" t="s">
        <v>7469</v>
      </c>
      <c r="DS221" s="153" t="s">
        <v>7469</v>
      </c>
      <c r="DT221" s="153">
        <v>157.51060000000001</v>
      </c>
      <c r="DU221" s="153">
        <v>9.1302000000000003</v>
      </c>
      <c r="DV221" s="153" t="s">
        <v>7469</v>
      </c>
      <c r="DW221" s="153" t="s">
        <v>7469</v>
      </c>
      <c r="DX221" s="153">
        <v>15.3232</v>
      </c>
      <c r="DY221" s="153">
        <v>15.9147</v>
      </c>
      <c r="DZ221" s="153">
        <v>24.2577</v>
      </c>
      <c r="EA221" s="153">
        <v>2.0289000000000001</v>
      </c>
      <c r="EB221" s="153">
        <v>6.1997999999999998</v>
      </c>
      <c r="EC221" s="153">
        <v>80.562100000000001</v>
      </c>
      <c r="ED221" s="153">
        <v>33.873100000000001</v>
      </c>
      <c r="EE221" s="153" t="s">
        <v>7469</v>
      </c>
      <c r="EF221" s="153">
        <v>197.19820000000001</v>
      </c>
      <c r="EG221" s="153">
        <v>3.4799999999999998E-2</v>
      </c>
      <c r="EH221" s="153" t="s">
        <v>7469</v>
      </c>
      <c r="EI221" s="153">
        <v>1.9373</v>
      </c>
      <c r="EJ221" s="153" t="s">
        <v>7469</v>
      </c>
      <c r="EK221" s="153" t="s">
        <v>7469</v>
      </c>
      <c r="EL221" s="153">
        <v>2.1747999999999998</v>
      </c>
      <c r="EM221" s="153">
        <v>25.414899999999999</v>
      </c>
      <c r="EN221" s="153" t="s">
        <v>7469</v>
      </c>
    </row>
    <row r="222" spans="3:144">
      <c r="C222" s="120"/>
      <c r="D222" s="103"/>
      <c r="E222" s="120" t="s">
        <v>8099</v>
      </c>
      <c r="F222" s="126" t="s">
        <v>8130</v>
      </c>
      <c r="G222" s="151" t="s">
        <v>8090</v>
      </c>
      <c r="H222" s="152" t="s">
        <v>8097</v>
      </c>
      <c r="I222" s="153" t="s">
        <v>7469</v>
      </c>
      <c r="J222" s="153">
        <v>44.648000000000003</v>
      </c>
      <c r="K222" s="153">
        <v>0</v>
      </c>
      <c r="L222" s="153">
        <v>14.093</v>
      </c>
      <c r="M222" s="153" t="s">
        <v>7469</v>
      </c>
      <c r="N222" s="153">
        <v>3944</v>
      </c>
      <c r="O222" s="153">
        <v>11730</v>
      </c>
      <c r="P222" s="153">
        <v>11.757</v>
      </c>
      <c r="Q222" s="153">
        <v>0.26519999999999999</v>
      </c>
      <c r="R222" s="153">
        <v>746</v>
      </c>
      <c r="S222" s="153">
        <v>1.1245000000000001</v>
      </c>
      <c r="T222" s="153" t="s">
        <v>7469</v>
      </c>
      <c r="U222" s="153" t="s">
        <v>7469</v>
      </c>
      <c r="V222" s="153">
        <v>13.734</v>
      </c>
      <c r="W222" s="153">
        <v>13.314399999999999</v>
      </c>
      <c r="X222" s="153">
        <v>989.9</v>
      </c>
      <c r="Y222" s="153">
        <v>3.7191000000000001</v>
      </c>
      <c r="Z222" s="153">
        <v>0.74629999999999996</v>
      </c>
      <c r="AA222" s="153">
        <v>10.564500000000001</v>
      </c>
      <c r="AB222" s="153" t="s">
        <v>7469</v>
      </c>
      <c r="AC222" s="153">
        <v>5.9340000000000002</v>
      </c>
      <c r="AD222" s="153" t="s">
        <v>7469</v>
      </c>
      <c r="AE222" s="153">
        <v>0</v>
      </c>
      <c r="AF222" s="153">
        <v>0</v>
      </c>
      <c r="AG222" s="153">
        <v>34.561300000000003</v>
      </c>
      <c r="AH222" s="153" t="s">
        <v>7469</v>
      </c>
      <c r="AI222" s="153" t="s">
        <v>7469</v>
      </c>
      <c r="AJ222" s="153">
        <v>917.23199999999997</v>
      </c>
      <c r="AK222" s="153" t="s">
        <v>7469</v>
      </c>
      <c r="AL222" s="153" t="s">
        <v>7469</v>
      </c>
      <c r="AM222" s="153" t="s">
        <v>7469</v>
      </c>
      <c r="AN222" s="153">
        <v>11.759600000000001</v>
      </c>
      <c r="AO222" s="153">
        <v>13.354799999999999</v>
      </c>
      <c r="AP222" s="153" t="s">
        <v>7469</v>
      </c>
      <c r="AQ222" s="153">
        <v>6.1940999999999997</v>
      </c>
      <c r="AR222" s="153">
        <v>568.59699999999998</v>
      </c>
      <c r="AS222" s="153">
        <v>2.0697000000000001</v>
      </c>
      <c r="AT222" s="153">
        <v>2.4670999999999998</v>
      </c>
      <c r="AU222" s="153">
        <v>2.9000000000000001E-2</v>
      </c>
      <c r="AV222" s="153">
        <v>6.0491999999999999</v>
      </c>
      <c r="AW222" s="153" t="s">
        <v>7469</v>
      </c>
      <c r="AX222" s="153" t="s">
        <v>7469</v>
      </c>
      <c r="AY222" s="153" t="s">
        <v>7469</v>
      </c>
      <c r="AZ222" s="153">
        <v>58.7973</v>
      </c>
      <c r="BA222" s="153" t="s">
        <v>7469</v>
      </c>
      <c r="BB222" s="153" t="s">
        <v>7469</v>
      </c>
      <c r="BC222" s="153" t="s">
        <v>7469</v>
      </c>
      <c r="BD222" s="153" t="s">
        <v>7469</v>
      </c>
      <c r="BE222" s="153">
        <v>0.77200000000000002</v>
      </c>
      <c r="BF222" s="153">
        <v>0.64839999999999998</v>
      </c>
      <c r="BG222" s="153">
        <v>29.63</v>
      </c>
      <c r="BH222" s="153" t="s">
        <v>7469</v>
      </c>
      <c r="BI222" s="153">
        <v>14.519</v>
      </c>
      <c r="BJ222" s="153">
        <v>0</v>
      </c>
      <c r="BK222" s="153" t="s">
        <v>7469</v>
      </c>
      <c r="BL222" s="153">
        <v>39.758600000000001</v>
      </c>
      <c r="BM222" s="153" t="s">
        <v>7469</v>
      </c>
      <c r="BN222" s="153">
        <v>24.908000000000001</v>
      </c>
      <c r="BO222" s="153">
        <v>0.63900000000000001</v>
      </c>
      <c r="BP222" s="153" t="s">
        <v>7469</v>
      </c>
      <c r="BQ222" s="153">
        <v>2.0951</v>
      </c>
      <c r="BR222" s="153" t="s">
        <v>7469</v>
      </c>
      <c r="BS222" s="153">
        <v>422.00099999999998</v>
      </c>
      <c r="BT222" s="153" t="s">
        <v>7469</v>
      </c>
      <c r="BU222" s="153">
        <v>11.595000000000001</v>
      </c>
      <c r="BV222" s="153" t="s">
        <v>7469</v>
      </c>
      <c r="BW222" s="153" t="s">
        <v>7469</v>
      </c>
      <c r="BX222" s="153">
        <v>8.0902999999999992</v>
      </c>
      <c r="BY222" s="153" t="s">
        <v>7469</v>
      </c>
      <c r="BZ222" s="153" t="s">
        <v>7469</v>
      </c>
      <c r="CA222" s="153">
        <v>776.74599999999998</v>
      </c>
      <c r="CB222" s="153">
        <v>0.1547</v>
      </c>
      <c r="CC222" s="153">
        <v>3.3954</v>
      </c>
      <c r="CD222" s="153" t="s">
        <v>7469</v>
      </c>
      <c r="CE222" s="153">
        <v>5.7700000000000001E-2</v>
      </c>
      <c r="CF222" s="153" t="s">
        <v>7469</v>
      </c>
      <c r="CG222" s="153" t="s">
        <v>7469</v>
      </c>
      <c r="CH222" s="153">
        <v>0.2424</v>
      </c>
      <c r="CI222" s="153">
        <v>176.11060000000001</v>
      </c>
      <c r="CJ222" s="153" t="s">
        <v>7469</v>
      </c>
      <c r="CK222" s="153" t="s">
        <v>7469</v>
      </c>
      <c r="CL222" s="153" t="s">
        <v>7469</v>
      </c>
      <c r="CM222" s="153" t="s">
        <v>7469</v>
      </c>
      <c r="CN222" s="153" t="s">
        <v>7469</v>
      </c>
      <c r="CO222" s="153">
        <v>1.7453000000000001</v>
      </c>
      <c r="CP222" s="153">
        <v>4.4766000000000004</v>
      </c>
      <c r="CQ222" s="153" t="s">
        <v>7469</v>
      </c>
      <c r="CR222" s="153" t="s">
        <v>7469</v>
      </c>
      <c r="CS222" s="153">
        <v>10.651999999999999</v>
      </c>
      <c r="CT222" s="153">
        <v>8.2489000000000008</v>
      </c>
      <c r="CU222" s="153">
        <v>1.7386999999999999</v>
      </c>
      <c r="CV222" s="153" t="s">
        <v>7469</v>
      </c>
      <c r="CW222" s="153" t="s">
        <v>7469</v>
      </c>
      <c r="CX222" s="153" t="s">
        <v>7469</v>
      </c>
      <c r="CY222" s="153">
        <v>0.46700000000000003</v>
      </c>
      <c r="CZ222" s="153">
        <v>0</v>
      </c>
      <c r="DA222" s="153" t="s">
        <v>7469</v>
      </c>
      <c r="DB222" s="153" t="s">
        <v>7469</v>
      </c>
      <c r="DC222" s="153">
        <v>5.9363999999999999</v>
      </c>
      <c r="DD222" s="153">
        <v>37.998600000000003</v>
      </c>
      <c r="DE222" s="153" t="s">
        <v>7469</v>
      </c>
      <c r="DF222" s="153" t="s">
        <v>7469</v>
      </c>
      <c r="DG222" s="153">
        <v>14.881500000000001</v>
      </c>
      <c r="DH222" s="153">
        <v>0</v>
      </c>
      <c r="DI222" s="153" t="s">
        <v>7469</v>
      </c>
      <c r="DJ222" s="153" t="s">
        <v>7469</v>
      </c>
      <c r="DK222" s="153">
        <v>0</v>
      </c>
      <c r="DL222" s="153" t="s">
        <v>7469</v>
      </c>
      <c r="DM222" s="153">
        <v>9.3100000000000002E-2</v>
      </c>
      <c r="DN222" s="153">
        <v>100.8515</v>
      </c>
      <c r="DO222" s="153">
        <v>422.93</v>
      </c>
      <c r="DP222" s="153">
        <v>31.489799999999999</v>
      </c>
      <c r="DQ222" s="153">
        <v>0.14910000000000001</v>
      </c>
      <c r="DR222" s="153" t="s">
        <v>7469</v>
      </c>
      <c r="DS222" s="153" t="s">
        <v>7469</v>
      </c>
      <c r="DT222" s="153">
        <v>157.51060000000001</v>
      </c>
      <c r="DU222" s="153">
        <v>9.1302000000000003</v>
      </c>
      <c r="DV222" s="153" t="s">
        <v>7469</v>
      </c>
      <c r="DW222" s="153" t="s">
        <v>7469</v>
      </c>
      <c r="DX222" s="153">
        <v>15.3232</v>
      </c>
      <c r="DY222" s="153">
        <v>15.9147</v>
      </c>
      <c r="DZ222" s="153">
        <v>24.2577</v>
      </c>
      <c r="EA222" s="153">
        <v>2.0289000000000001</v>
      </c>
      <c r="EB222" s="153">
        <v>6.1997999999999998</v>
      </c>
      <c r="EC222" s="153">
        <v>80.562100000000001</v>
      </c>
      <c r="ED222" s="153">
        <v>33.873100000000001</v>
      </c>
      <c r="EE222" s="153" t="s">
        <v>7469</v>
      </c>
      <c r="EF222" s="153">
        <v>197.19820000000001</v>
      </c>
      <c r="EG222" s="153">
        <v>3.4799999999999998E-2</v>
      </c>
      <c r="EH222" s="153" t="s">
        <v>7469</v>
      </c>
      <c r="EI222" s="153">
        <v>1.9373</v>
      </c>
      <c r="EJ222" s="153" t="s">
        <v>7469</v>
      </c>
      <c r="EK222" s="153" t="s">
        <v>7469</v>
      </c>
      <c r="EL222" s="153">
        <v>2.1747999999999998</v>
      </c>
      <c r="EM222" s="153">
        <v>25.414899999999999</v>
      </c>
      <c r="EN222" s="153" t="s">
        <v>7469</v>
      </c>
    </row>
    <row r="223" spans="3:144">
      <c r="C223" s="120"/>
      <c r="D223" s="103"/>
      <c r="E223" s="120" t="s">
        <v>8100</v>
      </c>
      <c r="F223" s="126" t="s">
        <v>8130</v>
      </c>
      <c r="G223" s="151" t="s">
        <v>8090</v>
      </c>
      <c r="H223" s="152" t="s">
        <v>8097</v>
      </c>
      <c r="I223" s="153" t="s">
        <v>7469</v>
      </c>
      <c r="J223" s="153" t="s">
        <v>7469</v>
      </c>
      <c r="K223" s="153" t="s">
        <v>7469</v>
      </c>
      <c r="L223" s="153" t="s">
        <v>7469</v>
      </c>
      <c r="M223" s="153" t="s">
        <v>7469</v>
      </c>
      <c r="N223" s="153">
        <v>3416</v>
      </c>
      <c r="O223" s="153">
        <v>13046</v>
      </c>
      <c r="P223" s="153" t="s">
        <v>7469</v>
      </c>
      <c r="Q223" s="153" t="s">
        <v>7469</v>
      </c>
      <c r="R223" s="153">
        <v>519</v>
      </c>
      <c r="S223" s="153" t="s">
        <v>7469</v>
      </c>
      <c r="T223" s="153" t="s">
        <v>7469</v>
      </c>
      <c r="U223" s="153" t="s">
        <v>7469</v>
      </c>
      <c r="V223" s="153" t="s">
        <v>7469</v>
      </c>
      <c r="W223" s="153" t="s">
        <v>7469</v>
      </c>
      <c r="X223" s="153" t="s">
        <v>7469</v>
      </c>
      <c r="Y223" s="153" t="s">
        <v>7469</v>
      </c>
      <c r="Z223" s="153" t="s">
        <v>7469</v>
      </c>
      <c r="AA223" s="153" t="s">
        <v>7469</v>
      </c>
      <c r="AB223" s="153" t="s">
        <v>7469</v>
      </c>
      <c r="AC223" s="153" t="s">
        <v>7469</v>
      </c>
      <c r="AD223" s="153" t="s">
        <v>7469</v>
      </c>
      <c r="AE223" s="153">
        <v>0</v>
      </c>
      <c r="AF223" s="153">
        <v>0</v>
      </c>
      <c r="AG223" s="153" t="s">
        <v>7469</v>
      </c>
      <c r="AH223" s="153" t="s">
        <v>7469</v>
      </c>
      <c r="AI223" s="153" t="s">
        <v>7469</v>
      </c>
      <c r="AJ223" s="153" t="s">
        <v>7469</v>
      </c>
      <c r="AK223" s="153" t="s">
        <v>7469</v>
      </c>
      <c r="AL223" s="153" t="s">
        <v>7469</v>
      </c>
      <c r="AM223" s="153" t="s">
        <v>7469</v>
      </c>
      <c r="AN223" s="153" t="s">
        <v>7469</v>
      </c>
      <c r="AO223" s="153" t="s">
        <v>7469</v>
      </c>
      <c r="AP223" s="153" t="s">
        <v>7469</v>
      </c>
      <c r="AQ223" s="153" t="s">
        <v>7469</v>
      </c>
      <c r="AR223" s="153" t="s">
        <v>7469</v>
      </c>
      <c r="AS223" s="153" t="s">
        <v>7469</v>
      </c>
      <c r="AT223" s="153" t="s">
        <v>7469</v>
      </c>
      <c r="AU223" s="153" t="s">
        <v>7469</v>
      </c>
      <c r="AV223" s="153" t="s">
        <v>7469</v>
      </c>
      <c r="AW223" s="153" t="s">
        <v>7469</v>
      </c>
      <c r="AX223" s="153" t="s">
        <v>7469</v>
      </c>
      <c r="AY223" s="153" t="s">
        <v>7469</v>
      </c>
      <c r="AZ223" s="153" t="s">
        <v>7469</v>
      </c>
      <c r="BA223" s="153" t="s">
        <v>7469</v>
      </c>
      <c r="BB223" s="153" t="s">
        <v>7469</v>
      </c>
      <c r="BC223" s="153" t="s">
        <v>7469</v>
      </c>
      <c r="BD223" s="153" t="s">
        <v>7469</v>
      </c>
      <c r="BE223" s="153" t="s">
        <v>7469</v>
      </c>
      <c r="BF223" s="153" t="s">
        <v>7469</v>
      </c>
      <c r="BG223" s="153">
        <v>30.123999999999999</v>
      </c>
      <c r="BH223" s="153" t="s">
        <v>7469</v>
      </c>
      <c r="BI223" s="153" t="s">
        <v>7469</v>
      </c>
      <c r="BJ223" s="153">
        <v>0</v>
      </c>
      <c r="BK223" s="153" t="s">
        <v>7469</v>
      </c>
      <c r="BL223" s="153" t="s">
        <v>7469</v>
      </c>
      <c r="BM223" s="153" t="s">
        <v>7469</v>
      </c>
      <c r="BN223" s="153">
        <v>21.207999999999998</v>
      </c>
      <c r="BO223" s="153">
        <v>1.1875</v>
      </c>
      <c r="BP223" s="153" t="s">
        <v>7469</v>
      </c>
      <c r="BQ223" s="153" t="s">
        <v>7469</v>
      </c>
      <c r="BR223" s="153" t="s">
        <v>7469</v>
      </c>
      <c r="BS223" s="153" t="s">
        <v>7469</v>
      </c>
      <c r="BT223" s="153" t="s">
        <v>7469</v>
      </c>
      <c r="BU223" s="153" t="s">
        <v>7469</v>
      </c>
      <c r="BV223" s="153" t="s">
        <v>7469</v>
      </c>
      <c r="BW223" s="153" t="s">
        <v>7469</v>
      </c>
      <c r="BX223" s="153" t="s">
        <v>7469</v>
      </c>
      <c r="BY223" s="153" t="s">
        <v>7469</v>
      </c>
      <c r="BZ223" s="153" t="s">
        <v>7469</v>
      </c>
      <c r="CA223" s="153">
        <v>772.053</v>
      </c>
      <c r="CB223" s="153" t="s">
        <v>7469</v>
      </c>
      <c r="CC223" s="153" t="s">
        <v>7469</v>
      </c>
      <c r="CD223" s="153" t="s">
        <v>7469</v>
      </c>
      <c r="CE223" s="153">
        <v>2.6599999999999999E-2</v>
      </c>
      <c r="CF223" s="153" t="s">
        <v>7469</v>
      </c>
      <c r="CG223" s="153" t="s">
        <v>7469</v>
      </c>
      <c r="CH223" s="153" t="s">
        <v>7469</v>
      </c>
      <c r="CI223" s="153" t="s">
        <v>7469</v>
      </c>
      <c r="CJ223" s="153" t="s">
        <v>7469</v>
      </c>
      <c r="CK223" s="153" t="s">
        <v>7469</v>
      </c>
      <c r="CL223" s="153" t="s">
        <v>7469</v>
      </c>
      <c r="CM223" s="153" t="s">
        <v>7469</v>
      </c>
      <c r="CN223" s="153" t="s">
        <v>7469</v>
      </c>
      <c r="CO223" s="153" t="s">
        <v>7469</v>
      </c>
      <c r="CP223" s="153" t="s">
        <v>7469</v>
      </c>
      <c r="CQ223" s="153" t="s">
        <v>7469</v>
      </c>
      <c r="CR223" s="153" t="s">
        <v>7469</v>
      </c>
      <c r="CS223" s="153" t="s">
        <v>7469</v>
      </c>
      <c r="CT223" s="153" t="s">
        <v>7469</v>
      </c>
      <c r="CU223" s="153">
        <v>1.4742</v>
      </c>
      <c r="CV223" s="153" t="s">
        <v>7469</v>
      </c>
      <c r="CW223" s="153" t="s">
        <v>7469</v>
      </c>
      <c r="CX223" s="153" t="s">
        <v>7469</v>
      </c>
      <c r="CY223" s="153" t="s">
        <v>7469</v>
      </c>
      <c r="CZ223" s="153" t="s">
        <v>7469</v>
      </c>
      <c r="DA223" s="153" t="s">
        <v>7469</v>
      </c>
      <c r="DB223" s="153" t="s">
        <v>7469</v>
      </c>
      <c r="DC223" s="153" t="s">
        <v>7469</v>
      </c>
      <c r="DD223" s="153" t="s">
        <v>7469</v>
      </c>
      <c r="DE223" s="153" t="s">
        <v>7469</v>
      </c>
      <c r="DF223" s="153" t="s">
        <v>7469</v>
      </c>
      <c r="DG223" s="153" t="s">
        <v>7469</v>
      </c>
      <c r="DH223" s="153">
        <v>0</v>
      </c>
      <c r="DI223" s="153" t="s">
        <v>7469</v>
      </c>
      <c r="DJ223" s="153" t="s">
        <v>7469</v>
      </c>
      <c r="DK223" s="153">
        <v>0</v>
      </c>
      <c r="DL223" s="153" t="s">
        <v>7469</v>
      </c>
      <c r="DM223" s="153" t="s">
        <v>7469</v>
      </c>
      <c r="DN223" s="153" t="s">
        <v>7469</v>
      </c>
      <c r="DO223" s="153" t="s">
        <v>7469</v>
      </c>
      <c r="DP223" s="153" t="s">
        <v>7469</v>
      </c>
      <c r="DQ223" s="153">
        <v>0.1072</v>
      </c>
      <c r="DR223" s="153" t="s">
        <v>7469</v>
      </c>
      <c r="DS223" s="153" t="s">
        <v>7469</v>
      </c>
      <c r="DT223" s="153" t="s">
        <v>7469</v>
      </c>
      <c r="DU223" s="153" t="s">
        <v>7469</v>
      </c>
      <c r="DV223" s="153" t="s">
        <v>7469</v>
      </c>
      <c r="DW223" s="153" t="s">
        <v>7469</v>
      </c>
      <c r="DX223" s="153" t="s">
        <v>7469</v>
      </c>
      <c r="DY223" s="153" t="s">
        <v>7469</v>
      </c>
      <c r="DZ223" s="153" t="s">
        <v>7469</v>
      </c>
      <c r="EA223" s="153" t="s">
        <v>7469</v>
      </c>
      <c r="EB223" s="153" t="s">
        <v>7469</v>
      </c>
      <c r="EC223" s="153" t="s">
        <v>7469</v>
      </c>
      <c r="ED223" s="153" t="s">
        <v>7469</v>
      </c>
      <c r="EE223" s="153">
        <v>0</v>
      </c>
      <c r="EF223" s="153" t="s">
        <v>7469</v>
      </c>
      <c r="EG223" s="153" t="s">
        <v>7469</v>
      </c>
      <c r="EH223" s="153" t="s">
        <v>7469</v>
      </c>
      <c r="EI223" s="153" t="s">
        <v>7469</v>
      </c>
      <c r="EJ223" s="153" t="s">
        <v>7469</v>
      </c>
      <c r="EK223" s="153" t="s">
        <v>7469</v>
      </c>
      <c r="EL223" s="153" t="s">
        <v>7469</v>
      </c>
      <c r="EM223" s="153" t="s">
        <v>7469</v>
      </c>
      <c r="EN223" s="153" t="s">
        <v>7469</v>
      </c>
    </row>
    <row r="224" spans="3:144">
      <c r="C224" s="120"/>
      <c r="D224" s="103"/>
      <c r="E224" s="120" t="s">
        <v>8101</v>
      </c>
      <c r="F224" s="126" t="s">
        <v>8130</v>
      </c>
      <c r="G224" s="151" t="s">
        <v>8090</v>
      </c>
      <c r="H224" s="152" t="s">
        <v>8097</v>
      </c>
      <c r="I224" s="153" t="s">
        <v>7469</v>
      </c>
      <c r="J224" s="153" t="s">
        <v>7469</v>
      </c>
      <c r="K224" s="153" t="s">
        <v>7469</v>
      </c>
      <c r="L224" s="153" t="s">
        <v>7469</v>
      </c>
      <c r="M224" s="153" t="s">
        <v>7469</v>
      </c>
      <c r="N224" s="153">
        <v>10123</v>
      </c>
      <c r="O224" s="153">
        <v>12256</v>
      </c>
      <c r="P224" s="153" t="s">
        <v>7469</v>
      </c>
      <c r="Q224" s="153" t="s">
        <v>7469</v>
      </c>
      <c r="R224" s="153">
        <v>503</v>
      </c>
      <c r="S224" s="153" t="s">
        <v>7469</v>
      </c>
      <c r="T224" s="153" t="s">
        <v>7469</v>
      </c>
      <c r="U224" s="153" t="s">
        <v>7469</v>
      </c>
      <c r="V224" s="153" t="s">
        <v>7469</v>
      </c>
      <c r="W224" s="153" t="s">
        <v>7469</v>
      </c>
      <c r="X224" s="153" t="s">
        <v>7469</v>
      </c>
      <c r="Y224" s="153" t="s">
        <v>7469</v>
      </c>
      <c r="Z224" s="153" t="s">
        <v>7469</v>
      </c>
      <c r="AA224" s="153" t="s">
        <v>7469</v>
      </c>
      <c r="AB224" s="153" t="s">
        <v>7469</v>
      </c>
      <c r="AC224" s="153" t="s">
        <v>7469</v>
      </c>
      <c r="AD224" s="153" t="s">
        <v>7469</v>
      </c>
      <c r="AE224" s="153">
        <v>0</v>
      </c>
      <c r="AF224" s="153">
        <v>0</v>
      </c>
      <c r="AG224" s="153" t="s">
        <v>7469</v>
      </c>
      <c r="AH224" s="153" t="s">
        <v>7469</v>
      </c>
      <c r="AI224" s="153" t="s">
        <v>7469</v>
      </c>
      <c r="AJ224" s="153" t="s">
        <v>7469</v>
      </c>
      <c r="AK224" s="153" t="s">
        <v>7469</v>
      </c>
      <c r="AL224" s="153" t="s">
        <v>7469</v>
      </c>
      <c r="AM224" s="153" t="s">
        <v>7469</v>
      </c>
      <c r="AN224" s="153" t="s">
        <v>7469</v>
      </c>
      <c r="AO224" s="153" t="s">
        <v>7469</v>
      </c>
      <c r="AP224" s="153">
        <v>0</v>
      </c>
      <c r="AQ224" s="153" t="s">
        <v>7469</v>
      </c>
      <c r="AR224" s="153" t="s">
        <v>7469</v>
      </c>
      <c r="AS224" s="153" t="s">
        <v>7469</v>
      </c>
      <c r="AT224" s="153" t="s">
        <v>7469</v>
      </c>
      <c r="AU224" s="153" t="s">
        <v>7469</v>
      </c>
      <c r="AV224" s="153" t="s">
        <v>7469</v>
      </c>
      <c r="AW224" s="153" t="s">
        <v>7469</v>
      </c>
      <c r="AX224" s="153" t="s">
        <v>7469</v>
      </c>
      <c r="AY224" s="153" t="s">
        <v>7469</v>
      </c>
      <c r="AZ224" s="153" t="s">
        <v>7469</v>
      </c>
      <c r="BA224" s="153" t="s">
        <v>7469</v>
      </c>
      <c r="BB224" s="153" t="s">
        <v>7469</v>
      </c>
      <c r="BC224" s="153" t="s">
        <v>7469</v>
      </c>
      <c r="BD224" s="153" t="s">
        <v>7469</v>
      </c>
      <c r="BE224" s="153" t="s">
        <v>7469</v>
      </c>
      <c r="BF224" s="153" t="s">
        <v>7469</v>
      </c>
      <c r="BG224" s="153">
        <v>29.265000000000001</v>
      </c>
      <c r="BH224" s="153" t="s">
        <v>7469</v>
      </c>
      <c r="BI224" s="153" t="s">
        <v>7469</v>
      </c>
      <c r="BJ224" s="153">
        <v>0</v>
      </c>
      <c r="BK224" s="153" t="s">
        <v>7469</v>
      </c>
      <c r="BL224" s="153" t="s">
        <v>7469</v>
      </c>
      <c r="BM224" s="153" t="s">
        <v>7469</v>
      </c>
      <c r="BN224" s="153">
        <v>19.913</v>
      </c>
      <c r="BO224" s="153" t="s">
        <v>7469</v>
      </c>
      <c r="BP224" s="153" t="s">
        <v>7469</v>
      </c>
      <c r="BQ224" s="153" t="s">
        <v>7469</v>
      </c>
      <c r="BR224" s="153" t="s">
        <v>7469</v>
      </c>
      <c r="BS224" s="153" t="s">
        <v>7469</v>
      </c>
      <c r="BT224" s="153" t="s">
        <v>7469</v>
      </c>
      <c r="BU224" s="153" t="s">
        <v>7469</v>
      </c>
      <c r="BV224" s="153" t="s">
        <v>7469</v>
      </c>
      <c r="BW224" s="153" t="s">
        <v>7469</v>
      </c>
      <c r="BX224" s="153" t="s">
        <v>7469</v>
      </c>
      <c r="BY224" s="153" t="s">
        <v>7469</v>
      </c>
      <c r="BZ224" s="153" t="s">
        <v>7469</v>
      </c>
      <c r="CA224" s="153">
        <v>771.91700000000003</v>
      </c>
      <c r="CB224" s="153" t="s">
        <v>7469</v>
      </c>
      <c r="CC224" s="153" t="s">
        <v>7469</v>
      </c>
      <c r="CD224" s="153" t="s">
        <v>7469</v>
      </c>
      <c r="CE224" s="153" t="s">
        <v>7469</v>
      </c>
      <c r="CF224" s="153" t="s">
        <v>7469</v>
      </c>
      <c r="CG224" s="153" t="s">
        <v>7469</v>
      </c>
      <c r="CH224" s="153" t="s">
        <v>7469</v>
      </c>
      <c r="CI224" s="153" t="s">
        <v>7469</v>
      </c>
      <c r="CJ224" s="153" t="s">
        <v>7469</v>
      </c>
      <c r="CK224" s="153" t="s">
        <v>7469</v>
      </c>
      <c r="CL224" s="153" t="s">
        <v>7469</v>
      </c>
      <c r="CM224" s="153" t="s">
        <v>7469</v>
      </c>
      <c r="CN224" s="153" t="s">
        <v>7469</v>
      </c>
      <c r="CO224" s="153" t="s">
        <v>7469</v>
      </c>
      <c r="CP224" s="153" t="s">
        <v>7469</v>
      </c>
      <c r="CQ224" s="153" t="s">
        <v>7469</v>
      </c>
      <c r="CR224" s="153" t="s">
        <v>7469</v>
      </c>
      <c r="CS224" s="153" t="s">
        <v>7469</v>
      </c>
      <c r="CT224" s="153" t="s">
        <v>7469</v>
      </c>
      <c r="CU224" s="153">
        <v>1.3819999999999999</v>
      </c>
      <c r="CV224" s="153" t="s">
        <v>7469</v>
      </c>
      <c r="CW224" s="153" t="s">
        <v>7469</v>
      </c>
      <c r="CX224" s="153" t="s">
        <v>7469</v>
      </c>
      <c r="CY224" s="153" t="s">
        <v>7469</v>
      </c>
      <c r="CZ224" s="153" t="s">
        <v>7469</v>
      </c>
      <c r="DA224" s="153" t="s">
        <v>7469</v>
      </c>
      <c r="DB224" s="153" t="s">
        <v>7469</v>
      </c>
      <c r="DC224" s="153" t="s">
        <v>7469</v>
      </c>
      <c r="DD224" s="153" t="s">
        <v>7469</v>
      </c>
      <c r="DE224" s="153" t="s">
        <v>7469</v>
      </c>
      <c r="DF224" s="153" t="s">
        <v>7469</v>
      </c>
      <c r="DG224" s="153" t="s">
        <v>7469</v>
      </c>
      <c r="DH224" s="153" t="s">
        <v>7469</v>
      </c>
      <c r="DI224" s="153" t="s">
        <v>7469</v>
      </c>
      <c r="DJ224" s="153" t="s">
        <v>7469</v>
      </c>
      <c r="DK224" s="153">
        <v>0</v>
      </c>
      <c r="DL224" s="153" t="s">
        <v>7469</v>
      </c>
      <c r="DM224" s="153" t="s">
        <v>7469</v>
      </c>
      <c r="DN224" s="153" t="s">
        <v>7469</v>
      </c>
      <c r="DO224" s="153" t="s">
        <v>7469</v>
      </c>
      <c r="DP224" s="153" t="s">
        <v>7469</v>
      </c>
      <c r="DQ224" s="153">
        <v>0.10050000000000001</v>
      </c>
      <c r="DR224" s="153" t="s">
        <v>7469</v>
      </c>
      <c r="DS224" s="153" t="s">
        <v>7469</v>
      </c>
      <c r="DT224" s="153" t="s">
        <v>7469</v>
      </c>
      <c r="DU224" s="153" t="s">
        <v>7469</v>
      </c>
      <c r="DV224" s="153" t="s">
        <v>7469</v>
      </c>
      <c r="DW224" s="153" t="s">
        <v>7469</v>
      </c>
      <c r="DX224" s="153" t="s">
        <v>7469</v>
      </c>
      <c r="DY224" s="153" t="s">
        <v>7469</v>
      </c>
      <c r="DZ224" s="153" t="s">
        <v>7469</v>
      </c>
      <c r="EA224" s="153" t="s">
        <v>7469</v>
      </c>
      <c r="EB224" s="153" t="s">
        <v>7469</v>
      </c>
      <c r="EC224" s="153" t="s">
        <v>7469</v>
      </c>
      <c r="ED224" s="153" t="s">
        <v>7469</v>
      </c>
      <c r="EE224" s="153">
        <v>0</v>
      </c>
      <c r="EF224" s="153" t="s">
        <v>7469</v>
      </c>
      <c r="EG224" s="153" t="s">
        <v>7469</v>
      </c>
      <c r="EH224" s="153" t="s">
        <v>7469</v>
      </c>
      <c r="EI224" s="153" t="s">
        <v>7469</v>
      </c>
      <c r="EJ224" s="153" t="s">
        <v>7469</v>
      </c>
      <c r="EK224" s="153" t="s">
        <v>7469</v>
      </c>
      <c r="EL224" s="153" t="s">
        <v>7469</v>
      </c>
      <c r="EM224" s="153" t="s">
        <v>7469</v>
      </c>
      <c r="EN224" s="153" t="s">
        <v>7469</v>
      </c>
    </row>
    <row r="225" spans="3:144">
      <c r="C225" s="120"/>
      <c r="D225" s="103"/>
      <c r="E225" s="120" t="s">
        <v>8102</v>
      </c>
      <c r="F225" s="126" t="s">
        <v>8130</v>
      </c>
      <c r="G225" s="151" t="s">
        <v>8090</v>
      </c>
      <c r="H225" s="152" t="s">
        <v>8097</v>
      </c>
      <c r="I225" s="153" t="s">
        <v>7469</v>
      </c>
      <c r="J225" s="153" t="s">
        <v>7469</v>
      </c>
      <c r="K225" s="153" t="s">
        <v>7469</v>
      </c>
      <c r="L225" s="153" t="s">
        <v>7469</v>
      </c>
      <c r="M225" s="153" t="s">
        <v>7469</v>
      </c>
      <c r="N225" s="153" t="s">
        <v>7469</v>
      </c>
      <c r="O225" s="153">
        <v>11717</v>
      </c>
      <c r="P225" s="153" t="s">
        <v>7469</v>
      </c>
      <c r="Q225" s="153" t="s">
        <v>7469</v>
      </c>
      <c r="R225" s="153" t="s">
        <v>7469</v>
      </c>
      <c r="S225" s="153" t="s">
        <v>7469</v>
      </c>
      <c r="T225" s="153" t="s">
        <v>7469</v>
      </c>
      <c r="U225" s="153" t="s">
        <v>7469</v>
      </c>
      <c r="V225" s="153" t="s">
        <v>7469</v>
      </c>
      <c r="W225" s="153" t="s">
        <v>7469</v>
      </c>
      <c r="X225" s="153" t="s">
        <v>7469</v>
      </c>
      <c r="Y225" s="153" t="s">
        <v>7469</v>
      </c>
      <c r="Z225" s="153" t="s">
        <v>7469</v>
      </c>
      <c r="AA225" s="153" t="s">
        <v>7469</v>
      </c>
      <c r="AB225" s="153" t="s">
        <v>7469</v>
      </c>
      <c r="AC225" s="153" t="s">
        <v>7469</v>
      </c>
      <c r="AD225" s="153" t="s">
        <v>7469</v>
      </c>
      <c r="AE225" s="153" t="s">
        <v>7469</v>
      </c>
      <c r="AF225" s="153" t="s">
        <v>7469</v>
      </c>
      <c r="AG225" s="153" t="s">
        <v>7469</v>
      </c>
      <c r="AH225" s="153" t="s">
        <v>7469</v>
      </c>
      <c r="AI225" s="153" t="s">
        <v>7469</v>
      </c>
      <c r="AJ225" s="153" t="s">
        <v>7469</v>
      </c>
      <c r="AK225" s="153" t="s">
        <v>7469</v>
      </c>
      <c r="AL225" s="153" t="s">
        <v>7469</v>
      </c>
      <c r="AM225" s="153" t="s">
        <v>7469</v>
      </c>
      <c r="AN225" s="153" t="s">
        <v>7469</v>
      </c>
      <c r="AO225" s="153" t="s">
        <v>7469</v>
      </c>
      <c r="AP225" s="153" t="s">
        <v>7469</v>
      </c>
      <c r="AQ225" s="153" t="s">
        <v>7469</v>
      </c>
      <c r="AR225" s="153" t="s">
        <v>7469</v>
      </c>
      <c r="AS225" s="153" t="s">
        <v>7469</v>
      </c>
      <c r="AT225" s="153" t="s">
        <v>7469</v>
      </c>
      <c r="AU225" s="153" t="s">
        <v>7469</v>
      </c>
      <c r="AV225" s="153" t="s">
        <v>7469</v>
      </c>
      <c r="AW225" s="153" t="s">
        <v>7469</v>
      </c>
      <c r="AX225" s="153" t="s">
        <v>7469</v>
      </c>
      <c r="AY225" s="153" t="s">
        <v>7469</v>
      </c>
      <c r="AZ225" s="153" t="s">
        <v>7469</v>
      </c>
      <c r="BA225" s="153" t="s">
        <v>7469</v>
      </c>
      <c r="BB225" s="153" t="s">
        <v>7469</v>
      </c>
      <c r="BC225" s="153" t="s">
        <v>7469</v>
      </c>
      <c r="BD225" s="153" t="s">
        <v>7469</v>
      </c>
      <c r="BE225" s="153" t="s">
        <v>7469</v>
      </c>
      <c r="BF225" s="153" t="s">
        <v>7469</v>
      </c>
      <c r="BG225" s="153" t="s">
        <v>7469</v>
      </c>
      <c r="BH225" s="153" t="s">
        <v>7469</v>
      </c>
      <c r="BI225" s="153" t="s">
        <v>7469</v>
      </c>
      <c r="BJ225" s="153" t="s">
        <v>7469</v>
      </c>
      <c r="BK225" s="153" t="s">
        <v>7469</v>
      </c>
      <c r="BL225" s="153" t="s">
        <v>7469</v>
      </c>
      <c r="BM225" s="153" t="s">
        <v>7469</v>
      </c>
      <c r="BN225" s="153">
        <v>18.646999999999998</v>
      </c>
      <c r="BO225" s="153" t="s">
        <v>7469</v>
      </c>
      <c r="BP225" s="153" t="s">
        <v>7469</v>
      </c>
      <c r="BQ225" s="153" t="s">
        <v>7469</v>
      </c>
      <c r="BR225" s="153" t="s">
        <v>7469</v>
      </c>
      <c r="BS225" s="153" t="s">
        <v>7469</v>
      </c>
      <c r="BT225" s="153" t="s">
        <v>7469</v>
      </c>
      <c r="BU225" s="153" t="s">
        <v>7469</v>
      </c>
      <c r="BV225" s="153" t="s">
        <v>7469</v>
      </c>
      <c r="BW225" s="153" t="s">
        <v>7469</v>
      </c>
      <c r="BX225" s="153" t="s">
        <v>7469</v>
      </c>
      <c r="BY225" s="153" t="s">
        <v>7469</v>
      </c>
      <c r="BZ225" s="153" t="s">
        <v>7469</v>
      </c>
      <c r="CA225" s="153">
        <v>769.04</v>
      </c>
      <c r="CB225" s="153" t="s">
        <v>7469</v>
      </c>
      <c r="CC225" s="153" t="s">
        <v>7469</v>
      </c>
      <c r="CD225" s="153" t="s">
        <v>7469</v>
      </c>
      <c r="CE225" s="153" t="s">
        <v>7469</v>
      </c>
      <c r="CF225" s="153" t="s">
        <v>7469</v>
      </c>
      <c r="CG225" s="153" t="s">
        <v>7469</v>
      </c>
      <c r="CH225" s="153" t="s">
        <v>7469</v>
      </c>
      <c r="CI225" s="153" t="s">
        <v>7469</v>
      </c>
      <c r="CJ225" s="153" t="s">
        <v>7469</v>
      </c>
      <c r="CK225" s="153" t="s">
        <v>7469</v>
      </c>
      <c r="CL225" s="153" t="s">
        <v>7469</v>
      </c>
      <c r="CM225" s="153" t="s">
        <v>7469</v>
      </c>
      <c r="CN225" s="153" t="s">
        <v>7469</v>
      </c>
      <c r="CO225" s="153" t="s">
        <v>7469</v>
      </c>
      <c r="CP225" s="153" t="s">
        <v>7469</v>
      </c>
      <c r="CQ225" s="153" t="s">
        <v>7469</v>
      </c>
      <c r="CR225" s="153" t="s">
        <v>7469</v>
      </c>
      <c r="CS225" s="153" t="s">
        <v>7469</v>
      </c>
      <c r="CT225" s="153" t="s">
        <v>7469</v>
      </c>
      <c r="CU225" s="153" t="s">
        <v>7469</v>
      </c>
      <c r="CV225" s="153" t="s">
        <v>7469</v>
      </c>
      <c r="CW225" s="153" t="s">
        <v>7469</v>
      </c>
      <c r="CX225" s="153" t="s">
        <v>7469</v>
      </c>
      <c r="CY225" s="153" t="s">
        <v>7469</v>
      </c>
      <c r="CZ225" s="153" t="s">
        <v>7469</v>
      </c>
      <c r="DA225" s="153" t="s">
        <v>7469</v>
      </c>
      <c r="DB225" s="153" t="s">
        <v>7469</v>
      </c>
      <c r="DC225" s="153" t="s">
        <v>7469</v>
      </c>
      <c r="DD225" s="153" t="s">
        <v>7469</v>
      </c>
      <c r="DE225" s="153" t="s">
        <v>7469</v>
      </c>
      <c r="DF225" s="153" t="s">
        <v>7469</v>
      </c>
      <c r="DG225" s="153" t="s">
        <v>7469</v>
      </c>
      <c r="DH225" s="153" t="s">
        <v>7469</v>
      </c>
      <c r="DI225" s="153" t="s">
        <v>7469</v>
      </c>
      <c r="DJ225" s="153" t="s">
        <v>7469</v>
      </c>
      <c r="DK225" s="153" t="s">
        <v>7469</v>
      </c>
      <c r="DL225" s="153" t="s">
        <v>7469</v>
      </c>
      <c r="DM225" s="153" t="s">
        <v>7469</v>
      </c>
      <c r="DN225" s="153" t="s">
        <v>7469</v>
      </c>
      <c r="DO225" s="153" t="s">
        <v>7469</v>
      </c>
      <c r="DP225" s="153" t="s">
        <v>7469</v>
      </c>
      <c r="DQ225" s="153" t="s">
        <v>7469</v>
      </c>
      <c r="DR225" s="153" t="s">
        <v>7469</v>
      </c>
      <c r="DS225" s="153" t="s">
        <v>7469</v>
      </c>
      <c r="DT225" s="153" t="s">
        <v>7469</v>
      </c>
      <c r="DU225" s="153" t="s">
        <v>7469</v>
      </c>
      <c r="DV225" s="153" t="s">
        <v>7469</v>
      </c>
      <c r="DW225" s="153" t="s">
        <v>7469</v>
      </c>
      <c r="DX225" s="153" t="s">
        <v>7469</v>
      </c>
      <c r="DY225" s="153" t="s">
        <v>7469</v>
      </c>
      <c r="DZ225" s="153" t="s">
        <v>7469</v>
      </c>
      <c r="EA225" s="153" t="s">
        <v>7469</v>
      </c>
      <c r="EB225" s="153" t="s">
        <v>7469</v>
      </c>
      <c r="EC225" s="153" t="s">
        <v>7469</v>
      </c>
      <c r="ED225" s="153" t="s">
        <v>7469</v>
      </c>
      <c r="EE225" s="153" t="s">
        <v>7469</v>
      </c>
      <c r="EF225" s="153" t="s">
        <v>7469</v>
      </c>
      <c r="EG225" s="153" t="s">
        <v>7469</v>
      </c>
      <c r="EH225" s="153" t="s">
        <v>7469</v>
      </c>
      <c r="EI225" s="153" t="s">
        <v>7469</v>
      </c>
      <c r="EJ225" s="153" t="s">
        <v>7469</v>
      </c>
      <c r="EK225" s="153" t="s">
        <v>7469</v>
      </c>
      <c r="EL225" s="153" t="s">
        <v>7469</v>
      </c>
      <c r="EM225" s="153" t="s">
        <v>7469</v>
      </c>
      <c r="EN225" s="153" t="s">
        <v>7469</v>
      </c>
    </row>
    <row r="226" spans="3:144">
      <c r="C226" s="120"/>
      <c r="D226" s="103"/>
      <c r="E226" s="120" t="s">
        <v>8103</v>
      </c>
      <c r="F226" s="126" t="s">
        <v>8130</v>
      </c>
      <c r="G226" s="151" t="s">
        <v>8090</v>
      </c>
      <c r="H226" s="152" t="s">
        <v>8097</v>
      </c>
      <c r="I226" s="153">
        <v>7.8936000000000002</v>
      </c>
      <c r="J226" s="153">
        <v>8.2520000000000007</v>
      </c>
      <c r="K226" s="153">
        <v>23.3</v>
      </c>
      <c r="L226" s="153">
        <v>18.82</v>
      </c>
      <c r="M226" s="153" t="s">
        <v>7469</v>
      </c>
      <c r="N226" s="153">
        <v>3693</v>
      </c>
      <c r="O226" s="153">
        <v>6042</v>
      </c>
      <c r="P226" s="153">
        <v>3.5019999999999998</v>
      </c>
      <c r="Q226" s="153">
        <v>0.26419999999999999</v>
      </c>
      <c r="R226" s="153">
        <v>843</v>
      </c>
      <c r="S226" s="153">
        <v>3.3555000000000001</v>
      </c>
      <c r="T226" s="153">
        <v>3.3227000000000002</v>
      </c>
      <c r="U226" s="153" t="s">
        <v>7469</v>
      </c>
      <c r="V226" s="153">
        <v>15.253</v>
      </c>
      <c r="W226" s="153">
        <v>32.337400000000002</v>
      </c>
      <c r="X226" s="153">
        <v>1055.2</v>
      </c>
      <c r="Y226" s="153">
        <v>3.7303999999999999</v>
      </c>
      <c r="Z226" s="153">
        <v>1.3649</v>
      </c>
      <c r="AA226" s="153">
        <v>16.441099999999999</v>
      </c>
      <c r="AB226" s="153">
        <v>25.348700000000001</v>
      </c>
      <c r="AC226" s="153">
        <v>5.8559999999999999</v>
      </c>
      <c r="AD226" s="153">
        <v>0.42499999999999999</v>
      </c>
      <c r="AE226" s="153">
        <v>0.45200000000000001</v>
      </c>
      <c r="AF226" s="153">
        <v>0</v>
      </c>
      <c r="AG226" s="153">
        <v>25.7791</v>
      </c>
      <c r="AH226" s="153">
        <v>0</v>
      </c>
      <c r="AI226" s="153">
        <v>169.93539999999999</v>
      </c>
      <c r="AJ226" s="153">
        <v>912.55799999999999</v>
      </c>
      <c r="AK226" s="153" t="s">
        <v>7469</v>
      </c>
      <c r="AL226" s="153">
        <v>5.35</v>
      </c>
      <c r="AM226" s="153" t="s">
        <v>7469</v>
      </c>
      <c r="AN226" s="153">
        <v>14.1366</v>
      </c>
      <c r="AO226" s="153">
        <v>19.461400000000001</v>
      </c>
      <c r="AP226" s="153">
        <v>0</v>
      </c>
      <c r="AQ226" s="153" t="s">
        <v>7469</v>
      </c>
      <c r="AR226" s="153">
        <v>537.30700000000002</v>
      </c>
      <c r="AS226" s="153">
        <v>6.7350000000000003</v>
      </c>
      <c r="AT226" s="153">
        <v>4.5233999999999996</v>
      </c>
      <c r="AU226" s="153">
        <v>7.4800000000000005E-2</v>
      </c>
      <c r="AV226" s="153">
        <v>8.1273</v>
      </c>
      <c r="AW226" s="153" t="s">
        <v>7469</v>
      </c>
      <c r="AX226" s="153" t="s">
        <v>7469</v>
      </c>
      <c r="AY226" s="153" t="s">
        <v>7469</v>
      </c>
      <c r="AZ226" s="153">
        <v>68.070700000000002</v>
      </c>
      <c r="BA226" s="153">
        <v>1.5032000000000001</v>
      </c>
      <c r="BB226" s="153" t="s">
        <v>7469</v>
      </c>
      <c r="BC226" s="153" t="s">
        <v>7469</v>
      </c>
      <c r="BD226" s="153" t="s">
        <v>7469</v>
      </c>
      <c r="BE226" s="153">
        <v>1.0765</v>
      </c>
      <c r="BF226" s="153">
        <v>0.2011</v>
      </c>
      <c r="BG226" s="153" t="s">
        <v>7469</v>
      </c>
      <c r="BH226" s="153" t="s">
        <v>7469</v>
      </c>
      <c r="BI226" s="153">
        <v>13.422000000000001</v>
      </c>
      <c r="BJ226" s="153">
        <v>0</v>
      </c>
      <c r="BK226" s="153" t="s">
        <v>7469</v>
      </c>
      <c r="BL226" s="153">
        <v>15.216900000000001</v>
      </c>
      <c r="BM226" s="153">
        <v>14.737</v>
      </c>
      <c r="BN226" s="153">
        <v>29.31</v>
      </c>
      <c r="BO226" s="153">
        <v>2.7757000000000001</v>
      </c>
      <c r="BP226" s="153" t="s">
        <v>7469</v>
      </c>
      <c r="BQ226" s="153">
        <v>2.3149000000000002</v>
      </c>
      <c r="BR226" s="153" t="s">
        <v>7469</v>
      </c>
      <c r="BS226" s="153">
        <v>422.09399999999999</v>
      </c>
      <c r="BT226" s="153" t="s">
        <v>7469</v>
      </c>
      <c r="BU226" s="153">
        <v>32.8431</v>
      </c>
      <c r="BV226" s="153" t="s">
        <v>7469</v>
      </c>
      <c r="BW226" s="153" t="s">
        <v>7469</v>
      </c>
      <c r="BX226" s="153">
        <v>10.8202</v>
      </c>
      <c r="BY226" s="153" t="s">
        <v>7469</v>
      </c>
      <c r="BZ226" s="153">
        <v>2.6890000000000001</v>
      </c>
      <c r="CA226" s="153">
        <v>778.99199999999996</v>
      </c>
      <c r="CB226" s="153">
        <v>0.18859999999999999</v>
      </c>
      <c r="CC226" s="153">
        <v>0.1595</v>
      </c>
      <c r="CD226" s="153">
        <v>0.53010000000000002</v>
      </c>
      <c r="CE226" s="153">
        <v>0.20930000000000001</v>
      </c>
      <c r="CF226" s="153" t="s">
        <v>7469</v>
      </c>
      <c r="CG226" s="153" t="s">
        <v>7469</v>
      </c>
      <c r="CH226" s="153">
        <v>0.32600000000000001</v>
      </c>
      <c r="CI226" s="153">
        <v>80.9345</v>
      </c>
      <c r="CJ226" s="153" t="s">
        <v>7469</v>
      </c>
      <c r="CK226" s="153" t="s">
        <v>7469</v>
      </c>
      <c r="CL226" s="153" t="s">
        <v>7469</v>
      </c>
      <c r="CM226" s="153" t="s">
        <v>7469</v>
      </c>
      <c r="CN226" s="153" t="s">
        <v>7469</v>
      </c>
      <c r="CO226" s="153">
        <v>2.4982000000000002</v>
      </c>
      <c r="CP226" s="153">
        <v>2.7134</v>
      </c>
      <c r="CQ226" s="153">
        <v>16.860399999999998</v>
      </c>
      <c r="CR226" s="153" t="s">
        <v>7469</v>
      </c>
      <c r="CS226" s="153">
        <v>12.656000000000001</v>
      </c>
      <c r="CT226" s="153">
        <v>12.5039</v>
      </c>
      <c r="CU226" s="153">
        <v>1.8082</v>
      </c>
      <c r="CV226" s="153" t="s">
        <v>7469</v>
      </c>
      <c r="CW226" s="153" t="s">
        <v>7469</v>
      </c>
      <c r="CX226" s="153" t="s">
        <v>7469</v>
      </c>
      <c r="CY226" s="153">
        <v>0.65839999999999999</v>
      </c>
      <c r="CZ226" s="153">
        <v>0.29820000000000002</v>
      </c>
      <c r="DA226" s="153">
        <v>8.0907</v>
      </c>
      <c r="DB226" s="153" t="s">
        <v>7469</v>
      </c>
      <c r="DC226" s="153">
        <v>3.5276999999999998</v>
      </c>
      <c r="DD226" s="153">
        <v>46.747599999999998</v>
      </c>
      <c r="DE226" s="153" t="s">
        <v>7469</v>
      </c>
      <c r="DF226" s="153" t="s">
        <v>7469</v>
      </c>
      <c r="DG226" s="153">
        <v>4.9347000000000003</v>
      </c>
      <c r="DH226" s="153">
        <v>0</v>
      </c>
      <c r="DI226" s="153" t="s">
        <v>7469</v>
      </c>
      <c r="DJ226" s="153" t="s">
        <v>7469</v>
      </c>
      <c r="DK226" s="153">
        <v>0</v>
      </c>
      <c r="DL226" s="153">
        <v>3.8317999999999999</v>
      </c>
      <c r="DM226" s="153">
        <v>0</v>
      </c>
      <c r="DN226" s="153">
        <v>67.313900000000004</v>
      </c>
      <c r="DO226" s="153">
        <v>417.87630000000001</v>
      </c>
      <c r="DP226" s="153">
        <v>13.9772</v>
      </c>
      <c r="DQ226" s="153">
        <v>0.155</v>
      </c>
      <c r="DR226" s="153" t="s">
        <v>7469</v>
      </c>
      <c r="DS226" s="153">
        <v>1.1737</v>
      </c>
      <c r="DT226" s="153">
        <v>139.3306</v>
      </c>
      <c r="DU226" s="153">
        <v>2.5907</v>
      </c>
      <c r="DV226" s="153" t="s">
        <v>7469</v>
      </c>
      <c r="DW226" s="153" t="s">
        <v>7469</v>
      </c>
      <c r="DX226" s="153">
        <v>18.330300000000001</v>
      </c>
      <c r="DY226" s="153">
        <v>13.790100000000001</v>
      </c>
      <c r="DZ226" s="153">
        <v>26.685300000000002</v>
      </c>
      <c r="EA226" s="153">
        <v>12.2575</v>
      </c>
      <c r="EB226" s="153">
        <v>6.7290999999999999</v>
      </c>
      <c r="EC226" s="153">
        <v>103.5097</v>
      </c>
      <c r="ED226" s="153">
        <v>1.0297000000000001</v>
      </c>
      <c r="EE226" s="153" t="s">
        <v>7469</v>
      </c>
      <c r="EF226" s="153">
        <v>204.14269999999999</v>
      </c>
      <c r="EG226" s="153">
        <v>0.12139999999999999</v>
      </c>
      <c r="EH226" s="153" t="s">
        <v>7469</v>
      </c>
      <c r="EI226" s="153">
        <v>3.1354000000000002</v>
      </c>
      <c r="EJ226" s="153" t="s">
        <v>7469</v>
      </c>
      <c r="EK226" s="153" t="s">
        <v>7469</v>
      </c>
      <c r="EL226" s="153">
        <v>2.2313000000000001</v>
      </c>
      <c r="EM226" s="153">
        <v>23.6922</v>
      </c>
      <c r="EN226" s="153" t="s">
        <v>7469</v>
      </c>
    </row>
    <row r="227" spans="3:144">
      <c r="C227" s="120"/>
      <c r="D227" s="145" t="s">
        <v>8131</v>
      </c>
      <c r="E227" s="146"/>
      <c r="F227" s="147"/>
      <c r="G227" s="154"/>
      <c r="H227" s="155"/>
      <c r="I227" s="156"/>
      <c r="J227" s="156"/>
      <c r="K227" s="156"/>
      <c r="L227" s="156"/>
      <c r="M227" s="156"/>
      <c r="N227" s="156"/>
      <c r="O227" s="156"/>
      <c r="P227" s="156"/>
      <c r="Q227" s="156"/>
      <c r="R227" s="156"/>
      <c r="S227" s="156"/>
      <c r="T227" s="156"/>
      <c r="U227" s="156"/>
      <c r="V227" s="156"/>
      <c r="W227" s="156"/>
      <c r="X227" s="156"/>
      <c r="Y227" s="156"/>
      <c r="Z227" s="156"/>
      <c r="AA227" s="156"/>
      <c r="AB227" s="156"/>
      <c r="AC227" s="156"/>
      <c r="AD227" s="156"/>
      <c r="AE227" s="156"/>
      <c r="AF227" s="156"/>
      <c r="AG227" s="156"/>
      <c r="AH227" s="156"/>
      <c r="AI227" s="156"/>
      <c r="AJ227" s="156"/>
      <c r="AK227" s="156"/>
      <c r="AL227" s="156"/>
      <c r="AM227" s="156"/>
      <c r="AN227" s="156"/>
      <c r="AO227" s="156"/>
      <c r="AP227" s="156"/>
      <c r="AQ227" s="156"/>
      <c r="AR227" s="156"/>
      <c r="AS227" s="156"/>
      <c r="AT227" s="156"/>
      <c r="AU227" s="156"/>
      <c r="AV227" s="156"/>
      <c r="AW227" s="156"/>
      <c r="AX227" s="156"/>
      <c r="AY227" s="156"/>
      <c r="AZ227" s="156"/>
      <c r="BA227" s="156"/>
      <c r="BB227" s="156"/>
      <c r="BC227" s="156"/>
      <c r="BD227" s="156"/>
      <c r="BE227" s="156"/>
      <c r="BF227" s="156"/>
      <c r="BG227" s="156"/>
      <c r="BH227" s="156"/>
      <c r="BI227" s="156"/>
      <c r="BJ227" s="156"/>
      <c r="BK227" s="156"/>
      <c r="BL227" s="156"/>
      <c r="BM227" s="156"/>
      <c r="BN227" s="156"/>
      <c r="BO227" s="156"/>
      <c r="BP227" s="156"/>
      <c r="BQ227" s="156"/>
      <c r="BR227" s="156"/>
      <c r="BS227" s="156"/>
      <c r="BT227" s="156"/>
      <c r="BU227" s="156"/>
      <c r="BV227" s="156"/>
      <c r="BW227" s="156"/>
      <c r="BX227" s="156"/>
      <c r="BY227" s="156"/>
      <c r="BZ227" s="156"/>
      <c r="CA227" s="156"/>
      <c r="CB227" s="156"/>
      <c r="CC227" s="156"/>
      <c r="CD227" s="156"/>
      <c r="CE227" s="156"/>
      <c r="CF227" s="156"/>
      <c r="CG227" s="156"/>
      <c r="CH227" s="156"/>
      <c r="CI227" s="156"/>
      <c r="CJ227" s="156"/>
      <c r="CK227" s="156"/>
      <c r="CL227" s="156"/>
      <c r="CM227" s="156"/>
      <c r="CN227" s="156"/>
      <c r="CO227" s="156"/>
      <c r="CP227" s="156"/>
      <c r="CQ227" s="156"/>
      <c r="CR227" s="156"/>
      <c r="CS227" s="156"/>
      <c r="CT227" s="156"/>
      <c r="CU227" s="156"/>
      <c r="CV227" s="156"/>
      <c r="CW227" s="156"/>
      <c r="CX227" s="156"/>
      <c r="CY227" s="156"/>
      <c r="CZ227" s="156"/>
      <c r="DA227" s="156"/>
      <c r="DB227" s="156"/>
      <c r="DC227" s="156"/>
      <c r="DD227" s="156"/>
      <c r="DE227" s="156"/>
      <c r="DF227" s="156"/>
      <c r="DG227" s="156"/>
      <c r="DH227" s="156"/>
      <c r="DI227" s="156"/>
      <c r="DJ227" s="156"/>
      <c r="DK227" s="156"/>
      <c r="DL227" s="156"/>
      <c r="DM227" s="156"/>
      <c r="DN227" s="156"/>
      <c r="DO227" s="156"/>
      <c r="DP227" s="156"/>
      <c r="DQ227" s="156"/>
      <c r="DR227" s="156"/>
      <c r="DS227" s="156"/>
      <c r="DT227" s="156"/>
      <c r="DU227" s="156"/>
      <c r="DV227" s="156"/>
      <c r="DW227" s="156"/>
      <c r="DX227" s="156"/>
      <c r="DY227" s="156"/>
      <c r="DZ227" s="156"/>
      <c r="EA227" s="156"/>
      <c r="EB227" s="156"/>
      <c r="EC227" s="156"/>
      <c r="ED227" s="156"/>
      <c r="EE227" s="156"/>
      <c r="EF227" s="156"/>
      <c r="EG227" s="156"/>
      <c r="EH227" s="156"/>
      <c r="EI227" s="156"/>
      <c r="EJ227" s="156"/>
      <c r="EK227" s="156"/>
      <c r="EL227" s="156"/>
      <c r="EM227" s="156"/>
      <c r="EN227" s="156"/>
    </row>
    <row r="228" spans="3:144">
      <c r="C228" s="120"/>
      <c r="D228" s="103"/>
      <c r="E228" s="120" t="s">
        <v>8088</v>
      </c>
      <c r="F228" s="130" t="s">
        <v>8132</v>
      </c>
      <c r="G228" s="151" t="s">
        <v>8090</v>
      </c>
      <c r="H228" s="152" t="s">
        <v>8091</v>
      </c>
      <c r="I228" s="153">
        <v>1706.0277000000001</v>
      </c>
      <c r="J228" s="153">
        <v>135.90299999999999</v>
      </c>
      <c r="K228" s="153">
        <v>3772.4</v>
      </c>
      <c r="L228" s="153">
        <v>31.86</v>
      </c>
      <c r="M228" s="153">
        <v>70.448999999999998</v>
      </c>
      <c r="N228" s="153">
        <v>5023</v>
      </c>
      <c r="O228" s="153">
        <v>8624</v>
      </c>
      <c r="P228" s="153">
        <v>-1.0620000000000001</v>
      </c>
      <c r="Q228" s="153">
        <v>10.466200000000001</v>
      </c>
      <c r="R228" s="153">
        <v>2505</v>
      </c>
      <c r="S228" s="153">
        <v>5.0266999999999999</v>
      </c>
      <c r="T228" s="153">
        <v>16.2865</v>
      </c>
      <c r="U228" s="153">
        <v>18.998999999999999</v>
      </c>
      <c r="V228" s="153">
        <v>-132.10300000000001</v>
      </c>
      <c r="W228" s="153">
        <v>75.902699999999996</v>
      </c>
      <c r="X228" s="153">
        <v>1010.2</v>
      </c>
      <c r="Y228" s="153">
        <v>1.0752999999999999</v>
      </c>
      <c r="Z228" s="153">
        <v>54.833100000000002</v>
      </c>
      <c r="AA228" s="153">
        <v>451.88240000000002</v>
      </c>
      <c r="AB228" s="153">
        <v>126.0121</v>
      </c>
      <c r="AC228" s="153">
        <v>-13.8025</v>
      </c>
      <c r="AD228" s="153">
        <v>48.4298</v>
      </c>
      <c r="AE228" s="153">
        <v>3.9325999999999999</v>
      </c>
      <c r="AF228" s="153">
        <v>58.817599999999999</v>
      </c>
      <c r="AG228" s="153">
        <v>28.417300000000001</v>
      </c>
      <c r="AH228" s="153">
        <v>2.5571999999999999</v>
      </c>
      <c r="AI228" s="153">
        <v>85.617000000000004</v>
      </c>
      <c r="AJ228" s="153">
        <v>87.319000000000003</v>
      </c>
      <c r="AK228" s="153">
        <v>7.3475999999999999</v>
      </c>
      <c r="AL228" s="153">
        <v>0.1593</v>
      </c>
      <c r="AM228" s="153">
        <v>45.056699999999999</v>
      </c>
      <c r="AN228" s="153">
        <v>1194.0565999999999</v>
      </c>
      <c r="AO228" s="153">
        <v>9.9997000000000007</v>
      </c>
      <c r="AP228" s="153">
        <v>111.12479999999999</v>
      </c>
      <c r="AQ228" s="153">
        <v>-12.307399999999999</v>
      </c>
      <c r="AR228" s="153">
        <v>466.77</v>
      </c>
      <c r="AS228" s="153">
        <v>43.546999999999997</v>
      </c>
      <c r="AT228" s="153">
        <v>19.251899999999999</v>
      </c>
      <c r="AU228" s="153">
        <v>24.039000000000001</v>
      </c>
      <c r="AV228" s="153">
        <v>526.7826</v>
      </c>
      <c r="AW228" s="153" t="s">
        <v>7469</v>
      </c>
      <c r="AX228" s="153">
        <v>4.0762</v>
      </c>
      <c r="AY228" s="153" t="s">
        <v>7469</v>
      </c>
      <c r="AZ228" s="153">
        <v>329.73399999999998</v>
      </c>
      <c r="BA228" s="153">
        <v>4.3653000000000004</v>
      </c>
      <c r="BB228" s="153">
        <v>72.974000000000004</v>
      </c>
      <c r="BC228" s="153">
        <v>3.8610000000000002</v>
      </c>
      <c r="BD228" s="153">
        <v>3.71</v>
      </c>
      <c r="BE228" s="153">
        <v>-0.72499999999999998</v>
      </c>
      <c r="BF228" s="153">
        <v>2.8872</v>
      </c>
      <c r="BG228" s="153" t="s">
        <v>7469</v>
      </c>
      <c r="BH228" s="153">
        <v>21.584</v>
      </c>
      <c r="BI228" s="153">
        <v>10.973000000000001</v>
      </c>
      <c r="BJ228" s="153">
        <v>10.47</v>
      </c>
      <c r="BK228" s="153">
        <v>3.2006999999999999</v>
      </c>
      <c r="BL228" s="153">
        <v>65.651799999999994</v>
      </c>
      <c r="BM228" s="153">
        <v>66.069299999999998</v>
      </c>
      <c r="BN228" s="153">
        <v>731.09</v>
      </c>
      <c r="BO228" s="153">
        <v>1.1860999999999999</v>
      </c>
      <c r="BP228" s="153">
        <v>1.2729999999999999</v>
      </c>
      <c r="BQ228" s="153">
        <v>0.51380000000000003</v>
      </c>
      <c r="BR228" s="153">
        <v>5.5119999999999996</v>
      </c>
      <c r="BS228" s="153">
        <v>121.76300000000001</v>
      </c>
      <c r="BT228" s="153">
        <v>5.2076000000000002</v>
      </c>
      <c r="BU228" s="153">
        <v>33.183999999999997</v>
      </c>
      <c r="BV228" s="153">
        <v>5.0948000000000002</v>
      </c>
      <c r="BW228" s="153" t="s">
        <v>7469</v>
      </c>
      <c r="BX228" s="153">
        <v>37.386600000000001</v>
      </c>
      <c r="BY228" s="153">
        <v>7.2247000000000003</v>
      </c>
      <c r="BZ228" s="153" t="s">
        <v>7469</v>
      </c>
      <c r="CA228" s="153">
        <v>-18.457999999999998</v>
      </c>
      <c r="CB228" s="153">
        <v>28.753</v>
      </c>
      <c r="CC228" s="153">
        <v>0.19320000000000001</v>
      </c>
      <c r="CD228" s="153">
        <v>20.005500000000001</v>
      </c>
      <c r="CE228" s="153">
        <v>7.1054000000000004</v>
      </c>
      <c r="CF228" s="153">
        <v>57.679099999999998</v>
      </c>
      <c r="CG228" s="153">
        <v>3.5190999999999999</v>
      </c>
      <c r="CH228" s="153">
        <v>8.9094999999999995</v>
      </c>
      <c r="CI228" s="153">
        <v>621.92039999999997</v>
      </c>
      <c r="CJ228" s="153" t="s">
        <v>7469</v>
      </c>
      <c r="CK228" s="153" t="s">
        <v>7469</v>
      </c>
      <c r="CL228" s="153" t="s">
        <v>7469</v>
      </c>
      <c r="CM228" s="153" t="s">
        <v>7469</v>
      </c>
      <c r="CN228" s="153" t="s">
        <v>7469</v>
      </c>
      <c r="CO228" s="153">
        <v>71.798900000000003</v>
      </c>
      <c r="CP228" s="153">
        <v>137.75989999999999</v>
      </c>
      <c r="CQ228" s="153">
        <v>-2.9506000000000001</v>
      </c>
      <c r="CR228" s="153" t="s">
        <v>7469</v>
      </c>
      <c r="CS228" s="153">
        <v>252.441</v>
      </c>
      <c r="CT228" s="153">
        <v>14.1325</v>
      </c>
      <c r="CU228" s="153">
        <v>15.3195</v>
      </c>
      <c r="CV228" s="153" t="s">
        <v>7469</v>
      </c>
      <c r="CW228" s="153" t="s">
        <v>7469</v>
      </c>
      <c r="CX228" s="153" t="s">
        <v>7469</v>
      </c>
      <c r="CY228" s="153">
        <v>174.58240000000001</v>
      </c>
      <c r="CZ228" s="153">
        <v>37.392400000000002</v>
      </c>
      <c r="DA228" s="153">
        <v>22.368600000000001</v>
      </c>
      <c r="DB228" s="153" t="s">
        <v>7469</v>
      </c>
      <c r="DC228" s="153">
        <v>42.429699999999997</v>
      </c>
      <c r="DD228" s="153">
        <v>54.268599999999999</v>
      </c>
      <c r="DE228" s="153">
        <v>14.591100000000001</v>
      </c>
      <c r="DF228" s="153" t="s">
        <v>7469</v>
      </c>
      <c r="DG228" s="153">
        <v>206.77719999999999</v>
      </c>
      <c r="DH228" s="153">
        <v>-7.6499999999999999E-2</v>
      </c>
      <c r="DI228" s="153">
        <v>7.8278999999999996</v>
      </c>
      <c r="DJ228" s="153" t="s">
        <v>7469</v>
      </c>
      <c r="DK228" s="153">
        <v>8.6600999999999999</v>
      </c>
      <c r="DL228" s="153">
        <v>61.811100000000003</v>
      </c>
      <c r="DM228" s="153">
        <v>12.524100000000001</v>
      </c>
      <c r="DN228" s="153">
        <v>3529.7665000000002</v>
      </c>
      <c r="DO228" s="153">
        <v>664.95809999999994</v>
      </c>
      <c r="DP228" s="153">
        <v>18.351700000000001</v>
      </c>
      <c r="DQ228" s="153">
        <v>27.498200000000001</v>
      </c>
      <c r="DR228" s="153" t="s">
        <v>7469</v>
      </c>
      <c r="DS228" s="153" t="s">
        <v>7469</v>
      </c>
      <c r="DT228" s="153">
        <v>73.7256</v>
      </c>
      <c r="DU228" s="153">
        <v>151.91929999999999</v>
      </c>
      <c r="DV228" s="153">
        <v>-0.8175</v>
      </c>
      <c r="DW228" s="153" t="s">
        <v>7469</v>
      </c>
      <c r="DX228" s="153">
        <v>18.211400000000001</v>
      </c>
      <c r="DY228" s="153">
        <v>34.860700000000001</v>
      </c>
      <c r="DZ228" s="153">
        <v>7.5164999999999997</v>
      </c>
      <c r="EA228" s="153">
        <v>150.2217</v>
      </c>
      <c r="EB228" s="153">
        <v>65.269400000000005</v>
      </c>
      <c r="EC228" s="153">
        <v>201.29419999999999</v>
      </c>
      <c r="ED228" s="153">
        <v>46.732700000000001</v>
      </c>
      <c r="EE228" s="153" t="s">
        <v>7469</v>
      </c>
      <c r="EF228" s="153">
        <v>21.6098</v>
      </c>
      <c r="EG228" s="153">
        <v>90.546800000000005</v>
      </c>
      <c r="EH228" s="153">
        <v>1.8284</v>
      </c>
      <c r="EI228" s="153">
        <v>2.3959999999999999</v>
      </c>
      <c r="EJ228" s="153" t="s">
        <v>7469</v>
      </c>
      <c r="EK228" s="153">
        <v>2.8490000000000002</v>
      </c>
      <c r="EL228" s="153">
        <v>-0.36120000000000002</v>
      </c>
      <c r="EM228" s="153">
        <v>57.106200000000001</v>
      </c>
      <c r="EN228" s="153">
        <v>12.229699999999999</v>
      </c>
    </row>
    <row r="229" spans="3:144">
      <c r="C229" s="120"/>
      <c r="D229" s="103"/>
      <c r="E229" s="120" t="s">
        <v>8092</v>
      </c>
      <c r="F229" s="130" t="s">
        <v>8132</v>
      </c>
      <c r="G229" s="151" t="s">
        <v>8090</v>
      </c>
      <c r="H229" s="152" t="s">
        <v>8091</v>
      </c>
      <c r="I229" s="153">
        <v>1726.1466</v>
      </c>
      <c r="J229" s="153">
        <v>131.851</v>
      </c>
      <c r="K229" s="153">
        <v>3568.8</v>
      </c>
      <c r="L229" s="153">
        <v>24.710999999999999</v>
      </c>
      <c r="M229" s="153">
        <v>156.417</v>
      </c>
      <c r="N229" s="153">
        <v>5738</v>
      </c>
      <c r="O229" s="153">
        <v>2891</v>
      </c>
      <c r="P229" s="153">
        <v>3.556</v>
      </c>
      <c r="Q229" s="153">
        <v>-2.2852000000000001</v>
      </c>
      <c r="R229" s="153">
        <v>2636</v>
      </c>
      <c r="S229" s="153">
        <v>2.7284999999999999</v>
      </c>
      <c r="T229" s="153">
        <v>13.5265</v>
      </c>
      <c r="U229" s="153">
        <v>17.09</v>
      </c>
      <c r="V229" s="153">
        <v>-136.62200000000001</v>
      </c>
      <c r="W229" s="153">
        <v>85.517799999999994</v>
      </c>
      <c r="X229" s="153">
        <v>1342.4</v>
      </c>
      <c r="Y229" s="153">
        <v>0.75490000000000002</v>
      </c>
      <c r="Z229" s="153">
        <v>60.259700000000002</v>
      </c>
      <c r="AA229" s="153">
        <v>485.72640000000001</v>
      </c>
      <c r="AB229" s="153">
        <v>126.13200000000001</v>
      </c>
      <c r="AC229" s="153">
        <v>-15.464</v>
      </c>
      <c r="AD229" s="153">
        <v>39.359099999999998</v>
      </c>
      <c r="AE229" s="153">
        <v>4.0697999999999999</v>
      </c>
      <c r="AF229" s="153">
        <v>70.442300000000003</v>
      </c>
      <c r="AG229" s="153">
        <v>30.6404</v>
      </c>
      <c r="AH229" s="153">
        <v>5.2271999999999998</v>
      </c>
      <c r="AI229" s="153">
        <v>98.957599999999999</v>
      </c>
      <c r="AJ229" s="153">
        <v>83.168000000000006</v>
      </c>
      <c r="AK229" s="153">
        <v>6.7782</v>
      </c>
      <c r="AL229" s="153">
        <v>8.3201000000000001</v>
      </c>
      <c r="AM229" s="153">
        <v>36.1068</v>
      </c>
      <c r="AN229" s="153">
        <v>1278.9582</v>
      </c>
      <c r="AO229" s="153">
        <v>8.2270000000000003</v>
      </c>
      <c r="AP229" s="153">
        <v>113.92400000000001</v>
      </c>
      <c r="AQ229" s="153">
        <v>-6.3964999999999996</v>
      </c>
      <c r="AR229" s="153">
        <v>624.13199999999995</v>
      </c>
      <c r="AS229" s="153">
        <v>41.9405</v>
      </c>
      <c r="AT229" s="153">
        <v>14.3065</v>
      </c>
      <c r="AU229" s="153">
        <v>27.186499999999999</v>
      </c>
      <c r="AV229" s="153">
        <v>627.24649999999997</v>
      </c>
      <c r="AW229" s="153" t="s">
        <v>7469</v>
      </c>
      <c r="AX229" s="153">
        <v>0.45300000000000001</v>
      </c>
      <c r="AY229" s="153" t="s">
        <v>7469</v>
      </c>
      <c r="AZ229" s="153">
        <v>323.25760000000002</v>
      </c>
      <c r="BA229" s="153">
        <v>1.8463000000000001</v>
      </c>
      <c r="BB229" s="153">
        <v>155.00399999999999</v>
      </c>
      <c r="BC229" s="153">
        <v>3.891</v>
      </c>
      <c r="BD229" s="153">
        <v>2.7770000000000001</v>
      </c>
      <c r="BE229" s="153">
        <v>-1.4801</v>
      </c>
      <c r="BF229" s="153">
        <v>2.9550999999999998</v>
      </c>
      <c r="BG229" s="153" t="s">
        <v>7469</v>
      </c>
      <c r="BH229" s="153">
        <v>42.031999999999996</v>
      </c>
      <c r="BI229" s="153">
        <v>-5.0149999999999997</v>
      </c>
      <c r="BJ229" s="153">
        <v>11.8817</v>
      </c>
      <c r="BK229" s="153">
        <v>0.58150000000000002</v>
      </c>
      <c r="BL229" s="153">
        <v>82.584000000000003</v>
      </c>
      <c r="BM229" s="153">
        <v>66.492900000000006</v>
      </c>
      <c r="BN229" s="153">
        <v>692.70699999999999</v>
      </c>
      <c r="BO229" s="153">
        <v>5.7653999999999996</v>
      </c>
      <c r="BP229" s="153">
        <v>0.25309999999999999</v>
      </c>
      <c r="BQ229" s="153">
        <v>1.9351</v>
      </c>
      <c r="BR229" s="153">
        <v>4.7962999999999996</v>
      </c>
      <c r="BS229" s="153">
        <v>98.905000000000001</v>
      </c>
      <c r="BT229" s="153">
        <v>5.5629</v>
      </c>
      <c r="BU229" s="153">
        <v>62.567399999999999</v>
      </c>
      <c r="BV229" s="153">
        <v>15.0306</v>
      </c>
      <c r="BW229" s="153" t="s">
        <v>7469</v>
      </c>
      <c r="BX229" s="153">
        <v>143.7097</v>
      </c>
      <c r="BY229" s="153">
        <v>4.7130000000000001</v>
      </c>
      <c r="BZ229" s="153">
        <v>86.972999999999999</v>
      </c>
      <c r="CA229" s="153">
        <v>70.119</v>
      </c>
      <c r="CB229" s="153">
        <v>29.315899999999999</v>
      </c>
      <c r="CC229" s="153">
        <v>0.47639999999999999</v>
      </c>
      <c r="CD229" s="153">
        <v>20.6724</v>
      </c>
      <c r="CE229" s="153">
        <v>4.9612999999999996</v>
      </c>
      <c r="CF229" s="153">
        <v>92.254099999999994</v>
      </c>
      <c r="CG229" s="153">
        <v>6.0216000000000003</v>
      </c>
      <c r="CH229" s="153">
        <v>9.5481999999999996</v>
      </c>
      <c r="CI229" s="153">
        <v>723.8723</v>
      </c>
      <c r="CJ229" s="153" t="s">
        <v>7469</v>
      </c>
      <c r="CK229" s="153" t="s">
        <v>7469</v>
      </c>
      <c r="CL229" s="153" t="s">
        <v>7469</v>
      </c>
      <c r="CM229" s="153">
        <v>16.574300000000001</v>
      </c>
      <c r="CN229" s="153" t="s">
        <v>7469</v>
      </c>
      <c r="CO229" s="153">
        <v>73.793199999999999</v>
      </c>
      <c r="CP229" s="153">
        <v>185.94499999999999</v>
      </c>
      <c r="CQ229" s="153">
        <v>9.7614999999999998</v>
      </c>
      <c r="CR229" s="153" t="s">
        <v>7469</v>
      </c>
      <c r="CS229" s="153">
        <v>262.29399999999998</v>
      </c>
      <c r="CT229" s="153">
        <v>13.525700000000001</v>
      </c>
      <c r="CU229" s="153">
        <v>13.544</v>
      </c>
      <c r="CV229" s="153" t="s">
        <v>7469</v>
      </c>
      <c r="CW229" s="153" t="s">
        <v>7469</v>
      </c>
      <c r="CX229" s="153" t="s">
        <v>7469</v>
      </c>
      <c r="CY229" s="153">
        <v>178.07560000000001</v>
      </c>
      <c r="CZ229" s="153">
        <v>40.343000000000004</v>
      </c>
      <c r="DA229" s="153">
        <v>25.852</v>
      </c>
      <c r="DB229" s="153" t="s">
        <v>7469</v>
      </c>
      <c r="DC229" s="153">
        <v>50.036000000000001</v>
      </c>
      <c r="DD229" s="153">
        <v>109.2696</v>
      </c>
      <c r="DE229" s="153">
        <v>8.2758000000000003</v>
      </c>
      <c r="DF229" s="153" t="s">
        <v>7469</v>
      </c>
      <c r="DG229" s="153">
        <v>237.71459999999999</v>
      </c>
      <c r="DH229" s="153">
        <v>-0.30809999999999998</v>
      </c>
      <c r="DI229" s="153">
        <v>6.5902000000000003</v>
      </c>
      <c r="DJ229" s="153" t="s">
        <v>7469</v>
      </c>
      <c r="DK229" s="153">
        <v>8.6646999999999998</v>
      </c>
      <c r="DL229" s="153">
        <v>32.959699999999998</v>
      </c>
      <c r="DM229" s="153">
        <v>13.5022</v>
      </c>
      <c r="DN229" s="153">
        <v>4118.9219000000003</v>
      </c>
      <c r="DO229" s="153">
        <v>575.13070000000005</v>
      </c>
      <c r="DP229" s="153">
        <v>2.5840999999999998</v>
      </c>
      <c r="DQ229" s="153">
        <v>25.799399999999999</v>
      </c>
      <c r="DR229" s="153" t="s">
        <v>7469</v>
      </c>
      <c r="DS229" s="153">
        <v>3.1046999999999998</v>
      </c>
      <c r="DT229" s="153">
        <v>222.64500000000001</v>
      </c>
      <c r="DU229" s="153">
        <v>136.39490000000001</v>
      </c>
      <c r="DV229" s="153">
        <v>-0.7107</v>
      </c>
      <c r="DW229" s="153" t="s">
        <v>7469</v>
      </c>
      <c r="DX229" s="153">
        <v>19.7898</v>
      </c>
      <c r="DY229" s="153">
        <v>14.305899999999999</v>
      </c>
      <c r="DZ229" s="153">
        <v>-9.5488999999999997</v>
      </c>
      <c r="EA229" s="153">
        <v>243.92679999999999</v>
      </c>
      <c r="EB229" s="153">
        <v>65.918000000000006</v>
      </c>
      <c r="EC229" s="153">
        <v>240.64940000000001</v>
      </c>
      <c r="ED229" s="153">
        <v>48.641100000000002</v>
      </c>
      <c r="EE229" s="153">
        <v>167.6507</v>
      </c>
      <c r="EF229" s="153">
        <v>55.678199999999997</v>
      </c>
      <c r="EG229" s="153">
        <v>95.444900000000004</v>
      </c>
      <c r="EH229" s="153">
        <v>1.22</v>
      </c>
      <c r="EI229" s="153">
        <v>9.2698</v>
      </c>
      <c r="EJ229" s="153" t="s">
        <v>7469</v>
      </c>
      <c r="EK229" s="153">
        <v>2.9205000000000001</v>
      </c>
      <c r="EL229" s="153">
        <v>-0.62929999999999997</v>
      </c>
      <c r="EM229" s="153">
        <v>85.768699999999995</v>
      </c>
      <c r="EN229" s="153">
        <v>16.2759</v>
      </c>
    </row>
    <row r="230" spans="3:144">
      <c r="C230" s="120"/>
      <c r="D230" s="103"/>
      <c r="E230" s="120" t="s">
        <v>8093</v>
      </c>
      <c r="F230" s="130" t="s">
        <v>8132</v>
      </c>
      <c r="G230" s="151" t="s">
        <v>8090</v>
      </c>
      <c r="H230" s="152" t="s">
        <v>8091</v>
      </c>
      <c r="I230" s="153">
        <v>1833.1075000000001</v>
      </c>
      <c r="J230" s="153">
        <v>130.15199999999999</v>
      </c>
      <c r="K230" s="153">
        <v>3466.2</v>
      </c>
      <c r="L230" s="153">
        <v>12.037000000000001</v>
      </c>
      <c r="M230" s="153">
        <v>147.41200000000001</v>
      </c>
      <c r="N230" s="153">
        <v>10</v>
      </c>
      <c r="O230" s="153">
        <v>7009</v>
      </c>
      <c r="P230" s="153">
        <v>15.661</v>
      </c>
      <c r="Q230" s="153">
        <v>20.335100000000001</v>
      </c>
      <c r="R230" s="153">
        <v>2529</v>
      </c>
      <c r="S230" s="153">
        <v>3.7086000000000001</v>
      </c>
      <c r="T230" s="153">
        <v>10.3485</v>
      </c>
      <c r="U230" s="153">
        <v>13.881</v>
      </c>
      <c r="V230" s="153">
        <v>127.104</v>
      </c>
      <c r="W230" s="153">
        <v>100.6484</v>
      </c>
      <c r="X230" s="153">
        <v>856</v>
      </c>
      <c r="Y230" s="153">
        <v>1.6765000000000001</v>
      </c>
      <c r="Z230" s="153">
        <v>68.073599999999999</v>
      </c>
      <c r="AA230" s="153">
        <v>535.60699999999997</v>
      </c>
      <c r="AB230" s="153">
        <v>139.667</v>
      </c>
      <c r="AC230" s="153">
        <v>-14.342000000000001</v>
      </c>
      <c r="AD230" s="153">
        <v>34.673000000000002</v>
      </c>
      <c r="AE230" s="153">
        <v>3.6583999999999999</v>
      </c>
      <c r="AF230" s="153">
        <v>80.536500000000004</v>
      </c>
      <c r="AG230" s="153">
        <v>41.845599999999997</v>
      </c>
      <c r="AH230" s="153" t="s">
        <v>7469</v>
      </c>
      <c r="AI230" s="153">
        <v>112.43600000000001</v>
      </c>
      <c r="AJ230" s="153">
        <v>71.536000000000001</v>
      </c>
      <c r="AK230" s="153">
        <v>3.6610999999999998</v>
      </c>
      <c r="AL230" s="153">
        <v>14.7974</v>
      </c>
      <c r="AM230" s="153">
        <v>30.946400000000001</v>
      </c>
      <c r="AN230" s="153">
        <v>1469.8801000000001</v>
      </c>
      <c r="AO230" s="153">
        <v>2.6749999999999998</v>
      </c>
      <c r="AP230" s="153">
        <v>85.45</v>
      </c>
      <c r="AQ230" s="153">
        <v>-3.4906999999999999</v>
      </c>
      <c r="AR230" s="153">
        <v>707.28800000000001</v>
      </c>
      <c r="AS230" s="153">
        <v>45.959000000000003</v>
      </c>
      <c r="AT230" s="153">
        <v>18.859100000000002</v>
      </c>
      <c r="AU230" s="153">
        <v>30.809899999999999</v>
      </c>
      <c r="AV230" s="153">
        <v>918.99800000000005</v>
      </c>
      <c r="AW230" s="153" t="s">
        <v>7469</v>
      </c>
      <c r="AX230" s="153">
        <v>0.30580000000000002</v>
      </c>
      <c r="AY230" s="153" t="s">
        <v>7469</v>
      </c>
      <c r="AZ230" s="153">
        <v>334.46839999999997</v>
      </c>
      <c r="BA230" s="153">
        <v>5.5316000000000001</v>
      </c>
      <c r="BB230" s="153">
        <v>228.756</v>
      </c>
      <c r="BC230" s="153">
        <v>2.101</v>
      </c>
      <c r="BD230" s="153">
        <v>16.216000000000001</v>
      </c>
      <c r="BE230" s="153">
        <v>-1.6241000000000001</v>
      </c>
      <c r="BF230" s="153">
        <v>2.8317000000000001</v>
      </c>
      <c r="BG230" s="153">
        <v>-22.387</v>
      </c>
      <c r="BH230" s="153">
        <v>23.856000000000002</v>
      </c>
      <c r="BI230" s="153">
        <v>-3.1589999999999998</v>
      </c>
      <c r="BJ230" s="153">
        <v>14.759</v>
      </c>
      <c r="BK230" s="153">
        <v>-1.0075000000000001</v>
      </c>
      <c r="BL230" s="153">
        <v>235.48050000000001</v>
      </c>
      <c r="BM230" s="153">
        <v>69.000900000000001</v>
      </c>
      <c r="BN230" s="153">
        <v>666.88</v>
      </c>
      <c r="BO230" s="153">
        <v>3.8824000000000001</v>
      </c>
      <c r="BP230" s="153">
        <v>11.3736</v>
      </c>
      <c r="BQ230" s="153">
        <v>6.4330999999999996</v>
      </c>
      <c r="BR230" s="153">
        <v>1.5367999999999999</v>
      </c>
      <c r="BS230" s="153">
        <v>150.66499999999999</v>
      </c>
      <c r="BT230" s="153">
        <v>3.0362</v>
      </c>
      <c r="BU230" s="153">
        <v>79.427700000000002</v>
      </c>
      <c r="BV230" s="153">
        <v>10.4557</v>
      </c>
      <c r="BW230" s="153" t="s">
        <v>7469</v>
      </c>
      <c r="BX230" s="153">
        <v>156.59639999999999</v>
      </c>
      <c r="BY230" s="153">
        <v>8.1084999999999994</v>
      </c>
      <c r="BZ230" s="153">
        <v>40.877000000000002</v>
      </c>
      <c r="CA230" s="153">
        <v>742.60699999999997</v>
      </c>
      <c r="CB230" s="153">
        <v>32.078600000000002</v>
      </c>
      <c r="CC230" s="153" t="s">
        <v>7469</v>
      </c>
      <c r="CD230" s="153">
        <v>24.4072</v>
      </c>
      <c r="CE230" s="153">
        <v>1.3448</v>
      </c>
      <c r="CF230" s="153">
        <v>88.851299999999995</v>
      </c>
      <c r="CG230" s="153">
        <v>4.6928999999999998</v>
      </c>
      <c r="CH230" s="153">
        <v>9.7086000000000006</v>
      </c>
      <c r="CI230" s="153">
        <v>1535.4589000000001</v>
      </c>
      <c r="CJ230" s="153">
        <v>6.3209</v>
      </c>
      <c r="CK230" s="153" t="s">
        <v>7469</v>
      </c>
      <c r="CL230" s="153">
        <v>0.75670000000000004</v>
      </c>
      <c r="CM230" s="153">
        <v>28.8933</v>
      </c>
      <c r="CN230" s="153" t="s">
        <v>7469</v>
      </c>
      <c r="CO230" s="153">
        <v>83.308499999999995</v>
      </c>
      <c r="CP230" s="153">
        <v>221.81200000000001</v>
      </c>
      <c r="CQ230" s="153">
        <v>25.421399999999998</v>
      </c>
      <c r="CR230" s="153" t="s">
        <v>7469</v>
      </c>
      <c r="CS230" s="153">
        <v>257.33999999999997</v>
      </c>
      <c r="CT230" s="153">
        <v>13.8775</v>
      </c>
      <c r="CU230" s="153">
        <v>14.3147</v>
      </c>
      <c r="CV230" s="153" t="s">
        <v>7469</v>
      </c>
      <c r="CW230" s="153" t="s">
        <v>7469</v>
      </c>
      <c r="CX230" s="153" t="s">
        <v>7469</v>
      </c>
      <c r="CY230" s="153">
        <v>199.58770000000001</v>
      </c>
      <c r="CZ230" s="153">
        <v>43.668900000000001</v>
      </c>
      <c r="DA230" s="153">
        <v>32.504600000000003</v>
      </c>
      <c r="DB230" s="153" t="s">
        <v>7469</v>
      </c>
      <c r="DC230" s="153">
        <v>65.56</v>
      </c>
      <c r="DD230" s="153">
        <v>119.9328</v>
      </c>
      <c r="DE230" s="153">
        <v>4.5797999999999996</v>
      </c>
      <c r="DF230" s="153" t="s">
        <v>7469</v>
      </c>
      <c r="DG230" s="153">
        <v>312.86860000000001</v>
      </c>
      <c r="DH230" s="153">
        <v>-0.1799</v>
      </c>
      <c r="DI230" s="153">
        <v>7.7260999999999997</v>
      </c>
      <c r="DJ230" s="153" t="s">
        <v>7469</v>
      </c>
      <c r="DK230" s="153">
        <v>10.351000000000001</v>
      </c>
      <c r="DL230" s="153">
        <v>49.092300000000002</v>
      </c>
      <c r="DM230" s="153">
        <v>14.805899999999999</v>
      </c>
      <c r="DN230" s="153">
        <v>5631.4364999999998</v>
      </c>
      <c r="DO230" s="153">
        <v>443.4991</v>
      </c>
      <c r="DP230" s="153">
        <v>35.267600000000002</v>
      </c>
      <c r="DQ230" s="153">
        <v>28.198</v>
      </c>
      <c r="DR230" s="153" t="s">
        <v>7469</v>
      </c>
      <c r="DS230" s="153">
        <v>4.5781000000000001</v>
      </c>
      <c r="DT230" s="153">
        <v>256.16669999999999</v>
      </c>
      <c r="DU230" s="153">
        <v>148.2551</v>
      </c>
      <c r="DV230" s="153" t="s">
        <v>7469</v>
      </c>
      <c r="DW230" s="153" t="s">
        <v>7469</v>
      </c>
      <c r="DX230" s="153">
        <v>31.4788</v>
      </c>
      <c r="DY230" s="153">
        <v>22.3508</v>
      </c>
      <c r="DZ230" s="153">
        <v>1.4685999999999999</v>
      </c>
      <c r="EA230" s="153">
        <v>294.90710000000001</v>
      </c>
      <c r="EB230" s="153">
        <v>74.582999999999998</v>
      </c>
      <c r="EC230" s="153">
        <v>270.71929999999998</v>
      </c>
      <c r="ED230" s="153">
        <v>58.970100000000002</v>
      </c>
      <c r="EE230" s="153">
        <v>167.792</v>
      </c>
      <c r="EF230" s="153">
        <v>112.51260000000001</v>
      </c>
      <c r="EG230" s="153">
        <v>203.7508</v>
      </c>
      <c r="EH230" s="153">
        <v>4.9611999999999998</v>
      </c>
      <c r="EI230" s="153">
        <v>12.8713</v>
      </c>
      <c r="EJ230" s="153" t="s">
        <v>7469</v>
      </c>
      <c r="EK230" s="153">
        <v>6.1106999999999996</v>
      </c>
      <c r="EL230" s="153">
        <v>-1.9825999999999999</v>
      </c>
      <c r="EM230" s="153">
        <v>188.55080000000001</v>
      </c>
      <c r="EN230" s="153">
        <v>34.003700000000002</v>
      </c>
    </row>
    <row r="231" spans="3:144">
      <c r="C231" s="120"/>
      <c r="D231" s="103"/>
      <c r="E231" s="120" t="s">
        <v>8094</v>
      </c>
      <c r="F231" s="130" t="s">
        <v>8132</v>
      </c>
      <c r="G231" s="151" t="s">
        <v>8090</v>
      </c>
      <c r="H231" s="152" t="s">
        <v>8091</v>
      </c>
      <c r="I231" s="153">
        <v>1925.0109</v>
      </c>
      <c r="J231" s="153">
        <v>126.008</v>
      </c>
      <c r="K231" s="153">
        <v>3257.1</v>
      </c>
      <c r="L231" s="153">
        <v>13.827999999999999</v>
      </c>
      <c r="M231" s="153">
        <v>151.52500000000001</v>
      </c>
      <c r="N231" s="153">
        <v>-500</v>
      </c>
      <c r="O231" s="153">
        <v>9051</v>
      </c>
      <c r="P231" s="153">
        <v>3.919</v>
      </c>
      <c r="Q231" s="153">
        <v>15.615500000000001</v>
      </c>
      <c r="R231" s="153">
        <v>1504</v>
      </c>
      <c r="S231" s="153">
        <v>4.3787000000000003</v>
      </c>
      <c r="T231" s="153">
        <v>13.692500000000001</v>
      </c>
      <c r="U231" s="153">
        <v>15.803000000000001</v>
      </c>
      <c r="V231" s="153">
        <v>180.25399999999999</v>
      </c>
      <c r="W231" s="153">
        <v>108.58029999999999</v>
      </c>
      <c r="X231" s="153">
        <v>798.4</v>
      </c>
      <c r="Y231" s="153">
        <v>2.1566999999999998</v>
      </c>
      <c r="Z231" s="153">
        <v>73.693799999999996</v>
      </c>
      <c r="AA231" s="153">
        <v>572.02419999999995</v>
      </c>
      <c r="AB231" s="153">
        <v>133.00559999999999</v>
      </c>
      <c r="AC231" s="153">
        <v>-11.589</v>
      </c>
      <c r="AD231" s="153">
        <v>32.379399999999997</v>
      </c>
      <c r="AE231" s="153">
        <v>11.148199999999999</v>
      </c>
      <c r="AF231" s="153">
        <v>90.968299999999999</v>
      </c>
      <c r="AG231" s="153">
        <v>55.229500000000002</v>
      </c>
      <c r="AH231" s="153">
        <v>5.2561</v>
      </c>
      <c r="AI231" s="153">
        <v>129.1908</v>
      </c>
      <c r="AJ231" s="153">
        <v>-125.995</v>
      </c>
      <c r="AK231" s="153">
        <v>4.1397000000000004</v>
      </c>
      <c r="AL231" s="153">
        <v>13.5128</v>
      </c>
      <c r="AM231" s="153">
        <v>25.747199999999999</v>
      </c>
      <c r="AN231" s="153">
        <v>1491.3005000000001</v>
      </c>
      <c r="AO231" s="153">
        <v>139.51310000000001</v>
      </c>
      <c r="AP231" s="153">
        <v>102.71599999999999</v>
      </c>
      <c r="AQ231" s="153">
        <v>-4.2232000000000003</v>
      </c>
      <c r="AR231" s="153">
        <v>726.51199999999994</v>
      </c>
      <c r="AS231" s="153">
        <v>54.3262</v>
      </c>
      <c r="AT231" s="153">
        <v>22.1569</v>
      </c>
      <c r="AU231" s="153">
        <v>31.837900000000001</v>
      </c>
      <c r="AV231" s="153">
        <v>1060.038</v>
      </c>
      <c r="AW231" s="153" t="s">
        <v>7469</v>
      </c>
      <c r="AX231" s="153">
        <v>2.8515999999999999</v>
      </c>
      <c r="AY231" s="153" t="s">
        <v>7469</v>
      </c>
      <c r="AZ231" s="153">
        <v>272.24779999999998</v>
      </c>
      <c r="BA231" s="153">
        <v>6.5551000000000004</v>
      </c>
      <c r="BB231" s="153">
        <v>863.44500000000005</v>
      </c>
      <c r="BC231" s="153">
        <v>0.193</v>
      </c>
      <c r="BD231" s="153">
        <v>24.187000000000001</v>
      </c>
      <c r="BE231" s="153">
        <v>-1.9332</v>
      </c>
      <c r="BF231" s="153">
        <v>3.1968000000000001</v>
      </c>
      <c r="BG231" s="153">
        <v>300.60300000000001</v>
      </c>
      <c r="BH231" s="153">
        <v>258.25799999999998</v>
      </c>
      <c r="BI231" s="153">
        <v>217.267</v>
      </c>
      <c r="BJ231" s="153">
        <v>16.655000000000001</v>
      </c>
      <c r="BK231" s="153">
        <v>4.8792</v>
      </c>
      <c r="BL231" s="153">
        <v>263.62580000000003</v>
      </c>
      <c r="BM231" s="153">
        <v>60.639600000000002</v>
      </c>
      <c r="BN231" s="153">
        <v>667.78099999999995</v>
      </c>
      <c r="BO231" s="153">
        <v>7.7700000000000005E-2</v>
      </c>
      <c r="BP231" s="153">
        <v>65.699200000000005</v>
      </c>
      <c r="BQ231" s="153">
        <v>8.2142999999999997</v>
      </c>
      <c r="BR231" s="153">
        <v>0.31430000000000002</v>
      </c>
      <c r="BS231" s="153">
        <v>215.31299999999999</v>
      </c>
      <c r="BT231" s="153">
        <v>24.993300000000001</v>
      </c>
      <c r="BU231" s="153">
        <v>98.110799999999998</v>
      </c>
      <c r="BV231" s="153">
        <v>19.4053</v>
      </c>
      <c r="BW231" s="153" t="s">
        <v>7469</v>
      </c>
      <c r="BX231" s="153">
        <v>171.60939999999999</v>
      </c>
      <c r="BY231" s="153">
        <v>2.2791999999999999</v>
      </c>
      <c r="BZ231" s="153">
        <v>3.1859999999999999</v>
      </c>
      <c r="CA231" s="153">
        <v>871.87400000000002</v>
      </c>
      <c r="CB231" s="153">
        <v>34.558599999999998</v>
      </c>
      <c r="CC231" s="153">
        <v>5.4785000000000004</v>
      </c>
      <c r="CD231" s="153">
        <v>34.690800000000003</v>
      </c>
      <c r="CE231" s="153">
        <v>2.5398999999999998</v>
      </c>
      <c r="CF231" s="153">
        <v>82.866200000000006</v>
      </c>
      <c r="CG231" s="153">
        <v>14.7263</v>
      </c>
      <c r="CH231" s="153">
        <v>10.329499999999999</v>
      </c>
      <c r="CI231" s="153">
        <v>1559.2248</v>
      </c>
      <c r="CJ231" s="153">
        <v>14.110099999999999</v>
      </c>
      <c r="CK231" s="153" t="s">
        <v>7469</v>
      </c>
      <c r="CL231" s="153" t="s">
        <v>7469</v>
      </c>
      <c r="CM231" s="153">
        <v>56.650199999999998</v>
      </c>
      <c r="CN231" s="153" t="s">
        <v>7469</v>
      </c>
      <c r="CO231" s="153">
        <v>174.3989</v>
      </c>
      <c r="CP231" s="153">
        <v>230.19280000000001</v>
      </c>
      <c r="CQ231" s="153">
        <v>13.9125</v>
      </c>
      <c r="CR231" s="153" t="s">
        <v>7469</v>
      </c>
      <c r="CS231" s="153">
        <v>219.78</v>
      </c>
      <c r="CT231" s="153">
        <v>14.169700000000001</v>
      </c>
      <c r="CU231" s="153">
        <v>13.5061</v>
      </c>
      <c r="CV231" s="153" t="s">
        <v>7469</v>
      </c>
      <c r="CW231" s="153" t="s">
        <v>7469</v>
      </c>
      <c r="CX231" s="153" t="s">
        <v>7469</v>
      </c>
      <c r="CY231" s="153">
        <v>214.0265</v>
      </c>
      <c r="CZ231" s="153">
        <v>44.317700000000002</v>
      </c>
      <c r="DA231" s="153">
        <v>38.4268</v>
      </c>
      <c r="DB231" s="153" t="s">
        <v>7469</v>
      </c>
      <c r="DC231" s="153">
        <v>161.48670000000001</v>
      </c>
      <c r="DD231" s="153">
        <v>117.13679999999999</v>
      </c>
      <c r="DE231" s="153">
        <v>10.8956</v>
      </c>
      <c r="DF231" s="153" t="s">
        <v>7469</v>
      </c>
      <c r="DG231" s="153">
        <v>356.42079999999999</v>
      </c>
      <c r="DH231" s="153">
        <v>-0.99750000000000005</v>
      </c>
      <c r="DI231" s="153">
        <v>7.7640000000000002</v>
      </c>
      <c r="DJ231" s="153" t="s">
        <v>7469</v>
      </c>
      <c r="DK231" s="153">
        <v>9.5310000000000006</v>
      </c>
      <c r="DL231" s="153">
        <v>39.7224</v>
      </c>
      <c r="DM231" s="153">
        <v>14.831899999999999</v>
      </c>
      <c r="DN231" s="153">
        <v>5500.1709000000001</v>
      </c>
      <c r="DO231" s="153">
        <v>199.85659999999999</v>
      </c>
      <c r="DP231" s="153">
        <v>42.990699999999997</v>
      </c>
      <c r="DQ231" s="153">
        <v>39.380600000000001</v>
      </c>
      <c r="DR231" s="153" t="s">
        <v>7469</v>
      </c>
      <c r="DS231" s="153">
        <v>12.481400000000001</v>
      </c>
      <c r="DT231" s="153">
        <v>489.24669999999998</v>
      </c>
      <c r="DU231" s="153">
        <v>144.3937</v>
      </c>
      <c r="DV231" s="153" t="s">
        <v>7469</v>
      </c>
      <c r="DW231" s="153" t="s">
        <v>7469</v>
      </c>
      <c r="DX231" s="153">
        <v>30.338799999999999</v>
      </c>
      <c r="DY231" s="153">
        <v>30.7041</v>
      </c>
      <c r="DZ231" s="153">
        <v>-5.9446000000000003</v>
      </c>
      <c r="EA231" s="153">
        <v>503.41359999999997</v>
      </c>
      <c r="EB231" s="153">
        <v>69.085599999999999</v>
      </c>
      <c r="EC231" s="153">
        <v>256.26560000000001</v>
      </c>
      <c r="ED231" s="153">
        <v>58.724699999999999</v>
      </c>
      <c r="EE231" s="153" t="s">
        <v>7469</v>
      </c>
      <c r="EF231" s="153">
        <v>61.814599999999999</v>
      </c>
      <c r="EG231" s="153">
        <v>219.61930000000001</v>
      </c>
      <c r="EH231" s="153">
        <v>4.9406999999999996</v>
      </c>
      <c r="EI231" s="153">
        <v>13.0512</v>
      </c>
      <c r="EJ231" s="153" t="s">
        <v>7469</v>
      </c>
      <c r="EK231" s="153">
        <v>7.8916000000000004</v>
      </c>
      <c r="EL231" s="153">
        <v>-1.5193000000000001</v>
      </c>
      <c r="EM231" s="153">
        <v>229.79689999999999</v>
      </c>
      <c r="EN231" s="153" t="s">
        <v>7469</v>
      </c>
    </row>
    <row r="232" spans="3:144">
      <c r="C232" s="120"/>
      <c r="D232" s="103"/>
      <c r="E232" s="120" t="s">
        <v>8095</v>
      </c>
      <c r="F232" s="130" t="s">
        <v>8132</v>
      </c>
      <c r="G232" s="151" t="s">
        <v>8090</v>
      </c>
      <c r="H232" s="152" t="s">
        <v>8091</v>
      </c>
      <c r="I232" s="153" t="s">
        <v>7469</v>
      </c>
      <c r="J232" s="153" t="s">
        <v>7469</v>
      </c>
      <c r="K232" s="153" t="s">
        <v>7469</v>
      </c>
      <c r="L232" s="153" t="s">
        <v>7469</v>
      </c>
      <c r="M232" s="153" t="s">
        <v>7469</v>
      </c>
      <c r="N232" s="153">
        <v>-93</v>
      </c>
      <c r="O232" s="153">
        <v>-876</v>
      </c>
      <c r="P232" s="153" t="s">
        <v>7469</v>
      </c>
      <c r="Q232" s="153" t="s">
        <v>7469</v>
      </c>
      <c r="R232" s="153">
        <v>1556</v>
      </c>
      <c r="S232" s="153" t="s">
        <v>7469</v>
      </c>
      <c r="T232" s="153" t="s">
        <v>7469</v>
      </c>
      <c r="U232" s="153" t="s">
        <v>7469</v>
      </c>
      <c r="V232" s="153" t="s">
        <v>7469</v>
      </c>
      <c r="W232" s="153" t="s">
        <v>7469</v>
      </c>
      <c r="X232" s="153" t="s">
        <v>7469</v>
      </c>
      <c r="Y232" s="153" t="s">
        <v>7469</v>
      </c>
      <c r="Z232" s="153" t="s">
        <v>7469</v>
      </c>
      <c r="AA232" s="153" t="s">
        <v>7469</v>
      </c>
      <c r="AB232" s="153" t="s">
        <v>7469</v>
      </c>
      <c r="AC232" s="153" t="s">
        <v>7469</v>
      </c>
      <c r="AD232" s="153" t="s">
        <v>7469</v>
      </c>
      <c r="AE232" s="153">
        <v>11.4597</v>
      </c>
      <c r="AF232" s="153">
        <v>100.0247</v>
      </c>
      <c r="AG232" s="153" t="s">
        <v>7469</v>
      </c>
      <c r="AH232" s="153">
        <v>5.6753</v>
      </c>
      <c r="AI232" s="153" t="s">
        <v>7469</v>
      </c>
      <c r="AJ232" s="153" t="s">
        <v>7469</v>
      </c>
      <c r="AK232" s="153">
        <v>4.5555000000000003</v>
      </c>
      <c r="AL232" s="153" t="s">
        <v>7469</v>
      </c>
      <c r="AM232" s="153" t="s">
        <v>7469</v>
      </c>
      <c r="AN232" s="153" t="s">
        <v>7469</v>
      </c>
      <c r="AO232" s="153" t="s">
        <v>7469</v>
      </c>
      <c r="AP232" s="153">
        <v>82.677400000000006</v>
      </c>
      <c r="AQ232" s="153" t="s">
        <v>7469</v>
      </c>
      <c r="AR232" s="153" t="s">
        <v>7469</v>
      </c>
      <c r="AS232" s="153" t="s">
        <v>7469</v>
      </c>
      <c r="AT232" s="153" t="s">
        <v>7469</v>
      </c>
      <c r="AU232" s="153" t="s">
        <v>7469</v>
      </c>
      <c r="AV232" s="153" t="s">
        <v>7469</v>
      </c>
      <c r="AW232" s="153" t="s">
        <v>7469</v>
      </c>
      <c r="AX232" s="153">
        <v>2.87E-2</v>
      </c>
      <c r="AY232" s="153" t="s">
        <v>7469</v>
      </c>
      <c r="AZ232" s="153" t="s">
        <v>7469</v>
      </c>
      <c r="BA232" s="153" t="s">
        <v>7469</v>
      </c>
      <c r="BB232" s="153" t="s">
        <v>7469</v>
      </c>
      <c r="BC232" s="153" t="s">
        <v>7469</v>
      </c>
      <c r="BD232" s="153" t="s">
        <v>7469</v>
      </c>
      <c r="BE232" s="153" t="s">
        <v>7469</v>
      </c>
      <c r="BF232" s="153" t="s">
        <v>7469</v>
      </c>
      <c r="BG232" s="153">
        <v>1650.788</v>
      </c>
      <c r="BH232" s="153">
        <v>314.68799999999999</v>
      </c>
      <c r="BI232" s="153" t="s">
        <v>7469</v>
      </c>
      <c r="BJ232" s="153">
        <v>14.177300000000001</v>
      </c>
      <c r="BK232" s="153" t="s">
        <v>7469</v>
      </c>
      <c r="BL232" s="153" t="s">
        <v>7469</v>
      </c>
      <c r="BM232" s="153" t="s">
        <v>7469</v>
      </c>
      <c r="BN232" s="153">
        <v>648.05700000000002</v>
      </c>
      <c r="BO232" s="153">
        <v>1.5995999999999999</v>
      </c>
      <c r="BP232" s="153">
        <v>80.866299999999995</v>
      </c>
      <c r="BQ232" s="153" t="s">
        <v>7469</v>
      </c>
      <c r="BR232" s="153" t="s">
        <v>7469</v>
      </c>
      <c r="BS232" s="153" t="s">
        <v>7469</v>
      </c>
      <c r="BT232" s="153">
        <v>114.2619</v>
      </c>
      <c r="BU232" s="153" t="s">
        <v>7469</v>
      </c>
      <c r="BV232" s="153">
        <v>7.7103000000000002</v>
      </c>
      <c r="BW232" s="153" t="s">
        <v>7469</v>
      </c>
      <c r="BX232" s="153" t="s">
        <v>7469</v>
      </c>
      <c r="BY232" s="153" t="s">
        <v>7469</v>
      </c>
      <c r="BZ232" s="153" t="s">
        <v>7469</v>
      </c>
      <c r="CA232" s="153">
        <v>1037.643</v>
      </c>
      <c r="CB232" s="153" t="s">
        <v>7469</v>
      </c>
      <c r="CC232" s="153" t="s">
        <v>7469</v>
      </c>
      <c r="CD232" s="153" t="s">
        <v>7469</v>
      </c>
      <c r="CE232" s="153">
        <v>4.1277999999999997</v>
      </c>
      <c r="CF232" s="153" t="s">
        <v>7469</v>
      </c>
      <c r="CG232" s="153">
        <v>13.273300000000001</v>
      </c>
      <c r="CH232" s="153" t="s">
        <v>7469</v>
      </c>
      <c r="CI232" s="153" t="s">
        <v>7469</v>
      </c>
      <c r="CJ232" s="153" t="s">
        <v>7469</v>
      </c>
      <c r="CK232" s="153" t="s">
        <v>7469</v>
      </c>
      <c r="CL232" s="153" t="s">
        <v>7469</v>
      </c>
      <c r="CM232" s="153" t="s">
        <v>7469</v>
      </c>
      <c r="CN232" s="153" t="s">
        <v>7469</v>
      </c>
      <c r="CO232" s="153" t="s">
        <v>7469</v>
      </c>
      <c r="CP232" s="153" t="s">
        <v>7469</v>
      </c>
      <c r="CQ232" s="153" t="s">
        <v>7469</v>
      </c>
      <c r="CR232" s="153" t="s">
        <v>7469</v>
      </c>
      <c r="CS232" s="153" t="s">
        <v>7469</v>
      </c>
      <c r="CT232" s="153" t="s">
        <v>7469</v>
      </c>
      <c r="CU232" s="153">
        <v>11.1409</v>
      </c>
      <c r="CV232" s="153" t="s">
        <v>7469</v>
      </c>
      <c r="CW232" s="153" t="s">
        <v>7469</v>
      </c>
      <c r="CX232" s="153" t="s">
        <v>7469</v>
      </c>
      <c r="CY232" s="153" t="s">
        <v>7469</v>
      </c>
      <c r="CZ232" s="153" t="s">
        <v>7469</v>
      </c>
      <c r="DA232" s="153" t="s">
        <v>7469</v>
      </c>
      <c r="DB232" s="153" t="s">
        <v>7469</v>
      </c>
      <c r="DC232" s="153" t="s">
        <v>7469</v>
      </c>
      <c r="DD232" s="153" t="s">
        <v>7469</v>
      </c>
      <c r="DE232" s="153" t="s">
        <v>7469</v>
      </c>
      <c r="DF232" s="153" t="s">
        <v>7469</v>
      </c>
      <c r="DG232" s="153" t="s">
        <v>7469</v>
      </c>
      <c r="DH232" s="153">
        <v>-0.19500000000000001</v>
      </c>
      <c r="DI232" s="153" t="s">
        <v>7469</v>
      </c>
      <c r="DJ232" s="153" t="s">
        <v>7469</v>
      </c>
      <c r="DK232" s="153">
        <v>8.7178000000000004</v>
      </c>
      <c r="DL232" s="153" t="s">
        <v>7469</v>
      </c>
      <c r="DM232" s="153" t="s">
        <v>7469</v>
      </c>
      <c r="DN232" s="153" t="s">
        <v>7469</v>
      </c>
      <c r="DO232" s="153" t="s">
        <v>7469</v>
      </c>
      <c r="DP232" s="153" t="s">
        <v>7469</v>
      </c>
      <c r="DQ232" s="153">
        <v>43.178699999999999</v>
      </c>
      <c r="DR232" s="153" t="s">
        <v>7469</v>
      </c>
      <c r="DS232" s="153" t="s">
        <v>7469</v>
      </c>
      <c r="DT232" s="153" t="s">
        <v>7469</v>
      </c>
      <c r="DU232" s="153" t="s">
        <v>7469</v>
      </c>
      <c r="DV232" s="153" t="s">
        <v>7469</v>
      </c>
      <c r="DW232" s="153" t="s">
        <v>7469</v>
      </c>
      <c r="DX232" s="153" t="s">
        <v>7469</v>
      </c>
      <c r="DY232" s="153" t="s">
        <v>7469</v>
      </c>
      <c r="DZ232" s="153" t="s">
        <v>7469</v>
      </c>
      <c r="EA232" s="153" t="s">
        <v>7469</v>
      </c>
      <c r="EB232" s="153" t="s">
        <v>7469</v>
      </c>
      <c r="EC232" s="153" t="s">
        <v>7469</v>
      </c>
      <c r="ED232" s="153" t="s">
        <v>7469</v>
      </c>
      <c r="EE232" s="153">
        <v>38.442999999999998</v>
      </c>
      <c r="EF232" s="153" t="s">
        <v>7469</v>
      </c>
      <c r="EG232" s="153" t="s">
        <v>7469</v>
      </c>
      <c r="EH232" s="153" t="s">
        <v>7469</v>
      </c>
      <c r="EI232" s="153" t="s">
        <v>7469</v>
      </c>
      <c r="EJ232" s="153" t="s">
        <v>7469</v>
      </c>
      <c r="EK232" s="153" t="s">
        <v>7469</v>
      </c>
      <c r="EL232" s="153" t="s">
        <v>7469</v>
      </c>
      <c r="EM232" s="153" t="s">
        <v>7469</v>
      </c>
      <c r="EN232" s="153" t="s">
        <v>7469</v>
      </c>
    </row>
    <row r="233" spans="3:144">
      <c r="C233" s="120"/>
      <c r="D233" s="103"/>
      <c r="E233" s="120" t="s">
        <v>8096</v>
      </c>
      <c r="F233" s="130" t="s">
        <v>8132</v>
      </c>
      <c r="G233" s="151" t="s">
        <v>8090</v>
      </c>
      <c r="H233" s="152" t="s">
        <v>8097</v>
      </c>
      <c r="I233" s="153">
        <v>1664.6594</v>
      </c>
      <c r="J233" s="153">
        <v>121.40600000000001</v>
      </c>
      <c r="K233" s="153">
        <v>3146</v>
      </c>
      <c r="L233" s="153">
        <v>18.925000000000001</v>
      </c>
      <c r="M233" s="153" t="s">
        <v>7469</v>
      </c>
      <c r="N233" s="153">
        <v>-497</v>
      </c>
      <c r="O233" s="153">
        <v>9453</v>
      </c>
      <c r="P233" s="153">
        <v>1.302</v>
      </c>
      <c r="Q233" s="153">
        <v>15.381600000000001</v>
      </c>
      <c r="R233" s="153">
        <v>1456</v>
      </c>
      <c r="S233" s="153">
        <v>3.5566</v>
      </c>
      <c r="T233" s="153" t="s">
        <v>7469</v>
      </c>
      <c r="U233" s="153" t="s">
        <v>7469</v>
      </c>
      <c r="V233" s="153">
        <v>175.06100000000001</v>
      </c>
      <c r="W233" s="153">
        <v>189.72380000000001</v>
      </c>
      <c r="X233" s="153">
        <v>233.2</v>
      </c>
      <c r="Y233" s="153">
        <v>2.2225999999999999</v>
      </c>
      <c r="Z233" s="153">
        <v>71.536699999999996</v>
      </c>
      <c r="AA233" s="153">
        <v>559.85919999999999</v>
      </c>
      <c r="AB233" s="153" t="s">
        <v>7469</v>
      </c>
      <c r="AC233" s="153">
        <v>-12.814</v>
      </c>
      <c r="AD233" s="153">
        <v>32.750599999999999</v>
      </c>
      <c r="AE233" s="153">
        <v>12.021100000000001</v>
      </c>
      <c r="AF233" s="153">
        <v>91.430400000000006</v>
      </c>
      <c r="AG233" s="153">
        <v>56.915900000000001</v>
      </c>
      <c r="AH233" s="153" t="s">
        <v>7469</v>
      </c>
      <c r="AI233" s="153" t="s">
        <v>7469</v>
      </c>
      <c r="AJ233" s="153">
        <v>-136.55099999999999</v>
      </c>
      <c r="AK233" s="153" t="s">
        <v>7469</v>
      </c>
      <c r="AL233" s="153">
        <v>12.577299999999999</v>
      </c>
      <c r="AM233" s="153" t="s">
        <v>7469</v>
      </c>
      <c r="AN233" s="153">
        <v>1474.1121000000001</v>
      </c>
      <c r="AO233" s="153">
        <v>156.23089999999999</v>
      </c>
      <c r="AP233" s="153" t="s">
        <v>7469</v>
      </c>
      <c r="AQ233" s="153">
        <v>-6.1783000000000001</v>
      </c>
      <c r="AR233" s="153">
        <v>669.68200000000002</v>
      </c>
      <c r="AS233" s="153">
        <v>52.107599999999998</v>
      </c>
      <c r="AT233" s="153">
        <v>21.543399999999998</v>
      </c>
      <c r="AU233" s="153">
        <v>30.423300000000001</v>
      </c>
      <c r="AV233" s="153">
        <v>1048.472</v>
      </c>
      <c r="AW233" s="153" t="s">
        <v>7469</v>
      </c>
      <c r="AX233" s="153" t="s">
        <v>7469</v>
      </c>
      <c r="AY233" s="153" t="s">
        <v>7469</v>
      </c>
      <c r="AZ233" s="153">
        <v>273.36419999999998</v>
      </c>
      <c r="BA233" s="153">
        <v>5.1325000000000003</v>
      </c>
      <c r="BB233" s="153" t="s">
        <v>7469</v>
      </c>
      <c r="BC233" s="153" t="s">
        <v>7469</v>
      </c>
      <c r="BD233" s="153" t="s">
        <v>7469</v>
      </c>
      <c r="BE233" s="153">
        <v>-1.2621</v>
      </c>
      <c r="BF233" s="153">
        <v>3.2311999999999999</v>
      </c>
      <c r="BG233" s="153">
        <v>1597.242</v>
      </c>
      <c r="BH233" s="153" t="s">
        <v>7469</v>
      </c>
      <c r="BI233" s="153">
        <v>225.095</v>
      </c>
      <c r="BJ233" s="153">
        <v>14.076499999999999</v>
      </c>
      <c r="BK233" s="153" t="s">
        <v>7469</v>
      </c>
      <c r="BL233" s="153">
        <v>245.16890000000001</v>
      </c>
      <c r="BM233" s="153">
        <v>57.1995</v>
      </c>
      <c r="BN233" s="153">
        <v>661.04899999999998</v>
      </c>
      <c r="BO233" s="153">
        <v>6.3654999999999999</v>
      </c>
      <c r="BP233" s="153" t="s">
        <v>7469</v>
      </c>
      <c r="BQ233" s="153">
        <v>8.3996999999999993</v>
      </c>
      <c r="BR233" s="153" t="s">
        <v>7469</v>
      </c>
      <c r="BS233" s="153">
        <v>226.96799999999999</v>
      </c>
      <c r="BT233" s="153" t="s">
        <v>7469</v>
      </c>
      <c r="BU233" s="153">
        <v>99.895499999999998</v>
      </c>
      <c r="BV233" s="153" t="s">
        <v>7469</v>
      </c>
      <c r="BW233" s="153" t="s">
        <v>7469</v>
      </c>
      <c r="BX233" s="153">
        <v>168.6592</v>
      </c>
      <c r="BY233" s="153" t="s">
        <v>7469</v>
      </c>
      <c r="BZ233" s="153">
        <v>-61.046999999999997</v>
      </c>
      <c r="CA233" s="153">
        <v>853.39700000000005</v>
      </c>
      <c r="CB233" s="153">
        <v>33.207999999999998</v>
      </c>
      <c r="CC233" s="153">
        <v>4.0884999999999998</v>
      </c>
      <c r="CD233" s="153">
        <v>33.020400000000002</v>
      </c>
      <c r="CE233" s="153">
        <v>1.9141999999999999</v>
      </c>
      <c r="CF233" s="153" t="s">
        <v>7469</v>
      </c>
      <c r="CG233" s="153" t="s">
        <v>7469</v>
      </c>
      <c r="CH233" s="153">
        <v>10.1273</v>
      </c>
      <c r="CI233" s="153">
        <v>1482.0074999999999</v>
      </c>
      <c r="CJ233" s="153" t="s">
        <v>7469</v>
      </c>
      <c r="CK233" s="153">
        <v>-0.36549999999999999</v>
      </c>
      <c r="CL233" s="153" t="s">
        <v>7469</v>
      </c>
      <c r="CM233" s="153" t="s">
        <v>7469</v>
      </c>
      <c r="CN233" s="153" t="s">
        <v>7469</v>
      </c>
      <c r="CO233" s="153">
        <v>171.27019999999999</v>
      </c>
      <c r="CP233" s="153">
        <v>224.20529999999999</v>
      </c>
      <c r="CQ233" s="153">
        <v>12.936500000000001</v>
      </c>
      <c r="CR233" s="153" t="s">
        <v>7469</v>
      </c>
      <c r="CS233" s="153">
        <v>223.595</v>
      </c>
      <c r="CT233" s="153">
        <v>13.5486</v>
      </c>
      <c r="CU233" s="153">
        <v>11.2538</v>
      </c>
      <c r="CV233" s="153" t="s">
        <v>7469</v>
      </c>
      <c r="CW233" s="153" t="s">
        <v>7469</v>
      </c>
      <c r="CX233" s="153" t="s">
        <v>7469</v>
      </c>
      <c r="CY233" s="153">
        <v>197.64019999999999</v>
      </c>
      <c r="CZ233" s="153">
        <v>44.387500000000003</v>
      </c>
      <c r="DA233" s="153">
        <v>35.441400000000002</v>
      </c>
      <c r="DB233" s="153" t="s">
        <v>7469</v>
      </c>
      <c r="DC233" s="153">
        <v>161.82060000000001</v>
      </c>
      <c r="DD233" s="153">
        <v>113.4693</v>
      </c>
      <c r="DE233" s="153">
        <v>11.485799999999999</v>
      </c>
      <c r="DF233" s="153" t="s">
        <v>7469</v>
      </c>
      <c r="DG233" s="153">
        <v>352.68990000000002</v>
      </c>
      <c r="DH233" s="153">
        <v>-1.0185</v>
      </c>
      <c r="DI233" s="153" t="s">
        <v>7469</v>
      </c>
      <c r="DJ233" s="153" t="s">
        <v>7469</v>
      </c>
      <c r="DK233" s="153">
        <v>9.0602</v>
      </c>
      <c r="DL233" s="153">
        <v>39.8767</v>
      </c>
      <c r="DM233" s="153">
        <v>13.156700000000001</v>
      </c>
      <c r="DN233" s="153">
        <v>5382.8613999999998</v>
      </c>
      <c r="DO233" s="153">
        <v>156.0701</v>
      </c>
      <c r="DP233" s="153">
        <v>39.506999999999998</v>
      </c>
      <c r="DQ233" s="153">
        <v>40.437100000000001</v>
      </c>
      <c r="DR233" s="153" t="s">
        <v>7469</v>
      </c>
      <c r="DS233" s="153">
        <v>12.3803</v>
      </c>
      <c r="DT233" s="153">
        <v>460.9418</v>
      </c>
      <c r="DU233" s="153">
        <v>136.3459</v>
      </c>
      <c r="DV233" s="153" t="s">
        <v>7469</v>
      </c>
      <c r="DW233" s="153" t="s">
        <v>7469</v>
      </c>
      <c r="DX233" s="153">
        <v>30.244</v>
      </c>
      <c r="DY233" s="153">
        <v>29.011500000000002</v>
      </c>
      <c r="DZ233" s="153">
        <v>-8.5425000000000004</v>
      </c>
      <c r="EA233" s="153">
        <v>512.53880000000004</v>
      </c>
      <c r="EB233" s="153">
        <v>67.231800000000007</v>
      </c>
      <c r="EC233" s="153">
        <v>261.24279999999999</v>
      </c>
      <c r="ED233" s="153">
        <v>57.189100000000003</v>
      </c>
      <c r="EE233" s="153" t="s">
        <v>7469</v>
      </c>
      <c r="EF233" s="153">
        <v>63.315600000000003</v>
      </c>
      <c r="EG233" s="153">
        <v>211.6652</v>
      </c>
      <c r="EH233" s="153" t="s">
        <v>7469</v>
      </c>
      <c r="EI233" s="153">
        <v>12.5962</v>
      </c>
      <c r="EJ233" s="153" t="s">
        <v>7469</v>
      </c>
      <c r="EK233" s="153" t="s">
        <v>7469</v>
      </c>
      <c r="EL233" s="153">
        <v>-1.2718</v>
      </c>
      <c r="EM233" s="153">
        <v>401.26690000000002</v>
      </c>
      <c r="EN233" s="153" t="s">
        <v>7469</v>
      </c>
    </row>
    <row r="234" spans="3:144">
      <c r="C234" s="120"/>
      <c r="D234" s="103"/>
      <c r="E234" s="120" t="s">
        <v>8098</v>
      </c>
      <c r="F234" s="130" t="s">
        <v>8132</v>
      </c>
      <c r="G234" s="151" t="s">
        <v>8090</v>
      </c>
      <c r="H234" s="152" t="s">
        <v>8097</v>
      </c>
      <c r="I234" s="153">
        <v>1641.3577</v>
      </c>
      <c r="J234" s="153">
        <v>114.40600000000001</v>
      </c>
      <c r="K234" s="153">
        <v>3024.5</v>
      </c>
      <c r="L234" s="153">
        <v>6.2080000000000002</v>
      </c>
      <c r="M234" s="153" t="s">
        <v>7469</v>
      </c>
      <c r="N234" s="153">
        <v>-232</v>
      </c>
      <c r="O234" s="153">
        <v>9620</v>
      </c>
      <c r="P234" s="153">
        <v>-1.8540000000000001</v>
      </c>
      <c r="Q234" s="153">
        <v>13.6195</v>
      </c>
      <c r="R234" s="153">
        <v>1318</v>
      </c>
      <c r="S234" s="153">
        <v>3.1473</v>
      </c>
      <c r="T234" s="153">
        <v>11.112</v>
      </c>
      <c r="U234" s="153" t="s">
        <v>7469</v>
      </c>
      <c r="V234" s="153">
        <v>174.31200000000001</v>
      </c>
      <c r="W234" s="153">
        <v>161.43819999999999</v>
      </c>
      <c r="X234" s="153">
        <v>-379.6</v>
      </c>
      <c r="Y234" s="153">
        <v>2.2399</v>
      </c>
      <c r="Z234" s="153">
        <v>64.804299999999998</v>
      </c>
      <c r="AA234" s="153">
        <v>511.86329999999998</v>
      </c>
      <c r="AB234" s="153">
        <v>120.6593</v>
      </c>
      <c r="AC234" s="153">
        <v>-13.252000000000001</v>
      </c>
      <c r="AD234" s="153">
        <v>31.885000000000002</v>
      </c>
      <c r="AE234" s="153">
        <v>11.718400000000001</v>
      </c>
      <c r="AF234" s="153">
        <v>99.542400000000001</v>
      </c>
      <c r="AG234" s="153">
        <v>54.505499999999998</v>
      </c>
      <c r="AH234" s="153" t="s">
        <v>7469</v>
      </c>
      <c r="AI234" s="153">
        <v>122.4443</v>
      </c>
      <c r="AJ234" s="153">
        <v>-148.155</v>
      </c>
      <c r="AK234" s="153" t="s">
        <v>7469</v>
      </c>
      <c r="AL234" s="153">
        <v>12.521000000000001</v>
      </c>
      <c r="AM234" s="153" t="s">
        <v>7469</v>
      </c>
      <c r="AN234" s="153">
        <v>1407.8974000000001</v>
      </c>
      <c r="AO234" s="153">
        <v>141.48269999999999</v>
      </c>
      <c r="AP234" s="153">
        <v>77.913200000000003</v>
      </c>
      <c r="AQ234" s="153">
        <v>-5.1344000000000003</v>
      </c>
      <c r="AR234" s="153">
        <v>660.18</v>
      </c>
      <c r="AS234" s="153">
        <v>49.852899999999998</v>
      </c>
      <c r="AT234" s="153">
        <v>20.831700000000001</v>
      </c>
      <c r="AU234" s="153">
        <v>29.343699999999998</v>
      </c>
      <c r="AV234" s="153">
        <v>971.38229999999999</v>
      </c>
      <c r="AW234" s="153" t="s">
        <v>7469</v>
      </c>
      <c r="AX234" s="153" t="s">
        <v>7469</v>
      </c>
      <c r="AY234" s="153" t="s">
        <v>7469</v>
      </c>
      <c r="AZ234" s="153">
        <v>251.29920000000001</v>
      </c>
      <c r="BA234" s="153">
        <v>3.6566000000000001</v>
      </c>
      <c r="BB234" s="153" t="s">
        <v>7469</v>
      </c>
      <c r="BC234" s="153" t="s">
        <v>7469</v>
      </c>
      <c r="BD234" s="153" t="s">
        <v>7469</v>
      </c>
      <c r="BE234" s="153">
        <v>-1.2674000000000001</v>
      </c>
      <c r="BF234" s="153" t="s">
        <v>7469</v>
      </c>
      <c r="BG234" s="153">
        <v>1715.9680000000001</v>
      </c>
      <c r="BH234" s="153" t="s">
        <v>7469</v>
      </c>
      <c r="BI234" s="153">
        <v>236.52</v>
      </c>
      <c r="BJ234" s="153">
        <v>14.226100000000001</v>
      </c>
      <c r="BK234" s="153" t="s">
        <v>7469</v>
      </c>
      <c r="BL234" s="153">
        <v>209.99719999999999</v>
      </c>
      <c r="BM234" s="153">
        <v>54.109900000000003</v>
      </c>
      <c r="BN234" s="153">
        <v>657.51800000000003</v>
      </c>
      <c r="BO234" s="153">
        <v>5.0716000000000001</v>
      </c>
      <c r="BP234" s="153" t="s">
        <v>7469</v>
      </c>
      <c r="BQ234" s="153" t="s">
        <v>7469</v>
      </c>
      <c r="BR234" s="153" t="s">
        <v>7469</v>
      </c>
      <c r="BS234" s="153">
        <v>237.52500000000001</v>
      </c>
      <c r="BT234" s="153" t="s">
        <v>7469</v>
      </c>
      <c r="BU234" s="153">
        <v>231.797</v>
      </c>
      <c r="BV234" s="153" t="s">
        <v>7469</v>
      </c>
      <c r="BW234" s="153" t="s">
        <v>7469</v>
      </c>
      <c r="BX234" s="153">
        <v>156.76089999999999</v>
      </c>
      <c r="BY234" s="153" t="s">
        <v>7469</v>
      </c>
      <c r="BZ234" s="153">
        <v>4.8659999999999997</v>
      </c>
      <c r="CA234" s="153">
        <v>911.40099999999995</v>
      </c>
      <c r="CB234" s="153">
        <v>33.143999999999998</v>
      </c>
      <c r="CC234" s="153">
        <v>2.758</v>
      </c>
      <c r="CD234" s="153">
        <v>31.394600000000001</v>
      </c>
      <c r="CE234" s="153">
        <v>2.2170000000000001</v>
      </c>
      <c r="CF234" s="153" t="s">
        <v>7469</v>
      </c>
      <c r="CG234" s="153" t="s">
        <v>7469</v>
      </c>
      <c r="CH234" s="153">
        <v>9.2901000000000007</v>
      </c>
      <c r="CI234" s="153">
        <v>1336.3036999999999</v>
      </c>
      <c r="CJ234" s="153" t="s">
        <v>7469</v>
      </c>
      <c r="CK234" s="153">
        <v>-0.36549999999999999</v>
      </c>
      <c r="CL234" s="153" t="s">
        <v>7469</v>
      </c>
      <c r="CM234" s="153" t="s">
        <v>7469</v>
      </c>
      <c r="CN234" s="153" t="s">
        <v>7469</v>
      </c>
      <c r="CO234" s="153">
        <v>161.80330000000001</v>
      </c>
      <c r="CP234" s="153">
        <v>210.1353</v>
      </c>
      <c r="CQ234" s="153">
        <v>16.5517</v>
      </c>
      <c r="CR234" s="153" t="s">
        <v>7469</v>
      </c>
      <c r="CS234" s="153">
        <v>204.34200000000001</v>
      </c>
      <c r="CT234" s="153">
        <v>12.006500000000001</v>
      </c>
      <c r="CU234" s="153">
        <v>11.3996</v>
      </c>
      <c r="CV234" s="153" t="s">
        <v>7469</v>
      </c>
      <c r="CW234" s="153" t="s">
        <v>7469</v>
      </c>
      <c r="CX234" s="153" t="s">
        <v>7469</v>
      </c>
      <c r="CY234" s="153">
        <v>186.51599999999999</v>
      </c>
      <c r="CZ234" s="153">
        <v>41.6723</v>
      </c>
      <c r="DA234" s="153">
        <v>33.469900000000003</v>
      </c>
      <c r="DB234" s="153" t="s">
        <v>7469</v>
      </c>
      <c r="DC234" s="153">
        <v>150.2088</v>
      </c>
      <c r="DD234" s="153">
        <v>111.7021</v>
      </c>
      <c r="DE234" s="153">
        <v>7.7282999999999999</v>
      </c>
      <c r="DF234" s="153" t="s">
        <v>7469</v>
      </c>
      <c r="DG234" s="153">
        <v>322.02620000000002</v>
      </c>
      <c r="DH234" s="153">
        <v>-1.0874999999999999</v>
      </c>
      <c r="DI234" s="153" t="s">
        <v>7469</v>
      </c>
      <c r="DJ234" s="153" t="s">
        <v>7469</v>
      </c>
      <c r="DK234" s="153">
        <v>8.7065999999999999</v>
      </c>
      <c r="DL234" s="153">
        <v>41.796300000000002</v>
      </c>
      <c r="DM234" s="153">
        <v>12.105600000000001</v>
      </c>
      <c r="DN234" s="153">
        <v>4872.9255000000003</v>
      </c>
      <c r="DO234" s="153">
        <v>98.048900000000003</v>
      </c>
      <c r="DP234" s="153">
        <v>38.884799999999998</v>
      </c>
      <c r="DQ234" s="153">
        <v>41.916899999999998</v>
      </c>
      <c r="DR234" s="153" t="s">
        <v>7469</v>
      </c>
      <c r="DS234" s="153">
        <v>11.2727</v>
      </c>
      <c r="DT234" s="153">
        <v>410.87610000000001</v>
      </c>
      <c r="DU234" s="153">
        <v>128.5949</v>
      </c>
      <c r="DV234" s="153" t="s">
        <v>7469</v>
      </c>
      <c r="DW234" s="153" t="s">
        <v>7469</v>
      </c>
      <c r="DX234" s="153">
        <v>30.412199999999999</v>
      </c>
      <c r="DY234" s="153">
        <v>36.691299999999998</v>
      </c>
      <c r="DZ234" s="153">
        <v>-11.305400000000001</v>
      </c>
      <c r="EA234" s="153">
        <v>468.4271</v>
      </c>
      <c r="EB234" s="153">
        <v>64.192800000000005</v>
      </c>
      <c r="EC234" s="153">
        <v>251.36320000000001</v>
      </c>
      <c r="ED234" s="153">
        <v>54.892600000000002</v>
      </c>
      <c r="EE234" s="153" t="s">
        <v>7469</v>
      </c>
      <c r="EF234" s="153">
        <v>61.128300000000003</v>
      </c>
      <c r="EG234" s="153">
        <v>196.9828</v>
      </c>
      <c r="EH234" s="153" t="s">
        <v>7469</v>
      </c>
      <c r="EI234" s="153">
        <v>11.9154</v>
      </c>
      <c r="EJ234" s="153" t="s">
        <v>7469</v>
      </c>
      <c r="EK234" s="153" t="s">
        <v>7469</v>
      </c>
      <c r="EL234" s="153">
        <v>-1.2682</v>
      </c>
      <c r="EM234" s="153">
        <v>356.99610000000001</v>
      </c>
      <c r="EN234" s="153" t="s">
        <v>7469</v>
      </c>
    </row>
    <row r="235" spans="3:144">
      <c r="C235" s="120"/>
      <c r="D235" s="103"/>
      <c r="E235" s="120" t="s">
        <v>7693</v>
      </c>
      <c r="F235" s="130" t="s">
        <v>8132</v>
      </c>
      <c r="G235" s="151" t="s">
        <v>8090</v>
      </c>
      <c r="H235" s="152" t="s">
        <v>8097</v>
      </c>
      <c r="I235" s="153">
        <v>1662.9491</v>
      </c>
      <c r="J235" s="153">
        <v>104.479</v>
      </c>
      <c r="K235" s="153">
        <v>2914.6</v>
      </c>
      <c r="L235" s="153">
        <v>3.7970000000000002</v>
      </c>
      <c r="M235" s="153" t="s">
        <v>7469</v>
      </c>
      <c r="N235" s="153">
        <v>-98</v>
      </c>
      <c r="O235" s="153">
        <v>10225</v>
      </c>
      <c r="P235" s="153">
        <v>-0.54100000000000004</v>
      </c>
      <c r="Q235" s="153">
        <v>11.198499999999999</v>
      </c>
      <c r="R235" s="153">
        <v>1399</v>
      </c>
      <c r="S235" s="153">
        <v>8.0550999999999995</v>
      </c>
      <c r="T235" s="153" t="s">
        <v>7469</v>
      </c>
      <c r="U235" s="153" t="s">
        <v>7469</v>
      </c>
      <c r="V235" s="153">
        <v>177.03299999999999</v>
      </c>
      <c r="W235" s="153">
        <v>144.20670000000001</v>
      </c>
      <c r="X235" s="153">
        <v>-622.79999999999995</v>
      </c>
      <c r="Y235" s="153">
        <v>2.3277999999999999</v>
      </c>
      <c r="Z235" s="153">
        <v>62.389400000000002</v>
      </c>
      <c r="AA235" s="153">
        <v>480.36110000000002</v>
      </c>
      <c r="AB235" s="153" t="s">
        <v>7469</v>
      </c>
      <c r="AC235" s="153">
        <v>-13.912000000000001</v>
      </c>
      <c r="AD235" s="153">
        <v>30.794</v>
      </c>
      <c r="AE235" s="153">
        <v>11.1837</v>
      </c>
      <c r="AF235" s="153">
        <v>98.452600000000004</v>
      </c>
      <c r="AG235" s="153">
        <v>54.625700000000002</v>
      </c>
      <c r="AH235" s="153" t="s">
        <v>7469</v>
      </c>
      <c r="AI235" s="153">
        <v>13.895899999999999</v>
      </c>
      <c r="AJ235" s="153">
        <v>-142.28399999999999</v>
      </c>
      <c r="AK235" s="153" t="s">
        <v>7469</v>
      </c>
      <c r="AL235" s="153" t="s">
        <v>7469</v>
      </c>
      <c r="AM235" s="153" t="s">
        <v>7469</v>
      </c>
      <c r="AN235" s="153">
        <v>1302.4277999999999</v>
      </c>
      <c r="AO235" s="153">
        <v>136.82640000000001</v>
      </c>
      <c r="AP235" s="153" t="s">
        <v>7469</v>
      </c>
      <c r="AQ235" s="153">
        <v>-5.7550999999999997</v>
      </c>
      <c r="AR235" s="153">
        <v>656.31500000000005</v>
      </c>
      <c r="AS235" s="153">
        <v>45.077300000000001</v>
      </c>
      <c r="AT235" s="153">
        <v>18.988</v>
      </c>
      <c r="AU235" s="153">
        <v>27.375</v>
      </c>
      <c r="AV235" s="153">
        <v>918.75760000000002</v>
      </c>
      <c r="AW235" s="153" t="s">
        <v>7469</v>
      </c>
      <c r="AX235" s="153" t="s">
        <v>7469</v>
      </c>
      <c r="AY235" s="153" t="s">
        <v>7469</v>
      </c>
      <c r="AZ235" s="153">
        <v>243.7585</v>
      </c>
      <c r="BA235" s="153" t="s">
        <v>7469</v>
      </c>
      <c r="BB235" s="153" t="s">
        <v>7469</v>
      </c>
      <c r="BC235" s="153" t="s">
        <v>7469</v>
      </c>
      <c r="BD235" s="153" t="s">
        <v>7469</v>
      </c>
      <c r="BE235" s="153">
        <v>-1.3660000000000001</v>
      </c>
      <c r="BF235" s="153">
        <v>3.2810999999999999</v>
      </c>
      <c r="BG235" s="153">
        <v>1678.9459999999999</v>
      </c>
      <c r="BH235" s="153" t="s">
        <v>7469</v>
      </c>
      <c r="BI235" s="153">
        <v>247.185</v>
      </c>
      <c r="BJ235" s="153">
        <v>14.1935</v>
      </c>
      <c r="BK235" s="153" t="s">
        <v>7469</v>
      </c>
      <c r="BL235" s="153">
        <v>183.1088</v>
      </c>
      <c r="BM235" s="153" t="s">
        <v>7469</v>
      </c>
      <c r="BN235" s="153">
        <v>652.33100000000002</v>
      </c>
      <c r="BO235" s="153">
        <v>4.0660999999999996</v>
      </c>
      <c r="BP235" s="153" t="s">
        <v>7469</v>
      </c>
      <c r="BQ235" s="153">
        <v>8.4008000000000003</v>
      </c>
      <c r="BR235" s="153" t="s">
        <v>7469</v>
      </c>
      <c r="BS235" s="153">
        <v>259.85500000000002</v>
      </c>
      <c r="BT235" s="153" t="s">
        <v>7469</v>
      </c>
      <c r="BU235" s="153">
        <v>221.44820000000001</v>
      </c>
      <c r="BV235" s="153" t="s">
        <v>7469</v>
      </c>
      <c r="BW235" s="153" t="s">
        <v>7469</v>
      </c>
      <c r="BX235" s="153">
        <v>166.7473</v>
      </c>
      <c r="BY235" s="153" t="s">
        <v>7469</v>
      </c>
      <c r="BZ235" s="153" t="s">
        <v>7469</v>
      </c>
      <c r="CA235" s="153">
        <v>959.57</v>
      </c>
      <c r="CB235" s="153">
        <v>30.733000000000001</v>
      </c>
      <c r="CC235" s="153">
        <v>2.758</v>
      </c>
      <c r="CD235" s="153" t="s">
        <v>7469</v>
      </c>
      <c r="CE235" s="153">
        <v>4.3453999999999997</v>
      </c>
      <c r="CF235" s="153" t="s">
        <v>7469</v>
      </c>
      <c r="CG235" s="153" t="s">
        <v>7469</v>
      </c>
      <c r="CH235" s="153">
        <v>8.9597999999999995</v>
      </c>
      <c r="CI235" s="153">
        <v>1232.1405999999999</v>
      </c>
      <c r="CJ235" s="153" t="s">
        <v>7469</v>
      </c>
      <c r="CK235" s="153">
        <v>-0.16539999999999999</v>
      </c>
      <c r="CL235" s="153" t="s">
        <v>7469</v>
      </c>
      <c r="CM235" s="153" t="s">
        <v>7469</v>
      </c>
      <c r="CN235" s="153" t="s">
        <v>7469</v>
      </c>
      <c r="CO235" s="153">
        <v>146.4427</v>
      </c>
      <c r="CP235" s="153">
        <v>192.75059999999999</v>
      </c>
      <c r="CQ235" s="153" t="s">
        <v>7469</v>
      </c>
      <c r="CR235" s="153" t="s">
        <v>7469</v>
      </c>
      <c r="CS235" s="153">
        <v>194.922</v>
      </c>
      <c r="CT235" s="153">
        <v>14.0251</v>
      </c>
      <c r="CU235" s="153">
        <v>11.192500000000001</v>
      </c>
      <c r="CV235" s="153" t="s">
        <v>7469</v>
      </c>
      <c r="CW235" s="153" t="s">
        <v>7469</v>
      </c>
      <c r="CX235" s="153" t="s">
        <v>7469</v>
      </c>
      <c r="CY235" s="153">
        <v>173.23509999999999</v>
      </c>
      <c r="CZ235" s="153">
        <v>41.290599999999998</v>
      </c>
      <c r="DA235" s="153" t="s">
        <v>7469</v>
      </c>
      <c r="DB235" s="153" t="s">
        <v>7469</v>
      </c>
      <c r="DC235" s="153">
        <v>145.7834</v>
      </c>
      <c r="DD235" s="153">
        <v>104.10680000000001</v>
      </c>
      <c r="DE235" s="153" t="s">
        <v>7469</v>
      </c>
      <c r="DF235" s="153" t="s">
        <v>7469</v>
      </c>
      <c r="DG235" s="153">
        <v>291.37729999999999</v>
      </c>
      <c r="DH235" s="153">
        <v>-1.1369</v>
      </c>
      <c r="DI235" s="153" t="s">
        <v>7469</v>
      </c>
      <c r="DJ235" s="153" t="s">
        <v>7469</v>
      </c>
      <c r="DK235" s="153">
        <v>8.3660999999999994</v>
      </c>
      <c r="DL235" s="153" t="s">
        <v>7469</v>
      </c>
      <c r="DM235" s="153">
        <v>11.180099999999999</v>
      </c>
      <c r="DN235" s="153">
        <v>4372.4125999999997</v>
      </c>
      <c r="DO235" s="153">
        <v>52.4497</v>
      </c>
      <c r="DP235" s="153">
        <v>31.252800000000001</v>
      </c>
      <c r="DQ235" s="153">
        <v>41.624200000000002</v>
      </c>
      <c r="DR235" s="153" t="s">
        <v>7469</v>
      </c>
      <c r="DS235" s="153">
        <v>9.6320999999999994</v>
      </c>
      <c r="DT235" s="153">
        <v>371.3021</v>
      </c>
      <c r="DU235" s="153">
        <v>123.3197</v>
      </c>
      <c r="DV235" s="153" t="s">
        <v>7469</v>
      </c>
      <c r="DW235" s="153" t="s">
        <v>7469</v>
      </c>
      <c r="DX235" s="153">
        <v>25.879799999999999</v>
      </c>
      <c r="DY235" s="153">
        <v>36.453600000000002</v>
      </c>
      <c r="DZ235" s="153">
        <v>-11.8041</v>
      </c>
      <c r="EA235" s="153">
        <v>439.25189999999998</v>
      </c>
      <c r="EB235" s="153">
        <v>57.720300000000002</v>
      </c>
      <c r="EC235" s="153">
        <v>241.6146</v>
      </c>
      <c r="ED235" s="153">
        <v>49.931699999999999</v>
      </c>
      <c r="EE235" s="153">
        <v>58.796999999999997</v>
      </c>
      <c r="EF235" s="153">
        <v>56.311799999999998</v>
      </c>
      <c r="EG235" s="153">
        <v>185.31720000000001</v>
      </c>
      <c r="EH235" s="153" t="s">
        <v>7469</v>
      </c>
      <c r="EI235" s="153">
        <v>12.244899999999999</v>
      </c>
      <c r="EJ235" s="153" t="s">
        <v>7469</v>
      </c>
      <c r="EK235" s="153" t="s">
        <v>7469</v>
      </c>
      <c r="EL235" s="153">
        <v>2.6421999999999999</v>
      </c>
      <c r="EM235" s="153">
        <v>338.34629999999999</v>
      </c>
      <c r="EN235" s="153" t="s">
        <v>7469</v>
      </c>
    </row>
    <row r="236" spans="3:144">
      <c r="C236" s="120"/>
      <c r="D236" s="103"/>
      <c r="E236" s="120" t="s">
        <v>8099</v>
      </c>
      <c r="F236" s="130" t="s">
        <v>8132</v>
      </c>
      <c r="G236" s="151" t="s">
        <v>8090</v>
      </c>
      <c r="H236" s="152" t="s">
        <v>8097</v>
      </c>
      <c r="I236" s="153">
        <v>1662.9491</v>
      </c>
      <c r="J236" s="153">
        <v>104.479</v>
      </c>
      <c r="K236" s="153">
        <v>2914.6</v>
      </c>
      <c r="L236" s="153">
        <v>3.7970000000000002</v>
      </c>
      <c r="M236" s="153" t="s">
        <v>7469</v>
      </c>
      <c r="N236" s="153">
        <v>-98</v>
      </c>
      <c r="O236" s="153">
        <v>10225</v>
      </c>
      <c r="P236" s="153">
        <v>-0.54100000000000004</v>
      </c>
      <c r="Q236" s="153">
        <v>11.198499999999999</v>
      </c>
      <c r="R236" s="153">
        <v>1399</v>
      </c>
      <c r="S236" s="153">
        <v>8.0550999999999995</v>
      </c>
      <c r="T236" s="153" t="s">
        <v>7469</v>
      </c>
      <c r="U236" s="153" t="s">
        <v>7469</v>
      </c>
      <c r="V236" s="153">
        <v>177.03299999999999</v>
      </c>
      <c r="W236" s="153">
        <v>144.20670000000001</v>
      </c>
      <c r="X236" s="153">
        <v>-622.79999999999995</v>
      </c>
      <c r="Y236" s="153">
        <v>2.3277999999999999</v>
      </c>
      <c r="Z236" s="153">
        <v>62.389400000000002</v>
      </c>
      <c r="AA236" s="153">
        <v>480.36110000000002</v>
      </c>
      <c r="AB236" s="153" t="s">
        <v>7469</v>
      </c>
      <c r="AC236" s="153">
        <v>-13.912000000000001</v>
      </c>
      <c r="AD236" s="153">
        <v>30.794</v>
      </c>
      <c r="AE236" s="153">
        <v>11.1837</v>
      </c>
      <c r="AF236" s="153">
        <v>98.452600000000004</v>
      </c>
      <c r="AG236" s="153">
        <v>54.625700000000002</v>
      </c>
      <c r="AH236" s="153" t="s">
        <v>7469</v>
      </c>
      <c r="AI236" s="153">
        <v>13.895899999999999</v>
      </c>
      <c r="AJ236" s="153">
        <v>-142.28399999999999</v>
      </c>
      <c r="AK236" s="153" t="s">
        <v>7469</v>
      </c>
      <c r="AL236" s="153" t="s">
        <v>7469</v>
      </c>
      <c r="AM236" s="153" t="s">
        <v>7469</v>
      </c>
      <c r="AN236" s="153">
        <v>1302.4277999999999</v>
      </c>
      <c r="AO236" s="153">
        <v>136.82640000000001</v>
      </c>
      <c r="AP236" s="153" t="s">
        <v>7469</v>
      </c>
      <c r="AQ236" s="153">
        <v>-5.7550999999999997</v>
      </c>
      <c r="AR236" s="153">
        <v>656.31500000000005</v>
      </c>
      <c r="AS236" s="153">
        <v>45.077300000000001</v>
      </c>
      <c r="AT236" s="153">
        <v>18.988</v>
      </c>
      <c r="AU236" s="153">
        <v>27.375</v>
      </c>
      <c r="AV236" s="153">
        <v>918.75760000000002</v>
      </c>
      <c r="AW236" s="153" t="s">
        <v>7469</v>
      </c>
      <c r="AX236" s="153" t="s">
        <v>7469</v>
      </c>
      <c r="AY236" s="153" t="s">
        <v>7469</v>
      </c>
      <c r="AZ236" s="153">
        <v>243.7585</v>
      </c>
      <c r="BA236" s="153" t="s">
        <v>7469</v>
      </c>
      <c r="BB236" s="153" t="s">
        <v>7469</v>
      </c>
      <c r="BC236" s="153" t="s">
        <v>7469</v>
      </c>
      <c r="BD236" s="153" t="s">
        <v>7469</v>
      </c>
      <c r="BE236" s="153">
        <v>-1.3660000000000001</v>
      </c>
      <c r="BF236" s="153">
        <v>3.2810999999999999</v>
      </c>
      <c r="BG236" s="153">
        <v>1678.9459999999999</v>
      </c>
      <c r="BH236" s="153" t="s">
        <v>7469</v>
      </c>
      <c r="BI236" s="153">
        <v>247.185</v>
      </c>
      <c r="BJ236" s="153">
        <v>14.1935</v>
      </c>
      <c r="BK236" s="153" t="s">
        <v>7469</v>
      </c>
      <c r="BL236" s="153">
        <v>183.1088</v>
      </c>
      <c r="BM236" s="153" t="s">
        <v>7469</v>
      </c>
      <c r="BN236" s="153">
        <v>652.33100000000002</v>
      </c>
      <c r="BO236" s="153">
        <v>4.0660999999999996</v>
      </c>
      <c r="BP236" s="153" t="s">
        <v>7469</v>
      </c>
      <c r="BQ236" s="153">
        <v>8.4008000000000003</v>
      </c>
      <c r="BR236" s="153" t="s">
        <v>7469</v>
      </c>
      <c r="BS236" s="153">
        <v>259.85500000000002</v>
      </c>
      <c r="BT236" s="153" t="s">
        <v>7469</v>
      </c>
      <c r="BU236" s="153">
        <v>221.44820000000001</v>
      </c>
      <c r="BV236" s="153" t="s">
        <v>7469</v>
      </c>
      <c r="BW236" s="153" t="s">
        <v>7469</v>
      </c>
      <c r="BX236" s="153">
        <v>166.7473</v>
      </c>
      <c r="BY236" s="153" t="s">
        <v>7469</v>
      </c>
      <c r="BZ236" s="153" t="s">
        <v>7469</v>
      </c>
      <c r="CA236" s="153">
        <v>959.57</v>
      </c>
      <c r="CB236" s="153">
        <v>30.733000000000001</v>
      </c>
      <c r="CC236" s="153">
        <v>2.758</v>
      </c>
      <c r="CD236" s="153" t="s">
        <v>7469</v>
      </c>
      <c r="CE236" s="153">
        <v>4.3453999999999997</v>
      </c>
      <c r="CF236" s="153" t="s">
        <v>7469</v>
      </c>
      <c r="CG236" s="153" t="s">
        <v>7469</v>
      </c>
      <c r="CH236" s="153">
        <v>8.9597999999999995</v>
      </c>
      <c r="CI236" s="153">
        <v>1232.1405999999999</v>
      </c>
      <c r="CJ236" s="153" t="s">
        <v>7469</v>
      </c>
      <c r="CK236" s="153" t="s">
        <v>7469</v>
      </c>
      <c r="CL236" s="153" t="s">
        <v>7469</v>
      </c>
      <c r="CM236" s="153" t="s">
        <v>7469</v>
      </c>
      <c r="CN236" s="153" t="s">
        <v>7469</v>
      </c>
      <c r="CO236" s="153">
        <v>146.4427</v>
      </c>
      <c r="CP236" s="153">
        <v>192.75059999999999</v>
      </c>
      <c r="CQ236" s="153" t="s">
        <v>7469</v>
      </c>
      <c r="CR236" s="153" t="s">
        <v>7469</v>
      </c>
      <c r="CS236" s="153">
        <v>194.922</v>
      </c>
      <c r="CT236" s="153">
        <v>14.0251</v>
      </c>
      <c r="CU236" s="153">
        <v>11.192500000000001</v>
      </c>
      <c r="CV236" s="153" t="s">
        <v>7469</v>
      </c>
      <c r="CW236" s="153" t="s">
        <v>7469</v>
      </c>
      <c r="CX236" s="153" t="s">
        <v>7469</v>
      </c>
      <c r="CY236" s="153">
        <v>173.23509999999999</v>
      </c>
      <c r="CZ236" s="153">
        <v>41.290599999999998</v>
      </c>
      <c r="DA236" s="153" t="s">
        <v>7469</v>
      </c>
      <c r="DB236" s="153" t="s">
        <v>7469</v>
      </c>
      <c r="DC236" s="153">
        <v>145.7834</v>
      </c>
      <c r="DD236" s="153">
        <v>104.10680000000001</v>
      </c>
      <c r="DE236" s="153" t="s">
        <v>7469</v>
      </c>
      <c r="DF236" s="153" t="s">
        <v>7469</v>
      </c>
      <c r="DG236" s="153">
        <v>291.37729999999999</v>
      </c>
      <c r="DH236" s="153">
        <v>-1.1369</v>
      </c>
      <c r="DI236" s="153" t="s">
        <v>7469</v>
      </c>
      <c r="DJ236" s="153" t="s">
        <v>7469</v>
      </c>
      <c r="DK236" s="153">
        <v>8.3660999999999994</v>
      </c>
      <c r="DL236" s="153" t="s">
        <v>7469</v>
      </c>
      <c r="DM236" s="153">
        <v>11.180099999999999</v>
      </c>
      <c r="DN236" s="153">
        <v>4372.4125999999997</v>
      </c>
      <c r="DO236" s="153">
        <v>52.4497</v>
      </c>
      <c r="DP236" s="153">
        <v>31.252800000000001</v>
      </c>
      <c r="DQ236" s="153">
        <v>41.624200000000002</v>
      </c>
      <c r="DR236" s="153" t="s">
        <v>7469</v>
      </c>
      <c r="DS236" s="153">
        <v>9.6320999999999994</v>
      </c>
      <c r="DT236" s="153">
        <v>371.3021</v>
      </c>
      <c r="DU236" s="153">
        <v>123.3197</v>
      </c>
      <c r="DV236" s="153" t="s">
        <v>7469</v>
      </c>
      <c r="DW236" s="153" t="s">
        <v>7469</v>
      </c>
      <c r="DX236" s="153">
        <v>25.879799999999999</v>
      </c>
      <c r="DY236" s="153">
        <v>36.453600000000002</v>
      </c>
      <c r="DZ236" s="153">
        <v>-11.8041</v>
      </c>
      <c r="EA236" s="153">
        <v>439.25189999999998</v>
      </c>
      <c r="EB236" s="153">
        <v>57.720300000000002</v>
      </c>
      <c r="EC236" s="153">
        <v>241.6146</v>
      </c>
      <c r="ED236" s="153">
        <v>49.931699999999999</v>
      </c>
      <c r="EE236" s="153">
        <v>58.796999999999997</v>
      </c>
      <c r="EF236" s="153">
        <v>56.311799999999998</v>
      </c>
      <c r="EG236" s="153">
        <v>185.31720000000001</v>
      </c>
      <c r="EH236" s="153" t="s">
        <v>7469</v>
      </c>
      <c r="EI236" s="153">
        <v>12.244899999999999</v>
      </c>
      <c r="EJ236" s="153" t="s">
        <v>7469</v>
      </c>
      <c r="EK236" s="153" t="s">
        <v>7469</v>
      </c>
      <c r="EL236" s="153">
        <v>2.6421999999999999</v>
      </c>
      <c r="EM236" s="153">
        <v>338.34629999999999</v>
      </c>
      <c r="EN236" s="153" t="s">
        <v>7469</v>
      </c>
    </row>
    <row r="237" spans="3:144">
      <c r="C237" s="120"/>
      <c r="D237" s="103"/>
      <c r="E237" s="120" t="s">
        <v>8100</v>
      </c>
      <c r="F237" s="130" t="s">
        <v>8132</v>
      </c>
      <c r="G237" s="151" t="s">
        <v>8090</v>
      </c>
      <c r="H237" s="152" t="s">
        <v>8097</v>
      </c>
      <c r="I237" s="153" t="s">
        <v>7469</v>
      </c>
      <c r="J237" s="153" t="s">
        <v>7469</v>
      </c>
      <c r="K237" s="153" t="s">
        <v>7469</v>
      </c>
      <c r="L237" s="153" t="s">
        <v>7469</v>
      </c>
      <c r="M237" s="153" t="s">
        <v>7469</v>
      </c>
      <c r="N237" s="153">
        <v>-299</v>
      </c>
      <c r="O237" s="153">
        <v>-411</v>
      </c>
      <c r="P237" s="153" t="s">
        <v>7469</v>
      </c>
      <c r="Q237" s="153" t="s">
        <v>7469</v>
      </c>
      <c r="R237" s="153">
        <v>1385</v>
      </c>
      <c r="S237" s="153" t="s">
        <v>7469</v>
      </c>
      <c r="T237" s="153" t="s">
        <v>7469</v>
      </c>
      <c r="U237" s="153" t="s">
        <v>7469</v>
      </c>
      <c r="V237" s="153" t="s">
        <v>7469</v>
      </c>
      <c r="W237" s="153" t="s">
        <v>7469</v>
      </c>
      <c r="X237" s="153" t="s">
        <v>7469</v>
      </c>
      <c r="Y237" s="153" t="s">
        <v>7469</v>
      </c>
      <c r="Z237" s="153" t="s">
        <v>7469</v>
      </c>
      <c r="AA237" s="153" t="s">
        <v>7469</v>
      </c>
      <c r="AB237" s="153" t="s">
        <v>7469</v>
      </c>
      <c r="AC237" s="153" t="s">
        <v>7469</v>
      </c>
      <c r="AD237" s="153" t="s">
        <v>7469</v>
      </c>
      <c r="AE237" s="153">
        <v>10.343999999999999</v>
      </c>
      <c r="AF237" s="153">
        <v>90.690600000000003</v>
      </c>
      <c r="AG237" s="153" t="s">
        <v>7469</v>
      </c>
      <c r="AH237" s="153" t="s">
        <v>7469</v>
      </c>
      <c r="AI237" s="153" t="s">
        <v>7469</v>
      </c>
      <c r="AJ237" s="153" t="s">
        <v>7469</v>
      </c>
      <c r="AK237" s="153" t="s">
        <v>7469</v>
      </c>
      <c r="AL237" s="153" t="s">
        <v>7469</v>
      </c>
      <c r="AM237" s="153" t="s">
        <v>7469</v>
      </c>
      <c r="AN237" s="153" t="s">
        <v>7469</v>
      </c>
      <c r="AO237" s="153" t="s">
        <v>7469</v>
      </c>
      <c r="AP237" s="153" t="s">
        <v>7469</v>
      </c>
      <c r="AQ237" s="153" t="s">
        <v>7469</v>
      </c>
      <c r="AR237" s="153" t="s">
        <v>7469</v>
      </c>
      <c r="AS237" s="153" t="s">
        <v>7469</v>
      </c>
      <c r="AT237" s="153" t="s">
        <v>7469</v>
      </c>
      <c r="AU237" s="153" t="s">
        <v>7469</v>
      </c>
      <c r="AV237" s="153" t="s">
        <v>7469</v>
      </c>
      <c r="AW237" s="153" t="s">
        <v>7469</v>
      </c>
      <c r="AX237" s="153" t="s">
        <v>7469</v>
      </c>
      <c r="AY237" s="153" t="s">
        <v>7469</v>
      </c>
      <c r="AZ237" s="153" t="s">
        <v>7469</v>
      </c>
      <c r="BA237" s="153" t="s">
        <v>7469</v>
      </c>
      <c r="BB237" s="153" t="s">
        <v>7469</v>
      </c>
      <c r="BC237" s="153" t="s">
        <v>7469</v>
      </c>
      <c r="BD237" s="153" t="s">
        <v>7469</v>
      </c>
      <c r="BE237" s="153" t="s">
        <v>7469</v>
      </c>
      <c r="BF237" s="153" t="s">
        <v>7469</v>
      </c>
      <c r="BG237" s="153">
        <v>1597.242</v>
      </c>
      <c r="BH237" s="153" t="s">
        <v>7469</v>
      </c>
      <c r="BI237" s="153" t="s">
        <v>7469</v>
      </c>
      <c r="BJ237" s="153">
        <v>11.346</v>
      </c>
      <c r="BK237" s="153" t="s">
        <v>7469</v>
      </c>
      <c r="BL237" s="153" t="s">
        <v>7469</v>
      </c>
      <c r="BM237" s="153" t="s">
        <v>7469</v>
      </c>
      <c r="BN237" s="153">
        <v>625.303</v>
      </c>
      <c r="BO237" s="153">
        <v>0.29060000000000002</v>
      </c>
      <c r="BP237" s="153" t="s">
        <v>7469</v>
      </c>
      <c r="BQ237" s="153" t="s">
        <v>7469</v>
      </c>
      <c r="BR237" s="153" t="s">
        <v>7469</v>
      </c>
      <c r="BS237" s="153" t="s">
        <v>7469</v>
      </c>
      <c r="BT237" s="153" t="s">
        <v>7469</v>
      </c>
      <c r="BU237" s="153" t="s">
        <v>7469</v>
      </c>
      <c r="BV237" s="153" t="s">
        <v>7469</v>
      </c>
      <c r="BW237" s="153" t="s">
        <v>7469</v>
      </c>
      <c r="BX237" s="153" t="s">
        <v>7469</v>
      </c>
      <c r="BY237" s="153" t="s">
        <v>7469</v>
      </c>
      <c r="BZ237" s="153" t="s">
        <v>7469</v>
      </c>
      <c r="CA237" s="153">
        <v>1116.9970000000001</v>
      </c>
      <c r="CB237" s="153" t="s">
        <v>7469</v>
      </c>
      <c r="CC237" s="153" t="s">
        <v>7469</v>
      </c>
      <c r="CD237" s="153" t="s">
        <v>7469</v>
      </c>
      <c r="CE237" s="153">
        <v>3.4784000000000002</v>
      </c>
      <c r="CF237" s="153" t="s">
        <v>7469</v>
      </c>
      <c r="CG237" s="153" t="s">
        <v>7469</v>
      </c>
      <c r="CH237" s="153" t="s">
        <v>7469</v>
      </c>
      <c r="CI237" s="153" t="s">
        <v>7469</v>
      </c>
      <c r="CJ237" s="153" t="s">
        <v>7469</v>
      </c>
      <c r="CK237" s="153" t="s">
        <v>7469</v>
      </c>
      <c r="CL237" s="153" t="s">
        <v>7469</v>
      </c>
      <c r="CM237" s="153" t="s">
        <v>7469</v>
      </c>
      <c r="CN237" s="153" t="s">
        <v>7469</v>
      </c>
      <c r="CO237" s="153" t="s">
        <v>7469</v>
      </c>
      <c r="CP237" s="153" t="s">
        <v>7469</v>
      </c>
      <c r="CQ237" s="153" t="s">
        <v>7469</v>
      </c>
      <c r="CR237" s="153" t="s">
        <v>7469</v>
      </c>
      <c r="CS237" s="153" t="s">
        <v>7469</v>
      </c>
      <c r="CT237" s="153" t="s">
        <v>7469</v>
      </c>
      <c r="CU237" s="153">
        <v>9.9725999999999999</v>
      </c>
      <c r="CV237" s="153" t="s">
        <v>7469</v>
      </c>
      <c r="CW237" s="153" t="s">
        <v>7469</v>
      </c>
      <c r="CX237" s="153" t="s">
        <v>7469</v>
      </c>
      <c r="CY237" s="153" t="s">
        <v>7469</v>
      </c>
      <c r="CZ237" s="153" t="s">
        <v>7469</v>
      </c>
      <c r="DA237" s="153" t="s">
        <v>7469</v>
      </c>
      <c r="DB237" s="153" t="s">
        <v>7469</v>
      </c>
      <c r="DC237" s="153" t="s">
        <v>7469</v>
      </c>
      <c r="DD237" s="153" t="s">
        <v>7469</v>
      </c>
      <c r="DE237" s="153" t="s">
        <v>7469</v>
      </c>
      <c r="DF237" s="153" t="s">
        <v>7469</v>
      </c>
      <c r="DG237" s="153" t="s">
        <v>7469</v>
      </c>
      <c r="DH237" s="153">
        <v>-0.2286</v>
      </c>
      <c r="DI237" s="153" t="s">
        <v>7469</v>
      </c>
      <c r="DJ237" s="153" t="s">
        <v>7469</v>
      </c>
      <c r="DK237" s="153">
        <v>7.7641999999999998</v>
      </c>
      <c r="DL237" s="153" t="s">
        <v>7469</v>
      </c>
      <c r="DM237" s="153" t="s">
        <v>7469</v>
      </c>
      <c r="DN237" s="153" t="s">
        <v>7469</v>
      </c>
      <c r="DO237" s="153" t="s">
        <v>7469</v>
      </c>
      <c r="DP237" s="153" t="s">
        <v>7469</v>
      </c>
      <c r="DQ237" s="153">
        <v>39.194000000000003</v>
      </c>
      <c r="DR237" s="153" t="s">
        <v>7469</v>
      </c>
      <c r="DS237" s="153" t="s">
        <v>7469</v>
      </c>
      <c r="DT237" s="153" t="s">
        <v>7469</v>
      </c>
      <c r="DU237" s="153" t="s">
        <v>7469</v>
      </c>
      <c r="DV237" s="153" t="s">
        <v>7469</v>
      </c>
      <c r="DW237" s="153" t="s">
        <v>7469</v>
      </c>
      <c r="DX237" s="153" t="s">
        <v>7469</v>
      </c>
      <c r="DY237" s="153" t="s">
        <v>7469</v>
      </c>
      <c r="DZ237" s="153" t="s">
        <v>7469</v>
      </c>
      <c r="EA237" s="153" t="s">
        <v>7469</v>
      </c>
      <c r="EB237" s="153" t="s">
        <v>7469</v>
      </c>
      <c r="EC237" s="153" t="s">
        <v>7469</v>
      </c>
      <c r="ED237" s="153" t="s">
        <v>7469</v>
      </c>
      <c r="EE237" s="153">
        <v>16.631</v>
      </c>
      <c r="EF237" s="153" t="s">
        <v>7469</v>
      </c>
      <c r="EG237" s="153" t="s">
        <v>7469</v>
      </c>
      <c r="EH237" s="153" t="s">
        <v>7469</v>
      </c>
      <c r="EI237" s="153" t="s">
        <v>7469</v>
      </c>
      <c r="EJ237" s="153" t="s">
        <v>7469</v>
      </c>
      <c r="EK237" s="153" t="s">
        <v>7469</v>
      </c>
      <c r="EL237" s="153" t="s">
        <v>7469</v>
      </c>
      <c r="EM237" s="153" t="s">
        <v>7469</v>
      </c>
      <c r="EN237" s="153" t="s">
        <v>7469</v>
      </c>
    </row>
    <row r="238" spans="3:144">
      <c r="C238" s="120"/>
      <c r="D238" s="103"/>
      <c r="E238" s="120" t="s">
        <v>8101</v>
      </c>
      <c r="F238" s="130" t="s">
        <v>8132</v>
      </c>
      <c r="G238" s="151" t="s">
        <v>8090</v>
      </c>
      <c r="H238" s="152" t="s">
        <v>8097</v>
      </c>
      <c r="I238" s="153" t="s">
        <v>7469</v>
      </c>
      <c r="J238" s="153" t="s">
        <v>7469</v>
      </c>
      <c r="K238" s="153" t="s">
        <v>7469</v>
      </c>
      <c r="L238" s="153" t="s">
        <v>7469</v>
      </c>
      <c r="M238" s="153" t="s">
        <v>7469</v>
      </c>
      <c r="N238" s="153">
        <v>1698</v>
      </c>
      <c r="O238" s="153">
        <v>140</v>
      </c>
      <c r="P238" s="153" t="s">
        <v>7469</v>
      </c>
      <c r="Q238" s="153" t="s">
        <v>7469</v>
      </c>
      <c r="R238" s="153">
        <v>1330</v>
      </c>
      <c r="S238" s="153" t="s">
        <v>7469</v>
      </c>
      <c r="T238" s="153" t="s">
        <v>7469</v>
      </c>
      <c r="U238" s="153" t="s">
        <v>7469</v>
      </c>
      <c r="V238" s="153" t="s">
        <v>7469</v>
      </c>
      <c r="W238" s="153" t="s">
        <v>7469</v>
      </c>
      <c r="X238" s="153" t="s">
        <v>7469</v>
      </c>
      <c r="Y238" s="153" t="s">
        <v>7469</v>
      </c>
      <c r="Z238" s="153" t="s">
        <v>7469</v>
      </c>
      <c r="AA238" s="153" t="s">
        <v>7469</v>
      </c>
      <c r="AB238" s="153" t="s">
        <v>7469</v>
      </c>
      <c r="AC238" s="153" t="s">
        <v>7469</v>
      </c>
      <c r="AD238" s="153" t="s">
        <v>7469</v>
      </c>
      <c r="AE238" s="153">
        <v>9.9045000000000005</v>
      </c>
      <c r="AF238" s="153">
        <v>90.9619</v>
      </c>
      <c r="AG238" s="153" t="s">
        <v>7469</v>
      </c>
      <c r="AH238" s="153" t="s">
        <v>7469</v>
      </c>
      <c r="AI238" s="153" t="s">
        <v>7469</v>
      </c>
      <c r="AJ238" s="153" t="s">
        <v>7469</v>
      </c>
      <c r="AK238" s="153" t="s">
        <v>7469</v>
      </c>
      <c r="AL238" s="153" t="s">
        <v>7469</v>
      </c>
      <c r="AM238" s="153" t="s">
        <v>7469</v>
      </c>
      <c r="AN238" s="153" t="s">
        <v>7469</v>
      </c>
      <c r="AO238" s="153" t="s">
        <v>7469</v>
      </c>
      <c r="AP238" s="153">
        <v>76.624499999999998</v>
      </c>
      <c r="AQ238" s="153" t="s">
        <v>7469</v>
      </c>
      <c r="AR238" s="153" t="s">
        <v>7469</v>
      </c>
      <c r="AS238" s="153" t="s">
        <v>7469</v>
      </c>
      <c r="AT238" s="153" t="s">
        <v>7469</v>
      </c>
      <c r="AU238" s="153" t="s">
        <v>7469</v>
      </c>
      <c r="AV238" s="153" t="s">
        <v>7469</v>
      </c>
      <c r="AW238" s="153" t="s">
        <v>7469</v>
      </c>
      <c r="AX238" s="153" t="s">
        <v>7469</v>
      </c>
      <c r="AY238" s="153" t="s">
        <v>7469</v>
      </c>
      <c r="AZ238" s="153" t="s">
        <v>7469</v>
      </c>
      <c r="BA238" s="153" t="s">
        <v>7469</v>
      </c>
      <c r="BB238" s="153" t="s">
        <v>7469</v>
      </c>
      <c r="BC238" s="153" t="s">
        <v>7469</v>
      </c>
      <c r="BD238" s="153" t="s">
        <v>7469</v>
      </c>
      <c r="BE238" s="153" t="s">
        <v>7469</v>
      </c>
      <c r="BF238" s="153" t="s">
        <v>7469</v>
      </c>
      <c r="BG238" s="153">
        <v>1739.816</v>
      </c>
      <c r="BH238" s="153" t="s">
        <v>7469</v>
      </c>
      <c r="BI238" s="153" t="s">
        <v>7469</v>
      </c>
      <c r="BJ238" s="153">
        <v>10.605600000000001</v>
      </c>
      <c r="BK238" s="153" t="s">
        <v>7469</v>
      </c>
      <c r="BL238" s="153" t="s">
        <v>7469</v>
      </c>
      <c r="BM238" s="153" t="s">
        <v>7469</v>
      </c>
      <c r="BN238" s="153">
        <v>607.59299999999996</v>
      </c>
      <c r="BO238" s="153" t="s">
        <v>7469</v>
      </c>
      <c r="BP238" s="153" t="s">
        <v>7469</v>
      </c>
      <c r="BQ238" s="153" t="s">
        <v>7469</v>
      </c>
      <c r="BR238" s="153" t="s">
        <v>7469</v>
      </c>
      <c r="BS238" s="153" t="s">
        <v>7469</v>
      </c>
      <c r="BT238" s="153" t="s">
        <v>7469</v>
      </c>
      <c r="BU238" s="153" t="s">
        <v>7469</v>
      </c>
      <c r="BV238" s="153" t="s">
        <v>7469</v>
      </c>
      <c r="BW238" s="153" t="s">
        <v>7469</v>
      </c>
      <c r="BX238" s="153" t="s">
        <v>7469</v>
      </c>
      <c r="BY238" s="153" t="s">
        <v>7469</v>
      </c>
      <c r="BZ238" s="153" t="s">
        <v>7469</v>
      </c>
      <c r="CA238" s="153">
        <v>1243.347</v>
      </c>
      <c r="CB238" s="153" t="s">
        <v>7469</v>
      </c>
      <c r="CC238" s="153" t="s">
        <v>7469</v>
      </c>
      <c r="CD238" s="153" t="s">
        <v>7469</v>
      </c>
      <c r="CE238" s="153" t="s">
        <v>7469</v>
      </c>
      <c r="CF238" s="153" t="s">
        <v>7469</v>
      </c>
      <c r="CG238" s="153" t="s">
        <v>7469</v>
      </c>
      <c r="CH238" s="153" t="s">
        <v>7469</v>
      </c>
      <c r="CI238" s="153" t="s">
        <v>7469</v>
      </c>
      <c r="CJ238" s="153" t="s">
        <v>7469</v>
      </c>
      <c r="CK238" s="153" t="s">
        <v>7469</v>
      </c>
      <c r="CL238" s="153" t="s">
        <v>7469</v>
      </c>
      <c r="CM238" s="153" t="s">
        <v>7469</v>
      </c>
      <c r="CN238" s="153" t="s">
        <v>7469</v>
      </c>
      <c r="CO238" s="153" t="s">
        <v>7469</v>
      </c>
      <c r="CP238" s="153" t="s">
        <v>7469</v>
      </c>
      <c r="CQ238" s="153" t="s">
        <v>7469</v>
      </c>
      <c r="CR238" s="153" t="s">
        <v>7469</v>
      </c>
      <c r="CS238" s="153" t="s">
        <v>7469</v>
      </c>
      <c r="CT238" s="153" t="s">
        <v>7469</v>
      </c>
      <c r="CU238" s="153">
        <v>9.4468999999999994</v>
      </c>
      <c r="CV238" s="153" t="s">
        <v>7469</v>
      </c>
      <c r="CW238" s="153" t="s">
        <v>7469</v>
      </c>
      <c r="CX238" s="153" t="s">
        <v>7469</v>
      </c>
      <c r="CY238" s="153" t="s">
        <v>7469</v>
      </c>
      <c r="CZ238" s="153" t="s">
        <v>7469</v>
      </c>
      <c r="DA238" s="153" t="s">
        <v>7469</v>
      </c>
      <c r="DB238" s="153" t="s">
        <v>7469</v>
      </c>
      <c r="DC238" s="153" t="s">
        <v>7469</v>
      </c>
      <c r="DD238" s="153" t="s">
        <v>7469</v>
      </c>
      <c r="DE238" s="153" t="s">
        <v>7469</v>
      </c>
      <c r="DF238" s="153" t="s">
        <v>7469</v>
      </c>
      <c r="DG238" s="153" t="s">
        <v>7469</v>
      </c>
      <c r="DH238" s="153" t="s">
        <v>7469</v>
      </c>
      <c r="DI238" s="153" t="s">
        <v>7469</v>
      </c>
      <c r="DJ238" s="153" t="s">
        <v>7469</v>
      </c>
      <c r="DK238" s="153">
        <v>7.1025999999999998</v>
      </c>
      <c r="DL238" s="153" t="s">
        <v>7469</v>
      </c>
      <c r="DM238" s="153" t="s">
        <v>7469</v>
      </c>
      <c r="DN238" s="153" t="s">
        <v>7469</v>
      </c>
      <c r="DO238" s="153" t="s">
        <v>7469</v>
      </c>
      <c r="DP238" s="153" t="s">
        <v>7469</v>
      </c>
      <c r="DQ238" s="153">
        <v>38.334699999999998</v>
      </c>
      <c r="DR238" s="153" t="s">
        <v>7469</v>
      </c>
      <c r="DS238" s="153" t="s">
        <v>7469</v>
      </c>
      <c r="DT238" s="153" t="s">
        <v>7469</v>
      </c>
      <c r="DU238" s="153" t="s">
        <v>7469</v>
      </c>
      <c r="DV238" s="153" t="s">
        <v>7469</v>
      </c>
      <c r="DW238" s="153" t="s">
        <v>7469</v>
      </c>
      <c r="DX238" s="153" t="s">
        <v>7469</v>
      </c>
      <c r="DY238" s="153" t="s">
        <v>7469</v>
      </c>
      <c r="DZ238" s="153" t="s">
        <v>7469</v>
      </c>
      <c r="EA238" s="153" t="s">
        <v>7469</v>
      </c>
      <c r="EB238" s="153" t="s">
        <v>7469</v>
      </c>
      <c r="EC238" s="153" t="s">
        <v>7469</v>
      </c>
      <c r="ED238" s="153" t="s">
        <v>7469</v>
      </c>
      <c r="EE238" s="153">
        <v>-4.7069999999999999</v>
      </c>
      <c r="EF238" s="153" t="s">
        <v>7469</v>
      </c>
      <c r="EG238" s="153" t="s">
        <v>7469</v>
      </c>
      <c r="EH238" s="153" t="s">
        <v>7469</v>
      </c>
      <c r="EI238" s="153" t="s">
        <v>7469</v>
      </c>
      <c r="EJ238" s="153" t="s">
        <v>7469</v>
      </c>
      <c r="EK238" s="153" t="s">
        <v>7469</v>
      </c>
      <c r="EL238" s="153" t="s">
        <v>7469</v>
      </c>
      <c r="EM238" s="153" t="s">
        <v>7469</v>
      </c>
      <c r="EN238" s="153" t="s">
        <v>7469</v>
      </c>
    </row>
    <row r="239" spans="3:144">
      <c r="C239" s="120"/>
      <c r="D239" s="103"/>
      <c r="E239" s="120" t="s">
        <v>8102</v>
      </c>
      <c r="F239" s="130" t="s">
        <v>8132</v>
      </c>
      <c r="G239" s="151" t="s">
        <v>8090</v>
      </c>
      <c r="H239" s="152" t="s">
        <v>8097</v>
      </c>
      <c r="I239" s="153" t="s">
        <v>7469</v>
      </c>
      <c r="J239" s="153" t="s">
        <v>7469</v>
      </c>
      <c r="K239" s="153" t="s">
        <v>7469</v>
      </c>
      <c r="L239" s="153" t="s">
        <v>7469</v>
      </c>
      <c r="M239" s="153" t="s">
        <v>7469</v>
      </c>
      <c r="N239" s="153" t="s">
        <v>7469</v>
      </c>
      <c r="O239" s="153">
        <v>806</v>
      </c>
      <c r="P239" s="153" t="s">
        <v>7469</v>
      </c>
      <c r="Q239" s="153" t="s">
        <v>7469</v>
      </c>
      <c r="R239" s="153" t="s">
        <v>7469</v>
      </c>
      <c r="S239" s="153" t="s">
        <v>7469</v>
      </c>
      <c r="T239" s="153" t="s">
        <v>7469</v>
      </c>
      <c r="U239" s="153" t="s">
        <v>7469</v>
      </c>
      <c r="V239" s="153" t="s">
        <v>7469</v>
      </c>
      <c r="W239" s="153" t="s">
        <v>7469</v>
      </c>
      <c r="X239" s="153" t="s">
        <v>7469</v>
      </c>
      <c r="Y239" s="153" t="s">
        <v>7469</v>
      </c>
      <c r="Z239" s="153" t="s">
        <v>7469</v>
      </c>
      <c r="AA239" s="153" t="s">
        <v>7469</v>
      </c>
      <c r="AB239" s="153" t="s">
        <v>7469</v>
      </c>
      <c r="AC239" s="153" t="s">
        <v>7469</v>
      </c>
      <c r="AD239" s="153" t="s">
        <v>7469</v>
      </c>
      <c r="AE239" s="153" t="s">
        <v>7469</v>
      </c>
      <c r="AF239" s="153" t="s">
        <v>7469</v>
      </c>
      <c r="AG239" s="153" t="s">
        <v>7469</v>
      </c>
      <c r="AH239" s="153" t="s">
        <v>7469</v>
      </c>
      <c r="AI239" s="153" t="s">
        <v>7469</v>
      </c>
      <c r="AJ239" s="153" t="s">
        <v>7469</v>
      </c>
      <c r="AK239" s="153" t="s">
        <v>7469</v>
      </c>
      <c r="AL239" s="153" t="s">
        <v>7469</v>
      </c>
      <c r="AM239" s="153" t="s">
        <v>7469</v>
      </c>
      <c r="AN239" s="153" t="s">
        <v>7469</v>
      </c>
      <c r="AO239" s="153" t="s">
        <v>7469</v>
      </c>
      <c r="AP239" s="153" t="s">
        <v>7469</v>
      </c>
      <c r="AQ239" s="153" t="s">
        <v>7469</v>
      </c>
      <c r="AR239" s="153" t="s">
        <v>7469</v>
      </c>
      <c r="AS239" s="153" t="s">
        <v>7469</v>
      </c>
      <c r="AT239" s="153" t="s">
        <v>7469</v>
      </c>
      <c r="AU239" s="153" t="s">
        <v>7469</v>
      </c>
      <c r="AV239" s="153" t="s">
        <v>7469</v>
      </c>
      <c r="AW239" s="153" t="s">
        <v>7469</v>
      </c>
      <c r="AX239" s="153" t="s">
        <v>7469</v>
      </c>
      <c r="AY239" s="153" t="s">
        <v>7469</v>
      </c>
      <c r="AZ239" s="153" t="s">
        <v>7469</v>
      </c>
      <c r="BA239" s="153" t="s">
        <v>7469</v>
      </c>
      <c r="BB239" s="153" t="s">
        <v>7469</v>
      </c>
      <c r="BC239" s="153" t="s">
        <v>7469</v>
      </c>
      <c r="BD239" s="153" t="s">
        <v>7469</v>
      </c>
      <c r="BE239" s="153" t="s">
        <v>7469</v>
      </c>
      <c r="BF239" s="153" t="s">
        <v>7469</v>
      </c>
      <c r="BG239" s="153" t="s">
        <v>7469</v>
      </c>
      <c r="BH239" s="153" t="s">
        <v>7469</v>
      </c>
      <c r="BI239" s="153" t="s">
        <v>7469</v>
      </c>
      <c r="BJ239" s="153" t="s">
        <v>7469</v>
      </c>
      <c r="BK239" s="153" t="s">
        <v>7469</v>
      </c>
      <c r="BL239" s="153" t="s">
        <v>7469</v>
      </c>
      <c r="BM239" s="153" t="s">
        <v>7469</v>
      </c>
      <c r="BN239" s="153">
        <v>585.899</v>
      </c>
      <c r="BO239" s="153" t="s">
        <v>7469</v>
      </c>
      <c r="BP239" s="153" t="s">
        <v>7469</v>
      </c>
      <c r="BQ239" s="153" t="s">
        <v>7469</v>
      </c>
      <c r="BR239" s="153" t="s">
        <v>7469</v>
      </c>
      <c r="BS239" s="153" t="s">
        <v>7469</v>
      </c>
      <c r="BT239" s="153" t="s">
        <v>7469</v>
      </c>
      <c r="BU239" s="153" t="s">
        <v>7469</v>
      </c>
      <c r="BV239" s="153" t="s">
        <v>7469</v>
      </c>
      <c r="BW239" s="153" t="s">
        <v>7469</v>
      </c>
      <c r="BX239" s="153" t="s">
        <v>7469</v>
      </c>
      <c r="BY239" s="153" t="s">
        <v>7469</v>
      </c>
      <c r="BZ239" s="153" t="s">
        <v>7469</v>
      </c>
      <c r="CA239" s="153">
        <v>1337.6320000000001</v>
      </c>
      <c r="CB239" s="153" t="s">
        <v>7469</v>
      </c>
      <c r="CC239" s="153" t="s">
        <v>7469</v>
      </c>
      <c r="CD239" s="153" t="s">
        <v>7469</v>
      </c>
      <c r="CE239" s="153" t="s">
        <v>7469</v>
      </c>
      <c r="CF239" s="153" t="s">
        <v>7469</v>
      </c>
      <c r="CG239" s="153" t="s">
        <v>7469</v>
      </c>
      <c r="CH239" s="153" t="s">
        <v>7469</v>
      </c>
      <c r="CI239" s="153" t="s">
        <v>7469</v>
      </c>
      <c r="CJ239" s="153" t="s">
        <v>7469</v>
      </c>
      <c r="CK239" s="153" t="s">
        <v>7469</v>
      </c>
      <c r="CL239" s="153" t="s">
        <v>7469</v>
      </c>
      <c r="CM239" s="153" t="s">
        <v>7469</v>
      </c>
      <c r="CN239" s="153" t="s">
        <v>7469</v>
      </c>
      <c r="CO239" s="153" t="s">
        <v>7469</v>
      </c>
      <c r="CP239" s="153" t="s">
        <v>7469</v>
      </c>
      <c r="CQ239" s="153" t="s">
        <v>7469</v>
      </c>
      <c r="CR239" s="153" t="s">
        <v>7469</v>
      </c>
      <c r="CS239" s="153" t="s">
        <v>7469</v>
      </c>
      <c r="CT239" s="153" t="s">
        <v>7469</v>
      </c>
      <c r="CU239" s="153" t="s">
        <v>7469</v>
      </c>
      <c r="CV239" s="153" t="s">
        <v>7469</v>
      </c>
      <c r="CW239" s="153" t="s">
        <v>7469</v>
      </c>
      <c r="CX239" s="153" t="s">
        <v>7469</v>
      </c>
      <c r="CY239" s="153" t="s">
        <v>7469</v>
      </c>
      <c r="CZ239" s="153" t="s">
        <v>7469</v>
      </c>
      <c r="DA239" s="153" t="s">
        <v>7469</v>
      </c>
      <c r="DB239" s="153" t="s">
        <v>7469</v>
      </c>
      <c r="DC239" s="153" t="s">
        <v>7469</v>
      </c>
      <c r="DD239" s="153" t="s">
        <v>7469</v>
      </c>
      <c r="DE239" s="153" t="s">
        <v>7469</v>
      </c>
      <c r="DF239" s="153" t="s">
        <v>7469</v>
      </c>
      <c r="DG239" s="153" t="s">
        <v>7469</v>
      </c>
      <c r="DH239" s="153" t="s">
        <v>7469</v>
      </c>
      <c r="DI239" s="153" t="s">
        <v>7469</v>
      </c>
      <c r="DJ239" s="153" t="s">
        <v>7469</v>
      </c>
      <c r="DK239" s="153" t="s">
        <v>7469</v>
      </c>
      <c r="DL239" s="153" t="s">
        <v>7469</v>
      </c>
      <c r="DM239" s="153" t="s">
        <v>7469</v>
      </c>
      <c r="DN239" s="153" t="s">
        <v>7469</v>
      </c>
      <c r="DO239" s="153" t="s">
        <v>7469</v>
      </c>
      <c r="DP239" s="153" t="s">
        <v>7469</v>
      </c>
      <c r="DQ239" s="153" t="s">
        <v>7469</v>
      </c>
      <c r="DR239" s="153" t="s">
        <v>7469</v>
      </c>
      <c r="DS239" s="153" t="s">
        <v>7469</v>
      </c>
      <c r="DT239" s="153" t="s">
        <v>7469</v>
      </c>
      <c r="DU239" s="153" t="s">
        <v>7469</v>
      </c>
      <c r="DV239" s="153" t="s">
        <v>7469</v>
      </c>
      <c r="DW239" s="153" t="s">
        <v>7469</v>
      </c>
      <c r="DX239" s="153" t="s">
        <v>7469</v>
      </c>
      <c r="DY239" s="153" t="s">
        <v>7469</v>
      </c>
      <c r="DZ239" s="153" t="s">
        <v>7469</v>
      </c>
      <c r="EA239" s="153" t="s">
        <v>7469</v>
      </c>
      <c r="EB239" s="153" t="s">
        <v>7469</v>
      </c>
      <c r="EC239" s="153" t="s">
        <v>7469</v>
      </c>
      <c r="ED239" s="153" t="s">
        <v>7469</v>
      </c>
      <c r="EE239" s="153" t="s">
        <v>7469</v>
      </c>
      <c r="EF239" s="153" t="s">
        <v>7469</v>
      </c>
      <c r="EG239" s="153" t="s">
        <v>7469</v>
      </c>
      <c r="EH239" s="153" t="s">
        <v>7469</v>
      </c>
      <c r="EI239" s="153" t="s">
        <v>7469</v>
      </c>
      <c r="EJ239" s="153" t="s">
        <v>7469</v>
      </c>
      <c r="EK239" s="153" t="s">
        <v>7469</v>
      </c>
      <c r="EL239" s="153" t="s">
        <v>7469</v>
      </c>
      <c r="EM239" s="153" t="s">
        <v>7469</v>
      </c>
      <c r="EN239" s="153" t="s">
        <v>7469</v>
      </c>
    </row>
    <row r="240" spans="3:144">
      <c r="C240" s="120"/>
      <c r="D240" s="103"/>
      <c r="E240" s="120" t="s">
        <v>8103</v>
      </c>
      <c r="F240" s="130" t="s">
        <v>8132</v>
      </c>
      <c r="G240" s="151" t="s">
        <v>8090</v>
      </c>
      <c r="H240" s="152" t="s">
        <v>8097</v>
      </c>
      <c r="I240" s="153">
        <v>1925.0109</v>
      </c>
      <c r="J240" s="153">
        <v>126.008</v>
      </c>
      <c r="K240" s="153">
        <v>3257.1</v>
      </c>
      <c r="L240" s="153">
        <v>13.827999999999999</v>
      </c>
      <c r="M240" s="153" t="s">
        <v>7469</v>
      </c>
      <c r="N240" s="153">
        <v>-500</v>
      </c>
      <c r="O240" s="153">
        <v>9051</v>
      </c>
      <c r="P240" s="153">
        <v>3.919</v>
      </c>
      <c r="Q240" s="153">
        <v>15.615500000000001</v>
      </c>
      <c r="R240" s="153">
        <v>1504</v>
      </c>
      <c r="S240" s="153">
        <v>4.3787000000000003</v>
      </c>
      <c r="T240" s="153">
        <v>13.692500000000001</v>
      </c>
      <c r="U240" s="153" t="s">
        <v>7469</v>
      </c>
      <c r="V240" s="153">
        <v>180.25399999999999</v>
      </c>
      <c r="W240" s="153">
        <v>108.58029999999999</v>
      </c>
      <c r="X240" s="153">
        <v>798.4</v>
      </c>
      <c r="Y240" s="153">
        <v>2.1566999999999998</v>
      </c>
      <c r="Z240" s="153">
        <v>73.693799999999996</v>
      </c>
      <c r="AA240" s="153">
        <v>572.02419999999995</v>
      </c>
      <c r="AB240" s="153">
        <v>133.00559999999999</v>
      </c>
      <c r="AC240" s="153">
        <v>-11.589</v>
      </c>
      <c r="AD240" s="153">
        <v>32.379399999999997</v>
      </c>
      <c r="AE240" s="153">
        <v>11.148199999999999</v>
      </c>
      <c r="AF240" s="153">
        <v>90.968299999999999</v>
      </c>
      <c r="AG240" s="153">
        <v>55.229500000000002</v>
      </c>
      <c r="AH240" s="153">
        <v>5.2561</v>
      </c>
      <c r="AI240" s="153">
        <v>129.1908</v>
      </c>
      <c r="AJ240" s="153">
        <v>-125.995</v>
      </c>
      <c r="AK240" s="153" t="s">
        <v>7469</v>
      </c>
      <c r="AL240" s="153">
        <v>13.5128</v>
      </c>
      <c r="AM240" s="153" t="s">
        <v>7469</v>
      </c>
      <c r="AN240" s="153">
        <v>1491.3005000000001</v>
      </c>
      <c r="AO240" s="153">
        <v>139.51310000000001</v>
      </c>
      <c r="AP240" s="153">
        <v>102.71599999999999</v>
      </c>
      <c r="AQ240" s="153" t="s">
        <v>7469</v>
      </c>
      <c r="AR240" s="153">
        <v>726.51199999999994</v>
      </c>
      <c r="AS240" s="153">
        <v>54.3262</v>
      </c>
      <c r="AT240" s="153">
        <v>22.1569</v>
      </c>
      <c r="AU240" s="153">
        <v>31.837900000000001</v>
      </c>
      <c r="AV240" s="153">
        <v>1060.038</v>
      </c>
      <c r="AW240" s="153" t="s">
        <v>7469</v>
      </c>
      <c r="AX240" s="153" t="s">
        <v>7469</v>
      </c>
      <c r="AY240" s="153" t="s">
        <v>7469</v>
      </c>
      <c r="AZ240" s="153">
        <v>272.24779999999998</v>
      </c>
      <c r="BA240" s="153">
        <v>6.5551000000000004</v>
      </c>
      <c r="BB240" s="153" t="s">
        <v>7469</v>
      </c>
      <c r="BC240" s="153" t="s">
        <v>7469</v>
      </c>
      <c r="BD240" s="153" t="s">
        <v>7469</v>
      </c>
      <c r="BE240" s="153">
        <v>-1.9332</v>
      </c>
      <c r="BF240" s="153">
        <v>3.1968000000000001</v>
      </c>
      <c r="BG240" s="153" t="s">
        <v>7469</v>
      </c>
      <c r="BH240" s="153" t="s">
        <v>7469</v>
      </c>
      <c r="BI240" s="153">
        <v>217.267</v>
      </c>
      <c r="BJ240" s="153">
        <v>16.655000000000001</v>
      </c>
      <c r="BK240" s="153" t="s">
        <v>7469</v>
      </c>
      <c r="BL240" s="153">
        <v>263.62580000000003</v>
      </c>
      <c r="BM240" s="153">
        <v>60.639600000000002</v>
      </c>
      <c r="BN240" s="153">
        <v>667.78099999999995</v>
      </c>
      <c r="BO240" s="153">
        <v>7.7700000000000005E-2</v>
      </c>
      <c r="BP240" s="153" t="s">
        <v>7469</v>
      </c>
      <c r="BQ240" s="153">
        <v>8.2142999999999997</v>
      </c>
      <c r="BR240" s="153" t="s">
        <v>7469</v>
      </c>
      <c r="BS240" s="153">
        <v>215.31299999999999</v>
      </c>
      <c r="BT240" s="153" t="s">
        <v>7469</v>
      </c>
      <c r="BU240" s="153">
        <v>98.110799999999998</v>
      </c>
      <c r="BV240" s="153" t="s">
        <v>7469</v>
      </c>
      <c r="BW240" s="153" t="s">
        <v>7469</v>
      </c>
      <c r="BX240" s="153">
        <v>171.60939999999999</v>
      </c>
      <c r="BY240" s="153" t="s">
        <v>7469</v>
      </c>
      <c r="BZ240" s="153">
        <v>3.1859999999999999</v>
      </c>
      <c r="CA240" s="153">
        <v>871.87400000000002</v>
      </c>
      <c r="CB240" s="153">
        <v>34.558599999999998</v>
      </c>
      <c r="CC240" s="153">
        <v>5.4785000000000004</v>
      </c>
      <c r="CD240" s="153">
        <v>34.690800000000003</v>
      </c>
      <c r="CE240" s="153">
        <v>2.5398999999999998</v>
      </c>
      <c r="CF240" s="153" t="s">
        <v>7469</v>
      </c>
      <c r="CG240" s="153" t="s">
        <v>7469</v>
      </c>
      <c r="CH240" s="153">
        <v>10.329499999999999</v>
      </c>
      <c r="CI240" s="153">
        <v>1559.2248</v>
      </c>
      <c r="CJ240" s="153" t="s">
        <v>7469</v>
      </c>
      <c r="CK240" s="153" t="s">
        <v>7469</v>
      </c>
      <c r="CL240" s="153" t="s">
        <v>7469</v>
      </c>
      <c r="CM240" s="153" t="s">
        <v>7469</v>
      </c>
      <c r="CN240" s="153" t="s">
        <v>7469</v>
      </c>
      <c r="CO240" s="153">
        <v>174.3989</v>
      </c>
      <c r="CP240" s="153">
        <v>230.19280000000001</v>
      </c>
      <c r="CQ240" s="153">
        <v>13.9125</v>
      </c>
      <c r="CR240" s="153" t="s">
        <v>7469</v>
      </c>
      <c r="CS240" s="153">
        <v>219.78</v>
      </c>
      <c r="CT240" s="153">
        <v>14.169700000000001</v>
      </c>
      <c r="CU240" s="153">
        <v>13.5061</v>
      </c>
      <c r="CV240" s="153" t="s">
        <v>7469</v>
      </c>
      <c r="CW240" s="153" t="s">
        <v>7469</v>
      </c>
      <c r="CX240" s="153" t="s">
        <v>7469</v>
      </c>
      <c r="CY240" s="153">
        <v>214.0265</v>
      </c>
      <c r="CZ240" s="153">
        <v>44.317700000000002</v>
      </c>
      <c r="DA240" s="153">
        <v>38.4268</v>
      </c>
      <c r="DB240" s="153" t="s">
        <v>7469</v>
      </c>
      <c r="DC240" s="153">
        <v>161.48670000000001</v>
      </c>
      <c r="DD240" s="153">
        <v>117.13679999999999</v>
      </c>
      <c r="DE240" s="153" t="s">
        <v>7469</v>
      </c>
      <c r="DF240" s="153" t="s">
        <v>7469</v>
      </c>
      <c r="DG240" s="153">
        <v>356.42079999999999</v>
      </c>
      <c r="DH240" s="153">
        <v>-0.99750000000000005</v>
      </c>
      <c r="DI240" s="153" t="s">
        <v>7469</v>
      </c>
      <c r="DJ240" s="153" t="s">
        <v>7469</v>
      </c>
      <c r="DK240" s="153">
        <v>9.5310000000000006</v>
      </c>
      <c r="DL240" s="153">
        <v>39.7224</v>
      </c>
      <c r="DM240" s="153">
        <v>14.831899999999999</v>
      </c>
      <c r="DN240" s="153">
        <v>5500.1709000000001</v>
      </c>
      <c r="DO240" s="153">
        <v>199.85659999999999</v>
      </c>
      <c r="DP240" s="153">
        <v>42.990699999999997</v>
      </c>
      <c r="DQ240" s="153">
        <v>39.380600000000001</v>
      </c>
      <c r="DR240" s="153" t="s">
        <v>7469</v>
      </c>
      <c r="DS240" s="153">
        <v>12.481400000000001</v>
      </c>
      <c r="DT240" s="153">
        <v>489.24669999999998</v>
      </c>
      <c r="DU240" s="153">
        <v>144.3937</v>
      </c>
      <c r="DV240" s="153" t="s">
        <v>7469</v>
      </c>
      <c r="DW240" s="153" t="s">
        <v>7469</v>
      </c>
      <c r="DX240" s="153">
        <v>30.338799999999999</v>
      </c>
      <c r="DY240" s="153">
        <v>30.7041</v>
      </c>
      <c r="DZ240" s="153">
        <v>-5.9446000000000003</v>
      </c>
      <c r="EA240" s="153">
        <v>503.41359999999997</v>
      </c>
      <c r="EB240" s="153">
        <v>69.085599999999999</v>
      </c>
      <c r="EC240" s="153">
        <v>256.26560000000001</v>
      </c>
      <c r="ED240" s="153">
        <v>58.724699999999999</v>
      </c>
      <c r="EE240" s="153" t="s">
        <v>7469</v>
      </c>
      <c r="EF240" s="153">
        <v>61.814599999999999</v>
      </c>
      <c r="EG240" s="153">
        <v>219.61930000000001</v>
      </c>
      <c r="EH240" s="153" t="s">
        <v>7469</v>
      </c>
      <c r="EI240" s="153">
        <v>13.0512</v>
      </c>
      <c r="EJ240" s="153" t="s">
        <v>7469</v>
      </c>
      <c r="EK240" s="153" t="s">
        <v>7469</v>
      </c>
      <c r="EL240" s="153">
        <v>-1.5193000000000001</v>
      </c>
      <c r="EM240" s="153">
        <v>229.79689999999999</v>
      </c>
      <c r="EN240" s="153" t="s">
        <v>7469</v>
      </c>
    </row>
    <row r="241" spans="3:144">
      <c r="C241" s="120"/>
      <c r="D241" s="129" t="s">
        <v>8133</v>
      </c>
      <c r="F241" s="120"/>
      <c r="G241" s="151"/>
      <c r="H241" s="152"/>
      <c r="I241" s="153" t="s">
        <v>8105</v>
      </c>
      <c r="J241" s="153" t="s">
        <v>8105</v>
      </c>
      <c r="K241" s="153" t="s">
        <v>8105</v>
      </c>
      <c r="L241" s="153" t="s">
        <v>8105</v>
      </c>
      <c r="M241" s="153" t="s">
        <v>8105</v>
      </c>
      <c r="N241" s="153" t="s">
        <v>8105</v>
      </c>
      <c r="O241" s="153" t="s">
        <v>8105</v>
      </c>
      <c r="P241" s="153" t="s">
        <v>8105</v>
      </c>
      <c r="Q241" s="153" t="s">
        <v>8105</v>
      </c>
      <c r="R241" s="153" t="s">
        <v>8105</v>
      </c>
      <c r="S241" s="153" t="s">
        <v>8105</v>
      </c>
      <c r="T241" s="153" t="s">
        <v>8105</v>
      </c>
      <c r="U241" s="153" t="s">
        <v>8105</v>
      </c>
      <c r="V241" s="153" t="s">
        <v>8105</v>
      </c>
      <c r="W241" s="153" t="s">
        <v>8105</v>
      </c>
      <c r="X241" s="153" t="s">
        <v>8105</v>
      </c>
      <c r="Y241" s="153" t="s">
        <v>8105</v>
      </c>
      <c r="Z241" s="153" t="s">
        <v>8105</v>
      </c>
      <c r="AA241" s="153" t="s">
        <v>8105</v>
      </c>
      <c r="AB241" s="153" t="s">
        <v>8105</v>
      </c>
      <c r="AC241" s="153" t="s">
        <v>8105</v>
      </c>
      <c r="AD241" s="153" t="s">
        <v>8105</v>
      </c>
      <c r="AE241" s="153" t="s">
        <v>8105</v>
      </c>
      <c r="AF241" s="153" t="s">
        <v>8105</v>
      </c>
      <c r="AG241" s="153" t="s">
        <v>8105</v>
      </c>
      <c r="AH241" s="153" t="s">
        <v>8105</v>
      </c>
      <c r="AI241" s="153" t="s">
        <v>8105</v>
      </c>
      <c r="AJ241" s="153" t="s">
        <v>8105</v>
      </c>
      <c r="AK241" s="153" t="s">
        <v>8105</v>
      </c>
      <c r="AL241" s="153" t="s">
        <v>8105</v>
      </c>
      <c r="AM241" s="153" t="s">
        <v>8105</v>
      </c>
      <c r="AN241" s="153" t="s">
        <v>8105</v>
      </c>
      <c r="AO241" s="153" t="s">
        <v>8105</v>
      </c>
      <c r="AP241" s="153" t="s">
        <v>8105</v>
      </c>
      <c r="AQ241" s="153" t="s">
        <v>8105</v>
      </c>
      <c r="AR241" s="153" t="s">
        <v>8105</v>
      </c>
      <c r="AS241" s="153" t="s">
        <v>8105</v>
      </c>
      <c r="AT241" s="153" t="s">
        <v>8105</v>
      </c>
      <c r="AU241" s="153" t="s">
        <v>8105</v>
      </c>
      <c r="AV241" s="153" t="s">
        <v>8105</v>
      </c>
      <c r="AW241" s="153" t="s">
        <v>8105</v>
      </c>
      <c r="AX241" s="153" t="s">
        <v>8105</v>
      </c>
      <c r="AY241" s="153" t="s">
        <v>8105</v>
      </c>
      <c r="AZ241" s="153" t="s">
        <v>8105</v>
      </c>
      <c r="BA241" s="153" t="s">
        <v>8105</v>
      </c>
      <c r="BB241" s="153" t="s">
        <v>8105</v>
      </c>
      <c r="BC241" s="153" t="s">
        <v>8105</v>
      </c>
      <c r="BD241" s="153" t="s">
        <v>8105</v>
      </c>
      <c r="BE241" s="153" t="s">
        <v>8105</v>
      </c>
      <c r="BF241" s="153" t="s">
        <v>8105</v>
      </c>
      <c r="BG241" s="153" t="s">
        <v>8105</v>
      </c>
      <c r="BH241" s="153" t="s">
        <v>8105</v>
      </c>
      <c r="BI241" s="153" t="s">
        <v>8105</v>
      </c>
      <c r="BJ241" s="153" t="s">
        <v>8105</v>
      </c>
      <c r="BK241" s="153" t="s">
        <v>8105</v>
      </c>
      <c r="BL241" s="153" t="s">
        <v>8105</v>
      </c>
      <c r="BM241" s="153" t="s">
        <v>8105</v>
      </c>
      <c r="BN241" s="153" t="s">
        <v>8105</v>
      </c>
      <c r="BO241" s="153" t="s">
        <v>8105</v>
      </c>
      <c r="BP241" s="153" t="s">
        <v>8105</v>
      </c>
      <c r="BQ241" s="153" t="s">
        <v>8105</v>
      </c>
      <c r="BR241" s="153" t="s">
        <v>8105</v>
      </c>
      <c r="BS241" s="153" t="s">
        <v>8105</v>
      </c>
      <c r="BT241" s="153" t="s">
        <v>8105</v>
      </c>
      <c r="BU241" s="153" t="s">
        <v>8105</v>
      </c>
      <c r="BV241" s="153" t="s">
        <v>8105</v>
      </c>
      <c r="BW241" s="153" t="s">
        <v>8105</v>
      </c>
      <c r="BX241" s="153" t="s">
        <v>8105</v>
      </c>
      <c r="BY241" s="153" t="s">
        <v>8105</v>
      </c>
      <c r="BZ241" s="153" t="s">
        <v>8105</v>
      </c>
      <c r="CA241" s="153" t="s">
        <v>8105</v>
      </c>
      <c r="CB241" s="153" t="s">
        <v>8105</v>
      </c>
      <c r="CC241" s="153" t="s">
        <v>8105</v>
      </c>
      <c r="CD241" s="153" t="s">
        <v>8105</v>
      </c>
      <c r="CE241" s="153" t="s">
        <v>8105</v>
      </c>
      <c r="CF241" s="153" t="s">
        <v>8105</v>
      </c>
      <c r="CG241" s="153" t="s">
        <v>8105</v>
      </c>
      <c r="CH241" s="153" t="s">
        <v>8105</v>
      </c>
      <c r="CI241" s="153" t="s">
        <v>8105</v>
      </c>
      <c r="CJ241" s="153" t="s">
        <v>8105</v>
      </c>
      <c r="CK241" s="153" t="s">
        <v>8105</v>
      </c>
      <c r="CL241" s="153" t="s">
        <v>8105</v>
      </c>
      <c r="CM241" s="153" t="s">
        <v>8105</v>
      </c>
      <c r="CN241" s="153" t="s">
        <v>8105</v>
      </c>
      <c r="CO241" s="153" t="s">
        <v>8105</v>
      </c>
      <c r="CP241" s="153" t="s">
        <v>8105</v>
      </c>
      <c r="CQ241" s="153" t="s">
        <v>8105</v>
      </c>
      <c r="CR241" s="153" t="s">
        <v>8105</v>
      </c>
      <c r="CS241" s="153" t="s">
        <v>8105</v>
      </c>
      <c r="CT241" s="153" t="s">
        <v>8105</v>
      </c>
      <c r="CU241" s="153" t="s">
        <v>8105</v>
      </c>
      <c r="CV241" s="153" t="s">
        <v>8105</v>
      </c>
      <c r="CW241" s="153" t="s">
        <v>8105</v>
      </c>
      <c r="CX241" s="153" t="s">
        <v>8105</v>
      </c>
      <c r="CY241" s="153" t="s">
        <v>8105</v>
      </c>
      <c r="CZ241" s="153" t="s">
        <v>8105</v>
      </c>
      <c r="DA241" s="153" t="s">
        <v>8105</v>
      </c>
      <c r="DB241" s="153" t="s">
        <v>8105</v>
      </c>
      <c r="DC241" s="153" t="s">
        <v>8105</v>
      </c>
      <c r="DD241" s="153" t="s">
        <v>8105</v>
      </c>
      <c r="DE241" s="153" t="s">
        <v>8105</v>
      </c>
      <c r="DF241" s="153" t="s">
        <v>8105</v>
      </c>
      <c r="DG241" s="153" t="s">
        <v>8105</v>
      </c>
      <c r="DH241" s="153" t="s">
        <v>8105</v>
      </c>
      <c r="DI241" s="153" t="s">
        <v>8105</v>
      </c>
      <c r="DJ241" s="153" t="s">
        <v>8105</v>
      </c>
      <c r="DK241" s="153" t="s">
        <v>8105</v>
      </c>
      <c r="DL241" s="153" t="s">
        <v>8105</v>
      </c>
      <c r="DM241" s="153" t="s">
        <v>8105</v>
      </c>
      <c r="DN241" s="153" t="s">
        <v>8105</v>
      </c>
      <c r="DO241" s="153" t="s">
        <v>8105</v>
      </c>
      <c r="DP241" s="153" t="s">
        <v>8105</v>
      </c>
      <c r="DQ241" s="153" t="s">
        <v>8105</v>
      </c>
      <c r="DR241" s="153" t="s">
        <v>8105</v>
      </c>
      <c r="DS241" s="153" t="s">
        <v>8105</v>
      </c>
      <c r="DT241" s="153" t="s">
        <v>8105</v>
      </c>
      <c r="DU241" s="153" t="s">
        <v>8105</v>
      </c>
      <c r="DV241" s="153" t="s">
        <v>8105</v>
      </c>
      <c r="DW241" s="153" t="s">
        <v>8105</v>
      </c>
      <c r="DX241" s="153" t="s">
        <v>8105</v>
      </c>
      <c r="DY241" s="153" t="s">
        <v>8105</v>
      </c>
      <c r="DZ241" s="153" t="s">
        <v>8105</v>
      </c>
      <c r="EA241" s="153" t="s">
        <v>8105</v>
      </c>
      <c r="EB241" s="153" t="s">
        <v>8105</v>
      </c>
      <c r="EC241" s="153" t="s">
        <v>8105</v>
      </c>
      <c r="ED241" s="153" t="s">
        <v>8105</v>
      </c>
      <c r="EE241" s="153" t="s">
        <v>8105</v>
      </c>
      <c r="EF241" s="153" t="s">
        <v>8105</v>
      </c>
      <c r="EG241" s="153" t="s">
        <v>8105</v>
      </c>
      <c r="EH241" s="153" t="s">
        <v>8105</v>
      </c>
      <c r="EI241" s="153" t="s">
        <v>8105</v>
      </c>
      <c r="EJ241" s="153" t="s">
        <v>8105</v>
      </c>
      <c r="EK241" s="153" t="s">
        <v>8105</v>
      </c>
      <c r="EL241" s="153" t="s">
        <v>8105</v>
      </c>
      <c r="EM241" s="153" t="s">
        <v>8105</v>
      </c>
      <c r="EN241" s="153" t="s">
        <v>8105</v>
      </c>
    </row>
    <row r="242" spans="3:144">
      <c r="C242" s="120"/>
      <c r="E242" s="120" t="s">
        <v>8088</v>
      </c>
      <c r="F242" s="126" t="s">
        <v>8134</v>
      </c>
      <c r="G242" s="151" t="s">
        <v>8090</v>
      </c>
      <c r="H242" s="152" t="s">
        <v>8091</v>
      </c>
      <c r="I242" s="153">
        <v>1705.3347000000001</v>
      </c>
      <c r="J242" s="153">
        <v>135.90299999999999</v>
      </c>
      <c r="K242" s="153">
        <v>3772.4</v>
      </c>
      <c r="L242" s="153">
        <v>31.86</v>
      </c>
      <c r="M242" s="153">
        <v>70.448999999999998</v>
      </c>
      <c r="N242" s="153">
        <v>5023</v>
      </c>
      <c r="O242" s="153">
        <v>8624</v>
      </c>
      <c r="P242" s="153">
        <v>-4.42</v>
      </c>
      <c r="Q242" s="153">
        <v>10.466200000000001</v>
      </c>
      <c r="R242" s="153">
        <v>2505</v>
      </c>
      <c r="S242" s="153">
        <v>5.0266999999999999</v>
      </c>
      <c r="T242" s="153">
        <v>1.6037999999999999</v>
      </c>
      <c r="U242" s="153">
        <v>18.998999999999999</v>
      </c>
      <c r="V242" s="153">
        <v>-134.72399999999999</v>
      </c>
      <c r="W242" s="153">
        <v>75.902699999999996</v>
      </c>
      <c r="X242" s="153">
        <v>1010.2</v>
      </c>
      <c r="Y242" s="153">
        <v>1.0752999999999999</v>
      </c>
      <c r="Z242" s="153">
        <v>54.668999999999997</v>
      </c>
      <c r="AA242" s="153">
        <v>451.96710000000002</v>
      </c>
      <c r="AB242" s="153">
        <v>126.0121</v>
      </c>
      <c r="AC242" s="153">
        <v>-13.2834</v>
      </c>
      <c r="AD242" s="153">
        <v>43.763599999999997</v>
      </c>
      <c r="AE242" s="153">
        <v>3.9325999999999999</v>
      </c>
      <c r="AF242" s="153">
        <v>58.675600000000003</v>
      </c>
      <c r="AG242" s="153">
        <v>28.344999999999999</v>
      </c>
      <c r="AH242" s="153">
        <v>2.5571999999999999</v>
      </c>
      <c r="AI242" s="153">
        <v>65.613799999999998</v>
      </c>
      <c r="AJ242" s="153">
        <v>87.319000000000003</v>
      </c>
      <c r="AK242" s="153">
        <v>7.3475999999999999</v>
      </c>
      <c r="AL242" s="153">
        <v>0.14149999999999999</v>
      </c>
      <c r="AM242" s="153">
        <v>45.056699999999999</v>
      </c>
      <c r="AN242" s="153">
        <v>1192.9499000000001</v>
      </c>
      <c r="AO242" s="153">
        <v>9.9997000000000007</v>
      </c>
      <c r="AP242" s="153">
        <v>111.12479999999999</v>
      </c>
      <c r="AQ242" s="153">
        <v>-12.308400000000001</v>
      </c>
      <c r="AR242" s="153">
        <v>466.77</v>
      </c>
      <c r="AS242" s="153">
        <v>43.348100000000002</v>
      </c>
      <c r="AT242" s="153">
        <v>18.841899999999999</v>
      </c>
      <c r="AU242" s="153">
        <v>24.039000000000001</v>
      </c>
      <c r="AV242" s="153">
        <v>522.00469999999996</v>
      </c>
      <c r="AW242" s="153" t="s">
        <v>7469</v>
      </c>
      <c r="AX242" s="153">
        <v>4.0762</v>
      </c>
      <c r="AY242" s="153" t="s">
        <v>7469</v>
      </c>
      <c r="AZ242" s="153">
        <v>329.28190000000001</v>
      </c>
      <c r="BA242" s="153">
        <v>4.3653000000000004</v>
      </c>
      <c r="BB242" s="153">
        <v>72.974000000000004</v>
      </c>
      <c r="BC242" s="153">
        <v>3.8610000000000002</v>
      </c>
      <c r="BD242" s="153">
        <v>3.71</v>
      </c>
      <c r="BE242" s="153">
        <v>-0.72499999999999998</v>
      </c>
      <c r="BF242" s="153">
        <v>2.8872</v>
      </c>
      <c r="BG242" s="153" t="s">
        <v>7469</v>
      </c>
      <c r="BH242" s="153">
        <v>21.584</v>
      </c>
      <c r="BI242" s="153">
        <v>10.973000000000001</v>
      </c>
      <c r="BJ242" s="153">
        <v>10.47</v>
      </c>
      <c r="BK242" s="153">
        <v>3.2006999999999999</v>
      </c>
      <c r="BL242" s="153">
        <v>65.651799999999994</v>
      </c>
      <c r="BM242" s="153">
        <v>37.733899999999998</v>
      </c>
      <c r="BN242" s="153">
        <v>731.09</v>
      </c>
      <c r="BO242" s="153">
        <v>1.1860999999999999</v>
      </c>
      <c r="BP242" s="153">
        <v>1.2729999999999999</v>
      </c>
      <c r="BQ242" s="153">
        <v>0.51380000000000003</v>
      </c>
      <c r="BR242" s="153">
        <v>5.5119999999999996</v>
      </c>
      <c r="BS242" s="153">
        <v>-158.245</v>
      </c>
      <c r="BT242" s="153">
        <v>5.2076000000000002</v>
      </c>
      <c r="BU242" s="153">
        <v>33.196300000000001</v>
      </c>
      <c r="BV242" s="153">
        <v>5.0948000000000002</v>
      </c>
      <c r="BW242" s="153" t="s">
        <v>7469</v>
      </c>
      <c r="BX242" s="153">
        <v>37.132800000000003</v>
      </c>
      <c r="BY242" s="153">
        <v>7.2247000000000003</v>
      </c>
      <c r="BZ242" s="153" t="s">
        <v>7469</v>
      </c>
      <c r="CA242" s="153">
        <v>-356.45800000000003</v>
      </c>
      <c r="CB242" s="153">
        <v>28.753</v>
      </c>
      <c r="CC242" s="153">
        <v>0.19320000000000001</v>
      </c>
      <c r="CD242" s="153">
        <v>20.005500000000001</v>
      </c>
      <c r="CE242" s="153">
        <v>7.1054000000000004</v>
      </c>
      <c r="CF242" s="153">
        <v>57.679099999999998</v>
      </c>
      <c r="CG242" s="153">
        <v>3.5190999999999999</v>
      </c>
      <c r="CH242" s="153">
        <v>8.8315999999999999</v>
      </c>
      <c r="CI242" s="153">
        <v>624.72329999999999</v>
      </c>
      <c r="CJ242" s="153" t="s">
        <v>7469</v>
      </c>
      <c r="CK242" s="153" t="s">
        <v>7469</v>
      </c>
      <c r="CL242" s="153" t="s">
        <v>7469</v>
      </c>
      <c r="CM242" s="153" t="s">
        <v>7469</v>
      </c>
      <c r="CN242" s="153" t="s">
        <v>7469</v>
      </c>
      <c r="CO242" s="153">
        <v>71.798900000000003</v>
      </c>
      <c r="CP242" s="153">
        <v>90.608800000000002</v>
      </c>
      <c r="CQ242" s="153">
        <v>-2.9698000000000002</v>
      </c>
      <c r="CR242" s="153" t="s">
        <v>7469</v>
      </c>
      <c r="CS242" s="153">
        <v>252.441</v>
      </c>
      <c r="CT242" s="153">
        <v>14.1325</v>
      </c>
      <c r="CU242" s="153">
        <v>15.3195</v>
      </c>
      <c r="CV242" s="153" t="s">
        <v>7469</v>
      </c>
      <c r="CW242" s="153" t="s">
        <v>7469</v>
      </c>
      <c r="CX242" s="153" t="s">
        <v>7469</v>
      </c>
      <c r="CY242" s="153">
        <v>174.58240000000001</v>
      </c>
      <c r="CZ242" s="153">
        <v>37.309399999999997</v>
      </c>
      <c r="DA242" s="153">
        <v>22.368600000000001</v>
      </c>
      <c r="DB242" s="153" t="s">
        <v>7469</v>
      </c>
      <c r="DC242" s="153">
        <v>42.429699999999997</v>
      </c>
      <c r="DD242" s="153">
        <v>54.021000000000001</v>
      </c>
      <c r="DE242" s="153">
        <v>14.591100000000001</v>
      </c>
      <c r="DF242" s="153" t="s">
        <v>7469</v>
      </c>
      <c r="DG242" s="153">
        <v>206.77719999999999</v>
      </c>
      <c r="DH242" s="153">
        <v>-0.1585</v>
      </c>
      <c r="DI242" s="153">
        <v>7.8278999999999996</v>
      </c>
      <c r="DJ242" s="153" t="s">
        <v>7469</v>
      </c>
      <c r="DK242" s="153">
        <v>8.6600999999999999</v>
      </c>
      <c r="DL242" s="153">
        <v>36.523699999999998</v>
      </c>
      <c r="DM242" s="153">
        <v>12.524100000000001</v>
      </c>
      <c r="DN242" s="153">
        <v>3486.5529000000001</v>
      </c>
      <c r="DO242" s="153">
        <v>646.04020000000003</v>
      </c>
      <c r="DP242" s="153">
        <v>18.351700000000001</v>
      </c>
      <c r="DQ242" s="153">
        <v>27.498200000000001</v>
      </c>
      <c r="DR242" s="153" t="s">
        <v>7469</v>
      </c>
      <c r="DS242" s="153" t="s">
        <v>7469</v>
      </c>
      <c r="DT242" s="153">
        <v>73.687799999999996</v>
      </c>
      <c r="DU242" s="153">
        <v>143.4562</v>
      </c>
      <c r="DV242" s="153">
        <v>-0.8175</v>
      </c>
      <c r="DW242" s="153" t="s">
        <v>7469</v>
      </c>
      <c r="DX242" s="153">
        <v>17.517600000000002</v>
      </c>
      <c r="DY242" s="153">
        <v>33.899799999999999</v>
      </c>
      <c r="DZ242" s="153">
        <v>7.5164999999999997</v>
      </c>
      <c r="EA242" s="153">
        <v>150.2217</v>
      </c>
      <c r="EB242" s="153">
        <v>65.269400000000005</v>
      </c>
      <c r="EC242" s="153">
        <v>185.31710000000001</v>
      </c>
      <c r="ED242" s="153">
        <v>44.885199999999998</v>
      </c>
      <c r="EE242" s="153" t="s">
        <v>7469</v>
      </c>
      <c r="EF242" s="153">
        <v>21.6098</v>
      </c>
      <c r="EG242" s="153">
        <v>90.394599999999997</v>
      </c>
      <c r="EH242" s="153">
        <v>1.8284</v>
      </c>
      <c r="EI242" s="153">
        <v>2.3959999999999999</v>
      </c>
      <c r="EJ242" s="153" t="s">
        <v>7469</v>
      </c>
      <c r="EK242" s="153">
        <v>2.8490000000000002</v>
      </c>
      <c r="EL242" s="153">
        <v>-0.3629</v>
      </c>
      <c r="EM242" s="153">
        <v>57.106200000000001</v>
      </c>
      <c r="EN242" s="153">
        <v>12.196199999999999</v>
      </c>
    </row>
    <row r="243" spans="3:144">
      <c r="C243" s="120"/>
      <c r="E243" s="120" t="s">
        <v>8092</v>
      </c>
      <c r="F243" s="126" t="s">
        <v>8134</v>
      </c>
      <c r="G243" s="151" t="s">
        <v>8090</v>
      </c>
      <c r="H243" s="152" t="s">
        <v>8091</v>
      </c>
      <c r="I243" s="153">
        <v>1724.7466999999999</v>
      </c>
      <c r="J243" s="153">
        <v>131.851</v>
      </c>
      <c r="K243" s="153">
        <v>3568.8</v>
      </c>
      <c r="L243" s="153">
        <v>24.710999999999999</v>
      </c>
      <c r="M243" s="153">
        <v>156.417</v>
      </c>
      <c r="N243" s="153">
        <v>5738</v>
      </c>
      <c r="O243" s="153">
        <v>1865</v>
      </c>
      <c r="P243" s="153">
        <v>0.754</v>
      </c>
      <c r="Q243" s="153">
        <v>-2.2852000000000001</v>
      </c>
      <c r="R243" s="153">
        <v>2636</v>
      </c>
      <c r="S243" s="153">
        <v>2.7284999999999999</v>
      </c>
      <c r="T243" s="153">
        <v>-0.62190000000000001</v>
      </c>
      <c r="U243" s="153">
        <v>17.09</v>
      </c>
      <c r="V243" s="153">
        <v>-141.136</v>
      </c>
      <c r="W243" s="153">
        <v>85.517799999999994</v>
      </c>
      <c r="X243" s="153">
        <v>1342.4</v>
      </c>
      <c r="Y243" s="153">
        <v>0.75490000000000002</v>
      </c>
      <c r="Z243" s="153">
        <v>60.093899999999998</v>
      </c>
      <c r="AA243" s="153">
        <v>485.84199999999998</v>
      </c>
      <c r="AB243" s="153">
        <v>126.13200000000001</v>
      </c>
      <c r="AC243" s="153">
        <v>-14.7593</v>
      </c>
      <c r="AD243" s="153">
        <v>34.644399999999997</v>
      </c>
      <c r="AE243" s="153">
        <v>4.0697999999999999</v>
      </c>
      <c r="AF243" s="153">
        <v>70.278300000000002</v>
      </c>
      <c r="AG243" s="153">
        <v>30.582899999999999</v>
      </c>
      <c r="AH243" s="153">
        <v>5.2271999999999998</v>
      </c>
      <c r="AI243" s="153">
        <v>75.775000000000006</v>
      </c>
      <c r="AJ243" s="153">
        <v>83.168000000000006</v>
      </c>
      <c r="AK243" s="153">
        <v>6.7782</v>
      </c>
      <c r="AL243" s="153">
        <v>8.1832999999999991</v>
      </c>
      <c r="AM243" s="153">
        <v>36.758099999999999</v>
      </c>
      <c r="AN243" s="153">
        <v>1277.5275999999999</v>
      </c>
      <c r="AO243" s="153">
        <v>8.2270000000000003</v>
      </c>
      <c r="AP243" s="153">
        <v>113.92400000000001</v>
      </c>
      <c r="AQ243" s="153">
        <v>-6.3964999999999996</v>
      </c>
      <c r="AR243" s="153">
        <v>624.13199999999995</v>
      </c>
      <c r="AS243" s="153">
        <v>41.812800000000003</v>
      </c>
      <c r="AT243" s="153">
        <v>13.873200000000001</v>
      </c>
      <c r="AU243" s="153">
        <v>27.186499999999999</v>
      </c>
      <c r="AV243" s="153">
        <v>626.6046</v>
      </c>
      <c r="AW243" s="153" t="s">
        <v>7469</v>
      </c>
      <c r="AX243" s="153">
        <v>0.45300000000000001</v>
      </c>
      <c r="AY243" s="153" t="s">
        <v>7469</v>
      </c>
      <c r="AZ243" s="153">
        <v>323.10520000000002</v>
      </c>
      <c r="BA243" s="153">
        <v>1.8463000000000001</v>
      </c>
      <c r="BB243" s="153">
        <v>155.00399999999999</v>
      </c>
      <c r="BC243" s="153">
        <v>3.891</v>
      </c>
      <c r="BD243" s="153">
        <v>2.7770000000000001</v>
      </c>
      <c r="BE243" s="153">
        <v>-1.4801</v>
      </c>
      <c r="BF243" s="153">
        <v>2.9550999999999998</v>
      </c>
      <c r="BG243" s="153" t="s">
        <v>7469</v>
      </c>
      <c r="BH243" s="153">
        <v>42.031999999999996</v>
      </c>
      <c r="BI243" s="153">
        <v>-5.0149999999999997</v>
      </c>
      <c r="BJ243" s="153">
        <v>11.8817</v>
      </c>
      <c r="BK243" s="153">
        <v>0.58150000000000002</v>
      </c>
      <c r="BL243" s="153">
        <v>82.585899999999995</v>
      </c>
      <c r="BM243" s="153">
        <v>37.8626</v>
      </c>
      <c r="BN243" s="153">
        <v>692.70699999999999</v>
      </c>
      <c r="BO243" s="153">
        <v>5.7653999999999996</v>
      </c>
      <c r="BP243" s="153">
        <v>0.25309999999999999</v>
      </c>
      <c r="BQ243" s="153">
        <v>1.9351</v>
      </c>
      <c r="BR243" s="153">
        <v>4.7962999999999996</v>
      </c>
      <c r="BS243" s="153">
        <v>98.905000000000001</v>
      </c>
      <c r="BT243" s="153">
        <v>5.5629</v>
      </c>
      <c r="BU243" s="153">
        <v>62.591799999999999</v>
      </c>
      <c r="BV243" s="153">
        <v>15.0306</v>
      </c>
      <c r="BW243" s="153" t="s">
        <v>7469</v>
      </c>
      <c r="BX243" s="153">
        <v>143.56</v>
      </c>
      <c r="BY243" s="153">
        <v>4.7130000000000001</v>
      </c>
      <c r="BZ243" s="153">
        <v>86.972999999999999</v>
      </c>
      <c r="CA243" s="153">
        <v>-474.88099999999997</v>
      </c>
      <c r="CB243" s="153">
        <v>29.315899999999999</v>
      </c>
      <c r="CC243" s="153">
        <v>0.47639999999999999</v>
      </c>
      <c r="CD243" s="153">
        <v>20.6174</v>
      </c>
      <c r="CE243" s="153">
        <v>4.9612999999999996</v>
      </c>
      <c r="CF243" s="153">
        <v>92.254099999999994</v>
      </c>
      <c r="CG243" s="153">
        <v>6.0216000000000003</v>
      </c>
      <c r="CH243" s="153">
        <v>9.4603000000000002</v>
      </c>
      <c r="CI243" s="153">
        <v>721.26990000000001</v>
      </c>
      <c r="CJ243" s="153" t="s">
        <v>7469</v>
      </c>
      <c r="CK243" s="153" t="s">
        <v>7469</v>
      </c>
      <c r="CL243" s="153" t="s">
        <v>7469</v>
      </c>
      <c r="CM243" s="153">
        <v>16.574300000000001</v>
      </c>
      <c r="CN243" s="153" t="s">
        <v>7469</v>
      </c>
      <c r="CO243" s="153">
        <v>73.793199999999999</v>
      </c>
      <c r="CP243" s="153">
        <v>109.16070000000001</v>
      </c>
      <c r="CQ243" s="153">
        <v>9.7614999999999998</v>
      </c>
      <c r="CR243" s="153" t="s">
        <v>7469</v>
      </c>
      <c r="CS243" s="153">
        <v>262.29399999999998</v>
      </c>
      <c r="CT243" s="153">
        <v>13.525700000000001</v>
      </c>
      <c r="CU243" s="153">
        <v>13.544</v>
      </c>
      <c r="CV243" s="153" t="s">
        <v>7469</v>
      </c>
      <c r="CW243" s="153" t="s">
        <v>7469</v>
      </c>
      <c r="CX243" s="153" t="s">
        <v>7469</v>
      </c>
      <c r="CY243" s="153">
        <v>178.07560000000001</v>
      </c>
      <c r="CZ243" s="153">
        <v>40.247399999999999</v>
      </c>
      <c r="DA243" s="153">
        <v>25.166599999999999</v>
      </c>
      <c r="DB243" s="153" t="s">
        <v>7469</v>
      </c>
      <c r="DC243" s="153">
        <v>49.9221</v>
      </c>
      <c r="DD243" s="153">
        <v>107.6044</v>
      </c>
      <c r="DE243" s="153">
        <v>8.2758000000000003</v>
      </c>
      <c r="DF243" s="153" t="s">
        <v>7469</v>
      </c>
      <c r="DG243" s="153">
        <v>237.71459999999999</v>
      </c>
      <c r="DH243" s="153">
        <v>-0.30809999999999998</v>
      </c>
      <c r="DI243" s="153">
        <v>6.5902000000000003</v>
      </c>
      <c r="DJ243" s="153" t="s">
        <v>7469</v>
      </c>
      <c r="DK243" s="153">
        <v>8.6646999999999998</v>
      </c>
      <c r="DL243" s="153">
        <v>24.077100000000002</v>
      </c>
      <c r="DM243" s="153">
        <v>13.5022</v>
      </c>
      <c r="DN243" s="153">
        <v>4121.5911999999998</v>
      </c>
      <c r="DO243" s="153">
        <v>552.70190000000002</v>
      </c>
      <c r="DP243" s="153">
        <v>2.5840999999999998</v>
      </c>
      <c r="DQ243" s="153">
        <v>25.799399999999999</v>
      </c>
      <c r="DR243" s="153" t="s">
        <v>7469</v>
      </c>
      <c r="DS243" s="153">
        <v>3.1046999999999998</v>
      </c>
      <c r="DT243" s="153">
        <v>222.64500000000001</v>
      </c>
      <c r="DU243" s="153">
        <v>127.027</v>
      </c>
      <c r="DV243" s="153">
        <v>-0.7107</v>
      </c>
      <c r="DW243" s="153" t="s">
        <v>7469</v>
      </c>
      <c r="DX243" s="153">
        <v>18.782</v>
      </c>
      <c r="DY243" s="153">
        <v>15.735900000000001</v>
      </c>
      <c r="DZ243" s="153">
        <v>-9.5488999999999997</v>
      </c>
      <c r="EA243" s="153">
        <v>243.92679999999999</v>
      </c>
      <c r="EB243" s="153">
        <v>65.918000000000006</v>
      </c>
      <c r="EC243" s="153">
        <v>218.09450000000001</v>
      </c>
      <c r="ED243" s="153">
        <v>47.116100000000003</v>
      </c>
      <c r="EE243" s="153">
        <v>167.6507</v>
      </c>
      <c r="EF243" s="153">
        <v>55.678199999999997</v>
      </c>
      <c r="EG243" s="153">
        <v>95.316500000000005</v>
      </c>
      <c r="EH243" s="153">
        <v>1.22</v>
      </c>
      <c r="EI243" s="153">
        <v>9.2698</v>
      </c>
      <c r="EJ243" s="153" t="s">
        <v>7469</v>
      </c>
      <c r="EK243" s="153">
        <v>2.9205000000000001</v>
      </c>
      <c r="EL243" s="153">
        <v>-0.63200000000000001</v>
      </c>
      <c r="EM243" s="153">
        <v>85.768699999999995</v>
      </c>
      <c r="EN243" s="153">
        <v>16.232099999999999</v>
      </c>
    </row>
    <row r="244" spans="3:144">
      <c r="C244" s="120"/>
      <c r="E244" s="120" t="s">
        <v>8093</v>
      </c>
      <c r="F244" s="126" t="s">
        <v>8134</v>
      </c>
      <c r="G244" s="151" t="s">
        <v>8090</v>
      </c>
      <c r="H244" s="152" t="s">
        <v>8091</v>
      </c>
      <c r="I244" s="153">
        <v>1825.0823</v>
      </c>
      <c r="J244" s="153">
        <v>130.15199999999999</v>
      </c>
      <c r="K244" s="153">
        <v>3466.2</v>
      </c>
      <c r="L244" s="153">
        <v>12.037000000000001</v>
      </c>
      <c r="M244" s="153">
        <v>147.41200000000001</v>
      </c>
      <c r="N244" s="153">
        <v>10</v>
      </c>
      <c r="O244" s="153">
        <v>7009</v>
      </c>
      <c r="P244" s="153">
        <v>15.661</v>
      </c>
      <c r="Q244" s="153">
        <v>20.335100000000001</v>
      </c>
      <c r="R244" s="153">
        <v>2529</v>
      </c>
      <c r="S244" s="153">
        <v>3.7086000000000001</v>
      </c>
      <c r="T244" s="153">
        <v>-4.7565</v>
      </c>
      <c r="U244" s="153">
        <v>13.881</v>
      </c>
      <c r="V244" s="153">
        <v>127.104</v>
      </c>
      <c r="W244" s="153">
        <v>100.6484</v>
      </c>
      <c r="X244" s="153">
        <v>856</v>
      </c>
      <c r="Y244" s="153">
        <v>1.6765000000000001</v>
      </c>
      <c r="Z244" s="153">
        <v>67.928399999999996</v>
      </c>
      <c r="AA244" s="153">
        <v>535.71079999999995</v>
      </c>
      <c r="AB244" s="153">
        <v>139.667</v>
      </c>
      <c r="AC244" s="153">
        <v>-13.5923</v>
      </c>
      <c r="AD244" s="153">
        <v>29.739000000000001</v>
      </c>
      <c r="AE244" s="153">
        <v>3.6583999999999999</v>
      </c>
      <c r="AF244" s="153">
        <v>80.444999999999993</v>
      </c>
      <c r="AG244" s="153">
        <v>41.780200000000001</v>
      </c>
      <c r="AH244" s="153" t="s">
        <v>7469</v>
      </c>
      <c r="AI244" s="153">
        <v>87.447699999999998</v>
      </c>
      <c r="AJ244" s="153">
        <v>71.536000000000001</v>
      </c>
      <c r="AK244" s="153">
        <v>3.6610999999999998</v>
      </c>
      <c r="AL244" s="153">
        <v>14.766500000000001</v>
      </c>
      <c r="AM244" s="153">
        <v>30.946400000000001</v>
      </c>
      <c r="AN244" s="153">
        <v>1468.58</v>
      </c>
      <c r="AO244" s="153">
        <v>2.6749999999999998</v>
      </c>
      <c r="AP244" s="153">
        <v>85.45</v>
      </c>
      <c r="AQ244" s="153">
        <v>-3.4908000000000001</v>
      </c>
      <c r="AR244" s="153">
        <v>707.28800000000001</v>
      </c>
      <c r="AS244" s="153">
        <v>45.784399999999998</v>
      </c>
      <c r="AT244" s="153">
        <v>18.405999999999999</v>
      </c>
      <c r="AU244" s="153">
        <v>30.809899999999999</v>
      </c>
      <c r="AV244" s="153">
        <v>916.83590000000004</v>
      </c>
      <c r="AW244" s="153" t="s">
        <v>7469</v>
      </c>
      <c r="AX244" s="153">
        <v>0.30580000000000002</v>
      </c>
      <c r="AY244" s="153" t="s">
        <v>7469</v>
      </c>
      <c r="AZ244" s="153">
        <v>334.91269999999997</v>
      </c>
      <c r="BA244" s="153">
        <v>5.5316000000000001</v>
      </c>
      <c r="BB244" s="153">
        <v>228.756</v>
      </c>
      <c r="BC244" s="153">
        <v>2.101</v>
      </c>
      <c r="BD244" s="153">
        <v>16.216000000000001</v>
      </c>
      <c r="BE244" s="153">
        <v>-1.6241000000000001</v>
      </c>
      <c r="BF244" s="153">
        <v>2.8317000000000001</v>
      </c>
      <c r="BG244" s="153">
        <v>-224.21299999999999</v>
      </c>
      <c r="BH244" s="153">
        <v>23.856000000000002</v>
      </c>
      <c r="BI244" s="153">
        <v>-3.1589999999999998</v>
      </c>
      <c r="BJ244" s="153">
        <v>14.759</v>
      </c>
      <c r="BK244" s="153">
        <v>-0.87809999999999999</v>
      </c>
      <c r="BL244" s="153">
        <v>235.48259999999999</v>
      </c>
      <c r="BM244" s="153">
        <v>39.383600000000001</v>
      </c>
      <c r="BN244" s="153">
        <v>666.88</v>
      </c>
      <c r="BO244" s="153">
        <v>3.8824000000000001</v>
      </c>
      <c r="BP244" s="153">
        <v>11.3736</v>
      </c>
      <c r="BQ244" s="153">
        <v>6.4330999999999996</v>
      </c>
      <c r="BR244" s="153">
        <v>1.5367999999999999</v>
      </c>
      <c r="BS244" s="153">
        <v>150.66499999999999</v>
      </c>
      <c r="BT244" s="153">
        <v>3.0362</v>
      </c>
      <c r="BU244" s="153">
        <v>79.438999999999993</v>
      </c>
      <c r="BV244" s="153">
        <v>10.4557</v>
      </c>
      <c r="BW244" s="153" t="s">
        <v>7469</v>
      </c>
      <c r="BX244" s="153">
        <v>156.26859999999999</v>
      </c>
      <c r="BY244" s="153">
        <v>8.1084999999999994</v>
      </c>
      <c r="BZ244" s="153">
        <v>40.877000000000002</v>
      </c>
      <c r="CA244" s="153">
        <v>742.10699999999997</v>
      </c>
      <c r="CB244" s="153">
        <v>32.078600000000002</v>
      </c>
      <c r="CC244" s="153" t="s">
        <v>7469</v>
      </c>
      <c r="CD244" s="153">
        <v>24.380099999999999</v>
      </c>
      <c r="CE244" s="153">
        <v>1.3448</v>
      </c>
      <c r="CF244" s="153">
        <v>88.851299999999995</v>
      </c>
      <c r="CG244" s="153">
        <v>4.6928999999999998</v>
      </c>
      <c r="CH244" s="153">
        <v>9.6268999999999991</v>
      </c>
      <c r="CI244" s="153">
        <v>1533.2249999999999</v>
      </c>
      <c r="CJ244" s="153">
        <v>6.3125999999999998</v>
      </c>
      <c r="CK244" s="153" t="s">
        <v>7469</v>
      </c>
      <c r="CL244" s="153">
        <v>0.75670000000000004</v>
      </c>
      <c r="CM244" s="153">
        <v>28.8933</v>
      </c>
      <c r="CN244" s="153" t="s">
        <v>7469</v>
      </c>
      <c r="CO244" s="153">
        <v>83.308499999999995</v>
      </c>
      <c r="CP244" s="153">
        <v>118.38509999999999</v>
      </c>
      <c r="CQ244" s="153">
        <v>25.421399999999998</v>
      </c>
      <c r="CR244" s="153" t="s">
        <v>7469</v>
      </c>
      <c r="CS244" s="153">
        <v>257.33999999999997</v>
      </c>
      <c r="CT244" s="153">
        <v>13.8775</v>
      </c>
      <c r="CU244" s="153">
        <v>14.3147</v>
      </c>
      <c r="CV244" s="153" t="s">
        <v>7469</v>
      </c>
      <c r="CW244" s="153" t="s">
        <v>7469</v>
      </c>
      <c r="CX244" s="153" t="s">
        <v>7469</v>
      </c>
      <c r="CY244" s="153">
        <v>198.82339999999999</v>
      </c>
      <c r="CZ244" s="153">
        <v>43.502299999999998</v>
      </c>
      <c r="DA244" s="153">
        <v>31.613299999999999</v>
      </c>
      <c r="DB244" s="153" t="s">
        <v>7469</v>
      </c>
      <c r="DC244" s="153">
        <v>64.793199999999999</v>
      </c>
      <c r="DD244" s="153">
        <v>119.89319999999999</v>
      </c>
      <c r="DE244" s="153">
        <v>4.5797999999999996</v>
      </c>
      <c r="DF244" s="153" t="s">
        <v>7469</v>
      </c>
      <c r="DG244" s="153">
        <v>312.86860000000001</v>
      </c>
      <c r="DH244" s="153">
        <v>-0.1799</v>
      </c>
      <c r="DI244" s="153">
        <v>7.7260999999999997</v>
      </c>
      <c r="DJ244" s="153" t="s">
        <v>7469</v>
      </c>
      <c r="DK244" s="153">
        <v>10.351000000000001</v>
      </c>
      <c r="DL244" s="153">
        <v>32.123899999999999</v>
      </c>
      <c r="DM244" s="153">
        <v>14.805899999999999</v>
      </c>
      <c r="DN244" s="153">
        <v>5641.9162999999999</v>
      </c>
      <c r="DO244" s="153">
        <v>422.27670000000001</v>
      </c>
      <c r="DP244" s="153">
        <v>35.267600000000002</v>
      </c>
      <c r="DQ244" s="153">
        <v>27.543399999999998</v>
      </c>
      <c r="DR244" s="153" t="s">
        <v>7469</v>
      </c>
      <c r="DS244" s="153">
        <v>4.5781000000000001</v>
      </c>
      <c r="DT244" s="153">
        <v>255.76499999999999</v>
      </c>
      <c r="DU244" s="153">
        <v>138.35169999999999</v>
      </c>
      <c r="DV244" s="153" t="s">
        <v>7469</v>
      </c>
      <c r="DW244" s="153" t="s">
        <v>7469</v>
      </c>
      <c r="DX244" s="153">
        <v>28.7088</v>
      </c>
      <c r="DY244" s="153">
        <v>22.2776</v>
      </c>
      <c r="DZ244" s="153">
        <v>1.4685999999999999</v>
      </c>
      <c r="EA244" s="153">
        <v>294.90710000000001</v>
      </c>
      <c r="EB244" s="153">
        <v>72.110500000000002</v>
      </c>
      <c r="EC244" s="153">
        <v>242.75280000000001</v>
      </c>
      <c r="ED244" s="153">
        <v>57.396999999999998</v>
      </c>
      <c r="EE244" s="153">
        <v>167.792</v>
      </c>
      <c r="EF244" s="153">
        <v>63.028700000000001</v>
      </c>
      <c r="EG244" s="153">
        <v>203.63800000000001</v>
      </c>
      <c r="EH244" s="153">
        <v>4.9611999999999998</v>
      </c>
      <c r="EI244" s="153">
        <v>12.8713</v>
      </c>
      <c r="EJ244" s="153" t="s">
        <v>7469</v>
      </c>
      <c r="EK244" s="153">
        <v>6.1106999999999996</v>
      </c>
      <c r="EL244" s="153">
        <v>-1.9887999999999999</v>
      </c>
      <c r="EM244" s="153">
        <v>188.55680000000001</v>
      </c>
      <c r="EN244" s="153">
        <v>33.953899999999997</v>
      </c>
    </row>
    <row r="245" spans="3:144">
      <c r="C245" s="120"/>
      <c r="E245" s="120" t="s">
        <v>8094</v>
      </c>
      <c r="F245" s="126" t="s">
        <v>8134</v>
      </c>
      <c r="G245" s="151" t="s">
        <v>8090</v>
      </c>
      <c r="H245" s="152" t="s">
        <v>8091</v>
      </c>
      <c r="I245" s="153">
        <v>1918.1518000000001</v>
      </c>
      <c r="J245" s="153">
        <v>126.008</v>
      </c>
      <c r="K245" s="153">
        <v>3257.1</v>
      </c>
      <c r="L245" s="153">
        <v>13.827999999999999</v>
      </c>
      <c r="M245" s="153">
        <v>151.52500000000001</v>
      </c>
      <c r="N245" s="153">
        <v>-500</v>
      </c>
      <c r="O245" s="153">
        <v>9051</v>
      </c>
      <c r="P245" s="153">
        <v>3.919</v>
      </c>
      <c r="Q245" s="153">
        <v>15.615500000000001</v>
      </c>
      <c r="R245" s="153">
        <v>1504</v>
      </c>
      <c r="S245" s="153">
        <v>4.3787000000000003</v>
      </c>
      <c r="T245" s="153">
        <v>-6.8263999999999996</v>
      </c>
      <c r="U245" s="153">
        <v>15.803000000000001</v>
      </c>
      <c r="V245" s="153">
        <v>180.25399999999999</v>
      </c>
      <c r="W245" s="153">
        <v>108.58029999999999</v>
      </c>
      <c r="X245" s="153">
        <v>781.7</v>
      </c>
      <c r="Y245" s="153">
        <v>2.1566999999999998</v>
      </c>
      <c r="Z245" s="153">
        <v>73.554699999999997</v>
      </c>
      <c r="AA245" s="153">
        <v>572.06320000000005</v>
      </c>
      <c r="AB245" s="153">
        <v>133.00559999999999</v>
      </c>
      <c r="AC245" s="153">
        <v>-10.7567</v>
      </c>
      <c r="AD245" s="153">
        <v>27.227399999999999</v>
      </c>
      <c r="AE245" s="153">
        <v>11.148199999999999</v>
      </c>
      <c r="AF245" s="153">
        <v>90.859800000000007</v>
      </c>
      <c r="AG245" s="153">
        <v>55.1755</v>
      </c>
      <c r="AH245" s="153">
        <v>5.2561</v>
      </c>
      <c r="AI245" s="153">
        <v>100.4387</v>
      </c>
      <c r="AJ245" s="153">
        <v>-125.995</v>
      </c>
      <c r="AK245" s="153">
        <v>4.1397000000000004</v>
      </c>
      <c r="AL245" s="153">
        <v>13.519299999999999</v>
      </c>
      <c r="AM245" s="153">
        <v>25.747199999999999</v>
      </c>
      <c r="AN245" s="153">
        <v>1491.0295000000001</v>
      </c>
      <c r="AO245" s="153">
        <v>139.51310000000001</v>
      </c>
      <c r="AP245" s="153">
        <v>102.71599999999999</v>
      </c>
      <c r="AQ245" s="153">
        <v>-4.2233999999999998</v>
      </c>
      <c r="AR245" s="153">
        <v>726.51199999999994</v>
      </c>
      <c r="AS245" s="153">
        <v>53.495100000000001</v>
      </c>
      <c r="AT245" s="153">
        <v>21.8748</v>
      </c>
      <c r="AU245" s="153">
        <v>31.837900000000001</v>
      </c>
      <c r="AV245" s="153">
        <v>1057.5001999999999</v>
      </c>
      <c r="AW245" s="153" t="s">
        <v>7469</v>
      </c>
      <c r="AX245" s="153">
        <v>2.8515999999999999</v>
      </c>
      <c r="AY245" s="153" t="s">
        <v>7469</v>
      </c>
      <c r="AZ245" s="153">
        <v>273.50150000000002</v>
      </c>
      <c r="BA245" s="153">
        <v>6.5551000000000004</v>
      </c>
      <c r="BB245" s="153">
        <v>863.44500000000005</v>
      </c>
      <c r="BC245" s="153">
        <v>0.193</v>
      </c>
      <c r="BD245" s="153">
        <v>24.187000000000001</v>
      </c>
      <c r="BE245" s="153">
        <v>-1.9332</v>
      </c>
      <c r="BF245" s="153">
        <v>3.1968000000000001</v>
      </c>
      <c r="BG245" s="153">
        <v>-320.536</v>
      </c>
      <c r="BH245" s="153">
        <v>258.25799999999998</v>
      </c>
      <c r="BI245" s="153">
        <v>217.267</v>
      </c>
      <c r="BJ245" s="153">
        <v>16.655000000000001</v>
      </c>
      <c r="BK245" s="153">
        <v>5.0674999999999999</v>
      </c>
      <c r="BL245" s="153">
        <v>263.62790000000001</v>
      </c>
      <c r="BM245" s="153">
        <v>33.002000000000002</v>
      </c>
      <c r="BN245" s="153">
        <v>667.78099999999995</v>
      </c>
      <c r="BO245" s="153">
        <v>0.31969999999999998</v>
      </c>
      <c r="BP245" s="153">
        <v>65.699200000000005</v>
      </c>
      <c r="BQ245" s="153">
        <v>8.2142999999999997</v>
      </c>
      <c r="BR245" s="153">
        <v>0.31430000000000002</v>
      </c>
      <c r="BS245" s="153">
        <v>215.31299999999999</v>
      </c>
      <c r="BT245" s="153">
        <v>24.993300000000001</v>
      </c>
      <c r="BU245" s="153">
        <v>98.120800000000003</v>
      </c>
      <c r="BV245" s="153">
        <v>19.4053</v>
      </c>
      <c r="BW245" s="153" t="s">
        <v>7469</v>
      </c>
      <c r="BX245" s="153">
        <v>171.58430000000001</v>
      </c>
      <c r="BY245" s="153">
        <v>2.2791999999999999</v>
      </c>
      <c r="BZ245" s="153">
        <v>3.1859999999999999</v>
      </c>
      <c r="CA245" s="153">
        <v>870.57399999999996</v>
      </c>
      <c r="CB245" s="153">
        <v>34.558599999999998</v>
      </c>
      <c r="CC245" s="153">
        <v>5.4785000000000004</v>
      </c>
      <c r="CD245" s="153">
        <v>34.680199999999999</v>
      </c>
      <c r="CE245" s="153">
        <v>2.5398999999999998</v>
      </c>
      <c r="CF245" s="153">
        <v>82.866200000000006</v>
      </c>
      <c r="CG245" s="153">
        <v>14.7263</v>
      </c>
      <c r="CH245" s="153">
        <v>10.2536</v>
      </c>
      <c r="CI245" s="153">
        <v>1556.9458</v>
      </c>
      <c r="CJ245" s="153">
        <v>13.9869</v>
      </c>
      <c r="CK245" s="153" t="s">
        <v>7469</v>
      </c>
      <c r="CL245" s="153" t="s">
        <v>7469</v>
      </c>
      <c r="CM245" s="153">
        <v>56.650199999999998</v>
      </c>
      <c r="CN245" s="153" t="s">
        <v>7469</v>
      </c>
      <c r="CO245" s="153">
        <v>141.95189999999999</v>
      </c>
      <c r="CP245" s="153">
        <v>114.43210000000001</v>
      </c>
      <c r="CQ245" s="153">
        <v>13.8703</v>
      </c>
      <c r="CR245" s="153" t="s">
        <v>7469</v>
      </c>
      <c r="CS245" s="153">
        <v>219.78</v>
      </c>
      <c r="CT245" s="153">
        <v>14.169700000000001</v>
      </c>
      <c r="CU245" s="153">
        <v>13.5061</v>
      </c>
      <c r="CV245" s="153" t="s">
        <v>7469</v>
      </c>
      <c r="CW245" s="153" t="s">
        <v>7469</v>
      </c>
      <c r="CX245" s="153" t="s">
        <v>7469</v>
      </c>
      <c r="CY245" s="153">
        <v>210.803</v>
      </c>
      <c r="CZ245" s="153">
        <v>44.310899999999997</v>
      </c>
      <c r="DA245" s="153">
        <v>37.586399999999998</v>
      </c>
      <c r="DB245" s="153" t="s">
        <v>7469</v>
      </c>
      <c r="DC245" s="153">
        <v>161.48670000000001</v>
      </c>
      <c r="DD245" s="153">
        <v>114.9568</v>
      </c>
      <c r="DE245" s="153">
        <v>10.8956</v>
      </c>
      <c r="DF245" s="153" t="s">
        <v>7469</v>
      </c>
      <c r="DG245" s="153">
        <v>356.42079999999999</v>
      </c>
      <c r="DH245" s="153">
        <v>-0.99750000000000005</v>
      </c>
      <c r="DI245" s="153">
        <v>7.7640000000000002</v>
      </c>
      <c r="DJ245" s="153" t="s">
        <v>7469</v>
      </c>
      <c r="DK245" s="153">
        <v>9.5310000000000006</v>
      </c>
      <c r="DL245" s="153">
        <v>39.7224</v>
      </c>
      <c r="DM245" s="153">
        <v>14.831899999999999</v>
      </c>
      <c r="DN245" s="153">
        <v>5507.5472</v>
      </c>
      <c r="DO245" s="153">
        <v>187.1232</v>
      </c>
      <c r="DP245" s="153">
        <v>34.558199999999999</v>
      </c>
      <c r="DQ245" s="153">
        <v>38.511099999999999</v>
      </c>
      <c r="DR245" s="153" t="s">
        <v>7469</v>
      </c>
      <c r="DS245" s="153">
        <v>12.481400000000001</v>
      </c>
      <c r="DT245" s="153">
        <v>486.37779999999998</v>
      </c>
      <c r="DU245" s="153">
        <v>136.21119999999999</v>
      </c>
      <c r="DV245" s="153" t="s">
        <v>7469</v>
      </c>
      <c r="DW245" s="153" t="s">
        <v>7469</v>
      </c>
      <c r="DX245" s="153">
        <v>26.1631</v>
      </c>
      <c r="DY245" s="153">
        <v>30.628499999999999</v>
      </c>
      <c r="DZ245" s="153">
        <v>-5.9446000000000003</v>
      </c>
      <c r="EA245" s="153">
        <v>503.41359999999997</v>
      </c>
      <c r="EB245" s="153">
        <v>66.959100000000007</v>
      </c>
      <c r="EC245" s="153">
        <v>224.09299999999999</v>
      </c>
      <c r="ED245" s="153">
        <v>57.085000000000001</v>
      </c>
      <c r="EE245" s="153" t="s">
        <v>7469</v>
      </c>
      <c r="EF245" s="153">
        <v>61.644399999999997</v>
      </c>
      <c r="EG245" s="153">
        <v>219.499</v>
      </c>
      <c r="EH245" s="153">
        <v>4.9406999999999996</v>
      </c>
      <c r="EI245" s="153">
        <v>13.0512</v>
      </c>
      <c r="EJ245" s="153" t="s">
        <v>7469</v>
      </c>
      <c r="EK245" s="153">
        <v>7.8916000000000004</v>
      </c>
      <c r="EL245" s="153">
        <v>-1.5227999999999999</v>
      </c>
      <c r="EM245" s="153">
        <v>229.39779999999999</v>
      </c>
      <c r="EN245" s="153" t="s">
        <v>7469</v>
      </c>
    </row>
    <row r="246" spans="3:144">
      <c r="C246" s="120"/>
      <c r="E246" s="120" t="s">
        <v>8095</v>
      </c>
      <c r="F246" s="126" t="s">
        <v>8134</v>
      </c>
      <c r="G246" s="151" t="s">
        <v>8090</v>
      </c>
      <c r="H246" s="152" t="s">
        <v>8091</v>
      </c>
      <c r="I246" s="153" t="s">
        <v>7469</v>
      </c>
      <c r="J246" s="153" t="s">
        <v>7469</v>
      </c>
      <c r="K246" s="153" t="s">
        <v>7469</v>
      </c>
      <c r="L246" s="153" t="s">
        <v>7469</v>
      </c>
      <c r="M246" s="153" t="s">
        <v>7469</v>
      </c>
      <c r="N246" s="153">
        <v>-93</v>
      </c>
      <c r="O246" s="153">
        <v>-876</v>
      </c>
      <c r="P246" s="153" t="s">
        <v>7469</v>
      </c>
      <c r="Q246" s="153" t="s">
        <v>7469</v>
      </c>
      <c r="R246" s="153">
        <v>1556</v>
      </c>
      <c r="S246" s="153" t="s">
        <v>7469</v>
      </c>
      <c r="T246" s="153" t="s">
        <v>7469</v>
      </c>
      <c r="U246" s="153" t="s">
        <v>7469</v>
      </c>
      <c r="V246" s="153" t="s">
        <v>7469</v>
      </c>
      <c r="W246" s="153" t="s">
        <v>7469</v>
      </c>
      <c r="X246" s="153" t="s">
        <v>7469</v>
      </c>
      <c r="Y246" s="153" t="s">
        <v>7469</v>
      </c>
      <c r="Z246" s="153" t="s">
        <v>7469</v>
      </c>
      <c r="AA246" s="153" t="s">
        <v>7469</v>
      </c>
      <c r="AB246" s="153" t="s">
        <v>7469</v>
      </c>
      <c r="AC246" s="153" t="s">
        <v>7469</v>
      </c>
      <c r="AD246" s="153" t="s">
        <v>7469</v>
      </c>
      <c r="AE246" s="153">
        <v>11.333600000000001</v>
      </c>
      <c r="AF246" s="153">
        <v>99.884799999999998</v>
      </c>
      <c r="AG246" s="153" t="s">
        <v>7469</v>
      </c>
      <c r="AH246" s="153">
        <v>5.6753</v>
      </c>
      <c r="AI246" s="153" t="s">
        <v>7469</v>
      </c>
      <c r="AJ246" s="153" t="s">
        <v>7469</v>
      </c>
      <c r="AK246" s="153">
        <v>4.5555000000000003</v>
      </c>
      <c r="AL246" s="153" t="s">
        <v>7469</v>
      </c>
      <c r="AM246" s="153" t="s">
        <v>7469</v>
      </c>
      <c r="AN246" s="153" t="s">
        <v>7469</v>
      </c>
      <c r="AO246" s="153" t="s">
        <v>7469</v>
      </c>
      <c r="AP246" s="153">
        <v>82.677400000000006</v>
      </c>
      <c r="AQ246" s="153" t="s">
        <v>7469</v>
      </c>
      <c r="AR246" s="153" t="s">
        <v>7469</v>
      </c>
      <c r="AS246" s="153" t="s">
        <v>7469</v>
      </c>
      <c r="AT246" s="153" t="s">
        <v>7469</v>
      </c>
      <c r="AU246" s="153" t="s">
        <v>7469</v>
      </c>
      <c r="AV246" s="153" t="s">
        <v>7469</v>
      </c>
      <c r="AW246" s="153" t="s">
        <v>7469</v>
      </c>
      <c r="AX246" s="153">
        <v>2.87E-2</v>
      </c>
      <c r="AY246" s="153" t="s">
        <v>7469</v>
      </c>
      <c r="AZ246" s="153" t="s">
        <v>7469</v>
      </c>
      <c r="BA246" s="153" t="s">
        <v>7469</v>
      </c>
      <c r="BB246" s="153" t="s">
        <v>7469</v>
      </c>
      <c r="BC246" s="153" t="s">
        <v>7469</v>
      </c>
      <c r="BD246" s="153" t="s">
        <v>7469</v>
      </c>
      <c r="BE246" s="153" t="s">
        <v>7469</v>
      </c>
      <c r="BF246" s="153" t="s">
        <v>7469</v>
      </c>
      <c r="BG246" s="153">
        <v>1650.788</v>
      </c>
      <c r="BH246" s="153">
        <v>314.68799999999999</v>
      </c>
      <c r="BI246" s="153" t="s">
        <v>7469</v>
      </c>
      <c r="BJ246" s="153">
        <v>14.177300000000001</v>
      </c>
      <c r="BK246" s="153" t="s">
        <v>7469</v>
      </c>
      <c r="BL246" s="153" t="s">
        <v>7469</v>
      </c>
      <c r="BM246" s="153" t="s">
        <v>7469</v>
      </c>
      <c r="BN246" s="153">
        <v>648.05700000000002</v>
      </c>
      <c r="BO246" s="153">
        <v>2.4539</v>
      </c>
      <c r="BP246" s="153">
        <v>80.866299999999995</v>
      </c>
      <c r="BQ246" s="153" t="s">
        <v>7469</v>
      </c>
      <c r="BR246" s="153" t="s">
        <v>7469</v>
      </c>
      <c r="BS246" s="153" t="s">
        <v>7469</v>
      </c>
      <c r="BT246" s="153">
        <v>114.2619</v>
      </c>
      <c r="BU246" s="153" t="s">
        <v>7469</v>
      </c>
      <c r="BV246" s="153">
        <v>7.7103000000000002</v>
      </c>
      <c r="BW246" s="153" t="s">
        <v>7469</v>
      </c>
      <c r="BX246" s="153" t="s">
        <v>7469</v>
      </c>
      <c r="BY246" s="153" t="s">
        <v>7469</v>
      </c>
      <c r="BZ246" s="153" t="s">
        <v>7469</v>
      </c>
      <c r="CA246" s="153">
        <v>1025.7639999999999</v>
      </c>
      <c r="CB246" s="153" t="s">
        <v>7469</v>
      </c>
      <c r="CC246" s="153" t="s">
        <v>7469</v>
      </c>
      <c r="CD246" s="153" t="s">
        <v>7469</v>
      </c>
      <c r="CE246" s="153">
        <v>4.1277999999999997</v>
      </c>
      <c r="CF246" s="153" t="s">
        <v>7469</v>
      </c>
      <c r="CG246" s="153">
        <v>13.273300000000001</v>
      </c>
      <c r="CH246" s="153" t="s">
        <v>7469</v>
      </c>
      <c r="CI246" s="153" t="s">
        <v>7469</v>
      </c>
      <c r="CJ246" s="153" t="s">
        <v>7469</v>
      </c>
      <c r="CK246" s="153" t="s">
        <v>7469</v>
      </c>
      <c r="CL246" s="153" t="s">
        <v>7469</v>
      </c>
      <c r="CM246" s="153" t="s">
        <v>7469</v>
      </c>
      <c r="CN246" s="153" t="s">
        <v>7469</v>
      </c>
      <c r="CO246" s="153" t="s">
        <v>7469</v>
      </c>
      <c r="CP246" s="153" t="s">
        <v>7469</v>
      </c>
      <c r="CQ246" s="153" t="s">
        <v>7469</v>
      </c>
      <c r="CR246" s="153" t="s">
        <v>7469</v>
      </c>
      <c r="CS246" s="153" t="s">
        <v>7469</v>
      </c>
      <c r="CT246" s="153" t="s">
        <v>7469</v>
      </c>
      <c r="CU246" s="153">
        <v>11.1409</v>
      </c>
      <c r="CV246" s="153" t="s">
        <v>7469</v>
      </c>
      <c r="CW246" s="153" t="s">
        <v>7469</v>
      </c>
      <c r="CX246" s="153" t="s">
        <v>7469</v>
      </c>
      <c r="CY246" s="153" t="s">
        <v>7469</v>
      </c>
      <c r="CZ246" s="153" t="s">
        <v>7469</v>
      </c>
      <c r="DA246" s="153" t="s">
        <v>7469</v>
      </c>
      <c r="DB246" s="153" t="s">
        <v>7469</v>
      </c>
      <c r="DC246" s="153" t="s">
        <v>7469</v>
      </c>
      <c r="DD246" s="153" t="s">
        <v>7469</v>
      </c>
      <c r="DE246" s="153" t="s">
        <v>7469</v>
      </c>
      <c r="DF246" s="153" t="s">
        <v>7469</v>
      </c>
      <c r="DG246" s="153" t="s">
        <v>7469</v>
      </c>
      <c r="DH246" s="153">
        <v>-0.19500000000000001</v>
      </c>
      <c r="DI246" s="153" t="s">
        <v>7469</v>
      </c>
      <c r="DJ246" s="153" t="s">
        <v>7469</v>
      </c>
      <c r="DK246" s="153">
        <v>8.7178000000000004</v>
      </c>
      <c r="DL246" s="153" t="s">
        <v>7469</v>
      </c>
      <c r="DM246" s="153" t="s">
        <v>7469</v>
      </c>
      <c r="DN246" s="153" t="s">
        <v>7469</v>
      </c>
      <c r="DO246" s="153" t="s">
        <v>7469</v>
      </c>
      <c r="DP246" s="153" t="s">
        <v>7469</v>
      </c>
      <c r="DQ246" s="153">
        <v>42.424599999999998</v>
      </c>
      <c r="DR246" s="153" t="s">
        <v>7469</v>
      </c>
      <c r="DS246" s="153" t="s">
        <v>7469</v>
      </c>
      <c r="DT246" s="153" t="s">
        <v>7469</v>
      </c>
      <c r="DU246" s="153" t="s">
        <v>7469</v>
      </c>
      <c r="DV246" s="153" t="s">
        <v>7469</v>
      </c>
      <c r="DW246" s="153" t="s">
        <v>7469</v>
      </c>
      <c r="DX246" s="153" t="s">
        <v>7469</v>
      </c>
      <c r="DY246" s="153" t="s">
        <v>7469</v>
      </c>
      <c r="DZ246" s="153" t="s">
        <v>7469</v>
      </c>
      <c r="EA246" s="153" t="s">
        <v>7469</v>
      </c>
      <c r="EB246" s="153" t="s">
        <v>7469</v>
      </c>
      <c r="EC246" s="153" t="s">
        <v>7469</v>
      </c>
      <c r="ED246" s="153" t="s">
        <v>7469</v>
      </c>
      <c r="EE246" s="153">
        <v>38.442999999999998</v>
      </c>
      <c r="EF246" s="153" t="s">
        <v>7469</v>
      </c>
      <c r="EG246" s="153" t="s">
        <v>7469</v>
      </c>
      <c r="EH246" s="153" t="s">
        <v>7469</v>
      </c>
      <c r="EI246" s="153" t="s">
        <v>7469</v>
      </c>
      <c r="EJ246" s="153" t="s">
        <v>7469</v>
      </c>
      <c r="EK246" s="153" t="s">
        <v>7469</v>
      </c>
      <c r="EL246" s="153" t="s">
        <v>7469</v>
      </c>
      <c r="EM246" s="153" t="s">
        <v>7469</v>
      </c>
      <c r="EN246" s="153" t="s">
        <v>7469</v>
      </c>
    </row>
    <row r="247" spans="3:144">
      <c r="C247" s="120"/>
      <c r="E247" s="120" t="s">
        <v>8096</v>
      </c>
      <c r="F247" s="126" t="s">
        <v>8134</v>
      </c>
      <c r="G247" s="151" t="s">
        <v>8090</v>
      </c>
      <c r="H247" s="152" t="s">
        <v>8097</v>
      </c>
      <c r="I247" s="153">
        <v>1659.3205</v>
      </c>
      <c r="J247" s="153">
        <v>121.40600000000001</v>
      </c>
      <c r="K247" s="153">
        <v>3146</v>
      </c>
      <c r="L247" s="153">
        <v>18.925000000000001</v>
      </c>
      <c r="M247" s="153" t="s">
        <v>7469</v>
      </c>
      <c r="N247" s="153">
        <v>-497</v>
      </c>
      <c r="O247" s="153">
        <v>9453</v>
      </c>
      <c r="P247" s="153">
        <v>1.302</v>
      </c>
      <c r="Q247" s="153">
        <v>15.381600000000001</v>
      </c>
      <c r="R247" s="153">
        <v>1456</v>
      </c>
      <c r="S247" s="153">
        <v>3.5566</v>
      </c>
      <c r="T247" s="153" t="s">
        <v>7469</v>
      </c>
      <c r="U247" s="153" t="s">
        <v>7469</v>
      </c>
      <c r="V247" s="153">
        <v>175.06100000000001</v>
      </c>
      <c r="W247" s="153">
        <v>189.72380000000001</v>
      </c>
      <c r="X247" s="153">
        <v>217.7</v>
      </c>
      <c r="Y247" s="153">
        <v>2.2225999999999999</v>
      </c>
      <c r="Z247" s="153">
        <v>71.396799999999999</v>
      </c>
      <c r="AA247" s="153">
        <v>559.81299999999999</v>
      </c>
      <c r="AB247" s="153" t="s">
        <v>7469</v>
      </c>
      <c r="AC247" s="153">
        <v>-11.9747</v>
      </c>
      <c r="AD247" s="153">
        <v>27.180399999999999</v>
      </c>
      <c r="AE247" s="153">
        <v>12.021100000000001</v>
      </c>
      <c r="AF247" s="153">
        <v>91.322400000000002</v>
      </c>
      <c r="AG247" s="153">
        <v>56.861400000000003</v>
      </c>
      <c r="AH247" s="153" t="s">
        <v>7469</v>
      </c>
      <c r="AI247" s="153" t="s">
        <v>7469</v>
      </c>
      <c r="AJ247" s="153">
        <v>-136.55099999999999</v>
      </c>
      <c r="AK247" s="153" t="s">
        <v>7469</v>
      </c>
      <c r="AL247" s="153">
        <v>12.585699999999999</v>
      </c>
      <c r="AM247" s="153" t="s">
        <v>7469</v>
      </c>
      <c r="AN247" s="153">
        <v>1473.7950000000001</v>
      </c>
      <c r="AO247" s="153">
        <v>156.23089999999999</v>
      </c>
      <c r="AP247" s="153" t="s">
        <v>7469</v>
      </c>
      <c r="AQ247" s="153">
        <v>-6.1784999999999997</v>
      </c>
      <c r="AR247" s="153">
        <v>669.68200000000002</v>
      </c>
      <c r="AS247" s="153">
        <v>51.331200000000003</v>
      </c>
      <c r="AT247" s="153">
        <v>21.256900000000002</v>
      </c>
      <c r="AU247" s="153">
        <v>30.423300000000001</v>
      </c>
      <c r="AV247" s="153">
        <v>1046.0545</v>
      </c>
      <c r="AW247" s="153" t="s">
        <v>7469</v>
      </c>
      <c r="AX247" s="153" t="s">
        <v>7469</v>
      </c>
      <c r="AY247" s="153" t="s">
        <v>7469</v>
      </c>
      <c r="AZ247" s="153">
        <v>274.70780000000002</v>
      </c>
      <c r="BA247" s="153">
        <v>5.1325000000000003</v>
      </c>
      <c r="BB247" s="153" t="s">
        <v>7469</v>
      </c>
      <c r="BC247" s="153" t="s">
        <v>7469</v>
      </c>
      <c r="BD247" s="153" t="s">
        <v>7469</v>
      </c>
      <c r="BE247" s="153">
        <v>-1.2621</v>
      </c>
      <c r="BF247" s="153">
        <v>3.2311999999999999</v>
      </c>
      <c r="BG247" s="153">
        <v>1597.242</v>
      </c>
      <c r="BH247" s="153" t="s">
        <v>7469</v>
      </c>
      <c r="BI247" s="153">
        <v>225.095</v>
      </c>
      <c r="BJ247" s="153">
        <v>14.076499999999999</v>
      </c>
      <c r="BK247" s="153" t="s">
        <v>7469</v>
      </c>
      <c r="BL247" s="153">
        <v>245.17099999999999</v>
      </c>
      <c r="BM247" s="153">
        <v>31.201000000000001</v>
      </c>
      <c r="BN247" s="153">
        <v>661.04899999999998</v>
      </c>
      <c r="BO247" s="153">
        <v>6.7198000000000002</v>
      </c>
      <c r="BP247" s="153" t="s">
        <v>7469</v>
      </c>
      <c r="BQ247" s="153">
        <v>8.3996999999999993</v>
      </c>
      <c r="BR247" s="153" t="s">
        <v>7469</v>
      </c>
      <c r="BS247" s="153">
        <v>226.96799999999999</v>
      </c>
      <c r="BT247" s="153" t="s">
        <v>7469</v>
      </c>
      <c r="BU247" s="153">
        <v>99.905500000000004</v>
      </c>
      <c r="BV247" s="153" t="s">
        <v>7469</v>
      </c>
      <c r="BW247" s="153" t="s">
        <v>7469</v>
      </c>
      <c r="BX247" s="153">
        <v>168.64009999999999</v>
      </c>
      <c r="BY247" s="153" t="s">
        <v>7469</v>
      </c>
      <c r="BZ247" s="153">
        <v>-61.046999999999997</v>
      </c>
      <c r="CA247" s="153">
        <v>849.26400000000001</v>
      </c>
      <c r="CB247" s="153">
        <v>33.207999999999998</v>
      </c>
      <c r="CC247" s="153">
        <v>4.0884999999999998</v>
      </c>
      <c r="CD247" s="153">
        <v>32.7928</v>
      </c>
      <c r="CE247" s="153">
        <v>1.9141999999999999</v>
      </c>
      <c r="CF247" s="153" t="s">
        <v>7469</v>
      </c>
      <c r="CG247" s="153" t="s">
        <v>7469</v>
      </c>
      <c r="CH247" s="153">
        <v>10.055999999999999</v>
      </c>
      <c r="CI247" s="153">
        <v>1480.0084999999999</v>
      </c>
      <c r="CJ247" s="153" t="s">
        <v>7469</v>
      </c>
      <c r="CK247" s="153">
        <v>-0.36549999999999999</v>
      </c>
      <c r="CL247" s="153" t="s">
        <v>7469</v>
      </c>
      <c r="CM247" s="153" t="s">
        <v>7469</v>
      </c>
      <c r="CN247" s="153" t="s">
        <v>7469</v>
      </c>
      <c r="CO247" s="153">
        <v>137.79589999999999</v>
      </c>
      <c r="CP247" s="153">
        <v>111.5078</v>
      </c>
      <c r="CQ247" s="153">
        <v>12.9186</v>
      </c>
      <c r="CR247" s="153" t="s">
        <v>7469</v>
      </c>
      <c r="CS247" s="153">
        <v>223.595</v>
      </c>
      <c r="CT247" s="153">
        <v>13.5486</v>
      </c>
      <c r="CU247" s="153">
        <v>11.2538</v>
      </c>
      <c r="CV247" s="153" t="s">
        <v>7469</v>
      </c>
      <c r="CW247" s="153" t="s">
        <v>7469</v>
      </c>
      <c r="CX247" s="153" t="s">
        <v>7469</v>
      </c>
      <c r="CY247" s="153">
        <v>194.70480000000001</v>
      </c>
      <c r="CZ247" s="153">
        <v>44.383000000000003</v>
      </c>
      <c r="DA247" s="153">
        <v>34.683799999999998</v>
      </c>
      <c r="DB247" s="153" t="s">
        <v>7469</v>
      </c>
      <c r="DC247" s="153">
        <v>161.6499</v>
      </c>
      <c r="DD247" s="153">
        <v>111.5603</v>
      </c>
      <c r="DE247" s="153">
        <v>11.485799999999999</v>
      </c>
      <c r="DF247" s="153" t="s">
        <v>7469</v>
      </c>
      <c r="DG247" s="153">
        <v>352.68990000000002</v>
      </c>
      <c r="DH247" s="153">
        <v>-1.0185</v>
      </c>
      <c r="DI247" s="153" t="s">
        <v>7469</v>
      </c>
      <c r="DJ247" s="153" t="s">
        <v>7469</v>
      </c>
      <c r="DK247" s="153">
        <v>9.0602</v>
      </c>
      <c r="DL247" s="153">
        <v>39.8767</v>
      </c>
      <c r="DM247" s="153">
        <v>13.156700000000001</v>
      </c>
      <c r="DN247" s="153">
        <v>5391.3940000000002</v>
      </c>
      <c r="DO247" s="153">
        <v>145.41630000000001</v>
      </c>
      <c r="DP247" s="153">
        <v>31.194900000000001</v>
      </c>
      <c r="DQ247" s="153">
        <v>39.569400000000002</v>
      </c>
      <c r="DR247" s="153" t="s">
        <v>7469</v>
      </c>
      <c r="DS247" s="153">
        <v>12.3803</v>
      </c>
      <c r="DT247" s="153">
        <v>457.96420000000001</v>
      </c>
      <c r="DU247" s="153">
        <v>129.7414</v>
      </c>
      <c r="DV247" s="153" t="s">
        <v>7469</v>
      </c>
      <c r="DW247" s="153" t="s">
        <v>7469</v>
      </c>
      <c r="DX247" s="153">
        <v>25.583600000000001</v>
      </c>
      <c r="DY247" s="153">
        <v>28.949400000000001</v>
      </c>
      <c r="DZ247" s="153">
        <v>-8.5425000000000004</v>
      </c>
      <c r="EA247" s="153">
        <v>512.53880000000004</v>
      </c>
      <c r="EB247" s="153">
        <v>65.295599999999993</v>
      </c>
      <c r="EC247" s="153">
        <v>225.74039999999999</v>
      </c>
      <c r="ED247" s="153">
        <v>55.9709</v>
      </c>
      <c r="EE247" s="153" t="s">
        <v>7469</v>
      </c>
      <c r="EF247" s="153">
        <v>63.143900000000002</v>
      </c>
      <c r="EG247" s="153">
        <v>211.4264</v>
      </c>
      <c r="EH247" s="153" t="s">
        <v>7469</v>
      </c>
      <c r="EI247" s="153">
        <v>12.5962</v>
      </c>
      <c r="EJ247" s="153" t="s">
        <v>7469</v>
      </c>
      <c r="EK247" s="153" t="s">
        <v>7469</v>
      </c>
      <c r="EL247" s="153">
        <v>-1.2753000000000001</v>
      </c>
      <c r="EM247" s="153">
        <v>400.44499999999999</v>
      </c>
      <c r="EN247" s="153" t="s">
        <v>7469</v>
      </c>
    </row>
    <row r="248" spans="3:144">
      <c r="C248" s="120"/>
      <c r="E248" s="120" t="s">
        <v>8098</v>
      </c>
      <c r="F248" s="126" t="s">
        <v>8134</v>
      </c>
      <c r="G248" s="151" t="s">
        <v>8090</v>
      </c>
      <c r="H248" s="152" t="s">
        <v>8097</v>
      </c>
      <c r="I248" s="153">
        <v>1637.4291000000001</v>
      </c>
      <c r="J248" s="153">
        <v>114.40600000000001</v>
      </c>
      <c r="K248" s="153">
        <v>3024.5</v>
      </c>
      <c r="L248" s="153">
        <v>6.2080000000000002</v>
      </c>
      <c r="M248" s="153" t="s">
        <v>7469</v>
      </c>
      <c r="N248" s="153">
        <v>-232</v>
      </c>
      <c r="O248" s="153">
        <v>9620</v>
      </c>
      <c r="P248" s="153">
        <v>-1.8540000000000001</v>
      </c>
      <c r="Q248" s="153">
        <v>13.6195</v>
      </c>
      <c r="R248" s="153">
        <v>1318</v>
      </c>
      <c r="S248" s="153">
        <v>3.1473</v>
      </c>
      <c r="T248" s="153">
        <v>-7.8623000000000003</v>
      </c>
      <c r="U248" s="153" t="s">
        <v>7469</v>
      </c>
      <c r="V248" s="153">
        <v>174.31200000000001</v>
      </c>
      <c r="W248" s="153">
        <v>161.43819999999999</v>
      </c>
      <c r="X248" s="153">
        <v>-392.9</v>
      </c>
      <c r="Y248" s="153">
        <v>2.2399</v>
      </c>
      <c r="Z248" s="153">
        <v>64.671599999999998</v>
      </c>
      <c r="AA248" s="153">
        <v>511.85090000000002</v>
      </c>
      <c r="AB248" s="153">
        <v>120.6593</v>
      </c>
      <c r="AC248" s="153">
        <v>-12.406700000000001</v>
      </c>
      <c r="AD248" s="153">
        <v>26.6646</v>
      </c>
      <c r="AE248" s="153">
        <v>11.718400000000001</v>
      </c>
      <c r="AF248" s="153">
        <v>99.425700000000006</v>
      </c>
      <c r="AG248" s="153">
        <v>54.4255</v>
      </c>
      <c r="AH248" s="153" t="s">
        <v>7469</v>
      </c>
      <c r="AI248" s="153">
        <v>95.244</v>
      </c>
      <c r="AJ248" s="153">
        <v>-148.155</v>
      </c>
      <c r="AK248" s="153" t="s">
        <v>7469</v>
      </c>
      <c r="AL248" s="153">
        <v>12.315099999999999</v>
      </c>
      <c r="AM248" s="153" t="s">
        <v>7469</v>
      </c>
      <c r="AN248" s="153">
        <v>1407.5943</v>
      </c>
      <c r="AO248" s="153">
        <v>141.48269999999999</v>
      </c>
      <c r="AP248" s="153">
        <v>77.913200000000003</v>
      </c>
      <c r="AQ248" s="153">
        <v>-5.1345000000000001</v>
      </c>
      <c r="AR248" s="153">
        <v>660.18</v>
      </c>
      <c r="AS248" s="153">
        <v>49.221800000000002</v>
      </c>
      <c r="AT248" s="153">
        <v>20.569600000000001</v>
      </c>
      <c r="AU248" s="153">
        <v>29.343699999999998</v>
      </c>
      <c r="AV248" s="153">
        <v>968.69970000000001</v>
      </c>
      <c r="AW248" s="153" t="s">
        <v>7469</v>
      </c>
      <c r="AX248" s="153" t="s">
        <v>7469</v>
      </c>
      <c r="AY248" s="153" t="s">
        <v>7469</v>
      </c>
      <c r="AZ248" s="153">
        <v>252.70179999999999</v>
      </c>
      <c r="BA248" s="153">
        <v>3.6566000000000001</v>
      </c>
      <c r="BB248" s="153" t="s">
        <v>7469</v>
      </c>
      <c r="BC248" s="153" t="s">
        <v>7469</v>
      </c>
      <c r="BD248" s="153" t="s">
        <v>7469</v>
      </c>
      <c r="BE248" s="153">
        <v>-1.2674000000000001</v>
      </c>
      <c r="BF248" s="153" t="s">
        <v>7469</v>
      </c>
      <c r="BG248" s="153">
        <v>1715.9680000000001</v>
      </c>
      <c r="BH248" s="153" t="s">
        <v>7469</v>
      </c>
      <c r="BI248" s="153">
        <v>236.52</v>
      </c>
      <c r="BJ248" s="153">
        <v>14.226100000000001</v>
      </c>
      <c r="BK248" s="153" t="s">
        <v>7469</v>
      </c>
      <c r="BL248" s="153">
        <v>209.9992</v>
      </c>
      <c r="BM248" s="153">
        <v>29.4955</v>
      </c>
      <c r="BN248" s="153">
        <v>657.51800000000003</v>
      </c>
      <c r="BO248" s="153">
        <v>5.5694999999999997</v>
      </c>
      <c r="BP248" s="153" t="s">
        <v>7469</v>
      </c>
      <c r="BQ248" s="153" t="s">
        <v>7469</v>
      </c>
      <c r="BR248" s="153" t="s">
        <v>7469</v>
      </c>
      <c r="BS248" s="153">
        <v>237.52500000000001</v>
      </c>
      <c r="BT248" s="153" t="s">
        <v>7469</v>
      </c>
      <c r="BU248" s="153">
        <v>231.804</v>
      </c>
      <c r="BV248" s="153" t="s">
        <v>7469</v>
      </c>
      <c r="BW248" s="153" t="s">
        <v>7469</v>
      </c>
      <c r="BX248" s="153">
        <v>156.74789999999999</v>
      </c>
      <c r="BY248" s="153" t="s">
        <v>7469</v>
      </c>
      <c r="BZ248" s="153">
        <v>4.8659999999999997</v>
      </c>
      <c r="CA248" s="153">
        <v>904.26800000000003</v>
      </c>
      <c r="CB248" s="153">
        <v>33.143999999999998</v>
      </c>
      <c r="CC248" s="153">
        <v>2.758</v>
      </c>
      <c r="CD248" s="153">
        <v>31.185600000000001</v>
      </c>
      <c r="CE248" s="153">
        <v>2.2170000000000001</v>
      </c>
      <c r="CF248" s="153" t="s">
        <v>7469</v>
      </c>
      <c r="CG248" s="153" t="s">
        <v>7469</v>
      </c>
      <c r="CH248" s="153">
        <v>9.2224000000000004</v>
      </c>
      <c r="CI248" s="153">
        <v>1334.3887</v>
      </c>
      <c r="CJ248" s="153" t="s">
        <v>7469</v>
      </c>
      <c r="CK248" s="153">
        <v>-0.36549999999999999</v>
      </c>
      <c r="CL248" s="153" t="s">
        <v>7469</v>
      </c>
      <c r="CM248" s="153" t="s">
        <v>7469</v>
      </c>
      <c r="CN248" s="153" t="s">
        <v>7469</v>
      </c>
      <c r="CO248" s="153">
        <v>129.9573</v>
      </c>
      <c r="CP248" s="153">
        <v>106.98569999999999</v>
      </c>
      <c r="CQ248" s="153">
        <v>16.558499999999999</v>
      </c>
      <c r="CR248" s="153" t="s">
        <v>7469</v>
      </c>
      <c r="CS248" s="153">
        <v>204.34200000000001</v>
      </c>
      <c r="CT248" s="153">
        <v>12.006500000000001</v>
      </c>
      <c r="CU248" s="153">
        <v>11.3996</v>
      </c>
      <c r="CV248" s="153" t="s">
        <v>7469</v>
      </c>
      <c r="CW248" s="153" t="s">
        <v>7469</v>
      </c>
      <c r="CX248" s="153" t="s">
        <v>7469</v>
      </c>
      <c r="CY248" s="153">
        <v>183.8914</v>
      </c>
      <c r="CZ248" s="153">
        <v>41.669499999999999</v>
      </c>
      <c r="DA248" s="153">
        <v>32.466799999999999</v>
      </c>
      <c r="DB248" s="153" t="s">
        <v>7469</v>
      </c>
      <c r="DC248" s="153">
        <v>150.036</v>
      </c>
      <c r="DD248" s="153">
        <v>109.37869999999999</v>
      </c>
      <c r="DE248" s="153">
        <v>7.7282999999999999</v>
      </c>
      <c r="DF248" s="153" t="s">
        <v>7469</v>
      </c>
      <c r="DG248" s="153">
        <v>322.02620000000002</v>
      </c>
      <c r="DH248" s="153">
        <v>-1.0874999999999999</v>
      </c>
      <c r="DI248" s="153" t="s">
        <v>7469</v>
      </c>
      <c r="DJ248" s="153" t="s">
        <v>7469</v>
      </c>
      <c r="DK248" s="153">
        <v>8.7065999999999999</v>
      </c>
      <c r="DL248" s="153">
        <v>41.796300000000002</v>
      </c>
      <c r="DM248" s="153">
        <v>12.105600000000001</v>
      </c>
      <c r="DN248" s="153">
        <v>4882.3329000000003</v>
      </c>
      <c r="DO248" s="153">
        <v>89.241399999999999</v>
      </c>
      <c r="DP248" s="153">
        <v>38.884799999999998</v>
      </c>
      <c r="DQ248" s="153">
        <v>41.095799999999997</v>
      </c>
      <c r="DR248" s="153" t="s">
        <v>7469</v>
      </c>
      <c r="DS248" s="153">
        <v>11.2727</v>
      </c>
      <c r="DT248" s="153">
        <v>408.16739999999999</v>
      </c>
      <c r="DU248" s="153">
        <v>123.0112</v>
      </c>
      <c r="DV248" s="153" t="s">
        <v>7469</v>
      </c>
      <c r="DW248" s="153" t="s">
        <v>7469</v>
      </c>
      <c r="DX248" s="153">
        <v>25.874300000000002</v>
      </c>
      <c r="DY248" s="153">
        <v>35.677599999999998</v>
      </c>
      <c r="DZ248" s="153">
        <v>-11.305400000000001</v>
      </c>
      <c r="EA248" s="153">
        <v>468.4271</v>
      </c>
      <c r="EB248" s="153">
        <v>62.389499999999998</v>
      </c>
      <c r="EC248" s="153">
        <v>215.0558</v>
      </c>
      <c r="ED248" s="153">
        <v>53.632599999999996</v>
      </c>
      <c r="EE248" s="153" t="s">
        <v>7469</v>
      </c>
      <c r="EF248" s="153">
        <v>60.958100000000002</v>
      </c>
      <c r="EG248" s="153">
        <v>196.93</v>
      </c>
      <c r="EH248" s="153" t="s">
        <v>7469</v>
      </c>
      <c r="EI248" s="153">
        <v>11.9154</v>
      </c>
      <c r="EJ248" s="153" t="s">
        <v>7469</v>
      </c>
      <c r="EK248" s="153" t="s">
        <v>7469</v>
      </c>
      <c r="EL248" s="153">
        <v>-1.2717000000000001</v>
      </c>
      <c r="EM248" s="153">
        <v>356.15379999999999</v>
      </c>
      <c r="EN248" s="153" t="s">
        <v>7469</v>
      </c>
    </row>
    <row r="249" spans="3:144">
      <c r="C249" s="120"/>
      <c r="E249" s="120" t="s">
        <v>7693</v>
      </c>
      <c r="F249" s="126" t="s">
        <v>8134</v>
      </c>
      <c r="G249" s="151" t="s">
        <v>8090</v>
      </c>
      <c r="H249" s="152" t="s">
        <v>8097</v>
      </c>
      <c r="I249" s="153">
        <v>1660.4684999999999</v>
      </c>
      <c r="J249" s="153">
        <v>104.479</v>
      </c>
      <c r="K249" s="153">
        <v>2914.6</v>
      </c>
      <c r="L249" s="153">
        <v>3.7970000000000002</v>
      </c>
      <c r="M249" s="153" t="s">
        <v>7469</v>
      </c>
      <c r="N249" s="153">
        <v>-98</v>
      </c>
      <c r="O249" s="153">
        <v>10225</v>
      </c>
      <c r="P249" s="153">
        <v>-0.54100000000000004</v>
      </c>
      <c r="Q249" s="153">
        <v>11.198499999999999</v>
      </c>
      <c r="R249" s="153">
        <v>1399</v>
      </c>
      <c r="S249" s="153">
        <v>8.0550999999999995</v>
      </c>
      <c r="T249" s="153" t="s">
        <v>7469</v>
      </c>
      <c r="U249" s="153" t="s">
        <v>7469</v>
      </c>
      <c r="V249" s="153">
        <v>177.03299999999999</v>
      </c>
      <c r="W249" s="153">
        <v>144.20670000000001</v>
      </c>
      <c r="X249" s="153">
        <v>-634.70000000000005</v>
      </c>
      <c r="Y249" s="153">
        <v>2.3277999999999999</v>
      </c>
      <c r="Z249" s="153">
        <v>62.258200000000002</v>
      </c>
      <c r="AA249" s="153">
        <v>480.37189999999998</v>
      </c>
      <c r="AB249" s="153" t="s">
        <v>7469</v>
      </c>
      <c r="AC249" s="153">
        <v>-13.063700000000001</v>
      </c>
      <c r="AD249" s="153">
        <v>25.5411</v>
      </c>
      <c r="AE249" s="153">
        <v>11.1837</v>
      </c>
      <c r="AF249" s="153">
        <v>98.322199999999995</v>
      </c>
      <c r="AG249" s="153">
        <v>54.525700000000001</v>
      </c>
      <c r="AH249" s="153" t="s">
        <v>7469</v>
      </c>
      <c r="AI249" s="153">
        <v>13.895899999999999</v>
      </c>
      <c r="AJ249" s="153">
        <v>-142.28399999999999</v>
      </c>
      <c r="AK249" s="153" t="s">
        <v>7469</v>
      </c>
      <c r="AL249" s="153" t="s">
        <v>7469</v>
      </c>
      <c r="AM249" s="153" t="s">
        <v>7469</v>
      </c>
      <c r="AN249" s="153">
        <v>1302.1606999999999</v>
      </c>
      <c r="AO249" s="153">
        <v>136.82640000000001</v>
      </c>
      <c r="AP249" s="153" t="s">
        <v>7469</v>
      </c>
      <c r="AQ249" s="153">
        <v>-5.7553000000000001</v>
      </c>
      <c r="AR249" s="153">
        <v>656.31500000000005</v>
      </c>
      <c r="AS249" s="153">
        <v>44.391300000000001</v>
      </c>
      <c r="AT249" s="153">
        <v>18.758800000000001</v>
      </c>
      <c r="AU249" s="153">
        <v>27.375</v>
      </c>
      <c r="AV249" s="153">
        <v>916.27419999999995</v>
      </c>
      <c r="AW249" s="153" t="s">
        <v>7469</v>
      </c>
      <c r="AX249" s="153" t="s">
        <v>7469</v>
      </c>
      <c r="AY249" s="153" t="s">
        <v>7469</v>
      </c>
      <c r="AZ249" s="153">
        <v>245.15299999999999</v>
      </c>
      <c r="BA249" s="153" t="s">
        <v>7469</v>
      </c>
      <c r="BB249" s="153" t="s">
        <v>7469</v>
      </c>
      <c r="BC249" s="153" t="s">
        <v>7469</v>
      </c>
      <c r="BD249" s="153" t="s">
        <v>7469</v>
      </c>
      <c r="BE249" s="153">
        <v>-1.3660000000000001</v>
      </c>
      <c r="BF249" s="153">
        <v>3.2810999999999999</v>
      </c>
      <c r="BG249" s="153">
        <v>1678.9459999999999</v>
      </c>
      <c r="BH249" s="153" t="s">
        <v>7469</v>
      </c>
      <c r="BI249" s="153">
        <v>247.185</v>
      </c>
      <c r="BJ249" s="153">
        <v>14.1935</v>
      </c>
      <c r="BK249" s="153" t="s">
        <v>7469</v>
      </c>
      <c r="BL249" s="153">
        <v>183.11070000000001</v>
      </c>
      <c r="BM249" s="153" t="s">
        <v>7469</v>
      </c>
      <c r="BN249" s="153">
        <v>652.33100000000002</v>
      </c>
      <c r="BO249" s="153">
        <v>4.5324999999999998</v>
      </c>
      <c r="BP249" s="153" t="s">
        <v>7469</v>
      </c>
      <c r="BQ249" s="153">
        <v>8.4008000000000003</v>
      </c>
      <c r="BR249" s="153" t="s">
        <v>7469</v>
      </c>
      <c r="BS249" s="153">
        <v>259.85500000000002</v>
      </c>
      <c r="BT249" s="153" t="s">
        <v>7469</v>
      </c>
      <c r="BU249" s="153">
        <v>221.45490000000001</v>
      </c>
      <c r="BV249" s="153" t="s">
        <v>7469</v>
      </c>
      <c r="BW249" s="153" t="s">
        <v>7469</v>
      </c>
      <c r="BX249" s="153">
        <v>166.7321</v>
      </c>
      <c r="BY249" s="153" t="s">
        <v>7469</v>
      </c>
      <c r="BZ249" s="153" t="s">
        <v>7469</v>
      </c>
      <c r="CA249" s="153">
        <v>948.18200000000002</v>
      </c>
      <c r="CB249" s="153">
        <v>30.733000000000001</v>
      </c>
      <c r="CC249" s="153">
        <v>2.758</v>
      </c>
      <c r="CD249" s="153" t="s">
        <v>7469</v>
      </c>
      <c r="CE249" s="153">
        <v>4.3453999999999997</v>
      </c>
      <c r="CF249" s="153" t="s">
        <v>7469</v>
      </c>
      <c r="CG249" s="153" t="s">
        <v>7469</v>
      </c>
      <c r="CH249" s="153">
        <v>8.8956999999999997</v>
      </c>
      <c r="CI249" s="153">
        <v>1230.4731999999999</v>
      </c>
      <c r="CJ249" s="153" t="s">
        <v>7469</v>
      </c>
      <c r="CK249" s="153">
        <v>-0.16539999999999999</v>
      </c>
      <c r="CL249" s="153" t="s">
        <v>7469</v>
      </c>
      <c r="CM249" s="153" t="s">
        <v>7469</v>
      </c>
      <c r="CN249" s="153" t="s">
        <v>7469</v>
      </c>
      <c r="CO249" s="153">
        <v>117.3937</v>
      </c>
      <c r="CP249" s="153">
        <v>97.457999999999998</v>
      </c>
      <c r="CQ249" s="153" t="s">
        <v>7469</v>
      </c>
      <c r="CR249" s="153" t="s">
        <v>7469</v>
      </c>
      <c r="CS249" s="153">
        <v>194.922</v>
      </c>
      <c r="CT249" s="153">
        <v>14.0251</v>
      </c>
      <c r="CU249" s="153">
        <v>11.192500000000001</v>
      </c>
      <c r="CV249" s="153" t="s">
        <v>7469</v>
      </c>
      <c r="CW249" s="153" t="s">
        <v>7469</v>
      </c>
      <c r="CX249" s="153" t="s">
        <v>7469</v>
      </c>
      <c r="CY249" s="153">
        <v>171.07919999999999</v>
      </c>
      <c r="CZ249" s="153">
        <v>41.289700000000003</v>
      </c>
      <c r="DA249" s="153" t="s">
        <v>7469</v>
      </c>
      <c r="DB249" s="153" t="s">
        <v>7469</v>
      </c>
      <c r="DC249" s="153">
        <v>145.6412</v>
      </c>
      <c r="DD249" s="153">
        <v>102.2213</v>
      </c>
      <c r="DE249" s="153" t="s">
        <v>7469</v>
      </c>
      <c r="DF249" s="153" t="s">
        <v>7469</v>
      </c>
      <c r="DG249" s="153">
        <v>291.37729999999999</v>
      </c>
      <c r="DH249" s="153">
        <v>-1.1369</v>
      </c>
      <c r="DI249" s="153" t="s">
        <v>7469</v>
      </c>
      <c r="DJ249" s="153" t="s">
        <v>7469</v>
      </c>
      <c r="DK249" s="153">
        <v>8.3660999999999994</v>
      </c>
      <c r="DL249" s="153" t="s">
        <v>7469</v>
      </c>
      <c r="DM249" s="153">
        <v>11.180099999999999</v>
      </c>
      <c r="DN249" s="153">
        <v>4378.4951000000001</v>
      </c>
      <c r="DO249" s="153">
        <v>46.097999999999999</v>
      </c>
      <c r="DP249" s="153">
        <v>31.252800000000001</v>
      </c>
      <c r="DQ249" s="153">
        <v>40.830100000000002</v>
      </c>
      <c r="DR249" s="153" t="s">
        <v>7469</v>
      </c>
      <c r="DS249" s="153">
        <v>9.6320999999999994</v>
      </c>
      <c r="DT249" s="153">
        <v>369.29219999999998</v>
      </c>
      <c r="DU249" s="153">
        <v>118.66889999999999</v>
      </c>
      <c r="DV249" s="153" t="s">
        <v>7469</v>
      </c>
      <c r="DW249" s="153" t="s">
        <v>7469</v>
      </c>
      <c r="DX249" s="153">
        <v>21.807500000000001</v>
      </c>
      <c r="DY249" s="153">
        <v>33.927799999999998</v>
      </c>
      <c r="DZ249" s="153">
        <v>-11.8041</v>
      </c>
      <c r="EA249" s="153">
        <v>439.25189999999998</v>
      </c>
      <c r="EB249" s="153">
        <v>56.048200000000001</v>
      </c>
      <c r="EC249" s="153">
        <v>203.06049999999999</v>
      </c>
      <c r="ED249" s="153">
        <v>48.783900000000003</v>
      </c>
      <c r="EE249" s="153">
        <v>459.625</v>
      </c>
      <c r="EF249" s="153">
        <v>56.151400000000002</v>
      </c>
      <c r="EG249" s="153">
        <v>185.2998</v>
      </c>
      <c r="EH249" s="153" t="s">
        <v>7469</v>
      </c>
      <c r="EI249" s="153">
        <v>12.244899999999999</v>
      </c>
      <c r="EJ249" s="153" t="s">
        <v>7469</v>
      </c>
      <c r="EK249" s="153" t="s">
        <v>7469</v>
      </c>
      <c r="EL249" s="153">
        <v>2.6387</v>
      </c>
      <c r="EM249" s="153">
        <v>337.69389999999999</v>
      </c>
      <c r="EN249" s="153" t="s">
        <v>7469</v>
      </c>
    </row>
    <row r="250" spans="3:144">
      <c r="C250" s="120"/>
      <c r="E250" s="120" t="s">
        <v>8099</v>
      </c>
      <c r="F250" s="126" t="s">
        <v>8134</v>
      </c>
      <c r="G250" s="151" t="s">
        <v>8090</v>
      </c>
      <c r="H250" s="152" t="s">
        <v>8097</v>
      </c>
      <c r="I250" s="153">
        <v>1660.4684999999999</v>
      </c>
      <c r="J250" s="153">
        <v>104.479</v>
      </c>
      <c r="K250" s="153">
        <v>2914.6</v>
      </c>
      <c r="L250" s="153">
        <v>3.7970000000000002</v>
      </c>
      <c r="M250" s="153" t="s">
        <v>7469</v>
      </c>
      <c r="N250" s="153">
        <v>-98</v>
      </c>
      <c r="O250" s="153">
        <v>10225</v>
      </c>
      <c r="P250" s="153">
        <v>-0.54100000000000004</v>
      </c>
      <c r="Q250" s="153">
        <v>11.198499999999999</v>
      </c>
      <c r="R250" s="153">
        <v>1399</v>
      </c>
      <c r="S250" s="153">
        <v>8.0550999999999995</v>
      </c>
      <c r="T250" s="153" t="s">
        <v>7469</v>
      </c>
      <c r="U250" s="153" t="s">
        <v>7469</v>
      </c>
      <c r="V250" s="153">
        <v>177.03299999999999</v>
      </c>
      <c r="W250" s="153">
        <v>144.20670000000001</v>
      </c>
      <c r="X250" s="153">
        <v>-634.70000000000005</v>
      </c>
      <c r="Y250" s="153">
        <v>2.3277999999999999</v>
      </c>
      <c r="Z250" s="153">
        <v>62.258200000000002</v>
      </c>
      <c r="AA250" s="153">
        <v>480.37189999999998</v>
      </c>
      <c r="AB250" s="153" t="s">
        <v>7469</v>
      </c>
      <c r="AC250" s="153">
        <v>-13.063700000000001</v>
      </c>
      <c r="AD250" s="153">
        <v>25.5411</v>
      </c>
      <c r="AE250" s="153">
        <v>11.1837</v>
      </c>
      <c r="AF250" s="153">
        <v>98.322199999999995</v>
      </c>
      <c r="AG250" s="153">
        <v>54.525700000000001</v>
      </c>
      <c r="AH250" s="153" t="s">
        <v>7469</v>
      </c>
      <c r="AI250" s="153">
        <v>13.895899999999999</v>
      </c>
      <c r="AJ250" s="153">
        <v>-142.28399999999999</v>
      </c>
      <c r="AK250" s="153" t="s">
        <v>7469</v>
      </c>
      <c r="AL250" s="153" t="s">
        <v>7469</v>
      </c>
      <c r="AM250" s="153" t="s">
        <v>7469</v>
      </c>
      <c r="AN250" s="153">
        <v>1302.1606999999999</v>
      </c>
      <c r="AO250" s="153">
        <v>136.82640000000001</v>
      </c>
      <c r="AP250" s="153" t="s">
        <v>7469</v>
      </c>
      <c r="AQ250" s="153">
        <v>-5.7553000000000001</v>
      </c>
      <c r="AR250" s="153">
        <v>656.31500000000005</v>
      </c>
      <c r="AS250" s="153">
        <v>44.391300000000001</v>
      </c>
      <c r="AT250" s="153">
        <v>18.758800000000001</v>
      </c>
      <c r="AU250" s="153">
        <v>27.375</v>
      </c>
      <c r="AV250" s="153">
        <v>916.27419999999995</v>
      </c>
      <c r="AW250" s="153" t="s">
        <v>7469</v>
      </c>
      <c r="AX250" s="153" t="s">
        <v>7469</v>
      </c>
      <c r="AY250" s="153" t="s">
        <v>7469</v>
      </c>
      <c r="AZ250" s="153">
        <v>245.15299999999999</v>
      </c>
      <c r="BA250" s="153" t="s">
        <v>7469</v>
      </c>
      <c r="BB250" s="153" t="s">
        <v>7469</v>
      </c>
      <c r="BC250" s="153" t="s">
        <v>7469</v>
      </c>
      <c r="BD250" s="153" t="s">
        <v>7469</v>
      </c>
      <c r="BE250" s="153">
        <v>-1.3660000000000001</v>
      </c>
      <c r="BF250" s="153">
        <v>3.2810999999999999</v>
      </c>
      <c r="BG250" s="153">
        <v>1678.9459999999999</v>
      </c>
      <c r="BH250" s="153" t="s">
        <v>7469</v>
      </c>
      <c r="BI250" s="153">
        <v>247.185</v>
      </c>
      <c r="BJ250" s="153">
        <v>14.1935</v>
      </c>
      <c r="BK250" s="153" t="s">
        <v>7469</v>
      </c>
      <c r="BL250" s="153">
        <v>183.11070000000001</v>
      </c>
      <c r="BM250" s="153" t="s">
        <v>7469</v>
      </c>
      <c r="BN250" s="153">
        <v>652.33100000000002</v>
      </c>
      <c r="BO250" s="153">
        <v>4.5324999999999998</v>
      </c>
      <c r="BP250" s="153" t="s">
        <v>7469</v>
      </c>
      <c r="BQ250" s="153">
        <v>8.4008000000000003</v>
      </c>
      <c r="BR250" s="153" t="s">
        <v>7469</v>
      </c>
      <c r="BS250" s="153">
        <v>259.85500000000002</v>
      </c>
      <c r="BT250" s="153" t="s">
        <v>7469</v>
      </c>
      <c r="BU250" s="153">
        <v>221.45490000000001</v>
      </c>
      <c r="BV250" s="153" t="s">
        <v>7469</v>
      </c>
      <c r="BW250" s="153" t="s">
        <v>7469</v>
      </c>
      <c r="BX250" s="153">
        <v>166.7321</v>
      </c>
      <c r="BY250" s="153" t="s">
        <v>7469</v>
      </c>
      <c r="BZ250" s="153" t="s">
        <v>7469</v>
      </c>
      <c r="CA250" s="153">
        <v>948.18200000000002</v>
      </c>
      <c r="CB250" s="153">
        <v>30.733000000000001</v>
      </c>
      <c r="CC250" s="153">
        <v>2.758</v>
      </c>
      <c r="CD250" s="153" t="s">
        <v>7469</v>
      </c>
      <c r="CE250" s="153">
        <v>4.3453999999999997</v>
      </c>
      <c r="CF250" s="153" t="s">
        <v>7469</v>
      </c>
      <c r="CG250" s="153" t="s">
        <v>7469</v>
      </c>
      <c r="CH250" s="153">
        <v>8.8956999999999997</v>
      </c>
      <c r="CI250" s="153">
        <v>1230.4731999999999</v>
      </c>
      <c r="CJ250" s="153" t="s">
        <v>7469</v>
      </c>
      <c r="CK250" s="153" t="s">
        <v>7469</v>
      </c>
      <c r="CL250" s="153" t="s">
        <v>7469</v>
      </c>
      <c r="CM250" s="153" t="s">
        <v>7469</v>
      </c>
      <c r="CN250" s="153" t="s">
        <v>7469</v>
      </c>
      <c r="CO250" s="153">
        <v>117.3937</v>
      </c>
      <c r="CP250" s="153">
        <v>97.457999999999998</v>
      </c>
      <c r="CQ250" s="153" t="s">
        <v>7469</v>
      </c>
      <c r="CR250" s="153" t="s">
        <v>7469</v>
      </c>
      <c r="CS250" s="153">
        <v>194.922</v>
      </c>
      <c r="CT250" s="153">
        <v>14.0251</v>
      </c>
      <c r="CU250" s="153">
        <v>11.192500000000001</v>
      </c>
      <c r="CV250" s="153" t="s">
        <v>7469</v>
      </c>
      <c r="CW250" s="153" t="s">
        <v>7469</v>
      </c>
      <c r="CX250" s="153" t="s">
        <v>7469</v>
      </c>
      <c r="CY250" s="153">
        <v>171.07919999999999</v>
      </c>
      <c r="CZ250" s="153">
        <v>41.289700000000003</v>
      </c>
      <c r="DA250" s="153" t="s">
        <v>7469</v>
      </c>
      <c r="DB250" s="153" t="s">
        <v>7469</v>
      </c>
      <c r="DC250" s="153">
        <v>145.6412</v>
      </c>
      <c r="DD250" s="153">
        <v>102.2213</v>
      </c>
      <c r="DE250" s="153" t="s">
        <v>7469</v>
      </c>
      <c r="DF250" s="153" t="s">
        <v>7469</v>
      </c>
      <c r="DG250" s="153">
        <v>291.37729999999999</v>
      </c>
      <c r="DH250" s="153">
        <v>-1.1369</v>
      </c>
      <c r="DI250" s="153" t="s">
        <v>7469</v>
      </c>
      <c r="DJ250" s="153" t="s">
        <v>7469</v>
      </c>
      <c r="DK250" s="153">
        <v>8.3660999999999994</v>
      </c>
      <c r="DL250" s="153" t="s">
        <v>7469</v>
      </c>
      <c r="DM250" s="153">
        <v>11.180099999999999</v>
      </c>
      <c r="DN250" s="153">
        <v>4378.4951000000001</v>
      </c>
      <c r="DO250" s="153">
        <v>46.097999999999999</v>
      </c>
      <c r="DP250" s="153">
        <v>31.252800000000001</v>
      </c>
      <c r="DQ250" s="153">
        <v>40.830100000000002</v>
      </c>
      <c r="DR250" s="153" t="s">
        <v>7469</v>
      </c>
      <c r="DS250" s="153">
        <v>9.6320999999999994</v>
      </c>
      <c r="DT250" s="153">
        <v>369.29219999999998</v>
      </c>
      <c r="DU250" s="153">
        <v>118.66889999999999</v>
      </c>
      <c r="DV250" s="153" t="s">
        <v>7469</v>
      </c>
      <c r="DW250" s="153" t="s">
        <v>7469</v>
      </c>
      <c r="DX250" s="153">
        <v>21.807500000000001</v>
      </c>
      <c r="DY250" s="153">
        <v>33.927799999999998</v>
      </c>
      <c r="DZ250" s="153">
        <v>-11.8041</v>
      </c>
      <c r="EA250" s="153">
        <v>439.25189999999998</v>
      </c>
      <c r="EB250" s="153">
        <v>56.048200000000001</v>
      </c>
      <c r="EC250" s="153">
        <v>203.06049999999999</v>
      </c>
      <c r="ED250" s="153">
        <v>48.783900000000003</v>
      </c>
      <c r="EE250" s="153">
        <v>459.625</v>
      </c>
      <c r="EF250" s="153">
        <v>56.151400000000002</v>
      </c>
      <c r="EG250" s="153">
        <v>185.2998</v>
      </c>
      <c r="EH250" s="153" t="s">
        <v>7469</v>
      </c>
      <c r="EI250" s="153">
        <v>12.244899999999999</v>
      </c>
      <c r="EJ250" s="153" t="s">
        <v>7469</v>
      </c>
      <c r="EK250" s="153" t="s">
        <v>7469</v>
      </c>
      <c r="EL250" s="153">
        <v>2.6387</v>
      </c>
      <c r="EM250" s="153">
        <v>337.69389999999999</v>
      </c>
      <c r="EN250" s="153" t="s">
        <v>7469</v>
      </c>
    </row>
    <row r="251" spans="3:144">
      <c r="C251" s="120"/>
      <c r="E251" s="120" t="s">
        <v>8100</v>
      </c>
      <c r="F251" s="126" t="s">
        <v>8134</v>
      </c>
      <c r="G251" s="151" t="s">
        <v>8090</v>
      </c>
      <c r="H251" s="152" t="s">
        <v>8097</v>
      </c>
      <c r="I251" s="153" t="s">
        <v>7469</v>
      </c>
      <c r="J251" s="153" t="s">
        <v>7469</v>
      </c>
      <c r="K251" s="153" t="s">
        <v>7469</v>
      </c>
      <c r="L251" s="153" t="s">
        <v>7469</v>
      </c>
      <c r="M251" s="153" t="s">
        <v>7469</v>
      </c>
      <c r="N251" s="153">
        <v>-299</v>
      </c>
      <c r="O251" s="153">
        <v>-411</v>
      </c>
      <c r="P251" s="153" t="s">
        <v>7469</v>
      </c>
      <c r="Q251" s="153" t="s">
        <v>7469</v>
      </c>
      <c r="R251" s="153">
        <v>1385</v>
      </c>
      <c r="S251" s="153" t="s">
        <v>7469</v>
      </c>
      <c r="T251" s="153" t="s">
        <v>7469</v>
      </c>
      <c r="U251" s="153" t="s">
        <v>7469</v>
      </c>
      <c r="V251" s="153" t="s">
        <v>7469</v>
      </c>
      <c r="W251" s="153" t="s">
        <v>7469</v>
      </c>
      <c r="X251" s="153" t="s">
        <v>7469</v>
      </c>
      <c r="Y251" s="153" t="s">
        <v>7469</v>
      </c>
      <c r="Z251" s="153" t="s">
        <v>7469</v>
      </c>
      <c r="AA251" s="153" t="s">
        <v>7469</v>
      </c>
      <c r="AB251" s="153" t="s">
        <v>7469</v>
      </c>
      <c r="AC251" s="153" t="s">
        <v>7469</v>
      </c>
      <c r="AD251" s="153" t="s">
        <v>7469</v>
      </c>
      <c r="AE251" s="153">
        <v>10.2227</v>
      </c>
      <c r="AF251" s="153">
        <v>90.550600000000003</v>
      </c>
      <c r="AG251" s="153" t="s">
        <v>7469</v>
      </c>
      <c r="AH251" s="153" t="s">
        <v>7469</v>
      </c>
      <c r="AI251" s="153" t="s">
        <v>7469</v>
      </c>
      <c r="AJ251" s="153" t="s">
        <v>7469</v>
      </c>
      <c r="AK251" s="153" t="s">
        <v>7469</v>
      </c>
      <c r="AL251" s="153" t="s">
        <v>7469</v>
      </c>
      <c r="AM251" s="153" t="s">
        <v>7469</v>
      </c>
      <c r="AN251" s="153" t="s">
        <v>7469</v>
      </c>
      <c r="AO251" s="153" t="s">
        <v>7469</v>
      </c>
      <c r="AP251" s="153" t="s">
        <v>7469</v>
      </c>
      <c r="AQ251" s="153" t="s">
        <v>7469</v>
      </c>
      <c r="AR251" s="153" t="s">
        <v>7469</v>
      </c>
      <c r="AS251" s="153" t="s">
        <v>7469</v>
      </c>
      <c r="AT251" s="153" t="s">
        <v>7469</v>
      </c>
      <c r="AU251" s="153" t="s">
        <v>7469</v>
      </c>
      <c r="AV251" s="153" t="s">
        <v>7469</v>
      </c>
      <c r="AW251" s="153" t="s">
        <v>7469</v>
      </c>
      <c r="AX251" s="153" t="s">
        <v>7469</v>
      </c>
      <c r="AY251" s="153" t="s">
        <v>7469</v>
      </c>
      <c r="AZ251" s="153" t="s">
        <v>7469</v>
      </c>
      <c r="BA251" s="153" t="s">
        <v>7469</v>
      </c>
      <c r="BB251" s="153" t="s">
        <v>7469</v>
      </c>
      <c r="BC251" s="153" t="s">
        <v>7469</v>
      </c>
      <c r="BD251" s="153" t="s">
        <v>7469</v>
      </c>
      <c r="BE251" s="153" t="s">
        <v>7469</v>
      </c>
      <c r="BF251" s="153" t="s">
        <v>7469</v>
      </c>
      <c r="BG251" s="153">
        <v>1597.242</v>
      </c>
      <c r="BH251" s="153" t="s">
        <v>7469</v>
      </c>
      <c r="BI251" s="153" t="s">
        <v>7469</v>
      </c>
      <c r="BJ251" s="153">
        <v>11.346</v>
      </c>
      <c r="BK251" s="153" t="s">
        <v>7469</v>
      </c>
      <c r="BL251" s="153" t="s">
        <v>7469</v>
      </c>
      <c r="BM251" s="153" t="s">
        <v>7469</v>
      </c>
      <c r="BN251" s="153">
        <v>625.303</v>
      </c>
      <c r="BO251" s="153">
        <v>1.2452000000000001</v>
      </c>
      <c r="BP251" s="153" t="s">
        <v>7469</v>
      </c>
      <c r="BQ251" s="153" t="s">
        <v>7469</v>
      </c>
      <c r="BR251" s="153" t="s">
        <v>7469</v>
      </c>
      <c r="BS251" s="153" t="s">
        <v>7469</v>
      </c>
      <c r="BT251" s="153" t="s">
        <v>7469</v>
      </c>
      <c r="BU251" s="153" t="s">
        <v>7469</v>
      </c>
      <c r="BV251" s="153" t="s">
        <v>7469</v>
      </c>
      <c r="BW251" s="153" t="s">
        <v>7469</v>
      </c>
      <c r="BX251" s="153" t="s">
        <v>7469</v>
      </c>
      <c r="BY251" s="153" t="s">
        <v>7469</v>
      </c>
      <c r="BZ251" s="153" t="s">
        <v>7469</v>
      </c>
      <c r="CA251" s="153">
        <v>1102.5409999999999</v>
      </c>
      <c r="CB251" s="153" t="s">
        <v>7469</v>
      </c>
      <c r="CC251" s="153" t="s">
        <v>7469</v>
      </c>
      <c r="CD251" s="153" t="s">
        <v>7469</v>
      </c>
      <c r="CE251" s="153">
        <v>3.4784000000000002</v>
      </c>
      <c r="CF251" s="153" t="s">
        <v>7469</v>
      </c>
      <c r="CG251" s="153" t="s">
        <v>7469</v>
      </c>
      <c r="CH251" s="153" t="s">
        <v>7469</v>
      </c>
      <c r="CI251" s="153" t="s">
        <v>7469</v>
      </c>
      <c r="CJ251" s="153" t="s">
        <v>7469</v>
      </c>
      <c r="CK251" s="153" t="s">
        <v>7469</v>
      </c>
      <c r="CL251" s="153" t="s">
        <v>7469</v>
      </c>
      <c r="CM251" s="153" t="s">
        <v>7469</v>
      </c>
      <c r="CN251" s="153" t="s">
        <v>7469</v>
      </c>
      <c r="CO251" s="153" t="s">
        <v>7469</v>
      </c>
      <c r="CP251" s="153" t="s">
        <v>7469</v>
      </c>
      <c r="CQ251" s="153" t="s">
        <v>7469</v>
      </c>
      <c r="CR251" s="153" t="s">
        <v>7469</v>
      </c>
      <c r="CS251" s="153" t="s">
        <v>7469</v>
      </c>
      <c r="CT251" s="153" t="s">
        <v>7469</v>
      </c>
      <c r="CU251" s="153">
        <v>9.9725999999999999</v>
      </c>
      <c r="CV251" s="153" t="s">
        <v>7469</v>
      </c>
      <c r="CW251" s="153" t="s">
        <v>7469</v>
      </c>
      <c r="CX251" s="153" t="s">
        <v>7469</v>
      </c>
      <c r="CY251" s="153" t="s">
        <v>7469</v>
      </c>
      <c r="CZ251" s="153" t="s">
        <v>7469</v>
      </c>
      <c r="DA251" s="153" t="s">
        <v>7469</v>
      </c>
      <c r="DB251" s="153" t="s">
        <v>7469</v>
      </c>
      <c r="DC251" s="153" t="s">
        <v>7469</v>
      </c>
      <c r="DD251" s="153" t="s">
        <v>7469</v>
      </c>
      <c r="DE251" s="153" t="s">
        <v>7469</v>
      </c>
      <c r="DF251" s="153" t="s">
        <v>7469</v>
      </c>
      <c r="DG251" s="153" t="s">
        <v>7469</v>
      </c>
      <c r="DH251" s="153">
        <v>-0.2286</v>
      </c>
      <c r="DI251" s="153" t="s">
        <v>7469</v>
      </c>
      <c r="DJ251" s="153" t="s">
        <v>7469</v>
      </c>
      <c r="DK251" s="153">
        <v>7.7641999999999998</v>
      </c>
      <c r="DL251" s="153" t="s">
        <v>7469</v>
      </c>
      <c r="DM251" s="153" t="s">
        <v>7469</v>
      </c>
      <c r="DN251" s="153" t="s">
        <v>7469</v>
      </c>
      <c r="DO251" s="153" t="s">
        <v>7469</v>
      </c>
      <c r="DP251" s="153" t="s">
        <v>7469</v>
      </c>
      <c r="DQ251" s="153">
        <v>38.517299999999999</v>
      </c>
      <c r="DR251" s="153" t="s">
        <v>7469</v>
      </c>
      <c r="DS251" s="153" t="s">
        <v>7469</v>
      </c>
      <c r="DT251" s="153" t="s">
        <v>7469</v>
      </c>
      <c r="DU251" s="153" t="s">
        <v>7469</v>
      </c>
      <c r="DV251" s="153" t="s">
        <v>7469</v>
      </c>
      <c r="DW251" s="153" t="s">
        <v>7469</v>
      </c>
      <c r="DX251" s="153" t="s">
        <v>7469</v>
      </c>
      <c r="DY251" s="153" t="s">
        <v>7469</v>
      </c>
      <c r="DZ251" s="153" t="s">
        <v>7469</v>
      </c>
      <c r="EA251" s="153" t="s">
        <v>7469</v>
      </c>
      <c r="EB251" s="153" t="s">
        <v>7469</v>
      </c>
      <c r="EC251" s="153" t="s">
        <v>7469</v>
      </c>
      <c r="ED251" s="153" t="s">
        <v>7469</v>
      </c>
      <c r="EE251" s="153">
        <v>16.631</v>
      </c>
      <c r="EF251" s="153" t="s">
        <v>7469</v>
      </c>
      <c r="EG251" s="153" t="s">
        <v>7469</v>
      </c>
      <c r="EH251" s="153" t="s">
        <v>7469</v>
      </c>
      <c r="EI251" s="153" t="s">
        <v>7469</v>
      </c>
      <c r="EJ251" s="153" t="s">
        <v>7469</v>
      </c>
      <c r="EK251" s="153" t="s">
        <v>7469</v>
      </c>
      <c r="EL251" s="153" t="s">
        <v>7469</v>
      </c>
      <c r="EM251" s="153" t="s">
        <v>7469</v>
      </c>
      <c r="EN251" s="153" t="s">
        <v>7469</v>
      </c>
    </row>
    <row r="252" spans="3:144">
      <c r="C252" s="120"/>
      <c r="E252" s="120" t="s">
        <v>8101</v>
      </c>
      <c r="F252" s="126" t="s">
        <v>8134</v>
      </c>
      <c r="G252" s="151" t="s">
        <v>8090</v>
      </c>
      <c r="H252" s="152" t="s">
        <v>8097</v>
      </c>
      <c r="I252" s="153" t="s">
        <v>7469</v>
      </c>
      <c r="J252" s="153" t="s">
        <v>7469</v>
      </c>
      <c r="K252" s="153" t="s">
        <v>7469</v>
      </c>
      <c r="L252" s="153" t="s">
        <v>7469</v>
      </c>
      <c r="M252" s="153" t="s">
        <v>7469</v>
      </c>
      <c r="N252" s="153">
        <v>1698</v>
      </c>
      <c r="O252" s="153">
        <v>140</v>
      </c>
      <c r="P252" s="153" t="s">
        <v>7469</v>
      </c>
      <c r="Q252" s="153" t="s">
        <v>7469</v>
      </c>
      <c r="R252" s="153">
        <v>1330</v>
      </c>
      <c r="S252" s="153" t="s">
        <v>7469</v>
      </c>
      <c r="T252" s="153" t="s">
        <v>7469</v>
      </c>
      <c r="U252" s="153" t="s">
        <v>7469</v>
      </c>
      <c r="V252" s="153" t="s">
        <v>7469</v>
      </c>
      <c r="W252" s="153" t="s">
        <v>7469</v>
      </c>
      <c r="X252" s="153" t="s">
        <v>7469</v>
      </c>
      <c r="Y252" s="153" t="s">
        <v>7469</v>
      </c>
      <c r="Z252" s="153" t="s">
        <v>7469</v>
      </c>
      <c r="AA252" s="153" t="s">
        <v>7469</v>
      </c>
      <c r="AB252" s="153" t="s">
        <v>7469</v>
      </c>
      <c r="AC252" s="153" t="s">
        <v>7469</v>
      </c>
      <c r="AD252" s="153" t="s">
        <v>7469</v>
      </c>
      <c r="AE252" s="153">
        <v>9.7820999999999998</v>
      </c>
      <c r="AF252" s="153">
        <v>90.823700000000002</v>
      </c>
      <c r="AG252" s="153" t="s">
        <v>7469</v>
      </c>
      <c r="AH252" s="153" t="s">
        <v>7469</v>
      </c>
      <c r="AI252" s="153" t="s">
        <v>7469</v>
      </c>
      <c r="AJ252" s="153" t="s">
        <v>7469</v>
      </c>
      <c r="AK252" s="153" t="s">
        <v>7469</v>
      </c>
      <c r="AL252" s="153" t="s">
        <v>7469</v>
      </c>
      <c r="AM252" s="153" t="s">
        <v>7469</v>
      </c>
      <c r="AN252" s="153" t="s">
        <v>7469</v>
      </c>
      <c r="AO252" s="153" t="s">
        <v>7469</v>
      </c>
      <c r="AP252" s="153">
        <v>76.624499999999998</v>
      </c>
      <c r="AQ252" s="153" t="s">
        <v>7469</v>
      </c>
      <c r="AR252" s="153" t="s">
        <v>7469</v>
      </c>
      <c r="AS252" s="153" t="s">
        <v>7469</v>
      </c>
      <c r="AT252" s="153" t="s">
        <v>7469</v>
      </c>
      <c r="AU252" s="153" t="s">
        <v>7469</v>
      </c>
      <c r="AV252" s="153" t="s">
        <v>7469</v>
      </c>
      <c r="AW252" s="153" t="s">
        <v>7469</v>
      </c>
      <c r="AX252" s="153" t="s">
        <v>7469</v>
      </c>
      <c r="AY252" s="153" t="s">
        <v>7469</v>
      </c>
      <c r="AZ252" s="153" t="s">
        <v>7469</v>
      </c>
      <c r="BA252" s="153" t="s">
        <v>7469</v>
      </c>
      <c r="BB252" s="153" t="s">
        <v>7469</v>
      </c>
      <c r="BC252" s="153" t="s">
        <v>7469</v>
      </c>
      <c r="BD252" s="153" t="s">
        <v>7469</v>
      </c>
      <c r="BE252" s="153" t="s">
        <v>7469</v>
      </c>
      <c r="BF252" s="153" t="s">
        <v>7469</v>
      </c>
      <c r="BG252" s="153">
        <v>1739.816</v>
      </c>
      <c r="BH252" s="153" t="s">
        <v>7469</v>
      </c>
      <c r="BI252" s="153" t="s">
        <v>7469</v>
      </c>
      <c r="BJ252" s="153">
        <v>10.605600000000001</v>
      </c>
      <c r="BK252" s="153" t="s">
        <v>7469</v>
      </c>
      <c r="BL252" s="153" t="s">
        <v>7469</v>
      </c>
      <c r="BM252" s="153" t="s">
        <v>7469</v>
      </c>
      <c r="BN252" s="153">
        <v>607.59299999999996</v>
      </c>
      <c r="BO252" s="153" t="s">
        <v>7469</v>
      </c>
      <c r="BP252" s="153" t="s">
        <v>7469</v>
      </c>
      <c r="BQ252" s="153" t="s">
        <v>7469</v>
      </c>
      <c r="BR252" s="153" t="s">
        <v>7469</v>
      </c>
      <c r="BS252" s="153" t="s">
        <v>7469</v>
      </c>
      <c r="BT252" s="153" t="s">
        <v>7469</v>
      </c>
      <c r="BU252" s="153" t="s">
        <v>7469</v>
      </c>
      <c r="BV252" s="153" t="s">
        <v>7469</v>
      </c>
      <c r="BW252" s="153" t="s">
        <v>7469</v>
      </c>
      <c r="BX252" s="153" t="s">
        <v>7469</v>
      </c>
      <c r="BY252" s="153" t="s">
        <v>7469</v>
      </c>
      <c r="BZ252" s="153" t="s">
        <v>7469</v>
      </c>
      <c r="CA252" s="153">
        <v>1225.4190000000001</v>
      </c>
      <c r="CB252" s="153" t="s">
        <v>7469</v>
      </c>
      <c r="CC252" s="153" t="s">
        <v>7469</v>
      </c>
      <c r="CD252" s="153" t="s">
        <v>7469</v>
      </c>
      <c r="CE252" s="153" t="s">
        <v>7469</v>
      </c>
      <c r="CF252" s="153" t="s">
        <v>7469</v>
      </c>
      <c r="CG252" s="153" t="s">
        <v>7469</v>
      </c>
      <c r="CH252" s="153" t="s">
        <v>7469</v>
      </c>
      <c r="CI252" s="153" t="s">
        <v>7469</v>
      </c>
      <c r="CJ252" s="153" t="s">
        <v>7469</v>
      </c>
      <c r="CK252" s="153" t="s">
        <v>7469</v>
      </c>
      <c r="CL252" s="153" t="s">
        <v>7469</v>
      </c>
      <c r="CM252" s="153" t="s">
        <v>7469</v>
      </c>
      <c r="CN252" s="153" t="s">
        <v>7469</v>
      </c>
      <c r="CO252" s="153" t="s">
        <v>7469</v>
      </c>
      <c r="CP252" s="153" t="s">
        <v>7469</v>
      </c>
      <c r="CQ252" s="153" t="s">
        <v>7469</v>
      </c>
      <c r="CR252" s="153" t="s">
        <v>7469</v>
      </c>
      <c r="CS252" s="153" t="s">
        <v>7469</v>
      </c>
      <c r="CT252" s="153" t="s">
        <v>7469</v>
      </c>
      <c r="CU252" s="153">
        <v>9.4468999999999994</v>
      </c>
      <c r="CV252" s="153" t="s">
        <v>7469</v>
      </c>
      <c r="CW252" s="153" t="s">
        <v>7469</v>
      </c>
      <c r="CX252" s="153" t="s">
        <v>7469</v>
      </c>
      <c r="CY252" s="153" t="s">
        <v>7469</v>
      </c>
      <c r="CZ252" s="153" t="s">
        <v>7469</v>
      </c>
      <c r="DA252" s="153" t="s">
        <v>7469</v>
      </c>
      <c r="DB252" s="153" t="s">
        <v>7469</v>
      </c>
      <c r="DC252" s="153" t="s">
        <v>7469</v>
      </c>
      <c r="DD252" s="153" t="s">
        <v>7469</v>
      </c>
      <c r="DE252" s="153" t="s">
        <v>7469</v>
      </c>
      <c r="DF252" s="153" t="s">
        <v>7469</v>
      </c>
      <c r="DG252" s="153" t="s">
        <v>7469</v>
      </c>
      <c r="DH252" s="153" t="s">
        <v>7469</v>
      </c>
      <c r="DI252" s="153" t="s">
        <v>7469</v>
      </c>
      <c r="DJ252" s="153" t="s">
        <v>7469</v>
      </c>
      <c r="DK252" s="153">
        <v>7.1025999999999998</v>
      </c>
      <c r="DL252" s="153" t="s">
        <v>7469</v>
      </c>
      <c r="DM252" s="153" t="s">
        <v>7469</v>
      </c>
      <c r="DN252" s="153" t="s">
        <v>7469</v>
      </c>
      <c r="DO252" s="153" t="s">
        <v>7469</v>
      </c>
      <c r="DP252" s="153" t="s">
        <v>7469</v>
      </c>
      <c r="DQ252" s="153">
        <v>37.701099999999997</v>
      </c>
      <c r="DR252" s="153" t="s">
        <v>7469</v>
      </c>
      <c r="DS252" s="153" t="s">
        <v>7469</v>
      </c>
      <c r="DT252" s="153" t="s">
        <v>7469</v>
      </c>
      <c r="DU252" s="153" t="s">
        <v>7469</v>
      </c>
      <c r="DV252" s="153" t="s">
        <v>7469</v>
      </c>
      <c r="DW252" s="153" t="s">
        <v>7469</v>
      </c>
      <c r="DX252" s="153" t="s">
        <v>7469</v>
      </c>
      <c r="DY252" s="153" t="s">
        <v>7469</v>
      </c>
      <c r="DZ252" s="153" t="s">
        <v>7469</v>
      </c>
      <c r="EA252" s="153" t="s">
        <v>7469</v>
      </c>
      <c r="EB252" s="153" t="s">
        <v>7469</v>
      </c>
      <c r="EC252" s="153" t="s">
        <v>7469</v>
      </c>
      <c r="ED252" s="153" t="s">
        <v>7469</v>
      </c>
      <c r="EE252" s="153">
        <v>-4.7069999999999999</v>
      </c>
      <c r="EF252" s="153" t="s">
        <v>7469</v>
      </c>
      <c r="EG252" s="153" t="s">
        <v>7469</v>
      </c>
      <c r="EH252" s="153" t="s">
        <v>7469</v>
      </c>
      <c r="EI252" s="153" t="s">
        <v>7469</v>
      </c>
      <c r="EJ252" s="153" t="s">
        <v>7469</v>
      </c>
      <c r="EK252" s="153" t="s">
        <v>7469</v>
      </c>
      <c r="EL252" s="153" t="s">
        <v>7469</v>
      </c>
      <c r="EM252" s="153" t="s">
        <v>7469</v>
      </c>
      <c r="EN252" s="153" t="s">
        <v>7469</v>
      </c>
    </row>
    <row r="253" spans="3:144">
      <c r="C253" s="120"/>
      <c r="E253" s="120" t="s">
        <v>8102</v>
      </c>
      <c r="F253" s="126" t="s">
        <v>8134</v>
      </c>
      <c r="G253" s="151" t="s">
        <v>8090</v>
      </c>
      <c r="H253" s="152" t="s">
        <v>8097</v>
      </c>
      <c r="I253" s="153" t="s">
        <v>7469</v>
      </c>
      <c r="J253" s="153" t="s">
        <v>7469</v>
      </c>
      <c r="K253" s="153" t="s">
        <v>7469</v>
      </c>
      <c r="L253" s="153" t="s">
        <v>7469</v>
      </c>
      <c r="M253" s="153" t="s">
        <v>7469</v>
      </c>
      <c r="N253" s="153" t="s">
        <v>7469</v>
      </c>
      <c r="O253" s="153">
        <v>806</v>
      </c>
      <c r="P253" s="153" t="s">
        <v>7469</v>
      </c>
      <c r="Q253" s="153" t="s">
        <v>7469</v>
      </c>
      <c r="R253" s="153" t="s">
        <v>7469</v>
      </c>
      <c r="S253" s="153" t="s">
        <v>7469</v>
      </c>
      <c r="T253" s="153" t="s">
        <v>7469</v>
      </c>
      <c r="U253" s="153" t="s">
        <v>7469</v>
      </c>
      <c r="V253" s="153" t="s">
        <v>7469</v>
      </c>
      <c r="W253" s="153" t="s">
        <v>7469</v>
      </c>
      <c r="X253" s="153" t="s">
        <v>7469</v>
      </c>
      <c r="Y253" s="153" t="s">
        <v>7469</v>
      </c>
      <c r="Z253" s="153" t="s">
        <v>7469</v>
      </c>
      <c r="AA253" s="153" t="s">
        <v>7469</v>
      </c>
      <c r="AB253" s="153" t="s">
        <v>7469</v>
      </c>
      <c r="AC253" s="153" t="s">
        <v>7469</v>
      </c>
      <c r="AD253" s="153" t="s">
        <v>7469</v>
      </c>
      <c r="AE253" s="153" t="s">
        <v>7469</v>
      </c>
      <c r="AF253" s="153" t="s">
        <v>7469</v>
      </c>
      <c r="AG253" s="153" t="s">
        <v>7469</v>
      </c>
      <c r="AH253" s="153" t="s">
        <v>7469</v>
      </c>
      <c r="AI253" s="153" t="s">
        <v>7469</v>
      </c>
      <c r="AJ253" s="153" t="s">
        <v>7469</v>
      </c>
      <c r="AK253" s="153" t="s">
        <v>7469</v>
      </c>
      <c r="AL253" s="153" t="s">
        <v>7469</v>
      </c>
      <c r="AM253" s="153" t="s">
        <v>7469</v>
      </c>
      <c r="AN253" s="153" t="s">
        <v>7469</v>
      </c>
      <c r="AO253" s="153" t="s">
        <v>7469</v>
      </c>
      <c r="AP253" s="153" t="s">
        <v>7469</v>
      </c>
      <c r="AQ253" s="153" t="s">
        <v>7469</v>
      </c>
      <c r="AR253" s="153" t="s">
        <v>7469</v>
      </c>
      <c r="AS253" s="153" t="s">
        <v>7469</v>
      </c>
      <c r="AT253" s="153" t="s">
        <v>7469</v>
      </c>
      <c r="AU253" s="153" t="s">
        <v>7469</v>
      </c>
      <c r="AV253" s="153" t="s">
        <v>7469</v>
      </c>
      <c r="AW253" s="153" t="s">
        <v>7469</v>
      </c>
      <c r="AX253" s="153" t="s">
        <v>7469</v>
      </c>
      <c r="AY253" s="153" t="s">
        <v>7469</v>
      </c>
      <c r="AZ253" s="153" t="s">
        <v>7469</v>
      </c>
      <c r="BA253" s="153" t="s">
        <v>7469</v>
      </c>
      <c r="BB253" s="153" t="s">
        <v>7469</v>
      </c>
      <c r="BC253" s="153" t="s">
        <v>7469</v>
      </c>
      <c r="BD253" s="153" t="s">
        <v>7469</v>
      </c>
      <c r="BE253" s="153" t="s">
        <v>7469</v>
      </c>
      <c r="BF253" s="153" t="s">
        <v>7469</v>
      </c>
      <c r="BG253" s="153" t="s">
        <v>7469</v>
      </c>
      <c r="BH253" s="153" t="s">
        <v>7469</v>
      </c>
      <c r="BI253" s="153" t="s">
        <v>7469</v>
      </c>
      <c r="BJ253" s="153" t="s">
        <v>7469</v>
      </c>
      <c r="BK253" s="153" t="s">
        <v>7469</v>
      </c>
      <c r="BL253" s="153" t="s">
        <v>7469</v>
      </c>
      <c r="BM253" s="153" t="s">
        <v>7469</v>
      </c>
      <c r="BN253" s="153">
        <v>585.899</v>
      </c>
      <c r="BO253" s="153" t="s">
        <v>7469</v>
      </c>
      <c r="BP253" s="153" t="s">
        <v>7469</v>
      </c>
      <c r="BQ253" s="153" t="s">
        <v>7469</v>
      </c>
      <c r="BR253" s="153" t="s">
        <v>7469</v>
      </c>
      <c r="BS253" s="153" t="s">
        <v>7469</v>
      </c>
      <c r="BT253" s="153" t="s">
        <v>7469</v>
      </c>
      <c r="BU253" s="153" t="s">
        <v>7469</v>
      </c>
      <c r="BV253" s="153" t="s">
        <v>7469</v>
      </c>
      <c r="BW253" s="153" t="s">
        <v>7469</v>
      </c>
      <c r="BX253" s="153" t="s">
        <v>7469</v>
      </c>
      <c r="BY253" s="153" t="s">
        <v>7469</v>
      </c>
      <c r="BZ253" s="153" t="s">
        <v>7469</v>
      </c>
      <c r="CA253" s="153">
        <v>1314.289</v>
      </c>
      <c r="CB253" s="153" t="s">
        <v>7469</v>
      </c>
      <c r="CC253" s="153" t="s">
        <v>7469</v>
      </c>
      <c r="CD253" s="153" t="s">
        <v>7469</v>
      </c>
      <c r="CE253" s="153" t="s">
        <v>7469</v>
      </c>
      <c r="CF253" s="153" t="s">
        <v>7469</v>
      </c>
      <c r="CG253" s="153" t="s">
        <v>7469</v>
      </c>
      <c r="CH253" s="153" t="s">
        <v>7469</v>
      </c>
      <c r="CI253" s="153" t="s">
        <v>7469</v>
      </c>
      <c r="CJ253" s="153" t="s">
        <v>7469</v>
      </c>
      <c r="CK253" s="153" t="s">
        <v>7469</v>
      </c>
      <c r="CL253" s="153" t="s">
        <v>7469</v>
      </c>
      <c r="CM253" s="153" t="s">
        <v>7469</v>
      </c>
      <c r="CN253" s="153" t="s">
        <v>7469</v>
      </c>
      <c r="CO253" s="153" t="s">
        <v>7469</v>
      </c>
      <c r="CP253" s="153" t="s">
        <v>7469</v>
      </c>
      <c r="CQ253" s="153" t="s">
        <v>7469</v>
      </c>
      <c r="CR253" s="153" t="s">
        <v>7469</v>
      </c>
      <c r="CS253" s="153" t="s">
        <v>7469</v>
      </c>
      <c r="CT253" s="153" t="s">
        <v>7469</v>
      </c>
      <c r="CU253" s="153" t="s">
        <v>7469</v>
      </c>
      <c r="CV253" s="153" t="s">
        <v>7469</v>
      </c>
      <c r="CW253" s="153" t="s">
        <v>7469</v>
      </c>
      <c r="CX253" s="153" t="s">
        <v>7469</v>
      </c>
      <c r="CY253" s="153" t="s">
        <v>7469</v>
      </c>
      <c r="CZ253" s="153" t="s">
        <v>7469</v>
      </c>
      <c r="DA253" s="153" t="s">
        <v>7469</v>
      </c>
      <c r="DB253" s="153" t="s">
        <v>7469</v>
      </c>
      <c r="DC253" s="153" t="s">
        <v>7469</v>
      </c>
      <c r="DD253" s="153" t="s">
        <v>7469</v>
      </c>
      <c r="DE253" s="153" t="s">
        <v>7469</v>
      </c>
      <c r="DF253" s="153" t="s">
        <v>7469</v>
      </c>
      <c r="DG253" s="153" t="s">
        <v>7469</v>
      </c>
      <c r="DH253" s="153" t="s">
        <v>7469</v>
      </c>
      <c r="DI253" s="153" t="s">
        <v>7469</v>
      </c>
      <c r="DJ253" s="153" t="s">
        <v>7469</v>
      </c>
      <c r="DK253" s="153" t="s">
        <v>7469</v>
      </c>
      <c r="DL253" s="153" t="s">
        <v>7469</v>
      </c>
      <c r="DM253" s="153" t="s">
        <v>7469</v>
      </c>
      <c r="DN253" s="153" t="s">
        <v>7469</v>
      </c>
      <c r="DO253" s="153" t="s">
        <v>7469</v>
      </c>
      <c r="DP253" s="153" t="s">
        <v>7469</v>
      </c>
      <c r="DQ253" s="153" t="s">
        <v>7469</v>
      </c>
      <c r="DR253" s="153" t="s">
        <v>7469</v>
      </c>
      <c r="DS253" s="153" t="s">
        <v>7469</v>
      </c>
      <c r="DT253" s="153" t="s">
        <v>7469</v>
      </c>
      <c r="DU253" s="153" t="s">
        <v>7469</v>
      </c>
      <c r="DV253" s="153" t="s">
        <v>7469</v>
      </c>
      <c r="DW253" s="153" t="s">
        <v>7469</v>
      </c>
      <c r="DX253" s="153" t="s">
        <v>7469</v>
      </c>
      <c r="DY253" s="153" t="s">
        <v>7469</v>
      </c>
      <c r="DZ253" s="153" t="s">
        <v>7469</v>
      </c>
      <c r="EA253" s="153" t="s">
        <v>7469</v>
      </c>
      <c r="EB253" s="153" t="s">
        <v>7469</v>
      </c>
      <c r="EC253" s="153" t="s">
        <v>7469</v>
      </c>
      <c r="ED253" s="153" t="s">
        <v>7469</v>
      </c>
      <c r="EE253" s="153" t="s">
        <v>7469</v>
      </c>
      <c r="EF253" s="153" t="s">
        <v>7469</v>
      </c>
      <c r="EG253" s="153" t="s">
        <v>7469</v>
      </c>
      <c r="EH253" s="153" t="s">
        <v>7469</v>
      </c>
      <c r="EI253" s="153" t="s">
        <v>7469</v>
      </c>
      <c r="EJ253" s="153" t="s">
        <v>7469</v>
      </c>
      <c r="EK253" s="153" t="s">
        <v>7469</v>
      </c>
      <c r="EL253" s="153" t="s">
        <v>7469</v>
      </c>
      <c r="EM253" s="153" t="s">
        <v>7469</v>
      </c>
      <c r="EN253" s="153" t="s">
        <v>7469</v>
      </c>
    </row>
    <row r="254" spans="3:144">
      <c r="C254" s="120"/>
      <c r="E254" s="120" t="s">
        <v>8103</v>
      </c>
      <c r="F254" s="126" t="s">
        <v>8134</v>
      </c>
      <c r="G254" s="151" t="s">
        <v>8090</v>
      </c>
      <c r="H254" s="152" t="s">
        <v>8097</v>
      </c>
      <c r="I254" s="153">
        <v>1918.1518000000001</v>
      </c>
      <c r="J254" s="153">
        <v>126.008</v>
      </c>
      <c r="K254" s="153">
        <v>3257.1</v>
      </c>
      <c r="L254" s="153">
        <v>13.827999999999999</v>
      </c>
      <c r="M254" s="153" t="s">
        <v>7469</v>
      </c>
      <c r="N254" s="153">
        <v>-500</v>
      </c>
      <c r="O254" s="153">
        <v>9051</v>
      </c>
      <c r="P254" s="153">
        <v>3.919</v>
      </c>
      <c r="Q254" s="153">
        <v>15.615500000000001</v>
      </c>
      <c r="R254" s="153">
        <v>1504</v>
      </c>
      <c r="S254" s="153">
        <v>4.3787000000000003</v>
      </c>
      <c r="T254" s="153">
        <v>-6.8263999999999996</v>
      </c>
      <c r="U254" s="153" t="s">
        <v>7469</v>
      </c>
      <c r="V254" s="153">
        <v>180.25399999999999</v>
      </c>
      <c r="W254" s="153">
        <v>108.58029999999999</v>
      </c>
      <c r="X254" s="153">
        <v>781.7</v>
      </c>
      <c r="Y254" s="153">
        <v>2.1566999999999998</v>
      </c>
      <c r="Z254" s="153">
        <v>73.554699999999997</v>
      </c>
      <c r="AA254" s="153">
        <v>572.06320000000005</v>
      </c>
      <c r="AB254" s="153">
        <v>133.00559999999999</v>
      </c>
      <c r="AC254" s="153">
        <v>-10.7567</v>
      </c>
      <c r="AD254" s="153">
        <v>27.227399999999999</v>
      </c>
      <c r="AE254" s="153">
        <v>11.148199999999999</v>
      </c>
      <c r="AF254" s="153">
        <v>90.859800000000007</v>
      </c>
      <c r="AG254" s="153">
        <v>55.1755</v>
      </c>
      <c r="AH254" s="153">
        <v>5.2561</v>
      </c>
      <c r="AI254" s="153">
        <v>100.4387</v>
      </c>
      <c r="AJ254" s="153">
        <v>-125.995</v>
      </c>
      <c r="AK254" s="153" t="s">
        <v>7469</v>
      </c>
      <c r="AL254" s="153">
        <v>13.519299999999999</v>
      </c>
      <c r="AM254" s="153" t="s">
        <v>7469</v>
      </c>
      <c r="AN254" s="153">
        <v>1491.0295000000001</v>
      </c>
      <c r="AO254" s="153">
        <v>139.51310000000001</v>
      </c>
      <c r="AP254" s="153">
        <v>102.71599999999999</v>
      </c>
      <c r="AQ254" s="153" t="s">
        <v>7469</v>
      </c>
      <c r="AR254" s="153">
        <v>726.51199999999994</v>
      </c>
      <c r="AS254" s="153">
        <v>53.495100000000001</v>
      </c>
      <c r="AT254" s="153">
        <v>21.8748</v>
      </c>
      <c r="AU254" s="153">
        <v>31.837900000000001</v>
      </c>
      <c r="AV254" s="153">
        <v>1057.5001999999999</v>
      </c>
      <c r="AW254" s="153" t="s">
        <v>7469</v>
      </c>
      <c r="AX254" s="153" t="s">
        <v>7469</v>
      </c>
      <c r="AY254" s="153" t="s">
        <v>7469</v>
      </c>
      <c r="AZ254" s="153">
        <v>273.50150000000002</v>
      </c>
      <c r="BA254" s="153">
        <v>6.5551000000000004</v>
      </c>
      <c r="BB254" s="153" t="s">
        <v>7469</v>
      </c>
      <c r="BC254" s="153" t="s">
        <v>7469</v>
      </c>
      <c r="BD254" s="153" t="s">
        <v>7469</v>
      </c>
      <c r="BE254" s="153">
        <v>-1.9332</v>
      </c>
      <c r="BF254" s="153">
        <v>3.1968000000000001</v>
      </c>
      <c r="BG254" s="153" t="s">
        <v>7469</v>
      </c>
      <c r="BH254" s="153" t="s">
        <v>7469</v>
      </c>
      <c r="BI254" s="153">
        <v>217.267</v>
      </c>
      <c r="BJ254" s="153">
        <v>16.655000000000001</v>
      </c>
      <c r="BK254" s="153" t="s">
        <v>7469</v>
      </c>
      <c r="BL254" s="153">
        <v>263.62790000000001</v>
      </c>
      <c r="BM254" s="153">
        <v>33.002000000000002</v>
      </c>
      <c r="BN254" s="153">
        <v>667.78099999999995</v>
      </c>
      <c r="BO254" s="153">
        <v>0.31969999999999998</v>
      </c>
      <c r="BP254" s="153" t="s">
        <v>7469</v>
      </c>
      <c r="BQ254" s="153">
        <v>8.2142999999999997</v>
      </c>
      <c r="BR254" s="153" t="s">
        <v>7469</v>
      </c>
      <c r="BS254" s="153">
        <v>215.31299999999999</v>
      </c>
      <c r="BT254" s="153" t="s">
        <v>7469</v>
      </c>
      <c r="BU254" s="153">
        <v>98.120800000000003</v>
      </c>
      <c r="BV254" s="153" t="s">
        <v>7469</v>
      </c>
      <c r="BW254" s="153" t="s">
        <v>7469</v>
      </c>
      <c r="BX254" s="153">
        <v>171.58430000000001</v>
      </c>
      <c r="BY254" s="153" t="s">
        <v>7469</v>
      </c>
      <c r="BZ254" s="153">
        <v>3.1859999999999999</v>
      </c>
      <c r="CA254" s="153">
        <v>870.57399999999996</v>
      </c>
      <c r="CB254" s="153">
        <v>34.558599999999998</v>
      </c>
      <c r="CC254" s="153">
        <v>5.4785000000000004</v>
      </c>
      <c r="CD254" s="153">
        <v>34.680199999999999</v>
      </c>
      <c r="CE254" s="153">
        <v>2.5398999999999998</v>
      </c>
      <c r="CF254" s="153" t="s">
        <v>7469</v>
      </c>
      <c r="CG254" s="153" t="s">
        <v>7469</v>
      </c>
      <c r="CH254" s="153">
        <v>10.2536</v>
      </c>
      <c r="CI254" s="153">
        <v>1556.9458</v>
      </c>
      <c r="CJ254" s="153" t="s">
        <v>7469</v>
      </c>
      <c r="CK254" s="153" t="s">
        <v>7469</v>
      </c>
      <c r="CL254" s="153" t="s">
        <v>7469</v>
      </c>
      <c r="CM254" s="153" t="s">
        <v>7469</v>
      </c>
      <c r="CN254" s="153" t="s">
        <v>7469</v>
      </c>
      <c r="CO254" s="153">
        <v>141.95189999999999</v>
      </c>
      <c r="CP254" s="153">
        <v>114.43210000000001</v>
      </c>
      <c r="CQ254" s="153">
        <v>13.8703</v>
      </c>
      <c r="CR254" s="153" t="s">
        <v>7469</v>
      </c>
      <c r="CS254" s="153">
        <v>219.78</v>
      </c>
      <c r="CT254" s="153">
        <v>14.169700000000001</v>
      </c>
      <c r="CU254" s="153">
        <v>13.5061</v>
      </c>
      <c r="CV254" s="153" t="s">
        <v>7469</v>
      </c>
      <c r="CW254" s="153" t="s">
        <v>7469</v>
      </c>
      <c r="CX254" s="153" t="s">
        <v>7469</v>
      </c>
      <c r="CY254" s="153">
        <v>210.803</v>
      </c>
      <c r="CZ254" s="153">
        <v>44.310899999999997</v>
      </c>
      <c r="DA254" s="153">
        <v>37.586399999999998</v>
      </c>
      <c r="DB254" s="153" t="s">
        <v>7469</v>
      </c>
      <c r="DC254" s="153">
        <v>161.48670000000001</v>
      </c>
      <c r="DD254" s="153">
        <v>114.9568</v>
      </c>
      <c r="DE254" s="153" t="s">
        <v>7469</v>
      </c>
      <c r="DF254" s="153" t="s">
        <v>7469</v>
      </c>
      <c r="DG254" s="153">
        <v>356.42079999999999</v>
      </c>
      <c r="DH254" s="153">
        <v>-0.99750000000000005</v>
      </c>
      <c r="DI254" s="153" t="s">
        <v>7469</v>
      </c>
      <c r="DJ254" s="153" t="s">
        <v>7469</v>
      </c>
      <c r="DK254" s="153">
        <v>9.5310000000000006</v>
      </c>
      <c r="DL254" s="153">
        <v>39.7224</v>
      </c>
      <c r="DM254" s="153">
        <v>14.831899999999999</v>
      </c>
      <c r="DN254" s="153">
        <v>5507.5472</v>
      </c>
      <c r="DO254" s="153">
        <v>187.1232</v>
      </c>
      <c r="DP254" s="153">
        <v>34.558199999999999</v>
      </c>
      <c r="DQ254" s="153">
        <v>38.511099999999999</v>
      </c>
      <c r="DR254" s="153" t="s">
        <v>7469</v>
      </c>
      <c r="DS254" s="153">
        <v>12.481400000000001</v>
      </c>
      <c r="DT254" s="153">
        <v>486.37779999999998</v>
      </c>
      <c r="DU254" s="153">
        <v>136.21119999999999</v>
      </c>
      <c r="DV254" s="153" t="s">
        <v>7469</v>
      </c>
      <c r="DW254" s="153" t="s">
        <v>7469</v>
      </c>
      <c r="DX254" s="153">
        <v>26.1631</v>
      </c>
      <c r="DY254" s="153">
        <v>30.628499999999999</v>
      </c>
      <c r="DZ254" s="153">
        <v>-5.9446000000000003</v>
      </c>
      <c r="EA254" s="153">
        <v>503.41359999999997</v>
      </c>
      <c r="EB254" s="153">
        <v>66.959100000000007</v>
      </c>
      <c r="EC254" s="153">
        <v>224.09299999999999</v>
      </c>
      <c r="ED254" s="153">
        <v>57.085000000000001</v>
      </c>
      <c r="EE254" s="153" t="s">
        <v>7469</v>
      </c>
      <c r="EF254" s="153">
        <v>61.644399999999997</v>
      </c>
      <c r="EG254" s="153">
        <v>219.499</v>
      </c>
      <c r="EH254" s="153" t="s">
        <v>7469</v>
      </c>
      <c r="EI254" s="153">
        <v>13.0512</v>
      </c>
      <c r="EJ254" s="153" t="s">
        <v>7469</v>
      </c>
      <c r="EK254" s="153" t="s">
        <v>7469</v>
      </c>
      <c r="EL254" s="153">
        <v>-1.5227999999999999</v>
      </c>
      <c r="EM254" s="153">
        <v>229.39779999999999</v>
      </c>
      <c r="EN254" s="153" t="s">
        <v>7469</v>
      </c>
    </row>
    <row r="255" spans="3:144">
      <c r="C255" s="120"/>
      <c r="D255" s="129" t="s">
        <v>8135</v>
      </c>
      <c r="E255" s="103"/>
      <c r="F255" s="126"/>
      <c r="G255" s="151"/>
      <c r="H255" s="152"/>
      <c r="I255" s="153" t="s">
        <v>8105</v>
      </c>
      <c r="J255" s="153" t="s">
        <v>8105</v>
      </c>
      <c r="K255" s="153" t="s">
        <v>8105</v>
      </c>
      <c r="L255" s="153" t="s">
        <v>8105</v>
      </c>
      <c r="M255" s="153" t="s">
        <v>8105</v>
      </c>
      <c r="N255" s="153" t="s">
        <v>8105</v>
      </c>
      <c r="O255" s="153" t="s">
        <v>8105</v>
      </c>
      <c r="P255" s="153" t="s">
        <v>8105</v>
      </c>
      <c r="Q255" s="153" t="s">
        <v>8105</v>
      </c>
      <c r="R255" s="153" t="s">
        <v>8105</v>
      </c>
      <c r="S255" s="153" t="s">
        <v>8105</v>
      </c>
      <c r="T255" s="153" t="s">
        <v>8105</v>
      </c>
      <c r="U255" s="153" t="s">
        <v>8105</v>
      </c>
      <c r="V255" s="153" t="s">
        <v>8105</v>
      </c>
      <c r="W255" s="153" t="s">
        <v>8105</v>
      </c>
      <c r="X255" s="153" t="s">
        <v>8105</v>
      </c>
      <c r="Y255" s="153" t="s">
        <v>8105</v>
      </c>
      <c r="Z255" s="153" t="s">
        <v>8105</v>
      </c>
      <c r="AA255" s="153" t="s">
        <v>8105</v>
      </c>
      <c r="AB255" s="153" t="s">
        <v>8105</v>
      </c>
      <c r="AC255" s="153" t="s">
        <v>8105</v>
      </c>
      <c r="AD255" s="153" t="s">
        <v>8105</v>
      </c>
      <c r="AE255" s="153" t="s">
        <v>8105</v>
      </c>
      <c r="AF255" s="153" t="s">
        <v>8105</v>
      </c>
      <c r="AG255" s="153" t="s">
        <v>8105</v>
      </c>
      <c r="AH255" s="153" t="s">
        <v>8105</v>
      </c>
      <c r="AI255" s="153" t="s">
        <v>8105</v>
      </c>
      <c r="AJ255" s="153" t="s">
        <v>8105</v>
      </c>
      <c r="AK255" s="153" t="s">
        <v>8105</v>
      </c>
      <c r="AL255" s="153" t="s">
        <v>8105</v>
      </c>
      <c r="AM255" s="153" t="s">
        <v>8105</v>
      </c>
      <c r="AN255" s="153" t="s">
        <v>8105</v>
      </c>
      <c r="AO255" s="153" t="s">
        <v>8105</v>
      </c>
      <c r="AP255" s="153" t="s">
        <v>8105</v>
      </c>
      <c r="AQ255" s="153" t="s">
        <v>8105</v>
      </c>
      <c r="AR255" s="153" t="s">
        <v>8105</v>
      </c>
      <c r="AS255" s="153" t="s">
        <v>8105</v>
      </c>
      <c r="AT255" s="153" t="s">
        <v>8105</v>
      </c>
      <c r="AU255" s="153" t="s">
        <v>8105</v>
      </c>
      <c r="AV255" s="153" t="s">
        <v>8105</v>
      </c>
      <c r="AW255" s="153" t="s">
        <v>8105</v>
      </c>
      <c r="AX255" s="153" t="s">
        <v>8105</v>
      </c>
      <c r="AY255" s="153" t="s">
        <v>8105</v>
      </c>
      <c r="AZ255" s="153" t="s">
        <v>8105</v>
      </c>
      <c r="BA255" s="153" t="s">
        <v>8105</v>
      </c>
      <c r="BB255" s="153" t="s">
        <v>8105</v>
      </c>
      <c r="BC255" s="153" t="s">
        <v>8105</v>
      </c>
      <c r="BD255" s="153" t="s">
        <v>8105</v>
      </c>
      <c r="BE255" s="153" t="s">
        <v>8105</v>
      </c>
      <c r="BF255" s="153" t="s">
        <v>8105</v>
      </c>
      <c r="BG255" s="153" t="s">
        <v>8105</v>
      </c>
      <c r="BH255" s="153" t="s">
        <v>8105</v>
      </c>
      <c r="BI255" s="153" t="s">
        <v>8105</v>
      </c>
      <c r="BJ255" s="153" t="s">
        <v>8105</v>
      </c>
      <c r="BK255" s="153" t="s">
        <v>8105</v>
      </c>
      <c r="BL255" s="153" t="s">
        <v>8105</v>
      </c>
      <c r="BM255" s="153" t="s">
        <v>8105</v>
      </c>
      <c r="BN255" s="153" t="s">
        <v>8105</v>
      </c>
      <c r="BO255" s="153" t="s">
        <v>8105</v>
      </c>
      <c r="BP255" s="153" t="s">
        <v>8105</v>
      </c>
      <c r="BQ255" s="153" t="s">
        <v>8105</v>
      </c>
      <c r="BR255" s="153" t="s">
        <v>8105</v>
      </c>
      <c r="BS255" s="153" t="s">
        <v>8105</v>
      </c>
      <c r="BT255" s="153" t="s">
        <v>8105</v>
      </c>
      <c r="BU255" s="153" t="s">
        <v>8105</v>
      </c>
      <c r="BV255" s="153" t="s">
        <v>8105</v>
      </c>
      <c r="BW255" s="153" t="s">
        <v>8105</v>
      </c>
      <c r="BX255" s="153" t="s">
        <v>8105</v>
      </c>
      <c r="BY255" s="153" t="s">
        <v>8105</v>
      </c>
      <c r="BZ255" s="153" t="s">
        <v>8105</v>
      </c>
      <c r="CA255" s="153" t="s">
        <v>8105</v>
      </c>
      <c r="CB255" s="153" t="s">
        <v>8105</v>
      </c>
      <c r="CC255" s="153" t="s">
        <v>8105</v>
      </c>
      <c r="CD255" s="153" t="s">
        <v>8105</v>
      </c>
      <c r="CE255" s="153" t="s">
        <v>8105</v>
      </c>
      <c r="CF255" s="153" t="s">
        <v>8105</v>
      </c>
      <c r="CG255" s="153" t="s">
        <v>8105</v>
      </c>
      <c r="CH255" s="153" t="s">
        <v>8105</v>
      </c>
      <c r="CI255" s="153" t="s">
        <v>8105</v>
      </c>
      <c r="CJ255" s="153" t="s">
        <v>8105</v>
      </c>
      <c r="CK255" s="153" t="s">
        <v>8105</v>
      </c>
      <c r="CL255" s="153" t="s">
        <v>8105</v>
      </c>
      <c r="CM255" s="153" t="s">
        <v>8105</v>
      </c>
      <c r="CN255" s="153" t="s">
        <v>8105</v>
      </c>
      <c r="CO255" s="153" t="s">
        <v>8105</v>
      </c>
      <c r="CP255" s="153" t="s">
        <v>8105</v>
      </c>
      <c r="CQ255" s="153" t="s">
        <v>8105</v>
      </c>
      <c r="CR255" s="153" t="s">
        <v>8105</v>
      </c>
      <c r="CS255" s="153" t="s">
        <v>8105</v>
      </c>
      <c r="CT255" s="153" t="s">
        <v>8105</v>
      </c>
      <c r="CU255" s="153" t="s">
        <v>8105</v>
      </c>
      <c r="CV255" s="153" t="s">
        <v>8105</v>
      </c>
      <c r="CW255" s="153" t="s">
        <v>8105</v>
      </c>
      <c r="CX255" s="153" t="s">
        <v>8105</v>
      </c>
      <c r="CY255" s="153" t="s">
        <v>8105</v>
      </c>
      <c r="CZ255" s="153" t="s">
        <v>8105</v>
      </c>
      <c r="DA255" s="153" t="s">
        <v>8105</v>
      </c>
      <c r="DB255" s="153" t="s">
        <v>8105</v>
      </c>
      <c r="DC255" s="153" t="s">
        <v>8105</v>
      </c>
      <c r="DD255" s="153" t="s">
        <v>8105</v>
      </c>
      <c r="DE255" s="153" t="s">
        <v>8105</v>
      </c>
      <c r="DF255" s="153" t="s">
        <v>8105</v>
      </c>
      <c r="DG255" s="153" t="s">
        <v>8105</v>
      </c>
      <c r="DH255" s="153" t="s">
        <v>8105</v>
      </c>
      <c r="DI255" s="153" t="s">
        <v>8105</v>
      </c>
      <c r="DJ255" s="153" t="s">
        <v>8105</v>
      </c>
      <c r="DK255" s="153" t="s">
        <v>8105</v>
      </c>
      <c r="DL255" s="153" t="s">
        <v>8105</v>
      </c>
      <c r="DM255" s="153" t="s">
        <v>8105</v>
      </c>
      <c r="DN255" s="153" t="s">
        <v>8105</v>
      </c>
      <c r="DO255" s="153" t="s">
        <v>8105</v>
      </c>
      <c r="DP255" s="153" t="s">
        <v>8105</v>
      </c>
      <c r="DQ255" s="153" t="s">
        <v>8105</v>
      </c>
      <c r="DR255" s="153" t="s">
        <v>8105</v>
      </c>
      <c r="DS255" s="153" t="s">
        <v>8105</v>
      </c>
      <c r="DT255" s="153" t="s">
        <v>8105</v>
      </c>
      <c r="DU255" s="153" t="s">
        <v>8105</v>
      </c>
      <c r="DV255" s="153" t="s">
        <v>8105</v>
      </c>
      <c r="DW255" s="153" t="s">
        <v>8105</v>
      </c>
      <c r="DX255" s="153" t="s">
        <v>8105</v>
      </c>
      <c r="DY255" s="153" t="s">
        <v>8105</v>
      </c>
      <c r="DZ255" s="153" t="s">
        <v>8105</v>
      </c>
      <c r="EA255" s="153" t="s">
        <v>8105</v>
      </c>
      <c r="EB255" s="153" t="s">
        <v>8105</v>
      </c>
      <c r="EC255" s="153" t="s">
        <v>8105</v>
      </c>
      <c r="ED255" s="153" t="s">
        <v>8105</v>
      </c>
      <c r="EE255" s="153" t="s">
        <v>8105</v>
      </c>
      <c r="EF255" s="153" t="s">
        <v>8105</v>
      </c>
      <c r="EG255" s="153" t="s">
        <v>8105</v>
      </c>
      <c r="EH255" s="153" t="s">
        <v>8105</v>
      </c>
      <c r="EI255" s="153" t="s">
        <v>8105</v>
      </c>
      <c r="EJ255" s="153" t="s">
        <v>8105</v>
      </c>
      <c r="EK255" s="153" t="s">
        <v>8105</v>
      </c>
      <c r="EL255" s="153" t="s">
        <v>8105</v>
      </c>
      <c r="EM255" s="153" t="s">
        <v>8105</v>
      </c>
      <c r="EN255" s="153" t="s">
        <v>8105</v>
      </c>
    </row>
    <row r="256" spans="3:144">
      <c r="C256" s="120"/>
      <c r="D256" s="103"/>
      <c r="E256" s="120" t="s">
        <v>8088</v>
      </c>
      <c r="F256" s="126" t="s">
        <v>8136</v>
      </c>
      <c r="G256" s="151" t="s">
        <v>8090</v>
      </c>
      <c r="H256" s="152" t="s">
        <v>8091</v>
      </c>
      <c r="I256" s="153">
        <v>0</v>
      </c>
      <c r="J256" s="153">
        <v>0</v>
      </c>
      <c r="K256" s="153">
        <v>0</v>
      </c>
      <c r="L256" s="153">
        <v>0</v>
      </c>
      <c r="M256" s="153">
        <v>0</v>
      </c>
      <c r="N256" s="153">
        <v>0</v>
      </c>
      <c r="O256" s="153">
        <v>0</v>
      </c>
      <c r="P256" s="153">
        <v>3.3580000000000001</v>
      </c>
      <c r="Q256" s="153">
        <v>0</v>
      </c>
      <c r="R256" s="153">
        <v>0</v>
      </c>
      <c r="S256" s="153">
        <v>0</v>
      </c>
      <c r="T256" s="153">
        <v>13.7424</v>
      </c>
      <c r="U256" s="153">
        <v>0</v>
      </c>
      <c r="V256" s="153">
        <v>0</v>
      </c>
      <c r="W256" s="153">
        <v>0</v>
      </c>
      <c r="X256" s="153">
        <v>0</v>
      </c>
      <c r="Y256" s="153">
        <v>0</v>
      </c>
      <c r="Z256" s="153">
        <v>0</v>
      </c>
      <c r="AA256" s="153">
        <v>0</v>
      </c>
      <c r="AB256" s="153">
        <v>0</v>
      </c>
      <c r="AC256" s="153">
        <v>3.6700000000000003E-2</v>
      </c>
      <c r="AD256" s="153">
        <v>0</v>
      </c>
      <c r="AE256" s="153">
        <v>0</v>
      </c>
      <c r="AF256" s="153">
        <v>0</v>
      </c>
      <c r="AG256" s="153">
        <v>0</v>
      </c>
      <c r="AH256" s="153">
        <v>0</v>
      </c>
      <c r="AI256" s="153">
        <v>0</v>
      </c>
      <c r="AJ256" s="153">
        <v>0</v>
      </c>
      <c r="AK256" s="153">
        <v>0</v>
      </c>
      <c r="AL256" s="153">
        <v>0</v>
      </c>
      <c r="AM256" s="153">
        <v>0</v>
      </c>
      <c r="AN256" s="153">
        <v>0</v>
      </c>
      <c r="AO256" s="153">
        <v>0</v>
      </c>
      <c r="AP256" s="153">
        <v>0</v>
      </c>
      <c r="AQ256" s="153">
        <v>1E-3</v>
      </c>
      <c r="AR256" s="153">
        <v>0</v>
      </c>
      <c r="AS256" s="153">
        <v>0</v>
      </c>
      <c r="AT256" s="153">
        <v>0</v>
      </c>
      <c r="AU256" s="153">
        <v>0</v>
      </c>
      <c r="AV256" s="153">
        <v>0</v>
      </c>
      <c r="AW256" s="153" t="s">
        <v>7469</v>
      </c>
      <c r="AX256" s="153">
        <v>0</v>
      </c>
      <c r="AY256" s="153" t="s">
        <v>7469</v>
      </c>
      <c r="AZ256" s="153">
        <v>0</v>
      </c>
      <c r="BA256" s="153">
        <v>0</v>
      </c>
      <c r="BB256" s="153">
        <v>0</v>
      </c>
      <c r="BC256" s="153">
        <v>0</v>
      </c>
      <c r="BD256" s="153">
        <v>0</v>
      </c>
      <c r="BE256" s="153">
        <v>0</v>
      </c>
      <c r="BF256" s="153">
        <v>0</v>
      </c>
      <c r="BG256" s="153" t="s">
        <v>7469</v>
      </c>
      <c r="BH256" s="153">
        <v>0</v>
      </c>
      <c r="BI256" s="153">
        <v>0</v>
      </c>
      <c r="BJ256" s="153">
        <v>0</v>
      </c>
      <c r="BK256" s="153">
        <v>0</v>
      </c>
      <c r="BL256" s="153">
        <v>0</v>
      </c>
      <c r="BM256" s="153">
        <v>0.33450000000000002</v>
      </c>
      <c r="BN256" s="153">
        <v>0</v>
      </c>
      <c r="BO256" s="153">
        <v>0</v>
      </c>
      <c r="BP256" s="153">
        <v>0</v>
      </c>
      <c r="BQ256" s="153">
        <v>0</v>
      </c>
      <c r="BR256" s="153" t="s">
        <v>7469</v>
      </c>
      <c r="BS256" s="153">
        <v>280.00799999999998</v>
      </c>
      <c r="BT256" s="153">
        <v>0</v>
      </c>
      <c r="BU256" s="153">
        <v>0</v>
      </c>
      <c r="BV256" s="153">
        <v>0</v>
      </c>
      <c r="BW256" s="153" t="s">
        <v>7469</v>
      </c>
      <c r="BX256" s="153">
        <v>0</v>
      </c>
      <c r="BY256" s="153">
        <v>0</v>
      </c>
      <c r="BZ256" s="153" t="s">
        <v>7469</v>
      </c>
      <c r="CA256" s="153">
        <v>338</v>
      </c>
      <c r="CB256" s="153">
        <v>0</v>
      </c>
      <c r="CC256" s="153" t="s">
        <v>7469</v>
      </c>
      <c r="CD256" s="153">
        <v>0</v>
      </c>
      <c r="CE256" s="153" t="s">
        <v>7469</v>
      </c>
      <c r="CF256" s="153">
        <v>0</v>
      </c>
      <c r="CG256" s="153">
        <v>0</v>
      </c>
      <c r="CH256" s="153">
        <v>0</v>
      </c>
      <c r="CI256" s="153">
        <v>0</v>
      </c>
      <c r="CJ256" s="153" t="s">
        <v>7469</v>
      </c>
      <c r="CK256" s="153" t="s">
        <v>7469</v>
      </c>
      <c r="CL256" s="153" t="s">
        <v>7469</v>
      </c>
      <c r="CM256" s="153" t="s">
        <v>7469</v>
      </c>
      <c r="CN256" s="153" t="s">
        <v>7469</v>
      </c>
      <c r="CO256" s="153">
        <v>0</v>
      </c>
      <c r="CP256" s="153">
        <v>0.7147</v>
      </c>
      <c r="CQ256" s="153">
        <v>1.9199999999999998E-2</v>
      </c>
      <c r="CR256" s="153" t="s">
        <v>7469</v>
      </c>
      <c r="CS256" s="153">
        <v>0</v>
      </c>
      <c r="CT256" s="153">
        <v>0</v>
      </c>
      <c r="CU256" s="153">
        <v>0</v>
      </c>
      <c r="CV256" s="153" t="s">
        <v>7469</v>
      </c>
      <c r="CW256" s="153" t="s">
        <v>7469</v>
      </c>
      <c r="CX256" s="153" t="s">
        <v>7469</v>
      </c>
      <c r="CY256" s="153">
        <v>0</v>
      </c>
      <c r="CZ256" s="153">
        <v>0</v>
      </c>
      <c r="DA256" s="153">
        <v>0</v>
      </c>
      <c r="DB256" s="153" t="s">
        <v>7469</v>
      </c>
      <c r="DC256" s="153">
        <v>0</v>
      </c>
      <c r="DD256" s="153">
        <v>0</v>
      </c>
      <c r="DE256" s="153">
        <v>0</v>
      </c>
      <c r="DF256" s="153" t="s">
        <v>7469</v>
      </c>
      <c r="DG256" s="153">
        <v>0</v>
      </c>
      <c r="DH256" s="153">
        <v>0</v>
      </c>
      <c r="DI256" s="153">
        <v>0</v>
      </c>
      <c r="DJ256" s="153" t="s">
        <v>7469</v>
      </c>
      <c r="DK256" s="153">
        <v>0</v>
      </c>
      <c r="DL256" s="153">
        <v>0</v>
      </c>
      <c r="DM256" s="153">
        <v>0</v>
      </c>
      <c r="DN256" s="153">
        <v>0</v>
      </c>
      <c r="DO256" s="153">
        <v>0</v>
      </c>
      <c r="DP256" s="153">
        <v>0</v>
      </c>
      <c r="DQ256" s="153">
        <v>0</v>
      </c>
      <c r="DR256" s="153" t="s">
        <v>7469</v>
      </c>
      <c r="DS256" s="153" t="s">
        <v>7469</v>
      </c>
      <c r="DT256" s="153">
        <v>0</v>
      </c>
      <c r="DU256" s="153">
        <v>0</v>
      </c>
      <c r="DV256" s="153">
        <v>0</v>
      </c>
      <c r="DW256" s="153" t="s">
        <v>7469</v>
      </c>
      <c r="DX256" s="153">
        <v>0</v>
      </c>
      <c r="DY256" s="153">
        <v>0</v>
      </c>
      <c r="DZ256" s="153">
        <v>0</v>
      </c>
      <c r="EA256" s="153">
        <v>0</v>
      </c>
      <c r="EB256" s="153">
        <v>0</v>
      </c>
      <c r="EC256" s="153">
        <v>0</v>
      </c>
      <c r="ED256" s="153">
        <v>0</v>
      </c>
      <c r="EE256" s="153" t="s">
        <v>7469</v>
      </c>
      <c r="EF256" s="153">
        <v>0</v>
      </c>
      <c r="EG256" s="153">
        <v>0</v>
      </c>
      <c r="EH256" s="153">
        <v>0</v>
      </c>
      <c r="EI256" s="153">
        <v>0</v>
      </c>
      <c r="EJ256" s="153" t="s">
        <v>7469</v>
      </c>
      <c r="EK256" s="153">
        <v>0</v>
      </c>
      <c r="EL256" s="153">
        <v>1.8E-3</v>
      </c>
      <c r="EM256" s="153">
        <v>0</v>
      </c>
      <c r="EN256" s="153">
        <v>4.3299999999999998E-2</v>
      </c>
    </row>
    <row r="257" spans="3:144">
      <c r="C257" s="120"/>
      <c r="D257" s="103"/>
      <c r="E257" s="120" t="s">
        <v>8092</v>
      </c>
      <c r="F257" s="126" t="s">
        <v>8136</v>
      </c>
      <c r="G257" s="151" t="s">
        <v>8090</v>
      </c>
      <c r="H257" s="152" t="s">
        <v>8091</v>
      </c>
      <c r="I257" s="153">
        <v>0</v>
      </c>
      <c r="J257" s="153">
        <v>0</v>
      </c>
      <c r="K257" s="153">
        <v>0</v>
      </c>
      <c r="L257" s="153">
        <v>0</v>
      </c>
      <c r="M257" s="153">
        <v>0</v>
      </c>
      <c r="N257" s="153">
        <v>0</v>
      </c>
      <c r="O257" s="153">
        <v>0</v>
      </c>
      <c r="P257" s="153">
        <v>2.802</v>
      </c>
      <c r="Q257" s="153">
        <v>0</v>
      </c>
      <c r="R257" s="153">
        <v>0</v>
      </c>
      <c r="S257" s="153">
        <v>0</v>
      </c>
      <c r="T257" s="153">
        <v>13.4748</v>
      </c>
      <c r="U257" s="153">
        <v>0</v>
      </c>
      <c r="V257" s="153">
        <v>0</v>
      </c>
      <c r="W257" s="153">
        <v>0</v>
      </c>
      <c r="X257" s="153">
        <v>0</v>
      </c>
      <c r="Y257" s="153">
        <v>0</v>
      </c>
      <c r="Z257" s="153">
        <v>0</v>
      </c>
      <c r="AA257" s="153">
        <v>0</v>
      </c>
      <c r="AB257" s="153">
        <v>0</v>
      </c>
      <c r="AC257" s="153">
        <v>7.3300000000000004E-2</v>
      </c>
      <c r="AD257" s="153">
        <v>0</v>
      </c>
      <c r="AE257" s="153">
        <v>0</v>
      </c>
      <c r="AF257" s="153">
        <v>0</v>
      </c>
      <c r="AG257" s="153">
        <v>0</v>
      </c>
      <c r="AH257" s="153">
        <v>0</v>
      </c>
      <c r="AI257" s="153">
        <v>0</v>
      </c>
      <c r="AJ257" s="153">
        <v>0</v>
      </c>
      <c r="AK257" s="153">
        <v>0</v>
      </c>
      <c r="AL257" s="153">
        <v>0</v>
      </c>
      <c r="AM257" s="153">
        <v>0</v>
      </c>
      <c r="AN257" s="153">
        <v>0</v>
      </c>
      <c r="AO257" s="153">
        <v>0</v>
      </c>
      <c r="AP257" s="153">
        <v>0</v>
      </c>
      <c r="AQ257" s="153">
        <v>0</v>
      </c>
      <c r="AR257" s="153">
        <v>0</v>
      </c>
      <c r="AS257" s="153">
        <v>0</v>
      </c>
      <c r="AT257" s="153">
        <v>0</v>
      </c>
      <c r="AU257" s="153">
        <v>0</v>
      </c>
      <c r="AV257" s="153">
        <v>0</v>
      </c>
      <c r="AW257" s="153" t="s">
        <v>7469</v>
      </c>
      <c r="AX257" s="153">
        <v>0</v>
      </c>
      <c r="AY257" s="153" t="s">
        <v>7469</v>
      </c>
      <c r="AZ257" s="153">
        <v>0</v>
      </c>
      <c r="BA257" s="153">
        <v>0</v>
      </c>
      <c r="BB257" s="153">
        <v>0</v>
      </c>
      <c r="BC257" s="153">
        <v>0</v>
      </c>
      <c r="BD257" s="153">
        <v>0</v>
      </c>
      <c r="BE257" s="153">
        <v>0</v>
      </c>
      <c r="BF257" s="153">
        <v>0</v>
      </c>
      <c r="BG257" s="153" t="s">
        <v>7469</v>
      </c>
      <c r="BH257" s="153">
        <v>0</v>
      </c>
      <c r="BI257" s="153">
        <v>0</v>
      </c>
      <c r="BJ257" s="153">
        <v>0</v>
      </c>
      <c r="BK257" s="153">
        <v>0</v>
      </c>
      <c r="BL257" s="153">
        <v>0</v>
      </c>
      <c r="BM257" s="153">
        <v>0.32250000000000001</v>
      </c>
      <c r="BN257" s="153">
        <v>0</v>
      </c>
      <c r="BO257" s="153">
        <v>0</v>
      </c>
      <c r="BP257" s="153">
        <v>0</v>
      </c>
      <c r="BQ257" s="153">
        <v>0</v>
      </c>
      <c r="BR257" s="153">
        <v>0</v>
      </c>
      <c r="BS257" s="153">
        <v>0</v>
      </c>
      <c r="BT257" s="153">
        <v>0</v>
      </c>
      <c r="BU257" s="153">
        <v>0</v>
      </c>
      <c r="BV257" s="153">
        <v>0</v>
      </c>
      <c r="BW257" s="153" t="s">
        <v>7469</v>
      </c>
      <c r="BX257" s="153">
        <v>0</v>
      </c>
      <c r="BY257" s="153">
        <v>0</v>
      </c>
      <c r="BZ257" s="153">
        <v>0</v>
      </c>
      <c r="CA257" s="153">
        <v>545</v>
      </c>
      <c r="CB257" s="153">
        <v>0</v>
      </c>
      <c r="CC257" s="153">
        <v>0</v>
      </c>
      <c r="CD257" s="153">
        <v>0</v>
      </c>
      <c r="CE257" s="153" t="s">
        <v>7469</v>
      </c>
      <c r="CF257" s="153">
        <v>0</v>
      </c>
      <c r="CG257" s="153">
        <v>0</v>
      </c>
      <c r="CH257" s="153">
        <v>0</v>
      </c>
      <c r="CI257" s="153">
        <v>0</v>
      </c>
      <c r="CJ257" s="153" t="s">
        <v>7469</v>
      </c>
      <c r="CK257" s="153" t="s">
        <v>7469</v>
      </c>
      <c r="CL257" s="153" t="s">
        <v>7469</v>
      </c>
      <c r="CM257" s="153">
        <v>0</v>
      </c>
      <c r="CN257" s="153" t="s">
        <v>7469</v>
      </c>
      <c r="CO257" s="153">
        <v>0</v>
      </c>
      <c r="CP257" s="153">
        <v>0.34449999999999997</v>
      </c>
      <c r="CQ257" s="153">
        <v>0</v>
      </c>
      <c r="CR257" s="153" t="s">
        <v>7469</v>
      </c>
      <c r="CS257" s="153">
        <v>0</v>
      </c>
      <c r="CT257" s="153">
        <v>0</v>
      </c>
      <c r="CU257" s="153">
        <v>0</v>
      </c>
      <c r="CV257" s="153" t="s">
        <v>7469</v>
      </c>
      <c r="CW257" s="153" t="s">
        <v>7469</v>
      </c>
      <c r="CX257" s="153" t="s">
        <v>7469</v>
      </c>
      <c r="CY257" s="153">
        <v>0</v>
      </c>
      <c r="CZ257" s="153">
        <v>0</v>
      </c>
      <c r="DA257" s="153">
        <v>0</v>
      </c>
      <c r="DB257" s="153" t="s">
        <v>7469</v>
      </c>
      <c r="DC257" s="153">
        <v>0</v>
      </c>
      <c r="DD257" s="153">
        <v>0</v>
      </c>
      <c r="DE257" s="153">
        <v>0</v>
      </c>
      <c r="DF257" s="153" t="s">
        <v>7469</v>
      </c>
      <c r="DG257" s="153">
        <v>0</v>
      </c>
      <c r="DH257" s="153">
        <v>0</v>
      </c>
      <c r="DI257" s="153">
        <v>0</v>
      </c>
      <c r="DJ257" s="153" t="s">
        <v>7469</v>
      </c>
      <c r="DK257" s="153">
        <v>0</v>
      </c>
      <c r="DL257" s="153">
        <v>0</v>
      </c>
      <c r="DM257" s="153">
        <v>0</v>
      </c>
      <c r="DN257" s="153">
        <v>0</v>
      </c>
      <c r="DO257" s="153">
        <v>0</v>
      </c>
      <c r="DP257" s="153">
        <v>0</v>
      </c>
      <c r="DQ257" s="153">
        <v>0</v>
      </c>
      <c r="DR257" s="153" t="s">
        <v>7469</v>
      </c>
      <c r="DS257" s="153">
        <v>0</v>
      </c>
      <c r="DT257" s="153">
        <v>0</v>
      </c>
      <c r="DU257" s="153">
        <v>0</v>
      </c>
      <c r="DV257" s="153">
        <v>0</v>
      </c>
      <c r="DW257" s="153" t="s">
        <v>7469</v>
      </c>
      <c r="DX257" s="153">
        <v>0</v>
      </c>
      <c r="DY257" s="153">
        <v>0</v>
      </c>
      <c r="DZ257" s="153">
        <v>0</v>
      </c>
      <c r="EA257" s="153">
        <v>0</v>
      </c>
      <c r="EB257" s="153">
        <v>0</v>
      </c>
      <c r="EC257" s="153">
        <v>0</v>
      </c>
      <c r="ED257" s="153">
        <v>0</v>
      </c>
      <c r="EE257" s="153">
        <v>0</v>
      </c>
      <c r="EF257" s="153">
        <v>0</v>
      </c>
      <c r="EG257" s="153">
        <v>0</v>
      </c>
      <c r="EH257" s="153">
        <v>0</v>
      </c>
      <c r="EI257" s="153">
        <v>0</v>
      </c>
      <c r="EJ257" s="153" t="s">
        <v>7469</v>
      </c>
      <c r="EK257" s="153">
        <v>0</v>
      </c>
      <c r="EL257" s="153">
        <v>2.7000000000000001E-3</v>
      </c>
      <c r="EM257" s="153">
        <v>0</v>
      </c>
      <c r="EN257" s="153">
        <v>4.8399999999999999E-2</v>
      </c>
    </row>
    <row r="258" spans="3:144">
      <c r="C258" s="120"/>
      <c r="D258" s="103"/>
      <c r="E258" s="120" t="s">
        <v>8093</v>
      </c>
      <c r="F258" s="126" t="s">
        <v>8136</v>
      </c>
      <c r="G258" s="151" t="s">
        <v>8090</v>
      </c>
      <c r="H258" s="152" t="s">
        <v>8091</v>
      </c>
      <c r="I258" s="153">
        <v>0</v>
      </c>
      <c r="J258" s="153">
        <v>0</v>
      </c>
      <c r="K258" s="153">
        <v>0</v>
      </c>
      <c r="L258" s="153">
        <v>0</v>
      </c>
      <c r="M258" s="153">
        <v>0</v>
      </c>
      <c r="N258" s="153">
        <v>0</v>
      </c>
      <c r="O258" s="153">
        <v>0</v>
      </c>
      <c r="P258" s="153">
        <v>0</v>
      </c>
      <c r="Q258" s="153">
        <v>0</v>
      </c>
      <c r="R258" s="153">
        <v>0</v>
      </c>
      <c r="S258" s="153">
        <v>0</v>
      </c>
      <c r="T258" s="153">
        <v>14.67</v>
      </c>
      <c r="U258" s="153">
        <v>0</v>
      </c>
      <c r="V258" s="153">
        <v>0</v>
      </c>
      <c r="W258" s="153">
        <v>0</v>
      </c>
      <c r="X258" s="153">
        <v>0</v>
      </c>
      <c r="Y258" s="153">
        <v>0</v>
      </c>
      <c r="Z258" s="153">
        <v>0</v>
      </c>
      <c r="AA258" s="153">
        <v>0</v>
      </c>
      <c r="AB258" s="153">
        <v>0</v>
      </c>
      <c r="AC258" s="153">
        <v>7.3300000000000004E-2</v>
      </c>
      <c r="AD258" s="153">
        <v>0</v>
      </c>
      <c r="AE258" s="153">
        <v>0</v>
      </c>
      <c r="AF258" s="153">
        <v>0</v>
      </c>
      <c r="AG258" s="153">
        <v>0</v>
      </c>
      <c r="AH258" s="153" t="s">
        <v>7469</v>
      </c>
      <c r="AI258" s="153">
        <v>0</v>
      </c>
      <c r="AJ258" s="153">
        <v>0</v>
      </c>
      <c r="AK258" s="153">
        <v>0</v>
      </c>
      <c r="AL258" s="153">
        <v>0</v>
      </c>
      <c r="AM258" s="153">
        <v>0</v>
      </c>
      <c r="AN258" s="153">
        <v>0</v>
      </c>
      <c r="AO258" s="153">
        <v>0</v>
      </c>
      <c r="AP258" s="153">
        <v>0</v>
      </c>
      <c r="AQ258" s="153">
        <v>1E-4</v>
      </c>
      <c r="AR258" s="153">
        <v>0</v>
      </c>
      <c r="AS258" s="153">
        <v>0</v>
      </c>
      <c r="AT258" s="153">
        <v>0</v>
      </c>
      <c r="AU258" s="153">
        <v>0</v>
      </c>
      <c r="AV258" s="153">
        <v>0</v>
      </c>
      <c r="AW258" s="153" t="s">
        <v>7469</v>
      </c>
      <c r="AX258" s="153">
        <v>0</v>
      </c>
      <c r="AY258" s="153" t="s">
        <v>7469</v>
      </c>
      <c r="AZ258" s="153">
        <v>0</v>
      </c>
      <c r="BA258" s="153">
        <v>0</v>
      </c>
      <c r="BB258" s="153">
        <v>0</v>
      </c>
      <c r="BC258" s="153">
        <v>0</v>
      </c>
      <c r="BD258" s="153">
        <v>0</v>
      </c>
      <c r="BE258" s="153">
        <v>0</v>
      </c>
      <c r="BF258" s="153">
        <v>0</v>
      </c>
      <c r="BG258" s="153">
        <v>201.82599999999999</v>
      </c>
      <c r="BH258" s="153">
        <v>0</v>
      </c>
      <c r="BI258" s="153">
        <v>0</v>
      </c>
      <c r="BJ258" s="153">
        <v>0</v>
      </c>
      <c r="BK258" s="153">
        <v>0</v>
      </c>
      <c r="BL258" s="153">
        <v>0</v>
      </c>
      <c r="BM258" s="153">
        <v>0.17100000000000001</v>
      </c>
      <c r="BN258" s="153">
        <v>0</v>
      </c>
      <c r="BO258" s="153">
        <v>0</v>
      </c>
      <c r="BP258" s="153">
        <v>0</v>
      </c>
      <c r="BQ258" s="153">
        <v>0</v>
      </c>
      <c r="BR258" s="153">
        <v>0</v>
      </c>
      <c r="BS258" s="153">
        <v>0</v>
      </c>
      <c r="BT258" s="153">
        <v>0</v>
      </c>
      <c r="BU258" s="153">
        <v>0</v>
      </c>
      <c r="BV258" s="153">
        <v>0</v>
      </c>
      <c r="BW258" s="153" t="s">
        <v>7469</v>
      </c>
      <c r="BX258" s="153">
        <v>0</v>
      </c>
      <c r="BY258" s="153">
        <v>0</v>
      </c>
      <c r="BZ258" s="153">
        <v>0</v>
      </c>
      <c r="CA258" s="153">
        <v>0</v>
      </c>
      <c r="CB258" s="153">
        <v>0</v>
      </c>
      <c r="CC258" s="153" t="s">
        <v>7469</v>
      </c>
      <c r="CD258" s="153">
        <v>0</v>
      </c>
      <c r="CE258" s="153" t="s">
        <v>7469</v>
      </c>
      <c r="CF258" s="153">
        <v>0</v>
      </c>
      <c r="CG258" s="153">
        <v>0</v>
      </c>
      <c r="CH258" s="153">
        <v>0</v>
      </c>
      <c r="CI258" s="153">
        <v>0</v>
      </c>
      <c r="CJ258" s="153">
        <v>0</v>
      </c>
      <c r="CK258" s="153" t="s">
        <v>7469</v>
      </c>
      <c r="CL258" s="153" t="s">
        <v>7469</v>
      </c>
      <c r="CM258" s="153">
        <v>0</v>
      </c>
      <c r="CN258" s="153" t="s">
        <v>7469</v>
      </c>
      <c r="CO258" s="153">
        <v>0</v>
      </c>
      <c r="CP258" s="153">
        <v>0.36549999999999999</v>
      </c>
      <c r="CQ258" s="153">
        <v>0</v>
      </c>
      <c r="CR258" s="153" t="s">
        <v>7469</v>
      </c>
      <c r="CS258" s="153">
        <v>0</v>
      </c>
      <c r="CT258" s="153">
        <v>0</v>
      </c>
      <c r="CU258" s="153">
        <v>0</v>
      </c>
      <c r="CV258" s="153" t="s">
        <v>7469</v>
      </c>
      <c r="CW258" s="153" t="s">
        <v>7469</v>
      </c>
      <c r="CX258" s="153" t="s">
        <v>7469</v>
      </c>
      <c r="CY258" s="153">
        <v>0</v>
      </c>
      <c r="CZ258" s="153">
        <v>0</v>
      </c>
      <c r="DA258" s="153">
        <v>0</v>
      </c>
      <c r="DB258" s="153" t="s">
        <v>7469</v>
      </c>
      <c r="DC258" s="153">
        <v>0</v>
      </c>
      <c r="DD258" s="153">
        <v>0</v>
      </c>
      <c r="DE258" s="153">
        <v>0</v>
      </c>
      <c r="DF258" s="153" t="s">
        <v>7469</v>
      </c>
      <c r="DG258" s="153">
        <v>0</v>
      </c>
      <c r="DH258" s="153">
        <v>0</v>
      </c>
      <c r="DI258" s="153">
        <v>0</v>
      </c>
      <c r="DJ258" s="153" t="s">
        <v>7469</v>
      </c>
      <c r="DK258" s="153">
        <v>0</v>
      </c>
      <c r="DL258" s="153">
        <v>0</v>
      </c>
      <c r="DM258" s="153">
        <v>0</v>
      </c>
      <c r="DN258" s="153">
        <v>0</v>
      </c>
      <c r="DO258" s="153">
        <v>0</v>
      </c>
      <c r="DP258" s="153">
        <v>0</v>
      </c>
      <c r="DQ258" s="153">
        <v>0</v>
      </c>
      <c r="DR258" s="153" t="s">
        <v>7469</v>
      </c>
      <c r="DS258" s="153">
        <v>0</v>
      </c>
      <c r="DT258" s="153">
        <v>0</v>
      </c>
      <c r="DU258" s="153">
        <v>0</v>
      </c>
      <c r="DV258" s="153" t="s">
        <v>7469</v>
      </c>
      <c r="DW258" s="153" t="s">
        <v>7469</v>
      </c>
      <c r="DX258" s="153">
        <v>0</v>
      </c>
      <c r="DY258" s="153">
        <v>0</v>
      </c>
      <c r="DZ258" s="153">
        <v>0</v>
      </c>
      <c r="EA258" s="153">
        <v>0</v>
      </c>
      <c r="EB258" s="153">
        <v>0</v>
      </c>
      <c r="EC258" s="153">
        <v>0</v>
      </c>
      <c r="ED258" s="153">
        <v>0</v>
      </c>
      <c r="EE258" s="153">
        <v>0</v>
      </c>
      <c r="EF258" s="153">
        <v>0</v>
      </c>
      <c r="EG258" s="153">
        <v>0</v>
      </c>
      <c r="EH258" s="153">
        <v>0</v>
      </c>
      <c r="EI258" s="153">
        <v>0</v>
      </c>
      <c r="EJ258" s="153" t="s">
        <v>7469</v>
      </c>
      <c r="EK258" s="153">
        <v>0</v>
      </c>
      <c r="EL258" s="153">
        <v>6.1999999999999998E-3</v>
      </c>
      <c r="EM258" s="153">
        <v>0</v>
      </c>
      <c r="EN258" s="153">
        <v>4.0399999999999998E-2</v>
      </c>
    </row>
    <row r="259" spans="3:144">
      <c r="C259" s="120"/>
      <c r="D259" s="103"/>
      <c r="E259" s="120" t="s">
        <v>8094</v>
      </c>
      <c r="F259" s="126" t="s">
        <v>8136</v>
      </c>
      <c r="G259" s="151" t="s">
        <v>8090</v>
      </c>
      <c r="H259" s="152" t="s">
        <v>8091</v>
      </c>
      <c r="I259" s="153">
        <v>0</v>
      </c>
      <c r="J259" s="153">
        <v>0</v>
      </c>
      <c r="K259" s="153">
        <v>0</v>
      </c>
      <c r="L259" s="153">
        <v>0</v>
      </c>
      <c r="M259" s="153">
        <v>0</v>
      </c>
      <c r="N259" s="153">
        <v>0</v>
      </c>
      <c r="O259" s="153">
        <v>0</v>
      </c>
      <c r="P259" s="153">
        <v>0</v>
      </c>
      <c r="Q259" s="153">
        <v>0</v>
      </c>
      <c r="R259" s="153">
        <v>0</v>
      </c>
      <c r="S259" s="153">
        <v>0</v>
      </c>
      <c r="T259" s="153">
        <v>13.6632</v>
      </c>
      <c r="U259" s="153">
        <v>0</v>
      </c>
      <c r="V259" s="153">
        <v>0</v>
      </c>
      <c r="W259" s="153">
        <v>0</v>
      </c>
      <c r="X259" s="153">
        <v>0</v>
      </c>
      <c r="Y259" s="153">
        <v>0</v>
      </c>
      <c r="Z259" s="153">
        <v>0</v>
      </c>
      <c r="AA259" s="153">
        <v>0</v>
      </c>
      <c r="AB259" s="153">
        <v>0</v>
      </c>
      <c r="AC259" s="153">
        <v>3.6700000000000003E-2</v>
      </c>
      <c r="AD259" s="153">
        <v>0</v>
      </c>
      <c r="AE259" s="153">
        <v>0</v>
      </c>
      <c r="AF259" s="153">
        <v>0</v>
      </c>
      <c r="AG259" s="153">
        <v>0</v>
      </c>
      <c r="AH259" s="153">
        <v>0</v>
      </c>
      <c r="AI259" s="153">
        <v>0</v>
      </c>
      <c r="AJ259" s="153">
        <v>0</v>
      </c>
      <c r="AK259" s="153">
        <v>0</v>
      </c>
      <c r="AL259" s="153">
        <v>0</v>
      </c>
      <c r="AM259" s="153">
        <v>0</v>
      </c>
      <c r="AN259" s="153">
        <v>0</v>
      </c>
      <c r="AO259" s="153">
        <v>0</v>
      </c>
      <c r="AP259" s="153">
        <v>0</v>
      </c>
      <c r="AQ259" s="153">
        <v>1E-4</v>
      </c>
      <c r="AR259" s="153">
        <v>0</v>
      </c>
      <c r="AS259" s="153">
        <v>0</v>
      </c>
      <c r="AT259" s="153">
        <v>0</v>
      </c>
      <c r="AU259" s="153">
        <v>0</v>
      </c>
      <c r="AV259" s="153">
        <v>0</v>
      </c>
      <c r="AW259" s="153" t="s">
        <v>7469</v>
      </c>
      <c r="AX259" s="153">
        <v>0</v>
      </c>
      <c r="AY259" s="153" t="s">
        <v>7469</v>
      </c>
      <c r="AZ259" s="153">
        <v>0</v>
      </c>
      <c r="BA259" s="153">
        <v>0</v>
      </c>
      <c r="BB259" s="153">
        <v>0</v>
      </c>
      <c r="BC259" s="153">
        <v>0</v>
      </c>
      <c r="BD259" s="153">
        <v>0</v>
      </c>
      <c r="BE259" s="153">
        <v>0</v>
      </c>
      <c r="BF259" s="153">
        <v>0</v>
      </c>
      <c r="BG259" s="153">
        <v>621.13900000000001</v>
      </c>
      <c r="BH259" s="153">
        <v>0</v>
      </c>
      <c r="BI259" s="153">
        <v>0</v>
      </c>
      <c r="BJ259" s="153">
        <v>0</v>
      </c>
      <c r="BK259" s="153">
        <v>0</v>
      </c>
      <c r="BL259" s="153">
        <v>0</v>
      </c>
      <c r="BM259" s="153">
        <v>0.1565</v>
      </c>
      <c r="BN259" s="153">
        <v>0</v>
      </c>
      <c r="BO259" s="153">
        <v>0</v>
      </c>
      <c r="BP259" s="153">
        <v>0</v>
      </c>
      <c r="BQ259" s="153">
        <v>0</v>
      </c>
      <c r="BR259" s="153">
        <v>0</v>
      </c>
      <c r="BS259" s="153">
        <v>0</v>
      </c>
      <c r="BT259" s="153">
        <v>0</v>
      </c>
      <c r="BU259" s="153">
        <v>0</v>
      </c>
      <c r="BV259" s="153">
        <v>0</v>
      </c>
      <c r="BW259" s="153" t="s">
        <v>7469</v>
      </c>
      <c r="BX259" s="153">
        <v>0</v>
      </c>
      <c r="BY259" s="153">
        <v>0</v>
      </c>
      <c r="BZ259" s="153">
        <v>0</v>
      </c>
      <c r="CA259" s="153">
        <v>0</v>
      </c>
      <c r="CB259" s="153">
        <v>0</v>
      </c>
      <c r="CC259" s="153">
        <v>0</v>
      </c>
      <c r="CD259" s="153">
        <v>0</v>
      </c>
      <c r="CE259" s="153">
        <v>0</v>
      </c>
      <c r="CF259" s="153">
        <v>0</v>
      </c>
      <c r="CG259" s="153">
        <v>0</v>
      </c>
      <c r="CH259" s="153">
        <v>0</v>
      </c>
      <c r="CI259" s="153">
        <v>0</v>
      </c>
      <c r="CJ259" s="153">
        <v>0</v>
      </c>
      <c r="CK259" s="153" t="s">
        <v>7469</v>
      </c>
      <c r="CL259" s="153" t="s">
        <v>7469</v>
      </c>
      <c r="CM259" s="153">
        <v>0</v>
      </c>
      <c r="CN259" s="153" t="s">
        <v>7469</v>
      </c>
      <c r="CO259" s="153">
        <v>0</v>
      </c>
      <c r="CP259" s="153">
        <v>0</v>
      </c>
      <c r="CQ259" s="153">
        <v>0</v>
      </c>
      <c r="CR259" s="153" t="s">
        <v>7469</v>
      </c>
      <c r="CS259" s="153">
        <v>0</v>
      </c>
      <c r="CT259" s="153">
        <v>0</v>
      </c>
      <c r="CU259" s="153">
        <v>0</v>
      </c>
      <c r="CV259" s="153" t="s">
        <v>7469</v>
      </c>
      <c r="CW259" s="153" t="s">
        <v>7469</v>
      </c>
      <c r="CX259" s="153" t="s">
        <v>7469</v>
      </c>
      <c r="CY259" s="153">
        <v>0</v>
      </c>
      <c r="CZ259" s="153">
        <v>0</v>
      </c>
      <c r="DA259" s="153">
        <v>0</v>
      </c>
      <c r="DB259" s="153" t="s">
        <v>7469</v>
      </c>
      <c r="DC259" s="153">
        <v>0</v>
      </c>
      <c r="DD259" s="153">
        <v>0</v>
      </c>
      <c r="DE259" s="153">
        <v>0</v>
      </c>
      <c r="DF259" s="153" t="s">
        <v>7469</v>
      </c>
      <c r="DG259" s="153">
        <v>0</v>
      </c>
      <c r="DH259" s="153">
        <v>0</v>
      </c>
      <c r="DI259" s="153">
        <v>0</v>
      </c>
      <c r="DJ259" s="153" t="s">
        <v>7469</v>
      </c>
      <c r="DK259" s="153">
        <v>0</v>
      </c>
      <c r="DL259" s="153">
        <v>0</v>
      </c>
      <c r="DM259" s="153">
        <v>0</v>
      </c>
      <c r="DN259" s="153">
        <v>0</v>
      </c>
      <c r="DO259" s="153">
        <v>0</v>
      </c>
      <c r="DP259" s="153">
        <v>0</v>
      </c>
      <c r="DQ259" s="153">
        <v>0</v>
      </c>
      <c r="DR259" s="153" t="s">
        <v>7469</v>
      </c>
      <c r="DS259" s="153">
        <v>0</v>
      </c>
      <c r="DT259" s="153">
        <v>0</v>
      </c>
      <c r="DU259" s="153">
        <v>0</v>
      </c>
      <c r="DV259" s="153" t="s">
        <v>7469</v>
      </c>
      <c r="DW259" s="153" t="s">
        <v>7469</v>
      </c>
      <c r="DX259" s="153">
        <v>0</v>
      </c>
      <c r="DY259" s="153">
        <v>0</v>
      </c>
      <c r="DZ259" s="153">
        <v>0</v>
      </c>
      <c r="EA259" s="153">
        <v>0</v>
      </c>
      <c r="EB259" s="153">
        <v>0</v>
      </c>
      <c r="EC259" s="153">
        <v>0</v>
      </c>
      <c r="ED259" s="153">
        <v>0</v>
      </c>
      <c r="EE259" s="153" t="s">
        <v>7469</v>
      </c>
      <c r="EF259" s="153">
        <v>0</v>
      </c>
      <c r="EG259" s="153">
        <v>0</v>
      </c>
      <c r="EH259" s="153">
        <v>0</v>
      </c>
      <c r="EI259" s="153">
        <v>0</v>
      </c>
      <c r="EJ259" s="153" t="s">
        <v>7469</v>
      </c>
      <c r="EK259" s="153">
        <v>0</v>
      </c>
      <c r="EL259" s="153">
        <v>3.5000000000000001E-3</v>
      </c>
      <c r="EM259" s="153">
        <v>0</v>
      </c>
      <c r="EN259" s="153" t="s">
        <v>7469</v>
      </c>
    </row>
    <row r="260" spans="3:144">
      <c r="C260" s="120"/>
      <c r="D260" s="103"/>
      <c r="E260" s="120" t="s">
        <v>8095</v>
      </c>
      <c r="F260" s="126" t="s">
        <v>8136</v>
      </c>
      <c r="G260" s="151" t="s">
        <v>8090</v>
      </c>
      <c r="H260" s="152" t="s">
        <v>8091</v>
      </c>
      <c r="I260" s="153" t="s">
        <v>7469</v>
      </c>
      <c r="J260" s="153" t="s">
        <v>7469</v>
      </c>
      <c r="K260" s="153" t="s">
        <v>7469</v>
      </c>
      <c r="L260" s="153" t="s">
        <v>7469</v>
      </c>
      <c r="M260" s="153" t="s">
        <v>7469</v>
      </c>
      <c r="N260" s="153">
        <v>0</v>
      </c>
      <c r="O260" s="153">
        <v>0</v>
      </c>
      <c r="P260" s="153" t="s">
        <v>7469</v>
      </c>
      <c r="Q260" s="153" t="s">
        <v>7469</v>
      </c>
      <c r="R260" s="153">
        <v>0</v>
      </c>
      <c r="S260" s="153" t="s">
        <v>7469</v>
      </c>
      <c r="T260" s="153" t="s">
        <v>7469</v>
      </c>
      <c r="U260" s="153" t="s">
        <v>7469</v>
      </c>
      <c r="V260" s="153" t="s">
        <v>7469</v>
      </c>
      <c r="W260" s="153" t="s">
        <v>7469</v>
      </c>
      <c r="X260" s="153" t="s">
        <v>7469</v>
      </c>
      <c r="Y260" s="153" t="s">
        <v>7469</v>
      </c>
      <c r="Z260" s="153" t="s">
        <v>7469</v>
      </c>
      <c r="AA260" s="153" t="s">
        <v>7469</v>
      </c>
      <c r="AB260" s="153" t="s">
        <v>7469</v>
      </c>
      <c r="AC260" s="153" t="s">
        <v>7469</v>
      </c>
      <c r="AD260" s="153" t="s">
        <v>7469</v>
      </c>
      <c r="AE260" s="153">
        <v>0</v>
      </c>
      <c r="AF260" s="153">
        <v>0</v>
      </c>
      <c r="AG260" s="153" t="s">
        <v>7469</v>
      </c>
      <c r="AH260" s="153">
        <v>0</v>
      </c>
      <c r="AI260" s="153" t="s">
        <v>7469</v>
      </c>
      <c r="AJ260" s="153" t="s">
        <v>7469</v>
      </c>
      <c r="AK260" s="153">
        <v>0</v>
      </c>
      <c r="AL260" s="153" t="s">
        <v>7469</v>
      </c>
      <c r="AM260" s="153" t="s">
        <v>7469</v>
      </c>
      <c r="AN260" s="153" t="s">
        <v>7469</v>
      </c>
      <c r="AO260" s="153" t="s">
        <v>7469</v>
      </c>
      <c r="AP260" s="153">
        <v>0</v>
      </c>
      <c r="AQ260" s="153" t="s">
        <v>7469</v>
      </c>
      <c r="AR260" s="153" t="s">
        <v>7469</v>
      </c>
      <c r="AS260" s="153" t="s">
        <v>7469</v>
      </c>
      <c r="AT260" s="153" t="s">
        <v>7469</v>
      </c>
      <c r="AU260" s="153" t="s">
        <v>7469</v>
      </c>
      <c r="AV260" s="153" t="s">
        <v>7469</v>
      </c>
      <c r="AW260" s="153" t="s">
        <v>7469</v>
      </c>
      <c r="AX260" s="153">
        <v>0</v>
      </c>
      <c r="AY260" s="153" t="s">
        <v>7469</v>
      </c>
      <c r="AZ260" s="153" t="s">
        <v>7469</v>
      </c>
      <c r="BA260" s="153" t="s">
        <v>7469</v>
      </c>
      <c r="BB260" s="153" t="s">
        <v>7469</v>
      </c>
      <c r="BC260" s="153" t="s">
        <v>7469</v>
      </c>
      <c r="BD260" s="153" t="s">
        <v>7469</v>
      </c>
      <c r="BE260" s="153" t="s">
        <v>7469</v>
      </c>
      <c r="BF260" s="153" t="s">
        <v>7469</v>
      </c>
      <c r="BG260" s="153">
        <v>0</v>
      </c>
      <c r="BH260" s="153">
        <v>0</v>
      </c>
      <c r="BI260" s="153" t="s">
        <v>7469</v>
      </c>
      <c r="BJ260" s="153">
        <v>0</v>
      </c>
      <c r="BK260" s="153" t="s">
        <v>7469</v>
      </c>
      <c r="BL260" s="153" t="s">
        <v>7469</v>
      </c>
      <c r="BM260" s="153" t="s">
        <v>7469</v>
      </c>
      <c r="BN260" s="153">
        <v>0</v>
      </c>
      <c r="BO260" s="153">
        <v>0</v>
      </c>
      <c r="BP260" s="153">
        <v>0</v>
      </c>
      <c r="BQ260" s="153" t="s">
        <v>7469</v>
      </c>
      <c r="BR260" s="153" t="s">
        <v>7469</v>
      </c>
      <c r="BS260" s="153" t="s">
        <v>7469</v>
      </c>
      <c r="BT260" s="153">
        <v>0</v>
      </c>
      <c r="BU260" s="153" t="s">
        <v>7469</v>
      </c>
      <c r="BV260" s="153">
        <v>0</v>
      </c>
      <c r="BW260" s="153" t="s">
        <v>7469</v>
      </c>
      <c r="BX260" s="153" t="s">
        <v>7469</v>
      </c>
      <c r="BY260" s="153" t="s">
        <v>7469</v>
      </c>
      <c r="BZ260" s="153" t="s">
        <v>7469</v>
      </c>
      <c r="CA260" s="153">
        <v>0</v>
      </c>
      <c r="CB260" s="153" t="s">
        <v>7469</v>
      </c>
      <c r="CC260" s="153" t="s">
        <v>7469</v>
      </c>
      <c r="CD260" s="153" t="s">
        <v>7469</v>
      </c>
      <c r="CE260" s="153">
        <v>0</v>
      </c>
      <c r="CF260" s="153" t="s">
        <v>7469</v>
      </c>
      <c r="CG260" s="153">
        <v>0</v>
      </c>
      <c r="CH260" s="153" t="s">
        <v>7469</v>
      </c>
      <c r="CI260" s="153" t="s">
        <v>7469</v>
      </c>
      <c r="CJ260" s="153" t="s">
        <v>7469</v>
      </c>
      <c r="CK260" s="153" t="s">
        <v>7469</v>
      </c>
      <c r="CL260" s="153" t="s">
        <v>7469</v>
      </c>
      <c r="CM260" s="153" t="s">
        <v>7469</v>
      </c>
      <c r="CN260" s="153" t="s">
        <v>7469</v>
      </c>
      <c r="CO260" s="153" t="s">
        <v>7469</v>
      </c>
      <c r="CP260" s="153" t="s">
        <v>7469</v>
      </c>
      <c r="CQ260" s="153" t="s">
        <v>7469</v>
      </c>
      <c r="CR260" s="153" t="s">
        <v>7469</v>
      </c>
      <c r="CS260" s="153" t="s">
        <v>7469</v>
      </c>
      <c r="CT260" s="153" t="s">
        <v>7469</v>
      </c>
      <c r="CU260" s="153">
        <v>0</v>
      </c>
      <c r="CV260" s="153" t="s">
        <v>7469</v>
      </c>
      <c r="CW260" s="153" t="s">
        <v>7469</v>
      </c>
      <c r="CX260" s="153" t="s">
        <v>7469</v>
      </c>
      <c r="CY260" s="153" t="s">
        <v>7469</v>
      </c>
      <c r="CZ260" s="153" t="s">
        <v>7469</v>
      </c>
      <c r="DA260" s="153" t="s">
        <v>7469</v>
      </c>
      <c r="DB260" s="153" t="s">
        <v>7469</v>
      </c>
      <c r="DC260" s="153" t="s">
        <v>7469</v>
      </c>
      <c r="DD260" s="153" t="s">
        <v>7469</v>
      </c>
      <c r="DE260" s="153" t="s">
        <v>7469</v>
      </c>
      <c r="DF260" s="153" t="s">
        <v>7469</v>
      </c>
      <c r="DG260" s="153" t="s">
        <v>7469</v>
      </c>
      <c r="DH260" s="153">
        <v>0</v>
      </c>
      <c r="DI260" s="153" t="s">
        <v>7469</v>
      </c>
      <c r="DJ260" s="153" t="s">
        <v>7469</v>
      </c>
      <c r="DK260" s="153">
        <v>0</v>
      </c>
      <c r="DL260" s="153" t="s">
        <v>7469</v>
      </c>
      <c r="DM260" s="153" t="s">
        <v>7469</v>
      </c>
      <c r="DN260" s="153" t="s">
        <v>7469</v>
      </c>
      <c r="DO260" s="153" t="s">
        <v>7469</v>
      </c>
      <c r="DP260" s="153" t="s">
        <v>7469</v>
      </c>
      <c r="DQ260" s="153">
        <v>0</v>
      </c>
      <c r="DR260" s="153" t="s">
        <v>7469</v>
      </c>
      <c r="DS260" s="153" t="s">
        <v>7469</v>
      </c>
      <c r="DT260" s="153" t="s">
        <v>7469</v>
      </c>
      <c r="DU260" s="153" t="s">
        <v>7469</v>
      </c>
      <c r="DV260" s="153" t="s">
        <v>7469</v>
      </c>
      <c r="DW260" s="153" t="s">
        <v>7469</v>
      </c>
      <c r="DX260" s="153" t="s">
        <v>7469</v>
      </c>
      <c r="DY260" s="153" t="s">
        <v>7469</v>
      </c>
      <c r="DZ260" s="153" t="s">
        <v>7469</v>
      </c>
      <c r="EA260" s="153" t="s">
        <v>7469</v>
      </c>
      <c r="EB260" s="153" t="s">
        <v>7469</v>
      </c>
      <c r="EC260" s="153" t="s">
        <v>7469</v>
      </c>
      <c r="ED260" s="153" t="s">
        <v>7469</v>
      </c>
      <c r="EE260" s="153">
        <v>0</v>
      </c>
      <c r="EF260" s="153" t="s">
        <v>7469</v>
      </c>
      <c r="EG260" s="153" t="s">
        <v>7469</v>
      </c>
      <c r="EH260" s="153" t="s">
        <v>7469</v>
      </c>
      <c r="EI260" s="153" t="s">
        <v>7469</v>
      </c>
      <c r="EJ260" s="153" t="s">
        <v>7469</v>
      </c>
      <c r="EK260" s="153" t="s">
        <v>7469</v>
      </c>
      <c r="EL260" s="153" t="s">
        <v>7469</v>
      </c>
      <c r="EM260" s="153" t="s">
        <v>7469</v>
      </c>
      <c r="EN260" s="153" t="s">
        <v>7469</v>
      </c>
    </row>
    <row r="261" spans="3:144">
      <c r="C261" s="120"/>
      <c r="D261" s="103"/>
      <c r="E261" s="120" t="s">
        <v>8096</v>
      </c>
      <c r="F261" s="126" t="s">
        <v>8136</v>
      </c>
      <c r="G261" s="151" t="s">
        <v>8090</v>
      </c>
      <c r="H261" s="152" t="s">
        <v>8097</v>
      </c>
      <c r="I261" s="153">
        <v>0</v>
      </c>
      <c r="J261" s="153">
        <v>0</v>
      </c>
      <c r="K261" s="153">
        <v>0</v>
      </c>
      <c r="L261" s="153">
        <v>0</v>
      </c>
      <c r="M261" s="153" t="s">
        <v>7469</v>
      </c>
      <c r="N261" s="153">
        <v>0</v>
      </c>
      <c r="O261" s="153">
        <v>0</v>
      </c>
      <c r="P261" s="153">
        <v>0</v>
      </c>
      <c r="Q261" s="153">
        <v>0</v>
      </c>
      <c r="R261" s="153">
        <v>0</v>
      </c>
      <c r="S261" s="153">
        <v>0</v>
      </c>
      <c r="T261" s="153" t="s">
        <v>7469</v>
      </c>
      <c r="U261" s="153" t="s">
        <v>7469</v>
      </c>
      <c r="V261" s="153">
        <v>0</v>
      </c>
      <c r="W261" s="153">
        <v>0</v>
      </c>
      <c r="X261" s="153">
        <v>0</v>
      </c>
      <c r="Y261" s="153">
        <v>0</v>
      </c>
      <c r="Z261" s="153">
        <v>0</v>
      </c>
      <c r="AA261" s="153">
        <v>0</v>
      </c>
      <c r="AB261" s="153" t="s">
        <v>7469</v>
      </c>
      <c r="AC261" s="153">
        <v>3.6700000000000003E-2</v>
      </c>
      <c r="AD261" s="153" t="s">
        <v>7469</v>
      </c>
      <c r="AE261" s="153">
        <v>0</v>
      </c>
      <c r="AF261" s="153">
        <v>0</v>
      </c>
      <c r="AG261" s="153">
        <v>0</v>
      </c>
      <c r="AH261" s="153" t="s">
        <v>7469</v>
      </c>
      <c r="AI261" s="153" t="s">
        <v>7469</v>
      </c>
      <c r="AJ261" s="153">
        <v>0</v>
      </c>
      <c r="AK261" s="153" t="s">
        <v>7469</v>
      </c>
      <c r="AL261" s="153">
        <v>0</v>
      </c>
      <c r="AM261" s="153" t="s">
        <v>7469</v>
      </c>
      <c r="AN261" s="153">
        <v>0</v>
      </c>
      <c r="AO261" s="153">
        <v>0</v>
      </c>
      <c r="AP261" s="153" t="s">
        <v>7469</v>
      </c>
      <c r="AQ261" s="153">
        <v>1E-4</v>
      </c>
      <c r="AR261" s="153">
        <v>0</v>
      </c>
      <c r="AS261" s="153">
        <v>0</v>
      </c>
      <c r="AT261" s="153">
        <v>0</v>
      </c>
      <c r="AU261" s="153">
        <v>0</v>
      </c>
      <c r="AV261" s="153">
        <v>0</v>
      </c>
      <c r="AW261" s="153" t="s">
        <v>7469</v>
      </c>
      <c r="AX261" s="153" t="s">
        <v>7469</v>
      </c>
      <c r="AY261" s="153" t="s">
        <v>7469</v>
      </c>
      <c r="AZ261" s="153">
        <v>0</v>
      </c>
      <c r="BA261" s="153">
        <v>0</v>
      </c>
      <c r="BB261" s="153" t="s">
        <v>7469</v>
      </c>
      <c r="BC261" s="153" t="s">
        <v>7469</v>
      </c>
      <c r="BD261" s="153" t="s">
        <v>7469</v>
      </c>
      <c r="BE261" s="153">
        <v>0</v>
      </c>
      <c r="BF261" s="153">
        <v>0</v>
      </c>
      <c r="BG261" s="153">
        <v>0</v>
      </c>
      <c r="BH261" s="153" t="s">
        <v>7469</v>
      </c>
      <c r="BI261" s="153">
        <v>0</v>
      </c>
      <c r="BJ261" s="153">
        <v>0</v>
      </c>
      <c r="BK261" s="153" t="s">
        <v>7469</v>
      </c>
      <c r="BL261" s="153">
        <v>0</v>
      </c>
      <c r="BM261" s="153">
        <v>0.15340000000000001</v>
      </c>
      <c r="BN261" s="153">
        <v>0</v>
      </c>
      <c r="BO261" s="153">
        <v>0</v>
      </c>
      <c r="BP261" s="153" t="s">
        <v>7469</v>
      </c>
      <c r="BQ261" s="153">
        <v>0</v>
      </c>
      <c r="BR261" s="153" t="s">
        <v>7469</v>
      </c>
      <c r="BS261" s="153">
        <v>0</v>
      </c>
      <c r="BT261" s="153" t="s">
        <v>7469</v>
      </c>
      <c r="BU261" s="153">
        <v>0</v>
      </c>
      <c r="BV261" s="153" t="s">
        <v>7469</v>
      </c>
      <c r="BW261" s="153" t="s">
        <v>7469</v>
      </c>
      <c r="BX261" s="153">
        <v>0</v>
      </c>
      <c r="BY261" s="153" t="s">
        <v>7469</v>
      </c>
      <c r="BZ261" s="153">
        <v>0</v>
      </c>
      <c r="CA261" s="153">
        <v>0</v>
      </c>
      <c r="CB261" s="153">
        <v>0</v>
      </c>
      <c r="CC261" s="153">
        <v>0</v>
      </c>
      <c r="CD261" s="153">
        <v>0</v>
      </c>
      <c r="CE261" s="153" t="s">
        <v>7469</v>
      </c>
      <c r="CF261" s="153" t="s">
        <v>7469</v>
      </c>
      <c r="CG261" s="153" t="s">
        <v>7469</v>
      </c>
      <c r="CH261" s="153">
        <v>0</v>
      </c>
      <c r="CI261" s="153">
        <v>0</v>
      </c>
      <c r="CJ261" s="153" t="s">
        <v>7469</v>
      </c>
      <c r="CK261" s="153">
        <v>0</v>
      </c>
      <c r="CL261" s="153" t="s">
        <v>7469</v>
      </c>
      <c r="CM261" s="153" t="s">
        <v>7469</v>
      </c>
      <c r="CN261" s="153" t="s">
        <v>7469</v>
      </c>
      <c r="CO261" s="153">
        <v>0</v>
      </c>
      <c r="CP261" s="153">
        <v>0</v>
      </c>
      <c r="CQ261" s="153">
        <v>0</v>
      </c>
      <c r="CR261" s="153" t="s">
        <v>7469</v>
      </c>
      <c r="CS261" s="153">
        <v>0</v>
      </c>
      <c r="CT261" s="153">
        <v>0</v>
      </c>
      <c r="CU261" s="153">
        <v>0</v>
      </c>
      <c r="CV261" s="153" t="s">
        <v>7469</v>
      </c>
      <c r="CW261" s="153" t="s">
        <v>7469</v>
      </c>
      <c r="CX261" s="153" t="s">
        <v>7469</v>
      </c>
      <c r="CY261" s="153">
        <v>0</v>
      </c>
      <c r="CZ261" s="153">
        <v>0</v>
      </c>
      <c r="DA261" s="153">
        <v>0</v>
      </c>
      <c r="DB261" s="153" t="s">
        <v>7469</v>
      </c>
      <c r="DC261" s="153">
        <v>0</v>
      </c>
      <c r="DD261" s="153">
        <v>0</v>
      </c>
      <c r="DE261" s="153">
        <v>0</v>
      </c>
      <c r="DF261" s="153" t="s">
        <v>7469</v>
      </c>
      <c r="DG261" s="153">
        <v>0</v>
      </c>
      <c r="DH261" s="153">
        <v>0</v>
      </c>
      <c r="DI261" s="153" t="s">
        <v>7469</v>
      </c>
      <c r="DJ261" s="153" t="s">
        <v>7469</v>
      </c>
      <c r="DK261" s="153">
        <v>0</v>
      </c>
      <c r="DL261" s="153">
        <v>0</v>
      </c>
      <c r="DM261" s="153">
        <v>0</v>
      </c>
      <c r="DN261" s="153">
        <v>0</v>
      </c>
      <c r="DO261" s="153">
        <v>0</v>
      </c>
      <c r="DP261" s="153">
        <v>0</v>
      </c>
      <c r="DQ261" s="153">
        <v>0</v>
      </c>
      <c r="DR261" s="153" t="s">
        <v>7469</v>
      </c>
      <c r="DS261" s="153">
        <v>0</v>
      </c>
      <c r="DT261" s="153">
        <v>0</v>
      </c>
      <c r="DU261" s="153">
        <v>0</v>
      </c>
      <c r="DV261" s="153" t="s">
        <v>7469</v>
      </c>
      <c r="DW261" s="153" t="s">
        <v>7469</v>
      </c>
      <c r="DX261" s="153">
        <v>0</v>
      </c>
      <c r="DY261" s="153">
        <v>0</v>
      </c>
      <c r="DZ261" s="153">
        <v>0</v>
      </c>
      <c r="EA261" s="153">
        <v>0</v>
      </c>
      <c r="EB261" s="153">
        <v>0</v>
      </c>
      <c r="EC261" s="153">
        <v>0</v>
      </c>
      <c r="ED261" s="153">
        <v>0</v>
      </c>
      <c r="EE261" s="153" t="s">
        <v>7469</v>
      </c>
      <c r="EF261" s="153">
        <v>0</v>
      </c>
      <c r="EG261" s="153">
        <v>0</v>
      </c>
      <c r="EH261" s="153" t="s">
        <v>7469</v>
      </c>
      <c r="EI261" s="153">
        <v>0</v>
      </c>
      <c r="EJ261" s="153" t="s">
        <v>7469</v>
      </c>
      <c r="EK261" s="153" t="s">
        <v>7469</v>
      </c>
      <c r="EL261" s="153">
        <v>3.5000000000000001E-3</v>
      </c>
      <c r="EM261" s="153">
        <v>0</v>
      </c>
      <c r="EN261" s="153" t="s">
        <v>7469</v>
      </c>
    </row>
    <row r="262" spans="3:144">
      <c r="C262" s="120"/>
      <c r="D262" s="103"/>
      <c r="E262" s="120" t="s">
        <v>8098</v>
      </c>
      <c r="F262" s="126" t="s">
        <v>8136</v>
      </c>
      <c r="G262" s="151" t="s">
        <v>8090</v>
      </c>
      <c r="H262" s="152" t="s">
        <v>8097</v>
      </c>
      <c r="I262" s="153">
        <v>0</v>
      </c>
      <c r="J262" s="153">
        <v>0</v>
      </c>
      <c r="K262" s="153">
        <v>0</v>
      </c>
      <c r="L262" s="153">
        <v>0</v>
      </c>
      <c r="M262" s="153" t="s">
        <v>7469</v>
      </c>
      <c r="N262" s="153">
        <v>0</v>
      </c>
      <c r="O262" s="153">
        <v>0</v>
      </c>
      <c r="P262" s="153">
        <v>0</v>
      </c>
      <c r="Q262" s="153">
        <v>0</v>
      </c>
      <c r="R262" s="153">
        <v>0</v>
      </c>
      <c r="S262" s="153">
        <v>0</v>
      </c>
      <c r="T262" s="153">
        <v>12.579599999999999</v>
      </c>
      <c r="U262" s="153" t="s">
        <v>7469</v>
      </c>
      <c r="V262" s="153">
        <v>0</v>
      </c>
      <c r="W262" s="153">
        <v>0</v>
      </c>
      <c r="X262" s="153">
        <v>0</v>
      </c>
      <c r="Y262" s="153">
        <v>0</v>
      </c>
      <c r="Z262" s="153">
        <v>0</v>
      </c>
      <c r="AA262" s="153">
        <v>0</v>
      </c>
      <c r="AB262" s="153">
        <v>0</v>
      </c>
      <c r="AC262" s="153">
        <v>3.6700000000000003E-2</v>
      </c>
      <c r="AD262" s="153">
        <v>0</v>
      </c>
      <c r="AE262" s="153">
        <v>0</v>
      </c>
      <c r="AF262" s="153">
        <v>0</v>
      </c>
      <c r="AG262" s="153">
        <v>0</v>
      </c>
      <c r="AH262" s="153" t="s">
        <v>7469</v>
      </c>
      <c r="AI262" s="153" t="s">
        <v>7469</v>
      </c>
      <c r="AJ262" s="153">
        <v>0</v>
      </c>
      <c r="AK262" s="153" t="s">
        <v>7469</v>
      </c>
      <c r="AL262" s="153">
        <v>0</v>
      </c>
      <c r="AM262" s="153" t="s">
        <v>7469</v>
      </c>
      <c r="AN262" s="153">
        <v>0</v>
      </c>
      <c r="AO262" s="153">
        <v>0</v>
      </c>
      <c r="AP262" s="153">
        <v>0</v>
      </c>
      <c r="AQ262" s="153">
        <v>1E-4</v>
      </c>
      <c r="AR262" s="153">
        <v>0</v>
      </c>
      <c r="AS262" s="153">
        <v>0</v>
      </c>
      <c r="AT262" s="153">
        <v>0</v>
      </c>
      <c r="AU262" s="153">
        <v>0</v>
      </c>
      <c r="AV262" s="153">
        <v>0</v>
      </c>
      <c r="AW262" s="153" t="s">
        <v>7469</v>
      </c>
      <c r="AX262" s="153" t="s">
        <v>7469</v>
      </c>
      <c r="AY262" s="153" t="s">
        <v>7469</v>
      </c>
      <c r="AZ262" s="153">
        <v>0</v>
      </c>
      <c r="BA262" s="153">
        <v>0</v>
      </c>
      <c r="BB262" s="153" t="s">
        <v>7469</v>
      </c>
      <c r="BC262" s="153" t="s">
        <v>7469</v>
      </c>
      <c r="BD262" s="153" t="s">
        <v>7469</v>
      </c>
      <c r="BE262" s="153">
        <v>0</v>
      </c>
      <c r="BF262" s="153" t="s">
        <v>7469</v>
      </c>
      <c r="BG262" s="153">
        <v>0</v>
      </c>
      <c r="BH262" s="153" t="s">
        <v>7469</v>
      </c>
      <c r="BI262" s="153">
        <v>0</v>
      </c>
      <c r="BJ262" s="153">
        <v>0</v>
      </c>
      <c r="BK262" s="153" t="s">
        <v>7469</v>
      </c>
      <c r="BL262" s="153">
        <v>0</v>
      </c>
      <c r="BM262" s="153">
        <v>0.14449999999999999</v>
      </c>
      <c r="BN262" s="153">
        <v>0</v>
      </c>
      <c r="BO262" s="153">
        <v>0</v>
      </c>
      <c r="BP262" s="153" t="s">
        <v>7469</v>
      </c>
      <c r="BQ262" s="153" t="s">
        <v>7469</v>
      </c>
      <c r="BR262" s="153" t="s">
        <v>7469</v>
      </c>
      <c r="BS262" s="153">
        <v>0</v>
      </c>
      <c r="BT262" s="153" t="s">
        <v>7469</v>
      </c>
      <c r="BU262" s="153">
        <v>0</v>
      </c>
      <c r="BV262" s="153" t="s">
        <v>7469</v>
      </c>
      <c r="BW262" s="153" t="s">
        <v>7469</v>
      </c>
      <c r="BX262" s="153">
        <v>0</v>
      </c>
      <c r="BY262" s="153" t="s">
        <v>7469</v>
      </c>
      <c r="BZ262" s="153">
        <v>0</v>
      </c>
      <c r="CA262" s="153">
        <v>0</v>
      </c>
      <c r="CB262" s="153">
        <v>0</v>
      </c>
      <c r="CC262" s="153">
        <v>0</v>
      </c>
      <c r="CD262" s="153">
        <v>0</v>
      </c>
      <c r="CE262" s="153" t="s">
        <v>7469</v>
      </c>
      <c r="CF262" s="153" t="s">
        <v>7469</v>
      </c>
      <c r="CG262" s="153" t="s">
        <v>7469</v>
      </c>
      <c r="CH262" s="153">
        <v>0</v>
      </c>
      <c r="CI262" s="153">
        <v>0</v>
      </c>
      <c r="CJ262" s="153" t="s">
        <v>7469</v>
      </c>
      <c r="CK262" s="153">
        <v>0</v>
      </c>
      <c r="CL262" s="153" t="s">
        <v>7469</v>
      </c>
      <c r="CM262" s="153" t="s">
        <v>7469</v>
      </c>
      <c r="CN262" s="153" t="s">
        <v>7469</v>
      </c>
      <c r="CO262" s="153">
        <v>0</v>
      </c>
      <c r="CP262" s="153">
        <v>0</v>
      </c>
      <c r="CQ262" s="153">
        <v>0</v>
      </c>
      <c r="CR262" s="153" t="s">
        <v>7469</v>
      </c>
      <c r="CS262" s="153">
        <v>0</v>
      </c>
      <c r="CT262" s="153">
        <v>0</v>
      </c>
      <c r="CU262" s="153">
        <v>0</v>
      </c>
      <c r="CV262" s="153" t="s">
        <v>7469</v>
      </c>
      <c r="CW262" s="153" t="s">
        <v>7469</v>
      </c>
      <c r="CX262" s="153" t="s">
        <v>7469</v>
      </c>
      <c r="CY262" s="153">
        <v>0</v>
      </c>
      <c r="CZ262" s="153">
        <v>0</v>
      </c>
      <c r="DA262" s="153">
        <v>0</v>
      </c>
      <c r="DB262" s="153" t="s">
        <v>7469</v>
      </c>
      <c r="DC262" s="153">
        <v>0</v>
      </c>
      <c r="DD262" s="153">
        <v>0</v>
      </c>
      <c r="DE262" s="153">
        <v>0</v>
      </c>
      <c r="DF262" s="153" t="s">
        <v>7469</v>
      </c>
      <c r="DG262" s="153">
        <v>0</v>
      </c>
      <c r="DH262" s="153">
        <v>0</v>
      </c>
      <c r="DI262" s="153" t="s">
        <v>7469</v>
      </c>
      <c r="DJ262" s="153" t="s">
        <v>7469</v>
      </c>
      <c r="DK262" s="153">
        <v>0</v>
      </c>
      <c r="DL262" s="153">
        <v>0</v>
      </c>
      <c r="DM262" s="153">
        <v>0</v>
      </c>
      <c r="DN262" s="153">
        <v>0</v>
      </c>
      <c r="DO262" s="153">
        <v>0</v>
      </c>
      <c r="DP262" s="153">
        <v>0</v>
      </c>
      <c r="DQ262" s="153">
        <v>0</v>
      </c>
      <c r="DR262" s="153" t="s">
        <v>7469</v>
      </c>
      <c r="DS262" s="153">
        <v>0</v>
      </c>
      <c r="DT262" s="153">
        <v>0</v>
      </c>
      <c r="DU262" s="153">
        <v>0</v>
      </c>
      <c r="DV262" s="153" t="s">
        <v>7469</v>
      </c>
      <c r="DW262" s="153" t="s">
        <v>7469</v>
      </c>
      <c r="DX262" s="153">
        <v>0</v>
      </c>
      <c r="DY262" s="153">
        <v>0</v>
      </c>
      <c r="DZ262" s="153">
        <v>0</v>
      </c>
      <c r="EA262" s="153">
        <v>0</v>
      </c>
      <c r="EB262" s="153">
        <v>0</v>
      </c>
      <c r="EC262" s="153">
        <v>0</v>
      </c>
      <c r="ED262" s="153">
        <v>0</v>
      </c>
      <c r="EE262" s="153" t="s">
        <v>7469</v>
      </c>
      <c r="EF262" s="153">
        <v>0</v>
      </c>
      <c r="EG262" s="153">
        <v>0</v>
      </c>
      <c r="EH262" s="153" t="s">
        <v>7469</v>
      </c>
      <c r="EI262" s="153">
        <v>0</v>
      </c>
      <c r="EJ262" s="153" t="s">
        <v>7469</v>
      </c>
      <c r="EK262" s="153" t="s">
        <v>7469</v>
      </c>
      <c r="EL262" s="153">
        <v>3.5000000000000001E-3</v>
      </c>
      <c r="EM262" s="153">
        <v>0</v>
      </c>
      <c r="EN262" s="153" t="s">
        <v>7469</v>
      </c>
    </row>
    <row r="263" spans="3:144">
      <c r="C263" s="120"/>
      <c r="D263" s="103"/>
      <c r="E263" s="120" t="s">
        <v>7693</v>
      </c>
      <c r="F263" s="126" t="s">
        <v>8136</v>
      </c>
      <c r="G263" s="151" t="s">
        <v>8090</v>
      </c>
      <c r="H263" s="152" t="s">
        <v>8097</v>
      </c>
      <c r="I263" s="153">
        <v>0</v>
      </c>
      <c r="J263" s="153">
        <v>0</v>
      </c>
      <c r="K263" s="153">
        <v>0</v>
      </c>
      <c r="L263" s="153">
        <v>0</v>
      </c>
      <c r="M263" s="153" t="s">
        <v>7469</v>
      </c>
      <c r="N263" s="153">
        <v>0</v>
      </c>
      <c r="O263" s="153">
        <v>0</v>
      </c>
      <c r="P263" s="153">
        <v>0</v>
      </c>
      <c r="Q263" s="153">
        <v>0</v>
      </c>
      <c r="R263" s="153">
        <v>0</v>
      </c>
      <c r="S263" s="153">
        <v>0</v>
      </c>
      <c r="T263" s="153" t="s">
        <v>7469</v>
      </c>
      <c r="U263" s="153" t="s">
        <v>7469</v>
      </c>
      <c r="V263" s="153">
        <v>0</v>
      </c>
      <c r="W263" s="153">
        <v>0</v>
      </c>
      <c r="X263" s="153">
        <v>0</v>
      </c>
      <c r="Y263" s="153">
        <v>0</v>
      </c>
      <c r="Z263" s="153">
        <v>0</v>
      </c>
      <c r="AA263" s="153">
        <v>0</v>
      </c>
      <c r="AB263" s="153" t="s">
        <v>7469</v>
      </c>
      <c r="AC263" s="153">
        <v>3.6700000000000003E-2</v>
      </c>
      <c r="AD263" s="153">
        <v>0</v>
      </c>
      <c r="AE263" s="153">
        <v>0</v>
      </c>
      <c r="AF263" s="153">
        <v>0</v>
      </c>
      <c r="AG263" s="153">
        <v>0</v>
      </c>
      <c r="AH263" s="153" t="s">
        <v>7469</v>
      </c>
      <c r="AI263" s="153" t="s">
        <v>7469</v>
      </c>
      <c r="AJ263" s="153">
        <v>0</v>
      </c>
      <c r="AK263" s="153" t="s">
        <v>7469</v>
      </c>
      <c r="AL263" s="153" t="s">
        <v>7469</v>
      </c>
      <c r="AM263" s="153" t="s">
        <v>7469</v>
      </c>
      <c r="AN263" s="153">
        <v>0</v>
      </c>
      <c r="AO263" s="153">
        <v>0</v>
      </c>
      <c r="AP263" s="153" t="s">
        <v>7469</v>
      </c>
      <c r="AQ263" s="153">
        <v>1E-4</v>
      </c>
      <c r="AR263" s="153">
        <v>0</v>
      </c>
      <c r="AS263" s="153">
        <v>0</v>
      </c>
      <c r="AT263" s="153">
        <v>0</v>
      </c>
      <c r="AU263" s="153">
        <v>0</v>
      </c>
      <c r="AV263" s="153">
        <v>0</v>
      </c>
      <c r="AW263" s="153" t="s">
        <v>7469</v>
      </c>
      <c r="AX263" s="153" t="s">
        <v>7469</v>
      </c>
      <c r="AY263" s="153" t="s">
        <v>7469</v>
      </c>
      <c r="AZ263" s="153">
        <v>0</v>
      </c>
      <c r="BA263" s="153" t="s">
        <v>7469</v>
      </c>
      <c r="BB263" s="153" t="s">
        <v>7469</v>
      </c>
      <c r="BC263" s="153" t="s">
        <v>7469</v>
      </c>
      <c r="BD263" s="153" t="s">
        <v>7469</v>
      </c>
      <c r="BE263" s="153">
        <v>0</v>
      </c>
      <c r="BF263" s="153">
        <v>0</v>
      </c>
      <c r="BG263" s="153">
        <v>0</v>
      </c>
      <c r="BH263" s="153" t="s">
        <v>7469</v>
      </c>
      <c r="BI263" s="153">
        <v>0</v>
      </c>
      <c r="BJ263" s="153">
        <v>0</v>
      </c>
      <c r="BK263" s="153" t="s">
        <v>7469</v>
      </c>
      <c r="BL263" s="153">
        <v>0</v>
      </c>
      <c r="BM263" s="153" t="s">
        <v>7469</v>
      </c>
      <c r="BN263" s="153">
        <v>0</v>
      </c>
      <c r="BO263" s="153">
        <v>0</v>
      </c>
      <c r="BP263" s="153" t="s">
        <v>7469</v>
      </c>
      <c r="BQ263" s="153">
        <v>0</v>
      </c>
      <c r="BR263" s="153" t="s">
        <v>7469</v>
      </c>
      <c r="BS263" s="153">
        <v>0</v>
      </c>
      <c r="BT263" s="153" t="s">
        <v>7469</v>
      </c>
      <c r="BU263" s="153">
        <v>0</v>
      </c>
      <c r="BV263" s="153" t="s">
        <v>7469</v>
      </c>
      <c r="BW263" s="153" t="s">
        <v>7469</v>
      </c>
      <c r="BX263" s="153">
        <v>0</v>
      </c>
      <c r="BY263" s="153" t="s">
        <v>7469</v>
      </c>
      <c r="BZ263" s="153" t="s">
        <v>7469</v>
      </c>
      <c r="CA263" s="153">
        <v>0</v>
      </c>
      <c r="CB263" s="153">
        <v>0</v>
      </c>
      <c r="CC263" s="153">
        <v>0</v>
      </c>
      <c r="CD263" s="153" t="s">
        <v>7469</v>
      </c>
      <c r="CE263" s="153" t="s">
        <v>7469</v>
      </c>
      <c r="CF263" s="153" t="s">
        <v>7469</v>
      </c>
      <c r="CG263" s="153" t="s">
        <v>7469</v>
      </c>
      <c r="CH263" s="153">
        <v>0</v>
      </c>
      <c r="CI263" s="153">
        <v>0</v>
      </c>
      <c r="CJ263" s="153" t="s">
        <v>7469</v>
      </c>
      <c r="CK263" s="153">
        <v>0</v>
      </c>
      <c r="CL263" s="153" t="s">
        <v>7469</v>
      </c>
      <c r="CM263" s="153" t="s">
        <v>7469</v>
      </c>
      <c r="CN263" s="153" t="s">
        <v>7469</v>
      </c>
      <c r="CO263" s="153">
        <v>0</v>
      </c>
      <c r="CP263" s="153">
        <v>0</v>
      </c>
      <c r="CQ263" s="153" t="s">
        <v>7469</v>
      </c>
      <c r="CR263" s="153" t="s">
        <v>7469</v>
      </c>
      <c r="CS263" s="153">
        <v>0</v>
      </c>
      <c r="CT263" s="153">
        <v>0</v>
      </c>
      <c r="CU263" s="153">
        <v>0</v>
      </c>
      <c r="CV263" s="153" t="s">
        <v>7469</v>
      </c>
      <c r="CW263" s="153" t="s">
        <v>7469</v>
      </c>
      <c r="CX263" s="153" t="s">
        <v>7469</v>
      </c>
      <c r="CY263" s="153">
        <v>0</v>
      </c>
      <c r="CZ263" s="153">
        <v>0</v>
      </c>
      <c r="DA263" s="153" t="s">
        <v>7469</v>
      </c>
      <c r="DB263" s="153" t="s">
        <v>7469</v>
      </c>
      <c r="DC263" s="153">
        <v>0</v>
      </c>
      <c r="DD263" s="153">
        <v>0</v>
      </c>
      <c r="DE263" s="153" t="s">
        <v>7469</v>
      </c>
      <c r="DF263" s="153" t="s">
        <v>7469</v>
      </c>
      <c r="DG263" s="153">
        <v>0</v>
      </c>
      <c r="DH263" s="153">
        <v>0</v>
      </c>
      <c r="DI263" s="153" t="s">
        <v>7469</v>
      </c>
      <c r="DJ263" s="153" t="s">
        <v>7469</v>
      </c>
      <c r="DK263" s="153">
        <v>0</v>
      </c>
      <c r="DL263" s="153" t="s">
        <v>7469</v>
      </c>
      <c r="DM263" s="153">
        <v>0</v>
      </c>
      <c r="DN263" s="153">
        <v>0</v>
      </c>
      <c r="DO263" s="153">
        <v>0</v>
      </c>
      <c r="DP263" s="153">
        <v>0</v>
      </c>
      <c r="DQ263" s="153">
        <v>0</v>
      </c>
      <c r="DR263" s="153" t="s">
        <v>7469</v>
      </c>
      <c r="DS263" s="153">
        <v>0</v>
      </c>
      <c r="DT263" s="153">
        <v>0</v>
      </c>
      <c r="DU263" s="153">
        <v>0</v>
      </c>
      <c r="DV263" s="153" t="s">
        <v>7469</v>
      </c>
      <c r="DW263" s="153" t="s">
        <v>7469</v>
      </c>
      <c r="DX263" s="153">
        <v>0</v>
      </c>
      <c r="DY263" s="153">
        <v>0</v>
      </c>
      <c r="DZ263" s="153">
        <v>0</v>
      </c>
      <c r="EA263" s="153">
        <v>0</v>
      </c>
      <c r="EB263" s="153">
        <v>0</v>
      </c>
      <c r="EC263" s="153">
        <v>0</v>
      </c>
      <c r="ED263" s="153">
        <v>0</v>
      </c>
      <c r="EE263" s="153">
        <v>0</v>
      </c>
      <c r="EF263" s="153">
        <v>0</v>
      </c>
      <c r="EG263" s="153">
        <v>0</v>
      </c>
      <c r="EH263" s="153" t="s">
        <v>7469</v>
      </c>
      <c r="EI263" s="153">
        <v>0</v>
      </c>
      <c r="EJ263" s="153" t="s">
        <v>7469</v>
      </c>
      <c r="EK263" s="153" t="s">
        <v>7469</v>
      </c>
      <c r="EL263" s="153">
        <v>3.5000000000000001E-3</v>
      </c>
      <c r="EM263" s="153">
        <v>0</v>
      </c>
      <c r="EN263" s="153" t="s">
        <v>7469</v>
      </c>
    </row>
    <row r="264" spans="3:144">
      <c r="C264" s="120"/>
      <c r="D264" s="103"/>
      <c r="E264" s="120" t="s">
        <v>8099</v>
      </c>
      <c r="F264" s="126" t="s">
        <v>8136</v>
      </c>
      <c r="G264" s="151" t="s">
        <v>8090</v>
      </c>
      <c r="H264" s="152" t="s">
        <v>8097</v>
      </c>
      <c r="I264" s="153">
        <v>0</v>
      </c>
      <c r="J264" s="153">
        <v>0</v>
      </c>
      <c r="K264" s="153">
        <v>0</v>
      </c>
      <c r="L264" s="153">
        <v>0</v>
      </c>
      <c r="M264" s="153" t="s">
        <v>7469</v>
      </c>
      <c r="N264" s="153">
        <v>0</v>
      </c>
      <c r="O264" s="153">
        <v>0</v>
      </c>
      <c r="P264" s="153">
        <v>0</v>
      </c>
      <c r="Q264" s="153">
        <v>0</v>
      </c>
      <c r="R264" s="153">
        <v>0</v>
      </c>
      <c r="S264" s="153">
        <v>0</v>
      </c>
      <c r="T264" s="153" t="s">
        <v>7469</v>
      </c>
      <c r="U264" s="153" t="s">
        <v>7469</v>
      </c>
      <c r="V264" s="153">
        <v>0</v>
      </c>
      <c r="W264" s="153">
        <v>0</v>
      </c>
      <c r="X264" s="153">
        <v>0</v>
      </c>
      <c r="Y264" s="153">
        <v>0</v>
      </c>
      <c r="Z264" s="153">
        <v>0</v>
      </c>
      <c r="AA264" s="153">
        <v>0</v>
      </c>
      <c r="AB264" s="153" t="s">
        <v>7469</v>
      </c>
      <c r="AC264" s="153">
        <v>3.6700000000000003E-2</v>
      </c>
      <c r="AD264" s="153">
        <v>0</v>
      </c>
      <c r="AE264" s="153">
        <v>0</v>
      </c>
      <c r="AF264" s="153">
        <v>0</v>
      </c>
      <c r="AG264" s="153">
        <v>0</v>
      </c>
      <c r="AH264" s="153" t="s">
        <v>7469</v>
      </c>
      <c r="AI264" s="153" t="s">
        <v>7469</v>
      </c>
      <c r="AJ264" s="153">
        <v>0</v>
      </c>
      <c r="AK264" s="153" t="s">
        <v>7469</v>
      </c>
      <c r="AL264" s="153" t="s">
        <v>7469</v>
      </c>
      <c r="AM264" s="153" t="s">
        <v>7469</v>
      </c>
      <c r="AN264" s="153">
        <v>0</v>
      </c>
      <c r="AO264" s="153">
        <v>0</v>
      </c>
      <c r="AP264" s="153" t="s">
        <v>7469</v>
      </c>
      <c r="AQ264" s="153">
        <v>1E-4</v>
      </c>
      <c r="AR264" s="153">
        <v>0</v>
      </c>
      <c r="AS264" s="153">
        <v>0</v>
      </c>
      <c r="AT264" s="153">
        <v>0</v>
      </c>
      <c r="AU264" s="153">
        <v>0</v>
      </c>
      <c r="AV264" s="153">
        <v>0</v>
      </c>
      <c r="AW264" s="153" t="s">
        <v>7469</v>
      </c>
      <c r="AX264" s="153" t="s">
        <v>7469</v>
      </c>
      <c r="AY264" s="153" t="s">
        <v>7469</v>
      </c>
      <c r="AZ264" s="153">
        <v>0</v>
      </c>
      <c r="BA264" s="153" t="s">
        <v>7469</v>
      </c>
      <c r="BB264" s="153" t="s">
        <v>7469</v>
      </c>
      <c r="BC264" s="153" t="s">
        <v>7469</v>
      </c>
      <c r="BD264" s="153" t="s">
        <v>7469</v>
      </c>
      <c r="BE264" s="153">
        <v>0</v>
      </c>
      <c r="BF264" s="153">
        <v>0</v>
      </c>
      <c r="BG264" s="153">
        <v>0</v>
      </c>
      <c r="BH264" s="153" t="s">
        <v>7469</v>
      </c>
      <c r="BI264" s="153">
        <v>0</v>
      </c>
      <c r="BJ264" s="153">
        <v>0</v>
      </c>
      <c r="BK264" s="153" t="s">
        <v>7469</v>
      </c>
      <c r="BL264" s="153">
        <v>0</v>
      </c>
      <c r="BM264" s="153" t="s">
        <v>7469</v>
      </c>
      <c r="BN264" s="153">
        <v>0</v>
      </c>
      <c r="BO264" s="153">
        <v>0</v>
      </c>
      <c r="BP264" s="153" t="s">
        <v>7469</v>
      </c>
      <c r="BQ264" s="153">
        <v>0</v>
      </c>
      <c r="BR264" s="153" t="s">
        <v>7469</v>
      </c>
      <c r="BS264" s="153">
        <v>0</v>
      </c>
      <c r="BT264" s="153" t="s">
        <v>7469</v>
      </c>
      <c r="BU264" s="153">
        <v>0</v>
      </c>
      <c r="BV264" s="153" t="s">
        <v>7469</v>
      </c>
      <c r="BW264" s="153" t="s">
        <v>7469</v>
      </c>
      <c r="BX264" s="153">
        <v>0</v>
      </c>
      <c r="BY264" s="153" t="s">
        <v>7469</v>
      </c>
      <c r="BZ264" s="153" t="s">
        <v>7469</v>
      </c>
      <c r="CA264" s="153">
        <v>0</v>
      </c>
      <c r="CB264" s="153">
        <v>0</v>
      </c>
      <c r="CC264" s="153">
        <v>0</v>
      </c>
      <c r="CD264" s="153" t="s">
        <v>7469</v>
      </c>
      <c r="CE264" s="153" t="s">
        <v>7469</v>
      </c>
      <c r="CF264" s="153" t="s">
        <v>7469</v>
      </c>
      <c r="CG264" s="153" t="s">
        <v>7469</v>
      </c>
      <c r="CH264" s="153">
        <v>0</v>
      </c>
      <c r="CI264" s="153">
        <v>0</v>
      </c>
      <c r="CJ264" s="153" t="s">
        <v>7469</v>
      </c>
      <c r="CK264" s="153" t="s">
        <v>7469</v>
      </c>
      <c r="CL264" s="153" t="s">
        <v>7469</v>
      </c>
      <c r="CM264" s="153" t="s">
        <v>7469</v>
      </c>
      <c r="CN264" s="153" t="s">
        <v>7469</v>
      </c>
      <c r="CO264" s="153">
        <v>0</v>
      </c>
      <c r="CP264" s="153">
        <v>0</v>
      </c>
      <c r="CQ264" s="153" t="s">
        <v>7469</v>
      </c>
      <c r="CR264" s="153" t="s">
        <v>7469</v>
      </c>
      <c r="CS264" s="153">
        <v>0</v>
      </c>
      <c r="CT264" s="153">
        <v>0</v>
      </c>
      <c r="CU264" s="153">
        <v>0</v>
      </c>
      <c r="CV264" s="153" t="s">
        <v>7469</v>
      </c>
      <c r="CW264" s="153" t="s">
        <v>7469</v>
      </c>
      <c r="CX264" s="153" t="s">
        <v>7469</v>
      </c>
      <c r="CY264" s="153">
        <v>0</v>
      </c>
      <c r="CZ264" s="153">
        <v>0</v>
      </c>
      <c r="DA264" s="153" t="s">
        <v>7469</v>
      </c>
      <c r="DB264" s="153" t="s">
        <v>7469</v>
      </c>
      <c r="DC264" s="153">
        <v>0</v>
      </c>
      <c r="DD264" s="153">
        <v>0</v>
      </c>
      <c r="DE264" s="153" t="s">
        <v>7469</v>
      </c>
      <c r="DF264" s="153" t="s">
        <v>7469</v>
      </c>
      <c r="DG264" s="153">
        <v>0</v>
      </c>
      <c r="DH264" s="153">
        <v>0</v>
      </c>
      <c r="DI264" s="153" t="s">
        <v>7469</v>
      </c>
      <c r="DJ264" s="153" t="s">
        <v>7469</v>
      </c>
      <c r="DK264" s="153">
        <v>0</v>
      </c>
      <c r="DL264" s="153" t="s">
        <v>7469</v>
      </c>
      <c r="DM264" s="153">
        <v>0</v>
      </c>
      <c r="DN264" s="153">
        <v>0</v>
      </c>
      <c r="DO264" s="153">
        <v>0</v>
      </c>
      <c r="DP264" s="153">
        <v>0</v>
      </c>
      <c r="DQ264" s="153">
        <v>0</v>
      </c>
      <c r="DR264" s="153" t="s">
        <v>7469</v>
      </c>
      <c r="DS264" s="153">
        <v>0</v>
      </c>
      <c r="DT264" s="153">
        <v>0</v>
      </c>
      <c r="DU264" s="153">
        <v>0</v>
      </c>
      <c r="DV264" s="153" t="s">
        <v>7469</v>
      </c>
      <c r="DW264" s="153" t="s">
        <v>7469</v>
      </c>
      <c r="DX264" s="153">
        <v>0</v>
      </c>
      <c r="DY264" s="153">
        <v>0</v>
      </c>
      <c r="DZ264" s="153">
        <v>0</v>
      </c>
      <c r="EA264" s="153">
        <v>0</v>
      </c>
      <c r="EB264" s="153">
        <v>0</v>
      </c>
      <c r="EC264" s="153">
        <v>0</v>
      </c>
      <c r="ED264" s="153">
        <v>0</v>
      </c>
      <c r="EE264" s="153">
        <v>0</v>
      </c>
      <c r="EF264" s="153">
        <v>0</v>
      </c>
      <c r="EG264" s="153">
        <v>0</v>
      </c>
      <c r="EH264" s="153" t="s">
        <v>7469</v>
      </c>
      <c r="EI264" s="153">
        <v>0</v>
      </c>
      <c r="EJ264" s="153" t="s">
        <v>7469</v>
      </c>
      <c r="EK264" s="153" t="s">
        <v>7469</v>
      </c>
      <c r="EL264" s="153">
        <v>3.5000000000000001E-3</v>
      </c>
      <c r="EM264" s="153">
        <v>0</v>
      </c>
      <c r="EN264" s="153" t="s">
        <v>7469</v>
      </c>
    </row>
    <row r="265" spans="3:144">
      <c r="C265" s="120"/>
      <c r="D265" s="103"/>
      <c r="E265" s="120" t="s">
        <v>8100</v>
      </c>
      <c r="F265" s="126" t="s">
        <v>8136</v>
      </c>
      <c r="G265" s="151" t="s">
        <v>8090</v>
      </c>
      <c r="H265" s="152" t="s">
        <v>8097</v>
      </c>
      <c r="I265" s="153" t="s">
        <v>7469</v>
      </c>
      <c r="J265" s="153" t="s">
        <v>7469</v>
      </c>
      <c r="K265" s="153" t="s">
        <v>7469</v>
      </c>
      <c r="L265" s="153" t="s">
        <v>7469</v>
      </c>
      <c r="M265" s="153" t="s">
        <v>7469</v>
      </c>
      <c r="N265" s="153">
        <v>0</v>
      </c>
      <c r="O265" s="153">
        <v>0</v>
      </c>
      <c r="P265" s="153" t="s">
        <v>7469</v>
      </c>
      <c r="Q265" s="153" t="s">
        <v>7469</v>
      </c>
      <c r="R265" s="153">
        <v>0</v>
      </c>
      <c r="S265" s="153" t="s">
        <v>7469</v>
      </c>
      <c r="T265" s="153" t="s">
        <v>7469</v>
      </c>
      <c r="U265" s="153" t="s">
        <v>7469</v>
      </c>
      <c r="V265" s="153" t="s">
        <v>7469</v>
      </c>
      <c r="W265" s="153" t="s">
        <v>7469</v>
      </c>
      <c r="X265" s="153" t="s">
        <v>7469</v>
      </c>
      <c r="Y265" s="153" t="s">
        <v>7469</v>
      </c>
      <c r="Z265" s="153" t="s">
        <v>7469</v>
      </c>
      <c r="AA265" s="153" t="s">
        <v>7469</v>
      </c>
      <c r="AB265" s="153" t="s">
        <v>7469</v>
      </c>
      <c r="AC265" s="153" t="s">
        <v>7469</v>
      </c>
      <c r="AD265" s="153" t="s">
        <v>7469</v>
      </c>
      <c r="AE265" s="153">
        <v>0</v>
      </c>
      <c r="AF265" s="153">
        <v>0</v>
      </c>
      <c r="AG265" s="153" t="s">
        <v>7469</v>
      </c>
      <c r="AH265" s="153" t="s">
        <v>7469</v>
      </c>
      <c r="AI265" s="153" t="s">
        <v>7469</v>
      </c>
      <c r="AJ265" s="153" t="s">
        <v>7469</v>
      </c>
      <c r="AK265" s="153" t="s">
        <v>7469</v>
      </c>
      <c r="AL265" s="153" t="s">
        <v>7469</v>
      </c>
      <c r="AM265" s="153" t="s">
        <v>7469</v>
      </c>
      <c r="AN265" s="153" t="s">
        <v>7469</v>
      </c>
      <c r="AO265" s="153" t="s">
        <v>7469</v>
      </c>
      <c r="AP265" s="153" t="s">
        <v>7469</v>
      </c>
      <c r="AQ265" s="153" t="s">
        <v>7469</v>
      </c>
      <c r="AR265" s="153" t="s">
        <v>7469</v>
      </c>
      <c r="AS265" s="153" t="s">
        <v>7469</v>
      </c>
      <c r="AT265" s="153" t="s">
        <v>7469</v>
      </c>
      <c r="AU265" s="153" t="s">
        <v>7469</v>
      </c>
      <c r="AV265" s="153" t="s">
        <v>7469</v>
      </c>
      <c r="AW265" s="153" t="s">
        <v>7469</v>
      </c>
      <c r="AX265" s="153" t="s">
        <v>7469</v>
      </c>
      <c r="AY265" s="153" t="s">
        <v>7469</v>
      </c>
      <c r="AZ265" s="153" t="s">
        <v>7469</v>
      </c>
      <c r="BA265" s="153" t="s">
        <v>7469</v>
      </c>
      <c r="BB265" s="153" t="s">
        <v>7469</v>
      </c>
      <c r="BC265" s="153" t="s">
        <v>7469</v>
      </c>
      <c r="BD265" s="153" t="s">
        <v>7469</v>
      </c>
      <c r="BE265" s="153" t="s">
        <v>7469</v>
      </c>
      <c r="BF265" s="153" t="s">
        <v>7469</v>
      </c>
      <c r="BG265" s="153">
        <v>0</v>
      </c>
      <c r="BH265" s="153" t="s">
        <v>7469</v>
      </c>
      <c r="BI265" s="153" t="s">
        <v>7469</v>
      </c>
      <c r="BJ265" s="153">
        <v>0</v>
      </c>
      <c r="BK265" s="153" t="s">
        <v>7469</v>
      </c>
      <c r="BL265" s="153" t="s">
        <v>7469</v>
      </c>
      <c r="BM265" s="153" t="s">
        <v>7469</v>
      </c>
      <c r="BN265" s="153">
        <v>0</v>
      </c>
      <c r="BO265" s="153">
        <v>0</v>
      </c>
      <c r="BP265" s="153" t="s">
        <v>7469</v>
      </c>
      <c r="BQ265" s="153" t="s">
        <v>7469</v>
      </c>
      <c r="BR265" s="153" t="s">
        <v>7469</v>
      </c>
      <c r="BS265" s="153" t="s">
        <v>7469</v>
      </c>
      <c r="BT265" s="153" t="s">
        <v>7469</v>
      </c>
      <c r="BU265" s="153" t="s">
        <v>7469</v>
      </c>
      <c r="BV265" s="153" t="s">
        <v>7469</v>
      </c>
      <c r="BW265" s="153" t="s">
        <v>7469</v>
      </c>
      <c r="BX265" s="153" t="s">
        <v>7469</v>
      </c>
      <c r="BY265" s="153" t="s">
        <v>7469</v>
      </c>
      <c r="BZ265" s="153" t="s">
        <v>7469</v>
      </c>
      <c r="CA265" s="153">
        <v>0</v>
      </c>
      <c r="CB265" s="153" t="s">
        <v>7469</v>
      </c>
      <c r="CC265" s="153" t="s">
        <v>7469</v>
      </c>
      <c r="CD265" s="153" t="s">
        <v>7469</v>
      </c>
      <c r="CE265" s="153" t="s">
        <v>7469</v>
      </c>
      <c r="CF265" s="153" t="s">
        <v>7469</v>
      </c>
      <c r="CG265" s="153" t="s">
        <v>7469</v>
      </c>
      <c r="CH265" s="153" t="s">
        <v>7469</v>
      </c>
      <c r="CI265" s="153" t="s">
        <v>7469</v>
      </c>
      <c r="CJ265" s="153" t="s">
        <v>7469</v>
      </c>
      <c r="CK265" s="153" t="s">
        <v>7469</v>
      </c>
      <c r="CL265" s="153" t="s">
        <v>7469</v>
      </c>
      <c r="CM265" s="153" t="s">
        <v>7469</v>
      </c>
      <c r="CN265" s="153" t="s">
        <v>7469</v>
      </c>
      <c r="CO265" s="153" t="s">
        <v>7469</v>
      </c>
      <c r="CP265" s="153" t="s">
        <v>7469</v>
      </c>
      <c r="CQ265" s="153" t="s">
        <v>7469</v>
      </c>
      <c r="CR265" s="153" t="s">
        <v>7469</v>
      </c>
      <c r="CS265" s="153" t="s">
        <v>7469</v>
      </c>
      <c r="CT265" s="153" t="s">
        <v>7469</v>
      </c>
      <c r="CU265" s="153">
        <v>0</v>
      </c>
      <c r="CV265" s="153" t="s">
        <v>7469</v>
      </c>
      <c r="CW265" s="153" t="s">
        <v>7469</v>
      </c>
      <c r="CX265" s="153" t="s">
        <v>7469</v>
      </c>
      <c r="CY265" s="153" t="s">
        <v>7469</v>
      </c>
      <c r="CZ265" s="153" t="s">
        <v>7469</v>
      </c>
      <c r="DA265" s="153" t="s">
        <v>7469</v>
      </c>
      <c r="DB265" s="153" t="s">
        <v>7469</v>
      </c>
      <c r="DC265" s="153" t="s">
        <v>7469</v>
      </c>
      <c r="DD265" s="153" t="s">
        <v>7469</v>
      </c>
      <c r="DE265" s="153" t="s">
        <v>7469</v>
      </c>
      <c r="DF265" s="153" t="s">
        <v>7469</v>
      </c>
      <c r="DG265" s="153" t="s">
        <v>7469</v>
      </c>
      <c r="DH265" s="153">
        <v>0</v>
      </c>
      <c r="DI265" s="153" t="s">
        <v>7469</v>
      </c>
      <c r="DJ265" s="153" t="s">
        <v>7469</v>
      </c>
      <c r="DK265" s="153">
        <v>0</v>
      </c>
      <c r="DL265" s="153" t="s">
        <v>7469</v>
      </c>
      <c r="DM265" s="153" t="s">
        <v>7469</v>
      </c>
      <c r="DN265" s="153" t="s">
        <v>7469</v>
      </c>
      <c r="DO265" s="153" t="s">
        <v>7469</v>
      </c>
      <c r="DP265" s="153" t="s">
        <v>7469</v>
      </c>
      <c r="DQ265" s="153">
        <v>0</v>
      </c>
      <c r="DR265" s="153" t="s">
        <v>7469</v>
      </c>
      <c r="DS265" s="153" t="s">
        <v>7469</v>
      </c>
      <c r="DT265" s="153" t="s">
        <v>7469</v>
      </c>
      <c r="DU265" s="153" t="s">
        <v>7469</v>
      </c>
      <c r="DV265" s="153" t="s">
        <v>7469</v>
      </c>
      <c r="DW265" s="153" t="s">
        <v>7469</v>
      </c>
      <c r="DX265" s="153" t="s">
        <v>7469</v>
      </c>
      <c r="DY265" s="153" t="s">
        <v>7469</v>
      </c>
      <c r="DZ265" s="153" t="s">
        <v>7469</v>
      </c>
      <c r="EA265" s="153" t="s">
        <v>7469</v>
      </c>
      <c r="EB265" s="153" t="s">
        <v>7469</v>
      </c>
      <c r="EC265" s="153" t="s">
        <v>7469</v>
      </c>
      <c r="ED265" s="153" t="s">
        <v>7469</v>
      </c>
      <c r="EE265" s="153">
        <v>0</v>
      </c>
      <c r="EF265" s="153" t="s">
        <v>7469</v>
      </c>
      <c r="EG265" s="153" t="s">
        <v>7469</v>
      </c>
      <c r="EH265" s="153" t="s">
        <v>7469</v>
      </c>
      <c r="EI265" s="153" t="s">
        <v>7469</v>
      </c>
      <c r="EJ265" s="153" t="s">
        <v>7469</v>
      </c>
      <c r="EK265" s="153" t="s">
        <v>7469</v>
      </c>
      <c r="EL265" s="153" t="s">
        <v>7469</v>
      </c>
      <c r="EM265" s="153" t="s">
        <v>7469</v>
      </c>
      <c r="EN265" s="153" t="s">
        <v>7469</v>
      </c>
    </row>
    <row r="266" spans="3:144">
      <c r="C266" s="120"/>
      <c r="D266" s="103"/>
      <c r="E266" s="120" t="s">
        <v>8101</v>
      </c>
      <c r="F266" s="126" t="s">
        <v>8136</v>
      </c>
      <c r="G266" s="151" t="s">
        <v>8090</v>
      </c>
      <c r="H266" s="152" t="s">
        <v>8097</v>
      </c>
      <c r="I266" s="153" t="s">
        <v>7469</v>
      </c>
      <c r="J266" s="153" t="s">
        <v>7469</v>
      </c>
      <c r="K266" s="153" t="s">
        <v>7469</v>
      </c>
      <c r="L266" s="153" t="s">
        <v>7469</v>
      </c>
      <c r="M266" s="153" t="s">
        <v>7469</v>
      </c>
      <c r="N266" s="153">
        <v>0</v>
      </c>
      <c r="O266" s="153">
        <v>0</v>
      </c>
      <c r="P266" s="153" t="s">
        <v>7469</v>
      </c>
      <c r="Q266" s="153" t="s">
        <v>7469</v>
      </c>
      <c r="R266" s="153">
        <v>0</v>
      </c>
      <c r="S266" s="153" t="s">
        <v>7469</v>
      </c>
      <c r="T266" s="153" t="s">
        <v>7469</v>
      </c>
      <c r="U266" s="153" t="s">
        <v>7469</v>
      </c>
      <c r="V266" s="153" t="s">
        <v>7469</v>
      </c>
      <c r="W266" s="153" t="s">
        <v>7469</v>
      </c>
      <c r="X266" s="153" t="s">
        <v>7469</v>
      </c>
      <c r="Y266" s="153" t="s">
        <v>7469</v>
      </c>
      <c r="Z266" s="153" t="s">
        <v>7469</v>
      </c>
      <c r="AA266" s="153" t="s">
        <v>7469</v>
      </c>
      <c r="AB266" s="153" t="s">
        <v>7469</v>
      </c>
      <c r="AC266" s="153" t="s">
        <v>7469</v>
      </c>
      <c r="AD266" s="153" t="s">
        <v>7469</v>
      </c>
      <c r="AE266" s="153">
        <v>0</v>
      </c>
      <c r="AF266" s="153">
        <v>0</v>
      </c>
      <c r="AG266" s="153" t="s">
        <v>7469</v>
      </c>
      <c r="AH266" s="153" t="s">
        <v>7469</v>
      </c>
      <c r="AI266" s="153" t="s">
        <v>7469</v>
      </c>
      <c r="AJ266" s="153" t="s">
        <v>7469</v>
      </c>
      <c r="AK266" s="153" t="s">
        <v>7469</v>
      </c>
      <c r="AL266" s="153" t="s">
        <v>7469</v>
      </c>
      <c r="AM266" s="153" t="s">
        <v>7469</v>
      </c>
      <c r="AN266" s="153" t="s">
        <v>7469</v>
      </c>
      <c r="AO266" s="153" t="s">
        <v>7469</v>
      </c>
      <c r="AP266" s="153">
        <v>0</v>
      </c>
      <c r="AQ266" s="153" t="s">
        <v>7469</v>
      </c>
      <c r="AR266" s="153" t="s">
        <v>7469</v>
      </c>
      <c r="AS266" s="153" t="s">
        <v>7469</v>
      </c>
      <c r="AT266" s="153" t="s">
        <v>7469</v>
      </c>
      <c r="AU266" s="153" t="s">
        <v>7469</v>
      </c>
      <c r="AV266" s="153" t="s">
        <v>7469</v>
      </c>
      <c r="AW266" s="153" t="s">
        <v>7469</v>
      </c>
      <c r="AX266" s="153" t="s">
        <v>7469</v>
      </c>
      <c r="AY266" s="153" t="s">
        <v>7469</v>
      </c>
      <c r="AZ266" s="153" t="s">
        <v>7469</v>
      </c>
      <c r="BA266" s="153" t="s">
        <v>7469</v>
      </c>
      <c r="BB266" s="153" t="s">
        <v>7469</v>
      </c>
      <c r="BC266" s="153" t="s">
        <v>7469</v>
      </c>
      <c r="BD266" s="153" t="s">
        <v>7469</v>
      </c>
      <c r="BE266" s="153" t="s">
        <v>7469</v>
      </c>
      <c r="BF266" s="153" t="s">
        <v>7469</v>
      </c>
      <c r="BG266" s="153">
        <v>0</v>
      </c>
      <c r="BH266" s="153" t="s">
        <v>7469</v>
      </c>
      <c r="BI266" s="153" t="s">
        <v>7469</v>
      </c>
      <c r="BJ266" s="153">
        <v>0</v>
      </c>
      <c r="BK266" s="153" t="s">
        <v>7469</v>
      </c>
      <c r="BL266" s="153" t="s">
        <v>7469</v>
      </c>
      <c r="BM266" s="153" t="s">
        <v>7469</v>
      </c>
      <c r="BN266" s="153">
        <v>0</v>
      </c>
      <c r="BO266" s="153" t="s">
        <v>7469</v>
      </c>
      <c r="BP266" s="153" t="s">
        <v>7469</v>
      </c>
      <c r="BQ266" s="153" t="s">
        <v>7469</v>
      </c>
      <c r="BR266" s="153" t="s">
        <v>7469</v>
      </c>
      <c r="BS266" s="153" t="s">
        <v>7469</v>
      </c>
      <c r="BT266" s="153" t="s">
        <v>7469</v>
      </c>
      <c r="BU266" s="153" t="s">
        <v>7469</v>
      </c>
      <c r="BV266" s="153" t="s">
        <v>7469</v>
      </c>
      <c r="BW266" s="153" t="s">
        <v>7469</v>
      </c>
      <c r="BX266" s="153" t="s">
        <v>7469</v>
      </c>
      <c r="BY266" s="153" t="s">
        <v>7469</v>
      </c>
      <c r="BZ266" s="153" t="s">
        <v>7469</v>
      </c>
      <c r="CA266" s="153">
        <v>0</v>
      </c>
      <c r="CB266" s="153" t="s">
        <v>7469</v>
      </c>
      <c r="CC266" s="153" t="s">
        <v>7469</v>
      </c>
      <c r="CD266" s="153" t="s">
        <v>7469</v>
      </c>
      <c r="CE266" s="153" t="s">
        <v>7469</v>
      </c>
      <c r="CF266" s="153" t="s">
        <v>7469</v>
      </c>
      <c r="CG266" s="153" t="s">
        <v>7469</v>
      </c>
      <c r="CH266" s="153" t="s">
        <v>7469</v>
      </c>
      <c r="CI266" s="153" t="s">
        <v>7469</v>
      </c>
      <c r="CJ266" s="153" t="s">
        <v>7469</v>
      </c>
      <c r="CK266" s="153" t="s">
        <v>7469</v>
      </c>
      <c r="CL266" s="153" t="s">
        <v>7469</v>
      </c>
      <c r="CM266" s="153" t="s">
        <v>7469</v>
      </c>
      <c r="CN266" s="153" t="s">
        <v>7469</v>
      </c>
      <c r="CO266" s="153" t="s">
        <v>7469</v>
      </c>
      <c r="CP266" s="153" t="s">
        <v>7469</v>
      </c>
      <c r="CQ266" s="153" t="s">
        <v>7469</v>
      </c>
      <c r="CR266" s="153" t="s">
        <v>7469</v>
      </c>
      <c r="CS266" s="153" t="s">
        <v>7469</v>
      </c>
      <c r="CT266" s="153" t="s">
        <v>7469</v>
      </c>
      <c r="CU266" s="153">
        <v>0</v>
      </c>
      <c r="CV266" s="153" t="s">
        <v>7469</v>
      </c>
      <c r="CW266" s="153" t="s">
        <v>7469</v>
      </c>
      <c r="CX266" s="153" t="s">
        <v>7469</v>
      </c>
      <c r="CY266" s="153" t="s">
        <v>7469</v>
      </c>
      <c r="CZ266" s="153" t="s">
        <v>7469</v>
      </c>
      <c r="DA266" s="153" t="s">
        <v>7469</v>
      </c>
      <c r="DB266" s="153" t="s">
        <v>7469</v>
      </c>
      <c r="DC266" s="153" t="s">
        <v>7469</v>
      </c>
      <c r="DD266" s="153" t="s">
        <v>7469</v>
      </c>
      <c r="DE266" s="153" t="s">
        <v>7469</v>
      </c>
      <c r="DF266" s="153" t="s">
        <v>7469</v>
      </c>
      <c r="DG266" s="153" t="s">
        <v>7469</v>
      </c>
      <c r="DH266" s="153" t="s">
        <v>7469</v>
      </c>
      <c r="DI266" s="153" t="s">
        <v>7469</v>
      </c>
      <c r="DJ266" s="153" t="s">
        <v>7469</v>
      </c>
      <c r="DK266" s="153">
        <v>0</v>
      </c>
      <c r="DL266" s="153" t="s">
        <v>7469</v>
      </c>
      <c r="DM266" s="153" t="s">
        <v>7469</v>
      </c>
      <c r="DN266" s="153" t="s">
        <v>7469</v>
      </c>
      <c r="DO266" s="153" t="s">
        <v>7469</v>
      </c>
      <c r="DP266" s="153" t="s">
        <v>7469</v>
      </c>
      <c r="DQ266" s="153">
        <v>0</v>
      </c>
      <c r="DR266" s="153" t="s">
        <v>7469</v>
      </c>
      <c r="DS266" s="153" t="s">
        <v>7469</v>
      </c>
      <c r="DT266" s="153" t="s">
        <v>7469</v>
      </c>
      <c r="DU266" s="153" t="s">
        <v>7469</v>
      </c>
      <c r="DV266" s="153" t="s">
        <v>7469</v>
      </c>
      <c r="DW266" s="153" t="s">
        <v>7469</v>
      </c>
      <c r="DX266" s="153" t="s">
        <v>7469</v>
      </c>
      <c r="DY266" s="153" t="s">
        <v>7469</v>
      </c>
      <c r="DZ266" s="153" t="s">
        <v>7469</v>
      </c>
      <c r="EA266" s="153" t="s">
        <v>7469</v>
      </c>
      <c r="EB266" s="153" t="s">
        <v>7469</v>
      </c>
      <c r="EC266" s="153" t="s">
        <v>7469</v>
      </c>
      <c r="ED266" s="153" t="s">
        <v>7469</v>
      </c>
      <c r="EE266" s="153">
        <v>0</v>
      </c>
      <c r="EF266" s="153" t="s">
        <v>7469</v>
      </c>
      <c r="EG266" s="153" t="s">
        <v>7469</v>
      </c>
      <c r="EH266" s="153" t="s">
        <v>7469</v>
      </c>
      <c r="EI266" s="153" t="s">
        <v>7469</v>
      </c>
      <c r="EJ266" s="153" t="s">
        <v>7469</v>
      </c>
      <c r="EK266" s="153" t="s">
        <v>7469</v>
      </c>
      <c r="EL266" s="153" t="s">
        <v>7469</v>
      </c>
      <c r="EM266" s="153" t="s">
        <v>7469</v>
      </c>
      <c r="EN266" s="153" t="s">
        <v>7469</v>
      </c>
    </row>
    <row r="267" spans="3:144">
      <c r="C267" s="120"/>
      <c r="D267" s="103"/>
      <c r="E267" s="120" t="s">
        <v>8102</v>
      </c>
      <c r="F267" s="126" t="s">
        <v>8136</v>
      </c>
      <c r="G267" s="151" t="s">
        <v>8090</v>
      </c>
      <c r="H267" s="152" t="s">
        <v>8097</v>
      </c>
      <c r="I267" s="153" t="s">
        <v>7469</v>
      </c>
      <c r="J267" s="153" t="s">
        <v>7469</v>
      </c>
      <c r="K267" s="153" t="s">
        <v>7469</v>
      </c>
      <c r="L267" s="153" t="s">
        <v>7469</v>
      </c>
      <c r="M267" s="153" t="s">
        <v>7469</v>
      </c>
      <c r="N267" s="153" t="s">
        <v>7469</v>
      </c>
      <c r="O267" s="153">
        <v>0</v>
      </c>
      <c r="P267" s="153" t="s">
        <v>7469</v>
      </c>
      <c r="Q267" s="153" t="s">
        <v>7469</v>
      </c>
      <c r="R267" s="153" t="s">
        <v>7469</v>
      </c>
      <c r="S267" s="153" t="s">
        <v>7469</v>
      </c>
      <c r="T267" s="153" t="s">
        <v>7469</v>
      </c>
      <c r="U267" s="153" t="s">
        <v>7469</v>
      </c>
      <c r="V267" s="153" t="s">
        <v>7469</v>
      </c>
      <c r="W267" s="153" t="s">
        <v>7469</v>
      </c>
      <c r="X267" s="153" t="s">
        <v>7469</v>
      </c>
      <c r="Y267" s="153" t="s">
        <v>7469</v>
      </c>
      <c r="Z267" s="153" t="s">
        <v>7469</v>
      </c>
      <c r="AA267" s="153" t="s">
        <v>7469</v>
      </c>
      <c r="AB267" s="153" t="s">
        <v>7469</v>
      </c>
      <c r="AC267" s="153" t="s">
        <v>7469</v>
      </c>
      <c r="AD267" s="153" t="s">
        <v>7469</v>
      </c>
      <c r="AE267" s="153" t="s">
        <v>7469</v>
      </c>
      <c r="AF267" s="153" t="s">
        <v>7469</v>
      </c>
      <c r="AG267" s="153" t="s">
        <v>7469</v>
      </c>
      <c r="AH267" s="153" t="s">
        <v>7469</v>
      </c>
      <c r="AI267" s="153" t="s">
        <v>7469</v>
      </c>
      <c r="AJ267" s="153" t="s">
        <v>7469</v>
      </c>
      <c r="AK267" s="153" t="s">
        <v>7469</v>
      </c>
      <c r="AL267" s="153" t="s">
        <v>7469</v>
      </c>
      <c r="AM267" s="153" t="s">
        <v>7469</v>
      </c>
      <c r="AN267" s="153" t="s">
        <v>7469</v>
      </c>
      <c r="AO267" s="153" t="s">
        <v>7469</v>
      </c>
      <c r="AP267" s="153" t="s">
        <v>7469</v>
      </c>
      <c r="AQ267" s="153" t="s">
        <v>7469</v>
      </c>
      <c r="AR267" s="153" t="s">
        <v>7469</v>
      </c>
      <c r="AS267" s="153" t="s">
        <v>7469</v>
      </c>
      <c r="AT267" s="153" t="s">
        <v>7469</v>
      </c>
      <c r="AU267" s="153" t="s">
        <v>7469</v>
      </c>
      <c r="AV267" s="153" t="s">
        <v>7469</v>
      </c>
      <c r="AW267" s="153" t="s">
        <v>7469</v>
      </c>
      <c r="AX267" s="153" t="s">
        <v>7469</v>
      </c>
      <c r="AY267" s="153" t="s">
        <v>7469</v>
      </c>
      <c r="AZ267" s="153" t="s">
        <v>7469</v>
      </c>
      <c r="BA267" s="153" t="s">
        <v>7469</v>
      </c>
      <c r="BB267" s="153" t="s">
        <v>7469</v>
      </c>
      <c r="BC267" s="153" t="s">
        <v>7469</v>
      </c>
      <c r="BD267" s="153" t="s">
        <v>7469</v>
      </c>
      <c r="BE267" s="153" t="s">
        <v>7469</v>
      </c>
      <c r="BF267" s="153" t="s">
        <v>7469</v>
      </c>
      <c r="BG267" s="153" t="s">
        <v>7469</v>
      </c>
      <c r="BH267" s="153" t="s">
        <v>7469</v>
      </c>
      <c r="BI267" s="153" t="s">
        <v>7469</v>
      </c>
      <c r="BJ267" s="153" t="s">
        <v>7469</v>
      </c>
      <c r="BK267" s="153" t="s">
        <v>7469</v>
      </c>
      <c r="BL267" s="153" t="s">
        <v>7469</v>
      </c>
      <c r="BM267" s="153" t="s">
        <v>7469</v>
      </c>
      <c r="BN267" s="153">
        <v>0</v>
      </c>
      <c r="BO267" s="153" t="s">
        <v>7469</v>
      </c>
      <c r="BP267" s="153" t="s">
        <v>7469</v>
      </c>
      <c r="BQ267" s="153" t="s">
        <v>7469</v>
      </c>
      <c r="BR267" s="153" t="s">
        <v>7469</v>
      </c>
      <c r="BS267" s="153" t="s">
        <v>7469</v>
      </c>
      <c r="BT267" s="153" t="s">
        <v>7469</v>
      </c>
      <c r="BU267" s="153" t="s">
        <v>7469</v>
      </c>
      <c r="BV267" s="153" t="s">
        <v>7469</v>
      </c>
      <c r="BW267" s="153" t="s">
        <v>7469</v>
      </c>
      <c r="BX267" s="153" t="s">
        <v>7469</v>
      </c>
      <c r="BY267" s="153" t="s">
        <v>7469</v>
      </c>
      <c r="BZ267" s="153" t="s">
        <v>7469</v>
      </c>
      <c r="CA267" s="153">
        <v>0</v>
      </c>
      <c r="CB267" s="153" t="s">
        <v>7469</v>
      </c>
      <c r="CC267" s="153" t="s">
        <v>7469</v>
      </c>
      <c r="CD267" s="153" t="s">
        <v>7469</v>
      </c>
      <c r="CE267" s="153" t="s">
        <v>7469</v>
      </c>
      <c r="CF267" s="153" t="s">
        <v>7469</v>
      </c>
      <c r="CG267" s="153" t="s">
        <v>7469</v>
      </c>
      <c r="CH267" s="153" t="s">
        <v>7469</v>
      </c>
      <c r="CI267" s="153" t="s">
        <v>7469</v>
      </c>
      <c r="CJ267" s="153" t="s">
        <v>7469</v>
      </c>
      <c r="CK267" s="153" t="s">
        <v>7469</v>
      </c>
      <c r="CL267" s="153" t="s">
        <v>7469</v>
      </c>
      <c r="CM267" s="153" t="s">
        <v>7469</v>
      </c>
      <c r="CN267" s="153" t="s">
        <v>7469</v>
      </c>
      <c r="CO267" s="153" t="s">
        <v>7469</v>
      </c>
      <c r="CP267" s="153" t="s">
        <v>7469</v>
      </c>
      <c r="CQ267" s="153" t="s">
        <v>7469</v>
      </c>
      <c r="CR267" s="153" t="s">
        <v>7469</v>
      </c>
      <c r="CS267" s="153" t="s">
        <v>7469</v>
      </c>
      <c r="CT267" s="153" t="s">
        <v>7469</v>
      </c>
      <c r="CU267" s="153" t="s">
        <v>7469</v>
      </c>
      <c r="CV267" s="153" t="s">
        <v>7469</v>
      </c>
      <c r="CW267" s="153" t="s">
        <v>7469</v>
      </c>
      <c r="CX267" s="153" t="s">
        <v>7469</v>
      </c>
      <c r="CY267" s="153" t="s">
        <v>7469</v>
      </c>
      <c r="CZ267" s="153" t="s">
        <v>7469</v>
      </c>
      <c r="DA267" s="153" t="s">
        <v>7469</v>
      </c>
      <c r="DB267" s="153" t="s">
        <v>7469</v>
      </c>
      <c r="DC267" s="153" t="s">
        <v>7469</v>
      </c>
      <c r="DD267" s="153" t="s">
        <v>7469</v>
      </c>
      <c r="DE267" s="153" t="s">
        <v>7469</v>
      </c>
      <c r="DF267" s="153" t="s">
        <v>7469</v>
      </c>
      <c r="DG267" s="153" t="s">
        <v>7469</v>
      </c>
      <c r="DH267" s="153" t="s">
        <v>7469</v>
      </c>
      <c r="DI267" s="153" t="s">
        <v>7469</v>
      </c>
      <c r="DJ267" s="153" t="s">
        <v>7469</v>
      </c>
      <c r="DK267" s="153" t="s">
        <v>7469</v>
      </c>
      <c r="DL267" s="153" t="s">
        <v>7469</v>
      </c>
      <c r="DM267" s="153" t="s">
        <v>7469</v>
      </c>
      <c r="DN267" s="153" t="s">
        <v>7469</v>
      </c>
      <c r="DO267" s="153" t="s">
        <v>7469</v>
      </c>
      <c r="DP267" s="153" t="s">
        <v>7469</v>
      </c>
      <c r="DQ267" s="153" t="s">
        <v>7469</v>
      </c>
      <c r="DR267" s="153" t="s">
        <v>7469</v>
      </c>
      <c r="DS267" s="153" t="s">
        <v>7469</v>
      </c>
      <c r="DT267" s="153" t="s">
        <v>7469</v>
      </c>
      <c r="DU267" s="153" t="s">
        <v>7469</v>
      </c>
      <c r="DV267" s="153" t="s">
        <v>7469</v>
      </c>
      <c r="DW267" s="153" t="s">
        <v>7469</v>
      </c>
      <c r="DX267" s="153" t="s">
        <v>7469</v>
      </c>
      <c r="DY267" s="153" t="s">
        <v>7469</v>
      </c>
      <c r="DZ267" s="153" t="s">
        <v>7469</v>
      </c>
      <c r="EA267" s="153" t="s">
        <v>7469</v>
      </c>
      <c r="EB267" s="153" t="s">
        <v>7469</v>
      </c>
      <c r="EC267" s="153" t="s">
        <v>7469</v>
      </c>
      <c r="ED267" s="153" t="s">
        <v>7469</v>
      </c>
      <c r="EE267" s="153" t="s">
        <v>7469</v>
      </c>
      <c r="EF267" s="153" t="s">
        <v>7469</v>
      </c>
      <c r="EG267" s="153" t="s">
        <v>7469</v>
      </c>
      <c r="EH267" s="153" t="s">
        <v>7469</v>
      </c>
      <c r="EI267" s="153" t="s">
        <v>7469</v>
      </c>
      <c r="EJ267" s="153" t="s">
        <v>7469</v>
      </c>
      <c r="EK267" s="153" t="s">
        <v>7469</v>
      </c>
      <c r="EL267" s="153" t="s">
        <v>7469</v>
      </c>
      <c r="EM267" s="153" t="s">
        <v>7469</v>
      </c>
      <c r="EN267" s="153" t="s">
        <v>7469</v>
      </c>
    </row>
    <row r="268" spans="3:144">
      <c r="C268" s="120"/>
      <c r="D268" s="103"/>
      <c r="E268" s="120" t="s">
        <v>8103</v>
      </c>
      <c r="F268" s="126" t="s">
        <v>8136</v>
      </c>
      <c r="G268" s="151" t="s">
        <v>8090</v>
      </c>
      <c r="H268" s="152" t="s">
        <v>8097</v>
      </c>
      <c r="I268" s="153">
        <v>0</v>
      </c>
      <c r="J268" s="153">
        <v>0</v>
      </c>
      <c r="K268" s="153">
        <v>0</v>
      </c>
      <c r="L268" s="153">
        <v>0</v>
      </c>
      <c r="M268" s="153" t="s">
        <v>7469</v>
      </c>
      <c r="N268" s="153">
        <v>0</v>
      </c>
      <c r="O268" s="153">
        <v>0</v>
      </c>
      <c r="P268" s="153">
        <v>0</v>
      </c>
      <c r="Q268" s="153">
        <v>0</v>
      </c>
      <c r="R268" s="153">
        <v>0</v>
      </c>
      <c r="S268" s="153">
        <v>0</v>
      </c>
      <c r="T268" s="153">
        <v>13.6632</v>
      </c>
      <c r="U268" s="153" t="s">
        <v>7469</v>
      </c>
      <c r="V268" s="153">
        <v>0</v>
      </c>
      <c r="W268" s="153">
        <v>0</v>
      </c>
      <c r="X268" s="153">
        <v>0</v>
      </c>
      <c r="Y268" s="153">
        <v>0</v>
      </c>
      <c r="Z268" s="153">
        <v>0</v>
      </c>
      <c r="AA268" s="153">
        <v>0</v>
      </c>
      <c r="AB268" s="153">
        <v>0</v>
      </c>
      <c r="AC268" s="153">
        <v>3.6700000000000003E-2</v>
      </c>
      <c r="AD268" s="153">
        <v>0</v>
      </c>
      <c r="AE268" s="153">
        <v>0</v>
      </c>
      <c r="AF268" s="153">
        <v>0</v>
      </c>
      <c r="AG268" s="153">
        <v>0</v>
      </c>
      <c r="AH268" s="153">
        <v>0</v>
      </c>
      <c r="AI268" s="153">
        <v>0</v>
      </c>
      <c r="AJ268" s="153">
        <v>0</v>
      </c>
      <c r="AK268" s="153" t="s">
        <v>7469</v>
      </c>
      <c r="AL268" s="153">
        <v>0</v>
      </c>
      <c r="AM268" s="153" t="s">
        <v>7469</v>
      </c>
      <c r="AN268" s="153">
        <v>0</v>
      </c>
      <c r="AO268" s="153">
        <v>0</v>
      </c>
      <c r="AP268" s="153">
        <v>0</v>
      </c>
      <c r="AQ268" s="153" t="s">
        <v>7469</v>
      </c>
      <c r="AR268" s="153">
        <v>0</v>
      </c>
      <c r="AS268" s="153">
        <v>0</v>
      </c>
      <c r="AT268" s="153">
        <v>0</v>
      </c>
      <c r="AU268" s="153">
        <v>0</v>
      </c>
      <c r="AV268" s="153">
        <v>0</v>
      </c>
      <c r="AW268" s="153" t="s">
        <v>7469</v>
      </c>
      <c r="AX268" s="153" t="s">
        <v>7469</v>
      </c>
      <c r="AY268" s="153" t="s">
        <v>7469</v>
      </c>
      <c r="AZ268" s="153">
        <v>0</v>
      </c>
      <c r="BA268" s="153">
        <v>0</v>
      </c>
      <c r="BB268" s="153" t="s">
        <v>7469</v>
      </c>
      <c r="BC268" s="153" t="s">
        <v>7469</v>
      </c>
      <c r="BD268" s="153" t="s">
        <v>7469</v>
      </c>
      <c r="BE268" s="153">
        <v>0</v>
      </c>
      <c r="BF268" s="153">
        <v>0</v>
      </c>
      <c r="BG268" s="153" t="s">
        <v>7469</v>
      </c>
      <c r="BH268" s="153" t="s">
        <v>7469</v>
      </c>
      <c r="BI268" s="153">
        <v>0</v>
      </c>
      <c r="BJ268" s="153">
        <v>0</v>
      </c>
      <c r="BK268" s="153" t="s">
        <v>7469</v>
      </c>
      <c r="BL268" s="153">
        <v>0</v>
      </c>
      <c r="BM268" s="153">
        <v>0.1565</v>
      </c>
      <c r="BN268" s="153">
        <v>0</v>
      </c>
      <c r="BO268" s="153">
        <v>0</v>
      </c>
      <c r="BP268" s="153" t="s">
        <v>7469</v>
      </c>
      <c r="BQ268" s="153">
        <v>0</v>
      </c>
      <c r="BR268" s="153" t="s">
        <v>7469</v>
      </c>
      <c r="BS268" s="153">
        <v>0</v>
      </c>
      <c r="BT268" s="153" t="s">
        <v>7469</v>
      </c>
      <c r="BU268" s="153">
        <v>0</v>
      </c>
      <c r="BV268" s="153" t="s">
        <v>7469</v>
      </c>
      <c r="BW268" s="153" t="s">
        <v>7469</v>
      </c>
      <c r="BX268" s="153">
        <v>0</v>
      </c>
      <c r="BY268" s="153" t="s">
        <v>7469</v>
      </c>
      <c r="BZ268" s="153">
        <v>0</v>
      </c>
      <c r="CA268" s="153">
        <v>0</v>
      </c>
      <c r="CB268" s="153">
        <v>0</v>
      </c>
      <c r="CC268" s="153">
        <v>0</v>
      </c>
      <c r="CD268" s="153">
        <v>0</v>
      </c>
      <c r="CE268" s="153" t="s">
        <v>7469</v>
      </c>
      <c r="CF268" s="153" t="s">
        <v>7469</v>
      </c>
      <c r="CG268" s="153" t="s">
        <v>7469</v>
      </c>
      <c r="CH268" s="153">
        <v>0</v>
      </c>
      <c r="CI268" s="153">
        <v>0</v>
      </c>
      <c r="CJ268" s="153" t="s">
        <v>7469</v>
      </c>
      <c r="CK268" s="153" t="s">
        <v>7469</v>
      </c>
      <c r="CL268" s="153" t="s">
        <v>7469</v>
      </c>
      <c r="CM268" s="153" t="s">
        <v>7469</v>
      </c>
      <c r="CN268" s="153" t="s">
        <v>7469</v>
      </c>
      <c r="CO268" s="153">
        <v>0</v>
      </c>
      <c r="CP268" s="153">
        <v>0</v>
      </c>
      <c r="CQ268" s="153">
        <v>0</v>
      </c>
      <c r="CR268" s="153" t="s">
        <v>7469</v>
      </c>
      <c r="CS268" s="153">
        <v>0</v>
      </c>
      <c r="CT268" s="153">
        <v>0</v>
      </c>
      <c r="CU268" s="153">
        <v>0</v>
      </c>
      <c r="CV268" s="153" t="s">
        <v>7469</v>
      </c>
      <c r="CW268" s="153" t="s">
        <v>7469</v>
      </c>
      <c r="CX268" s="153" t="s">
        <v>7469</v>
      </c>
      <c r="CY268" s="153">
        <v>0</v>
      </c>
      <c r="CZ268" s="153">
        <v>0</v>
      </c>
      <c r="DA268" s="153">
        <v>0</v>
      </c>
      <c r="DB268" s="153" t="s">
        <v>7469</v>
      </c>
      <c r="DC268" s="153">
        <v>0</v>
      </c>
      <c r="DD268" s="153">
        <v>0</v>
      </c>
      <c r="DE268" s="153" t="s">
        <v>7469</v>
      </c>
      <c r="DF268" s="153" t="s">
        <v>7469</v>
      </c>
      <c r="DG268" s="153">
        <v>0</v>
      </c>
      <c r="DH268" s="153">
        <v>0</v>
      </c>
      <c r="DI268" s="153" t="s">
        <v>7469</v>
      </c>
      <c r="DJ268" s="153" t="s">
        <v>7469</v>
      </c>
      <c r="DK268" s="153">
        <v>0</v>
      </c>
      <c r="DL268" s="153">
        <v>0</v>
      </c>
      <c r="DM268" s="153">
        <v>0</v>
      </c>
      <c r="DN268" s="153">
        <v>0</v>
      </c>
      <c r="DO268" s="153">
        <v>0</v>
      </c>
      <c r="DP268" s="153">
        <v>0</v>
      </c>
      <c r="DQ268" s="153">
        <v>0</v>
      </c>
      <c r="DR268" s="153" t="s">
        <v>7469</v>
      </c>
      <c r="DS268" s="153">
        <v>0</v>
      </c>
      <c r="DT268" s="153">
        <v>0</v>
      </c>
      <c r="DU268" s="153">
        <v>0</v>
      </c>
      <c r="DV268" s="153" t="s">
        <v>7469</v>
      </c>
      <c r="DW268" s="153" t="s">
        <v>7469</v>
      </c>
      <c r="DX268" s="153">
        <v>0</v>
      </c>
      <c r="DY268" s="153">
        <v>0</v>
      </c>
      <c r="DZ268" s="153">
        <v>0</v>
      </c>
      <c r="EA268" s="153">
        <v>0</v>
      </c>
      <c r="EB268" s="153">
        <v>0</v>
      </c>
      <c r="EC268" s="153">
        <v>0</v>
      </c>
      <c r="ED268" s="153">
        <v>0</v>
      </c>
      <c r="EE268" s="153" t="s">
        <v>7469</v>
      </c>
      <c r="EF268" s="153">
        <v>0</v>
      </c>
      <c r="EG268" s="153">
        <v>0</v>
      </c>
      <c r="EH268" s="153" t="s">
        <v>7469</v>
      </c>
      <c r="EI268" s="153">
        <v>0</v>
      </c>
      <c r="EJ268" s="153" t="s">
        <v>7469</v>
      </c>
      <c r="EK268" s="153" t="s">
        <v>7469</v>
      </c>
      <c r="EL268" s="153">
        <v>3.5000000000000001E-3</v>
      </c>
      <c r="EM268" s="153">
        <v>0</v>
      </c>
      <c r="EN268" s="153" t="s">
        <v>7469</v>
      </c>
    </row>
    <row r="269" spans="3:144">
      <c r="C269" s="120"/>
      <c r="D269" s="129" t="s">
        <v>8137</v>
      </c>
      <c r="E269" s="103"/>
      <c r="F269" s="126"/>
      <c r="G269" s="151"/>
      <c r="H269" s="152"/>
      <c r="I269" s="153" t="s">
        <v>8105</v>
      </c>
      <c r="J269" s="153" t="s">
        <v>8105</v>
      </c>
      <c r="K269" s="153" t="s">
        <v>8105</v>
      </c>
      <c r="L269" s="153" t="s">
        <v>8105</v>
      </c>
      <c r="M269" s="153" t="s">
        <v>8105</v>
      </c>
      <c r="N269" s="153" t="s">
        <v>8105</v>
      </c>
      <c r="O269" s="153" t="s">
        <v>8105</v>
      </c>
      <c r="P269" s="153" t="s">
        <v>8105</v>
      </c>
      <c r="Q269" s="153" t="s">
        <v>8105</v>
      </c>
      <c r="R269" s="153" t="s">
        <v>8105</v>
      </c>
      <c r="S269" s="153" t="s">
        <v>8105</v>
      </c>
      <c r="T269" s="153" t="s">
        <v>8105</v>
      </c>
      <c r="U269" s="153" t="s">
        <v>8105</v>
      </c>
      <c r="V269" s="153" t="s">
        <v>8105</v>
      </c>
      <c r="W269" s="153" t="s">
        <v>8105</v>
      </c>
      <c r="X269" s="153" t="s">
        <v>8105</v>
      </c>
      <c r="Y269" s="153" t="s">
        <v>8105</v>
      </c>
      <c r="Z269" s="153" t="s">
        <v>8105</v>
      </c>
      <c r="AA269" s="153" t="s">
        <v>8105</v>
      </c>
      <c r="AB269" s="153" t="s">
        <v>8105</v>
      </c>
      <c r="AC269" s="153" t="s">
        <v>8105</v>
      </c>
      <c r="AD269" s="153" t="s">
        <v>8105</v>
      </c>
      <c r="AE269" s="153" t="s">
        <v>8105</v>
      </c>
      <c r="AF269" s="153" t="s">
        <v>8105</v>
      </c>
      <c r="AG269" s="153" t="s">
        <v>8105</v>
      </c>
      <c r="AH269" s="153" t="s">
        <v>8105</v>
      </c>
      <c r="AI269" s="153" t="s">
        <v>8105</v>
      </c>
      <c r="AJ269" s="153" t="s">
        <v>8105</v>
      </c>
      <c r="AK269" s="153" t="s">
        <v>8105</v>
      </c>
      <c r="AL269" s="153" t="s">
        <v>8105</v>
      </c>
      <c r="AM269" s="153" t="s">
        <v>8105</v>
      </c>
      <c r="AN269" s="153" t="s">
        <v>8105</v>
      </c>
      <c r="AO269" s="153" t="s">
        <v>8105</v>
      </c>
      <c r="AP269" s="153" t="s">
        <v>8105</v>
      </c>
      <c r="AQ269" s="153" t="s">
        <v>8105</v>
      </c>
      <c r="AR269" s="153" t="s">
        <v>8105</v>
      </c>
      <c r="AS269" s="153" t="s">
        <v>8105</v>
      </c>
      <c r="AT269" s="153" t="s">
        <v>8105</v>
      </c>
      <c r="AU269" s="153" t="s">
        <v>8105</v>
      </c>
      <c r="AV269" s="153" t="s">
        <v>8105</v>
      </c>
      <c r="AW269" s="153" t="s">
        <v>8105</v>
      </c>
      <c r="AX269" s="153" t="s">
        <v>8105</v>
      </c>
      <c r="AY269" s="153" t="s">
        <v>8105</v>
      </c>
      <c r="AZ269" s="153" t="s">
        <v>8105</v>
      </c>
      <c r="BA269" s="153" t="s">
        <v>8105</v>
      </c>
      <c r="BB269" s="153" t="s">
        <v>8105</v>
      </c>
      <c r="BC269" s="153" t="s">
        <v>8105</v>
      </c>
      <c r="BD269" s="153" t="s">
        <v>8105</v>
      </c>
      <c r="BE269" s="153" t="s">
        <v>8105</v>
      </c>
      <c r="BF269" s="153" t="s">
        <v>8105</v>
      </c>
      <c r="BG269" s="153" t="s">
        <v>8105</v>
      </c>
      <c r="BH269" s="153" t="s">
        <v>8105</v>
      </c>
      <c r="BI269" s="153" t="s">
        <v>8105</v>
      </c>
      <c r="BJ269" s="153" t="s">
        <v>8105</v>
      </c>
      <c r="BK269" s="153" t="s">
        <v>8105</v>
      </c>
      <c r="BL269" s="153" t="s">
        <v>8105</v>
      </c>
      <c r="BM269" s="153" t="s">
        <v>8105</v>
      </c>
      <c r="BN269" s="153" t="s">
        <v>8105</v>
      </c>
      <c r="BO269" s="153" t="s">
        <v>8105</v>
      </c>
      <c r="BP269" s="153" t="s">
        <v>8105</v>
      </c>
      <c r="BQ269" s="153" t="s">
        <v>8105</v>
      </c>
      <c r="BR269" s="153" t="s">
        <v>8105</v>
      </c>
      <c r="BS269" s="153" t="s">
        <v>8105</v>
      </c>
      <c r="BT269" s="153" t="s">
        <v>8105</v>
      </c>
      <c r="BU269" s="153" t="s">
        <v>8105</v>
      </c>
      <c r="BV269" s="153" t="s">
        <v>8105</v>
      </c>
      <c r="BW269" s="153" t="s">
        <v>8105</v>
      </c>
      <c r="BX269" s="153" t="s">
        <v>8105</v>
      </c>
      <c r="BY269" s="153" t="s">
        <v>8105</v>
      </c>
      <c r="BZ269" s="153" t="s">
        <v>8105</v>
      </c>
      <c r="CA269" s="153" t="s">
        <v>8105</v>
      </c>
      <c r="CB269" s="153" t="s">
        <v>8105</v>
      </c>
      <c r="CC269" s="153" t="s">
        <v>8105</v>
      </c>
      <c r="CD269" s="153" t="s">
        <v>8105</v>
      </c>
      <c r="CE269" s="153" t="s">
        <v>8105</v>
      </c>
      <c r="CF269" s="153" t="s">
        <v>8105</v>
      </c>
      <c r="CG269" s="153" t="s">
        <v>8105</v>
      </c>
      <c r="CH269" s="153" t="s">
        <v>8105</v>
      </c>
      <c r="CI269" s="153" t="s">
        <v>8105</v>
      </c>
      <c r="CJ269" s="153" t="s">
        <v>8105</v>
      </c>
      <c r="CK269" s="153" t="s">
        <v>8105</v>
      </c>
      <c r="CL269" s="153" t="s">
        <v>8105</v>
      </c>
      <c r="CM269" s="153" t="s">
        <v>8105</v>
      </c>
      <c r="CN269" s="153" t="s">
        <v>8105</v>
      </c>
      <c r="CO269" s="153" t="s">
        <v>8105</v>
      </c>
      <c r="CP269" s="153" t="s">
        <v>8105</v>
      </c>
      <c r="CQ269" s="153" t="s">
        <v>8105</v>
      </c>
      <c r="CR269" s="153" t="s">
        <v>8105</v>
      </c>
      <c r="CS269" s="153" t="s">
        <v>8105</v>
      </c>
      <c r="CT269" s="153" t="s">
        <v>8105</v>
      </c>
      <c r="CU269" s="153" t="s">
        <v>8105</v>
      </c>
      <c r="CV269" s="153" t="s">
        <v>8105</v>
      </c>
      <c r="CW269" s="153" t="s">
        <v>8105</v>
      </c>
      <c r="CX269" s="153" t="s">
        <v>8105</v>
      </c>
      <c r="CY269" s="153" t="s">
        <v>8105</v>
      </c>
      <c r="CZ269" s="153" t="s">
        <v>8105</v>
      </c>
      <c r="DA269" s="153" t="s">
        <v>8105</v>
      </c>
      <c r="DB269" s="153" t="s">
        <v>8105</v>
      </c>
      <c r="DC269" s="153" t="s">
        <v>8105</v>
      </c>
      <c r="DD269" s="153" t="s">
        <v>8105</v>
      </c>
      <c r="DE269" s="153" t="s">
        <v>8105</v>
      </c>
      <c r="DF269" s="153" t="s">
        <v>8105</v>
      </c>
      <c r="DG269" s="153" t="s">
        <v>8105</v>
      </c>
      <c r="DH269" s="153" t="s">
        <v>8105</v>
      </c>
      <c r="DI269" s="153" t="s">
        <v>8105</v>
      </c>
      <c r="DJ269" s="153" t="s">
        <v>8105</v>
      </c>
      <c r="DK269" s="153" t="s">
        <v>8105</v>
      </c>
      <c r="DL269" s="153" t="s">
        <v>8105</v>
      </c>
      <c r="DM269" s="153" t="s">
        <v>8105</v>
      </c>
      <c r="DN269" s="153" t="s">
        <v>8105</v>
      </c>
      <c r="DO269" s="153" t="s">
        <v>8105</v>
      </c>
      <c r="DP269" s="153" t="s">
        <v>8105</v>
      </c>
      <c r="DQ269" s="153" t="s">
        <v>8105</v>
      </c>
      <c r="DR269" s="153" t="s">
        <v>8105</v>
      </c>
      <c r="DS269" s="153" t="s">
        <v>8105</v>
      </c>
      <c r="DT269" s="153" t="s">
        <v>8105</v>
      </c>
      <c r="DU269" s="153" t="s">
        <v>8105</v>
      </c>
      <c r="DV269" s="153" t="s">
        <v>8105</v>
      </c>
      <c r="DW269" s="153" t="s">
        <v>8105</v>
      </c>
      <c r="DX269" s="153" t="s">
        <v>8105</v>
      </c>
      <c r="DY269" s="153" t="s">
        <v>8105</v>
      </c>
      <c r="DZ269" s="153" t="s">
        <v>8105</v>
      </c>
      <c r="EA269" s="153" t="s">
        <v>8105</v>
      </c>
      <c r="EB269" s="153" t="s">
        <v>8105</v>
      </c>
      <c r="EC269" s="153" t="s">
        <v>8105</v>
      </c>
      <c r="ED269" s="153" t="s">
        <v>8105</v>
      </c>
      <c r="EE269" s="153" t="s">
        <v>8105</v>
      </c>
      <c r="EF269" s="153" t="s">
        <v>8105</v>
      </c>
      <c r="EG269" s="153" t="s">
        <v>8105</v>
      </c>
      <c r="EH269" s="153" t="s">
        <v>8105</v>
      </c>
      <c r="EI269" s="153" t="s">
        <v>8105</v>
      </c>
      <c r="EJ269" s="153" t="s">
        <v>8105</v>
      </c>
      <c r="EK269" s="153" t="s">
        <v>8105</v>
      </c>
      <c r="EL269" s="153" t="s">
        <v>8105</v>
      </c>
      <c r="EM269" s="153" t="s">
        <v>8105</v>
      </c>
      <c r="EN269" s="153" t="s">
        <v>8105</v>
      </c>
    </row>
    <row r="270" spans="3:144">
      <c r="C270" s="120"/>
      <c r="D270" s="103"/>
      <c r="E270" s="120" t="s">
        <v>8088</v>
      </c>
      <c r="F270" s="126" t="s">
        <v>8138</v>
      </c>
      <c r="G270" s="151" t="s">
        <v>8090</v>
      </c>
      <c r="H270" s="152" t="s">
        <v>8091</v>
      </c>
      <c r="I270" s="153">
        <v>22.077300000000001</v>
      </c>
      <c r="J270" s="153">
        <v>3.9980000000000002</v>
      </c>
      <c r="K270" s="153">
        <v>6844.7</v>
      </c>
      <c r="L270" s="153">
        <v>0.998</v>
      </c>
      <c r="M270" s="153">
        <v>0</v>
      </c>
      <c r="N270" s="153">
        <v>0</v>
      </c>
      <c r="O270" s="153">
        <v>0</v>
      </c>
      <c r="P270" s="153">
        <v>0.36199999999999999</v>
      </c>
      <c r="Q270" s="153">
        <v>0</v>
      </c>
      <c r="R270" s="153">
        <v>0</v>
      </c>
      <c r="S270" s="153">
        <v>0</v>
      </c>
      <c r="T270" s="153">
        <v>0</v>
      </c>
      <c r="U270" s="153">
        <v>0</v>
      </c>
      <c r="V270" s="153">
        <v>0</v>
      </c>
      <c r="W270" s="153">
        <v>3.1745000000000001</v>
      </c>
      <c r="X270" s="153">
        <v>0</v>
      </c>
      <c r="Y270" s="153">
        <v>0</v>
      </c>
      <c r="Z270" s="153">
        <v>4.6871999999999998</v>
      </c>
      <c r="AA270" s="153">
        <v>16.518599999999999</v>
      </c>
      <c r="AB270" s="153">
        <v>0</v>
      </c>
      <c r="AC270" s="153">
        <v>0</v>
      </c>
      <c r="AD270" s="153">
        <v>0</v>
      </c>
      <c r="AE270" s="153">
        <v>0.12180000000000001</v>
      </c>
      <c r="AF270" s="153">
        <v>3.0848</v>
      </c>
      <c r="AG270" s="153">
        <v>0</v>
      </c>
      <c r="AH270" s="153">
        <v>0</v>
      </c>
      <c r="AI270" s="153">
        <v>0.1153</v>
      </c>
      <c r="AJ270" s="153">
        <v>4.7640000000000002</v>
      </c>
      <c r="AK270" s="153" t="s">
        <v>7469</v>
      </c>
      <c r="AL270" s="153">
        <v>8.0399999999999999E-2</v>
      </c>
      <c r="AM270" s="153">
        <v>0.13059999999999999</v>
      </c>
      <c r="AN270" s="153">
        <v>29.081700000000001</v>
      </c>
      <c r="AO270" s="153">
        <v>0.86170000000000002</v>
      </c>
      <c r="AP270" s="153">
        <v>0</v>
      </c>
      <c r="AQ270" s="153">
        <v>0</v>
      </c>
      <c r="AR270" s="153">
        <v>0</v>
      </c>
      <c r="AS270" s="153">
        <v>5.3543000000000003</v>
      </c>
      <c r="AT270" s="153">
        <v>1.3982000000000001</v>
      </c>
      <c r="AU270" s="153" t="s">
        <v>7469</v>
      </c>
      <c r="AV270" s="153">
        <v>6.1555</v>
      </c>
      <c r="AW270" s="153" t="s">
        <v>7469</v>
      </c>
      <c r="AX270" s="153">
        <v>0</v>
      </c>
      <c r="AY270" s="153" t="s">
        <v>7469</v>
      </c>
      <c r="AZ270" s="153">
        <v>0</v>
      </c>
      <c r="BA270" s="153">
        <v>0</v>
      </c>
      <c r="BB270" s="153" t="s">
        <v>7469</v>
      </c>
      <c r="BC270" s="153">
        <v>0</v>
      </c>
      <c r="BD270" s="153">
        <v>0</v>
      </c>
      <c r="BE270" s="153">
        <v>0</v>
      </c>
      <c r="BF270" s="153">
        <v>0</v>
      </c>
      <c r="BG270" s="153" t="s">
        <v>7469</v>
      </c>
      <c r="BH270" s="153">
        <v>0</v>
      </c>
      <c r="BI270" s="153" t="s">
        <v>7469</v>
      </c>
      <c r="BJ270" s="153">
        <v>0</v>
      </c>
      <c r="BK270" s="153">
        <v>0</v>
      </c>
      <c r="BL270" s="153">
        <v>2.6288999999999998</v>
      </c>
      <c r="BM270" s="153" t="s">
        <v>7469</v>
      </c>
      <c r="BN270" s="153">
        <v>0</v>
      </c>
      <c r="BO270" s="153">
        <v>0</v>
      </c>
      <c r="BP270" s="153">
        <v>0</v>
      </c>
      <c r="BQ270" s="153">
        <v>0</v>
      </c>
      <c r="BR270" s="153" t="s">
        <v>7469</v>
      </c>
      <c r="BS270" s="153">
        <v>0</v>
      </c>
      <c r="BT270" s="153">
        <v>0</v>
      </c>
      <c r="BU270" s="153">
        <v>0</v>
      </c>
      <c r="BV270" s="153">
        <v>0</v>
      </c>
      <c r="BW270" s="153" t="s">
        <v>7469</v>
      </c>
      <c r="BX270" s="153">
        <v>0</v>
      </c>
      <c r="BY270" s="153">
        <v>0</v>
      </c>
      <c r="BZ270" s="153" t="s">
        <v>7469</v>
      </c>
      <c r="CA270" s="153">
        <v>0</v>
      </c>
      <c r="CB270" s="153">
        <v>0.38119999999999998</v>
      </c>
      <c r="CC270" s="153" t="s">
        <v>7469</v>
      </c>
      <c r="CD270" s="153">
        <v>0</v>
      </c>
      <c r="CE270" s="153">
        <v>0</v>
      </c>
      <c r="CF270" s="153">
        <v>0</v>
      </c>
      <c r="CG270" s="153">
        <v>0</v>
      </c>
      <c r="CH270" s="153">
        <v>0</v>
      </c>
      <c r="CI270" s="153">
        <v>0</v>
      </c>
      <c r="CJ270" s="153" t="s">
        <v>7469</v>
      </c>
      <c r="CK270" s="153" t="s">
        <v>7469</v>
      </c>
      <c r="CL270" s="153" t="s">
        <v>7469</v>
      </c>
      <c r="CM270" s="153" t="s">
        <v>7469</v>
      </c>
      <c r="CN270" s="153" t="s">
        <v>7469</v>
      </c>
      <c r="CO270" s="153">
        <v>0</v>
      </c>
      <c r="CP270" s="153">
        <v>1.7849999999999999</v>
      </c>
      <c r="CQ270" s="153" t="s">
        <v>7469</v>
      </c>
      <c r="CR270" s="153" t="s">
        <v>7469</v>
      </c>
      <c r="CS270" s="153" t="s">
        <v>7469</v>
      </c>
      <c r="CT270" s="153">
        <v>0</v>
      </c>
      <c r="CU270" s="153">
        <v>1.5E-3</v>
      </c>
      <c r="CV270" s="153" t="s">
        <v>7469</v>
      </c>
      <c r="CW270" s="153" t="s">
        <v>7469</v>
      </c>
      <c r="CX270" s="153" t="s">
        <v>7469</v>
      </c>
      <c r="CY270" s="153">
        <v>18.995699999999999</v>
      </c>
      <c r="CZ270" s="153">
        <v>0.42259999999999998</v>
      </c>
      <c r="DA270" s="153">
        <v>1.7788999999999999</v>
      </c>
      <c r="DB270" s="153" t="s">
        <v>7469</v>
      </c>
      <c r="DC270" s="153">
        <v>0</v>
      </c>
      <c r="DD270" s="153">
        <v>0</v>
      </c>
      <c r="DE270" s="153">
        <v>0</v>
      </c>
      <c r="DF270" s="153" t="s">
        <v>7469</v>
      </c>
      <c r="DG270" s="153">
        <v>21.807700000000001</v>
      </c>
      <c r="DH270" s="153">
        <v>0</v>
      </c>
      <c r="DI270" s="153">
        <v>1.1123000000000001</v>
      </c>
      <c r="DJ270" s="153" t="s">
        <v>7469</v>
      </c>
      <c r="DK270" s="153">
        <v>0.34150000000000003</v>
      </c>
      <c r="DL270" s="153">
        <v>4.8667999999999996</v>
      </c>
      <c r="DM270" s="153">
        <v>3.0000000000000001E-3</v>
      </c>
      <c r="DN270" s="153">
        <v>0</v>
      </c>
      <c r="DO270" s="153">
        <v>5.1135999999999999</v>
      </c>
      <c r="DP270" s="153">
        <v>1.6454</v>
      </c>
      <c r="DQ270" s="153">
        <v>2.7000000000000001E-3</v>
      </c>
      <c r="DR270" s="153" t="s">
        <v>7469</v>
      </c>
      <c r="DS270" s="153" t="s">
        <v>7469</v>
      </c>
      <c r="DT270" s="153">
        <v>0</v>
      </c>
      <c r="DU270" s="153">
        <v>8.1773000000000007</v>
      </c>
      <c r="DV270" s="153">
        <v>0</v>
      </c>
      <c r="DW270" s="153" t="s">
        <v>7469</v>
      </c>
      <c r="DX270" s="153">
        <v>0</v>
      </c>
      <c r="DY270" s="153">
        <v>0.53800000000000003</v>
      </c>
      <c r="DZ270" s="153">
        <v>0</v>
      </c>
      <c r="EA270" s="153">
        <v>0</v>
      </c>
      <c r="EB270" s="153">
        <v>0</v>
      </c>
      <c r="EC270" s="153">
        <v>0</v>
      </c>
      <c r="ED270" s="153">
        <v>2.0000000000000001E-4</v>
      </c>
      <c r="EE270" s="153" t="s">
        <v>7469</v>
      </c>
      <c r="EF270" s="153">
        <v>1.6149</v>
      </c>
      <c r="EG270" s="153">
        <v>0</v>
      </c>
      <c r="EH270" s="153">
        <v>0</v>
      </c>
      <c r="EI270" s="153">
        <v>0</v>
      </c>
      <c r="EJ270" s="153" t="s">
        <v>7469</v>
      </c>
      <c r="EK270" s="153">
        <v>0</v>
      </c>
      <c r="EL270" s="153">
        <v>0</v>
      </c>
      <c r="EM270" s="153">
        <v>0</v>
      </c>
      <c r="EN270" s="153">
        <v>0</v>
      </c>
    </row>
    <row r="271" spans="3:144">
      <c r="C271" s="120"/>
      <c r="D271" s="103"/>
      <c r="E271" s="120" t="s">
        <v>8092</v>
      </c>
      <c r="F271" s="126" t="s">
        <v>8138</v>
      </c>
      <c r="G271" s="151" t="s">
        <v>8090</v>
      </c>
      <c r="H271" s="152" t="s">
        <v>8091</v>
      </c>
      <c r="I271" s="153">
        <v>56.354799999999997</v>
      </c>
      <c r="J271" s="153">
        <v>3.9980000000000002</v>
      </c>
      <c r="K271" s="153">
        <v>8092.7</v>
      </c>
      <c r="L271" s="153">
        <v>0</v>
      </c>
      <c r="M271" s="153">
        <v>0</v>
      </c>
      <c r="N271" s="153">
        <v>0</v>
      </c>
      <c r="O271" s="153">
        <v>0</v>
      </c>
      <c r="P271" s="153">
        <v>0.36199999999999999</v>
      </c>
      <c r="Q271" s="153">
        <v>0</v>
      </c>
      <c r="R271" s="153">
        <v>0</v>
      </c>
      <c r="S271" s="153">
        <v>0</v>
      </c>
      <c r="T271" s="153">
        <v>0</v>
      </c>
      <c r="U271" s="153">
        <v>0</v>
      </c>
      <c r="V271" s="153">
        <v>0</v>
      </c>
      <c r="W271" s="153">
        <v>2.4041000000000001</v>
      </c>
      <c r="X271" s="153">
        <v>0</v>
      </c>
      <c r="Y271" s="153">
        <v>0</v>
      </c>
      <c r="Z271" s="153">
        <v>4.7337999999999996</v>
      </c>
      <c r="AA271" s="153">
        <v>2.6987999999999999</v>
      </c>
      <c r="AB271" s="153">
        <v>0</v>
      </c>
      <c r="AC271" s="153">
        <v>0</v>
      </c>
      <c r="AD271" s="153">
        <v>0</v>
      </c>
      <c r="AE271" s="153">
        <v>0.1177</v>
      </c>
      <c r="AF271" s="153">
        <v>2.7709999999999999</v>
      </c>
      <c r="AG271" s="153">
        <v>0</v>
      </c>
      <c r="AH271" s="153">
        <v>0</v>
      </c>
      <c r="AI271" s="153">
        <v>0.12509999999999999</v>
      </c>
      <c r="AJ271" s="153">
        <v>4.7640000000000002</v>
      </c>
      <c r="AK271" s="153" t="s">
        <v>7469</v>
      </c>
      <c r="AL271" s="153">
        <v>1.3289</v>
      </c>
      <c r="AM271" s="153">
        <v>0</v>
      </c>
      <c r="AN271" s="153">
        <v>27.813800000000001</v>
      </c>
      <c r="AO271" s="153">
        <v>0</v>
      </c>
      <c r="AP271" s="153">
        <v>0</v>
      </c>
      <c r="AQ271" s="153">
        <v>0</v>
      </c>
      <c r="AR271" s="153">
        <v>0</v>
      </c>
      <c r="AS271" s="153">
        <v>5.8331</v>
      </c>
      <c r="AT271" s="153">
        <v>1.3480000000000001</v>
      </c>
      <c r="AU271" s="153">
        <v>2.4900000000000002</v>
      </c>
      <c r="AV271" s="153">
        <v>14.3612</v>
      </c>
      <c r="AW271" s="153" t="s">
        <v>7469</v>
      </c>
      <c r="AX271" s="153">
        <v>0</v>
      </c>
      <c r="AY271" s="153" t="s">
        <v>7469</v>
      </c>
      <c r="AZ271" s="153">
        <v>0</v>
      </c>
      <c r="BA271" s="153">
        <v>0</v>
      </c>
      <c r="BB271" s="153" t="s">
        <v>7469</v>
      </c>
      <c r="BC271" s="153">
        <v>0</v>
      </c>
      <c r="BD271" s="153">
        <v>0</v>
      </c>
      <c r="BE271" s="153">
        <v>0</v>
      </c>
      <c r="BF271" s="153">
        <v>0</v>
      </c>
      <c r="BG271" s="153" t="s">
        <v>7469</v>
      </c>
      <c r="BH271" s="153">
        <v>0</v>
      </c>
      <c r="BI271" s="153">
        <v>0</v>
      </c>
      <c r="BJ271" s="153">
        <v>2E-3</v>
      </c>
      <c r="BK271" s="153">
        <v>0</v>
      </c>
      <c r="BL271" s="153">
        <v>1.3615999999999999</v>
      </c>
      <c r="BM271" s="153">
        <v>7.1000000000000004E-3</v>
      </c>
      <c r="BN271" s="153">
        <v>13.523</v>
      </c>
      <c r="BO271" s="153">
        <v>0</v>
      </c>
      <c r="BP271" s="153">
        <v>0</v>
      </c>
      <c r="BQ271" s="153">
        <v>0</v>
      </c>
      <c r="BR271" s="153">
        <v>0</v>
      </c>
      <c r="BS271" s="153">
        <v>0</v>
      </c>
      <c r="BT271" s="153">
        <v>0</v>
      </c>
      <c r="BU271" s="153">
        <v>0</v>
      </c>
      <c r="BV271" s="153">
        <v>0</v>
      </c>
      <c r="BW271" s="153" t="s">
        <v>7469</v>
      </c>
      <c r="BX271" s="153">
        <v>0</v>
      </c>
      <c r="BY271" s="153">
        <v>0</v>
      </c>
      <c r="BZ271" s="153">
        <v>0</v>
      </c>
      <c r="CA271" s="153">
        <v>0</v>
      </c>
      <c r="CB271" s="153">
        <v>4.2121000000000004</v>
      </c>
      <c r="CC271" s="153">
        <v>0</v>
      </c>
      <c r="CD271" s="153" t="s">
        <v>7469</v>
      </c>
      <c r="CE271" s="153">
        <v>0</v>
      </c>
      <c r="CF271" s="153">
        <v>0</v>
      </c>
      <c r="CG271" s="153">
        <v>0</v>
      </c>
      <c r="CH271" s="153">
        <v>0</v>
      </c>
      <c r="CI271" s="153">
        <v>0</v>
      </c>
      <c r="CJ271" s="153" t="s">
        <v>7469</v>
      </c>
      <c r="CK271" s="153" t="s">
        <v>7469</v>
      </c>
      <c r="CL271" s="153" t="s">
        <v>7469</v>
      </c>
      <c r="CM271" s="153">
        <v>1.8669</v>
      </c>
      <c r="CN271" s="153" t="s">
        <v>7469</v>
      </c>
      <c r="CO271" s="153" t="s">
        <v>7469</v>
      </c>
      <c r="CP271" s="153">
        <v>2.3671000000000002</v>
      </c>
      <c r="CQ271" s="153" t="s">
        <v>7469</v>
      </c>
      <c r="CR271" s="153" t="s">
        <v>7469</v>
      </c>
      <c r="CS271" s="153">
        <v>0</v>
      </c>
      <c r="CT271" s="153">
        <v>0</v>
      </c>
      <c r="CU271" s="153">
        <v>2.3E-3</v>
      </c>
      <c r="CV271" s="153" t="s">
        <v>7469</v>
      </c>
      <c r="CW271" s="153" t="s">
        <v>7469</v>
      </c>
      <c r="CX271" s="153" t="s">
        <v>7469</v>
      </c>
      <c r="CY271" s="153">
        <v>18.313800000000001</v>
      </c>
      <c r="CZ271" s="153">
        <v>0.42709999999999998</v>
      </c>
      <c r="DA271" s="153">
        <v>1.7182999999999999</v>
      </c>
      <c r="DB271" s="153" t="s">
        <v>7469</v>
      </c>
      <c r="DC271" s="153">
        <v>0</v>
      </c>
      <c r="DD271" s="153">
        <v>8.1623999999999999</v>
      </c>
      <c r="DE271" s="153">
        <v>0</v>
      </c>
      <c r="DF271" s="153" t="s">
        <v>7469</v>
      </c>
      <c r="DG271" s="153">
        <v>21.541899999999998</v>
      </c>
      <c r="DH271" s="153">
        <v>0</v>
      </c>
      <c r="DI271" s="153">
        <v>1.0724</v>
      </c>
      <c r="DJ271" s="153" t="s">
        <v>7469</v>
      </c>
      <c r="DK271" s="153">
        <v>0.32740000000000002</v>
      </c>
      <c r="DL271" s="153">
        <v>4.8451000000000004</v>
      </c>
      <c r="DM271" s="153">
        <v>3.5000000000000001E-3</v>
      </c>
      <c r="DN271" s="153">
        <v>0</v>
      </c>
      <c r="DO271" s="153">
        <v>2.5933999999999999</v>
      </c>
      <c r="DP271" s="153">
        <v>1.5864</v>
      </c>
      <c r="DQ271" s="153">
        <v>0.67949999999999999</v>
      </c>
      <c r="DR271" s="153" t="s">
        <v>7469</v>
      </c>
      <c r="DS271" s="153">
        <v>0.26440000000000002</v>
      </c>
      <c r="DT271" s="153">
        <v>0</v>
      </c>
      <c r="DU271" s="153">
        <v>0.2535</v>
      </c>
      <c r="DV271" s="153">
        <v>0</v>
      </c>
      <c r="DW271" s="153" t="s">
        <v>7469</v>
      </c>
      <c r="DX271" s="153" t="s">
        <v>7469</v>
      </c>
      <c r="DY271" s="153">
        <v>0.51870000000000005</v>
      </c>
      <c r="DZ271" s="153">
        <v>0</v>
      </c>
      <c r="EA271" s="153">
        <v>0</v>
      </c>
      <c r="EB271" s="153" t="s">
        <v>7469</v>
      </c>
      <c r="EC271" s="153">
        <v>0</v>
      </c>
      <c r="ED271" s="153">
        <v>2.0000000000000001E-4</v>
      </c>
      <c r="EE271" s="153">
        <v>0</v>
      </c>
      <c r="EF271" s="153">
        <v>1.5569</v>
      </c>
      <c r="EG271" s="153">
        <v>0</v>
      </c>
      <c r="EH271" s="153" t="s">
        <v>7469</v>
      </c>
      <c r="EI271" s="153">
        <v>0</v>
      </c>
      <c r="EJ271" s="153" t="s">
        <v>7469</v>
      </c>
      <c r="EK271" s="153">
        <v>0</v>
      </c>
      <c r="EL271" s="153">
        <v>0</v>
      </c>
      <c r="EM271" s="153">
        <v>0</v>
      </c>
      <c r="EN271" s="153">
        <v>0</v>
      </c>
    </row>
    <row r="272" spans="3:144">
      <c r="C272" s="120"/>
      <c r="D272" s="103"/>
      <c r="E272" s="120" t="s">
        <v>8093</v>
      </c>
      <c r="F272" s="126" t="s">
        <v>8138</v>
      </c>
      <c r="G272" s="151" t="s">
        <v>8090</v>
      </c>
      <c r="H272" s="152" t="s">
        <v>8091</v>
      </c>
      <c r="I272" s="153">
        <v>75.363</v>
      </c>
      <c r="J272" s="153">
        <v>3.9980000000000002</v>
      </c>
      <c r="K272" s="153">
        <v>9319</v>
      </c>
      <c r="L272" s="153">
        <v>0</v>
      </c>
      <c r="M272" s="153" t="s">
        <v>7469</v>
      </c>
      <c r="N272" s="153">
        <v>0</v>
      </c>
      <c r="O272" s="153">
        <v>0</v>
      </c>
      <c r="P272" s="153">
        <v>0.36199999999999999</v>
      </c>
      <c r="Q272" s="153">
        <v>0</v>
      </c>
      <c r="R272" s="153">
        <v>0</v>
      </c>
      <c r="S272" s="153">
        <v>0</v>
      </c>
      <c r="T272" s="153">
        <v>0</v>
      </c>
      <c r="U272" s="153">
        <v>0</v>
      </c>
      <c r="V272" s="153">
        <v>0</v>
      </c>
      <c r="W272" s="153">
        <v>1.5746</v>
      </c>
      <c r="X272" s="153">
        <v>0</v>
      </c>
      <c r="Y272" s="153">
        <v>0</v>
      </c>
      <c r="Z272" s="153">
        <v>11.9071</v>
      </c>
      <c r="AA272" s="153">
        <v>19.887599999999999</v>
      </c>
      <c r="AB272" s="153">
        <v>0</v>
      </c>
      <c r="AC272" s="153">
        <v>0</v>
      </c>
      <c r="AD272" s="153">
        <v>0</v>
      </c>
      <c r="AE272" s="153">
        <v>0.121</v>
      </c>
      <c r="AF272" s="153">
        <v>3.5268999999999999</v>
      </c>
      <c r="AG272" s="153">
        <v>0</v>
      </c>
      <c r="AH272" s="153" t="s">
        <v>7469</v>
      </c>
      <c r="AI272" s="153">
        <v>0.13439999999999999</v>
      </c>
      <c r="AJ272" s="153">
        <v>4.7640000000000002</v>
      </c>
      <c r="AK272" s="153" t="s">
        <v>7469</v>
      </c>
      <c r="AL272" s="153">
        <v>1.8241000000000001</v>
      </c>
      <c r="AM272" s="153">
        <v>0.3765</v>
      </c>
      <c r="AN272" s="153">
        <v>32.096499999999999</v>
      </c>
      <c r="AO272" s="153">
        <v>0</v>
      </c>
      <c r="AP272" s="153">
        <v>0</v>
      </c>
      <c r="AQ272" s="153">
        <v>0</v>
      </c>
      <c r="AR272" s="153">
        <v>0</v>
      </c>
      <c r="AS272" s="153">
        <v>8.0140999999999991</v>
      </c>
      <c r="AT272" s="153">
        <v>1.4298999999999999</v>
      </c>
      <c r="AU272" s="153">
        <v>2.6440000000000001</v>
      </c>
      <c r="AV272" s="153">
        <v>15.321</v>
      </c>
      <c r="AW272" s="153" t="s">
        <v>7469</v>
      </c>
      <c r="AX272" s="153">
        <v>0</v>
      </c>
      <c r="AY272" s="153" t="s">
        <v>7469</v>
      </c>
      <c r="AZ272" s="153">
        <v>0</v>
      </c>
      <c r="BA272" s="153">
        <v>0</v>
      </c>
      <c r="BB272" s="153" t="s">
        <v>7469</v>
      </c>
      <c r="BC272" s="153">
        <v>0</v>
      </c>
      <c r="BD272" s="153">
        <v>0</v>
      </c>
      <c r="BE272" s="153">
        <v>0</v>
      </c>
      <c r="BF272" s="153">
        <v>0</v>
      </c>
      <c r="BG272" s="153">
        <v>0</v>
      </c>
      <c r="BH272" s="153">
        <v>0</v>
      </c>
      <c r="BI272" s="153">
        <v>0</v>
      </c>
      <c r="BJ272" s="153">
        <v>3.5000000000000001E-3</v>
      </c>
      <c r="BK272" s="153">
        <v>0</v>
      </c>
      <c r="BL272" s="153">
        <v>8.0527999999999995</v>
      </c>
      <c r="BM272" s="153">
        <v>7.4999999999999997E-3</v>
      </c>
      <c r="BN272" s="153">
        <v>19.896000000000001</v>
      </c>
      <c r="BO272" s="153">
        <v>0</v>
      </c>
      <c r="BP272" s="153">
        <v>0</v>
      </c>
      <c r="BQ272" s="153">
        <v>0</v>
      </c>
      <c r="BR272" s="153">
        <v>0</v>
      </c>
      <c r="BS272" s="153">
        <v>0</v>
      </c>
      <c r="BT272" s="153">
        <v>0</v>
      </c>
      <c r="BU272" s="153">
        <v>0</v>
      </c>
      <c r="BV272" s="153">
        <v>0</v>
      </c>
      <c r="BW272" s="153" t="s">
        <v>7469</v>
      </c>
      <c r="BX272" s="153">
        <v>0</v>
      </c>
      <c r="BY272" s="153">
        <v>0</v>
      </c>
      <c r="BZ272" s="153">
        <v>0</v>
      </c>
      <c r="CA272" s="153">
        <v>0</v>
      </c>
      <c r="CB272" s="153">
        <v>5.8555999999999999</v>
      </c>
      <c r="CC272" s="153" t="s">
        <v>7469</v>
      </c>
      <c r="CD272" s="153">
        <v>0.40210000000000001</v>
      </c>
      <c r="CE272" s="153">
        <v>0</v>
      </c>
      <c r="CF272" s="153">
        <v>0</v>
      </c>
      <c r="CG272" s="153">
        <v>0</v>
      </c>
      <c r="CH272" s="153">
        <v>0</v>
      </c>
      <c r="CI272" s="153">
        <v>0</v>
      </c>
      <c r="CJ272" s="153">
        <v>0</v>
      </c>
      <c r="CK272" s="153" t="s">
        <v>7469</v>
      </c>
      <c r="CL272" s="153" t="s">
        <v>7469</v>
      </c>
      <c r="CM272" s="153">
        <v>13.022399999999999</v>
      </c>
      <c r="CN272" s="153" t="s">
        <v>7469</v>
      </c>
      <c r="CO272" s="153">
        <v>0</v>
      </c>
      <c r="CP272" s="153">
        <v>11.5702</v>
      </c>
      <c r="CQ272" s="153" t="s">
        <v>7469</v>
      </c>
      <c r="CR272" s="153" t="s">
        <v>7469</v>
      </c>
      <c r="CS272" s="153">
        <v>5.03</v>
      </c>
      <c r="CT272" s="153">
        <v>0</v>
      </c>
      <c r="CU272" s="153">
        <v>3.3999999999999998E-3</v>
      </c>
      <c r="CV272" s="153" t="s">
        <v>7469</v>
      </c>
      <c r="CW272" s="153" t="s">
        <v>7469</v>
      </c>
      <c r="CX272" s="153" t="s">
        <v>7469</v>
      </c>
      <c r="CY272" s="153">
        <v>19.4268</v>
      </c>
      <c r="CZ272" s="153">
        <v>0.53580000000000005</v>
      </c>
      <c r="DA272" s="153">
        <v>1.8227</v>
      </c>
      <c r="DB272" s="153" t="s">
        <v>7469</v>
      </c>
      <c r="DC272" s="153">
        <v>0</v>
      </c>
      <c r="DD272" s="153">
        <v>8.6768000000000001</v>
      </c>
      <c r="DE272" s="153">
        <v>0</v>
      </c>
      <c r="DF272" s="153" t="s">
        <v>7469</v>
      </c>
      <c r="DG272" s="153">
        <v>0</v>
      </c>
      <c r="DH272" s="153">
        <v>0</v>
      </c>
      <c r="DI272" s="153">
        <v>1.1375</v>
      </c>
      <c r="DJ272" s="153" t="s">
        <v>7469</v>
      </c>
      <c r="DK272" s="153">
        <v>0.33650000000000002</v>
      </c>
      <c r="DL272" s="153">
        <v>1.1695</v>
      </c>
      <c r="DM272" s="153">
        <v>4.1999999999999997E-3</v>
      </c>
      <c r="DN272" s="153">
        <v>0</v>
      </c>
      <c r="DO272" s="153">
        <v>2.7667000000000002</v>
      </c>
      <c r="DP272" s="153">
        <v>1.6828000000000001</v>
      </c>
      <c r="DQ272" s="153">
        <v>0.69840000000000002</v>
      </c>
      <c r="DR272" s="153" t="s">
        <v>7469</v>
      </c>
      <c r="DS272" s="153">
        <v>0.24349999999999999</v>
      </c>
      <c r="DT272" s="153">
        <v>0</v>
      </c>
      <c r="DU272" s="153">
        <v>0</v>
      </c>
      <c r="DV272" s="153" t="s">
        <v>7469</v>
      </c>
      <c r="DW272" s="153" t="s">
        <v>7469</v>
      </c>
      <c r="DX272" s="153" t="s">
        <v>7469</v>
      </c>
      <c r="DY272" s="153">
        <v>0.55020000000000002</v>
      </c>
      <c r="DZ272" s="153">
        <v>0</v>
      </c>
      <c r="EA272" s="153">
        <v>0</v>
      </c>
      <c r="EB272" s="153">
        <v>0</v>
      </c>
      <c r="EC272" s="153">
        <v>0</v>
      </c>
      <c r="ED272" s="153">
        <v>0.64839999999999998</v>
      </c>
      <c r="EE272" s="153">
        <v>0</v>
      </c>
      <c r="EF272" s="153">
        <v>1.6516</v>
      </c>
      <c r="EG272" s="153">
        <v>0</v>
      </c>
      <c r="EH272" s="153">
        <v>0</v>
      </c>
      <c r="EI272" s="153">
        <v>8.9999999999999998E-4</v>
      </c>
      <c r="EJ272" s="153" t="s">
        <v>7469</v>
      </c>
      <c r="EK272" s="153">
        <v>0</v>
      </c>
      <c r="EL272" s="153">
        <v>0</v>
      </c>
      <c r="EM272" s="153">
        <v>0</v>
      </c>
      <c r="EN272" s="153">
        <v>0</v>
      </c>
    </row>
    <row r="273" spans="3:144">
      <c r="C273" s="120"/>
      <c r="D273" s="103"/>
      <c r="E273" s="120" t="s">
        <v>8094</v>
      </c>
      <c r="F273" s="126" t="s">
        <v>8138</v>
      </c>
      <c r="G273" s="151" t="s">
        <v>8090</v>
      </c>
      <c r="H273" s="152" t="s">
        <v>8091</v>
      </c>
      <c r="I273" s="153">
        <v>49.169800000000002</v>
      </c>
      <c r="J273" s="153">
        <v>3.9980000000000002</v>
      </c>
      <c r="K273" s="153">
        <v>10550.7</v>
      </c>
      <c r="L273" s="153">
        <v>0</v>
      </c>
      <c r="M273" s="153">
        <v>0</v>
      </c>
      <c r="N273" s="153">
        <v>0</v>
      </c>
      <c r="O273" s="153">
        <v>0</v>
      </c>
      <c r="P273" s="153">
        <v>0.36199999999999999</v>
      </c>
      <c r="Q273" s="153">
        <v>0</v>
      </c>
      <c r="R273" s="153">
        <v>0</v>
      </c>
      <c r="S273" s="153">
        <v>0</v>
      </c>
      <c r="T273" s="153">
        <v>0</v>
      </c>
      <c r="U273" s="153">
        <v>0</v>
      </c>
      <c r="V273" s="153">
        <v>0</v>
      </c>
      <c r="W273" s="153">
        <v>0.9667</v>
      </c>
      <c r="X273" s="153">
        <v>0</v>
      </c>
      <c r="Y273" s="153">
        <v>0</v>
      </c>
      <c r="Z273" s="153">
        <v>11.692600000000001</v>
      </c>
      <c r="AA273" s="153">
        <v>37.3352</v>
      </c>
      <c r="AB273" s="153">
        <v>0</v>
      </c>
      <c r="AC273" s="153">
        <v>0</v>
      </c>
      <c r="AD273" s="153">
        <v>0</v>
      </c>
      <c r="AE273" s="153">
        <v>0.11899999999999999</v>
      </c>
      <c r="AF273" s="153">
        <v>3.0918999999999999</v>
      </c>
      <c r="AG273" s="153">
        <v>0</v>
      </c>
      <c r="AH273" s="153">
        <v>0</v>
      </c>
      <c r="AI273" s="153">
        <v>0.1389</v>
      </c>
      <c r="AJ273" s="153">
        <v>4.7640000000000002</v>
      </c>
      <c r="AK273" s="153" t="s">
        <v>7469</v>
      </c>
      <c r="AL273" s="153">
        <v>1.669</v>
      </c>
      <c r="AM273" s="153">
        <v>0.28810000000000002</v>
      </c>
      <c r="AN273" s="153">
        <v>127.49039999999999</v>
      </c>
      <c r="AO273" s="153">
        <v>0</v>
      </c>
      <c r="AP273" s="153">
        <v>0</v>
      </c>
      <c r="AQ273" s="153">
        <v>0</v>
      </c>
      <c r="AR273" s="153">
        <v>0</v>
      </c>
      <c r="AS273" s="153">
        <v>2.4714</v>
      </c>
      <c r="AT273" s="153">
        <v>1.3083</v>
      </c>
      <c r="AU273" s="153">
        <v>2.4255</v>
      </c>
      <c r="AV273" s="153">
        <v>39.332599999999999</v>
      </c>
      <c r="AW273" s="153" t="s">
        <v>7469</v>
      </c>
      <c r="AX273" s="153">
        <v>0</v>
      </c>
      <c r="AY273" s="153" t="s">
        <v>7469</v>
      </c>
      <c r="AZ273" s="153">
        <v>0</v>
      </c>
      <c r="BA273" s="153">
        <v>0</v>
      </c>
      <c r="BB273" s="153" t="s">
        <v>7469</v>
      </c>
      <c r="BC273" s="153">
        <v>0</v>
      </c>
      <c r="BD273" s="153">
        <v>0</v>
      </c>
      <c r="BE273" s="153">
        <v>0</v>
      </c>
      <c r="BF273" s="153">
        <v>0</v>
      </c>
      <c r="BG273" s="153">
        <v>0</v>
      </c>
      <c r="BH273" s="153">
        <v>0.76100000000000001</v>
      </c>
      <c r="BI273" s="153">
        <v>0</v>
      </c>
      <c r="BJ273" s="153">
        <v>3.3999999999999998E-3</v>
      </c>
      <c r="BK273" s="153">
        <v>0</v>
      </c>
      <c r="BL273" s="153">
        <v>5.7496</v>
      </c>
      <c r="BM273" s="153">
        <v>6.8999999999999999E-3</v>
      </c>
      <c r="BN273" s="153">
        <v>19.896000000000001</v>
      </c>
      <c r="BO273" s="153">
        <v>0</v>
      </c>
      <c r="BP273" s="153">
        <v>0</v>
      </c>
      <c r="BQ273" s="153">
        <v>0</v>
      </c>
      <c r="BR273" s="153">
        <v>0</v>
      </c>
      <c r="BS273" s="153">
        <v>0</v>
      </c>
      <c r="BT273" s="153">
        <v>0</v>
      </c>
      <c r="BU273" s="153">
        <v>0</v>
      </c>
      <c r="BV273" s="153">
        <v>0</v>
      </c>
      <c r="BW273" s="153" t="s">
        <v>7469</v>
      </c>
      <c r="BX273" s="153">
        <v>0</v>
      </c>
      <c r="BY273" s="153">
        <v>0</v>
      </c>
      <c r="BZ273" s="153">
        <v>0</v>
      </c>
      <c r="CA273" s="153">
        <v>0</v>
      </c>
      <c r="CB273" s="153">
        <v>3.738</v>
      </c>
      <c r="CC273" s="153">
        <v>0</v>
      </c>
      <c r="CD273" s="153">
        <v>0.3679</v>
      </c>
      <c r="CE273" s="153">
        <v>0</v>
      </c>
      <c r="CF273" s="153">
        <v>0</v>
      </c>
      <c r="CG273" s="153">
        <v>0</v>
      </c>
      <c r="CH273" s="153">
        <v>0</v>
      </c>
      <c r="CI273" s="153">
        <v>0</v>
      </c>
      <c r="CJ273" s="153">
        <v>0.3921</v>
      </c>
      <c r="CK273" s="153" t="s">
        <v>7469</v>
      </c>
      <c r="CL273" s="153" t="s">
        <v>7469</v>
      </c>
      <c r="CM273" s="153">
        <v>0</v>
      </c>
      <c r="CN273" s="153" t="s">
        <v>7469</v>
      </c>
      <c r="CO273" s="153">
        <v>4.4002999999999997</v>
      </c>
      <c r="CP273" s="153">
        <v>10.3834</v>
      </c>
      <c r="CQ273" s="153">
        <v>0</v>
      </c>
      <c r="CR273" s="153" t="s">
        <v>7469</v>
      </c>
      <c r="CS273" s="153">
        <v>12.500999999999999</v>
      </c>
      <c r="CT273" s="153">
        <v>0</v>
      </c>
      <c r="CU273" s="153">
        <v>3.3E-3</v>
      </c>
      <c r="CV273" s="153" t="s">
        <v>7469</v>
      </c>
      <c r="CW273" s="153" t="s">
        <v>7469</v>
      </c>
      <c r="CX273" s="153" t="s">
        <v>7469</v>
      </c>
      <c r="CY273" s="153">
        <v>17.774799999999999</v>
      </c>
      <c r="CZ273" s="153">
        <v>0.53149999999999997</v>
      </c>
      <c r="DA273" s="153">
        <v>0</v>
      </c>
      <c r="DB273" s="153" t="s">
        <v>7469</v>
      </c>
      <c r="DC273" s="153">
        <v>0</v>
      </c>
      <c r="DD273" s="153">
        <v>7.9390000000000001</v>
      </c>
      <c r="DE273" s="153" t="s">
        <v>7469</v>
      </c>
      <c r="DF273" s="153" t="s">
        <v>7469</v>
      </c>
      <c r="DG273" s="153">
        <v>0</v>
      </c>
      <c r="DH273" s="153">
        <v>0</v>
      </c>
      <c r="DI273" s="153">
        <v>1.0407999999999999</v>
      </c>
      <c r="DJ273" s="153" t="s">
        <v>7469</v>
      </c>
      <c r="DK273" s="153">
        <v>0.3473</v>
      </c>
      <c r="DL273" s="153">
        <v>0.75700000000000001</v>
      </c>
      <c r="DM273" s="153">
        <v>3.8E-3</v>
      </c>
      <c r="DN273" s="153">
        <v>84.514899999999997</v>
      </c>
      <c r="DO273" s="153">
        <v>2.8412000000000002</v>
      </c>
      <c r="DP273" s="153">
        <v>1.556</v>
      </c>
      <c r="DQ273" s="153">
        <v>0.68049999999999999</v>
      </c>
      <c r="DR273" s="153" t="s">
        <v>7469</v>
      </c>
      <c r="DS273" s="153">
        <v>0</v>
      </c>
      <c r="DT273" s="153">
        <v>0</v>
      </c>
      <c r="DU273" s="153">
        <v>0</v>
      </c>
      <c r="DV273" s="153" t="s">
        <v>7469</v>
      </c>
      <c r="DW273" s="153" t="s">
        <v>7469</v>
      </c>
      <c r="DX273" s="153">
        <v>0</v>
      </c>
      <c r="DY273" s="153">
        <v>0.50339999999999996</v>
      </c>
      <c r="DZ273" s="153">
        <v>0</v>
      </c>
      <c r="EA273" s="153">
        <v>0</v>
      </c>
      <c r="EB273" s="153">
        <v>0</v>
      </c>
      <c r="EC273" s="153">
        <v>0</v>
      </c>
      <c r="ED273" s="153">
        <v>0.59319999999999995</v>
      </c>
      <c r="EE273" s="153" t="s">
        <v>7469</v>
      </c>
      <c r="EF273" s="153">
        <v>0.6018</v>
      </c>
      <c r="EG273" s="153">
        <v>0</v>
      </c>
      <c r="EH273" s="153">
        <v>0</v>
      </c>
      <c r="EI273" s="153">
        <v>1.2595000000000001</v>
      </c>
      <c r="EJ273" s="153" t="s">
        <v>7469</v>
      </c>
      <c r="EK273" s="153">
        <v>0</v>
      </c>
      <c r="EL273" s="153">
        <v>0</v>
      </c>
      <c r="EM273" s="153">
        <v>0</v>
      </c>
      <c r="EN273" s="153" t="s">
        <v>7469</v>
      </c>
    </row>
    <row r="274" spans="3:144">
      <c r="C274" s="120"/>
      <c r="D274" s="103"/>
      <c r="E274" s="120" t="s">
        <v>8095</v>
      </c>
      <c r="F274" s="126" t="s">
        <v>8138</v>
      </c>
      <c r="G274" s="151" t="s">
        <v>8090</v>
      </c>
      <c r="H274" s="152" t="s">
        <v>8091</v>
      </c>
      <c r="I274" s="153" t="s">
        <v>7469</v>
      </c>
      <c r="J274" s="153" t="s">
        <v>7469</v>
      </c>
      <c r="K274" s="153" t="s">
        <v>7469</v>
      </c>
      <c r="L274" s="153" t="s">
        <v>7469</v>
      </c>
      <c r="M274" s="153" t="s">
        <v>7469</v>
      </c>
      <c r="N274" s="153">
        <v>0</v>
      </c>
      <c r="O274" s="153">
        <v>0</v>
      </c>
      <c r="P274" s="153" t="s">
        <v>7469</v>
      </c>
      <c r="Q274" s="153" t="s">
        <v>7469</v>
      </c>
      <c r="R274" s="153">
        <v>0</v>
      </c>
      <c r="S274" s="153" t="s">
        <v>7469</v>
      </c>
      <c r="T274" s="153" t="s">
        <v>7469</v>
      </c>
      <c r="U274" s="153" t="s">
        <v>7469</v>
      </c>
      <c r="V274" s="153" t="s">
        <v>7469</v>
      </c>
      <c r="W274" s="153" t="s">
        <v>7469</v>
      </c>
      <c r="X274" s="153" t="s">
        <v>7469</v>
      </c>
      <c r="Y274" s="153" t="s">
        <v>7469</v>
      </c>
      <c r="Z274" s="153" t="s">
        <v>7469</v>
      </c>
      <c r="AA274" s="153" t="s">
        <v>7469</v>
      </c>
      <c r="AB274" s="153" t="s">
        <v>7469</v>
      </c>
      <c r="AC274" s="153" t="s">
        <v>7469</v>
      </c>
      <c r="AD274" s="153" t="s">
        <v>7469</v>
      </c>
      <c r="AE274" s="153">
        <v>8.4500000000000006E-2</v>
      </c>
      <c r="AF274" s="153">
        <v>2.5255000000000001</v>
      </c>
      <c r="AG274" s="153" t="s">
        <v>7469</v>
      </c>
      <c r="AH274" s="153" t="s">
        <v>7469</v>
      </c>
      <c r="AI274" s="153" t="s">
        <v>7469</v>
      </c>
      <c r="AJ274" s="153" t="s">
        <v>7469</v>
      </c>
      <c r="AK274" s="153" t="s">
        <v>7469</v>
      </c>
      <c r="AL274" s="153" t="s">
        <v>7469</v>
      </c>
      <c r="AM274" s="153" t="s">
        <v>7469</v>
      </c>
      <c r="AN274" s="153" t="s">
        <v>7469</v>
      </c>
      <c r="AO274" s="153" t="s">
        <v>7469</v>
      </c>
      <c r="AP274" s="153">
        <v>0</v>
      </c>
      <c r="AQ274" s="153" t="s">
        <v>7469</v>
      </c>
      <c r="AR274" s="153" t="s">
        <v>7469</v>
      </c>
      <c r="AS274" s="153" t="s">
        <v>7469</v>
      </c>
      <c r="AT274" s="153" t="s">
        <v>7469</v>
      </c>
      <c r="AU274" s="153" t="s">
        <v>7469</v>
      </c>
      <c r="AV274" s="153" t="s">
        <v>7469</v>
      </c>
      <c r="AW274" s="153" t="s">
        <v>7469</v>
      </c>
      <c r="AX274" s="153">
        <v>0</v>
      </c>
      <c r="AY274" s="153" t="s">
        <v>7469</v>
      </c>
      <c r="AZ274" s="153" t="s">
        <v>7469</v>
      </c>
      <c r="BA274" s="153" t="s">
        <v>7469</v>
      </c>
      <c r="BB274" s="153" t="s">
        <v>7469</v>
      </c>
      <c r="BC274" s="153" t="s">
        <v>7469</v>
      </c>
      <c r="BD274" s="153" t="s">
        <v>7469</v>
      </c>
      <c r="BE274" s="153" t="s">
        <v>7469</v>
      </c>
      <c r="BF274" s="153" t="s">
        <v>7469</v>
      </c>
      <c r="BG274" s="153">
        <v>0</v>
      </c>
      <c r="BH274" s="153">
        <v>11.683</v>
      </c>
      <c r="BI274" s="153" t="s">
        <v>7469</v>
      </c>
      <c r="BJ274" s="153">
        <v>2.1467999999999998</v>
      </c>
      <c r="BK274" s="153" t="s">
        <v>7469</v>
      </c>
      <c r="BL274" s="153" t="s">
        <v>7469</v>
      </c>
      <c r="BM274" s="153" t="s">
        <v>7469</v>
      </c>
      <c r="BN274" s="153">
        <v>19.896000000000001</v>
      </c>
      <c r="BO274" s="153">
        <v>0</v>
      </c>
      <c r="BP274" s="153">
        <v>0</v>
      </c>
      <c r="BQ274" s="153" t="s">
        <v>7469</v>
      </c>
      <c r="BR274" s="153" t="s">
        <v>7469</v>
      </c>
      <c r="BS274" s="153" t="s">
        <v>7469</v>
      </c>
      <c r="BT274" s="153">
        <v>0</v>
      </c>
      <c r="BU274" s="153" t="s">
        <v>7469</v>
      </c>
      <c r="BV274" s="153">
        <v>0</v>
      </c>
      <c r="BW274" s="153" t="s">
        <v>7469</v>
      </c>
      <c r="BX274" s="153" t="s">
        <v>7469</v>
      </c>
      <c r="BY274" s="153" t="s">
        <v>7469</v>
      </c>
      <c r="BZ274" s="153" t="s">
        <v>7469</v>
      </c>
      <c r="CA274" s="153">
        <v>0</v>
      </c>
      <c r="CB274" s="153" t="s">
        <v>7469</v>
      </c>
      <c r="CC274" s="153" t="s">
        <v>7469</v>
      </c>
      <c r="CD274" s="153" t="s">
        <v>7469</v>
      </c>
      <c r="CE274" s="153">
        <v>0</v>
      </c>
      <c r="CF274" s="153" t="s">
        <v>7469</v>
      </c>
      <c r="CG274" s="153">
        <v>0</v>
      </c>
      <c r="CH274" s="153" t="s">
        <v>7469</v>
      </c>
      <c r="CI274" s="153" t="s">
        <v>7469</v>
      </c>
      <c r="CJ274" s="153" t="s">
        <v>7469</v>
      </c>
      <c r="CK274" s="153" t="s">
        <v>7469</v>
      </c>
      <c r="CL274" s="153" t="s">
        <v>7469</v>
      </c>
      <c r="CM274" s="153" t="s">
        <v>7469</v>
      </c>
      <c r="CN274" s="153" t="s">
        <v>7469</v>
      </c>
      <c r="CO274" s="153" t="s">
        <v>7469</v>
      </c>
      <c r="CP274" s="153" t="s">
        <v>7469</v>
      </c>
      <c r="CQ274" s="153" t="s">
        <v>7469</v>
      </c>
      <c r="CR274" s="153" t="s">
        <v>7469</v>
      </c>
      <c r="CS274" s="153" t="s">
        <v>7469</v>
      </c>
      <c r="CT274" s="153" t="s">
        <v>7469</v>
      </c>
      <c r="CU274" s="153">
        <v>3.0000000000000001E-3</v>
      </c>
      <c r="CV274" s="153" t="s">
        <v>7469</v>
      </c>
      <c r="CW274" s="153" t="s">
        <v>7469</v>
      </c>
      <c r="CX274" s="153" t="s">
        <v>7469</v>
      </c>
      <c r="CY274" s="153" t="s">
        <v>7469</v>
      </c>
      <c r="CZ274" s="153" t="s">
        <v>7469</v>
      </c>
      <c r="DA274" s="153" t="s">
        <v>7469</v>
      </c>
      <c r="DB274" s="153" t="s">
        <v>7469</v>
      </c>
      <c r="DC274" s="153" t="s">
        <v>7469</v>
      </c>
      <c r="DD274" s="153" t="s">
        <v>7469</v>
      </c>
      <c r="DE274" s="153" t="s">
        <v>7469</v>
      </c>
      <c r="DF274" s="153" t="s">
        <v>7469</v>
      </c>
      <c r="DG274" s="153" t="s">
        <v>7469</v>
      </c>
      <c r="DH274" s="153">
        <v>0</v>
      </c>
      <c r="DI274" s="153" t="s">
        <v>7469</v>
      </c>
      <c r="DJ274" s="153" t="s">
        <v>7469</v>
      </c>
      <c r="DK274" s="153">
        <v>0.316</v>
      </c>
      <c r="DL274" s="153" t="s">
        <v>7469</v>
      </c>
      <c r="DM274" s="153" t="s">
        <v>7469</v>
      </c>
      <c r="DN274" s="153" t="s">
        <v>7469</v>
      </c>
      <c r="DO274" s="153" t="s">
        <v>7469</v>
      </c>
      <c r="DP274" s="153" t="s">
        <v>7469</v>
      </c>
      <c r="DQ274" s="153">
        <v>0.61919999999999997</v>
      </c>
      <c r="DR274" s="153" t="s">
        <v>7469</v>
      </c>
      <c r="DS274" s="153" t="s">
        <v>7469</v>
      </c>
      <c r="DT274" s="153" t="s">
        <v>7469</v>
      </c>
      <c r="DU274" s="153" t="s">
        <v>7469</v>
      </c>
      <c r="DV274" s="153" t="s">
        <v>7469</v>
      </c>
      <c r="DW274" s="153" t="s">
        <v>7469</v>
      </c>
      <c r="DX274" s="153" t="s">
        <v>7469</v>
      </c>
      <c r="DY274" s="153" t="s">
        <v>7469</v>
      </c>
      <c r="DZ274" s="153" t="s">
        <v>7469</v>
      </c>
      <c r="EA274" s="153" t="s">
        <v>7469</v>
      </c>
      <c r="EB274" s="153" t="s">
        <v>7469</v>
      </c>
      <c r="EC274" s="153" t="s">
        <v>7469</v>
      </c>
      <c r="ED274" s="153" t="s">
        <v>7469</v>
      </c>
      <c r="EE274" s="153">
        <v>0</v>
      </c>
      <c r="EF274" s="153" t="s">
        <v>7469</v>
      </c>
      <c r="EG274" s="153" t="s">
        <v>7469</v>
      </c>
      <c r="EH274" s="153" t="s">
        <v>7469</v>
      </c>
      <c r="EI274" s="153" t="s">
        <v>7469</v>
      </c>
      <c r="EJ274" s="153" t="s">
        <v>7469</v>
      </c>
      <c r="EK274" s="153" t="s">
        <v>7469</v>
      </c>
      <c r="EL274" s="153" t="s">
        <v>7469</v>
      </c>
      <c r="EM274" s="153" t="s">
        <v>7469</v>
      </c>
      <c r="EN274" s="153" t="s">
        <v>7469</v>
      </c>
    </row>
    <row r="275" spans="3:144">
      <c r="C275" s="120"/>
      <c r="D275" s="103"/>
      <c r="E275" s="120" t="s">
        <v>8096</v>
      </c>
      <c r="F275" s="126" t="s">
        <v>8138</v>
      </c>
      <c r="G275" s="151" t="s">
        <v>8090</v>
      </c>
      <c r="H275" s="152" t="s">
        <v>8097</v>
      </c>
      <c r="I275" s="153">
        <v>46.923299999999998</v>
      </c>
      <c r="J275" s="153">
        <v>0</v>
      </c>
      <c r="K275" s="153">
        <v>10853.2</v>
      </c>
      <c r="L275" s="153">
        <v>0</v>
      </c>
      <c r="M275" s="153" t="s">
        <v>7469</v>
      </c>
      <c r="N275" s="153">
        <v>0</v>
      </c>
      <c r="O275" s="153">
        <v>0</v>
      </c>
      <c r="P275" s="153">
        <v>0.36199999999999999</v>
      </c>
      <c r="Q275" s="153">
        <v>0</v>
      </c>
      <c r="R275" s="153">
        <v>0</v>
      </c>
      <c r="S275" s="153">
        <v>0</v>
      </c>
      <c r="T275" s="153" t="s">
        <v>7469</v>
      </c>
      <c r="U275" s="153" t="s">
        <v>7469</v>
      </c>
      <c r="V275" s="153">
        <v>0</v>
      </c>
      <c r="W275" s="153">
        <v>0.22159999999999999</v>
      </c>
      <c r="X275" s="153">
        <v>0</v>
      </c>
      <c r="Y275" s="153">
        <v>0</v>
      </c>
      <c r="Z275" s="153">
        <v>11.064500000000001</v>
      </c>
      <c r="AA275" s="153">
        <v>37.43</v>
      </c>
      <c r="AB275" s="153" t="s">
        <v>7469</v>
      </c>
      <c r="AC275" s="153" t="s">
        <v>7469</v>
      </c>
      <c r="AD275" s="153" t="s">
        <v>7469</v>
      </c>
      <c r="AE275" s="153">
        <v>9.2100000000000001E-2</v>
      </c>
      <c r="AF275" s="153">
        <v>2.9615999999999998</v>
      </c>
      <c r="AG275" s="153">
        <v>0</v>
      </c>
      <c r="AH275" s="153" t="s">
        <v>7469</v>
      </c>
      <c r="AI275" s="153" t="s">
        <v>7469</v>
      </c>
      <c r="AJ275" s="153">
        <v>4.7640000000000002</v>
      </c>
      <c r="AK275" s="153" t="s">
        <v>7469</v>
      </c>
      <c r="AL275" s="153">
        <v>1.6357999999999999</v>
      </c>
      <c r="AM275" s="153" t="s">
        <v>7469</v>
      </c>
      <c r="AN275" s="153">
        <v>140.9194</v>
      </c>
      <c r="AO275" s="153">
        <v>0</v>
      </c>
      <c r="AP275" s="153" t="s">
        <v>7469</v>
      </c>
      <c r="AQ275" s="153">
        <v>0</v>
      </c>
      <c r="AR275" s="153" t="s">
        <v>7469</v>
      </c>
      <c r="AS275" s="153">
        <v>2.4222999999999999</v>
      </c>
      <c r="AT275" s="153">
        <v>1.2823</v>
      </c>
      <c r="AU275" s="153">
        <v>2.3831000000000002</v>
      </c>
      <c r="AV275" s="153">
        <v>39.432499999999997</v>
      </c>
      <c r="AW275" s="153" t="s">
        <v>7469</v>
      </c>
      <c r="AX275" s="153" t="s">
        <v>7469</v>
      </c>
      <c r="AY275" s="153" t="s">
        <v>7469</v>
      </c>
      <c r="AZ275" s="153">
        <v>0</v>
      </c>
      <c r="BA275" s="153">
        <v>0</v>
      </c>
      <c r="BB275" s="153" t="s">
        <v>7469</v>
      </c>
      <c r="BC275" s="153" t="s">
        <v>7469</v>
      </c>
      <c r="BD275" s="153" t="s">
        <v>7469</v>
      </c>
      <c r="BE275" s="153">
        <v>0</v>
      </c>
      <c r="BF275" s="153">
        <v>0</v>
      </c>
      <c r="BG275" s="153">
        <v>0</v>
      </c>
      <c r="BH275" s="153" t="s">
        <v>7469</v>
      </c>
      <c r="BI275" s="153">
        <v>0</v>
      </c>
      <c r="BJ275" s="153">
        <v>2.3491</v>
      </c>
      <c r="BK275" s="153" t="s">
        <v>7469</v>
      </c>
      <c r="BL275" s="153">
        <v>5.7641999999999998</v>
      </c>
      <c r="BM275" s="153">
        <v>6.7000000000000002E-3</v>
      </c>
      <c r="BN275" s="153">
        <v>19.896000000000001</v>
      </c>
      <c r="BO275" s="153">
        <v>0</v>
      </c>
      <c r="BP275" s="153" t="s">
        <v>7469</v>
      </c>
      <c r="BQ275" s="153">
        <v>0</v>
      </c>
      <c r="BR275" s="153" t="s">
        <v>7469</v>
      </c>
      <c r="BS275" s="153">
        <v>0</v>
      </c>
      <c r="BT275" s="153" t="s">
        <v>7469</v>
      </c>
      <c r="BU275" s="153">
        <v>0</v>
      </c>
      <c r="BV275" s="153" t="s">
        <v>7469</v>
      </c>
      <c r="BW275" s="153" t="s">
        <v>7469</v>
      </c>
      <c r="BX275" s="153">
        <v>0</v>
      </c>
      <c r="BY275" s="153" t="s">
        <v>7469</v>
      </c>
      <c r="BZ275" s="153">
        <v>0</v>
      </c>
      <c r="CA275" s="153">
        <v>0</v>
      </c>
      <c r="CB275" s="153">
        <v>3.6637</v>
      </c>
      <c r="CC275" s="153" t="s">
        <v>7469</v>
      </c>
      <c r="CD275" s="153">
        <v>0.36059999999999998</v>
      </c>
      <c r="CE275" s="153">
        <v>0</v>
      </c>
      <c r="CF275" s="153" t="s">
        <v>7469</v>
      </c>
      <c r="CG275" s="153" t="s">
        <v>7469</v>
      </c>
      <c r="CH275" s="153">
        <v>0</v>
      </c>
      <c r="CI275" s="153">
        <v>9.8310999999999993</v>
      </c>
      <c r="CJ275" s="153" t="s">
        <v>7469</v>
      </c>
      <c r="CK275" s="153" t="s">
        <v>7469</v>
      </c>
      <c r="CL275" s="153" t="s">
        <v>7469</v>
      </c>
      <c r="CM275" s="153" t="s">
        <v>7469</v>
      </c>
      <c r="CN275" s="153" t="s">
        <v>7469</v>
      </c>
      <c r="CO275" s="153">
        <v>4.3128000000000002</v>
      </c>
      <c r="CP275" s="153">
        <v>10.1769</v>
      </c>
      <c r="CQ275" s="153" t="s">
        <v>7469</v>
      </c>
      <c r="CR275" s="153" t="s">
        <v>7469</v>
      </c>
      <c r="CS275" s="153">
        <v>12.500999999999999</v>
      </c>
      <c r="CT275" s="153">
        <v>0</v>
      </c>
      <c r="CU275" s="153">
        <v>3.3E-3</v>
      </c>
      <c r="CV275" s="153" t="s">
        <v>7469</v>
      </c>
      <c r="CW275" s="153" t="s">
        <v>7469</v>
      </c>
      <c r="CX275" s="153" t="s">
        <v>7469</v>
      </c>
      <c r="CY275" s="153">
        <v>17.421299999999999</v>
      </c>
      <c r="CZ275" s="153">
        <v>0.53049999999999997</v>
      </c>
      <c r="DA275" s="153">
        <v>1.2326999999999999</v>
      </c>
      <c r="DB275" s="153" t="s">
        <v>7469</v>
      </c>
      <c r="DC275" s="153">
        <v>0</v>
      </c>
      <c r="DD275" s="153" t="s">
        <v>7469</v>
      </c>
      <c r="DE275" s="153">
        <v>0</v>
      </c>
      <c r="DF275" s="153" t="s">
        <v>7469</v>
      </c>
      <c r="DG275" s="153">
        <v>0</v>
      </c>
      <c r="DH275" s="153">
        <v>0</v>
      </c>
      <c r="DI275" s="153" t="s">
        <v>7469</v>
      </c>
      <c r="DJ275" s="153" t="s">
        <v>7469</v>
      </c>
      <c r="DK275" s="153">
        <v>0.3458</v>
      </c>
      <c r="DL275" s="153">
        <v>0.7419</v>
      </c>
      <c r="DM275" s="153">
        <v>3.5999999999999999E-3</v>
      </c>
      <c r="DN275" s="153">
        <v>175.45769999999999</v>
      </c>
      <c r="DO275" s="153">
        <v>2.8483999999999998</v>
      </c>
      <c r="DP275" s="153">
        <v>1.95</v>
      </c>
      <c r="DQ275" s="153">
        <v>0.67759999999999998</v>
      </c>
      <c r="DR275" s="153" t="s">
        <v>7469</v>
      </c>
      <c r="DS275" s="153">
        <v>0</v>
      </c>
      <c r="DT275" s="153">
        <v>0</v>
      </c>
      <c r="DU275" s="153">
        <v>0</v>
      </c>
      <c r="DV275" s="153" t="s">
        <v>7469</v>
      </c>
      <c r="DW275" s="153" t="s">
        <v>7469</v>
      </c>
      <c r="DX275" s="153" t="s">
        <v>7469</v>
      </c>
      <c r="DY275" s="153">
        <v>0.49340000000000001</v>
      </c>
      <c r="DZ275" s="153">
        <v>0</v>
      </c>
      <c r="EA275" s="153">
        <v>0</v>
      </c>
      <c r="EB275" s="153">
        <v>0</v>
      </c>
      <c r="EC275" s="153">
        <v>0</v>
      </c>
      <c r="ED275" s="153">
        <v>0.58140000000000003</v>
      </c>
      <c r="EE275" s="153" t="s">
        <v>7469</v>
      </c>
      <c r="EF275" s="153">
        <v>0</v>
      </c>
      <c r="EG275" s="153">
        <v>0</v>
      </c>
      <c r="EH275" s="153" t="s">
        <v>7469</v>
      </c>
      <c r="EI275" s="153">
        <v>1.2481</v>
      </c>
      <c r="EJ275" s="153" t="s">
        <v>7469</v>
      </c>
      <c r="EK275" s="153" t="s">
        <v>7469</v>
      </c>
      <c r="EL275" s="153">
        <v>0</v>
      </c>
      <c r="EM275" s="153">
        <v>0</v>
      </c>
      <c r="EN275" s="153" t="s">
        <v>7469</v>
      </c>
    </row>
    <row r="276" spans="3:144">
      <c r="C276" s="120"/>
      <c r="D276" s="103"/>
      <c r="E276" s="120" t="s">
        <v>8098</v>
      </c>
      <c r="F276" s="126" t="s">
        <v>8138</v>
      </c>
      <c r="G276" s="151" t="s">
        <v>8090</v>
      </c>
      <c r="H276" s="152" t="s">
        <v>8097</v>
      </c>
      <c r="I276" s="153">
        <v>38.313600000000001</v>
      </c>
      <c r="J276" s="153">
        <v>0</v>
      </c>
      <c r="K276" s="153">
        <v>11168</v>
      </c>
      <c r="L276" s="153">
        <v>0</v>
      </c>
      <c r="M276" s="153" t="s">
        <v>7469</v>
      </c>
      <c r="N276" s="153">
        <v>0</v>
      </c>
      <c r="O276" s="153">
        <v>0</v>
      </c>
      <c r="P276" s="153">
        <v>0.36199999999999999</v>
      </c>
      <c r="Q276" s="153">
        <v>0</v>
      </c>
      <c r="R276" s="153">
        <v>0</v>
      </c>
      <c r="S276" s="153">
        <v>0</v>
      </c>
      <c r="T276" s="153">
        <v>0</v>
      </c>
      <c r="U276" s="153" t="s">
        <v>7469</v>
      </c>
      <c r="V276" s="153">
        <v>0</v>
      </c>
      <c r="W276" s="153">
        <v>0.2097</v>
      </c>
      <c r="X276" s="153">
        <v>0</v>
      </c>
      <c r="Y276" s="153">
        <v>0</v>
      </c>
      <c r="Z276" s="153">
        <v>9.8253000000000004</v>
      </c>
      <c r="AA276" s="153">
        <v>35.422499999999999</v>
      </c>
      <c r="AB276" s="153">
        <v>0</v>
      </c>
      <c r="AC276" s="153">
        <v>0</v>
      </c>
      <c r="AD276" s="153">
        <v>0</v>
      </c>
      <c r="AE276" s="153">
        <v>9.1800000000000007E-2</v>
      </c>
      <c r="AF276" s="153">
        <v>2.9253</v>
      </c>
      <c r="AG276" s="153">
        <v>0</v>
      </c>
      <c r="AH276" s="153" t="s">
        <v>7469</v>
      </c>
      <c r="AI276" s="153" t="s">
        <v>7469</v>
      </c>
      <c r="AJ276" s="153">
        <v>4.7640000000000002</v>
      </c>
      <c r="AK276" s="153" t="s">
        <v>7469</v>
      </c>
      <c r="AL276" s="153">
        <v>1.5417000000000001</v>
      </c>
      <c r="AM276" s="153" t="s">
        <v>7469</v>
      </c>
      <c r="AN276" s="153">
        <v>49.334400000000002</v>
      </c>
      <c r="AO276" s="153">
        <v>0</v>
      </c>
      <c r="AP276" s="153">
        <v>0</v>
      </c>
      <c r="AQ276" s="153">
        <v>0</v>
      </c>
      <c r="AR276" s="153">
        <v>0</v>
      </c>
      <c r="AS276" s="153">
        <v>2.1941000000000002</v>
      </c>
      <c r="AT276" s="153">
        <v>1.2084999999999999</v>
      </c>
      <c r="AU276" s="153">
        <v>2.246</v>
      </c>
      <c r="AV276" s="153">
        <v>63.499699999999997</v>
      </c>
      <c r="AW276" s="153" t="s">
        <v>7469</v>
      </c>
      <c r="AX276" s="153" t="s">
        <v>7469</v>
      </c>
      <c r="AY276" s="153" t="s">
        <v>7469</v>
      </c>
      <c r="AZ276" s="153">
        <v>0</v>
      </c>
      <c r="BA276" s="153">
        <v>0</v>
      </c>
      <c r="BB276" s="153" t="s">
        <v>7469</v>
      </c>
      <c r="BC276" s="153" t="s">
        <v>7469</v>
      </c>
      <c r="BD276" s="153" t="s">
        <v>7469</v>
      </c>
      <c r="BE276" s="153">
        <v>0</v>
      </c>
      <c r="BF276" s="153" t="s">
        <v>7469</v>
      </c>
      <c r="BG276" s="153">
        <v>0</v>
      </c>
      <c r="BH276" s="153" t="s">
        <v>7469</v>
      </c>
      <c r="BI276" s="153">
        <v>0</v>
      </c>
      <c r="BJ276" s="153">
        <v>2.3416999999999999</v>
      </c>
      <c r="BK276" s="153" t="s">
        <v>7469</v>
      </c>
      <c r="BL276" s="153">
        <v>5.431</v>
      </c>
      <c r="BM276" s="153">
        <v>6.3E-3</v>
      </c>
      <c r="BN276" s="153">
        <v>19.896000000000001</v>
      </c>
      <c r="BO276" s="153">
        <v>0</v>
      </c>
      <c r="BP276" s="153" t="s">
        <v>7469</v>
      </c>
      <c r="BQ276" s="153" t="s">
        <v>7469</v>
      </c>
      <c r="BR276" s="153" t="s">
        <v>7469</v>
      </c>
      <c r="BS276" s="153">
        <v>0</v>
      </c>
      <c r="BT276" s="153" t="s">
        <v>7469</v>
      </c>
      <c r="BU276" s="153">
        <v>0</v>
      </c>
      <c r="BV276" s="153" t="s">
        <v>7469</v>
      </c>
      <c r="BW276" s="153" t="s">
        <v>7469</v>
      </c>
      <c r="BX276" s="153">
        <v>0</v>
      </c>
      <c r="BY276" s="153" t="s">
        <v>7469</v>
      </c>
      <c r="BZ276" s="153">
        <v>0</v>
      </c>
      <c r="CA276" s="153">
        <v>0</v>
      </c>
      <c r="CB276" s="153">
        <v>3.4527999999999999</v>
      </c>
      <c r="CC276" s="153">
        <v>0</v>
      </c>
      <c r="CD276" s="153">
        <v>0.78129999999999999</v>
      </c>
      <c r="CE276" s="153">
        <v>0</v>
      </c>
      <c r="CF276" s="153" t="s">
        <v>7469</v>
      </c>
      <c r="CG276" s="153" t="s">
        <v>7469</v>
      </c>
      <c r="CH276" s="153">
        <v>0</v>
      </c>
      <c r="CI276" s="153">
        <v>18.908200000000001</v>
      </c>
      <c r="CJ276" s="153" t="s">
        <v>7469</v>
      </c>
      <c r="CK276" s="153" t="s">
        <v>7469</v>
      </c>
      <c r="CL276" s="153" t="s">
        <v>7469</v>
      </c>
      <c r="CM276" s="153" t="s">
        <v>7469</v>
      </c>
      <c r="CN276" s="153" t="s">
        <v>7469</v>
      </c>
      <c r="CO276" s="153">
        <v>4.0644999999999998</v>
      </c>
      <c r="CP276" s="153">
        <v>9.5911000000000008</v>
      </c>
      <c r="CQ276" s="153">
        <v>0</v>
      </c>
      <c r="CR276" s="153" t="s">
        <v>7469</v>
      </c>
      <c r="CS276" s="153">
        <v>18.222000000000001</v>
      </c>
      <c r="CT276" s="153">
        <v>0</v>
      </c>
      <c r="CU276" s="153">
        <v>3.3E-3</v>
      </c>
      <c r="CV276" s="153" t="s">
        <v>7469</v>
      </c>
      <c r="CW276" s="153" t="s">
        <v>7469</v>
      </c>
      <c r="CX276" s="153" t="s">
        <v>7469</v>
      </c>
      <c r="CY276" s="153">
        <v>16.418399999999998</v>
      </c>
      <c r="CZ276" s="153">
        <v>0.52780000000000005</v>
      </c>
      <c r="DA276" s="153">
        <v>1.1659999999999999</v>
      </c>
      <c r="DB276" s="153" t="s">
        <v>7469</v>
      </c>
      <c r="DC276" s="153">
        <v>0</v>
      </c>
      <c r="DD276" s="153">
        <v>7.3331</v>
      </c>
      <c r="DE276" s="153" t="s">
        <v>7469</v>
      </c>
      <c r="DF276" s="153" t="s">
        <v>7469</v>
      </c>
      <c r="DG276" s="153">
        <v>0</v>
      </c>
      <c r="DH276" s="153">
        <v>0</v>
      </c>
      <c r="DI276" s="153" t="s">
        <v>7469</v>
      </c>
      <c r="DJ276" s="153" t="s">
        <v>7469</v>
      </c>
      <c r="DK276" s="153">
        <v>0.34470000000000001</v>
      </c>
      <c r="DL276" s="153">
        <v>0.69920000000000004</v>
      </c>
      <c r="DM276" s="153">
        <v>3.2000000000000002E-3</v>
      </c>
      <c r="DN276" s="153">
        <v>223.90369999999999</v>
      </c>
      <c r="DO276" s="153">
        <v>2.6956000000000002</v>
      </c>
      <c r="DP276" s="153">
        <v>1.8378000000000001</v>
      </c>
      <c r="DQ276" s="153">
        <v>0.6754</v>
      </c>
      <c r="DR276" s="153" t="s">
        <v>7469</v>
      </c>
      <c r="DS276" s="153">
        <v>0</v>
      </c>
      <c r="DT276" s="153">
        <v>0</v>
      </c>
      <c r="DU276" s="153">
        <v>0</v>
      </c>
      <c r="DV276" s="153" t="s">
        <v>7469</v>
      </c>
      <c r="DW276" s="153" t="s">
        <v>7469</v>
      </c>
      <c r="DX276" s="153">
        <v>0</v>
      </c>
      <c r="DY276" s="153">
        <v>0.46500000000000002</v>
      </c>
      <c r="DZ276" s="153">
        <v>0</v>
      </c>
      <c r="EA276" s="153">
        <v>7.7758000000000003</v>
      </c>
      <c r="EB276" s="153" t="s">
        <v>7469</v>
      </c>
      <c r="EC276" s="153">
        <v>0</v>
      </c>
      <c r="ED276" s="153">
        <v>0.54800000000000004</v>
      </c>
      <c r="EE276" s="153" t="s">
        <v>7469</v>
      </c>
      <c r="EF276" s="153">
        <v>0</v>
      </c>
      <c r="EG276" s="153">
        <v>0</v>
      </c>
      <c r="EH276" s="153" t="s">
        <v>7469</v>
      </c>
      <c r="EI276" s="153">
        <v>1.1081000000000001</v>
      </c>
      <c r="EJ276" s="153" t="s">
        <v>7469</v>
      </c>
      <c r="EK276" s="153" t="s">
        <v>7469</v>
      </c>
      <c r="EL276" s="153">
        <v>0</v>
      </c>
      <c r="EM276" s="153">
        <v>0</v>
      </c>
      <c r="EN276" s="153" t="s">
        <v>7469</v>
      </c>
    </row>
    <row r="277" spans="3:144">
      <c r="C277" s="120"/>
      <c r="D277" s="103"/>
      <c r="E277" s="120" t="s">
        <v>7693</v>
      </c>
      <c r="F277" s="126" t="s">
        <v>8138</v>
      </c>
      <c r="G277" s="151" t="s">
        <v>8090</v>
      </c>
      <c r="H277" s="152" t="s">
        <v>8097</v>
      </c>
      <c r="I277" s="153">
        <v>31.591999999999999</v>
      </c>
      <c r="J277" s="153">
        <v>0</v>
      </c>
      <c r="K277" s="153">
        <v>11484.8</v>
      </c>
      <c r="L277" s="153">
        <v>0</v>
      </c>
      <c r="M277" s="153" t="s">
        <v>7469</v>
      </c>
      <c r="N277" s="153">
        <v>0</v>
      </c>
      <c r="O277" s="153">
        <v>0</v>
      </c>
      <c r="P277" s="153">
        <v>0.36199999999999999</v>
      </c>
      <c r="Q277" s="153">
        <v>0</v>
      </c>
      <c r="R277" s="153">
        <v>0</v>
      </c>
      <c r="S277" s="153">
        <v>0</v>
      </c>
      <c r="T277" s="153" t="s">
        <v>7469</v>
      </c>
      <c r="U277" s="153" t="s">
        <v>7469</v>
      </c>
      <c r="V277" s="153">
        <v>0</v>
      </c>
      <c r="W277" s="153">
        <v>0.1958</v>
      </c>
      <c r="X277" s="153">
        <v>0</v>
      </c>
      <c r="Y277" s="153">
        <v>0</v>
      </c>
      <c r="Z277" s="153">
        <v>9.2109000000000005</v>
      </c>
      <c r="AA277" s="153">
        <v>17.209399999999999</v>
      </c>
      <c r="AB277" s="153" t="s">
        <v>7469</v>
      </c>
      <c r="AC277" s="153">
        <v>0</v>
      </c>
      <c r="AD277" s="153">
        <v>0</v>
      </c>
      <c r="AE277" s="153">
        <v>8.9300000000000004E-2</v>
      </c>
      <c r="AF277" s="153">
        <v>2.7993000000000001</v>
      </c>
      <c r="AG277" s="153">
        <v>0</v>
      </c>
      <c r="AH277" s="153" t="s">
        <v>7469</v>
      </c>
      <c r="AI277" s="153" t="s">
        <v>7469</v>
      </c>
      <c r="AJ277" s="153">
        <v>4.7640000000000002</v>
      </c>
      <c r="AK277" s="153" t="s">
        <v>7469</v>
      </c>
      <c r="AL277" s="153" t="s">
        <v>7469</v>
      </c>
      <c r="AM277" s="153" t="s">
        <v>7469</v>
      </c>
      <c r="AN277" s="153">
        <v>45.577199999999998</v>
      </c>
      <c r="AO277" s="153">
        <v>0</v>
      </c>
      <c r="AP277" s="153" t="s">
        <v>7469</v>
      </c>
      <c r="AQ277" s="153">
        <v>0</v>
      </c>
      <c r="AR277" s="153">
        <v>0</v>
      </c>
      <c r="AS277" s="153">
        <v>1.9665999999999999</v>
      </c>
      <c r="AT277" s="153">
        <v>1.0831</v>
      </c>
      <c r="AU277" s="153">
        <v>2.0129999999999999</v>
      </c>
      <c r="AV277" s="153">
        <v>67.8322</v>
      </c>
      <c r="AW277" s="153" t="s">
        <v>7469</v>
      </c>
      <c r="AX277" s="153" t="s">
        <v>7469</v>
      </c>
      <c r="AY277" s="153" t="s">
        <v>7469</v>
      </c>
      <c r="AZ277" s="153">
        <v>0</v>
      </c>
      <c r="BA277" s="153" t="s">
        <v>7469</v>
      </c>
      <c r="BB277" s="153" t="s">
        <v>7469</v>
      </c>
      <c r="BC277" s="153" t="s">
        <v>7469</v>
      </c>
      <c r="BD277" s="153" t="s">
        <v>7469</v>
      </c>
      <c r="BE277" s="153">
        <v>0</v>
      </c>
      <c r="BF277" s="153" t="s">
        <v>7469</v>
      </c>
      <c r="BG277" s="153">
        <v>0</v>
      </c>
      <c r="BH277" s="153" t="s">
        <v>7469</v>
      </c>
      <c r="BI277" s="153">
        <v>0</v>
      </c>
      <c r="BJ277" s="153">
        <v>2.2686000000000002</v>
      </c>
      <c r="BK277" s="153" t="s">
        <v>7469</v>
      </c>
      <c r="BL277" s="153">
        <v>3.3311000000000002</v>
      </c>
      <c r="BM277" s="153" t="s">
        <v>7469</v>
      </c>
      <c r="BN277" s="153">
        <v>19.896000000000001</v>
      </c>
      <c r="BO277" s="153">
        <v>0</v>
      </c>
      <c r="BP277" s="153" t="s">
        <v>7469</v>
      </c>
      <c r="BQ277" s="153">
        <v>0</v>
      </c>
      <c r="BR277" s="153" t="s">
        <v>7469</v>
      </c>
      <c r="BS277" s="153">
        <v>0</v>
      </c>
      <c r="BT277" s="153" t="s">
        <v>7469</v>
      </c>
      <c r="BU277" s="153">
        <v>0</v>
      </c>
      <c r="BV277" s="153" t="s">
        <v>7469</v>
      </c>
      <c r="BW277" s="153" t="s">
        <v>7469</v>
      </c>
      <c r="BX277" s="153">
        <v>0</v>
      </c>
      <c r="BY277" s="153" t="s">
        <v>7469</v>
      </c>
      <c r="BZ277" s="153" t="s">
        <v>7469</v>
      </c>
      <c r="CA277" s="153">
        <v>0</v>
      </c>
      <c r="CB277" s="153">
        <v>3.0947</v>
      </c>
      <c r="CC277" s="153">
        <v>0</v>
      </c>
      <c r="CD277" s="153" t="s">
        <v>7469</v>
      </c>
      <c r="CE277" s="153">
        <v>0</v>
      </c>
      <c r="CF277" s="153" t="s">
        <v>7469</v>
      </c>
      <c r="CG277" s="153" t="s">
        <v>7469</v>
      </c>
      <c r="CH277" s="153">
        <v>0</v>
      </c>
      <c r="CI277" s="153">
        <v>21.362300000000001</v>
      </c>
      <c r="CJ277" s="153" t="s">
        <v>7469</v>
      </c>
      <c r="CK277" s="153" t="s">
        <v>7469</v>
      </c>
      <c r="CL277" s="153" t="s">
        <v>7469</v>
      </c>
      <c r="CM277" s="153" t="s">
        <v>7469</v>
      </c>
      <c r="CN277" s="153" t="s">
        <v>7469</v>
      </c>
      <c r="CO277" s="153">
        <v>3.6429999999999998</v>
      </c>
      <c r="CP277" s="153">
        <v>9.7287999999999997</v>
      </c>
      <c r="CQ277" s="153" t="s">
        <v>7469</v>
      </c>
      <c r="CR277" s="153" t="s">
        <v>7469</v>
      </c>
      <c r="CS277" s="153">
        <v>18.222000000000001</v>
      </c>
      <c r="CT277" s="153" t="s">
        <v>7469</v>
      </c>
      <c r="CU277" s="153">
        <v>3.2000000000000002E-3</v>
      </c>
      <c r="CV277" s="153" t="s">
        <v>7469</v>
      </c>
      <c r="CW277" s="153" t="s">
        <v>7469</v>
      </c>
      <c r="CX277" s="153" t="s">
        <v>7469</v>
      </c>
      <c r="CY277" s="153">
        <v>14.7157</v>
      </c>
      <c r="CZ277" s="153">
        <v>0.52339999999999998</v>
      </c>
      <c r="DA277" s="153" t="s">
        <v>7469</v>
      </c>
      <c r="DB277" s="153" t="s">
        <v>7469</v>
      </c>
      <c r="DC277" s="153">
        <v>0</v>
      </c>
      <c r="DD277" s="153">
        <v>6.5726000000000004</v>
      </c>
      <c r="DE277" s="153" t="s">
        <v>7469</v>
      </c>
      <c r="DF277" s="153" t="s">
        <v>7469</v>
      </c>
      <c r="DG277" s="153">
        <v>0</v>
      </c>
      <c r="DH277" s="153">
        <v>0</v>
      </c>
      <c r="DI277" s="153" t="s">
        <v>7469</v>
      </c>
      <c r="DJ277" s="153" t="s">
        <v>7469</v>
      </c>
      <c r="DK277" s="153">
        <v>0.33400000000000002</v>
      </c>
      <c r="DL277" s="153" t="s">
        <v>7469</v>
      </c>
      <c r="DM277" s="153">
        <v>0.29449999999999998</v>
      </c>
      <c r="DN277" s="153">
        <v>210.7953</v>
      </c>
      <c r="DO277" s="153">
        <v>2.5377999999999998</v>
      </c>
      <c r="DP277" s="153">
        <v>1.6472</v>
      </c>
      <c r="DQ277" s="153">
        <v>0.65439999999999998</v>
      </c>
      <c r="DR277" s="153" t="s">
        <v>7469</v>
      </c>
      <c r="DS277" s="153">
        <v>1.3264</v>
      </c>
      <c r="DT277" s="153">
        <v>4.5288000000000004</v>
      </c>
      <c r="DU277" s="153">
        <v>0</v>
      </c>
      <c r="DV277" s="153" t="s">
        <v>7469</v>
      </c>
      <c r="DW277" s="153" t="s">
        <v>7469</v>
      </c>
      <c r="DX277" s="153">
        <v>0</v>
      </c>
      <c r="DY277" s="153">
        <v>0.4168</v>
      </c>
      <c r="DZ277" s="153">
        <v>0</v>
      </c>
      <c r="EA277" s="153">
        <v>13.611599999999999</v>
      </c>
      <c r="EB277" s="153">
        <v>0</v>
      </c>
      <c r="EC277" s="153">
        <v>0</v>
      </c>
      <c r="ED277" s="153">
        <v>0.49109999999999998</v>
      </c>
      <c r="EE277" s="153" t="s">
        <v>7469</v>
      </c>
      <c r="EF277" s="153">
        <v>0</v>
      </c>
      <c r="EG277" s="153">
        <v>0</v>
      </c>
      <c r="EH277" s="153" t="s">
        <v>7469</v>
      </c>
      <c r="EI277" s="153">
        <v>1.0779000000000001</v>
      </c>
      <c r="EJ277" s="153" t="s">
        <v>7469</v>
      </c>
      <c r="EK277" s="153" t="s">
        <v>7469</v>
      </c>
      <c r="EL277" s="153">
        <v>0</v>
      </c>
      <c r="EM277" s="153">
        <v>0</v>
      </c>
      <c r="EN277" s="153" t="s">
        <v>7469</v>
      </c>
    </row>
    <row r="278" spans="3:144">
      <c r="C278" s="120"/>
      <c r="D278" s="103"/>
      <c r="E278" s="120" t="s">
        <v>8099</v>
      </c>
      <c r="F278" s="126" t="s">
        <v>8138</v>
      </c>
      <c r="G278" s="151" t="s">
        <v>8090</v>
      </c>
      <c r="H278" s="152" t="s">
        <v>8097</v>
      </c>
      <c r="I278" s="153">
        <v>31.591999999999999</v>
      </c>
      <c r="J278" s="153">
        <v>0</v>
      </c>
      <c r="K278" s="153">
        <v>11484.8</v>
      </c>
      <c r="L278" s="153">
        <v>0</v>
      </c>
      <c r="M278" s="153" t="s">
        <v>7469</v>
      </c>
      <c r="N278" s="153">
        <v>0</v>
      </c>
      <c r="O278" s="153">
        <v>0</v>
      </c>
      <c r="P278" s="153">
        <v>0.36199999999999999</v>
      </c>
      <c r="Q278" s="153">
        <v>0</v>
      </c>
      <c r="R278" s="153">
        <v>0</v>
      </c>
      <c r="S278" s="153">
        <v>0</v>
      </c>
      <c r="T278" s="153" t="s">
        <v>7469</v>
      </c>
      <c r="U278" s="153" t="s">
        <v>7469</v>
      </c>
      <c r="V278" s="153">
        <v>0</v>
      </c>
      <c r="W278" s="153">
        <v>0.1958</v>
      </c>
      <c r="X278" s="153">
        <v>0</v>
      </c>
      <c r="Y278" s="153">
        <v>0</v>
      </c>
      <c r="Z278" s="153">
        <v>9.2109000000000005</v>
      </c>
      <c r="AA278" s="153">
        <v>17.209399999999999</v>
      </c>
      <c r="AB278" s="153" t="s">
        <v>7469</v>
      </c>
      <c r="AC278" s="153">
        <v>0</v>
      </c>
      <c r="AD278" s="153">
        <v>0</v>
      </c>
      <c r="AE278" s="153">
        <v>8.9300000000000004E-2</v>
      </c>
      <c r="AF278" s="153">
        <v>2.7993000000000001</v>
      </c>
      <c r="AG278" s="153">
        <v>0</v>
      </c>
      <c r="AH278" s="153" t="s">
        <v>7469</v>
      </c>
      <c r="AI278" s="153" t="s">
        <v>7469</v>
      </c>
      <c r="AJ278" s="153">
        <v>4.7640000000000002</v>
      </c>
      <c r="AK278" s="153" t="s">
        <v>7469</v>
      </c>
      <c r="AL278" s="153" t="s">
        <v>7469</v>
      </c>
      <c r="AM278" s="153" t="s">
        <v>7469</v>
      </c>
      <c r="AN278" s="153">
        <v>45.577199999999998</v>
      </c>
      <c r="AO278" s="153">
        <v>0</v>
      </c>
      <c r="AP278" s="153" t="s">
        <v>7469</v>
      </c>
      <c r="AQ278" s="153">
        <v>0</v>
      </c>
      <c r="AR278" s="153">
        <v>0</v>
      </c>
      <c r="AS278" s="153">
        <v>1.9665999999999999</v>
      </c>
      <c r="AT278" s="153">
        <v>1.0831</v>
      </c>
      <c r="AU278" s="153">
        <v>2.0129999999999999</v>
      </c>
      <c r="AV278" s="153">
        <v>67.8322</v>
      </c>
      <c r="AW278" s="153" t="s">
        <v>7469</v>
      </c>
      <c r="AX278" s="153" t="s">
        <v>7469</v>
      </c>
      <c r="AY278" s="153" t="s">
        <v>7469</v>
      </c>
      <c r="AZ278" s="153">
        <v>0</v>
      </c>
      <c r="BA278" s="153" t="s">
        <v>7469</v>
      </c>
      <c r="BB278" s="153" t="s">
        <v>7469</v>
      </c>
      <c r="BC278" s="153" t="s">
        <v>7469</v>
      </c>
      <c r="BD278" s="153" t="s">
        <v>7469</v>
      </c>
      <c r="BE278" s="153">
        <v>0</v>
      </c>
      <c r="BF278" s="153" t="s">
        <v>7469</v>
      </c>
      <c r="BG278" s="153">
        <v>0</v>
      </c>
      <c r="BH278" s="153" t="s">
        <v>7469</v>
      </c>
      <c r="BI278" s="153">
        <v>0</v>
      </c>
      <c r="BJ278" s="153">
        <v>2.2686000000000002</v>
      </c>
      <c r="BK278" s="153" t="s">
        <v>7469</v>
      </c>
      <c r="BL278" s="153">
        <v>3.3311000000000002</v>
      </c>
      <c r="BM278" s="153" t="s">
        <v>7469</v>
      </c>
      <c r="BN278" s="153">
        <v>19.896000000000001</v>
      </c>
      <c r="BO278" s="153">
        <v>0</v>
      </c>
      <c r="BP278" s="153" t="s">
        <v>7469</v>
      </c>
      <c r="BQ278" s="153">
        <v>0</v>
      </c>
      <c r="BR278" s="153" t="s">
        <v>7469</v>
      </c>
      <c r="BS278" s="153">
        <v>0</v>
      </c>
      <c r="BT278" s="153" t="s">
        <v>7469</v>
      </c>
      <c r="BU278" s="153">
        <v>0</v>
      </c>
      <c r="BV278" s="153" t="s">
        <v>7469</v>
      </c>
      <c r="BW278" s="153" t="s">
        <v>7469</v>
      </c>
      <c r="BX278" s="153">
        <v>0</v>
      </c>
      <c r="BY278" s="153" t="s">
        <v>7469</v>
      </c>
      <c r="BZ278" s="153" t="s">
        <v>7469</v>
      </c>
      <c r="CA278" s="153">
        <v>0</v>
      </c>
      <c r="CB278" s="153">
        <v>3.0947</v>
      </c>
      <c r="CC278" s="153">
        <v>0</v>
      </c>
      <c r="CD278" s="153" t="s">
        <v>7469</v>
      </c>
      <c r="CE278" s="153">
        <v>0</v>
      </c>
      <c r="CF278" s="153" t="s">
        <v>7469</v>
      </c>
      <c r="CG278" s="153" t="s">
        <v>7469</v>
      </c>
      <c r="CH278" s="153">
        <v>0</v>
      </c>
      <c r="CI278" s="153">
        <v>21.362300000000001</v>
      </c>
      <c r="CJ278" s="153" t="s">
        <v>7469</v>
      </c>
      <c r="CK278" s="153" t="s">
        <v>7469</v>
      </c>
      <c r="CL278" s="153" t="s">
        <v>7469</v>
      </c>
      <c r="CM278" s="153" t="s">
        <v>7469</v>
      </c>
      <c r="CN278" s="153" t="s">
        <v>7469</v>
      </c>
      <c r="CO278" s="153">
        <v>3.6429999999999998</v>
      </c>
      <c r="CP278" s="153">
        <v>9.7287999999999997</v>
      </c>
      <c r="CQ278" s="153" t="s">
        <v>7469</v>
      </c>
      <c r="CR278" s="153" t="s">
        <v>7469</v>
      </c>
      <c r="CS278" s="153">
        <v>18.222000000000001</v>
      </c>
      <c r="CT278" s="153" t="s">
        <v>7469</v>
      </c>
      <c r="CU278" s="153">
        <v>3.2000000000000002E-3</v>
      </c>
      <c r="CV278" s="153" t="s">
        <v>7469</v>
      </c>
      <c r="CW278" s="153" t="s">
        <v>7469</v>
      </c>
      <c r="CX278" s="153" t="s">
        <v>7469</v>
      </c>
      <c r="CY278" s="153">
        <v>14.7157</v>
      </c>
      <c r="CZ278" s="153">
        <v>0.52339999999999998</v>
      </c>
      <c r="DA278" s="153" t="s">
        <v>7469</v>
      </c>
      <c r="DB278" s="153" t="s">
        <v>7469</v>
      </c>
      <c r="DC278" s="153">
        <v>0</v>
      </c>
      <c r="DD278" s="153">
        <v>6.5726000000000004</v>
      </c>
      <c r="DE278" s="153" t="s">
        <v>7469</v>
      </c>
      <c r="DF278" s="153" t="s">
        <v>7469</v>
      </c>
      <c r="DG278" s="153">
        <v>0</v>
      </c>
      <c r="DH278" s="153">
        <v>0</v>
      </c>
      <c r="DI278" s="153" t="s">
        <v>7469</v>
      </c>
      <c r="DJ278" s="153" t="s">
        <v>7469</v>
      </c>
      <c r="DK278" s="153">
        <v>0.33400000000000002</v>
      </c>
      <c r="DL278" s="153" t="s">
        <v>7469</v>
      </c>
      <c r="DM278" s="153">
        <v>0.29449999999999998</v>
      </c>
      <c r="DN278" s="153">
        <v>210.7953</v>
      </c>
      <c r="DO278" s="153">
        <v>2.5377999999999998</v>
      </c>
      <c r="DP278" s="153">
        <v>1.6472</v>
      </c>
      <c r="DQ278" s="153">
        <v>0.65439999999999998</v>
      </c>
      <c r="DR278" s="153" t="s">
        <v>7469</v>
      </c>
      <c r="DS278" s="153">
        <v>1.3264</v>
      </c>
      <c r="DT278" s="153">
        <v>4.5288000000000004</v>
      </c>
      <c r="DU278" s="153">
        <v>0</v>
      </c>
      <c r="DV278" s="153" t="s">
        <v>7469</v>
      </c>
      <c r="DW278" s="153" t="s">
        <v>7469</v>
      </c>
      <c r="DX278" s="153">
        <v>0</v>
      </c>
      <c r="DY278" s="153">
        <v>0.4168</v>
      </c>
      <c r="DZ278" s="153">
        <v>0</v>
      </c>
      <c r="EA278" s="153">
        <v>13.611599999999999</v>
      </c>
      <c r="EB278" s="153">
        <v>0</v>
      </c>
      <c r="EC278" s="153">
        <v>0</v>
      </c>
      <c r="ED278" s="153">
        <v>0.49109999999999998</v>
      </c>
      <c r="EE278" s="153" t="s">
        <v>7469</v>
      </c>
      <c r="EF278" s="153">
        <v>0</v>
      </c>
      <c r="EG278" s="153">
        <v>0</v>
      </c>
      <c r="EH278" s="153" t="s">
        <v>7469</v>
      </c>
      <c r="EI278" s="153">
        <v>1.0779000000000001</v>
      </c>
      <c r="EJ278" s="153" t="s">
        <v>7469</v>
      </c>
      <c r="EK278" s="153" t="s">
        <v>7469</v>
      </c>
      <c r="EL278" s="153">
        <v>0</v>
      </c>
      <c r="EM278" s="153">
        <v>0</v>
      </c>
      <c r="EN278" s="153" t="s">
        <v>7469</v>
      </c>
    </row>
    <row r="279" spans="3:144">
      <c r="C279" s="120"/>
      <c r="D279" s="103"/>
      <c r="E279" s="120" t="s">
        <v>8100</v>
      </c>
      <c r="F279" s="126" t="s">
        <v>8138</v>
      </c>
      <c r="G279" s="151" t="s">
        <v>8090</v>
      </c>
      <c r="H279" s="152" t="s">
        <v>8097</v>
      </c>
      <c r="I279" s="153" t="s">
        <v>7469</v>
      </c>
      <c r="J279" s="153" t="s">
        <v>7469</v>
      </c>
      <c r="K279" s="153" t="s">
        <v>7469</v>
      </c>
      <c r="L279" s="153" t="s">
        <v>7469</v>
      </c>
      <c r="M279" s="153" t="s">
        <v>7469</v>
      </c>
      <c r="N279" s="153">
        <v>0</v>
      </c>
      <c r="O279" s="153">
        <v>0</v>
      </c>
      <c r="P279" s="153" t="s">
        <v>7469</v>
      </c>
      <c r="Q279" s="153" t="s">
        <v>7469</v>
      </c>
      <c r="R279" s="153">
        <v>0</v>
      </c>
      <c r="S279" s="153" t="s">
        <v>7469</v>
      </c>
      <c r="T279" s="153" t="s">
        <v>7469</v>
      </c>
      <c r="U279" s="153" t="s">
        <v>7469</v>
      </c>
      <c r="V279" s="153" t="s">
        <v>7469</v>
      </c>
      <c r="W279" s="153" t="s">
        <v>7469</v>
      </c>
      <c r="X279" s="153" t="s">
        <v>7469</v>
      </c>
      <c r="Y279" s="153" t="s">
        <v>7469</v>
      </c>
      <c r="Z279" s="153" t="s">
        <v>7469</v>
      </c>
      <c r="AA279" s="153" t="s">
        <v>7469</v>
      </c>
      <c r="AB279" s="153" t="s">
        <v>7469</v>
      </c>
      <c r="AC279" s="153" t="s">
        <v>7469</v>
      </c>
      <c r="AD279" s="153" t="s">
        <v>7469</v>
      </c>
      <c r="AE279" s="153">
        <v>7.5700000000000003E-2</v>
      </c>
      <c r="AF279" s="153">
        <v>2.2627999999999999</v>
      </c>
      <c r="AG279" s="153" t="s">
        <v>7469</v>
      </c>
      <c r="AH279" s="153" t="s">
        <v>7469</v>
      </c>
      <c r="AI279" s="153" t="s">
        <v>7469</v>
      </c>
      <c r="AJ279" s="153" t="s">
        <v>7469</v>
      </c>
      <c r="AK279" s="153" t="s">
        <v>7469</v>
      </c>
      <c r="AL279" s="153" t="s">
        <v>7469</v>
      </c>
      <c r="AM279" s="153" t="s">
        <v>7469</v>
      </c>
      <c r="AN279" s="153" t="s">
        <v>7469</v>
      </c>
      <c r="AO279" s="153" t="s">
        <v>7469</v>
      </c>
      <c r="AP279" s="153" t="s">
        <v>7469</v>
      </c>
      <c r="AQ279" s="153" t="s">
        <v>7469</v>
      </c>
      <c r="AR279" s="153" t="s">
        <v>7469</v>
      </c>
      <c r="AS279" s="153" t="s">
        <v>7469</v>
      </c>
      <c r="AT279" s="153" t="s">
        <v>7469</v>
      </c>
      <c r="AU279" s="153" t="s">
        <v>7469</v>
      </c>
      <c r="AV279" s="153" t="s">
        <v>7469</v>
      </c>
      <c r="AW279" s="153" t="s">
        <v>7469</v>
      </c>
      <c r="AX279" s="153" t="s">
        <v>7469</v>
      </c>
      <c r="AY279" s="153" t="s">
        <v>7469</v>
      </c>
      <c r="AZ279" s="153" t="s">
        <v>7469</v>
      </c>
      <c r="BA279" s="153" t="s">
        <v>7469</v>
      </c>
      <c r="BB279" s="153" t="s">
        <v>7469</v>
      </c>
      <c r="BC279" s="153" t="s">
        <v>7469</v>
      </c>
      <c r="BD279" s="153" t="s">
        <v>7469</v>
      </c>
      <c r="BE279" s="153" t="s">
        <v>7469</v>
      </c>
      <c r="BF279" s="153" t="s">
        <v>7469</v>
      </c>
      <c r="BG279" s="153">
        <v>0</v>
      </c>
      <c r="BH279" s="153" t="s">
        <v>7469</v>
      </c>
      <c r="BI279" s="153" t="s">
        <v>7469</v>
      </c>
      <c r="BJ279" s="153">
        <v>3.1135000000000002</v>
      </c>
      <c r="BK279" s="153" t="s">
        <v>7469</v>
      </c>
      <c r="BL279" s="153" t="s">
        <v>7469</v>
      </c>
      <c r="BM279" s="153" t="s">
        <v>7469</v>
      </c>
      <c r="BN279" s="153">
        <v>19.896000000000001</v>
      </c>
      <c r="BO279" s="153">
        <v>0</v>
      </c>
      <c r="BP279" s="153" t="s">
        <v>7469</v>
      </c>
      <c r="BQ279" s="153" t="s">
        <v>7469</v>
      </c>
      <c r="BR279" s="153" t="s">
        <v>7469</v>
      </c>
      <c r="BS279" s="153" t="s">
        <v>7469</v>
      </c>
      <c r="BT279" s="153" t="s">
        <v>7469</v>
      </c>
      <c r="BU279" s="153" t="s">
        <v>7469</v>
      </c>
      <c r="BV279" s="153" t="s">
        <v>7469</v>
      </c>
      <c r="BW279" s="153" t="s">
        <v>7469</v>
      </c>
      <c r="BX279" s="153" t="s">
        <v>7469</v>
      </c>
      <c r="BY279" s="153" t="s">
        <v>7469</v>
      </c>
      <c r="BZ279" s="153" t="s">
        <v>7469</v>
      </c>
      <c r="CA279" s="153">
        <v>0</v>
      </c>
      <c r="CB279" s="153" t="s">
        <v>7469</v>
      </c>
      <c r="CC279" s="153" t="s">
        <v>7469</v>
      </c>
      <c r="CD279" s="153" t="s">
        <v>7469</v>
      </c>
      <c r="CE279" s="153">
        <v>0</v>
      </c>
      <c r="CF279" s="153" t="s">
        <v>7469</v>
      </c>
      <c r="CG279" s="153" t="s">
        <v>7469</v>
      </c>
      <c r="CH279" s="153" t="s">
        <v>7469</v>
      </c>
      <c r="CI279" s="153" t="s">
        <v>7469</v>
      </c>
      <c r="CJ279" s="153" t="s">
        <v>7469</v>
      </c>
      <c r="CK279" s="153" t="s">
        <v>7469</v>
      </c>
      <c r="CL279" s="153" t="s">
        <v>7469</v>
      </c>
      <c r="CM279" s="153" t="s">
        <v>7469</v>
      </c>
      <c r="CN279" s="153" t="s">
        <v>7469</v>
      </c>
      <c r="CO279" s="153" t="s">
        <v>7469</v>
      </c>
      <c r="CP279" s="153" t="s">
        <v>7469</v>
      </c>
      <c r="CQ279" s="153" t="s">
        <v>7469</v>
      </c>
      <c r="CR279" s="153" t="s">
        <v>7469</v>
      </c>
      <c r="CS279" s="153" t="s">
        <v>7469</v>
      </c>
      <c r="CT279" s="153" t="s">
        <v>7469</v>
      </c>
      <c r="CU279" s="153">
        <v>2.7000000000000001E-3</v>
      </c>
      <c r="CV279" s="153" t="s">
        <v>7469</v>
      </c>
      <c r="CW279" s="153" t="s">
        <v>7469</v>
      </c>
      <c r="CX279" s="153" t="s">
        <v>7469</v>
      </c>
      <c r="CY279" s="153" t="s">
        <v>7469</v>
      </c>
      <c r="CZ279" s="153" t="s">
        <v>7469</v>
      </c>
      <c r="DA279" s="153" t="s">
        <v>7469</v>
      </c>
      <c r="DB279" s="153" t="s">
        <v>7469</v>
      </c>
      <c r="DC279" s="153" t="s">
        <v>7469</v>
      </c>
      <c r="DD279" s="153" t="s">
        <v>7469</v>
      </c>
      <c r="DE279" s="153" t="s">
        <v>7469</v>
      </c>
      <c r="DF279" s="153" t="s">
        <v>7469</v>
      </c>
      <c r="DG279" s="153" t="s">
        <v>7469</v>
      </c>
      <c r="DH279" s="153">
        <v>0</v>
      </c>
      <c r="DI279" s="153" t="s">
        <v>7469</v>
      </c>
      <c r="DJ279" s="153" t="s">
        <v>7469</v>
      </c>
      <c r="DK279" s="153">
        <v>0.28320000000000001</v>
      </c>
      <c r="DL279" s="153" t="s">
        <v>7469</v>
      </c>
      <c r="DM279" s="153" t="s">
        <v>7469</v>
      </c>
      <c r="DN279" s="153" t="s">
        <v>7469</v>
      </c>
      <c r="DO279" s="153" t="s">
        <v>7469</v>
      </c>
      <c r="DP279" s="153" t="s">
        <v>7469</v>
      </c>
      <c r="DQ279" s="153">
        <v>0.55479999999999996</v>
      </c>
      <c r="DR279" s="153" t="s">
        <v>7469</v>
      </c>
      <c r="DS279" s="153" t="s">
        <v>7469</v>
      </c>
      <c r="DT279" s="153" t="s">
        <v>7469</v>
      </c>
      <c r="DU279" s="153" t="s">
        <v>7469</v>
      </c>
      <c r="DV279" s="153" t="s">
        <v>7469</v>
      </c>
      <c r="DW279" s="153" t="s">
        <v>7469</v>
      </c>
      <c r="DX279" s="153" t="s">
        <v>7469</v>
      </c>
      <c r="DY279" s="153" t="s">
        <v>7469</v>
      </c>
      <c r="DZ279" s="153" t="s">
        <v>7469</v>
      </c>
      <c r="EA279" s="153" t="s">
        <v>7469</v>
      </c>
      <c r="EB279" s="153" t="s">
        <v>7469</v>
      </c>
      <c r="EC279" s="153" t="s">
        <v>7469</v>
      </c>
      <c r="ED279" s="153" t="s">
        <v>7469</v>
      </c>
      <c r="EE279" s="153" t="s">
        <v>7469</v>
      </c>
      <c r="EF279" s="153" t="s">
        <v>7469</v>
      </c>
      <c r="EG279" s="153" t="s">
        <v>7469</v>
      </c>
      <c r="EH279" s="153" t="s">
        <v>7469</v>
      </c>
      <c r="EI279" s="153" t="s">
        <v>7469</v>
      </c>
      <c r="EJ279" s="153" t="s">
        <v>7469</v>
      </c>
      <c r="EK279" s="153" t="s">
        <v>7469</v>
      </c>
      <c r="EL279" s="153" t="s">
        <v>7469</v>
      </c>
      <c r="EM279" s="153" t="s">
        <v>7469</v>
      </c>
      <c r="EN279" s="153" t="s">
        <v>7469</v>
      </c>
    </row>
    <row r="280" spans="3:144">
      <c r="C280" s="120"/>
      <c r="D280" s="103"/>
      <c r="E280" s="120" t="s">
        <v>8101</v>
      </c>
      <c r="F280" s="126" t="s">
        <v>8138</v>
      </c>
      <c r="G280" s="151" t="s">
        <v>8090</v>
      </c>
      <c r="H280" s="152" t="s">
        <v>8097</v>
      </c>
      <c r="I280" s="153" t="s">
        <v>7469</v>
      </c>
      <c r="J280" s="153" t="s">
        <v>7469</v>
      </c>
      <c r="K280" s="153" t="s">
        <v>7469</v>
      </c>
      <c r="L280" s="153" t="s">
        <v>7469</v>
      </c>
      <c r="M280" s="153" t="s">
        <v>7469</v>
      </c>
      <c r="N280" s="153">
        <v>0</v>
      </c>
      <c r="O280" s="153">
        <v>0</v>
      </c>
      <c r="P280" s="153" t="s">
        <v>7469</v>
      </c>
      <c r="Q280" s="153" t="s">
        <v>7469</v>
      </c>
      <c r="R280" s="153">
        <v>0</v>
      </c>
      <c r="S280" s="153" t="s">
        <v>7469</v>
      </c>
      <c r="T280" s="153" t="s">
        <v>7469</v>
      </c>
      <c r="U280" s="153" t="s">
        <v>7469</v>
      </c>
      <c r="V280" s="153" t="s">
        <v>7469</v>
      </c>
      <c r="W280" s="153" t="s">
        <v>7469</v>
      </c>
      <c r="X280" s="153" t="s">
        <v>7469</v>
      </c>
      <c r="Y280" s="153" t="s">
        <v>7469</v>
      </c>
      <c r="Z280" s="153" t="s">
        <v>7469</v>
      </c>
      <c r="AA280" s="153" t="s">
        <v>7469</v>
      </c>
      <c r="AB280" s="153" t="s">
        <v>7469</v>
      </c>
      <c r="AC280" s="153" t="s">
        <v>7469</v>
      </c>
      <c r="AD280" s="153" t="s">
        <v>7469</v>
      </c>
      <c r="AE280" s="153">
        <v>7.0999999999999994E-2</v>
      </c>
      <c r="AF280" s="153">
        <v>2.1282000000000001</v>
      </c>
      <c r="AG280" s="153" t="s">
        <v>7469</v>
      </c>
      <c r="AH280" s="153" t="s">
        <v>7469</v>
      </c>
      <c r="AI280" s="153" t="s">
        <v>7469</v>
      </c>
      <c r="AJ280" s="153" t="s">
        <v>7469</v>
      </c>
      <c r="AK280" s="153" t="s">
        <v>7469</v>
      </c>
      <c r="AL280" s="153" t="s">
        <v>7469</v>
      </c>
      <c r="AM280" s="153" t="s">
        <v>7469</v>
      </c>
      <c r="AN280" s="153" t="s">
        <v>7469</v>
      </c>
      <c r="AO280" s="153" t="s">
        <v>7469</v>
      </c>
      <c r="AP280" s="153">
        <v>0</v>
      </c>
      <c r="AQ280" s="153" t="s">
        <v>7469</v>
      </c>
      <c r="AR280" s="153" t="s">
        <v>7469</v>
      </c>
      <c r="AS280" s="153" t="s">
        <v>7469</v>
      </c>
      <c r="AT280" s="153" t="s">
        <v>7469</v>
      </c>
      <c r="AU280" s="153" t="s">
        <v>7469</v>
      </c>
      <c r="AV280" s="153" t="s">
        <v>7469</v>
      </c>
      <c r="AW280" s="153" t="s">
        <v>7469</v>
      </c>
      <c r="AX280" s="153" t="s">
        <v>7469</v>
      </c>
      <c r="AY280" s="153" t="s">
        <v>7469</v>
      </c>
      <c r="AZ280" s="153" t="s">
        <v>7469</v>
      </c>
      <c r="BA280" s="153" t="s">
        <v>7469</v>
      </c>
      <c r="BB280" s="153" t="s">
        <v>7469</v>
      </c>
      <c r="BC280" s="153" t="s">
        <v>7469</v>
      </c>
      <c r="BD280" s="153" t="s">
        <v>7469</v>
      </c>
      <c r="BE280" s="153" t="s">
        <v>7469</v>
      </c>
      <c r="BF280" s="153" t="s">
        <v>7469</v>
      </c>
      <c r="BG280" s="153">
        <v>0</v>
      </c>
      <c r="BH280" s="153" t="s">
        <v>7469</v>
      </c>
      <c r="BI280" s="153" t="s">
        <v>7469</v>
      </c>
      <c r="BJ280" s="153">
        <v>2.9192999999999998</v>
      </c>
      <c r="BK280" s="153" t="s">
        <v>7469</v>
      </c>
      <c r="BL280" s="153" t="s">
        <v>7469</v>
      </c>
      <c r="BM280" s="153" t="s">
        <v>7469</v>
      </c>
      <c r="BN280" s="153">
        <v>19.896000000000001</v>
      </c>
      <c r="BO280" s="153" t="s">
        <v>7469</v>
      </c>
      <c r="BP280" s="153" t="s">
        <v>7469</v>
      </c>
      <c r="BQ280" s="153" t="s">
        <v>7469</v>
      </c>
      <c r="BR280" s="153" t="s">
        <v>7469</v>
      </c>
      <c r="BS280" s="153" t="s">
        <v>7469</v>
      </c>
      <c r="BT280" s="153" t="s">
        <v>7469</v>
      </c>
      <c r="BU280" s="153" t="s">
        <v>7469</v>
      </c>
      <c r="BV280" s="153" t="s">
        <v>7469</v>
      </c>
      <c r="BW280" s="153" t="s">
        <v>7469</v>
      </c>
      <c r="BX280" s="153" t="s">
        <v>7469</v>
      </c>
      <c r="BY280" s="153" t="s">
        <v>7469</v>
      </c>
      <c r="BZ280" s="153" t="s">
        <v>7469</v>
      </c>
      <c r="CA280" s="153">
        <v>0</v>
      </c>
      <c r="CB280" s="153" t="s">
        <v>7469</v>
      </c>
      <c r="CC280" s="153" t="s">
        <v>7469</v>
      </c>
      <c r="CD280" s="153" t="s">
        <v>7469</v>
      </c>
      <c r="CE280" s="153" t="s">
        <v>7469</v>
      </c>
      <c r="CF280" s="153" t="s">
        <v>7469</v>
      </c>
      <c r="CG280" s="153" t="s">
        <v>7469</v>
      </c>
      <c r="CH280" s="153" t="s">
        <v>7469</v>
      </c>
      <c r="CI280" s="153" t="s">
        <v>7469</v>
      </c>
      <c r="CJ280" s="153" t="s">
        <v>7469</v>
      </c>
      <c r="CK280" s="153" t="s">
        <v>7469</v>
      </c>
      <c r="CL280" s="153" t="s">
        <v>7469</v>
      </c>
      <c r="CM280" s="153" t="s">
        <v>7469</v>
      </c>
      <c r="CN280" s="153" t="s">
        <v>7469</v>
      </c>
      <c r="CO280" s="153" t="s">
        <v>7469</v>
      </c>
      <c r="CP280" s="153" t="s">
        <v>7469</v>
      </c>
      <c r="CQ280" s="153" t="s">
        <v>7469</v>
      </c>
      <c r="CR280" s="153" t="s">
        <v>7469</v>
      </c>
      <c r="CS280" s="153" t="s">
        <v>7469</v>
      </c>
      <c r="CT280" s="153" t="s">
        <v>7469</v>
      </c>
      <c r="CU280" s="153">
        <v>2.5000000000000001E-3</v>
      </c>
      <c r="CV280" s="153" t="s">
        <v>7469</v>
      </c>
      <c r="CW280" s="153" t="s">
        <v>7469</v>
      </c>
      <c r="CX280" s="153" t="s">
        <v>7469</v>
      </c>
      <c r="CY280" s="153" t="s">
        <v>7469</v>
      </c>
      <c r="CZ280" s="153" t="s">
        <v>7469</v>
      </c>
      <c r="DA280" s="153" t="s">
        <v>7469</v>
      </c>
      <c r="DB280" s="153" t="s">
        <v>7469</v>
      </c>
      <c r="DC280" s="153" t="s">
        <v>7469</v>
      </c>
      <c r="DD280" s="153" t="s">
        <v>7469</v>
      </c>
      <c r="DE280" s="153" t="s">
        <v>7469</v>
      </c>
      <c r="DF280" s="153" t="s">
        <v>7469</v>
      </c>
      <c r="DG280" s="153" t="s">
        <v>7469</v>
      </c>
      <c r="DH280" s="153" t="s">
        <v>7469</v>
      </c>
      <c r="DI280" s="153" t="s">
        <v>7469</v>
      </c>
      <c r="DJ280" s="153" t="s">
        <v>7469</v>
      </c>
      <c r="DK280" s="153">
        <v>0.26550000000000001</v>
      </c>
      <c r="DL280" s="153" t="s">
        <v>7469</v>
      </c>
      <c r="DM280" s="153" t="s">
        <v>7469</v>
      </c>
      <c r="DN280" s="153" t="s">
        <v>7469</v>
      </c>
      <c r="DO280" s="153" t="s">
        <v>7469</v>
      </c>
      <c r="DP280" s="153" t="s">
        <v>7469</v>
      </c>
      <c r="DQ280" s="153">
        <v>0.52010000000000001</v>
      </c>
      <c r="DR280" s="153" t="s">
        <v>7469</v>
      </c>
      <c r="DS280" s="153" t="s">
        <v>7469</v>
      </c>
      <c r="DT280" s="153" t="s">
        <v>7469</v>
      </c>
      <c r="DU280" s="153" t="s">
        <v>7469</v>
      </c>
      <c r="DV280" s="153" t="s">
        <v>7469</v>
      </c>
      <c r="DW280" s="153" t="s">
        <v>7469</v>
      </c>
      <c r="DX280" s="153" t="s">
        <v>7469</v>
      </c>
      <c r="DY280" s="153" t="s">
        <v>7469</v>
      </c>
      <c r="DZ280" s="153" t="s">
        <v>7469</v>
      </c>
      <c r="EA280" s="153" t="s">
        <v>7469</v>
      </c>
      <c r="EB280" s="153" t="s">
        <v>7469</v>
      </c>
      <c r="EC280" s="153" t="s">
        <v>7469</v>
      </c>
      <c r="ED280" s="153" t="s">
        <v>7469</v>
      </c>
      <c r="EE280" s="153" t="s">
        <v>7469</v>
      </c>
      <c r="EF280" s="153" t="s">
        <v>7469</v>
      </c>
      <c r="EG280" s="153" t="s">
        <v>7469</v>
      </c>
      <c r="EH280" s="153" t="s">
        <v>7469</v>
      </c>
      <c r="EI280" s="153" t="s">
        <v>7469</v>
      </c>
      <c r="EJ280" s="153" t="s">
        <v>7469</v>
      </c>
      <c r="EK280" s="153" t="s">
        <v>7469</v>
      </c>
      <c r="EL280" s="153" t="s">
        <v>7469</v>
      </c>
      <c r="EM280" s="153" t="s">
        <v>7469</v>
      </c>
      <c r="EN280" s="153" t="s">
        <v>7469</v>
      </c>
    </row>
    <row r="281" spans="3:144">
      <c r="C281" s="120"/>
      <c r="D281" s="103"/>
      <c r="E281" s="120" t="s">
        <v>8102</v>
      </c>
      <c r="F281" s="126" t="s">
        <v>8138</v>
      </c>
      <c r="G281" s="151" t="s">
        <v>8090</v>
      </c>
      <c r="H281" s="152" t="s">
        <v>8097</v>
      </c>
      <c r="I281" s="153" t="s">
        <v>7469</v>
      </c>
      <c r="J281" s="153" t="s">
        <v>7469</v>
      </c>
      <c r="K281" s="153" t="s">
        <v>7469</v>
      </c>
      <c r="L281" s="153" t="s">
        <v>7469</v>
      </c>
      <c r="M281" s="153" t="s">
        <v>7469</v>
      </c>
      <c r="N281" s="153" t="s">
        <v>7469</v>
      </c>
      <c r="O281" s="153">
        <v>0</v>
      </c>
      <c r="P281" s="153" t="s">
        <v>7469</v>
      </c>
      <c r="Q281" s="153" t="s">
        <v>7469</v>
      </c>
      <c r="R281" s="153" t="s">
        <v>7469</v>
      </c>
      <c r="S281" s="153" t="s">
        <v>7469</v>
      </c>
      <c r="T281" s="153" t="s">
        <v>7469</v>
      </c>
      <c r="U281" s="153" t="s">
        <v>7469</v>
      </c>
      <c r="V281" s="153" t="s">
        <v>7469</v>
      </c>
      <c r="W281" s="153" t="s">
        <v>7469</v>
      </c>
      <c r="X281" s="153" t="s">
        <v>7469</v>
      </c>
      <c r="Y281" s="153" t="s">
        <v>7469</v>
      </c>
      <c r="Z281" s="153" t="s">
        <v>7469</v>
      </c>
      <c r="AA281" s="153" t="s">
        <v>7469</v>
      </c>
      <c r="AB281" s="153" t="s">
        <v>7469</v>
      </c>
      <c r="AC281" s="153" t="s">
        <v>7469</v>
      </c>
      <c r="AD281" s="153" t="s">
        <v>7469</v>
      </c>
      <c r="AE281" s="153" t="s">
        <v>7469</v>
      </c>
      <c r="AF281" s="153" t="s">
        <v>7469</v>
      </c>
      <c r="AG281" s="153" t="s">
        <v>7469</v>
      </c>
      <c r="AH281" s="153" t="s">
        <v>7469</v>
      </c>
      <c r="AI281" s="153" t="s">
        <v>7469</v>
      </c>
      <c r="AJ281" s="153" t="s">
        <v>7469</v>
      </c>
      <c r="AK281" s="153" t="s">
        <v>7469</v>
      </c>
      <c r="AL281" s="153" t="s">
        <v>7469</v>
      </c>
      <c r="AM281" s="153" t="s">
        <v>7469</v>
      </c>
      <c r="AN281" s="153" t="s">
        <v>7469</v>
      </c>
      <c r="AO281" s="153" t="s">
        <v>7469</v>
      </c>
      <c r="AP281" s="153" t="s">
        <v>7469</v>
      </c>
      <c r="AQ281" s="153" t="s">
        <v>7469</v>
      </c>
      <c r="AR281" s="153" t="s">
        <v>7469</v>
      </c>
      <c r="AS281" s="153" t="s">
        <v>7469</v>
      </c>
      <c r="AT281" s="153" t="s">
        <v>7469</v>
      </c>
      <c r="AU281" s="153" t="s">
        <v>7469</v>
      </c>
      <c r="AV281" s="153" t="s">
        <v>7469</v>
      </c>
      <c r="AW281" s="153" t="s">
        <v>7469</v>
      </c>
      <c r="AX281" s="153" t="s">
        <v>7469</v>
      </c>
      <c r="AY281" s="153" t="s">
        <v>7469</v>
      </c>
      <c r="AZ281" s="153" t="s">
        <v>7469</v>
      </c>
      <c r="BA281" s="153" t="s">
        <v>7469</v>
      </c>
      <c r="BB281" s="153" t="s">
        <v>7469</v>
      </c>
      <c r="BC281" s="153" t="s">
        <v>7469</v>
      </c>
      <c r="BD281" s="153" t="s">
        <v>7469</v>
      </c>
      <c r="BE281" s="153" t="s">
        <v>7469</v>
      </c>
      <c r="BF281" s="153" t="s">
        <v>7469</v>
      </c>
      <c r="BG281" s="153" t="s">
        <v>7469</v>
      </c>
      <c r="BH281" s="153" t="s">
        <v>7469</v>
      </c>
      <c r="BI281" s="153" t="s">
        <v>7469</v>
      </c>
      <c r="BJ281" s="153" t="s">
        <v>7469</v>
      </c>
      <c r="BK281" s="153" t="s">
        <v>7469</v>
      </c>
      <c r="BL281" s="153" t="s">
        <v>7469</v>
      </c>
      <c r="BM281" s="153" t="s">
        <v>7469</v>
      </c>
      <c r="BN281" s="153">
        <v>19.896000000000001</v>
      </c>
      <c r="BO281" s="153" t="s">
        <v>7469</v>
      </c>
      <c r="BP281" s="153" t="s">
        <v>7469</v>
      </c>
      <c r="BQ281" s="153" t="s">
        <v>7469</v>
      </c>
      <c r="BR281" s="153" t="s">
        <v>7469</v>
      </c>
      <c r="BS281" s="153" t="s">
        <v>7469</v>
      </c>
      <c r="BT281" s="153" t="s">
        <v>7469</v>
      </c>
      <c r="BU281" s="153" t="s">
        <v>7469</v>
      </c>
      <c r="BV281" s="153" t="s">
        <v>7469</v>
      </c>
      <c r="BW281" s="153" t="s">
        <v>7469</v>
      </c>
      <c r="BX281" s="153" t="s">
        <v>7469</v>
      </c>
      <c r="BY281" s="153" t="s">
        <v>7469</v>
      </c>
      <c r="BZ281" s="153" t="s">
        <v>7469</v>
      </c>
      <c r="CA281" s="153">
        <v>0</v>
      </c>
      <c r="CB281" s="153" t="s">
        <v>7469</v>
      </c>
      <c r="CC281" s="153" t="s">
        <v>7469</v>
      </c>
      <c r="CD281" s="153" t="s">
        <v>7469</v>
      </c>
      <c r="CE281" s="153" t="s">
        <v>7469</v>
      </c>
      <c r="CF281" s="153" t="s">
        <v>7469</v>
      </c>
      <c r="CG281" s="153" t="s">
        <v>7469</v>
      </c>
      <c r="CH281" s="153" t="s">
        <v>7469</v>
      </c>
      <c r="CI281" s="153" t="s">
        <v>7469</v>
      </c>
      <c r="CJ281" s="153" t="s">
        <v>7469</v>
      </c>
      <c r="CK281" s="153" t="s">
        <v>7469</v>
      </c>
      <c r="CL281" s="153" t="s">
        <v>7469</v>
      </c>
      <c r="CM281" s="153" t="s">
        <v>7469</v>
      </c>
      <c r="CN281" s="153" t="s">
        <v>7469</v>
      </c>
      <c r="CO281" s="153" t="s">
        <v>7469</v>
      </c>
      <c r="CP281" s="153" t="s">
        <v>7469</v>
      </c>
      <c r="CQ281" s="153" t="s">
        <v>7469</v>
      </c>
      <c r="CR281" s="153" t="s">
        <v>7469</v>
      </c>
      <c r="CS281" s="153" t="s">
        <v>7469</v>
      </c>
      <c r="CT281" s="153" t="s">
        <v>7469</v>
      </c>
      <c r="CU281" s="153" t="s">
        <v>7469</v>
      </c>
      <c r="CV281" s="153" t="s">
        <v>7469</v>
      </c>
      <c r="CW281" s="153" t="s">
        <v>7469</v>
      </c>
      <c r="CX281" s="153" t="s">
        <v>7469</v>
      </c>
      <c r="CY281" s="153" t="s">
        <v>7469</v>
      </c>
      <c r="CZ281" s="153" t="s">
        <v>7469</v>
      </c>
      <c r="DA281" s="153" t="s">
        <v>7469</v>
      </c>
      <c r="DB281" s="153" t="s">
        <v>7469</v>
      </c>
      <c r="DC281" s="153" t="s">
        <v>7469</v>
      </c>
      <c r="DD281" s="153" t="s">
        <v>7469</v>
      </c>
      <c r="DE281" s="153" t="s">
        <v>7469</v>
      </c>
      <c r="DF281" s="153" t="s">
        <v>7469</v>
      </c>
      <c r="DG281" s="153" t="s">
        <v>7469</v>
      </c>
      <c r="DH281" s="153" t="s">
        <v>7469</v>
      </c>
      <c r="DI281" s="153" t="s">
        <v>7469</v>
      </c>
      <c r="DJ281" s="153" t="s">
        <v>7469</v>
      </c>
      <c r="DK281" s="153" t="s">
        <v>7469</v>
      </c>
      <c r="DL281" s="153" t="s">
        <v>7469</v>
      </c>
      <c r="DM281" s="153" t="s">
        <v>7469</v>
      </c>
      <c r="DN281" s="153" t="s">
        <v>7469</v>
      </c>
      <c r="DO281" s="153" t="s">
        <v>7469</v>
      </c>
      <c r="DP281" s="153" t="s">
        <v>7469</v>
      </c>
      <c r="DQ281" s="153" t="s">
        <v>7469</v>
      </c>
      <c r="DR281" s="153" t="s">
        <v>7469</v>
      </c>
      <c r="DS281" s="153" t="s">
        <v>7469</v>
      </c>
      <c r="DT281" s="153" t="s">
        <v>7469</v>
      </c>
      <c r="DU281" s="153" t="s">
        <v>7469</v>
      </c>
      <c r="DV281" s="153" t="s">
        <v>7469</v>
      </c>
      <c r="DW281" s="153" t="s">
        <v>7469</v>
      </c>
      <c r="DX281" s="153" t="s">
        <v>7469</v>
      </c>
      <c r="DY281" s="153" t="s">
        <v>7469</v>
      </c>
      <c r="DZ281" s="153" t="s">
        <v>7469</v>
      </c>
      <c r="EA281" s="153" t="s">
        <v>7469</v>
      </c>
      <c r="EB281" s="153" t="s">
        <v>7469</v>
      </c>
      <c r="EC281" s="153" t="s">
        <v>7469</v>
      </c>
      <c r="ED281" s="153" t="s">
        <v>7469</v>
      </c>
      <c r="EE281" s="153" t="s">
        <v>7469</v>
      </c>
      <c r="EF281" s="153" t="s">
        <v>7469</v>
      </c>
      <c r="EG281" s="153" t="s">
        <v>7469</v>
      </c>
      <c r="EH281" s="153" t="s">
        <v>7469</v>
      </c>
      <c r="EI281" s="153" t="s">
        <v>7469</v>
      </c>
      <c r="EJ281" s="153" t="s">
        <v>7469</v>
      </c>
      <c r="EK281" s="153" t="s">
        <v>7469</v>
      </c>
      <c r="EL281" s="153" t="s">
        <v>7469</v>
      </c>
      <c r="EM281" s="153" t="s">
        <v>7469</v>
      </c>
      <c r="EN281" s="153" t="s">
        <v>7469</v>
      </c>
    </row>
    <row r="282" spans="3:144">
      <c r="C282" s="120"/>
      <c r="D282" s="103"/>
      <c r="E282" s="120" t="s">
        <v>8103</v>
      </c>
      <c r="F282" s="126" t="s">
        <v>8138</v>
      </c>
      <c r="G282" s="151" t="s">
        <v>8090</v>
      </c>
      <c r="H282" s="152" t="s">
        <v>8097</v>
      </c>
      <c r="I282" s="153">
        <v>49.169800000000002</v>
      </c>
      <c r="J282" s="153">
        <v>3.9980000000000002</v>
      </c>
      <c r="K282" s="153">
        <v>10550.7</v>
      </c>
      <c r="L282" s="153">
        <v>0</v>
      </c>
      <c r="M282" s="153" t="s">
        <v>7469</v>
      </c>
      <c r="N282" s="153">
        <v>0</v>
      </c>
      <c r="O282" s="153">
        <v>0</v>
      </c>
      <c r="P282" s="153">
        <v>0.36199999999999999</v>
      </c>
      <c r="Q282" s="153">
        <v>0</v>
      </c>
      <c r="R282" s="153">
        <v>0</v>
      </c>
      <c r="S282" s="153">
        <v>0</v>
      </c>
      <c r="T282" s="153">
        <v>0</v>
      </c>
      <c r="U282" s="153" t="s">
        <v>7469</v>
      </c>
      <c r="V282" s="153">
        <v>0</v>
      </c>
      <c r="W282" s="153">
        <v>0.9667</v>
      </c>
      <c r="X282" s="153">
        <v>0</v>
      </c>
      <c r="Y282" s="153">
        <v>0</v>
      </c>
      <c r="Z282" s="153">
        <v>11.692600000000001</v>
      </c>
      <c r="AA282" s="153">
        <v>37.3352</v>
      </c>
      <c r="AB282" s="153">
        <v>0</v>
      </c>
      <c r="AC282" s="153">
        <v>0</v>
      </c>
      <c r="AD282" s="153">
        <v>0</v>
      </c>
      <c r="AE282" s="153">
        <v>0.11899999999999999</v>
      </c>
      <c r="AF282" s="153">
        <v>3.0918999999999999</v>
      </c>
      <c r="AG282" s="153">
        <v>0</v>
      </c>
      <c r="AH282" s="153">
        <v>0</v>
      </c>
      <c r="AI282" s="153">
        <v>0.1389</v>
      </c>
      <c r="AJ282" s="153">
        <v>4.7640000000000002</v>
      </c>
      <c r="AK282" s="153" t="s">
        <v>7469</v>
      </c>
      <c r="AL282" s="153">
        <v>1.669</v>
      </c>
      <c r="AM282" s="153" t="s">
        <v>7469</v>
      </c>
      <c r="AN282" s="153">
        <v>127.49039999999999</v>
      </c>
      <c r="AO282" s="153">
        <v>0</v>
      </c>
      <c r="AP282" s="153">
        <v>0</v>
      </c>
      <c r="AQ282" s="153" t="s">
        <v>7469</v>
      </c>
      <c r="AR282" s="153">
        <v>0</v>
      </c>
      <c r="AS282" s="153">
        <v>2.4714</v>
      </c>
      <c r="AT282" s="153">
        <v>1.3083</v>
      </c>
      <c r="AU282" s="153">
        <v>2.4255</v>
      </c>
      <c r="AV282" s="153">
        <v>39.332599999999999</v>
      </c>
      <c r="AW282" s="153" t="s">
        <v>7469</v>
      </c>
      <c r="AX282" s="153" t="s">
        <v>7469</v>
      </c>
      <c r="AY282" s="153" t="s">
        <v>7469</v>
      </c>
      <c r="AZ282" s="153">
        <v>0</v>
      </c>
      <c r="BA282" s="153">
        <v>0</v>
      </c>
      <c r="BB282" s="153" t="s">
        <v>7469</v>
      </c>
      <c r="BC282" s="153" t="s">
        <v>7469</v>
      </c>
      <c r="BD282" s="153" t="s">
        <v>7469</v>
      </c>
      <c r="BE282" s="153">
        <v>0</v>
      </c>
      <c r="BF282" s="153">
        <v>0</v>
      </c>
      <c r="BG282" s="153" t="s">
        <v>7469</v>
      </c>
      <c r="BH282" s="153" t="s">
        <v>7469</v>
      </c>
      <c r="BI282" s="153">
        <v>0</v>
      </c>
      <c r="BJ282" s="153">
        <v>3.3999999999999998E-3</v>
      </c>
      <c r="BK282" s="153" t="s">
        <v>7469</v>
      </c>
      <c r="BL282" s="153">
        <v>5.7496</v>
      </c>
      <c r="BM282" s="153">
        <v>6.8999999999999999E-3</v>
      </c>
      <c r="BN282" s="153">
        <v>19.896000000000001</v>
      </c>
      <c r="BO282" s="153">
        <v>0</v>
      </c>
      <c r="BP282" s="153" t="s">
        <v>7469</v>
      </c>
      <c r="BQ282" s="153">
        <v>0</v>
      </c>
      <c r="BR282" s="153" t="s">
        <v>7469</v>
      </c>
      <c r="BS282" s="153">
        <v>0</v>
      </c>
      <c r="BT282" s="153" t="s">
        <v>7469</v>
      </c>
      <c r="BU282" s="153">
        <v>0</v>
      </c>
      <c r="BV282" s="153" t="s">
        <v>7469</v>
      </c>
      <c r="BW282" s="153" t="s">
        <v>7469</v>
      </c>
      <c r="BX282" s="153">
        <v>0</v>
      </c>
      <c r="BY282" s="153" t="s">
        <v>7469</v>
      </c>
      <c r="BZ282" s="153">
        <v>0</v>
      </c>
      <c r="CA282" s="153">
        <v>0</v>
      </c>
      <c r="CB282" s="153">
        <v>3.738</v>
      </c>
      <c r="CC282" s="153">
        <v>0</v>
      </c>
      <c r="CD282" s="153">
        <v>0.3679</v>
      </c>
      <c r="CE282" s="153">
        <v>0</v>
      </c>
      <c r="CF282" s="153" t="s">
        <v>7469</v>
      </c>
      <c r="CG282" s="153" t="s">
        <v>7469</v>
      </c>
      <c r="CH282" s="153">
        <v>0</v>
      </c>
      <c r="CI282" s="153">
        <v>0</v>
      </c>
      <c r="CJ282" s="153" t="s">
        <v>7469</v>
      </c>
      <c r="CK282" s="153" t="s">
        <v>7469</v>
      </c>
      <c r="CL282" s="153" t="s">
        <v>7469</v>
      </c>
      <c r="CM282" s="153" t="s">
        <v>7469</v>
      </c>
      <c r="CN282" s="153" t="s">
        <v>7469</v>
      </c>
      <c r="CO282" s="153">
        <v>4.4002999999999997</v>
      </c>
      <c r="CP282" s="153">
        <v>10.3834</v>
      </c>
      <c r="CQ282" s="153">
        <v>0</v>
      </c>
      <c r="CR282" s="153" t="s">
        <v>7469</v>
      </c>
      <c r="CS282" s="153">
        <v>12.500999999999999</v>
      </c>
      <c r="CT282" s="153">
        <v>0</v>
      </c>
      <c r="CU282" s="153">
        <v>3.3E-3</v>
      </c>
      <c r="CV282" s="153" t="s">
        <v>7469</v>
      </c>
      <c r="CW282" s="153" t="s">
        <v>7469</v>
      </c>
      <c r="CX282" s="153" t="s">
        <v>7469</v>
      </c>
      <c r="CY282" s="153">
        <v>17.774799999999999</v>
      </c>
      <c r="CZ282" s="153">
        <v>0.53149999999999997</v>
      </c>
      <c r="DA282" s="153">
        <v>0</v>
      </c>
      <c r="DB282" s="153" t="s">
        <v>7469</v>
      </c>
      <c r="DC282" s="153">
        <v>0</v>
      </c>
      <c r="DD282" s="153">
        <v>7.9390000000000001</v>
      </c>
      <c r="DE282" s="153" t="s">
        <v>7469</v>
      </c>
      <c r="DF282" s="153" t="s">
        <v>7469</v>
      </c>
      <c r="DG282" s="153">
        <v>0</v>
      </c>
      <c r="DH282" s="153">
        <v>0</v>
      </c>
      <c r="DI282" s="153" t="s">
        <v>7469</v>
      </c>
      <c r="DJ282" s="153" t="s">
        <v>7469</v>
      </c>
      <c r="DK282" s="153">
        <v>0.3473</v>
      </c>
      <c r="DL282" s="153">
        <v>0.75700000000000001</v>
      </c>
      <c r="DM282" s="153">
        <v>3.8E-3</v>
      </c>
      <c r="DN282" s="153">
        <v>84.514899999999997</v>
      </c>
      <c r="DO282" s="153">
        <v>2.8412000000000002</v>
      </c>
      <c r="DP282" s="153">
        <v>1.556</v>
      </c>
      <c r="DQ282" s="153">
        <v>0.68049999999999999</v>
      </c>
      <c r="DR282" s="153" t="s">
        <v>7469</v>
      </c>
      <c r="DS282" s="153">
        <v>0</v>
      </c>
      <c r="DT282" s="153">
        <v>0</v>
      </c>
      <c r="DU282" s="153">
        <v>0</v>
      </c>
      <c r="DV282" s="153" t="s">
        <v>7469</v>
      </c>
      <c r="DW282" s="153" t="s">
        <v>7469</v>
      </c>
      <c r="DX282" s="153">
        <v>0</v>
      </c>
      <c r="DY282" s="153">
        <v>0.50339999999999996</v>
      </c>
      <c r="DZ282" s="153">
        <v>0</v>
      </c>
      <c r="EA282" s="153">
        <v>0</v>
      </c>
      <c r="EB282" s="153">
        <v>0</v>
      </c>
      <c r="EC282" s="153">
        <v>0</v>
      </c>
      <c r="ED282" s="153">
        <v>0.59319999999999995</v>
      </c>
      <c r="EE282" s="153" t="s">
        <v>7469</v>
      </c>
      <c r="EF282" s="153">
        <v>0.6018</v>
      </c>
      <c r="EG282" s="153">
        <v>0</v>
      </c>
      <c r="EH282" s="153" t="s">
        <v>7469</v>
      </c>
      <c r="EI282" s="153">
        <v>1.2595000000000001</v>
      </c>
      <c r="EJ282" s="153" t="s">
        <v>7469</v>
      </c>
      <c r="EK282" s="153" t="s">
        <v>7469</v>
      </c>
      <c r="EL282" s="153">
        <v>0</v>
      </c>
      <c r="EM282" s="153">
        <v>0</v>
      </c>
      <c r="EN282" s="153" t="s">
        <v>7469</v>
      </c>
    </row>
    <row r="283" spans="3:144">
      <c r="C283" s="120"/>
      <c r="D283" s="129" t="s">
        <v>8139</v>
      </c>
      <c r="E283" s="103"/>
      <c r="F283" s="126"/>
      <c r="G283" s="151"/>
      <c r="H283" s="152"/>
      <c r="I283" s="153" t="s">
        <v>8105</v>
      </c>
      <c r="J283" s="153" t="s">
        <v>8105</v>
      </c>
      <c r="K283" s="153" t="s">
        <v>8105</v>
      </c>
      <c r="L283" s="153" t="s">
        <v>8105</v>
      </c>
      <c r="M283" s="153" t="s">
        <v>8105</v>
      </c>
      <c r="N283" s="153" t="s">
        <v>8105</v>
      </c>
      <c r="O283" s="153" t="s">
        <v>8105</v>
      </c>
      <c r="P283" s="153" t="s">
        <v>8105</v>
      </c>
      <c r="Q283" s="153" t="s">
        <v>8105</v>
      </c>
      <c r="R283" s="153" t="s">
        <v>8105</v>
      </c>
      <c r="S283" s="153" t="s">
        <v>8105</v>
      </c>
      <c r="T283" s="153" t="s">
        <v>8105</v>
      </c>
      <c r="U283" s="153" t="s">
        <v>8105</v>
      </c>
      <c r="V283" s="153" t="s">
        <v>8105</v>
      </c>
      <c r="W283" s="153" t="s">
        <v>8105</v>
      </c>
      <c r="X283" s="153" t="s">
        <v>8105</v>
      </c>
      <c r="Y283" s="153" t="s">
        <v>8105</v>
      </c>
      <c r="Z283" s="153" t="s">
        <v>8105</v>
      </c>
      <c r="AA283" s="153" t="s">
        <v>8105</v>
      </c>
      <c r="AB283" s="153" t="s">
        <v>8105</v>
      </c>
      <c r="AC283" s="153" t="s">
        <v>8105</v>
      </c>
      <c r="AD283" s="153" t="s">
        <v>8105</v>
      </c>
      <c r="AE283" s="153" t="s">
        <v>8105</v>
      </c>
      <c r="AF283" s="153" t="s">
        <v>8105</v>
      </c>
      <c r="AG283" s="153" t="s">
        <v>8105</v>
      </c>
      <c r="AH283" s="153" t="s">
        <v>8105</v>
      </c>
      <c r="AI283" s="153" t="s">
        <v>8105</v>
      </c>
      <c r="AJ283" s="153" t="s">
        <v>8105</v>
      </c>
      <c r="AK283" s="153" t="s">
        <v>8105</v>
      </c>
      <c r="AL283" s="153" t="s">
        <v>8105</v>
      </c>
      <c r="AM283" s="153" t="s">
        <v>8105</v>
      </c>
      <c r="AN283" s="153" t="s">
        <v>8105</v>
      </c>
      <c r="AO283" s="153" t="s">
        <v>8105</v>
      </c>
      <c r="AP283" s="153" t="s">
        <v>8105</v>
      </c>
      <c r="AQ283" s="153" t="s">
        <v>8105</v>
      </c>
      <c r="AR283" s="153" t="s">
        <v>8105</v>
      </c>
      <c r="AS283" s="153" t="s">
        <v>8105</v>
      </c>
      <c r="AT283" s="153" t="s">
        <v>8105</v>
      </c>
      <c r="AU283" s="153" t="s">
        <v>8105</v>
      </c>
      <c r="AV283" s="153" t="s">
        <v>8105</v>
      </c>
      <c r="AW283" s="153" t="s">
        <v>8105</v>
      </c>
      <c r="AX283" s="153" t="s">
        <v>8105</v>
      </c>
      <c r="AY283" s="153" t="s">
        <v>8105</v>
      </c>
      <c r="AZ283" s="153" t="s">
        <v>8105</v>
      </c>
      <c r="BA283" s="153" t="s">
        <v>8105</v>
      </c>
      <c r="BB283" s="153" t="s">
        <v>8105</v>
      </c>
      <c r="BC283" s="153" t="s">
        <v>8105</v>
      </c>
      <c r="BD283" s="153" t="s">
        <v>8105</v>
      </c>
      <c r="BE283" s="153" t="s">
        <v>8105</v>
      </c>
      <c r="BF283" s="153" t="s">
        <v>8105</v>
      </c>
      <c r="BG283" s="153" t="s">
        <v>8105</v>
      </c>
      <c r="BH283" s="153" t="s">
        <v>8105</v>
      </c>
      <c r="BI283" s="153" t="s">
        <v>8105</v>
      </c>
      <c r="BJ283" s="153" t="s">
        <v>8105</v>
      </c>
      <c r="BK283" s="153" t="s">
        <v>8105</v>
      </c>
      <c r="BL283" s="153" t="s">
        <v>8105</v>
      </c>
      <c r="BM283" s="153" t="s">
        <v>8105</v>
      </c>
      <c r="BN283" s="153" t="s">
        <v>8105</v>
      </c>
      <c r="BO283" s="153" t="s">
        <v>8105</v>
      </c>
      <c r="BP283" s="153" t="s">
        <v>8105</v>
      </c>
      <c r="BQ283" s="153" t="s">
        <v>8105</v>
      </c>
      <c r="BR283" s="153" t="s">
        <v>8105</v>
      </c>
      <c r="BS283" s="153" t="s">
        <v>8105</v>
      </c>
      <c r="BT283" s="153" t="s">
        <v>8105</v>
      </c>
      <c r="BU283" s="153" t="s">
        <v>8105</v>
      </c>
      <c r="BV283" s="153" t="s">
        <v>8105</v>
      </c>
      <c r="BW283" s="153" t="s">
        <v>8105</v>
      </c>
      <c r="BX283" s="153" t="s">
        <v>8105</v>
      </c>
      <c r="BY283" s="153" t="s">
        <v>8105</v>
      </c>
      <c r="BZ283" s="153" t="s">
        <v>8105</v>
      </c>
      <c r="CA283" s="153" t="s">
        <v>8105</v>
      </c>
      <c r="CB283" s="153" t="s">
        <v>8105</v>
      </c>
      <c r="CC283" s="153" t="s">
        <v>8105</v>
      </c>
      <c r="CD283" s="153" t="s">
        <v>8105</v>
      </c>
      <c r="CE283" s="153" t="s">
        <v>8105</v>
      </c>
      <c r="CF283" s="153" t="s">
        <v>8105</v>
      </c>
      <c r="CG283" s="153" t="s">
        <v>8105</v>
      </c>
      <c r="CH283" s="153" t="s">
        <v>8105</v>
      </c>
      <c r="CI283" s="153" t="s">
        <v>8105</v>
      </c>
      <c r="CJ283" s="153" t="s">
        <v>8105</v>
      </c>
      <c r="CK283" s="153" t="s">
        <v>8105</v>
      </c>
      <c r="CL283" s="153" t="s">
        <v>8105</v>
      </c>
      <c r="CM283" s="153" t="s">
        <v>8105</v>
      </c>
      <c r="CN283" s="153" t="s">
        <v>8105</v>
      </c>
      <c r="CO283" s="153" t="s">
        <v>8105</v>
      </c>
      <c r="CP283" s="153" t="s">
        <v>8105</v>
      </c>
      <c r="CQ283" s="153" t="s">
        <v>8105</v>
      </c>
      <c r="CR283" s="153" t="s">
        <v>8105</v>
      </c>
      <c r="CS283" s="153" t="s">
        <v>8105</v>
      </c>
      <c r="CT283" s="153" t="s">
        <v>8105</v>
      </c>
      <c r="CU283" s="153" t="s">
        <v>8105</v>
      </c>
      <c r="CV283" s="153" t="s">
        <v>8105</v>
      </c>
      <c r="CW283" s="153" t="s">
        <v>8105</v>
      </c>
      <c r="CX283" s="153" t="s">
        <v>8105</v>
      </c>
      <c r="CY283" s="153" t="s">
        <v>8105</v>
      </c>
      <c r="CZ283" s="153" t="s">
        <v>8105</v>
      </c>
      <c r="DA283" s="153" t="s">
        <v>8105</v>
      </c>
      <c r="DB283" s="153" t="s">
        <v>8105</v>
      </c>
      <c r="DC283" s="153" t="s">
        <v>8105</v>
      </c>
      <c r="DD283" s="153" t="s">
        <v>8105</v>
      </c>
      <c r="DE283" s="153" t="s">
        <v>8105</v>
      </c>
      <c r="DF283" s="153" t="s">
        <v>8105</v>
      </c>
      <c r="DG283" s="153" t="s">
        <v>8105</v>
      </c>
      <c r="DH283" s="153" t="s">
        <v>8105</v>
      </c>
      <c r="DI283" s="153" t="s">
        <v>8105</v>
      </c>
      <c r="DJ283" s="153" t="s">
        <v>8105</v>
      </c>
      <c r="DK283" s="153" t="s">
        <v>8105</v>
      </c>
      <c r="DL283" s="153" t="s">
        <v>8105</v>
      </c>
      <c r="DM283" s="153" t="s">
        <v>8105</v>
      </c>
      <c r="DN283" s="153" t="s">
        <v>8105</v>
      </c>
      <c r="DO283" s="153" t="s">
        <v>8105</v>
      </c>
      <c r="DP283" s="153" t="s">
        <v>8105</v>
      </c>
      <c r="DQ283" s="153" t="s">
        <v>8105</v>
      </c>
      <c r="DR283" s="153" t="s">
        <v>8105</v>
      </c>
      <c r="DS283" s="153" t="s">
        <v>8105</v>
      </c>
      <c r="DT283" s="153" t="s">
        <v>8105</v>
      </c>
      <c r="DU283" s="153" t="s">
        <v>8105</v>
      </c>
      <c r="DV283" s="153" t="s">
        <v>8105</v>
      </c>
      <c r="DW283" s="153" t="s">
        <v>8105</v>
      </c>
      <c r="DX283" s="153" t="s">
        <v>8105</v>
      </c>
      <c r="DY283" s="153" t="s">
        <v>8105</v>
      </c>
      <c r="DZ283" s="153" t="s">
        <v>8105</v>
      </c>
      <c r="EA283" s="153" t="s">
        <v>8105</v>
      </c>
      <c r="EB283" s="153" t="s">
        <v>8105</v>
      </c>
      <c r="EC283" s="153" t="s">
        <v>8105</v>
      </c>
      <c r="ED283" s="153" t="s">
        <v>8105</v>
      </c>
      <c r="EE283" s="153" t="s">
        <v>8105</v>
      </c>
      <c r="EF283" s="153" t="s">
        <v>8105</v>
      </c>
      <c r="EG283" s="153" t="s">
        <v>8105</v>
      </c>
      <c r="EH283" s="153" t="s">
        <v>8105</v>
      </c>
      <c r="EI283" s="153" t="s">
        <v>8105</v>
      </c>
      <c r="EJ283" s="153" t="s">
        <v>8105</v>
      </c>
      <c r="EK283" s="153" t="s">
        <v>8105</v>
      </c>
      <c r="EL283" s="153" t="s">
        <v>8105</v>
      </c>
      <c r="EM283" s="153" t="s">
        <v>8105</v>
      </c>
      <c r="EN283" s="153" t="s">
        <v>8105</v>
      </c>
    </row>
    <row r="284" spans="3:144">
      <c r="C284" s="120"/>
      <c r="D284" s="103"/>
      <c r="E284" s="120" t="s">
        <v>8088</v>
      </c>
      <c r="F284" s="126" t="s">
        <v>8140</v>
      </c>
      <c r="G284" s="151" t="s">
        <v>8090</v>
      </c>
      <c r="H284" s="152" t="s">
        <v>8091</v>
      </c>
      <c r="I284" s="153">
        <v>0.69310000000000005</v>
      </c>
      <c r="J284" s="153">
        <v>0</v>
      </c>
      <c r="K284" s="153">
        <v>0</v>
      </c>
      <c r="L284" s="153">
        <v>0</v>
      </c>
      <c r="M284" s="153">
        <v>0</v>
      </c>
      <c r="N284" s="153">
        <v>0</v>
      </c>
      <c r="O284" s="153">
        <v>0</v>
      </c>
      <c r="P284" s="153">
        <v>0</v>
      </c>
      <c r="Q284" s="153">
        <v>0</v>
      </c>
      <c r="R284" s="153">
        <v>0</v>
      </c>
      <c r="S284" s="153">
        <v>0</v>
      </c>
      <c r="T284" s="153">
        <v>0.94030000000000002</v>
      </c>
      <c r="U284" s="153">
        <v>0</v>
      </c>
      <c r="V284" s="153">
        <v>2.621</v>
      </c>
      <c r="W284" s="153">
        <v>0</v>
      </c>
      <c r="X284" s="153">
        <v>0</v>
      </c>
      <c r="Y284" s="153">
        <v>0</v>
      </c>
      <c r="Z284" s="153">
        <v>0.1641</v>
      </c>
      <c r="AA284" s="153">
        <v>-8.4699999999999998E-2</v>
      </c>
      <c r="AB284" s="153">
        <v>0</v>
      </c>
      <c r="AC284" s="153">
        <v>-0.55569999999999997</v>
      </c>
      <c r="AD284" s="153">
        <v>4.6661999999999999</v>
      </c>
      <c r="AE284" s="153">
        <v>0</v>
      </c>
      <c r="AF284" s="153">
        <v>0.14199999999999999</v>
      </c>
      <c r="AG284" s="153">
        <v>7.2300000000000003E-2</v>
      </c>
      <c r="AH284" s="153" t="s">
        <v>7469</v>
      </c>
      <c r="AI284" s="153">
        <v>20.0032</v>
      </c>
      <c r="AJ284" s="153">
        <v>0</v>
      </c>
      <c r="AK284" s="153">
        <v>0</v>
      </c>
      <c r="AL284" s="153">
        <v>1.77E-2</v>
      </c>
      <c r="AM284" s="153">
        <v>0</v>
      </c>
      <c r="AN284" s="153">
        <v>1.1067</v>
      </c>
      <c r="AO284" s="153">
        <v>0</v>
      </c>
      <c r="AP284" s="153">
        <v>0</v>
      </c>
      <c r="AQ284" s="153">
        <v>0</v>
      </c>
      <c r="AR284" s="153">
        <v>0</v>
      </c>
      <c r="AS284" s="153">
        <v>0.19889999999999999</v>
      </c>
      <c r="AT284" s="153">
        <v>0.41010000000000002</v>
      </c>
      <c r="AU284" s="153">
        <v>0</v>
      </c>
      <c r="AV284" s="153">
        <v>4.7778999999999998</v>
      </c>
      <c r="AW284" s="153" t="s">
        <v>7469</v>
      </c>
      <c r="AX284" s="153">
        <v>0</v>
      </c>
      <c r="AY284" s="153" t="s">
        <v>7469</v>
      </c>
      <c r="AZ284" s="153">
        <v>0.4521</v>
      </c>
      <c r="BA284" s="153">
        <v>0</v>
      </c>
      <c r="BB284" s="153">
        <v>0</v>
      </c>
      <c r="BC284" s="153">
        <v>0</v>
      </c>
      <c r="BD284" s="153">
        <v>0</v>
      </c>
      <c r="BE284" s="153" t="s">
        <v>7469</v>
      </c>
      <c r="BF284" s="153">
        <v>0</v>
      </c>
      <c r="BG284" s="153" t="s">
        <v>7469</v>
      </c>
      <c r="BH284" s="153" t="s">
        <v>7469</v>
      </c>
      <c r="BI284" s="153" t="s">
        <v>7469</v>
      </c>
      <c r="BJ284" s="153">
        <v>0</v>
      </c>
      <c r="BK284" s="153">
        <v>0</v>
      </c>
      <c r="BL284" s="153">
        <v>0</v>
      </c>
      <c r="BM284" s="153">
        <v>28.000900000000001</v>
      </c>
      <c r="BN284" s="153">
        <v>0</v>
      </c>
      <c r="BO284" s="153">
        <v>0</v>
      </c>
      <c r="BP284" s="153">
        <v>0</v>
      </c>
      <c r="BQ284" s="153">
        <v>0</v>
      </c>
      <c r="BR284" s="153">
        <v>0</v>
      </c>
      <c r="BS284" s="153">
        <v>0</v>
      </c>
      <c r="BT284" s="153">
        <v>0</v>
      </c>
      <c r="BU284" s="153">
        <v>-1.23E-2</v>
      </c>
      <c r="BV284" s="153">
        <v>0</v>
      </c>
      <c r="BW284" s="153" t="s">
        <v>7469</v>
      </c>
      <c r="BX284" s="153">
        <v>0.25380000000000003</v>
      </c>
      <c r="BY284" s="153">
        <v>0</v>
      </c>
      <c r="BZ284" s="153" t="s">
        <v>7469</v>
      </c>
      <c r="CA284" s="153">
        <v>0</v>
      </c>
      <c r="CB284" s="153">
        <v>0</v>
      </c>
      <c r="CC284" s="153">
        <v>0</v>
      </c>
      <c r="CD284" s="153">
        <v>0</v>
      </c>
      <c r="CE284" s="153" t="s">
        <v>7469</v>
      </c>
      <c r="CF284" s="153">
        <v>0</v>
      </c>
      <c r="CG284" s="153">
        <v>0</v>
      </c>
      <c r="CH284" s="153">
        <v>7.7899999999999997E-2</v>
      </c>
      <c r="CI284" s="153">
        <v>-2.8029999999999999</v>
      </c>
      <c r="CJ284" s="153" t="s">
        <v>7469</v>
      </c>
      <c r="CK284" s="153" t="s">
        <v>7469</v>
      </c>
      <c r="CL284" s="153" t="s">
        <v>7469</v>
      </c>
      <c r="CM284" s="153" t="s">
        <v>7469</v>
      </c>
      <c r="CN284" s="153" t="s">
        <v>7469</v>
      </c>
      <c r="CO284" s="153">
        <v>0</v>
      </c>
      <c r="CP284" s="153">
        <v>46.436399999999999</v>
      </c>
      <c r="CQ284" s="153">
        <v>0</v>
      </c>
      <c r="CR284" s="153" t="s">
        <v>7469</v>
      </c>
      <c r="CS284" s="153">
        <v>0</v>
      </c>
      <c r="CT284" s="153">
        <v>0</v>
      </c>
      <c r="CU284" s="153">
        <v>0</v>
      </c>
      <c r="CV284" s="153" t="s">
        <v>7469</v>
      </c>
      <c r="CW284" s="153" t="s">
        <v>7469</v>
      </c>
      <c r="CX284" s="153" t="s">
        <v>7469</v>
      </c>
      <c r="CY284" s="153">
        <v>0</v>
      </c>
      <c r="CZ284" s="153">
        <v>8.3000000000000004E-2</v>
      </c>
      <c r="DA284" s="153">
        <v>0</v>
      </c>
      <c r="DB284" s="153" t="s">
        <v>7469</v>
      </c>
      <c r="DC284" s="153">
        <v>0</v>
      </c>
      <c r="DD284" s="153">
        <v>0.24759999999999999</v>
      </c>
      <c r="DE284" s="153">
        <v>0</v>
      </c>
      <c r="DF284" s="153" t="s">
        <v>7469</v>
      </c>
      <c r="DG284" s="153">
        <v>0</v>
      </c>
      <c r="DH284" s="153">
        <v>8.2000000000000003E-2</v>
      </c>
      <c r="DI284" s="153">
        <v>0</v>
      </c>
      <c r="DJ284" s="153" t="s">
        <v>7469</v>
      </c>
      <c r="DK284" s="153">
        <v>0</v>
      </c>
      <c r="DL284" s="153">
        <v>25.287500000000001</v>
      </c>
      <c r="DM284" s="153">
        <v>0</v>
      </c>
      <c r="DN284" s="153">
        <v>43.2136</v>
      </c>
      <c r="DO284" s="153">
        <v>18.9178</v>
      </c>
      <c r="DP284" s="153">
        <v>0</v>
      </c>
      <c r="DQ284" s="153">
        <v>0</v>
      </c>
      <c r="DR284" s="153" t="s">
        <v>7469</v>
      </c>
      <c r="DS284" s="153" t="s">
        <v>7469</v>
      </c>
      <c r="DT284" s="153">
        <v>3.78E-2</v>
      </c>
      <c r="DU284" s="153">
        <v>8.4631000000000007</v>
      </c>
      <c r="DV284" s="153">
        <v>0</v>
      </c>
      <c r="DW284" s="153" t="s">
        <v>7469</v>
      </c>
      <c r="DX284" s="153">
        <v>0.69379999999999997</v>
      </c>
      <c r="DY284" s="153">
        <v>0.96099999999999997</v>
      </c>
      <c r="DZ284" s="153">
        <v>0</v>
      </c>
      <c r="EA284" s="153">
        <v>0</v>
      </c>
      <c r="EB284" s="153">
        <v>0</v>
      </c>
      <c r="EC284" s="153">
        <v>15.9772</v>
      </c>
      <c r="ED284" s="153">
        <v>1.8474999999999999</v>
      </c>
      <c r="EE284" s="153" t="s">
        <v>7469</v>
      </c>
      <c r="EF284" s="153">
        <v>0</v>
      </c>
      <c r="EG284" s="153">
        <v>0.1522</v>
      </c>
      <c r="EH284" s="153">
        <v>0</v>
      </c>
      <c r="EI284" s="153">
        <v>0</v>
      </c>
      <c r="EJ284" s="153" t="s">
        <v>7469</v>
      </c>
      <c r="EK284" s="153" t="s">
        <v>7469</v>
      </c>
      <c r="EL284" s="153">
        <v>0</v>
      </c>
      <c r="EM284" s="153">
        <v>0</v>
      </c>
      <c r="EN284" s="153">
        <v>-9.7999999999999997E-3</v>
      </c>
    </row>
    <row r="285" spans="3:144">
      <c r="C285" s="120"/>
      <c r="D285" s="103"/>
      <c r="E285" s="120" t="s">
        <v>8092</v>
      </c>
      <c r="F285" s="126" t="s">
        <v>8140</v>
      </c>
      <c r="G285" s="151" t="s">
        <v>8090</v>
      </c>
      <c r="H285" s="152" t="s">
        <v>8091</v>
      </c>
      <c r="I285" s="153">
        <v>1.3998999999999999</v>
      </c>
      <c r="J285" s="153">
        <v>0</v>
      </c>
      <c r="K285" s="153">
        <v>0</v>
      </c>
      <c r="L285" s="153">
        <v>0</v>
      </c>
      <c r="M285" s="153">
        <v>0</v>
      </c>
      <c r="N285" s="153">
        <v>0</v>
      </c>
      <c r="O285" s="153">
        <v>1026</v>
      </c>
      <c r="P285" s="153">
        <v>0</v>
      </c>
      <c r="Q285" s="153">
        <v>0</v>
      </c>
      <c r="R285" s="153">
        <v>0</v>
      </c>
      <c r="S285" s="153">
        <v>0</v>
      </c>
      <c r="T285" s="153">
        <v>0.67359999999999998</v>
      </c>
      <c r="U285" s="153">
        <v>0</v>
      </c>
      <c r="V285" s="153">
        <v>4.5140000000000002</v>
      </c>
      <c r="W285" s="153">
        <v>0</v>
      </c>
      <c r="X285" s="153">
        <v>0</v>
      </c>
      <c r="Y285" s="153">
        <v>0</v>
      </c>
      <c r="Z285" s="153">
        <v>0.1658</v>
      </c>
      <c r="AA285" s="153">
        <v>-0.11550000000000001</v>
      </c>
      <c r="AB285" s="153">
        <v>0</v>
      </c>
      <c r="AC285" s="153">
        <v>-0.77800000000000002</v>
      </c>
      <c r="AD285" s="153">
        <v>4.7146999999999997</v>
      </c>
      <c r="AE285" s="153">
        <v>0</v>
      </c>
      <c r="AF285" s="153">
        <v>0.16400000000000001</v>
      </c>
      <c r="AG285" s="153">
        <v>5.7500000000000002E-2</v>
      </c>
      <c r="AH285" s="153">
        <v>0</v>
      </c>
      <c r="AI285" s="153">
        <v>23.182600000000001</v>
      </c>
      <c r="AJ285" s="153">
        <v>0</v>
      </c>
      <c r="AK285" s="153">
        <v>0</v>
      </c>
      <c r="AL285" s="153">
        <v>0.1368</v>
      </c>
      <c r="AM285" s="153">
        <v>-0.65129999999999999</v>
      </c>
      <c r="AN285" s="153">
        <v>1.4306000000000001</v>
      </c>
      <c r="AO285" s="153">
        <v>0</v>
      </c>
      <c r="AP285" s="153">
        <v>0</v>
      </c>
      <c r="AQ285" s="153">
        <v>0</v>
      </c>
      <c r="AR285" s="153">
        <v>0</v>
      </c>
      <c r="AS285" s="153">
        <v>0.1278</v>
      </c>
      <c r="AT285" s="153">
        <v>0.43330000000000002</v>
      </c>
      <c r="AU285" s="153">
        <v>0</v>
      </c>
      <c r="AV285" s="153">
        <v>0.64190000000000003</v>
      </c>
      <c r="AW285" s="153" t="s">
        <v>7469</v>
      </c>
      <c r="AX285" s="153">
        <v>0</v>
      </c>
      <c r="AY285" s="153" t="s">
        <v>7469</v>
      </c>
      <c r="AZ285" s="153">
        <v>0.15240000000000001</v>
      </c>
      <c r="BA285" s="153">
        <v>0</v>
      </c>
      <c r="BB285" s="153">
        <v>0</v>
      </c>
      <c r="BC285" s="153">
        <v>0</v>
      </c>
      <c r="BD285" s="153">
        <v>0</v>
      </c>
      <c r="BE285" s="153">
        <v>0</v>
      </c>
      <c r="BF285" s="153">
        <v>0</v>
      </c>
      <c r="BG285" s="153" t="s">
        <v>7469</v>
      </c>
      <c r="BH285" s="153">
        <v>0</v>
      </c>
      <c r="BI285" s="153">
        <v>0</v>
      </c>
      <c r="BJ285" s="153">
        <v>0</v>
      </c>
      <c r="BK285" s="153">
        <v>0</v>
      </c>
      <c r="BL285" s="153">
        <v>-1.9E-3</v>
      </c>
      <c r="BM285" s="153">
        <v>28.3079</v>
      </c>
      <c r="BN285" s="153">
        <v>0</v>
      </c>
      <c r="BO285" s="153">
        <v>0</v>
      </c>
      <c r="BP285" s="153">
        <v>0</v>
      </c>
      <c r="BQ285" s="153">
        <v>0</v>
      </c>
      <c r="BR285" s="153" t="s">
        <v>7469</v>
      </c>
      <c r="BS285" s="153">
        <v>0</v>
      </c>
      <c r="BT285" s="153">
        <v>0</v>
      </c>
      <c r="BU285" s="153">
        <v>-2.4400000000000002E-2</v>
      </c>
      <c r="BV285" s="153">
        <v>0</v>
      </c>
      <c r="BW285" s="153" t="s">
        <v>7469</v>
      </c>
      <c r="BX285" s="153">
        <v>0.1497</v>
      </c>
      <c r="BY285" s="153">
        <v>0</v>
      </c>
      <c r="BZ285" s="153">
        <v>0</v>
      </c>
      <c r="CA285" s="153">
        <v>0</v>
      </c>
      <c r="CB285" s="153">
        <v>0</v>
      </c>
      <c r="CC285" s="153">
        <v>0</v>
      </c>
      <c r="CD285" s="153">
        <v>5.5100000000000003E-2</v>
      </c>
      <c r="CE285" s="153" t="s">
        <v>7469</v>
      </c>
      <c r="CF285" s="153">
        <v>0</v>
      </c>
      <c r="CG285" s="153">
        <v>0</v>
      </c>
      <c r="CH285" s="153">
        <v>8.7900000000000006E-2</v>
      </c>
      <c r="CI285" s="153">
        <v>2.6023999999999998</v>
      </c>
      <c r="CJ285" s="153" t="s">
        <v>7469</v>
      </c>
      <c r="CK285" s="153" t="s">
        <v>7469</v>
      </c>
      <c r="CL285" s="153" t="s">
        <v>7469</v>
      </c>
      <c r="CM285" s="153">
        <v>0</v>
      </c>
      <c r="CN285" s="153" t="s">
        <v>7469</v>
      </c>
      <c r="CO285" s="153">
        <v>0</v>
      </c>
      <c r="CP285" s="153">
        <v>76.439800000000005</v>
      </c>
      <c r="CQ285" s="153">
        <v>0</v>
      </c>
      <c r="CR285" s="153" t="s">
        <v>7469</v>
      </c>
      <c r="CS285" s="153">
        <v>0</v>
      </c>
      <c r="CT285" s="153">
        <v>0</v>
      </c>
      <c r="CU285" s="153">
        <v>0</v>
      </c>
      <c r="CV285" s="153" t="s">
        <v>7469</v>
      </c>
      <c r="CW285" s="153" t="s">
        <v>7469</v>
      </c>
      <c r="CX285" s="153" t="s">
        <v>7469</v>
      </c>
      <c r="CY285" s="153">
        <v>0</v>
      </c>
      <c r="CZ285" s="153">
        <v>9.5600000000000004E-2</v>
      </c>
      <c r="DA285" s="153">
        <v>0.68540000000000001</v>
      </c>
      <c r="DB285" s="153" t="s">
        <v>7469</v>
      </c>
      <c r="DC285" s="153">
        <v>0.114</v>
      </c>
      <c r="DD285" s="153">
        <v>1.6652</v>
      </c>
      <c r="DE285" s="153">
        <v>0</v>
      </c>
      <c r="DF285" s="153" t="s">
        <v>7469</v>
      </c>
      <c r="DG285" s="153">
        <v>0</v>
      </c>
      <c r="DH285" s="153">
        <v>0</v>
      </c>
      <c r="DI285" s="153">
        <v>0</v>
      </c>
      <c r="DJ285" s="153" t="s">
        <v>7469</v>
      </c>
      <c r="DK285" s="153">
        <v>0</v>
      </c>
      <c r="DL285" s="153">
        <v>8.8826000000000001</v>
      </c>
      <c r="DM285" s="153">
        <v>0</v>
      </c>
      <c r="DN285" s="153">
        <v>-2.6692</v>
      </c>
      <c r="DO285" s="153">
        <v>22.428799999999999</v>
      </c>
      <c r="DP285" s="153">
        <v>0</v>
      </c>
      <c r="DQ285" s="153">
        <v>0</v>
      </c>
      <c r="DR285" s="153" t="s">
        <v>7469</v>
      </c>
      <c r="DS285" s="153">
        <v>0</v>
      </c>
      <c r="DT285" s="153" t="s">
        <v>7469</v>
      </c>
      <c r="DU285" s="153">
        <v>9.3679000000000006</v>
      </c>
      <c r="DV285" s="153">
        <v>0</v>
      </c>
      <c r="DW285" s="153" t="s">
        <v>7469</v>
      </c>
      <c r="DX285" s="153">
        <v>1.0078</v>
      </c>
      <c r="DY285" s="153">
        <v>-1.4300999999999999</v>
      </c>
      <c r="DZ285" s="153">
        <v>0</v>
      </c>
      <c r="EA285" s="153">
        <v>0</v>
      </c>
      <c r="EB285" s="153">
        <v>0</v>
      </c>
      <c r="EC285" s="153">
        <v>22.555</v>
      </c>
      <c r="ED285" s="153">
        <v>1.5249999999999999</v>
      </c>
      <c r="EE285" s="153">
        <v>0</v>
      </c>
      <c r="EF285" s="153">
        <v>0</v>
      </c>
      <c r="EG285" s="153">
        <v>0.12839999999999999</v>
      </c>
      <c r="EH285" s="153">
        <v>0</v>
      </c>
      <c r="EI285" s="153">
        <v>0</v>
      </c>
      <c r="EJ285" s="153" t="s">
        <v>7469</v>
      </c>
      <c r="EK285" s="153">
        <v>0</v>
      </c>
      <c r="EL285" s="153">
        <v>0</v>
      </c>
      <c r="EM285" s="153">
        <v>0</v>
      </c>
      <c r="EN285" s="153">
        <v>-4.4999999999999997E-3</v>
      </c>
    </row>
    <row r="286" spans="3:144">
      <c r="C286" s="120"/>
      <c r="D286" s="103"/>
      <c r="E286" s="120" t="s">
        <v>8093</v>
      </c>
      <c r="F286" s="126" t="s">
        <v>8140</v>
      </c>
      <c r="G286" s="151" t="s">
        <v>8090</v>
      </c>
      <c r="H286" s="152" t="s">
        <v>8091</v>
      </c>
      <c r="I286" s="153">
        <v>8.0251999999999999</v>
      </c>
      <c r="J286" s="153">
        <v>0</v>
      </c>
      <c r="K286" s="153">
        <v>0</v>
      </c>
      <c r="L286" s="153">
        <v>0</v>
      </c>
      <c r="M286" s="153">
        <v>0</v>
      </c>
      <c r="N286" s="153">
        <v>0</v>
      </c>
      <c r="O286" s="153">
        <v>0</v>
      </c>
      <c r="P286" s="153">
        <v>0</v>
      </c>
      <c r="Q286" s="153">
        <v>0</v>
      </c>
      <c r="R286" s="153">
        <v>0</v>
      </c>
      <c r="S286" s="153">
        <v>0</v>
      </c>
      <c r="T286" s="153">
        <v>0.435</v>
      </c>
      <c r="U286" s="153">
        <v>0</v>
      </c>
      <c r="V286" s="153">
        <v>0</v>
      </c>
      <c r="W286" s="153">
        <v>0</v>
      </c>
      <c r="X286" s="153">
        <v>0</v>
      </c>
      <c r="Y286" s="153">
        <v>0</v>
      </c>
      <c r="Z286" s="153">
        <v>0.1452</v>
      </c>
      <c r="AA286" s="153">
        <v>-0.1038</v>
      </c>
      <c r="AB286" s="153">
        <v>0</v>
      </c>
      <c r="AC286" s="153">
        <v>-0.82299999999999995</v>
      </c>
      <c r="AD286" s="153">
        <v>4.9340000000000002</v>
      </c>
      <c r="AE286" s="153">
        <v>0</v>
      </c>
      <c r="AF286" s="153">
        <v>9.1499999999999998E-2</v>
      </c>
      <c r="AG286" s="153">
        <v>6.5500000000000003E-2</v>
      </c>
      <c r="AH286" s="153" t="s">
        <v>7469</v>
      </c>
      <c r="AI286" s="153">
        <v>24.988299999999999</v>
      </c>
      <c r="AJ286" s="153">
        <v>0</v>
      </c>
      <c r="AK286" s="153">
        <v>0</v>
      </c>
      <c r="AL286" s="153">
        <v>3.09E-2</v>
      </c>
      <c r="AM286" s="153">
        <v>0</v>
      </c>
      <c r="AN286" s="153">
        <v>1.3001</v>
      </c>
      <c r="AO286" s="153">
        <v>0</v>
      </c>
      <c r="AP286" s="153">
        <v>0</v>
      </c>
      <c r="AQ286" s="153">
        <v>0</v>
      </c>
      <c r="AR286" s="153">
        <v>0</v>
      </c>
      <c r="AS286" s="153">
        <v>0.17460000000000001</v>
      </c>
      <c r="AT286" s="153">
        <v>0.4531</v>
      </c>
      <c r="AU286" s="153">
        <v>0</v>
      </c>
      <c r="AV286" s="153">
        <v>2.1621999999999999</v>
      </c>
      <c r="AW286" s="153" t="s">
        <v>7469</v>
      </c>
      <c r="AX286" s="153">
        <v>0</v>
      </c>
      <c r="AY286" s="153" t="s">
        <v>7469</v>
      </c>
      <c r="AZ286" s="153">
        <v>-0.44429999999999997</v>
      </c>
      <c r="BA286" s="153">
        <v>0</v>
      </c>
      <c r="BB286" s="153">
        <v>0</v>
      </c>
      <c r="BC286" s="153">
        <v>0</v>
      </c>
      <c r="BD286" s="153">
        <v>0</v>
      </c>
      <c r="BE286" s="153">
        <v>0</v>
      </c>
      <c r="BF286" s="153">
        <v>0</v>
      </c>
      <c r="BG286" s="153">
        <v>0</v>
      </c>
      <c r="BH286" s="153">
        <v>0</v>
      </c>
      <c r="BI286" s="153">
        <v>0</v>
      </c>
      <c r="BJ286" s="153">
        <v>0</v>
      </c>
      <c r="BK286" s="153">
        <v>-0.12939999999999999</v>
      </c>
      <c r="BL286" s="153">
        <v>-2E-3</v>
      </c>
      <c r="BM286" s="153">
        <v>29.446300000000001</v>
      </c>
      <c r="BN286" s="153">
        <v>0</v>
      </c>
      <c r="BO286" s="153">
        <v>0</v>
      </c>
      <c r="BP286" s="153">
        <v>0</v>
      </c>
      <c r="BQ286" s="153">
        <v>0</v>
      </c>
      <c r="BR286" s="153" t="s">
        <v>7469</v>
      </c>
      <c r="BS286" s="153">
        <v>0</v>
      </c>
      <c r="BT286" s="153">
        <v>0</v>
      </c>
      <c r="BU286" s="153">
        <v>-1.1299999999999999E-2</v>
      </c>
      <c r="BV286" s="153">
        <v>0</v>
      </c>
      <c r="BW286" s="153" t="s">
        <v>7469</v>
      </c>
      <c r="BX286" s="153">
        <v>0.32790000000000002</v>
      </c>
      <c r="BY286" s="153">
        <v>0</v>
      </c>
      <c r="BZ286" s="153">
        <v>0</v>
      </c>
      <c r="CA286" s="153">
        <v>0.5</v>
      </c>
      <c r="CB286" s="153">
        <v>0</v>
      </c>
      <c r="CC286" s="153" t="s">
        <v>7469</v>
      </c>
      <c r="CD286" s="153">
        <v>2.7099999999999999E-2</v>
      </c>
      <c r="CE286" s="153" t="s">
        <v>7469</v>
      </c>
      <c r="CF286" s="153">
        <v>0</v>
      </c>
      <c r="CG286" s="153">
        <v>0</v>
      </c>
      <c r="CH286" s="153">
        <v>8.1699999999999995E-2</v>
      </c>
      <c r="CI286" s="153">
        <v>2.2339000000000002</v>
      </c>
      <c r="CJ286" s="153">
        <v>8.3000000000000001E-3</v>
      </c>
      <c r="CK286" s="153" t="s">
        <v>7469</v>
      </c>
      <c r="CL286" s="153" t="s">
        <v>7469</v>
      </c>
      <c r="CM286" s="153">
        <v>0</v>
      </c>
      <c r="CN286" s="153" t="s">
        <v>7469</v>
      </c>
      <c r="CO286" s="153">
        <v>0</v>
      </c>
      <c r="CP286" s="153">
        <v>103.06140000000001</v>
      </c>
      <c r="CQ286" s="153">
        <v>0</v>
      </c>
      <c r="CR286" s="153" t="s">
        <v>7469</v>
      </c>
      <c r="CS286" s="153">
        <v>0</v>
      </c>
      <c r="CT286" s="153">
        <v>0</v>
      </c>
      <c r="CU286" s="153">
        <v>0</v>
      </c>
      <c r="CV286" s="153" t="s">
        <v>7469</v>
      </c>
      <c r="CW286" s="153" t="s">
        <v>7469</v>
      </c>
      <c r="CX286" s="153" t="s">
        <v>7469</v>
      </c>
      <c r="CY286" s="153">
        <v>0.76419999999999999</v>
      </c>
      <c r="CZ286" s="153">
        <v>0.1666</v>
      </c>
      <c r="DA286" s="153">
        <v>0.89129999999999998</v>
      </c>
      <c r="DB286" s="153" t="s">
        <v>7469</v>
      </c>
      <c r="DC286" s="153">
        <v>0.76680000000000004</v>
      </c>
      <c r="DD286" s="153">
        <v>3.9600000000000003E-2</v>
      </c>
      <c r="DE286" s="153">
        <v>0</v>
      </c>
      <c r="DF286" s="153" t="s">
        <v>7469</v>
      </c>
      <c r="DG286" s="153">
        <v>0</v>
      </c>
      <c r="DH286" s="153">
        <v>0</v>
      </c>
      <c r="DI286" s="153">
        <v>0</v>
      </c>
      <c r="DJ286" s="153" t="s">
        <v>7469</v>
      </c>
      <c r="DK286" s="153">
        <v>0</v>
      </c>
      <c r="DL286" s="153">
        <v>16.968399999999999</v>
      </c>
      <c r="DM286" s="153">
        <v>0</v>
      </c>
      <c r="DN286" s="153">
        <v>-10.479799999999999</v>
      </c>
      <c r="DO286" s="153">
        <v>21.2224</v>
      </c>
      <c r="DP286" s="153">
        <v>0</v>
      </c>
      <c r="DQ286" s="153">
        <v>0.65459999999999996</v>
      </c>
      <c r="DR286" s="153" t="s">
        <v>7469</v>
      </c>
      <c r="DS286" s="153">
        <v>0</v>
      </c>
      <c r="DT286" s="153">
        <v>0.4017</v>
      </c>
      <c r="DU286" s="153">
        <v>9.9032999999999998</v>
      </c>
      <c r="DV286" s="153" t="s">
        <v>7469</v>
      </c>
      <c r="DW286" s="153" t="s">
        <v>7469</v>
      </c>
      <c r="DX286" s="153">
        <v>2.7698999999999998</v>
      </c>
      <c r="DY286" s="153">
        <v>7.3200000000000001E-2</v>
      </c>
      <c r="DZ286" s="153">
        <v>0</v>
      </c>
      <c r="EA286" s="153">
        <v>0</v>
      </c>
      <c r="EB286" s="153">
        <v>2.4725000000000001</v>
      </c>
      <c r="EC286" s="153">
        <v>27.9665</v>
      </c>
      <c r="ED286" s="153">
        <v>1.5730999999999999</v>
      </c>
      <c r="EE286" s="153">
        <v>0</v>
      </c>
      <c r="EF286" s="153">
        <v>49.483899999999998</v>
      </c>
      <c r="EG286" s="153">
        <v>0.1128</v>
      </c>
      <c r="EH286" s="153">
        <v>0</v>
      </c>
      <c r="EI286" s="153">
        <v>0</v>
      </c>
      <c r="EJ286" s="153" t="s">
        <v>7469</v>
      </c>
      <c r="EK286" s="153">
        <v>0</v>
      </c>
      <c r="EL286" s="153">
        <v>0</v>
      </c>
      <c r="EM286" s="153">
        <v>-6.0000000000000001E-3</v>
      </c>
      <c r="EN286" s="153">
        <v>9.2999999999999992E-3</v>
      </c>
    </row>
    <row r="287" spans="3:144">
      <c r="C287" s="120"/>
      <c r="D287" s="103"/>
      <c r="E287" s="120" t="s">
        <v>8094</v>
      </c>
      <c r="F287" s="126" t="s">
        <v>8140</v>
      </c>
      <c r="G287" s="151" t="s">
        <v>8090</v>
      </c>
      <c r="H287" s="152" t="s">
        <v>8091</v>
      </c>
      <c r="I287" s="153">
        <v>6.8590999999999998</v>
      </c>
      <c r="J287" s="153">
        <v>0</v>
      </c>
      <c r="K287" s="153">
        <v>0</v>
      </c>
      <c r="L287" s="153">
        <v>0</v>
      </c>
      <c r="M287" s="153">
        <v>0</v>
      </c>
      <c r="N287" s="153">
        <v>0</v>
      </c>
      <c r="O287" s="153">
        <v>0</v>
      </c>
      <c r="P287" s="153">
        <v>0</v>
      </c>
      <c r="Q287" s="153">
        <v>0</v>
      </c>
      <c r="R287" s="153">
        <v>0</v>
      </c>
      <c r="S287" s="153">
        <v>0</v>
      </c>
      <c r="T287" s="153">
        <v>6.8556999999999997</v>
      </c>
      <c r="U287" s="153">
        <v>0</v>
      </c>
      <c r="V287" s="153">
        <v>0</v>
      </c>
      <c r="W287" s="153">
        <v>0</v>
      </c>
      <c r="X287" s="153">
        <v>16.7</v>
      </c>
      <c r="Y287" s="153">
        <v>0</v>
      </c>
      <c r="Z287" s="153">
        <v>0.1391</v>
      </c>
      <c r="AA287" s="153">
        <v>-3.8899999999999997E-2</v>
      </c>
      <c r="AB287" s="153">
        <v>0</v>
      </c>
      <c r="AC287" s="153">
        <v>-0.86899999999999999</v>
      </c>
      <c r="AD287" s="153">
        <v>5.1519000000000004</v>
      </c>
      <c r="AE287" s="153">
        <v>0</v>
      </c>
      <c r="AF287" s="153">
        <v>0.1085</v>
      </c>
      <c r="AG287" s="153">
        <v>5.3999999999999999E-2</v>
      </c>
      <c r="AH287" s="153">
        <v>0</v>
      </c>
      <c r="AI287" s="153">
        <v>28.752099999999999</v>
      </c>
      <c r="AJ287" s="153">
        <v>0</v>
      </c>
      <c r="AK287" s="153">
        <v>0</v>
      </c>
      <c r="AL287" s="153">
        <v>-6.4999999999999997E-3</v>
      </c>
      <c r="AM287" s="153">
        <v>0</v>
      </c>
      <c r="AN287" s="153">
        <v>0.27100000000000002</v>
      </c>
      <c r="AO287" s="153">
        <v>0</v>
      </c>
      <c r="AP287" s="153">
        <v>0</v>
      </c>
      <c r="AQ287" s="153">
        <v>0</v>
      </c>
      <c r="AR287" s="153">
        <v>0</v>
      </c>
      <c r="AS287" s="153">
        <v>0.83109999999999995</v>
      </c>
      <c r="AT287" s="153">
        <v>0.28199999999999997</v>
      </c>
      <c r="AU287" s="153">
        <v>0</v>
      </c>
      <c r="AV287" s="153">
        <v>2.5377999999999998</v>
      </c>
      <c r="AW287" s="153" t="s">
        <v>7469</v>
      </c>
      <c r="AX287" s="153">
        <v>0</v>
      </c>
      <c r="AY287" s="153" t="s">
        <v>7469</v>
      </c>
      <c r="AZ287" s="153">
        <v>-1.2537</v>
      </c>
      <c r="BA287" s="153">
        <v>0</v>
      </c>
      <c r="BB287" s="153">
        <v>0</v>
      </c>
      <c r="BC287" s="153">
        <v>0</v>
      </c>
      <c r="BD287" s="153">
        <v>0</v>
      </c>
      <c r="BE287" s="153">
        <v>0</v>
      </c>
      <c r="BF287" s="153">
        <v>0</v>
      </c>
      <c r="BG287" s="153">
        <v>0</v>
      </c>
      <c r="BH287" s="153">
        <v>0</v>
      </c>
      <c r="BI287" s="153">
        <v>0</v>
      </c>
      <c r="BJ287" s="153">
        <v>0</v>
      </c>
      <c r="BK287" s="153">
        <v>-0.1883</v>
      </c>
      <c r="BL287" s="153">
        <v>-2.0999999999999999E-3</v>
      </c>
      <c r="BM287" s="153">
        <v>27.481200000000001</v>
      </c>
      <c r="BN287" s="153">
        <v>0</v>
      </c>
      <c r="BO287" s="153">
        <v>-0.2419</v>
      </c>
      <c r="BP287" s="153">
        <v>0</v>
      </c>
      <c r="BQ287" s="153">
        <v>0</v>
      </c>
      <c r="BR287" s="153">
        <v>0</v>
      </c>
      <c r="BS287" s="153">
        <v>0</v>
      </c>
      <c r="BT287" s="153">
        <v>0</v>
      </c>
      <c r="BU287" s="153">
        <v>-0.01</v>
      </c>
      <c r="BV287" s="153">
        <v>0</v>
      </c>
      <c r="BW287" s="153" t="s">
        <v>7469</v>
      </c>
      <c r="BX287" s="153">
        <v>2.5100000000000001E-2</v>
      </c>
      <c r="BY287" s="153">
        <v>0</v>
      </c>
      <c r="BZ287" s="153">
        <v>0</v>
      </c>
      <c r="CA287" s="153">
        <v>1.3</v>
      </c>
      <c r="CB287" s="153">
        <v>0</v>
      </c>
      <c r="CC287" s="153">
        <v>0</v>
      </c>
      <c r="CD287" s="153">
        <v>1.0699999999999999E-2</v>
      </c>
      <c r="CE287" s="153">
        <v>0</v>
      </c>
      <c r="CF287" s="153">
        <v>0</v>
      </c>
      <c r="CG287" s="153">
        <v>0</v>
      </c>
      <c r="CH287" s="153">
        <v>7.5899999999999995E-2</v>
      </c>
      <c r="CI287" s="153">
        <v>2.2791000000000001</v>
      </c>
      <c r="CJ287" s="153">
        <v>0.1232</v>
      </c>
      <c r="CK287" s="153" t="s">
        <v>7469</v>
      </c>
      <c r="CL287" s="153" t="s">
        <v>7469</v>
      </c>
      <c r="CM287" s="153">
        <v>0</v>
      </c>
      <c r="CN287" s="153" t="s">
        <v>7469</v>
      </c>
      <c r="CO287" s="153">
        <v>32.446899999999999</v>
      </c>
      <c r="CP287" s="153">
        <v>115.7606</v>
      </c>
      <c r="CQ287" s="153">
        <v>4.2200000000000001E-2</v>
      </c>
      <c r="CR287" s="153" t="s">
        <v>7469</v>
      </c>
      <c r="CS287" s="153">
        <v>0</v>
      </c>
      <c r="CT287" s="153">
        <v>0</v>
      </c>
      <c r="CU287" s="153">
        <v>0</v>
      </c>
      <c r="CV287" s="153" t="s">
        <v>7469</v>
      </c>
      <c r="CW287" s="153" t="s">
        <v>7469</v>
      </c>
      <c r="CX287" s="153" t="s">
        <v>7469</v>
      </c>
      <c r="CY287" s="153">
        <v>3.2235</v>
      </c>
      <c r="CZ287" s="153">
        <v>6.7000000000000002E-3</v>
      </c>
      <c r="DA287" s="153">
        <v>0.84050000000000002</v>
      </c>
      <c r="DB287" s="153" t="s">
        <v>7469</v>
      </c>
      <c r="DC287" s="153" t="s">
        <v>7469</v>
      </c>
      <c r="DD287" s="153">
        <v>2.1800000000000002</v>
      </c>
      <c r="DE287" s="153">
        <v>0</v>
      </c>
      <c r="DF287" s="153" t="s">
        <v>7469</v>
      </c>
      <c r="DG287" s="153">
        <v>0</v>
      </c>
      <c r="DH287" s="153">
        <v>0</v>
      </c>
      <c r="DI287" s="153">
        <v>0</v>
      </c>
      <c r="DJ287" s="153" t="s">
        <v>7469</v>
      </c>
      <c r="DK287" s="153">
        <v>0</v>
      </c>
      <c r="DL287" s="153">
        <v>0</v>
      </c>
      <c r="DM287" s="153">
        <v>0</v>
      </c>
      <c r="DN287" s="153">
        <v>-7.3764000000000003</v>
      </c>
      <c r="DO287" s="153">
        <v>12.7334</v>
      </c>
      <c r="DP287" s="153">
        <v>8.4324999999999992</v>
      </c>
      <c r="DQ287" s="153">
        <v>0.86950000000000005</v>
      </c>
      <c r="DR287" s="153" t="s">
        <v>7469</v>
      </c>
      <c r="DS287" s="153">
        <v>0</v>
      </c>
      <c r="DT287" s="153">
        <v>2.8689</v>
      </c>
      <c r="DU287" s="153">
        <v>8.1823999999999995</v>
      </c>
      <c r="DV287" s="153" t="s">
        <v>7469</v>
      </c>
      <c r="DW287" s="153" t="s">
        <v>7469</v>
      </c>
      <c r="DX287" s="153">
        <v>4.1757</v>
      </c>
      <c r="DY287" s="153">
        <v>7.5499999999999998E-2</v>
      </c>
      <c r="DZ287" s="153">
        <v>0</v>
      </c>
      <c r="EA287" s="153">
        <v>0</v>
      </c>
      <c r="EB287" s="153">
        <v>2.1265000000000001</v>
      </c>
      <c r="EC287" s="153">
        <v>32.172600000000003</v>
      </c>
      <c r="ED287" s="153">
        <v>1.6396999999999999</v>
      </c>
      <c r="EE287" s="153" t="s">
        <v>7469</v>
      </c>
      <c r="EF287" s="153">
        <v>0.1701</v>
      </c>
      <c r="EG287" s="153">
        <v>0.1203</v>
      </c>
      <c r="EH287" s="153">
        <v>0</v>
      </c>
      <c r="EI287" s="153">
        <v>0</v>
      </c>
      <c r="EJ287" s="153" t="s">
        <v>7469</v>
      </c>
      <c r="EK287" s="153">
        <v>0</v>
      </c>
      <c r="EL287" s="153">
        <v>0</v>
      </c>
      <c r="EM287" s="153">
        <v>0.3992</v>
      </c>
      <c r="EN287" s="153" t="s">
        <v>7469</v>
      </c>
    </row>
    <row r="288" spans="3:144">
      <c r="C288" s="120"/>
      <c r="D288" s="103"/>
      <c r="E288" s="120" t="s">
        <v>8095</v>
      </c>
      <c r="F288" s="126" t="s">
        <v>8140</v>
      </c>
      <c r="G288" s="151" t="s">
        <v>8090</v>
      </c>
      <c r="H288" s="152" t="s">
        <v>8091</v>
      </c>
      <c r="I288" s="153" t="s">
        <v>7469</v>
      </c>
      <c r="J288" s="153" t="s">
        <v>7469</v>
      </c>
      <c r="K288" s="153" t="s">
        <v>7469</v>
      </c>
      <c r="L288" s="153" t="s">
        <v>7469</v>
      </c>
      <c r="M288" s="153" t="s">
        <v>7469</v>
      </c>
      <c r="N288" s="153">
        <v>0</v>
      </c>
      <c r="O288" s="153">
        <v>0</v>
      </c>
      <c r="P288" s="153" t="s">
        <v>7469</v>
      </c>
      <c r="Q288" s="153" t="s">
        <v>7469</v>
      </c>
      <c r="R288" s="153">
        <v>0</v>
      </c>
      <c r="S288" s="153" t="s">
        <v>7469</v>
      </c>
      <c r="T288" s="153" t="s">
        <v>7469</v>
      </c>
      <c r="U288" s="153" t="s">
        <v>7469</v>
      </c>
      <c r="V288" s="153" t="s">
        <v>7469</v>
      </c>
      <c r="W288" s="153" t="s">
        <v>7469</v>
      </c>
      <c r="X288" s="153" t="s">
        <v>7469</v>
      </c>
      <c r="Y288" s="153" t="s">
        <v>7469</v>
      </c>
      <c r="Z288" s="153" t="s">
        <v>7469</v>
      </c>
      <c r="AA288" s="153" t="s">
        <v>7469</v>
      </c>
      <c r="AB288" s="153" t="s">
        <v>7469</v>
      </c>
      <c r="AC288" s="153" t="s">
        <v>7469</v>
      </c>
      <c r="AD288" s="153" t="s">
        <v>7469</v>
      </c>
      <c r="AE288" s="153">
        <v>0.12609999999999999</v>
      </c>
      <c r="AF288" s="153">
        <v>0.13980000000000001</v>
      </c>
      <c r="AG288" s="153" t="s">
        <v>7469</v>
      </c>
      <c r="AH288" s="153">
        <v>0</v>
      </c>
      <c r="AI288" s="153" t="s">
        <v>7469</v>
      </c>
      <c r="AJ288" s="153" t="s">
        <v>7469</v>
      </c>
      <c r="AK288" s="153">
        <v>0</v>
      </c>
      <c r="AL288" s="153" t="s">
        <v>7469</v>
      </c>
      <c r="AM288" s="153" t="s">
        <v>7469</v>
      </c>
      <c r="AN288" s="153" t="s">
        <v>7469</v>
      </c>
      <c r="AO288" s="153" t="s">
        <v>7469</v>
      </c>
      <c r="AP288" s="153">
        <v>0</v>
      </c>
      <c r="AQ288" s="153" t="s">
        <v>7469</v>
      </c>
      <c r="AR288" s="153" t="s">
        <v>7469</v>
      </c>
      <c r="AS288" s="153" t="s">
        <v>7469</v>
      </c>
      <c r="AT288" s="153" t="s">
        <v>7469</v>
      </c>
      <c r="AU288" s="153" t="s">
        <v>7469</v>
      </c>
      <c r="AV288" s="153" t="s">
        <v>7469</v>
      </c>
      <c r="AW288" s="153" t="s">
        <v>7469</v>
      </c>
      <c r="AX288" s="153">
        <v>0</v>
      </c>
      <c r="AY288" s="153" t="s">
        <v>7469</v>
      </c>
      <c r="AZ288" s="153" t="s">
        <v>7469</v>
      </c>
      <c r="BA288" s="153" t="s">
        <v>7469</v>
      </c>
      <c r="BB288" s="153" t="s">
        <v>7469</v>
      </c>
      <c r="BC288" s="153" t="s">
        <v>7469</v>
      </c>
      <c r="BD288" s="153" t="s">
        <v>7469</v>
      </c>
      <c r="BE288" s="153" t="s">
        <v>7469</v>
      </c>
      <c r="BF288" s="153" t="s">
        <v>7469</v>
      </c>
      <c r="BG288" s="153">
        <v>0</v>
      </c>
      <c r="BH288" s="153">
        <v>0</v>
      </c>
      <c r="BI288" s="153" t="s">
        <v>7469</v>
      </c>
      <c r="BJ288" s="153">
        <v>0</v>
      </c>
      <c r="BK288" s="153" t="s">
        <v>7469</v>
      </c>
      <c r="BL288" s="153" t="s">
        <v>7469</v>
      </c>
      <c r="BM288" s="153" t="s">
        <v>7469</v>
      </c>
      <c r="BN288" s="153">
        <v>0</v>
      </c>
      <c r="BO288" s="153">
        <v>-0.85429999999999995</v>
      </c>
      <c r="BP288" s="153">
        <v>0</v>
      </c>
      <c r="BQ288" s="153" t="s">
        <v>7469</v>
      </c>
      <c r="BR288" s="153" t="s">
        <v>7469</v>
      </c>
      <c r="BS288" s="153" t="s">
        <v>7469</v>
      </c>
      <c r="BT288" s="153">
        <v>0</v>
      </c>
      <c r="BU288" s="153" t="s">
        <v>7469</v>
      </c>
      <c r="BV288" s="153">
        <v>0</v>
      </c>
      <c r="BW288" s="153" t="s">
        <v>7469</v>
      </c>
      <c r="BX288" s="153" t="s">
        <v>7469</v>
      </c>
      <c r="BY288" s="153" t="s">
        <v>7469</v>
      </c>
      <c r="BZ288" s="153" t="s">
        <v>7469</v>
      </c>
      <c r="CA288" s="153">
        <v>11.879</v>
      </c>
      <c r="CB288" s="153" t="s">
        <v>7469</v>
      </c>
      <c r="CC288" s="153" t="s">
        <v>7469</v>
      </c>
      <c r="CD288" s="153" t="s">
        <v>7469</v>
      </c>
      <c r="CE288" s="153">
        <v>0</v>
      </c>
      <c r="CF288" s="153" t="s">
        <v>7469</v>
      </c>
      <c r="CG288" s="153">
        <v>0</v>
      </c>
      <c r="CH288" s="153" t="s">
        <v>7469</v>
      </c>
      <c r="CI288" s="153" t="s">
        <v>7469</v>
      </c>
      <c r="CJ288" s="153" t="s">
        <v>7469</v>
      </c>
      <c r="CK288" s="153" t="s">
        <v>7469</v>
      </c>
      <c r="CL288" s="153" t="s">
        <v>7469</v>
      </c>
      <c r="CM288" s="153" t="s">
        <v>7469</v>
      </c>
      <c r="CN288" s="153" t="s">
        <v>7469</v>
      </c>
      <c r="CO288" s="153" t="s">
        <v>7469</v>
      </c>
      <c r="CP288" s="153" t="s">
        <v>7469</v>
      </c>
      <c r="CQ288" s="153" t="s">
        <v>7469</v>
      </c>
      <c r="CR288" s="153" t="s">
        <v>7469</v>
      </c>
      <c r="CS288" s="153" t="s">
        <v>7469</v>
      </c>
      <c r="CT288" s="153" t="s">
        <v>7469</v>
      </c>
      <c r="CU288" s="153">
        <v>0</v>
      </c>
      <c r="CV288" s="153" t="s">
        <v>7469</v>
      </c>
      <c r="CW288" s="153" t="s">
        <v>7469</v>
      </c>
      <c r="CX288" s="153" t="s">
        <v>7469</v>
      </c>
      <c r="CY288" s="153" t="s">
        <v>7469</v>
      </c>
      <c r="CZ288" s="153" t="s">
        <v>7469</v>
      </c>
      <c r="DA288" s="153" t="s">
        <v>7469</v>
      </c>
      <c r="DB288" s="153" t="s">
        <v>7469</v>
      </c>
      <c r="DC288" s="153" t="s">
        <v>7469</v>
      </c>
      <c r="DD288" s="153" t="s">
        <v>7469</v>
      </c>
      <c r="DE288" s="153" t="s">
        <v>7469</v>
      </c>
      <c r="DF288" s="153" t="s">
        <v>7469</v>
      </c>
      <c r="DG288" s="153" t="s">
        <v>7469</v>
      </c>
      <c r="DH288" s="153">
        <v>0</v>
      </c>
      <c r="DI288" s="153" t="s">
        <v>7469</v>
      </c>
      <c r="DJ288" s="153" t="s">
        <v>7469</v>
      </c>
      <c r="DK288" s="153">
        <v>0</v>
      </c>
      <c r="DL288" s="153" t="s">
        <v>7469</v>
      </c>
      <c r="DM288" s="153" t="s">
        <v>7469</v>
      </c>
      <c r="DN288" s="153" t="s">
        <v>7469</v>
      </c>
      <c r="DO288" s="153" t="s">
        <v>7469</v>
      </c>
      <c r="DP288" s="153" t="s">
        <v>7469</v>
      </c>
      <c r="DQ288" s="153">
        <v>0.75409999999999999</v>
      </c>
      <c r="DR288" s="153" t="s">
        <v>7469</v>
      </c>
      <c r="DS288" s="153" t="s">
        <v>7469</v>
      </c>
      <c r="DT288" s="153" t="s">
        <v>7469</v>
      </c>
      <c r="DU288" s="153" t="s">
        <v>7469</v>
      </c>
      <c r="DV288" s="153" t="s">
        <v>7469</v>
      </c>
      <c r="DW288" s="153" t="s">
        <v>7469</v>
      </c>
      <c r="DX288" s="153" t="s">
        <v>7469</v>
      </c>
      <c r="DY288" s="153" t="s">
        <v>7469</v>
      </c>
      <c r="DZ288" s="153" t="s">
        <v>7469</v>
      </c>
      <c r="EA288" s="153" t="s">
        <v>7469</v>
      </c>
      <c r="EB288" s="153" t="s">
        <v>7469</v>
      </c>
      <c r="EC288" s="153" t="s">
        <v>7469</v>
      </c>
      <c r="ED288" s="153" t="s">
        <v>7469</v>
      </c>
      <c r="EE288" s="153">
        <v>0</v>
      </c>
      <c r="EF288" s="153" t="s">
        <v>7469</v>
      </c>
      <c r="EG288" s="153" t="s">
        <v>7469</v>
      </c>
      <c r="EH288" s="153" t="s">
        <v>7469</v>
      </c>
      <c r="EI288" s="153" t="s">
        <v>7469</v>
      </c>
      <c r="EJ288" s="153" t="s">
        <v>7469</v>
      </c>
      <c r="EK288" s="153" t="s">
        <v>7469</v>
      </c>
      <c r="EL288" s="153" t="s">
        <v>7469</v>
      </c>
      <c r="EM288" s="153" t="s">
        <v>7469</v>
      </c>
      <c r="EN288" s="153" t="s">
        <v>7469</v>
      </c>
    </row>
    <row r="289" spans="2:144">
      <c r="C289" s="120"/>
      <c r="D289" s="103"/>
      <c r="E289" s="120" t="s">
        <v>8096</v>
      </c>
      <c r="F289" s="126" t="s">
        <v>8140</v>
      </c>
      <c r="G289" s="151" t="s">
        <v>8090</v>
      </c>
      <c r="H289" s="152" t="s">
        <v>8097</v>
      </c>
      <c r="I289" s="153">
        <v>5.3388999999999998</v>
      </c>
      <c r="J289" s="153">
        <v>0</v>
      </c>
      <c r="K289" s="153">
        <v>0</v>
      </c>
      <c r="L289" s="153">
        <v>0</v>
      </c>
      <c r="M289" s="153" t="s">
        <v>7469</v>
      </c>
      <c r="N289" s="153">
        <v>0</v>
      </c>
      <c r="O289" s="153">
        <v>0</v>
      </c>
      <c r="P289" s="153">
        <v>0</v>
      </c>
      <c r="Q289" s="153">
        <v>0</v>
      </c>
      <c r="R289" s="153">
        <v>0</v>
      </c>
      <c r="S289" s="153">
        <v>0</v>
      </c>
      <c r="T289" s="153" t="s">
        <v>7469</v>
      </c>
      <c r="U289" s="153" t="s">
        <v>7469</v>
      </c>
      <c r="V289" s="153">
        <v>0</v>
      </c>
      <c r="W289" s="153">
        <v>0</v>
      </c>
      <c r="X289" s="153">
        <v>15.5</v>
      </c>
      <c r="Y289" s="153">
        <v>0</v>
      </c>
      <c r="Z289" s="153">
        <v>0.13980000000000001</v>
      </c>
      <c r="AA289" s="153">
        <v>4.6199999999999998E-2</v>
      </c>
      <c r="AB289" s="153" t="s">
        <v>7469</v>
      </c>
      <c r="AC289" s="153">
        <v>-0.876</v>
      </c>
      <c r="AD289" s="153">
        <v>5.5701999999999998</v>
      </c>
      <c r="AE289" s="153">
        <v>0</v>
      </c>
      <c r="AF289" s="153">
        <v>0.108</v>
      </c>
      <c r="AG289" s="153">
        <v>5.45E-2</v>
      </c>
      <c r="AH289" s="153" t="s">
        <v>7469</v>
      </c>
      <c r="AI289" s="153" t="s">
        <v>7469</v>
      </c>
      <c r="AJ289" s="153">
        <v>0</v>
      </c>
      <c r="AK289" s="153" t="s">
        <v>7469</v>
      </c>
      <c r="AL289" s="153">
        <v>-8.3999999999999995E-3</v>
      </c>
      <c r="AM289" s="153" t="s">
        <v>7469</v>
      </c>
      <c r="AN289" s="153">
        <v>0.31709999999999999</v>
      </c>
      <c r="AO289" s="153">
        <v>0</v>
      </c>
      <c r="AP289" s="153" t="s">
        <v>7469</v>
      </c>
      <c r="AQ289" s="153">
        <v>0</v>
      </c>
      <c r="AR289" s="153">
        <v>0</v>
      </c>
      <c r="AS289" s="153">
        <v>0.77639999999999998</v>
      </c>
      <c r="AT289" s="153">
        <v>0.28649999999999998</v>
      </c>
      <c r="AU289" s="153">
        <v>0</v>
      </c>
      <c r="AV289" s="153">
        <v>2.4175</v>
      </c>
      <c r="AW289" s="153" t="s">
        <v>7469</v>
      </c>
      <c r="AX289" s="153" t="s">
        <v>7469</v>
      </c>
      <c r="AY289" s="153" t="s">
        <v>7469</v>
      </c>
      <c r="AZ289" s="153">
        <v>-1.3435999999999999</v>
      </c>
      <c r="BA289" s="153">
        <v>0</v>
      </c>
      <c r="BB289" s="153" t="s">
        <v>7469</v>
      </c>
      <c r="BC289" s="153" t="s">
        <v>7469</v>
      </c>
      <c r="BD289" s="153" t="s">
        <v>7469</v>
      </c>
      <c r="BE289" s="153">
        <v>0</v>
      </c>
      <c r="BF289" s="153">
        <v>0</v>
      </c>
      <c r="BG289" s="153">
        <v>0</v>
      </c>
      <c r="BH289" s="153" t="s">
        <v>7469</v>
      </c>
      <c r="BI289" s="153">
        <v>0</v>
      </c>
      <c r="BJ289" s="153">
        <v>0</v>
      </c>
      <c r="BK289" s="153" t="s">
        <v>7469</v>
      </c>
      <c r="BL289" s="153">
        <v>-2.0999999999999999E-3</v>
      </c>
      <c r="BM289" s="153">
        <v>25.844999999999999</v>
      </c>
      <c r="BN289" s="153">
        <v>0</v>
      </c>
      <c r="BO289" s="153">
        <v>-0.3543</v>
      </c>
      <c r="BP289" s="153" t="s">
        <v>7469</v>
      </c>
      <c r="BQ289" s="153">
        <v>0</v>
      </c>
      <c r="BR289" s="153" t="s">
        <v>7469</v>
      </c>
      <c r="BS289" s="153">
        <v>0</v>
      </c>
      <c r="BT289" s="153" t="s">
        <v>7469</v>
      </c>
      <c r="BU289" s="153">
        <v>-0.01</v>
      </c>
      <c r="BV289" s="153" t="s">
        <v>7469</v>
      </c>
      <c r="BW289" s="153" t="s">
        <v>7469</v>
      </c>
      <c r="BX289" s="153">
        <v>1.9E-2</v>
      </c>
      <c r="BY289" s="153" t="s">
        <v>7469</v>
      </c>
      <c r="BZ289" s="153">
        <v>0</v>
      </c>
      <c r="CA289" s="153">
        <v>4.133</v>
      </c>
      <c r="CB289" s="153">
        <v>0</v>
      </c>
      <c r="CC289" s="153">
        <v>0</v>
      </c>
      <c r="CD289" s="153">
        <v>0.2276</v>
      </c>
      <c r="CE289" s="153">
        <v>0</v>
      </c>
      <c r="CF289" s="153" t="s">
        <v>7469</v>
      </c>
      <c r="CG289" s="153" t="s">
        <v>7469</v>
      </c>
      <c r="CH289" s="153">
        <v>7.1199999999999999E-2</v>
      </c>
      <c r="CI289" s="153">
        <v>1.9990000000000001</v>
      </c>
      <c r="CJ289" s="153" t="s">
        <v>7469</v>
      </c>
      <c r="CK289" s="153">
        <v>0</v>
      </c>
      <c r="CL289" s="153" t="s">
        <v>7469</v>
      </c>
      <c r="CM289" s="153" t="s">
        <v>7469</v>
      </c>
      <c r="CN289" s="153" t="s">
        <v>7469</v>
      </c>
      <c r="CO289" s="153">
        <v>33.474299999999999</v>
      </c>
      <c r="CP289" s="153">
        <v>112.6974</v>
      </c>
      <c r="CQ289" s="153">
        <v>1.7999999999999999E-2</v>
      </c>
      <c r="CR289" s="153" t="s">
        <v>7469</v>
      </c>
      <c r="CS289" s="153">
        <v>0</v>
      </c>
      <c r="CT289" s="153">
        <v>0</v>
      </c>
      <c r="CU289" s="153">
        <v>0</v>
      </c>
      <c r="CV289" s="153" t="s">
        <v>7469</v>
      </c>
      <c r="CW289" s="153" t="s">
        <v>7469</v>
      </c>
      <c r="CX289" s="153" t="s">
        <v>7469</v>
      </c>
      <c r="CY289" s="153">
        <v>2.9354</v>
      </c>
      <c r="CZ289" s="153">
        <v>4.4999999999999997E-3</v>
      </c>
      <c r="DA289" s="153">
        <v>0.75770000000000004</v>
      </c>
      <c r="DB289" s="153" t="s">
        <v>7469</v>
      </c>
      <c r="DC289" s="153">
        <v>0.17069999999999999</v>
      </c>
      <c r="DD289" s="153">
        <v>1.909</v>
      </c>
      <c r="DE289" s="153">
        <v>0</v>
      </c>
      <c r="DF289" s="153" t="s">
        <v>7469</v>
      </c>
      <c r="DG289" s="153">
        <v>0</v>
      </c>
      <c r="DH289" s="153">
        <v>0</v>
      </c>
      <c r="DI289" s="153" t="s">
        <v>7469</v>
      </c>
      <c r="DJ289" s="153" t="s">
        <v>7469</v>
      </c>
      <c r="DK289" s="153">
        <v>0</v>
      </c>
      <c r="DL289" s="153">
        <v>0</v>
      </c>
      <c r="DM289" s="153">
        <v>0</v>
      </c>
      <c r="DN289" s="153">
        <v>-8.5326000000000004</v>
      </c>
      <c r="DO289" s="153">
        <v>10.6538</v>
      </c>
      <c r="DP289" s="153">
        <v>8.3120999999999992</v>
      </c>
      <c r="DQ289" s="153">
        <v>0.86770000000000003</v>
      </c>
      <c r="DR289" s="153" t="s">
        <v>7469</v>
      </c>
      <c r="DS289" s="153">
        <v>0</v>
      </c>
      <c r="DT289" s="153">
        <v>2.9775999999999998</v>
      </c>
      <c r="DU289" s="153">
        <v>6.6044</v>
      </c>
      <c r="DV289" s="153" t="s">
        <v>7469</v>
      </c>
      <c r="DW289" s="153" t="s">
        <v>7469</v>
      </c>
      <c r="DX289" s="153">
        <v>4.6604000000000001</v>
      </c>
      <c r="DY289" s="153">
        <v>6.2E-2</v>
      </c>
      <c r="DZ289" s="153">
        <v>0</v>
      </c>
      <c r="EA289" s="153">
        <v>0</v>
      </c>
      <c r="EB289" s="153">
        <v>1.9361999999999999</v>
      </c>
      <c r="EC289" s="153">
        <v>35.502400000000002</v>
      </c>
      <c r="ED289" s="153">
        <v>1.2181999999999999</v>
      </c>
      <c r="EE289" s="153" t="s">
        <v>7469</v>
      </c>
      <c r="EF289" s="153">
        <v>0.17169999999999999</v>
      </c>
      <c r="EG289" s="153">
        <v>0.23880000000000001</v>
      </c>
      <c r="EH289" s="153" t="s">
        <v>7469</v>
      </c>
      <c r="EI289" s="153">
        <v>0</v>
      </c>
      <c r="EJ289" s="153" t="s">
        <v>7469</v>
      </c>
      <c r="EK289" s="153" t="s">
        <v>7469</v>
      </c>
      <c r="EL289" s="153">
        <v>0</v>
      </c>
      <c r="EM289" s="153">
        <v>0.82189999999999996</v>
      </c>
      <c r="EN289" s="153" t="s">
        <v>7469</v>
      </c>
    </row>
    <row r="290" spans="2:144">
      <c r="C290" s="120"/>
      <c r="D290" s="103"/>
      <c r="E290" s="120" t="s">
        <v>8098</v>
      </c>
      <c r="F290" s="126" t="s">
        <v>8140</v>
      </c>
      <c r="G290" s="151" t="s">
        <v>8090</v>
      </c>
      <c r="H290" s="152" t="s">
        <v>8097</v>
      </c>
      <c r="I290" s="153">
        <v>3.9287000000000001</v>
      </c>
      <c r="J290" s="153">
        <v>0</v>
      </c>
      <c r="K290" s="153">
        <v>0</v>
      </c>
      <c r="L290" s="153">
        <v>0</v>
      </c>
      <c r="M290" s="153" t="s">
        <v>7469</v>
      </c>
      <c r="N290" s="153">
        <v>0</v>
      </c>
      <c r="O290" s="153">
        <v>0</v>
      </c>
      <c r="P290" s="153">
        <v>0</v>
      </c>
      <c r="Q290" s="153">
        <v>0</v>
      </c>
      <c r="R290" s="153">
        <v>0</v>
      </c>
      <c r="S290" s="153">
        <v>0</v>
      </c>
      <c r="T290" s="153">
        <v>6.3945999999999996</v>
      </c>
      <c r="U290" s="153" t="s">
        <v>7469</v>
      </c>
      <c r="V290" s="153">
        <v>0</v>
      </c>
      <c r="W290" s="153">
        <v>0</v>
      </c>
      <c r="X290" s="153">
        <v>13.3</v>
      </c>
      <c r="Y290" s="153">
        <v>0</v>
      </c>
      <c r="Z290" s="153">
        <v>0.13270000000000001</v>
      </c>
      <c r="AA290" s="153">
        <v>1.24E-2</v>
      </c>
      <c r="AB290" s="153" t="s">
        <v>7469</v>
      </c>
      <c r="AC290" s="153">
        <v>-0.88200000000000001</v>
      </c>
      <c r="AD290" s="153">
        <v>5.2203999999999997</v>
      </c>
      <c r="AE290" s="153">
        <v>0</v>
      </c>
      <c r="AF290" s="153">
        <v>0.1167</v>
      </c>
      <c r="AG290" s="153">
        <v>0.08</v>
      </c>
      <c r="AH290" s="153" t="s">
        <v>7469</v>
      </c>
      <c r="AI290" s="153">
        <v>27.200299999999999</v>
      </c>
      <c r="AJ290" s="153">
        <v>0</v>
      </c>
      <c r="AK290" s="153" t="s">
        <v>7469</v>
      </c>
      <c r="AL290" s="153">
        <v>0.2059</v>
      </c>
      <c r="AM290" s="153" t="s">
        <v>7469</v>
      </c>
      <c r="AN290" s="153">
        <v>0.30309999999999998</v>
      </c>
      <c r="AO290" s="153">
        <v>0</v>
      </c>
      <c r="AP290" s="153">
        <v>0</v>
      </c>
      <c r="AQ290" s="153">
        <v>0</v>
      </c>
      <c r="AR290" s="153">
        <v>0</v>
      </c>
      <c r="AS290" s="153">
        <v>0.63109999999999999</v>
      </c>
      <c r="AT290" s="153">
        <v>0.2621</v>
      </c>
      <c r="AU290" s="153">
        <v>0</v>
      </c>
      <c r="AV290" s="153">
        <v>2.6825999999999999</v>
      </c>
      <c r="AW290" s="153" t="s">
        <v>7469</v>
      </c>
      <c r="AX290" s="153" t="s">
        <v>7469</v>
      </c>
      <c r="AY290" s="153" t="s">
        <v>7469</v>
      </c>
      <c r="AZ290" s="153">
        <v>-1.4026000000000001</v>
      </c>
      <c r="BA290" s="153">
        <v>0</v>
      </c>
      <c r="BB290" s="153" t="s">
        <v>7469</v>
      </c>
      <c r="BC290" s="153" t="s">
        <v>7469</v>
      </c>
      <c r="BD290" s="153" t="s">
        <v>7469</v>
      </c>
      <c r="BE290" s="153">
        <v>0</v>
      </c>
      <c r="BF290" s="153" t="s">
        <v>7469</v>
      </c>
      <c r="BG290" s="153">
        <v>0</v>
      </c>
      <c r="BH290" s="153" t="s">
        <v>7469</v>
      </c>
      <c r="BI290" s="153">
        <v>0</v>
      </c>
      <c r="BJ290" s="153">
        <v>0</v>
      </c>
      <c r="BK290" s="153" t="s">
        <v>7469</v>
      </c>
      <c r="BL290" s="153">
        <v>-2E-3</v>
      </c>
      <c r="BM290" s="153">
        <v>24.469899999999999</v>
      </c>
      <c r="BN290" s="153">
        <v>0</v>
      </c>
      <c r="BO290" s="153">
        <v>-0.49790000000000001</v>
      </c>
      <c r="BP290" s="153" t="s">
        <v>7469</v>
      </c>
      <c r="BQ290" s="153" t="s">
        <v>7469</v>
      </c>
      <c r="BR290" s="153" t="s">
        <v>7469</v>
      </c>
      <c r="BS290" s="153">
        <v>0</v>
      </c>
      <c r="BT290" s="153" t="s">
        <v>7469</v>
      </c>
      <c r="BU290" s="153">
        <v>-7.0000000000000001E-3</v>
      </c>
      <c r="BV290" s="153" t="s">
        <v>7469</v>
      </c>
      <c r="BW290" s="153" t="s">
        <v>7469</v>
      </c>
      <c r="BX290" s="153">
        <v>1.2999999999999999E-2</v>
      </c>
      <c r="BY290" s="153" t="s">
        <v>7469</v>
      </c>
      <c r="BZ290" s="153">
        <v>0</v>
      </c>
      <c r="CA290" s="153">
        <v>7.133</v>
      </c>
      <c r="CB290" s="153">
        <v>0</v>
      </c>
      <c r="CC290" s="153">
        <v>0</v>
      </c>
      <c r="CD290" s="153">
        <v>0.20910000000000001</v>
      </c>
      <c r="CE290" s="153">
        <v>0</v>
      </c>
      <c r="CF290" s="153" t="s">
        <v>7469</v>
      </c>
      <c r="CG290" s="153" t="s">
        <v>7469</v>
      </c>
      <c r="CH290" s="153">
        <v>6.7699999999999996E-2</v>
      </c>
      <c r="CI290" s="153">
        <v>1.9149</v>
      </c>
      <c r="CJ290" s="153" t="s">
        <v>7469</v>
      </c>
      <c r="CK290" s="153">
        <v>0</v>
      </c>
      <c r="CL290" s="153" t="s">
        <v>7469</v>
      </c>
      <c r="CM290" s="153" t="s">
        <v>7469</v>
      </c>
      <c r="CN290" s="153" t="s">
        <v>7469</v>
      </c>
      <c r="CO290" s="153">
        <v>31.8461</v>
      </c>
      <c r="CP290" s="153">
        <v>103.14960000000001</v>
      </c>
      <c r="CQ290" s="153">
        <v>-6.7999999999999996E-3</v>
      </c>
      <c r="CR290" s="153" t="s">
        <v>7469</v>
      </c>
      <c r="CS290" s="153">
        <v>0</v>
      </c>
      <c r="CT290" s="153">
        <v>0</v>
      </c>
      <c r="CU290" s="153">
        <v>0</v>
      </c>
      <c r="CV290" s="153" t="s">
        <v>7469</v>
      </c>
      <c r="CW290" s="153" t="s">
        <v>7469</v>
      </c>
      <c r="CX290" s="153" t="s">
        <v>7469</v>
      </c>
      <c r="CY290" s="153">
        <v>2.6244999999999998</v>
      </c>
      <c r="CZ290" s="153">
        <v>2.7000000000000001E-3</v>
      </c>
      <c r="DA290" s="153">
        <v>1.0031000000000001</v>
      </c>
      <c r="DB290" s="153" t="s">
        <v>7469</v>
      </c>
      <c r="DC290" s="153">
        <v>0.17280000000000001</v>
      </c>
      <c r="DD290" s="153">
        <v>2.3233999999999999</v>
      </c>
      <c r="DE290" s="153">
        <v>0</v>
      </c>
      <c r="DF290" s="153" t="s">
        <v>7469</v>
      </c>
      <c r="DG290" s="153">
        <v>0</v>
      </c>
      <c r="DH290" s="153">
        <v>0</v>
      </c>
      <c r="DI290" s="153" t="s">
        <v>7469</v>
      </c>
      <c r="DJ290" s="153" t="s">
        <v>7469</v>
      </c>
      <c r="DK290" s="153">
        <v>0</v>
      </c>
      <c r="DL290" s="153">
        <v>0</v>
      </c>
      <c r="DM290" s="153">
        <v>0</v>
      </c>
      <c r="DN290" s="153">
        <v>-9.4074000000000009</v>
      </c>
      <c r="DO290" s="153">
        <v>8.8074999999999992</v>
      </c>
      <c r="DP290" s="153">
        <v>0</v>
      </c>
      <c r="DQ290" s="153">
        <v>0.82110000000000005</v>
      </c>
      <c r="DR290" s="153" t="s">
        <v>7469</v>
      </c>
      <c r="DS290" s="153">
        <v>0</v>
      </c>
      <c r="DT290" s="153">
        <v>2.7086999999999999</v>
      </c>
      <c r="DU290" s="153">
        <v>5.5835999999999997</v>
      </c>
      <c r="DV290" s="153" t="s">
        <v>7469</v>
      </c>
      <c r="DW290" s="153" t="s">
        <v>7469</v>
      </c>
      <c r="DX290" s="153">
        <v>4.5377999999999998</v>
      </c>
      <c r="DY290" s="153">
        <v>1.0137</v>
      </c>
      <c r="DZ290" s="153">
        <v>0</v>
      </c>
      <c r="EA290" s="153">
        <v>0</v>
      </c>
      <c r="EB290" s="153">
        <v>1.8031999999999999</v>
      </c>
      <c r="EC290" s="153">
        <v>36.307299999999998</v>
      </c>
      <c r="ED290" s="153">
        <v>1.26</v>
      </c>
      <c r="EE290" s="153" t="s">
        <v>7469</v>
      </c>
      <c r="EF290" s="153">
        <v>0.17019999999999999</v>
      </c>
      <c r="EG290" s="153">
        <v>5.28E-2</v>
      </c>
      <c r="EH290" s="153" t="s">
        <v>7469</v>
      </c>
      <c r="EI290" s="153">
        <v>0</v>
      </c>
      <c r="EJ290" s="153" t="s">
        <v>7469</v>
      </c>
      <c r="EK290" s="153" t="s">
        <v>7469</v>
      </c>
      <c r="EL290" s="153">
        <v>0</v>
      </c>
      <c r="EM290" s="153">
        <v>0.84230000000000005</v>
      </c>
      <c r="EN290" s="153" t="s">
        <v>7469</v>
      </c>
    </row>
    <row r="291" spans="2:144">
      <c r="C291" s="120"/>
      <c r="D291" s="103"/>
      <c r="E291" s="120" t="s">
        <v>7693</v>
      </c>
      <c r="F291" s="126" t="s">
        <v>8140</v>
      </c>
      <c r="G291" s="151" t="s">
        <v>8090</v>
      </c>
      <c r="H291" s="152" t="s">
        <v>8097</v>
      </c>
      <c r="I291" s="153">
        <v>2.4807000000000001</v>
      </c>
      <c r="J291" s="153">
        <v>0</v>
      </c>
      <c r="K291" s="153">
        <v>0</v>
      </c>
      <c r="L291" s="153">
        <v>0</v>
      </c>
      <c r="M291" s="153" t="s">
        <v>7469</v>
      </c>
      <c r="N291" s="153">
        <v>0</v>
      </c>
      <c r="O291" s="153">
        <v>0</v>
      </c>
      <c r="P291" s="153">
        <v>0</v>
      </c>
      <c r="Q291" s="153">
        <v>0</v>
      </c>
      <c r="R291" s="153">
        <v>0</v>
      </c>
      <c r="S291" s="153">
        <v>0</v>
      </c>
      <c r="T291" s="153" t="s">
        <v>7469</v>
      </c>
      <c r="U291" s="153" t="s">
        <v>7469</v>
      </c>
      <c r="V291" s="153">
        <v>0</v>
      </c>
      <c r="W291" s="153">
        <v>0</v>
      </c>
      <c r="X291" s="153">
        <v>11.9</v>
      </c>
      <c r="Y291" s="153">
        <v>0</v>
      </c>
      <c r="Z291" s="153">
        <v>0.1313</v>
      </c>
      <c r="AA291" s="153">
        <v>-1.09E-2</v>
      </c>
      <c r="AB291" s="153" t="s">
        <v>7469</v>
      </c>
      <c r="AC291" s="153">
        <v>-0.88500000000000001</v>
      </c>
      <c r="AD291" s="153">
        <v>5.2529000000000003</v>
      </c>
      <c r="AE291" s="153">
        <v>0</v>
      </c>
      <c r="AF291" s="153">
        <v>0.13039999999999999</v>
      </c>
      <c r="AG291" s="153">
        <v>0.10009999999999999</v>
      </c>
      <c r="AH291" s="153" t="s">
        <v>7469</v>
      </c>
      <c r="AI291" s="153" t="s">
        <v>7469</v>
      </c>
      <c r="AJ291" s="153">
        <v>0</v>
      </c>
      <c r="AK291" s="153" t="s">
        <v>7469</v>
      </c>
      <c r="AL291" s="153" t="s">
        <v>7469</v>
      </c>
      <c r="AM291" s="153" t="s">
        <v>7469</v>
      </c>
      <c r="AN291" s="153">
        <v>0.26719999999999999</v>
      </c>
      <c r="AO291" s="153">
        <v>0</v>
      </c>
      <c r="AP291" s="153" t="s">
        <v>7469</v>
      </c>
      <c r="AQ291" s="153">
        <v>0</v>
      </c>
      <c r="AR291" s="153">
        <v>0</v>
      </c>
      <c r="AS291" s="153">
        <v>0.68600000000000005</v>
      </c>
      <c r="AT291" s="153">
        <v>0.22919999999999999</v>
      </c>
      <c r="AU291" s="153">
        <v>0</v>
      </c>
      <c r="AV291" s="153">
        <v>2.4834000000000001</v>
      </c>
      <c r="AW291" s="153" t="s">
        <v>7469</v>
      </c>
      <c r="AX291" s="153" t="s">
        <v>7469</v>
      </c>
      <c r="AY291" s="153" t="s">
        <v>7469</v>
      </c>
      <c r="AZ291" s="153">
        <v>-1.3945000000000001</v>
      </c>
      <c r="BA291" s="153" t="s">
        <v>7469</v>
      </c>
      <c r="BB291" s="153" t="s">
        <v>7469</v>
      </c>
      <c r="BC291" s="153" t="s">
        <v>7469</v>
      </c>
      <c r="BD291" s="153" t="s">
        <v>7469</v>
      </c>
      <c r="BE291" s="153">
        <v>0</v>
      </c>
      <c r="BF291" s="153">
        <v>0</v>
      </c>
      <c r="BG291" s="153">
        <v>0</v>
      </c>
      <c r="BH291" s="153" t="s">
        <v>7469</v>
      </c>
      <c r="BI291" s="153">
        <v>0</v>
      </c>
      <c r="BJ291" s="153">
        <v>0</v>
      </c>
      <c r="BK291" s="153" t="s">
        <v>7469</v>
      </c>
      <c r="BL291" s="153">
        <v>-1.9E-3</v>
      </c>
      <c r="BM291" s="153" t="s">
        <v>7469</v>
      </c>
      <c r="BN291" s="153">
        <v>0</v>
      </c>
      <c r="BO291" s="153">
        <v>-0.46639999999999998</v>
      </c>
      <c r="BP291" s="153" t="s">
        <v>7469</v>
      </c>
      <c r="BQ291" s="153">
        <v>0</v>
      </c>
      <c r="BR291" s="153" t="s">
        <v>7469</v>
      </c>
      <c r="BS291" s="153">
        <v>0</v>
      </c>
      <c r="BT291" s="153" t="s">
        <v>7469</v>
      </c>
      <c r="BU291" s="153">
        <v>-6.7000000000000002E-3</v>
      </c>
      <c r="BV291" s="153" t="s">
        <v>7469</v>
      </c>
      <c r="BW291" s="153" t="s">
        <v>7469</v>
      </c>
      <c r="BX291" s="153">
        <v>1.5100000000000001E-2</v>
      </c>
      <c r="BY291" s="153" t="s">
        <v>7469</v>
      </c>
      <c r="BZ291" s="153" t="s">
        <v>7469</v>
      </c>
      <c r="CA291" s="153">
        <v>11.388</v>
      </c>
      <c r="CB291" s="153">
        <v>0</v>
      </c>
      <c r="CC291" s="153">
        <v>0</v>
      </c>
      <c r="CD291" s="153" t="s">
        <v>7469</v>
      </c>
      <c r="CE291" s="153">
        <v>0</v>
      </c>
      <c r="CF291" s="153" t="s">
        <v>7469</v>
      </c>
      <c r="CG291" s="153" t="s">
        <v>7469</v>
      </c>
      <c r="CH291" s="153">
        <v>6.4100000000000004E-2</v>
      </c>
      <c r="CI291" s="153">
        <v>1.6674</v>
      </c>
      <c r="CJ291" s="153" t="s">
        <v>7469</v>
      </c>
      <c r="CK291" s="153">
        <v>0</v>
      </c>
      <c r="CL291" s="153" t="s">
        <v>7469</v>
      </c>
      <c r="CM291" s="153" t="s">
        <v>7469</v>
      </c>
      <c r="CN291" s="153" t="s">
        <v>7469</v>
      </c>
      <c r="CO291" s="153">
        <v>29.048999999999999</v>
      </c>
      <c r="CP291" s="153">
        <v>95.292599999999993</v>
      </c>
      <c r="CQ291" s="153" t="s">
        <v>7469</v>
      </c>
      <c r="CR291" s="153" t="s">
        <v>7469</v>
      </c>
      <c r="CS291" s="153">
        <v>0</v>
      </c>
      <c r="CT291" s="153">
        <v>0</v>
      </c>
      <c r="CU291" s="153">
        <v>0</v>
      </c>
      <c r="CV291" s="153" t="s">
        <v>7469</v>
      </c>
      <c r="CW291" s="153" t="s">
        <v>7469</v>
      </c>
      <c r="CX291" s="153" t="s">
        <v>7469</v>
      </c>
      <c r="CY291" s="153">
        <v>2.1558999999999999</v>
      </c>
      <c r="CZ291" s="153">
        <v>8.9999999999999998E-4</v>
      </c>
      <c r="DA291" s="153" t="s">
        <v>7469</v>
      </c>
      <c r="DB291" s="153" t="s">
        <v>7469</v>
      </c>
      <c r="DC291" s="153">
        <v>0.14219999999999999</v>
      </c>
      <c r="DD291" s="153">
        <v>1.8855999999999999</v>
      </c>
      <c r="DE291" s="153" t="s">
        <v>7469</v>
      </c>
      <c r="DF291" s="153" t="s">
        <v>7469</v>
      </c>
      <c r="DG291" s="153">
        <v>0</v>
      </c>
      <c r="DH291" s="153">
        <v>0</v>
      </c>
      <c r="DI291" s="153" t="s">
        <v>7469</v>
      </c>
      <c r="DJ291" s="153" t="s">
        <v>7469</v>
      </c>
      <c r="DK291" s="153">
        <v>0</v>
      </c>
      <c r="DL291" s="153" t="s">
        <v>7469</v>
      </c>
      <c r="DM291" s="153">
        <v>0</v>
      </c>
      <c r="DN291" s="153">
        <v>-6.0823999999999998</v>
      </c>
      <c r="DO291" s="153">
        <v>6.3517999999999999</v>
      </c>
      <c r="DP291" s="153">
        <v>0</v>
      </c>
      <c r="DQ291" s="153">
        <v>0.79400000000000004</v>
      </c>
      <c r="DR291" s="153" t="s">
        <v>7469</v>
      </c>
      <c r="DS291" s="153">
        <v>0</v>
      </c>
      <c r="DT291" s="153">
        <v>2.0099</v>
      </c>
      <c r="DU291" s="153">
        <v>4.6508000000000003</v>
      </c>
      <c r="DV291" s="153" t="s">
        <v>7469</v>
      </c>
      <c r="DW291" s="153" t="s">
        <v>7469</v>
      </c>
      <c r="DX291" s="153">
        <v>4.0723000000000003</v>
      </c>
      <c r="DY291" s="153">
        <v>2.5257999999999998</v>
      </c>
      <c r="DZ291" s="153">
        <v>0</v>
      </c>
      <c r="EA291" s="153">
        <v>0</v>
      </c>
      <c r="EB291" s="153">
        <v>1.6719999999999999</v>
      </c>
      <c r="EC291" s="153">
        <v>38.554099999999998</v>
      </c>
      <c r="ED291" s="153">
        <v>1.1476999999999999</v>
      </c>
      <c r="EE291" s="153">
        <v>-400.82799999999997</v>
      </c>
      <c r="EF291" s="153">
        <v>0.1603</v>
      </c>
      <c r="EG291" s="153">
        <v>1.7299999999999999E-2</v>
      </c>
      <c r="EH291" s="153" t="s">
        <v>7469</v>
      </c>
      <c r="EI291" s="153">
        <v>0</v>
      </c>
      <c r="EJ291" s="153" t="s">
        <v>7469</v>
      </c>
      <c r="EK291" s="153" t="s">
        <v>7469</v>
      </c>
      <c r="EL291" s="153">
        <v>0</v>
      </c>
      <c r="EM291" s="153">
        <v>0.65239999999999998</v>
      </c>
      <c r="EN291" s="153" t="s">
        <v>7469</v>
      </c>
    </row>
    <row r="292" spans="2:144">
      <c r="C292" s="120"/>
      <c r="D292" s="103"/>
      <c r="E292" s="120" t="s">
        <v>8099</v>
      </c>
      <c r="F292" s="126" t="s">
        <v>8140</v>
      </c>
      <c r="G292" s="151" t="s">
        <v>8090</v>
      </c>
      <c r="H292" s="152" t="s">
        <v>8097</v>
      </c>
      <c r="I292" s="153">
        <v>2.4807000000000001</v>
      </c>
      <c r="J292" s="153">
        <v>0</v>
      </c>
      <c r="K292" s="153">
        <v>0</v>
      </c>
      <c r="L292" s="153">
        <v>0</v>
      </c>
      <c r="M292" s="153" t="s">
        <v>7469</v>
      </c>
      <c r="N292" s="153">
        <v>0</v>
      </c>
      <c r="O292" s="153">
        <v>0</v>
      </c>
      <c r="P292" s="153">
        <v>0</v>
      </c>
      <c r="Q292" s="153">
        <v>0</v>
      </c>
      <c r="R292" s="153">
        <v>0</v>
      </c>
      <c r="S292" s="153">
        <v>0</v>
      </c>
      <c r="T292" s="153" t="s">
        <v>7469</v>
      </c>
      <c r="U292" s="153" t="s">
        <v>7469</v>
      </c>
      <c r="V292" s="153">
        <v>0</v>
      </c>
      <c r="W292" s="153">
        <v>0</v>
      </c>
      <c r="X292" s="153">
        <v>11.9</v>
      </c>
      <c r="Y292" s="153">
        <v>0</v>
      </c>
      <c r="Z292" s="153">
        <v>0.1313</v>
      </c>
      <c r="AA292" s="153">
        <v>-1.09E-2</v>
      </c>
      <c r="AB292" s="153" t="s">
        <v>7469</v>
      </c>
      <c r="AC292" s="153">
        <v>-0.88500000000000001</v>
      </c>
      <c r="AD292" s="153">
        <v>5.2529000000000003</v>
      </c>
      <c r="AE292" s="153">
        <v>0</v>
      </c>
      <c r="AF292" s="153">
        <v>0.13039999999999999</v>
      </c>
      <c r="AG292" s="153">
        <v>0.10009999999999999</v>
      </c>
      <c r="AH292" s="153" t="s">
        <v>7469</v>
      </c>
      <c r="AI292" s="153" t="s">
        <v>7469</v>
      </c>
      <c r="AJ292" s="153">
        <v>0</v>
      </c>
      <c r="AK292" s="153" t="s">
        <v>7469</v>
      </c>
      <c r="AL292" s="153" t="s">
        <v>7469</v>
      </c>
      <c r="AM292" s="153" t="s">
        <v>7469</v>
      </c>
      <c r="AN292" s="153">
        <v>0.26719999999999999</v>
      </c>
      <c r="AO292" s="153">
        <v>0</v>
      </c>
      <c r="AP292" s="153" t="s">
        <v>7469</v>
      </c>
      <c r="AQ292" s="153">
        <v>0</v>
      </c>
      <c r="AR292" s="153">
        <v>0</v>
      </c>
      <c r="AS292" s="153">
        <v>0.68600000000000005</v>
      </c>
      <c r="AT292" s="153">
        <v>0.22919999999999999</v>
      </c>
      <c r="AU292" s="153">
        <v>0</v>
      </c>
      <c r="AV292" s="153">
        <v>2.4834000000000001</v>
      </c>
      <c r="AW292" s="153" t="s">
        <v>7469</v>
      </c>
      <c r="AX292" s="153" t="s">
        <v>7469</v>
      </c>
      <c r="AY292" s="153" t="s">
        <v>7469</v>
      </c>
      <c r="AZ292" s="153">
        <v>-1.3945000000000001</v>
      </c>
      <c r="BA292" s="153" t="s">
        <v>7469</v>
      </c>
      <c r="BB292" s="153" t="s">
        <v>7469</v>
      </c>
      <c r="BC292" s="153" t="s">
        <v>7469</v>
      </c>
      <c r="BD292" s="153" t="s">
        <v>7469</v>
      </c>
      <c r="BE292" s="153">
        <v>0</v>
      </c>
      <c r="BF292" s="153">
        <v>0</v>
      </c>
      <c r="BG292" s="153">
        <v>0</v>
      </c>
      <c r="BH292" s="153" t="s">
        <v>7469</v>
      </c>
      <c r="BI292" s="153">
        <v>0</v>
      </c>
      <c r="BJ292" s="153">
        <v>0</v>
      </c>
      <c r="BK292" s="153" t="s">
        <v>7469</v>
      </c>
      <c r="BL292" s="153">
        <v>-1.9E-3</v>
      </c>
      <c r="BM292" s="153" t="s">
        <v>7469</v>
      </c>
      <c r="BN292" s="153">
        <v>0</v>
      </c>
      <c r="BO292" s="153">
        <v>-0.46639999999999998</v>
      </c>
      <c r="BP292" s="153" t="s">
        <v>7469</v>
      </c>
      <c r="BQ292" s="153">
        <v>0</v>
      </c>
      <c r="BR292" s="153" t="s">
        <v>7469</v>
      </c>
      <c r="BS292" s="153">
        <v>0</v>
      </c>
      <c r="BT292" s="153" t="s">
        <v>7469</v>
      </c>
      <c r="BU292" s="153">
        <v>-6.7000000000000002E-3</v>
      </c>
      <c r="BV292" s="153" t="s">
        <v>7469</v>
      </c>
      <c r="BW292" s="153" t="s">
        <v>7469</v>
      </c>
      <c r="BX292" s="153">
        <v>1.5100000000000001E-2</v>
      </c>
      <c r="BY292" s="153" t="s">
        <v>7469</v>
      </c>
      <c r="BZ292" s="153" t="s">
        <v>7469</v>
      </c>
      <c r="CA292" s="153">
        <v>11.388</v>
      </c>
      <c r="CB292" s="153">
        <v>0</v>
      </c>
      <c r="CC292" s="153">
        <v>0</v>
      </c>
      <c r="CD292" s="153" t="s">
        <v>7469</v>
      </c>
      <c r="CE292" s="153">
        <v>0</v>
      </c>
      <c r="CF292" s="153" t="s">
        <v>7469</v>
      </c>
      <c r="CG292" s="153" t="s">
        <v>7469</v>
      </c>
      <c r="CH292" s="153">
        <v>6.4100000000000004E-2</v>
      </c>
      <c r="CI292" s="153">
        <v>1.6674</v>
      </c>
      <c r="CJ292" s="153" t="s">
        <v>7469</v>
      </c>
      <c r="CK292" s="153" t="s">
        <v>7469</v>
      </c>
      <c r="CL292" s="153" t="s">
        <v>7469</v>
      </c>
      <c r="CM292" s="153" t="s">
        <v>7469</v>
      </c>
      <c r="CN292" s="153" t="s">
        <v>7469</v>
      </c>
      <c r="CO292" s="153">
        <v>29.048999999999999</v>
      </c>
      <c r="CP292" s="153">
        <v>95.292599999999993</v>
      </c>
      <c r="CQ292" s="153" t="s">
        <v>7469</v>
      </c>
      <c r="CR292" s="153" t="s">
        <v>7469</v>
      </c>
      <c r="CS292" s="153">
        <v>0</v>
      </c>
      <c r="CT292" s="153">
        <v>0</v>
      </c>
      <c r="CU292" s="153">
        <v>0</v>
      </c>
      <c r="CV292" s="153" t="s">
        <v>7469</v>
      </c>
      <c r="CW292" s="153" t="s">
        <v>7469</v>
      </c>
      <c r="CX292" s="153" t="s">
        <v>7469</v>
      </c>
      <c r="CY292" s="153">
        <v>2.1558999999999999</v>
      </c>
      <c r="CZ292" s="153">
        <v>8.9999999999999998E-4</v>
      </c>
      <c r="DA292" s="153" t="s">
        <v>7469</v>
      </c>
      <c r="DB292" s="153" t="s">
        <v>7469</v>
      </c>
      <c r="DC292" s="153">
        <v>0.14219999999999999</v>
      </c>
      <c r="DD292" s="153">
        <v>1.8855999999999999</v>
      </c>
      <c r="DE292" s="153" t="s">
        <v>7469</v>
      </c>
      <c r="DF292" s="153" t="s">
        <v>7469</v>
      </c>
      <c r="DG292" s="153">
        <v>0</v>
      </c>
      <c r="DH292" s="153">
        <v>0</v>
      </c>
      <c r="DI292" s="153" t="s">
        <v>7469</v>
      </c>
      <c r="DJ292" s="153" t="s">
        <v>7469</v>
      </c>
      <c r="DK292" s="153">
        <v>0</v>
      </c>
      <c r="DL292" s="153" t="s">
        <v>7469</v>
      </c>
      <c r="DM292" s="153">
        <v>0</v>
      </c>
      <c r="DN292" s="153">
        <v>-6.0823999999999998</v>
      </c>
      <c r="DO292" s="153">
        <v>6.3517999999999999</v>
      </c>
      <c r="DP292" s="153">
        <v>0</v>
      </c>
      <c r="DQ292" s="153">
        <v>0.79400000000000004</v>
      </c>
      <c r="DR292" s="153" t="s">
        <v>7469</v>
      </c>
      <c r="DS292" s="153">
        <v>0</v>
      </c>
      <c r="DT292" s="153">
        <v>2.0099</v>
      </c>
      <c r="DU292" s="153">
        <v>4.6508000000000003</v>
      </c>
      <c r="DV292" s="153" t="s">
        <v>7469</v>
      </c>
      <c r="DW292" s="153" t="s">
        <v>7469</v>
      </c>
      <c r="DX292" s="153">
        <v>4.0723000000000003</v>
      </c>
      <c r="DY292" s="153">
        <v>2.5257999999999998</v>
      </c>
      <c r="DZ292" s="153">
        <v>0</v>
      </c>
      <c r="EA292" s="153">
        <v>0</v>
      </c>
      <c r="EB292" s="153">
        <v>1.6719999999999999</v>
      </c>
      <c r="EC292" s="153">
        <v>38.554099999999998</v>
      </c>
      <c r="ED292" s="153">
        <v>1.1476999999999999</v>
      </c>
      <c r="EE292" s="153">
        <v>-400.82799999999997</v>
      </c>
      <c r="EF292" s="153">
        <v>0.1603</v>
      </c>
      <c r="EG292" s="153">
        <v>1.7299999999999999E-2</v>
      </c>
      <c r="EH292" s="153" t="s">
        <v>7469</v>
      </c>
      <c r="EI292" s="153">
        <v>0</v>
      </c>
      <c r="EJ292" s="153" t="s">
        <v>7469</v>
      </c>
      <c r="EK292" s="153" t="s">
        <v>7469</v>
      </c>
      <c r="EL292" s="153">
        <v>0</v>
      </c>
      <c r="EM292" s="153">
        <v>0.65239999999999998</v>
      </c>
      <c r="EN292" s="153" t="s">
        <v>7469</v>
      </c>
    </row>
    <row r="293" spans="2:144">
      <c r="C293" s="120"/>
      <c r="D293" s="103"/>
      <c r="E293" s="120" t="s">
        <v>8100</v>
      </c>
      <c r="F293" s="126" t="s">
        <v>8140</v>
      </c>
      <c r="G293" s="151" t="s">
        <v>8090</v>
      </c>
      <c r="H293" s="152" t="s">
        <v>8097</v>
      </c>
      <c r="I293" s="153" t="s">
        <v>7469</v>
      </c>
      <c r="J293" s="153" t="s">
        <v>7469</v>
      </c>
      <c r="K293" s="153" t="s">
        <v>7469</v>
      </c>
      <c r="L293" s="153" t="s">
        <v>7469</v>
      </c>
      <c r="M293" s="153" t="s">
        <v>7469</v>
      </c>
      <c r="N293" s="153">
        <v>0</v>
      </c>
      <c r="O293" s="153">
        <v>0</v>
      </c>
      <c r="P293" s="153" t="s">
        <v>7469</v>
      </c>
      <c r="Q293" s="153" t="s">
        <v>7469</v>
      </c>
      <c r="R293" s="153">
        <v>0</v>
      </c>
      <c r="S293" s="153" t="s">
        <v>7469</v>
      </c>
      <c r="T293" s="153" t="s">
        <v>7469</v>
      </c>
      <c r="U293" s="153" t="s">
        <v>7469</v>
      </c>
      <c r="V293" s="153" t="s">
        <v>7469</v>
      </c>
      <c r="W293" s="153" t="s">
        <v>7469</v>
      </c>
      <c r="X293" s="153" t="s">
        <v>7469</v>
      </c>
      <c r="Y293" s="153" t="s">
        <v>7469</v>
      </c>
      <c r="Z293" s="153" t="s">
        <v>7469</v>
      </c>
      <c r="AA293" s="153" t="s">
        <v>7469</v>
      </c>
      <c r="AB293" s="153" t="s">
        <v>7469</v>
      </c>
      <c r="AC293" s="153" t="s">
        <v>7469</v>
      </c>
      <c r="AD293" s="153" t="s">
        <v>7469</v>
      </c>
      <c r="AE293" s="153">
        <v>0.12130000000000001</v>
      </c>
      <c r="AF293" s="153">
        <v>0.14000000000000001</v>
      </c>
      <c r="AG293" s="153" t="s">
        <v>7469</v>
      </c>
      <c r="AH293" s="153" t="s">
        <v>7469</v>
      </c>
      <c r="AI293" s="153" t="s">
        <v>7469</v>
      </c>
      <c r="AJ293" s="153" t="s">
        <v>7469</v>
      </c>
      <c r="AK293" s="153" t="s">
        <v>7469</v>
      </c>
      <c r="AL293" s="153" t="s">
        <v>7469</v>
      </c>
      <c r="AM293" s="153" t="s">
        <v>7469</v>
      </c>
      <c r="AN293" s="153" t="s">
        <v>7469</v>
      </c>
      <c r="AO293" s="153" t="s">
        <v>7469</v>
      </c>
      <c r="AP293" s="153" t="s">
        <v>7469</v>
      </c>
      <c r="AQ293" s="153" t="s">
        <v>7469</v>
      </c>
      <c r="AR293" s="153" t="s">
        <v>7469</v>
      </c>
      <c r="AS293" s="153" t="s">
        <v>7469</v>
      </c>
      <c r="AT293" s="153" t="s">
        <v>7469</v>
      </c>
      <c r="AU293" s="153" t="s">
        <v>7469</v>
      </c>
      <c r="AV293" s="153" t="s">
        <v>7469</v>
      </c>
      <c r="AW293" s="153" t="s">
        <v>7469</v>
      </c>
      <c r="AX293" s="153" t="s">
        <v>7469</v>
      </c>
      <c r="AY293" s="153" t="s">
        <v>7469</v>
      </c>
      <c r="AZ293" s="153" t="s">
        <v>7469</v>
      </c>
      <c r="BA293" s="153" t="s">
        <v>7469</v>
      </c>
      <c r="BB293" s="153" t="s">
        <v>7469</v>
      </c>
      <c r="BC293" s="153" t="s">
        <v>7469</v>
      </c>
      <c r="BD293" s="153" t="s">
        <v>7469</v>
      </c>
      <c r="BE293" s="153" t="s">
        <v>7469</v>
      </c>
      <c r="BF293" s="153" t="s">
        <v>7469</v>
      </c>
      <c r="BG293" s="153">
        <v>0</v>
      </c>
      <c r="BH293" s="153" t="s">
        <v>7469</v>
      </c>
      <c r="BI293" s="153" t="s">
        <v>7469</v>
      </c>
      <c r="BJ293" s="153">
        <v>0</v>
      </c>
      <c r="BK293" s="153" t="s">
        <v>7469</v>
      </c>
      <c r="BL293" s="153" t="s">
        <v>7469</v>
      </c>
      <c r="BM293" s="153" t="s">
        <v>7469</v>
      </c>
      <c r="BN293" s="153">
        <v>0</v>
      </c>
      <c r="BO293" s="153">
        <v>-0.9546</v>
      </c>
      <c r="BP293" s="153" t="s">
        <v>7469</v>
      </c>
      <c r="BQ293" s="153" t="s">
        <v>7469</v>
      </c>
      <c r="BR293" s="153" t="s">
        <v>7469</v>
      </c>
      <c r="BS293" s="153" t="s">
        <v>7469</v>
      </c>
      <c r="BT293" s="153" t="s">
        <v>7469</v>
      </c>
      <c r="BU293" s="153" t="s">
        <v>7469</v>
      </c>
      <c r="BV293" s="153" t="s">
        <v>7469</v>
      </c>
      <c r="BW293" s="153" t="s">
        <v>7469</v>
      </c>
      <c r="BX293" s="153" t="s">
        <v>7469</v>
      </c>
      <c r="BY293" s="153" t="s">
        <v>7469</v>
      </c>
      <c r="BZ293" s="153" t="s">
        <v>7469</v>
      </c>
      <c r="CA293" s="153">
        <v>14.456</v>
      </c>
      <c r="CB293" s="153" t="s">
        <v>7469</v>
      </c>
      <c r="CC293" s="153" t="s">
        <v>7469</v>
      </c>
      <c r="CD293" s="153" t="s">
        <v>7469</v>
      </c>
      <c r="CE293" s="153">
        <v>0</v>
      </c>
      <c r="CF293" s="153" t="s">
        <v>7469</v>
      </c>
      <c r="CG293" s="153" t="s">
        <v>7469</v>
      </c>
      <c r="CH293" s="153" t="s">
        <v>7469</v>
      </c>
      <c r="CI293" s="153" t="s">
        <v>7469</v>
      </c>
      <c r="CJ293" s="153" t="s">
        <v>7469</v>
      </c>
      <c r="CK293" s="153" t="s">
        <v>7469</v>
      </c>
      <c r="CL293" s="153" t="s">
        <v>7469</v>
      </c>
      <c r="CM293" s="153" t="s">
        <v>7469</v>
      </c>
      <c r="CN293" s="153" t="s">
        <v>7469</v>
      </c>
      <c r="CO293" s="153" t="s">
        <v>7469</v>
      </c>
      <c r="CP293" s="153" t="s">
        <v>7469</v>
      </c>
      <c r="CQ293" s="153" t="s">
        <v>7469</v>
      </c>
      <c r="CR293" s="153" t="s">
        <v>7469</v>
      </c>
      <c r="CS293" s="153" t="s">
        <v>7469</v>
      </c>
      <c r="CT293" s="153" t="s">
        <v>7469</v>
      </c>
      <c r="CU293" s="153">
        <v>0</v>
      </c>
      <c r="CV293" s="153" t="s">
        <v>7469</v>
      </c>
      <c r="CW293" s="153" t="s">
        <v>7469</v>
      </c>
      <c r="CX293" s="153" t="s">
        <v>7469</v>
      </c>
      <c r="CY293" s="153" t="s">
        <v>7469</v>
      </c>
      <c r="CZ293" s="153" t="s">
        <v>7469</v>
      </c>
      <c r="DA293" s="153" t="s">
        <v>7469</v>
      </c>
      <c r="DB293" s="153" t="s">
        <v>7469</v>
      </c>
      <c r="DC293" s="153" t="s">
        <v>7469</v>
      </c>
      <c r="DD293" s="153" t="s">
        <v>7469</v>
      </c>
      <c r="DE293" s="153" t="s">
        <v>7469</v>
      </c>
      <c r="DF293" s="153" t="s">
        <v>7469</v>
      </c>
      <c r="DG293" s="153" t="s">
        <v>7469</v>
      </c>
      <c r="DH293" s="153">
        <v>0</v>
      </c>
      <c r="DI293" s="153" t="s">
        <v>7469</v>
      </c>
      <c r="DJ293" s="153" t="s">
        <v>7469</v>
      </c>
      <c r="DK293" s="153">
        <v>0</v>
      </c>
      <c r="DL293" s="153" t="s">
        <v>7469</v>
      </c>
      <c r="DM293" s="153" t="s">
        <v>7469</v>
      </c>
      <c r="DN293" s="153" t="s">
        <v>7469</v>
      </c>
      <c r="DO293" s="153" t="s">
        <v>7469</v>
      </c>
      <c r="DP293" s="153" t="s">
        <v>7469</v>
      </c>
      <c r="DQ293" s="153">
        <v>0.67669999999999997</v>
      </c>
      <c r="DR293" s="153" t="s">
        <v>7469</v>
      </c>
      <c r="DS293" s="153" t="s">
        <v>7469</v>
      </c>
      <c r="DT293" s="153" t="s">
        <v>7469</v>
      </c>
      <c r="DU293" s="153" t="s">
        <v>7469</v>
      </c>
      <c r="DV293" s="153" t="s">
        <v>7469</v>
      </c>
      <c r="DW293" s="153" t="s">
        <v>7469</v>
      </c>
      <c r="DX293" s="153" t="s">
        <v>7469</v>
      </c>
      <c r="DY293" s="153" t="s">
        <v>7469</v>
      </c>
      <c r="DZ293" s="153" t="s">
        <v>7469</v>
      </c>
      <c r="EA293" s="153" t="s">
        <v>7469</v>
      </c>
      <c r="EB293" s="153" t="s">
        <v>7469</v>
      </c>
      <c r="EC293" s="153" t="s">
        <v>7469</v>
      </c>
      <c r="ED293" s="153" t="s">
        <v>7469</v>
      </c>
      <c r="EE293" s="153">
        <v>0</v>
      </c>
      <c r="EF293" s="153" t="s">
        <v>7469</v>
      </c>
      <c r="EG293" s="153" t="s">
        <v>7469</v>
      </c>
      <c r="EH293" s="153" t="s">
        <v>7469</v>
      </c>
      <c r="EI293" s="153" t="s">
        <v>7469</v>
      </c>
      <c r="EJ293" s="153" t="s">
        <v>7469</v>
      </c>
      <c r="EK293" s="153" t="s">
        <v>7469</v>
      </c>
      <c r="EL293" s="153" t="s">
        <v>7469</v>
      </c>
      <c r="EM293" s="153" t="s">
        <v>7469</v>
      </c>
      <c r="EN293" s="153" t="s">
        <v>7469</v>
      </c>
    </row>
    <row r="294" spans="2:144">
      <c r="C294" s="120"/>
      <c r="D294" s="103"/>
      <c r="E294" s="120" t="s">
        <v>8101</v>
      </c>
      <c r="F294" s="126" t="s">
        <v>8140</v>
      </c>
      <c r="G294" s="151" t="s">
        <v>8090</v>
      </c>
      <c r="H294" s="152" t="s">
        <v>8097</v>
      </c>
      <c r="I294" s="153" t="s">
        <v>7469</v>
      </c>
      <c r="J294" s="153" t="s">
        <v>7469</v>
      </c>
      <c r="K294" s="153" t="s">
        <v>7469</v>
      </c>
      <c r="L294" s="153" t="s">
        <v>7469</v>
      </c>
      <c r="M294" s="153" t="s">
        <v>7469</v>
      </c>
      <c r="N294" s="153">
        <v>0</v>
      </c>
      <c r="O294" s="153">
        <v>0</v>
      </c>
      <c r="P294" s="153" t="s">
        <v>7469</v>
      </c>
      <c r="Q294" s="153" t="s">
        <v>7469</v>
      </c>
      <c r="R294" s="153">
        <v>0</v>
      </c>
      <c r="S294" s="153" t="s">
        <v>7469</v>
      </c>
      <c r="T294" s="153" t="s">
        <v>7469</v>
      </c>
      <c r="U294" s="153" t="s">
        <v>7469</v>
      </c>
      <c r="V294" s="153" t="s">
        <v>7469</v>
      </c>
      <c r="W294" s="153" t="s">
        <v>7469</v>
      </c>
      <c r="X294" s="153" t="s">
        <v>7469</v>
      </c>
      <c r="Y294" s="153" t="s">
        <v>7469</v>
      </c>
      <c r="Z294" s="153" t="s">
        <v>7469</v>
      </c>
      <c r="AA294" s="153" t="s">
        <v>7469</v>
      </c>
      <c r="AB294" s="153" t="s">
        <v>7469</v>
      </c>
      <c r="AC294" s="153" t="s">
        <v>7469</v>
      </c>
      <c r="AD294" s="153" t="s">
        <v>7469</v>
      </c>
      <c r="AE294" s="153">
        <v>0.12239999999999999</v>
      </c>
      <c r="AF294" s="153">
        <v>0.13819999999999999</v>
      </c>
      <c r="AG294" s="153" t="s">
        <v>7469</v>
      </c>
      <c r="AH294" s="153" t="s">
        <v>7469</v>
      </c>
      <c r="AI294" s="153" t="s">
        <v>7469</v>
      </c>
      <c r="AJ294" s="153" t="s">
        <v>7469</v>
      </c>
      <c r="AK294" s="153" t="s">
        <v>7469</v>
      </c>
      <c r="AL294" s="153" t="s">
        <v>7469</v>
      </c>
      <c r="AM294" s="153" t="s">
        <v>7469</v>
      </c>
      <c r="AN294" s="153" t="s">
        <v>7469</v>
      </c>
      <c r="AO294" s="153" t="s">
        <v>7469</v>
      </c>
      <c r="AP294" s="153">
        <v>0</v>
      </c>
      <c r="AQ294" s="153" t="s">
        <v>7469</v>
      </c>
      <c r="AR294" s="153" t="s">
        <v>7469</v>
      </c>
      <c r="AS294" s="153" t="s">
        <v>7469</v>
      </c>
      <c r="AT294" s="153" t="s">
        <v>7469</v>
      </c>
      <c r="AU294" s="153" t="s">
        <v>7469</v>
      </c>
      <c r="AV294" s="153" t="s">
        <v>7469</v>
      </c>
      <c r="AW294" s="153" t="s">
        <v>7469</v>
      </c>
      <c r="AX294" s="153" t="s">
        <v>7469</v>
      </c>
      <c r="AY294" s="153" t="s">
        <v>7469</v>
      </c>
      <c r="AZ294" s="153" t="s">
        <v>7469</v>
      </c>
      <c r="BA294" s="153" t="s">
        <v>7469</v>
      </c>
      <c r="BB294" s="153" t="s">
        <v>7469</v>
      </c>
      <c r="BC294" s="153" t="s">
        <v>7469</v>
      </c>
      <c r="BD294" s="153" t="s">
        <v>7469</v>
      </c>
      <c r="BE294" s="153" t="s">
        <v>7469</v>
      </c>
      <c r="BF294" s="153" t="s">
        <v>7469</v>
      </c>
      <c r="BG294" s="153">
        <v>0</v>
      </c>
      <c r="BH294" s="153" t="s">
        <v>7469</v>
      </c>
      <c r="BI294" s="153" t="s">
        <v>7469</v>
      </c>
      <c r="BJ294" s="153">
        <v>0</v>
      </c>
      <c r="BK294" s="153" t="s">
        <v>7469</v>
      </c>
      <c r="BL294" s="153" t="s">
        <v>7469</v>
      </c>
      <c r="BM294" s="153" t="s">
        <v>7469</v>
      </c>
      <c r="BN294" s="153">
        <v>0</v>
      </c>
      <c r="BO294" s="153" t="s">
        <v>7469</v>
      </c>
      <c r="BP294" s="153" t="s">
        <v>7469</v>
      </c>
      <c r="BQ294" s="153" t="s">
        <v>7469</v>
      </c>
      <c r="BR294" s="153" t="s">
        <v>7469</v>
      </c>
      <c r="BS294" s="153" t="s">
        <v>7469</v>
      </c>
      <c r="BT294" s="153" t="s">
        <v>7469</v>
      </c>
      <c r="BU294" s="153" t="s">
        <v>7469</v>
      </c>
      <c r="BV294" s="153" t="s">
        <v>7469</v>
      </c>
      <c r="BW294" s="153" t="s">
        <v>7469</v>
      </c>
      <c r="BX294" s="153" t="s">
        <v>7469</v>
      </c>
      <c r="BY294" s="153" t="s">
        <v>7469</v>
      </c>
      <c r="BZ294" s="153" t="s">
        <v>7469</v>
      </c>
      <c r="CA294" s="153">
        <v>17.928000000000001</v>
      </c>
      <c r="CB294" s="153" t="s">
        <v>7469</v>
      </c>
      <c r="CC294" s="153" t="s">
        <v>7469</v>
      </c>
      <c r="CD294" s="153" t="s">
        <v>7469</v>
      </c>
      <c r="CE294" s="153" t="s">
        <v>7469</v>
      </c>
      <c r="CF294" s="153" t="s">
        <v>7469</v>
      </c>
      <c r="CG294" s="153" t="s">
        <v>7469</v>
      </c>
      <c r="CH294" s="153" t="s">
        <v>7469</v>
      </c>
      <c r="CI294" s="153" t="s">
        <v>7469</v>
      </c>
      <c r="CJ294" s="153" t="s">
        <v>7469</v>
      </c>
      <c r="CK294" s="153" t="s">
        <v>7469</v>
      </c>
      <c r="CL294" s="153" t="s">
        <v>7469</v>
      </c>
      <c r="CM294" s="153" t="s">
        <v>7469</v>
      </c>
      <c r="CN294" s="153" t="s">
        <v>7469</v>
      </c>
      <c r="CO294" s="153" t="s">
        <v>7469</v>
      </c>
      <c r="CP294" s="153" t="s">
        <v>7469</v>
      </c>
      <c r="CQ294" s="153" t="s">
        <v>7469</v>
      </c>
      <c r="CR294" s="153" t="s">
        <v>7469</v>
      </c>
      <c r="CS294" s="153" t="s">
        <v>7469</v>
      </c>
      <c r="CT294" s="153" t="s">
        <v>7469</v>
      </c>
      <c r="CU294" s="153">
        <v>0</v>
      </c>
      <c r="CV294" s="153" t="s">
        <v>7469</v>
      </c>
      <c r="CW294" s="153" t="s">
        <v>7469</v>
      </c>
      <c r="CX294" s="153" t="s">
        <v>7469</v>
      </c>
      <c r="CY294" s="153" t="s">
        <v>7469</v>
      </c>
      <c r="CZ294" s="153" t="s">
        <v>7469</v>
      </c>
      <c r="DA294" s="153" t="s">
        <v>7469</v>
      </c>
      <c r="DB294" s="153" t="s">
        <v>7469</v>
      </c>
      <c r="DC294" s="153" t="s">
        <v>7469</v>
      </c>
      <c r="DD294" s="153" t="s">
        <v>7469</v>
      </c>
      <c r="DE294" s="153" t="s">
        <v>7469</v>
      </c>
      <c r="DF294" s="153" t="s">
        <v>7469</v>
      </c>
      <c r="DG294" s="153" t="s">
        <v>7469</v>
      </c>
      <c r="DH294" s="153" t="s">
        <v>7469</v>
      </c>
      <c r="DI294" s="153" t="s">
        <v>7469</v>
      </c>
      <c r="DJ294" s="153" t="s">
        <v>7469</v>
      </c>
      <c r="DK294" s="153">
        <v>0</v>
      </c>
      <c r="DL294" s="153" t="s">
        <v>7469</v>
      </c>
      <c r="DM294" s="153" t="s">
        <v>7469</v>
      </c>
      <c r="DN294" s="153" t="s">
        <v>7469</v>
      </c>
      <c r="DO294" s="153" t="s">
        <v>7469</v>
      </c>
      <c r="DP294" s="153" t="s">
        <v>7469</v>
      </c>
      <c r="DQ294" s="153">
        <v>0.63370000000000004</v>
      </c>
      <c r="DR294" s="153" t="s">
        <v>7469</v>
      </c>
      <c r="DS294" s="153" t="s">
        <v>7469</v>
      </c>
      <c r="DT294" s="153" t="s">
        <v>7469</v>
      </c>
      <c r="DU294" s="153" t="s">
        <v>7469</v>
      </c>
      <c r="DV294" s="153" t="s">
        <v>7469</v>
      </c>
      <c r="DW294" s="153" t="s">
        <v>7469</v>
      </c>
      <c r="DX294" s="153" t="s">
        <v>7469</v>
      </c>
      <c r="DY294" s="153" t="s">
        <v>7469</v>
      </c>
      <c r="DZ294" s="153" t="s">
        <v>7469</v>
      </c>
      <c r="EA294" s="153" t="s">
        <v>7469</v>
      </c>
      <c r="EB294" s="153" t="s">
        <v>7469</v>
      </c>
      <c r="EC294" s="153" t="s">
        <v>7469</v>
      </c>
      <c r="ED294" s="153" t="s">
        <v>7469</v>
      </c>
      <c r="EE294" s="153">
        <v>0</v>
      </c>
      <c r="EF294" s="153" t="s">
        <v>7469</v>
      </c>
      <c r="EG294" s="153" t="s">
        <v>7469</v>
      </c>
      <c r="EH294" s="153" t="s">
        <v>7469</v>
      </c>
      <c r="EI294" s="153" t="s">
        <v>7469</v>
      </c>
      <c r="EJ294" s="153" t="s">
        <v>7469</v>
      </c>
      <c r="EK294" s="153" t="s">
        <v>7469</v>
      </c>
      <c r="EL294" s="153" t="s">
        <v>7469</v>
      </c>
      <c r="EM294" s="153" t="s">
        <v>7469</v>
      </c>
      <c r="EN294" s="153" t="s">
        <v>7469</v>
      </c>
    </row>
    <row r="295" spans="2:144">
      <c r="C295" s="120"/>
      <c r="D295" s="103"/>
      <c r="E295" s="120" t="s">
        <v>8102</v>
      </c>
      <c r="F295" s="126" t="s">
        <v>8140</v>
      </c>
      <c r="G295" s="151" t="s">
        <v>8090</v>
      </c>
      <c r="H295" s="152" t="s">
        <v>8097</v>
      </c>
      <c r="I295" s="153" t="s">
        <v>7469</v>
      </c>
      <c r="J295" s="153" t="s">
        <v>7469</v>
      </c>
      <c r="K295" s="153" t="s">
        <v>7469</v>
      </c>
      <c r="L295" s="153" t="s">
        <v>7469</v>
      </c>
      <c r="M295" s="153" t="s">
        <v>7469</v>
      </c>
      <c r="N295" s="153" t="s">
        <v>7469</v>
      </c>
      <c r="O295" s="153">
        <v>0</v>
      </c>
      <c r="P295" s="153" t="s">
        <v>7469</v>
      </c>
      <c r="Q295" s="153" t="s">
        <v>7469</v>
      </c>
      <c r="R295" s="153" t="s">
        <v>7469</v>
      </c>
      <c r="S295" s="153" t="s">
        <v>7469</v>
      </c>
      <c r="T295" s="153" t="s">
        <v>7469</v>
      </c>
      <c r="U295" s="153" t="s">
        <v>7469</v>
      </c>
      <c r="V295" s="153" t="s">
        <v>7469</v>
      </c>
      <c r="W295" s="153" t="s">
        <v>7469</v>
      </c>
      <c r="X295" s="153" t="s">
        <v>7469</v>
      </c>
      <c r="Y295" s="153" t="s">
        <v>7469</v>
      </c>
      <c r="Z295" s="153" t="s">
        <v>7469</v>
      </c>
      <c r="AA295" s="153" t="s">
        <v>7469</v>
      </c>
      <c r="AB295" s="153" t="s">
        <v>7469</v>
      </c>
      <c r="AC295" s="153" t="s">
        <v>7469</v>
      </c>
      <c r="AD295" s="153" t="s">
        <v>7469</v>
      </c>
      <c r="AE295" s="153" t="s">
        <v>7469</v>
      </c>
      <c r="AF295" s="153" t="s">
        <v>7469</v>
      </c>
      <c r="AG295" s="153" t="s">
        <v>7469</v>
      </c>
      <c r="AH295" s="153" t="s">
        <v>7469</v>
      </c>
      <c r="AI295" s="153" t="s">
        <v>7469</v>
      </c>
      <c r="AJ295" s="153" t="s">
        <v>7469</v>
      </c>
      <c r="AK295" s="153" t="s">
        <v>7469</v>
      </c>
      <c r="AL295" s="153" t="s">
        <v>7469</v>
      </c>
      <c r="AM295" s="153" t="s">
        <v>7469</v>
      </c>
      <c r="AN295" s="153" t="s">
        <v>7469</v>
      </c>
      <c r="AO295" s="153" t="s">
        <v>7469</v>
      </c>
      <c r="AP295" s="153" t="s">
        <v>7469</v>
      </c>
      <c r="AQ295" s="153" t="s">
        <v>7469</v>
      </c>
      <c r="AR295" s="153" t="s">
        <v>7469</v>
      </c>
      <c r="AS295" s="153" t="s">
        <v>7469</v>
      </c>
      <c r="AT295" s="153" t="s">
        <v>7469</v>
      </c>
      <c r="AU295" s="153" t="s">
        <v>7469</v>
      </c>
      <c r="AV295" s="153" t="s">
        <v>7469</v>
      </c>
      <c r="AW295" s="153" t="s">
        <v>7469</v>
      </c>
      <c r="AX295" s="153" t="s">
        <v>7469</v>
      </c>
      <c r="AY295" s="153" t="s">
        <v>7469</v>
      </c>
      <c r="AZ295" s="153" t="s">
        <v>7469</v>
      </c>
      <c r="BA295" s="153" t="s">
        <v>7469</v>
      </c>
      <c r="BB295" s="153" t="s">
        <v>7469</v>
      </c>
      <c r="BC295" s="153" t="s">
        <v>7469</v>
      </c>
      <c r="BD295" s="153" t="s">
        <v>7469</v>
      </c>
      <c r="BE295" s="153" t="s">
        <v>7469</v>
      </c>
      <c r="BF295" s="153" t="s">
        <v>7469</v>
      </c>
      <c r="BG295" s="153" t="s">
        <v>7469</v>
      </c>
      <c r="BH295" s="153" t="s">
        <v>7469</v>
      </c>
      <c r="BI295" s="153" t="s">
        <v>7469</v>
      </c>
      <c r="BJ295" s="153" t="s">
        <v>7469</v>
      </c>
      <c r="BK295" s="153" t="s">
        <v>7469</v>
      </c>
      <c r="BL295" s="153" t="s">
        <v>7469</v>
      </c>
      <c r="BM295" s="153" t="s">
        <v>7469</v>
      </c>
      <c r="BN295" s="153">
        <v>0</v>
      </c>
      <c r="BO295" s="153" t="s">
        <v>7469</v>
      </c>
      <c r="BP295" s="153" t="s">
        <v>7469</v>
      </c>
      <c r="BQ295" s="153" t="s">
        <v>7469</v>
      </c>
      <c r="BR295" s="153" t="s">
        <v>7469</v>
      </c>
      <c r="BS295" s="153" t="s">
        <v>7469</v>
      </c>
      <c r="BT295" s="153" t="s">
        <v>7469</v>
      </c>
      <c r="BU295" s="153" t="s">
        <v>7469</v>
      </c>
      <c r="BV295" s="153" t="s">
        <v>7469</v>
      </c>
      <c r="BW295" s="153" t="s">
        <v>7469</v>
      </c>
      <c r="BX295" s="153" t="s">
        <v>7469</v>
      </c>
      <c r="BY295" s="153" t="s">
        <v>7469</v>
      </c>
      <c r="BZ295" s="153" t="s">
        <v>7469</v>
      </c>
      <c r="CA295" s="153">
        <v>23.343</v>
      </c>
      <c r="CB295" s="153" t="s">
        <v>7469</v>
      </c>
      <c r="CC295" s="153" t="s">
        <v>7469</v>
      </c>
      <c r="CD295" s="153" t="s">
        <v>7469</v>
      </c>
      <c r="CE295" s="153" t="s">
        <v>7469</v>
      </c>
      <c r="CF295" s="153" t="s">
        <v>7469</v>
      </c>
      <c r="CG295" s="153" t="s">
        <v>7469</v>
      </c>
      <c r="CH295" s="153" t="s">
        <v>7469</v>
      </c>
      <c r="CI295" s="153" t="s">
        <v>7469</v>
      </c>
      <c r="CJ295" s="153" t="s">
        <v>7469</v>
      </c>
      <c r="CK295" s="153" t="s">
        <v>7469</v>
      </c>
      <c r="CL295" s="153" t="s">
        <v>7469</v>
      </c>
      <c r="CM295" s="153" t="s">
        <v>7469</v>
      </c>
      <c r="CN295" s="153" t="s">
        <v>7469</v>
      </c>
      <c r="CO295" s="153" t="s">
        <v>7469</v>
      </c>
      <c r="CP295" s="153" t="s">
        <v>7469</v>
      </c>
      <c r="CQ295" s="153" t="s">
        <v>7469</v>
      </c>
      <c r="CR295" s="153" t="s">
        <v>7469</v>
      </c>
      <c r="CS295" s="153" t="s">
        <v>7469</v>
      </c>
      <c r="CT295" s="153" t="s">
        <v>7469</v>
      </c>
      <c r="CU295" s="153" t="s">
        <v>7469</v>
      </c>
      <c r="CV295" s="153" t="s">
        <v>7469</v>
      </c>
      <c r="CW295" s="153" t="s">
        <v>7469</v>
      </c>
      <c r="CX295" s="153" t="s">
        <v>7469</v>
      </c>
      <c r="CY295" s="153" t="s">
        <v>7469</v>
      </c>
      <c r="CZ295" s="153" t="s">
        <v>7469</v>
      </c>
      <c r="DA295" s="153" t="s">
        <v>7469</v>
      </c>
      <c r="DB295" s="153" t="s">
        <v>7469</v>
      </c>
      <c r="DC295" s="153" t="s">
        <v>7469</v>
      </c>
      <c r="DD295" s="153" t="s">
        <v>7469</v>
      </c>
      <c r="DE295" s="153" t="s">
        <v>7469</v>
      </c>
      <c r="DF295" s="153" t="s">
        <v>7469</v>
      </c>
      <c r="DG295" s="153" t="s">
        <v>7469</v>
      </c>
      <c r="DH295" s="153" t="s">
        <v>7469</v>
      </c>
      <c r="DI295" s="153" t="s">
        <v>7469</v>
      </c>
      <c r="DJ295" s="153" t="s">
        <v>7469</v>
      </c>
      <c r="DK295" s="153" t="s">
        <v>7469</v>
      </c>
      <c r="DL295" s="153" t="s">
        <v>7469</v>
      </c>
      <c r="DM295" s="153" t="s">
        <v>7469</v>
      </c>
      <c r="DN295" s="153" t="s">
        <v>7469</v>
      </c>
      <c r="DO295" s="153" t="s">
        <v>7469</v>
      </c>
      <c r="DP295" s="153" t="s">
        <v>7469</v>
      </c>
      <c r="DQ295" s="153" t="s">
        <v>7469</v>
      </c>
      <c r="DR295" s="153" t="s">
        <v>7469</v>
      </c>
      <c r="DS295" s="153" t="s">
        <v>7469</v>
      </c>
      <c r="DT295" s="153" t="s">
        <v>7469</v>
      </c>
      <c r="DU295" s="153" t="s">
        <v>7469</v>
      </c>
      <c r="DV295" s="153" t="s">
        <v>7469</v>
      </c>
      <c r="DW295" s="153" t="s">
        <v>7469</v>
      </c>
      <c r="DX295" s="153" t="s">
        <v>7469</v>
      </c>
      <c r="DY295" s="153" t="s">
        <v>7469</v>
      </c>
      <c r="DZ295" s="153" t="s">
        <v>7469</v>
      </c>
      <c r="EA295" s="153" t="s">
        <v>7469</v>
      </c>
      <c r="EB295" s="153" t="s">
        <v>7469</v>
      </c>
      <c r="EC295" s="153" t="s">
        <v>7469</v>
      </c>
      <c r="ED295" s="153" t="s">
        <v>7469</v>
      </c>
      <c r="EE295" s="153" t="s">
        <v>7469</v>
      </c>
      <c r="EF295" s="153" t="s">
        <v>7469</v>
      </c>
      <c r="EG295" s="153" t="s">
        <v>7469</v>
      </c>
      <c r="EH295" s="153" t="s">
        <v>7469</v>
      </c>
      <c r="EI295" s="153" t="s">
        <v>7469</v>
      </c>
      <c r="EJ295" s="153" t="s">
        <v>7469</v>
      </c>
      <c r="EK295" s="153" t="s">
        <v>7469</v>
      </c>
      <c r="EL295" s="153" t="s">
        <v>7469</v>
      </c>
      <c r="EM295" s="153" t="s">
        <v>7469</v>
      </c>
      <c r="EN295" s="153" t="s">
        <v>7469</v>
      </c>
    </row>
    <row r="296" spans="2:144">
      <c r="C296" s="120"/>
      <c r="D296" s="103"/>
      <c r="E296" s="120" t="s">
        <v>8103</v>
      </c>
      <c r="F296" s="126" t="s">
        <v>8140</v>
      </c>
      <c r="G296" s="151" t="s">
        <v>8090</v>
      </c>
      <c r="H296" s="152" t="s">
        <v>8097</v>
      </c>
      <c r="I296" s="153">
        <v>6.8590999999999998</v>
      </c>
      <c r="J296" s="153">
        <v>0</v>
      </c>
      <c r="K296" s="153">
        <v>0</v>
      </c>
      <c r="L296" s="153">
        <v>0</v>
      </c>
      <c r="M296" s="153" t="s">
        <v>7469</v>
      </c>
      <c r="N296" s="153">
        <v>0</v>
      </c>
      <c r="O296" s="153">
        <v>0</v>
      </c>
      <c r="P296" s="153">
        <v>0</v>
      </c>
      <c r="Q296" s="153">
        <v>0</v>
      </c>
      <c r="R296" s="153">
        <v>0</v>
      </c>
      <c r="S296" s="153">
        <v>0</v>
      </c>
      <c r="T296" s="153">
        <v>6.8556999999999997</v>
      </c>
      <c r="U296" s="153" t="s">
        <v>7469</v>
      </c>
      <c r="V296" s="153">
        <v>0</v>
      </c>
      <c r="W296" s="153">
        <v>0</v>
      </c>
      <c r="X296" s="153">
        <v>16.7</v>
      </c>
      <c r="Y296" s="153">
        <v>0</v>
      </c>
      <c r="Z296" s="153">
        <v>0.1391</v>
      </c>
      <c r="AA296" s="153">
        <v>-3.8899999999999997E-2</v>
      </c>
      <c r="AB296" s="153">
        <v>0</v>
      </c>
      <c r="AC296" s="153">
        <v>-0.86899999999999999</v>
      </c>
      <c r="AD296" s="153">
        <v>5.1519000000000004</v>
      </c>
      <c r="AE296" s="153">
        <v>0</v>
      </c>
      <c r="AF296" s="153">
        <v>0.1085</v>
      </c>
      <c r="AG296" s="153">
        <v>5.3999999999999999E-2</v>
      </c>
      <c r="AH296" s="153">
        <v>0</v>
      </c>
      <c r="AI296" s="153">
        <v>28.752099999999999</v>
      </c>
      <c r="AJ296" s="153">
        <v>0</v>
      </c>
      <c r="AK296" s="153" t="s">
        <v>7469</v>
      </c>
      <c r="AL296" s="153">
        <v>-6.4999999999999997E-3</v>
      </c>
      <c r="AM296" s="153" t="s">
        <v>7469</v>
      </c>
      <c r="AN296" s="153">
        <v>0.27100000000000002</v>
      </c>
      <c r="AO296" s="153">
        <v>0</v>
      </c>
      <c r="AP296" s="153">
        <v>0</v>
      </c>
      <c r="AQ296" s="153" t="s">
        <v>7469</v>
      </c>
      <c r="AR296" s="153">
        <v>0</v>
      </c>
      <c r="AS296" s="153">
        <v>0.83109999999999995</v>
      </c>
      <c r="AT296" s="153">
        <v>0.28199999999999997</v>
      </c>
      <c r="AU296" s="153">
        <v>0</v>
      </c>
      <c r="AV296" s="153">
        <v>2.5377999999999998</v>
      </c>
      <c r="AW296" s="153" t="s">
        <v>7469</v>
      </c>
      <c r="AX296" s="153" t="s">
        <v>7469</v>
      </c>
      <c r="AY296" s="153" t="s">
        <v>7469</v>
      </c>
      <c r="AZ296" s="153">
        <v>-1.2537</v>
      </c>
      <c r="BA296" s="153">
        <v>0</v>
      </c>
      <c r="BB296" s="153" t="s">
        <v>7469</v>
      </c>
      <c r="BC296" s="153" t="s">
        <v>7469</v>
      </c>
      <c r="BD296" s="153" t="s">
        <v>7469</v>
      </c>
      <c r="BE296" s="153">
        <v>0</v>
      </c>
      <c r="BF296" s="153">
        <v>0</v>
      </c>
      <c r="BG296" s="153" t="s">
        <v>7469</v>
      </c>
      <c r="BH296" s="153" t="s">
        <v>7469</v>
      </c>
      <c r="BI296" s="153">
        <v>0</v>
      </c>
      <c r="BJ296" s="153">
        <v>0</v>
      </c>
      <c r="BK296" s="153" t="s">
        <v>7469</v>
      </c>
      <c r="BL296" s="153">
        <v>-2.0999999999999999E-3</v>
      </c>
      <c r="BM296" s="153">
        <v>27.481200000000001</v>
      </c>
      <c r="BN296" s="153">
        <v>0</v>
      </c>
      <c r="BO296" s="153">
        <v>-0.2419</v>
      </c>
      <c r="BP296" s="153" t="s">
        <v>7469</v>
      </c>
      <c r="BQ296" s="153">
        <v>0</v>
      </c>
      <c r="BR296" s="153" t="s">
        <v>7469</v>
      </c>
      <c r="BS296" s="153">
        <v>0</v>
      </c>
      <c r="BT296" s="153" t="s">
        <v>7469</v>
      </c>
      <c r="BU296" s="153">
        <v>-0.01</v>
      </c>
      <c r="BV296" s="153" t="s">
        <v>7469</v>
      </c>
      <c r="BW296" s="153" t="s">
        <v>7469</v>
      </c>
      <c r="BX296" s="153">
        <v>2.5100000000000001E-2</v>
      </c>
      <c r="BY296" s="153" t="s">
        <v>7469</v>
      </c>
      <c r="BZ296" s="153">
        <v>0</v>
      </c>
      <c r="CA296" s="153">
        <v>1.3</v>
      </c>
      <c r="CB296" s="153">
        <v>0</v>
      </c>
      <c r="CC296" s="153">
        <v>0</v>
      </c>
      <c r="CD296" s="153">
        <v>1.0699999999999999E-2</v>
      </c>
      <c r="CE296" s="153">
        <v>0</v>
      </c>
      <c r="CF296" s="153" t="s">
        <v>7469</v>
      </c>
      <c r="CG296" s="153" t="s">
        <v>7469</v>
      </c>
      <c r="CH296" s="153">
        <v>7.5899999999999995E-2</v>
      </c>
      <c r="CI296" s="153">
        <v>2.2791000000000001</v>
      </c>
      <c r="CJ296" s="153" t="s">
        <v>7469</v>
      </c>
      <c r="CK296" s="153" t="s">
        <v>7469</v>
      </c>
      <c r="CL296" s="153" t="s">
        <v>7469</v>
      </c>
      <c r="CM296" s="153" t="s">
        <v>7469</v>
      </c>
      <c r="CN296" s="153" t="s">
        <v>7469</v>
      </c>
      <c r="CO296" s="153">
        <v>32.446899999999999</v>
      </c>
      <c r="CP296" s="153">
        <v>115.7606</v>
      </c>
      <c r="CQ296" s="153">
        <v>4.2200000000000001E-2</v>
      </c>
      <c r="CR296" s="153" t="s">
        <v>7469</v>
      </c>
      <c r="CS296" s="153">
        <v>0</v>
      </c>
      <c r="CT296" s="153">
        <v>0</v>
      </c>
      <c r="CU296" s="153">
        <v>0</v>
      </c>
      <c r="CV296" s="153" t="s">
        <v>7469</v>
      </c>
      <c r="CW296" s="153" t="s">
        <v>7469</v>
      </c>
      <c r="CX296" s="153" t="s">
        <v>7469</v>
      </c>
      <c r="CY296" s="153">
        <v>3.2235</v>
      </c>
      <c r="CZ296" s="153">
        <v>6.7000000000000002E-3</v>
      </c>
      <c r="DA296" s="153">
        <v>0.84050000000000002</v>
      </c>
      <c r="DB296" s="153" t="s">
        <v>7469</v>
      </c>
      <c r="DC296" s="153" t="s">
        <v>7469</v>
      </c>
      <c r="DD296" s="153">
        <v>2.1800000000000002</v>
      </c>
      <c r="DE296" s="153" t="s">
        <v>7469</v>
      </c>
      <c r="DF296" s="153" t="s">
        <v>7469</v>
      </c>
      <c r="DG296" s="153">
        <v>0</v>
      </c>
      <c r="DH296" s="153">
        <v>0</v>
      </c>
      <c r="DI296" s="153" t="s">
        <v>7469</v>
      </c>
      <c r="DJ296" s="153" t="s">
        <v>7469</v>
      </c>
      <c r="DK296" s="153">
        <v>0</v>
      </c>
      <c r="DL296" s="153">
        <v>0</v>
      </c>
      <c r="DM296" s="153">
        <v>0</v>
      </c>
      <c r="DN296" s="153">
        <v>-7.3764000000000003</v>
      </c>
      <c r="DO296" s="153">
        <v>12.7334</v>
      </c>
      <c r="DP296" s="153">
        <v>8.4324999999999992</v>
      </c>
      <c r="DQ296" s="153">
        <v>0.86950000000000005</v>
      </c>
      <c r="DR296" s="153" t="s">
        <v>7469</v>
      </c>
      <c r="DS296" s="153">
        <v>0</v>
      </c>
      <c r="DT296" s="153">
        <v>2.8689</v>
      </c>
      <c r="DU296" s="153">
        <v>8.1823999999999995</v>
      </c>
      <c r="DV296" s="153" t="s">
        <v>7469</v>
      </c>
      <c r="DW296" s="153" t="s">
        <v>7469</v>
      </c>
      <c r="DX296" s="153">
        <v>4.1757</v>
      </c>
      <c r="DY296" s="153">
        <v>7.5499999999999998E-2</v>
      </c>
      <c r="DZ296" s="153">
        <v>0</v>
      </c>
      <c r="EA296" s="153">
        <v>0</v>
      </c>
      <c r="EB296" s="153">
        <v>2.1265000000000001</v>
      </c>
      <c r="EC296" s="153">
        <v>32.172600000000003</v>
      </c>
      <c r="ED296" s="153">
        <v>1.6396999999999999</v>
      </c>
      <c r="EE296" s="153" t="s">
        <v>7469</v>
      </c>
      <c r="EF296" s="153">
        <v>0.1701</v>
      </c>
      <c r="EG296" s="153">
        <v>0.1203</v>
      </c>
      <c r="EH296" s="153" t="s">
        <v>7469</v>
      </c>
      <c r="EI296" s="153">
        <v>0</v>
      </c>
      <c r="EJ296" s="153" t="s">
        <v>7469</v>
      </c>
      <c r="EK296" s="153" t="s">
        <v>7469</v>
      </c>
      <c r="EL296" s="153">
        <v>0</v>
      </c>
      <c r="EM296" s="153">
        <v>0.3992</v>
      </c>
      <c r="EN296" s="153" t="s">
        <v>7469</v>
      </c>
    </row>
    <row r="297" spans="2:144">
      <c r="C297" s="120"/>
      <c r="F297" s="126"/>
      <c r="G297" s="120"/>
      <c r="I297" s="153" t="s">
        <v>8105</v>
      </c>
      <c r="J297" s="153" t="s">
        <v>8105</v>
      </c>
      <c r="K297" s="153" t="s">
        <v>8105</v>
      </c>
      <c r="L297" s="153" t="s">
        <v>8105</v>
      </c>
      <c r="M297" s="153" t="s">
        <v>8105</v>
      </c>
      <c r="N297" s="153" t="s">
        <v>8105</v>
      </c>
      <c r="O297" s="153" t="s">
        <v>8105</v>
      </c>
      <c r="P297" s="153" t="s">
        <v>8105</v>
      </c>
      <c r="Q297" s="153" t="s">
        <v>8105</v>
      </c>
      <c r="R297" s="153" t="s">
        <v>8105</v>
      </c>
      <c r="S297" s="153" t="s">
        <v>8105</v>
      </c>
      <c r="T297" s="153" t="s">
        <v>8105</v>
      </c>
      <c r="U297" s="153" t="s">
        <v>8105</v>
      </c>
      <c r="V297" s="153" t="s">
        <v>8105</v>
      </c>
      <c r="W297" s="153" t="s">
        <v>8105</v>
      </c>
      <c r="X297" s="153" t="s">
        <v>8105</v>
      </c>
      <c r="Y297" s="153" t="s">
        <v>8105</v>
      </c>
      <c r="Z297" s="153" t="s">
        <v>8105</v>
      </c>
      <c r="AA297" s="153" t="s">
        <v>8105</v>
      </c>
      <c r="AB297" s="153" t="s">
        <v>8105</v>
      </c>
      <c r="AC297" s="153" t="s">
        <v>8105</v>
      </c>
      <c r="AD297" s="153" t="s">
        <v>8105</v>
      </c>
      <c r="AE297" s="153" t="s">
        <v>8105</v>
      </c>
      <c r="AF297" s="153" t="s">
        <v>8105</v>
      </c>
      <c r="AG297" s="153" t="s">
        <v>8105</v>
      </c>
      <c r="AH297" s="153" t="s">
        <v>8105</v>
      </c>
      <c r="AI297" s="153" t="s">
        <v>8105</v>
      </c>
      <c r="AJ297" s="153" t="s">
        <v>8105</v>
      </c>
      <c r="AK297" s="153" t="s">
        <v>8105</v>
      </c>
      <c r="AL297" s="153" t="s">
        <v>8105</v>
      </c>
      <c r="AM297" s="153" t="s">
        <v>8105</v>
      </c>
      <c r="AN297" s="153" t="s">
        <v>8105</v>
      </c>
      <c r="AO297" s="153" t="s">
        <v>8105</v>
      </c>
      <c r="AP297" s="153" t="s">
        <v>8105</v>
      </c>
      <c r="AQ297" s="153" t="s">
        <v>8105</v>
      </c>
      <c r="AR297" s="153" t="s">
        <v>8105</v>
      </c>
      <c r="AS297" s="153" t="s">
        <v>8105</v>
      </c>
      <c r="AT297" s="153" t="s">
        <v>8105</v>
      </c>
      <c r="AU297" s="153" t="s">
        <v>8105</v>
      </c>
      <c r="AV297" s="153" t="s">
        <v>8105</v>
      </c>
      <c r="AW297" s="153" t="s">
        <v>8105</v>
      </c>
      <c r="AX297" s="153" t="s">
        <v>8105</v>
      </c>
      <c r="AY297" s="153" t="s">
        <v>8105</v>
      </c>
      <c r="AZ297" s="153" t="s">
        <v>8105</v>
      </c>
      <c r="BA297" s="153" t="s">
        <v>8105</v>
      </c>
      <c r="BB297" s="153" t="s">
        <v>8105</v>
      </c>
      <c r="BC297" s="153" t="s">
        <v>8105</v>
      </c>
      <c r="BD297" s="153" t="s">
        <v>8105</v>
      </c>
      <c r="BE297" s="153" t="s">
        <v>8105</v>
      </c>
      <c r="BF297" s="153" t="s">
        <v>8105</v>
      </c>
      <c r="BG297" s="153" t="s">
        <v>8105</v>
      </c>
      <c r="BH297" s="153" t="s">
        <v>8105</v>
      </c>
      <c r="BI297" s="153" t="s">
        <v>8105</v>
      </c>
      <c r="BJ297" s="153" t="s">
        <v>8105</v>
      </c>
      <c r="BK297" s="153" t="s">
        <v>8105</v>
      </c>
      <c r="BL297" s="153" t="s">
        <v>8105</v>
      </c>
      <c r="BM297" s="153" t="s">
        <v>8105</v>
      </c>
      <c r="BN297" s="153" t="s">
        <v>8105</v>
      </c>
      <c r="BO297" s="153" t="s">
        <v>8105</v>
      </c>
      <c r="BP297" s="153" t="s">
        <v>8105</v>
      </c>
      <c r="BQ297" s="153" t="s">
        <v>8105</v>
      </c>
      <c r="BR297" s="153" t="s">
        <v>8105</v>
      </c>
      <c r="BS297" s="153" t="s">
        <v>8105</v>
      </c>
      <c r="BT297" s="153" t="s">
        <v>8105</v>
      </c>
      <c r="BU297" s="153" t="s">
        <v>8105</v>
      </c>
      <c r="BV297" s="153" t="s">
        <v>8105</v>
      </c>
      <c r="BW297" s="153" t="s">
        <v>8105</v>
      </c>
      <c r="BX297" s="153" t="s">
        <v>8105</v>
      </c>
      <c r="BY297" s="153" t="s">
        <v>8105</v>
      </c>
      <c r="BZ297" s="153" t="s">
        <v>8105</v>
      </c>
      <c r="CA297" s="153" t="s">
        <v>8105</v>
      </c>
      <c r="CB297" s="153" t="s">
        <v>8105</v>
      </c>
      <c r="CC297" s="153" t="s">
        <v>8105</v>
      </c>
      <c r="CD297" s="153" t="s">
        <v>8105</v>
      </c>
      <c r="CE297" s="153" t="s">
        <v>8105</v>
      </c>
      <c r="CF297" s="153" t="s">
        <v>8105</v>
      </c>
      <c r="CG297" s="153" t="s">
        <v>8105</v>
      </c>
      <c r="CH297" s="153" t="s">
        <v>8105</v>
      </c>
      <c r="CI297" s="153" t="s">
        <v>8105</v>
      </c>
      <c r="CJ297" s="153" t="s">
        <v>8105</v>
      </c>
      <c r="CK297" s="153" t="s">
        <v>8105</v>
      </c>
      <c r="CL297" s="153" t="s">
        <v>8105</v>
      </c>
      <c r="CM297" s="153" t="s">
        <v>8105</v>
      </c>
      <c r="CN297" s="153" t="s">
        <v>8105</v>
      </c>
      <c r="CO297" s="153" t="s">
        <v>8105</v>
      </c>
      <c r="CP297" s="153" t="s">
        <v>8105</v>
      </c>
      <c r="CQ297" s="153" t="s">
        <v>8105</v>
      </c>
      <c r="CR297" s="153" t="s">
        <v>8105</v>
      </c>
      <c r="CS297" s="153" t="s">
        <v>8105</v>
      </c>
      <c r="CT297" s="153" t="s">
        <v>8105</v>
      </c>
      <c r="CU297" s="153" t="s">
        <v>8105</v>
      </c>
      <c r="CV297" s="153" t="s">
        <v>8105</v>
      </c>
      <c r="CW297" s="153" t="s">
        <v>8105</v>
      </c>
      <c r="CX297" s="153" t="s">
        <v>8105</v>
      </c>
      <c r="CY297" s="153" t="s">
        <v>8105</v>
      </c>
      <c r="CZ297" s="153" t="s">
        <v>8105</v>
      </c>
      <c r="DA297" s="153" t="s">
        <v>8105</v>
      </c>
      <c r="DB297" s="153" t="s">
        <v>8105</v>
      </c>
      <c r="DC297" s="153" t="s">
        <v>8105</v>
      </c>
      <c r="DD297" s="153" t="s">
        <v>8105</v>
      </c>
      <c r="DE297" s="153" t="s">
        <v>8105</v>
      </c>
      <c r="DF297" s="153" t="s">
        <v>8105</v>
      </c>
      <c r="DG297" s="153" t="s">
        <v>8105</v>
      </c>
      <c r="DH297" s="153" t="s">
        <v>8105</v>
      </c>
      <c r="DI297" s="153" t="s">
        <v>8105</v>
      </c>
      <c r="DJ297" s="153" t="s">
        <v>8105</v>
      </c>
      <c r="DK297" s="153" t="s">
        <v>8105</v>
      </c>
      <c r="DL297" s="153" t="s">
        <v>8105</v>
      </c>
      <c r="DM297" s="153" t="s">
        <v>8105</v>
      </c>
      <c r="DN297" s="153" t="s">
        <v>8105</v>
      </c>
      <c r="DO297" s="153" t="s">
        <v>8105</v>
      </c>
      <c r="DP297" s="153" t="s">
        <v>8105</v>
      </c>
      <c r="DQ297" s="153" t="s">
        <v>8105</v>
      </c>
      <c r="DR297" s="153" t="s">
        <v>8105</v>
      </c>
      <c r="DS297" s="153" t="s">
        <v>8105</v>
      </c>
      <c r="DT297" s="153" t="s">
        <v>8105</v>
      </c>
      <c r="DU297" s="153" t="s">
        <v>8105</v>
      </c>
      <c r="DV297" s="153" t="s">
        <v>8105</v>
      </c>
      <c r="DW297" s="153" t="s">
        <v>8105</v>
      </c>
      <c r="DX297" s="153" t="s">
        <v>8105</v>
      </c>
      <c r="DY297" s="153" t="s">
        <v>8105</v>
      </c>
      <c r="DZ297" s="153" t="s">
        <v>8105</v>
      </c>
      <c r="EA297" s="153" t="s">
        <v>8105</v>
      </c>
      <c r="EB297" s="153" t="s">
        <v>8105</v>
      </c>
      <c r="EC297" s="153" t="s">
        <v>8105</v>
      </c>
      <c r="ED297" s="153" t="s">
        <v>8105</v>
      </c>
      <c r="EE297" s="153" t="s">
        <v>8105</v>
      </c>
      <c r="EF297" s="153" t="s">
        <v>8105</v>
      </c>
      <c r="EG297" s="153" t="s">
        <v>8105</v>
      </c>
      <c r="EH297" s="153" t="s">
        <v>8105</v>
      </c>
      <c r="EI297" s="153" t="s">
        <v>8105</v>
      </c>
      <c r="EJ297" s="153" t="s">
        <v>8105</v>
      </c>
      <c r="EK297" s="153" t="s">
        <v>8105</v>
      </c>
      <c r="EL297" s="153" t="s">
        <v>8105</v>
      </c>
      <c r="EM297" s="153" t="s">
        <v>8105</v>
      </c>
      <c r="EN297" s="153" t="s">
        <v>8105</v>
      </c>
    </row>
    <row r="298" spans="2:144">
      <c r="B298" s="111" t="s">
        <v>8085</v>
      </c>
      <c r="C298" s="140" t="s">
        <v>8141</v>
      </c>
      <c r="D298" s="140"/>
      <c r="E298" s="140"/>
      <c r="F298" s="140"/>
      <c r="G298" s="140"/>
      <c r="H298" s="157"/>
      <c r="I298" s="158"/>
      <c r="J298" s="158"/>
      <c r="K298" s="158"/>
      <c r="L298" s="158"/>
      <c r="M298" s="158"/>
      <c r="N298" s="158"/>
      <c r="O298" s="158"/>
      <c r="P298" s="158"/>
      <c r="Q298" s="158"/>
      <c r="R298" s="158"/>
      <c r="S298" s="158"/>
      <c r="T298" s="158"/>
      <c r="U298" s="158"/>
      <c r="V298" s="158"/>
      <c r="W298" s="158"/>
      <c r="X298" s="158"/>
      <c r="Y298" s="158"/>
      <c r="Z298" s="158"/>
      <c r="AA298" s="158"/>
      <c r="AB298" s="158"/>
      <c r="AC298" s="158"/>
      <c r="AD298" s="158"/>
      <c r="AE298" s="158"/>
      <c r="AF298" s="158"/>
      <c r="AG298" s="158"/>
      <c r="AH298" s="158"/>
      <c r="AI298" s="158"/>
      <c r="AJ298" s="158"/>
      <c r="AK298" s="158"/>
      <c r="AL298" s="158"/>
      <c r="AM298" s="158"/>
      <c r="AN298" s="158"/>
      <c r="AO298" s="158"/>
      <c r="AP298" s="158"/>
      <c r="AQ298" s="158"/>
      <c r="AR298" s="158"/>
      <c r="AS298" s="158"/>
      <c r="AT298" s="158"/>
      <c r="AU298" s="158"/>
      <c r="AV298" s="158"/>
      <c r="AW298" s="158"/>
      <c r="AX298" s="158"/>
      <c r="AY298" s="158"/>
      <c r="AZ298" s="158"/>
      <c r="BA298" s="158"/>
      <c r="BB298" s="158"/>
      <c r="BC298" s="158"/>
      <c r="BD298" s="158"/>
      <c r="BE298" s="158"/>
      <c r="BF298" s="158"/>
      <c r="BG298" s="158"/>
      <c r="BH298" s="158"/>
      <c r="BI298" s="158"/>
      <c r="BJ298" s="158"/>
      <c r="BK298" s="158"/>
      <c r="BL298" s="158"/>
      <c r="BM298" s="158"/>
      <c r="BN298" s="158"/>
      <c r="BO298" s="158"/>
      <c r="BP298" s="158"/>
      <c r="BQ298" s="158"/>
      <c r="BR298" s="158"/>
      <c r="BS298" s="158"/>
      <c r="BT298" s="158"/>
      <c r="BU298" s="158"/>
      <c r="BV298" s="158"/>
      <c r="BW298" s="158"/>
      <c r="BX298" s="158"/>
      <c r="BY298" s="158"/>
      <c r="BZ298" s="158"/>
      <c r="CA298" s="158"/>
      <c r="CB298" s="158"/>
      <c r="CC298" s="158"/>
      <c r="CD298" s="158"/>
      <c r="CE298" s="158"/>
      <c r="CF298" s="158"/>
      <c r="CG298" s="158"/>
      <c r="CH298" s="158"/>
      <c r="CI298" s="158"/>
      <c r="CJ298" s="158"/>
      <c r="CK298" s="158"/>
      <c r="CL298" s="158"/>
      <c r="CM298" s="158"/>
      <c r="CN298" s="158"/>
      <c r="CO298" s="158"/>
      <c r="CP298" s="158"/>
      <c r="CQ298" s="158"/>
      <c r="CR298" s="158"/>
      <c r="CS298" s="158"/>
      <c r="CT298" s="158"/>
      <c r="CU298" s="158"/>
      <c r="CV298" s="158"/>
      <c r="CW298" s="158"/>
      <c r="CX298" s="158"/>
      <c r="CY298" s="158"/>
      <c r="CZ298" s="158"/>
      <c r="DA298" s="158"/>
      <c r="DB298" s="158"/>
      <c r="DC298" s="158"/>
      <c r="DD298" s="158"/>
      <c r="DE298" s="158"/>
      <c r="DF298" s="158"/>
      <c r="DG298" s="158"/>
      <c r="DH298" s="158"/>
      <c r="DI298" s="158"/>
      <c r="DJ298" s="158"/>
      <c r="DK298" s="158"/>
      <c r="DL298" s="158"/>
      <c r="DM298" s="158"/>
      <c r="DN298" s="158"/>
      <c r="DO298" s="158"/>
      <c r="DP298" s="158"/>
      <c r="DQ298" s="158"/>
      <c r="DR298" s="158"/>
      <c r="DS298" s="158"/>
      <c r="DT298" s="158"/>
      <c r="DU298" s="158"/>
      <c r="DV298" s="158"/>
      <c r="DW298" s="158"/>
      <c r="DX298" s="158"/>
      <c r="DY298" s="158"/>
      <c r="DZ298" s="158"/>
      <c r="EA298" s="158"/>
      <c r="EB298" s="158"/>
      <c r="EC298" s="158"/>
      <c r="ED298" s="158"/>
      <c r="EE298" s="158"/>
      <c r="EF298" s="158"/>
      <c r="EG298" s="158"/>
      <c r="EH298" s="158"/>
      <c r="EI298" s="158"/>
      <c r="EJ298" s="158"/>
      <c r="EK298" s="158"/>
      <c r="EL298" s="158"/>
      <c r="EM298" s="158"/>
      <c r="EN298" s="158"/>
    </row>
    <row r="299" spans="2:144">
      <c r="C299" s="120"/>
      <c r="D299" s="129" t="s">
        <v>8142</v>
      </c>
      <c r="E299" s="103"/>
      <c r="F299" s="126"/>
      <c r="G299" s="120"/>
      <c r="I299" s="153" t="s">
        <v>8105</v>
      </c>
      <c r="J299" s="153" t="s">
        <v>8105</v>
      </c>
      <c r="K299" s="153" t="s">
        <v>8105</v>
      </c>
      <c r="L299" s="153" t="s">
        <v>8105</v>
      </c>
      <c r="M299" s="153" t="s">
        <v>8105</v>
      </c>
      <c r="N299" s="153" t="s">
        <v>8105</v>
      </c>
      <c r="O299" s="153" t="s">
        <v>8105</v>
      </c>
      <c r="P299" s="153" t="s">
        <v>8105</v>
      </c>
      <c r="Q299" s="153" t="s">
        <v>8105</v>
      </c>
      <c r="R299" s="153" t="s">
        <v>8105</v>
      </c>
      <c r="S299" s="153" t="s">
        <v>8105</v>
      </c>
      <c r="T299" s="153" t="s">
        <v>8105</v>
      </c>
      <c r="U299" s="153" t="s">
        <v>8105</v>
      </c>
      <c r="V299" s="153" t="s">
        <v>8105</v>
      </c>
      <c r="W299" s="153" t="s">
        <v>8105</v>
      </c>
      <c r="X299" s="153" t="s">
        <v>8105</v>
      </c>
      <c r="Y299" s="153" t="s">
        <v>8105</v>
      </c>
      <c r="Z299" s="153" t="s">
        <v>8105</v>
      </c>
      <c r="AA299" s="153" t="s">
        <v>8105</v>
      </c>
      <c r="AB299" s="153" t="s">
        <v>8105</v>
      </c>
      <c r="AC299" s="153" t="s">
        <v>8105</v>
      </c>
      <c r="AD299" s="153" t="s">
        <v>8105</v>
      </c>
      <c r="AE299" s="153" t="s">
        <v>8105</v>
      </c>
      <c r="AF299" s="153" t="s">
        <v>8105</v>
      </c>
      <c r="AG299" s="153" t="s">
        <v>8105</v>
      </c>
      <c r="AH299" s="153" t="s">
        <v>8105</v>
      </c>
      <c r="AI299" s="153" t="s">
        <v>8105</v>
      </c>
      <c r="AJ299" s="153" t="s">
        <v>8105</v>
      </c>
      <c r="AK299" s="153" t="s">
        <v>8105</v>
      </c>
      <c r="AL299" s="153" t="s">
        <v>8105</v>
      </c>
      <c r="AM299" s="153" t="s">
        <v>8105</v>
      </c>
      <c r="AN299" s="153" t="s">
        <v>8105</v>
      </c>
      <c r="AO299" s="153" t="s">
        <v>8105</v>
      </c>
      <c r="AP299" s="153" t="s">
        <v>8105</v>
      </c>
      <c r="AQ299" s="153" t="s">
        <v>8105</v>
      </c>
      <c r="AR299" s="153" t="s">
        <v>8105</v>
      </c>
      <c r="AS299" s="153" t="s">
        <v>8105</v>
      </c>
      <c r="AT299" s="153" t="s">
        <v>8105</v>
      </c>
      <c r="AU299" s="153" t="s">
        <v>8105</v>
      </c>
      <c r="AV299" s="153" t="s">
        <v>8105</v>
      </c>
      <c r="AW299" s="153" t="s">
        <v>8105</v>
      </c>
      <c r="AX299" s="153" t="s">
        <v>8105</v>
      </c>
      <c r="AY299" s="153" t="s">
        <v>8105</v>
      </c>
      <c r="AZ299" s="153" t="s">
        <v>8105</v>
      </c>
      <c r="BA299" s="153" t="s">
        <v>8105</v>
      </c>
      <c r="BB299" s="153" t="s">
        <v>8105</v>
      </c>
      <c r="BC299" s="153" t="s">
        <v>8105</v>
      </c>
      <c r="BD299" s="153" t="s">
        <v>8105</v>
      </c>
      <c r="BE299" s="153" t="s">
        <v>8105</v>
      </c>
      <c r="BF299" s="153" t="s">
        <v>8105</v>
      </c>
      <c r="BG299" s="153" t="s">
        <v>8105</v>
      </c>
      <c r="BH299" s="153" t="s">
        <v>8105</v>
      </c>
      <c r="BI299" s="153" t="s">
        <v>8105</v>
      </c>
      <c r="BJ299" s="153" t="s">
        <v>8105</v>
      </c>
      <c r="BK299" s="153" t="s">
        <v>8105</v>
      </c>
      <c r="BL299" s="153" t="s">
        <v>8105</v>
      </c>
      <c r="BM299" s="153" t="s">
        <v>8105</v>
      </c>
      <c r="BN299" s="153" t="s">
        <v>8105</v>
      </c>
      <c r="BO299" s="153" t="s">
        <v>8105</v>
      </c>
      <c r="BP299" s="153" t="s">
        <v>8105</v>
      </c>
      <c r="BQ299" s="153" t="s">
        <v>8105</v>
      </c>
      <c r="BR299" s="153" t="s">
        <v>8105</v>
      </c>
      <c r="BS299" s="153" t="s">
        <v>8105</v>
      </c>
      <c r="BT299" s="153" t="s">
        <v>8105</v>
      </c>
      <c r="BU299" s="153" t="s">
        <v>8105</v>
      </c>
      <c r="BV299" s="153" t="s">
        <v>8105</v>
      </c>
      <c r="BW299" s="153" t="s">
        <v>8105</v>
      </c>
      <c r="BX299" s="153" t="s">
        <v>8105</v>
      </c>
      <c r="BY299" s="153" t="s">
        <v>8105</v>
      </c>
      <c r="BZ299" s="153" t="s">
        <v>8105</v>
      </c>
      <c r="CA299" s="153" t="s">
        <v>8105</v>
      </c>
      <c r="CB299" s="153" t="s">
        <v>8105</v>
      </c>
      <c r="CC299" s="153" t="s">
        <v>8105</v>
      </c>
      <c r="CD299" s="153" t="s">
        <v>8105</v>
      </c>
      <c r="CE299" s="153" t="s">
        <v>8105</v>
      </c>
      <c r="CF299" s="153" t="s">
        <v>8105</v>
      </c>
      <c r="CG299" s="153" t="s">
        <v>8105</v>
      </c>
      <c r="CH299" s="153" t="s">
        <v>8105</v>
      </c>
      <c r="CI299" s="153" t="s">
        <v>8105</v>
      </c>
      <c r="CJ299" s="153" t="s">
        <v>8105</v>
      </c>
      <c r="CK299" s="153" t="s">
        <v>8105</v>
      </c>
      <c r="CL299" s="153" t="s">
        <v>8105</v>
      </c>
      <c r="CM299" s="153" t="s">
        <v>8105</v>
      </c>
      <c r="CN299" s="153" t="s">
        <v>8105</v>
      </c>
      <c r="CO299" s="153" t="s">
        <v>8105</v>
      </c>
      <c r="CP299" s="153" t="s">
        <v>8105</v>
      </c>
      <c r="CQ299" s="153" t="s">
        <v>8105</v>
      </c>
      <c r="CR299" s="153" t="s">
        <v>8105</v>
      </c>
      <c r="CS299" s="153" t="s">
        <v>8105</v>
      </c>
      <c r="CT299" s="153" t="s">
        <v>8105</v>
      </c>
      <c r="CU299" s="153" t="s">
        <v>8105</v>
      </c>
      <c r="CV299" s="153" t="s">
        <v>8105</v>
      </c>
      <c r="CW299" s="153" t="s">
        <v>8105</v>
      </c>
      <c r="CX299" s="153" t="s">
        <v>8105</v>
      </c>
      <c r="CY299" s="153" t="s">
        <v>8105</v>
      </c>
      <c r="CZ299" s="153" t="s">
        <v>8105</v>
      </c>
      <c r="DA299" s="153" t="s">
        <v>8105</v>
      </c>
      <c r="DB299" s="153" t="s">
        <v>8105</v>
      </c>
      <c r="DC299" s="153" t="s">
        <v>8105</v>
      </c>
      <c r="DD299" s="153" t="s">
        <v>8105</v>
      </c>
      <c r="DE299" s="153" t="s">
        <v>8105</v>
      </c>
      <c r="DF299" s="153" t="s">
        <v>8105</v>
      </c>
      <c r="DG299" s="153" t="s">
        <v>8105</v>
      </c>
      <c r="DH299" s="153" t="s">
        <v>8105</v>
      </c>
      <c r="DI299" s="153" t="s">
        <v>8105</v>
      </c>
      <c r="DJ299" s="153" t="s">
        <v>8105</v>
      </c>
      <c r="DK299" s="153" t="s">
        <v>8105</v>
      </c>
      <c r="DL299" s="153" t="s">
        <v>8105</v>
      </c>
      <c r="DM299" s="153" t="s">
        <v>8105</v>
      </c>
      <c r="DN299" s="153" t="s">
        <v>8105</v>
      </c>
      <c r="DO299" s="153" t="s">
        <v>8105</v>
      </c>
      <c r="DP299" s="153" t="s">
        <v>8105</v>
      </c>
      <c r="DQ299" s="153" t="s">
        <v>8105</v>
      </c>
      <c r="DR299" s="153" t="s">
        <v>8105</v>
      </c>
      <c r="DS299" s="153" t="s">
        <v>8105</v>
      </c>
      <c r="DT299" s="153" t="s">
        <v>8105</v>
      </c>
      <c r="DU299" s="153" t="s">
        <v>8105</v>
      </c>
      <c r="DV299" s="153" t="s">
        <v>8105</v>
      </c>
      <c r="DW299" s="153" t="s">
        <v>8105</v>
      </c>
      <c r="DX299" s="153" t="s">
        <v>8105</v>
      </c>
      <c r="DY299" s="153" t="s">
        <v>8105</v>
      </c>
      <c r="DZ299" s="153" t="s">
        <v>8105</v>
      </c>
      <c r="EA299" s="153" t="s">
        <v>8105</v>
      </c>
      <c r="EB299" s="153" t="s">
        <v>8105</v>
      </c>
      <c r="EC299" s="153" t="s">
        <v>8105</v>
      </c>
      <c r="ED299" s="153" t="s">
        <v>8105</v>
      </c>
      <c r="EE299" s="153" t="s">
        <v>8105</v>
      </c>
      <c r="EF299" s="153" t="s">
        <v>8105</v>
      </c>
      <c r="EG299" s="153" t="s">
        <v>8105</v>
      </c>
      <c r="EH299" s="153" t="s">
        <v>8105</v>
      </c>
      <c r="EI299" s="153" t="s">
        <v>8105</v>
      </c>
      <c r="EJ299" s="153" t="s">
        <v>8105</v>
      </c>
      <c r="EK299" s="153" t="s">
        <v>8105</v>
      </c>
      <c r="EL299" s="153" t="s">
        <v>8105</v>
      </c>
      <c r="EM299" s="153" t="s">
        <v>8105</v>
      </c>
      <c r="EN299" s="153" t="s">
        <v>8105</v>
      </c>
    </row>
    <row r="300" spans="2:144">
      <c r="C300" s="120"/>
      <c r="D300" s="103"/>
      <c r="E300" s="120" t="s">
        <v>8088</v>
      </c>
      <c r="F300" s="126" t="s">
        <v>8143</v>
      </c>
      <c r="G300" s="151" t="s">
        <v>8090</v>
      </c>
      <c r="H300" s="152" t="s">
        <v>8091</v>
      </c>
      <c r="I300" s="153">
        <v>1453.1202000000001</v>
      </c>
      <c r="J300" s="153">
        <v>95.837000000000003</v>
      </c>
      <c r="K300" s="153">
        <v>1916.5</v>
      </c>
      <c r="L300" s="153">
        <v>35.9</v>
      </c>
      <c r="M300" s="153">
        <v>18.123999999999999</v>
      </c>
      <c r="N300" s="153">
        <v>2559</v>
      </c>
      <c r="O300" s="153">
        <v>7862</v>
      </c>
      <c r="P300" s="153">
        <v>10.276</v>
      </c>
      <c r="Q300" s="153">
        <v>4.0445000000000002</v>
      </c>
      <c r="R300" s="153">
        <v>932</v>
      </c>
      <c r="S300" s="153">
        <v>6.8304999999999998</v>
      </c>
      <c r="T300" s="153">
        <v>21.662299999999998</v>
      </c>
      <c r="U300" s="153">
        <v>9.9510000000000005</v>
      </c>
      <c r="V300" s="153">
        <v>138.01599999999999</v>
      </c>
      <c r="W300" s="153">
        <v>225.27699999999999</v>
      </c>
      <c r="X300" s="153">
        <v>1801.2</v>
      </c>
      <c r="Y300" s="153">
        <v>20.245899999999999</v>
      </c>
      <c r="Z300" s="153">
        <v>138.29150000000001</v>
      </c>
      <c r="AA300" s="153">
        <v>203.4941</v>
      </c>
      <c r="AB300" s="153">
        <v>74.221900000000005</v>
      </c>
      <c r="AC300" s="153">
        <v>0.2339</v>
      </c>
      <c r="AD300" s="153">
        <v>16.998899999999999</v>
      </c>
      <c r="AE300" s="153">
        <v>6.125</v>
      </c>
      <c r="AF300" s="153">
        <v>46.184899999999999</v>
      </c>
      <c r="AG300" s="153">
        <v>97.894400000000005</v>
      </c>
      <c r="AH300" s="153">
        <v>2.1181999999999999</v>
      </c>
      <c r="AI300" s="153">
        <v>44.489800000000002</v>
      </c>
      <c r="AJ300" s="153">
        <v>244.09100000000001</v>
      </c>
      <c r="AK300" s="153">
        <v>8.2967999999999993</v>
      </c>
      <c r="AL300" s="153">
        <v>15.3931</v>
      </c>
      <c r="AM300" s="153">
        <v>14.929399999999999</v>
      </c>
      <c r="AN300" s="153">
        <v>953.19140000000004</v>
      </c>
      <c r="AO300" s="153">
        <v>42.355600000000003</v>
      </c>
      <c r="AP300" s="153">
        <v>49.3752</v>
      </c>
      <c r="AQ300" s="153">
        <v>2.8799999999999999E-2</v>
      </c>
      <c r="AR300" s="153">
        <v>343.19900000000001</v>
      </c>
      <c r="AS300" s="153">
        <v>58.804499999999997</v>
      </c>
      <c r="AT300" s="153">
        <v>29.314900000000002</v>
      </c>
      <c r="AU300" s="153">
        <v>16.751100000000001</v>
      </c>
      <c r="AV300" s="153">
        <v>381.52929999999998</v>
      </c>
      <c r="AW300" s="153" t="s">
        <v>7469</v>
      </c>
      <c r="AX300" s="153">
        <v>1.1397999999999999</v>
      </c>
      <c r="AY300" s="153" t="s">
        <v>7469</v>
      </c>
      <c r="AZ300" s="153">
        <v>86.599699999999999</v>
      </c>
      <c r="BA300" s="153">
        <v>8.7828999999999997</v>
      </c>
      <c r="BB300" s="153">
        <v>52.06</v>
      </c>
      <c r="BC300" s="153">
        <v>5.9939999999999998</v>
      </c>
      <c r="BD300" s="153">
        <v>1.466</v>
      </c>
      <c r="BE300" s="153">
        <v>1.0852999999999999</v>
      </c>
      <c r="BF300" s="153">
        <v>5.6117999999999997</v>
      </c>
      <c r="BG300" s="153" t="s">
        <v>7469</v>
      </c>
      <c r="BH300" s="153">
        <v>79.415000000000006</v>
      </c>
      <c r="BI300" s="153">
        <v>71.287000000000006</v>
      </c>
      <c r="BJ300" s="153">
        <v>15.106299999999999</v>
      </c>
      <c r="BK300" s="153">
        <v>1.4253</v>
      </c>
      <c r="BL300" s="153">
        <v>53.863999999999997</v>
      </c>
      <c r="BM300" s="153">
        <v>49.330800000000004</v>
      </c>
      <c r="BN300" s="153">
        <v>467.93</v>
      </c>
      <c r="BO300" s="153">
        <v>1.06E-2</v>
      </c>
      <c r="BP300" s="153">
        <v>4.1303999999999998</v>
      </c>
      <c r="BQ300" s="153">
        <v>4.4283000000000001</v>
      </c>
      <c r="BR300" s="153">
        <v>1.2783</v>
      </c>
      <c r="BS300" s="153">
        <v>267.36</v>
      </c>
      <c r="BT300" s="153">
        <v>1.8061</v>
      </c>
      <c r="BU300" s="153">
        <v>63.895400000000002</v>
      </c>
      <c r="BV300" s="153">
        <v>4.2798999999999996</v>
      </c>
      <c r="BW300" s="153" t="s">
        <v>7469</v>
      </c>
      <c r="BX300" s="153">
        <v>29.554400000000001</v>
      </c>
      <c r="BY300" s="153">
        <v>3.3999999999999998E-3</v>
      </c>
      <c r="BZ300" s="153" t="s">
        <v>7469</v>
      </c>
      <c r="CA300" s="153">
        <v>118.752</v>
      </c>
      <c r="CB300" s="153">
        <v>19.497599999999998</v>
      </c>
      <c r="CC300" s="153" t="s">
        <v>7469</v>
      </c>
      <c r="CD300" s="153">
        <v>14.593</v>
      </c>
      <c r="CE300" s="153">
        <v>0.70750000000000002</v>
      </c>
      <c r="CF300" s="153">
        <v>11.2171</v>
      </c>
      <c r="CG300" s="153">
        <v>0.44490000000000002</v>
      </c>
      <c r="CH300" s="153">
        <v>7.7560000000000002</v>
      </c>
      <c r="CI300" s="153">
        <v>274.86340000000001</v>
      </c>
      <c r="CJ300" s="153" t="s">
        <v>7469</v>
      </c>
      <c r="CK300" s="153" t="s">
        <v>7469</v>
      </c>
      <c r="CL300" s="153" t="s">
        <v>7469</v>
      </c>
      <c r="CM300" s="153" t="s">
        <v>7469</v>
      </c>
      <c r="CN300" s="153" t="s">
        <v>7469</v>
      </c>
      <c r="CO300" s="153">
        <v>35.378399999999999</v>
      </c>
      <c r="CP300" s="153">
        <v>97.578299999999999</v>
      </c>
      <c r="CQ300" s="153">
        <v>1.4091</v>
      </c>
      <c r="CR300" s="153" t="s">
        <v>7469</v>
      </c>
      <c r="CS300" s="153">
        <v>212.28</v>
      </c>
      <c r="CT300" s="153">
        <v>7.7935999999999996</v>
      </c>
      <c r="CU300" s="153">
        <v>31.708100000000002</v>
      </c>
      <c r="CV300" s="153" t="s">
        <v>7469</v>
      </c>
      <c r="CW300" s="153" t="s">
        <v>7469</v>
      </c>
      <c r="CX300" s="153" t="s">
        <v>7469</v>
      </c>
      <c r="CY300" s="153">
        <v>145.29990000000001</v>
      </c>
      <c r="CZ300" s="153">
        <v>33.367400000000004</v>
      </c>
      <c r="DA300" s="153">
        <v>16.385899999999999</v>
      </c>
      <c r="DB300" s="153" t="s">
        <v>7469</v>
      </c>
      <c r="DC300" s="153">
        <v>40.749200000000002</v>
      </c>
      <c r="DD300" s="153">
        <v>14.285500000000001</v>
      </c>
      <c r="DE300" s="153">
        <v>3.8290000000000002</v>
      </c>
      <c r="DF300" s="153" t="s">
        <v>7469</v>
      </c>
      <c r="DG300" s="153">
        <v>56.288600000000002</v>
      </c>
      <c r="DH300" s="153">
        <v>0.1192</v>
      </c>
      <c r="DI300" s="153">
        <v>97.748199999999997</v>
      </c>
      <c r="DJ300" s="153" t="s">
        <v>7469</v>
      </c>
      <c r="DK300" s="153">
        <v>5.0362999999999998</v>
      </c>
      <c r="DL300" s="153">
        <v>80.813000000000002</v>
      </c>
      <c r="DM300" s="153">
        <v>18.2239</v>
      </c>
      <c r="DN300" s="153">
        <v>1986.3539000000001</v>
      </c>
      <c r="DO300" s="153">
        <v>345.23880000000003</v>
      </c>
      <c r="DP300" s="153">
        <v>12.0961</v>
      </c>
      <c r="DQ300" s="153">
        <v>38.004199999999997</v>
      </c>
      <c r="DR300" s="153" t="s">
        <v>7469</v>
      </c>
      <c r="DS300" s="153" t="s">
        <v>7469</v>
      </c>
      <c r="DT300" s="153">
        <v>94.797600000000003</v>
      </c>
      <c r="DU300" s="153">
        <v>178.40209999999999</v>
      </c>
      <c r="DV300" s="153">
        <v>0</v>
      </c>
      <c r="DW300" s="153" t="s">
        <v>7469</v>
      </c>
      <c r="DX300" s="153">
        <v>22.3751</v>
      </c>
      <c r="DY300" s="153">
        <v>41.26</v>
      </c>
      <c r="DZ300" s="153">
        <v>12.8775</v>
      </c>
      <c r="EA300" s="153">
        <v>106.5181</v>
      </c>
      <c r="EB300" s="153">
        <v>14.790900000000001</v>
      </c>
      <c r="EC300" s="153">
        <v>156.15299999999999</v>
      </c>
      <c r="ED300" s="153">
        <v>21.534700000000001</v>
      </c>
      <c r="EE300" s="153" t="s">
        <v>7469</v>
      </c>
      <c r="EF300" s="153">
        <v>25.744900000000001</v>
      </c>
      <c r="EG300" s="153">
        <v>46.686500000000002</v>
      </c>
      <c r="EH300" s="153">
        <v>10.1137</v>
      </c>
      <c r="EI300" s="153">
        <v>7.6299000000000001</v>
      </c>
      <c r="EJ300" s="153" t="s">
        <v>7469</v>
      </c>
      <c r="EK300" s="153">
        <v>4.0399999999999998E-2</v>
      </c>
      <c r="EL300" s="153">
        <v>0</v>
      </c>
      <c r="EM300" s="153">
        <v>132.14179999999999</v>
      </c>
      <c r="EN300" s="153">
        <v>41.220999999999997</v>
      </c>
    </row>
    <row r="301" spans="2:144">
      <c r="C301" s="120"/>
      <c r="D301" s="103"/>
      <c r="E301" s="120" t="s">
        <v>8092</v>
      </c>
      <c r="F301" s="126" t="s">
        <v>8143</v>
      </c>
      <c r="G301" s="151" t="s">
        <v>8090</v>
      </c>
      <c r="H301" s="152" t="s">
        <v>8091</v>
      </c>
      <c r="I301" s="153">
        <v>1515.479</v>
      </c>
      <c r="J301" s="153">
        <v>110.1</v>
      </c>
      <c r="K301" s="153">
        <v>1994.8</v>
      </c>
      <c r="L301" s="153">
        <v>38.390999999999998</v>
      </c>
      <c r="M301" s="153">
        <v>98.159000000000006</v>
      </c>
      <c r="N301" s="153">
        <v>2456</v>
      </c>
      <c r="O301" s="153">
        <v>9613</v>
      </c>
      <c r="P301" s="153">
        <v>13.643000000000001</v>
      </c>
      <c r="Q301" s="153">
        <v>2.2675000000000001</v>
      </c>
      <c r="R301" s="153">
        <v>904</v>
      </c>
      <c r="S301" s="153">
        <v>7.9901</v>
      </c>
      <c r="T301" s="153">
        <v>16.096</v>
      </c>
      <c r="U301" s="153">
        <v>9.7140000000000004</v>
      </c>
      <c r="V301" s="153">
        <v>159.21799999999999</v>
      </c>
      <c r="W301" s="153">
        <v>243.30719999999999</v>
      </c>
      <c r="X301" s="153">
        <v>2163</v>
      </c>
      <c r="Y301" s="153" t="s">
        <v>7469</v>
      </c>
      <c r="Z301" s="153">
        <v>142.6722</v>
      </c>
      <c r="AA301" s="153">
        <v>241.9562</v>
      </c>
      <c r="AB301" s="153">
        <v>84.203400000000002</v>
      </c>
      <c r="AC301" s="153">
        <v>0.76800000000000002</v>
      </c>
      <c r="AD301" s="153">
        <v>47.202800000000003</v>
      </c>
      <c r="AE301" s="153">
        <v>8.2028999999999996</v>
      </c>
      <c r="AF301" s="153">
        <v>52.689599999999999</v>
      </c>
      <c r="AG301" s="153">
        <v>109.3884</v>
      </c>
      <c r="AH301" s="153">
        <v>1.9484999999999999</v>
      </c>
      <c r="AI301" s="153">
        <v>43.494300000000003</v>
      </c>
      <c r="AJ301" s="153">
        <v>326.947</v>
      </c>
      <c r="AK301" s="153">
        <v>8.9093999999999998</v>
      </c>
      <c r="AL301" s="153">
        <v>16.943999999999999</v>
      </c>
      <c r="AM301" s="153">
        <v>18.286799999999999</v>
      </c>
      <c r="AN301" s="153">
        <v>1026.711</v>
      </c>
      <c r="AO301" s="153">
        <v>52.946100000000001</v>
      </c>
      <c r="AP301" s="153">
        <v>45.055300000000003</v>
      </c>
      <c r="AQ301" s="153">
        <v>1.4534</v>
      </c>
      <c r="AR301" s="153">
        <v>433.89499999999998</v>
      </c>
      <c r="AS301" s="153">
        <v>64.865899999999996</v>
      </c>
      <c r="AT301" s="153">
        <v>30.3566</v>
      </c>
      <c r="AU301" s="153">
        <v>15.6372</v>
      </c>
      <c r="AV301" s="153">
        <v>447.32600000000002</v>
      </c>
      <c r="AW301" s="153" t="s">
        <v>7469</v>
      </c>
      <c r="AX301" s="153" t="s">
        <v>7469</v>
      </c>
      <c r="AY301" s="153" t="s">
        <v>7469</v>
      </c>
      <c r="AZ301" s="153">
        <v>104.53530000000001</v>
      </c>
      <c r="BA301" s="153">
        <v>3.1019000000000001</v>
      </c>
      <c r="BB301" s="153">
        <v>66.06</v>
      </c>
      <c r="BC301" s="153">
        <v>6.8170000000000002</v>
      </c>
      <c r="BD301" s="153">
        <v>3.2839999999999998</v>
      </c>
      <c r="BE301" s="153">
        <v>0.5393</v>
      </c>
      <c r="BF301" s="153">
        <v>5.4988000000000001</v>
      </c>
      <c r="BG301" s="153" t="s">
        <v>7469</v>
      </c>
      <c r="BH301" s="153">
        <v>137.017</v>
      </c>
      <c r="BI301" s="153">
        <v>120.575</v>
      </c>
      <c r="BJ301" s="153">
        <v>14.896599999999999</v>
      </c>
      <c r="BK301" s="153">
        <v>1.6661999999999999</v>
      </c>
      <c r="BL301" s="153">
        <v>87.281899999999993</v>
      </c>
      <c r="BM301" s="153">
        <v>52.812899999999999</v>
      </c>
      <c r="BN301" s="153">
        <v>518.70899999999995</v>
      </c>
      <c r="BO301" s="153">
        <v>0</v>
      </c>
      <c r="BP301" s="153">
        <v>3.7622</v>
      </c>
      <c r="BQ301" s="153">
        <v>7.4904000000000002</v>
      </c>
      <c r="BR301" s="153">
        <v>1.4958</v>
      </c>
      <c r="BS301" s="153">
        <v>354.58600000000001</v>
      </c>
      <c r="BT301" s="153">
        <v>2.9927000000000001</v>
      </c>
      <c r="BU301" s="153">
        <v>106.3433</v>
      </c>
      <c r="BV301" s="153">
        <v>6.7077</v>
      </c>
      <c r="BW301" s="153" t="s">
        <v>7469</v>
      </c>
      <c r="BX301" s="153">
        <v>36.0137</v>
      </c>
      <c r="BY301" s="153">
        <v>2.9999999999999997E-4</v>
      </c>
      <c r="BZ301" s="153">
        <v>30.391999999999999</v>
      </c>
      <c r="CA301" s="153">
        <v>249.82400000000001</v>
      </c>
      <c r="CB301" s="153">
        <v>21.3964</v>
      </c>
      <c r="CC301" s="153">
        <v>0</v>
      </c>
      <c r="CD301" s="153">
        <v>16.160399999999999</v>
      </c>
      <c r="CE301" s="153">
        <v>0.84640000000000004</v>
      </c>
      <c r="CF301" s="153">
        <v>33.997700000000002</v>
      </c>
      <c r="CG301" s="153">
        <v>0.73109999999999997</v>
      </c>
      <c r="CH301" s="153">
        <v>7.5060000000000002</v>
      </c>
      <c r="CI301" s="153">
        <v>456.68430000000001</v>
      </c>
      <c r="CJ301" s="153" t="s">
        <v>7469</v>
      </c>
      <c r="CK301" s="153" t="s">
        <v>7469</v>
      </c>
      <c r="CL301" s="153" t="s">
        <v>7469</v>
      </c>
      <c r="CM301" s="153">
        <v>20.460599999999999</v>
      </c>
      <c r="CN301" s="153" t="s">
        <v>7469</v>
      </c>
      <c r="CO301" s="153">
        <v>36.573399999999999</v>
      </c>
      <c r="CP301" s="153">
        <v>106.21680000000001</v>
      </c>
      <c r="CQ301" s="153">
        <v>2.8252000000000002</v>
      </c>
      <c r="CR301" s="153" t="s">
        <v>7469</v>
      </c>
      <c r="CS301" s="153">
        <v>253.48400000000001</v>
      </c>
      <c r="CT301" s="153">
        <v>9.7258999999999993</v>
      </c>
      <c r="CU301" s="153">
        <v>27.2776</v>
      </c>
      <c r="CV301" s="153" t="s">
        <v>7469</v>
      </c>
      <c r="CW301" s="153" t="s">
        <v>7469</v>
      </c>
      <c r="CX301" s="153" t="s">
        <v>7469</v>
      </c>
      <c r="CY301" s="153">
        <v>143.34639999999999</v>
      </c>
      <c r="CZ301" s="153">
        <v>33.640799999999999</v>
      </c>
      <c r="DA301" s="153">
        <v>20.474599999999999</v>
      </c>
      <c r="DB301" s="153" t="s">
        <v>7469</v>
      </c>
      <c r="DC301" s="153">
        <v>46.0197</v>
      </c>
      <c r="DD301" s="153">
        <v>13.5875</v>
      </c>
      <c r="DE301" s="153">
        <v>2.552</v>
      </c>
      <c r="DF301" s="153" t="s">
        <v>7469</v>
      </c>
      <c r="DG301" s="153">
        <v>72.390299999999996</v>
      </c>
      <c r="DH301" s="153">
        <v>0</v>
      </c>
      <c r="DI301" s="153">
        <v>99.378900000000002</v>
      </c>
      <c r="DJ301" s="153" t="s">
        <v>7469</v>
      </c>
      <c r="DK301" s="153">
        <v>6.8304999999999998</v>
      </c>
      <c r="DL301" s="153">
        <v>69.934799999999996</v>
      </c>
      <c r="DM301" s="153">
        <v>18.2483</v>
      </c>
      <c r="DN301" s="153">
        <v>1859.2536</v>
      </c>
      <c r="DO301" s="153">
        <v>277.9144</v>
      </c>
      <c r="DP301" s="153">
        <v>11.1564</v>
      </c>
      <c r="DQ301" s="153">
        <v>49.3292</v>
      </c>
      <c r="DR301" s="153" t="s">
        <v>7469</v>
      </c>
      <c r="DS301" s="153">
        <v>19.8338</v>
      </c>
      <c r="DT301" s="153">
        <v>136.6859</v>
      </c>
      <c r="DU301" s="153">
        <v>144.24719999999999</v>
      </c>
      <c r="DV301" s="153">
        <v>0</v>
      </c>
      <c r="DW301" s="153" t="s">
        <v>7469</v>
      </c>
      <c r="DX301" s="153">
        <v>26.1326</v>
      </c>
      <c r="DY301" s="153">
        <v>38.704300000000003</v>
      </c>
      <c r="DZ301" s="153">
        <v>13.0199</v>
      </c>
      <c r="EA301" s="153">
        <v>116.3873</v>
      </c>
      <c r="EB301" s="153">
        <v>13.7347</v>
      </c>
      <c r="EC301" s="153">
        <v>226.58690000000001</v>
      </c>
      <c r="ED301" s="153">
        <v>22.322099999999999</v>
      </c>
      <c r="EE301" s="153">
        <v>0</v>
      </c>
      <c r="EF301" s="153">
        <v>24.735600000000002</v>
      </c>
      <c r="EG301" s="153">
        <v>53.650399999999998</v>
      </c>
      <c r="EH301" s="153">
        <v>13.319699999999999</v>
      </c>
      <c r="EI301" s="153">
        <v>8.9572000000000003</v>
      </c>
      <c r="EJ301" s="153" t="s">
        <v>7469</v>
      </c>
      <c r="EK301" s="153">
        <v>1.2500000000000001E-2</v>
      </c>
      <c r="EL301" s="153">
        <v>0.104</v>
      </c>
      <c r="EM301" s="153">
        <v>155.97710000000001</v>
      </c>
      <c r="EN301" s="153">
        <v>53.357700000000001</v>
      </c>
    </row>
    <row r="302" spans="2:144">
      <c r="C302" s="120"/>
      <c r="D302" s="103"/>
      <c r="E302" s="120" t="s">
        <v>8093</v>
      </c>
      <c r="F302" s="126" t="s">
        <v>8143</v>
      </c>
      <c r="G302" s="151" t="s">
        <v>8090</v>
      </c>
      <c r="H302" s="152" t="s">
        <v>8091</v>
      </c>
      <c r="I302" s="153">
        <v>1630.9652000000001</v>
      </c>
      <c r="J302" s="153">
        <v>135.922</v>
      </c>
      <c r="K302" s="153">
        <v>2064.9</v>
      </c>
      <c r="L302" s="153">
        <v>36.387999999999998</v>
      </c>
      <c r="M302" s="153">
        <v>94.893000000000001</v>
      </c>
      <c r="N302" s="153">
        <v>2490</v>
      </c>
      <c r="O302" s="153">
        <v>10811</v>
      </c>
      <c r="P302" s="153">
        <v>6.6189999999999998</v>
      </c>
      <c r="Q302" s="153">
        <v>2.8368000000000002</v>
      </c>
      <c r="R302" s="153">
        <v>1040</v>
      </c>
      <c r="S302" s="153">
        <v>9.1969999999999992</v>
      </c>
      <c r="T302" s="153">
        <v>12.8459</v>
      </c>
      <c r="U302" s="153">
        <v>16.876999999999999</v>
      </c>
      <c r="V302" s="153">
        <v>179.917</v>
      </c>
      <c r="W302" s="153">
        <v>251.41390000000001</v>
      </c>
      <c r="X302" s="153">
        <v>2594.4</v>
      </c>
      <c r="Y302" s="153">
        <v>22.1739</v>
      </c>
      <c r="Z302" s="153">
        <v>154.20339999999999</v>
      </c>
      <c r="AA302" s="153">
        <v>291.61869999999999</v>
      </c>
      <c r="AB302" s="153">
        <v>89.494699999999995</v>
      </c>
      <c r="AC302" s="153">
        <v>0.20699999999999999</v>
      </c>
      <c r="AD302" s="153">
        <v>29.835000000000001</v>
      </c>
      <c r="AE302" s="153">
        <v>9.6357999999999997</v>
      </c>
      <c r="AF302" s="153">
        <v>51.8977</v>
      </c>
      <c r="AG302" s="153">
        <v>138.06649999999999</v>
      </c>
      <c r="AH302" s="153" t="s">
        <v>7469</v>
      </c>
      <c r="AI302" s="153">
        <v>43.328899999999997</v>
      </c>
      <c r="AJ302" s="153">
        <v>411.48599999999999</v>
      </c>
      <c r="AK302" s="153">
        <v>6.9424000000000001</v>
      </c>
      <c r="AL302" s="153">
        <v>16.0687</v>
      </c>
      <c r="AM302" s="153">
        <v>22.916799999999999</v>
      </c>
      <c r="AN302" s="153">
        <v>827.5652</v>
      </c>
      <c r="AO302" s="153">
        <v>67.681899999999999</v>
      </c>
      <c r="AP302" s="153">
        <v>40.372599999999998</v>
      </c>
      <c r="AQ302" s="153">
        <v>2.4746000000000001</v>
      </c>
      <c r="AR302" s="153">
        <v>464.43099999999998</v>
      </c>
      <c r="AS302" s="153">
        <v>69.391000000000005</v>
      </c>
      <c r="AT302" s="153">
        <v>30.910599999999999</v>
      </c>
      <c r="AU302" s="153">
        <v>12.493</v>
      </c>
      <c r="AV302" s="153">
        <v>529.07259999999997</v>
      </c>
      <c r="AW302" s="153" t="s">
        <v>7469</v>
      </c>
      <c r="AX302" s="153">
        <v>0.45929999999999999</v>
      </c>
      <c r="AY302" s="153" t="s">
        <v>7469</v>
      </c>
      <c r="AZ302" s="153">
        <v>92.971100000000007</v>
      </c>
      <c r="BA302" s="153">
        <v>2.3871000000000002</v>
      </c>
      <c r="BB302" s="153">
        <v>122.212</v>
      </c>
      <c r="BC302" s="153">
        <v>5.0410000000000004</v>
      </c>
      <c r="BD302" s="153">
        <v>4.8860000000000001</v>
      </c>
      <c r="BE302" s="153">
        <v>0.55049999999999999</v>
      </c>
      <c r="BF302" s="153">
        <v>4.6529999999999996</v>
      </c>
      <c r="BG302" s="153">
        <v>46.473999999999997</v>
      </c>
      <c r="BH302" s="153">
        <v>199.07599999999999</v>
      </c>
      <c r="BI302" s="153">
        <v>174.886</v>
      </c>
      <c r="BJ302" s="153">
        <v>14.736700000000001</v>
      </c>
      <c r="BK302" s="153">
        <v>2.0895999999999999</v>
      </c>
      <c r="BL302" s="153">
        <v>144.0266</v>
      </c>
      <c r="BM302" s="153">
        <v>52.958199999999998</v>
      </c>
      <c r="BN302" s="153">
        <v>552.76499999999999</v>
      </c>
      <c r="BO302" s="153">
        <v>1.4148000000000001</v>
      </c>
      <c r="BP302" s="153">
        <v>13.5787</v>
      </c>
      <c r="BQ302" s="153">
        <v>11.187900000000001</v>
      </c>
      <c r="BR302" s="153">
        <v>1.8422000000000001</v>
      </c>
      <c r="BS302" s="153">
        <v>440.221</v>
      </c>
      <c r="BT302" s="153">
        <v>3.4177</v>
      </c>
      <c r="BU302" s="153">
        <v>107.5723</v>
      </c>
      <c r="BV302" s="153">
        <v>7.7443999999999997</v>
      </c>
      <c r="BW302" s="153" t="s">
        <v>7469</v>
      </c>
      <c r="BX302" s="153">
        <v>38.132399999999997</v>
      </c>
      <c r="BY302" s="153">
        <v>0</v>
      </c>
      <c r="BZ302" s="153">
        <v>33.728999999999999</v>
      </c>
      <c r="CA302" s="153">
        <v>481.41300000000001</v>
      </c>
      <c r="CB302" s="153">
        <v>22.766999999999999</v>
      </c>
      <c r="CC302" s="153" t="s">
        <v>7469</v>
      </c>
      <c r="CD302" s="153">
        <v>21.5595</v>
      </c>
      <c r="CE302" s="153">
        <v>0.15770000000000001</v>
      </c>
      <c r="CF302" s="153">
        <v>24.3109</v>
      </c>
      <c r="CG302" s="153">
        <v>0.36840000000000001</v>
      </c>
      <c r="CH302" s="153">
        <v>6.4520999999999997</v>
      </c>
      <c r="CI302" s="153">
        <v>603.70630000000006</v>
      </c>
      <c r="CJ302" s="153">
        <v>21.952500000000001</v>
      </c>
      <c r="CK302" s="153" t="s">
        <v>7469</v>
      </c>
      <c r="CL302" s="153">
        <v>1.9157999999999999</v>
      </c>
      <c r="CM302" s="153">
        <v>33.548299999999998</v>
      </c>
      <c r="CN302" s="153" t="s">
        <v>7469</v>
      </c>
      <c r="CO302" s="153">
        <v>38.8123</v>
      </c>
      <c r="CP302" s="153">
        <v>145.13079999999999</v>
      </c>
      <c r="CQ302" s="153">
        <v>3.8801000000000001</v>
      </c>
      <c r="CR302" s="153" t="s">
        <v>7469</v>
      </c>
      <c r="CS302" s="153">
        <v>215.691</v>
      </c>
      <c r="CT302" s="153">
        <v>10.067399999999999</v>
      </c>
      <c r="CU302" s="153">
        <v>28.755500000000001</v>
      </c>
      <c r="CV302" s="153" t="s">
        <v>7469</v>
      </c>
      <c r="CW302" s="153" t="s">
        <v>7469</v>
      </c>
      <c r="CX302" s="153" t="s">
        <v>7469</v>
      </c>
      <c r="CY302" s="153">
        <v>151.29089999999999</v>
      </c>
      <c r="CZ302" s="153">
        <v>34.797499999999999</v>
      </c>
      <c r="DA302" s="153">
        <v>27.958300000000001</v>
      </c>
      <c r="DB302" s="153" t="s">
        <v>7469</v>
      </c>
      <c r="DC302" s="153">
        <v>60.397500000000001</v>
      </c>
      <c r="DD302" s="153">
        <v>26.253299999999999</v>
      </c>
      <c r="DE302" s="153">
        <v>2.1406000000000001</v>
      </c>
      <c r="DF302" s="153" t="s">
        <v>7469</v>
      </c>
      <c r="DG302" s="153">
        <v>92.900700000000001</v>
      </c>
      <c r="DH302" s="153">
        <v>0</v>
      </c>
      <c r="DI302" s="153">
        <v>73.192700000000002</v>
      </c>
      <c r="DJ302" s="153" t="s">
        <v>7469</v>
      </c>
      <c r="DK302" s="153">
        <v>7.7304000000000004</v>
      </c>
      <c r="DL302" s="153">
        <v>66.2346</v>
      </c>
      <c r="DM302" s="153">
        <v>19.776700000000002</v>
      </c>
      <c r="DN302" s="153">
        <v>1685.0739000000001</v>
      </c>
      <c r="DO302" s="153">
        <v>151.6884</v>
      </c>
      <c r="DP302" s="153">
        <v>6.9810999999999996</v>
      </c>
      <c r="DQ302" s="153">
        <v>61.896700000000003</v>
      </c>
      <c r="DR302" s="153" t="s">
        <v>7469</v>
      </c>
      <c r="DS302" s="153">
        <v>21.687799999999999</v>
      </c>
      <c r="DT302" s="153">
        <v>191.93790000000001</v>
      </c>
      <c r="DU302" s="153">
        <v>127.3793</v>
      </c>
      <c r="DV302" s="153" t="s">
        <v>7469</v>
      </c>
      <c r="DW302" s="153" t="s">
        <v>7469</v>
      </c>
      <c r="DX302" s="153">
        <v>31.543600000000001</v>
      </c>
      <c r="DY302" s="153">
        <v>34.448</v>
      </c>
      <c r="DZ302" s="153">
        <v>14.026300000000001</v>
      </c>
      <c r="EA302" s="153">
        <v>129.3056</v>
      </c>
      <c r="EB302" s="153">
        <v>19.491499999999998</v>
      </c>
      <c r="EC302" s="153">
        <v>239.38040000000001</v>
      </c>
      <c r="ED302" s="153">
        <v>29.9803</v>
      </c>
      <c r="EE302" s="153">
        <v>0</v>
      </c>
      <c r="EF302" s="153">
        <v>134.4974</v>
      </c>
      <c r="EG302" s="153">
        <v>64.533000000000001</v>
      </c>
      <c r="EH302" s="153">
        <v>12.662000000000001</v>
      </c>
      <c r="EI302" s="153">
        <v>11.4764</v>
      </c>
      <c r="EJ302" s="153" t="s">
        <v>7469</v>
      </c>
      <c r="EK302" s="153">
        <v>1.34E-2</v>
      </c>
      <c r="EL302" s="153">
        <v>9.8199999999999996E-2</v>
      </c>
      <c r="EM302" s="153">
        <v>184.91919999999999</v>
      </c>
      <c r="EN302" s="153">
        <v>76.855400000000003</v>
      </c>
    </row>
    <row r="303" spans="2:144">
      <c r="C303" s="120"/>
      <c r="D303" s="103"/>
      <c r="E303" s="120" t="s">
        <v>8094</v>
      </c>
      <c r="F303" s="126" t="s">
        <v>8143</v>
      </c>
      <c r="G303" s="151" t="s">
        <v>8090</v>
      </c>
      <c r="H303" s="152" t="s">
        <v>8091</v>
      </c>
      <c r="I303" s="153">
        <v>1734.1812</v>
      </c>
      <c r="J303" s="153">
        <v>145.6</v>
      </c>
      <c r="K303" s="153">
        <v>2166.8000000000002</v>
      </c>
      <c r="L303" s="153">
        <v>31.187000000000001</v>
      </c>
      <c r="M303" s="153">
        <v>88.465000000000003</v>
      </c>
      <c r="N303" s="153">
        <v>2551</v>
      </c>
      <c r="O303" s="153">
        <v>11767</v>
      </c>
      <c r="P303" s="153">
        <v>7.2770000000000001</v>
      </c>
      <c r="Q303" s="153">
        <v>5.1144999999999996</v>
      </c>
      <c r="R303" s="153">
        <v>893</v>
      </c>
      <c r="S303" s="153">
        <v>11.8064</v>
      </c>
      <c r="T303" s="153">
        <v>18.840900000000001</v>
      </c>
      <c r="U303" s="153">
        <v>20.895</v>
      </c>
      <c r="V303" s="153">
        <v>242.43299999999999</v>
      </c>
      <c r="W303" s="153">
        <v>153.75970000000001</v>
      </c>
      <c r="X303" s="153">
        <v>3342.2</v>
      </c>
      <c r="Y303" s="153">
        <v>21.758900000000001</v>
      </c>
      <c r="Z303" s="153">
        <v>158.41480000000001</v>
      </c>
      <c r="AA303" s="153">
        <v>404.53489999999999</v>
      </c>
      <c r="AB303" s="153">
        <v>102.74460000000001</v>
      </c>
      <c r="AC303" s="153">
        <v>0.193</v>
      </c>
      <c r="AD303" s="153">
        <v>14.735300000000001</v>
      </c>
      <c r="AE303" s="153">
        <v>10.219099999999999</v>
      </c>
      <c r="AF303" s="153">
        <v>64.381</v>
      </c>
      <c r="AG303" s="153">
        <v>140.88290000000001</v>
      </c>
      <c r="AH303" s="153">
        <v>2.2351999999999999</v>
      </c>
      <c r="AI303" s="153">
        <v>48.215699999999998</v>
      </c>
      <c r="AJ303" s="153">
        <v>535.404</v>
      </c>
      <c r="AK303" s="153">
        <v>4.0999999999999996</v>
      </c>
      <c r="AL303" s="153">
        <v>17.968299999999999</v>
      </c>
      <c r="AM303" s="153">
        <v>27.403500000000001</v>
      </c>
      <c r="AN303" s="153">
        <v>519.67349999999999</v>
      </c>
      <c r="AO303" s="153">
        <v>84.915800000000004</v>
      </c>
      <c r="AP303" s="153">
        <v>44.869</v>
      </c>
      <c r="AQ303" s="153">
        <v>3.6095000000000002</v>
      </c>
      <c r="AR303" s="153">
        <v>502.91699999999997</v>
      </c>
      <c r="AS303" s="153">
        <v>80.426199999999994</v>
      </c>
      <c r="AT303" s="153">
        <v>36.851300000000002</v>
      </c>
      <c r="AU303" s="153">
        <v>11.532500000000001</v>
      </c>
      <c r="AV303" s="153">
        <v>680.07119999999998</v>
      </c>
      <c r="AW303" s="153" t="s">
        <v>7469</v>
      </c>
      <c r="AX303" s="153">
        <v>0</v>
      </c>
      <c r="AY303" s="153" t="s">
        <v>7469</v>
      </c>
      <c r="AZ303" s="153">
        <v>104.6853</v>
      </c>
      <c r="BA303" s="153">
        <v>2.4060000000000001</v>
      </c>
      <c r="BB303" s="153">
        <v>230.66499999999999</v>
      </c>
      <c r="BC303" s="153">
        <v>4.2140000000000004</v>
      </c>
      <c r="BD303" s="153">
        <v>10.281000000000001</v>
      </c>
      <c r="BE303" s="153">
        <v>0.61170000000000002</v>
      </c>
      <c r="BF303" s="153">
        <v>5.9493999999999998</v>
      </c>
      <c r="BG303" s="153">
        <v>93.055999999999997</v>
      </c>
      <c r="BH303" s="153">
        <v>281.34100000000001</v>
      </c>
      <c r="BI303" s="153">
        <v>246.298</v>
      </c>
      <c r="BJ303" s="153">
        <v>15.2654</v>
      </c>
      <c r="BK303" s="153">
        <v>2.9868999999999999</v>
      </c>
      <c r="BL303" s="153">
        <v>196.92519999999999</v>
      </c>
      <c r="BM303" s="153">
        <v>50.095500000000001</v>
      </c>
      <c r="BN303" s="153">
        <v>561.03399999999999</v>
      </c>
      <c r="BO303" s="153">
        <v>0.17510000000000001</v>
      </c>
      <c r="BP303" s="153">
        <v>50.352800000000002</v>
      </c>
      <c r="BQ303" s="153">
        <v>16.557300000000001</v>
      </c>
      <c r="BR303" s="153">
        <v>2.0285000000000002</v>
      </c>
      <c r="BS303" s="153">
        <v>541.13</v>
      </c>
      <c r="BT303" s="153">
        <v>6.6966999999999999</v>
      </c>
      <c r="BU303" s="153">
        <v>145.79490000000001</v>
      </c>
      <c r="BV303" s="153">
        <v>11.376099999999999</v>
      </c>
      <c r="BW303" s="153" t="s">
        <v>7469</v>
      </c>
      <c r="BX303" s="153">
        <v>60.691699999999997</v>
      </c>
      <c r="BY303" s="153">
        <v>4.1272000000000002</v>
      </c>
      <c r="BZ303" s="153">
        <v>45.311</v>
      </c>
      <c r="CA303" s="153">
        <v>874.43799999999999</v>
      </c>
      <c r="CB303" s="153">
        <v>27.888999999999999</v>
      </c>
      <c r="CC303" s="153">
        <v>29.221699999999998</v>
      </c>
      <c r="CD303" s="153">
        <v>23.192</v>
      </c>
      <c r="CE303" s="153">
        <v>1.9645999999999999</v>
      </c>
      <c r="CF303" s="153">
        <v>10.0334</v>
      </c>
      <c r="CG303" s="153">
        <v>3.4571999999999998</v>
      </c>
      <c r="CH303" s="153">
        <v>6.3581000000000003</v>
      </c>
      <c r="CI303" s="153">
        <v>900.71990000000005</v>
      </c>
      <c r="CJ303" s="153">
        <v>40.814500000000002</v>
      </c>
      <c r="CK303" s="153" t="s">
        <v>7469</v>
      </c>
      <c r="CL303" s="153" t="s">
        <v>7469</v>
      </c>
      <c r="CM303" s="153">
        <v>52.4084</v>
      </c>
      <c r="CN303" s="153" t="s">
        <v>7469</v>
      </c>
      <c r="CO303" s="153">
        <v>51.439700000000002</v>
      </c>
      <c r="CP303" s="153">
        <v>193.14080000000001</v>
      </c>
      <c r="CQ303" s="153">
        <v>8.7384000000000004</v>
      </c>
      <c r="CR303" s="153" t="s">
        <v>7469</v>
      </c>
      <c r="CS303" s="153">
        <v>214.48099999999999</v>
      </c>
      <c r="CT303" s="153">
        <v>9.7143999999999995</v>
      </c>
      <c r="CU303" s="153">
        <v>26.366700000000002</v>
      </c>
      <c r="CV303" s="153" t="s">
        <v>7469</v>
      </c>
      <c r="CW303" s="153" t="s">
        <v>7469</v>
      </c>
      <c r="CX303" s="153" t="s">
        <v>7469</v>
      </c>
      <c r="CY303" s="153">
        <v>181.1096</v>
      </c>
      <c r="CZ303" s="153">
        <v>41.326999999999998</v>
      </c>
      <c r="DA303" s="153">
        <v>25.018000000000001</v>
      </c>
      <c r="DB303" s="153" t="s">
        <v>7469</v>
      </c>
      <c r="DC303" s="153">
        <v>81.341999999999999</v>
      </c>
      <c r="DD303" s="153">
        <v>31.1873</v>
      </c>
      <c r="DE303" s="153">
        <v>2.2923</v>
      </c>
      <c r="DF303" s="153" t="s">
        <v>7469</v>
      </c>
      <c r="DG303" s="153">
        <v>133.8364</v>
      </c>
      <c r="DH303" s="153">
        <v>0</v>
      </c>
      <c r="DI303" s="153">
        <v>71.243200000000002</v>
      </c>
      <c r="DJ303" s="153" t="s">
        <v>7469</v>
      </c>
      <c r="DK303" s="153">
        <v>4.4897</v>
      </c>
      <c r="DL303" s="153">
        <v>54.0974</v>
      </c>
      <c r="DM303" s="153">
        <v>23.264199999999999</v>
      </c>
      <c r="DN303" s="153">
        <v>1687.8907999999999</v>
      </c>
      <c r="DO303" s="153">
        <v>44.632899999999999</v>
      </c>
      <c r="DP303" s="153">
        <v>67.128799999999998</v>
      </c>
      <c r="DQ303" s="153">
        <v>70.916200000000003</v>
      </c>
      <c r="DR303" s="153" t="s">
        <v>7469</v>
      </c>
      <c r="DS303" s="153">
        <v>25.157299999999999</v>
      </c>
      <c r="DT303" s="153">
        <v>282.24900000000002</v>
      </c>
      <c r="DU303" s="153">
        <v>107.8099</v>
      </c>
      <c r="DV303" s="153" t="s">
        <v>7469</v>
      </c>
      <c r="DW303" s="153" t="s">
        <v>7469</v>
      </c>
      <c r="DX303" s="153">
        <v>37.8782</v>
      </c>
      <c r="DY303" s="153">
        <v>21.555800000000001</v>
      </c>
      <c r="DZ303" s="153">
        <v>15.627800000000001</v>
      </c>
      <c r="EA303" s="153">
        <v>159.745</v>
      </c>
      <c r="EB303" s="153">
        <v>21.860600000000002</v>
      </c>
      <c r="EC303" s="153">
        <v>238.679</v>
      </c>
      <c r="ED303" s="153">
        <v>32.574800000000003</v>
      </c>
      <c r="EE303" s="153" t="s">
        <v>7469</v>
      </c>
      <c r="EF303" s="153">
        <v>165.59030000000001</v>
      </c>
      <c r="EG303" s="153">
        <v>94.748999999999995</v>
      </c>
      <c r="EH303" s="153">
        <v>19.1557</v>
      </c>
      <c r="EI303" s="153">
        <v>13.1813</v>
      </c>
      <c r="EJ303" s="153" t="s">
        <v>7469</v>
      </c>
      <c r="EK303" s="153">
        <v>0</v>
      </c>
      <c r="EL303" s="153">
        <v>0.14019999999999999</v>
      </c>
      <c r="EM303" s="153">
        <v>258.54739999999998</v>
      </c>
      <c r="EN303" s="153" t="s">
        <v>7469</v>
      </c>
    </row>
    <row r="304" spans="2:144">
      <c r="C304" s="120"/>
      <c r="D304" s="103"/>
      <c r="E304" s="120" t="s">
        <v>8095</v>
      </c>
      <c r="F304" s="126" t="s">
        <v>8143</v>
      </c>
      <c r="G304" s="151" t="s">
        <v>8090</v>
      </c>
      <c r="H304" s="152" t="s">
        <v>8091</v>
      </c>
      <c r="I304" s="153" t="s">
        <v>7469</v>
      </c>
      <c r="J304" s="153" t="s">
        <v>7469</v>
      </c>
      <c r="K304" s="153" t="s">
        <v>7469</v>
      </c>
      <c r="L304" s="153" t="s">
        <v>7469</v>
      </c>
      <c r="M304" s="153" t="s">
        <v>7469</v>
      </c>
      <c r="N304" s="153">
        <v>2796</v>
      </c>
      <c r="O304" s="153">
        <v>12851</v>
      </c>
      <c r="P304" s="153" t="s">
        <v>7469</v>
      </c>
      <c r="Q304" s="153" t="s">
        <v>7469</v>
      </c>
      <c r="R304" s="153">
        <v>718</v>
      </c>
      <c r="S304" s="153" t="s">
        <v>7469</v>
      </c>
      <c r="T304" s="153" t="s">
        <v>7469</v>
      </c>
      <c r="U304" s="153" t="s">
        <v>7469</v>
      </c>
      <c r="V304" s="153" t="s">
        <v>7469</v>
      </c>
      <c r="W304" s="153" t="s">
        <v>7469</v>
      </c>
      <c r="X304" s="153" t="s">
        <v>7469</v>
      </c>
      <c r="Y304" s="153" t="s">
        <v>7469</v>
      </c>
      <c r="Z304" s="153" t="s">
        <v>7469</v>
      </c>
      <c r="AA304" s="153" t="s">
        <v>7469</v>
      </c>
      <c r="AB304" s="153" t="s">
        <v>7469</v>
      </c>
      <c r="AC304" s="153" t="s">
        <v>7469</v>
      </c>
      <c r="AD304" s="153" t="s">
        <v>7469</v>
      </c>
      <c r="AE304" s="153">
        <v>14.987500000000001</v>
      </c>
      <c r="AF304" s="153">
        <v>80.604799999999997</v>
      </c>
      <c r="AG304" s="153" t="s">
        <v>7469</v>
      </c>
      <c r="AH304" s="153">
        <v>3.0434999999999999</v>
      </c>
      <c r="AI304" s="153" t="s">
        <v>7469</v>
      </c>
      <c r="AJ304" s="153" t="s">
        <v>7469</v>
      </c>
      <c r="AK304" s="153">
        <v>5.04</v>
      </c>
      <c r="AL304" s="153" t="s">
        <v>7469</v>
      </c>
      <c r="AM304" s="153" t="s">
        <v>7469</v>
      </c>
      <c r="AN304" s="153" t="s">
        <v>7469</v>
      </c>
      <c r="AO304" s="153" t="s">
        <v>7469</v>
      </c>
      <c r="AP304" s="153">
        <v>45.891399999999997</v>
      </c>
      <c r="AQ304" s="153" t="s">
        <v>7469</v>
      </c>
      <c r="AR304" s="153" t="s">
        <v>7469</v>
      </c>
      <c r="AS304" s="153" t="s">
        <v>7469</v>
      </c>
      <c r="AT304" s="153" t="s">
        <v>7469</v>
      </c>
      <c r="AU304" s="153" t="s">
        <v>7469</v>
      </c>
      <c r="AV304" s="153" t="s">
        <v>7469</v>
      </c>
      <c r="AW304" s="153" t="s">
        <v>7469</v>
      </c>
      <c r="AX304" s="153">
        <v>2.96</v>
      </c>
      <c r="AY304" s="153" t="s">
        <v>7469</v>
      </c>
      <c r="AZ304" s="153" t="s">
        <v>7469</v>
      </c>
      <c r="BA304" s="153" t="s">
        <v>7469</v>
      </c>
      <c r="BB304" s="153" t="s">
        <v>7469</v>
      </c>
      <c r="BC304" s="153" t="s">
        <v>7469</v>
      </c>
      <c r="BD304" s="153" t="s">
        <v>7469</v>
      </c>
      <c r="BE304" s="153" t="s">
        <v>7469</v>
      </c>
      <c r="BF304" s="153" t="s">
        <v>7469</v>
      </c>
      <c r="BG304" s="153">
        <v>204.79900000000001</v>
      </c>
      <c r="BH304" s="153">
        <v>415.48200000000003</v>
      </c>
      <c r="BI304" s="153" t="s">
        <v>7469</v>
      </c>
      <c r="BJ304" s="153">
        <v>15.8462</v>
      </c>
      <c r="BK304" s="153" t="s">
        <v>7469</v>
      </c>
      <c r="BL304" s="153" t="s">
        <v>7469</v>
      </c>
      <c r="BM304" s="153" t="s">
        <v>7469</v>
      </c>
      <c r="BN304" s="153">
        <v>535.21400000000006</v>
      </c>
      <c r="BO304" s="153">
        <v>17.0809</v>
      </c>
      <c r="BP304" s="153">
        <v>81.973399999999998</v>
      </c>
      <c r="BQ304" s="153" t="s">
        <v>7469</v>
      </c>
      <c r="BR304" s="153" t="s">
        <v>7469</v>
      </c>
      <c r="BS304" s="153" t="s">
        <v>7469</v>
      </c>
      <c r="BT304" s="153">
        <v>32.451799999999999</v>
      </c>
      <c r="BU304" s="153" t="s">
        <v>7469</v>
      </c>
      <c r="BV304" s="153">
        <v>10.939500000000001</v>
      </c>
      <c r="BW304" s="153" t="s">
        <v>7469</v>
      </c>
      <c r="BX304" s="153" t="s">
        <v>7469</v>
      </c>
      <c r="BY304" s="153" t="s">
        <v>7469</v>
      </c>
      <c r="BZ304" s="153" t="s">
        <v>7469</v>
      </c>
      <c r="CA304" s="153">
        <v>1451.5940000000001</v>
      </c>
      <c r="CB304" s="153" t="s">
        <v>7469</v>
      </c>
      <c r="CC304" s="153" t="s">
        <v>7469</v>
      </c>
      <c r="CD304" s="153" t="s">
        <v>7469</v>
      </c>
      <c r="CE304" s="153">
        <v>0.2356</v>
      </c>
      <c r="CF304" s="153" t="s">
        <v>7469</v>
      </c>
      <c r="CG304" s="153">
        <v>3.3656999999999999</v>
      </c>
      <c r="CH304" s="153" t="s">
        <v>7469</v>
      </c>
      <c r="CI304" s="153" t="s">
        <v>7469</v>
      </c>
      <c r="CJ304" s="153" t="s">
        <v>7469</v>
      </c>
      <c r="CK304" s="153" t="s">
        <v>7469</v>
      </c>
      <c r="CL304" s="153" t="s">
        <v>7469</v>
      </c>
      <c r="CM304" s="153" t="s">
        <v>7469</v>
      </c>
      <c r="CN304" s="153" t="s">
        <v>7469</v>
      </c>
      <c r="CO304" s="153" t="s">
        <v>7469</v>
      </c>
      <c r="CP304" s="153" t="s">
        <v>7469</v>
      </c>
      <c r="CQ304" s="153" t="s">
        <v>7469</v>
      </c>
      <c r="CR304" s="153" t="s">
        <v>7469</v>
      </c>
      <c r="CS304" s="153" t="s">
        <v>7469</v>
      </c>
      <c r="CT304" s="153" t="s">
        <v>7469</v>
      </c>
      <c r="CU304" s="153">
        <v>28.212</v>
      </c>
      <c r="CV304" s="153" t="s">
        <v>7469</v>
      </c>
      <c r="CW304" s="153" t="s">
        <v>7469</v>
      </c>
      <c r="CX304" s="153" t="s">
        <v>7469</v>
      </c>
      <c r="CY304" s="153" t="s">
        <v>7469</v>
      </c>
      <c r="CZ304" s="153" t="s">
        <v>7469</v>
      </c>
      <c r="DA304" s="153" t="s">
        <v>7469</v>
      </c>
      <c r="DB304" s="153" t="s">
        <v>7469</v>
      </c>
      <c r="DC304" s="153" t="s">
        <v>7469</v>
      </c>
      <c r="DD304" s="153" t="s">
        <v>7469</v>
      </c>
      <c r="DE304" s="153" t="s">
        <v>7469</v>
      </c>
      <c r="DF304" s="153" t="s">
        <v>7469</v>
      </c>
      <c r="DG304" s="153" t="s">
        <v>7469</v>
      </c>
      <c r="DH304" s="153">
        <v>0</v>
      </c>
      <c r="DI304" s="153" t="s">
        <v>7469</v>
      </c>
      <c r="DJ304" s="153" t="s">
        <v>7469</v>
      </c>
      <c r="DK304" s="153">
        <v>5.5837000000000003</v>
      </c>
      <c r="DL304" s="153" t="s">
        <v>7469</v>
      </c>
      <c r="DM304" s="153" t="s">
        <v>7469</v>
      </c>
      <c r="DN304" s="153" t="s">
        <v>7469</v>
      </c>
      <c r="DO304" s="153" t="s">
        <v>7469</v>
      </c>
      <c r="DP304" s="153" t="s">
        <v>7469</v>
      </c>
      <c r="DQ304" s="153">
        <v>74.012100000000004</v>
      </c>
      <c r="DR304" s="153" t="s">
        <v>7469</v>
      </c>
      <c r="DS304" s="153" t="s">
        <v>7469</v>
      </c>
      <c r="DT304" s="153" t="s">
        <v>7469</v>
      </c>
      <c r="DU304" s="153" t="s">
        <v>7469</v>
      </c>
      <c r="DV304" s="153" t="s">
        <v>7469</v>
      </c>
      <c r="DW304" s="153" t="s">
        <v>7469</v>
      </c>
      <c r="DX304" s="153" t="s">
        <v>7469</v>
      </c>
      <c r="DY304" s="153" t="s">
        <v>7469</v>
      </c>
      <c r="DZ304" s="153" t="s">
        <v>7469</v>
      </c>
      <c r="EA304" s="153" t="s">
        <v>7469</v>
      </c>
      <c r="EB304" s="153" t="s">
        <v>7469</v>
      </c>
      <c r="EC304" s="153" t="s">
        <v>7469</v>
      </c>
      <c r="ED304" s="153" t="s">
        <v>7469</v>
      </c>
      <c r="EE304" s="153">
        <v>27.544</v>
      </c>
      <c r="EF304" s="153" t="s">
        <v>7469</v>
      </c>
      <c r="EG304" s="153" t="s">
        <v>7469</v>
      </c>
      <c r="EH304" s="153" t="s">
        <v>7469</v>
      </c>
      <c r="EI304" s="153" t="s">
        <v>7469</v>
      </c>
      <c r="EJ304" s="153" t="s">
        <v>7469</v>
      </c>
      <c r="EK304" s="153" t="s">
        <v>7469</v>
      </c>
      <c r="EL304" s="153" t="s">
        <v>7469</v>
      </c>
      <c r="EM304" s="153" t="s">
        <v>7469</v>
      </c>
      <c r="EN304" s="153" t="s">
        <v>7469</v>
      </c>
    </row>
    <row r="305" spans="3:144">
      <c r="C305" s="120"/>
      <c r="D305" s="103"/>
      <c r="E305" s="120" t="s">
        <v>8096</v>
      </c>
      <c r="F305" s="126" t="s">
        <v>8143</v>
      </c>
      <c r="G305" s="151" t="s">
        <v>8090</v>
      </c>
      <c r="H305" s="152" t="s">
        <v>8097</v>
      </c>
      <c r="I305" s="153">
        <v>433.68450000000001</v>
      </c>
      <c r="J305" s="153">
        <v>31.896000000000001</v>
      </c>
      <c r="K305" s="153">
        <v>542.70000000000005</v>
      </c>
      <c r="L305" s="153">
        <v>7.2590000000000003</v>
      </c>
      <c r="M305" s="153">
        <v>12.7</v>
      </c>
      <c r="N305" s="153">
        <v>686</v>
      </c>
      <c r="O305" s="153">
        <v>2994</v>
      </c>
      <c r="P305" s="153">
        <v>1.835</v>
      </c>
      <c r="Q305" s="153">
        <v>1.9412</v>
      </c>
      <c r="R305" s="153">
        <v>174</v>
      </c>
      <c r="S305" s="153">
        <v>2.2218</v>
      </c>
      <c r="T305" s="153">
        <v>4.9389000000000003</v>
      </c>
      <c r="U305" s="153" t="s">
        <v>7469</v>
      </c>
      <c r="V305" s="153">
        <v>50.16</v>
      </c>
      <c r="W305" s="153">
        <v>36.353099999999998</v>
      </c>
      <c r="X305" s="153">
        <v>954.8</v>
      </c>
      <c r="Y305" s="153">
        <v>3.7081</v>
      </c>
      <c r="Z305" s="153">
        <v>41.599400000000003</v>
      </c>
      <c r="AA305" s="153">
        <v>51.451000000000001</v>
      </c>
      <c r="AB305" s="153">
        <v>20.645</v>
      </c>
      <c r="AC305" s="153">
        <v>3.2000000000000001E-2</v>
      </c>
      <c r="AD305" s="153">
        <v>4.2717000000000001</v>
      </c>
      <c r="AE305" s="153">
        <v>3.4737</v>
      </c>
      <c r="AF305" s="153">
        <v>17.5352</v>
      </c>
      <c r="AG305" s="153">
        <v>36.354799999999997</v>
      </c>
      <c r="AH305" s="153">
        <v>0.61380000000000001</v>
      </c>
      <c r="AI305" s="153">
        <v>12.1396</v>
      </c>
      <c r="AJ305" s="153">
        <v>157.38399999999999</v>
      </c>
      <c r="AK305" s="153" t="s">
        <v>7469</v>
      </c>
      <c r="AL305" s="153">
        <v>2.7740999999999998</v>
      </c>
      <c r="AM305" s="153" t="s">
        <v>7469</v>
      </c>
      <c r="AN305" s="153">
        <v>59.622500000000002</v>
      </c>
      <c r="AO305" s="153">
        <v>20.215800000000002</v>
      </c>
      <c r="AP305" s="153">
        <v>7.4263000000000003</v>
      </c>
      <c r="AQ305" s="153">
        <v>0.61250000000000004</v>
      </c>
      <c r="AR305" s="153">
        <v>127.562</v>
      </c>
      <c r="AS305" s="153">
        <v>17.257000000000001</v>
      </c>
      <c r="AT305" s="153">
        <v>6.8036000000000003</v>
      </c>
      <c r="AU305" s="153">
        <v>1.3785000000000001</v>
      </c>
      <c r="AV305" s="153">
        <v>88.926500000000004</v>
      </c>
      <c r="AW305" s="153" t="s">
        <v>7469</v>
      </c>
      <c r="AX305" s="153" t="s">
        <v>7469</v>
      </c>
      <c r="AY305" s="153" t="s">
        <v>7469</v>
      </c>
      <c r="AZ305" s="153">
        <v>20.5609</v>
      </c>
      <c r="BA305" s="153">
        <v>0.64529999999999998</v>
      </c>
      <c r="BB305" s="153" t="s">
        <v>7469</v>
      </c>
      <c r="BC305" s="153" t="s">
        <v>7469</v>
      </c>
      <c r="BD305" s="153">
        <v>4.0209999999999999</v>
      </c>
      <c r="BE305" s="153">
        <v>0.15809999999999999</v>
      </c>
      <c r="BF305" s="153">
        <v>1.5039</v>
      </c>
      <c r="BG305" s="153">
        <v>78.254999999999995</v>
      </c>
      <c r="BH305" s="153" t="s">
        <v>7469</v>
      </c>
      <c r="BI305" s="153">
        <v>75.033000000000001</v>
      </c>
      <c r="BJ305" s="153">
        <v>2.9762</v>
      </c>
      <c r="BK305" s="153" t="s">
        <v>7469</v>
      </c>
      <c r="BL305" s="153">
        <v>11.7759</v>
      </c>
      <c r="BM305" s="153">
        <v>11.335599999999999</v>
      </c>
      <c r="BN305" s="153">
        <v>139.46299999999999</v>
      </c>
      <c r="BO305" s="153">
        <v>0.67110000000000003</v>
      </c>
      <c r="BP305" s="153" t="s">
        <v>7469</v>
      </c>
      <c r="BQ305" s="153">
        <v>4.5061</v>
      </c>
      <c r="BR305" s="153" t="s">
        <v>7469</v>
      </c>
      <c r="BS305" s="153">
        <v>159.36799999999999</v>
      </c>
      <c r="BT305" s="153" t="s">
        <v>7469</v>
      </c>
      <c r="BU305" s="153">
        <v>30.525200000000002</v>
      </c>
      <c r="BV305" s="153" t="s">
        <v>7469</v>
      </c>
      <c r="BW305" s="153" t="s">
        <v>7469</v>
      </c>
      <c r="BX305" s="153">
        <v>8.3133999999999997</v>
      </c>
      <c r="BY305" s="153" t="s">
        <v>7469</v>
      </c>
      <c r="BZ305" s="153">
        <v>11.378</v>
      </c>
      <c r="CA305" s="153">
        <v>302.84300000000002</v>
      </c>
      <c r="CB305" s="153">
        <v>4.7023999999999999</v>
      </c>
      <c r="CC305" s="153">
        <v>5.4908999999999999</v>
      </c>
      <c r="CD305" s="153">
        <v>2.9178000000000002</v>
      </c>
      <c r="CE305" s="153">
        <v>3.15E-2</v>
      </c>
      <c r="CF305" s="153" t="s">
        <v>7469</v>
      </c>
      <c r="CG305" s="153" t="s">
        <v>7469</v>
      </c>
      <c r="CH305" s="153">
        <v>1.7535000000000001</v>
      </c>
      <c r="CI305" s="153">
        <v>103.874</v>
      </c>
      <c r="CJ305" s="153" t="s">
        <v>7469</v>
      </c>
      <c r="CK305" s="153">
        <v>7.1400000000000005E-2</v>
      </c>
      <c r="CL305" s="153" t="s">
        <v>7469</v>
      </c>
      <c r="CM305" s="153" t="s">
        <v>7469</v>
      </c>
      <c r="CN305" s="153" t="s">
        <v>7469</v>
      </c>
      <c r="CO305" s="153">
        <v>16.790600000000001</v>
      </c>
      <c r="CP305" s="153">
        <v>51.185600000000001</v>
      </c>
      <c r="CQ305" s="153">
        <v>1.494</v>
      </c>
      <c r="CR305" s="153" t="s">
        <v>7469</v>
      </c>
      <c r="CS305" s="153">
        <v>52.447000000000003</v>
      </c>
      <c r="CT305" s="153">
        <v>3.032</v>
      </c>
      <c r="CU305" s="153">
        <v>6.4920999999999998</v>
      </c>
      <c r="CV305" s="153" t="s">
        <v>7469</v>
      </c>
      <c r="CW305" s="153" t="s">
        <v>7469</v>
      </c>
      <c r="CX305" s="153" t="s">
        <v>7469</v>
      </c>
      <c r="CY305" s="153">
        <v>40.6755</v>
      </c>
      <c r="CZ305" s="153">
        <v>9.9036000000000008</v>
      </c>
      <c r="DA305" s="153">
        <v>4.0923999999999996</v>
      </c>
      <c r="DB305" s="153" t="s">
        <v>7469</v>
      </c>
      <c r="DC305" s="153">
        <v>10.085699999999999</v>
      </c>
      <c r="DD305" s="153">
        <v>8.4137000000000004</v>
      </c>
      <c r="DE305" s="153">
        <v>0.60740000000000005</v>
      </c>
      <c r="DF305" s="153" t="s">
        <v>7469</v>
      </c>
      <c r="DG305" s="153">
        <v>12.4129</v>
      </c>
      <c r="DH305" s="153">
        <v>0</v>
      </c>
      <c r="DI305" s="153" t="s">
        <v>7469</v>
      </c>
      <c r="DJ305" s="153" t="s">
        <v>7469</v>
      </c>
      <c r="DK305" s="153">
        <v>0.96760000000000002</v>
      </c>
      <c r="DL305" s="153">
        <v>11.133100000000001</v>
      </c>
      <c r="DM305" s="153">
        <v>8.6844000000000001</v>
      </c>
      <c r="DN305" s="153">
        <v>397.94619999999998</v>
      </c>
      <c r="DO305" s="153">
        <v>7.4717000000000002</v>
      </c>
      <c r="DP305" s="153">
        <v>15.855399999999999</v>
      </c>
      <c r="DQ305" s="153">
        <v>15.3863</v>
      </c>
      <c r="DR305" s="153" t="s">
        <v>7469</v>
      </c>
      <c r="DS305" s="153">
        <v>6.3334999999999999</v>
      </c>
      <c r="DT305" s="153">
        <v>36.782800000000002</v>
      </c>
      <c r="DU305" s="153">
        <v>10.7262</v>
      </c>
      <c r="DV305" s="153" t="s">
        <v>7469</v>
      </c>
      <c r="DW305" s="153" t="s">
        <v>7469</v>
      </c>
      <c r="DX305" s="153">
        <v>8.6320999999999994</v>
      </c>
      <c r="DY305" s="153">
        <v>4.1521999999999997</v>
      </c>
      <c r="DZ305" s="153">
        <v>3.6234999999999999</v>
      </c>
      <c r="EA305" s="153">
        <v>33.678699999999999</v>
      </c>
      <c r="EB305" s="153">
        <v>4.7827999999999999</v>
      </c>
      <c r="EC305" s="153">
        <v>30.1462</v>
      </c>
      <c r="ED305" s="153">
        <v>5.3940999999999999</v>
      </c>
      <c r="EE305" s="153" t="s">
        <v>7469</v>
      </c>
      <c r="EF305" s="153">
        <v>45.052</v>
      </c>
      <c r="EG305" s="153">
        <v>21.610199999999999</v>
      </c>
      <c r="EH305" s="153" t="s">
        <v>7469</v>
      </c>
      <c r="EI305" s="153">
        <v>3.4304000000000001</v>
      </c>
      <c r="EJ305" s="153" t="s">
        <v>7469</v>
      </c>
      <c r="EK305" s="153" t="s">
        <v>7469</v>
      </c>
      <c r="EL305" s="153">
        <v>3.2500000000000001E-2</v>
      </c>
      <c r="EM305" s="153">
        <v>44.866300000000003</v>
      </c>
      <c r="EN305" s="153" t="s">
        <v>7469</v>
      </c>
    </row>
    <row r="306" spans="3:144">
      <c r="C306" s="120"/>
      <c r="D306" s="103"/>
      <c r="E306" s="120" t="s">
        <v>8098</v>
      </c>
      <c r="F306" s="126" t="s">
        <v>8143</v>
      </c>
      <c r="G306" s="151" t="s">
        <v>8090</v>
      </c>
      <c r="H306" s="152" t="s">
        <v>8097</v>
      </c>
      <c r="I306" s="153">
        <v>423.03960000000001</v>
      </c>
      <c r="J306" s="153">
        <v>32.771999999999998</v>
      </c>
      <c r="K306" s="153">
        <v>571.1</v>
      </c>
      <c r="L306" s="153">
        <v>5.7519999999999998</v>
      </c>
      <c r="M306" s="153">
        <v>16.189</v>
      </c>
      <c r="N306" s="153">
        <v>692</v>
      </c>
      <c r="O306" s="153">
        <v>3138</v>
      </c>
      <c r="P306" s="153">
        <v>2.0579999999999998</v>
      </c>
      <c r="Q306" s="153">
        <v>1.9471000000000001</v>
      </c>
      <c r="R306" s="153">
        <v>175</v>
      </c>
      <c r="S306" s="153">
        <v>2.7240000000000002</v>
      </c>
      <c r="T306" s="153">
        <v>4.7901999999999996</v>
      </c>
      <c r="U306" s="153" t="s">
        <v>7469</v>
      </c>
      <c r="V306" s="153">
        <v>55.790999999999997</v>
      </c>
      <c r="W306" s="153">
        <v>34.595799999999997</v>
      </c>
      <c r="X306" s="153">
        <v>1030.0999999999999</v>
      </c>
      <c r="Y306" s="153">
        <v>5.5736999999999997</v>
      </c>
      <c r="Z306" s="153">
        <v>31.1218</v>
      </c>
      <c r="AA306" s="153">
        <v>76.752200000000002</v>
      </c>
      <c r="AB306" s="153">
        <v>24.163799999999998</v>
      </c>
      <c r="AC306" s="153">
        <v>2.4E-2</v>
      </c>
      <c r="AD306" s="153">
        <v>2.6877</v>
      </c>
      <c r="AE306" s="153">
        <v>3.5259</v>
      </c>
      <c r="AF306" s="153">
        <v>23.9178</v>
      </c>
      <c r="AG306" s="153">
        <v>47.0886</v>
      </c>
      <c r="AH306" s="153" t="s">
        <v>7469</v>
      </c>
      <c r="AI306" s="153">
        <v>23.555</v>
      </c>
      <c r="AJ306" s="153">
        <v>167.45500000000001</v>
      </c>
      <c r="AK306" s="153" t="s">
        <v>7469</v>
      </c>
      <c r="AL306" s="153">
        <v>3.1829999999999998</v>
      </c>
      <c r="AM306" s="153" t="s">
        <v>7469</v>
      </c>
      <c r="AN306" s="153">
        <v>75.801500000000004</v>
      </c>
      <c r="AO306" s="153">
        <v>25.049900000000001</v>
      </c>
      <c r="AP306" s="153">
        <v>14.008100000000001</v>
      </c>
      <c r="AQ306" s="153">
        <v>0.751</v>
      </c>
      <c r="AR306" s="153">
        <v>142.327</v>
      </c>
      <c r="AS306" s="153">
        <v>18.2178</v>
      </c>
      <c r="AT306" s="153">
        <v>7.6416000000000004</v>
      </c>
      <c r="AU306" s="153">
        <v>2.0855000000000001</v>
      </c>
      <c r="AV306" s="153">
        <v>98.203999999999994</v>
      </c>
      <c r="AW306" s="153" t="s">
        <v>7469</v>
      </c>
      <c r="AX306" s="153" t="s">
        <v>7469</v>
      </c>
      <c r="AY306" s="153" t="s">
        <v>7469</v>
      </c>
      <c r="AZ306" s="153">
        <v>15.210100000000001</v>
      </c>
      <c r="BA306" s="153">
        <v>0.68220000000000003</v>
      </c>
      <c r="BB306" s="153" t="s">
        <v>7469</v>
      </c>
      <c r="BC306" s="153" t="s">
        <v>7469</v>
      </c>
      <c r="BD306" s="153">
        <v>4.7770000000000001</v>
      </c>
      <c r="BE306" s="153">
        <v>0.1565</v>
      </c>
      <c r="BF306" s="153" t="s">
        <v>7469</v>
      </c>
      <c r="BG306" s="153">
        <v>45.75</v>
      </c>
      <c r="BH306" s="153" t="s">
        <v>7469</v>
      </c>
      <c r="BI306" s="153">
        <v>80.762</v>
      </c>
      <c r="BJ306" s="153">
        <v>4.0162000000000004</v>
      </c>
      <c r="BK306" s="153" t="s">
        <v>7469</v>
      </c>
      <c r="BL306" s="153">
        <v>27.128699999999998</v>
      </c>
      <c r="BM306" s="153">
        <v>11.116300000000001</v>
      </c>
      <c r="BN306" s="153">
        <v>134.172</v>
      </c>
      <c r="BO306" s="153">
        <v>8.9794999999999998</v>
      </c>
      <c r="BP306" s="153" t="s">
        <v>7469</v>
      </c>
      <c r="BQ306" s="153" t="s">
        <v>7469</v>
      </c>
      <c r="BR306" s="153" t="s">
        <v>7469</v>
      </c>
      <c r="BS306" s="153">
        <v>164.34100000000001</v>
      </c>
      <c r="BT306" s="153" t="s">
        <v>7469</v>
      </c>
      <c r="BU306" s="153">
        <v>31.439599999999999</v>
      </c>
      <c r="BV306" s="153" t="s">
        <v>7469</v>
      </c>
      <c r="BW306" s="153" t="s">
        <v>7469</v>
      </c>
      <c r="BX306" s="153">
        <v>13.7949</v>
      </c>
      <c r="BY306" s="153" t="s">
        <v>7469</v>
      </c>
      <c r="BZ306" s="153">
        <v>11.512</v>
      </c>
      <c r="CA306" s="153">
        <v>337.69</v>
      </c>
      <c r="CB306" s="153">
        <v>7.7023000000000001</v>
      </c>
      <c r="CC306" s="153">
        <v>24.090299999999999</v>
      </c>
      <c r="CD306" s="153">
        <v>5.9028</v>
      </c>
      <c r="CE306" s="153">
        <v>2.86E-2</v>
      </c>
      <c r="CF306" s="153" t="s">
        <v>7469</v>
      </c>
      <c r="CG306" s="153" t="s">
        <v>7469</v>
      </c>
      <c r="CH306" s="153">
        <v>1.0569999999999999</v>
      </c>
      <c r="CI306" s="153">
        <v>197.7944</v>
      </c>
      <c r="CJ306" s="153" t="s">
        <v>7469</v>
      </c>
      <c r="CK306" s="153">
        <v>7.1400000000000005E-2</v>
      </c>
      <c r="CL306" s="153" t="s">
        <v>7469</v>
      </c>
      <c r="CM306" s="153" t="s">
        <v>7469</v>
      </c>
      <c r="CN306" s="153" t="s">
        <v>7469</v>
      </c>
      <c r="CO306" s="153">
        <v>16.190999999999999</v>
      </c>
      <c r="CP306" s="153">
        <v>52.125799999999998</v>
      </c>
      <c r="CQ306" s="153">
        <v>0.58440000000000003</v>
      </c>
      <c r="CR306" s="153" t="s">
        <v>7469</v>
      </c>
      <c r="CS306" s="153">
        <v>52.79</v>
      </c>
      <c r="CT306" s="153">
        <v>2.5005000000000002</v>
      </c>
      <c r="CU306" s="153">
        <v>7.6017000000000001</v>
      </c>
      <c r="CV306" s="153" t="s">
        <v>7469</v>
      </c>
      <c r="CW306" s="153" t="s">
        <v>7469</v>
      </c>
      <c r="CX306" s="153" t="s">
        <v>7469</v>
      </c>
      <c r="CY306" s="153">
        <v>43.002600000000001</v>
      </c>
      <c r="CZ306" s="153">
        <v>11.026300000000001</v>
      </c>
      <c r="DA306" s="153">
        <v>5.1349</v>
      </c>
      <c r="DB306" s="153" t="s">
        <v>7469</v>
      </c>
      <c r="DC306" s="153">
        <v>16.105</v>
      </c>
      <c r="DD306" s="153">
        <v>8.0861000000000001</v>
      </c>
      <c r="DE306" s="153">
        <v>6.6400000000000001E-2</v>
      </c>
      <c r="DF306" s="153" t="s">
        <v>7469</v>
      </c>
      <c r="DG306" s="153">
        <v>18.5121</v>
      </c>
      <c r="DH306" s="153">
        <v>0</v>
      </c>
      <c r="DI306" s="153" t="s">
        <v>7469</v>
      </c>
      <c r="DJ306" s="153" t="s">
        <v>7469</v>
      </c>
      <c r="DK306" s="153">
        <v>0.86150000000000004</v>
      </c>
      <c r="DL306" s="153">
        <v>6.3879999999999999</v>
      </c>
      <c r="DM306" s="153">
        <v>6.1451000000000002</v>
      </c>
      <c r="DN306" s="153">
        <v>347.2987</v>
      </c>
      <c r="DO306" s="153">
        <v>8.3222000000000005</v>
      </c>
      <c r="DP306" s="153">
        <v>31.2805</v>
      </c>
      <c r="DQ306" s="153">
        <v>16.692900000000002</v>
      </c>
      <c r="DR306" s="153" t="s">
        <v>7469</v>
      </c>
      <c r="DS306" s="153">
        <v>5.2012999999999998</v>
      </c>
      <c r="DT306" s="153">
        <v>45.5182</v>
      </c>
      <c r="DU306" s="153">
        <v>27.360800000000001</v>
      </c>
      <c r="DV306" s="153" t="s">
        <v>7469</v>
      </c>
      <c r="DW306" s="153" t="s">
        <v>7469</v>
      </c>
      <c r="DX306" s="153">
        <v>8.4702000000000002</v>
      </c>
      <c r="DY306" s="153">
        <v>3.7738</v>
      </c>
      <c r="DZ306" s="153">
        <v>3.7313000000000001</v>
      </c>
      <c r="EA306" s="153">
        <v>23.319600000000001</v>
      </c>
      <c r="EB306" s="153">
        <v>4.7680999999999996</v>
      </c>
      <c r="EC306" s="153">
        <v>83.445099999999996</v>
      </c>
      <c r="ED306" s="153">
        <v>8.0908999999999995</v>
      </c>
      <c r="EE306" s="153" t="s">
        <v>7469</v>
      </c>
      <c r="EF306" s="153">
        <v>43.555399999999999</v>
      </c>
      <c r="EG306" s="153">
        <v>24.0075</v>
      </c>
      <c r="EH306" s="153" t="s">
        <v>7469</v>
      </c>
      <c r="EI306" s="153">
        <v>3.7280000000000002</v>
      </c>
      <c r="EJ306" s="153" t="s">
        <v>7469</v>
      </c>
      <c r="EK306" s="153" t="s">
        <v>7469</v>
      </c>
      <c r="EL306" s="153">
        <v>1.12E-2</v>
      </c>
      <c r="EM306" s="153">
        <v>46.573999999999998</v>
      </c>
      <c r="EN306" s="153" t="s">
        <v>7469</v>
      </c>
    </row>
    <row r="307" spans="3:144">
      <c r="C307" s="120"/>
      <c r="D307" s="103"/>
      <c r="E307" s="120" t="s">
        <v>7693</v>
      </c>
      <c r="F307" s="126" t="s">
        <v>8143</v>
      </c>
      <c r="G307" s="151" t="s">
        <v>8090</v>
      </c>
      <c r="H307" s="152" t="s">
        <v>8097</v>
      </c>
      <c r="I307" s="153">
        <v>410.8073</v>
      </c>
      <c r="J307" s="153">
        <v>25.04</v>
      </c>
      <c r="K307" s="153">
        <v>577.6</v>
      </c>
      <c r="L307" s="153">
        <v>5.8339999999999996</v>
      </c>
      <c r="M307" s="153">
        <v>16</v>
      </c>
      <c r="N307" s="153">
        <v>702</v>
      </c>
      <c r="O307" s="153">
        <v>3188</v>
      </c>
      <c r="P307" s="153">
        <v>2.1920000000000002</v>
      </c>
      <c r="Q307" s="153">
        <v>1.3734999999999999</v>
      </c>
      <c r="R307" s="153">
        <v>184</v>
      </c>
      <c r="S307" s="153">
        <v>2.3525999999999998</v>
      </c>
      <c r="T307" s="153">
        <v>4.6303000000000001</v>
      </c>
      <c r="U307" s="153" t="s">
        <v>7469</v>
      </c>
      <c r="V307" s="153">
        <v>63.593000000000004</v>
      </c>
      <c r="W307" s="153">
        <v>33.720300000000002</v>
      </c>
      <c r="X307" s="153">
        <v>1149.5</v>
      </c>
      <c r="Y307" s="153">
        <v>5.2435</v>
      </c>
      <c r="Z307" s="153">
        <v>40.5976</v>
      </c>
      <c r="AA307" s="153">
        <v>80.798900000000003</v>
      </c>
      <c r="AB307" s="153">
        <v>13.8908</v>
      </c>
      <c r="AC307" s="153">
        <v>2.1999999999999999E-2</v>
      </c>
      <c r="AD307" s="153">
        <v>2.8565</v>
      </c>
      <c r="AE307" s="153">
        <v>3.4094000000000002</v>
      </c>
      <c r="AF307" s="153">
        <v>18.7685</v>
      </c>
      <c r="AG307" s="153">
        <v>47.405500000000004</v>
      </c>
      <c r="AH307" s="153">
        <v>0.73850000000000005</v>
      </c>
      <c r="AI307" s="153">
        <v>19.271000000000001</v>
      </c>
      <c r="AJ307" s="153">
        <v>175.76499999999999</v>
      </c>
      <c r="AK307" s="153" t="s">
        <v>7469</v>
      </c>
      <c r="AL307" s="153">
        <v>3.3129</v>
      </c>
      <c r="AM307" s="153" t="s">
        <v>7469</v>
      </c>
      <c r="AN307" s="153">
        <v>85.175799999999995</v>
      </c>
      <c r="AO307" s="153">
        <v>24.839500000000001</v>
      </c>
      <c r="AP307" s="153">
        <v>10.6228</v>
      </c>
      <c r="AQ307" s="153">
        <v>0.91620000000000001</v>
      </c>
      <c r="AR307" s="153">
        <v>152.66999999999999</v>
      </c>
      <c r="AS307" s="153">
        <v>14.8246</v>
      </c>
      <c r="AT307" s="153">
        <v>6.7930999999999999</v>
      </c>
      <c r="AU307" s="153">
        <v>2.5379999999999998</v>
      </c>
      <c r="AV307" s="153">
        <v>139.33430000000001</v>
      </c>
      <c r="AW307" s="153" t="s">
        <v>7469</v>
      </c>
      <c r="AX307" s="153" t="s">
        <v>7469</v>
      </c>
      <c r="AY307" s="153" t="s">
        <v>7469</v>
      </c>
      <c r="AZ307" s="153">
        <v>34.103200000000001</v>
      </c>
      <c r="BA307" s="153">
        <v>0.62239999999999995</v>
      </c>
      <c r="BB307" s="153" t="s">
        <v>7469</v>
      </c>
      <c r="BC307" s="153" t="s">
        <v>7469</v>
      </c>
      <c r="BD307" s="153">
        <v>4.8120000000000003</v>
      </c>
      <c r="BE307" s="153">
        <v>0.15770000000000001</v>
      </c>
      <c r="BF307" s="153">
        <v>1.5772999999999999</v>
      </c>
      <c r="BG307" s="153">
        <v>56.018000000000001</v>
      </c>
      <c r="BH307" s="153" t="s">
        <v>7469</v>
      </c>
      <c r="BI307" s="153">
        <v>85.835999999999999</v>
      </c>
      <c r="BJ307" s="153">
        <v>4.2244000000000002</v>
      </c>
      <c r="BK307" s="153" t="s">
        <v>7469</v>
      </c>
      <c r="BL307" s="153">
        <v>20.103899999999999</v>
      </c>
      <c r="BM307" s="153">
        <v>10.8599</v>
      </c>
      <c r="BN307" s="153">
        <v>133.69900000000001</v>
      </c>
      <c r="BO307" s="153">
        <v>6.6435000000000004</v>
      </c>
      <c r="BP307" s="153" t="s">
        <v>7469</v>
      </c>
      <c r="BQ307" s="153">
        <v>4.3739999999999997</v>
      </c>
      <c r="BR307" s="153" t="s">
        <v>7469</v>
      </c>
      <c r="BS307" s="153">
        <v>174.851</v>
      </c>
      <c r="BT307" s="153" t="s">
        <v>7469</v>
      </c>
      <c r="BU307" s="153">
        <v>27.084499999999998</v>
      </c>
      <c r="BV307" s="153" t="s">
        <v>7469</v>
      </c>
      <c r="BW307" s="153" t="s">
        <v>7469</v>
      </c>
      <c r="BX307" s="153">
        <v>15.4291</v>
      </c>
      <c r="BY307" s="153" t="s">
        <v>7469</v>
      </c>
      <c r="BZ307" s="153" t="s">
        <v>7469</v>
      </c>
      <c r="CA307" s="153">
        <v>380.05099999999999</v>
      </c>
      <c r="CB307" s="153">
        <v>5.3487</v>
      </c>
      <c r="CC307" s="153">
        <v>24.090299999999999</v>
      </c>
      <c r="CD307" s="153">
        <v>4.5816999999999997</v>
      </c>
      <c r="CE307" s="153">
        <v>5.57E-2</v>
      </c>
      <c r="CF307" s="153" t="s">
        <v>7469</v>
      </c>
      <c r="CG307" s="153" t="s">
        <v>7469</v>
      </c>
      <c r="CH307" s="153">
        <v>1.9709000000000001</v>
      </c>
      <c r="CI307" s="153">
        <v>178.6885</v>
      </c>
      <c r="CJ307" s="153" t="s">
        <v>7469</v>
      </c>
      <c r="CK307" s="153">
        <v>3.5700000000000003E-2</v>
      </c>
      <c r="CL307" s="153" t="s">
        <v>7469</v>
      </c>
      <c r="CM307" s="153" t="s">
        <v>7469</v>
      </c>
      <c r="CN307" s="153" t="s">
        <v>7469</v>
      </c>
      <c r="CO307" s="153">
        <v>14.9198</v>
      </c>
      <c r="CP307" s="153">
        <v>49.764699999999998</v>
      </c>
      <c r="CQ307" s="153" t="s">
        <v>7469</v>
      </c>
      <c r="CR307" s="153" t="s">
        <v>7469</v>
      </c>
      <c r="CS307" s="153">
        <v>57.146999999999998</v>
      </c>
      <c r="CT307" s="153">
        <v>1.7835000000000001</v>
      </c>
      <c r="CU307" s="153">
        <v>6.4032999999999998</v>
      </c>
      <c r="CV307" s="153" t="s">
        <v>7469</v>
      </c>
      <c r="CW307" s="153" t="s">
        <v>7469</v>
      </c>
      <c r="CX307" s="153" t="s">
        <v>7469</v>
      </c>
      <c r="CY307" s="153">
        <v>40.736899999999999</v>
      </c>
      <c r="CZ307" s="153">
        <v>11.1411</v>
      </c>
      <c r="DA307" s="153">
        <v>5.1896000000000004</v>
      </c>
      <c r="DB307" s="153" t="s">
        <v>7469</v>
      </c>
      <c r="DC307" s="153">
        <v>20.537600000000001</v>
      </c>
      <c r="DD307" s="153">
        <v>6.3745000000000003</v>
      </c>
      <c r="DE307" s="153">
        <v>0.03</v>
      </c>
      <c r="DF307" s="153" t="s">
        <v>7469</v>
      </c>
      <c r="DG307" s="153">
        <v>13.9199</v>
      </c>
      <c r="DH307" s="153">
        <v>0</v>
      </c>
      <c r="DI307" s="153" t="s">
        <v>7469</v>
      </c>
      <c r="DJ307" s="153" t="s">
        <v>7469</v>
      </c>
      <c r="DK307" s="153">
        <v>0.93240000000000001</v>
      </c>
      <c r="DL307" s="153" t="s">
        <v>7469</v>
      </c>
      <c r="DM307" s="153">
        <v>5.4489000000000001</v>
      </c>
      <c r="DN307" s="153">
        <v>308.2448</v>
      </c>
      <c r="DO307" s="153">
        <v>2.9889999999999999</v>
      </c>
      <c r="DP307" s="153">
        <v>21.322700000000001</v>
      </c>
      <c r="DQ307" s="153">
        <v>16.4239</v>
      </c>
      <c r="DR307" s="153" t="s">
        <v>7469</v>
      </c>
      <c r="DS307" s="153">
        <v>5.7064000000000004</v>
      </c>
      <c r="DT307" s="153">
        <v>73.738200000000006</v>
      </c>
      <c r="DU307" s="153">
        <v>32.393700000000003</v>
      </c>
      <c r="DV307" s="153" t="s">
        <v>7469</v>
      </c>
      <c r="DW307" s="153" t="s">
        <v>7469</v>
      </c>
      <c r="DX307" s="153">
        <v>5.8722000000000003</v>
      </c>
      <c r="DY307" s="153">
        <v>7.8048000000000002</v>
      </c>
      <c r="DZ307" s="153">
        <v>3.3635999999999999</v>
      </c>
      <c r="EA307" s="153">
        <v>34.8078</v>
      </c>
      <c r="EB307" s="153">
        <v>4.2502000000000004</v>
      </c>
      <c r="EC307" s="153">
        <v>69.174999999999997</v>
      </c>
      <c r="ED307" s="153">
        <v>6.4292999999999996</v>
      </c>
      <c r="EE307" s="153">
        <v>6.9130000000000003</v>
      </c>
      <c r="EF307" s="153">
        <v>37.762799999999999</v>
      </c>
      <c r="EG307" s="153">
        <v>24.7849</v>
      </c>
      <c r="EH307" s="153" t="s">
        <v>7469</v>
      </c>
      <c r="EI307" s="153">
        <v>3.0956999999999999</v>
      </c>
      <c r="EJ307" s="153" t="s">
        <v>7469</v>
      </c>
      <c r="EK307" s="153" t="s">
        <v>7469</v>
      </c>
      <c r="EL307" s="153">
        <v>2.3699999999999999E-2</v>
      </c>
      <c r="EM307" s="153">
        <v>63.642099999999999</v>
      </c>
      <c r="EN307" s="153" t="s">
        <v>7469</v>
      </c>
    </row>
    <row r="308" spans="3:144">
      <c r="C308" s="120"/>
      <c r="D308" s="103"/>
      <c r="E308" s="120" t="s">
        <v>8099</v>
      </c>
      <c r="F308" s="126" t="s">
        <v>8143</v>
      </c>
      <c r="G308" s="151" t="s">
        <v>8090</v>
      </c>
      <c r="H308" s="152" t="s">
        <v>8097</v>
      </c>
      <c r="I308" s="153">
        <v>410.8073</v>
      </c>
      <c r="J308" s="153">
        <v>25.04</v>
      </c>
      <c r="K308" s="153">
        <v>577.6</v>
      </c>
      <c r="L308" s="153">
        <v>5.8339999999999996</v>
      </c>
      <c r="M308" s="153">
        <v>16</v>
      </c>
      <c r="N308" s="153">
        <v>702</v>
      </c>
      <c r="O308" s="153">
        <v>3188</v>
      </c>
      <c r="P308" s="153">
        <v>2.1920000000000002</v>
      </c>
      <c r="Q308" s="153">
        <v>1.3734999999999999</v>
      </c>
      <c r="R308" s="153">
        <v>184</v>
      </c>
      <c r="S308" s="153">
        <v>2.3525999999999998</v>
      </c>
      <c r="T308" s="153">
        <v>4.6303000000000001</v>
      </c>
      <c r="U308" s="153" t="s">
        <v>7469</v>
      </c>
      <c r="V308" s="153">
        <v>63.593000000000004</v>
      </c>
      <c r="W308" s="153">
        <v>33.720300000000002</v>
      </c>
      <c r="X308" s="153">
        <v>1149.5</v>
      </c>
      <c r="Y308" s="153">
        <v>5.2435</v>
      </c>
      <c r="Z308" s="153">
        <v>40.5976</v>
      </c>
      <c r="AA308" s="153">
        <v>80.798900000000003</v>
      </c>
      <c r="AB308" s="153">
        <v>13.8908</v>
      </c>
      <c r="AC308" s="153">
        <v>2.1999999999999999E-2</v>
      </c>
      <c r="AD308" s="153">
        <v>2.8565</v>
      </c>
      <c r="AE308" s="153">
        <v>3.4094000000000002</v>
      </c>
      <c r="AF308" s="153">
        <v>18.7685</v>
      </c>
      <c r="AG308" s="153">
        <v>47.405500000000004</v>
      </c>
      <c r="AH308" s="153">
        <v>0.73850000000000005</v>
      </c>
      <c r="AI308" s="153">
        <v>19.271000000000001</v>
      </c>
      <c r="AJ308" s="153">
        <v>175.76499999999999</v>
      </c>
      <c r="AK308" s="153" t="s">
        <v>7469</v>
      </c>
      <c r="AL308" s="153">
        <v>3.3129</v>
      </c>
      <c r="AM308" s="153" t="s">
        <v>7469</v>
      </c>
      <c r="AN308" s="153">
        <v>85.175799999999995</v>
      </c>
      <c r="AO308" s="153">
        <v>24.839500000000001</v>
      </c>
      <c r="AP308" s="153">
        <v>10.6228</v>
      </c>
      <c r="AQ308" s="153">
        <v>0.91620000000000001</v>
      </c>
      <c r="AR308" s="153">
        <v>152.66999999999999</v>
      </c>
      <c r="AS308" s="153">
        <v>14.8246</v>
      </c>
      <c r="AT308" s="153">
        <v>6.7930999999999999</v>
      </c>
      <c r="AU308" s="153">
        <v>2.5379999999999998</v>
      </c>
      <c r="AV308" s="153">
        <v>139.33430000000001</v>
      </c>
      <c r="AW308" s="153" t="s">
        <v>7469</v>
      </c>
      <c r="AX308" s="153" t="s">
        <v>7469</v>
      </c>
      <c r="AY308" s="153" t="s">
        <v>7469</v>
      </c>
      <c r="AZ308" s="153">
        <v>34.103200000000001</v>
      </c>
      <c r="BA308" s="153">
        <v>0.62239999999999995</v>
      </c>
      <c r="BB308" s="153" t="s">
        <v>7469</v>
      </c>
      <c r="BC308" s="153" t="s">
        <v>7469</v>
      </c>
      <c r="BD308" s="153">
        <v>4.8120000000000003</v>
      </c>
      <c r="BE308" s="153">
        <v>0.15770000000000001</v>
      </c>
      <c r="BF308" s="153">
        <v>1.5772999999999999</v>
      </c>
      <c r="BG308" s="153">
        <v>56.018000000000001</v>
      </c>
      <c r="BH308" s="153" t="s">
        <v>7469</v>
      </c>
      <c r="BI308" s="153">
        <v>85.835999999999999</v>
      </c>
      <c r="BJ308" s="153">
        <v>4.2244000000000002</v>
      </c>
      <c r="BK308" s="153" t="s">
        <v>7469</v>
      </c>
      <c r="BL308" s="153">
        <v>20.103899999999999</v>
      </c>
      <c r="BM308" s="153">
        <v>10.8599</v>
      </c>
      <c r="BN308" s="153">
        <v>133.69900000000001</v>
      </c>
      <c r="BO308" s="153">
        <v>6.6435000000000004</v>
      </c>
      <c r="BP308" s="153" t="s">
        <v>7469</v>
      </c>
      <c r="BQ308" s="153">
        <v>4.3739999999999997</v>
      </c>
      <c r="BR308" s="153" t="s">
        <v>7469</v>
      </c>
      <c r="BS308" s="153">
        <v>174.851</v>
      </c>
      <c r="BT308" s="153" t="s">
        <v>7469</v>
      </c>
      <c r="BU308" s="153">
        <v>27.084499999999998</v>
      </c>
      <c r="BV308" s="153" t="s">
        <v>7469</v>
      </c>
      <c r="BW308" s="153" t="s">
        <v>7469</v>
      </c>
      <c r="BX308" s="153">
        <v>15.4291</v>
      </c>
      <c r="BY308" s="153" t="s">
        <v>7469</v>
      </c>
      <c r="BZ308" s="153" t="s">
        <v>7469</v>
      </c>
      <c r="CA308" s="153">
        <v>380.05099999999999</v>
      </c>
      <c r="CB308" s="153">
        <v>5.3487</v>
      </c>
      <c r="CC308" s="153">
        <v>24.090299999999999</v>
      </c>
      <c r="CD308" s="153">
        <v>4.5816999999999997</v>
      </c>
      <c r="CE308" s="153">
        <v>5.57E-2</v>
      </c>
      <c r="CF308" s="153" t="s">
        <v>7469</v>
      </c>
      <c r="CG308" s="153" t="s">
        <v>7469</v>
      </c>
      <c r="CH308" s="153">
        <v>1.9709000000000001</v>
      </c>
      <c r="CI308" s="153">
        <v>178.6885</v>
      </c>
      <c r="CJ308" s="153" t="s">
        <v>7469</v>
      </c>
      <c r="CK308" s="153" t="s">
        <v>7469</v>
      </c>
      <c r="CL308" s="153" t="s">
        <v>7469</v>
      </c>
      <c r="CM308" s="153" t="s">
        <v>7469</v>
      </c>
      <c r="CN308" s="153" t="s">
        <v>7469</v>
      </c>
      <c r="CO308" s="153">
        <v>14.9198</v>
      </c>
      <c r="CP308" s="153">
        <v>49.764699999999998</v>
      </c>
      <c r="CQ308" s="153" t="s">
        <v>7469</v>
      </c>
      <c r="CR308" s="153" t="s">
        <v>7469</v>
      </c>
      <c r="CS308" s="153">
        <v>57.146999999999998</v>
      </c>
      <c r="CT308" s="153">
        <v>1.7835000000000001</v>
      </c>
      <c r="CU308" s="153">
        <v>6.4032999999999998</v>
      </c>
      <c r="CV308" s="153" t="s">
        <v>7469</v>
      </c>
      <c r="CW308" s="153" t="s">
        <v>7469</v>
      </c>
      <c r="CX308" s="153" t="s">
        <v>7469</v>
      </c>
      <c r="CY308" s="153">
        <v>40.736899999999999</v>
      </c>
      <c r="CZ308" s="153">
        <v>11.1411</v>
      </c>
      <c r="DA308" s="153">
        <v>5.1896000000000004</v>
      </c>
      <c r="DB308" s="153" t="s">
        <v>7469</v>
      </c>
      <c r="DC308" s="153">
        <v>20.537600000000001</v>
      </c>
      <c r="DD308" s="153">
        <v>6.3745000000000003</v>
      </c>
      <c r="DE308" s="153">
        <v>0.03</v>
      </c>
      <c r="DF308" s="153" t="s">
        <v>7469</v>
      </c>
      <c r="DG308" s="153">
        <v>13.9199</v>
      </c>
      <c r="DH308" s="153">
        <v>0</v>
      </c>
      <c r="DI308" s="153" t="s">
        <v>7469</v>
      </c>
      <c r="DJ308" s="153" t="s">
        <v>7469</v>
      </c>
      <c r="DK308" s="153">
        <v>0.93240000000000001</v>
      </c>
      <c r="DL308" s="153" t="s">
        <v>7469</v>
      </c>
      <c r="DM308" s="153">
        <v>5.4489000000000001</v>
      </c>
      <c r="DN308" s="153">
        <v>308.2448</v>
      </c>
      <c r="DO308" s="153">
        <v>2.9889999999999999</v>
      </c>
      <c r="DP308" s="153">
        <v>21.322700000000001</v>
      </c>
      <c r="DQ308" s="153">
        <v>16.4239</v>
      </c>
      <c r="DR308" s="153" t="s">
        <v>7469</v>
      </c>
      <c r="DS308" s="153">
        <v>5.7064000000000004</v>
      </c>
      <c r="DT308" s="153">
        <v>73.738200000000006</v>
      </c>
      <c r="DU308" s="153">
        <v>32.393700000000003</v>
      </c>
      <c r="DV308" s="153" t="s">
        <v>7469</v>
      </c>
      <c r="DW308" s="153" t="s">
        <v>7469</v>
      </c>
      <c r="DX308" s="153">
        <v>5.8722000000000003</v>
      </c>
      <c r="DY308" s="153">
        <v>7.8048000000000002</v>
      </c>
      <c r="DZ308" s="153">
        <v>3.3635999999999999</v>
      </c>
      <c r="EA308" s="153">
        <v>34.8078</v>
      </c>
      <c r="EB308" s="153">
        <v>4.2502000000000004</v>
      </c>
      <c r="EC308" s="153">
        <v>69.174999999999997</v>
      </c>
      <c r="ED308" s="153">
        <v>6.4292999999999996</v>
      </c>
      <c r="EE308" s="153">
        <v>6.9130000000000003</v>
      </c>
      <c r="EF308" s="153">
        <v>37.762799999999999</v>
      </c>
      <c r="EG308" s="153">
        <v>24.7849</v>
      </c>
      <c r="EH308" s="153" t="s">
        <v>7469</v>
      </c>
      <c r="EI308" s="153">
        <v>3.0956999999999999</v>
      </c>
      <c r="EJ308" s="153" t="s">
        <v>7469</v>
      </c>
      <c r="EK308" s="153" t="s">
        <v>7469</v>
      </c>
      <c r="EL308" s="153">
        <v>2.3699999999999999E-2</v>
      </c>
      <c r="EM308" s="153">
        <v>63.642099999999999</v>
      </c>
      <c r="EN308" s="153" t="s">
        <v>7469</v>
      </c>
    </row>
    <row r="309" spans="3:144">
      <c r="C309" s="120"/>
      <c r="D309" s="103"/>
      <c r="E309" s="120" t="s">
        <v>8100</v>
      </c>
      <c r="F309" s="126" t="s">
        <v>8143</v>
      </c>
      <c r="G309" s="151" t="s">
        <v>8090</v>
      </c>
      <c r="H309" s="152" t="s">
        <v>8097</v>
      </c>
      <c r="I309" s="153" t="s">
        <v>7469</v>
      </c>
      <c r="J309" s="153" t="s">
        <v>7469</v>
      </c>
      <c r="K309" s="153" t="s">
        <v>7469</v>
      </c>
      <c r="L309" s="153" t="s">
        <v>7469</v>
      </c>
      <c r="M309" s="153" t="s">
        <v>7469</v>
      </c>
      <c r="N309" s="153">
        <v>707</v>
      </c>
      <c r="O309" s="153">
        <v>3088</v>
      </c>
      <c r="P309" s="153" t="s">
        <v>7469</v>
      </c>
      <c r="Q309" s="153" t="s">
        <v>7469</v>
      </c>
      <c r="R309" s="153">
        <v>168</v>
      </c>
      <c r="S309" s="153" t="s">
        <v>7469</v>
      </c>
      <c r="T309" s="153" t="s">
        <v>7469</v>
      </c>
      <c r="U309" s="153" t="s">
        <v>7469</v>
      </c>
      <c r="V309" s="153" t="s">
        <v>7469</v>
      </c>
      <c r="W309" s="153" t="s">
        <v>7469</v>
      </c>
      <c r="X309" s="153" t="s">
        <v>7469</v>
      </c>
      <c r="Y309" s="153" t="s">
        <v>7469</v>
      </c>
      <c r="Z309" s="153" t="s">
        <v>7469</v>
      </c>
      <c r="AA309" s="153" t="s">
        <v>7469</v>
      </c>
      <c r="AB309" s="153" t="s">
        <v>7469</v>
      </c>
      <c r="AC309" s="153" t="s">
        <v>7469</v>
      </c>
      <c r="AD309" s="153" t="s">
        <v>7469</v>
      </c>
      <c r="AE309" s="153">
        <v>4.3211000000000004</v>
      </c>
      <c r="AF309" s="153">
        <v>18.393999999999998</v>
      </c>
      <c r="AG309" s="153" t="s">
        <v>7469</v>
      </c>
      <c r="AH309" s="153" t="s">
        <v>7469</v>
      </c>
      <c r="AI309" s="153" t="s">
        <v>7469</v>
      </c>
      <c r="AJ309" s="153" t="s">
        <v>7469</v>
      </c>
      <c r="AK309" s="153" t="s">
        <v>7469</v>
      </c>
      <c r="AL309" s="153" t="s">
        <v>7469</v>
      </c>
      <c r="AM309" s="153" t="s">
        <v>7469</v>
      </c>
      <c r="AN309" s="153" t="s">
        <v>7469</v>
      </c>
      <c r="AO309" s="153" t="s">
        <v>7469</v>
      </c>
      <c r="AP309" s="153">
        <v>7.9105999999999996</v>
      </c>
      <c r="AQ309" s="153" t="s">
        <v>7469</v>
      </c>
      <c r="AR309" s="153" t="s">
        <v>7469</v>
      </c>
      <c r="AS309" s="153" t="s">
        <v>7469</v>
      </c>
      <c r="AT309" s="153" t="s">
        <v>7469</v>
      </c>
      <c r="AU309" s="153" t="s">
        <v>7469</v>
      </c>
      <c r="AV309" s="153" t="s">
        <v>7469</v>
      </c>
      <c r="AW309" s="153" t="s">
        <v>7469</v>
      </c>
      <c r="AX309" s="153" t="s">
        <v>7469</v>
      </c>
      <c r="AY309" s="153" t="s">
        <v>7469</v>
      </c>
      <c r="AZ309" s="153" t="s">
        <v>7469</v>
      </c>
      <c r="BA309" s="153" t="s">
        <v>7469</v>
      </c>
      <c r="BB309" s="153" t="s">
        <v>7469</v>
      </c>
      <c r="BC309" s="153" t="s">
        <v>7469</v>
      </c>
      <c r="BD309" s="153" t="s">
        <v>7469</v>
      </c>
      <c r="BE309" s="153" t="s">
        <v>7469</v>
      </c>
      <c r="BF309" s="153" t="s">
        <v>7469</v>
      </c>
      <c r="BG309" s="153">
        <v>78.254999999999995</v>
      </c>
      <c r="BH309" s="153" t="s">
        <v>7469</v>
      </c>
      <c r="BI309" s="153" t="s">
        <v>7469</v>
      </c>
      <c r="BJ309" s="153">
        <v>2.9323999999999999</v>
      </c>
      <c r="BK309" s="153" t="s">
        <v>7469</v>
      </c>
      <c r="BL309" s="153" t="s">
        <v>7469</v>
      </c>
      <c r="BM309" s="153" t="s">
        <v>7469</v>
      </c>
      <c r="BN309" s="153">
        <v>121.015</v>
      </c>
      <c r="BO309" s="153">
        <v>1.1642999999999999</v>
      </c>
      <c r="BP309" s="153" t="s">
        <v>7469</v>
      </c>
      <c r="BQ309" s="153" t="s">
        <v>7469</v>
      </c>
      <c r="BR309" s="153" t="s">
        <v>7469</v>
      </c>
      <c r="BS309" s="153" t="s">
        <v>7469</v>
      </c>
      <c r="BT309" s="153" t="s">
        <v>7469</v>
      </c>
      <c r="BU309" s="153" t="s">
        <v>7469</v>
      </c>
      <c r="BV309" s="153" t="s">
        <v>7469</v>
      </c>
      <c r="BW309" s="153" t="s">
        <v>7469</v>
      </c>
      <c r="BX309" s="153" t="s">
        <v>7469</v>
      </c>
      <c r="BY309" s="153" t="s">
        <v>7469</v>
      </c>
      <c r="BZ309" s="153" t="s">
        <v>7469</v>
      </c>
      <c r="CA309" s="153">
        <v>487.834</v>
      </c>
      <c r="CB309" s="153" t="s">
        <v>7469</v>
      </c>
      <c r="CC309" s="153" t="s">
        <v>7469</v>
      </c>
      <c r="CD309" s="153" t="s">
        <v>7469</v>
      </c>
      <c r="CE309" s="153">
        <v>7.7600000000000002E-2</v>
      </c>
      <c r="CF309" s="153" t="s">
        <v>7469</v>
      </c>
      <c r="CG309" s="153" t="s">
        <v>7469</v>
      </c>
      <c r="CH309" s="153" t="s">
        <v>7469</v>
      </c>
      <c r="CI309" s="153" t="s">
        <v>7469</v>
      </c>
      <c r="CJ309" s="153" t="s">
        <v>7469</v>
      </c>
      <c r="CK309" s="153" t="s">
        <v>7469</v>
      </c>
      <c r="CL309" s="153" t="s">
        <v>7469</v>
      </c>
      <c r="CM309" s="153" t="s">
        <v>7469</v>
      </c>
      <c r="CN309" s="153" t="s">
        <v>7469</v>
      </c>
      <c r="CO309" s="153" t="s">
        <v>7469</v>
      </c>
      <c r="CP309" s="153" t="s">
        <v>7469</v>
      </c>
      <c r="CQ309" s="153" t="s">
        <v>7469</v>
      </c>
      <c r="CR309" s="153" t="s">
        <v>7469</v>
      </c>
      <c r="CS309" s="153" t="s">
        <v>7469</v>
      </c>
      <c r="CT309" s="153" t="s">
        <v>7469</v>
      </c>
      <c r="CU309" s="153">
        <v>6.7119999999999997</v>
      </c>
      <c r="CV309" s="153" t="s">
        <v>7469</v>
      </c>
      <c r="CW309" s="153" t="s">
        <v>7469</v>
      </c>
      <c r="CX309" s="153" t="s">
        <v>7469</v>
      </c>
      <c r="CY309" s="153" t="s">
        <v>7469</v>
      </c>
      <c r="CZ309" s="153" t="s">
        <v>7469</v>
      </c>
      <c r="DA309" s="153" t="s">
        <v>7469</v>
      </c>
      <c r="DB309" s="153" t="s">
        <v>7469</v>
      </c>
      <c r="DC309" s="153" t="s">
        <v>7469</v>
      </c>
      <c r="DD309" s="153" t="s">
        <v>7469</v>
      </c>
      <c r="DE309" s="153" t="s">
        <v>7469</v>
      </c>
      <c r="DF309" s="153" t="s">
        <v>7469</v>
      </c>
      <c r="DG309" s="153" t="s">
        <v>7469</v>
      </c>
      <c r="DH309" s="153">
        <v>0</v>
      </c>
      <c r="DI309" s="153" t="s">
        <v>7469</v>
      </c>
      <c r="DJ309" s="153" t="s">
        <v>7469</v>
      </c>
      <c r="DK309" s="153">
        <v>1.4686999999999999</v>
      </c>
      <c r="DL309" s="153" t="s">
        <v>7469</v>
      </c>
      <c r="DM309" s="153" t="s">
        <v>7469</v>
      </c>
      <c r="DN309" s="153" t="s">
        <v>7469</v>
      </c>
      <c r="DO309" s="153" t="s">
        <v>7469</v>
      </c>
      <c r="DP309" s="153" t="s">
        <v>7469</v>
      </c>
      <c r="DQ309" s="153">
        <v>14.9986</v>
      </c>
      <c r="DR309" s="153" t="s">
        <v>7469</v>
      </c>
      <c r="DS309" s="153" t="s">
        <v>7469</v>
      </c>
      <c r="DT309" s="153" t="s">
        <v>7469</v>
      </c>
      <c r="DU309" s="153" t="s">
        <v>7469</v>
      </c>
      <c r="DV309" s="153" t="s">
        <v>7469</v>
      </c>
      <c r="DW309" s="153" t="s">
        <v>7469</v>
      </c>
      <c r="DX309" s="153" t="s">
        <v>7469</v>
      </c>
      <c r="DY309" s="153" t="s">
        <v>7469</v>
      </c>
      <c r="DZ309" s="153" t="s">
        <v>7469</v>
      </c>
      <c r="EA309" s="153" t="s">
        <v>7469</v>
      </c>
      <c r="EB309" s="153" t="s">
        <v>7469</v>
      </c>
      <c r="EC309" s="153" t="s">
        <v>7469</v>
      </c>
      <c r="ED309" s="153" t="s">
        <v>7469</v>
      </c>
      <c r="EE309" s="153">
        <v>6.6879999999999997</v>
      </c>
      <c r="EF309" s="153" t="s">
        <v>7469</v>
      </c>
      <c r="EG309" s="153" t="s">
        <v>7469</v>
      </c>
      <c r="EH309" s="153" t="s">
        <v>7469</v>
      </c>
      <c r="EI309" s="153" t="s">
        <v>7469</v>
      </c>
      <c r="EJ309" s="153" t="s">
        <v>7469</v>
      </c>
      <c r="EK309" s="153" t="s">
        <v>7469</v>
      </c>
      <c r="EL309" s="153" t="s">
        <v>7469</v>
      </c>
      <c r="EM309" s="153" t="s">
        <v>7469</v>
      </c>
      <c r="EN309" s="153" t="s">
        <v>7469</v>
      </c>
    </row>
    <row r="310" spans="3:144">
      <c r="C310" s="120"/>
      <c r="D310" s="103"/>
      <c r="E310" s="120" t="s">
        <v>8101</v>
      </c>
      <c r="F310" s="126" t="s">
        <v>8143</v>
      </c>
      <c r="G310" s="151" t="s">
        <v>8090</v>
      </c>
      <c r="H310" s="152" t="s">
        <v>8097</v>
      </c>
      <c r="I310" s="153" t="s">
        <v>7469</v>
      </c>
      <c r="J310" s="153" t="s">
        <v>7469</v>
      </c>
      <c r="K310" s="153" t="s">
        <v>7469</v>
      </c>
      <c r="L310" s="153" t="s">
        <v>7469</v>
      </c>
      <c r="M310" s="153" t="s">
        <v>7469</v>
      </c>
      <c r="N310" s="153">
        <v>748</v>
      </c>
      <c r="O310" s="153">
        <v>3336</v>
      </c>
      <c r="P310" s="153" t="s">
        <v>7469</v>
      </c>
      <c r="Q310" s="153" t="s">
        <v>7469</v>
      </c>
      <c r="R310" s="153">
        <v>168</v>
      </c>
      <c r="S310" s="153" t="s">
        <v>7469</v>
      </c>
      <c r="T310" s="153" t="s">
        <v>7469</v>
      </c>
      <c r="U310" s="153" t="s">
        <v>7469</v>
      </c>
      <c r="V310" s="153" t="s">
        <v>7469</v>
      </c>
      <c r="W310" s="153" t="s">
        <v>7469</v>
      </c>
      <c r="X310" s="153" t="s">
        <v>7469</v>
      </c>
      <c r="Y310" s="153" t="s">
        <v>7469</v>
      </c>
      <c r="Z310" s="153" t="s">
        <v>7469</v>
      </c>
      <c r="AA310" s="153" t="s">
        <v>7469</v>
      </c>
      <c r="AB310" s="153" t="s">
        <v>7469</v>
      </c>
      <c r="AC310" s="153" t="s">
        <v>7469</v>
      </c>
      <c r="AD310" s="153" t="s">
        <v>7469</v>
      </c>
      <c r="AE310" s="153">
        <v>4.0449000000000002</v>
      </c>
      <c r="AF310" s="153">
        <v>19.513999999999999</v>
      </c>
      <c r="AG310" s="153" t="s">
        <v>7469</v>
      </c>
      <c r="AH310" s="153" t="s">
        <v>7469</v>
      </c>
      <c r="AI310" s="153" t="s">
        <v>7469</v>
      </c>
      <c r="AJ310" s="153" t="s">
        <v>7469</v>
      </c>
      <c r="AK310" s="153" t="s">
        <v>7469</v>
      </c>
      <c r="AL310" s="153" t="s">
        <v>7469</v>
      </c>
      <c r="AM310" s="153" t="s">
        <v>7469</v>
      </c>
      <c r="AN310" s="153" t="s">
        <v>7469</v>
      </c>
      <c r="AO310" s="153" t="s">
        <v>7469</v>
      </c>
      <c r="AP310" s="153">
        <v>12.652100000000001</v>
      </c>
      <c r="AQ310" s="153" t="s">
        <v>7469</v>
      </c>
      <c r="AR310" s="153" t="s">
        <v>7469</v>
      </c>
      <c r="AS310" s="153" t="s">
        <v>7469</v>
      </c>
      <c r="AT310" s="153" t="s">
        <v>7469</v>
      </c>
      <c r="AU310" s="153" t="s">
        <v>7469</v>
      </c>
      <c r="AV310" s="153" t="s">
        <v>7469</v>
      </c>
      <c r="AW310" s="153" t="s">
        <v>7469</v>
      </c>
      <c r="AX310" s="153" t="s">
        <v>7469</v>
      </c>
      <c r="AY310" s="153" t="s">
        <v>7469</v>
      </c>
      <c r="AZ310" s="153" t="s">
        <v>7469</v>
      </c>
      <c r="BA310" s="153" t="s">
        <v>7469</v>
      </c>
      <c r="BB310" s="153" t="s">
        <v>7469</v>
      </c>
      <c r="BC310" s="153" t="s">
        <v>7469</v>
      </c>
      <c r="BD310" s="153" t="s">
        <v>7469</v>
      </c>
      <c r="BE310" s="153" t="s">
        <v>7469</v>
      </c>
      <c r="BF310" s="153" t="s">
        <v>7469</v>
      </c>
      <c r="BG310" s="153">
        <v>102.505</v>
      </c>
      <c r="BH310" s="153" t="s">
        <v>7469</v>
      </c>
      <c r="BI310" s="153" t="s">
        <v>7469</v>
      </c>
      <c r="BJ310" s="153">
        <v>3.0081000000000002</v>
      </c>
      <c r="BK310" s="153" t="s">
        <v>7469</v>
      </c>
      <c r="BL310" s="153" t="s">
        <v>7469</v>
      </c>
      <c r="BM310" s="153" t="s">
        <v>7469</v>
      </c>
      <c r="BN310" s="153">
        <v>116.182</v>
      </c>
      <c r="BO310" s="153" t="s">
        <v>7469</v>
      </c>
      <c r="BP310" s="153" t="s">
        <v>7469</v>
      </c>
      <c r="BQ310" s="153" t="s">
        <v>7469</v>
      </c>
      <c r="BR310" s="153" t="s">
        <v>7469</v>
      </c>
      <c r="BS310" s="153" t="s">
        <v>7469</v>
      </c>
      <c r="BT310" s="153" t="s">
        <v>7469</v>
      </c>
      <c r="BU310" s="153" t="s">
        <v>7469</v>
      </c>
      <c r="BV310" s="153" t="s">
        <v>7469</v>
      </c>
      <c r="BW310" s="153" t="s">
        <v>7469</v>
      </c>
      <c r="BX310" s="153" t="s">
        <v>7469</v>
      </c>
      <c r="BY310" s="153" t="s">
        <v>7469</v>
      </c>
      <c r="BZ310" s="153" t="s">
        <v>7469</v>
      </c>
      <c r="CA310" s="153">
        <v>535.15300000000002</v>
      </c>
      <c r="CB310" s="153" t="s">
        <v>7469</v>
      </c>
      <c r="CC310" s="153" t="s">
        <v>7469</v>
      </c>
      <c r="CD310" s="153" t="s">
        <v>7469</v>
      </c>
      <c r="CE310" s="153" t="s">
        <v>7469</v>
      </c>
      <c r="CF310" s="153" t="s">
        <v>7469</v>
      </c>
      <c r="CG310" s="153" t="s">
        <v>7469</v>
      </c>
      <c r="CH310" s="153" t="s">
        <v>7469</v>
      </c>
      <c r="CI310" s="153" t="s">
        <v>7469</v>
      </c>
      <c r="CJ310" s="153" t="s">
        <v>7469</v>
      </c>
      <c r="CK310" s="153" t="s">
        <v>7469</v>
      </c>
      <c r="CL310" s="153" t="s">
        <v>7469</v>
      </c>
      <c r="CM310" s="153" t="s">
        <v>7469</v>
      </c>
      <c r="CN310" s="153" t="s">
        <v>7469</v>
      </c>
      <c r="CO310" s="153" t="s">
        <v>7469</v>
      </c>
      <c r="CP310" s="153" t="s">
        <v>7469</v>
      </c>
      <c r="CQ310" s="153" t="s">
        <v>7469</v>
      </c>
      <c r="CR310" s="153" t="s">
        <v>7469</v>
      </c>
      <c r="CS310" s="153" t="s">
        <v>7469</v>
      </c>
      <c r="CT310" s="153" t="s">
        <v>7469</v>
      </c>
      <c r="CU310" s="153">
        <v>5.5667999999999997</v>
      </c>
      <c r="CV310" s="153" t="s">
        <v>7469</v>
      </c>
      <c r="CW310" s="153" t="s">
        <v>7469</v>
      </c>
      <c r="CX310" s="153" t="s">
        <v>7469</v>
      </c>
      <c r="CY310" s="153" t="s">
        <v>7469</v>
      </c>
      <c r="CZ310" s="153" t="s">
        <v>7469</v>
      </c>
      <c r="DA310" s="153" t="s">
        <v>7469</v>
      </c>
      <c r="DB310" s="153" t="s">
        <v>7469</v>
      </c>
      <c r="DC310" s="153" t="s">
        <v>7469</v>
      </c>
      <c r="DD310" s="153" t="s">
        <v>7469</v>
      </c>
      <c r="DE310" s="153" t="s">
        <v>7469</v>
      </c>
      <c r="DF310" s="153" t="s">
        <v>7469</v>
      </c>
      <c r="DG310" s="153" t="s">
        <v>7469</v>
      </c>
      <c r="DH310" s="153" t="s">
        <v>7469</v>
      </c>
      <c r="DI310" s="153" t="s">
        <v>7469</v>
      </c>
      <c r="DJ310" s="153" t="s">
        <v>7469</v>
      </c>
      <c r="DK310" s="153">
        <v>0.55000000000000004</v>
      </c>
      <c r="DL310" s="153" t="s">
        <v>7469</v>
      </c>
      <c r="DM310" s="153" t="s">
        <v>7469</v>
      </c>
      <c r="DN310" s="153" t="s">
        <v>7469</v>
      </c>
      <c r="DO310" s="153" t="s">
        <v>7469</v>
      </c>
      <c r="DP310" s="153" t="s">
        <v>7469</v>
      </c>
      <c r="DQ310" s="153">
        <v>15.957000000000001</v>
      </c>
      <c r="DR310" s="153" t="s">
        <v>7469</v>
      </c>
      <c r="DS310" s="153" t="s">
        <v>7469</v>
      </c>
      <c r="DT310" s="153" t="s">
        <v>7469</v>
      </c>
      <c r="DU310" s="153" t="s">
        <v>7469</v>
      </c>
      <c r="DV310" s="153" t="s">
        <v>7469</v>
      </c>
      <c r="DW310" s="153" t="s">
        <v>7469</v>
      </c>
      <c r="DX310" s="153" t="s">
        <v>7469</v>
      </c>
      <c r="DY310" s="153" t="s">
        <v>7469</v>
      </c>
      <c r="DZ310" s="153" t="s">
        <v>7469</v>
      </c>
      <c r="EA310" s="153" t="s">
        <v>7469</v>
      </c>
      <c r="EB310" s="153" t="s">
        <v>7469</v>
      </c>
      <c r="EC310" s="153" t="s">
        <v>7469</v>
      </c>
      <c r="ED310" s="153" t="s">
        <v>7469</v>
      </c>
      <c r="EE310" s="153">
        <v>6.6079999999999997</v>
      </c>
      <c r="EF310" s="153" t="s">
        <v>7469</v>
      </c>
      <c r="EG310" s="153" t="s">
        <v>7469</v>
      </c>
      <c r="EH310" s="153" t="s">
        <v>7469</v>
      </c>
      <c r="EI310" s="153" t="s">
        <v>7469</v>
      </c>
      <c r="EJ310" s="153" t="s">
        <v>7469</v>
      </c>
      <c r="EK310" s="153" t="s">
        <v>7469</v>
      </c>
      <c r="EL310" s="153" t="s">
        <v>7469</v>
      </c>
      <c r="EM310" s="153" t="s">
        <v>7469</v>
      </c>
      <c r="EN310" s="153" t="s">
        <v>7469</v>
      </c>
    </row>
    <row r="311" spans="3:144">
      <c r="C311" s="120"/>
      <c r="D311" s="103"/>
      <c r="E311" s="120" t="s">
        <v>8102</v>
      </c>
      <c r="F311" s="126" t="s">
        <v>8143</v>
      </c>
      <c r="G311" s="151" t="s">
        <v>8090</v>
      </c>
      <c r="H311" s="152" t="s">
        <v>8097</v>
      </c>
      <c r="I311" s="153" t="s">
        <v>7469</v>
      </c>
      <c r="J311" s="153" t="s">
        <v>7469</v>
      </c>
      <c r="K311" s="153" t="s">
        <v>7469</v>
      </c>
      <c r="L311" s="153" t="s">
        <v>7469</v>
      </c>
      <c r="M311" s="153" t="s">
        <v>7469</v>
      </c>
      <c r="N311" s="153" t="s">
        <v>7469</v>
      </c>
      <c r="O311" s="153">
        <v>3211</v>
      </c>
      <c r="P311" s="153" t="s">
        <v>7469</v>
      </c>
      <c r="Q311" s="153" t="s">
        <v>7469</v>
      </c>
      <c r="R311" s="153" t="s">
        <v>7469</v>
      </c>
      <c r="S311" s="153" t="s">
        <v>7469</v>
      </c>
      <c r="T311" s="153" t="s">
        <v>7469</v>
      </c>
      <c r="U311" s="153" t="s">
        <v>7469</v>
      </c>
      <c r="V311" s="153" t="s">
        <v>7469</v>
      </c>
      <c r="W311" s="153" t="s">
        <v>7469</v>
      </c>
      <c r="X311" s="153" t="s">
        <v>7469</v>
      </c>
      <c r="Y311" s="153" t="s">
        <v>7469</v>
      </c>
      <c r="Z311" s="153" t="s">
        <v>7469</v>
      </c>
      <c r="AA311" s="153" t="s">
        <v>7469</v>
      </c>
      <c r="AB311" s="153" t="s">
        <v>7469</v>
      </c>
      <c r="AC311" s="153" t="s">
        <v>7469</v>
      </c>
      <c r="AD311" s="153" t="s">
        <v>7469</v>
      </c>
      <c r="AE311" s="153" t="s">
        <v>7469</v>
      </c>
      <c r="AF311" s="153" t="s">
        <v>7469</v>
      </c>
      <c r="AG311" s="153" t="s">
        <v>7469</v>
      </c>
      <c r="AH311" s="153" t="s">
        <v>7469</v>
      </c>
      <c r="AI311" s="153" t="s">
        <v>7469</v>
      </c>
      <c r="AJ311" s="153" t="s">
        <v>7469</v>
      </c>
      <c r="AK311" s="153" t="s">
        <v>7469</v>
      </c>
      <c r="AL311" s="153" t="s">
        <v>7469</v>
      </c>
      <c r="AM311" s="153" t="s">
        <v>7469</v>
      </c>
      <c r="AN311" s="153" t="s">
        <v>7469</v>
      </c>
      <c r="AO311" s="153" t="s">
        <v>7469</v>
      </c>
      <c r="AP311" s="153" t="s">
        <v>7469</v>
      </c>
      <c r="AQ311" s="153" t="s">
        <v>7469</v>
      </c>
      <c r="AR311" s="153" t="s">
        <v>7469</v>
      </c>
      <c r="AS311" s="153" t="s">
        <v>7469</v>
      </c>
      <c r="AT311" s="153" t="s">
        <v>7469</v>
      </c>
      <c r="AU311" s="153" t="s">
        <v>7469</v>
      </c>
      <c r="AV311" s="153" t="s">
        <v>7469</v>
      </c>
      <c r="AW311" s="153" t="s">
        <v>7469</v>
      </c>
      <c r="AX311" s="153" t="s">
        <v>7469</v>
      </c>
      <c r="AY311" s="153" t="s">
        <v>7469</v>
      </c>
      <c r="AZ311" s="153" t="s">
        <v>7469</v>
      </c>
      <c r="BA311" s="153" t="s">
        <v>7469</v>
      </c>
      <c r="BB311" s="153" t="s">
        <v>7469</v>
      </c>
      <c r="BC311" s="153" t="s">
        <v>7469</v>
      </c>
      <c r="BD311" s="153" t="s">
        <v>7469</v>
      </c>
      <c r="BE311" s="153" t="s">
        <v>7469</v>
      </c>
      <c r="BF311" s="153" t="s">
        <v>7469</v>
      </c>
      <c r="BG311" s="153" t="s">
        <v>7469</v>
      </c>
      <c r="BH311" s="153" t="s">
        <v>7469</v>
      </c>
      <c r="BI311" s="153" t="s">
        <v>7469</v>
      </c>
      <c r="BJ311" s="153" t="s">
        <v>7469</v>
      </c>
      <c r="BK311" s="153" t="s">
        <v>7469</v>
      </c>
      <c r="BL311" s="153" t="s">
        <v>7469</v>
      </c>
      <c r="BM311" s="153" t="s">
        <v>7469</v>
      </c>
      <c r="BN311" s="153">
        <v>110.94199999999999</v>
      </c>
      <c r="BO311" s="153" t="s">
        <v>7469</v>
      </c>
      <c r="BP311" s="153" t="s">
        <v>7469</v>
      </c>
      <c r="BQ311" s="153" t="s">
        <v>7469</v>
      </c>
      <c r="BR311" s="153" t="s">
        <v>7469</v>
      </c>
      <c r="BS311" s="153" t="s">
        <v>7469</v>
      </c>
      <c r="BT311" s="153" t="s">
        <v>7469</v>
      </c>
      <c r="BU311" s="153" t="s">
        <v>7469</v>
      </c>
      <c r="BV311" s="153" t="s">
        <v>7469</v>
      </c>
      <c r="BW311" s="153" t="s">
        <v>7469</v>
      </c>
      <c r="BX311" s="153" t="s">
        <v>7469</v>
      </c>
      <c r="BY311" s="153" t="s">
        <v>7469</v>
      </c>
      <c r="BZ311" s="153" t="s">
        <v>7469</v>
      </c>
      <c r="CA311" s="153">
        <v>580.88199999999995</v>
      </c>
      <c r="CB311" s="153" t="s">
        <v>7469</v>
      </c>
      <c r="CC311" s="153" t="s">
        <v>7469</v>
      </c>
      <c r="CD311" s="153" t="s">
        <v>7469</v>
      </c>
      <c r="CE311" s="153" t="s">
        <v>7469</v>
      </c>
      <c r="CF311" s="153" t="s">
        <v>7469</v>
      </c>
      <c r="CG311" s="153" t="s">
        <v>7469</v>
      </c>
      <c r="CH311" s="153" t="s">
        <v>7469</v>
      </c>
      <c r="CI311" s="153" t="s">
        <v>7469</v>
      </c>
      <c r="CJ311" s="153" t="s">
        <v>7469</v>
      </c>
      <c r="CK311" s="153" t="s">
        <v>7469</v>
      </c>
      <c r="CL311" s="153" t="s">
        <v>7469</v>
      </c>
      <c r="CM311" s="153" t="s">
        <v>7469</v>
      </c>
      <c r="CN311" s="153" t="s">
        <v>7469</v>
      </c>
      <c r="CO311" s="153" t="s">
        <v>7469</v>
      </c>
      <c r="CP311" s="153" t="s">
        <v>7469</v>
      </c>
      <c r="CQ311" s="153" t="s">
        <v>7469</v>
      </c>
      <c r="CR311" s="153" t="s">
        <v>7469</v>
      </c>
      <c r="CS311" s="153" t="s">
        <v>7469</v>
      </c>
      <c r="CT311" s="153" t="s">
        <v>7469</v>
      </c>
      <c r="CU311" s="153" t="s">
        <v>7469</v>
      </c>
      <c r="CV311" s="153" t="s">
        <v>7469</v>
      </c>
      <c r="CW311" s="153" t="s">
        <v>7469</v>
      </c>
      <c r="CX311" s="153" t="s">
        <v>7469</v>
      </c>
      <c r="CY311" s="153" t="s">
        <v>7469</v>
      </c>
      <c r="CZ311" s="153" t="s">
        <v>7469</v>
      </c>
      <c r="DA311" s="153" t="s">
        <v>7469</v>
      </c>
      <c r="DB311" s="153" t="s">
        <v>7469</v>
      </c>
      <c r="DC311" s="153" t="s">
        <v>7469</v>
      </c>
      <c r="DD311" s="153" t="s">
        <v>7469</v>
      </c>
      <c r="DE311" s="153" t="s">
        <v>7469</v>
      </c>
      <c r="DF311" s="153" t="s">
        <v>7469</v>
      </c>
      <c r="DG311" s="153" t="s">
        <v>7469</v>
      </c>
      <c r="DH311" s="153" t="s">
        <v>7469</v>
      </c>
      <c r="DI311" s="153" t="s">
        <v>7469</v>
      </c>
      <c r="DJ311" s="153" t="s">
        <v>7469</v>
      </c>
      <c r="DK311" s="153" t="s">
        <v>7469</v>
      </c>
      <c r="DL311" s="153" t="s">
        <v>7469</v>
      </c>
      <c r="DM311" s="153" t="s">
        <v>7469</v>
      </c>
      <c r="DN311" s="153" t="s">
        <v>7469</v>
      </c>
      <c r="DO311" s="153" t="s">
        <v>7469</v>
      </c>
      <c r="DP311" s="153" t="s">
        <v>7469</v>
      </c>
      <c r="DQ311" s="153" t="s">
        <v>7469</v>
      </c>
      <c r="DR311" s="153" t="s">
        <v>7469</v>
      </c>
      <c r="DS311" s="153" t="s">
        <v>7469</v>
      </c>
      <c r="DT311" s="153" t="s">
        <v>7469</v>
      </c>
      <c r="DU311" s="153" t="s">
        <v>7469</v>
      </c>
      <c r="DV311" s="153" t="s">
        <v>7469</v>
      </c>
      <c r="DW311" s="153" t="s">
        <v>7469</v>
      </c>
      <c r="DX311" s="153" t="s">
        <v>7469</v>
      </c>
      <c r="DY311" s="153" t="s">
        <v>7469</v>
      </c>
      <c r="DZ311" s="153" t="s">
        <v>7469</v>
      </c>
      <c r="EA311" s="153" t="s">
        <v>7469</v>
      </c>
      <c r="EB311" s="153" t="s">
        <v>7469</v>
      </c>
      <c r="EC311" s="153" t="s">
        <v>7469</v>
      </c>
      <c r="ED311" s="153" t="s">
        <v>7469</v>
      </c>
      <c r="EE311" s="153" t="s">
        <v>7469</v>
      </c>
      <c r="EF311" s="153" t="s">
        <v>7469</v>
      </c>
      <c r="EG311" s="153" t="s">
        <v>7469</v>
      </c>
      <c r="EH311" s="153" t="s">
        <v>7469</v>
      </c>
      <c r="EI311" s="153" t="s">
        <v>7469</v>
      </c>
      <c r="EJ311" s="153" t="s">
        <v>7469</v>
      </c>
      <c r="EK311" s="153" t="s">
        <v>7469</v>
      </c>
      <c r="EL311" s="153" t="s">
        <v>7469</v>
      </c>
      <c r="EM311" s="153" t="s">
        <v>7469</v>
      </c>
      <c r="EN311" s="153" t="s">
        <v>7469</v>
      </c>
    </row>
    <row r="312" spans="3:144">
      <c r="C312" s="120"/>
      <c r="D312" s="103"/>
      <c r="E312" s="120" t="s">
        <v>8103</v>
      </c>
      <c r="F312" s="126" t="s">
        <v>8143</v>
      </c>
      <c r="G312" s="151" t="s">
        <v>8090</v>
      </c>
      <c r="H312" s="152" t="s">
        <v>8097</v>
      </c>
      <c r="I312" s="153">
        <v>450.11739999999998</v>
      </c>
      <c r="J312" s="153">
        <v>40.973999999999997</v>
      </c>
      <c r="K312" s="153">
        <v>599.1</v>
      </c>
      <c r="L312" s="153">
        <v>7.36</v>
      </c>
      <c r="M312" s="153">
        <v>20.571000000000002</v>
      </c>
      <c r="N312" s="153">
        <v>672</v>
      </c>
      <c r="O312" s="153">
        <v>3294</v>
      </c>
      <c r="P312" s="153">
        <v>1.645</v>
      </c>
      <c r="Q312" s="153">
        <v>0.93489999999999995</v>
      </c>
      <c r="R312" s="153">
        <v>210</v>
      </c>
      <c r="S312" s="153">
        <v>6.2958999999999996</v>
      </c>
      <c r="T312" s="153">
        <v>6.8593000000000002</v>
      </c>
      <c r="U312" s="153" t="s">
        <v>7469</v>
      </c>
      <c r="V312" s="153">
        <v>62.966000000000001</v>
      </c>
      <c r="W312" s="153">
        <v>70.422200000000004</v>
      </c>
      <c r="X312" s="153">
        <v>963.6</v>
      </c>
      <c r="Y312" s="153">
        <v>5.5804999999999998</v>
      </c>
      <c r="Z312" s="153">
        <v>41.0901</v>
      </c>
      <c r="AA312" s="153">
        <v>215.56290000000001</v>
      </c>
      <c r="AB312" s="153">
        <v>34.410899999999998</v>
      </c>
      <c r="AC312" s="153">
        <v>0.04</v>
      </c>
      <c r="AD312" s="153">
        <v>4.9554</v>
      </c>
      <c r="AE312" s="153">
        <v>2.6273</v>
      </c>
      <c r="AF312" s="153">
        <v>19.566800000000001</v>
      </c>
      <c r="AG312" s="153">
        <v>40.398899999999998</v>
      </c>
      <c r="AH312" s="153">
        <v>0.70940000000000003</v>
      </c>
      <c r="AI312" s="153">
        <v>12.5593</v>
      </c>
      <c r="AJ312" s="153">
        <v>151.63800000000001</v>
      </c>
      <c r="AK312" s="153" t="s">
        <v>7469</v>
      </c>
      <c r="AL312" s="153">
        <v>7.0513000000000003</v>
      </c>
      <c r="AM312" s="153" t="s">
        <v>7469</v>
      </c>
      <c r="AN312" s="153">
        <v>307.04450000000003</v>
      </c>
      <c r="AO312" s="153">
        <v>23.463999999999999</v>
      </c>
      <c r="AP312" s="153">
        <v>14.4406</v>
      </c>
      <c r="AQ312" s="153" t="s">
        <v>7469</v>
      </c>
      <c r="AR312" s="153">
        <v>151.32</v>
      </c>
      <c r="AS312" s="153">
        <v>30.450500000000002</v>
      </c>
      <c r="AT312" s="153">
        <v>16.1921</v>
      </c>
      <c r="AU312" s="153">
        <v>5.5096999999999996</v>
      </c>
      <c r="AV312" s="153">
        <v>358.30720000000002</v>
      </c>
      <c r="AW312" s="153" t="s">
        <v>7469</v>
      </c>
      <c r="AX312" s="153" t="s">
        <v>7469</v>
      </c>
      <c r="AY312" s="153" t="s">
        <v>7469</v>
      </c>
      <c r="AZ312" s="153">
        <v>18.146999999999998</v>
      </c>
      <c r="BA312" s="153">
        <v>0.66090000000000004</v>
      </c>
      <c r="BB312" s="153" t="s">
        <v>7469</v>
      </c>
      <c r="BC312" s="153" t="s">
        <v>7469</v>
      </c>
      <c r="BD312" s="153">
        <v>1.1959</v>
      </c>
      <c r="BE312" s="153">
        <v>0.1573</v>
      </c>
      <c r="BF312" s="153">
        <v>1.7871999999999999</v>
      </c>
      <c r="BG312" s="153" t="s">
        <v>7469</v>
      </c>
      <c r="BH312" s="153" t="s">
        <v>7469</v>
      </c>
      <c r="BI312" s="153">
        <v>69.307000000000002</v>
      </c>
      <c r="BJ312" s="153">
        <v>5.3010999999999999</v>
      </c>
      <c r="BK312" s="153" t="s">
        <v>7469</v>
      </c>
      <c r="BL312" s="153">
        <v>101.80710000000001</v>
      </c>
      <c r="BM312" s="153">
        <v>15.5496</v>
      </c>
      <c r="BN312" s="153">
        <v>139.73599999999999</v>
      </c>
      <c r="BO312" s="153">
        <v>2.2200000000000001E-2</v>
      </c>
      <c r="BP312" s="153" t="s">
        <v>7469</v>
      </c>
      <c r="BQ312" s="153">
        <v>4.3810000000000002</v>
      </c>
      <c r="BR312" s="153" t="s">
        <v>7469</v>
      </c>
      <c r="BS312" s="153">
        <v>149.018</v>
      </c>
      <c r="BT312" s="153" t="s">
        <v>7469</v>
      </c>
      <c r="BU312" s="153">
        <v>65.764499999999998</v>
      </c>
      <c r="BV312" s="153" t="s">
        <v>7469</v>
      </c>
      <c r="BW312" s="153" t="s">
        <v>7469</v>
      </c>
      <c r="BX312" s="153">
        <v>30.097100000000001</v>
      </c>
      <c r="BY312" s="153" t="s">
        <v>7469</v>
      </c>
      <c r="BZ312" s="153">
        <v>13.882</v>
      </c>
      <c r="CA312" s="153">
        <v>264.92899999999997</v>
      </c>
      <c r="CB312" s="153">
        <v>12.1555</v>
      </c>
      <c r="CC312" s="153">
        <v>10.0738</v>
      </c>
      <c r="CD312" s="153">
        <v>9.1891999999999996</v>
      </c>
      <c r="CE312" s="153">
        <v>0.2306</v>
      </c>
      <c r="CF312" s="153" t="s">
        <v>7469</v>
      </c>
      <c r="CG312" s="153" t="s">
        <v>7469</v>
      </c>
      <c r="CH312" s="153">
        <v>2.0341</v>
      </c>
      <c r="CI312" s="153">
        <v>490.72430000000003</v>
      </c>
      <c r="CJ312" s="153" t="s">
        <v>7469</v>
      </c>
      <c r="CK312" s="153" t="s">
        <v>7469</v>
      </c>
      <c r="CL312" s="153" t="s">
        <v>7469</v>
      </c>
      <c r="CM312" s="153" t="s">
        <v>7469</v>
      </c>
      <c r="CN312" s="153" t="s">
        <v>7469</v>
      </c>
      <c r="CO312" s="153">
        <v>17.424900000000001</v>
      </c>
      <c r="CP312" s="153">
        <v>50.279200000000003</v>
      </c>
      <c r="CQ312" s="153">
        <v>5.0053000000000001</v>
      </c>
      <c r="CR312" s="153" t="s">
        <v>7469</v>
      </c>
      <c r="CS312" s="153">
        <v>59.152999999999999</v>
      </c>
      <c r="CT312" s="153">
        <v>3.0971000000000002</v>
      </c>
      <c r="CU312" s="153">
        <v>6.4847000000000001</v>
      </c>
      <c r="CV312" s="153" t="s">
        <v>7469</v>
      </c>
      <c r="CW312" s="153" t="s">
        <v>7469</v>
      </c>
      <c r="CX312" s="153" t="s">
        <v>7469</v>
      </c>
      <c r="CY312" s="153">
        <v>56.831600000000002</v>
      </c>
      <c r="CZ312" s="153">
        <v>12.997400000000001</v>
      </c>
      <c r="DA312" s="153">
        <v>7.6426999999999996</v>
      </c>
      <c r="DB312" s="153" t="s">
        <v>7469</v>
      </c>
      <c r="DC312" s="153">
        <v>41.731000000000002</v>
      </c>
      <c r="DD312" s="153">
        <v>11.1135</v>
      </c>
      <c r="DE312" s="153">
        <v>0.59719999999999995</v>
      </c>
      <c r="DF312" s="153" t="s">
        <v>7469</v>
      </c>
      <c r="DG312" s="153">
        <v>73.684399999999997</v>
      </c>
      <c r="DH312" s="153">
        <v>0</v>
      </c>
      <c r="DI312" s="153" t="s">
        <v>7469</v>
      </c>
      <c r="DJ312" s="153" t="s">
        <v>7469</v>
      </c>
      <c r="DK312" s="153">
        <v>1.8248</v>
      </c>
      <c r="DL312" s="153">
        <v>30.081900000000001</v>
      </c>
      <c r="DM312" s="153">
        <v>7.9016999999999999</v>
      </c>
      <c r="DN312" s="153">
        <v>367.39569999999998</v>
      </c>
      <c r="DO312" s="153">
        <v>1.6103000000000001</v>
      </c>
      <c r="DP312" s="153">
        <v>15.1586</v>
      </c>
      <c r="DQ312" s="153">
        <v>25.620100000000001</v>
      </c>
      <c r="DR312" s="153" t="s">
        <v>7469</v>
      </c>
      <c r="DS312" s="153">
        <v>5.4123999999999999</v>
      </c>
      <c r="DT312" s="153">
        <v>149.46430000000001</v>
      </c>
      <c r="DU312" s="153">
        <v>43.800899999999999</v>
      </c>
      <c r="DV312" s="153" t="s">
        <v>7469</v>
      </c>
      <c r="DW312" s="153" t="s">
        <v>7469</v>
      </c>
      <c r="DX312" s="153">
        <v>15.3834</v>
      </c>
      <c r="DY312" s="153">
        <v>8.0251999999999999</v>
      </c>
      <c r="DZ312" s="153">
        <v>4.6013000000000002</v>
      </c>
      <c r="EA312" s="153">
        <v>45.132300000000001</v>
      </c>
      <c r="EB312" s="153">
        <v>6.4070999999999998</v>
      </c>
      <c r="EC312" s="153">
        <v>123.15389999999999</v>
      </c>
      <c r="ED312" s="153">
        <v>11.2219</v>
      </c>
      <c r="EE312" s="153" t="s">
        <v>7469</v>
      </c>
      <c r="EF312" s="153">
        <v>43.323599999999999</v>
      </c>
      <c r="EG312" s="153">
        <v>50.600499999999997</v>
      </c>
      <c r="EH312" s="153" t="s">
        <v>7469</v>
      </c>
      <c r="EI312" s="153">
        <v>3.3037000000000001</v>
      </c>
      <c r="EJ312" s="153" t="s">
        <v>7469</v>
      </c>
      <c r="EK312" s="153" t="s">
        <v>7469</v>
      </c>
      <c r="EL312" s="153">
        <v>2.5000000000000001E-2</v>
      </c>
      <c r="EM312" s="153">
        <v>107.7777</v>
      </c>
      <c r="EN312" s="153" t="s">
        <v>7469</v>
      </c>
    </row>
    <row r="313" spans="3:144">
      <c r="C313" s="120"/>
      <c r="D313" s="103"/>
      <c r="E313" s="120" t="s">
        <v>8144</v>
      </c>
      <c r="F313" s="126" t="s">
        <v>8145</v>
      </c>
      <c r="G313" s="151" t="s">
        <v>7699</v>
      </c>
      <c r="H313" s="152" t="s">
        <v>8146</v>
      </c>
      <c r="I313" s="153" t="s">
        <v>7469</v>
      </c>
      <c r="J313" s="153">
        <v>123.75</v>
      </c>
      <c r="K313" s="153">
        <v>2327.6669999999999</v>
      </c>
      <c r="L313" s="153" t="s">
        <v>7469</v>
      </c>
      <c r="M313" s="153">
        <v>63</v>
      </c>
      <c r="N313" s="153">
        <v>3333.2000000000003</v>
      </c>
      <c r="O313" s="153">
        <v>13462.429</v>
      </c>
      <c r="P313" s="153">
        <v>8.3870000000000005</v>
      </c>
      <c r="Q313" s="153">
        <v>10</v>
      </c>
      <c r="R313" s="153">
        <v>690.75</v>
      </c>
      <c r="S313" s="153" t="s">
        <v>7469</v>
      </c>
      <c r="T313" s="153">
        <v>19.083000000000002</v>
      </c>
      <c r="U313" s="153">
        <v>22.05</v>
      </c>
      <c r="V313" s="153">
        <v>214.5</v>
      </c>
      <c r="W313" s="153">
        <v>140.65200000000002</v>
      </c>
      <c r="X313" s="153">
        <v>4427.9380000000001</v>
      </c>
      <c r="Y313" s="153" t="s">
        <v>7469</v>
      </c>
      <c r="Z313" s="153" t="s">
        <v>7469</v>
      </c>
      <c r="AA313" s="153">
        <v>434.48099999999999</v>
      </c>
      <c r="AB313" s="153">
        <v>83.927000000000007</v>
      </c>
      <c r="AC313" s="153" t="s">
        <v>7469</v>
      </c>
      <c r="AD313" s="153" t="s">
        <v>7469</v>
      </c>
      <c r="AE313" s="153" t="s">
        <v>7469</v>
      </c>
      <c r="AF313" s="153" t="s">
        <v>7469</v>
      </c>
      <c r="AG313" s="153" t="s">
        <v>7469</v>
      </c>
      <c r="AH313" s="153" t="s">
        <v>7469</v>
      </c>
      <c r="AI313" s="153" t="s">
        <v>7469</v>
      </c>
      <c r="AJ313" s="153">
        <v>680.41200000000003</v>
      </c>
      <c r="AK313" s="153" t="s">
        <v>7469</v>
      </c>
      <c r="AL313" s="153" t="s">
        <v>7469</v>
      </c>
      <c r="AM313" s="153">
        <v>27.724</v>
      </c>
      <c r="AN313" s="153">
        <v>586.83500000000004</v>
      </c>
      <c r="AO313" s="153" t="s">
        <v>7469</v>
      </c>
      <c r="AP313" s="153" t="s">
        <v>7469</v>
      </c>
      <c r="AQ313" s="153" t="s">
        <v>7469</v>
      </c>
      <c r="AR313" s="153">
        <v>597.08000000000004</v>
      </c>
      <c r="AS313" s="153" t="s">
        <v>7469</v>
      </c>
      <c r="AT313" s="153" t="s">
        <v>7469</v>
      </c>
      <c r="AU313" s="153" t="s">
        <v>7469</v>
      </c>
      <c r="AV313" s="153">
        <v>736.46199999999999</v>
      </c>
      <c r="AW313" s="153" t="s">
        <v>7469</v>
      </c>
      <c r="AX313" s="153" t="s">
        <v>7469</v>
      </c>
      <c r="AY313" s="153" t="s">
        <v>7469</v>
      </c>
      <c r="AZ313" s="153" t="s">
        <v>7469</v>
      </c>
      <c r="BA313" s="153">
        <v>2.794</v>
      </c>
      <c r="BB313" s="153">
        <v>618.83299999999997</v>
      </c>
      <c r="BC313" s="153" t="s">
        <v>7469</v>
      </c>
      <c r="BD313" s="153" t="s">
        <v>7469</v>
      </c>
      <c r="BE313" s="153" t="s">
        <v>7469</v>
      </c>
      <c r="BF313" s="153" t="s">
        <v>7469</v>
      </c>
      <c r="BG313" s="153">
        <v>416.35</v>
      </c>
      <c r="BH313" s="153">
        <v>546.23099999999999</v>
      </c>
      <c r="BI313" s="153">
        <v>333.85700000000003</v>
      </c>
      <c r="BJ313" s="153" t="s">
        <v>7469</v>
      </c>
      <c r="BK313" s="153" t="s">
        <v>7469</v>
      </c>
      <c r="BL313" s="153" t="s">
        <v>7469</v>
      </c>
      <c r="BM313" s="153" t="s">
        <v>7469</v>
      </c>
      <c r="BN313" s="153">
        <v>457.33300000000003</v>
      </c>
      <c r="BO313" s="153" t="s">
        <v>7469</v>
      </c>
      <c r="BP313" s="153">
        <v>99.948999999999998</v>
      </c>
      <c r="BQ313" s="153" t="s">
        <v>7469</v>
      </c>
      <c r="BR313" s="153" t="s">
        <v>7469</v>
      </c>
      <c r="BS313" s="153">
        <v>680.18799999999999</v>
      </c>
      <c r="BT313" s="153">
        <v>52.495000000000005</v>
      </c>
      <c r="BU313" s="153" t="s">
        <v>7469</v>
      </c>
      <c r="BV313" s="153" t="s">
        <v>7469</v>
      </c>
      <c r="BW313" s="153" t="s">
        <v>7469</v>
      </c>
      <c r="BX313" s="153">
        <v>76.667000000000002</v>
      </c>
      <c r="BY313" s="153">
        <v>7.5250000000000004</v>
      </c>
      <c r="BZ313" s="153" t="s">
        <v>7469</v>
      </c>
      <c r="CA313" s="153">
        <v>2228.5309999999999</v>
      </c>
      <c r="CB313" s="153" t="s">
        <v>7469</v>
      </c>
      <c r="CC313" s="153">
        <v>48.364000000000004</v>
      </c>
      <c r="CD313" s="153" t="s">
        <v>7469</v>
      </c>
      <c r="CE313" s="153" t="s">
        <v>7469</v>
      </c>
      <c r="CF313" s="153">
        <v>11.874000000000001</v>
      </c>
      <c r="CG313" s="153" t="s">
        <v>7469</v>
      </c>
      <c r="CH313" s="153" t="s">
        <v>7469</v>
      </c>
      <c r="CI313" s="153">
        <v>1087.883</v>
      </c>
      <c r="CJ313" s="153">
        <v>53.448999999999998</v>
      </c>
      <c r="CK313" s="153" t="s">
        <v>7469</v>
      </c>
      <c r="CL313" s="153">
        <v>4.8810000000000002</v>
      </c>
      <c r="CM313" s="153" t="s">
        <v>7469</v>
      </c>
      <c r="CN313" s="153" t="s">
        <v>7469</v>
      </c>
      <c r="CO313" s="153" t="s">
        <v>7469</v>
      </c>
      <c r="CP313" s="153">
        <v>64.956000000000003</v>
      </c>
      <c r="CQ313" s="153" t="s">
        <v>7469</v>
      </c>
      <c r="CR313" s="153" t="s">
        <v>7469</v>
      </c>
      <c r="CS313" s="153">
        <v>215.75</v>
      </c>
      <c r="CT313" s="153">
        <v>9.4559999999999995</v>
      </c>
      <c r="CU313" s="153" t="s">
        <v>7469</v>
      </c>
      <c r="CV313" s="153" t="s">
        <v>7469</v>
      </c>
      <c r="CW313" s="153" t="s">
        <v>7469</v>
      </c>
      <c r="CX313" s="153" t="s">
        <v>7469</v>
      </c>
      <c r="CY313" s="153" t="s">
        <v>7469</v>
      </c>
      <c r="CZ313" s="153" t="s">
        <v>7469</v>
      </c>
      <c r="DA313" s="153" t="s">
        <v>7469</v>
      </c>
      <c r="DB313" s="153" t="s">
        <v>7469</v>
      </c>
      <c r="DC313" s="153">
        <v>93.918999999999997</v>
      </c>
      <c r="DD313" s="153" t="s">
        <v>7469</v>
      </c>
      <c r="DE313" s="153" t="s">
        <v>7469</v>
      </c>
      <c r="DF313" s="153" t="s">
        <v>7469</v>
      </c>
      <c r="DG313" s="153">
        <v>159.25200000000001</v>
      </c>
      <c r="DH313" s="153" t="s">
        <v>7469</v>
      </c>
      <c r="DI313" s="153" t="s">
        <v>7469</v>
      </c>
      <c r="DJ313" s="153" t="s">
        <v>7469</v>
      </c>
      <c r="DK313" s="153" t="s">
        <v>7469</v>
      </c>
      <c r="DL313" s="153" t="s">
        <v>7469</v>
      </c>
      <c r="DM313" s="153" t="s">
        <v>7469</v>
      </c>
      <c r="DN313" s="153">
        <v>1533.0230000000001</v>
      </c>
      <c r="DO313" s="153" t="s">
        <v>7469</v>
      </c>
      <c r="DP313" s="153" t="s">
        <v>7469</v>
      </c>
      <c r="DQ313" s="153" t="s">
        <v>7469</v>
      </c>
      <c r="DR313" s="153" t="s">
        <v>7469</v>
      </c>
      <c r="DS313" s="153" t="s">
        <v>7469</v>
      </c>
      <c r="DT313" s="153">
        <v>335.04599999999999</v>
      </c>
      <c r="DU313" s="153" t="s">
        <v>7469</v>
      </c>
      <c r="DV313" s="153" t="s">
        <v>7469</v>
      </c>
      <c r="DW313" s="153" t="s">
        <v>7469</v>
      </c>
      <c r="DX313" s="153" t="s">
        <v>7469</v>
      </c>
      <c r="DY313" s="153" t="s">
        <v>7469</v>
      </c>
      <c r="DZ313" s="153">
        <v>13.823</v>
      </c>
      <c r="EA313" s="153">
        <v>154.54599999999999</v>
      </c>
      <c r="EB313" s="153" t="s">
        <v>7469</v>
      </c>
      <c r="EC313" s="153" t="s">
        <v>7469</v>
      </c>
      <c r="ED313" s="153" t="s">
        <v>7469</v>
      </c>
      <c r="EE313" s="153">
        <v>26</v>
      </c>
      <c r="EF313" s="153" t="s">
        <v>7469</v>
      </c>
      <c r="EG313" s="153">
        <v>121.56700000000001</v>
      </c>
      <c r="EH313" s="153" t="s">
        <v>7469</v>
      </c>
      <c r="EI313" s="153">
        <v>12.051</v>
      </c>
      <c r="EJ313" s="153" t="s">
        <v>7469</v>
      </c>
      <c r="EK313" s="153" t="s">
        <v>7469</v>
      </c>
      <c r="EL313" s="153" t="s">
        <v>7469</v>
      </c>
      <c r="EM313" s="153">
        <v>286.67099999999999</v>
      </c>
      <c r="EN313" s="153" t="s">
        <v>7469</v>
      </c>
    </row>
    <row r="314" spans="3:144">
      <c r="C314" s="120"/>
      <c r="D314" s="103"/>
      <c r="E314" s="120" t="s">
        <v>8147</v>
      </c>
      <c r="F314" s="126" t="s">
        <v>8145</v>
      </c>
      <c r="G314" s="151" t="s">
        <v>7699</v>
      </c>
      <c r="H314" s="152" t="s">
        <v>8148</v>
      </c>
      <c r="I314" s="153" t="s">
        <v>7469</v>
      </c>
      <c r="J314" s="153">
        <v>135.25</v>
      </c>
      <c r="K314" s="153">
        <v>2446.4639999999999</v>
      </c>
      <c r="L314" s="153" t="s">
        <v>7469</v>
      </c>
      <c r="M314" s="153">
        <v>68</v>
      </c>
      <c r="N314" s="153">
        <v>3910.4</v>
      </c>
      <c r="O314" s="153">
        <v>14254.308000000001</v>
      </c>
      <c r="P314" s="153">
        <v>13.333</v>
      </c>
      <c r="Q314" s="153">
        <v>16</v>
      </c>
      <c r="R314" s="153">
        <v>758.375</v>
      </c>
      <c r="S314" s="153" t="s">
        <v>7469</v>
      </c>
      <c r="T314" s="153">
        <v>22.959</v>
      </c>
      <c r="U314" s="153">
        <v>27.95</v>
      </c>
      <c r="V314" s="153">
        <v>185.667</v>
      </c>
      <c r="W314" s="153">
        <v>159.648</v>
      </c>
      <c r="X314" s="153">
        <v>5393.4380000000001</v>
      </c>
      <c r="Y314" s="153" t="s">
        <v>7469</v>
      </c>
      <c r="Z314" s="153" t="s">
        <v>7469</v>
      </c>
      <c r="AA314" s="153">
        <v>534.76200000000006</v>
      </c>
      <c r="AB314" s="153">
        <v>97.061999999999998</v>
      </c>
      <c r="AC314" s="153" t="s">
        <v>7469</v>
      </c>
      <c r="AD314" s="153" t="s">
        <v>7469</v>
      </c>
      <c r="AE314" s="153" t="s">
        <v>7469</v>
      </c>
      <c r="AF314" s="153" t="s">
        <v>7469</v>
      </c>
      <c r="AG314" s="153" t="s">
        <v>7469</v>
      </c>
      <c r="AH314" s="153" t="s">
        <v>7469</v>
      </c>
      <c r="AI314" s="153" t="s">
        <v>7469</v>
      </c>
      <c r="AJ314" s="153">
        <v>796</v>
      </c>
      <c r="AK314" s="153" t="s">
        <v>7469</v>
      </c>
      <c r="AL314" s="153" t="s">
        <v>7469</v>
      </c>
      <c r="AM314" s="153">
        <v>36.326000000000001</v>
      </c>
      <c r="AN314" s="153">
        <v>744.49900000000002</v>
      </c>
      <c r="AO314" s="153" t="s">
        <v>7469</v>
      </c>
      <c r="AP314" s="153" t="s">
        <v>7469</v>
      </c>
      <c r="AQ314" s="153" t="s">
        <v>7469</v>
      </c>
      <c r="AR314" s="153">
        <v>729.33299999999997</v>
      </c>
      <c r="AS314" s="153" t="s">
        <v>7469</v>
      </c>
      <c r="AT314" s="153" t="s">
        <v>7469</v>
      </c>
      <c r="AU314" s="153" t="s">
        <v>7469</v>
      </c>
      <c r="AV314" s="153">
        <v>926.42500000000007</v>
      </c>
      <c r="AW314" s="153" t="s">
        <v>7469</v>
      </c>
      <c r="AX314" s="153" t="s">
        <v>7469</v>
      </c>
      <c r="AY314" s="153" t="s">
        <v>7469</v>
      </c>
      <c r="AZ314" s="153" t="s">
        <v>7469</v>
      </c>
      <c r="BA314" s="153">
        <v>5.3630000000000004</v>
      </c>
      <c r="BB314" s="153">
        <v>692.33299999999997</v>
      </c>
      <c r="BC314" s="153" t="s">
        <v>7469</v>
      </c>
      <c r="BD314" s="153" t="s">
        <v>7469</v>
      </c>
      <c r="BE314" s="153" t="s">
        <v>7469</v>
      </c>
      <c r="BF314" s="153" t="s">
        <v>7469</v>
      </c>
      <c r="BG314" s="153">
        <v>683.048</v>
      </c>
      <c r="BH314" s="153">
        <v>686.57100000000003</v>
      </c>
      <c r="BI314" s="153">
        <v>415.714</v>
      </c>
      <c r="BJ314" s="153" t="s">
        <v>7469</v>
      </c>
      <c r="BK314" s="153" t="s">
        <v>7469</v>
      </c>
      <c r="BL314" s="153" t="s">
        <v>7469</v>
      </c>
      <c r="BM314" s="153" t="s">
        <v>7469</v>
      </c>
      <c r="BN314" s="153">
        <v>432</v>
      </c>
      <c r="BO314" s="153" t="s">
        <v>7469</v>
      </c>
      <c r="BP314" s="153">
        <v>106.35600000000001</v>
      </c>
      <c r="BQ314" s="153" t="s">
        <v>7469</v>
      </c>
      <c r="BR314" s="153" t="s">
        <v>7469</v>
      </c>
      <c r="BS314" s="153">
        <v>819.05899999999997</v>
      </c>
      <c r="BT314" s="153">
        <v>67.718000000000004</v>
      </c>
      <c r="BU314" s="153" t="s">
        <v>7469</v>
      </c>
      <c r="BV314" s="153" t="s">
        <v>7469</v>
      </c>
      <c r="BW314" s="153" t="s">
        <v>7469</v>
      </c>
      <c r="BX314" s="153">
        <v>101.739</v>
      </c>
      <c r="BY314" s="153">
        <v>11.053000000000001</v>
      </c>
      <c r="BZ314" s="153" t="s">
        <v>7469</v>
      </c>
      <c r="CA314" s="153">
        <v>2969.0940000000001</v>
      </c>
      <c r="CB314" s="153" t="s">
        <v>7469</v>
      </c>
      <c r="CC314" s="153">
        <v>57.178000000000004</v>
      </c>
      <c r="CD314" s="153" t="s">
        <v>7469</v>
      </c>
      <c r="CE314" s="153" t="s">
        <v>7469</v>
      </c>
      <c r="CF314" s="153">
        <v>16.024999999999999</v>
      </c>
      <c r="CG314" s="153" t="s">
        <v>7469</v>
      </c>
      <c r="CH314" s="153" t="s">
        <v>7469</v>
      </c>
      <c r="CI314" s="153">
        <v>1458.6390000000001</v>
      </c>
      <c r="CJ314" s="153">
        <v>80.659000000000006</v>
      </c>
      <c r="CK314" s="153" t="s">
        <v>7469</v>
      </c>
      <c r="CL314" s="153">
        <v>11.713000000000001</v>
      </c>
      <c r="CM314" s="153" t="s">
        <v>7469</v>
      </c>
      <c r="CN314" s="153" t="s">
        <v>7469</v>
      </c>
      <c r="CO314" s="153" t="s">
        <v>7469</v>
      </c>
      <c r="CP314" s="153">
        <v>75.414000000000001</v>
      </c>
      <c r="CQ314" s="153" t="s">
        <v>7469</v>
      </c>
      <c r="CR314" s="153" t="s">
        <v>7469</v>
      </c>
      <c r="CS314" s="153">
        <v>229.5</v>
      </c>
      <c r="CT314" s="153">
        <v>11.772</v>
      </c>
      <c r="CU314" s="153" t="s">
        <v>7469</v>
      </c>
      <c r="CV314" s="153" t="s">
        <v>7469</v>
      </c>
      <c r="CW314" s="153" t="s">
        <v>7469</v>
      </c>
      <c r="CX314" s="153" t="s">
        <v>7469</v>
      </c>
      <c r="CY314" s="153" t="s">
        <v>7469</v>
      </c>
      <c r="CZ314" s="153" t="s">
        <v>7469</v>
      </c>
      <c r="DA314" s="153" t="s">
        <v>7469</v>
      </c>
      <c r="DB314" s="153" t="s">
        <v>7469</v>
      </c>
      <c r="DC314" s="153">
        <v>122.035</v>
      </c>
      <c r="DD314" s="153" t="s">
        <v>7469</v>
      </c>
      <c r="DE314" s="153" t="s">
        <v>7469</v>
      </c>
      <c r="DF314" s="153" t="s">
        <v>7469</v>
      </c>
      <c r="DG314" s="153">
        <v>212.773</v>
      </c>
      <c r="DH314" s="153" t="s">
        <v>7469</v>
      </c>
      <c r="DI314" s="153" t="s">
        <v>7469</v>
      </c>
      <c r="DJ314" s="153" t="s">
        <v>7469</v>
      </c>
      <c r="DK314" s="153" t="s">
        <v>7469</v>
      </c>
      <c r="DL314" s="153" t="s">
        <v>7469</v>
      </c>
      <c r="DM314" s="153" t="s">
        <v>7469</v>
      </c>
      <c r="DN314" s="153">
        <v>1751.5150000000001</v>
      </c>
      <c r="DO314" s="153" t="s">
        <v>7469</v>
      </c>
      <c r="DP314" s="153" t="s">
        <v>7469</v>
      </c>
      <c r="DQ314" s="153" t="s">
        <v>7469</v>
      </c>
      <c r="DR314" s="153" t="s">
        <v>7469</v>
      </c>
      <c r="DS314" s="153" t="s">
        <v>7469</v>
      </c>
      <c r="DT314" s="153">
        <v>449.94400000000002</v>
      </c>
      <c r="DU314" s="153" t="s">
        <v>7469</v>
      </c>
      <c r="DV314" s="153" t="s">
        <v>7469</v>
      </c>
      <c r="DW314" s="153" t="s">
        <v>7469</v>
      </c>
      <c r="DX314" s="153" t="s">
        <v>7469</v>
      </c>
      <c r="DY314" s="153" t="s">
        <v>7469</v>
      </c>
      <c r="DZ314" s="153">
        <v>16.722999999999999</v>
      </c>
      <c r="EA314" s="153">
        <v>200.42699999999999</v>
      </c>
      <c r="EB314" s="153" t="s">
        <v>7469</v>
      </c>
      <c r="EC314" s="153" t="s">
        <v>7469</v>
      </c>
      <c r="ED314" s="153" t="s">
        <v>7469</v>
      </c>
      <c r="EE314" s="153">
        <v>26.333000000000002</v>
      </c>
      <c r="EF314" s="153" t="s">
        <v>7469</v>
      </c>
      <c r="EG314" s="153">
        <v>172.82400000000001</v>
      </c>
      <c r="EH314" s="153" t="s">
        <v>7469</v>
      </c>
      <c r="EI314" s="153">
        <v>13.034000000000001</v>
      </c>
      <c r="EJ314" s="153" t="s">
        <v>7469</v>
      </c>
      <c r="EK314" s="153" t="s">
        <v>7469</v>
      </c>
      <c r="EL314" s="153" t="s">
        <v>7469</v>
      </c>
      <c r="EM314" s="153">
        <v>366.74599999999998</v>
      </c>
      <c r="EN314" s="153" t="s">
        <v>7469</v>
      </c>
    </row>
    <row r="315" spans="3:144">
      <c r="C315" s="120"/>
      <c r="D315" s="103"/>
      <c r="E315" s="120" t="s">
        <v>8149</v>
      </c>
      <c r="F315" s="126" t="s">
        <v>8145</v>
      </c>
      <c r="G315" s="151" t="s">
        <v>7699</v>
      </c>
      <c r="H315" s="152" t="s">
        <v>8150</v>
      </c>
      <c r="I315" s="153" t="s">
        <v>7469</v>
      </c>
      <c r="J315" s="153">
        <v>149.667</v>
      </c>
      <c r="K315" s="153">
        <v>2546.9380000000001</v>
      </c>
      <c r="L315" s="153" t="s">
        <v>7469</v>
      </c>
      <c r="M315" s="153">
        <v>77.900000000000006</v>
      </c>
      <c r="N315" s="153">
        <v>4185</v>
      </c>
      <c r="O315" s="153">
        <v>15280</v>
      </c>
      <c r="P315" s="153" t="s">
        <v>7469</v>
      </c>
      <c r="Q315" s="153" t="s">
        <v>7469</v>
      </c>
      <c r="R315" s="153">
        <v>887</v>
      </c>
      <c r="S315" s="153" t="s">
        <v>7469</v>
      </c>
      <c r="T315" s="153">
        <v>27.033999999999999</v>
      </c>
      <c r="U315" s="153">
        <v>34</v>
      </c>
      <c r="V315" s="153">
        <v>198.333</v>
      </c>
      <c r="W315" s="153">
        <v>180.85599999999999</v>
      </c>
      <c r="X315" s="153">
        <v>6471.87</v>
      </c>
      <c r="Y315" s="153" t="s">
        <v>7469</v>
      </c>
      <c r="Z315" s="153" t="s">
        <v>7469</v>
      </c>
      <c r="AA315" s="153">
        <v>660.87</v>
      </c>
      <c r="AB315" s="153">
        <v>122.988</v>
      </c>
      <c r="AC315" s="153" t="s">
        <v>7469</v>
      </c>
      <c r="AD315" s="153" t="s">
        <v>7469</v>
      </c>
      <c r="AE315" s="153" t="s">
        <v>7469</v>
      </c>
      <c r="AF315" s="153" t="s">
        <v>7469</v>
      </c>
      <c r="AG315" s="153" t="s">
        <v>7469</v>
      </c>
      <c r="AH315" s="153" t="s">
        <v>7469</v>
      </c>
      <c r="AI315" s="153" t="s">
        <v>7469</v>
      </c>
      <c r="AJ315" s="153">
        <v>950</v>
      </c>
      <c r="AK315" s="153" t="s">
        <v>7469</v>
      </c>
      <c r="AL315" s="153" t="s">
        <v>7469</v>
      </c>
      <c r="AM315" s="153">
        <v>46.69</v>
      </c>
      <c r="AN315" s="153">
        <v>933.53499999999997</v>
      </c>
      <c r="AO315" s="153" t="s">
        <v>7469</v>
      </c>
      <c r="AP315" s="153" t="s">
        <v>7469</v>
      </c>
      <c r="AQ315" s="153" t="s">
        <v>7469</v>
      </c>
      <c r="AR315" s="153">
        <v>901.68399999999997</v>
      </c>
      <c r="AS315" s="153" t="s">
        <v>7469</v>
      </c>
      <c r="AT315" s="153" t="s">
        <v>7469</v>
      </c>
      <c r="AU315" s="153" t="s">
        <v>7469</v>
      </c>
      <c r="AV315" s="153">
        <v>1162.201</v>
      </c>
      <c r="AW315" s="153" t="s">
        <v>7469</v>
      </c>
      <c r="AX315" s="153" t="s">
        <v>7469</v>
      </c>
      <c r="AY315" s="153" t="s">
        <v>7469</v>
      </c>
      <c r="AZ315" s="153" t="s">
        <v>7469</v>
      </c>
      <c r="BA315" s="153">
        <v>7.819</v>
      </c>
      <c r="BB315" s="153">
        <v>767.25</v>
      </c>
      <c r="BC315" s="153" t="s">
        <v>7469</v>
      </c>
      <c r="BD315" s="153" t="s">
        <v>7469</v>
      </c>
      <c r="BE315" s="153" t="s">
        <v>7469</v>
      </c>
      <c r="BF315" s="153" t="s">
        <v>7469</v>
      </c>
      <c r="BG315" s="153">
        <v>1025.8</v>
      </c>
      <c r="BH315" s="153">
        <v>832.36400000000003</v>
      </c>
      <c r="BI315" s="153">
        <v>496.85700000000003</v>
      </c>
      <c r="BJ315" s="153" t="s">
        <v>7469</v>
      </c>
      <c r="BK315" s="153" t="s">
        <v>7469</v>
      </c>
      <c r="BL315" s="153" t="s">
        <v>7469</v>
      </c>
      <c r="BM315" s="153" t="s">
        <v>7469</v>
      </c>
      <c r="BN315" s="153">
        <v>465</v>
      </c>
      <c r="BO315" s="153" t="s">
        <v>7469</v>
      </c>
      <c r="BP315" s="153">
        <v>111.482</v>
      </c>
      <c r="BQ315" s="153" t="s">
        <v>7469</v>
      </c>
      <c r="BR315" s="153" t="s">
        <v>7469</v>
      </c>
      <c r="BS315" s="153">
        <v>981.08299999999997</v>
      </c>
      <c r="BT315" s="153">
        <v>82.65</v>
      </c>
      <c r="BU315" s="153" t="s">
        <v>7469</v>
      </c>
      <c r="BV315" s="153" t="s">
        <v>7469</v>
      </c>
      <c r="BW315" s="153" t="s">
        <v>7469</v>
      </c>
      <c r="BX315" s="153">
        <v>129.565</v>
      </c>
      <c r="BY315" s="153">
        <v>14.698</v>
      </c>
      <c r="BZ315" s="153" t="s">
        <v>7469</v>
      </c>
      <c r="CA315" s="153">
        <v>3849.52</v>
      </c>
      <c r="CB315" s="153" t="s">
        <v>7469</v>
      </c>
      <c r="CC315" s="153" t="s">
        <v>7469</v>
      </c>
      <c r="CD315" s="153" t="s">
        <v>7469</v>
      </c>
      <c r="CE315" s="153" t="s">
        <v>7469</v>
      </c>
      <c r="CF315" s="153">
        <v>22.013999999999999</v>
      </c>
      <c r="CG315" s="153" t="s">
        <v>7469</v>
      </c>
      <c r="CH315" s="153" t="s">
        <v>7469</v>
      </c>
      <c r="CI315" s="153">
        <v>1920.403</v>
      </c>
      <c r="CJ315" s="153">
        <v>114.672</v>
      </c>
      <c r="CK315" s="153" t="s">
        <v>7469</v>
      </c>
      <c r="CL315" s="153">
        <v>17.57</v>
      </c>
      <c r="CM315" s="153" t="s">
        <v>7469</v>
      </c>
      <c r="CN315" s="153" t="s">
        <v>7469</v>
      </c>
      <c r="CO315" s="153" t="s">
        <v>7469</v>
      </c>
      <c r="CP315" s="153" t="s">
        <v>7469</v>
      </c>
      <c r="CQ315" s="153" t="s">
        <v>7469</v>
      </c>
      <c r="CR315" s="153" t="s">
        <v>7469</v>
      </c>
      <c r="CS315" s="153">
        <v>241</v>
      </c>
      <c r="CT315" s="153">
        <v>15.439</v>
      </c>
      <c r="CU315" s="153" t="s">
        <v>7469</v>
      </c>
      <c r="CV315" s="153" t="s">
        <v>7469</v>
      </c>
      <c r="CW315" s="153" t="s">
        <v>7469</v>
      </c>
      <c r="CX315" s="153" t="s">
        <v>7469</v>
      </c>
      <c r="CY315" s="153" t="s">
        <v>7469</v>
      </c>
      <c r="CZ315" s="153" t="s">
        <v>7469</v>
      </c>
      <c r="DA315" s="153" t="s">
        <v>7469</v>
      </c>
      <c r="DB315" s="153" t="s">
        <v>7469</v>
      </c>
      <c r="DC315" s="153">
        <v>160.291</v>
      </c>
      <c r="DD315" s="153" t="s">
        <v>7469</v>
      </c>
      <c r="DE315" s="153" t="s">
        <v>7469</v>
      </c>
      <c r="DF315" s="153" t="s">
        <v>7469</v>
      </c>
      <c r="DG315" s="153">
        <v>284.34300000000002</v>
      </c>
      <c r="DH315" s="153" t="s">
        <v>7469</v>
      </c>
      <c r="DI315" s="153" t="s">
        <v>7469</v>
      </c>
      <c r="DJ315" s="153" t="s">
        <v>7469</v>
      </c>
      <c r="DK315" s="153" t="s">
        <v>7469</v>
      </c>
      <c r="DL315" s="153" t="s">
        <v>7469</v>
      </c>
      <c r="DM315" s="153" t="s">
        <v>7469</v>
      </c>
      <c r="DN315" s="153">
        <v>1991.26</v>
      </c>
      <c r="DO315" s="153" t="s">
        <v>7469</v>
      </c>
      <c r="DP315" s="153" t="s">
        <v>7469</v>
      </c>
      <c r="DQ315" s="153" t="s">
        <v>7469</v>
      </c>
      <c r="DR315" s="153" t="s">
        <v>7469</v>
      </c>
      <c r="DS315" s="153" t="s">
        <v>7469</v>
      </c>
      <c r="DT315" s="153">
        <v>594.43500000000006</v>
      </c>
      <c r="DU315" s="153" t="s">
        <v>7469</v>
      </c>
      <c r="DV315" s="153" t="s">
        <v>7469</v>
      </c>
      <c r="DW315" s="153" t="s">
        <v>7469</v>
      </c>
      <c r="DX315" s="153" t="s">
        <v>7469</v>
      </c>
      <c r="DY315" s="153" t="s">
        <v>7469</v>
      </c>
      <c r="DZ315" s="153">
        <v>18.946000000000002</v>
      </c>
      <c r="EA315" s="153">
        <v>250.47200000000001</v>
      </c>
      <c r="EB315" s="153" t="s">
        <v>7469</v>
      </c>
      <c r="EC315" s="153" t="s">
        <v>7469</v>
      </c>
      <c r="ED315" s="153" t="s">
        <v>7469</v>
      </c>
      <c r="EE315" s="153">
        <v>25.3</v>
      </c>
      <c r="EF315" s="153" t="s">
        <v>7469</v>
      </c>
      <c r="EG315" s="153">
        <v>247.45600000000002</v>
      </c>
      <c r="EH315" s="153" t="s">
        <v>7469</v>
      </c>
      <c r="EI315" s="153" t="s">
        <v>7469</v>
      </c>
      <c r="EJ315" s="153" t="s">
        <v>7469</v>
      </c>
      <c r="EK315" s="153" t="s">
        <v>7469</v>
      </c>
      <c r="EL315" s="153" t="s">
        <v>7469</v>
      </c>
      <c r="EM315" s="153">
        <v>458.185</v>
      </c>
      <c r="EN315" s="153" t="s">
        <v>7469</v>
      </c>
    </row>
    <row r="316" spans="3:144">
      <c r="C316" s="120"/>
      <c r="D316" s="129" t="s">
        <v>8151</v>
      </c>
      <c r="E316" s="120"/>
      <c r="F316" s="126"/>
      <c r="G316" s="151"/>
      <c r="H316" s="152"/>
      <c r="I316" s="153"/>
      <c r="J316" s="153"/>
      <c r="K316" s="153"/>
      <c r="L316" s="153"/>
      <c r="M316" s="153"/>
      <c r="N316" s="153"/>
      <c r="O316" s="153"/>
      <c r="P316" s="153"/>
      <c r="Q316" s="153"/>
      <c r="R316" s="153"/>
      <c r="S316" s="153"/>
      <c r="T316" s="153"/>
      <c r="U316" s="153"/>
      <c r="V316" s="153"/>
      <c r="W316" s="153"/>
      <c r="X316" s="153"/>
      <c r="Y316" s="153"/>
      <c r="Z316" s="153"/>
      <c r="AA316" s="153"/>
      <c r="AB316" s="153"/>
      <c r="AC316" s="153"/>
      <c r="AD316" s="153"/>
      <c r="AE316" s="153"/>
      <c r="AF316" s="153"/>
      <c r="AG316" s="153"/>
      <c r="AH316" s="153"/>
      <c r="AI316" s="153"/>
      <c r="AJ316" s="153"/>
      <c r="AK316" s="153"/>
      <c r="AL316" s="153"/>
      <c r="AM316" s="153"/>
      <c r="AN316" s="153"/>
      <c r="AO316" s="153"/>
      <c r="AP316" s="153"/>
      <c r="AQ316" s="153"/>
      <c r="AR316" s="153"/>
      <c r="AS316" s="153"/>
      <c r="AT316" s="153"/>
      <c r="AU316" s="153"/>
      <c r="AV316" s="153"/>
      <c r="AW316" s="153"/>
      <c r="AX316" s="153"/>
      <c r="AY316" s="153"/>
      <c r="AZ316" s="153"/>
      <c r="BA316" s="153"/>
      <c r="BB316" s="153"/>
      <c r="BC316" s="153"/>
      <c r="BD316" s="153"/>
      <c r="BE316" s="153"/>
      <c r="BF316" s="153"/>
      <c r="BG316" s="153"/>
      <c r="BH316" s="153"/>
      <c r="BI316" s="153"/>
      <c r="BJ316" s="153"/>
      <c r="BK316" s="153"/>
      <c r="BL316" s="153"/>
      <c r="BM316" s="153"/>
      <c r="BN316" s="153"/>
      <c r="BO316" s="153"/>
      <c r="BP316" s="153"/>
      <c r="BQ316" s="153"/>
      <c r="BR316" s="153"/>
      <c r="BS316" s="153"/>
      <c r="BT316" s="153"/>
      <c r="BU316" s="153"/>
      <c r="BV316" s="153"/>
      <c r="BW316" s="153"/>
      <c r="BX316" s="153"/>
      <c r="BY316" s="153"/>
      <c r="BZ316" s="153"/>
      <c r="CA316" s="153"/>
      <c r="CB316" s="153"/>
      <c r="CC316" s="153"/>
      <c r="CD316" s="153"/>
      <c r="CE316" s="153"/>
      <c r="CF316" s="153"/>
      <c r="CG316" s="153"/>
      <c r="CH316" s="153"/>
      <c r="CI316" s="153"/>
      <c r="CJ316" s="153"/>
      <c r="CK316" s="153"/>
      <c r="CL316" s="153"/>
      <c r="CM316" s="153"/>
      <c r="CN316" s="153"/>
      <c r="CO316" s="153"/>
      <c r="CP316" s="153"/>
      <c r="CQ316" s="153"/>
      <c r="CR316" s="153"/>
      <c r="CS316" s="153"/>
      <c r="CT316" s="153"/>
      <c r="CU316" s="153"/>
      <c r="CV316" s="153"/>
      <c r="CW316" s="153"/>
      <c r="CX316" s="153"/>
      <c r="CY316" s="153"/>
      <c r="CZ316" s="153"/>
      <c r="DA316" s="153"/>
      <c r="DB316" s="153"/>
      <c r="DC316" s="153"/>
      <c r="DD316" s="153"/>
      <c r="DE316" s="153"/>
      <c r="DF316" s="153"/>
      <c r="DG316" s="153"/>
      <c r="DH316" s="153"/>
      <c r="DI316" s="153"/>
      <c r="DJ316" s="153"/>
      <c r="DK316" s="153"/>
      <c r="DL316" s="153"/>
      <c r="DM316" s="153"/>
      <c r="DN316" s="153"/>
      <c r="DO316" s="153"/>
      <c r="DP316" s="153"/>
      <c r="DQ316" s="153"/>
      <c r="DR316" s="153"/>
      <c r="DS316" s="153"/>
      <c r="DT316" s="153"/>
      <c r="DU316" s="153"/>
      <c r="DV316" s="153"/>
      <c r="DW316" s="153"/>
      <c r="DX316" s="153"/>
      <c r="DY316" s="153"/>
      <c r="DZ316" s="153"/>
      <c r="EA316" s="153"/>
      <c r="EB316" s="153"/>
      <c r="EC316" s="153"/>
      <c r="ED316" s="153"/>
      <c r="EE316" s="153"/>
      <c r="EF316" s="153"/>
      <c r="EG316" s="153"/>
      <c r="EH316" s="153"/>
      <c r="EI316" s="153"/>
      <c r="EJ316" s="153"/>
      <c r="EK316" s="153"/>
      <c r="EL316" s="153"/>
      <c r="EM316" s="153"/>
      <c r="EN316" s="153"/>
    </row>
    <row r="317" spans="3:144">
      <c r="C317" s="120"/>
      <c r="D317" s="103"/>
      <c r="E317" s="120" t="s">
        <v>8088</v>
      </c>
      <c r="F317" s="126" t="s">
        <v>8152</v>
      </c>
      <c r="G317" s="151" t="s">
        <v>8090</v>
      </c>
      <c r="H317" s="152" t="s">
        <v>8091</v>
      </c>
      <c r="I317" s="153">
        <v>1453.1202000000001</v>
      </c>
      <c r="J317" s="153">
        <v>95.837000000000003</v>
      </c>
      <c r="K317" s="153">
        <v>1916.5</v>
      </c>
      <c r="L317" s="153">
        <v>35.9</v>
      </c>
      <c r="M317" s="153">
        <v>18.123999999999999</v>
      </c>
      <c r="N317" s="153">
        <v>2559</v>
      </c>
      <c r="O317" s="153">
        <v>7862</v>
      </c>
      <c r="P317" s="153">
        <v>10.276</v>
      </c>
      <c r="Q317" s="153">
        <v>4.0445000000000002</v>
      </c>
      <c r="R317" s="153">
        <v>932</v>
      </c>
      <c r="S317" s="153">
        <v>6.8304999999999998</v>
      </c>
      <c r="T317" s="153">
        <v>21.662299999999998</v>
      </c>
      <c r="U317" s="153">
        <v>9.9510000000000005</v>
      </c>
      <c r="V317" s="153">
        <v>138.01599999999999</v>
      </c>
      <c r="W317" s="153">
        <v>225.27699999999999</v>
      </c>
      <c r="X317" s="153">
        <v>1801.2</v>
      </c>
      <c r="Y317" s="153">
        <v>20.245899999999999</v>
      </c>
      <c r="Z317" s="153">
        <v>138.29150000000001</v>
      </c>
      <c r="AA317" s="153">
        <v>203.4941</v>
      </c>
      <c r="AB317" s="153">
        <v>74.221900000000005</v>
      </c>
      <c r="AC317" s="153">
        <v>0.2339</v>
      </c>
      <c r="AD317" s="153">
        <v>16.998899999999999</v>
      </c>
      <c r="AE317" s="153">
        <v>6.125</v>
      </c>
      <c r="AF317" s="153">
        <v>46.184899999999999</v>
      </c>
      <c r="AG317" s="153">
        <v>97.894400000000005</v>
      </c>
      <c r="AH317" s="153">
        <v>2.1181999999999999</v>
      </c>
      <c r="AI317" s="153">
        <v>44.489800000000002</v>
      </c>
      <c r="AJ317" s="153">
        <v>244.09100000000001</v>
      </c>
      <c r="AK317" s="153">
        <v>8.2967999999999993</v>
      </c>
      <c r="AL317" s="153">
        <v>15.3931</v>
      </c>
      <c r="AM317" s="153">
        <v>14.929399999999999</v>
      </c>
      <c r="AN317" s="153">
        <v>953.19140000000004</v>
      </c>
      <c r="AO317" s="153">
        <v>42.355600000000003</v>
      </c>
      <c r="AP317" s="153">
        <v>49.3752</v>
      </c>
      <c r="AQ317" s="153">
        <v>2.8799999999999999E-2</v>
      </c>
      <c r="AR317" s="153">
        <v>343.19900000000001</v>
      </c>
      <c r="AS317" s="153">
        <v>58.804499999999997</v>
      </c>
      <c r="AT317" s="153">
        <v>29.314900000000002</v>
      </c>
      <c r="AU317" s="153">
        <v>16.751100000000001</v>
      </c>
      <c r="AV317" s="153">
        <v>381.52929999999998</v>
      </c>
      <c r="AW317" s="153" t="s">
        <v>7469</v>
      </c>
      <c r="AX317" s="153">
        <v>1.1397999999999999</v>
      </c>
      <c r="AY317" s="153" t="s">
        <v>7469</v>
      </c>
      <c r="AZ317" s="153">
        <v>86.599699999999999</v>
      </c>
      <c r="BA317" s="153">
        <v>8.7828999999999997</v>
      </c>
      <c r="BB317" s="153">
        <v>52.06</v>
      </c>
      <c r="BC317" s="153">
        <v>5.9939999999999998</v>
      </c>
      <c r="BD317" s="153">
        <v>1.466</v>
      </c>
      <c r="BE317" s="153">
        <v>1.0852999999999999</v>
      </c>
      <c r="BF317" s="153">
        <v>5.6117999999999997</v>
      </c>
      <c r="BG317" s="153" t="s">
        <v>7469</v>
      </c>
      <c r="BH317" s="153">
        <v>79.415000000000006</v>
      </c>
      <c r="BI317" s="153">
        <v>71.287000000000006</v>
      </c>
      <c r="BJ317" s="153">
        <v>15.106299999999999</v>
      </c>
      <c r="BK317" s="153">
        <v>1.4253</v>
      </c>
      <c r="BL317" s="153">
        <v>53.863999999999997</v>
      </c>
      <c r="BM317" s="153">
        <v>49.330800000000004</v>
      </c>
      <c r="BN317" s="153">
        <v>467.93</v>
      </c>
      <c r="BO317" s="153">
        <v>1.06E-2</v>
      </c>
      <c r="BP317" s="153">
        <v>4.1303999999999998</v>
      </c>
      <c r="BQ317" s="153">
        <v>4.4283000000000001</v>
      </c>
      <c r="BR317" s="153">
        <v>1.2783</v>
      </c>
      <c r="BS317" s="153">
        <v>267.36</v>
      </c>
      <c r="BT317" s="153">
        <v>1.8061</v>
      </c>
      <c r="BU317" s="153">
        <v>63.895400000000002</v>
      </c>
      <c r="BV317" s="153">
        <v>4.2798999999999996</v>
      </c>
      <c r="BW317" s="153" t="s">
        <v>7469</v>
      </c>
      <c r="BX317" s="153">
        <v>29.554400000000001</v>
      </c>
      <c r="BY317" s="153">
        <v>3.3999999999999998E-3</v>
      </c>
      <c r="BZ317" s="153" t="s">
        <v>7469</v>
      </c>
      <c r="CA317" s="153">
        <v>118.752</v>
      </c>
      <c r="CB317" s="153">
        <v>19.497599999999998</v>
      </c>
      <c r="CC317" s="153" t="s">
        <v>7469</v>
      </c>
      <c r="CD317" s="153">
        <v>14.593</v>
      </c>
      <c r="CE317" s="153">
        <v>0.70750000000000002</v>
      </c>
      <c r="CF317" s="153">
        <v>11.2171</v>
      </c>
      <c r="CG317" s="153">
        <v>0.44490000000000002</v>
      </c>
      <c r="CH317" s="153">
        <v>7.7560000000000002</v>
      </c>
      <c r="CI317" s="153">
        <v>274.86340000000001</v>
      </c>
      <c r="CJ317" s="153" t="s">
        <v>7469</v>
      </c>
      <c r="CK317" s="153" t="s">
        <v>7469</v>
      </c>
      <c r="CL317" s="153" t="s">
        <v>7469</v>
      </c>
      <c r="CM317" s="153" t="s">
        <v>7469</v>
      </c>
      <c r="CN317" s="153" t="s">
        <v>7469</v>
      </c>
      <c r="CO317" s="153">
        <v>35.378399999999999</v>
      </c>
      <c r="CP317" s="153">
        <v>97.578299999999999</v>
      </c>
      <c r="CQ317" s="153">
        <v>1.4091</v>
      </c>
      <c r="CR317" s="153" t="s">
        <v>7469</v>
      </c>
      <c r="CS317" s="153">
        <v>212.28</v>
      </c>
      <c r="CT317" s="153">
        <v>7.7935999999999996</v>
      </c>
      <c r="CU317" s="153">
        <v>31.708100000000002</v>
      </c>
      <c r="CV317" s="153" t="s">
        <v>7469</v>
      </c>
      <c r="CW317" s="153" t="s">
        <v>7469</v>
      </c>
      <c r="CX317" s="153" t="s">
        <v>7469</v>
      </c>
      <c r="CY317" s="153">
        <v>145.29990000000001</v>
      </c>
      <c r="CZ317" s="153">
        <v>33.367400000000004</v>
      </c>
      <c r="DA317" s="153">
        <v>16.385899999999999</v>
      </c>
      <c r="DB317" s="153" t="s">
        <v>7469</v>
      </c>
      <c r="DC317" s="153">
        <v>40.749200000000002</v>
      </c>
      <c r="DD317" s="153">
        <v>14.285500000000001</v>
      </c>
      <c r="DE317" s="153">
        <v>3.8290000000000002</v>
      </c>
      <c r="DF317" s="153" t="s">
        <v>7469</v>
      </c>
      <c r="DG317" s="153">
        <v>56.288600000000002</v>
      </c>
      <c r="DH317" s="153">
        <v>0.1192</v>
      </c>
      <c r="DI317" s="153">
        <v>97.748199999999997</v>
      </c>
      <c r="DJ317" s="153" t="s">
        <v>7469</v>
      </c>
      <c r="DK317" s="153">
        <v>5.0362999999999998</v>
      </c>
      <c r="DL317" s="153">
        <v>80.813000000000002</v>
      </c>
      <c r="DM317" s="153">
        <v>18.2239</v>
      </c>
      <c r="DN317" s="153">
        <v>1986.3539000000001</v>
      </c>
      <c r="DO317" s="153">
        <v>345.23880000000003</v>
      </c>
      <c r="DP317" s="153">
        <v>12.0961</v>
      </c>
      <c r="DQ317" s="153">
        <v>38.004199999999997</v>
      </c>
      <c r="DR317" s="153" t="s">
        <v>7469</v>
      </c>
      <c r="DS317" s="153" t="s">
        <v>7469</v>
      </c>
      <c r="DT317" s="153">
        <v>94.797600000000003</v>
      </c>
      <c r="DU317" s="153">
        <v>178.40209999999999</v>
      </c>
      <c r="DV317" s="153">
        <v>0</v>
      </c>
      <c r="DW317" s="153" t="s">
        <v>7469</v>
      </c>
      <c r="DX317" s="153">
        <v>22.3751</v>
      </c>
      <c r="DY317" s="153">
        <v>41.26</v>
      </c>
      <c r="DZ317" s="153">
        <v>12.8775</v>
      </c>
      <c r="EA317" s="153">
        <v>106.5181</v>
      </c>
      <c r="EB317" s="153">
        <v>14.790900000000001</v>
      </c>
      <c r="EC317" s="153">
        <v>156.15299999999999</v>
      </c>
      <c r="ED317" s="153">
        <v>21.534700000000001</v>
      </c>
      <c r="EE317" s="153" t="s">
        <v>7469</v>
      </c>
      <c r="EF317" s="153">
        <v>25.744900000000001</v>
      </c>
      <c r="EG317" s="153">
        <v>46.686500000000002</v>
      </c>
      <c r="EH317" s="153">
        <v>10.1137</v>
      </c>
      <c r="EI317" s="153">
        <v>7.6299000000000001</v>
      </c>
      <c r="EJ317" s="153" t="s">
        <v>7469</v>
      </c>
      <c r="EK317" s="153">
        <v>4.0399999999999998E-2</v>
      </c>
      <c r="EL317" s="153">
        <v>0</v>
      </c>
      <c r="EM317" s="153">
        <v>132.14179999999999</v>
      </c>
      <c r="EN317" s="153">
        <v>41.220999999999997</v>
      </c>
    </row>
    <row r="318" spans="3:144">
      <c r="C318" s="120"/>
      <c r="D318" s="103"/>
      <c r="E318" s="120" t="s">
        <v>8092</v>
      </c>
      <c r="F318" s="126" t="s">
        <v>8152</v>
      </c>
      <c r="G318" s="151" t="s">
        <v>8090</v>
      </c>
      <c r="H318" s="152" t="s">
        <v>8091</v>
      </c>
      <c r="I318" s="153">
        <v>1515.479</v>
      </c>
      <c r="J318" s="153">
        <v>110.1</v>
      </c>
      <c r="K318" s="153">
        <v>1994.8</v>
      </c>
      <c r="L318" s="153">
        <v>38.390999999999998</v>
      </c>
      <c r="M318" s="153">
        <v>98.159000000000006</v>
      </c>
      <c r="N318" s="153">
        <v>2456</v>
      </c>
      <c r="O318" s="153">
        <v>9613</v>
      </c>
      <c r="P318" s="153">
        <v>13.643000000000001</v>
      </c>
      <c r="Q318" s="153">
        <v>2.2675000000000001</v>
      </c>
      <c r="R318" s="153">
        <v>904</v>
      </c>
      <c r="S318" s="153">
        <v>7.9901</v>
      </c>
      <c r="T318" s="153">
        <v>16.096</v>
      </c>
      <c r="U318" s="153">
        <v>9.7140000000000004</v>
      </c>
      <c r="V318" s="153">
        <v>159.21799999999999</v>
      </c>
      <c r="W318" s="153">
        <v>243.30719999999999</v>
      </c>
      <c r="X318" s="153">
        <v>2163</v>
      </c>
      <c r="Y318" s="153" t="s">
        <v>7469</v>
      </c>
      <c r="Z318" s="153">
        <v>142.6722</v>
      </c>
      <c r="AA318" s="153">
        <v>241.9562</v>
      </c>
      <c r="AB318" s="153">
        <v>84.203400000000002</v>
      </c>
      <c r="AC318" s="153">
        <v>0.76800000000000002</v>
      </c>
      <c r="AD318" s="153">
        <v>47.202800000000003</v>
      </c>
      <c r="AE318" s="153">
        <v>8.2028999999999996</v>
      </c>
      <c r="AF318" s="153">
        <v>52.689599999999999</v>
      </c>
      <c r="AG318" s="153">
        <v>109.3884</v>
      </c>
      <c r="AH318" s="153">
        <v>1.9484999999999999</v>
      </c>
      <c r="AI318" s="153">
        <v>43.494300000000003</v>
      </c>
      <c r="AJ318" s="153">
        <v>326.947</v>
      </c>
      <c r="AK318" s="153">
        <v>8.9093999999999998</v>
      </c>
      <c r="AL318" s="153">
        <v>16.943999999999999</v>
      </c>
      <c r="AM318" s="153">
        <v>18.286799999999999</v>
      </c>
      <c r="AN318" s="153">
        <v>1026.711</v>
      </c>
      <c r="AO318" s="153">
        <v>52.946100000000001</v>
      </c>
      <c r="AP318" s="153">
        <v>45.055300000000003</v>
      </c>
      <c r="AQ318" s="153">
        <v>1.4534</v>
      </c>
      <c r="AR318" s="153">
        <v>433.89499999999998</v>
      </c>
      <c r="AS318" s="153">
        <v>64.865899999999996</v>
      </c>
      <c r="AT318" s="153">
        <v>30.3566</v>
      </c>
      <c r="AU318" s="153">
        <v>15.6372</v>
      </c>
      <c r="AV318" s="153">
        <v>447.32600000000002</v>
      </c>
      <c r="AW318" s="153" t="s">
        <v>7469</v>
      </c>
      <c r="AX318" s="153" t="s">
        <v>7469</v>
      </c>
      <c r="AY318" s="153" t="s">
        <v>7469</v>
      </c>
      <c r="AZ318" s="153">
        <v>104.53530000000001</v>
      </c>
      <c r="BA318" s="153">
        <v>3.1019000000000001</v>
      </c>
      <c r="BB318" s="153">
        <v>66.06</v>
      </c>
      <c r="BC318" s="153">
        <v>6.8170000000000002</v>
      </c>
      <c r="BD318" s="153">
        <v>3.2839999999999998</v>
      </c>
      <c r="BE318" s="153">
        <v>0.5393</v>
      </c>
      <c r="BF318" s="153">
        <v>5.4988000000000001</v>
      </c>
      <c r="BG318" s="153" t="s">
        <v>7469</v>
      </c>
      <c r="BH318" s="153">
        <v>137.017</v>
      </c>
      <c r="BI318" s="153">
        <v>120.575</v>
      </c>
      <c r="BJ318" s="153">
        <v>14.896599999999999</v>
      </c>
      <c r="BK318" s="153">
        <v>1.6661999999999999</v>
      </c>
      <c r="BL318" s="153">
        <v>87.281899999999993</v>
      </c>
      <c r="BM318" s="153">
        <v>52.812899999999999</v>
      </c>
      <c r="BN318" s="153">
        <v>518.70899999999995</v>
      </c>
      <c r="BO318" s="153">
        <v>0</v>
      </c>
      <c r="BP318" s="153">
        <v>3.7622</v>
      </c>
      <c r="BQ318" s="153">
        <v>7.4904000000000002</v>
      </c>
      <c r="BR318" s="153">
        <v>1.4958</v>
      </c>
      <c r="BS318" s="153">
        <v>354.58600000000001</v>
      </c>
      <c r="BT318" s="153">
        <v>2.9927000000000001</v>
      </c>
      <c r="BU318" s="153">
        <v>106.3433</v>
      </c>
      <c r="BV318" s="153">
        <v>6.7077</v>
      </c>
      <c r="BW318" s="153" t="s">
        <v>7469</v>
      </c>
      <c r="BX318" s="153">
        <v>36.0137</v>
      </c>
      <c r="BY318" s="153">
        <v>2.9999999999999997E-4</v>
      </c>
      <c r="BZ318" s="153">
        <v>30.391999999999999</v>
      </c>
      <c r="CA318" s="153">
        <v>249.82400000000001</v>
      </c>
      <c r="CB318" s="153">
        <v>21.3964</v>
      </c>
      <c r="CC318" s="153">
        <v>0</v>
      </c>
      <c r="CD318" s="153">
        <v>16.160399999999999</v>
      </c>
      <c r="CE318" s="153">
        <v>0.84640000000000004</v>
      </c>
      <c r="CF318" s="153">
        <v>33.997700000000002</v>
      </c>
      <c r="CG318" s="153">
        <v>0.73109999999999997</v>
      </c>
      <c r="CH318" s="153">
        <v>7.5060000000000002</v>
      </c>
      <c r="CI318" s="153">
        <v>456.68430000000001</v>
      </c>
      <c r="CJ318" s="153" t="s">
        <v>7469</v>
      </c>
      <c r="CK318" s="153" t="s">
        <v>7469</v>
      </c>
      <c r="CL318" s="153" t="s">
        <v>7469</v>
      </c>
      <c r="CM318" s="153">
        <v>20.460599999999999</v>
      </c>
      <c r="CN318" s="153" t="s">
        <v>7469</v>
      </c>
      <c r="CO318" s="153">
        <v>36.573399999999999</v>
      </c>
      <c r="CP318" s="153">
        <v>106.21680000000001</v>
      </c>
      <c r="CQ318" s="153">
        <v>2.8252000000000002</v>
      </c>
      <c r="CR318" s="153" t="s">
        <v>7469</v>
      </c>
      <c r="CS318" s="153">
        <v>253.48400000000001</v>
      </c>
      <c r="CT318" s="153">
        <v>9.7258999999999993</v>
      </c>
      <c r="CU318" s="153">
        <v>27.2776</v>
      </c>
      <c r="CV318" s="153" t="s">
        <v>7469</v>
      </c>
      <c r="CW318" s="153" t="s">
        <v>7469</v>
      </c>
      <c r="CX318" s="153" t="s">
        <v>7469</v>
      </c>
      <c r="CY318" s="153">
        <v>143.34639999999999</v>
      </c>
      <c r="CZ318" s="153">
        <v>33.640799999999999</v>
      </c>
      <c r="DA318" s="153">
        <v>20.474599999999999</v>
      </c>
      <c r="DB318" s="153" t="s">
        <v>7469</v>
      </c>
      <c r="DC318" s="153">
        <v>46.0197</v>
      </c>
      <c r="DD318" s="153">
        <v>13.5875</v>
      </c>
      <c r="DE318" s="153">
        <v>2.552</v>
      </c>
      <c r="DF318" s="153" t="s">
        <v>7469</v>
      </c>
      <c r="DG318" s="153">
        <v>72.390299999999996</v>
      </c>
      <c r="DH318" s="153">
        <v>0</v>
      </c>
      <c r="DI318" s="153">
        <v>99.378900000000002</v>
      </c>
      <c r="DJ318" s="153" t="s">
        <v>7469</v>
      </c>
      <c r="DK318" s="153">
        <v>6.8304999999999998</v>
      </c>
      <c r="DL318" s="153">
        <v>69.934799999999996</v>
      </c>
      <c r="DM318" s="153">
        <v>18.2483</v>
      </c>
      <c r="DN318" s="153">
        <v>1859.2536</v>
      </c>
      <c r="DO318" s="153">
        <v>277.9144</v>
      </c>
      <c r="DP318" s="153">
        <v>11.1564</v>
      </c>
      <c r="DQ318" s="153">
        <v>49.3292</v>
      </c>
      <c r="DR318" s="153" t="s">
        <v>7469</v>
      </c>
      <c r="DS318" s="153">
        <v>19.8338</v>
      </c>
      <c r="DT318" s="153">
        <v>136.6859</v>
      </c>
      <c r="DU318" s="153">
        <v>144.24719999999999</v>
      </c>
      <c r="DV318" s="153">
        <v>0</v>
      </c>
      <c r="DW318" s="153" t="s">
        <v>7469</v>
      </c>
      <c r="DX318" s="153">
        <v>26.1326</v>
      </c>
      <c r="DY318" s="153">
        <v>38.704300000000003</v>
      </c>
      <c r="DZ318" s="153">
        <v>13.0199</v>
      </c>
      <c r="EA318" s="153">
        <v>116.3873</v>
      </c>
      <c r="EB318" s="153">
        <v>13.7347</v>
      </c>
      <c r="EC318" s="153">
        <v>226.58690000000001</v>
      </c>
      <c r="ED318" s="153">
        <v>22.322099999999999</v>
      </c>
      <c r="EE318" s="153">
        <v>0</v>
      </c>
      <c r="EF318" s="153">
        <v>24.735600000000002</v>
      </c>
      <c r="EG318" s="153">
        <v>53.650399999999998</v>
      </c>
      <c r="EH318" s="153">
        <v>13.319699999999999</v>
      </c>
      <c r="EI318" s="153">
        <v>8.9572000000000003</v>
      </c>
      <c r="EJ318" s="153" t="s">
        <v>7469</v>
      </c>
      <c r="EK318" s="153">
        <v>1.2500000000000001E-2</v>
      </c>
      <c r="EL318" s="153">
        <v>0.104</v>
      </c>
      <c r="EM318" s="153">
        <v>155.97710000000001</v>
      </c>
      <c r="EN318" s="153">
        <v>53.357700000000001</v>
      </c>
    </row>
    <row r="319" spans="3:144">
      <c r="C319" s="120"/>
      <c r="D319" s="103"/>
      <c r="E319" s="120" t="s">
        <v>8093</v>
      </c>
      <c r="F319" s="126" t="s">
        <v>8152</v>
      </c>
      <c r="G319" s="151" t="s">
        <v>8090</v>
      </c>
      <c r="H319" s="152" t="s">
        <v>8091</v>
      </c>
      <c r="I319" s="153">
        <v>1630.9652000000001</v>
      </c>
      <c r="J319" s="153">
        <v>135.922</v>
      </c>
      <c r="K319" s="153">
        <v>2064.9</v>
      </c>
      <c r="L319" s="153">
        <v>36.387999999999998</v>
      </c>
      <c r="M319" s="153">
        <v>94.893000000000001</v>
      </c>
      <c r="N319" s="153">
        <v>2490</v>
      </c>
      <c r="O319" s="153">
        <v>10811</v>
      </c>
      <c r="P319" s="153">
        <v>6.6189999999999998</v>
      </c>
      <c r="Q319" s="153">
        <v>2.8368000000000002</v>
      </c>
      <c r="R319" s="153">
        <v>1040</v>
      </c>
      <c r="S319" s="153">
        <v>9.1969999999999992</v>
      </c>
      <c r="T319" s="153">
        <v>12.8459</v>
      </c>
      <c r="U319" s="153">
        <v>16.876999999999999</v>
      </c>
      <c r="V319" s="153">
        <v>179.917</v>
      </c>
      <c r="W319" s="153">
        <v>251.41390000000001</v>
      </c>
      <c r="X319" s="153">
        <v>2594.4</v>
      </c>
      <c r="Y319" s="153">
        <v>22.1739</v>
      </c>
      <c r="Z319" s="153">
        <v>154.20339999999999</v>
      </c>
      <c r="AA319" s="153">
        <v>291.61869999999999</v>
      </c>
      <c r="AB319" s="153">
        <v>89.494699999999995</v>
      </c>
      <c r="AC319" s="153">
        <v>0.20699999999999999</v>
      </c>
      <c r="AD319" s="153">
        <v>29.835000000000001</v>
      </c>
      <c r="AE319" s="153">
        <v>9.6357999999999997</v>
      </c>
      <c r="AF319" s="153">
        <v>51.8977</v>
      </c>
      <c r="AG319" s="153">
        <v>138.06649999999999</v>
      </c>
      <c r="AH319" s="153" t="s">
        <v>7469</v>
      </c>
      <c r="AI319" s="153">
        <v>43.328899999999997</v>
      </c>
      <c r="AJ319" s="153">
        <v>411.48599999999999</v>
      </c>
      <c r="AK319" s="153">
        <v>6.9424000000000001</v>
      </c>
      <c r="AL319" s="153">
        <v>16.0687</v>
      </c>
      <c r="AM319" s="153">
        <v>22.916799999999999</v>
      </c>
      <c r="AN319" s="153">
        <v>827.5652</v>
      </c>
      <c r="AO319" s="153">
        <v>67.681899999999999</v>
      </c>
      <c r="AP319" s="153">
        <v>40.372599999999998</v>
      </c>
      <c r="AQ319" s="153">
        <v>2.4746000000000001</v>
      </c>
      <c r="AR319" s="153">
        <v>464.43099999999998</v>
      </c>
      <c r="AS319" s="153">
        <v>69.391000000000005</v>
      </c>
      <c r="AT319" s="153">
        <v>30.910599999999999</v>
      </c>
      <c r="AU319" s="153">
        <v>12.493</v>
      </c>
      <c r="AV319" s="153">
        <v>529.07259999999997</v>
      </c>
      <c r="AW319" s="153" t="s">
        <v>7469</v>
      </c>
      <c r="AX319" s="153">
        <v>0.45929999999999999</v>
      </c>
      <c r="AY319" s="153" t="s">
        <v>7469</v>
      </c>
      <c r="AZ319" s="153">
        <v>92.971100000000007</v>
      </c>
      <c r="BA319" s="153">
        <v>2.3871000000000002</v>
      </c>
      <c r="BB319" s="153">
        <v>122.212</v>
      </c>
      <c r="BC319" s="153">
        <v>5.0410000000000004</v>
      </c>
      <c r="BD319" s="153">
        <v>4.8860000000000001</v>
      </c>
      <c r="BE319" s="153">
        <v>0.55049999999999999</v>
      </c>
      <c r="BF319" s="153">
        <v>4.6529999999999996</v>
      </c>
      <c r="BG319" s="153">
        <v>46.473999999999997</v>
      </c>
      <c r="BH319" s="153">
        <v>199.07599999999999</v>
      </c>
      <c r="BI319" s="153">
        <v>174.886</v>
      </c>
      <c r="BJ319" s="153">
        <v>14.736700000000001</v>
      </c>
      <c r="BK319" s="153">
        <v>2.0895999999999999</v>
      </c>
      <c r="BL319" s="153">
        <v>144.0266</v>
      </c>
      <c r="BM319" s="153">
        <v>52.958199999999998</v>
      </c>
      <c r="BN319" s="153">
        <v>552.76499999999999</v>
      </c>
      <c r="BO319" s="153">
        <v>1.4148000000000001</v>
      </c>
      <c r="BP319" s="153">
        <v>13.5787</v>
      </c>
      <c r="BQ319" s="153">
        <v>11.187900000000001</v>
      </c>
      <c r="BR319" s="153">
        <v>1.8422000000000001</v>
      </c>
      <c r="BS319" s="153">
        <v>440.221</v>
      </c>
      <c r="BT319" s="153">
        <v>3.4177</v>
      </c>
      <c r="BU319" s="153">
        <v>107.5723</v>
      </c>
      <c r="BV319" s="153">
        <v>7.7443999999999997</v>
      </c>
      <c r="BW319" s="153" t="s">
        <v>7469</v>
      </c>
      <c r="BX319" s="153">
        <v>38.132399999999997</v>
      </c>
      <c r="BY319" s="153">
        <v>0</v>
      </c>
      <c r="BZ319" s="153">
        <v>33.728999999999999</v>
      </c>
      <c r="CA319" s="153">
        <v>481.41300000000001</v>
      </c>
      <c r="CB319" s="153">
        <v>22.766999999999999</v>
      </c>
      <c r="CC319" s="153" t="s">
        <v>7469</v>
      </c>
      <c r="CD319" s="153">
        <v>21.5595</v>
      </c>
      <c r="CE319" s="153">
        <v>0.15770000000000001</v>
      </c>
      <c r="CF319" s="153">
        <v>24.3109</v>
      </c>
      <c r="CG319" s="153">
        <v>0.36840000000000001</v>
      </c>
      <c r="CH319" s="153">
        <v>6.4520999999999997</v>
      </c>
      <c r="CI319" s="153">
        <v>603.70630000000006</v>
      </c>
      <c r="CJ319" s="153">
        <v>21.952500000000001</v>
      </c>
      <c r="CK319" s="153" t="s">
        <v>7469</v>
      </c>
      <c r="CL319" s="153">
        <v>1.9157999999999999</v>
      </c>
      <c r="CM319" s="153">
        <v>33.548299999999998</v>
      </c>
      <c r="CN319" s="153" t="s">
        <v>7469</v>
      </c>
      <c r="CO319" s="153">
        <v>38.8123</v>
      </c>
      <c r="CP319" s="153">
        <v>145.13079999999999</v>
      </c>
      <c r="CQ319" s="153">
        <v>3.8801000000000001</v>
      </c>
      <c r="CR319" s="153" t="s">
        <v>7469</v>
      </c>
      <c r="CS319" s="153">
        <v>215.691</v>
      </c>
      <c r="CT319" s="153">
        <v>10.067399999999999</v>
      </c>
      <c r="CU319" s="153">
        <v>28.755500000000001</v>
      </c>
      <c r="CV319" s="153" t="s">
        <v>7469</v>
      </c>
      <c r="CW319" s="153" t="s">
        <v>7469</v>
      </c>
      <c r="CX319" s="153" t="s">
        <v>7469</v>
      </c>
      <c r="CY319" s="153">
        <v>151.29089999999999</v>
      </c>
      <c r="CZ319" s="153">
        <v>34.797499999999999</v>
      </c>
      <c r="DA319" s="153">
        <v>27.958300000000001</v>
      </c>
      <c r="DB319" s="153" t="s">
        <v>7469</v>
      </c>
      <c r="DC319" s="153">
        <v>60.397500000000001</v>
      </c>
      <c r="DD319" s="153">
        <v>26.253299999999999</v>
      </c>
      <c r="DE319" s="153">
        <v>2.1406000000000001</v>
      </c>
      <c r="DF319" s="153" t="s">
        <v>7469</v>
      </c>
      <c r="DG319" s="153">
        <v>92.900700000000001</v>
      </c>
      <c r="DH319" s="153">
        <v>0</v>
      </c>
      <c r="DI319" s="153">
        <v>73.192700000000002</v>
      </c>
      <c r="DJ319" s="153" t="s">
        <v>7469</v>
      </c>
      <c r="DK319" s="153">
        <v>7.7304000000000004</v>
      </c>
      <c r="DL319" s="153">
        <v>66.2346</v>
      </c>
      <c r="DM319" s="153">
        <v>19.776700000000002</v>
      </c>
      <c r="DN319" s="153">
        <v>1685.0739000000001</v>
      </c>
      <c r="DO319" s="153">
        <v>151.6884</v>
      </c>
      <c r="DP319" s="153">
        <v>6.9810999999999996</v>
      </c>
      <c r="DQ319" s="153">
        <v>61.896700000000003</v>
      </c>
      <c r="DR319" s="153" t="s">
        <v>7469</v>
      </c>
      <c r="DS319" s="153">
        <v>21.687799999999999</v>
      </c>
      <c r="DT319" s="153">
        <v>191.93790000000001</v>
      </c>
      <c r="DU319" s="153">
        <v>127.3793</v>
      </c>
      <c r="DV319" s="153" t="s">
        <v>7469</v>
      </c>
      <c r="DW319" s="153" t="s">
        <v>7469</v>
      </c>
      <c r="DX319" s="153">
        <v>31.543600000000001</v>
      </c>
      <c r="DY319" s="153">
        <v>34.448</v>
      </c>
      <c r="DZ319" s="153">
        <v>14.026300000000001</v>
      </c>
      <c r="EA319" s="153">
        <v>129.3056</v>
      </c>
      <c r="EB319" s="153">
        <v>19.491499999999998</v>
      </c>
      <c r="EC319" s="153">
        <v>239.38040000000001</v>
      </c>
      <c r="ED319" s="153">
        <v>29.9803</v>
      </c>
      <c r="EE319" s="153">
        <v>0</v>
      </c>
      <c r="EF319" s="153">
        <v>134.4974</v>
      </c>
      <c r="EG319" s="153">
        <v>64.533000000000001</v>
      </c>
      <c r="EH319" s="153">
        <v>12.662000000000001</v>
      </c>
      <c r="EI319" s="153">
        <v>11.4764</v>
      </c>
      <c r="EJ319" s="153" t="s">
        <v>7469</v>
      </c>
      <c r="EK319" s="153">
        <v>1.34E-2</v>
      </c>
      <c r="EL319" s="153">
        <v>9.8199999999999996E-2</v>
      </c>
      <c r="EM319" s="153">
        <v>184.91919999999999</v>
      </c>
      <c r="EN319" s="153">
        <v>76.855400000000003</v>
      </c>
    </row>
    <row r="320" spans="3:144">
      <c r="C320" s="120"/>
      <c r="D320" s="103"/>
      <c r="E320" s="120" t="s">
        <v>8094</v>
      </c>
      <c r="F320" s="126" t="s">
        <v>8152</v>
      </c>
      <c r="G320" s="151" t="s">
        <v>8090</v>
      </c>
      <c r="H320" s="152" t="s">
        <v>8091</v>
      </c>
      <c r="I320" s="153">
        <v>1734.1812</v>
      </c>
      <c r="J320" s="153">
        <v>145.6</v>
      </c>
      <c r="K320" s="153">
        <v>2166.8000000000002</v>
      </c>
      <c r="L320" s="153">
        <v>31.187000000000001</v>
      </c>
      <c r="M320" s="153">
        <v>88.465000000000003</v>
      </c>
      <c r="N320" s="153">
        <v>2551</v>
      </c>
      <c r="O320" s="153">
        <v>11767</v>
      </c>
      <c r="P320" s="153">
        <v>7.2770000000000001</v>
      </c>
      <c r="Q320" s="153">
        <v>5.1144999999999996</v>
      </c>
      <c r="R320" s="153">
        <v>893</v>
      </c>
      <c r="S320" s="153">
        <v>11.8064</v>
      </c>
      <c r="T320" s="153">
        <v>18.840900000000001</v>
      </c>
      <c r="U320" s="153">
        <v>20.895</v>
      </c>
      <c r="V320" s="153">
        <v>242.43299999999999</v>
      </c>
      <c r="W320" s="153">
        <v>153.75970000000001</v>
      </c>
      <c r="X320" s="153">
        <v>3342.2</v>
      </c>
      <c r="Y320" s="153">
        <v>21.758900000000001</v>
      </c>
      <c r="Z320" s="153">
        <v>158.41480000000001</v>
      </c>
      <c r="AA320" s="153">
        <v>404.53489999999999</v>
      </c>
      <c r="AB320" s="153">
        <v>102.74460000000001</v>
      </c>
      <c r="AC320" s="153">
        <v>0.193</v>
      </c>
      <c r="AD320" s="153">
        <v>14.735300000000001</v>
      </c>
      <c r="AE320" s="153">
        <v>10.219099999999999</v>
      </c>
      <c r="AF320" s="153">
        <v>64.381</v>
      </c>
      <c r="AG320" s="153">
        <v>140.88290000000001</v>
      </c>
      <c r="AH320" s="153">
        <v>2.2351999999999999</v>
      </c>
      <c r="AI320" s="153">
        <v>48.215699999999998</v>
      </c>
      <c r="AJ320" s="153">
        <v>535.404</v>
      </c>
      <c r="AK320" s="153">
        <v>4.0999999999999996</v>
      </c>
      <c r="AL320" s="153">
        <v>17.968299999999999</v>
      </c>
      <c r="AM320" s="153">
        <v>27.403500000000001</v>
      </c>
      <c r="AN320" s="153">
        <v>519.67349999999999</v>
      </c>
      <c r="AO320" s="153">
        <v>84.915800000000004</v>
      </c>
      <c r="AP320" s="153">
        <v>44.869</v>
      </c>
      <c r="AQ320" s="153">
        <v>3.6095000000000002</v>
      </c>
      <c r="AR320" s="153">
        <v>502.91699999999997</v>
      </c>
      <c r="AS320" s="153">
        <v>80.426199999999994</v>
      </c>
      <c r="AT320" s="153">
        <v>36.851300000000002</v>
      </c>
      <c r="AU320" s="153">
        <v>11.532500000000001</v>
      </c>
      <c r="AV320" s="153">
        <v>680.07119999999998</v>
      </c>
      <c r="AW320" s="153" t="s">
        <v>7469</v>
      </c>
      <c r="AX320" s="153">
        <v>0</v>
      </c>
      <c r="AY320" s="153" t="s">
        <v>7469</v>
      </c>
      <c r="AZ320" s="153">
        <v>104.6853</v>
      </c>
      <c r="BA320" s="153">
        <v>2.4060000000000001</v>
      </c>
      <c r="BB320" s="153">
        <v>230.66499999999999</v>
      </c>
      <c r="BC320" s="153">
        <v>4.2140000000000004</v>
      </c>
      <c r="BD320" s="153">
        <v>10.281000000000001</v>
      </c>
      <c r="BE320" s="153">
        <v>0.61170000000000002</v>
      </c>
      <c r="BF320" s="153">
        <v>5.9493999999999998</v>
      </c>
      <c r="BG320" s="153">
        <v>93.055999999999997</v>
      </c>
      <c r="BH320" s="153">
        <v>281.34100000000001</v>
      </c>
      <c r="BI320" s="153">
        <v>246.298</v>
      </c>
      <c r="BJ320" s="153">
        <v>15.2654</v>
      </c>
      <c r="BK320" s="153">
        <v>2.9868999999999999</v>
      </c>
      <c r="BL320" s="153">
        <v>196.92519999999999</v>
      </c>
      <c r="BM320" s="153">
        <v>50.095500000000001</v>
      </c>
      <c r="BN320" s="153">
        <v>561.03399999999999</v>
      </c>
      <c r="BO320" s="153">
        <v>0.17510000000000001</v>
      </c>
      <c r="BP320" s="153">
        <v>50.352800000000002</v>
      </c>
      <c r="BQ320" s="153">
        <v>16.557300000000001</v>
      </c>
      <c r="BR320" s="153">
        <v>2.0285000000000002</v>
      </c>
      <c r="BS320" s="153">
        <v>541.13</v>
      </c>
      <c r="BT320" s="153">
        <v>6.6966999999999999</v>
      </c>
      <c r="BU320" s="153">
        <v>145.79490000000001</v>
      </c>
      <c r="BV320" s="153">
        <v>11.376099999999999</v>
      </c>
      <c r="BW320" s="153" t="s">
        <v>7469</v>
      </c>
      <c r="BX320" s="153">
        <v>60.691699999999997</v>
      </c>
      <c r="BY320" s="153">
        <v>4.1272000000000002</v>
      </c>
      <c r="BZ320" s="153">
        <v>45.311</v>
      </c>
      <c r="CA320" s="153">
        <v>874.43799999999999</v>
      </c>
      <c r="CB320" s="153">
        <v>27.888999999999999</v>
      </c>
      <c r="CC320" s="153">
        <v>29.221699999999998</v>
      </c>
      <c r="CD320" s="153">
        <v>23.192</v>
      </c>
      <c r="CE320" s="153">
        <v>1.9645999999999999</v>
      </c>
      <c r="CF320" s="153">
        <v>10.0334</v>
      </c>
      <c r="CG320" s="153">
        <v>3.4571999999999998</v>
      </c>
      <c r="CH320" s="153">
        <v>6.3581000000000003</v>
      </c>
      <c r="CI320" s="153">
        <v>900.71990000000005</v>
      </c>
      <c r="CJ320" s="153">
        <v>40.814500000000002</v>
      </c>
      <c r="CK320" s="153" t="s">
        <v>7469</v>
      </c>
      <c r="CL320" s="153" t="s">
        <v>7469</v>
      </c>
      <c r="CM320" s="153">
        <v>52.4084</v>
      </c>
      <c r="CN320" s="153" t="s">
        <v>7469</v>
      </c>
      <c r="CO320" s="153">
        <v>51.439700000000002</v>
      </c>
      <c r="CP320" s="153">
        <v>193.14080000000001</v>
      </c>
      <c r="CQ320" s="153">
        <v>8.7384000000000004</v>
      </c>
      <c r="CR320" s="153" t="s">
        <v>7469</v>
      </c>
      <c r="CS320" s="153">
        <v>214.48099999999999</v>
      </c>
      <c r="CT320" s="153">
        <v>9.7143999999999995</v>
      </c>
      <c r="CU320" s="153">
        <v>26.366700000000002</v>
      </c>
      <c r="CV320" s="153" t="s">
        <v>7469</v>
      </c>
      <c r="CW320" s="153" t="s">
        <v>7469</v>
      </c>
      <c r="CX320" s="153" t="s">
        <v>7469</v>
      </c>
      <c r="CY320" s="153">
        <v>181.1096</v>
      </c>
      <c r="CZ320" s="153">
        <v>41.326999999999998</v>
      </c>
      <c r="DA320" s="153">
        <v>25.018000000000001</v>
      </c>
      <c r="DB320" s="153" t="s">
        <v>7469</v>
      </c>
      <c r="DC320" s="153">
        <v>81.341999999999999</v>
      </c>
      <c r="DD320" s="153">
        <v>31.1873</v>
      </c>
      <c r="DE320" s="153">
        <v>2.2923</v>
      </c>
      <c r="DF320" s="153" t="s">
        <v>7469</v>
      </c>
      <c r="DG320" s="153">
        <v>133.8364</v>
      </c>
      <c r="DH320" s="153">
        <v>0</v>
      </c>
      <c r="DI320" s="153">
        <v>71.243200000000002</v>
      </c>
      <c r="DJ320" s="153" t="s">
        <v>7469</v>
      </c>
      <c r="DK320" s="153">
        <v>4.4897</v>
      </c>
      <c r="DL320" s="153">
        <v>54.0974</v>
      </c>
      <c r="DM320" s="153">
        <v>23.264199999999999</v>
      </c>
      <c r="DN320" s="153">
        <v>1687.8907999999999</v>
      </c>
      <c r="DO320" s="153">
        <v>44.632899999999999</v>
      </c>
      <c r="DP320" s="153">
        <v>67.128799999999998</v>
      </c>
      <c r="DQ320" s="153">
        <v>70.916200000000003</v>
      </c>
      <c r="DR320" s="153" t="s">
        <v>7469</v>
      </c>
      <c r="DS320" s="153">
        <v>25.157299999999999</v>
      </c>
      <c r="DT320" s="153">
        <v>282.24900000000002</v>
      </c>
      <c r="DU320" s="153">
        <v>107.8099</v>
      </c>
      <c r="DV320" s="153" t="s">
        <v>7469</v>
      </c>
      <c r="DW320" s="153" t="s">
        <v>7469</v>
      </c>
      <c r="DX320" s="153">
        <v>37.8782</v>
      </c>
      <c r="DY320" s="153">
        <v>21.555800000000001</v>
      </c>
      <c r="DZ320" s="153">
        <v>15.627800000000001</v>
      </c>
      <c r="EA320" s="153">
        <v>159.745</v>
      </c>
      <c r="EB320" s="153">
        <v>21.860600000000002</v>
      </c>
      <c r="EC320" s="153">
        <v>238.679</v>
      </c>
      <c r="ED320" s="153">
        <v>32.574800000000003</v>
      </c>
      <c r="EE320" s="153" t="s">
        <v>7469</v>
      </c>
      <c r="EF320" s="153">
        <v>165.59030000000001</v>
      </c>
      <c r="EG320" s="153">
        <v>94.748999999999995</v>
      </c>
      <c r="EH320" s="153">
        <v>19.1557</v>
      </c>
      <c r="EI320" s="153">
        <v>13.1813</v>
      </c>
      <c r="EJ320" s="153" t="s">
        <v>7469</v>
      </c>
      <c r="EK320" s="153">
        <v>0</v>
      </c>
      <c r="EL320" s="153">
        <v>0.14019999999999999</v>
      </c>
      <c r="EM320" s="153">
        <v>258.54739999999998</v>
      </c>
      <c r="EN320" s="153" t="s">
        <v>7469</v>
      </c>
    </row>
    <row r="321" spans="3:144">
      <c r="C321" s="120"/>
      <c r="D321" s="103"/>
      <c r="E321" s="120" t="s">
        <v>8095</v>
      </c>
      <c r="F321" s="126" t="s">
        <v>8152</v>
      </c>
      <c r="G321" s="151" t="s">
        <v>8090</v>
      </c>
      <c r="H321" s="152" t="s">
        <v>8091</v>
      </c>
      <c r="I321" s="153" t="s">
        <v>7469</v>
      </c>
      <c r="J321" s="153" t="s">
        <v>7469</v>
      </c>
      <c r="K321" s="153" t="s">
        <v>7469</v>
      </c>
      <c r="L321" s="153" t="s">
        <v>7469</v>
      </c>
      <c r="M321" s="153" t="s">
        <v>7469</v>
      </c>
      <c r="N321" s="153">
        <v>2796</v>
      </c>
      <c r="O321" s="153">
        <v>12851</v>
      </c>
      <c r="P321" s="153" t="s">
        <v>7469</v>
      </c>
      <c r="Q321" s="153" t="s">
        <v>7469</v>
      </c>
      <c r="R321" s="153">
        <v>718</v>
      </c>
      <c r="S321" s="153" t="s">
        <v>7469</v>
      </c>
      <c r="T321" s="153" t="s">
        <v>7469</v>
      </c>
      <c r="U321" s="153" t="s">
        <v>7469</v>
      </c>
      <c r="V321" s="153" t="s">
        <v>7469</v>
      </c>
      <c r="W321" s="153" t="s">
        <v>7469</v>
      </c>
      <c r="X321" s="153" t="s">
        <v>7469</v>
      </c>
      <c r="Y321" s="153" t="s">
        <v>7469</v>
      </c>
      <c r="Z321" s="153" t="s">
        <v>7469</v>
      </c>
      <c r="AA321" s="153" t="s">
        <v>7469</v>
      </c>
      <c r="AB321" s="153" t="s">
        <v>7469</v>
      </c>
      <c r="AC321" s="153" t="s">
        <v>7469</v>
      </c>
      <c r="AD321" s="153" t="s">
        <v>7469</v>
      </c>
      <c r="AE321" s="153">
        <v>14.987500000000001</v>
      </c>
      <c r="AF321" s="153">
        <v>80.604799999999997</v>
      </c>
      <c r="AG321" s="153" t="s">
        <v>7469</v>
      </c>
      <c r="AH321" s="153">
        <v>3.0434999999999999</v>
      </c>
      <c r="AI321" s="153" t="s">
        <v>7469</v>
      </c>
      <c r="AJ321" s="153" t="s">
        <v>7469</v>
      </c>
      <c r="AK321" s="153">
        <v>5.04</v>
      </c>
      <c r="AL321" s="153" t="s">
        <v>7469</v>
      </c>
      <c r="AM321" s="153" t="s">
        <v>7469</v>
      </c>
      <c r="AN321" s="153" t="s">
        <v>7469</v>
      </c>
      <c r="AO321" s="153" t="s">
        <v>7469</v>
      </c>
      <c r="AP321" s="153">
        <v>45.891399999999997</v>
      </c>
      <c r="AQ321" s="153" t="s">
        <v>7469</v>
      </c>
      <c r="AR321" s="153" t="s">
        <v>7469</v>
      </c>
      <c r="AS321" s="153" t="s">
        <v>7469</v>
      </c>
      <c r="AT321" s="153" t="s">
        <v>7469</v>
      </c>
      <c r="AU321" s="153" t="s">
        <v>7469</v>
      </c>
      <c r="AV321" s="153" t="s">
        <v>7469</v>
      </c>
      <c r="AW321" s="153" t="s">
        <v>7469</v>
      </c>
      <c r="AX321" s="153">
        <v>2.96</v>
      </c>
      <c r="AY321" s="153" t="s">
        <v>7469</v>
      </c>
      <c r="AZ321" s="153" t="s">
        <v>7469</v>
      </c>
      <c r="BA321" s="153" t="s">
        <v>7469</v>
      </c>
      <c r="BB321" s="153" t="s">
        <v>7469</v>
      </c>
      <c r="BC321" s="153" t="s">
        <v>7469</v>
      </c>
      <c r="BD321" s="153" t="s">
        <v>7469</v>
      </c>
      <c r="BE321" s="153" t="s">
        <v>7469</v>
      </c>
      <c r="BF321" s="153" t="s">
        <v>7469</v>
      </c>
      <c r="BG321" s="153">
        <v>204.79900000000001</v>
      </c>
      <c r="BH321" s="153">
        <v>415.48200000000003</v>
      </c>
      <c r="BI321" s="153" t="s">
        <v>7469</v>
      </c>
      <c r="BJ321" s="153">
        <v>15.8462</v>
      </c>
      <c r="BK321" s="153" t="s">
        <v>7469</v>
      </c>
      <c r="BL321" s="153" t="s">
        <v>7469</v>
      </c>
      <c r="BM321" s="153" t="s">
        <v>7469</v>
      </c>
      <c r="BN321" s="153">
        <v>535.21400000000006</v>
      </c>
      <c r="BO321" s="153">
        <v>17.0809</v>
      </c>
      <c r="BP321" s="153">
        <v>81.973399999999998</v>
      </c>
      <c r="BQ321" s="153" t="s">
        <v>7469</v>
      </c>
      <c r="BR321" s="153" t="s">
        <v>7469</v>
      </c>
      <c r="BS321" s="153" t="s">
        <v>7469</v>
      </c>
      <c r="BT321" s="153">
        <v>32.451799999999999</v>
      </c>
      <c r="BU321" s="153" t="s">
        <v>7469</v>
      </c>
      <c r="BV321" s="153">
        <v>10.939500000000001</v>
      </c>
      <c r="BW321" s="153" t="s">
        <v>7469</v>
      </c>
      <c r="BX321" s="153" t="s">
        <v>7469</v>
      </c>
      <c r="BY321" s="153" t="s">
        <v>7469</v>
      </c>
      <c r="BZ321" s="153" t="s">
        <v>7469</v>
      </c>
      <c r="CA321" s="153">
        <v>1451.5940000000001</v>
      </c>
      <c r="CB321" s="153" t="s">
        <v>7469</v>
      </c>
      <c r="CC321" s="153" t="s">
        <v>7469</v>
      </c>
      <c r="CD321" s="153" t="s">
        <v>7469</v>
      </c>
      <c r="CE321" s="153">
        <v>0.2356</v>
      </c>
      <c r="CF321" s="153" t="s">
        <v>7469</v>
      </c>
      <c r="CG321" s="153">
        <v>3.3656999999999999</v>
      </c>
      <c r="CH321" s="153" t="s">
        <v>7469</v>
      </c>
      <c r="CI321" s="153" t="s">
        <v>7469</v>
      </c>
      <c r="CJ321" s="153" t="s">
        <v>7469</v>
      </c>
      <c r="CK321" s="153" t="s">
        <v>7469</v>
      </c>
      <c r="CL321" s="153" t="s">
        <v>7469</v>
      </c>
      <c r="CM321" s="153" t="s">
        <v>7469</v>
      </c>
      <c r="CN321" s="153" t="s">
        <v>7469</v>
      </c>
      <c r="CO321" s="153" t="s">
        <v>7469</v>
      </c>
      <c r="CP321" s="153" t="s">
        <v>7469</v>
      </c>
      <c r="CQ321" s="153" t="s">
        <v>7469</v>
      </c>
      <c r="CR321" s="153" t="s">
        <v>7469</v>
      </c>
      <c r="CS321" s="153" t="s">
        <v>7469</v>
      </c>
      <c r="CT321" s="153" t="s">
        <v>7469</v>
      </c>
      <c r="CU321" s="153">
        <v>28.212</v>
      </c>
      <c r="CV321" s="153" t="s">
        <v>7469</v>
      </c>
      <c r="CW321" s="153" t="s">
        <v>7469</v>
      </c>
      <c r="CX321" s="153" t="s">
        <v>7469</v>
      </c>
      <c r="CY321" s="153" t="s">
        <v>7469</v>
      </c>
      <c r="CZ321" s="153" t="s">
        <v>7469</v>
      </c>
      <c r="DA321" s="153" t="s">
        <v>7469</v>
      </c>
      <c r="DB321" s="153" t="s">
        <v>7469</v>
      </c>
      <c r="DC321" s="153" t="s">
        <v>7469</v>
      </c>
      <c r="DD321" s="153" t="s">
        <v>7469</v>
      </c>
      <c r="DE321" s="153" t="s">
        <v>7469</v>
      </c>
      <c r="DF321" s="153" t="s">
        <v>7469</v>
      </c>
      <c r="DG321" s="153" t="s">
        <v>7469</v>
      </c>
      <c r="DH321" s="153">
        <v>0</v>
      </c>
      <c r="DI321" s="153" t="s">
        <v>7469</v>
      </c>
      <c r="DJ321" s="153" t="s">
        <v>7469</v>
      </c>
      <c r="DK321" s="153">
        <v>5.5837000000000003</v>
      </c>
      <c r="DL321" s="153" t="s">
        <v>7469</v>
      </c>
      <c r="DM321" s="153" t="s">
        <v>7469</v>
      </c>
      <c r="DN321" s="153" t="s">
        <v>7469</v>
      </c>
      <c r="DO321" s="153" t="s">
        <v>7469</v>
      </c>
      <c r="DP321" s="153" t="s">
        <v>7469</v>
      </c>
      <c r="DQ321" s="153">
        <v>74.012100000000004</v>
      </c>
      <c r="DR321" s="153" t="s">
        <v>7469</v>
      </c>
      <c r="DS321" s="153" t="s">
        <v>7469</v>
      </c>
      <c r="DT321" s="153" t="s">
        <v>7469</v>
      </c>
      <c r="DU321" s="153" t="s">
        <v>7469</v>
      </c>
      <c r="DV321" s="153" t="s">
        <v>7469</v>
      </c>
      <c r="DW321" s="153" t="s">
        <v>7469</v>
      </c>
      <c r="DX321" s="153" t="s">
        <v>7469</v>
      </c>
      <c r="DY321" s="153" t="s">
        <v>7469</v>
      </c>
      <c r="DZ321" s="153" t="s">
        <v>7469</v>
      </c>
      <c r="EA321" s="153" t="s">
        <v>7469</v>
      </c>
      <c r="EB321" s="153" t="s">
        <v>7469</v>
      </c>
      <c r="EC321" s="153" t="s">
        <v>7469</v>
      </c>
      <c r="ED321" s="153" t="s">
        <v>7469</v>
      </c>
      <c r="EE321" s="153">
        <v>27.544</v>
      </c>
      <c r="EF321" s="153" t="s">
        <v>7469</v>
      </c>
      <c r="EG321" s="153" t="s">
        <v>7469</v>
      </c>
      <c r="EH321" s="153" t="s">
        <v>7469</v>
      </c>
      <c r="EI321" s="153" t="s">
        <v>7469</v>
      </c>
      <c r="EJ321" s="153" t="s">
        <v>7469</v>
      </c>
      <c r="EK321" s="153" t="s">
        <v>7469</v>
      </c>
      <c r="EL321" s="153" t="s">
        <v>7469</v>
      </c>
      <c r="EM321" s="153" t="s">
        <v>7469</v>
      </c>
      <c r="EN321" s="153" t="s">
        <v>7469</v>
      </c>
    </row>
    <row r="322" spans="3:144">
      <c r="C322" s="120"/>
      <c r="D322" s="103"/>
      <c r="E322" s="120" t="s">
        <v>8096</v>
      </c>
      <c r="F322" s="126" t="s">
        <v>8152</v>
      </c>
      <c r="G322" s="151" t="s">
        <v>8090</v>
      </c>
      <c r="H322" s="152" t="s">
        <v>8097</v>
      </c>
      <c r="I322" s="153">
        <v>1747.2114999999999</v>
      </c>
      <c r="J322" s="153">
        <v>146.31299999999999</v>
      </c>
      <c r="K322" s="153">
        <v>2201.9</v>
      </c>
      <c r="L322" s="153">
        <v>27.783999999999999</v>
      </c>
      <c r="M322" s="153">
        <v>81.064999999999998</v>
      </c>
      <c r="N322" s="153">
        <v>2623</v>
      </c>
      <c r="O322" s="153">
        <v>12027</v>
      </c>
      <c r="P322" s="153">
        <v>7.2590000000000003</v>
      </c>
      <c r="Q322" s="153">
        <v>5.1669999999999998</v>
      </c>
      <c r="R322" s="153">
        <v>861</v>
      </c>
      <c r="S322" s="153">
        <v>12.926</v>
      </c>
      <c r="T322" s="153">
        <v>20.463100000000001</v>
      </c>
      <c r="U322" s="153" t="s">
        <v>7469</v>
      </c>
      <c r="V322" s="153">
        <v>235.751</v>
      </c>
      <c r="W322" s="153">
        <v>214.5823</v>
      </c>
      <c r="X322" s="153">
        <v>3586.7</v>
      </c>
      <c r="Y322" s="153">
        <v>20.228899999999999</v>
      </c>
      <c r="Z322" s="153">
        <v>154.3878</v>
      </c>
      <c r="AA322" s="153">
        <v>419.70519999999999</v>
      </c>
      <c r="AB322" s="153">
        <v>102.5252</v>
      </c>
      <c r="AC322" s="153">
        <v>0.17899999999999999</v>
      </c>
      <c r="AD322" s="153">
        <v>15.746</v>
      </c>
      <c r="AE322" s="153">
        <v>11.224399999999999</v>
      </c>
      <c r="AF322" s="153">
        <v>68.8476</v>
      </c>
      <c r="AG322" s="153">
        <v>135.0531</v>
      </c>
      <c r="AH322" s="153">
        <v>2.3214999999999999</v>
      </c>
      <c r="AI322" s="153">
        <v>49.035699999999999</v>
      </c>
      <c r="AJ322" s="153">
        <v>575.33699999999999</v>
      </c>
      <c r="AK322" s="153" t="s">
        <v>7469</v>
      </c>
      <c r="AL322" s="153">
        <v>17.7041</v>
      </c>
      <c r="AM322" s="153" t="s">
        <v>7469</v>
      </c>
      <c r="AN322" s="153">
        <v>540.01800000000003</v>
      </c>
      <c r="AO322" s="153">
        <v>87.302099999999996</v>
      </c>
      <c r="AP322" s="153">
        <v>42.6494</v>
      </c>
      <c r="AQ322" s="153" t="s">
        <v>7469</v>
      </c>
      <c r="AR322" s="153">
        <v>517.71699999999998</v>
      </c>
      <c r="AS322" s="153">
        <v>76.831800000000001</v>
      </c>
      <c r="AT322" s="153">
        <v>37.8142</v>
      </c>
      <c r="AU322" s="153">
        <v>10.994199999999999</v>
      </c>
      <c r="AV322" s="153">
        <v>692.69380000000001</v>
      </c>
      <c r="AW322" s="153" t="s">
        <v>7469</v>
      </c>
      <c r="AX322" s="153" t="s">
        <v>7469</v>
      </c>
      <c r="AY322" s="153" t="s">
        <v>7469</v>
      </c>
      <c r="AZ322" s="153">
        <v>112.2411</v>
      </c>
      <c r="BA322" s="153">
        <v>2.3799000000000001</v>
      </c>
      <c r="BB322" s="153" t="s">
        <v>7469</v>
      </c>
      <c r="BC322" s="153" t="s">
        <v>7469</v>
      </c>
      <c r="BD322" s="153">
        <v>10.377599999999999</v>
      </c>
      <c r="BE322" s="153">
        <v>0.61819999999999997</v>
      </c>
      <c r="BF322" s="153">
        <v>6.2775999999999996</v>
      </c>
      <c r="BG322" s="153" t="s">
        <v>7469</v>
      </c>
      <c r="BH322" s="153" t="s">
        <v>7469</v>
      </c>
      <c r="BI322" s="153">
        <v>267.78100000000001</v>
      </c>
      <c r="BJ322" s="153">
        <v>15.025600000000001</v>
      </c>
      <c r="BK322" s="153" t="s">
        <v>7469</v>
      </c>
      <c r="BL322" s="153">
        <v>190.98759999999999</v>
      </c>
      <c r="BM322" s="153">
        <v>51.5077</v>
      </c>
      <c r="BN322" s="153">
        <v>559.31600000000003</v>
      </c>
      <c r="BO322" s="153">
        <v>0.83720000000000006</v>
      </c>
      <c r="BP322" s="153" t="s">
        <v>7469</v>
      </c>
      <c r="BQ322" s="153">
        <v>17.1113</v>
      </c>
      <c r="BR322" s="153" t="s">
        <v>7469</v>
      </c>
      <c r="BS322" s="153">
        <v>577.30899999999997</v>
      </c>
      <c r="BT322" s="153" t="s">
        <v>7469</v>
      </c>
      <c r="BU322" s="153">
        <v>162.40520000000001</v>
      </c>
      <c r="BV322" s="153" t="s">
        <v>7469</v>
      </c>
      <c r="BW322" s="153" t="s">
        <v>7469</v>
      </c>
      <c r="BX322" s="153">
        <v>62.3767</v>
      </c>
      <c r="BY322" s="153" t="s">
        <v>7469</v>
      </c>
      <c r="BZ322" s="153" t="s">
        <v>7469</v>
      </c>
      <c r="CA322" s="153">
        <v>999.20299999999997</v>
      </c>
      <c r="CB322" s="153">
        <v>28.156199999999998</v>
      </c>
      <c r="CC322" s="153">
        <v>34.706400000000002</v>
      </c>
      <c r="CD322" s="153">
        <v>21.894500000000001</v>
      </c>
      <c r="CE322" s="153">
        <v>1.9564999999999999</v>
      </c>
      <c r="CF322" s="153" t="s">
        <v>7469</v>
      </c>
      <c r="CG322" s="153" t="s">
        <v>7469</v>
      </c>
      <c r="CH322" s="153">
        <v>6.7473999999999998</v>
      </c>
      <c r="CI322" s="153">
        <v>936.99599999999998</v>
      </c>
      <c r="CJ322" s="153" t="s">
        <v>7469</v>
      </c>
      <c r="CK322" s="153" t="s">
        <v>7469</v>
      </c>
      <c r="CL322" s="153" t="s">
        <v>7469</v>
      </c>
      <c r="CM322" s="153" t="s">
        <v>7469</v>
      </c>
      <c r="CN322" s="153" t="s">
        <v>7469</v>
      </c>
      <c r="CO322" s="153">
        <v>56.720799999999997</v>
      </c>
      <c r="CP322" s="153">
        <v>200.14080000000001</v>
      </c>
      <c r="CQ322" s="153">
        <v>9.5367999999999995</v>
      </c>
      <c r="CR322" s="153" t="s">
        <v>7469</v>
      </c>
      <c r="CS322" s="153">
        <v>216.15299999999999</v>
      </c>
      <c r="CT322" s="153">
        <v>10.3781</v>
      </c>
      <c r="CU322" s="153">
        <v>25.9953</v>
      </c>
      <c r="CV322" s="153" t="s">
        <v>7469</v>
      </c>
      <c r="CW322" s="153" t="s">
        <v>7469</v>
      </c>
      <c r="CX322" s="153" t="s">
        <v>7469</v>
      </c>
      <c r="CY322" s="153">
        <v>183.37549999999999</v>
      </c>
      <c r="CZ322" s="153">
        <v>42.445099999999996</v>
      </c>
      <c r="DA322" s="153">
        <v>22.267600000000002</v>
      </c>
      <c r="DB322" s="153" t="s">
        <v>7469</v>
      </c>
      <c r="DC322" s="153">
        <v>84.150800000000004</v>
      </c>
      <c r="DD322" s="153">
        <v>34.286999999999999</v>
      </c>
      <c r="DE322" s="153">
        <v>1.8795999999999999</v>
      </c>
      <c r="DF322" s="153" t="s">
        <v>7469</v>
      </c>
      <c r="DG322" s="153">
        <v>123.5034</v>
      </c>
      <c r="DH322" s="153">
        <v>0</v>
      </c>
      <c r="DI322" s="153" t="s">
        <v>7469</v>
      </c>
      <c r="DJ322" s="153" t="s">
        <v>7469</v>
      </c>
      <c r="DK322" s="153">
        <v>4.8910999999999998</v>
      </c>
      <c r="DL322" s="153">
        <v>58.932899999999997</v>
      </c>
      <c r="DM322" s="153">
        <v>27.5124</v>
      </c>
      <c r="DN322" s="153">
        <v>1692.4550999999999</v>
      </c>
      <c r="DO322" s="153">
        <v>41.794699999999999</v>
      </c>
      <c r="DP322" s="153">
        <v>67.624499999999998</v>
      </c>
      <c r="DQ322" s="153">
        <v>73.487399999999994</v>
      </c>
      <c r="DR322" s="153" t="s">
        <v>7469</v>
      </c>
      <c r="DS322" s="153" t="s">
        <v>7469</v>
      </c>
      <c r="DT322" s="153">
        <v>291.41030000000001</v>
      </c>
      <c r="DU322" s="153">
        <v>104.363</v>
      </c>
      <c r="DV322" s="153" t="s">
        <v>7469</v>
      </c>
      <c r="DW322" s="153" t="s">
        <v>7469</v>
      </c>
      <c r="DX322" s="153">
        <v>39.808999999999997</v>
      </c>
      <c r="DY322" s="153">
        <v>20.2196</v>
      </c>
      <c r="DZ322" s="153">
        <v>15.5999</v>
      </c>
      <c r="EA322" s="153">
        <v>163.6824</v>
      </c>
      <c r="EB322" s="153">
        <v>21.956099999999999</v>
      </c>
      <c r="EC322" s="153">
        <v>249.73349999999999</v>
      </c>
      <c r="ED322" s="153">
        <v>31.184100000000001</v>
      </c>
      <c r="EE322" s="153" t="s">
        <v>7469</v>
      </c>
      <c r="EF322" s="153">
        <v>170.86940000000001</v>
      </c>
      <c r="EG322" s="153">
        <v>105.214</v>
      </c>
      <c r="EH322" s="153" t="s">
        <v>7469</v>
      </c>
      <c r="EI322" s="153">
        <v>13.379300000000001</v>
      </c>
      <c r="EJ322" s="153" t="s">
        <v>7469</v>
      </c>
      <c r="EK322" s="153" t="s">
        <v>7469</v>
      </c>
      <c r="EL322" s="153">
        <v>0.1401</v>
      </c>
      <c r="EM322" s="153">
        <v>263.8535</v>
      </c>
      <c r="EN322" s="153" t="s">
        <v>7469</v>
      </c>
    </row>
    <row r="323" spans="3:144">
      <c r="C323" s="120"/>
      <c r="D323" s="103"/>
      <c r="E323" s="120" t="s">
        <v>8098</v>
      </c>
      <c r="F323" s="126" t="s">
        <v>8152</v>
      </c>
      <c r="G323" s="151" t="s">
        <v>8090</v>
      </c>
      <c r="H323" s="152" t="s">
        <v>8097</v>
      </c>
      <c r="I323" s="153">
        <v>1747.009</v>
      </c>
      <c r="J323" s="153">
        <v>143.797</v>
      </c>
      <c r="K323" s="153">
        <v>2246.9</v>
      </c>
      <c r="L323" s="153">
        <v>27.832000000000001</v>
      </c>
      <c r="M323" s="153">
        <v>65.16</v>
      </c>
      <c r="N323" s="153">
        <v>2689</v>
      </c>
      <c r="O323" s="153">
        <v>12290</v>
      </c>
      <c r="P323" s="153">
        <v>7.3570000000000002</v>
      </c>
      <c r="Q323" s="153">
        <v>6.1219999999999999</v>
      </c>
      <c r="R323" s="153">
        <v>777</v>
      </c>
      <c r="S323" s="153">
        <v>13.122</v>
      </c>
      <c r="T323" s="153">
        <v>21.194600000000001</v>
      </c>
      <c r="U323" s="153" t="s">
        <v>7469</v>
      </c>
      <c r="V323" s="153">
        <v>237.898</v>
      </c>
      <c r="W323" s="153">
        <v>208.78890000000001</v>
      </c>
      <c r="X323" s="153">
        <v>3815.7</v>
      </c>
      <c r="Y323" s="153">
        <v>20.6478</v>
      </c>
      <c r="Z323" s="153">
        <v>150.18680000000001</v>
      </c>
      <c r="AA323" s="153">
        <v>413.93939999999998</v>
      </c>
      <c r="AB323" s="153">
        <v>99.546800000000005</v>
      </c>
      <c r="AC323" s="153">
        <v>0.13600000000000001</v>
      </c>
      <c r="AD323" s="153">
        <v>15.293100000000001</v>
      </c>
      <c r="AE323" s="153">
        <v>12.1394</v>
      </c>
      <c r="AF323" s="153">
        <v>77.017600000000002</v>
      </c>
      <c r="AG323" s="153">
        <v>155.49420000000001</v>
      </c>
      <c r="AH323" s="153" t="s">
        <v>7469</v>
      </c>
      <c r="AI323" s="153">
        <v>61.25</v>
      </c>
      <c r="AJ323" s="153">
        <v>616.37099999999998</v>
      </c>
      <c r="AK323" s="153" t="s">
        <v>7469</v>
      </c>
      <c r="AL323" s="153">
        <v>16.997199999999999</v>
      </c>
      <c r="AM323" s="153" t="s">
        <v>7469</v>
      </c>
      <c r="AN323" s="153">
        <v>546.36779999999999</v>
      </c>
      <c r="AO323" s="153">
        <v>91.045000000000002</v>
      </c>
      <c r="AP323" s="153">
        <v>45.3172</v>
      </c>
      <c r="AQ323" s="153" t="s">
        <v>7469</v>
      </c>
      <c r="AR323" s="153">
        <v>542.80999999999995</v>
      </c>
      <c r="AS323" s="153">
        <v>79.375600000000006</v>
      </c>
      <c r="AT323" s="153">
        <v>38.237299999999998</v>
      </c>
      <c r="AU323" s="153">
        <v>11.0283</v>
      </c>
      <c r="AV323" s="153">
        <v>679.92920000000004</v>
      </c>
      <c r="AW323" s="153" t="s">
        <v>7469</v>
      </c>
      <c r="AX323" s="153" t="s">
        <v>7469</v>
      </c>
      <c r="AY323" s="153" t="s">
        <v>7469</v>
      </c>
      <c r="AZ323" s="153">
        <v>87.840599999999995</v>
      </c>
      <c r="BA323" s="153">
        <v>2.4323000000000001</v>
      </c>
      <c r="BB323" s="153" t="s">
        <v>7469</v>
      </c>
      <c r="BC323" s="153" t="s">
        <v>7469</v>
      </c>
      <c r="BD323" s="153">
        <v>13.3706</v>
      </c>
      <c r="BE323" s="153">
        <v>0.62429999999999997</v>
      </c>
      <c r="BF323" s="153" t="s">
        <v>7469</v>
      </c>
      <c r="BG323" s="153" t="s">
        <v>7469</v>
      </c>
      <c r="BH323" s="153" t="s">
        <v>7469</v>
      </c>
      <c r="BI323" s="153">
        <v>289.19299999999998</v>
      </c>
      <c r="BJ323" s="153">
        <v>15.723100000000001</v>
      </c>
      <c r="BK323" s="153" t="s">
        <v>7469</v>
      </c>
      <c r="BL323" s="153">
        <v>179.916</v>
      </c>
      <c r="BM323" s="153">
        <v>50.842799999999997</v>
      </c>
      <c r="BN323" s="153">
        <v>555.01199999999994</v>
      </c>
      <c r="BO323" s="153">
        <v>9.6905000000000001</v>
      </c>
      <c r="BP323" s="153" t="s">
        <v>7469</v>
      </c>
      <c r="BQ323" s="153" t="s">
        <v>7469</v>
      </c>
      <c r="BR323" s="153" t="s">
        <v>7469</v>
      </c>
      <c r="BS323" s="153">
        <v>611.39099999999996</v>
      </c>
      <c r="BT323" s="153" t="s">
        <v>7469</v>
      </c>
      <c r="BU323" s="153">
        <v>161.2818</v>
      </c>
      <c r="BV323" s="153" t="s">
        <v>7469</v>
      </c>
      <c r="BW323" s="153" t="s">
        <v>7469</v>
      </c>
      <c r="BX323" s="153">
        <v>64.975899999999996</v>
      </c>
      <c r="BY323" s="153" t="s">
        <v>7469</v>
      </c>
      <c r="BZ323" s="153">
        <v>48.244999999999997</v>
      </c>
      <c r="CA323" s="153">
        <v>1137.922</v>
      </c>
      <c r="CB323" s="153">
        <v>30.0031</v>
      </c>
      <c r="CC323" s="153">
        <v>47.019300000000001</v>
      </c>
      <c r="CD323" s="153">
        <v>22.2605</v>
      </c>
      <c r="CE323" s="153">
        <v>1.0573999999999999</v>
      </c>
      <c r="CF323" s="153" t="s">
        <v>7469</v>
      </c>
      <c r="CG323" s="153" t="s">
        <v>7469</v>
      </c>
      <c r="CH323" s="153">
        <v>6.5445000000000002</v>
      </c>
      <c r="CI323" s="153">
        <v>979.47580000000005</v>
      </c>
      <c r="CJ323" s="153" t="s">
        <v>7469</v>
      </c>
      <c r="CK323" s="153" t="s">
        <v>7469</v>
      </c>
      <c r="CL323" s="153" t="s">
        <v>7469</v>
      </c>
      <c r="CM323" s="153" t="s">
        <v>7469</v>
      </c>
      <c r="CN323" s="153" t="s">
        <v>7469</v>
      </c>
      <c r="CO323" s="153">
        <v>61.697899999999997</v>
      </c>
      <c r="CP323" s="153">
        <v>204.73480000000001</v>
      </c>
      <c r="CQ323" s="153">
        <v>8.3386999999999993</v>
      </c>
      <c r="CR323" s="153" t="s">
        <v>7469</v>
      </c>
      <c r="CS323" s="153">
        <v>216.666</v>
      </c>
      <c r="CT323" s="153">
        <v>10.635999999999999</v>
      </c>
      <c r="CU323" s="153">
        <v>27.6919</v>
      </c>
      <c r="CV323" s="153" t="s">
        <v>7469</v>
      </c>
      <c r="CW323" s="153" t="s">
        <v>7469</v>
      </c>
      <c r="CX323" s="153" t="s">
        <v>7469</v>
      </c>
      <c r="CY323" s="153">
        <v>183.80709999999999</v>
      </c>
      <c r="CZ323" s="153">
        <v>43.228000000000002</v>
      </c>
      <c r="DA323" s="153">
        <v>22.327100000000002</v>
      </c>
      <c r="DB323" s="153" t="s">
        <v>7469</v>
      </c>
      <c r="DC323" s="153">
        <v>83.900899999999993</v>
      </c>
      <c r="DD323" s="153">
        <v>34.958500000000001</v>
      </c>
      <c r="DE323" s="153">
        <v>1.7992999999999999</v>
      </c>
      <c r="DF323" s="153" t="s">
        <v>7469</v>
      </c>
      <c r="DG323" s="153">
        <v>132.6482</v>
      </c>
      <c r="DH323" s="153">
        <v>0</v>
      </c>
      <c r="DI323" s="153" t="s">
        <v>7469</v>
      </c>
      <c r="DJ323" s="153" t="s">
        <v>7469</v>
      </c>
      <c r="DK323" s="153">
        <v>4.8380999999999998</v>
      </c>
      <c r="DL323" s="153">
        <v>53.500399999999999</v>
      </c>
      <c r="DM323" s="153">
        <v>28.060500000000001</v>
      </c>
      <c r="DN323" s="153">
        <v>1563.3747000000001</v>
      </c>
      <c r="DO323" s="153">
        <v>27.764700000000001</v>
      </c>
      <c r="DP323" s="153">
        <v>80.619299999999996</v>
      </c>
      <c r="DQ323" s="153">
        <v>74.343900000000005</v>
      </c>
      <c r="DR323" s="153" t="s">
        <v>7469</v>
      </c>
      <c r="DS323" s="153" t="s">
        <v>7469</v>
      </c>
      <c r="DT323" s="153">
        <v>293.3374</v>
      </c>
      <c r="DU323" s="153">
        <v>106.0034</v>
      </c>
      <c r="DV323" s="153" t="s">
        <v>7469</v>
      </c>
      <c r="DW323" s="153" t="s">
        <v>7469</v>
      </c>
      <c r="DX323" s="153">
        <v>39.753300000000003</v>
      </c>
      <c r="DY323" s="153">
        <v>18.985399999999998</v>
      </c>
      <c r="DZ323" s="153">
        <v>15.794</v>
      </c>
      <c r="EA323" s="153">
        <v>149.58070000000001</v>
      </c>
      <c r="EB323" s="153">
        <v>20.8354</v>
      </c>
      <c r="EC323" s="153">
        <v>274.63099999999997</v>
      </c>
      <c r="ED323" s="153">
        <v>31.6022</v>
      </c>
      <c r="EE323" s="153" t="s">
        <v>7469</v>
      </c>
      <c r="EF323" s="153">
        <v>170.1343</v>
      </c>
      <c r="EG323" s="153">
        <v>113.1131</v>
      </c>
      <c r="EH323" s="153" t="s">
        <v>7469</v>
      </c>
      <c r="EI323" s="153">
        <v>13.8179</v>
      </c>
      <c r="EJ323" s="153" t="s">
        <v>7469</v>
      </c>
      <c r="EK323" s="153" t="s">
        <v>7469</v>
      </c>
      <c r="EL323" s="153">
        <v>0.10249999999999999</v>
      </c>
      <c r="EM323" s="153">
        <v>274.91879999999998</v>
      </c>
      <c r="EN323" s="153" t="s">
        <v>7469</v>
      </c>
    </row>
    <row r="324" spans="3:144">
      <c r="C324" s="120"/>
      <c r="D324" s="103"/>
      <c r="E324" s="120" t="s">
        <v>7693</v>
      </c>
      <c r="F324" s="126" t="s">
        <v>8152</v>
      </c>
      <c r="G324" s="151" t="s">
        <v>8090</v>
      </c>
      <c r="H324" s="152" t="s">
        <v>8097</v>
      </c>
      <c r="I324" s="153">
        <v>1723.6712</v>
      </c>
      <c r="J324" s="153">
        <v>130.68199999999999</v>
      </c>
      <c r="K324" s="153">
        <v>2290.5</v>
      </c>
      <c r="L324" s="153">
        <v>26.204999999999998</v>
      </c>
      <c r="M324" s="153">
        <v>65.459999999999994</v>
      </c>
      <c r="N324" s="153">
        <v>2752</v>
      </c>
      <c r="O324" s="153">
        <v>12614</v>
      </c>
      <c r="P324" s="153">
        <v>7.73</v>
      </c>
      <c r="Q324" s="153">
        <v>6.1967999999999996</v>
      </c>
      <c r="R324" s="153">
        <v>743</v>
      </c>
      <c r="S324" s="153">
        <v>13.337400000000001</v>
      </c>
      <c r="T324" s="153">
        <v>21.135200000000001</v>
      </c>
      <c r="U324" s="153" t="s">
        <v>7469</v>
      </c>
      <c r="V324" s="153">
        <v>232.51</v>
      </c>
      <c r="W324" s="153">
        <v>173.4171</v>
      </c>
      <c r="X324" s="153">
        <v>4098</v>
      </c>
      <c r="Y324" s="153">
        <v>20.116800000000001</v>
      </c>
      <c r="Z324" s="153">
        <v>154.83860000000001</v>
      </c>
      <c r="AA324" s="153">
        <v>422.05650000000003</v>
      </c>
      <c r="AB324" s="153">
        <v>92.127799999999993</v>
      </c>
      <c r="AC324" s="153">
        <v>0.11799999999999999</v>
      </c>
      <c r="AD324" s="153">
        <v>14.7591</v>
      </c>
      <c r="AE324" s="153">
        <v>13.0678</v>
      </c>
      <c r="AF324" s="153">
        <v>79.804900000000004</v>
      </c>
      <c r="AG324" s="153">
        <v>171.9572</v>
      </c>
      <c r="AH324" s="153" t="s">
        <v>7469</v>
      </c>
      <c r="AI324" s="153">
        <v>68.107900000000001</v>
      </c>
      <c r="AJ324" s="153">
        <v>652.24199999999996</v>
      </c>
      <c r="AK324" s="153" t="s">
        <v>7469</v>
      </c>
      <c r="AL324" s="153">
        <v>16.180499999999999</v>
      </c>
      <c r="AM324" s="153" t="s">
        <v>7469</v>
      </c>
      <c r="AN324" s="153">
        <v>522.79840000000002</v>
      </c>
      <c r="AO324" s="153">
        <v>93.653700000000001</v>
      </c>
      <c r="AP324" s="153">
        <v>46.456000000000003</v>
      </c>
      <c r="AQ324" s="153" t="s">
        <v>7469</v>
      </c>
      <c r="AR324" s="153">
        <v>573.87900000000002</v>
      </c>
      <c r="AS324" s="153">
        <v>80.070999999999998</v>
      </c>
      <c r="AT324" s="153">
        <v>37.035299999999999</v>
      </c>
      <c r="AU324" s="153">
        <v>11.417899999999999</v>
      </c>
      <c r="AV324" s="153">
        <v>680.42960000000005</v>
      </c>
      <c r="AW324" s="153" t="s">
        <v>7469</v>
      </c>
      <c r="AX324" s="153" t="s">
        <v>7469</v>
      </c>
      <c r="AY324" s="153" t="s">
        <v>7469</v>
      </c>
      <c r="AZ324" s="153">
        <v>88.635000000000005</v>
      </c>
      <c r="BA324" s="153">
        <v>2.6187</v>
      </c>
      <c r="BB324" s="153" t="s">
        <v>7469</v>
      </c>
      <c r="BC324" s="153" t="s">
        <v>7469</v>
      </c>
      <c r="BD324" s="153">
        <v>14.8056</v>
      </c>
      <c r="BE324" s="153">
        <v>0.62960000000000005</v>
      </c>
      <c r="BF324" s="153" t="s">
        <v>7469</v>
      </c>
      <c r="BG324" s="153" t="s">
        <v>7469</v>
      </c>
      <c r="BH324" s="153" t="s">
        <v>7469</v>
      </c>
      <c r="BI324" s="153">
        <v>310.93799999999999</v>
      </c>
      <c r="BJ324" s="153">
        <v>16.489899999999999</v>
      </c>
      <c r="BK324" s="153" t="s">
        <v>7469</v>
      </c>
      <c r="BL324" s="153">
        <v>159.10730000000001</v>
      </c>
      <c r="BM324" s="153">
        <v>48.71</v>
      </c>
      <c r="BN324" s="153">
        <v>547.07000000000005</v>
      </c>
      <c r="BO324" s="153">
        <v>16.316400000000002</v>
      </c>
      <c r="BP324" s="153" t="s">
        <v>7469</v>
      </c>
      <c r="BQ324" s="153" t="s">
        <v>7469</v>
      </c>
      <c r="BR324" s="153" t="s">
        <v>7469</v>
      </c>
      <c r="BS324" s="153">
        <v>647.57799999999997</v>
      </c>
      <c r="BT324" s="153" t="s">
        <v>7469</v>
      </c>
      <c r="BU324" s="153">
        <v>153.7791</v>
      </c>
      <c r="BV324" s="153" t="s">
        <v>7469</v>
      </c>
      <c r="BW324" s="153" t="s">
        <v>7469</v>
      </c>
      <c r="BX324" s="153">
        <v>67.468800000000002</v>
      </c>
      <c r="BY324" s="153" t="s">
        <v>7469</v>
      </c>
      <c r="BZ324" s="153" t="s">
        <v>7469</v>
      </c>
      <c r="CA324" s="153">
        <v>1285.5129999999999</v>
      </c>
      <c r="CB324" s="153">
        <v>29.669499999999999</v>
      </c>
      <c r="CC324" s="153">
        <v>47.019300000000001</v>
      </c>
      <c r="CD324" s="153">
        <v>22.473099999999999</v>
      </c>
      <c r="CE324" s="153">
        <v>0.34639999999999999</v>
      </c>
      <c r="CF324" s="153" t="s">
        <v>7469</v>
      </c>
      <c r="CG324" s="153" t="s">
        <v>7469</v>
      </c>
      <c r="CH324" s="153">
        <v>6.8132000000000001</v>
      </c>
      <c r="CI324" s="153">
        <v>965.77620000000002</v>
      </c>
      <c r="CJ324" s="153" t="s">
        <v>7469</v>
      </c>
      <c r="CK324" s="153" t="s">
        <v>7469</v>
      </c>
      <c r="CL324" s="153" t="s">
        <v>7469</v>
      </c>
      <c r="CM324" s="153" t="s">
        <v>7469</v>
      </c>
      <c r="CN324" s="153" t="s">
        <v>7469</v>
      </c>
      <c r="CO324" s="153">
        <v>65.285300000000007</v>
      </c>
      <c r="CP324" s="153">
        <v>203.73480000000001</v>
      </c>
      <c r="CQ324" s="153" t="s">
        <v>7469</v>
      </c>
      <c r="CR324" s="153" t="s">
        <v>7469</v>
      </c>
      <c r="CS324" s="153">
        <v>221.53700000000001</v>
      </c>
      <c r="CT324" s="153">
        <v>10.321999999999999</v>
      </c>
      <c r="CU324" s="153">
        <v>26.9908</v>
      </c>
      <c r="CV324" s="153" t="s">
        <v>7469</v>
      </c>
      <c r="CW324" s="153" t="s">
        <v>7469</v>
      </c>
      <c r="CX324" s="153" t="s">
        <v>7469</v>
      </c>
      <c r="CY324" s="153">
        <v>180.82810000000001</v>
      </c>
      <c r="CZ324" s="153">
        <v>45.073799999999999</v>
      </c>
      <c r="DA324" s="153">
        <v>22.0169</v>
      </c>
      <c r="DB324" s="153" t="s">
        <v>7469</v>
      </c>
      <c r="DC324" s="153">
        <v>88.204899999999995</v>
      </c>
      <c r="DD324" s="153">
        <v>33.765000000000001</v>
      </c>
      <c r="DE324" s="153">
        <v>1.3009999999999999</v>
      </c>
      <c r="DF324" s="153" t="s">
        <v>7469</v>
      </c>
      <c r="DG324" s="153">
        <v>117.13209999999999</v>
      </c>
      <c r="DH324" s="153">
        <v>0</v>
      </c>
      <c r="DI324" s="153" t="s">
        <v>7469</v>
      </c>
      <c r="DJ324" s="153" t="s">
        <v>7469</v>
      </c>
      <c r="DK324" s="153">
        <v>4.5567000000000002</v>
      </c>
      <c r="DL324" s="153" t="s">
        <v>7469</v>
      </c>
      <c r="DM324" s="153">
        <v>27.952400000000001</v>
      </c>
      <c r="DN324" s="153">
        <v>1416.8991000000001</v>
      </c>
      <c r="DO324" s="153">
        <v>20.340699999999998</v>
      </c>
      <c r="DP324" s="153">
        <v>84.403199999999998</v>
      </c>
      <c r="DQ324" s="153">
        <v>73.833699999999993</v>
      </c>
      <c r="DR324" s="153" t="s">
        <v>7469</v>
      </c>
      <c r="DS324" s="153">
        <v>22.754000000000001</v>
      </c>
      <c r="DT324" s="153">
        <v>304.45760000000001</v>
      </c>
      <c r="DU324" s="153">
        <v>114.6083</v>
      </c>
      <c r="DV324" s="153" t="s">
        <v>7469</v>
      </c>
      <c r="DW324" s="153" t="s">
        <v>7469</v>
      </c>
      <c r="DX324" s="153">
        <v>37.884099999999997</v>
      </c>
      <c r="DY324" s="153">
        <v>23.875800000000002</v>
      </c>
      <c r="DZ324" s="153">
        <v>15.279400000000001</v>
      </c>
      <c r="EA324" s="153">
        <v>136.58760000000001</v>
      </c>
      <c r="EB324" s="153">
        <v>20.127500000000001</v>
      </c>
      <c r="EC324" s="153">
        <v>305.9085</v>
      </c>
      <c r="ED324" s="153">
        <v>31.008600000000001</v>
      </c>
      <c r="EE324" s="153" t="s">
        <v>7469</v>
      </c>
      <c r="EF324" s="153">
        <v>169.58019999999999</v>
      </c>
      <c r="EG324" s="153">
        <v>120.44280000000001</v>
      </c>
      <c r="EH324" s="153" t="s">
        <v>7469</v>
      </c>
      <c r="EI324" s="153">
        <v>13.5969</v>
      </c>
      <c r="EJ324" s="153" t="s">
        <v>7469</v>
      </c>
      <c r="EK324" s="153" t="s">
        <v>7469</v>
      </c>
      <c r="EL324" s="153">
        <v>9.2499999999999999E-2</v>
      </c>
      <c r="EM324" s="153">
        <v>262.15019999999998</v>
      </c>
      <c r="EN324" s="153" t="s">
        <v>7469</v>
      </c>
    </row>
    <row r="325" spans="3:144">
      <c r="C325" s="120"/>
      <c r="D325" s="103"/>
      <c r="E325" s="120" t="s">
        <v>8099</v>
      </c>
      <c r="F325" s="126" t="s">
        <v>8152</v>
      </c>
      <c r="G325" s="151" t="s">
        <v>8090</v>
      </c>
      <c r="H325" s="152" t="s">
        <v>8097</v>
      </c>
      <c r="I325" s="153">
        <v>1723.6712</v>
      </c>
      <c r="J325" s="153">
        <v>130.68199999999999</v>
      </c>
      <c r="K325" s="153">
        <v>2290.5</v>
      </c>
      <c r="L325" s="153">
        <v>26.204999999999998</v>
      </c>
      <c r="M325" s="153">
        <v>65.459999999999994</v>
      </c>
      <c r="N325" s="153">
        <v>2752</v>
      </c>
      <c r="O325" s="153">
        <v>12614</v>
      </c>
      <c r="P325" s="153">
        <v>7.73</v>
      </c>
      <c r="Q325" s="153">
        <v>6.1967999999999996</v>
      </c>
      <c r="R325" s="153">
        <v>743</v>
      </c>
      <c r="S325" s="153">
        <v>13.337400000000001</v>
      </c>
      <c r="T325" s="153">
        <v>21.135200000000001</v>
      </c>
      <c r="U325" s="153" t="s">
        <v>7469</v>
      </c>
      <c r="V325" s="153">
        <v>232.51</v>
      </c>
      <c r="W325" s="153">
        <v>173.4171</v>
      </c>
      <c r="X325" s="153">
        <v>4098</v>
      </c>
      <c r="Y325" s="153">
        <v>20.116800000000001</v>
      </c>
      <c r="Z325" s="153">
        <v>154.83860000000001</v>
      </c>
      <c r="AA325" s="153">
        <v>422.05650000000003</v>
      </c>
      <c r="AB325" s="153">
        <v>92.127799999999993</v>
      </c>
      <c r="AC325" s="153">
        <v>0.11799999999999999</v>
      </c>
      <c r="AD325" s="153">
        <v>14.7591</v>
      </c>
      <c r="AE325" s="153">
        <v>13.0678</v>
      </c>
      <c r="AF325" s="153">
        <v>79.804900000000004</v>
      </c>
      <c r="AG325" s="153">
        <v>171.9572</v>
      </c>
      <c r="AH325" s="153" t="s">
        <v>7469</v>
      </c>
      <c r="AI325" s="153">
        <v>68.107900000000001</v>
      </c>
      <c r="AJ325" s="153">
        <v>652.24199999999996</v>
      </c>
      <c r="AK325" s="153" t="s">
        <v>7469</v>
      </c>
      <c r="AL325" s="153">
        <v>16.180499999999999</v>
      </c>
      <c r="AM325" s="153" t="s">
        <v>7469</v>
      </c>
      <c r="AN325" s="153">
        <v>522.79840000000002</v>
      </c>
      <c r="AO325" s="153">
        <v>93.653700000000001</v>
      </c>
      <c r="AP325" s="153">
        <v>46.456000000000003</v>
      </c>
      <c r="AQ325" s="153" t="s">
        <v>7469</v>
      </c>
      <c r="AR325" s="153">
        <v>573.87900000000002</v>
      </c>
      <c r="AS325" s="153">
        <v>80.070999999999998</v>
      </c>
      <c r="AT325" s="153">
        <v>37.035299999999999</v>
      </c>
      <c r="AU325" s="153">
        <v>11.417899999999999</v>
      </c>
      <c r="AV325" s="153">
        <v>680.42960000000005</v>
      </c>
      <c r="AW325" s="153" t="s">
        <v>7469</v>
      </c>
      <c r="AX325" s="153" t="s">
        <v>7469</v>
      </c>
      <c r="AY325" s="153" t="s">
        <v>7469</v>
      </c>
      <c r="AZ325" s="153">
        <v>88.635000000000005</v>
      </c>
      <c r="BA325" s="153">
        <v>2.6187</v>
      </c>
      <c r="BB325" s="153" t="s">
        <v>7469</v>
      </c>
      <c r="BC325" s="153" t="s">
        <v>7469</v>
      </c>
      <c r="BD325" s="153">
        <v>14.8056</v>
      </c>
      <c r="BE325" s="153">
        <v>0.62960000000000005</v>
      </c>
      <c r="BF325" s="153" t="s">
        <v>7469</v>
      </c>
      <c r="BG325" s="153" t="s">
        <v>7469</v>
      </c>
      <c r="BH325" s="153" t="s">
        <v>7469</v>
      </c>
      <c r="BI325" s="153">
        <v>310.93799999999999</v>
      </c>
      <c r="BJ325" s="153">
        <v>16.489899999999999</v>
      </c>
      <c r="BK325" s="153" t="s">
        <v>7469</v>
      </c>
      <c r="BL325" s="153">
        <v>159.10730000000001</v>
      </c>
      <c r="BM325" s="153">
        <v>48.71</v>
      </c>
      <c r="BN325" s="153">
        <v>547.07000000000005</v>
      </c>
      <c r="BO325" s="153">
        <v>16.316400000000002</v>
      </c>
      <c r="BP325" s="153" t="s">
        <v>7469</v>
      </c>
      <c r="BQ325" s="153" t="s">
        <v>7469</v>
      </c>
      <c r="BR325" s="153" t="s">
        <v>7469</v>
      </c>
      <c r="BS325" s="153">
        <v>647.57799999999997</v>
      </c>
      <c r="BT325" s="153" t="s">
        <v>7469</v>
      </c>
      <c r="BU325" s="153">
        <v>153.7791</v>
      </c>
      <c r="BV325" s="153" t="s">
        <v>7469</v>
      </c>
      <c r="BW325" s="153" t="s">
        <v>7469</v>
      </c>
      <c r="BX325" s="153">
        <v>67.468800000000002</v>
      </c>
      <c r="BY325" s="153" t="s">
        <v>7469</v>
      </c>
      <c r="BZ325" s="153" t="s">
        <v>7469</v>
      </c>
      <c r="CA325" s="153">
        <v>1285.5129999999999</v>
      </c>
      <c r="CB325" s="153">
        <v>29.669499999999999</v>
      </c>
      <c r="CC325" s="153">
        <v>47.019300000000001</v>
      </c>
      <c r="CD325" s="153">
        <v>22.473099999999999</v>
      </c>
      <c r="CE325" s="153">
        <v>0.34639999999999999</v>
      </c>
      <c r="CF325" s="153" t="s">
        <v>7469</v>
      </c>
      <c r="CG325" s="153" t="s">
        <v>7469</v>
      </c>
      <c r="CH325" s="153">
        <v>6.8132000000000001</v>
      </c>
      <c r="CI325" s="153">
        <v>965.77620000000002</v>
      </c>
      <c r="CJ325" s="153" t="s">
        <v>7469</v>
      </c>
      <c r="CK325" s="153" t="s">
        <v>7469</v>
      </c>
      <c r="CL325" s="153" t="s">
        <v>7469</v>
      </c>
      <c r="CM325" s="153" t="s">
        <v>7469</v>
      </c>
      <c r="CN325" s="153" t="s">
        <v>7469</v>
      </c>
      <c r="CO325" s="153">
        <v>65.285300000000007</v>
      </c>
      <c r="CP325" s="153">
        <v>203.73480000000001</v>
      </c>
      <c r="CQ325" s="153" t="s">
        <v>7469</v>
      </c>
      <c r="CR325" s="153" t="s">
        <v>7469</v>
      </c>
      <c r="CS325" s="153">
        <v>221.53700000000001</v>
      </c>
      <c r="CT325" s="153">
        <v>10.321999999999999</v>
      </c>
      <c r="CU325" s="153">
        <v>26.9908</v>
      </c>
      <c r="CV325" s="153" t="s">
        <v>7469</v>
      </c>
      <c r="CW325" s="153" t="s">
        <v>7469</v>
      </c>
      <c r="CX325" s="153" t="s">
        <v>7469</v>
      </c>
      <c r="CY325" s="153">
        <v>180.82810000000001</v>
      </c>
      <c r="CZ325" s="153">
        <v>45.073799999999999</v>
      </c>
      <c r="DA325" s="153">
        <v>22.0169</v>
      </c>
      <c r="DB325" s="153" t="s">
        <v>7469</v>
      </c>
      <c r="DC325" s="153">
        <v>88.204899999999995</v>
      </c>
      <c r="DD325" s="153">
        <v>33.765000000000001</v>
      </c>
      <c r="DE325" s="153">
        <v>1.3009999999999999</v>
      </c>
      <c r="DF325" s="153" t="s">
        <v>7469</v>
      </c>
      <c r="DG325" s="153">
        <v>117.13209999999999</v>
      </c>
      <c r="DH325" s="153">
        <v>0</v>
      </c>
      <c r="DI325" s="153" t="s">
        <v>7469</v>
      </c>
      <c r="DJ325" s="153" t="s">
        <v>7469</v>
      </c>
      <c r="DK325" s="153">
        <v>4.5567000000000002</v>
      </c>
      <c r="DL325" s="153" t="s">
        <v>7469</v>
      </c>
      <c r="DM325" s="153">
        <v>27.952400000000001</v>
      </c>
      <c r="DN325" s="153">
        <v>1416.8991000000001</v>
      </c>
      <c r="DO325" s="153">
        <v>20.340699999999998</v>
      </c>
      <c r="DP325" s="153">
        <v>84.403199999999998</v>
      </c>
      <c r="DQ325" s="153">
        <v>73.833699999999993</v>
      </c>
      <c r="DR325" s="153" t="s">
        <v>7469</v>
      </c>
      <c r="DS325" s="153">
        <v>22.754000000000001</v>
      </c>
      <c r="DT325" s="153">
        <v>304.45760000000001</v>
      </c>
      <c r="DU325" s="153">
        <v>114.6083</v>
      </c>
      <c r="DV325" s="153" t="s">
        <v>7469</v>
      </c>
      <c r="DW325" s="153" t="s">
        <v>7469</v>
      </c>
      <c r="DX325" s="153">
        <v>37.884099999999997</v>
      </c>
      <c r="DY325" s="153">
        <v>23.875800000000002</v>
      </c>
      <c r="DZ325" s="153">
        <v>15.279400000000001</v>
      </c>
      <c r="EA325" s="153">
        <v>136.58760000000001</v>
      </c>
      <c r="EB325" s="153">
        <v>20.127500000000001</v>
      </c>
      <c r="EC325" s="153">
        <v>305.9085</v>
      </c>
      <c r="ED325" s="153">
        <v>31.008600000000001</v>
      </c>
      <c r="EE325" s="153" t="s">
        <v>7469</v>
      </c>
      <c r="EF325" s="153">
        <v>169.58019999999999</v>
      </c>
      <c r="EG325" s="153">
        <v>120.44280000000001</v>
      </c>
      <c r="EH325" s="153" t="s">
        <v>7469</v>
      </c>
      <c r="EI325" s="153">
        <v>13.5969</v>
      </c>
      <c r="EJ325" s="153" t="s">
        <v>7469</v>
      </c>
      <c r="EK325" s="153" t="s">
        <v>7469</v>
      </c>
      <c r="EL325" s="153">
        <v>9.2499999999999999E-2</v>
      </c>
      <c r="EM325" s="153">
        <v>262.15019999999998</v>
      </c>
      <c r="EN325" s="153" t="s">
        <v>7469</v>
      </c>
    </row>
    <row r="326" spans="3:144">
      <c r="C326" s="120"/>
      <c r="D326" s="103"/>
      <c r="E326" s="120" t="s">
        <v>8100</v>
      </c>
      <c r="F326" s="126" t="s">
        <v>8152</v>
      </c>
      <c r="G326" s="151" t="s">
        <v>8090</v>
      </c>
      <c r="H326" s="152" t="s">
        <v>8097</v>
      </c>
      <c r="I326" s="153" t="s">
        <v>7469</v>
      </c>
      <c r="J326" s="153" t="s">
        <v>7469</v>
      </c>
      <c r="K326" s="153" t="s">
        <v>7469</v>
      </c>
      <c r="L326" s="153" t="s">
        <v>7469</v>
      </c>
      <c r="M326" s="153" t="s">
        <v>7469</v>
      </c>
      <c r="N326" s="153">
        <v>2817</v>
      </c>
      <c r="O326" s="153">
        <v>12945</v>
      </c>
      <c r="P326" s="153" t="s">
        <v>7469</v>
      </c>
      <c r="Q326" s="153" t="s">
        <v>7469</v>
      </c>
      <c r="R326" s="153">
        <v>712</v>
      </c>
      <c r="S326" s="153" t="s">
        <v>7469</v>
      </c>
      <c r="T326" s="153" t="s">
        <v>7469</v>
      </c>
      <c r="U326" s="153" t="s">
        <v>7469</v>
      </c>
      <c r="V326" s="153" t="s">
        <v>7469</v>
      </c>
      <c r="W326" s="153" t="s">
        <v>7469</v>
      </c>
      <c r="X326" s="153" t="s">
        <v>7469</v>
      </c>
      <c r="Y326" s="153" t="s">
        <v>7469</v>
      </c>
      <c r="Z326" s="153" t="s">
        <v>7469</v>
      </c>
      <c r="AA326" s="153" t="s">
        <v>7469</v>
      </c>
      <c r="AB326" s="153" t="s">
        <v>7469</v>
      </c>
      <c r="AC326" s="153" t="s">
        <v>7469</v>
      </c>
      <c r="AD326" s="153" t="s">
        <v>7469</v>
      </c>
      <c r="AE326" s="153">
        <v>15.9308</v>
      </c>
      <c r="AF326" s="153">
        <v>81.377499999999998</v>
      </c>
      <c r="AG326" s="153" t="s">
        <v>7469</v>
      </c>
      <c r="AH326" s="153" t="s">
        <v>7469</v>
      </c>
      <c r="AI326" s="153" t="s">
        <v>7469</v>
      </c>
      <c r="AJ326" s="153" t="s">
        <v>7469</v>
      </c>
      <c r="AK326" s="153" t="s">
        <v>7469</v>
      </c>
      <c r="AL326" s="153" t="s">
        <v>7469</v>
      </c>
      <c r="AM326" s="153" t="s">
        <v>7469</v>
      </c>
      <c r="AN326" s="153" t="s">
        <v>7469</v>
      </c>
      <c r="AO326" s="153" t="s">
        <v>7469</v>
      </c>
      <c r="AP326" s="153">
        <v>46.213900000000002</v>
      </c>
      <c r="AQ326" s="153" t="s">
        <v>7469</v>
      </c>
      <c r="AR326" s="153" t="s">
        <v>7469</v>
      </c>
      <c r="AS326" s="153" t="s">
        <v>7469</v>
      </c>
      <c r="AT326" s="153" t="s">
        <v>7469</v>
      </c>
      <c r="AU326" s="153" t="s">
        <v>7469</v>
      </c>
      <c r="AV326" s="153" t="s">
        <v>7469</v>
      </c>
      <c r="AW326" s="153" t="s">
        <v>7469</v>
      </c>
      <c r="AX326" s="153" t="s">
        <v>7469</v>
      </c>
      <c r="AY326" s="153" t="s">
        <v>7469</v>
      </c>
      <c r="AZ326" s="153" t="s">
        <v>7469</v>
      </c>
      <c r="BA326" s="153" t="s">
        <v>7469</v>
      </c>
      <c r="BB326" s="153" t="s">
        <v>7469</v>
      </c>
      <c r="BC326" s="153" t="s">
        <v>7469</v>
      </c>
      <c r="BD326" s="153" t="s">
        <v>7469</v>
      </c>
      <c r="BE326" s="153" t="s">
        <v>7469</v>
      </c>
      <c r="BF326" s="153" t="s">
        <v>7469</v>
      </c>
      <c r="BG326" s="153">
        <v>245.65899999999999</v>
      </c>
      <c r="BH326" s="153" t="s">
        <v>7469</v>
      </c>
      <c r="BI326" s="153" t="s">
        <v>7469</v>
      </c>
      <c r="BJ326" s="153">
        <v>15.6805</v>
      </c>
      <c r="BK326" s="153" t="s">
        <v>7469</v>
      </c>
      <c r="BL326" s="153" t="s">
        <v>7469</v>
      </c>
      <c r="BM326" s="153" t="s">
        <v>7469</v>
      </c>
      <c r="BN326" s="153">
        <v>516.76599999999996</v>
      </c>
      <c r="BO326" s="153">
        <v>17.574100000000001</v>
      </c>
      <c r="BP326" s="153" t="s">
        <v>7469</v>
      </c>
      <c r="BQ326" s="153" t="s">
        <v>7469</v>
      </c>
      <c r="BR326" s="153" t="s">
        <v>7469</v>
      </c>
      <c r="BS326" s="153" t="s">
        <v>7469</v>
      </c>
      <c r="BT326" s="153" t="s">
        <v>7469</v>
      </c>
      <c r="BU326" s="153" t="s">
        <v>7469</v>
      </c>
      <c r="BV326" s="153" t="s">
        <v>7469</v>
      </c>
      <c r="BW326" s="153" t="s">
        <v>7469</v>
      </c>
      <c r="BX326" s="153" t="s">
        <v>7469</v>
      </c>
      <c r="BY326" s="153" t="s">
        <v>7469</v>
      </c>
      <c r="BZ326" s="153" t="s">
        <v>7469</v>
      </c>
      <c r="CA326" s="153">
        <v>1636.585</v>
      </c>
      <c r="CB326" s="153" t="s">
        <v>7469</v>
      </c>
      <c r="CC326" s="153" t="s">
        <v>7469</v>
      </c>
      <c r="CD326" s="153" t="s">
        <v>7469</v>
      </c>
      <c r="CE326" s="153">
        <v>0.28179999999999999</v>
      </c>
      <c r="CF326" s="153" t="s">
        <v>7469</v>
      </c>
      <c r="CG326" s="153" t="s">
        <v>7469</v>
      </c>
      <c r="CH326" s="153" t="s">
        <v>7469</v>
      </c>
      <c r="CI326" s="153" t="s">
        <v>7469</v>
      </c>
      <c r="CJ326" s="153" t="s">
        <v>7469</v>
      </c>
      <c r="CK326" s="153" t="s">
        <v>7469</v>
      </c>
      <c r="CL326" s="153" t="s">
        <v>7469</v>
      </c>
      <c r="CM326" s="153" t="s">
        <v>7469</v>
      </c>
      <c r="CN326" s="153" t="s">
        <v>7469</v>
      </c>
      <c r="CO326" s="153" t="s">
        <v>7469</v>
      </c>
      <c r="CP326" s="153" t="s">
        <v>7469</v>
      </c>
      <c r="CQ326" s="153" t="s">
        <v>7469</v>
      </c>
      <c r="CR326" s="153" t="s">
        <v>7469</v>
      </c>
      <c r="CS326" s="153" t="s">
        <v>7469</v>
      </c>
      <c r="CT326" s="153" t="s">
        <v>7469</v>
      </c>
      <c r="CU326" s="153">
        <v>28.454599999999999</v>
      </c>
      <c r="CV326" s="153" t="s">
        <v>7469</v>
      </c>
      <c r="CW326" s="153" t="s">
        <v>7469</v>
      </c>
      <c r="CX326" s="153" t="s">
        <v>7469</v>
      </c>
      <c r="CY326" s="153" t="s">
        <v>7469</v>
      </c>
      <c r="CZ326" s="153" t="s">
        <v>7469</v>
      </c>
      <c r="DA326" s="153" t="s">
        <v>7469</v>
      </c>
      <c r="DB326" s="153" t="s">
        <v>7469</v>
      </c>
      <c r="DC326" s="153" t="s">
        <v>7469</v>
      </c>
      <c r="DD326" s="153" t="s">
        <v>7469</v>
      </c>
      <c r="DE326" s="153" t="s">
        <v>7469</v>
      </c>
      <c r="DF326" s="153" t="s">
        <v>7469</v>
      </c>
      <c r="DG326" s="153" t="s">
        <v>7469</v>
      </c>
      <c r="DH326" s="153">
        <v>0</v>
      </c>
      <c r="DI326" s="153" t="s">
        <v>7469</v>
      </c>
      <c r="DJ326" s="153" t="s">
        <v>7469</v>
      </c>
      <c r="DK326" s="153">
        <v>6.0842000000000001</v>
      </c>
      <c r="DL326" s="153" t="s">
        <v>7469</v>
      </c>
      <c r="DM326" s="153" t="s">
        <v>7469</v>
      </c>
      <c r="DN326" s="153" t="s">
        <v>7469</v>
      </c>
      <c r="DO326" s="153" t="s">
        <v>7469</v>
      </c>
      <c r="DP326" s="153" t="s">
        <v>7469</v>
      </c>
      <c r="DQ326" s="153">
        <v>73.293199999999999</v>
      </c>
      <c r="DR326" s="153" t="s">
        <v>7469</v>
      </c>
      <c r="DS326" s="153" t="s">
        <v>7469</v>
      </c>
      <c r="DT326" s="153" t="s">
        <v>7469</v>
      </c>
      <c r="DU326" s="153" t="s">
        <v>7469</v>
      </c>
      <c r="DV326" s="153" t="s">
        <v>7469</v>
      </c>
      <c r="DW326" s="153" t="s">
        <v>7469</v>
      </c>
      <c r="DX326" s="153" t="s">
        <v>7469</v>
      </c>
      <c r="DY326" s="153" t="s">
        <v>7469</v>
      </c>
      <c r="DZ326" s="153" t="s">
        <v>7469</v>
      </c>
      <c r="EA326" s="153" t="s">
        <v>7469</v>
      </c>
      <c r="EB326" s="153" t="s">
        <v>7469</v>
      </c>
      <c r="EC326" s="153" t="s">
        <v>7469</v>
      </c>
      <c r="ED326" s="153" t="s">
        <v>7469</v>
      </c>
      <c r="EE326" s="153" t="s">
        <v>7469</v>
      </c>
      <c r="EF326" s="153" t="s">
        <v>7469</v>
      </c>
      <c r="EG326" s="153" t="s">
        <v>7469</v>
      </c>
      <c r="EH326" s="153" t="s">
        <v>7469</v>
      </c>
      <c r="EI326" s="153" t="s">
        <v>7469</v>
      </c>
      <c r="EJ326" s="153" t="s">
        <v>7469</v>
      </c>
      <c r="EK326" s="153" t="s">
        <v>7469</v>
      </c>
      <c r="EL326" s="153" t="s">
        <v>7469</v>
      </c>
      <c r="EM326" s="153" t="s">
        <v>7469</v>
      </c>
      <c r="EN326" s="153" t="s">
        <v>7469</v>
      </c>
    </row>
    <row r="327" spans="3:144">
      <c r="C327" s="120"/>
      <c r="D327" s="103"/>
      <c r="E327" s="120" t="s">
        <v>8101</v>
      </c>
      <c r="F327" s="126" t="s">
        <v>8152</v>
      </c>
      <c r="G327" s="151" t="s">
        <v>8090</v>
      </c>
      <c r="H327" s="152" t="s">
        <v>8097</v>
      </c>
      <c r="I327" s="153" t="s">
        <v>7469</v>
      </c>
      <c r="J327" s="153" t="s">
        <v>7469</v>
      </c>
      <c r="K327" s="153" t="s">
        <v>7469</v>
      </c>
      <c r="L327" s="153" t="s">
        <v>7469</v>
      </c>
      <c r="M327" s="153" t="s">
        <v>7469</v>
      </c>
      <c r="N327" s="153">
        <v>2873</v>
      </c>
      <c r="O327" s="153">
        <v>13143</v>
      </c>
      <c r="P327" s="153" t="s">
        <v>7469</v>
      </c>
      <c r="Q327" s="153" t="s">
        <v>7469</v>
      </c>
      <c r="R327" s="153">
        <v>705</v>
      </c>
      <c r="S327" s="153" t="s">
        <v>7469</v>
      </c>
      <c r="T327" s="153" t="s">
        <v>7469</v>
      </c>
      <c r="U327" s="153" t="s">
        <v>7469</v>
      </c>
      <c r="V327" s="153" t="s">
        <v>7469</v>
      </c>
      <c r="W327" s="153" t="s">
        <v>7469</v>
      </c>
      <c r="X327" s="153" t="s">
        <v>7469</v>
      </c>
      <c r="Y327" s="153" t="s">
        <v>7469</v>
      </c>
      <c r="Z327" s="153" t="s">
        <v>7469</v>
      </c>
      <c r="AA327" s="153" t="s">
        <v>7469</v>
      </c>
      <c r="AB327" s="153" t="s">
        <v>7469</v>
      </c>
      <c r="AC327" s="153" t="s">
        <v>7469</v>
      </c>
      <c r="AD327" s="153" t="s">
        <v>7469</v>
      </c>
      <c r="AE327" s="153">
        <v>16.441400000000002</v>
      </c>
      <c r="AF327" s="153">
        <v>77.447599999999994</v>
      </c>
      <c r="AG327" s="153" t="s">
        <v>7469</v>
      </c>
      <c r="AH327" s="153" t="s">
        <v>7469</v>
      </c>
      <c r="AI327" s="153" t="s">
        <v>7469</v>
      </c>
      <c r="AJ327" s="153" t="s">
        <v>7469</v>
      </c>
      <c r="AK327" s="153" t="s">
        <v>7469</v>
      </c>
      <c r="AL327" s="153" t="s">
        <v>7469</v>
      </c>
      <c r="AM327" s="153" t="s">
        <v>7469</v>
      </c>
      <c r="AN327" s="153" t="s">
        <v>7469</v>
      </c>
      <c r="AO327" s="153" t="s">
        <v>7469</v>
      </c>
      <c r="AP327" s="153">
        <v>44.998399999999997</v>
      </c>
      <c r="AQ327" s="153" t="s">
        <v>7469</v>
      </c>
      <c r="AR327" s="153" t="s">
        <v>7469</v>
      </c>
      <c r="AS327" s="153" t="s">
        <v>7469</v>
      </c>
      <c r="AT327" s="153" t="s">
        <v>7469</v>
      </c>
      <c r="AU327" s="153" t="s">
        <v>7469</v>
      </c>
      <c r="AV327" s="153" t="s">
        <v>7469</v>
      </c>
      <c r="AW327" s="153" t="s">
        <v>7469</v>
      </c>
      <c r="AX327" s="153" t="s">
        <v>7469</v>
      </c>
      <c r="AY327" s="153" t="s">
        <v>7469</v>
      </c>
      <c r="AZ327" s="153" t="s">
        <v>7469</v>
      </c>
      <c r="BA327" s="153" t="s">
        <v>7469</v>
      </c>
      <c r="BB327" s="153" t="s">
        <v>7469</v>
      </c>
      <c r="BC327" s="153" t="s">
        <v>7469</v>
      </c>
      <c r="BD327" s="153" t="s">
        <v>7469</v>
      </c>
      <c r="BE327" s="153" t="s">
        <v>7469</v>
      </c>
      <c r="BF327" s="153" t="s">
        <v>7469</v>
      </c>
      <c r="BG327" s="153">
        <v>302.41399999999999</v>
      </c>
      <c r="BH327" s="153" t="s">
        <v>7469</v>
      </c>
      <c r="BI327" s="153" t="s">
        <v>7469</v>
      </c>
      <c r="BJ327" s="153">
        <v>14.610099999999999</v>
      </c>
      <c r="BK327" s="153" t="s">
        <v>7469</v>
      </c>
      <c r="BL327" s="153" t="s">
        <v>7469</v>
      </c>
      <c r="BM327" s="153" t="s">
        <v>7469</v>
      </c>
      <c r="BN327" s="153">
        <v>498.77600000000001</v>
      </c>
      <c r="BO327" s="153" t="s">
        <v>7469</v>
      </c>
      <c r="BP327" s="153" t="s">
        <v>7469</v>
      </c>
      <c r="BQ327" s="153" t="s">
        <v>7469</v>
      </c>
      <c r="BR327" s="153" t="s">
        <v>7469</v>
      </c>
      <c r="BS327" s="153" t="s">
        <v>7469</v>
      </c>
      <c r="BT327" s="153" t="s">
        <v>7469</v>
      </c>
      <c r="BU327" s="153" t="s">
        <v>7469</v>
      </c>
      <c r="BV327" s="153" t="s">
        <v>7469</v>
      </c>
      <c r="BW327" s="153" t="s">
        <v>7469</v>
      </c>
      <c r="BX327" s="153" t="s">
        <v>7469</v>
      </c>
      <c r="BY327" s="153" t="s">
        <v>7469</v>
      </c>
      <c r="BZ327" s="153" t="s">
        <v>7469</v>
      </c>
      <c r="CA327" s="153">
        <v>1834.048</v>
      </c>
      <c r="CB327" s="153" t="s">
        <v>7469</v>
      </c>
      <c r="CC327" s="153" t="s">
        <v>7469</v>
      </c>
      <c r="CD327" s="153" t="s">
        <v>7469</v>
      </c>
      <c r="CE327" s="153" t="s">
        <v>7469</v>
      </c>
      <c r="CF327" s="153" t="s">
        <v>7469</v>
      </c>
      <c r="CG327" s="153" t="s">
        <v>7469</v>
      </c>
      <c r="CH327" s="153" t="s">
        <v>7469</v>
      </c>
      <c r="CI327" s="153" t="s">
        <v>7469</v>
      </c>
      <c r="CJ327" s="153" t="s">
        <v>7469</v>
      </c>
      <c r="CK327" s="153" t="s">
        <v>7469</v>
      </c>
      <c r="CL327" s="153" t="s">
        <v>7469</v>
      </c>
      <c r="CM327" s="153" t="s">
        <v>7469</v>
      </c>
      <c r="CN327" s="153" t="s">
        <v>7469</v>
      </c>
      <c r="CO327" s="153" t="s">
        <v>7469</v>
      </c>
      <c r="CP327" s="153" t="s">
        <v>7469</v>
      </c>
      <c r="CQ327" s="153" t="s">
        <v>7469</v>
      </c>
      <c r="CR327" s="153" t="s">
        <v>7469</v>
      </c>
      <c r="CS327" s="153" t="s">
        <v>7469</v>
      </c>
      <c r="CT327" s="153" t="s">
        <v>7469</v>
      </c>
      <c r="CU327" s="153">
        <v>26.353899999999999</v>
      </c>
      <c r="CV327" s="153" t="s">
        <v>7469</v>
      </c>
      <c r="CW327" s="153" t="s">
        <v>7469</v>
      </c>
      <c r="CX327" s="153" t="s">
        <v>7469</v>
      </c>
      <c r="CY327" s="153" t="s">
        <v>7469</v>
      </c>
      <c r="CZ327" s="153" t="s">
        <v>7469</v>
      </c>
      <c r="DA327" s="153" t="s">
        <v>7469</v>
      </c>
      <c r="DB327" s="153" t="s">
        <v>7469</v>
      </c>
      <c r="DC327" s="153" t="s">
        <v>7469</v>
      </c>
      <c r="DD327" s="153" t="s">
        <v>7469</v>
      </c>
      <c r="DE327" s="153" t="s">
        <v>7469</v>
      </c>
      <c r="DF327" s="153" t="s">
        <v>7469</v>
      </c>
      <c r="DG327" s="153" t="s">
        <v>7469</v>
      </c>
      <c r="DH327" s="153" t="s">
        <v>7469</v>
      </c>
      <c r="DI327" s="153" t="s">
        <v>7469</v>
      </c>
      <c r="DJ327" s="153" t="s">
        <v>7469</v>
      </c>
      <c r="DK327" s="153">
        <v>5.5991999999999997</v>
      </c>
      <c r="DL327" s="153" t="s">
        <v>7469</v>
      </c>
      <c r="DM327" s="153" t="s">
        <v>7469</v>
      </c>
      <c r="DN327" s="153" t="s">
        <v>7469</v>
      </c>
      <c r="DO327" s="153" t="s">
        <v>7469</v>
      </c>
      <c r="DP327" s="153" t="s">
        <v>7469</v>
      </c>
      <c r="DQ327" s="153">
        <v>72.259200000000007</v>
      </c>
      <c r="DR327" s="153" t="s">
        <v>7469</v>
      </c>
      <c r="DS327" s="153" t="s">
        <v>7469</v>
      </c>
      <c r="DT327" s="153" t="s">
        <v>7469</v>
      </c>
      <c r="DU327" s="153" t="s">
        <v>7469</v>
      </c>
      <c r="DV327" s="153" t="s">
        <v>7469</v>
      </c>
      <c r="DW327" s="153" t="s">
        <v>7469</v>
      </c>
      <c r="DX327" s="153" t="s">
        <v>7469</v>
      </c>
      <c r="DY327" s="153" t="s">
        <v>7469</v>
      </c>
      <c r="DZ327" s="153" t="s">
        <v>7469</v>
      </c>
      <c r="EA327" s="153" t="s">
        <v>7469</v>
      </c>
      <c r="EB327" s="153" t="s">
        <v>7469</v>
      </c>
      <c r="EC327" s="153" t="s">
        <v>7469</v>
      </c>
      <c r="ED327" s="153" t="s">
        <v>7469</v>
      </c>
      <c r="EE327" s="153">
        <v>28.388000000000002</v>
      </c>
      <c r="EF327" s="153" t="s">
        <v>7469</v>
      </c>
      <c r="EG327" s="153" t="s">
        <v>7469</v>
      </c>
      <c r="EH327" s="153" t="s">
        <v>7469</v>
      </c>
      <c r="EI327" s="153" t="s">
        <v>7469</v>
      </c>
      <c r="EJ327" s="153" t="s">
        <v>7469</v>
      </c>
      <c r="EK327" s="153" t="s">
        <v>7469</v>
      </c>
      <c r="EL327" s="153" t="s">
        <v>7469</v>
      </c>
      <c r="EM327" s="153" t="s">
        <v>7469</v>
      </c>
      <c r="EN327" s="153" t="s">
        <v>7469</v>
      </c>
    </row>
    <row r="328" spans="3:144">
      <c r="C328" s="120"/>
      <c r="D328" s="103"/>
      <c r="E328" s="120" t="s">
        <v>8102</v>
      </c>
      <c r="F328" s="126" t="s">
        <v>8152</v>
      </c>
      <c r="G328" s="151" t="s">
        <v>8090</v>
      </c>
      <c r="H328" s="152" t="s">
        <v>8097</v>
      </c>
      <c r="I328" s="153" t="s">
        <v>7469</v>
      </c>
      <c r="J328" s="153" t="s">
        <v>7469</v>
      </c>
      <c r="K328" s="153" t="s">
        <v>7469</v>
      </c>
      <c r="L328" s="153" t="s">
        <v>7469</v>
      </c>
      <c r="M328" s="153" t="s">
        <v>7469</v>
      </c>
      <c r="N328" s="153" t="s">
        <v>7469</v>
      </c>
      <c r="O328" s="153">
        <v>13166</v>
      </c>
      <c r="P328" s="153" t="s">
        <v>7469</v>
      </c>
      <c r="Q328" s="153" t="s">
        <v>7469</v>
      </c>
      <c r="R328" s="153" t="s">
        <v>7469</v>
      </c>
      <c r="S328" s="153" t="s">
        <v>7469</v>
      </c>
      <c r="T328" s="153" t="s">
        <v>7469</v>
      </c>
      <c r="U328" s="153" t="s">
        <v>7469</v>
      </c>
      <c r="V328" s="153" t="s">
        <v>7469</v>
      </c>
      <c r="W328" s="153" t="s">
        <v>7469</v>
      </c>
      <c r="X328" s="153" t="s">
        <v>7469</v>
      </c>
      <c r="Y328" s="153" t="s">
        <v>7469</v>
      </c>
      <c r="Z328" s="153" t="s">
        <v>7469</v>
      </c>
      <c r="AA328" s="153" t="s">
        <v>7469</v>
      </c>
      <c r="AB328" s="153" t="s">
        <v>7469</v>
      </c>
      <c r="AC328" s="153" t="s">
        <v>7469</v>
      </c>
      <c r="AD328" s="153" t="s">
        <v>7469</v>
      </c>
      <c r="AE328" s="153" t="s">
        <v>7469</v>
      </c>
      <c r="AF328" s="153" t="s">
        <v>7469</v>
      </c>
      <c r="AG328" s="153" t="s">
        <v>7469</v>
      </c>
      <c r="AH328" s="153" t="s">
        <v>7469</v>
      </c>
      <c r="AI328" s="153" t="s">
        <v>7469</v>
      </c>
      <c r="AJ328" s="153" t="s">
        <v>7469</v>
      </c>
      <c r="AK328" s="153" t="s">
        <v>7469</v>
      </c>
      <c r="AL328" s="153" t="s">
        <v>7469</v>
      </c>
      <c r="AM328" s="153" t="s">
        <v>7469</v>
      </c>
      <c r="AN328" s="153" t="s">
        <v>7469</v>
      </c>
      <c r="AO328" s="153" t="s">
        <v>7469</v>
      </c>
      <c r="AP328" s="153" t="s">
        <v>7469</v>
      </c>
      <c r="AQ328" s="153" t="s">
        <v>7469</v>
      </c>
      <c r="AR328" s="153" t="s">
        <v>7469</v>
      </c>
      <c r="AS328" s="153" t="s">
        <v>7469</v>
      </c>
      <c r="AT328" s="153" t="s">
        <v>7469</v>
      </c>
      <c r="AU328" s="153" t="s">
        <v>7469</v>
      </c>
      <c r="AV328" s="153" t="s">
        <v>7469</v>
      </c>
      <c r="AW328" s="153" t="s">
        <v>7469</v>
      </c>
      <c r="AX328" s="153" t="s">
        <v>7469</v>
      </c>
      <c r="AY328" s="153" t="s">
        <v>7469</v>
      </c>
      <c r="AZ328" s="153" t="s">
        <v>7469</v>
      </c>
      <c r="BA328" s="153" t="s">
        <v>7469</v>
      </c>
      <c r="BB328" s="153" t="s">
        <v>7469</v>
      </c>
      <c r="BC328" s="153" t="s">
        <v>7469</v>
      </c>
      <c r="BD328" s="153" t="s">
        <v>7469</v>
      </c>
      <c r="BE328" s="153" t="s">
        <v>7469</v>
      </c>
      <c r="BF328" s="153" t="s">
        <v>7469</v>
      </c>
      <c r="BG328" s="153" t="s">
        <v>7469</v>
      </c>
      <c r="BH328" s="153" t="s">
        <v>7469</v>
      </c>
      <c r="BI328" s="153" t="s">
        <v>7469</v>
      </c>
      <c r="BJ328" s="153" t="s">
        <v>7469</v>
      </c>
      <c r="BK328" s="153" t="s">
        <v>7469</v>
      </c>
      <c r="BL328" s="153" t="s">
        <v>7469</v>
      </c>
      <c r="BM328" s="153" t="s">
        <v>7469</v>
      </c>
      <c r="BN328" s="153">
        <v>476.01900000000001</v>
      </c>
      <c r="BO328" s="153" t="s">
        <v>7469</v>
      </c>
      <c r="BP328" s="153" t="s">
        <v>7469</v>
      </c>
      <c r="BQ328" s="153" t="s">
        <v>7469</v>
      </c>
      <c r="BR328" s="153" t="s">
        <v>7469</v>
      </c>
      <c r="BS328" s="153" t="s">
        <v>7469</v>
      </c>
      <c r="BT328" s="153" t="s">
        <v>7469</v>
      </c>
      <c r="BU328" s="153" t="s">
        <v>7469</v>
      </c>
      <c r="BV328" s="153" t="s">
        <v>7469</v>
      </c>
      <c r="BW328" s="153" t="s">
        <v>7469</v>
      </c>
      <c r="BX328" s="153" t="s">
        <v>7469</v>
      </c>
      <c r="BY328" s="153" t="s">
        <v>7469</v>
      </c>
      <c r="BZ328" s="153" t="s">
        <v>7469</v>
      </c>
      <c r="CA328" s="153">
        <v>2034.8789999999999</v>
      </c>
      <c r="CB328" s="153" t="s">
        <v>7469</v>
      </c>
      <c r="CC328" s="153" t="s">
        <v>7469</v>
      </c>
      <c r="CD328" s="153" t="s">
        <v>7469</v>
      </c>
      <c r="CE328" s="153" t="s">
        <v>7469</v>
      </c>
      <c r="CF328" s="153" t="s">
        <v>7469</v>
      </c>
      <c r="CG328" s="153" t="s">
        <v>7469</v>
      </c>
      <c r="CH328" s="153" t="s">
        <v>7469</v>
      </c>
      <c r="CI328" s="153" t="s">
        <v>7469</v>
      </c>
      <c r="CJ328" s="153" t="s">
        <v>7469</v>
      </c>
      <c r="CK328" s="153" t="s">
        <v>7469</v>
      </c>
      <c r="CL328" s="153" t="s">
        <v>7469</v>
      </c>
      <c r="CM328" s="153" t="s">
        <v>7469</v>
      </c>
      <c r="CN328" s="153" t="s">
        <v>7469</v>
      </c>
      <c r="CO328" s="153" t="s">
        <v>7469</v>
      </c>
      <c r="CP328" s="153" t="s">
        <v>7469</v>
      </c>
      <c r="CQ328" s="153" t="s">
        <v>7469</v>
      </c>
      <c r="CR328" s="153" t="s">
        <v>7469</v>
      </c>
      <c r="CS328" s="153" t="s">
        <v>7469</v>
      </c>
      <c r="CT328" s="153" t="s">
        <v>7469</v>
      </c>
      <c r="CU328" s="153" t="s">
        <v>7469</v>
      </c>
      <c r="CV328" s="153" t="s">
        <v>7469</v>
      </c>
      <c r="CW328" s="153" t="s">
        <v>7469</v>
      </c>
      <c r="CX328" s="153" t="s">
        <v>7469</v>
      </c>
      <c r="CY328" s="153" t="s">
        <v>7469</v>
      </c>
      <c r="CZ328" s="153" t="s">
        <v>7469</v>
      </c>
      <c r="DA328" s="153" t="s">
        <v>7469</v>
      </c>
      <c r="DB328" s="153" t="s">
        <v>7469</v>
      </c>
      <c r="DC328" s="153" t="s">
        <v>7469</v>
      </c>
      <c r="DD328" s="153" t="s">
        <v>7469</v>
      </c>
      <c r="DE328" s="153" t="s">
        <v>7469</v>
      </c>
      <c r="DF328" s="153" t="s">
        <v>7469</v>
      </c>
      <c r="DG328" s="153" t="s">
        <v>7469</v>
      </c>
      <c r="DH328" s="153" t="s">
        <v>7469</v>
      </c>
      <c r="DI328" s="153" t="s">
        <v>7469</v>
      </c>
      <c r="DJ328" s="153" t="s">
        <v>7469</v>
      </c>
      <c r="DK328" s="153" t="s">
        <v>7469</v>
      </c>
      <c r="DL328" s="153" t="s">
        <v>7469</v>
      </c>
      <c r="DM328" s="153" t="s">
        <v>7469</v>
      </c>
      <c r="DN328" s="153" t="s">
        <v>7469</v>
      </c>
      <c r="DO328" s="153" t="s">
        <v>7469</v>
      </c>
      <c r="DP328" s="153" t="s">
        <v>7469</v>
      </c>
      <c r="DQ328" s="153" t="s">
        <v>7469</v>
      </c>
      <c r="DR328" s="153" t="s">
        <v>7469</v>
      </c>
      <c r="DS328" s="153" t="s">
        <v>7469</v>
      </c>
      <c r="DT328" s="153" t="s">
        <v>7469</v>
      </c>
      <c r="DU328" s="153" t="s">
        <v>7469</v>
      </c>
      <c r="DV328" s="153" t="s">
        <v>7469</v>
      </c>
      <c r="DW328" s="153" t="s">
        <v>7469</v>
      </c>
      <c r="DX328" s="153" t="s">
        <v>7469</v>
      </c>
      <c r="DY328" s="153" t="s">
        <v>7469</v>
      </c>
      <c r="DZ328" s="153" t="s">
        <v>7469</v>
      </c>
      <c r="EA328" s="153" t="s">
        <v>7469</v>
      </c>
      <c r="EB328" s="153" t="s">
        <v>7469</v>
      </c>
      <c r="EC328" s="153" t="s">
        <v>7469</v>
      </c>
      <c r="ED328" s="153" t="s">
        <v>7469</v>
      </c>
      <c r="EE328" s="153" t="s">
        <v>7469</v>
      </c>
      <c r="EF328" s="153" t="s">
        <v>7469</v>
      </c>
      <c r="EG328" s="153" t="s">
        <v>7469</v>
      </c>
      <c r="EH328" s="153" t="s">
        <v>7469</v>
      </c>
      <c r="EI328" s="153" t="s">
        <v>7469</v>
      </c>
      <c r="EJ328" s="153" t="s">
        <v>7469</v>
      </c>
      <c r="EK328" s="153" t="s">
        <v>7469</v>
      </c>
      <c r="EL328" s="153" t="s">
        <v>7469</v>
      </c>
      <c r="EM328" s="153" t="s">
        <v>7469</v>
      </c>
      <c r="EN328" s="153" t="s">
        <v>7469</v>
      </c>
    </row>
    <row r="329" spans="3:144">
      <c r="C329" s="120"/>
      <c r="D329" s="103"/>
      <c r="E329" s="120" t="s">
        <v>8103</v>
      </c>
      <c r="F329" s="126" t="s">
        <v>8152</v>
      </c>
      <c r="G329" s="151" t="s">
        <v>8090</v>
      </c>
      <c r="H329" s="152" t="s">
        <v>8097</v>
      </c>
      <c r="I329" s="153">
        <v>1734.1812</v>
      </c>
      <c r="J329" s="153">
        <v>145.6</v>
      </c>
      <c r="K329" s="153">
        <v>2166.8000000000002</v>
      </c>
      <c r="L329" s="153">
        <v>29.282</v>
      </c>
      <c r="M329" s="153">
        <v>88.465000000000003</v>
      </c>
      <c r="N329" s="153">
        <v>2551</v>
      </c>
      <c r="O329" s="153">
        <v>11767</v>
      </c>
      <c r="P329" s="153">
        <v>7.2759999999999998</v>
      </c>
      <c r="Q329" s="153">
        <v>5.1144999999999996</v>
      </c>
      <c r="R329" s="153">
        <v>893</v>
      </c>
      <c r="S329" s="153">
        <v>11.8064</v>
      </c>
      <c r="T329" s="153">
        <v>18.6877</v>
      </c>
      <c r="U329" s="153" t="s">
        <v>7469</v>
      </c>
      <c r="V329" s="153">
        <v>241.34800000000001</v>
      </c>
      <c r="W329" s="153">
        <v>217.27420000000001</v>
      </c>
      <c r="X329" s="153">
        <v>3342.2</v>
      </c>
      <c r="Y329" s="153">
        <v>21.758900000000001</v>
      </c>
      <c r="Z329" s="153">
        <v>158.41480000000001</v>
      </c>
      <c r="AA329" s="153">
        <v>404.53489999999999</v>
      </c>
      <c r="AB329" s="153">
        <v>102.6641</v>
      </c>
      <c r="AC329" s="153">
        <v>0.193</v>
      </c>
      <c r="AD329" s="153">
        <v>14.735300000000001</v>
      </c>
      <c r="AE329" s="153">
        <v>10.219099999999999</v>
      </c>
      <c r="AF329" s="153">
        <v>64.381</v>
      </c>
      <c r="AG329" s="153">
        <v>140.88290000000001</v>
      </c>
      <c r="AH329" s="153" t="s">
        <v>7469</v>
      </c>
      <c r="AI329" s="153">
        <v>48.215699999999998</v>
      </c>
      <c r="AJ329" s="153">
        <v>535.404</v>
      </c>
      <c r="AK329" s="153" t="s">
        <v>7469</v>
      </c>
      <c r="AL329" s="153">
        <v>17.968299999999999</v>
      </c>
      <c r="AM329" s="153" t="s">
        <v>7469</v>
      </c>
      <c r="AN329" s="153">
        <v>519.67349999999999</v>
      </c>
      <c r="AO329" s="153">
        <v>84.915800000000004</v>
      </c>
      <c r="AP329" s="153">
        <v>44.869</v>
      </c>
      <c r="AQ329" s="153" t="s">
        <v>7469</v>
      </c>
      <c r="AR329" s="153">
        <v>502.91699999999997</v>
      </c>
      <c r="AS329" s="153">
        <v>80.426199999999994</v>
      </c>
      <c r="AT329" s="153">
        <v>36.851300000000002</v>
      </c>
      <c r="AU329" s="153">
        <v>11.532500000000001</v>
      </c>
      <c r="AV329" s="153">
        <v>680.07119999999998</v>
      </c>
      <c r="AW329" s="153" t="s">
        <v>7469</v>
      </c>
      <c r="AX329" s="153" t="s">
        <v>7469</v>
      </c>
      <c r="AY329" s="153" t="s">
        <v>7469</v>
      </c>
      <c r="AZ329" s="153">
        <v>104.6853</v>
      </c>
      <c r="BA329" s="153">
        <v>2.4077999999999999</v>
      </c>
      <c r="BB329" s="153" t="s">
        <v>7469</v>
      </c>
      <c r="BC329" s="153" t="s">
        <v>7469</v>
      </c>
      <c r="BD329" s="153">
        <v>7.7175000000000002</v>
      </c>
      <c r="BE329" s="153">
        <v>0.61170000000000002</v>
      </c>
      <c r="BF329" s="153">
        <v>5.9494999999999996</v>
      </c>
      <c r="BG329" s="153" t="s">
        <v>7469</v>
      </c>
      <c r="BH329" s="153" t="s">
        <v>7469</v>
      </c>
      <c r="BI329" s="153">
        <v>246.298</v>
      </c>
      <c r="BJ329" s="153">
        <v>15.2654</v>
      </c>
      <c r="BK329" s="153" t="s">
        <v>7469</v>
      </c>
      <c r="BL329" s="153">
        <v>196.92519999999999</v>
      </c>
      <c r="BM329" s="153">
        <v>50.095500000000001</v>
      </c>
      <c r="BN329" s="153">
        <v>561.03399999999999</v>
      </c>
      <c r="BO329" s="153">
        <v>0.17510000000000001</v>
      </c>
      <c r="BP329" s="153" t="s">
        <v>7469</v>
      </c>
      <c r="BQ329" s="153">
        <v>16.557300000000001</v>
      </c>
      <c r="BR329" s="153" t="s">
        <v>7469</v>
      </c>
      <c r="BS329" s="153">
        <v>541.13</v>
      </c>
      <c r="BT329" s="153" t="s">
        <v>7469</v>
      </c>
      <c r="BU329" s="153">
        <v>145.79490000000001</v>
      </c>
      <c r="BV329" s="153" t="s">
        <v>7469</v>
      </c>
      <c r="BW329" s="153" t="s">
        <v>7469</v>
      </c>
      <c r="BX329" s="153">
        <v>60.691699999999997</v>
      </c>
      <c r="BY329" s="153" t="s">
        <v>7469</v>
      </c>
      <c r="BZ329" s="153" t="s">
        <v>7469</v>
      </c>
      <c r="CA329" s="153">
        <v>874.43799999999999</v>
      </c>
      <c r="CB329" s="153">
        <v>27.888999999999999</v>
      </c>
      <c r="CC329" s="153">
        <v>29.221699999999998</v>
      </c>
      <c r="CD329" s="153">
        <v>23.192</v>
      </c>
      <c r="CE329" s="153">
        <v>1.9645999999999999</v>
      </c>
      <c r="CF329" s="153" t="s">
        <v>7469</v>
      </c>
      <c r="CG329" s="153" t="s">
        <v>7469</v>
      </c>
      <c r="CH329" s="153">
        <v>6.3581000000000003</v>
      </c>
      <c r="CI329" s="153">
        <v>900.71990000000005</v>
      </c>
      <c r="CJ329" s="153" t="s">
        <v>7469</v>
      </c>
      <c r="CK329" s="153" t="s">
        <v>7469</v>
      </c>
      <c r="CL329" s="153" t="s">
        <v>7469</v>
      </c>
      <c r="CM329" s="153" t="s">
        <v>7469</v>
      </c>
      <c r="CN329" s="153" t="s">
        <v>7469</v>
      </c>
      <c r="CO329" s="153">
        <v>51.439700000000002</v>
      </c>
      <c r="CP329" s="153">
        <v>193.14080000000001</v>
      </c>
      <c r="CQ329" s="153">
        <v>8.7384000000000004</v>
      </c>
      <c r="CR329" s="153" t="s">
        <v>7469</v>
      </c>
      <c r="CS329" s="153">
        <v>214.48099999999999</v>
      </c>
      <c r="CT329" s="153">
        <v>9.7143999999999995</v>
      </c>
      <c r="CU329" s="153">
        <v>26.366700000000002</v>
      </c>
      <c r="CV329" s="153" t="s">
        <v>7469</v>
      </c>
      <c r="CW329" s="153" t="s">
        <v>7469</v>
      </c>
      <c r="CX329" s="153" t="s">
        <v>7469</v>
      </c>
      <c r="CY329" s="153">
        <v>181.1096</v>
      </c>
      <c r="CZ329" s="153">
        <v>41.326999999999998</v>
      </c>
      <c r="DA329" s="153">
        <v>25.018000000000001</v>
      </c>
      <c r="DB329" s="153" t="s">
        <v>7469</v>
      </c>
      <c r="DC329" s="153">
        <v>81.341999999999999</v>
      </c>
      <c r="DD329" s="153">
        <v>31.1873</v>
      </c>
      <c r="DE329" s="153">
        <v>1.8613</v>
      </c>
      <c r="DF329" s="153" t="s">
        <v>7469</v>
      </c>
      <c r="DG329" s="153">
        <v>133.8364</v>
      </c>
      <c r="DH329" s="153">
        <v>0</v>
      </c>
      <c r="DI329" s="153" t="s">
        <v>7469</v>
      </c>
      <c r="DJ329" s="153" t="s">
        <v>7469</v>
      </c>
      <c r="DK329" s="153">
        <v>4.4897</v>
      </c>
      <c r="DL329" s="153">
        <v>57.916899999999998</v>
      </c>
      <c r="DM329" s="153">
        <v>23.264199999999999</v>
      </c>
      <c r="DN329" s="153">
        <v>1687.8907999999999</v>
      </c>
      <c r="DO329" s="153">
        <v>44.632899999999999</v>
      </c>
      <c r="DP329" s="153">
        <v>67.128799999999998</v>
      </c>
      <c r="DQ329" s="153">
        <v>70.916200000000003</v>
      </c>
      <c r="DR329" s="153" t="s">
        <v>7469</v>
      </c>
      <c r="DS329" s="153" t="s">
        <v>7469</v>
      </c>
      <c r="DT329" s="153">
        <v>282.24900000000002</v>
      </c>
      <c r="DU329" s="153">
        <v>107.8099</v>
      </c>
      <c r="DV329" s="153" t="s">
        <v>7469</v>
      </c>
      <c r="DW329" s="153" t="s">
        <v>7469</v>
      </c>
      <c r="DX329" s="153">
        <v>37.8782</v>
      </c>
      <c r="DY329" s="153">
        <v>21.068999999999999</v>
      </c>
      <c r="DZ329" s="153">
        <v>15.627800000000001</v>
      </c>
      <c r="EA329" s="153">
        <v>159.745</v>
      </c>
      <c r="EB329" s="153">
        <v>21.860600000000002</v>
      </c>
      <c r="EC329" s="153">
        <v>238.679</v>
      </c>
      <c r="ED329" s="153">
        <v>32.574800000000003</v>
      </c>
      <c r="EE329" s="153" t="s">
        <v>7469</v>
      </c>
      <c r="EF329" s="153">
        <v>165.59030000000001</v>
      </c>
      <c r="EG329" s="153">
        <v>94.748999999999995</v>
      </c>
      <c r="EH329" s="153" t="s">
        <v>7469</v>
      </c>
      <c r="EI329" s="153">
        <v>13.1813</v>
      </c>
      <c r="EJ329" s="153" t="s">
        <v>7469</v>
      </c>
      <c r="EK329" s="153" t="s">
        <v>7469</v>
      </c>
      <c r="EL329" s="153">
        <v>0.14019999999999999</v>
      </c>
      <c r="EM329" s="153">
        <v>258.54739999999998</v>
      </c>
      <c r="EN329" s="153" t="s">
        <v>7469</v>
      </c>
    </row>
    <row r="330" spans="3:144">
      <c r="C330" s="120"/>
      <c r="D330" s="129" t="s">
        <v>8153</v>
      </c>
      <c r="E330" s="103"/>
      <c r="F330" s="126"/>
      <c r="G330" s="120"/>
      <c r="I330" s="153" t="s">
        <v>8105</v>
      </c>
      <c r="J330" s="153" t="s">
        <v>8105</v>
      </c>
      <c r="K330" s="153" t="s">
        <v>8105</v>
      </c>
      <c r="L330" s="153" t="s">
        <v>8105</v>
      </c>
      <c r="M330" s="153" t="s">
        <v>8105</v>
      </c>
      <c r="N330" s="153" t="s">
        <v>8105</v>
      </c>
      <c r="O330" s="153" t="s">
        <v>8105</v>
      </c>
      <c r="P330" s="153" t="s">
        <v>8105</v>
      </c>
      <c r="Q330" s="153" t="s">
        <v>8105</v>
      </c>
      <c r="R330" s="153" t="s">
        <v>8105</v>
      </c>
      <c r="S330" s="153" t="s">
        <v>8105</v>
      </c>
      <c r="T330" s="153" t="s">
        <v>8105</v>
      </c>
      <c r="U330" s="153" t="s">
        <v>8105</v>
      </c>
      <c r="V330" s="153" t="s">
        <v>8105</v>
      </c>
      <c r="W330" s="153" t="s">
        <v>8105</v>
      </c>
      <c r="X330" s="153" t="s">
        <v>8105</v>
      </c>
      <c r="Y330" s="153" t="s">
        <v>8105</v>
      </c>
      <c r="Z330" s="153" t="s">
        <v>8105</v>
      </c>
      <c r="AA330" s="153" t="s">
        <v>8105</v>
      </c>
      <c r="AB330" s="153" t="s">
        <v>8105</v>
      </c>
      <c r="AC330" s="153" t="s">
        <v>8105</v>
      </c>
      <c r="AD330" s="153" t="s">
        <v>8105</v>
      </c>
      <c r="AE330" s="153" t="s">
        <v>8105</v>
      </c>
      <c r="AF330" s="153" t="s">
        <v>8105</v>
      </c>
      <c r="AG330" s="153" t="s">
        <v>8105</v>
      </c>
      <c r="AH330" s="153" t="s">
        <v>8105</v>
      </c>
      <c r="AI330" s="153" t="s">
        <v>8105</v>
      </c>
      <c r="AJ330" s="153" t="s">
        <v>8105</v>
      </c>
      <c r="AK330" s="153" t="s">
        <v>8105</v>
      </c>
      <c r="AL330" s="153" t="s">
        <v>8105</v>
      </c>
      <c r="AM330" s="153" t="s">
        <v>8105</v>
      </c>
      <c r="AN330" s="153" t="s">
        <v>8105</v>
      </c>
      <c r="AO330" s="153" t="s">
        <v>8105</v>
      </c>
      <c r="AP330" s="153" t="s">
        <v>8105</v>
      </c>
      <c r="AQ330" s="153" t="s">
        <v>8105</v>
      </c>
      <c r="AR330" s="153" t="s">
        <v>8105</v>
      </c>
      <c r="AS330" s="153" t="s">
        <v>8105</v>
      </c>
      <c r="AT330" s="153" t="s">
        <v>8105</v>
      </c>
      <c r="AU330" s="153" t="s">
        <v>8105</v>
      </c>
      <c r="AV330" s="153" t="s">
        <v>8105</v>
      </c>
      <c r="AW330" s="153" t="s">
        <v>8105</v>
      </c>
      <c r="AX330" s="153" t="s">
        <v>8105</v>
      </c>
      <c r="AY330" s="153" t="s">
        <v>8105</v>
      </c>
      <c r="AZ330" s="153" t="s">
        <v>8105</v>
      </c>
      <c r="BA330" s="153" t="s">
        <v>8105</v>
      </c>
      <c r="BB330" s="153" t="s">
        <v>8105</v>
      </c>
      <c r="BC330" s="153" t="s">
        <v>8105</v>
      </c>
      <c r="BD330" s="153" t="s">
        <v>8105</v>
      </c>
      <c r="BE330" s="153" t="s">
        <v>8105</v>
      </c>
      <c r="BF330" s="153" t="s">
        <v>8105</v>
      </c>
      <c r="BG330" s="153" t="s">
        <v>8105</v>
      </c>
      <c r="BH330" s="153" t="s">
        <v>8105</v>
      </c>
      <c r="BI330" s="153" t="s">
        <v>8105</v>
      </c>
      <c r="BJ330" s="153" t="s">
        <v>8105</v>
      </c>
      <c r="BK330" s="153" t="s">
        <v>8105</v>
      </c>
      <c r="BL330" s="153" t="s">
        <v>8105</v>
      </c>
      <c r="BM330" s="153" t="s">
        <v>8105</v>
      </c>
      <c r="BN330" s="153" t="s">
        <v>8105</v>
      </c>
      <c r="BO330" s="153" t="s">
        <v>8105</v>
      </c>
      <c r="BP330" s="153" t="s">
        <v>8105</v>
      </c>
      <c r="BQ330" s="153" t="s">
        <v>8105</v>
      </c>
      <c r="BR330" s="153" t="s">
        <v>8105</v>
      </c>
      <c r="BS330" s="153" t="s">
        <v>8105</v>
      </c>
      <c r="BT330" s="153" t="s">
        <v>8105</v>
      </c>
      <c r="BU330" s="153" t="s">
        <v>8105</v>
      </c>
      <c r="BV330" s="153" t="s">
        <v>8105</v>
      </c>
      <c r="BW330" s="153" t="s">
        <v>8105</v>
      </c>
      <c r="BX330" s="153" t="s">
        <v>8105</v>
      </c>
      <c r="BY330" s="153" t="s">
        <v>8105</v>
      </c>
      <c r="BZ330" s="153" t="s">
        <v>8105</v>
      </c>
      <c r="CA330" s="153" t="s">
        <v>8105</v>
      </c>
      <c r="CB330" s="153" t="s">
        <v>8105</v>
      </c>
      <c r="CC330" s="153" t="s">
        <v>8105</v>
      </c>
      <c r="CD330" s="153" t="s">
        <v>8105</v>
      </c>
      <c r="CE330" s="153" t="s">
        <v>8105</v>
      </c>
      <c r="CF330" s="153" t="s">
        <v>8105</v>
      </c>
      <c r="CG330" s="153" t="s">
        <v>8105</v>
      </c>
      <c r="CH330" s="153" t="s">
        <v>8105</v>
      </c>
      <c r="CI330" s="153" t="s">
        <v>8105</v>
      </c>
      <c r="CJ330" s="153" t="s">
        <v>8105</v>
      </c>
      <c r="CK330" s="153" t="s">
        <v>8105</v>
      </c>
      <c r="CL330" s="153" t="s">
        <v>8105</v>
      </c>
      <c r="CM330" s="153" t="s">
        <v>8105</v>
      </c>
      <c r="CN330" s="153" t="s">
        <v>8105</v>
      </c>
      <c r="CO330" s="153" t="s">
        <v>8105</v>
      </c>
      <c r="CP330" s="153" t="s">
        <v>8105</v>
      </c>
      <c r="CQ330" s="153" t="s">
        <v>8105</v>
      </c>
      <c r="CR330" s="153" t="s">
        <v>8105</v>
      </c>
      <c r="CS330" s="153" t="s">
        <v>8105</v>
      </c>
      <c r="CT330" s="153" t="s">
        <v>8105</v>
      </c>
      <c r="CU330" s="153" t="s">
        <v>8105</v>
      </c>
      <c r="CV330" s="153" t="s">
        <v>8105</v>
      </c>
      <c r="CW330" s="153" t="s">
        <v>8105</v>
      </c>
      <c r="CX330" s="153" t="s">
        <v>8105</v>
      </c>
      <c r="CY330" s="153" t="s">
        <v>8105</v>
      </c>
      <c r="CZ330" s="153" t="s">
        <v>8105</v>
      </c>
      <c r="DA330" s="153" t="s">
        <v>8105</v>
      </c>
      <c r="DB330" s="153" t="s">
        <v>8105</v>
      </c>
      <c r="DC330" s="153" t="s">
        <v>8105</v>
      </c>
      <c r="DD330" s="153" t="s">
        <v>8105</v>
      </c>
      <c r="DE330" s="153" t="s">
        <v>8105</v>
      </c>
      <c r="DF330" s="153" t="s">
        <v>8105</v>
      </c>
      <c r="DG330" s="153" t="s">
        <v>8105</v>
      </c>
      <c r="DH330" s="153" t="s">
        <v>8105</v>
      </c>
      <c r="DI330" s="153" t="s">
        <v>8105</v>
      </c>
      <c r="DJ330" s="153" t="s">
        <v>8105</v>
      </c>
      <c r="DK330" s="153" t="s">
        <v>8105</v>
      </c>
      <c r="DL330" s="153" t="s">
        <v>8105</v>
      </c>
      <c r="DM330" s="153" t="s">
        <v>8105</v>
      </c>
      <c r="DN330" s="153" t="s">
        <v>8105</v>
      </c>
      <c r="DO330" s="153" t="s">
        <v>8105</v>
      </c>
      <c r="DP330" s="153" t="s">
        <v>8105</v>
      </c>
      <c r="DQ330" s="153" t="s">
        <v>8105</v>
      </c>
      <c r="DR330" s="153" t="s">
        <v>8105</v>
      </c>
      <c r="DS330" s="153" t="s">
        <v>8105</v>
      </c>
      <c r="DT330" s="153" t="s">
        <v>8105</v>
      </c>
      <c r="DU330" s="153" t="s">
        <v>8105</v>
      </c>
      <c r="DV330" s="153" t="s">
        <v>8105</v>
      </c>
      <c r="DW330" s="153" t="s">
        <v>8105</v>
      </c>
      <c r="DX330" s="153" t="s">
        <v>8105</v>
      </c>
      <c r="DY330" s="153" t="s">
        <v>8105</v>
      </c>
      <c r="DZ330" s="153" t="s">
        <v>8105</v>
      </c>
      <c r="EA330" s="153" t="s">
        <v>8105</v>
      </c>
      <c r="EB330" s="153" t="s">
        <v>8105</v>
      </c>
      <c r="EC330" s="153" t="s">
        <v>8105</v>
      </c>
      <c r="ED330" s="153" t="s">
        <v>8105</v>
      </c>
      <c r="EE330" s="153" t="s">
        <v>8105</v>
      </c>
      <c r="EF330" s="153" t="s">
        <v>8105</v>
      </c>
      <c r="EG330" s="153" t="s">
        <v>8105</v>
      </c>
      <c r="EH330" s="153" t="s">
        <v>8105</v>
      </c>
      <c r="EI330" s="153" t="s">
        <v>8105</v>
      </c>
      <c r="EJ330" s="153" t="s">
        <v>8105</v>
      </c>
      <c r="EK330" s="153" t="s">
        <v>8105</v>
      </c>
      <c r="EL330" s="153" t="s">
        <v>8105</v>
      </c>
      <c r="EM330" s="153" t="s">
        <v>8105</v>
      </c>
      <c r="EN330" s="153" t="s">
        <v>8105</v>
      </c>
    </row>
    <row r="331" spans="3:144">
      <c r="C331" s="120"/>
      <c r="D331" s="103"/>
      <c r="E331" s="120" t="s">
        <v>8088</v>
      </c>
      <c r="F331" s="126" t="s">
        <v>8154</v>
      </c>
      <c r="G331" s="151" t="s">
        <v>8090</v>
      </c>
      <c r="H331" s="152" t="s">
        <v>8091</v>
      </c>
      <c r="I331" s="153">
        <v>296.476</v>
      </c>
      <c r="J331" s="153">
        <v>29.349</v>
      </c>
      <c r="K331" s="153">
        <v>198.6</v>
      </c>
      <c r="L331" s="153">
        <v>14.54</v>
      </c>
      <c r="M331" s="153">
        <v>1.337</v>
      </c>
      <c r="N331" s="153">
        <v>463</v>
      </c>
      <c r="O331" s="153">
        <v>1141</v>
      </c>
      <c r="P331" s="153">
        <v>3.847</v>
      </c>
      <c r="Q331" s="153">
        <v>4.1642000000000001</v>
      </c>
      <c r="R331" s="153">
        <v>262</v>
      </c>
      <c r="S331" s="153">
        <v>2.7309000000000001</v>
      </c>
      <c r="T331" s="153">
        <v>1.6947000000000001</v>
      </c>
      <c r="U331" s="153">
        <v>2.1880000000000002</v>
      </c>
      <c r="V331" s="153">
        <v>84.953999999999994</v>
      </c>
      <c r="W331" s="153">
        <v>46.479599999999998</v>
      </c>
      <c r="X331" s="153">
        <v>450.4</v>
      </c>
      <c r="Y331" s="153">
        <v>14.458</v>
      </c>
      <c r="Z331" s="153">
        <v>76.302199999999999</v>
      </c>
      <c r="AA331" s="153">
        <v>46.952500000000001</v>
      </c>
      <c r="AB331" s="153" t="s">
        <v>7469</v>
      </c>
      <c r="AC331" s="153">
        <v>1.41E-2</v>
      </c>
      <c r="AD331" s="153">
        <v>6.9962</v>
      </c>
      <c r="AE331" s="153">
        <v>2.8395000000000001</v>
      </c>
      <c r="AF331" s="153">
        <v>9.7066999999999997</v>
      </c>
      <c r="AG331" s="153">
        <v>76.0137</v>
      </c>
      <c r="AH331" s="153" t="s">
        <v>7469</v>
      </c>
      <c r="AI331" s="153">
        <v>20.6877</v>
      </c>
      <c r="AJ331" s="153">
        <v>71.082999999999998</v>
      </c>
      <c r="AK331" s="153">
        <v>4.6886000000000001</v>
      </c>
      <c r="AL331" s="153">
        <v>3.8325999999999998</v>
      </c>
      <c r="AM331" s="153" t="s">
        <v>7469</v>
      </c>
      <c r="AN331" s="153">
        <v>717.72699999999998</v>
      </c>
      <c r="AO331" s="153">
        <v>19.249300000000002</v>
      </c>
      <c r="AP331" s="153" t="s">
        <v>7469</v>
      </c>
      <c r="AQ331" s="153" t="s">
        <v>7469</v>
      </c>
      <c r="AR331" s="153">
        <v>48.460999999999999</v>
      </c>
      <c r="AS331" s="153">
        <v>13.066599999999999</v>
      </c>
      <c r="AT331" s="153">
        <v>10.7163</v>
      </c>
      <c r="AU331" s="153">
        <v>9.8734999999999999</v>
      </c>
      <c r="AV331" s="153">
        <v>131.74549999999999</v>
      </c>
      <c r="AW331" s="153" t="s">
        <v>7469</v>
      </c>
      <c r="AX331" s="153" t="s">
        <v>7469</v>
      </c>
      <c r="AY331" s="153" t="s">
        <v>7469</v>
      </c>
      <c r="AZ331" s="153">
        <v>23.424099999999999</v>
      </c>
      <c r="BA331" s="153" t="s">
        <v>7469</v>
      </c>
      <c r="BB331" s="153">
        <v>5.6050000000000004</v>
      </c>
      <c r="BC331" s="153">
        <v>3.5760000000000001</v>
      </c>
      <c r="BD331" s="153">
        <v>0.79100000000000004</v>
      </c>
      <c r="BE331" s="153">
        <v>0.22819999999999999</v>
      </c>
      <c r="BF331" s="153">
        <v>1.8596999999999999</v>
      </c>
      <c r="BG331" s="153" t="s">
        <v>7469</v>
      </c>
      <c r="BH331" s="153">
        <v>8.2249999999999996</v>
      </c>
      <c r="BI331" s="153">
        <v>12.061999999999999</v>
      </c>
      <c r="BJ331" s="153">
        <v>1.8668</v>
      </c>
      <c r="BK331" s="153">
        <v>1.3531</v>
      </c>
      <c r="BL331" s="153">
        <v>18.024100000000001</v>
      </c>
      <c r="BM331" s="153">
        <v>29.162600000000001</v>
      </c>
      <c r="BN331" s="153">
        <v>225.084</v>
      </c>
      <c r="BO331" s="153">
        <v>4.7999999999999996E-3</v>
      </c>
      <c r="BP331" s="153" t="s">
        <v>7469</v>
      </c>
      <c r="BQ331" s="153">
        <v>1.3357000000000001</v>
      </c>
      <c r="BR331" s="153" t="s">
        <v>7469</v>
      </c>
      <c r="BS331" s="153">
        <v>43.167000000000002</v>
      </c>
      <c r="BT331" s="153">
        <v>0.94059999999999999</v>
      </c>
      <c r="BU331" s="153">
        <v>45.713200000000001</v>
      </c>
      <c r="BV331" s="153" t="s">
        <v>7469</v>
      </c>
      <c r="BW331" s="153" t="s">
        <v>7469</v>
      </c>
      <c r="BX331" s="153">
        <v>10.084199999999999</v>
      </c>
      <c r="BY331" s="153" t="s">
        <v>7469</v>
      </c>
      <c r="BZ331" s="153" t="s">
        <v>7469</v>
      </c>
      <c r="CA331" s="153">
        <v>54.485999999999997</v>
      </c>
      <c r="CB331" s="153">
        <v>7.5753000000000004</v>
      </c>
      <c r="CC331" s="153" t="s">
        <v>7469</v>
      </c>
      <c r="CD331" s="153">
        <v>9.5281000000000002</v>
      </c>
      <c r="CE331" s="153" t="s">
        <v>7469</v>
      </c>
      <c r="CF331" s="153" t="s">
        <v>7469</v>
      </c>
      <c r="CG331" s="153">
        <v>1.1000000000000001E-3</v>
      </c>
      <c r="CH331" s="153">
        <v>3.3853</v>
      </c>
      <c r="CI331" s="153">
        <v>121.80589999999999</v>
      </c>
      <c r="CJ331" s="153" t="s">
        <v>7469</v>
      </c>
      <c r="CK331" s="153" t="s">
        <v>7469</v>
      </c>
      <c r="CL331" s="153" t="s">
        <v>7469</v>
      </c>
      <c r="CM331" s="153" t="s">
        <v>7469</v>
      </c>
      <c r="CN331" s="153" t="s">
        <v>7469</v>
      </c>
      <c r="CO331" s="153">
        <v>0.54259999999999997</v>
      </c>
      <c r="CP331" s="153" t="s">
        <v>7469</v>
      </c>
      <c r="CQ331" s="153">
        <v>1.2016</v>
      </c>
      <c r="CR331" s="153" t="s">
        <v>7469</v>
      </c>
      <c r="CS331" s="153">
        <v>64.813000000000002</v>
      </c>
      <c r="CT331" s="153">
        <v>1.1520999999999999</v>
      </c>
      <c r="CU331" s="153">
        <v>19.3672</v>
      </c>
      <c r="CV331" s="153" t="s">
        <v>7469</v>
      </c>
      <c r="CW331" s="153" t="s">
        <v>7469</v>
      </c>
      <c r="CX331" s="153" t="s">
        <v>7469</v>
      </c>
      <c r="CY331" s="153">
        <v>27.7729</v>
      </c>
      <c r="CZ331" s="153">
        <v>22.620799999999999</v>
      </c>
      <c r="DA331" s="153">
        <v>11.6737</v>
      </c>
      <c r="DB331" s="153" t="s">
        <v>7469</v>
      </c>
      <c r="DC331" s="153">
        <v>13.276400000000001</v>
      </c>
      <c r="DD331" s="153">
        <v>6.6944999999999997</v>
      </c>
      <c r="DE331" s="153">
        <v>1.2568999999999999</v>
      </c>
      <c r="DF331" s="153" t="s">
        <v>7469</v>
      </c>
      <c r="DG331" s="153">
        <v>13.8422</v>
      </c>
      <c r="DH331" s="153">
        <v>1.83E-2</v>
      </c>
      <c r="DI331" s="153">
        <v>88.472300000000004</v>
      </c>
      <c r="DJ331" s="153" t="s">
        <v>7469</v>
      </c>
      <c r="DK331" s="153">
        <v>1.9494</v>
      </c>
      <c r="DL331" s="153">
        <v>66.037400000000005</v>
      </c>
      <c r="DM331" s="153">
        <v>10.6915</v>
      </c>
      <c r="DN331" s="153">
        <v>604.81439999999998</v>
      </c>
      <c r="DO331" s="153">
        <v>140.28380000000001</v>
      </c>
      <c r="DP331" s="153">
        <v>8.1655999999999995</v>
      </c>
      <c r="DQ331" s="153">
        <v>9.9847999999999999</v>
      </c>
      <c r="DR331" s="153" t="s">
        <v>7469</v>
      </c>
      <c r="DS331" s="153" t="s">
        <v>7469</v>
      </c>
      <c r="DT331" s="153">
        <v>27.963100000000001</v>
      </c>
      <c r="DU331" s="153">
        <v>90.197100000000006</v>
      </c>
      <c r="DV331" s="153">
        <v>0</v>
      </c>
      <c r="DW331" s="153" t="s">
        <v>7469</v>
      </c>
      <c r="DX331" s="153">
        <v>9.4053000000000004</v>
      </c>
      <c r="DY331" s="153">
        <v>32.982799999999997</v>
      </c>
      <c r="DZ331" s="153">
        <v>3.0508000000000002</v>
      </c>
      <c r="EA331" s="153">
        <v>31.215699999999998</v>
      </c>
      <c r="EB331" s="153" t="s">
        <v>7469</v>
      </c>
      <c r="EC331" s="153">
        <v>69.269199999999998</v>
      </c>
      <c r="ED331" s="153">
        <v>0.54300000000000004</v>
      </c>
      <c r="EE331" s="153" t="s">
        <v>7469</v>
      </c>
      <c r="EF331" s="153">
        <v>18.113199999999999</v>
      </c>
      <c r="EG331" s="153">
        <v>18.883400000000002</v>
      </c>
      <c r="EH331" s="153">
        <v>7.1391999999999998</v>
      </c>
      <c r="EI331" s="153">
        <v>2.286</v>
      </c>
      <c r="EJ331" s="153" t="s">
        <v>7469</v>
      </c>
      <c r="EK331" s="153">
        <v>3.7699999999999997E-2</v>
      </c>
      <c r="EL331" s="153">
        <v>0</v>
      </c>
      <c r="EM331" s="153">
        <v>55.992199999999997</v>
      </c>
      <c r="EN331" s="153">
        <v>6.1628999999999996</v>
      </c>
    </row>
    <row r="332" spans="3:144">
      <c r="C332" s="120"/>
      <c r="D332" s="103"/>
      <c r="E332" s="120" t="s">
        <v>8092</v>
      </c>
      <c r="F332" s="126" t="s">
        <v>8154</v>
      </c>
      <c r="G332" s="151" t="s">
        <v>8090</v>
      </c>
      <c r="H332" s="152" t="s">
        <v>8091</v>
      </c>
      <c r="I332" s="153">
        <v>296.30709999999999</v>
      </c>
      <c r="J332" s="153">
        <v>33.834000000000003</v>
      </c>
      <c r="K332" s="153">
        <v>209.8</v>
      </c>
      <c r="L332" s="153">
        <v>15.557</v>
      </c>
      <c r="M332" s="153">
        <v>19.585999999999999</v>
      </c>
      <c r="N332" s="153">
        <v>455</v>
      </c>
      <c r="O332" s="153">
        <v>1552</v>
      </c>
      <c r="P332" s="153">
        <v>5.3419999999999996</v>
      </c>
      <c r="Q332" s="153">
        <v>2.4611999999999998</v>
      </c>
      <c r="R332" s="153">
        <v>206</v>
      </c>
      <c r="S332" s="153">
        <v>2.1252</v>
      </c>
      <c r="T332" s="153">
        <v>0.50519999999999998</v>
      </c>
      <c r="U332" s="153">
        <v>1.8420000000000001</v>
      </c>
      <c r="V332" s="153">
        <v>106.874</v>
      </c>
      <c r="W332" s="153">
        <v>56.588999999999999</v>
      </c>
      <c r="X332" s="153">
        <v>505.9</v>
      </c>
      <c r="Y332" s="153">
        <v>11.2889</v>
      </c>
      <c r="Z332" s="153">
        <v>81.674999999999997</v>
      </c>
      <c r="AA332" s="153">
        <v>68.450900000000004</v>
      </c>
      <c r="AB332" s="153" t="s">
        <v>7469</v>
      </c>
      <c r="AC332" s="153">
        <v>0.01</v>
      </c>
      <c r="AD332" s="153">
        <v>37.883600000000001</v>
      </c>
      <c r="AE332" s="153">
        <v>4.0113000000000003</v>
      </c>
      <c r="AF332" s="153">
        <v>9.5564</v>
      </c>
      <c r="AG332" s="153">
        <v>85.011099999999999</v>
      </c>
      <c r="AH332" s="153" t="s">
        <v>7469</v>
      </c>
      <c r="AI332" s="153">
        <v>19.165099999999999</v>
      </c>
      <c r="AJ332" s="153">
        <v>91.146000000000001</v>
      </c>
      <c r="AK332" s="153">
        <v>5.0441000000000003</v>
      </c>
      <c r="AL332" s="153">
        <v>4.1616999999999997</v>
      </c>
      <c r="AM332" s="153" t="s">
        <v>7469</v>
      </c>
      <c r="AN332" s="153">
        <v>752.80690000000004</v>
      </c>
      <c r="AO332" s="153">
        <v>26.331</v>
      </c>
      <c r="AP332" s="153" t="s">
        <v>7469</v>
      </c>
      <c r="AQ332" s="153">
        <v>0.1171</v>
      </c>
      <c r="AR332" s="153">
        <v>62.615000000000002</v>
      </c>
      <c r="AS332" s="153">
        <v>18.321999999999999</v>
      </c>
      <c r="AT332" s="153">
        <v>15.3926</v>
      </c>
      <c r="AU332" s="153">
        <v>5.4593999999999996</v>
      </c>
      <c r="AV332" s="153">
        <v>153.02950000000001</v>
      </c>
      <c r="AW332" s="153" t="s">
        <v>7469</v>
      </c>
      <c r="AX332" s="153" t="s">
        <v>7469</v>
      </c>
      <c r="AY332" s="153" t="s">
        <v>7469</v>
      </c>
      <c r="AZ332" s="153">
        <v>37.209699999999998</v>
      </c>
      <c r="BA332" s="153" t="s">
        <v>7469</v>
      </c>
      <c r="BB332" s="153">
        <v>7.5250000000000004</v>
      </c>
      <c r="BC332" s="153">
        <v>4.0190000000000001</v>
      </c>
      <c r="BD332" s="153">
        <v>1.889</v>
      </c>
      <c r="BE332" s="153">
        <v>3.5900000000000001E-2</v>
      </c>
      <c r="BF332" s="153">
        <v>1.6603000000000001</v>
      </c>
      <c r="BG332" s="153" t="s">
        <v>7469</v>
      </c>
      <c r="BH332" s="153">
        <v>12.252000000000001</v>
      </c>
      <c r="BI332" s="153">
        <v>20.579000000000001</v>
      </c>
      <c r="BJ332" s="153">
        <v>2.1595</v>
      </c>
      <c r="BK332" s="153">
        <v>1.8278000000000001</v>
      </c>
      <c r="BL332" s="153">
        <v>26.296900000000001</v>
      </c>
      <c r="BM332" s="153">
        <v>32.5779</v>
      </c>
      <c r="BN332" s="153">
        <v>246.11699999999999</v>
      </c>
      <c r="BO332" s="153">
        <v>0</v>
      </c>
      <c r="BP332" s="153">
        <v>1.6303000000000001</v>
      </c>
      <c r="BQ332" s="153">
        <v>2.1341999999999999</v>
      </c>
      <c r="BR332" s="153" t="s">
        <v>7469</v>
      </c>
      <c r="BS332" s="153">
        <v>60.817999999999998</v>
      </c>
      <c r="BT332" s="153">
        <v>1.4540999999999999</v>
      </c>
      <c r="BU332" s="153">
        <v>83.915700000000001</v>
      </c>
      <c r="BV332" s="153" t="s">
        <v>7469</v>
      </c>
      <c r="BW332" s="153" t="s">
        <v>7469</v>
      </c>
      <c r="BX332" s="153">
        <v>12.3809</v>
      </c>
      <c r="BY332" s="153" t="s">
        <v>7469</v>
      </c>
      <c r="BZ332" s="153">
        <v>22.518999999999998</v>
      </c>
      <c r="CA332" s="153">
        <v>87.238</v>
      </c>
      <c r="CB332" s="153">
        <v>8.7645999999999997</v>
      </c>
      <c r="CC332" s="153">
        <v>0</v>
      </c>
      <c r="CD332" s="153">
        <v>9.3129000000000008</v>
      </c>
      <c r="CE332" s="153" t="s">
        <v>7469</v>
      </c>
      <c r="CF332" s="153" t="s">
        <v>7469</v>
      </c>
      <c r="CG332" s="153">
        <v>0.1628</v>
      </c>
      <c r="CH332" s="153">
        <v>2.89</v>
      </c>
      <c r="CI332" s="153">
        <v>197.6345</v>
      </c>
      <c r="CJ332" s="153" t="s">
        <v>7469</v>
      </c>
      <c r="CK332" s="153" t="s">
        <v>7469</v>
      </c>
      <c r="CL332" s="153" t="s">
        <v>7469</v>
      </c>
      <c r="CM332" s="153">
        <v>4.3440000000000003</v>
      </c>
      <c r="CN332" s="153" t="s">
        <v>7469</v>
      </c>
      <c r="CO332" s="153">
        <v>0.53710000000000002</v>
      </c>
      <c r="CP332" s="153" t="s">
        <v>7469</v>
      </c>
      <c r="CQ332" s="153">
        <v>2.3012000000000001</v>
      </c>
      <c r="CR332" s="153" t="s">
        <v>7469</v>
      </c>
      <c r="CS332" s="153">
        <v>81.962000000000003</v>
      </c>
      <c r="CT332" s="153">
        <v>1.3192999999999999</v>
      </c>
      <c r="CU332" s="153">
        <v>15.862299999999999</v>
      </c>
      <c r="CV332" s="153" t="s">
        <v>7469</v>
      </c>
      <c r="CW332" s="153" t="s">
        <v>7469</v>
      </c>
      <c r="CX332" s="153" t="s">
        <v>7469</v>
      </c>
      <c r="CY332" s="153" t="s">
        <v>7469</v>
      </c>
      <c r="CZ332" s="153">
        <v>22.473800000000001</v>
      </c>
      <c r="DA332" s="153">
        <v>14.5199</v>
      </c>
      <c r="DB332" s="153" t="s">
        <v>7469</v>
      </c>
      <c r="DC332" s="153">
        <v>15.459</v>
      </c>
      <c r="DD332" s="153">
        <v>6.4029999999999996</v>
      </c>
      <c r="DE332" s="153">
        <v>0.66949999999999998</v>
      </c>
      <c r="DF332" s="153" t="s">
        <v>7469</v>
      </c>
      <c r="DG332" s="153">
        <v>17.304099999999998</v>
      </c>
      <c r="DH332" s="153">
        <v>0</v>
      </c>
      <c r="DI332" s="153">
        <v>91.741</v>
      </c>
      <c r="DJ332" s="153" t="s">
        <v>7469</v>
      </c>
      <c r="DK332" s="153">
        <v>2.8685999999999998</v>
      </c>
      <c r="DL332" s="153">
        <v>55.979900000000001</v>
      </c>
      <c r="DM332" s="153">
        <v>13.5145</v>
      </c>
      <c r="DN332" s="153">
        <v>644.13990000000001</v>
      </c>
      <c r="DO332" s="153">
        <v>146.9068</v>
      </c>
      <c r="DP332" s="153">
        <v>7.0473999999999997</v>
      </c>
      <c r="DQ332" s="153">
        <v>17.728100000000001</v>
      </c>
      <c r="DR332" s="153" t="s">
        <v>7469</v>
      </c>
      <c r="DS332" s="153">
        <v>9.1626999999999992</v>
      </c>
      <c r="DT332" s="153">
        <v>41.725700000000003</v>
      </c>
      <c r="DU332" s="153">
        <v>55.984099999999998</v>
      </c>
      <c r="DV332" s="153">
        <v>0</v>
      </c>
      <c r="DW332" s="153" t="s">
        <v>7469</v>
      </c>
      <c r="DX332" s="153">
        <v>10.549200000000001</v>
      </c>
      <c r="DY332" s="153">
        <v>28.304600000000001</v>
      </c>
      <c r="DZ332" s="153">
        <v>2.5367999999999999</v>
      </c>
      <c r="EA332" s="153">
        <v>33.519500000000001</v>
      </c>
      <c r="EB332" s="153" t="s">
        <v>7469</v>
      </c>
      <c r="EC332" s="153">
        <v>122.3648</v>
      </c>
      <c r="ED332" s="153">
        <v>1.0967</v>
      </c>
      <c r="EE332" s="153">
        <v>0</v>
      </c>
      <c r="EF332" s="153">
        <v>18.045500000000001</v>
      </c>
      <c r="EG332" s="153">
        <v>22.234200000000001</v>
      </c>
      <c r="EH332" s="153">
        <v>11.266400000000001</v>
      </c>
      <c r="EI332" s="153">
        <v>2.3521999999999998</v>
      </c>
      <c r="EJ332" s="153" t="s">
        <v>7469</v>
      </c>
      <c r="EK332" s="153">
        <v>7.7999999999999996E-3</v>
      </c>
      <c r="EL332" s="153">
        <v>0</v>
      </c>
      <c r="EM332" s="153">
        <v>62.903199999999998</v>
      </c>
      <c r="EN332" s="153">
        <v>8.8693000000000008</v>
      </c>
    </row>
    <row r="333" spans="3:144">
      <c r="C333" s="120"/>
      <c r="D333" s="103"/>
      <c r="E333" s="120" t="s">
        <v>8093</v>
      </c>
      <c r="F333" s="126" t="s">
        <v>8154</v>
      </c>
      <c r="G333" s="151" t="s">
        <v>8090</v>
      </c>
      <c r="H333" s="152" t="s">
        <v>8091</v>
      </c>
      <c r="I333" s="153">
        <v>357.61840000000001</v>
      </c>
      <c r="J333" s="153">
        <v>40.082000000000001</v>
      </c>
      <c r="K333" s="153">
        <v>219.9</v>
      </c>
      <c r="L333" s="153">
        <v>14.786</v>
      </c>
      <c r="M333" s="153">
        <v>18.564</v>
      </c>
      <c r="N333" s="153">
        <v>393</v>
      </c>
      <c r="O333" s="153">
        <v>1799</v>
      </c>
      <c r="P333" s="153">
        <v>2.7090000000000001</v>
      </c>
      <c r="Q333" s="153">
        <v>0.79479999999999995</v>
      </c>
      <c r="R333" s="153">
        <v>277</v>
      </c>
      <c r="S333" s="153">
        <v>2.3782999999999999</v>
      </c>
      <c r="T333" s="153">
        <v>0.32400000000000001</v>
      </c>
      <c r="U333" s="153">
        <v>3.8319999999999999</v>
      </c>
      <c r="V333" s="153">
        <v>117.497</v>
      </c>
      <c r="W333" s="153">
        <v>54.7986</v>
      </c>
      <c r="X333" s="153">
        <v>570</v>
      </c>
      <c r="Y333" s="153">
        <v>13.9094</v>
      </c>
      <c r="Z333" s="153">
        <v>83.496799999999993</v>
      </c>
      <c r="AA333" s="153">
        <v>86.239099999999993</v>
      </c>
      <c r="AB333" s="153" t="s">
        <v>7469</v>
      </c>
      <c r="AC333" s="153">
        <v>1.2999999999999999E-2</v>
      </c>
      <c r="AD333" s="153">
        <v>20.615300000000001</v>
      </c>
      <c r="AE333" s="153">
        <v>4.6257999999999999</v>
      </c>
      <c r="AF333" s="153">
        <v>12.5258</v>
      </c>
      <c r="AG333" s="153">
        <v>110.0703</v>
      </c>
      <c r="AH333" s="153" t="s">
        <v>7469</v>
      </c>
      <c r="AI333" s="153">
        <v>18.6843</v>
      </c>
      <c r="AJ333" s="153">
        <v>121.517</v>
      </c>
      <c r="AK333" s="153">
        <v>3.7704</v>
      </c>
      <c r="AL333" s="153">
        <v>3.9104000000000001</v>
      </c>
      <c r="AM333" s="153" t="s">
        <v>7469</v>
      </c>
      <c r="AN333" s="153">
        <v>518.34259999999995</v>
      </c>
      <c r="AO333" s="153">
        <v>33.599499999999999</v>
      </c>
      <c r="AP333" s="153" t="s">
        <v>7469</v>
      </c>
      <c r="AQ333" s="153">
        <v>0.30349999999999999</v>
      </c>
      <c r="AR333" s="153">
        <v>82.570999999999998</v>
      </c>
      <c r="AS333" s="153">
        <v>18.403500000000001</v>
      </c>
      <c r="AT333" s="153">
        <v>12.6755</v>
      </c>
      <c r="AU333" s="153">
        <v>3.2681</v>
      </c>
      <c r="AV333" s="153">
        <v>191.1643</v>
      </c>
      <c r="AW333" s="153" t="s">
        <v>7469</v>
      </c>
      <c r="AX333" s="153" t="s">
        <v>7469</v>
      </c>
      <c r="AY333" s="153" t="s">
        <v>7469</v>
      </c>
      <c r="AZ333" s="153">
        <v>30.0974</v>
      </c>
      <c r="BA333" s="153" t="s">
        <v>7469</v>
      </c>
      <c r="BB333" s="153">
        <v>16.172000000000001</v>
      </c>
      <c r="BC333" s="153">
        <v>3.3740000000000001</v>
      </c>
      <c r="BD333" s="153">
        <v>2.4990000000000001</v>
      </c>
      <c r="BE333" s="153">
        <v>3.1899999999999998E-2</v>
      </c>
      <c r="BF333" s="153">
        <v>1.3385</v>
      </c>
      <c r="BG333" s="153">
        <v>18.331</v>
      </c>
      <c r="BH333" s="153">
        <v>17.477</v>
      </c>
      <c r="BI333" s="153">
        <v>26.73</v>
      </c>
      <c r="BJ333" s="153">
        <v>2.9243000000000001</v>
      </c>
      <c r="BK333" s="153">
        <v>2.0312999999999999</v>
      </c>
      <c r="BL333" s="153">
        <v>48.847499999999997</v>
      </c>
      <c r="BM333" s="153">
        <v>35.447600000000001</v>
      </c>
      <c r="BN333" s="153">
        <v>252.79599999999999</v>
      </c>
      <c r="BO333" s="153">
        <v>0.1464</v>
      </c>
      <c r="BP333" s="153">
        <v>3.6636000000000002</v>
      </c>
      <c r="BQ333" s="153">
        <v>3.5352000000000001</v>
      </c>
      <c r="BR333" s="153" t="s">
        <v>7469</v>
      </c>
      <c r="BS333" s="153">
        <v>77.554000000000002</v>
      </c>
      <c r="BT333" s="153">
        <v>1.5097</v>
      </c>
      <c r="BU333" s="153">
        <v>71.020300000000006</v>
      </c>
      <c r="BV333" s="153" t="s">
        <v>7469</v>
      </c>
      <c r="BW333" s="153" t="s">
        <v>7469</v>
      </c>
      <c r="BX333" s="153">
        <v>13.9232</v>
      </c>
      <c r="BY333" s="153">
        <v>0</v>
      </c>
      <c r="BZ333" s="153">
        <v>21.728000000000002</v>
      </c>
      <c r="CA333" s="153">
        <v>141.62700000000001</v>
      </c>
      <c r="CB333" s="153">
        <v>9.3394999999999992</v>
      </c>
      <c r="CC333" s="153" t="s">
        <v>7469</v>
      </c>
      <c r="CD333" s="153">
        <v>13.1012</v>
      </c>
      <c r="CE333" s="153" t="s">
        <v>7469</v>
      </c>
      <c r="CF333" s="153">
        <v>4.8798000000000004</v>
      </c>
      <c r="CG333" s="153">
        <v>0.2041</v>
      </c>
      <c r="CH333" s="153">
        <v>2.9018999999999999</v>
      </c>
      <c r="CI333" s="153">
        <v>244.06440000000001</v>
      </c>
      <c r="CJ333" s="153" t="s">
        <v>7469</v>
      </c>
      <c r="CK333" s="153" t="s">
        <v>7469</v>
      </c>
      <c r="CL333" s="153" t="s">
        <v>7469</v>
      </c>
      <c r="CM333" s="153">
        <v>9.7501999999999995</v>
      </c>
      <c r="CN333" s="153" t="s">
        <v>7469</v>
      </c>
      <c r="CO333" s="153">
        <v>0.47149999999999997</v>
      </c>
      <c r="CP333" s="153" t="s">
        <v>7469</v>
      </c>
      <c r="CQ333" s="153">
        <v>3.6454</v>
      </c>
      <c r="CR333" s="153" t="s">
        <v>7469</v>
      </c>
      <c r="CS333" s="153">
        <v>63.439</v>
      </c>
      <c r="CT333" s="153">
        <v>1.5894999999999999</v>
      </c>
      <c r="CU333" s="153">
        <v>16.062200000000001</v>
      </c>
      <c r="CV333" s="153" t="s">
        <v>7469</v>
      </c>
      <c r="CW333" s="153" t="s">
        <v>7469</v>
      </c>
      <c r="CX333" s="153" t="s">
        <v>7469</v>
      </c>
      <c r="CY333" s="153">
        <v>16.039400000000001</v>
      </c>
      <c r="CZ333" s="153">
        <v>24.380400000000002</v>
      </c>
      <c r="DA333" s="153">
        <v>19.585799999999999</v>
      </c>
      <c r="DB333" s="153" t="s">
        <v>7469</v>
      </c>
      <c r="DC333" s="153">
        <v>17.665299999999998</v>
      </c>
      <c r="DD333" s="153">
        <v>11.2682</v>
      </c>
      <c r="DE333" s="153">
        <v>0.66159999999999997</v>
      </c>
      <c r="DF333" s="153" t="s">
        <v>7469</v>
      </c>
      <c r="DG333" s="153">
        <v>18.639099999999999</v>
      </c>
      <c r="DH333" s="153">
        <v>0</v>
      </c>
      <c r="DI333" s="153">
        <v>65.611699999999999</v>
      </c>
      <c r="DJ333" s="153" t="s">
        <v>7469</v>
      </c>
      <c r="DK333" s="153">
        <v>3.2965</v>
      </c>
      <c r="DL333" s="153">
        <v>45.359299999999998</v>
      </c>
      <c r="DM333" s="153">
        <v>15.0238</v>
      </c>
      <c r="DN333" s="153">
        <v>631.31949999999995</v>
      </c>
      <c r="DO333" s="153">
        <v>90.405699999999996</v>
      </c>
      <c r="DP333" s="153">
        <v>4.6474000000000002</v>
      </c>
      <c r="DQ333" s="153">
        <v>24.133600000000001</v>
      </c>
      <c r="DR333" s="153" t="s">
        <v>7469</v>
      </c>
      <c r="DS333" s="153">
        <v>9.3766999999999996</v>
      </c>
      <c r="DT333" s="153">
        <v>59.562199999999997</v>
      </c>
      <c r="DU333" s="153">
        <v>66.809899999999999</v>
      </c>
      <c r="DV333" s="153" t="s">
        <v>7469</v>
      </c>
      <c r="DW333" s="153" t="s">
        <v>7469</v>
      </c>
      <c r="DX333" s="153">
        <v>14.5555</v>
      </c>
      <c r="DY333" s="153">
        <v>18.411799999999999</v>
      </c>
      <c r="DZ333" s="153">
        <v>1.9404999999999999</v>
      </c>
      <c r="EA333" s="153">
        <v>38.117199999999997</v>
      </c>
      <c r="EB333" s="153" t="s">
        <v>7469</v>
      </c>
      <c r="EC333" s="153">
        <v>145.62610000000001</v>
      </c>
      <c r="ED333" s="153" t="s">
        <v>7469</v>
      </c>
      <c r="EE333" s="153">
        <v>0</v>
      </c>
      <c r="EF333" s="153">
        <v>89.251199999999997</v>
      </c>
      <c r="EG333" s="153">
        <v>29.023700000000002</v>
      </c>
      <c r="EH333" s="153">
        <v>9.5863999999999994</v>
      </c>
      <c r="EI333" s="153">
        <v>2.9914000000000001</v>
      </c>
      <c r="EJ333" s="153" t="s">
        <v>7469</v>
      </c>
      <c r="EK333" s="153">
        <v>1.03E-2</v>
      </c>
      <c r="EL333" s="153">
        <v>0</v>
      </c>
      <c r="EM333" s="153">
        <v>82.276399999999995</v>
      </c>
      <c r="EN333" s="153">
        <v>11.5281</v>
      </c>
    </row>
    <row r="334" spans="3:144">
      <c r="C334" s="120"/>
      <c r="D334" s="103"/>
      <c r="E334" s="120" t="s">
        <v>8094</v>
      </c>
      <c r="F334" s="126" t="s">
        <v>8154</v>
      </c>
      <c r="G334" s="151" t="s">
        <v>8090</v>
      </c>
      <c r="H334" s="152" t="s">
        <v>8091</v>
      </c>
      <c r="I334" s="153">
        <v>382.77719999999999</v>
      </c>
      <c r="J334" s="153">
        <v>44.552999999999997</v>
      </c>
      <c r="K334" s="153">
        <v>249.6</v>
      </c>
      <c r="L334" s="153">
        <v>15.276999999999999</v>
      </c>
      <c r="M334" s="153">
        <v>23.472000000000001</v>
      </c>
      <c r="N334" s="153">
        <v>362</v>
      </c>
      <c r="O334" s="153">
        <v>2043</v>
      </c>
      <c r="P334" s="153">
        <v>2.625</v>
      </c>
      <c r="Q334" s="153">
        <v>1.6729000000000001</v>
      </c>
      <c r="R334" s="153">
        <v>250</v>
      </c>
      <c r="S334" s="153">
        <v>3.4222999999999999</v>
      </c>
      <c r="T334" s="153">
        <v>-3.7100000000000001E-2</v>
      </c>
      <c r="U334" s="153">
        <v>3.1120000000000001</v>
      </c>
      <c r="V334" s="153">
        <v>156.404</v>
      </c>
      <c r="W334" s="153">
        <v>49.084800000000001</v>
      </c>
      <c r="X334" s="153">
        <v>783</v>
      </c>
      <c r="Y334" s="153">
        <v>13.1221</v>
      </c>
      <c r="Z334" s="153">
        <v>87.137699999999995</v>
      </c>
      <c r="AA334" s="153">
        <v>156.19130000000001</v>
      </c>
      <c r="AB334" s="153" t="s">
        <v>7469</v>
      </c>
      <c r="AC334" s="153">
        <v>2.7E-2</v>
      </c>
      <c r="AD334" s="153">
        <v>5.0606</v>
      </c>
      <c r="AE334" s="153">
        <v>4.8208000000000002</v>
      </c>
      <c r="AF334" s="153">
        <v>18.3568</v>
      </c>
      <c r="AG334" s="153">
        <v>113.03870000000001</v>
      </c>
      <c r="AH334" s="153" t="s">
        <v>7469</v>
      </c>
      <c r="AI334" s="153">
        <v>19.0275</v>
      </c>
      <c r="AJ334" s="153">
        <v>168.94800000000001</v>
      </c>
      <c r="AK334" s="153">
        <v>1.7547999999999999</v>
      </c>
      <c r="AL334" s="153">
        <v>5.1323999999999996</v>
      </c>
      <c r="AM334" s="153" t="s">
        <v>7469</v>
      </c>
      <c r="AN334" s="153">
        <v>210.94239999999999</v>
      </c>
      <c r="AO334" s="153">
        <v>53.133400000000002</v>
      </c>
      <c r="AP334" s="153" t="s">
        <v>7469</v>
      </c>
      <c r="AQ334" s="153">
        <v>0.54690000000000005</v>
      </c>
      <c r="AR334" s="153">
        <v>93.307000000000002</v>
      </c>
      <c r="AS334" s="153">
        <v>22.828700000000001</v>
      </c>
      <c r="AT334" s="153">
        <v>14.686299999999999</v>
      </c>
      <c r="AU334" s="153">
        <v>1.881</v>
      </c>
      <c r="AV334" s="153">
        <v>231.3056</v>
      </c>
      <c r="AW334" s="153" t="s">
        <v>7469</v>
      </c>
      <c r="AX334" s="153">
        <v>0</v>
      </c>
      <c r="AY334" s="153" t="s">
        <v>7469</v>
      </c>
      <c r="AZ334" s="153">
        <v>42.700099999999999</v>
      </c>
      <c r="BA334" s="153" t="s">
        <v>7469</v>
      </c>
      <c r="BB334" s="153">
        <v>15.972</v>
      </c>
      <c r="BC334" s="153">
        <v>2.5449999999999999</v>
      </c>
      <c r="BD334" s="153">
        <v>5.1449999999999996</v>
      </c>
      <c r="BE334" s="153">
        <v>2.4299999999999999E-2</v>
      </c>
      <c r="BF334" s="153">
        <v>1.6011</v>
      </c>
      <c r="BG334" s="153">
        <v>39.332000000000001</v>
      </c>
      <c r="BH334" s="153">
        <v>28.456</v>
      </c>
      <c r="BI334" s="153">
        <v>35.115000000000002</v>
      </c>
      <c r="BJ334" s="153">
        <v>2.7336999999999998</v>
      </c>
      <c r="BK334" s="153">
        <v>2.6926000000000001</v>
      </c>
      <c r="BL334" s="153">
        <v>70.624600000000001</v>
      </c>
      <c r="BM334" s="153">
        <v>30.279599999999999</v>
      </c>
      <c r="BN334" s="153">
        <v>242.167</v>
      </c>
      <c r="BO334" s="153">
        <v>8.1100000000000005E-2</v>
      </c>
      <c r="BP334" s="153">
        <v>7.2134</v>
      </c>
      <c r="BQ334" s="153">
        <v>4.8818999999999999</v>
      </c>
      <c r="BR334" s="153" t="s">
        <v>7469</v>
      </c>
      <c r="BS334" s="153">
        <v>106.396</v>
      </c>
      <c r="BT334" s="153">
        <v>5.2595999999999998</v>
      </c>
      <c r="BU334" s="153">
        <v>105.19410000000001</v>
      </c>
      <c r="BV334" s="153">
        <v>1.7597</v>
      </c>
      <c r="BW334" s="153" t="s">
        <v>7469</v>
      </c>
      <c r="BX334" s="153">
        <v>23.9649</v>
      </c>
      <c r="BY334" s="153">
        <v>1.8645</v>
      </c>
      <c r="BZ334" s="153">
        <v>20.594000000000001</v>
      </c>
      <c r="CA334" s="153">
        <v>229.54499999999999</v>
      </c>
      <c r="CB334" s="153">
        <v>10.8064</v>
      </c>
      <c r="CC334" s="153">
        <v>27.2407</v>
      </c>
      <c r="CD334" s="153">
        <v>13.228</v>
      </c>
      <c r="CE334" s="153" t="s">
        <v>7469</v>
      </c>
      <c r="CF334" s="153">
        <v>6.3537999999999997</v>
      </c>
      <c r="CG334" s="153">
        <v>1.1533</v>
      </c>
      <c r="CH334" s="153">
        <v>2.8048999999999999</v>
      </c>
      <c r="CI334" s="153">
        <v>360.1739</v>
      </c>
      <c r="CJ334" s="153" t="s">
        <v>7469</v>
      </c>
      <c r="CK334" s="153" t="s">
        <v>7469</v>
      </c>
      <c r="CL334" s="153" t="s">
        <v>7469</v>
      </c>
      <c r="CM334" s="153">
        <v>17.660499999999999</v>
      </c>
      <c r="CN334" s="153" t="s">
        <v>7469</v>
      </c>
      <c r="CO334" s="153">
        <v>2.5594000000000001</v>
      </c>
      <c r="CP334" s="153" t="s">
        <v>7469</v>
      </c>
      <c r="CQ334" s="153">
        <v>10.0335</v>
      </c>
      <c r="CR334" s="153" t="s">
        <v>7469</v>
      </c>
      <c r="CS334" s="153">
        <v>71.546000000000006</v>
      </c>
      <c r="CT334" s="153">
        <v>2.3056999999999999</v>
      </c>
      <c r="CU334" s="153">
        <v>15.517899999999999</v>
      </c>
      <c r="CV334" s="153" t="s">
        <v>7469</v>
      </c>
      <c r="CW334" s="153" t="s">
        <v>7469</v>
      </c>
      <c r="CX334" s="153" t="s">
        <v>7469</v>
      </c>
      <c r="CY334" s="153">
        <v>24.238900000000001</v>
      </c>
      <c r="CZ334" s="153">
        <v>29.834099999999999</v>
      </c>
      <c r="DA334" s="153">
        <v>17.941199999999998</v>
      </c>
      <c r="DB334" s="153" t="s">
        <v>7469</v>
      </c>
      <c r="DC334" s="153">
        <v>22.680199999999999</v>
      </c>
      <c r="DD334" s="153">
        <v>14.402900000000001</v>
      </c>
      <c r="DE334" s="153">
        <v>0.66080000000000005</v>
      </c>
      <c r="DF334" s="153" t="s">
        <v>7469</v>
      </c>
      <c r="DG334" s="153">
        <v>30.832000000000001</v>
      </c>
      <c r="DH334" s="153">
        <v>0</v>
      </c>
      <c r="DI334" s="153">
        <v>62.886400000000002</v>
      </c>
      <c r="DJ334" s="153" t="s">
        <v>7469</v>
      </c>
      <c r="DK334" s="153">
        <v>2.1585000000000001</v>
      </c>
      <c r="DL334" s="153">
        <v>39.220199999999998</v>
      </c>
      <c r="DM334" s="153">
        <v>16.889600000000002</v>
      </c>
      <c r="DN334" s="153">
        <v>636.49300000000005</v>
      </c>
      <c r="DO334" s="153">
        <v>34.462400000000002</v>
      </c>
      <c r="DP334" s="153">
        <v>60.205399999999997</v>
      </c>
      <c r="DQ334" s="153">
        <v>27.762899999999998</v>
      </c>
      <c r="DR334" s="153" t="s">
        <v>7469</v>
      </c>
      <c r="DS334" s="153">
        <v>11.874700000000001</v>
      </c>
      <c r="DT334" s="153">
        <v>101.7182</v>
      </c>
      <c r="DU334" s="153">
        <v>50.5869</v>
      </c>
      <c r="DV334" s="153" t="s">
        <v>7469</v>
      </c>
      <c r="DW334" s="153" t="s">
        <v>7469</v>
      </c>
      <c r="DX334" s="153">
        <v>16.395800000000001</v>
      </c>
      <c r="DY334" s="153">
        <v>6.8875999999999999</v>
      </c>
      <c r="DZ334" s="153">
        <v>2.2372999999999998</v>
      </c>
      <c r="EA334" s="153">
        <v>45.610599999999998</v>
      </c>
      <c r="EB334" s="153" t="s">
        <v>7469</v>
      </c>
      <c r="EC334" s="153">
        <v>150.58199999999999</v>
      </c>
      <c r="ED334" s="153" t="s">
        <v>7469</v>
      </c>
      <c r="EE334" s="153" t="s">
        <v>7469</v>
      </c>
      <c r="EF334" s="153">
        <v>112.822</v>
      </c>
      <c r="EG334" s="153">
        <v>45.745199999999997</v>
      </c>
      <c r="EH334" s="153">
        <v>16.0702</v>
      </c>
      <c r="EI334" s="153">
        <v>3.4485000000000001</v>
      </c>
      <c r="EJ334" s="153" t="s">
        <v>7469</v>
      </c>
      <c r="EK334" s="153">
        <v>0</v>
      </c>
      <c r="EL334" s="153" t="s">
        <v>7469</v>
      </c>
      <c r="EM334" s="153">
        <v>120.62350000000001</v>
      </c>
      <c r="EN334" s="153" t="s">
        <v>7469</v>
      </c>
    </row>
    <row r="335" spans="3:144">
      <c r="C335" s="120"/>
      <c r="D335" s="103"/>
      <c r="E335" s="120" t="s">
        <v>8095</v>
      </c>
      <c r="F335" s="126" t="s">
        <v>8154</v>
      </c>
      <c r="G335" s="151" t="s">
        <v>8090</v>
      </c>
      <c r="H335" s="152" t="s">
        <v>8091</v>
      </c>
      <c r="I335" s="153" t="s">
        <v>7469</v>
      </c>
      <c r="J335" s="153" t="s">
        <v>7469</v>
      </c>
      <c r="K335" s="153" t="s">
        <v>7469</v>
      </c>
      <c r="L335" s="153" t="s">
        <v>7469</v>
      </c>
      <c r="M335" s="153" t="s">
        <v>7469</v>
      </c>
      <c r="N335" s="153">
        <v>408</v>
      </c>
      <c r="O335" s="153">
        <v>2271</v>
      </c>
      <c r="P335" s="153" t="s">
        <v>7469</v>
      </c>
      <c r="Q335" s="153" t="s">
        <v>7469</v>
      </c>
      <c r="R335" s="153">
        <v>251</v>
      </c>
      <c r="S335" s="153" t="s">
        <v>7469</v>
      </c>
      <c r="T335" s="153" t="s">
        <v>7469</v>
      </c>
      <c r="U335" s="153" t="s">
        <v>7469</v>
      </c>
      <c r="V335" s="153" t="s">
        <v>7469</v>
      </c>
      <c r="W335" s="153" t="s">
        <v>7469</v>
      </c>
      <c r="X335" s="153" t="s">
        <v>7469</v>
      </c>
      <c r="Y335" s="153" t="s">
        <v>7469</v>
      </c>
      <c r="Z335" s="153" t="s">
        <v>7469</v>
      </c>
      <c r="AA335" s="153" t="s">
        <v>7469</v>
      </c>
      <c r="AB335" s="153" t="s">
        <v>7469</v>
      </c>
      <c r="AC335" s="153" t="s">
        <v>7469</v>
      </c>
      <c r="AD335" s="153" t="s">
        <v>7469</v>
      </c>
      <c r="AE335" s="153">
        <v>8.3439999999999994</v>
      </c>
      <c r="AF335" s="153">
        <v>23.831399999999999</v>
      </c>
      <c r="AG335" s="153" t="s">
        <v>7469</v>
      </c>
      <c r="AH335" s="153" t="s">
        <v>7469</v>
      </c>
      <c r="AI335" s="153" t="s">
        <v>7469</v>
      </c>
      <c r="AJ335" s="153" t="s">
        <v>7469</v>
      </c>
      <c r="AK335" s="153">
        <v>2.3506999999999998</v>
      </c>
      <c r="AL335" s="153" t="s">
        <v>7469</v>
      </c>
      <c r="AM335" s="153" t="s">
        <v>7469</v>
      </c>
      <c r="AN335" s="153" t="s">
        <v>7469</v>
      </c>
      <c r="AO335" s="153" t="s">
        <v>7469</v>
      </c>
      <c r="AP335" s="153" t="s">
        <v>7469</v>
      </c>
      <c r="AQ335" s="153" t="s">
        <v>7469</v>
      </c>
      <c r="AR335" s="153" t="s">
        <v>7469</v>
      </c>
      <c r="AS335" s="153" t="s">
        <v>7469</v>
      </c>
      <c r="AT335" s="153" t="s">
        <v>7469</v>
      </c>
      <c r="AU335" s="153" t="s">
        <v>7469</v>
      </c>
      <c r="AV335" s="153" t="s">
        <v>7469</v>
      </c>
      <c r="AW335" s="153" t="s">
        <v>7469</v>
      </c>
      <c r="AX335" s="153" t="s">
        <v>7469</v>
      </c>
      <c r="AY335" s="153" t="s">
        <v>7469</v>
      </c>
      <c r="AZ335" s="153" t="s">
        <v>7469</v>
      </c>
      <c r="BA335" s="153" t="s">
        <v>7469</v>
      </c>
      <c r="BB335" s="153" t="s">
        <v>7469</v>
      </c>
      <c r="BC335" s="153" t="s">
        <v>7469</v>
      </c>
      <c r="BD335" s="153" t="s">
        <v>7469</v>
      </c>
      <c r="BE335" s="153" t="s">
        <v>7469</v>
      </c>
      <c r="BF335" s="153" t="s">
        <v>7469</v>
      </c>
      <c r="BG335" s="153">
        <v>81.677000000000007</v>
      </c>
      <c r="BH335" s="153">
        <v>44.847999999999999</v>
      </c>
      <c r="BI335" s="153" t="s">
        <v>7469</v>
      </c>
      <c r="BJ335" s="153">
        <v>4.9276</v>
      </c>
      <c r="BK335" s="153" t="s">
        <v>7469</v>
      </c>
      <c r="BL335" s="153" t="s">
        <v>7469</v>
      </c>
      <c r="BM335" s="153" t="s">
        <v>7469</v>
      </c>
      <c r="BN335" s="153">
        <v>217.126</v>
      </c>
      <c r="BO335" s="153">
        <v>16.1252</v>
      </c>
      <c r="BP335" s="153">
        <v>9.8140999999999998</v>
      </c>
      <c r="BQ335" s="153" t="s">
        <v>7469</v>
      </c>
      <c r="BR335" s="153" t="s">
        <v>7469</v>
      </c>
      <c r="BS335" s="153" t="s">
        <v>7469</v>
      </c>
      <c r="BT335" s="153">
        <v>10.596299999999999</v>
      </c>
      <c r="BU335" s="153" t="s">
        <v>7469</v>
      </c>
      <c r="BV335" s="153">
        <v>1.4736</v>
      </c>
      <c r="BW335" s="153" t="s">
        <v>7469</v>
      </c>
      <c r="BX335" s="153" t="s">
        <v>7469</v>
      </c>
      <c r="BY335" s="153" t="s">
        <v>7469</v>
      </c>
      <c r="BZ335" s="153" t="s">
        <v>7469</v>
      </c>
      <c r="CA335" s="153">
        <v>383.221</v>
      </c>
      <c r="CB335" s="153" t="s">
        <v>7469</v>
      </c>
      <c r="CC335" s="153" t="s">
        <v>7469</v>
      </c>
      <c r="CD335" s="153" t="s">
        <v>7469</v>
      </c>
      <c r="CE335" s="153" t="s">
        <v>7469</v>
      </c>
      <c r="CF335" s="153" t="s">
        <v>7469</v>
      </c>
      <c r="CG335" s="153">
        <v>0.99219999999999997</v>
      </c>
      <c r="CH335" s="153" t="s">
        <v>7469</v>
      </c>
      <c r="CI335" s="153" t="s">
        <v>7469</v>
      </c>
      <c r="CJ335" s="153" t="s">
        <v>7469</v>
      </c>
      <c r="CK335" s="153" t="s">
        <v>7469</v>
      </c>
      <c r="CL335" s="153" t="s">
        <v>7469</v>
      </c>
      <c r="CM335" s="153" t="s">
        <v>7469</v>
      </c>
      <c r="CN335" s="153" t="s">
        <v>7469</v>
      </c>
      <c r="CO335" s="153" t="s">
        <v>7469</v>
      </c>
      <c r="CP335" s="153" t="s">
        <v>7469</v>
      </c>
      <c r="CQ335" s="153" t="s">
        <v>7469</v>
      </c>
      <c r="CR335" s="153" t="s">
        <v>7469</v>
      </c>
      <c r="CS335" s="153" t="s">
        <v>7469</v>
      </c>
      <c r="CT335" s="153" t="s">
        <v>7469</v>
      </c>
      <c r="CU335" s="153">
        <v>18.214600000000001</v>
      </c>
      <c r="CV335" s="153" t="s">
        <v>7469</v>
      </c>
      <c r="CW335" s="153" t="s">
        <v>7469</v>
      </c>
      <c r="CX335" s="153" t="s">
        <v>7469</v>
      </c>
      <c r="CY335" s="153" t="s">
        <v>7469</v>
      </c>
      <c r="CZ335" s="153" t="s">
        <v>7469</v>
      </c>
      <c r="DA335" s="153" t="s">
        <v>7469</v>
      </c>
      <c r="DB335" s="153" t="s">
        <v>7469</v>
      </c>
      <c r="DC335" s="153" t="s">
        <v>7469</v>
      </c>
      <c r="DD335" s="153" t="s">
        <v>7469</v>
      </c>
      <c r="DE335" s="153" t="s">
        <v>7469</v>
      </c>
      <c r="DF335" s="153" t="s">
        <v>7469</v>
      </c>
      <c r="DG335" s="153" t="s">
        <v>7469</v>
      </c>
      <c r="DH335" s="153">
        <v>0</v>
      </c>
      <c r="DI335" s="153" t="s">
        <v>7469</v>
      </c>
      <c r="DJ335" s="153" t="s">
        <v>7469</v>
      </c>
      <c r="DK335" s="153">
        <v>2.7250000000000001</v>
      </c>
      <c r="DL335" s="153" t="s">
        <v>7469</v>
      </c>
      <c r="DM335" s="153" t="s">
        <v>7469</v>
      </c>
      <c r="DN335" s="153" t="s">
        <v>7469</v>
      </c>
      <c r="DO335" s="153" t="s">
        <v>7469</v>
      </c>
      <c r="DP335" s="153" t="s">
        <v>7469</v>
      </c>
      <c r="DQ335" s="153">
        <v>33.208399999999997</v>
      </c>
      <c r="DR335" s="153" t="s">
        <v>7469</v>
      </c>
      <c r="DS335" s="153" t="s">
        <v>7469</v>
      </c>
      <c r="DT335" s="153" t="s">
        <v>7469</v>
      </c>
      <c r="DU335" s="153" t="s">
        <v>7469</v>
      </c>
      <c r="DV335" s="153" t="s">
        <v>7469</v>
      </c>
      <c r="DW335" s="153" t="s">
        <v>7469</v>
      </c>
      <c r="DX335" s="153" t="s">
        <v>7469</v>
      </c>
      <c r="DY335" s="153" t="s">
        <v>7469</v>
      </c>
      <c r="DZ335" s="153" t="s">
        <v>7469</v>
      </c>
      <c r="EA335" s="153" t="s">
        <v>7469</v>
      </c>
      <c r="EB335" s="153" t="s">
        <v>7469</v>
      </c>
      <c r="EC335" s="153" t="s">
        <v>7469</v>
      </c>
      <c r="ED335" s="153" t="s">
        <v>7469</v>
      </c>
      <c r="EE335" s="153">
        <v>9.3829999999999991</v>
      </c>
      <c r="EF335" s="153" t="s">
        <v>7469</v>
      </c>
      <c r="EG335" s="153" t="s">
        <v>7469</v>
      </c>
      <c r="EH335" s="153" t="s">
        <v>7469</v>
      </c>
      <c r="EI335" s="153" t="s">
        <v>7469</v>
      </c>
      <c r="EJ335" s="153" t="s">
        <v>7469</v>
      </c>
      <c r="EK335" s="153" t="s">
        <v>7469</v>
      </c>
      <c r="EL335" s="153" t="s">
        <v>7469</v>
      </c>
      <c r="EM335" s="153" t="s">
        <v>7469</v>
      </c>
      <c r="EN335" s="153" t="s">
        <v>7469</v>
      </c>
    </row>
    <row r="336" spans="3:144">
      <c r="C336" s="120"/>
      <c r="D336" s="103"/>
      <c r="E336" s="120" t="s">
        <v>8096</v>
      </c>
      <c r="F336" s="126" t="s">
        <v>8154</v>
      </c>
      <c r="G336" s="151" t="s">
        <v>8090</v>
      </c>
      <c r="H336" s="152" t="s">
        <v>8097</v>
      </c>
      <c r="I336" s="153">
        <v>106.3592</v>
      </c>
      <c r="J336" s="153">
        <v>9.7919999999999998</v>
      </c>
      <c r="K336" s="153">
        <v>66.900000000000006</v>
      </c>
      <c r="L336" s="153">
        <v>3.8170000000000002</v>
      </c>
      <c r="M336" s="153" t="s">
        <v>7469</v>
      </c>
      <c r="N336" s="153">
        <v>102</v>
      </c>
      <c r="O336" s="153">
        <v>531</v>
      </c>
      <c r="P336" s="153">
        <v>0.65400000000000003</v>
      </c>
      <c r="Q336" s="153">
        <v>0.33739999999999998</v>
      </c>
      <c r="R336" s="153">
        <v>60</v>
      </c>
      <c r="S336" s="153">
        <v>0.38979999999999998</v>
      </c>
      <c r="T336" s="153" t="s">
        <v>7469</v>
      </c>
      <c r="U336" s="153" t="s">
        <v>7469</v>
      </c>
      <c r="V336" s="153">
        <v>31.289000000000001</v>
      </c>
      <c r="W336" s="153">
        <v>12.4543</v>
      </c>
      <c r="X336" s="153">
        <v>253.8</v>
      </c>
      <c r="Y336" s="153">
        <v>2.0314000000000001</v>
      </c>
      <c r="Z336" s="153">
        <v>24.459099999999999</v>
      </c>
      <c r="AA336" s="153">
        <v>18.874300000000002</v>
      </c>
      <c r="AB336" s="153" t="s">
        <v>7469</v>
      </c>
      <c r="AC336" s="153">
        <v>0.01</v>
      </c>
      <c r="AD336" s="153">
        <v>1.1740999999999999</v>
      </c>
      <c r="AE336" s="153">
        <v>1.7750999999999999</v>
      </c>
      <c r="AF336" s="153">
        <v>5.6013999999999999</v>
      </c>
      <c r="AG336" s="153">
        <v>28.460100000000001</v>
      </c>
      <c r="AH336" s="153" t="s">
        <v>7469</v>
      </c>
      <c r="AI336" s="153" t="s">
        <v>7469</v>
      </c>
      <c r="AJ336" s="153">
        <v>51.289000000000001</v>
      </c>
      <c r="AK336" s="153" t="s">
        <v>7469</v>
      </c>
      <c r="AL336" s="153">
        <v>0.78710000000000002</v>
      </c>
      <c r="AM336" s="153" t="s">
        <v>7469</v>
      </c>
      <c r="AN336" s="153">
        <v>19.2928</v>
      </c>
      <c r="AO336" s="153">
        <v>17.561699999999998</v>
      </c>
      <c r="AP336" s="153" t="s">
        <v>7469</v>
      </c>
      <c r="AQ336" s="153">
        <v>0.19969999999999999</v>
      </c>
      <c r="AR336" s="153">
        <v>28.033999999999999</v>
      </c>
      <c r="AS336" s="153" t="s">
        <v>7469</v>
      </c>
      <c r="AT336" s="153">
        <v>2.4226000000000001</v>
      </c>
      <c r="AU336" s="153">
        <v>0.22639999999999999</v>
      </c>
      <c r="AV336" s="153">
        <v>27.999300000000002</v>
      </c>
      <c r="AW336" s="153" t="s">
        <v>7469</v>
      </c>
      <c r="AX336" s="153" t="s">
        <v>7469</v>
      </c>
      <c r="AY336" s="153" t="s">
        <v>7469</v>
      </c>
      <c r="AZ336" s="153">
        <v>5.1749000000000001</v>
      </c>
      <c r="BA336" s="153" t="s">
        <v>7469</v>
      </c>
      <c r="BB336" s="153" t="s">
        <v>7469</v>
      </c>
      <c r="BC336" s="153" t="s">
        <v>7469</v>
      </c>
      <c r="BD336" s="153" t="s">
        <v>7469</v>
      </c>
      <c r="BE336" s="153">
        <v>5.1999999999999998E-3</v>
      </c>
      <c r="BF336" s="153">
        <v>0.4123</v>
      </c>
      <c r="BG336" s="153">
        <v>27.138999999999999</v>
      </c>
      <c r="BH336" s="153" t="s">
        <v>7469</v>
      </c>
      <c r="BI336" s="153">
        <v>10.145</v>
      </c>
      <c r="BJ336" s="153">
        <v>0.65790000000000004</v>
      </c>
      <c r="BK336" s="153" t="s">
        <v>7469</v>
      </c>
      <c r="BL336" s="153">
        <v>3.2692999999999999</v>
      </c>
      <c r="BM336" s="153">
        <v>9.9011999999999993</v>
      </c>
      <c r="BN336" s="153">
        <v>57.207000000000001</v>
      </c>
      <c r="BO336" s="153">
        <v>0.60750000000000004</v>
      </c>
      <c r="BP336" s="153" t="s">
        <v>7469</v>
      </c>
      <c r="BQ336" s="153">
        <v>1.3263</v>
      </c>
      <c r="BR336" s="153" t="s">
        <v>7469</v>
      </c>
      <c r="BS336" s="153">
        <v>34.93</v>
      </c>
      <c r="BT336" s="153" t="s">
        <v>7469</v>
      </c>
      <c r="BU336" s="153">
        <v>21.813500000000001</v>
      </c>
      <c r="BV336" s="153" t="s">
        <v>7469</v>
      </c>
      <c r="BW336" s="153" t="s">
        <v>7469</v>
      </c>
      <c r="BX336" s="153">
        <v>4.0392000000000001</v>
      </c>
      <c r="BY336" s="153" t="s">
        <v>7469</v>
      </c>
      <c r="BZ336" s="153">
        <v>5.452</v>
      </c>
      <c r="CA336" s="153">
        <v>78.504999999999995</v>
      </c>
      <c r="CB336" s="153">
        <v>1.7568999999999999</v>
      </c>
      <c r="CC336" s="153">
        <v>5.1268000000000002</v>
      </c>
      <c r="CD336" s="153">
        <v>1.9598</v>
      </c>
      <c r="CE336" s="153" t="s">
        <v>7469</v>
      </c>
      <c r="CF336" s="153" t="s">
        <v>7469</v>
      </c>
      <c r="CG336" s="153" t="s">
        <v>7469</v>
      </c>
      <c r="CH336" s="153">
        <v>0.73980000000000001</v>
      </c>
      <c r="CI336" s="153">
        <v>42.333500000000001</v>
      </c>
      <c r="CJ336" s="153" t="s">
        <v>7469</v>
      </c>
      <c r="CK336" s="153">
        <v>3.2300000000000002E-2</v>
      </c>
      <c r="CL336" s="153" t="s">
        <v>7469</v>
      </c>
      <c r="CM336" s="153" t="s">
        <v>7469</v>
      </c>
      <c r="CN336" s="153" t="s">
        <v>7469</v>
      </c>
      <c r="CO336" s="153">
        <v>2.0569000000000002</v>
      </c>
      <c r="CP336" s="153" t="s">
        <v>7469</v>
      </c>
      <c r="CQ336" s="153" t="s">
        <v>7469</v>
      </c>
      <c r="CR336" s="153" t="s">
        <v>7469</v>
      </c>
      <c r="CS336" s="153">
        <v>15.769</v>
      </c>
      <c r="CT336" s="153">
        <v>0.70750000000000002</v>
      </c>
      <c r="CU336" s="153">
        <v>4.0076999999999998</v>
      </c>
      <c r="CV336" s="153" t="s">
        <v>7469</v>
      </c>
      <c r="CW336" s="153" t="s">
        <v>7469</v>
      </c>
      <c r="CX336" s="153" t="s">
        <v>7469</v>
      </c>
      <c r="CY336" s="153">
        <v>3.4047000000000001</v>
      </c>
      <c r="CZ336" s="153" t="s">
        <v>7469</v>
      </c>
      <c r="DA336" s="153">
        <v>3.8405999999999998</v>
      </c>
      <c r="DB336" s="153" t="s">
        <v>7469</v>
      </c>
      <c r="DC336" s="153">
        <v>2.7532000000000001</v>
      </c>
      <c r="DD336" s="153">
        <v>4.0084</v>
      </c>
      <c r="DE336" s="153">
        <v>0.18410000000000001</v>
      </c>
      <c r="DF336" s="153" t="s">
        <v>7469</v>
      </c>
      <c r="DG336" s="153">
        <v>4.0303000000000004</v>
      </c>
      <c r="DH336" s="153">
        <v>0</v>
      </c>
      <c r="DI336" s="153" t="s">
        <v>7469</v>
      </c>
      <c r="DJ336" s="153" t="s">
        <v>7469</v>
      </c>
      <c r="DK336" s="153">
        <v>0.7419</v>
      </c>
      <c r="DL336" s="153">
        <v>8.5789000000000009</v>
      </c>
      <c r="DM336" s="153">
        <v>5.5373999999999999</v>
      </c>
      <c r="DN336" s="153">
        <v>163.90700000000001</v>
      </c>
      <c r="DO336" s="153">
        <v>6.7633000000000001</v>
      </c>
      <c r="DP336" s="153">
        <v>14.953900000000001</v>
      </c>
      <c r="DQ336" s="153">
        <v>6.7373000000000003</v>
      </c>
      <c r="DR336" s="153" t="s">
        <v>7469</v>
      </c>
      <c r="DS336" s="153">
        <v>2.9803000000000002</v>
      </c>
      <c r="DT336" s="153">
        <v>17.894100000000002</v>
      </c>
      <c r="DU336" s="153">
        <v>5.3834999999999997</v>
      </c>
      <c r="DV336" s="153" t="s">
        <v>7469</v>
      </c>
      <c r="DW336" s="153" t="s">
        <v>7469</v>
      </c>
      <c r="DX336" s="153">
        <v>2.8673999999999999</v>
      </c>
      <c r="DY336" s="153">
        <v>1.4160999999999999</v>
      </c>
      <c r="DZ336" s="153">
        <v>0.65429999999999999</v>
      </c>
      <c r="EA336" s="153">
        <v>10.877000000000001</v>
      </c>
      <c r="EB336" s="153" t="s">
        <v>7469</v>
      </c>
      <c r="EC336" s="153">
        <v>12.8895</v>
      </c>
      <c r="ED336" s="153" t="s">
        <v>7469</v>
      </c>
      <c r="EE336" s="153" t="s">
        <v>7469</v>
      </c>
      <c r="EF336" s="153">
        <v>33.2879</v>
      </c>
      <c r="EG336" s="153">
        <v>14.917299999999999</v>
      </c>
      <c r="EH336" s="153" t="s">
        <v>7469</v>
      </c>
      <c r="EI336" s="153">
        <v>0.9073</v>
      </c>
      <c r="EJ336" s="153" t="s">
        <v>7469</v>
      </c>
      <c r="EK336" s="153" t="s">
        <v>7469</v>
      </c>
      <c r="EL336" s="153" t="s">
        <v>7469</v>
      </c>
      <c r="EM336" s="153">
        <v>22.976600000000001</v>
      </c>
      <c r="EN336" s="153" t="s">
        <v>7469</v>
      </c>
    </row>
    <row r="337" spans="3:144">
      <c r="C337" s="120"/>
      <c r="D337" s="103"/>
      <c r="E337" s="120" t="s">
        <v>8098</v>
      </c>
      <c r="F337" s="126" t="s">
        <v>8154</v>
      </c>
      <c r="G337" s="151" t="s">
        <v>8090</v>
      </c>
      <c r="H337" s="152" t="s">
        <v>8097</v>
      </c>
      <c r="I337" s="153">
        <v>101.2597</v>
      </c>
      <c r="J337" s="153">
        <v>10.242000000000001</v>
      </c>
      <c r="K337" s="153">
        <v>71.900000000000006</v>
      </c>
      <c r="L337" s="153">
        <v>3.2290000000000001</v>
      </c>
      <c r="M337" s="153" t="s">
        <v>7469</v>
      </c>
      <c r="N337" s="153">
        <v>100</v>
      </c>
      <c r="O337" s="153">
        <v>559</v>
      </c>
      <c r="P337" s="153">
        <v>0.66700000000000004</v>
      </c>
      <c r="Q337" s="153">
        <v>0.72399999999999998</v>
      </c>
      <c r="R337" s="153">
        <v>63</v>
      </c>
      <c r="S337" s="153">
        <v>0.32350000000000001</v>
      </c>
      <c r="T337" s="153">
        <v>0</v>
      </c>
      <c r="U337" s="153" t="s">
        <v>7469</v>
      </c>
      <c r="V337" s="153">
        <v>34.862000000000002</v>
      </c>
      <c r="W337" s="153">
        <v>12.454499999999999</v>
      </c>
      <c r="X337" s="153">
        <v>250.8</v>
      </c>
      <c r="Y337" s="153">
        <v>3.9289999999999998</v>
      </c>
      <c r="Z337" s="153">
        <v>19.373100000000001</v>
      </c>
      <c r="AA337" s="153">
        <v>32.358899999999998</v>
      </c>
      <c r="AB337" s="153" t="s">
        <v>7469</v>
      </c>
      <c r="AC337" s="153">
        <v>1.2E-2</v>
      </c>
      <c r="AD337" s="153">
        <v>1.1051</v>
      </c>
      <c r="AE337" s="153">
        <v>2.0388000000000002</v>
      </c>
      <c r="AF337" s="153">
        <v>5.6773999999999996</v>
      </c>
      <c r="AG337" s="153">
        <v>38.022500000000001</v>
      </c>
      <c r="AH337" s="153" t="s">
        <v>7469</v>
      </c>
      <c r="AI337" s="153">
        <v>8.1011000000000006</v>
      </c>
      <c r="AJ337" s="153">
        <v>54.274999999999999</v>
      </c>
      <c r="AK337" s="153" t="s">
        <v>7469</v>
      </c>
      <c r="AL337" s="153">
        <v>0.83620000000000005</v>
      </c>
      <c r="AM337" s="153" t="s">
        <v>7469</v>
      </c>
      <c r="AN337" s="153">
        <v>25.158100000000001</v>
      </c>
      <c r="AO337" s="153">
        <v>17.7455</v>
      </c>
      <c r="AP337" s="153" t="s">
        <v>7469</v>
      </c>
      <c r="AQ337" s="153">
        <v>7.8600000000000003E-2</v>
      </c>
      <c r="AR337" s="153">
        <v>30.719000000000001</v>
      </c>
      <c r="AS337" s="153" t="s">
        <v>7469</v>
      </c>
      <c r="AT337" s="153">
        <v>2.6680000000000001</v>
      </c>
      <c r="AU337" s="153">
        <v>0.3377</v>
      </c>
      <c r="AV337" s="153">
        <v>33.426499999999997</v>
      </c>
      <c r="AW337" s="153" t="s">
        <v>7469</v>
      </c>
      <c r="AX337" s="153" t="s">
        <v>7469</v>
      </c>
      <c r="AY337" s="153" t="s">
        <v>7469</v>
      </c>
      <c r="AZ337" s="153">
        <v>7.6562999999999999</v>
      </c>
      <c r="BA337" s="153" t="s">
        <v>7469</v>
      </c>
      <c r="BB337" s="153" t="s">
        <v>7469</v>
      </c>
      <c r="BC337" s="153" t="s">
        <v>7469</v>
      </c>
      <c r="BD337" s="153" t="s">
        <v>7469</v>
      </c>
      <c r="BE337" s="153">
        <v>7.9000000000000008E-3</v>
      </c>
      <c r="BF337" s="153" t="s">
        <v>7469</v>
      </c>
      <c r="BG337" s="153">
        <v>18.788</v>
      </c>
      <c r="BH337" s="153" t="s">
        <v>7469</v>
      </c>
      <c r="BI337" s="153">
        <v>10.909000000000001</v>
      </c>
      <c r="BJ337" s="153">
        <v>1.4589000000000001</v>
      </c>
      <c r="BK337" s="153" t="s">
        <v>7469</v>
      </c>
      <c r="BL337" s="153">
        <v>10.889799999999999</v>
      </c>
      <c r="BM337" s="153">
        <v>7.2209000000000003</v>
      </c>
      <c r="BN337" s="153">
        <v>56.482999999999997</v>
      </c>
      <c r="BO337" s="153">
        <v>8.7332000000000001</v>
      </c>
      <c r="BP337" s="153" t="s">
        <v>7469</v>
      </c>
      <c r="BQ337" s="153" t="s">
        <v>7469</v>
      </c>
      <c r="BR337" s="153" t="s">
        <v>7469</v>
      </c>
      <c r="BS337" s="153">
        <v>36.036999999999999</v>
      </c>
      <c r="BT337" s="153" t="s">
        <v>7469</v>
      </c>
      <c r="BU337" s="153">
        <v>22.840399999999999</v>
      </c>
      <c r="BV337" s="153" t="s">
        <v>7469</v>
      </c>
      <c r="BW337" s="153" t="s">
        <v>7469</v>
      </c>
      <c r="BX337" s="153">
        <v>6.5601000000000003</v>
      </c>
      <c r="BY337" s="153" t="s">
        <v>7469</v>
      </c>
      <c r="BZ337" s="153">
        <v>6.2480000000000002</v>
      </c>
      <c r="CA337" s="153">
        <v>90.432000000000002</v>
      </c>
      <c r="CB337" s="153">
        <v>3.0535000000000001</v>
      </c>
      <c r="CC337" s="153">
        <v>22.7011</v>
      </c>
      <c r="CD337" s="153">
        <v>3.4470000000000001</v>
      </c>
      <c r="CE337" s="153" t="s">
        <v>7469</v>
      </c>
      <c r="CF337" s="153" t="s">
        <v>7469</v>
      </c>
      <c r="CG337" s="153" t="s">
        <v>7469</v>
      </c>
      <c r="CH337" s="153">
        <v>0.53480000000000005</v>
      </c>
      <c r="CI337" s="153">
        <v>86.597800000000007</v>
      </c>
      <c r="CJ337" s="153" t="s">
        <v>7469</v>
      </c>
      <c r="CK337" s="153">
        <v>3.2300000000000002E-2</v>
      </c>
      <c r="CL337" s="153" t="s">
        <v>7469</v>
      </c>
      <c r="CM337" s="153" t="s">
        <v>7469</v>
      </c>
      <c r="CN337" s="153" t="s">
        <v>7469</v>
      </c>
      <c r="CO337" s="153">
        <v>1.3747</v>
      </c>
      <c r="CP337" s="153" t="s">
        <v>7469</v>
      </c>
      <c r="CQ337" s="153" t="s">
        <v>7469</v>
      </c>
      <c r="CR337" s="153" t="s">
        <v>7469</v>
      </c>
      <c r="CS337" s="153">
        <v>17.283999999999999</v>
      </c>
      <c r="CT337" s="153">
        <v>0.54920000000000002</v>
      </c>
      <c r="CU337" s="153">
        <v>5.3803999999999998</v>
      </c>
      <c r="CV337" s="153" t="s">
        <v>7469</v>
      </c>
      <c r="CW337" s="153" t="s">
        <v>7469</v>
      </c>
      <c r="CX337" s="153" t="s">
        <v>7469</v>
      </c>
      <c r="CY337" s="153">
        <v>4.819</v>
      </c>
      <c r="CZ337" s="153" t="s">
        <v>7469</v>
      </c>
      <c r="DA337" s="153">
        <v>3.8416000000000001</v>
      </c>
      <c r="DB337" s="153" t="s">
        <v>7469</v>
      </c>
      <c r="DC337" s="153">
        <v>4.0164999999999997</v>
      </c>
      <c r="DD337" s="153">
        <v>3.5156000000000001</v>
      </c>
      <c r="DE337" s="153" t="s">
        <v>7469</v>
      </c>
      <c r="DF337" s="153" t="s">
        <v>7469</v>
      </c>
      <c r="DG337" s="153">
        <v>7.1631999999999998</v>
      </c>
      <c r="DH337" s="153">
        <v>0</v>
      </c>
      <c r="DI337" s="153" t="s">
        <v>7469</v>
      </c>
      <c r="DJ337" s="153" t="s">
        <v>7469</v>
      </c>
      <c r="DK337" s="153">
        <v>0.55010000000000003</v>
      </c>
      <c r="DL337" s="153">
        <v>5.9543999999999997</v>
      </c>
      <c r="DM337" s="153">
        <v>4.7171000000000003</v>
      </c>
      <c r="DN337" s="153">
        <v>139.3887</v>
      </c>
      <c r="DO337" s="153">
        <v>7.4572000000000003</v>
      </c>
      <c r="DP337" s="153">
        <v>28.978400000000001</v>
      </c>
      <c r="DQ337" s="153">
        <v>7.1581999999999999</v>
      </c>
      <c r="DR337" s="153" t="s">
        <v>7469</v>
      </c>
      <c r="DS337" s="153">
        <v>2.5697999999999999</v>
      </c>
      <c r="DT337" s="153">
        <v>20.7119</v>
      </c>
      <c r="DU337" s="153">
        <v>11.637499999999999</v>
      </c>
      <c r="DV337" s="153" t="s">
        <v>7469</v>
      </c>
      <c r="DW337" s="153" t="s">
        <v>7469</v>
      </c>
      <c r="DX337" s="153">
        <v>2.91</v>
      </c>
      <c r="DY337" s="153">
        <v>1.7085999999999999</v>
      </c>
      <c r="DZ337" s="153">
        <v>0.82699999999999996</v>
      </c>
      <c r="EA337" s="153">
        <v>8.5343</v>
      </c>
      <c r="EB337" s="153" t="s">
        <v>7469</v>
      </c>
      <c r="EC337" s="153">
        <v>49.269100000000002</v>
      </c>
      <c r="ED337" s="153" t="s">
        <v>7469</v>
      </c>
      <c r="EE337" s="153" t="s">
        <v>7469</v>
      </c>
      <c r="EF337" s="153">
        <v>28.454699999999999</v>
      </c>
      <c r="EG337" s="153">
        <v>13.653499999999999</v>
      </c>
      <c r="EH337" s="153" t="s">
        <v>7469</v>
      </c>
      <c r="EI337" s="153">
        <v>1.2269000000000001</v>
      </c>
      <c r="EJ337" s="153" t="s">
        <v>7469</v>
      </c>
      <c r="EK337" s="153" t="s">
        <v>7469</v>
      </c>
      <c r="EL337" s="153" t="s">
        <v>7469</v>
      </c>
      <c r="EM337" s="153">
        <v>23.433700000000002</v>
      </c>
      <c r="EN337" s="153" t="s">
        <v>7469</v>
      </c>
    </row>
    <row r="338" spans="3:144">
      <c r="C338" s="120"/>
      <c r="D338" s="103"/>
      <c r="E338" s="120" t="s">
        <v>7693</v>
      </c>
      <c r="F338" s="126" t="s">
        <v>8154</v>
      </c>
      <c r="G338" s="151" t="s">
        <v>8090</v>
      </c>
      <c r="H338" s="152" t="s">
        <v>8097</v>
      </c>
      <c r="I338" s="153">
        <v>102.3366</v>
      </c>
      <c r="J338" s="153">
        <v>8.6630000000000003</v>
      </c>
      <c r="K338" s="153">
        <v>72.8</v>
      </c>
      <c r="L338" s="153">
        <v>3.0150000000000001</v>
      </c>
      <c r="M338" s="153" t="s">
        <v>7469</v>
      </c>
      <c r="N338" s="153">
        <v>105</v>
      </c>
      <c r="O338" s="153">
        <v>574</v>
      </c>
      <c r="P338" s="153">
        <v>0.995</v>
      </c>
      <c r="Q338" s="153">
        <v>0.39379999999999998</v>
      </c>
      <c r="R338" s="153">
        <v>67</v>
      </c>
      <c r="S338" s="153">
        <v>0.39290000000000003</v>
      </c>
      <c r="T338" s="153" t="s">
        <v>7469</v>
      </c>
      <c r="U338" s="153" t="s">
        <v>7469</v>
      </c>
      <c r="V338" s="153">
        <v>42.648000000000003</v>
      </c>
      <c r="W338" s="153">
        <v>11.676299999999999</v>
      </c>
      <c r="X338" s="153">
        <v>283</v>
      </c>
      <c r="Y338" s="153">
        <v>3.7084000000000001</v>
      </c>
      <c r="Z338" s="153">
        <v>27.036100000000001</v>
      </c>
      <c r="AA338" s="153">
        <v>30.867599999999999</v>
      </c>
      <c r="AB338" s="153" t="s">
        <v>7469</v>
      </c>
      <c r="AC338" s="153">
        <v>1.0999999999999999E-2</v>
      </c>
      <c r="AD338" s="153">
        <v>1.0734999999999999</v>
      </c>
      <c r="AE338" s="153">
        <v>1.9470000000000001</v>
      </c>
      <c r="AF338" s="153">
        <v>6.1741000000000001</v>
      </c>
      <c r="AG338" s="153">
        <v>39.277000000000001</v>
      </c>
      <c r="AH338" s="153" t="s">
        <v>7469</v>
      </c>
      <c r="AI338" s="153">
        <v>9.5737000000000005</v>
      </c>
      <c r="AJ338" s="153">
        <v>53.85</v>
      </c>
      <c r="AK338" s="153" t="s">
        <v>7469</v>
      </c>
      <c r="AL338" s="153" t="s">
        <v>7469</v>
      </c>
      <c r="AM338" s="153" t="s">
        <v>7469</v>
      </c>
      <c r="AN338" s="153">
        <v>40.6631</v>
      </c>
      <c r="AO338" s="153">
        <v>14.1533</v>
      </c>
      <c r="AP338" s="153" t="s">
        <v>7469</v>
      </c>
      <c r="AQ338" s="153">
        <v>8.2400000000000001E-2</v>
      </c>
      <c r="AR338" s="153">
        <v>32.465000000000003</v>
      </c>
      <c r="AS338" s="153" t="s">
        <v>7469</v>
      </c>
      <c r="AT338" s="153">
        <v>2.7456999999999998</v>
      </c>
      <c r="AU338" s="153">
        <v>0.28039999999999998</v>
      </c>
      <c r="AV338" s="153">
        <v>57.811</v>
      </c>
      <c r="AW338" s="153" t="s">
        <v>7469</v>
      </c>
      <c r="AX338" s="153" t="s">
        <v>7469</v>
      </c>
      <c r="AY338" s="153" t="s">
        <v>7469</v>
      </c>
      <c r="AZ338" s="153">
        <v>12.553000000000001</v>
      </c>
      <c r="BA338" s="153" t="s">
        <v>7469</v>
      </c>
      <c r="BB338" s="153" t="s">
        <v>7469</v>
      </c>
      <c r="BC338" s="153" t="s">
        <v>7469</v>
      </c>
      <c r="BD338" s="153" t="s">
        <v>7469</v>
      </c>
      <c r="BE338" s="153">
        <v>8.2000000000000007E-3</v>
      </c>
      <c r="BF338" s="153">
        <v>0.4158</v>
      </c>
      <c r="BG338" s="153">
        <v>20.356999999999999</v>
      </c>
      <c r="BH338" s="153" t="s">
        <v>7469</v>
      </c>
      <c r="BI338" s="153">
        <v>11.436999999999999</v>
      </c>
      <c r="BJ338" s="153">
        <v>1.4103000000000001</v>
      </c>
      <c r="BK338" s="153" t="s">
        <v>7469</v>
      </c>
      <c r="BL338" s="153">
        <v>7.3205999999999998</v>
      </c>
      <c r="BM338" s="153" t="s">
        <v>7469</v>
      </c>
      <c r="BN338" s="153">
        <v>52.89</v>
      </c>
      <c r="BO338" s="153">
        <v>6.0551000000000004</v>
      </c>
      <c r="BP338" s="153" t="s">
        <v>7469</v>
      </c>
      <c r="BQ338" s="153">
        <v>1.3275999999999999</v>
      </c>
      <c r="BR338" s="153" t="s">
        <v>7469</v>
      </c>
      <c r="BS338" s="153">
        <v>38.582000000000001</v>
      </c>
      <c r="BT338" s="153" t="s">
        <v>7469</v>
      </c>
      <c r="BU338" s="153">
        <v>19.883099999999999</v>
      </c>
      <c r="BV338" s="153" t="s">
        <v>7469</v>
      </c>
      <c r="BW338" s="153" t="s">
        <v>7469</v>
      </c>
      <c r="BX338" s="153">
        <v>5.1761999999999997</v>
      </c>
      <c r="BY338" s="153" t="s">
        <v>7469</v>
      </c>
      <c r="BZ338" s="153" t="s">
        <v>7469</v>
      </c>
      <c r="CA338" s="153">
        <v>101.664</v>
      </c>
      <c r="CB338" s="153">
        <v>1.7677</v>
      </c>
      <c r="CC338" s="153">
        <v>22.7011</v>
      </c>
      <c r="CD338" s="153" t="s">
        <v>7469</v>
      </c>
      <c r="CE338" s="153" t="s">
        <v>7469</v>
      </c>
      <c r="CF338" s="153" t="s">
        <v>7469</v>
      </c>
      <c r="CG338" s="153" t="s">
        <v>7469</v>
      </c>
      <c r="CH338" s="153">
        <v>0.73670000000000002</v>
      </c>
      <c r="CI338" s="153">
        <v>58.065600000000003</v>
      </c>
      <c r="CJ338" s="153" t="s">
        <v>7469</v>
      </c>
      <c r="CK338" s="153">
        <v>0.1046</v>
      </c>
      <c r="CL338" s="153" t="s">
        <v>7469</v>
      </c>
      <c r="CM338" s="153" t="s">
        <v>7469</v>
      </c>
      <c r="CN338" s="153" t="s">
        <v>7469</v>
      </c>
      <c r="CO338" s="153">
        <v>1.5546</v>
      </c>
      <c r="CP338" s="153">
        <v>2.6674000000000002</v>
      </c>
      <c r="CQ338" s="153" t="s">
        <v>7469</v>
      </c>
      <c r="CR338" s="153" t="s">
        <v>7469</v>
      </c>
      <c r="CS338" s="153">
        <v>18.716000000000001</v>
      </c>
      <c r="CT338" s="153">
        <v>0.65600000000000003</v>
      </c>
      <c r="CU338" s="153">
        <v>3.8814000000000002</v>
      </c>
      <c r="CV338" s="153" t="s">
        <v>7469</v>
      </c>
      <c r="CW338" s="153" t="s">
        <v>7469</v>
      </c>
      <c r="CX338" s="153" t="s">
        <v>7469</v>
      </c>
      <c r="CY338" s="153">
        <v>3.7883</v>
      </c>
      <c r="CZ338" s="153" t="s">
        <v>7469</v>
      </c>
      <c r="DA338" s="153" t="s">
        <v>7469</v>
      </c>
      <c r="DB338" s="153" t="s">
        <v>7469</v>
      </c>
      <c r="DC338" s="153">
        <v>5.7976000000000001</v>
      </c>
      <c r="DD338" s="153">
        <v>3.5811999999999999</v>
      </c>
      <c r="DE338" s="153" t="s">
        <v>7469</v>
      </c>
      <c r="DF338" s="153" t="s">
        <v>7469</v>
      </c>
      <c r="DG338" s="153">
        <v>3.1242000000000001</v>
      </c>
      <c r="DH338" s="153">
        <v>0</v>
      </c>
      <c r="DI338" s="153" t="s">
        <v>7469</v>
      </c>
      <c r="DJ338" s="153" t="s">
        <v>7469</v>
      </c>
      <c r="DK338" s="153">
        <v>0.3508</v>
      </c>
      <c r="DL338" s="153" t="s">
        <v>7469</v>
      </c>
      <c r="DM338" s="153">
        <v>4.3467000000000002</v>
      </c>
      <c r="DN338" s="153">
        <v>119.7555</v>
      </c>
      <c r="DO338" s="153">
        <v>2.5598999999999998</v>
      </c>
      <c r="DP338" s="153">
        <v>21.553699999999999</v>
      </c>
      <c r="DQ338" s="153">
        <v>7.2442000000000002</v>
      </c>
      <c r="DR338" s="153" t="s">
        <v>7469</v>
      </c>
      <c r="DS338" s="153">
        <v>2.7717000000000001</v>
      </c>
      <c r="DT338" s="153">
        <v>28.073699999999999</v>
      </c>
      <c r="DU338" s="153">
        <v>16.197199999999999</v>
      </c>
      <c r="DV338" s="153" t="s">
        <v>7469</v>
      </c>
      <c r="DW338" s="153" t="s">
        <v>7469</v>
      </c>
      <c r="DX338" s="153">
        <v>2.3904000000000001</v>
      </c>
      <c r="DY338" s="153">
        <v>4.7207999999999997</v>
      </c>
      <c r="DZ338" s="153">
        <v>0.40949999999999998</v>
      </c>
      <c r="EA338" s="153">
        <v>10.5939</v>
      </c>
      <c r="EB338" s="153" t="s">
        <v>7469</v>
      </c>
      <c r="EC338" s="153">
        <v>36.866</v>
      </c>
      <c r="ED338" s="153" t="s">
        <v>7469</v>
      </c>
      <c r="EE338" s="153">
        <v>2.3679999999999999</v>
      </c>
      <c r="EF338" s="153">
        <v>28.009599999999999</v>
      </c>
      <c r="EG338" s="153">
        <v>14.434900000000001</v>
      </c>
      <c r="EH338" s="153" t="s">
        <v>7469</v>
      </c>
      <c r="EI338" s="153">
        <v>0.91559999999999997</v>
      </c>
      <c r="EJ338" s="153" t="s">
        <v>7469</v>
      </c>
      <c r="EK338" s="153" t="s">
        <v>7469</v>
      </c>
      <c r="EL338" s="153" t="s">
        <v>7469</v>
      </c>
      <c r="EM338" s="153">
        <v>32.3018</v>
      </c>
      <c r="EN338" s="153" t="s">
        <v>7469</v>
      </c>
    </row>
    <row r="339" spans="3:144">
      <c r="C339" s="120"/>
      <c r="D339" s="103"/>
      <c r="E339" s="120" t="s">
        <v>8099</v>
      </c>
      <c r="F339" s="126" t="s">
        <v>8154</v>
      </c>
      <c r="G339" s="151" t="s">
        <v>8090</v>
      </c>
      <c r="H339" s="152" t="s">
        <v>8097</v>
      </c>
      <c r="I339" s="153">
        <v>102.3366</v>
      </c>
      <c r="J339" s="153">
        <v>8.6630000000000003</v>
      </c>
      <c r="K339" s="153">
        <v>72.8</v>
      </c>
      <c r="L339" s="153">
        <v>3.0150000000000001</v>
      </c>
      <c r="M339" s="153" t="s">
        <v>7469</v>
      </c>
      <c r="N339" s="153">
        <v>105</v>
      </c>
      <c r="O339" s="153">
        <v>574</v>
      </c>
      <c r="P339" s="153">
        <v>0.995</v>
      </c>
      <c r="Q339" s="153">
        <v>0.39379999999999998</v>
      </c>
      <c r="R339" s="153">
        <v>67</v>
      </c>
      <c r="S339" s="153">
        <v>0.39290000000000003</v>
      </c>
      <c r="T339" s="153" t="s">
        <v>7469</v>
      </c>
      <c r="U339" s="153" t="s">
        <v>7469</v>
      </c>
      <c r="V339" s="153">
        <v>42.648000000000003</v>
      </c>
      <c r="W339" s="153">
        <v>11.676299999999999</v>
      </c>
      <c r="X339" s="153">
        <v>283</v>
      </c>
      <c r="Y339" s="153">
        <v>3.7084000000000001</v>
      </c>
      <c r="Z339" s="153">
        <v>27.036100000000001</v>
      </c>
      <c r="AA339" s="153">
        <v>30.867599999999999</v>
      </c>
      <c r="AB339" s="153" t="s">
        <v>7469</v>
      </c>
      <c r="AC339" s="153">
        <v>1.0999999999999999E-2</v>
      </c>
      <c r="AD339" s="153">
        <v>1.0734999999999999</v>
      </c>
      <c r="AE339" s="153">
        <v>1.9470000000000001</v>
      </c>
      <c r="AF339" s="153">
        <v>6.1741000000000001</v>
      </c>
      <c r="AG339" s="153">
        <v>39.277000000000001</v>
      </c>
      <c r="AH339" s="153" t="s">
        <v>7469</v>
      </c>
      <c r="AI339" s="153">
        <v>9.5737000000000005</v>
      </c>
      <c r="AJ339" s="153">
        <v>53.85</v>
      </c>
      <c r="AK339" s="153" t="s">
        <v>7469</v>
      </c>
      <c r="AL339" s="153" t="s">
        <v>7469</v>
      </c>
      <c r="AM339" s="153" t="s">
        <v>7469</v>
      </c>
      <c r="AN339" s="153">
        <v>40.6631</v>
      </c>
      <c r="AO339" s="153">
        <v>14.1533</v>
      </c>
      <c r="AP339" s="153" t="s">
        <v>7469</v>
      </c>
      <c r="AQ339" s="153">
        <v>8.2400000000000001E-2</v>
      </c>
      <c r="AR339" s="153">
        <v>32.465000000000003</v>
      </c>
      <c r="AS339" s="153" t="s">
        <v>7469</v>
      </c>
      <c r="AT339" s="153">
        <v>2.7456999999999998</v>
      </c>
      <c r="AU339" s="153">
        <v>0.28039999999999998</v>
      </c>
      <c r="AV339" s="153">
        <v>57.811</v>
      </c>
      <c r="AW339" s="153" t="s">
        <v>7469</v>
      </c>
      <c r="AX339" s="153" t="s">
        <v>7469</v>
      </c>
      <c r="AY339" s="153" t="s">
        <v>7469</v>
      </c>
      <c r="AZ339" s="153">
        <v>12.553000000000001</v>
      </c>
      <c r="BA339" s="153" t="s">
        <v>7469</v>
      </c>
      <c r="BB339" s="153" t="s">
        <v>7469</v>
      </c>
      <c r="BC339" s="153" t="s">
        <v>7469</v>
      </c>
      <c r="BD339" s="153" t="s">
        <v>7469</v>
      </c>
      <c r="BE339" s="153">
        <v>8.2000000000000007E-3</v>
      </c>
      <c r="BF339" s="153">
        <v>0.4158</v>
      </c>
      <c r="BG339" s="153">
        <v>20.356999999999999</v>
      </c>
      <c r="BH339" s="153" t="s">
        <v>7469</v>
      </c>
      <c r="BI339" s="153">
        <v>11.436999999999999</v>
      </c>
      <c r="BJ339" s="153">
        <v>1.4103000000000001</v>
      </c>
      <c r="BK339" s="153" t="s">
        <v>7469</v>
      </c>
      <c r="BL339" s="153">
        <v>7.3205999999999998</v>
      </c>
      <c r="BM339" s="153" t="s">
        <v>7469</v>
      </c>
      <c r="BN339" s="153">
        <v>52.89</v>
      </c>
      <c r="BO339" s="153">
        <v>6.0551000000000004</v>
      </c>
      <c r="BP339" s="153" t="s">
        <v>7469</v>
      </c>
      <c r="BQ339" s="153">
        <v>1.3275999999999999</v>
      </c>
      <c r="BR339" s="153" t="s">
        <v>7469</v>
      </c>
      <c r="BS339" s="153">
        <v>38.582000000000001</v>
      </c>
      <c r="BT339" s="153" t="s">
        <v>7469</v>
      </c>
      <c r="BU339" s="153">
        <v>19.883099999999999</v>
      </c>
      <c r="BV339" s="153" t="s">
        <v>7469</v>
      </c>
      <c r="BW339" s="153" t="s">
        <v>7469</v>
      </c>
      <c r="BX339" s="153">
        <v>5.1761999999999997</v>
      </c>
      <c r="BY339" s="153" t="s">
        <v>7469</v>
      </c>
      <c r="BZ339" s="153" t="s">
        <v>7469</v>
      </c>
      <c r="CA339" s="153">
        <v>101.664</v>
      </c>
      <c r="CB339" s="153">
        <v>1.7677</v>
      </c>
      <c r="CC339" s="153">
        <v>22.7011</v>
      </c>
      <c r="CD339" s="153" t="s">
        <v>7469</v>
      </c>
      <c r="CE339" s="153" t="s">
        <v>7469</v>
      </c>
      <c r="CF339" s="153" t="s">
        <v>7469</v>
      </c>
      <c r="CG339" s="153" t="s">
        <v>7469</v>
      </c>
      <c r="CH339" s="153">
        <v>0.73670000000000002</v>
      </c>
      <c r="CI339" s="153">
        <v>58.065600000000003</v>
      </c>
      <c r="CJ339" s="153" t="s">
        <v>7469</v>
      </c>
      <c r="CK339" s="153" t="s">
        <v>7469</v>
      </c>
      <c r="CL339" s="153" t="s">
        <v>7469</v>
      </c>
      <c r="CM339" s="153" t="s">
        <v>7469</v>
      </c>
      <c r="CN339" s="153" t="s">
        <v>7469</v>
      </c>
      <c r="CO339" s="153">
        <v>1.5546</v>
      </c>
      <c r="CP339" s="153">
        <v>2.6674000000000002</v>
      </c>
      <c r="CQ339" s="153" t="s">
        <v>7469</v>
      </c>
      <c r="CR339" s="153" t="s">
        <v>7469</v>
      </c>
      <c r="CS339" s="153">
        <v>18.716000000000001</v>
      </c>
      <c r="CT339" s="153">
        <v>0.65600000000000003</v>
      </c>
      <c r="CU339" s="153">
        <v>3.8814000000000002</v>
      </c>
      <c r="CV339" s="153" t="s">
        <v>7469</v>
      </c>
      <c r="CW339" s="153" t="s">
        <v>7469</v>
      </c>
      <c r="CX339" s="153" t="s">
        <v>7469</v>
      </c>
      <c r="CY339" s="153">
        <v>3.7883</v>
      </c>
      <c r="CZ339" s="153" t="s">
        <v>7469</v>
      </c>
      <c r="DA339" s="153" t="s">
        <v>7469</v>
      </c>
      <c r="DB339" s="153" t="s">
        <v>7469</v>
      </c>
      <c r="DC339" s="153">
        <v>5.7976000000000001</v>
      </c>
      <c r="DD339" s="153">
        <v>3.5811999999999999</v>
      </c>
      <c r="DE339" s="153" t="s">
        <v>7469</v>
      </c>
      <c r="DF339" s="153" t="s">
        <v>7469</v>
      </c>
      <c r="DG339" s="153">
        <v>3.1242000000000001</v>
      </c>
      <c r="DH339" s="153">
        <v>0</v>
      </c>
      <c r="DI339" s="153" t="s">
        <v>7469</v>
      </c>
      <c r="DJ339" s="153" t="s">
        <v>7469</v>
      </c>
      <c r="DK339" s="153">
        <v>0.3508</v>
      </c>
      <c r="DL339" s="153" t="s">
        <v>7469</v>
      </c>
      <c r="DM339" s="153">
        <v>4.3467000000000002</v>
      </c>
      <c r="DN339" s="153">
        <v>119.7555</v>
      </c>
      <c r="DO339" s="153">
        <v>2.5598999999999998</v>
      </c>
      <c r="DP339" s="153">
        <v>21.553699999999999</v>
      </c>
      <c r="DQ339" s="153">
        <v>7.2442000000000002</v>
      </c>
      <c r="DR339" s="153" t="s">
        <v>7469</v>
      </c>
      <c r="DS339" s="153">
        <v>2.7717000000000001</v>
      </c>
      <c r="DT339" s="153">
        <v>28.073699999999999</v>
      </c>
      <c r="DU339" s="153">
        <v>16.197199999999999</v>
      </c>
      <c r="DV339" s="153" t="s">
        <v>7469</v>
      </c>
      <c r="DW339" s="153" t="s">
        <v>7469</v>
      </c>
      <c r="DX339" s="153">
        <v>2.3904000000000001</v>
      </c>
      <c r="DY339" s="153">
        <v>4.7207999999999997</v>
      </c>
      <c r="DZ339" s="153">
        <v>0.40949999999999998</v>
      </c>
      <c r="EA339" s="153">
        <v>10.5939</v>
      </c>
      <c r="EB339" s="153" t="s">
        <v>7469</v>
      </c>
      <c r="EC339" s="153">
        <v>36.866</v>
      </c>
      <c r="ED339" s="153" t="s">
        <v>7469</v>
      </c>
      <c r="EE339" s="153">
        <v>2.3679999999999999</v>
      </c>
      <c r="EF339" s="153">
        <v>28.009599999999999</v>
      </c>
      <c r="EG339" s="153">
        <v>14.434900000000001</v>
      </c>
      <c r="EH339" s="153" t="s">
        <v>7469</v>
      </c>
      <c r="EI339" s="153">
        <v>0.91559999999999997</v>
      </c>
      <c r="EJ339" s="153" t="s">
        <v>7469</v>
      </c>
      <c r="EK339" s="153" t="s">
        <v>7469</v>
      </c>
      <c r="EL339" s="153" t="s">
        <v>7469</v>
      </c>
      <c r="EM339" s="153">
        <v>32.3018</v>
      </c>
      <c r="EN339" s="153" t="s">
        <v>7469</v>
      </c>
    </row>
    <row r="340" spans="3:144">
      <c r="C340" s="120"/>
      <c r="D340" s="103"/>
      <c r="E340" s="120" t="s">
        <v>8100</v>
      </c>
      <c r="F340" s="126" t="s">
        <v>8154</v>
      </c>
      <c r="G340" s="151" t="s">
        <v>8090</v>
      </c>
      <c r="H340" s="152" t="s">
        <v>8097</v>
      </c>
      <c r="I340" s="153" t="s">
        <v>7469</v>
      </c>
      <c r="J340" s="153" t="s">
        <v>7469</v>
      </c>
      <c r="K340" s="153" t="s">
        <v>7469</v>
      </c>
      <c r="L340" s="153" t="s">
        <v>7469</v>
      </c>
      <c r="M340" s="153" t="s">
        <v>7469</v>
      </c>
      <c r="N340" s="153">
        <v>102</v>
      </c>
      <c r="O340" s="153">
        <v>602</v>
      </c>
      <c r="P340" s="153" t="s">
        <v>7469</v>
      </c>
      <c r="Q340" s="153" t="s">
        <v>7469</v>
      </c>
      <c r="R340" s="153">
        <v>64</v>
      </c>
      <c r="S340" s="153" t="s">
        <v>7469</v>
      </c>
      <c r="T340" s="153" t="s">
        <v>7469</v>
      </c>
      <c r="U340" s="153" t="s">
        <v>7469</v>
      </c>
      <c r="V340" s="153" t="s">
        <v>7469</v>
      </c>
      <c r="W340" s="153" t="s">
        <v>7469</v>
      </c>
      <c r="X340" s="153" t="s">
        <v>7469</v>
      </c>
      <c r="Y340" s="153" t="s">
        <v>7469</v>
      </c>
      <c r="Z340" s="153" t="s">
        <v>7469</v>
      </c>
      <c r="AA340" s="153" t="s">
        <v>7469</v>
      </c>
      <c r="AB340" s="153" t="s">
        <v>7469</v>
      </c>
      <c r="AC340" s="153" t="s">
        <v>7469</v>
      </c>
      <c r="AD340" s="153" t="s">
        <v>7469</v>
      </c>
      <c r="AE340" s="153">
        <v>2.4617</v>
      </c>
      <c r="AF340" s="153">
        <v>5.9051999999999998</v>
      </c>
      <c r="AG340" s="153" t="s">
        <v>7469</v>
      </c>
      <c r="AH340" s="153" t="s">
        <v>7469</v>
      </c>
      <c r="AI340" s="153" t="s">
        <v>7469</v>
      </c>
      <c r="AJ340" s="153" t="s">
        <v>7469</v>
      </c>
      <c r="AK340" s="153" t="s">
        <v>7469</v>
      </c>
      <c r="AL340" s="153" t="s">
        <v>7469</v>
      </c>
      <c r="AM340" s="153" t="s">
        <v>7469</v>
      </c>
      <c r="AN340" s="153" t="s">
        <v>7469</v>
      </c>
      <c r="AO340" s="153" t="s">
        <v>7469</v>
      </c>
      <c r="AP340" s="153" t="s">
        <v>7469</v>
      </c>
      <c r="AQ340" s="153" t="s">
        <v>7469</v>
      </c>
      <c r="AR340" s="153" t="s">
        <v>7469</v>
      </c>
      <c r="AS340" s="153" t="s">
        <v>7469</v>
      </c>
      <c r="AT340" s="153" t="s">
        <v>7469</v>
      </c>
      <c r="AU340" s="153" t="s">
        <v>7469</v>
      </c>
      <c r="AV340" s="153" t="s">
        <v>7469</v>
      </c>
      <c r="AW340" s="153" t="s">
        <v>7469</v>
      </c>
      <c r="AX340" s="153" t="s">
        <v>7469</v>
      </c>
      <c r="AY340" s="153" t="s">
        <v>7469</v>
      </c>
      <c r="AZ340" s="153" t="s">
        <v>7469</v>
      </c>
      <c r="BA340" s="153" t="s">
        <v>7469</v>
      </c>
      <c r="BB340" s="153" t="s">
        <v>7469</v>
      </c>
      <c r="BC340" s="153" t="s">
        <v>7469</v>
      </c>
      <c r="BD340" s="153" t="s">
        <v>7469</v>
      </c>
      <c r="BE340" s="153" t="s">
        <v>7469</v>
      </c>
      <c r="BF340" s="153" t="s">
        <v>7469</v>
      </c>
      <c r="BG340" s="153">
        <v>27.138999999999999</v>
      </c>
      <c r="BH340" s="153" t="s">
        <v>7469</v>
      </c>
      <c r="BI340" s="153" t="s">
        <v>7469</v>
      </c>
      <c r="BJ340" s="153">
        <v>1.1617</v>
      </c>
      <c r="BK340" s="153" t="s">
        <v>7469</v>
      </c>
      <c r="BL340" s="153" t="s">
        <v>7469</v>
      </c>
      <c r="BM340" s="153" t="s">
        <v>7469</v>
      </c>
      <c r="BN340" s="153">
        <v>49.435000000000002</v>
      </c>
      <c r="BO340" s="153">
        <v>1.0141</v>
      </c>
      <c r="BP340" s="153" t="s">
        <v>7469</v>
      </c>
      <c r="BQ340" s="153" t="s">
        <v>7469</v>
      </c>
      <c r="BR340" s="153" t="s">
        <v>7469</v>
      </c>
      <c r="BS340" s="153" t="s">
        <v>7469</v>
      </c>
      <c r="BT340" s="153" t="s">
        <v>7469</v>
      </c>
      <c r="BU340" s="153" t="s">
        <v>7469</v>
      </c>
      <c r="BV340" s="153" t="s">
        <v>7469</v>
      </c>
      <c r="BW340" s="153" t="s">
        <v>7469</v>
      </c>
      <c r="BX340" s="153" t="s">
        <v>7469</v>
      </c>
      <c r="BY340" s="153" t="s">
        <v>7469</v>
      </c>
      <c r="BZ340" s="153" t="s">
        <v>7469</v>
      </c>
      <c r="CA340" s="153">
        <v>126.83199999999999</v>
      </c>
      <c r="CB340" s="153" t="s">
        <v>7469</v>
      </c>
      <c r="CC340" s="153" t="s">
        <v>7469</v>
      </c>
      <c r="CD340" s="153" t="s">
        <v>7469</v>
      </c>
      <c r="CE340" s="153" t="s">
        <v>7469</v>
      </c>
      <c r="CF340" s="153" t="s">
        <v>7469</v>
      </c>
      <c r="CG340" s="153" t="s">
        <v>7469</v>
      </c>
      <c r="CH340" s="153" t="s">
        <v>7469</v>
      </c>
      <c r="CI340" s="153" t="s">
        <v>7469</v>
      </c>
      <c r="CJ340" s="153" t="s">
        <v>7469</v>
      </c>
      <c r="CK340" s="153" t="s">
        <v>7469</v>
      </c>
      <c r="CL340" s="153" t="s">
        <v>7469</v>
      </c>
      <c r="CM340" s="153" t="s">
        <v>7469</v>
      </c>
      <c r="CN340" s="153" t="s">
        <v>7469</v>
      </c>
      <c r="CO340" s="153" t="s">
        <v>7469</v>
      </c>
      <c r="CP340" s="153" t="s">
        <v>7469</v>
      </c>
      <c r="CQ340" s="153" t="s">
        <v>7469</v>
      </c>
      <c r="CR340" s="153" t="s">
        <v>7469</v>
      </c>
      <c r="CS340" s="153" t="s">
        <v>7469</v>
      </c>
      <c r="CT340" s="153" t="s">
        <v>7469</v>
      </c>
      <c r="CU340" s="153">
        <v>4.4855999999999998</v>
      </c>
      <c r="CV340" s="153" t="s">
        <v>7469</v>
      </c>
      <c r="CW340" s="153" t="s">
        <v>7469</v>
      </c>
      <c r="CX340" s="153" t="s">
        <v>7469</v>
      </c>
      <c r="CY340" s="153" t="s">
        <v>7469</v>
      </c>
      <c r="CZ340" s="153" t="s">
        <v>7469</v>
      </c>
      <c r="DA340" s="153" t="s">
        <v>7469</v>
      </c>
      <c r="DB340" s="153" t="s">
        <v>7469</v>
      </c>
      <c r="DC340" s="153" t="s">
        <v>7469</v>
      </c>
      <c r="DD340" s="153" t="s">
        <v>7469</v>
      </c>
      <c r="DE340" s="153" t="s">
        <v>7469</v>
      </c>
      <c r="DF340" s="153" t="s">
        <v>7469</v>
      </c>
      <c r="DG340" s="153" t="s">
        <v>7469</v>
      </c>
      <c r="DH340" s="153">
        <v>0</v>
      </c>
      <c r="DI340" s="153" t="s">
        <v>7469</v>
      </c>
      <c r="DJ340" s="153" t="s">
        <v>7469</v>
      </c>
      <c r="DK340" s="153">
        <v>0.79620000000000002</v>
      </c>
      <c r="DL340" s="153" t="s">
        <v>7469</v>
      </c>
      <c r="DM340" s="153" t="s">
        <v>7469</v>
      </c>
      <c r="DN340" s="153" t="s">
        <v>7469</v>
      </c>
      <c r="DO340" s="153" t="s">
        <v>7469</v>
      </c>
      <c r="DP340" s="153" t="s">
        <v>7469</v>
      </c>
      <c r="DQ340" s="153">
        <v>7.6326000000000001</v>
      </c>
      <c r="DR340" s="153" t="s">
        <v>7469</v>
      </c>
      <c r="DS340" s="153" t="s">
        <v>7469</v>
      </c>
      <c r="DT340" s="153" t="s">
        <v>7469</v>
      </c>
      <c r="DU340" s="153" t="s">
        <v>7469</v>
      </c>
      <c r="DV340" s="153" t="s">
        <v>7469</v>
      </c>
      <c r="DW340" s="153" t="s">
        <v>7469</v>
      </c>
      <c r="DX340" s="153" t="s">
        <v>7469</v>
      </c>
      <c r="DY340" s="153" t="s">
        <v>7469</v>
      </c>
      <c r="DZ340" s="153" t="s">
        <v>7469</v>
      </c>
      <c r="EA340" s="153" t="s">
        <v>7469</v>
      </c>
      <c r="EB340" s="153" t="s">
        <v>7469</v>
      </c>
      <c r="EC340" s="153" t="s">
        <v>7469</v>
      </c>
      <c r="ED340" s="153" t="s">
        <v>7469</v>
      </c>
      <c r="EE340" s="153">
        <v>2.4950000000000001</v>
      </c>
      <c r="EF340" s="153" t="s">
        <v>7469</v>
      </c>
      <c r="EG340" s="153" t="s">
        <v>7469</v>
      </c>
      <c r="EH340" s="153" t="s">
        <v>7469</v>
      </c>
      <c r="EI340" s="153" t="s">
        <v>7469</v>
      </c>
      <c r="EJ340" s="153" t="s">
        <v>7469</v>
      </c>
      <c r="EK340" s="153" t="s">
        <v>7469</v>
      </c>
      <c r="EL340" s="153" t="s">
        <v>7469</v>
      </c>
      <c r="EM340" s="153" t="s">
        <v>7469</v>
      </c>
      <c r="EN340" s="153" t="s">
        <v>7469</v>
      </c>
    </row>
    <row r="341" spans="3:144">
      <c r="C341" s="120"/>
      <c r="D341" s="103"/>
      <c r="E341" s="120" t="s">
        <v>8101</v>
      </c>
      <c r="F341" s="126" t="s">
        <v>8154</v>
      </c>
      <c r="G341" s="151" t="s">
        <v>8090</v>
      </c>
      <c r="H341" s="152" t="s">
        <v>8097</v>
      </c>
      <c r="I341" s="153" t="s">
        <v>7469</v>
      </c>
      <c r="J341" s="153" t="s">
        <v>7469</v>
      </c>
      <c r="K341" s="153" t="s">
        <v>7469</v>
      </c>
      <c r="L341" s="153" t="s">
        <v>7469</v>
      </c>
      <c r="M341" s="153" t="s">
        <v>7469</v>
      </c>
      <c r="N341" s="153">
        <v>119</v>
      </c>
      <c r="O341" s="153">
        <v>604</v>
      </c>
      <c r="P341" s="153" t="s">
        <v>7469</v>
      </c>
      <c r="Q341" s="153" t="s">
        <v>7469</v>
      </c>
      <c r="R341" s="153">
        <v>62</v>
      </c>
      <c r="S341" s="153" t="s">
        <v>7469</v>
      </c>
      <c r="T341" s="153" t="s">
        <v>7469</v>
      </c>
      <c r="U341" s="153" t="s">
        <v>7469</v>
      </c>
      <c r="V341" s="153" t="s">
        <v>7469</v>
      </c>
      <c r="W341" s="153" t="s">
        <v>7469</v>
      </c>
      <c r="X341" s="153" t="s">
        <v>7469</v>
      </c>
      <c r="Y341" s="153" t="s">
        <v>7469</v>
      </c>
      <c r="Z341" s="153" t="s">
        <v>7469</v>
      </c>
      <c r="AA341" s="153" t="s">
        <v>7469</v>
      </c>
      <c r="AB341" s="153" t="s">
        <v>7469</v>
      </c>
      <c r="AC341" s="153" t="s">
        <v>7469</v>
      </c>
      <c r="AD341" s="153" t="s">
        <v>7469</v>
      </c>
      <c r="AE341" s="153">
        <v>2.4076</v>
      </c>
      <c r="AF341" s="153">
        <v>6.524</v>
      </c>
      <c r="AG341" s="153" t="s">
        <v>7469</v>
      </c>
      <c r="AH341" s="153" t="s">
        <v>7469</v>
      </c>
      <c r="AI341" s="153" t="s">
        <v>7469</v>
      </c>
      <c r="AJ341" s="153" t="s">
        <v>7469</v>
      </c>
      <c r="AK341" s="153" t="s">
        <v>7469</v>
      </c>
      <c r="AL341" s="153" t="s">
        <v>7469</v>
      </c>
      <c r="AM341" s="153" t="s">
        <v>7469</v>
      </c>
      <c r="AN341" s="153" t="s">
        <v>7469</v>
      </c>
      <c r="AO341" s="153" t="s">
        <v>7469</v>
      </c>
      <c r="AP341" s="153" t="s">
        <v>7469</v>
      </c>
      <c r="AQ341" s="153" t="s">
        <v>7469</v>
      </c>
      <c r="AR341" s="153" t="s">
        <v>7469</v>
      </c>
      <c r="AS341" s="153" t="s">
        <v>7469</v>
      </c>
      <c r="AT341" s="153" t="s">
        <v>7469</v>
      </c>
      <c r="AU341" s="153" t="s">
        <v>7469</v>
      </c>
      <c r="AV341" s="153" t="s">
        <v>7469</v>
      </c>
      <c r="AW341" s="153" t="s">
        <v>7469</v>
      </c>
      <c r="AX341" s="153" t="s">
        <v>7469</v>
      </c>
      <c r="AY341" s="153" t="s">
        <v>7469</v>
      </c>
      <c r="AZ341" s="153" t="s">
        <v>7469</v>
      </c>
      <c r="BA341" s="153" t="s">
        <v>7469</v>
      </c>
      <c r="BB341" s="153" t="s">
        <v>7469</v>
      </c>
      <c r="BC341" s="153" t="s">
        <v>7469</v>
      </c>
      <c r="BD341" s="153" t="s">
        <v>7469</v>
      </c>
      <c r="BE341" s="153" t="s">
        <v>7469</v>
      </c>
      <c r="BF341" s="153" t="s">
        <v>7469</v>
      </c>
      <c r="BG341" s="153">
        <v>36.261000000000003</v>
      </c>
      <c r="BH341" s="153" t="s">
        <v>7469</v>
      </c>
      <c r="BI341" s="153" t="s">
        <v>7469</v>
      </c>
      <c r="BJ341" s="153">
        <v>1.2791999999999999</v>
      </c>
      <c r="BK341" s="153" t="s">
        <v>7469</v>
      </c>
      <c r="BL341" s="153" t="s">
        <v>7469</v>
      </c>
      <c r="BM341" s="153" t="s">
        <v>7469</v>
      </c>
      <c r="BN341" s="153">
        <v>49.579000000000001</v>
      </c>
      <c r="BO341" s="153" t="s">
        <v>7469</v>
      </c>
      <c r="BP341" s="153" t="s">
        <v>7469</v>
      </c>
      <c r="BQ341" s="153" t="s">
        <v>7469</v>
      </c>
      <c r="BR341" s="153" t="s">
        <v>7469</v>
      </c>
      <c r="BS341" s="153" t="s">
        <v>7469</v>
      </c>
      <c r="BT341" s="153" t="s">
        <v>7469</v>
      </c>
      <c r="BU341" s="153" t="s">
        <v>7469</v>
      </c>
      <c r="BV341" s="153" t="s">
        <v>7469</v>
      </c>
      <c r="BW341" s="153" t="s">
        <v>7469</v>
      </c>
      <c r="BX341" s="153" t="s">
        <v>7469</v>
      </c>
      <c r="BY341" s="153" t="s">
        <v>7469</v>
      </c>
      <c r="BZ341" s="153" t="s">
        <v>7469</v>
      </c>
      <c r="CA341" s="153">
        <v>140.56700000000001</v>
      </c>
      <c r="CB341" s="153" t="s">
        <v>7469</v>
      </c>
      <c r="CC341" s="153" t="s">
        <v>7469</v>
      </c>
      <c r="CD341" s="153" t="s">
        <v>7469</v>
      </c>
      <c r="CE341" s="153" t="s">
        <v>7469</v>
      </c>
      <c r="CF341" s="153" t="s">
        <v>7469</v>
      </c>
      <c r="CG341" s="153" t="s">
        <v>7469</v>
      </c>
      <c r="CH341" s="153" t="s">
        <v>7469</v>
      </c>
      <c r="CI341" s="153" t="s">
        <v>7469</v>
      </c>
      <c r="CJ341" s="153" t="s">
        <v>7469</v>
      </c>
      <c r="CK341" s="153" t="s">
        <v>7469</v>
      </c>
      <c r="CL341" s="153" t="s">
        <v>7469</v>
      </c>
      <c r="CM341" s="153" t="s">
        <v>7469</v>
      </c>
      <c r="CN341" s="153" t="s">
        <v>7469</v>
      </c>
      <c r="CO341" s="153" t="s">
        <v>7469</v>
      </c>
      <c r="CP341" s="153" t="s">
        <v>7469</v>
      </c>
      <c r="CQ341" s="153" t="s">
        <v>7469</v>
      </c>
      <c r="CR341" s="153" t="s">
        <v>7469</v>
      </c>
      <c r="CS341" s="153" t="s">
        <v>7469</v>
      </c>
      <c r="CT341" s="153" t="s">
        <v>7469</v>
      </c>
      <c r="CU341" s="153">
        <v>3.5569999999999999</v>
      </c>
      <c r="CV341" s="153" t="s">
        <v>7469</v>
      </c>
      <c r="CW341" s="153" t="s">
        <v>7469</v>
      </c>
      <c r="CX341" s="153" t="s">
        <v>7469</v>
      </c>
      <c r="CY341" s="153" t="s">
        <v>7469</v>
      </c>
      <c r="CZ341" s="153" t="s">
        <v>7469</v>
      </c>
      <c r="DA341" s="153" t="s">
        <v>7469</v>
      </c>
      <c r="DB341" s="153" t="s">
        <v>7469</v>
      </c>
      <c r="DC341" s="153" t="s">
        <v>7469</v>
      </c>
      <c r="DD341" s="153" t="s">
        <v>7469</v>
      </c>
      <c r="DE341" s="153" t="s">
        <v>7469</v>
      </c>
      <c r="DF341" s="153" t="s">
        <v>7469</v>
      </c>
      <c r="DG341" s="153" t="s">
        <v>7469</v>
      </c>
      <c r="DH341" s="153" t="s">
        <v>7469</v>
      </c>
      <c r="DI341" s="153" t="s">
        <v>7469</v>
      </c>
      <c r="DJ341" s="153" t="s">
        <v>7469</v>
      </c>
      <c r="DK341" s="153">
        <v>0.27610000000000001</v>
      </c>
      <c r="DL341" s="153" t="s">
        <v>7469</v>
      </c>
      <c r="DM341" s="153" t="s">
        <v>7469</v>
      </c>
      <c r="DN341" s="153" t="s">
        <v>7469</v>
      </c>
      <c r="DO341" s="153" t="s">
        <v>7469</v>
      </c>
      <c r="DP341" s="153" t="s">
        <v>7469</v>
      </c>
      <c r="DQ341" s="153">
        <v>7.9687000000000001</v>
      </c>
      <c r="DR341" s="153" t="s">
        <v>7469</v>
      </c>
      <c r="DS341" s="153" t="s">
        <v>7469</v>
      </c>
      <c r="DT341" s="153" t="s">
        <v>7469</v>
      </c>
      <c r="DU341" s="153" t="s">
        <v>7469</v>
      </c>
      <c r="DV341" s="153" t="s">
        <v>7469</v>
      </c>
      <c r="DW341" s="153" t="s">
        <v>7469</v>
      </c>
      <c r="DX341" s="153" t="s">
        <v>7469</v>
      </c>
      <c r="DY341" s="153" t="s">
        <v>7469</v>
      </c>
      <c r="DZ341" s="153" t="s">
        <v>7469</v>
      </c>
      <c r="EA341" s="153" t="s">
        <v>7469</v>
      </c>
      <c r="EB341" s="153" t="s">
        <v>7469</v>
      </c>
      <c r="EC341" s="153" t="s">
        <v>7469</v>
      </c>
      <c r="ED341" s="153" t="s">
        <v>7469</v>
      </c>
      <c r="EE341" s="153">
        <v>2.488</v>
      </c>
      <c r="EF341" s="153" t="s">
        <v>7469</v>
      </c>
      <c r="EG341" s="153" t="s">
        <v>7469</v>
      </c>
      <c r="EH341" s="153" t="s">
        <v>7469</v>
      </c>
      <c r="EI341" s="153" t="s">
        <v>7469</v>
      </c>
      <c r="EJ341" s="153" t="s">
        <v>7469</v>
      </c>
      <c r="EK341" s="153" t="s">
        <v>7469</v>
      </c>
      <c r="EL341" s="153" t="s">
        <v>7469</v>
      </c>
      <c r="EM341" s="153" t="s">
        <v>7469</v>
      </c>
      <c r="EN341" s="153" t="s">
        <v>7469</v>
      </c>
    </row>
    <row r="342" spans="3:144">
      <c r="C342" s="120"/>
      <c r="D342" s="103"/>
      <c r="E342" s="120" t="s">
        <v>8102</v>
      </c>
      <c r="F342" s="126" t="s">
        <v>8154</v>
      </c>
      <c r="G342" s="151" t="s">
        <v>8090</v>
      </c>
      <c r="H342" s="152" t="s">
        <v>8097</v>
      </c>
      <c r="I342" s="153" t="s">
        <v>7469</v>
      </c>
      <c r="J342" s="153" t="s">
        <v>7469</v>
      </c>
      <c r="K342" s="153" t="s">
        <v>7469</v>
      </c>
      <c r="L342" s="153" t="s">
        <v>7469</v>
      </c>
      <c r="M342" s="153" t="s">
        <v>7469</v>
      </c>
      <c r="N342" s="153" t="s">
        <v>7469</v>
      </c>
      <c r="O342" s="153">
        <v>619</v>
      </c>
      <c r="P342" s="153" t="s">
        <v>7469</v>
      </c>
      <c r="Q342" s="153" t="s">
        <v>7469</v>
      </c>
      <c r="R342" s="153" t="s">
        <v>7469</v>
      </c>
      <c r="S342" s="153" t="s">
        <v>7469</v>
      </c>
      <c r="T342" s="153" t="s">
        <v>7469</v>
      </c>
      <c r="U342" s="153" t="s">
        <v>7469</v>
      </c>
      <c r="V342" s="153" t="s">
        <v>7469</v>
      </c>
      <c r="W342" s="153" t="s">
        <v>7469</v>
      </c>
      <c r="X342" s="153" t="s">
        <v>7469</v>
      </c>
      <c r="Y342" s="153" t="s">
        <v>7469</v>
      </c>
      <c r="Z342" s="153" t="s">
        <v>7469</v>
      </c>
      <c r="AA342" s="153" t="s">
        <v>7469</v>
      </c>
      <c r="AB342" s="153" t="s">
        <v>7469</v>
      </c>
      <c r="AC342" s="153" t="s">
        <v>7469</v>
      </c>
      <c r="AD342" s="153" t="s">
        <v>7469</v>
      </c>
      <c r="AE342" s="153" t="s">
        <v>7469</v>
      </c>
      <c r="AF342" s="153" t="s">
        <v>7469</v>
      </c>
      <c r="AG342" s="153" t="s">
        <v>7469</v>
      </c>
      <c r="AH342" s="153" t="s">
        <v>7469</v>
      </c>
      <c r="AI342" s="153" t="s">
        <v>7469</v>
      </c>
      <c r="AJ342" s="153" t="s">
        <v>7469</v>
      </c>
      <c r="AK342" s="153" t="s">
        <v>7469</v>
      </c>
      <c r="AL342" s="153" t="s">
        <v>7469</v>
      </c>
      <c r="AM342" s="153" t="s">
        <v>7469</v>
      </c>
      <c r="AN342" s="153" t="s">
        <v>7469</v>
      </c>
      <c r="AO342" s="153" t="s">
        <v>7469</v>
      </c>
      <c r="AP342" s="153" t="s">
        <v>7469</v>
      </c>
      <c r="AQ342" s="153" t="s">
        <v>7469</v>
      </c>
      <c r="AR342" s="153" t="s">
        <v>7469</v>
      </c>
      <c r="AS342" s="153" t="s">
        <v>7469</v>
      </c>
      <c r="AT342" s="153" t="s">
        <v>7469</v>
      </c>
      <c r="AU342" s="153" t="s">
        <v>7469</v>
      </c>
      <c r="AV342" s="153" t="s">
        <v>7469</v>
      </c>
      <c r="AW342" s="153" t="s">
        <v>7469</v>
      </c>
      <c r="AX342" s="153" t="s">
        <v>7469</v>
      </c>
      <c r="AY342" s="153" t="s">
        <v>7469</v>
      </c>
      <c r="AZ342" s="153" t="s">
        <v>7469</v>
      </c>
      <c r="BA342" s="153" t="s">
        <v>7469</v>
      </c>
      <c r="BB342" s="153" t="s">
        <v>7469</v>
      </c>
      <c r="BC342" s="153" t="s">
        <v>7469</v>
      </c>
      <c r="BD342" s="153" t="s">
        <v>7469</v>
      </c>
      <c r="BE342" s="153" t="s">
        <v>7469</v>
      </c>
      <c r="BF342" s="153" t="s">
        <v>7469</v>
      </c>
      <c r="BG342" s="153" t="s">
        <v>7469</v>
      </c>
      <c r="BH342" s="153" t="s">
        <v>7469</v>
      </c>
      <c r="BI342" s="153" t="s">
        <v>7469</v>
      </c>
      <c r="BJ342" s="153" t="s">
        <v>7469</v>
      </c>
      <c r="BK342" s="153" t="s">
        <v>7469</v>
      </c>
      <c r="BL342" s="153" t="s">
        <v>7469</v>
      </c>
      <c r="BM342" s="153" t="s">
        <v>7469</v>
      </c>
      <c r="BN342" s="153">
        <v>45.58</v>
      </c>
      <c r="BO342" s="153" t="s">
        <v>7469</v>
      </c>
      <c r="BP342" s="153" t="s">
        <v>7469</v>
      </c>
      <c r="BQ342" s="153" t="s">
        <v>7469</v>
      </c>
      <c r="BR342" s="153" t="s">
        <v>7469</v>
      </c>
      <c r="BS342" s="153" t="s">
        <v>7469</v>
      </c>
      <c r="BT342" s="153" t="s">
        <v>7469</v>
      </c>
      <c r="BU342" s="153" t="s">
        <v>7469</v>
      </c>
      <c r="BV342" s="153" t="s">
        <v>7469</v>
      </c>
      <c r="BW342" s="153" t="s">
        <v>7469</v>
      </c>
      <c r="BX342" s="153" t="s">
        <v>7469</v>
      </c>
      <c r="BY342" s="153" t="s">
        <v>7469</v>
      </c>
      <c r="BZ342" s="153" t="s">
        <v>7469</v>
      </c>
      <c r="CA342" s="153">
        <v>158.22800000000001</v>
      </c>
      <c r="CB342" s="153" t="s">
        <v>7469</v>
      </c>
      <c r="CC342" s="153" t="s">
        <v>7469</v>
      </c>
      <c r="CD342" s="153" t="s">
        <v>7469</v>
      </c>
      <c r="CE342" s="153" t="s">
        <v>7469</v>
      </c>
      <c r="CF342" s="153" t="s">
        <v>7469</v>
      </c>
      <c r="CG342" s="153" t="s">
        <v>7469</v>
      </c>
      <c r="CH342" s="153" t="s">
        <v>7469</v>
      </c>
      <c r="CI342" s="153" t="s">
        <v>7469</v>
      </c>
      <c r="CJ342" s="153" t="s">
        <v>7469</v>
      </c>
      <c r="CK342" s="153" t="s">
        <v>7469</v>
      </c>
      <c r="CL342" s="153" t="s">
        <v>7469</v>
      </c>
      <c r="CM342" s="153" t="s">
        <v>7469</v>
      </c>
      <c r="CN342" s="153" t="s">
        <v>7469</v>
      </c>
      <c r="CO342" s="153" t="s">
        <v>7469</v>
      </c>
      <c r="CP342" s="153" t="s">
        <v>7469</v>
      </c>
      <c r="CQ342" s="153" t="s">
        <v>7469</v>
      </c>
      <c r="CR342" s="153" t="s">
        <v>7469</v>
      </c>
      <c r="CS342" s="153" t="s">
        <v>7469</v>
      </c>
      <c r="CT342" s="153" t="s">
        <v>7469</v>
      </c>
      <c r="CU342" s="153" t="s">
        <v>7469</v>
      </c>
      <c r="CV342" s="153" t="s">
        <v>7469</v>
      </c>
      <c r="CW342" s="153" t="s">
        <v>7469</v>
      </c>
      <c r="CX342" s="153" t="s">
        <v>7469</v>
      </c>
      <c r="CY342" s="153" t="s">
        <v>7469</v>
      </c>
      <c r="CZ342" s="153" t="s">
        <v>7469</v>
      </c>
      <c r="DA342" s="153" t="s">
        <v>7469</v>
      </c>
      <c r="DB342" s="153" t="s">
        <v>7469</v>
      </c>
      <c r="DC342" s="153" t="s">
        <v>7469</v>
      </c>
      <c r="DD342" s="153" t="s">
        <v>7469</v>
      </c>
      <c r="DE342" s="153" t="s">
        <v>7469</v>
      </c>
      <c r="DF342" s="153" t="s">
        <v>7469</v>
      </c>
      <c r="DG342" s="153" t="s">
        <v>7469</v>
      </c>
      <c r="DH342" s="153" t="s">
        <v>7469</v>
      </c>
      <c r="DI342" s="153" t="s">
        <v>7469</v>
      </c>
      <c r="DJ342" s="153" t="s">
        <v>7469</v>
      </c>
      <c r="DK342" s="153" t="s">
        <v>7469</v>
      </c>
      <c r="DL342" s="153" t="s">
        <v>7469</v>
      </c>
      <c r="DM342" s="153" t="s">
        <v>7469</v>
      </c>
      <c r="DN342" s="153" t="s">
        <v>7469</v>
      </c>
      <c r="DO342" s="153" t="s">
        <v>7469</v>
      </c>
      <c r="DP342" s="153" t="s">
        <v>7469</v>
      </c>
      <c r="DQ342" s="153" t="s">
        <v>7469</v>
      </c>
      <c r="DR342" s="153" t="s">
        <v>7469</v>
      </c>
      <c r="DS342" s="153" t="s">
        <v>7469</v>
      </c>
      <c r="DT342" s="153" t="s">
        <v>7469</v>
      </c>
      <c r="DU342" s="153" t="s">
        <v>7469</v>
      </c>
      <c r="DV342" s="153" t="s">
        <v>7469</v>
      </c>
      <c r="DW342" s="153" t="s">
        <v>7469</v>
      </c>
      <c r="DX342" s="153" t="s">
        <v>7469</v>
      </c>
      <c r="DY342" s="153" t="s">
        <v>7469</v>
      </c>
      <c r="DZ342" s="153" t="s">
        <v>7469</v>
      </c>
      <c r="EA342" s="153" t="s">
        <v>7469</v>
      </c>
      <c r="EB342" s="153" t="s">
        <v>7469</v>
      </c>
      <c r="EC342" s="153" t="s">
        <v>7469</v>
      </c>
      <c r="ED342" s="153" t="s">
        <v>7469</v>
      </c>
      <c r="EE342" s="153" t="s">
        <v>7469</v>
      </c>
      <c r="EF342" s="153" t="s">
        <v>7469</v>
      </c>
      <c r="EG342" s="153" t="s">
        <v>7469</v>
      </c>
      <c r="EH342" s="153" t="s">
        <v>7469</v>
      </c>
      <c r="EI342" s="153" t="s">
        <v>7469</v>
      </c>
      <c r="EJ342" s="153" t="s">
        <v>7469</v>
      </c>
      <c r="EK342" s="153" t="s">
        <v>7469</v>
      </c>
      <c r="EL342" s="153" t="s">
        <v>7469</v>
      </c>
      <c r="EM342" s="153" t="s">
        <v>7469</v>
      </c>
      <c r="EN342" s="153" t="s">
        <v>7469</v>
      </c>
    </row>
    <row r="343" spans="3:144">
      <c r="C343" s="120"/>
      <c r="D343" s="103"/>
      <c r="E343" s="120" t="s">
        <v>8103</v>
      </c>
      <c r="F343" s="126" t="s">
        <v>8154</v>
      </c>
      <c r="G343" s="151" t="s">
        <v>8090</v>
      </c>
      <c r="H343" s="152" t="s">
        <v>8097</v>
      </c>
      <c r="I343" s="153">
        <v>99.620599999999996</v>
      </c>
      <c r="J343" s="153">
        <v>12.516</v>
      </c>
      <c r="K343" s="153">
        <v>76.2</v>
      </c>
      <c r="L343" s="153">
        <v>3.9449999999999998</v>
      </c>
      <c r="M343" s="153" t="s">
        <v>7469</v>
      </c>
      <c r="N343" s="153">
        <v>99</v>
      </c>
      <c r="O343" s="153">
        <v>554</v>
      </c>
      <c r="P343" s="153">
        <v>0.57699999999999996</v>
      </c>
      <c r="Q343" s="153">
        <v>0.37209999999999999</v>
      </c>
      <c r="R343" s="153">
        <v>58</v>
      </c>
      <c r="S343" s="153">
        <v>1.7621</v>
      </c>
      <c r="T343" s="153">
        <v>0</v>
      </c>
      <c r="U343" s="153" t="s">
        <v>7469</v>
      </c>
      <c r="V343" s="153">
        <v>40.008000000000003</v>
      </c>
      <c r="W343" s="153">
        <v>15.662100000000001</v>
      </c>
      <c r="X343" s="153">
        <v>228.3</v>
      </c>
      <c r="Y343" s="153">
        <v>3.6966999999999999</v>
      </c>
      <c r="Z343" s="153">
        <v>22.119299999999999</v>
      </c>
      <c r="AA343" s="153">
        <v>95.727699999999999</v>
      </c>
      <c r="AB343" s="153" t="s">
        <v>7469</v>
      </c>
      <c r="AC343" s="153">
        <v>8.9999999999999993E-3</v>
      </c>
      <c r="AD343" s="153">
        <v>1.0835999999999999</v>
      </c>
      <c r="AE343" s="153">
        <v>1.1457999999999999</v>
      </c>
      <c r="AF343" s="153">
        <v>5.5053999999999998</v>
      </c>
      <c r="AG343" s="153">
        <v>32.9589</v>
      </c>
      <c r="AH343" s="153" t="s">
        <v>7469</v>
      </c>
      <c r="AI343" s="153">
        <v>4.8391999999999999</v>
      </c>
      <c r="AJ343" s="153">
        <v>49.88</v>
      </c>
      <c r="AK343" s="153" t="s">
        <v>7469</v>
      </c>
      <c r="AL343" s="153">
        <v>2.2141999999999999</v>
      </c>
      <c r="AM343" s="153" t="s">
        <v>7469</v>
      </c>
      <c r="AN343" s="153">
        <v>158.6455</v>
      </c>
      <c r="AO343" s="153">
        <v>16.316199999999998</v>
      </c>
      <c r="AP343" s="153" t="s">
        <v>7469</v>
      </c>
      <c r="AQ343" s="153" t="s">
        <v>7469</v>
      </c>
      <c r="AR343" s="153">
        <v>25.696000000000002</v>
      </c>
      <c r="AS343" s="153" t="s">
        <v>7469</v>
      </c>
      <c r="AT343" s="153">
        <v>5.9413</v>
      </c>
      <c r="AU343" s="153">
        <v>0.7611</v>
      </c>
      <c r="AV343" s="153">
        <v>112.7777</v>
      </c>
      <c r="AW343" s="153" t="s">
        <v>7469</v>
      </c>
      <c r="AX343" s="153" t="s">
        <v>7469</v>
      </c>
      <c r="AY343" s="153" t="s">
        <v>7469</v>
      </c>
      <c r="AZ343" s="153">
        <v>17.5563</v>
      </c>
      <c r="BA343" s="153" t="s">
        <v>7469</v>
      </c>
      <c r="BB343" s="153" t="s">
        <v>7469</v>
      </c>
      <c r="BC343" s="153" t="s">
        <v>7469</v>
      </c>
      <c r="BD343" s="153" t="s">
        <v>7469</v>
      </c>
      <c r="BE343" s="153">
        <v>5.1999999999999998E-3</v>
      </c>
      <c r="BF343" s="153">
        <v>0.50109999999999999</v>
      </c>
      <c r="BG343" s="153" t="s">
        <v>7469</v>
      </c>
      <c r="BH343" s="153" t="s">
        <v>7469</v>
      </c>
      <c r="BI343" s="153">
        <v>9.5719999999999992</v>
      </c>
      <c r="BJ343" s="153">
        <v>1.0581</v>
      </c>
      <c r="BK343" s="153" t="s">
        <v>7469</v>
      </c>
      <c r="BL343" s="153">
        <v>43.230800000000002</v>
      </c>
      <c r="BM343" s="153">
        <v>5.3535000000000004</v>
      </c>
      <c r="BN343" s="153">
        <v>59.744999999999997</v>
      </c>
      <c r="BO343" s="153">
        <v>1.4200000000000001E-2</v>
      </c>
      <c r="BP343" s="153" t="s">
        <v>7469</v>
      </c>
      <c r="BQ343" s="153">
        <v>1.2808999999999999</v>
      </c>
      <c r="BR343" s="153" t="s">
        <v>7469</v>
      </c>
      <c r="BS343" s="153">
        <v>30.835999999999999</v>
      </c>
      <c r="BT343" s="153" t="s">
        <v>7469</v>
      </c>
      <c r="BU343" s="153">
        <v>53.473199999999999</v>
      </c>
      <c r="BV343" s="153" t="s">
        <v>7469</v>
      </c>
      <c r="BW343" s="153" t="s">
        <v>7469</v>
      </c>
      <c r="BX343" s="153">
        <v>12.0688</v>
      </c>
      <c r="BY343" s="153" t="s">
        <v>7469</v>
      </c>
      <c r="BZ343" s="153">
        <v>5.3890000000000002</v>
      </c>
      <c r="CA343" s="153">
        <v>66.731999999999999</v>
      </c>
      <c r="CB343" s="153">
        <v>4.9340999999999999</v>
      </c>
      <c r="CC343" s="153">
        <v>9.1006999999999998</v>
      </c>
      <c r="CD343" s="153">
        <v>5.0247000000000002</v>
      </c>
      <c r="CE343" s="153" t="s">
        <v>7469</v>
      </c>
      <c r="CF343" s="153" t="s">
        <v>7469</v>
      </c>
      <c r="CG343" s="153" t="s">
        <v>7469</v>
      </c>
      <c r="CH343" s="153">
        <v>1.0553999999999999</v>
      </c>
      <c r="CI343" s="153">
        <v>206.9599</v>
      </c>
      <c r="CJ343" s="153" t="s">
        <v>7469</v>
      </c>
      <c r="CK343" s="153" t="s">
        <v>7469</v>
      </c>
      <c r="CL343" s="153" t="s">
        <v>7469</v>
      </c>
      <c r="CM343" s="153" t="s">
        <v>7469</v>
      </c>
      <c r="CN343" s="153" t="s">
        <v>7469</v>
      </c>
      <c r="CO343" s="153">
        <v>2.0908000000000002</v>
      </c>
      <c r="CP343" s="153" t="s">
        <v>7469</v>
      </c>
      <c r="CQ343" s="153">
        <v>5.8117999999999999</v>
      </c>
      <c r="CR343" s="153" t="s">
        <v>7469</v>
      </c>
      <c r="CS343" s="153">
        <v>21.686</v>
      </c>
      <c r="CT343" s="153">
        <v>0.70140000000000002</v>
      </c>
      <c r="CU343" s="153">
        <v>3.7241</v>
      </c>
      <c r="CV343" s="153" t="s">
        <v>7469</v>
      </c>
      <c r="CW343" s="153" t="s">
        <v>7469</v>
      </c>
      <c r="CX343" s="153" t="s">
        <v>7469</v>
      </c>
      <c r="CY343" s="153">
        <v>12.0847</v>
      </c>
      <c r="CZ343" s="153" t="s">
        <v>7469</v>
      </c>
      <c r="DA343" s="153">
        <v>5.0769000000000002</v>
      </c>
      <c r="DB343" s="153" t="s">
        <v>7469</v>
      </c>
      <c r="DC343" s="153">
        <v>11.1358</v>
      </c>
      <c r="DD343" s="153">
        <v>5.6169000000000002</v>
      </c>
      <c r="DE343" s="153">
        <v>0.16619999999999999</v>
      </c>
      <c r="DF343" s="153" t="s">
        <v>7469</v>
      </c>
      <c r="DG343" s="153">
        <v>23.238199999999999</v>
      </c>
      <c r="DH343" s="153">
        <v>0</v>
      </c>
      <c r="DI343" s="153" t="s">
        <v>7469</v>
      </c>
      <c r="DJ343" s="153" t="s">
        <v>7469</v>
      </c>
      <c r="DK343" s="153">
        <v>0.76019999999999999</v>
      </c>
      <c r="DL343" s="153">
        <v>22.941299999999998</v>
      </c>
      <c r="DM343" s="153">
        <v>5.4687999999999999</v>
      </c>
      <c r="DN343" s="153">
        <v>101.9902</v>
      </c>
      <c r="DO343" s="153">
        <v>1.7851999999999999</v>
      </c>
      <c r="DP343" s="153">
        <v>13.0106</v>
      </c>
      <c r="DQ343" s="153">
        <v>11.0326</v>
      </c>
      <c r="DR343" s="153" t="s">
        <v>7469</v>
      </c>
      <c r="DS343" s="153">
        <v>2.4741</v>
      </c>
      <c r="DT343" s="153">
        <v>44.463299999999997</v>
      </c>
      <c r="DU343" s="153">
        <v>20.291699999999999</v>
      </c>
      <c r="DV343" s="153" t="s">
        <v>7469</v>
      </c>
      <c r="DW343" s="153" t="s">
        <v>7469</v>
      </c>
      <c r="DX343" s="153">
        <v>6.5384000000000002</v>
      </c>
      <c r="DY343" s="153">
        <v>2.5053000000000001</v>
      </c>
      <c r="DZ343" s="153">
        <v>0.624</v>
      </c>
      <c r="EA343" s="153">
        <v>13.507</v>
      </c>
      <c r="EB343" s="153" t="s">
        <v>7469</v>
      </c>
      <c r="EC343" s="153">
        <v>72.683599999999998</v>
      </c>
      <c r="ED343" s="153" t="s">
        <v>7469</v>
      </c>
      <c r="EE343" s="153" t="s">
        <v>7469</v>
      </c>
      <c r="EF343" s="153">
        <v>26.292899999999999</v>
      </c>
      <c r="EG343" s="153">
        <v>27.0459</v>
      </c>
      <c r="EH343" s="153" t="s">
        <v>7469</v>
      </c>
      <c r="EI343" s="153">
        <v>0.87809999999999999</v>
      </c>
      <c r="EJ343" s="153" t="s">
        <v>7469</v>
      </c>
      <c r="EK343" s="153" t="s">
        <v>7469</v>
      </c>
      <c r="EL343" s="153" t="s">
        <v>7469</v>
      </c>
      <c r="EM343" s="153">
        <v>51.032499999999999</v>
      </c>
      <c r="EN343" s="153" t="s">
        <v>7469</v>
      </c>
    </row>
    <row r="344" spans="3:144">
      <c r="C344" s="120"/>
      <c r="D344" s="129" t="s">
        <v>8155</v>
      </c>
      <c r="E344" s="103"/>
      <c r="F344" s="126"/>
      <c r="G344" s="120"/>
      <c r="I344" s="153" t="s">
        <v>8105</v>
      </c>
      <c r="J344" s="153" t="s">
        <v>8105</v>
      </c>
      <c r="K344" s="153" t="s">
        <v>8105</v>
      </c>
      <c r="L344" s="153" t="s">
        <v>8105</v>
      </c>
      <c r="M344" s="153" t="s">
        <v>8105</v>
      </c>
      <c r="N344" s="153" t="s">
        <v>8105</v>
      </c>
      <c r="O344" s="153" t="s">
        <v>8105</v>
      </c>
      <c r="P344" s="153" t="s">
        <v>8105</v>
      </c>
      <c r="Q344" s="153" t="s">
        <v>8105</v>
      </c>
      <c r="R344" s="153" t="s">
        <v>8105</v>
      </c>
      <c r="S344" s="153" t="s">
        <v>8105</v>
      </c>
      <c r="T344" s="153" t="s">
        <v>8105</v>
      </c>
      <c r="U344" s="153" t="s">
        <v>8105</v>
      </c>
      <c r="V344" s="153" t="s">
        <v>8105</v>
      </c>
      <c r="W344" s="153" t="s">
        <v>8105</v>
      </c>
      <c r="X344" s="153" t="s">
        <v>8105</v>
      </c>
      <c r="Y344" s="153" t="s">
        <v>8105</v>
      </c>
      <c r="Z344" s="153" t="s">
        <v>8105</v>
      </c>
      <c r="AA344" s="153" t="s">
        <v>8105</v>
      </c>
      <c r="AB344" s="153" t="s">
        <v>8105</v>
      </c>
      <c r="AC344" s="153" t="s">
        <v>8105</v>
      </c>
      <c r="AD344" s="153" t="s">
        <v>8105</v>
      </c>
      <c r="AE344" s="153" t="s">
        <v>8105</v>
      </c>
      <c r="AF344" s="153" t="s">
        <v>8105</v>
      </c>
      <c r="AG344" s="153" t="s">
        <v>8105</v>
      </c>
      <c r="AH344" s="153" t="s">
        <v>8105</v>
      </c>
      <c r="AI344" s="153" t="s">
        <v>8105</v>
      </c>
      <c r="AJ344" s="153" t="s">
        <v>8105</v>
      </c>
      <c r="AK344" s="153" t="s">
        <v>8105</v>
      </c>
      <c r="AL344" s="153" t="s">
        <v>8105</v>
      </c>
      <c r="AM344" s="153" t="s">
        <v>8105</v>
      </c>
      <c r="AN344" s="153" t="s">
        <v>8105</v>
      </c>
      <c r="AO344" s="153" t="s">
        <v>8105</v>
      </c>
      <c r="AP344" s="153" t="s">
        <v>8105</v>
      </c>
      <c r="AQ344" s="153" t="s">
        <v>8105</v>
      </c>
      <c r="AR344" s="153" t="s">
        <v>8105</v>
      </c>
      <c r="AS344" s="153" t="s">
        <v>8105</v>
      </c>
      <c r="AT344" s="153" t="s">
        <v>8105</v>
      </c>
      <c r="AU344" s="153" t="s">
        <v>8105</v>
      </c>
      <c r="AV344" s="153" t="s">
        <v>8105</v>
      </c>
      <c r="AW344" s="153" t="s">
        <v>8105</v>
      </c>
      <c r="AX344" s="153" t="s">
        <v>8105</v>
      </c>
      <c r="AY344" s="153" t="s">
        <v>8105</v>
      </c>
      <c r="AZ344" s="153" t="s">
        <v>8105</v>
      </c>
      <c r="BA344" s="153" t="s">
        <v>8105</v>
      </c>
      <c r="BB344" s="153" t="s">
        <v>8105</v>
      </c>
      <c r="BC344" s="153" t="s">
        <v>8105</v>
      </c>
      <c r="BD344" s="153" t="s">
        <v>8105</v>
      </c>
      <c r="BE344" s="153" t="s">
        <v>8105</v>
      </c>
      <c r="BF344" s="153" t="s">
        <v>8105</v>
      </c>
      <c r="BG344" s="153" t="s">
        <v>8105</v>
      </c>
      <c r="BH344" s="153" t="s">
        <v>8105</v>
      </c>
      <c r="BI344" s="153" t="s">
        <v>8105</v>
      </c>
      <c r="BJ344" s="153" t="s">
        <v>8105</v>
      </c>
      <c r="BK344" s="153" t="s">
        <v>8105</v>
      </c>
      <c r="BL344" s="153" t="s">
        <v>8105</v>
      </c>
      <c r="BM344" s="153" t="s">
        <v>8105</v>
      </c>
      <c r="BN344" s="153" t="s">
        <v>8105</v>
      </c>
      <c r="BO344" s="153" t="s">
        <v>8105</v>
      </c>
      <c r="BP344" s="153" t="s">
        <v>8105</v>
      </c>
      <c r="BQ344" s="153" t="s">
        <v>8105</v>
      </c>
      <c r="BR344" s="153" t="s">
        <v>8105</v>
      </c>
      <c r="BS344" s="153" t="s">
        <v>8105</v>
      </c>
      <c r="BT344" s="153" t="s">
        <v>8105</v>
      </c>
      <c r="BU344" s="153" t="s">
        <v>8105</v>
      </c>
      <c r="BV344" s="153" t="s">
        <v>8105</v>
      </c>
      <c r="BW344" s="153" t="s">
        <v>8105</v>
      </c>
      <c r="BX344" s="153" t="s">
        <v>8105</v>
      </c>
      <c r="BY344" s="153" t="s">
        <v>8105</v>
      </c>
      <c r="BZ344" s="153" t="s">
        <v>8105</v>
      </c>
      <c r="CA344" s="153" t="s">
        <v>8105</v>
      </c>
      <c r="CB344" s="153" t="s">
        <v>8105</v>
      </c>
      <c r="CC344" s="153" t="s">
        <v>8105</v>
      </c>
      <c r="CD344" s="153" t="s">
        <v>8105</v>
      </c>
      <c r="CE344" s="153" t="s">
        <v>8105</v>
      </c>
      <c r="CF344" s="153" t="s">
        <v>8105</v>
      </c>
      <c r="CG344" s="153" t="s">
        <v>8105</v>
      </c>
      <c r="CH344" s="153" t="s">
        <v>8105</v>
      </c>
      <c r="CI344" s="153" t="s">
        <v>8105</v>
      </c>
      <c r="CJ344" s="153" t="s">
        <v>8105</v>
      </c>
      <c r="CK344" s="153" t="s">
        <v>8105</v>
      </c>
      <c r="CL344" s="153" t="s">
        <v>8105</v>
      </c>
      <c r="CM344" s="153" t="s">
        <v>8105</v>
      </c>
      <c r="CN344" s="153" t="s">
        <v>8105</v>
      </c>
      <c r="CO344" s="153" t="s">
        <v>8105</v>
      </c>
      <c r="CP344" s="153" t="s">
        <v>8105</v>
      </c>
      <c r="CQ344" s="153" t="s">
        <v>8105</v>
      </c>
      <c r="CR344" s="153" t="s">
        <v>8105</v>
      </c>
      <c r="CS344" s="153" t="s">
        <v>8105</v>
      </c>
      <c r="CT344" s="153" t="s">
        <v>8105</v>
      </c>
      <c r="CU344" s="153" t="s">
        <v>8105</v>
      </c>
      <c r="CV344" s="153" t="s">
        <v>8105</v>
      </c>
      <c r="CW344" s="153" t="s">
        <v>8105</v>
      </c>
      <c r="CX344" s="153" t="s">
        <v>8105</v>
      </c>
      <c r="CY344" s="153" t="s">
        <v>8105</v>
      </c>
      <c r="CZ344" s="153" t="s">
        <v>8105</v>
      </c>
      <c r="DA344" s="153" t="s">
        <v>8105</v>
      </c>
      <c r="DB344" s="153" t="s">
        <v>8105</v>
      </c>
      <c r="DC344" s="153" t="s">
        <v>8105</v>
      </c>
      <c r="DD344" s="153" t="s">
        <v>8105</v>
      </c>
      <c r="DE344" s="153" t="s">
        <v>8105</v>
      </c>
      <c r="DF344" s="153" t="s">
        <v>8105</v>
      </c>
      <c r="DG344" s="153" t="s">
        <v>8105</v>
      </c>
      <c r="DH344" s="153" t="s">
        <v>8105</v>
      </c>
      <c r="DI344" s="153" t="s">
        <v>8105</v>
      </c>
      <c r="DJ344" s="153" t="s">
        <v>8105</v>
      </c>
      <c r="DK344" s="153" t="s">
        <v>8105</v>
      </c>
      <c r="DL344" s="153" t="s">
        <v>8105</v>
      </c>
      <c r="DM344" s="153" t="s">
        <v>8105</v>
      </c>
      <c r="DN344" s="153" t="s">
        <v>8105</v>
      </c>
      <c r="DO344" s="153" t="s">
        <v>8105</v>
      </c>
      <c r="DP344" s="153" t="s">
        <v>8105</v>
      </c>
      <c r="DQ344" s="153" t="s">
        <v>8105</v>
      </c>
      <c r="DR344" s="153" t="s">
        <v>8105</v>
      </c>
      <c r="DS344" s="153" t="s">
        <v>8105</v>
      </c>
      <c r="DT344" s="153" t="s">
        <v>8105</v>
      </c>
      <c r="DU344" s="153" t="s">
        <v>8105</v>
      </c>
      <c r="DV344" s="153" t="s">
        <v>8105</v>
      </c>
      <c r="DW344" s="153" t="s">
        <v>8105</v>
      </c>
      <c r="DX344" s="153" t="s">
        <v>8105</v>
      </c>
      <c r="DY344" s="153" t="s">
        <v>8105</v>
      </c>
      <c r="DZ344" s="153" t="s">
        <v>8105</v>
      </c>
      <c r="EA344" s="153" t="s">
        <v>8105</v>
      </c>
      <c r="EB344" s="153" t="s">
        <v>8105</v>
      </c>
      <c r="EC344" s="153" t="s">
        <v>8105</v>
      </c>
      <c r="ED344" s="153" t="s">
        <v>8105</v>
      </c>
      <c r="EE344" s="153" t="s">
        <v>8105</v>
      </c>
      <c r="EF344" s="153" t="s">
        <v>8105</v>
      </c>
      <c r="EG344" s="153" t="s">
        <v>8105</v>
      </c>
      <c r="EH344" s="153" t="s">
        <v>8105</v>
      </c>
      <c r="EI344" s="153" t="s">
        <v>8105</v>
      </c>
      <c r="EJ344" s="153" t="s">
        <v>8105</v>
      </c>
      <c r="EK344" s="153" t="s">
        <v>8105</v>
      </c>
      <c r="EL344" s="153" t="s">
        <v>8105</v>
      </c>
      <c r="EM344" s="153" t="s">
        <v>8105</v>
      </c>
      <c r="EN344" s="153" t="s">
        <v>8105</v>
      </c>
    </row>
    <row r="345" spans="3:144">
      <c r="C345" s="120"/>
      <c r="D345" s="103"/>
      <c r="E345" s="120" t="s">
        <v>8088</v>
      </c>
      <c r="F345" s="126" t="s">
        <v>8156</v>
      </c>
      <c r="G345" s="151" t="s">
        <v>8090</v>
      </c>
      <c r="H345" s="152" t="s">
        <v>8091</v>
      </c>
      <c r="I345" s="153">
        <v>1156.6442</v>
      </c>
      <c r="J345" s="153">
        <v>66.488</v>
      </c>
      <c r="K345" s="153">
        <v>1717.9</v>
      </c>
      <c r="L345" s="153">
        <v>21.36</v>
      </c>
      <c r="M345" s="153">
        <v>16.786999999999999</v>
      </c>
      <c r="N345" s="153">
        <v>2096</v>
      </c>
      <c r="O345" s="153">
        <v>6721</v>
      </c>
      <c r="P345" s="153">
        <v>6.4290000000000003</v>
      </c>
      <c r="Q345" s="153">
        <v>-0.1196</v>
      </c>
      <c r="R345" s="153">
        <v>670</v>
      </c>
      <c r="S345" s="153">
        <v>4.0995999999999997</v>
      </c>
      <c r="T345" s="153">
        <v>19.967500000000001</v>
      </c>
      <c r="U345" s="153">
        <v>7.7629999999999999</v>
      </c>
      <c r="V345" s="153">
        <v>53.061999999999998</v>
      </c>
      <c r="W345" s="153">
        <v>178.79740000000001</v>
      </c>
      <c r="X345" s="153">
        <v>1350.8</v>
      </c>
      <c r="Y345" s="153">
        <v>5.7878999999999996</v>
      </c>
      <c r="Z345" s="153">
        <v>61.9893</v>
      </c>
      <c r="AA345" s="153">
        <v>156.54159999999999</v>
      </c>
      <c r="AB345" s="153" t="s">
        <v>7469</v>
      </c>
      <c r="AC345" s="153">
        <v>0.2198</v>
      </c>
      <c r="AD345" s="153">
        <v>10.002700000000001</v>
      </c>
      <c r="AE345" s="153">
        <v>3.2854999999999999</v>
      </c>
      <c r="AF345" s="153">
        <v>36.478200000000001</v>
      </c>
      <c r="AG345" s="153">
        <v>21.880700000000001</v>
      </c>
      <c r="AH345" s="153" t="s">
        <v>7469</v>
      </c>
      <c r="AI345" s="153">
        <v>23.802099999999999</v>
      </c>
      <c r="AJ345" s="153">
        <v>173.00800000000001</v>
      </c>
      <c r="AK345" s="153">
        <v>3.6082000000000001</v>
      </c>
      <c r="AL345" s="153">
        <v>11.560499999999999</v>
      </c>
      <c r="AM345" s="153" t="s">
        <v>7469</v>
      </c>
      <c r="AN345" s="153">
        <v>235.46440000000001</v>
      </c>
      <c r="AO345" s="153">
        <v>23.106300000000001</v>
      </c>
      <c r="AP345" s="153" t="s">
        <v>7469</v>
      </c>
      <c r="AQ345" s="153" t="s">
        <v>7469</v>
      </c>
      <c r="AR345" s="153">
        <v>294.738</v>
      </c>
      <c r="AS345" s="153">
        <v>45.737900000000003</v>
      </c>
      <c r="AT345" s="153">
        <v>18.598700000000001</v>
      </c>
      <c r="AU345" s="153">
        <v>6.8776000000000002</v>
      </c>
      <c r="AV345" s="153">
        <v>249.78380000000001</v>
      </c>
      <c r="AW345" s="153" t="s">
        <v>7469</v>
      </c>
      <c r="AX345" s="153" t="s">
        <v>7469</v>
      </c>
      <c r="AY345" s="153" t="s">
        <v>7469</v>
      </c>
      <c r="AZ345" s="153">
        <v>63.1755</v>
      </c>
      <c r="BA345" s="153" t="s">
        <v>7469</v>
      </c>
      <c r="BB345" s="153">
        <v>46.454999999999998</v>
      </c>
      <c r="BC345" s="153">
        <v>2.4180000000000001</v>
      </c>
      <c r="BD345" s="153">
        <v>0.67500000000000004</v>
      </c>
      <c r="BE345" s="153">
        <v>0.85719999999999996</v>
      </c>
      <c r="BF345" s="153">
        <v>3.7521</v>
      </c>
      <c r="BG345" s="153" t="s">
        <v>7469</v>
      </c>
      <c r="BH345" s="153">
        <v>71.19</v>
      </c>
      <c r="BI345" s="153">
        <v>59.225000000000001</v>
      </c>
      <c r="BJ345" s="153">
        <v>13.2395</v>
      </c>
      <c r="BK345" s="153">
        <v>7.22E-2</v>
      </c>
      <c r="BL345" s="153">
        <v>35.8399</v>
      </c>
      <c r="BM345" s="153">
        <v>20.168099999999999</v>
      </c>
      <c r="BN345" s="153">
        <v>242.846</v>
      </c>
      <c r="BO345" s="153">
        <v>5.7999999999999996E-3</v>
      </c>
      <c r="BP345" s="153" t="s">
        <v>7469</v>
      </c>
      <c r="BQ345" s="153">
        <v>3.0926</v>
      </c>
      <c r="BR345" s="153" t="s">
        <v>7469</v>
      </c>
      <c r="BS345" s="153">
        <v>224.19300000000001</v>
      </c>
      <c r="BT345" s="153">
        <v>0.86560000000000004</v>
      </c>
      <c r="BU345" s="153">
        <v>18.182200000000002</v>
      </c>
      <c r="BV345" s="153" t="s">
        <v>7469</v>
      </c>
      <c r="BW345" s="153" t="s">
        <v>7469</v>
      </c>
      <c r="BX345" s="153">
        <v>19.470199999999998</v>
      </c>
      <c r="BY345" s="153" t="s">
        <v>7469</v>
      </c>
      <c r="BZ345" s="153" t="s">
        <v>7469</v>
      </c>
      <c r="CA345" s="153">
        <v>64.266000000000005</v>
      </c>
      <c r="CB345" s="153">
        <v>11.9222</v>
      </c>
      <c r="CC345" s="153" t="s">
        <v>7469</v>
      </c>
      <c r="CD345" s="153">
        <v>5.0648999999999997</v>
      </c>
      <c r="CE345" s="153" t="s">
        <v>7469</v>
      </c>
      <c r="CF345" s="153" t="s">
        <v>7469</v>
      </c>
      <c r="CG345" s="153">
        <v>0.44369999999999998</v>
      </c>
      <c r="CH345" s="153">
        <v>4.3707000000000003</v>
      </c>
      <c r="CI345" s="153">
        <v>153.0575</v>
      </c>
      <c r="CJ345" s="153" t="s">
        <v>7469</v>
      </c>
      <c r="CK345" s="153" t="s">
        <v>7469</v>
      </c>
      <c r="CL345" s="153" t="s">
        <v>7469</v>
      </c>
      <c r="CM345" s="153" t="s">
        <v>7469</v>
      </c>
      <c r="CN345" s="153" t="s">
        <v>7469</v>
      </c>
      <c r="CO345" s="153">
        <v>34.835900000000002</v>
      </c>
      <c r="CP345" s="153" t="s">
        <v>7469</v>
      </c>
      <c r="CQ345" s="153">
        <v>0.20749999999999999</v>
      </c>
      <c r="CR345" s="153" t="s">
        <v>7469</v>
      </c>
      <c r="CS345" s="153">
        <v>147.46700000000001</v>
      </c>
      <c r="CT345" s="153">
        <v>6.6414</v>
      </c>
      <c r="CU345" s="153">
        <v>12.3409</v>
      </c>
      <c r="CV345" s="153" t="s">
        <v>7469</v>
      </c>
      <c r="CW345" s="153" t="s">
        <v>7469</v>
      </c>
      <c r="CX345" s="153" t="s">
        <v>7469</v>
      </c>
      <c r="CY345" s="153">
        <v>117.527</v>
      </c>
      <c r="CZ345" s="153">
        <v>10.746600000000001</v>
      </c>
      <c r="DA345" s="153">
        <v>4.7122000000000002</v>
      </c>
      <c r="DB345" s="153" t="s">
        <v>7469</v>
      </c>
      <c r="DC345" s="153">
        <v>27.472899999999999</v>
      </c>
      <c r="DD345" s="153">
        <v>7.5910000000000002</v>
      </c>
      <c r="DE345" s="153">
        <v>2.5720999999999998</v>
      </c>
      <c r="DF345" s="153" t="s">
        <v>7469</v>
      </c>
      <c r="DG345" s="153">
        <v>42.446399999999997</v>
      </c>
      <c r="DH345" s="153">
        <v>0.1009</v>
      </c>
      <c r="DI345" s="153">
        <v>9.2758000000000003</v>
      </c>
      <c r="DJ345" s="153" t="s">
        <v>7469</v>
      </c>
      <c r="DK345" s="153">
        <v>3.0869</v>
      </c>
      <c r="DL345" s="153">
        <v>14.775499999999999</v>
      </c>
      <c r="DM345" s="153">
        <v>7.5324</v>
      </c>
      <c r="DN345" s="153">
        <v>1381.5395000000001</v>
      </c>
      <c r="DO345" s="153">
        <v>204.95509999999999</v>
      </c>
      <c r="DP345" s="153">
        <v>3.9306000000000001</v>
      </c>
      <c r="DQ345" s="153">
        <v>28.019400000000001</v>
      </c>
      <c r="DR345" s="153" t="s">
        <v>7469</v>
      </c>
      <c r="DS345" s="153" t="s">
        <v>7469</v>
      </c>
      <c r="DT345" s="153">
        <v>66.834500000000006</v>
      </c>
      <c r="DU345" s="153">
        <v>88.205100000000002</v>
      </c>
      <c r="DV345" s="153">
        <v>0</v>
      </c>
      <c r="DW345" s="153" t="s">
        <v>7469</v>
      </c>
      <c r="DX345" s="153">
        <v>12.969799999999999</v>
      </c>
      <c r="DY345" s="153">
        <v>8.2772000000000006</v>
      </c>
      <c r="DZ345" s="153">
        <v>9.8267000000000007</v>
      </c>
      <c r="EA345" s="153">
        <v>75.302300000000002</v>
      </c>
      <c r="EB345" s="153" t="s">
        <v>7469</v>
      </c>
      <c r="EC345" s="153">
        <v>86.883799999999994</v>
      </c>
      <c r="ED345" s="153">
        <v>20.991700000000002</v>
      </c>
      <c r="EE345" s="153" t="s">
        <v>7469</v>
      </c>
      <c r="EF345" s="153">
        <v>7.6317000000000004</v>
      </c>
      <c r="EG345" s="153">
        <v>27.803100000000001</v>
      </c>
      <c r="EH345" s="153">
        <v>2.9744999999999999</v>
      </c>
      <c r="EI345" s="153">
        <v>5.3438999999999997</v>
      </c>
      <c r="EJ345" s="153" t="s">
        <v>7469</v>
      </c>
      <c r="EK345" s="153">
        <v>2.7000000000000001E-3</v>
      </c>
      <c r="EL345" s="153">
        <v>0</v>
      </c>
      <c r="EM345" s="153">
        <v>76.149600000000007</v>
      </c>
      <c r="EN345" s="153">
        <v>35.058100000000003</v>
      </c>
    </row>
    <row r="346" spans="3:144">
      <c r="C346" s="120"/>
      <c r="D346" s="103"/>
      <c r="E346" s="120" t="s">
        <v>8092</v>
      </c>
      <c r="F346" s="126" t="s">
        <v>8156</v>
      </c>
      <c r="G346" s="151" t="s">
        <v>8090</v>
      </c>
      <c r="H346" s="152" t="s">
        <v>8091</v>
      </c>
      <c r="I346" s="153">
        <v>1219.1719000000001</v>
      </c>
      <c r="J346" s="153">
        <v>76.266000000000005</v>
      </c>
      <c r="K346" s="153">
        <v>1785</v>
      </c>
      <c r="L346" s="153">
        <v>22.834</v>
      </c>
      <c r="M346" s="153">
        <v>78.572999999999993</v>
      </c>
      <c r="N346" s="153">
        <v>2001</v>
      </c>
      <c r="O346" s="153">
        <v>8061</v>
      </c>
      <c r="P346" s="153">
        <v>8.3010000000000002</v>
      </c>
      <c r="Q346" s="153">
        <v>-0.19370000000000001</v>
      </c>
      <c r="R346" s="153">
        <v>698</v>
      </c>
      <c r="S346" s="153">
        <v>5.8648999999999996</v>
      </c>
      <c r="T346" s="153">
        <v>15.5908</v>
      </c>
      <c r="U346" s="153">
        <v>7.8719999999999999</v>
      </c>
      <c r="V346" s="153">
        <v>52.344000000000001</v>
      </c>
      <c r="W346" s="153">
        <v>186.7183</v>
      </c>
      <c r="X346" s="153">
        <v>1657.1</v>
      </c>
      <c r="Y346" s="153" t="s">
        <v>7469</v>
      </c>
      <c r="Z346" s="153">
        <v>60.997100000000003</v>
      </c>
      <c r="AA346" s="153">
        <v>173.50530000000001</v>
      </c>
      <c r="AB346" s="153" t="s">
        <v>7469</v>
      </c>
      <c r="AC346" s="153">
        <v>0.75800000000000001</v>
      </c>
      <c r="AD346" s="153">
        <v>9.3192000000000004</v>
      </c>
      <c r="AE346" s="153">
        <v>4.1916000000000002</v>
      </c>
      <c r="AF346" s="153">
        <v>43.133200000000002</v>
      </c>
      <c r="AG346" s="153">
        <v>24.377400000000002</v>
      </c>
      <c r="AH346" s="153" t="s">
        <v>7469</v>
      </c>
      <c r="AI346" s="153">
        <v>24.3292</v>
      </c>
      <c r="AJ346" s="153">
        <v>235.80099999999999</v>
      </c>
      <c r="AK346" s="153">
        <v>3.8653</v>
      </c>
      <c r="AL346" s="153">
        <v>12.782299999999999</v>
      </c>
      <c r="AM346" s="153" t="s">
        <v>7469</v>
      </c>
      <c r="AN346" s="153">
        <v>273.9042</v>
      </c>
      <c r="AO346" s="153">
        <v>26.615100000000002</v>
      </c>
      <c r="AP346" s="153" t="s">
        <v>7469</v>
      </c>
      <c r="AQ346" s="153">
        <v>1.3363</v>
      </c>
      <c r="AR346" s="153">
        <v>371.28</v>
      </c>
      <c r="AS346" s="153">
        <v>46.543900000000001</v>
      </c>
      <c r="AT346" s="153">
        <v>14.964</v>
      </c>
      <c r="AU346" s="153">
        <v>10.177899999999999</v>
      </c>
      <c r="AV346" s="153">
        <v>294.29649999999998</v>
      </c>
      <c r="AW346" s="153" t="s">
        <v>7469</v>
      </c>
      <c r="AX346" s="153" t="s">
        <v>7469</v>
      </c>
      <c r="AY346" s="153" t="s">
        <v>7469</v>
      </c>
      <c r="AZ346" s="153">
        <v>67.325599999999994</v>
      </c>
      <c r="BA346" s="153" t="s">
        <v>7469</v>
      </c>
      <c r="BB346" s="153">
        <v>58.534999999999997</v>
      </c>
      <c r="BC346" s="153">
        <v>2.798</v>
      </c>
      <c r="BD346" s="153">
        <v>1.395</v>
      </c>
      <c r="BE346" s="153">
        <v>0.50339999999999996</v>
      </c>
      <c r="BF346" s="153">
        <v>3.8384999999999998</v>
      </c>
      <c r="BG346" s="153" t="s">
        <v>7469</v>
      </c>
      <c r="BH346" s="153">
        <v>124.765</v>
      </c>
      <c r="BI346" s="153">
        <v>99.995999999999995</v>
      </c>
      <c r="BJ346" s="153">
        <v>12.7371</v>
      </c>
      <c r="BK346" s="153">
        <v>-0.16159999999999999</v>
      </c>
      <c r="BL346" s="153">
        <v>60.984999999999999</v>
      </c>
      <c r="BM346" s="153">
        <v>20.2349</v>
      </c>
      <c r="BN346" s="153">
        <v>272.59199999999998</v>
      </c>
      <c r="BO346" s="153">
        <v>0</v>
      </c>
      <c r="BP346" s="153">
        <v>2.1318999999999999</v>
      </c>
      <c r="BQ346" s="153">
        <v>5.3563000000000001</v>
      </c>
      <c r="BR346" s="153" t="s">
        <v>7469</v>
      </c>
      <c r="BS346" s="153">
        <v>293.76799999999997</v>
      </c>
      <c r="BT346" s="153">
        <v>1.5386</v>
      </c>
      <c r="BU346" s="153">
        <v>22.427600000000002</v>
      </c>
      <c r="BV346" s="153" t="s">
        <v>7469</v>
      </c>
      <c r="BW346" s="153" t="s">
        <v>7469</v>
      </c>
      <c r="BX346" s="153">
        <v>23.6328</v>
      </c>
      <c r="BY346" s="153" t="s">
        <v>7469</v>
      </c>
      <c r="BZ346" s="153">
        <v>7.8730000000000002</v>
      </c>
      <c r="CA346" s="153">
        <v>162.58600000000001</v>
      </c>
      <c r="CB346" s="153">
        <v>12.6318</v>
      </c>
      <c r="CC346" s="153">
        <v>0</v>
      </c>
      <c r="CD346" s="153">
        <v>6.8474000000000004</v>
      </c>
      <c r="CE346" s="153" t="s">
        <v>7469</v>
      </c>
      <c r="CF346" s="153" t="s">
        <v>7469</v>
      </c>
      <c r="CG346" s="153">
        <v>0.56830000000000003</v>
      </c>
      <c r="CH346" s="153">
        <v>4.6159999999999997</v>
      </c>
      <c r="CI346" s="153">
        <v>259.04969999999997</v>
      </c>
      <c r="CJ346" s="153" t="s">
        <v>7469</v>
      </c>
      <c r="CK346" s="153" t="s">
        <v>7469</v>
      </c>
      <c r="CL346" s="153" t="s">
        <v>7469</v>
      </c>
      <c r="CM346" s="153">
        <v>16.116599999999998</v>
      </c>
      <c r="CN346" s="153" t="s">
        <v>7469</v>
      </c>
      <c r="CO346" s="153">
        <v>36.0364</v>
      </c>
      <c r="CP346" s="153" t="s">
        <v>7469</v>
      </c>
      <c r="CQ346" s="153">
        <v>0.52400000000000002</v>
      </c>
      <c r="CR346" s="153" t="s">
        <v>7469</v>
      </c>
      <c r="CS346" s="153">
        <v>171.52199999999999</v>
      </c>
      <c r="CT346" s="153">
        <v>8.4065999999999992</v>
      </c>
      <c r="CU346" s="153">
        <v>11.4152</v>
      </c>
      <c r="CV346" s="153" t="s">
        <v>7469</v>
      </c>
      <c r="CW346" s="153" t="s">
        <v>7469</v>
      </c>
      <c r="CX346" s="153" t="s">
        <v>7469</v>
      </c>
      <c r="CY346" s="153" t="s">
        <v>7469</v>
      </c>
      <c r="CZ346" s="153">
        <v>11.167</v>
      </c>
      <c r="DA346" s="153">
        <v>5.9546999999999999</v>
      </c>
      <c r="DB346" s="153" t="s">
        <v>7469</v>
      </c>
      <c r="DC346" s="153">
        <v>30.560700000000001</v>
      </c>
      <c r="DD346" s="153">
        <v>7.1844999999999999</v>
      </c>
      <c r="DE346" s="153">
        <v>1.8825000000000001</v>
      </c>
      <c r="DF346" s="153" t="s">
        <v>7469</v>
      </c>
      <c r="DG346" s="153">
        <v>55.086300000000001</v>
      </c>
      <c r="DH346" s="153">
        <v>0</v>
      </c>
      <c r="DI346" s="153">
        <v>7.6379000000000001</v>
      </c>
      <c r="DJ346" s="153" t="s">
        <v>7469</v>
      </c>
      <c r="DK346" s="153">
        <v>3.9618000000000002</v>
      </c>
      <c r="DL346" s="153">
        <v>13.955</v>
      </c>
      <c r="DM346" s="153">
        <v>4.7337999999999996</v>
      </c>
      <c r="DN346" s="153">
        <v>1215.1135999999999</v>
      </c>
      <c r="DO346" s="153">
        <v>131.0077</v>
      </c>
      <c r="DP346" s="153">
        <v>4.109</v>
      </c>
      <c r="DQ346" s="153">
        <v>31.601099999999999</v>
      </c>
      <c r="DR346" s="153" t="s">
        <v>7469</v>
      </c>
      <c r="DS346" s="153">
        <v>10.671099999999999</v>
      </c>
      <c r="DT346" s="153">
        <v>94.9602</v>
      </c>
      <c r="DU346" s="153">
        <v>88.263099999999994</v>
      </c>
      <c r="DV346" s="153">
        <v>0</v>
      </c>
      <c r="DW346" s="153" t="s">
        <v>7469</v>
      </c>
      <c r="DX346" s="153">
        <v>15.583399999999999</v>
      </c>
      <c r="DY346" s="153">
        <v>10.399699999999999</v>
      </c>
      <c r="DZ346" s="153">
        <v>10.4831</v>
      </c>
      <c r="EA346" s="153">
        <v>82.867900000000006</v>
      </c>
      <c r="EB346" s="153" t="s">
        <v>7469</v>
      </c>
      <c r="EC346" s="153">
        <v>104.22199999999999</v>
      </c>
      <c r="ED346" s="153">
        <v>21.2254</v>
      </c>
      <c r="EE346" s="153">
        <v>0</v>
      </c>
      <c r="EF346" s="153">
        <v>6.6901000000000002</v>
      </c>
      <c r="EG346" s="153">
        <v>31.4162</v>
      </c>
      <c r="EH346" s="153">
        <v>2.0531999999999999</v>
      </c>
      <c r="EI346" s="153">
        <v>6.6048999999999998</v>
      </c>
      <c r="EJ346" s="153" t="s">
        <v>7469</v>
      </c>
      <c r="EK346" s="153">
        <v>4.7000000000000002E-3</v>
      </c>
      <c r="EL346" s="153">
        <v>0.104</v>
      </c>
      <c r="EM346" s="153">
        <v>93.073999999999998</v>
      </c>
      <c r="EN346" s="153">
        <v>44.488300000000002</v>
      </c>
    </row>
    <row r="347" spans="3:144">
      <c r="C347" s="120"/>
      <c r="D347" s="103"/>
      <c r="E347" s="120" t="s">
        <v>8093</v>
      </c>
      <c r="F347" s="126" t="s">
        <v>8156</v>
      </c>
      <c r="G347" s="151" t="s">
        <v>8090</v>
      </c>
      <c r="H347" s="152" t="s">
        <v>8091</v>
      </c>
      <c r="I347" s="153">
        <v>1273.3468</v>
      </c>
      <c r="J347" s="153">
        <v>95.84</v>
      </c>
      <c r="K347" s="153">
        <v>1845</v>
      </c>
      <c r="L347" s="153">
        <v>21.602</v>
      </c>
      <c r="M347" s="153">
        <v>76.328999999999994</v>
      </c>
      <c r="N347" s="153">
        <v>2097</v>
      </c>
      <c r="O347" s="153">
        <v>9012</v>
      </c>
      <c r="P347" s="153">
        <v>3.91</v>
      </c>
      <c r="Q347" s="153">
        <v>2.0419999999999998</v>
      </c>
      <c r="R347" s="153">
        <v>763</v>
      </c>
      <c r="S347" s="153">
        <v>6.8186999999999998</v>
      </c>
      <c r="T347" s="153">
        <v>12.521800000000001</v>
      </c>
      <c r="U347" s="153">
        <v>13.045</v>
      </c>
      <c r="V347" s="153">
        <v>62.42</v>
      </c>
      <c r="W347" s="153">
        <v>196.61539999999999</v>
      </c>
      <c r="X347" s="153">
        <v>2024.4</v>
      </c>
      <c r="Y347" s="153">
        <v>8.2645</v>
      </c>
      <c r="Z347" s="153">
        <v>70.706599999999995</v>
      </c>
      <c r="AA347" s="153">
        <v>205.37970000000001</v>
      </c>
      <c r="AB347" s="153" t="s">
        <v>7469</v>
      </c>
      <c r="AC347" s="153">
        <v>0.19400000000000001</v>
      </c>
      <c r="AD347" s="153">
        <v>9.2196999999999996</v>
      </c>
      <c r="AE347" s="153">
        <v>5.01</v>
      </c>
      <c r="AF347" s="153">
        <v>39.371899999999997</v>
      </c>
      <c r="AG347" s="153">
        <v>27.996200000000002</v>
      </c>
      <c r="AH347" s="153" t="s">
        <v>7469</v>
      </c>
      <c r="AI347" s="153">
        <v>24.644600000000001</v>
      </c>
      <c r="AJ347" s="153">
        <v>289.96899999999999</v>
      </c>
      <c r="AK347" s="153">
        <v>3.1720999999999999</v>
      </c>
      <c r="AL347" s="153">
        <v>12.158300000000001</v>
      </c>
      <c r="AM347" s="153" t="s">
        <v>7469</v>
      </c>
      <c r="AN347" s="153">
        <v>309.2226</v>
      </c>
      <c r="AO347" s="153">
        <v>34.0824</v>
      </c>
      <c r="AP347" s="153" t="s">
        <v>7469</v>
      </c>
      <c r="AQ347" s="153">
        <v>2.1711</v>
      </c>
      <c r="AR347" s="153">
        <v>381.86</v>
      </c>
      <c r="AS347" s="153">
        <v>50.987499999999997</v>
      </c>
      <c r="AT347" s="153">
        <v>18.235099999999999</v>
      </c>
      <c r="AU347" s="153">
        <v>9.2248999999999999</v>
      </c>
      <c r="AV347" s="153">
        <v>337.90820000000002</v>
      </c>
      <c r="AW347" s="153" t="s">
        <v>7469</v>
      </c>
      <c r="AX347" s="153" t="s">
        <v>7469</v>
      </c>
      <c r="AY347" s="153" t="s">
        <v>7469</v>
      </c>
      <c r="AZ347" s="153">
        <v>62.873699999999999</v>
      </c>
      <c r="BA347" s="153" t="s">
        <v>7469</v>
      </c>
      <c r="BB347" s="153">
        <v>106.04</v>
      </c>
      <c r="BC347" s="153">
        <v>1.667</v>
      </c>
      <c r="BD347" s="153">
        <v>2.387</v>
      </c>
      <c r="BE347" s="153">
        <v>0.51859999999999995</v>
      </c>
      <c r="BF347" s="153">
        <v>3.3144999999999998</v>
      </c>
      <c r="BG347" s="153">
        <v>28.143000000000001</v>
      </c>
      <c r="BH347" s="153">
        <v>181.59899999999999</v>
      </c>
      <c r="BI347" s="153">
        <v>148.15600000000001</v>
      </c>
      <c r="BJ347" s="153">
        <v>11.8123</v>
      </c>
      <c r="BK347" s="153">
        <v>5.8299999999999998E-2</v>
      </c>
      <c r="BL347" s="153">
        <v>95.179100000000005</v>
      </c>
      <c r="BM347" s="153">
        <v>17.5106</v>
      </c>
      <c r="BN347" s="153">
        <v>299.96899999999999</v>
      </c>
      <c r="BO347" s="153">
        <v>1.2684</v>
      </c>
      <c r="BP347" s="153">
        <v>9.9151000000000007</v>
      </c>
      <c r="BQ347" s="153">
        <v>7.6528</v>
      </c>
      <c r="BR347" s="153" t="s">
        <v>7469</v>
      </c>
      <c r="BS347" s="153">
        <v>362.66699999999997</v>
      </c>
      <c r="BT347" s="153">
        <v>1.9079999999999999</v>
      </c>
      <c r="BU347" s="153">
        <v>36.552</v>
      </c>
      <c r="BV347" s="153" t="s">
        <v>7469</v>
      </c>
      <c r="BW347" s="153" t="s">
        <v>7469</v>
      </c>
      <c r="BX347" s="153">
        <v>24.209199999999999</v>
      </c>
      <c r="BY347" s="153">
        <v>0</v>
      </c>
      <c r="BZ347" s="153">
        <v>12.000999999999999</v>
      </c>
      <c r="CA347" s="153">
        <v>339.786</v>
      </c>
      <c r="CB347" s="153">
        <v>13.4275</v>
      </c>
      <c r="CC347" s="153" t="s">
        <v>7469</v>
      </c>
      <c r="CD347" s="153">
        <v>8.4582999999999995</v>
      </c>
      <c r="CE347" s="153" t="s">
        <v>7469</v>
      </c>
      <c r="CF347" s="153">
        <v>19.431100000000001</v>
      </c>
      <c r="CG347" s="153">
        <v>0.16439999999999999</v>
      </c>
      <c r="CH347" s="153">
        <v>3.5501999999999998</v>
      </c>
      <c r="CI347" s="153">
        <v>359.64190000000002</v>
      </c>
      <c r="CJ347" s="153" t="s">
        <v>7469</v>
      </c>
      <c r="CK347" s="153" t="s">
        <v>7469</v>
      </c>
      <c r="CL347" s="153" t="s">
        <v>7469</v>
      </c>
      <c r="CM347" s="153">
        <v>23.798100000000002</v>
      </c>
      <c r="CN347" s="153" t="s">
        <v>7469</v>
      </c>
      <c r="CO347" s="153">
        <v>38.340699999999998</v>
      </c>
      <c r="CP347" s="153" t="s">
        <v>7469</v>
      </c>
      <c r="CQ347" s="153">
        <v>0.23469999999999999</v>
      </c>
      <c r="CR347" s="153" t="s">
        <v>7469</v>
      </c>
      <c r="CS347" s="153">
        <v>152.25200000000001</v>
      </c>
      <c r="CT347" s="153">
        <v>8.4779</v>
      </c>
      <c r="CU347" s="153">
        <v>12.693199999999999</v>
      </c>
      <c r="CV347" s="153" t="s">
        <v>7469</v>
      </c>
      <c r="CW347" s="153" t="s">
        <v>7469</v>
      </c>
      <c r="CX347" s="153" t="s">
        <v>7469</v>
      </c>
      <c r="CY347" s="153">
        <v>135.25149999999999</v>
      </c>
      <c r="CZ347" s="153">
        <v>10.4171</v>
      </c>
      <c r="DA347" s="153">
        <v>8.3725000000000005</v>
      </c>
      <c r="DB347" s="153" t="s">
        <v>7469</v>
      </c>
      <c r="DC347" s="153">
        <v>42.732199999999999</v>
      </c>
      <c r="DD347" s="153">
        <v>14.985099999999999</v>
      </c>
      <c r="DE347" s="153">
        <v>1.4790000000000001</v>
      </c>
      <c r="DF347" s="153" t="s">
        <v>7469</v>
      </c>
      <c r="DG347" s="153">
        <v>74.261600000000001</v>
      </c>
      <c r="DH347" s="153">
        <v>0</v>
      </c>
      <c r="DI347" s="153">
        <v>7.5810000000000004</v>
      </c>
      <c r="DJ347" s="153" t="s">
        <v>7469</v>
      </c>
      <c r="DK347" s="153">
        <v>4.4339000000000004</v>
      </c>
      <c r="DL347" s="153">
        <v>20.875299999999999</v>
      </c>
      <c r="DM347" s="153">
        <v>4.7529000000000003</v>
      </c>
      <c r="DN347" s="153">
        <v>1053.7544</v>
      </c>
      <c r="DO347" s="153">
        <v>61.282699999999998</v>
      </c>
      <c r="DP347" s="153">
        <v>2.3336999999999999</v>
      </c>
      <c r="DQ347" s="153">
        <v>37.762999999999998</v>
      </c>
      <c r="DR347" s="153" t="s">
        <v>7469</v>
      </c>
      <c r="DS347" s="153">
        <v>12.3111</v>
      </c>
      <c r="DT347" s="153">
        <v>132.37559999999999</v>
      </c>
      <c r="DU347" s="153">
        <v>60.569400000000002</v>
      </c>
      <c r="DV347" s="153" t="s">
        <v>7469</v>
      </c>
      <c r="DW347" s="153" t="s">
        <v>7469</v>
      </c>
      <c r="DX347" s="153">
        <v>16.988</v>
      </c>
      <c r="DY347" s="153">
        <v>16.036200000000001</v>
      </c>
      <c r="DZ347" s="153">
        <v>12.085900000000001</v>
      </c>
      <c r="EA347" s="153">
        <v>91.188400000000001</v>
      </c>
      <c r="EB347" s="153" t="s">
        <v>7469</v>
      </c>
      <c r="EC347" s="153">
        <v>93.754300000000001</v>
      </c>
      <c r="ED347" s="153" t="s">
        <v>7469</v>
      </c>
      <c r="EE347" s="153">
        <v>0</v>
      </c>
      <c r="EF347" s="153">
        <v>45.246299999999998</v>
      </c>
      <c r="EG347" s="153">
        <v>35.509300000000003</v>
      </c>
      <c r="EH347" s="153">
        <v>3.0756000000000001</v>
      </c>
      <c r="EI347" s="153">
        <v>8.4849999999999994</v>
      </c>
      <c r="EJ347" s="153" t="s">
        <v>7469</v>
      </c>
      <c r="EK347" s="153">
        <v>3.0999999999999999E-3</v>
      </c>
      <c r="EL347" s="153">
        <v>9.8199999999999996E-2</v>
      </c>
      <c r="EM347" s="153">
        <v>102.64279999999999</v>
      </c>
      <c r="EN347" s="153">
        <v>65.327299999999994</v>
      </c>
    </row>
    <row r="348" spans="3:144">
      <c r="C348" s="120"/>
      <c r="D348" s="103"/>
      <c r="E348" s="120" t="s">
        <v>8094</v>
      </c>
      <c r="F348" s="126" t="s">
        <v>8156</v>
      </c>
      <c r="G348" s="151" t="s">
        <v>8090</v>
      </c>
      <c r="H348" s="152" t="s">
        <v>8091</v>
      </c>
      <c r="I348" s="153">
        <v>1351.404</v>
      </c>
      <c r="J348" s="153">
        <v>101.047</v>
      </c>
      <c r="K348" s="153">
        <v>1917.2</v>
      </c>
      <c r="L348" s="153">
        <v>15.91</v>
      </c>
      <c r="M348" s="153">
        <v>64.992999999999995</v>
      </c>
      <c r="N348" s="153">
        <v>2189</v>
      </c>
      <c r="O348" s="153">
        <v>9724</v>
      </c>
      <c r="P348" s="153">
        <v>4.6520000000000001</v>
      </c>
      <c r="Q348" s="153">
        <v>3.4416000000000002</v>
      </c>
      <c r="R348" s="153">
        <v>643</v>
      </c>
      <c r="S348" s="153">
        <v>8.3840000000000003</v>
      </c>
      <c r="T348" s="153">
        <v>18.8779</v>
      </c>
      <c r="U348" s="153">
        <v>17.783000000000001</v>
      </c>
      <c r="V348" s="153">
        <v>86.028999999999996</v>
      </c>
      <c r="W348" s="153">
        <v>104.6748</v>
      </c>
      <c r="X348" s="153">
        <v>2559.1999999999998</v>
      </c>
      <c r="Y348" s="153">
        <v>8.6367999999999991</v>
      </c>
      <c r="Z348" s="153">
        <v>71.277100000000004</v>
      </c>
      <c r="AA348" s="153">
        <v>248.34360000000001</v>
      </c>
      <c r="AB348" s="153" t="s">
        <v>7469</v>
      </c>
      <c r="AC348" s="153">
        <v>0.16600000000000001</v>
      </c>
      <c r="AD348" s="153">
        <v>9.6746999999999996</v>
      </c>
      <c r="AE348" s="153">
        <v>5.3982000000000001</v>
      </c>
      <c r="AF348" s="153">
        <v>46.0242</v>
      </c>
      <c r="AG348" s="153">
        <v>27.844200000000001</v>
      </c>
      <c r="AH348" s="153" t="s">
        <v>7469</v>
      </c>
      <c r="AI348" s="153">
        <v>29.188199999999998</v>
      </c>
      <c r="AJ348" s="153">
        <v>366.45600000000002</v>
      </c>
      <c r="AK348" s="153">
        <v>2.3452000000000002</v>
      </c>
      <c r="AL348" s="153">
        <v>12.835800000000001</v>
      </c>
      <c r="AM348" s="153" t="s">
        <v>7469</v>
      </c>
      <c r="AN348" s="153">
        <v>308.73099999999999</v>
      </c>
      <c r="AO348" s="153">
        <v>31.782399999999999</v>
      </c>
      <c r="AP348" s="153" t="s">
        <v>7469</v>
      </c>
      <c r="AQ348" s="153">
        <v>3.0626000000000002</v>
      </c>
      <c r="AR348" s="153">
        <v>409.61</v>
      </c>
      <c r="AS348" s="153">
        <v>57.597499999999997</v>
      </c>
      <c r="AT348" s="153">
        <v>22.164899999999999</v>
      </c>
      <c r="AU348" s="153">
        <v>9.6514000000000006</v>
      </c>
      <c r="AV348" s="153">
        <v>448.76560000000001</v>
      </c>
      <c r="AW348" s="153" t="s">
        <v>7469</v>
      </c>
      <c r="AX348" s="153">
        <v>0</v>
      </c>
      <c r="AY348" s="153" t="s">
        <v>7469</v>
      </c>
      <c r="AZ348" s="153">
        <v>61.985100000000003</v>
      </c>
      <c r="BA348" s="153" t="s">
        <v>7469</v>
      </c>
      <c r="BB348" s="153">
        <v>214.69300000000001</v>
      </c>
      <c r="BC348" s="153">
        <v>1.669</v>
      </c>
      <c r="BD348" s="153">
        <v>5.1360000000000001</v>
      </c>
      <c r="BE348" s="153">
        <v>0.58740000000000003</v>
      </c>
      <c r="BF348" s="153">
        <v>4.3482000000000003</v>
      </c>
      <c r="BG348" s="153">
        <v>53.723999999999997</v>
      </c>
      <c r="BH348" s="153">
        <v>252.88499999999999</v>
      </c>
      <c r="BI348" s="153">
        <v>211.18299999999999</v>
      </c>
      <c r="BJ348" s="153">
        <v>12.531599999999999</v>
      </c>
      <c r="BK348" s="153">
        <v>0.2944</v>
      </c>
      <c r="BL348" s="153">
        <v>126.3006</v>
      </c>
      <c r="BM348" s="153">
        <v>19.815899999999999</v>
      </c>
      <c r="BN348" s="153">
        <v>318.86700000000002</v>
      </c>
      <c r="BO348" s="153">
        <v>9.4E-2</v>
      </c>
      <c r="BP348" s="153">
        <v>43.139400000000002</v>
      </c>
      <c r="BQ348" s="153">
        <v>11.6754</v>
      </c>
      <c r="BR348" s="153" t="s">
        <v>7469</v>
      </c>
      <c r="BS348" s="153">
        <v>434.73399999999998</v>
      </c>
      <c r="BT348" s="153">
        <v>1.4371</v>
      </c>
      <c r="BU348" s="153">
        <v>40.600700000000003</v>
      </c>
      <c r="BV348" s="153">
        <v>9.6165000000000003</v>
      </c>
      <c r="BW348" s="153" t="s">
        <v>7469</v>
      </c>
      <c r="BX348" s="153">
        <v>36.726799999999997</v>
      </c>
      <c r="BY348" s="153">
        <v>2.2627000000000002</v>
      </c>
      <c r="BZ348" s="153">
        <v>24.716999999999999</v>
      </c>
      <c r="CA348" s="153">
        <v>644.89300000000003</v>
      </c>
      <c r="CB348" s="153">
        <v>17.082599999999999</v>
      </c>
      <c r="CC348" s="153">
        <v>1.9810000000000001</v>
      </c>
      <c r="CD348" s="153">
        <v>9.9640000000000004</v>
      </c>
      <c r="CE348" s="153" t="s">
        <v>7469</v>
      </c>
      <c r="CF348" s="153">
        <v>3.6796000000000002</v>
      </c>
      <c r="CG348" s="153">
        <v>2.3039000000000001</v>
      </c>
      <c r="CH348" s="153">
        <v>3.5531999999999999</v>
      </c>
      <c r="CI348" s="153">
        <v>540.54600000000005</v>
      </c>
      <c r="CJ348" s="153" t="s">
        <v>7469</v>
      </c>
      <c r="CK348" s="153" t="s">
        <v>7469</v>
      </c>
      <c r="CL348" s="153" t="s">
        <v>7469</v>
      </c>
      <c r="CM348" s="153">
        <v>34.747900000000001</v>
      </c>
      <c r="CN348" s="153" t="s">
        <v>7469</v>
      </c>
      <c r="CO348" s="153">
        <v>48.880299999999998</v>
      </c>
      <c r="CP348" s="153" t="s">
        <v>7469</v>
      </c>
      <c r="CQ348" s="153">
        <v>-1.2950999999999999</v>
      </c>
      <c r="CR348" s="153" t="s">
        <v>7469</v>
      </c>
      <c r="CS348" s="153">
        <v>142.935</v>
      </c>
      <c r="CT348" s="153">
        <v>7.4085999999999999</v>
      </c>
      <c r="CU348" s="153">
        <v>10.848800000000001</v>
      </c>
      <c r="CV348" s="153" t="s">
        <v>7469</v>
      </c>
      <c r="CW348" s="153" t="s">
        <v>7469</v>
      </c>
      <c r="CX348" s="153" t="s">
        <v>7469</v>
      </c>
      <c r="CY348" s="153">
        <v>156.8707</v>
      </c>
      <c r="CZ348" s="153">
        <v>11.492900000000001</v>
      </c>
      <c r="DA348" s="153">
        <v>7.0768000000000004</v>
      </c>
      <c r="DB348" s="153" t="s">
        <v>7469</v>
      </c>
      <c r="DC348" s="153">
        <v>58.661700000000003</v>
      </c>
      <c r="DD348" s="153">
        <v>16.784400000000002</v>
      </c>
      <c r="DE348" s="153">
        <v>1.6315</v>
      </c>
      <c r="DF348" s="153" t="s">
        <v>7469</v>
      </c>
      <c r="DG348" s="153">
        <v>103.0044</v>
      </c>
      <c r="DH348" s="153">
        <v>0</v>
      </c>
      <c r="DI348" s="153">
        <v>8.3567</v>
      </c>
      <c r="DJ348" s="153" t="s">
        <v>7469</v>
      </c>
      <c r="DK348" s="153">
        <v>2.3313000000000001</v>
      </c>
      <c r="DL348" s="153">
        <v>14.8772</v>
      </c>
      <c r="DM348" s="153">
        <v>6.3746999999999998</v>
      </c>
      <c r="DN348" s="153">
        <v>1051.3977</v>
      </c>
      <c r="DO348" s="153">
        <v>10.170500000000001</v>
      </c>
      <c r="DP348" s="153">
        <v>6.9234</v>
      </c>
      <c r="DQ348" s="153">
        <v>43.153300000000002</v>
      </c>
      <c r="DR348" s="153" t="s">
        <v>7469</v>
      </c>
      <c r="DS348" s="153">
        <v>13.282500000000001</v>
      </c>
      <c r="DT348" s="153">
        <v>180.5307</v>
      </c>
      <c r="DU348" s="153">
        <v>57.222999999999999</v>
      </c>
      <c r="DV348" s="153" t="s">
        <v>7469</v>
      </c>
      <c r="DW348" s="153" t="s">
        <v>7469</v>
      </c>
      <c r="DX348" s="153">
        <v>21.482399999999998</v>
      </c>
      <c r="DY348" s="153">
        <v>14.6683</v>
      </c>
      <c r="DZ348" s="153">
        <v>13.390499999999999</v>
      </c>
      <c r="EA348" s="153">
        <v>114.1344</v>
      </c>
      <c r="EB348" s="153" t="s">
        <v>7469</v>
      </c>
      <c r="EC348" s="153">
        <v>88.096999999999994</v>
      </c>
      <c r="ED348" s="153" t="s">
        <v>7469</v>
      </c>
      <c r="EE348" s="153" t="s">
        <v>7469</v>
      </c>
      <c r="EF348" s="153">
        <v>52.768300000000004</v>
      </c>
      <c r="EG348" s="153">
        <v>49.003799999999998</v>
      </c>
      <c r="EH348" s="153">
        <v>3.0855000000000001</v>
      </c>
      <c r="EI348" s="153">
        <v>9.7327999999999992</v>
      </c>
      <c r="EJ348" s="153" t="s">
        <v>7469</v>
      </c>
      <c r="EK348" s="153">
        <v>0</v>
      </c>
      <c r="EL348" s="153" t="s">
        <v>7469</v>
      </c>
      <c r="EM348" s="153">
        <v>137.92400000000001</v>
      </c>
      <c r="EN348" s="153" t="s">
        <v>7469</v>
      </c>
    </row>
    <row r="349" spans="3:144">
      <c r="C349" s="120"/>
      <c r="D349" s="103"/>
      <c r="E349" s="120" t="s">
        <v>8095</v>
      </c>
      <c r="F349" s="126" t="s">
        <v>8156</v>
      </c>
      <c r="G349" s="151" t="s">
        <v>8090</v>
      </c>
      <c r="H349" s="152" t="s">
        <v>8091</v>
      </c>
      <c r="I349" s="153" t="s">
        <v>7469</v>
      </c>
      <c r="J349" s="153" t="s">
        <v>7469</v>
      </c>
      <c r="K349" s="153" t="s">
        <v>7469</v>
      </c>
      <c r="L349" s="153" t="s">
        <v>7469</v>
      </c>
      <c r="M349" s="153" t="s">
        <v>7469</v>
      </c>
      <c r="N349" s="153">
        <v>2388</v>
      </c>
      <c r="O349" s="153">
        <v>10580</v>
      </c>
      <c r="P349" s="153" t="s">
        <v>7469</v>
      </c>
      <c r="Q349" s="153" t="s">
        <v>7469</v>
      </c>
      <c r="R349" s="153">
        <v>467</v>
      </c>
      <c r="S349" s="153" t="s">
        <v>7469</v>
      </c>
      <c r="T349" s="153" t="s">
        <v>7469</v>
      </c>
      <c r="U349" s="153" t="s">
        <v>7469</v>
      </c>
      <c r="V349" s="153" t="s">
        <v>7469</v>
      </c>
      <c r="W349" s="153" t="s">
        <v>7469</v>
      </c>
      <c r="X349" s="153" t="s">
        <v>7469</v>
      </c>
      <c r="Y349" s="153" t="s">
        <v>7469</v>
      </c>
      <c r="Z349" s="153" t="s">
        <v>7469</v>
      </c>
      <c r="AA349" s="153" t="s">
        <v>7469</v>
      </c>
      <c r="AB349" s="153" t="s">
        <v>7469</v>
      </c>
      <c r="AC349" s="153" t="s">
        <v>7469</v>
      </c>
      <c r="AD349" s="153" t="s">
        <v>7469</v>
      </c>
      <c r="AE349" s="153">
        <v>6.6435000000000004</v>
      </c>
      <c r="AF349" s="153">
        <v>56.773299999999999</v>
      </c>
      <c r="AG349" s="153" t="s">
        <v>7469</v>
      </c>
      <c r="AH349" s="153" t="s">
        <v>7469</v>
      </c>
      <c r="AI349" s="153" t="s">
        <v>7469</v>
      </c>
      <c r="AJ349" s="153" t="s">
        <v>7469</v>
      </c>
      <c r="AK349" s="153">
        <v>2.6892999999999998</v>
      </c>
      <c r="AL349" s="153" t="s">
        <v>7469</v>
      </c>
      <c r="AM349" s="153" t="s">
        <v>7469</v>
      </c>
      <c r="AN349" s="153" t="s">
        <v>7469</v>
      </c>
      <c r="AO349" s="153" t="s">
        <v>7469</v>
      </c>
      <c r="AP349" s="153" t="s">
        <v>7469</v>
      </c>
      <c r="AQ349" s="153" t="s">
        <v>7469</v>
      </c>
      <c r="AR349" s="153" t="s">
        <v>7469</v>
      </c>
      <c r="AS349" s="153" t="s">
        <v>7469</v>
      </c>
      <c r="AT349" s="153" t="s">
        <v>7469</v>
      </c>
      <c r="AU349" s="153" t="s">
        <v>7469</v>
      </c>
      <c r="AV349" s="153" t="s">
        <v>7469</v>
      </c>
      <c r="AW349" s="153" t="s">
        <v>7469</v>
      </c>
      <c r="AX349" s="153" t="s">
        <v>7469</v>
      </c>
      <c r="AY349" s="153" t="s">
        <v>7469</v>
      </c>
      <c r="AZ349" s="153" t="s">
        <v>7469</v>
      </c>
      <c r="BA349" s="153" t="s">
        <v>7469</v>
      </c>
      <c r="BB349" s="153" t="s">
        <v>7469</v>
      </c>
      <c r="BC349" s="153" t="s">
        <v>7469</v>
      </c>
      <c r="BD349" s="153" t="s">
        <v>7469</v>
      </c>
      <c r="BE349" s="153" t="s">
        <v>7469</v>
      </c>
      <c r="BF349" s="153" t="s">
        <v>7469</v>
      </c>
      <c r="BG349" s="153">
        <v>123.122</v>
      </c>
      <c r="BH349" s="153">
        <v>370.63400000000001</v>
      </c>
      <c r="BI349" s="153" t="s">
        <v>7469</v>
      </c>
      <c r="BJ349" s="153">
        <v>10.9186</v>
      </c>
      <c r="BK349" s="153" t="s">
        <v>7469</v>
      </c>
      <c r="BL349" s="153" t="s">
        <v>7469</v>
      </c>
      <c r="BM349" s="153" t="s">
        <v>7469</v>
      </c>
      <c r="BN349" s="153">
        <v>318.08800000000002</v>
      </c>
      <c r="BO349" s="153">
        <v>0.95569999999999999</v>
      </c>
      <c r="BP349" s="153">
        <v>72.159199999999998</v>
      </c>
      <c r="BQ349" s="153" t="s">
        <v>7469</v>
      </c>
      <c r="BR349" s="153" t="s">
        <v>7469</v>
      </c>
      <c r="BS349" s="153" t="s">
        <v>7469</v>
      </c>
      <c r="BT349" s="153">
        <v>21.855499999999999</v>
      </c>
      <c r="BU349" s="153" t="s">
        <v>7469</v>
      </c>
      <c r="BV349" s="153">
        <v>9.4658999999999995</v>
      </c>
      <c r="BW349" s="153" t="s">
        <v>7469</v>
      </c>
      <c r="BX349" s="153" t="s">
        <v>7469</v>
      </c>
      <c r="BY349" s="153" t="s">
        <v>7469</v>
      </c>
      <c r="BZ349" s="153" t="s">
        <v>7469</v>
      </c>
      <c r="CA349" s="153">
        <v>1068.373</v>
      </c>
      <c r="CB349" s="153" t="s">
        <v>7469</v>
      </c>
      <c r="CC349" s="153" t="s">
        <v>7469</v>
      </c>
      <c r="CD349" s="153" t="s">
        <v>7469</v>
      </c>
      <c r="CE349" s="153" t="s">
        <v>7469</v>
      </c>
      <c r="CF349" s="153" t="s">
        <v>7469</v>
      </c>
      <c r="CG349" s="153">
        <v>2.3736000000000002</v>
      </c>
      <c r="CH349" s="153" t="s">
        <v>7469</v>
      </c>
      <c r="CI349" s="153" t="s">
        <v>7469</v>
      </c>
      <c r="CJ349" s="153" t="s">
        <v>7469</v>
      </c>
      <c r="CK349" s="153" t="s">
        <v>7469</v>
      </c>
      <c r="CL349" s="153" t="s">
        <v>7469</v>
      </c>
      <c r="CM349" s="153" t="s">
        <v>7469</v>
      </c>
      <c r="CN349" s="153" t="s">
        <v>7469</v>
      </c>
      <c r="CO349" s="153" t="s">
        <v>7469</v>
      </c>
      <c r="CP349" s="153" t="s">
        <v>7469</v>
      </c>
      <c r="CQ349" s="153" t="s">
        <v>7469</v>
      </c>
      <c r="CR349" s="153" t="s">
        <v>7469</v>
      </c>
      <c r="CS349" s="153" t="s">
        <v>7469</v>
      </c>
      <c r="CT349" s="153" t="s">
        <v>7469</v>
      </c>
      <c r="CU349" s="153">
        <v>9.9974000000000007</v>
      </c>
      <c r="CV349" s="153" t="s">
        <v>7469</v>
      </c>
      <c r="CW349" s="153" t="s">
        <v>7469</v>
      </c>
      <c r="CX349" s="153" t="s">
        <v>7469</v>
      </c>
      <c r="CY349" s="153" t="s">
        <v>7469</v>
      </c>
      <c r="CZ349" s="153" t="s">
        <v>7469</v>
      </c>
      <c r="DA349" s="153" t="s">
        <v>7469</v>
      </c>
      <c r="DB349" s="153" t="s">
        <v>7469</v>
      </c>
      <c r="DC349" s="153" t="s">
        <v>7469</v>
      </c>
      <c r="DD349" s="153" t="s">
        <v>7469</v>
      </c>
      <c r="DE349" s="153" t="s">
        <v>7469</v>
      </c>
      <c r="DF349" s="153" t="s">
        <v>7469</v>
      </c>
      <c r="DG349" s="153" t="s">
        <v>7469</v>
      </c>
      <c r="DH349" s="153">
        <v>0</v>
      </c>
      <c r="DI349" s="153" t="s">
        <v>7469</v>
      </c>
      <c r="DJ349" s="153" t="s">
        <v>7469</v>
      </c>
      <c r="DK349" s="153">
        <v>2.8588</v>
      </c>
      <c r="DL349" s="153" t="s">
        <v>7469</v>
      </c>
      <c r="DM349" s="153" t="s">
        <v>7469</v>
      </c>
      <c r="DN349" s="153" t="s">
        <v>7469</v>
      </c>
      <c r="DO349" s="153" t="s">
        <v>7469</v>
      </c>
      <c r="DP349" s="153" t="s">
        <v>7469</v>
      </c>
      <c r="DQ349" s="153">
        <v>40.803699999999999</v>
      </c>
      <c r="DR349" s="153" t="s">
        <v>7469</v>
      </c>
      <c r="DS349" s="153" t="s">
        <v>7469</v>
      </c>
      <c r="DT349" s="153" t="s">
        <v>7469</v>
      </c>
      <c r="DU349" s="153" t="s">
        <v>7469</v>
      </c>
      <c r="DV349" s="153" t="s">
        <v>7469</v>
      </c>
      <c r="DW349" s="153" t="s">
        <v>7469</v>
      </c>
      <c r="DX349" s="153" t="s">
        <v>7469</v>
      </c>
      <c r="DY349" s="153" t="s">
        <v>7469</v>
      </c>
      <c r="DZ349" s="153" t="s">
        <v>7469</v>
      </c>
      <c r="EA349" s="153" t="s">
        <v>7469</v>
      </c>
      <c r="EB349" s="153" t="s">
        <v>7469</v>
      </c>
      <c r="EC349" s="153" t="s">
        <v>7469</v>
      </c>
      <c r="ED349" s="153" t="s">
        <v>7469</v>
      </c>
      <c r="EE349" s="153">
        <v>18.161000000000001</v>
      </c>
      <c r="EF349" s="153" t="s">
        <v>7469</v>
      </c>
      <c r="EG349" s="153" t="s">
        <v>7469</v>
      </c>
      <c r="EH349" s="153" t="s">
        <v>7469</v>
      </c>
      <c r="EI349" s="153" t="s">
        <v>7469</v>
      </c>
      <c r="EJ349" s="153" t="s">
        <v>7469</v>
      </c>
      <c r="EK349" s="153" t="s">
        <v>7469</v>
      </c>
      <c r="EL349" s="153" t="s">
        <v>7469</v>
      </c>
      <c r="EM349" s="153" t="s">
        <v>7469</v>
      </c>
      <c r="EN349" s="153" t="s">
        <v>7469</v>
      </c>
    </row>
    <row r="350" spans="3:144">
      <c r="C350" s="120"/>
      <c r="D350" s="103"/>
      <c r="E350" s="120" t="s">
        <v>8096</v>
      </c>
      <c r="F350" s="126" t="s">
        <v>8156</v>
      </c>
      <c r="G350" s="151" t="s">
        <v>8090</v>
      </c>
      <c r="H350" s="152" t="s">
        <v>8097</v>
      </c>
      <c r="I350" s="153">
        <v>327.32530000000003</v>
      </c>
      <c r="J350" s="153">
        <v>22.103999999999999</v>
      </c>
      <c r="K350" s="153">
        <v>475.8</v>
      </c>
      <c r="L350" s="153">
        <v>3.4420000000000002</v>
      </c>
      <c r="M350" s="153" t="s">
        <v>7469</v>
      </c>
      <c r="N350" s="153">
        <v>584</v>
      </c>
      <c r="O350" s="153">
        <v>2463</v>
      </c>
      <c r="P350" s="153">
        <v>1.181</v>
      </c>
      <c r="Q350" s="153">
        <v>1.6036999999999999</v>
      </c>
      <c r="R350" s="153">
        <v>114</v>
      </c>
      <c r="S350" s="153">
        <v>1.8319000000000001</v>
      </c>
      <c r="T350" s="153" t="s">
        <v>7469</v>
      </c>
      <c r="U350" s="153" t="s">
        <v>7469</v>
      </c>
      <c r="V350" s="153">
        <v>18.870999999999999</v>
      </c>
      <c r="W350" s="153">
        <v>23.898800000000001</v>
      </c>
      <c r="X350" s="153">
        <v>701</v>
      </c>
      <c r="Y350" s="153">
        <v>1.6767000000000001</v>
      </c>
      <c r="Z350" s="153">
        <v>17.1403</v>
      </c>
      <c r="AA350" s="153">
        <v>32.576599999999999</v>
      </c>
      <c r="AB350" s="153" t="s">
        <v>7469</v>
      </c>
      <c r="AC350" s="153">
        <v>2.1999999999999999E-2</v>
      </c>
      <c r="AD350" s="153">
        <v>3.0975999999999999</v>
      </c>
      <c r="AE350" s="153">
        <v>1.6986000000000001</v>
      </c>
      <c r="AF350" s="153">
        <v>11.9338</v>
      </c>
      <c r="AG350" s="153">
        <v>7.8945999999999996</v>
      </c>
      <c r="AH350" s="153" t="s">
        <v>7469</v>
      </c>
      <c r="AI350" s="153" t="s">
        <v>7469</v>
      </c>
      <c r="AJ350" s="153">
        <v>106.095</v>
      </c>
      <c r="AK350" s="153" t="s">
        <v>7469</v>
      </c>
      <c r="AL350" s="153">
        <v>1.9870000000000001</v>
      </c>
      <c r="AM350" s="153" t="s">
        <v>7469</v>
      </c>
      <c r="AN350" s="153">
        <v>40.329599999999999</v>
      </c>
      <c r="AO350" s="153">
        <v>2.6539999999999999</v>
      </c>
      <c r="AP350" s="153" t="s">
        <v>7469</v>
      </c>
      <c r="AQ350" s="153">
        <v>0.4128</v>
      </c>
      <c r="AR350" s="153">
        <v>99.528000000000006</v>
      </c>
      <c r="AS350" s="153" t="s">
        <v>7469</v>
      </c>
      <c r="AT350" s="153">
        <v>4.3810000000000002</v>
      </c>
      <c r="AU350" s="153">
        <v>1.1519999999999999</v>
      </c>
      <c r="AV350" s="153">
        <v>60.927100000000003</v>
      </c>
      <c r="AW350" s="153" t="s">
        <v>7469</v>
      </c>
      <c r="AX350" s="153" t="s">
        <v>7469</v>
      </c>
      <c r="AY350" s="153" t="s">
        <v>7469</v>
      </c>
      <c r="AZ350" s="153">
        <v>15.386100000000001</v>
      </c>
      <c r="BA350" s="153" t="s">
        <v>7469</v>
      </c>
      <c r="BB350" s="153" t="s">
        <v>7469</v>
      </c>
      <c r="BC350" s="153" t="s">
        <v>7469</v>
      </c>
      <c r="BD350" s="153" t="s">
        <v>7469</v>
      </c>
      <c r="BE350" s="153">
        <v>0.153</v>
      </c>
      <c r="BF350" s="153">
        <v>1.0916999999999999</v>
      </c>
      <c r="BG350" s="153">
        <v>51.116</v>
      </c>
      <c r="BH350" s="153" t="s">
        <v>7469</v>
      </c>
      <c r="BI350" s="153">
        <v>64.888000000000005</v>
      </c>
      <c r="BJ350" s="153">
        <v>2.3184</v>
      </c>
      <c r="BK350" s="153" t="s">
        <v>7469</v>
      </c>
      <c r="BL350" s="153">
        <v>8.5066000000000006</v>
      </c>
      <c r="BM350" s="153">
        <v>1.4343999999999999</v>
      </c>
      <c r="BN350" s="153">
        <v>82.256</v>
      </c>
      <c r="BO350" s="153">
        <v>6.3600000000000004E-2</v>
      </c>
      <c r="BP350" s="153" t="s">
        <v>7469</v>
      </c>
      <c r="BQ350" s="153">
        <v>3.1798000000000002</v>
      </c>
      <c r="BR350" s="153" t="s">
        <v>7469</v>
      </c>
      <c r="BS350" s="153">
        <v>124.438</v>
      </c>
      <c r="BT350" s="153" t="s">
        <v>7469</v>
      </c>
      <c r="BU350" s="153">
        <v>8.7117000000000004</v>
      </c>
      <c r="BV350" s="153" t="s">
        <v>7469</v>
      </c>
      <c r="BW350" s="153" t="s">
        <v>7469</v>
      </c>
      <c r="BX350" s="153">
        <v>4.2742000000000004</v>
      </c>
      <c r="BY350" s="153" t="s">
        <v>7469</v>
      </c>
      <c r="BZ350" s="153">
        <v>5.9260000000000002</v>
      </c>
      <c r="CA350" s="153">
        <v>224.33799999999999</v>
      </c>
      <c r="CB350" s="153">
        <v>2.9453999999999998</v>
      </c>
      <c r="CC350" s="153">
        <v>0.36409999999999998</v>
      </c>
      <c r="CD350" s="153">
        <v>0.95799999999999996</v>
      </c>
      <c r="CE350" s="153" t="s">
        <v>7469</v>
      </c>
      <c r="CF350" s="153" t="s">
        <v>7469</v>
      </c>
      <c r="CG350" s="153" t="s">
        <v>7469</v>
      </c>
      <c r="CH350" s="153">
        <v>1.0137</v>
      </c>
      <c r="CI350" s="153">
        <v>61.540500000000002</v>
      </c>
      <c r="CJ350" s="153" t="s">
        <v>7469</v>
      </c>
      <c r="CK350" s="153">
        <v>3.9100000000000003E-2</v>
      </c>
      <c r="CL350" s="153" t="s">
        <v>7469</v>
      </c>
      <c r="CM350" s="153" t="s">
        <v>7469</v>
      </c>
      <c r="CN350" s="153" t="s">
        <v>7469</v>
      </c>
      <c r="CO350" s="153">
        <v>14.7338</v>
      </c>
      <c r="CP350" s="153" t="s">
        <v>7469</v>
      </c>
      <c r="CQ350" s="153" t="s">
        <v>7469</v>
      </c>
      <c r="CR350" s="153" t="s">
        <v>7469</v>
      </c>
      <c r="CS350" s="153">
        <v>36.677999999999997</v>
      </c>
      <c r="CT350" s="153">
        <v>2.3246000000000002</v>
      </c>
      <c r="CU350" s="153">
        <v>2.4843000000000002</v>
      </c>
      <c r="CV350" s="153" t="s">
        <v>7469</v>
      </c>
      <c r="CW350" s="153" t="s">
        <v>7469</v>
      </c>
      <c r="CX350" s="153" t="s">
        <v>7469</v>
      </c>
      <c r="CY350" s="153">
        <v>37.270800000000001</v>
      </c>
      <c r="CZ350" s="153" t="s">
        <v>7469</v>
      </c>
      <c r="DA350" s="153">
        <v>0.25190000000000001</v>
      </c>
      <c r="DB350" s="153" t="s">
        <v>7469</v>
      </c>
      <c r="DC350" s="153">
        <v>7.3324999999999996</v>
      </c>
      <c r="DD350" s="153">
        <v>4.4051999999999998</v>
      </c>
      <c r="DE350" s="153">
        <v>0.42330000000000001</v>
      </c>
      <c r="DF350" s="153" t="s">
        <v>7469</v>
      </c>
      <c r="DG350" s="153">
        <v>8.3826000000000001</v>
      </c>
      <c r="DH350" s="153">
        <v>0</v>
      </c>
      <c r="DI350" s="153" t="s">
        <v>7469</v>
      </c>
      <c r="DJ350" s="153" t="s">
        <v>7469</v>
      </c>
      <c r="DK350" s="153">
        <v>0.22559999999999999</v>
      </c>
      <c r="DL350" s="153">
        <v>2.5541999999999998</v>
      </c>
      <c r="DM350" s="153">
        <v>3.1469999999999998</v>
      </c>
      <c r="DN350" s="153">
        <v>234.03909999999999</v>
      </c>
      <c r="DO350" s="153">
        <v>0.70840000000000003</v>
      </c>
      <c r="DP350" s="153">
        <v>0.90149999999999997</v>
      </c>
      <c r="DQ350" s="153">
        <v>8.6489999999999991</v>
      </c>
      <c r="DR350" s="153" t="s">
        <v>7469</v>
      </c>
      <c r="DS350" s="153">
        <v>3.3532000000000002</v>
      </c>
      <c r="DT350" s="153">
        <v>18.8887</v>
      </c>
      <c r="DU350" s="153">
        <v>5.3426999999999998</v>
      </c>
      <c r="DV350" s="153" t="s">
        <v>7469</v>
      </c>
      <c r="DW350" s="153" t="s">
        <v>7469</v>
      </c>
      <c r="DX350" s="153">
        <v>5.7647000000000004</v>
      </c>
      <c r="DY350" s="153">
        <v>2.7361</v>
      </c>
      <c r="DZ350" s="153">
        <v>2.9691999999999998</v>
      </c>
      <c r="EA350" s="153">
        <v>22.8017</v>
      </c>
      <c r="EB350" s="153" t="s">
        <v>7469</v>
      </c>
      <c r="EC350" s="153">
        <v>17.256699999999999</v>
      </c>
      <c r="ED350" s="153" t="s">
        <v>7469</v>
      </c>
      <c r="EE350" s="153" t="s">
        <v>7469</v>
      </c>
      <c r="EF350" s="153">
        <v>11.764099999999999</v>
      </c>
      <c r="EG350" s="153">
        <v>6.6928999999999998</v>
      </c>
      <c r="EH350" s="153" t="s">
        <v>7469</v>
      </c>
      <c r="EI350" s="153">
        <v>2.5230999999999999</v>
      </c>
      <c r="EJ350" s="153" t="s">
        <v>7469</v>
      </c>
      <c r="EK350" s="153" t="s">
        <v>7469</v>
      </c>
      <c r="EL350" s="153" t="s">
        <v>7469</v>
      </c>
      <c r="EM350" s="153">
        <v>21.889700000000001</v>
      </c>
      <c r="EN350" s="153" t="s">
        <v>7469</v>
      </c>
    </row>
    <row r="351" spans="3:144">
      <c r="C351" s="120"/>
      <c r="D351" s="103"/>
      <c r="E351" s="120" t="s">
        <v>8098</v>
      </c>
      <c r="F351" s="126" t="s">
        <v>8156</v>
      </c>
      <c r="G351" s="151" t="s">
        <v>8090</v>
      </c>
      <c r="H351" s="152" t="s">
        <v>8097</v>
      </c>
      <c r="I351" s="153">
        <v>321.7799</v>
      </c>
      <c r="J351" s="153">
        <v>22.53</v>
      </c>
      <c r="K351" s="153">
        <v>499.2</v>
      </c>
      <c r="L351" s="153">
        <v>2.5230000000000001</v>
      </c>
      <c r="M351" s="153" t="s">
        <v>7469</v>
      </c>
      <c r="N351" s="153">
        <v>592</v>
      </c>
      <c r="O351" s="153">
        <v>2579</v>
      </c>
      <c r="P351" s="153">
        <v>1.391</v>
      </c>
      <c r="Q351" s="153">
        <v>1.2232000000000001</v>
      </c>
      <c r="R351" s="153">
        <v>112</v>
      </c>
      <c r="S351" s="153">
        <v>2.4005999999999998</v>
      </c>
      <c r="T351" s="153">
        <v>4.7901999999999996</v>
      </c>
      <c r="U351" s="153" t="s">
        <v>7469</v>
      </c>
      <c r="V351" s="153">
        <v>20.928999999999998</v>
      </c>
      <c r="W351" s="153">
        <v>22.141300000000001</v>
      </c>
      <c r="X351" s="153">
        <v>779.3</v>
      </c>
      <c r="Y351" s="153">
        <v>1.6447000000000001</v>
      </c>
      <c r="Z351" s="153">
        <v>11.748699999999999</v>
      </c>
      <c r="AA351" s="153">
        <v>44.393300000000004</v>
      </c>
      <c r="AB351" s="153" t="s">
        <v>7469</v>
      </c>
      <c r="AC351" s="153">
        <v>1.2E-2</v>
      </c>
      <c r="AD351" s="153">
        <v>1.5826</v>
      </c>
      <c r="AE351" s="153">
        <v>1.4870000000000001</v>
      </c>
      <c r="AF351" s="153">
        <v>18.240400000000001</v>
      </c>
      <c r="AG351" s="153">
        <v>9.0660000000000007</v>
      </c>
      <c r="AH351" s="153" t="s">
        <v>7469</v>
      </c>
      <c r="AI351" s="153">
        <v>15.453900000000001</v>
      </c>
      <c r="AJ351" s="153">
        <v>113.18</v>
      </c>
      <c r="AK351" s="153" t="s">
        <v>7469</v>
      </c>
      <c r="AL351" s="153">
        <v>2.3466999999999998</v>
      </c>
      <c r="AM351" s="153" t="s">
        <v>7469</v>
      </c>
      <c r="AN351" s="153">
        <v>50.643300000000004</v>
      </c>
      <c r="AO351" s="153">
        <v>7.3044000000000002</v>
      </c>
      <c r="AP351" s="153" t="s">
        <v>7469</v>
      </c>
      <c r="AQ351" s="153">
        <v>0.6724</v>
      </c>
      <c r="AR351" s="153">
        <v>111.608</v>
      </c>
      <c r="AS351" s="153" t="s">
        <v>7469</v>
      </c>
      <c r="AT351" s="153">
        <v>4.9736000000000002</v>
      </c>
      <c r="AU351" s="153">
        <v>1.7478</v>
      </c>
      <c r="AV351" s="153">
        <v>64.777600000000007</v>
      </c>
      <c r="AW351" s="153" t="s">
        <v>7469</v>
      </c>
      <c r="AX351" s="153" t="s">
        <v>7469</v>
      </c>
      <c r="AY351" s="153" t="s">
        <v>7469</v>
      </c>
      <c r="AZ351" s="153">
        <v>7.5537999999999998</v>
      </c>
      <c r="BA351" s="153" t="s">
        <v>7469</v>
      </c>
      <c r="BB351" s="153" t="s">
        <v>7469</v>
      </c>
      <c r="BC351" s="153" t="s">
        <v>7469</v>
      </c>
      <c r="BD351" s="153" t="s">
        <v>7469</v>
      </c>
      <c r="BE351" s="153">
        <v>0.14849999999999999</v>
      </c>
      <c r="BF351" s="153" t="s">
        <v>7469</v>
      </c>
      <c r="BG351" s="153">
        <v>26.962</v>
      </c>
      <c r="BH351" s="153" t="s">
        <v>7469</v>
      </c>
      <c r="BI351" s="153">
        <v>69.852999999999994</v>
      </c>
      <c r="BJ351" s="153">
        <v>2.5573000000000001</v>
      </c>
      <c r="BK351" s="153" t="s">
        <v>7469</v>
      </c>
      <c r="BL351" s="153">
        <v>16.238900000000001</v>
      </c>
      <c r="BM351" s="153">
        <v>3.8954</v>
      </c>
      <c r="BN351" s="153">
        <v>77.688999999999993</v>
      </c>
      <c r="BO351" s="153">
        <v>0.24629999999999999</v>
      </c>
      <c r="BP351" s="153" t="s">
        <v>7469</v>
      </c>
      <c r="BQ351" s="153" t="s">
        <v>7469</v>
      </c>
      <c r="BR351" s="153" t="s">
        <v>7469</v>
      </c>
      <c r="BS351" s="153">
        <v>128.304</v>
      </c>
      <c r="BT351" s="153" t="s">
        <v>7469</v>
      </c>
      <c r="BU351" s="153">
        <v>8.5991999999999997</v>
      </c>
      <c r="BV351" s="153" t="s">
        <v>7469</v>
      </c>
      <c r="BW351" s="153" t="s">
        <v>7469</v>
      </c>
      <c r="BX351" s="153">
        <v>7.2348999999999997</v>
      </c>
      <c r="BY351" s="153" t="s">
        <v>7469</v>
      </c>
      <c r="BZ351" s="153">
        <v>5.2640000000000002</v>
      </c>
      <c r="CA351" s="153">
        <v>247.25800000000001</v>
      </c>
      <c r="CB351" s="153">
        <v>4.6487999999999996</v>
      </c>
      <c r="CC351" s="153">
        <v>1.3892</v>
      </c>
      <c r="CD351" s="153">
        <v>2.4558</v>
      </c>
      <c r="CE351" s="153" t="s">
        <v>7469</v>
      </c>
      <c r="CF351" s="153" t="s">
        <v>7469</v>
      </c>
      <c r="CG351" s="153" t="s">
        <v>7469</v>
      </c>
      <c r="CH351" s="153">
        <v>0.5222</v>
      </c>
      <c r="CI351" s="153">
        <v>111.19670000000001</v>
      </c>
      <c r="CJ351" s="153" t="s">
        <v>7469</v>
      </c>
      <c r="CK351" s="153">
        <v>3.9100000000000003E-2</v>
      </c>
      <c r="CL351" s="153" t="s">
        <v>7469</v>
      </c>
      <c r="CM351" s="153" t="s">
        <v>7469</v>
      </c>
      <c r="CN351" s="153" t="s">
        <v>7469</v>
      </c>
      <c r="CO351" s="153">
        <v>14.8164</v>
      </c>
      <c r="CP351" s="153" t="s">
        <v>7469</v>
      </c>
      <c r="CQ351" s="153" t="s">
        <v>7469</v>
      </c>
      <c r="CR351" s="153" t="s">
        <v>7469</v>
      </c>
      <c r="CS351" s="153">
        <v>35.506</v>
      </c>
      <c r="CT351" s="153">
        <v>1.9513</v>
      </c>
      <c r="CU351" s="153">
        <v>2.2212000000000001</v>
      </c>
      <c r="CV351" s="153" t="s">
        <v>7469</v>
      </c>
      <c r="CW351" s="153" t="s">
        <v>7469</v>
      </c>
      <c r="CX351" s="153" t="s">
        <v>7469</v>
      </c>
      <c r="CY351" s="153">
        <v>38.183599999999998</v>
      </c>
      <c r="CZ351" s="153" t="s">
        <v>7469</v>
      </c>
      <c r="DA351" s="153">
        <v>1.2932999999999999</v>
      </c>
      <c r="DB351" s="153" t="s">
        <v>7469</v>
      </c>
      <c r="DC351" s="153">
        <v>12.0885</v>
      </c>
      <c r="DD351" s="153">
        <v>4.5705</v>
      </c>
      <c r="DE351" s="153" t="s">
        <v>7469</v>
      </c>
      <c r="DF351" s="153" t="s">
        <v>7469</v>
      </c>
      <c r="DG351" s="153">
        <v>11.3489</v>
      </c>
      <c r="DH351" s="153">
        <v>0</v>
      </c>
      <c r="DI351" s="153" t="s">
        <v>7469</v>
      </c>
      <c r="DJ351" s="153" t="s">
        <v>7469</v>
      </c>
      <c r="DK351" s="153">
        <v>0.31140000000000001</v>
      </c>
      <c r="DL351" s="153">
        <v>0.43359999999999999</v>
      </c>
      <c r="DM351" s="153">
        <v>1.4278999999999999</v>
      </c>
      <c r="DN351" s="153">
        <v>207.91</v>
      </c>
      <c r="DO351" s="153">
        <v>0.86509999999999998</v>
      </c>
      <c r="DP351" s="153">
        <v>2.3020999999999998</v>
      </c>
      <c r="DQ351" s="153">
        <v>9.5347000000000008</v>
      </c>
      <c r="DR351" s="153" t="s">
        <v>7469</v>
      </c>
      <c r="DS351" s="153">
        <v>2.6315</v>
      </c>
      <c r="DT351" s="153">
        <v>24.8063</v>
      </c>
      <c r="DU351" s="153">
        <v>15.7233</v>
      </c>
      <c r="DV351" s="153" t="s">
        <v>7469</v>
      </c>
      <c r="DW351" s="153" t="s">
        <v>7469</v>
      </c>
      <c r="DX351" s="153">
        <v>5.5602</v>
      </c>
      <c r="DY351" s="153">
        <v>2.0651999999999999</v>
      </c>
      <c r="DZ351" s="153">
        <v>2.9041999999999999</v>
      </c>
      <c r="EA351" s="153">
        <v>14.7852</v>
      </c>
      <c r="EB351" s="153" t="s">
        <v>7469</v>
      </c>
      <c r="EC351" s="153">
        <v>34.175899999999999</v>
      </c>
      <c r="ED351" s="153" t="s">
        <v>7469</v>
      </c>
      <c r="EE351" s="153" t="s">
        <v>7469</v>
      </c>
      <c r="EF351" s="153">
        <v>15.1007</v>
      </c>
      <c r="EG351" s="153">
        <v>10.353999999999999</v>
      </c>
      <c r="EH351" s="153" t="s">
        <v>7469</v>
      </c>
      <c r="EI351" s="153">
        <v>2.5011000000000001</v>
      </c>
      <c r="EJ351" s="153" t="s">
        <v>7469</v>
      </c>
      <c r="EK351" s="153" t="s">
        <v>7469</v>
      </c>
      <c r="EL351" s="153" t="s">
        <v>7469</v>
      </c>
      <c r="EM351" s="153">
        <v>23.1403</v>
      </c>
      <c r="EN351" s="153" t="s">
        <v>7469</v>
      </c>
    </row>
    <row r="352" spans="3:144">
      <c r="C352" s="120"/>
      <c r="D352" s="103"/>
      <c r="E352" s="120" t="s">
        <v>7693</v>
      </c>
      <c r="F352" s="126" t="s">
        <v>8156</v>
      </c>
      <c r="G352" s="151" t="s">
        <v>8090</v>
      </c>
      <c r="H352" s="152" t="s">
        <v>8097</v>
      </c>
      <c r="I352" s="153">
        <v>308.47070000000002</v>
      </c>
      <c r="J352" s="153">
        <v>16.376999999999999</v>
      </c>
      <c r="K352" s="153">
        <v>504.8</v>
      </c>
      <c r="L352" s="153">
        <v>2.819</v>
      </c>
      <c r="M352" s="153" t="s">
        <v>7469</v>
      </c>
      <c r="N352" s="153">
        <v>597</v>
      </c>
      <c r="O352" s="153">
        <v>2614</v>
      </c>
      <c r="P352" s="153">
        <v>1.1970000000000001</v>
      </c>
      <c r="Q352" s="153">
        <v>0.9798</v>
      </c>
      <c r="R352" s="153">
        <v>117</v>
      </c>
      <c r="S352" s="153">
        <v>1.9597</v>
      </c>
      <c r="T352" s="153" t="s">
        <v>7469</v>
      </c>
      <c r="U352" s="153" t="s">
        <v>7469</v>
      </c>
      <c r="V352" s="153">
        <v>20.945</v>
      </c>
      <c r="W352" s="153">
        <v>22.044</v>
      </c>
      <c r="X352" s="153">
        <v>866.5</v>
      </c>
      <c r="Y352" s="153">
        <v>1.5350999999999999</v>
      </c>
      <c r="Z352" s="153">
        <v>13.561500000000001</v>
      </c>
      <c r="AA352" s="153">
        <v>49.9313</v>
      </c>
      <c r="AB352" s="153" t="s">
        <v>7469</v>
      </c>
      <c r="AC352" s="153">
        <v>1.0999999999999999E-2</v>
      </c>
      <c r="AD352" s="153">
        <v>1.7830999999999999</v>
      </c>
      <c r="AE352" s="153">
        <v>1.4622999999999999</v>
      </c>
      <c r="AF352" s="153">
        <v>12.5944</v>
      </c>
      <c r="AG352" s="153">
        <v>8.1285000000000007</v>
      </c>
      <c r="AH352" s="153" t="s">
        <v>7469</v>
      </c>
      <c r="AI352" s="153">
        <v>9.6973000000000003</v>
      </c>
      <c r="AJ352" s="153">
        <v>121.91500000000001</v>
      </c>
      <c r="AK352" s="153" t="s">
        <v>7469</v>
      </c>
      <c r="AL352" s="153" t="s">
        <v>7469</v>
      </c>
      <c r="AM352" s="153" t="s">
        <v>7469</v>
      </c>
      <c r="AN352" s="153">
        <v>44.512700000000002</v>
      </c>
      <c r="AO352" s="153">
        <v>10.686299999999999</v>
      </c>
      <c r="AP352" s="153" t="s">
        <v>7469</v>
      </c>
      <c r="AQ352" s="153">
        <v>0.83379999999999999</v>
      </c>
      <c r="AR352" s="153">
        <v>120.205</v>
      </c>
      <c r="AS352" s="153" t="s">
        <v>7469</v>
      </c>
      <c r="AT352" s="153">
        <v>4.0473999999999997</v>
      </c>
      <c r="AU352" s="153">
        <v>2.2576000000000001</v>
      </c>
      <c r="AV352" s="153">
        <v>81.523300000000006</v>
      </c>
      <c r="AW352" s="153" t="s">
        <v>7469</v>
      </c>
      <c r="AX352" s="153" t="s">
        <v>7469</v>
      </c>
      <c r="AY352" s="153" t="s">
        <v>7469</v>
      </c>
      <c r="AZ352" s="153">
        <v>21.5502</v>
      </c>
      <c r="BA352" s="153" t="s">
        <v>7469</v>
      </c>
      <c r="BB352" s="153" t="s">
        <v>7469</v>
      </c>
      <c r="BC352" s="153" t="s">
        <v>7469</v>
      </c>
      <c r="BD352" s="153" t="s">
        <v>7469</v>
      </c>
      <c r="BE352" s="153">
        <v>0.14949999999999999</v>
      </c>
      <c r="BF352" s="153">
        <v>1.1614</v>
      </c>
      <c r="BG352" s="153">
        <v>35.661000000000001</v>
      </c>
      <c r="BH352" s="153" t="s">
        <v>7469</v>
      </c>
      <c r="BI352" s="153">
        <v>74.399000000000001</v>
      </c>
      <c r="BJ352" s="153">
        <v>2.8140999999999998</v>
      </c>
      <c r="BK352" s="153" t="s">
        <v>7469</v>
      </c>
      <c r="BL352" s="153">
        <v>12.783300000000001</v>
      </c>
      <c r="BM352" s="153" t="s">
        <v>7469</v>
      </c>
      <c r="BN352" s="153">
        <v>80.808999999999997</v>
      </c>
      <c r="BO352" s="153">
        <v>0.58840000000000003</v>
      </c>
      <c r="BP352" s="153" t="s">
        <v>7469</v>
      </c>
      <c r="BQ352" s="153">
        <v>3.0464000000000002</v>
      </c>
      <c r="BR352" s="153" t="s">
        <v>7469</v>
      </c>
      <c r="BS352" s="153">
        <v>136.26900000000001</v>
      </c>
      <c r="BT352" s="153" t="s">
        <v>7469</v>
      </c>
      <c r="BU352" s="153">
        <v>7.2013999999999996</v>
      </c>
      <c r="BV352" s="153" t="s">
        <v>7469</v>
      </c>
      <c r="BW352" s="153" t="s">
        <v>7469</v>
      </c>
      <c r="BX352" s="153">
        <v>10.2529</v>
      </c>
      <c r="BY352" s="153" t="s">
        <v>7469</v>
      </c>
      <c r="BZ352" s="153" t="s">
        <v>7469</v>
      </c>
      <c r="CA352" s="153">
        <v>278.387</v>
      </c>
      <c r="CB352" s="153">
        <v>3.5811000000000002</v>
      </c>
      <c r="CC352" s="153">
        <v>1.3892</v>
      </c>
      <c r="CD352" s="153" t="s">
        <v>7469</v>
      </c>
      <c r="CE352" s="153" t="s">
        <v>7469</v>
      </c>
      <c r="CF352" s="153" t="s">
        <v>7469</v>
      </c>
      <c r="CG352" s="153" t="s">
        <v>7469</v>
      </c>
      <c r="CH352" s="153">
        <v>1.2343</v>
      </c>
      <c r="CI352" s="153">
        <v>120.623</v>
      </c>
      <c r="CJ352" s="153" t="s">
        <v>7469</v>
      </c>
      <c r="CK352" s="153">
        <v>-6.8900000000000003E-2</v>
      </c>
      <c r="CL352" s="153" t="s">
        <v>7469</v>
      </c>
      <c r="CM352" s="153" t="s">
        <v>7469</v>
      </c>
      <c r="CN352" s="153" t="s">
        <v>7469</v>
      </c>
      <c r="CO352" s="153">
        <v>13.3652</v>
      </c>
      <c r="CP352" s="153">
        <v>47.097299999999997</v>
      </c>
      <c r="CQ352" s="153" t="s">
        <v>7469</v>
      </c>
      <c r="CR352" s="153" t="s">
        <v>7469</v>
      </c>
      <c r="CS352" s="153">
        <v>38.430999999999997</v>
      </c>
      <c r="CT352" s="153">
        <v>1.1274999999999999</v>
      </c>
      <c r="CU352" s="153">
        <v>2.5219</v>
      </c>
      <c r="CV352" s="153" t="s">
        <v>7469</v>
      </c>
      <c r="CW352" s="153" t="s">
        <v>7469</v>
      </c>
      <c r="CX352" s="153" t="s">
        <v>7469</v>
      </c>
      <c r="CY352" s="153">
        <v>36.948599999999999</v>
      </c>
      <c r="CZ352" s="153" t="s">
        <v>7469</v>
      </c>
      <c r="DA352" s="153" t="s">
        <v>7469</v>
      </c>
      <c r="DB352" s="153" t="s">
        <v>7469</v>
      </c>
      <c r="DC352" s="153">
        <v>14.74</v>
      </c>
      <c r="DD352" s="153">
        <v>2.7932999999999999</v>
      </c>
      <c r="DE352" s="153" t="s">
        <v>7469</v>
      </c>
      <c r="DF352" s="153" t="s">
        <v>7469</v>
      </c>
      <c r="DG352" s="153">
        <v>10.7957</v>
      </c>
      <c r="DH352" s="153">
        <v>0</v>
      </c>
      <c r="DI352" s="153" t="s">
        <v>7469</v>
      </c>
      <c r="DJ352" s="153" t="s">
        <v>7469</v>
      </c>
      <c r="DK352" s="153">
        <v>0.58160000000000001</v>
      </c>
      <c r="DL352" s="153" t="s">
        <v>7469</v>
      </c>
      <c r="DM352" s="153">
        <v>1.1022000000000001</v>
      </c>
      <c r="DN352" s="153">
        <v>188.48929999999999</v>
      </c>
      <c r="DO352" s="153">
        <v>0.42909999999999998</v>
      </c>
      <c r="DP352" s="153">
        <v>-0.23100000000000001</v>
      </c>
      <c r="DQ352" s="153">
        <v>9.1797000000000004</v>
      </c>
      <c r="DR352" s="153" t="s">
        <v>7469</v>
      </c>
      <c r="DS352" s="153">
        <v>2.9346999999999999</v>
      </c>
      <c r="DT352" s="153">
        <v>45.6646</v>
      </c>
      <c r="DU352" s="153">
        <v>16.1965</v>
      </c>
      <c r="DV352" s="153" t="s">
        <v>7469</v>
      </c>
      <c r="DW352" s="153" t="s">
        <v>7469</v>
      </c>
      <c r="DX352" s="153">
        <v>3.4817999999999998</v>
      </c>
      <c r="DY352" s="153">
        <v>3.0840000000000001</v>
      </c>
      <c r="DZ352" s="153">
        <v>2.9540999999999999</v>
      </c>
      <c r="EA352" s="153">
        <v>24.213999999999999</v>
      </c>
      <c r="EB352" s="153" t="s">
        <v>7469</v>
      </c>
      <c r="EC352" s="153">
        <v>32.308900000000001</v>
      </c>
      <c r="ED352" s="153" t="s">
        <v>7469</v>
      </c>
      <c r="EE352" s="153">
        <v>4.5449999999999999</v>
      </c>
      <c r="EF352" s="153">
        <v>9.7531999999999996</v>
      </c>
      <c r="EG352" s="153">
        <v>10.35</v>
      </c>
      <c r="EH352" s="153" t="s">
        <v>7469</v>
      </c>
      <c r="EI352" s="153">
        <v>2.1800999999999999</v>
      </c>
      <c r="EJ352" s="153" t="s">
        <v>7469</v>
      </c>
      <c r="EK352" s="153" t="s">
        <v>7469</v>
      </c>
      <c r="EL352" s="153" t="s">
        <v>7469</v>
      </c>
      <c r="EM352" s="153">
        <v>31.340299999999999</v>
      </c>
      <c r="EN352" s="153" t="s">
        <v>7469</v>
      </c>
    </row>
    <row r="353" spans="3:144">
      <c r="C353" s="120"/>
      <c r="D353" s="103"/>
      <c r="E353" s="120" t="s">
        <v>8099</v>
      </c>
      <c r="F353" s="126" t="s">
        <v>8156</v>
      </c>
      <c r="G353" s="151" t="s">
        <v>8090</v>
      </c>
      <c r="H353" s="152" t="s">
        <v>8097</v>
      </c>
      <c r="I353" s="153">
        <v>308.47070000000002</v>
      </c>
      <c r="J353" s="153">
        <v>16.376999999999999</v>
      </c>
      <c r="K353" s="153">
        <v>504.8</v>
      </c>
      <c r="L353" s="153">
        <v>2.819</v>
      </c>
      <c r="M353" s="153" t="s">
        <v>7469</v>
      </c>
      <c r="N353" s="153">
        <v>597</v>
      </c>
      <c r="O353" s="153">
        <v>2614</v>
      </c>
      <c r="P353" s="153">
        <v>1.1970000000000001</v>
      </c>
      <c r="Q353" s="153">
        <v>0.9798</v>
      </c>
      <c r="R353" s="153">
        <v>117</v>
      </c>
      <c r="S353" s="153">
        <v>1.9597</v>
      </c>
      <c r="T353" s="153" t="s">
        <v>7469</v>
      </c>
      <c r="U353" s="153" t="s">
        <v>7469</v>
      </c>
      <c r="V353" s="153">
        <v>20.945</v>
      </c>
      <c r="W353" s="153">
        <v>22.044</v>
      </c>
      <c r="X353" s="153">
        <v>866.5</v>
      </c>
      <c r="Y353" s="153">
        <v>1.5350999999999999</v>
      </c>
      <c r="Z353" s="153">
        <v>13.561500000000001</v>
      </c>
      <c r="AA353" s="153">
        <v>49.9313</v>
      </c>
      <c r="AB353" s="153" t="s">
        <v>7469</v>
      </c>
      <c r="AC353" s="153">
        <v>1.0999999999999999E-2</v>
      </c>
      <c r="AD353" s="153">
        <v>1.7830999999999999</v>
      </c>
      <c r="AE353" s="153">
        <v>1.4622999999999999</v>
      </c>
      <c r="AF353" s="153">
        <v>12.5944</v>
      </c>
      <c r="AG353" s="153">
        <v>8.1285000000000007</v>
      </c>
      <c r="AH353" s="153" t="s">
        <v>7469</v>
      </c>
      <c r="AI353" s="153">
        <v>9.6973000000000003</v>
      </c>
      <c r="AJ353" s="153">
        <v>121.91500000000001</v>
      </c>
      <c r="AK353" s="153" t="s">
        <v>7469</v>
      </c>
      <c r="AL353" s="153" t="s">
        <v>7469</v>
      </c>
      <c r="AM353" s="153" t="s">
        <v>7469</v>
      </c>
      <c r="AN353" s="153">
        <v>44.512700000000002</v>
      </c>
      <c r="AO353" s="153">
        <v>10.686299999999999</v>
      </c>
      <c r="AP353" s="153" t="s">
        <v>7469</v>
      </c>
      <c r="AQ353" s="153">
        <v>0.83379999999999999</v>
      </c>
      <c r="AR353" s="153">
        <v>120.205</v>
      </c>
      <c r="AS353" s="153" t="s">
        <v>7469</v>
      </c>
      <c r="AT353" s="153">
        <v>4.0473999999999997</v>
      </c>
      <c r="AU353" s="153">
        <v>2.2576000000000001</v>
      </c>
      <c r="AV353" s="153">
        <v>81.523300000000006</v>
      </c>
      <c r="AW353" s="153" t="s">
        <v>7469</v>
      </c>
      <c r="AX353" s="153" t="s">
        <v>7469</v>
      </c>
      <c r="AY353" s="153" t="s">
        <v>7469</v>
      </c>
      <c r="AZ353" s="153">
        <v>21.5502</v>
      </c>
      <c r="BA353" s="153" t="s">
        <v>7469</v>
      </c>
      <c r="BB353" s="153" t="s">
        <v>7469</v>
      </c>
      <c r="BC353" s="153" t="s">
        <v>7469</v>
      </c>
      <c r="BD353" s="153" t="s">
        <v>7469</v>
      </c>
      <c r="BE353" s="153">
        <v>0.14949999999999999</v>
      </c>
      <c r="BF353" s="153">
        <v>1.1614</v>
      </c>
      <c r="BG353" s="153">
        <v>35.661000000000001</v>
      </c>
      <c r="BH353" s="153" t="s">
        <v>7469</v>
      </c>
      <c r="BI353" s="153">
        <v>74.399000000000001</v>
      </c>
      <c r="BJ353" s="153">
        <v>2.8140999999999998</v>
      </c>
      <c r="BK353" s="153" t="s">
        <v>7469</v>
      </c>
      <c r="BL353" s="153">
        <v>12.783300000000001</v>
      </c>
      <c r="BM353" s="153" t="s">
        <v>7469</v>
      </c>
      <c r="BN353" s="153">
        <v>80.808999999999997</v>
      </c>
      <c r="BO353" s="153">
        <v>0.58840000000000003</v>
      </c>
      <c r="BP353" s="153" t="s">
        <v>7469</v>
      </c>
      <c r="BQ353" s="153">
        <v>3.0464000000000002</v>
      </c>
      <c r="BR353" s="153" t="s">
        <v>7469</v>
      </c>
      <c r="BS353" s="153">
        <v>136.26900000000001</v>
      </c>
      <c r="BT353" s="153" t="s">
        <v>7469</v>
      </c>
      <c r="BU353" s="153">
        <v>7.2013999999999996</v>
      </c>
      <c r="BV353" s="153" t="s">
        <v>7469</v>
      </c>
      <c r="BW353" s="153" t="s">
        <v>7469</v>
      </c>
      <c r="BX353" s="153">
        <v>10.2529</v>
      </c>
      <c r="BY353" s="153" t="s">
        <v>7469</v>
      </c>
      <c r="BZ353" s="153" t="s">
        <v>7469</v>
      </c>
      <c r="CA353" s="153">
        <v>278.387</v>
      </c>
      <c r="CB353" s="153">
        <v>3.5811000000000002</v>
      </c>
      <c r="CC353" s="153">
        <v>1.3892</v>
      </c>
      <c r="CD353" s="153" t="s">
        <v>7469</v>
      </c>
      <c r="CE353" s="153" t="s">
        <v>7469</v>
      </c>
      <c r="CF353" s="153" t="s">
        <v>7469</v>
      </c>
      <c r="CG353" s="153" t="s">
        <v>7469</v>
      </c>
      <c r="CH353" s="153">
        <v>1.2343</v>
      </c>
      <c r="CI353" s="153">
        <v>120.623</v>
      </c>
      <c r="CJ353" s="153" t="s">
        <v>7469</v>
      </c>
      <c r="CK353" s="153" t="s">
        <v>7469</v>
      </c>
      <c r="CL353" s="153" t="s">
        <v>7469</v>
      </c>
      <c r="CM353" s="153" t="s">
        <v>7469</v>
      </c>
      <c r="CN353" s="153" t="s">
        <v>7469</v>
      </c>
      <c r="CO353" s="153">
        <v>13.3652</v>
      </c>
      <c r="CP353" s="153">
        <v>47.097299999999997</v>
      </c>
      <c r="CQ353" s="153" t="s">
        <v>7469</v>
      </c>
      <c r="CR353" s="153" t="s">
        <v>7469</v>
      </c>
      <c r="CS353" s="153">
        <v>38.430999999999997</v>
      </c>
      <c r="CT353" s="153">
        <v>1.1274999999999999</v>
      </c>
      <c r="CU353" s="153">
        <v>2.5219</v>
      </c>
      <c r="CV353" s="153" t="s">
        <v>7469</v>
      </c>
      <c r="CW353" s="153" t="s">
        <v>7469</v>
      </c>
      <c r="CX353" s="153" t="s">
        <v>7469</v>
      </c>
      <c r="CY353" s="153">
        <v>36.948599999999999</v>
      </c>
      <c r="CZ353" s="153" t="s">
        <v>7469</v>
      </c>
      <c r="DA353" s="153" t="s">
        <v>7469</v>
      </c>
      <c r="DB353" s="153" t="s">
        <v>7469</v>
      </c>
      <c r="DC353" s="153">
        <v>14.74</v>
      </c>
      <c r="DD353" s="153">
        <v>2.7932999999999999</v>
      </c>
      <c r="DE353" s="153" t="s">
        <v>7469</v>
      </c>
      <c r="DF353" s="153" t="s">
        <v>7469</v>
      </c>
      <c r="DG353" s="153">
        <v>10.7957</v>
      </c>
      <c r="DH353" s="153">
        <v>0</v>
      </c>
      <c r="DI353" s="153" t="s">
        <v>7469</v>
      </c>
      <c r="DJ353" s="153" t="s">
        <v>7469</v>
      </c>
      <c r="DK353" s="153">
        <v>0.58160000000000001</v>
      </c>
      <c r="DL353" s="153" t="s">
        <v>7469</v>
      </c>
      <c r="DM353" s="153">
        <v>1.1022000000000001</v>
      </c>
      <c r="DN353" s="153">
        <v>188.48929999999999</v>
      </c>
      <c r="DO353" s="153">
        <v>0.42909999999999998</v>
      </c>
      <c r="DP353" s="153">
        <v>-0.23100000000000001</v>
      </c>
      <c r="DQ353" s="153">
        <v>9.1797000000000004</v>
      </c>
      <c r="DR353" s="153" t="s">
        <v>7469</v>
      </c>
      <c r="DS353" s="153">
        <v>2.9346999999999999</v>
      </c>
      <c r="DT353" s="153">
        <v>45.6646</v>
      </c>
      <c r="DU353" s="153">
        <v>16.1965</v>
      </c>
      <c r="DV353" s="153" t="s">
        <v>7469</v>
      </c>
      <c r="DW353" s="153" t="s">
        <v>7469</v>
      </c>
      <c r="DX353" s="153">
        <v>3.4817999999999998</v>
      </c>
      <c r="DY353" s="153">
        <v>3.0840000000000001</v>
      </c>
      <c r="DZ353" s="153">
        <v>2.9540999999999999</v>
      </c>
      <c r="EA353" s="153">
        <v>24.213999999999999</v>
      </c>
      <c r="EB353" s="153" t="s">
        <v>7469</v>
      </c>
      <c r="EC353" s="153">
        <v>32.308900000000001</v>
      </c>
      <c r="ED353" s="153" t="s">
        <v>7469</v>
      </c>
      <c r="EE353" s="153">
        <v>4.5449999999999999</v>
      </c>
      <c r="EF353" s="153">
        <v>9.7531999999999996</v>
      </c>
      <c r="EG353" s="153">
        <v>10.35</v>
      </c>
      <c r="EH353" s="153" t="s">
        <v>7469</v>
      </c>
      <c r="EI353" s="153">
        <v>2.1800999999999999</v>
      </c>
      <c r="EJ353" s="153" t="s">
        <v>7469</v>
      </c>
      <c r="EK353" s="153" t="s">
        <v>7469</v>
      </c>
      <c r="EL353" s="153" t="s">
        <v>7469</v>
      </c>
      <c r="EM353" s="153">
        <v>31.340299999999999</v>
      </c>
      <c r="EN353" s="153" t="s">
        <v>7469</v>
      </c>
    </row>
    <row r="354" spans="3:144">
      <c r="C354" s="120"/>
      <c r="D354" s="103"/>
      <c r="E354" s="120" t="s">
        <v>8100</v>
      </c>
      <c r="F354" s="126" t="s">
        <v>8156</v>
      </c>
      <c r="G354" s="151" t="s">
        <v>8090</v>
      </c>
      <c r="H354" s="152" t="s">
        <v>8097</v>
      </c>
      <c r="I354" s="153" t="s">
        <v>7469</v>
      </c>
      <c r="J354" s="153" t="s">
        <v>7469</v>
      </c>
      <c r="K354" s="153" t="s">
        <v>7469</v>
      </c>
      <c r="L354" s="153" t="s">
        <v>7469</v>
      </c>
      <c r="M354" s="153" t="s">
        <v>7469</v>
      </c>
      <c r="N354" s="153">
        <v>605</v>
      </c>
      <c r="O354" s="153">
        <v>2486</v>
      </c>
      <c r="P354" s="153" t="s">
        <v>7469</v>
      </c>
      <c r="Q354" s="153" t="s">
        <v>7469</v>
      </c>
      <c r="R354" s="153">
        <v>104</v>
      </c>
      <c r="S354" s="153" t="s">
        <v>7469</v>
      </c>
      <c r="T354" s="153" t="s">
        <v>7469</v>
      </c>
      <c r="U354" s="153" t="s">
        <v>7469</v>
      </c>
      <c r="V354" s="153" t="s">
        <v>7469</v>
      </c>
      <c r="W354" s="153" t="s">
        <v>7469</v>
      </c>
      <c r="X354" s="153" t="s">
        <v>7469</v>
      </c>
      <c r="Y354" s="153" t="s">
        <v>7469</v>
      </c>
      <c r="Z354" s="153" t="s">
        <v>7469</v>
      </c>
      <c r="AA354" s="153" t="s">
        <v>7469</v>
      </c>
      <c r="AB354" s="153" t="s">
        <v>7469</v>
      </c>
      <c r="AC354" s="153" t="s">
        <v>7469</v>
      </c>
      <c r="AD354" s="153" t="s">
        <v>7469</v>
      </c>
      <c r="AE354" s="153">
        <v>1.8593999999999999</v>
      </c>
      <c r="AF354" s="153">
        <v>12.488799999999999</v>
      </c>
      <c r="AG354" s="153" t="s">
        <v>7469</v>
      </c>
      <c r="AH354" s="153" t="s">
        <v>7469</v>
      </c>
      <c r="AI354" s="153" t="s">
        <v>7469</v>
      </c>
      <c r="AJ354" s="153" t="s">
        <v>7469</v>
      </c>
      <c r="AK354" s="153" t="s">
        <v>7469</v>
      </c>
      <c r="AL354" s="153" t="s">
        <v>7469</v>
      </c>
      <c r="AM354" s="153" t="s">
        <v>7469</v>
      </c>
      <c r="AN354" s="153" t="s">
        <v>7469</v>
      </c>
      <c r="AO354" s="153" t="s">
        <v>7469</v>
      </c>
      <c r="AP354" s="153" t="s">
        <v>7469</v>
      </c>
      <c r="AQ354" s="153" t="s">
        <v>7469</v>
      </c>
      <c r="AR354" s="153" t="s">
        <v>7469</v>
      </c>
      <c r="AS354" s="153" t="s">
        <v>7469</v>
      </c>
      <c r="AT354" s="153" t="s">
        <v>7469</v>
      </c>
      <c r="AU354" s="153" t="s">
        <v>7469</v>
      </c>
      <c r="AV354" s="153" t="s">
        <v>7469</v>
      </c>
      <c r="AW354" s="153" t="s">
        <v>7469</v>
      </c>
      <c r="AX354" s="153" t="s">
        <v>7469</v>
      </c>
      <c r="AY354" s="153" t="s">
        <v>7469</v>
      </c>
      <c r="AZ354" s="153" t="s">
        <v>7469</v>
      </c>
      <c r="BA354" s="153" t="s">
        <v>7469</v>
      </c>
      <c r="BB354" s="153" t="s">
        <v>7469</v>
      </c>
      <c r="BC354" s="153" t="s">
        <v>7469</v>
      </c>
      <c r="BD354" s="153" t="s">
        <v>7469</v>
      </c>
      <c r="BE354" s="153" t="s">
        <v>7469</v>
      </c>
      <c r="BF354" s="153" t="s">
        <v>7469</v>
      </c>
      <c r="BG354" s="153">
        <v>51.116</v>
      </c>
      <c r="BH354" s="153" t="s">
        <v>7469</v>
      </c>
      <c r="BI354" s="153" t="s">
        <v>7469</v>
      </c>
      <c r="BJ354" s="153">
        <v>1.7706999999999999</v>
      </c>
      <c r="BK354" s="153" t="s">
        <v>7469</v>
      </c>
      <c r="BL354" s="153" t="s">
        <v>7469</v>
      </c>
      <c r="BM354" s="153" t="s">
        <v>7469</v>
      </c>
      <c r="BN354" s="153">
        <v>71.58</v>
      </c>
      <c r="BO354" s="153">
        <v>0.1502</v>
      </c>
      <c r="BP354" s="153" t="s">
        <v>7469</v>
      </c>
      <c r="BQ354" s="153" t="s">
        <v>7469</v>
      </c>
      <c r="BR354" s="153" t="s">
        <v>7469</v>
      </c>
      <c r="BS354" s="153" t="s">
        <v>7469</v>
      </c>
      <c r="BT354" s="153" t="s">
        <v>7469</v>
      </c>
      <c r="BU354" s="153" t="s">
        <v>7469</v>
      </c>
      <c r="BV354" s="153" t="s">
        <v>7469</v>
      </c>
      <c r="BW354" s="153" t="s">
        <v>7469</v>
      </c>
      <c r="BX354" s="153" t="s">
        <v>7469</v>
      </c>
      <c r="BY354" s="153" t="s">
        <v>7469</v>
      </c>
      <c r="BZ354" s="153" t="s">
        <v>7469</v>
      </c>
      <c r="CA354" s="153">
        <v>361.00200000000001</v>
      </c>
      <c r="CB354" s="153" t="s">
        <v>7469</v>
      </c>
      <c r="CC354" s="153" t="s">
        <v>7469</v>
      </c>
      <c r="CD354" s="153" t="s">
        <v>7469</v>
      </c>
      <c r="CE354" s="153" t="s">
        <v>7469</v>
      </c>
      <c r="CF354" s="153" t="s">
        <v>7469</v>
      </c>
      <c r="CG354" s="153" t="s">
        <v>7469</v>
      </c>
      <c r="CH354" s="153" t="s">
        <v>7469</v>
      </c>
      <c r="CI354" s="153" t="s">
        <v>7469</v>
      </c>
      <c r="CJ354" s="153" t="s">
        <v>7469</v>
      </c>
      <c r="CK354" s="153" t="s">
        <v>7469</v>
      </c>
      <c r="CL354" s="153" t="s">
        <v>7469</v>
      </c>
      <c r="CM354" s="153" t="s">
        <v>7469</v>
      </c>
      <c r="CN354" s="153" t="s">
        <v>7469</v>
      </c>
      <c r="CO354" s="153" t="s">
        <v>7469</v>
      </c>
      <c r="CP354" s="153" t="s">
        <v>7469</v>
      </c>
      <c r="CQ354" s="153" t="s">
        <v>7469</v>
      </c>
      <c r="CR354" s="153" t="s">
        <v>7469</v>
      </c>
      <c r="CS354" s="153" t="s">
        <v>7469</v>
      </c>
      <c r="CT354" s="153" t="s">
        <v>7469</v>
      </c>
      <c r="CU354" s="153">
        <v>2.2263999999999999</v>
      </c>
      <c r="CV354" s="153" t="s">
        <v>7469</v>
      </c>
      <c r="CW354" s="153" t="s">
        <v>7469</v>
      </c>
      <c r="CX354" s="153" t="s">
        <v>7469</v>
      </c>
      <c r="CY354" s="153" t="s">
        <v>7469</v>
      </c>
      <c r="CZ354" s="153" t="s">
        <v>7469</v>
      </c>
      <c r="DA354" s="153" t="s">
        <v>7469</v>
      </c>
      <c r="DB354" s="153" t="s">
        <v>7469</v>
      </c>
      <c r="DC354" s="153" t="s">
        <v>7469</v>
      </c>
      <c r="DD354" s="153" t="s">
        <v>7469</v>
      </c>
      <c r="DE354" s="153" t="s">
        <v>7469</v>
      </c>
      <c r="DF354" s="153" t="s">
        <v>7469</v>
      </c>
      <c r="DG354" s="153" t="s">
        <v>7469</v>
      </c>
      <c r="DH354" s="153">
        <v>0</v>
      </c>
      <c r="DI354" s="153" t="s">
        <v>7469</v>
      </c>
      <c r="DJ354" s="153" t="s">
        <v>7469</v>
      </c>
      <c r="DK354" s="153">
        <v>0.67249999999999999</v>
      </c>
      <c r="DL354" s="153" t="s">
        <v>7469</v>
      </c>
      <c r="DM354" s="153" t="s">
        <v>7469</v>
      </c>
      <c r="DN354" s="153" t="s">
        <v>7469</v>
      </c>
      <c r="DO354" s="153" t="s">
        <v>7469</v>
      </c>
      <c r="DP354" s="153" t="s">
        <v>7469</v>
      </c>
      <c r="DQ354" s="153">
        <v>7.3659999999999997</v>
      </c>
      <c r="DR354" s="153" t="s">
        <v>7469</v>
      </c>
      <c r="DS354" s="153" t="s">
        <v>7469</v>
      </c>
      <c r="DT354" s="153" t="s">
        <v>7469</v>
      </c>
      <c r="DU354" s="153" t="s">
        <v>7469</v>
      </c>
      <c r="DV354" s="153" t="s">
        <v>7469</v>
      </c>
      <c r="DW354" s="153" t="s">
        <v>7469</v>
      </c>
      <c r="DX354" s="153" t="s">
        <v>7469</v>
      </c>
      <c r="DY354" s="153" t="s">
        <v>7469</v>
      </c>
      <c r="DZ354" s="153" t="s">
        <v>7469</v>
      </c>
      <c r="EA354" s="153" t="s">
        <v>7469</v>
      </c>
      <c r="EB354" s="153" t="s">
        <v>7469</v>
      </c>
      <c r="EC354" s="153" t="s">
        <v>7469</v>
      </c>
      <c r="ED354" s="153" t="s">
        <v>7469</v>
      </c>
      <c r="EE354" s="153">
        <v>4.1929999999999996</v>
      </c>
      <c r="EF354" s="153" t="s">
        <v>7469</v>
      </c>
      <c r="EG354" s="153" t="s">
        <v>7469</v>
      </c>
      <c r="EH354" s="153" t="s">
        <v>7469</v>
      </c>
      <c r="EI354" s="153" t="s">
        <v>7469</v>
      </c>
      <c r="EJ354" s="153" t="s">
        <v>7469</v>
      </c>
      <c r="EK354" s="153" t="s">
        <v>7469</v>
      </c>
      <c r="EL354" s="153" t="s">
        <v>7469</v>
      </c>
      <c r="EM354" s="153" t="s">
        <v>7469</v>
      </c>
      <c r="EN354" s="153" t="s">
        <v>7469</v>
      </c>
    </row>
    <row r="355" spans="3:144">
      <c r="C355" s="120"/>
      <c r="D355" s="103"/>
      <c r="E355" s="120" t="s">
        <v>8101</v>
      </c>
      <c r="F355" s="126" t="s">
        <v>8156</v>
      </c>
      <c r="G355" s="151" t="s">
        <v>8090</v>
      </c>
      <c r="H355" s="152" t="s">
        <v>8097</v>
      </c>
      <c r="I355" s="153" t="s">
        <v>7469</v>
      </c>
      <c r="J355" s="153" t="s">
        <v>7469</v>
      </c>
      <c r="K355" s="153" t="s">
        <v>7469</v>
      </c>
      <c r="L355" s="153" t="s">
        <v>7469</v>
      </c>
      <c r="M355" s="153" t="s">
        <v>7469</v>
      </c>
      <c r="N355" s="153">
        <v>629</v>
      </c>
      <c r="O355" s="153">
        <v>2732</v>
      </c>
      <c r="P355" s="153" t="s">
        <v>7469</v>
      </c>
      <c r="Q355" s="153" t="s">
        <v>7469</v>
      </c>
      <c r="R355" s="153">
        <v>106</v>
      </c>
      <c r="S355" s="153" t="s">
        <v>7469</v>
      </c>
      <c r="T355" s="153" t="s">
        <v>7469</v>
      </c>
      <c r="U355" s="153" t="s">
        <v>7469</v>
      </c>
      <c r="V355" s="153" t="s">
        <v>7469</v>
      </c>
      <c r="W355" s="153" t="s">
        <v>7469</v>
      </c>
      <c r="X355" s="153" t="s">
        <v>7469</v>
      </c>
      <c r="Y355" s="153" t="s">
        <v>7469</v>
      </c>
      <c r="Z355" s="153" t="s">
        <v>7469</v>
      </c>
      <c r="AA355" s="153" t="s">
        <v>7469</v>
      </c>
      <c r="AB355" s="153" t="s">
        <v>7469</v>
      </c>
      <c r="AC355" s="153" t="s">
        <v>7469</v>
      </c>
      <c r="AD355" s="153" t="s">
        <v>7469</v>
      </c>
      <c r="AE355" s="153">
        <v>1.6372</v>
      </c>
      <c r="AF355" s="153">
        <v>12.9901</v>
      </c>
      <c r="AG355" s="153" t="s">
        <v>7469</v>
      </c>
      <c r="AH355" s="153" t="s">
        <v>7469</v>
      </c>
      <c r="AI355" s="153" t="s">
        <v>7469</v>
      </c>
      <c r="AJ355" s="153" t="s">
        <v>7469</v>
      </c>
      <c r="AK355" s="153" t="s">
        <v>7469</v>
      </c>
      <c r="AL355" s="153" t="s">
        <v>7469</v>
      </c>
      <c r="AM355" s="153" t="s">
        <v>7469</v>
      </c>
      <c r="AN355" s="153" t="s">
        <v>7469</v>
      </c>
      <c r="AO355" s="153" t="s">
        <v>7469</v>
      </c>
      <c r="AP355" s="153" t="s">
        <v>7469</v>
      </c>
      <c r="AQ355" s="153" t="s">
        <v>7469</v>
      </c>
      <c r="AR355" s="153" t="s">
        <v>7469</v>
      </c>
      <c r="AS355" s="153" t="s">
        <v>7469</v>
      </c>
      <c r="AT355" s="153" t="s">
        <v>7469</v>
      </c>
      <c r="AU355" s="153" t="s">
        <v>7469</v>
      </c>
      <c r="AV355" s="153" t="s">
        <v>7469</v>
      </c>
      <c r="AW355" s="153" t="s">
        <v>7469</v>
      </c>
      <c r="AX355" s="153" t="s">
        <v>7469</v>
      </c>
      <c r="AY355" s="153" t="s">
        <v>7469</v>
      </c>
      <c r="AZ355" s="153" t="s">
        <v>7469</v>
      </c>
      <c r="BA355" s="153" t="s">
        <v>7469</v>
      </c>
      <c r="BB355" s="153" t="s">
        <v>7469</v>
      </c>
      <c r="BC355" s="153" t="s">
        <v>7469</v>
      </c>
      <c r="BD355" s="153" t="s">
        <v>7469</v>
      </c>
      <c r="BE355" s="153" t="s">
        <v>7469</v>
      </c>
      <c r="BF355" s="153" t="s">
        <v>7469</v>
      </c>
      <c r="BG355" s="153">
        <v>66.244</v>
      </c>
      <c r="BH355" s="153" t="s">
        <v>7469</v>
      </c>
      <c r="BI355" s="153" t="s">
        <v>7469</v>
      </c>
      <c r="BJ355" s="153">
        <v>1.7289000000000001</v>
      </c>
      <c r="BK355" s="153" t="s">
        <v>7469</v>
      </c>
      <c r="BL355" s="153" t="s">
        <v>7469</v>
      </c>
      <c r="BM355" s="153" t="s">
        <v>7469</v>
      </c>
      <c r="BN355" s="153">
        <v>66.602999999999994</v>
      </c>
      <c r="BO355" s="153" t="s">
        <v>7469</v>
      </c>
      <c r="BP355" s="153" t="s">
        <v>7469</v>
      </c>
      <c r="BQ355" s="153" t="s">
        <v>7469</v>
      </c>
      <c r="BR355" s="153" t="s">
        <v>7469</v>
      </c>
      <c r="BS355" s="153" t="s">
        <v>7469</v>
      </c>
      <c r="BT355" s="153" t="s">
        <v>7469</v>
      </c>
      <c r="BU355" s="153" t="s">
        <v>7469</v>
      </c>
      <c r="BV355" s="153" t="s">
        <v>7469</v>
      </c>
      <c r="BW355" s="153" t="s">
        <v>7469</v>
      </c>
      <c r="BX355" s="153" t="s">
        <v>7469</v>
      </c>
      <c r="BY355" s="153" t="s">
        <v>7469</v>
      </c>
      <c r="BZ355" s="153" t="s">
        <v>7469</v>
      </c>
      <c r="CA355" s="153">
        <v>394.58600000000001</v>
      </c>
      <c r="CB355" s="153" t="s">
        <v>7469</v>
      </c>
      <c r="CC355" s="153" t="s">
        <v>7469</v>
      </c>
      <c r="CD355" s="153" t="s">
        <v>7469</v>
      </c>
      <c r="CE355" s="153" t="s">
        <v>7469</v>
      </c>
      <c r="CF355" s="153" t="s">
        <v>7469</v>
      </c>
      <c r="CG355" s="153" t="s">
        <v>7469</v>
      </c>
      <c r="CH355" s="153" t="s">
        <v>7469</v>
      </c>
      <c r="CI355" s="153" t="s">
        <v>7469</v>
      </c>
      <c r="CJ355" s="153" t="s">
        <v>7469</v>
      </c>
      <c r="CK355" s="153" t="s">
        <v>7469</v>
      </c>
      <c r="CL355" s="153" t="s">
        <v>7469</v>
      </c>
      <c r="CM355" s="153" t="s">
        <v>7469</v>
      </c>
      <c r="CN355" s="153" t="s">
        <v>7469</v>
      </c>
      <c r="CO355" s="153" t="s">
        <v>7469</v>
      </c>
      <c r="CP355" s="153" t="s">
        <v>7469</v>
      </c>
      <c r="CQ355" s="153" t="s">
        <v>7469</v>
      </c>
      <c r="CR355" s="153" t="s">
        <v>7469</v>
      </c>
      <c r="CS355" s="153" t="s">
        <v>7469</v>
      </c>
      <c r="CT355" s="153" t="s">
        <v>7469</v>
      </c>
      <c r="CU355" s="153">
        <v>2.0097999999999998</v>
      </c>
      <c r="CV355" s="153" t="s">
        <v>7469</v>
      </c>
      <c r="CW355" s="153" t="s">
        <v>7469</v>
      </c>
      <c r="CX355" s="153" t="s">
        <v>7469</v>
      </c>
      <c r="CY355" s="153" t="s">
        <v>7469</v>
      </c>
      <c r="CZ355" s="153" t="s">
        <v>7469</v>
      </c>
      <c r="DA355" s="153" t="s">
        <v>7469</v>
      </c>
      <c r="DB355" s="153" t="s">
        <v>7469</v>
      </c>
      <c r="DC355" s="153" t="s">
        <v>7469</v>
      </c>
      <c r="DD355" s="153" t="s">
        <v>7469</v>
      </c>
      <c r="DE355" s="153" t="s">
        <v>7469</v>
      </c>
      <c r="DF355" s="153" t="s">
        <v>7469</v>
      </c>
      <c r="DG355" s="153" t="s">
        <v>7469</v>
      </c>
      <c r="DH355" s="153" t="s">
        <v>7469</v>
      </c>
      <c r="DI355" s="153" t="s">
        <v>7469</v>
      </c>
      <c r="DJ355" s="153" t="s">
        <v>7469</v>
      </c>
      <c r="DK355" s="153">
        <v>0.27400000000000002</v>
      </c>
      <c r="DL355" s="153" t="s">
        <v>7469</v>
      </c>
      <c r="DM355" s="153" t="s">
        <v>7469</v>
      </c>
      <c r="DN355" s="153" t="s">
        <v>7469</v>
      </c>
      <c r="DO355" s="153" t="s">
        <v>7469</v>
      </c>
      <c r="DP355" s="153" t="s">
        <v>7469</v>
      </c>
      <c r="DQ355" s="153">
        <v>7.9882999999999997</v>
      </c>
      <c r="DR355" s="153" t="s">
        <v>7469</v>
      </c>
      <c r="DS355" s="153" t="s">
        <v>7469</v>
      </c>
      <c r="DT355" s="153" t="s">
        <v>7469</v>
      </c>
      <c r="DU355" s="153" t="s">
        <v>7469</v>
      </c>
      <c r="DV355" s="153" t="s">
        <v>7469</v>
      </c>
      <c r="DW355" s="153" t="s">
        <v>7469</v>
      </c>
      <c r="DX355" s="153" t="s">
        <v>7469</v>
      </c>
      <c r="DY355" s="153" t="s">
        <v>7469</v>
      </c>
      <c r="DZ355" s="153" t="s">
        <v>7469</v>
      </c>
      <c r="EA355" s="153" t="s">
        <v>7469</v>
      </c>
      <c r="EB355" s="153" t="s">
        <v>7469</v>
      </c>
      <c r="EC355" s="153" t="s">
        <v>7469</v>
      </c>
      <c r="ED355" s="153" t="s">
        <v>7469</v>
      </c>
      <c r="EE355" s="153">
        <v>4.12</v>
      </c>
      <c r="EF355" s="153" t="s">
        <v>7469</v>
      </c>
      <c r="EG355" s="153" t="s">
        <v>7469</v>
      </c>
      <c r="EH355" s="153" t="s">
        <v>7469</v>
      </c>
      <c r="EI355" s="153" t="s">
        <v>7469</v>
      </c>
      <c r="EJ355" s="153" t="s">
        <v>7469</v>
      </c>
      <c r="EK355" s="153" t="s">
        <v>7469</v>
      </c>
      <c r="EL355" s="153" t="s">
        <v>7469</v>
      </c>
      <c r="EM355" s="153" t="s">
        <v>7469</v>
      </c>
      <c r="EN355" s="153" t="s">
        <v>7469</v>
      </c>
    </row>
    <row r="356" spans="3:144">
      <c r="C356" s="120"/>
      <c r="D356" s="103"/>
      <c r="E356" s="120" t="s">
        <v>8102</v>
      </c>
      <c r="F356" s="126" t="s">
        <v>8156</v>
      </c>
      <c r="G356" s="151" t="s">
        <v>8090</v>
      </c>
      <c r="H356" s="152" t="s">
        <v>8097</v>
      </c>
      <c r="I356" s="153" t="s">
        <v>7469</v>
      </c>
      <c r="J356" s="153" t="s">
        <v>7469</v>
      </c>
      <c r="K356" s="153" t="s">
        <v>7469</v>
      </c>
      <c r="L356" s="153" t="s">
        <v>7469</v>
      </c>
      <c r="M356" s="153" t="s">
        <v>7469</v>
      </c>
      <c r="N356" s="153" t="s">
        <v>7469</v>
      </c>
      <c r="O356" s="153">
        <v>2592</v>
      </c>
      <c r="P356" s="153" t="s">
        <v>7469</v>
      </c>
      <c r="Q356" s="153" t="s">
        <v>7469</v>
      </c>
      <c r="R356" s="153" t="s">
        <v>7469</v>
      </c>
      <c r="S356" s="153" t="s">
        <v>7469</v>
      </c>
      <c r="T356" s="153" t="s">
        <v>7469</v>
      </c>
      <c r="U356" s="153" t="s">
        <v>7469</v>
      </c>
      <c r="V356" s="153" t="s">
        <v>7469</v>
      </c>
      <c r="W356" s="153" t="s">
        <v>7469</v>
      </c>
      <c r="X356" s="153" t="s">
        <v>7469</v>
      </c>
      <c r="Y356" s="153" t="s">
        <v>7469</v>
      </c>
      <c r="Z356" s="153" t="s">
        <v>7469</v>
      </c>
      <c r="AA356" s="153" t="s">
        <v>7469</v>
      </c>
      <c r="AB356" s="153" t="s">
        <v>7469</v>
      </c>
      <c r="AC356" s="153" t="s">
        <v>7469</v>
      </c>
      <c r="AD356" s="153" t="s">
        <v>7469</v>
      </c>
      <c r="AE356" s="153" t="s">
        <v>7469</v>
      </c>
      <c r="AF356" s="153" t="s">
        <v>7469</v>
      </c>
      <c r="AG356" s="153" t="s">
        <v>7469</v>
      </c>
      <c r="AH356" s="153" t="s">
        <v>7469</v>
      </c>
      <c r="AI356" s="153" t="s">
        <v>7469</v>
      </c>
      <c r="AJ356" s="153" t="s">
        <v>7469</v>
      </c>
      <c r="AK356" s="153" t="s">
        <v>7469</v>
      </c>
      <c r="AL356" s="153" t="s">
        <v>7469</v>
      </c>
      <c r="AM356" s="153" t="s">
        <v>7469</v>
      </c>
      <c r="AN356" s="153" t="s">
        <v>7469</v>
      </c>
      <c r="AO356" s="153" t="s">
        <v>7469</v>
      </c>
      <c r="AP356" s="153" t="s">
        <v>7469</v>
      </c>
      <c r="AQ356" s="153" t="s">
        <v>7469</v>
      </c>
      <c r="AR356" s="153" t="s">
        <v>7469</v>
      </c>
      <c r="AS356" s="153" t="s">
        <v>7469</v>
      </c>
      <c r="AT356" s="153" t="s">
        <v>7469</v>
      </c>
      <c r="AU356" s="153" t="s">
        <v>7469</v>
      </c>
      <c r="AV356" s="153" t="s">
        <v>7469</v>
      </c>
      <c r="AW356" s="153" t="s">
        <v>7469</v>
      </c>
      <c r="AX356" s="153" t="s">
        <v>7469</v>
      </c>
      <c r="AY356" s="153" t="s">
        <v>7469</v>
      </c>
      <c r="AZ356" s="153" t="s">
        <v>7469</v>
      </c>
      <c r="BA356" s="153" t="s">
        <v>7469</v>
      </c>
      <c r="BB356" s="153" t="s">
        <v>7469</v>
      </c>
      <c r="BC356" s="153" t="s">
        <v>7469</v>
      </c>
      <c r="BD356" s="153" t="s">
        <v>7469</v>
      </c>
      <c r="BE356" s="153" t="s">
        <v>7469</v>
      </c>
      <c r="BF356" s="153" t="s">
        <v>7469</v>
      </c>
      <c r="BG356" s="153" t="s">
        <v>7469</v>
      </c>
      <c r="BH356" s="153" t="s">
        <v>7469</v>
      </c>
      <c r="BI356" s="153" t="s">
        <v>7469</v>
      </c>
      <c r="BJ356" s="153" t="s">
        <v>7469</v>
      </c>
      <c r="BK356" s="153" t="s">
        <v>7469</v>
      </c>
      <c r="BL356" s="153" t="s">
        <v>7469</v>
      </c>
      <c r="BM356" s="153" t="s">
        <v>7469</v>
      </c>
      <c r="BN356" s="153">
        <v>65.361999999999995</v>
      </c>
      <c r="BO356" s="153" t="s">
        <v>7469</v>
      </c>
      <c r="BP356" s="153" t="s">
        <v>7469</v>
      </c>
      <c r="BQ356" s="153" t="s">
        <v>7469</v>
      </c>
      <c r="BR356" s="153" t="s">
        <v>7469</v>
      </c>
      <c r="BS356" s="153" t="s">
        <v>7469</v>
      </c>
      <c r="BT356" s="153" t="s">
        <v>7469</v>
      </c>
      <c r="BU356" s="153" t="s">
        <v>7469</v>
      </c>
      <c r="BV356" s="153" t="s">
        <v>7469</v>
      </c>
      <c r="BW356" s="153" t="s">
        <v>7469</v>
      </c>
      <c r="BX356" s="153" t="s">
        <v>7469</v>
      </c>
      <c r="BY356" s="153" t="s">
        <v>7469</v>
      </c>
      <c r="BZ356" s="153" t="s">
        <v>7469</v>
      </c>
      <c r="CA356" s="153">
        <v>422.654</v>
      </c>
      <c r="CB356" s="153" t="s">
        <v>7469</v>
      </c>
      <c r="CC356" s="153" t="s">
        <v>7469</v>
      </c>
      <c r="CD356" s="153" t="s">
        <v>7469</v>
      </c>
      <c r="CE356" s="153" t="s">
        <v>7469</v>
      </c>
      <c r="CF356" s="153" t="s">
        <v>7469</v>
      </c>
      <c r="CG356" s="153" t="s">
        <v>7469</v>
      </c>
      <c r="CH356" s="153" t="s">
        <v>7469</v>
      </c>
      <c r="CI356" s="153" t="s">
        <v>7469</v>
      </c>
      <c r="CJ356" s="153" t="s">
        <v>7469</v>
      </c>
      <c r="CK356" s="153" t="s">
        <v>7469</v>
      </c>
      <c r="CL356" s="153" t="s">
        <v>7469</v>
      </c>
      <c r="CM356" s="153" t="s">
        <v>7469</v>
      </c>
      <c r="CN356" s="153" t="s">
        <v>7469</v>
      </c>
      <c r="CO356" s="153" t="s">
        <v>7469</v>
      </c>
      <c r="CP356" s="153" t="s">
        <v>7469</v>
      </c>
      <c r="CQ356" s="153" t="s">
        <v>7469</v>
      </c>
      <c r="CR356" s="153" t="s">
        <v>7469</v>
      </c>
      <c r="CS356" s="153" t="s">
        <v>7469</v>
      </c>
      <c r="CT356" s="153" t="s">
        <v>7469</v>
      </c>
      <c r="CU356" s="153" t="s">
        <v>7469</v>
      </c>
      <c r="CV356" s="153" t="s">
        <v>7469</v>
      </c>
      <c r="CW356" s="153" t="s">
        <v>7469</v>
      </c>
      <c r="CX356" s="153" t="s">
        <v>7469</v>
      </c>
      <c r="CY356" s="153" t="s">
        <v>7469</v>
      </c>
      <c r="CZ356" s="153" t="s">
        <v>7469</v>
      </c>
      <c r="DA356" s="153" t="s">
        <v>7469</v>
      </c>
      <c r="DB356" s="153" t="s">
        <v>7469</v>
      </c>
      <c r="DC356" s="153" t="s">
        <v>7469</v>
      </c>
      <c r="DD356" s="153" t="s">
        <v>7469</v>
      </c>
      <c r="DE356" s="153" t="s">
        <v>7469</v>
      </c>
      <c r="DF356" s="153" t="s">
        <v>7469</v>
      </c>
      <c r="DG356" s="153" t="s">
        <v>7469</v>
      </c>
      <c r="DH356" s="153" t="s">
        <v>7469</v>
      </c>
      <c r="DI356" s="153" t="s">
        <v>7469</v>
      </c>
      <c r="DJ356" s="153" t="s">
        <v>7469</v>
      </c>
      <c r="DK356" s="153" t="s">
        <v>7469</v>
      </c>
      <c r="DL356" s="153" t="s">
        <v>7469</v>
      </c>
      <c r="DM356" s="153" t="s">
        <v>7469</v>
      </c>
      <c r="DN356" s="153" t="s">
        <v>7469</v>
      </c>
      <c r="DO356" s="153" t="s">
        <v>7469</v>
      </c>
      <c r="DP356" s="153" t="s">
        <v>7469</v>
      </c>
      <c r="DQ356" s="153" t="s">
        <v>7469</v>
      </c>
      <c r="DR356" s="153" t="s">
        <v>7469</v>
      </c>
      <c r="DS356" s="153" t="s">
        <v>7469</v>
      </c>
      <c r="DT356" s="153" t="s">
        <v>7469</v>
      </c>
      <c r="DU356" s="153" t="s">
        <v>7469</v>
      </c>
      <c r="DV356" s="153" t="s">
        <v>7469</v>
      </c>
      <c r="DW356" s="153" t="s">
        <v>7469</v>
      </c>
      <c r="DX356" s="153" t="s">
        <v>7469</v>
      </c>
      <c r="DY356" s="153" t="s">
        <v>7469</v>
      </c>
      <c r="DZ356" s="153" t="s">
        <v>7469</v>
      </c>
      <c r="EA356" s="153" t="s">
        <v>7469</v>
      </c>
      <c r="EB356" s="153" t="s">
        <v>7469</v>
      </c>
      <c r="EC356" s="153" t="s">
        <v>7469</v>
      </c>
      <c r="ED356" s="153" t="s">
        <v>7469</v>
      </c>
      <c r="EE356" s="153" t="s">
        <v>7469</v>
      </c>
      <c r="EF356" s="153" t="s">
        <v>7469</v>
      </c>
      <c r="EG356" s="153" t="s">
        <v>7469</v>
      </c>
      <c r="EH356" s="153" t="s">
        <v>7469</v>
      </c>
      <c r="EI356" s="153" t="s">
        <v>7469</v>
      </c>
      <c r="EJ356" s="153" t="s">
        <v>7469</v>
      </c>
      <c r="EK356" s="153" t="s">
        <v>7469</v>
      </c>
      <c r="EL356" s="153" t="s">
        <v>7469</v>
      </c>
      <c r="EM356" s="153" t="s">
        <v>7469</v>
      </c>
      <c r="EN356" s="153" t="s">
        <v>7469</v>
      </c>
    </row>
    <row r="357" spans="3:144">
      <c r="C357" s="120"/>
      <c r="D357" s="103"/>
      <c r="E357" s="120" t="s">
        <v>8103</v>
      </c>
      <c r="F357" s="126" t="s">
        <v>8156</v>
      </c>
      <c r="G357" s="151" t="s">
        <v>8090</v>
      </c>
      <c r="H357" s="152" t="s">
        <v>8097</v>
      </c>
      <c r="I357" s="153">
        <v>350.49689999999998</v>
      </c>
      <c r="J357" s="153">
        <v>28.457999999999998</v>
      </c>
      <c r="K357" s="153">
        <v>522.9</v>
      </c>
      <c r="L357" s="153">
        <v>3.415</v>
      </c>
      <c r="M357" s="153" t="s">
        <v>7469</v>
      </c>
      <c r="N357" s="153">
        <v>573</v>
      </c>
      <c r="O357" s="153">
        <v>2740</v>
      </c>
      <c r="P357" s="153">
        <v>1.0680000000000001</v>
      </c>
      <c r="Q357" s="153">
        <v>0.56289999999999996</v>
      </c>
      <c r="R357" s="153">
        <v>152</v>
      </c>
      <c r="S357" s="153">
        <v>4.5338000000000003</v>
      </c>
      <c r="T357" s="153">
        <v>6.8593000000000002</v>
      </c>
      <c r="U357" s="153" t="s">
        <v>7469</v>
      </c>
      <c r="V357" s="153">
        <v>22.957999999999998</v>
      </c>
      <c r="W357" s="153">
        <v>54.760100000000001</v>
      </c>
      <c r="X357" s="153">
        <v>735.3</v>
      </c>
      <c r="Y357" s="153">
        <v>1.8837999999999999</v>
      </c>
      <c r="Z357" s="153">
        <v>18.970700000000001</v>
      </c>
      <c r="AA357" s="153">
        <v>119.8352</v>
      </c>
      <c r="AB357" s="153" t="s">
        <v>7469</v>
      </c>
      <c r="AC357" s="153">
        <v>3.1E-2</v>
      </c>
      <c r="AD357" s="153">
        <v>3.8717999999999999</v>
      </c>
      <c r="AE357" s="153">
        <v>1.4815</v>
      </c>
      <c r="AF357" s="153">
        <v>14.061400000000001</v>
      </c>
      <c r="AG357" s="153">
        <v>7.44</v>
      </c>
      <c r="AH357" s="153" t="s">
        <v>7469</v>
      </c>
      <c r="AI357" s="153">
        <v>7.7201000000000004</v>
      </c>
      <c r="AJ357" s="153">
        <v>101.758</v>
      </c>
      <c r="AK357" s="153" t="s">
        <v>7469</v>
      </c>
      <c r="AL357" s="153">
        <v>4.8372000000000002</v>
      </c>
      <c r="AM357" s="153" t="s">
        <v>7469</v>
      </c>
      <c r="AN357" s="153">
        <v>148.399</v>
      </c>
      <c r="AO357" s="153">
        <v>7.1478000000000002</v>
      </c>
      <c r="AP357" s="153" t="s">
        <v>7469</v>
      </c>
      <c r="AQ357" s="153" t="s">
        <v>7469</v>
      </c>
      <c r="AR357" s="153">
        <v>125.624</v>
      </c>
      <c r="AS357" s="153" t="s">
        <v>7469</v>
      </c>
      <c r="AT357" s="153">
        <v>10.2508</v>
      </c>
      <c r="AU357" s="153">
        <v>4.7485999999999997</v>
      </c>
      <c r="AV357" s="153">
        <v>245.52950000000001</v>
      </c>
      <c r="AW357" s="153" t="s">
        <v>7469</v>
      </c>
      <c r="AX357" s="153" t="s">
        <v>7469</v>
      </c>
      <c r="AY357" s="153" t="s">
        <v>7469</v>
      </c>
      <c r="AZ357" s="153">
        <v>0.59060000000000001</v>
      </c>
      <c r="BA357" s="153" t="s">
        <v>7469</v>
      </c>
      <c r="BB357" s="153" t="s">
        <v>7469</v>
      </c>
      <c r="BC357" s="153" t="s">
        <v>7469</v>
      </c>
      <c r="BD357" s="153" t="s">
        <v>7469</v>
      </c>
      <c r="BE357" s="153">
        <v>0.15210000000000001</v>
      </c>
      <c r="BF357" s="153">
        <v>1.286</v>
      </c>
      <c r="BG357" s="153" t="s">
        <v>7469</v>
      </c>
      <c r="BH357" s="153" t="s">
        <v>7469</v>
      </c>
      <c r="BI357" s="153">
        <v>59.734999999999999</v>
      </c>
      <c r="BJ357" s="153">
        <v>4.2430000000000003</v>
      </c>
      <c r="BK357" s="153" t="s">
        <v>7469</v>
      </c>
      <c r="BL357" s="153">
        <v>58.576300000000003</v>
      </c>
      <c r="BM357" s="153">
        <v>10.196199999999999</v>
      </c>
      <c r="BN357" s="153">
        <v>79.991</v>
      </c>
      <c r="BO357" s="153">
        <v>8.0000000000000002E-3</v>
      </c>
      <c r="BP357" s="153" t="s">
        <v>7469</v>
      </c>
      <c r="BQ357" s="153">
        <v>3.1000999999999999</v>
      </c>
      <c r="BR357" s="153" t="s">
        <v>7469</v>
      </c>
      <c r="BS357" s="153">
        <v>118.182</v>
      </c>
      <c r="BT357" s="153" t="s">
        <v>7469</v>
      </c>
      <c r="BU357" s="153">
        <v>12.2913</v>
      </c>
      <c r="BV357" s="153" t="s">
        <v>7469</v>
      </c>
      <c r="BW357" s="153" t="s">
        <v>7469</v>
      </c>
      <c r="BX357" s="153">
        <v>18.028300000000002</v>
      </c>
      <c r="BY357" s="153" t="s">
        <v>7469</v>
      </c>
      <c r="BZ357" s="153">
        <v>8.4930000000000003</v>
      </c>
      <c r="CA357" s="153">
        <v>198.197</v>
      </c>
      <c r="CB357" s="153">
        <v>7.2214999999999998</v>
      </c>
      <c r="CC357" s="153">
        <v>0.97309999999999997</v>
      </c>
      <c r="CD357" s="153">
        <v>4.1645000000000003</v>
      </c>
      <c r="CE357" s="153" t="s">
        <v>7469</v>
      </c>
      <c r="CF357" s="153" t="s">
        <v>7469</v>
      </c>
      <c r="CG357" s="153" t="s">
        <v>7469</v>
      </c>
      <c r="CH357" s="153">
        <v>0.97870000000000001</v>
      </c>
      <c r="CI357" s="153">
        <v>283.76440000000002</v>
      </c>
      <c r="CJ357" s="153" t="s">
        <v>7469</v>
      </c>
      <c r="CK357" s="153" t="s">
        <v>7469</v>
      </c>
      <c r="CL357" s="153" t="s">
        <v>7469</v>
      </c>
      <c r="CM357" s="153" t="s">
        <v>7469</v>
      </c>
      <c r="CN357" s="153" t="s">
        <v>7469</v>
      </c>
      <c r="CO357" s="153">
        <v>15.334</v>
      </c>
      <c r="CP357" s="153" t="s">
        <v>7469</v>
      </c>
      <c r="CQ357" s="153">
        <v>-0.80649999999999999</v>
      </c>
      <c r="CR357" s="153" t="s">
        <v>7469</v>
      </c>
      <c r="CS357" s="153">
        <v>37.466999999999999</v>
      </c>
      <c r="CT357" s="153">
        <v>2.3957000000000002</v>
      </c>
      <c r="CU357" s="153">
        <v>2.7606000000000002</v>
      </c>
      <c r="CV357" s="153" t="s">
        <v>7469</v>
      </c>
      <c r="CW357" s="153" t="s">
        <v>7469</v>
      </c>
      <c r="CX357" s="153" t="s">
        <v>7469</v>
      </c>
      <c r="CY357" s="153">
        <v>44.746899999999997</v>
      </c>
      <c r="CZ357" s="153" t="s">
        <v>7469</v>
      </c>
      <c r="DA357" s="153">
        <v>2.5657999999999999</v>
      </c>
      <c r="DB357" s="153" t="s">
        <v>7469</v>
      </c>
      <c r="DC357" s="153">
        <v>30.595199999999998</v>
      </c>
      <c r="DD357" s="153">
        <v>5.4965999999999999</v>
      </c>
      <c r="DE357" s="153">
        <v>0.43090000000000001</v>
      </c>
      <c r="DF357" s="153" t="s">
        <v>7469</v>
      </c>
      <c r="DG357" s="153">
        <v>50.446199999999997</v>
      </c>
      <c r="DH357" s="153">
        <v>0</v>
      </c>
      <c r="DI357" s="153" t="s">
        <v>7469</v>
      </c>
      <c r="DJ357" s="153" t="s">
        <v>7469</v>
      </c>
      <c r="DK357" s="153">
        <v>1.0647</v>
      </c>
      <c r="DL357" s="153">
        <v>7.1406999999999998</v>
      </c>
      <c r="DM357" s="153">
        <v>2.4329000000000001</v>
      </c>
      <c r="DN357" s="153">
        <v>265.40550000000002</v>
      </c>
      <c r="DO357" s="153">
        <v>-0.1749</v>
      </c>
      <c r="DP357" s="153">
        <v>2.1480000000000001</v>
      </c>
      <c r="DQ357" s="153">
        <v>14.5875</v>
      </c>
      <c r="DR357" s="153" t="s">
        <v>7469</v>
      </c>
      <c r="DS357" s="153">
        <v>2.9382000000000001</v>
      </c>
      <c r="DT357" s="153">
        <v>105.00109999999999</v>
      </c>
      <c r="DU357" s="153">
        <v>23.5093</v>
      </c>
      <c r="DV357" s="153" t="s">
        <v>7469</v>
      </c>
      <c r="DW357" s="153" t="s">
        <v>7469</v>
      </c>
      <c r="DX357" s="153">
        <v>8.8451000000000004</v>
      </c>
      <c r="DY357" s="153">
        <v>5.5198999999999998</v>
      </c>
      <c r="DZ357" s="153">
        <v>3.9773000000000001</v>
      </c>
      <c r="EA357" s="153">
        <v>31.625299999999999</v>
      </c>
      <c r="EB357" s="153" t="s">
        <v>7469</v>
      </c>
      <c r="EC357" s="153">
        <v>50.470300000000002</v>
      </c>
      <c r="ED357" s="153" t="s">
        <v>7469</v>
      </c>
      <c r="EE357" s="153" t="s">
        <v>7469</v>
      </c>
      <c r="EF357" s="153">
        <v>17.0307</v>
      </c>
      <c r="EG357" s="153">
        <v>23.554600000000001</v>
      </c>
      <c r="EH357" s="153" t="s">
        <v>7469</v>
      </c>
      <c r="EI357" s="153">
        <v>2.4255</v>
      </c>
      <c r="EJ357" s="153" t="s">
        <v>7469</v>
      </c>
      <c r="EK357" s="153" t="s">
        <v>7469</v>
      </c>
      <c r="EL357" s="153" t="s">
        <v>7469</v>
      </c>
      <c r="EM357" s="153">
        <v>56.745199999999997</v>
      </c>
      <c r="EN357" s="153" t="s">
        <v>7469</v>
      </c>
    </row>
    <row r="358" spans="3:144">
      <c r="C358" s="120"/>
      <c r="D358" s="129" t="s">
        <v>8157</v>
      </c>
      <c r="F358" s="126"/>
      <c r="G358" s="151" t="s">
        <v>8105</v>
      </c>
      <c r="H358" s="152" t="s">
        <v>8105</v>
      </c>
      <c r="I358" s="153" t="s">
        <v>8105</v>
      </c>
      <c r="J358" s="153" t="s">
        <v>8105</v>
      </c>
      <c r="K358" s="153" t="s">
        <v>8105</v>
      </c>
      <c r="L358" s="153" t="s">
        <v>8105</v>
      </c>
      <c r="M358" s="153" t="s">
        <v>8105</v>
      </c>
      <c r="N358" s="153" t="s">
        <v>8105</v>
      </c>
      <c r="O358" s="153" t="s">
        <v>8105</v>
      </c>
      <c r="P358" s="153" t="s">
        <v>8105</v>
      </c>
      <c r="Q358" s="153" t="s">
        <v>8105</v>
      </c>
      <c r="R358" s="153" t="s">
        <v>8105</v>
      </c>
      <c r="S358" s="153" t="s">
        <v>8105</v>
      </c>
      <c r="T358" s="153" t="s">
        <v>8105</v>
      </c>
      <c r="U358" s="153" t="s">
        <v>8105</v>
      </c>
      <c r="V358" s="153" t="s">
        <v>8105</v>
      </c>
      <c r="W358" s="153" t="s">
        <v>8105</v>
      </c>
      <c r="X358" s="153" t="s">
        <v>8105</v>
      </c>
      <c r="Y358" s="153" t="s">
        <v>8105</v>
      </c>
      <c r="Z358" s="153" t="s">
        <v>8105</v>
      </c>
      <c r="AA358" s="153" t="s">
        <v>8105</v>
      </c>
      <c r="AB358" s="153" t="s">
        <v>8105</v>
      </c>
      <c r="AC358" s="153" t="s">
        <v>8105</v>
      </c>
      <c r="AD358" s="153" t="s">
        <v>8105</v>
      </c>
      <c r="AE358" s="153" t="s">
        <v>8105</v>
      </c>
      <c r="AF358" s="153" t="s">
        <v>8105</v>
      </c>
      <c r="AG358" s="153" t="s">
        <v>8105</v>
      </c>
      <c r="AH358" s="153" t="s">
        <v>8105</v>
      </c>
      <c r="AI358" s="153" t="s">
        <v>8105</v>
      </c>
      <c r="AJ358" s="153" t="s">
        <v>8105</v>
      </c>
      <c r="AK358" s="153" t="s">
        <v>8105</v>
      </c>
      <c r="AL358" s="153" t="s">
        <v>8105</v>
      </c>
      <c r="AM358" s="153" t="s">
        <v>8105</v>
      </c>
      <c r="AN358" s="153" t="s">
        <v>8105</v>
      </c>
      <c r="AO358" s="153" t="s">
        <v>8105</v>
      </c>
      <c r="AP358" s="153" t="s">
        <v>8105</v>
      </c>
      <c r="AQ358" s="153" t="s">
        <v>8105</v>
      </c>
      <c r="AR358" s="153" t="s">
        <v>8105</v>
      </c>
      <c r="AS358" s="153" t="s">
        <v>8105</v>
      </c>
      <c r="AT358" s="153" t="s">
        <v>8105</v>
      </c>
      <c r="AU358" s="153" t="s">
        <v>8105</v>
      </c>
      <c r="AV358" s="153" t="s">
        <v>8105</v>
      </c>
      <c r="AW358" s="153" t="s">
        <v>8105</v>
      </c>
      <c r="AX358" s="153" t="s">
        <v>8105</v>
      </c>
      <c r="AY358" s="153" t="s">
        <v>8105</v>
      </c>
      <c r="AZ358" s="153" t="s">
        <v>8105</v>
      </c>
      <c r="BA358" s="153" t="s">
        <v>8105</v>
      </c>
      <c r="BB358" s="153" t="s">
        <v>8105</v>
      </c>
      <c r="BC358" s="153" t="s">
        <v>8105</v>
      </c>
      <c r="BD358" s="153" t="s">
        <v>8105</v>
      </c>
      <c r="BE358" s="153" t="s">
        <v>8105</v>
      </c>
      <c r="BF358" s="153" t="s">
        <v>8105</v>
      </c>
      <c r="BG358" s="153" t="s">
        <v>8105</v>
      </c>
      <c r="BH358" s="153" t="s">
        <v>8105</v>
      </c>
      <c r="BI358" s="153" t="s">
        <v>8105</v>
      </c>
      <c r="BJ358" s="153" t="s">
        <v>8105</v>
      </c>
      <c r="BK358" s="153" t="s">
        <v>8105</v>
      </c>
      <c r="BL358" s="153" t="s">
        <v>8105</v>
      </c>
      <c r="BM358" s="153" t="s">
        <v>8105</v>
      </c>
      <c r="BN358" s="153" t="s">
        <v>8105</v>
      </c>
      <c r="BO358" s="153" t="s">
        <v>8105</v>
      </c>
      <c r="BP358" s="153" t="s">
        <v>8105</v>
      </c>
      <c r="BQ358" s="153" t="s">
        <v>8105</v>
      </c>
      <c r="BR358" s="153" t="s">
        <v>8105</v>
      </c>
      <c r="BS358" s="153" t="s">
        <v>8105</v>
      </c>
      <c r="BT358" s="153" t="s">
        <v>8105</v>
      </c>
      <c r="BU358" s="153" t="s">
        <v>8105</v>
      </c>
      <c r="BV358" s="153" t="s">
        <v>8105</v>
      </c>
      <c r="BW358" s="153" t="s">
        <v>8105</v>
      </c>
      <c r="BX358" s="153" t="s">
        <v>8105</v>
      </c>
      <c r="BY358" s="153" t="s">
        <v>8105</v>
      </c>
      <c r="BZ358" s="153" t="s">
        <v>8105</v>
      </c>
      <c r="CA358" s="153" t="s">
        <v>8105</v>
      </c>
      <c r="CB358" s="153" t="s">
        <v>8105</v>
      </c>
      <c r="CC358" s="153" t="s">
        <v>8105</v>
      </c>
      <c r="CD358" s="153" t="s">
        <v>8105</v>
      </c>
      <c r="CE358" s="153" t="s">
        <v>8105</v>
      </c>
      <c r="CF358" s="153" t="s">
        <v>8105</v>
      </c>
      <c r="CG358" s="153" t="s">
        <v>8105</v>
      </c>
      <c r="CH358" s="153" t="s">
        <v>8105</v>
      </c>
      <c r="CI358" s="153" t="s">
        <v>8105</v>
      </c>
      <c r="CJ358" s="153" t="s">
        <v>8105</v>
      </c>
      <c r="CK358" s="153" t="s">
        <v>8105</v>
      </c>
      <c r="CL358" s="153" t="s">
        <v>8105</v>
      </c>
      <c r="CM358" s="153" t="s">
        <v>8105</v>
      </c>
      <c r="CN358" s="153" t="s">
        <v>8105</v>
      </c>
      <c r="CO358" s="153" t="s">
        <v>8105</v>
      </c>
      <c r="CP358" s="153" t="s">
        <v>8105</v>
      </c>
      <c r="CQ358" s="153" t="s">
        <v>8105</v>
      </c>
      <c r="CR358" s="153" t="s">
        <v>8105</v>
      </c>
      <c r="CS358" s="153" t="s">
        <v>8105</v>
      </c>
      <c r="CT358" s="153" t="s">
        <v>8105</v>
      </c>
      <c r="CU358" s="153" t="s">
        <v>8105</v>
      </c>
      <c r="CV358" s="153" t="s">
        <v>8105</v>
      </c>
      <c r="CW358" s="153" t="s">
        <v>8105</v>
      </c>
      <c r="CX358" s="153" t="s">
        <v>8105</v>
      </c>
      <c r="CY358" s="153" t="s">
        <v>8105</v>
      </c>
      <c r="CZ358" s="153" t="s">
        <v>8105</v>
      </c>
      <c r="DA358" s="153" t="s">
        <v>8105</v>
      </c>
      <c r="DB358" s="153" t="s">
        <v>8105</v>
      </c>
      <c r="DC358" s="153" t="s">
        <v>8105</v>
      </c>
      <c r="DD358" s="153" t="s">
        <v>8105</v>
      </c>
      <c r="DE358" s="153" t="s">
        <v>8105</v>
      </c>
      <c r="DF358" s="153" t="s">
        <v>8105</v>
      </c>
      <c r="DG358" s="153" t="s">
        <v>8105</v>
      </c>
      <c r="DH358" s="153" t="s">
        <v>8105</v>
      </c>
      <c r="DI358" s="153" t="s">
        <v>8105</v>
      </c>
      <c r="DJ358" s="153" t="s">
        <v>8105</v>
      </c>
      <c r="DK358" s="153" t="s">
        <v>8105</v>
      </c>
      <c r="DL358" s="153" t="s">
        <v>8105</v>
      </c>
      <c r="DM358" s="153" t="s">
        <v>8105</v>
      </c>
      <c r="DN358" s="153" t="s">
        <v>8105</v>
      </c>
      <c r="DO358" s="153" t="s">
        <v>8105</v>
      </c>
      <c r="DP358" s="153" t="s">
        <v>8105</v>
      </c>
      <c r="DQ358" s="153" t="s">
        <v>8105</v>
      </c>
      <c r="DR358" s="153" t="s">
        <v>8105</v>
      </c>
      <c r="DS358" s="153" t="s">
        <v>8105</v>
      </c>
      <c r="DT358" s="153" t="s">
        <v>8105</v>
      </c>
      <c r="DU358" s="153" t="s">
        <v>8105</v>
      </c>
      <c r="DV358" s="153" t="s">
        <v>8105</v>
      </c>
      <c r="DW358" s="153" t="s">
        <v>8105</v>
      </c>
      <c r="DX358" s="153" t="s">
        <v>8105</v>
      </c>
      <c r="DY358" s="153" t="s">
        <v>8105</v>
      </c>
      <c r="DZ358" s="153" t="s">
        <v>8105</v>
      </c>
      <c r="EA358" s="153" t="s">
        <v>8105</v>
      </c>
      <c r="EB358" s="153" t="s">
        <v>8105</v>
      </c>
      <c r="EC358" s="153" t="s">
        <v>8105</v>
      </c>
      <c r="ED358" s="153" t="s">
        <v>8105</v>
      </c>
      <c r="EE358" s="153" t="s">
        <v>8105</v>
      </c>
      <c r="EF358" s="153" t="s">
        <v>8105</v>
      </c>
      <c r="EG358" s="153" t="s">
        <v>8105</v>
      </c>
      <c r="EH358" s="153" t="s">
        <v>8105</v>
      </c>
      <c r="EI358" s="153" t="s">
        <v>8105</v>
      </c>
      <c r="EJ358" s="153" t="s">
        <v>8105</v>
      </c>
      <c r="EK358" s="153" t="s">
        <v>8105</v>
      </c>
      <c r="EL358" s="153" t="s">
        <v>8105</v>
      </c>
      <c r="EM358" s="153" t="s">
        <v>8105</v>
      </c>
      <c r="EN358" s="153" t="s">
        <v>8105</v>
      </c>
    </row>
    <row r="359" spans="3:144">
      <c r="C359" s="120"/>
      <c r="E359" s="120" t="s">
        <v>8088</v>
      </c>
      <c r="F359" s="126" t="s">
        <v>8158</v>
      </c>
      <c r="G359" s="151" t="s">
        <v>8090</v>
      </c>
      <c r="H359" s="152" t="s">
        <v>8091</v>
      </c>
      <c r="I359" s="153">
        <v>324.63069999999999</v>
      </c>
      <c r="J359" s="153">
        <v>-10.195</v>
      </c>
      <c r="K359" s="153">
        <v>913.8</v>
      </c>
      <c r="L359" s="153">
        <v>-19.300999999999998</v>
      </c>
      <c r="M359" s="153">
        <v>-7.5540000000000003</v>
      </c>
      <c r="N359" s="153">
        <v>-154</v>
      </c>
      <c r="O359" s="153">
        <v>1702</v>
      </c>
      <c r="P359" s="153">
        <v>2.476</v>
      </c>
      <c r="Q359" s="153">
        <v>-6.8689999999999998</v>
      </c>
      <c r="R359" s="153">
        <v>283</v>
      </c>
      <c r="S359" s="153">
        <v>-5.5789</v>
      </c>
      <c r="T359" s="153">
        <v>0.64280000000000004</v>
      </c>
      <c r="U359" s="153">
        <v>-4.9640000000000004</v>
      </c>
      <c r="V359" s="153">
        <v>9.0139999999999993</v>
      </c>
      <c r="W359" s="153">
        <v>5.3611000000000004</v>
      </c>
      <c r="X359" s="153">
        <v>231</v>
      </c>
      <c r="Y359" s="153">
        <v>0.3569</v>
      </c>
      <c r="Z359" s="153">
        <v>12.3834</v>
      </c>
      <c r="AA359" s="153">
        <v>22.579799999999999</v>
      </c>
      <c r="AB359" s="153">
        <v>3.2363</v>
      </c>
      <c r="AC359" s="153">
        <v>-2.4005999999999998</v>
      </c>
      <c r="AD359" s="153">
        <v>-27.638999999999999</v>
      </c>
      <c r="AE359" s="153">
        <v>-0.14360000000000001</v>
      </c>
      <c r="AF359" s="153">
        <v>17.1754</v>
      </c>
      <c r="AG359" s="153">
        <v>6.0991</v>
      </c>
      <c r="AH359" s="153">
        <v>0.55830000000000002</v>
      </c>
      <c r="AI359" s="153">
        <v>26.545500000000001</v>
      </c>
      <c r="AJ359" s="153">
        <v>-53.037999999999997</v>
      </c>
      <c r="AK359" s="153">
        <v>1.8104</v>
      </c>
      <c r="AL359" s="153">
        <v>2.66</v>
      </c>
      <c r="AM359" s="153">
        <v>-3.8753000000000002</v>
      </c>
      <c r="AN359" s="153">
        <v>95.633200000000002</v>
      </c>
      <c r="AO359" s="153">
        <v>5.0247999999999999</v>
      </c>
      <c r="AP359" s="153">
        <v>14.489800000000001</v>
      </c>
      <c r="AQ359" s="153">
        <v>-2.2012999999999998</v>
      </c>
      <c r="AR359" s="153">
        <v>47.292000000000002</v>
      </c>
      <c r="AS359" s="153">
        <v>2.7084999999999999</v>
      </c>
      <c r="AT359" s="153">
        <v>1.3938999999999999</v>
      </c>
      <c r="AU359" s="153">
        <v>2.1029</v>
      </c>
      <c r="AV359" s="153">
        <v>69.316000000000003</v>
      </c>
      <c r="AW359" s="153" t="s">
        <v>7469</v>
      </c>
      <c r="AX359" s="153">
        <v>-5.8179999999999996</v>
      </c>
      <c r="AY359" s="153" t="s">
        <v>7469</v>
      </c>
      <c r="AZ359" s="153">
        <v>11.8111</v>
      </c>
      <c r="BA359" s="153">
        <v>-3.2713000000000001</v>
      </c>
      <c r="BB359" s="153">
        <v>3.6429999999999998</v>
      </c>
      <c r="BC359" s="153">
        <v>-0.88200000000000001</v>
      </c>
      <c r="BD359" s="153">
        <v>-9.2059999999999995</v>
      </c>
      <c r="BE359" s="153">
        <v>-1.3621000000000001</v>
      </c>
      <c r="BF359" s="153">
        <v>0.53639999999999999</v>
      </c>
      <c r="BG359" s="153" t="s">
        <v>7469</v>
      </c>
      <c r="BH359" s="153">
        <v>-40.613</v>
      </c>
      <c r="BI359" s="153">
        <v>-9.6999999999999993</v>
      </c>
      <c r="BJ359" s="153">
        <v>2.7930000000000001</v>
      </c>
      <c r="BK359" s="153">
        <v>-2.8500999999999999</v>
      </c>
      <c r="BL359" s="153">
        <v>7.0152999999999999</v>
      </c>
      <c r="BM359" s="153">
        <v>2.794</v>
      </c>
      <c r="BN359" s="153">
        <v>-69.980999999999995</v>
      </c>
      <c r="BO359" s="153">
        <v>-1.6614</v>
      </c>
      <c r="BP359" s="153">
        <v>-2.0775000000000001</v>
      </c>
      <c r="BQ359" s="153">
        <v>-0.26350000000000001</v>
      </c>
      <c r="BR359" s="153">
        <v>-3.5710999999999999</v>
      </c>
      <c r="BS359" s="153">
        <v>-72.581000000000003</v>
      </c>
      <c r="BT359" s="153">
        <v>-14.0871</v>
      </c>
      <c r="BU359" s="153">
        <v>7.7271000000000001</v>
      </c>
      <c r="BV359" s="153">
        <v>-3.6533000000000002</v>
      </c>
      <c r="BW359" s="153" t="s">
        <v>7469</v>
      </c>
      <c r="BX359" s="153">
        <v>10.6371</v>
      </c>
      <c r="BY359" s="153">
        <v>-1.0176000000000001</v>
      </c>
      <c r="BZ359" s="153" t="s">
        <v>7469</v>
      </c>
      <c r="CA359" s="153">
        <v>-131.44</v>
      </c>
      <c r="CB359" s="153">
        <v>2.1499000000000001</v>
      </c>
      <c r="CC359" s="153" t="s">
        <v>7469</v>
      </c>
      <c r="CD359" s="153">
        <v>0.4803</v>
      </c>
      <c r="CE359" s="153">
        <v>-2.2621000000000002</v>
      </c>
      <c r="CF359" s="153">
        <v>-1.0995999999999999</v>
      </c>
      <c r="CG359" s="153">
        <v>-1.6709000000000001</v>
      </c>
      <c r="CH359" s="153">
        <v>0.44359999999999999</v>
      </c>
      <c r="CI359" s="153">
        <v>-151.3117</v>
      </c>
      <c r="CJ359" s="153" t="s">
        <v>7469</v>
      </c>
      <c r="CK359" s="153" t="s">
        <v>7469</v>
      </c>
      <c r="CL359" s="153" t="s">
        <v>7469</v>
      </c>
      <c r="CM359" s="153" t="s">
        <v>7469</v>
      </c>
      <c r="CN359" s="153" t="s">
        <v>7469</v>
      </c>
      <c r="CO359" s="153">
        <v>8.1931999999999992</v>
      </c>
      <c r="CP359" s="153">
        <v>23.675000000000001</v>
      </c>
      <c r="CQ359" s="153">
        <v>-2.3334999999999999</v>
      </c>
      <c r="CR359" s="153" t="s">
        <v>7469</v>
      </c>
      <c r="CS359" s="153">
        <v>2.4E-2</v>
      </c>
      <c r="CT359" s="153">
        <v>-2.2993000000000001</v>
      </c>
      <c r="CU359" s="153">
        <v>-0.65039999999999998</v>
      </c>
      <c r="CV359" s="153" t="s">
        <v>7469</v>
      </c>
      <c r="CW359" s="153" t="s">
        <v>7469</v>
      </c>
      <c r="CX359" s="153" t="s">
        <v>7469</v>
      </c>
      <c r="CY359" s="153">
        <v>16.093399999999999</v>
      </c>
      <c r="CZ359" s="153">
        <v>3.3620000000000001</v>
      </c>
      <c r="DA359" s="153">
        <v>1.3935999999999999</v>
      </c>
      <c r="DB359" s="153" t="s">
        <v>7469</v>
      </c>
      <c r="DC359" s="153">
        <v>13.564500000000001</v>
      </c>
      <c r="DD359" s="153">
        <v>0.2407</v>
      </c>
      <c r="DE359" s="153">
        <v>-9.3231999999999999</v>
      </c>
      <c r="DF359" s="153" t="s">
        <v>7469</v>
      </c>
      <c r="DG359" s="153">
        <v>18.238099999999999</v>
      </c>
      <c r="DH359" s="153">
        <v>-12.3734</v>
      </c>
      <c r="DI359" s="153">
        <v>1.4162999999999999</v>
      </c>
      <c r="DJ359" s="153" t="s">
        <v>7469</v>
      </c>
      <c r="DK359" s="153">
        <v>2.3300000000000001E-2</v>
      </c>
      <c r="DL359" s="153">
        <v>-7.3018000000000001</v>
      </c>
      <c r="DM359" s="153">
        <v>4.6157000000000004</v>
      </c>
      <c r="DN359" s="153">
        <v>516.73850000000004</v>
      </c>
      <c r="DO359" s="153">
        <v>99.89</v>
      </c>
      <c r="DP359" s="153">
        <v>-4.5136000000000003</v>
      </c>
      <c r="DQ359" s="153">
        <v>3.6215000000000002</v>
      </c>
      <c r="DR359" s="153" t="s">
        <v>7469</v>
      </c>
      <c r="DS359" s="153" t="s">
        <v>7469</v>
      </c>
      <c r="DT359" s="153">
        <v>11.009499999999999</v>
      </c>
      <c r="DU359" s="153">
        <v>3.0061</v>
      </c>
      <c r="DV359" s="153">
        <v>-0.2366</v>
      </c>
      <c r="DW359" s="153" t="s">
        <v>7469</v>
      </c>
      <c r="DX359" s="153">
        <v>3.6579999999999999</v>
      </c>
      <c r="DY359" s="153">
        <v>-8.4094999999999995</v>
      </c>
      <c r="DZ359" s="153">
        <v>-10.3827</v>
      </c>
      <c r="EA359" s="153">
        <v>27.473500000000001</v>
      </c>
      <c r="EB359" s="153">
        <v>2.4094000000000002</v>
      </c>
      <c r="EC359" s="153">
        <v>27.765999999999998</v>
      </c>
      <c r="ED359" s="153">
        <v>2.1168</v>
      </c>
      <c r="EE359" s="153" t="s">
        <v>7469</v>
      </c>
      <c r="EF359" s="153">
        <v>2.8597000000000001</v>
      </c>
      <c r="EG359" s="153">
        <v>7.5282999999999998</v>
      </c>
      <c r="EH359" s="153">
        <v>0.29449999999999998</v>
      </c>
      <c r="EI359" s="153">
        <v>2.0735000000000001</v>
      </c>
      <c r="EJ359" s="153" t="s">
        <v>7469</v>
      </c>
      <c r="EK359" s="153">
        <v>-3.7565</v>
      </c>
      <c r="EL359" s="153">
        <v>-6.5600000000000006E-2</v>
      </c>
      <c r="EM359" s="153">
        <v>18.569099999999999</v>
      </c>
      <c r="EN359" s="153">
        <v>7.6360999999999999</v>
      </c>
    </row>
    <row r="360" spans="3:144">
      <c r="C360" s="120"/>
      <c r="E360" s="120" t="s">
        <v>8092</v>
      </c>
      <c r="F360" s="126" t="s">
        <v>8158</v>
      </c>
      <c r="G360" s="151" t="s">
        <v>8090</v>
      </c>
      <c r="H360" s="152" t="s">
        <v>8091</v>
      </c>
      <c r="I360" s="153">
        <v>345.72680000000003</v>
      </c>
      <c r="J360" s="153">
        <v>-8.9779999999999998</v>
      </c>
      <c r="K360" s="153">
        <v>881.8</v>
      </c>
      <c r="L360" s="153">
        <v>-17.669</v>
      </c>
      <c r="M360" s="153">
        <v>3.01</v>
      </c>
      <c r="N360" s="153">
        <v>158</v>
      </c>
      <c r="O360" s="153">
        <v>1803</v>
      </c>
      <c r="P360" s="153">
        <v>4.5069999999999997</v>
      </c>
      <c r="Q360" s="153">
        <v>-13.5197</v>
      </c>
      <c r="R360" s="153">
        <v>60</v>
      </c>
      <c r="S360" s="153">
        <v>-2.6133999999999999</v>
      </c>
      <c r="T360" s="153">
        <v>-1.3517999999999999</v>
      </c>
      <c r="U360" s="153">
        <v>-6.2009999999999996</v>
      </c>
      <c r="V360" s="153">
        <v>5.0250000000000004</v>
      </c>
      <c r="W360" s="153">
        <v>8.0154999999999994</v>
      </c>
      <c r="X360" s="153">
        <v>351</v>
      </c>
      <c r="Y360" s="153">
        <v>0.37290000000000001</v>
      </c>
      <c r="Z360" s="153">
        <v>9.9169999999999998</v>
      </c>
      <c r="AA360" s="153">
        <v>26.760400000000001</v>
      </c>
      <c r="AB360" s="153">
        <v>6.9229000000000003</v>
      </c>
      <c r="AC360" s="153">
        <v>-1.601</v>
      </c>
      <c r="AD360" s="153">
        <v>-7.5061999999999998</v>
      </c>
      <c r="AE360" s="153">
        <v>0.1527</v>
      </c>
      <c r="AF360" s="153">
        <v>23.715</v>
      </c>
      <c r="AG360" s="153">
        <v>7.7952000000000004</v>
      </c>
      <c r="AH360" s="153">
        <v>0.15160000000000001</v>
      </c>
      <c r="AI360" s="153">
        <v>14.7593</v>
      </c>
      <c r="AJ360" s="153">
        <v>-45.994999999999997</v>
      </c>
      <c r="AK360" s="153">
        <v>2.7006999999999999</v>
      </c>
      <c r="AL360" s="153">
        <v>3.5135000000000001</v>
      </c>
      <c r="AM360" s="153">
        <v>-7.6539000000000001</v>
      </c>
      <c r="AN360" s="153">
        <v>73.697800000000001</v>
      </c>
      <c r="AO360" s="153">
        <v>5.8887</v>
      </c>
      <c r="AP360" s="153">
        <v>14.9292</v>
      </c>
      <c r="AQ360" s="153">
        <v>-3.9340999999999999</v>
      </c>
      <c r="AR360" s="153">
        <v>62.283999999999999</v>
      </c>
      <c r="AS360" s="153">
        <v>1.4523999999999999</v>
      </c>
      <c r="AT360" s="153">
        <v>-3.1084999999999998</v>
      </c>
      <c r="AU360" s="153">
        <v>4.335</v>
      </c>
      <c r="AV360" s="153">
        <v>107.6597</v>
      </c>
      <c r="AW360" s="153" t="s">
        <v>7469</v>
      </c>
      <c r="AX360" s="153" t="s">
        <v>7469</v>
      </c>
      <c r="AY360" s="153" t="s">
        <v>7469</v>
      </c>
      <c r="AZ360" s="153">
        <v>2.0556999999999999</v>
      </c>
      <c r="BA360" s="153">
        <v>-4.5605000000000002</v>
      </c>
      <c r="BB360" s="153">
        <v>4.1429999999999998</v>
      </c>
      <c r="BC360" s="153">
        <v>-0.70599999999999996</v>
      </c>
      <c r="BD360" s="153">
        <v>-9.7910000000000004</v>
      </c>
      <c r="BE360" s="153">
        <v>-0.7117</v>
      </c>
      <c r="BF360" s="153">
        <v>0.1946</v>
      </c>
      <c r="BG360" s="153" t="s">
        <v>7469</v>
      </c>
      <c r="BH360" s="153">
        <v>-36.204999999999998</v>
      </c>
      <c r="BI360" s="153">
        <v>-125.532</v>
      </c>
      <c r="BJ360" s="153">
        <v>2.5651999999999999</v>
      </c>
      <c r="BK360" s="153">
        <v>-2.6551</v>
      </c>
      <c r="BL360" s="153">
        <v>19.7544</v>
      </c>
      <c r="BM360" s="153">
        <v>2.9958</v>
      </c>
      <c r="BN360" s="153">
        <v>-48.731999999999999</v>
      </c>
      <c r="BO360" s="153">
        <v>-1.4993000000000001</v>
      </c>
      <c r="BP360" s="153">
        <v>-3.1572</v>
      </c>
      <c r="BQ360" s="153">
        <v>1.3208</v>
      </c>
      <c r="BR360" s="153">
        <v>-4.3406000000000002</v>
      </c>
      <c r="BS360" s="153">
        <v>-90.799000000000007</v>
      </c>
      <c r="BT360" s="153">
        <v>-10.2281</v>
      </c>
      <c r="BU360" s="153">
        <v>10.006399999999999</v>
      </c>
      <c r="BV360" s="153">
        <v>-4.3601999999999999</v>
      </c>
      <c r="BW360" s="153" t="s">
        <v>7469</v>
      </c>
      <c r="BX360" s="153">
        <v>11.246499999999999</v>
      </c>
      <c r="BY360" s="153">
        <v>-3.3525</v>
      </c>
      <c r="BZ360" s="153">
        <v>-225.20599999999999</v>
      </c>
      <c r="CA360" s="153">
        <v>-136.864</v>
      </c>
      <c r="CB360" s="153">
        <v>1.9699</v>
      </c>
      <c r="CC360" s="153">
        <v>-0.1159</v>
      </c>
      <c r="CD360" s="153">
        <v>1.6292</v>
      </c>
      <c r="CE360" s="153">
        <v>-2.7307000000000001</v>
      </c>
      <c r="CF360" s="153">
        <v>6.1885000000000003</v>
      </c>
      <c r="CG360" s="153">
        <v>-2.7454999999999998</v>
      </c>
      <c r="CH360" s="153">
        <v>0.65029999999999999</v>
      </c>
      <c r="CI360" s="153">
        <v>-102.6819</v>
      </c>
      <c r="CJ360" s="153" t="s">
        <v>7469</v>
      </c>
      <c r="CK360" s="153" t="s">
        <v>7469</v>
      </c>
      <c r="CL360" s="153" t="s">
        <v>7469</v>
      </c>
      <c r="CM360" s="153">
        <v>3.0360999999999998</v>
      </c>
      <c r="CN360" s="153" t="s">
        <v>7469</v>
      </c>
      <c r="CO360" s="153">
        <v>7.9584999999999999</v>
      </c>
      <c r="CP360" s="153">
        <v>23.1586</v>
      </c>
      <c r="CQ360" s="153">
        <v>-1.7712000000000001</v>
      </c>
      <c r="CR360" s="153" t="s">
        <v>7469</v>
      </c>
      <c r="CS360" s="153">
        <v>14.189</v>
      </c>
      <c r="CT360" s="153">
        <v>6.8900000000000003E-2</v>
      </c>
      <c r="CU360" s="153">
        <v>-1.5725</v>
      </c>
      <c r="CV360" s="153" t="s">
        <v>7469</v>
      </c>
      <c r="CW360" s="153" t="s">
        <v>7469</v>
      </c>
      <c r="CX360" s="153" t="s">
        <v>7469</v>
      </c>
      <c r="CY360" s="153">
        <v>15.8148</v>
      </c>
      <c r="CZ360" s="153">
        <v>4.1113999999999997</v>
      </c>
      <c r="DA360" s="153">
        <v>0.58360000000000001</v>
      </c>
      <c r="DB360" s="153" t="s">
        <v>7469</v>
      </c>
      <c r="DC360" s="153">
        <v>13.8262</v>
      </c>
      <c r="DD360" s="153">
        <v>-0.36199999999999999</v>
      </c>
      <c r="DE360" s="153">
        <v>-10.085699999999999</v>
      </c>
      <c r="DF360" s="153" t="s">
        <v>7469</v>
      </c>
      <c r="DG360" s="153">
        <v>22.952400000000001</v>
      </c>
      <c r="DH360" s="153">
        <v>-1.4841</v>
      </c>
      <c r="DI360" s="153">
        <v>0.15210000000000001</v>
      </c>
      <c r="DJ360" s="153" t="s">
        <v>7469</v>
      </c>
      <c r="DK360" s="153">
        <v>0.91</v>
      </c>
      <c r="DL360" s="153">
        <v>-9.5668000000000006</v>
      </c>
      <c r="DM360" s="153">
        <v>1.1424000000000001</v>
      </c>
      <c r="DN360" s="153">
        <v>516.29750000000001</v>
      </c>
      <c r="DO360" s="153">
        <v>-106.88120000000001</v>
      </c>
      <c r="DP360" s="153">
        <v>-5.2514000000000003</v>
      </c>
      <c r="DQ360" s="153">
        <v>0.87039999999999995</v>
      </c>
      <c r="DR360" s="153" t="s">
        <v>7469</v>
      </c>
      <c r="DS360" s="153">
        <v>1.1763999999999999</v>
      </c>
      <c r="DT360" s="153">
        <v>13.1845</v>
      </c>
      <c r="DU360" s="153">
        <v>-34.394199999999998</v>
      </c>
      <c r="DV360" s="153">
        <v>-0.58099999999999996</v>
      </c>
      <c r="DW360" s="153" t="s">
        <v>7469</v>
      </c>
      <c r="DX360" s="153">
        <v>1.8209</v>
      </c>
      <c r="DY360" s="153">
        <v>-7.2895000000000003</v>
      </c>
      <c r="DZ360" s="153">
        <v>-8.5129999999999999</v>
      </c>
      <c r="EA360" s="153">
        <v>32.3369</v>
      </c>
      <c r="EB360" s="153">
        <v>2.3946999999999998</v>
      </c>
      <c r="EC360" s="153">
        <v>29.0928</v>
      </c>
      <c r="ED360" s="153">
        <v>3.2471000000000001</v>
      </c>
      <c r="EE360" s="153">
        <v>-0.25659999999999999</v>
      </c>
      <c r="EF360" s="153">
        <v>1.5203</v>
      </c>
      <c r="EG360" s="153">
        <v>7.5625999999999998</v>
      </c>
      <c r="EH360" s="153">
        <v>-0.75760000000000005</v>
      </c>
      <c r="EI360" s="153">
        <v>3.7065999999999999</v>
      </c>
      <c r="EJ360" s="153" t="s">
        <v>7469</v>
      </c>
      <c r="EK360" s="153">
        <v>-4.4379999999999997</v>
      </c>
      <c r="EL360" s="153">
        <v>-0.3861</v>
      </c>
      <c r="EM360" s="153">
        <v>27.622299999999999</v>
      </c>
      <c r="EN360" s="153">
        <v>4.9077999999999999</v>
      </c>
    </row>
    <row r="361" spans="3:144">
      <c r="C361" s="120"/>
      <c r="E361" s="120" t="s">
        <v>8093</v>
      </c>
      <c r="F361" s="126" t="s">
        <v>8158</v>
      </c>
      <c r="G361" s="151" t="s">
        <v>8090</v>
      </c>
      <c r="H361" s="152" t="s">
        <v>8091</v>
      </c>
      <c r="I361" s="153">
        <v>369.7808</v>
      </c>
      <c r="J361" s="153">
        <v>-9.0289999999999999</v>
      </c>
      <c r="K361" s="153">
        <v>904.2</v>
      </c>
      <c r="L361" s="153">
        <v>-15.742000000000001</v>
      </c>
      <c r="M361" s="153">
        <v>11.778</v>
      </c>
      <c r="N361" s="153">
        <v>355</v>
      </c>
      <c r="O361" s="153">
        <v>1441</v>
      </c>
      <c r="P361" s="153">
        <v>-6.5229999999999997</v>
      </c>
      <c r="Q361" s="153">
        <v>-5.2031999999999998</v>
      </c>
      <c r="R361" s="153">
        <v>-149</v>
      </c>
      <c r="S361" s="153">
        <v>-2.0234999999999999</v>
      </c>
      <c r="T361" s="153">
        <v>-2.8386</v>
      </c>
      <c r="U361" s="153">
        <v>-3.7450000000000001</v>
      </c>
      <c r="V361" s="153">
        <v>0.29699999999999999</v>
      </c>
      <c r="W361" s="153">
        <v>22.4693</v>
      </c>
      <c r="X361" s="153">
        <v>531.79999999999995</v>
      </c>
      <c r="Y361" s="153">
        <v>0.47720000000000001</v>
      </c>
      <c r="Z361" s="153">
        <v>17.4846</v>
      </c>
      <c r="AA361" s="153">
        <v>42.287500000000001</v>
      </c>
      <c r="AB361" s="153">
        <v>2.3348</v>
      </c>
      <c r="AC361" s="153">
        <v>-2.6760000000000002</v>
      </c>
      <c r="AD361" s="153">
        <v>-3.7280000000000002</v>
      </c>
      <c r="AE361" s="153">
        <v>-0.54279999999999995</v>
      </c>
      <c r="AF361" s="153">
        <v>21.415099999999999</v>
      </c>
      <c r="AG361" s="153">
        <v>10.1233</v>
      </c>
      <c r="AH361" s="153" t="s">
        <v>7469</v>
      </c>
      <c r="AI361" s="153">
        <v>13.3459</v>
      </c>
      <c r="AJ361" s="153">
        <v>-74.099000000000004</v>
      </c>
      <c r="AK361" s="153">
        <v>1.9206000000000001</v>
      </c>
      <c r="AL361" s="153">
        <v>2.0337000000000001</v>
      </c>
      <c r="AM361" s="153">
        <v>-8.3472000000000008</v>
      </c>
      <c r="AN361" s="153">
        <v>89.368300000000005</v>
      </c>
      <c r="AO361" s="153">
        <v>11.943300000000001</v>
      </c>
      <c r="AP361" s="153">
        <v>9.8363999999999994</v>
      </c>
      <c r="AQ361" s="153">
        <v>-3.9005000000000001</v>
      </c>
      <c r="AR361" s="153">
        <v>6.0060000000000002</v>
      </c>
      <c r="AS361" s="153">
        <v>4.1494999999999997</v>
      </c>
      <c r="AT361" s="153">
        <v>-1.0521</v>
      </c>
      <c r="AU361" s="153">
        <v>3.5828000000000002</v>
      </c>
      <c r="AV361" s="153">
        <v>124.5063</v>
      </c>
      <c r="AW361" s="153" t="s">
        <v>7469</v>
      </c>
      <c r="AX361" s="153">
        <v>-3.3372000000000002</v>
      </c>
      <c r="AY361" s="153" t="s">
        <v>7469</v>
      </c>
      <c r="AZ361" s="153">
        <v>1.1556</v>
      </c>
      <c r="BA361" s="153">
        <v>-4.7144000000000004</v>
      </c>
      <c r="BB361" s="153">
        <v>10.708</v>
      </c>
      <c r="BC361" s="153">
        <v>-1.7749999999999999</v>
      </c>
      <c r="BD361" s="153">
        <v>-11.331</v>
      </c>
      <c r="BE361" s="153">
        <v>-0.51419999999999999</v>
      </c>
      <c r="BF361" s="153">
        <v>-8.9300000000000004E-2</v>
      </c>
      <c r="BG361" s="153">
        <v>-74.983999999999995</v>
      </c>
      <c r="BH361" s="153">
        <v>-24.902999999999999</v>
      </c>
      <c r="BI361" s="153">
        <v>-1.542</v>
      </c>
      <c r="BJ361" s="153">
        <v>3.1379999999999999</v>
      </c>
      <c r="BK361" s="153">
        <v>-2.6518999999999999</v>
      </c>
      <c r="BL361" s="153">
        <v>35.974800000000002</v>
      </c>
      <c r="BM361" s="153">
        <v>-1.9982</v>
      </c>
      <c r="BN361" s="153">
        <v>-52.173999999999999</v>
      </c>
      <c r="BO361" s="153">
        <v>-1.9051</v>
      </c>
      <c r="BP361" s="153">
        <v>-4.9267000000000003</v>
      </c>
      <c r="BQ361" s="153">
        <v>1.7655000000000001</v>
      </c>
      <c r="BR361" s="153">
        <v>-3.6877</v>
      </c>
      <c r="BS361" s="153">
        <v>-36.433</v>
      </c>
      <c r="BT361" s="153">
        <v>-11.626099999999999</v>
      </c>
      <c r="BU361" s="153">
        <v>21.229299999999999</v>
      </c>
      <c r="BV361" s="153">
        <v>-4.4824999999999999</v>
      </c>
      <c r="BW361" s="153" t="s">
        <v>7469</v>
      </c>
      <c r="BX361" s="153">
        <v>4.9696999999999996</v>
      </c>
      <c r="BY361" s="153">
        <v>-2.5118</v>
      </c>
      <c r="BZ361" s="153">
        <v>-43.991</v>
      </c>
      <c r="CA361" s="153">
        <v>-146.065</v>
      </c>
      <c r="CB361" s="153">
        <v>2.1987999999999999</v>
      </c>
      <c r="CC361" s="153" t="s">
        <v>7469</v>
      </c>
      <c r="CD361" s="153">
        <v>2.3820999999999999</v>
      </c>
      <c r="CE361" s="153">
        <v>-3.8681000000000001</v>
      </c>
      <c r="CF361" s="153">
        <v>-12.6013</v>
      </c>
      <c r="CG361" s="153">
        <v>-2.5013999999999998</v>
      </c>
      <c r="CH361" s="153">
        <v>-1.0565</v>
      </c>
      <c r="CI361" s="153">
        <v>-76.867400000000004</v>
      </c>
      <c r="CJ361" s="153">
        <v>2.2400000000000002</v>
      </c>
      <c r="CK361" s="153" t="s">
        <v>7469</v>
      </c>
      <c r="CL361" s="153">
        <v>0.193</v>
      </c>
      <c r="CM361" s="153">
        <v>14.674799999999999</v>
      </c>
      <c r="CN361" s="153" t="s">
        <v>7469</v>
      </c>
      <c r="CO361" s="153">
        <v>8.8483000000000001</v>
      </c>
      <c r="CP361" s="153">
        <v>23.9437</v>
      </c>
      <c r="CQ361" s="153">
        <v>-4.3474000000000004</v>
      </c>
      <c r="CR361" s="153" t="s">
        <v>7469</v>
      </c>
      <c r="CS361" s="153">
        <v>-5.258</v>
      </c>
      <c r="CT361" s="153">
        <v>-0.63139999999999996</v>
      </c>
      <c r="CU361" s="153">
        <v>0.41089999999999999</v>
      </c>
      <c r="CV361" s="153" t="s">
        <v>7469</v>
      </c>
      <c r="CW361" s="153" t="s">
        <v>7469</v>
      </c>
      <c r="CX361" s="153" t="s">
        <v>7469</v>
      </c>
      <c r="CY361" s="153">
        <v>16.962</v>
      </c>
      <c r="CZ361" s="153">
        <v>3.9683999999999999</v>
      </c>
      <c r="DA361" s="153">
        <v>1.9043000000000001</v>
      </c>
      <c r="DB361" s="153" t="s">
        <v>7469</v>
      </c>
      <c r="DC361" s="153">
        <v>17.159300000000002</v>
      </c>
      <c r="DD361" s="153">
        <v>2.0135000000000001</v>
      </c>
      <c r="DE361" s="153">
        <v>-9.0098000000000003</v>
      </c>
      <c r="DF361" s="153" t="s">
        <v>7469</v>
      </c>
      <c r="DG361" s="153">
        <v>37.977699999999999</v>
      </c>
      <c r="DH361" s="153">
        <v>-0.23300000000000001</v>
      </c>
      <c r="DI361" s="153">
        <v>0.23269999999999999</v>
      </c>
      <c r="DJ361" s="153" t="s">
        <v>7469</v>
      </c>
      <c r="DK361" s="153">
        <v>1.4583999999999999</v>
      </c>
      <c r="DL361" s="153">
        <v>2.0491999999999999</v>
      </c>
      <c r="DM361" s="153">
        <v>1.0049999999999999</v>
      </c>
      <c r="DN361" s="153">
        <v>304.995</v>
      </c>
      <c r="DO361" s="153">
        <v>-142.2174</v>
      </c>
      <c r="DP361" s="153">
        <v>-3.3731</v>
      </c>
      <c r="DQ361" s="153">
        <v>2.3639000000000001</v>
      </c>
      <c r="DR361" s="153" t="s">
        <v>7469</v>
      </c>
      <c r="DS361" s="153">
        <v>1.7515000000000001</v>
      </c>
      <c r="DT361" s="153">
        <v>16.6038</v>
      </c>
      <c r="DU361" s="153">
        <v>2.0592999999999999</v>
      </c>
      <c r="DV361" s="153" t="s">
        <v>7469</v>
      </c>
      <c r="DW361" s="153" t="s">
        <v>7469</v>
      </c>
      <c r="DX361" s="153">
        <v>-2.9925999999999999</v>
      </c>
      <c r="DY361" s="153">
        <v>3.7075</v>
      </c>
      <c r="DZ361" s="153">
        <v>-6.1498999999999997</v>
      </c>
      <c r="EA361" s="153">
        <v>33.306199999999997</v>
      </c>
      <c r="EB361" s="153">
        <v>2.5148000000000001</v>
      </c>
      <c r="EC361" s="153">
        <v>26.946000000000002</v>
      </c>
      <c r="ED361" s="153">
        <v>4.2023999999999999</v>
      </c>
      <c r="EE361" s="153">
        <v>-0.62970000000000004</v>
      </c>
      <c r="EF361" s="153">
        <v>11.081</v>
      </c>
      <c r="EG361" s="153">
        <v>7.0503</v>
      </c>
      <c r="EH361" s="153">
        <v>0.1885</v>
      </c>
      <c r="EI361" s="153">
        <v>4.6364000000000001</v>
      </c>
      <c r="EJ361" s="153" t="s">
        <v>7469</v>
      </c>
      <c r="EK361" s="153">
        <v>-6.0004999999999997</v>
      </c>
      <c r="EL361" s="153">
        <v>-0.91469999999999996</v>
      </c>
      <c r="EM361" s="153">
        <v>28.002300000000002</v>
      </c>
      <c r="EN361" s="153">
        <v>23.174299999999999</v>
      </c>
    </row>
    <row r="362" spans="3:144">
      <c r="C362" s="120"/>
      <c r="E362" s="120" t="s">
        <v>8094</v>
      </c>
      <c r="F362" s="126" t="s">
        <v>8158</v>
      </c>
      <c r="G362" s="151" t="s">
        <v>8090</v>
      </c>
      <c r="H362" s="152" t="s">
        <v>8091</v>
      </c>
      <c r="I362" s="153">
        <v>397.572</v>
      </c>
      <c r="J362" s="153">
        <v>-13.528</v>
      </c>
      <c r="K362" s="153">
        <v>907.5</v>
      </c>
      <c r="L362" s="153">
        <v>-21.805</v>
      </c>
      <c r="M362" s="153">
        <v>8.0289999999999999</v>
      </c>
      <c r="N362" s="153">
        <v>896</v>
      </c>
      <c r="O362" s="153">
        <v>2388</v>
      </c>
      <c r="P362" s="153">
        <v>-19.503</v>
      </c>
      <c r="Q362" s="153">
        <v>-4.9419000000000004</v>
      </c>
      <c r="R362" s="153">
        <v>-1107</v>
      </c>
      <c r="S362" s="153">
        <v>-1.8118000000000001</v>
      </c>
      <c r="T362" s="153">
        <v>-1.8098000000000001</v>
      </c>
      <c r="U362" s="153">
        <v>1.141</v>
      </c>
      <c r="V362" s="153">
        <v>-41.463999999999999</v>
      </c>
      <c r="W362" s="153">
        <v>-35.601300000000002</v>
      </c>
      <c r="X362" s="153">
        <v>650.4</v>
      </c>
      <c r="Y362" s="153">
        <v>0.35520000000000002</v>
      </c>
      <c r="Z362" s="153">
        <v>21.563500000000001</v>
      </c>
      <c r="AA362" s="153">
        <v>55.633600000000001</v>
      </c>
      <c r="AB362" s="153">
        <v>3.9184999999999999</v>
      </c>
      <c r="AC362" s="153">
        <v>-9.8480000000000008</v>
      </c>
      <c r="AD362" s="153">
        <v>-0.96360000000000001</v>
      </c>
      <c r="AE362" s="153">
        <v>-0.95679999999999998</v>
      </c>
      <c r="AF362" s="153">
        <v>28.0824</v>
      </c>
      <c r="AG362" s="153">
        <v>9.4664999999999999</v>
      </c>
      <c r="AH362" s="153">
        <v>0.25659999999999999</v>
      </c>
      <c r="AI362" s="153">
        <v>25.924199999999999</v>
      </c>
      <c r="AJ362" s="153">
        <v>-120.065</v>
      </c>
      <c r="AK362" s="153">
        <v>0.88439999999999996</v>
      </c>
      <c r="AL362" s="153">
        <v>0.99</v>
      </c>
      <c r="AM362" s="153">
        <v>-3.4466000000000001</v>
      </c>
      <c r="AN362" s="153">
        <v>39.606000000000002</v>
      </c>
      <c r="AO362" s="153">
        <v>-14.3283</v>
      </c>
      <c r="AP362" s="153">
        <v>16.453700000000001</v>
      </c>
      <c r="AQ362" s="153">
        <v>-2.6372</v>
      </c>
      <c r="AR362" s="153">
        <v>-78.337000000000003</v>
      </c>
      <c r="AS362" s="153">
        <v>4.9493</v>
      </c>
      <c r="AT362" s="153">
        <v>3.6953999999999998</v>
      </c>
      <c r="AU362" s="153">
        <v>4.7912999999999997</v>
      </c>
      <c r="AV362" s="153">
        <v>135.9511</v>
      </c>
      <c r="AW362" s="153" t="s">
        <v>7469</v>
      </c>
      <c r="AX362" s="153">
        <v>-1.6904999999999999</v>
      </c>
      <c r="AY362" s="153" t="s">
        <v>7469</v>
      </c>
      <c r="AZ362" s="153">
        <v>-80.338399999999993</v>
      </c>
      <c r="BA362" s="153">
        <v>-5.4931000000000001</v>
      </c>
      <c r="BB362" s="153">
        <v>38.151000000000003</v>
      </c>
      <c r="BC362" s="153">
        <v>-2.6880000000000002</v>
      </c>
      <c r="BD362" s="153">
        <v>-15.012</v>
      </c>
      <c r="BE362" s="153">
        <v>-0.63139999999999996</v>
      </c>
      <c r="BF362" s="153">
        <v>0.14860000000000001</v>
      </c>
      <c r="BG362" s="153">
        <v>-115.51900000000001</v>
      </c>
      <c r="BH362" s="153">
        <v>-38.514000000000003</v>
      </c>
      <c r="BI362" s="153">
        <v>-6.5880000000000001</v>
      </c>
      <c r="BJ362" s="153">
        <v>3.1008</v>
      </c>
      <c r="BK362" s="153">
        <v>-3.0688</v>
      </c>
      <c r="BL362" s="153">
        <v>17.281099999999999</v>
      </c>
      <c r="BM362" s="153">
        <v>6.3E-2</v>
      </c>
      <c r="BN362" s="153">
        <v>-32.835000000000001</v>
      </c>
      <c r="BO362" s="153">
        <v>-4.8613</v>
      </c>
      <c r="BP362" s="153">
        <v>-3.5036</v>
      </c>
      <c r="BQ362" s="153">
        <v>2.7081</v>
      </c>
      <c r="BR362" s="153">
        <v>-4.4447999999999999</v>
      </c>
      <c r="BS362" s="153">
        <v>-41.768000000000001</v>
      </c>
      <c r="BT362" s="153">
        <v>-16.3139</v>
      </c>
      <c r="BU362" s="153">
        <v>17.914999999999999</v>
      </c>
      <c r="BV362" s="153">
        <v>-3.3531</v>
      </c>
      <c r="BW362" s="153" t="s">
        <v>7469</v>
      </c>
      <c r="BX362" s="153">
        <v>10.436199999999999</v>
      </c>
      <c r="BY362" s="153">
        <v>-6.27</v>
      </c>
      <c r="BZ362" s="153">
        <v>-49.875999999999998</v>
      </c>
      <c r="CA362" s="153">
        <v>-92.528999999999996</v>
      </c>
      <c r="CB362" s="153">
        <v>5.1612999999999998</v>
      </c>
      <c r="CC362" s="153">
        <v>-4.4009999999999998</v>
      </c>
      <c r="CD362" s="153">
        <v>2.5162</v>
      </c>
      <c r="CE362" s="153">
        <v>-1.2873000000000001</v>
      </c>
      <c r="CF362" s="153">
        <v>-21.361899999999999</v>
      </c>
      <c r="CG362" s="153">
        <v>-2.4914000000000001</v>
      </c>
      <c r="CH362" s="153">
        <v>-0.40410000000000001</v>
      </c>
      <c r="CI362" s="153">
        <v>-110.3297</v>
      </c>
      <c r="CJ362" s="153">
        <v>2.5752999999999999</v>
      </c>
      <c r="CK362" s="153" t="s">
        <v>7469</v>
      </c>
      <c r="CL362" s="153" t="s">
        <v>7469</v>
      </c>
      <c r="CM362" s="153">
        <v>17.8979</v>
      </c>
      <c r="CN362" s="153" t="s">
        <v>7469</v>
      </c>
      <c r="CO362" s="153">
        <v>10.1981</v>
      </c>
      <c r="CP362" s="153">
        <v>32.746499999999997</v>
      </c>
      <c r="CQ362" s="153">
        <v>-9.7342999999999993</v>
      </c>
      <c r="CR362" s="153" t="s">
        <v>7469</v>
      </c>
      <c r="CS362" s="153">
        <v>-26.128</v>
      </c>
      <c r="CT362" s="153">
        <v>-1.6408</v>
      </c>
      <c r="CU362" s="153">
        <v>-0.499</v>
      </c>
      <c r="CV362" s="153" t="s">
        <v>7469</v>
      </c>
      <c r="CW362" s="153" t="s">
        <v>7469</v>
      </c>
      <c r="CX362" s="153" t="s">
        <v>7469</v>
      </c>
      <c r="CY362" s="153">
        <v>20.0379</v>
      </c>
      <c r="CZ362" s="153">
        <v>4.3196000000000003</v>
      </c>
      <c r="DA362" s="153">
        <v>0.2472</v>
      </c>
      <c r="DB362" s="153" t="s">
        <v>7469</v>
      </c>
      <c r="DC362" s="153">
        <v>23.501799999999999</v>
      </c>
      <c r="DD362" s="153">
        <v>3.2004999999999999</v>
      </c>
      <c r="DE362" s="153">
        <v>-18.056100000000001</v>
      </c>
      <c r="DF362" s="153" t="s">
        <v>7469</v>
      </c>
      <c r="DG362" s="153">
        <v>39.878100000000003</v>
      </c>
      <c r="DH362" s="153">
        <v>-0.47810000000000002</v>
      </c>
      <c r="DI362" s="153">
        <v>0.8236</v>
      </c>
      <c r="DJ362" s="153" t="s">
        <v>7469</v>
      </c>
      <c r="DK362" s="153">
        <v>-0.73299999999999998</v>
      </c>
      <c r="DL362" s="153">
        <v>3.1536</v>
      </c>
      <c r="DM362" s="153">
        <v>2.6229</v>
      </c>
      <c r="DN362" s="153">
        <v>49.44</v>
      </c>
      <c r="DO362" s="153">
        <v>-207.8374</v>
      </c>
      <c r="DP362" s="153">
        <v>-1.2582</v>
      </c>
      <c r="DQ362" s="153">
        <v>17.0611</v>
      </c>
      <c r="DR362" s="153" t="s">
        <v>7469</v>
      </c>
      <c r="DS362" s="153">
        <v>2.3732000000000002</v>
      </c>
      <c r="DT362" s="153">
        <v>-18.28</v>
      </c>
      <c r="DU362" s="153">
        <v>-5.7556000000000003</v>
      </c>
      <c r="DV362" s="153" t="s">
        <v>7469</v>
      </c>
      <c r="DW362" s="153" t="s">
        <v>7469</v>
      </c>
      <c r="DX362" s="153">
        <v>-0.86370000000000002</v>
      </c>
      <c r="DY362" s="153">
        <v>3.3725999999999998</v>
      </c>
      <c r="DZ362" s="153">
        <v>-6.4123999999999999</v>
      </c>
      <c r="EA362" s="153">
        <v>38.629800000000003</v>
      </c>
      <c r="EB362" s="153">
        <v>1.9995000000000001</v>
      </c>
      <c r="EC362" s="153">
        <v>-21.062899999999999</v>
      </c>
      <c r="ED362" s="153">
        <v>5.617</v>
      </c>
      <c r="EE362" s="153" t="s">
        <v>7469</v>
      </c>
      <c r="EF362" s="153">
        <v>15.4421</v>
      </c>
      <c r="EG362" s="153">
        <v>8.4453999999999994</v>
      </c>
      <c r="EH362" s="153">
        <v>0.40089999999999998</v>
      </c>
      <c r="EI362" s="153">
        <v>5.3654999999999999</v>
      </c>
      <c r="EJ362" s="153" t="s">
        <v>7469</v>
      </c>
      <c r="EK362" s="153">
        <v>-5.2203999999999997</v>
      </c>
      <c r="EL362" s="153">
        <v>-4.5255999999999998</v>
      </c>
      <c r="EM362" s="153">
        <v>30.843399999999999</v>
      </c>
      <c r="EN362" s="153" t="s">
        <v>7469</v>
      </c>
    </row>
    <row r="363" spans="3:144">
      <c r="C363" s="120"/>
      <c r="E363" s="120" t="s">
        <v>8095</v>
      </c>
      <c r="F363" s="126" t="s">
        <v>8158</v>
      </c>
      <c r="G363" s="151" t="s">
        <v>8090</v>
      </c>
      <c r="H363" s="152" t="s">
        <v>8091</v>
      </c>
      <c r="I363" s="153" t="s">
        <v>7469</v>
      </c>
      <c r="J363" s="153" t="s">
        <v>7469</v>
      </c>
      <c r="K363" s="153" t="s">
        <v>7469</v>
      </c>
      <c r="L363" s="153" t="s">
        <v>7469</v>
      </c>
      <c r="M363" s="153" t="s">
        <v>7469</v>
      </c>
      <c r="N363" s="153">
        <v>1005</v>
      </c>
      <c r="O363" s="153">
        <v>2387</v>
      </c>
      <c r="P363" s="153" t="s">
        <v>7469</v>
      </c>
      <c r="Q363" s="153" t="s">
        <v>7469</v>
      </c>
      <c r="R363" s="153">
        <v>-2</v>
      </c>
      <c r="S363" s="153" t="s">
        <v>7469</v>
      </c>
      <c r="T363" s="153" t="s">
        <v>7469</v>
      </c>
      <c r="U363" s="153" t="s">
        <v>7469</v>
      </c>
      <c r="V363" s="153" t="s">
        <v>7469</v>
      </c>
      <c r="W363" s="153" t="s">
        <v>7469</v>
      </c>
      <c r="X363" s="153" t="s">
        <v>7469</v>
      </c>
      <c r="Y363" s="153" t="s">
        <v>7469</v>
      </c>
      <c r="Z363" s="153" t="s">
        <v>7469</v>
      </c>
      <c r="AA363" s="153" t="s">
        <v>7469</v>
      </c>
      <c r="AB363" s="153" t="s">
        <v>7469</v>
      </c>
      <c r="AC363" s="153" t="s">
        <v>7469</v>
      </c>
      <c r="AD363" s="153" t="s">
        <v>7469</v>
      </c>
      <c r="AE363" s="153">
        <v>-0.51219999999999999</v>
      </c>
      <c r="AF363" s="153">
        <v>36.744599999999998</v>
      </c>
      <c r="AG363" s="153" t="s">
        <v>7469</v>
      </c>
      <c r="AH363" s="153">
        <v>0.73599999999999999</v>
      </c>
      <c r="AI363" s="153" t="s">
        <v>7469</v>
      </c>
      <c r="AJ363" s="153" t="s">
        <v>7469</v>
      </c>
      <c r="AK363" s="153">
        <v>1.4069</v>
      </c>
      <c r="AL363" s="153" t="s">
        <v>7469</v>
      </c>
      <c r="AM363" s="153" t="s">
        <v>7469</v>
      </c>
      <c r="AN363" s="153" t="s">
        <v>7469</v>
      </c>
      <c r="AO363" s="153" t="s">
        <v>7469</v>
      </c>
      <c r="AP363" s="153">
        <v>12.010400000000001</v>
      </c>
      <c r="AQ363" s="153" t="s">
        <v>7469</v>
      </c>
      <c r="AR363" s="153" t="s">
        <v>7469</v>
      </c>
      <c r="AS363" s="153" t="s">
        <v>7469</v>
      </c>
      <c r="AT363" s="153" t="s">
        <v>7469</v>
      </c>
      <c r="AU363" s="153" t="s">
        <v>7469</v>
      </c>
      <c r="AV363" s="153" t="s">
        <v>7469</v>
      </c>
      <c r="AW363" s="153" t="s">
        <v>7469</v>
      </c>
      <c r="AX363" s="153">
        <v>-7.5880999999999998</v>
      </c>
      <c r="AY363" s="153" t="s">
        <v>7469</v>
      </c>
      <c r="AZ363" s="153" t="s">
        <v>7469</v>
      </c>
      <c r="BA363" s="153" t="s">
        <v>7469</v>
      </c>
      <c r="BB363" s="153" t="s">
        <v>7469</v>
      </c>
      <c r="BC363" s="153" t="s">
        <v>7469</v>
      </c>
      <c r="BD363" s="153" t="s">
        <v>7469</v>
      </c>
      <c r="BE363" s="153" t="s">
        <v>7469</v>
      </c>
      <c r="BF363" s="153" t="s">
        <v>7469</v>
      </c>
      <c r="BG363" s="153">
        <v>-267.23200000000003</v>
      </c>
      <c r="BH363" s="153">
        <v>7.6020000000000003</v>
      </c>
      <c r="BI363" s="153" t="s">
        <v>7469</v>
      </c>
      <c r="BJ363" s="153">
        <v>0.92130000000000001</v>
      </c>
      <c r="BK363" s="153" t="s">
        <v>7469</v>
      </c>
      <c r="BL363" s="153" t="s">
        <v>7469</v>
      </c>
      <c r="BM363" s="153" t="s">
        <v>7469</v>
      </c>
      <c r="BN363" s="153">
        <v>-52.374000000000002</v>
      </c>
      <c r="BO363" s="153">
        <v>-7.2373000000000003</v>
      </c>
      <c r="BP363" s="153">
        <v>-4.1264000000000003</v>
      </c>
      <c r="BQ363" s="153" t="s">
        <v>7469</v>
      </c>
      <c r="BR363" s="153" t="s">
        <v>7469</v>
      </c>
      <c r="BS363" s="153" t="s">
        <v>7469</v>
      </c>
      <c r="BT363" s="153">
        <v>-45.954799999999999</v>
      </c>
      <c r="BU363" s="153" t="s">
        <v>7469</v>
      </c>
      <c r="BV363" s="153">
        <v>-10.747199999999999</v>
      </c>
      <c r="BW363" s="153" t="s">
        <v>7469</v>
      </c>
      <c r="BX363" s="153" t="s">
        <v>7469</v>
      </c>
      <c r="BY363" s="153" t="s">
        <v>7469</v>
      </c>
      <c r="BZ363" s="153" t="s">
        <v>7469</v>
      </c>
      <c r="CA363" s="153">
        <v>-142.548</v>
      </c>
      <c r="CB363" s="153" t="s">
        <v>7469</v>
      </c>
      <c r="CC363" s="153" t="s">
        <v>7469</v>
      </c>
      <c r="CD363" s="153" t="s">
        <v>7469</v>
      </c>
      <c r="CE363" s="153">
        <v>-3.3195999999999999</v>
      </c>
      <c r="CF363" s="153" t="s">
        <v>7469</v>
      </c>
      <c r="CG363" s="153">
        <v>-6.9932999999999996</v>
      </c>
      <c r="CH363" s="153" t="s">
        <v>7469</v>
      </c>
      <c r="CI363" s="153" t="s">
        <v>7469</v>
      </c>
      <c r="CJ363" s="153" t="s">
        <v>7469</v>
      </c>
      <c r="CK363" s="153" t="s">
        <v>7469</v>
      </c>
      <c r="CL363" s="153" t="s">
        <v>7469</v>
      </c>
      <c r="CM363" s="153" t="s">
        <v>7469</v>
      </c>
      <c r="CN363" s="153" t="s">
        <v>7469</v>
      </c>
      <c r="CO363" s="153" t="s">
        <v>7469</v>
      </c>
      <c r="CP363" s="153" t="s">
        <v>7469</v>
      </c>
      <c r="CQ363" s="153" t="s">
        <v>7469</v>
      </c>
      <c r="CR363" s="153" t="s">
        <v>7469</v>
      </c>
      <c r="CS363" s="153" t="s">
        <v>7469</v>
      </c>
      <c r="CT363" s="153" t="s">
        <v>7469</v>
      </c>
      <c r="CU363" s="153">
        <v>0.20860000000000001</v>
      </c>
      <c r="CV363" s="153" t="s">
        <v>7469</v>
      </c>
      <c r="CW363" s="153" t="s">
        <v>7469</v>
      </c>
      <c r="CX363" s="153" t="s">
        <v>7469</v>
      </c>
      <c r="CY363" s="153" t="s">
        <v>7469</v>
      </c>
      <c r="CZ363" s="153" t="s">
        <v>7469</v>
      </c>
      <c r="DA363" s="153" t="s">
        <v>7469</v>
      </c>
      <c r="DB363" s="153" t="s">
        <v>7469</v>
      </c>
      <c r="DC363" s="153" t="s">
        <v>7469</v>
      </c>
      <c r="DD363" s="153" t="s">
        <v>7469</v>
      </c>
      <c r="DE363" s="153" t="s">
        <v>7469</v>
      </c>
      <c r="DF363" s="153" t="s">
        <v>7469</v>
      </c>
      <c r="DG363" s="153" t="s">
        <v>7469</v>
      </c>
      <c r="DH363" s="153">
        <v>-0.24990000000000001</v>
      </c>
      <c r="DI363" s="153" t="s">
        <v>7469</v>
      </c>
      <c r="DJ363" s="153" t="s">
        <v>7469</v>
      </c>
      <c r="DK363" s="153">
        <v>0.17380000000000001</v>
      </c>
      <c r="DL363" s="153" t="s">
        <v>7469</v>
      </c>
      <c r="DM363" s="153" t="s">
        <v>7469</v>
      </c>
      <c r="DN363" s="153" t="s">
        <v>7469</v>
      </c>
      <c r="DO363" s="153" t="s">
        <v>7469</v>
      </c>
      <c r="DP363" s="153" t="s">
        <v>7469</v>
      </c>
      <c r="DQ363" s="153">
        <v>13.6668</v>
      </c>
      <c r="DR363" s="153" t="s">
        <v>7469</v>
      </c>
      <c r="DS363" s="153" t="s">
        <v>7469</v>
      </c>
      <c r="DT363" s="153" t="s">
        <v>7469</v>
      </c>
      <c r="DU363" s="153" t="s">
        <v>7469</v>
      </c>
      <c r="DV363" s="153" t="s">
        <v>7469</v>
      </c>
      <c r="DW363" s="153" t="s">
        <v>7469</v>
      </c>
      <c r="DX363" s="153" t="s">
        <v>7469</v>
      </c>
      <c r="DY363" s="153" t="s">
        <v>7469</v>
      </c>
      <c r="DZ363" s="153" t="s">
        <v>7469</v>
      </c>
      <c r="EA363" s="153" t="s">
        <v>7469</v>
      </c>
      <c r="EB363" s="153" t="s">
        <v>7469</v>
      </c>
      <c r="EC363" s="153" t="s">
        <v>7469</v>
      </c>
      <c r="ED363" s="153" t="s">
        <v>7469</v>
      </c>
      <c r="EE363" s="153">
        <v>-229.75899999999999</v>
      </c>
      <c r="EF363" s="153" t="s">
        <v>7469</v>
      </c>
      <c r="EG363" s="153" t="s">
        <v>7469</v>
      </c>
      <c r="EH363" s="153" t="s">
        <v>7469</v>
      </c>
      <c r="EI363" s="153" t="s">
        <v>7469</v>
      </c>
      <c r="EJ363" s="153" t="s">
        <v>7469</v>
      </c>
      <c r="EK363" s="153" t="s">
        <v>7469</v>
      </c>
      <c r="EL363" s="153" t="s">
        <v>7469</v>
      </c>
      <c r="EM363" s="153" t="s">
        <v>7469</v>
      </c>
      <c r="EN363" s="153" t="s">
        <v>7469</v>
      </c>
    </row>
    <row r="364" spans="3:144">
      <c r="C364" s="120"/>
      <c r="E364" s="120" t="s">
        <v>8096</v>
      </c>
      <c r="F364" s="126" t="s">
        <v>8158</v>
      </c>
      <c r="G364" s="151" t="s">
        <v>8090</v>
      </c>
      <c r="H364" s="152" t="s">
        <v>8097</v>
      </c>
      <c r="I364" s="153">
        <v>95.591700000000003</v>
      </c>
      <c r="J364" s="153">
        <v>-5.6520000000000001</v>
      </c>
      <c r="K364" s="153">
        <v>200.2</v>
      </c>
      <c r="L364" s="153">
        <v>-6.3979999999999997</v>
      </c>
      <c r="M364" s="153" t="s">
        <v>7469</v>
      </c>
      <c r="N364" s="153">
        <v>287</v>
      </c>
      <c r="O364" s="153">
        <v>559</v>
      </c>
      <c r="P364" s="153">
        <v>-3.984</v>
      </c>
      <c r="Q364" s="153">
        <v>-0.99950000000000006</v>
      </c>
      <c r="R364" s="153">
        <v>-58</v>
      </c>
      <c r="S364" s="153">
        <v>-0.65410000000000001</v>
      </c>
      <c r="T364" s="153" t="s">
        <v>7469</v>
      </c>
      <c r="U364" s="153" t="s">
        <v>7469</v>
      </c>
      <c r="V364" s="153">
        <v>-14.734</v>
      </c>
      <c r="W364" s="153">
        <v>-16.381399999999999</v>
      </c>
      <c r="X364" s="153">
        <v>151</v>
      </c>
      <c r="Y364" s="153">
        <v>1.52E-2</v>
      </c>
      <c r="Z364" s="153">
        <v>5.2374999999999998</v>
      </c>
      <c r="AA364" s="153">
        <v>-17.197600000000001</v>
      </c>
      <c r="AB364" s="153" t="s">
        <v>7469</v>
      </c>
      <c r="AC364" s="153">
        <v>-2.7679999999999998</v>
      </c>
      <c r="AD364" s="153">
        <v>0.79190000000000005</v>
      </c>
      <c r="AE364" s="153">
        <v>-0.3014</v>
      </c>
      <c r="AF364" s="153">
        <v>6.6795999999999998</v>
      </c>
      <c r="AG364" s="153">
        <v>2.9744999999999999</v>
      </c>
      <c r="AH364" s="153">
        <v>0.13339999999999999</v>
      </c>
      <c r="AI364" s="153" t="s">
        <v>7469</v>
      </c>
      <c r="AJ364" s="153">
        <v>-40.378999999999998</v>
      </c>
      <c r="AK364" s="153" t="s">
        <v>7469</v>
      </c>
      <c r="AL364" s="153">
        <v>-0.42559999999999998</v>
      </c>
      <c r="AM364" s="153" t="s">
        <v>7469</v>
      </c>
      <c r="AN364" s="153">
        <v>-15.967000000000001</v>
      </c>
      <c r="AO364" s="153">
        <v>-11.2828</v>
      </c>
      <c r="AP364" s="153">
        <v>0.14949999999999999</v>
      </c>
      <c r="AQ364" s="153">
        <v>-0.68110000000000004</v>
      </c>
      <c r="AR364" s="153">
        <v>-41.084000000000003</v>
      </c>
      <c r="AS364" s="153">
        <v>-0.15890000000000001</v>
      </c>
      <c r="AT364" s="153">
        <v>-0.18920000000000001</v>
      </c>
      <c r="AU364" s="153">
        <v>-5.8700000000000002E-2</v>
      </c>
      <c r="AV364" s="153">
        <v>-20.8215</v>
      </c>
      <c r="AW364" s="153" t="s">
        <v>7469</v>
      </c>
      <c r="AX364" s="153" t="s">
        <v>7469</v>
      </c>
      <c r="AY364" s="153" t="s">
        <v>7469</v>
      </c>
      <c r="AZ364" s="153">
        <v>-3.2300000000000002E-2</v>
      </c>
      <c r="BA364" s="153">
        <v>-1.1933</v>
      </c>
      <c r="BB364" s="153" t="s">
        <v>7469</v>
      </c>
      <c r="BC364" s="153" t="s">
        <v>7469</v>
      </c>
      <c r="BD364" s="153" t="s">
        <v>7469</v>
      </c>
      <c r="BE364" s="153">
        <v>-9.6000000000000002E-2</v>
      </c>
      <c r="BF364" s="153">
        <v>0.1217</v>
      </c>
      <c r="BG364" s="153">
        <v>-90.296000000000006</v>
      </c>
      <c r="BH364" s="153" t="s">
        <v>7469</v>
      </c>
      <c r="BI364" s="153">
        <v>2.5920000000000001</v>
      </c>
      <c r="BJ364" s="153">
        <v>-0.43009999999999998</v>
      </c>
      <c r="BK364" s="153" t="s">
        <v>7469</v>
      </c>
      <c r="BL364" s="153">
        <v>-21.479700000000001</v>
      </c>
      <c r="BM364" s="153">
        <v>-2.9453999999999998</v>
      </c>
      <c r="BN364" s="153">
        <v>-7.8559999999999999</v>
      </c>
      <c r="BO364" s="153">
        <v>-1.5739000000000001</v>
      </c>
      <c r="BP364" s="153" t="s">
        <v>7469</v>
      </c>
      <c r="BQ364" s="153">
        <v>0.83840000000000003</v>
      </c>
      <c r="BR364" s="153" t="s">
        <v>7469</v>
      </c>
      <c r="BS364" s="153">
        <v>-17.547999999999998</v>
      </c>
      <c r="BT364" s="153" t="s">
        <v>7469</v>
      </c>
      <c r="BU364" s="153">
        <v>1.9226000000000001</v>
      </c>
      <c r="BV364" s="153" t="s">
        <v>7469</v>
      </c>
      <c r="BW364" s="153" t="s">
        <v>7469</v>
      </c>
      <c r="BX364" s="153">
        <v>-3.7159</v>
      </c>
      <c r="BY364" s="153" t="s">
        <v>7469</v>
      </c>
      <c r="BZ364" s="153">
        <v>-16.989999999999998</v>
      </c>
      <c r="CA364" s="153">
        <v>-31.347000000000001</v>
      </c>
      <c r="CB364" s="153">
        <v>-6.7100000000000007E-2</v>
      </c>
      <c r="CC364" s="153">
        <v>-1.7205999999999999</v>
      </c>
      <c r="CD364" s="153">
        <v>-0.81240000000000001</v>
      </c>
      <c r="CE364" s="153">
        <v>-0.97309999999999997</v>
      </c>
      <c r="CF364" s="153" t="s">
        <v>7469</v>
      </c>
      <c r="CG364" s="153" t="s">
        <v>7469</v>
      </c>
      <c r="CH364" s="153">
        <v>-0.1109</v>
      </c>
      <c r="CI364" s="153">
        <v>-94.828699999999998</v>
      </c>
      <c r="CJ364" s="153" t="s">
        <v>7469</v>
      </c>
      <c r="CK364" s="153">
        <v>-0.52449999999999997</v>
      </c>
      <c r="CL364" s="153" t="s">
        <v>7469</v>
      </c>
      <c r="CM364" s="153" t="s">
        <v>7469</v>
      </c>
      <c r="CN364" s="153" t="s">
        <v>7469</v>
      </c>
      <c r="CO364" s="153">
        <v>2.806</v>
      </c>
      <c r="CP364" s="153">
        <v>5.1539000000000001</v>
      </c>
      <c r="CQ364" s="153">
        <v>-3.6273</v>
      </c>
      <c r="CR364" s="153" t="s">
        <v>7469</v>
      </c>
      <c r="CS364" s="153">
        <v>-9.2430000000000003</v>
      </c>
      <c r="CT364" s="153">
        <v>-8.5900000000000004E-2</v>
      </c>
      <c r="CU364" s="153">
        <v>-0.1638</v>
      </c>
      <c r="CV364" s="153" t="s">
        <v>7469</v>
      </c>
      <c r="CW364" s="153" t="s">
        <v>7469</v>
      </c>
      <c r="CX364" s="153" t="s">
        <v>7469</v>
      </c>
      <c r="CY364" s="153">
        <v>2.7421000000000002</v>
      </c>
      <c r="CZ364" s="153">
        <v>0.83860000000000001</v>
      </c>
      <c r="DA364" s="153">
        <v>-1.3425</v>
      </c>
      <c r="DB364" s="153" t="s">
        <v>7469</v>
      </c>
      <c r="DC364" s="153">
        <v>-0.22559999999999999</v>
      </c>
      <c r="DD364" s="153">
        <v>0.53010000000000002</v>
      </c>
      <c r="DE364" s="153">
        <v>-5.2663000000000002</v>
      </c>
      <c r="DF364" s="153" t="s">
        <v>7469</v>
      </c>
      <c r="DG364" s="153">
        <v>-9.3628999999999998</v>
      </c>
      <c r="DH364" s="153">
        <v>-8.0199999999999994E-2</v>
      </c>
      <c r="DI364" s="153" t="s">
        <v>7469</v>
      </c>
      <c r="DJ364" s="153" t="s">
        <v>7469</v>
      </c>
      <c r="DK364" s="153">
        <v>-0.53920000000000001</v>
      </c>
      <c r="DL364" s="153">
        <v>1.3337000000000001</v>
      </c>
      <c r="DM364" s="153">
        <v>2.0623999999999998</v>
      </c>
      <c r="DN364" s="153">
        <v>24.493300000000001</v>
      </c>
      <c r="DO364" s="153">
        <v>-35.948500000000003</v>
      </c>
      <c r="DP364" s="153">
        <v>-1.9579</v>
      </c>
      <c r="DQ364" s="153">
        <v>2.1939000000000002</v>
      </c>
      <c r="DR364" s="153" t="s">
        <v>7469</v>
      </c>
      <c r="DS364" s="153">
        <v>0.71879999999999999</v>
      </c>
      <c r="DT364" s="153">
        <v>-35.8001</v>
      </c>
      <c r="DU364" s="153">
        <v>-8.2416</v>
      </c>
      <c r="DV364" s="153" t="s">
        <v>7469</v>
      </c>
      <c r="DW364" s="153" t="s">
        <v>7469</v>
      </c>
      <c r="DX364" s="153">
        <v>0.44209999999999999</v>
      </c>
      <c r="DY364" s="153">
        <v>-0.53139999999999998</v>
      </c>
      <c r="DZ364" s="153">
        <v>-1.6129</v>
      </c>
      <c r="EA364" s="153">
        <v>4.6402000000000001</v>
      </c>
      <c r="EB364" s="153">
        <v>-7.7200000000000005E-2</v>
      </c>
      <c r="EC364" s="153">
        <v>4.66</v>
      </c>
      <c r="ED364" s="153">
        <v>0.45040000000000002</v>
      </c>
      <c r="EE364" s="153" t="s">
        <v>7469</v>
      </c>
      <c r="EF364" s="153">
        <v>2.4714</v>
      </c>
      <c r="EG364" s="153">
        <v>-9.8939000000000004</v>
      </c>
      <c r="EH364" s="153" t="s">
        <v>7469</v>
      </c>
      <c r="EI364" s="153">
        <v>1.1782999999999999</v>
      </c>
      <c r="EJ364" s="153" t="s">
        <v>7469</v>
      </c>
      <c r="EK364" s="153" t="s">
        <v>7469</v>
      </c>
      <c r="EL364" s="153">
        <v>-1.6400999999999999</v>
      </c>
      <c r="EM364" s="153">
        <v>-12.7583</v>
      </c>
      <c r="EN364" s="153" t="s">
        <v>7469</v>
      </c>
    </row>
    <row r="365" spans="3:144">
      <c r="C365" s="120"/>
      <c r="E365" s="120" t="s">
        <v>8098</v>
      </c>
      <c r="F365" s="126" t="s">
        <v>8158</v>
      </c>
      <c r="G365" s="151" t="s">
        <v>8090</v>
      </c>
      <c r="H365" s="152" t="s">
        <v>8097</v>
      </c>
      <c r="I365" s="153">
        <v>58.142400000000002</v>
      </c>
      <c r="J365" s="153">
        <v>-6.4729999999999999</v>
      </c>
      <c r="K365" s="153">
        <v>208.8</v>
      </c>
      <c r="L365" s="153">
        <v>-6.0149999999999997</v>
      </c>
      <c r="M365" s="153" t="s">
        <v>7469</v>
      </c>
      <c r="N365" s="153">
        <v>287</v>
      </c>
      <c r="O365" s="153">
        <v>525</v>
      </c>
      <c r="P365" s="153">
        <v>-3.9609999999999999</v>
      </c>
      <c r="Q365" s="153">
        <v>-1.5674999999999999</v>
      </c>
      <c r="R365" s="153">
        <v>-141</v>
      </c>
      <c r="S365" s="153">
        <v>-0.1108</v>
      </c>
      <c r="T365" s="153">
        <v>-0.21290000000000001</v>
      </c>
      <c r="U365" s="153" t="s">
        <v>7469</v>
      </c>
      <c r="V365" s="153">
        <v>-12.166</v>
      </c>
      <c r="W365" s="153">
        <v>-14.3706</v>
      </c>
      <c r="X365" s="153">
        <v>195.3</v>
      </c>
      <c r="Y365" s="153">
        <v>4.8899999999999999E-2</v>
      </c>
      <c r="Z365" s="153">
        <v>0.67069999999999996</v>
      </c>
      <c r="AA365" s="153">
        <v>-13.0288</v>
      </c>
      <c r="AB365" s="153">
        <v>0.95799999999999996</v>
      </c>
      <c r="AC365" s="153">
        <v>-2.597</v>
      </c>
      <c r="AD365" s="153">
        <v>-0.38250000000000001</v>
      </c>
      <c r="AE365" s="153">
        <v>-0.2646</v>
      </c>
      <c r="AF365" s="153">
        <v>12.244999999999999</v>
      </c>
      <c r="AG365" s="153">
        <v>4.202</v>
      </c>
      <c r="AH365" s="153" t="s">
        <v>7469</v>
      </c>
      <c r="AI365" s="153">
        <v>12.953799999999999</v>
      </c>
      <c r="AJ365" s="153">
        <v>-34.651000000000003</v>
      </c>
      <c r="AK365" s="153" t="s">
        <v>7469</v>
      </c>
      <c r="AL365" s="153">
        <v>-0.2984</v>
      </c>
      <c r="AM365" s="153" t="s">
        <v>7469</v>
      </c>
      <c r="AN365" s="153">
        <v>-24.684100000000001</v>
      </c>
      <c r="AO365" s="153">
        <v>-4.3472999999999997</v>
      </c>
      <c r="AP365" s="153">
        <v>5.6886000000000001</v>
      </c>
      <c r="AQ365" s="153">
        <v>-1.5035000000000001</v>
      </c>
      <c r="AR365" s="153">
        <v>-42.029000000000003</v>
      </c>
      <c r="AS365" s="153">
        <v>0.58279999999999998</v>
      </c>
      <c r="AT365" s="153">
        <v>0.41499999999999998</v>
      </c>
      <c r="AU365" s="153">
        <v>0.64700000000000002</v>
      </c>
      <c r="AV365" s="153">
        <v>-35.702100000000002</v>
      </c>
      <c r="AW365" s="153" t="s">
        <v>7469</v>
      </c>
      <c r="AX365" s="153" t="s">
        <v>7469</v>
      </c>
      <c r="AY365" s="153" t="s">
        <v>7469</v>
      </c>
      <c r="AZ365" s="153">
        <v>-8.3178000000000001</v>
      </c>
      <c r="BA365" s="153">
        <v>-1.0696000000000001</v>
      </c>
      <c r="BB365" s="153" t="s">
        <v>7469</v>
      </c>
      <c r="BC365" s="153" t="s">
        <v>7469</v>
      </c>
      <c r="BD365" s="153" t="s">
        <v>7469</v>
      </c>
      <c r="BE365" s="153">
        <v>-0.1043</v>
      </c>
      <c r="BF365" s="153" t="s">
        <v>7469</v>
      </c>
      <c r="BG365" s="153">
        <v>-67.155000000000001</v>
      </c>
      <c r="BH365" s="153" t="s">
        <v>7469</v>
      </c>
      <c r="BI365" s="153">
        <v>2.8180000000000001</v>
      </c>
      <c r="BJ365" s="153">
        <v>7.6799999999999993E-2</v>
      </c>
      <c r="BK365" s="153" t="s">
        <v>7469</v>
      </c>
      <c r="BL365" s="153">
        <v>-20.877800000000001</v>
      </c>
      <c r="BM365" s="153">
        <v>-0.61480000000000001</v>
      </c>
      <c r="BN365" s="153">
        <v>-13.901</v>
      </c>
      <c r="BO365" s="153">
        <v>-1.8411</v>
      </c>
      <c r="BP365" s="153" t="s">
        <v>7469</v>
      </c>
      <c r="BQ365" s="153" t="s">
        <v>7469</v>
      </c>
      <c r="BR365" s="153" t="s">
        <v>7469</v>
      </c>
      <c r="BS365" s="153">
        <v>-23.22</v>
      </c>
      <c r="BT365" s="153" t="s">
        <v>7469</v>
      </c>
      <c r="BU365" s="153">
        <v>2.4824999999999999</v>
      </c>
      <c r="BV365" s="153" t="s">
        <v>7469</v>
      </c>
      <c r="BW365" s="153" t="s">
        <v>7469</v>
      </c>
      <c r="BX365" s="153">
        <v>-1.9693000000000001</v>
      </c>
      <c r="BY365" s="153" t="s">
        <v>7469</v>
      </c>
      <c r="BZ365" s="153">
        <v>-23.390999999999998</v>
      </c>
      <c r="CA365" s="153">
        <v>-47.402999999999999</v>
      </c>
      <c r="CB365" s="153">
        <v>1.5008999999999999</v>
      </c>
      <c r="CC365" s="153">
        <v>-0.85250000000000004</v>
      </c>
      <c r="CD365" s="153">
        <v>0.40539999999999998</v>
      </c>
      <c r="CE365" s="153">
        <v>-0.96709999999999996</v>
      </c>
      <c r="CF365" s="153" t="s">
        <v>7469</v>
      </c>
      <c r="CG365" s="153" t="s">
        <v>7469</v>
      </c>
      <c r="CH365" s="153">
        <v>-0.49640000000000001</v>
      </c>
      <c r="CI365" s="153">
        <v>-63.906399999999998</v>
      </c>
      <c r="CJ365" s="153" t="s">
        <v>7469</v>
      </c>
      <c r="CK365" s="153">
        <v>-0.52449999999999997</v>
      </c>
      <c r="CL365" s="153" t="s">
        <v>7469</v>
      </c>
      <c r="CM365" s="153" t="s">
        <v>7469</v>
      </c>
      <c r="CN365" s="153" t="s">
        <v>7469</v>
      </c>
      <c r="CO365" s="153">
        <v>2.4296000000000002</v>
      </c>
      <c r="CP365" s="153">
        <v>4.9196</v>
      </c>
      <c r="CQ365" s="153">
        <v>-4.8437000000000001</v>
      </c>
      <c r="CR365" s="153" t="s">
        <v>7469</v>
      </c>
      <c r="CS365" s="153">
        <v>-8.2379999999999995</v>
      </c>
      <c r="CT365" s="153">
        <v>-0.41739999999999999</v>
      </c>
      <c r="CU365" s="153">
        <v>-0.2505</v>
      </c>
      <c r="CV365" s="153" t="s">
        <v>7469</v>
      </c>
      <c r="CW365" s="153" t="s">
        <v>7469</v>
      </c>
      <c r="CX365" s="153" t="s">
        <v>7469</v>
      </c>
      <c r="CY365" s="153">
        <v>2.9699</v>
      </c>
      <c r="CZ365" s="153">
        <v>0.6583</v>
      </c>
      <c r="DA365" s="153">
        <v>-0.1246</v>
      </c>
      <c r="DB365" s="153" t="s">
        <v>7469</v>
      </c>
      <c r="DC365" s="153">
        <v>3.6568000000000001</v>
      </c>
      <c r="DD365" s="153">
        <v>1.4662999999999999</v>
      </c>
      <c r="DE365" s="153">
        <v>-5.8998999999999997</v>
      </c>
      <c r="DF365" s="153" t="s">
        <v>7469</v>
      </c>
      <c r="DG365" s="153">
        <v>-9.2051999999999996</v>
      </c>
      <c r="DH365" s="153">
        <v>-6.9400000000000003E-2</v>
      </c>
      <c r="DI365" s="153" t="s">
        <v>7469</v>
      </c>
      <c r="DJ365" s="153" t="s">
        <v>7469</v>
      </c>
      <c r="DK365" s="153">
        <v>-0.4667</v>
      </c>
      <c r="DL365" s="153">
        <v>-1.3471</v>
      </c>
      <c r="DM365" s="153">
        <v>0.46850000000000003</v>
      </c>
      <c r="DN365" s="153">
        <v>-41.873199999999997</v>
      </c>
      <c r="DO365" s="153">
        <v>-43.953600000000002</v>
      </c>
      <c r="DP365" s="153">
        <v>-0.80920000000000003</v>
      </c>
      <c r="DQ365" s="153">
        <v>3.0139</v>
      </c>
      <c r="DR365" s="153" t="s">
        <v>7469</v>
      </c>
      <c r="DS365" s="153">
        <v>3.4799999999999998E-2</v>
      </c>
      <c r="DT365" s="153">
        <v>-32.463099999999997</v>
      </c>
      <c r="DU365" s="153">
        <v>-0.23130000000000001</v>
      </c>
      <c r="DV365" s="153" t="s">
        <v>7469</v>
      </c>
      <c r="DW365" s="153" t="s">
        <v>7469</v>
      </c>
      <c r="DX365" s="153">
        <v>1.4226000000000001</v>
      </c>
      <c r="DY365" s="153">
        <v>-0.30919999999999997</v>
      </c>
      <c r="DZ365" s="153">
        <v>-2.0626000000000002</v>
      </c>
      <c r="EA365" s="153">
        <v>-3.2761999999999998</v>
      </c>
      <c r="EB365" s="153">
        <v>0.55210000000000004</v>
      </c>
      <c r="EC365" s="153">
        <v>1.238</v>
      </c>
      <c r="ED365" s="153">
        <v>1.6930000000000001</v>
      </c>
      <c r="EE365" s="153" t="s">
        <v>7469</v>
      </c>
      <c r="EF365" s="153">
        <v>5.9558</v>
      </c>
      <c r="EG365" s="153">
        <v>0.64680000000000004</v>
      </c>
      <c r="EH365" s="153" t="s">
        <v>7469</v>
      </c>
      <c r="EI365" s="153">
        <v>1.2156</v>
      </c>
      <c r="EJ365" s="153" t="s">
        <v>7469</v>
      </c>
      <c r="EK365" s="153" t="s">
        <v>7469</v>
      </c>
      <c r="EL365" s="153">
        <v>-2.7747999999999999</v>
      </c>
      <c r="EM365" s="153">
        <v>-16.830100000000002</v>
      </c>
      <c r="EN365" s="153" t="s">
        <v>7469</v>
      </c>
    </row>
    <row r="366" spans="3:144">
      <c r="C366" s="120"/>
      <c r="E366" s="120" t="s">
        <v>7693</v>
      </c>
      <c r="F366" s="126" t="s">
        <v>8158</v>
      </c>
      <c r="G366" s="151" t="s">
        <v>8090</v>
      </c>
      <c r="H366" s="152" t="s">
        <v>8097</v>
      </c>
      <c r="I366" s="153">
        <v>52.17</v>
      </c>
      <c r="J366" s="153">
        <v>-13.084</v>
      </c>
      <c r="K366" s="153">
        <v>221.3</v>
      </c>
      <c r="L366" s="153">
        <v>-5.5129999999999999</v>
      </c>
      <c r="M366" s="153" t="s">
        <v>7469</v>
      </c>
      <c r="N366" s="153">
        <v>302</v>
      </c>
      <c r="O366" s="153">
        <v>519</v>
      </c>
      <c r="P366" s="153">
        <v>-3.8220000000000001</v>
      </c>
      <c r="Q366" s="153">
        <v>-2.3603999999999998</v>
      </c>
      <c r="R366" s="153">
        <v>51</v>
      </c>
      <c r="S366" s="153">
        <v>-0.29870000000000002</v>
      </c>
      <c r="T366" s="153" t="s">
        <v>7469</v>
      </c>
      <c r="U366" s="153" t="s">
        <v>7469</v>
      </c>
      <c r="V366" s="153">
        <v>-7.6689999999999996</v>
      </c>
      <c r="W366" s="153">
        <v>-6.1401000000000003</v>
      </c>
      <c r="X366" s="153">
        <v>265.5</v>
      </c>
      <c r="Y366" s="153">
        <v>0.1145</v>
      </c>
      <c r="Z366" s="153">
        <v>3.6019000000000001</v>
      </c>
      <c r="AA366" s="153">
        <v>-7.0548999999999999</v>
      </c>
      <c r="AB366" s="153" t="s">
        <v>7469</v>
      </c>
      <c r="AC366" s="153">
        <v>-1.2609999999999999</v>
      </c>
      <c r="AD366" s="153">
        <v>-0.99070000000000003</v>
      </c>
      <c r="AE366" s="153">
        <v>-0.22420000000000001</v>
      </c>
      <c r="AF366" s="153">
        <v>8.3111999999999995</v>
      </c>
      <c r="AG366" s="153">
        <v>3.0480999999999998</v>
      </c>
      <c r="AH366" s="153">
        <v>0.1298</v>
      </c>
      <c r="AI366" s="153">
        <v>2.8481000000000001</v>
      </c>
      <c r="AJ366" s="153">
        <v>-23.236000000000001</v>
      </c>
      <c r="AK366" s="153" t="s">
        <v>7469</v>
      </c>
      <c r="AL366" s="153">
        <v>-8.5599999999999996E-2</v>
      </c>
      <c r="AM366" s="153" t="s">
        <v>7469</v>
      </c>
      <c r="AN366" s="153">
        <v>-35.956800000000001</v>
      </c>
      <c r="AO366" s="153">
        <v>-0.52049999999999996</v>
      </c>
      <c r="AP366" s="153">
        <v>2.1263999999999998</v>
      </c>
      <c r="AQ366" s="153">
        <v>-0.78669999999999995</v>
      </c>
      <c r="AR366" s="153">
        <v>-39.268000000000001</v>
      </c>
      <c r="AS366" s="153">
        <v>-0.2535</v>
      </c>
      <c r="AT366" s="153">
        <v>6.9900000000000004E-2</v>
      </c>
      <c r="AU366" s="153">
        <v>1.1647000000000001</v>
      </c>
      <c r="AV366" s="153">
        <v>-1.7754000000000001</v>
      </c>
      <c r="AW366" s="153" t="s">
        <v>7469</v>
      </c>
      <c r="AX366" s="153" t="s">
        <v>7469</v>
      </c>
      <c r="AY366" s="153" t="s">
        <v>7469</v>
      </c>
      <c r="AZ366" s="153">
        <v>7.3766999999999996</v>
      </c>
      <c r="BA366" s="153" t="s">
        <v>7469</v>
      </c>
      <c r="BB366" s="153" t="s">
        <v>7469</v>
      </c>
      <c r="BC366" s="153" t="s">
        <v>7469</v>
      </c>
      <c r="BD366" s="153" t="s">
        <v>7469</v>
      </c>
      <c r="BE366" s="153">
        <v>-0.12559999999999999</v>
      </c>
      <c r="BF366" s="153">
        <v>0.104</v>
      </c>
      <c r="BG366" s="153">
        <v>-67.373999999999995</v>
      </c>
      <c r="BH366" s="153" t="s">
        <v>7469</v>
      </c>
      <c r="BI366" s="153">
        <v>4.5430000000000001</v>
      </c>
      <c r="BJ366" s="153">
        <v>0.42570000000000002</v>
      </c>
      <c r="BK366" s="153" t="s">
        <v>7469</v>
      </c>
      <c r="BL366" s="153">
        <v>-15.2271</v>
      </c>
      <c r="BM366" s="153">
        <v>6.7199999999999996E-2</v>
      </c>
      <c r="BN366" s="153">
        <v>-15.37</v>
      </c>
      <c r="BO366" s="153">
        <v>-1.2582</v>
      </c>
      <c r="BP366" s="153" t="s">
        <v>7469</v>
      </c>
      <c r="BQ366" s="153">
        <v>0.84660000000000002</v>
      </c>
      <c r="BR366" s="153" t="s">
        <v>7469</v>
      </c>
      <c r="BS366" s="153">
        <v>-12.958</v>
      </c>
      <c r="BT366" s="153" t="s">
        <v>7469</v>
      </c>
      <c r="BU366" s="153">
        <v>0.89910000000000001</v>
      </c>
      <c r="BV366" s="153" t="s">
        <v>7469</v>
      </c>
      <c r="BW366" s="153" t="s">
        <v>7469</v>
      </c>
      <c r="BX366" s="153">
        <v>0.11020000000000001</v>
      </c>
      <c r="BY366" s="153" t="s">
        <v>7469</v>
      </c>
      <c r="BZ366" s="153" t="s">
        <v>7469</v>
      </c>
      <c r="CA366" s="153">
        <v>-40.264000000000003</v>
      </c>
      <c r="CB366" s="153">
        <v>0.86719999999999997</v>
      </c>
      <c r="CC366" s="153">
        <v>-0.85250000000000004</v>
      </c>
      <c r="CD366" s="153">
        <v>0.4017</v>
      </c>
      <c r="CE366" s="153">
        <v>-0.85199999999999998</v>
      </c>
      <c r="CF366" s="153" t="s">
        <v>7469</v>
      </c>
      <c r="CG366" s="153" t="s">
        <v>7469</v>
      </c>
      <c r="CH366" s="153">
        <v>0.24709999999999999</v>
      </c>
      <c r="CI366" s="153">
        <v>-29.5501</v>
      </c>
      <c r="CJ366" s="153" t="s">
        <v>7469</v>
      </c>
      <c r="CK366" s="153">
        <v>-1.1274999999999999</v>
      </c>
      <c r="CL366" s="153" t="s">
        <v>7469</v>
      </c>
      <c r="CM366" s="153" t="s">
        <v>7469</v>
      </c>
      <c r="CN366" s="153" t="s">
        <v>7469</v>
      </c>
      <c r="CO366" s="153">
        <v>1.8959999999999999</v>
      </c>
      <c r="CP366" s="153">
        <v>8.9819999999999993</v>
      </c>
      <c r="CQ366" s="153" t="s">
        <v>7469</v>
      </c>
      <c r="CR366" s="153" t="s">
        <v>7469</v>
      </c>
      <c r="CS366" s="153">
        <v>-5.625</v>
      </c>
      <c r="CT366" s="153">
        <v>-0.69579999999999997</v>
      </c>
      <c r="CU366" s="153">
        <v>0.1293</v>
      </c>
      <c r="CV366" s="153" t="s">
        <v>7469</v>
      </c>
      <c r="CW366" s="153" t="s">
        <v>7469</v>
      </c>
      <c r="CX366" s="153" t="s">
        <v>7469</v>
      </c>
      <c r="CY366" s="153">
        <v>5.5049000000000001</v>
      </c>
      <c r="CZ366" s="153">
        <v>1.2383</v>
      </c>
      <c r="DA366" s="153">
        <v>0.44529999999999997</v>
      </c>
      <c r="DB366" s="153" t="s">
        <v>7469</v>
      </c>
      <c r="DC366" s="153">
        <v>4.3295000000000003</v>
      </c>
      <c r="DD366" s="153">
        <v>-0.58399999999999996</v>
      </c>
      <c r="DE366" s="153" t="s">
        <v>7469</v>
      </c>
      <c r="DF366" s="153" t="s">
        <v>7469</v>
      </c>
      <c r="DG366" s="153">
        <v>-13.9556</v>
      </c>
      <c r="DH366" s="153">
        <v>-4.9500000000000002E-2</v>
      </c>
      <c r="DI366" s="153" t="s">
        <v>7469</v>
      </c>
      <c r="DJ366" s="153" t="s">
        <v>7469</v>
      </c>
      <c r="DK366" s="153">
        <v>-0.1072</v>
      </c>
      <c r="DL366" s="153" t="s">
        <v>7469</v>
      </c>
      <c r="DM366" s="153">
        <v>0.20419999999999999</v>
      </c>
      <c r="DN366" s="153">
        <v>-129.47819999999999</v>
      </c>
      <c r="DO366" s="153">
        <v>-33.966299999999997</v>
      </c>
      <c r="DP366" s="153">
        <v>-3.1322999999999999</v>
      </c>
      <c r="DQ366" s="153">
        <v>2.2208999999999999</v>
      </c>
      <c r="DR366" s="153" t="s">
        <v>7469</v>
      </c>
      <c r="DS366" s="153">
        <v>0.47099999999999997</v>
      </c>
      <c r="DT366" s="153">
        <v>-17.9222</v>
      </c>
      <c r="DU366" s="153">
        <v>1.4581</v>
      </c>
      <c r="DV366" s="153" t="s">
        <v>7469</v>
      </c>
      <c r="DW366" s="153" t="s">
        <v>7469</v>
      </c>
      <c r="DX366" s="153">
        <v>-1.411</v>
      </c>
      <c r="DY366" s="153">
        <v>-0.42399999999999999</v>
      </c>
      <c r="DZ366" s="153">
        <v>-0.5615</v>
      </c>
      <c r="EA366" s="153">
        <v>0.57509999999999994</v>
      </c>
      <c r="EB366" s="153">
        <v>0.49259999999999998</v>
      </c>
      <c r="EC366" s="153">
        <v>6.3597000000000001</v>
      </c>
      <c r="ED366" s="153">
        <v>0.77380000000000004</v>
      </c>
      <c r="EE366" s="153">
        <v>-181.06200000000001</v>
      </c>
      <c r="EF366" s="153">
        <v>1.6714</v>
      </c>
      <c r="EG366" s="153">
        <v>-1.0306999999999999</v>
      </c>
      <c r="EH366" s="153" t="s">
        <v>7469</v>
      </c>
      <c r="EI366" s="153">
        <v>1.0217000000000001</v>
      </c>
      <c r="EJ366" s="153" t="s">
        <v>7469</v>
      </c>
      <c r="EK366" s="153" t="s">
        <v>7469</v>
      </c>
      <c r="EL366" s="153">
        <v>-4.7243000000000004</v>
      </c>
      <c r="EM366" s="153">
        <v>-0.80120000000000002</v>
      </c>
      <c r="EN366" s="153" t="s">
        <v>7469</v>
      </c>
    </row>
    <row r="367" spans="3:144">
      <c r="C367" s="120"/>
      <c r="E367" s="120" t="s">
        <v>8099</v>
      </c>
      <c r="F367" s="126" t="s">
        <v>8158</v>
      </c>
      <c r="G367" s="151" t="s">
        <v>8090</v>
      </c>
      <c r="H367" s="152" t="s">
        <v>8097</v>
      </c>
      <c r="I367" s="153">
        <v>52.17</v>
      </c>
      <c r="J367" s="153">
        <v>-13.084</v>
      </c>
      <c r="K367" s="153">
        <v>221.3</v>
      </c>
      <c r="L367" s="153">
        <v>-5.5129999999999999</v>
      </c>
      <c r="M367" s="153" t="s">
        <v>7469</v>
      </c>
      <c r="N367" s="153">
        <v>302</v>
      </c>
      <c r="O367" s="153">
        <v>519</v>
      </c>
      <c r="P367" s="153">
        <v>-3.8220000000000001</v>
      </c>
      <c r="Q367" s="153">
        <v>-2.3603999999999998</v>
      </c>
      <c r="R367" s="153">
        <v>51</v>
      </c>
      <c r="S367" s="153">
        <v>-0.29870000000000002</v>
      </c>
      <c r="T367" s="153" t="s">
        <v>7469</v>
      </c>
      <c r="U367" s="153" t="s">
        <v>7469</v>
      </c>
      <c r="V367" s="153">
        <v>-7.6689999999999996</v>
      </c>
      <c r="W367" s="153">
        <v>-6.1401000000000003</v>
      </c>
      <c r="X367" s="153">
        <v>265.5</v>
      </c>
      <c r="Y367" s="153">
        <v>0.1145</v>
      </c>
      <c r="Z367" s="153">
        <v>3.6019000000000001</v>
      </c>
      <c r="AA367" s="153">
        <v>-7.0548999999999999</v>
      </c>
      <c r="AB367" s="153" t="s">
        <v>7469</v>
      </c>
      <c r="AC367" s="153">
        <v>-1.2609999999999999</v>
      </c>
      <c r="AD367" s="153">
        <v>-0.99070000000000003</v>
      </c>
      <c r="AE367" s="153">
        <v>-0.22420000000000001</v>
      </c>
      <c r="AF367" s="153">
        <v>8.3111999999999995</v>
      </c>
      <c r="AG367" s="153">
        <v>3.0480999999999998</v>
      </c>
      <c r="AH367" s="153">
        <v>0.1298</v>
      </c>
      <c r="AI367" s="153">
        <v>2.8481000000000001</v>
      </c>
      <c r="AJ367" s="153">
        <v>-23.236000000000001</v>
      </c>
      <c r="AK367" s="153" t="s">
        <v>7469</v>
      </c>
      <c r="AL367" s="153">
        <v>-8.5599999999999996E-2</v>
      </c>
      <c r="AM367" s="153" t="s">
        <v>7469</v>
      </c>
      <c r="AN367" s="153">
        <v>-35.956800000000001</v>
      </c>
      <c r="AO367" s="153">
        <v>-0.52049999999999996</v>
      </c>
      <c r="AP367" s="153">
        <v>2.1263999999999998</v>
      </c>
      <c r="AQ367" s="153">
        <v>-0.78669999999999995</v>
      </c>
      <c r="AR367" s="153">
        <v>-39.268000000000001</v>
      </c>
      <c r="AS367" s="153">
        <v>-0.2535</v>
      </c>
      <c r="AT367" s="153">
        <v>6.9900000000000004E-2</v>
      </c>
      <c r="AU367" s="153">
        <v>1.1647000000000001</v>
      </c>
      <c r="AV367" s="153">
        <v>-1.7754000000000001</v>
      </c>
      <c r="AW367" s="153" t="s">
        <v>7469</v>
      </c>
      <c r="AX367" s="153" t="s">
        <v>7469</v>
      </c>
      <c r="AY367" s="153" t="s">
        <v>7469</v>
      </c>
      <c r="AZ367" s="153">
        <v>7.3766999999999996</v>
      </c>
      <c r="BA367" s="153" t="s">
        <v>7469</v>
      </c>
      <c r="BB367" s="153" t="s">
        <v>7469</v>
      </c>
      <c r="BC367" s="153" t="s">
        <v>7469</v>
      </c>
      <c r="BD367" s="153" t="s">
        <v>7469</v>
      </c>
      <c r="BE367" s="153">
        <v>-0.12559999999999999</v>
      </c>
      <c r="BF367" s="153">
        <v>0.104</v>
      </c>
      <c r="BG367" s="153">
        <v>-67.373999999999995</v>
      </c>
      <c r="BH367" s="153" t="s">
        <v>7469</v>
      </c>
      <c r="BI367" s="153">
        <v>4.5430000000000001</v>
      </c>
      <c r="BJ367" s="153">
        <v>0.42570000000000002</v>
      </c>
      <c r="BK367" s="153" t="s">
        <v>7469</v>
      </c>
      <c r="BL367" s="153">
        <v>-15.2271</v>
      </c>
      <c r="BM367" s="153">
        <v>6.7199999999999996E-2</v>
      </c>
      <c r="BN367" s="153">
        <v>-15.37</v>
      </c>
      <c r="BO367" s="153">
        <v>-1.2582</v>
      </c>
      <c r="BP367" s="153" t="s">
        <v>7469</v>
      </c>
      <c r="BQ367" s="153">
        <v>0.84660000000000002</v>
      </c>
      <c r="BR367" s="153" t="s">
        <v>7469</v>
      </c>
      <c r="BS367" s="153">
        <v>-12.958</v>
      </c>
      <c r="BT367" s="153" t="s">
        <v>7469</v>
      </c>
      <c r="BU367" s="153">
        <v>0.89910000000000001</v>
      </c>
      <c r="BV367" s="153" t="s">
        <v>7469</v>
      </c>
      <c r="BW367" s="153" t="s">
        <v>7469</v>
      </c>
      <c r="BX367" s="153">
        <v>0.11020000000000001</v>
      </c>
      <c r="BY367" s="153" t="s">
        <v>7469</v>
      </c>
      <c r="BZ367" s="153" t="s">
        <v>7469</v>
      </c>
      <c r="CA367" s="153">
        <v>-40.264000000000003</v>
      </c>
      <c r="CB367" s="153">
        <v>0.86719999999999997</v>
      </c>
      <c r="CC367" s="153">
        <v>-0.85250000000000004</v>
      </c>
      <c r="CD367" s="153">
        <v>0.4017</v>
      </c>
      <c r="CE367" s="153">
        <v>-0.85199999999999998</v>
      </c>
      <c r="CF367" s="153" t="s">
        <v>7469</v>
      </c>
      <c r="CG367" s="153" t="s">
        <v>7469</v>
      </c>
      <c r="CH367" s="153">
        <v>0.24709999999999999</v>
      </c>
      <c r="CI367" s="153">
        <v>-29.5501</v>
      </c>
      <c r="CJ367" s="153" t="s">
        <v>7469</v>
      </c>
      <c r="CK367" s="153" t="s">
        <v>7469</v>
      </c>
      <c r="CL367" s="153" t="s">
        <v>7469</v>
      </c>
      <c r="CM367" s="153" t="s">
        <v>7469</v>
      </c>
      <c r="CN367" s="153" t="s">
        <v>7469</v>
      </c>
      <c r="CO367" s="153">
        <v>1.8959999999999999</v>
      </c>
      <c r="CP367" s="153">
        <v>8.9819999999999993</v>
      </c>
      <c r="CQ367" s="153" t="s">
        <v>7469</v>
      </c>
      <c r="CR367" s="153" t="s">
        <v>7469</v>
      </c>
      <c r="CS367" s="153">
        <v>-5.625</v>
      </c>
      <c r="CT367" s="153">
        <v>-0.69579999999999997</v>
      </c>
      <c r="CU367" s="153">
        <v>0.1293</v>
      </c>
      <c r="CV367" s="153" t="s">
        <v>7469</v>
      </c>
      <c r="CW367" s="153" t="s">
        <v>7469</v>
      </c>
      <c r="CX367" s="153" t="s">
        <v>7469</v>
      </c>
      <c r="CY367" s="153">
        <v>5.5049000000000001</v>
      </c>
      <c r="CZ367" s="153">
        <v>1.2383</v>
      </c>
      <c r="DA367" s="153">
        <v>0.44529999999999997</v>
      </c>
      <c r="DB367" s="153" t="s">
        <v>7469</v>
      </c>
      <c r="DC367" s="153">
        <v>4.3295000000000003</v>
      </c>
      <c r="DD367" s="153">
        <v>-0.58399999999999996</v>
      </c>
      <c r="DE367" s="153" t="s">
        <v>7469</v>
      </c>
      <c r="DF367" s="153" t="s">
        <v>7469</v>
      </c>
      <c r="DG367" s="153">
        <v>-13.9556</v>
      </c>
      <c r="DH367" s="153">
        <v>-4.9500000000000002E-2</v>
      </c>
      <c r="DI367" s="153" t="s">
        <v>7469</v>
      </c>
      <c r="DJ367" s="153" t="s">
        <v>7469</v>
      </c>
      <c r="DK367" s="153">
        <v>-0.1072</v>
      </c>
      <c r="DL367" s="153" t="s">
        <v>7469</v>
      </c>
      <c r="DM367" s="153">
        <v>0.20419999999999999</v>
      </c>
      <c r="DN367" s="153">
        <v>-129.47819999999999</v>
      </c>
      <c r="DO367" s="153">
        <v>-33.966299999999997</v>
      </c>
      <c r="DP367" s="153">
        <v>-3.1322999999999999</v>
      </c>
      <c r="DQ367" s="153">
        <v>2.2208999999999999</v>
      </c>
      <c r="DR367" s="153" t="s">
        <v>7469</v>
      </c>
      <c r="DS367" s="153">
        <v>0.47099999999999997</v>
      </c>
      <c r="DT367" s="153">
        <v>-17.9222</v>
      </c>
      <c r="DU367" s="153">
        <v>1.4581</v>
      </c>
      <c r="DV367" s="153" t="s">
        <v>7469</v>
      </c>
      <c r="DW367" s="153" t="s">
        <v>7469</v>
      </c>
      <c r="DX367" s="153">
        <v>-1.411</v>
      </c>
      <c r="DY367" s="153">
        <v>-0.42399999999999999</v>
      </c>
      <c r="DZ367" s="153">
        <v>-0.5615</v>
      </c>
      <c r="EA367" s="153">
        <v>0.57509999999999994</v>
      </c>
      <c r="EB367" s="153">
        <v>0.49259999999999998</v>
      </c>
      <c r="EC367" s="153">
        <v>6.3597000000000001</v>
      </c>
      <c r="ED367" s="153">
        <v>0.77380000000000004</v>
      </c>
      <c r="EE367" s="153">
        <v>-181.06200000000001</v>
      </c>
      <c r="EF367" s="153">
        <v>1.6714</v>
      </c>
      <c r="EG367" s="153">
        <v>-1.0306999999999999</v>
      </c>
      <c r="EH367" s="153" t="s">
        <v>7469</v>
      </c>
      <c r="EI367" s="153">
        <v>1.0217000000000001</v>
      </c>
      <c r="EJ367" s="153" t="s">
        <v>7469</v>
      </c>
      <c r="EK367" s="153" t="s">
        <v>7469</v>
      </c>
      <c r="EL367" s="153">
        <v>-4.7243000000000004</v>
      </c>
      <c r="EM367" s="153">
        <v>-0.80120000000000002</v>
      </c>
      <c r="EN367" s="153" t="s">
        <v>7469</v>
      </c>
    </row>
    <row r="368" spans="3:144">
      <c r="C368" s="120"/>
      <c r="E368" s="120" t="s">
        <v>8100</v>
      </c>
      <c r="F368" s="126" t="s">
        <v>8158</v>
      </c>
      <c r="G368" s="151" t="s">
        <v>8090</v>
      </c>
      <c r="H368" s="152" t="s">
        <v>8097</v>
      </c>
      <c r="I368" s="153" t="s">
        <v>7469</v>
      </c>
      <c r="J368" s="153" t="s">
        <v>7469</v>
      </c>
      <c r="K368" s="153" t="s">
        <v>7469</v>
      </c>
      <c r="L368" s="153" t="s">
        <v>7469</v>
      </c>
      <c r="M368" s="153" t="s">
        <v>7469</v>
      </c>
      <c r="N368" s="153">
        <v>261</v>
      </c>
      <c r="O368" s="153">
        <v>408</v>
      </c>
      <c r="P368" s="153" t="s">
        <v>7469</v>
      </c>
      <c r="Q368" s="153" t="s">
        <v>7469</v>
      </c>
      <c r="R368" s="153">
        <v>-177</v>
      </c>
      <c r="S368" s="153" t="s">
        <v>7469</v>
      </c>
      <c r="T368" s="153" t="s">
        <v>7469</v>
      </c>
      <c r="U368" s="153" t="s">
        <v>7469</v>
      </c>
      <c r="V368" s="153" t="s">
        <v>7469</v>
      </c>
      <c r="W368" s="153" t="s">
        <v>7469</v>
      </c>
      <c r="X368" s="153" t="s">
        <v>7469</v>
      </c>
      <c r="Y368" s="153" t="s">
        <v>7469</v>
      </c>
      <c r="Z368" s="153" t="s">
        <v>7469</v>
      </c>
      <c r="AA368" s="153" t="s">
        <v>7469</v>
      </c>
      <c r="AB368" s="153" t="s">
        <v>7469</v>
      </c>
      <c r="AC368" s="153" t="s">
        <v>7469</v>
      </c>
      <c r="AD368" s="153" t="s">
        <v>7469</v>
      </c>
      <c r="AE368" s="153">
        <v>0.2056</v>
      </c>
      <c r="AF368" s="153">
        <v>7.7785000000000002</v>
      </c>
      <c r="AG368" s="153" t="s">
        <v>7469</v>
      </c>
      <c r="AH368" s="153" t="s">
        <v>7469</v>
      </c>
      <c r="AI368" s="153" t="s">
        <v>7469</v>
      </c>
      <c r="AJ368" s="153" t="s">
        <v>7469</v>
      </c>
      <c r="AK368" s="153" t="s">
        <v>7469</v>
      </c>
      <c r="AL368" s="153" t="s">
        <v>7469</v>
      </c>
      <c r="AM368" s="153" t="s">
        <v>7469</v>
      </c>
      <c r="AN368" s="153" t="s">
        <v>7469</v>
      </c>
      <c r="AO368" s="153" t="s">
        <v>7469</v>
      </c>
      <c r="AP368" s="153">
        <v>-0.37559999999999999</v>
      </c>
      <c r="AQ368" s="153" t="s">
        <v>7469</v>
      </c>
      <c r="AR368" s="153" t="s">
        <v>7469</v>
      </c>
      <c r="AS368" s="153" t="s">
        <v>7469</v>
      </c>
      <c r="AT368" s="153" t="s">
        <v>7469</v>
      </c>
      <c r="AU368" s="153" t="s">
        <v>7469</v>
      </c>
      <c r="AV368" s="153" t="s">
        <v>7469</v>
      </c>
      <c r="AW368" s="153" t="s">
        <v>7469</v>
      </c>
      <c r="AX368" s="153" t="s">
        <v>7469</v>
      </c>
      <c r="AY368" s="153" t="s">
        <v>7469</v>
      </c>
      <c r="AZ368" s="153" t="s">
        <v>7469</v>
      </c>
      <c r="BA368" s="153" t="s">
        <v>7469</v>
      </c>
      <c r="BB368" s="153" t="s">
        <v>7469</v>
      </c>
      <c r="BC368" s="153" t="s">
        <v>7469</v>
      </c>
      <c r="BD368" s="153" t="s">
        <v>7469</v>
      </c>
      <c r="BE368" s="153" t="s">
        <v>7469</v>
      </c>
      <c r="BF368" s="153" t="s">
        <v>7469</v>
      </c>
      <c r="BG368" s="153">
        <v>-90.296000000000006</v>
      </c>
      <c r="BH368" s="153" t="s">
        <v>7469</v>
      </c>
      <c r="BI368" s="153" t="s">
        <v>7469</v>
      </c>
      <c r="BJ368" s="153">
        <v>-0.23530000000000001</v>
      </c>
      <c r="BK368" s="153" t="s">
        <v>7469</v>
      </c>
      <c r="BL368" s="153" t="s">
        <v>7469</v>
      </c>
      <c r="BM368" s="153" t="s">
        <v>7469</v>
      </c>
      <c r="BN368" s="153">
        <v>-26.356000000000002</v>
      </c>
      <c r="BO368" s="153">
        <v>-1.4565999999999999</v>
      </c>
      <c r="BP368" s="153" t="s">
        <v>7469</v>
      </c>
      <c r="BQ368" s="153" t="s">
        <v>7469</v>
      </c>
      <c r="BR368" s="153" t="s">
        <v>7469</v>
      </c>
      <c r="BS368" s="153" t="s">
        <v>7469</v>
      </c>
      <c r="BT368" s="153" t="s">
        <v>7469</v>
      </c>
      <c r="BU368" s="153" t="s">
        <v>7469</v>
      </c>
      <c r="BV368" s="153" t="s">
        <v>7469</v>
      </c>
      <c r="BW368" s="153" t="s">
        <v>7469</v>
      </c>
      <c r="BX368" s="153" t="s">
        <v>7469</v>
      </c>
      <c r="BY368" s="153" t="s">
        <v>7469</v>
      </c>
      <c r="BZ368" s="153" t="s">
        <v>7469</v>
      </c>
      <c r="CA368" s="153">
        <v>-23.882999999999999</v>
      </c>
      <c r="CB368" s="153" t="s">
        <v>7469</v>
      </c>
      <c r="CC368" s="153" t="s">
        <v>7469</v>
      </c>
      <c r="CD368" s="153" t="s">
        <v>7469</v>
      </c>
      <c r="CE368" s="153">
        <v>-0.79490000000000005</v>
      </c>
      <c r="CF368" s="153" t="s">
        <v>7469</v>
      </c>
      <c r="CG368" s="153" t="s">
        <v>7469</v>
      </c>
      <c r="CH368" s="153" t="s">
        <v>7469</v>
      </c>
      <c r="CI368" s="153" t="s">
        <v>7469</v>
      </c>
      <c r="CJ368" s="153" t="s">
        <v>7469</v>
      </c>
      <c r="CK368" s="153" t="s">
        <v>7469</v>
      </c>
      <c r="CL368" s="153" t="s">
        <v>7469</v>
      </c>
      <c r="CM368" s="153" t="s">
        <v>7469</v>
      </c>
      <c r="CN368" s="153" t="s">
        <v>7469</v>
      </c>
      <c r="CO368" s="153" t="s">
        <v>7469</v>
      </c>
      <c r="CP368" s="153" t="s">
        <v>7469</v>
      </c>
      <c r="CQ368" s="153" t="s">
        <v>7469</v>
      </c>
      <c r="CR368" s="153" t="s">
        <v>7469</v>
      </c>
      <c r="CS368" s="153" t="s">
        <v>7469</v>
      </c>
      <c r="CT368" s="153" t="s">
        <v>7469</v>
      </c>
      <c r="CU368" s="153">
        <v>-3.15E-2</v>
      </c>
      <c r="CV368" s="153" t="s">
        <v>7469</v>
      </c>
      <c r="CW368" s="153" t="s">
        <v>7469</v>
      </c>
      <c r="CX368" s="153" t="s">
        <v>7469</v>
      </c>
      <c r="CY368" s="153" t="s">
        <v>7469</v>
      </c>
      <c r="CZ368" s="153" t="s">
        <v>7469</v>
      </c>
      <c r="DA368" s="153" t="s">
        <v>7469</v>
      </c>
      <c r="DB368" s="153" t="s">
        <v>7469</v>
      </c>
      <c r="DC368" s="153" t="s">
        <v>7469</v>
      </c>
      <c r="DD368" s="153" t="s">
        <v>7469</v>
      </c>
      <c r="DE368" s="153" t="s">
        <v>7469</v>
      </c>
      <c r="DF368" s="153" t="s">
        <v>7469</v>
      </c>
      <c r="DG368" s="153" t="s">
        <v>7469</v>
      </c>
      <c r="DH368" s="153">
        <v>-4.8099999999999997E-2</v>
      </c>
      <c r="DI368" s="153" t="s">
        <v>7469</v>
      </c>
      <c r="DJ368" s="153" t="s">
        <v>7469</v>
      </c>
      <c r="DK368" s="153">
        <v>2.23E-2</v>
      </c>
      <c r="DL368" s="153" t="s">
        <v>7469</v>
      </c>
      <c r="DM368" s="153" t="s">
        <v>7469</v>
      </c>
      <c r="DN368" s="153" t="s">
        <v>7469</v>
      </c>
      <c r="DO368" s="153" t="s">
        <v>7469</v>
      </c>
      <c r="DP368" s="153" t="s">
        <v>7469</v>
      </c>
      <c r="DQ368" s="153">
        <v>1.4850000000000001</v>
      </c>
      <c r="DR368" s="153" t="s">
        <v>7469</v>
      </c>
      <c r="DS368" s="153" t="s">
        <v>7469</v>
      </c>
      <c r="DT368" s="153" t="s">
        <v>7469</v>
      </c>
      <c r="DU368" s="153" t="s">
        <v>7469</v>
      </c>
      <c r="DV368" s="153" t="s">
        <v>7469</v>
      </c>
      <c r="DW368" s="153" t="s">
        <v>7469</v>
      </c>
      <c r="DX368" s="153" t="s">
        <v>7469</v>
      </c>
      <c r="DY368" s="153" t="s">
        <v>7469</v>
      </c>
      <c r="DZ368" s="153" t="s">
        <v>7469</v>
      </c>
      <c r="EA368" s="153" t="s">
        <v>7469</v>
      </c>
      <c r="EB368" s="153" t="s">
        <v>7469</v>
      </c>
      <c r="EC368" s="153" t="s">
        <v>7469</v>
      </c>
      <c r="ED368" s="153" t="s">
        <v>7469</v>
      </c>
      <c r="EE368" s="153">
        <v>-32.786999999999999</v>
      </c>
      <c r="EF368" s="153" t="s">
        <v>7469</v>
      </c>
      <c r="EG368" s="153" t="s">
        <v>7469</v>
      </c>
      <c r="EH368" s="153" t="s">
        <v>7469</v>
      </c>
      <c r="EI368" s="153" t="s">
        <v>7469</v>
      </c>
      <c r="EJ368" s="153" t="s">
        <v>7469</v>
      </c>
      <c r="EK368" s="153" t="s">
        <v>7469</v>
      </c>
      <c r="EL368" s="153" t="s">
        <v>7469</v>
      </c>
      <c r="EM368" s="153" t="s">
        <v>7469</v>
      </c>
      <c r="EN368" s="153" t="s">
        <v>7469</v>
      </c>
    </row>
    <row r="369" spans="1:144">
      <c r="C369" s="120"/>
      <c r="E369" s="120" t="s">
        <v>8101</v>
      </c>
      <c r="F369" s="126" t="s">
        <v>8158</v>
      </c>
      <c r="G369" s="151" t="s">
        <v>8090</v>
      </c>
      <c r="H369" s="152" t="s">
        <v>8097</v>
      </c>
      <c r="I369" s="153" t="s">
        <v>7469</v>
      </c>
      <c r="J369" s="153" t="s">
        <v>7469</v>
      </c>
      <c r="K369" s="153" t="s">
        <v>7469</v>
      </c>
      <c r="L369" s="153" t="s">
        <v>7469</v>
      </c>
      <c r="M369" s="153" t="s">
        <v>7469</v>
      </c>
      <c r="N369" s="153">
        <v>241</v>
      </c>
      <c r="O369" s="153">
        <v>566</v>
      </c>
      <c r="P369" s="153" t="s">
        <v>7469</v>
      </c>
      <c r="Q369" s="153" t="s">
        <v>7469</v>
      </c>
      <c r="R369" s="153">
        <v>-47</v>
      </c>
      <c r="S369" s="153" t="s">
        <v>7469</v>
      </c>
      <c r="T369" s="153" t="s">
        <v>7469</v>
      </c>
      <c r="U369" s="153" t="s">
        <v>7469</v>
      </c>
      <c r="V369" s="153" t="s">
        <v>7469</v>
      </c>
      <c r="W369" s="153" t="s">
        <v>7469</v>
      </c>
      <c r="X369" s="153" t="s">
        <v>7469</v>
      </c>
      <c r="Y369" s="153" t="s">
        <v>7469</v>
      </c>
      <c r="Z369" s="153" t="s">
        <v>7469</v>
      </c>
      <c r="AA369" s="153" t="s">
        <v>7469</v>
      </c>
      <c r="AB369" s="153" t="s">
        <v>7469</v>
      </c>
      <c r="AC369" s="153" t="s">
        <v>7469</v>
      </c>
      <c r="AD369" s="153" t="s">
        <v>7469</v>
      </c>
      <c r="AE369" s="153">
        <v>0.25990000000000002</v>
      </c>
      <c r="AF369" s="153">
        <v>8.9542000000000002</v>
      </c>
      <c r="AG369" s="153" t="s">
        <v>7469</v>
      </c>
      <c r="AH369" s="153" t="s">
        <v>7469</v>
      </c>
      <c r="AI369" s="153" t="s">
        <v>7469</v>
      </c>
      <c r="AJ369" s="153" t="s">
        <v>7469</v>
      </c>
      <c r="AK369" s="153" t="s">
        <v>7469</v>
      </c>
      <c r="AL369" s="153" t="s">
        <v>7469</v>
      </c>
      <c r="AM369" s="153" t="s">
        <v>7469</v>
      </c>
      <c r="AN369" s="153" t="s">
        <v>7469</v>
      </c>
      <c r="AO369" s="153" t="s">
        <v>7469</v>
      </c>
      <c r="AP369" s="153">
        <v>3.0383</v>
      </c>
      <c r="AQ369" s="153" t="s">
        <v>7469</v>
      </c>
      <c r="AR369" s="153" t="s">
        <v>7469</v>
      </c>
      <c r="AS369" s="153" t="s">
        <v>7469</v>
      </c>
      <c r="AT369" s="153" t="s">
        <v>7469</v>
      </c>
      <c r="AU369" s="153" t="s">
        <v>7469</v>
      </c>
      <c r="AV369" s="153" t="s">
        <v>7469</v>
      </c>
      <c r="AW369" s="153" t="s">
        <v>7469</v>
      </c>
      <c r="AX369" s="153" t="s">
        <v>7469</v>
      </c>
      <c r="AY369" s="153" t="s">
        <v>7469</v>
      </c>
      <c r="AZ369" s="153" t="s">
        <v>7469</v>
      </c>
      <c r="BA369" s="153" t="s">
        <v>7469</v>
      </c>
      <c r="BB369" s="153" t="s">
        <v>7469</v>
      </c>
      <c r="BC369" s="153" t="s">
        <v>7469</v>
      </c>
      <c r="BD369" s="153" t="s">
        <v>7469</v>
      </c>
      <c r="BE369" s="153" t="s">
        <v>7469</v>
      </c>
      <c r="BF369" s="153" t="s">
        <v>7469</v>
      </c>
      <c r="BG369" s="153">
        <v>-108.19199999999999</v>
      </c>
      <c r="BH369" s="153" t="s">
        <v>7469</v>
      </c>
      <c r="BI369" s="153" t="s">
        <v>7469</v>
      </c>
      <c r="BJ369" s="153">
        <v>-0.1275</v>
      </c>
      <c r="BK369" s="153" t="s">
        <v>7469</v>
      </c>
      <c r="BL369" s="153" t="s">
        <v>7469</v>
      </c>
      <c r="BM369" s="153" t="s">
        <v>7469</v>
      </c>
      <c r="BN369" s="153">
        <v>-32.249000000000002</v>
      </c>
      <c r="BO369" s="153" t="s">
        <v>7469</v>
      </c>
      <c r="BP369" s="153" t="s">
        <v>7469</v>
      </c>
      <c r="BQ369" s="153" t="s">
        <v>7469</v>
      </c>
      <c r="BR369" s="153" t="s">
        <v>7469</v>
      </c>
      <c r="BS369" s="153" t="s">
        <v>7469</v>
      </c>
      <c r="BT369" s="153" t="s">
        <v>7469</v>
      </c>
      <c r="BU369" s="153" t="s">
        <v>7469</v>
      </c>
      <c r="BV369" s="153" t="s">
        <v>7469</v>
      </c>
      <c r="BW369" s="153" t="s">
        <v>7469</v>
      </c>
      <c r="BX369" s="153" t="s">
        <v>7469</v>
      </c>
      <c r="BY369" s="153" t="s">
        <v>7469</v>
      </c>
      <c r="BZ369" s="153" t="s">
        <v>7469</v>
      </c>
      <c r="CA369" s="153">
        <v>-48.307000000000002</v>
      </c>
      <c r="CB369" s="153" t="s">
        <v>7469</v>
      </c>
      <c r="CC369" s="153" t="s">
        <v>7469</v>
      </c>
      <c r="CD369" s="153" t="s">
        <v>7469</v>
      </c>
      <c r="CE369" s="153" t="s">
        <v>7469</v>
      </c>
      <c r="CF369" s="153" t="s">
        <v>7469</v>
      </c>
      <c r="CG369" s="153" t="s">
        <v>7469</v>
      </c>
      <c r="CH369" s="153" t="s">
        <v>7469</v>
      </c>
      <c r="CI369" s="153" t="s">
        <v>7469</v>
      </c>
      <c r="CJ369" s="153" t="s">
        <v>7469</v>
      </c>
      <c r="CK369" s="153" t="s">
        <v>7469</v>
      </c>
      <c r="CL369" s="153" t="s">
        <v>7469</v>
      </c>
      <c r="CM369" s="153" t="s">
        <v>7469</v>
      </c>
      <c r="CN369" s="153" t="s">
        <v>7469</v>
      </c>
      <c r="CO369" s="153" t="s">
        <v>7469</v>
      </c>
      <c r="CP369" s="153" t="s">
        <v>7469</v>
      </c>
      <c r="CQ369" s="153" t="s">
        <v>7469</v>
      </c>
      <c r="CR369" s="153" t="s">
        <v>7469</v>
      </c>
      <c r="CS369" s="153" t="s">
        <v>7469</v>
      </c>
      <c r="CT369" s="153" t="s">
        <v>7469</v>
      </c>
      <c r="CU369" s="153">
        <v>3.2800000000000003E-2</v>
      </c>
      <c r="CV369" s="153" t="s">
        <v>7469</v>
      </c>
      <c r="CW369" s="153" t="s">
        <v>7469</v>
      </c>
      <c r="CX369" s="153" t="s">
        <v>7469</v>
      </c>
      <c r="CY369" s="153" t="s">
        <v>7469</v>
      </c>
      <c r="CZ369" s="153" t="s">
        <v>7469</v>
      </c>
      <c r="DA369" s="153" t="s">
        <v>7469</v>
      </c>
      <c r="DB369" s="153" t="s">
        <v>7469</v>
      </c>
      <c r="DC369" s="153" t="s">
        <v>7469</v>
      </c>
      <c r="DD369" s="153" t="s">
        <v>7469</v>
      </c>
      <c r="DE369" s="153" t="s">
        <v>7469</v>
      </c>
      <c r="DF369" s="153" t="s">
        <v>7469</v>
      </c>
      <c r="DG369" s="153" t="s">
        <v>7469</v>
      </c>
      <c r="DH369" s="153" t="s">
        <v>7469</v>
      </c>
      <c r="DI369" s="153" t="s">
        <v>7469</v>
      </c>
      <c r="DJ369" s="153" t="s">
        <v>7469</v>
      </c>
      <c r="DK369" s="153">
        <v>-0.26860000000000001</v>
      </c>
      <c r="DL369" s="153" t="s">
        <v>7469</v>
      </c>
      <c r="DM369" s="153" t="s">
        <v>7469</v>
      </c>
      <c r="DN369" s="153" t="s">
        <v>7469</v>
      </c>
      <c r="DO369" s="153" t="s">
        <v>7469</v>
      </c>
      <c r="DP369" s="153" t="s">
        <v>7469</v>
      </c>
      <c r="DQ369" s="153">
        <v>2.7536</v>
      </c>
      <c r="DR369" s="153" t="s">
        <v>7469</v>
      </c>
      <c r="DS369" s="153" t="s">
        <v>7469</v>
      </c>
      <c r="DT369" s="153" t="s">
        <v>7469</v>
      </c>
      <c r="DU369" s="153" t="s">
        <v>7469</v>
      </c>
      <c r="DV369" s="153" t="s">
        <v>7469</v>
      </c>
      <c r="DW369" s="153" t="s">
        <v>7469</v>
      </c>
      <c r="DX369" s="153" t="s">
        <v>7469</v>
      </c>
      <c r="DY369" s="153" t="s">
        <v>7469</v>
      </c>
      <c r="DZ369" s="153" t="s">
        <v>7469</v>
      </c>
      <c r="EA369" s="153" t="s">
        <v>7469</v>
      </c>
      <c r="EB369" s="153" t="s">
        <v>7469</v>
      </c>
      <c r="EC369" s="153" t="s">
        <v>7469</v>
      </c>
      <c r="ED369" s="153" t="s">
        <v>7469</v>
      </c>
      <c r="EE369" s="153">
        <v>-27.782</v>
      </c>
      <c r="EF369" s="153" t="s">
        <v>7469</v>
      </c>
      <c r="EG369" s="153" t="s">
        <v>7469</v>
      </c>
      <c r="EH369" s="153" t="s">
        <v>7469</v>
      </c>
      <c r="EI369" s="153" t="s">
        <v>7469</v>
      </c>
      <c r="EJ369" s="153" t="s">
        <v>7469</v>
      </c>
      <c r="EK369" s="153" t="s">
        <v>7469</v>
      </c>
      <c r="EL369" s="153" t="s">
        <v>7469</v>
      </c>
      <c r="EM369" s="153" t="s">
        <v>7469</v>
      </c>
      <c r="EN369" s="153" t="s">
        <v>7469</v>
      </c>
    </row>
    <row r="370" spans="1:144">
      <c r="C370" s="120"/>
      <c r="E370" s="120" t="s">
        <v>8102</v>
      </c>
      <c r="F370" s="126" t="s">
        <v>8158</v>
      </c>
      <c r="G370" s="151" t="s">
        <v>8090</v>
      </c>
      <c r="H370" s="152" t="s">
        <v>8097</v>
      </c>
      <c r="I370" s="153" t="s">
        <v>7469</v>
      </c>
      <c r="J370" s="153" t="s">
        <v>7469</v>
      </c>
      <c r="K370" s="153" t="s">
        <v>7469</v>
      </c>
      <c r="L370" s="153" t="s">
        <v>7469</v>
      </c>
      <c r="M370" s="153" t="s">
        <v>7469</v>
      </c>
      <c r="N370" s="153" t="s">
        <v>7469</v>
      </c>
      <c r="O370" s="153">
        <v>390</v>
      </c>
      <c r="P370" s="153" t="s">
        <v>7469</v>
      </c>
      <c r="Q370" s="153" t="s">
        <v>7469</v>
      </c>
      <c r="R370" s="153" t="s">
        <v>7469</v>
      </c>
      <c r="S370" s="153" t="s">
        <v>7469</v>
      </c>
      <c r="T370" s="153" t="s">
        <v>7469</v>
      </c>
      <c r="U370" s="153" t="s">
        <v>7469</v>
      </c>
      <c r="V370" s="153" t="s">
        <v>7469</v>
      </c>
      <c r="W370" s="153" t="s">
        <v>7469</v>
      </c>
      <c r="X370" s="153" t="s">
        <v>7469</v>
      </c>
      <c r="Y370" s="153" t="s">
        <v>7469</v>
      </c>
      <c r="Z370" s="153" t="s">
        <v>7469</v>
      </c>
      <c r="AA370" s="153" t="s">
        <v>7469</v>
      </c>
      <c r="AB370" s="153" t="s">
        <v>7469</v>
      </c>
      <c r="AC370" s="153" t="s">
        <v>7469</v>
      </c>
      <c r="AD370" s="153" t="s">
        <v>7469</v>
      </c>
      <c r="AE370" s="153" t="s">
        <v>7469</v>
      </c>
      <c r="AF370" s="153" t="s">
        <v>7469</v>
      </c>
      <c r="AG370" s="153" t="s">
        <v>7469</v>
      </c>
      <c r="AH370" s="153" t="s">
        <v>7469</v>
      </c>
      <c r="AI370" s="153" t="s">
        <v>7469</v>
      </c>
      <c r="AJ370" s="153" t="s">
        <v>7469</v>
      </c>
      <c r="AK370" s="153" t="s">
        <v>7469</v>
      </c>
      <c r="AL370" s="153" t="s">
        <v>7469</v>
      </c>
      <c r="AM370" s="153" t="s">
        <v>7469</v>
      </c>
      <c r="AN370" s="153" t="s">
        <v>7469</v>
      </c>
      <c r="AO370" s="153" t="s">
        <v>7469</v>
      </c>
      <c r="AP370" s="153" t="s">
        <v>7469</v>
      </c>
      <c r="AQ370" s="153" t="s">
        <v>7469</v>
      </c>
      <c r="AR370" s="153" t="s">
        <v>7469</v>
      </c>
      <c r="AS370" s="153" t="s">
        <v>7469</v>
      </c>
      <c r="AT370" s="153" t="s">
        <v>7469</v>
      </c>
      <c r="AU370" s="153" t="s">
        <v>7469</v>
      </c>
      <c r="AV370" s="153" t="s">
        <v>7469</v>
      </c>
      <c r="AW370" s="153" t="s">
        <v>7469</v>
      </c>
      <c r="AX370" s="153" t="s">
        <v>7469</v>
      </c>
      <c r="AY370" s="153" t="s">
        <v>7469</v>
      </c>
      <c r="AZ370" s="153" t="s">
        <v>7469</v>
      </c>
      <c r="BA370" s="153" t="s">
        <v>7469</v>
      </c>
      <c r="BB370" s="153" t="s">
        <v>7469</v>
      </c>
      <c r="BC370" s="153" t="s">
        <v>7469</v>
      </c>
      <c r="BD370" s="153" t="s">
        <v>7469</v>
      </c>
      <c r="BE370" s="153" t="s">
        <v>7469</v>
      </c>
      <c r="BF370" s="153" t="s">
        <v>7469</v>
      </c>
      <c r="BG370" s="153" t="s">
        <v>7469</v>
      </c>
      <c r="BH370" s="153" t="s">
        <v>7469</v>
      </c>
      <c r="BI370" s="153" t="s">
        <v>7469</v>
      </c>
      <c r="BJ370" s="153" t="s">
        <v>7469</v>
      </c>
      <c r="BK370" s="153" t="s">
        <v>7469</v>
      </c>
      <c r="BL370" s="153" t="s">
        <v>7469</v>
      </c>
      <c r="BM370" s="153" t="s">
        <v>7469</v>
      </c>
      <c r="BN370" s="153">
        <v>-36.006</v>
      </c>
      <c r="BO370" s="153" t="s">
        <v>7469</v>
      </c>
      <c r="BP370" s="153" t="s">
        <v>7469</v>
      </c>
      <c r="BQ370" s="153" t="s">
        <v>7469</v>
      </c>
      <c r="BR370" s="153" t="s">
        <v>7469</v>
      </c>
      <c r="BS370" s="153" t="s">
        <v>7469</v>
      </c>
      <c r="BT370" s="153" t="s">
        <v>7469</v>
      </c>
      <c r="BU370" s="153" t="s">
        <v>7469</v>
      </c>
      <c r="BV370" s="153" t="s">
        <v>7469</v>
      </c>
      <c r="BW370" s="153" t="s">
        <v>7469</v>
      </c>
      <c r="BX370" s="153" t="s">
        <v>7469</v>
      </c>
      <c r="BY370" s="153" t="s">
        <v>7469</v>
      </c>
      <c r="BZ370" s="153" t="s">
        <v>7469</v>
      </c>
      <c r="CA370" s="153">
        <v>-56.421999999999997</v>
      </c>
      <c r="CB370" s="153" t="s">
        <v>7469</v>
      </c>
      <c r="CC370" s="153" t="s">
        <v>7469</v>
      </c>
      <c r="CD370" s="153" t="s">
        <v>7469</v>
      </c>
      <c r="CE370" s="153" t="s">
        <v>7469</v>
      </c>
      <c r="CF370" s="153" t="s">
        <v>7469</v>
      </c>
      <c r="CG370" s="153" t="s">
        <v>7469</v>
      </c>
      <c r="CH370" s="153" t="s">
        <v>7469</v>
      </c>
      <c r="CI370" s="153" t="s">
        <v>7469</v>
      </c>
      <c r="CJ370" s="153" t="s">
        <v>7469</v>
      </c>
      <c r="CK370" s="153" t="s">
        <v>7469</v>
      </c>
      <c r="CL370" s="153" t="s">
        <v>7469</v>
      </c>
      <c r="CM370" s="153" t="s">
        <v>7469</v>
      </c>
      <c r="CN370" s="153" t="s">
        <v>7469</v>
      </c>
      <c r="CO370" s="153" t="s">
        <v>7469</v>
      </c>
      <c r="CP370" s="153" t="s">
        <v>7469</v>
      </c>
      <c r="CQ370" s="153" t="s">
        <v>7469</v>
      </c>
      <c r="CR370" s="153" t="s">
        <v>7469</v>
      </c>
      <c r="CS370" s="153" t="s">
        <v>7469</v>
      </c>
      <c r="CT370" s="153" t="s">
        <v>7469</v>
      </c>
      <c r="CU370" s="153" t="s">
        <v>7469</v>
      </c>
      <c r="CV370" s="153" t="s">
        <v>7469</v>
      </c>
      <c r="CW370" s="153" t="s">
        <v>7469</v>
      </c>
      <c r="CX370" s="153" t="s">
        <v>7469</v>
      </c>
      <c r="CY370" s="153" t="s">
        <v>7469</v>
      </c>
      <c r="CZ370" s="153" t="s">
        <v>7469</v>
      </c>
      <c r="DA370" s="153" t="s">
        <v>7469</v>
      </c>
      <c r="DB370" s="153" t="s">
        <v>7469</v>
      </c>
      <c r="DC370" s="153" t="s">
        <v>7469</v>
      </c>
      <c r="DD370" s="153" t="s">
        <v>7469</v>
      </c>
      <c r="DE370" s="153" t="s">
        <v>7469</v>
      </c>
      <c r="DF370" s="153" t="s">
        <v>7469</v>
      </c>
      <c r="DG370" s="153" t="s">
        <v>7469</v>
      </c>
      <c r="DH370" s="153" t="s">
        <v>7469</v>
      </c>
      <c r="DI370" s="153" t="s">
        <v>7469</v>
      </c>
      <c r="DJ370" s="153" t="s">
        <v>7469</v>
      </c>
      <c r="DK370" s="153" t="s">
        <v>7469</v>
      </c>
      <c r="DL370" s="153" t="s">
        <v>7469</v>
      </c>
      <c r="DM370" s="153" t="s">
        <v>7469</v>
      </c>
      <c r="DN370" s="153" t="s">
        <v>7469</v>
      </c>
      <c r="DO370" s="153" t="s">
        <v>7469</v>
      </c>
      <c r="DP370" s="153" t="s">
        <v>7469</v>
      </c>
      <c r="DQ370" s="153" t="s">
        <v>7469</v>
      </c>
      <c r="DR370" s="153" t="s">
        <v>7469</v>
      </c>
      <c r="DS370" s="153" t="s">
        <v>7469</v>
      </c>
      <c r="DT370" s="153" t="s">
        <v>7469</v>
      </c>
      <c r="DU370" s="153" t="s">
        <v>7469</v>
      </c>
      <c r="DV370" s="153" t="s">
        <v>7469</v>
      </c>
      <c r="DW370" s="153" t="s">
        <v>7469</v>
      </c>
      <c r="DX370" s="153" t="s">
        <v>7469</v>
      </c>
      <c r="DY370" s="153" t="s">
        <v>7469</v>
      </c>
      <c r="DZ370" s="153" t="s">
        <v>7469</v>
      </c>
      <c r="EA370" s="153" t="s">
        <v>7469</v>
      </c>
      <c r="EB370" s="153" t="s">
        <v>7469</v>
      </c>
      <c r="EC370" s="153" t="s">
        <v>7469</v>
      </c>
      <c r="ED370" s="153" t="s">
        <v>7469</v>
      </c>
      <c r="EE370" s="153" t="s">
        <v>7469</v>
      </c>
      <c r="EF370" s="153" t="s">
        <v>7469</v>
      </c>
      <c r="EG370" s="153" t="s">
        <v>7469</v>
      </c>
      <c r="EH370" s="153" t="s">
        <v>7469</v>
      </c>
      <c r="EI370" s="153" t="s">
        <v>7469</v>
      </c>
      <c r="EJ370" s="153" t="s">
        <v>7469</v>
      </c>
      <c r="EK370" s="153" t="s">
        <v>7469</v>
      </c>
      <c r="EL370" s="153" t="s">
        <v>7469</v>
      </c>
      <c r="EM370" s="153" t="s">
        <v>7469</v>
      </c>
      <c r="EN370" s="153" t="s">
        <v>7469</v>
      </c>
    </row>
    <row r="371" spans="1:144">
      <c r="C371" s="120"/>
      <c r="E371" s="120" t="s">
        <v>8103</v>
      </c>
      <c r="F371" s="126" t="s">
        <v>8158</v>
      </c>
      <c r="G371" s="151" t="s">
        <v>8090</v>
      </c>
      <c r="H371" s="152" t="s">
        <v>8097</v>
      </c>
      <c r="I371" s="153">
        <v>79.321799999999996</v>
      </c>
      <c r="J371" s="153">
        <v>-3.7170000000000001</v>
      </c>
      <c r="K371" s="153">
        <v>245.9</v>
      </c>
      <c r="L371" s="153">
        <v>-6.8849999999999998</v>
      </c>
      <c r="M371" s="153" t="s">
        <v>7469</v>
      </c>
      <c r="N371" s="153">
        <v>266</v>
      </c>
      <c r="O371" s="153">
        <v>1007</v>
      </c>
      <c r="P371" s="153">
        <v>-3.8410000000000002</v>
      </c>
      <c r="Q371" s="153">
        <v>-1.9993000000000001</v>
      </c>
      <c r="R371" s="153">
        <v>-313</v>
      </c>
      <c r="S371" s="153">
        <v>1.5983000000000001</v>
      </c>
      <c r="T371" s="153">
        <v>0.80030000000000001</v>
      </c>
      <c r="U371" s="153" t="s">
        <v>7469</v>
      </c>
      <c r="V371" s="153">
        <v>-5.2460000000000004</v>
      </c>
      <c r="W371" s="153">
        <v>2.2864</v>
      </c>
      <c r="X371" s="153">
        <v>214.9</v>
      </c>
      <c r="Y371" s="153">
        <v>-7.7200000000000005E-2</v>
      </c>
      <c r="Z371" s="153">
        <v>6.1653000000000002</v>
      </c>
      <c r="AA371" s="153">
        <v>64.276300000000006</v>
      </c>
      <c r="AB371" s="153">
        <v>4.3441999999999998</v>
      </c>
      <c r="AC371" s="153">
        <v>-1.4770000000000001</v>
      </c>
      <c r="AD371" s="153">
        <v>-0.42309999999999998</v>
      </c>
      <c r="AE371" s="153">
        <v>-0.20760000000000001</v>
      </c>
      <c r="AF371" s="153">
        <v>9.4659999999999993</v>
      </c>
      <c r="AG371" s="153">
        <v>1.9646999999999999</v>
      </c>
      <c r="AH371" s="153">
        <v>0.17610000000000001</v>
      </c>
      <c r="AI371" s="153">
        <v>8.6976999999999993</v>
      </c>
      <c r="AJ371" s="153">
        <v>-40.707999999999998</v>
      </c>
      <c r="AK371" s="153" t="s">
        <v>7469</v>
      </c>
      <c r="AL371" s="153">
        <v>1.5124</v>
      </c>
      <c r="AM371" s="153" t="s">
        <v>7469</v>
      </c>
      <c r="AN371" s="153">
        <v>58.834800000000001</v>
      </c>
      <c r="AO371" s="153">
        <v>-9.6273999999999997</v>
      </c>
      <c r="AP371" s="153">
        <v>6.6897000000000002</v>
      </c>
      <c r="AQ371" s="153" t="s">
        <v>7469</v>
      </c>
      <c r="AR371" s="153">
        <v>-11.849</v>
      </c>
      <c r="AS371" s="153">
        <v>6.1593999999999998</v>
      </c>
      <c r="AT371" s="153">
        <v>6.0815000000000001</v>
      </c>
      <c r="AU371" s="153">
        <v>3.3180000000000001</v>
      </c>
      <c r="AV371" s="153">
        <v>156.20750000000001</v>
      </c>
      <c r="AW371" s="153" t="s">
        <v>7469</v>
      </c>
      <c r="AX371" s="153" t="s">
        <v>7469</v>
      </c>
      <c r="AY371" s="153" t="s">
        <v>7469</v>
      </c>
      <c r="AZ371" s="153">
        <v>-83.989000000000004</v>
      </c>
      <c r="BA371" s="153">
        <v>-1.3680000000000001</v>
      </c>
      <c r="BB371" s="153" t="s">
        <v>7469</v>
      </c>
      <c r="BC371" s="153" t="s">
        <v>7469</v>
      </c>
      <c r="BD371" s="153" t="s">
        <v>7469</v>
      </c>
      <c r="BE371" s="153">
        <v>-5.91E-2</v>
      </c>
      <c r="BF371" s="153">
        <v>0.11169999999999999</v>
      </c>
      <c r="BG371" s="153" t="s">
        <v>7469</v>
      </c>
      <c r="BH371" s="153" t="s">
        <v>7469</v>
      </c>
      <c r="BI371" s="153">
        <v>7.1219999999999999</v>
      </c>
      <c r="BJ371" s="153">
        <v>2.0699000000000001</v>
      </c>
      <c r="BK371" s="153" t="s">
        <v>7469</v>
      </c>
      <c r="BL371" s="153">
        <v>18.554099999999998</v>
      </c>
      <c r="BM371" s="153">
        <v>4.7915999999999999</v>
      </c>
      <c r="BN371" s="153">
        <v>-14.211</v>
      </c>
      <c r="BO371" s="153">
        <v>-1.7378</v>
      </c>
      <c r="BP371" s="153" t="s">
        <v>7469</v>
      </c>
      <c r="BQ371" s="153">
        <v>0.1016</v>
      </c>
      <c r="BR371" s="153" t="s">
        <v>7469</v>
      </c>
      <c r="BS371" s="153">
        <v>-12.867000000000001</v>
      </c>
      <c r="BT371" s="153" t="s">
        <v>7469</v>
      </c>
      <c r="BU371" s="153">
        <v>6.8715999999999999</v>
      </c>
      <c r="BV371" s="153" t="s">
        <v>7469</v>
      </c>
      <c r="BW371" s="153" t="s">
        <v>7469</v>
      </c>
      <c r="BX371" s="153">
        <v>6.0359999999999996</v>
      </c>
      <c r="BY371" s="153" t="s">
        <v>7469</v>
      </c>
      <c r="BZ371" s="153">
        <v>-16.376999999999999</v>
      </c>
      <c r="CA371" s="153">
        <v>-15.803000000000001</v>
      </c>
      <c r="CB371" s="153">
        <v>3.6730999999999998</v>
      </c>
      <c r="CC371" s="153">
        <v>-1.2104999999999999</v>
      </c>
      <c r="CD371" s="153">
        <v>2.0547</v>
      </c>
      <c r="CE371" s="153">
        <v>-0.65569999999999995</v>
      </c>
      <c r="CF371" s="153" t="s">
        <v>7469</v>
      </c>
      <c r="CG371" s="153" t="s">
        <v>7469</v>
      </c>
      <c r="CH371" s="153">
        <v>6.4999999999999997E-3</v>
      </c>
      <c r="CI371" s="153">
        <v>77.035200000000003</v>
      </c>
      <c r="CJ371" s="153" t="s">
        <v>7469</v>
      </c>
      <c r="CK371" s="153" t="s">
        <v>7469</v>
      </c>
      <c r="CL371" s="153" t="s">
        <v>7469</v>
      </c>
      <c r="CM371" s="153" t="s">
        <v>7469</v>
      </c>
      <c r="CN371" s="153" t="s">
        <v>7469</v>
      </c>
      <c r="CO371" s="153">
        <v>2.3471000000000002</v>
      </c>
      <c r="CP371" s="153">
        <v>6.1516000000000002</v>
      </c>
      <c r="CQ371" s="153">
        <v>-3.3496999999999999</v>
      </c>
      <c r="CR371" s="153" t="s">
        <v>7469</v>
      </c>
      <c r="CS371" s="153">
        <v>-5.9589999999999996</v>
      </c>
      <c r="CT371" s="153">
        <v>-0.30399999999999999</v>
      </c>
      <c r="CU371" s="153">
        <v>-3.15E-2</v>
      </c>
      <c r="CV371" s="153" t="s">
        <v>7469</v>
      </c>
      <c r="CW371" s="153" t="s">
        <v>7469</v>
      </c>
      <c r="CX371" s="153" t="s">
        <v>7469</v>
      </c>
      <c r="CY371" s="153">
        <v>7.6656000000000004</v>
      </c>
      <c r="CZ371" s="153">
        <v>1.8427</v>
      </c>
      <c r="DA371" s="153">
        <v>0.70709999999999995</v>
      </c>
      <c r="DB371" s="153" t="s">
        <v>7469</v>
      </c>
      <c r="DC371" s="153">
        <v>16.770900000000001</v>
      </c>
      <c r="DD371" s="153">
        <v>0.87829999999999997</v>
      </c>
      <c r="DE371" s="153">
        <v>-6.9158999999999997</v>
      </c>
      <c r="DF371" s="153" t="s">
        <v>7469</v>
      </c>
      <c r="DG371" s="153">
        <v>36.731099999999998</v>
      </c>
      <c r="DH371" s="153">
        <v>-0.28039999999999998</v>
      </c>
      <c r="DI371" s="153" t="s">
        <v>7469</v>
      </c>
      <c r="DJ371" s="153" t="s">
        <v>7469</v>
      </c>
      <c r="DK371" s="153">
        <v>0.50080000000000002</v>
      </c>
      <c r="DL371" s="153">
        <v>3.4739</v>
      </c>
      <c r="DM371" s="153">
        <v>1.3134999999999999</v>
      </c>
      <c r="DN371" s="153">
        <v>-24.440200000000001</v>
      </c>
      <c r="DO371" s="153">
        <v>-85.245999999999995</v>
      </c>
      <c r="DP371" s="153">
        <v>1.2075</v>
      </c>
      <c r="DQ371" s="153">
        <v>9.4128000000000007</v>
      </c>
      <c r="DR371" s="153" t="s">
        <v>7469</v>
      </c>
      <c r="DS371" s="153">
        <v>-0.24379999999999999</v>
      </c>
      <c r="DT371" s="153">
        <v>43.630899999999997</v>
      </c>
      <c r="DU371" s="153">
        <v>5.6249000000000002</v>
      </c>
      <c r="DV371" s="153" t="s">
        <v>7469</v>
      </c>
      <c r="DW371" s="153" t="s">
        <v>7469</v>
      </c>
      <c r="DX371" s="153">
        <v>1.9209000000000001</v>
      </c>
      <c r="DY371" s="153">
        <v>2.7067000000000001</v>
      </c>
      <c r="DZ371" s="153">
        <v>-2.0819000000000001</v>
      </c>
      <c r="EA371" s="153">
        <v>13.9832</v>
      </c>
      <c r="EB371" s="153">
        <v>1.0922000000000001</v>
      </c>
      <c r="EC371" s="153">
        <v>0.15179999999999999</v>
      </c>
      <c r="ED371" s="153">
        <v>0.85360000000000003</v>
      </c>
      <c r="EE371" s="153" t="s">
        <v>7469</v>
      </c>
      <c r="EF371" s="153">
        <v>8.2356999999999996</v>
      </c>
      <c r="EG371" s="153">
        <v>16.6785</v>
      </c>
      <c r="EH371" s="153" t="s">
        <v>7469</v>
      </c>
      <c r="EI371" s="153">
        <v>1.1664000000000001</v>
      </c>
      <c r="EJ371" s="153" t="s">
        <v>7469</v>
      </c>
      <c r="EK371" s="153" t="s">
        <v>7469</v>
      </c>
      <c r="EL371" s="153">
        <v>-2.0706000000000002</v>
      </c>
      <c r="EM371" s="153">
        <v>16.9316</v>
      </c>
      <c r="EN371" s="153" t="s">
        <v>7469</v>
      </c>
    </row>
    <row r="372" spans="1:144">
      <c r="C372" s="120"/>
      <c r="D372" s="103"/>
      <c r="E372" s="120" t="s">
        <v>8144</v>
      </c>
      <c r="F372" s="126" t="s">
        <v>8159</v>
      </c>
      <c r="G372" s="151" t="s">
        <v>7699</v>
      </c>
      <c r="H372" s="152" t="s">
        <v>8146</v>
      </c>
      <c r="I372" s="153" t="s">
        <v>7469</v>
      </c>
      <c r="J372" s="153">
        <v>-23.85</v>
      </c>
      <c r="K372" s="153">
        <v>1035.444</v>
      </c>
      <c r="L372" s="153" t="s">
        <v>7469</v>
      </c>
      <c r="M372" s="153">
        <v>-4.37</v>
      </c>
      <c r="N372" s="153">
        <v>1722.8</v>
      </c>
      <c r="O372" s="153">
        <v>3686.8330000000001</v>
      </c>
      <c r="P372" s="153">
        <v>-15.367000000000001</v>
      </c>
      <c r="Q372" s="153">
        <v>-4.2</v>
      </c>
      <c r="R372" s="153">
        <v>-109.8</v>
      </c>
      <c r="S372" s="153" t="s">
        <v>7469</v>
      </c>
      <c r="T372" s="153">
        <v>-0.39800000000000002</v>
      </c>
      <c r="U372" s="153">
        <v>-1.74</v>
      </c>
      <c r="V372" s="153">
        <v>9.7149999999999999</v>
      </c>
      <c r="W372" s="153">
        <v>-40.270000000000003</v>
      </c>
      <c r="X372" s="153">
        <v>1179.3130000000001</v>
      </c>
      <c r="Y372" s="153" t="s">
        <v>7469</v>
      </c>
      <c r="Z372" s="153" t="s">
        <v>7469</v>
      </c>
      <c r="AA372" s="153">
        <v>56.036000000000001</v>
      </c>
      <c r="AB372" s="153">
        <v>0.73799999999999999</v>
      </c>
      <c r="AC372" s="153" t="s">
        <v>7469</v>
      </c>
      <c r="AD372" s="153" t="s">
        <v>7469</v>
      </c>
      <c r="AE372" s="153" t="s">
        <v>7469</v>
      </c>
      <c r="AF372" s="153" t="s">
        <v>7469</v>
      </c>
      <c r="AG372" s="153" t="s">
        <v>7469</v>
      </c>
      <c r="AH372" s="153" t="s">
        <v>7469</v>
      </c>
      <c r="AI372" s="153" t="s">
        <v>7469</v>
      </c>
      <c r="AJ372" s="153">
        <v>25.888000000000002</v>
      </c>
      <c r="AK372" s="153" t="s">
        <v>7469</v>
      </c>
      <c r="AL372" s="153" t="s">
        <v>7469</v>
      </c>
      <c r="AM372" s="153">
        <v>-5.1719999999999997</v>
      </c>
      <c r="AN372" s="153">
        <v>79.073000000000008</v>
      </c>
      <c r="AO372" s="153" t="s">
        <v>7469</v>
      </c>
      <c r="AP372" s="153" t="s">
        <v>7469</v>
      </c>
      <c r="AQ372" s="153" t="s">
        <v>7469</v>
      </c>
      <c r="AR372" s="153">
        <v>-20.667000000000002</v>
      </c>
      <c r="AS372" s="153" t="s">
        <v>7469</v>
      </c>
      <c r="AT372" s="153" t="s">
        <v>7469</v>
      </c>
      <c r="AU372" s="153" t="s">
        <v>7469</v>
      </c>
      <c r="AV372" s="153">
        <v>138.536</v>
      </c>
      <c r="AW372" s="153" t="s">
        <v>7469</v>
      </c>
      <c r="AX372" s="153" t="s">
        <v>7469</v>
      </c>
      <c r="AY372" s="153" t="s">
        <v>7469</v>
      </c>
      <c r="AZ372" s="153" t="s">
        <v>7469</v>
      </c>
      <c r="BA372" s="153">
        <v>-3.778</v>
      </c>
      <c r="BB372" s="153">
        <v>141</v>
      </c>
      <c r="BC372" s="153" t="s">
        <v>7469</v>
      </c>
      <c r="BD372" s="153" t="s">
        <v>7469</v>
      </c>
      <c r="BE372" s="153" t="s">
        <v>7469</v>
      </c>
      <c r="BF372" s="153" t="s">
        <v>7469</v>
      </c>
      <c r="BG372" s="153">
        <v>-234.429</v>
      </c>
      <c r="BH372" s="153">
        <v>25.802</v>
      </c>
      <c r="BI372" s="153">
        <v>40.838000000000001</v>
      </c>
      <c r="BJ372" s="153" t="s">
        <v>7469</v>
      </c>
      <c r="BK372" s="153" t="s">
        <v>7469</v>
      </c>
      <c r="BL372" s="153" t="s">
        <v>7469</v>
      </c>
      <c r="BM372" s="153" t="s">
        <v>7469</v>
      </c>
      <c r="BN372" s="153">
        <v>-72.45</v>
      </c>
      <c r="BO372" s="153" t="s">
        <v>7469</v>
      </c>
      <c r="BP372" s="153">
        <v>11.981</v>
      </c>
      <c r="BQ372" s="153" t="s">
        <v>7469</v>
      </c>
      <c r="BR372" s="153" t="s">
        <v>7469</v>
      </c>
      <c r="BS372" s="153">
        <v>63.300000000000004</v>
      </c>
      <c r="BT372" s="153">
        <v>-15.654</v>
      </c>
      <c r="BU372" s="153" t="s">
        <v>7469</v>
      </c>
      <c r="BV372" s="153" t="s">
        <v>7469</v>
      </c>
      <c r="BW372" s="153" t="s">
        <v>7469</v>
      </c>
      <c r="BX372" s="153" t="s">
        <v>7469</v>
      </c>
      <c r="BY372" s="153" t="s">
        <v>7469</v>
      </c>
      <c r="BZ372" s="153" t="s">
        <v>7469</v>
      </c>
      <c r="CA372" s="153">
        <v>351.46899999999999</v>
      </c>
      <c r="CB372" s="153" t="s">
        <v>7469</v>
      </c>
      <c r="CC372" s="153">
        <v>-4.9409999999999998</v>
      </c>
      <c r="CD372" s="153" t="s">
        <v>7469</v>
      </c>
      <c r="CE372" s="153" t="s">
        <v>7469</v>
      </c>
      <c r="CF372" s="153">
        <v>-11.821</v>
      </c>
      <c r="CG372" s="153" t="s">
        <v>7469</v>
      </c>
      <c r="CH372" s="153" t="s">
        <v>7469</v>
      </c>
      <c r="CI372" s="153">
        <v>5.3689999999999998</v>
      </c>
      <c r="CJ372" s="153">
        <v>2.5270000000000001</v>
      </c>
      <c r="CK372" s="153" t="s">
        <v>7469</v>
      </c>
      <c r="CL372" s="153">
        <v>0.97599999999999998</v>
      </c>
      <c r="CM372" s="153" t="s">
        <v>7469</v>
      </c>
      <c r="CN372" s="153" t="s">
        <v>7469</v>
      </c>
      <c r="CO372" s="153" t="s">
        <v>7469</v>
      </c>
      <c r="CP372" s="153" t="s">
        <v>7469</v>
      </c>
      <c r="CQ372" s="153" t="s">
        <v>7469</v>
      </c>
      <c r="CR372" s="153" t="s">
        <v>7469</v>
      </c>
      <c r="CS372" s="153">
        <v>-29</v>
      </c>
      <c r="CT372" s="153">
        <v>-1.7370000000000001</v>
      </c>
      <c r="CU372" s="153" t="s">
        <v>7469</v>
      </c>
      <c r="CV372" s="153" t="s">
        <v>7469</v>
      </c>
      <c r="CW372" s="153" t="s">
        <v>7469</v>
      </c>
      <c r="CX372" s="153" t="s">
        <v>7469</v>
      </c>
      <c r="CY372" s="153" t="s">
        <v>7469</v>
      </c>
      <c r="CZ372" s="153" t="s">
        <v>7469</v>
      </c>
      <c r="DA372" s="153" t="s">
        <v>7469</v>
      </c>
      <c r="DB372" s="153" t="s">
        <v>7469</v>
      </c>
      <c r="DC372" s="153">
        <v>28.116</v>
      </c>
      <c r="DD372" s="153" t="s">
        <v>7469</v>
      </c>
      <c r="DE372" s="153" t="s">
        <v>7469</v>
      </c>
      <c r="DF372" s="153" t="s">
        <v>7469</v>
      </c>
      <c r="DG372" s="153">
        <v>42.078000000000003</v>
      </c>
      <c r="DH372" s="153" t="s">
        <v>7469</v>
      </c>
      <c r="DI372" s="153" t="s">
        <v>7469</v>
      </c>
      <c r="DJ372" s="153" t="s">
        <v>7469</v>
      </c>
      <c r="DK372" s="153" t="s">
        <v>7469</v>
      </c>
      <c r="DL372" s="153" t="s">
        <v>7469</v>
      </c>
      <c r="DM372" s="153" t="s">
        <v>7469</v>
      </c>
      <c r="DN372" s="153">
        <v>11.195</v>
      </c>
      <c r="DO372" s="153" t="s">
        <v>7469</v>
      </c>
      <c r="DP372" s="153" t="s">
        <v>7469</v>
      </c>
      <c r="DQ372" s="153" t="s">
        <v>7469</v>
      </c>
      <c r="DR372" s="153" t="s">
        <v>7469</v>
      </c>
      <c r="DS372" s="153" t="s">
        <v>7469</v>
      </c>
      <c r="DT372" s="153">
        <v>1.4239999999999999</v>
      </c>
      <c r="DU372" s="153" t="s">
        <v>7469</v>
      </c>
      <c r="DV372" s="153" t="s">
        <v>7469</v>
      </c>
      <c r="DW372" s="153" t="s">
        <v>7469</v>
      </c>
      <c r="DX372" s="153" t="s">
        <v>7469</v>
      </c>
      <c r="DY372" s="153" t="s">
        <v>7469</v>
      </c>
      <c r="DZ372" s="153">
        <v>-5.1230000000000002</v>
      </c>
      <c r="EA372" s="153">
        <v>40.966000000000001</v>
      </c>
      <c r="EB372" s="153" t="s">
        <v>7469</v>
      </c>
      <c r="EC372" s="153" t="s">
        <v>7469</v>
      </c>
      <c r="ED372" s="153" t="s">
        <v>7469</v>
      </c>
      <c r="EE372" s="153">
        <v>-81.5</v>
      </c>
      <c r="EF372" s="153" t="s">
        <v>7469</v>
      </c>
      <c r="EG372" s="153">
        <v>15.228</v>
      </c>
      <c r="EH372" s="153" t="s">
        <v>7469</v>
      </c>
      <c r="EI372" s="153">
        <v>3.88</v>
      </c>
      <c r="EJ372" s="153" t="s">
        <v>7469</v>
      </c>
      <c r="EK372" s="153" t="s">
        <v>7469</v>
      </c>
      <c r="EL372" s="153" t="s">
        <v>7469</v>
      </c>
      <c r="EM372" s="153">
        <v>28.183</v>
      </c>
      <c r="EN372" s="153" t="s">
        <v>7469</v>
      </c>
    </row>
    <row r="373" spans="1:144">
      <c r="C373" s="120"/>
      <c r="D373" s="103"/>
      <c r="E373" s="120" t="s">
        <v>8147</v>
      </c>
      <c r="F373" s="126" t="s">
        <v>8159</v>
      </c>
      <c r="G373" s="151" t="s">
        <v>7699</v>
      </c>
      <c r="H373" s="152" t="s">
        <v>8148</v>
      </c>
      <c r="I373" s="153" t="s">
        <v>7469</v>
      </c>
      <c r="J373" s="153">
        <v>-19.400000000000002</v>
      </c>
      <c r="K373" s="153">
        <v>1082.963</v>
      </c>
      <c r="L373" s="153" t="s">
        <v>7469</v>
      </c>
      <c r="M373" s="153">
        <v>-1.49</v>
      </c>
      <c r="N373" s="153">
        <v>2155.6</v>
      </c>
      <c r="O373" s="153">
        <v>3995.5</v>
      </c>
      <c r="P373" s="153">
        <v>-11.266999999999999</v>
      </c>
      <c r="Q373" s="153">
        <v>0.70000000000000007</v>
      </c>
      <c r="R373" s="153">
        <v>-83.033000000000001</v>
      </c>
      <c r="S373" s="153" t="s">
        <v>7469</v>
      </c>
      <c r="T373" s="153">
        <v>1.7890000000000001</v>
      </c>
      <c r="U373" s="153">
        <v>0.191</v>
      </c>
      <c r="V373" s="153">
        <v>0.69600000000000006</v>
      </c>
      <c r="W373" s="153">
        <v>-22.145</v>
      </c>
      <c r="X373" s="153">
        <v>1426.5</v>
      </c>
      <c r="Y373" s="153" t="s">
        <v>7469</v>
      </c>
      <c r="Z373" s="153" t="s">
        <v>7469</v>
      </c>
      <c r="AA373" s="153">
        <v>66.355999999999995</v>
      </c>
      <c r="AB373" s="153">
        <v>2.952</v>
      </c>
      <c r="AC373" s="153" t="s">
        <v>7469</v>
      </c>
      <c r="AD373" s="153" t="s">
        <v>7469</v>
      </c>
      <c r="AE373" s="153" t="s">
        <v>7469</v>
      </c>
      <c r="AF373" s="153" t="s">
        <v>7469</v>
      </c>
      <c r="AG373" s="153" t="s">
        <v>7469</v>
      </c>
      <c r="AH373" s="153" t="s">
        <v>7469</v>
      </c>
      <c r="AI373" s="153" t="s">
        <v>7469</v>
      </c>
      <c r="AJ373" s="153">
        <v>50.429000000000002</v>
      </c>
      <c r="AK373" s="153" t="s">
        <v>7469</v>
      </c>
      <c r="AL373" s="153" t="s">
        <v>7469</v>
      </c>
      <c r="AM373" s="153">
        <v>-2.964</v>
      </c>
      <c r="AN373" s="153">
        <v>97.536000000000001</v>
      </c>
      <c r="AO373" s="153" t="s">
        <v>7469</v>
      </c>
      <c r="AP373" s="153" t="s">
        <v>7469</v>
      </c>
      <c r="AQ373" s="153" t="s">
        <v>7469</v>
      </c>
      <c r="AR373" s="153">
        <v>0.72899999999999998</v>
      </c>
      <c r="AS373" s="153" t="s">
        <v>7469</v>
      </c>
      <c r="AT373" s="153" t="s">
        <v>7469</v>
      </c>
      <c r="AU373" s="153" t="s">
        <v>7469</v>
      </c>
      <c r="AV373" s="153">
        <v>178.714</v>
      </c>
      <c r="AW373" s="153" t="s">
        <v>7469</v>
      </c>
      <c r="AX373" s="153" t="s">
        <v>7469</v>
      </c>
      <c r="AY373" s="153" t="s">
        <v>7469</v>
      </c>
      <c r="AZ373" s="153" t="s">
        <v>7469</v>
      </c>
      <c r="BA373" s="153">
        <v>-1.444</v>
      </c>
      <c r="BB373" s="153">
        <v>145.875</v>
      </c>
      <c r="BC373" s="153" t="s">
        <v>7469</v>
      </c>
      <c r="BD373" s="153" t="s">
        <v>7469</v>
      </c>
      <c r="BE373" s="153" t="s">
        <v>7469</v>
      </c>
      <c r="BF373" s="153" t="s">
        <v>7469</v>
      </c>
      <c r="BG373" s="153">
        <v>-153.114</v>
      </c>
      <c r="BH373" s="153">
        <v>45.554000000000002</v>
      </c>
      <c r="BI373" s="153">
        <v>55.292000000000002</v>
      </c>
      <c r="BJ373" s="153" t="s">
        <v>7469</v>
      </c>
      <c r="BK373" s="153" t="s">
        <v>7469</v>
      </c>
      <c r="BL373" s="153" t="s">
        <v>7469</v>
      </c>
      <c r="BM373" s="153" t="s">
        <v>7469</v>
      </c>
      <c r="BN373" s="153">
        <v>-57.767000000000003</v>
      </c>
      <c r="BO373" s="153" t="s">
        <v>7469</v>
      </c>
      <c r="BP373" s="153">
        <v>13.839</v>
      </c>
      <c r="BQ373" s="153" t="s">
        <v>7469</v>
      </c>
      <c r="BR373" s="153" t="s">
        <v>7469</v>
      </c>
      <c r="BS373" s="153">
        <v>93.213000000000008</v>
      </c>
      <c r="BT373" s="153">
        <v>-4.0810000000000004</v>
      </c>
      <c r="BU373" s="153" t="s">
        <v>7469</v>
      </c>
      <c r="BV373" s="153" t="s">
        <v>7469</v>
      </c>
      <c r="BW373" s="153" t="s">
        <v>7469</v>
      </c>
      <c r="BX373" s="153" t="s">
        <v>7469</v>
      </c>
      <c r="BY373" s="153" t="s">
        <v>7469</v>
      </c>
      <c r="BZ373" s="153" t="s">
        <v>7469</v>
      </c>
      <c r="CA373" s="153">
        <v>493.71000000000004</v>
      </c>
      <c r="CB373" s="153" t="s">
        <v>7469</v>
      </c>
      <c r="CC373" s="153">
        <v>-3.1680000000000001</v>
      </c>
      <c r="CD373" s="153" t="s">
        <v>7469</v>
      </c>
      <c r="CE373" s="153" t="s">
        <v>7469</v>
      </c>
      <c r="CF373" s="153">
        <v>-7.8280000000000003</v>
      </c>
      <c r="CG373" s="153" t="s">
        <v>7469</v>
      </c>
      <c r="CH373" s="153" t="s">
        <v>7469</v>
      </c>
      <c r="CI373" s="153">
        <v>46.899000000000001</v>
      </c>
      <c r="CJ373" s="153">
        <v>6.3650000000000002</v>
      </c>
      <c r="CK373" s="153" t="s">
        <v>7469</v>
      </c>
      <c r="CL373" s="153">
        <v>1.952</v>
      </c>
      <c r="CM373" s="153" t="s">
        <v>7469</v>
      </c>
      <c r="CN373" s="153" t="s">
        <v>7469</v>
      </c>
      <c r="CO373" s="153" t="s">
        <v>7469</v>
      </c>
      <c r="CP373" s="153" t="s">
        <v>7469</v>
      </c>
      <c r="CQ373" s="153" t="s">
        <v>7469</v>
      </c>
      <c r="CR373" s="153" t="s">
        <v>7469</v>
      </c>
      <c r="CS373" s="153">
        <v>-17.233000000000001</v>
      </c>
      <c r="CT373" s="153">
        <v>-0.38600000000000001</v>
      </c>
      <c r="CU373" s="153" t="s">
        <v>7469</v>
      </c>
      <c r="CV373" s="153" t="s">
        <v>7469</v>
      </c>
      <c r="CW373" s="153" t="s">
        <v>7469</v>
      </c>
      <c r="CX373" s="153" t="s">
        <v>7469</v>
      </c>
      <c r="CY373" s="153" t="s">
        <v>7469</v>
      </c>
      <c r="CZ373" s="153" t="s">
        <v>7469</v>
      </c>
      <c r="DA373" s="153" t="s">
        <v>7469</v>
      </c>
      <c r="DB373" s="153" t="s">
        <v>7469</v>
      </c>
      <c r="DC373" s="153">
        <v>37.161999999999999</v>
      </c>
      <c r="DD373" s="153" t="s">
        <v>7469</v>
      </c>
      <c r="DE373" s="153" t="s">
        <v>7469</v>
      </c>
      <c r="DF373" s="153" t="s">
        <v>7469</v>
      </c>
      <c r="DG373" s="153">
        <v>62.304000000000002</v>
      </c>
      <c r="DH373" s="153" t="s">
        <v>7469</v>
      </c>
      <c r="DI373" s="153" t="s">
        <v>7469</v>
      </c>
      <c r="DJ373" s="153" t="s">
        <v>7469</v>
      </c>
      <c r="DK373" s="153" t="s">
        <v>7469</v>
      </c>
      <c r="DL373" s="153" t="s">
        <v>7469</v>
      </c>
      <c r="DM373" s="153" t="s">
        <v>7469</v>
      </c>
      <c r="DN373" s="153">
        <v>63.969000000000001</v>
      </c>
      <c r="DO373" s="153" t="s">
        <v>7469</v>
      </c>
      <c r="DP373" s="153" t="s">
        <v>7469</v>
      </c>
      <c r="DQ373" s="153" t="s">
        <v>7469</v>
      </c>
      <c r="DR373" s="153" t="s">
        <v>7469</v>
      </c>
      <c r="DS373" s="153" t="s">
        <v>7469</v>
      </c>
      <c r="DT373" s="153">
        <v>15.368</v>
      </c>
      <c r="DU373" s="153" t="s">
        <v>7469</v>
      </c>
      <c r="DV373" s="153" t="s">
        <v>7469</v>
      </c>
      <c r="DW373" s="153" t="s">
        <v>7469</v>
      </c>
      <c r="DX373" s="153" t="s">
        <v>7469</v>
      </c>
      <c r="DY373" s="153" t="s">
        <v>7469</v>
      </c>
      <c r="DZ373" s="153">
        <v>-1.643</v>
      </c>
      <c r="EA373" s="153">
        <v>55.9</v>
      </c>
      <c r="EB373" s="153" t="s">
        <v>7469</v>
      </c>
      <c r="EC373" s="153" t="s">
        <v>7469</v>
      </c>
      <c r="ED373" s="153" t="s">
        <v>7469</v>
      </c>
      <c r="EE373" s="153">
        <v>-57</v>
      </c>
      <c r="EF373" s="153" t="s">
        <v>7469</v>
      </c>
      <c r="EG373" s="153">
        <v>21.562000000000001</v>
      </c>
      <c r="EH373" s="153" t="s">
        <v>7469</v>
      </c>
      <c r="EI373" s="153">
        <v>4.407</v>
      </c>
      <c r="EJ373" s="153" t="s">
        <v>7469</v>
      </c>
      <c r="EK373" s="153" t="s">
        <v>7469</v>
      </c>
      <c r="EL373" s="153" t="s">
        <v>7469</v>
      </c>
      <c r="EM373" s="153">
        <v>39.387</v>
      </c>
      <c r="EN373" s="153" t="s">
        <v>7469</v>
      </c>
    </row>
    <row r="374" spans="1:144">
      <c r="C374" s="120"/>
      <c r="D374" s="103"/>
      <c r="E374" s="120" t="s">
        <v>8149</v>
      </c>
      <c r="F374" s="126" t="s">
        <v>8159</v>
      </c>
      <c r="G374" s="151" t="s">
        <v>7699</v>
      </c>
      <c r="H374" s="152" t="s">
        <v>8150</v>
      </c>
      <c r="I374" s="153" t="s">
        <v>7469</v>
      </c>
      <c r="J374" s="153">
        <v>-6.8470000000000004</v>
      </c>
      <c r="K374" s="153">
        <v>1132.6469999999999</v>
      </c>
      <c r="L374" s="153" t="s">
        <v>7469</v>
      </c>
      <c r="M374" s="153">
        <v>4.09</v>
      </c>
      <c r="N374" s="153">
        <v>2463.8000000000002</v>
      </c>
      <c r="O374" s="153">
        <v>4504.2</v>
      </c>
      <c r="P374" s="153" t="s">
        <v>7469</v>
      </c>
      <c r="Q374" s="153" t="s">
        <v>7469</v>
      </c>
      <c r="R374" s="153">
        <v>-15.5</v>
      </c>
      <c r="S374" s="153" t="s">
        <v>7469</v>
      </c>
      <c r="T374" s="153">
        <v>2.0870000000000002</v>
      </c>
      <c r="U374" s="153">
        <v>3.3000000000000003</v>
      </c>
      <c r="V374" s="153">
        <v>9.4</v>
      </c>
      <c r="W374" s="153">
        <v>-9.3420000000000005</v>
      </c>
      <c r="X374" s="153">
        <v>1737.625</v>
      </c>
      <c r="Y374" s="153" t="s">
        <v>7469</v>
      </c>
      <c r="Z374" s="153" t="s">
        <v>7469</v>
      </c>
      <c r="AA374" s="153">
        <v>82.775000000000006</v>
      </c>
      <c r="AB374" s="153">
        <v>10.774000000000001</v>
      </c>
      <c r="AC374" s="153" t="s">
        <v>7469</v>
      </c>
      <c r="AD374" s="153" t="s">
        <v>7469</v>
      </c>
      <c r="AE374" s="153" t="s">
        <v>7469</v>
      </c>
      <c r="AF374" s="153" t="s">
        <v>7469</v>
      </c>
      <c r="AG374" s="153" t="s">
        <v>7469</v>
      </c>
      <c r="AH374" s="153" t="s">
        <v>7469</v>
      </c>
      <c r="AI374" s="153" t="s">
        <v>7469</v>
      </c>
      <c r="AJ374" s="153">
        <v>84.376999999999995</v>
      </c>
      <c r="AK374" s="153" t="s">
        <v>7469</v>
      </c>
      <c r="AL374" s="153" t="s">
        <v>7469</v>
      </c>
      <c r="AM374" s="153">
        <v>3.3160000000000003</v>
      </c>
      <c r="AN374" s="153">
        <v>128.11500000000001</v>
      </c>
      <c r="AO374" s="153" t="s">
        <v>7469</v>
      </c>
      <c r="AP374" s="153" t="s">
        <v>7469</v>
      </c>
      <c r="AQ374" s="153" t="s">
        <v>7469</v>
      </c>
      <c r="AR374" s="153">
        <v>53.131999999999998</v>
      </c>
      <c r="AS374" s="153" t="s">
        <v>7469</v>
      </c>
      <c r="AT374" s="153" t="s">
        <v>7469</v>
      </c>
      <c r="AU374" s="153" t="s">
        <v>7469</v>
      </c>
      <c r="AV374" s="153">
        <v>230.928</v>
      </c>
      <c r="AW374" s="153" t="s">
        <v>7469</v>
      </c>
      <c r="AX374" s="153" t="s">
        <v>7469</v>
      </c>
      <c r="AY374" s="153" t="s">
        <v>7469</v>
      </c>
      <c r="AZ374" s="153" t="s">
        <v>7469</v>
      </c>
      <c r="BA374" s="153">
        <v>0.57799999999999996</v>
      </c>
      <c r="BB374" s="153">
        <v>137.30000000000001</v>
      </c>
      <c r="BC374" s="153" t="s">
        <v>7469</v>
      </c>
      <c r="BD374" s="153" t="s">
        <v>7469</v>
      </c>
      <c r="BE374" s="153" t="s">
        <v>7469</v>
      </c>
      <c r="BF374" s="153" t="s">
        <v>7469</v>
      </c>
      <c r="BG374" s="153">
        <v>-27.577000000000002</v>
      </c>
      <c r="BH374" s="153">
        <v>74.8</v>
      </c>
      <c r="BI374" s="153">
        <v>76.924999999999997</v>
      </c>
      <c r="BJ374" s="153" t="s">
        <v>7469</v>
      </c>
      <c r="BK374" s="153" t="s">
        <v>7469</v>
      </c>
      <c r="BL374" s="153" t="s">
        <v>7469</v>
      </c>
      <c r="BM374" s="153" t="s">
        <v>7469</v>
      </c>
      <c r="BN374" s="153">
        <v>-27.277000000000001</v>
      </c>
      <c r="BO374" s="153" t="s">
        <v>7469</v>
      </c>
      <c r="BP374" s="153">
        <v>14.736000000000001</v>
      </c>
      <c r="BQ374" s="153" t="s">
        <v>7469</v>
      </c>
      <c r="BR374" s="153" t="s">
        <v>7469</v>
      </c>
      <c r="BS374" s="153">
        <v>132.69999999999999</v>
      </c>
      <c r="BT374" s="153">
        <v>5.87</v>
      </c>
      <c r="BU374" s="153" t="s">
        <v>7469</v>
      </c>
      <c r="BV374" s="153" t="s">
        <v>7469</v>
      </c>
      <c r="BW374" s="153" t="s">
        <v>7469</v>
      </c>
      <c r="BX374" s="153" t="s">
        <v>7469</v>
      </c>
      <c r="BY374" s="153" t="s">
        <v>7469</v>
      </c>
      <c r="BZ374" s="153" t="s">
        <v>7469</v>
      </c>
      <c r="CA374" s="153">
        <v>722</v>
      </c>
      <c r="CB374" s="153" t="s">
        <v>7469</v>
      </c>
      <c r="CC374" s="153" t="s">
        <v>7469</v>
      </c>
      <c r="CD374" s="153" t="s">
        <v>7469</v>
      </c>
      <c r="CE374" s="153" t="s">
        <v>7469</v>
      </c>
      <c r="CF374" s="153">
        <v>-3.9980000000000002</v>
      </c>
      <c r="CG374" s="153" t="s">
        <v>7469</v>
      </c>
      <c r="CH374" s="153" t="s">
        <v>7469</v>
      </c>
      <c r="CI374" s="153">
        <v>103.905</v>
      </c>
      <c r="CJ374" s="153">
        <v>13.216000000000001</v>
      </c>
      <c r="CK374" s="153" t="s">
        <v>7469</v>
      </c>
      <c r="CL374" s="153">
        <v>3.9039999999999999</v>
      </c>
      <c r="CM374" s="153" t="s">
        <v>7469</v>
      </c>
      <c r="CN374" s="153" t="s">
        <v>7469</v>
      </c>
      <c r="CO374" s="153" t="s">
        <v>7469</v>
      </c>
      <c r="CP374" s="153" t="s">
        <v>7469</v>
      </c>
      <c r="CQ374" s="153" t="s">
        <v>7469</v>
      </c>
      <c r="CR374" s="153" t="s">
        <v>7469</v>
      </c>
      <c r="CS374" s="153">
        <v>-17.400000000000002</v>
      </c>
      <c r="CT374" s="153">
        <v>0.48199999999999998</v>
      </c>
      <c r="CU374" s="153" t="s">
        <v>7469</v>
      </c>
      <c r="CV374" s="153" t="s">
        <v>7469</v>
      </c>
      <c r="CW374" s="153" t="s">
        <v>7469</v>
      </c>
      <c r="CX374" s="153" t="s">
        <v>7469</v>
      </c>
      <c r="CY374" s="153" t="s">
        <v>7469</v>
      </c>
      <c r="CZ374" s="153" t="s">
        <v>7469</v>
      </c>
      <c r="DA374" s="153" t="s">
        <v>7469</v>
      </c>
      <c r="DB374" s="153" t="s">
        <v>7469</v>
      </c>
      <c r="DC374" s="153">
        <v>52.297000000000004</v>
      </c>
      <c r="DD374" s="153" t="s">
        <v>7469</v>
      </c>
      <c r="DE374" s="153" t="s">
        <v>7469</v>
      </c>
      <c r="DF374" s="153" t="s">
        <v>7469</v>
      </c>
      <c r="DG374" s="153">
        <v>79.106999999999999</v>
      </c>
      <c r="DH374" s="153" t="s">
        <v>7469</v>
      </c>
      <c r="DI374" s="153" t="s">
        <v>7469</v>
      </c>
      <c r="DJ374" s="153" t="s">
        <v>7469</v>
      </c>
      <c r="DK374" s="153" t="s">
        <v>7469</v>
      </c>
      <c r="DL374" s="153" t="s">
        <v>7469</v>
      </c>
      <c r="DM374" s="153" t="s">
        <v>7469</v>
      </c>
      <c r="DN374" s="153">
        <v>113.77</v>
      </c>
      <c r="DO374" s="153" t="s">
        <v>7469</v>
      </c>
      <c r="DP374" s="153" t="s">
        <v>7469</v>
      </c>
      <c r="DQ374" s="153" t="s">
        <v>7469</v>
      </c>
      <c r="DR374" s="153" t="s">
        <v>7469</v>
      </c>
      <c r="DS374" s="153" t="s">
        <v>7469</v>
      </c>
      <c r="DT374" s="153">
        <v>42.58</v>
      </c>
      <c r="DU374" s="153" t="s">
        <v>7469</v>
      </c>
      <c r="DV374" s="153" t="s">
        <v>7469</v>
      </c>
      <c r="DW374" s="153" t="s">
        <v>7469</v>
      </c>
      <c r="DX374" s="153" t="s">
        <v>7469</v>
      </c>
      <c r="DY374" s="153" t="s">
        <v>7469</v>
      </c>
      <c r="DZ374" s="153">
        <v>9.7000000000000003E-2</v>
      </c>
      <c r="EA374" s="153">
        <v>71.305000000000007</v>
      </c>
      <c r="EB374" s="153" t="s">
        <v>7469</v>
      </c>
      <c r="EC374" s="153" t="s">
        <v>7469</v>
      </c>
      <c r="ED374" s="153" t="s">
        <v>7469</v>
      </c>
      <c r="EE374" s="153">
        <v>-42.25</v>
      </c>
      <c r="EF374" s="153" t="s">
        <v>7469</v>
      </c>
      <c r="EG374" s="153">
        <v>33.087000000000003</v>
      </c>
      <c r="EH374" s="153" t="s">
        <v>7469</v>
      </c>
      <c r="EI374" s="153" t="s">
        <v>7469</v>
      </c>
      <c r="EJ374" s="153" t="s">
        <v>7469</v>
      </c>
      <c r="EK374" s="153" t="s">
        <v>7469</v>
      </c>
      <c r="EL374" s="153" t="s">
        <v>7469</v>
      </c>
      <c r="EM374" s="153">
        <v>54.279000000000003</v>
      </c>
      <c r="EN374" s="153" t="s">
        <v>7469</v>
      </c>
    </row>
    <row r="375" spans="1:144">
      <c r="A375" s="99" t="s">
        <v>8160</v>
      </c>
      <c r="C375" s="120"/>
      <c r="D375" s="129" t="s">
        <v>8161</v>
      </c>
      <c r="E375" s="120"/>
      <c r="F375" s="126"/>
      <c r="G375" s="151"/>
      <c r="H375" s="152"/>
      <c r="I375" s="153"/>
      <c r="J375" s="153"/>
      <c r="K375" s="153"/>
      <c r="L375" s="153"/>
      <c r="M375" s="153"/>
      <c r="N375" s="153"/>
      <c r="O375" s="153"/>
      <c r="P375" s="153"/>
      <c r="Q375" s="153"/>
      <c r="R375" s="153"/>
      <c r="S375" s="153"/>
      <c r="T375" s="153"/>
      <c r="U375" s="153"/>
      <c r="V375" s="153"/>
      <c r="W375" s="153"/>
      <c r="X375" s="153"/>
      <c r="Y375" s="153"/>
      <c r="Z375" s="153"/>
      <c r="AA375" s="153"/>
      <c r="AB375" s="153"/>
      <c r="AC375" s="153"/>
      <c r="AD375" s="153"/>
      <c r="AE375" s="153"/>
      <c r="AF375" s="153"/>
      <c r="AG375" s="153"/>
      <c r="AH375" s="153"/>
      <c r="AI375" s="153"/>
      <c r="AJ375" s="153"/>
      <c r="AK375" s="153"/>
      <c r="AL375" s="153"/>
      <c r="AM375" s="153"/>
      <c r="AN375" s="153"/>
      <c r="AO375" s="153"/>
      <c r="AP375" s="153"/>
      <c r="AQ375" s="153"/>
      <c r="AR375" s="153"/>
      <c r="AS375" s="153"/>
      <c r="AT375" s="153"/>
      <c r="AU375" s="153"/>
      <c r="AV375" s="153"/>
      <c r="AW375" s="153"/>
      <c r="AX375" s="153"/>
      <c r="AY375" s="153"/>
      <c r="AZ375" s="153"/>
      <c r="BA375" s="153"/>
      <c r="BB375" s="153"/>
      <c r="BC375" s="153"/>
      <c r="BD375" s="153"/>
      <c r="BE375" s="153"/>
      <c r="BF375" s="153"/>
      <c r="BG375" s="153"/>
      <c r="BH375" s="153"/>
      <c r="BI375" s="153"/>
      <c r="BJ375" s="153"/>
      <c r="BK375" s="153"/>
      <c r="BL375" s="153"/>
      <c r="BM375" s="153"/>
      <c r="BN375" s="153"/>
      <c r="BO375" s="153"/>
      <c r="BP375" s="153"/>
      <c r="BQ375" s="153"/>
      <c r="BR375" s="153"/>
      <c r="BS375" s="153"/>
      <c r="BT375" s="153"/>
      <c r="BU375" s="153"/>
      <c r="BV375" s="153"/>
      <c r="BW375" s="153"/>
      <c r="BX375" s="153"/>
      <c r="BY375" s="153"/>
      <c r="BZ375" s="153"/>
      <c r="CA375" s="153"/>
      <c r="CB375" s="153"/>
      <c r="CC375" s="153"/>
      <c r="CD375" s="153"/>
      <c r="CE375" s="153"/>
      <c r="CF375" s="153"/>
      <c r="CG375" s="153"/>
      <c r="CH375" s="153"/>
      <c r="CI375" s="153"/>
      <c r="CJ375" s="153"/>
      <c r="CK375" s="153"/>
      <c r="CL375" s="153"/>
      <c r="CM375" s="153"/>
      <c r="CN375" s="153"/>
      <c r="CO375" s="153"/>
      <c r="CP375" s="153"/>
      <c r="CQ375" s="153"/>
      <c r="CR375" s="153"/>
      <c r="CS375" s="153"/>
      <c r="CT375" s="153"/>
      <c r="CU375" s="153"/>
      <c r="CV375" s="153"/>
      <c r="CW375" s="153"/>
      <c r="CX375" s="153"/>
      <c r="CY375" s="153"/>
      <c r="CZ375" s="153"/>
      <c r="DA375" s="153"/>
      <c r="DB375" s="153"/>
      <c r="DC375" s="153"/>
      <c r="DD375" s="153"/>
      <c r="DE375" s="153"/>
      <c r="DF375" s="153"/>
      <c r="DG375" s="153"/>
      <c r="DH375" s="153"/>
      <c r="DI375" s="153"/>
      <c r="DJ375" s="153"/>
      <c r="DK375" s="153"/>
      <c r="DL375" s="153"/>
      <c r="DM375" s="153"/>
      <c r="DN375" s="153"/>
      <c r="DO375" s="153"/>
      <c r="DP375" s="153"/>
      <c r="DQ375" s="153"/>
      <c r="DR375" s="153"/>
      <c r="DS375" s="153"/>
      <c r="DT375" s="153"/>
      <c r="DU375" s="153"/>
      <c r="DV375" s="153"/>
      <c r="DW375" s="153"/>
      <c r="DX375" s="153"/>
      <c r="DY375" s="153"/>
      <c r="DZ375" s="153"/>
      <c r="EA375" s="153"/>
      <c r="EB375" s="153"/>
      <c r="EC375" s="153"/>
      <c r="ED375" s="153"/>
      <c r="EE375" s="153"/>
      <c r="EF375" s="153"/>
      <c r="EG375" s="153"/>
      <c r="EH375" s="153"/>
      <c r="EI375" s="153"/>
      <c r="EJ375" s="153"/>
      <c r="EK375" s="153"/>
      <c r="EL375" s="153"/>
      <c r="EM375" s="153"/>
      <c r="EN375" s="153"/>
    </row>
    <row r="376" spans="1:144">
      <c r="C376" s="120"/>
      <c r="D376" s="103"/>
      <c r="E376" s="120" t="s">
        <v>8088</v>
      </c>
      <c r="F376" s="126" t="s">
        <v>8162</v>
      </c>
      <c r="G376" s="151" t="s">
        <v>8090</v>
      </c>
      <c r="H376" s="152" t="s">
        <v>8091</v>
      </c>
      <c r="I376" s="153">
        <v>324.63069999999999</v>
      </c>
      <c r="J376" s="153">
        <v>-10.195</v>
      </c>
      <c r="K376" s="153">
        <v>913.8</v>
      </c>
      <c r="L376" s="153">
        <v>-19.300999999999998</v>
      </c>
      <c r="M376" s="153">
        <v>-7.5540000000000003</v>
      </c>
      <c r="N376" s="153">
        <v>-154</v>
      </c>
      <c r="O376" s="153">
        <v>1702</v>
      </c>
      <c r="P376" s="153">
        <v>2.476</v>
      </c>
      <c r="Q376" s="153">
        <v>-6.8689999999999998</v>
      </c>
      <c r="R376" s="153">
        <v>283</v>
      </c>
      <c r="S376" s="153">
        <v>-5.5789</v>
      </c>
      <c r="T376" s="153">
        <v>0.64280000000000004</v>
      </c>
      <c r="U376" s="153">
        <v>-4.9640000000000004</v>
      </c>
      <c r="V376" s="153">
        <v>9.0139999999999993</v>
      </c>
      <c r="W376" s="153">
        <v>5.3611000000000004</v>
      </c>
      <c r="X376" s="153">
        <v>231</v>
      </c>
      <c r="Y376" s="153">
        <v>0.3569</v>
      </c>
      <c r="Z376" s="153">
        <v>12.3834</v>
      </c>
      <c r="AA376" s="153">
        <v>22.579799999999999</v>
      </c>
      <c r="AB376" s="153">
        <v>3.2363</v>
      </c>
      <c r="AC376" s="153">
        <v>-2.4005999999999998</v>
      </c>
      <c r="AD376" s="153">
        <v>-27.638999999999999</v>
      </c>
      <c r="AE376" s="153">
        <v>-0.14360000000000001</v>
      </c>
      <c r="AF376" s="153">
        <v>17.1754</v>
      </c>
      <c r="AG376" s="153">
        <v>6.0991</v>
      </c>
      <c r="AH376" s="153">
        <v>0.55830000000000002</v>
      </c>
      <c r="AI376" s="153">
        <v>26.545500000000001</v>
      </c>
      <c r="AJ376" s="153">
        <v>-53.037999999999997</v>
      </c>
      <c r="AK376" s="153">
        <v>1.8104</v>
      </c>
      <c r="AL376" s="153">
        <v>2.66</v>
      </c>
      <c r="AM376" s="153">
        <v>-3.8753000000000002</v>
      </c>
      <c r="AN376" s="153">
        <v>95.633200000000002</v>
      </c>
      <c r="AO376" s="153">
        <v>5.0247999999999999</v>
      </c>
      <c r="AP376" s="153">
        <v>14.489800000000001</v>
      </c>
      <c r="AQ376" s="153">
        <v>-2.2012999999999998</v>
      </c>
      <c r="AR376" s="153">
        <v>47.292000000000002</v>
      </c>
      <c r="AS376" s="153">
        <v>2.7084999999999999</v>
      </c>
      <c r="AT376" s="153">
        <v>1.3938999999999999</v>
      </c>
      <c r="AU376" s="153">
        <v>2.1029</v>
      </c>
      <c r="AV376" s="153">
        <v>69.316000000000003</v>
      </c>
      <c r="AW376" s="153" t="s">
        <v>7469</v>
      </c>
      <c r="AX376" s="153">
        <v>-5.8179999999999996</v>
      </c>
      <c r="AY376" s="153" t="s">
        <v>7469</v>
      </c>
      <c r="AZ376" s="153">
        <v>11.8111</v>
      </c>
      <c r="BA376" s="153">
        <v>-3.2713000000000001</v>
      </c>
      <c r="BB376" s="153">
        <v>3.6429999999999998</v>
      </c>
      <c r="BC376" s="153">
        <v>-0.88200000000000001</v>
      </c>
      <c r="BD376" s="153">
        <v>-9.2059999999999995</v>
      </c>
      <c r="BE376" s="153">
        <v>-1.3621000000000001</v>
      </c>
      <c r="BF376" s="153">
        <v>0.53639999999999999</v>
      </c>
      <c r="BG376" s="153" t="s">
        <v>7469</v>
      </c>
      <c r="BH376" s="153">
        <v>-40.613</v>
      </c>
      <c r="BI376" s="153">
        <v>-9.6999999999999993</v>
      </c>
      <c r="BJ376" s="153">
        <v>2.7930000000000001</v>
      </c>
      <c r="BK376" s="153">
        <v>-2.8500999999999999</v>
      </c>
      <c r="BL376" s="153">
        <v>7.0152999999999999</v>
      </c>
      <c r="BM376" s="153">
        <v>2.794</v>
      </c>
      <c r="BN376" s="153">
        <v>-69.980999999999995</v>
      </c>
      <c r="BO376" s="153">
        <v>-1.6614</v>
      </c>
      <c r="BP376" s="153">
        <v>-2.0775000000000001</v>
      </c>
      <c r="BQ376" s="153">
        <v>-0.26350000000000001</v>
      </c>
      <c r="BR376" s="153">
        <v>-3.5710999999999999</v>
      </c>
      <c r="BS376" s="153">
        <v>-72.581000000000003</v>
      </c>
      <c r="BT376" s="153">
        <v>-14.0871</v>
      </c>
      <c r="BU376" s="153">
        <v>7.7271000000000001</v>
      </c>
      <c r="BV376" s="153">
        <v>-3.6533000000000002</v>
      </c>
      <c r="BW376" s="153" t="s">
        <v>7469</v>
      </c>
      <c r="BX376" s="153">
        <v>10.6371</v>
      </c>
      <c r="BY376" s="153">
        <v>-1.0176000000000001</v>
      </c>
      <c r="BZ376" s="153" t="s">
        <v>7469</v>
      </c>
      <c r="CA376" s="153">
        <v>-131.44</v>
      </c>
      <c r="CB376" s="153">
        <v>2.1499000000000001</v>
      </c>
      <c r="CC376" s="153" t="s">
        <v>7469</v>
      </c>
      <c r="CD376" s="153">
        <v>0.4803</v>
      </c>
      <c r="CE376" s="153">
        <v>-2.2621000000000002</v>
      </c>
      <c r="CF376" s="153">
        <v>-1.0995999999999999</v>
      </c>
      <c r="CG376" s="153">
        <v>-1.6709000000000001</v>
      </c>
      <c r="CH376" s="153">
        <v>0.44359999999999999</v>
      </c>
      <c r="CI376" s="153">
        <v>-151.3117</v>
      </c>
      <c r="CJ376" s="153" t="s">
        <v>7469</v>
      </c>
      <c r="CK376" s="153" t="s">
        <v>7469</v>
      </c>
      <c r="CL376" s="153" t="s">
        <v>7469</v>
      </c>
      <c r="CM376" s="153" t="s">
        <v>7469</v>
      </c>
      <c r="CN376" s="153" t="s">
        <v>7469</v>
      </c>
      <c r="CO376" s="153">
        <v>8.1931999999999992</v>
      </c>
      <c r="CP376" s="153">
        <v>23.675000000000001</v>
      </c>
      <c r="CQ376" s="153">
        <v>-2.3334999999999999</v>
      </c>
      <c r="CR376" s="153" t="s">
        <v>7469</v>
      </c>
      <c r="CS376" s="153">
        <v>2.4E-2</v>
      </c>
      <c r="CT376" s="153">
        <v>-2.2993000000000001</v>
      </c>
      <c r="CU376" s="153">
        <v>-0.65039999999999998</v>
      </c>
      <c r="CV376" s="153" t="s">
        <v>7469</v>
      </c>
      <c r="CW376" s="153" t="s">
        <v>7469</v>
      </c>
      <c r="CX376" s="153" t="s">
        <v>7469</v>
      </c>
      <c r="CY376" s="153">
        <v>16.093399999999999</v>
      </c>
      <c r="CZ376" s="153">
        <v>3.3620000000000001</v>
      </c>
      <c r="DA376" s="153">
        <v>1.3935999999999999</v>
      </c>
      <c r="DB376" s="153" t="s">
        <v>7469</v>
      </c>
      <c r="DC376" s="153">
        <v>13.564500000000001</v>
      </c>
      <c r="DD376" s="153">
        <v>0.2407</v>
      </c>
      <c r="DE376" s="153">
        <v>-9.3231999999999999</v>
      </c>
      <c r="DF376" s="153" t="s">
        <v>7469</v>
      </c>
      <c r="DG376" s="153">
        <v>18.238099999999999</v>
      </c>
      <c r="DH376" s="153">
        <v>-12.3734</v>
      </c>
      <c r="DI376" s="153">
        <v>1.4162999999999999</v>
      </c>
      <c r="DJ376" s="153" t="s">
        <v>7469</v>
      </c>
      <c r="DK376" s="153">
        <v>2.3300000000000001E-2</v>
      </c>
      <c r="DL376" s="153">
        <v>-7.3018000000000001</v>
      </c>
      <c r="DM376" s="153">
        <v>4.6157000000000004</v>
      </c>
      <c r="DN376" s="153">
        <v>516.73850000000004</v>
      </c>
      <c r="DO376" s="153">
        <v>99.89</v>
      </c>
      <c r="DP376" s="153">
        <v>-4.5136000000000003</v>
      </c>
      <c r="DQ376" s="153">
        <v>3.6215000000000002</v>
      </c>
      <c r="DR376" s="153" t="s">
        <v>7469</v>
      </c>
      <c r="DS376" s="153" t="s">
        <v>7469</v>
      </c>
      <c r="DT376" s="153">
        <v>11.009499999999999</v>
      </c>
      <c r="DU376" s="153">
        <v>3.0061</v>
      </c>
      <c r="DV376" s="153">
        <v>-0.2366</v>
      </c>
      <c r="DW376" s="153" t="s">
        <v>7469</v>
      </c>
      <c r="DX376" s="153">
        <v>3.6579999999999999</v>
      </c>
      <c r="DY376" s="153">
        <v>-8.4094999999999995</v>
      </c>
      <c r="DZ376" s="153">
        <v>-10.3827</v>
      </c>
      <c r="EA376" s="153">
        <v>27.473500000000001</v>
      </c>
      <c r="EB376" s="153">
        <v>2.4094000000000002</v>
      </c>
      <c r="EC376" s="153">
        <v>27.765999999999998</v>
      </c>
      <c r="ED376" s="153">
        <v>2.1168</v>
      </c>
      <c r="EE376" s="153" t="s">
        <v>7469</v>
      </c>
      <c r="EF376" s="153">
        <v>2.8597000000000001</v>
      </c>
      <c r="EG376" s="153">
        <v>7.5282999999999998</v>
      </c>
      <c r="EH376" s="153">
        <v>0.29449999999999998</v>
      </c>
      <c r="EI376" s="153">
        <v>2.0735000000000001</v>
      </c>
      <c r="EJ376" s="153" t="s">
        <v>7469</v>
      </c>
      <c r="EK376" s="153">
        <v>-3.7565</v>
      </c>
      <c r="EL376" s="153">
        <v>-6.5600000000000006E-2</v>
      </c>
      <c r="EM376" s="153">
        <v>18.569099999999999</v>
      </c>
      <c r="EN376" s="153">
        <v>7.6360999999999999</v>
      </c>
    </row>
    <row r="377" spans="1:144">
      <c r="C377" s="120"/>
      <c r="D377" s="103"/>
      <c r="E377" s="120" t="s">
        <v>8092</v>
      </c>
      <c r="F377" s="126" t="s">
        <v>8162</v>
      </c>
      <c r="G377" s="151" t="s">
        <v>8090</v>
      </c>
      <c r="H377" s="152" t="s">
        <v>8091</v>
      </c>
      <c r="I377" s="153">
        <v>345.72680000000003</v>
      </c>
      <c r="J377" s="153">
        <v>-8.9779999999999998</v>
      </c>
      <c r="K377" s="153">
        <v>881.8</v>
      </c>
      <c r="L377" s="153">
        <v>-17.669</v>
      </c>
      <c r="M377" s="153">
        <v>3.01</v>
      </c>
      <c r="N377" s="153">
        <v>158</v>
      </c>
      <c r="O377" s="153">
        <v>1803</v>
      </c>
      <c r="P377" s="153">
        <v>4.5069999999999997</v>
      </c>
      <c r="Q377" s="153">
        <v>-13.5197</v>
      </c>
      <c r="R377" s="153">
        <v>60</v>
      </c>
      <c r="S377" s="153">
        <v>-2.6133999999999999</v>
      </c>
      <c r="T377" s="153">
        <v>-1.3517999999999999</v>
      </c>
      <c r="U377" s="153">
        <v>-6.2009999999999996</v>
      </c>
      <c r="V377" s="153">
        <v>5.0250000000000004</v>
      </c>
      <c r="W377" s="153">
        <v>8.0154999999999994</v>
      </c>
      <c r="X377" s="153">
        <v>351</v>
      </c>
      <c r="Y377" s="153">
        <v>0.37290000000000001</v>
      </c>
      <c r="Z377" s="153">
        <v>9.9169999999999998</v>
      </c>
      <c r="AA377" s="153">
        <v>26.760400000000001</v>
      </c>
      <c r="AB377" s="153">
        <v>6.9229000000000003</v>
      </c>
      <c r="AC377" s="153">
        <v>-1.601</v>
      </c>
      <c r="AD377" s="153">
        <v>-7.5061999999999998</v>
      </c>
      <c r="AE377" s="153">
        <v>0.1527</v>
      </c>
      <c r="AF377" s="153">
        <v>23.715</v>
      </c>
      <c r="AG377" s="153">
        <v>7.7952000000000004</v>
      </c>
      <c r="AH377" s="153">
        <v>0.15160000000000001</v>
      </c>
      <c r="AI377" s="153">
        <v>14.7593</v>
      </c>
      <c r="AJ377" s="153">
        <v>-45.994999999999997</v>
      </c>
      <c r="AK377" s="153">
        <v>2.7006999999999999</v>
      </c>
      <c r="AL377" s="153">
        <v>3.5135000000000001</v>
      </c>
      <c r="AM377" s="153">
        <v>-7.6539000000000001</v>
      </c>
      <c r="AN377" s="153">
        <v>73.697800000000001</v>
      </c>
      <c r="AO377" s="153">
        <v>5.8887</v>
      </c>
      <c r="AP377" s="153">
        <v>14.9292</v>
      </c>
      <c r="AQ377" s="153">
        <v>-3.9340999999999999</v>
      </c>
      <c r="AR377" s="153">
        <v>62.283999999999999</v>
      </c>
      <c r="AS377" s="153">
        <v>1.4523999999999999</v>
      </c>
      <c r="AT377" s="153">
        <v>-3.1084999999999998</v>
      </c>
      <c r="AU377" s="153">
        <v>4.335</v>
      </c>
      <c r="AV377" s="153">
        <v>107.6597</v>
      </c>
      <c r="AW377" s="153" t="s">
        <v>7469</v>
      </c>
      <c r="AX377" s="153" t="s">
        <v>7469</v>
      </c>
      <c r="AY377" s="153" t="s">
        <v>7469</v>
      </c>
      <c r="AZ377" s="153">
        <v>2.0556999999999999</v>
      </c>
      <c r="BA377" s="153">
        <v>-4.5605000000000002</v>
      </c>
      <c r="BB377" s="153">
        <v>4.1429999999999998</v>
      </c>
      <c r="BC377" s="153">
        <v>-0.70599999999999996</v>
      </c>
      <c r="BD377" s="153">
        <v>-9.7910000000000004</v>
      </c>
      <c r="BE377" s="153">
        <v>-0.7117</v>
      </c>
      <c r="BF377" s="153">
        <v>0.1946</v>
      </c>
      <c r="BG377" s="153" t="s">
        <v>7469</v>
      </c>
      <c r="BH377" s="153">
        <v>-36.204999999999998</v>
      </c>
      <c r="BI377" s="153">
        <v>-125.532</v>
      </c>
      <c r="BJ377" s="153">
        <v>2.5651999999999999</v>
      </c>
      <c r="BK377" s="153">
        <v>-2.6551</v>
      </c>
      <c r="BL377" s="153">
        <v>19.7544</v>
      </c>
      <c r="BM377" s="153">
        <v>2.9958</v>
      </c>
      <c r="BN377" s="153">
        <v>-48.731999999999999</v>
      </c>
      <c r="BO377" s="153">
        <v>-1.4993000000000001</v>
      </c>
      <c r="BP377" s="153">
        <v>-3.1572</v>
      </c>
      <c r="BQ377" s="153">
        <v>1.3208</v>
      </c>
      <c r="BR377" s="153">
        <v>-4.3406000000000002</v>
      </c>
      <c r="BS377" s="153">
        <v>-90.799000000000007</v>
      </c>
      <c r="BT377" s="153">
        <v>-10.2281</v>
      </c>
      <c r="BU377" s="153">
        <v>10.006399999999999</v>
      </c>
      <c r="BV377" s="153">
        <v>-4.3601999999999999</v>
      </c>
      <c r="BW377" s="153" t="s">
        <v>7469</v>
      </c>
      <c r="BX377" s="153">
        <v>11.246499999999999</v>
      </c>
      <c r="BY377" s="153">
        <v>-3.3525</v>
      </c>
      <c r="BZ377" s="153">
        <v>-225.20599999999999</v>
      </c>
      <c r="CA377" s="153">
        <v>-136.864</v>
      </c>
      <c r="CB377" s="153">
        <v>1.9699</v>
      </c>
      <c r="CC377" s="153">
        <v>-0.1159</v>
      </c>
      <c r="CD377" s="153">
        <v>1.6292</v>
      </c>
      <c r="CE377" s="153">
        <v>-2.7307000000000001</v>
      </c>
      <c r="CF377" s="153">
        <v>6.1885000000000003</v>
      </c>
      <c r="CG377" s="153">
        <v>-2.7454999999999998</v>
      </c>
      <c r="CH377" s="153">
        <v>0.65029999999999999</v>
      </c>
      <c r="CI377" s="153">
        <v>-102.6819</v>
      </c>
      <c r="CJ377" s="153" t="s">
        <v>7469</v>
      </c>
      <c r="CK377" s="153" t="s">
        <v>7469</v>
      </c>
      <c r="CL377" s="153" t="s">
        <v>7469</v>
      </c>
      <c r="CM377" s="153">
        <v>3.0360999999999998</v>
      </c>
      <c r="CN377" s="153" t="s">
        <v>7469</v>
      </c>
      <c r="CO377" s="153">
        <v>7.9584999999999999</v>
      </c>
      <c r="CP377" s="153">
        <v>23.1586</v>
      </c>
      <c r="CQ377" s="153">
        <v>-1.7712000000000001</v>
      </c>
      <c r="CR377" s="153" t="s">
        <v>7469</v>
      </c>
      <c r="CS377" s="153">
        <v>14.189</v>
      </c>
      <c r="CT377" s="153">
        <v>6.8900000000000003E-2</v>
      </c>
      <c r="CU377" s="153">
        <v>-1.5725</v>
      </c>
      <c r="CV377" s="153" t="s">
        <v>7469</v>
      </c>
      <c r="CW377" s="153" t="s">
        <v>7469</v>
      </c>
      <c r="CX377" s="153" t="s">
        <v>7469</v>
      </c>
      <c r="CY377" s="153">
        <v>15.8148</v>
      </c>
      <c r="CZ377" s="153">
        <v>4.1113999999999997</v>
      </c>
      <c r="DA377" s="153">
        <v>0.58360000000000001</v>
      </c>
      <c r="DB377" s="153" t="s">
        <v>7469</v>
      </c>
      <c r="DC377" s="153">
        <v>13.8262</v>
      </c>
      <c r="DD377" s="153">
        <v>-0.36199999999999999</v>
      </c>
      <c r="DE377" s="153">
        <v>-10.085699999999999</v>
      </c>
      <c r="DF377" s="153" t="s">
        <v>7469</v>
      </c>
      <c r="DG377" s="153">
        <v>22.952400000000001</v>
      </c>
      <c r="DH377" s="153">
        <v>-1.4841</v>
      </c>
      <c r="DI377" s="153">
        <v>0.15210000000000001</v>
      </c>
      <c r="DJ377" s="153" t="s">
        <v>7469</v>
      </c>
      <c r="DK377" s="153">
        <v>0.91</v>
      </c>
      <c r="DL377" s="153">
        <v>-9.5668000000000006</v>
      </c>
      <c r="DM377" s="153">
        <v>1.1424000000000001</v>
      </c>
      <c r="DN377" s="153">
        <v>516.29750000000001</v>
      </c>
      <c r="DO377" s="153">
        <v>-106.88120000000001</v>
      </c>
      <c r="DP377" s="153">
        <v>-5.2514000000000003</v>
      </c>
      <c r="DQ377" s="153">
        <v>0.87039999999999995</v>
      </c>
      <c r="DR377" s="153" t="s">
        <v>7469</v>
      </c>
      <c r="DS377" s="153">
        <v>1.1763999999999999</v>
      </c>
      <c r="DT377" s="153">
        <v>13.1845</v>
      </c>
      <c r="DU377" s="153">
        <v>-34.394199999999998</v>
      </c>
      <c r="DV377" s="153">
        <v>-0.58099999999999996</v>
      </c>
      <c r="DW377" s="153" t="s">
        <v>7469</v>
      </c>
      <c r="DX377" s="153">
        <v>1.8209</v>
      </c>
      <c r="DY377" s="153">
        <v>-7.2895000000000003</v>
      </c>
      <c r="DZ377" s="153">
        <v>-8.5129999999999999</v>
      </c>
      <c r="EA377" s="153">
        <v>32.3369</v>
      </c>
      <c r="EB377" s="153">
        <v>2.3946999999999998</v>
      </c>
      <c r="EC377" s="153">
        <v>29.0928</v>
      </c>
      <c r="ED377" s="153">
        <v>3.2471000000000001</v>
      </c>
      <c r="EE377" s="153">
        <v>-0.25659999999999999</v>
      </c>
      <c r="EF377" s="153">
        <v>1.5203</v>
      </c>
      <c r="EG377" s="153">
        <v>7.5625999999999998</v>
      </c>
      <c r="EH377" s="153">
        <v>-0.75760000000000005</v>
      </c>
      <c r="EI377" s="153">
        <v>3.7065999999999999</v>
      </c>
      <c r="EJ377" s="153" t="s">
        <v>7469</v>
      </c>
      <c r="EK377" s="153">
        <v>-4.4379999999999997</v>
      </c>
      <c r="EL377" s="153">
        <v>-0.3861</v>
      </c>
      <c r="EM377" s="153">
        <v>27.622299999999999</v>
      </c>
      <c r="EN377" s="153">
        <v>4.9077999999999999</v>
      </c>
    </row>
    <row r="378" spans="1:144">
      <c r="C378" s="120"/>
      <c r="D378" s="103"/>
      <c r="E378" s="120" t="s">
        <v>8093</v>
      </c>
      <c r="F378" s="126" t="s">
        <v>8162</v>
      </c>
      <c r="G378" s="151" t="s">
        <v>8090</v>
      </c>
      <c r="H378" s="152" t="s">
        <v>8091</v>
      </c>
      <c r="I378" s="153">
        <v>369.7808</v>
      </c>
      <c r="J378" s="153">
        <v>-9.0289999999999999</v>
      </c>
      <c r="K378" s="153">
        <v>904.2</v>
      </c>
      <c r="L378" s="153">
        <v>-15.742000000000001</v>
      </c>
      <c r="M378" s="153">
        <v>11.778</v>
      </c>
      <c r="N378" s="153">
        <v>355</v>
      </c>
      <c r="O378" s="153">
        <v>1441</v>
      </c>
      <c r="P378" s="153">
        <v>-6.5229999999999997</v>
      </c>
      <c r="Q378" s="153">
        <v>-5.2031999999999998</v>
      </c>
      <c r="R378" s="153">
        <v>-149</v>
      </c>
      <c r="S378" s="153">
        <v>-2.0234999999999999</v>
      </c>
      <c r="T378" s="153">
        <v>-2.8386</v>
      </c>
      <c r="U378" s="153">
        <v>-3.7450000000000001</v>
      </c>
      <c r="V378" s="153">
        <v>0.29699999999999999</v>
      </c>
      <c r="W378" s="153">
        <v>22.4693</v>
      </c>
      <c r="X378" s="153">
        <v>531.79999999999995</v>
      </c>
      <c r="Y378" s="153">
        <v>0.47720000000000001</v>
      </c>
      <c r="Z378" s="153">
        <v>17.4846</v>
      </c>
      <c r="AA378" s="153">
        <v>42.287500000000001</v>
      </c>
      <c r="AB378" s="153">
        <v>2.3348</v>
      </c>
      <c r="AC378" s="153">
        <v>-2.6760000000000002</v>
      </c>
      <c r="AD378" s="153">
        <v>-3.7280000000000002</v>
      </c>
      <c r="AE378" s="153">
        <v>-0.54279999999999995</v>
      </c>
      <c r="AF378" s="153">
        <v>21.415099999999999</v>
      </c>
      <c r="AG378" s="153">
        <v>10.1233</v>
      </c>
      <c r="AH378" s="153" t="s">
        <v>7469</v>
      </c>
      <c r="AI378" s="153">
        <v>13.3459</v>
      </c>
      <c r="AJ378" s="153">
        <v>-74.099000000000004</v>
      </c>
      <c r="AK378" s="153">
        <v>1.9206000000000001</v>
      </c>
      <c r="AL378" s="153">
        <v>2.0337000000000001</v>
      </c>
      <c r="AM378" s="153">
        <v>-8.3472000000000008</v>
      </c>
      <c r="AN378" s="153">
        <v>89.368300000000005</v>
      </c>
      <c r="AO378" s="153">
        <v>11.943300000000001</v>
      </c>
      <c r="AP378" s="153">
        <v>9.8363999999999994</v>
      </c>
      <c r="AQ378" s="153">
        <v>-3.9005000000000001</v>
      </c>
      <c r="AR378" s="153">
        <v>6.0060000000000002</v>
      </c>
      <c r="AS378" s="153">
        <v>4.1494999999999997</v>
      </c>
      <c r="AT378" s="153">
        <v>-1.0521</v>
      </c>
      <c r="AU378" s="153">
        <v>3.5828000000000002</v>
      </c>
      <c r="AV378" s="153">
        <v>124.5063</v>
      </c>
      <c r="AW378" s="153" t="s">
        <v>7469</v>
      </c>
      <c r="AX378" s="153">
        <v>-3.3372000000000002</v>
      </c>
      <c r="AY378" s="153" t="s">
        <v>7469</v>
      </c>
      <c r="AZ378" s="153">
        <v>1.1556</v>
      </c>
      <c r="BA378" s="153">
        <v>-4.7144000000000004</v>
      </c>
      <c r="BB378" s="153">
        <v>10.708</v>
      </c>
      <c r="BC378" s="153">
        <v>-1.7749999999999999</v>
      </c>
      <c r="BD378" s="153">
        <v>-11.331</v>
      </c>
      <c r="BE378" s="153">
        <v>-0.51419999999999999</v>
      </c>
      <c r="BF378" s="153">
        <v>-8.9300000000000004E-2</v>
      </c>
      <c r="BG378" s="153">
        <v>-74.983999999999995</v>
      </c>
      <c r="BH378" s="153">
        <v>-24.902999999999999</v>
      </c>
      <c r="BI378" s="153">
        <v>-1.542</v>
      </c>
      <c r="BJ378" s="153">
        <v>3.1379999999999999</v>
      </c>
      <c r="BK378" s="153">
        <v>-2.6518999999999999</v>
      </c>
      <c r="BL378" s="153">
        <v>35.974800000000002</v>
      </c>
      <c r="BM378" s="153">
        <v>-1.9982</v>
      </c>
      <c r="BN378" s="153">
        <v>-52.173999999999999</v>
      </c>
      <c r="BO378" s="153">
        <v>-1.9051</v>
      </c>
      <c r="BP378" s="153">
        <v>-4.9267000000000003</v>
      </c>
      <c r="BQ378" s="153">
        <v>1.7655000000000001</v>
      </c>
      <c r="BR378" s="153">
        <v>-3.6877</v>
      </c>
      <c r="BS378" s="153">
        <v>-36.433</v>
      </c>
      <c r="BT378" s="153">
        <v>-11.626099999999999</v>
      </c>
      <c r="BU378" s="153">
        <v>21.229299999999999</v>
      </c>
      <c r="BV378" s="153">
        <v>-4.4824999999999999</v>
      </c>
      <c r="BW378" s="153" t="s">
        <v>7469</v>
      </c>
      <c r="BX378" s="153">
        <v>4.9696999999999996</v>
      </c>
      <c r="BY378" s="153">
        <v>-2.5118</v>
      </c>
      <c r="BZ378" s="153">
        <v>-43.991</v>
      </c>
      <c r="CA378" s="153">
        <v>-146.065</v>
      </c>
      <c r="CB378" s="153">
        <v>2.1987999999999999</v>
      </c>
      <c r="CC378" s="153" t="s">
        <v>7469</v>
      </c>
      <c r="CD378" s="153">
        <v>2.3820999999999999</v>
      </c>
      <c r="CE378" s="153">
        <v>-3.8681000000000001</v>
      </c>
      <c r="CF378" s="153">
        <v>-12.6013</v>
      </c>
      <c r="CG378" s="153">
        <v>-2.5013999999999998</v>
      </c>
      <c r="CH378" s="153">
        <v>-1.0565</v>
      </c>
      <c r="CI378" s="153">
        <v>-76.867400000000004</v>
      </c>
      <c r="CJ378" s="153">
        <v>2.2400000000000002</v>
      </c>
      <c r="CK378" s="153" t="s">
        <v>7469</v>
      </c>
      <c r="CL378" s="153">
        <v>0.193</v>
      </c>
      <c r="CM378" s="153">
        <v>14.674799999999999</v>
      </c>
      <c r="CN378" s="153" t="s">
        <v>7469</v>
      </c>
      <c r="CO378" s="153">
        <v>8.8483000000000001</v>
      </c>
      <c r="CP378" s="153">
        <v>23.9437</v>
      </c>
      <c r="CQ378" s="153">
        <v>-4.3474000000000004</v>
      </c>
      <c r="CR378" s="153" t="s">
        <v>7469</v>
      </c>
      <c r="CS378" s="153">
        <v>-5.258</v>
      </c>
      <c r="CT378" s="153">
        <v>-0.63139999999999996</v>
      </c>
      <c r="CU378" s="153">
        <v>0.41089999999999999</v>
      </c>
      <c r="CV378" s="153" t="s">
        <v>7469</v>
      </c>
      <c r="CW378" s="153" t="s">
        <v>7469</v>
      </c>
      <c r="CX378" s="153" t="s">
        <v>7469</v>
      </c>
      <c r="CY378" s="153">
        <v>16.962</v>
      </c>
      <c r="CZ378" s="153">
        <v>3.9683999999999999</v>
      </c>
      <c r="DA378" s="153">
        <v>1.9043000000000001</v>
      </c>
      <c r="DB378" s="153" t="s">
        <v>7469</v>
      </c>
      <c r="DC378" s="153">
        <v>17.159300000000002</v>
      </c>
      <c r="DD378" s="153">
        <v>2.0135000000000001</v>
      </c>
      <c r="DE378" s="153">
        <v>-9.0098000000000003</v>
      </c>
      <c r="DF378" s="153" t="s">
        <v>7469</v>
      </c>
      <c r="DG378" s="153">
        <v>37.977699999999999</v>
      </c>
      <c r="DH378" s="153">
        <v>-0.23300000000000001</v>
      </c>
      <c r="DI378" s="153">
        <v>0.23269999999999999</v>
      </c>
      <c r="DJ378" s="153" t="s">
        <v>7469</v>
      </c>
      <c r="DK378" s="153">
        <v>1.4583999999999999</v>
      </c>
      <c r="DL378" s="153">
        <v>2.0491999999999999</v>
      </c>
      <c r="DM378" s="153">
        <v>1.0049999999999999</v>
      </c>
      <c r="DN378" s="153">
        <v>304.995</v>
      </c>
      <c r="DO378" s="153">
        <v>-142.2174</v>
      </c>
      <c r="DP378" s="153">
        <v>-3.3731</v>
      </c>
      <c r="DQ378" s="153">
        <v>2.3639000000000001</v>
      </c>
      <c r="DR378" s="153" t="s">
        <v>7469</v>
      </c>
      <c r="DS378" s="153">
        <v>1.7515000000000001</v>
      </c>
      <c r="DT378" s="153">
        <v>16.6038</v>
      </c>
      <c r="DU378" s="153">
        <v>2.0592999999999999</v>
      </c>
      <c r="DV378" s="153" t="s">
        <v>7469</v>
      </c>
      <c r="DW378" s="153" t="s">
        <v>7469</v>
      </c>
      <c r="DX378" s="153">
        <v>-2.9925999999999999</v>
      </c>
      <c r="DY378" s="153">
        <v>3.7075</v>
      </c>
      <c r="DZ378" s="153">
        <v>-6.1498999999999997</v>
      </c>
      <c r="EA378" s="153">
        <v>33.306199999999997</v>
      </c>
      <c r="EB378" s="153">
        <v>2.5148000000000001</v>
      </c>
      <c r="EC378" s="153">
        <v>26.946000000000002</v>
      </c>
      <c r="ED378" s="153">
        <v>4.2023999999999999</v>
      </c>
      <c r="EE378" s="153">
        <v>-0.62970000000000004</v>
      </c>
      <c r="EF378" s="153">
        <v>11.081</v>
      </c>
      <c r="EG378" s="153">
        <v>7.0503</v>
      </c>
      <c r="EH378" s="153">
        <v>0.1885</v>
      </c>
      <c r="EI378" s="153">
        <v>4.6364000000000001</v>
      </c>
      <c r="EJ378" s="153" t="s">
        <v>7469</v>
      </c>
      <c r="EK378" s="153">
        <v>-6.0004999999999997</v>
      </c>
      <c r="EL378" s="153">
        <v>-0.91469999999999996</v>
      </c>
      <c r="EM378" s="153">
        <v>28.002300000000002</v>
      </c>
      <c r="EN378" s="153">
        <v>23.174299999999999</v>
      </c>
    </row>
    <row r="379" spans="1:144">
      <c r="C379" s="120"/>
      <c r="D379" s="103"/>
      <c r="E379" s="120" t="s">
        <v>8094</v>
      </c>
      <c r="F379" s="126" t="s">
        <v>8162</v>
      </c>
      <c r="G379" s="151" t="s">
        <v>8090</v>
      </c>
      <c r="H379" s="152" t="s">
        <v>8091</v>
      </c>
      <c r="I379" s="153">
        <v>397.572</v>
      </c>
      <c r="J379" s="153">
        <v>-13.528</v>
      </c>
      <c r="K379" s="153">
        <v>907.5</v>
      </c>
      <c r="L379" s="153">
        <v>-21.805</v>
      </c>
      <c r="M379" s="153">
        <v>8.0289999999999999</v>
      </c>
      <c r="N379" s="153">
        <v>896</v>
      </c>
      <c r="O379" s="153">
        <v>2388</v>
      </c>
      <c r="P379" s="153">
        <v>-19.503</v>
      </c>
      <c r="Q379" s="153">
        <v>-4.9419000000000004</v>
      </c>
      <c r="R379" s="153">
        <v>-1107</v>
      </c>
      <c r="S379" s="153">
        <v>-1.8118000000000001</v>
      </c>
      <c r="T379" s="153">
        <v>-1.8098000000000001</v>
      </c>
      <c r="U379" s="153">
        <v>1.141</v>
      </c>
      <c r="V379" s="153">
        <v>-41.463999999999999</v>
      </c>
      <c r="W379" s="153">
        <v>-35.601300000000002</v>
      </c>
      <c r="X379" s="153">
        <v>650.4</v>
      </c>
      <c r="Y379" s="153">
        <v>0.35520000000000002</v>
      </c>
      <c r="Z379" s="153">
        <v>21.563500000000001</v>
      </c>
      <c r="AA379" s="153">
        <v>55.633600000000001</v>
      </c>
      <c r="AB379" s="153">
        <v>3.9184999999999999</v>
      </c>
      <c r="AC379" s="153">
        <v>-9.8480000000000008</v>
      </c>
      <c r="AD379" s="153">
        <v>-0.96360000000000001</v>
      </c>
      <c r="AE379" s="153">
        <v>-0.95679999999999998</v>
      </c>
      <c r="AF379" s="153">
        <v>28.0824</v>
      </c>
      <c r="AG379" s="153">
        <v>9.4664999999999999</v>
      </c>
      <c r="AH379" s="153">
        <v>0.25659999999999999</v>
      </c>
      <c r="AI379" s="153">
        <v>25.924199999999999</v>
      </c>
      <c r="AJ379" s="153">
        <v>-120.065</v>
      </c>
      <c r="AK379" s="153">
        <v>0.88439999999999996</v>
      </c>
      <c r="AL379" s="153">
        <v>0.99</v>
      </c>
      <c r="AM379" s="153">
        <v>-3.4466000000000001</v>
      </c>
      <c r="AN379" s="153">
        <v>39.606000000000002</v>
      </c>
      <c r="AO379" s="153">
        <v>-14.3283</v>
      </c>
      <c r="AP379" s="153">
        <v>16.453700000000001</v>
      </c>
      <c r="AQ379" s="153">
        <v>-2.6372</v>
      </c>
      <c r="AR379" s="153">
        <v>-78.337000000000003</v>
      </c>
      <c r="AS379" s="153">
        <v>4.9493</v>
      </c>
      <c r="AT379" s="153">
        <v>3.6953999999999998</v>
      </c>
      <c r="AU379" s="153">
        <v>4.7912999999999997</v>
      </c>
      <c r="AV379" s="153">
        <v>135.9511</v>
      </c>
      <c r="AW379" s="153" t="s">
        <v>7469</v>
      </c>
      <c r="AX379" s="153">
        <v>-1.6904999999999999</v>
      </c>
      <c r="AY379" s="153" t="s">
        <v>7469</v>
      </c>
      <c r="AZ379" s="153">
        <v>-80.338399999999993</v>
      </c>
      <c r="BA379" s="153">
        <v>-5.4931000000000001</v>
      </c>
      <c r="BB379" s="153">
        <v>38.151000000000003</v>
      </c>
      <c r="BC379" s="153">
        <v>-2.6880000000000002</v>
      </c>
      <c r="BD379" s="153">
        <v>-15.012</v>
      </c>
      <c r="BE379" s="153">
        <v>-0.63139999999999996</v>
      </c>
      <c r="BF379" s="153">
        <v>0.14860000000000001</v>
      </c>
      <c r="BG379" s="153">
        <v>-115.51900000000001</v>
      </c>
      <c r="BH379" s="153">
        <v>-38.514000000000003</v>
      </c>
      <c r="BI379" s="153">
        <v>-6.5880000000000001</v>
      </c>
      <c r="BJ379" s="153">
        <v>3.1008</v>
      </c>
      <c r="BK379" s="153">
        <v>-3.0688</v>
      </c>
      <c r="BL379" s="153">
        <v>17.281099999999999</v>
      </c>
      <c r="BM379" s="153">
        <v>6.3E-2</v>
      </c>
      <c r="BN379" s="153">
        <v>-32.835000000000001</v>
      </c>
      <c r="BO379" s="153">
        <v>-4.8613</v>
      </c>
      <c r="BP379" s="153">
        <v>-3.5036</v>
      </c>
      <c r="BQ379" s="153">
        <v>2.7081</v>
      </c>
      <c r="BR379" s="153">
        <v>-4.4447999999999999</v>
      </c>
      <c r="BS379" s="153">
        <v>-41.768000000000001</v>
      </c>
      <c r="BT379" s="153">
        <v>-16.3139</v>
      </c>
      <c r="BU379" s="153">
        <v>17.914999999999999</v>
      </c>
      <c r="BV379" s="153">
        <v>-3.3531</v>
      </c>
      <c r="BW379" s="153" t="s">
        <v>7469</v>
      </c>
      <c r="BX379" s="153">
        <v>10.436199999999999</v>
      </c>
      <c r="BY379" s="153">
        <v>-6.27</v>
      </c>
      <c r="BZ379" s="153">
        <v>-49.875999999999998</v>
      </c>
      <c r="CA379" s="153">
        <v>-92.528999999999996</v>
      </c>
      <c r="CB379" s="153">
        <v>5.1612999999999998</v>
      </c>
      <c r="CC379" s="153">
        <v>-4.4009999999999998</v>
      </c>
      <c r="CD379" s="153">
        <v>2.5162</v>
      </c>
      <c r="CE379" s="153">
        <v>-1.2873000000000001</v>
      </c>
      <c r="CF379" s="153">
        <v>-21.361899999999999</v>
      </c>
      <c r="CG379" s="153">
        <v>-2.4914000000000001</v>
      </c>
      <c r="CH379" s="153">
        <v>-0.40410000000000001</v>
      </c>
      <c r="CI379" s="153">
        <v>-110.3297</v>
      </c>
      <c r="CJ379" s="153">
        <v>2.5752999999999999</v>
      </c>
      <c r="CK379" s="153" t="s">
        <v>7469</v>
      </c>
      <c r="CL379" s="153" t="s">
        <v>7469</v>
      </c>
      <c r="CM379" s="153">
        <v>17.8979</v>
      </c>
      <c r="CN379" s="153" t="s">
        <v>7469</v>
      </c>
      <c r="CO379" s="153">
        <v>10.1981</v>
      </c>
      <c r="CP379" s="153">
        <v>32.746499999999997</v>
      </c>
      <c r="CQ379" s="153">
        <v>-9.7342999999999993</v>
      </c>
      <c r="CR379" s="153" t="s">
        <v>7469</v>
      </c>
      <c r="CS379" s="153">
        <v>-26.128</v>
      </c>
      <c r="CT379" s="153">
        <v>-1.6408</v>
      </c>
      <c r="CU379" s="153">
        <v>-0.499</v>
      </c>
      <c r="CV379" s="153" t="s">
        <v>7469</v>
      </c>
      <c r="CW379" s="153" t="s">
        <v>7469</v>
      </c>
      <c r="CX379" s="153" t="s">
        <v>7469</v>
      </c>
      <c r="CY379" s="153">
        <v>20.0379</v>
      </c>
      <c r="CZ379" s="153">
        <v>4.3196000000000003</v>
      </c>
      <c r="DA379" s="153">
        <v>0.2472</v>
      </c>
      <c r="DB379" s="153" t="s">
        <v>7469</v>
      </c>
      <c r="DC379" s="153">
        <v>23.501799999999999</v>
      </c>
      <c r="DD379" s="153">
        <v>3.2004999999999999</v>
      </c>
      <c r="DE379" s="153">
        <v>-18.056100000000001</v>
      </c>
      <c r="DF379" s="153" t="s">
        <v>7469</v>
      </c>
      <c r="DG379" s="153">
        <v>39.878100000000003</v>
      </c>
      <c r="DH379" s="153">
        <v>-0.47810000000000002</v>
      </c>
      <c r="DI379" s="153">
        <v>0.8236</v>
      </c>
      <c r="DJ379" s="153" t="s">
        <v>7469</v>
      </c>
      <c r="DK379" s="153">
        <v>-0.73299999999999998</v>
      </c>
      <c r="DL379" s="153">
        <v>3.1536</v>
      </c>
      <c r="DM379" s="153">
        <v>2.6229</v>
      </c>
      <c r="DN379" s="153">
        <v>49.44</v>
      </c>
      <c r="DO379" s="153">
        <v>-207.8374</v>
      </c>
      <c r="DP379" s="153">
        <v>-1.2582</v>
      </c>
      <c r="DQ379" s="153">
        <v>17.0611</v>
      </c>
      <c r="DR379" s="153" t="s">
        <v>7469</v>
      </c>
      <c r="DS379" s="153">
        <v>2.3732000000000002</v>
      </c>
      <c r="DT379" s="153">
        <v>-18.28</v>
      </c>
      <c r="DU379" s="153">
        <v>-5.7556000000000003</v>
      </c>
      <c r="DV379" s="153" t="s">
        <v>7469</v>
      </c>
      <c r="DW379" s="153" t="s">
        <v>7469</v>
      </c>
      <c r="DX379" s="153">
        <v>-0.86370000000000002</v>
      </c>
      <c r="DY379" s="153">
        <v>3.3725999999999998</v>
      </c>
      <c r="DZ379" s="153">
        <v>-6.4123999999999999</v>
      </c>
      <c r="EA379" s="153">
        <v>38.629800000000003</v>
      </c>
      <c r="EB379" s="153">
        <v>1.9995000000000001</v>
      </c>
      <c r="EC379" s="153">
        <v>-21.062899999999999</v>
      </c>
      <c r="ED379" s="153">
        <v>5.617</v>
      </c>
      <c r="EE379" s="153" t="s">
        <v>7469</v>
      </c>
      <c r="EF379" s="153">
        <v>15.4421</v>
      </c>
      <c r="EG379" s="153">
        <v>8.4453999999999994</v>
      </c>
      <c r="EH379" s="153">
        <v>0.40089999999999998</v>
      </c>
      <c r="EI379" s="153">
        <v>5.3654999999999999</v>
      </c>
      <c r="EJ379" s="153" t="s">
        <v>7469</v>
      </c>
      <c r="EK379" s="153">
        <v>-5.2203999999999997</v>
      </c>
      <c r="EL379" s="153">
        <v>-4.5255999999999998</v>
      </c>
      <c r="EM379" s="153">
        <v>30.843399999999999</v>
      </c>
      <c r="EN379" s="153" t="s">
        <v>7469</v>
      </c>
    </row>
    <row r="380" spans="1:144">
      <c r="C380" s="120"/>
      <c r="D380" s="103"/>
      <c r="E380" s="120" t="s">
        <v>8095</v>
      </c>
      <c r="F380" s="126" t="s">
        <v>8162</v>
      </c>
      <c r="G380" s="151" t="s">
        <v>8090</v>
      </c>
      <c r="H380" s="152" t="s">
        <v>8091</v>
      </c>
      <c r="I380" s="153" t="s">
        <v>7469</v>
      </c>
      <c r="J380" s="153" t="s">
        <v>7469</v>
      </c>
      <c r="K380" s="153" t="s">
        <v>7469</v>
      </c>
      <c r="L380" s="153" t="s">
        <v>7469</v>
      </c>
      <c r="M380" s="153" t="s">
        <v>7469</v>
      </c>
      <c r="N380" s="153">
        <v>1005</v>
      </c>
      <c r="O380" s="153">
        <v>2387</v>
      </c>
      <c r="P380" s="153" t="s">
        <v>7469</v>
      </c>
      <c r="Q380" s="153" t="s">
        <v>7469</v>
      </c>
      <c r="R380" s="153">
        <v>-2</v>
      </c>
      <c r="S380" s="153" t="s">
        <v>7469</v>
      </c>
      <c r="T380" s="153" t="s">
        <v>7469</v>
      </c>
      <c r="U380" s="153" t="s">
        <v>7469</v>
      </c>
      <c r="V380" s="153" t="s">
        <v>7469</v>
      </c>
      <c r="W380" s="153" t="s">
        <v>7469</v>
      </c>
      <c r="X380" s="153" t="s">
        <v>7469</v>
      </c>
      <c r="Y380" s="153" t="s">
        <v>7469</v>
      </c>
      <c r="Z380" s="153" t="s">
        <v>7469</v>
      </c>
      <c r="AA380" s="153" t="s">
        <v>7469</v>
      </c>
      <c r="AB380" s="153" t="s">
        <v>7469</v>
      </c>
      <c r="AC380" s="153" t="s">
        <v>7469</v>
      </c>
      <c r="AD380" s="153" t="s">
        <v>7469</v>
      </c>
      <c r="AE380" s="153">
        <v>-0.51219999999999999</v>
      </c>
      <c r="AF380" s="153">
        <v>36.744599999999998</v>
      </c>
      <c r="AG380" s="153" t="s">
        <v>7469</v>
      </c>
      <c r="AH380" s="153">
        <v>0.73599999999999999</v>
      </c>
      <c r="AI380" s="153" t="s">
        <v>7469</v>
      </c>
      <c r="AJ380" s="153" t="s">
        <v>7469</v>
      </c>
      <c r="AK380" s="153">
        <v>1.4069</v>
      </c>
      <c r="AL380" s="153" t="s">
        <v>7469</v>
      </c>
      <c r="AM380" s="153" t="s">
        <v>7469</v>
      </c>
      <c r="AN380" s="153" t="s">
        <v>7469</v>
      </c>
      <c r="AO380" s="153" t="s">
        <v>7469</v>
      </c>
      <c r="AP380" s="153">
        <v>12.010400000000001</v>
      </c>
      <c r="AQ380" s="153" t="s">
        <v>7469</v>
      </c>
      <c r="AR380" s="153" t="s">
        <v>7469</v>
      </c>
      <c r="AS380" s="153" t="s">
        <v>7469</v>
      </c>
      <c r="AT380" s="153" t="s">
        <v>7469</v>
      </c>
      <c r="AU380" s="153" t="s">
        <v>7469</v>
      </c>
      <c r="AV380" s="153" t="s">
        <v>7469</v>
      </c>
      <c r="AW380" s="153" t="s">
        <v>7469</v>
      </c>
      <c r="AX380" s="153">
        <v>-7.5880999999999998</v>
      </c>
      <c r="AY380" s="153" t="s">
        <v>7469</v>
      </c>
      <c r="AZ380" s="153" t="s">
        <v>7469</v>
      </c>
      <c r="BA380" s="153" t="s">
        <v>7469</v>
      </c>
      <c r="BB380" s="153" t="s">
        <v>7469</v>
      </c>
      <c r="BC380" s="153" t="s">
        <v>7469</v>
      </c>
      <c r="BD380" s="153" t="s">
        <v>7469</v>
      </c>
      <c r="BE380" s="153" t="s">
        <v>7469</v>
      </c>
      <c r="BF380" s="153" t="s">
        <v>7469</v>
      </c>
      <c r="BG380" s="153">
        <v>-267.23200000000003</v>
      </c>
      <c r="BH380" s="153">
        <v>7.6020000000000003</v>
      </c>
      <c r="BI380" s="153" t="s">
        <v>7469</v>
      </c>
      <c r="BJ380" s="153">
        <v>0.92130000000000001</v>
      </c>
      <c r="BK380" s="153" t="s">
        <v>7469</v>
      </c>
      <c r="BL380" s="153" t="s">
        <v>7469</v>
      </c>
      <c r="BM380" s="153" t="s">
        <v>7469</v>
      </c>
      <c r="BN380" s="153">
        <v>-52.374000000000002</v>
      </c>
      <c r="BO380" s="153">
        <v>-7.2373000000000003</v>
      </c>
      <c r="BP380" s="153">
        <v>-4.1264000000000003</v>
      </c>
      <c r="BQ380" s="153" t="s">
        <v>7469</v>
      </c>
      <c r="BR380" s="153" t="s">
        <v>7469</v>
      </c>
      <c r="BS380" s="153" t="s">
        <v>7469</v>
      </c>
      <c r="BT380" s="153">
        <v>-45.954799999999999</v>
      </c>
      <c r="BU380" s="153" t="s">
        <v>7469</v>
      </c>
      <c r="BV380" s="153">
        <v>-10.747199999999999</v>
      </c>
      <c r="BW380" s="153" t="s">
        <v>7469</v>
      </c>
      <c r="BX380" s="153" t="s">
        <v>7469</v>
      </c>
      <c r="BY380" s="153" t="s">
        <v>7469</v>
      </c>
      <c r="BZ380" s="153" t="s">
        <v>7469</v>
      </c>
      <c r="CA380" s="153">
        <v>-142.548</v>
      </c>
      <c r="CB380" s="153" t="s">
        <v>7469</v>
      </c>
      <c r="CC380" s="153" t="s">
        <v>7469</v>
      </c>
      <c r="CD380" s="153" t="s">
        <v>7469</v>
      </c>
      <c r="CE380" s="153">
        <v>-3.3195999999999999</v>
      </c>
      <c r="CF380" s="153" t="s">
        <v>7469</v>
      </c>
      <c r="CG380" s="153">
        <v>-6.9932999999999996</v>
      </c>
      <c r="CH380" s="153" t="s">
        <v>7469</v>
      </c>
      <c r="CI380" s="153" t="s">
        <v>7469</v>
      </c>
      <c r="CJ380" s="153" t="s">
        <v>7469</v>
      </c>
      <c r="CK380" s="153" t="s">
        <v>7469</v>
      </c>
      <c r="CL380" s="153" t="s">
        <v>7469</v>
      </c>
      <c r="CM380" s="153" t="s">
        <v>7469</v>
      </c>
      <c r="CN380" s="153" t="s">
        <v>7469</v>
      </c>
      <c r="CO380" s="153" t="s">
        <v>7469</v>
      </c>
      <c r="CP380" s="153" t="s">
        <v>7469</v>
      </c>
      <c r="CQ380" s="153" t="s">
        <v>7469</v>
      </c>
      <c r="CR380" s="153" t="s">
        <v>7469</v>
      </c>
      <c r="CS380" s="153" t="s">
        <v>7469</v>
      </c>
      <c r="CT380" s="153" t="s">
        <v>7469</v>
      </c>
      <c r="CU380" s="153">
        <v>0.20860000000000001</v>
      </c>
      <c r="CV380" s="153" t="s">
        <v>7469</v>
      </c>
      <c r="CW380" s="153" t="s">
        <v>7469</v>
      </c>
      <c r="CX380" s="153" t="s">
        <v>7469</v>
      </c>
      <c r="CY380" s="153" t="s">
        <v>7469</v>
      </c>
      <c r="CZ380" s="153" t="s">
        <v>7469</v>
      </c>
      <c r="DA380" s="153" t="s">
        <v>7469</v>
      </c>
      <c r="DB380" s="153" t="s">
        <v>7469</v>
      </c>
      <c r="DC380" s="153" t="s">
        <v>7469</v>
      </c>
      <c r="DD380" s="153" t="s">
        <v>7469</v>
      </c>
      <c r="DE380" s="153" t="s">
        <v>7469</v>
      </c>
      <c r="DF380" s="153" t="s">
        <v>7469</v>
      </c>
      <c r="DG380" s="153" t="s">
        <v>7469</v>
      </c>
      <c r="DH380" s="153">
        <v>-0.24990000000000001</v>
      </c>
      <c r="DI380" s="153" t="s">
        <v>7469</v>
      </c>
      <c r="DJ380" s="153" t="s">
        <v>7469</v>
      </c>
      <c r="DK380" s="153">
        <v>0.17380000000000001</v>
      </c>
      <c r="DL380" s="153" t="s">
        <v>7469</v>
      </c>
      <c r="DM380" s="153" t="s">
        <v>7469</v>
      </c>
      <c r="DN380" s="153" t="s">
        <v>7469</v>
      </c>
      <c r="DO380" s="153" t="s">
        <v>7469</v>
      </c>
      <c r="DP380" s="153" t="s">
        <v>7469</v>
      </c>
      <c r="DQ380" s="153">
        <v>13.6668</v>
      </c>
      <c r="DR380" s="153" t="s">
        <v>7469</v>
      </c>
      <c r="DS380" s="153" t="s">
        <v>7469</v>
      </c>
      <c r="DT380" s="153" t="s">
        <v>7469</v>
      </c>
      <c r="DU380" s="153" t="s">
        <v>7469</v>
      </c>
      <c r="DV380" s="153" t="s">
        <v>7469</v>
      </c>
      <c r="DW380" s="153" t="s">
        <v>7469</v>
      </c>
      <c r="DX380" s="153" t="s">
        <v>7469</v>
      </c>
      <c r="DY380" s="153" t="s">
        <v>7469</v>
      </c>
      <c r="DZ380" s="153" t="s">
        <v>7469</v>
      </c>
      <c r="EA380" s="153" t="s">
        <v>7469</v>
      </c>
      <c r="EB380" s="153" t="s">
        <v>7469</v>
      </c>
      <c r="EC380" s="153" t="s">
        <v>7469</v>
      </c>
      <c r="ED380" s="153" t="s">
        <v>7469</v>
      </c>
      <c r="EE380" s="153">
        <v>-229.75899999999999</v>
      </c>
      <c r="EF380" s="153" t="s">
        <v>7469</v>
      </c>
      <c r="EG380" s="153" t="s">
        <v>7469</v>
      </c>
      <c r="EH380" s="153" t="s">
        <v>7469</v>
      </c>
      <c r="EI380" s="153" t="s">
        <v>7469</v>
      </c>
      <c r="EJ380" s="153" t="s">
        <v>7469</v>
      </c>
      <c r="EK380" s="153" t="s">
        <v>7469</v>
      </c>
      <c r="EL380" s="153" t="s">
        <v>7469</v>
      </c>
      <c r="EM380" s="153" t="s">
        <v>7469</v>
      </c>
      <c r="EN380" s="153" t="s">
        <v>7469</v>
      </c>
    </row>
    <row r="381" spans="1:144">
      <c r="C381" s="120"/>
      <c r="D381" s="103"/>
      <c r="E381" s="120" t="s">
        <v>8096</v>
      </c>
      <c r="F381" s="126" t="s">
        <v>8162</v>
      </c>
      <c r="G381" s="151" t="s">
        <v>8090</v>
      </c>
      <c r="H381" s="152" t="s">
        <v>8097</v>
      </c>
      <c r="I381" s="153">
        <v>378.75599999999997</v>
      </c>
      <c r="J381" s="153">
        <v>-15.412000000000001</v>
      </c>
      <c r="K381" s="153">
        <v>892.9</v>
      </c>
      <c r="L381" s="153">
        <v>-24.38</v>
      </c>
      <c r="M381" s="153" t="s">
        <v>7469</v>
      </c>
      <c r="N381" s="153">
        <v>1063</v>
      </c>
      <c r="O381" s="153">
        <v>2528</v>
      </c>
      <c r="P381" s="153">
        <v>-19.584</v>
      </c>
      <c r="Q381" s="153">
        <v>-5.1052999999999997</v>
      </c>
      <c r="R381" s="153">
        <v>-520</v>
      </c>
      <c r="S381" s="153">
        <v>-0.64770000000000005</v>
      </c>
      <c r="T381" s="153" t="s">
        <v>7469</v>
      </c>
      <c r="U381" s="153" t="s">
        <v>7469</v>
      </c>
      <c r="V381" s="153">
        <v>-42.539000000000001</v>
      </c>
      <c r="W381" s="153">
        <v>-16.273800000000001</v>
      </c>
      <c r="X381" s="153">
        <v>679.8</v>
      </c>
      <c r="Y381" s="153">
        <v>0.19400000000000001</v>
      </c>
      <c r="Z381" s="153">
        <v>17.891400000000001</v>
      </c>
      <c r="AA381" s="153">
        <v>46.194699999999997</v>
      </c>
      <c r="AB381" s="153" t="s">
        <v>7469</v>
      </c>
      <c r="AC381" s="153">
        <v>-6.8860000000000001</v>
      </c>
      <c r="AD381" s="153">
        <v>-0.37480000000000002</v>
      </c>
      <c r="AE381" s="153">
        <v>-0.96819999999999995</v>
      </c>
      <c r="AF381" s="153">
        <v>30.271599999999999</v>
      </c>
      <c r="AG381" s="153">
        <v>9.8585999999999991</v>
      </c>
      <c r="AH381" s="153">
        <v>0.32519999999999999</v>
      </c>
      <c r="AI381" s="153" t="s">
        <v>7469</v>
      </c>
      <c r="AJ381" s="153">
        <v>-137.328</v>
      </c>
      <c r="AK381" s="153" t="s">
        <v>7469</v>
      </c>
      <c r="AL381" s="153">
        <v>1.1803999999999999</v>
      </c>
      <c r="AM381" s="153" t="s">
        <v>7469</v>
      </c>
      <c r="AN381" s="153">
        <v>44.148099999999999</v>
      </c>
      <c r="AO381" s="153">
        <v>-30.164899999999999</v>
      </c>
      <c r="AP381" s="153">
        <v>12.968999999999999</v>
      </c>
      <c r="AQ381" s="153" t="s">
        <v>7469</v>
      </c>
      <c r="AR381" s="153">
        <v>-104.075</v>
      </c>
      <c r="AS381" s="153">
        <v>1.7862</v>
      </c>
      <c r="AT381" s="153">
        <v>5.0014000000000003</v>
      </c>
      <c r="AU381" s="153">
        <v>4.4535999999999998</v>
      </c>
      <c r="AV381" s="153">
        <v>133.6567</v>
      </c>
      <c r="AW381" s="153" t="s">
        <v>7469</v>
      </c>
      <c r="AX381" s="153" t="s">
        <v>7469</v>
      </c>
      <c r="AY381" s="153" t="s">
        <v>7469</v>
      </c>
      <c r="AZ381" s="153">
        <v>-76.269900000000007</v>
      </c>
      <c r="BA381" s="153">
        <v>-5.3654000000000002</v>
      </c>
      <c r="BB381" s="153" t="s">
        <v>7469</v>
      </c>
      <c r="BC381" s="153" t="s">
        <v>7469</v>
      </c>
      <c r="BD381" s="153" t="s">
        <v>7469</v>
      </c>
      <c r="BE381" s="153">
        <v>-0.2999</v>
      </c>
      <c r="BF381" s="153">
        <v>0.24049999999999999</v>
      </c>
      <c r="BG381" s="153" t="s">
        <v>7469</v>
      </c>
      <c r="BH381" s="153" t="s">
        <v>7469</v>
      </c>
      <c r="BI381" s="153">
        <v>-6.7610000000000001</v>
      </c>
      <c r="BJ381" s="153">
        <v>2.4861</v>
      </c>
      <c r="BK381" s="153" t="s">
        <v>7469</v>
      </c>
      <c r="BL381" s="153">
        <v>-1.4381999999999999</v>
      </c>
      <c r="BM381" s="153">
        <v>-0.1135</v>
      </c>
      <c r="BN381" s="153">
        <v>-29.922000000000001</v>
      </c>
      <c r="BO381" s="153">
        <v>-5.5590999999999999</v>
      </c>
      <c r="BP381" s="153" t="s">
        <v>7469</v>
      </c>
      <c r="BQ381" s="153">
        <v>2.7082000000000002</v>
      </c>
      <c r="BR381" s="153" t="s">
        <v>7469</v>
      </c>
      <c r="BS381" s="153">
        <v>-53.514000000000003</v>
      </c>
      <c r="BT381" s="153" t="s">
        <v>7469</v>
      </c>
      <c r="BU381" s="153">
        <v>18.5914</v>
      </c>
      <c r="BV381" s="153" t="s">
        <v>7469</v>
      </c>
      <c r="BW381" s="153" t="s">
        <v>7469</v>
      </c>
      <c r="BX381" s="153">
        <v>5.9284999999999997</v>
      </c>
      <c r="BY381" s="153" t="s">
        <v>7469</v>
      </c>
      <c r="BZ381" s="153" t="s">
        <v>7469</v>
      </c>
      <c r="CA381" s="153">
        <v>-101.3</v>
      </c>
      <c r="CB381" s="153">
        <v>5.3423999999999996</v>
      </c>
      <c r="CC381" s="153">
        <v>-5.1044</v>
      </c>
      <c r="CD381" s="153">
        <v>1.5491999999999999</v>
      </c>
      <c r="CE381" s="153">
        <v>-1.4781</v>
      </c>
      <c r="CF381" s="153" t="s">
        <v>7469</v>
      </c>
      <c r="CG381" s="153" t="s">
        <v>7469</v>
      </c>
      <c r="CH381" s="153">
        <v>-0.29670000000000002</v>
      </c>
      <c r="CI381" s="153">
        <v>-120.2745</v>
      </c>
      <c r="CJ381" s="153" t="s">
        <v>7469</v>
      </c>
      <c r="CK381" s="153" t="s">
        <v>7469</v>
      </c>
      <c r="CL381" s="153" t="s">
        <v>7469</v>
      </c>
      <c r="CM381" s="153" t="s">
        <v>7469</v>
      </c>
      <c r="CN381" s="153" t="s">
        <v>7469</v>
      </c>
      <c r="CO381" s="153">
        <v>9.9687999999999999</v>
      </c>
      <c r="CP381" s="153">
        <v>30.220700000000001</v>
      </c>
      <c r="CQ381" s="153">
        <v>-11.027900000000001</v>
      </c>
      <c r="CR381" s="153" t="s">
        <v>7469</v>
      </c>
      <c r="CS381" s="153">
        <v>-26.077000000000002</v>
      </c>
      <c r="CT381" s="153">
        <v>-1.2573000000000001</v>
      </c>
      <c r="CU381" s="153">
        <v>-0.67100000000000004</v>
      </c>
      <c r="CV381" s="153" t="s">
        <v>7469</v>
      </c>
      <c r="CW381" s="153" t="s">
        <v>7469</v>
      </c>
      <c r="CX381" s="153" t="s">
        <v>7469</v>
      </c>
      <c r="CY381" s="153">
        <v>19.444800000000001</v>
      </c>
      <c r="CZ381" s="153">
        <v>4.6909999999999998</v>
      </c>
      <c r="DA381" s="153">
        <v>-1.0327</v>
      </c>
      <c r="DB381" s="153" t="s">
        <v>7469</v>
      </c>
      <c r="DC381" s="153">
        <v>23.898399999999999</v>
      </c>
      <c r="DD381" s="153">
        <v>3.6663999999999999</v>
      </c>
      <c r="DE381" s="153">
        <v>-21.078299999999999</v>
      </c>
      <c r="DF381" s="153" t="s">
        <v>7469</v>
      </c>
      <c r="DG381" s="153">
        <v>26.443200000000001</v>
      </c>
      <c r="DH381" s="153">
        <v>-0.51359999999999995</v>
      </c>
      <c r="DI381" s="153" t="s">
        <v>7469</v>
      </c>
      <c r="DJ381" s="153" t="s">
        <v>7469</v>
      </c>
      <c r="DK381" s="153">
        <v>-0.70499999999999996</v>
      </c>
      <c r="DL381" s="153">
        <v>4.8418000000000001</v>
      </c>
      <c r="DM381" s="153">
        <v>4.6917999999999997</v>
      </c>
      <c r="DN381" s="153">
        <v>60.365499999999997</v>
      </c>
      <c r="DO381" s="153">
        <v>-231.0934</v>
      </c>
      <c r="DP381" s="153">
        <v>-1.3537999999999999</v>
      </c>
      <c r="DQ381" s="153">
        <v>19.6053</v>
      </c>
      <c r="DR381" s="153" t="s">
        <v>7469</v>
      </c>
      <c r="DS381" s="153" t="s">
        <v>7469</v>
      </c>
      <c r="DT381" s="153">
        <v>-30.620100000000001</v>
      </c>
      <c r="DU381" s="153">
        <v>-9.5386000000000006</v>
      </c>
      <c r="DV381" s="153" t="s">
        <v>7469</v>
      </c>
      <c r="DW381" s="153" t="s">
        <v>7469</v>
      </c>
      <c r="DX381" s="153">
        <v>1.1993</v>
      </c>
      <c r="DY381" s="153">
        <v>2.7336999999999998</v>
      </c>
      <c r="DZ381" s="153">
        <v>-6.1478000000000002</v>
      </c>
      <c r="EA381" s="153">
        <v>38.748699999999999</v>
      </c>
      <c r="EB381" s="153">
        <v>1.4708000000000001</v>
      </c>
      <c r="EC381" s="153">
        <v>-5.0720000000000001</v>
      </c>
      <c r="ED381" s="153">
        <v>4.3006000000000002</v>
      </c>
      <c r="EE381" s="153" t="s">
        <v>7469</v>
      </c>
      <c r="EF381" s="153">
        <v>16.708300000000001</v>
      </c>
      <c r="EG381" s="153">
        <v>3.3954</v>
      </c>
      <c r="EH381" s="153" t="s">
        <v>7469</v>
      </c>
      <c r="EI381" s="153">
        <v>5.3418999999999999</v>
      </c>
      <c r="EJ381" s="153" t="s">
        <v>7469</v>
      </c>
      <c r="EK381" s="153" t="s">
        <v>7469</v>
      </c>
      <c r="EL381" s="153">
        <v>-5.9010999999999996</v>
      </c>
      <c r="EM381" s="153">
        <v>17.3765</v>
      </c>
      <c r="EN381" s="153" t="s">
        <v>7469</v>
      </c>
    </row>
    <row r="382" spans="1:144">
      <c r="C382" s="120"/>
      <c r="D382" s="103"/>
      <c r="E382" s="120" t="s">
        <v>8098</v>
      </c>
      <c r="F382" s="126" t="s">
        <v>8162</v>
      </c>
      <c r="G382" s="151" t="s">
        <v>8090</v>
      </c>
      <c r="H382" s="152" t="s">
        <v>8097</v>
      </c>
      <c r="I382" s="153">
        <v>343.55880000000002</v>
      </c>
      <c r="J382" s="153">
        <v>-18.079999999999998</v>
      </c>
      <c r="K382" s="153">
        <v>879.4</v>
      </c>
      <c r="L382" s="153">
        <v>-24.79</v>
      </c>
      <c r="M382" s="153" t="s">
        <v>7469</v>
      </c>
      <c r="N382" s="153">
        <v>1120</v>
      </c>
      <c r="O382" s="153">
        <v>2519</v>
      </c>
      <c r="P382" s="153">
        <v>-17.893999999999998</v>
      </c>
      <c r="Q382" s="153">
        <v>-5.5602999999999998</v>
      </c>
      <c r="R382" s="153">
        <v>-639</v>
      </c>
      <c r="S382" s="153">
        <v>5.4000000000000003E-3</v>
      </c>
      <c r="T382" s="153" t="s">
        <v>7469</v>
      </c>
      <c r="U382" s="153" t="s">
        <v>7469</v>
      </c>
      <c r="V382" s="153">
        <v>-37.234000000000002</v>
      </c>
      <c r="W382" s="153">
        <v>-21.307300000000001</v>
      </c>
      <c r="X382" s="153">
        <v>727.6</v>
      </c>
      <c r="Y382" s="153">
        <v>2.7E-2</v>
      </c>
      <c r="Z382" s="153">
        <v>15.629099999999999</v>
      </c>
      <c r="AA382" s="153">
        <v>27.207699999999999</v>
      </c>
      <c r="AB382" s="153" t="s">
        <v>7469</v>
      </c>
      <c r="AC382" s="153">
        <v>-7.593</v>
      </c>
      <c r="AD382" s="153">
        <v>-1.05</v>
      </c>
      <c r="AE382" s="153">
        <v>-1.0911</v>
      </c>
      <c r="AF382" s="153">
        <v>34.857599999999998</v>
      </c>
      <c r="AG382" s="153">
        <v>11.557600000000001</v>
      </c>
      <c r="AH382" s="153" t="s">
        <v>7469</v>
      </c>
      <c r="AI382" s="153" t="s">
        <v>7469</v>
      </c>
      <c r="AJ382" s="153">
        <v>-150.053</v>
      </c>
      <c r="AK382" s="153" t="s">
        <v>7469</v>
      </c>
      <c r="AL382" s="153">
        <v>1.0401</v>
      </c>
      <c r="AM382" s="153" t="s">
        <v>7469</v>
      </c>
      <c r="AN382" s="153">
        <v>32.067900000000002</v>
      </c>
      <c r="AO382" s="153">
        <v>-36.791800000000002</v>
      </c>
      <c r="AP382" s="153">
        <v>14.058400000000001</v>
      </c>
      <c r="AQ382" s="153" t="s">
        <v>7469</v>
      </c>
      <c r="AR382" s="153">
        <v>-122.691</v>
      </c>
      <c r="AS382" s="153">
        <v>4.0042999999999997</v>
      </c>
      <c r="AT382" s="153">
        <v>6.7138</v>
      </c>
      <c r="AU382" s="153">
        <v>4.6790000000000003</v>
      </c>
      <c r="AV382" s="153">
        <v>110.3657</v>
      </c>
      <c r="AW382" s="153" t="s">
        <v>7469</v>
      </c>
      <c r="AX382" s="153" t="s">
        <v>7469</v>
      </c>
      <c r="AY382" s="153" t="s">
        <v>7469</v>
      </c>
      <c r="AZ382" s="153">
        <v>-95.059600000000003</v>
      </c>
      <c r="BA382" s="153">
        <v>-5.1738</v>
      </c>
      <c r="BB382" s="153" t="s">
        <v>7469</v>
      </c>
      <c r="BC382" s="153" t="s">
        <v>7469</v>
      </c>
      <c r="BD382" s="153" t="s">
        <v>7469</v>
      </c>
      <c r="BE382" s="153">
        <v>-0.33</v>
      </c>
      <c r="BF382" s="153" t="s">
        <v>7469</v>
      </c>
      <c r="BG382" s="153" t="s">
        <v>7469</v>
      </c>
      <c r="BH382" s="153" t="s">
        <v>7469</v>
      </c>
      <c r="BI382" s="153">
        <v>11.852</v>
      </c>
      <c r="BJ382" s="153">
        <v>2.1949999999999998</v>
      </c>
      <c r="BK382" s="153" t="s">
        <v>7469</v>
      </c>
      <c r="BL382" s="153">
        <v>-24.9894</v>
      </c>
      <c r="BM382" s="153">
        <v>0.82130000000000003</v>
      </c>
      <c r="BN382" s="153">
        <v>-40.866</v>
      </c>
      <c r="BO382" s="153">
        <v>-6.4192</v>
      </c>
      <c r="BP382" s="153" t="s">
        <v>7469</v>
      </c>
      <c r="BQ382" s="153" t="s">
        <v>7469</v>
      </c>
      <c r="BR382" s="153" t="s">
        <v>7469</v>
      </c>
      <c r="BS382" s="153">
        <v>-64.852999999999994</v>
      </c>
      <c r="BT382" s="153" t="s">
        <v>7469</v>
      </c>
      <c r="BU382" s="153">
        <v>17.837599999999998</v>
      </c>
      <c r="BV382" s="153" t="s">
        <v>7469</v>
      </c>
      <c r="BW382" s="153" t="s">
        <v>7469</v>
      </c>
      <c r="BX382" s="153">
        <v>3.5436000000000001</v>
      </c>
      <c r="BY382" s="153" t="s">
        <v>7469</v>
      </c>
      <c r="BZ382" s="153">
        <v>-68.37</v>
      </c>
      <c r="CA382" s="153">
        <v>-118.712</v>
      </c>
      <c r="CB382" s="153">
        <v>5.7736000000000001</v>
      </c>
      <c r="CC382" s="153">
        <v>-5.4333</v>
      </c>
      <c r="CD382" s="153">
        <v>1.5450999999999999</v>
      </c>
      <c r="CE382" s="153">
        <v>-2.6444000000000001</v>
      </c>
      <c r="CF382" s="153" t="s">
        <v>7469</v>
      </c>
      <c r="CG382" s="153" t="s">
        <v>7469</v>
      </c>
      <c r="CH382" s="153">
        <v>-0.60540000000000005</v>
      </c>
      <c r="CI382" s="153">
        <v>-126.6862</v>
      </c>
      <c r="CJ382" s="153" t="s">
        <v>7469</v>
      </c>
      <c r="CK382" s="153" t="s">
        <v>7469</v>
      </c>
      <c r="CL382" s="153" t="s">
        <v>7469</v>
      </c>
      <c r="CM382" s="153" t="s">
        <v>7469</v>
      </c>
      <c r="CN382" s="153" t="s">
        <v>7469</v>
      </c>
      <c r="CO382" s="153">
        <v>9.7359000000000009</v>
      </c>
      <c r="CP382" s="153">
        <v>26.017900000000001</v>
      </c>
      <c r="CQ382" s="153">
        <v>-14.2196</v>
      </c>
      <c r="CR382" s="153" t="s">
        <v>7469</v>
      </c>
      <c r="CS382" s="153">
        <v>-25.456</v>
      </c>
      <c r="CT382" s="153">
        <v>-1.1565000000000001</v>
      </c>
      <c r="CU382" s="153">
        <v>-0.4995</v>
      </c>
      <c r="CV382" s="153" t="s">
        <v>7469</v>
      </c>
      <c r="CW382" s="153" t="s">
        <v>7469</v>
      </c>
      <c r="CX382" s="153" t="s">
        <v>7469</v>
      </c>
      <c r="CY382" s="153">
        <v>18.211600000000001</v>
      </c>
      <c r="CZ382" s="153">
        <v>4.2217000000000002</v>
      </c>
      <c r="DA382" s="153">
        <v>-0.48049999999999998</v>
      </c>
      <c r="DB382" s="153" t="s">
        <v>7469</v>
      </c>
      <c r="DC382" s="153">
        <v>23.125699999999998</v>
      </c>
      <c r="DD382" s="153">
        <v>4.0749000000000004</v>
      </c>
      <c r="DE382" s="153">
        <v>-23.744800000000001</v>
      </c>
      <c r="DF382" s="153" t="s">
        <v>7469</v>
      </c>
      <c r="DG382" s="153">
        <v>25.950299999999999</v>
      </c>
      <c r="DH382" s="153">
        <v>-0.65329999999999999</v>
      </c>
      <c r="DI382" s="153" t="s">
        <v>7469</v>
      </c>
      <c r="DJ382" s="153" t="s">
        <v>7469</v>
      </c>
      <c r="DK382" s="153">
        <v>-0.58960000000000001</v>
      </c>
      <c r="DL382" s="153">
        <v>2.8763999999999998</v>
      </c>
      <c r="DM382" s="153">
        <v>4.3459000000000003</v>
      </c>
      <c r="DN382" s="153">
        <v>4.2957999999999998</v>
      </c>
      <c r="DO382" s="153">
        <v>-203.8751</v>
      </c>
      <c r="DP382" s="153">
        <v>-1.9095</v>
      </c>
      <c r="DQ382" s="153">
        <v>19.124400000000001</v>
      </c>
      <c r="DR382" s="153" t="s">
        <v>7469</v>
      </c>
      <c r="DS382" s="153" t="s">
        <v>7469</v>
      </c>
      <c r="DT382" s="153">
        <v>-42.335500000000003</v>
      </c>
      <c r="DU382" s="153">
        <v>-6.0876000000000001</v>
      </c>
      <c r="DV382" s="153" t="s">
        <v>7469</v>
      </c>
      <c r="DW382" s="153" t="s">
        <v>7469</v>
      </c>
      <c r="DX382" s="153">
        <v>3.2010000000000001</v>
      </c>
      <c r="DY382" s="153">
        <v>0.98680000000000001</v>
      </c>
      <c r="DZ382" s="153">
        <v>-6.5941999999999998</v>
      </c>
      <c r="EA382" s="153">
        <v>28.0608</v>
      </c>
      <c r="EB382" s="153">
        <v>1.6597</v>
      </c>
      <c r="EC382" s="153">
        <v>-4.5346000000000002</v>
      </c>
      <c r="ED382" s="153">
        <v>4.7744</v>
      </c>
      <c r="EE382" s="153" t="s">
        <v>7469</v>
      </c>
      <c r="EF382" s="153">
        <v>18.150700000000001</v>
      </c>
      <c r="EG382" s="153">
        <v>4.5815000000000001</v>
      </c>
      <c r="EH382" s="153" t="s">
        <v>7469</v>
      </c>
      <c r="EI382" s="153">
        <v>5.0548999999999999</v>
      </c>
      <c r="EJ382" s="153" t="s">
        <v>7469</v>
      </c>
      <c r="EK382" s="153" t="s">
        <v>7469</v>
      </c>
      <c r="EL382" s="153">
        <v>-8.4984999999999999</v>
      </c>
      <c r="EM382" s="153">
        <v>-0.35799999999999998</v>
      </c>
      <c r="EN382" s="153" t="s">
        <v>7469</v>
      </c>
    </row>
    <row r="383" spans="1:144">
      <c r="C383" s="120"/>
      <c r="D383" s="103"/>
      <c r="E383" s="120" t="s">
        <v>7693</v>
      </c>
      <c r="F383" s="126" t="s">
        <v>8162</v>
      </c>
      <c r="G383" s="151" t="s">
        <v>8090</v>
      </c>
      <c r="H383" s="152" t="s">
        <v>8097</v>
      </c>
      <c r="I383" s="153">
        <v>281.96480000000003</v>
      </c>
      <c r="J383" s="153">
        <v>-28.925999999999998</v>
      </c>
      <c r="K383" s="153">
        <v>876.2</v>
      </c>
      <c r="L383" s="153">
        <v>-24.811</v>
      </c>
      <c r="M383" s="153" t="s">
        <v>7469</v>
      </c>
      <c r="N383" s="153">
        <v>1142</v>
      </c>
      <c r="O383" s="153">
        <v>2610</v>
      </c>
      <c r="P383" s="153">
        <v>-15.608000000000001</v>
      </c>
      <c r="Q383" s="153">
        <v>-6.9268000000000001</v>
      </c>
      <c r="R383" s="153">
        <v>-461</v>
      </c>
      <c r="S383" s="153">
        <v>0.39629999999999999</v>
      </c>
      <c r="T383" s="153" t="s">
        <v>7469</v>
      </c>
      <c r="U383" s="153" t="s">
        <v>7469</v>
      </c>
      <c r="V383" s="153">
        <v>-39.814999999999998</v>
      </c>
      <c r="W383" s="153">
        <v>-34.900199999999998</v>
      </c>
      <c r="X383" s="153">
        <v>826.7</v>
      </c>
      <c r="Y383" s="153">
        <v>0.10489999999999999</v>
      </c>
      <c r="Z383" s="153">
        <v>15.3149</v>
      </c>
      <c r="AA383" s="153">
        <v>25.480699999999999</v>
      </c>
      <c r="AB383" s="153" t="s">
        <v>7469</v>
      </c>
      <c r="AC383" s="153">
        <v>-8.1029999999999998</v>
      </c>
      <c r="AD383" s="153">
        <v>-1.0087999999999999</v>
      </c>
      <c r="AE383" s="153">
        <v>-0.99860000000000004</v>
      </c>
      <c r="AF383" s="153">
        <v>36.689799999999998</v>
      </c>
      <c r="AG383" s="153">
        <v>12.2616</v>
      </c>
      <c r="AH383" s="153" t="s">
        <v>7469</v>
      </c>
      <c r="AI383" s="153" t="s">
        <v>7469</v>
      </c>
      <c r="AJ383" s="153">
        <v>-138.97399999999999</v>
      </c>
      <c r="AK383" s="153" t="s">
        <v>7469</v>
      </c>
      <c r="AL383" s="153">
        <v>0.63139999999999996</v>
      </c>
      <c r="AM383" s="153" t="s">
        <v>7469</v>
      </c>
      <c r="AN383" s="153">
        <v>-20.6218</v>
      </c>
      <c r="AO383" s="153">
        <v>-26.1389</v>
      </c>
      <c r="AP383" s="153">
        <v>14.6023</v>
      </c>
      <c r="AQ383" s="153" t="s">
        <v>7469</v>
      </c>
      <c r="AR383" s="153">
        <v>-134.22999999999999</v>
      </c>
      <c r="AS383" s="153">
        <v>6.0194000000000001</v>
      </c>
      <c r="AT383" s="153">
        <v>6.0941999999999998</v>
      </c>
      <c r="AU383" s="153">
        <v>5.0069999999999997</v>
      </c>
      <c r="AV383" s="153">
        <v>94.234700000000004</v>
      </c>
      <c r="AW383" s="153" t="s">
        <v>7469</v>
      </c>
      <c r="AX383" s="153" t="s">
        <v>7469</v>
      </c>
      <c r="AY383" s="153" t="s">
        <v>7469</v>
      </c>
      <c r="AZ383" s="153">
        <v>-82.623099999999994</v>
      </c>
      <c r="BA383" s="153" t="s">
        <v>7469</v>
      </c>
      <c r="BB383" s="153" t="s">
        <v>7469</v>
      </c>
      <c r="BC383" s="153" t="s">
        <v>7469</v>
      </c>
      <c r="BD383" s="153" t="s">
        <v>7469</v>
      </c>
      <c r="BE383" s="153">
        <v>-0.3851</v>
      </c>
      <c r="BF383" s="153" t="s">
        <v>7469</v>
      </c>
      <c r="BG383" s="153" t="s">
        <v>7469</v>
      </c>
      <c r="BH383" s="153" t="s">
        <v>7469</v>
      </c>
      <c r="BI383" s="153">
        <v>17.074999999999999</v>
      </c>
      <c r="BJ383" s="153">
        <v>2.0880000000000001</v>
      </c>
      <c r="BK383" s="153" t="s">
        <v>7469</v>
      </c>
      <c r="BL383" s="153">
        <v>-39.726300000000002</v>
      </c>
      <c r="BM383" s="153">
        <v>1.1537999999999999</v>
      </c>
      <c r="BN383" s="153">
        <v>-51.338000000000001</v>
      </c>
      <c r="BO383" s="153">
        <v>-6.4108999999999998</v>
      </c>
      <c r="BP383" s="153" t="s">
        <v>7469</v>
      </c>
      <c r="BQ383" s="153" t="s">
        <v>7469</v>
      </c>
      <c r="BR383" s="153" t="s">
        <v>7469</v>
      </c>
      <c r="BS383" s="153">
        <v>-66.593000000000004</v>
      </c>
      <c r="BT383" s="153" t="s">
        <v>7469</v>
      </c>
      <c r="BU383" s="153">
        <v>12.011200000000001</v>
      </c>
      <c r="BV383" s="153" t="s">
        <v>7469</v>
      </c>
      <c r="BW383" s="153" t="s">
        <v>7469</v>
      </c>
      <c r="BX383" s="153">
        <v>0.41170000000000001</v>
      </c>
      <c r="BY383" s="153" t="s">
        <v>7469</v>
      </c>
      <c r="BZ383" s="153" t="s">
        <v>7469</v>
      </c>
      <c r="CA383" s="153">
        <v>-134.81700000000001</v>
      </c>
      <c r="CB383" s="153">
        <v>5.8811999999999998</v>
      </c>
      <c r="CC383" s="153">
        <v>-5.4333</v>
      </c>
      <c r="CD383" s="153">
        <v>2.0102000000000002</v>
      </c>
      <c r="CE383" s="153">
        <v>-3.4478</v>
      </c>
      <c r="CF383" s="153" t="s">
        <v>7469</v>
      </c>
      <c r="CG383" s="153" t="s">
        <v>7469</v>
      </c>
      <c r="CH383" s="153">
        <v>-0.3463</v>
      </c>
      <c r="CI383" s="153">
        <v>-112.2032</v>
      </c>
      <c r="CJ383" s="153" t="s">
        <v>7469</v>
      </c>
      <c r="CK383" s="153" t="s">
        <v>7469</v>
      </c>
      <c r="CL383" s="153" t="s">
        <v>7469</v>
      </c>
      <c r="CM383" s="153" t="s">
        <v>7469</v>
      </c>
      <c r="CN383" s="153" t="s">
        <v>7469</v>
      </c>
      <c r="CO383" s="153">
        <v>9.4503000000000004</v>
      </c>
      <c r="CP383" s="153">
        <v>25.4924</v>
      </c>
      <c r="CQ383" s="153" t="s">
        <v>7469</v>
      </c>
      <c r="CR383" s="153" t="s">
        <v>7469</v>
      </c>
      <c r="CS383" s="153">
        <v>-29.065000000000001</v>
      </c>
      <c r="CT383" s="153">
        <v>-1.5553999999999999</v>
      </c>
      <c r="CU383" s="153">
        <v>-0.311</v>
      </c>
      <c r="CV383" s="153" t="s">
        <v>7469</v>
      </c>
      <c r="CW383" s="153" t="s">
        <v>7469</v>
      </c>
      <c r="CX383" s="153" t="s">
        <v>7469</v>
      </c>
      <c r="CY383" s="153">
        <v>18.878</v>
      </c>
      <c r="CZ383" s="153">
        <v>4.5679999999999996</v>
      </c>
      <c r="DA383" s="153">
        <v>-0.2742</v>
      </c>
      <c r="DB383" s="153" t="s">
        <v>7469</v>
      </c>
      <c r="DC383" s="153">
        <v>24.355599999999999</v>
      </c>
      <c r="DD383" s="153">
        <v>2.2046000000000001</v>
      </c>
      <c r="DE383" s="153" t="s">
        <v>7469</v>
      </c>
      <c r="DF383" s="153" t="s">
        <v>7469</v>
      </c>
      <c r="DG383" s="153">
        <v>2.8588</v>
      </c>
      <c r="DH383" s="153">
        <v>-0.47939999999999999</v>
      </c>
      <c r="DI383" s="153" t="s">
        <v>7469</v>
      </c>
      <c r="DJ383" s="153" t="s">
        <v>7469</v>
      </c>
      <c r="DK383" s="153">
        <v>-0.6331</v>
      </c>
      <c r="DL383" s="153" t="s">
        <v>7469</v>
      </c>
      <c r="DM383" s="153">
        <v>3.8643000000000001</v>
      </c>
      <c r="DN383" s="153">
        <v>-177.76050000000001</v>
      </c>
      <c r="DO383" s="153">
        <v>-197.86590000000001</v>
      </c>
      <c r="DP383" s="153">
        <v>-4.9398</v>
      </c>
      <c r="DQ383" s="153">
        <v>16.599799999999998</v>
      </c>
      <c r="DR383" s="153" t="s">
        <v>7469</v>
      </c>
      <c r="DS383" s="153">
        <v>1.0142</v>
      </c>
      <c r="DT383" s="153">
        <v>-43.667400000000001</v>
      </c>
      <c r="DU383" s="153">
        <v>-1.2095</v>
      </c>
      <c r="DV383" s="153" t="s">
        <v>7469</v>
      </c>
      <c r="DW383" s="153" t="s">
        <v>7469</v>
      </c>
      <c r="DX383" s="153">
        <v>2.1758000000000002</v>
      </c>
      <c r="DY383" s="153">
        <v>1.2892999999999999</v>
      </c>
      <c r="DZ383" s="153">
        <v>-6.2164999999999999</v>
      </c>
      <c r="EA383" s="153">
        <v>15.4238</v>
      </c>
      <c r="EB383" s="153">
        <v>2.0533000000000001</v>
      </c>
      <c r="EC383" s="153">
        <v>12.5625</v>
      </c>
      <c r="ED383" s="153">
        <v>3.7955999999999999</v>
      </c>
      <c r="EE383" s="153" t="s">
        <v>7469</v>
      </c>
      <c r="EF383" s="153">
        <v>18.054500000000001</v>
      </c>
      <c r="EG383" s="153">
        <v>6.2534000000000001</v>
      </c>
      <c r="EH383" s="153" t="s">
        <v>7469</v>
      </c>
      <c r="EI383" s="153">
        <v>4.5880000000000001</v>
      </c>
      <c r="EJ383" s="153" t="s">
        <v>7469</v>
      </c>
      <c r="EK383" s="153" t="s">
        <v>7469</v>
      </c>
      <c r="EL383" s="153">
        <v>-11.209899999999999</v>
      </c>
      <c r="EM383" s="153">
        <v>-13.687900000000001</v>
      </c>
      <c r="EN383" s="153" t="s">
        <v>7469</v>
      </c>
    </row>
    <row r="384" spans="1:144">
      <c r="C384" s="120"/>
      <c r="D384" s="103"/>
      <c r="E384" s="120" t="s">
        <v>8099</v>
      </c>
      <c r="F384" s="126" t="s">
        <v>8162</v>
      </c>
      <c r="G384" s="151" t="s">
        <v>8090</v>
      </c>
      <c r="H384" s="152" t="s">
        <v>8097</v>
      </c>
      <c r="I384" s="153">
        <v>281.96480000000003</v>
      </c>
      <c r="J384" s="153">
        <v>-28.925999999999998</v>
      </c>
      <c r="K384" s="153">
        <v>876.2</v>
      </c>
      <c r="L384" s="153">
        <v>-24.811</v>
      </c>
      <c r="M384" s="153" t="s">
        <v>7469</v>
      </c>
      <c r="N384" s="153">
        <v>1142</v>
      </c>
      <c r="O384" s="153">
        <v>2610</v>
      </c>
      <c r="P384" s="153">
        <v>-15.608000000000001</v>
      </c>
      <c r="Q384" s="153">
        <v>-6.9268000000000001</v>
      </c>
      <c r="R384" s="153">
        <v>-461</v>
      </c>
      <c r="S384" s="153">
        <v>0.39629999999999999</v>
      </c>
      <c r="T384" s="153" t="s">
        <v>7469</v>
      </c>
      <c r="U384" s="153" t="s">
        <v>7469</v>
      </c>
      <c r="V384" s="153">
        <v>-39.814999999999998</v>
      </c>
      <c r="W384" s="153">
        <v>-34.900199999999998</v>
      </c>
      <c r="X384" s="153">
        <v>826.7</v>
      </c>
      <c r="Y384" s="153">
        <v>0.10489999999999999</v>
      </c>
      <c r="Z384" s="153">
        <v>15.3149</v>
      </c>
      <c r="AA384" s="153">
        <v>25.480699999999999</v>
      </c>
      <c r="AB384" s="153" t="s">
        <v>7469</v>
      </c>
      <c r="AC384" s="153">
        <v>-8.1029999999999998</v>
      </c>
      <c r="AD384" s="153">
        <v>-1.0087999999999999</v>
      </c>
      <c r="AE384" s="153">
        <v>-0.99860000000000004</v>
      </c>
      <c r="AF384" s="153">
        <v>36.689799999999998</v>
      </c>
      <c r="AG384" s="153">
        <v>12.2616</v>
      </c>
      <c r="AH384" s="153" t="s">
        <v>7469</v>
      </c>
      <c r="AI384" s="153" t="s">
        <v>7469</v>
      </c>
      <c r="AJ384" s="153">
        <v>-138.97399999999999</v>
      </c>
      <c r="AK384" s="153" t="s">
        <v>7469</v>
      </c>
      <c r="AL384" s="153">
        <v>0.63139999999999996</v>
      </c>
      <c r="AM384" s="153" t="s">
        <v>7469</v>
      </c>
      <c r="AN384" s="153">
        <v>-20.6218</v>
      </c>
      <c r="AO384" s="153">
        <v>-26.1389</v>
      </c>
      <c r="AP384" s="153">
        <v>14.6023</v>
      </c>
      <c r="AQ384" s="153" t="s">
        <v>7469</v>
      </c>
      <c r="AR384" s="153">
        <v>-134.22999999999999</v>
      </c>
      <c r="AS384" s="153">
        <v>6.0194000000000001</v>
      </c>
      <c r="AT384" s="153">
        <v>6.0941999999999998</v>
      </c>
      <c r="AU384" s="153">
        <v>5.0069999999999997</v>
      </c>
      <c r="AV384" s="153">
        <v>94.234700000000004</v>
      </c>
      <c r="AW384" s="153" t="s">
        <v>7469</v>
      </c>
      <c r="AX384" s="153" t="s">
        <v>7469</v>
      </c>
      <c r="AY384" s="153" t="s">
        <v>7469</v>
      </c>
      <c r="AZ384" s="153">
        <v>-82.623099999999994</v>
      </c>
      <c r="BA384" s="153" t="s">
        <v>7469</v>
      </c>
      <c r="BB384" s="153" t="s">
        <v>7469</v>
      </c>
      <c r="BC384" s="153" t="s">
        <v>7469</v>
      </c>
      <c r="BD384" s="153" t="s">
        <v>7469</v>
      </c>
      <c r="BE384" s="153">
        <v>-0.3851</v>
      </c>
      <c r="BF384" s="153" t="s">
        <v>7469</v>
      </c>
      <c r="BG384" s="153" t="s">
        <v>7469</v>
      </c>
      <c r="BH384" s="153" t="s">
        <v>7469</v>
      </c>
      <c r="BI384" s="153">
        <v>17.074999999999999</v>
      </c>
      <c r="BJ384" s="153">
        <v>2.0880000000000001</v>
      </c>
      <c r="BK384" s="153" t="s">
        <v>7469</v>
      </c>
      <c r="BL384" s="153">
        <v>-39.726300000000002</v>
      </c>
      <c r="BM384" s="153">
        <v>1.1537999999999999</v>
      </c>
      <c r="BN384" s="153">
        <v>-51.338000000000001</v>
      </c>
      <c r="BO384" s="153">
        <v>-6.4108999999999998</v>
      </c>
      <c r="BP384" s="153" t="s">
        <v>7469</v>
      </c>
      <c r="BQ384" s="153" t="s">
        <v>7469</v>
      </c>
      <c r="BR384" s="153" t="s">
        <v>7469</v>
      </c>
      <c r="BS384" s="153">
        <v>-66.593000000000004</v>
      </c>
      <c r="BT384" s="153" t="s">
        <v>7469</v>
      </c>
      <c r="BU384" s="153">
        <v>12.011200000000001</v>
      </c>
      <c r="BV384" s="153" t="s">
        <v>7469</v>
      </c>
      <c r="BW384" s="153" t="s">
        <v>7469</v>
      </c>
      <c r="BX384" s="153">
        <v>0.41170000000000001</v>
      </c>
      <c r="BY384" s="153" t="s">
        <v>7469</v>
      </c>
      <c r="BZ384" s="153" t="s">
        <v>7469</v>
      </c>
      <c r="CA384" s="153">
        <v>-134.81700000000001</v>
      </c>
      <c r="CB384" s="153">
        <v>5.8811999999999998</v>
      </c>
      <c r="CC384" s="153">
        <v>-5.4333</v>
      </c>
      <c r="CD384" s="153">
        <v>2.0102000000000002</v>
      </c>
      <c r="CE384" s="153">
        <v>-3.4478</v>
      </c>
      <c r="CF384" s="153" t="s">
        <v>7469</v>
      </c>
      <c r="CG384" s="153" t="s">
        <v>7469</v>
      </c>
      <c r="CH384" s="153">
        <v>-0.3463</v>
      </c>
      <c r="CI384" s="153">
        <v>-112.2032</v>
      </c>
      <c r="CJ384" s="153" t="s">
        <v>7469</v>
      </c>
      <c r="CK384" s="153" t="s">
        <v>7469</v>
      </c>
      <c r="CL384" s="153" t="s">
        <v>7469</v>
      </c>
      <c r="CM384" s="153" t="s">
        <v>7469</v>
      </c>
      <c r="CN384" s="153" t="s">
        <v>7469</v>
      </c>
      <c r="CO384" s="153">
        <v>9.4503000000000004</v>
      </c>
      <c r="CP384" s="153">
        <v>25.4924</v>
      </c>
      <c r="CQ384" s="153" t="s">
        <v>7469</v>
      </c>
      <c r="CR384" s="153" t="s">
        <v>7469</v>
      </c>
      <c r="CS384" s="153">
        <v>-29.065000000000001</v>
      </c>
      <c r="CT384" s="153">
        <v>-1.5553999999999999</v>
      </c>
      <c r="CU384" s="153">
        <v>-0.311</v>
      </c>
      <c r="CV384" s="153" t="s">
        <v>7469</v>
      </c>
      <c r="CW384" s="153" t="s">
        <v>7469</v>
      </c>
      <c r="CX384" s="153" t="s">
        <v>7469</v>
      </c>
      <c r="CY384" s="153">
        <v>18.878</v>
      </c>
      <c r="CZ384" s="153">
        <v>4.5679999999999996</v>
      </c>
      <c r="DA384" s="153">
        <v>-0.2742</v>
      </c>
      <c r="DB384" s="153" t="s">
        <v>7469</v>
      </c>
      <c r="DC384" s="153">
        <v>24.355599999999999</v>
      </c>
      <c r="DD384" s="153">
        <v>2.2046000000000001</v>
      </c>
      <c r="DE384" s="153" t="s">
        <v>7469</v>
      </c>
      <c r="DF384" s="153" t="s">
        <v>7469</v>
      </c>
      <c r="DG384" s="153">
        <v>2.8588</v>
      </c>
      <c r="DH384" s="153">
        <v>-0.47939999999999999</v>
      </c>
      <c r="DI384" s="153" t="s">
        <v>7469</v>
      </c>
      <c r="DJ384" s="153" t="s">
        <v>7469</v>
      </c>
      <c r="DK384" s="153">
        <v>-0.6331</v>
      </c>
      <c r="DL384" s="153" t="s">
        <v>7469</v>
      </c>
      <c r="DM384" s="153">
        <v>3.8643000000000001</v>
      </c>
      <c r="DN384" s="153">
        <v>-177.76050000000001</v>
      </c>
      <c r="DO384" s="153">
        <v>-197.86590000000001</v>
      </c>
      <c r="DP384" s="153">
        <v>-4.9398</v>
      </c>
      <c r="DQ384" s="153">
        <v>16.599799999999998</v>
      </c>
      <c r="DR384" s="153" t="s">
        <v>7469</v>
      </c>
      <c r="DS384" s="153">
        <v>1.0142</v>
      </c>
      <c r="DT384" s="153">
        <v>-43.667400000000001</v>
      </c>
      <c r="DU384" s="153">
        <v>-1.2095</v>
      </c>
      <c r="DV384" s="153" t="s">
        <v>7469</v>
      </c>
      <c r="DW384" s="153" t="s">
        <v>7469</v>
      </c>
      <c r="DX384" s="153">
        <v>2.1758000000000002</v>
      </c>
      <c r="DY384" s="153">
        <v>1.2892999999999999</v>
      </c>
      <c r="DZ384" s="153">
        <v>-6.2164999999999999</v>
      </c>
      <c r="EA384" s="153">
        <v>15.4238</v>
      </c>
      <c r="EB384" s="153">
        <v>2.0533000000000001</v>
      </c>
      <c r="EC384" s="153">
        <v>12.5625</v>
      </c>
      <c r="ED384" s="153">
        <v>3.7955999999999999</v>
      </c>
      <c r="EE384" s="153" t="s">
        <v>7469</v>
      </c>
      <c r="EF384" s="153">
        <v>18.054500000000001</v>
      </c>
      <c r="EG384" s="153">
        <v>6.2534000000000001</v>
      </c>
      <c r="EH384" s="153" t="s">
        <v>7469</v>
      </c>
      <c r="EI384" s="153">
        <v>4.5880000000000001</v>
      </c>
      <c r="EJ384" s="153" t="s">
        <v>7469</v>
      </c>
      <c r="EK384" s="153" t="s">
        <v>7469</v>
      </c>
      <c r="EL384" s="153">
        <v>-11.209899999999999</v>
      </c>
      <c r="EM384" s="153">
        <v>-13.687900000000001</v>
      </c>
      <c r="EN384" s="153" t="s">
        <v>7469</v>
      </c>
    </row>
    <row r="385" spans="3:144">
      <c r="C385" s="120"/>
      <c r="D385" s="103"/>
      <c r="E385" s="120" t="s">
        <v>8100</v>
      </c>
      <c r="F385" s="126" t="s">
        <v>8162</v>
      </c>
      <c r="G385" s="151" t="s">
        <v>8090</v>
      </c>
      <c r="H385" s="152" t="s">
        <v>8097</v>
      </c>
      <c r="I385" s="153" t="s">
        <v>7469</v>
      </c>
      <c r="J385" s="153" t="s">
        <v>7469</v>
      </c>
      <c r="K385" s="153" t="s">
        <v>7469</v>
      </c>
      <c r="L385" s="153" t="s">
        <v>7469</v>
      </c>
      <c r="M385" s="153" t="s">
        <v>7469</v>
      </c>
      <c r="N385" s="153">
        <v>979</v>
      </c>
      <c r="O385" s="153">
        <v>2235</v>
      </c>
      <c r="P385" s="153" t="s">
        <v>7469</v>
      </c>
      <c r="Q385" s="153" t="s">
        <v>7469</v>
      </c>
      <c r="R385" s="153">
        <v>-121</v>
      </c>
      <c r="S385" s="153" t="s">
        <v>7469</v>
      </c>
      <c r="T385" s="153" t="s">
        <v>7469</v>
      </c>
      <c r="U385" s="153" t="s">
        <v>7469</v>
      </c>
      <c r="V385" s="153" t="s">
        <v>7469</v>
      </c>
      <c r="W385" s="153" t="s">
        <v>7469</v>
      </c>
      <c r="X385" s="153" t="s">
        <v>7469</v>
      </c>
      <c r="Y385" s="153" t="s">
        <v>7469</v>
      </c>
      <c r="Z385" s="153" t="s">
        <v>7469</v>
      </c>
      <c r="AA385" s="153" t="s">
        <v>7469</v>
      </c>
      <c r="AB385" s="153" t="s">
        <v>7469</v>
      </c>
      <c r="AC385" s="153" t="s">
        <v>7469</v>
      </c>
      <c r="AD385" s="153" t="s">
        <v>7469</v>
      </c>
      <c r="AE385" s="153">
        <v>1.83E-2</v>
      </c>
      <c r="AF385" s="153">
        <v>37.653599999999997</v>
      </c>
      <c r="AG385" s="153" t="s">
        <v>7469</v>
      </c>
      <c r="AH385" s="153" t="s">
        <v>7469</v>
      </c>
      <c r="AI385" s="153" t="s">
        <v>7469</v>
      </c>
      <c r="AJ385" s="153" t="s">
        <v>7469</v>
      </c>
      <c r="AK385" s="153" t="s">
        <v>7469</v>
      </c>
      <c r="AL385" s="153" t="s">
        <v>7469</v>
      </c>
      <c r="AM385" s="153" t="s">
        <v>7469</v>
      </c>
      <c r="AN385" s="153" t="s">
        <v>7469</v>
      </c>
      <c r="AO385" s="153" t="s">
        <v>7469</v>
      </c>
      <c r="AP385" s="153">
        <v>11.3445</v>
      </c>
      <c r="AQ385" s="153" t="s">
        <v>7469</v>
      </c>
      <c r="AR385" s="153" t="s">
        <v>7469</v>
      </c>
      <c r="AS385" s="153" t="s">
        <v>7469</v>
      </c>
      <c r="AT385" s="153" t="s">
        <v>7469</v>
      </c>
      <c r="AU385" s="153" t="s">
        <v>7469</v>
      </c>
      <c r="AV385" s="153" t="s">
        <v>7469</v>
      </c>
      <c r="AW385" s="153" t="s">
        <v>7469</v>
      </c>
      <c r="AX385" s="153" t="s">
        <v>7469</v>
      </c>
      <c r="AY385" s="153" t="s">
        <v>7469</v>
      </c>
      <c r="AZ385" s="153" t="s">
        <v>7469</v>
      </c>
      <c r="BA385" s="153" t="s">
        <v>7469</v>
      </c>
      <c r="BB385" s="153" t="s">
        <v>7469</v>
      </c>
      <c r="BC385" s="153" t="s">
        <v>7469</v>
      </c>
      <c r="BD385" s="153" t="s">
        <v>7469</v>
      </c>
      <c r="BE385" s="153" t="s">
        <v>7469</v>
      </c>
      <c r="BF385" s="153" t="s">
        <v>7469</v>
      </c>
      <c r="BG385" s="153">
        <v>-295.916</v>
      </c>
      <c r="BH385" s="153" t="s">
        <v>7469</v>
      </c>
      <c r="BI385" s="153" t="s">
        <v>7469</v>
      </c>
      <c r="BJ385" s="153">
        <v>1.0259</v>
      </c>
      <c r="BK385" s="153" t="s">
        <v>7469</v>
      </c>
      <c r="BL385" s="153" t="s">
        <v>7469</v>
      </c>
      <c r="BM385" s="153" t="s">
        <v>7469</v>
      </c>
      <c r="BN385" s="153">
        <v>-70.873999999999995</v>
      </c>
      <c r="BO385" s="153">
        <v>-7.12</v>
      </c>
      <c r="BP385" s="153" t="s">
        <v>7469</v>
      </c>
      <c r="BQ385" s="153" t="s">
        <v>7469</v>
      </c>
      <c r="BR385" s="153" t="s">
        <v>7469</v>
      </c>
      <c r="BS385" s="153" t="s">
        <v>7469</v>
      </c>
      <c r="BT385" s="153" t="s">
        <v>7469</v>
      </c>
      <c r="BU385" s="153" t="s">
        <v>7469</v>
      </c>
      <c r="BV385" s="153" t="s">
        <v>7469</v>
      </c>
      <c r="BW385" s="153" t="s">
        <v>7469</v>
      </c>
      <c r="BX385" s="153" t="s">
        <v>7469</v>
      </c>
      <c r="BY385" s="153" t="s">
        <v>7469</v>
      </c>
      <c r="BZ385" s="153" t="s">
        <v>7469</v>
      </c>
      <c r="CA385" s="153">
        <v>-135.084</v>
      </c>
      <c r="CB385" s="153" t="s">
        <v>7469</v>
      </c>
      <c r="CC385" s="153" t="s">
        <v>7469</v>
      </c>
      <c r="CD385" s="153" t="s">
        <v>7469</v>
      </c>
      <c r="CE385" s="153">
        <v>-3.1414</v>
      </c>
      <c r="CF385" s="153" t="s">
        <v>7469</v>
      </c>
      <c r="CG385" s="153" t="s">
        <v>7469</v>
      </c>
      <c r="CH385" s="153" t="s">
        <v>7469</v>
      </c>
      <c r="CI385" s="153" t="s">
        <v>7469</v>
      </c>
      <c r="CJ385" s="153" t="s">
        <v>7469</v>
      </c>
      <c r="CK385" s="153" t="s">
        <v>7469</v>
      </c>
      <c r="CL385" s="153" t="s">
        <v>7469</v>
      </c>
      <c r="CM385" s="153" t="s">
        <v>7469</v>
      </c>
      <c r="CN385" s="153" t="s">
        <v>7469</v>
      </c>
      <c r="CO385" s="153" t="s">
        <v>7469</v>
      </c>
      <c r="CP385" s="153" t="s">
        <v>7469</v>
      </c>
      <c r="CQ385" s="153" t="s">
        <v>7469</v>
      </c>
      <c r="CR385" s="153" t="s">
        <v>7469</v>
      </c>
      <c r="CS385" s="153" t="s">
        <v>7469</v>
      </c>
      <c r="CT385" s="153" t="s">
        <v>7469</v>
      </c>
      <c r="CU385" s="153">
        <v>0.31859999999999999</v>
      </c>
      <c r="CV385" s="153" t="s">
        <v>7469</v>
      </c>
      <c r="CW385" s="153" t="s">
        <v>7469</v>
      </c>
      <c r="CX385" s="153" t="s">
        <v>7469</v>
      </c>
      <c r="CY385" s="153" t="s">
        <v>7469</v>
      </c>
      <c r="CZ385" s="153" t="s">
        <v>7469</v>
      </c>
      <c r="DA385" s="153" t="s">
        <v>7469</v>
      </c>
      <c r="DB385" s="153" t="s">
        <v>7469</v>
      </c>
      <c r="DC385" s="153" t="s">
        <v>7469</v>
      </c>
      <c r="DD385" s="153" t="s">
        <v>7469</v>
      </c>
      <c r="DE385" s="153" t="s">
        <v>7469</v>
      </c>
      <c r="DF385" s="153" t="s">
        <v>7469</v>
      </c>
      <c r="DG385" s="153" t="s">
        <v>7469</v>
      </c>
      <c r="DH385" s="153">
        <v>-0.21779999999999999</v>
      </c>
      <c r="DI385" s="153" t="s">
        <v>7469</v>
      </c>
      <c r="DJ385" s="153" t="s">
        <v>7469</v>
      </c>
      <c r="DK385" s="153">
        <v>0.69620000000000004</v>
      </c>
      <c r="DL385" s="153" t="s">
        <v>7469</v>
      </c>
      <c r="DM385" s="153" t="s">
        <v>7469</v>
      </c>
      <c r="DN385" s="153" t="s">
        <v>7469</v>
      </c>
      <c r="DO385" s="153" t="s">
        <v>7469</v>
      </c>
      <c r="DP385" s="153" t="s">
        <v>7469</v>
      </c>
      <c r="DQ385" s="153">
        <v>12.715</v>
      </c>
      <c r="DR385" s="153" t="s">
        <v>7469</v>
      </c>
      <c r="DS385" s="153" t="s">
        <v>7469</v>
      </c>
      <c r="DT385" s="153" t="s">
        <v>7469</v>
      </c>
      <c r="DU385" s="153" t="s">
        <v>7469</v>
      </c>
      <c r="DV385" s="153" t="s">
        <v>7469</v>
      </c>
      <c r="DW385" s="153" t="s">
        <v>7469</v>
      </c>
      <c r="DX385" s="153" t="s">
        <v>7469</v>
      </c>
      <c r="DY385" s="153" t="s">
        <v>7469</v>
      </c>
      <c r="DZ385" s="153" t="s">
        <v>7469</v>
      </c>
      <c r="EA385" s="153" t="s">
        <v>7469</v>
      </c>
      <c r="EB385" s="153" t="s">
        <v>7469</v>
      </c>
      <c r="EC385" s="153" t="s">
        <v>7469</v>
      </c>
      <c r="ED385" s="153" t="s">
        <v>7469</v>
      </c>
      <c r="EE385" s="153" t="s">
        <v>7469</v>
      </c>
      <c r="EF385" s="153" t="s">
        <v>7469</v>
      </c>
      <c r="EG385" s="153" t="s">
        <v>7469</v>
      </c>
      <c r="EH385" s="153" t="s">
        <v>7469</v>
      </c>
      <c r="EI385" s="153" t="s">
        <v>7469</v>
      </c>
      <c r="EJ385" s="153" t="s">
        <v>7469</v>
      </c>
      <c r="EK385" s="153" t="s">
        <v>7469</v>
      </c>
      <c r="EL385" s="153" t="s">
        <v>7469</v>
      </c>
      <c r="EM385" s="153" t="s">
        <v>7469</v>
      </c>
      <c r="EN385" s="153" t="s">
        <v>7469</v>
      </c>
    </row>
    <row r="386" spans="3:144">
      <c r="C386" s="120"/>
      <c r="D386" s="103"/>
      <c r="E386" s="120" t="s">
        <v>8101</v>
      </c>
      <c r="F386" s="126" t="s">
        <v>8162</v>
      </c>
      <c r="G386" s="151" t="s">
        <v>8090</v>
      </c>
      <c r="H386" s="152" t="s">
        <v>8097</v>
      </c>
      <c r="I386" s="153" t="s">
        <v>7469</v>
      </c>
      <c r="J386" s="153" t="s">
        <v>7469</v>
      </c>
      <c r="K386" s="153" t="s">
        <v>7469</v>
      </c>
      <c r="L386" s="153" t="s">
        <v>7469</v>
      </c>
      <c r="M386" s="153" t="s">
        <v>7469</v>
      </c>
      <c r="N386" s="153">
        <v>933</v>
      </c>
      <c r="O386" s="153">
        <v>2276</v>
      </c>
      <c r="P386" s="153" t="s">
        <v>7469</v>
      </c>
      <c r="Q386" s="153" t="s">
        <v>7469</v>
      </c>
      <c r="R386" s="153">
        <v>-27</v>
      </c>
      <c r="S386" s="153" t="s">
        <v>7469</v>
      </c>
      <c r="T386" s="153" t="s">
        <v>7469</v>
      </c>
      <c r="U386" s="153" t="s">
        <v>7469</v>
      </c>
      <c r="V386" s="153" t="s">
        <v>7469</v>
      </c>
      <c r="W386" s="153" t="s">
        <v>7469</v>
      </c>
      <c r="X386" s="153" t="s">
        <v>7469</v>
      </c>
      <c r="Y386" s="153" t="s">
        <v>7469</v>
      </c>
      <c r="Z386" s="153" t="s">
        <v>7469</v>
      </c>
      <c r="AA386" s="153" t="s">
        <v>7469</v>
      </c>
      <c r="AB386" s="153" t="s">
        <v>7469</v>
      </c>
      <c r="AC386" s="153" t="s">
        <v>7469</v>
      </c>
      <c r="AD386" s="153" t="s">
        <v>7469</v>
      </c>
      <c r="AE386" s="153">
        <v>0.54310000000000003</v>
      </c>
      <c r="AF386" s="153">
        <v>34.703099999999999</v>
      </c>
      <c r="AG386" s="153" t="s">
        <v>7469</v>
      </c>
      <c r="AH386" s="153" t="s">
        <v>7469</v>
      </c>
      <c r="AI386" s="153" t="s">
        <v>7469</v>
      </c>
      <c r="AJ386" s="153" t="s">
        <v>7469</v>
      </c>
      <c r="AK386" s="153" t="s">
        <v>7469</v>
      </c>
      <c r="AL386" s="153" t="s">
        <v>7469</v>
      </c>
      <c r="AM386" s="153" t="s">
        <v>7469</v>
      </c>
      <c r="AN386" s="153" t="s">
        <v>7469</v>
      </c>
      <c r="AO386" s="153" t="s">
        <v>7469</v>
      </c>
      <c r="AP386" s="153">
        <v>8.8039000000000005</v>
      </c>
      <c r="AQ386" s="153" t="s">
        <v>7469</v>
      </c>
      <c r="AR386" s="153" t="s">
        <v>7469</v>
      </c>
      <c r="AS386" s="153" t="s">
        <v>7469</v>
      </c>
      <c r="AT386" s="153" t="s">
        <v>7469</v>
      </c>
      <c r="AU386" s="153" t="s">
        <v>7469</v>
      </c>
      <c r="AV386" s="153" t="s">
        <v>7469</v>
      </c>
      <c r="AW386" s="153" t="s">
        <v>7469</v>
      </c>
      <c r="AX386" s="153" t="s">
        <v>7469</v>
      </c>
      <c r="AY386" s="153" t="s">
        <v>7469</v>
      </c>
      <c r="AZ386" s="153" t="s">
        <v>7469</v>
      </c>
      <c r="BA386" s="153" t="s">
        <v>7469</v>
      </c>
      <c r="BB386" s="153" t="s">
        <v>7469</v>
      </c>
      <c r="BC386" s="153" t="s">
        <v>7469</v>
      </c>
      <c r="BD386" s="153" t="s">
        <v>7469</v>
      </c>
      <c r="BE386" s="153" t="s">
        <v>7469</v>
      </c>
      <c r="BF386" s="153" t="s">
        <v>7469</v>
      </c>
      <c r="BG386" s="153">
        <v>-336.95299999999997</v>
      </c>
      <c r="BH386" s="153" t="s">
        <v>7469</v>
      </c>
      <c r="BI386" s="153" t="s">
        <v>7469</v>
      </c>
      <c r="BJ386" s="153">
        <v>0.75900000000000001</v>
      </c>
      <c r="BK386" s="153" t="s">
        <v>7469</v>
      </c>
      <c r="BL386" s="153" t="s">
        <v>7469</v>
      </c>
      <c r="BM386" s="153" t="s">
        <v>7469</v>
      </c>
      <c r="BN386" s="153">
        <v>-89.221999999999994</v>
      </c>
      <c r="BO386" s="153" t="s">
        <v>7469</v>
      </c>
      <c r="BP386" s="153" t="s">
        <v>7469</v>
      </c>
      <c r="BQ386" s="153" t="s">
        <v>7469</v>
      </c>
      <c r="BR386" s="153" t="s">
        <v>7469</v>
      </c>
      <c r="BS386" s="153" t="s">
        <v>7469</v>
      </c>
      <c r="BT386" s="153" t="s">
        <v>7469</v>
      </c>
      <c r="BU386" s="153" t="s">
        <v>7469</v>
      </c>
      <c r="BV386" s="153" t="s">
        <v>7469</v>
      </c>
      <c r="BW386" s="153" t="s">
        <v>7469</v>
      </c>
      <c r="BX386" s="153" t="s">
        <v>7469</v>
      </c>
      <c r="BY386" s="153" t="s">
        <v>7469</v>
      </c>
      <c r="BZ386" s="153" t="s">
        <v>7469</v>
      </c>
      <c r="CA386" s="153">
        <v>-135.988</v>
      </c>
      <c r="CB386" s="153" t="s">
        <v>7469</v>
      </c>
      <c r="CC386" s="153" t="s">
        <v>7469</v>
      </c>
      <c r="CD386" s="153" t="s">
        <v>7469</v>
      </c>
      <c r="CE386" s="153" t="s">
        <v>7469</v>
      </c>
      <c r="CF386" s="153" t="s">
        <v>7469</v>
      </c>
      <c r="CG386" s="153" t="s">
        <v>7469</v>
      </c>
      <c r="CH386" s="153" t="s">
        <v>7469</v>
      </c>
      <c r="CI386" s="153" t="s">
        <v>7469</v>
      </c>
      <c r="CJ386" s="153" t="s">
        <v>7469</v>
      </c>
      <c r="CK386" s="153" t="s">
        <v>7469</v>
      </c>
      <c r="CL386" s="153" t="s">
        <v>7469</v>
      </c>
      <c r="CM386" s="153" t="s">
        <v>7469</v>
      </c>
      <c r="CN386" s="153" t="s">
        <v>7469</v>
      </c>
      <c r="CO386" s="153" t="s">
        <v>7469</v>
      </c>
      <c r="CP386" s="153" t="s">
        <v>7469</v>
      </c>
      <c r="CQ386" s="153" t="s">
        <v>7469</v>
      </c>
      <c r="CR386" s="153" t="s">
        <v>7469</v>
      </c>
      <c r="CS386" s="153" t="s">
        <v>7469</v>
      </c>
      <c r="CT386" s="153" t="s">
        <v>7469</v>
      </c>
      <c r="CU386" s="153">
        <v>0.56059999999999999</v>
      </c>
      <c r="CV386" s="153" t="s">
        <v>7469</v>
      </c>
      <c r="CW386" s="153" t="s">
        <v>7469</v>
      </c>
      <c r="CX386" s="153" t="s">
        <v>7469</v>
      </c>
      <c r="CY386" s="153" t="s">
        <v>7469</v>
      </c>
      <c r="CZ386" s="153" t="s">
        <v>7469</v>
      </c>
      <c r="DA386" s="153" t="s">
        <v>7469</v>
      </c>
      <c r="DB386" s="153" t="s">
        <v>7469</v>
      </c>
      <c r="DC386" s="153" t="s">
        <v>7469</v>
      </c>
      <c r="DD386" s="153" t="s">
        <v>7469</v>
      </c>
      <c r="DE386" s="153" t="s">
        <v>7469</v>
      </c>
      <c r="DF386" s="153" t="s">
        <v>7469</v>
      </c>
      <c r="DG386" s="153" t="s">
        <v>7469</v>
      </c>
      <c r="DH386" s="153" t="s">
        <v>7469</v>
      </c>
      <c r="DI386" s="153" t="s">
        <v>7469</v>
      </c>
      <c r="DJ386" s="153" t="s">
        <v>7469</v>
      </c>
      <c r="DK386" s="153">
        <v>0.77310000000000001</v>
      </c>
      <c r="DL386" s="153" t="s">
        <v>7469</v>
      </c>
      <c r="DM386" s="153" t="s">
        <v>7469</v>
      </c>
      <c r="DN386" s="153" t="s">
        <v>7469</v>
      </c>
      <c r="DO386" s="153" t="s">
        <v>7469</v>
      </c>
      <c r="DP386" s="153" t="s">
        <v>7469</v>
      </c>
      <c r="DQ386" s="153">
        <v>12.414300000000001</v>
      </c>
      <c r="DR386" s="153" t="s">
        <v>7469</v>
      </c>
      <c r="DS386" s="153" t="s">
        <v>7469</v>
      </c>
      <c r="DT386" s="153" t="s">
        <v>7469</v>
      </c>
      <c r="DU386" s="153" t="s">
        <v>7469</v>
      </c>
      <c r="DV386" s="153" t="s">
        <v>7469</v>
      </c>
      <c r="DW386" s="153" t="s">
        <v>7469</v>
      </c>
      <c r="DX386" s="153" t="s">
        <v>7469</v>
      </c>
      <c r="DY386" s="153" t="s">
        <v>7469</v>
      </c>
      <c r="DZ386" s="153" t="s">
        <v>7469</v>
      </c>
      <c r="EA386" s="153" t="s">
        <v>7469</v>
      </c>
      <c r="EB386" s="153" t="s">
        <v>7469</v>
      </c>
      <c r="EC386" s="153" t="s">
        <v>7469</v>
      </c>
      <c r="ED386" s="153" t="s">
        <v>7469</v>
      </c>
      <c r="EE386" s="153">
        <v>-285.33999999999997</v>
      </c>
      <c r="EF386" s="153" t="s">
        <v>7469</v>
      </c>
      <c r="EG386" s="153" t="s">
        <v>7469</v>
      </c>
      <c r="EH386" s="153" t="s">
        <v>7469</v>
      </c>
      <c r="EI386" s="153" t="s">
        <v>7469</v>
      </c>
      <c r="EJ386" s="153" t="s">
        <v>7469</v>
      </c>
      <c r="EK386" s="153" t="s">
        <v>7469</v>
      </c>
      <c r="EL386" s="153" t="s">
        <v>7469</v>
      </c>
      <c r="EM386" s="153" t="s">
        <v>7469</v>
      </c>
      <c r="EN386" s="153" t="s">
        <v>7469</v>
      </c>
    </row>
    <row r="387" spans="3:144">
      <c r="C387" s="120"/>
      <c r="D387" s="103"/>
      <c r="E387" s="120" t="s">
        <v>8102</v>
      </c>
      <c r="F387" s="126" t="s">
        <v>8162</v>
      </c>
      <c r="G387" s="151" t="s">
        <v>8090</v>
      </c>
      <c r="H387" s="152" t="s">
        <v>8097</v>
      </c>
      <c r="I387" s="153" t="s">
        <v>7469</v>
      </c>
      <c r="J387" s="153" t="s">
        <v>7469</v>
      </c>
      <c r="K387" s="153" t="s">
        <v>7469</v>
      </c>
      <c r="L387" s="153" t="s">
        <v>7469</v>
      </c>
      <c r="M387" s="153" t="s">
        <v>7469</v>
      </c>
      <c r="N387" s="153" t="s">
        <v>7469</v>
      </c>
      <c r="O387" s="153">
        <v>2147</v>
      </c>
      <c r="P387" s="153" t="s">
        <v>7469</v>
      </c>
      <c r="Q387" s="153" t="s">
        <v>7469</v>
      </c>
      <c r="R387" s="153" t="s">
        <v>7469</v>
      </c>
      <c r="S387" s="153" t="s">
        <v>7469</v>
      </c>
      <c r="T387" s="153" t="s">
        <v>7469</v>
      </c>
      <c r="U387" s="153" t="s">
        <v>7469</v>
      </c>
      <c r="V387" s="153" t="s">
        <v>7469</v>
      </c>
      <c r="W387" s="153" t="s">
        <v>7469</v>
      </c>
      <c r="X387" s="153" t="s">
        <v>7469</v>
      </c>
      <c r="Y387" s="153" t="s">
        <v>7469</v>
      </c>
      <c r="Z387" s="153" t="s">
        <v>7469</v>
      </c>
      <c r="AA387" s="153" t="s">
        <v>7469</v>
      </c>
      <c r="AB387" s="153" t="s">
        <v>7469</v>
      </c>
      <c r="AC387" s="153" t="s">
        <v>7469</v>
      </c>
      <c r="AD387" s="153" t="s">
        <v>7469</v>
      </c>
      <c r="AE387" s="153" t="s">
        <v>7469</v>
      </c>
      <c r="AF387" s="153" t="s">
        <v>7469</v>
      </c>
      <c r="AG387" s="153" t="s">
        <v>7469</v>
      </c>
      <c r="AH387" s="153" t="s">
        <v>7469</v>
      </c>
      <c r="AI387" s="153" t="s">
        <v>7469</v>
      </c>
      <c r="AJ387" s="153" t="s">
        <v>7469</v>
      </c>
      <c r="AK387" s="153" t="s">
        <v>7469</v>
      </c>
      <c r="AL387" s="153" t="s">
        <v>7469</v>
      </c>
      <c r="AM387" s="153" t="s">
        <v>7469</v>
      </c>
      <c r="AN387" s="153" t="s">
        <v>7469</v>
      </c>
      <c r="AO387" s="153" t="s">
        <v>7469</v>
      </c>
      <c r="AP387" s="153" t="s">
        <v>7469</v>
      </c>
      <c r="AQ387" s="153" t="s">
        <v>7469</v>
      </c>
      <c r="AR387" s="153" t="s">
        <v>7469</v>
      </c>
      <c r="AS387" s="153" t="s">
        <v>7469</v>
      </c>
      <c r="AT387" s="153" t="s">
        <v>7469</v>
      </c>
      <c r="AU387" s="153" t="s">
        <v>7469</v>
      </c>
      <c r="AV387" s="153" t="s">
        <v>7469</v>
      </c>
      <c r="AW387" s="153" t="s">
        <v>7469</v>
      </c>
      <c r="AX387" s="153" t="s">
        <v>7469</v>
      </c>
      <c r="AY387" s="153" t="s">
        <v>7469</v>
      </c>
      <c r="AZ387" s="153" t="s">
        <v>7469</v>
      </c>
      <c r="BA387" s="153" t="s">
        <v>7469</v>
      </c>
      <c r="BB387" s="153" t="s">
        <v>7469</v>
      </c>
      <c r="BC387" s="153" t="s">
        <v>7469</v>
      </c>
      <c r="BD387" s="153" t="s">
        <v>7469</v>
      </c>
      <c r="BE387" s="153" t="s">
        <v>7469</v>
      </c>
      <c r="BF387" s="153" t="s">
        <v>7469</v>
      </c>
      <c r="BG387" s="153" t="s">
        <v>7469</v>
      </c>
      <c r="BH387" s="153" t="s">
        <v>7469</v>
      </c>
      <c r="BI387" s="153" t="s">
        <v>7469</v>
      </c>
      <c r="BJ387" s="153" t="s">
        <v>7469</v>
      </c>
      <c r="BK387" s="153" t="s">
        <v>7469</v>
      </c>
      <c r="BL387" s="153" t="s">
        <v>7469</v>
      </c>
      <c r="BM387" s="153" t="s">
        <v>7469</v>
      </c>
      <c r="BN387" s="153">
        <v>-109.858</v>
      </c>
      <c r="BO387" s="153" t="s">
        <v>7469</v>
      </c>
      <c r="BP387" s="153" t="s">
        <v>7469</v>
      </c>
      <c r="BQ387" s="153" t="s">
        <v>7469</v>
      </c>
      <c r="BR387" s="153" t="s">
        <v>7469</v>
      </c>
      <c r="BS387" s="153" t="s">
        <v>7469</v>
      </c>
      <c r="BT387" s="153" t="s">
        <v>7469</v>
      </c>
      <c r="BU387" s="153" t="s">
        <v>7469</v>
      </c>
      <c r="BV387" s="153" t="s">
        <v>7469</v>
      </c>
      <c r="BW387" s="153" t="s">
        <v>7469</v>
      </c>
      <c r="BX387" s="153" t="s">
        <v>7469</v>
      </c>
      <c r="BY387" s="153" t="s">
        <v>7469</v>
      </c>
      <c r="BZ387" s="153" t="s">
        <v>7469</v>
      </c>
      <c r="CA387" s="153">
        <v>-152.14599999999999</v>
      </c>
      <c r="CB387" s="153" t="s">
        <v>7469</v>
      </c>
      <c r="CC387" s="153" t="s">
        <v>7469</v>
      </c>
      <c r="CD387" s="153" t="s">
        <v>7469</v>
      </c>
      <c r="CE387" s="153" t="s">
        <v>7469</v>
      </c>
      <c r="CF387" s="153" t="s">
        <v>7469</v>
      </c>
      <c r="CG387" s="153" t="s">
        <v>7469</v>
      </c>
      <c r="CH387" s="153" t="s">
        <v>7469</v>
      </c>
      <c r="CI387" s="153" t="s">
        <v>7469</v>
      </c>
      <c r="CJ387" s="153" t="s">
        <v>7469</v>
      </c>
      <c r="CK387" s="153" t="s">
        <v>7469</v>
      </c>
      <c r="CL387" s="153" t="s">
        <v>7469</v>
      </c>
      <c r="CM387" s="153" t="s">
        <v>7469</v>
      </c>
      <c r="CN387" s="153" t="s">
        <v>7469</v>
      </c>
      <c r="CO387" s="153" t="s">
        <v>7469</v>
      </c>
      <c r="CP387" s="153" t="s">
        <v>7469</v>
      </c>
      <c r="CQ387" s="153" t="s">
        <v>7469</v>
      </c>
      <c r="CR387" s="153" t="s">
        <v>7469</v>
      </c>
      <c r="CS387" s="153" t="s">
        <v>7469</v>
      </c>
      <c r="CT387" s="153" t="s">
        <v>7469</v>
      </c>
      <c r="CU387" s="153" t="s">
        <v>7469</v>
      </c>
      <c r="CV387" s="153" t="s">
        <v>7469</v>
      </c>
      <c r="CW387" s="153" t="s">
        <v>7469</v>
      </c>
      <c r="CX387" s="153" t="s">
        <v>7469</v>
      </c>
      <c r="CY387" s="153" t="s">
        <v>7469</v>
      </c>
      <c r="CZ387" s="153" t="s">
        <v>7469</v>
      </c>
      <c r="DA387" s="153" t="s">
        <v>7469</v>
      </c>
      <c r="DB387" s="153" t="s">
        <v>7469</v>
      </c>
      <c r="DC387" s="153" t="s">
        <v>7469</v>
      </c>
      <c r="DD387" s="153" t="s">
        <v>7469</v>
      </c>
      <c r="DE387" s="153" t="s">
        <v>7469</v>
      </c>
      <c r="DF387" s="153" t="s">
        <v>7469</v>
      </c>
      <c r="DG387" s="153" t="s">
        <v>7469</v>
      </c>
      <c r="DH387" s="153" t="s">
        <v>7469</v>
      </c>
      <c r="DI387" s="153" t="s">
        <v>7469</v>
      </c>
      <c r="DJ387" s="153" t="s">
        <v>7469</v>
      </c>
      <c r="DK387" s="153" t="s">
        <v>7469</v>
      </c>
      <c r="DL387" s="153" t="s">
        <v>7469</v>
      </c>
      <c r="DM387" s="153" t="s">
        <v>7469</v>
      </c>
      <c r="DN387" s="153" t="s">
        <v>7469</v>
      </c>
      <c r="DO387" s="153" t="s">
        <v>7469</v>
      </c>
      <c r="DP387" s="153" t="s">
        <v>7469</v>
      </c>
      <c r="DQ387" s="153" t="s">
        <v>7469</v>
      </c>
      <c r="DR387" s="153" t="s">
        <v>7469</v>
      </c>
      <c r="DS387" s="153" t="s">
        <v>7469</v>
      </c>
      <c r="DT387" s="153" t="s">
        <v>7469</v>
      </c>
      <c r="DU387" s="153" t="s">
        <v>7469</v>
      </c>
      <c r="DV387" s="153" t="s">
        <v>7469</v>
      </c>
      <c r="DW387" s="153" t="s">
        <v>7469</v>
      </c>
      <c r="DX387" s="153" t="s">
        <v>7469</v>
      </c>
      <c r="DY387" s="153" t="s">
        <v>7469</v>
      </c>
      <c r="DZ387" s="153" t="s">
        <v>7469</v>
      </c>
      <c r="EA387" s="153" t="s">
        <v>7469</v>
      </c>
      <c r="EB387" s="153" t="s">
        <v>7469</v>
      </c>
      <c r="EC387" s="153" t="s">
        <v>7469</v>
      </c>
      <c r="ED387" s="153" t="s">
        <v>7469</v>
      </c>
      <c r="EE387" s="153" t="s">
        <v>7469</v>
      </c>
      <c r="EF387" s="153" t="s">
        <v>7469</v>
      </c>
      <c r="EG387" s="153" t="s">
        <v>7469</v>
      </c>
      <c r="EH387" s="153" t="s">
        <v>7469</v>
      </c>
      <c r="EI387" s="153" t="s">
        <v>7469</v>
      </c>
      <c r="EJ387" s="153" t="s">
        <v>7469</v>
      </c>
      <c r="EK387" s="153" t="s">
        <v>7469</v>
      </c>
      <c r="EL387" s="153" t="s">
        <v>7469</v>
      </c>
      <c r="EM387" s="153" t="s">
        <v>7469</v>
      </c>
      <c r="EN387" s="153" t="s">
        <v>7469</v>
      </c>
    </row>
    <row r="388" spans="3:144">
      <c r="C388" s="120"/>
      <c r="D388" s="103"/>
      <c r="E388" s="120" t="s">
        <v>8103</v>
      </c>
      <c r="F388" s="126" t="s">
        <v>8162</v>
      </c>
      <c r="G388" s="151" t="s">
        <v>8090</v>
      </c>
      <c r="H388" s="152" t="s">
        <v>8097</v>
      </c>
      <c r="I388" s="153">
        <v>397.572</v>
      </c>
      <c r="J388" s="153">
        <v>-13.528</v>
      </c>
      <c r="K388" s="153">
        <v>907.5</v>
      </c>
      <c r="L388" s="153">
        <v>-22.068000000000001</v>
      </c>
      <c r="M388" s="153" t="s">
        <v>7469</v>
      </c>
      <c r="N388" s="153">
        <v>896</v>
      </c>
      <c r="O388" s="153">
        <v>2387</v>
      </c>
      <c r="P388" s="153">
        <v>-19.504000000000001</v>
      </c>
      <c r="Q388" s="153">
        <v>-4.9419000000000004</v>
      </c>
      <c r="R388" s="153">
        <v>-1107</v>
      </c>
      <c r="S388" s="153">
        <v>-1.8118000000000001</v>
      </c>
      <c r="T388" s="153">
        <v>-1.6558999999999999</v>
      </c>
      <c r="U388" s="153" t="s">
        <v>7469</v>
      </c>
      <c r="V388" s="153">
        <v>-41.298999999999999</v>
      </c>
      <c r="W388" s="153">
        <v>-6.7417999999999996</v>
      </c>
      <c r="X388" s="153">
        <v>650.4</v>
      </c>
      <c r="Y388" s="153">
        <v>0.35520000000000002</v>
      </c>
      <c r="Z388" s="153">
        <v>21.563500000000001</v>
      </c>
      <c r="AA388" s="153">
        <v>55.633600000000001</v>
      </c>
      <c r="AB388" s="153" t="s">
        <v>7469</v>
      </c>
      <c r="AC388" s="153">
        <v>-9.8480000000000008</v>
      </c>
      <c r="AD388" s="153">
        <v>-0.96360000000000001</v>
      </c>
      <c r="AE388" s="153">
        <v>-0.95679999999999998</v>
      </c>
      <c r="AF388" s="153">
        <v>28.0824</v>
      </c>
      <c r="AG388" s="153">
        <v>9.4664999999999999</v>
      </c>
      <c r="AH388" s="153" t="s">
        <v>7469</v>
      </c>
      <c r="AI388" s="153">
        <v>25.924199999999999</v>
      </c>
      <c r="AJ388" s="153">
        <v>-120.065</v>
      </c>
      <c r="AK388" s="153" t="s">
        <v>7469</v>
      </c>
      <c r="AL388" s="153">
        <v>0.99</v>
      </c>
      <c r="AM388" s="153" t="s">
        <v>7469</v>
      </c>
      <c r="AN388" s="153">
        <v>39.606000000000002</v>
      </c>
      <c r="AO388" s="153">
        <v>-14.3283</v>
      </c>
      <c r="AP388" s="153">
        <v>16.4331</v>
      </c>
      <c r="AQ388" s="153" t="s">
        <v>7469</v>
      </c>
      <c r="AR388" s="153">
        <v>-78.337000000000003</v>
      </c>
      <c r="AS388" s="153">
        <v>4.9493</v>
      </c>
      <c r="AT388" s="153">
        <v>3.6953999999999998</v>
      </c>
      <c r="AU388" s="153">
        <v>4.7912999999999997</v>
      </c>
      <c r="AV388" s="153">
        <v>135.9511</v>
      </c>
      <c r="AW388" s="153" t="s">
        <v>7469</v>
      </c>
      <c r="AX388" s="153" t="s">
        <v>7469</v>
      </c>
      <c r="AY388" s="153" t="s">
        <v>7469</v>
      </c>
      <c r="AZ388" s="153">
        <v>-80.338399999999993</v>
      </c>
      <c r="BA388" s="153">
        <v>-5.4905999999999997</v>
      </c>
      <c r="BB388" s="153" t="s">
        <v>7469</v>
      </c>
      <c r="BC388" s="153" t="s">
        <v>7469</v>
      </c>
      <c r="BD388" s="153" t="s">
        <v>7469</v>
      </c>
      <c r="BE388" s="153">
        <v>-0.63139999999999996</v>
      </c>
      <c r="BF388" s="153">
        <v>0.14849999999999999</v>
      </c>
      <c r="BG388" s="153" t="s">
        <v>7469</v>
      </c>
      <c r="BH388" s="153" t="s">
        <v>7469</v>
      </c>
      <c r="BI388" s="153">
        <v>-6.5880000000000001</v>
      </c>
      <c r="BJ388" s="153">
        <v>3.1008</v>
      </c>
      <c r="BK388" s="153" t="s">
        <v>7469</v>
      </c>
      <c r="BL388" s="153">
        <v>17.281099999999999</v>
      </c>
      <c r="BM388" s="153">
        <v>6.3E-2</v>
      </c>
      <c r="BN388" s="153">
        <v>-32.835000000000001</v>
      </c>
      <c r="BO388" s="153">
        <v>-4.8613</v>
      </c>
      <c r="BP388" s="153" t="s">
        <v>7469</v>
      </c>
      <c r="BQ388" s="153">
        <v>2.7081</v>
      </c>
      <c r="BR388" s="153" t="s">
        <v>7469</v>
      </c>
      <c r="BS388" s="153">
        <v>-41.768000000000001</v>
      </c>
      <c r="BT388" s="153" t="s">
        <v>7469</v>
      </c>
      <c r="BU388" s="153">
        <v>17.914999999999999</v>
      </c>
      <c r="BV388" s="153" t="s">
        <v>7469</v>
      </c>
      <c r="BW388" s="153" t="s">
        <v>7469</v>
      </c>
      <c r="BX388" s="153">
        <v>10.436199999999999</v>
      </c>
      <c r="BY388" s="153" t="s">
        <v>7469</v>
      </c>
      <c r="BZ388" s="153" t="s">
        <v>7469</v>
      </c>
      <c r="CA388" s="153">
        <v>-92.528999999999996</v>
      </c>
      <c r="CB388" s="153">
        <v>5.1612999999999998</v>
      </c>
      <c r="CC388" s="153">
        <v>-4.4009999999999998</v>
      </c>
      <c r="CD388" s="153">
        <v>2.5162</v>
      </c>
      <c r="CE388" s="153">
        <v>-1.2873000000000001</v>
      </c>
      <c r="CF388" s="153" t="s">
        <v>7469</v>
      </c>
      <c r="CG388" s="153" t="s">
        <v>7469</v>
      </c>
      <c r="CH388" s="153">
        <v>-0.40410000000000001</v>
      </c>
      <c r="CI388" s="153">
        <v>-110.3297</v>
      </c>
      <c r="CJ388" s="153" t="s">
        <v>7469</v>
      </c>
      <c r="CK388" s="153" t="s">
        <v>7469</v>
      </c>
      <c r="CL388" s="153" t="s">
        <v>7469</v>
      </c>
      <c r="CM388" s="153" t="s">
        <v>7469</v>
      </c>
      <c r="CN388" s="153" t="s">
        <v>7469</v>
      </c>
      <c r="CO388" s="153">
        <v>10.1981</v>
      </c>
      <c r="CP388" s="153">
        <v>32.746499999999997</v>
      </c>
      <c r="CQ388" s="153">
        <v>-9.7342999999999993</v>
      </c>
      <c r="CR388" s="153" t="s">
        <v>7469</v>
      </c>
      <c r="CS388" s="153">
        <v>-26.128</v>
      </c>
      <c r="CT388" s="153">
        <v>-1.6408</v>
      </c>
      <c r="CU388" s="153">
        <v>-0.499</v>
      </c>
      <c r="CV388" s="153" t="s">
        <v>7469</v>
      </c>
      <c r="CW388" s="153" t="s">
        <v>7469</v>
      </c>
      <c r="CX388" s="153" t="s">
        <v>7469</v>
      </c>
      <c r="CY388" s="153">
        <v>20.0379</v>
      </c>
      <c r="CZ388" s="153">
        <v>4.3075000000000001</v>
      </c>
      <c r="DA388" s="153">
        <v>0.2472</v>
      </c>
      <c r="DB388" s="153" t="s">
        <v>7469</v>
      </c>
      <c r="DC388" s="153">
        <v>23.501799999999999</v>
      </c>
      <c r="DD388" s="153">
        <v>3.2004999999999999</v>
      </c>
      <c r="DE388" s="153">
        <v>-17.998899999999999</v>
      </c>
      <c r="DF388" s="153" t="s">
        <v>7469</v>
      </c>
      <c r="DG388" s="153">
        <v>39.878100000000003</v>
      </c>
      <c r="DH388" s="153">
        <v>-0.47810000000000002</v>
      </c>
      <c r="DI388" s="153" t="s">
        <v>7469</v>
      </c>
      <c r="DJ388" s="153" t="s">
        <v>7469</v>
      </c>
      <c r="DK388" s="153">
        <v>-0.73299999999999998</v>
      </c>
      <c r="DL388" s="153">
        <v>3.6263999999999998</v>
      </c>
      <c r="DM388" s="153">
        <v>2.6229</v>
      </c>
      <c r="DN388" s="153">
        <v>49.44</v>
      </c>
      <c r="DO388" s="153">
        <v>-207.8374</v>
      </c>
      <c r="DP388" s="153">
        <v>-1.2582</v>
      </c>
      <c r="DQ388" s="153">
        <v>17.0611</v>
      </c>
      <c r="DR388" s="153" t="s">
        <v>7469</v>
      </c>
      <c r="DS388" s="153" t="s">
        <v>7469</v>
      </c>
      <c r="DT388" s="153">
        <v>-18.28</v>
      </c>
      <c r="DU388" s="153">
        <v>-5.7556000000000003</v>
      </c>
      <c r="DV388" s="153" t="s">
        <v>7469</v>
      </c>
      <c r="DW388" s="153" t="s">
        <v>7469</v>
      </c>
      <c r="DX388" s="153">
        <v>-0.86799999999999999</v>
      </c>
      <c r="DY388" s="153">
        <v>3.8513999999999999</v>
      </c>
      <c r="DZ388" s="153">
        <v>-6.4123999999999999</v>
      </c>
      <c r="EA388" s="153">
        <v>38.629800000000003</v>
      </c>
      <c r="EB388" s="153">
        <v>1.9995000000000001</v>
      </c>
      <c r="EC388" s="153">
        <v>-21.062899999999999</v>
      </c>
      <c r="ED388" s="153">
        <v>5.617</v>
      </c>
      <c r="EE388" s="153" t="s">
        <v>7469</v>
      </c>
      <c r="EF388" s="153">
        <v>15.4421</v>
      </c>
      <c r="EG388" s="153">
        <v>8.4453999999999994</v>
      </c>
      <c r="EH388" s="153" t="s">
        <v>7469</v>
      </c>
      <c r="EI388" s="153">
        <v>5.3654999999999999</v>
      </c>
      <c r="EJ388" s="153" t="s">
        <v>7469</v>
      </c>
      <c r="EK388" s="153" t="s">
        <v>7469</v>
      </c>
      <c r="EL388" s="153">
        <v>-4.5255999999999998</v>
      </c>
      <c r="EM388" s="153">
        <v>30.843399999999999</v>
      </c>
      <c r="EN388" s="153" t="s">
        <v>7469</v>
      </c>
    </row>
    <row r="389" spans="3:144">
      <c r="C389" s="120"/>
      <c r="D389" s="129" t="s">
        <v>8163</v>
      </c>
      <c r="F389" s="126"/>
      <c r="G389" s="151" t="s">
        <v>8105</v>
      </c>
      <c r="H389" s="152" t="s">
        <v>8105</v>
      </c>
      <c r="I389" s="153" t="s">
        <v>8105</v>
      </c>
      <c r="J389" s="153" t="s">
        <v>8105</v>
      </c>
      <c r="K389" s="153" t="s">
        <v>8105</v>
      </c>
      <c r="L389" s="153" t="s">
        <v>8105</v>
      </c>
      <c r="M389" s="153" t="s">
        <v>8105</v>
      </c>
      <c r="N389" s="153" t="s">
        <v>8105</v>
      </c>
      <c r="O389" s="153" t="s">
        <v>8105</v>
      </c>
      <c r="P389" s="153" t="s">
        <v>8105</v>
      </c>
      <c r="Q389" s="153" t="s">
        <v>8105</v>
      </c>
      <c r="R389" s="153" t="s">
        <v>8105</v>
      </c>
      <c r="S389" s="153" t="s">
        <v>8105</v>
      </c>
      <c r="T389" s="153" t="s">
        <v>8105</v>
      </c>
      <c r="U389" s="153" t="s">
        <v>8105</v>
      </c>
      <c r="V389" s="153" t="s">
        <v>8105</v>
      </c>
      <c r="W389" s="153" t="s">
        <v>8105</v>
      </c>
      <c r="X389" s="153" t="s">
        <v>8105</v>
      </c>
      <c r="Y389" s="153" t="s">
        <v>8105</v>
      </c>
      <c r="Z389" s="153" t="s">
        <v>8105</v>
      </c>
      <c r="AA389" s="153" t="s">
        <v>8105</v>
      </c>
      <c r="AB389" s="153" t="s">
        <v>8105</v>
      </c>
      <c r="AC389" s="153" t="s">
        <v>8105</v>
      </c>
      <c r="AD389" s="153" t="s">
        <v>8105</v>
      </c>
      <c r="AE389" s="153" t="s">
        <v>8105</v>
      </c>
      <c r="AF389" s="153" t="s">
        <v>8105</v>
      </c>
      <c r="AG389" s="153" t="s">
        <v>8105</v>
      </c>
      <c r="AH389" s="153" t="s">
        <v>8105</v>
      </c>
      <c r="AI389" s="153" t="s">
        <v>8105</v>
      </c>
      <c r="AJ389" s="153" t="s">
        <v>8105</v>
      </c>
      <c r="AK389" s="153" t="s">
        <v>8105</v>
      </c>
      <c r="AL389" s="153" t="s">
        <v>8105</v>
      </c>
      <c r="AM389" s="153" t="s">
        <v>8105</v>
      </c>
      <c r="AN389" s="153" t="s">
        <v>8105</v>
      </c>
      <c r="AO389" s="153" t="s">
        <v>8105</v>
      </c>
      <c r="AP389" s="153" t="s">
        <v>8105</v>
      </c>
      <c r="AQ389" s="153" t="s">
        <v>8105</v>
      </c>
      <c r="AR389" s="153" t="s">
        <v>8105</v>
      </c>
      <c r="AS389" s="153" t="s">
        <v>8105</v>
      </c>
      <c r="AT389" s="153" t="s">
        <v>8105</v>
      </c>
      <c r="AU389" s="153" t="s">
        <v>8105</v>
      </c>
      <c r="AV389" s="153" t="s">
        <v>8105</v>
      </c>
      <c r="AW389" s="153" t="s">
        <v>8105</v>
      </c>
      <c r="AX389" s="153" t="s">
        <v>8105</v>
      </c>
      <c r="AY389" s="153" t="s">
        <v>8105</v>
      </c>
      <c r="AZ389" s="153" t="s">
        <v>8105</v>
      </c>
      <c r="BA389" s="153" t="s">
        <v>8105</v>
      </c>
      <c r="BB389" s="153" t="s">
        <v>8105</v>
      </c>
      <c r="BC389" s="153" t="s">
        <v>8105</v>
      </c>
      <c r="BD389" s="153" t="s">
        <v>8105</v>
      </c>
      <c r="BE389" s="153" t="s">
        <v>8105</v>
      </c>
      <c r="BF389" s="153" t="s">
        <v>8105</v>
      </c>
      <c r="BG389" s="153" t="s">
        <v>8105</v>
      </c>
      <c r="BH389" s="153" t="s">
        <v>8105</v>
      </c>
      <c r="BI389" s="153" t="s">
        <v>8105</v>
      </c>
      <c r="BJ389" s="153" t="s">
        <v>8105</v>
      </c>
      <c r="BK389" s="153" t="s">
        <v>8105</v>
      </c>
      <c r="BL389" s="153" t="s">
        <v>8105</v>
      </c>
      <c r="BM389" s="153" t="s">
        <v>8105</v>
      </c>
      <c r="BN389" s="153" t="s">
        <v>8105</v>
      </c>
      <c r="BO389" s="153" t="s">
        <v>8105</v>
      </c>
      <c r="BP389" s="153" t="s">
        <v>8105</v>
      </c>
      <c r="BQ389" s="153" t="s">
        <v>8105</v>
      </c>
      <c r="BR389" s="153" t="s">
        <v>8105</v>
      </c>
      <c r="BS389" s="153" t="s">
        <v>8105</v>
      </c>
      <c r="BT389" s="153" t="s">
        <v>8105</v>
      </c>
      <c r="BU389" s="153" t="s">
        <v>8105</v>
      </c>
      <c r="BV389" s="153" t="s">
        <v>8105</v>
      </c>
      <c r="BW389" s="153" t="s">
        <v>8105</v>
      </c>
      <c r="BX389" s="153" t="s">
        <v>8105</v>
      </c>
      <c r="BY389" s="153" t="s">
        <v>8105</v>
      </c>
      <c r="BZ389" s="153" t="s">
        <v>8105</v>
      </c>
      <c r="CA389" s="153" t="s">
        <v>8105</v>
      </c>
      <c r="CB389" s="153" t="s">
        <v>8105</v>
      </c>
      <c r="CC389" s="153" t="s">
        <v>8105</v>
      </c>
      <c r="CD389" s="153" t="s">
        <v>8105</v>
      </c>
      <c r="CE389" s="153" t="s">
        <v>8105</v>
      </c>
      <c r="CF389" s="153" t="s">
        <v>8105</v>
      </c>
      <c r="CG389" s="153" t="s">
        <v>8105</v>
      </c>
      <c r="CH389" s="153" t="s">
        <v>8105</v>
      </c>
      <c r="CI389" s="153" t="s">
        <v>8105</v>
      </c>
      <c r="CJ389" s="153" t="s">
        <v>8105</v>
      </c>
      <c r="CK389" s="153" t="s">
        <v>8105</v>
      </c>
      <c r="CL389" s="153" t="s">
        <v>8105</v>
      </c>
      <c r="CM389" s="153" t="s">
        <v>8105</v>
      </c>
      <c r="CN389" s="153" t="s">
        <v>8105</v>
      </c>
      <c r="CO389" s="153" t="s">
        <v>8105</v>
      </c>
      <c r="CP389" s="153" t="s">
        <v>8105</v>
      </c>
      <c r="CQ389" s="153" t="s">
        <v>8105</v>
      </c>
      <c r="CR389" s="153" t="s">
        <v>8105</v>
      </c>
      <c r="CS389" s="153" t="s">
        <v>8105</v>
      </c>
      <c r="CT389" s="153" t="s">
        <v>8105</v>
      </c>
      <c r="CU389" s="153" t="s">
        <v>8105</v>
      </c>
      <c r="CV389" s="153" t="s">
        <v>8105</v>
      </c>
      <c r="CW389" s="153" t="s">
        <v>8105</v>
      </c>
      <c r="CX389" s="153" t="s">
        <v>8105</v>
      </c>
      <c r="CY389" s="153" t="s">
        <v>8105</v>
      </c>
      <c r="CZ389" s="153" t="s">
        <v>8105</v>
      </c>
      <c r="DA389" s="153" t="s">
        <v>8105</v>
      </c>
      <c r="DB389" s="153" t="s">
        <v>8105</v>
      </c>
      <c r="DC389" s="153" t="s">
        <v>8105</v>
      </c>
      <c r="DD389" s="153" t="s">
        <v>8105</v>
      </c>
      <c r="DE389" s="153" t="s">
        <v>8105</v>
      </c>
      <c r="DF389" s="153" t="s">
        <v>8105</v>
      </c>
      <c r="DG389" s="153" t="s">
        <v>8105</v>
      </c>
      <c r="DH389" s="153" t="s">
        <v>8105</v>
      </c>
      <c r="DI389" s="153" t="s">
        <v>8105</v>
      </c>
      <c r="DJ389" s="153" t="s">
        <v>8105</v>
      </c>
      <c r="DK389" s="153" t="s">
        <v>8105</v>
      </c>
      <c r="DL389" s="153" t="s">
        <v>8105</v>
      </c>
      <c r="DM389" s="153" t="s">
        <v>8105</v>
      </c>
      <c r="DN389" s="153" t="s">
        <v>8105</v>
      </c>
      <c r="DO389" s="153" t="s">
        <v>8105</v>
      </c>
      <c r="DP389" s="153" t="s">
        <v>8105</v>
      </c>
      <c r="DQ389" s="153" t="s">
        <v>8105</v>
      </c>
      <c r="DR389" s="153" t="s">
        <v>8105</v>
      </c>
      <c r="DS389" s="153" t="s">
        <v>8105</v>
      </c>
      <c r="DT389" s="153" t="s">
        <v>8105</v>
      </c>
      <c r="DU389" s="153" t="s">
        <v>8105</v>
      </c>
      <c r="DV389" s="153" t="s">
        <v>8105</v>
      </c>
      <c r="DW389" s="153" t="s">
        <v>8105</v>
      </c>
      <c r="DX389" s="153" t="s">
        <v>8105</v>
      </c>
      <c r="DY389" s="153" t="s">
        <v>8105</v>
      </c>
      <c r="DZ389" s="153" t="s">
        <v>8105</v>
      </c>
      <c r="EA389" s="153" t="s">
        <v>8105</v>
      </c>
      <c r="EB389" s="153" t="s">
        <v>8105</v>
      </c>
      <c r="EC389" s="153" t="s">
        <v>8105</v>
      </c>
      <c r="ED389" s="153" t="s">
        <v>8105</v>
      </c>
      <c r="EE389" s="153" t="s">
        <v>8105</v>
      </c>
      <c r="EF389" s="153" t="s">
        <v>8105</v>
      </c>
      <c r="EG389" s="153" t="s">
        <v>8105</v>
      </c>
      <c r="EH389" s="153" t="s">
        <v>8105</v>
      </c>
      <c r="EI389" s="153" t="s">
        <v>8105</v>
      </c>
      <c r="EJ389" s="153" t="s">
        <v>8105</v>
      </c>
      <c r="EK389" s="153" t="s">
        <v>8105</v>
      </c>
      <c r="EL389" s="153" t="s">
        <v>8105</v>
      </c>
      <c r="EM389" s="153" t="s">
        <v>8105</v>
      </c>
      <c r="EN389" s="153" t="s">
        <v>8105</v>
      </c>
    </row>
    <row r="390" spans="3:144">
      <c r="C390" s="120"/>
      <c r="E390" s="120" t="s">
        <v>8088</v>
      </c>
      <c r="F390" s="126" t="s">
        <v>8164</v>
      </c>
      <c r="G390" s="151" t="s">
        <v>8090</v>
      </c>
      <c r="H390" s="152" t="s">
        <v>8091</v>
      </c>
      <c r="I390" s="153">
        <v>144.16159999999999</v>
      </c>
      <c r="J390" s="153">
        <v>3.8340000000000001</v>
      </c>
      <c r="K390" s="153">
        <v>20.8</v>
      </c>
      <c r="L390" s="153">
        <v>6.0209999999999999</v>
      </c>
      <c r="M390" s="153">
        <v>2.0249999999999999</v>
      </c>
      <c r="N390" s="153">
        <v>640</v>
      </c>
      <c r="O390" s="153">
        <v>565</v>
      </c>
      <c r="P390" s="153">
        <v>0.13300000000000001</v>
      </c>
      <c r="Q390" s="153">
        <v>0.1002</v>
      </c>
      <c r="R390" s="153">
        <v>177</v>
      </c>
      <c r="S390" s="153">
        <v>0.75529999999999997</v>
      </c>
      <c r="T390" s="153">
        <v>2.2040999999999999</v>
      </c>
      <c r="U390" s="153">
        <v>3.4239999999999999</v>
      </c>
      <c r="V390" s="153">
        <v>3.028</v>
      </c>
      <c r="W390" s="153">
        <v>10.949</v>
      </c>
      <c r="X390" s="153">
        <v>55.7</v>
      </c>
      <c r="Y390" s="153">
        <v>0.5161</v>
      </c>
      <c r="Z390" s="153">
        <v>4.3935000000000004</v>
      </c>
      <c r="AA390" s="153">
        <v>12.7455</v>
      </c>
      <c r="AB390" s="153">
        <v>5.4874999999999998</v>
      </c>
      <c r="AC390" s="153">
        <v>6.7999999999999996E-3</v>
      </c>
      <c r="AD390" s="153">
        <v>3.1219999999999999</v>
      </c>
      <c r="AE390" s="153">
        <v>4.4000000000000003E-3</v>
      </c>
      <c r="AF390" s="153">
        <v>5.1764000000000001</v>
      </c>
      <c r="AG390" s="153">
        <v>0.5292</v>
      </c>
      <c r="AH390" s="153">
        <v>0.1469</v>
      </c>
      <c r="AI390" s="153">
        <v>0.99760000000000004</v>
      </c>
      <c r="AJ390" s="153">
        <v>11.097</v>
      </c>
      <c r="AK390" s="153">
        <v>9.6100000000000005E-2</v>
      </c>
      <c r="AL390" s="153">
        <v>0.28160000000000002</v>
      </c>
      <c r="AM390" s="153">
        <v>2.0729000000000002</v>
      </c>
      <c r="AN390" s="153">
        <v>17.279499999999999</v>
      </c>
      <c r="AO390" s="153">
        <v>1.3273999999999999</v>
      </c>
      <c r="AP390" s="153">
        <v>4.1768000000000001</v>
      </c>
      <c r="AQ390" s="153" t="s">
        <v>7469</v>
      </c>
      <c r="AR390" s="153">
        <v>10.077999999999999</v>
      </c>
      <c r="AS390" s="153">
        <v>0.7772</v>
      </c>
      <c r="AT390" s="153">
        <v>2.0015999999999998</v>
      </c>
      <c r="AU390" s="153">
        <v>0.53</v>
      </c>
      <c r="AV390" s="153">
        <v>17.771799999999999</v>
      </c>
      <c r="AW390" s="153" t="s">
        <v>7469</v>
      </c>
      <c r="AX390" s="153">
        <v>0.3448</v>
      </c>
      <c r="AY390" s="153" t="s">
        <v>7469</v>
      </c>
      <c r="AZ390" s="153">
        <v>3.3363999999999998</v>
      </c>
      <c r="BA390" s="153">
        <v>0.79149999999999998</v>
      </c>
      <c r="BB390" s="153">
        <v>4.1139999999999999</v>
      </c>
      <c r="BC390" s="153">
        <v>0.623</v>
      </c>
      <c r="BD390" s="153">
        <v>0.34200000000000003</v>
      </c>
      <c r="BE390" s="153" t="s">
        <v>7469</v>
      </c>
      <c r="BF390" s="153">
        <v>0.2077</v>
      </c>
      <c r="BG390" s="153" t="s">
        <v>7469</v>
      </c>
      <c r="BH390" s="153">
        <v>10.242000000000001</v>
      </c>
      <c r="BI390" s="153">
        <v>4.3380000000000001</v>
      </c>
      <c r="BJ390" s="153">
        <v>0.30859999999999999</v>
      </c>
      <c r="BK390" s="153">
        <v>7.4999999999999997E-3</v>
      </c>
      <c r="BL390" s="153">
        <v>1.0626</v>
      </c>
      <c r="BM390" s="153">
        <v>3.2109999999999999</v>
      </c>
      <c r="BN390" s="153">
        <v>42.170999999999999</v>
      </c>
      <c r="BO390" s="153">
        <v>3.27E-2</v>
      </c>
      <c r="BP390" s="153">
        <v>0.2152</v>
      </c>
      <c r="BQ390" s="153">
        <v>5.2699999999999997E-2</v>
      </c>
      <c r="BR390" s="153" t="s">
        <v>7469</v>
      </c>
      <c r="BS390" s="153">
        <v>6.1920000000000002</v>
      </c>
      <c r="BT390" s="153">
        <v>2.5348999999999999</v>
      </c>
      <c r="BU390" s="153">
        <v>0.60170000000000001</v>
      </c>
      <c r="BV390" s="153">
        <v>0.50119999999999998</v>
      </c>
      <c r="BW390" s="153" t="s">
        <v>7469</v>
      </c>
      <c r="BX390" s="153">
        <v>0.18029999999999999</v>
      </c>
      <c r="BY390" s="153">
        <v>0</v>
      </c>
      <c r="BZ390" s="153" t="s">
        <v>7469</v>
      </c>
      <c r="CA390" s="153">
        <v>7.7389999999999999</v>
      </c>
      <c r="CB390" s="153">
        <v>0.36859999999999998</v>
      </c>
      <c r="CC390" s="153" t="s">
        <v>7469</v>
      </c>
      <c r="CD390" s="153">
        <v>0.15060000000000001</v>
      </c>
      <c r="CE390" s="153" t="s">
        <v>7469</v>
      </c>
      <c r="CF390" s="153">
        <v>4.6783999999999999</v>
      </c>
      <c r="CG390" s="153">
        <v>4.7199999999999999E-2</v>
      </c>
      <c r="CH390" s="153">
        <v>0.1958</v>
      </c>
      <c r="CI390" s="153" t="s">
        <v>7469</v>
      </c>
      <c r="CJ390" s="153" t="s">
        <v>7469</v>
      </c>
      <c r="CK390" s="153" t="s">
        <v>7469</v>
      </c>
      <c r="CL390" s="153" t="s">
        <v>7469</v>
      </c>
      <c r="CM390" s="153" t="s">
        <v>7469</v>
      </c>
      <c r="CN390" s="153" t="s">
        <v>7469</v>
      </c>
      <c r="CO390" s="153">
        <v>1.7588999999999999</v>
      </c>
      <c r="CP390" s="153">
        <v>4.7701000000000002</v>
      </c>
      <c r="CQ390" s="153">
        <v>0.18360000000000001</v>
      </c>
      <c r="CR390" s="153" t="s">
        <v>7469</v>
      </c>
      <c r="CS390" s="153">
        <v>12.138</v>
      </c>
      <c r="CT390" s="153">
        <v>1.1776</v>
      </c>
      <c r="CU390" s="153">
        <v>1.4234</v>
      </c>
      <c r="CV390" s="153" t="s">
        <v>7469</v>
      </c>
      <c r="CW390" s="153" t="s">
        <v>7469</v>
      </c>
      <c r="CX390" s="153" t="s">
        <v>7469</v>
      </c>
      <c r="CY390" s="153">
        <v>7.3357000000000001</v>
      </c>
      <c r="CZ390" s="153">
        <v>0.56599999999999995</v>
      </c>
      <c r="DA390" s="153">
        <v>0.86970000000000003</v>
      </c>
      <c r="DB390" s="153" t="s">
        <v>7469</v>
      </c>
      <c r="DC390" s="153">
        <v>0.51939999999999997</v>
      </c>
      <c r="DD390" s="153">
        <v>1.3183</v>
      </c>
      <c r="DE390" s="153">
        <v>0.49370000000000003</v>
      </c>
      <c r="DF390" s="153" t="s">
        <v>7469</v>
      </c>
      <c r="DG390" s="153">
        <v>1.5117</v>
      </c>
      <c r="DH390" s="153">
        <v>4.7000000000000002E-3</v>
      </c>
      <c r="DI390" s="153">
        <v>0.16139999999999999</v>
      </c>
      <c r="DJ390" s="153" t="s">
        <v>7469</v>
      </c>
      <c r="DK390" s="153">
        <v>0.1215</v>
      </c>
      <c r="DL390" s="153">
        <v>2.5804</v>
      </c>
      <c r="DM390" s="153">
        <v>2.35E-2</v>
      </c>
      <c r="DN390" s="153">
        <v>46.613300000000002</v>
      </c>
      <c r="DO390" s="153">
        <v>32.117100000000001</v>
      </c>
      <c r="DP390" s="153">
        <v>0.56200000000000006</v>
      </c>
      <c r="DQ390" s="153">
        <v>0.70630000000000004</v>
      </c>
      <c r="DR390" s="153" t="s">
        <v>7469</v>
      </c>
      <c r="DS390" s="153" t="s">
        <v>7469</v>
      </c>
      <c r="DT390" s="153">
        <v>1.8514999999999999</v>
      </c>
      <c r="DU390" s="153">
        <v>3.5741999999999998</v>
      </c>
      <c r="DV390" s="153">
        <v>0</v>
      </c>
      <c r="DW390" s="153" t="s">
        <v>7469</v>
      </c>
      <c r="DX390" s="153">
        <v>0.26779999999999998</v>
      </c>
      <c r="DY390" s="153">
        <v>1.7801</v>
      </c>
      <c r="DZ390" s="153">
        <v>4.1342999999999996</v>
      </c>
      <c r="EA390" s="153" t="s">
        <v>7469</v>
      </c>
      <c r="EB390" s="153">
        <v>1.488</v>
      </c>
      <c r="EC390" s="153">
        <v>3.2513000000000001</v>
      </c>
      <c r="ED390" s="153">
        <v>2.2589999999999999</v>
      </c>
      <c r="EE390" s="153" t="s">
        <v>7469</v>
      </c>
      <c r="EF390" s="153">
        <v>0.4783</v>
      </c>
      <c r="EG390" s="153">
        <v>2.5895000000000001</v>
      </c>
      <c r="EH390" s="153">
        <v>0.2424</v>
      </c>
      <c r="EI390" s="153">
        <v>0.30549999999999999</v>
      </c>
      <c r="EJ390" s="153" t="s">
        <v>7469</v>
      </c>
      <c r="EK390" s="153">
        <v>0.1124</v>
      </c>
      <c r="EL390" s="153">
        <v>0</v>
      </c>
      <c r="EM390" s="153" t="s">
        <v>7469</v>
      </c>
      <c r="EN390" s="153">
        <v>3.6395</v>
      </c>
    </row>
    <row r="391" spans="3:144">
      <c r="C391" s="120"/>
      <c r="E391" s="120" t="s">
        <v>8092</v>
      </c>
      <c r="F391" s="126" t="s">
        <v>8164</v>
      </c>
      <c r="G391" s="151" t="s">
        <v>8090</v>
      </c>
      <c r="H391" s="152" t="s">
        <v>8091</v>
      </c>
      <c r="I391" s="153">
        <v>145.10329999999999</v>
      </c>
      <c r="J391" s="153">
        <v>4.359</v>
      </c>
      <c r="K391" s="153">
        <v>24</v>
      </c>
      <c r="L391" s="153">
        <v>5.7009999999999996</v>
      </c>
      <c r="M391" s="153">
        <v>8.577</v>
      </c>
      <c r="N391" s="153">
        <v>615</v>
      </c>
      <c r="O391" s="153">
        <v>727</v>
      </c>
      <c r="P391" s="153">
        <v>0.184</v>
      </c>
      <c r="Q391" s="153">
        <v>0.12509999999999999</v>
      </c>
      <c r="R391" s="153">
        <v>149</v>
      </c>
      <c r="S391" s="153">
        <v>0.93540000000000001</v>
      </c>
      <c r="T391" s="153">
        <v>2.3176999999999999</v>
      </c>
      <c r="U391" s="153">
        <v>3.1659999999999999</v>
      </c>
      <c r="V391" s="153">
        <v>4.9720000000000004</v>
      </c>
      <c r="W391" s="153">
        <v>19.797000000000001</v>
      </c>
      <c r="X391" s="153">
        <v>61.6</v>
      </c>
      <c r="Y391" s="153">
        <v>0.84699999999999998</v>
      </c>
      <c r="Z391" s="153">
        <v>4.2474999999999996</v>
      </c>
      <c r="AA391" s="153">
        <v>14.778600000000001</v>
      </c>
      <c r="AB391" s="153">
        <v>8.9548000000000005</v>
      </c>
      <c r="AC391" s="153">
        <v>7.0000000000000001E-3</v>
      </c>
      <c r="AD391" s="153">
        <v>4.0648999999999997</v>
      </c>
      <c r="AE391" s="153">
        <v>0.10340000000000001</v>
      </c>
      <c r="AF391" s="153">
        <v>5.9759000000000002</v>
      </c>
      <c r="AG391" s="153">
        <v>0.80640000000000001</v>
      </c>
      <c r="AH391" s="153">
        <v>0.29389999999999999</v>
      </c>
      <c r="AI391" s="153">
        <v>2.1473</v>
      </c>
      <c r="AJ391" s="153">
        <v>16.527999999999999</v>
      </c>
      <c r="AK391" s="153">
        <v>4.02E-2</v>
      </c>
      <c r="AL391" s="153">
        <v>0.55979999999999996</v>
      </c>
      <c r="AM391" s="153">
        <v>3.2107000000000001</v>
      </c>
      <c r="AN391" s="153">
        <v>20.5047</v>
      </c>
      <c r="AO391" s="153">
        <v>1.9212</v>
      </c>
      <c r="AP391" s="153">
        <v>3.3691</v>
      </c>
      <c r="AQ391" s="153">
        <v>1.4981</v>
      </c>
      <c r="AR391" s="153">
        <v>10.646000000000001</v>
      </c>
      <c r="AS391" s="153">
        <v>1.5958000000000001</v>
      </c>
      <c r="AT391" s="153">
        <v>3.9357000000000002</v>
      </c>
      <c r="AU391" s="153">
        <v>0.57030000000000003</v>
      </c>
      <c r="AV391" s="153">
        <v>17.5185</v>
      </c>
      <c r="AW391" s="153" t="s">
        <v>7469</v>
      </c>
      <c r="AX391" s="153" t="s">
        <v>7469</v>
      </c>
      <c r="AY391" s="153" t="s">
        <v>7469</v>
      </c>
      <c r="AZ391" s="153">
        <v>4.1224999999999996</v>
      </c>
      <c r="BA391" s="153">
        <v>1.2563</v>
      </c>
      <c r="BB391" s="153">
        <v>6.3140000000000001</v>
      </c>
      <c r="BC391" s="153">
        <v>0.67300000000000004</v>
      </c>
      <c r="BD391" s="153">
        <v>1.1220000000000001</v>
      </c>
      <c r="BE391" s="153" t="s">
        <v>7469</v>
      </c>
      <c r="BF391" s="153">
        <v>0.28799999999999998</v>
      </c>
      <c r="BG391" s="153" t="s">
        <v>7469</v>
      </c>
      <c r="BH391" s="153">
        <v>16.882999999999999</v>
      </c>
      <c r="BI391" s="153">
        <v>7.8979999999999997</v>
      </c>
      <c r="BJ391" s="153">
        <v>0.41310000000000002</v>
      </c>
      <c r="BK391" s="153">
        <v>0.188</v>
      </c>
      <c r="BL391" s="153">
        <v>1.3408</v>
      </c>
      <c r="BM391" s="153">
        <v>3.5708000000000002</v>
      </c>
      <c r="BN391" s="153">
        <v>41.207000000000001</v>
      </c>
      <c r="BO391" s="153">
        <v>3.6299999999999999E-2</v>
      </c>
      <c r="BP391" s="153">
        <v>0.22670000000000001</v>
      </c>
      <c r="BQ391" s="153">
        <v>5.5199999999999999E-2</v>
      </c>
      <c r="BR391" s="153">
        <v>1.5929</v>
      </c>
      <c r="BS391" s="153">
        <v>6.88</v>
      </c>
      <c r="BT391" s="153">
        <v>3.2174999999999998</v>
      </c>
      <c r="BU391" s="153">
        <v>0.71499999999999997</v>
      </c>
      <c r="BV391" s="153">
        <v>0.19939999999999999</v>
      </c>
      <c r="BW391" s="153" t="s">
        <v>7469</v>
      </c>
      <c r="BX391" s="153">
        <v>0.33379999999999999</v>
      </c>
      <c r="BY391" s="153" t="s">
        <v>7469</v>
      </c>
      <c r="BZ391" s="153">
        <v>13.346</v>
      </c>
      <c r="CA391" s="153">
        <v>15.398</v>
      </c>
      <c r="CB391" s="153">
        <v>0.57099999999999995</v>
      </c>
      <c r="CC391" s="153">
        <v>0</v>
      </c>
      <c r="CD391" s="153">
        <v>0.41689999999999999</v>
      </c>
      <c r="CE391" s="153" t="s">
        <v>7469</v>
      </c>
      <c r="CF391" s="153">
        <v>6.8747999999999996</v>
      </c>
      <c r="CG391" s="153">
        <v>0.13109999999999999</v>
      </c>
      <c r="CH391" s="153">
        <v>0.36720000000000003</v>
      </c>
      <c r="CI391" s="153" t="s">
        <v>7469</v>
      </c>
      <c r="CJ391" s="153" t="s">
        <v>7469</v>
      </c>
      <c r="CK391" s="153" t="s">
        <v>7469</v>
      </c>
      <c r="CL391" s="153" t="s">
        <v>7469</v>
      </c>
      <c r="CM391" s="153">
        <v>0.22570000000000001</v>
      </c>
      <c r="CN391" s="153" t="s">
        <v>7469</v>
      </c>
      <c r="CO391" s="153">
        <v>2.1448999999999998</v>
      </c>
      <c r="CP391" s="153">
        <v>5.2664999999999997</v>
      </c>
      <c r="CQ391" s="153">
        <v>0.30130000000000001</v>
      </c>
      <c r="CR391" s="153" t="s">
        <v>7469</v>
      </c>
      <c r="CS391" s="153">
        <v>11.545</v>
      </c>
      <c r="CT391" s="153">
        <v>1.1852</v>
      </c>
      <c r="CU391" s="153">
        <v>1.1634</v>
      </c>
      <c r="CV391" s="153" t="s">
        <v>7469</v>
      </c>
      <c r="CW391" s="153" t="s">
        <v>7469</v>
      </c>
      <c r="CX391" s="153" t="s">
        <v>7469</v>
      </c>
      <c r="CY391" s="153">
        <v>7.4706000000000001</v>
      </c>
      <c r="CZ391" s="153">
        <v>0.84860000000000002</v>
      </c>
      <c r="DA391" s="153">
        <v>1.4983</v>
      </c>
      <c r="DB391" s="153" t="s">
        <v>7469</v>
      </c>
      <c r="DC391" s="153">
        <v>0.65959999999999996</v>
      </c>
      <c r="DD391" s="153">
        <v>1.2939000000000001</v>
      </c>
      <c r="DE391" s="153">
        <v>0.79039999999999999</v>
      </c>
      <c r="DF391" s="153" t="s">
        <v>7469</v>
      </c>
      <c r="DG391" s="153">
        <v>1.2657</v>
      </c>
      <c r="DH391" s="153">
        <v>0</v>
      </c>
      <c r="DI391" s="153">
        <v>0.41120000000000001</v>
      </c>
      <c r="DJ391" s="153" t="s">
        <v>7469</v>
      </c>
      <c r="DK391" s="153">
        <v>7.0499999999999993E-2</v>
      </c>
      <c r="DL391" s="153">
        <v>2.2650999999999999</v>
      </c>
      <c r="DM391" s="153">
        <v>0.14399999999999999</v>
      </c>
      <c r="DN391" s="153">
        <v>42.264200000000002</v>
      </c>
      <c r="DO391" s="153">
        <v>47.828299999999999</v>
      </c>
      <c r="DP391" s="153">
        <v>1.0338000000000001</v>
      </c>
      <c r="DQ391" s="153">
        <v>1.1454</v>
      </c>
      <c r="DR391" s="153" t="s">
        <v>7469</v>
      </c>
      <c r="DS391" s="153">
        <v>0.32800000000000001</v>
      </c>
      <c r="DT391" s="153">
        <v>3.4167999999999998</v>
      </c>
      <c r="DU391" s="153">
        <v>3.3142</v>
      </c>
      <c r="DV391" s="153">
        <v>0</v>
      </c>
      <c r="DW391" s="153" t="s">
        <v>7469</v>
      </c>
      <c r="DX391" s="153">
        <v>1.1448</v>
      </c>
      <c r="DY391" s="153">
        <v>1.907</v>
      </c>
      <c r="DZ391" s="153">
        <v>4.3818000000000001</v>
      </c>
      <c r="EA391" s="153">
        <v>1.4222999999999999</v>
      </c>
      <c r="EB391" s="153">
        <v>1.4673</v>
      </c>
      <c r="EC391" s="153">
        <v>5.4958</v>
      </c>
      <c r="ED391" s="153">
        <v>1.8988</v>
      </c>
      <c r="EE391" s="153">
        <v>0</v>
      </c>
      <c r="EF391" s="153">
        <v>0.90180000000000005</v>
      </c>
      <c r="EG391" s="153">
        <v>3.7248999999999999</v>
      </c>
      <c r="EH391" s="153">
        <v>0.2104</v>
      </c>
      <c r="EI391" s="153">
        <v>0.35010000000000002</v>
      </c>
      <c r="EJ391" s="153" t="s">
        <v>7469</v>
      </c>
      <c r="EK391" s="153">
        <v>0.15390000000000001</v>
      </c>
      <c r="EL391" s="153">
        <v>3.8699999999999998E-2</v>
      </c>
      <c r="EM391" s="153" t="s">
        <v>7469</v>
      </c>
      <c r="EN391" s="153">
        <v>6.0827</v>
      </c>
    </row>
    <row r="392" spans="3:144">
      <c r="C392" s="120"/>
      <c r="E392" s="120" t="s">
        <v>8093</v>
      </c>
      <c r="F392" s="126" t="s">
        <v>8164</v>
      </c>
      <c r="G392" s="151" t="s">
        <v>8090</v>
      </c>
      <c r="H392" s="152" t="s">
        <v>8091</v>
      </c>
      <c r="I392" s="153">
        <v>212.4853</v>
      </c>
      <c r="J392" s="153">
        <v>4.3120000000000003</v>
      </c>
      <c r="K392" s="153">
        <v>27.1</v>
      </c>
      <c r="L392" s="153">
        <v>5.7729999999999997</v>
      </c>
      <c r="M392" s="153">
        <v>9.391</v>
      </c>
      <c r="N392" s="153">
        <v>361</v>
      </c>
      <c r="O392" s="153">
        <v>873</v>
      </c>
      <c r="P392" s="153">
        <v>0.23100000000000001</v>
      </c>
      <c r="Q392" s="153">
        <v>0.20599999999999999</v>
      </c>
      <c r="R392" s="153">
        <v>212</v>
      </c>
      <c r="S392" s="153">
        <v>0.9859</v>
      </c>
      <c r="T392" s="153">
        <v>1.9406000000000001</v>
      </c>
      <c r="U392" s="153">
        <v>2.5720000000000001</v>
      </c>
      <c r="V392" s="153">
        <v>5.3529999999999998</v>
      </c>
      <c r="W392" s="153">
        <v>17.9937</v>
      </c>
      <c r="X392" s="153">
        <v>68.8</v>
      </c>
      <c r="Y392" s="153">
        <v>0.98780000000000001</v>
      </c>
      <c r="Z392" s="153">
        <v>3.4763000000000002</v>
      </c>
      <c r="AA392" s="153">
        <v>15.6568</v>
      </c>
      <c r="AB392" s="153">
        <v>13.015700000000001</v>
      </c>
      <c r="AC392" s="153">
        <v>7.0000000000000001E-3</v>
      </c>
      <c r="AD392" s="153">
        <v>3.8729</v>
      </c>
      <c r="AE392" s="153">
        <v>0.15959999999999999</v>
      </c>
      <c r="AF392" s="153">
        <v>7.4116999999999997</v>
      </c>
      <c r="AG392" s="153">
        <v>0.72919999999999996</v>
      </c>
      <c r="AH392" s="153" t="s">
        <v>7469</v>
      </c>
      <c r="AI392" s="153">
        <v>1.9428000000000001</v>
      </c>
      <c r="AJ392" s="153">
        <v>22.631</v>
      </c>
      <c r="AK392" s="153">
        <v>1.7100000000000001E-2</v>
      </c>
      <c r="AL392" s="153">
        <v>0.55930000000000002</v>
      </c>
      <c r="AM392" s="153">
        <v>3.6181000000000001</v>
      </c>
      <c r="AN392" s="153">
        <v>20.1554</v>
      </c>
      <c r="AO392" s="153">
        <v>1.9681999999999999</v>
      </c>
      <c r="AP392" s="153">
        <v>3.0585</v>
      </c>
      <c r="AQ392" s="153">
        <v>1.4873000000000001</v>
      </c>
      <c r="AR392" s="153">
        <v>15.475</v>
      </c>
      <c r="AS392" s="153">
        <v>1.5558000000000001</v>
      </c>
      <c r="AT392" s="153">
        <v>4.2911999999999999</v>
      </c>
      <c r="AU392" s="153">
        <v>0.57999999999999996</v>
      </c>
      <c r="AV392" s="153">
        <v>16.524799999999999</v>
      </c>
      <c r="AW392" s="153" t="s">
        <v>7469</v>
      </c>
      <c r="AX392" s="153">
        <v>0.24640000000000001</v>
      </c>
      <c r="AY392" s="153" t="s">
        <v>7469</v>
      </c>
      <c r="AZ392" s="153">
        <v>5.8776999999999999</v>
      </c>
      <c r="BA392" s="153">
        <v>1.5843</v>
      </c>
      <c r="BB392" s="153">
        <v>20.097000000000001</v>
      </c>
      <c r="BC392" s="153">
        <v>0.72499999999999998</v>
      </c>
      <c r="BD392" s="153">
        <v>1.363</v>
      </c>
      <c r="BE392" s="153" t="s">
        <v>7469</v>
      </c>
      <c r="BF392" s="153">
        <v>0.36899999999999999</v>
      </c>
      <c r="BG392" s="153">
        <v>1.855</v>
      </c>
      <c r="BH392" s="153">
        <v>32.924999999999997</v>
      </c>
      <c r="BI392" s="153">
        <v>11.762</v>
      </c>
      <c r="BJ392" s="153">
        <v>0.54349999999999998</v>
      </c>
      <c r="BK392" s="153">
        <v>0.19309999999999999</v>
      </c>
      <c r="BL392" s="153">
        <v>1.7242</v>
      </c>
      <c r="BM392" s="153">
        <v>3.4258000000000002</v>
      </c>
      <c r="BN392" s="153">
        <v>42.932000000000002</v>
      </c>
      <c r="BO392" s="153">
        <v>0.1103</v>
      </c>
      <c r="BP392" s="153">
        <v>1.0226999999999999</v>
      </c>
      <c r="BQ392" s="153">
        <v>4.3499999999999997E-2</v>
      </c>
      <c r="BR392" s="153">
        <v>1.9372</v>
      </c>
      <c r="BS392" s="153">
        <v>10.632999999999999</v>
      </c>
      <c r="BT392" s="153">
        <v>2.7959999999999998</v>
      </c>
      <c r="BU392" s="153">
        <v>0.80520000000000003</v>
      </c>
      <c r="BV392" s="153">
        <v>0.71499999999999997</v>
      </c>
      <c r="BW392" s="153" t="s">
        <v>7469</v>
      </c>
      <c r="BX392" s="153">
        <v>0.69289999999999996</v>
      </c>
      <c r="BY392" s="153" t="s">
        <v>7469</v>
      </c>
      <c r="BZ392" s="153">
        <v>11.379</v>
      </c>
      <c r="CA392" s="153">
        <v>23.513000000000002</v>
      </c>
      <c r="CB392" s="153">
        <v>0.74209999999999998</v>
      </c>
      <c r="CC392" s="153" t="s">
        <v>7469</v>
      </c>
      <c r="CD392" s="153">
        <v>0.61319999999999997</v>
      </c>
      <c r="CE392" s="153" t="s">
        <v>7469</v>
      </c>
      <c r="CF392" s="153">
        <v>6.8287000000000004</v>
      </c>
      <c r="CG392" s="153">
        <v>0.59130000000000005</v>
      </c>
      <c r="CH392" s="153">
        <v>0.39389999999999997</v>
      </c>
      <c r="CI392" s="153">
        <v>20.613399999999999</v>
      </c>
      <c r="CJ392" s="153">
        <v>9.98E-2</v>
      </c>
      <c r="CK392" s="153" t="s">
        <v>7469</v>
      </c>
      <c r="CL392" s="153">
        <v>9.1000000000000004E-3</v>
      </c>
      <c r="CM392" s="153">
        <v>0.35489999999999999</v>
      </c>
      <c r="CN392" s="153" t="s">
        <v>7469</v>
      </c>
      <c r="CO392" s="153">
        <v>1.7526999999999999</v>
      </c>
      <c r="CP392" s="153">
        <v>8.9852000000000007</v>
      </c>
      <c r="CQ392" s="153">
        <v>0.41299999999999998</v>
      </c>
      <c r="CR392" s="153" t="s">
        <v>7469</v>
      </c>
      <c r="CS392" s="153">
        <v>12.003</v>
      </c>
      <c r="CT392" s="153">
        <v>1.3588</v>
      </c>
      <c r="CU392" s="153">
        <v>1.0738000000000001</v>
      </c>
      <c r="CV392" s="153" t="s">
        <v>7469</v>
      </c>
      <c r="CW392" s="153" t="s">
        <v>7469</v>
      </c>
      <c r="CX392" s="153" t="s">
        <v>7469</v>
      </c>
      <c r="CY392" s="153">
        <v>7.0834999999999999</v>
      </c>
      <c r="CZ392" s="153">
        <v>0.85670000000000002</v>
      </c>
      <c r="DA392" s="153">
        <v>1.9772000000000001</v>
      </c>
      <c r="DB392" s="153" t="s">
        <v>7469</v>
      </c>
      <c r="DC392" s="153">
        <v>1.4732000000000001</v>
      </c>
      <c r="DD392" s="153">
        <v>1.1707000000000001</v>
      </c>
      <c r="DE392" s="153">
        <v>1.2504999999999999</v>
      </c>
      <c r="DF392" s="153" t="s">
        <v>7469</v>
      </c>
      <c r="DG392" s="153">
        <v>1.913</v>
      </c>
      <c r="DH392" s="153">
        <v>0</v>
      </c>
      <c r="DI392" s="153">
        <v>0.55510000000000004</v>
      </c>
      <c r="DJ392" s="153" t="s">
        <v>7469</v>
      </c>
      <c r="DK392" s="153">
        <v>6.4299999999999996E-2</v>
      </c>
      <c r="DL392" s="153">
        <v>1.8902000000000001</v>
      </c>
      <c r="DM392" s="153">
        <v>0.68740000000000001</v>
      </c>
      <c r="DN392" s="153">
        <v>44.562600000000003</v>
      </c>
      <c r="DO392" s="153">
        <v>41.464799999999997</v>
      </c>
      <c r="DP392" s="153">
        <v>0.76910000000000001</v>
      </c>
      <c r="DQ392" s="153">
        <v>1.4525999999999999</v>
      </c>
      <c r="DR392" s="153" t="s">
        <v>7469</v>
      </c>
      <c r="DS392" s="153">
        <v>0.63429999999999997</v>
      </c>
      <c r="DT392" s="153">
        <v>5.1778000000000004</v>
      </c>
      <c r="DU392" s="153">
        <v>3.2574999999999998</v>
      </c>
      <c r="DV392" s="153" t="s">
        <v>7469</v>
      </c>
      <c r="DW392" s="153" t="s">
        <v>7469</v>
      </c>
      <c r="DX392" s="153">
        <v>1.9979</v>
      </c>
      <c r="DY392" s="153">
        <v>1.5817000000000001</v>
      </c>
      <c r="DZ392" s="153">
        <v>4.0312999999999999</v>
      </c>
      <c r="EA392" s="153">
        <v>1.6217999999999999</v>
      </c>
      <c r="EB392" s="153">
        <v>1.4063000000000001</v>
      </c>
      <c r="EC392" s="153">
        <v>6.1844000000000001</v>
      </c>
      <c r="ED392" s="153">
        <v>1.7432000000000001</v>
      </c>
      <c r="EE392" s="153">
        <v>0</v>
      </c>
      <c r="EF392" s="153">
        <v>45.376199999999997</v>
      </c>
      <c r="EG392" s="153">
        <v>4.4206000000000003</v>
      </c>
      <c r="EH392" s="153">
        <v>0.2273</v>
      </c>
      <c r="EI392" s="153">
        <v>0.50109999999999999</v>
      </c>
      <c r="EJ392" s="153" t="s">
        <v>7469</v>
      </c>
      <c r="EK392" s="153">
        <v>0.2195</v>
      </c>
      <c r="EL392" s="153">
        <v>3.9399999999999998E-2</v>
      </c>
      <c r="EM392" s="153" t="s">
        <v>7469</v>
      </c>
      <c r="EN392" s="153">
        <v>7.2262000000000004</v>
      </c>
    </row>
    <row r="393" spans="3:144">
      <c r="C393" s="120"/>
      <c r="E393" s="120" t="s">
        <v>8094</v>
      </c>
      <c r="F393" s="126" t="s">
        <v>8164</v>
      </c>
      <c r="G393" s="151" t="s">
        <v>8090</v>
      </c>
      <c r="H393" s="152" t="s">
        <v>8091</v>
      </c>
      <c r="I393" s="153">
        <v>190.34549999999999</v>
      </c>
      <c r="J393" s="153">
        <v>5.5750000000000002</v>
      </c>
      <c r="K393" s="153">
        <v>30.7</v>
      </c>
      <c r="L393" s="153">
        <v>5.7569999999999997</v>
      </c>
      <c r="M393" s="153">
        <v>9.1859999999999999</v>
      </c>
      <c r="N393" s="153">
        <v>150</v>
      </c>
      <c r="O393" s="153">
        <v>1025</v>
      </c>
      <c r="P393" s="153">
        <v>0.78</v>
      </c>
      <c r="Q393" s="153">
        <v>0.28079999999999999</v>
      </c>
      <c r="R393" s="153">
        <v>198</v>
      </c>
      <c r="S393" s="153">
        <v>0.95069999999999999</v>
      </c>
      <c r="T393" s="153">
        <v>2.7772999999999999</v>
      </c>
      <c r="U393" s="153">
        <v>2.5739999999999998</v>
      </c>
      <c r="V393" s="153">
        <v>5.6239999999999997</v>
      </c>
      <c r="W393" s="153">
        <v>16.616700000000002</v>
      </c>
      <c r="X393" s="153">
        <v>84.4</v>
      </c>
      <c r="Y393" s="153">
        <v>1.0499000000000001</v>
      </c>
      <c r="Z393" s="153">
        <v>4.1997</v>
      </c>
      <c r="AA393" s="153">
        <v>24.476299999999998</v>
      </c>
      <c r="AB393" s="153">
        <v>12.362299999999999</v>
      </c>
      <c r="AC393" s="153">
        <v>4.0000000000000001E-3</v>
      </c>
      <c r="AD393" s="153">
        <v>4.5366</v>
      </c>
      <c r="AE393" s="153">
        <v>0.17380000000000001</v>
      </c>
      <c r="AF393" s="153">
        <v>8.1029999999999998</v>
      </c>
      <c r="AG393" s="153">
        <v>0.83889999999999998</v>
      </c>
      <c r="AH393" s="153">
        <v>0.48899999999999999</v>
      </c>
      <c r="AI393" s="153">
        <v>1.9714</v>
      </c>
      <c r="AJ393" s="153">
        <v>33.500999999999998</v>
      </c>
      <c r="AK393" s="153" t="s">
        <v>7469</v>
      </c>
      <c r="AL393" s="153">
        <v>0.57579999999999998</v>
      </c>
      <c r="AM393" s="153">
        <v>3.8073000000000001</v>
      </c>
      <c r="AN393" s="153">
        <v>28.454599999999999</v>
      </c>
      <c r="AO393" s="153">
        <v>2.8327</v>
      </c>
      <c r="AP393" s="153">
        <v>2.6254</v>
      </c>
      <c r="AQ393" s="153">
        <v>1.1404000000000001</v>
      </c>
      <c r="AR393" s="153">
        <v>14.228</v>
      </c>
      <c r="AS393" s="153">
        <v>1.8041</v>
      </c>
      <c r="AT393" s="153">
        <v>4.1543000000000001</v>
      </c>
      <c r="AU393" s="153">
        <v>0.26229999999999998</v>
      </c>
      <c r="AV393" s="153">
        <v>23.8048</v>
      </c>
      <c r="AW393" s="153" t="s">
        <v>7469</v>
      </c>
      <c r="AX393" s="153">
        <v>8.0999999999999996E-3</v>
      </c>
      <c r="AY393" s="153" t="s">
        <v>7469</v>
      </c>
      <c r="AZ393" s="153">
        <v>7.7609000000000004</v>
      </c>
      <c r="BA393" s="153">
        <v>1.4444999999999999</v>
      </c>
      <c r="BB393" s="153">
        <v>33.764000000000003</v>
      </c>
      <c r="BC393" s="153">
        <v>0.54900000000000004</v>
      </c>
      <c r="BD393" s="153">
        <v>1.7849999999999999</v>
      </c>
      <c r="BE393" s="153" t="s">
        <v>7469</v>
      </c>
      <c r="BF393" s="153">
        <v>0.51229999999999998</v>
      </c>
      <c r="BG393" s="153">
        <v>2.8370000000000002</v>
      </c>
      <c r="BH393" s="153">
        <v>41.305</v>
      </c>
      <c r="BI393" s="153">
        <v>13.638999999999999</v>
      </c>
      <c r="BJ393" s="153">
        <v>0.56140000000000001</v>
      </c>
      <c r="BK393" s="153">
        <v>0.14319999999999999</v>
      </c>
      <c r="BL393" s="153">
        <v>7.4139999999999997</v>
      </c>
      <c r="BM393" s="153">
        <v>3.3443000000000001</v>
      </c>
      <c r="BN393" s="153">
        <v>41.613999999999997</v>
      </c>
      <c r="BO393" s="153">
        <v>0.19919999999999999</v>
      </c>
      <c r="BP393" s="153">
        <v>3.7172999999999998</v>
      </c>
      <c r="BQ393" s="153">
        <v>0.32479999999999998</v>
      </c>
      <c r="BR393" s="153">
        <v>2.3559999999999999</v>
      </c>
      <c r="BS393" s="153">
        <v>16.170000000000002</v>
      </c>
      <c r="BT393" s="153">
        <v>1.9468000000000001</v>
      </c>
      <c r="BU393" s="153">
        <v>1.8456999999999999</v>
      </c>
      <c r="BV393" s="153">
        <v>0.79179999999999995</v>
      </c>
      <c r="BW393" s="153" t="s">
        <v>7469</v>
      </c>
      <c r="BX393" s="153">
        <v>1.6142000000000001</v>
      </c>
      <c r="BY393" s="153">
        <v>4.2500000000000003E-2</v>
      </c>
      <c r="BZ393" s="153">
        <v>9.9329999999999998</v>
      </c>
      <c r="CA393" s="153">
        <v>40.143000000000001</v>
      </c>
      <c r="CB393" s="153">
        <v>0.63180000000000003</v>
      </c>
      <c r="CC393" s="153">
        <v>8.5000000000000006E-2</v>
      </c>
      <c r="CD393" s="153">
        <v>0.84209999999999996</v>
      </c>
      <c r="CE393" s="153">
        <v>0</v>
      </c>
      <c r="CF393" s="153">
        <v>6.7914000000000003</v>
      </c>
      <c r="CG393" s="153">
        <v>1.2885</v>
      </c>
      <c r="CH393" s="153">
        <v>0.43290000000000001</v>
      </c>
      <c r="CI393" s="153">
        <v>46.888800000000003</v>
      </c>
      <c r="CJ393" s="153">
        <v>1.2238</v>
      </c>
      <c r="CK393" s="153" t="s">
        <v>7469</v>
      </c>
      <c r="CL393" s="153" t="s">
        <v>7469</v>
      </c>
      <c r="CM393" s="153">
        <v>2.3180999999999998</v>
      </c>
      <c r="CN393" s="153" t="s">
        <v>7469</v>
      </c>
      <c r="CO393" s="153">
        <v>2.8946000000000001</v>
      </c>
      <c r="CP393" s="153">
        <v>10.5349</v>
      </c>
      <c r="CQ393" s="153">
        <v>1.212</v>
      </c>
      <c r="CR393" s="153" t="s">
        <v>7469</v>
      </c>
      <c r="CS393" s="153">
        <v>8.9260000000000002</v>
      </c>
      <c r="CT393" s="153">
        <v>1.6998</v>
      </c>
      <c r="CU393" s="153">
        <v>1.2774000000000001</v>
      </c>
      <c r="CV393" s="153" t="s">
        <v>7469</v>
      </c>
      <c r="CW393" s="153" t="s">
        <v>7469</v>
      </c>
      <c r="CX393" s="153" t="s">
        <v>7469</v>
      </c>
      <c r="CY393" s="153">
        <v>7.1513999999999998</v>
      </c>
      <c r="CZ393" s="153">
        <v>0.86950000000000005</v>
      </c>
      <c r="DA393" s="153">
        <v>2.3081</v>
      </c>
      <c r="DB393" s="153" t="s">
        <v>7469</v>
      </c>
      <c r="DC393" s="153">
        <v>3.1335000000000002</v>
      </c>
      <c r="DD393" s="153">
        <v>1.5369999999999999</v>
      </c>
      <c r="DE393" s="153">
        <v>1.2603</v>
      </c>
      <c r="DF393" s="153" t="s">
        <v>7469</v>
      </c>
      <c r="DG393" s="153">
        <v>5.6344000000000003</v>
      </c>
      <c r="DH393" s="153">
        <v>0</v>
      </c>
      <c r="DI393" s="153">
        <v>0.61890000000000001</v>
      </c>
      <c r="DJ393" s="153" t="s">
        <v>7469</v>
      </c>
      <c r="DK393" s="153">
        <v>0.25169999999999998</v>
      </c>
      <c r="DL393" s="153">
        <v>1.7846</v>
      </c>
      <c r="DM393" s="153">
        <v>0.79039999999999999</v>
      </c>
      <c r="DN393" s="153">
        <v>70.626300000000001</v>
      </c>
      <c r="DO393" s="153">
        <v>33.173699999999997</v>
      </c>
      <c r="DP393" s="153">
        <v>1.2256</v>
      </c>
      <c r="DQ393" s="153">
        <v>1.5406</v>
      </c>
      <c r="DR393" s="153" t="s">
        <v>7469</v>
      </c>
      <c r="DS393" s="153">
        <v>0.68300000000000005</v>
      </c>
      <c r="DT393" s="153">
        <v>11.7925</v>
      </c>
      <c r="DU393" s="153">
        <v>4.0761000000000003</v>
      </c>
      <c r="DV393" s="153" t="s">
        <v>7469</v>
      </c>
      <c r="DW393" s="153" t="s">
        <v>7469</v>
      </c>
      <c r="DX393" s="153">
        <v>2.0859000000000001</v>
      </c>
      <c r="DY393" s="153">
        <v>1.8915</v>
      </c>
      <c r="DZ393" s="153">
        <v>4.2465999999999999</v>
      </c>
      <c r="EA393" s="153">
        <v>4.9288999999999996</v>
      </c>
      <c r="EB393" s="153">
        <v>2.3067000000000002</v>
      </c>
      <c r="EC393" s="153">
        <v>9.0846</v>
      </c>
      <c r="ED393" s="153">
        <v>1.7018</v>
      </c>
      <c r="EE393" s="153" t="s">
        <v>7469</v>
      </c>
      <c r="EF393" s="153">
        <v>51.370100000000001</v>
      </c>
      <c r="EG393" s="153">
        <v>5.3992000000000004</v>
      </c>
      <c r="EH393" s="153">
        <v>0.21759999999999999</v>
      </c>
      <c r="EI393" s="153">
        <v>0.60760000000000003</v>
      </c>
      <c r="EJ393" s="153" t="s">
        <v>7469</v>
      </c>
      <c r="EK393" s="153">
        <v>0.31469999999999998</v>
      </c>
      <c r="EL393" s="153">
        <v>5.8000000000000003E-2</v>
      </c>
      <c r="EM393" s="153">
        <v>6.7901999999999996</v>
      </c>
      <c r="EN393" s="153" t="s">
        <v>7469</v>
      </c>
    </row>
    <row r="394" spans="3:144">
      <c r="C394" s="120"/>
      <c r="E394" s="120" t="s">
        <v>8095</v>
      </c>
      <c r="F394" s="126" t="s">
        <v>8164</v>
      </c>
      <c r="G394" s="151" t="s">
        <v>8090</v>
      </c>
      <c r="H394" s="152" t="s">
        <v>8091</v>
      </c>
      <c r="I394" s="153" t="s">
        <v>7469</v>
      </c>
      <c r="J394" s="153" t="s">
        <v>7469</v>
      </c>
      <c r="K394" s="153" t="s">
        <v>7469</v>
      </c>
      <c r="L394" s="153" t="s">
        <v>7469</v>
      </c>
      <c r="M394" s="153" t="s">
        <v>7469</v>
      </c>
      <c r="N394" s="153">
        <v>140</v>
      </c>
      <c r="O394" s="153">
        <v>1110</v>
      </c>
      <c r="P394" s="153" t="s">
        <v>7469</v>
      </c>
      <c r="Q394" s="153" t="s">
        <v>7469</v>
      </c>
      <c r="R394" s="153">
        <v>176</v>
      </c>
      <c r="S394" s="153" t="s">
        <v>7469</v>
      </c>
      <c r="T394" s="153" t="s">
        <v>7469</v>
      </c>
      <c r="U394" s="153" t="s">
        <v>7469</v>
      </c>
      <c r="V394" s="153" t="s">
        <v>7469</v>
      </c>
      <c r="W394" s="153" t="s">
        <v>7469</v>
      </c>
      <c r="X394" s="153" t="s">
        <v>7469</v>
      </c>
      <c r="Y394" s="153" t="s">
        <v>7469</v>
      </c>
      <c r="Z394" s="153" t="s">
        <v>7469</v>
      </c>
      <c r="AA394" s="153" t="s">
        <v>7469</v>
      </c>
      <c r="AB394" s="153" t="s">
        <v>7469</v>
      </c>
      <c r="AC394" s="153" t="s">
        <v>7469</v>
      </c>
      <c r="AD394" s="153" t="s">
        <v>7469</v>
      </c>
      <c r="AE394" s="153">
        <v>0.19400000000000001</v>
      </c>
      <c r="AF394" s="153">
        <v>7.9260000000000002</v>
      </c>
      <c r="AG394" s="153" t="s">
        <v>7469</v>
      </c>
      <c r="AH394" s="153">
        <v>0.42480000000000001</v>
      </c>
      <c r="AI394" s="153" t="s">
        <v>7469</v>
      </c>
      <c r="AJ394" s="153" t="s">
        <v>7469</v>
      </c>
      <c r="AK394" s="153" t="s">
        <v>7469</v>
      </c>
      <c r="AL394" s="153" t="s">
        <v>7469</v>
      </c>
      <c r="AM394" s="153" t="s">
        <v>7469</v>
      </c>
      <c r="AN394" s="153" t="s">
        <v>7469</v>
      </c>
      <c r="AO394" s="153" t="s">
        <v>7469</v>
      </c>
      <c r="AP394" s="153">
        <v>2.3328000000000002</v>
      </c>
      <c r="AQ394" s="153" t="s">
        <v>7469</v>
      </c>
      <c r="AR394" s="153" t="s">
        <v>7469</v>
      </c>
      <c r="AS394" s="153" t="s">
        <v>7469</v>
      </c>
      <c r="AT394" s="153" t="s">
        <v>7469</v>
      </c>
      <c r="AU394" s="153" t="s">
        <v>7469</v>
      </c>
      <c r="AV394" s="153" t="s">
        <v>7469</v>
      </c>
      <c r="AW394" s="153" t="s">
        <v>7469</v>
      </c>
      <c r="AX394" s="153">
        <v>0.12770000000000001</v>
      </c>
      <c r="AY394" s="153" t="s">
        <v>7469</v>
      </c>
      <c r="AZ394" s="153" t="s">
        <v>7469</v>
      </c>
      <c r="BA394" s="153" t="s">
        <v>7469</v>
      </c>
      <c r="BB394" s="153" t="s">
        <v>7469</v>
      </c>
      <c r="BC394" s="153" t="s">
        <v>7469</v>
      </c>
      <c r="BD394" s="153" t="s">
        <v>7469</v>
      </c>
      <c r="BE394" s="153" t="s">
        <v>7469</v>
      </c>
      <c r="BF394" s="153" t="s">
        <v>7469</v>
      </c>
      <c r="BG394" s="153">
        <v>7.9089999999999998</v>
      </c>
      <c r="BH394" s="153">
        <v>56.185000000000002</v>
      </c>
      <c r="BI394" s="153" t="s">
        <v>7469</v>
      </c>
      <c r="BJ394" s="153">
        <v>0.4723</v>
      </c>
      <c r="BK394" s="153" t="s">
        <v>7469</v>
      </c>
      <c r="BL394" s="153" t="s">
        <v>7469</v>
      </c>
      <c r="BM394" s="153" t="s">
        <v>7469</v>
      </c>
      <c r="BN394" s="153">
        <v>65.036000000000001</v>
      </c>
      <c r="BO394" s="153">
        <v>0.57779999999999998</v>
      </c>
      <c r="BP394" s="153">
        <v>5.6891999999999996</v>
      </c>
      <c r="BQ394" s="153" t="s">
        <v>7469</v>
      </c>
      <c r="BR394" s="153" t="s">
        <v>7469</v>
      </c>
      <c r="BS394" s="153" t="s">
        <v>7469</v>
      </c>
      <c r="BT394" s="153">
        <v>7.8121</v>
      </c>
      <c r="BU394" s="153" t="s">
        <v>7469</v>
      </c>
      <c r="BV394" s="153">
        <v>0.70599999999999996</v>
      </c>
      <c r="BW394" s="153" t="s">
        <v>7469</v>
      </c>
      <c r="BX394" s="153" t="s">
        <v>7469</v>
      </c>
      <c r="BY394" s="153" t="s">
        <v>7469</v>
      </c>
      <c r="BZ394" s="153" t="s">
        <v>7469</v>
      </c>
      <c r="CA394" s="153">
        <v>68.81</v>
      </c>
      <c r="CB394" s="153" t="s">
        <v>7469</v>
      </c>
      <c r="CC394" s="153" t="s">
        <v>7469</v>
      </c>
      <c r="CD394" s="153" t="s">
        <v>7469</v>
      </c>
      <c r="CE394" s="153">
        <v>8.9999999999999998E-4</v>
      </c>
      <c r="CF394" s="153" t="s">
        <v>7469</v>
      </c>
      <c r="CG394" s="153">
        <v>2.7422</v>
      </c>
      <c r="CH394" s="153" t="s">
        <v>7469</v>
      </c>
      <c r="CI394" s="153" t="s">
        <v>7469</v>
      </c>
      <c r="CJ394" s="153" t="s">
        <v>7469</v>
      </c>
      <c r="CK394" s="153" t="s">
        <v>7469</v>
      </c>
      <c r="CL394" s="153" t="s">
        <v>7469</v>
      </c>
      <c r="CM394" s="153" t="s">
        <v>7469</v>
      </c>
      <c r="CN394" s="153" t="s">
        <v>7469</v>
      </c>
      <c r="CO394" s="153" t="s">
        <v>7469</v>
      </c>
      <c r="CP394" s="153" t="s">
        <v>7469</v>
      </c>
      <c r="CQ394" s="153" t="s">
        <v>7469</v>
      </c>
      <c r="CR394" s="153" t="s">
        <v>7469</v>
      </c>
      <c r="CS394" s="153" t="s">
        <v>7469</v>
      </c>
      <c r="CT394" s="153" t="s">
        <v>7469</v>
      </c>
      <c r="CU394" s="153">
        <v>0.93940000000000001</v>
      </c>
      <c r="CV394" s="153" t="s">
        <v>7469</v>
      </c>
      <c r="CW394" s="153" t="s">
        <v>7469</v>
      </c>
      <c r="CX394" s="153" t="s">
        <v>7469</v>
      </c>
      <c r="CY394" s="153" t="s">
        <v>7469</v>
      </c>
      <c r="CZ394" s="153" t="s">
        <v>7469</v>
      </c>
      <c r="DA394" s="153" t="s">
        <v>7469</v>
      </c>
      <c r="DB394" s="153" t="s">
        <v>7469</v>
      </c>
      <c r="DC394" s="153" t="s">
        <v>7469</v>
      </c>
      <c r="DD394" s="153" t="s">
        <v>7469</v>
      </c>
      <c r="DE394" s="153" t="s">
        <v>7469</v>
      </c>
      <c r="DF394" s="153" t="s">
        <v>7469</v>
      </c>
      <c r="DG394" s="153" t="s">
        <v>7469</v>
      </c>
      <c r="DH394" s="153">
        <v>0</v>
      </c>
      <c r="DI394" s="153" t="s">
        <v>7469</v>
      </c>
      <c r="DJ394" s="153" t="s">
        <v>7469</v>
      </c>
      <c r="DK394" s="153">
        <v>7.9699999999999993E-2</v>
      </c>
      <c r="DL394" s="153" t="s">
        <v>7469</v>
      </c>
      <c r="DM394" s="153" t="s">
        <v>7469</v>
      </c>
      <c r="DN394" s="153" t="s">
        <v>7469</v>
      </c>
      <c r="DO394" s="153" t="s">
        <v>7469</v>
      </c>
      <c r="DP394" s="153" t="s">
        <v>7469</v>
      </c>
      <c r="DQ394" s="153">
        <v>4.4471999999999996</v>
      </c>
      <c r="DR394" s="153" t="s">
        <v>7469</v>
      </c>
      <c r="DS394" s="153" t="s">
        <v>7469</v>
      </c>
      <c r="DT394" s="153" t="s">
        <v>7469</v>
      </c>
      <c r="DU394" s="153" t="s">
        <v>7469</v>
      </c>
      <c r="DV394" s="153" t="s">
        <v>7469</v>
      </c>
      <c r="DW394" s="153" t="s">
        <v>7469</v>
      </c>
      <c r="DX394" s="153" t="s">
        <v>7469</v>
      </c>
      <c r="DY394" s="153" t="s">
        <v>7469</v>
      </c>
      <c r="DZ394" s="153" t="s">
        <v>7469</v>
      </c>
      <c r="EA394" s="153" t="s">
        <v>7469</v>
      </c>
      <c r="EB394" s="153" t="s">
        <v>7469</v>
      </c>
      <c r="EC394" s="153" t="s">
        <v>7469</v>
      </c>
      <c r="ED394" s="153" t="s">
        <v>7469</v>
      </c>
      <c r="EE394" s="153">
        <v>1.0920000000000001</v>
      </c>
      <c r="EF394" s="153" t="s">
        <v>7469</v>
      </c>
      <c r="EG394" s="153" t="s">
        <v>7469</v>
      </c>
      <c r="EH394" s="153" t="s">
        <v>7469</v>
      </c>
      <c r="EI394" s="153" t="s">
        <v>7469</v>
      </c>
      <c r="EJ394" s="153" t="s">
        <v>7469</v>
      </c>
      <c r="EK394" s="153" t="s">
        <v>7469</v>
      </c>
      <c r="EL394" s="153" t="s">
        <v>7469</v>
      </c>
      <c r="EM394" s="153" t="s">
        <v>7469</v>
      </c>
      <c r="EN394" s="153" t="s">
        <v>7469</v>
      </c>
    </row>
    <row r="395" spans="3:144">
      <c r="C395" s="120"/>
      <c r="E395" s="120" t="s">
        <v>8096</v>
      </c>
      <c r="F395" s="126" t="s">
        <v>8164</v>
      </c>
      <c r="G395" s="151" t="s">
        <v>8090</v>
      </c>
      <c r="H395" s="152" t="s">
        <v>8097</v>
      </c>
      <c r="I395" s="153">
        <v>51.0854</v>
      </c>
      <c r="J395" s="153">
        <v>1.649</v>
      </c>
      <c r="K395" s="153">
        <v>8.3000000000000007</v>
      </c>
      <c r="L395" s="153">
        <v>1.331</v>
      </c>
      <c r="M395" s="153" t="s">
        <v>7469</v>
      </c>
      <c r="N395" s="153">
        <v>36</v>
      </c>
      <c r="O395" s="153">
        <v>269</v>
      </c>
      <c r="P395" s="153">
        <v>0.312</v>
      </c>
      <c r="Q395" s="153">
        <v>6.5500000000000003E-2</v>
      </c>
      <c r="R395" s="153">
        <v>49</v>
      </c>
      <c r="S395" s="153">
        <v>0.2029</v>
      </c>
      <c r="T395" s="153" t="s">
        <v>7469</v>
      </c>
      <c r="U395" s="153" t="s">
        <v>7469</v>
      </c>
      <c r="V395" s="153">
        <v>1.405</v>
      </c>
      <c r="W395" s="153">
        <v>4.0392000000000001</v>
      </c>
      <c r="X395" s="153">
        <v>25.5</v>
      </c>
      <c r="Y395" s="153">
        <v>0.26479999999999998</v>
      </c>
      <c r="Z395" s="153">
        <v>0.98899999999999999</v>
      </c>
      <c r="AA395" s="153" t="s">
        <v>7469</v>
      </c>
      <c r="AB395" s="153" t="s">
        <v>7469</v>
      </c>
      <c r="AC395" s="153" t="s">
        <v>7469</v>
      </c>
      <c r="AD395" s="153">
        <v>1.1508</v>
      </c>
      <c r="AE395" s="153">
        <v>4.82E-2</v>
      </c>
      <c r="AF395" s="153">
        <v>1.9645999999999999</v>
      </c>
      <c r="AG395" s="153">
        <v>0.2172</v>
      </c>
      <c r="AH395" s="153">
        <v>0.1027</v>
      </c>
      <c r="AI395" s="153" t="s">
        <v>7469</v>
      </c>
      <c r="AJ395" s="153">
        <v>10.169</v>
      </c>
      <c r="AK395" s="153" t="s">
        <v>7469</v>
      </c>
      <c r="AL395" s="153">
        <v>0.13159999999999999</v>
      </c>
      <c r="AM395" s="153" t="s">
        <v>7469</v>
      </c>
      <c r="AN395" s="153" t="s">
        <v>7469</v>
      </c>
      <c r="AO395" s="153">
        <v>1.1055999999999999</v>
      </c>
      <c r="AP395" s="153">
        <v>0.55549999999999999</v>
      </c>
      <c r="AQ395" s="153">
        <v>0.26989999999999997</v>
      </c>
      <c r="AR395" s="153">
        <v>3.8839999999999999</v>
      </c>
      <c r="AS395" s="153">
        <v>0.48930000000000001</v>
      </c>
      <c r="AT395" s="153">
        <v>0.93110000000000004</v>
      </c>
      <c r="AU395" s="153">
        <v>6.4000000000000001E-2</v>
      </c>
      <c r="AV395" s="153" t="s">
        <v>7469</v>
      </c>
      <c r="AW395" s="153" t="s">
        <v>7469</v>
      </c>
      <c r="AX395" s="153" t="s">
        <v>7469</v>
      </c>
      <c r="AY395" s="153" t="s">
        <v>7469</v>
      </c>
      <c r="AZ395" s="153" t="s">
        <v>7469</v>
      </c>
      <c r="BA395" s="153">
        <v>0.36499999999999999</v>
      </c>
      <c r="BB395" s="153" t="s">
        <v>7469</v>
      </c>
      <c r="BC395" s="153" t="s">
        <v>7469</v>
      </c>
      <c r="BD395" s="153" t="s">
        <v>7469</v>
      </c>
      <c r="BE395" s="153">
        <v>3.8999999999999998E-3</v>
      </c>
      <c r="BF395" s="153">
        <v>0.12989999999999999</v>
      </c>
      <c r="BG395" s="153">
        <v>2.1019999999999999</v>
      </c>
      <c r="BH395" s="153" t="s">
        <v>7469</v>
      </c>
      <c r="BI395" s="153">
        <v>3.73</v>
      </c>
      <c r="BJ395" s="153">
        <v>9.9599999999999994E-2</v>
      </c>
      <c r="BK395" s="153" t="s">
        <v>7469</v>
      </c>
      <c r="BL395" s="153" t="s">
        <v>7469</v>
      </c>
      <c r="BM395" s="153">
        <v>0.76249999999999996</v>
      </c>
      <c r="BN395" s="153">
        <v>9.9179999999999993</v>
      </c>
      <c r="BO395" s="153">
        <v>9.1999999999999998E-2</v>
      </c>
      <c r="BP395" s="153" t="s">
        <v>7469</v>
      </c>
      <c r="BQ395" s="153">
        <v>7.7799999999999994E-2</v>
      </c>
      <c r="BR395" s="153" t="s">
        <v>7469</v>
      </c>
      <c r="BS395" s="153">
        <v>4.8959999999999999</v>
      </c>
      <c r="BT395" s="153" t="s">
        <v>7469</v>
      </c>
      <c r="BU395" s="153" t="s">
        <v>7469</v>
      </c>
      <c r="BV395" s="153" t="s">
        <v>7469</v>
      </c>
      <c r="BW395" s="153" t="s">
        <v>7469</v>
      </c>
      <c r="BX395" s="153" t="s">
        <v>7469</v>
      </c>
      <c r="BY395" s="153" t="s">
        <v>7469</v>
      </c>
      <c r="BZ395" s="153">
        <v>2.323</v>
      </c>
      <c r="CA395" s="153">
        <v>14.372</v>
      </c>
      <c r="CB395" s="153">
        <v>0.15490000000000001</v>
      </c>
      <c r="CC395" s="153">
        <v>3.27E-2</v>
      </c>
      <c r="CD395" s="153">
        <v>0.19789999999999999</v>
      </c>
      <c r="CE395" s="153">
        <v>0</v>
      </c>
      <c r="CF395" s="153" t="s">
        <v>7469</v>
      </c>
      <c r="CG395" s="153" t="s">
        <v>7469</v>
      </c>
      <c r="CH395" s="153">
        <v>8.6099999999999996E-2</v>
      </c>
      <c r="CI395" s="153" t="s">
        <v>7469</v>
      </c>
      <c r="CJ395" s="153" t="s">
        <v>7469</v>
      </c>
      <c r="CK395" s="153" t="s">
        <v>7469</v>
      </c>
      <c r="CL395" s="153" t="s">
        <v>7469</v>
      </c>
      <c r="CM395" s="153" t="s">
        <v>7469</v>
      </c>
      <c r="CN395" s="153" t="s">
        <v>7469</v>
      </c>
      <c r="CO395" s="153">
        <v>1.2291000000000001</v>
      </c>
      <c r="CP395" s="153">
        <v>2.5771999999999999</v>
      </c>
      <c r="CQ395" s="153">
        <v>0.34720000000000001</v>
      </c>
      <c r="CR395" s="153" t="s">
        <v>7469</v>
      </c>
      <c r="CS395" s="153">
        <v>2.097</v>
      </c>
      <c r="CT395" s="153">
        <v>0.51629999999999998</v>
      </c>
      <c r="CU395" s="153">
        <v>0.24249999999999999</v>
      </c>
      <c r="CV395" s="153" t="s">
        <v>7469</v>
      </c>
      <c r="CW395" s="153" t="s">
        <v>7469</v>
      </c>
      <c r="CX395" s="153" t="s">
        <v>7469</v>
      </c>
      <c r="CY395" s="153">
        <v>1.7133</v>
      </c>
      <c r="CZ395" s="153">
        <v>0.12859999999999999</v>
      </c>
      <c r="DA395" s="153">
        <v>0.42949999999999999</v>
      </c>
      <c r="DB395" s="153" t="s">
        <v>7469</v>
      </c>
      <c r="DC395" s="153" t="s">
        <v>7469</v>
      </c>
      <c r="DD395" s="153">
        <v>0.44009999999999999</v>
      </c>
      <c r="DE395" s="153">
        <v>0.2437</v>
      </c>
      <c r="DF395" s="153" t="s">
        <v>7469</v>
      </c>
      <c r="DG395" s="153" t="s">
        <v>7469</v>
      </c>
      <c r="DH395" s="153">
        <v>0</v>
      </c>
      <c r="DI395" s="153" t="s">
        <v>7469</v>
      </c>
      <c r="DJ395" s="153" t="s">
        <v>7469</v>
      </c>
      <c r="DK395" s="153">
        <v>2.0500000000000001E-2</v>
      </c>
      <c r="DL395" s="153">
        <v>0.35959999999999998</v>
      </c>
      <c r="DM395" s="153">
        <v>0.2064</v>
      </c>
      <c r="DN395" s="153" t="s">
        <v>7469</v>
      </c>
      <c r="DO395" s="153" t="s">
        <v>7469</v>
      </c>
      <c r="DP395" s="153">
        <v>0.32840000000000003</v>
      </c>
      <c r="DQ395" s="153">
        <v>0.61990000000000001</v>
      </c>
      <c r="DR395" s="153" t="s">
        <v>7469</v>
      </c>
      <c r="DS395" s="153">
        <v>0.15720000000000001</v>
      </c>
      <c r="DT395" s="153" t="s">
        <v>7469</v>
      </c>
      <c r="DU395" s="153" t="s">
        <v>7469</v>
      </c>
      <c r="DV395" s="153" t="s">
        <v>7469</v>
      </c>
      <c r="DW395" s="153" t="s">
        <v>7469</v>
      </c>
      <c r="DX395" s="153">
        <v>0.48530000000000001</v>
      </c>
      <c r="DY395" s="153">
        <v>0.50919999999999999</v>
      </c>
      <c r="DZ395" s="153">
        <v>1.0318000000000001</v>
      </c>
      <c r="EA395" s="153" t="s">
        <v>7469</v>
      </c>
      <c r="EB395" s="153">
        <v>0.5645</v>
      </c>
      <c r="EC395" s="153" t="s">
        <v>7469</v>
      </c>
      <c r="ED395" s="153">
        <v>0.28449999999999998</v>
      </c>
      <c r="EE395" s="153" t="s">
        <v>7469</v>
      </c>
      <c r="EF395" s="153">
        <v>13.0891</v>
      </c>
      <c r="EG395" s="153" t="s">
        <v>7469</v>
      </c>
      <c r="EH395" s="153" t="s">
        <v>7469</v>
      </c>
      <c r="EI395" s="153">
        <v>0.2984</v>
      </c>
      <c r="EJ395" s="153" t="s">
        <v>7469</v>
      </c>
      <c r="EK395" s="153" t="s">
        <v>7469</v>
      </c>
      <c r="EL395" s="153">
        <v>1.9E-3</v>
      </c>
      <c r="EM395" s="153" t="s">
        <v>7469</v>
      </c>
      <c r="EN395" s="153" t="s">
        <v>7469</v>
      </c>
    </row>
    <row r="396" spans="3:144">
      <c r="C396" s="120"/>
      <c r="E396" s="120" t="s">
        <v>8098</v>
      </c>
      <c r="F396" s="126" t="s">
        <v>8164</v>
      </c>
      <c r="G396" s="151" t="s">
        <v>8090</v>
      </c>
      <c r="H396" s="152" t="s">
        <v>8097</v>
      </c>
      <c r="I396" s="153">
        <v>49.631500000000003</v>
      </c>
      <c r="J396" s="153">
        <v>1.5669999999999999</v>
      </c>
      <c r="K396" s="153">
        <v>8.9</v>
      </c>
      <c r="L396" s="153">
        <v>0.59399999999999997</v>
      </c>
      <c r="M396" s="153" t="s">
        <v>7469</v>
      </c>
      <c r="N396" s="153">
        <v>35</v>
      </c>
      <c r="O396" s="153">
        <v>275</v>
      </c>
      <c r="P396" s="153">
        <v>0.30399999999999999</v>
      </c>
      <c r="Q396" s="153">
        <v>6.2700000000000006E-2</v>
      </c>
      <c r="R396" s="153">
        <v>48</v>
      </c>
      <c r="S396" s="153">
        <v>0.218</v>
      </c>
      <c r="T396" s="153" t="s">
        <v>7469</v>
      </c>
      <c r="U396" s="153" t="s">
        <v>7469</v>
      </c>
      <c r="V396" s="153">
        <v>1.5049999999999999</v>
      </c>
      <c r="W396" s="153">
        <v>3.1934999999999998</v>
      </c>
      <c r="X396" s="153">
        <v>25.1</v>
      </c>
      <c r="Y396" s="153">
        <v>0.25990000000000002</v>
      </c>
      <c r="Z396" s="153">
        <v>0.99450000000000005</v>
      </c>
      <c r="AA396" s="153" t="s">
        <v>7469</v>
      </c>
      <c r="AB396" s="153">
        <v>2.7677</v>
      </c>
      <c r="AC396" s="153" t="s">
        <v>7469</v>
      </c>
      <c r="AD396" s="153">
        <v>1.1407</v>
      </c>
      <c r="AE396" s="153">
        <v>4.8899999999999999E-2</v>
      </c>
      <c r="AF396" s="153">
        <v>1.9894000000000001</v>
      </c>
      <c r="AG396" s="153">
        <v>0.20380000000000001</v>
      </c>
      <c r="AH396" s="153" t="s">
        <v>7469</v>
      </c>
      <c r="AI396" s="153" t="s">
        <v>7469</v>
      </c>
      <c r="AJ396" s="153">
        <v>10.223000000000001</v>
      </c>
      <c r="AK396" s="153" t="s">
        <v>7469</v>
      </c>
      <c r="AL396" s="153">
        <v>0.115</v>
      </c>
      <c r="AM396" s="153" t="s">
        <v>7469</v>
      </c>
      <c r="AN396" s="153" t="s">
        <v>7469</v>
      </c>
      <c r="AO396" s="153">
        <v>1.4581</v>
      </c>
      <c r="AP396" s="153">
        <v>0.56179999999999997</v>
      </c>
      <c r="AQ396" s="153">
        <v>0.27079999999999999</v>
      </c>
      <c r="AR396" s="153">
        <v>3.8450000000000002</v>
      </c>
      <c r="AS396" s="153">
        <v>0.46879999999999999</v>
      </c>
      <c r="AT396" s="153">
        <v>0.88729999999999998</v>
      </c>
      <c r="AU396" s="153">
        <v>6.5100000000000005E-2</v>
      </c>
      <c r="AV396" s="153" t="s">
        <v>7469</v>
      </c>
      <c r="AW396" s="153" t="s">
        <v>7469</v>
      </c>
      <c r="AX396" s="153" t="s">
        <v>7469</v>
      </c>
      <c r="AY396" s="153" t="s">
        <v>7469</v>
      </c>
      <c r="AZ396" s="153" t="s">
        <v>7469</v>
      </c>
      <c r="BA396" s="153">
        <v>0.35610000000000003</v>
      </c>
      <c r="BB396" s="153" t="s">
        <v>7469</v>
      </c>
      <c r="BC396" s="153" t="s">
        <v>7469</v>
      </c>
      <c r="BD396" s="153" t="s">
        <v>7469</v>
      </c>
      <c r="BE396" s="153">
        <v>5.3E-3</v>
      </c>
      <c r="BF396" s="153" t="s">
        <v>7469</v>
      </c>
      <c r="BG396" s="153">
        <v>2.1</v>
      </c>
      <c r="BH396" s="153" t="s">
        <v>7469</v>
      </c>
      <c r="BI396" s="153">
        <v>3.9249999999999998</v>
      </c>
      <c r="BJ396" s="153">
        <v>0.1326</v>
      </c>
      <c r="BK396" s="153" t="s">
        <v>7469</v>
      </c>
      <c r="BL396" s="153" t="s">
        <v>7469</v>
      </c>
      <c r="BM396" s="153">
        <v>0.72809999999999997</v>
      </c>
      <c r="BN396" s="153">
        <v>9.9450000000000003</v>
      </c>
      <c r="BO396" s="153">
        <v>0.14149999999999999</v>
      </c>
      <c r="BP396" s="153" t="s">
        <v>7469</v>
      </c>
      <c r="BQ396" s="153" t="s">
        <v>7469</v>
      </c>
      <c r="BR396" s="153" t="s">
        <v>7469</v>
      </c>
      <c r="BS396" s="153">
        <v>5.2450000000000001</v>
      </c>
      <c r="BT396" s="153" t="s">
        <v>7469</v>
      </c>
      <c r="BU396" s="153" t="s">
        <v>7469</v>
      </c>
      <c r="BV396" s="153" t="s">
        <v>7469</v>
      </c>
      <c r="BW396" s="153" t="s">
        <v>7469</v>
      </c>
      <c r="BX396" s="153" t="s">
        <v>7469</v>
      </c>
      <c r="BY396" s="153" t="s">
        <v>7469</v>
      </c>
      <c r="BZ396" s="153">
        <v>2.331</v>
      </c>
      <c r="CA396" s="153">
        <v>16.088000000000001</v>
      </c>
      <c r="CB396" s="153">
        <v>0.1158</v>
      </c>
      <c r="CC396" s="153">
        <v>6.4899999999999999E-2</v>
      </c>
      <c r="CD396" s="153">
        <v>0.19320000000000001</v>
      </c>
      <c r="CE396" s="153">
        <v>0</v>
      </c>
      <c r="CF396" s="153" t="s">
        <v>7469</v>
      </c>
      <c r="CG396" s="153" t="s">
        <v>7469</v>
      </c>
      <c r="CH396" s="153">
        <v>7.8200000000000006E-2</v>
      </c>
      <c r="CI396" s="153" t="s">
        <v>7469</v>
      </c>
      <c r="CJ396" s="153" t="s">
        <v>7469</v>
      </c>
      <c r="CK396" s="153" t="s">
        <v>7469</v>
      </c>
      <c r="CL396" s="153" t="s">
        <v>7469</v>
      </c>
      <c r="CM396" s="153" t="s">
        <v>7469</v>
      </c>
      <c r="CN396" s="153" t="s">
        <v>7469</v>
      </c>
      <c r="CO396" s="153">
        <v>1.1531</v>
      </c>
      <c r="CP396" s="153">
        <v>2.7671999999999999</v>
      </c>
      <c r="CQ396" s="153">
        <v>0.35880000000000001</v>
      </c>
      <c r="CR396" s="153" t="s">
        <v>7469</v>
      </c>
      <c r="CS396" s="153">
        <v>1.946</v>
      </c>
      <c r="CT396" s="153">
        <v>0.48280000000000001</v>
      </c>
      <c r="CU396" s="153">
        <v>0.23649999999999999</v>
      </c>
      <c r="CV396" s="153" t="s">
        <v>7469</v>
      </c>
      <c r="CW396" s="153" t="s">
        <v>7469</v>
      </c>
      <c r="CX396" s="153" t="s">
        <v>7469</v>
      </c>
      <c r="CY396" s="153">
        <v>1.7128000000000001</v>
      </c>
      <c r="CZ396" s="153">
        <v>0.12230000000000001</v>
      </c>
      <c r="DA396" s="153">
        <v>0.4073</v>
      </c>
      <c r="DB396" s="153" t="s">
        <v>7469</v>
      </c>
      <c r="DC396" s="153" t="s">
        <v>7469</v>
      </c>
      <c r="DD396" s="153">
        <v>0.439</v>
      </c>
      <c r="DE396" s="153">
        <v>0.2172</v>
      </c>
      <c r="DF396" s="153" t="s">
        <v>7469</v>
      </c>
      <c r="DG396" s="153" t="s">
        <v>7469</v>
      </c>
      <c r="DH396" s="153" t="s">
        <v>7469</v>
      </c>
      <c r="DI396" s="153" t="s">
        <v>7469</v>
      </c>
      <c r="DJ396" s="153" t="s">
        <v>7469</v>
      </c>
      <c r="DK396" s="153">
        <v>2.0199999999999999E-2</v>
      </c>
      <c r="DL396" s="153">
        <v>0.49049999999999999</v>
      </c>
      <c r="DM396" s="153">
        <v>0.18820000000000001</v>
      </c>
      <c r="DN396" s="153" t="s">
        <v>7469</v>
      </c>
      <c r="DO396" s="153" t="s">
        <v>7469</v>
      </c>
      <c r="DP396" s="153">
        <v>0.34029999999999999</v>
      </c>
      <c r="DQ396" s="153">
        <v>0.86119999999999997</v>
      </c>
      <c r="DR396" s="153" t="s">
        <v>7469</v>
      </c>
      <c r="DS396" s="153">
        <v>0.14699999999999999</v>
      </c>
      <c r="DT396" s="153" t="s">
        <v>7469</v>
      </c>
      <c r="DU396" s="153" t="s">
        <v>7469</v>
      </c>
      <c r="DV396" s="153" t="s">
        <v>7469</v>
      </c>
      <c r="DW396" s="153" t="s">
        <v>7469</v>
      </c>
      <c r="DX396" s="153">
        <v>0.46860000000000002</v>
      </c>
      <c r="DY396" s="153">
        <v>0.39789999999999998</v>
      </c>
      <c r="DZ396" s="153">
        <v>1.0357000000000001</v>
      </c>
      <c r="EA396" s="153" t="s">
        <v>7469</v>
      </c>
      <c r="EB396" s="153">
        <v>0.54139999999999999</v>
      </c>
      <c r="EC396" s="153" t="s">
        <v>7469</v>
      </c>
      <c r="ED396" s="153">
        <v>0.38979999999999998</v>
      </c>
      <c r="EE396" s="153" t="s">
        <v>7469</v>
      </c>
      <c r="EF396" s="153">
        <v>13.473000000000001</v>
      </c>
      <c r="EG396" s="153" t="s">
        <v>7469</v>
      </c>
      <c r="EH396" s="153" t="s">
        <v>7469</v>
      </c>
      <c r="EI396" s="153">
        <v>0.31240000000000001</v>
      </c>
      <c r="EJ396" s="153" t="s">
        <v>7469</v>
      </c>
      <c r="EK396" s="153" t="s">
        <v>7469</v>
      </c>
      <c r="EL396" s="153">
        <v>3.0000000000000001E-3</v>
      </c>
      <c r="EM396" s="153" t="s">
        <v>7469</v>
      </c>
      <c r="EN396" s="153" t="s">
        <v>7469</v>
      </c>
    </row>
    <row r="397" spans="3:144">
      <c r="C397" s="120"/>
      <c r="E397" s="120" t="s">
        <v>7693</v>
      </c>
      <c r="F397" s="126" t="s">
        <v>8164</v>
      </c>
      <c r="G397" s="151" t="s">
        <v>8090</v>
      </c>
      <c r="H397" s="152" t="s">
        <v>8097</v>
      </c>
      <c r="I397" s="153">
        <v>48.314999999999998</v>
      </c>
      <c r="J397" s="153">
        <v>1.6080000000000001</v>
      </c>
      <c r="K397" s="153">
        <v>9.5</v>
      </c>
      <c r="L397" s="153">
        <v>0.86599999999999999</v>
      </c>
      <c r="M397" s="153" t="s">
        <v>7469</v>
      </c>
      <c r="N397" s="153">
        <v>37</v>
      </c>
      <c r="O397" s="153">
        <v>281</v>
      </c>
      <c r="P397" s="153">
        <v>0.309</v>
      </c>
      <c r="Q397" s="153">
        <v>0.12239999999999999</v>
      </c>
      <c r="R397" s="153">
        <v>45</v>
      </c>
      <c r="S397" s="153">
        <v>0.23250000000000001</v>
      </c>
      <c r="T397" s="153" t="s">
        <v>7469</v>
      </c>
      <c r="U397" s="153" t="s">
        <v>7469</v>
      </c>
      <c r="V397" s="153">
        <v>1.5169999999999999</v>
      </c>
      <c r="W397" s="153">
        <v>3.1204000000000001</v>
      </c>
      <c r="X397" s="153">
        <v>26.4</v>
      </c>
      <c r="Y397" s="153">
        <v>0.26050000000000001</v>
      </c>
      <c r="Z397" s="153">
        <v>0.73770000000000002</v>
      </c>
      <c r="AA397" s="153" t="s">
        <v>7469</v>
      </c>
      <c r="AB397" s="153" t="s">
        <v>7469</v>
      </c>
      <c r="AC397" s="153" t="s">
        <v>7469</v>
      </c>
      <c r="AD397" s="153">
        <v>1.1829000000000001</v>
      </c>
      <c r="AE397" s="153">
        <v>4.87E-2</v>
      </c>
      <c r="AF397" s="153">
        <v>1.9789000000000001</v>
      </c>
      <c r="AG397" s="153">
        <v>0.19270000000000001</v>
      </c>
      <c r="AH397" s="153">
        <v>0.1074</v>
      </c>
      <c r="AI397" s="153" t="s">
        <v>7469</v>
      </c>
      <c r="AJ397" s="153">
        <v>10.195</v>
      </c>
      <c r="AK397" s="153" t="s">
        <v>7469</v>
      </c>
      <c r="AL397" s="153" t="s">
        <v>7469</v>
      </c>
      <c r="AM397" s="153" t="s">
        <v>7469</v>
      </c>
      <c r="AN397" s="153" t="s">
        <v>7469</v>
      </c>
      <c r="AO397" s="153">
        <v>1.5298</v>
      </c>
      <c r="AP397" s="153">
        <v>0.60609999999999997</v>
      </c>
      <c r="AQ397" s="153">
        <v>0.2762</v>
      </c>
      <c r="AR397" s="153">
        <v>4.1539999999999999</v>
      </c>
      <c r="AS397" s="153">
        <v>0.43719999999999998</v>
      </c>
      <c r="AT397" s="153">
        <v>0.83440000000000003</v>
      </c>
      <c r="AU397" s="153">
        <v>6.3E-2</v>
      </c>
      <c r="AV397" s="153" t="s">
        <v>7469</v>
      </c>
      <c r="AW397" s="153" t="s">
        <v>7469</v>
      </c>
      <c r="AX397" s="153" t="s">
        <v>7469</v>
      </c>
      <c r="AY397" s="153" t="s">
        <v>7469</v>
      </c>
      <c r="AZ397" s="153" t="s">
        <v>7469</v>
      </c>
      <c r="BA397" s="153" t="s">
        <v>7469</v>
      </c>
      <c r="BB397" s="153" t="s">
        <v>7469</v>
      </c>
      <c r="BC397" s="153" t="s">
        <v>7469</v>
      </c>
      <c r="BD397" s="153" t="s">
        <v>7469</v>
      </c>
      <c r="BE397" s="153">
        <v>4.1000000000000003E-3</v>
      </c>
      <c r="BF397" s="153">
        <v>0.11020000000000001</v>
      </c>
      <c r="BG397" s="153">
        <v>2.2250000000000001</v>
      </c>
      <c r="BH397" s="153" t="s">
        <v>7469</v>
      </c>
      <c r="BI397" s="153">
        <v>3.7850000000000001</v>
      </c>
      <c r="BJ397" s="153">
        <v>0.1234</v>
      </c>
      <c r="BK397" s="153" t="s">
        <v>7469</v>
      </c>
      <c r="BL397" s="153" t="s">
        <v>7469</v>
      </c>
      <c r="BM397" s="153" t="s">
        <v>7469</v>
      </c>
      <c r="BN397" s="153">
        <v>10.051</v>
      </c>
      <c r="BO397" s="153">
        <v>0.1792</v>
      </c>
      <c r="BP397" s="153" t="s">
        <v>7469</v>
      </c>
      <c r="BQ397" s="153">
        <v>7.3300000000000004E-2</v>
      </c>
      <c r="BR397" s="153" t="s">
        <v>7469</v>
      </c>
      <c r="BS397" s="153">
        <v>5.77</v>
      </c>
      <c r="BT397" s="153" t="s">
        <v>7469</v>
      </c>
      <c r="BU397" s="153" t="s">
        <v>7469</v>
      </c>
      <c r="BV397" s="153" t="s">
        <v>7469</v>
      </c>
      <c r="BW397" s="153" t="s">
        <v>7469</v>
      </c>
      <c r="BX397" s="153" t="s">
        <v>7469</v>
      </c>
      <c r="BY397" s="153" t="s">
        <v>7469</v>
      </c>
      <c r="BZ397" s="153" t="s">
        <v>7469</v>
      </c>
      <c r="CA397" s="153">
        <v>17.859000000000002</v>
      </c>
      <c r="CB397" s="153">
        <v>0.1091</v>
      </c>
      <c r="CC397" s="153">
        <v>6.4899999999999999E-2</v>
      </c>
      <c r="CD397" s="153" t="s">
        <v>7469</v>
      </c>
      <c r="CE397" s="153" t="s">
        <v>7469</v>
      </c>
      <c r="CF397" s="153" t="s">
        <v>7469</v>
      </c>
      <c r="CG397" s="153" t="s">
        <v>7469</v>
      </c>
      <c r="CH397" s="153">
        <v>7.3200000000000001E-2</v>
      </c>
      <c r="CI397" s="153" t="s">
        <v>7469</v>
      </c>
      <c r="CJ397" s="153" t="s">
        <v>7469</v>
      </c>
      <c r="CK397" s="153">
        <v>7.6E-3</v>
      </c>
      <c r="CL397" s="153" t="s">
        <v>7469</v>
      </c>
      <c r="CM397" s="153" t="s">
        <v>7469</v>
      </c>
      <c r="CN397" s="153" t="s">
        <v>7469</v>
      </c>
      <c r="CO397" s="153">
        <v>1.1304000000000001</v>
      </c>
      <c r="CP397" s="153">
        <v>2.6680000000000001</v>
      </c>
      <c r="CQ397" s="153" t="s">
        <v>7469</v>
      </c>
      <c r="CR397" s="153" t="s">
        <v>7469</v>
      </c>
      <c r="CS397" s="153">
        <v>1.6479999999999999</v>
      </c>
      <c r="CT397" s="153">
        <v>0.46550000000000002</v>
      </c>
      <c r="CU397" s="153">
        <v>0.2233</v>
      </c>
      <c r="CV397" s="153" t="s">
        <v>7469</v>
      </c>
      <c r="CW397" s="153" t="s">
        <v>7469</v>
      </c>
      <c r="CX397" s="153" t="s">
        <v>7469</v>
      </c>
      <c r="CY397" s="153">
        <v>1.5797000000000001</v>
      </c>
      <c r="CZ397" s="153">
        <v>0.36349999999999999</v>
      </c>
      <c r="DA397" s="153" t="s">
        <v>7469</v>
      </c>
      <c r="DB397" s="153" t="s">
        <v>7469</v>
      </c>
      <c r="DC397" s="153" t="s">
        <v>7469</v>
      </c>
      <c r="DD397" s="153">
        <v>0.3896</v>
      </c>
      <c r="DE397" s="153" t="s">
        <v>7469</v>
      </c>
      <c r="DF397" s="153" t="s">
        <v>7469</v>
      </c>
      <c r="DG397" s="153" t="s">
        <v>7469</v>
      </c>
      <c r="DH397" s="153" t="s">
        <v>7469</v>
      </c>
      <c r="DI397" s="153" t="s">
        <v>7469</v>
      </c>
      <c r="DJ397" s="153" t="s">
        <v>7469</v>
      </c>
      <c r="DK397" s="153">
        <v>1.83E-2</v>
      </c>
      <c r="DL397" s="153" t="s">
        <v>7469</v>
      </c>
      <c r="DM397" s="153">
        <v>0.22620000000000001</v>
      </c>
      <c r="DN397" s="153" t="s">
        <v>7469</v>
      </c>
      <c r="DO397" s="153" t="s">
        <v>7469</v>
      </c>
      <c r="DP397" s="153">
        <v>0.55069999999999997</v>
      </c>
      <c r="DQ397" s="153">
        <v>1.2261</v>
      </c>
      <c r="DR397" s="153" t="s">
        <v>7469</v>
      </c>
      <c r="DS397" s="153">
        <v>0.14169999999999999</v>
      </c>
      <c r="DT397" s="153" t="s">
        <v>7469</v>
      </c>
      <c r="DU397" s="153" t="s">
        <v>7469</v>
      </c>
      <c r="DV397" s="153" t="s">
        <v>7469</v>
      </c>
      <c r="DW397" s="153" t="s">
        <v>7469</v>
      </c>
      <c r="DX397" s="153">
        <v>0.432</v>
      </c>
      <c r="DY397" s="153">
        <v>0.54759999999999998</v>
      </c>
      <c r="DZ397" s="153">
        <v>0.95850000000000002</v>
      </c>
      <c r="EA397" s="153" t="s">
        <v>7469</v>
      </c>
      <c r="EB397" s="153">
        <v>0.56869999999999998</v>
      </c>
      <c r="EC397" s="153" t="s">
        <v>7469</v>
      </c>
      <c r="ED397" s="153">
        <v>0.32100000000000001</v>
      </c>
      <c r="EE397" s="153" t="s">
        <v>7469</v>
      </c>
      <c r="EF397" s="153">
        <v>13.522600000000001</v>
      </c>
      <c r="EG397" s="153" t="s">
        <v>7469</v>
      </c>
      <c r="EH397" s="153" t="s">
        <v>7469</v>
      </c>
      <c r="EI397" s="153">
        <v>0.29809999999999998</v>
      </c>
      <c r="EJ397" s="153" t="s">
        <v>7469</v>
      </c>
      <c r="EK397" s="153" t="s">
        <v>7469</v>
      </c>
      <c r="EL397" s="153">
        <v>3.0999999999999999E-3</v>
      </c>
      <c r="EM397" s="153" t="s">
        <v>7469</v>
      </c>
      <c r="EN397" s="153" t="s">
        <v>7469</v>
      </c>
    </row>
    <row r="398" spans="3:144">
      <c r="C398" s="120"/>
      <c r="E398" s="120" t="s">
        <v>8099</v>
      </c>
      <c r="F398" s="126" t="s">
        <v>8164</v>
      </c>
      <c r="G398" s="151" t="s">
        <v>8090</v>
      </c>
      <c r="H398" s="152" t="s">
        <v>8097</v>
      </c>
      <c r="I398" s="153">
        <v>48.314999999999998</v>
      </c>
      <c r="J398" s="153">
        <v>1.6080000000000001</v>
      </c>
      <c r="K398" s="153">
        <v>9.5</v>
      </c>
      <c r="L398" s="153">
        <v>0.86599999999999999</v>
      </c>
      <c r="M398" s="153" t="s">
        <v>7469</v>
      </c>
      <c r="N398" s="153">
        <v>37</v>
      </c>
      <c r="O398" s="153">
        <v>281</v>
      </c>
      <c r="P398" s="153">
        <v>0.309</v>
      </c>
      <c r="Q398" s="153">
        <v>0.12239999999999999</v>
      </c>
      <c r="R398" s="153">
        <v>45</v>
      </c>
      <c r="S398" s="153">
        <v>0.23250000000000001</v>
      </c>
      <c r="T398" s="153" t="s">
        <v>7469</v>
      </c>
      <c r="U398" s="153" t="s">
        <v>7469</v>
      </c>
      <c r="V398" s="153">
        <v>1.5169999999999999</v>
      </c>
      <c r="W398" s="153">
        <v>3.1204000000000001</v>
      </c>
      <c r="X398" s="153">
        <v>26.4</v>
      </c>
      <c r="Y398" s="153">
        <v>0.26050000000000001</v>
      </c>
      <c r="Z398" s="153">
        <v>0.73770000000000002</v>
      </c>
      <c r="AA398" s="153" t="s">
        <v>7469</v>
      </c>
      <c r="AB398" s="153" t="s">
        <v>7469</v>
      </c>
      <c r="AC398" s="153" t="s">
        <v>7469</v>
      </c>
      <c r="AD398" s="153">
        <v>1.1829000000000001</v>
      </c>
      <c r="AE398" s="153">
        <v>4.87E-2</v>
      </c>
      <c r="AF398" s="153">
        <v>1.9789000000000001</v>
      </c>
      <c r="AG398" s="153">
        <v>0.19270000000000001</v>
      </c>
      <c r="AH398" s="153">
        <v>0.1074</v>
      </c>
      <c r="AI398" s="153" t="s">
        <v>7469</v>
      </c>
      <c r="AJ398" s="153">
        <v>10.195</v>
      </c>
      <c r="AK398" s="153" t="s">
        <v>7469</v>
      </c>
      <c r="AL398" s="153" t="s">
        <v>7469</v>
      </c>
      <c r="AM398" s="153" t="s">
        <v>7469</v>
      </c>
      <c r="AN398" s="153" t="s">
        <v>7469</v>
      </c>
      <c r="AO398" s="153">
        <v>1.5298</v>
      </c>
      <c r="AP398" s="153">
        <v>0.60609999999999997</v>
      </c>
      <c r="AQ398" s="153">
        <v>0.2762</v>
      </c>
      <c r="AR398" s="153">
        <v>4.1539999999999999</v>
      </c>
      <c r="AS398" s="153">
        <v>0.43719999999999998</v>
      </c>
      <c r="AT398" s="153">
        <v>0.83440000000000003</v>
      </c>
      <c r="AU398" s="153">
        <v>6.3E-2</v>
      </c>
      <c r="AV398" s="153" t="s">
        <v>7469</v>
      </c>
      <c r="AW398" s="153" t="s">
        <v>7469</v>
      </c>
      <c r="AX398" s="153" t="s">
        <v>7469</v>
      </c>
      <c r="AY398" s="153" t="s">
        <v>7469</v>
      </c>
      <c r="AZ398" s="153" t="s">
        <v>7469</v>
      </c>
      <c r="BA398" s="153" t="s">
        <v>7469</v>
      </c>
      <c r="BB398" s="153" t="s">
        <v>7469</v>
      </c>
      <c r="BC398" s="153" t="s">
        <v>7469</v>
      </c>
      <c r="BD398" s="153" t="s">
        <v>7469</v>
      </c>
      <c r="BE398" s="153">
        <v>4.1000000000000003E-3</v>
      </c>
      <c r="BF398" s="153">
        <v>0.11020000000000001</v>
      </c>
      <c r="BG398" s="153">
        <v>2.2250000000000001</v>
      </c>
      <c r="BH398" s="153" t="s">
        <v>7469</v>
      </c>
      <c r="BI398" s="153">
        <v>3.7850000000000001</v>
      </c>
      <c r="BJ398" s="153">
        <v>0.1234</v>
      </c>
      <c r="BK398" s="153" t="s">
        <v>7469</v>
      </c>
      <c r="BL398" s="153" t="s">
        <v>7469</v>
      </c>
      <c r="BM398" s="153" t="s">
        <v>7469</v>
      </c>
      <c r="BN398" s="153">
        <v>10.051</v>
      </c>
      <c r="BO398" s="153">
        <v>0.1792</v>
      </c>
      <c r="BP398" s="153" t="s">
        <v>7469</v>
      </c>
      <c r="BQ398" s="153">
        <v>7.3300000000000004E-2</v>
      </c>
      <c r="BR398" s="153" t="s">
        <v>7469</v>
      </c>
      <c r="BS398" s="153">
        <v>5.77</v>
      </c>
      <c r="BT398" s="153" t="s">
        <v>7469</v>
      </c>
      <c r="BU398" s="153" t="s">
        <v>7469</v>
      </c>
      <c r="BV398" s="153" t="s">
        <v>7469</v>
      </c>
      <c r="BW398" s="153" t="s">
        <v>7469</v>
      </c>
      <c r="BX398" s="153" t="s">
        <v>7469</v>
      </c>
      <c r="BY398" s="153" t="s">
        <v>7469</v>
      </c>
      <c r="BZ398" s="153" t="s">
        <v>7469</v>
      </c>
      <c r="CA398" s="153">
        <v>17.859000000000002</v>
      </c>
      <c r="CB398" s="153">
        <v>0.1091</v>
      </c>
      <c r="CC398" s="153">
        <v>6.4899999999999999E-2</v>
      </c>
      <c r="CD398" s="153" t="s">
        <v>7469</v>
      </c>
      <c r="CE398" s="153" t="s">
        <v>7469</v>
      </c>
      <c r="CF398" s="153" t="s">
        <v>7469</v>
      </c>
      <c r="CG398" s="153" t="s">
        <v>7469</v>
      </c>
      <c r="CH398" s="153">
        <v>7.3200000000000001E-2</v>
      </c>
      <c r="CI398" s="153" t="s">
        <v>7469</v>
      </c>
      <c r="CJ398" s="153" t="s">
        <v>7469</v>
      </c>
      <c r="CK398" s="153" t="s">
        <v>7469</v>
      </c>
      <c r="CL398" s="153" t="s">
        <v>7469</v>
      </c>
      <c r="CM398" s="153" t="s">
        <v>7469</v>
      </c>
      <c r="CN398" s="153" t="s">
        <v>7469</v>
      </c>
      <c r="CO398" s="153">
        <v>1.1304000000000001</v>
      </c>
      <c r="CP398" s="153">
        <v>2.6680000000000001</v>
      </c>
      <c r="CQ398" s="153" t="s">
        <v>7469</v>
      </c>
      <c r="CR398" s="153" t="s">
        <v>7469</v>
      </c>
      <c r="CS398" s="153">
        <v>1.6479999999999999</v>
      </c>
      <c r="CT398" s="153">
        <v>0.46550000000000002</v>
      </c>
      <c r="CU398" s="153">
        <v>0.2233</v>
      </c>
      <c r="CV398" s="153" t="s">
        <v>7469</v>
      </c>
      <c r="CW398" s="153" t="s">
        <v>7469</v>
      </c>
      <c r="CX398" s="153" t="s">
        <v>7469</v>
      </c>
      <c r="CY398" s="153">
        <v>1.5797000000000001</v>
      </c>
      <c r="CZ398" s="153">
        <v>0.36349999999999999</v>
      </c>
      <c r="DA398" s="153" t="s">
        <v>7469</v>
      </c>
      <c r="DB398" s="153" t="s">
        <v>7469</v>
      </c>
      <c r="DC398" s="153" t="s">
        <v>7469</v>
      </c>
      <c r="DD398" s="153">
        <v>0.3896</v>
      </c>
      <c r="DE398" s="153" t="s">
        <v>7469</v>
      </c>
      <c r="DF398" s="153" t="s">
        <v>7469</v>
      </c>
      <c r="DG398" s="153" t="s">
        <v>7469</v>
      </c>
      <c r="DH398" s="153" t="s">
        <v>7469</v>
      </c>
      <c r="DI398" s="153" t="s">
        <v>7469</v>
      </c>
      <c r="DJ398" s="153" t="s">
        <v>7469</v>
      </c>
      <c r="DK398" s="153">
        <v>1.83E-2</v>
      </c>
      <c r="DL398" s="153" t="s">
        <v>7469</v>
      </c>
      <c r="DM398" s="153">
        <v>0.22620000000000001</v>
      </c>
      <c r="DN398" s="153" t="s">
        <v>7469</v>
      </c>
      <c r="DO398" s="153" t="s">
        <v>7469</v>
      </c>
      <c r="DP398" s="153">
        <v>0.55069999999999997</v>
      </c>
      <c r="DQ398" s="153">
        <v>1.2261</v>
      </c>
      <c r="DR398" s="153" t="s">
        <v>7469</v>
      </c>
      <c r="DS398" s="153">
        <v>0.14169999999999999</v>
      </c>
      <c r="DT398" s="153" t="s">
        <v>7469</v>
      </c>
      <c r="DU398" s="153" t="s">
        <v>7469</v>
      </c>
      <c r="DV398" s="153" t="s">
        <v>7469</v>
      </c>
      <c r="DW398" s="153" t="s">
        <v>7469</v>
      </c>
      <c r="DX398" s="153">
        <v>0.432</v>
      </c>
      <c r="DY398" s="153">
        <v>0.54759999999999998</v>
      </c>
      <c r="DZ398" s="153">
        <v>0.95850000000000002</v>
      </c>
      <c r="EA398" s="153" t="s">
        <v>7469</v>
      </c>
      <c r="EB398" s="153">
        <v>0.56869999999999998</v>
      </c>
      <c r="EC398" s="153" t="s">
        <v>7469</v>
      </c>
      <c r="ED398" s="153">
        <v>0.32100000000000001</v>
      </c>
      <c r="EE398" s="153" t="s">
        <v>7469</v>
      </c>
      <c r="EF398" s="153">
        <v>13.522600000000001</v>
      </c>
      <c r="EG398" s="153" t="s">
        <v>7469</v>
      </c>
      <c r="EH398" s="153" t="s">
        <v>7469</v>
      </c>
      <c r="EI398" s="153">
        <v>0.29809999999999998</v>
      </c>
      <c r="EJ398" s="153" t="s">
        <v>7469</v>
      </c>
      <c r="EK398" s="153" t="s">
        <v>7469</v>
      </c>
      <c r="EL398" s="153">
        <v>3.0999999999999999E-3</v>
      </c>
      <c r="EM398" s="153" t="s">
        <v>7469</v>
      </c>
      <c r="EN398" s="153" t="s">
        <v>7469</v>
      </c>
    </row>
    <row r="399" spans="3:144">
      <c r="C399" s="120"/>
      <c r="E399" s="120" t="s">
        <v>8100</v>
      </c>
      <c r="F399" s="126" t="s">
        <v>8164</v>
      </c>
      <c r="G399" s="151" t="s">
        <v>8090</v>
      </c>
      <c r="H399" s="152" t="s">
        <v>8097</v>
      </c>
      <c r="I399" s="153" t="s">
        <v>7469</v>
      </c>
      <c r="J399" s="153" t="s">
        <v>7469</v>
      </c>
      <c r="K399" s="153" t="s">
        <v>7469</v>
      </c>
      <c r="L399" s="153" t="s">
        <v>7469</v>
      </c>
      <c r="M399" s="153" t="s">
        <v>7469</v>
      </c>
      <c r="N399" s="153">
        <v>29</v>
      </c>
      <c r="O399" s="153">
        <v>288</v>
      </c>
      <c r="P399" s="153" t="s">
        <v>7469</v>
      </c>
      <c r="Q399" s="153" t="s">
        <v>7469</v>
      </c>
      <c r="R399" s="153">
        <v>29</v>
      </c>
      <c r="S399" s="153" t="s">
        <v>7469</v>
      </c>
      <c r="T399" s="153" t="s">
        <v>7469</v>
      </c>
      <c r="U399" s="153" t="s">
        <v>7469</v>
      </c>
      <c r="V399" s="153" t="s">
        <v>7469</v>
      </c>
      <c r="W399" s="153" t="s">
        <v>7469</v>
      </c>
      <c r="X399" s="153" t="s">
        <v>7469</v>
      </c>
      <c r="Y399" s="153" t="s">
        <v>7469</v>
      </c>
      <c r="Z399" s="153" t="s">
        <v>7469</v>
      </c>
      <c r="AA399" s="153" t="s">
        <v>7469</v>
      </c>
      <c r="AB399" s="153" t="s">
        <v>7469</v>
      </c>
      <c r="AC399" s="153" t="s">
        <v>7469</v>
      </c>
      <c r="AD399" s="153" t="s">
        <v>7469</v>
      </c>
      <c r="AE399" s="153">
        <v>4.3299999999999998E-2</v>
      </c>
      <c r="AF399" s="153">
        <v>1.7885</v>
      </c>
      <c r="AG399" s="153" t="s">
        <v>7469</v>
      </c>
      <c r="AH399" s="153" t="s">
        <v>7469</v>
      </c>
      <c r="AI399" s="153" t="s">
        <v>7469</v>
      </c>
      <c r="AJ399" s="153" t="s">
        <v>7469</v>
      </c>
      <c r="AK399" s="153" t="s">
        <v>7469</v>
      </c>
      <c r="AL399" s="153" t="s">
        <v>7469</v>
      </c>
      <c r="AM399" s="153" t="s">
        <v>7469</v>
      </c>
      <c r="AN399" s="153" t="s">
        <v>7469</v>
      </c>
      <c r="AO399" s="153" t="s">
        <v>7469</v>
      </c>
      <c r="AP399" s="153">
        <v>0.51160000000000005</v>
      </c>
      <c r="AQ399" s="153" t="s">
        <v>7469</v>
      </c>
      <c r="AR399" s="153" t="s">
        <v>7469</v>
      </c>
      <c r="AS399" s="153" t="s">
        <v>7469</v>
      </c>
      <c r="AT399" s="153" t="s">
        <v>7469</v>
      </c>
      <c r="AU399" s="153" t="s">
        <v>7469</v>
      </c>
      <c r="AV399" s="153" t="s">
        <v>7469</v>
      </c>
      <c r="AW399" s="153" t="s">
        <v>7469</v>
      </c>
      <c r="AX399" s="153" t="s">
        <v>7469</v>
      </c>
      <c r="AY399" s="153" t="s">
        <v>7469</v>
      </c>
      <c r="AZ399" s="153" t="s">
        <v>7469</v>
      </c>
      <c r="BA399" s="153" t="s">
        <v>7469</v>
      </c>
      <c r="BB399" s="153" t="s">
        <v>7469</v>
      </c>
      <c r="BC399" s="153" t="s">
        <v>7469</v>
      </c>
      <c r="BD399" s="153" t="s">
        <v>7469</v>
      </c>
      <c r="BE399" s="153" t="s">
        <v>7469</v>
      </c>
      <c r="BF399" s="153" t="s">
        <v>7469</v>
      </c>
      <c r="BG399" s="153">
        <v>2.1019999999999999</v>
      </c>
      <c r="BH399" s="153" t="s">
        <v>7469</v>
      </c>
      <c r="BI399" s="153" t="s">
        <v>7469</v>
      </c>
      <c r="BJ399" s="153">
        <v>7.46E-2</v>
      </c>
      <c r="BK399" s="153" t="s">
        <v>7469</v>
      </c>
      <c r="BL399" s="153" t="s">
        <v>7469</v>
      </c>
      <c r="BM399" s="153" t="s">
        <v>7469</v>
      </c>
      <c r="BN399" s="153">
        <v>15.292</v>
      </c>
      <c r="BO399" s="153">
        <v>0.1898</v>
      </c>
      <c r="BP399" s="153" t="s">
        <v>7469</v>
      </c>
      <c r="BQ399" s="153" t="s">
        <v>7469</v>
      </c>
      <c r="BR399" s="153" t="s">
        <v>7469</v>
      </c>
      <c r="BS399" s="153" t="s">
        <v>7469</v>
      </c>
      <c r="BT399" s="153" t="s">
        <v>7469</v>
      </c>
      <c r="BU399" s="153" t="s">
        <v>7469</v>
      </c>
      <c r="BV399" s="153" t="s">
        <v>7469</v>
      </c>
      <c r="BW399" s="153" t="s">
        <v>7469</v>
      </c>
      <c r="BX399" s="153" t="s">
        <v>7469</v>
      </c>
      <c r="BY399" s="153" t="s">
        <v>7469</v>
      </c>
      <c r="BZ399" s="153" t="s">
        <v>7469</v>
      </c>
      <c r="CA399" s="153">
        <v>20.428999999999998</v>
      </c>
      <c r="CB399" s="153" t="s">
        <v>7469</v>
      </c>
      <c r="CC399" s="153" t="s">
        <v>7469</v>
      </c>
      <c r="CD399" s="153" t="s">
        <v>7469</v>
      </c>
      <c r="CE399" s="153">
        <v>2.9999999999999997E-4</v>
      </c>
      <c r="CF399" s="153" t="s">
        <v>7469</v>
      </c>
      <c r="CG399" s="153" t="s">
        <v>7469</v>
      </c>
      <c r="CH399" s="153" t="s">
        <v>7469</v>
      </c>
      <c r="CI399" s="153" t="s">
        <v>7469</v>
      </c>
      <c r="CJ399" s="153" t="s">
        <v>7469</v>
      </c>
      <c r="CK399" s="153" t="s">
        <v>7469</v>
      </c>
      <c r="CL399" s="153" t="s">
        <v>7469</v>
      </c>
      <c r="CM399" s="153" t="s">
        <v>7469</v>
      </c>
      <c r="CN399" s="153" t="s">
        <v>7469</v>
      </c>
      <c r="CO399" s="153" t="s">
        <v>7469</v>
      </c>
      <c r="CP399" s="153" t="s">
        <v>7469</v>
      </c>
      <c r="CQ399" s="153" t="s">
        <v>7469</v>
      </c>
      <c r="CR399" s="153" t="s">
        <v>7469</v>
      </c>
      <c r="CS399" s="153" t="s">
        <v>7469</v>
      </c>
      <c r="CT399" s="153" t="s">
        <v>7469</v>
      </c>
      <c r="CU399" s="153">
        <v>0.1918</v>
      </c>
      <c r="CV399" s="153" t="s">
        <v>7469</v>
      </c>
      <c r="CW399" s="153" t="s">
        <v>7469</v>
      </c>
      <c r="CX399" s="153" t="s">
        <v>7469</v>
      </c>
      <c r="CY399" s="153" t="s">
        <v>7469</v>
      </c>
      <c r="CZ399" s="153" t="s">
        <v>7469</v>
      </c>
      <c r="DA399" s="153" t="s">
        <v>7469</v>
      </c>
      <c r="DB399" s="153" t="s">
        <v>7469</v>
      </c>
      <c r="DC399" s="153" t="s">
        <v>7469</v>
      </c>
      <c r="DD399" s="153" t="s">
        <v>7469</v>
      </c>
      <c r="DE399" s="153" t="s">
        <v>7469</v>
      </c>
      <c r="DF399" s="153" t="s">
        <v>7469</v>
      </c>
      <c r="DG399" s="153" t="s">
        <v>7469</v>
      </c>
      <c r="DH399" s="153" t="s">
        <v>7469</v>
      </c>
      <c r="DI399" s="153" t="s">
        <v>7469</v>
      </c>
      <c r="DJ399" s="153" t="s">
        <v>7469</v>
      </c>
      <c r="DK399" s="153">
        <v>1.06E-2</v>
      </c>
      <c r="DL399" s="153" t="s">
        <v>7469</v>
      </c>
      <c r="DM399" s="153" t="s">
        <v>7469</v>
      </c>
      <c r="DN399" s="153" t="s">
        <v>7469</v>
      </c>
      <c r="DO399" s="153" t="s">
        <v>7469</v>
      </c>
      <c r="DP399" s="153" t="s">
        <v>7469</v>
      </c>
      <c r="DQ399" s="153">
        <v>1.2694000000000001</v>
      </c>
      <c r="DR399" s="153" t="s">
        <v>7469</v>
      </c>
      <c r="DS399" s="153" t="s">
        <v>7469</v>
      </c>
      <c r="DT399" s="153" t="s">
        <v>7469</v>
      </c>
      <c r="DU399" s="153" t="s">
        <v>7469</v>
      </c>
      <c r="DV399" s="153" t="s">
        <v>7469</v>
      </c>
      <c r="DW399" s="153" t="s">
        <v>7469</v>
      </c>
      <c r="DX399" s="153" t="s">
        <v>7469</v>
      </c>
      <c r="DY399" s="153" t="s">
        <v>7469</v>
      </c>
      <c r="DZ399" s="153" t="s">
        <v>7469</v>
      </c>
      <c r="EA399" s="153" t="s">
        <v>7469</v>
      </c>
      <c r="EB399" s="153" t="s">
        <v>7469</v>
      </c>
      <c r="EC399" s="153" t="s">
        <v>7469</v>
      </c>
      <c r="ED399" s="153" t="s">
        <v>7469</v>
      </c>
      <c r="EE399" s="153">
        <v>0.628</v>
      </c>
      <c r="EF399" s="153" t="s">
        <v>7469</v>
      </c>
      <c r="EG399" s="153" t="s">
        <v>7469</v>
      </c>
      <c r="EH399" s="153" t="s">
        <v>7469</v>
      </c>
      <c r="EI399" s="153" t="s">
        <v>7469</v>
      </c>
      <c r="EJ399" s="153" t="s">
        <v>7469</v>
      </c>
      <c r="EK399" s="153" t="s">
        <v>7469</v>
      </c>
      <c r="EL399" s="153" t="s">
        <v>7469</v>
      </c>
      <c r="EM399" s="153" t="s">
        <v>7469</v>
      </c>
      <c r="EN399" s="153" t="s">
        <v>7469</v>
      </c>
    </row>
    <row r="400" spans="3:144">
      <c r="C400" s="120"/>
      <c r="E400" s="120" t="s">
        <v>8101</v>
      </c>
      <c r="F400" s="126" t="s">
        <v>8164</v>
      </c>
      <c r="G400" s="151" t="s">
        <v>8090</v>
      </c>
      <c r="H400" s="152" t="s">
        <v>8097</v>
      </c>
      <c r="I400" s="153" t="s">
        <v>7469</v>
      </c>
      <c r="J400" s="153" t="s">
        <v>7469</v>
      </c>
      <c r="K400" s="153" t="s">
        <v>7469</v>
      </c>
      <c r="L400" s="153" t="s">
        <v>7469</v>
      </c>
      <c r="M400" s="153" t="s">
        <v>7469</v>
      </c>
      <c r="N400" s="153">
        <v>49</v>
      </c>
      <c r="O400" s="153">
        <v>302</v>
      </c>
      <c r="P400" s="153" t="s">
        <v>7469</v>
      </c>
      <c r="Q400" s="153" t="s">
        <v>7469</v>
      </c>
      <c r="R400" s="153">
        <v>28</v>
      </c>
      <c r="S400" s="153" t="s">
        <v>7469</v>
      </c>
      <c r="T400" s="153" t="s">
        <v>7469</v>
      </c>
      <c r="U400" s="153" t="s">
        <v>7469</v>
      </c>
      <c r="V400" s="153" t="s">
        <v>7469</v>
      </c>
      <c r="W400" s="153" t="s">
        <v>7469</v>
      </c>
      <c r="X400" s="153" t="s">
        <v>7469</v>
      </c>
      <c r="Y400" s="153" t="s">
        <v>7469</v>
      </c>
      <c r="Z400" s="153" t="s">
        <v>7469</v>
      </c>
      <c r="AA400" s="153" t="s">
        <v>7469</v>
      </c>
      <c r="AB400" s="153" t="s">
        <v>7469</v>
      </c>
      <c r="AC400" s="153" t="s">
        <v>7469</v>
      </c>
      <c r="AD400" s="153" t="s">
        <v>7469</v>
      </c>
      <c r="AE400" s="153">
        <v>4.1599999999999998E-2</v>
      </c>
      <c r="AF400" s="153">
        <v>1.5623</v>
      </c>
      <c r="AG400" s="153" t="s">
        <v>7469</v>
      </c>
      <c r="AH400" s="153" t="s">
        <v>7469</v>
      </c>
      <c r="AI400" s="153" t="s">
        <v>7469</v>
      </c>
      <c r="AJ400" s="153" t="s">
        <v>7469</v>
      </c>
      <c r="AK400" s="153" t="s">
        <v>7469</v>
      </c>
      <c r="AL400" s="153" t="s">
        <v>7469</v>
      </c>
      <c r="AM400" s="153" t="s">
        <v>7469</v>
      </c>
      <c r="AN400" s="153" t="s">
        <v>7469</v>
      </c>
      <c r="AO400" s="153" t="s">
        <v>7469</v>
      </c>
      <c r="AP400" s="153">
        <v>0.51890000000000003</v>
      </c>
      <c r="AQ400" s="153" t="s">
        <v>7469</v>
      </c>
      <c r="AR400" s="153" t="s">
        <v>7469</v>
      </c>
      <c r="AS400" s="153" t="s">
        <v>7469</v>
      </c>
      <c r="AT400" s="153" t="s">
        <v>7469</v>
      </c>
      <c r="AU400" s="153" t="s">
        <v>7469</v>
      </c>
      <c r="AV400" s="153" t="s">
        <v>7469</v>
      </c>
      <c r="AW400" s="153" t="s">
        <v>7469</v>
      </c>
      <c r="AX400" s="153" t="s">
        <v>7469</v>
      </c>
      <c r="AY400" s="153" t="s">
        <v>7469</v>
      </c>
      <c r="AZ400" s="153" t="s">
        <v>7469</v>
      </c>
      <c r="BA400" s="153" t="s">
        <v>7469</v>
      </c>
      <c r="BB400" s="153" t="s">
        <v>7469</v>
      </c>
      <c r="BC400" s="153" t="s">
        <v>7469</v>
      </c>
      <c r="BD400" s="153" t="s">
        <v>7469</v>
      </c>
      <c r="BE400" s="153" t="s">
        <v>7469</v>
      </c>
      <c r="BF400" s="153" t="s">
        <v>7469</v>
      </c>
      <c r="BG400" s="153">
        <v>8.6920000000000002</v>
      </c>
      <c r="BH400" s="153" t="s">
        <v>7469</v>
      </c>
      <c r="BI400" s="153" t="s">
        <v>7469</v>
      </c>
      <c r="BJ400" s="153">
        <v>8.6199999999999999E-2</v>
      </c>
      <c r="BK400" s="153" t="s">
        <v>7469</v>
      </c>
      <c r="BL400" s="153" t="s">
        <v>7469</v>
      </c>
      <c r="BM400" s="153" t="s">
        <v>7469</v>
      </c>
      <c r="BN400" s="153">
        <v>14.773</v>
      </c>
      <c r="BO400" s="153" t="s">
        <v>7469</v>
      </c>
      <c r="BP400" s="153" t="s">
        <v>7469</v>
      </c>
      <c r="BQ400" s="153" t="s">
        <v>7469</v>
      </c>
      <c r="BR400" s="153" t="s">
        <v>7469</v>
      </c>
      <c r="BS400" s="153" t="s">
        <v>7469</v>
      </c>
      <c r="BT400" s="153" t="s">
        <v>7469</v>
      </c>
      <c r="BU400" s="153" t="s">
        <v>7469</v>
      </c>
      <c r="BV400" s="153" t="s">
        <v>7469</v>
      </c>
      <c r="BW400" s="153" t="s">
        <v>7469</v>
      </c>
      <c r="BX400" s="153" t="s">
        <v>7469</v>
      </c>
      <c r="BY400" s="153" t="s">
        <v>7469</v>
      </c>
      <c r="BZ400" s="153" t="s">
        <v>7469</v>
      </c>
      <c r="CA400" s="153">
        <v>21.908999999999999</v>
      </c>
      <c r="CB400" s="153" t="s">
        <v>7469</v>
      </c>
      <c r="CC400" s="153" t="s">
        <v>7469</v>
      </c>
      <c r="CD400" s="153" t="s">
        <v>7469</v>
      </c>
      <c r="CE400" s="153" t="s">
        <v>7469</v>
      </c>
      <c r="CF400" s="153" t="s">
        <v>7469</v>
      </c>
      <c r="CG400" s="153" t="s">
        <v>7469</v>
      </c>
      <c r="CH400" s="153" t="s">
        <v>7469</v>
      </c>
      <c r="CI400" s="153" t="s">
        <v>7469</v>
      </c>
      <c r="CJ400" s="153" t="s">
        <v>7469</v>
      </c>
      <c r="CK400" s="153" t="s">
        <v>7469</v>
      </c>
      <c r="CL400" s="153" t="s">
        <v>7469</v>
      </c>
      <c r="CM400" s="153" t="s">
        <v>7469</v>
      </c>
      <c r="CN400" s="153" t="s">
        <v>7469</v>
      </c>
      <c r="CO400" s="153" t="s">
        <v>7469</v>
      </c>
      <c r="CP400" s="153" t="s">
        <v>7469</v>
      </c>
      <c r="CQ400" s="153" t="s">
        <v>7469</v>
      </c>
      <c r="CR400" s="153" t="s">
        <v>7469</v>
      </c>
      <c r="CS400" s="153" t="s">
        <v>7469</v>
      </c>
      <c r="CT400" s="153" t="s">
        <v>7469</v>
      </c>
      <c r="CU400" s="153">
        <v>0.17730000000000001</v>
      </c>
      <c r="CV400" s="153" t="s">
        <v>7469</v>
      </c>
      <c r="CW400" s="153" t="s">
        <v>7469</v>
      </c>
      <c r="CX400" s="153" t="s">
        <v>7469</v>
      </c>
      <c r="CY400" s="153" t="s">
        <v>7469</v>
      </c>
      <c r="CZ400" s="153" t="s">
        <v>7469</v>
      </c>
      <c r="DA400" s="153" t="s">
        <v>7469</v>
      </c>
      <c r="DB400" s="153" t="s">
        <v>7469</v>
      </c>
      <c r="DC400" s="153" t="s">
        <v>7469</v>
      </c>
      <c r="DD400" s="153" t="s">
        <v>7469</v>
      </c>
      <c r="DE400" s="153" t="s">
        <v>7469</v>
      </c>
      <c r="DF400" s="153" t="s">
        <v>7469</v>
      </c>
      <c r="DG400" s="153" t="s">
        <v>7469</v>
      </c>
      <c r="DH400" s="153" t="s">
        <v>7469</v>
      </c>
      <c r="DI400" s="153" t="s">
        <v>7469</v>
      </c>
      <c r="DJ400" s="153" t="s">
        <v>7469</v>
      </c>
      <c r="DK400" s="153">
        <v>1.11E-2</v>
      </c>
      <c r="DL400" s="153" t="s">
        <v>7469</v>
      </c>
      <c r="DM400" s="153" t="s">
        <v>7469</v>
      </c>
      <c r="DN400" s="153" t="s">
        <v>7469</v>
      </c>
      <c r="DO400" s="153" t="s">
        <v>7469</v>
      </c>
      <c r="DP400" s="153" t="s">
        <v>7469</v>
      </c>
      <c r="DQ400" s="153">
        <v>1.0114000000000001</v>
      </c>
      <c r="DR400" s="153" t="s">
        <v>7469</v>
      </c>
      <c r="DS400" s="153" t="s">
        <v>7469</v>
      </c>
      <c r="DT400" s="153" t="s">
        <v>7469</v>
      </c>
      <c r="DU400" s="153" t="s">
        <v>7469</v>
      </c>
      <c r="DV400" s="153" t="s">
        <v>7469</v>
      </c>
      <c r="DW400" s="153" t="s">
        <v>7469</v>
      </c>
      <c r="DX400" s="153" t="s">
        <v>7469</v>
      </c>
      <c r="DY400" s="153" t="s">
        <v>7469</v>
      </c>
      <c r="DZ400" s="153" t="s">
        <v>7469</v>
      </c>
      <c r="EA400" s="153" t="s">
        <v>7469</v>
      </c>
      <c r="EB400" s="153" t="s">
        <v>7469</v>
      </c>
      <c r="EC400" s="153" t="s">
        <v>7469</v>
      </c>
      <c r="ED400" s="153" t="s">
        <v>7469</v>
      </c>
      <c r="EE400" s="153">
        <v>0.60299999999999998</v>
      </c>
      <c r="EF400" s="153" t="s">
        <v>7469</v>
      </c>
      <c r="EG400" s="153" t="s">
        <v>7469</v>
      </c>
      <c r="EH400" s="153" t="s">
        <v>7469</v>
      </c>
      <c r="EI400" s="153" t="s">
        <v>7469</v>
      </c>
      <c r="EJ400" s="153" t="s">
        <v>7469</v>
      </c>
      <c r="EK400" s="153" t="s">
        <v>7469</v>
      </c>
      <c r="EL400" s="153" t="s">
        <v>7469</v>
      </c>
      <c r="EM400" s="153" t="s">
        <v>7469</v>
      </c>
      <c r="EN400" s="153" t="s">
        <v>7469</v>
      </c>
    </row>
    <row r="401" spans="3:144">
      <c r="C401" s="120"/>
      <c r="E401" s="120" t="s">
        <v>8102</v>
      </c>
      <c r="F401" s="126" t="s">
        <v>8164</v>
      </c>
      <c r="G401" s="151" t="s">
        <v>8090</v>
      </c>
      <c r="H401" s="152" t="s">
        <v>8097</v>
      </c>
      <c r="I401" s="153" t="s">
        <v>7469</v>
      </c>
      <c r="J401" s="153" t="s">
        <v>7469</v>
      </c>
      <c r="K401" s="153" t="s">
        <v>7469</v>
      </c>
      <c r="L401" s="153" t="s">
        <v>7469</v>
      </c>
      <c r="M401" s="153" t="s">
        <v>7469</v>
      </c>
      <c r="N401" s="153" t="s">
        <v>7469</v>
      </c>
      <c r="O401" s="153">
        <v>316</v>
      </c>
      <c r="P401" s="153" t="s">
        <v>7469</v>
      </c>
      <c r="Q401" s="153" t="s">
        <v>7469</v>
      </c>
      <c r="R401" s="153" t="s">
        <v>7469</v>
      </c>
      <c r="S401" s="153" t="s">
        <v>7469</v>
      </c>
      <c r="T401" s="153" t="s">
        <v>7469</v>
      </c>
      <c r="U401" s="153" t="s">
        <v>7469</v>
      </c>
      <c r="V401" s="153" t="s">
        <v>7469</v>
      </c>
      <c r="W401" s="153" t="s">
        <v>7469</v>
      </c>
      <c r="X401" s="153" t="s">
        <v>7469</v>
      </c>
      <c r="Y401" s="153" t="s">
        <v>7469</v>
      </c>
      <c r="Z401" s="153" t="s">
        <v>7469</v>
      </c>
      <c r="AA401" s="153" t="s">
        <v>7469</v>
      </c>
      <c r="AB401" s="153" t="s">
        <v>7469</v>
      </c>
      <c r="AC401" s="153" t="s">
        <v>7469</v>
      </c>
      <c r="AD401" s="153" t="s">
        <v>7469</v>
      </c>
      <c r="AE401" s="153" t="s">
        <v>7469</v>
      </c>
      <c r="AF401" s="153" t="s">
        <v>7469</v>
      </c>
      <c r="AG401" s="153" t="s">
        <v>7469</v>
      </c>
      <c r="AH401" s="153" t="s">
        <v>7469</v>
      </c>
      <c r="AI401" s="153" t="s">
        <v>7469</v>
      </c>
      <c r="AJ401" s="153" t="s">
        <v>7469</v>
      </c>
      <c r="AK401" s="153" t="s">
        <v>7469</v>
      </c>
      <c r="AL401" s="153" t="s">
        <v>7469</v>
      </c>
      <c r="AM401" s="153" t="s">
        <v>7469</v>
      </c>
      <c r="AN401" s="153" t="s">
        <v>7469</v>
      </c>
      <c r="AO401" s="153" t="s">
        <v>7469</v>
      </c>
      <c r="AP401" s="153" t="s">
        <v>7469</v>
      </c>
      <c r="AQ401" s="153" t="s">
        <v>7469</v>
      </c>
      <c r="AR401" s="153" t="s">
        <v>7469</v>
      </c>
      <c r="AS401" s="153" t="s">
        <v>7469</v>
      </c>
      <c r="AT401" s="153" t="s">
        <v>7469</v>
      </c>
      <c r="AU401" s="153" t="s">
        <v>7469</v>
      </c>
      <c r="AV401" s="153" t="s">
        <v>7469</v>
      </c>
      <c r="AW401" s="153" t="s">
        <v>7469</v>
      </c>
      <c r="AX401" s="153" t="s">
        <v>7469</v>
      </c>
      <c r="AY401" s="153" t="s">
        <v>7469</v>
      </c>
      <c r="AZ401" s="153" t="s">
        <v>7469</v>
      </c>
      <c r="BA401" s="153" t="s">
        <v>7469</v>
      </c>
      <c r="BB401" s="153" t="s">
        <v>7469</v>
      </c>
      <c r="BC401" s="153" t="s">
        <v>7469</v>
      </c>
      <c r="BD401" s="153" t="s">
        <v>7469</v>
      </c>
      <c r="BE401" s="153" t="s">
        <v>7469</v>
      </c>
      <c r="BF401" s="153" t="s">
        <v>7469</v>
      </c>
      <c r="BG401" s="153" t="s">
        <v>7469</v>
      </c>
      <c r="BH401" s="153" t="s">
        <v>7469</v>
      </c>
      <c r="BI401" s="153" t="s">
        <v>7469</v>
      </c>
      <c r="BJ401" s="153" t="s">
        <v>7469</v>
      </c>
      <c r="BK401" s="153" t="s">
        <v>7469</v>
      </c>
      <c r="BL401" s="153" t="s">
        <v>7469</v>
      </c>
      <c r="BM401" s="153" t="s">
        <v>7469</v>
      </c>
      <c r="BN401" s="153">
        <v>14.617000000000001</v>
      </c>
      <c r="BO401" s="153" t="s">
        <v>7469</v>
      </c>
      <c r="BP401" s="153" t="s">
        <v>7469</v>
      </c>
      <c r="BQ401" s="153" t="s">
        <v>7469</v>
      </c>
      <c r="BR401" s="153" t="s">
        <v>7469</v>
      </c>
      <c r="BS401" s="153" t="s">
        <v>7469</v>
      </c>
      <c r="BT401" s="153" t="s">
        <v>7469</v>
      </c>
      <c r="BU401" s="153" t="s">
        <v>7469</v>
      </c>
      <c r="BV401" s="153" t="s">
        <v>7469</v>
      </c>
      <c r="BW401" s="153" t="s">
        <v>7469</v>
      </c>
      <c r="BX401" s="153" t="s">
        <v>7469</v>
      </c>
      <c r="BY401" s="153" t="s">
        <v>7469</v>
      </c>
      <c r="BZ401" s="153" t="s">
        <v>7469</v>
      </c>
      <c r="CA401" s="153">
        <v>65.959999999999994</v>
      </c>
      <c r="CB401" s="153" t="s">
        <v>7469</v>
      </c>
      <c r="CC401" s="153" t="s">
        <v>7469</v>
      </c>
      <c r="CD401" s="153" t="s">
        <v>7469</v>
      </c>
      <c r="CE401" s="153" t="s">
        <v>7469</v>
      </c>
      <c r="CF401" s="153" t="s">
        <v>7469</v>
      </c>
      <c r="CG401" s="153" t="s">
        <v>7469</v>
      </c>
      <c r="CH401" s="153" t="s">
        <v>7469</v>
      </c>
      <c r="CI401" s="153" t="s">
        <v>7469</v>
      </c>
      <c r="CJ401" s="153" t="s">
        <v>7469</v>
      </c>
      <c r="CK401" s="153" t="s">
        <v>7469</v>
      </c>
      <c r="CL401" s="153" t="s">
        <v>7469</v>
      </c>
      <c r="CM401" s="153" t="s">
        <v>7469</v>
      </c>
      <c r="CN401" s="153" t="s">
        <v>7469</v>
      </c>
      <c r="CO401" s="153" t="s">
        <v>7469</v>
      </c>
      <c r="CP401" s="153" t="s">
        <v>7469</v>
      </c>
      <c r="CQ401" s="153" t="s">
        <v>7469</v>
      </c>
      <c r="CR401" s="153" t="s">
        <v>7469</v>
      </c>
      <c r="CS401" s="153" t="s">
        <v>7469</v>
      </c>
      <c r="CT401" s="153" t="s">
        <v>7469</v>
      </c>
      <c r="CU401" s="153" t="s">
        <v>7469</v>
      </c>
      <c r="CV401" s="153" t="s">
        <v>7469</v>
      </c>
      <c r="CW401" s="153" t="s">
        <v>7469</v>
      </c>
      <c r="CX401" s="153" t="s">
        <v>7469</v>
      </c>
      <c r="CY401" s="153" t="s">
        <v>7469</v>
      </c>
      <c r="CZ401" s="153" t="s">
        <v>7469</v>
      </c>
      <c r="DA401" s="153" t="s">
        <v>7469</v>
      </c>
      <c r="DB401" s="153" t="s">
        <v>7469</v>
      </c>
      <c r="DC401" s="153" t="s">
        <v>7469</v>
      </c>
      <c r="DD401" s="153" t="s">
        <v>7469</v>
      </c>
      <c r="DE401" s="153" t="s">
        <v>7469</v>
      </c>
      <c r="DF401" s="153" t="s">
        <v>7469</v>
      </c>
      <c r="DG401" s="153" t="s">
        <v>7469</v>
      </c>
      <c r="DH401" s="153" t="s">
        <v>7469</v>
      </c>
      <c r="DI401" s="153" t="s">
        <v>7469</v>
      </c>
      <c r="DJ401" s="153" t="s">
        <v>7469</v>
      </c>
      <c r="DK401" s="153" t="s">
        <v>7469</v>
      </c>
      <c r="DL401" s="153" t="s">
        <v>7469</v>
      </c>
      <c r="DM401" s="153" t="s">
        <v>7469</v>
      </c>
      <c r="DN401" s="153" t="s">
        <v>7469</v>
      </c>
      <c r="DO401" s="153" t="s">
        <v>7469</v>
      </c>
      <c r="DP401" s="153" t="s">
        <v>7469</v>
      </c>
      <c r="DQ401" s="153" t="s">
        <v>7469</v>
      </c>
      <c r="DR401" s="153" t="s">
        <v>7469</v>
      </c>
      <c r="DS401" s="153" t="s">
        <v>7469</v>
      </c>
      <c r="DT401" s="153" t="s">
        <v>7469</v>
      </c>
      <c r="DU401" s="153" t="s">
        <v>7469</v>
      </c>
      <c r="DV401" s="153" t="s">
        <v>7469</v>
      </c>
      <c r="DW401" s="153" t="s">
        <v>7469</v>
      </c>
      <c r="DX401" s="153" t="s">
        <v>7469</v>
      </c>
      <c r="DY401" s="153" t="s">
        <v>7469</v>
      </c>
      <c r="DZ401" s="153" t="s">
        <v>7469</v>
      </c>
      <c r="EA401" s="153" t="s">
        <v>7469</v>
      </c>
      <c r="EB401" s="153" t="s">
        <v>7469</v>
      </c>
      <c r="EC401" s="153" t="s">
        <v>7469</v>
      </c>
      <c r="ED401" s="153" t="s">
        <v>7469</v>
      </c>
      <c r="EE401" s="153" t="s">
        <v>7469</v>
      </c>
      <c r="EF401" s="153" t="s">
        <v>7469</v>
      </c>
      <c r="EG401" s="153" t="s">
        <v>7469</v>
      </c>
      <c r="EH401" s="153" t="s">
        <v>7469</v>
      </c>
      <c r="EI401" s="153" t="s">
        <v>7469</v>
      </c>
      <c r="EJ401" s="153" t="s">
        <v>7469</v>
      </c>
      <c r="EK401" s="153" t="s">
        <v>7469</v>
      </c>
      <c r="EL401" s="153" t="s">
        <v>7469</v>
      </c>
      <c r="EM401" s="153" t="s">
        <v>7469</v>
      </c>
      <c r="EN401" s="153" t="s">
        <v>7469</v>
      </c>
    </row>
    <row r="402" spans="3:144">
      <c r="C402" s="120"/>
      <c r="E402" s="120" t="s">
        <v>8103</v>
      </c>
      <c r="F402" s="126" t="s">
        <v>8164</v>
      </c>
      <c r="G402" s="151" t="s">
        <v>8090</v>
      </c>
      <c r="H402" s="152" t="s">
        <v>8097</v>
      </c>
      <c r="I402" s="153">
        <v>49.621200000000002</v>
      </c>
      <c r="J402" s="153">
        <v>1.49</v>
      </c>
      <c r="K402" s="153">
        <v>8.9</v>
      </c>
      <c r="L402" s="153">
        <v>1.3740000000000001</v>
      </c>
      <c r="M402" s="153" t="s">
        <v>7469</v>
      </c>
      <c r="N402" s="153">
        <v>37</v>
      </c>
      <c r="O402" s="153">
        <v>268</v>
      </c>
      <c r="P402" s="153">
        <v>0.314</v>
      </c>
      <c r="Q402" s="153">
        <v>6.3E-2</v>
      </c>
      <c r="R402" s="153">
        <v>49</v>
      </c>
      <c r="S402" s="153">
        <v>0.24460000000000001</v>
      </c>
      <c r="T402" s="153">
        <v>0.51229999999999998</v>
      </c>
      <c r="U402" s="153" t="s">
        <v>7469</v>
      </c>
      <c r="V402" s="153">
        <v>1.401</v>
      </c>
      <c r="W402" s="153">
        <v>3.4297</v>
      </c>
      <c r="X402" s="153">
        <v>25.3</v>
      </c>
      <c r="Y402" s="153">
        <v>0.27560000000000001</v>
      </c>
      <c r="Z402" s="153">
        <v>1.2841</v>
      </c>
      <c r="AA402" s="153" t="s">
        <v>7469</v>
      </c>
      <c r="AB402" s="153">
        <v>3.3153000000000001</v>
      </c>
      <c r="AC402" s="153" t="s">
        <v>7469</v>
      </c>
      <c r="AD402" s="153">
        <v>1.2546999999999999</v>
      </c>
      <c r="AE402" s="153">
        <v>4.7100000000000003E-2</v>
      </c>
      <c r="AF402" s="153">
        <v>2.0691999999999999</v>
      </c>
      <c r="AG402" s="153">
        <v>0.22090000000000001</v>
      </c>
      <c r="AH402" s="153">
        <v>0.126</v>
      </c>
      <c r="AI402" s="153">
        <v>0.51249999999999996</v>
      </c>
      <c r="AJ402" s="153">
        <v>9.9879999999999995</v>
      </c>
      <c r="AK402" s="153" t="s">
        <v>7469</v>
      </c>
      <c r="AL402" s="153">
        <v>0.124</v>
      </c>
      <c r="AM402" s="153" t="s">
        <v>7469</v>
      </c>
      <c r="AN402" s="153" t="s">
        <v>7469</v>
      </c>
      <c r="AO402" s="153">
        <v>0.79090000000000005</v>
      </c>
      <c r="AP402" s="153">
        <v>0.68569999999999998</v>
      </c>
      <c r="AQ402" s="153">
        <v>0.3075</v>
      </c>
      <c r="AR402" s="153">
        <v>3.7050000000000001</v>
      </c>
      <c r="AS402" s="153">
        <v>0.60770000000000002</v>
      </c>
      <c r="AT402" s="153">
        <v>1.0074000000000001</v>
      </c>
      <c r="AU402" s="153">
        <v>6.3200000000000006E-2</v>
      </c>
      <c r="AV402" s="153" t="s">
        <v>7469</v>
      </c>
      <c r="AW402" s="153" t="s">
        <v>7469</v>
      </c>
      <c r="AX402" s="153" t="s">
        <v>7469</v>
      </c>
      <c r="AY402" s="153" t="s">
        <v>7469</v>
      </c>
      <c r="AZ402" s="153" t="s">
        <v>7469</v>
      </c>
      <c r="BA402" s="153">
        <v>0.3775</v>
      </c>
      <c r="BB402" s="153" t="s">
        <v>7469</v>
      </c>
      <c r="BC402" s="153" t="s">
        <v>7469</v>
      </c>
      <c r="BD402" s="153" t="s">
        <v>7469</v>
      </c>
      <c r="BE402" s="153" t="s">
        <v>7469</v>
      </c>
      <c r="BF402" s="153">
        <v>0.1308</v>
      </c>
      <c r="BG402" s="153" t="s">
        <v>7469</v>
      </c>
      <c r="BH402" s="153" t="s">
        <v>7469</v>
      </c>
      <c r="BI402" s="153">
        <v>3.64</v>
      </c>
      <c r="BJ402" s="153">
        <v>0.15740000000000001</v>
      </c>
      <c r="BK402" s="153" t="s">
        <v>7469</v>
      </c>
      <c r="BL402" s="153" t="s">
        <v>7469</v>
      </c>
      <c r="BM402" s="153">
        <v>0.58250000000000002</v>
      </c>
      <c r="BN402" s="153">
        <v>10.635999999999999</v>
      </c>
      <c r="BO402" s="153">
        <v>8.6900000000000005E-2</v>
      </c>
      <c r="BP402" s="153" t="s">
        <v>7469</v>
      </c>
      <c r="BQ402" s="153">
        <v>7.9799999999999996E-2</v>
      </c>
      <c r="BR402" s="153" t="s">
        <v>7469</v>
      </c>
      <c r="BS402" s="153">
        <v>5.0469999999999997</v>
      </c>
      <c r="BT402" s="153" t="s">
        <v>7469</v>
      </c>
      <c r="BU402" s="153" t="s">
        <v>7469</v>
      </c>
      <c r="BV402" s="153" t="s">
        <v>7469</v>
      </c>
      <c r="BW402" s="153" t="s">
        <v>7469</v>
      </c>
      <c r="BX402" s="153" t="s">
        <v>7469</v>
      </c>
      <c r="BY402" s="153" t="s">
        <v>7469</v>
      </c>
      <c r="BZ402" s="153">
        <v>2.5</v>
      </c>
      <c r="CA402" s="153">
        <v>11.836</v>
      </c>
      <c r="CB402" s="153">
        <v>0.1363</v>
      </c>
      <c r="CC402" s="153">
        <v>6.2799999999999995E-2</v>
      </c>
      <c r="CD402" s="153">
        <v>0.2031</v>
      </c>
      <c r="CE402" s="153">
        <v>0</v>
      </c>
      <c r="CF402" s="153" t="s">
        <v>7469</v>
      </c>
      <c r="CG402" s="153" t="s">
        <v>7469</v>
      </c>
      <c r="CH402" s="153">
        <v>0.11409999999999999</v>
      </c>
      <c r="CI402" s="153" t="s">
        <v>7469</v>
      </c>
      <c r="CJ402" s="153" t="s">
        <v>7469</v>
      </c>
      <c r="CK402" s="153" t="s">
        <v>7469</v>
      </c>
      <c r="CL402" s="153" t="s">
        <v>7469</v>
      </c>
      <c r="CM402" s="153" t="s">
        <v>7469</v>
      </c>
      <c r="CN402" s="153" t="s">
        <v>7469</v>
      </c>
      <c r="CO402" s="153">
        <v>1.2892999999999999</v>
      </c>
      <c r="CP402" s="153">
        <v>2.5905</v>
      </c>
      <c r="CQ402" s="153">
        <v>0.42770000000000002</v>
      </c>
      <c r="CR402" s="153" t="s">
        <v>7469</v>
      </c>
      <c r="CS402" s="153">
        <v>2.1659999999999999</v>
      </c>
      <c r="CT402" s="153">
        <v>0.83540000000000003</v>
      </c>
      <c r="CU402" s="153">
        <v>0.31909999999999999</v>
      </c>
      <c r="CV402" s="153" t="s">
        <v>7469</v>
      </c>
      <c r="CW402" s="153" t="s">
        <v>7469</v>
      </c>
      <c r="CX402" s="153" t="s">
        <v>7469</v>
      </c>
      <c r="CY402" s="153">
        <v>1.798</v>
      </c>
      <c r="CZ402" s="153">
        <v>0.23080000000000001</v>
      </c>
      <c r="DA402" s="153">
        <v>0.53790000000000004</v>
      </c>
      <c r="DB402" s="153" t="s">
        <v>7469</v>
      </c>
      <c r="DC402" s="153" t="s">
        <v>7469</v>
      </c>
      <c r="DD402" s="153">
        <v>0.5171</v>
      </c>
      <c r="DE402" s="153" t="s">
        <v>7469</v>
      </c>
      <c r="DF402" s="153" t="s">
        <v>7469</v>
      </c>
      <c r="DG402" s="153" t="s">
        <v>7469</v>
      </c>
      <c r="DH402" s="153">
        <v>0</v>
      </c>
      <c r="DI402" s="153" t="s">
        <v>7469</v>
      </c>
      <c r="DJ402" s="153" t="s">
        <v>7469</v>
      </c>
      <c r="DK402" s="153">
        <v>2.58E-2</v>
      </c>
      <c r="DL402" s="153">
        <v>0.43180000000000002</v>
      </c>
      <c r="DM402" s="153">
        <v>0.19359999999999999</v>
      </c>
      <c r="DN402" s="153" t="s">
        <v>7469</v>
      </c>
      <c r="DO402" s="153" t="s">
        <v>7469</v>
      </c>
      <c r="DP402" s="153">
        <v>0.49349999999999999</v>
      </c>
      <c r="DQ402" s="153">
        <v>0.57899999999999996</v>
      </c>
      <c r="DR402" s="153" t="s">
        <v>7469</v>
      </c>
      <c r="DS402" s="153">
        <v>0.18709999999999999</v>
      </c>
      <c r="DT402" s="153" t="s">
        <v>7469</v>
      </c>
      <c r="DU402" s="153" t="s">
        <v>7469</v>
      </c>
      <c r="DV402" s="153" t="s">
        <v>7469</v>
      </c>
      <c r="DW402" s="153" t="s">
        <v>7469</v>
      </c>
      <c r="DX402" s="153">
        <v>0.24399999999999999</v>
      </c>
      <c r="DY402" s="153">
        <v>0.51219999999999999</v>
      </c>
      <c r="DZ402" s="153">
        <v>1.0259</v>
      </c>
      <c r="EA402" s="153" t="s">
        <v>7469</v>
      </c>
      <c r="EB402" s="153">
        <v>0.57499999999999996</v>
      </c>
      <c r="EC402" s="153" t="s">
        <v>7469</v>
      </c>
      <c r="ED402" s="153">
        <v>0.42059999999999997</v>
      </c>
      <c r="EE402" s="153" t="s">
        <v>7469</v>
      </c>
      <c r="EF402" s="153">
        <v>12.2569</v>
      </c>
      <c r="EG402" s="153" t="s">
        <v>7469</v>
      </c>
      <c r="EH402" s="153" t="s">
        <v>7469</v>
      </c>
      <c r="EI402" s="153">
        <v>0.20979999999999999</v>
      </c>
      <c r="EJ402" s="153" t="s">
        <v>7469</v>
      </c>
      <c r="EK402" s="153" t="s">
        <v>7469</v>
      </c>
      <c r="EL402" s="153">
        <v>2.29E-2</v>
      </c>
      <c r="EM402" s="153" t="s">
        <v>7469</v>
      </c>
      <c r="EN402" s="153" t="s">
        <v>7469</v>
      </c>
    </row>
    <row r="403" spans="3:144">
      <c r="C403" s="120"/>
      <c r="D403" s="129" t="s">
        <v>8165</v>
      </c>
      <c r="E403" s="103"/>
      <c r="F403" s="126"/>
      <c r="G403" s="151" t="s">
        <v>8105</v>
      </c>
      <c r="H403" s="152" t="s">
        <v>8105</v>
      </c>
      <c r="I403" s="153" t="s">
        <v>8105</v>
      </c>
      <c r="J403" s="153" t="s">
        <v>8105</v>
      </c>
      <c r="K403" s="153" t="s">
        <v>8105</v>
      </c>
      <c r="L403" s="153" t="s">
        <v>8105</v>
      </c>
      <c r="M403" s="153" t="s">
        <v>8105</v>
      </c>
      <c r="N403" s="153" t="s">
        <v>8105</v>
      </c>
      <c r="O403" s="153" t="s">
        <v>8105</v>
      </c>
      <c r="P403" s="153" t="s">
        <v>8105</v>
      </c>
      <c r="Q403" s="153" t="s">
        <v>8105</v>
      </c>
      <c r="R403" s="153" t="s">
        <v>8105</v>
      </c>
      <c r="S403" s="153" t="s">
        <v>8105</v>
      </c>
      <c r="T403" s="153" t="s">
        <v>8105</v>
      </c>
      <c r="U403" s="153" t="s">
        <v>8105</v>
      </c>
      <c r="V403" s="153" t="s">
        <v>8105</v>
      </c>
      <c r="W403" s="153" t="s">
        <v>8105</v>
      </c>
      <c r="X403" s="153" t="s">
        <v>8105</v>
      </c>
      <c r="Y403" s="153" t="s">
        <v>8105</v>
      </c>
      <c r="Z403" s="153" t="s">
        <v>8105</v>
      </c>
      <c r="AA403" s="153" t="s">
        <v>8105</v>
      </c>
      <c r="AB403" s="153" t="s">
        <v>8105</v>
      </c>
      <c r="AC403" s="153" t="s">
        <v>8105</v>
      </c>
      <c r="AD403" s="153" t="s">
        <v>8105</v>
      </c>
      <c r="AE403" s="153" t="s">
        <v>8105</v>
      </c>
      <c r="AF403" s="153" t="s">
        <v>8105</v>
      </c>
      <c r="AG403" s="153" t="s">
        <v>8105</v>
      </c>
      <c r="AH403" s="153" t="s">
        <v>8105</v>
      </c>
      <c r="AI403" s="153" t="s">
        <v>8105</v>
      </c>
      <c r="AJ403" s="153" t="s">
        <v>8105</v>
      </c>
      <c r="AK403" s="153" t="s">
        <v>8105</v>
      </c>
      <c r="AL403" s="153" t="s">
        <v>8105</v>
      </c>
      <c r="AM403" s="153" t="s">
        <v>8105</v>
      </c>
      <c r="AN403" s="153" t="s">
        <v>8105</v>
      </c>
      <c r="AO403" s="153" t="s">
        <v>8105</v>
      </c>
      <c r="AP403" s="153" t="s">
        <v>8105</v>
      </c>
      <c r="AQ403" s="153" t="s">
        <v>8105</v>
      </c>
      <c r="AR403" s="153" t="s">
        <v>8105</v>
      </c>
      <c r="AS403" s="153" t="s">
        <v>8105</v>
      </c>
      <c r="AT403" s="153" t="s">
        <v>8105</v>
      </c>
      <c r="AU403" s="153" t="s">
        <v>8105</v>
      </c>
      <c r="AV403" s="153" t="s">
        <v>8105</v>
      </c>
      <c r="AW403" s="153" t="s">
        <v>8105</v>
      </c>
      <c r="AX403" s="153" t="s">
        <v>8105</v>
      </c>
      <c r="AY403" s="153" t="s">
        <v>8105</v>
      </c>
      <c r="AZ403" s="153" t="s">
        <v>8105</v>
      </c>
      <c r="BA403" s="153" t="s">
        <v>8105</v>
      </c>
      <c r="BB403" s="153" t="s">
        <v>8105</v>
      </c>
      <c r="BC403" s="153" t="s">
        <v>8105</v>
      </c>
      <c r="BD403" s="153" t="s">
        <v>8105</v>
      </c>
      <c r="BE403" s="153" t="s">
        <v>8105</v>
      </c>
      <c r="BF403" s="153" t="s">
        <v>8105</v>
      </c>
      <c r="BG403" s="153" t="s">
        <v>8105</v>
      </c>
      <c r="BH403" s="153" t="s">
        <v>8105</v>
      </c>
      <c r="BI403" s="153" t="s">
        <v>8105</v>
      </c>
      <c r="BJ403" s="153" t="s">
        <v>8105</v>
      </c>
      <c r="BK403" s="153" t="s">
        <v>8105</v>
      </c>
      <c r="BL403" s="153" t="s">
        <v>8105</v>
      </c>
      <c r="BM403" s="153" t="s">
        <v>8105</v>
      </c>
      <c r="BN403" s="153" t="s">
        <v>8105</v>
      </c>
      <c r="BO403" s="153" t="s">
        <v>8105</v>
      </c>
      <c r="BP403" s="153" t="s">
        <v>8105</v>
      </c>
      <c r="BQ403" s="153" t="s">
        <v>8105</v>
      </c>
      <c r="BR403" s="153" t="s">
        <v>8105</v>
      </c>
      <c r="BS403" s="153" t="s">
        <v>8105</v>
      </c>
      <c r="BT403" s="153" t="s">
        <v>8105</v>
      </c>
      <c r="BU403" s="153" t="s">
        <v>8105</v>
      </c>
      <c r="BV403" s="153" t="s">
        <v>8105</v>
      </c>
      <c r="BW403" s="153" t="s">
        <v>8105</v>
      </c>
      <c r="BX403" s="153" t="s">
        <v>8105</v>
      </c>
      <c r="BY403" s="153" t="s">
        <v>8105</v>
      </c>
      <c r="BZ403" s="153" t="s">
        <v>8105</v>
      </c>
      <c r="CA403" s="153" t="s">
        <v>8105</v>
      </c>
      <c r="CB403" s="153" t="s">
        <v>8105</v>
      </c>
      <c r="CC403" s="153" t="s">
        <v>8105</v>
      </c>
      <c r="CD403" s="153" t="s">
        <v>8105</v>
      </c>
      <c r="CE403" s="153" t="s">
        <v>8105</v>
      </c>
      <c r="CF403" s="153" t="s">
        <v>8105</v>
      </c>
      <c r="CG403" s="153" t="s">
        <v>8105</v>
      </c>
      <c r="CH403" s="153" t="s">
        <v>8105</v>
      </c>
      <c r="CI403" s="153" t="s">
        <v>8105</v>
      </c>
      <c r="CJ403" s="153" t="s">
        <v>8105</v>
      </c>
      <c r="CK403" s="153" t="s">
        <v>8105</v>
      </c>
      <c r="CL403" s="153" t="s">
        <v>8105</v>
      </c>
      <c r="CM403" s="153" t="s">
        <v>8105</v>
      </c>
      <c r="CN403" s="153" t="s">
        <v>8105</v>
      </c>
      <c r="CO403" s="153" t="s">
        <v>8105</v>
      </c>
      <c r="CP403" s="153" t="s">
        <v>8105</v>
      </c>
      <c r="CQ403" s="153" t="s">
        <v>8105</v>
      </c>
      <c r="CR403" s="153" t="s">
        <v>8105</v>
      </c>
      <c r="CS403" s="153" t="s">
        <v>8105</v>
      </c>
      <c r="CT403" s="153" t="s">
        <v>8105</v>
      </c>
      <c r="CU403" s="153" t="s">
        <v>8105</v>
      </c>
      <c r="CV403" s="153" t="s">
        <v>8105</v>
      </c>
      <c r="CW403" s="153" t="s">
        <v>8105</v>
      </c>
      <c r="CX403" s="153" t="s">
        <v>8105</v>
      </c>
      <c r="CY403" s="153" t="s">
        <v>8105</v>
      </c>
      <c r="CZ403" s="153" t="s">
        <v>8105</v>
      </c>
      <c r="DA403" s="153" t="s">
        <v>8105</v>
      </c>
      <c r="DB403" s="153" t="s">
        <v>8105</v>
      </c>
      <c r="DC403" s="153" t="s">
        <v>8105</v>
      </c>
      <c r="DD403" s="153" t="s">
        <v>8105</v>
      </c>
      <c r="DE403" s="153" t="s">
        <v>8105</v>
      </c>
      <c r="DF403" s="153" t="s">
        <v>8105</v>
      </c>
      <c r="DG403" s="153" t="s">
        <v>8105</v>
      </c>
      <c r="DH403" s="153" t="s">
        <v>8105</v>
      </c>
      <c r="DI403" s="153" t="s">
        <v>8105</v>
      </c>
      <c r="DJ403" s="153" t="s">
        <v>8105</v>
      </c>
      <c r="DK403" s="153" t="s">
        <v>8105</v>
      </c>
      <c r="DL403" s="153" t="s">
        <v>8105</v>
      </c>
      <c r="DM403" s="153" t="s">
        <v>8105</v>
      </c>
      <c r="DN403" s="153" t="s">
        <v>8105</v>
      </c>
      <c r="DO403" s="153" t="s">
        <v>8105</v>
      </c>
      <c r="DP403" s="153" t="s">
        <v>8105</v>
      </c>
      <c r="DQ403" s="153" t="s">
        <v>8105</v>
      </c>
      <c r="DR403" s="153" t="s">
        <v>8105</v>
      </c>
      <c r="DS403" s="153" t="s">
        <v>8105</v>
      </c>
      <c r="DT403" s="153" t="s">
        <v>8105</v>
      </c>
      <c r="DU403" s="153" t="s">
        <v>8105</v>
      </c>
      <c r="DV403" s="153" t="s">
        <v>8105</v>
      </c>
      <c r="DW403" s="153" t="s">
        <v>8105</v>
      </c>
      <c r="DX403" s="153" t="s">
        <v>8105</v>
      </c>
      <c r="DY403" s="153" t="s">
        <v>8105</v>
      </c>
      <c r="DZ403" s="153" t="s">
        <v>8105</v>
      </c>
      <c r="EA403" s="153" t="s">
        <v>8105</v>
      </c>
      <c r="EB403" s="153" t="s">
        <v>8105</v>
      </c>
      <c r="EC403" s="153" t="s">
        <v>8105</v>
      </c>
      <c r="ED403" s="153" t="s">
        <v>8105</v>
      </c>
      <c r="EE403" s="153" t="s">
        <v>8105</v>
      </c>
      <c r="EF403" s="153" t="s">
        <v>8105</v>
      </c>
      <c r="EG403" s="153" t="s">
        <v>8105</v>
      </c>
      <c r="EH403" s="153" t="s">
        <v>8105</v>
      </c>
      <c r="EI403" s="153" t="s">
        <v>8105</v>
      </c>
      <c r="EJ403" s="153" t="s">
        <v>8105</v>
      </c>
      <c r="EK403" s="153" t="s">
        <v>8105</v>
      </c>
      <c r="EL403" s="153" t="s">
        <v>8105</v>
      </c>
      <c r="EM403" s="153" t="s">
        <v>8105</v>
      </c>
      <c r="EN403" s="153" t="s">
        <v>8105</v>
      </c>
    </row>
    <row r="404" spans="3:144">
      <c r="C404" s="120"/>
      <c r="D404" s="103"/>
      <c r="E404" s="120" t="s">
        <v>8088</v>
      </c>
      <c r="F404" s="126" t="s">
        <v>7423</v>
      </c>
      <c r="G404" s="151" t="s">
        <v>8090</v>
      </c>
      <c r="H404" s="152" t="s">
        <v>8091</v>
      </c>
      <c r="I404" s="153">
        <v>324.63069999999999</v>
      </c>
      <c r="J404" s="153">
        <v>-10.195</v>
      </c>
      <c r="K404" s="153">
        <v>913.8</v>
      </c>
      <c r="L404" s="153">
        <v>-19.300999999999998</v>
      </c>
      <c r="M404" s="153">
        <v>-7.5540000000000003</v>
      </c>
      <c r="N404" s="153">
        <v>-154</v>
      </c>
      <c r="O404" s="153">
        <v>1702</v>
      </c>
      <c r="P404" s="153">
        <v>2.476</v>
      </c>
      <c r="Q404" s="153">
        <v>-6.8689999999999998</v>
      </c>
      <c r="R404" s="153">
        <v>283</v>
      </c>
      <c r="S404" s="153">
        <v>-5.5789</v>
      </c>
      <c r="T404" s="153">
        <v>0.64280000000000004</v>
      </c>
      <c r="U404" s="153">
        <v>-4.9640000000000004</v>
      </c>
      <c r="V404" s="153">
        <v>9.0139999999999993</v>
      </c>
      <c r="W404" s="153">
        <v>5.3611000000000004</v>
      </c>
      <c r="X404" s="153">
        <v>231</v>
      </c>
      <c r="Y404" s="153">
        <v>0.3569</v>
      </c>
      <c r="Z404" s="153">
        <v>12.3834</v>
      </c>
      <c r="AA404" s="153">
        <v>22.579799999999999</v>
      </c>
      <c r="AB404" s="153">
        <v>3.2363</v>
      </c>
      <c r="AC404" s="153">
        <v>-2.4005999999999998</v>
      </c>
      <c r="AD404" s="153">
        <v>-27.638999999999999</v>
      </c>
      <c r="AE404" s="153">
        <v>-0.14360000000000001</v>
      </c>
      <c r="AF404" s="153">
        <v>17.1754</v>
      </c>
      <c r="AG404" s="153">
        <v>6.0991</v>
      </c>
      <c r="AH404" s="153">
        <v>0.55830000000000002</v>
      </c>
      <c r="AI404" s="153">
        <v>26.545500000000001</v>
      </c>
      <c r="AJ404" s="153">
        <v>-53.037999999999997</v>
      </c>
      <c r="AK404" s="153">
        <v>1.8104</v>
      </c>
      <c r="AL404" s="153">
        <v>2.66</v>
      </c>
      <c r="AM404" s="153">
        <v>-3.8753000000000002</v>
      </c>
      <c r="AN404" s="153">
        <v>95.633200000000002</v>
      </c>
      <c r="AO404" s="153">
        <v>5.0247999999999999</v>
      </c>
      <c r="AP404" s="153">
        <v>14.489800000000001</v>
      </c>
      <c r="AQ404" s="153">
        <v>-2.2012999999999998</v>
      </c>
      <c r="AR404" s="153">
        <v>47.292000000000002</v>
      </c>
      <c r="AS404" s="153">
        <v>2.7084999999999999</v>
      </c>
      <c r="AT404" s="153">
        <v>1.3938999999999999</v>
      </c>
      <c r="AU404" s="153">
        <v>2.1029</v>
      </c>
      <c r="AV404" s="153">
        <v>69.316000000000003</v>
      </c>
      <c r="AW404" s="153" t="s">
        <v>7469</v>
      </c>
      <c r="AX404" s="153">
        <v>-5.8179999999999996</v>
      </c>
      <c r="AY404" s="153" t="s">
        <v>7469</v>
      </c>
      <c r="AZ404" s="153">
        <v>11.8111</v>
      </c>
      <c r="BA404" s="153">
        <v>-3.2713000000000001</v>
      </c>
      <c r="BB404" s="153">
        <v>3.6429999999999998</v>
      </c>
      <c r="BC404" s="153">
        <v>-0.88200000000000001</v>
      </c>
      <c r="BD404" s="153">
        <v>-9.2059999999999995</v>
      </c>
      <c r="BE404" s="153">
        <v>-1.3621000000000001</v>
      </c>
      <c r="BF404" s="153">
        <v>0.53639999999999999</v>
      </c>
      <c r="BG404" s="153" t="s">
        <v>7469</v>
      </c>
      <c r="BH404" s="153">
        <v>-40.613</v>
      </c>
      <c r="BI404" s="153">
        <v>-9.6999999999999993</v>
      </c>
      <c r="BJ404" s="153">
        <v>2.7930000000000001</v>
      </c>
      <c r="BK404" s="153">
        <v>-2.8500999999999999</v>
      </c>
      <c r="BL404" s="153">
        <v>7.0152999999999999</v>
      </c>
      <c r="BM404" s="153">
        <v>2.794</v>
      </c>
      <c r="BN404" s="153">
        <v>-69.980999999999995</v>
      </c>
      <c r="BO404" s="153">
        <v>-1.6614</v>
      </c>
      <c r="BP404" s="153">
        <v>-2.0775000000000001</v>
      </c>
      <c r="BQ404" s="153">
        <v>-0.26350000000000001</v>
      </c>
      <c r="BR404" s="153">
        <v>-3.5710999999999999</v>
      </c>
      <c r="BS404" s="153">
        <v>-72.581000000000003</v>
      </c>
      <c r="BT404" s="153">
        <v>-14.0871</v>
      </c>
      <c r="BU404" s="153">
        <v>7.7271000000000001</v>
      </c>
      <c r="BV404" s="153">
        <v>-3.6533000000000002</v>
      </c>
      <c r="BW404" s="153" t="s">
        <v>7469</v>
      </c>
      <c r="BX404" s="153">
        <v>10.6371</v>
      </c>
      <c r="BY404" s="153">
        <v>-1.0176000000000001</v>
      </c>
      <c r="BZ404" s="153" t="s">
        <v>7469</v>
      </c>
      <c r="CA404" s="153">
        <v>-131.44</v>
      </c>
      <c r="CB404" s="153">
        <v>2.1499000000000001</v>
      </c>
      <c r="CC404" s="153" t="s">
        <v>7469</v>
      </c>
      <c r="CD404" s="153">
        <v>0.4803</v>
      </c>
      <c r="CE404" s="153">
        <v>-2.2621000000000002</v>
      </c>
      <c r="CF404" s="153">
        <v>-1.0995999999999999</v>
      </c>
      <c r="CG404" s="153">
        <v>-1.6709000000000001</v>
      </c>
      <c r="CH404" s="153">
        <v>0.44359999999999999</v>
      </c>
      <c r="CI404" s="153">
        <v>-151.3117</v>
      </c>
      <c r="CJ404" s="153" t="s">
        <v>7469</v>
      </c>
      <c r="CK404" s="153" t="s">
        <v>7469</v>
      </c>
      <c r="CL404" s="153" t="s">
        <v>7469</v>
      </c>
      <c r="CM404" s="153" t="s">
        <v>7469</v>
      </c>
      <c r="CN404" s="153" t="s">
        <v>7469</v>
      </c>
      <c r="CO404" s="153">
        <v>8.1931999999999992</v>
      </c>
      <c r="CP404" s="153">
        <v>23.675000000000001</v>
      </c>
      <c r="CQ404" s="153">
        <v>-2.3334999999999999</v>
      </c>
      <c r="CR404" s="153" t="s">
        <v>7469</v>
      </c>
      <c r="CS404" s="153">
        <v>2.4E-2</v>
      </c>
      <c r="CT404" s="153">
        <v>-2.2993000000000001</v>
      </c>
      <c r="CU404" s="153">
        <v>-0.65039999999999998</v>
      </c>
      <c r="CV404" s="153" t="s">
        <v>7469</v>
      </c>
      <c r="CW404" s="153" t="s">
        <v>7469</v>
      </c>
      <c r="CX404" s="153" t="s">
        <v>7469</v>
      </c>
      <c r="CY404" s="153">
        <v>16.093399999999999</v>
      </c>
      <c r="CZ404" s="153">
        <v>3.3620000000000001</v>
      </c>
      <c r="DA404" s="153">
        <v>1.3935999999999999</v>
      </c>
      <c r="DB404" s="153" t="s">
        <v>7469</v>
      </c>
      <c r="DC404" s="153">
        <v>13.564500000000001</v>
      </c>
      <c r="DD404" s="153">
        <v>0.2407</v>
      </c>
      <c r="DE404" s="153">
        <v>-9.3231999999999999</v>
      </c>
      <c r="DF404" s="153" t="s">
        <v>7469</v>
      </c>
      <c r="DG404" s="153">
        <v>18.238099999999999</v>
      </c>
      <c r="DH404" s="153">
        <v>-12.3734</v>
      </c>
      <c r="DI404" s="153">
        <v>1.4162999999999999</v>
      </c>
      <c r="DJ404" s="153" t="s">
        <v>7469</v>
      </c>
      <c r="DK404" s="153">
        <v>2.3300000000000001E-2</v>
      </c>
      <c r="DL404" s="153">
        <v>-7.3018000000000001</v>
      </c>
      <c r="DM404" s="153">
        <v>4.6157000000000004</v>
      </c>
      <c r="DN404" s="153">
        <v>516.73850000000004</v>
      </c>
      <c r="DO404" s="153">
        <v>99.89</v>
      </c>
      <c r="DP404" s="153">
        <v>-4.5136000000000003</v>
      </c>
      <c r="DQ404" s="153">
        <v>3.6215000000000002</v>
      </c>
      <c r="DR404" s="153" t="s">
        <v>7469</v>
      </c>
      <c r="DS404" s="153" t="s">
        <v>7469</v>
      </c>
      <c r="DT404" s="153">
        <v>11.009499999999999</v>
      </c>
      <c r="DU404" s="153">
        <v>3.0061</v>
      </c>
      <c r="DV404" s="153">
        <v>-0.2366</v>
      </c>
      <c r="DW404" s="153" t="s">
        <v>7469</v>
      </c>
      <c r="DX404" s="153">
        <v>3.6579999999999999</v>
      </c>
      <c r="DY404" s="153">
        <v>-8.4094999999999995</v>
      </c>
      <c r="DZ404" s="153">
        <v>-10.3827</v>
      </c>
      <c r="EA404" s="153">
        <v>27.473500000000001</v>
      </c>
      <c r="EB404" s="153">
        <v>2.4094000000000002</v>
      </c>
      <c r="EC404" s="153">
        <v>27.765999999999998</v>
      </c>
      <c r="ED404" s="153">
        <v>2.1168</v>
      </c>
      <c r="EE404" s="153" t="s">
        <v>7469</v>
      </c>
      <c r="EF404" s="153">
        <v>2.8597000000000001</v>
      </c>
      <c r="EG404" s="153">
        <v>7.5282999999999998</v>
      </c>
      <c r="EH404" s="153">
        <v>0.29449999999999998</v>
      </c>
      <c r="EI404" s="153">
        <v>2.0735000000000001</v>
      </c>
      <c r="EJ404" s="153" t="s">
        <v>7469</v>
      </c>
      <c r="EK404" s="153">
        <v>-3.7565</v>
      </c>
      <c r="EL404" s="153">
        <v>-6.5600000000000006E-2</v>
      </c>
      <c r="EM404" s="153">
        <v>18.569099999999999</v>
      </c>
      <c r="EN404" s="153">
        <v>7.6360999999999999</v>
      </c>
    </row>
    <row r="405" spans="3:144">
      <c r="C405" s="120"/>
      <c r="D405" s="103"/>
      <c r="E405" s="120" t="s">
        <v>8092</v>
      </c>
      <c r="F405" s="126" t="s">
        <v>7423</v>
      </c>
      <c r="G405" s="151" t="s">
        <v>8090</v>
      </c>
      <c r="H405" s="152" t="s">
        <v>8091</v>
      </c>
      <c r="I405" s="153">
        <v>345.72680000000003</v>
      </c>
      <c r="J405" s="153">
        <v>-8.9779999999999998</v>
      </c>
      <c r="K405" s="153">
        <v>881.8</v>
      </c>
      <c r="L405" s="153">
        <v>-17.669</v>
      </c>
      <c r="M405" s="153">
        <v>3.01</v>
      </c>
      <c r="N405" s="153">
        <v>158</v>
      </c>
      <c r="O405" s="153">
        <v>1803</v>
      </c>
      <c r="P405" s="153">
        <v>4.5069999999999997</v>
      </c>
      <c r="Q405" s="153">
        <v>-13.5197</v>
      </c>
      <c r="R405" s="153">
        <v>60</v>
      </c>
      <c r="S405" s="153">
        <v>-2.6133999999999999</v>
      </c>
      <c r="T405" s="153">
        <v>-1.3517999999999999</v>
      </c>
      <c r="U405" s="153">
        <v>-6.2009999999999996</v>
      </c>
      <c r="V405" s="153">
        <v>5.0250000000000004</v>
      </c>
      <c r="W405" s="153">
        <v>8.0154999999999994</v>
      </c>
      <c r="X405" s="153">
        <v>351</v>
      </c>
      <c r="Y405" s="153">
        <v>0.37290000000000001</v>
      </c>
      <c r="Z405" s="153">
        <v>9.9169999999999998</v>
      </c>
      <c r="AA405" s="153">
        <v>26.760400000000001</v>
      </c>
      <c r="AB405" s="153">
        <v>6.9229000000000003</v>
      </c>
      <c r="AC405" s="153">
        <v>-1.601</v>
      </c>
      <c r="AD405" s="153">
        <v>-7.5061999999999998</v>
      </c>
      <c r="AE405" s="153">
        <v>0.1527</v>
      </c>
      <c r="AF405" s="153">
        <v>23.715</v>
      </c>
      <c r="AG405" s="153">
        <v>7.7952000000000004</v>
      </c>
      <c r="AH405" s="153">
        <v>0.15160000000000001</v>
      </c>
      <c r="AI405" s="153">
        <v>14.7593</v>
      </c>
      <c r="AJ405" s="153">
        <v>-45.994999999999997</v>
      </c>
      <c r="AK405" s="153">
        <v>2.7006999999999999</v>
      </c>
      <c r="AL405" s="153">
        <v>3.5135000000000001</v>
      </c>
      <c r="AM405" s="153">
        <v>-7.6539000000000001</v>
      </c>
      <c r="AN405" s="153">
        <v>73.697800000000001</v>
      </c>
      <c r="AO405" s="153">
        <v>5.8887</v>
      </c>
      <c r="AP405" s="153">
        <v>14.9292</v>
      </c>
      <c r="AQ405" s="153">
        <v>-3.9340999999999999</v>
      </c>
      <c r="AR405" s="153">
        <v>62.283999999999999</v>
      </c>
      <c r="AS405" s="153">
        <v>1.4523999999999999</v>
      </c>
      <c r="AT405" s="153">
        <v>-3.1084999999999998</v>
      </c>
      <c r="AU405" s="153">
        <v>4.335</v>
      </c>
      <c r="AV405" s="153">
        <v>107.6597</v>
      </c>
      <c r="AW405" s="153" t="s">
        <v>7469</v>
      </c>
      <c r="AX405" s="153" t="s">
        <v>7469</v>
      </c>
      <c r="AY405" s="153" t="s">
        <v>7469</v>
      </c>
      <c r="AZ405" s="153">
        <v>2.0556999999999999</v>
      </c>
      <c r="BA405" s="153">
        <v>-4.5605000000000002</v>
      </c>
      <c r="BB405" s="153">
        <v>4.1429999999999998</v>
      </c>
      <c r="BC405" s="153">
        <v>-0.70599999999999996</v>
      </c>
      <c r="BD405" s="153">
        <v>-9.7910000000000004</v>
      </c>
      <c r="BE405" s="153">
        <v>-0.7117</v>
      </c>
      <c r="BF405" s="153">
        <v>0.1946</v>
      </c>
      <c r="BG405" s="153" t="s">
        <v>7469</v>
      </c>
      <c r="BH405" s="153">
        <v>-36.204999999999998</v>
      </c>
      <c r="BI405" s="153">
        <v>-125.532</v>
      </c>
      <c r="BJ405" s="153">
        <v>2.5651999999999999</v>
      </c>
      <c r="BK405" s="153">
        <v>-2.6551</v>
      </c>
      <c r="BL405" s="153">
        <v>19.7544</v>
      </c>
      <c r="BM405" s="153">
        <v>2.9958</v>
      </c>
      <c r="BN405" s="153">
        <v>-48.731999999999999</v>
      </c>
      <c r="BO405" s="153">
        <v>-1.4993000000000001</v>
      </c>
      <c r="BP405" s="153">
        <v>-3.1572</v>
      </c>
      <c r="BQ405" s="153">
        <v>1.3208</v>
      </c>
      <c r="BR405" s="153">
        <v>-4.3406000000000002</v>
      </c>
      <c r="BS405" s="153">
        <v>-90.799000000000007</v>
      </c>
      <c r="BT405" s="153">
        <v>-10.2281</v>
      </c>
      <c r="BU405" s="153">
        <v>10.006399999999999</v>
      </c>
      <c r="BV405" s="153">
        <v>-4.3601999999999999</v>
      </c>
      <c r="BW405" s="153" t="s">
        <v>7469</v>
      </c>
      <c r="BX405" s="153">
        <v>11.246499999999999</v>
      </c>
      <c r="BY405" s="153">
        <v>-3.3525</v>
      </c>
      <c r="BZ405" s="153">
        <v>-225.20599999999999</v>
      </c>
      <c r="CA405" s="153">
        <v>-136.864</v>
      </c>
      <c r="CB405" s="153">
        <v>1.9699</v>
      </c>
      <c r="CC405" s="153">
        <v>-0.1159</v>
      </c>
      <c r="CD405" s="153">
        <v>1.6292</v>
      </c>
      <c r="CE405" s="153">
        <v>-2.7307000000000001</v>
      </c>
      <c r="CF405" s="153">
        <v>6.1885000000000003</v>
      </c>
      <c r="CG405" s="153">
        <v>-2.7454999999999998</v>
      </c>
      <c r="CH405" s="153">
        <v>0.65029999999999999</v>
      </c>
      <c r="CI405" s="153">
        <v>-102.6819</v>
      </c>
      <c r="CJ405" s="153" t="s">
        <v>7469</v>
      </c>
      <c r="CK405" s="153" t="s">
        <v>7469</v>
      </c>
      <c r="CL405" s="153" t="s">
        <v>7469</v>
      </c>
      <c r="CM405" s="153">
        <v>3.0360999999999998</v>
      </c>
      <c r="CN405" s="153" t="s">
        <v>7469</v>
      </c>
      <c r="CO405" s="153">
        <v>7.9584999999999999</v>
      </c>
      <c r="CP405" s="153">
        <v>23.1586</v>
      </c>
      <c r="CQ405" s="153">
        <v>-1.7712000000000001</v>
      </c>
      <c r="CR405" s="153" t="s">
        <v>7469</v>
      </c>
      <c r="CS405" s="153">
        <v>14.189</v>
      </c>
      <c r="CT405" s="153">
        <v>6.8900000000000003E-2</v>
      </c>
      <c r="CU405" s="153">
        <v>-1.5725</v>
      </c>
      <c r="CV405" s="153" t="s">
        <v>7469</v>
      </c>
      <c r="CW405" s="153" t="s">
        <v>7469</v>
      </c>
      <c r="CX405" s="153" t="s">
        <v>7469</v>
      </c>
      <c r="CY405" s="153">
        <v>15.8148</v>
      </c>
      <c r="CZ405" s="153">
        <v>4.1113999999999997</v>
      </c>
      <c r="DA405" s="153">
        <v>0.58360000000000001</v>
      </c>
      <c r="DB405" s="153" t="s">
        <v>7469</v>
      </c>
      <c r="DC405" s="153">
        <v>13.8262</v>
      </c>
      <c r="DD405" s="153">
        <v>-0.36199999999999999</v>
      </c>
      <c r="DE405" s="153">
        <v>-10.085699999999999</v>
      </c>
      <c r="DF405" s="153" t="s">
        <v>7469</v>
      </c>
      <c r="DG405" s="153">
        <v>22.952400000000001</v>
      </c>
      <c r="DH405" s="153">
        <v>-1.4841</v>
      </c>
      <c r="DI405" s="153">
        <v>0.15210000000000001</v>
      </c>
      <c r="DJ405" s="153" t="s">
        <v>7469</v>
      </c>
      <c r="DK405" s="153">
        <v>0.91</v>
      </c>
      <c r="DL405" s="153">
        <v>-9.5668000000000006</v>
      </c>
      <c r="DM405" s="153">
        <v>1.1424000000000001</v>
      </c>
      <c r="DN405" s="153">
        <v>516.29750000000001</v>
      </c>
      <c r="DO405" s="153">
        <v>-106.88120000000001</v>
      </c>
      <c r="DP405" s="153">
        <v>-5.2514000000000003</v>
      </c>
      <c r="DQ405" s="153">
        <v>0.87039999999999995</v>
      </c>
      <c r="DR405" s="153" t="s">
        <v>7469</v>
      </c>
      <c r="DS405" s="153">
        <v>1.1763999999999999</v>
      </c>
      <c r="DT405" s="153">
        <v>13.1845</v>
      </c>
      <c r="DU405" s="153">
        <v>-34.394199999999998</v>
      </c>
      <c r="DV405" s="153">
        <v>-0.58099999999999996</v>
      </c>
      <c r="DW405" s="153" t="s">
        <v>7469</v>
      </c>
      <c r="DX405" s="153">
        <v>1.8209</v>
      </c>
      <c r="DY405" s="153">
        <v>-7.2895000000000003</v>
      </c>
      <c r="DZ405" s="153">
        <v>-8.5129999999999999</v>
      </c>
      <c r="EA405" s="153">
        <v>32.3369</v>
      </c>
      <c r="EB405" s="153">
        <v>2.3946999999999998</v>
      </c>
      <c r="EC405" s="153">
        <v>29.0928</v>
      </c>
      <c r="ED405" s="153">
        <v>3.2471000000000001</v>
      </c>
      <c r="EE405" s="153">
        <v>-0.25659999999999999</v>
      </c>
      <c r="EF405" s="153">
        <v>1.5203</v>
      </c>
      <c r="EG405" s="153">
        <v>7.5625999999999998</v>
      </c>
      <c r="EH405" s="153">
        <v>-0.75760000000000005</v>
      </c>
      <c r="EI405" s="153">
        <v>3.7065999999999999</v>
      </c>
      <c r="EJ405" s="153" t="s">
        <v>7469</v>
      </c>
      <c r="EK405" s="153">
        <v>-4.4379999999999997</v>
      </c>
      <c r="EL405" s="153">
        <v>-0.3861</v>
      </c>
      <c r="EM405" s="153">
        <v>27.622299999999999</v>
      </c>
      <c r="EN405" s="153">
        <v>4.9077999999999999</v>
      </c>
    </row>
    <row r="406" spans="3:144">
      <c r="C406" s="120"/>
      <c r="D406" s="103"/>
      <c r="E406" s="120" t="s">
        <v>8093</v>
      </c>
      <c r="F406" s="126" t="s">
        <v>7423</v>
      </c>
      <c r="G406" s="151" t="s">
        <v>8090</v>
      </c>
      <c r="H406" s="152" t="s">
        <v>8091</v>
      </c>
      <c r="I406" s="153">
        <v>369.7808</v>
      </c>
      <c r="J406" s="153">
        <v>-9.0289999999999999</v>
      </c>
      <c r="K406" s="153">
        <v>904.2</v>
      </c>
      <c r="L406" s="153">
        <v>-15.742000000000001</v>
      </c>
      <c r="M406" s="153">
        <v>11.778</v>
      </c>
      <c r="N406" s="153">
        <v>355</v>
      </c>
      <c r="O406" s="153">
        <v>1441</v>
      </c>
      <c r="P406" s="153">
        <v>-6.5229999999999997</v>
      </c>
      <c r="Q406" s="153">
        <v>-5.2031999999999998</v>
      </c>
      <c r="R406" s="153">
        <v>-149</v>
      </c>
      <c r="S406" s="153">
        <v>-2.0234999999999999</v>
      </c>
      <c r="T406" s="153">
        <v>-2.8386</v>
      </c>
      <c r="U406" s="153">
        <v>-3.7450000000000001</v>
      </c>
      <c r="V406" s="153">
        <v>0.29699999999999999</v>
      </c>
      <c r="W406" s="153">
        <v>22.4693</v>
      </c>
      <c r="X406" s="153">
        <v>531.79999999999995</v>
      </c>
      <c r="Y406" s="153">
        <v>0.47720000000000001</v>
      </c>
      <c r="Z406" s="153">
        <v>17.4846</v>
      </c>
      <c r="AA406" s="153">
        <v>42.287500000000001</v>
      </c>
      <c r="AB406" s="153">
        <v>2.3348</v>
      </c>
      <c r="AC406" s="153">
        <v>-2.6760000000000002</v>
      </c>
      <c r="AD406" s="153">
        <v>-3.7280000000000002</v>
      </c>
      <c r="AE406" s="153">
        <v>-0.54279999999999995</v>
      </c>
      <c r="AF406" s="153">
        <v>21.415099999999999</v>
      </c>
      <c r="AG406" s="153">
        <v>10.1233</v>
      </c>
      <c r="AH406" s="153" t="s">
        <v>7469</v>
      </c>
      <c r="AI406" s="153">
        <v>13.3459</v>
      </c>
      <c r="AJ406" s="153">
        <v>-74.099000000000004</v>
      </c>
      <c r="AK406" s="153">
        <v>1.9206000000000001</v>
      </c>
      <c r="AL406" s="153">
        <v>2.0337000000000001</v>
      </c>
      <c r="AM406" s="153">
        <v>-8.3472000000000008</v>
      </c>
      <c r="AN406" s="153">
        <v>89.368300000000005</v>
      </c>
      <c r="AO406" s="153">
        <v>11.943300000000001</v>
      </c>
      <c r="AP406" s="153">
        <v>9.8363999999999994</v>
      </c>
      <c r="AQ406" s="153">
        <v>-3.9005000000000001</v>
      </c>
      <c r="AR406" s="153">
        <v>6.0060000000000002</v>
      </c>
      <c r="AS406" s="153">
        <v>4.1494999999999997</v>
      </c>
      <c r="AT406" s="153">
        <v>-1.0521</v>
      </c>
      <c r="AU406" s="153">
        <v>3.5828000000000002</v>
      </c>
      <c r="AV406" s="153">
        <v>124.5063</v>
      </c>
      <c r="AW406" s="153" t="s">
        <v>7469</v>
      </c>
      <c r="AX406" s="153">
        <v>-3.3372000000000002</v>
      </c>
      <c r="AY406" s="153" t="s">
        <v>7469</v>
      </c>
      <c r="AZ406" s="153">
        <v>1.1556</v>
      </c>
      <c r="BA406" s="153">
        <v>-4.7144000000000004</v>
      </c>
      <c r="BB406" s="153">
        <v>10.708</v>
      </c>
      <c r="BC406" s="153">
        <v>-1.7749999999999999</v>
      </c>
      <c r="BD406" s="153">
        <v>-11.331</v>
      </c>
      <c r="BE406" s="153">
        <v>-0.51419999999999999</v>
      </c>
      <c r="BF406" s="153">
        <v>-8.9300000000000004E-2</v>
      </c>
      <c r="BG406" s="153">
        <v>-74.983999999999995</v>
      </c>
      <c r="BH406" s="153">
        <v>-24.902999999999999</v>
      </c>
      <c r="BI406" s="153">
        <v>-1.542</v>
      </c>
      <c r="BJ406" s="153">
        <v>3.1379999999999999</v>
      </c>
      <c r="BK406" s="153">
        <v>-2.6518999999999999</v>
      </c>
      <c r="BL406" s="153">
        <v>35.974800000000002</v>
      </c>
      <c r="BM406" s="153">
        <v>-1.9982</v>
      </c>
      <c r="BN406" s="153">
        <v>-52.173999999999999</v>
      </c>
      <c r="BO406" s="153">
        <v>-1.9051</v>
      </c>
      <c r="BP406" s="153">
        <v>-4.9267000000000003</v>
      </c>
      <c r="BQ406" s="153">
        <v>1.7655000000000001</v>
      </c>
      <c r="BR406" s="153">
        <v>-3.6877</v>
      </c>
      <c r="BS406" s="153">
        <v>-36.433</v>
      </c>
      <c r="BT406" s="153">
        <v>-11.626099999999999</v>
      </c>
      <c r="BU406" s="153">
        <v>21.229299999999999</v>
      </c>
      <c r="BV406" s="153">
        <v>-4.4824999999999999</v>
      </c>
      <c r="BW406" s="153" t="s">
        <v>7469</v>
      </c>
      <c r="BX406" s="153">
        <v>4.9696999999999996</v>
      </c>
      <c r="BY406" s="153">
        <v>-2.5118</v>
      </c>
      <c r="BZ406" s="153">
        <v>-43.991</v>
      </c>
      <c r="CA406" s="153">
        <v>-146.065</v>
      </c>
      <c r="CB406" s="153">
        <v>2.1987999999999999</v>
      </c>
      <c r="CC406" s="153" t="s">
        <v>7469</v>
      </c>
      <c r="CD406" s="153">
        <v>2.3820999999999999</v>
      </c>
      <c r="CE406" s="153">
        <v>-3.8681000000000001</v>
      </c>
      <c r="CF406" s="153">
        <v>-12.6013</v>
      </c>
      <c r="CG406" s="153">
        <v>-2.5013999999999998</v>
      </c>
      <c r="CH406" s="153">
        <v>-1.0565</v>
      </c>
      <c r="CI406" s="153">
        <v>-76.867400000000004</v>
      </c>
      <c r="CJ406" s="153">
        <v>2.2400000000000002</v>
      </c>
      <c r="CK406" s="153" t="s">
        <v>7469</v>
      </c>
      <c r="CL406" s="153">
        <v>0.193</v>
      </c>
      <c r="CM406" s="153">
        <v>14.674799999999999</v>
      </c>
      <c r="CN406" s="153" t="s">
        <v>7469</v>
      </c>
      <c r="CO406" s="153">
        <v>8.8483000000000001</v>
      </c>
      <c r="CP406" s="153">
        <v>23.9437</v>
      </c>
      <c r="CQ406" s="153">
        <v>-4.3474000000000004</v>
      </c>
      <c r="CR406" s="153" t="s">
        <v>7469</v>
      </c>
      <c r="CS406" s="153">
        <v>-5.258</v>
      </c>
      <c r="CT406" s="153">
        <v>-0.63139999999999996</v>
      </c>
      <c r="CU406" s="153">
        <v>0.41089999999999999</v>
      </c>
      <c r="CV406" s="153" t="s">
        <v>7469</v>
      </c>
      <c r="CW406" s="153" t="s">
        <v>7469</v>
      </c>
      <c r="CX406" s="153" t="s">
        <v>7469</v>
      </c>
      <c r="CY406" s="153">
        <v>16.962</v>
      </c>
      <c r="CZ406" s="153">
        <v>3.9683999999999999</v>
      </c>
      <c r="DA406" s="153">
        <v>1.9043000000000001</v>
      </c>
      <c r="DB406" s="153" t="s">
        <v>7469</v>
      </c>
      <c r="DC406" s="153">
        <v>17.159300000000002</v>
      </c>
      <c r="DD406" s="153">
        <v>2.0135000000000001</v>
      </c>
      <c r="DE406" s="153">
        <v>-9.0098000000000003</v>
      </c>
      <c r="DF406" s="153" t="s">
        <v>7469</v>
      </c>
      <c r="DG406" s="153">
        <v>37.977699999999999</v>
      </c>
      <c r="DH406" s="153">
        <v>-0.23300000000000001</v>
      </c>
      <c r="DI406" s="153">
        <v>0.23269999999999999</v>
      </c>
      <c r="DJ406" s="153" t="s">
        <v>7469</v>
      </c>
      <c r="DK406" s="153">
        <v>1.4583999999999999</v>
      </c>
      <c r="DL406" s="153">
        <v>2.0491999999999999</v>
      </c>
      <c r="DM406" s="153">
        <v>1.0049999999999999</v>
      </c>
      <c r="DN406" s="153">
        <v>304.995</v>
      </c>
      <c r="DO406" s="153">
        <v>-142.2174</v>
      </c>
      <c r="DP406" s="153">
        <v>-3.3731</v>
      </c>
      <c r="DQ406" s="153">
        <v>2.3639000000000001</v>
      </c>
      <c r="DR406" s="153" t="s">
        <v>7469</v>
      </c>
      <c r="DS406" s="153">
        <v>1.7515000000000001</v>
      </c>
      <c r="DT406" s="153">
        <v>16.6038</v>
      </c>
      <c r="DU406" s="153">
        <v>2.0592999999999999</v>
      </c>
      <c r="DV406" s="153" t="s">
        <v>7469</v>
      </c>
      <c r="DW406" s="153" t="s">
        <v>7469</v>
      </c>
      <c r="DX406" s="153">
        <v>-2.9925999999999999</v>
      </c>
      <c r="DY406" s="153">
        <v>3.7075</v>
      </c>
      <c r="DZ406" s="153">
        <v>-6.1498999999999997</v>
      </c>
      <c r="EA406" s="153">
        <v>33.306199999999997</v>
      </c>
      <c r="EB406" s="153">
        <v>2.5148000000000001</v>
      </c>
      <c r="EC406" s="153">
        <v>26.946000000000002</v>
      </c>
      <c r="ED406" s="153">
        <v>4.2023999999999999</v>
      </c>
      <c r="EE406" s="153">
        <v>-0.62970000000000004</v>
      </c>
      <c r="EF406" s="153">
        <v>11.081</v>
      </c>
      <c r="EG406" s="153">
        <v>7.0503</v>
      </c>
      <c r="EH406" s="153">
        <v>0.1885</v>
      </c>
      <c r="EI406" s="153">
        <v>4.6364000000000001</v>
      </c>
      <c r="EJ406" s="153" t="s">
        <v>7469</v>
      </c>
      <c r="EK406" s="153">
        <v>-6.0004999999999997</v>
      </c>
      <c r="EL406" s="153">
        <v>-0.91469999999999996</v>
      </c>
      <c r="EM406" s="153">
        <v>28.002300000000002</v>
      </c>
      <c r="EN406" s="153">
        <v>23.174299999999999</v>
      </c>
    </row>
    <row r="407" spans="3:144">
      <c r="C407" s="120"/>
      <c r="D407" s="103"/>
      <c r="E407" s="120" t="s">
        <v>8094</v>
      </c>
      <c r="F407" s="126" t="s">
        <v>7423</v>
      </c>
      <c r="G407" s="151" t="s">
        <v>8090</v>
      </c>
      <c r="H407" s="152" t="s">
        <v>8091</v>
      </c>
      <c r="I407" s="153">
        <v>397.572</v>
      </c>
      <c r="J407" s="153">
        <v>-13.528</v>
      </c>
      <c r="K407" s="153">
        <v>907.5</v>
      </c>
      <c r="L407" s="153">
        <v>-21.805</v>
      </c>
      <c r="M407" s="153">
        <v>8.0289999999999999</v>
      </c>
      <c r="N407" s="153">
        <v>896</v>
      </c>
      <c r="O407" s="153">
        <v>2388</v>
      </c>
      <c r="P407" s="153">
        <v>-19.503</v>
      </c>
      <c r="Q407" s="153">
        <v>-4.9419000000000004</v>
      </c>
      <c r="R407" s="153">
        <v>-1107</v>
      </c>
      <c r="S407" s="153">
        <v>-1.8118000000000001</v>
      </c>
      <c r="T407" s="153">
        <v>-1.8098000000000001</v>
      </c>
      <c r="U407" s="153">
        <v>1.141</v>
      </c>
      <c r="V407" s="153">
        <v>-41.463999999999999</v>
      </c>
      <c r="W407" s="153">
        <v>-35.601300000000002</v>
      </c>
      <c r="X407" s="153">
        <v>650.4</v>
      </c>
      <c r="Y407" s="153">
        <v>0.35520000000000002</v>
      </c>
      <c r="Z407" s="153">
        <v>21.563500000000001</v>
      </c>
      <c r="AA407" s="153">
        <v>55.633600000000001</v>
      </c>
      <c r="AB407" s="153">
        <v>3.9184999999999999</v>
      </c>
      <c r="AC407" s="153">
        <v>-9.8480000000000008</v>
      </c>
      <c r="AD407" s="153">
        <v>-0.96360000000000001</v>
      </c>
      <c r="AE407" s="153">
        <v>-0.95679999999999998</v>
      </c>
      <c r="AF407" s="153">
        <v>28.0824</v>
      </c>
      <c r="AG407" s="153">
        <v>9.4664999999999999</v>
      </c>
      <c r="AH407" s="153">
        <v>0.25659999999999999</v>
      </c>
      <c r="AI407" s="153">
        <v>25.924199999999999</v>
      </c>
      <c r="AJ407" s="153">
        <v>-120.065</v>
      </c>
      <c r="AK407" s="153">
        <v>0.88439999999999996</v>
      </c>
      <c r="AL407" s="153">
        <v>0.99</v>
      </c>
      <c r="AM407" s="153">
        <v>-3.4466000000000001</v>
      </c>
      <c r="AN407" s="153">
        <v>39.606000000000002</v>
      </c>
      <c r="AO407" s="153">
        <v>-14.3283</v>
      </c>
      <c r="AP407" s="153">
        <v>16.453700000000001</v>
      </c>
      <c r="AQ407" s="153">
        <v>-2.6372</v>
      </c>
      <c r="AR407" s="153">
        <v>-78.337000000000003</v>
      </c>
      <c r="AS407" s="153">
        <v>4.9493</v>
      </c>
      <c r="AT407" s="153">
        <v>3.6953999999999998</v>
      </c>
      <c r="AU407" s="153">
        <v>4.7912999999999997</v>
      </c>
      <c r="AV407" s="153">
        <v>135.9511</v>
      </c>
      <c r="AW407" s="153" t="s">
        <v>7469</v>
      </c>
      <c r="AX407" s="153">
        <v>-1.6904999999999999</v>
      </c>
      <c r="AY407" s="153" t="s">
        <v>7469</v>
      </c>
      <c r="AZ407" s="153">
        <v>-80.338399999999993</v>
      </c>
      <c r="BA407" s="153">
        <v>-5.4931000000000001</v>
      </c>
      <c r="BB407" s="153">
        <v>38.151000000000003</v>
      </c>
      <c r="BC407" s="153">
        <v>-2.6880000000000002</v>
      </c>
      <c r="BD407" s="153">
        <v>-15.012</v>
      </c>
      <c r="BE407" s="153">
        <v>-0.63139999999999996</v>
      </c>
      <c r="BF407" s="153">
        <v>0.14860000000000001</v>
      </c>
      <c r="BG407" s="153">
        <v>-115.51900000000001</v>
      </c>
      <c r="BH407" s="153">
        <v>-38.514000000000003</v>
      </c>
      <c r="BI407" s="153">
        <v>-6.5880000000000001</v>
      </c>
      <c r="BJ407" s="153">
        <v>3.1008</v>
      </c>
      <c r="BK407" s="153">
        <v>-3.0688</v>
      </c>
      <c r="BL407" s="153">
        <v>17.281099999999999</v>
      </c>
      <c r="BM407" s="153">
        <v>6.3E-2</v>
      </c>
      <c r="BN407" s="153">
        <v>-32.835000000000001</v>
      </c>
      <c r="BO407" s="153">
        <v>-4.8613</v>
      </c>
      <c r="BP407" s="153">
        <v>-3.5036</v>
      </c>
      <c r="BQ407" s="153">
        <v>2.7081</v>
      </c>
      <c r="BR407" s="153">
        <v>-4.4447999999999999</v>
      </c>
      <c r="BS407" s="153">
        <v>-41.768000000000001</v>
      </c>
      <c r="BT407" s="153">
        <v>-16.3139</v>
      </c>
      <c r="BU407" s="153">
        <v>17.914999999999999</v>
      </c>
      <c r="BV407" s="153">
        <v>-3.3531</v>
      </c>
      <c r="BW407" s="153" t="s">
        <v>7469</v>
      </c>
      <c r="BX407" s="153">
        <v>10.436199999999999</v>
      </c>
      <c r="BY407" s="153">
        <v>-6.27</v>
      </c>
      <c r="BZ407" s="153">
        <v>-49.875999999999998</v>
      </c>
      <c r="CA407" s="153">
        <v>-92.528999999999996</v>
      </c>
      <c r="CB407" s="153">
        <v>5.1612999999999998</v>
      </c>
      <c r="CC407" s="153">
        <v>-4.4009999999999998</v>
      </c>
      <c r="CD407" s="153">
        <v>2.5162</v>
      </c>
      <c r="CE407" s="153">
        <v>-1.2873000000000001</v>
      </c>
      <c r="CF407" s="153">
        <v>-21.361899999999999</v>
      </c>
      <c r="CG407" s="153">
        <v>-2.4914000000000001</v>
      </c>
      <c r="CH407" s="153">
        <v>-0.40410000000000001</v>
      </c>
      <c r="CI407" s="153">
        <v>-110.3297</v>
      </c>
      <c r="CJ407" s="153">
        <v>2.5752999999999999</v>
      </c>
      <c r="CK407" s="153" t="s">
        <v>7469</v>
      </c>
      <c r="CL407" s="153" t="s">
        <v>7469</v>
      </c>
      <c r="CM407" s="153">
        <v>17.8979</v>
      </c>
      <c r="CN407" s="153" t="s">
        <v>7469</v>
      </c>
      <c r="CO407" s="153">
        <v>10.1981</v>
      </c>
      <c r="CP407" s="153">
        <v>32.746499999999997</v>
      </c>
      <c r="CQ407" s="153">
        <v>-9.7342999999999993</v>
      </c>
      <c r="CR407" s="153" t="s">
        <v>7469</v>
      </c>
      <c r="CS407" s="153">
        <v>-26.128</v>
      </c>
      <c r="CT407" s="153">
        <v>-1.6408</v>
      </c>
      <c r="CU407" s="153">
        <v>-0.499</v>
      </c>
      <c r="CV407" s="153" t="s">
        <v>7469</v>
      </c>
      <c r="CW407" s="153" t="s">
        <v>7469</v>
      </c>
      <c r="CX407" s="153" t="s">
        <v>7469</v>
      </c>
      <c r="CY407" s="153">
        <v>20.0379</v>
      </c>
      <c r="CZ407" s="153">
        <v>4.3196000000000003</v>
      </c>
      <c r="DA407" s="153">
        <v>0.2472</v>
      </c>
      <c r="DB407" s="153" t="s">
        <v>7469</v>
      </c>
      <c r="DC407" s="153">
        <v>23.501799999999999</v>
      </c>
      <c r="DD407" s="153">
        <v>3.2004999999999999</v>
      </c>
      <c r="DE407" s="153">
        <v>-18.056100000000001</v>
      </c>
      <c r="DF407" s="153" t="s">
        <v>7469</v>
      </c>
      <c r="DG407" s="153">
        <v>39.878100000000003</v>
      </c>
      <c r="DH407" s="153">
        <v>-0.47810000000000002</v>
      </c>
      <c r="DI407" s="153">
        <v>0.8236</v>
      </c>
      <c r="DJ407" s="153" t="s">
        <v>7469</v>
      </c>
      <c r="DK407" s="153">
        <v>-0.73299999999999998</v>
      </c>
      <c r="DL407" s="153">
        <v>3.1536</v>
      </c>
      <c r="DM407" s="153">
        <v>2.6229</v>
      </c>
      <c r="DN407" s="153">
        <v>49.44</v>
      </c>
      <c r="DO407" s="153">
        <v>-207.8374</v>
      </c>
      <c r="DP407" s="153">
        <v>-1.2582</v>
      </c>
      <c r="DQ407" s="153">
        <v>17.0611</v>
      </c>
      <c r="DR407" s="153" t="s">
        <v>7469</v>
      </c>
      <c r="DS407" s="153">
        <v>2.3732000000000002</v>
      </c>
      <c r="DT407" s="153">
        <v>-18.28</v>
      </c>
      <c r="DU407" s="153">
        <v>-5.7556000000000003</v>
      </c>
      <c r="DV407" s="153" t="s">
        <v>7469</v>
      </c>
      <c r="DW407" s="153" t="s">
        <v>7469</v>
      </c>
      <c r="DX407" s="153">
        <v>-0.86370000000000002</v>
      </c>
      <c r="DY407" s="153">
        <v>3.3725999999999998</v>
      </c>
      <c r="DZ407" s="153">
        <v>-6.4123999999999999</v>
      </c>
      <c r="EA407" s="153">
        <v>38.629800000000003</v>
      </c>
      <c r="EB407" s="153">
        <v>1.9995000000000001</v>
      </c>
      <c r="EC407" s="153">
        <v>-21.062899999999999</v>
      </c>
      <c r="ED407" s="153">
        <v>5.617</v>
      </c>
      <c r="EE407" s="153" t="s">
        <v>7469</v>
      </c>
      <c r="EF407" s="153">
        <v>15.4421</v>
      </c>
      <c r="EG407" s="153">
        <v>8.4453999999999994</v>
      </c>
      <c r="EH407" s="153">
        <v>0.40089999999999998</v>
      </c>
      <c r="EI407" s="153">
        <v>5.3654999999999999</v>
      </c>
      <c r="EJ407" s="153" t="s">
        <v>7469</v>
      </c>
      <c r="EK407" s="153">
        <v>-5.2203999999999997</v>
      </c>
      <c r="EL407" s="153">
        <v>-4.5255999999999998</v>
      </c>
      <c r="EM407" s="153">
        <v>30.843399999999999</v>
      </c>
      <c r="EN407" s="153" t="s">
        <v>7469</v>
      </c>
    </row>
    <row r="408" spans="3:144">
      <c r="C408" s="120"/>
      <c r="D408" s="103"/>
      <c r="E408" s="120" t="s">
        <v>8095</v>
      </c>
      <c r="F408" s="126" t="s">
        <v>7423</v>
      </c>
      <c r="G408" s="151" t="s">
        <v>8090</v>
      </c>
      <c r="H408" s="152" t="s">
        <v>8091</v>
      </c>
      <c r="I408" s="153" t="s">
        <v>7469</v>
      </c>
      <c r="J408" s="153" t="s">
        <v>7469</v>
      </c>
      <c r="K408" s="153" t="s">
        <v>7469</v>
      </c>
      <c r="L408" s="153" t="s">
        <v>7469</v>
      </c>
      <c r="M408" s="153" t="s">
        <v>7469</v>
      </c>
      <c r="N408" s="153">
        <v>1005</v>
      </c>
      <c r="O408" s="153">
        <v>2387</v>
      </c>
      <c r="P408" s="153" t="s">
        <v>7469</v>
      </c>
      <c r="Q408" s="153" t="s">
        <v>7469</v>
      </c>
      <c r="R408" s="153">
        <v>-2</v>
      </c>
      <c r="S408" s="153" t="s">
        <v>7469</v>
      </c>
      <c r="T408" s="153" t="s">
        <v>7469</v>
      </c>
      <c r="U408" s="153" t="s">
        <v>7469</v>
      </c>
      <c r="V408" s="153" t="s">
        <v>7469</v>
      </c>
      <c r="W408" s="153" t="s">
        <v>7469</v>
      </c>
      <c r="X408" s="153" t="s">
        <v>7469</v>
      </c>
      <c r="Y408" s="153" t="s">
        <v>7469</v>
      </c>
      <c r="Z408" s="153" t="s">
        <v>7469</v>
      </c>
      <c r="AA408" s="153" t="s">
        <v>7469</v>
      </c>
      <c r="AB408" s="153" t="s">
        <v>7469</v>
      </c>
      <c r="AC408" s="153" t="s">
        <v>7469</v>
      </c>
      <c r="AD408" s="153" t="s">
        <v>7469</v>
      </c>
      <c r="AE408" s="153">
        <v>-0.51219999999999999</v>
      </c>
      <c r="AF408" s="153">
        <v>36.744599999999998</v>
      </c>
      <c r="AG408" s="153" t="s">
        <v>7469</v>
      </c>
      <c r="AH408" s="153">
        <v>0.73599999999999999</v>
      </c>
      <c r="AI408" s="153" t="s">
        <v>7469</v>
      </c>
      <c r="AJ408" s="153" t="s">
        <v>7469</v>
      </c>
      <c r="AK408" s="153">
        <v>1.4069</v>
      </c>
      <c r="AL408" s="153" t="s">
        <v>7469</v>
      </c>
      <c r="AM408" s="153" t="s">
        <v>7469</v>
      </c>
      <c r="AN408" s="153" t="s">
        <v>7469</v>
      </c>
      <c r="AO408" s="153" t="s">
        <v>7469</v>
      </c>
      <c r="AP408" s="153">
        <v>12.010400000000001</v>
      </c>
      <c r="AQ408" s="153" t="s">
        <v>7469</v>
      </c>
      <c r="AR408" s="153" t="s">
        <v>7469</v>
      </c>
      <c r="AS408" s="153" t="s">
        <v>7469</v>
      </c>
      <c r="AT408" s="153" t="s">
        <v>7469</v>
      </c>
      <c r="AU408" s="153" t="s">
        <v>7469</v>
      </c>
      <c r="AV408" s="153" t="s">
        <v>7469</v>
      </c>
      <c r="AW408" s="153" t="s">
        <v>7469</v>
      </c>
      <c r="AX408" s="153">
        <v>-7.5880999999999998</v>
      </c>
      <c r="AY408" s="153" t="s">
        <v>7469</v>
      </c>
      <c r="AZ408" s="153" t="s">
        <v>7469</v>
      </c>
      <c r="BA408" s="153" t="s">
        <v>7469</v>
      </c>
      <c r="BB408" s="153" t="s">
        <v>7469</v>
      </c>
      <c r="BC408" s="153" t="s">
        <v>7469</v>
      </c>
      <c r="BD408" s="153" t="s">
        <v>7469</v>
      </c>
      <c r="BE408" s="153" t="s">
        <v>7469</v>
      </c>
      <c r="BF408" s="153" t="s">
        <v>7469</v>
      </c>
      <c r="BG408" s="153">
        <v>-267.23200000000003</v>
      </c>
      <c r="BH408" s="153">
        <v>7.6020000000000003</v>
      </c>
      <c r="BI408" s="153" t="s">
        <v>7469</v>
      </c>
      <c r="BJ408" s="153">
        <v>0.92130000000000001</v>
      </c>
      <c r="BK408" s="153" t="s">
        <v>7469</v>
      </c>
      <c r="BL408" s="153" t="s">
        <v>7469</v>
      </c>
      <c r="BM408" s="153" t="s">
        <v>7469</v>
      </c>
      <c r="BN408" s="153">
        <v>-52.374000000000002</v>
      </c>
      <c r="BO408" s="153">
        <v>-7.2373000000000003</v>
      </c>
      <c r="BP408" s="153">
        <v>-4.1264000000000003</v>
      </c>
      <c r="BQ408" s="153" t="s">
        <v>7469</v>
      </c>
      <c r="BR408" s="153" t="s">
        <v>7469</v>
      </c>
      <c r="BS408" s="153" t="s">
        <v>7469</v>
      </c>
      <c r="BT408" s="153">
        <v>-45.954799999999999</v>
      </c>
      <c r="BU408" s="153" t="s">
        <v>7469</v>
      </c>
      <c r="BV408" s="153">
        <v>-10.747199999999999</v>
      </c>
      <c r="BW408" s="153" t="s">
        <v>7469</v>
      </c>
      <c r="BX408" s="153" t="s">
        <v>7469</v>
      </c>
      <c r="BY408" s="153" t="s">
        <v>7469</v>
      </c>
      <c r="BZ408" s="153" t="s">
        <v>7469</v>
      </c>
      <c r="CA408" s="153">
        <v>-142.548</v>
      </c>
      <c r="CB408" s="153" t="s">
        <v>7469</v>
      </c>
      <c r="CC408" s="153" t="s">
        <v>7469</v>
      </c>
      <c r="CD408" s="153" t="s">
        <v>7469</v>
      </c>
      <c r="CE408" s="153">
        <v>-3.3195999999999999</v>
      </c>
      <c r="CF408" s="153" t="s">
        <v>7469</v>
      </c>
      <c r="CG408" s="153">
        <v>-6.9932999999999996</v>
      </c>
      <c r="CH408" s="153" t="s">
        <v>7469</v>
      </c>
      <c r="CI408" s="153" t="s">
        <v>7469</v>
      </c>
      <c r="CJ408" s="153" t="s">
        <v>7469</v>
      </c>
      <c r="CK408" s="153" t="s">
        <v>7469</v>
      </c>
      <c r="CL408" s="153" t="s">
        <v>7469</v>
      </c>
      <c r="CM408" s="153" t="s">
        <v>7469</v>
      </c>
      <c r="CN408" s="153" t="s">
        <v>7469</v>
      </c>
      <c r="CO408" s="153" t="s">
        <v>7469</v>
      </c>
      <c r="CP408" s="153" t="s">
        <v>7469</v>
      </c>
      <c r="CQ408" s="153" t="s">
        <v>7469</v>
      </c>
      <c r="CR408" s="153" t="s">
        <v>7469</v>
      </c>
      <c r="CS408" s="153" t="s">
        <v>7469</v>
      </c>
      <c r="CT408" s="153" t="s">
        <v>7469</v>
      </c>
      <c r="CU408" s="153">
        <v>0.20860000000000001</v>
      </c>
      <c r="CV408" s="153" t="s">
        <v>7469</v>
      </c>
      <c r="CW408" s="153" t="s">
        <v>7469</v>
      </c>
      <c r="CX408" s="153" t="s">
        <v>7469</v>
      </c>
      <c r="CY408" s="153" t="s">
        <v>7469</v>
      </c>
      <c r="CZ408" s="153" t="s">
        <v>7469</v>
      </c>
      <c r="DA408" s="153" t="s">
        <v>7469</v>
      </c>
      <c r="DB408" s="153" t="s">
        <v>7469</v>
      </c>
      <c r="DC408" s="153" t="s">
        <v>7469</v>
      </c>
      <c r="DD408" s="153" t="s">
        <v>7469</v>
      </c>
      <c r="DE408" s="153" t="s">
        <v>7469</v>
      </c>
      <c r="DF408" s="153" t="s">
        <v>7469</v>
      </c>
      <c r="DG408" s="153" t="s">
        <v>7469</v>
      </c>
      <c r="DH408" s="153">
        <v>-0.24990000000000001</v>
      </c>
      <c r="DI408" s="153" t="s">
        <v>7469</v>
      </c>
      <c r="DJ408" s="153" t="s">
        <v>7469</v>
      </c>
      <c r="DK408" s="153">
        <v>0.17380000000000001</v>
      </c>
      <c r="DL408" s="153" t="s">
        <v>7469</v>
      </c>
      <c r="DM408" s="153" t="s">
        <v>7469</v>
      </c>
      <c r="DN408" s="153" t="s">
        <v>7469</v>
      </c>
      <c r="DO408" s="153" t="s">
        <v>7469</v>
      </c>
      <c r="DP408" s="153" t="s">
        <v>7469</v>
      </c>
      <c r="DQ408" s="153">
        <v>13.6668</v>
      </c>
      <c r="DR408" s="153" t="s">
        <v>7469</v>
      </c>
      <c r="DS408" s="153" t="s">
        <v>7469</v>
      </c>
      <c r="DT408" s="153" t="s">
        <v>7469</v>
      </c>
      <c r="DU408" s="153" t="s">
        <v>7469</v>
      </c>
      <c r="DV408" s="153" t="s">
        <v>7469</v>
      </c>
      <c r="DW408" s="153" t="s">
        <v>7469</v>
      </c>
      <c r="DX408" s="153" t="s">
        <v>7469</v>
      </c>
      <c r="DY408" s="153" t="s">
        <v>7469</v>
      </c>
      <c r="DZ408" s="153" t="s">
        <v>7469</v>
      </c>
      <c r="EA408" s="153" t="s">
        <v>7469</v>
      </c>
      <c r="EB408" s="153" t="s">
        <v>7469</v>
      </c>
      <c r="EC408" s="153" t="s">
        <v>7469</v>
      </c>
      <c r="ED408" s="153" t="s">
        <v>7469</v>
      </c>
      <c r="EE408" s="153">
        <v>-229.75899999999999</v>
      </c>
      <c r="EF408" s="153" t="s">
        <v>7469</v>
      </c>
      <c r="EG408" s="153" t="s">
        <v>7469</v>
      </c>
      <c r="EH408" s="153" t="s">
        <v>7469</v>
      </c>
      <c r="EI408" s="153" t="s">
        <v>7469</v>
      </c>
      <c r="EJ408" s="153" t="s">
        <v>7469</v>
      </c>
      <c r="EK408" s="153" t="s">
        <v>7469</v>
      </c>
      <c r="EL408" s="153" t="s">
        <v>7469</v>
      </c>
      <c r="EM408" s="153" t="s">
        <v>7469</v>
      </c>
      <c r="EN408" s="153" t="s">
        <v>7469</v>
      </c>
    </row>
    <row r="409" spans="3:144">
      <c r="C409" s="120"/>
      <c r="D409" s="103"/>
      <c r="E409" s="120" t="s">
        <v>8096</v>
      </c>
      <c r="F409" s="126" t="s">
        <v>7423</v>
      </c>
      <c r="G409" s="151" t="s">
        <v>8090</v>
      </c>
      <c r="H409" s="152" t="s">
        <v>8097</v>
      </c>
      <c r="I409" s="153">
        <v>95.591700000000003</v>
      </c>
      <c r="J409" s="153">
        <v>-5.6520000000000001</v>
      </c>
      <c r="K409" s="153">
        <v>200.2</v>
      </c>
      <c r="L409" s="153">
        <v>-6.3979999999999997</v>
      </c>
      <c r="M409" s="153" t="s">
        <v>7469</v>
      </c>
      <c r="N409" s="153">
        <v>287</v>
      </c>
      <c r="O409" s="153">
        <v>559</v>
      </c>
      <c r="P409" s="153">
        <v>-3.984</v>
      </c>
      <c r="Q409" s="153">
        <v>-0.99950000000000006</v>
      </c>
      <c r="R409" s="153">
        <v>-58</v>
      </c>
      <c r="S409" s="153">
        <v>-0.65410000000000001</v>
      </c>
      <c r="T409" s="153" t="s">
        <v>7469</v>
      </c>
      <c r="U409" s="153" t="s">
        <v>7469</v>
      </c>
      <c r="V409" s="153">
        <v>-14.734</v>
      </c>
      <c r="W409" s="153">
        <v>-16.381399999999999</v>
      </c>
      <c r="X409" s="153">
        <v>151</v>
      </c>
      <c r="Y409" s="153">
        <v>1.52E-2</v>
      </c>
      <c r="Z409" s="153">
        <v>5.2374999999999998</v>
      </c>
      <c r="AA409" s="153">
        <v>-17.197600000000001</v>
      </c>
      <c r="AB409" s="153" t="s">
        <v>7469</v>
      </c>
      <c r="AC409" s="153">
        <v>-2.7679999999999998</v>
      </c>
      <c r="AD409" s="153">
        <v>0.79190000000000005</v>
      </c>
      <c r="AE409" s="153">
        <v>-0.3014</v>
      </c>
      <c r="AF409" s="153">
        <v>6.6795999999999998</v>
      </c>
      <c r="AG409" s="153">
        <v>2.9744999999999999</v>
      </c>
      <c r="AH409" s="153">
        <v>0.13339999999999999</v>
      </c>
      <c r="AI409" s="153" t="s">
        <v>7469</v>
      </c>
      <c r="AJ409" s="153">
        <v>-40.378999999999998</v>
      </c>
      <c r="AK409" s="153" t="s">
        <v>7469</v>
      </c>
      <c r="AL409" s="153">
        <v>-0.42559999999999998</v>
      </c>
      <c r="AM409" s="153" t="s">
        <v>7469</v>
      </c>
      <c r="AN409" s="153">
        <v>-15.967000000000001</v>
      </c>
      <c r="AO409" s="153">
        <v>-11.2828</v>
      </c>
      <c r="AP409" s="153">
        <v>0.14949999999999999</v>
      </c>
      <c r="AQ409" s="153">
        <v>-0.68110000000000004</v>
      </c>
      <c r="AR409" s="153">
        <v>-41.084000000000003</v>
      </c>
      <c r="AS409" s="153">
        <v>-0.15890000000000001</v>
      </c>
      <c r="AT409" s="153">
        <v>-0.18920000000000001</v>
      </c>
      <c r="AU409" s="153">
        <v>-5.8700000000000002E-2</v>
      </c>
      <c r="AV409" s="153">
        <v>-20.8215</v>
      </c>
      <c r="AW409" s="153" t="s">
        <v>7469</v>
      </c>
      <c r="AX409" s="153" t="s">
        <v>7469</v>
      </c>
      <c r="AY409" s="153" t="s">
        <v>7469</v>
      </c>
      <c r="AZ409" s="153">
        <v>-3.2300000000000002E-2</v>
      </c>
      <c r="BA409" s="153">
        <v>-1.1933</v>
      </c>
      <c r="BB409" s="153" t="s">
        <v>7469</v>
      </c>
      <c r="BC409" s="153" t="s">
        <v>7469</v>
      </c>
      <c r="BD409" s="153" t="s">
        <v>7469</v>
      </c>
      <c r="BE409" s="153">
        <v>-9.6000000000000002E-2</v>
      </c>
      <c r="BF409" s="153">
        <v>0.1217</v>
      </c>
      <c r="BG409" s="153">
        <v>-90.296000000000006</v>
      </c>
      <c r="BH409" s="153" t="s">
        <v>7469</v>
      </c>
      <c r="BI409" s="153">
        <v>2.5920000000000001</v>
      </c>
      <c r="BJ409" s="153">
        <v>-0.43009999999999998</v>
      </c>
      <c r="BK409" s="153" t="s">
        <v>7469</v>
      </c>
      <c r="BL409" s="153">
        <v>-21.479700000000001</v>
      </c>
      <c r="BM409" s="153">
        <v>-2.9453999999999998</v>
      </c>
      <c r="BN409" s="153">
        <v>-7.8559999999999999</v>
      </c>
      <c r="BO409" s="153">
        <v>-1.5739000000000001</v>
      </c>
      <c r="BP409" s="153" t="s">
        <v>7469</v>
      </c>
      <c r="BQ409" s="153">
        <v>0.83840000000000003</v>
      </c>
      <c r="BR409" s="153" t="s">
        <v>7469</v>
      </c>
      <c r="BS409" s="153">
        <v>-17.547999999999998</v>
      </c>
      <c r="BT409" s="153" t="s">
        <v>7469</v>
      </c>
      <c r="BU409" s="153">
        <v>1.9226000000000001</v>
      </c>
      <c r="BV409" s="153" t="s">
        <v>7469</v>
      </c>
      <c r="BW409" s="153" t="s">
        <v>7469</v>
      </c>
      <c r="BX409" s="153">
        <v>-3.7159</v>
      </c>
      <c r="BY409" s="153" t="s">
        <v>7469</v>
      </c>
      <c r="BZ409" s="153">
        <v>-16.989999999999998</v>
      </c>
      <c r="CA409" s="153">
        <v>-31.347000000000001</v>
      </c>
      <c r="CB409" s="153">
        <v>-6.7100000000000007E-2</v>
      </c>
      <c r="CC409" s="153">
        <v>-1.7205999999999999</v>
      </c>
      <c r="CD409" s="153">
        <v>-0.81240000000000001</v>
      </c>
      <c r="CE409" s="153">
        <v>-0.97309999999999997</v>
      </c>
      <c r="CF409" s="153" t="s">
        <v>7469</v>
      </c>
      <c r="CG409" s="153" t="s">
        <v>7469</v>
      </c>
      <c r="CH409" s="153">
        <v>-0.1109</v>
      </c>
      <c r="CI409" s="153">
        <v>-94.828699999999998</v>
      </c>
      <c r="CJ409" s="153" t="s">
        <v>7469</v>
      </c>
      <c r="CK409" s="153">
        <v>-0.52449999999999997</v>
      </c>
      <c r="CL409" s="153" t="s">
        <v>7469</v>
      </c>
      <c r="CM409" s="153" t="s">
        <v>7469</v>
      </c>
      <c r="CN409" s="153" t="s">
        <v>7469</v>
      </c>
      <c r="CO409" s="153">
        <v>2.806</v>
      </c>
      <c r="CP409" s="153">
        <v>5.1539000000000001</v>
      </c>
      <c r="CQ409" s="153">
        <v>-3.6273</v>
      </c>
      <c r="CR409" s="153" t="s">
        <v>7469</v>
      </c>
      <c r="CS409" s="153">
        <v>-9.2430000000000003</v>
      </c>
      <c r="CT409" s="153">
        <v>-8.5900000000000004E-2</v>
      </c>
      <c r="CU409" s="153">
        <v>-0.1638</v>
      </c>
      <c r="CV409" s="153" t="s">
        <v>7469</v>
      </c>
      <c r="CW409" s="153" t="s">
        <v>7469</v>
      </c>
      <c r="CX409" s="153" t="s">
        <v>7469</v>
      </c>
      <c r="CY409" s="153">
        <v>2.7421000000000002</v>
      </c>
      <c r="CZ409" s="153">
        <v>0.83860000000000001</v>
      </c>
      <c r="DA409" s="153">
        <v>-1.3425</v>
      </c>
      <c r="DB409" s="153" t="s">
        <v>7469</v>
      </c>
      <c r="DC409" s="153">
        <v>-0.22559999999999999</v>
      </c>
      <c r="DD409" s="153">
        <v>0.53010000000000002</v>
      </c>
      <c r="DE409" s="153">
        <v>-5.2663000000000002</v>
      </c>
      <c r="DF409" s="153" t="s">
        <v>7469</v>
      </c>
      <c r="DG409" s="153">
        <v>-9.3628999999999998</v>
      </c>
      <c r="DH409" s="153">
        <v>-8.0199999999999994E-2</v>
      </c>
      <c r="DI409" s="153" t="s">
        <v>7469</v>
      </c>
      <c r="DJ409" s="153" t="s">
        <v>7469</v>
      </c>
      <c r="DK409" s="153">
        <v>-0.53920000000000001</v>
      </c>
      <c r="DL409" s="153">
        <v>1.3337000000000001</v>
      </c>
      <c r="DM409" s="153">
        <v>2.0623999999999998</v>
      </c>
      <c r="DN409" s="153">
        <v>24.493300000000001</v>
      </c>
      <c r="DO409" s="153">
        <v>-35.948500000000003</v>
      </c>
      <c r="DP409" s="153">
        <v>-1.9579</v>
      </c>
      <c r="DQ409" s="153">
        <v>2.1939000000000002</v>
      </c>
      <c r="DR409" s="153" t="s">
        <v>7469</v>
      </c>
      <c r="DS409" s="153">
        <v>0.71879999999999999</v>
      </c>
      <c r="DT409" s="153">
        <v>-35.8001</v>
      </c>
      <c r="DU409" s="153">
        <v>-8.2416</v>
      </c>
      <c r="DV409" s="153" t="s">
        <v>7469</v>
      </c>
      <c r="DW409" s="153" t="s">
        <v>7469</v>
      </c>
      <c r="DX409" s="153">
        <v>0.44209999999999999</v>
      </c>
      <c r="DY409" s="153">
        <v>-0.53139999999999998</v>
      </c>
      <c r="DZ409" s="153">
        <v>-1.6129</v>
      </c>
      <c r="EA409" s="153">
        <v>4.6402000000000001</v>
      </c>
      <c r="EB409" s="153">
        <v>-7.7200000000000005E-2</v>
      </c>
      <c r="EC409" s="153">
        <v>4.66</v>
      </c>
      <c r="ED409" s="153">
        <v>0.45040000000000002</v>
      </c>
      <c r="EE409" s="153" t="s">
        <v>7469</v>
      </c>
      <c r="EF409" s="153">
        <v>2.4714</v>
      </c>
      <c r="EG409" s="153">
        <v>-9.8939000000000004</v>
      </c>
      <c r="EH409" s="153" t="s">
        <v>7469</v>
      </c>
      <c r="EI409" s="153">
        <v>1.1782999999999999</v>
      </c>
      <c r="EJ409" s="153" t="s">
        <v>7469</v>
      </c>
      <c r="EK409" s="153" t="s">
        <v>7469</v>
      </c>
      <c r="EL409" s="153">
        <v>-1.6400999999999999</v>
      </c>
      <c r="EM409" s="153">
        <v>-12.7583</v>
      </c>
      <c r="EN409" s="153" t="s">
        <v>7469</v>
      </c>
    </row>
    <row r="410" spans="3:144">
      <c r="C410" s="120"/>
      <c r="D410" s="103"/>
      <c r="E410" s="120" t="s">
        <v>8098</v>
      </c>
      <c r="F410" s="126" t="s">
        <v>7423</v>
      </c>
      <c r="G410" s="151" t="s">
        <v>8090</v>
      </c>
      <c r="H410" s="152" t="s">
        <v>8097</v>
      </c>
      <c r="I410" s="153">
        <v>58.142400000000002</v>
      </c>
      <c r="J410" s="153">
        <v>-6.4729999999999999</v>
      </c>
      <c r="K410" s="153">
        <v>208.8</v>
      </c>
      <c r="L410" s="153">
        <v>-6.0149999999999997</v>
      </c>
      <c r="M410" s="153" t="s">
        <v>7469</v>
      </c>
      <c r="N410" s="153">
        <v>287</v>
      </c>
      <c r="O410" s="153">
        <v>525</v>
      </c>
      <c r="P410" s="153">
        <v>-3.9609999999999999</v>
      </c>
      <c r="Q410" s="153">
        <v>-1.5674999999999999</v>
      </c>
      <c r="R410" s="153">
        <v>-141</v>
      </c>
      <c r="S410" s="153">
        <v>-0.1108</v>
      </c>
      <c r="T410" s="153">
        <v>-0.21290000000000001</v>
      </c>
      <c r="U410" s="153" t="s">
        <v>7469</v>
      </c>
      <c r="V410" s="153">
        <v>-12.166</v>
      </c>
      <c r="W410" s="153">
        <v>-14.3706</v>
      </c>
      <c r="X410" s="153">
        <v>195.3</v>
      </c>
      <c r="Y410" s="153">
        <v>4.8899999999999999E-2</v>
      </c>
      <c r="Z410" s="153">
        <v>0.67069999999999996</v>
      </c>
      <c r="AA410" s="153">
        <v>-13.0288</v>
      </c>
      <c r="AB410" s="153">
        <v>0.95799999999999996</v>
      </c>
      <c r="AC410" s="153">
        <v>-2.597</v>
      </c>
      <c r="AD410" s="153">
        <v>-0.38250000000000001</v>
      </c>
      <c r="AE410" s="153">
        <v>-0.2646</v>
      </c>
      <c r="AF410" s="153">
        <v>12.244999999999999</v>
      </c>
      <c r="AG410" s="153">
        <v>4.202</v>
      </c>
      <c r="AH410" s="153" t="s">
        <v>7469</v>
      </c>
      <c r="AI410" s="153">
        <v>12.953799999999999</v>
      </c>
      <c r="AJ410" s="153">
        <v>-34.651000000000003</v>
      </c>
      <c r="AK410" s="153" t="s">
        <v>7469</v>
      </c>
      <c r="AL410" s="153">
        <v>-0.2984</v>
      </c>
      <c r="AM410" s="153" t="s">
        <v>7469</v>
      </c>
      <c r="AN410" s="153">
        <v>-24.684100000000001</v>
      </c>
      <c r="AO410" s="153">
        <v>-4.3472999999999997</v>
      </c>
      <c r="AP410" s="153">
        <v>5.6886000000000001</v>
      </c>
      <c r="AQ410" s="153">
        <v>-1.5035000000000001</v>
      </c>
      <c r="AR410" s="153">
        <v>-42.029000000000003</v>
      </c>
      <c r="AS410" s="153">
        <v>0.58279999999999998</v>
      </c>
      <c r="AT410" s="153">
        <v>0.41499999999999998</v>
      </c>
      <c r="AU410" s="153">
        <v>0.64700000000000002</v>
      </c>
      <c r="AV410" s="153">
        <v>-35.702100000000002</v>
      </c>
      <c r="AW410" s="153" t="s">
        <v>7469</v>
      </c>
      <c r="AX410" s="153" t="s">
        <v>7469</v>
      </c>
      <c r="AY410" s="153" t="s">
        <v>7469</v>
      </c>
      <c r="AZ410" s="153">
        <v>-8.3178000000000001</v>
      </c>
      <c r="BA410" s="153">
        <v>-1.0696000000000001</v>
      </c>
      <c r="BB410" s="153" t="s">
        <v>7469</v>
      </c>
      <c r="BC410" s="153" t="s">
        <v>7469</v>
      </c>
      <c r="BD410" s="153" t="s">
        <v>7469</v>
      </c>
      <c r="BE410" s="153">
        <v>-0.1043</v>
      </c>
      <c r="BF410" s="153" t="s">
        <v>7469</v>
      </c>
      <c r="BG410" s="153">
        <v>-67.155000000000001</v>
      </c>
      <c r="BH410" s="153" t="s">
        <v>7469</v>
      </c>
      <c r="BI410" s="153">
        <v>2.8180000000000001</v>
      </c>
      <c r="BJ410" s="153">
        <v>7.6799999999999993E-2</v>
      </c>
      <c r="BK410" s="153" t="s">
        <v>7469</v>
      </c>
      <c r="BL410" s="153">
        <v>-20.877800000000001</v>
      </c>
      <c r="BM410" s="153">
        <v>-0.61480000000000001</v>
      </c>
      <c r="BN410" s="153">
        <v>-13.901</v>
      </c>
      <c r="BO410" s="153">
        <v>-1.8411</v>
      </c>
      <c r="BP410" s="153" t="s">
        <v>7469</v>
      </c>
      <c r="BQ410" s="153" t="s">
        <v>7469</v>
      </c>
      <c r="BR410" s="153" t="s">
        <v>7469</v>
      </c>
      <c r="BS410" s="153">
        <v>-23.22</v>
      </c>
      <c r="BT410" s="153" t="s">
        <v>7469</v>
      </c>
      <c r="BU410" s="153">
        <v>2.4824999999999999</v>
      </c>
      <c r="BV410" s="153" t="s">
        <v>7469</v>
      </c>
      <c r="BW410" s="153" t="s">
        <v>7469</v>
      </c>
      <c r="BX410" s="153">
        <v>-1.9693000000000001</v>
      </c>
      <c r="BY410" s="153" t="s">
        <v>7469</v>
      </c>
      <c r="BZ410" s="153">
        <v>-23.390999999999998</v>
      </c>
      <c r="CA410" s="153">
        <v>-47.402999999999999</v>
      </c>
      <c r="CB410" s="153">
        <v>1.5008999999999999</v>
      </c>
      <c r="CC410" s="153">
        <v>-0.85250000000000004</v>
      </c>
      <c r="CD410" s="153">
        <v>0.40539999999999998</v>
      </c>
      <c r="CE410" s="153">
        <v>-0.96709999999999996</v>
      </c>
      <c r="CF410" s="153" t="s">
        <v>7469</v>
      </c>
      <c r="CG410" s="153" t="s">
        <v>7469</v>
      </c>
      <c r="CH410" s="153">
        <v>-0.49640000000000001</v>
      </c>
      <c r="CI410" s="153">
        <v>-63.906399999999998</v>
      </c>
      <c r="CJ410" s="153" t="s">
        <v>7469</v>
      </c>
      <c r="CK410" s="153">
        <v>-0.52449999999999997</v>
      </c>
      <c r="CL410" s="153" t="s">
        <v>7469</v>
      </c>
      <c r="CM410" s="153" t="s">
        <v>7469</v>
      </c>
      <c r="CN410" s="153" t="s">
        <v>7469</v>
      </c>
      <c r="CO410" s="153">
        <v>2.4296000000000002</v>
      </c>
      <c r="CP410" s="153">
        <v>4.9196</v>
      </c>
      <c r="CQ410" s="153">
        <v>-4.8437000000000001</v>
      </c>
      <c r="CR410" s="153" t="s">
        <v>7469</v>
      </c>
      <c r="CS410" s="153">
        <v>-8.2379999999999995</v>
      </c>
      <c r="CT410" s="153">
        <v>-0.41739999999999999</v>
      </c>
      <c r="CU410" s="153">
        <v>-0.2505</v>
      </c>
      <c r="CV410" s="153" t="s">
        <v>7469</v>
      </c>
      <c r="CW410" s="153" t="s">
        <v>7469</v>
      </c>
      <c r="CX410" s="153" t="s">
        <v>7469</v>
      </c>
      <c r="CY410" s="153">
        <v>2.9699</v>
      </c>
      <c r="CZ410" s="153">
        <v>0.6583</v>
      </c>
      <c r="DA410" s="153">
        <v>-0.1246</v>
      </c>
      <c r="DB410" s="153" t="s">
        <v>7469</v>
      </c>
      <c r="DC410" s="153">
        <v>3.6568000000000001</v>
      </c>
      <c r="DD410" s="153">
        <v>1.4662999999999999</v>
      </c>
      <c r="DE410" s="153">
        <v>-5.8998999999999997</v>
      </c>
      <c r="DF410" s="153" t="s">
        <v>7469</v>
      </c>
      <c r="DG410" s="153">
        <v>-9.2051999999999996</v>
      </c>
      <c r="DH410" s="153">
        <v>-6.9400000000000003E-2</v>
      </c>
      <c r="DI410" s="153" t="s">
        <v>7469</v>
      </c>
      <c r="DJ410" s="153" t="s">
        <v>7469</v>
      </c>
      <c r="DK410" s="153">
        <v>-0.4667</v>
      </c>
      <c r="DL410" s="153">
        <v>-1.3471</v>
      </c>
      <c r="DM410" s="153">
        <v>0.46850000000000003</v>
      </c>
      <c r="DN410" s="153">
        <v>-41.873199999999997</v>
      </c>
      <c r="DO410" s="153">
        <v>-43.953600000000002</v>
      </c>
      <c r="DP410" s="153">
        <v>-0.80920000000000003</v>
      </c>
      <c r="DQ410" s="153">
        <v>3.0139</v>
      </c>
      <c r="DR410" s="153" t="s">
        <v>7469</v>
      </c>
      <c r="DS410" s="153">
        <v>3.4799999999999998E-2</v>
      </c>
      <c r="DT410" s="153">
        <v>-32.463099999999997</v>
      </c>
      <c r="DU410" s="153">
        <v>-0.23130000000000001</v>
      </c>
      <c r="DV410" s="153" t="s">
        <v>7469</v>
      </c>
      <c r="DW410" s="153" t="s">
        <v>7469</v>
      </c>
      <c r="DX410" s="153">
        <v>1.4226000000000001</v>
      </c>
      <c r="DY410" s="153">
        <v>-0.30919999999999997</v>
      </c>
      <c r="DZ410" s="153">
        <v>-2.0626000000000002</v>
      </c>
      <c r="EA410" s="153">
        <v>-3.2761999999999998</v>
      </c>
      <c r="EB410" s="153">
        <v>0.55210000000000004</v>
      </c>
      <c r="EC410" s="153">
        <v>1.238</v>
      </c>
      <c r="ED410" s="153">
        <v>1.6930000000000001</v>
      </c>
      <c r="EE410" s="153" t="s">
        <v>7469</v>
      </c>
      <c r="EF410" s="153">
        <v>5.9558</v>
      </c>
      <c r="EG410" s="153">
        <v>0.64680000000000004</v>
      </c>
      <c r="EH410" s="153" t="s">
        <v>7469</v>
      </c>
      <c r="EI410" s="153">
        <v>1.2156</v>
      </c>
      <c r="EJ410" s="153" t="s">
        <v>7469</v>
      </c>
      <c r="EK410" s="153" t="s">
        <v>7469</v>
      </c>
      <c r="EL410" s="153">
        <v>-2.7747999999999999</v>
      </c>
      <c r="EM410" s="153">
        <v>-16.830100000000002</v>
      </c>
      <c r="EN410" s="153" t="s">
        <v>7469</v>
      </c>
    </row>
    <row r="411" spans="3:144">
      <c r="C411" s="120"/>
      <c r="D411" s="103"/>
      <c r="E411" s="120" t="s">
        <v>7693</v>
      </c>
      <c r="F411" s="126" t="s">
        <v>7423</v>
      </c>
      <c r="G411" s="151" t="s">
        <v>8090</v>
      </c>
      <c r="H411" s="152" t="s">
        <v>8097</v>
      </c>
      <c r="I411" s="153">
        <v>52.17</v>
      </c>
      <c r="J411" s="153">
        <v>-13.084</v>
      </c>
      <c r="K411" s="153">
        <v>221.3</v>
      </c>
      <c r="L411" s="153">
        <v>-5.5129999999999999</v>
      </c>
      <c r="M411" s="153" t="s">
        <v>7469</v>
      </c>
      <c r="N411" s="153">
        <v>302</v>
      </c>
      <c r="O411" s="153">
        <v>519</v>
      </c>
      <c r="P411" s="153">
        <v>-3.8220000000000001</v>
      </c>
      <c r="Q411" s="153">
        <v>-2.3603999999999998</v>
      </c>
      <c r="R411" s="153">
        <v>51</v>
      </c>
      <c r="S411" s="153">
        <v>-0.29870000000000002</v>
      </c>
      <c r="T411" s="153" t="s">
        <v>7469</v>
      </c>
      <c r="U411" s="153" t="s">
        <v>7469</v>
      </c>
      <c r="V411" s="153">
        <v>-7.6689999999999996</v>
      </c>
      <c r="W411" s="153">
        <v>-6.1401000000000003</v>
      </c>
      <c r="X411" s="153">
        <v>265.5</v>
      </c>
      <c r="Y411" s="153">
        <v>0.1145</v>
      </c>
      <c r="Z411" s="153">
        <v>3.6019000000000001</v>
      </c>
      <c r="AA411" s="153">
        <v>-7.0548999999999999</v>
      </c>
      <c r="AB411" s="153" t="s">
        <v>7469</v>
      </c>
      <c r="AC411" s="153">
        <v>-1.2609999999999999</v>
      </c>
      <c r="AD411" s="153">
        <v>-0.99070000000000003</v>
      </c>
      <c r="AE411" s="153">
        <v>-0.22420000000000001</v>
      </c>
      <c r="AF411" s="153">
        <v>8.3111999999999995</v>
      </c>
      <c r="AG411" s="153">
        <v>3.0480999999999998</v>
      </c>
      <c r="AH411" s="153">
        <v>0.1298</v>
      </c>
      <c r="AI411" s="153">
        <v>2.8481000000000001</v>
      </c>
      <c r="AJ411" s="153">
        <v>-23.236000000000001</v>
      </c>
      <c r="AK411" s="153" t="s">
        <v>7469</v>
      </c>
      <c r="AL411" s="153">
        <v>-8.5599999999999996E-2</v>
      </c>
      <c r="AM411" s="153" t="s">
        <v>7469</v>
      </c>
      <c r="AN411" s="153">
        <v>-35.956800000000001</v>
      </c>
      <c r="AO411" s="153">
        <v>-0.52049999999999996</v>
      </c>
      <c r="AP411" s="153">
        <v>2.1263999999999998</v>
      </c>
      <c r="AQ411" s="153">
        <v>-0.78669999999999995</v>
      </c>
      <c r="AR411" s="153">
        <v>-39.268000000000001</v>
      </c>
      <c r="AS411" s="153">
        <v>-0.2535</v>
      </c>
      <c r="AT411" s="153">
        <v>6.9900000000000004E-2</v>
      </c>
      <c r="AU411" s="153">
        <v>1.1647000000000001</v>
      </c>
      <c r="AV411" s="153">
        <v>-1.7754000000000001</v>
      </c>
      <c r="AW411" s="153" t="s">
        <v>7469</v>
      </c>
      <c r="AX411" s="153" t="s">
        <v>7469</v>
      </c>
      <c r="AY411" s="153" t="s">
        <v>7469</v>
      </c>
      <c r="AZ411" s="153">
        <v>7.3766999999999996</v>
      </c>
      <c r="BA411" s="153" t="s">
        <v>7469</v>
      </c>
      <c r="BB411" s="153" t="s">
        <v>7469</v>
      </c>
      <c r="BC411" s="153" t="s">
        <v>7469</v>
      </c>
      <c r="BD411" s="153" t="s">
        <v>7469</v>
      </c>
      <c r="BE411" s="153">
        <v>-0.12559999999999999</v>
      </c>
      <c r="BF411" s="153">
        <v>0.104</v>
      </c>
      <c r="BG411" s="153">
        <v>-67.373999999999995</v>
      </c>
      <c r="BH411" s="153" t="s">
        <v>7469</v>
      </c>
      <c r="BI411" s="153">
        <v>4.5430000000000001</v>
      </c>
      <c r="BJ411" s="153">
        <v>0.42570000000000002</v>
      </c>
      <c r="BK411" s="153" t="s">
        <v>7469</v>
      </c>
      <c r="BL411" s="153">
        <v>-15.2271</v>
      </c>
      <c r="BM411" s="153">
        <v>6.7199999999999996E-2</v>
      </c>
      <c r="BN411" s="153">
        <v>-15.37</v>
      </c>
      <c r="BO411" s="153">
        <v>-1.2582</v>
      </c>
      <c r="BP411" s="153" t="s">
        <v>7469</v>
      </c>
      <c r="BQ411" s="153">
        <v>0.84660000000000002</v>
      </c>
      <c r="BR411" s="153" t="s">
        <v>7469</v>
      </c>
      <c r="BS411" s="153">
        <v>-12.958</v>
      </c>
      <c r="BT411" s="153" t="s">
        <v>7469</v>
      </c>
      <c r="BU411" s="153">
        <v>0.89910000000000001</v>
      </c>
      <c r="BV411" s="153" t="s">
        <v>7469</v>
      </c>
      <c r="BW411" s="153" t="s">
        <v>7469</v>
      </c>
      <c r="BX411" s="153">
        <v>0.11020000000000001</v>
      </c>
      <c r="BY411" s="153" t="s">
        <v>7469</v>
      </c>
      <c r="BZ411" s="153" t="s">
        <v>7469</v>
      </c>
      <c r="CA411" s="153">
        <v>-40.264000000000003</v>
      </c>
      <c r="CB411" s="153">
        <v>0.86719999999999997</v>
      </c>
      <c r="CC411" s="153">
        <v>-0.85250000000000004</v>
      </c>
      <c r="CD411" s="153">
        <v>0.4017</v>
      </c>
      <c r="CE411" s="153">
        <v>-0.85199999999999998</v>
      </c>
      <c r="CF411" s="153" t="s">
        <v>7469</v>
      </c>
      <c r="CG411" s="153" t="s">
        <v>7469</v>
      </c>
      <c r="CH411" s="153">
        <v>0.24709999999999999</v>
      </c>
      <c r="CI411" s="153">
        <v>-29.5501</v>
      </c>
      <c r="CJ411" s="153" t="s">
        <v>7469</v>
      </c>
      <c r="CK411" s="153">
        <v>-1.1274999999999999</v>
      </c>
      <c r="CL411" s="153" t="s">
        <v>7469</v>
      </c>
      <c r="CM411" s="153" t="s">
        <v>7469</v>
      </c>
      <c r="CN411" s="153" t="s">
        <v>7469</v>
      </c>
      <c r="CO411" s="153">
        <v>1.8959999999999999</v>
      </c>
      <c r="CP411" s="153">
        <v>8.9819999999999993</v>
      </c>
      <c r="CQ411" s="153" t="s">
        <v>7469</v>
      </c>
      <c r="CR411" s="153" t="s">
        <v>7469</v>
      </c>
      <c r="CS411" s="153">
        <v>-5.625</v>
      </c>
      <c r="CT411" s="153">
        <v>-0.69579999999999997</v>
      </c>
      <c r="CU411" s="153">
        <v>0.1293</v>
      </c>
      <c r="CV411" s="153" t="s">
        <v>7469</v>
      </c>
      <c r="CW411" s="153" t="s">
        <v>7469</v>
      </c>
      <c r="CX411" s="153" t="s">
        <v>7469</v>
      </c>
      <c r="CY411" s="153">
        <v>5.5049000000000001</v>
      </c>
      <c r="CZ411" s="153">
        <v>1.2383</v>
      </c>
      <c r="DA411" s="153">
        <v>0.44529999999999997</v>
      </c>
      <c r="DB411" s="153" t="s">
        <v>7469</v>
      </c>
      <c r="DC411" s="153">
        <v>4.3295000000000003</v>
      </c>
      <c r="DD411" s="153">
        <v>-0.58399999999999996</v>
      </c>
      <c r="DE411" s="153" t="s">
        <v>7469</v>
      </c>
      <c r="DF411" s="153" t="s">
        <v>7469</v>
      </c>
      <c r="DG411" s="153">
        <v>-13.9556</v>
      </c>
      <c r="DH411" s="153">
        <v>-4.9500000000000002E-2</v>
      </c>
      <c r="DI411" s="153" t="s">
        <v>7469</v>
      </c>
      <c r="DJ411" s="153" t="s">
        <v>7469</v>
      </c>
      <c r="DK411" s="153">
        <v>-0.1072</v>
      </c>
      <c r="DL411" s="153" t="s">
        <v>7469</v>
      </c>
      <c r="DM411" s="153">
        <v>0.20419999999999999</v>
      </c>
      <c r="DN411" s="153">
        <v>-129.47819999999999</v>
      </c>
      <c r="DO411" s="153">
        <v>-33.966299999999997</v>
      </c>
      <c r="DP411" s="153">
        <v>-3.1322999999999999</v>
      </c>
      <c r="DQ411" s="153">
        <v>2.2208999999999999</v>
      </c>
      <c r="DR411" s="153" t="s">
        <v>7469</v>
      </c>
      <c r="DS411" s="153">
        <v>0.47099999999999997</v>
      </c>
      <c r="DT411" s="153">
        <v>-17.9222</v>
      </c>
      <c r="DU411" s="153">
        <v>1.4581</v>
      </c>
      <c r="DV411" s="153" t="s">
        <v>7469</v>
      </c>
      <c r="DW411" s="153" t="s">
        <v>7469</v>
      </c>
      <c r="DX411" s="153">
        <v>-1.411</v>
      </c>
      <c r="DY411" s="153">
        <v>-0.42399999999999999</v>
      </c>
      <c r="DZ411" s="153">
        <v>-0.5615</v>
      </c>
      <c r="EA411" s="153">
        <v>0.57509999999999994</v>
      </c>
      <c r="EB411" s="153">
        <v>0.49259999999999998</v>
      </c>
      <c r="EC411" s="153">
        <v>6.3597000000000001</v>
      </c>
      <c r="ED411" s="153">
        <v>0.77380000000000004</v>
      </c>
      <c r="EE411" s="153">
        <v>-181.06200000000001</v>
      </c>
      <c r="EF411" s="153">
        <v>1.6714</v>
      </c>
      <c r="EG411" s="153">
        <v>-1.0306999999999999</v>
      </c>
      <c r="EH411" s="153" t="s">
        <v>7469</v>
      </c>
      <c r="EI411" s="153">
        <v>1.0217000000000001</v>
      </c>
      <c r="EJ411" s="153" t="s">
        <v>7469</v>
      </c>
      <c r="EK411" s="153" t="s">
        <v>7469</v>
      </c>
      <c r="EL411" s="153">
        <v>-4.7243000000000004</v>
      </c>
      <c r="EM411" s="153">
        <v>-0.80120000000000002</v>
      </c>
      <c r="EN411" s="153" t="s">
        <v>7469</v>
      </c>
    </row>
    <row r="412" spans="3:144">
      <c r="C412" s="120"/>
      <c r="D412" s="103"/>
      <c r="E412" s="120" t="s">
        <v>8099</v>
      </c>
      <c r="F412" s="126" t="s">
        <v>7423</v>
      </c>
      <c r="G412" s="151" t="s">
        <v>8090</v>
      </c>
      <c r="H412" s="152" t="s">
        <v>8097</v>
      </c>
      <c r="I412" s="153">
        <v>52.17</v>
      </c>
      <c r="J412" s="153">
        <v>-13.084</v>
      </c>
      <c r="K412" s="153">
        <v>221.3</v>
      </c>
      <c r="L412" s="153">
        <v>-5.5129999999999999</v>
      </c>
      <c r="M412" s="153" t="s">
        <v>7469</v>
      </c>
      <c r="N412" s="153">
        <v>302</v>
      </c>
      <c r="O412" s="153">
        <v>519</v>
      </c>
      <c r="P412" s="153">
        <v>-3.8220000000000001</v>
      </c>
      <c r="Q412" s="153">
        <v>-2.3603999999999998</v>
      </c>
      <c r="R412" s="153">
        <v>51</v>
      </c>
      <c r="S412" s="153">
        <v>-0.29870000000000002</v>
      </c>
      <c r="T412" s="153" t="s">
        <v>7469</v>
      </c>
      <c r="U412" s="153" t="s">
        <v>7469</v>
      </c>
      <c r="V412" s="153">
        <v>-7.6689999999999996</v>
      </c>
      <c r="W412" s="153">
        <v>-6.1401000000000003</v>
      </c>
      <c r="X412" s="153">
        <v>265.5</v>
      </c>
      <c r="Y412" s="153">
        <v>0.1145</v>
      </c>
      <c r="Z412" s="153">
        <v>3.6019000000000001</v>
      </c>
      <c r="AA412" s="153">
        <v>-7.0548999999999999</v>
      </c>
      <c r="AB412" s="153" t="s">
        <v>7469</v>
      </c>
      <c r="AC412" s="153">
        <v>-1.2609999999999999</v>
      </c>
      <c r="AD412" s="153">
        <v>-0.99070000000000003</v>
      </c>
      <c r="AE412" s="153">
        <v>-0.22420000000000001</v>
      </c>
      <c r="AF412" s="153">
        <v>8.3111999999999995</v>
      </c>
      <c r="AG412" s="153">
        <v>3.0480999999999998</v>
      </c>
      <c r="AH412" s="153">
        <v>0.1298</v>
      </c>
      <c r="AI412" s="153">
        <v>2.8481000000000001</v>
      </c>
      <c r="AJ412" s="153">
        <v>-23.236000000000001</v>
      </c>
      <c r="AK412" s="153" t="s">
        <v>7469</v>
      </c>
      <c r="AL412" s="153">
        <v>-8.5599999999999996E-2</v>
      </c>
      <c r="AM412" s="153" t="s">
        <v>7469</v>
      </c>
      <c r="AN412" s="153">
        <v>-35.956800000000001</v>
      </c>
      <c r="AO412" s="153">
        <v>-0.52049999999999996</v>
      </c>
      <c r="AP412" s="153">
        <v>2.1263999999999998</v>
      </c>
      <c r="AQ412" s="153">
        <v>-0.78669999999999995</v>
      </c>
      <c r="AR412" s="153">
        <v>-39.268000000000001</v>
      </c>
      <c r="AS412" s="153">
        <v>-0.2535</v>
      </c>
      <c r="AT412" s="153">
        <v>6.9900000000000004E-2</v>
      </c>
      <c r="AU412" s="153">
        <v>1.1647000000000001</v>
      </c>
      <c r="AV412" s="153">
        <v>-1.7754000000000001</v>
      </c>
      <c r="AW412" s="153" t="s">
        <v>7469</v>
      </c>
      <c r="AX412" s="153" t="s">
        <v>7469</v>
      </c>
      <c r="AY412" s="153" t="s">
        <v>7469</v>
      </c>
      <c r="AZ412" s="153">
        <v>7.3766999999999996</v>
      </c>
      <c r="BA412" s="153" t="s">
        <v>7469</v>
      </c>
      <c r="BB412" s="153" t="s">
        <v>7469</v>
      </c>
      <c r="BC412" s="153" t="s">
        <v>7469</v>
      </c>
      <c r="BD412" s="153" t="s">
        <v>7469</v>
      </c>
      <c r="BE412" s="153">
        <v>-0.12559999999999999</v>
      </c>
      <c r="BF412" s="153">
        <v>0.104</v>
      </c>
      <c r="BG412" s="153">
        <v>-67.373999999999995</v>
      </c>
      <c r="BH412" s="153" t="s">
        <v>7469</v>
      </c>
      <c r="BI412" s="153">
        <v>4.5430000000000001</v>
      </c>
      <c r="BJ412" s="153">
        <v>0.42570000000000002</v>
      </c>
      <c r="BK412" s="153" t="s">
        <v>7469</v>
      </c>
      <c r="BL412" s="153">
        <v>-15.2271</v>
      </c>
      <c r="BM412" s="153">
        <v>6.7199999999999996E-2</v>
      </c>
      <c r="BN412" s="153">
        <v>-15.37</v>
      </c>
      <c r="BO412" s="153">
        <v>-1.2582</v>
      </c>
      <c r="BP412" s="153" t="s">
        <v>7469</v>
      </c>
      <c r="BQ412" s="153">
        <v>0.84660000000000002</v>
      </c>
      <c r="BR412" s="153" t="s">
        <v>7469</v>
      </c>
      <c r="BS412" s="153">
        <v>-12.958</v>
      </c>
      <c r="BT412" s="153" t="s">
        <v>7469</v>
      </c>
      <c r="BU412" s="153">
        <v>0.89910000000000001</v>
      </c>
      <c r="BV412" s="153" t="s">
        <v>7469</v>
      </c>
      <c r="BW412" s="153" t="s">
        <v>7469</v>
      </c>
      <c r="BX412" s="153">
        <v>0.11020000000000001</v>
      </c>
      <c r="BY412" s="153" t="s">
        <v>7469</v>
      </c>
      <c r="BZ412" s="153" t="s">
        <v>7469</v>
      </c>
      <c r="CA412" s="153">
        <v>-40.264000000000003</v>
      </c>
      <c r="CB412" s="153">
        <v>0.86719999999999997</v>
      </c>
      <c r="CC412" s="153">
        <v>-0.85250000000000004</v>
      </c>
      <c r="CD412" s="153">
        <v>0.4017</v>
      </c>
      <c r="CE412" s="153">
        <v>-0.85199999999999998</v>
      </c>
      <c r="CF412" s="153" t="s">
        <v>7469</v>
      </c>
      <c r="CG412" s="153" t="s">
        <v>7469</v>
      </c>
      <c r="CH412" s="153">
        <v>0.24709999999999999</v>
      </c>
      <c r="CI412" s="153">
        <v>-29.5501</v>
      </c>
      <c r="CJ412" s="153" t="s">
        <v>7469</v>
      </c>
      <c r="CK412" s="153" t="s">
        <v>7469</v>
      </c>
      <c r="CL412" s="153" t="s">
        <v>7469</v>
      </c>
      <c r="CM412" s="153" t="s">
        <v>7469</v>
      </c>
      <c r="CN412" s="153" t="s">
        <v>7469</v>
      </c>
      <c r="CO412" s="153">
        <v>1.8959999999999999</v>
      </c>
      <c r="CP412" s="153">
        <v>8.9819999999999993</v>
      </c>
      <c r="CQ412" s="153" t="s">
        <v>7469</v>
      </c>
      <c r="CR412" s="153" t="s">
        <v>7469</v>
      </c>
      <c r="CS412" s="153">
        <v>-5.625</v>
      </c>
      <c r="CT412" s="153">
        <v>-0.69579999999999997</v>
      </c>
      <c r="CU412" s="153">
        <v>0.1293</v>
      </c>
      <c r="CV412" s="153" t="s">
        <v>7469</v>
      </c>
      <c r="CW412" s="153" t="s">
        <v>7469</v>
      </c>
      <c r="CX412" s="153" t="s">
        <v>7469</v>
      </c>
      <c r="CY412" s="153">
        <v>5.5049000000000001</v>
      </c>
      <c r="CZ412" s="153">
        <v>1.2383</v>
      </c>
      <c r="DA412" s="153">
        <v>0.44529999999999997</v>
      </c>
      <c r="DB412" s="153" t="s">
        <v>7469</v>
      </c>
      <c r="DC412" s="153">
        <v>4.3295000000000003</v>
      </c>
      <c r="DD412" s="153">
        <v>-0.58399999999999996</v>
      </c>
      <c r="DE412" s="153" t="s">
        <v>7469</v>
      </c>
      <c r="DF412" s="153" t="s">
        <v>7469</v>
      </c>
      <c r="DG412" s="153">
        <v>-13.9556</v>
      </c>
      <c r="DH412" s="153">
        <v>-4.9500000000000002E-2</v>
      </c>
      <c r="DI412" s="153" t="s">
        <v>7469</v>
      </c>
      <c r="DJ412" s="153" t="s">
        <v>7469</v>
      </c>
      <c r="DK412" s="153">
        <v>-0.1072</v>
      </c>
      <c r="DL412" s="153" t="s">
        <v>7469</v>
      </c>
      <c r="DM412" s="153">
        <v>0.20419999999999999</v>
      </c>
      <c r="DN412" s="153">
        <v>-129.47819999999999</v>
      </c>
      <c r="DO412" s="153">
        <v>-33.966299999999997</v>
      </c>
      <c r="DP412" s="153">
        <v>-3.1322999999999999</v>
      </c>
      <c r="DQ412" s="153">
        <v>2.2208999999999999</v>
      </c>
      <c r="DR412" s="153" t="s">
        <v>7469</v>
      </c>
      <c r="DS412" s="153">
        <v>0.47099999999999997</v>
      </c>
      <c r="DT412" s="153">
        <v>-17.9222</v>
      </c>
      <c r="DU412" s="153">
        <v>1.4581</v>
      </c>
      <c r="DV412" s="153" t="s">
        <v>7469</v>
      </c>
      <c r="DW412" s="153" t="s">
        <v>7469</v>
      </c>
      <c r="DX412" s="153">
        <v>-1.411</v>
      </c>
      <c r="DY412" s="153">
        <v>-0.42399999999999999</v>
      </c>
      <c r="DZ412" s="153">
        <v>-0.5615</v>
      </c>
      <c r="EA412" s="153">
        <v>0.57509999999999994</v>
      </c>
      <c r="EB412" s="153">
        <v>0.49259999999999998</v>
      </c>
      <c r="EC412" s="153">
        <v>6.3597000000000001</v>
      </c>
      <c r="ED412" s="153">
        <v>0.77380000000000004</v>
      </c>
      <c r="EE412" s="153">
        <v>-181.06200000000001</v>
      </c>
      <c r="EF412" s="153">
        <v>1.6714</v>
      </c>
      <c r="EG412" s="153">
        <v>-1.0306999999999999</v>
      </c>
      <c r="EH412" s="153" t="s">
        <v>7469</v>
      </c>
      <c r="EI412" s="153">
        <v>1.0217000000000001</v>
      </c>
      <c r="EJ412" s="153" t="s">
        <v>7469</v>
      </c>
      <c r="EK412" s="153" t="s">
        <v>7469</v>
      </c>
      <c r="EL412" s="153">
        <v>-4.7243000000000004</v>
      </c>
      <c r="EM412" s="153">
        <v>-0.80120000000000002</v>
      </c>
      <c r="EN412" s="153" t="s">
        <v>7469</v>
      </c>
    </row>
    <row r="413" spans="3:144">
      <c r="C413" s="120"/>
      <c r="D413" s="103"/>
      <c r="E413" s="120" t="s">
        <v>8100</v>
      </c>
      <c r="F413" s="126" t="s">
        <v>7423</v>
      </c>
      <c r="G413" s="151" t="s">
        <v>8090</v>
      </c>
      <c r="H413" s="152" t="s">
        <v>8097</v>
      </c>
      <c r="I413" s="153" t="s">
        <v>7469</v>
      </c>
      <c r="J413" s="153" t="s">
        <v>7469</v>
      </c>
      <c r="K413" s="153" t="s">
        <v>7469</v>
      </c>
      <c r="L413" s="153" t="s">
        <v>7469</v>
      </c>
      <c r="M413" s="153" t="s">
        <v>7469</v>
      </c>
      <c r="N413" s="153">
        <v>261</v>
      </c>
      <c r="O413" s="153">
        <v>408</v>
      </c>
      <c r="P413" s="153" t="s">
        <v>7469</v>
      </c>
      <c r="Q413" s="153" t="s">
        <v>7469</v>
      </c>
      <c r="R413" s="153">
        <v>-177</v>
      </c>
      <c r="S413" s="153" t="s">
        <v>7469</v>
      </c>
      <c r="T413" s="153" t="s">
        <v>7469</v>
      </c>
      <c r="U413" s="153" t="s">
        <v>7469</v>
      </c>
      <c r="V413" s="153" t="s">
        <v>7469</v>
      </c>
      <c r="W413" s="153" t="s">
        <v>7469</v>
      </c>
      <c r="X413" s="153" t="s">
        <v>7469</v>
      </c>
      <c r="Y413" s="153" t="s">
        <v>7469</v>
      </c>
      <c r="Z413" s="153" t="s">
        <v>7469</v>
      </c>
      <c r="AA413" s="153" t="s">
        <v>7469</v>
      </c>
      <c r="AB413" s="153" t="s">
        <v>7469</v>
      </c>
      <c r="AC413" s="153" t="s">
        <v>7469</v>
      </c>
      <c r="AD413" s="153" t="s">
        <v>7469</v>
      </c>
      <c r="AE413" s="153">
        <v>0.2056</v>
      </c>
      <c r="AF413" s="153">
        <v>7.7785000000000002</v>
      </c>
      <c r="AG413" s="153" t="s">
        <v>7469</v>
      </c>
      <c r="AH413" s="153" t="s">
        <v>7469</v>
      </c>
      <c r="AI413" s="153" t="s">
        <v>7469</v>
      </c>
      <c r="AJ413" s="153" t="s">
        <v>7469</v>
      </c>
      <c r="AK413" s="153" t="s">
        <v>7469</v>
      </c>
      <c r="AL413" s="153" t="s">
        <v>7469</v>
      </c>
      <c r="AM413" s="153" t="s">
        <v>7469</v>
      </c>
      <c r="AN413" s="153" t="s">
        <v>7469</v>
      </c>
      <c r="AO413" s="153" t="s">
        <v>7469</v>
      </c>
      <c r="AP413" s="153">
        <v>-0.37559999999999999</v>
      </c>
      <c r="AQ413" s="153" t="s">
        <v>7469</v>
      </c>
      <c r="AR413" s="153" t="s">
        <v>7469</v>
      </c>
      <c r="AS413" s="153" t="s">
        <v>7469</v>
      </c>
      <c r="AT413" s="153" t="s">
        <v>7469</v>
      </c>
      <c r="AU413" s="153" t="s">
        <v>7469</v>
      </c>
      <c r="AV413" s="153" t="s">
        <v>7469</v>
      </c>
      <c r="AW413" s="153" t="s">
        <v>7469</v>
      </c>
      <c r="AX413" s="153" t="s">
        <v>7469</v>
      </c>
      <c r="AY413" s="153" t="s">
        <v>7469</v>
      </c>
      <c r="AZ413" s="153" t="s">
        <v>7469</v>
      </c>
      <c r="BA413" s="153" t="s">
        <v>7469</v>
      </c>
      <c r="BB413" s="153" t="s">
        <v>7469</v>
      </c>
      <c r="BC413" s="153" t="s">
        <v>7469</v>
      </c>
      <c r="BD413" s="153" t="s">
        <v>7469</v>
      </c>
      <c r="BE413" s="153" t="s">
        <v>7469</v>
      </c>
      <c r="BF413" s="153" t="s">
        <v>7469</v>
      </c>
      <c r="BG413" s="153">
        <v>-90.296000000000006</v>
      </c>
      <c r="BH413" s="153" t="s">
        <v>7469</v>
      </c>
      <c r="BI413" s="153" t="s">
        <v>7469</v>
      </c>
      <c r="BJ413" s="153">
        <v>-0.23530000000000001</v>
      </c>
      <c r="BK413" s="153" t="s">
        <v>7469</v>
      </c>
      <c r="BL413" s="153" t="s">
        <v>7469</v>
      </c>
      <c r="BM413" s="153" t="s">
        <v>7469</v>
      </c>
      <c r="BN413" s="153">
        <v>-26.356000000000002</v>
      </c>
      <c r="BO413" s="153">
        <v>-1.4565999999999999</v>
      </c>
      <c r="BP413" s="153" t="s">
        <v>7469</v>
      </c>
      <c r="BQ413" s="153" t="s">
        <v>7469</v>
      </c>
      <c r="BR413" s="153" t="s">
        <v>7469</v>
      </c>
      <c r="BS413" s="153" t="s">
        <v>7469</v>
      </c>
      <c r="BT413" s="153" t="s">
        <v>7469</v>
      </c>
      <c r="BU413" s="153" t="s">
        <v>7469</v>
      </c>
      <c r="BV413" s="153" t="s">
        <v>7469</v>
      </c>
      <c r="BW413" s="153" t="s">
        <v>7469</v>
      </c>
      <c r="BX413" s="153" t="s">
        <v>7469</v>
      </c>
      <c r="BY413" s="153" t="s">
        <v>7469</v>
      </c>
      <c r="BZ413" s="153" t="s">
        <v>7469</v>
      </c>
      <c r="CA413" s="153">
        <v>-23.882999999999999</v>
      </c>
      <c r="CB413" s="153" t="s">
        <v>7469</v>
      </c>
      <c r="CC413" s="153" t="s">
        <v>7469</v>
      </c>
      <c r="CD413" s="153" t="s">
        <v>7469</v>
      </c>
      <c r="CE413" s="153">
        <v>-0.79490000000000005</v>
      </c>
      <c r="CF413" s="153" t="s">
        <v>7469</v>
      </c>
      <c r="CG413" s="153" t="s">
        <v>7469</v>
      </c>
      <c r="CH413" s="153" t="s">
        <v>7469</v>
      </c>
      <c r="CI413" s="153" t="s">
        <v>7469</v>
      </c>
      <c r="CJ413" s="153" t="s">
        <v>7469</v>
      </c>
      <c r="CK413" s="153" t="s">
        <v>7469</v>
      </c>
      <c r="CL413" s="153" t="s">
        <v>7469</v>
      </c>
      <c r="CM413" s="153" t="s">
        <v>7469</v>
      </c>
      <c r="CN413" s="153" t="s">
        <v>7469</v>
      </c>
      <c r="CO413" s="153" t="s">
        <v>7469</v>
      </c>
      <c r="CP413" s="153" t="s">
        <v>7469</v>
      </c>
      <c r="CQ413" s="153" t="s">
        <v>7469</v>
      </c>
      <c r="CR413" s="153" t="s">
        <v>7469</v>
      </c>
      <c r="CS413" s="153" t="s">
        <v>7469</v>
      </c>
      <c r="CT413" s="153" t="s">
        <v>7469</v>
      </c>
      <c r="CU413" s="153">
        <v>-3.15E-2</v>
      </c>
      <c r="CV413" s="153" t="s">
        <v>7469</v>
      </c>
      <c r="CW413" s="153" t="s">
        <v>7469</v>
      </c>
      <c r="CX413" s="153" t="s">
        <v>7469</v>
      </c>
      <c r="CY413" s="153" t="s">
        <v>7469</v>
      </c>
      <c r="CZ413" s="153" t="s">
        <v>7469</v>
      </c>
      <c r="DA413" s="153" t="s">
        <v>7469</v>
      </c>
      <c r="DB413" s="153" t="s">
        <v>7469</v>
      </c>
      <c r="DC413" s="153" t="s">
        <v>7469</v>
      </c>
      <c r="DD413" s="153" t="s">
        <v>7469</v>
      </c>
      <c r="DE413" s="153" t="s">
        <v>7469</v>
      </c>
      <c r="DF413" s="153" t="s">
        <v>7469</v>
      </c>
      <c r="DG413" s="153" t="s">
        <v>7469</v>
      </c>
      <c r="DH413" s="153">
        <v>-4.8099999999999997E-2</v>
      </c>
      <c r="DI413" s="153" t="s">
        <v>7469</v>
      </c>
      <c r="DJ413" s="153" t="s">
        <v>7469</v>
      </c>
      <c r="DK413" s="153">
        <v>2.23E-2</v>
      </c>
      <c r="DL413" s="153" t="s">
        <v>7469</v>
      </c>
      <c r="DM413" s="153" t="s">
        <v>7469</v>
      </c>
      <c r="DN413" s="153" t="s">
        <v>7469</v>
      </c>
      <c r="DO413" s="153" t="s">
        <v>7469</v>
      </c>
      <c r="DP413" s="153" t="s">
        <v>7469</v>
      </c>
      <c r="DQ413" s="153">
        <v>1.4850000000000001</v>
      </c>
      <c r="DR413" s="153" t="s">
        <v>7469</v>
      </c>
      <c r="DS413" s="153" t="s">
        <v>7469</v>
      </c>
      <c r="DT413" s="153" t="s">
        <v>7469</v>
      </c>
      <c r="DU413" s="153" t="s">
        <v>7469</v>
      </c>
      <c r="DV413" s="153" t="s">
        <v>7469</v>
      </c>
      <c r="DW413" s="153" t="s">
        <v>7469</v>
      </c>
      <c r="DX413" s="153" t="s">
        <v>7469</v>
      </c>
      <c r="DY413" s="153" t="s">
        <v>7469</v>
      </c>
      <c r="DZ413" s="153" t="s">
        <v>7469</v>
      </c>
      <c r="EA413" s="153" t="s">
        <v>7469</v>
      </c>
      <c r="EB413" s="153" t="s">
        <v>7469</v>
      </c>
      <c r="EC413" s="153" t="s">
        <v>7469</v>
      </c>
      <c r="ED413" s="153" t="s">
        <v>7469</v>
      </c>
      <c r="EE413" s="153">
        <v>-32.786999999999999</v>
      </c>
      <c r="EF413" s="153" t="s">
        <v>7469</v>
      </c>
      <c r="EG413" s="153" t="s">
        <v>7469</v>
      </c>
      <c r="EH413" s="153" t="s">
        <v>7469</v>
      </c>
      <c r="EI413" s="153" t="s">
        <v>7469</v>
      </c>
      <c r="EJ413" s="153" t="s">
        <v>7469</v>
      </c>
      <c r="EK413" s="153" t="s">
        <v>7469</v>
      </c>
      <c r="EL413" s="153" t="s">
        <v>7469</v>
      </c>
      <c r="EM413" s="153" t="s">
        <v>7469</v>
      </c>
      <c r="EN413" s="153" t="s">
        <v>7469</v>
      </c>
    </row>
    <row r="414" spans="3:144">
      <c r="C414" s="120"/>
      <c r="D414" s="103"/>
      <c r="E414" s="120" t="s">
        <v>8101</v>
      </c>
      <c r="F414" s="126" t="s">
        <v>7423</v>
      </c>
      <c r="G414" s="151" t="s">
        <v>8090</v>
      </c>
      <c r="H414" s="152" t="s">
        <v>8097</v>
      </c>
      <c r="I414" s="153" t="s">
        <v>7469</v>
      </c>
      <c r="J414" s="153" t="s">
        <v>7469</v>
      </c>
      <c r="K414" s="153" t="s">
        <v>7469</v>
      </c>
      <c r="L414" s="153" t="s">
        <v>7469</v>
      </c>
      <c r="M414" s="153" t="s">
        <v>7469</v>
      </c>
      <c r="N414" s="153">
        <v>241</v>
      </c>
      <c r="O414" s="153">
        <v>566</v>
      </c>
      <c r="P414" s="153" t="s">
        <v>7469</v>
      </c>
      <c r="Q414" s="153" t="s">
        <v>7469</v>
      </c>
      <c r="R414" s="153">
        <v>-47</v>
      </c>
      <c r="S414" s="153" t="s">
        <v>7469</v>
      </c>
      <c r="T414" s="153" t="s">
        <v>7469</v>
      </c>
      <c r="U414" s="153" t="s">
        <v>7469</v>
      </c>
      <c r="V414" s="153" t="s">
        <v>7469</v>
      </c>
      <c r="W414" s="153" t="s">
        <v>7469</v>
      </c>
      <c r="X414" s="153" t="s">
        <v>7469</v>
      </c>
      <c r="Y414" s="153" t="s">
        <v>7469</v>
      </c>
      <c r="Z414" s="153" t="s">
        <v>7469</v>
      </c>
      <c r="AA414" s="153" t="s">
        <v>7469</v>
      </c>
      <c r="AB414" s="153" t="s">
        <v>7469</v>
      </c>
      <c r="AC414" s="153" t="s">
        <v>7469</v>
      </c>
      <c r="AD414" s="153" t="s">
        <v>7469</v>
      </c>
      <c r="AE414" s="153">
        <v>0.25990000000000002</v>
      </c>
      <c r="AF414" s="153">
        <v>8.9542000000000002</v>
      </c>
      <c r="AG414" s="153" t="s">
        <v>7469</v>
      </c>
      <c r="AH414" s="153" t="s">
        <v>7469</v>
      </c>
      <c r="AI414" s="153" t="s">
        <v>7469</v>
      </c>
      <c r="AJ414" s="153" t="s">
        <v>7469</v>
      </c>
      <c r="AK414" s="153" t="s">
        <v>7469</v>
      </c>
      <c r="AL414" s="153" t="s">
        <v>7469</v>
      </c>
      <c r="AM414" s="153" t="s">
        <v>7469</v>
      </c>
      <c r="AN414" s="153" t="s">
        <v>7469</v>
      </c>
      <c r="AO414" s="153" t="s">
        <v>7469</v>
      </c>
      <c r="AP414" s="153">
        <v>3.0383</v>
      </c>
      <c r="AQ414" s="153" t="s">
        <v>7469</v>
      </c>
      <c r="AR414" s="153" t="s">
        <v>7469</v>
      </c>
      <c r="AS414" s="153" t="s">
        <v>7469</v>
      </c>
      <c r="AT414" s="153" t="s">
        <v>7469</v>
      </c>
      <c r="AU414" s="153" t="s">
        <v>7469</v>
      </c>
      <c r="AV414" s="153" t="s">
        <v>7469</v>
      </c>
      <c r="AW414" s="153" t="s">
        <v>7469</v>
      </c>
      <c r="AX414" s="153" t="s">
        <v>7469</v>
      </c>
      <c r="AY414" s="153" t="s">
        <v>7469</v>
      </c>
      <c r="AZ414" s="153" t="s">
        <v>7469</v>
      </c>
      <c r="BA414" s="153" t="s">
        <v>7469</v>
      </c>
      <c r="BB414" s="153" t="s">
        <v>7469</v>
      </c>
      <c r="BC414" s="153" t="s">
        <v>7469</v>
      </c>
      <c r="BD414" s="153" t="s">
        <v>7469</v>
      </c>
      <c r="BE414" s="153" t="s">
        <v>7469</v>
      </c>
      <c r="BF414" s="153" t="s">
        <v>7469</v>
      </c>
      <c r="BG414" s="153">
        <v>-108.19199999999999</v>
      </c>
      <c r="BH414" s="153" t="s">
        <v>7469</v>
      </c>
      <c r="BI414" s="153" t="s">
        <v>7469</v>
      </c>
      <c r="BJ414" s="153">
        <v>-0.1275</v>
      </c>
      <c r="BK414" s="153" t="s">
        <v>7469</v>
      </c>
      <c r="BL414" s="153" t="s">
        <v>7469</v>
      </c>
      <c r="BM414" s="153" t="s">
        <v>7469</v>
      </c>
      <c r="BN414" s="153">
        <v>-32.249000000000002</v>
      </c>
      <c r="BO414" s="153" t="s">
        <v>7469</v>
      </c>
      <c r="BP414" s="153" t="s">
        <v>7469</v>
      </c>
      <c r="BQ414" s="153" t="s">
        <v>7469</v>
      </c>
      <c r="BR414" s="153" t="s">
        <v>7469</v>
      </c>
      <c r="BS414" s="153" t="s">
        <v>7469</v>
      </c>
      <c r="BT414" s="153" t="s">
        <v>7469</v>
      </c>
      <c r="BU414" s="153" t="s">
        <v>7469</v>
      </c>
      <c r="BV414" s="153" t="s">
        <v>7469</v>
      </c>
      <c r="BW414" s="153" t="s">
        <v>7469</v>
      </c>
      <c r="BX414" s="153" t="s">
        <v>7469</v>
      </c>
      <c r="BY414" s="153" t="s">
        <v>7469</v>
      </c>
      <c r="BZ414" s="153" t="s">
        <v>7469</v>
      </c>
      <c r="CA414" s="153">
        <v>-48.307000000000002</v>
      </c>
      <c r="CB414" s="153" t="s">
        <v>7469</v>
      </c>
      <c r="CC414" s="153" t="s">
        <v>7469</v>
      </c>
      <c r="CD414" s="153" t="s">
        <v>7469</v>
      </c>
      <c r="CE414" s="153" t="s">
        <v>7469</v>
      </c>
      <c r="CF414" s="153" t="s">
        <v>7469</v>
      </c>
      <c r="CG414" s="153" t="s">
        <v>7469</v>
      </c>
      <c r="CH414" s="153" t="s">
        <v>7469</v>
      </c>
      <c r="CI414" s="153" t="s">
        <v>7469</v>
      </c>
      <c r="CJ414" s="153" t="s">
        <v>7469</v>
      </c>
      <c r="CK414" s="153" t="s">
        <v>7469</v>
      </c>
      <c r="CL414" s="153" t="s">
        <v>7469</v>
      </c>
      <c r="CM414" s="153" t="s">
        <v>7469</v>
      </c>
      <c r="CN414" s="153" t="s">
        <v>7469</v>
      </c>
      <c r="CO414" s="153" t="s">
        <v>7469</v>
      </c>
      <c r="CP414" s="153" t="s">
        <v>7469</v>
      </c>
      <c r="CQ414" s="153" t="s">
        <v>7469</v>
      </c>
      <c r="CR414" s="153" t="s">
        <v>7469</v>
      </c>
      <c r="CS414" s="153" t="s">
        <v>7469</v>
      </c>
      <c r="CT414" s="153" t="s">
        <v>7469</v>
      </c>
      <c r="CU414" s="153">
        <v>3.2800000000000003E-2</v>
      </c>
      <c r="CV414" s="153" t="s">
        <v>7469</v>
      </c>
      <c r="CW414" s="153" t="s">
        <v>7469</v>
      </c>
      <c r="CX414" s="153" t="s">
        <v>7469</v>
      </c>
      <c r="CY414" s="153" t="s">
        <v>7469</v>
      </c>
      <c r="CZ414" s="153" t="s">
        <v>7469</v>
      </c>
      <c r="DA414" s="153" t="s">
        <v>7469</v>
      </c>
      <c r="DB414" s="153" t="s">
        <v>7469</v>
      </c>
      <c r="DC414" s="153" t="s">
        <v>7469</v>
      </c>
      <c r="DD414" s="153" t="s">
        <v>7469</v>
      </c>
      <c r="DE414" s="153" t="s">
        <v>7469</v>
      </c>
      <c r="DF414" s="153" t="s">
        <v>7469</v>
      </c>
      <c r="DG414" s="153" t="s">
        <v>7469</v>
      </c>
      <c r="DH414" s="153" t="s">
        <v>7469</v>
      </c>
      <c r="DI414" s="153" t="s">
        <v>7469</v>
      </c>
      <c r="DJ414" s="153" t="s">
        <v>7469</v>
      </c>
      <c r="DK414" s="153">
        <v>-0.26860000000000001</v>
      </c>
      <c r="DL414" s="153" t="s">
        <v>7469</v>
      </c>
      <c r="DM414" s="153" t="s">
        <v>7469</v>
      </c>
      <c r="DN414" s="153" t="s">
        <v>7469</v>
      </c>
      <c r="DO414" s="153" t="s">
        <v>7469</v>
      </c>
      <c r="DP414" s="153" t="s">
        <v>7469</v>
      </c>
      <c r="DQ414" s="153">
        <v>2.7536</v>
      </c>
      <c r="DR414" s="153" t="s">
        <v>7469</v>
      </c>
      <c r="DS414" s="153" t="s">
        <v>7469</v>
      </c>
      <c r="DT414" s="153" t="s">
        <v>7469</v>
      </c>
      <c r="DU414" s="153" t="s">
        <v>7469</v>
      </c>
      <c r="DV414" s="153" t="s">
        <v>7469</v>
      </c>
      <c r="DW414" s="153" t="s">
        <v>7469</v>
      </c>
      <c r="DX414" s="153" t="s">
        <v>7469</v>
      </c>
      <c r="DY414" s="153" t="s">
        <v>7469</v>
      </c>
      <c r="DZ414" s="153" t="s">
        <v>7469</v>
      </c>
      <c r="EA414" s="153" t="s">
        <v>7469</v>
      </c>
      <c r="EB414" s="153" t="s">
        <v>7469</v>
      </c>
      <c r="EC414" s="153" t="s">
        <v>7469</v>
      </c>
      <c r="ED414" s="153" t="s">
        <v>7469</v>
      </c>
      <c r="EE414" s="153">
        <v>-27.782</v>
      </c>
      <c r="EF414" s="153" t="s">
        <v>7469</v>
      </c>
      <c r="EG414" s="153" t="s">
        <v>7469</v>
      </c>
      <c r="EH414" s="153" t="s">
        <v>7469</v>
      </c>
      <c r="EI414" s="153" t="s">
        <v>7469</v>
      </c>
      <c r="EJ414" s="153" t="s">
        <v>7469</v>
      </c>
      <c r="EK414" s="153" t="s">
        <v>7469</v>
      </c>
      <c r="EL414" s="153" t="s">
        <v>7469</v>
      </c>
      <c r="EM414" s="153" t="s">
        <v>7469</v>
      </c>
      <c r="EN414" s="153" t="s">
        <v>7469</v>
      </c>
    </row>
    <row r="415" spans="3:144">
      <c r="C415" s="120"/>
      <c r="D415" s="103"/>
      <c r="E415" s="120" t="s">
        <v>8102</v>
      </c>
      <c r="F415" s="126" t="s">
        <v>7423</v>
      </c>
      <c r="G415" s="151" t="s">
        <v>8090</v>
      </c>
      <c r="H415" s="152" t="s">
        <v>8097</v>
      </c>
      <c r="I415" s="153" t="s">
        <v>7469</v>
      </c>
      <c r="J415" s="153" t="s">
        <v>7469</v>
      </c>
      <c r="K415" s="153" t="s">
        <v>7469</v>
      </c>
      <c r="L415" s="153" t="s">
        <v>7469</v>
      </c>
      <c r="M415" s="153" t="s">
        <v>7469</v>
      </c>
      <c r="N415" s="153" t="s">
        <v>7469</v>
      </c>
      <c r="O415" s="153">
        <v>390</v>
      </c>
      <c r="P415" s="153" t="s">
        <v>7469</v>
      </c>
      <c r="Q415" s="153" t="s">
        <v>7469</v>
      </c>
      <c r="R415" s="153" t="s">
        <v>7469</v>
      </c>
      <c r="S415" s="153" t="s">
        <v>7469</v>
      </c>
      <c r="T415" s="153" t="s">
        <v>7469</v>
      </c>
      <c r="U415" s="153" t="s">
        <v>7469</v>
      </c>
      <c r="V415" s="153" t="s">
        <v>7469</v>
      </c>
      <c r="W415" s="153" t="s">
        <v>7469</v>
      </c>
      <c r="X415" s="153" t="s">
        <v>7469</v>
      </c>
      <c r="Y415" s="153" t="s">
        <v>7469</v>
      </c>
      <c r="Z415" s="153" t="s">
        <v>7469</v>
      </c>
      <c r="AA415" s="153" t="s">
        <v>7469</v>
      </c>
      <c r="AB415" s="153" t="s">
        <v>7469</v>
      </c>
      <c r="AC415" s="153" t="s">
        <v>7469</v>
      </c>
      <c r="AD415" s="153" t="s">
        <v>7469</v>
      </c>
      <c r="AE415" s="153" t="s">
        <v>7469</v>
      </c>
      <c r="AF415" s="153" t="s">
        <v>7469</v>
      </c>
      <c r="AG415" s="153" t="s">
        <v>7469</v>
      </c>
      <c r="AH415" s="153" t="s">
        <v>7469</v>
      </c>
      <c r="AI415" s="153" t="s">
        <v>7469</v>
      </c>
      <c r="AJ415" s="153" t="s">
        <v>7469</v>
      </c>
      <c r="AK415" s="153" t="s">
        <v>7469</v>
      </c>
      <c r="AL415" s="153" t="s">
        <v>7469</v>
      </c>
      <c r="AM415" s="153" t="s">
        <v>7469</v>
      </c>
      <c r="AN415" s="153" t="s">
        <v>7469</v>
      </c>
      <c r="AO415" s="153" t="s">
        <v>7469</v>
      </c>
      <c r="AP415" s="153" t="s">
        <v>7469</v>
      </c>
      <c r="AQ415" s="153" t="s">
        <v>7469</v>
      </c>
      <c r="AR415" s="153" t="s">
        <v>7469</v>
      </c>
      <c r="AS415" s="153" t="s">
        <v>7469</v>
      </c>
      <c r="AT415" s="153" t="s">
        <v>7469</v>
      </c>
      <c r="AU415" s="153" t="s">
        <v>7469</v>
      </c>
      <c r="AV415" s="153" t="s">
        <v>7469</v>
      </c>
      <c r="AW415" s="153" t="s">
        <v>7469</v>
      </c>
      <c r="AX415" s="153" t="s">
        <v>7469</v>
      </c>
      <c r="AY415" s="153" t="s">
        <v>7469</v>
      </c>
      <c r="AZ415" s="153" t="s">
        <v>7469</v>
      </c>
      <c r="BA415" s="153" t="s">
        <v>7469</v>
      </c>
      <c r="BB415" s="153" t="s">
        <v>7469</v>
      </c>
      <c r="BC415" s="153" t="s">
        <v>7469</v>
      </c>
      <c r="BD415" s="153" t="s">
        <v>7469</v>
      </c>
      <c r="BE415" s="153" t="s">
        <v>7469</v>
      </c>
      <c r="BF415" s="153" t="s">
        <v>7469</v>
      </c>
      <c r="BG415" s="153" t="s">
        <v>7469</v>
      </c>
      <c r="BH415" s="153" t="s">
        <v>7469</v>
      </c>
      <c r="BI415" s="153" t="s">
        <v>7469</v>
      </c>
      <c r="BJ415" s="153" t="s">
        <v>7469</v>
      </c>
      <c r="BK415" s="153" t="s">
        <v>7469</v>
      </c>
      <c r="BL415" s="153" t="s">
        <v>7469</v>
      </c>
      <c r="BM415" s="153" t="s">
        <v>7469</v>
      </c>
      <c r="BN415" s="153">
        <v>-36.006</v>
      </c>
      <c r="BO415" s="153" t="s">
        <v>7469</v>
      </c>
      <c r="BP415" s="153" t="s">
        <v>7469</v>
      </c>
      <c r="BQ415" s="153" t="s">
        <v>7469</v>
      </c>
      <c r="BR415" s="153" t="s">
        <v>7469</v>
      </c>
      <c r="BS415" s="153" t="s">
        <v>7469</v>
      </c>
      <c r="BT415" s="153" t="s">
        <v>7469</v>
      </c>
      <c r="BU415" s="153" t="s">
        <v>7469</v>
      </c>
      <c r="BV415" s="153" t="s">
        <v>7469</v>
      </c>
      <c r="BW415" s="153" t="s">
        <v>7469</v>
      </c>
      <c r="BX415" s="153" t="s">
        <v>7469</v>
      </c>
      <c r="BY415" s="153" t="s">
        <v>7469</v>
      </c>
      <c r="BZ415" s="153" t="s">
        <v>7469</v>
      </c>
      <c r="CA415" s="153">
        <v>-56.421999999999997</v>
      </c>
      <c r="CB415" s="153" t="s">
        <v>7469</v>
      </c>
      <c r="CC415" s="153" t="s">
        <v>7469</v>
      </c>
      <c r="CD415" s="153" t="s">
        <v>7469</v>
      </c>
      <c r="CE415" s="153" t="s">
        <v>7469</v>
      </c>
      <c r="CF415" s="153" t="s">
        <v>7469</v>
      </c>
      <c r="CG415" s="153" t="s">
        <v>7469</v>
      </c>
      <c r="CH415" s="153" t="s">
        <v>7469</v>
      </c>
      <c r="CI415" s="153" t="s">
        <v>7469</v>
      </c>
      <c r="CJ415" s="153" t="s">
        <v>7469</v>
      </c>
      <c r="CK415" s="153" t="s">
        <v>7469</v>
      </c>
      <c r="CL415" s="153" t="s">
        <v>7469</v>
      </c>
      <c r="CM415" s="153" t="s">
        <v>7469</v>
      </c>
      <c r="CN415" s="153" t="s">
        <v>7469</v>
      </c>
      <c r="CO415" s="153" t="s">
        <v>7469</v>
      </c>
      <c r="CP415" s="153" t="s">
        <v>7469</v>
      </c>
      <c r="CQ415" s="153" t="s">
        <v>7469</v>
      </c>
      <c r="CR415" s="153" t="s">
        <v>7469</v>
      </c>
      <c r="CS415" s="153" t="s">
        <v>7469</v>
      </c>
      <c r="CT415" s="153" t="s">
        <v>7469</v>
      </c>
      <c r="CU415" s="153" t="s">
        <v>7469</v>
      </c>
      <c r="CV415" s="153" t="s">
        <v>7469</v>
      </c>
      <c r="CW415" s="153" t="s">
        <v>7469</v>
      </c>
      <c r="CX415" s="153" t="s">
        <v>7469</v>
      </c>
      <c r="CY415" s="153" t="s">
        <v>7469</v>
      </c>
      <c r="CZ415" s="153" t="s">
        <v>7469</v>
      </c>
      <c r="DA415" s="153" t="s">
        <v>7469</v>
      </c>
      <c r="DB415" s="153" t="s">
        <v>7469</v>
      </c>
      <c r="DC415" s="153" t="s">
        <v>7469</v>
      </c>
      <c r="DD415" s="153" t="s">
        <v>7469</v>
      </c>
      <c r="DE415" s="153" t="s">
        <v>7469</v>
      </c>
      <c r="DF415" s="153" t="s">
        <v>7469</v>
      </c>
      <c r="DG415" s="153" t="s">
        <v>7469</v>
      </c>
      <c r="DH415" s="153" t="s">
        <v>7469</v>
      </c>
      <c r="DI415" s="153" t="s">
        <v>7469</v>
      </c>
      <c r="DJ415" s="153" t="s">
        <v>7469</v>
      </c>
      <c r="DK415" s="153" t="s">
        <v>7469</v>
      </c>
      <c r="DL415" s="153" t="s">
        <v>7469</v>
      </c>
      <c r="DM415" s="153" t="s">
        <v>7469</v>
      </c>
      <c r="DN415" s="153" t="s">
        <v>7469</v>
      </c>
      <c r="DO415" s="153" t="s">
        <v>7469</v>
      </c>
      <c r="DP415" s="153" t="s">
        <v>7469</v>
      </c>
      <c r="DQ415" s="153" t="s">
        <v>7469</v>
      </c>
      <c r="DR415" s="153" t="s">
        <v>7469</v>
      </c>
      <c r="DS415" s="153" t="s">
        <v>7469</v>
      </c>
      <c r="DT415" s="153" t="s">
        <v>7469</v>
      </c>
      <c r="DU415" s="153" t="s">
        <v>7469</v>
      </c>
      <c r="DV415" s="153" t="s">
        <v>7469</v>
      </c>
      <c r="DW415" s="153" t="s">
        <v>7469</v>
      </c>
      <c r="DX415" s="153" t="s">
        <v>7469</v>
      </c>
      <c r="DY415" s="153" t="s">
        <v>7469</v>
      </c>
      <c r="DZ415" s="153" t="s">
        <v>7469</v>
      </c>
      <c r="EA415" s="153" t="s">
        <v>7469</v>
      </c>
      <c r="EB415" s="153" t="s">
        <v>7469</v>
      </c>
      <c r="EC415" s="153" t="s">
        <v>7469</v>
      </c>
      <c r="ED415" s="153" t="s">
        <v>7469</v>
      </c>
      <c r="EE415" s="153" t="s">
        <v>7469</v>
      </c>
      <c r="EF415" s="153" t="s">
        <v>7469</v>
      </c>
      <c r="EG415" s="153" t="s">
        <v>7469</v>
      </c>
      <c r="EH415" s="153" t="s">
        <v>7469</v>
      </c>
      <c r="EI415" s="153" t="s">
        <v>7469</v>
      </c>
      <c r="EJ415" s="153" t="s">
        <v>7469</v>
      </c>
      <c r="EK415" s="153" t="s">
        <v>7469</v>
      </c>
      <c r="EL415" s="153" t="s">
        <v>7469</v>
      </c>
      <c r="EM415" s="153" t="s">
        <v>7469</v>
      </c>
      <c r="EN415" s="153" t="s">
        <v>7469</v>
      </c>
    </row>
    <row r="416" spans="3:144">
      <c r="C416" s="120"/>
      <c r="D416" s="103"/>
      <c r="E416" s="120" t="s">
        <v>8103</v>
      </c>
      <c r="F416" s="126" t="s">
        <v>7423</v>
      </c>
      <c r="G416" s="151" t="s">
        <v>8090</v>
      </c>
      <c r="H416" s="152" t="s">
        <v>8097</v>
      </c>
      <c r="I416" s="153">
        <v>79.321799999999996</v>
      </c>
      <c r="J416" s="153">
        <v>-3.7170000000000001</v>
      </c>
      <c r="K416" s="153">
        <v>245.9</v>
      </c>
      <c r="L416" s="153">
        <v>-6.8849999999999998</v>
      </c>
      <c r="M416" s="153" t="s">
        <v>7469</v>
      </c>
      <c r="N416" s="153">
        <v>266</v>
      </c>
      <c r="O416" s="153">
        <v>1007</v>
      </c>
      <c r="P416" s="153">
        <v>-3.8410000000000002</v>
      </c>
      <c r="Q416" s="153">
        <v>-1.9993000000000001</v>
      </c>
      <c r="R416" s="153">
        <v>-313</v>
      </c>
      <c r="S416" s="153">
        <v>1.5983000000000001</v>
      </c>
      <c r="T416" s="153">
        <v>0.80030000000000001</v>
      </c>
      <c r="U416" s="153" t="s">
        <v>7469</v>
      </c>
      <c r="V416" s="153">
        <v>-5.2460000000000004</v>
      </c>
      <c r="W416" s="153">
        <v>2.2864</v>
      </c>
      <c r="X416" s="153">
        <v>214.9</v>
      </c>
      <c r="Y416" s="153">
        <v>-7.7200000000000005E-2</v>
      </c>
      <c r="Z416" s="153">
        <v>6.1653000000000002</v>
      </c>
      <c r="AA416" s="153">
        <v>64.276300000000006</v>
      </c>
      <c r="AB416" s="153">
        <v>4.3441999999999998</v>
      </c>
      <c r="AC416" s="153">
        <v>-1.4770000000000001</v>
      </c>
      <c r="AD416" s="153">
        <v>-0.42309999999999998</v>
      </c>
      <c r="AE416" s="153">
        <v>-0.20760000000000001</v>
      </c>
      <c r="AF416" s="153">
        <v>9.4659999999999993</v>
      </c>
      <c r="AG416" s="153">
        <v>1.9646999999999999</v>
      </c>
      <c r="AH416" s="153">
        <v>0.17610000000000001</v>
      </c>
      <c r="AI416" s="153">
        <v>8.6976999999999993</v>
      </c>
      <c r="AJ416" s="153">
        <v>-40.707999999999998</v>
      </c>
      <c r="AK416" s="153" t="s">
        <v>7469</v>
      </c>
      <c r="AL416" s="153">
        <v>1.5124</v>
      </c>
      <c r="AM416" s="153" t="s">
        <v>7469</v>
      </c>
      <c r="AN416" s="153">
        <v>58.834800000000001</v>
      </c>
      <c r="AO416" s="153">
        <v>-9.6273999999999997</v>
      </c>
      <c r="AP416" s="153">
        <v>6.6897000000000002</v>
      </c>
      <c r="AQ416" s="153" t="s">
        <v>7469</v>
      </c>
      <c r="AR416" s="153">
        <v>-11.849</v>
      </c>
      <c r="AS416" s="153">
        <v>6.1593999999999998</v>
      </c>
      <c r="AT416" s="153">
        <v>6.0815000000000001</v>
      </c>
      <c r="AU416" s="153">
        <v>3.3180000000000001</v>
      </c>
      <c r="AV416" s="153">
        <v>156.20750000000001</v>
      </c>
      <c r="AW416" s="153" t="s">
        <v>7469</v>
      </c>
      <c r="AX416" s="153" t="s">
        <v>7469</v>
      </c>
      <c r="AY416" s="153" t="s">
        <v>7469</v>
      </c>
      <c r="AZ416" s="153">
        <v>-83.989000000000004</v>
      </c>
      <c r="BA416" s="153">
        <v>-1.3680000000000001</v>
      </c>
      <c r="BB416" s="153" t="s">
        <v>7469</v>
      </c>
      <c r="BC416" s="153" t="s">
        <v>7469</v>
      </c>
      <c r="BD416" s="153" t="s">
        <v>7469</v>
      </c>
      <c r="BE416" s="153">
        <v>-5.91E-2</v>
      </c>
      <c r="BF416" s="153">
        <v>0.11169999999999999</v>
      </c>
      <c r="BG416" s="153" t="s">
        <v>7469</v>
      </c>
      <c r="BH416" s="153" t="s">
        <v>7469</v>
      </c>
      <c r="BI416" s="153">
        <v>7.1219999999999999</v>
      </c>
      <c r="BJ416" s="153">
        <v>2.0699000000000001</v>
      </c>
      <c r="BK416" s="153" t="s">
        <v>7469</v>
      </c>
      <c r="BL416" s="153">
        <v>18.554099999999998</v>
      </c>
      <c r="BM416" s="153">
        <v>4.7915999999999999</v>
      </c>
      <c r="BN416" s="153">
        <v>-14.211</v>
      </c>
      <c r="BO416" s="153">
        <v>-1.7378</v>
      </c>
      <c r="BP416" s="153" t="s">
        <v>7469</v>
      </c>
      <c r="BQ416" s="153">
        <v>0.1016</v>
      </c>
      <c r="BR416" s="153" t="s">
        <v>7469</v>
      </c>
      <c r="BS416" s="153">
        <v>-12.867000000000001</v>
      </c>
      <c r="BT416" s="153" t="s">
        <v>7469</v>
      </c>
      <c r="BU416" s="153">
        <v>6.8715999999999999</v>
      </c>
      <c r="BV416" s="153" t="s">
        <v>7469</v>
      </c>
      <c r="BW416" s="153" t="s">
        <v>7469</v>
      </c>
      <c r="BX416" s="153">
        <v>6.0359999999999996</v>
      </c>
      <c r="BY416" s="153" t="s">
        <v>7469</v>
      </c>
      <c r="BZ416" s="153">
        <v>-16.376999999999999</v>
      </c>
      <c r="CA416" s="153">
        <v>-15.803000000000001</v>
      </c>
      <c r="CB416" s="153">
        <v>3.6730999999999998</v>
      </c>
      <c r="CC416" s="153">
        <v>-1.2104999999999999</v>
      </c>
      <c r="CD416" s="153">
        <v>2.0547</v>
      </c>
      <c r="CE416" s="153">
        <v>-0.65569999999999995</v>
      </c>
      <c r="CF416" s="153" t="s">
        <v>7469</v>
      </c>
      <c r="CG416" s="153" t="s">
        <v>7469</v>
      </c>
      <c r="CH416" s="153">
        <v>6.4999999999999997E-3</v>
      </c>
      <c r="CI416" s="153">
        <v>77.035200000000003</v>
      </c>
      <c r="CJ416" s="153" t="s">
        <v>7469</v>
      </c>
      <c r="CK416" s="153" t="s">
        <v>7469</v>
      </c>
      <c r="CL416" s="153" t="s">
        <v>7469</v>
      </c>
      <c r="CM416" s="153" t="s">
        <v>7469</v>
      </c>
      <c r="CN416" s="153" t="s">
        <v>7469</v>
      </c>
      <c r="CO416" s="153">
        <v>2.3471000000000002</v>
      </c>
      <c r="CP416" s="153">
        <v>6.1516000000000002</v>
      </c>
      <c r="CQ416" s="153">
        <v>-3.3496999999999999</v>
      </c>
      <c r="CR416" s="153" t="s">
        <v>7469</v>
      </c>
      <c r="CS416" s="153">
        <v>-5.9589999999999996</v>
      </c>
      <c r="CT416" s="153">
        <v>-0.30399999999999999</v>
      </c>
      <c r="CU416" s="153">
        <v>-3.15E-2</v>
      </c>
      <c r="CV416" s="153" t="s">
        <v>7469</v>
      </c>
      <c r="CW416" s="153" t="s">
        <v>7469</v>
      </c>
      <c r="CX416" s="153" t="s">
        <v>7469</v>
      </c>
      <c r="CY416" s="153">
        <v>7.6656000000000004</v>
      </c>
      <c r="CZ416" s="153">
        <v>1.8427</v>
      </c>
      <c r="DA416" s="153">
        <v>0.70709999999999995</v>
      </c>
      <c r="DB416" s="153" t="s">
        <v>7469</v>
      </c>
      <c r="DC416" s="153">
        <v>16.770900000000001</v>
      </c>
      <c r="DD416" s="153">
        <v>0.87829999999999997</v>
      </c>
      <c r="DE416" s="153">
        <v>-6.9158999999999997</v>
      </c>
      <c r="DF416" s="153" t="s">
        <v>7469</v>
      </c>
      <c r="DG416" s="153">
        <v>36.731099999999998</v>
      </c>
      <c r="DH416" s="153">
        <v>-0.28039999999999998</v>
      </c>
      <c r="DI416" s="153" t="s">
        <v>7469</v>
      </c>
      <c r="DJ416" s="153" t="s">
        <v>7469</v>
      </c>
      <c r="DK416" s="153">
        <v>0.50080000000000002</v>
      </c>
      <c r="DL416" s="153">
        <v>3.4739</v>
      </c>
      <c r="DM416" s="153">
        <v>1.3134999999999999</v>
      </c>
      <c r="DN416" s="153">
        <v>-24.440200000000001</v>
      </c>
      <c r="DO416" s="153">
        <v>-85.245999999999995</v>
      </c>
      <c r="DP416" s="153">
        <v>1.2075</v>
      </c>
      <c r="DQ416" s="153">
        <v>9.4128000000000007</v>
      </c>
      <c r="DR416" s="153" t="s">
        <v>7469</v>
      </c>
      <c r="DS416" s="153">
        <v>-0.24379999999999999</v>
      </c>
      <c r="DT416" s="153">
        <v>43.630899999999997</v>
      </c>
      <c r="DU416" s="153">
        <v>5.6249000000000002</v>
      </c>
      <c r="DV416" s="153" t="s">
        <v>7469</v>
      </c>
      <c r="DW416" s="153" t="s">
        <v>7469</v>
      </c>
      <c r="DX416" s="153">
        <v>1.9209000000000001</v>
      </c>
      <c r="DY416" s="153">
        <v>2.7067000000000001</v>
      </c>
      <c r="DZ416" s="153">
        <v>-2.0819000000000001</v>
      </c>
      <c r="EA416" s="153">
        <v>13.9832</v>
      </c>
      <c r="EB416" s="153">
        <v>1.0922000000000001</v>
      </c>
      <c r="EC416" s="153">
        <v>0.15179999999999999</v>
      </c>
      <c r="ED416" s="153">
        <v>0.85360000000000003</v>
      </c>
      <c r="EE416" s="153" t="s">
        <v>7469</v>
      </c>
      <c r="EF416" s="153">
        <v>8.2356999999999996</v>
      </c>
      <c r="EG416" s="153">
        <v>16.6785</v>
      </c>
      <c r="EH416" s="153" t="s">
        <v>7469</v>
      </c>
      <c r="EI416" s="153">
        <v>1.1664000000000001</v>
      </c>
      <c r="EJ416" s="153" t="s">
        <v>7469</v>
      </c>
      <c r="EK416" s="153" t="s">
        <v>7469</v>
      </c>
      <c r="EL416" s="153">
        <v>-2.0706000000000002</v>
      </c>
      <c r="EM416" s="153">
        <v>16.9316</v>
      </c>
      <c r="EN416" s="153" t="s">
        <v>7469</v>
      </c>
    </row>
    <row r="417" spans="3:144">
      <c r="C417" s="120"/>
      <c r="D417" s="103"/>
      <c r="E417" s="120" t="s">
        <v>8144</v>
      </c>
      <c r="F417" s="126" t="s">
        <v>8166</v>
      </c>
      <c r="G417" s="151" t="s">
        <v>7699</v>
      </c>
      <c r="H417" s="152" t="s">
        <v>8146</v>
      </c>
      <c r="I417" s="153" t="s">
        <v>7469</v>
      </c>
      <c r="J417" s="153">
        <v>-23.85</v>
      </c>
      <c r="K417" s="153">
        <v>1035.0360000000001</v>
      </c>
      <c r="L417" s="153" t="s">
        <v>7469</v>
      </c>
      <c r="M417" s="153">
        <v>-4.37</v>
      </c>
      <c r="N417" s="153">
        <v>1722.8</v>
      </c>
      <c r="O417" s="153">
        <v>3684.364</v>
      </c>
      <c r="P417" s="153">
        <v>-15.367000000000001</v>
      </c>
      <c r="Q417" s="153">
        <v>-4.2</v>
      </c>
      <c r="R417" s="153">
        <v>-109.8</v>
      </c>
      <c r="S417" s="153" t="s">
        <v>7469</v>
      </c>
      <c r="T417" s="153">
        <v>-0.39800000000000002</v>
      </c>
      <c r="U417" s="153">
        <v>-1.74</v>
      </c>
      <c r="V417" s="153">
        <v>9.7149999999999999</v>
      </c>
      <c r="W417" s="153">
        <v>-40.270000000000003</v>
      </c>
      <c r="X417" s="153">
        <v>1179.3130000000001</v>
      </c>
      <c r="Y417" s="153" t="s">
        <v>7469</v>
      </c>
      <c r="Z417" s="153" t="s">
        <v>7469</v>
      </c>
      <c r="AA417" s="153">
        <v>56.036000000000001</v>
      </c>
      <c r="AB417" s="153">
        <v>0.73799999999999999</v>
      </c>
      <c r="AC417" s="153" t="s">
        <v>7469</v>
      </c>
      <c r="AD417" s="153" t="s">
        <v>7469</v>
      </c>
      <c r="AE417" s="153" t="s">
        <v>7469</v>
      </c>
      <c r="AF417" s="153" t="s">
        <v>7469</v>
      </c>
      <c r="AG417" s="153" t="s">
        <v>7469</v>
      </c>
      <c r="AH417" s="153" t="s">
        <v>7469</v>
      </c>
      <c r="AI417" s="153" t="s">
        <v>7469</v>
      </c>
      <c r="AJ417" s="153">
        <v>25.888000000000002</v>
      </c>
      <c r="AK417" s="153" t="s">
        <v>7469</v>
      </c>
      <c r="AL417" s="153" t="s">
        <v>7469</v>
      </c>
      <c r="AM417" s="153">
        <v>-5.1719999999999997</v>
      </c>
      <c r="AN417" s="153">
        <v>79.073000000000008</v>
      </c>
      <c r="AO417" s="153" t="s">
        <v>7469</v>
      </c>
      <c r="AP417" s="153" t="s">
        <v>7469</v>
      </c>
      <c r="AQ417" s="153" t="s">
        <v>7469</v>
      </c>
      <c r="AR417" s="153">
        <v>-20.667000000000002</v>
      </c>
      <c r="AS417" s="153" t="s">
        <v>7469</v>
      </c>
      <c r="AT417" s="153" t="s">
        <v>7469</v>
      </c>
      <c r="AU417" s="153" t="s">
        <v>7469</v>
      </c>
      <c r="AV417" s="153">
        <v>140.273</v>
      </c>
      <c r="AW417" s="153" t="s">
        <v>7469</v>
      </c>
      <c r="AX417" s="153" t="s">
        <v>7469</v>
      </c>
      <c r="AY417" s="153" t="s">
        <v>7469</v>
      </c>
      <c r="AZ417" s="153" t="s">
        <v>7469</v>
      </c>
      <c r="BA417" s="153">
        <v>-3.778</v>
      </c>
      <c r="BB417" s="153">
        <v>137.4</v>
      </c>
      <c r="BC417" s="153" t="s">
        <v>7469</v>
      </c>
      <c r="BD417" s="153" t="s">
        <v>7469</v>
      </c>
      <c r="BE417" s="153" t="s">
        <v>7469</v>
      </c>
      <c r="BF417" s="153" t="s">
        <v>7469</v>
      </c>
      <c r="BG417" s="153">
        <v>-234.429</v>
      </c>
      <c r="BH417" s="153">
        <v>25.802</v>
      </c>
      <c r="BI417" s="153">
        <v>40.838000000000001</v>
      </c>
      <c r="BJ417" s="153" t="s">
        <v>7469</v>
      </c>
      <c r="BK417" s="153" t="s">
        <v>7469</v>
      </c>
      <c r="BL417" s="153" t="s">
        <v>7469</v>
      </c>
      <c r="BM417" s="153" t="s">
        <v>7469</v>
      </c>
      <c r="BN417" s="153">
        <v>-72.45</v>
      </c>
      <c r="BO417" s="153" t="s">
        <v>7469</v>
      </c>
      <c r="BP417" s="153">
        <v>11.981</v>
      </c>
      <c r="BQ417" s="153" t="s">
        <v>7469</v>
      </c>
      <c r="BR417" s="153" t="s">
        <v>7469</v>
      </c>
      <c r="BS417" s="153">
        <v>63.300000000000004</v>
      </c>
      <c r="BT417" s="153">
        <v>-15.654</v>
      </c>
      <c r="BU417" s="153" t="s">
        <v>7469</v>
      </c>
      <c r="BV417" s="153" t="s">
        <v>7469</v>
      </c>
      <c r="BW417" s="153" t="s">
        <v>7469</v>
      </c>
      <c r="BX417" s="153" t="s">
        <v>7469</v>
      </c>
      <c r="BY417" s="153" t="s">
        <v>7469</v>
      </c>
      <c r="BZ417" s="153" t="s">
        <v>7469</v>
      </c>
      <c r="CA417" s="153">
        <v>351.46899999999999</v>
      </c>
      <c r="CB417" s="153" t="s">
        <v>7469</v>
      </c>
      <c r="CC417" s="153">
        <v>-4.9409999999999998</v>
      </c>
      <c r="CD417" s="153" t="s">
        <v>7469</v>
      </c>
      <c r="CE417" s="153" t="s">
        <v>7469</v>
      </c>
      <c r="CF417" s="153">
        <v>-11.821</v>
      </c>
      <c r="CG417" s="153" t="s">
        <v>7469</v>
      </c>
      <c r="CH417" s="153" t="s">
        <v>7469</v>
      </c>
      <c r="CI417" s="153">
        <v>5.4050000000000002</v>
      </c>
      <c r="CJ417" s="153">
        <v>2.5270000000000001</v>
      </c>
      <c r="CK417" s="153" t="s">
        <v>7469</v>
      </c>
      <c r="CL417" s="153">
        <v>0.97599999999999998</v>
      </c>
      <c r="CM417" s="153" t="s">
        <v>7469</v>
      </c>
      <c r="CN417" s="153" t="s">
        <v>7469</v>
      </c>
      <c r="CO417" s="153" t="s">
        <v>7469</v>
      </c>
      <c r="CP417" s="153" t="s">
        <v>7469</v>
      </c>
      <c r="CQ417" s="153" t="s">
        <v>7469</v>
      </c>
      <c r="CR417" s="153" t="s">
        <v>7469</v>
      </c>
      <c r="CS417" s="153">
        <v>-18.384</v>
      </c>
      <c r="CT417" s="153">
        <v>-1.7370000000000001</v>
      </c>
      <c r="CU417" s="153" t="s">
        <v>7469</v>
      </c>
      <c r="CV417" s="153" t="s">
        <v>7469</v>
      </c>
      <c r="CW417" s="153" t="s">
        <v>7469</v>
      </c>
      <c r="CX417" s="153" t="s">
        <v>7469</v>
      </c>
      <c r="CY417" s="153" t="s">
        <v>7469</v>
      </c>
      <c r="CZ417" s="153" t="s">
        <v>7469</v>
      </c>
      <c r="DA417" s="153" t="s">
        <v>7469</v>
      </c>
      <c r="DB417" s="153" t="s">
        <v>7469</v>
      </c>
      <c r="DC417" s="153">
        <v>28.116</v>
      </c>
      <c r="DD417" s="153" t="s">
        <v>7469</v>
      </c>
      <c r="DE417" s="153" t="s">
        <v>7469</v>
      </c>
      <c r="DF417" s="153" t="s">
        <v>7469</v>
      </c>
      <c r="DG417" s="153">
        <v>42.078000000000003</v>
      </c>
      <c r="DH417" s="153" t="s">
        <v>7469</v>
      </c>
      <c r="DI417" s="153" t="s">
        <v>7469</v>
      </c>
      <c r="DJ417" s="153" t="s">
        <v>7469</v>
      </c>
      <c r="DK417" s="153" t="s">
        <v>7469</v>
      </c>
      <c r="DL417" s="153" t="s">
        <v>7469</v>
      </c>
      <c r="DM417" s="153" t="s">
        <v>7469</v>
      </c>
      <c r="DN417" s="153">
        <v>11.195</v>
      </c>
      <c r="DO417" s="153" t="s">
        <v>7469</v>
      </c>
      <c r="DP417" s="153" t="s">
        <v>7469</v>
      </c>
      <c r="DQ417" s="153" t="s">
        <v>7469</v>
      </c>
      <c r="DR417" s="153" t="s">
        <v>7469</v>
      </c>
      <c r="DS417" s="153" t="s">
        <v>7469</v>
      </c>
      <c r="DT417" s="153">
        <v>2.165</v>
      </c>
      <c r="DU417" s="153" t="s">
        <v>7469</v>
      </c>
      <c r="DV417" s="153" t="s">
        <v>7469</v>
      </c>
      <c r="DW417" s="153" t="s">
        <v>7469</v>
      </c>
      <c r="DX417" s="153" t="s">
        <v>7469</v>
      </c>
      <c r="DY417" s="153" t="s">
        <v>7469</v>
      </c>
      <c r="DZ417" s="153">
        <v>-5.1230000000000002</v>
      </c>
      <c r="EA417" s="153">
        <v>40.966000000000001</v>
      </c>
      <c r="EB417" s="153" t="s">
        <v>7469</v>
      </c>
      <c r="EC417" s="153" t="s">
        <v>7469</v>
      </c>
      <c r="ED417" s="153" t="s">
        <v>7469</v>
      </c>
      <c r="EE417" s="153">
        <v>-81.5</v>
      </c>
      <c r="EF417" s="153" t="s">
        <v>7469</v>
      </c>
      <c r="EG417" s="153">
        <v>15.228</v>
      </c>
      <c r="EH417" s="153" t="s">
        <v>7469</v>
      </c>
      <c r="EI417" s="153">
        <v>3.88</v>
      </c>
      <c r="EJ417" s="153" t="s">
        <v>7469</v>
      </c>
      <c r="EK417" s="153" t="s">
        <v>7469</v>
      </c>
      <c r="EL417" s="153" t="s">
        <v>7469</v>
      </c>
      <c r="EM417" s="153">
        <v>28.183</v>
      </c>
      <c r="EN417" s="153" t="s">
        <v>7469</v>
      </c>
    </row>
    <row r="418" spans="3:144">
      <c r="C418" s="120"/>
      <c r="D418" s="103"/>
      <c r="E418" s="120" t="s">
        <v>8147</v>
      </c>
      <c r="F418" s="126" t="s">
        <v>8166</v>
      </c>
      <c r="G418" s="151" t="s">
        <v>7699</v>
      </c>
      <c r="H418" s="152" t="s">
        <v>8148</v>
      </c>
      <c r="I418" s="153" t="s">
        <v>7469</v>
      </c>
      <c r="J418" s="153">
        <v>-19.400000000000002</v>
      </c>
      <c r="K418" s="153">
        <v>1083.357</v>
      </c>
      <c r="L418" s="153" t="s">
        <v>7469</v>
      </c>
      <c r="M418" s="153">
        <v>-1.49</v>
      </c>
      <c r="N418" s="153">
        <v>2155.6</v>
      </c>
      <c r="O418" s="153">
        <v>3969.2730000000001</v>
      </c>
      <c r="P418" s="153">
        <v>-11.266999999999999</v>
      </c>
      <c r="Q418" s="153">
        <v>0.70000000000000007</v>
      </c>
      <c r="R418" s="153">
        <v>-83.033000000000001</v>
      </c>
      <c r="S418" s="153" t="s">
        <v>7469</v>
      </c>
      <c r="T418" s="153">
        <v>1.7890000000000001</v>
      </c>
      <c r="U418" s="153">
        <v>0.191</v>
      </c>
      <c r="V418" s="153">
        <v>0.69600000000000006</v>
      </c>
      <c r="W418" s="153">
        <v>-22.145</v>
      </c>
      <c r="X418" s="153">
        <v>1426.5</v>
      </c>
      <c r="Y418" s="153" t="s">
        <v>7469</v>
      </c>
      <c r="Z418" s="153" t="s">
        <v>7469</v>
      </c>
      <c r="AA418" s="153">
        <v>66.355999999999995</v>
      </c>
      <c r="AB418" s="153">
        <v>2.952</v>
      </c>
      <c r="AC418" s="153" t="s">
        <v>7469</v>
      </c>
      <c r="AD418" s="153" t="s">
        <v>7469</v>
      </c>
      <c r="AE418" s="153" t="s">
        <v>7469</v>
      </c>
      <c r="AF418" s="153" t="s">
        <v>7469</v>
      </c>
      <c r="AG418" s="153" t="s">
        <v>7469</v>
      </c>
      <c r="AH418" s="153" t="s">
        <v>7469</v>
      </c>
      <c r="AI418" s="153" t="s">
        <v>7469</v>
      </c>
      <c r="AJ418" s="153">
        <v>50.429000000000002</v>
      </c>
      <c r="AK418" s="153" t="s">
        <v>7469</v>
      </c>
      <c r="AL418" s="153" t="s">
        <v>7469</v>
      </c>
      <c r="AM418" s="153">
        <v>-2.964</v>
      </c>
      <c r="AN418" s="153">
        <v>97.536000000000001</v>
      </c>
      <c r="AO418" s="153" t="s">
        <v>7469</v>
      </c>
      <c r="AP418" s="153" t="s">
        <v>7469</v>
      </c>
      <c r="AQ418" s="153" t="s">
        <v>7469</v>
      </c>
      <c r="AR418" s="153">
        <v>0.72899999999999998</v>
      </c>
      <c r="AS418" s="153" t="s">
        <v>7469</v>
      </c>
      <c r="AT418" s="153" t="s">
        <v>7469</v>
      </c>
      <c r="AU418" s="153" t="s">
        <v>7469</v>
      </c>
      <c r="AV418" s="153">
        <v>180.21200000000002</v>
      </c>
      <c r="AW418" s="153" t="s">
        <v>7469</v>
      </c>
      <c r="AX418" s="153" t="s">
        <v>7469</v>
      </c>
      <c r="AY418" s="153" t="s">
        <v>7469</v>
      </c>
      <c r="AZ418" s="153" t="s">
        <v>7469</v>
      </c>
      <c r="BA418" s="153">
        <v>-1.444</v>
      </c>
      <c r="BB418" s="153">
        <v>141.9</v>
      </c>
      <c r="BC418" s="153" t="s">
        <v>7469</v>
      </c>
      <c r="BD418" s="153" t="s">
        <v>7469</v>
      </c>
      <c r="BE418" s="153" t="s">
        <v>7469</v>
      </c>
      <c r="BF418" s="153" t="s">
        <v>7469</v>
      </c>
      <c r="BG418" s="153">
        <v>-151.17000000000002</v>
      </c>
      <c r="BH418" s="153">
        <v>45.554000000000002</v>
      </c>
      <c r="BI418" s="153">
        <v>55.292000000000002</v>
      </c>
      <c r="BJ418" s="153" t="s">
        <v>7469</v>
      </c>
      <c r="BK418" s="153" t="s">
        <v>7469</v>
      </c>
      <c r="BL418" s="153" t="s">
        <v>7469</v>
      </c>
      <c r="BM418" s="153" t="s">
        <v>7469</v>
      </c>
      <c r="BN418" s="153">
        <v>-57.767000000000003</v>
      </c>
      <c r="BO418" s="153" t="s">
        <v>7469</v>
      </c>
      <c r="BP418" s="153">
        <v>13.839</v>
      </c>
      <c r="BQ418" s="153" t="s">
        <v>7469</v>
      </c>
      <c r="BR418" s="153" t="s">
        <v>7469</v>
      </c>
      <c r="BS418" s="153">
        <v>93.213000000000008</v>
      </c>
      <c r="BT418" s="153">
        <v>-4.0810000000000004</v>
      </c>
      <c r="BU418" s="153" t="s">
        <v>7469</v>
      </c>
      <c r="BV418" s="153" t="s">
        <v>7469</v>
      </c>
      <c r="BW418" s="153" t="s">
        <v>7469</v>
      </c>
      <c r="BX418" s="153" t="s">
        <v>7469</v>
      </c>
      <c r="BY418" s="153" t="s">
        <v>7469</v>
      </c>
      <c r="BZ418" s="153" t="s">
        <v>7469</v>
      </c>
      <c r="CA418" s="153">
        <v>493.71000000000004</v>
      </c>
      <c r="CB418" s="153" t="s">
        <v>7469</v>
      </c>
      <c r="CC418" s="153">
        <v>-3.1680000000000001</v>
      </c>
      <c r="CD418" s="153" t="s">
        <v>7469</v>
      </c>
      <c r="CE418" s="153" t="s">
        <v>7469</v>
      </c>
      <c r="CF418" s="153">
        <v>-7.8280000000000003</v>
      </c>
      <c r="CG418" s="153" t="s">
        <v>7469</v>
      </c>
      <c r="CH418" s="153" t="s">
        <v>7469</v>
      </c>
      <c r="CI418" s="153">
        <v>47.103999999999999</v>
      </c>
      <c r="CJ418" s="153">
        <v>6.3650000000000002</v>
      </c>
      <c r="CK418" s="153" t="s">
        <v>7469</v>
      </c>
      <c r="CL418" s="153">
        <v>1.952</v>
      </c>
      <c r="CM418" s="153" t="s">
        <v>7469</v>
      </c>
      <c r="CN418" s="153" t="s">
        <v>7469</v>
      </c>
      <c r="CO418" s="153" t="s">
        <v>7469</v>
      </c>
      <c r="CP418" s="153" t="s">
        <v>7469</v>
      </c>
      <c r="CQ418" s="153" t="s">
        <v>7469</v>
      </c>
      <c r="CR418" s="153" t="s">
        <v>7469</v>
      </c>
      <c r="CS418" s="153">
        <v>-10.043000000000001</v>
      </c>
      <c r="CT418" s="153">
        <v>-0.38600000000000001</v>
      </c>
      <c r="CU418" s="153" t="s">
        <v>7469</v>
      </c>
      <c r="CV418" s="153" t="s">
        <v>7469</v>
      </c>
      <c r="CW418" s="153" t="s">
        <v>7469</v>
      </c>
      <c r="CX418" s="153" t="s">
        <v>7469</v>
      </c>
      <c r="CY418" s="153" t="s">
        <v>7469</v>
      </c>
      <c r="CZ418" s="153" t="s">
        <v>7469</v>
      </c>
      <c r="DA418" s="153" t="s">
        <v>7469</v>
      </c>
      <c r="DB418" s="153" t="s">
        <v>7469</v>
      </c>
      <c r="DC418" s="153">
        <v>37.161999999999999</v>
      </c>
      <c r="DD418" s="153" t="s">
        <v>7469</v>
      </c>
      <c r="DE418" s="153" t="s">
        <v>7469</v>
      </c>
      <c r="DF418" s="153" t="s">
        <v>7469</v>
      </c>
      <c r="DG418" s="153">
        <v>62.304000000000002</v>
      </c>
      <c r="DH418" s="153" t="s">
        <v>7469</v>
      </c>
      <c r="DI418" s="153" t="s">
        <v>7469</v>
      </c>
      <c r="DJ418" s="153" t="s">
        <v>7469</v>
      </c>
      <c r="DK418" s="153" t="s">
        <v>7469</v>
      </c>
      <c r="DL418" s="153" t="s">
        <v>7469</v>
      </c>
      <c r="DM418" s="153" t="s">
        <v>7469</v>
      </c>
      <c r="DN418" s="153">
        <v>63.969000000000001</v>
      </c>
      <c r="DO418" s="153" t="s">
        <v>7469</v>
      </c>
      <c r="DP418" s="153" t="s">
        <v>7469</v>
      </c>
      <c r="DQ418" s="153" t="s">
        <v>7469</v>
      </c>
      <c r="DR418" s="153" t="s">
        <v>7469</v>
      </c>
      <c r="DS418" s="153" t="s">
        <v>7469</v>
      </c>
      <c r="DT418" s="153">
        <v>16.588999999999999</v>
      </c>
      <c r="DU418" s="153" t="s">
        <v>7469</v>
      </c>
      <c r="DV418" s="153" t="s">
        <v>7469</v>
      </c>
      <c r="DW418" s="153" t="s">
        <v>7469</v>
      </c>
      <c r="DX418" s="153" t="s">
        <v>7469</v>
      </c>
      <c r="DY418" s="153" t="s">
        <v>7469</v>
      </c>
      <c r="DZ418" s="153">
        <v>-1.643</v>
      </c>
      <c r="EA418" s="153">
        <v>55.9</v>
      </c>
      <c r="EB418" s="153" t="s">
        <v>7469</v>
      </c>
      <c r="EC418" s="153" t="s">
        <v>7469</v>
      </c>
      <c r="ED418" s="153" t="s">
        <v>7469</v>
      </c>
      <c r="EE418" s="153">
        <v>-57</v>
      </c>
      <c r="EF418" s="153" t="s">
        <v>7469</v>
      </c>
      <c r="EG418" s="153">
        <v>21.562000000000001</v>
      </c>
      <c r="EH418" s="153" t="s">
        <v>7469</v>
      </c>
      <c r="EI418" s="153">
        <v>4.407</v>
      </c>
      <c r="EJ418" s="153" t="s">
        <v>7469</v>
      </c>
      <c r="EK418" s="153" t="s">
        <v>7469</v>
      </c>
      <c r="EL418" s="153" t="s">
        <v>7469</v>
      </c>
      <c r="EM418" s="153">
        <v>39.387</v>
      </c>
      <c r="EN418" s="153" t="s">
        <v>7469</v>
      </c>
    </row>
    <row r="419" spans="3:144">
      <c r="C419" s="120"/>
      <c r="D419" s="103"/>
      <c r="E419" s="120" t="s">
        <v>8149</v>
      </c>
      <c r="F419" s="126" t="s">
        <v>8166</v>
      </c>
      <c r="G419" s="151" t="s">
        <v>7699</v>
      </c>
      <c r="H419" s="152" t="s">
        <v>8150</v>
      </c>
      <c r="I419" s="153" t="s">
        <v>7469</v>
      </c>
      <c r="J419" s="153">
        <v>-6.8470000000000004</v>
      </c>
      <c r="K419" s="153">
        <v>1132.6469999999999</v>
      </c>
      <c r="L419" s="153" t="s">
        <v>7469</v>
      </c>
      <c r="M419" s="153">
        <v>4.09</v>
      </c>
      <c r="N419" s="153">
        <v>2463.8000000000002</v>
      </c>
      <c r="O419" s="153">
        <v>4460.25</v>
      </c>
      <c r="P419" s="153" t="s">
        <v>7469</v>
      </c>
      <c r="Q419" s="153" t="s">
        <v>7469</v>
      </c>
      <c r="R419" s="153">
        <v>-15.5</v>
      </c>
      <c r="S419" s="153" t="s">
        <v>7469</v>
      </c>
      <c r="T419" s="153">
        <v>2.0870000000000002</v>
      </c>
      <c r="U419" s="153">
        <v>3.3000000000000003</v>
      </c>
      <c r="V419" s="153">
        <v>9.4</v>
      </c>
      <c r="W419" s="153">
        <v>-9.3420000000000005</v>
      </c>
      <c r="X419" s="153">
        <v>1737.625</v>
      </c>
      <c r="Y419" s="153" t="s">
        <v>7469</v>
      </c>
      <c r="Z419" s="153" t="s">
        <v>7469</v>
      </c>
      <c r="AA419" s="153">
        <v>82.775000000000006</v>
      </c>
      <c r="AB419" s="153">
        <v>10.774000000000001</v>
      </c>
      <c r="AC419" s="153" t="s">
        <v>7469</v>
      </c>
      <c r="AD419" s="153" t="s">
        <v>7469</v>
      </c>
      <c r="AE419" s="153" t="s">
        <v>7469</v>
      </c>
      <c r="AF419" s="153" t="s">
        <v>7469</v>
      </c>
      <c r="AG419" s="153" t="s">
        <v>7469</v>
      </c>
      <c r="AH419" s="153" t="s">
        <v>7469</v>
      </c>
      <c r="AI419" s="153" t="s">
        <v>7469</v>
      </c>
      <c r="AJ419" s="153">
        <v>84.376999999999995</v>
      </c>
      <c r="AK419" s="153" t="s">
        <v>7469</v>
      </c>
      <c r="AL419" s="153" t="s">
        <v>7469</v>
      </c>
      <c r="AM419" s="153">
        <v>3.3160000000000003</v>
      </c>
      <c r="AN419" s="153">
        <v>128.11500000000001</v>
      </c>
      <c r="AO419" s="153" t="s">
        <v>7469</v>
      </c>
      <c r="AP419" s="153" t="s">
        <v>7469</v>
      </c>
      <c r="AQ419" s="153" t="s">
        <v>7469</v>
      </c>
      <c r="AR419" s="153">
        <v>53.131999999999998</v>
      </c>
      <c r="AS419" s="153" t="s">
        <v>7469</v>
      </c>
      <c r="AT419" s="153" t="s">
        <v>7469</v>
      </c>
      <c r="AU419" s="153" t="s">
        <v>7469</v>
      </c>
      <c r="AV419" s="153">
        <v>232.07599999999999</v>
      </c>
      <c r="AW419" s="153" t="s">
        <v>7469</v>
      </c>
      <c r="AX419" s="153" t="s">
        <v>7469</v>
      </c>
      <c r="AY419" s="153" t="s">
        <v>7469</v>
      </c>
      <c r="AZ419" s="153" t="s">
        <v>7469</v>
      </c>
      <c r="BA419" s="153">
        <v>0.57799999999999996</v>
      </c>
      <c r="BB419" s="153">
        <v>123.175</v>
      </c>
      <c r="BC419" s="153" t="s">
        <v>7469</v>
      </c>
      <c r="BD419" s="153" t="s">
        <v>7469</v>
      </c>
      <c r="BE419" s="153" t="s">
        <v>7469</v>
      </c>
      <c r="BF419" s="153" t="s">
        <v>7469</v>
      </c>
      <c r="BG419" s="153">
        <v>-27.577000000000002</v>
      </c>
      <c r="BH419" s="153">
        <v>74.8</v>
      </c>
      <c r="BI419" s="153">
        <v>76.924999999999997</v>
      </c>
      <c r="BJ419" s="153" t="s">
        <v>7469</v>
      </c>
      <c r="BK419" s="153" t="s">
        <v>7469</v>
      </c>
      <c r="BL419" s="153" t="s">
        <v>7469</v>
      </c>
      <c r="BM419" s="153" t="s">
        <v>7469</v>
      </c>
      <c r="BN419" s="153">
        <v>-27.277000000000001</v>
      </c>
      <c r="BO419" s="153" t="s">
        <v>7469</v>
      </c>
      <c r="BP419" s="153">
        <v>14.736000000000001</v>
      </c>
      <c r="BQ419" s="153" t="s">
        <v>7469</v>
      </c>
      <c r="BR419" s="153" t="s">
        <v>7469</v>
      </c>
      <c r="BS419" s="153">
        <v>132.69999999999999</v>
      </c>
      <c r="BT419" s="153">
        <v>5.87</v>
      </c>
      <c r="BU419" s="153" t="s">
        <v>7469</v>
      </c>
      <c r="BV419" s="153" t="s">
        <v>7469</v>
      </c>
      <c r="BW419" s="153" t="s">
        <v>7469</v>
      </c>
      <c r="BX419" s="153" t="s">
        <v>7469</v>
      </c>
      <c r="BY419" s="153" t="s">
        <v>7469</v>
      </c>
      <c r="BZ419" s="153" t="s">
        <v>7469</v>
      </c>
      <c r="CA419" s="153">
        <v>722</v>
      </c>
      <c r="CB419" s="153" t="s">
        <v>7469</v>
      </c>
      <c r="CC419" s="153" t="s">
        <v>7469</v>
      </c>
      <c r="CD419" s="153" t="s">
        <v>7469</v>
      </c>
      <c r="CE419" s="153" t="s">
        <v>7469</v>
      </c>
      <c r="CF419" s="153">
        <v>-3.9980000000000002</v>
      </c>
      <c r="CG419" s="153" t="s">
        <v>7469</v>
      </c>
      <c r="CH419" s="153" t="s">
        <v>7469</v>
      </c>
      <c r="CI419" s="153">
        <v>109.44800000000001</v>
      </c>
      <c r="CJ419" s="153">
        <v>13.216000000000001</v>
      </c>
      <c r="CK419" s="153" t="s">
        <v>7469</v>
      </c>
      <c r="CL419" s="153">
        <v>3.9039999999999999</v>
      </c>
      <c r="CM419" s="153" t="s">
        <v>7469</v>
      </c>
      <c r="CN419" s="153" t="s">
        <v>7469</v>
      </c>
      <c r="CO419" s="153" t="s">
        <v>7469</v>
      </c>
      <c r="CP419" s="153" t="s">
        <v>7469</v>
      </c>
      <c r="CQ419" s="153" t="s">
        <v>7469</v>
      </c>
      <c r="CR419" s="153" t="s">
        <v>7469</v>
      </c>
      <c r="CS419" s="153">
        <v>-17.400000000000002</v>
      </c>
      <c r="CT419" s="153">
        <v>0.48199999999999998</v>
      </c>
      <c r="CU419" s="153" t="s">
        <v>7469</v>
      </c>
      <c r="CV419" s="153" t="s">
        <v>7469</v>
      </c>
      <c r="CW419" s="153" t="s">
        <v>7469</v>
      </c>
      <c r="CX419" s="153" t="s">
        <v>7469</v>
      </c>
      <c r="CY419" s="153" t="s">
        <v>7469</v>
      </c>
      <c r="CZ419" s="153" t="s">
        <v>7469</v>
      </c>
      <c r="DA419" s="153" t="s">
        <v>7469</v>
      </c>
      <c r="DB419" s="153" t="s">
        <v>7469</v>
      </c>
      <c r="DC419" s="153">
        <v>52.297000000000004</v>
      </c>
      <c r="DD419" s="153" t="s">
        <v>7469</v>
      </c>
      <c r="DE419" s="153" t="s">
        <v>7469</v>
      </c>
      <c r="DF419" s="153" t="s">
        <v>7469</v>
      </c>
      <c r="DG419" s="153">
        <v>79.106999999999999</v>
      </c>
      <c r="DH419" s="153" t="s">
        <v>7469</v>
      </c>
      <c r="DI419" s="153" t="s">
        <v>7469</v>
      </c>
      <c r="DJ419" s="153" t="s">
        <v>7469</v>
      </c>
      <c r="DK419" s="153" t="s">
        <v>7469</v>
      </c>
      <c r="DL419" s="153" t="s">
        <v>7469</v>
      </c>
      <c r="DM419" s="153" t="s">
        <v>7469</v>
      </c>
      <c r="DN419" s="153">
        <v>113.77</v>
      </c>
      <c r="DO419" s="153" t="s">
        <v>7469</v>
      </c>
      <c r="DP419" s="153" t="s">
        <v>7469</v>
      </c>
      <c r="DQ419" s="153" t="s">
        <v>7469</v>
      </c>
      <c r="DR419" s="153" t="s">
        <v>7469</v>
      </c>
      <c r="DS419" s="153" t="s">
        <v>7469</v>
      </c>
      <c r="DT419" s="153">
        <v>43.368000000000002</v>
      </c>
      <c r="DU419" s="153" t="s">
        <v>7469</v>
      </c>
      <c r="DV419" s="153" t="s">
        <v>7469</v>
      </c>
      <c r="DW419" s="153" t="s">
        <v>7469</v>
      </c>
      <c r="DX419" s="153" t="s">
        <v>7469</v>
      </c>
      <c r="DY419" s="153" t="s">
        <v>7469</v>
      </c>
      <c r="DZ419" s="153">
        <v>9.7000000000000003E-2</v>
      </c>
      <c r="EA419" s="153">
        <v>71.305000000000007</v>
      </c>
      <c r="EB419" s="153" t="s">
        <v>7469</v>
      </c>
      <c r="EC419" s="153" t="s">
        <v>7469</v>
      </c>
      <c r="ED419" s="153" t="s">
        <v>7469</v>
      </c>
      <c r="EE419" s="153">
        <v>-42.25</v>
      </c>
      <c r="EF419" s="153" t="s">
        <v>7469</v>
      </c>
      <c r="EG419" s="153">
        <v>33.087000000000003</v>
      </c>
      <c r="EH419" s="153" t="s">
        <v>7469</v>
      </c>
      <c r="EI419" s="153" t="s">
        <v>7469</v>
      </c>
      <c r="EJ419" s="153" t="s">
        <v>7469</v>
      </c>
      <c r="EK419" s="153" t="s">
        <v>7469</v>
      </c>
      <c r="EL419" s="153" t="s">
        <v>7469</v>
      </c>
      <c r="EM419" s="153">
        <v>54.279000000000003</v>
      </c>
      <c r="EN419" s="153" t="s">
        <v>7469</v>
      </c>
    </row>
    <row r="420" spans="3:144">
      <c r="D420" s="129" t="s">
        <v>8167</v>
      </c>
      <c r="F420" s="126"/>
      <c r="G420" s="151" t="s">
        <v>8105</v>
      </c>
      <c r="H420" s="152" t="s">
        <v>8105</v>
      </c>
      <c r="I420" s="153" t="s">
        <v>8105</v>
      </c>
      <c r="J420" s="153" t="s">
        <v>8105</v>
      </c>
      <c r="K420" s="153" t="s">
        <v>8105</v>
      </c>
      <c r="L420" s="153" t="s">
        <v>8105</v>
      </c>
      <c r="M420" s="153" t="s">
        <v>8105</v>
      </c>
      <c r="N420" s="153" t="s">
        <v>8105</v>
      </c>
      <c r="O420" s="153" t="s">
        <v>8105</v>
      </c>
      <c r="P420" s="153" t="s">
        <v>8105</v>
      </c>
      <c r="Q420" s="153" t="s">
        <v>8105</v>
      </c>
      <c r="R420" s="153" t="s">
        <v>8105</v>
      </c>
      <c r="S420" s="153" t="s">
        <v>8105</v>
      </c>
      <c r="T420" s="153" t="s">
        <v>8105</v>
      </c>
      <c r="U420" s="153" t="s">
        <v>8105</v>
      </c>
      <c r="V420" s="153" t="s">
        <v>8105</v>
      </c>
      <c r="W420" s="153" t="s">
        <v>8105</v>
      </c>
      <c r="X420" s="153" t="s">
        <v>8105</v>
      </c>
      <c r="Y420" s="153" t="s">
        <v>8105</v>
      </c>
      <c r="Z420" s="153" t="s">
        <v>8105</v>
      </c>
      <c r="AA420" s="153" t="s">
        <v>8105</v>
      </c>
      <c r="AB420" s="153" t="s">
        <v>8105</v>
      </c>
      <c r="AC420" s="153" t="s">
        <v>8105</v>
      </c>
      <c r="AD420" s="153" t="s">
        <v>8105</v>
      </c>
      <c r="AE420" s="153" t="s">
        <v>8105</v>
      </c>
      <c r="AF420" s="153" t="s">
        <v>8105</v>
      </c>
      <c r="AG420" s="153" t="s">
        <v>8105</v>
      </c>
      <c r="AH420" s="153" t="s">
        <v>8105</v>
      </c>
      <c r="AI420" s="153" t="s">
        <v>8105</v>
      </c>
      <c r="AJ420" s="153" t="s">
        <v>8105</v>
      </c>
      <c r="AK420" s="153" t="s">
        <v>8105</v>
      </c>
      <c r="AL420" s="153" t="s">
        <v>8105</v>
      </c>
      <c r="AM420" s="153" t="s">
        <v>8105</v>
      </c>
      <c r="AN420" s="153" t="s">
        <v>8105</v>
      </c>
      <c r="AO420" s="153" t="s">
        <v>8105</v>
      </c>
      <c r="AP420" s="153" t="s">
        <v>8105</v>
      </c>
      <c r="AQ420" s="153" t="s">
        <v>8105</v>
      </c>
      <c r="AR420" s="153" t="s">
        <v>8105</v>
      </c>
      <c r="AS420" s="153" t="s">
        <v>8105</v>
      </c>
      <c r="AT420" s="153" t="s">
        <v>8105</v>
      </c>
      <c r="AU420" s="153" t="s">
        <v>8105</v>
      </c>
      <c r="AV420" s="153" t="s">
        <v>8105</v>
      </c>
      <c r="AW420" s="153" t="s">
        <v>8105</v>
      </c>
      <c r="AX420" s="153" t="s">
        <v>8105</v>
      </c>
      <c r="AY420" s="153" t="s">
        <v>8105</v>
      </c>
      <c r="AZ420" s="153" t="s">
        <v>8105</v>
      </c>
      <c r="BA420" s="153" t="s">
        <v>8105</v>
      </c>
      <c r="BB420" s="153" t="s">
        <v>8105</v>
      </c>
      <c r="BC420" s="153" t="s">
        <v>8105</v>
      </c>
      <c r="BD420" s="153" t="s">
        <v>8105</v>
      </c>
      <c r="BE420" s="153" t="s">
        <v>8105</v>
      </c>
      <c r="BF420" s="153" t="s">
        <v>8105</v>
      </c>
      <c r="BG420" s="153" t="s">
        <v>8105</v>
      </c>
      <c r="BH420" s="153" t="s">
        <v>8105</v>
      </c>
      <c r="BI420" s="153" t="s">
        <v>8105</v>
      </c>
      <c r="BJ420" s="153" t="s">
        <v>8105</v>
      </c>
      <c r="BK420" s="153" t="s">
        <v>8105</v>
      </c>
      <c r="BL420" s="153" t="s">
        <v>8105</v>
      </c>
      <c r="BM420" s="153" t="s">
        <v>8105</v>
      </c>
      <c r="BN420" s="153" t="s">
        <v>8105</v>
      </c>
      <c r="BO420" s="153" t="s">
        <v>8105</v>
      </c>
      <c r="BP420" s="153" t="s">
        <v>8105</v>
      </c>
      <c r="BQ420" s="153" t="s">
        <v>8105</v>
      </c>
      <c r="BR420" s="153" t="s">
        <v>8105</v>
      </c>
      <c r="BS420" s="153" t="s">
        <v>8105</v>
      </c>
      <c r="BT420" s="153" t="s">
        <v>8105</v>
      </c>
      <c r="BU420" s="153" t="s">
        <v>8105</v>
      </c>
      <c r="BV420" s="153" t="s">
        <v>8105</v>
      </c>
      <c r="BW420" s="153" t="s">
        <v>8105</v>
      </c>
      <c r="BX420" s="153" t="s">
        <v>8105</v>
      </c>
      <c r="BY420" s="153" t="s">
        <v>8105</v>
      </c>
      <c r="BZ420" s="153" t="s">
        <v>8105</v>
      </c>
      <c r="CA420" s="153" t="s">
        <v>8105</v>
      </c>
      <c r="CB420" s="153" t="s">
        <v>8105</v>
      </c>
      <c r="CC420" s="153" t="s">
        <v>8105</v>
      </c>
      <c r="CD420" s="153" t="s">
        <v>8105</v>
      </c>
      <c r="CE420" s="153" t="s">
        <v>8105</v>
      </c>
      <c r="CF420" s="153" t="s">
        <v>8105</v>
      </c>
      <c r="CG420" s="153" t="s">
        <v>8105</v>
      </c>
      <c r="CH420" s="153" t="s">
        <v>8105</v>
      </c>
      <c r="CI420" s="153" t="s">
        <v>8105</v>
      </c>
      <c r="CJ420" s="153" t="s">
        <v>8105</v>
      </c>
      <c r="CK420" s="153" t="s">
        <v>8105</v>
      </c>
      <c r="CL420" s="153" t="s">
        <v>8105</v>
      </c>
      <c r="CM420" s="153" t="s">
        <v>8105</v>
      </c>
      <c r="CN420" s="153" t="s">
        <v>8105</v>
      </c>
      <c r="CO420" s="153" t="s">
        <v>8105</v>
      </c>
      <c r="CP420" s="153" t="s">
        <v>8105</v>
      </c>
      <c r="CQ420" s="153" t="s">
        <v>8105</v>
      </c>
      <c r="CR420" s="153" t="s">
        <v>8105</v>
      </c>
      <c r="CS420" s="153" t="s">
        <v>8105</v>
      </c>
      <c r="CT420" s="153" t="s">
        <v>8105</v>
      </c>
      <c r="CU420" s="153" t="s">
        <v>8105</v>
      </c>
      <c r="CV420" s="153" t="s">
        <v>8105</v>
      </c>
      <c r="CW420" s="153" t="s">
        <v>8105</v>
      </c>
      <c r="CX420" s="153" t="s">
        <v>8105</v>
      </c>
      <c r="CY420" s="153" t="s">
        <v>8105</v>
      </c>
      <c r="CZ420" s="153" t="s">
        <v>8105</v>
      </c>
      <c r="DA420" s="153" t="s">
        <v>8105</v>
      </c>
      <c r="DB420" s="153" t="s">
        <v>8105</v>
      </c>
      <c r="DC420" s="153" t="s">
        <v>8105</v>
      </c>
      <c r="DD420" s="153" t="s">
        <v>8105</v>
      </c>
      <c r="DE420" s="153" t="s">
        <v>8105</v>
      </c>
      <c r="DF420" s="153" t="s">
        <v>8105</v>
      </c>
      <c r="DG420" s="153" t="s">
        <v>8105</v>
      </c>
      <c r="DH420" s="153" t="s">
        <v>8105</v>
      </c>
      <c r="DI420" s="153" t="s">
        <v>8105</v>
      </c>
      <c r="DJ420" s="153" t="s">
        <v>8105</v>
      </c>
      <c r="DK420" s="153" t="s">
        <v>8105</v>
      </c>
      <c r="DL420" s="153" t="s">
        <v>8105</v>
      </c>
      <c r="DM420" s="153" t="s">
        <v>8105</v>
      </c>
      <c r="DN420" s="153" t="s">
        <v>8105</v>
      </c>
      <c r="DO420" s="153" t="s">
        <v>8105</v>
      </c>
      <c r="DP420" s="153" t="s">
        <v>8105</v>
      </c>
      <c r="DQ420" s="153" t="s">
        <v>8105</v>
      </c>
      <c r="DR420" s="153" t="s">
        <v>8105</v>
      </c>
      <c r="DS420" s="153" t="s">
        <v>8105</v>
      </c>
      <c r="DT420" s="153" t="s">
        <v>8105</v>
      </c>
      <c r="DU420" s="153" t="s">
        <v>8105</v>
      </c>
      <c r="DV420" s="153" t="s">
        <v>8105</v>
      </c>
      <c r="DW420" s="153" t="s">
        <v>8105</v>
      </c>
      <c r="DX420" s="153" t="s">
        <v>8105</v>
      </c>
      <c r="DY420" s="153" t="s">
        <v>8105</v>
      </c>
      <c r="DZ420" s="153" t="s">
        <v>8105</v>
      </c>
      <c r="EA420" s="153" t="s">
        <v>8105</v>
      </c>
      <c r="EB420" s="153" t="s">
        <v>8105</v>
      </c>
      <c r="EC420" s="153" t="s">
        <v>8105</v>
      </c>
      <c r="ED420" s="153" t="s">
        <v>8105</v>
      </c>
      <c r="EE420" s="153" t="s">
        <v>8105</v>
      </c>
      <c r="EF420" s="153" t="s">
        <v>8105</v>
      </c>
      <c r="EG420" s="153" t="s">
        <v>8105</v>
      </c>
      <c r="EH420" s="153" t="s">
        <v>8105</v>
      </c>
      <c r="EI420" s="153" t="s">
        <v>8105</v>
      </c>
      <c r="EJ420" s="153" t="s">
        <v>8105</v>
      </c>
      <c r="EK420" s="153" t="s">
        <v>8105</v>
      </c>
      <c r="EL420" s="153" t="s">
        <v>8105</v>
      </c>
      <c r="EM420" s="153" t="s">
        <v>8105</v>
      </c>
      <c r="EN420" s="153" t="s">
        <v>8105</v>
      </c>
    </row>
    <row r="421" spans="3:144">
      <c r="E421" s="120" t="s">
        <v>8088</v>
      </c>
      <c r="F421" s="126" t="s">
        <v>7365</v>
      </c>
      <c r="G421" s="151" t="s">
        <v>8090</v>
      </c>
      <c r="H421" s="152" t="s">
        <v>8091</v>
      </c>
      <c r="I421" s="153">
        <v>468.79230000000001</v>
      </c>
      <c r="J421" s="153">
        <v>-6.3609999999999998</v>
      </c>
      <c r="K421" s="153">
        <v>934.6</v>
      </c>
      <c r="L421" s="153">
        <v>-13.28</v>
      </c>
      <c r="M421" s="153">
        <v>-5.5289999999999999</v>
      </c>
      <c r="N421" s="153">
        <v>486</v>
      </c>
      <c r="O421" s="153">
        <v>2267</v>
      </c>
      <c r="P421" s="153">
        <v>2.609</v>
      </c>
      <c r="Q421" s="153">
        <v>-6.7686999999999999</v>
      </c>
      <c r="R421" s="153">
        <v>460</v>
      </c>
      <c r="S421" s="153">
        <v>-4.8235999999999999</v>
      </c>
      <c r="T421" s="153">
        <v>2.8469000000000002</v>
      </c>
      <c r="U421" s="153">
        <v>-1.54</v>
      </c>
      <c r="V421" s="153">
        <v>12.042</v>
      </c>
      <c r="W421" s="153">
        <v>16.310099999999998</v>
      </c>
      <c r="X421" s="153">
        <v>286.7</v>
      </c>
      <c r="Y421" s="153">
        <v>0.873</v>
      </c>
      <c r="Z421" s="153">
        <v>16.776900000000001</v>
      </c>
      <c r="AA421" s="153">
        <v>35.325299999999999</v>
      </c>
      <c r="AB421" s="153">
        <v>8.7238000000000007</v>
      </c>
      <c r="AC421" s="153">
        <v>-2.3938999999999999</v>
      </c>
      <c r="AD421" s="153">
        <v>-24.5169</v>
      </c>
      <c r="AE421" s="153">
        <v>-0.13919999999999999</v>
      </c>
      <c r="AF421" s="153">
        <v>22.351800000000001</v>
      </c>
      <c r="AG421" s="153">
        <v>6.6284000000000001</v>
      </c>
      <c r="AH421" s="153">
        <v>0.70520000000000005</v>
      </c>
      <c r="AI421" s="153">
        <v>27.543199999999999</v>
      </c>
      <c r="AJ421" s="153">
        <v>-41.941000000000003</v>
      </c>
      <c r="AK421" s="153">
        <v>1.9065000000000001</v>
      </c>
      <c r="AL421" s="153">
        <v>2.9416000000000002</v>
      </c>
      <c r="AM421" s="153">
        <v>-1.8024</v>
      </c>
      <c r="AN421" s="153">
        <v>112.9127</v>
      </c>
      <c r="AO421" s="153">
        <v>6.3522999999999996</v>
      </c>
      <c r="AP421" s="153">
        <v>18.666599999999999</v>
      </c>
      <c r="AQ421" s="153" t="s">
        <v>7469</v>
      </c>
      <c r="AR421" s="153">
        <v>57.37</v>
      </c>
      <c r="AS421" s="153">
        <v>3.4857</v>
      </c>
      <c r="AT421" s="153">
        <v>3.3955000000000002</v>
      </c>
      <c r="AU421" s="153">
        <v>2.6328</v>
      </c>
      <c r="AV421" s="153">
        <v>87.087900000000005</v>
      </c>
      <c r="AW421" s="153" t="s">
        <v>7469</v>
      </c>
      <c r="AX421" s="153">
        <v>-5.4733000000000001</v>
      </c>
      <c r="AY421" s="153" t="s">
        <v>7469</v>
      </c>
      <c r="AZ421" s="153">
        <v>15.147500000000001</v>
      </c>
      <c r="BA421" s="153">
        <v>-2.4798</v>
      </c>
      <c r="BB421" s="153">
        <v>7.7569999999999997</v>
      </c>
      <c r="BC421" s="153">
        <v>-0.25900000000000001</v>
      </c>
      <c r="BD421" s="153">
        <v>-8.8640000000000008</v>
      </c>
      <c r="BE421" s="153" t="s">
        <v>7469</v>
      </c>
      <c r="BF421" s="153">
        <v>0.74399999999999999</v>
      </c>
      <c r="BG421" s="153" t="s">
        <v>7469</v>
      </c>
      <c r="BH421" s="153">
        <v>-30.370999999999999</v>
      </c>
      <c r="BI421" s="153">
        <v>-5.3620000000000001</v>
      </c>
      <c r="BJ421" s="153">
        <v>3.1015999999999999</v>
      </c>
      <c r="BK421" s="153">
        <v>-2.8426</v>
      </c>
      <c r="BL421" s="153">
        <v>8.0778999999999996</v>
      </c>
      <c r="BM421" s="153">
        <v>6.0049999999999999</v>
      </c>
      <c r="BN421" s="153">
        <v>-27.81</v>
      </c>
      <c r="BO421" s="153">
        <v>-1.6287</v>
      </c>
      <c r="BP421" s="153">
        <v>-1.8623000000000001</v>
      </c>
      <c r="BQ421" s="153">
        <v>-0.21079999999999999</v>
      </c>
      <c r="BR421" s="153" t="s">
        <v>7469</v>
      </c>
      <c r="BS421" s="153">
        <v>-66.388999999999996</v>
      </c>
      <c r="BT421" s="153">
        <v>-11.552199999999999</v>
      </c>
      <c r="BU421" s="153">
        <v>8.3287999999999993</v>
      </c>
      <c r="BV421" s="153">
        <v>-3.1520999999999999</v>
      </c>
      <c r="BW421" s="153" t="s">
        <v>7469</v>
      </c>
      <c r="BX421" s="153">
        <v>10.817399999999999</v>
      </c>
      <c r="BY421" s="153">
        <v>-1.0176000000000001</v>
      </c>
      <c r="BZ421" s="153" t="s">
        <v>7469</v>
      </c>
      <c r="CA421" s="153">
        <v>-123.70099999999999</v>
      </c>
      <c r="CB421" s="153">
        <v>2.5185</v>
      </c>
      <c r="CC421" s="153" t="s">
        <v>7469</v>
      </c>
      <c r="CD421" s="153">
        <v>0.63090000000000002</v>
      </c>
      <c r="CE421" s="153" t="s">
        <v>7469</v>
      </c>
      <c r="CF421" s="153">
        <v>3.5788000000000002</v>
      </c>
      <c r="CG421" s="153">
        <v>-1.6236999999999999</v>
      </c>
      <c r="CH421" s="153">
        <v>0.63939999999999997</v>
      </c>
      <c r="CI421" s="153" t="s">
        <v>7469</v>
      </c>
      <c r="CJ421" s="153" t="s">
        <v>7469</v>
      </c>
      <c r="CK421" s="153" t="s">
        <v>7469</v>
      </c>
      <c r="CL421" s="153" t="s">
        <v>7469</v>
      </c>
      <c r="CM421" s="153" t="s">
        <v>7469</v>
      </c>
      <c r="CN421" s="153" t="s">
        <v>7469</v>
      </c>
      <c r="CO421" s="153">
        <v>9.9521999999999995</v>
      </c>
      <c r="CP421" s="153">
        <v>28.4451</v>
      </c>
      <c r="CQ421" s="153">
        <v>-2.1499000000000001</v>
      </c>
      <c r="CR421" s="153" t="s">
        <v>7469</v>
      </c>
      <c r="CS421" s="153">
        <v>12.162000000000001</v>
      </c>
      <c r="CT421" s="153">
        <v>-1.1216999999999999</v>
      </c>
      <c r="CU421" s="153">
        <v>0.77300000000000002</v>
      </c>
      <c r="CV421" s="153" t="s">
        <v>7469</v>
      </c>
      <c r="CW421" s="153" t="s">
        <v>7469</v>
      </c>
      <c r="CX421" s="153" t="s">
        <v>7469</v>
      </c>
      <c r="CY421" s="153">
        <v>23.429099999999998</v>
      </c>
      <c r="CZ421" s="153">
        <v>3.9281000000000001</v>
      </c>
      <c r="DA421" s="153">
        <v>2.2633000000000001</v>
      </c>
      <c r="DB421" s="153" t="s">
        <v>7469</v>
      </c>
      <c r="DC421" s="153">
        <v>14.084</v>
      </c>
      <c r="DD421" s="153">
        <v>1.5589999999999999</v>
      </c>
      <c r="DE421" s="153">
        <v>-8.8294999999999995</v>
      </c>
      <c r="DF421" s="153" t="s">
        <v>7469</v>
      </c>
      <c r="DG421" s="153">
        <v>19.749700000000001</v>
      </c>
      <c r="DH421" s="153">
        <v>-12.3687</v>
      </c>
      <c r="DI421" s="153">
        <v>1.5777000000000001</v>
      </c>
      <c r="DJ421" s="153" t="s">
        <v>7469</v>
      </c>
      <c r="DK421" s="153">
        <v>0.14480000000000001</v>
      </c>
      <c r="DL421" s="153">
        <v>-4.7214999999999998</v>
      </c>
      <c r="DM421" s="153">
        <v>4.6391999999999998</v>
      </c>
      <c r="DN421" s="153">
        <v>563.35180000000003</v>
      </c>
      <c r="DO421" s="153">
        <v>132.00710000000001</v>
      </c>
      <c r="DP421" s="153">
        <v>-3.9516</v>
      </c>
      <c r="DQ421" s="153">
        <v>4.3277999999999999</v>
      </c>
      <c r="DR421" s="153" t="s">
        <v>7469</v>
      </c>
      <c r="DS421" s="153" t="s">
        <v>7469</v>
      </c>
      <c r="DT421" s="153">
        <v>12.861000000000001</v>
      </c>
      <c r="DU421" s="153">
        <v>6.5804</v>
      </c>
      <c r="DV421" s="153">
        <v>-0.2366</v>
      </c>
      <c r="DW421" s="153" t="s">
        <v>7469</v>
      </c>
      <c r="DX421" s="153">
        <v>3.9257</v>
      </c>
      <c r="DY421" s="153">
        <v>-6.6292999999999997</v>
      </c>
      <c r="DZ421" s="153">
        <v>-6.2484000000000002</v>
      </c>
      <c r="EA421" s="153" t="s">
        <v>7469</v>
      </c>
      <c r="EB421" s="153">
        <v>3.8974000000000002</v>
      </c>
      <c r="EC421" s="153">
        <v>31.017299999999999</v>
      </c>
      <c r="ED421" s="153">
        <v>4.3757999999999999</v>
      </c>
      <c r="EE421" s="153" t="s">
        <v>7469</v>
      </c>
      <c r="EF421" s="153">
        <v>3.3380000000000001</v>
      </c>
      <c r="EG421" s="153">
        <v>10.117800000000001</v>
      </c>
      <c r="EH421" s="153">
        <v>0.53690000000000004</v>
      </c>
      <c r="EI421" s="153">
        <v>2.3788999999999998</v>
      </c>
      <c r="EJ421" s="153" t="s">
        <v>7469</v>
      </c>
      <c r="EK421" s="153">
        <v>-3.6442000000000001</v>
      </c>
      <c r="EL421" s="153">
        <v>-6.5600000000000006E-2</v>
      </c>
      <c r="EM421" s="153" t="s">
        <v>7469</v>
      </c>
      <c r="EN421" s="153">
        <v>11.275499999999999</v>
      </c>
    </row>
    <row r="422" spans="3:144">
      <c r="E422" s="120" t="s">
        <v>8092</v>
      </c>
      <c r="F422" s="126" t="s">
        <v>7365</v>
      </c>
      <c r="G422" s="151" t="s">
        <v>8090</v>
      </c>
      <c r="H422" s="152" t="s">
        <v>8091</v>
      </c>
      <c r="I422" s="153">
        <v>490.83010000000002</v>
      </c>
      <c r="J422" s="153">
        <v>-1.49</v>
      </c>
      <c r="K422" s="153">
        <v>916.9</v>
      </c>
      <c r="L422" s="153">
        <v>-9.8740000000000006</v>
      </c>
      <c r="M422" s="153">
        <v>11.587</v>
      </c>
      <c r="N422" s="153">
        <v>773</v>
      </c>
      <c r="O422" s="153">
        <v>2530</v>
      </c>
      <c r="P422" s="153">
        <v>5.1239999999999997</v>
      </c>
      <c r="Q422" s="153">
        <v>-13.208399999999999</v>
      </c>
      <c r="R422" s="153">
        <v>209</v>
      </c>
      <c r="S422" s="153">
        <v>-1.6779999999999999</v>
      </c>
      <c r="T422" s="153">
        <v>0.96589999999999998</v>
      </c>
      <c r="U422" s="153">
        <v>-3.0350000000000001</v>
      </c>
      <c r="V422" s="153">
        <v>9.9969999999999999</v>
      </c>
      <c r="W422" s="153">
        <v>27.8126</v>
      </c>
      <c r="X422" s="153">
        <v>427.9</v>
      </c>
      <c r="Y422" s="153">
        <v>1.2199</v>
      </c>
      <c r="Z422" s="153">
        <v>14.1645</v>
      </c>
      <c r="AA422" s="153">
        <v>41.539000000000001</v>
      </c>
      <c r="AB422" s="153">
        <v>15.877700000000001</v>
      </c>
      <c r="AC422" s="153">
        <v>-1.538</v>
      </c>
      <c r="AD422" s="153">
        <v>-3.4413</v>
      </c>
      <c r="AE422" s="153">
        <v>0.25609999999999999</v>
      </c>
      <c r="AF422" s="153">
        <v>29.690799999999999</v>
      </c>
      <c r="AG422" s="153">
        <v>8.6014999999999997</v>
      </c>
      <c r="AH422" s="153">
        <v>0.44550000000000001</v>
      </c>
      <c r="AI422" s="153">
        <v>16.906600000000001</v>
      </c>
      <c r="AJ422" s="153">
        <v>-18.167999999999999</v>
      </c>
      <c r="AK422" s="153">
        <v>2.7410000000000001</v>
      </c>
      <c r="AL422" s="153">
        <v>4.0732999999999997</v>
      </c>
      <c r="AM422" s="153">
        <v>-4.4432</v>
      </c>
      <c r="AN422" s="153">
        <v>94.202399999999997</v>
      </c>
      <c r="AO422" s="153">
        <v>7.8098999999999998</v>
      </c>
      <c r="AP422" s="153">
        <v>18.298300000000001</v>
      </c>
      <c r="AQ422" s="153">
        <v>-2.3245</v>
      </c>
      <c r="AR422" s="153">
        <v>78.548000000000002</v>
      </c>
      <c r="AS422" s="153">
        <v>3.0482</v>
      </c>
      <c r="AT422" s="153">
        <v>0.82720000000000005</v>
      </c>
      <c r="AU422" s="153">
        <v>4.9053000000000004</v>
      </c>
      <c r="AV422" s="153">
        <v>125.1782</v>
      </c>
      <c r="AW422" s="153" t="s">
        <v>7469</v>
      </c>
      <c r="AX422" s="153" t="s">
        <v>7469</v>
      </c>
      <c r="AY422" s="153" t="s">
        <v>7469</v>
      </c>
      <c r="AZ422" s="153">
        <v>6.1782000000000004</v>
      </c>
      <c r="BA422" s="153">
        <v>-3.3041999999999998</v>
      </c>
      <c r="BB422" s="153">
        <v>10.457000000000001</v>
      </c>
      <c r="BC422" s="153">
        <v>-3.3000000000000002E-2</v>
      </c>
      <c r="BD422" s="153">
        <v>-8.6690000000000005</v>
      </c>
      <c r="BE422" s="153" t="s">
        <v>7469</v>
      </c>
      <c r="BF422" s="153">
        <v>0.48249999999999998</v>
      </c>
      <c r="BG422" s="153" t="s">
        <v>7469</v>
      </c>
      <c r="BH422" s="153">
        <v>-19.321999999999999</v>
      </c>
      <c r="BI422" s="153">
        <v>-115.501</v>
      </c>
      <c r="BJ422" s="153">
        <v>2.9782999999999999</v>
      </c>
      <c r="BK422" s="153">
        <v>-2.4670000000000001</v>
      </c>
      <c r="BL422" s="153">
        <v>21.095300000000002</v>
      </c>
      <c r="BM422" s="153">
        <v>6.5666000000000002</v>
      </c>
      <c r="BN422" s="153">
        <v>-7.5250000000000004</v>
      </c>
      <c r="BO422" s="153">
        <v>-1.4630000000000001</v>
      </c>
      <c r="BP422" s="153">
        <v>-2.9304999999999999</v>
      </c>
      <c r="BQ422" s="153">
        <v>1.3759999999999999</v>
      </c>
      <c r="BR422" s="153">
        <v>-2.7477</v>
      </c>
      <c r="BS422" s="153">
        <v>-77.873999999999995</v>
      </c>
      <c r="BT422" s="153">
        <v>-7.0106000000000002</v>
      </c>
      <c r="BU422" s="153">
        <v>10.721399999999999</v>
      </c>
      <c r="BV422" s="153">
        <v>-4.1607000000000003</v>
      </c>
      <c r="BW422" s="153" t="s">
        <v>7469</v>
      </c>
      <c r="BX422" s="153">
        <v>11.580299999999999</v>
      </c>
      <c r="BY422" s="153" t="s">
        <v>7469</v>
      </c>
      <c r="BZ422" s="153">
        <v>-211.86</v>
      </c>
      <c r="CA422" s="153">
        <v>-121.46599999999999</v>
      </c>
      <c r="CB422" s="153">
        <v>2.5409000000000002</v>
      </c>
      <c r="CC422" s="153">
        <v>-0.1159</v>
      </c>
      <c r="CD422" s="153">
        <v>2.0461</v>
      </c>
      <c r="CE422" s="153" t="s">
        <v>7469</v>
      </c>
      <c r="CF422" s="153">
        <v>13.0633</v>
      </c>
      <c r="CG422" s="153">
        <v>-2.6143999999999998</v>
      </c>
      <c r="CH422" s="153">
        <v>1.0175000000000001</v>
      </c>
      <c r="CI422" s="153" t="s">
        <v>7469</v>
      </c>
      <c r="CJ422" s="153" t="s">
        <v>7469</v>
      </c>
      <c r="CK422" s="153" t="s">
        <v>7469</v>
      </c>
      <c r="CL422" s="153" t="s">
        <v>7469</v>
      </c>
      <c r="CM422" s="153">
        <v>3.2618</v>
      </c>
      <c r="CN422" s="153" t="s">
        <v>7469</v>
      </c>
      <c r="CO422" s="153">
        <v>10.103400000000001</v>
      </c>
      <c r="CP422" s="153">
        <v>28.4251</v>
      </c>
      <c r="CQ422" s="153">
        <v>-1.47</v>
      </c>
      <c r="CR422" s="153" t="s">
        <v>7469</v>
      </c>
      <c r="CS422" s="153">
        <v>30.661999999999999</v>
      </c>
      <c r="CT422" s="153">
        <v>1.254</v>
      </c>
      <c r="CU422" s="153">
        <v>-0.40910000000000002</v>
      </c>
      <c r="CV422" s="153" t="s">
        <v>7469</v>
      </c>
      <c r="CW422" s="153" t="s">
        <v>7469</v>
      </c>
      <c r="CX422" s="153" t="s">
        <v>7469</v>
      </c>
      <c r="CY422" s="153">
        <v>23.285399999999999</v>
      </c>
      <c r="CZ422" s="153">
        <v>4.96</v>
      </c>
      <c r="DA422" s="153">
        <v>2.0819000000000001</v>
      </c>
      <c r="DB422" s="153" t="s">
        <v>7469</v>
      </c>
      <c r="DC422" s="153">
        <v>14.485799999999999</v>
      </c>
      <c r="DD422" s="153">
        <v>0.93189999999999995</v>
      </c>
      <c r="DE422" s="153">
        <v>-9.2954000000000008</v>
      </c>
      <c r="DF422" s="153" t="s">
        <v>7469</v>
      </c>
      <c r="DG422" s="153">
        <v>24.2181</v>
      </c>
      <c r="DH422" s="153">
        <v>-1.4841</v>
      </c>
      <c r="DI422" s="153">
        <v>0.56330000000000002</v>
      </c>
      <c r="DJ422" s="153" t="s">
        <v>7469</v>
      </c>
      <c r="DK422" s="153">
        <v>0.98050000000000004</v>
      </c>
      <c r="DL422" s="153">
        <v>-7.3017000000000003</v>
      </c>
      <c r="DM422" s="153">
        <v>1.2864</v>
      </c>
      <c r="DN422" s="153">
        <v>558.5616</v>
      </c>
      <c r="DO422" s="153">
        <v>-59.052900000000001</v>
      </c>
      <c r="DP422" s="153">
        <v>-4.2176</v>
      </c>
      <c r="DQ422" s="153">
        <v>2.0158</v>
      </c>
      <c r="DR422" s="153" t="s">
        <v>7469</v>
      </c>
      <c r="DS422" s="153">
        <v>1.5044</v>
      </c>
      <c r="DT422" s="153">
        <v>16.601299999999998</v>
      </c>
      <c r="DU422" s="153">
        <v>-31.08</v>
      </c>
      <c r="DV422" s="153">
        <v>-0.58099999999999996</v>
      </c>
      <c r="DW422" s="153" t="s">
        <v>7469</v>
      </c>
      <c r="DX422" s="153">
        <v>2.9657</v>
      </c>
      <c r="DY422" s="153">
        <v>-5.3823999999999996</v>
      </c>
      <c r="DZ422" s="153">
        <v>-4.1311999999999998</v>
      </c>
      <c r="EA422" s="153">
        <v>33.759099999999997</v>
      </c>
      <c r="EB422" s="153">
        <v>3.8620000000000001</v>
      </c>
      <c r="EC422" s="153">
        <v>34.5886</v>
      </c>
      <c r="ED422" s="153">
        <v>5.1459000000000001</v>
      </c>
      <c r="EE422" s="153">
        <v>-0.25659999999999999</v>
      </c>
      <c r="EF422" s="153">
        <v>2.4220000000000002</v>
      </c>
      <c r="EG422" s="153">
        <v>11.2875</v>
      </c>
      <c r="EH422" s="153">
        <v>-0.54720000000000002</v>
      </c>
      <c r="EI422" s="153">
        <v>4.0567000000000002</v>
      </c>
      <c r="EJ422" s="153" t="s">
        <v>7469</v>
      </c>
      <c r="EK422" s="153">
        <v>-4.2840999999999996</v>
      </c>
      <c r="EL422" s="153">
        <v>-0.34739999999999999</v>
      </c>
      <c r="EM422" s="153" t="s">
        <v>7469</v>
      </c>
      <c r="EN422" s="153">
        <v>10.990600000000001</v>
      </c>
    </row>
    <row r="423" spans="3:144">
      <c r="E423" s="120" t="s">
        <v>8093</v>
      </c>
      <c r="F423" s="126" t="s">
        <v>7365</v>
      </c>
      <c r="G423" s="151" t="s">
        <v>8090</v>
      </c>
      <c r="H423" s="152" t="s">
        <v>8091</v>
      </c>
      <c r="I423" s="153">
        <v>582.26610000000005</v>
      </c>
      <c r="J423" s="153">
        <v>-1.4350000000000001</v>
      </c>
      <c r="K423" s="153">
        <v>944.4</v>
      </c>
      <c r="L423" s="153">
        <v>-7.1660000000000004</v>
      </c>
      <c r="M423" s="153">
        <v>21.169</v>
      </c>
      <c r="N423" s="153">
        <v>750</v>
      </c>
      <c r="O423" s="153">
        <v>2481</v>
      </c>
      <c r="P423" s="153">
        <v>-5.9119999999999999</v>
      </c>
      <c r="Q423" s="153">
        <v>-4.758</v>
      </c>
      <c r="R423" s="153">
        <v>96</v>
      </c>
      <c r="S423" s="153">
        <v>-1.0376000000000001</v>
      </c>
      <c r="T423" s="153">
        <v>-0.89800000000000002</v>
      </c>
      <c r="U423" s="153">
        <v>-1.173</v>
      </c>
      <c r="V423" s="153">
        <v>6.3739999999999997</v>
      </c>
      <c r="W423" s="153">
        <v>40.463000000000001</v>
      </c>
      <c r="X423" s="153">
        <v>619.1</v>
      </c>
      <c r="Y423" s="153">
        <v>1.4651000000000001</v>
      </c>
      <c r="Z423" s="153">
        <v>20.960899999999999</v>
      </c>
      <c r="AA423" s="153">
        <v>57.944299999999998</v>
      </c>
      <c r="AB423" s="153">
        <v>15.3506</v>
      </c>
      <c r="AC423" s="153">
        <v>-2.613</v>
      </c>
      <c r="AD423" s="153">
        <v>0.1449</v>
      </c>
      <c r="AE423" s="153">
        <v>-0.38319999999999999</v>
      </c>
      <c r="AF423" s="153">
        <v>28.826699999999999</v>
      </c>
      <c r="AG423" s="153">
        <v>10.852499999999999</v>
      </c>
      <c r="AH423" s="153" t="s">
        <v>7469</v>
      </c>
      <c r="AI423" s="153">
        <v>15.2887</v>
      </c>
      <c r="AJ423" s="153">
        <v>-36.587000000000003</v>
      </c>
      <c r="AK423" s="153">
        <v>1.9378</v>
      </c>
      <c r="AL423" s="153">
        <v>2.5929000000000002</v>
      </c>
      <c r="AM423" s="153">
        <v>-4.7290999999999999</v>
      </c>
      <c r="AN423" s="153">
        <v>109.52379999999999</v>
      </c>
      <c r="AO423" s="153">
        <v>13.9115</v>
      </c>
      <c r="AP423" s="153">
        <v>12.8949</v>
      </c>
      <c r="AQ423" s="153">
        <v>-2.3123</v>
      </c>
      <c r="AR423" s="153">
        <v>27.702999999999999</v>
      </c>
      <c r="AS423" s="153">
        <v>5.7054</v>
      </c>
      <c r="AT423" s="153">
        <v>3.2391000000000001</v>
      </c>
      <c r="AU423" s="153">
        <v>4.1627999999999998</v>
      </c>
      <c r="AV423" s="153">
        <v>141.03110000000001</v>
      </c>
      <c r="AW423" s="153" t="s">
        <v>7469</v>
      </c>
      <c r="AX423" s="153">
        <v>-3.0908000000000002</v>
      </c>
      <c r="AY423" s="153" t="s">
        <v>7469</v>
      </c>
      <c r="AZ423" s="153">
        <v>7.0332999999999997</v>
      </c>
      <c r="BA423" s="153">
        <v>-3.13</v>
      </c>
      <c r="BB423" s="153">
        <v>30.805</v>
      </c>
      <c r="BC423" s="153">
        <v>-1.05</v>
      </c>
      <c r="BD423" s="153">
        <v>-9.968</v>
      </c>
      <c r="BE423" s="153" t="s">
        <v>7469</v>
      </c>
      <c r="BF423" s="153">
        <v>0.2797</v>
      </c>
      <c r="BG423" s="153">
        <v>-73.129000000000005</v>
      </c>
      <c r="BH423" s="153">
        <v>8.0220000000000002</v>
      </c>
      <c r="BI423" s="153">
        <v>13.151999999999999</v>
      </c>
      <c r="BJ423" s="153">
        <v>3.6815000000000002</v>
      </c>
      <c r="BK423" s="153">
        <v>-2.4588000000000001</v>
      </c>
      <c r="BL423" s="153">
        <v>37.698999999999998</v>
      </c>
      <c r="BM423" s="153">
        <v>1.4276</v>
      </c>
      <c r="BN423" s="153">
        <v>-1.4419999999999999</v>
      </c>
      <c r="BO423" s="153">
        <v>-1.6017999999999999</v>
      </c>
      <c r="BP423" s="153">
        <v>-3.9039000000000001</v>
      </c>
      <c r="BQ423" s="153">
        <v>1.8089999999999999</v>
      </c>
      <c r="BR423" s="153">
        <v>-1.7504999999999999</v>
      </c>
      <c r="BS423" s="153">
        <v>-15.93</v>
      </c>
      <c r="BT423" s="153">
        <v>-8.83</v>
      </c>
      <c r="BU423" s="153">
        <v>22.034500000000001</v>
      </c>
      <c r="BV423" s="153">
        <v>-3.7675000000000001</v>
      </c>
      <c r="BW423" s="153" t="s">
        <v>7469</v>
      </c>
      <c r="BX423" s="153">
        <v>5.6624999999999996</v>
      </c>
      <c r="BY423" s="153" t="s">
        <v>7469</v>
      </c>
      <c r="BZ423" s="153">
        <v>-32.612000000000002</v>
      </c>
      <c r="CA423" s="153">
        <v>-122.55200000000001</v>
      </c>
      <c r="CB423" s="153">
        <v>2.9409000000000001</v>
      </c>
      <c r="CC423" s="153" t="s">
        <v>7469</v>
      </c>
      <c r="CD423" s="153">
        <v>2.9952000000000001</v>
      </c>
      <c r="CE423" s="153" t="s">
        <v>7469</v>
      </c>
      <c r="CF423" s="153">
        <v>-5.7725999999999997</v>
      </c>
      <c r="CG423" s="153">
        <v>-1.91</v>
      </c>
      <c r="CH423" s="153">
        <v>-0.66259999999999997</v>
      </c>
      <c r="CI423" s="153">
        <v>-56.254100000000001</v>
      </c>
      <c r="CJ423" s="153">
        <v>2.3397999999999999</v>
      </c>
      <c r="CK423" s="153" t="s">
        <v>7469</v>
      </c>
      <c r="CL423" s="153">
        <v>0.2021</v>
      </c>
      <c r="CM423" s="153">
        <v>15.0297</v>
      </c>
      <c r="CN423" s="153" t="s">
        <v>7469</v>
      </c>
      <c r="CO423" s="153">
        <v>10.601100000000001</v>
      </c>
      <c r="CP423" s="153">
        <v>32.928800000000003</v>
      </c>
      <c r="CQ423" s="153">
        <v>-3.9344000000000001</v>
      </c>
      <c r="CR423" s="153" t="s">
        <v>7469</v>
      </c>
      <c r="CS423" s="153">
        <v>11.298999999999999</v>
      </c>
      <c r="CT423" s="153">
        <v>0.72729999999999995</v>
      </c>
      <c r="CU423" s="153">
        <v>1.4846999999999999</v>
      </c>
      <c r="CV423" s="153" t="s">
        <v>7469</v>
      </c>
      <c r="CW423" s="153" t="s">
        <v>7469</v>
      </c>
      <c r="CX423" s="153" t="s">
        <v>7469</v>
      </c>
      <c r="CY423" s="153">
        <v>24.045500000000001</v>
      </c>
      <c r="CZ423" s="153">
        <v>4.8250999999999999</v>
      </c>
      <c r="DA423" s="153">
        <v>3.8814000000000002</v>
      </c>
      <c r="DB423" s="153" t="s">
        <v>7469</v>
      </c>
      <c r="DC423" s="153">
        <v>18.6325</v>
      </c>
      <c r="DD423" s="153">
        <v>3.1842000000000001</v>
      </c>
      <c r="DE423" s="153">
        <v>-7.7591999999999999</v>
      </c>
      <c r="DF423" s="153" t="s">
        <v>7469</v>
      </c>
      <c r="DG423" s="153">
        <v>39.890700000000002</v>
      </c>
      <c r="DH423" s="153">
        <v>-0.23300000000000001</v>
      </c>
      <c r="DI423" s="153">
        <v>0.78779999999999994</v>
      </c>
      <c r="DJ423" s="153" t="s">
        <v>7469</v>
      </c>
      <c r="DK423" s="153">
        <v>1.5226999999999999</v>
      </c>
      <c r="DL423" s="153">
        <v>3.9394</v>
      </c>
      <c r="DM423" s="153">
        <v>1.6923999999999999</v>
      </c>
      <c r="DN423" s="153">
        <v>349.55759999999998</v>
      </c>
      <c r="DO423" s="153">
        <v>-100.7526</v>
      </c>
      <c r="DP423" s="153">
        <v>-2.6040000000000001</v>
      </c>
      <c r="DQ423" s="153">
        <v>3.8166000000000002</v>
      </c>
      <c r="DR423" s="153" t="s">
        <v>7469</v>
      </c>
      <c r="DS423" s="153">
        <v>2.3858000000000001</v>
      </c>
      <c r="DT423" s="153">
        <v>21.781600000000001</v>
      </c>
      <c r="DU423" s="153">
        <v>5.3167999999999997</v>
      </c>
      <c r="DV423" s="153" t="s">
        <v>7469</v>
      </c>
      <c r="DW423" s="153" t="s">
        <v>7469</v>
      </c>
      <c r="DX423" s="153">
        <v>-0.99470000000000003</v>
      </c>
      <c r="DY423" s="153">
        <v>5.2891000000000004</v>
      </c>
      <c r="DZ423" s="153">
        <v>-2.1185999999999998</v>
      </c>
      <c r="EA423" s="153">
        <v>34.927999999999997</v>
      </c>
      <c r="EB423" s="153">
        <v>3.9211999999999998</v>
      </c>
      <c r="EC423" s="153">
        <v>33.130400000000002</v>
      </c>
      <c r="ED423" s="153">
        <v>5.9455999999999998</v>
      </c>
      <c r="EE423" s="153">
        <v>-0.62970000000000004</v>
      </c>
      <c r="EF423" s="153">
        <v>56.457099999999997</v>
      </c>
      <c r="EG423" s="153">
        <v>11.4709</v>
      </c>
      <c r="EH423" s="153">
        <v>0.4158</v>
      </c>
      <c r="EI423" s="153">
        <v>5.1375000000000002</v>
      </c>
      <c r="EJ423" s="153" t="s">
        <v>7469</v>
      </c>
      <c r="EK423" s="153">
        <v>-5.7808999999999999</v>
      </c>
      <c r="EL423" s="153">
        <v>-0.87529999999999997</v>
      </c>
      <c r="EM423" s="153" t="s">
        <v>7469</v>
      </c>
      <c r="EN423" s="153">
        <v>30.400500000000001</v>
      </c>
    </row>
    <row r="424" spans="3:144">
      <c r="E424" s="120" t="s">
        <v>8094</v>
      </c>
      <c r="F424" s="126" t="s">
        <v>7365</v>
      </c>
      <c r="G424" s="151" t="s">
        <v>8090</v>
      </c>
      <c r="H424" s="152" t="s">
        <v>8091</v>
      </c>
      <c r="I424" s="153">
        <v>587.91750000000002</v>
      </c>
      <c r="J424" s="153">
        <v>-4.8120000000000003</v>
      </c>
      <c r="K424" s="153">
        <v>946.3</v>
      </c>
      <c r="L424" s="153">
        <v>-13.266999999999999</v>
      </c>
      <c r="M424" s="153">
        <v>17.215</v>
      </c>
      <c r="N424" s="153">
        <v>1063</v>
      </c>
      <c r="O424" s="153">
        <v>3603</v>
      </c>
      <c r="P424" s="153">
        <v>-18.382000000000001</v>
      </c>
      <c r="Q424" s="153">
        <v>-4.4051</v>
      </c>
      <c r="R424" s="153">
        <v>-879</v>
      </c>
      <c r="S424" s="153">
        <v>-0.86119999999999997</v>
      </c>
      <c r="T424" s="153">
        <v>0.96750000000000003</v>
      </c>
      <c r="U424" s="153">
        <v>3.7149999999999999</v>
      </c>
      <c r="V424" s="153">
        <v>-35.127000000000002</v>
      </c>
      <c r="W424" s="153">
        <v>-18.9846</v>
      </c>
      <c r="X424" s="153">
        <v>761.3</v>
      </c>
      <c r="Y424" s="153">
        <v>1.4051</v>
      </c>
      <c r="Z424" s="153">
        <v>25.763200000000001</v>
      </c>
      <c r="AA424" s="153">
        <v>80.109899999999996</v>
      </c>
      <c r="AB424" s="153">
        <v>16.280799999999999</v>
      </c>
      <c r="AC424" s="153">
        <v>-9.7880000000000003</v>
      </c>
      <c r="AD424" s="153">
        <v>3.573</v>
      </c>
      <c r="AE424" s="153">
        <v>-0.78300000000000003</v>
      </c>
      <c r="AF424" s="153">
        <v>36.185400000000001</v>
      </c>
      <c r="AG424" s="153">
        <v>10.305400000000001</v>
      </c>
      <c r="AH424" s="153">
        <v>0.74560000000000004</v>
      </c>
      <c r="AI424" s="153">
        <v>27.895600000000002</v>
      </c>
      <c r="AJ424" s="153">
        <v>-70.088999999999999</v>
      </c>
      <c r="AK424" s="153" t="s">
        <v>7469</v>
      </c>
      <c r="AL424" s="153">
        <v>1.5658000000000001</v>
      </c>
      <c r="AM424" s="153">
        <v>0.36070000000000002</v>
      </c>
      <c r="AN424" s="153">
        <v>68.060599999999994</v>
      </c>
      <c r="AO424" s="153">
        <v>-11.495699999999999</v>
      </c>
      <c r="AP424" s="153">
        <v>19.079000000000001</v>
      </c>
      <c r="AQ424" s="153">
        <v>-1.3995</v>
      </c>
      <c r="AR424" s="153">
        <v>-57.08</v>
      </c>
      <c r="AS424" s="153">
        <v>6.7534999999999998</v>
      </c>
      <c r="AT424" s="153">
        <v>7.8497000000000003</v>
      </c>
      <c r="AU424" s="153">
        <v>5.0536000000000003</v>
      </c>
      <c r="AV424" s="153">
        <v>159.75579999999999</v>
      </c>
      <c r="AW424" s="153" t="s">
        <v>7469</v>
      </c>
      <c r="AX424" s="153">
        <v>-1.6823999999999999</v>
      </c>
      <c r="AY424" s="153" t="s">
        <v>7469</v>
      </c>
      <c r="AZ424" s="153">
        <v>-72.577600000000004</v>
      </c>
      <c r="BA424" s="153">
        <v>-4.0487000000000002</v>
      </c>
      <c r="BB424" s="153">
        <v>71.915000000000006</v>
      </c>
      <c r="BC424" s="153">
        <v>-2.1389999999999998</v>
      </c>
      <c r="BD424" s="153">
        <v>-13.227</v>
      </c>
      <c r="BE424" s="153" t="s">
        <v>7469</v>
      </c>
      <c r="BF424" s="153">
        <v>0.66090000000000004</v>
      </c>
      <c r="BG424" s="153">
        <v>-112.682</v>
      </c>
      <c r="BH424" s="153">
        <v>2.7909999999999999</v>
      </c>
      <c r="BI424" s="153">
        <v>10.616</v>
      </c>
      <c r="BJ424" s="153">
        <v>3.6621999999999999</v>
      </c>
      <c r="BK424" s="153">
        <v>-2.9256000000000002</v>
      </c>
      <c r="BL424" s="153">
        <v>24.6951</v>
      </c>
      <c r="BM424" s="153">
        <v>3.4074</v>
      </c>
      <c r="BN424" s="153">
        <v>15.179</v>
      </c>
      <c r="BO424" s="153">
        <v>-3.8523999999999998</v>
      </c>
      <c r="BP424" s="153">
        <v>0.2137</v>
      </c>
      <c r="BQ424" s="153">
        <v>3.0329000000000002</v>
      </c>
      <c r="BR424" s="153">
        <v>-2.0888</v>
      </c>
      <c r="BS424" s="153">
        <v>-17.963999999999999</v>
      </c>
      <c r="BT424" s="153">
        <v>-14.367000000000001</v>
      </c>
      <c r="BU424" s="153">
        <v>19.7607</v>
      </c>
      <c r="BV424" s="153">
        <v>-2.5613000000000001</v>
      </c>
      <c r="BW424" s="153" t="s">
        <v>7469</v>
      </c>
      <c r="BX424" s="153">
        <v>12.0504</v>
      </c>
      <c r="BY424" s="153">
        <v>-6.2275</v>
      </c>
      <c r="BZ424" s="153">
        <v>-38.823</v>
      </c>
      <c r="CA424" s="153">
        <v>-42.078000000000003</v>
      </c>
      <c r="CB424" s="153">
        <v>5.7930000000000001</v>
      </c>
      <c r="CC424" s="153">
        <v>-4.3159000000000001</v>
      </c>
      <c r="CD424" s="153">
        <v>3.3584000000000001</v>
      </c>
      <c r="CE424" s="153">
        <v>-1.2873000000000001</v>
      </c>
      <c r="CF424" s="153">
        <v>-14.570499999999999</v>
      </c>
      <c r="CG424" s="153">
        <v>-1.2029000000000001</v>
      </c>
      <c r="CH424" s="153">
        <v>2.8899999999999999E-2</v>
      </c>
      <c r="CI424" s="153">
        <v>-63.440800000000003</v>
      </c>
      <c r="CJ424" s="153">
        <v>3.7991000000000001</v>
      </c>
      <c r="CK424" s="153" t="s">
        <v>7469</v>
      </c>
      <c r="CL424" s="153" t="s">
        <v>7469</v>
      </c>
      <c r="CM424" s="153">
        <v>20.216100000000001</v>
      </c>
      <c r="CN424" s="153" t="s">
        <v>7469</v>
      </c>
      <c r="CO424" s="153">
        <v>13.092700000000001</v>
      </c>
      <c r="CP424" s="153">
        <v>43.281399999999998</v>
      </c>
      <c r="CQ424" s="153">
        <v>-8.5222999999999995</v>
      </c>
      <c r="CR424" s="153" t="s">
        <v>7469</v>
      </c>
      <c r="CS424" s="153">
        <v>-13.132999999999999</v>
      </c>
      <c r="CT424" s="153">
        <v>5.8999999999999997E-2</v>
      </c>
      <c r="CU424" s="153">
        <v>0.77839999999999998</v>
      </c>
      <c r="CV424" s="153" t="s">
        <v>7469</v>
      </c>
      <c r="CW424" s="153" t="s">
        <v>7469</v>
      </c>
      <c r="CX424" s="153" t="s">
        <v>7469</v>
      </c>
      <c r="CY424" s="153">
        <v>27.189299999999999</v>
      </c>
      <c r="CZ424" s="153">
        <v>5.1890000000000001</v>
      </c>
      <c r="DA424" s="153">
        <v>2.5552999999999999</v>
      </c>
      <c r="DB424" s="153" t="s">
        <v>7469</v>
      </c>
      <c r="DC424" s="153">
        <v>26.635200000000001</v>
      </c>
      <c r="DD424" s="153">
        <v>4.7374999999999998</v>
      </c>
      <c r="DE424" s="153">
        <v>-16.7958</v>
      </c>
      <c r="DF424" s="153" t="s">
        <v>7469</v>
      </c>
      <c r="DG424" s="153">
        <v>45.512500000000003</v>
      </c>
      <c r="DH424" s="153">
        <v>-0.47810000000000002</v>
      </c>
      <c r="DI424" s="153">
        <v>1.4424999999999999</v>
      </c>
      <c r="DJ424" s="153" t="s">
        <v>7469</v>
      </c>
      <c r="DK424" s="153">
        <v>-0.48130000000000001</v>
      </c>
      <c r="DL424" s="153">
        <v>4.9382000000000001</v>
      </c>
      <c r="DM424" s="153">
        <v>3.4133</v>
      </c>
      <c r="DN424" s="153">
        <v>120.0663</v>
      </c>
      <c r="DO424" s="153">
        <v>-174.66370000000001</v>
      </c>
      <c r="DP424" s="153">
        <v>-3.2599999999999997E-2</v>
      </c>
      <c r="DQ424" s="153">
        <v>18.601700000000001</v>
      </c>
      <c r="DR424" s="153" t="s">
        <v>7469</v>
      </c>
      <c r="DS424" s="153">
        <v>3.0562</v>
      </c>
      <c r="DT424" s="153">
        <v>-6.4874999999999998</v>
      </c>
      <c r="DU424" s="153">
        <v>-1.6795</v>
      </c>
      <c r="DV424" s="153" t="s">
        <v>7469</v>
      </c>
      <c r="DW424" s="153" t="s">
        <v>7469</v>
      </c>
      <c r="DX424" s="153">
        <v>1.2222</v>
      </c>
      <c r="DY424" s="153">
        <v>5.2641999999999998</v>
      </c>
      <c r="DZ424" s="153">
        <v>-2.1657000000000002</v>
      </c>
      <c r="EA424" s="153">
        <v>43.558700000000002</v>
      </c>
      <c r="EB424" s="153">
        <v>4.3063000000000002</v>
      </c>
      <c r="EC424" s="153">
        <v>-11.978300000000001</v>
      </c>
      <c r="ED424" s="153">
        <v>7.3188000000000004</v>
      </c>
      <c r="EE424" s="153" t="s">
        <v>7469</v>
      </c>
      <c r="EF424" s="153">
        <v>66.812200000000004</v>
      </c>
      <c r="EG424" s="153">
        <v>13.8447</v>
      </c>
      <c r="EH424" s="153">
        <v>0.61839999999999995</v>
      </c>
      <c r="EI424" s="153">
        <v>5.9730999999999996</v>
      </c>
      <c r="EJ424" s="153" t="s">
        <v>7469</v>
      </c>
      <c r="EK424" s="153">
        <v>-4.9057000000000004</v>
      </c>
      <c r="EL424" s="153">
        <v>-4.4044999999999996</v>
      </c>
      <c r="EM424" s="153">
        <v>37.633499999999998</v>
      </c>
      <c r="EN424" s="153" t="s">
        <v>7469</v>
      </c>
    </row>
    <row r="425" spans="3:144">
      <c r="E425" s="120" t="s">
        <v>8095</v>
      </c>
      <c r="F425" s="126" t="s">
        <v>7365</v>
      </c>
      <c r="G425" s="151" t="s">
        <v>8090</v>
      </c>
      <c r="H425" s="152" t="s">
        <v>8091</v>
      </c>
      <c r="I425" s="153" t="s">
        <v>7469</v>
      </c>
      <c r="J425" s="153" t="s">
        <v>7469</v>
      </c>
      <c r="K425" s="153" t="s">
        <v>7469</v>
      </c>
      <c r="L425" s="153" t="s">
        <v>7469</v>
      </c>
      <c r="M425" s="153" t="s">
        <v>7469</v>
      </c>
      <c r="N425" s="153">
        <v>1161</v>
      </c>
      <c r="O425" s="153">
        <v>3689</v>
      </c>
      <c r="P425" s="153" t="s">
        <v>7469</v>
      </c>
      <c r="Q425" s="153" t="s">
        <v>7469</v>
      </c>
      <c r="R425" s="153">
        <v>197</v>
      </c>
      <c r="S425" s="153" t="s">
        <v>7469</v>
      </c>
      <c r="T425" s="153" t="s">
        <v>7469</v>
      </c>
      <c r="U425" s="153" t="s">
        <v>7469</v>
      </c>
      <c r="V425" s="153" t="s">
        <v>7469</v>
      </c>
      <c r="W425" s="153" t="s">
        <v>7469</v>
      </c>
      <c r="X425" s="153" t="s">
        <v>7469</v>
      </c>
      <c r="Y425" s="153" t="s">
        <v>7469</v>
      </c>
      <c r="Z425" s="153" t="s">
        <v>7469</v>
      </c>
      <c r="AA425" s="153" t="s">
        <v>7469</v>
      </c>
      <c r="AB425" s="153" t="s">
        <v>7469</v>
      </c>
      <c r="AC425" s="153" t="s">
        <v>7469</v>
      </c>
      <c r="AD425" s="153" t="s">
        <v>7469</v>
      </c>
      <c r="AE425" s="153">
        <v>-0.31819999999999998</v>
      </c>
      <c r="AF425" s="153">
        <v>44.6706</v>
      </c>
      <c r="AG425" s="153" t="s">
        <v>7469</v>
      </c>
      <c r="AH425" s="153">
        <v>1.1608000000000001</v>
      </c>
      <c r="AI425" s="153" t="s">
        <v>7469</v>
      </c>
      <c r="AJ425" s="153" t="s">
        <v>7469</v>
      </c>
      <c r="AK425" s="153" t="s">
        <v>7469</v>
      </c>
      <c r="AL425" s="153" t="s">
        <v>7469</v>
      </c>
      <c r="AM425" s="153" t="s">
        <v>7469</v>
      </c>
      <c r="AN425" s="153" t="s">
        <v>7469</v>
      </c>
      <c r="AO425" s="153" t="s">
        <v>7469</v>
      </c>
      <c r="AP425" s="153">
        <v>14.3432</v>
      </c>
      <c r="AQ425" s="153" t="s">
        <v>7469</v>
      </c>
      <c r="AR425" s="153" t="s">
        <v>7469</v>
      </c>
      <c r="AS425" s="153" t="s">
        <v>7469</v>
      </c>
      <c r="AT425" s="153" t="s">
        <v>7469</v>
      </c>
      <c r="AU425" s="153" t="s">
        <v>7469</v>
      </c>
      <c r="AV425" s="153" t="s">
        <v>7469</v>
      </c>
      <c r="AW425" s="153" t="s">
        <v>7469</v>
      </c>
      <c r="AX425" s="153">
        <v>-7.4603000000000002</v>
      </c>
      <c r="AY425" s="153" t="s">
        <v>7469</v>
      </c>
      <c r="AZ425" s="153" t="s">
        <v>7469</v>
      </c>
      <c r="BA425" s="153" t="s">
        <v>7469</v>
      </c>
      <c r="BB425" s="153" t="s">
        <v>7469</v>
      </c>
      <c r="BC425" s="153" t="s">
        <v>7469</v>
      </c>
      <c r="BD425" s="153" t="s">
        <v>7469</v>
      </c>
      <c r="BE425" s="153" t="s">
        <v>7469</v>
      </c>
      <c r="BF425" s="153" t="s">
        <v>7469</v>
      </c>
      <c r="BG425" s="153">
        <v>-259.32299999999998</v>
      </c>
      <c r="BH425" s="153">
        <v>63.786999999999999</v>
      </c>
      <c r="BI425" s="153" t="s">
        <v>7469</v>
      </c>
      <c r="BJ425" s="153">
        <v>1.3935999999999999</v>
      </c>
      <c r="BK425" s="153" t="s">
        <v>7469</v>
      </c>
      <c r="BL425" s="153" t="s">
        <v>7469</v>
      </c>
      <c r="BM425" s="153" t="s">
        <v>7469</v>
      </c>
      <c r="BN425" s="153">
        <v>18.062000000000001</v>
      </c>
      <c r="BO425" s="153">
        <v>-5.7957000000000001</v>
      </c>
      <c r="BP425" s="153">
        <v>1.5629</v>
      </c>
      <c r="BQ425" s="153" t="s">
        <v>7469</v>
      </c>
      <c r="BR425" s="153" t="s">
        <v>7469</v>
      </c>
      <c r="BS425" s="153" t="s">
        <v>7469</v>
      </c>
      <c r="BT425" s="153">
        <v>-38.142600000000002</v>
      </c>
      <c r="BU425" s="153" t="s">
        <v>7469</v>
      </c>
      <c r="BV425" s="153">
        <v>-10.0412</v>
      </c>
      <c r="BW425" s="153" t="s">
        <v>7469</v>
      </c>
      <c r="BX425" s="153" t="s">
        <v>7469</v>
      </c>
      <c r="BY425" s="153" t="s">
        <v>7469</v>
      </c>
      <c r="BZ425" s="153" t="s">
        <v>7469</v>
      </c>
      <c r="CA425" s="153">
        <v>-62.475999999999999</v>
      </c>
      <c r="CB425" s="153" t="s">
        <v>7469</v>
      </c>
      <c r="CC425" s="153" t="s">
        <v>7469</v>
      </c>
      <c r="CD425" s="153" t="s">
        <v>7469</v>
      </c>
      <c r="CE425" s="153">
        <v>-3.3187000000000002</v>
      </c>
      <c r="CF425" s="153" t="s">
        <v>7469</v>
      </c>
      <c r="CG425" s="153">
        <v>-4.2510000000000003</v>
      </c>
      <c r="CH425" s="153" t="s">
        <v>7469</v>
      </c>
      <c r="CI425" s="153" t="s">
        <v>7469</v>
      </c>
      <c r="CJ425" s="153" t="s">
        <v>7469</v>
      </c>
      <c r="CK425" s="153" t="s">
        <v>7469</v>
      </c>
      <c r="CL425" s="153" t="s">
        <v>7469</v>
      </c>
      <c r="CM425" s="153" t="s">
        <v>7469</v>
      </c>
      <c r="CN425" s="153" t="s">
        <v>7469</v>
      </c>
      <c r="CO425" s="153" t="s">
        <v>7469</v>
      </c>
      <c r="CP425" s="153" t="s">
        <v>7469</v>
      </c>
      <c r="CQ425" s="153" t="s">
        <v>7469</v>
      </c>
      <c r="CR425" s="153" t="s">
        <v>7469</v>
      </c>
      <c r="CS425" s="153" t="s">
        <v>7469</v>
      </c>
      <c r="CT425" s="153" t="s">
        <v>7469</v>
      </c>
      <c r="CU425" s="153">
        <v>1.1479999999999999</v>
      </c>
      <c r="CV425" s="153" t="s">
        <v>7469</v>
      </c>
      <c r="CW425" s="153" t="s">
        <v>7469</v>
      </c>
      <c r="CX425" s="153" t="s">
        <v>7469</v>
      </c>
      <c r="CY425" s="153" t="s">
        <v>7469</v>
      </c>
      <c r="CZ425" s="153" t="s">
        <v>7469</v>
      </c>
      <c r="DA425" s="153" t="s">
        <v>7469</v>
      </c>
      <c r="DB425" s="153" t="s">
        <v>7469</v>
      </c>
      <c r="DC425" s="153" t="s">
        <v>7469</v>
      </c>
      <c r="DD425" s="153" t="s">
        <v>7469</v>
      </c>
      <c r="DE425" s="153" t="s">
        <v>7469</v>
      </c>
      <c r="DF425" s="153" t="s">
        <v>7469</v>
      </c>
      <c r="DG425" s="153" t="s">
        <v>7469</v>
      </c>
      <c r="DH425" s="153">
        <v>-0.24990000000000001</v>
      </c>
      <c r="DI425" s="153" t="s">
        <v>7469</v>
      </c>
      <c r="DJ425" s="153" t="s">
        <v>7469</v>
      </c>
      <c r="DK425" s="153">
        <v>0.2535</v>
      </c>
      <c r="DL425" s="153" t="s">
        <v>7469</v>
      </c>
      <c r="DM425" s="153" t="s">
        <v>7469</v>
      </c>
      <c r="DN425" s="153" t="s">
        <v>7469</v>
      </c>
      <c r="DO425" s="153" t="s">
        <v>7469</v>
      </c>
      <c r="DP425" s="153" t="s">
        <v>7469</v>
      </c>
      <c r="DQ425" s="153">
        <v>18.113900000000001</v>
      </c>
      <c r="DR425" s="153" t="s">
        <v>7469</v>
      </c>
      <c r="DS425" s="153" t="s">
        <v>7469</v>
      </c>
      <c r="DT425" s="153" t="s">
        <v>7469</v>
      </c>
      <c r="DU425" s="153" t="s">
        <v>7469</v>
      </c>
      <c r="DV425" s="153" t="s">
        <v>7469</v>
      </c>
      <c r="DW425" s="153" t="s">
        <v>7469</v>
      </c>
      <c r="DX425" s="153" t="s">
        <v>7469</v>
      </c>
      <c r="DY425" s="153" t="s">
        <v>7469</v>
      </c>
      <c r="DZ425" s="153" t="s">
        <v>7469</v>
      </c>
      <c r="EA425" s="153" t="s">
        <v>7469</v>
      </c>
      <c r="EB425" s="153" t="s">
        <v>7469</v>
      </c>
      <c r="EC425" s="153" t="s">
        <v>7469</v>
      </c>
      <c r="ED425" s="153" t="s">
        <v>7469</v>
      </c>
      <c r="EE425" s="153">
        <v>-228.667</v>
      </c>
      <c r="EF425" s="153" t="s">
        <v>7469</v>
      </c>
      <c r="EG425" s="153" t="s">
        <v>7469</v>
      </c>
      <c r="EH425" s="153" t="s">
        <v>7469</v>
      </c>
      <c r="EI425" s="153" t="s">
        <v>7469</v>
      </c>
      <c r="EJ425" s="153" t="s">
        <v>7469</v>
      </c>
      <c r="EK425" s="153" t="s">
        <v>7469</v>
      </c>
      <c r="EL425" s="153" t="s">
        <v>7469</v>
      </c>
      <c r="EM425" s="153" t="s">
        <v>7469</v>
      </c>
      <c r="EN425" s="153" t="s">
        <v>7469</v>
      </c>
    </row>
    <row r="426" spans="3:144">
      <c r="E426" s="120" t="s">
        <v>8096</v>
      </c>
      <c r="F426" s="126" t="s">
        <v>7365</v>
      </c>
      <c r="G426" s="151" t="s">
        <v>8090</v>
      </c>
      <c r="H426" s="152" t="s">
        <v>8097</v>
      </c>
      <c r="I426" s="153">
        <v>146.6772</v>
      </c>
      <c r="J426" s="153">
        <v>-4.0030000000000001</v>
      </c>
      <c r="K426" s="153">
        <v>208.5</v>
      </c>
      <c r="L426" s="153">
        <v>-4.4050000000000002</v>
      </c>
      <c r="M426" s="153" t="s">
        <v>7469</v>
      </c>
      <c r="N426" s="153">
        <v>327</v>
      </c>
      <c r="O426" s="153">
        <v>877</v>
      </c>
      <c r="P426" s="153">
        <v>-3.577</v>
      </c>
      <c r="Q426" s="153">
        <v>-0.87890000000000001</v>
      </c>
      <c r="R426" s="153">
        <v>-9</v>
      </c>
      <c r="S426" s="153">
        <v>-0.45119999999999999</v>
      </c>
      <c r="T426" s="153" t="s">
        <v>7469</v>
      </c>
      <c r="U426" s="153" t="s">
        <v>7469</v>
      </c>
      <c r="V426" s="153">
        <v>-13.17</v>
      </c>
      <c r="W426" s="153">
        <v>-12.3421</v>
      </c>
      <c r="X426" s="153">
        <v>176.5</v>
      </c>
      <c r="Y426" s="153">
        <v>0.28000000000000003</v>
      </c>
      <c r="Z426" s="153">
        <v>6.2266000000000004</v>
      </c>
      <c r="AA426" s="153" t="s">
        <v>7469</v>
      </c>
      <c r="AB426" s="153" t="s">
        <v>7469</v>
      </c>
      <c r="AC426" s="153" t="s">
        <v>7469</v>
      </c>
      <c r="AD426" s="153">
        <v>1.9427000000000001</v>
      </c>
      <c r="AE426" s="153">
        <v>-0.25319999999999998</v>
      </c>
      <c r="AF426" s="153">
        <v>8.6441999999999997</v>
      </c>
      <c r="AG426" s="153">
        <v>3.1917</v>
      </c>
      <c r="AH426" s="153">
        <v>0.2361</v>
      </c>
      <c r="AI426" s="153" t="s">
        <v>7469</v>
      </c>
      <c r="AJ426" s="153">
        <v>-25.196999999999999</v>
      </c>
      <c r="AK426" s="153" t="s">
        <v>7469</v>
      </c>
      <c r="AL426" s="153">
        <v>-0.29399999999999998</v>
      </c>
      <c r="AM426" s="153" t="s">
        <v>7469</v>
      </c>
      <c r="AN426" s="153" t="s">
        <v>7469</v>
      </c>
      <c r="AO426" s="153">
        <v>-10.177199999999999</v>
      </c>
      <c r="AP426" s="153">
        <v>0.70499999999999996</v>
      </c>
      <c r="AQ426" s="153">
        <v>-0.32790000000000002</v>
      </c>
      <c r="AR426" s="153">
        <v>-37.200000000000003</v>
      </c>
      <c r="AS426" s="153">
        <v>0.33040000000000003</v>
      </c>
      <c r="AT426" s="153">
        <v>0.74180000000000001</v>
      </c>
      <c r="AU426" s="153">
        <v>5.3E-3</v>
      </c>
      <c r="AV426" s="153" t="s">
        <v>7469</v>
      </c>
      <c r="AW426" s="153" t="s">
        <v>7469</v>
      </c>
      <c r="AX426" s="153" t="s">
        <v>7469</v>
      </c>
      <c r="AY426" s="153" t="s">
        <v>7469</v>
      </c>
      <c r="AZ426" s="153" t="s">
        <v>7469</v>
      </c>
      <c r="BA426" s="153">
        <v>-0.82840000000000003</v>
      </c>
      <c r="BB426" s="153" t="s">
        <v>7469</v>
      </c>
      <c r="BC426" s="153" t="s">
        <v>7469</v>
      </c>
      <c r="BD426" s="153" t="s">
        <v>7469</v>
      </c>
      <c r="BE426" s="153">
        <v>-9.2200000000000004E-2</v>
      </c>
      <c r="BF426" s="153">
        <v>0.2515</v>
      </c>
      <c r="BG426" s="153">
        <v>-88.194000000000003</v>
      </c>
      <c r="BH426" s="153" t="s">
        <v>7469</v>
      </c>
      <c r="BI426" s="153">
        <v>7.2229999999999999</v>
      </c>
      <c r="BJ426" s="153">
        <v>-0.33050000000000002</v>
      </c>
      <c r="BK426" s="153" t="s">
        <v>7469</v>
      </c>
      <c r="BL426" s="153" t="s">
        <v>7469</v>
      </c>
      <c r="BM426" s="153">
        <v>-2.1829000000000001</v>
      </c>
      <c r="BN426" s="153">
        <v>3.5619999999999998</v>
      </c>
      <c r="BO426" s="153">
        <v>-1.2629999999999999</v>
      </c>
      <c r="BP426" s="153" t="s">
        <v>7469</v>
      </c>
      <c r="BQ426" s="153">
        <v>0.91620000000000001</v>
      </c>
      <c r="BR426" s="153" t="s">
        <v>7469</v>
      </c>
      <c r="BS426" s="153">
        <v>-10.835000000000001</v>
      </c>
      <c r="BT426" s="153" t="s">
        <v>7469</v>
      </c>
      <c r="BU426" s="153" t="s">
        <v>7469</v>
      </c>
      <c r="BV426" s="153" t="s">
        <v>7469</v>
      </c>
      <c r="BW426" s="153" t="s">
        <v>7469</v>
      </c>
      <c r="BX426" s="153" t="s">
        <v>7469</v>
      </c>
      <c r="BY426" s="153" t="s">
        <v>7469</v>
      </c>
      <c r="BZ426" s="153">
        <v>-14.393000000000001</v>
      </c>
      <c r="CA426" s="153">
        <v>-14.209</v>
      </c>
      <c r="CB426" s="153">
        <v>8.7800000000000003E-2</v>
      </c>
      <c r="CC426" s="153">
        <v>-1.6879</v>
      </c>
      <c r="CD426" s="153">
        <v>-0.61439999999999995</v>
      </c>
      <c r="CE426" s="153">
        <v>-0.97309999999999997</v>
      </c>
      <c r="CF426" s="153" t="s">
        <v>7469</v>
      </c>
      <c r="CG426" s="153" t="s">
        <v>7469</v>
      </c>
      <c r="CH426" s="153">
        <v>-2.4799999999999999E-2</v>
      </c>
      <c r="CI426" s="153" t="s">
        <v>7469</v>
      </c>
      <c r="CJ426" s="153" t="s">
        <v>7469</v>
      </c>
      <c r="CK426" s="153" t="s">
        <v>7469</v>
      </c>
      <c r="CL426" s="153" t="s">
        <v>7469</v>
      </c>
      <c r="CM426" s="153" t="s">
        <v>7469</v>
      </c>
      <c r="CN426" s="153" t="s">
        <v>7469</v>
      </c>
      <c r="CO426" s="153">
        <v>4.0350999999999999</v>
      </c>
      <c r="CP426" s="153">
        <v>7.7310999999999996</v>
      </c>
      <c r="CQ426" s="153">
        <v>-3.2801</v>
      </c>
      <c r="CR426" s="153" t="s">
        <v>7469</v>
      </c>
      <c r="CS426" s="153">
        <v>-6.351</v>
      </c>
      <c r="CT426" s="153">
        <v>0.4304</v>
      </c>
      <c r="CU426" s="153">
        <v>7.8700000000000006E-2</v>
      </c>
      <c r="CV426" s="153" t="s">
        <v>7469</v>
      </c>
      <c r="CW426" s="153" t="s">
        <v>7469</v>
      </c>
      <c r="CX426" s="153" t="s">
        <v>7469</v>
      </c>
      <c r="CY426" s="153">
        <v>4.4554</v>
      </c>
      <c r="CZ426" s="153">
        <v>0.96719999999999995</v>
      </c>
      <c r="DA426" s="153">
        <v>-0.91300000000000003</v>
      </c>
      <c r="DB426" s="153" t="s">
        <v>7469</v>
      </c>
      <c r="DC426" s="153" t="s">
        <v>7469</v>
      </c>
      <c r="DD426" s="153">
        <v>0.97019999999999995</v>
      </c>
      <c r="DE426" s="153">
        <v>-5.0227000000000004</v>
      </c>
      <c r="DF426" s="153" t="s">
        <v>7469</v>
      </c>
      <c r="DG426" s="153" t="s">
        <v>7469</v>
      </c>
      <c r="DH426" s="153">
        <v>-8.0199999999999994E-2</v>
      </c>
      <c r="DI426" s="153" t="s">
        <v>7469</v>
      </c>
      <c r="DJ426" s="153" t="s">
        <v>7469</v>
      </c>
      <c r="DK426" s="153">
        <v>-0.51870000000000005</v>
      </c>
      <c r="DL426" s="153">
        <v>1.6933</v>
      </c>
      <c r="DM426" s="153">
        <v>2.2686999999999999</v>
      </c>
      <c r="DN426" s="153" t="s">
        <v>7469</v>
      </c>
      <c r="DO426" s="153" t="s">
        <v>7469</v>
      </c>
      <c r="DP426" s="153">
        <v>-1.6294999999999999</v>
      </c>
      <c r="DQ426" s="153">
        <v>2.8136999999999999</v>
      </c>
      <c r="DR426" s="153" t="s">
        <v>7469</v>
      </c>
      <c r="DS426" s="153">
        <v>0.876</v>
      </c>
      <c r="DT426" s="153" t="s">
        <v>7469</v>
      </c>
      <c r="DU426" s="153" t="s">
        <v>7469</v>
      </c>
      <c r="DV426" s="153" t="s">
        <v>7469</v>
      </c>
      <c r="DW426" s="153" t="s">
        <v>7469</v>
      </c>
      <c r="DX426" s="153">
        <v>0.9274</v>
      </c>
      <c r="DY426" s="153">
        <v>-2.2100000000000002E-2</v>
      </c>
      <c r="DZ426" s="153">
        <v>-0.58109999999999995</v>
      </c>
      <c r="EA426" s="153" t="s">
        <v>7469</v>
      </c>
      <c r="EB426" s="153">
        <v>0.48730000000000001</v>
      </c>
      <c r="EC426" s="153" t="s">
        <v>7469</v>
      </c>
      <c r="ED426" s="153">
        <v>0.7349</v>
      </c>
      <c r="EE426" s="153" t="s">
        <v>7469</v>
      </c>
      <c r="EF426" s="153">
        <v>15.560499999999999</v>
      </c>
      <c r="EG426" s="153" t="s">
        <v>7469</v>
      </c>
      <c r="EH426" s="153" t="s">
        <v>7469</v>
      </c>
      <c r="EI426" s="153">
        <v>1.4766999999999999</v>
      </c>
      <c r="EJ426" s="153" t="s">
        <v>7469</v>
      </c>
      <c r="EK426" s="153" t="s">
        <v>7469</v>
      </c>
      <c r="EL426" s="153">
        <v>-1.6382000000000001</v>
      </c>
      <c r="EM426" s="153" t="s">
        <v>7469</v>
      </c>
      <c r="EN426" s="153" t="s">
        <v>7469</v>
      </c>
    </row>
    <row r="427" spans="3:144">
      <c r="E427" s="120" t="s">
        <v>8098</v>
      </c>
      <c r="F427" s="126" t="s">
        <v>7365</v>
      </c>
      <c r="G427" s="151" t="s">
        <v>8090</v>
      </c>
      <c r="H427" s="152" t="s">
        <v>8097</v>
      </c>
      <c r="I427" s="153">
        <v>107.7739</v>
      </c>
      <c r="J427" s="153">
        <v>-4.9059999999999997</v>
      </c>
      <c r="K427" s="153">
        <v>217.7</v>
      </c>
      <c r="L427" s="153">
        <v>-4.9429999999999996</v>
      </c>
      <c r="M427" s="153" t="s">
        <v>7469</v>
      </c>
      <c r="N427" s="153">
        <v>320</v>
      </c>
      <c r="O427" s="153">
        <v>848</v>
      </c>
      <c r="P427" s="153">
        <v>-3.5659999999999998</v>
      </c>
      <c r="Q427" s="153">
        <v>-1.3935999999999999</v>
      </c>
      <c r="R427" s="153">
        <v>-93</v>
      </c>
      <c r="S427" s="153">
        <v>0.1072</v>
      </c>
      <c r="T427" s="153" t="s">
        <v>7469</v>
      </c>
      <c r="U427" s="153" t="s">
        <v>7469</v>
      </c>
      <c r="V427" s="153">
        <v>-10.661</v>
      </c>
      <c r="W427" s="153">
        <v>-11.177099999999999</v>
      </c>
      <c r="X427" s="153">
        <v>220.4</v>
      </c>
      <c r="Y427" s="153">
        <v>0.30880000000000002</v>
      </c>
      <c r="Z427" s="153">
        <v>1.6652</v>
      </c>
      <c r="AA427" s="153" t="s">
        <v>7469</v>
      </c>
      <c r="AB427" s="153">
        <v>3.7256999999999998</v>
      </c>
      <c r="AC427" s="153" t="s">
        <v>7469</v>
      </c>
      <c r="AD427" s="153">
        <v>0.75819999999999999</v>
      </c>
      <c r="AE427" s="153">
        <v>-0.2157</v>
      </c>
      <c r="AF427" s="153">
        <v>14.234400000000001</v>
      </c>
      <c r="AG427" s="153">
        <v>4.4058000000000002</v>
      </c>
      <c r="AH427" s="153" t="s">
        <v>7469</v>
      </c>
      <c r="AI427" s="153" t="s">
        <v>7469</v>
      </c>
      <c r="AJ427" s="153">
        <v>-19.198</v>
      </c>
      <c r="AK427" s="153" t="s">
        <v>7469</v>
      </c>
      <c r="AL427" s="153">
        <v>-0.18340000000000001</v>
      </c>
      <c r="AM427" s="153" t="s">
        <v>7469</v>
      </c>
      <c r="AN427" s="153" t="s">
        <v>7469</v>
      </c>
      <c r="AO427" s="153">
        <v>-2.8892000000000002</v>
      </c>
      <c r="AP427" s="153">
        <v>6.2503000000000002</v>
      </c>
      <c r="AQ427" s="153">
        <v>-1.1493</v>
      </c>
      <c r="AR427" s="153">
        <v>-38.183999999999997</v>
      </c>
      <c r="AS427" s="153">
        <v>1.0515000000000001</v>
      </c>
      <c r="AT427" s="153">
        <v>1.3023</v>
      </c>
      <c r="AU427" s="153">
        <v>0.71209999999999996</v>
      </c>
      <c r="AV427" s="153" t="s">
        <v>7469</v>
      </c>
      <c r="AW427" s="153" t="s">
        <v>7469</v>
      </c>
      <c r="AX427" s="153" t="s">
        <v>7469</v>
      </c>
      <c r="AY427" s="153" t="s">
        <v>7469</v>
      </c>
      <c r="AZ427" s="153" t="s">
        <v>7469</v>
      </c>
      <c r="BA427" s="153">
        <v>-0.71360000000000001</v>
      </c>
      <c r="BB427" s="153" t="s">
        <v>7469</v>
      </c>
      <c r="BC427" s="153" t="s">
        <v>7469</v>
      </c>
      <c r="BD427" s="153" t="s">
        <v>7469</v>
      </c>
      <c r="BE427" s="153">
        <v>-9.9000000000000005E-2</v>
      </c>
      <c r="BF427" s="153" t="s">
        <v>7469</v>
      </c>
      <c r="BG427" s="153">
        <v>-65.055000000000007</v>
      </c>
      <c r="BH427" s="153" t="s">
        <v>7469</v>
      </c>
      <c r="BI427" s="153">
        <v>7.69</v>
      </c>
      <c r="BJ427" s="153">
        <v>0.2094</v>
      </c>
      <c r="BK427" s="153" t="s">
        <v>7469</v>
      </c>
      <c r="BL427" s="153" t="s">
        <v>7469</v>
      </c>
      <c r="BM427" s="153">
        <v>0.1133</v>
      </c>
      <c r="BN427" s="153">
        <v>-2.62</v>
      </c>
      <c r="BO427" s="153">
        <v>-1.4825999999999999</v>
      </c>
      <c r="BP427" s="153" t="s">
        <v>7469</v>
      </c>
      <c r="BQ427" s="153" t="s">
        <v>7469</v>
      </c>
      <c r="BR427" s="153" t="s">
        <v>7469</v>
      </c>
      <c r="BS427" s="153">
        <v>-16.204999999999998</v>
      </c>
      <c r="BT427" s="153" t="s">
        <v>7469</v>
      </c>
      <c r="BU427" s="153" t="s">
        <v>7469</v>
      </c>
      <c r="BV427" s="153" t="s">
        <v>7469</v>
      </c>
      <c r="BW427" s="153" t="s">
        <v>7469</v>
      </c>
      <c r="BX427" s="153" t="s">
        <v>7469</v>
      </c>
      <c r="BY427" s="153" t="s">
        <v>7469</v>
      </c>
      <c r="BZ427" s="153">
        <v>-20.841999999999999</v>
      </c>
      <c r="CA427" s="153">
        <v>-28.47</v>
      </c>
      <c r="CB427" s="153">
        <v>1.6168</v>
      </c>
      <c r="CC427" s="153">
        <v>-0.78759999999999997</v>
      </c>
      <c r="CD427" s="153">
        <v>0.59870000000000001</v>
      </c>
      <c r="CE427" s="153">
        <v>-0.96709999999999996</v>
      </c>
      <c r="CF427" s="153" t="s">
        <v>7469</v>
      </c>
      <c r="CG427" s="153" t="s">
        <v>7469</v>
      </c>
      <c r="CH427" s="153">
        <v>-0.41820000000000002</v>
      </c>
      <c r="CI427" s="153" t="s">
        <v>7469</v>
      </c>
      <c r="CJ427" s="153" t="s">
        <v>7469</v>
      </c>
      <c r="CK427" s="153" t="s">
        <v>7469</v>
      </c>
      <c r="CL427" s="153" t="s">
        <v>7469</v>
      </c>
      <c r="CM427" s="153" t="s">
        <v>7469</v>
      </c>
      <c r="CN427" s="153" t="s">
        <v>7469</v>
      </c>
      <c r="CO427" s="153">
        <v>3.5828000000000002</v>
      </c>
      <c r="CP427" s="153">
        <v>7.6867999999999999</v>
      </c>
      <c r="CQ427" s="153">
        <v>-4.4848999999999997</v>
      </c>
      <c r="CR427" s="153" t="s">
        <v>7469</v>
      </c>
      <c r="CS427" s="153">
        <v>-5.41</v>
      </c>
      <c r="CT427" s="153">
        <v>6.5299999999999997E-2</v>
      </c>
      <c r="CU427" s="153">
        <v>-1.4E-2</v>
      </c>
      <c r="CV427" s="153" t="s">
        <v>7469</v>
      </c>
      <c r="CW427" s="153" t="s">
        <v>7469</v>
      </c>
      <c r="CX427" s="153" t="s">
        <v>7469</v>
      </c>
      <c r="CY427" s="153">
        <v>4.6826999999999996</v>
      </c>
      <c r="CZ427" s="153">
        <v>0.78059999999999996</v>
      </c>
      <c r="DA427" s="153">
        <v>0.28260000000000002</v>
      </c>
      <c r="DB427" s="153" t="s">
        <v>7469</v>
      </c>
      <c r="DC427" s="153" t="s">
        <v>7469</v>
      </c>
      <c r="DD427" s="153">
        <v>1.9054</v>
      </c>
      <c r="DE427" s="153">
        <v>-5.6828000000000003</v>
      </c>
      <c r="DF427" s="153" t="s">
        <v>7469</v>
      </c>
      <c r="DG427" s="153" t="s">
        <v>7469</v>
      </c>
      <c r="DH427" s="153" t="s">
        <v>7469</v>
      </c>
      <c r="DI427" s="153" t="s">
        <v>7469</v>
      </c>
      <c r="DJ427" s="153" t="s">
        <v>7469</v>
      </c>
      <c r="DK427" s="153">
        <v>-0.44650000000000001</v>
      </c>
      <c r="DL427" s="153">
        <v>-0.85660000000000003</v>
      </c>
      <c r="DM427" s="153">
        <v>0.65669999999999995</v>
      </c>
      <c r="DN427" s="153" t="s">
        <v>7469</v>
      </c>
      <c r="DO427" s="153" t="s">
        <v>7469</v>
      </c>
      <c r="DP427" s="153">
        <v>-0.46889999999999998</v>
      </c>
      <c r="DQ427" s="153">
        <v>3.8751000000000002</v>
      </c>
      <c r="DR427" s="153" t="s">
        <v>7469</v>
      </c>
      <c r="DS427" s="153">
        <v>0.1817</v>
      </c>
      <c r="DT427" s="153" t="s">
        <v>7469</v>
      </c>
      <c r="DU427" s="153" t="s">
        <v>7469</v>
      </c>
      <c r="DV427" s="153" t="s">
        <v>7469</v>
      </c>
      <c r="DW427" s="153" t="s">
        <v>7469</v>
      </c>
      <c r="DX427" s="153">
        <v>1.8912</v>
      </c>
      <c r="DY427" s="153">
        <v>8.8700000000000001E-2</v>
      </c>
      <c r="DZ427" s="153">
        <v>-1.0268999999999999</v>
      </c>
      <c r="EA427" s="153" t="s">
        <v>7469</v>
      </c>
      <c r="EB427" s="153">
        <v>1.0934999999999999</v>
      </c>
      <c r="EC427" s="153" t="s">
        <v>7469</v>
      </c>
      <c r="ED427" s="153">
        <v>2.0828000000000002</v>
      </c>
      <c r="EE427" s="153" t="s">
        <v>7469</v>
      </c>
      <c r="EF427" s="153">
        <v>19.428799999999999</v>
      </c>
      <c r="EG427" s="153" t="s">
        <v>7469</v>
      </c>
      <c r="EH427" s="153" t="s">
        <v>7469</v>
      </c>
      <c r="EI427" s="153">
        <v>1.528</v>
      </c>
      <c r="EJ427" s="153" t="s">
        <v>7469</v>
      </c>
      <c r="EK427" s="153" t="s">
        <v>7469</v>
      </c>
      <c r="EL427" s="153">
        <v>-2.7717999999999998</v>
      </c>
      <c r="EM427" s="153" t="s">
        <v>7469</v>
      </c>
      <c r="EN427" s="153" t="s">
        <v>7469</v>
      </c>
    </row>
    <row r="428" spans="3:144">
      <c r="E428" s="120" t="s">
        <v>7693</v>
      </c>
      <c r="F428" s="126" t="s">
        <v>7365</v>
      </c>
      <c r="G428" s="151" t="s">
        <v>8090</v>
      </c>
      <c r="H428" s="152" t="s">
        <v>8097</v>
      </c>
      <c r="I428" s="153">
        <v>100.485</v>
      </c>
      <c r="J428" s="153">
        <v>-11.476000000000001</v>
      </c>
      <c r="K428" s="153">
        <v>230.8</v>
      </c>
      <c r="L428" s="153">
        <v>-4.6470000000000002</v>
      </c>
      <c r="M428" s="153" t="s">
        <v>7469</v>
      </c>
      <c r="N428" s="153">
        <v>343</v>
      </c>
      <c r="O428" s="153">
        <v>848</v>
      </c>
      <c r="P428" s="153">
        <v>-3.431</v>
      </c>
      <c r="Q428" s="153">
        <v>-2.1753999999999998</v>
      </c>
      <c r="R428" s="153">
        <v>96</v>
      </c>
      <c r="S428" s="153">
        <v>-6.6199999999999995E-2</v>
      </c>
      <c r="T428" s="153" t="s">
        <v>7469</v>
      </c>
      <c r="U428" s="153" t="s">
        <v>7469</v>
      </c>
      <c r="V428" s="153">
        <v>-6.1520000000000001</v>
      </c>
      <c r="W428" s="153">
        <v>-3.0196999999999998</v>
      </c>
      <c r="X428" s="153">
        <v>291.89999999999998</v>
      </c>
      <c r="Y428" s="153">
        <v>0.375</v>
      </c>
      <c r="Z428" s="153">
        <v>4.3396999999999997</v>
      </c>
      <c r="AA428" s="153" t="s">
        <v>7469</v>
      </c>
      <c r="AB428" s="153" t="s">
        <v>7469</v>
      </c>
      <c r="AC428" s="153" t="s">
        <v>7469</v>
      </c>
      <c r="AD428" s="153">
        <v>0.1923</v>
      </c>
      <c r="AE428" s="153">
        <v>-0.1754</v>
      </c>
      <c r="AF428" s="153">
        <v>10.290100000000001</v>
      </c>
      <c r="AG428" s="153">
        <v>3.2408000000000001</v>
      </c>
      <c r="AH428" s="153">
        <v>0.23719999999999999</v>
      </c>
      <c r="AI428" s="153" t="s">
        <v>7469</v>
      </c>
      <c r="AJ428" s="153">
        <v>-8.0440000000000005</v>
      </c>
      <c r="AK428" s="153" t="s">
        <v>7469</v>
      </c>
      <c r="AL428" s="153" t="s">
        <v>7469</v>
      </c>
      <c r="AM428" s="153" t="s">
        <v>7469</v>
      </c>
      <c r="AN428" s="153" t="s">
        <v>7469</v>
      </c>
      <c r="AO428" s="153">
        <v>1.0093000000000001</v>
      </c>
      <c r="AP428" s="153">
        <v>2.7324999999999999</v>
      </c>
      <c r="AQ428" s="153">
        <v>-0.37259999999999999</v>
      </c>
      <c r="AR428" s="153">
        <v>-35.113999999999997</v>
      </c>
      <c r="AS428" s="153">
        <v>0.18379999999999999</v>
      </c>
      <c r="AT428" s="153">
        <v>0.90429999999999999</v>
      </c>
      <c r="AU428" s="153">
        <v>1.2277</v>
      </c>
      <c r="AV428" s="153" t="s">
        <v>7469</v>
      </c>
      <c r="AW428" s="153" t="s">
        <v>7469</v>
      </c>
      <c r="AX428" s="153" t="s">
        <v>7469</v>
      </c>
      <c r="AY428" s="153" t="s">
        <v>7469</v>
      </c>
      <c r="AZ428" s="153" t="s">
        <v>7469</v>
      </c>
      <c r="BA428" s="153" t="s">
        <v>7469</v>
      </c>
      <c r="BB428" s="153" t="s">
        <v>7469</v>
      </c>
      <c r="BC428" s="153" t="s">
        <v>7469</v>
      </c>
      <c r="BD428" s="153" t="s">
        <v>7469</v>
      </c>
      <c r="BE428" s="153">
        <v>-0.1215</v>
      </c>
      <c r="BF428" s="153">
        <v>0.2142</v>
      </c>
      <c r="BG428" s="153">
        <v>-65.149000000000001</v>
      </c>
      <c r="BH428" s="153" t="s">
        <v>7469</v>
      </c>
      <c r="BI428" s="153">
        <v>9.3190000000000008</v>
      </c>
      <c r="BJ428" s="153">
        <v>0.54910000000000003</v>
      </c>
      <c r="BK428" s="153" t="s">
        <v>7469</v>
      </c>
      <c r="BL428" s="153" t="s">
        <v>7469</v>
      </c>
      <c r="BM428" s="153" t="s">
        <v>7469</v>
      </c>
      <c r="BN428" s="153">
        <v>-3.919</v>
      </c>
      <c r="BO428" s="153">
        <v>-0.86070000000000002</v>
      </c>
      <c r="BP428" s="153" t="s">
        <v>7469</v>
      </c>
      <c r="BQ428" s="153">
        <v>0.91990000000000005</v>
      </c>
      <c r="BR428" s="153" t="s">
        <v>7469</v>
      </c>
      <c r="BS428" s="153">
        <v>-5.2110000000000003</v>
      </c>
      <c r="BT428" s="153" t="s">
        <v>7469</v>
      </c>
      <c r="BU428" s="153" t="s">
        <v>7469</v>
      </c>
      <c r="BV428" s="153" t="s">
        <v>7469</v>
      </c>
      <c r="BW428" s="153" t="s">
        <v>7469</v>
      </c>
      <c r="BX428" s="153" t="s">
        <v>7469</v>
      </c>
      <c r="BY428" s="153" t="s">
        <v>7469</v>
      </c>
      <c r="BZ428" s="153" t="s">
        <v>7469</v>
      </c>
      <c r="CA428" s="153">
        <v>-19.623000000000001</v>
      </c>
      <c r="CB428" s="153">
        <v>0.97629999999999995</v>
      </c>
      <c r="CC428" s="153">
        <v>-0.78759999999999997</v>
      </c>
      <c r="CD428" s="153" t="s">
        <v>7469</v>
      </c>
      <c r="CE428" s="153" t="s">
        <v>7469</v>
      </c>
      <c r="CF428" s="153" t="s">
        <v>7469</v>
      </c>
      <c r="CG428" s="153" t="s">
        <v>7469</v>
      </c>
      <c r="CH428" s="153">
        <v>0.32029999999999997</v>
      </c>
      <c r="CI428" s="153" t="s">
        <v>7469</v>
      </c>
      <c r="CJ428" s="153" t="s">
        <v>7469</v>
      </c>
      <c r="CK428" s="153">
        <v>-1.1198999999999999</v>
      </c>
      <c r="CL428" s="153" t="s">
        <v>7469</v>
      </c>
      <c r="CM428" s="153" t="s">
        <v>7469</v>
      </c>
      <c r="CN428" s="153" t="s">
        <v>7469</v>
      </c>
      <c r="CO428" s="153">
        <v>3.0263</v>
      </c>
      <c r="CP428" s="153">
        <v>11.65</v>
      </c>
      <c r="CQ428" s="153" t="s">
        <v>7469</v>
      </c>
      <c r="CR428" s="153" t="s">
        <v>7469</v>
      </c>
      <c r="CS428" s="153">
        <v>-3.173</v>
      </c>
      <c r="CT428" s="153">
        <v>-0.2303</v>
      </c>
      <c r="CU428" s="153">
        <v>0.35260000000000002</v>
      </c>
      <c r="CV428" s="153" t="s">
        <v>7469</v>
      </c>
      <c r="CW428" s="153" t="s">
        <v>7469</v>
      </c>
      <c r="CX428" s="153" t="s">
        <v>7469</v>
      </c>
      <c r="CY428" s="153">
        <v>7.0846</v>
      </c>
      <c r="CZ428" s="153">
        <v>1.6017999999999999</v>
      </c>
      <c r="DA428" s="153" t="s">
        <v>7469</v>
      </c>
      <c r="DB428" s="153" t="s">
        <v>7469</v>
      </c>
      <c r="DC428" s="153" t="s">
        <v>7469</v>
      </c>
      <c r="DD428" s="153">
        <v>-0.19439999999999999</v>
      </c>
      <c r="DE428" s="153" t="s">
        <v>7469</v>
      </c>
      <c r="DF428" s="153" t="s">
        <v>7469</v>
      </c>
      <c r="DG428" s="153" t="s">
        <v>7469</v>
      </c>
      <c r="DH428" s="153" t="s">
        <v>7469</v>
      </c>
      <c r="DI428" s="153" t="s">
        <v>7469</v>
      </c>
      <c r="DJ428" s="153" t="s">
        <v>7469</v>
      </c>
      <c r="DK428" s="153">
        <v>-8.8900000000000007E-2</v>
      </c>
      <c r="DL428" s="153" t="s">
        <v>7469</v>
      </c>
      <c r="DM428" s="153">
        <v>0.43030000000000002</v>
      </c>
      <c r="DN428" s="153" t="s">
        <v>7469</v>
      </c>
      <c r="DO428" s="153" t="s">
        <v>7469</v>
      </c>
      <c r="DP428" s="153">
        <v>-2.5815999999999999</v>
      </c>
      <c r="DQ428" s="153">
        <v>3.4470000000000001</v>
      </c>
      <c r="DR428" s="153" t="s">
        <v>7469</v>
      </c>
      <c r="DS428" s="153">
        <v>0.61270000000000002</v>
      </c>
      <c r="DT428" s="153" t="s">
        <v>7469</v>
      </c>
      <c r="DU428" s="153" t="s">
        <v>7469</v>
      </c>
      <c r="DV428" s="153" t="s">
        <v>7469</v>
      </c>
      <c r="DW428" s="153" t="s">
        <v>7469</v>
      </c>
      <c r="DX428" s="153">
        <v>-0.97899999999999998</v>
      </c>
      <c r="DY428" s="153">
        <v>0.1236</v>
      </c>
      <c r="DZ428" s="153">
        <v>0.39700000000000002</v>
      </c>
      <c r="EA428" s="153" t="s">
        <v>7469</v>
      </c>
      <c r="EB428" s="153">
        <v>1.0612999999999999</v>
      </c>
      <c r="EC428" s="153" t="s">
        <v>7469</v>
      </c>
      <c r="ED428" s="153">
        <v>1.0949</v>
      </c>
      <c r="EE428" s="153" t="s">
        <v>7469</v>
      </c>
      <c r="EF428" s="153">
        <v>15.194000000000001</v>
      </c>
      <c r="EG428" s="153" t="s">
        <v>7469</v>
      </c>
      <c r="EH428" s="153" t="s">
        <v>7469</v>
      </c>
      <c r="EI428" s="153">
        <v>1.3198000000000001</v>
      </c>
      <c r="EJ428" s="153" t="s">
        <v>7469</v>
      </c>
      <c r="EK428" s="153" t="s">
        <v>7469</v>
      </c>
      <c r="EL428" s="153">
        <v>-4.7211999999999996</v>
      </c>
      <c r="EM428" s="153" t="s">
        <v>7469</v>
      </c>
      <c r="EN428" s="153" t="s">
        <v>7469</v>
      </c>
    </row>
    <row r="429" spans="3:144">
      <c r="E429" s="120" t="s">
        <v>8099</v>
      </c>
      <c r="F429" s="126" t="s">
        <v>7365</v>
      </c>
      <c r="G429" s="151" t="s">
        <v>8090</v>
      </c>
      <c r="H429" s="152" t="s">
        <v>8097</v>
      </c>
      <c r="I429" s="153">
        <v>100.485</v>
      </c>
      <c r="J429" s="153">
        <v>-11.476000000000001</v>
      </c>
      <c r="K429" s="153">
        <v>230.8</v>
      </c>
      <c r="L429" s="153">
        <v>-4.6470000000000002</v>
      </c>
      <c r="M429" s="153" t="s">
        <v>7469</v>
      </c>
      <c r="N429" s="153">
        <v>343</v>
      </c>
      <c r="O429" s="153">
        <v>848</v>
      </c>
      <c r="P429" s="153">
        <v>-3.431</v>
      </c>
      <c r="Q429" s="153">
        <v>-2.1753999999999998</v>
      </c>
      <c r="R429" s="153">
        <v>96</v>
      </c>
      <c r="S429" s="153">
        <v>-6.6199999999999995E-2</v>
      </c>
      <c r="T429" s="153" t="s">
        <v>7469</v>
      </c>
      <c r="U429" s="153" t="s">
        <v>7469</v>
      </c>
      <c r="V429" s="153">
        <v>-6.1520000000000001</v>
      </c>
      <c r="W429" s="153">
        <v>-3.0196999999999998</v>
      </c>
      <c r="X429" s="153">
        <v>291.89999999999998</v>
      </c>
      <c r="Y429" s="153">
        <v>0.375</v>
      </c>
      <c r="Z429" s="153">
        <v>4.3396999999999997</v>
      </c>
      <c r="AA429" s="153" t="s">
        <v>7469</v>
      </c>
      <c r="AB429" s="153" t="s">
        <v>7469</v>
      </c>
      <c r="AC429" s="153" t="s">
        <v>7469</v>
      </c>
      <c r="AD429" s="153">
        <v>0.1923</v>
      </c>
      <c r="AE429" s="153">
        <v>-0.1754</v>
      </c>
      <c r="AF429" s="153">
        <v>10.290100000000001</v>
      </c>
      <c r="AG429" s="153">
        <v>3.2408000000000001</v>
      </c>
      <c r="AH429" s="153">
        <v>0.23719999999999999</v>
      </c>
      <c r="AI429" s="153" t="s">
        <v>7469</v>
      </c>
      <c r="AJ429" s="153">
        <v>-8.0440000000000005</v>
      </c>
      <c r="AK429" s="153" t="s">
        <v>7469</v>
      </c>
      <c r="AL429" s="153" t="s">
        <v>7469</v>
      </c>
      <c r="AM429" s="153" t="s">
        <v>7469</v>
      </c>
      <c r="AN429" s="153" t="s">
        <v>7469</v>
      </c>
      <c r="AO429" s="153">
        <v>1.0093000000000001</v>
      </c>
      <c r="AP429" s="153">
        <v>2.7324999999999999</v>
      </c>
      <c r="AQ429" s="153">
        <v>-0.37259999999999999</v>
      </c>
      <c r="AR429" s="153">
        <v>-35.113999999999997</v>
      </c>
      <c r="AS429" s="153">
        <v>0.18379999999999999</v>
      </c>
      <c r="AT429" s="153">
        <v>0.90429999999999999</v>
      </c>
      <c r="AU429" s="153">
        <v>1.2277</v>
      </c>
      <c r="AV429" s="153" t="s">
        <v>7469</v>
      </c>
      <c r="AW429" s="153" t="s">
        <v>7469</v>
      </c>
      <c r="AX429" s="153" t="s">
        <v>7469</v>
      </c>
      <c r="AY429" s="153" t="s">
        <v>7469</v>
      </c>
      <c r="AZ429" s="153" t="s">
        <v>7469</v>
      </c>
      <c r="BA429" s="153" t="s">
        <v>7469</v>
      </c>
      <c r="BB429" s="153" t="s">
        <v>7469</v>
      </c>
      <c r="BC429" s="153" t="s">
        <v>7469</v>
      </c>
      <c r="BD429" s="153" t="s">
        <v>7469</v>
      </c>
      <c r="BE429" s="153">
        <v>-0.1215</v>
      </c>
      <c r="BF429" s="153">
        <v>0.2142</v>
      </c>
      <c r="BG429" s="153">
        <v>-65.149000000000001</v>
      </c>
      <c r="BH429" s="153" t="s">
        <v>7469</v>
      </c>
      <c r="BI429" s="153">
        <v>9.3190000000000008</v>
      </c>
      <c r="BJ429" s="153">
        <v>0.54910000000000003</v>
      </c>
      <c r="BK429" s="153" t="s">
        <v>7469</v>
      </c>
      <c r="BL429" s="153" t="s">
        <v>7469</v>
      </c>
      <c r="BM429" s="153" t="s">
        <v>7469</v>
      </c>
      <c r="BN429" s="153">
        <v>-3.919</v>
      </c>
      <c r="BO429" s="153">
        <v>-0.86070000000000002</v>
      </c>
      <c r="BP429" s="153" t="s">
        <v>7469</v>
      </c>
      <c r="BQ429" s="153">
        <v>0.91990000000000005</v>
      </c>
      <c r="BR429" s="153" t="s">
        <v>7469</v>
      </c>
      <c r="BS429" s="153">
        <v>-5.2110000000000003</v>
      </c>
      <c r="BT429" s="153" t="s">
        <v>7469</v>
      </c>
      <c r="BU429" s="153" t="s">
        <v>7469</v>
      </c>
      <c r="BV429" s="153" t="s">
        <v>7469</v>
      </c>
      <c r="BW429" s="153" t="s">
        <v>7469</v>
      </c>
      <c r="BX429" s="153" t="s">
        <v>7469</v>
      </c>
      <c r="BY429" s="153" t="s">
        <v>7469</v>
      </c>
      <c r="BZ429" s="153" t="s">
        <v>7469</v>
      </c>
      <c r="CA429" s="153">
        <v>-19.623000000000001</v>
      </c>
      <c r="CB429" s="153">
        <v>0.97629999999999995</v>
      </c>
      <c r="CC429" s="153">
        <v>-0.78759999999999997</v>
      </c>
      <c r="CD429" s="153" t="s">
        <v>7469</v>
      </c>
      <c r="CE429" s="153" t="s">
        <v>7469</v>
      </c>
      <c r="CF429" s="153" t="s">
        <v>7469</v>
      </c>
      <c r="CG429" s="153" t="s">
        <v>7469</v>
      </c>
      <c r="CH429" s="153">
        <v>0.32029999999999997</v>
      </c>
      <c r="CI429" s="153" t="s">
        <v>7469</v>
      </c>
      <c r="CJ429" s="153" t="s">
        <v>7469</v>
      </c>
      <c r="CK429" s="153" t="s">
        <v>7469</v>
      </c>
      <c r="CL429" s="153" t="s">
        <v>7469</v>
      </c>
      <c r="CM429" s="153" t="s">
        <v>7469</v>
      </c>
      <c r="CN429" s="153" t="s">
        <v>7469</v>
      </c>
      <c r="CO429" s="153">
        <v>3.0263</v>
      </c>
      <c r="CP429" s="153">
        <v>11.65</v>
      </c>
      <c r="CQ429" s="153" t="s">
        <v>7469</v>
      </c>
      <c r="CR429" s="153" t="s">
        <v>7469</v>
      </c>
      <c r="CS429" s="153">
        <v>-3.173</v>
      </c>
      <c r="CT429" s="153">
        <v>-0.2303</v>
      </c>
      <c r="CU429" s="153">
        <v>0.35260000000000002</v>
      </c>
      <c r="CV429" s="153" t="s">
        <v>7469</v>
      </c>
      <c r="CW429" s="153" t="s">
        <v>7469</v>
      </c>
      <c r="CX429" s="153" t="s">
        <v>7469</v>
      </c>
      <c r="CY429" s="153">
        <v>7.0846</v>
      </c>
      <c r="CZ429" s="153">
        <v>1.6017999999999999</v>
      </c>
      <c r="DA429" s="153" t="s">
        <v>7469</v>
      </c>
      <c r="DB429" s="153" t="s">
        <v>7469</v>
      </c>
      <c r="DC429" s="153" t="s">
        <v>7469</v>
      </c>
      <c r="DD429" s="153">
        <v>-0.19439999999999999</v>
      </c>
      <c r="DE429" s="153" t="s">
        <v>7469</v>
      </c>
      <c r="DF429" s="153" t="s">
        <v>7469</v>
      </c>
      <c r="DG429" s="153" t="s">
        <v>7469</v>
      </c>
      <c r="DH429" s="153" t="s">
        <v>7469</v>
      </c>
      <c r="DI429" s="153" t="s">
        <v>7469</v>
      </c>
      <c r="DJ429" s="153" t="s">
        <v>7469</v>
      </c>
      <c r="DK429" s="153">
        <v>-8.8900000000000007E-2</v>
      </c>
      <c r="DL429" s="153" t="s">
        <v>7469</v>
      </c>
      <c r="DM429" s="153">
        <v>0.43030000000000002</v>
      </c>
      <c r="DN429" s="153" t="s">
        <v>7469</v>
      </c>
      <c r="DO429" s="153" t="s">
        <v>7469</v>
      </c>
      <c r="DP429" s="153">
        <v>-2.5815999999999999</v>
      </c>
      <c r="DQ429" s="153">
        <v>3.4470000000000001</v>
      </c>
      <c r="DR429" s="153" t="s">
        <v>7469</v>
      </c>
      <c r="DS429" s="153">
        <v>0.61270000000000002</v>
      </c>
      <c r="DT429" s="153" t="s">
        <v>7469</v>
      </c>
      <c r="DU429" s="153" t="s">
        <v>7469</v>
      </c>
      <c r="DV429" s="153" t="s">
        <v>7469</v>
      </c>
      <c r="DW429" s="153" t="s">
        <v>7469</v>
      </c>
      <c r="DX429" s="153">
        <v>-0.97899999999999998</v>
      </c>
      <c r="DY429" s="153">
        <v>0.1236</v>
      </c>
      <c r="DZ429" s="153">
        <v>0.39700000000000002</v>
      </c>
      <c r="EA429" s="153" t="s">
        <v>7469</v>
      </c>
      <c r="EB429" s="153">
        <v>1.0612999999999999</v>
      </c>
      <c r="EC429" s="153" t="s">
        <v>7469</v>
      </c>
      <c r="ED429" s="153">
        <v>1.0949</v>
      </c>
      <c r="EE429" s="153" t="s">
        <v>7469</v>
      </c>
      <c r="EF429" s="153">
        <v>15.194000000000001</v>
      </c>
      <c r="EG429" s="153" t="s">
        <v>7469</v>
      </c>
      <c r="EH429" s="153" t="s">
        <v>7469</v>
      </c>
      <c r="EI429" s="153">
        <v>1.3198000000000001</v>
      </c>
      <c r="EJ429" s="153" t="s">
        <v>7469</v>
      </c>
      <c r="EK429" s="153" t="s">
        <v>7469</v>
      </c>
      <c r="EL429" s="153">
        <v>-4.7211999999999996</v>
      </c>
      <c r="EM429" s="153" t="s">
        <v>7469</v>
      </c>
      <c r="EN429" s="153" t="s">
        <v>7469</v>
      </c>
    </row>
    <row r="430" spans="3:144">
      <c r="E430" s="120" t="s">
        <v>8100</v>
      </c>
      <c r="F430" s="126" t="s">
        <v>7365</v>
      </c>
      <c r="G430" s="151" t="s">
        <v>8090</v>
      </c>
      <c r="H430" s="152" t="s">
        <v>8097</v>
      </c>
      <c r="I430" s="153" t="s">
        <v>7469</v>
      </c>
      <c r="J430" s="153" t="s">
        <v>7469</v>
      </c>
      <c r="K430" s="153" t="s">
        <v>7469</v>
      </c>
      <c r="L430" s="153" t="s">
        <v>7469</v>
      </c>
      <c r="M430" s="153" t="s">
        <v>7469</v>
      </c>
      <c r="N430" s="153">
        <v>294</v>
      </c>
      <c r="O430" s="153">
        <v>746</v>
      </c>
      <c r="P430" s="153" t="s">
        <v>7469</v>
      </c>
      <c r="Q430" s="153" t="s">
        <v>7469</v>
      </c>
      <c r="R430" s="153">
        <v>-148</v>
      </c>
      <c r="S430" s="153" t="s">
        <v>7469</v>
      </c>
      <c r="T430" s="153" t="s">
        <v>7469</v>
      </c>
      <c r="U430" s="153" t="s">
        <v>7469</v>
      </c>
      <c r="V430" s="153" t="s">
        <v>7469</v>
      </c>
      <c r="W430" s="153" t="s">
        <v>7469</v>
      </c>
      <c r="X430" s="153" t="s">
        <v>7469</v>
      </c>
      <c r="Y430" s="153" t="s">
        <v>7469</v>
      </c>
      <c r="Z430" s="153" t="s">
        <v>7469</v>
      </c>
      <c r="AA430" s="153" t="s">
        <v>7469</v>
      </c>
      <c r="AB430" s="153" t="s">
        <v>7469</v>
      </c>
      <c r="AC430" s="153" t="s">
        <v>7469</v>
      </c>
      <c r="AD430" s="153" t="s">
        <v>7469</v>
      </c>
      <c r="AE430" s="153">
        <v>0.249</v>
      </c>
      <c r="AF430" s="153">
        <v>9.5670999999999999</v>
      </c>
      <c r="AG430" s="153" t="s">
        <v>7469</v>
      </c>
      <c r="AH430" s="153" t="s">
        <v>7469</v>
      </c>
      <c r="AI430" s="153" t="s">
        <v>7469</v>
      </c>
      <c r="AJ430" s="153" t="s">
        <v>7469</v>
      </c>
      <c r="AK430" s="153" t="s">
        <v>7469</v>
      </c>
      <c r="AL430" s="153" t="s">
        <v>7469</v>
      </c>
      <c r="AM430" s="153" t="s">
        <v>7469</v>
      </c>
      <c r="AN430" s="153" t="s">
        <v>7469</v>
      </c>
      <c r="AO430" s="153" t="s">
        <v>7469</v>
      </c>
      <c r="AP430" s="153">
        <v>0.13600000000000001</v>
      </c>
      <c r="AQ430" s="153" t="s">
        <v>7469</v>
      </c>
      <c r="AR430" s="153" t="s">
        <v>7469</v>
      </c>
      <c r="AS430" s="153" t="s">
        <v>7469</v>
      </c>
      <c r="AT430" s="153" t="s">
        <v>7469</v>
      </c>
      <c r="AU430" s="153" t="s">
        <v>7469</v>
      </c>
      <c r="AV430" s="153" t="s">
        <v>7469</v>
      </c>
      <c r="AW430" s="153" t="s">
        <v>7469</v>
      </c>
      <c r="AX430" s="153" t="s">
        <v>7469</v>
      </c>
      <c r="AY430" s="153" t="s">
        <v>7469</v>
      </c>
      <c r="AZ430" s="153" t="s">
        <v>7469</v>
      </c>
      <c r="BA430" s="153" t="s">
        <v>7469</v>
      </c>
      <c r="BB430" s="153" t="s">
        <v>7469</v>
      </c>
      <c r="BC430" s="153" t="s">
        <v>7469</v>
      </c>
      <c r="BD430" s="153" t="s">
        <v>7469</v>
      </c>
      <c r="BE430" s="153" t="s">
        <v>7469</v>
      </c>
      <c r="BF430" s="153" t="s">
        <v>7469</v>
      </c>
      <c r="BG430" s="153">
        <v>-88.194000000000003</v>
      </c>
      <c r="BH430" s="153" t="s">
        <v>7469</v>
      </c>
      <c r="BI430" s="153" t="s">
        <v>7469</v>
      </c>
      <c r="BJ430" s="153">
        <v>-0.1608</v>
      </c>
      <c r="BK430" s="153" t="s">
        <v>7469</v>
      </c>
      <c r="BL430" s="153" t="s">
        <v>7469</v>
      </c>
      <c r="BM430" s="153" t="s">
        <v>7469</v>
      </c>
      <c r="BN430" s="153">
        <v>-9.7481000000000009</v>
      </c>
      <c r="BO430" s="153">
        <v>-1.0638000000000001</v>
      </c>
      <c r="BP430" s="153" t="s">
        <v>7469</v>
      </c>
      <c r="BQ430" s="153" t="s">
        <v>7469</v>
      </c>
      <c r="BR430" s="153" t="s">
        <v>7469</v>
      </c>
      <c r="BS430" s="153" t="s">
        <v>7469</v>
      </c>
      <c r="BT430" s="153" t="s">
        <v>7469</v>
      </c>
      <c r="BU430" s="153" t="s">
        <v>7469</v>
      </c>
      <c r="BV430" s="153" t="s">
        <v>7469</v>
      </c>
      <c r="BW430" s="153" t="s">
        <v>7469</v>
      </c>
      <c r="BX430" s="153" t="s">
        <v>7469</v>
      </c>
      <c r="BY430" s="153" t="s">
        <v>7469</v>
      </c>
      <c r="BZ430" s="153" t="s">
        <v>7469</v>
      </c>
      <c r="CA430" s="153">
        <v>-3.4540000000000002</v>
      </c>
      <c r="CB430" s="153" t="s">
        <v>7469</v>
      </c>
      <c r="CC430" s="153" t="s">
        <v>7469</v>
      </c>
      <c r="CD430" s="153" t="s">
        <v>7469</v>
      </c>
      <c r="CE430" s="153">
        <v>-0.79459999999999997</v>
      </c>
      <c r="CF430" s="153" t="s">
        <v>7469</v>
      </c>
      <c r="CG430" s="153" t="s">
        <v>7469</v>
      </c>
      <c r="CH430" s="153" t="s">
        <v>7469</v>
      </c>
      <c r="CI430" s="153" t="s">
        <v>7469</v>
      </c>
      <c r="CJ430" s="153" t="s">
        <v>7469</v>
      </c>
      <c r="CK430" s="153" t="s">
        <v>7469</v>
      </c>
      <c r="CL430" s="153" t="s">
        <v>7469</v>
      </c>
      <c r="CM430" s="153" t="s">
        <v>7469</v>
      </c>
      <c r="CN430" s="153" t="s">
        <v>7469</v>
      </c>
      <c r="CO430" s="153" t="s">
        <v>7469</v>
      </c>
      <c r="CP430" s="153" t="s">
        <v>7469</v>
      </c>
      <c r="CQ430" s="153" t="s">
        <v>7469</v>
      </c>
      <c r="CR430" s="153" t="s">
        <v>7469</v>
      </c>
      <c r="CS430" s="153" t="s">
        <v>7469</v>
      </c>
      <c r="CT430" s="153" t="s">
        <v>7469</v>
      </c>
      <c r="CU430" s="153">
        <v>0.16039999999999999</v>
      </c>
      <c r="CV430" s="153" t="s">
        <v>7469</v>
      </c>
      <c r="CW430" s="153" t="s">
        <v>7469</v>
      </c>
      <c r="CX430" s="153" t="s">
        <v>7469</v>
      </c>
      <c r="CY430" s="153" t="s">
        <v>7469</v>
      </c>
      <c r="CZ430" s="153" t="s">
        <v>7469</v>
      </c>
      <c r="DA430" s="153" t="s">
        <v>7469</v>
      </c>
      <c r="DB430" s="153" t="s">
        <v>7469</v>
      </c>
      <c r="DC430" s="153" t="s">
        <v>7469</v>
      </c>
      <c r="DD430" s="153" t="s">
        <v>7469</v>
      </c>
      <c r="DE430" s="153" t="s">
        <v>7469</v>
      </c>
      <c r="DF430" s="153" t="s">
        <v>7469</v>
      </c>
      <c r="DG430" s="153" t="s">
        <v>7469</v>
      </c>
      <c r="DH430" s="153" t="s">
        <v>7469</v>
      </c>
      <c r="DI430" s="153" t="s">
        <v>7469</v>
      </c>
      <c r="DJ430" s="153" t="s">
        <v>7469</v>
      </c>
      <c r="DK430" s="153">
        <v>3.2899999999999999E-2</v>
      </c>
      <c r="DL430" s="153" t="s">
        <v>7469</v>
      </c>
      <c r="DM430" s="153" t="s">
        <v>7469</v>
      </c>
      <c r="DN430" s="153" t="s">
        <v>7469</v>
      </c>
      <c r="DO430" s="153" t="s">
        <v>7469</v>
      </c>
      <c r="DP430" s="153" t="s">
        <v>7469</v>
      </c>
      <c r="DQ430" s="153">
        <v>2.7544</v>
      </c>
      <c r="DR430" s="153" t="s">
        <v>7469</v>
      </c>
      <c r="DS430" s="153" t="s">
        <v>7469</v>
      </c>
      <c r="DT430" s="153" t="s">
        <v>7469</v>
      </c>
      <c r="DU430" s="153" t="s">
        <v>7469</v>
      </c>
      <c r="DV430" s="153" t="s">
        <v>7469</v>
      </c>
      <c r="DW430" s="153" t="s">
        <v>7469</v>
      </c>
      <c r="DX430" s="153" t="s">
        <v>7469</v>
      </c>
      <c r="DY430" s="153" t="s">
        <v>7469</v>
      </c>
      <c r="DZ430" s="153" t="s">
        <v>7469</v>
      </c>
      <c r="EA430" s="153" t="s">
        <v>7469</v>
      </c>
      <c r="EB430" s="153" t="s">
        <v>7469</v>
      </c>
      <c r="EC430" s="153" t="s">
        <v>7469</v>
      </c>
      <c r="ED430" s="153" t="s">
        <v>7469</v>
      </c>
      <c r="EE430" s="153">
        <v>-32.158999999999999</v>
      </c>
      <c r="EF430" s="153" t="s">
        <v>7469</v>
      </c>
      <c r="EG430" s="153" t="s">
        <v>7469</v>
      </c>
      <c r="EH430" s="153" t="s">
        <v>7469</v>
      </c>
      <c r="EI430" s="153" t="s">
        <v>7469</v>
      </c>
      <c r="EJ430" s="153" t="s">
        <v>7469</v>
      </c>
      <c r="EK430" s="153" t="s">
        <v>7469</v>
      </c>
      <c r="EL430" s="153" t="s">
        <v>7469</v>
      </c>
      <c r="EM430" s="153" t="s">
        <v>7469</v>
      </c>
      <c r="EN430" s="153" t="s">
        <v>7469</v>
      </c>
    </row>
    <row r="431" spans="3:144">
      <c r="E431" s="120" t="s">
        <v>8101</v>
      </c>
      <c r="F431" s="126" t="s">
        <v>7365</v>
      </c>
      <c r="G431" s="151" t="s">
        <v>8090</v>
      </c>
      <c r="H431" s="152" t="s">
        <v>8097</v>
      </c>
      <c r="I431" s="153" t="s">
        <v>7469</v>
      </c>
      <c r="J431" s="153" t="s">
        <v>7469</v>
      </c>
      <c r="K431" s="153" t="s">
        <v>7469</v>
      </c>
      <c r="L431" s="153" t="s">
        <v>7469</v>
      </c>
      <c r="M431" s="153" t="s">
        <v>7469</v>
      </c>
      <c r="N431" s="153">
        <v>293</v>
      </c>
      <c r="O431" s="153">
        <v>916</v>
      </c>
      <c r="P431" s="153" t="s">
        <v>7469</v>
      </c>
      <c r="Q431" s="153" t="s">
        <v>7469</v>
      </c>
      <c r="R431" s="153">
        <v>-19</v>
      </c>
      <c r="S431" s="153" t="s">
        <v>7469</v>
      </c>
      <c r="T431" s="153" t="s">
        <v>7469</v>
      </c>
      <c r="U431" s="153" t="s">
        <v>7469</v>
      </c>
      <c r="V431" s="153" t="s">
        <v>7469</v>
      </c>
      <c r="W431" s="153" t="s">
        <v>7469</v>
      </c>
      <c r="X431" s="153" t="s">
        <v>7469</v>
      </c>
      <c r="Y431" s="153" t="s">
        <v>7469</v>
      </c>
      <c r="Z431" s="153" t="s">
        <v>7469</v>
      </c>
      <c r="AA431" s="153" t="s">
        <v>7469</v>
      </c>
      <c r="AB431" s="153" t="s">
        <v>7469</v>
      </c>
      <c r="AC431" s="153" t="s">
        <v>7469</v>
      </c>
      <c r="AD431" s="153" t="s">
        <v>7469</v>
      </c>
      <c r="AE431" s="153">
        <v>0.30149999999999999</v>
      </c>
      <c r="AF431" s="153">
        <v>10.516500000000001</v>
      </c>
      <c r="AG431" s="153" t="s">
        <v>7469</v>
      </c>
      <c r="AH431" s="153" t="s">
        <v>7469</v>
      </c>
      <c r="AI431" s="153" t="s">
        <v>7469</v>
      </c>
      <c r="AJ431" s="153" t="s">
        <v>7469</v>
      </c>
      <c r="AK431" s="153" t="s">
        <v>7469</v>
      </c>
      <c r="AL431" s="153" t="s">
        <v>7469</v>
      </c>
      <c r="AM431" s="153" t="s">
        <v>7469</v>
      </c>
      <c r="AN431" s="153" t="s">
        <v>7469</v>
      </c>
      <c r="AO431" s="153" t="s">
        <v>7469</v>
      </c>
      <c r="AP431" s="153">
        <v>3.5571999999999999</v>
      </c>
      <c r="AQ431" s="153" t="s">
        <v>7469</v>
      </c>
      <c r="AR431" s="153" t="s">
        <v>7469</v>
      </c>
      <c r="AS431" s="153" t="s">
        <v>7469</v>
      </c>
      <c r="AT431" s="153" t="s">
        <v>7469</v>
      </c>
      <c r="AU431" s="153" t="s">
        <v>7469</v>
      </c>
      <c r="AV431" s="153" t="s">
        <v>7469</v>
      </c>
      <c r="AW431" s="153" t="s">
        <v>7469</v>
      </c>
      <c r="AX431" s="153" t="s">
        <v>7469</v>
      </c>
      <c r="AY431" s="153" t="s">
        <v>7469</v>
      </c>
      <c r="AZ431" s="153" t="s">
        <v>7469</v>
      </c>
      <c r="BA431" s="153" t="s">
        <v>7469</v>
      </c>
      <c r="BB431" s="153" t="s">
        <v>7469</v>
      </c>
      <c r="BC431" s="153" t="s">
        <v>7469</v>
      </c>
      <c r="BD431" s="153" t="s">
        <v>7469</v>
      </c>
      <c r="BE431" s="153" t="s">
        <v>7469</v>
      </c>
      <c r="BF431" s="153" t="s">
        <v>7469</v>
      </c>
      <c r="BG431" s="153">
        <v>-99.5</v>
      </c>
      <c r="BH431" s="153" t="s">
        <v>7469</v>
      </c>
      <c r="BI431" s="153" t="s">
        <v>7469</v>
      </c>
      <c r="BJ431" s="153">
        <v>-4.1300000000000003E-2</v>
      </c>
      <c r="BK431" s="153" t="s">
        <v>7469</v>
      </c>
      <c r="BL431" s="153" t="s">
        <v>7469</v>
      </c>
      <c r="BM431" s="153" t="s">
        <v>7469</v>
      </c>
      <c r="BN431" s="153">
        <v>-16.262</v>
      </c>
      <c r="BO431" s="153" t="s">
        <v>7469</v>
      </c>
      <c r="BP431" s="153" t="s">
        <v>7469</v>
      </c>
      <c r="BQ431" s="153" t="s">
        <v>7469</v>
      </c>
      <c r="BR431" s="153" t="s">
        <v>7469</v>
      </c>
      <c r="BS431" s="153" t="s">
        <v>7469</v>
      </c>
      <c r="BT431" s="153" t="s">
        <v>7469</v>
      </c>
      <c r="BU431" s="153" t="s">
        <v>7469</v>
      </c>
      <c r="BV431" s="153" t="s">
        <v>7469</v>
      </c>
      <c r="BW431" s="153" t="s">
        <v>7469</v>
      </c>
      <c r="BX431" s="153" t="s">
        <v>7469</v>
      </c>
      <c r="BY431" s="153" t="s">
        <v>7469</v>
      </c>
      <c r="BZ431" s="153" t="s">
        <v>7469</v>
      </c>
      <c r="CA431" s="153">
        <v>-26.398</v>
      </c>
      <c r="CB431" s="153" t="s">
        <v>7469</v>
      </c>
      <c r="CC431" s="153" t="s">
        <v>7469</v>
      </c>
      <c r="CD431" s="153" t="s">
        <v>7469</v>
      </c>
      <c r="CE431" s="153" t="s">
        <v>7469</v>
      </c>
      <c r="CF431" s="153" t="s">
        <v>7469</v>
      </c>
      <c r="CG431" s="153" t="s">
        <v>7469</v>
      </c>
      <c r="CH431" s="153" t="s">
        <v>7469</v>
      </c>
      <c r="CI431" s="153" t="s">
        <v>7469</v>
      </c>
      <c r="CJ431" s="153" t="s">
        <v>7469</v>
      </c>
      <c r="CK431" s="153" t="s">
        <v>7469</v>
      </c>
      <c r="CL431" s="153" t="s">
        <v>7469</v>
      </c>
      <c r="CM431" s="153" t="s">
        <v>7469</v>
      </c>
      <c r="CN431" s="153" t="s">
        <v>7469</v>
      </c>
      <c r="CO431" s="153" t="s">
        <v>7469</v>
      </c>
      <c r="CP431" s="153" t="s">
        <v>7469</v>
      </c>
      <c r="CQ431" s="153" t="s">
        <v>7469</v>
      </c>
      <c r="CR431" s="153" t="s">
        <v>7469</v>
      </c>
      <c r="CS431" s="153" t="s">
        <v>7469</v>
      </c>
      <c r="CT431" s="153" t="s">
        <v>7469</v>
      </c>
      <c r="CU431" s="153">
        <v>0.21</v>
      </c>
      <c r="CV431" s="153" t="s">
        <v>7469</v>
      </c>
      <c r="CW431" s="153" t="s">
        <v>7469</v>
      </c>
      <c r="CX431" s="153" t="s">
        <v>7469</v>
      </c>
      <c r="CY431" s="153" t="s">
        <v>7469</v>
      </c>
      <c r="CZ431" s="153" t="s">
        <v>7469</v>
      </c>
      <c r="DA431" s="153" t="s">
        <v>7469</v>
      </c>
      <c r="DB431" s="153" t="s">
        <v>7469</v>
      </c>
      <c r="DC431" s="153" t="s">
        <v>7469</v>
      </c>
      <c r="DD431" s="153" t="s">
        <v>7469</v>
      </c>
      <c r="DE431" s="153" t="s">
        <v>7469</v>
      </c>
      <c r="DF431" s="153" t="s">
        <v>7469</v>
      </c>
      <c r="DG431" s="153" t="s">
        <v>7469</v>
      </c>
      <c r="DH431" s="153" t="s">
        <v>7469</v>
      </c>
      <c r="DI431" s="153" t="s">
        <v>7469</v>
      </c>
      <c r="DJ431" s="153" t="s">
        <v>7469</v>
      </c>
      <c r="DK431" s="153">
        <v>-0.2576</v>
      </c>
      <c r="DL431" s="153" t="s">
        <v>7469</v>
      </c>
      <c r="DM431" s="153" t="s">
        <v>7469</v>
      </c>
      <c r="DN431" s="153" t="s">
        <v>7469</v>
      </c>
      <c r="DO431" s="153" t="s">
        <v>7469</v>
      </c>
      <c r="DP431" s="153" t="s">
        <v>7469</v>
      </c>
      <c r="DQ431" s="153">
        <v>3.7650000000000001</v>
      </c>
      <c r="DR431" s="153" t="s">
        <v>7469</v>
      </c>
      <c r="DS431" s="153" t="s">
        <v>7469</v>
      </c>
      <c r="DT431" s="153" t="s">
        <v>7469</v>
      </c>
      <c r="DU431" s="153" t="s">
        <v>7469</v>
      </c>
      <c r="DV431" s="153" t="s">
        <v>7469</v>
      </c>
      <c r="DW431" s="153" t="s">
        <v>7469</v>
      </c>
      <c r="DX431" s="153" t="s">
        <v>7469</v>
      </c>
      <c r="DY431" s="153" t="s">
        <v>7469</v>
      </c>
      <c r="DZ431" s="153" t="s">
        <v>7469</v>
      </c>
      <c r="EA431" s="153" t="s">
        <v>7469</v>
      </c>
      <c r="EB431" s="153" t="s">
        <v>7469</v>
      </c>
      <c r="EC431" s="153" t="s">
        <v>7469</v>
      </c>
      <c r="ED431" s="153" t="s">
        <v>7469</v>
      </c>
      <c r="EE431" s="153">
        <v>-27.178999999999998</v>
      </c>
      <c r="EF431" s="153" t="s">
        <v>7469</v>
      </c>
      <c r="EG431" s="153" t="s">
        <v>7469</v>
      </c>
      <c r="EH431" s="153" t="s">
        <v>7469</v>
      </c>
      <c r="EI431" s="153" t="s">
        <v>7469</v>
      </c>
      <c r="EJ431" s="153" t="s">
        <v>7469</v>
      </c>
      <c r="EK431" s="153" t="s">
        <v>7469</v>
      </c>
      <c r="EL431" s="153" t="s">
        <v>7469</v>
      </c>
      <c r="EM431" s="153" t="s">
        <v>7469</v>
      </c>
      <c r="EN431" s="153" t="s">
        <v>7469</v>
      </c>
    </row>
    <row r="432" spans="3:144">
      <c r="E432" s="120" t="s">
        <v>8102</v>
      </c>
      <c r="F432" s="126" t="s">
        <v>7365</v>
      </c>
      <c r="G432" s="151" t="s">
        <v>8090</v>
      </c>
      <c r="H432" s="152" t="s">
        <v>8097</v>
      </c>
      <c r="I432" s="153" t="s">
        <v>7469</v>
      </c>
      <c r="J432" s="153" t="s">
        <v>7469</v>
      </c>
      <c r="K432" s="153" t="s">
        <v>7469</v>
      </c>
      <c r="L432" s="153" t="s">
        <v>7469</v>
      </c>
      <c r="M432" s="153" t="s">
        <v>7469</v>
      </c>
      <c r="N432" s="153" t="s">
        <v>7469</v>
      </c>
      <c r="O432" s="153">
        <v>754</v>
      </c>
      <c r="P432" s="153" t="s">
        <v>7469</v>
      </c>
      <c r="Q432" s="153" t="s">
        <v>7469</v>
      </c>
      <c r="R432" s="153" t="s">
        <v>7469</v>
      </c>
      <c r="S432" s="153" t="s">
        <v>7469</v>
      </c>
      <c r="T432" s="153" t="s">
        <v>7469</v>
      </c>
      <c r="U432" s="153" t="s">
        <v>7469</v>
      </c>
      <c r="V432" s="153" t="s">
        <v>7469</v>
      </c>
      <c r="W432" s="153" t="s">
        <v>7469</v>
      </c>
      <c r="X432" s="153" t="s">
        <v>7469</v>
      </c>
      <c r="Y432" s="153" t="s">
        <v>7469</v>
      </c>
      <c r="Z432" s="153" t="s">
        <v>7469</v>
      </c>
      <c r="AA432" s="153" t="s">
        <v>7469</v>
      </c>
      <c r="AB432" s="153" t="s">
        <v>7469</v>
      </c>
      <c r="AC432" s="153" t="s">
        <v>7469</v>
      </c>
      <c r="AD432" s="153" t="s">
        <v>7469</v>
      </c>
      <c r="AE432" s="153" t="s">
        <v>7469</v>
      </c>
      <c r="AF432" s="153" t="s">
        <v>7469</v>
      </c>
      <c r="AG432" s="153" t="s">
        <v>7469</v>
      </c>
      <c r="AH432" s="153" t="s">
        <v>7469</v>
      </c>
      <c r="AI432" s="153" t="s">
        <v>7469</v>
      </c>
      <c r="AJ432" s="153" t="s">
        <v>7469</v>
      </c>
      <c r="AK432" s="153" t="s">
        <v>7469</v>
      </c>
      <c r="AL432" s="153" t="s">
        <v>7469</v>
      </c>
      <c r="AM432" s="153" t="s">
        <v>7469</v>
      </c>
      <c r="AN432" s="153" t="s">
        <v>7469</v>
      </c>
      <c r="AO432" s="153" t="s">
        <v>7469</v>
      </c>
      <c r="AP432" s="153" t="s">
        <v>7469</v>
      </c>
      <c r="AQ432" s="153" t="s">
        <v>7469</v>
      </c>
      <c r="AR432" s="153" t="s">
        <v>7469</v>
      </c>
      <c r="AS432" s="153" t="s">
        <v>7469</v>
      </c>
      <c r="AT432" s="153" t="s">
        <v>7469</v>
      </c>
      <c r="AU432" s="153" t="s">
        <v>7469</v>
      </c>
      <c r="AV432" s="153" t="s">
        <v>7469</v>
      </c>
      <c r="AW432" s="153" t="s">
        <v>7469</v>
      </c>
      <c r="AX432" s="153" t="s">
        <v>7469</v>
      </c>
      <c r="AY432" s="153" t="s">
        <v>7469</v>
      </c>
      <c r="AZ432" s="153" t="s">
        <v>7469</v>
      </c>
      <c r="BA432" s="153" t="s">
        <v>7469</v>
      </c>
      <c r="BB432" s="153" t="s">
        <v>7469</v>
      </c>
      <c r="BC432" s="153" t="s">
        <v>7469</v>
      </c>
      <c r="BD432" s="153" t="s">
        <v>7469</v>
      </c>
      <c r="BE432" s="153" t="s">
        <v>7469</v>
      </c>
      <c r="BF432" s="153" t="s">
        <v>7469</v>
      </c>
      <c r="BG432" s="153" t="s">
        <v>7469</v>
      </c>
      <c r="BH432" s="153" t="s">
        <v>7469</v>
      </c>
      <c r="BI432" s="153" t="s">
        <v>7469</v>
      </c>
      <c r="BJ432" s="153" t="s">
        <v>7469</v>
      </c>
      <c r="BK432" s="153" t="s">
        <v>7469</v>
      </c>
      <c r="BL432" s="153" t="s">
        <v>7469</v>
      </c>
      <c r="BM432" s="153" t="s">
        <v>7469</v>
      </c>
      <c r="BN432" s="153">
        <v>-20.048999999999999</v>
      </c>
      <c r="BO432" s="153" t="s">
        <v>7469</v>
      </c>
      <c r="BP432" s="153" t="s">
        <v>7469</v>
      </c>
      <c r="BQ432" s="153" t="s">
        <v>7469</v>
      </c>
      <c r="BR432" s="153" t="s">
        <v>7469</v>
      </c>
      <c r="BS432" s="153" t="s">
        <v>7469</v>
      </c>
      <c r="BT432" s="153" t="s">
        <v>7469</v>
      </c>
      <c r="BU432" s="153" t="s">
        <v>7469</v>
      </c>
      <c r="BV432" s="153" t="s">
        <v>7469</v>
      </c>
      <c r="BW432" s="153" t="s">
        <v>7469</v>
      </c>
      <c r="BX432" s="153" t="s">
        <v>7469</v>
      </c>
      <c r="BY432" s="153" t="s">
        <v>7469</v>
      </c>
      <c r="BZ432" s="153" t="s">
        <v>7469</v>
      </c>
      <c r="CA432" s="153">
        <v>9.5380000000000003</v>
      </c>
      <c r="CB432" s="153" t="s">
        <v>7469</v>
      </c>
      <c r="CC432" s="153" t="s">
        <v>7469</v>
      </c>
      <c r="CD432" s="153" t="s">
        <v>7469</v>
      </c>
      <c r="CE432" s="153" t="s">
        <v>7469</v>
      </c>
      <c r="CF432" s="153" t="s">
        <v>7469</v>
      </c>
      <c r="CG432" s="153" t="s">
        <v>7469</v>
      </c>
      <c r="CH432" s="153" t="s">
        <v>7469</v>
      </c>
      <c r="CI432" s="153" t="s">
        <v>7469</v>
      </c>
      <c r="CJ432" s="153" t="s">
        <v>7469</v>
      </c>
      <c r="CK432" s="153" t="s">
        <v>7469</v>
      </c>
      <c r="CL432" s="153" t="s">
        <v>7469</v>
      </c>
      <c r="CM432" s="153" t="s">
        <v>7469</v>
      </c>
      <c r="CN432" s="153" t="s">
        <v>7469</v>
      </c>
      <c r="CO432" s="153" t="s">
        <v>7469</v>
      </c>
      <c r="CP432" s="153" t="s">
        <v>7469</v>
      </c>
      <c r="CQ432" s="153" t="s">
        <v>7469</v>
      </c>
      <c r="CR432" s="153" t="s">
        <v>7469</v>
      </c>
      <c r="CS432" s="153" t="s">
        <v>7469</v>
      </c>
      <c r="CT432" s="153" t="s">
        <v>7469</v>
      </c>
      <c r="CU432" s="153" t="s">
        <v>7469</v>
      </c>
      <c r="CV432" s="153" t="s">
        <v>7469</v>
      </c>
      <c r="CW432" s="153" t="s">
        <v>7469</v>
      </c>
      <c r="CX432" s="153" t="s">
        <v>7469</v>
      </c>
      <c r="CY432" s="153" t="s">
        <v>7469</v>
      </c>
      <c r="CZ432" s="153" t="s">
        <v>7469</v>
      </c>
      <c r="DA432" s="153" t="s">
        <v>7469</v>
      </c>
      <c r="DB432" s="153" t="s">
        <v>7469</v>
      </c>
      <c r="DC432" s="153" t="s">
        <v>7469</v>
      </c>
      <c r="DD432" s="153" t="s">
        <v>7469</v>
      </c>
      <c r="DE432" s="153" t="s">
        <v>7469</v>
      </c>
      <c r="DF432" s="153" t="s">
        <v>7469</v>
      </c>
      <c r="DG432" s="153" t="s">
        <v>7469</v>
      </c>
      <c r="DH432" s="153" t="s">
        <v>7469</v>
      </c>
      <c r="DI432" s="153" t="s">
        <v>7469</v>
      </c>
      <c r="DJ432" s="153" t="s">
        <v>7469</v>
      </c>
      <c r="DK432" s="153" t="s">
        <v>7469</v>
      </c>
      <c r="DL432" s="153" t="s">
        <v>7469</v>
      </c>
      <c r="DM432" s="153" t="s">
        <v>7469</v>
      </c>
      <c r="DN432" s="153" t="s">
        <v>7469</v>
      </c>
      <c r="DO432" s="153" t="s">
        <v>7469</v>
      </c>
      <c r="DP432" s="153" t="s">
        <v>7469</v>
      </c>
      <c r="DQ432" s="153" t="s">
        <v>7469</v>
      </c>
      <c r="DR432" s="153" t="s">
        <v>7469</v>
      </c>
      <c r="DS432" s="153" t="s">
        <v>7469</v>
      </c>
      <c r="DT432" s="153" t="s">
        <v>7469</v>
      </c>
      <c r="DU432" s="153" t="s">
        <v>7469</v>
      </c>
      <c r="DV432" s="153" t="s">
        <v>7469</v>
      </c>
      <c r="DW432" s="153" t="s">
        <v>7469</v>
      </c>
      <c r="DX432" s="153" t="s">
        <v>7469</v>
      </c>
      <c r="DY432" s="153" t="s">
        <v>7469</v>
      </c>
      <c r="DZ432" s="153" t="s">
        <v>7469</v>
      </c>
      <c r="EA432" s="153" t="s">
        <v>7469</v>
      </c>
      <c r="EB432" s="153" t="s">
        <v>7469</v>
      </c>
      <c r="EC432" s="153" t="s">
        <v>7469</v>
      </c>
      <c r="ED432" s="153" t="s">
        <v>7469</v>
      </c>
      <c r="EE432" s="153" t="s">
        <v>7469</v>
      </c>
      <c r="EF432" s="153" t="s">
        <v>7469</v>
      </c>
      <c r="EG432" s="153" t="s">
        <v>7469</v>
      </c>
      <c r="EH432" s="153" t="s">
        <v>7469</v>
      </c>
      <c r="EI432" s="153" t="s">
        <v>7469</v>
      </c>
      <c r="EJ432" s="153" t="s">
        <v>7469</v>
      </c>
      <c r="EK432" s="153" t="s">
        <v>7469</v>
      </c>
      <c r="EL432" s="153" t="s">
        <v>7469</v>
      </c>
      <c r="EM432" s="153" t="s">
        <v>7469</v>
      </c>
      <c r="EN432" s="153" t="s">
        <v>7469</v>
      </c>
    </row>
    <row r="433" spans="3:144">
      <c r="E433" s="120" t="s">
        <v>8103</v>
      </c>
      <c r="F433" s="126" t="s">
        <v>7365</v>
      </c>
      <c r="G433" s="151" t="s">
        <v>8090</v>
      </c>
      <c r="H433" s="152" t="s">
        <v>8097</v>
      </c>
      <c r="I433" s="153">
        <v>128.94300000000001</v>
      </c>
      <c r="J433" s="153">
        <v>-2.2269999999999999</v>
      </c>
      <c r="K433" s="153">
        <v>254.8</v>
      </c>
      <c r="L433" s="153">
        <v>-4.83</v>
      </c>
      <c r="M433" s="153" t="s">
        <v>7469</v>
      </c>
      <c r="N433" s="153">
        <v>307</v>
      </c>
      <c r="O433" s="153">
        <v>1328</v>
      </c>
      <c r="P433" s="153">
        <v>-3.4380000000000002</v>
      </c>
      <c r="Q433" s="153">
        <v>-1.8723000000000001</v>
      </c>
      <c r="R433" s="153">
        <v>-264</v>
      </c>
      <c r="S433" s="153">
        <v>1.843</v>
      </c>
      <c r="T433" s="153">
        <v>1.3125</v>
      </c>
      <c r="U433" s="153" t="s">
        <v>7469</v>
      </c>
      <c r="V433" s="153">
        <v>-3.6779999999999999</v>
      </c>
      <c r="W433" s="153">
        <v>5.7161</v>
      </c>
      <c r="X433" s="153">
        <v>247.8</v>
      </c>
      <c r="Y433" s="153">
        <v>0.19839999999999999</v>
      </c>
      <c r="Z433" s="153">
        <v>7.4493</v>
      </c>
      <c r="AA433" s="153" t="s">
        <v>7469</v>
      </c>
      <c r="AB433" s="153">
        <v>7.6596000000000002</v>
      </c>
      <c r="AC433" s="153" t="s">
        <v>7469</v>
      </c>
      <c r="AD433" s="153">
        <v>0.83160000000000001</v>
      </c>
      <c r="AE433" s="153">
        <v>-0.16059999999999999</v>
      </c>
      <c r="AF433" s="153">
        <v>11.5351</v>
      </c>
      <c r="AG433" s="153">
        <v>2.1856</v>
      </c>
      <c r="AH433" s="153">
        <v>0.30209999999999998</v>
      </c>
      <c r="AI433" s="153">
        <v>9.2102000000000004</v>
      </c>
      <c r="AJ433" s="153">
        <v>-18.201000000000001</v>
      </c>
      <c r="AK433" s="153" t="s">
        <v>7469</v>
      </c>
      <c r="AL433" s="153">
        <v>1.6364000000000001</v>
      </c>
      <c r="AM433" s="153" t="s">
        <v>7469</v>
      </c>
      <c r="AN433" s="153" t="s">
        <v>7469</v>
      </c>
      <c r="AO433" s="153">
        <v>-8.8364999999999991</v>
      </c>
      <c r="AP433" s="153">
        <v>7.3754</v>
      </c>
      <c r="AQ433" s="153" t="s">
        <v>7469</v>
      </c>
      <c r="AR433" s="153">
        <v>-8.1440000000000001</v>
      </c>
      <c r="AS433" s="153">
        <v>6.7671999999999999</v>
      </c>
      <c r="AT433" s="153">
        <v>7.0888999999999998</v>
      </c>
      <c r="AU433" s="153">
        <v>3.3812000000000002</v>
      </c>
      <c r="AV433" s="153" t="s">
        <v>7469</v>
      </c>
      <c r="AW433" s="153" t="s">
        <v>7469</v>
      </c>
      <c r="AX433" s="153" t="s">
        <v>7469</v>
      </c>
      <c r="AY433" s="153" t="s">
        <v>7469</v>
      </c>
      <c r="AZ433" s="153" t="s">
        <v>7469</v>
      </c>
      <c r="BA433" s="153">
        <v>-0.99050000000000005</v>
      </c>
      <c r="BB433" s="153" t="s">
        <v>7469</v>
      </c>
      <c r="BC433" s="153" t="s">
        <v>7469</v>
      </c>
      <c r="BD433" s="153" t="s">
        <v>7469</v>
      </c>
      <c r="BE433" s="153" t="s">
        <v>7469</v>
      </c>
      <c r="BF433" s="153">
        <v>0.24249999999999999</v>
      </c>
      <c r="BG433" s="153" t="s">
        <v>7469</v>
      </c>
      <c r="BH433" s="153" t="s">
        <v>7469</v>
      </c>
      <c r="BI433" s="153">
        <v>11.615</v>
      </c>
      <c r="BJ433" s="153">
        <v>2.2273000000000001</v>
      </c>
      <c r="BK433" s="153" t="s">
        <v>7469</v>
      </c>
      <c r="BL433" s="153" t="s">
        <v>7469</v>
      </c>
      <c r="BM433" s="153">
        <v>5.3742000000000001</v>
      </c>
      <c r="BN433" s="153">
        <v>-2.0750000000000002</v>
      </c>
      <c r="BO433" s="153">
        <v>-1.4354</v>
      </c>
      <c r="BP433" s="153" t="s">
        <v>7469</v>
      </c>
      <c r="BQ433" s="153">
        <v>0.18140000000000001</v>
      </c>
      <c r="BR433" s="153" t="s">
        <v>7469</v>
      </c>
      <c r="BS433" s="153">
        <v>-5.8860000000000001</v>
      </c>
      <c r="BT433" s="153" t="s">
        <v>7469</v>
      </c>
      <c r="BU433" s="153" t="s">
        <v>7469</v>
      </c>
      <c r="BV433" s="153" t="s">
        <v>7469</v>
      </c>
      <c r="BW433" s="153" t="s">
        <v>7469</v>
      </c>
      <c r="BX433" s="153" t="s">
        <v>7469</v>
      </c>
      <c r="BY433" s="153" t="s">
        <v>7469</v>
      </c>
      <c r="BZ433" s="153">
        <v>-13.622</v>
      </c>
      <c r="CA433" s="153">
        <v>-1.29</v>
      </c>
      <c r="CB433" s="153">
        <v>3.8094000000000001</v>
      </c>
      <c r="CC433" s="153">
        <v>-1.1476999999999999</v>
      </c>
      <c r="CD433" s="153">
        <v>2.2578999999999998</v>
      </c>
      <c r="CE433" s="153">
        <v>-0.65569999999999995</v>
      </c>
      <c r="CF433" s="153" t="s">
        <v>7469</v>
      </c>
      <c r="CG433" s="153" t="s">
        <v>7469</v>
      </c>
      <c r="CH433" s="153">
        <v>0.1206</v>
      </c>
      <c r="CI433" s="153" t="s">
        <v>7469</v>
      </c>
      <c r="CJ433" s="153" t="s">
        <v>7469</v>
      </c>
      <c r="CK433" s="153" t="s">
        <v>7469</v>
      </c>
      <c r="CL433" s="153" t="s">
        <v>7469</v>
      </c>
      <c r="CM433" s="153" t="s">
        <v>7469</v>
      </c>
      <c r="CN433" s="153" t="s">
        <v>7469</v>
      </c>
      <c r="CO433" s="153">
        <v>3.6364000000000001</v>
      </c>
      <c r="CP433" s="153">
        <v>8.7421000000000006</v>
      </c>
      <c r="CQ433" s="153">
        <v>-2.9220000000000002</v>
      </c>
      <c r="CR433" s="153" t="s">
        <v>7469</v>
      </c>
      <c r="CS433" s="153">
        <v>-0.77600000000000002</v>
      </c>
      <c r="CT433" s="153">
        <v>0.53139999999999998</v>
      </c>
      <c r="CU433" s="153">
        <v>0.28760000000000002</v>
      </c>
      <c r="CV433" s="153" t="s">
        <v>7469</v>
      </c>
      <c r="CW433" s="153" t="s">
        <v>7469</v>
      </c>
      <c r="CX433" s="153" t="s">
        <v>7469</v>
      </c>
      <c r="CY433" s="153">
        <v>9.4635999999999996</v>
      </c>
      <c r="CZ433" s="153">
        <v>2.0735000000000001</v>
      </c>
      <c r="DA433" s="153">
        <v>1.2450000000000001</v>
      </c>
      <c r="DB433" s="153" t="s">
        <v>7469</v>
      </c>
      <c r="DC433" s="153" t="s">
        <v>7469</v>
      </c>
      <c r="DD433" s="153">
        <v>1.3955</v>
      </c>
      <c r="DE433" s="153" t="s">
        <v>7469</v>
      </c>
      <c r="DF433" s="153" t="s">
        <v>7469</v>
      </c>
      <c r="DG433" s="153" t="s">
        <v>7469</v>
      </c>
      <c r="DH433" s="153">
        <v>-0.28039999999999998</v>
      </c>
      <c r="DI433" s="153" t="s">
        <v>7469</v>
      </c>
      <c r="DJ433" s="153" t="s">
        <v>7469</v>
      </c>
      <c r="DK433" s="153">
        <v>0.52649999999999997</v>
      </c>
      <c r="DL433" s="153">
        <v>3.9056999999999999</v>
      </c>
      <c r="DM433" s="153">
        <v>1.5071000000000001</v>
      </c>
      <c r="DN433" s="153" t="s">
        <v>7469</v>
      </c>
      <c r="DO433" s="153" t="s">
        <v>7469</v>
      </c>
      <c r="DP433" s="153">
        <v>1.7010000000000001</v>
      </c>
      <c r="DQ433" s="153">
        <v>9.9917999999999996</v>
      </c>
      <c r="DR433" s="153" t="s">
        <v>7469</v>
      </c>
      <c r="DS433" s="153">
        <v>-5.67E-2</v>
      </c>
      <c r="DT433" s="153" t="s">
        <v>7469</v>
      </c>
      <c r="DU433" s="153" t="s">
        <v>7469</v>
      </c>
      <c r="DV433" s="153" t="s">
        <v>7469</v>
      </c>
      <c r="DW433" s="153" t="s">
        <v>7469</v>
      </c>
      <c r="DX433" s="153">
        <v>2.1648999999999998</v>
      </c>
      <c r="DY433" s="153">
        <v>3.2189000000000001</v>
      </c>
      <c r="DZ433" s="153">
        <v>-1.056</v>
      </c>
      <c r="EA433" s="153" t="s">
        <v>7469</v>
      </c>
      <c r="EB433" s="153">
        <v>1.6672</v>
      </c>
      <c r="EC433" s="153" t="s">
        <v>7469</v>
      </c>
      <c r="ED433" s="153">
        <v>1.2742</v>
      </c>
      <c r="EE433" s="153" t="s">
        <v>7469</v>
      </c>
      <c r="EF433" s="153">
        <v>20.4925</v>
      </c>
      <c r="EG433" s="153" t="s">
        <v>7469</v>
      </c>
      <c r="EH433" s="153" t="s">
        <v>7469</v>
      </c>
      <c r="EI433" s="153">
        <v>1.3762000000000001</v>
      </c>
      <c r="EJ433" s="153" t="s">
        <v>7469</v>
      </c>
      <c r="EK433" s="153" t="s">
        <v>7469</v>
      </c>
      <c r="EL433" s="153">
        <v>-2.0476999999999999</v>
      </c>
      <c r="EM433" s="153" t="s">
        <v>7469</v>
      </c>
      <c r="EN433" s="153" t="s">
        <v>7469</v>
      </c>
    </row>
    <row r="434" spans="3:144">
      <c r="C434" s="120"/>
      <c r="D434" s="103"/>
      <c r="E434" s="120" t="s">
        <v>8144</v>
      </c>
      <c r="F434" s="126" t="s">
        <v>8168</v>
      </c>
      <c r="G434" s="151" t="s">
        <v>7699</v>
      </c>
      <c r="H434" s="152" t="s">
        <v>8146</v>
      </c>
      <c r="I434" s="153" t="s">
        <v>7469</v>
      </c>
      <c r="J434" s="153">
        <v>-17.8</v>
      </c>
      <c r="K434" s="153">
        <v>1074.4670000000001</v>
      </c>
      <c r="L434" s="153" t="s">
        <v>7469</v>
      </c>
      <c r="M434" s="153">
        <v>2.13</v>
      </c>
      <c r="N434" s="153">
        <v>1691.25</v>
      </c>
      <c r="O434" s="153">
        <v>4931.4000000000005</v>
      </c>
      <c r="P434" s="153">
        <v>-12.633000000000001</v>
      </c>
      <c r="Q434" s="153" t="s">
        <v>7469</v>
      </c>
      <c r="R434" s="153">
        <v>-85.62</v>
      </c>
      <c r="S434" s="153" t="s">
        <v>7469</v>
      </c>
      <c r="T434" s="153">
        <v>2.5840000000000001</v>
      </c>
      <c r="U434" s="153">
        <v>1.0309999999999999</v>
      </c>
      <c r="V434" s="153">
        <v>15.067</v>
      </c>
      <c r="W434" s="153">
        <v>-28.989000000000001</v>
      </c>
      <c r="X434" s="153">
        <v>1269.4169999999999</v>
      </c>
      <c r="Y434" s="153" t="s">
        <v>7469</v>
      </c>
      <c r="Z434" s="153" t="s">
        <v>7469</v>
      </c>
      <c r="AA434" s="153">
        <v>71.350999999999999</v>
      </c>
      <c r="AB434" s="153">
        <v>11.315</v>
      </c>
      <c r="AC434" s="153" t="s">
        <v>7469</v>
      </c>
      <c r="AD434" s="153" t="s">
        <v>7469</v>
      </c>
      <c r="AE434" s="153" t="s">
        <v>7469</v>
      </c>
      <c r="AF434" s="153" t="s">
        <v>7469</v>
      </c>
      <c r="AG434" s="153" t="s">
        <v>7469</v>
      </c>
      <c r="AH434" s="153" t="s">
        <v>7469</v>
      </c>
      <c r="AI434" s="153" t="s">
        <v>7469</v>
      </c>
      <c r="AJ434" s="153">
        <v>49.036000000000001</v>
      </c>
      <c r="AK434" s="153" t="s">
        <v>7469</v>
      </c>
      <c r="AL434" s="153" t="s">
        <v>7469</v>
      </c>
      <c r="AM434" s="153">
        <v>-0.311</v>
      </c>
      <c r="AN434" s="153">
        <v>78.662999999999997</v>
      </c>
      <c r="AO434" s="153" t="s">
        <v>7469</v>
      </c>
      <c r="AP434" s="153" t="s">
        <v>7469</v>
      </c>
      <c r="AQ434" s="153" t="s">
        <v>7469</v>
      </c>
      <c r="AR434" s="153">
        <v>-4.4969999999999999</v>
      </c>
      <c r="AS434" s="153" t="s">
        <v>7469</v>
      </c>
      <c r="AT434" s="153" t="s">
        <v>7469</v>
      </c>
      <c r="AU434" s="153" t="s">
        <v>7469</v>
      </c>
      <c r="AV434" s="153">
        <v>143.06300000000002</v>
      </c>
      <c r="AW434" s="153" t="s">
        <v>7469</v>
      </c>
      <c r="AX434" s="153" t="s">
        <v>7469</v>
      </c>
      <c r="AY434" s="153" t="s">
        <v>7469</v>
      </c>
      <c r="AZ434" s="153" t="s">
        <v>7469</v>
      </c>
      <c r="BA434" s="153">
        <v>-2.4940000000000002</v>
      </c>
      <c r="BB434" s="153">
        <v>170.667</v>
      </c>
      <c r="BC434" s="153" t="s">
        <v>7469</v>
      </c>
      <c r="BD434" s="153" t="s">
        <v>7469</v>
      </c>
      <c r="BE434" s="153" t="s">
        <v>7469</v>
      </c>
      <c r="BF434" s="153" t="s">
        <v>7469</v>
      </c>
      <c r="BG434" s="153">
        <v>-204.6</v>
      </c>
      <c r="BH434" s="153">
        <v>83.183000000000007</v>
      </c>
      <c r="BI434" s="153">
        <v>57.125</v>
      </c>
      <c r="BJ434" s="153" t="s">
        <v>7469</v>
      </c>
      <c r="BK434" s="153" t="s">
        <v>7469</v>
      </c>
      <c r="BL434" s="153" t="s">
        <v>7469</v>
      </c>
      <c r="BM434" s="153" t="s">
        <v>7469</v>
      </c>
      <c r="BN434" s="153">
        <v>-66.150000000000006</v>
      </c>
      <c r="BO434" s="153" t="s">
        <v>7469</v>
      </c>
      <c r="BP434" s="153">
        <v>15.056000000000001</v>
      </c>
      <c r="BQ434" s="153" t="s">
        <v>7469</v>
      </c>
      <c r="BR434" s="153" t="s">
        <v>7469</v>
      </c>
      <c r="BS434" s="153">
        <v>79.95</v>
      </c>
      <c r="BT434" s="153">
        <v>-9.2420000000000009</v>
      </c>
      <c r="BU434" s="153" t="s">
        <v>7469</v>
      </c>
      <c r="BV434" s="153" t="s">
        <v>7469</v>
      </c>
      <c r="BW434" s="153" t="s">
        <v>7469</v>
      </c>
      <c r="BX434" s="153" t="s">
        <v>7469</v>
      </c>
      <c r="BY434" s="153">
        <v>-5.7610000000000001</v>
      </c>
      <c r="BZ434" s="153" t="s">
        <v>7469</v>
      </c>
      <c r="CA434" s="153">
        <v>410.28899999999999</v>
      </c>
      <c r="CB434" s="153" t="s">
        <v>7469</v>
      </c>
      <c r="CC434" s="153">
        <v>-4.258</v>
      </c>
      <c r="CD434" s="153" t="s">
        <v>7469</v>
      </c>
      <c r="CE434" s="153" t="s">
        <v>7469</v>
      </c>
      <c r="CF434" s="153">
        <v>-6.2629999999999999</v>
      </c>
      <c r="CG434" s="153" t="s">
        <v>7469</v>
      </c>
      <c r="CH434" s="153" t="s">
        <v>7469</v>
      </c>
      <c r="CI434" s="153">
        <v>11.932</v>
      </c>
      <c r="CJ434" s="153">
        <v>5.3449999999999998</v>
      </c>
      <c r="CK434" s="153" t="s">
        <v>7469</v>
      </c>
      <c r="CL434" s="153">
        <v>0.97599999999999998</v>
      </c>
      <c r="CM434" s="153" t="s">
        <v>7469</v>
      </c>
      <c r="CN434" s="153" t="s">
        <v>7469</v>
      </c>
      <c r="CO434" s="153" t="s">
        <v>7469</v>
      </c>
      <c r="CP434" s="153" t="s">
        <v>7469</v>
      </c>
      <c r="CQ434" s="153" t="s">
        <v>7469</v>
      </c>
      <c r="CR434" s="153" t="s">
        <v>7469</v>
      </c>
      <c r="CS434" s="153">
        <v>1.97</v>
      </c>
      <c r="CT434" s="153">
        <v>9.6000000000000002E-2</v>
      </c>
      <c r="CU434" s="153" t="s">
        <v>7469</v>
      </c>
      <c r="CV434" s="153" t="s">
        <v>7469</v>
      </c>
      <c r="CW434" s="153" t="s">
        <v>7469</v>
      </c>
      <c r="CX434" s="153" t="s">
        <v>7469</v>
      </c>
      <c r="CY434" s="153" t="s">
        <v>7469</v>
      </c>
      <c r="CZ434" s="153" t="s">
        <v>7469</v>
      </c>
      <c r="DA434" s="153" t="s">
        <v>7469</v>
      </c>
      <c r="DB434" s="153" t="s">
        <v>7469</v>
      </c>
      <c r="DC434" s="153">
        <v>30.131</v>
      </c>
      <c r="DD434" s="153" t="s">
        <v>7469</v>
      </c>
      <c r="DE434" s="153" t="s">
        <v>7469</v>
      </c>
      <c r="DF434" s="153" t="s">
        <v>7469</v>
      </c>
      <c r="DG434" s="153">
        <v>51.942</v>
      </c>
      <c r="DH434" s="153" t="s">
        <v>7469</v>
      </c>
      <c r="DI434" s="153" t="s">
        <v>7469</v>
      </c>
      <c r="DJ434" s="153" t="s">
        <v>7469</v>
      </c>
      <c r="DK434" s="153" t="s">
        <v>7469</v>
      </c>
      <c r="DL434" s="153" t="s">
        <v>7469</v>
      </c>
      <c r="DM434" s="153" t="s">
        <v>7469</v>
      </c>
      <c r="DN434" s="153">
        <v>54.22</v>
      </c>
      <c r="DO434" s="153" t="s">
        <v>7469</v>
      </c>
      <c r="DP434" s="153" t="s">
        <v>7469</v>
      </c>
      <c r="DQ434" s="153" t="s">
        <v>7469</v>
      </c>
      <c r="DR434" s="153" t="s">
        <v>7469</v>
      </c>
      <c r="DS434" s="153" t="s">
        <v>7469</v>
      </c>
      <c r="DT434" s="153">
        <v>5.6630000000000003</v>
      </c>
      <c r="DU434" s="153" t="s">
        <v>7469</v>
      </c>
      <c r="DV434" s="153" t="s">
        <v>7469</v>
      </c>
      <c r="DW434" s="153" t="s">
        <v>7469</v>
      </c>
      <c r="DX434" s="153" t="s">
        <v>7469</v>
      </c>
      <c r="DY434" s="153" t="s">
        <v>7469</v>
      </c>
      <c r="DZ434" s="153">
        <v>-1.2570000000000001</v>
      </c>
      <c r="EA434" s="153">
        <v>39.326999999999998</v>
      </c>
      <c r="EB434" s="153" t="s">
        <v>7469</v>
      </c>
      <c r="EC434" s="153" t="s">
        <v>7469</v>
      </c>
      <c r="ED434" s="153" t="s">
        <v>7469</v>
      </c>
      <c r="EE434" s="153">
        <v>-73.600000000000009</v>
      </c>
      <c r="EF434" s="153" t="s">
        <v>7469</v>
      </c>
      <c r="EG434" s="153">
        <v>16.783999999999999</v>
      </c>
      <c r="EH434" s="153" t="s">
        <v>7469</v>
      </c>
      <c r="EI434" s="153" t="s">
        <v>7469</v>
      </c>
      <c r="EJ434" s="153" t="s">
        <v>7469</v>
      </c>
      <c r="EK434" s="153" t="s">
        <v>7469</v>
      </c>
      <c r="EL434" s="153" t="s">
        <v>7469</v>
      </c>
      <c r="EM434" s="153">
        <v>22.477</v>
      </c>
      <c r="EN434" s="153" t="s">
        <v>7469</v>
      </c>
    </row>
    <row r="435" spans="3:144">
      <c r="C435" s="120"/>
      <c r="D435" s="103"/>
      <c r="E435" s="120" t="s">
        <v>8147</v>
      </c>
      <c r="F435" s="126" t="s">
        <v>8168</v>
      </c>
      <c r="G435" s="151" t="s">
        <v>7699</v>
      </c>
      <c r="H435" s="152" t="s">
        <v>8148</v>
      </c>
      <c r="I435" s="153" t="s">
        <v>7469</v>
      </c>
      <c r="J435" s="153">
        <v>-19.3</v>
      </c>
      <c r="K435" s="153">
        <v>1116.933</v>
      </c>
      <c r="L435" s="153" t="s">
        <v>7469</v>
      </c>
      <c r="M435" s="153">
        <v>5.01</v>
      </c>
      <c r="N435" s="153">
        <v>2195.5</v>
      </c>
      <c r="O435" s="153">
        <v>5261</v>
      </c>
      <c r="P435" s="153">
        <v>-8.6170000000000009</v>
      </c>
      <c r="Q435" s="153" t="s">
        <v>7469</v>
      </c>
      <c r="R435" s="153">
        <v>-68.082999999999998</v>
      </c>
      <c r="S435" s="153" t="s">
        <v>7469</v>
      </c>
      <c r="T435" s="153">
        <v>3.8759999999999999</v>
      </c>
      <c r="U435" s="153">
        <v>2.9649999999999999</v>
      </c>
      <c r="V435" s="153">
        <v>6.3950000000000005</v>
      </c>
      <c r="W435" s="153">
        <v>-9.5760000000000005</v>
      </c>
      <c r="X435" s="153">
        <v>1513.0910000000001</v>
      </c>
      <c r="Y435" s="153" t="s">
        <v>7469</v>
      </c>
      <c r="Z435" s="153" t="s">
        <v>7469</v>
      </c>
      <c r="AA435" s="153">
        <v>86.475000000000009</v>
      </c>
      <c r="AB435" s="153">
        <v>15.595000000000001</v>
      </c>
      <c r="AC435" s="153" t="s">
        <v>7469</v>
      </c>
      <c r="AD435" s="153" t="s">
        <v>7469</v>
      </c>
      <c r="AE435" s="153" t="s">
        <v>7469</v>
      </c>
      <c r="AF435" s="153" t="s">
        <v>7469</v>
      </c>
      <c r="AG435" s="153" t="s">
        <v>7469</v>
      </c>
      <c r="AH435" s="153" t="s">
        <v>7469</v>
      </c>
      <c r="AI435" s="153" t="s">
        <v>7469</v>
      </c>
      <c r="AJ435" s="153">
        <v>77.742000000000004</v>
      </c>
      <c r="AK435" s="153" t="s">
        <v>7469</v>
      </c>
      <c r="AL435" s="153" t="s">
        <v>7469</v>
      </c>
      <c r="AM435" s="153">
        <v>-0.94800000000000006</v>
      </c>
      <c r="AN435" s="153">
        <v>101.54300000000001</v>
      </c>
      <c r="AO435" s="153" t="s">
        <v>7469</v>
      </c>
      <c r="AP435" s="153" t="s">
        <v>7469</v>
      </c>
      <c r="AQ435" s="153" t="s">
        <v>7469</v>
      </c>
      <c r="AR435" s="153">
        <v>23.151</v>
      </c>
      <c r="AS435" s="153" t="s">
        <v>7469</v>
      </c>
      <c r="AT435" s="153" t="s">
        <v>7469</v>
      </c>
      <c r="AU435" s="153" t="s">
        <v>7469</v>
      </c>
      <c r="AV435" s="153">
        <v>182.46100000000001</v>
      </c>
      <c r="AW435" s="153" t="s">
        <v>7469</v>
      </c>
      <c r="AX435" s="153" t="s">
        <v>7469</v>
      </c>
      <c r="AY435" s="153" t="s">
        <v>7469</v>
      </c>
      <c r="AZ435" s="153" t="s">
        <v>7469</v>
      </c>
      <c r="BA435" s="153">
        <v>0.71699999999999997</v>
      </c>
      <c r="BB435" s="153">
        <v>197</v>
      </c>
      <c r="BC435" s="153" t="s">
        <v>7469</v>
      </c>
      <c r="BD435" s="153" t="s">
        <v>7469</v>
      </c>
      <c r="BE435" s="153" t="s">
        <v>7469</v>
      </c>
      <c r="BF435" s="153" t="s">
        <v>7469</v>
      </c>
      <c r="BG435" s="153">
        <v>-109.355</v>
      </c>
      <c r="BH435" s="153">
        <v>116</v>
      </c>
      <c r="BI435" s="153">
        <v>72.412999999999997</v>
      </c>
      <c r="BJ435" s="153" t="s">
        <v>7469</v>
      </c>
      <c r="BK435" s="153" t="s">
        <v>7469</v>
      </c>
      <c r="BL435" s="153" t="s">
        <v>7469</v>
      </c>
      <c r="BM435" s="153" t="s">
        <v>7469</v>
      </c>
      <c r="BN435" s="153">
        <v>-72.900000000000006</v>
      </c>
      <c r="BO435" s="153" t="s">
        <v>7469</v>
      </c>
      <c r="BP435" s="153">
        <v>16.978999999999999</v>
      </c>
      <c r="BQ435" s="153" t="s">
        <v>7469</v>
      </c>
      <c r="BR435" s="153" t="s">
        <v>7469</v>
      </c>
      <c r="BS435" s="153">
        <v>107.17</v>
      </c>
      <c r="BT435" s="153">
        <v>2.5380000000000003</v>
      </c>
      <c r="BU435" s="153" t="s">
        <v>7469</v>
      </c>
      <c r="BV435" s="153" t="s">
        <v>7469</v>
      </c>
      <c r="BW435" s="153" t="s">
        <v>7469</v>
      </c>
      <c r="BX435" s="153" t="s">
        <v>7469</v>
      </c>
      <c r="BY435" s="153">
        <v>-1.881</v>
      </c>
      <c r="BZ435" s="153" t="s">
        <v>7469</v>
      </c>
      <c r="CA435" s="153">
        <v>584.18799999999999</v>
      </c>
      <c r="CB435" s="153" t="s">
        <v>7469</v>
      </c>
      <c r="CC435" s="153">
        <v>-2.181</v>
      </c>
      <c r="CD435" s="153" t="s">
        <v>7469</v>
      </c>
      <c r="CE435" s="153" t="s">
        <v>7469</v>
      </c>
      <c r="CF435" s="153">
        <v>-2.6739999999999999</v>
      </c>
      <c r="CG435" s="153" t="s">
        <v>7469</v>
      </c>
      <c r="CH435" s="153" t="s">
        <v>7469</v>
      </c>
      <c r="CI435" s="153">
        <v>64.358000000000004</v>
      </c>
      <c r="CJ435" s="153">
        <v>9.6690000000000005</v>
      </c>
      <c r="CK435" s="153" t="s">
        <v>7469</v>
      </c>
      <c r="CL435" s="153">
        <v>1.952</v>
      </c>
      <c r="CM435" s="153" t="s">
        <v>7469</v>
      </c>
      <c r="CN435" s="153" t="s">
        <v>7469</v>
      </c>
      <c r="CO435" s="153" t="s">
        <v>7469</v>
      </c>
      <c r="CP435" s="153" t="s">
        <v>7469</v>
      </c>
      <c r="CQ435" s="153" t="s">
        <v>7469</v>
      </c>
      <c r="CR435" s="153" t="s">
        <v>7469</v>
      </c>
      <c r="CS435" s="153">
        <v>1.22</v>
      </c>
      <c r="CT435" s="153">
        <v>1.544</v>
      </c>
      <c r="CU435" s="153" t="s">
        <v>7469</v>
      </c>
      <c r="CV435" s="153" t="s">
        <v>7469</v>
      </c>
      <c r="CW435" s="153" t="s">
        <v>7469</v>
      </c>
      <c r="CX435" s="153" t="s">
        <v>7469</v>
      </c>
      <c r="CY435" s="153" t="s">
        <v>7469</v>
      </c>
      <c r="CZ435" s="153" t="s">
        <v>7469</v>
      </c>
      <c r="DA435" s="153" t="s">
        <v>7469</v>
      </c>
      <c r="DB435" s="153" t="s">
        <v>7469</v>
      </c>
      <c r="DC435" s="153">
        <v>36.567999999999998</v>
      </c>
      <c r="DD435" s="153" t="s">
        <v>7469</v>
      </c>
      <c r="DE435" s="153" t="s">
        <v>7469</v>
      </c>
      <c r="DF435" s="153" t="s">
        <v>7469</v>
      </c>
      <c r="DG435" s="153">
        <v>71.763999999999996</v>
      </c>
      <c r="DH435" s="153" t="s">
        <v>7469</v>
      </c>
      <c r="DI435" s="153" t="s">
        <v>7469</v>
      </c>
      <c r="DJ435" s="153" t="s">
        <v>7469</v>
      </c>
      <c r="DK435" s="153" t="s">
        <v>7469</v>
      </c>
      <c r="DL435" s="153" t="s">
        <v>7469</v>
      </c>
      <c r="DM435" s="153" t="s">
        <v>7469</v>
      </c>
      <c r="DN435" s="153">
        <v>111.526</v>
      </c>
      <c r="DO435" s="153" t="s">
        <v>7469</v>
      </c>
      <c r="DP435" s="153" t="s">
        <v>7469</v>
      </c>
      <c r="DQ435" s="153" t="s">
        <v>7469</v>
      </c>
      <c r="DR435" s="153" t="s">
        <v>7469</v>
      </c>
      <c r="DS435" s="153" t="s">
        <v>7469</v>
      </c>
      <c r="DT435" s="153">
        <v>26.347999999999999</v>
      </c>
      <c r="DU435" s="153" t="s">
        <v>7469</v>
      </c>
      <c r="DV435" s="153" t="s">
        <v>7469</v>
      </c>
      <c r="DW435" s="153" t="s">
        <v>7469</v>
      </c>
      <c r="DX435" s="153" t="s">
        <v>7469</v>
      </c>
      <c r="DY435" s="153" t="s">
        <v>7469</v>
      </c>
      <c r="DZ435" s="153">
        <v>1.74</v>
      </c>
      <c r="EA435" s="153">
        <v>53.794000000000004</v>
      </c>
      <c r="EB435" s="153" t="s">
        <v>7469</v>
      </c>
      <c r="EC435" s="153" t="s">
        <v>7469</v>
      </c>
      <c r="ED435" s="153" t="s">
        <v>7469</v>
      </c>
      <c r="EE435" s="153">
        <v>-51</v>
      </c>
      <c r="EF435" s="153" t="s">
        <v>7469</v>
      </c>
      <c r="EG435" s="153">
        <v>21.875</v>
      </c>
      <c r="EH435" s="153" t="s">
        <v>7469</v>
      </c>
      <c r="EI435" s="153" t="s">
        <v>7469</v>
      </c>
      <c r="EJ435" s="153" t="s">
        <v>7469</v>
      </c>
      <c r="EK435" s="153" t="s">
        <v>7469</v>
      </c>
      <c r="EL435" s="153" t="s">
        <v>7469</v>
      </c>
      <c r="EM435" s="153">
        <v>35.280999999999999</v>
      </c>
      <c r="EN435" s="153" t="s">
        <v>7469</v>
      </c>
    </row>
    <row r="436" spans="3:144">
      <c r="C436" s="120"/>
      <c r="D436" s="103"/>
      <c r="E436" s="120" t="s">
        <v>8149</v>
      </c>
      <c r="F436" s="126" t="s">
        <v>8168</v>
      </c>
      <c r="G436" s="151" t="s">
        <v>7699</v>
      </c>
      <c r="H436" s="152" t="s">
        <v>8150</v>
      </c>
      <c r="I436" s="153" t="s">
        <v>7469</v>
      </c>
      <c r="J436" s="153" t="s">
        <v>7469</v>
      </c>
      <c r="K436" s="153">
        <v>1145.3330000000001</v>
      </c>
      <c r="L436" s="153" t="s">
        <v>7469</v>
      </c>
      <c r="M436" s="153">
        <v>10.6</v>
      </c>
      <c r="N436" s="153">
        <v>2495</v>
      </c>
      <c r="O436" s="153">
        <v>5684</v>
      </c>
      <c r="P436" s="153" t="s">
        <v>7469</v>
      </c>
      <c r="Q436" s="153" t="s">
        <v>7469</v>
      </c>
      <c r="R436" s="153">
        <v>38.9</v>
      </c>
      <c r="S436" s="153" t="s">
        <v>7469</v>
      </c>
      <c r="T436" s="153">
        <v>5.665</v>
      </c>
      <c r="U436" s="153">
        <v>6.7</v>
      </c>
      <c r="V436" s="153">
        <v>15.057</v>
      </c>
      <c r="W436" s="153">
        <v>3.24</v>
      </c>
      <c r="X436" s="153">
        <v>1820.8890000000001</v>
      </c>
      <c r="Y436" s="153" t="s">
        <v>7469</v>
      </c>
      <c r="Z436" s="153" t="s">
        <v>7469</v>
      </c>
      <c r="AA436" s="153">
        <v>102.40600000000001</v>
      </c>
      <c r="AB436" s="153">
        <v>25.335000000000001</v>
      </c>
      <c r="AC436" s="153" t="s">
        <v>7469</v>
      </c>
      <c r="AD436" s="153" t="s">
        <v>7469</v>
      </c>
      <c r="AE436" s="153" t="s">
        <v>7469</v>
      </c>
      <c r="AF436" s="153" t="s">
        <v>7469</v>
      </c>
      <c r="AG436" s="153" t="s">
        <v>7469</v>
      </c>
      <c r="AH436" s="153" t="s">
        <v>7469</v>
      </c>
      <c r="AI436" s="153" t="s">
        <v>7469</v>
      </c>
      <c r="AJ436" s="153">
        <v>123.29</v>
      </c>
      <c r="AK436" s="153" t="s">
        <v>7469</v>
      </c>
      <c r="AL436" s="153" t="s">
        <v>7469</v>
      </c>
      <c r="AM436" s="153">
        <v>8.8090000000000011</v>
      </c>
      <c r="AN436" s="153">
        <v>133.24799999999999</v>
      </c>
      <c r="AO436" s="153" t="s">
        <v>7469</v>
      </c>
      <c r="AP436" s="153" t="s">
        <v>7469</v>
      </c>
      <c r="AQ436" s="153" t="s">
        <v>7469</v>
      </c>
      <c r="AR436" s="153">
        <v>80.3</v>
      </c>
      <c r="AS436" s="153" t="s">
        <v>7469</v>
      </c>
      <c r="AT436" s="153" t="s">
        <v>7469</v>
      </c>
      <c r="AU436" s="153" t="s">
        <v>7469</v>
      </c>
      <c r="AV436" s="153">
        <v>232.09900000000002</v>
      </c>
      <c r="AW436" s="153" t="s">
        <v>7469</v>
      </c>
      <c r="AX436" s="153" t="s">
        <v>7469</v>
      </c>
      <c r="AY436" s="153" t="s">
        <v>7469</v>
      </c>
      <c r="AZ436" s="153" t="s">
        <v>7469</v>
      </c>
      <c r="BA436" s="153">
        <v>2.4409999999999998</v>
      </c>
      <c r="BB436" s="153">
        <v>243.75</v>
      </c>
      <c r="BC436" s="153" t="s">
        <v>7469</v>
      </c>
      <c r="BD436" s="153" t="s">
        <v>7469</v>
      </c>
      <c r="BE436" s="153" t="s">
        <v>7469</v>
      </c>
      <c r="BF436" s="153" t="s">
        <v>7469</v>
      </c>
      <c r="BG436" s="153">
        <v>-38.210999999999999</v>
      </c>
      <c r="BH436" s="153">
        <v>165.8</v>
      </c>
      <c r="BI436" s="153">
        <v>97.18</v>
      </c>
      <c r="BJ436" s="153" t="s">
        <v>7469</v>
      </c>
      <c r="BK436" s="153" t="s">
        <v>7469</v>
      </c>
      <c r="BL436" s="153" t="s">
        <v>7469</v>
      </c>
      <c r="BM436" s="153" t="s">
        <v>7469</v>
      </c>
      <c r="BN436" s="153">
        <v>-20.5</v>
      </c>
      <c r="BO436" s="153" t="s">
        <v>7469</v>
      </c>
      <c r="BP436" s="153">
        <v>17.940000000000001</v>
      </c>
      <c r="BQ436" s="153" t="s">
        <v>7469</v>
      </c>
      <c r="BR436" s="153" t="s">
        <v>7469</v>
      </c>
      <c r="BS436" s="153">
        <v>154</v>
      </c>
      <c r="BT436" s="153">
        <v>12.478</v>
      </c>
      <c r="BU436" s="153" t="s">
        <v>7469</v>
      </c>
      <c r="BV436" s="153" t="s">
        <v>7469</v>
      </c>
      <c r="BW436" s="153" t="s">
        <v>7469</v>
      </c>
      <c r="BX436" s="153" t="s">
        <v>7469</v>
      </c>
      <c r="BY436" s="153">
        <v>0.82300000000000006</v>
      </c>
      <c r="BZ436" s="153" t="s">
        <v>7469</v>
      </c>
      <c r="CA436" s="153">
        <v>843.88900000000001</v>
      </c>
      <c r="CB436" s="153" t="s">
        <v>7469</v>
      </c>
      <c r="CC436" s="153" t="s">
        <v>7469</v>
      </c>
      <c r="CD436" s="153" t="s">
        <v>7469</v>
      </c>
      <c r="CE436" s="153" t="s">
        <v>7469</v>
      </c>
      <c r="CF436" s="153">
        <v>1.016</v>
      </c>
      <c r="CG436" s="153" t="s">
        <v>7469</v>
      </c>
      <c r="CH436" s="153" t="s">
        <v>7469</v>
      </c>
      <c r="CI436" s="153">
        <v>132.97300000000001</v>
      </c>
      <c r="CJ436" s="153">
        <v>17.201000000000001</v>
      </c>
      <c r="CK436" s="153" t="s">
        <v>7469</v>
      </c>
      <c r="CL436" s="153">
        <v>4.8810000000000002</v>
      </c>
      <c r="CM436" s="153" t="s">
        <v>7469</v>
      </c>
      <c r="CN436" s="153" t="s">
        <v>7469</v>
      </c>
      <c r="CO436" s="153" t="s">
        <v>7469</v>
      </c>
      <c r="CP436" s="153" t="s">
        <v>7469</v>
      </c>
      <c r="CQ436" s="153" t="s">
        <v>7469</v>
      </c>
      <c r="CR436" s="153" t="s">
        <v>7469</v>
      </c>
      <c r="CS436" s="153">
        <v>0.42499999999999999</v>
      </c>
      <c r="CT436" s="153">
        <v>2.5089999999999999</v>
      </c>
      <c r="CU436" s="153" t="s">
        <v>7469</v>
      </c>
      <c r="CV436" s="153" t="s">
        <v>7469</v>
      </c>
      <c r="CW436" s="153" t="s">
        <v>7469</v>
      </c>
      <c r="CX436" s="153" t="s">
        <v>7469</v>
      </c>
      <c r="CY436" s="153" t="s">
        <v>7469</v>
      </c>
      <c r="CZ436" s="153" t="s">
        <v>7469</v>
      </c>
      <c r="DA436" s="153" t="s">
        <v>7469</v>
      </c>
      <c r="DB436" s="153" t="s">
        <v>7469</v>
      </c>
      <c r="DC436" s="153">
        <v>52.181000000000004</v>
      </c>
      <c r="DD436" s="153" t="s">
        <v>7469</v>
      </c>
      <c r="DE436" s="153" t="s">
        <v>7469</v>
      </c>
      <c r="DF436" s="153" t="s">
        <v>7469</v>
      </c>
      <c r="DG436" s="153">
        <v>86.957000000000008</v>
      </c>
      <c r="DH436" s="153" t="s">
        <v>7469</v>
      </c>
      <c r="DI436" s="153" t="s">
        <v>7469</v>
      </c>
      <c r="DJ436" s="153" t="s">
        <v>7469</v>
      </c>
      <c r="DK436" s="153" t="s">
        <v>7469</v>
      </c>
      <c r="DL436" s="153" t="s">
        <v>7469</v>
      </c>
      <c r="DM436" s="153" t="s">
        <v>7469</v>
      </c>
      <c r="DN436" s="153">
        <v>166.30700000000002</v>
      </c>
      <c r="DO436" s="153" t="s">
        <v>7469</v>
      </c>
      <c r="DP436" s="153" t="s">
        <v>7469</v>
      </c>
      <c r="DQ436" s="153" t="s">
        <v>7469</v>
      </c>
      <c r="DR436" s="153" t="s">
        <v>7469</v>
      </c>
      <c r="DS436" s="153" t="s">
        <v>7469</v>
      </c>
      <c r="DT436" s="153">
        <v>54.241</v>
      </c>
      <c r="DU436" s="153" t="s">
        <v>7469</v>
      </c>
      <c r="DV436" s="153" t="s">
        <v>7469</v>
      </c>
      <c r="DW436" s="153" t="s">
        <v>7469</v>
      </c>
      <c r="DX436" s="153" t="s">
        <v>7469</v>
      </c>
      <c r="DY436" s="153" t="s">
        <v>7469</v>
      </c>
      <c r="DZ436" s="153">
        <v>3.577</v>
      </c>
      <c r="EA436" s="153">
        <v>71.010000000000005</v>
      </c>
      <c r="EB436" s="153" t="s">
        <v>7469</v>
      </c>
      <c r="EC436" s="153" t="s">
        <v>7469</v>
      </c>
      <c r="ED436" s="153" t="s">
        <v>7469</v>
      </c>
      <c r="EE436" s="153">
        <v>-33.6</v>
      </c>
      <c r="EF436" s="153" t="s">
        <v>7469</v>
      </c>
      <c r="EG436" s="153">
        <v>28.341000000000001</v>
      </c>
      <c r="EH436" s="153" t="s">
        <v>7469</v>
      </c>
      <c r="EI436" s="153" t="s">
        <v>7469</v>
      </c>
      <c r="EJ436" s="153" t="s">
        <v>7469</v>
      </c>
      <c r="EK436" s="153" t="s">
        <v>7469</v>
      </c>
      <c r="EL436" s="153" t="s">
        <v>7469</v>
      </c>
      <c r="EM436" s="153">
        <v>52.678000000000004</v>
      </c>
      <c r="EN436" s="153" t="s">
        <v>7469</v>
      </c>
    </row>
    <row r="437" spans="3:144">
      <c r="C437" s="120"/>
      <c r="D437" s="129" t="s">
        <v>8169</v>
      </c>
      <c r="E437" s="103"/>
      <c r="F437" s="126"/>
      <c r="G437" s="151" t="s">
        <v>8105</v>
      </c>
      <c r="H437" s="152" t="s">
        <v>8105</v>
      </c>
      <c r="I437" s="153" t="s">
        <v>8105</v>
      </c>
      <c r="J437" s="153" t="s">
        <v>8105</v>
      </c>
      <c r="K437" s="153" t="s">
        <v>8105</v>
      </c>
      <c r="L437" s="153" t="s">
        <v>8105</v>
      </c>
      <c r="M437" s="153" t="s">
        <v>8105</v>
      </c>
      <c r="N437" s="153" t="s">
        <v>8105</v>
      </c>
      <c r="O437" s="153" t="s">
        <v>8105</v>
      </c>
      <c r="P437" s="153" t="s">
        <v>8105</v>
      </c>
      <c r="Q437" s="153" t="s">
        <v>8105</v>
      </c>
      <c r="R437" s="153" t="s">
        <v>8105</v>
      </c>
      <c r="S437" s="153" t="s">
        <v>8105</v>
      </c>
      <c r="T437" s="153" t="s">
        <v>8105</v>
      </c>
      <c r="U437" s="153" t="s">
        <v>8105</v>
      </c>
      <c r="V437" s="153" t="s">
        <v>8105</v>
      </c>
      <c r="W437" s="153" t="s">
        <v>8105</v>
      </c>
      <c r="X437" s="153" t="s">
        <v>8105</v>
      </c>
      <c r="Y437" s="153" t="s">
        <v>8105</v>
      </c>
      <c r="Z437" s="153" t="s">
        <v>8105</v>
      </c>
      <c r="AA437" s="153" t="s">
        <v>8105</v>
      </c>
      <c r="AB437" s="153" t="s">
        <v>8105</v>
      </c>
      <c r="AC437" s="153" t="s">
        <v>8105</v>
      </c>
      <c r="AD437" s="153" t="s">
        <v>8105</v>
      </c>
      <c r="AE437" s="153" t="s">
        <v>8105</v>
      </c>
      <c r="AF437" s="153" t="s">
        <v>8105</v>
      </c>
      <c r="AG437" s="153" t="s">
        <v>8105</v>
      </c>
      <c r="AH437" s="153" t="s">
        <v>8105</v>
      </c>
      <c r="AI437" s="153" t="s">
        <v>8105</v>
      </c>
      <c r="AJ437" s="153" t="s">
        <v>8105</v>
      </c>
      <c r="AK437" s="153" t="s">
        <v>8105</v>
      </c>
      <c r="AL437" s="153" t="s">
        <v>8105</v>
      </c>
      <c r="AM437" s="153" t="s">
        <v>8105</v>
      </c>
      <c r="AN437" s="153" t="s">
        <v>8105</v>
      </c>
      <c r="AO437" s="153" t="s">
        <v>8105</v>
      </c>
      <c r="AP437" s="153" t="s">
        <v>8105</v>
      </c>
      <c r="AQ437" s="153" t="s">
        <v>8105</v>
      </c>
      <c r="AR437" s="153" t="s">
        <v>8105</v>
      </c>
      <c r="AS437" s="153" t="s">
        <v>8105</v>
      </c>
      <c r="AT437" s="153" t="s">
        <v>8105</v>
      </c>
      <c r="AU437" s="153" t="s">
        <v>8105</v>
      </c>
      <c r="AV437" s="153" t="s">
        <v>8105</v>
      </c>
      <c r="AW437" s="153" t="s">
        <v>8105</v>
      </c>
      <c r="AX437" s="153" t="s">
        <v>8105</v>
      </c>
      <c r="AY437" s="153" t="s">
        <v>8105</v>
      </c>
      <c r="AZ437" s="153" t="s">
        <v>8105</v>
      </c>
      <c r="BA437" s="153" t="s">
        <v>8105</v>
      </c>
      <c r="BB437" s="153" t="s">
        <v>8105</v>
      </c>
      <c r="BC437" s="153" t="s">
        <v>8105</v>
      </c>
      <c r="BD437" s="153" t="s">
        <v>8105</v>
      </c>
      <c r="BE437" s="153" t="s">
        <v>8105</v>
      </c>
      <c r="BF437" s="153" t="s">
        <v>8105</v>
      </c>
      <c r="BG437" s="153" t="s">
        <v>8105</v>
      </c>
      <c r="BH437" s="153" t="s">
        <v>8105</v>
      </c>
      <c r="BI437" s="153" t="s">
        <v>8105</v>
      </c>
      <c r="BJ437" s="153" t="s">
        <v>8105</v>
      </c>
      <c r="BK437" s="153" t="s">
        <v>8105</v>
      </c>
      <c r="BL437" s="153" t="s">
        <v>8105</v>
      </c>
      <c r="BM437" s="153" t="s">
        <v>8105</v>
      </c>
      <c r="BN437" s="153" t="s">
        <v>8105</v>
      </c>
      <c r="BO437" s="153" t="s">
        <v>8105</v>
      </c>
      <c r="BP437" s="153" t="s">
        <v>8105</v>
      </c>
      <c r="BQ437" s="153" t="s">
        <v>8105</v>
      </c>
      <c r="BR437" s="153" t="s">
        <v>8105</v>
      </c>
      <c r="BS437" s="153" t="s">
        <v>8105</v>
      </c>
      <c r="BT437" s="153" t="s">
        <v>8105</v>
      </c>
      <c r="BU437" s="153" t="s">
        <v>8105</v>
      </c>
      <c r="BV437" s="153" t="s">
        <v>8105</v>
      </c>
      <c r="BW437" s="153" t="s">
        <v>8105</v>
      </c>
      <c r="BX437" s="153" t="s">
        <v>8105</v>
      </c>
      <c r="BY437" s="153" t="s">
        <v>8105</v>
      </c>
      <c r="BZ437" s="153" t="s">
        <v>8105</v>
      </c>
      <c r="CA437" s="153" t="s">
        <v>8105</v>
      </c>
      <c r="CB437" s="153" t="s">
        <v>8105</v>
      </c>
      <c r="CC437" s="153" t="s">
        <v>8105</v>
      </c>
      <c r="CD437" s="153" t="s">
        <v>8105</v>
      </c>
      <c r="CE437" s="153" t="s">
        <v>8105</v>
      </c>
      <c r="CF437" s="153" t="s">
        <v>8105</v>
      </c>
      <c r="CG437" s="153" t="s">
        <v>8105</v>
      </c>
      <c r="CH437" s="153" t="s">
        <v>8105</v>
      </c>
      <c r="CI437" s="153" t="s">
        <v>8105</v>
      </c>
      <c r="CJ437" s="153" t="s">
        <v>8105</v>
      </c>
      <c r="CK437" s="153" t="s">
        <v>8105</v>
      </c>
      <c r="CL437" s="153" t="s">
        <v>8105</v>
      </c>
      <c r="CM437" s="153" t="s">
        <v>8105</v>
      </c>
      <c r="CN437" s="153" t="s">
        <v>8105</v>
      </c>
      <c r="CO437" s="153" t="s">
        <v>8105</v>
      </c>
      <c r="CP437" s="153" t="s">
        <v>8105</v>
      </c>
      <c r="CQ437" s="153" t="s">
        <v>8105</v>
      </c>
      <c r="CR437" s="153" t="s">
        <v>8105</v>
      </c>
      <c r="CS437" s="153" t="s">
        <v>8105</v>
      </c>
      <c r="CT437" s="153" t="s">
        <v>8105</v>
      </c>
      <c r="CU437" s="153" t="s">
        <v>8105</v>
      </c>
      <c r="CV437" s="153" t="s">
        <v>8105</v>
      </c>
      <c r="CW437" s="153" t="s">
        <v>8105</v>
      </c>
      <c r="CX437" s="153" t="s">
        <v>8105</v>
      </c>
      <c r="CY437" s="153" t="s">
        <v>8105</v>
      </c>
      <c r="CZ437" s="153" t="s">
        <v>8105</v>
      </c>
      <c r="DA437" s="153" t="s">
        <v>8105</v>
      </c>
      <c r="DB437" s="153" t="s">
        <v>8105</v>
      </c>
      <c r="DC437" s="153" t="s">
        <v>8105</v>
      </c>
      <c r="DD437" s="153" t="s">
        <v>8105</v>
      </c>
      <c r="DE437" s="153" t="s">
        <v>8105</v>
      </c>
      <c r="DF437" s="153" t="s">
        <v>8105</v>
      </c>
      <c r="DG437" s="153" t="s">
        <v>8105</v>
      </c>
      <c r="DH437" s="153" t="s">
        <v>8105</v>
      </c>
      <c r="DI437" s="153" t="s">
        <v>8105</v>
      </c>
      <c r="DJ437" s="153" t="s">
        <v>8105</v>
      </c>
      <c r="DK437" s="153" t="s">
        <v>8105</v>
      </c>
      <c r="DL437" s="153" t="s">
        <v>8105</v>
      </c>
      <c r="DM437" s="153" t="s">
        <v>8105</v>
      </c>
      <c r="DN437" s="153" t="s">
        <v>8105</v>
      </c>
      <c r="DO437" s="153" t="s">
        <v>8105</v>
      </c>
      <c r="DP437" s="153" t="s">
        <v>8105</v>
      </c>
      <c r="DQ437" s="153" t="s">
        <v>8105</v>
      </c>
      <c r="DR437" s="153" t="s">
        <v>8105</v>
      </c>
      <c r="DS437" s="153" t="s">
        <v>8105</v>
      </c>
      <c r="DT437" s="153" t="s">
        <v>8105</v>
      </c>
      <c r="DU437" s="153" t="s">
        <v>8105</v>
      </c>
      <c r="DV437" s="153" t="s">
        <v>8105</v>
      </c>
      <c r="DW437" s="153" t="s">
        <v>8105</v>
      </c>
      <c r="DX437" s="153" t="s">
        <v>8105</v>
      </c>
      <c r="DY437" s="153" t="s">
        <v>8105</v>
      </c>
      <c r="DZ437" s="153" t="s">
        <v>8105</v>
      </c>
      <c r="EA437" s="153" t="s">
        <v>8105</v>
      </c>
      <c r="EB437" s="153" t="s">
        <v>8105</v>
      </c>
      <c r="EC437" s="153" t="s">
        <v>8105</v>
      </c>
      <c r="ED437" s="153" t="s">
        <v>8105</v>
      </c>
      <c r="EE437" s="153" t="s">
        <v>8105</v>
      </c>
      <c r="EF437" s="153" t="s">
        <v>8105</v>
      </c>
      <c r="EG437" s="153" t="s">
        <v>8105</v>
      </c>
      <c r="EH437" s="153" t="s">
        <v>8105</v>
      </c>
      <c r="EI437" s="153" t="s">
        <v>8105</v>
      </c>
      <c r="EJ437" s="153" t="s">
        <v>8105</v>
      </c>
      <c r="EK437" s="153" t="s">
        <v>8105</v>
      </c>
      <c r="EL437" s="153" t="s">
        <v>8105</v>
      </c>
      <c r="EM437" s="153" t="s">
        <v>8105</v>
      </c>
      <c r="EN437" s="153" t="s">
        <v>8105</v>
      </c>
    </row>
    <row r="438" spans="3:144">
      <c r="C438" s="120"/>
      <c r="D438" s="103"/>
      <c r="E438" s="120" t="s">
        <v>8088</v>
      </c>
      <c r="F438" s="126" t="s">
        <v>8170</v>
      </c>
      <c r="G438" s="151" t="s">
        <v>8090</v>
      </c>
      <c r="H438" s="152" t="s">
        <v>8091</v>
      </c>
      <c r="I438" s="153">
        <v>256.4905</v>
      </c>
      <c r="J438" s="153">
        <v>-10.414999999999999</v>
      </c>
      <c r="K438" s="153">
        <v>821.3</v>
      </c>
      <c r="L438" s="153">
        <v>-19.414000000000001</v>
      </c>
      <c r="M438" s="153">
        <v>3.4180000000000001</v>
      </c>
      <c r="N438" s="153">
        <v>1138</v>
      </c>
      <c r="O438" s="153">
        <v>659</v>
      </c>
      <c r="P438" s="153">
        <v>2.2869999999999999</v>
      </c>
      <c r="Q438" s="153">
        <v>-6.8689</v>
      </c>
      <c r="R438" s="153">
        <v>405</v>
      </c>
      <c r="S438" s="153">
        <v>-5.5255000000000001</v>
      </c>
      <c r="T438" s="153">
        <v>0.98029999999999995</v>
      </c>
      <c r="U438" s="153">
        <v>-5.2229999999999999</v>
      </c>
      <c r="V438" s="153">
        <v>-1.64</v>
      </c>
      <c r="W438" s="153">
        <v>0.99690000000000001</v>
      </c>
      <c r="X438" s="153">
        <v>332.2</v>
      </c>
      <c r="Y438" s="153">
        <v>-0.3352</v>
      </c>
      <c r="Z438" s="153">
        <v>2.9803000000000002</v>
      </c>
      <c r="AA438" s="153">
        <v>25.427700000000002</v>
      </c>
      <c r="AB438" s="153">
        <v>4.7527999999999997</v>
      </c>
      <c r="AC438" s="153">
        <v>-3.2814999999999999</v>
      </c>
      <c r="AD438" s="153">
        <v>-32.0777</v>
      </c>
      <c r="AE438" s="153">
        <v>0.12620000000000001</v>
      </c>
      <c r="AF438" s="153">
        <v>11.570399999999999</v>
      </c>
      <c r="AG438" s="153">
        <v>4.2751000000000001</v>
      </c>
      <c r="AH438" s="153">
        <v>0.37359999999999999</v>
      </c>
      <c r="AI438" s="153">
        <v>14.385300000000001</v>
      </c>
      <c r="AJ438" s="153">
        <v>-55.545000000000002</v>
      </c>
      <c r="AK438" s="153">
        <v>1.6256999999999999</v>
      </c>
      <c r="AL438" s="153">
        <v>2.323</v>
      </c>
      <c r="AM438" s="153">
        <v>-3.8835000000000002</v>
      </c>
      <c r="AN438" s="153">
        <v>73.415700000000001</v>
      </c>
      <c r="AO438" s="153">
        <v>2.3506</v>
      </c>
      <c r="AP438" s="153">
        <v>12.875299999999999</v>
      </c>
      <c r="AQ438" s="153">
        <v>-15.0913</v>
      </c>
      <c r="AR438" s="153">
        <v>47.072000000000003</v>
      </c>
      <c r="AS438" s="153">
        <v>7.9114000000000004</v>
      </c>
      <c r="AT438" s="153">
        <v>0.78639999999999999</v>
      </c>
      <c r="AU438" s="153">
        <v>2.3443999999999998</v>
      </c>
      <c r="AV438" s="153">
        <v>86.078299999999999</v>
      </c>
      <c r="AW438" s="153" t="s">
        <v>7469</v>
      </c>
      <c r="AX438" s="153">
        <v>-5.7704000000000004</v>
      </c>
      <c r="AY438" s="153" t="s">
        <v>7469</v>
      </c>
      <c r="AZ438" s="153">
        <v>13.0021</v>
      </c>
      <c r="BA438" s="153">
        <v>-3.3858999999999999</v>
      </c>
      <c r="BB438" s="153">
        <v>-0.51800000000000002</v>
      </c>
      <c r="BC438" s="153">
        <v>-0.92</v>
      </c>
      <c r="BD438" s="153">
        <v>-11.753</v>
      </c>
      <c r="BE438" s="153">
        <v>-1.4192</v>
      </c>
      <c r="BF438" s="153">
        <v>0.52370000000000005</v>
      </c>
      <c r="BG438" s="153" t="s">
        <v>7469</v>
      </c>
      <c r="BH438" s="153">
        <v>-42.494</v>
      </c>
      <c r="BI438" s="153">
        <v>-9.2460000000000004</v>
      </c>
      <c r="BJ438" s="153">
        <v>2.0085999999999999</v>
      </c>
      <c r="BK438" s="153">
        <v>-2.8574999999999999</v>
      </c>
      <c r="BL438" s="153">
        <v>6.4200999999999997</v>
      </c>
      <c r="BM438" s="153">
        <v>1.8495999999999999</v>
      </c>
      <c r="BN438" s="153">
        <v>-10.417</v>
      </c>
      <c r="BO438" s="153">
        <v>-1.6041000000000001</v>
      </c>
      <c r="BP438" s="153">
        <v>-2.3999000000000001</v>
      </c>
      <c r="BQ438" s="153">
        <v>-0.25180000000000002</v>
      </c>
      <c r="BR438" s="153">
        <v>-3.0276999999999998</v>
      </c>
      <c r="BS438" s="153">
        <v>-73.521000000000001</v>
      </c>
      <c r="BT438" s="153">
        <v>-14.114100000000001</v>
      </c>
      <c r="BU438" s="153">
        <v>6.8781999999999996</v>
      </c>
      <c r="BV438" s="153">
        <v>-3.9693000000000001</v>
      </c>
      <c r="BW438" s="153" t="s">
        <v>7469</v>
      </c>
      <c r="BX438" s="153">
        <v>9.3119999999999994</v>
      </c>
      <c r="BY438" s="153">
        <v>-1.02</v>
      </c>
      <c r="BZ438" s="153" t="s">
        <v>7469</v>
      </c>
      <c r="CA438" s="153">
        <v>-135.49</v>
      </c>
      <c r="CB438" s="153">
        <v>2.4045000000000001</v>
      </c>
      <c r="CC438" s="153" t="s">
        <v>7469</v>
      </c>
      <c r="CD438" s="153">
        <v>0.91459999999999997</v>
      </c>
      <c r="CE438" s="153">
        <v>-4.9292999999999996</v>
      </c>
      <c r="CF438" s="153">
        <v>-0.65910000000000002</v>
      </c>
      <c r="CG438" s="153">
        <v>-1.6637</v>
      </c>
      <c r="CH438" s="153">
        <v>0.15190000000000001</v>
      </c>
      <c r="CI438" s="153">
        <v>-131.8904</v>
      </c>
      <c r="CJ438" s="153" t="s">
        <v>7469</v>
      </c>
      <c r="CK438" s="153" t="s">
        <v>7469</v>
      </c>
      <c r="CL438" s="153" t="s">
        <v>7469</v>
      </c>
      <c r="CM438" s="153" t="s">
        <v>7469</v>
      </c>
      <c r="CN438" s="153" t="s">
        <v>7469</v>
      </c>
      <c r="CO438" s="153">
        <v>7.1376999999999997</v>
      </c>
      <c r="CP438" s="153">
        <v>13.134399999999999</v>
      </c>
      <c r="CQ438" s="153">
        <v>-4.1196999999999999</v>
      </c>
      <c r="CR438" s="153" t="s">
        <v>7469</v>
      </c>
      <c r="CS438" s="153">
        <v>3.8460000000000001</v>
      </c>
      <c r="CT438" s="153">
        <v>-2.3565999999999998</v>
      </c>
      <c r="CU438" s="153">
        <v>-0.77929999999999999</v>
      </c>
      <c r="CV438" s="153" t="s">
        <v>7469</v>
      </c>
      <c r="CW438" s="153" t="s">
        <v>7469</v>
      </c>
      <c r="CX438" s="153" t="s">
        <v>7469</v>
      </c>
      <c r="CY438" s="153">
        <v>20.770800000000001</v>
      </c>
      <c r="CZ438" s="153">
        <v>2.7528999999999999</v>
      </c>
      <c r="DA438" s="153">
        <v>1.0294000000000001</v>
      </c>
      <c r="DB438" s="153" t="s">
        <v>7469</v>
      </c>
      <c r="DC438" s="153">
        <v>11.815200000000001</v>
      </c>
      <c r="DD438" s="153">
        <v>0.25559999999999999</v>
      </c>
      <c r="DE438" s="153">
        <v>-10.0276</v>
      </c>
      <c r="DF438" s="153" t="s">
        <v>7469</v>
      </c>
      <c r="DG438" s="153">
        <v>18.4831</v>
      </c>
      <c r="DH438" s="153">
        <v>-11.85</v>
      </c>
      <c r="DI438" s="153">
        <v>1.2776000000000001</v>
      </c>
      <c r="DJ438" s="153" t="s">
        <v>7469</v>
      </c>
      <c r="DK438" s="153">
        <v>5.5300000000000002E-2</v>
      </c>
      <c r="DL438" s="153">
        <v>-3.8153999999999999</v>
      </c>
      <c r="DM438" s="153">
        <v>3.2856000000000001</v>
      </c>
      <c r="DN438" s="153">
        <v>534.79269999999997</v>
      </c>
      <c r="DO438" s="153">
        <v>60.2057</v>
      </c>
      <c r="DP438" s="153">
        <v>-10.7576</v>
      </c>
      <c r="DQ438" s="153">
        <v>4.0888999999999998</v>
      </c>
      <c r="DR438" s="153" t="s">
        <v>7469</v>
      </c>
      <c r="DS438" s="153" t="s">
        <v>7469</v>
      </c>
      <c r="DT438" s="153">
        <v>11.6305</v>
      </c>
      <c r="DU438" s="153">
        <v>32.445799999999998</v>
      </c>
      <c r="DV438" s="153">
        <v>-0.23760000000000001</v>
      </c>
      <c r="DW438" s="153" t="s">
        <v>7469</v>
      </c>
      <c r="DX438" s="153">
        <v>3.3854000000000002</v>
      </c>
      <c r="DY438" s="153">
        <v>-10.1898</v>
      </c>
      <c r="DZ438" s="153">
        <v>-14.163</v>
      </c>
      <c r="EA438" s="153">
        <v>30.410799999999998</v>
      </c>
      <c r="EB438" s="153">
        <v>2.8368000000000002</v>
      </c>
      <c r="EC438" s="153">
        <v>20.510400000000001</v>
      </c>
      <c r="ED438" s="153">
        <v>-0.40310000000000001</v>
      </c>
      <c r="EE438" s="153" t="s">
        <v>7469</v>
      </c>
      <c r="EF438" s="153">
        <v>2.8540999999999999</v>
      </c>
      <c r="EG438" s="153">
        <v>10.8628</v>
      </c>
      <c r="EH438" s="153">
        <v>-3.7400000000000003E-2</v>
      </c>
      <c r="EI438" s="153">
        <v>1.3399000000000001</v>
      </c>
      <c r="EJ438" s="153" t="s">
        <v>7469</v>
      </c>
      <c r="EK438" s="153">
        <v>-4.0327999999999999</v>
      </c>
      <c r="EL438" s="153">
        <v>0.53910000000000002</v>
      </c>
      <c r="EM438" s="153">
        <v>16.024000000000001</v>
      </c>
      <c r="EN438" s="153">
        <v>5.1002999999999998</v>
      </c>
    </row>
    <row r="439" spans="3:144">
      <c r="C439" s="120"/>
      <c r="D439" s="103"/>
      <c r="E439" s="120" t="s">
        <v>8092</v>
      </c>
      <c r="F439" s="126" t="s">
        <v>8170</v>
      </c>
      <c r="G439" s="151" t="s">
        <v>8090</v>
      </c>
      <c r="H439" s="152" t="s">
        <v>8091</v>
      </c>
      <c r="I439" s="153">
        <v>256.3732</v>
      </c>
      <c r="J439" s="153">
        <v>-8.6590000000000007</v>
      </c>
      <c r="K439" s="153">
        <v>825.7</v>
      </c>
      <c r="L439" s="153">
        <v>-18.018000000000001</v>
      </c>
      <c r="M439" s="153">
        <v>27.254000000000001</v>
      </c>
      <c r="N439" s="153">
        <v>31</v>
      </c>
      <c r="O439" s="153">
        <v>1650</v>
      </c>
      <c r="P439" s="153">
        <v>4.4649999999999999</v>
      </c>
      <c r="Q439" s="153">
        <v>-14.588699999999999</v>
      </c>
      <c r="R439" s="153">
        <v>93</v>
      </c>
      <c r="S439" s="153">
        <v>-4.5514999999999999</v>
      </c>
      <c r="T439" s="153">
        <v>-1.4156</v>
      </c>
      <c r="U439" s="153">
        <v>-6.5609999999999999</v>
      </c>
      <c r="V439" s="153">
        <v>-6.4009999999999998</v>
      </c>
      <c r="W439" s="153">
        <v>3.7671000000000001</v>
      </c>
      <c r="X439" s="153">
        <v>331.7</v>
      </c>
      <c r="Y439" s="153">
        <v>-0.41770000000000002</v>
      </c>
      <c r="Z439" s="153">
        <v>6.0548000000000002</v>
      </c>
      <c r="AA439" s="153">
        <v>32.796300000000002</v>
      </c>
      <c r="AB439" s="153">
        <v>8.5573999999999995</v>
      </c>
      <c r="AC439" s="153">
        <v>-3.528</v>
      </c>
      <c r="AD439" s="153">
        <v>-8.5768000000000004</v>
      </c>
      <c r="AE439" s="153">
        <v>0.20880000000000001</v>
      </c>
      <c r="AF439" s="153">
        <v>17.691099999999999</v>
      </c>
      <c r="AG439" s="153">
        <v>5.6936</v>
      </c>
      <c r="AH439" s="153">
        <v>9.1899999999999996E-2</v>
      </c>
      <c r="AI439" s="153">
        <v>7.6182999999999996</v>
      </c>
      <c r="AJ439" s="153">
        <v>-53.844999999999999</v>
      </c>
      <c r="AK439" s="153">
        <v>2.2227999999999999</v>
      </c>
      <c r="AL439" s="153">
        <v>0.39710000000000001</v>
      </c>
      <c r="AM439" s="153">
        <v>-7.6628999999999996</v>
      </c>
      <c r="AN439" s="153">
        <v>58.054900000000004</v>
      </c>
      <c r="AO439" s="153">
        <v>1.4083000000000001</v>
      </c>
      <c r="AP439" s="153">
        <v>13.136900000000001</v>
      </c>
      <c r="AQ439" s="153">
        <v>-0.60740000000000005</v>
      </c>
      <c r="AR439" s="153">
        <v>63.064</v>
      </c>
      <c r="AS439" s="153">
        <v>1.7644</v>
      </c>
      <c r="AT439" s="153">
        <v>-3.9144000000000001</v>
      </c>
      <c r="AU439" s="153">
        <v>4.4173</v>
      </c>
      <c r="AV439" s="153">
        <v>99.655299999999997</v>
      </c>
      <c r="AW439" s="153" t="s">
        <v>7469</v>
      </c>
      <c r="AX439" s="153" t="s">
        <v>7469</v>
      </c>
      <c r="AY439" s="153" t="s">
        <v>7469</v>
      </c>
      <c r="AZ439" s="153">
        <v>3.2410000000000001</v>
      </c>
      <c r="BA439" s="153">
        <v>-5.8563000000000001</v>
      </c>
      <c r="BB439" s="153">
        <v>2.02</v>
      </c>
      <c r="BC439" s="153">
        <v>-1.0189999999999999</v>
      </c>
      <c r="BD439" s="153">
        <v>-12.997999999999999</v>
      </c>
      <c r="BE439" s="153">
        <v>-0.76639999999999997</v>
      </c>
      <c r="BF439" s="153">
        <v>0.17829999999999999</v>
      </c>
      <c r="BG439" s="153" t="s">
        <v>7469</v>
      </c>
      <c r="BH439" s="153">
        <v>-34.692</v>
      </c>
      <c r="BI439" s="153">
        <v>-124.32299999999999</v>
      </c>
      <c r="BJ439" s="153">
        <v>1.8329</v>
      </c>
      <c r="BK439" s="153">
        <v>-2.6829999999999998</v>
      </c>
      <c r="BL439" s="153">
        <v>18.084900000000001</v>
      </c>
      <c r="BM439" s="153">
        <v>2.3222</v>
      </c>
      <c r="BN439" s="153">
        <v>-39.100999999999999</v>
      </c>
      <c r="BO439" s="153">
        <v>-1.4252</v>
      </c>
      <c r="BP439" s="153">
        <v>-3.1274999999999999</v>
      </c>
      <c r="BQ439" s="153">
        <v>1.4107000000000001</v>
      </c>
      <c r="BR439" s="153">
        <v>-3.6124000000000001</v>
      </c>
      <c r="BS439" s="153">
        <v>-99.013000000000005</v>
      </c>
      <c r="BT439" s="153">
        <v>-10.299799999999999</v>
      </c>
      <c r="BU439" s="153">
        <v>8.8264999999999993</v>
      </c>
      <c r="BV439" s="153">
        <v>-4.4134000000000002</v>
      </c>
      <c r="BW439" s="153" t="s">
        <v>7469</v>
      </c>
      <c r="BX439" s="153">
        <v>10.6814</v>
      </c>
      <c r="BY439" s="153">
        <v>-3.3525</v>
      </c>
      <c r="BZ439" s="153">
        <v>-230.47399999999999</v>
      </c>
      <c r="CA439" s="153">
        <v>-140.077</v>
      </c>
      <c r="CB439" s="153">
        <v>2.6669999999999998</v>
      </c>
      <c r="CC439" s="153">
        <v>-0.1159</v>
      </c>
      <c r="CD439" s="153">
        <v>1.5394000000000001</v>
      </c>
      <c r="CE439" s="153">
        <v>-3.5327999999999999</v>
      </c>
      <c r="CF439" s="153">
        <v>5.0701999999999998</v>
      </c>
      <c r="CG439" s="153">
        <v>-2.8119000000000001</v>
      </c>
      <c r="CH439" s="153">
        <v>0.48039999999999999</v>
      </c>
      <c r="CI439" s="153">
        <v>-71.662700000000001</v>
      </c>
      <c r="CJ439" s="153" t="s">
        <v>7469</v>
      </c>
      <c r="CK439" s="153" t="s">
        <v>7469</v>
      </c>
      <c r="CL439" s="153" t="s">
        <v>7469</v>
      </c>
      <c r="CM439" s="153">
        <v>2.9443999999999999</v>
      </c>
      <c r="CN439" s="153" t="s">
        <v>7469</v>
      </c>
      <c r="CO439" s="153">
        <v>6.1292</v>
      </c>
      <c r="CP439" s="153">
        <v>15.3802</v>
      </c>
      <c r="CQ439" s="153">
        <v>-9.6610999999999994</v>
      </c>
      <c r="CR439" s="153" t="s">
        <v>7469</v>
      </c>
      <c r="CS439" s="153">
        <v>7.8639999999999999</v>
      </c>
      <c r="CT439" s="153">
        <v>6.2799999999999995E-2</v>
      </c>
      <c r="CU439" s="153">
        <v>-1.0964</v>
      </c>
      <c r="CV439" s="153" t="s">
        <v>7469</v>
      </c>
      <c r="CW439" s="153" t="s">
        <v>7469</v>
      </c>
      <c r="CX439" s="153" t="s">
        <v>7469</v>
      </c>
      <c r="CY439" s="153">
        <v>16.431699999999999</v>
      </c>
      <c r="CZ439" s="153">
        <v>3.5901000000000001</v>
      </c>
      <c r="DA439" s="153">
        <v>1.0940000000000001</v>
      </c>
      <c r="DB439" s="153" t="s">
        <v>7469</v>
      </c>
      <c r="DC439" s="153">
        <v>13.0814</v>
      </c>
      <c r="DD439" s="153">
        <v>28.9162</v>
      </c>
      <c r="DE439" s="153">
        <v>-10.500400000000001</v>
      </c>
      <c r="DF439" s="153" t="s">
        <v>7469</v>
      </c>
      <c r="DG439" s="153">
        <v>20.457599999999999</v>
      </c>
      <c r="DH439" s="153">
        <v>-4.6449999999999996</v>
      </c>
      <c r="DI439" s="153">
        <v>-0.4723</v>
      </c>
      <c r="DJ439" s="153" t="s">
        <v>7469</v>
      </c>
      <c r="DK439" s="153">
        <v>0.3508</v>
      </c>
      <c r="DL439" s="153">
        <v>-14.2851</v>
      </c>
      <c r="DM439" s="153">
        <v>0.82</v>
      </c>
      <c r="DN439" s="153">
        <v>865.90319999999997</v>
      </c>
      <c r="DO439" s="153">
        <v>-135.59780000000001</v>
      </c>
      <c r="DP439" s="153">
        <v>-31.199200000000001</v>
      </c>
      <c r="DQ439" s="153">
        <v>0.1018</v>
      </c>
      <c r="DR439" s="153" t="s">
        <v>7469</v>
      </c>
      <c r="DS439" s="153">
        <v>0.69889999999999997</v>
      </c>
      <c r="DT439" s="153">
        <v>13.352499999999999</v>
      </c>
      <c r="DU439" s="153">
        <v>-14.6594</v>
      </c>
      <c r="DV439" s="153">
        <v>-0.65669999999999995</v>
      </c>
      <c r="DW439" s="153" t="s">
        <v>7469</v>
      </c>
      <c r="DX439" s="153">
        <v>1.7949999999999999</v>
      </c>
      <c r="DY439" s="153">
        <v>-21.170999999999999</v>
      </c>
      <c r="DZ439" s="153">
        <v>-19.908300000000001</v>
      </c>
      <c r="EA439" s="153">
        <v>36.5548</v>
      </c>
      <c r="EB439" s="153">
        <v>2.492</v>
      </c>
      <c r="EC439" s="153">
        <v>17.885999999999999</v>
      </c>
      <c r="ED439" s="153">
        <v>3.1349</v>
      </c>
      <c r="EE439" s="153">
        <v>-0.1026</v>
      </c>
      <c r="EF439" s="153">
        <v>2.1690999999999998</v>
      </c>
      <c r="EG439" s="153">
        <v>10.146100000000001</v>
      </c>
      <c r="EH439" s="153">
        <v>-0.7</v>
      </c>
      <c r="EI439" s="153">
        <v>2.2688999999999999</v>
      </c>
      <c r="EJ439" s="153" t="s">
        <v>7469</v>
      </c>
      <c r="EK439" s="153">
        <v>-4.5315000000000003</v>
      </c>
      <c r="EL439" s="153">
        <v>-0.41389999999999999</v>
      </c>
      <c r="EM439" s="153">
        <v>23.5914</v>
      </c>
      <c r="EN439" s="153">
        <v>2.4820000000000002</v>
      </c>
    </row>
    <row r="440" spans="3:144">
      <c r="C440" s="120"/>
      <c r="D440" s="103"/>
      <c r="E440" s="120" t="s">
        <v>8093</v>
      </c>
      <c r="F440" s="126" t="s">
        <v>8170</v>
      </c>
      <c r="G440" s="151" t="s">
        <v>8090</v>
      </c>
      <c r="H440" s="152" t="s">
        <v>8091</v>
      </c>
      <c r="I440" s="153">
        <v>252.0926</v>
      </c>
      <c r="J440" s="153">
        <v>-9.3480000000000008</v>
      </c>
      <c r="K440" s="153">
        <v>846.6</v>
      </c>
      <c r="L440" s="153">
        <v>-17.263000000000002</v>
      </c>
      <c r="M440" s="153">
        <v>-10.407</v>
      </c>
      <c r="N440" s="153">
        <v>3887</v>
      </c>
      <c r="O440" s="153">
        <v>6412</v>
      </c>
      <c r="P440" s="153">
        <v>-6.5179999999999998</v>
      </c>
      <c r="Q440" s="153">
        <v>-9.6739999999999995</v>
      </c>
      <c r="R440" s="153">
        <v>-152</v>
      </c>
      <c r="S440" s="153">
        <v>-2.1795</v>
      </c>
      <c r="T440" s="153">
        <v>-3.2357</v>
      </c>
      <c r="U440" s="153">
        <v>-3.7839999999999998</v>
      </c>
      <c r="V440" s="153">
        <v>1.6870000000000001</v>
      </c>
      <c r="W440" s="153">
        <v>14.700900000000001</v>
      </c>
      <c r="X440" s="153">
        <v>488.5</v>
      </c>
      <c r="Y440" s="153">
        <v>-1.2743</v>
      </c>
      <c r="Z440" s="153">
        <v>13.895799999999999</v>
      </c>
      <c r="AA440" s="153">
        <v>43.688000000000002</v>
      </c>
      <c r="AB440" s="153">
        <v>2.4901</v>
      </c>
      <c r="AC440" s="153">
        <v>-10.042999999999999</v>
      </c>
      <c r="AD440" s="153">
        <v>-5.0651999999999999</v>
      </c>
      <c r="AE440" s="153">
        <v>-0.63090000000000002</v>
      </c>
      <c r="AF440" s="153">
        <v>14.6333</v>
      </c>
      <c r="AG440" s="153">
        <v>7.4291</v>
      </c>
      <c r="AH440" s="153" t="s">
        <v>7469</v>
      </c>
      <c r="AI440" s="153">
        <v>7.7675000000000001</v>
      </c>
      <c r="AJ440" s="153">
        <v>-98.849000000000004</v>
      </c>
      <c r="AK440" s="153">
        <v>1.6067</v>
      </c>
      <c r="AL440" s="153">
        <v>1.5377000000000001</v>
      </c>
      <c r="AM440" s="153">
        <v>-8.3562999999999992</v>
      </c>
      <c r="AN440" s="153">
        <v>58.048900000000003</v>
      </c>
      <c r="AO440" s="153">
        <v>3.6655000000000002</v>
      </c>
      <c r="AP440" s="153">
        <v>10.499000000000001</v>
      </c>
      <c r="AQ440" s="153">
        <v>-13.9072</v>
      </c>
      <c r="AR440" s="153">
        <v>-5.758</v>
      </c>
      <c r="AS440" s="153">
        <v>4.1547000000000001</v>
      </c>
      <c r="AT440" s="153">
        <v>-0.56579999999999997</v>
      </c>
      <c r="AU440" s="153">
        <v>2.1486999999999998</v>
      </c>
      <c r="AV440" s="153">
        <v>116.654</v>
      </c>
      <c r="AW440" s="153" t="s">
        <v>7469</v>
      </c>
      <c r="AX440" s="153">
        <v>-0.45900000000000002</v>
      </c>
      <c r="AY440" s="153" t="s">
        <v>7469</v>
      </c>
      <c r="AZ440" s="153">
        <v>3.7343000000000002</v>
      </c>
      <c r="BA440" s="153">
        <v>0.6351</v>
      </c>
      <c r="BB440" s="153">
        <v>28.876999999999999</v>
      </c>
      <c r="BC440" s="153">
        <v>-2.0449999999999999</v>
      </c>
      <c r="BD440" s="153">
        <v>-7.8449999999999998</v>
      </c>
      <c r="BE440" s="153">
        <v>-0.49890000000000001</v>
      </c>
      <c r="BF440" s="153">
        <v>-0.11609999999999999</v>
      </c>
      <c r="BG440" s="153">
        <v>-76.566999999999993</v>
      </c>
      <c r="BH440" s="153">
        <v>-28.672000000000001</v>
      </c>
      <c r="BI440" s="153">
        <v>-2.4300000000000002</v>
      </c>
      <c r="BJ440" s="153">
        <v>2.5249999999999999</v>
      </c>
      <c r="BK440" s="153">
        <v>-2.8883000000000001</v>
      </c>
      <c r="BL440" s="153">
        <v>35.072499999999998</v>
      </c>
      <c r="BM440" s="153">
        <v>-1.1240000000000001</v>
      </c>
      <c r="BN440" s="153">
        <v>-31.666</v>
      </c>
      <c r="BO440" s="153">
        <v>-1.8633</v>
      </c>
      <c r="BP440" s="153">
        <v>-4.9095000000000004</v>
      </c>
      <c r="BQ440" s="153">
        <v>1.2586999999999999</v>
      </c>
      <c r="BR440" s="153">
        <v>-3.2153999999999998</v>
      </c>
      <c r="BS440" s="153">
        <v>-42.731000000000002</v>
      </c>
      <c r="BT440" s="153">
        <v>-11.828799999999999</v>
      </c>
      <c r="BU440" s="153">
        <v>18.355899999999998</v>
      </c>
      <c r="BV440" s="153">
        <v>-4.5566000000000004</v>
      </c>
      <c r="BW440" s="153" t="s">
        <v>7469</v>
      </c>
      <c r="BX440" s="153">
        <v>6.4522000000000004</v>
      </c>
      <c r="BY440" s="153">
        <v>-2.4969000000000001</v>
      </c>
      <c r="BZ440" s="153">
        <v>-50.424999999999997</v>
      </c>
      <c r="CA440" s="153">
        <v>-141.779</v>
      </c>
      <c r="CB440" s="153">
        <v>2.9075000000000002</v>
      </c>
      <c r="CC440" s="153" t="s">
        <v>7469</v>
      </c>
      <c r="CD440" s="153">
        <v>2.8155000000000001</v>
      </c>
      <c r="CE440" s="153">
        <v>-3.7835000000000001</v>
      </c>
      <c r="CF440" s="153">
        <v>-10.5816</v>
      </c>
      <c r="CG440" s="153">
        <v>-2.5013999999999998</v>
      </c>
      <c r="CH440" s="153">
        <v>-1.1552</v>
      </c>
      <c r="CI440" s="153">
        <v>-48.510100000000001</v>
      </c>
      <c r="CJ440" s="153">
        <v>1.5608</v>
      </c>
      <c r="CK440" s="153">
        <v>-2.6100000000000002E-2</v>
      </c>
      <c r="CL440" s="153">
        <v>0.1244</v>
      </c>
      <c r="CM440" s="153">
        <v>14.349399999999999</v>
      </c>
      <c r="CN440" s="153" t="s">
        <v>7469</v>
      </c>
      <c r="CO440" s="153">
        <v>8.2807999999999993</v>
      </c>
      <c r="CP440" s="153">
        <v>17.261500000000002</v>
      </c>
      <c r="CQ440" s="153">
        <v>-3.1457000000000002</v>
      </c>
      <c r="CR440" s="153" t="s">
        <v>7469</v>
      </c>
      <c r="CS440" s="153">
        <v>-5.4550000000000001</v>
      </c>
      <c r="CT440" s="153">
        <v>-1.3342000000000001</v>
      </c>
      <c r="CU440" s="153">
        <v>0.42009999999999997</v>
      </c>
      <c r="CV440" s="153" t="s">
        <v>7469</v>
      </c>
      <c r="CW440" s="153" t="s">
        <v>7469</v>
      </c>
      <c r="CX440" s="153" t="s">
        <v>7469</v>
      </c>
      <c r="CY440" s="153">
        <v>15.764200000000001</v>
      </c>
      <c r="CZ440" s="153">
        <v>4.2554999999999996</v>
      </c>
      <c r="DA440" s="153">
        <v>0.97170000000000001</v>
      </c>
      <c r="DB440" s="153" t="s">
        <v>7469</v>
      </c>
      <c r="DC440" s="153">
        <v>15.568199999999999</v>
      </c>
      <c r="DD440" s="153">
        <v>6.4748000000000001</v>
      </c>
      <c r="DE440" s="153">
        <v>-11.2986</v>
      </c>
      <c r="DF440" s="153" t="s">
        <v>7469</v>
      </c>
      <c r="DG440" s="153">
        <v>35.452599999999997</v>
      </c>
      <c r="DH440" s="153">
        <v>-0.18809999999999999</v>
      </c>
      <c r="DI440" s="153">
        <v>0.54679999999999995</v>
      </c>
      <c r="DJ440" s="153" t="s">
        <v>7469</v>
      </c>
      <c r="DK440" s="153">
        <v>0.80369999999999997</v>
      </c>
      <c r="DL440" s="153">
        <v>3.3115999999999999</v>
      </c>
      <c r="DM440" s="153">
        <v>0.68689999999999996</v>
      </c>
      <c r="DN440" s="153">
        <v>422.54840000000002</v>
      </c>
      <c r="DO440" s="153">
        <v>-158.50729999999999</v>
      </c>
      <c r="DP440" s="153">
        <v>-10.3461</v>
      </c>
      <c r="DQ440" s="153">
        <v>1.0783</v>
      </c>
      <c r="DR440" s="153" t="s">
        <v>7469</v>
      </c>
      <c r="DS440" s="153">
        <v>1.18</v>
      </c>
      <c r="DT440" s="153">
        <v>19.457599999999999</v>
      </c>
      <c r="DU440" s="153">
        <v>2.4781</v>
      </c>
      <c r="DV440" s="153" t="s">
        <v>7469</v>
      </c>
      <c r="DW440" s="153" t="s">
        <v>7469</v>
      </c>
      <c r="DX440" s="153">
        <v>-8.5521999999999991</v>
      </c>
      <c r="DY440" s="153">
        <v>4.8795000000000002</v>
      </c>
      <c r="DZ440" s="153">
        <v>-8.8560999999999996</v>
      </c>
      <c r="EA440" s="153">
        <v>40.0944</v>
      </c>
      <c r="EB440" s="153">
        <v>2.3961999999999999</v>
      </c>
      <c r="EC440" s="153">
        <v>13.338699999999999</v>
      </c>
      <c r="ED440" s="153">
        <v>3.6791</v>
      </c>
      <c r="EE440" s="153">
        <v>0.14130000000000001</v>
      </c>
      <c r="EF440" s="153">
        <v>4.1891999999999996</v>
      </c>
      <c r="EG440" s="153">
        <v>8.2809000000000008</v>
      </c>
      <c r="EH440" s="153">
        <v>-1.2125999999999999</v>
      </c>
      <c r="EI440" s="153">
        <v>2.9971000000000001</v>
      </c>
      <c r="EJ440" s="153" t="s">
        <v>7469</v>
      </c>
      <c r="EK440" s="153">
        <v>-6.0209999999999999</v>
      </c>
      <c r="EL440" s="153">
        <v>-0.87280000000000002</v>
      </c>
      <c r="EM440" s="153">
        <v>24.718499999999999</v>
      </c>
      <c r="EN440" s="153">
        <v>21.012</v>
      </c>
    </row>
    <row r="441" spans="3:144">
      <c r="C441" s="120"/>
      <c r="D441" s="103"/>
      <c r="E441" s="120" t="s">
        <v>8094</v>
      </c>
      <c r="F441" s="126" t="s">
        <v>8170</v>
      </c>
      <c r="G441" s="151" t="s">
        <v>8090</v>
      </c>
      <c r="H441" s="152" t="s">
        <v>8091</v>
      </c>
      <c r="I441" s="153">
        <v>349.52550000000002</v>
      </c>
      <c r="J441" s="153">
        <v>-15.04</v>
      </c>
      <c r="K441" s="153">
        <v>815.6</v>
      </c>
      <c r="L441" s="153">
        <v>-23.039000000000001</v>
      </c>
      <c r="M441" s="153">
        <v>3.6779999999999999</v>
      </c>
      <c r="N441" s="153">
        <v>554</v>
      </c>
      <c r="O441" s="153">
        <v>2058</v>
      </c>
      <c r="P441" s="153">
        <v>-18.802</v>
      </c>
      <c r="Q441" s="153">
        <v>-5.0658000000000003</v>
      </c>
      <c r="R441" s="153">
        <v>-1104</v>
      </c>
      <c r="S441" s="153">
        <v>-1.9841</v>
      </c>
      <c r="T441" s="153">
        <v>-2.4336000000000002</v>
      </c>
      <c r="U441" s="153">
        <v>1.522</v>
      </c>
      <c r="V441" s="153">
        <v>-43.134</v>
      </c>
      <c r="W441" s="153">
        <v>15.021100000000001</v>
      </c>
      <c r="X441" s="153">
        <v>606.79999999999995</v>
      </c>
      <c r="Y441" s="153">
        <v>0.17730000000000001</v>
      </c>
      <c r="Z441" s="153">
        <v>17.053999999999998</v>
      </c>
      <c r="AA441" s="153">
        <v>53.422499999999999</v>
      </c>
      <c r="AB441" s="153">
        <v>3.9315000000000002</v>
      </c>
      <c r="AC441" s="153">
        <v>-17.199000000000002</v>
      </c>
      <c r="AD441" s="153">
        <v>-2.3411</v>
      </c>
      <c r="AE441" s="153">
        <v>-1.6433</v>
      </c>
      <c r="AF441" s="153">
        <v>19.422799999999999</v>
      </c>
      <c r="AG441" s="153">
        <v>7.5515999999999996</v>
      </c>
      <c r="AH441" s="153">
        <v>0.26019999999999999</v>
      </c>
      <c r="AI441" s="153">
        <v>14.745200000000001</v>
      </c>
      <c r="AJ441" s="153">
        <v>-146.334</v>
      </c>
      <c r="AK441" s="153">
        <v>0.78849999999999998</v>
      </c>
      <c r="AL441" s="153">
        <v>-0.1187</v>
      </c>
      <c r="AM441" s="153">
        <v>-3.488</v>
      </c>
      <c r="AN441" s="153">
        <v>35.661900000000003</v>
      </c>
      <c r="AO441" s="153">
        <v>-13.8306</v>
      </c>
      <c r="AP441" s="153">
        <v>14.412800000000001</v>
      </c>
      <c r="AQ441" s="153">
        <v>-6.4752000000000001</v>
      </c>
      <c r="AR441" s="153">
        <v>-83.945999999999998</v>
      </c>
      <c r="AS441" s="153">
        <v>6.3757000000000001</v>
      </c>
      <c r="AT441" s="153">
        <v>3.7107000000000001</v>
      </c>
      <c r="AU441" s="153">
        <v>4.2465000000000002</v>
      </c>
      <c r="AV441" s="153">
        <v>133.5838</v>
      </c>
      <c r="AW441" s="153" t="s">
        <v>7469</v>
      </c>
      <c r="AX441" s="153">
        <v>-2.1190000000000002</v>
      </c>
      <c r="AY441" s="153" t="s">
        <v>7469</v>
      </c>
      <c r="AZ441" s="153">
        <v>-68.181899999999999</v>
      </c>
      <c r="BA441" s="153">
        <v>-6.1013000000000002</v>
      </c>
      <c r="BB441" s="153">
        <v>23.338000000000001</v>
      </c>
      <c r="BC441" s="153">
        <v>-2.9590000000000001</v>
      </c>
      <c r="BD441" s="153">
        <v>-13.125</v>
      </c>
      <c r="BE441" s="153">
        <v>-0.68110000000000004</v>
      </c>
      <c r="BF441" s="153">
        <v>0.1173</v>
      </c>
      <c r="BG441" s="153">
        <v>-117.57299999999999</v>
      </c>
      <c r="BH441" s="153">
        <v>-149.58799999999999</v>
      </c>
      <c r="BI441" s="153">
        <v>-11.845000000000001</v>
      </c>
      <c r="BJ441" s="153">
        <v>2.3511000000000002</v>
      </c>
      <c r="BK441" s="153">
        <v>-3.0669</v>
      </c>
      <c r="BL441" s="153">
        <v>18.121600000000001</v>
      </c>
      <c r="BM441" s="153">
        <v>-5.0034999999999998</v>
      </c>
      <c r="BN441" s="153">
        <v>-21.902000000000001</v>
      </c>
      <c r="BO441" s="153">
        <v>-4.6485000000000003</v>
      </c>
      <c r="BP441" s="153">
        <v>-3.387</v>
      </c>
      <c r="BQ441" s="153">
        <v>1.5464</v>
      </c>
      <c r="BR441" s="153">
        <v>-3.8978999999999999</v>
      </c>
      <c r="BS441" s="153">
        <v>-46.677</v>
      </c>
      <c r="BT441" s="153">
        <v>-16.386299999999999</v>
      </c>
      <c r="BU441" s="153">
        <v>16.304200000000002</v>
      </c>
      <c r="BV441" s="153">
        <v>-3.4845000000000002</v>
      </c>
      <c r="BW441" s="153" t="s">
        <v>7469</v>
      </c>
      <c r="BX441" s="153">
        <v>11.193899999999999</v>
      </c>
      <c r="BY441" s="153">
        <v>-6.3033999999999999</v>
      </c>
      <c r="BZ441" s="153">
        <v>-74.474999999999994</v>
      </c>
      <c r="CA441" s="153">
        <v>-92.629000000000005</v>
      </c>
      <c r="CB441" s="153">
        <v>5.3944000000000001</v>
      </c>
      <c r="CC441" s="153">
        <v>-5.0086000000000004</v>
      </c>
      <c r="CD441" s="153">
        <v>13.021699999999999</v>
      </c>
      <c r="CE441" s="153">
        <v>-0.76200000000000001</v>
      </c>
      <c r="CF441" s="153">
        <v>-16.4133</v>
      </c>
      <c r="CG441" s="153">
        <v>-2.2351999999999999</v>
      </c>
      <c r="CH441" s="153">
        <v>-0.44540000000000002</v>
      </c>
      <c r="CI441" s="153">
        <v>-86.016099999999994</v>
      </c>
      <c r="CJ441" s="153">
        <v>1.9412</v>
      </c>
      <c r="CK441" s="153" t="s">
        <v>7469</v>
      </c>
      <c r="CL441" s="153" t="s">
        <v>7469</v>
      </c>
      <c r="CM441" s="153">
        <v>17.2959</v>
      </c>
      <c r="CN441" s="153" t="s">
        <v>7469</v>
      </c>
      <c r="CO441" s="153">
        <v>10.988200000000001</v>
      </c>
      <c r="CP441" s="153">
        <v>18.430499999999999</v>
      </c>
      <c r="CQ441" s="153">
        <v>-12.118499999999999</v>
      </c>
      <c r="CR441" s="153" t="s">
        <v>7469</v>
      </c>
      <c r="CS441" s="153">
        <v>-30.584</v>
      </c>
      <c r="CT441" s="153">
        <v>-1.5677000000000001</v>
      </c>
      <c r="CU441" s="153">
        <v>-0.48780000000000001</v>
      </c>
      <c r="CV441" s="153" t="s">
        <v>7469</v>
      </c>
      <c r="CW441" s="153" t="s">
        <v>7469</v>
      </c>
      <c r="CX441" s="153" t="s">
        <v>7469</v>
      </c>
      <c r="CY441" s="153">
        <v>36.840499999999999</v>
      </c>
      <c r="CZ441" s="153">
        <v>3.6815000000000002</v>
      </c>
      <c r="DA441" s="153">
        <v>6.4399999999999999E-2</v>
      </c>
      <c r="DB441" s="153" t="s">
        <v>7469</v>
      </c>
      <c r="DC441" s="153">
        <v>23.898</v>
      </c>
      <c r="DD441" s="153">
        <v>4.5183999999999997</v>
      </c>
      <c r="DE441" s="153">
        <v>-17.665800000000001</v>
      </c>
      <c r="DF441" s="153" t="s">
        <v>7469</v>
      </c>
      <c r="DG441" s="153">
        <v>38.4694</v>
      </c>
      <c r="DH441" s="153">
        <v>-0.94189999999999996</v>
      </c>
      <c r="DI441" s="153">
        <v>0.31169999999999998</v>
      </c>
      <c r="DJ441" s="153" t="s">
        <v>7469</v>
      </c>
      <c r="DK441" s="153">
        <v>-0.53159999999999996</v>
      </c>
      <c r="DL441" s="153">
        <v>3.9358</v>
      </c>
      <c r="DM441" s="153">
        <v>1.7305999999999999</v>
      </c>
      <c r="DN441" s="153">
        <v>139.89570000000001</v>
      </c>
      <c r="DO441" s="153">
        <v>-240.5301</v>
      </c>
      <c r="DP441" s="153">
        <v>-8.6957000000000004</v>
      </c>
      <c r="DQ441" s="153">
        <v>11.6744</v>
      </c>
      <c r="DR441" s="153" t="s">
        <v>7469</v>
      </c>
      <c r="DS441" s="153">
        <v>1.6742999999999999</v>
      </c>
      <c r="DT441" s="153">
        <v>2.1406999999999998</v>
      </c>
      <c r="DU441" s="153">
        <v>-5.9732000000000003</v>
      </c>
      <c r="DV441" s="153" t="s">
        <v>7469</v>
      </c>
      <c r="DW441" s="153" t="s">
        <v>7469</v>
      </c>
      <c r="DX441" s="153">
        <v>-5.7340999999999998</v>
      </c>
      <c r="DY441" s="153">
        <v>1.395</v>
      </c>
      <c r="DZ441" s="153">
        <v>-10.6264</v>
      </c>
      <c r="EA441" s="153">
        <v>47.953400000000002</v>
      </c>
      <c r="EB441" s="153">
        <v>1.5488</v>
      </c>
      <c r="EC441" s="153">
        <v>-24.681799999999999</v>
      </c>
      <c r="ED441" s="153">
        <v>5.0228999999999999</v>
      </c>
      <c r="EE441" s="153" t="s">
        <v>7469</v>
      </c>
      <c r="EF441" s="153">
        <v>11.204599999999999</v>
      </c>
      <c r="EG441" s="153">
        <v>12.3591</v>
      </c>
      <c r="EH441" s="153">
        <v>0.4173</v>
      </c>
      <c r="EI441" s="153">
        <v>3.5718000000000001</v>
      </c>
      <c r="EJ441" s="153" t="s">
        <v>7469</v>
      </c>
      <c r="EK441" s="153">
        <v>-4.9389000000000003</v>
      </c>
      <c r="EL441" s="153">
        <v>-4.5968</v>
      </c>
      <c r="EM441" s="153">
        <v>27.7058</v>
      </c>
      <c r="EN441" s="153" t="s">
        <v>7469</v>
      </c>
    </row>
    <row r="442" spans="3:144">
      <c r="C442" s="120"/>
      <c r="D442" s="103"/>
      <c r="E442" s="120" t="s">
        <v>8095</v>
      </c>
      <c r="F442" s="126" t="s">
        <v>8170</v>
      </c>
      <c r="G442" s="151" t="s">
        <v>8090</v>
      </c>
      <c r="H442" s="152" t="s">
        <v>8091</v>
      </c>
      <c r="I442" s="153" t="s">
        <v>7469</v>
      </c>
      <c r="J442" s="153" t="s">
        <v>7469</v>
      </c>
      <c r="K442" s="153" t="s">
        <v>7469</v>
      </c>
      <c r="L442" s="153" t="s">
        <v>7469</v>
      </c>
      <c r="M442" s="153" t="s">
        <v>7469</v>
      </c>
      <c r="N442" s="153">
        <v>836</v>
      </c>
      <c r="O442" s="153">
        <v>1820</v>
      </c>
      <c r="P442" s="153" t="s">
        <v>7469</v>
      </c>
      <c r="Q442" s="153" t="s">
        <v>7469</v>
      </c>
      <c r="R442" s="153">
        <v>12</v>
      </c>
      <c r="S442" s="153" t="s">
        <v>7469</v>
      </c>
      <c r="T442" s="153" t="s">
        <v>7469</v>
      </c>
      <c r="U442" s="153" t="s">
        <v>7469</v>
      </c>
      <c r="V442" s="153" t="s">
        <v>7469</v>
      </c>
      <c r="W442" s="153" t="s">
        <v>7469</v>
      </c>
      <c r="X442" s="153" t="s">
        <v>7469</v>
      </c>
      <c r="Y442" s="153" t="s">
        <v>7469</v>
      </c>
      <c r="Z442" s="153" t="s">
        <v>7469</v>
      </c>
      <c r="AA442" s="153" t="s">
        <v>7469</v>
      </c>
      <c r="AB442" s="153" t="s">
        <v>7469</v>
      </c>
      <c r="AC442" s="153" t="s">
        <v>7469</v>
      </c>
      <c r="AD442" s="153" t="s">
        <v>7469</v>
      </c>
      <c r="AE442" s="153">
        <v>-0.26200000000000001</v>
      </c>
      <c r="AF442" s="153">
        <v>25.8263</v>
      </c>
      <c r="AG442" s="153" t="s">
        <v>7469</v>
      </c>
      <c r="AH442" s="153">
        <v>0.61709999999999998</v>
      </c>
      <c r="AI442" s="153" t="s">
        <v>7469</v>
      </c>
      <c r="AJ442" s="153" t="s">
        <v>7469</v>
      </c>
      <c r="AK442" s="153">
        <v>1.1028</v>
      </c>
      <c r="AL442" s="153" t="s">
        <v>7469</v>
      </c>
      <c r="AM442" s="153" t="s">
        <v>7469</v>
      </c>
      <c r="AN442" s="153" t="s">
        <v>7469</v>
      </c>
      <c r="AO442" s="153" t="s">
        <v>7469</v>
      </c>
      <c r="AP442" s="153">
        <v>11.1661</v>
      </c>
      <c r="AQ442" s="153" t="s">
        <v>7469</v>
      </c>
      <c r="AR442" s="153" t="s">
        <v>7469</v>
      </c>
      <c r="AS442" s="153" t="s">
        <v>7469</v>
      </c>
      <c r="AT442" s="153" t="s">
        <v>7469</v>
      </c>
      <c r="AU442" s="153" t="s">
        <v>7469</v>
      </c>
      <c r="AV442" s="153" t="s">
        <v>7469</v>
      </c>
      <c r="AW442" s="153" t="s">
        <v>7469</v>
      </c>
      <c r="AX442" s="153">
        <v>-6.6567999999999996</v>
      </c>
      <c r="AY442" s="153" t="s">
        <v>7469</v>
      </c>
      <c r="AZ442" s="153" t="s">
        <v>7469</v>
      </c>
      <c r="BA442" s="153" t="s">
        <v>7469</v>
      </c>
      <c r="BB442" s="153" t="s">
        <v>7469</v>
      </c>
      <c r="BC442" s="153" t="s">
        <v>7469</v>
      </c>
      <c r="BD442" s="153" t="s">
        <v>7469</v>
      </c>
      <c r="BE442" s="153" t="s">
        <v>7469</v>
      </c>
      <c r="BF442" s="153" t="s">
        <v>7469</v>
      </c>
      <c r="BG442" s="153">
        <v>-271.101</v>
      </c>
      <c r="BH442" s="153">
        <v>1.4570000000000001</v>
      </c>
      <c r="BI442" s="153" t="s">
        <v>7469</v>
      </c>
      <c r="BJ442" s="153">
        <v>1.0773999999999999</v>
      </c>
      <c r="BK442" s="153" t="s">
        <v>7469</v>
      </c>
      <c r="BL442" s="153" t="s">
        <v>7469</v>
      </c>
      <c r="BM442" s="153" t="s">
        <v>7469</v>
      </c>
      <c r="BN442" s="153">
        <v>-39.790999999999997</v>
      </c>
      <c r="BO442" s="153">
        <v>-6.5217000000000001</v>
      </c>
      <c r="BP442" s="153">
        <v>-6.3727</v>
      </c>
      <c r="BQ442" s="153" t="s">
        <v>7469</v>
      </c>
      <c r="BR442" s="153" t="s">
        <v>7469</v>
      </c>
      <c r="BS442" s="153" t="s">
        <v>7469</v>
      </c>
      <c r="BT442" s="153">
        <v>-46.448099999999997</v>
      </c>
      <c r="BU442" s="153" t="s">
        <v>7469</v>
      </c>
      <c r="BV442" s="153">
        <v>-10.839399999999999</v>
      </c>
      <c r="BW442" s="153" t="s">
        <v>7469</v>
      </c>
      <c r="BX442" s="153" t="s">
        <v>7469</v>
      </c>
      <c r="BY442" s="153" t="s">
        <v>7469</v>
      </c>
      <c r="BZ442" s="153" t="s">
        <v>7469</v>
      </c>
      <c r="CA442" s="153">
        <v>-234.80199999999999</v>
      </c>
      <c r="CB442" s="153" t="s">
        <v>7469</v>
      </c>
      <c r="CC442" s="153" t="s">
        <v>7469</v>
      </c>
      <c r="CD442" s="153" t="s">
        <v>7469</v>
      </c>
      <c r="CE442" s="153">
        <v>-3.2663000000000002</v>
      </c>
      <c r="CF442" s="153" t="s">
        <v>7469</v>
      </c>
      <c r="CG442" s="153">
        <v>-6.8532999999999999</v>
      </c>
      <c r="CH442" s="153" t="s">
        <v>7469</v>
      </c>
      <c r="CI442" s="153" t="s">
        <v>7469</v>
      </c>
      <c r="CJ442" s="153" t="s">
        <v>7469</v>
      </c>
      <c r="CK442" s="153" t="s">
        <v>7469</v>
      </c>
      <c r="CL442" s="153" t="s">
        <v>7469</v>
      </c>
      <c r="CM442" s="153" t="s">
        <v>7469</v>
      </c>
      <c r="CN442" s="153" t="s">
        <v>7469</v>
      </c>
      <c r="CO442" s="153" t="s">
        <v>7469</v>
      </c>
      <c r="CP442" s="153" t="s">
        <v>7469</v>
      </c>
      <c r="CQ442" s="153" t="s">
        <v>7469</v>
      </c>
      <c r="CR442" s="153" t="s">
        <v>7469</v>
      </c>
      <c r="CS442" s="153" t="s">
        <v>7469</v>
      </c>
      <c r="CT442" s="153" t="s">
        <v>7469</v>
      </c>
      <c r="CU442" s="153">
        <v>0.68179999999999996</v>
      </c>
      <c r="CV442" s="153" t="s">
        <v>7469</v>
      </c>
      <c r="CW442" s="153" t="s">
        <v>7469</v>
      </c>
      <c r="CX442" s="153" t="s">
        <v>7469</v>
      </c>
      <c r="CY442" s="153" t="s">
        <v>7469</v>
      </c>
      <c r="CZ442" s="153" t="s">
        <v>7469</v>
      </c>
      <c r="DA442" s="153" t="s">
        <v>7469</v>
      </c>
      <c r="DB442" s="153" t="s">
        <v>7469</v>
      </c>
      <c r="DC442" s="153" t="s">
        <v>7469</v>
      </c>
      <c r="DD442" s="153" t="s">
        <v>7469</v>
      </c>
      <c r="DE442" s="153" t="s">
        <v>7469</v>
      </c>
      <c r="DF442" s="153" t="s">
        <v>7469</v>
      </c>
      <c r="DG442" s="153" t="s">
        <v>7469</v>
      </c>
      <c r="DH442" s="153">
        <v>0.74209999999999998</v>
      </c>
      <c r="DI442" s="153" t="s">
        <v>7469</v>
      </c>
      <c r="DJ442" s="153" t="s">
        <v>7469</v>
      </c>
      <c r="DK442" s="153">
        <v>0.19650000000000001</v>
      </c>
      <c r="DL442" s="153" t="s">
        <v>7469</v>
      </c>
      <c r="DM442" s="153" t="s">
        <v>7469</v>
      </c>
      <c r="DN442" s="153" t="s">
        <v>7469</v>
      </c>
      <c r="DO442" s="153" t="s">
        <v>7469</v>
      </c>
      <c r="DP442" s="153" t="s">
        <v>7469</v>
      </c>
      <c r="DQ442" s="153">
        <v>8.4030000000000005</v>
      </c>
      <c r="DR442" s="153" t="s">
        <v>7469</v>
      </c>
      <c r="DS442" s="153" t="s">
        <v>7469</v>
      </c>
      <c r="DT442" s="153" t="s">
        <v>7469</v>
      </c>
      <c r="DU442" s="153" t="s">
        <v>7469</v>
      </c>
      <c r="DV442" s="153" t="s">
        <v>7469</v>
      </c>
      <c r="DW442" s="153" t="s">
        <v>7469</v>
      </c>
      <c r="DX442" s="153" t="s">
        <v>7469</v>
      </c>
      <c r="DY442" s="153" t="s">
        <v>7469</v>
      </c>
      <c r="DZ442" s="153" t="s">
        <v>7469</v>
      </c>
      <c r="EA442" s="153" t="s">
        <v>7469</v>
      </c>
      <c r="EB442" s="153" t="s">
        <v>7469</v>
      </c>
      <c r="EC442" s="153" t="s">
        <v>7469</v>
      </c>
      <c r="ED442" s="153" t="s">
        <v>7469</v>
      </c>
      <c r="EE442" s="153">
        <v>-242.64699999999999</v>
      </c>
      <c r="EF442" s="153" t="s">
        <v>7469</v>
      </c>
      <c r="EG442" s="153" t="s">
        <v>7469</v>
      </c>
      <c r="EH442" s="153" t="s">
        <v>7469</v>
      </c>
      <c r="EI442" s="153" t="s">
        <v>7469</v>
      </c>
      <c r="EJ442" s="153" t="s">
        <v>7469</v>
      </c>
      <c r="EK442" s="153" t="s">
        <v>7469</v>
      </c>
      <c r="EL442" s="153" t="s">
        <v>7469</v>
      </c>
      <c r="EM442" s="153" t="s">
        <v>7469</v>
      </c>
      <c r="EN442" s="153" t="s">
        <v>7469</v>
      </c>
    </row>
    <row r="443" spans="3:144">
      <c r="C443" s="120"/>
      <c r="D443" s="103"/>
      <c r="E443" s="120" t="s">
        <v>8096</v>
      </c>
      <c r="F443" s="126" t="s">
        <v>8170</v>
      </c>
      <c r="G443" s="151" t="s">
        <v>8090</v>
      </c>
      <c r="H443" s="152" t="s">
        <v>8097</v>
      </c>
      <c r="I443" s="153">
        <v>73.368700000000004</v>
      </c>
      <c r="J443" s="153">
        <v>-6.1269999999999998</v>
      </c>
      <c r="K443" s="153">
        <v>169.4</v>
      </c>
      <c r="L443" s="153">
        <v>-6.4829999999999997</v>
      </c>
      <c r="M443" s="153" t="s">
        <v>7469</v>
      </c>
      <c r="N443" s="153">
        <v>181</v>
      </c>
      <c r="O443" s="153">
        <v>425</v>
      </c>
      <c r="P443" s="153">
        <v>-4.0540000000000003</v>
      </c>
      <c r="Q443" s="153">
        <v>-0.99939999999999996</v>
      </c>
      <c r="R443" s="153">
        <v>-62</v>
      </c>
      <c r="S443" s="153">
        <v>-0.66930000000000001</v>
      </c>
      <c r="T443" s="153">
        <v>-0.11219999999999999</v>
      </c>
      <c r="U443" s="153" t="s">
        <v>7469</v>
      </c>
      <c r="V443" s="153">
        <v>-14.983000000000001</v>
      </c>
      <c r="W443" s="153">
        <v>-4.1513999999999998</v>
      </c>
      <c r="X443" s="153">
        <v>138.4</v>
      </c>
      <c r="Y443" s="153">
        <v>8.0000000000000004E-4</v>
      </c>
      <c r="Z443" s="153">
        <v>4.3087</v>
      </c>
      <c r="AA443" s="153">
        <v>-18.1191</v>
      </c>
      <c r="AB443" s="153">
        <v>-1.3464</v>
      </c>
      <c r="AC443" s="153">
        <v>-2.86</v>
      </c>
      <c r="AD443" s="153">
        <v>7.4300000000000005E-2</v>
      </c>
      <c r="AE443" s="153">
        <v>-0.2311</v>
      </c>
      <c r="AF443" s="153">
        <v>4.6237000000000004</v>
      </c>
      <c r="AG443" s="153">
        <v>2.5207999999999999</v>
      </c>
      <c r="AH443" s="153">
        <v>0.11260000000000001</v>
      </c>
      <c r="AI443" s="153">
        <v>2.7492999999999999</v>
      </c>
      <c r="AJ443" s="153">
        <v>-44.999000000000002</v>
      </c>
      <c r="AK443" s="153" t="s">
        <v>7469</v>
      </c>
      <c r="AL443" s="153">
        <v>-0.70150000000000001</v>
      </c>
      <c r="AM443" s="153" t="s">
        <v>7469</v>
      </c>
      <c r="AN443" s="153">
        <v>-10.1996</v>
      </c>
      <c r="AO443" s="153">
        <v>-7.5278</v>
      </c>
      <c r="AP443" s="153">
        <v>0.83809999999999996</v>
      </c>
      <c r="AQ443" s="153">
        <v>-1.8332999999999999</v>
      </c>
      <c r="AR443" s="153">
        <v>-37.811</v>
      </c>
      <c r="AS443" s="153">
        <v>0.1963</v>
      </c>
      <c r="AT443" s="153">
        <v>-0.2011</v>
      </c>
      <c r="AU443" s="153">
        <v>2.18E-2</v>
      </c>
      <c r="AV443" s="153">
        <v>-15.3636</v>
      </c>
      <c r="AW443" s="153" t="s">
        <v>7469</v>
      </c>
      <c r="AX443" s="153" t="s">
        <v>7469</v>
      </c>
      <c r="AY443" s="153" t="s">
        <v>7469</v>
      </c>
      <c r="AZ443" s="153">
        <v>0.38600000000000001</v>
      </c>
      <c r="BA443" s="153">
        <v>-1.2111000000000001</v>
      </c>
      <c r="BB443" s="153" t="s">
        <v>7469</v>
      </c>
      <c r="BC443" s="153" t="s">
        <v>7469</v>
      </c>
      <c r="BD443" s="153">
        <v>-4.7270000000000003</v>
      </c>
      <c r="BE443" s="153">
        <v>-0.1087</v>
      </c>
      <c r="BF443" s="153">
        <v>0.1116</v>
      </c>
      <c r="BG443" s="153">
        <v>-89.834000000000003</v>
      </c>
      <c r="BH443" s="153" t="s">
        <v>7469</v>
      </c>
      <c r="BI443" s="153">
        <v>1.36</v>
      </c>
      <c r="BJ443" s="153">
        <v>-0.3523</v>
      </c>
      <c r="BK443" s="153" t="s">
        <v>7469</v>
      </c>
      <c r="BL443" s="153">
        <v>-21.19</v>
      </c>
      <c r="BM443" s="153">
        <v>-1.2175</v>
      </c>
      <c r="BN443" s="153">
        <v>-6.39</v>
      </c>
      <c r="BO443" s="153">
        <v>-1.4412</v>
      </c>
      <c r="BP443" s="153" t="s">
        <v>7469</v>
      </c>
      <c r="BQ443" s="153">
        <v>0.62080000000000002</v>
      </c>
      <c r="BR443" s="153" t="s">
        <v>7469</v>
      </c>
      <c r="BS443" s="153">
        <v>-24.506</v>
      </c>
      <c r="BT443" s="153" t="s">
        <v>7469</v>
      </c>
      <c r="BU443" s="153">
        <v>1.7991999999999999</v>
      </c>
      <c r="BV443" s="153" t="s">
        <v>7469</v>
      </c>
      <c r="BW443" s="153" t="s">
        <v>7469</v>
      </c>
      <c r="BX443" s="153">
        <v>-3.5478000000000001</v>
      </c>
      <c r="BY443" s="153" t="s">
        <v>7469</v>
      </c>
      <c r="BZ443" s="153">
        <v>-64.593999999999994</v>
      </c>
      <c r="CA443" s="153">
        <v>-85.049000000000007</v>
      </c>
      <c r="CB443" s="153">
        <v>0.18690000000000001</v>
      </c>
      <c r="CC443" s="153">
        <v>-1.8788</v>
      </c>
      <c r="CD443" s="153">
        <v>-0.92669999999999997</v>
      </c>
      <c r="CE443" s="153">
        <v>-0.85219999999999996</v>
      </c>
      <c r="CF443" s="153" t="s">
        <v>7469</v>
      </c>
      <c r="CG443" s="153" t="s">
        <v>7469</v>
      </c>
      <c r="CH443" s="153">
        <v>-8.1799999999999998E-2</v>
      </c>
      <c r="CI443" s="153">
        <v>-75.756299999999996</v>
      </c>
      <c r="CJ443" s="153" t="s">
        <v>7469</v>
      </c>
      <c r="CK443" s="153">
        <v>-0.52449999999999997</v>
      </c>
      <c r="CL443" s="153" t="s">
        <v>7469</v>
      </c>
      <c r="CM443" s="153" t="s">
        <v>7469</v>
      </c>
      <c r="CN443" s="153" t="s">
        <v>7469</v>
      </c>
      <c r="CO443" s="153">
        <v>2.1842000000000001</v>
      </c>
      <c r="CP443" s="153">
        <v>5.4432</v>
      </c>
      <c r="CQ443" s="153">
        <v>-2.2692000000000001</v>
      </c>
      <c r="CR443" s="153" t="s">
        <v>7469</v>
      </c>
      <c r="CS443" s="153">
        <v>5.2140000000000004</v>
      </c>
      <c r="CT443" s="153">
        <v>-0.1244</v>
      </c>
      <c r="CU443" s="153">
        <v>-0.1361</v>
      </c>
      <c r="CV443" s="153" t="s">
        <v>7469</v>
      </c>
      <c r="CW443" s="153" t="s">
        <v>7469</v>
      </c>
      <c r="CX443" s="153" t="s">
        <v>7469</v>
      </c>
      <c r="CY443" s="153">
        <v>-4.0758999999999999</v>
      </c>
      <c r="CZ443" s="153">
        <v>0.62290000000000001</v>
      </c>
      <c r="DA443" s="153">
        <v>-0.91320000000000001</v>
      </c>
      <c r="DB443" s="153" t="s">
        <v>7469</v>
      </c>
      <c r="DC443" s="153">
        <v>-0.24660000000000001</v>
      </c>
      <c r="DD443" s="153">
        <v>1.9802999999999999</v>
      </c>
      <c r="DE443" s="153">
        <v>-5.3007</v>
      </c>
      <c r="DF443" s="153" t="s">
        <v>7469</v>
      </c>
      <c r="DG443" s="153">
        <v>-7.3963999999999999</v>
      </c>
      <c r="DH443" s="153">
        <v>-8.1500000000000003E-2</v>
      </c>
      <c r="DI443" s="153" t="s">
        <v>7469</v>
      </c>
      <c r="DJ443" s="153" t="s">
        <v>7469</v>
      </c>
      <c r="DK443" s="153">
        <v>-0.30520000000000003</v>
      </c>
      <c r="DL443" s="153">
        <v>0.98519999999999996</v>
      </c>
      <c r="DM443" s="153">
        <v>1.2184999999999999</v>
      </c>
      <c r="DN443" s="153">
        <v>34.944800000000001</v>
      </c>
      <c r="DO443" s="153">
        <v>-42.139200000000002</v>
      </c>
      <c r="DP443" s="153">
        <v>-2.2776000000000001</v>
      </c>
      <c r="DQ443" s="153">
        <v>1.2426999999999999</v>
      </c>
      <c r="DR443" s="153" t="s">
        <v>7469</v>
      </c>
      <c r="DS443" s="153">
        <v>0.58960000000000001</v>
      </c>
      <c r="DT443" s="153">
        <v>-29.96</v>
      </c>
      <c r="DU443" s="153">
        <v>-6.8083</v>
      </c>
      <c r="DV443" s="153" t="s">
        <v>7469</v>
      </c>
      <c r="DW443" s="153" t="s">
        <v>7469</v>
      </c>
      <c r="DX443" s="153">
        <v>-8.7800000000000003E-2</v>
      </c>
      <c r="DY443" s="153">
        <v>-1.9101999999999999</v>
      </c>
      <c r="DZ443" s="153">
        <v>-2.8048000000000002</v>
      </c>
      <c r="EA443" s="153">
        <v>7.1561000000000003</v>
      </c>
      <c r="EB443" s="153">
        <v>0.1439</v>
      </c>
      <c r="EC443" s="153">
        <v>1.0885</v>
      </c>
      <c r="ED443" s="153">
        <v>0.88959999999999995</v>
      </c>
      <c r="EE443" s="153" t="s">
        <v>7469</v>
      </c>
      <c r="EF443" s="153">
        <v>1.1042000000000001</v>
      </c>
      <c r="EG443" s="153">
        <v>-8.8117999999999999</v>
      </c>
      <c r="EH443" s="153" t="s">
        <v>7469</v>
      </c>
      <c r="EI443" s="153">
        <v>0.54520000000000002</v>
      </c>
      <c r="EJ443" s="153" t="s">
        <v>7469</v>
      </c>
      <c r="EK443" s="153" t="s">
        <v>7469</v>
      </c>
      <c r="EL443" s="153">
        <v>-1.6368</v>
      </c>
      <c r="EM443" s="153">
        <v>-12.3301</v>
      </c>
      <c r="EN443" s="153" t="s">
        <v>7469</v>
      </c>
    </row>
    <row r="444" spans="3:144">
      <c r="C444" s="120"/>
      <c r="D444" s="103"/>
      <c r="E444" s="120" t="s">
        <v>8098</v>
      </c>
      <c r="F444" s="126" t="s">
        <v>8170</v>
      </c>
      <c r="G444" s="151" t="s">
        <v>8090</v>
      </c>
      <c r="H444" s="152" t="s">
        <v>8097</v>
      </c>
      <c r="I444" s="153">
        <v>49.577500000000001</v>
      </c>
      <c r="J444" s="153">
        <v>-6.2329999999999997</v>
      </c>
      <c r="K444" s="153">
        <v>173.6</v>
      </c>
      <c r="L444" s="153">
        <v>-12.436</v>
      </c>
      <c r="M444" s="153" t="s">
        <v>7469</v>
      </c>
      <c r="N444" s="153">
        <v>333</v>
      </c>
      <c r="O444" s="153">
        <v>411</v>
      </c>
      <c r="P444" s="153">
        <v>-4.0650000000000004</v>
      </c>
      <c r="Q444" s="153">
        <v>-1.7190000000000001</v>
      </c>
      <c r="R444" s="153">
        <v>-144</v>
      </c>
      <c r="S444" s="153">
        <v>-0.115</v>
      </c>
      <c r="T444" s="153">
        <v>-0.31929999999999997</v>
      </c>
      <c r="U444" s="153" t="s">
        <v>7469</v>
      </c>
      <c r="V444" s="153">
        <v>-12.289</v>
      </c>
      <c r="W444" s="153">
        <v>475.6121</v>
      </c>
      <c r="X444" s="153">
        <v>173.5</v>
      </c>
      <c r="Y444" s="153">
        <v>-4.4400000000000002E-2</v>
      </c>
      <c r="Z444" s="153">
        <v>0.90969999999999995</v>
      </c>
      <c r="AA444" s="153">
        <v>-15.1981</v>
      </c>
      <c r="AB444" s="153">
        <v>0.63870000000000005</v>
      </c>
      <c r="AC444" s="153">
        <v>-2.8570000000000002</v>
      </c>
      <c r="AD444" s="153">
        <v>-0.44850000000000001</v>
      </c>
      <c r="AE444" s="153">
        <v>-0.26819999999999999</v>
      </c>
      <c r="AF444" s="153">
        <v>8.4207000000000001</v>
      </c>
      <c r="AG444" s="153">
        <v>3.5274999999999999</v>
      </c>
      <c r="AH444" s="153" t="s">
        <v>7469</v>
      </c>
      <c r="AI444" s="153">
        <v>6.8337000000000003</v>
      </c>
      <c r="AJ444" s="153">
        <v>-39.606000000000002</v>
      </c>
      <c r="AK444" s="153" t="s">
        <v>7469</v>
      </c>
      <c r="AL444" s="153">
        <v>0.47049999999999997</v>
      </c>
      <c r="AM444" s="153" t="s">
        <v>7469</v>
      </c>
      <c r="AN444" s="153">
        <v>-21.290199999999999</v>
      </c>
      <c r="AO444" s="153">
        <v>-1.1293</v>
      </c>
      <c r="AP444" s="153">
        <v>4.6738</v>
      </c>
      <c r="AQ444" s="153">
        <v>-2.4462000000000002</v>
      </c>
      <c r="AR444" s="153">
        <v>-37.628</v>
      </c>
      <c r="AS444" s="153">
        <v>1.0714999999999999</v>
      </c>
      <c r="AT444" s="153">
        <v>0.48270000000000002</v>
      </c>
      <c r="AU444" s="153">
        <v>0.6603</v>
      </c>
      <c r="AV444" s="153">
        <v>-23.0412</v>
      </c>
      <c r="AW444" s="153" t="s">
        <v>7469</v>
      </c>
      <c r="AX444" s="153" t="s">
        <v>7469</v>
      </c>
      <c r="AY444" s="153" t="s">
        <v>7469</v>
      </c>
      <c r="AZ444" s="153">
        <v>-7.2436999999999996</v>
      </c>
      <c r="BA444" s="153">
        <v>-1.0947</v>
      </c>
      <c r="BB444" s="153" t="s">
        <v>7469</v>
      </c>
      <c r="BC444" s="153" t="s">
        <v>7469</v>
      </c>
      <c r="BD444" s="153">
        <v>-3.1579999999999999</v>
      </c>
      <c r="BE444" s="153">
        <v>-2.3900000000000001E-2</v>
      </c>
      <c r="BF444" s="153" t="s">
        <v>7469</v>
      </c>
      <c r="BG444" s="153">
        <v>-68.162999999999997</v>
      </c>
      <c r="BH444" s="153" t="s">
        <v>7469</v>
      </c>
      <c r="BI444" s="153">
        <v>3.3479999999999999</v>
      </c>
      <c r="BJ444" s="153">
        <v>0.1951</v>
      </c>
      <c r="BK444" s="153" t="s">
        <v>7469</v>
      </c>
      <c r="BL444" s="153">
        <v>-20.5426</v>
      </c>
      <c r="BM444" s="153">
        <v>3.5099999999999999E-2</v>
      </c>
      <c r="BN444" s="153">
        <v>-11.763</v>
      </c>
      <c r="BO444" s="153">
        <v>-1.6773</v>
      </c>
      <c r="BP444" s="153" t="s">
        <v>7469</v>
      </c>
      <c r="BQ444" s="153" t="s">
        <v>7469</v>
      </c>
      <c r="BR444" s="153" t="s">
        <v>7469</v>
      </c>
      <c r="BS444" s="153">
        <v>-27.498999999999999</v>
      </c>
      <c r="BT444" s="153" t="s">
        <v>7469</v>
      </c>
      <c r="BU444" s="153">
        <v>4.0481999999999996</v>
      </c>
      <c r="BV444" s="153" t="s">
        <v>7469</v>
      </c>
      <c r="BW444" s="153" t="s">
        <v>7469</v>
      </c>
      <c r="BX444" s="153">
        <v>-1.5357000000000001</v>
      </c>
      <c r="BY444" s="153" t="s">
        <v>7469</v>
      </c>
      <c r="BZ444" s="153">
        <v>66.266000000000005</v>
      </c>
      <c r="CA444" s="153">
        <v>-57.317999999999998</v>
      </c>
      <c r="CB444" s="153">
        <v>1.5781000000000001</v>
      </c>
      <c r="CC444" s="153">
        <v>-1.2781</v>
      </c>
      <c r="CD444" s="153">
        <v>0.67320000000000002</v>
      </c>
      <c r="CE444" s="153">
        <v>-0.90180000000000005</v>
      </c>
      <c r="CF444" s="153" t="s">
        <v>7469</v>
      </c>
      <c r="CG444" s="153" t="s">
        <v>7469</v>
      </c>
      <c r="CH444" s="153">
        <v>-0.5081</v>
      </c>
      <c r="CI444" s="153">
        <v>-64.820400000000006</v>
      </c>
      <c r="CJ444" s="153" t="s">
        <v>7469</v>
      </c>
      <c r="CK444" s="153">
        <v>-0.52449999999999997</v>
      </c>
      <c r="CL444" s="153" t="s">
        <v>7469</v>
      </c>
      <c r="CM444" s="153" t="s">
        <v>7469</v>
      </c>
      <c r="CN444" s="153" t="s">
        <v>7469</v>
      </c>
      <c r="CO444" s="153">
        <v>-0.1147</v>
      </c>
      <c r="CP444" s="153">
        <v>5.2378999999999998</v>
      </c>
      <c r="CQ444" s="153">
        <v>4.4763999999999999</v>
      </c>
      <c r="CR444" s="153" t="s">
        <v>7469</v>
      </c>
      <c r="CS444" s="153">
        <v>-9.35</v>
      </c>
      <c r="CT444" s="153">
        <v>-0.4375</v>
      </c>
      <c r="CU444" s="153">
        <v>0.1661</v>
      </c>
      <c r="CV444" s="153" t="s">
        <v>7469</v>
      </c>
      <c r="CW444" s="153" t="s">
        <v>7469</v>
      </c>
      <c r="CX444" s="153" t="s">
        <v>7469</v>
      </c>
      <c r="CY444" s="153">
        <v>0.40510000000000002</v>
      </c>
      <c r="CZ444" s="153">
        <v>0.5504</v>
      </c>
      <c r="DA444" s="153">
        <v>0.14410000000000001</v>
      </c>
      <c r="DB444" s="153" t="s">
        <v>7469</v>
      </c>
      <c r="DC444" s="153">
        <v>4.0598000000000001</v>
      </c>
      <c r="DD444" s="153">
        <v>3.6673</v>
      </c>
      <c r="DE444" s="153">
        <v>-6.5728</v>
      </c>
      <c r="DF444" s="153" t="s">
        <v>7469</v>
      </c>
      <c r="DG444" s="153">
        <v>-6.6314000000000002</v>
      </c>
      <c r="DH444" s="153">
        <v>-6.9000000000000006E-2</v>
      </c>
      <c r="DI444" s="153" t="s">
        <v>7469</v>
      </c>
      <c r="DJ444" s="153" t="s">
        <v>7469</v>
      </c>
      <c r="DK444" s="153">
        <v>-0.32679999999999998</v>
      </c>
      <c r="DL444" s="153">
        <v>-0.59909999999999997</v>
      </c>
      <c r="DM444" s="153">
        <v>0.33910000000000001</v>
      </c>
      <c r="DN444" s="153">
        <v>-93.722800000000007</v>
      </c>
      <c r="DO444" s="153">
        <v>-48.993299999999998</v>
      </c>
      <c r="DP444" s="153">
        <v>-2.9961000000000002</v>
      </c>
      <c r="DQ444" s="153">
        <v>1.6704000000000001</v>
      </c>
      <c r="DR444" s="153" t="s">
        <v>7469</v>
      </c>
      <c r="DS444" s="153">
        <v>0.1206</v>
      </c>
      <c r="DT444" s="153">
        <v>-27.414200000000001</v>
      </c>
      <c r="DU444" s="153">
        <v>0.23100000000000001</v>
      </c>
      <c r="DV444" s="153" t="s">
        <v>7469</v>
      </c>
      <c r="DW444" s="153" t="s">
        <v>7469</v>
      </c>
      <c r="DX444" s="153">
        <v>1.742</v>
      </c>
      <c r="DY444" s="153">
        <v>2.7968999999999999</v>
      </c>
      <c r="DZ444" s="153">
        <v>-3.8791000000000002</v>
      </c>
      <c r="EA444" s="153">
        <v>-0.66100000000000003</v>
      </c>
      <c r="EB444" s="153">
        <v>0.73070000000000002</v>
      </c>
      <c r="EC444" s="153">
        <v>1.3320000000000001</v>
      </c>
      <c r="ED444" s="153">
        <v>0.86960000000000004</v>
      </c>
      <c r="EE444" s="153" t="s">
        <v>7469</v>
      </c>
      <c r="EF444" s="153">
        <v>2.7117</v>
      </c>
      <c r="EG444" s="153">
        <v>1.1836</v>
      </c>
      <c r="EH444" s="153" t="s">
        <v>7469</v>
      </c>
      <c r="EI444" s="153">
        <v>0.79300000000000004</v>
      </c>
      <c r="EJ444" s="153" t="s">
        <v>7469</v>
      </c>
      <c r="EK444" s="153" t="s">
        <v>7469</v>
      </c>
      <c r="EL444" s="153">
        <v>-2.7414999999999998</v>
      </c>
      <c r="EM444" s="153">
        <v>-13.956899999999999</v>
      </c>
      <c r="EN444" s="153" t="s">
        <v>7469</v>
      </c>
    </row>
    <row r="445" spans="3:144">
      <c r="C445" s="120"/>
      <c r="D445" s="103"/>
      <c r="E445" s="120" t="s">
        <v>7693</v>
      </c>
      <c r="F445" s="126" t="s">
        <v>8170</v>
      </c>
      <c r="G445" s="151" t="s">
        <v>8090</v>
      </c>
      <c r="H445" s="152" t="s">
        <v>8097</v>
      </c>
      <c r="I445" s="153">
        <v>97.859499999999997</v>
      </c>
      <c r="J445" s="153">
        <v>-12.932</v>
      </c>
      <c r="K445" s="153">
        <v>184</v>
      </c>
      <c r="L445" s="153">
        <v>-6.0979999999999999</v>
      </c>
      <c r="M445" s="153" t="s">
        <v>7469</v>
      </c>
      <c r="N445" s="153">
        <v>202</v>
      </c>
      <c r="O445" s="153">
        <v>398</v>
      </c>
      <c r="P445" s="153">
        <v>-2.9159999999999999</v>
      </c>
      <c r="Q445" s="153">
        <v>-2.4024999999999999</v>
      </c>
      <c r="R445" s="153">
        <v>74</v>
      </c>
      <c r="S445" s="153">
        <v>-0.29709999999999998</v>
      </c>
      <c r="T445" s="153">
        <v>-0.40260000000000001</v>
      </c>
      <c r="U445" s="153" t="s">
        <v>7469</v>
      </c>
      <c r="V445" s="153">
        <v>-7.34</v>
      </c>
      <c r="W445" s="153">
        <v>-4.9321999999999999</v>
      </c>
      <c r="X445" s="153">
        <v>231.6</v>
      </c>
      <c r="Y445" s="153">
        <v>4.9099999999999998E-2</v>
      </c>
      <c r="Z445" s="153">
        <v>2.8279999999999998</v>
      </c>
      <c r="AA445" s="153">
        <v>-5.6101000000000001</v>
      </c>
      <c r="AB445" s="153">
        <v>-2.6171000000000002</v>
      </c>
      <c r="AC445" s="153">
        <v>-1.2470000000000001</v>
      </c>
      <c r="AD445" s="153">
        <v>-1.1041000000000001</v>
      </c>
      <c r="AE445" s="153">
        <v>-0.1694</v>
      </c>
      <c r="AF445" s="153">
        <v>5.6990999999999996</v>
      </c>
      <c r="AG445" s="153">
        <v>3.2088999999999999</v>
      </c>
      <c r="AH445" s="153">
        <v>0.12130000000000001</v>
      </c>
      <c r="AI445" s="153">
        <v>15.8169</v>
      </c>
      <c r="AJ445" s="153">
        <v>-28.727</v>
      </c>
      <c r="AK445" s="153" t="s">
        <v>7469</v>
      </c>
      <c r="AL445" s="153">
        <v>-4.8300000000000003E-2</v>
      </c>
      <c r="AM445" s="153" t="s">
        <v>7469</v>
      </c>
      <c r="AN445" s="153">
        <v>-31.276399999999999</v>
      </c>
      <c r="AO445" s="153">
        <v>0.48809999999999998</v>
      </c>
      <c r="AP445" s="153">
        <v>1.9061999999999999</v>
      </c>
      <c r="AQ445" s="153">
        <v>-1.5827</v>
      </c>
      <c r="AR445" s="153">
        <v>-32.725000000000001</v>
      </c>
      <c r="AS445" s="153">
        <v>0.33169999999999999</v>
      </c>
      <c r="AT445" s="153">
        <v>0.30590000000000001</v>
      </c>
      <c r="AU445" s="153">
        <v>1.105</v>
      </c>
      <c r="AV445" s="153">
        <v>5.5500000000000001E-2</v>
      </c>
      <c r="AW445" s="153" t="s">
        <v>7469</v>
      </c>
      <c r="AX445" s="153" t="s">
        <v>7469</v>
      </c>
      <c r="AY445" s="153" t="s">
        <v>7469</v>
      </c>
      <c r="AZ445" s="153">
        <v>7.5288000000000004</v>
      </c>
      <c r="BA445" s="153">
        <v>-1.0249999999999999</v>
      </c>
      <c r="BB445" s="153" t="s">
        <v>7469</v>
      </c>
      <c r="BC445" s="153" t="s">
        <v>7469</v>
      </c>
      <c r="BD445" s="153">
        <v>-2.37</v>
      </c>
      <c r="BE445" s="153">
        <v>-0.1419</v>
      </c>
      <c r="BF445" s="153">
        <v>9.1800000000000007E-2</v>
      </c>
      <c r="BG445" s="153">
        <v>-68.594999999999999</v>
      </c>
      <c r="BH445" s="153" t="s">
        <v>7469</v>
      </c>
      <c r="BI445" s="153">
        <v>6.5149999999999997</v>
      </c>
      <c r="BJ445" s="153">
        <v>0.41510000000000002</v>
      </c>
      <c r="BK445" s="153" t="s">
        <v>7469</v>
      </c>
      <c r="BL445" s="153">
        <v>-16.375699999999998</v>
      </c>
      <c r="BM445" s="153">
        <v>0.15540000000000001</v>
      </c>
      <c r="BN445" s="153">
        <v>-12.863</v>
      </c>
      <c r="BO445" s="153">
        <v>-1.2774000000000001</v>
      </c>
      <c r="BP445" s="153" t="s">
        <v>7469</v>
      </c>
      <c r="BQ445" s="153">
        <v>0.62480000000000002</v>
      </c>
      <c r="BR445" s="153" t="s">
        <v>7469</v>
      </c>
      <c r="BS445" s="153">
        <v>-18.73</v>
      </c>
      <c r="BT445" s="153" t="s">
        <v>7469</v>
      </c>
      <c r="BU445" s="153">
        <v>1.5091000000000001</v>
      </c>
      <c r="BV445" s="153" t="s">
        <v>7469</v>
      </c>
      <c r="BW445" s="153" t="s">
        <v>7469</v>
      </c>
      <c r="BX445" s="153">
        <v>0.13489999999999999</v>
      </c>
      <c r="BY445" s="153" t="s">
        <v>7469</v>
      </c>
      <c r="BZ445" s="153" t="s">
        <v>7469</v>
      </c>
      <c r="CA445" s="153">
        <v>-50.454999999999998</v>
      </c>
      <c r="CB445" s="153">
        <v>1.0488</v>
      </c>
      <c r="CC445" s="153">
        <v>-1.2781</v>
      </c>
      <c r="CD445" s="153">
        <v>0.76049999999999995</v>
      </c>
      <c r="CE445" s="153">
        <v>-0.76690000000000003</v>
      </c>
      <c r="CF445" s="153" t="s">
        <v>7469</v>
      </c>
      <c r="CG445" s="153" t="s">
        <v>7469</v>
      </c>
      <c r="CH445" s="153">
        <v>0.151</v>
      </c>
      <c r="CI445" s="153">
        <v>-31.452999999999999</v>
      </c>
      <c r="CJ445" s="153" t="s">
        <v>7469</v>
      </c>
      <c r="CK445" s="153">
        <v>-1.1462000000000001</v>
      </c>
      <c r="CL445" s="153" t="s">
        <v>7469</v>
      </c>
      <c r="CM445" s="153" t="s">
        <v>7469</v>
      </c>
      <c r="CN445" s="153" t="s">
        <v>7469</v>
      </c>
      <c r="CO445" s="153">
        <v>0.377</v>
      </c>
      <c r="CP445" s="153">
        <v>5.6352000000000002</v>
      </c>
      <c r="CQ445" s="153">
        <v>-8.1969999999999992</v>
      </c>
      <c r="CR445" s="153" t="s">
        <v>7469</v>
      </c>
      <c r="CS445" s="153">
        <v>-7.2009999999999996</v>
      </c>
      <c r="CT445" s="153">
        <v>-0.70589999999999997</v>
      </c>
      <c r="CU445" s="153">
        <v>0.1106</v>
      </c>
      <c r="CV445" s="153" t="s">
        <v>7469</v>
      </c>
      <c r="CW445" s="153" t="s">
        <v>7469</v>
      </c>
      <c r="CX445" s="153" t="s">
        <v>7469</v>
      </c>
      <c r="CY445" s="153">
        <v>6.6547999999999998</v>
      </c>
      <c r="CZ445" s="153">
        <v>1.3096000000000001</v>
      </c>
      <c r="DA445" s="153">
        <v>0.62780000000000002</v>
      </c>
      <c r="DB445" s="153" t="s">
        <v>7469</v>
      </c>
      <c r="DC445" s="153">
        <v>4.2523</v>
      </c>
      <c r="DD445" s="153">
        <v>4.2297000000000002</v>
      </c>
      <c r="DE445" s="153">
        <v>-6.3349000000000002</v>
      </c>
      <c r="DF445" s="153" t="s">
        <v>7469</v>
      </c>
      <c r="DG445" s="153">
        <v>-13.1289</v>
      </c>
      <c r="DH445" s="153">
        <v>-4.9500000000000002E-2</v>
      </c>
      <c r="DI445" s="153" t="s">
        <v>7469</v>
      </c>
      <c r="DJ445" s="153" t="s">
        <v>7469</v>
      </c>
      <c r="DK445" s="153">
        <v>-6.1800000000000001E-2</v>
      </c>
      <c r="DL445" s="153" t="s">
        <v>7469</v>
      </c>
      <c r="DM445" s="153">
        <v>0.1245</v>
      </c>
      <c r="DN445" s="153">
        <v>-228.69120000000001</v>
      </c>
      <c r="DO445" s="153">
        <v>-39.424799999999998</v>
      </c>
      <c r="DP445" s="153">
        <v>-4.1729000000000003</v>
      </c>
      <c r="DQ445" s="153">
        <v>1.0256000000000001</v>
      </c>
      <c r="DR445" s="153" t="s">
        <v>7469</v>
      </c>
      <c r="DS445" s="153">
        <v>0.40870000000000001</v>
      </c>
      <c r="DT445" s="153">
        <v>-12.4702</v>
      </c>
      <c r="DU445" s="153">
        <v>2.9710999999999999</v>
      </c>
      <c r="DV445" s="153" t="s">
        <v>7469</v>
      </c>
      <c r="DW445" s="153" t="s">
        <v>7469</v>
      </c>
      <c r="DX445" s="153">
        <v>-1.6515</v>
      </c>
      <c r="DY445" s="153">
        <v>2.3290000000000002</v>
      </c>
      <c r="DZ445" s="153">
        <v>-1.5215000000000001</v>
      </c>
      <c r="EA445" s="153">
        <v>3.9601000000000002</v>
      </c>
      <c r="EB445" s="153">
        <v>0.87190000000000001</v>
      </c>
      <c r="EC445" s="153">
        <v>0.60660000000000003</v>
      </c>
      <c r="ED445" s="153">
        <v>0.73399999999999999</v>
      </c>
      <c r="EE445" s="153">
        <v>-193.12200000000001</v>
      </c>
      <c r="EF445" s="153">
        <v>1.3431</v>
      </c>
      <c r="EG445" s="153">
        <v>-0.36990000000000001</v>
      </c>
      <c r="EH445" s="153" t="s">
        <v>7469</v>
      </c>
      <c r="EI445" s="153">
        <v>0.65529999999999999</v>
      </c>
      <c r="EJ445" s="153" t="s">
        <v>7469</v>
      </c>
      <c r="EK445" s="153" t="s">
        <v>7469</v>
      </c>
      <c r="EL445" s="153">
        <v>-4.7797000000000001</v>
      </c>
      <c r="EM445" s="153">
        <v>0.60260000000000002</v>
      </c>
      <c r="EN445" s="153" t="s">
        <v>7469</v>
      </c>
    </row>
    <row r="446" spans="3:144">
      <c r="C446" s="120"/>
      <c r="D446" s="103"/>
      <c r="E446" s="120" t="s">
        <v>8099</v>
      </c>
      <c r="F446" s="126" t="s">
        <v>8170</v>
      </c>
      <c r="G446" s="151" t="s">
        <v>8090</v>
      </c>
      <c r="H446" s="152" t="s">
        <v>8097</v>
      </c>
      <c r="I446" s="153">
        <v>97.859499999999997</v>
      </c>
      <c r="J446" s="153">
        <v>-12.932</v>
      </c>
      <c r="K446" s="153">
        <v>184</v>
      </c>
      <c r="L446" s="153">
        <v>-6.0979999999999999</v>
      </c>
      <c r="M446" s="153" t="s">
        <v>7469</v>
      </c>
      <c r="N446" s="153">
        <v>202</v>
      </c>
      <c r="O446" s="153">
        <v>398</v>
      </c>
      <c r="P446" s="153">
        <v>-2.9159999999999999</v>
      </c>
      <c r="Q446" s="153">
        <v>-2.4024999999999999</v>
      </c>
      <c r="R446" s="153">
        <v>74</v>
      </c>
      <c r="S446" s="153">
        <v>-0.29709999999999998</v>
      </c>
      <c r="T446" s="153">
        <v>-0.40260000000000001</v>
      </c>
      <c r="U446" s="153" t="s">
        <v>7469</v>
      </c>
      <c r="V446" s="153">
        <v>-7.34</v>
      </c>
      <c r="W446" s="153">
        <v>-4.9321999999999999</v>
      </c>
      <c r="X446" s="153">
        <v>231.6</v>
      </c>
      <c r="Y446" s="153">
        <v>4.9099999999999998E-2</v>
      </c>
      <c r="Z446" s="153">
        <v>2.8279999999999998</v>
      </c>
      <c r="AA446" s="153">
        <v>-5.6101000000000001</v>
      </c>
      <c r="AB446" s="153">
        <v>-2.6171000000000002</v>
      </c>
      <c r="AC446" s="153">
        <v>-1.2470000000000001</v>
      </c>
      <c r="AD446" s="153">
        <v>-1.1041000000000001</v>
      </c>
      <c r="AE446" s="153">
        <v>-0.1694</v>
      </c>
      <c r="AF446" s="153">
        <v>5.6990999999999996</v>
      </c>
      <c r="AG446" s="153">
        <v>3.2088999999999999</v>
      </c>
      <c r="AH446" s="153">
        <v>0.12130000000000001</v>
      </c>
      <c r="AI446" s="153">
        <v>15.8169</v>
      </c>
      <c r="AJ446" s="153">
        <v>-28.727</v>
      </c>
      <c r="AK446" s="153" t="s">
        <v>7469</v>
      </c>
      <c r="AL446" s="153">
        <v>-4.8300000000000003E-2</v>
      </c>
      <c r="AM446" s="153" t="s">
        <v>7469</v>
      </c>
      <c r="AN446" s="153">
        <v>-31.276399999999999</v>
      </c>
      <c r="AO446" s="153">
        <v>0.48809999999999998</v>
      </c>
      <c r="AP446" s="153">
        <v>1.9061999999999999</v>
      </c>
      <c r="AQ446" s="153">
        <v>-1.5827</v>
      </c>
      <c r="AR446" s="153">
        <v>-32.725000000000001</v>
      </c>
      <c r="AS446" s="153">
        <v>0.33169999999999999</v>
      </c>
      <c r="AT446" s="153">
        <v>0.30590000000000001</v>
      </c>
      <c r="AU446" s="153">
        <v>1.105</v>
      </c>
      <c r="AV446" s="153">
        <v>5.5500000000000001E-2</v>
      </c>
      <c r="AW446" s="153" t="s">
        <v>7469</v>
      </c>
      <c r="AX446" s="153" t="s">
        <v>7469</v>
      </c>
      <c r="AY446" s="153" t="s">
        <v>7469</v>
      </c>
      <c r="AZ446" s="153">
        <v>7.5288000000000004</v>
      </c>
      <c r="BA446" s="153">
        <v>-1.0249999999999999</v>
      </c>
      <c r="BB446" s="153" t="s">
        <v>7469</v>
      </c>
      <c r="BC446" s="153" t="s">
        <v>7469</v>
      </c>
      <c r="BD446" s="153">
        <v>-2.37</v>
      </c>
      <c r="BE446" s="153">
        <v>-0.1419</v>
      </c>
      <c r="BF446" s="153">
        <v>9.1800000000000007E-2</v>
      </c>
      <c r="BG446" s="153">
        <v>-68.594999999999999</v>
      </c>
      <c r="BH446" s="153" t="s">
        <v>7469</v>
      </c>
      <c r="BI446" s="153">
        <v>6.5149999999999997</v>
      </c>
      <c r="BJ446" s="153">
        <v>0.41510000000000002</v>
      </c>
      <c r="BK446" s="153" t="s">
        <v>7469</v>
      </c>
      <c r="BL446" s="153">
        <v>-16.375699999999998</v>
      </c>
      <c r="BM446" s="153">
        <v>0.15540000000000001</v>
      </c>
      <c r="BN446" s="153">
        <v>-12.863</v>
      </c>
      <c r="BO446" s="153">
        <v>-1.2774000000000001</v>
      </c>
      <c r="BP446" s="153" t="s">
        <v>7469</v>
      </c>
      <c r="BQ446" s="153">
        <v>0.62480000000000002</v>
      </c>
      <c r="BR446" s="153" t="s">
        <v>7469</v>
      </c>
      <c r="BS446" s="153">
        <v>-18.73</v>
      </c>
      <c r="BT446" s="153" t="s">
        <v>7469</v>
      </c>
      <c r="BU446" s="153">
        <v>1.5091000000000001</v>
      </c>
      <c r="BV446" s="153" t="s">
        <v>7469</v>
      </c>
      <c r="BW446" s="153" t="s">
        <v>7469</v>
      </c>
      <c r="BX446" s="153">
        <v>0.13489999999999999</v>
      </c>
      <c r="BY446" s="153" t="s">
        <v>7469</v>
      </c>
      <c r="BZ446" s="153" t="s">
        <v>7469</v>
      </c>
      <c r="CA446" s="153">
        <v>-50.454999999999998</v>
      </c>
      <c r="CB446" s="153">
        <v>1.0488</v>
      </c>
      <c r="CC446" s="153">
        <v>-1.2781</v>
      </c>
      <c r="CD446" s="153">
        <v>0.76049999999999995</v>
      </c>
      <c r="CE446" s="153">
        <v>-0.76690000000000003</v>
      </c>
      <c r="CF446" s="153" t="s">
        <v>7469</v>
      </c>
      <c r="CG446" s="153" t="s">
        <v>7469</v>
      </c>
      <c r="CH446" s="153">
        <v>0.151</v>
      </c>
      <c r="CI446" s="153">
        <v>-31.452999999999999</v>
      </c>
      <c r="CJ446" s="153" t="s">
        <v>7469</v>
      </c>
      <c r="CK446" s="153" t="s">
        <v>7469</v>
      </c>
      <c r="CL446" s="153" t="s">
        <v>7469</v>
      </c>
      <c r="CM446" s="153" t="s">
        <v>7469</v>
      </c>
      <c r="CN446" s="153" t="s">
        <v>7469</v>
      </c>
      <c r="CO446" s="153">
        <v>0.377</v>
      </c>
      <c r="CP446" s="153">
        <v>5.6352000000000002</v>
      </c>
      <c r="CQ446" s="153">
        <v>-8.1969999999999992</v>
      </c>
      <c r="CR446" s="153" t="s">
        <v>7469</v>
      </c>
      <c r="CS446" s="153">
        <v>-7.2009999999999996</v>
      </c>
      <c r="CT446" s="153">
        <v>-0.70589999999999997</v>
      </c>
      <c r="CU446" s="153">
        <v>0.1106</v>
      </c>
      <c r="CV446" s="153" t="s">
        <v>7469</v>
      </c>
      <c r="CW446" s="153" t="s">
        <v>7469</v>
      </c>
      <c r="CX446" s="153" t="s">
        <v>7469</v>
      </c>
      <c r="CY446" s="153">
        <v>6.6547999999999998</v>
      </c>
      <c r="CZ446" s="153">
        <v>1.3096000000000001</v>
      </c>
      <c r="DA446" s="153">
        <v>0.62780000000000002</v>
      </c>
      <c r="DB446" s="153" t="s">
        <v>7469</v>
      </c>
      <c r="DC446" s="153">
        <v>4.2523</v>
      </c>
      <c r="DD446" s="153">
        <v>4.2297000000000002</v>
      </c>
      <c r="DE446" s="153">
        <v>-6.3349000000000002</v>
      </c>
      <c r="DF446" s="153" t="s">
        <v>7469</v>
      </c>
      <c r="DG446" s="153">
        <v>-13.1289</v>
      </c>
      <c r="DH446" s="153">
        <v>-4.9500000000000002E-2</v>
      </c>
      <c r="DI446" s="153" t="s">
        <v>7469</v>
      </c>
      <c r="DJ446" s="153" t="s">
        <v>7469</v>
      </c>
      <c r="DK446" s="153">
        <v>-6.1800000000000001E-2</v>
      </c>
      <c r="DL446" s="153" t="s">
        <v>7469</v>
      </c>
      <c r="DM446" s="153">
        <v>0.1245</v>
      </c>
      <c r="DN446" s="153">
        <v>-228.69120000000001</v>
      </c>
      <c r="DO446" s="153">
        <v>-39.424799999999998</v>
      </c>
      <c r="DP446" s="153">
        <v>-4.1729000000000003</v>
      </c>
      <c r="DQ446" s="153">
        <v>1.0256000000000001</v>
      </c>
      <c r="DR446" s="153" t="s">
        <v>7469</v>
      </c>
      <c r="DS446" s="153">
        <v>0.40870000000000001</v>
      </c>
      <c r="DT446" s="153">
        <v>-12.4702</v>
      </c>
      <c r="DU446" s="153">
        <v>2.9710999999999999</v>
      </c>
      <c r="DV446" s="153" t="s">
        <v>7469</v>
      </c>
      <c r="DW446" s="153" t="s">
        <v>7469</v>
      </c>
      <c r="DX446" s="153">
        <v>-1.6515</v>
      </c>
      <c r="DY446" s="153">
        <v>2.3290000000000002</v>
      </c>
      <c r="DZ446" s="153">
        <v>-1.5215000000000001</v>
      </c>
      <c r="EA446" s="153">
        <v>3.9601000000000002</v>
      </c>
      <c r="EB446" s="153">
        <v>0.87190000000000001</v>
      </c>
      <c r="EC446" s="153">
        <v>0.60660000000000003</v>
      </c>
      <c r="ED446" s="153">
        <v>0.73399999999999999</v>
      </c>
      <c r="EE446" s="153">
        <v>-193.12200000000001</v>
      </c>
      <c r="EF446" s="153">
        <v>1.3431</v>
      </c>
      <c r="EG446" s="153">
        <v>-0.36990000000000001</v>
      </c>
      <c r="EH446" s="153" t="s">
        <v>7469</v>
      </c>
      <c r="EI446" s="153">
        <v>0.65529999999999999</v>
      </c>
      <c r="EJ446" s="153" t="s">
        <v>7469</v>
      </c>
      <c r="EK446" s="153" t="s">
        <v>7469</v>
      </c>
      <c r="EL446" s="153">
        <v>-4.7797000000000001</v>
      </c>
      <c r="EM446" s="153">
        <v>0.60260000000000002</v>
      </c>
      <c r="EN446" s="153" t="s">
        <v>7469</v>
      </c>
    </row>
    <row r="447" spans="3:144">
      <c r="C447" s="120"/>
      <c r="D447" s="103"/>
      <c r="E447" s="120" t="s">
        <v>8100</v>
      </c>
      <c r="F447" s="126" t="s">
        <v>8170</v>
      </c>
      <c r="G447" s="151" t="s">
        <v>8090</v>
      </c>
      <c r="H447" s="152" t="s">
        <v>8097</v>
      </c>
      <c r="I447" s="153" t="s">
        <v>7469</v>
      </c>
      <c r="J447" s="153" t="s">
        <v>7469</v>
      </c>
      <c r="K447" s="153" t="s">
        <v>7469</v>
      </c>
      <c r="L447" s="153" t="s">
        <v>7469</v>
      </c>
      <c r="M447" s="153" t="s">
        <v>7469</v>
      </c>
      <c r="N447" s="153">
        <v>200</v>
      </c>
      <c r="O447" s="153">
        <v>242</v>
      </c>
      <c r="P447" s="153" t="s">
        <v>7469</v>
      </c>
      <c r="Q447" s="153" t="s">
        <v>7469</v>
      </c>
      <c r="R447" s="153">
        <v>-181</v>
      </c>
      <c r="S447" s="153" t="s">
        <v>7469</v>
      </c>
      <c r="T447" s="153" t="s">
        <v>7469</v>
      </c>
      <c r="U447" s="153" t="s">
        <v>7469</v>
      </c>
      <c r="V447" s="153" t="s">
        <v>7469</v>
      </c>
      <c r="W447" s="153" t="s">
        <v>7469</v>
      </c>
      <c r="X447" s="153" t="s">
        <v>7469</v>
      </c>
      <c r="Y447" s="153" t="s">
        <v>7469</v>
      </c>
      <c r="Z447" s="153" t="s">
        <v>7469</v>
      </c>
      <c r="AA447" s="153" t="s">
        <v>7469</v>
      </c>
      <c r="AB447" s="153" t="s">
        <v>7469</v>
      </c>
      <c r="AC447" s="153" t="s">
        <v>7469</v>
      </c>
      <c r="AD447" s="153" t="s">
        <v>7469</v>
      </c>
      <c r="AE447" s="153">
        <v>5.5899999999999998E-2</v>
      </c>
      <c r="AF447" s="153">
        <v>5.4118000000000004</v>
      </c>
      <c r="AG447" s="153" t="s">
        <v>7469</v>
      </c>
      <c r="AH447" s="153" t="s">
        <v>7469</v>
      </c>
      <c r="AI447" s="153" t="s">
        <v>7469</v>
      </c>
      <c r="AJ447" s="153" t="s">
        <v>7469</v>
      </c>
      <c r="AK447" s="153" t="s">
        <v>7469</v>
      </c>
      <c r="AL447" s="153" t="s">
        <v>7469</v>
      </c>
      <c r="AM447" s="153" t="s">
        <v>7469</v>
      </c>
      <c r="AN447" s="153" t="s">
        <v>7469</v>
      </c>
      <c r="AO447" s="153" t="s">
        <v>7469</v>
      </c>
      <c r="AP447" s="153">
        <v>2.3300000000000001E-2</v>
      </c>
      <c r="AQ447" s="153" t="s">
        <v>7469</v>
      </c>
      <c r="AR447" s="153" t="s">
        <v>7469</v>
      </c>
      <c r="AS447" s="153" t="s">
        <v>7469</v>
      </c>
      <c r="AT447" s="153" t="s">
        <v>7469</v>
      </c>
      <c r="AU447" s="153" t="s">
        <v>7469</v>
      </c>
      <c r="AV447" s="153" t="s">
        <v>7469</v>
      </c>
      <c r="AW447" s="153" t="s">
        <v>7469</v>
      </c>
      <c r="AX447" s="153" t="s">
        <v>7469</v>
      </c>
      <c r="AY447" s="153" t="s">
        <v>7469</v>
      </c>
      <c r="AZ447" s="153" t="s">
        <v>7469</v>
      </c>
      <c r="BA447" s="153" t="s">
        <v>7469</v>
      </c>
      <c r="BB447" s="153" t="s">
        <v>7469</v>
      </c>
      <c r="BC447" s="153" t="s">
        <v>7469</v>
      </c>
      <c r="BD447" s="153" t="s">
        <v>7469</v>
      </c>
      <c r="BE447" s="153" t="s">
        <v>7469</v>
      </c>
      <c r="BF447" s="153" t="s">
        <v>7469</v>
      </c>
      <c r="BG447" s="153">
        <v>-89.834000000000003</v>
      </c>
      <c r="BH447" s="153" t="s">
        <v>7469</v>
      </c>
      <c r="BI447" s="153" t="s">
        <v>7469</v>
      </c>
      <c r="BJ447" s="153">
        <v>-0.17449999999999999</v>
      </c>
      <c r="BK447" s="153" t="s">
        <v>7469</v>
      </c>
      <c r="BL447" s="153" t="s">
        <v>7469</v>
      </c>
      <c r="BM447" s="153" t="s">
        <v>7469</v>
      </c>
      <c r="BN447" s="153">
        <v>-21.597999999999999</v>
      </c>
      <c r="BO447" s="153">
        <v>-1.3372999999999999</v>
      </c>
      <c r="BP447" s="153" t="s">
        <v>7469</v>
      </c>
      <c r="BQ447" s="153" t="s">
        <v>7469</v>
      </c>
      <c r="BR447" s="153" t="s">
        <v>7469</v>
      </c>
      <c r="BS447" s="153" t="s">
        <v>7469</v>
      </c>
      <c r="BT447" s="153" t="s">
        <v>7469</v>
      </c>
      <c r="BU447" s="153" t="s">
        <v>7469</v>
      </c>
      <c r="BV447" s="153" t="s">
        <v>7469</v>
      </c>
      <c r="BW447" s="153" t="s">
        <v>7469</v>
      </c>
      <c r="BX447" s="153" t="s">
        <v>7469</v>
      </c>
      <c r="BY447" s="153" t="s">
        <v>7469</v>
      </c>
      <c r="BZ447" s="153" t="s">
        <v>7469</v>
      </c>
      <c r="CA447" s="153">
        <v>-31.523</v>
      </c>
      <c r="CB447" s="153" t="s">
        <v>7469</v>
      </c>
      <c r="CC447" s="153" t="s">
        <v>7469</v>
      </c>
      <c r="CD447" s="153" t="s">
        <v>7469</v>
      </c>
      <c r="CE447" s="153">
        <v>-0.79400000000000004</v>
      </c>
      <c r="CF447" s="153" t="s">
        <v>7469</v>
      </c>
      <c r="CG447" s="153" t="s">
        <v>7469</v>
      </c>
      <c r="CH447" s="153" t="s">
        <v>7469</v>
      </c>
      <c r="CI447" s="153" t="s">
        <v>7469</v>
      </c>
      <c r="CJ447" s="153" t="s">
        <v>7469</v>
      </c>
      <c r="CK447" s="153" t="s">
        <v>7469</v>
      </c>
      <c r="CL447" s="153" t="s">
        <v>7469</v>
      </c>
      <c r="CM447" s="153" t="s">
        <v>7469</v>
      </c>
      <c r="CN447" s="153" t="s">
        <v>7469</v>
      </c>
      <c r="CO447" s="153" t="s">
        <v>7469</v>
      </c>
      <c r="CP447" s="153" t="s">
        <v>7469</v>
      </c>
      <c r="CQ447" s="153" t="s">
        <v>7469</v>
      </c>
      <c r="CR447" s="153" t="s">
        <v>7469</v>
      </c>
      <c r="CS447" s="153" t="s">
        <v>7469</v>
      </c>
      <c r="CT447" s="153" t="s">
        <v>7469</v>
      </c>
      <c r="CU447" s="153">
        <v>-0.11409999999999999</v>
      </c>
      <c r="CV447" s="153" t="s">
        <v>7469</v>
      </c>
      <c r="CW447" s="153" t="s">
        <v>7469</v>
      </c>
      <c r="CX447" s="153" t="s">
        <v>7469</v>
      </c>
      <c r="CY447" s="153" t="s">
        <v>7469</v>
      </c>
      <c r="CZ447" s="153" t="s">
        <v>7469</v>
      </c>
      <c r="DA447" s="153" t="s">
        <v>7469</v>
      </c>
      <c r="DB447" s="153" t="s">
        <v>7469</v>
      </c>
      <c r="DC447" s="153" t="s">
        <v>7469</v>
      </c>
      <c r="DD447" s="153" t="s">
        <v>7469</v>
      </c>
      <c r="DE447" s="153" t="s">
        <v>7469</v>
      </c>
      <c r="DF447" s="153" t="s">
        <v>7469</v>
      </c>
      <c r="DG447" s="153" t="s">
        <v>7469</v>
      </c>
      <c r="DH447" s="153">
        <v>-3.3700000000000001E-2</v>
      </c>
      <c r="DI447" s="153" t="s">
        <v>7469</v>
      </c>
      <c r="DJ447" s="153" t="s">
        <v>7469</v>
      </c>
      <c r="DK447" s="153">
        <v>1.6799999999999999E-2</v>
      </c>
      <c r="DL447" s="153" t="s">
        <v>7469</v>
      </c>
      <c r="DM447" s="153" t="s">
        <v>7469</v>
      </c>
      <c r="DN447" s="153" t="s">
        <v>7469</v>
      </c>
      <c r="DO447" s="153" t="s">
        <v>7469</v>
      </c>
      <c r="DP447" s="153" t="s">
        <v>7469</v>
      </c>
      <c r="DQ447" s="153">
        <v>0.52749999999999997</v>
      </c>
      <c r="DR447" s="153" t="s">
        <v>7469</v>
      </c>
      <c r="DS447" s="153" t="s">
        <v>7469</v>
      </c>
      <c r="DT447" s="153" t="s">
        <v>7469</v>
      </c>
      <c r="DU447" s="153" t="s">
        <v>7469</v>
      </c>
      <c r="DV447" s="153" t="s">
        <v>7469</v>
      </c>
      <c r="DW447" s="153" t="s">
        <v>7469</v>
      </c>
      <c r="DX447" s="153" t="s">
        <v>7469</v>
      </c>
      <c r="DY447" s="153" t="s">
        <v>7469</v>
      </c>
      <c r="DZ447" s="153" t="s">
        <v>7469</v>
      </c>
      <c r="EA447" s="153" t="s">
        <v>7469</v>
      </c>
      <c r="EB447" s="153" t="s">
        <v>7469</v>
      </c>
      <c r="EC447" s="153" t="s">
        <v>7469</v>
      </c>
      <c r="ED447" s="153" t="s">
        <v>7469</v>
      </c>
      <c r="EE447" s="153">
        <v>-33.167999999999999</v>
      </c>
      <c r="EF447" s="153" t="s">
        <v>7469</v>
      </c>
      <c r="EG447" s="153" t="s">
        <v>7469</v>
      </c>
      <c r="EH447" s="153" t="s">
        <v>7469</v>
      </c>
      <c r="EI447" s="153" t="s">
        <v>7469</v>
      </c>
      <c r="EJ447" s="153" t="s">
        <v>7469</v>
      </c>
      <c r="EK447" s="153" t="s">
        <v>7469</v>
      </c>
      <c r="EL447" s="153" t="s">
        <v>7469</v>
      </c>
      <c r="EM447" s="153" t="s">
        <v>7469</v>
      </c>
      <c r="EN447" s="153" t="s">
        <v>7469</v>
      </c>
    </row>
    <row r="448" spans="3:144">
      <c r="C448" s="120"/>
      <c r="D448" s="103"/>
      <c r="E448" s="120" t="s">
        <v>8101</v>
      </c>
      <c r="F448" s="126" t="s">
        <v>8170</v>
      </c>
      <c r="G448" s="151" t="s">
        <v>8090</v>
      </c>
      <c r="H448" s="152" t="s">
        <v>8097</v>
      </c>
      <c r="I448" s="153" t="s">
        <v>7469</v>
      </c>
      <c r="J448" s="153" t="s">
        <v>7469</v>
      </c>
      <c r="K448" s="153" t="s">
        <v>7469</v>
      </c>
      <c r="L448" s="153" t="s">
        <v>7469</v>
      </c>
      <c r="M448" s="153" t="s">
        <v>7469</v>
      </c>
      <c r="N448" s="153">
        <v>69</v>
      </c>
      <c r="O448" s="153">
        <v>347</v>
      </c>
      <c r="P448" s="153" t="s">
        <v>7469</v>
      </c>
      <c r="Q448" s="153" t="s">
        <v>7469</v>
      </c>
      <c r="R448" s="153">
        <v>-54</v>
      </c>
      <c r="S448" s="153" t="s">
        <v>7469</v>
      </c>
      <c r="T448" s="153" t="s">
        <v>7469</v>
      </c>
      <c r="U448" s="153" t="s">
        <v>7469</v>
      </c>
      <c r="V448" s="153" t="s">
        <v>7469</v>
      </c>
      <c r="W448" s="153" t="s">
        <v>7469</v>
      </c>
      <c r="X448" s="153" t="s">
        <v>7469</v>
      </c>
      <c r="Y448" s="153" t="s">
        <v>7469</v>
      </c>
      <c r="Z448" s="153" t="s">
        <v>7469</v>
      </c>
      <c r="AA448" s="153" t="s">
        <v>7469</v>
      </c>
      <c r="AB448" s="153" t="s">
        <v>7469</v>
      </c>
      <c r="AC448" s="153" t="s">
        <v>7469</v>
      </c>
      <c r="AD448" s="153" t="s">
        <v>7469</v>
      </c>
      <c r="AE448" s="153">
        <v>0.19900000000000001</v>
      </c>
      <c r="AF448" s="153">
        <v>6.1913</v>
      </c>
      <c r="AG448" s="153" t="s">
        <v>7469</v>
      </c>
      <c r="AH448" s="153" t="s">
        <v>7469</v>
      </c>
      <c r="AI448" s="153" t="s">
        <v>7469</v>
      </c>
      <c r="AJ448" s="153" t="s">
        <v>7469</v>
      </c>
      <c r="AK448" s="153" t="s">
        <v>7469</v>
      </c>
      <c r="AL448" s="153" t="s">
        <v>7469</v>
      </c>
      <c r="AM448" s="153" t="s">
        <v>7469</v>
      </c>
      <c r="AN448" s="153" t="s">
        <v>7469</v>
      </c>
      <c r="AO448" s="153" t="s">
        <v>7469</v>
      </c>
      <c r="AP448" s="153">
        <v>2.7776000000000001</v>
      </c>
      <c r="AQ448" s="153" t="s">
        <v>7469</v>
      </c>
      <c r="AR448" s="153" t="s">
        <v>7469</v>
      </c>
      <c r="AS448" s="153" t="s">
        <v>7469</v>
      </c>
      <c r="AT448" s="153" t="s">
        <v>7469</v>
      </c>
      <c r="AU448" s="153" t="s">
        <v>7469</v>
      </c>
      <c r="AV448" s="153" t="s">
        <v>7469</v>
      </c>
      <c r="AW448" s="153" t="s">
        <v>7469</v>
      </c>
      <c r="AX448" s="153" t="s">
        <v>7469</v>
      </c>
      <c r="AY448" s="153" t="s">
        <v>7469</v>
      </c>
      <c r="AZ448" s="153" t="s">
        <v>7469</v>
      </c>
      <c r="BA448" s="153" t="s">
        <v>7469</v>
      </c>
      <c r="BB448" s="153" t="s">
        <v>7469</v>
      </c>
      <c r="BC448" s="153" t="s">
        <v>7469</v>
      </c>
      <c r="BD448" s="153" t="s">
        <v>7469</v>
      </c>
      <c r="BE448" s="153" t="s">
        <v>7469</v>
      </c>
      <c r="BF448" s="153" t="s">
        <v>7469</v>
      </c>
      <c r="BG448" s="153">
        <v>-96.305999999999997</v>
      </c>
      <c r="BH448" s="153" t="s">
        <v>7469</v>
      </c>
      <c r="BI448" s="153" t="s">
        <v>7469</v>
      </c>
      <c r="BJ448" s="153">
        <v>-3.1800000000000002E-2</v>
      </c>
      <c r="BK448" s="153" t="s">
        <v>7469</v>
      </c>
      <c r="BL448" s="153" t="s">
        <v>7469</v>
      </c>
      <c r="BM448" s="153" t="s">
        <v>7469</v>
      </c>
      <c r="BN448" s="153">
        <v>-24.719000000000001</v>
      </c>
      <c r="BO448" s="153" t="s">
        <v>7469</v>
      </c>
      <c r="BP448" s="153" t="s">
        <v>7469</v>
      </c>
      <c r="BQ448" s="153" t="s">
        <v>7469</v>
      </c>
      <c r="BR448" s="153" t="s">
        <v>7469</v>
      </c>
      <c r="BS448" s="153" t="s">
        <v>7469</v>
      </c>
      <c r="BT448" s="153" t="s">
        <v>7469</v>
      </c>
      <c r="BU448" s="153" t="s">
        <v>7469</v>
      </c>
      <c r="BV448" s="153" t="s">
        <v>7469</v>
      </c>
      <c r="BW448" s="153" t="s">
        <v>7469</v>
      </c>
      <c r="BX448" s="153" t="s">
        <v>7469</v>
      </c>
      <c r="BY448" s="153" t="s">
        <v>7469</v>
      </c>
      <c r="BZ448" s="153" t="s">
        <v>7469</v>
      </c>
      <c r="CA448" s="153">
        <v>-49.284999999999997</v>
      </c>
      <c r="CB448" s="153" t="s">
        <v>7469</v>
      </c>
      <c r="CC448" s="153" t="s">
        <v>7469</v>
      </c>
      <c r="CD448" s="153" t="s">
        <v>7469</v>
      </c>
      <c r="CE448" s="153" t="s">
        <v>7469</v>
      </c>
      <c r="CF448" s="153" t="s">
        <v>7469</v>
      </c>
      <c r="CG448" s="153" t="s">
        <v>7469</v>
      </c>
      <c r="CH448" s="153" t="s">
        <v>7469</v>
      </c>
      <c r="CI448" s="153" t="s">
        <v>7469</v>
      </c>
      <c r="CJ448" s="153" t="s">
        <v>7469</v>
      </c>
      <c r="CK448" s="153" t="s">
        <v>7469</v>
      </c>
      <c r="CL448" s="153" t="s">
        <v>7469</v>
      </c>
      <c r="CM448" s="153" t="s">
        <v>7469</v>
      </c>
      <c r="CN448" s="153" t="s">
        <v>7469</v>
      </c>
      <c r="CO448" s="153" t="s">
        <v>7469</v>
      </c>
      <c r="CP448" s="153" t="s">
        <v>7469</v>
      </c>
      <c r="CQ448" s="153" t="s">
        <v>7469</v>
      </c>
      <c r="CR448" s="153" t="s">
        <v>7469</v>
      </c>
      <c r="CS448" s="153" t="s">
        <v>7469</v>
      </c>
      <c r="CT448" s="153" t="s">
        <v>7469</v>
      </c>
      <c r="CU448" s="153">
        <v>4.7E-2</v>
      </c>
      <c r="CV448" s="153" t="s">
        <v>7469</v>
      </c>
      <c r="CW448" s="153" t="s">
        <v>7469</v>
      </c>
      <c r="CX448" s="153" t="s">
        <v>7469</v>
      </c>
      <c r="CY448" s="153" t="s">
        <v>7469</v>
      </c>
      <c r="CZ448" s="153" t="s">
        <v>7469</v>
      </c>
      <c r="DA448" s="153" t="s">
        <v>7469</v>
      </c>
      <c r="DB448" s="153" t="s">
        <v>7469</v>
      </c>
      <c r="DC448" s="153" t="s">
        <v>7469</v>
      </c>
      <c r="DD448" s="153" t="s">
        <v>7469</v>
      </c>
      <c r="DE448" s="153" t="s">
        <v>7469</v>
      </c>
      <c r="DF448" s="153" t="s">
        <v>7469</v>
      </c>
      <c r="DG448" s="153" t="s">
        <v>7469</v>
      </c>
      <c r="DH448" s="153" t="s">
        <v>7469</v>
      </c>
      <c r="DI448" s="153" t="s">
        <v>7469</v>
      </c>
      <c r="DJ448" s="153" t="s">
        <v>7469</v>
      </c>
      <c r="DK448" s="153">
        <v>-0.1903</v>
      </c>
      <c r="DL448" s="153" t="s">
        <v>7469</v>
      </c>
      <c r="DM448" s="153" t="s">
        <v>7469</v>
      </c>
      <c r="DN448" s="153" t="s">
        <v>7469</v>
      </c>
      <c r="DO448" s="153" t="s">
        <v>7469</v>
      </c>
      <c r="DP448" s="153" t="s">
        <v>7469</v>
      </c>
      <c r="DQ448" s="153">
        <v>1.6669</v>
      </c>
      <c r="DR448" s="153" t="s">
        <v>7469</v>
      </c>
      <c r="DS448" s="153" t="s">
        <v>7469</v>
      </c>
      <c r="DT448" s="153" t="s">
        <v>7469</v>
      </c>
      <c r="DU448" s="153" t="s">
        <v>7469</v>
      </c>
      <c r="DV448" s="153" t="s">
        <v>7469</v>
      </c>
      <c r="DW448" s="153" t="s">
        <v>7469</v>
      </c>
      <c r="DX448" s="153" t="s">
        <v>7469</v>
      </c>
      <c r="DY448" s="153" t="s">
        <v>7469</v>
      </c>
      <c r="DZ448" s="153" t="s">
        <v>7469</v>
      </c>
      <c r="EA448" s="153" t="s">
        <v>7469</v>
      </c>
      <c r="EB448" s="153" t="s">
        <v>7469</v>
      </c>
      <c r="EC448" s="153" t="s">
        <v>7469</v>
      </c>
      <c r="ED448" s="153" t="s">
        <v>7469</v>
      </c>
      <c r="EE448" s="153">
        <v>-28.414999999999999</v>
      </c>
      <c r="EF448" s="153" t="s">
        <v>7469</v>
      </c>
      <c r="EG448" s="153" t="s">
        <v>7469</v>
      </c>
      <c r="EH448" s="153" t="s">
        <v>7469</v>
      </c>
      <c r="EI448" s="153" t="s">
        <v>7469</v>
      </c>
      <c r="EJ448" s="153" t="s">
        <v>7469</v>
      </c>
      <c r="EK448" s="153" t="s">
        <v>7469</v>
      </c>
      <c r="EL448" s="153" t="s">
        <v>7469</v>
      </c>
      <c r="EM448" s="153" t="s">
        <v>7469</v>
      </c>
      <c r="EN448" s="153" t="s">
        <v>7469</v>
      </c>
    </row>
    <row r="449" spans="3:144">
      <c r="C449" s="120"/>
      <c r="D449" s="103"/>
      <c r="E449" s="120" t="s">
        <v>8102</v>
      </c>
      <c r="F449" s="126" t="s">
        <v>8170</v>
      </c>
      <c r="G449" s="151" t="s">
        <v>8090</v>
      </c>
      <c r="H449" s="152" t="s">
        <v>8097</v>
      </c>
      <c r="I449" s="153" t="s">
        <v>7469</v>
      </c>
      <c r="J449" s="153" t="s">
        <v>7469</v>
      </c>
      <c r="K449" s="153" t="s">
        <v>7469</v>
      </c>
      <c r="L449" s="153" t="s">
        <v>7469</v>
      </c>
      <c r="M449" s="153" t="s">
        <v>7469</v>
      </c>
      <c r="N449" s="153" t="s">
        <v>7469</v>
      </c>
      <c r="O449" s="153">
        <v>231</v>
      </c>
      <c r="P449" s="153" t="s">
        <v>7469</v>
      </c>
      <c r="Q449" s="153" t="s">
        <v>7469</v>
      </c>
      <c r="R449" s="153" t="s">
        <v>7469</v>
      </c>
      <c r="S449" s="153" t="s">
        <v>7469</v>
      </c>
      <c r="T449" s="153" t="s">
        <v>7469</v>
      </c>
      <c r="U449" s="153" t="s">
        <v>7469</v>
      </c>
      <c r="V449" s="153" t="s">
        <v>7469</v>
      </c>
      <c r="W449" s="153" t="s">
        <v>7469</v>
      </c>
      <c r="X449" s="153" t="s">
        <v>7469</v>
      </c>
      <c r="Y449" s="153" t="s">
        <v>7469</v>
      </c>
      <c r="Z449" s="153" t="s">
        <v>7469</v>
      </c>
      <c r="AA449" s="153" t="s">
        <v>7469</v>
      </c>
      <c r="AB449" s="153" t="s">
        <v>7469</v>
      </c>
      <c r="AC449" s="153" t="s">
        <v>7469</v>
      </c>
      <c r="AD449" s="153" t="s">
        <v>7469</v>
      </c>
      <c r="AE449" s="153" t="s">
        <v>7469</v>
      </c>
      <c r="AF449" s="153" t="s">
        <v>7469</v>
      </c>
      <c r="AG449" s="153" t="s">
        <v>7469</v>
      </c>
      <c r="AH449" s="153" t="s">
        <v>7469</v>
      </c>
      <c r="AI449" s="153" t="s">
        <v>7469</v>
      </c>
      <c r="AJ449" s="153" t="s">
        <v>7469</v>
      </c>
      <c r="AK449" s="153" t="s">
        <v>7469</v>
      </c>
      <c r="AL449" s="153" t="s">
        <v>7469</v>
      </c>
      <c r="AM449" s="153" t="s">
        <v>7469</v>
      </c>
      <c r="AN449" s="153" t="s">
        <v>7469</v>
      </c>
      <c r="AO449" s="153" t="s">
        <v>7469</v>
      </c>
      <c r="AP449" s="153" t="s">
        <v>7469</v>
      </c>
      <c r="AQ449" s="153" t="s">
        <v>7469</v>
      </c>
      <c r="AR449" s="153" t="s">
        <v>7469</v>
      </c>
      <c r="AS449" s="153" t="s">
        <v>7469</v>
      </c>
      <c r="AT449" s="153" t="s">
        <v>7469</v>
      </c>
      <c r="AU449" s="153" t="s">
        <v>7469</v>
      </c>
      <c r="AV449" s="153" t="s">
        <v>7469</v>
      </c>
      <c r="AW449" s="153" t="s">
        <v>7469</v>
      </c>
      <c r="AX449" s="153" t="s">
        <v>7469</v>
      </c>
      <c r="AY449" s="153" t="s">
        <v>7469</v>
      </c>
      <c r="AZ449" s="153" t="s">
        <v>7469</v>
      </c>
      <c r="BA449" s="153" t="s">
        <v>7469</v>
      </c>
      <c r="BB449" s="153" t="s">
        <v>7469</v>
      </c>
      <c r="BC449" s="153" t="s">
        <v>7469</v>
      </c>
      <c r="BD449" s="153" t="s">
        <v>7469</v>
      </c>
      <c r="BE449" s="153" t="s">
        <v>7469</v>
      </c>
      <c r="BF449" s="153" t="s">
        <v>7469</v>
      </c>
      <c r="BG449" s="153" t="s">
        <v>7469</v>
      </c>
      <c r="BH449" s="153" t="s">
        <v>7469</v>
      </c>
      <c r="BI449" s="153" t="s">
        <v>7469</v>
      </c>
      <c r="BJ449" s="153" t="s">
        <v>7469</v>
      </c>
      <c r="BK449" s="153" t="s">
        <v>7469</v>
      </c>
      <c r="BL449" s="153" t="s">
        <v>7469</v>
      </c>
      <c r="BM449" s="153" t="s">
        <v>7469</v>
      </c>
      <c r="BN449" s="153">
        <v>-28.146000000000001</v>
      </c>
      <c r="BO449" s="153" t="s">
        <v>7469</v>
      </c>
      <c r="BP449" s="153" t="s">
        <v>7469</v>
      </c>
      <c r="BQ449" s="153" t="s">
        <v>7469</v>
      </c>
      <c r="BR449" s="153" t="s">
        <v>7469</v>
      </c>
      <c r="BS449" s="153" t="s">
        <v>7469</v>
      </c>
      <c r="BT449" s="153" t="s">
        <v>7469</v>
      </c>
      <c r="BU449" s="153" t="s">
        <v>7469</v>
      </c>
      <c r="BV449" s="153" t="s">
        <v>7469</v>
      </c>
      <c r="BW449" s="153" t="s">
        <v>7469</v>
      </c>
      <c r="BX449" s="153" t="s">
        <v>7469</v>
      </c>
      <c r="BY449" s="153" t="s">
        <v>7469</v>
      </c>
      <c r="BZ449" s="153" t="s">
        <v>7469</v>
      </c>
      <c r="CA449" s="153">
        <v>-54.956000000000003</v>
      </c>
      <c r="CB449" s="153" t="s">
        <v>7469</v>
      </c>
      <c r="CC449" s="153" t="s">
        <v>7469</v>
      </c>
      <c r="CD449" s="153" t="s">
        <v>7469</v>
      </c>
      <c r="CE449" s="153" t="s">
        <v>7469</v>
      </c>
      <c r="CF449" s="153" t="s">
        <v>7469</v>
      </c>
      <c r="CG449" s="153" t="s">
        <v>7469</v>
      </c>
      <c r="CH449" s="153" t="s">
        <v>7469</v>
      </c>
      <c r="CI449" s="153" t="s">
        <v>7469</v>
      </c>
      <c r="CJ449" s="153" t="s">
        <v>7469</v>
      </c>
      <c r="CK449" s="153" t="s">
        <v>7469</v>
      </c>
      <c r="CL449" s="153" t="s">
        <v>7469</v>
      </c>
      <c r="CM449" s="153" t="s">
        <v>7469</v>
      </c>
      <c r="CN449" s="153" t="s">
        <v>7469</v>
      </c>
      <c r="CO449" s="153" t="s">
        <v>7469</v>
      </c>
      <c r="CP449" s="153" t="s">
        <v>7469</v>
      </c>
      <c r="CQ449" s="153" t="s">
        <v>7469</v>
      </c>
      <c r="CR449" s="153" t="s">
        <v>7469</v>
      </c>
      <c r="CS449" s="153" t="s">
        <v>7469</v>
      </c>
      <c r="CT449" s="153" t="s">
        <v>7469</v>
      </c>
      <c r="CU449" s="153" t="s">
        <v>7469</v>
      </c>
      <c r="CV449" s="153" t="s">
        <v>7469</v>
      </c>
      <c r="CW449" s="153" t="s">
        <v>7469</v>
      </c>
      <c r="CX449" s="153" t="s">
        <v>7469</v>
      </c>
      <c r="CY449" s="153" t="s">
        <v>7469</v>
      </c>
      <c r="CZ449" s="153" t="s">
        <v>7469</v>
      </c>
      <c r="DA449" s="153" t="s">
        <v>7469</v>
      </c>
      <c r="DB449" s="153" t="s">
        <v>7469</v>
      </c>
      <c r="DC449" s="153" t="s">
        <v>7469</v>
      </c>
      <c r="DD449" s="153" t="s">
        <v>7469</v>
      </c>
      <c r="DE449" s="153" t="s">
        <v>7469</v>
      </c>
      <c r="DF449" s="153" t="s">
        <v>7469</v>
      </c>
      <c r="DG449" s="153" t="s">
        <v>7469</v>
      </c>
      <c r="DH449" s="153" t="s">
        <v>7469</v>
      </c>
      <c r="DI449" s="153" t="s">
        <v>7469</v>
      </c>
      <c r="DJ449" s="153" t="s">
        <v>7469</v>
      </c>
      <c r="DK449" s="153" t="s">
        <v>7469</v>
      </c>
      <c r="DL449" s="153" t="s">
        <v>7469</v>
      </c>
      <c r="DM449" s="153" t="s">
        <v>7469</v>
      </c>
      <c r="DN449" s="153" t="s">
        <v>7469</v>
      </c>
      <c r="DO449" s="153" t="s">
        <v>7469</v>
      </c>
      <c r="DP449" s="153" t="s">
        <v>7469</v>
      </c>
      <c r="DQ449" s="153" t="s">
        <v>7469</v>
      </c>
      <c r="DR449" s="153" t="s">
        <v>7469</v>
      </c>
      <c r="DS449" s="153" t="s">
        <v>7469</v>
      </c>
      <c r="DT449" s="153" t="s">
        <v>7469</v>
      </c>
      <c r="DU449" s="153" t="s">
        <v>7469</v>
      </c>
      <c r="DV449" s="153" t="s">
        <v>7469</v>
      </c>
      <c r="DW449" s="153" t="s">
        <v>7469</v>
      </c>
      <c r="DX449" s="153" t="s">
        <v>7469</v>
      </c>
      <c r="DY449" s="153" t="s">
        <v>7469</v>
      </c>
      <c r="DZ449" s="153" t="s">
        <v>7469</v>
      </c>
      <c r="EA449" s="153" t="s">
        <v>7469</v>
      </c>
      <c r="EB449" s="153" t="s">
        <v>7469</v>
      </c>
      <c r="EC449" s="153" t="s">
        <v>7469</v>
      </c>
      <c r="ED449" s="153" t="s">
        <v>7469</v>
      </c>
      <c r="EE449" s="153" t="s">
        <v>7469</v>
      </c>
      <c r="EF449" s="153" t="s">
        <v>7469</v>
      </c>
      <c r="EG449" s="153" t="s">
        <v>7469</v>
      </c>
      <c r="EH449" s="153" t="s">
        <v>7469</v>
      </c>
      <c r="EI449" s="153" t="s">
        <v>7469</v>
      </c>
      <c r="EJ449" s="153" t="s">
        <v>7469</v>
      </c>
      <c r="EK449" s="153" t="s">
        <v>7469</v>
      </c>
      <c r="EL449" s="153" t="s">
        <v>7469</v>
      </c>
      <c r="EM449" s="153" t="s">
        <v>7469</v>
      </c>
      <c r="EN449" s="153" t="s">
        <v>7469</v>
      </c>
    </row>
    <row r="450" spans="3:144">
      <c r="C450" s="120"/>
      <c r="D450" s="103"/>
      <c r="E450" s="120" t="s">
        <v>8103</v>
      </c>
      <c r="F450" s="126" t="s">
        <v>8170</v>
      </c>
      <c r="G450" s="151" t="s">
        <v>8090</v>
      </c>
      <c r="H450" s="152" t="s">
        <v>8097</v>
      </c>
      <c r="I450" s="153">
        <v>111.66970000000001</v>
      </c>
      <c r="J450" s="153">
        <v>-4.03</v>
      </c>
      <c r="K450" s="153">
        <v>259.7</v>
      </c>
      <c r="L450" s="153">
        <v>-7.4669999999999996</v>
      </c>
      <c r="M450" s="153" t="s">
        <v>7469</v>
      </c>
      <c r="N450" s="153">
        <v>194</v>
      </c>
      <c r="O450" s="153">
        <v>791</v>
      </c>
      <c r="P450" s="153">
        <v>-3.8519999999999999</v>
      </c>
      <c r="Q450" s="153">
        <v>-2.0289999999999999</v>
      </c>
      <c r="R450" s="153">
        <v>-315</v>
      </c>
      <c r="S450" s="153">
        <v>1.544</v>
      </c>
      <c r="T450" s="153">
        <v>0.68589999999999995</v>
      </c>
      <c r="U450" s="153" t="s">
        <v>7469</v>
      </c>
      <c r="V450" s="153">
        <v>-5.3250000000000002</v>
      </c>
      <c r="W450" s="153">
        <v>0.91459999999999997</v>
      </c>
      <c r="X450" s="153">
        <v>199</v>
      </c>
      <c r="Y450" s="153">
        <v>-0.25</v>
      </c>
      <c r="Z450" s="153">
        <v>5.7782999999999998</v>
      </c>
      <c r="AA450" s="153">
        <v>58.680100000000003</v>
      </c>
      <c r="AB450" s="153">
        <v>4.9157999999999999</v>
      </c>
      <c r="AC450" s="153">
        <v>-1.3939999999999999</v>
      </c>
      <c r="AD450" s="153">
        <v>-1.2584</v>
      </c>
      <c r="AE450" s="153">
        <v>-0.8982</v>
      </c>
      <c r="AF450" s="153">
        <v>6.5651000000000002</v>
      </c>
      <c r="AG450" s="153">
        <v>1.6873</v>
      </c>
      <c r="AH450" s="153">
        <v>0.15620000000000001</v>
      </c>
      <c r="AI450" s="153">
        <v>4.7751999999999999</v>
      </c>
      <c r="AJ450" s="153">
        <v>-44.625</v>
      </c>
      <c r="AK450" s="153" t="s">
        <v>7469</v>
      </c>
      <c r="AL450" s="153">
        <v>0.9647</v>
      </c>
      <c r="AM450" s="153" t="s">
        <v>7469</v>
      </c>
      <c r="AN450" s="153">
        <v>50.623600000000003</v>
      </c>
      <c r="AO450" s="153">
        <v>-7.9344999999999999</v>
      </c>
      <c r="AP450" s="153">
        <v>5.4481999999999999</v>
      </c>
      <c r="AQ450" s="153" t="s">
        <v>7469</v>
      </c>
      <c r="AR450" s="153">
        <v>-16.887</v>
      </c>
      <c r="AS450" s="153">
        <v>7.4661</v>
      </c>
      <c r="AT450" s="153">
        <v>6.0636000000000001</v>
      </c>
      <c r="AU450" s="153">
        <v>2.4569000000000001</v>
      </c>
      <c r="AV450" s="153">
        <v>137.23349999999999</v>
      </c>
      <c r="AW450" s="153" t="s">
        <v>7469</v>
      </c>
      <c r="AX450" s="153" t="s">
        <v>7469</v>
      </c>
      <c r="AY450" s="153" t="s">
        <v>7469</v>
      </c>
      <c r="AZ450" s="153">
        <v>-70.427400000000006</v>
      </c>
      <c r="BA450" s="153">
        <v>-1.6444000000000001</v>
      </c>
      <c r="BB450" s="153" t="s">
        <v>7469</v>
      </c>
      <c r="BC450" s="153" t="s">
        <v>7469</v>
      </c>
      <c r="BD450" s="153">
        <v>-1.4323999999999999</v>
      </c>
      <c r="BE450" s="153">
        <v>-8.6699999999999999E-2</v>
      </c>
      <c r="BF450" s="153">
        <v>0.1017</v>
      </c>
      <c r="BG450" s="153" t="s">
        <v>7469</v>
      </c>
      <c r="BH450" s="153" t="s">
        <v>7469</v>
      </c>
      <c r="BI450" s="153">
        <v>4.3979999999999997</v>
      </c>
      <c r="BJ450" s="153">
        <v>1.6033999999999999</v>
      </c>
      <c r="BK450" s="153" t="s">
        <v>7469</v>
      </c>
      <c r="BL450" s="153">
        <v>17.607099999999999</v>
      </c>
      <c r="BM450" s="153">
        <v>-3.9083999999999999</v>
      </c>
      <c r="BN450" s="153">
        <v>-9.5310000000000006</v>
      </c>
      <c r="BO450" s="153">
        <v>-1.5986</v>
      </c>
      <c r="BP450" s="153" t="s">
        <v>7469</v>
      </c>
      <c r="BQ450" s="153">
        <v>-0.17319999999999999</v>
      </c>
      <c r="BR450" s="153" t="s">
        <v>7469</v>
      </c>
      <c r="BS450" s="153">
        <v>-11.045</v>
      </c>
      <c r="BT450" s="153" t="s">
        <v>7469</v>
      </c>
      <c r="BU450" s="153">
        <v>5.7809999999999997</v>
      </c>
      <c r="BV450" s="153" t="s">
        <v>7469</v>
      </c>
      <c r="BW450" s="153" t="s">
        <v>7469</v>
      </c>
      <c r="BX450" s="153">
        <v>6.1189999999999998</v>
      </c>
      <c r="BY450" s="153" t="s">
        <v>7469</v>
      </c>
      <c r="BZ450" s="153">
        <v>-96.372</v>
      </c>
      <c r="CA450" s="153">
        <v>-19.001999999999999</v>
      </c>
      <c r="CB450" s="153">
        <v>2.9177</v>
      </c>
      <c r="CC450" s="153">
        <v>-1.4521999999999999</v>
      </c>
      <c r="CD450" s="153">
        <v>12.1578</v>
      </c>
      <c r="CE450" s="153">
        <v>-0.53559999999999997</v>
      </c>
      <c r="CF450" s="153" t="s">
        <v>7469</v>
      </c>
      <c r="CG450" s="153" t="s">
        <v>7469</v>
      </c>
      <c r="CH450" s="153">
        <v>1.1599999999999999E-2</v>
      </c>
      <c r="CI450" s="153">
        <v>94.27</v>
      </c>
      <c r="CJ450" s="153" t="s">
        <v>7469</v>
      </c>
      <c r="CK450" s="153" t="s">
        <v>7469</v>
      </c>
      <c r="CL450" s="153" t="s">
        <v>7469</v>
      </c>
      <c r="CM450" s="153" t="s">
        <v>7469</v>
      </c>
      <c r="CN450" s="153" t="s">
        <v>7469</v>
      </c>
      <c r="CO450" s="153">
        <v>2.4184999999999999</v>
      </c>
      <c r="CP450" s="153">
        <v>4.8472</v>
      </c>
      <c r="CQ450" s="153">
        <v>-5.4813999999999998</v>
      </c>
      <c r="CR450" s="153" t="s">
        <v>7469</v>
      </c>
      <c r="CS450" s="153">
        <v>-13.773</v>
      </c>
      <c r="CT450" s="153">
        <v>-0.27460000000000001</v>
      </c>
      <c r="CU450" s="153">
        <v>-6.9599999999999995E-2</v>
      </c>
      <c r="CV450" s="153" t="s">
        <v>7469</v>
      </c>
      <c r="CW450" s="153" t="s">
        <v>7469</v>
      </c>
      <c r="CX450" s="153" t="s">
        <v>7469</v>
      </c>
      <c r="CY450" s="153">
        <v>6.99</v>
      </c>
      <c r="CZ450" s="153">
        <v>1.7062999999999999</v>
      </c>
      <c r="DA450" s="153">
        <v>0.39979999999999999</v>
      </c>
      <c r="DB450" s="153" t="s">
        <v>7469</v>
      </c>
      <c r="DC450" s="153">
        <v>16.374700000000001</v>
      </c>
      <c r="DD450" s="153">
        <v>-0.84019999999999995</v>
      </c>
      <c r="DE450" s="153">
        <v>-6.9192999999999998</v>
      </c>
      <c r="DF450" s="153" t="s">
        <v>7469</v>
      </c>
      <c r="DG450" s="153">
        <v>32.860100000000003</v>
      </c>
      <c r="DH450" s="153">
        <v>-0.73870000000000002</v>
      </c>
      <c r="DI450" s="153" t="s">
        <v>7469</v>
      </c>
      <c r="DJ450" s="153" t="s">
        <v>7469</v>
      </c>
      <c r="DK450" s="153">
        <v>0.53120000000000001</v>
      </c>
      <c r="DL450" s="153">
        <v>-0.92390000000000005</v>
      </c>
      <c r="DM450" s="153">
        <v>0.91180000000000005</v>
      </c>
      <c r="DN450" s="153">
        <v>-15.8788</v>
      </c>
      <c r="DO450" s="153">
        <v>-95.060699999999997</v>
      </c>
      <c r="DP450" s="153">
        <v>-1.1938</v>
      </c>
      <c r="DQ450" s="153">
        <v>5.6730999999999998</v>
      </c>
      <c r="DR450" s="153" t="s">
        <v>7469</v>
      </c>
      <c r="DS450" s="153">
        <v>-7.0000000000000007E-2</v>
      </c>
      <c r="DT450" s="153">
        <v>44.151699999999998</v>
      </c>
      <c r="DU450" s="153">
        <v>5.8772000000000002</v>
      </c>
      <c r="DV450" s="153" t="s">
        <v>7469</v>
      </c>
      <c r="DW450" s="153" t="s">
        <v>7469</v>
      </c>
      <c r="DX450" s="153">
        <v>-0.29160000000000003</v>
      </c>
      <c r="DY450" s="153">
        <v>2.9390999999999998</v>
      </c>
      <c r="DZ450" s="153">
        <v>-3.3031000000000001</v>
      </c>
      <c r="EA450" s="153">
        <v>16.3843</v>
      </c>
      <c r="EB450" s="153">
        <v>0.31069999999999998</v>
      </c>
      <c r="EC450" s="153">
        <v>2.4762</v>
      </c>
      <c r="ED450" s="153">
        <v>0.68740000000000001</v>
      </c>
      <c r="EE450" s="153" t="s">
        <v>7469</v>
      </c>
      <c r="EF450" s="153">
        <v>6.7053000000000003</v>
      </c>
      <c r="EG450" s="153">
        <v>16.055499999999999</v>
      </c>
      <c r="EH450" s="153" t="s">
        <v>7469</v>
      </c>
      <c r="EI450" s="153">
        <v>0.68400000000000005</v>
      </c>
      <c r="EJ450" s="153" t="s">
        <v>7469</v>
      </c>
      <c r="EK450" s="153" t="s">
        <v>7469</v>
      </c>
      <c r="EL450" s="153">
        <v>-2.0914000000000001</v>
      </c>
      <c r="EM450" s="153">
        <v>15.5557</v>
      </c>
      <c r="EN450" s="153" t="s">
        <v>7469</v>
      </c>
    </row>
    <row r="451" spans="3:144">
      <c r="C451" s="120"/>
      <c r="D451" s="103"/>
      <c r="E451" s="120" t="s">
        <v>8144</v>
      </c>
      <c r="F451" s="126" t="s">
        <v>8171</v>
      </c>
      <c r="G451" s="151" t="s">
        <v>7699</v>
      </c>
      <c r="H451" s="152" t="s">
        <v>8146</v>
      </c>
      <c r="I451" s="153" t="s">
        <v>7469</v>
      </c>
      <c r="J451" s="153">
        <v>-23.75</v>
      </c>
      <c r="K451" s="153">
        <v>924.81500000000005</v>
      </c>
      <c r="L451" s="153" t="s">
        <v>7469</v>
      </c>
      <c r="M451" s="153">
        <v>-6.37</v>
      </c>
      <c r="N451" s="153">
        <v>1102.2</v>
      </c>
      <c r="O451" s="153">
        <v>2713.6669999999999</v>
      </c>
      <c r="P451" s="153">
        <v>-14.9</v>
      </c>
      <c r="Q451" s="153">
        <v>-4.3</v>
      </c>
      <c r="R451" s="153">
        <v>-133.19999999999999</v>
      </c>
      <c r="S451" s="153" t="s">
        <v>7469</v>
      </c>
      <c r="T451" s="153">
        <v>-0.497</v>
      </c>
      <c r="U451" s="153">
        <v>-2.04</v>
      </c>
      <c r="V451" s="153">
        <v>-1.413</v>
      </c>
      <c r="W451" s="153">
        <v>-33.347999999999999</v>
      </c>
      <c r="X451" s="153">
        <v>927.14300000000003</v>
      </c>
      <c r="Y451" s="153" t="s">
        <v>7469</v>
      </c>
      <c r="Z451" s="153" t="s">
        <v>7469</v>
      </c>
      <c r="AA451" s="153">
        <v>50.756</v>
      </c>
      <c r="AB451" s="153">
        <v>0.73799999999999999</v>
      </c>
      <c r="AC451" s="153" t="s">
        <v>7469</v>
      </c>
      <c r="AD451" s="153" t="s">
        <v>7469</v>
      </c>
      <c r="AE451" s="153" t="s">
        <v>7469</v>
      </c>
      <c r="AF451" s="153" t="s">
        <v>7469</v>
      </c>
      <c r="AG451" s="153" t="s">
        <v>7469</v>
      </c>
      <c r="AH451" s="153" t="s">
        <v>7469</v>
      </c>
      <c r="AI451" s="153" t="s">
        <v>7469</v>
      </c>
      <c r="AJ451" s="153">
        <v>10.696</v>
      </c>
      <c r="AK451" s="153" t="s">
        <v>7469</v>
      </c>
      <c r="AL451" s="153" t="s">
        <v>7469</v>
      </c>
      <c r="AM451" s="153">
        <v>-4.5389999999999997</v>
      </c>
      <c r="AN451" s="153">
        <v>67.924999999999997</v>
      </c>
      <c r="AO451" s="153" t="s">
        <v>7469</v>
      </c>
      <c r="AP451" s="153" t="s">
        <v>7469</v>
      </c>
      <c r="AQ451" s="153" t="s">
        <v>7469</v>
      </c>
      <c r="AR451" s="153">
        <v>-19.388000000000002</v>
      </c>
      <c r="AS451" s="153" t="s">
        <v>7469</v>
      </c>
      <c r="AT451" s="153" t="s">
        <v>7469</v>
      </c>
      <c r="AU451" s="153" t="s">
        <v>7469</v>
      </c>
      <c r="AV451" s="153">
        <v>129.655</v>
      </c>
      <c r="AW451" s="153" t="s">
        <v>7469</v>
      </c>
      <c r="AX451" s="153" t="s">
        <v>7469</v>
      </c>
      <c r="AY451" s="153" t="s">
        <v>7469</v>
      </c>
      <c r="AZ451" s="153" t="s">
        <v>7469</v>
      </c>
      <c r="BA451" s="153">
        <v>-3.8719999999999999</v>
      </c>
      <c r="BB451" s="153">
        <v>105.56700000000001</v>
      </c>
      <c r="BC451" s="153" t="s">
        <v>7469</v>
      </c>
      <c r="BD451" s="153" t="s">
        <v>7469</v>
      </c>
      <c r="BE451" s="153" t="s">
        <v>7469</v>
      </c>
      <c r="BF451" s="153" t="s">
        <v>7469</v>
      </c>
      <c r="BG451" s="153">
        <v>-230</v>
      </c>
      <c r="BH451" s="153">
        <v>23.580000000000002</v>
      </c>
      <c r="BI451" s="153">
        <v>39.966999999999999</v>
      </c>
      <c r="BJ451" s="153" t="s">
        <v>7469</v>
      </c>
      <c r="BK451" s="153" t="s">
        <v>7469</v>
      </c>
      <c r="BL451" s="153" t="s">
        <v>7469</v>
      </c>
      <c r="BM451" s="153" t="s">
        <v>7469</v>
      </c>
      <c r="BN451" s="153">
        <v>-56</v>
      </c>
      <c r="BO451" s="153" t="s">
        <v>7469</v>
      </c>
      <c r="BP451" s="153">
        <v>7.6240000000000006</v>
      </c>
      <c r="BQ451" s="153" t="s">
        <v>7469</v>
      </c>
      <c r="BR451" s="153" t="s">
        <v>7469</v>
      </c>
      <c r="BS451" s="153">
        <v>38.44</v>
      </c>
      <c r="BT451" s="153">
        <v>-16.352</v>
      </c>
      <c r="BU451" s="153" t="s">
        <v>7469</v>
      </c>
      <c r="BV451" s="153" t="s">
        <v>7469</v>
      </c>
      <c r="BW451" s="153" t="s">
        <v>7469</v>
      </c>
      <c r="BX451" s="153">
        <v>13.188000000000001</v>
      </c>
      <c r="BY451" s="153" t="s">
        <v>7469</v>
      </c>
      <c r="BZ451" s="153" t="s">
        <v>7469</v>
      </c>
      <c r="CA451" s="153">
        <v>360.33300000000003</v>
      </c>
      <c r="CB451" s="153" t="s">
        <v>7469</v>
      </c>
      <c r="CC451" s="153">
        <v>-5.4640000000000004</v>
      </c>
      <c r="CD451" s="153" t="s">
        <v>7469</v>
      </c>
      <c r="CE451" s="153" t="s">
        <v>7469</v>
      </c>
      <c r="CF451" s="153">
        <v>-8.8529999999999998</v>
      </c>
      <c r="CG451" s="153" t="s">
        <v>7469</v>
      </c>
      <c r="CH451" s="153" t="s">
        <v>7469</v>
      </c>
      <c r="CI451" s="153">
        <v>8.91</v>
      </c>
      <c r="CJ451" s="153">
        <v>1.8460000000000001</v>
      </c>
      <c r="CK451" s="153" t="s">
        <v>7469</v>
      </c>
      <c r="CL451" s="153">
        <v>0.97599999999999998</v>
      </c>
      <c r="CM451" s="153" t="s">
        <v>7469</v>
      </c>
      <c r="CN451" s="153" t="s">
        <v>7469</v>
      </c>
      <c r="CO451" s="153" t="s">
        <v>7469</v>
      </c>
      <c r="CP451" s="153" t="s">
        <v>7469</v>
      </c>
      <c r="CQ451" s="153" t="s">
        <v>7469</v>
      </c>
      <c r="CR451" s="153" t="s">
        <v>7469</v>
      </c>
      <c r="CS451" s="153">
        <v>-5.41</v>
      </c>
      <c r="CT451" s="153">
        <v>-1.833</v>
      </c>
      <c r="CU451" s="153" t="s">
        <v>7469</v>
      </c>
      <c r="CV451" s="153" t="s">
        <v>7469</v>
      </c>
      <c r="CW451" s="153" t="s">
        <v>7469</v>
      </c>
      <c r="CX451" s="153" t="s">
        <v>7469</v>
      </c>
      <c r="CY451" s="153" t="s">
        <v>7469</v>
      </c>
      <c r="CZ451" s="153" t="s">
        <v>7469</v>
      </c>
      <c r="DA451" s="153" t="s">
        <v>7469</v>
      </c>
      <c r="DB451" s="153" t="s">
        <v>7469</v>
      </c>
      <c r="DC451" s="153">
        <v>26.614000000000001</v>
      </c>
      <c r="DD451" s="153" t="s">
        <v>7469</v>
      </c>
      <c r="DE451" s="153" t="s">
        <v>7469</v>
      </c>
      <c r="DF451" s="153" t="s">
        <v>7469</v>
      </c>
      <c r="DG451" s="153">
        <v>39.795999999999999</v>
      </c>
      <c r="DH451" s="153" t="s">
        <v>7469</v>
      </c>
      <c r="DI451" s="153" t="s">
        <v>7469</v>
      </c>
      <c r="DJ451" s="153" t="s">
        <v>7469</v>
      </c>
      <c r="DK451" s="153" t="s">
        <v>7469</v>
      </c>
      <c r="DL451" s="153" t="s">
        <v>7469</v>
      </c>
      <c r="DM451" s="153" t="s">
        <v>7469</v>
      </c>
      <c r="DN451" s="153">
        <v>129.202</v>
      </c>
      <c r="DO451" s="153" t="s">
        <v>7469</v>
      </c>
      <c r="DP451" s="153" t="s">
        <v>7469</v>
      </c>
      <c r="DQ451" s="153" t="s">
        <v>7469</v>
      </c>
      <c r="DR451" s="153" t="s">
        <v>7469</v>
      </c>
      <c r="DS451" s="153" t="s">
        <v>7469</v>
      </c>
      <c r="DT451" s="153">
        <v>6.3820000000000006</v>
      </c>
      <c r="DU451" s="153" t="s">
        <v>7469</v>
      </c>
      <c r="DV451" s="153" t="s">
        <v>7469</v>
      </c>
      <c r="DW451" s="153" t="s">
        <v>7469</v>
      </c>
      <c r="DX451" s="153" t="s">
        <v>7469</v>
      </c>
      <c r="DY451" s="153" t="s">
        <v>7469</v>
      </c>
      <c r="DZ451" s="153">
        <v>-7.9260000000000002</v>
      </c>
      <c r="EA451" s="153">
        <v>36.527999999999999</v>
      </c>
      <c r="EB451" s="153" t="s">
        <v>7469</v>
      </c>
      <c r="EC451" s="153" t="s">
        <v>7469</v>
      </c>
      <c r="ED451" s="153" t="s">
        <v>7469</v>
      </c>
      <c r="EE451" s="153">
        <v>-73.900000000000006</v>
      </c>
      <c r="EF451" s="153" t="s">
        <v>7469</v>
      </c>
      <c r="EG451" s="153">
        <v>13.676</v>
      </c>
      <c r="EH451" s="153" t="s">
        <v>7469</v>
      </c>
      <c r="EI451" s="153">
        <v>2.4060000000000001</v>
      </c>
      <c r="EJ451" s="153" t="s">
        <v>7469</v>
      </c>
      <c r="EK451" s="153" t="s">
        <v>7469</v>
      </c>
      <c r="EL451" s="153" t="s">
        <v>7469</v>
      </c>
      <c r="EM451" s="153">
        <v>24.59</v>
      </c>
      <c r="EN451" s="153" t="s">
        <v>7469</v>
      </c>
    </row>
    <row r="452" spans="3:144">
      <c r="C452" s="120"/>
      <c r="D452" s="103"/>
      <c r="E452" s="120" t="s">
        <v>8147</v>
      </c>
      <c r="F452" s="126" t="s">
        <v>8171</v>
      </c>
      <c r="G452" s="151" t="s">
        <v>7699</v>
      </c>
      <c r="H452" s="152" t="s">
        <v>8148</v>
      </c>
      <c r="I452" s="153" t="s">
        <v>7469</v>
      </c>
      <c r="J452" s="153">
        <v>-17.975000000000001</v>
      </c>
      <c r="K452" s="153">
        <v>968.46400000000006</v>
      </c>
      <c r="L452" s="153" t="s">
        <v>7469</v>
      </c>
      <c r="M452" s="153">
        <v>-2.59</v>
      </c>
      <c r="N452" s="153">
        <v>1323.4</v>
      </c>
      <c r="O452" s="153">
        <v>3071.6669999999999</v>
      </c>
      <c r="P452" s="153">
        <v>-13.167</v>
      </c>
      <c r="Q452" s="153">
        <v>0.6</v>
      </c>
      <c r="R452" s="153">
        <v>-72.966999999999999</v>
      </c>
      <c r="S452" s="153" t="s">
        <v>7469</v>
      </c>
      <c r="T452" s="153">
        <v>0.59599999999999997</v>
      </c>
      <c r="U452" s="153">
        <v>0.4</v>
      </c>
      <c r="V452" s="153">
        <v>-10.94</v>
      </c>
      <c r="W452" s="153">
        <v>-18.32</v>
      </c>
      <c r="X452" s="153">
        <v>1114.9660000000001</v>
      </c>
      <c r="Y452" s="153" t="s">
        <v>7469</v>
      </c>
      <c r="Z452" s="153" t="s">
        <v>7469</v>
      </c>
      <c r="AA452" s="153">
        <v>64.754999999999995</v>
      </c>
      <c r="AB452" s="153">
        <v>3.9359999999999999</v>
      </c>
      <c r="AC452" s="153" t="s">
        <v>7469</v>
      </c>
      <c r="AD452" s="153" t="s">
        <v>7469</v>
      </c>
      <c r="AE452" s="153" t="s">
        <v>7469</v>
      </c>
      <c r="AF452" s="153" t="s">
        <v>7469</v>
      </c>
      <c r="AG452" s="153" t="s">
        <v>7469</v>
      </c>
      <c r="AH452" s="153" t="s">
        <v>7469</v>
      </c>
      <c r="AI452" s="153" t="s">
        <v>7469</v>
      </c>
      <c r="AJ452" s="153">
        <v>36.188000000000002</v>
      </c>
      <c r="AK452" s="153" t="s">
        <v>7469</v>
      </c>
      <c r="AL452" s="153" t="s">
        <v>7469</v>
      </c>
      <c r="AM452" s="153">
        <v>-3.0880000000000001</v>
      </c>
      <c r="AN452" s="153">
        <v>87.263000000000005</v>
      </c>
      <c r="AO452" s="153" t="s">
        <v>7469</v>
      </c>
      <c r="AP452" s="153" t="s">
        <v>7469</v>
      </c>
      <c r="AQ452" s="153" t="s">
        <v>7469</v>
      </c>
      <c r="AR452" s="153">
        <v>1.712</v>
      </c>
      <c r="AS452" s="153" t="s">
        <v>7469</v>
      </c>
      <c r="AT452" s="153" t="s">
        <v>7469</v>
      </c>
      <c r="AU452" s="153" t="s">
        <v>7469</v>
      </c>
      <c r="AV452" s="153">
        <v>165.53300000000002</v>
      </c>
      <c r="AW452" s="153" t="s">
        <v>7469</v>
      </c>
      <c r="AX452" s="153" t="s">
        <v>7469</v>
      </c>
      <c r="AY452" s="153" t="s">
        <v>7469</v>
      </c>
      <c r="AZ452" s="153" t="s">
        <v>7469</v>
      </c>
      <c r="BA452" s="153">
        <v>-1.641</v>
      </c>
      <c r="BB452" s="153">
        <v>121.7</v>
      </c>
      <c r="BC452" s="153" t="s">
        <v>7469</v>
      </c>
      <c r="BD452" s="153" t="s">
        <v>7469</v>
      </c>
      <c r="BE452" s="153" t="s">
        <v>7469</v>
      </c>
      <c r="BF452" s="153" t="s">
        <v>7469</v>
      </c>
      <c r="BG452" s="153">
        <v>-146.571</v>
      </c>
      <c r="BH452" s="153">
        <v>40.108000000000004</v>
      </c>
      <c r="BI452" s="153">
        <v>48.7</v>
      </c>
      <c r="BJ452" s="153" t="s">
        <v>7469</v>
      </c>
      <c r="BK452" s="153" t="s">
        <v>7469</v>
      </c>
      <c r="BL452" s="153" t="s">
        <v>7469</v>
      </c>
      <c r="BM452" s="153" t="s">
        <v>7469</v>
      </c>
      <c r="BN452" s="153">
        <v>-52.45</v>
      </c>
      <c r="BO452" s="153" t="s">
        <v>7469</v>
      </c>
      <c r="BP452" s="153">
        <v>8.9060000000000006</v>
      </c>
      <c r="BQ452" s="153" t="s">
        <v>7469</v>
      </c>
      <c r="BR452" s="153" t="s">
        <v>7469</v>
      </c>
      <c r="BS452" s="153">
        <v>63.944000000000003</v>
      </c>
      <c r="BT452" s="153">
        <v>-3.7589999999999999</v>
      </c>
      <c r="BU452" s="153" t="s">
        <v>7469</v>
      </c>
      <c r="BV452" s="153" t="s">
        <v>7469</v>
      </c>
      <c r="BW452" s="153" t="s">
        <v>7469</v>
      </c>
      <c r="BX452" s="153">
        <v>17.100999999999999</v>
      </c>
      <c r="BY452" s="153" t="s">
        <v>7469</v>
      </c>
      <c r="BZ452" s="153" t="s">
        <v>7469</v>
      </c>
      <c r="CA452" s="153">
        <v>490.78800000000001</v>
      </c>
      <c r="CB452" s="153" t="s">
        <v>7469</v>
      </c>
      <c r="CC452" s="153">
        <v>-3.8919999999999999</v>
      </c>
      <c r="CD452" s="153" t="s">
        <v>7469</v>
      </c>
      <c r="CE452" s="153" t="s">
        <v>7469</v>
      </c>
      <c r="CF452" s="153">
        <v>-7.266</v>
      </c>
      <c r="CG452" s="153" t="s">
        <v>7469</v>
      </c>
      <c r="CH452" s="153" t="s">
        <v>7469</v>
      </c>
      <c r="CI452" s="153">
        <v>44.652000000000001</v>
      </c>
      <c r="CJ452" s="153">
        <v>4.9560000000000004</v>
      </c>
      <c r="CK452" s="153" t="s">
        <v>7469</v>
      </c>
      <c r="CL452" s="153">
        <v>0.97599999999999998</v>
      </c>
      <c r="CM452" s="153" t="s">
        <v>7469</v>
      </c>
      <c r="CN452" s="153" t="s">
        <v>7469</v>
      </c>
      <c r="CO452" s="153" t="s">
        <v>7469</v>
      </c>
      <c r="CP452" s="153" t="s">
        <v>7469</v>
      </c>
      <c r="CQ452" s="153" t="s">
        <v>7469</v>
      </c>
      <c r="CR452" s="153" t="s">
        <v>7469</v>
      </c>
      <c r="CS452" s="153">
        <v>-4.3070000000000004</v>
      </c>
      <c r="CT452" s="153">
        <v>-0.38600000000000001</v>
      </c>
      <c r="CU452" s="153" t="s">
        <v>7469</v>
      </c>
      <c r="CV452" s="153" t="s">
        <v>7469</v>
      </c>
      <c r="CW452" s="153" t="s">
        <v>7469</v>
      </c>
      <c r="CX452" s="153" t="s">
        <v>7469</v>
      </c>
      <c r="CY452" s="153" t="s">
        <v>7469</v>
      </c>
      <c r="CZ452" s="153" t="s">
        <v>7469</v>
      </c>
      <c r="DA452" s="153" t="s">
        <v>7469</v>
      </c>
      <c r="DB452" s="153" t="s">
        <v>7469</v>
      </c>
      <c r="DC452" s="153">
        <v>35.241</v>
      </c>
      <c r="DD452" s="153" t="s">
        <v>7469</v>
      </c>
      <c r="DE452" s="153" t="s">
        <v>7469</v>
      </c>
      <c r="DF452" s="153" t="s">
        <v>7469</v>
      </c>
      <c r="DG452" s="153">
        <v>58.95</v>
      </c>
      <c r="DH452" s="153" t="s">
        <v>7469</v>
      </c>
      <c r="DI452" s="153" t="s">
        <v>7469</v>
      </c>
      <c r="DJ452" s="153" t="s">
        <v>7469</v>
      </c>
      <c r="DK452" s="153" t="s">
        <v>7469</v>
      </c>
      <c r="DL452" s="153" t="s">
        <v>7469</v>
      </c>
      <c r="DM452" s="153" t="s">
        <v>7469</v>
      </c>
      <c r="DN452" s="153">
        <v>161.04599999999999</v>
      </c>
      <c r="DO452" s="153" t="s">
        <v>7469</v>
      </c>
      <c r="DP452" s="153" t="s">
        <v>7469</v>
      </c>
      <c r="DQ452" s="153" t="s">
        <v>7469</v>
      </c>
      <c r="DR452" s="153" t="s">
        <v>7469</v>
      </c>
      <c r="DS452" s="153" t="s">
        <v>7469</v>
      </c>
      <c r="DT452" s="153">
        <v>22.768000000000001</v>
      </c>
      <c r="DU452" s="153" t="s">
        <v>7469</v>
      </c>
      <c r="DV452" s="153" t="s">
        <v>7469</v>
      </c>
      <c r="DW452" s="153" t="s">
        <v>7469</v>
      </c>
      <c r="DX452" s="153" t="s">
        <v>7469</v>
      </c>
      <c r="DY452" s="153" t="s">
        <v>7469</v>
      </c>
      <c r="DZ452" s="153">
        <v>-1.353</v>
      </c>
      <c r="EA452" s="153">
        <v>50.125999999999998</v>
      </c>
      <c r="EB452" s="153" t="s">
        <v>7469</v>
      </c>
      <c r="EC452" s="153" t="s">
        <v>7469</v>
      </c>
      <c r="ED452" s="153" t="s">
        <v>7469</v>
      </c>
      <c r="EE452" s="153">
        <v>-57.35</v>
      </c>
      <c r="EF452" s="153" t="s">
        <v>7469</v>
      </c>
      <c r="EG452" s="153">
        <v>19.146000000000001</v>
      </c>
      <c r="EH452" s="153" t="s">
        <v>7469</v>
      </c>
      <c r="EI452" s="153">
        <v>2.8679999999999999</v>
      </c>
      <c r="EJ452" s="153" t="s">
        <v>7469</v>
      </c>
      <c r="EK452" s="153" t="s">
        <v>7469</v>
      </c>
      <c r="EL452" s="153" t="s">
        <v>7469</v>
      </c>
      <c r="EM452" s="153">
        <v>31.740000000000002</v>
      </c>
      <c r="EN452" s="153" t="s">
        <v>7469</v>
      </c>
    </row>
    <row r="453" spans="3:144">
      <c r="C453" s="120"/>
      <c r="D453" s="103"/>
      <c r="E453" s="120" t="s">
        <v>8149</v>
      </c>
      <c r="F453" s="126" t="s">
        <v>8171</v>
      </c>
      <c r="G453" s="151" t="s">
        <v>7699</v>
      </c>
      <c r="H453" s="152" t="s">
        <v>8150</v>
      </c>
      <c r="I453" s="153" t="s">
        <v>7469</v>
      </c>
      <c r="J453" s="153">
        <v>-6.07</v>
      </c>
      <c r="K453" s="153">
        <v>1011.938</v>
      </c>
      <c r="L453" s="153" t="s">
        <v>7469</v>
      </c>
      <c r="M453" s="153">
        <v>2.99</v>
      </c>
      <c r="N453" s="153">
        <v>1629.8</v>
      </c>
      <c r="O453" s="153">
        <v>3485.4</v>
      </c>
      <c r="P453" s="153" t="s">
        <v>7469</v>
      </c>
      <c r="Q453" s="153" t="s">
        <v>7469</v>
      </c>
      <c r="R453" s="153">
        <v>65.445000000000007</v>
      </c>
      <c r="S453" s="153" t="s">
        <v>7469</v>
      </c>
      <c r="T453" s="153">
        <v>1.69</v>
      </c>
      <c r="U453" s="153" t="s">
        <v>7469</v>
      </c>
      <c r="V453" s="153">
        <v>7.5819999999999999</v>
      </c>
      <c r="W453" s="153">
        <v>-6.766</v>
      </c>
      <c r="X453" s="153">
        <v>1363.45</v>
      </c>
      <c r="Y453" s="153" t="s">
        <v>7469</v>
      </c>
      <c r="Z453" s="153" t="s">
        <v>7469</v>
      </c>
      <c r="AA453" s="153">
        <v>81.856000000000009</v>
      </c>
      <c r="AB453" s="153">
        <v>11.413</v>
      </c>
      <c r="AC453" s="153" t="s">
        <v>7469</v>
      </c>
      <c r="AD453" s="153" t="s">
        <v>7469</v>
      </c>
      <c r="AE453" s="153" t="s">
        <v>7469</v>
      </c>
      <c r="AF453" s="153" t="s">
        <v>7469</v>
      </c>
      <c r="AG453" s="153" t="s">
        <v>7469</v>
      </c>
      <c r="AH453" s="153" t="s">
        <v>7469</v>
      </c>
      <c r="AI453" s="153" t="s">
        <v>7469</v>
      </c>
      <c r="AJ453" s="153">
        <v>67.415000000000006</v>
      </c>
      <c r="AK453" s="153" t="s">
        <v>7469</v>
      </c>
      <c r="AL453" s="153" t="s">
        <v>7469</v>
      </c>
      <c r="AM453" s="153">
        <v>2.4870000000000001</v>
      </c>
      <c r="AN453" s="153">
        <v>113.831</v>
      </c>
      <c r="AO453" s="153" t="s">
        <v>7469</v>
      </c>
      <c r="AP453" s="153" t="s">
        <v>7469</v>
      </c>
      <c r="AQ453" s="153" t="s">
        <v>7469</v>
      </c>
      <c r="AR453" s="153">
        <v>47.639000000000003</v>
      </c>
      <c r="AS453" s="153" t="s">
        <v>7469</v>
      </c>
      <c r="AT453" s="153" t="s">
        <v>7469</v>
      </c>
      <c r="AU453" s="153" t="s">
        <v>7469</v>
      </c>
      <c r="AV453" s="153">
        <v>212.49100000000001</v>
      </c>
      <c r="AW453" s="153" t="s">
        <v>7469</v>
      </c>
      <c r="AX453" s="153" t="s">
        <v>7469</v>
      </c>
      <c r="AY453" s="153" t="s">
        <v>7469</v>
      </c>
      <c r="AZ453" s="153" t="s">
        <v>7469</v>
      </c>
      <c r="BA453" s="153">
        <v>0.29899999999999999</v>
      </c>
      <c r="BB453" s="153">
        <v>120.267</v>
      </c>
      <c r="BC453" s="153" t="s">
        <v>7469</v>
      </c>
      <c r="BD453" s="153" t="s">
        <v>7469</v>
      </c>
      <c r="BE453" s="153" t="s">
        <v>7469</v>
      </c>
      <c r="BF453" s="153" t="s">
        <v>7469</v>
      </c>
      <c r="BG453" s="153">
        <v>-21.823</v>
      </c>
      <c r="BH453" s="153">
        <v>65.930000000000007</v>
      </c>
      <c r="BI453" s="153">
        <v>63.643000000000001</v>
      </c>
      <c r="BJ453" s="153" t="s">
        <v>7469</v>
      </c>
      <c r="BK453" s="153" t="s">
        <v>7469</v>
      </c>
      <c r="BL453" s="153" t="s">
        <v>7469</v>
      </c>
      <c r="BM453" s="153" t="s">
        <v>7469</v>
      </c>
      <c r="BN453" s="153">
        <v>-16.207000000000001</v>
      </c>
      <c r="BO453" s="153" t="s">
        <v>7469</v>
      </c>
      <c r="BP453" s="153">
        <v>9.5459999999999994</v>
      </c>
      <c r="BQ453" s="153" t="s">
        <v>7469</v>
      </c>
      <c r="BR453" s="153" t="s">
        <v>7469</v>
      </c>
      <c r="BS453" s="153">
        <v>102.527</v>
      </c>
      <c r="BT453" s="153">
        <v>9.6110000000000007</v>
      </c>
      <c r="BU453" s="153" t="s">
        <v>7469</v>
      </c>
      <c r="BV453" s="153" t="s">
        <v>7469</v>
      </c>
      <c r="BW453" s="153" t="s">
        <v>7469</v>
      </c>
      <c r="BX453" s="153">
        <v>22.464000000000002</v>
      </c>
      <c r="BY453" s="153" t="s">
        <v>7469</v>
      </c>
      <c r="BZ453" s="153" t="s">
        <v>7469</v>
      </c>
      <c r="CA453" s="153">
        <v>713.20799999999997</v>
      </c>
      <c r="CB453" s="153" t="s">
        <v>7469</v>
      </c>
      <c r="CC453" s="153" t="s">
        <v>7469</v>
      </c>
      <c r="CD453" s="153" t="s">
        <v>7469</v>
      </c>
      <c r="CE453" s="153" t="s">
        <v>7469</v>
      </c>
      <c r="CF453" s="153">
        <v>-3.6459999999999999</v>
      </c>
      <c r="CG453" s="153" t="s">
        <v>7469</v>
      </c>
      <c r="CH453" s="153" t="s">
        <v>7469</v>
      </c>
      <c r="CI453" s="153">
        <v>98.509</v>
      </c>
      <c r="CJ453" s="153">
        <v>10.398</v>
      </c>
      <c r="CK453" s="153" t="s">
        <v>7469</v>
      </c>
      <c r="CL453" s="153">
        <v>1.952</v>
      </c>
      <c r="CM453" s="153" t="s">
        <v>7469</v>
      </c>
      <c r="CN453" s="153" t="s">
        <v>7469</v>
      </c>
      <c r="CO453" s="153" t="s">
        <v>7469</v>
      </c>
      <c r="CP453" s="153" t="s">
        <v>7469</v>
      </c>
      <c r="CQ453" s="153" t="s">
        <v>7469</v>
      </c>
      <c r="CR453" s="153" t="s">
        <v>7469</v>
      </c>
      <c r="CS453" s="153">
        <v>-2.54</v>
      </c>
      <c r="CT453" s="153">
        <v>0.28899999999999998</v>
      </c>
      <c r="CU453" s="153" t="s">
        <v>7469</v>
      </c>
      <c r="CV453" s="153" t="s">
        <v>7469</v>
      </c>
      <c r="CW453" s="153" t="s">
        <v>7469</v>
      </c>
      <c r="CX453" s="153" t="s">
        <v>7469</v>
      </c>
      <c r="CY453" s="153" t="s">
        <v>7469</v>
      </c>
      <c r="CZ453" s="153" t="s">
        <v>7469</v>
      </c>
      <c r="DA453" s="153" t="s">
        <v>7469</v>
      </c>
      <c r="DB453" s="153" t="s">
        <v>7469</v>
      </c>
      <c r="DC453" s="153">
        <v>49.969000000000001</v>
      </c>
      <c r="DD453" s="153" t="s">
        <v>7469</v>
      </c>
      <c r="DE453" s="153" t="s">
        <v>7469</v>
      </c>
      <c r="DF453" s="153" t="s">
        <v>7469</v>
      </c>
      <c r="DG453" s="153">
        <v>74.820000000000007</v>
      </c>
      <c r="DH453" s="153" t="s">
        <v>7469</v>
      </c>
      <c r="DI453" s="153" t="s">
        <v>7469</v>
      </c>
      <c r="DJ453" s="153" t="s">
        <v>7469</v>
      </c>
      <c r="DK453" s="153" t="s">
        <v>7469</v>
      </c>
      <c r="DL453" s="153" t="s">
        <v>7469</v>
      </c>
      <c r="DM453" s="153" t="s">
        <v>7469</v>
      </c>
      <c r="DN453" s="153">
        <v>172.97</v>
      </c>
      <c r="DO453" s="153" t="s">
        <v>7469</v>
      </c>
      <c r="DP453" s="153" t="s">
        <v>7469</v>
      </c>
      <c r="DQ453" s="153" t="s">
        <v>7469</v>
      </c>
      <c r="DR453" s="153" t="s">
        <v>7469</v>
      </c>
      <c r="DS453" s="153" t="s">
        <v>7469</v>
      </c>
      <c r="DT453" s="153">
        <v>42.265000000000001</v>
      </c>
      <c r="DU453" s="153" t="s">
        <v>7469</v>
      </c>
      <c r="DV453" s="153" t="s">
        <v>7469</v>
      </c>
      <c r="DW453" s="153" t="s">
        <v>7469</v>
      </c>
      <c r="DX453" s="153" t="s">
        <v>7469</v>
      </c>
      <c r="DY453" s="153" t="s">
        <v>7469</v>
      </c>
      <c r="DZ453" s="153">
        <v>0.48299999999999998</v>
      </c>
      <c r="EA453" s="153">
        <v>65.344000000000008</v>
      </c>
      <c r="EB453" s="153" t="s">
        <v>7469</v>
      </c>
      <c r="EC453" s="153" t="s">
        <v>7469</v>
      </c>
      <c r="ED453" s="153" t="s">
        <v>7469</v>
      </c>
      <c r="EE453" s="153">
        <v>-36</v>
      </c>
      <c r="EF453" s="153" t="s">
        <v>7469</v>
      </c>
      <c r="EG453" s="153">
        <v>29.323</v>
      </c>
      <c r="EH453" s="153" t="s">
        <v>7469</v>
      </c>
      <c r="EI453" s="153" t="s">
        <v>7469</v>
      </c>
      <c r="EJ453" s="153" t="s">
        <v>7469</v>
      </c>
      <c r="EK453" s="153" t="s">
        <v>7469</v>
      </c>
      <c r="EL453" s="153" t="s">
        <v>7469</v>
      </c>
      <c r="EM453" s="153">
        <v>43.149000000000001</v>
      </c>
      <c r="EN453" s="153" t="s">
        <v>7469</v>
      </c>
    </row>
    <row r="454" spans="3:144">
      <c r="C454" s="120"/>
      <c r="D454" s="129" t="s">
        <v>8172</v>
      </c>
      <c r="E454" s="120"/>
      <c r="F454" s="126"/>
      <c r="G454" s="151"/>
      <c r="H454" s="152"/>
      <c r="I454" s="153"/>
      <c r="J454" s="153"/>
      <c r="K454" s="153"/>
      <c r="L454" s="153"/>
      <c r="M454" s="153"/>
      <c r="N454" s="153"/>
      <c r="O454" s="153"/>
      <c r="P454" s="153"/>
      <c r="Q454" s="153"/>
      <c r="R454" s="153"/>
      <c r="S454" s="153"/>
      <c r="T454" s="153"/>
      <c r="U454" s="153"/>
      <c r="V454" s="153"/>
      <c r="W454" s="153"/>
      <c r="X454" s="153"/>
      <c r="Y454" s="153"/>
      <c r="Z454" s="153"/>
      <c r="AA454" s="153"/>
      <c r="AB454" s="153"/>
      <c r="AC454" s="153"/>
      <c r="AD454" s="153"/>
      <c r="AE454" s="153"/>
      <c r="AF454" s="153"/>
      <c r="AG454" s="153"/>
      <c r="AH454" s="153"/>
      <c r="AI454" s="153"/>
      <c r="AJ454" s="153"/>
      <c r="AK454" s="153"/>
      <c r="AL454" s="153"/>
      <c r="AM454" s="153"/>
      <c r="AN454" s="153"/>
      <c r="AO454" s="153"/>
      <c r="AP454" s="153"/>
      <c r="AQ454" s="153"/>
      <c r="AR454" s="153"/>
      <c r="AS454" s="153"/>
      <c r="AT454" s="153"/>
      <c r="AU454" s="153"/>
      <c r="AV454" s="153"/>
      <c r="AW454" s="153"/>
      <c r="AX454" s="153"/>
      <c r="AY454" s="153"/>
      <c r="AZ454" s="153"/>
      <c r="BA454" s="153"/>
      <c r="BB454" s="153"/>
      <c r="BC454" s="153"/>
      <c r="BD454" s="153"/>
      <c r="BE454" s="153"/>
      <c r="BF454" s="153"/>
      <c r="BG454" s="153"/>
      <c r="BH454" s="153"/>
      <c r="BI454" s="153"/>
      <c r="BJ454" s="153"/>
      <c r="BK454" s="153"/>
      <c r="BL454" s="153"/>
      <c r="BM454" s="153"/>
      <c r="BN454" s="153"/>
      <c r="BO454" s="153"/>
      <c r="BP454" s="153"/>
      <c r="BQ454" s="153"/>
      <c r="BR454" s="153"/>
      <c r="BS454" s="153"/>
      <c r="BT454" s="153"/>
      <c r="BU454" s="153"/>
      <c r="BV454" s="153"/>
      <c r="BW454" s="153"/>
      <c r="BX454" s="153"/>
      <c r="BY454" s="153"/>
      <c r="BZ454" s="153"/>
      <c r="CA454" s="153"/>
      <c r="CB454" s="153"/>
      <c r="CC454" s="153"/>
      <c r="CD454" s="153"/>
      <c r="CE454" s="153"/>
      <c r="CF454" s="153"/>
      <c r="CG454" s="153"/>
      <c r="CH454" s="153"/>
      <c r="CI454" s="153"/>
      <c r="CJ454" s="153"/>
      <c r="CK454" s="153"/>
      <c r="CL454" s="153"/>
      <c r="CM454" s="153"/>
      <c r="CN454" s="153"/>
      <c r="CO454" s="153"/>
      <c r="CP454" s="153"/>
      <c r="CQ454" s="153"/>
      <c r="CR454" s="153"/>
      <c r="CS454" s="153"/>
      <c r="CT454" s="153"/>
      <c r="CU454" s="153"/>
      <c r="CV454" s="153"/>
      <c r="CW454" s="153"/>
      <c r="CX454" s="153"/>
      <c r="CY454" s="153"/>
      <c r="CZ454" s="153"/>
      <c r="DA454" s="153"/>
      <c r="DB454" s="153"/>
      <c r="DC454" s="153"/>
      <c r="DD454" s="153"/>
      <c r="DE454" s="153"/>
      <c r="DF454" s="153"/>
      <c r="DG454" s="153"/>
      <c r="DH454" s="153"/>
      <c r="DI454" s="153"/>
      <c r="DJ454" s="153"/>
      <c r="DK454" s="153"/>
      <c r="DL454" s="153"/>
      <c r="DM454" s="153"/>
      <c r="DN454" s="153"/>
      <c r="DO454" s="153"/>
      <c r="DP454" s="153"/>
      <c r="DQ454" s="153"/>
      <c r="DR454" s="153"/>
      <c r="DS454" s="153"/>
      <c r="DT454" s="153"/>
      <c r="DU454" s="153"/>
      <c r="DV454" s="153"/>
      <c r="DW454" s="153"/>
      <c r="DX454" s="153"/>
      <c r="DY454" s="153"/>
      <c r="DZ454" s="153"/>
      <c r="EA454" s="153"/>
      <c r="EB454" s="153"/>
      <c r="EC454" s="153"/>
      <c r="ED454" s="153"/>
      <c r="EE454" s="153"/>
      <c r="EF454" s="153"/>
      <c r="EG454" s="153"/>
      <c r="EH454" s="153"/>
      <c r="EI454" s="153"/>
      <c r="EJ454" s="153"/>
      <c r="EK454" s="153"/>
      <c r="EL454" s="153"/>
      <c r="EM454" s="153"/>
      <c r="EN454" s="153"/>
    </row>
    <row r="455" spans="3:144">
      <c r="C455" s="120"/>
      <c r="D455" s="103"/>
      <c r="E455" s="120" t="s">
        <v>8088</v>
      </c>
      <c r="F455" s="126" t="s">
        <v>8173</v>
      </c>
      <c r="G455" s="151" t="s">
        <v>8090</v>
      </c>
      <c r="H455" s="152" t="s">
        <v>8091</v>
      </c>
      <c r="I455" s="153">
        <v>256.4905</v>
      </c>
      <c r="J455" s="153">
        <v>-10.414999999999999</v>
      </c>
      <c r="K455" s="153">
        <v>821.3</v>
      </c>
      <c r="L455" s="153">
        <v>-19.414000000000001</v>
      </c>
      <c r="M455" s="153">
        <v>3.4180000000000001</v>
      </c>
      <c r="N455" s="153">
        <v>1138</v>
      </c>
      <c r="O455" s="153">
        <v>659</v>
      </c>
      <c r="P455" s="153">
        <v>2.2869999999999999</v>
      </c>
      <c r="Q455" s="153">
        <v>-6.8689</v>
      </c>
      <c r="R455" s="153">
        <v>405</v>
      </c>
      <c r="S455" s="153">
        <v>-5.5255000000000001</v>
      </c>
      <c r="T455" s="153">
        <v>0.98029999999999995</v>
      </c>
      <c r="U455" s="153">
        <v>-5.2229999999999999</v>
      </c>
      <c r="V455" s="153">
        <v>-1.64</v>
      </c>
      <c r="W455" s="153">
        <v>0.99690000000000001</v>
      </c>
      <c r="X455" s="153">
        <v>332.2</v>
      </c>
      <c r="Y455" s="153">
        <v>-0.3352</v>
      </c>
      <c r="Z455" s="153">
        <v>2.9803000000000002</v>
      </c>
      <c r="AA455" s="153">
        <v>25.427700000000002</v>
      </c>
      <c r="AB455" s="153">
        <v>4.7527999999999997</v>
      </c>
      <c r="AC455" s="153">
        <v>-3.2814999999999999</v>
      </c>
      <c r="AD455" s="153">
        <v>-32.0777</v>
      </c>
      <c r="AE455" s="153">
        <v>0.12620000000000001</v>
      </c>
      <c r="AF455" s="153">
        <v>11.570399999999999</v>
      </c>
      <c r="AG455" s="153">
        <v>4.2751000000000001</v>
      </c>
      <c r="AH455" s="153">
        <v>0.37359999999999999</v>
      </c>
      <c r="AI455" s="153">
        <v>14.385300000000001</v>
      </c>
      <c r="AJ455" s="153">
        <v>-55.545000000000002</v>
      </c>
      <c r="AK455" s="153">
        <v>1.6256999999999999</v>
      </c>
      <c r="AL455" s="153">
        <v>2.323</v>
      </c>
      <c r="AM455" s="153">
        <v>-3.8835000000000002</v>
      </c>
      <c r="AN455" s="153">
        <v>73.415700000000001</v>
      </c>
      <c r="AO455" s="153">
        <v>2.3506</v>
      </c>
      <c r="AP455" s="153">
        <v>12.875299999999999</v>
      </c>
      <c r="AQ455" s="153">
        <v>-15.0913</v>
      </c>
      <c r="AR455" s="153">
        <v>47.072000000000003</v>
      </c>
      <c r="AS455" s="153">
        <v>7.9114000000000004</v>
      </c>
      <c r="AT455" s="153">
        <v>0.78639999999999999</v>
      </c>
      <c r="AU455" s="153">
        <v>2.3443999999999998</v>
      </c>
      <c r="AV455" s="153">
        <v>86.078299999999999</v>
      </c>
      <c r="AW455" s="153" t="s">
        <v>7469</v>
      </c>
      <c r="AX455" s="153">
        <v>-5.7704000000000004</v>
      </c>
      <c r="AY455" s="153" t="s">
        <v>7469</v>
      </c>
      <c r="AZ455" s="153">
        <v>13.0021</v>
      </c>
      <c r="BA455" s="153">
        <v>-3.3858999999999999</v>
      </c>
      <c r="BB455" s="153">
        <v>-0.51800000000000002</v>
      </c>
      <c r="BC455" s="153">
        <v>-0.92</v>
      </c>
      <c r="BD455" s="153">
        <v>-11.753</v>
      </c>
      <c r="BE455" s="153">
        <v>-1.4192</v>
      </c>
      <c r="BF455" s="153">
        <v>0.52370000000000005</v>
      </c>
      <c r="BG455" s="153" t="s">
        <v>7469</v>
      </c>
      <c r="BH455" s="153">
        <v>-42.494</v>
      </c>
      <c r="BI455" s="153">
        <v>-9.2460000000000004</v>
      </c>
      <c r="BJ455" s="153">
        <v>2.0085999999999999</v>
      </c>
      <c r="BK455" s="153">
        <v>-2.8574999999999999</v>
      </c>
      <c r="BL455" s="153">
        <v>6.4200999999999997</v>
      </c>
      <c r="BM455" s="153">
        <v>1.8495999999999999</v>
      </c>
      <c r="BN455" s="153">
        <v>-10.417</v>
      </c>
      <c r="BO455" s="153">
        <v>-1.6041000000000001</v>
      </c>
      <c r="BP455" s="153">
        <v>-2.3999000000000001</v>
      </c>
      <c r="BQ455" s="153">
        <v>-0.25180000000000002</v>
      </c>
      <c r="BR455" s="153">
        <v>-3.0276999999999998</v>
      </c>
      <c r="BS455" s="153">
        <v>-73.521000000000001</v>
      </c>
      <c r="BT455" s="153">
        <v>-14.114100000000001</v>
      </c>
      <c r="BU455" s="153">
        <v>6.8781999999999996</v>
      </c>
      <c r="BV455" s="153">
        <v>-3.9693000000000001</v>
      </c>
      <c r="BW455" s="153" t="s">
        <v>7469</v>
      </c>
      <c r="BX455" s="153">
        <v>9.3119999999999994</v>
      </c>
      <c r="BY455" s="153">
        <v>-1.02</v>
      </c>
      <c r="BZ455" s="153" t="s">
        <v>7469</v>
      </c>
      <c r="CA455" s="153">
        <v>-135.49</v>
      </c>
      <c r="CB455" s="153">
        <v>2.4045000000000001</v>
      </c>
      <c r="CC455" s="153" t="s">
        <v>7469</v>
      </c>
      <c r="CD455" s="153">
        <v>0.91459999999999997</v>
      </c>
      <c r="CE455" s="153">
        <v>-4.9292999999999996</v>
      </c>
      <c r="CF455" s="153">
        <v>-0.65910000000000002</v>
      </c>
      <c r="CG455" s="153">
        <v>-1.6637</v>
      </c>
      <c r="CH455" s="153">
        <v>0.15190000000000001</v>
      </c>
      <c r="CI455" s="153">
        <v>-131.8904</v>
      </c>
      <c r="CJ455" s="153" t="s">
        <v>7469</v>
      </c>
      <c r="CK455" s="153" t="s">
        <v>7469</v>
      </c>
      <c r="CL455" s="153" t="s">
        <v>7469</v>
      </c>
      <c r="CM455" s="153" t="s">
        <v>7469</v>
      </c>
      <c r="CN455" s="153" t="s">
        <v>7469</v>
      </c>
      <c r="CO455" s="153">
        <v>7.1376999999999997</v>
      </c>
      <c r="CP455" s="153">
        <v>13.134399999999999</v>
      </c>
      <c r="CQ455" s="153">
        <v>-4.1196999999999999</v>
      </c>
      <c r="CR455" s="153" t="s">
        <v>7469</v>
      </c>
      <c r="CS455" s="153">
        <v>3.8460000000000001</v>
      </c>
      <c r="CT455" s="153">
        <v>-2.3565999999999998</v>
      </c>
      <c r="CU455" s="153">
        <v>-0.77929999999999999</v>
      </c>
      <c r="CV455" s="153" t="s">
        <v>7469</v>
      </c>
      <c r="CW455" s="153" t="s">
        <v>7469</v>
      </c>
      <c r="CX455" s="153" t="s">
        <v>7469</v>
      </c>
      <c r="CY455" s="153">
        <v>20.770800000000001</v>
      </c>
      <c r="CZ455" s="153">
        <v>2.7528999999999999</v>
      </c>
      <c r="DA455" s="153">
        <v>1.0294000000000001</v>
      </c>
      <c r="DB455" s="153" t="s">
        <v>7469</v>
      </c>
      <c r="DC455" s="153">
        <v>11.815200000000001</v>
      </c>
      <c r="DD455" s="153">
        <v>0.25559999999999999</v>
      </c>
      <c r="DE455" s="153">
        <v>-10.0276</v>
      </c>
      <c r="DF455" s="153" t="s">
        <v>7469</v>
      </c>
      <c r="DG455" s="153">
        <v>18.4831</v>
      </c>
      <c r="DH455" s="153">
        <v>-11.85</v>
      </c>
      <c r="DI455" s="153">
        <v>1.2776000000000001</v>
      </c>
      <c r="DJ455" s="153" t="s">
        <v>7469</v>
      </c>
      <c r="DK455" s="153">
        <v>5.5300000000000002E-2</v>
      </c>
      <c r="DL455" s="153">
        <v>-3.8153999999999999</v>
      </c>
      <c r="DM455" s="153">
        <v>3.2856000000000001</v>
      </c>
      <c r="DN455" s="153">
        <v>534.79269999999997</v>
      </c>
      <c r="DO455" s="153">
        <v>60.2057</v>
      </c>
      <c r="DP455" s="153">
        <v>-10.7576</v>
      </c>
      <c r="DQ455" s="153">
        <v>4.0888999999999998</v>
      </c>
      <c r="DR455" s="153" t="s">
        <v>7469</v>
      </c>
      <c r="DS455" s="153" t="s">
        <v>7469</v>
      </c>
      <c r="DT455" s="153">
        <v>11.6305</v>
      </c>
      <c r="DU455" s="153">
        <v>32.445799999999998</v>
      </c>
      <c r="DV455" s="153">
        <v>-0.23760000000000001</v>
      </c>
      <c r="DW455" s="153" t="s">
        <v>7469</v>
      </c>
      <c r="DX455" s="153">
        <v>3.3854000000000002</v>
      </c>
      <c r="DY455" s="153">
        <v>-10.1898</v>
      </c>
      <c r="DZ455" s="153">
        <v>-14.163</v>
      </c>
      <c r="EA455" s="153">
        <v>30.410799999999998</v>
      </c>
      <c r="EB455" s="153">
        <v>2.8368000000000002</v>
      </c>
      <c r="EC455" s="153">
        <v>20.510400000000001</v>
      </c>
      <c r="ED455" s="153">
        <v>-0.40310000000000001</v>
      </c>
      <c r="EE455" s="153" t="s">
        <v>7469</v>
      </c>
      <c r="EF455" s="153">
        <v>2.8540999999999999</v>
      </c>
      <c r="EG455" s="153">
        <v>10.8628</v>
      </c>
      <c r="EH455" s="153">
        <v>-3.7400000000000003E-2</v>
      </c>
      <c r="EI455" s="153">
        <v>1.3399000000000001</v>
      </c>
      <c r="EJ455" s="153" t="s">
        <v>7469</v>
      </c>
      <c r="EK455" s="153">
        <v>-4.0327999999999999</v>
      </c>
      <c r="EL455" s="153">
        <v>0.53910000000000002</v>
      </c>
      <c r="EM455" s="153">
        <v>16.024000000000001</v>
      </c>
      <c r="EN455" s="153">
        <v>5.1002999999999998</v>
      </c>
    </row>
    <row r="456" spans="3:144">
      <c r="C456" s="120"/>
      <c r="D456" s="103"/>
      <c r="E456" s="120" t="s">
        <v>8092</v>
      </c>
      <c r="F456" s="126" t="s">
        <v>8173</v>
      </c>
      <c r="G456" s="151" t="s">
        <v>8090</v>
      </c>
      <c r="H456" s="152" t="s">
        <v>8091</v>
      </c>
      <c r="I456" s="153">
        <v>256.3732</v>
      </c>
      <c r="J456" s="153">
        <v>-8.6590000000000007</v>
      </c>
      <c r="K456" s="153">
        <v>825.7</v>
      </c>
      <c r="L456" s="153">
        <v>-18.018000000000001</v>
      </c>
      <c r="M456" s="153">
        <v>27.254000000000001</v>
      </c>
      <c r="N456" s="153">
        <v>31</v>
      </c>
      <c r="O456" s="153">
        <v>1650</v>
      </c>
      <c r="P456" s="153">
        <v>4.4649999999999999</v>
      </c>
      <c r="Q456" s="153">
        <v>-14.588699999999999</v>
      </c>
      <c r="R456" s="153">
        <v>93</v>
      </c>
      <c r="S456" s="153">
        <v>-4.5514999999999999</v>
      </c>
      <c r="T456" s="153">
        <v>-1.4156</v>
      </c>
      <c r="U456" s="153">
        <v>-6.5609999999999999</v>
      </c>
      <c r="V456" s="153">
        <v>-6.4009999999999998</v>
      </c>
      <c r="W456" s="153">
        <v>3.7671000000000001</v>
      </c>
      <c r="X456" s="153">
        <v>331.7</v>
      </c>
      <c r="Y456" s="153">
        <v>-0.41770000000000002</v>
      </c>
      <c r="Z456" s="153">
        <v>6.0548000000000002</v>
      </c>
      <c r="AA456" s="153">
        <v>32.796300000000002</v>
      </c>
      <c r="AB456" s="153">
        <v>8.5573999999999995</v>
      </c>
      <c r="AC456" s="153">
        <v>-3.528</v>
      </c>
      <c r="AD456" s="153">
        <v>-8.5768000000000004</v>
      </c>
      <c r="AE456" s="153">
        <v>0.20880000000000001</v>
      </c>
      <c r="AF456" s="153">
        <v>17.691099999999999</v>
      </c>
      <c r="AG456" s="153">
        <v>5.6936</v>
      </c>
      <c r="AH456" s="153">
        <v>9.1899999999999996E-2</v>
      </c>
      <c r="AI456" s="153">
        <v>7.6182999999999996</v>
      </c>
      <c r="AJ456" s="153">
        <v>-53.844999999999999</v>
      </c>
      <c r="AK456" s="153">
        <v>2.2227999999999999</v>
      </c>
      <c r="AL456" s="153">
        <v>0.39710000000000001</v>
      </c>
      <c r="AM456" s="153">
        <v>-7.6628999999999996</v>
      </c>
      <c r="AN456" s="153">
        <v>58.054900000000004</v>
      </c>
      <c r="AO456" s="153">
        <v>1.4083000000000001</v>
      </c>
      <c r="AP456" s="153">
        <v>13.136900000000001</v>
      </c>
      <c r="AQ456" s="153">
        <v>-0.60740000000000005</v>
      </c>
      <c r="AR456" s="153">
        <v>63.064</v>
      </c>
      <c r="AS456" s="153">
        <v>1.7644</v>
      </c>
      <c r="AT456" s="153">
        <v>-3.9144000000000001</v>
      </c>
      <c r="AU456" s="153">
        <v>4.4173</v>
      </c>
      <c r="AV456" s="153">
        <v>99.655299999999997</v>
      </c>
      <c r="AW456" s="153" t="s">
        <v>7469</v>
      </c>
      <c r="AX456" s="153" t="s">
        <v>7469</v>
      </c>
      <c r="AY456" s="153" t="s">
        <v>7469</v>
      </c>
      <c r="AZ456" s="153">
        <v>3.2410000000000001</v>
      </c>
      <c r="BA456" s="153">
        <v>-5.8563000000000001</v>
      </c>
      <c r="BB456" s="153">
        <v>2.02</v>
      </c>
      <c r="BC456" s="153">
        <v>-1.0189999999999999</v>
      </c>
      <c r="BD456" s="153">
        <v>-12.997999999999999</v>
      </c>
      <c r="BE456" s="153">
        <v>-0.76639999999999997</v>
      </c>
      <c r="BF456" s="153">
        <v>0.17829999999999999</v>
      </c>
      <c r="BG456" s="153" t="s">
        <v>7469</v>
      </c>
      <c r="BH456" s="153">
        <v>-34.692</v>
      </c>
      <c r="BI456" s="153">
        <v>-124.32299999999999</v>
      </c>
      <c r="BJ456" s="153">
        <v>1.8329</v>
      </c>
      <c r="BK456" s="153">
        <v>-2.6829999999999998</v>
      </c>
      <c r="BL456" s="153">
        <v>18.084900000000001</v>
      </c>
      <c r="BM456" s="153">
        <v>2.3222</v>
      </c>
      <c r="BN456" s="153">
        <v>-39.100999999999999</v>
      </c>
      <c r="BO456" s="153">
        <v>-1.4252</v>
      </c>
      <c r="BP456" s="153">
        <v>-3.1274999999999999</v>
      </c>
      <c r="BQ456" s="153">
        <v>1.4107000000000001</v>
      </c>
      <c r="BR456" s="153">
        <v>-3.6124000000000001</v>
      </c>
      <c r="BS456" s="153">
        <v>-99.013000000000005</v>
      </c>
      <c r="BT456" s="153">
        <v>-10.299799999999999</v>
      </c>
      <c r="BU456" s="153">
        <v>8.8264999999999993</v>
      </c>
      <c r="BV456" s="153">
        <v>-4.4134000000000002</v>
      </c>
      <c r="BW456" s="153" t="s">
        <v>7469</v>
      </c>
      <c r="BX456" s="153">
        <v>10.6814</v>
      </c>
      <c r="BY456" s="153">
        <v>-3.3525</v>
      </c>
      <c r="BZ456" s="153">
        <v>-230.47399999999999</v>
      </c>
      <c r="CA456" s="153">
        <v>-140.077</v>
      </c>
      <c r="CB456" s="153">
        <v>2.6669999999999998</v>
      </c>
      <c r="CC456" s="153">
        <v>-0.1159</v>
      </c>
      <c r="CD456" s="153">
        <v>1.5394000000000001</v>
      </c>
      <c r="CE456" s="153">
        <v>-3.5327999999999999</v>
      </c>
      <c r="CF456" s="153">
        <v>5.0701999999999998</v>
      </c>
      <c r="CG456" s="153">
        <v>-2.8119000000000001</v>
      </c>
      <c r="CH456" s="153">
        <v>0.48039999999999999</v>
      </c>
      <c r="CI456" s="153">
        <v>-71.662700000000001</v>
      </c>
      <c r="CJ456" s="153" t="s">
        <v>7469</v>
      </c>
      <c r="CK456" s="153" t="s">
        <v>7469</v>
      </c>
      <c r="CL456" s="153" t="s">
        <v>7469</v>
      </c>
      <c r="CM456" s="153">
        <v>2.9443999999999999</v>
      </c>
      <c r="CN456" s="153" t="s">
        <v>7469</v>
      </c>
      <c r="CO456" s="153">
        <v>6.1292</v>
      </c>
      <c r="CP456" s="153">
        <v>15.3802</v>
      </c>
      <c r="CQ456" s="153">
        <v>-9.6610999999999994</v>
      </c>
      <c r="CR456" s="153" t="s">
        <v>7469</v>
      </c>
      <c r="CS456" s="153">
        <v>7.8639999999999999</v>
      </c>
      <c r="CT456" s="153">
        <v>6.2799999999999995E-2</v>
      </c>
      <c r="CU456" s="153">
        <v>-1.0964</v>
      </c>
      <c r="CV456" s="153" t="s">
        <v>7469</v>
      </c>
      <c r="CW456" s="153" t="s">
        <v>7469</v>
      </c>
      <c r="CX456" s="153" t="s">
        <v>7469</v>
      </c>
      <c r="CY456" s="153">
        <v>16.431699999999999</v>
      </c>
      <c r="CZ456" s="153">
        <v>3.5901000000000001</v>
      </c>
      <c r="DA456" s="153">
        <v>1.0940000000000001</v>
      </c>
      <c r="DB456" s="153" t="s">
        <v>7469</v>
      </c>
      <c r="DC456" s="153">
        <v>13.0814</v>
      </c>
      <c r="DD456" s="153">
        <v>28.9162</v>
      </c>
      <c r="DE456" s="153">
        <v>-10.500400000000001</v>
      </c>
      <c r="DF456" s="153" t="s">
        <v>7469</v>
      </c>
      <c r="DG456" s="153">
        <v>20.457599999999999</v>
      </c>
      <c r="DH456" s="153">
        <v>-4.6449999999999996</v>
      </c>
      <c r="DI456" s="153">
        <v>-0.4723</v>
      </c>
      <c r="DJ456" s="153" t="s">
        <v>7469</v>
      </c>
      <c r="DK456" s="153">
        <v>0.3508</v>
      </c>
      <c r="DL456" s="153">
        <v>-14.2851</v>
      </c>
      <c r="DM456" s="153">
        <v>0.82</v>
      </c>
      <c r="DN456" s="153">
        <v>865.90319999999997</v>
      </c>
      <c r="DO456" s="153">
        <v>-135.59780000000001</v>
      </c>
      <c r="DP456" s="153">
        <v>-31.199200000000001</v>
      </c>
      <c r="DQ456" s="153">
        <v>0.1018</v>
      </c>
      <c r="DR456" s="153" t="s">
        <v>7469</v>
      </c>
      <c r="DS456" s="153">
        <v>0.69889999999999997</v>
      </c>
      <c r="DT456" s="153">
        <v>13.352499999999999</v>
      </c>
      <c r="DU456" s="153">
        <v>-14.6594</v>
      </c>
      <c r="DV456" s="153">
        <v>-0.65669999999999995</v>
      </c>
      <c r="DW456" s="153" t="s">
        <v>7469</v>
      </c>
      <c r="DX456" s="153">
        <v>1.7949999999999999</v>
      </c>
      <c r="DY456" s="153">
        <v>-21.170999999999999</v>
      </c>
      <c r="DZ456" s="153">
        <v>-19.908300000000001</v>
      </c>
      <c r="EA456" s="153">
        <v>36.5548</v>
      </c>
      <c r="EB456" s="153">
        <v>2.492</v>
      </c>
      <c r="EC456" s="153">
        <v>17.885999999999999</v>
      </c>
      <c r="ED456" s="153">
        <v>3.1349</v>
      </c>
      <c r="EE456" s="153">
        <v>-0.1026</v>
      </c>
      <c r="EF456" s="153">
        <v>2.1690999999999998</v>
      </c>
      <c r="EG456" s="153">
        <v>10.146100000000001</v>
      </c>
      <c r="EH456" s="153">
        <v>-0.7</v>
      </c>
      <c r="EI456" s="153">
        <v>2.2688999999999999</v>
      </c>
      <c r="EJ456" s="153" t="s">
        <v>7469</v>
      </c>
      <c r="EK456" s="153">
        <v>-4.5315000000000003</v>
      </c>
      <c r="EL456" s="153">
        <v>-0.41389999999999999</v>
      </c>
      <c r="EM456" s="153">
        <v>23.5914</v>
      </c>
      <c r="EN456" s="153">
        <v>2.4820000000000002</v>
      </c>
    </row>
    <row r="457" spans="3:144">
      <c r="C457" s="120"/>
      <c r="D457" s="103"/>
      <c r="E457" s="120" t="s">
        <v>8093</v>
      </c>
      <c r="F457" s="126" t="s">
        <v>8173</v>
      </c>
      <c r="G457" s="151" t="s">
        <v>8090</v>
      </c>
      <c r="H457" s="152" t="s">
        <v>8091</v>
      </c>
      <c r="I457" s="153">
        <v>252.0926</v>
      </c>
      <c r="J457" s="153">
        <v>-9.3480000000000008</v>
      </c>
      <c r="K457" s="153">
        <v>846.6</v>
      </c>
      <c r="L457" s="153">
        <v>-17.263000000000002</v>
      </c>
      <c r="M457" s="153">
        <v>-10.407</v>
      </c>
      <c r="N457" s="153">
        <v>3887</v>
      </c>
      <c r="O457" s="153">
        <v>6412</v>
      </c>
      <c r="P457" s="153">
        <v>-6.5179999999999998</v>
      </c>
      <c r="Q457" s="153">
        <v>-9.6739999999999995</v>
      </c>
      <c r="R457" s="153">
        <v>-152</v>
      </c>
      <c r="S457" s="153">
        <v>-2.1795</v>
      </c>
      <c r="T457" s="153">
        <v>-3.2357</v>
      </c>
      <c r="U457" s="153">
        <v>-3.7839999999999998</v>
      </c>
      <c r="V457" s="153">
        <v>1.6870000000000001</v>
      </c>
      <c r="W457" s="153">
        <v>14.700900000000001</v>
      </c>
      <c r="X457" s="153">
        <v>488.5</v>
      </c>
      <c r="Y457" s="153">
        <v>-1.2743</v>
      </c>
      <c r="Z457" s="153">
        <v>13.895799999999999</v>
      </c>
      <c r="AA457" s="153">
        <v>43.688000000000002</v>
      </c>
      <c r="AB457" s="153">
        <v>2.4901</v>
      </c>
      <c r="AC457" s="153">
        <v>-10.042999999999999</v>
      </c>
      <c r="AD457" s="153">
        <v>-5.0651999999999999</v>
      </c>
      <c r="AE457" s="153">
        <v>-0.63090000000000002</v>
      </c>
      <c r="AF457" s="153">
        <v>14.6333</v>
      </c>
      <c r="AG457" s="153">
        <v>7.4291</v>
      </c>
      <c r="AH457" s="153" t="s">
        <v>7469</v>
      </c>
      <c r="AI457" s="153">
        <v>7.7675000000000001</v>
      </c>
      <c r="AJ457" s="153">
        <v>-98.849000000000004</v>
      </c>
      <c r="AK457" s="153">
        <v>1.6067</v>
      </c>
      <c r="AL457" s="153">
        <v>1.5377000000000001</v>
      </c>
      <c r="AM457" s="153">
        <v>-8.3562999999999992</v>
      </c>
      <c r="AN457" s="153">
        <v>58.048900000000003</v>
      </c>
      <c r="AO457" s="153">
        <v>3.6655000000000002</v>
      </c>
      <c r="AP457" s="153">
        <v>10.499000000000001</v>
      </c>
      <c r="AQ457" s="153">
        <v>-13.9072</v>
      </c>
      <c r="AR457" s="153">
        <v>-5.758</v>
      </c>
      <c r="AS457" s="153">
        <v>4.1547000000000001</v>
      </c>
      <c r="AT457" s="153">
        <v>-0.56579999999999997</v>
      </c>
      <c r="AU457" s="153">
        <v>2.1486999999999998</v>
      </c>
      <c r="AV457" s="153">
        <v>116.654</v>
      </c>
      <c r="AW457" s="153" t="s">
        <v>7469</v>
      </c>
      <c r="AX457" s="153">
        <v>-0.45900000000000002</v>
      </c>
      <c r="AY457" s="153" t="s">
        <v>7469</v>
      </c>
      <c r="AZ457" s="153">
        <v>3.7343000000000002</v>
      </c>
      <c r="BA457" s="153">
        <v>0.6351</v>
      </c>
      <c r="BB457" s="153">
        <v>28.876999999999999</v>
      </c>
      <c r="BC457" s="153">
        <v>-2.0449999999999999</v>
      </c>
      <c r="BD457" s="153">
        <v>-7.8449999999999998</v>
      </c>
      <c r="BE457" s="153">
        <v>-0.49890000000000001</v>
      </c>
      <c r="BF457" s="153">
        <v>-0.11609999999999999</v>
      </c>
      <c r="BG457" s="153">
        <v>-76.566999999999993</v>
      </c>
      <c r="BH457" s="153">
        <v>-28.672000000000001</v>
      </c>
      <c r="BI457" s="153">
        <v>-2.4300000000000002</v>
      </c>
      <c r="BJ457" s="153">
        <v>2.5249999999999999</v>
      </c>
      <c r="BK457" s="153">
        <v>-2.8883000000000001</v>
      </c>
      <c r="BL457" s="153">
        <v>35.072499999999998</v>
      </c>
      <c r="BM457" s="153">
        <v>-1.1240000000000001</v>
      </c>
      <c r="BN457" s="153">
        <v>-31.666</v>
      </c>
      <c r="BO457" s="153">
        <v>-1.8633</v>
      </c>
      <c r="BP457" s="153">
        <v>-4.9095000000000004</v>
      </c>
      <c r="BQ457" s="153">
        <v>1.2586999999999999</v>
      </c>
      <c r="BR457" s="153">
        <v>-3.2153999999999998</v>
      </c>
      <c r="BS457" s="153">
        <v>-42.731000000000002</v>
      </c>
      <c r="BT457" s="153">
        <v>-11.828799999999999</v>
      </c>
      <c r="BU457" s="153">
        <v>18.355899999999998</v>
      </c>
      <c r="BV457" s="153">
        <v>-4.5566000000000004</v>
      </c>
      <c r="BW457" s="153" t="s">
        <v>7469</v>
      </c>
      <c r="BX457" s="153">
        <v>6.4522000000000004</v>
      </c>
      <c r="BY457" s="153">
        <v>-2.4969000000000001</v>
      </c>
      <c r="BZ457" s="153">
        <v>-50.424999999999997</v>
      </c>
      <c r="CA457" s="153">
        <v>-141.779</v>
      </c>
      <c r="CB457" s="153">
        <v>2.9075000000000002</v>
      </c>
      <c r="CC457" s="153" t="s">
        <v>7469</v>
      </c>
      <c r="CD457" s="153">
        <v>2.8155000000000001</v>
      </c>
      <c r="CE457" s="153">
        <v>-3.7835000000000001</v>
      </c>
      <c r="CF457" s="153">
        <v>-10.5816</v>
      </c>
      <c r="CG457" s="153">
        <v>-2.5013999999999998</v>
      </c>
      <c r="CH457" s="153">
        <v>-1.1552</v>
      </c>
      <c r="CI457" s="153">
        <v>-48.510100000000001</v>
      </c>
      <c r="CJ457" s="153">
        <v>1.5608</v>
      </c>
      <c r="CK457" s="153">
        <v>-2.6100000000000002E-2</v>
      </c>
      <c r="CL457" s="153">
        <v>0.1244</v>
      </c>
      <c r="CM457" s="153">
        <v>14.349399999999999</v>
      </c>
      <c r="CN457" s="153" t="s">
        <v>7469</v>
      </c>
      <c r="CO457" s="153">
        <v>8.2807999999999993</v>
      </c>
      <c r="CP457" s="153">
        <v>17.261500000000002</v>
      </c>
      <c r="CQ457" s="153">
        <v>-3.1457000000000002</v>
      </c>
      <c r="CR457" s="153" t="s">
        <v>7469</v>
      </c>
      <c r="CS457" s="153">
        <v>-5.4550000000000001</v>
      </c>
      <c r="CT457" s="153">
        <v>-1.3342000000000001</v>
      </c>
      <c r="CU457" s="153">
        <v>0.42009999999999997</v>
      </c>
      <c r="CV457" s="153" t="s">
        <v>7469</v>
      </c>
      <c r="CW457" s="153" t="s">
        <v>7469</v>
      </c>
      <c r="CX457" s="153" t="s">
        <v>7469</v>
      </c>
      <c r="CY457" s="153">
        <v>15.764200000000001</v>
      </c>
      <c r="CZ457" s="153">
        <v>4.2554999999999996</v>
      </c>
      <c r="DA457" s="153">
        <v>0.97170000000000001</v>
      </c>
      <c r="DB457" s="153" t="s">
        <v>7469</v>
      </c>
      <c r="DC457" s="153">
        <v>15.568199999999999</v>
      </c>
      <c r="DD457" s="153">
        <v>6.4748000000000001</v>
      </c>
      <c r="DE457" s="153">
        <v>-11.2986</v>
      </c>
      <c r="DF457" s="153" t="s">
        <v>7469</v>
      </c>
      <c r="DG457" s="153">
        <v>35.452599999999997</v>
      </c>
      <c r="DH457" s="153">
        <v>-0.18809999999999999</v>
      </c>
      <c r="DI457" s="153">
        <v>0.54679999999999995</v>
      </c>
      <c r="DJ457" s="153" t="s">
        <v>7469</v>
      </c>
      <c r="DK457" s="153">
        <v>0.80369999999999997</v>
      </c>
      <c r="DL457" s="153">
        <v>3.3115999999999999</v>
      </c>
      <c r="DM457" s="153">
        <v>0.68689999999999996</v>
      </c>
      <c r="DN457" s="153">
        <v>422.54840000000002</v>
      </c>
      <c r="DO457" s="153">
        <v>-158.50729999999999</v>
      </c>
      <c r="DP457" s="153">
        <v>-10.3461</v>
      </c>
      <c r="DQ457" s="153">
        <v>1.0783</v>
      </c>
      <c r="DR457" s="153" t="s">
        <v>7469</v>
      </c>
      <c r="DS457" s="153">
        <v>1.18</v>
      </c>
      <c r="DT457" s="153">
        <v>19.457599999999999</v>
      </c>
      <c r="DU457" s="153">
        <v>2.4781</v>
      </c>
      <c r="DV457" s="153" t="s">
        <v>7469</v>
      </c>
      <c r="DW457" s="153" t="s">
        <v>7469</v>
      </c>
      <c r="DX457" s="153">
        <v>-8.5521999999999991</v>
      </c>
      <c r="DY457" s="153">
        <v>4.8795000000000002</v>
      </c>
      <c r="DZ457" s="153">
        <v>-8.8560999999999996</v>
      </c>
      <c r="EA457" s="153">
        <v>40.0944</v>
      </c>
      <c r="EB457" s="153">
        <v>2.3961999999999999</v>
      </c>
      <c r="EC457" s="153">
        <v>13.338699999999999</v>
      </c>
      <c r="ED457" s="153">
        <v>3.6791</v>
      </c>
      <c r="EE457" s="153">
        <v>0.14130000000000001</v>
      </c>
      <c r="EF457" s="153">
        <v>4.1891999999999996</v>
      </c>
      <c r="EG457" s="153">
        <v>8.2809000000000008</v>
      </c>
      <c r="EH457" s="153">
        <v>-1.2125999999999999</v>
      </c>
      <c r="EI457" s="153">
        <v>2.9971000000000001</v>
      </c>
      <c r="EJ457" s="153" t="s">
        <v>7469</v>
      </c>
      <c r="EK457" s="153">
        <v>-6.0209999999999999</v>
      </c>
      <c r="EL457" s="153">
        <v>-0.87280000000000002</v>
      </c>
      <c r="EM457" s="153">
        <v>24.718499999999999</v>
      </c>
      <c r="EN457" s="153">
        <v>21.012</v>
      </c>
    </row>
    <row r="458" spans="3:144">
      <c r="C458" s="120"/>
      <c r="D458" s="103"/>
      <c r="E458" s="120" t="s">
        <v>8094</v>
      </c>
      <c r="F458" s="126" t="s">
        <v>8173</v>
      </c>
      <c r="G458" s="151" t="s">
        <v>8090</v>
      </c>
      <c r="H458" s="152" t="s">
        <v>8091</v>
      </c>
      <c r="I458" s="153">
        <v>349.52550000000002</v>
      </c>
      <c r="J458" s="153">
        <v>-15.04</v>
      </c>
      <c r="K458" s="153">
        <v>815.6</v>
      </c>
      <c r="L458" s="153">
        <v>-23.039000000000001</v>
      </c>
      <c r="M458" s="153">
        <v>3.6779999999999999</v>
      </c>
      <c r="N458" s="153">
        <v>554</v>
      </c>
      <c r="O458" s="153">
        <v>2058</v>
      </c>
      <c r="P458" s="153">
        <v>-18.802</v>
      </c>
      <c r="Q458" s="153">
        <v>-5.0658000000000003</v>
      </c>
      <c r="R458" s="153">
        <v>-1104</v>
      </c>
      <c r="S458" s="153">
        <v>-1.9841</v>
      </c>
      <c r="T458" s="153">
        <v>-2.4336000000000002</v>
      </c>
      <c r="U458" s="153">
        <v>1.522</v>
      </c>
      <c r="V458" s="153">
        <v>-43.134</v>
      </c>
      <c r="W458" s="153">
        <v>15.021100000000001</v>
      </c>
      <c r="X458" s="153">
        <v>606.79999999999995</v>
      </c>
      <c r="Y458" s="153">
        <v>0.17730000000000001</v>
      </c>
      <c r="Z458" s="153">
        <v>17.053999999999998</v>
      </c>
      <c r="AA458" s="153">
        <v>53.422499999999999</v>
      </c>
      <c r="AB458" s="153">
        <v>3.9315000000000002</v>
      </c>
      <c r="AC458" s="153">
        <v>-17.199000000000002</v>
      </c>
      <c r="AD458" s="153">
        <v>-2.3411</v>
      </c>
      <c r="AE458" s="153">
        <v>-1.6433</v>
      </c>
      <c r="AF458" s="153">
        <v>19.422799999999999</v>
      </c>
      <c r="AG458" s="153">
        <v>7.5515999999999996</v>
      </c>
      <c r="AH458" s="153">
        <v>0.26019999999999999</v>
      </c>
      <c r="AI458" s="153">
        <v>14.745200000000001</v>
      </c>
      <c r="AJ458" s="153">
        <v>-146.334</v>
      </c>
      <c r="AK458" s="153">
        <v>0.78849999999999998</v>
      </c>
      <c r="AL458" s="153">
        <v>-0.1187</v>
      </c>
      <c r="AM458" s="153">
        <v>-3.488</v>
      </c>
      <c r="AN458" s="153">
        <v>35.661900000000003</v>
      </c>
      <c r="AO458" s="153">
        <v>-13.8306</v>
      </c>
      <c r="AP458" s="153">
        <v>14.412800000000001</v>
      </c>
      <c r="AQ458" s="153">
        <v>-6.4752000000000001</v>
      </c>
      <c r="AR458" s="153">
        <v>-83.945999999999998</v>
      </c>
      <c r="AS458" s="153">
        <v>6.3757000000000001</v>
      </c>
      <c r="AT458" s="153">
        <v>3.7107000000000001</v>
      </c>
      <c r="AU458" s="153">
        <v>4.2465000000000002</v>
      </c>
      <c r="AV458" s="153">
        <v>133.5838</v>
      </c>
      <c r="AW458" s="153" t="s">
        <v>7469</v>
      </c>
      <c r="AX458" s="153">
        <v>-2.1190000000000002</v>
      </c>
      <c r="AY458" s="153" t="s">
        <v>7469</v>
      </c>
      <c r="AZ458" s="153">
        <v>-68.181899999999999</v>
      </c>
      <c r="BA458" s="153">
        <v>-6.1013000000000002</v>
      </c>
      <c r="BB458" s="153">
        <v>23.338000000000001</v>
      </c>
      <c r="BC458" s="153">
        <v>-2.9590000000000001</v>
      </c>
      <c r="BD458" s="153">
        <v>-13.125</v>
      </c>
      <c r="BE458" s="153">
        <v>-0.68110000000000004</v>
      </c>
      <c r="BF458" s="153">
        <v>0.1173</v>
      </c>
      <c r="BG458" s="153">
        <v>-117.57299999999999</v>
      </c>
      <c r="BH458" s="153">
        <v>-149.58799999999999</v>
      </c>
      <c r="BI458" s="153">
        <v>-11.845000000000001</v>
      </c>
      <c r="BJ458" s="153">
        <v>2.3511000000000002</v>
      </c>
      <c r="BK458" s="153">
        <v>-3.0669</v>
      </c>
      <c r="BL458" s="153">
        <v>18.121600000000001</v>
      </c>
      <c r="BM458" s="153">
        <v>-5.0034999999999998</v>
      </c>
      <c r="BN458" s="153">
        <v>-21.902000000000001</v>
      </c>
      <c r="BO458" s="153">
        <v>-4.6485000000000003</v>
      </c>
      <c r="BP458" s="153">
        <v>-3.387</v>
      </c>
      <c r="BQ458" s="153">
        <v>1.5464</v>
      </c>
      <c r="BR458" s="153">
        <v>-3.8978999999999999</v>
      </c>
      <c r="BS458" s="153">
        <v>-46.677</v>
      </c>
      <c r="BT458" s="153">
        <v>-16.386299999999999</v>
      </c>
      <c r="BU458" s="153">
        <v>16.304200000000002</v>
      </c>
      <c r="BV458" s="153">
        <v>-3.4845000000000002</v>
      </c>
      <c r="BW458" s="153" t="s">
        <v>7469</v>
      </c>
      <c r="BX458" s="153">
        <v>11.193899999999999</v>
      </c>
      <c r="BY458" s="153">
        <v>-6.3033999999999999</v>
      </c>
      <c r="BZ458" s="153">
        <v>-74.474999999999994</v>
      </c>
      <c r="CA458" s="153">
        <v>-92.629000000000005</v>
      </c>
      <c r="CB458" s="153">
        <v>5.3944000000000001</v>
      </c>
      <c r="CC458" s="153">
        <v>-5.0086000000000004</v>
      </c>
      <c r="CD458" s="153">
        <v>13.021699999999999</v>
      </c>
      <c r="CE458" s="153">
        <v>-0.76200000000000001</v>
      </c>
      <c r="CF458" s="153">
        <v>-16.4133</v>
      </c>
      <c r="CG458" s="153">
        <v>-2.2351999999999999</v>
      </c>
      <c r="CH458" s="153">
        <v>-0.44540000000000002</v>
      </c>
      <c r="CI458" s="153">
        <v>-86.016099999999994</v>
      </c>
      <c r="CJ458" s="153">
        <v>1.9412</v>
      </c>
      <c r="CK458" s="153" t="s">
        <v>7469</v>
      </c>
      <c r="CL458" s="153" t="s">
        <v>7469</v>
      </c>
      <c r="CM458" s="153">
        <v>17.2959</v>
      </c>
      <c r="CN458" s="153" t="s">
        <v>7469</v>
      </c>
      <c r="CO458" s="153">
        <v>10.988200000000001</v>
      </c>
      <c r="CP458" s="153">
        <v>18.430499999999999</v>
      </c>
      <c r="CQ458" s="153">
        <v>-12.118499999999999</v>
      </c>
      <c r="CR458" s="153" t="s">
        <v>7469</v>
      </c>
      <c r="CS458" s="153">
        <v>-30.584</v>
      </c>
      <c r="CT458" s="153">
        <v>-1.5677000000000001</v>
      </c>
      <c r="CU458" s="153">
        <v>-0.48780000000000001</v>
      </c>
      <c r="CV458" s="153" t="s">
        <v>7469</v>
      </c>
      <c r="CW458" s="153" t="s">
        <v>7469</v>
      </c>
      <c r="CX458" s="153" t="s">
        <v>7469</v>
      </c>
      <c r="CY458" s="153">
        <v>36.840499999999999</v>
      </c>
      <c r="CZ458" s="153">
        <v>3.6815000000000002</v>
      </c>
      <c r="DA458" s="153">
        <v>6.4399999999999999E-2</v>
      </c>
      <c r="DB458" s="153" t="s">
        <v>7469</v>
      </c>
      <c r="DC458" s="153">
        <v>23.898</v>
      </c>
      <c r="DD458" s="153">
        <v>4.5183999999999997</v>
      </c>
      <c r="DE458" s="153">
        <v>-17.665800000000001</v>
      </c>
      <c r="DF458" s="153" t="s">
        <v>7469</v>
      </c>
      <c r="DG458" s="153">
        <v>38.4694</v>
      </c>
      <c r="DH458" s="153">
        <v>-0.94189999999999996</v>
      </c>
      <c r="DI458" s="153">
        <v>0.31169999999999998</v>
      </c>
      <c r="DJ458" s="153" t="s">
        <v>7469</v>
      </c>
      <c r="DK458" s="153">
        <v>-0.53159999999999996</v>
      </c>
      <c r="DL458" s="153">
        <v>3.9358</v>
      </c>
      <c r="DM458" s="153">
        <v>1.7305999999999999</v>
      </c>
      <c r="DN458" s="153">
        <v>139.89570000000001</v>
      </c>
      <c r="DO458" s="153">
        <v>-240.5301</v>
      </c>
      <c r="DP458" s="153">
        <v>-8.6957000000000004</v>
      </c>
      <c r="DQ458" s="153">
        <v>11.6744</v>
      </c>
      <c r="DR458" s="153" t="s">
        <v>7469</v>
      </c>
      <c r="DS458" s="153">
        <v>1.6742999999999999</v>
      </c>
      <c r="DT458" s="153">
        <v>2.1406999999999998</v>
      </c>
      <c r="DU458" s="153">
        <v>-5.9732000000000003</v>
      </c>
      <c r="DV458" s="153" t="s">
        <v>7469</v>
      </c>
      <c r="DW458" s="153" t="s">
        <v>7469</v>
      </c>
      <c r="DX458" s="153">
        <v>-5.7340999999999998</v>
      </c>
      <c r="DY458" s="153">
        <v>1.395</v>
      </c>
      <c r="DZ458" s="153">
        <v>-10.6264</v>
      </c>
      <c r="EA458" s="153">
        <v>47.953400000000002</v>
      </c>
      <c r="EB458" s="153">
        <v>1.5488</v>
      </c>
      <c r="EC458" s="153">
        <v>-24.681799999999999</v>
      </c>
      <c r="ED458" s="153">
        <v>5.0228999999999999</v>
      </c>
      <c r="EE458" s="153" t="s">
        <v>7469</v>
      </c>
      <c r="EF458" s="153">
        <v>11.204599999999999</v>
      </c>
      <c r="EG458" s="153">
        <v>12.3591</v>
      </c>
      <c r="EH458" s="153">
        <v>0.4173</v>
      </c>
      <c r="EI458" s="153">
        <v>3.5718000000000001</v>
      </c>
      <c r="EJ458" s="153" t="s">
        <v>7469</v>
      </c>
      <c r="EK458" s="153">
        <v>-4.9389000000000003</v>
      </c>
      <c r="EL458" s="153">
        <v>-4.5968</v>
      </c>
      <c r="EM458" s="153">
        <v>27.7058</v>
      </c>
      <c r="EN458" s="153" t="s">
        <v>7469</v>
      </c>
    </row>
    <row r="459" spans="3:144">
      <c r="C459" s="120"/>
      <c r="D459" s="103"/>
      <c r="E459" s="120" t="s">
        <v>8095</v>
      </c>
      <c r="F459" s="126" t="s">
        <v>8173</v>
      </c>
      <c r="G459" s="151" t="s">
        <v>8090</v>
      </c>
      <c r="H459" s="152" t="s">
        <v>8091</v>
      </c>
      <c r="I459" s="153" t="s">
        <v>7469</v>
      </c>
      <c r="J459" s="153" t="s">
        <v>7469</v>
      </c>
      <c r="K459" s="153" t="s">
        <v>7469</v>
      </c>
      <c r="L459" s="153" t="s">
        <v>7469</v>
      </c>
      <c r="M459" s="153" t="s">
        <v>7469</v>
      </c>
      <c r="N459" s="153">
        <v>836</v>
      </c>
      <c r="O459" s="153">
        <v>1820</v>
      </c>
      <c r="P459" s="153" t="s">
        <v>7469</v>
      </c>
      <c r="Q459" s="153" t="s">
        <v>7469</v>
      </c>
      <c r="R459" s="153">
        <v>12</v>
      </c>
      <c r="S459" s="153" t="s">
        <v>7469</v>
      </c>
      <c r="T459" s="153" t="s">
        <v>7469</v>
      </c>
      <c r="U459" s="153" t="s">
        <v>7469</v>
      </c>
      <c r="V459" s="153" t="s">
        <v>7469</v>
      </c>
      <c r="W459" s="153" t="s">
        <v>7469</v>
      </c>
      <c r="X459" s="153" t="s">
        <v>7469</v>
      </c>
      <c r="Y459" s="153" t="s">
        <v>7469</v>
      </c>
      <c r="Z459" s="153" t="s">
        <v>7469</v>
      </c>
      <c r="AA459" s="153" t="s">
        <v>7469</v>
      </c>
      <c r="AB459" s="153" t="s">
        <v>7469</v>
      </c>
      <c r="AC459" s="153" t="s">
        <v>7469</v>
      </c>
      <c r="AD459" s="153" t="s">
        <v>7469</v>
      </c>
      <c r="AE459" s="153">
        <v>-0.26200000000000001</v>
      </c>
      <c r="AF459" s="153">
        <v>25.8263</v>
      </c>
      <c r="AG459" s="153" t="s">
        <v>7469</v>
      </c>
      <c r="AH459" s="153">
        <v>0.61709999999999998</v>
      </c>
      <c r="AI459" s="153" t="s">
        <v>7469</v>
      </c>
      <c r="AJ459" s="153" t="s">
        <v>7469</v>
      </c>
      <c r="AK459" s="153">
        <v>1.1028</v>
      </c>
      <c r="AL459" s="153" t="s">
        <v>7469</v>
      </c>
      <c r="AM459" s="153" t="s">
        <v>7469</v>
      </c>
      <c r="AN459" s="153" t="s">
        <v>7469</v>
      </c>
      <c r="AO459" s="153" t="s">
        <v>7469</v>
      </c>
      <c r="AP459" s="153">
        <v>11.1661</v>
      </c>
      <c r="AQ459" s="153" t="s">
        <v>7469</v>
      </c>
      <c r="AR459" s="153" t="s">
        <v>7469</v>
      </c>
      <c r="AS459" s="153" t="s">
        <v>7469</v>
      </c>
      <c r="AT459" s="153" t="s">
        <v>7469</v>
      </c>
      <c r="AU459" s="153" t="s">
        <v>7469</v>
      </c>
      <c r="AV459" s="153" t="s">
        <v>7469</v>
      </c>
      <c r="AW459" s="153" t="s">
        <v>7469</v>
      </c>
      <c r="AX459" s="153">
        <v>-6.6567999999999996</v>
      </c>
      <c r="AY459" s="153" t="s">
        <v>7469</v>
      </c>
      <c r="AZ459" s="153" t="s">
        <v>7469</v>
      </c>
      <c r="BA459" s="153" t="s">
        <v>7469</v>
      </c>
      <c r="BB459" s="153" t="s">
        <v>7469</v>
      </c>
      <c r="BC459" s="153" t="s">
        <v>7469</v>
      </c>
      <c r="BD459" s="153" t="s">
        <v>7469</v>
      </c>
      <c r="BE459" s="153" t="s">
        <v>7469</v>
      </c>
      <c r="BF459" s="153" t="s">
        <v>7469</v>
      </c>
      <c r="BG459" s="153">
        <v>-271.101</v>
      </c>
      <c r="BH459" s="153">
        <v>1.4570000000000001</v>
      </c>
      <c r="BI459" s="153" t="s">
        <v>7469</v>
      </c>
      <c r="BJ459" s="153">
        <v>1.0773999999999999</v>
      </c>
      <c r="BK459" s="153" t="s">
        <v>7469</v>
      </c>
      <c r="BL459" s="153" t="s">
        <v>7469</v>
      </c>
      <c r="BM459" s="153" t="s">
        <v>7469</v>
      </c>
      <c r="BN459" s="153">
        <v>-39.790999999999997</v>
      </c>
      <c r="BO459" s="153">
        <v>-6.5217000000000001</v>
      </c>
      <c r="BP459" s="153">
        <v>-6.3727</v>
      </c>
      <c r="BQ459" s="153" t="s">
        <v>7469</v>
      </c>
      <c r="BR459" s="153" t="s">
        <v>7469</v>
      </c>
      <c r="BS459" s="153" t="s">
        <v>7469</v>
      </c>
      <c r="BT459" s="153">
        <v>-46.448099999999997</v>
      </c>
      <c r="BU459" s="153" t="s">
        <v>7469</v>
      </c>
      <c r="BV459" s="153">
        <v>-10.839399999999999</v>
      </c>
      <c r="BW459" s="153" t="s">
        <v>7469</v>
      </c>
      <c r="BX459" s="153" t="s">
        <v>7469</v>
      </c>
      <c r="BY459" s="153" t="s">
        <v>7469</v>
      </c>
      <c r="BZ459" s="153" t="s">
        <v>7469</v>
      </c>
      <c r="CA459" s="153">
        <v>-234.80199999999999</v>
      </c>
      <c r="CB459" s="153" t="s">
        <v>7469</v>
      </c>
      <c r="CC459" s="153" t="s">
        <v>7469</v>
      </c>
      <c r="CD459" s="153" t="s">
        <v>7469</v>
      </c>
      <c r="CE459" s="153">
        <v>-3.2663000000000002</v>
      </c>
      <c r="CF459" s="153" t="s">
        <v>7469</v>
      </c>
      <c r="CG459" s="153">
        <v>-6.8532999999999999</v>
      </c>
      <c r="CH459" s="153" t="s">
        <v>7469</v>
      </c>
      <c r="CI459" s="153" t="s">
        <v>7469</v>
      </c>
      <c r="CJ459" s="153" t="s">
        <v>7469</v>
      </c>
      <c r="CK459" s="153" t="s">
        <v>7469</v>
      </c>
      <c r="CL459" s="153" t="s">
        <v>7469</v>
      </c>
      <c r="CM459" s="153" t="s">
        <v>7469</v>
      </c>
      <c r="CN459" s="153" t="s">
        <v>7469</v>
      </c>
      <c r="CO459" s="153" t="s">
        <v>7469</v>
      </c>
      <c r="CP459" s="153" t="s">
        <v>7469</v>
      </c>
      <c r="CQ459" s="153" t="s">
        <v>7469</v>
      </c>
      <c r="CR459" s="153" t="s">
        <v>7469</v>
      </c>
      <c r="CS459" s="153" t="s">
        <v>7469</v>
      </c>
      <c r="CT459" s="153" t="s">
        <v>7469</v>
      </c>
      <c r="CU459" s="153">
        <v>0.68179999999999996</v>
      </c>
      <c r="CV459" s="153" t="s">
        <v>7469</v>
      </c>
      <c r="CW459" s="153" t="s">
        <v>7469</v>
      </c>
      <c r="CX459" s="153" t="s">
        <v>7469</v>
      </c>
      <c r="CY459" s="153" t="s">
        <v>7469</v>
      </c>
      <c r="CZ459" s="153" t="s">
        <v>7469</v>
      </c>
      <c r="DA459" s="153" t="s">
        <v>7469</v>
      </c>
      <c r="DB459" s="153" t="s">
        <v>7469</v>
      </c>
      <c r="DC459" s="153" t="s">
        <v>7469</v>
      </c>
      <c r="DD459" s="153" t="s">
        <v>7469</v>
      </c>
      <c r="DE459" s="153" t="s">
        <v>7469</v>
      </c>
      <c r="DF459" s="153" t="s">
        <v>7469</v>
      </c>
      <c r="DG459" s="153" t="s">
        <v>7469</v>
      </c>
      <c r="DH459" s="153">
        <v>0.74209999999999998</v>
      </c>
      <c r="DI459" s="153" t="s">
        <v>7469</v>
      </c>
      <c r="DJ459" s="153" t="s">
        <v>7469</v>
      </c>
      <c r="DK459" s="153">
        <v>0.19650000000000001</v>
      </c>
      <c r="DL459" s="153" t="s">
        <v>7469</v>
      </c>
      <c r="DM459" s="153" t="s">
        <v>7469</v>
      </c>
      <c r="DN459" s="153" t="s">
        <v>7469</v>
      </c>
      <c r="DO459" s="153" t="s">
        <v>7469</v>
      </c>
      <c r="DP459" s="153" t="s">
        <v>7469</v>
      </c>
      <c r="DQ459" s="153">
        <v>8.4030000000000005</v>
      </c>
      <c r="DR459" s="153" t="s">
        <v>7469</v>
      </c>
      <c r="DS459" s="153" t="s">
        <v>7469</v>
      </c>
      <c r="DT459" s="153" t="s">
        <v>7469</v>
      </c>
      <c r="DU459" s="153" t="s">
        <v>7469</v>
      </c>
      <c r="DV459" s="153" t="s">
        <v>7469</v>
      </c>
      <c r="DW459" s="153" t="s">
        <v>7469</v>
      </c>
      <c r="DX459" s="153" t="s">
        <v>7469</v>
      </c>
      <c r="DY459" s="153" t="s">
        <v>7469</v>
      </c>
      <c r="DZ459" s="153" t="s">
        <v>7469</v>
      </c>
      <c r="EA459" s="153" t="s">
        <v>7469</v>
      </c>
      <c r="EB459" s="153" t="s">
        <v>7469</v>
      </c>
      <c r="EC459" s="153" t="s">
        <v>7469</v>
      </c>
      <c r="ED459" s="153" t="s">
        <v>7469</v>
      </c>
      <c r="EE459" s="153">
        <v>-242.64699999999999</v>
      </c>
      <c r="EF459" s="153" t="s">
        <v>7469</v>
      </c>
      <c r="EG459" s="153" t="s">
        <v>7469</v>
      </c>
      <c r="EH459" s="153" t="s">
        <v>7469</v>
      </c>
      <c r="EI459" s="153" t="s">
        <v>7469</v>
      </c>
      <c r="EJ459" s="153" t="s">
        <v>7469</v>
      </c>
      <c r="EK459" s="153" t="s">
        <v>7469</v>
      </c>
      <c r="EL459" s="153" t="s">
        <v>7469</v>
      </c>
      <c r="EM459" s="153" t="s">
        <v>7469</v>
      </c>
      <c r="EN459" s="153" t="s">
        <v>7469</v>
      </c>
    </row>
    <row r="460" spans="3:144">
      <c r="C460" s="120"/>
      <c r="D460" s="103"/>
      <c r="E460" s="120" t="s">
        <v>8096</v>
      </c>
      <c r="F460" s="126" t="s">
        <v>8173</v>
      </c>
      <c r="G460" s="151" t="s">
        <v>8090</v>
      </c>
      <c r="H460" s="152" t="s">
        <v>8097</v>
      </c>
      <c r="I460" s="153">
        <v>339.25069999999999</v>
      </c>
      <c r="J460" s="153">
        <v>-17.209</v>
      </c>
      <c r="K460" s="153">
        <v>802.1</v>
      </c>
      <c r="L460" s="153">
        <v>-25.324999999999999</v>
      </c>
      <c r="M460" s="153" t="s">
        <v>7469</v>
      </c>
      <c r="N460" s="153">
        <v>617</v>
      </c>
      <c r="O460" s="153">
        <v>2097</v>
      </c>
      <c r="P460" s="153">
        <v>-18.954000000000001</v>
      </c>
      <c r="Q460" s="153">
        <v>-5.2138</v>
      </c>
      <c r="R460" s="153">
        <v>-530</v>
      </c>
      <c r="S460" s="153">
        <v>-0.83620000000000005</v>
      </c>
      <c r="T460" s="153">
        <v>-0.81389999999999996</v>
      </c>
      <c r="U460" s="153" t="s">
        <v>7469</v>
      </c>
      <c r="V460" s="153">
        <v>-43.173999999999999</v>
      </c>
      <c r="W460" s="153">
        <v>4.7659000000000002</v>
      </c>
      <c r="X460" s="153">
        <v>638</v>
      </c>
      <c r="Y460" s="153">
        <v>6.8099999999999994E-2</v>
      </c>
      <c r="Z460" s="153">
        <v>14.6676</v>
      </c>
      <c r="AA460" s="153">
        <v>42.829900000000002</v>
      </c>
      <c r="AB460" s="153">
        <v>4.3009000000000004</v>
      </c>
      <c r="AC460" s="153">
        <v>-10.119999999999999</v>
      </c>
      <c r="AD460" s="153">
        <v>-2.2425000000000002</v>
      </c>
      <c r="AE460" s="153">
        <v>-1.381</v>
      </c>
      <c r="AF460" s="153">
        <v>20.951000000000001</v>
      </c>
      <c r="AG460" s="153">
        <v>7.9282000000000004</v>
      </c>
      <c r="AH460" s="153">
        <v>0.31619999999999998</v>
      </c>
      <c r="AI460" s="153">
        <v>15.6473</v>
      </c>
      <c r="AJ460" s="153">
        <v>-161.488</v>
      </c>
      <c r="AK460" s="153" t="s">
        <v>7469</v>
      </c>
      <c r="AL460" s="153">
        <v>-0.28710000000000002</v>
      </c>
      <c r="AM460" s="153" t="s">
        <v>7469</v>
      </c>
      <c r="AN460" s="153">
        <v>40.622700000000002</v>
      </c>
      <c r="AO460" s="153">
        <v>-23.944299999999998</v>
      </c>
      <c r="AP460" s="153">
        <v>11.9666</v>
      </c>
      <c r="AQ460" s="153" t="s">
        <v>7469</v>
      </c>
      <c r="AR460" s="153">
        <v>-106.562</v>
      </c>
      <c r="AS460" s="153">
        <v>3.5804</v>
      </c>
      <c r="AT460" s="153">
        <v>4.9683999999999999</v>
      </c>
      <c r="AU460" s="153">
        <v>3.9113000000000002</v>
      </c>
      <c r="AV460" s="153">
        <v>130.8279</v>
      </c>
      <c r="AW460" s="153" t="s">
        <v>7469</v>
      </c>
      <c r="AX460" s="153" t="s">
        <v>7469</v>
      </c>
      <c r="AY460" s="153" t="s">
        <v>7469</v>
      </c>
      <c r="AZ460" s="153">
        <v>-64.302300000000002</v>
      </c>
      <c r="BA460" s="153">
        <v>-5.944</v>
      </c>
      <c r="BB460" s="153" t="s">
        <v>7469</v>
      </c>
      <c r="BC460" s="153" t="s">
        <v>7469</v>
      </c>
      <c r="BD460" s="153">
        <v>-12.257999999999999</v>
      </c>
      <c r="BE460" s="153">
        <v>-0.37730000000000002</v>
      </c>
      <c r="BF460" s="153">
        <v>0.2051</v>
      </c>
      <c r="BG460" s="153" t="s">
        <v>7469</v>
      </c>
      <c r="BH460" s="153" t="s">
        <v>7469</v>
      </c>
      <c r="BI460" s="153">
        <v>-12.685</v>
      </c>
      <c r="BJ460" s="153">
        <v>1.8577999999999999</v>
      </c>
      <c r="BK460" s="153" t="s">
        <v>7469</v>
      </c>
      <c r="BL460" s="153">
        <v>-1.1289</v>
      </c>
      <c r="BM460" s="153">
        <v>-5.4162999999999997</v>
      </c>
      <c r="BN460" s="153">
        <v>-20.756</v>
      </c>
      <c r="BO460" s="153">
        <v>-5.2229000000000001</v>
      </c>
      <c r="BP460" s="153" t="s">
        <v>7469</v>
      </c>
      <c r="BQ460" s="153">
        <v>1.6246</v>
      </c>
      <c r="BR460" s="153" t="s">
        <v>7469</v>
      </c>
      <c r="BS460" s="153">
        <v>-63.435000000000002</v>
      </c>
      <c r="BT460" s="153" t="s">
        <v>7469</v>
      </c>
      <c r="BU460" s="153">
        <v>16.8491</v>
      </c>
      <c r="BV460" s="153" t="s">
        <v>7469</v>
      </c>
      <c r="BW460" s="153" t="s">
        <v>7469</v>
      </c>
      <c r="BX460" s="153">
        <v>7.1473000000000004</v>
      </c>
      <c r="BY460" s="153" t="s">
        <v>7469</v>
      </c>
      <c r="BZ460" s="153" t="s">
        <v>7469</v>
      </c>
      <c r="CA460" s="153">
        <v>-158.45599999999999</v>
      </c>
      <c r="CB460" s="153">
        <v>5.0445000000000002</v>
      </c>
      <c r="CC460" s="153">
        <v>-5.65</v>
      </c>
      <c r="CD460" s="153">
        <v>11.712899999999999</v>
      </c>
      <c r="CE460" s="153">
        <v>-1.0324</v>
      </c>
      <c r="CF460" s="153" t="s">
        <v>7469</v>
      </c>
      <c r="CG460" s="153" t="s">
        <v>7469</v>
      </c>
      <c r="CH460" s="153">
        <v>-0.32819999999999999</v>
      </c>
      <c r="CI460" s="153">
        <v>-77.751199999999997</v>
      </c>
      <c r="CJ460" s="153" t="s">
        <v>7469</v>
      </c>
      <c r="CK460" s="153" t="s">
        <v>7469</v>
      </c>
      <c r="CL460" s="153" t="s">
        <v>7469</v>
      </c>
      <c r="CM460" s="153" t="s">
        <v>7469</v>
      </c>
      <c r="CN460" s="153" t="s">
        <v>7469</v>
      </c>
      <c r="CO460" s="153">
        <v>8.7725000000000009</v>
      </c>
      <c r="CP460" s="153">
        <v>18.9908</v>
      </c>
      <c r="CQ460" s="153">
        <v>-11.936199999999999</v>
      </c>
      <c r="CR460" s="153" t="s">
        <v>7469</v>
      </c>
      <c r="CS460" s="153">
        <v>-16.219000000000001</v>
      </c>
      <c r="CT460" s="153">
        <v>-1.2672000000000001</v>
      </c>
      <c r="CU460" s="153">
        <v>-0.57569999999999999</v>
      </c>
      <c r="CV460" s="153" t="s">
        <v>7469</v>
      </c>
      <c r="CW460" s="153" t="s">
        <v>7469</v>
      </c>
      <c r="CX460" s="153" t="s">
        <v>7469</v>
      </c>
      <c r="CY460" s="153">
        <v>16.844000000000001</v>
      </c>
      <c r="CZ460" s="153">
        <v>3.8725000000000001</v>
      </c>
      <c r="DA460" s="153">
        <v>-0.61739999999999995</v>
      </c>
      <c r="DB460" s="153" t="s">
        <v>7469</v>
      </c>
      <c r="DC460" s="153">
        <v>23.817</v>
      </c>
      <c r="DD460" s="153">
        <v>4.7626999999999997</v>
      </c>
      <c r="DE460" s="153">
        <v>-20.476500000000001</v>
      </c>
      <c r="DF460" s="153" t="s">
        <v>7469</v>
      </c>
      <c r="DG460" s="153">
        <v>27.489599999999999</v>
      </c>
      <c r="DH460" s="153">
        <v>-0.97619999999999996</v>
      </c>
      <c r="DI460" s="153" t="s">
        <v>7469</v>
      </c>
      <c r="DJ460" s="153" t="s">
        <v>7469</v>
      </c>
      <c r="DK460" s="153">
        <v>-0.43759999999999999</v>
      </c>
      <c r="DL460" s="153">
        <v>5.5073999999999996</v>
      </c>
      <c r="DM460" s="153">
        <v>2.9489000000000001</v>
      </c>
      <c r="DN460" s="153">
        <v>133.03540000000001</v>
      </c>
      <c r="DO460" s="153">
        <v>-263.30549999999999</v>
      </c>
      <c r="DP460" s="153">
        <v>-8.7560000000000002</v>
      </c>
      <c r="DQ460" s="153">
        <v>12.7796</v>
      </c>
      <c r="DR460" s="153" t="s">
        <v>7469</v>
      </c>
      <c r="DS460" s="153" t="s">
        <v>7469</v>
      </c>
      <c r="DT460" s="153">
        <v>-7.8262</v>
      </c>
      <c r="DU460" s="153">
        <v>-9.2553000000000001</v>
      </c>
      <c r="DV460" s="153" t="s">
        <v>7469</v>
      </c>
      <c r="DW460" s="153" t="s">
        <v>7469</v>
      </c>
      <c r="DX460" s="153">
        <v>-3.5407000000000002</v>
      </c>
      <c r="DY460" s="153">
        <v>-1.2988</v>
      </c>
      <c r="DZ460" s="153">
        <v>-10.344200000000001</v>
      </c>
      <c r="EA460" s="153">
        <v>48.025599999999997</v>
      </c>
      <c r="EB460" s="153">
        <v>1.2681</v>
      </c>
      <c r="EC460" s="153">
        <v>-11.569699999999999</v>
      </c>
      <c r="ED460" s="153">
        <v>4.2426000000000004</v>
      </c>
      <c r="EE460" s="153" t="s">
        <v>7469</v>
      </c>
      <c r="EF460" s="153">
        <v>12.126799999999999</v>
      </c>
      <c r="EG460" s="153">
        <v>7.4314999999999998</v>
      </c>
      <c r="EH460" s="153" t="s">
        <v>7469</v>
      </c>
      <c r="EI460" s="153">
        <v>3.2841</v>
      </c>
      <c r="EJ460" s="153" t="s">
        <v>7469</v>
      </c>
      <c r="EK460" s="153" t="s">
        <v>7469</v>
      </c>
      <c r="EL460" s="153">
        <v>-5.9675000000000002</v>
      </c>
      <c r="EM460" s="153">
        <v>15.8278</v>
      </c>
      <c r="EN460" s="153" t="s">
        <v>7469</v>
      </c>
    </row>
    <row r="461" spans="3:144">
      <c r="C461" s="120"/>
      <c r="D461" s="103"/>
      <c r="E461" s="120" t="s">
        <v>8098</v>
      </c>
      <c r="F461" s="126" t="s">
        <v>8173</v>
      </c>
      <c r="G461" s="151" t="s">
        <v>8090</v>
      </c>
      <c r="H461" s="152" t="s">
        <v>8097</v>
      </c>
      <c r="I461" s="153">
        <v>314.85700000000003</v>
      </c>
      <c r="J461" s="153">
        <v>-19.463000000000001</v>
      </c>
      <c r="K461" s="153">
        <v>789.7</v>
      </c>
      <c r="L461" s="153">
        <v>-32.173000000000002</v>
      </c>
      <c r="M461" s="153" t="s">
        <v>7469</v>
      </c>
      <c r="N461" s="153">
        <v>886</v>
      </c>
      <c r="O461" s="153">
        <v>2061</v>
      </c>
      <c r="P461" s="153">
        <v>-18.068000000000001</v>
      </c>
      <c r="Q461" s="153">
        <v>-5.7709999999999999</v>
      </c>
      <c r="R461" s="153">
        <v>-651</v>
      </c>
      <c r="S461" s="153">
        <v>-0.1149</v>
      </c>
      <c r="T461" s="153">
        <v>-0.22550000000000001</v>
      </c>
      <c r="U461" s="153" t="s">
        <v>7469</v>
      </c>
      <c r="V461" s="153">
        <v>-37.819000000000003</v>
      </c>
      <c r="W461" s="153">
        <v>506.75290000000001</v>
      </c>
      <c r="X461" s="153">
        <v>674</v>
      </c>
      <c r="Y461" s="153">
        <v>-0.34139999999999998</v>
      </c>
      <c r="Z461" s="153">
        <v>13.346299999999999</v>
      </c>
      <c r="AA461" s="153">
        <v>18.681100000000001</v>
      </c>
      <c r="AB461" s="153">
        <v>4.2839999999999998</v>
      </c>
      <c r="AC461" s="153">
        <v>-7.944</v>
      </c>
      <c r="AD461" s="153">
        <v>-2.8247</v>
      </c>
      <c r="AE461" s="153">
        <v>-1.7094</v>
      </c>
      <c r="AF461" s="153">
        <v>24.040199999999999</v>
      </c>
      <c r="AG461" s="153">
        <v>9.6669</v>
      </c>
      <c r="AH461" s="153" t="s">
        <v>7469</v>
      </c>
      <c r="AI461" s="153">
        <v>20.167100000000001</v>
      </c>
      <c r="AJ461" s="153">
        <v>-166.93</v>
      </c>
      <c r="AK461" s="153" t="s">
        <v>7469</v>
      </c>
      <c r="AL461" s="153">
        <v>1.0235000000000001</v>
      </c>
      <c r="AM461" s="153" t="s">
        <v>7469</v>
      </c>
      <c r="AN461" s="153">
        <v>31.982399999999998</v>
      </c>
      <c r="AO461" s="153">
        <v>-25.7105</v>
      </c>
      <c r="AP461" s="153">
        <v>12.7637</v>
      </c>
      <c r="AQ461" s="153" t="s">
        <v>7469</v>
      </c>
      <c r="AR461" s="153">
        <v>-121.432</v>
      </c>
      <c r="AS461" s="153">
        <v>6.3102999999999998</v>
      </c>
      <c r="AT461" s="153">
        <v>6.7305999999999999</v>
      </c>
      <c r="AU461" s="153">
        <v>4.0819000000000001</v>
      </c>
      <c r="AV461" s="153">
        <v>111.38760000000001</v>
      </c>
      <c r="AW461" s="153" t="s">
        <v>7469</v>
      </c>
      <c r="AX461" s="153" t="s">
        <v>7469</v>
      </c>
      <c r="AY461" s="153" t="s">
        <v>7469</v>
      </c>
      <c r="AZ461" s="153">
        <v>-80.269099999999995</v>
      </c>
      <c r="BA461" s="153">
        <v>-5.7298</v>
      </c>
      <c r="BB461" s="153" t="s">
        <v>7469</v>
      </c>
      <c r="BC461" s="153" t="s">
        <v>7469</v>
      </c>
      <c r="BD461" s="153">
        <v>-13.04</v>
      </c>
      <c r="BE461" s="153">
        <v>-0.30669999999999997</v>
      </c>
      <c r="BF461" s="153" t="s">
        <v>7469</v>
      </c>
      <c r="BG461" s="153" t="s">
        <v>7469</v>
      </c>
      <c r="BH461" s="153" t="s">
        <v>7469</v>
      </c>
      <c r="BI461" s="153">
        <v>7.5259999999999998</v>
      </c>
      <c r="BJ461" s="153">
        <v>1.7934000000000001</v>
      </c>
      <c r="BK461" s="153" t="s">
        <v>7469</v>
      </c>
      <c r="BL461" s="153">
        <v>-24.086099999999998</v>
      </c>
      <c r="BM461" s="153">
        <v>-4.8398000000000003</v>
      </c>
      <c r="BN461" s="153">
        <v>-31.292000000000002</v>
      </c>
      <c r="BO461" s="153">
        <v>-5.9360999999999997</v>
      </c>
      <c r="BP461" s="153" t="s">
        <v>7469</v>
      </c>
      <c r="BQ461" s="153" t="s">
        <v>7469</v>
      </c>
      <c r="BR461" s="153" t="s">
        <v>7469</v>
      </c>
      <c r="BS461" s="153">
        <v>-79.296000000000006</v>
      </c>
      <c r="BT461" s="153" t="s">
        <v>7469</v>
      </c>
      <c r="BU461" s="153">
        <v>17.764900000000001</v>
      </c>
      <c r="BV461" s="153" t="s">
        <v>7469</v>
      </c>
      <c r="BW461" s="153" t="s">
        <v>7469</v>
      </c>
      <c r="BX461" s="153">
        <v>4.7908999999999997</v>
      </c>
      <c r="BY461" s="153" t="s">
        <v>7469</v>
      </c>
      <c r="BZ461" s="153">
        <v>-108.22799999999999</v>
      </c>
      <c r="CA461" s="153">
        <v>-185.9</v>
      </c>
      <c r="CB461" s="153">
        <v>5.5724999999999998</v>
      </c>
      <c r="CC461" s="153">
        <v>-6.4360999999999997</v>
      </c>
      <c r="CD461" s="153">
        <v>11.748900000000001</v>
      </c>
      <c r="CE461" s="153">
        <v>-2.2282999999999999</v>
      </c>
      <c r="CF461" s="153" t="s">
        <v>7469</v>
      </c>
      <c r="CG461" s="153" t="s">
        <v>7469</v>
      </c>
      <c r="CH461" s="153">
        <v>-0.62939999999999996</v>
      </c>
      <c r="CI461" s="153">
        <v>-84.050200000000004</v>
      </c>
      <c r="CJ461" s="153" t="s">
        <v>7469</v>
      </c>
      <c r="CK461" s="153" t="s">
        <v>7469</v>
      </c>
      <c r="CL461" s="153" t="s">
        <v>7469</v>
      </c>
      <c r="CM461" s="153" t="s">
        <v>7469</v>
      </c>
      <c r="CN461" s="153" t="s">
        <v>7469</v>
      </c>
      <c r="CO461" s="153">
        <v>6.4238</v>
      </c>
      <c r="CP461" s="153">
        <v>21.3386</v>
      </c>
      <c r="CQ461" s="153">
        <v>-5.3442999999999996</v>
      </c>
      <c r="CR461" s="153" t="s">
        <v>7469</v>
      </c>
      <c r="CS461" s="153">
        <v>-18.884</v>
      </c>
      <c r="CT461" s="153">
        <v>-1.1825000000000001</v>
      </c>
      <c r="CU461" s="153">
        <v>-1.3599999999999999E-2</v>
      </c>
      <c r="CV461" s="153" t="s">
        <v>7469</v>
      </c>
      <c r="CW461" s="153" t="s">
        <v>7469</v>
      </c>
      <c r="CX461" s="153" t="s">
        <v>7469</v>
      </c>
      <c r="CY461" s="153">
        <v>8.5856999999999992</v>
      </c>
      <c r="CZ461" s="153">
        <v>3.6656</v>
      </c>
      <c r="DA461" s="153">
        <v>1.18E-2</v>
      </c>
      <c r="DB461" s="153" t="s">
        <v>7469</v>
      </c>
      <c r="DC461" s="153">
        <v>23.256900000000002</v>
      </c>
      <c r="DD461" s="153">
        <v>6.7861000000000002</v>
      </c>
      <c r="DE461" s="153">
        <v>-23.991700000000002</v>
      </c>
      <c r="DF461" s="153" t="s">
        <v>7469</v>
      </c>
      <c r="DG461" s="153">
        <v>26.5517</v>
      </c>
      <c r="DH461" s="153">
        <v>-1.1138999999999999</v>
      </c>
      <c r="DI461" s="153" t="s">
        <v>7469</v>
      </c>
      <c r="DJ461" s="153" t="s">
        <v>7469</v>
      </c>
      <c r="DK461" s="153">
        <v>-0.32729999999999998</v>
      </c>
      <c r="DL461" s="153">
        <v>-1.1116999999999999</v>
      </c>
      <c r="DM461" s="153">
        <v>2.8195999999999999</v>
      </c>
      <c r="DN461" s="153">
        <v>-10.5566</v>
      </c>
      <c r="DO461" s="153">
        <v>-233.00460000000001</v>
      </c>
      <c r="DP461" s="153">
        <v>-6.3747999999999996</v>
      </c>
      <c r="DQ461" s="153">
        <v>11.5031</v>
      </c>
      <c r="DR461" s="153" t="s">
        <v>7469</v>
      </c>
      <c r="DS461" s="153" t="s">
        <v>7469</v>
      </c>
      <c r="DT461" s="153">
        <v>-28.360700000000001</v>
      </c>
      <c r="DU461" s="153">
        <v>-7.9981999999999998</v>
      </c>
      <c r="DV461" s="153" t="s">
        <v>7469</v>
      </c>
      <c r="DW461" s="153" t="s">
        <v>7469</v>
      </c>
      <c r="DX461" s="153">
        <v>0.56200000000000006</v>
      </c>
      <c r="DY461" s="153">
        <v>2.86</v>
      </c>
      <c r="DZ461" s="153">
        <v>-12.055300000000001</v>
      </c>
      <c r="EA461" s="153">
        <v>37.947600000000001</v>
      </c>
      <c r="EB461" s="153">
        <v>1.6015999999999999</v>
      </c>
      <c r="EC461" s="153">
        <v>-7.1039000000000003</v>
      </c>
      <c r="ED461" s="153">
        <v>3.7585000000000002</v>
      </c>
      <c r="EE461" s="153" t="s">
        <v>7469</v>
      </c>
      <c r="EF461" s="153">
        <v>12.772</v>
      </c>
      <c r="EG461" s="153">
        <v>8.7567000000000004</v>
      </c>
      <c r="EH461" s="153" t="s">
        <v>7469</v>
      </c>
      <c r="EI461" s="153">
        <v>3.0447000000000002</v>
      </c>
      <c r="EJ461" s="153" t="s">
        <v>7469</v>
      </c>
      <c r="EK461" s="153" t="s">
        <v>7469</v>
      </c>
      <c r="EL461" s="153">
        <v>-8.5021000000000004</v>
      </c>
      <c r="EM461" s="153">
        <v>7.1000000000000004E-3</v>
      </c>
      <c r="EN461" s="153" t="s">
        <v>7469</v>
      </c>
    </row>
    <row r="462" spans="3:144">
      <c r="C462" s="120"/>
      <c r="D462" s="103"/>
      <c r="E462" s="120" t="s">
        <v>7693</v>
      </c>
      <c r="F462" s="126" t="s">
        <v>8173</v>
      </c>
      <c r="G462" s="151" t="s">
        <v>8090</v>
      </c>
      <c r="H462" s="152" t="s">
        <v>8097</v>
      </c>
      <c r="I462" s="153">
        <v>332.87990000000002</v>
      </c>
      <c r="J462" s="153">
        <v>-29.321999999999999</v>
      </c>
      <c r="K462" s="153">
        <v>786.7</v>
      </c>
      <c r="L462" s="153">
        <v>-32.484000000000002</v>
      </c>
      <c r="M462" s="153" t="s">
        <v>7469</v>
      </c>
      <c r="N462" s="153">
        <v>910</v>
      </c>
      <c r="O462" s="153">
        <v>2025</v>
      </c>
      <c r="P462" s="153">
        <v>-14.887</v>
      </c>
      <c r="Q462" s="153">
        <v>-7.1498999999999997</v>
      </c>
      <c r="R462" s="153">
        <v>-447</v>
      </c>
      <c r="S462" s="153">
        <v>0.32900000000000001</v>
      </c>
      <c r="T462" s="153">
        <v>-0.21679999999999999</v>
      </c>
      <c r="U462" s="153" t="s">
        <v>7469</v>
      </c>
      <c r="V462" s="153">
        <v>-39.936999999999998</v>
      </c>
      <c r="W462" s="153">
        <v>475.81319999999999</v>
      </c>
      <c r="X462" s="153">
        <v>742.5</v>
      </c>
      <c r="Y462" s="153">
        <v>-0.24010000000000001</v>
      </c>
      <c r="Z462" s="153">
        <v>13.472300000000001</v>
      </c>
      <c r="AA462" s="153">
        <v>18.45</v>
      </c>
      <c r="AB462" s="153">
        <v>1.1921999999999999</v>
      </c>
      <c r="AC462" s="153">
        <v>-8.3580000000000005</v>
      </c>
      <c r="AD462" s="153">
        <v>-2.7366000000000001</v>
      </c>
      <c r="AE462" s="153">
        <v>-1.5422</v>
      </c>
      <c r="AF462" s="153">
        <v>25.297699999999999</v>
      </c>
      <c r="AG462" s="153">
        <v>11.036300000000001</v>
      </c>
      <c r="AH462" s="153" t="s">
        <v>7469</v>
      </c>
      <c r="AI462" s="153">
        <v>30.729299999999999</v>
      </c>
      <c r="AJ462" s="153">
        <v>-157.95699999999999</v>
      </c>
      <c r="AK462" s="153" t="s">
        <v>7469</v>
      </c>
      <c r="AL462" s="153">
        <v>0.66249999999999998</v>
      </c>
      <c r="AM462" s="153" t="s">
        <v>7469</v>
      </c>
      <c r="AN462" s="153">
        <v>-14.7196</v>
      </c>
      <c r="AO462" s="153">
        <v>-16.552299999999999</v>
      </c>
      <c r="AP462" s="153">
        <v>12.825100000000001</v>
      </c>
      <c r="AQ462" s="153" t="s">
        <v>7469</v>
      </c>
      <c r="AR462" s="153">
        <v>-125.051</v>
      </c>
      <c r="AS462" s="153">
        <v>8.7306000000000008</v>
      </c>
      <c r="AT462" s="153">
        <v>6.3883999999999999</v>
      </c>
      <c r="AU462" s="153">
        <v>4.2156000000000002</v>
      </c>
      <c r="AV462" s="153">
        <v>95.722899999999996</v>
      </c>
      <c r="AW462" s="153" t="s">
        <v>7469</v>
      </c>
      <c r="AX462" s="153" t="s">
        <v>7469</v>
      </c>
      <c r="AY462" s="153" t="s">
        <v>7469</v>
      </c>
      <c r="AZ462" s="153">
        <v>-67.749300000000005</v>
      </c>
      <c r="BA462" s="153">
        <v>-4.9400000000000004</v>
      </c>
      <c r="BB462" s="153" t="s">
        <v>7469</v>
      </c>
      <c r="BC462" s="153" t="s">
        <v>7469</v>
      </c>
      <c r="BD462" s="153">
        <v>-11.686999999999999</v>
      </c>
      <c r="BE462" s="153">
        <v>-0.36130000000000001</v>
      </c>
      <c r="BF462" s="153" t="s">
        <v>7469</v>
      </c>
      <c r="BG462" s="153" t="s">
        <v>7469</v>
      </c>
      <c r="BH462" s="153" t="s">
        <v>7469</v>
      </c>
      <c r="BI462" s="153">
        <v>15.621</v>
      </c>
      <c r="BJ462" s="153">
        <v>1.8227</v>
      </c>
      <c r="BK462" s="153" t="s">
        <v>7469</v>
      </c>
      <c r="BL462" s="153">
        <v>-41.231299999999997</v>
      </c>
      <c r="BM462" s="153">
        <v>-4.6916000000000002</v>
      </c>
      <c r="BN462" s="153">
        <v>-40.546999999999997</v>
      </c>
      <c r="BO462" s="153">
        <v>-5.9946000000000002</v>
      </c>
      <c r="BP462" s="153" t="s">
        <v>7469</v>
      </c>
      <c r="BQ462" s="153" t="s">
        <v>7469</v>
      </c>
      <c r="BR462" s="153" t="s">
        <v>7469</v>
      </c>
      <c r="BS462" s="153">
        <v>-81.78</v>
      </c>
      <c r="BT462" s="153" t="s">
        <v>7469</v>
      </c>
      <c r="BU462" s="153">
        <v>13.0474</v>
      </c>
      <c r="BV462" s="153" t="s">
        <v>7469</v>
      </c>
      <c r="BW462" s="153" t="s">
        <v>7469</v>
      </c>
      <c r="BX462" s="153">
        <v>1.1194</v>
      </c>
      <c r="BY462" s="153" t="s">
        <v>7469</v>
      </c>
      <c r="BZ462" s="153" t="s">
        <v>7469</v>
      </c>
      <c r="CA462" s="153">
        <v>-211.82400000000001</v>
      </c>
      <c r="CB462" s="153">
        <v>5.6825000000000001</v>
      </c>
      <c r="CC462" s="153">
        <v>-6.4360999999999997</v>
      </c>
      <c r="CD462" s="153">
        <v>12.1623</v>
      </c>
      <c r="CE462" s="153">
        <v>-3.0565000000000002</v>
      </c>
      <c r="CF462" s="153" t="s">
        <v>7469</v>
      </c>
      <c r="CG462" s="153" t="s">
        <v>7469</v>
      </c>
      <c r="CH462" s="153">
        <v>-0.42499999999999999</v>
      </c>
      <c r="CI462" s="153">
        <v>-79.829599999999999</v>
      </c>
      <c r="CJ462" s="153" t="s">
        <v>7469</v>
      </c>
      <c r="CK462" s="153" t="s">
        <v>7469</v>
      </c>
      <c r="CL462" s="153" t="s">
        <v>7469</v>
      </c>
      <c r="CM462" s="153" t="s">
        <v>7469</v>
      </c>
      <c r="CN462" s="153" t="s">
        <v>7469</v>
      </c>
      <c r="CO462" s="153">
        <v>4.7035</v>
      </c>
      <c r="CP462" s="153">
        <v>21.250800000000002</v>
      </c>
      <c r="CQ462" s="153">
        <v>-11.7005</v>
      </c>
      <c r="CR462" s="153" t="s">
        <v>7469</v>
      </c>
      <c r="CS462" s="153">
        <v>-25.11</v>
      </c>
      <c r="CT462" s="153">
        <v>-1.5973999999999999</v>
      </c>
      <c r="CU462" s="153">
        <v>7.8299999999999995E-2</v>
      </c>
      <c r="CV462" s="153" t="s">
        <v>7469</v>
      </c>
      <c r="CW462" s="153" t="s">
        <v>7469</v>
      </c>
      <c r="CX462" s="153" t="s">
        <v>7469</v>
      </c>
      <c r="CY462" s="153">
        <v>10.2758</v>
      </c>
      <c r="CZ462" s="153">
        <v>4.1902999999999997</v>
      </c>
      <c r="DA462" s="153">
        <v>0.318</v>
      </c>
      <c r="DB462" s="153" t="s">
        <v>7469</v>
      </c>
      <c r="DC462" s="153">
        <v>24.275400000000001</v>
      </c>
      <c r="DD462" s="153">
        <v>9.3872</v>
      </c>
      <c r="DE462" s="153">
        <v>-25.127800000000001</v>
      </c>
      <c r="DF462" s="153" t="s">
        <v>7469</v>
      </c>
      <c r="DG462" s="153">
        <v>4.4532999999999996</v>
      </c>
      <c r="DH462" s="153">
        <v>-0.93859999999999999</v>
      </c>
      <c r="DI462" s="153" t="s">
        <v>7469</v>
      </c>
      <c r="DJ462" s="153" t="s">
        <v>7469</v>
      </c>
      <c r="DK462" s="153">
        <v>-0.1832</v>
      </c>
      <c r="DL462" s="153" t="s">
        <v>7469</v>
      </c>
      <c r="DM462" s="153">
        <v>2.4773999999999998</v>
      </c>
      <c r="DN462" s="153">
        <v>-315.38040000000001</v>
      </c>
      <c r="DO462" s="153">
        <v>-224.23220000000001</v>
      </c>
      <c r="DP462" s="153">
        <v>-10.867800000000001</v>
      </c>
      <c r="DQ462" s="153">
        <v>9.4548000000000005</v>
      </c>
      <c r="DR462" s="153" t="s">
        <v>7469</v>
      </c>
      <c r="DS462" s="153">
        <v>1.0728</v>
      </c>
      <c r="DT462" s="153">
        <v>-26.7013</v>
      </c>
      <c r="DU462" s="153">
        <v>2.4740000000000002</v>
      </c>
      <c r="DV462" s="153" t="s">
        <v>7469</v>
      </c>
      <c r="DW462" s="153" t="s">
        <v>7469</v>
      </c>
      <c r="DX462" s="153">
        <v>-0.37609999999999999</v>
      </c>
      <c r="DY462" s="153">
        <v>6.2858000000000001</v>
      </c>
      <c r="DZ462" s="153">
        <v>-11.415699999999999</v>
      </c>
      <c r="EA462" s="153">
        <v>26.383500000000002</v>
      </c>
      <c r="EB462" s="153">
        <v>2.1135999999999999</v>
      </c>
      <c r="EC462" s="153">
        <v>5.4489000000000001</v>
      </c>
      <c r="ED462" s="153">
        <v>3.1859000000000002</v>
      </c>
      <c r="EE462" s="153" t="s">
        <v>7469</v>
      </c>
      <c r="EF462" s="153">
        <v>11.6365</v>
      </c>
      <c r="EG462" s="153">
        <v>7.9275000000000002</v>
      </c>
      <c r="EH462" s="153" t="s">
        <v>7469</v>
      </c>
      <c r="EI462" s="153">
        <v>2.6941999999999999</v>
      </c>
      <c r="EJ462" s="153" t="s">
        <v>7469</v>
      </c>
      <c r="EK462" s="153" t="s">
        <v>7469</v>
      </c>
      <c r="EL462" s="153">
        <v>-11.2494</v>
      </c>
      <c r="EM462" s="153">
        <v>-10.244999999999999</v>
      </c>
      <c r="EN462" s="153" t="s">
        <v>7469</v>
      </c>
    </row>
    <row r="463" spans="3:144">
      <c r="C463" s="120"/>
      <c r="D463" s="103"/>
      <c r="E463" s="120" t="s">
        <v>8099</v>
      </c>
      <c r="F463" s="126" t="s">
        <v>8173</v>
      </c>
      <c r="G463" s="151" t="s">
        <v>8090</v>
      </c>
      <c r="H463" s="152" t="s">
        <v>8097</v>
      </c>
      <c r="I463" s="153">
        <v>332.87990000000002</v>
      </c>
      <c r="J463" s="153">
        <v>-29.321999999999999</v>
      </c>
      <c r="K463" s="153">
        <v>786.7</v>
      </c>
      <c r="L463" s="153">
        <v>-32.484000000000002</v>
      </c>
      <c r="M463" s="153" t="s">
        <v>7469</v>
      </c>
      <c r="N463" s="153">
        <v>910</v>
      </c>
      <c r="O463" s="153">
        <v>2025</v>
      </c>
      <c r="P463" s="153">
        <v>-14.887</v>
      </c>
      <c r="Q463" s="153">
        <v>-7.1498999999999997</v>
      </c>
      <c r="R463" s="153">
        <v>-447</v>
      </c>
      <c r="S463" s="153">
        <v>0.32900000000000001</v>
      </c>
      <c r="T463" s="153">
        <v>-0.21679999999999999</v>
      </c>
      <c r="U463" s="153" t="s">
        <v>7469</v>
      </c>
      <c r="V463" s="153">
        <v>-39.936999999999998</v>
      </c>
      <c r="W463" s="153">
        <v>475.81319999999999</v>
      </c>
      <c r="X463" s="153">
        <v>742.5</v>
      </c>
      <c r="Y463" s="153">
        <v>-0.24010000000000001</v>
      </c>
      <c r="Z463" s="153">
        <v>13.472300000000001</v>
      </c>
      <c r="AA463" s="153">
        <v>18.45</v>
      </c>
      <c r="AB463" s="153">
        <v>1.1921999999999999</v>
      </c>
      <c r="AC463" s="153">
        <v>-8.3580000000000005</v>
      </c>
      <c r="AD463" s="153">
        <v>-2.7366000000000001</v>
      </c>
      <c r="AE463" s="153">
        <v>-1.5422</v>
      </c>
      <c r="AF463" s="153">
        <v>25.297699999999999</v>
      </c>
      <c r="AG463" s="153">
        <v>11.036300000000001</v>
      </c>
      <c r="AH463" s="153" t="s">
        <v>7469</v>
      </c>
      <c r="AI463" s="153">
        <v>30.729299999999999</v>
      </c>
      <c r="AJ463" s="153">
        <v>-157.95699999999999</v>
      </c>
      <c r="AK463" s="153" t="s">
        <v>7469</v>
      </c>
      <c r="AL463" s="153">
        <v>0.66249999999999998</v>
      </c>
      <c r="AM463" s="153" t="s">
        <v>7469</v>
      </c>
      <c r="AN463" s="153">
        <v>-14.7196</v>
      </c>
      <c r="AO463" s="153">
        <v>-16.552299999999999</v>
      </c>
      <c r="AP463" s="153">
        <v>12.825100000000001</v>
      </c>
      <c r="AQ463" s="153" t="s">
        <v>7469</v>
      </c>
      <c r="AR463" s="153">
        <v>-125.051</v>
      </c>
      <c r="AS463" s="153">
        <v>8.7306000000000008</v>
      </c>
      <c r="AT463" s="153">
        <v>6.3883999999999999</v>
      </c>
      <c r="AU463" s="153">
        <v>4.2156000000000002</v>
      </c>
      <c r="AV463" s="153">
        <v>95.722899999999996</v>
      </c>
      <c r="AW463" s="153" t="s">
        <v>7469</v>
      </c>
      <c r="AX463" s="153" t="s">
        <v>7469</v>
      </c>
      <c r="AY463" s="153" t="s">
        <v>7469</v>
      </c>
      <c r="AZ463" s="153">
        <v>-67.749300000000005</v>
      </c>
      <c r="BA463" s="153">
        <v>-4.9400000000000004</v>
      </c>
      <c r="BB463" s="153" t="s">
        <v>7469</v>
      </c>
      <c r="BC463" s="153" t="s">
        <v>7469</v>
      </c>
      <c r="BD463" s="153">
        <v>-11.686999999999999</v>
      </c>
      <c r="BE463" s="153">
        <v>-0.36130000000000001</v>
      </c>
      <c r="BF463" s="153" t="s">
        <v>7469</v>
      </c>
      <c r="BG463" s="153" t="s">
        <v>7469</v>
      </c>
      <c r="BH463" s="153" t="s">
        <v>7469</v>
      </c>
      <c r="BI463" s="153">
        <v>15.621</v>
      </c>
      <c r="BJ463" s="153">
        <v>1.8227</v>
      </c>
      <c r="BK463" s="153" t="s">
        <v>7469</v>
      </c>
      <c r="BL463" s="153">
        <v>-41.231299999999997</v>
      </c>
      <c r="BM463" s="153">
        <v>-4.6916000000000002</v>
      </c>
      <c r="BN463" s="153">
        <v>-40.546999999999997</v>
      </c>
      <c r="BO463" s="153">
        <v>-5.9946000000000002</v>
      </c>
      <c r="BP463" s="153" t="s">
        <v>7469</v>
      </c>
      <c r="BQ463" s="153" t="s">
        <v>7469</v>
      </c>
      <c r="BR463" s="153" t="s">
        <v>7469</v>
      </c>
      <c r="BS463" s="153">
        <v>-81.78</v>
      </c>
      <c r="BT463" s="153" t="s">
        <v>7469</v>
      </c>
      <c r="BU463" s="153">
        <v>13.0474</v>
      </c>
      <c r="BV463" s="153" t="s">
        <v>7469</v>
      </c>
      <c r="BW463" s="153" t="s">
        <v>7469</v>
      </c>
      <c r="BX463" s="153">
        <v>1.1194</v>
      </c>
      <c r="BY463" s="153" t="s">
        <v>7469</v>
      </c>
      <c r="BZ463" s="153" t="s">
        <v>7469</v>
      </c>
      <c r="CA463" s="153">
        <v>-211.82400000000001</v>
      </c>
      <c r="CB463" s="153">
        <v>5.6825000000000001</v>
      </c>
      <c r="CC463" s="153">
        <v>-6.4360999999999997</v>
      </c>
      <c r="CD463" s="153">
        <v>12.1623</v>
      </c>
      <c r="CE463" s="153">
        <v>-3.0565000000000002</v>
      </c>
      <c r="CF463" s="153" t="s">
        <v>7469</v>
      </c>
      <c r="CG463" s="153" t="s">
        <v>7469</v>
      </c>
      <c r="CH463" s="153">
        <v>-0.42499999999999999</v>
      </c>
      <c r="CI463" s="153">
        <v>-79.829599999999999</v>
      </c>
      <c r="CJ463" s="153" t="s">
        <v>7469</v>
      </c>
      <c r="CK463" s="153" t="s">
        <v>7469</v>
      </c>
      <c r="CL463" s="153" t="s">
        <v>7469</v>
      </c>
      <c r="CM463" s="153" t="s">
        <v>7469</v>
      </c>
      <c r="CN463" s="153" t="s">
        <v>7469</v>
      </c>
      <c r="CO463" s="153">
        <v>4.7035</v>
      </c>
      <c r="CP463" s="153">
        <v>21.250800000000002</v>
      </c>
      <c r="CQ463" s="153">
        <v>-11.7005</v>
      </c>
      <c r="CR463" s="153" t="s">
        <v>7469</v>
      </c>
      <c r="CS463" s="153">
        <v>-25.11</v>
      </c>
      <c r="CT463" s="153">
        <v>-1.5973999999999999</v>
      </c>
      <c r="CU463" s="153">
        <v>7.8299999999999995E-2</v>
      </c>
      <c r="CV463" s="153" t="s">
        <v>7469</v>
      </c>
      <c r="CW463" s="153" t="s">
        <v>7469</v>
      </c>
      <c r="CX463" s="153" t="s">
        <v>7469</v>
      </c>
      <c r="CY463" s="153">
        <v>10.2758</v>
      </c>
      <c r="CZ463" s="153">
        <v>4.1902999999999997</v>
      </c>
      <c r="DA463" s="153">
        <v>0.318</v>
      </c>
      <c r="DB463" s="153" t="s">
        <v>7469</v>
      </c>
      <c r="DC463" s="153">
        <v>24.275400000000001</v>
      </c>
      <c r="DD463" s="153">
        <v>9.3872</v>
      </c>
      <c r="DE463" s="153">
        <v>-25.127800000000001</v>
      </c>
      <c r="DF463" s="153" t="s">
        <v>7469</v>
      </c>
      <c r="DG463" s="153">
        <v>4.4532999999999996</v>
      </c>
      <c r="DH463" s="153">
        <v>-0.93859999999999999</v>
      </c>
      <c r="DI463" s="153" t="s">
        <v>7469</v>
      </c>
      <c r="DJ463" s="153" t="s">
        <v>7469</v>
      </c>
      <c r="DK463" s="153">
        <v>-0.1832</v>
      </c>
      <c r="DL463" s="153" t="s">
        <v>7469</v>
      </c>
      <c r="DM463" s="153">
        <v>2.4773999999999998</v>
      </c>
      <c r="DN463" s="153">
        <v>-315.38040000000001</v>
      </c>
      <c r="DO463" s="153">
        <v>-224.23220000000001</v>
      </c>
      <c r="DP463" s="153">
        <v>-10.867800000000001</v>
      </c>
      <c r="DQ463" s="153">
        <v>9.4548000000000005</v>
      </c>
      <c r="DR463" s="153" t="s">
        <v>7469</v>
      </c>
      <c r="DS463" s="153">
        <v>1.0728</v>
      </c>
      <c r="DT463" s="153">
        <v>-26.7013</v>
      </c>
      <c r="DU463" s="153">
        <v>2.4740000000000002</v>
      </c>
      <c r="DV463" s="153" t="s">
        <v>7469</v>
      </c>
      <c r="DW463" s="153" t="s">
        <v>7469</v>
      </c>
      <c r="DX463" s="153">
        <v>-0.37609999999999999</v>
      </c>
      <c r="DY463" s="153">
        <v>6.2858000000000001</v>
      </c>
      <c r="DZ463" s="153">
        <v>-11.415699999999999</v>
      </c>
      <c r="EA463" s="153">
        <v>26.383500000000002</v>
      </c>
      <c r="EB463" s="153">
        <v>2.1135999999999999</v>
      </c>
      <c r="EC463" s="153">
        <v>5.4489000000000001</v>
      </c>
      <c r="ED463" s="153">
        <v>3.1859000000000002</v>
      </c>
      <c r="EE463" s="153" t="s">
        <v>7469</v>
      </c>
      <c r="EF463" s="153">
        <v>11.6365</v>
      </c>
      <c r="EG463" s="153">
        <v>7.9275000000000002</v>
      </c>
      <c r="EH463" s="153" t="s">
        <v>7469</v>
      </c>
      <c r="EI463" s="153">
        <v>2.6941999999999999</v>
      </c>
      <c r="EJ463" s="153" t="s">
        <v>7469</v>
      </c>
      <c r="EK463" s="153" t="s">
        <v>7469</v>
      </c>
      <c r="EL463" s="153">
        <v>-11.2494</v>
      </c>
      <c r="EM463" s="153">
        <v>-10.244999999999999</v>
      </c>
      <c r="EN463" s="153" t="s">
        <v>7469</v>
      </c>
    </row>
    <row r="464" spans="3:144">
      <c r="C464" s="120"/>
      <c r="D464" s="103"/>
      <c r="E464" s="120" t="s">
        <v>8100</v>
      </c>
      <c r="F464" s="126" t="s">
        <v>8173</v>
      </c>
      <c r="G464" s="151" t="s">
        <v>8090</v>
      </c>
      <c r="H464" s="152" t="s">
        <v>8097</v>
      </c>
      <c r="I464" s="153" t="s">
        <v>7469</v>
      </c>
      <c r="J464" s="153" t="s">
        <v>7469</v>
      </c>
      <c r="K464" s="153" t="s">
        <v>7469</v>
      </c>
      <c r="L464" s="153" t="s">
        <v>7469</v>
      </c>
      <c r="M464" s="153" t="s">
        <v>7469</v>
      </c>
      <c r="N464" s="153">
        <v>855</v>
      </c>
      <c r="O464" s="153">
        <v>1637</v>
      </c>
      <c r="P464" s="153" t="s">
        <v>7469</v>
      </c>
      <c r="Q464" s="153" t="s">
        <v>7469</v>
      </c>
      <c r="R464" s="153">
        <v>-107</v>
      </c>
      <c r="S464" s="153" t="s">
        <v>7469</v>
      </c>
      <c r="T464" s="153" t="s">
        <v>7469</v>
      </c>
      <c r="U464" s="153" t="s">
        <v>7469</v>
      </c>
      <c r="V464" s="153" t="s">
        <v>7469</v>
      </c>
      <c r="W464" s="153" t="s">
        <v>7469</v>
      </c>
      <c r="X464" s="153" t="s">
        <v>7469</v>
      </c>
      <c r="Y464" s="153" t="s">
        <v>7469</v>
      </c>
      <c r="Z464" s="153" t="s">
        <v>7469</v>
      </c>
      <c r="AA464" s="153" t="s">
        <v>7469</v>
      </c>
      <c r="AB464" s="153" t="s">
        <v>7469</v>
      </c>
      <c r="AC464" s="153" t="s">
        <v>7469</v>
      </c>
      <c r="AD464" s="153" t="s">
        <v>7469</v>
      </c>
      <c r="AE464" s="153">
        <v>2.6800000000000001E-2</v>
      </c>
      <c r="AF464" s="153">
        <v>26.470400000000001</v>
      </c>
      <c r="AG464" s="153" t="s">
        <v>7469</v>
      </c>
      <c r="AH464" s="153" t="s">
        <v>7469</v>
      </c>
      <c r="AI464" s="153" t="s">
        <v>7469</v>
      </c>
      <c r="AJ464" s="153" t="s">
        <v>7469</v>
      </c>
      <c r="AK464" s="153" t="s">
        <v>7469</v>
      </c>
      <c r="AL464" s="153" t="s">
        <v>7469</v>
      </c>
      <c r="AM464" s="153" t="s">
        <v>7469</v>
      </c>
      <c r="AN464" s="153" t="s">
        <v>7469</v>
      </c>
      <c r="AO464" s="153" t="s">
        <v>7469</v>
      </c>
      <c r="AP464" s="153">
        <v>10.244400000000001</v>
      </c>
      <c r="AQ464" s="153" t="s">
        <v>7469</v>
      </c>
      <c r="AR464" s="153" t="s">
        <v>7469</v>
      </c>
      <c r="AS464" s="153" t="s">
        <v>7469</v>
      </c>
      <c r="AT464" s="153" t="s">
        <v>7469</v>
      </c>
      <c r="AU464" s="153" t="s">
        <v>7469</v>
      </c>
      <c r="AV464" s="153" t="s">
        <v>7469</v>
      </c>
      <c r="AW464" s="153" t="s">
        <v>7469</v>
      </c>
      <c r="AX464" s="153" t="s">
        <v>7469</v>
      </c>
      <c r="AY464" s="153" t="s">
        <v>7469</v>
      </c>
      <c r="AZ464" s="153" t="s">
        <v>7469</v>
      </c>
      <c r="BA464" s="153" t="s">
        <v>7469</v>
      </c>
      <c r="BB464" s="153" t="s">
        <v>7469</v>
      </c>
      <c r="BC464" s="153" t="s">
        <v>7469</v>
      </c>
      <c r="BD464" s="153" t="s">
        <v>7469</v>
      </c>
      <c r="BE464" s="153" t="s">
        <v>7469</v>
      </c>
      <c r="BF464" s="153" t="s">
        <v>7469</v>
      </c>
      <c r="BG464" s="153">
        <v>-298.30099999999999</v>
      </c>
      <c r="BH464" s="153" t="s">
        <v>7469</v>
      </c>
      <c r="BI464" s="153" t="s">
        <v>7469</v>
      </c>
      <c r="BJ464" s="153">
        <v>1.1704000000000001</v>
      </c>
      <c r="BK464" s="153" t="s">
        <v>7469</v>
      </c>
      <c r="BL464" s="153" t="s">
        <v>7469</v>
      </c>
      <c r="BM464" s="153" t="s">
        <v>7469</v>
      </c>
      <c r="BN464" s="153">
        <v>-54.999000000000002</v>
      </c>
      <c r="BO464" s="153">
        <v>-6.4177999999999997</v>
      </c>
      <c r="BP464" s="153" t="s">
        <v>7469</v>
      </c>
      <c r="BQ464" s="153" t="s">
        <v>7469</v>
      </c>
      <c r="BR464" s="153" t="s">
        <v>7469</v>
      </c>
      <c r="BS464" s="153" t="s">
        <v>7469</v>
      </c>
      <c r="BT464" s="153" t="s">
        <v>7469</v>
      </c>
      <c r="BU464" s="153" t="s">
        <v>7469</v>
      </c>
      <c r="BV464" s="153" t="s">
        <v>7469</v>
      </c>
      <c r="BW464" s="153" t="s">
        <v>7469</v>
      </c>
      <c r="BX464" s="153" t="s">
        <v>7469</v>
      </c>
      <c r="BY464" s="153" t="s">
        <v>7469</v>
      </c>
      <c r="BZ464" s="153" t="s">
        <v>7469</v>
      </c>
      <c r="CA464" s="153">
        <v>-181.27600000000001</v>
      </c>
      <c r="CB464" s="153" t="s">
        <v>7469</v>
      </c>
      <c r="CC464" s="153" t="s">
        <v>7469</v>
      </c>
      <c r="CD464" s="153" t="s">
        <v>7469</v>
      </c>
      <c r="CE464" s="153">
        <v>-3.2081</v>
      </c>
      <c r="CF464" s="153" t="s">
        <v>7469</v>
      </c>
      <c r="CG464" s="153" t="s">
        <v>7469</v>
      </c>
      <c r="CH464" s="153" t="s">
        <v>7469</v>
      </c>
      <c r="CI464" s="153" t="s">
        <v>7469</v>
      </c>
      <c r="CJ464" s="153" t="s">
        <v>7469</v>
      </c>
      <c r="CK464" s="153" t="s">
        <v>7469</v>
      </c>
      <c r="CL464" s="153" t="s">
        <v>7469</v>
      </c>
      <c r="CM464" s="153" t="s">
        <v>7469</v>
      </c>
      <c r="CN464" s="153" t="s">
        <v>7469</v>
      </c>
      <c r="CO464" s="153" t="s">
        <v>7469</v>
      </c>
      <c r="CP464" s="153" t="s">
        <v>7469</v>
      </c>
      <c r="CQ464" s="153" t="s">
        <v>7469</v>
      </c>
      <c r="CR464" s="153" t="s">
        <v>7469</v>
      </c>
      <c r="CS464" s="153" t="s">
        <v>7469</v>
      </c>
      <c r="CT464" s="153" t="s">
        <v>7469</v>
      </c>
      <c r="CU464" s="153">
        <v>0.65539999999999998</v>
      </c>
      <c r="CV464" s="153" t="s">
        <v>7469</v>
      </c>
      <c r="CW464" s="153" t="s">
        <v>7469</v>
      </c>
      <c r="CX464" s="153" t="s">
        <v>7469</v>
      </c>
      <c r="CY464" s="153" t="s">
        <v>7469</v>
      </c>
      <c r="CZ464" s="153" t="s">
        <v>7469</v>
      </c>
      <c r="DA464" s="153" t="s">
        <v>7469</v>
      </c>
      <c r="DB464" s="153" t="s">
        <v>7469</v>
      </c>
      <c r="DC464" s="153" t="s">
        <v>7469</v>
      </c>
      <c r="DD464" s="153" t="s">
        <v>7469</v>
      </c>
      <c r="DE464" s="153" t="s">
        <v>7469</v>
      </c>
      <c r="DF464" s="153" t="s">
        <v>7469</v>
      </c>
      <c r="DG464" s="153" t="s">
        <v>7469</v>
      </c>
      <c r="DH464" s="153">
        <v>0.78990000000000005</v>
      </c>
      <c r="DI464" s="153" t="s">
        <v>7469</v>
      </c>
      <c r="DJ464" s="153" t="s">
        <v>7469</v>
      </c>
      <c r="DK464" s="153">
        <v>0.4929</v>
      </c>
      <c r="DL464" s="153" t="s">
        <v>7469</v>
      </c>
      <c r="DM464" s="153" t="s">
        <v>7469</v>
      </c>
      <c r="DN464" s="153" t="s">
        <v>7469</v>
      </c>
      <c r="DO464" s="153" t="s">
        <v>7469</v>
      </c>
      <c r="DP464" s="153" t="s">
        <v>7469</v>
      </c>
      <c r="DQ464" s="153">
        <v>7.4897</v>
      </c>
      <c r="DR464" s="153" t="s">
        <v>7469</v>
      </c>
      <c r="DS464" s="153" t="s">
        <v>7469</v>
      </c>
      <c r="DT464" s="153" t="s">
        <v>7469</v>
      </c>
      <c r="DU464" s="153" t="s">
        <v>7469</v>
      </c>
      <c r="DV464" s="153" t="s">
        <v>7469</v>
      </c>
      <c r="DW464" s="153" t="s">
        <v>7469</v>
      </c>
      <c r="DX464" s="153" t="s">
        <v>7469</v>
      </c>
      <c r="DY464" s="153" t="s">
        <v>7469</v>
      </c>
      <c r="DZ464" s="153" t="s">
        <v>7469</v>
      </c>
      <c r="EA464" s="153" t="s">
        <v>7469</v>
      </c>
      <c r="EB464" s="153" t="s">
        <v>7469</v>
      </c>
      <c r="EC464" s="153" t="s">
        <v>7469</v>
      </c>
      <c r="ED464" s="153" t="s">
        <v>7469</v>
      </c>
      <c r="EE464" s="153" t="s">
        <v>7469</v>
      </c>
      <c r="EF464" s="153" t="s">
        <v>7469</v>
      </c>
      <c r="EG464" s="153" t="s">
        <v>7469</v>
      </c>
      <c r="EH464" s="153" t="s">
        <v>7469</v>
      </c>
      <c r="EI464" s="153" t="s">
        <v>7469</v>
      </c>
      <c r="EJ464" s="153" t="s">
        <v>7469</v>
      </c>
      <c r="EK464" s="153" t="s">
        <v>7469</v>
      </c>
      <c r="EL464" s="153" t="s">
        <v>7469</v>
      </c>
      <c r="EM464" s="153" t="s">
        <v>7469</v>
      </c>
      <c r="EN464" s="153" t="s">
        <v>7469</v>
      </c>
    </row>
    <row r="465" spans="2:144">
      <c r="C465" s="120"/>
      <c r="D465" s="103"/>
      <c r="E465" s="120" t="s">
        <v>8101</v>
      </c>
      <c r="F465" s="126" t="s">
        <v>8173</v>
      </c>
      <c r="G465" s="151" t="s">
        <v>8090</v>
      </c>
      <c r="H465" s="152" t="s">
        <v>8097</v>
      </c>
      <c r="I465" s="153" t="s">
        <v>7469</v>
      </c>
      <c r="J465" s="153" t="s">
        <v>7469</v>
      </c>
      <c r="K465" s="153" t="s">
        <v>7469</v>
      </c>
      <c r="L465" s="153" t="s">
        <v>7469</v>
      </c>
      <c r="M465" s="153" t="s">
        <v>7469</v>
      </c>
      <c r="N465" s="153">
        <v>591</v>
      </c>
      <c r="O465" s="153">
        <v>1573</v>
      </c>
      <c r="P465" s="153" t="s">
        <v>7469</v>
      </c>
      <c r="Q465" s="153" t="s">
        <v>7469</v>
      </c>
      <c r="R465" s="153">
        <v>-17</v>
      </c>
      <c r="S465" s="153" t="s">
        <v>7469</v>
      </c>
      <c r="T465" s="153" t="s">
        <v>7469</v>
      </c>
      <c r="U465" s="153" t="s">
        <v>7469</v>
      </c>
      <c r="V465" s="153" t="s">
        <v>7469</v>
      </c>
      <c r="W465" s="153" t="s">
        <v>7469</v>
      </c>
      <c r="X465" s="153" t="s">
        <v>7469</v>
      </c>
      <c r="Y465" s="153" t="s">
        <v>7469</v>
      </c>
      <c r="Z465" s="153" t="s">
        <v>7469</v>
      </c>
      <c r="AA465" s="153" t="s">
        <v>7469</v>
      </c>
      <c r="AB465" s="153" t="s">
        <v>7469</v>
      </c>
      <c r="AC465" s="153" t="s">
        <v>7469</v>
      </c>
      <c r="AD465" s="153" t="s">
        <v>7469</v>
      </c>
      <c r="AE465" s="153">
        <v>0.48620000000000002</v>
      </c>
      <c r="AF465" s="153">
        <v>24.447299999999998</v>
      </c>
      <c r="AG465" s="153" t="s">
        <v>7469</v>
      </c>
      <c r="AH465" s="153" t="s">
        <v>7469</v>
      </c>
      <c r="AI465" s="153" t="s">
        <v>7469</v>
      </c>
      <c r="AJ465" s="153" t="s">
        <v>7469</v>
      </c>
      <c r="AK465" s="153" t="s">
        <v>7469</v>
      </c>
      <c r="AL465" s="153" t="s">
        <v>7469</v>
      </c>
      <c r="AM465" s="153" t="s">
        <v>7469</v>
      </c>
      <c r="AN465" s="153" t="s">
        <v>7469</v>
      </c>
      <c r="AO465" s="153" t="s">
        <v>7469</v>
      </c>
      <c r="AP465" s="153">
        <v>8.4326000000000008</v>
      </c>
      <c r="AQ465" s="153" t="s">
        <v>7469</v>
      </c>
      <c r="AR465" s="153" t="s">
        <v>7469</v>
      </c>
      <c r="AS465" s="153" t="s">
        <v>7469</v>
      </c>
      <c r="AT465" s="153" t="s">
        <v>7469</v>
      </c>
      <c r="AU465" s="153" t="s">
        <v>7469</v>
      </c>
      <c r="AV465" s="153" t="s">
        <v>7469</v>
      </c>
      <c r="AW465" s="153" t="s">
        <v>7469</v>
      </c>
      <c r="AX465" s="153" t="s">
        <v>7469</v>
      </c>
      <c r="AY465" s="153" t="s">
        <v>7469</v>
      </c>
      <c r="AZ465" s="153" t="s">
        <v>7469</v>
      </c>
      <c r="BA465" s="153" t="s">
        <v>7469</v>
      </c>
      <c r="BB465" s="153" t="s">
        <v>7469</v>
      </c>
      <c r="BC465" s="153" t="s">
        <v>7469</v>
      </c>
      <c r="BD465" s="153" t="s">
        <v>7469</v>
      </c>
      <c r="BE465" s="153" t="s">
        <v>7469</v>
      </c>
      <c r="BF465" s="153" t="s">
        <v>7469</v>
      </c>
      <c r="BG465" s="153">
        <v>-326.44400000000002</v>
      </c>
      <c r="BH465" s="153" t="s">
        <v>7469</v>
      </c>
      <c r="BI465" s="153" t="s">
        <v>7469</v>
      </c>
      <c r="BJ465" s="153">
        <v>0.89729999999999999</v>
      </c>
      <c r="BK465" s="153" t="s">
        <v>7469</v>
      </c>
      <c r="BL465" s="153" t="s">
        <v>7469</v>
      </c>
      <c r="BM465" s="153" t="s">
        <v>7469</v>
      </c>
      <c r="BN465" s="153">
        <v>-67.954999999999998</v>
      </c>
      <c r="BO465" s="153" t="s">
        <v>7469</v>
      </c>
      <c r="BP465" s="153" t="s">
        <v>7469</v>
      </c>
      <c r="BQ465" s="153" t="s">
        <v>7469</v>
      </c>
      <c r="BR465" s="153" t="s">
        <v>7469</v>
      </c>
      <c r="BS465" s="153" t="s">
        <v>7469</v>
      </c>
      <c r="BT465" s="153" t="s">
        <v>7469</v>
      </c>
      <c r="BU465" s="153" t="s">
        <v>7469</v>
      </c>
      <c r="BV465" s="153" t="s">
        <v>7469</v>
      </c>
      <c r="BW465" s="153" t="s">
        <v>7469</v>
      </c>
      <c r="BX465" s="153" t="s">
        <v>7469</v>
      </c>
      <c r="BY465" s="153" t="s">
        <v>7469</v>
      </c>
      <c r="BZ465" s="153" t="s">
        <v>7469</v>
      </c>
      <c r="CA465" s="153">
        <v>-173.24299999999999</v>
      </c>
      <c r="CB465" s="153" t="s">
        <v>7469</v>
      </c>
      <c r="CC465" s="153" t="s">
        <v>7469</v>
      </c>
      <c r="CD465" s="153" t="s">
        <v>7469</v>
      </c>
      <c r="CE465" s="153" t="s">
        <v>7469</v>
      </c>
      <c r="CF465" s="153" t="s">
        <v>7469</v>
      </c>
      <c r="CG465" s="153" t="s">
        <v>7469</v>
      </c>
      <c r="CH465" s="153" t="s">
        <v>7469</v>
      </c>
      <c r="CI465" s="153" t="s">
        <v>7469</v>
      </c>
      <c r="CJ465" s="153" t="s">
        <v>7469</v>
      </c>
      <c r="CK465" s="153" t="s">
        <v>7469</v>
      </c>
      <c r="CL465" s="153" t="s">
        <v>7469</v>
      </c>
      <c r="CM465" s="153" t="s">
        <v>7469</v>
      </c>
      <c r="CN465" s="153" t="s">
        <v>7469</v>
      </c>
      <c r="CO465" s="153" t="s">
        <v>7469</v>
      </c>
      <c r="CP465" s="153" t="s">
        <v>7469</v>
      </c>
      <c r="CQ465" s="153" t="s">
        <v>7469</v>
      </c>
      <c r="CR465" s="153" t="s">
        <v>7469</v>
      </c>
      <c r="CS465" s="153" t="s">
        <v>7469</v>
      </c>
      <c r="CT465" s="153" t="s">
        <v>7469</v>
      </c>
      <c r="CU465" s="153">
        <v>0.5242</v>
      </c>
      <c r="CV465" s="153" t="s">
        <v>7469</v>
      </c>
      <c r="CW465" s="153" t="s">
        <v>7469</v>
      </c>
      <c r="CX465" s="153" t="s">
        <v>7469</v>
      </c>
      <c r="CY465" s="153" t="s">
        <v>7469</v>
      </c>
      <c r="CZ465" s="153" t="s">
        <v>7469</v>
      </c>
      <c r="DA465" s="153" t="s">
        <v>7469</v>
      </c>
      <c r="DB465" s="153" t="s">
        <v>7469</v>
      </c>
      <c r="DC465" s="153" t="s">
        <v>7469</v>
      </c>
      <c r="DD465" s="153" t="s">
        <v>7469</v>
      </c>
      <c r="DE465" s="153" t="s">
        <v>7469</v>
      </c>
      <c r="DF465" s="153" t="s">
        <v>7469</v>
      </c>
      <c r="DG465" s="153" t="s">
        <v>7469</v>
      </c>
      <c r="DH465" s="153" t="s">
        <v>7469</v>
      </c>
      <c r="DI465" s="153" t="s">
        <v>7469</v>
      </c>
      <c r="DJ465" s="153" t="s">
        <v>7469</v>
      </c>
      <c r="DK465" s="153">
        <v>0.54400000000000004</v>
      </c>
      <c r="DL465" s="153" t="s">
        <v>7469</v>
      </c>
      <c r="DM465" s="153" t="s">
        <v>7469</v>
      </c>
      <c r="DN465" s="153" t="s">
        <v>7469</v>
      </c>
      <c r="DO465" s="153" t="s">
        <v>7469</v>
      </c>
      <c r="DP465" s="153" t="s">
        <v>7469</v>
      </c>
      <c r="DQ465" s="153">
        <v>7.4560000000000004</v>
      </c>
      <c r="DR465" s="153" t="s">
        <v>7469</v>
      </c>
      <c r="DS465" s="153" t="s">
        <v>7469</v>
      </c>
      <c r="DT465" s="153" t="s">
        <v>7469</v>
      </c>
      <c r="DU465" s="153" t="s">
        <v>7469</v>
      </c>
      <c r="DV465" s="153" t="s">
        <v>7469</v>
      </c>
      <c r="DW465" s="153" t="s">
        <v>7469</v>
      </c>
      <c r="DX465" s="153" t="s">
        <v>7469</v>
      </c>
      <c r="DY465" s="153" t="s">
        <v>7469</v>
      </c>
      <c r="DZ465" s="153" t="s">
        <v>7469</v>
      </c>
      <c r="EA465" s="153" t="s">
        <v>7469</v>
      </c>
      <c r="EB465" s="153" t="s">
        <v>7469</v>
      </c>
      <c r="EC465" s="153" t="s">
        <v>7469</v>
      </c>
      <c r="ED465" s="153" t="s">
        <v>7469</v>
      </c>
      <c r="EE465" s="153">
        <v>-298.858</v>
      </c>
      <c r="EF465" s="153" t="s">
        <v>7469</v>
      </c>
      <c r="EG465" s="153" t="s">
        <v>7469</v>
      </c>
      <c r="EH465" s="153" t="s">
        <v>7469</v>
      </c>
      <c r="EI465" s="153" t="s">
        <v>7469</v>
      </c>
      <c r="EJ465" s="153" t="s">
        <v>7469</v>
      </c>
      <c r="EK465" s="153" t="s">
        <v>7469</v>
      </c>
      <c r="EL465" s="153" t="s">
        <v>7469</v>
      </c>
      <c r="EM465" s="153" t="s">
        <v>7469</v>
      </c>
      <c r="EN465" s="153" t="s">
        <v>7469</v>
      </c>
    </row>
    <row r="466" spans="2:144">
      <c r="C466" s="120"/>
      <c r="D466" s="103"/>
      <c r="E466" s="120" t="s">
        <v>8102</v>
      </c>
      <c r="F466" s="126" t="s">
        <v>8173</v>
      </c>
      <c r="G466" s="151" t="s">
        <v>8090</v>
      </c>
      <c r="H466" s="152" t="s">
        <v>8097</v>
      </c>
      <c r="I466" s="153" t="s">
        <v>7469</v>
      </c>
      <c r="J466" s="153" t="s">
        <v>7469</v>
      </c>
      <c r="K466" s="153" t="s">
        <v>7469</v>
      </c>
      <c r="L466" s="153" t="s">
        <v>7469</v>
      </c>
      <c r="M466" s="153" t="s">
        <v>7469</v>
      </c>
      <c r="N466" s="153" t="s">
        <v>7469</v>
      </c>
      <c r="O466" s="153">
        <v>1406</v>
      </c>
      <c r="P466" s="153" t="s">
        <v>7469</v>
      </c>
      <c r="Q466" s="153" t="s">
        <v>7469</v>
      </c>
      <c r="R466" s="153" t="s">
        <v>7469</v>
      </c>
      <c r="S466" s="153" t="s">
        <v>7469</v>
      </c>
      <c r="T466" s="153" t="s">
        <v>7469</v>
      </c>
      <c r="U466" s="153" t="s">
        <v>7469</v>
      </c>
      <c r="V466" s="153" t="s">
        <v>7469</v>
      </c>
      <c r="W466" s="153" t="s">
        <v>7469</v>
      </c>
      <c r="X466" s="153" t="s">
        <v>7469</v>
      </c>
      <c r="Y466" s="153" t="s">
        <v>7469</v>
      </c>
      <c r="Z466" s="153" t="s">
        <v>7469</v>
      </c>
      <c r="AA466" s="153" t="s">
        <v>7469</v>
      </c>
      <c r="AB466" s="153" t="s">
        <v>7469</v>
      </c>
      <c r="AC466" s="153" t="s">
        <v>7469</v>
      </c>
      <c r="AD466" s="153" t="s">
        <v>7469</v>
      </c>
      <c r="AE466" s="153" t="s">
        <v>7469</v>
      </c>
      <c r="AF466" s="153" t="s">
        <v>7469</v>
      </c>
      <c r="AG466" s="153" t="s">
        <v>7469</v>
      </c>
      <c r="AH466" s="153" t="s">
        <v>7469</v>
      </c>
      <c r="AI466" s="153" t="s">
        <v>7469</v>
      </c>
      <c r="AJ466" s="153" t="s">
        <v>7469</v>
      </c>
      <c r="AK466" s="153" t="s">
        <v>7469</v>
      </c>
      <c r="AL466" s="153" t="s">
        <v>7469</v>
      </c>
      <c r="AM466" s="153" t="s">
        <v>7469</v>
      </c>
      <c r="AN466" s="153" t="s">
        <v>7469</v>
      </c>
      <c r="AO466" s="153" t="s">
        <v>7469</v>
      </c>
      <c r="AP466" s="153" t="s">
        <v>7469</v>
      </c>
      <c r="AQ466" s="153" t="s">
        <v>7469</v>
      </c>
      <c r="AR466" s="153" t="s">
        <v>7469</v>
      </c>
      <c r="AS466" s="153" t="s">
        <v>7469</v>
      </c>
      <c r="AT466" s="153" t="s">
        <v>7469</v>
      </c>
      <c r="AU466" s="153" t="s">
        <v>7469</v>
      </c>
      <c r="AV466" s="153" t="s">
        <v>7469</v>
      </c>
      <c r="AW466" s="153" t="s">
        <v>7469</v>
      </c>
      <c r="AX466" s="153" t="s">
        <v>7469</v>
      </c>
      <c r="AY466" s="153" t="s">
        <v>7469</v>
      </c>
      <c r="AZ466" s="153" t="s">
        <v>7469</v>
      </c>
      <c r="BA466" s="153" t="s">
        <v>7469</v>
      </c>
      <c r="BB466" s="153" t="s">
        <v>7469</v>
      </c>
      <c r="BC466" s="153" t="s">
        <v>7469</v>
      </c>
      <c r="BD466" s="153" t="s">
        <v>7469</v>
      </c>
      <c r="BE466" s="153" t="s">
        <v>7469</v>
      </c>
      <c r="BF466" s="153" t="s">
        <v>7469</v>
      </c>
      <c r="BG466" s="153" t="s">
        <v>7469</v>
      </c>
      <c r="BH466" s="153" t="s">
        <v>7469</v>
      </c>
      <c r="BI466" s="153" t="s">
        <v>7469</v>
      </c>
      <c r="BJ466" s="153" t="s">
        <v>7469</v>
      </c>
      <c r="BK466" s="153" t="s">
        <v>7469</v>
      </c>
      <c r="BL466" s="153" t="s">
        <v>7469</v>
      </c>
      <c r="BM466" s="153" t="s">
        <v>7469</v>
      </c>
      <c r="BN466" s="153">
        <v>-83.238</v>
      </c>
      <c r="BO466" s="153" t="s">
        <v>7469</v>
      </c>
      <c r="BP466" s="153" t="s">
        <v>7469</v>
      </c>
      <c r="BQ466" s="153" t="s">
        <v>7469</v>
      </c>
      <c r="BR466" s="153" t="s">
        <v>7469</v>
      </c>
      <c r="BS466" s="153" t="s">
        <v>7469</v>
      </c>
      <c r="BT466" s="153" t="s">
        <v>7469</v>
      </c>
      <c r="BU466" s="153" t="s">
        <v>7469</v>
      </c>
      <c r="BV466" s="153" t="s">
        <v>7469</v>
      </c>
      <c r="BW466" s="153" t="s">
        <v>7469</v>
      </c>
      <c r="BX466" s="153" t="s">
        <v>7469</v>
      </c>
      <c r="BY466" s="153" t="s">
        <v>7469</v>
      </c>
      <c r="BZ466" s="153" t="s">
        <v>7469</v>
      </c>
      <c r="CA466" s="153">
        <v>-177.744</v>
      </c>
      <c r="CB466" s="153" t="s">
        <v>7469</v>
      </c>
      <c r="CC466" s="153" t="s">
        <v>7469</v>
      </c>
      <c r="CD466" s="153" t="s">
        <v>7469</v>
      </c>
      <c r="CE466" s="153" t="s">
        <v>7469</v>
      </c>
      <c r="CF466" s="153" t="s">
        <v>7469</v>
      </c>
      <c r="CG466" s="153" t="s">
        <v>7469</v>
      </c>
      <c r="CH466" s="153" t="s">
        <v>7469</v>
      </c>
      <c r="CI466" s="153" t="s">
        <v>7469</v>
      </c>
      <c r="CJ466" s="153" t="s">
        <v>7469</v>
      </c>
      <c r="CK466" s="153" t="s">
        <v>7469</v>
      </c>
      <c r="CL466" s="153" t="s">
        <v>7469</v>
      </c>
      <c r="CM466" s="153" t="s">
        <v>7469</v>
      </c>
      <c r="CN466" s="153" t="s">
        <v>7469</v>
      </c>
      <c r="CO466" s="153" t="s">
        <v>7469</v>
      </c>
      <c r="CP466" s="153" t="s">
        <v>7469</v>
      </c>
      <c r="CQ466" s="153" t="s">
        <v>7469</v>
      </c>
      <c r="CR466" s="153" t="s">
        <v>7469</v>
      </c>
      <c r="CS466" s="153" t="s">
        <v>7469</v>
      </c>
      <c r="CT466" s="153" t="s">
        <v>7469</v>
      </c>
      <c r="CU466" s="153" t="s">
        <v>7469</v>
      </c>
      <c r="CV466" s="153" t="s">
        <v>7469</v>
      </c>
      <c r="CW466" s="153" t="s">
        <v>7469</v>
      </c>
      <c r="CX466" s="153" t="s">
        <v>7469</v>
      </c>
      <c r="CY466" s="153" t="s">
        <v>7469</v>
      </c>
      <c r="CZ466" s="153" t="s">
        <v>7469</v>
      </c>
      <c r="DA466" s="153" t="s">
        <v>7469</v>
      </c>
      <c r="DB466" s="153" t="s">
        <v>7469</v>
      </c>
      <c r="DC466" s="153" t="s">
        <v>7469</v>
      </c>
      <c r="DD466" s="153" t="s">
        <v>7469</v>
      </c>
      <c r="DE466" s="153" t="s">
        <v>7469</v>
      </c>
      <c r="DF466" s="153" t="s">
        <v>7469</v>
      </c>
      <c r="DG466" s="153" t="s">
        <v>7469</v>
      </c>
      <c r="DH466" s="153" t="s">
        <v>7469</v>
      </c>
      <c r="DI466" s="153" t="s">
        <v>7469</v>
      </c>
      <c r="DJ466" s="153" t="s">
        <v>7469</v>
      </c>
      <c r="DK466" s="153" t="s">
        <v>7469</v>
      </c>
      <c r="DL466" s="153" t="s">
        <v>7469</v>
      </c>
      <c r="DM466" s="153" t="s">
        <v>7469</v>
      </c>
      <c r="DN466" s="153" t="s">
        <v>7469</v>
      </c>
      <c r="DO466" s="153" t="s">
        <v>7469</v>
      </c>
      <c r="DP466" s="153" t="s">
        <v>7469</v>
      </c>
      <c r="DQ466" s="153" t="s">
        <v>7469</v>
      </c>
      <c r="DR466" s="153" t="s">
        <v>7469</v>
      </c>
      <c r="DS466" s="153" t="s">
        <v>7469</v>
      </c>
      <c r="DT466" s="153" t="s">
        <v>7469</v>
      </c>
      <c r="DU466" s="153" t="s">
        <v>7469</v>
      </c>
      <c r="DV466" s="153" t="s">
        <v>7469</v>
      </c>
      <c r="DW466" s="153" t="s">
        <v>7469</v>
      </c>
      <c r="DX466" s="153" t="s">
        <v>7469</v>
      </c>
      <c r="DY466" s="153" t="s">
        <v>7469</v>
      </c>
      <c r="DZ466" s="153" t="s">
        <v>7469</v>
      </c>
      <c r="EA466" s="153" t="s">
        <v>7469</v>
      </c>
      <c r="EB466" s="153" t="s">
        <v>7469</v>
      </c>
      <c r="EC466" s="153" t="s">
        <v>7469</v>
      </c>
      <c r="ED466" s="153" t="s">
        <v>7469</v>
      </c>
      <c r="EE466" s="153" t="s">
        <v>7469</v>
      </c>
      <c r="EF466" s="153" t="s">
        <v>7469</v>
      </c>
      <c r="EG466" s="153" t="s">
        <v>7469</v>
      </c>
      <c r="EH466" s="153" t="s">
        <v>7469</v>
      </c>
      <c r="EI466" s="153" t="s">
        <v>7469</v>
      </c>
      <c r="EJ466" s="153" t="s">
        <v>7469</v>
      </c>
      <c r="EK466" s="153" t="s">
        <v>7469</v>
      </c>
      <c r="EL466" s="153" t="s">
        <v>7469</v>
      </c>
      <c r="EM466" s="153" t="s">
        <v>7469</v>
      </c>
      <c r="EN466" s="153" t="s">
        <v>7469</v>
      </c>
    </row>
    <row r="467" spans="2:144">
      <c r="C467" s="120"/>
      <c r="D467" s="103"/>
      <c r="E467" s="120" t="s">
        <v>8103</v>
      </c>
      <c r="F467" s="126" t="s">
        <v>8173</v>
      </c>
      <c r="G467" s="151" t="s">
        <v>8090</v>
      </c>
      <c r="H467" s="152" t="s">
        <v>8097</v>
      </c>
      <c r="I467" s="153">
        <v>349.52550000000002</v>
      </c>
      <c r="J467" s="153">
        <v>-15.04</v>
      </c>
      <c r="K467" s="153">
        <v>815.6</v>
      </c>
      <c r="L467" s="153">
        <v>-23.039000000000001</v>
      </c>
      <c r="M467" s="153" t="s">
        <v>7469</v>
      </c>
      <c r="N467" s="153">
        <v>554</v>
      </c>
      <c r="O467" s="153">
        <v>2058</v>
      </c>
      <c r="P467" s="153">
        <v>-18.803000000000001</v>
      </c>
      <c r="Q467" s="153">
        <v>-5.0658000000000003</v>
      </c>
      <c r="R467" s="153">
        <v>-1104</v>
      </c>
      <c r="S467" s="153">
        <v>-1.9841</v>
      </c>
      <c r="T467" s="153">
        <v>-2.3654999999999999</v>
      </c>
      <c r="U467" s="153" t="s">
        <v>7469</v>
      </c>
      <c r="V467" s="153">
        <v>-42.969000000000001</v>
      </c>
      <c r="W467" s="153">
        <v>15.021100000000001</v>
      </c>
      <c r="X467" s="153">
        <v>606.79999999999995</v>
      </c>
      <c r="Y467" s="153">
        <v>0.17730000000000001</v>
      </c>
      <c r="Z467" s="153">
        <v>17.053999999999998</v>
      </c>
      <c r="AA467" s="153">
        <v>53.422499999999999</v>
      </c>
      <c r="AB467" s="153">
        <v>3.9030999999999998</v>
      </c>
      <c r="AC467" s="153">
        <v>-17.199000000000002</v>
      </c>
      <c r="AD467" s="153">
        <v>-2.3411</v>
      </c>
      <c r="AE467" s="153">
        <v>-1.6433</v>
      </c>
      <c r="AF467" s="153">
        <v>19.422799999999999</v>
      </c>
      <c r="AG467" s="153">
        <v>7.5515999999999996</v>
      </c>
      <c r="AH467" s="153" t="s">
        <v>7469</v>
      </c>
      <c r="AI467" s="153">
        <v>14.745200000000001</v>
      </c>
      <c r="AJ467" s="153">
        <v>-146.334</v>
      </c>
      <c r="AK467" s="153" t="s">
        <v>7469</v>
      </c>
      <c r="AL467" s="153">
        <v>-0.1187</v>
      </c>
      <c r="AM467" s="153" t="s">
        <v>7469</v>
      </c>
      <c r="AN467" s="153">
        <v>35.661900000000003</v>
      </c>
      <c r="AO467" s="153">
        <v>-13.8306</v>
      </c>
      <c r="AP467" s="153">
        <v>14.412800000000001</v>
      </c>
      <c r="AQ467" s="153" t="s">
        <v>7469</v>
      </c>
      <c r="AR467" s="153">
        <v>-83.945999999999998</v>
      </c>
      <c r="AS467" s="153">
        <v>6.3757000000000001</v>
      </c>
      <c r="AT467" s="153">
        <v>3.7107000000000001</v>
      </c>
      <c r="AU467" s="153">
        <v>4.2465000000000002</v>
      </c>
      <c r="AV467" s="153">
        <v>133.5838</v>
      </c>
      <c r="AW467" s="153" t="s">
        <v>7469</v>
      </c>
      <c r="AX467" s="153" t="s">
        <v>7469</v>
      </c>
      <c r="AY467" s="153" t="s">
        <v>7469</v>
      </c>
      <c r="AZ467" s="153">
        <v>-68.181899999999999</v>
      </c>
      <c r="BA467" s="153">
        <v>-6.1051000000000002</v>
      </c>
      <c r="BB467" s="153" t="s">
        <v>7469</v>
      </c>
      <c r="BC467" s="153" t="s">
        <v>7469</v>
      </c>
      <c r="BD467" s="153">
        <v>-10.0747</v>
      </c>
      <c r="BE467" s="153">
        <v>-0.68110000000000004</v>
      </c>
      <c r="BF467" s="153">
        <v>0.1173</v>
      </c>
      <c r="BG467" s="153" t="s">
        <v>7469</v>
      </c>
      <c r="BH467" s="153" t="s">
        <v>7469</v>
      </c>
      <c r="BI467" s="153">
        <v>-11.845000000000001</v>
      </c>
      <c r="BJ467" s="153">
        <v>2.3511000000000002</v>
      </c>
      <c r="BK467" s="153" t="s">
        <v>7469</v>
      </c>
      <c r="BL467" s="153">
        <v>18.121600000000001</v>
      </c>
      <c r="BM467" s="153">
        <v>-5.0034999999999998</v>
      </c>
      <c r="BN467" s="153">
        <v>-21.902000000000001</v>
      </c>
      <c r="BO467" s="153">
        <v>-4.6485000000000003</v>
      </c>
      <c r="BP467" s="153" t="s">
        <v>7469</v>
      </c>
      <c r="BQ467" s="153">
        <v>1.5464</v>
      </c>
      <c r="BR467" s="153" t="s">
        <v>7469</v>
      </c>
      <c r="BS467" s="153">
        <v>-46.677</v>
      </c>
      <c r="BT467" s="153" t="s">
        <v>7469</v>
      </c>
      <c r="BU467" s="153">
        <v>16.304200000000002</v>
      </c>
      <c r="BV467" s="153" t="s">
        <v>7469</v>
      </c>
      <c r="BW467" s="153" t="s">
        <v>7469</v>
      </c>
      <c r="BX467" s="153">
        <v>11.193899999999999</v>
      </c>
      <c r="BY467" s="153" t="s">
        <v>7469</v>
      </c>
      <c r="BZ467" s="153" t="s">
        <v>7469</v>
      </c>
      <c r="CA467" s="153">
        <v>-92.629000000000005</v>
      </c>
      <c r="CB467" s="153">
        <v>5.3944000000000001</v>
      </c>
      <c r="CC467" s="153">
        <v>-5.0086000000000004</v>
      </c>
      <c r="CD467" s="153">
        <v>13.021699999999999</v>
      </c>
      <c r="CE467" s="153">
        <v>-0.76200000000000001</v>
      </c>
      <c r="CF467" s="153" t="s">
        <v>7469</v>
      </c>
      <c r="CG467" s="153" t="s">
        <v>7469</v>
      </c>
      <c r="CH467" s="153">
        <v>-0.44540000000000002</v>
      </c>
      <c r="CI467" s="153">
        <v>-86.016099999999994</v>
      </c>
      <c r="CJ467" s="153" t="s">
        <v>7469</v>
      </c>
      <c r="CK467" s="153" t="s">
        <v>7469</v>
      </c>
      <c r="CL467" s="153" t="s">
        <v>7469</v>
      </c>
      <c r="CM467" s="153" t="s">
        <v>7469</v>
      </c>
      <c r="CN467" s="153" t="s">
        <v>7469</v>
      </c>
      <c r="CO467" s="153">
        <v>10.988200000000001</v>
      </c>
      <c r="CP467" s="153">
        <v>18.430499999999999</v>
      </c>
      <c r="CQ467" s="153">
        <v>-12.118499999999999</v>
      </c>
      <c r="CR467" s="153" t="s">
        <v>7469</v>
      </c>
      <c r="CS467" s="153">
        <v>-30.584</v>
      </c>
      <c r="CT467" s="153">
        <v>-1.5677000000000001</v>
      </c>
      <c r="CU467" s="153">
        <v>-0.48780000000000001</v>
      </c>
      <c r="CV467" s="153" t="s">
        <v>7469</v>
      </c>
      <c r="CW467" s="153" t="s">
        <v>7469</v>
      </c>
      <c r="CX467" s="153" t="s">
        <v>7469</v>
      </c>
      <c r="CY467" s="153">
        <v>36.840499999999999</v>
      </c>
      <c r="CZ467" s="153">
        <v>3.6817000000000002</v>
      </c>
      <c r="DA467" s="153">
        <v>6.4399999999999999E-2</v>
      </c>
      <c r="DB467" s="153" t="s">
        <v>7469</v>
      </c>
      <c r="DC467" s="153">
        <v>23.898</v>
      </c>
      <c r="DD467" s="153">
        <v>4.5183999999999997</v>
      </c>
      <c r="DE467" s="153">
        <v>-17.665800000000001</v>
      </c>
      <c r="DF467" s="153" t="s">
        <v>7469</v>
      </c>
      <c r="DG467" s="153">
        <v>38.4694</v>
      </c>
      <c r="DH467" s="153">
        <v>-0.94189999999999996</v>
      </c>
      <c r="DI467" s="153" t="s">
        <v>7469</v>
      </c>
      <c r="DJ467" s="153" t="s">
        <v>7469</v>
      </c>
      <c r="DK467" s="153">
        <v>-0.53159999999999996</v>
      </c>
      <c r="DL467" s="153">
        <v>4.2279</v>
      </c>
      <c r="DM467" s="153">
        <v>1.7305999999999999</v>
      </c>
      <c r="DN467" s="153">
        <v>139.89570000000001</v>
      </c>
      <c r="DO467" s="153">
        <v>-240.5301</v>
      </c>
      <c r="DP467" s="153">
        <v>-8.6957000000000004</v>
      </c>
      <c r="DQ467" s="153">
        <v>11.6744</v>
      </c>
      <c r="DR467" s="153" t="s">
        <v>7469</v>
      </c>
      <c r="DS467" s="153" t="s">
        <v>7469</v>
      </c>
      <c r="DT467" s="153">
        <v>2.1406999999999998</v>
      </c>
      <c r="DU467" s="153">
        <v>-5.9732000000000003</v>
      </c>
      <c r="DV467" s="153" t="s">
        <v>7469</v>
      </c>
      <c r="DW467" s="153" t="s">
        <v>7469</v>
      </c>
      <c r="DX467" s="153">
        <v>-5.7366999999999999</v>
      </c>
      <c r="DY467" s="153">
        <v>1.395</v>
      </c>
      <c r="DZ467" s="153">
        <v>-10.6264</v>
      </c>
      <c r="EA467" s="153">
        <v>47.953400000000002</v>
      </c>
      <c r="EB467" s="153">
        <v>1.5488</v>
      </c>
      <c r="EC467" s="153">
        <v>-24.681799999999999</v>
      </c>
      <c r="ED467" s="153">
        <v>5.0228999999999999</v>
      </c>
      <c r="EE467" s="153" t="s">
        <v>7469</v>
      </c>
      <c r="EF467" s="153">
        <v>11.204599999999999</v>
      </c>
      <c r="EG467" s="153">
        <v>12.3591</v>
      </c>
      <c r="EH467" s="153" t="s">
        <v>7469</v>
      </c>
      <c r="EI467" s="153">
        <v>3.5718000000000001</v>
      </c>
      <c r="EJ467" s="153" t="s">
        <v>7469</v>
      </c>
      <c r="EK467" s="153" t="s">
        <v>7469</v>
      </c>
      <c r="EL467" s="153">
        <v>-4.5968</v>
      </c>
      <c r="EM467" s="153">
        <v>27.7058</v>
      </c>
      <c r="EN467" s="153" t="s">
        <v>7469</v>
      </c>
    </row>
    <row r="468" spans="2:144">
      <c r="C468" s="120"/>
      <c r="F468" s="126"/>
      <c r="G468" s="151" t="s">
        <v>8105</v>
      </c>
      <c r="H468" s="152" t="s">
        <v>8105</v>
      </c>
      <c r="I468" s="153" t="s">
        <v>8105</v>
      </c>
      <c r="J468" s="153" t="s">
        <v>8105</v>
      </c>
      <c r="K468" s="153" t="s">
        <v>8105</v>
      </c>
      <c r="L468" s="153" t="s">
        <v>8105</v>
      </c>
      <c r="M468" s="153" t="s">
        <v>8105</v>
      </c>
      <c r="N468" s="153" t="s">
        <v>8105</v>
      </c>
      <c r="O468" s="153" t="s">
        <v>8105</v>
      </c>
      <c r="P468" s="153" t="s">
        <v>8105</v>
      </c>
      <c r="Q468" s="153" t="s">
        <v>8105</v>
      </c>
      <c r="R468" s="153" t="s">
        <v>8105</v>
      </c>
      <c r="S468" s="153" t="s">
        <v>8105</v>
      </c>
      <c r="T468" s="153" t="s">
        <v>8105</v>
      </c>
      <c r="U468" s="153" t="s">
        <v>8105</v>
      </c>
      <c r="V468" s="153" t="s">
        <v>8105</v>
      </c>
      <c r="W468" s="153" t="s">
        <v>8105</v>
      </c>
      <c r="X468" s="153" t="s">
        <v>8105</v>
      </c>
      <c r="Y468" s="153" t="s">
        <v>8105</v>
      </c>
      <c r="Z468" s="153" t="s">
        <v>8105</v>
      </c>
      <c r="AA468" s="153" t="s">
        <v>8105</v>
      </c>
      <c r="AB468" s="153" t="s">
        <v>8105</v>
      </c>
      <c r="AC468" s="153" t="s">
        <v>8105</v>
      </c>
      <c r="AD468" s="153" t="s">
        <v>8105</v>
      </c>
      <c r="AE468" s="153" t="s">
        <v>8105</v>
      </c>
      <c r="AF468" s="153" t="s">
        <v>8105</v>
      </c>
      <c r="AG468" s="153" t="s">
        <v>8105</v>
      </c>
      <c r="AH468" s="153" t="s">
        <v>8105</v>
      </c>
      <c r="AI468" s="153" t="s">
        <v>8105</v>
      </c>
      <c r="AJ468" s="153" t="s">
        <v>8105</v>
      </c>
      <c r="AK468" s="153" t="s">
        <v>8105</v>
      </c>
      <c r="AL468" s="153" t="s">
        <v>8105</v>
      </c>
      <c r="AM468" s="153" t="s">
        <v>8105</v>
      </c>
      <c r="AN468" s="153" t="s">
        <v>8105</v>
      </c>
      <c r="AO468" s="153" t="s">
        <v>8105</v>
      </c>
      <c r="AP468" s="153" t="s">
        <v>8105</v>
      </c>
      <c r="AQ468" s="153" t="s">
        <v>8105</v>
      </c>
      <c r="AR468" s="153" t="s">
        <v>8105</v>
      </c>
      <c r="AS468" s="153" t="s">
        <v>8105</v>
      </c>
      <c r="AT468" s="153" t="s">
        <v>8105</v>
      </c>
      <c r="AU468" s="153" t="s">
        <v>8105</v>
      </c>
      <c r="AV468" s="153" t="s">
        <v>8105</v>
      </c>
      <c r="AW468" s="153" t="s">
        <v>8105</v>
      </c>
      <c r="AX468" s="153" t="s">
        <v>8105</v>
      </c>
      <c r="AY468" s="153" t="s">
        <v>8105</v>
      </c>
      <c r="AZ468" s="153" t="s">
        <v>8105</v>
      </c>
      <c r="BA468" s="153" t="s">
        <v>8105</v>
      </c>
      <c r="BB468" s="153" t="s">
        <v>8105</v>
      </c>
      <c r="BC468" s="153" t="s">
        <v>8105</v>
      </c>
      <c r="BD468" s="153" t="s">
        <v>8105</v>
      </c>
      <c r="BE468" s="153" t="s">
        <v>8105</v>
      </c>
      <c r="BF468" s="153" t="s">
        <v>8105</v>
      </c>
      <c r="BG468" s="153" t="s">
        <v>8105</v>
      </c>
      <c r="BH468" s="153" t="s">
        <v>8105</v>
      </c>
      <c r="BI468" s="153" t="s">
        <v>8105</v>
      </c>
      <c r="BJ468" s="153" t="s">
        <v>8105</v>
      </c>
      <c r="BK468" s="153" t="s">
        <v>8105</v>
      </c>
      <c r="BL468" s="153" t="s">
        <v>8105</v>
      </c>
      <c r="BM468" s="153" t="s">
        <v>8105</v>
      </c>
      <c r="BN468" s="153" t="s">
        <v>8105</v>
      </c>
      <c r="BO468" s="153" t="s">
        <v>8105</v>
      </c>
      <c r="BP468" s="153" t="s">
        <v>8105</v>
      </c>
      <c r="BQ468" s="153" t="s">
        <v>8105</v>
      </c>
      <c r="BR468" s="153" t="s">
        <v>8105</v>
      </c>
      <c r="BS468" s="153" t="s">
        <v>8105</v>
      </c>
      <c r="BT468" s="153" t="s">
        <v>8105</v>
      </c>
      <c r="BU468" s="153" t="s">
        <v>8105</v>
      </c>
      <c r="BV468" s="153" t="s">
        <v>8105</v>
      </c>
      <c r="BW468" s="153" t="s">
        <v>8105</v>
      </c>
      <c r="BX468" s="153" t="s">
        <v>8105</v>
      </c>
      <c r="BY468" s="153" t="s">
        <v>8105</v>
      </c>
      <c r="BZ468" s="153" t="s">
        <v>8105</v>
      </c>
      <c r="CA468" s="153" t="s">
        <v>8105</v>
      </c>
      <c r="CB468" s="153" t="s">
        <v>8105</v>
      </c>
      <c r="CC468" s="153" t="s">
        <v>8105</v>
      </c>
      <c r="CD468" s="153" t="s">
        <v>8105</v>
      </c>
      <c r="CE468" s="153" t="s">
        <v>8105</v>
      </c>
      <c r="CF468" s="153" t="s">
        <v>8105</v>
      </c>
      <c r="CG468" s="153" t="s">
        <v>8105</v>
      </c>
      <c r="CH468" s="153" t="s">
        <v>8105</v>
      </c>
      <c r="CI468" s="153" t="s">
        <v>8105</v>
      </c>
      <c r="CJ468" s="153" t="s">
        <v>8105</v>
      </c>
      <c r="CK468" s="153" t="s">
        <v>8105</v>
      </c>
      <c r="CL468" s="153" t="s">
        <v>8105</v>
      </c>
      <c r="CM468" s="153" t="s">
        <v>8105</v>
      </c>
      <c r="CN468" s="153" t="s">
        <v>8105</v>
      </c>
      <c r="CO468" s="153" t="s">
        <v>8105</v>
      </c>
      <c r="CP468" s="153" t="s">
        <v>8105</v>
      </c>
      <c r="CQ468" s="153" t="s">
        <v>8105</v>
      </c>
      <c r="CR468" s="153" t="s">
        <v>8105</v>
      </c>
      <c r="CS468" s="153" t="s">
        <v>8105</v>
      </c>
      <c r="CT468" s="153" t="s">
        <v>8105</v>
      </c>
      <c r="CU468" s="153" t="s">
        <v>8105</v>
      </c>
      <c r="CV468" s="153" t="s">
        <v>8105</v>
      </c>
      <c r="CW468" s="153" t="s">
        <v>8105</v>
      </c>
      <c r="CX468" s="153" t="s">
        <v>8105</v>
      </c>
      <c r="CY468" s="153" t="s">
        <v>8105</v>
      </c>
      <c r="CZ468" s="153" t="s">
        <v>8105</v>
      </c>
      <c r="DA468" s="153" t="s">
        <v>8105</v>
      </c>
      <c r="DB468" s="153" t="s">
        <v>8105</v>
      </c>
      <c r="DC468" s="153" t="s">
        <v>8105</v>
      </c>
      <c r="DD468" s="153" t="s">
        <v>8105</v>
      </c>
      <c r="DE468" s="153" t="s">
        <v>8105</v>
      </c>
      <c r="DF468" s="153" t="s">
        <v>8105</v>
      </c>
      <c r="DG468" s="153" t="s">
        <v>8105</v>
      </c>
      <c r="DH468" s="153" t="s">
        <v>8105</v>
      </c>
      <c r="DI468" s="153" t="s">
        <v>8105</v>
      </c>
      <c r="DJ468" s="153" t="s">
        <v>8105</v>
      </c>
      <c r="DK468" s="153" t="s">
        <v>8105</v>
      </c>
      <c r="DL468" s="153" t="s">
        <v>8105</v>
      </c>
      <c r="DM468" s="153" t="s">
        <v>8105</v>
      </c>
      <c r="DN468" s="153" t="s">
        <v>8105</v>
      </c>
      <c r="DO468" s="153" t="s">
        <v>8105</v>
      </c>
      <c r="DP468" s="153" t="s">
        <v>8105</v>
      </c>
      <c r="DQ468" s="153" t="s">
        <v>8105</v>
      </c>
      <c r="DR468" s="153" t="s">
        <v>8105</v>
      </c>
      <c r="DS468" s="153" t="s">
        <v>8105</v>
      </c>
      <c r="DT468" s="153" t="s">
        <v>8105</v>
      </c>
      <c r="DU468" s="153" t="s">
        <v>8105</v>
      </c>
      <c r="DV468" s="153" t="s">
        <v>8105</v>
      </c>
      <c r="DW468" s="153" t="s">
        <v>8105</v>
      </c>
      <c r="DX468" s="153" t="s">
        <v>8105</v>
      </c>
      <c r="DY468" s="153" t="s">
        <v>8105</v>
      </c>
      <c r="DZ468" s="153" t="s">
        <v>8105</v>
      </c>
      <c r="EA468" s="153" t="s">
        <v>8105</v>
      </c>
      <c r="EB468" s="153" t="s">
        <v>8105</v>
      </c>
      <c r="EC468" s="153" t="s">
        <v>8105</v>
      </c>
      <c r="ED468" s="153" t="s">
        <v>8105</v>
      </c>
      <c r="EE468" s="153" t="s">
        <v>8105</v>
      </c>
      <c r="EF468" s="153" t="s">
        <v>8105</v>
      </c>
      <c r="EG468" s="153" t="s">
        <v>8105</v>
      </c>
      <c r="EH468" s="153" t="s">
        <v>8105</v>
      </c>
      <c r="EI468" s="153" t="s">
        <v>8105</v>
      </c>
      <c r="EJ468" s="153" t="s">
        <v>8105</v>
      </c>
      <c r="EK468" s="153" t="s">
        <v>8105</v>
      </c>
      <c r="EL468" s="153" t="s">
        <v>8105</v>
      </c>
      <c r="EM468" s="153" t="s">
        <v>8105</v>
      </c>
      <c r="EN468" s="153" t="s">
        <v>8105</v>
      </c>
    </row>
    <row r="469" spans="2:144">
      <c r="B469" s="111" t="s">
        <v>8085</v>
      </c>
      <c r="C469" s="140" t="s">
        <v>8174</v>
      </c>
      <c r="D469" s="140"/>
      <c r="E469" s="140"/>
      <c r="F469" s="140"/>
      <c r="G469" s="159" t="s">
        <v>8105</v>
      </c>
      <c r="H469" s="160" t="s">
        <v>8105</v>
      </c>
      <c r="I469" s="161" t="s">
        <v>8105</v>
      </c>
      <c r="J469" s="161" t="s">
        <v>8105</v>
      </c>
      <c r="K469" s="161" t="s">
        <v>8105</v>
      </c>
      <c r="L469" s="161" t="s">
        <v>8105</v>
      </c>
      <c r="M469" s="161" t="s">
        <v>8105</v>
      </c>
      <c r="N469" s="161" t="s">
        <v>8105</v>
      </c>
      <c r="O469" s="161" t="s">
        <v>8105</v>
      </c>
      <c r="P469" s="161" t="s">
        <v>8105</v>
      </c>
      <c r="Q469" s="161" t="s">
        <v>8105</v>
      </c>
      <c r="R469" s="161" t="s">
        <v>8105</v>
      </c>
      <c r="S469" s="161" t="s">
        <v>8105</v>
      </c>
      <c r="T469" s="161" t="s">
        <v>8105</v>
      </c>
      <c r="U469" s="161" t="s">
        <v>8105</v>
      </c>
      <c r="V469" s="161" t="s">
        <v>8105</v>
      </c>
      <c r="W469" s="161" t="s">
        <v>8105</v>
      </c>
      <c r="X469" s="161" t="s">
        <v>8105</v>
      </c>
      <c r="Y469" s="161" t="s">
        <v>8105</v>
      </c>
      <c r="Z469" s="161" t="s">
        <v>8105</v>
      </c>
      <c r="AA469" s="161" t="s">
        <v>8105</v>
      </c>
      <c r="AB469" s="161" t="s">
        <v>8105</v>
      </c>
      <c r="AC469" s="161" t="s">
        <v>8105</v>
      </c>
      <c r="AD469" s="161" t="s">
        <v>8105</v>
      </c>
      <c r="AE469" s="161" t="s">
        <v>8105</v>
      </c>
      <c r="AF469" s="161" t="s">
        <v>8105</v>
      </c>
      <c r="AG469" s="161" t="s">
        <v>8105</v>
      </c>
      <c r="AH469" s="161" t="s">
        <v>8105</v>
      </c>
      <c r="AI469" s="161" t="s">
        <v>8105</v>
      </c>
      <c r="AJ469" s="161" t="s">
        <v>8105</v>
      </c>
      <c r="AK469" s="161" t="s">
        <v>8105</v>
      </c>
      <c r="AL469" s="161" t="s">
        <v>8105</v>
      </c>
      <c r="AM469" s="161" t="s">
        <v>8105</v>
      </c>
      <c r="AN469" s="161" t="s">
        <v>8105</v>
      </c>
      <c r="AO469" s="161" t="s">
        <v>8105</v>
      </c>
      <c r="AP469" s="161" t="s">
        <v>8105</v>
      </c>
      <c r="AQ469" s="161" t="s">
        <v>8105</v>
      </c>
      <c r="AR469" s="161" t="s">
        <v>8105</v>
      </c>
      <c r="AS469" s="161" t="s">
        <v>8105</v>
      </c>
      <c r="AT469" s="161" t="s">
        <v>8105</v>
      </c>
      <c r="AU469" s="161" t="s">
        <v>8105</v>
      </c>
      <c r="AV469" s="161" t="s">
        <v>8105</v>
      </c>
      <c r="AW469" s="161" t="s">
        <v>8105</v>
      </c>
      <c r="AX469" s="161" t="s">
        <v>8105</v>
      </c>
      <c r="AY469" s="161" t="s">
        <v>8105</v>
      </c>
      <c r="AZ469" s="161" t="s">
        <v>8105</v>
      </c>
      <c r="BA469" s="161" t="s">
        <v>8105</v>
      </c>
      <c r="BB469" s="161" t="s">
        <v>8105</v>
      </c>
      <c r="BC469" s="161" t="s">
        <v>8105</v>
      </c>
      <c r="BD469" s="161" t="s">
        <v>8105</v>
      </c>
      <c r="BE469" s="161" t="s">
        <v>8105</v>
      </c>
      <c r="BF469" s="161" t="s">
        <v>8105</v>
      </c>
      <c r="BG469" s="161" t="s">
        <v>8105</v>
      </c>
      <c r="BH469" s="161" t="s">
        <v>8105</v>
      </c>
      <c r="BI469" s="161" t="s">
        <v>8105</v>
      </c>
      <c r="BJ469" s="161" t="s">
        <v>8105</v>
      </c>
      <c r="BK469" s="161" t="s">
        <v>8105</v>
      </c>
      <c r="BL469" s="161" t="s">
        <v>8105</v>
      </c>
      <c r="BM469" s="161" t="s">
        <v>8105</v>
      </c>
      <c r="BN469" s="161" t="s">
        <v>8105</v>
      </c>
      <c r="BO469" s="161" t="s">
        <v>8105</v>
      </c>
      <c r="BP469" s="161" t="s">
        <v>8105</v>
      </c>
      <c r="BQ469" s="161" t="s">
        <v>8105</v>
      </c>
      <c r="BR469" s="161" t="s">
        <v>8105</v>
      </c>
      <c r="BS469" s="161" t="s">
        <v>8105</v>
      </c>
      <c r="BT469" s="161" t="s">
        <v>8105</v>
      </c>
      <c r="BU469" s="161" t="s">
        <v>8105</v>
      </c>
      <c r="BV469" s="161" t="s">
        <v>8105</v>
      </c>
      <c r="BW469" s="161" t="s">
        <v>8105</v>
      </c>
      <c r="BX469" s="161" t="s">
        <v>8105</v>
      </c>
      <c r="BY469" s="161" t="s">
        <v>8105</v>
      </c>
      <c r="BZ469" s="161" t="s">
        <v>8105</v>
      </c>
      <c r="CA469" s="161" t="s">
        <v>8105</v>
      </c>
      <c r="CB469" s="161" t="s">
        <v>8105</v>
      </c>
      <c r="CC469" s="161" t="s">
        <v>8105</v>
      </c>
      <c r="CD469" s="161" t="s">
        <v>8105</v>
      </c>
      <c r="CE469" s="161" t="s">
        <v>8105</v>
      </c>
      <c r="CF469" s="161" t="s">
        <v>8105</v>
      </c>
      <c r="CG469" s="161" t="s">
        <v>8105</v>
      </c>
      <c r="CH469" s="161" t="s">
        <v>8105</v>
      </c>
      <c r="CI469" s="161" t="s">
        <v>8105</v>
      </c>
      <c r="CJ469" s="161" t="s">
        <v>8105</v>
      </c>
      <c r="CK469" s="161" t="s">
        <v>8105</v>
      </c>
      <c r="CL469" s="161" t="s">
        <v>8105</v>
      </c>
      <c r="CM469" s="161" t="s">
        <v>8105</v>
      </c>
      <c r="CN469" s="161" t="s">
        <v>8105</v>
      </c>
      <c r="CO469" s="161" t="s">
        <v>8105</v>
      </c>
      <c r="CP469" s="161" t="s">
        <v>8105</v>
      </c>
      <c r="CQ469" s="161" t="s">
        <v>8105</v>
      </c>
      <c r="CR469" s="161" t="s">
        <v>8105</v>
      </c>
      <c r="CS469" s="161" t="s">
        <v>8105</v>
      </c>
      <c r="CT469" s="161" t="s">
        <v>8105</v>
      </c>
      <c r="CU469" s="161" t="s">
        <v>8105</v>
      </c>
      <c r="CV469" s="161" t="s">
        <v>8105</v>
      </c>
      <c r="CW469" s="161" t="s">
        <v>8105</v>
      </c>
      <c r="CX469" s="161" t="s">
        <v>8105</v>
      </c>
      <c r="CY469" s="161" t="s">
        <v>8105</v>
      </c>
      <c r="CZ469" s="161" t="s">
        <v>8105</v>
      </c>
      <c r="DA469" s="161" t="s">
        <v>8105</v>
      </c>
      <c r="DB469" s="161" t="s">
        <v>8105</v>
      </c>
      <c r="DC469" s="161" t="s">
        <v>8105</v>
      </c>
      <c r="DD469" s="161" t="s">
        <v>8105</v>
      </c>
      <c r="DE469" s="161" t="s">
        <v>8105</v>
      </c>
      <c r="DF469" s="161" t="s">
        <v>8105</v>
      </c>
      <c r="DG469" s="161" t="s">
        <v>8105</v>
      </c>
      <c r="DH469" s="161" t="s">
        <v>8105</v>
      </c>
      <c r="DI469" s="161" t="s">
        <v>8105</v>
      </c>
      <c r="DJ469" s="161" t="s">
        <v>8105</v>
      </c>
      <c r="DK469" s="161" t="s">
        <v>8105</v>
      </c>
      <c r="DL469" s="161" t="s">
        <v>8105</v>
      </c>
      <c r="DM469" s="161" t="s">
        <v>8105</v>
      </c>
      <c r="DN469" s="161" t="s">
        <v>8105</v>
      </c>
      <c r="DO469" s="161" t="s">
        <v>8105</v>
      </c>
      <c r="DP469" s="161" t="s">
        <v>8105</v>
      </c>
      <c r="DQ469" s="161" t="s">
        <v>8105</v>
      </c>
      <c r="DR469" s="161" t="s">
        <v>8105</v>
      </c>
      <c r="DS469" s="161" t="s">
        <v>8105</v>
      </c>
      <c r="DT469" s="161" t="s">
        <v>8105</v>
      </c>
      <c r="DU469" s="161" t="s">
        <v>8105</v>
      </c>
      <c r="DV469" s="161" t="s">
        <v>8105</v>
      </c>
      <c r="DW469" s="161" t="s">
        <v>8105</v>
      </c>
      <c r="DX469" s="161" t="s">
        <v>8105</v>
      </c>
      <c r="DY469" s="161" t="s">
        <v>8105</v>
      </c>
      <c r="DZ469" s="161" t="s">
        <v>8105</v>
      </c>
      <c r="EA469" s="161" t="s">
        <v>8105</v>
      </c>
      <c r="EB469" s="161" t="s">
        <v>8105</v>
      </c>
      <c r="EC469" s="161" t="s">
        <v>8105</v>
      </c>
      <c r="ED469" s="161" t="s">
        <v>8105</v>
      </c>
      <c r="EE469" s="161" t="s">
        <v>8105</v>
      </c>
      <c r="EF469" s="161" t="s">
        <v>8105</v>
      </c>
      <c r="EG469" s="161" t="s">
        <v>8105</v>
      </c>
      <c r="EH469" s="161" t="s">
        <v>8105</v>
      </c>
      <c r="EI469" s="161" t="s">
        <v>8105</v>
      </c>
      <c r="EJ469" s="161" t="s">
        <v>8105</v>
      </c>
      <c r="EK469" s="161" t="s">
        <v>8105</v>
      </c>
      <c r="EL469" s="161" t="s">
        <v>8105</v>
      </c>
      <c r="EM469" s="161" t="s">
        <v>8105</v>
      </c>
      <c r="EN469" s="161" t="s">
        <v>8105</v>
      </c>
    </row>
    <row r="470" spans="2:144">
      <c r="C470" s="120"/>
      <c r="D470" s="103" t="s">
        <v>8175</v>
      </c>
      <c r="F470" s="120"/>
      <c r="G470" s="151" t="s">
        <v>8105</v>
      </c>
      <c r="H470" s="152" t="s">
        <v>8105</v>
      </c>
      <c r="I470" s="153" t="s">
        <v>8105</v>
      </c>
      <c r="J470" s="153" t="s">
        <v>8105</v>
      </c>
      <c r="K470" s="153" t="s">
        <v>8105</v>
      </c>
      <c r="L470" s="153" t="s">
        <v>8105</v>
      </c>
      <c r="M470" s="153" t="s">
        <v>8105</v>
      </c>
      <c r="N470" s="153" t="s">
        <v>8105</v>
      </c>
      <c r="O470" s="153" t="s">
        <v>8105</v>
      </c>
      <c r="P470" s="153" t="s">
        <v>8105</v>
      </c>
      <c r="Q470" s="153" t="s">
        <v>8105</v>
      </c>
      <c r="R470" s="153" t="s">
        <v>8105</v>
      </c>
      <c r="S470" s="153" t="s">
        <v>8105</v>
      </c>
      <c r="T470" s="153" t="s">
        <v>8105</v>
      </c>
      <c r="U470" s="153" t="s">
        <v>8105</v>
      </c>
      <c r="V470" s="153" t="s">
        <v>8105</v>
      </c>
      <c r="W470" s="153" t="s">
        <v>8105</v>
      </c>
      <c r="X470" s="153" t="s">
        <v>8105</v>
      </c>
      <c r="Y470" s="153" t="s">
        <v>8105</v>
      </c>
      <c r="Z470" s="153" t="s">
        <v>8105</v>
      </c>
      <c r="AA470" s="153" t="s">
        <v>8105</v>
      </c>
      <c r="AB470" s="153" t="s">
        <v>8105</v>
      </c>
      <c r="AC470" s="153" t="s">
        <v>8105</v>
      </c>
      <c r="AD470" s="153" t="s">
        <v>8105</v>
      </c>
      <c r="AE470" s="153" t="s">
        <v>8105</v>
      </c>
      <c r="AF470" s="153" t="s">
        <v>8105</v>
      </c>
      <c r="AG470" s="153" t="s">
        <v>8105</v>
      </c>
      <c r="AH470" s="153" t="s">
        <v>8105</v>
      </c>
      <c r="AI470" s="153" t="s">
        <v>8105</v>
      </c>
      <c r="AJ470" s="153" t="s">
        <v>8105</v>
      </c>
      <c r="AK470" s="153" t="s">
        <v>8105</v>
      </c>
      <c r="AL470" s="153" t="s">
        <v>8105</v>
      </c>
      <c r="AM470" s="153" t="s">
        <v>8105</v>
      </c>
      <c r="AN470" s="153" t="s">
        <v>8105</v>
      </c>
      <c r="AO470" s="153" t="s">
        <v>8105</v>
      </c>
      <c r="AP470" s="153" t="s">
        <v>8105</v>
      </c>
      <c r="AQ470" s="153" t="s">
        <v>8105</v>
      </c>
      <c r="AR470" s="153" t="s">
        <v>8105</v>
      </c>
      <c r="AS470" s="153" t="s">
        <v>8105</v>
      </c>
      <c r="AT470" s="153" t="s">
        <v>8105</v>
      </c>
      <c r="AU470" s="153" t="s">
        <v>8105</v>
      </c>
      <c r="AV470" s="153" t="s">
        <v>8105</v>
      </c>
      <c r="AW470" s="153" t="s">
        <v>8105</v>
      </c>
      <c r="AX470" s="153" t="s">
        <v>8105</v>
      </c>
      <c r="AY470" s="153" t="s">
        <v>8105</v>
      </c>
      <c r="AZ470" s="153" t="s">
        <v>8105</v>
      </c>
      <c r="BA470" s="153" t="s">
        <v>8105</v>
      </c>
      <c r="BB470" s="153" t="s">
        <v>8105</v>
      </c>
      <c r="BC470" s="153" t="s">
        <v>8105</v>
      </c>
      <c r="BD470" s="153" t="s">
        <v>8105</v>
      </c>
      <c r="BE470" s="153" t="s">
        <v>8105</v>
      </c>
      <c r="BF470" s="153" t="s">
        <v>8105</v>
      </c>
      <c r="BG470" s="153" t="s">
        <v>8105</v>
      </c>
      <c r="BH470" s="153" t="s">
        <v>8105</v>
      </c>
      <c r="BI470" s="153" t="s">
        <v>8105</v>
      </c>
      <c r="BJ470" s="153" t="s">
        <v>8105</v>
      </c>
      <c r="BK470" s="153" t="s">
        <v>8105</v>
      </c>
      <c r="BL470" s="153" t="s">
        <v>8105</v>
      </c>
      <c r="BM470" s="153" t="s">
        <v>8105</v>
      </c>
      <c r="BN470" s="153" t="s">
        <v>8105</v>
      </c>
      <c r="BO470" s="153" t="s">
        <v>8105</v>
      </c>
      <c r="BP470" s="153" t="s">
        <v>8105</v>
      </c>
      <c r="BQ470" s="153" t="s">
        <v>8105</v>
      </c>
      <c r="BR470" s="153" t="s">
        <v>8105</v>
      </c>
      <c r="BS470" s="153" t="s">
        <v>8105</v>
      </c>
      <c r="BT470" s="153" t="s">
        <v>8105</v>
      </c>
      <c r="BU470" s="153" t="s">
        <v>8105</v>
      </c>
      <c r="BV470" s="153" t="s">
        <v>8105</v>
      </c>
      <c r="BW470" s="153" t="s">
        <v>8105</v>
      </c>
      <c r="BX470" s="153" t="s">
        <v>8105</v>
      </c>
      <c r="BY470" s="153" t="s">
        <v>8105</v>
      </c>
      <c r="BZ470" s="153" t="s">
        <v>8105</v>
      </c>
      <c r="CA470" s="153" t="s">
        <v>8105</v>
      </c>
      <c r="CB470" s="153" t="s">
        <v>8105</v>
      </c>
      <c r="CC470" s="153" t="s">
        <v>8105</v>
      </c>
      <c r="CD470" s="153" t="s">
        <v>8105</v>
      </c>
      <c r="CE470" s="153" t="s">
        <v>8105</v>
      </c>
      <c r="CF470" s="153" t="s">
        <v>8105</v>
      </c>
      <c r="CG470" s="153" t="s">
        <v>8105</v>
      </c>
      <c r="CH470" s="153" t="s">
        <v>8105</v>
      </c>
      <c r="CI470" s="153" t="s">
        <v>8105</v>
      </c>
      <c r="CJ470" s="153" t="s">
        <v>8105</v>
      </c>
      <c r="CK470" s="153" t="s">
        <v>8105</v>
      </c>
      <c r="CL470" s="153" t="s">
        <v>8105</v>
      </c>
      <c r="CM470" s="153" t="s">
        <v>8105</v>
      </c>
      <c r="CN470" s="153" t="s">
        <v>8105</v>
      </c>
      <c r="CO470" s="153" t="s">
        <v>8105</v>
      </c>
      <c r="CP470" s="153" t="s">
        <v>8105</v>
      </c>
      <c r="CQ470" s="153" t="s">
        <v>8105</v>
      </c>
      <c r="CR470" s="153" t="s">
        <v>8105</v>
      </c>
      <c r="CS470" s="153" t="s">
        <v>8105</v>
      </c>
      <c r="CT470" s="153" t="s">
        <v>8105</v>
      </c>
      <c r="CU470" s="153" t="s">
        <v>8105</v>
      </c>
      <c r="CV470" s="153" t="s">
        <v>8105</v>
      </c>
      <c r="CW470" s="153" t="s">
        <v>8105</v>
      </c>
      <c r="CX470" s="153" t="s">
        <v>8105</v>
      </c>
      <c r="CY470" s="153" t="s">
        <v>8105</v>
      </c>
      <c r="CZ470" s="153" t="s">
        <v>8105</v>
      </c>
      <c r="DA470" s="153" t="s">
        <v>8105</v>
      </c>
      <c r="DB470" s="153" t="s">
        <v>8105</v>
      </c>
      <c r="DC470" s="153" t="s">
        <v>8105</v>
      </c>
      <c r="DD470" s="153" t="s">
        <v>8105</v>
      </c>
      <c r="DE470" s="153" t="s">
        <v>8105</v>
      </c>
      <c r="DF470" s="153" t="s">
        <v>8105</v>
      </c>
      <c r="DG470" s="153" t="s">
        <v>8105</v>
      </c>
      <c r="DH470" s="153" t="s">
        <v>8105</v>
      </c>
      <c r="DI470" s="153" t="s">
        <v>8105</v>
      </c>
      <c r="DJ470" s="153" t="s">
        <v>8105</v>
      </c>
      <c r="DK470" s="153" t="s">
        <v>8105</v>
      </c>
      <c r="DL470" s="153" t="s">
        <v>8105</v>
      </c>
      <c r="DM470" s="153" t="s">
        <v>8105</v>
      </c>
      <c r="DN470" s="153" t="s">
        <v>8105</v>
      </c>
      <c r="DO470" s="153" t="s">
        <v>8105</v>
      </c>
      <c r="DP470" s="153" t="s">
        <v>8105</v>
      </c>
      <c r="DQ470" s="153" t="s">
        <v>8105</v>
      </c>
      <c r="DR470" s="153" t="s">
        <v>8105</v>
      </c>
      <c r="DS470" s="153" t="s">
        <v>8105</v>
      </c>
      <c r="DT470" s="153" t="s">
        <v>8105</v>
      </c>
      <c r="DU470" s="153" t="s">
        <v>8105</v>
      </c>
      <c r="DV470" s="153" t="s">
        <v>8105</v>
      </c>
      <c r="DW470" s="153" t="s">
        <v>8105</v>
      </c>
      <c r="DX470" s="153" t="s">
        <v>8105</v>
      </c>
      <c r="DY470" s="153" t="s">
        <v>8105</v>
      </c>
      <c r="DZ470" s="153" t="s">
        <v>8105</v>
      </c>
      <c r="EA470" s="153" t="s">
        <v>8105</v>
      </c>
      <c r="EB470" s="153" t="s">
        <v>8105</v>
      </c>
      <c r="EC470" s="153" t="s">
        <v>8105</v>
      </c>
      <c r="ED470" s="153" t="s">
        <v>8105</v>
      </c>
      <c r="EE470" s="153" t="s">
        <v>8105</v>
      </c>
      <c r="EF470" s="153" t="s">
        <v>8105</v>
      </c>
      <c r="EG470" s="153" t="s">
        <v>8105</v>
      </c>
      <c r="EH470" s="153" t="s">
        <v>8105</v>
      </c>
      <c r="EI470" s="153" t="s">
        <v>8105</v>
      </c>
      <c r="EJ470" s="153" t="s">
        <v>8105</v>
      </c>
      <c r="EK470" s="153" t="s">
        <v>8105</v>
      </c>
      <c r="EL470" s="153" t="s">
        <v>8105</v>
      </c>
      <c r="EM470" s="153" t="s">
        <v>8105</v>
      </c>
      <c r="EN470" s="153" t="s">
        <v>8105</v>
      </c>
    </row>
    <row r="471" spans="2:144">
      <c r="C471" s="120"/>
      <c r="E471" s="120" t="s">
        <v>8088</v>
      </c>
      <c r="F471" s="126" t="s">
        <v>8176</v>
      </c>
      <c r="G471" s="151" t="s">
        <v>8090</v>
      </c>
      <c r="H471" s="152" t="s">
        <v>8091</v>
      </c>
      <c r="I471" s="153">
        <v>-1621.2384</v>
      </c>
      <c r="J471" s="153">
        <v>-103.169</v>
      </c>
      <c r="K471" s="153">
        <v>-4033.6</v>
      </c>
      <c r="L471" s="153">
        <v>-7.5709999999999997</v>
      </c>
      <c r="M471" s="153">
        <v>-32.619999999999997</v>
      </c>
      <c r="N471" s="153">
        <v>2864</v>
      </c>
      <c r="O471" s="153">
        <v>-7419</v>
      </c>
      <c r="P471" s="153">
        <v>0.28499999999999998</v>
      </c>
      <c r="Q471" s="153">
        <v>-0.32390000000000002</v>
      </c>
      <c r="R471" s="153">
        <v>-1477</v>
      </c>
      <c r="S471" s="153">
        <v>0.28039999999999998</v>
      </c>
      <c r="T471" s="153">
        <v>-15.2262</v>
      </c>
      <c r="U471" s="153">
        <v>-4.42</v>
      </c>
      <c r="V471" s="153">
        <v>31.489000000000001</v>
      </c>
      <c r="W471" s="153">
        <v>10.529</v>
      </c>
      <c r="X471" s="153">
        <v>-1649.6</v>
      </c>
      <c r="Y471" s="153">
        <v>-0.78769999999999996</v>
      </c>
      <c r="Z471" s="153">
        <v>-44.747399999999999</v>
      </c>
      <c r="AA471" s="153">
        <v>-163.8484</v>
      </c>
      <c r="AB471" s="153">
        <v>-33.628799999999998</v>
      </c>
      <c r="AC471" s="153">
        <v>4.8418999999999999</v>
      </c>
      <c r="AD471" s="153">
        <v>-19.397200000000002</v>
      </c>
      <c r="AE471" s="153">
        <v>-7.5393999999999997</v>
      </c>
      <c r="AF471" s="153">
        <v>-41.672400000000003</v>
      </c>
      <c r="AG471" s="153">
        <v>8.234</v>
      </c>
      <c r="AH471" s="153">
        <v>0.12609999999999999</v>
      </c>
      <c r="AI471" s="153">
        <v>72.773799999999994</v>
      </c>
      <c r="AJ471" s="153">
        <v>-84.087000000000003</v>
      </c>
      <c r="AK471" s="153">
        <v>-3.5387</v>
      </c>
      <c r="AL471" s="153">
        <v>6.1277999999999997</v>
      </c>
      <c r="AM471" s="153">
        <v>-39.894199999999998</v>
      </c>
      <c r="AN471" s="153">
        <v>-4.657</v>
      </c>
      <c r="AO471" s="153">
        <v>-0.14430000000000001</v>
      </c>
      <c r="AP471" s="153">
        <v>-69.364800000000002</v>
      </c>
      <c r="AQ471" s="153">
        <v>0.59450000000000003</v>
      </c>
      <c r="AR471" s="153">
        <v>-451.24400000000003</v>
      </c>
      <c r="AS471" s="153">
        <v>-36.19</v>
      </c>
      <c r="AT471" s="153">
        <v>8.0435999999999996</v>
      </c>
      <c r="AU471" s="153">
        <v>-18.784800000000001</v>
      </c>
      <c r="AV471" s="153">
        <v>-148.5975</v>
      </c>
      <c r="AW471" s="153" t="s">
        <v>7469</v>
      </c>
      <c r="AX471" s="153">
        <v>-3.3062999999999998</v>
      </c>
      <c r="AY471" s="153" t="s">
        <v>7469</v>
      </c>
      <c r="AZ471" s="153">
        <v>-106.73390000000001</v>
      </c>
      <c r="BA471" s="153">
        <v>-3.2585999999999999</v>
      </c>
      <c r="BB471" s="153">
        <v>-38.485999999999997</v>
      </c>
      <c r="BC471" s="153">
        <v>0.629</v>
      </c>
      <c r="BD471" s="153">
        <v>-3.7170000000000001</v>
      </c>
      <c r="BE471" s="153">
        <v>0.47199999999999998</v>
      </c>
      <c r="BF471" s="153">
        <v>0.16950000000000001</v>
      </c>
      <c r="BG471" s="153" t="s">
        <v>7469</v>
      </c>
      <c r="BH471" s="153">
        <v>-11.986000000000001</v>
      </c>
      <c r="BI471" s="153" t="s">
        <v>7469</v>
      </c>
      <c r="BJ471" s="153">
        <v>-18.677199999999999</v>
      </c>
      <c r="BK471" s="153">
        <v>-2.8331</v>
      </c>
      <c r="BL471" s="153">
        <v>-46.191499999999998</v>
      </c>
      <c r="BM471" s="153">
        <v>-26.568200000000001</v>
      </c>
      <c r="BN471" s="153">
        <v>-101.539</v>
      </c>
      <c r="BO471" s="153">
        <v>-1.0044</v>
      </c>
      <c r="BP471" s="153">
        <v>-1.2697000000000001</v>
      </c>
      <c r="BQ471" s="153">
        <v>-0.96240000000000003</v>
      </c>
      <c r="BR471" s="153" t="s">
        <v>7469</v>
      </c>
      <c r="BS471" s="153">
        <v>-277.18</v>
      </c>
      <c r="BT471" s="153">
        <v>-1.8198000000000001</v>
      </c>
      <c r="BU471" s="153">
        <v>-11.658899999999999</v>
      </c>
      <c r="BV471" s="153">
        <v>-4.8197000000000001</v>
      </c>
      <c r="BW471" s="153" t="s">
        <v>7469</v>
      </c>
      <c r="BX471" s="153">
        <v>-12.324999999999999</v>
      </c>
      <c r="BY471" s="153">
        <v>-0.96719999999999995</v>
      </c>
      <c r="BZ471" s="153" t="s">
        <v>7469</v>
      </c>
      <c r="CA471" s="153">
        <v>-49.801000000000002</v>
      </c>
      <c r="CB471" s="153">
        <v>-17.145199999999999</v>
      </c>
      <c r="CC471" s="153">
        <v>-0.18110000000000001</v>
      </c>
      <c r="CD471" s="153">
        <v>-16.7179</v>
      </c>
      <c r="CE471" s="153">
        <v>-7.5012999999999996</v>
      </c>
      <c r="CF471" s="153">
        <v>11.177199999999999</v>
      </c>
      <c r="CG471" s="153">
        <v>-1.0323</v>
      </c>
      <c r="CH471" s="153">
        <v>-6.4969000000000001</v>
      </c>
      <c r="CI471" s="153">
        <v>-239.28559999999999</v>
      </c>
      <c r="CJ471" s="153" t="s">
        <v>7469</v>
      </c>
      <c r="CK471" s="153" t="s">
        <v>7469</v>
      </c>
      <c r="CL471" s="153" t="s">
        <v>7469</v>
      </c>
      <c r="CM471" s="153" t="s">
        <v>7469</v>
      </c>
      <c r="CN471" s="153" t="s">
        <v>7469</v>
      </c>
      <c r="CO471" s="153">
        <v>-53.971699999999998</v>
      </c>
      <c r="CP471" s="153">
        <v>-96.930499999999995</v>
      </c>
      <c r="CQ471" s="153">
        <v>-1.272</v>
      </c>
      <c r="CR471" s="153" t="s">
        <v>7469</v>
      </c>
      <c r="CS471" s="153">
        <v>-99.497</v>
      </c>
      <c r="CT471" s="153">
        <v>-8.9587000000000003</v>
      </c>
      <c r="CU471" s="153">
        <v>-6.4238</v>
      </c>
      <c r="CV471" s="153" t="s">
        <v>7469</v>
      </c>
      <c r="CW471" s="153" t="s">
        <v>7469</v>
      </c>
      <c r="CX471" s="153" t="s">
        <v>7469</v>
      </c>
      <c r="CY471" s="153">
        <v>-116.5536</v>
      </c>
      <c r="CZ471" s="153">
        <v>-16.215</v>
      </c>
      <c r="DA471" s="153">
        <v>-6.2427000000000001</v>
      </c>
      <c r="DB471" s="153" t="s">
        <v>7469</v>
      </c>
      <c r="DC471" s="153">
        <v>-21.017099999999999</v>
      </c>
      <c r="DD471" s="153">
        <v>18.465900000000001</v>
      </c>
      <c r="DE471" s="153">
        <v>-3.0032000000000001</v>
      </c>
      <c r="DF471" s="153" t="s">
        <v>7469</v>
      </c>
      <c r="DG471" s="153">
        <v>-30.060500000000001</v>
      </c>
      <c r="DH471" s="153">
        <v>-0.56430000000000002</v>
      </c>
      <c r="DI471" s="153">
        <v>-4.2259000000000002</v>
      </c>
      <c r="DJ471" s="153" t="s">
        <v>7469</v>
      </c>
      <c r="DK471" s="153">
        <v>-2.5004</v>
      </c>
      <c r="DL471" s="153">
        <v>18.439</v>
      </c>
      <c r="DM471" s="153">
        <v>-12.0306</v>
      </c>
      <c r="DN471" s="153">
        <v>-2173.2543000000001</v>
      </c>
      <c r="DO471" s="153">
        <v>392.72089999999997</v>
      </c>
      <c r="DP471" s="153">
        <v>8.7838999999999992</v>
      </c>
      <c r="DQ471" s="153">
        <v>-15.580500000000001</v>
      </c>
      <c r="DR471" s="153" t="s">
        <v>7469</v>
      </c>
      <c r="DS471" s="153" t="s">
        <v>7469</v>
      </c>
      <c r="DT471" s="153">
        <v>-44.451000000000001</v>
      </c>
      <c r="DU471" s="153">
        <v>-36.234099999999998</v>
      </c>
      <c r="DV471" s="153">
        <v>0.20180000000000001</v>
      </c>
      <c r="DW471" s="153" t="s">
        <v>7469</v>
      </c>
      <c r="DX471" s="153">
        <v>-9.3895</v>
      </c>
      <c r="DY471" s="153">
        <v>14.1127</v>
      </c>
      <c r="DZ471" s="153">
        <v>17.582599999999999</v>
      </c>
      <c r="EA471" s="153">
        <v>-147.44210000000001</v>
      </c>
      <c r="EB471" s="153">
        <v>-30.9984</v>
      </c>
      <c r="EC471" s="153">
        <v>-50.794600000000003</v>
      </c>
      <c r="ED471" s="153">
        <v>-21.671800000000001</v>
      </c>
      <c r="EE471" s="153" t="s">
        <v>7469</v>
      </c>
      <c r="EF471" s="153">
        <v>-8.6273</v>
      </c>
      <c r="EG471" s="153">
        <v>-28.0185</v>
      </c>
      <c r="EH471" s="153">
        <v>-0.87609999999999999</v>
      </c>
      <c r="EI471" s="153">
        <v>-1.5509999999999999</v>
      </c>
      <c r="EJ471" s="153" t="s">
        <v>7469</v>
      </c>
      <c r="EK471" s="153">
        <v>-1.9097999999999999</v>
      </c>
      <c r="EL471" s="153">
        <v>-2.3E-2</v>
      </c>
      <c r="EM471" s="153">
        <v>-65.913799999999995</v>
      </c>
      <c r="EN471" s="153">
        <v>18.3736</v>
      </c>
    </row>
    <row r="472" spans="2:144">
      <c r="C472" s="120"/>
      <c r="E472" s="120" t="s">
        <v>8092</v>
      </c>
      <c r="F472" s="126" t="s">
        <v>8176</v>
      </c>
      <c r="G472" s="151" t="s">
        <v>8090</v>
      </c>
      <c r="H472" s="152" t="s">
        <v>8091</v>
      </c>
      <c r="I472" s="153">
        <v>-1589.6021000000001</v>
      </c>
      <c r="J472" s="153">
        <v>-76.528000000000006</v>
      </c>
      <c r="K472" s="153">
        <v>-3918.9</v>
      </c>
      <c r="L472" s="153">
        <v>7.569</v>
      </c>
      <c r="M472" s="153">
        <v>19.629000000000001</v>
      </c>
      <c r="N472" s="153">
        <v>2409</v>
      </c>
      <c r="O472" s="153">
        <v>691</v>
      </c>
      <c r="P472" s="153">
        <v>-1.671</v>
      </c>
      <c r="Q472" s="153">
        <v>2.2246000000000001</v>
      </c>
      <c r="R472" s="153">
        <v>-251</v>
      </c>
      <c r="S472" s="153">
        <v>1.0390999999999999</v>
      </c>
      <c r="T472" s="153">
        <v>-12.4785</v>
      </c>
      <c r="U472" s="153">
        <v>-5.0149999999999997</v>
      </c>
      <c r="V472" s="153">
        <v>30.928999999999998</v>
      </c>
      <c r="W472" s="153">
        <v>17.781099999999999</v>
      </c>
      <c r="X472" s="153">
        <v>-2019.5</v>
      </c>
      <c r="Y472" s="153">
        <v>2.2633000000000001</v>
      </c>
      <c r="Z472" s="153">
        <v>-59.237400000000001</v>
      </c>
      <c r="AA472" s="153">
        <v>-191.97020000000001</v>
      </c>
      <c r="AB472" s="153">
        <v>-14.0991</v>
      </c>
      <c r="AC472" s="153">
        <v>5.4790000000000001</v>
      </c>
      <c r="AD472" s="153">
        <v>-13.914</v>
      </c>
      <c r="AE472" s="153">
        <v>-6.2015000000000002</v>
      </c>
      <c r="AF472" s="153">
        <v>-58.401600000000002</v>
      </c>
      <c r="AG472" s="153">
        <v>0.40160000000000001</v>
      </c>
      <c r="AH472" s="153">
        <v>-0.57889999999999997</v>
      </c>
      <c r="AI472" s="153">
        <v>89.933999999999997</v>
      </c>
      <c r="AJ472" s="153">
        <v>25.102</v>
      </c>
      <c r="AK472" s="153">
        <v>-4.4817</v>
      </c>
      <c r="AL472" s="153">
        <v>-3.4348000000000001</v>
      </c>
      <c r="AM472" s="153">
        <v>-28.537400000000002</v>
      </c>
      <c r="AN472" s="153">
        <v>-71.076599999999999</v>
      </c>
      <c r="AO472" s="153">
        <v>6.3620000000000001</v>
      </c>
      <c r="AP472" s="153">
        <v>-71.414500000000004</v>
      </c>
      <c r="AQ472" s="153">
        <v>3.9064999999999999</v>
      </c>
      <c r="AR472" s="153">
        <v>-609.62699999999995</v>
      </c>
      <c r="AS472" s="153">
        <v>-37.926900000000003</v>
      </c>
      <c r="AT472" s="153">
        <v>6.7580999999999998</v>
      </c>
      <c r="AU472" s="153">
        <v>-21.885000000000002</v>
      </c>
      <c r="AV472" s="153">
        <v>-245.23519999999999</v>
      </c>
      <c r="AW472" s="153" t="s">
        <v>7469</v>
      </c>
      <c r="AX472" s="153">
        <v>-1.1253</v>
      </c>
      <c r="AY472" s="153" t="s">
        <v>7469</v>
      </c>
      <c r="AZ472" s="153">
        <v>-70.455399999999997</v>
      </c>
      <c r="BA472" s="153">
        <v>0.65169999999999995</v>
      </c>
      <c r="BB472" s="153">
        <v>-5.093</v>
      </c>
      <c r="BC472" s="153">
        <v>0.41299999999999998</v>
      </c>
      <c r="BD472" s="153">
        <v>-3.8290000000000002</v>
      </c>
      <c r="BE472" s="153">
        <v>0.87719999999999998</v>
      </c>
      <c r="BF472" s="153">
        <v>9.2299999999999993E-2</v>
      </c>
      <c r="BG472" s="153" t="s">
        <v>7469</v>
      </c>
      <c r="BH472" s="153">
        <v>-33.148000000000003</v>
      </c>
      <c r="BI472" s="153">
        <v>-41.451999999999998</v>
      </c>
      <c r="BJ472" s="153">
        <v>-17.0563</v>
      </c>
      <c r="BK472" s="153">
        <v>-0.27450000000000002</v>
      </c>
      <c r="BL472" s="153">
        <v>-53.807699999999997</v>
      </c>
      <c r="BM472" s="153">
        <v>-19.385000000000002</v>
      </c>
      <c r="BN472" s="153">
        <v>-129.59200000000001</v>
      </c>
      <c r="BO472" s="153">
        <v>-5.9859</v>
      </c>
      <c r="BP472" s="153">
        <v>-0.70089999999999997</v>
      </c>
      <c r="BQ472" s="153">
        <v>-2.5501999999999998</v>
      </c>
      <c r="BR472" s="153">
        <v>-1.9084000000000001</v>
      </c>
      <c r="BS472" s="153">
        <v>-166.39500000000001</v>
      </c>
      <c r="BT472" s="153">
        <v>-2.5569000000000002</v>
      </c>
      <c r="BU472" s="153">
        <v>-30.016100000000002</v>
      </c>
      <c r="BV472" s="153">
        <v>-3.4055</v>
      </c>
      <c r="BW472" s="153" t="s">
        <v>7469</v>
      </c>
      <c r="BX472" s="153">
        <v>-110.5637</v>
      </c>
      <c r="BY472" s="153">
        <v>-0.82509999999999994</v>
      </c>
      <c r="BZ472" s="153">
        <v>-1.3360000000000001</v>
      </c>
      <c r="CA472" s="153">
        <v>-191.655</v>
      </c>
      <c r="CB472" s="153">
        <v>-14.9755</v>
      </c>
      <c r="CC472" s="153">
        <v>-0.48089999999999999</v>
      </c>
      <c r="CD472" s="153">
        <v>-12.9878</v>
      </c>
      <c r="CE472" s="153">
        <v>-4.7766999999999999</v>
      </c>
      <c r="CF472" s="153">
        <v>-8.8350000000000009</v>
      </c>
      <c r="CG472" s="153">
        <v>-2.2822</v>
      </c>
      <c r="CH472" s="153">
        <v>-5.9762000000000004</v>
      </c>
      <c r="CI472" s="153">
        <v>-180.57409999999999</v>
      </c>
      <c r="CJ472" s="153" t="s">
        <v>7469</v>
      </c>
      <c r="CK472" s="153" t="s">
        <v>7469</v>
      </c>
      <c r="CL472" s="153" t="s">
        <v>7469</v>
      </c>
      <c r="CM472" s="153">
        <v>-10.1813</v>
      </c>
      <c r="CN472" s="153" t="s">
        <v>7469</v>
      </c>
      <c r="CO472" s="153">
        <v>-52.690300000000001</v>
      </c>
      <c r="CP472" s="153">
        <v>-130.7953</v>
      </c>
      <c r="CQ472" s="153">
        <v>-9.1234000000000002</v>
      </c>
      <c r="CR472" s="153" t="s">
        <v>7469</v>
      </c>
      <c r="CS472" s="153">
        <v>-95.858000000000004</v>
      </c>
      <c r="CT472" s="153">
        <v>-7.7731000000000003</v>
      </c>
      <c r="CU472" s="153">
        <v>-6.3688000000000002</v>
      </c>
      <c r="CV472" s="153" t="s">
        <v>7469</v>
      </c>
      <c r="CW472" s="153" t="s">
        <v>7469</v>
      </c>
      <c r="CX472" s="153" t="s">
        <v>7469</v>
      </c>
      <c r="CY472" s="153">
        <v>-117.819</v>
      </c>
      <c r="CZ472" s="153">
        <v>-16.464700000000001</v>
      </c>
      <c r="DA472" s="153">
        <v>3.1341999999999999</v>
      </c>
      <c r="DB472" s="153" t="s">
        <v>7469</v>
      </c>
      <c r="DC472" s="153">
        <v>-20.307700000000001</v>
      </c>
      <c r="DD472" s="153">
        <v>8.6602999999999994</v>
      </c>
      <c r="DE472" s="153">
        <v>2.2959999999999998</v>
      </c>
      <c r="DF472" s="153" t="s">
        <v>7469</v>
      </c>
      <c r="DG472" s="153">
        <v>-35.757399999999997</v>
      </c>
      <c r="DH472" s="153">
        <v>-2.3999999999999998E-3</v>
      </c>
      <c r="DI472" s="153">
        <v>3.5722</v>
      </c>
      <c r="DJ472" s="153" t="s">
        <v>7469</v>
      </c>
      <c r="DK472" s="153">
        <v>-5.3023999999999996</v>
      </c>
      <c r="DL472" s="153">
        <v>20.563800000000001</v>
      </c>
      <c r="DM472" s="153">
        <v>-3.8889999999999998</v>
      </c>
      <c r="DN472" s="153">
        <v>-2486.7599</v>
      </c>
      <c r="DO472" s="153">
        <v>456.8417</v>
      </c>
      <c r="DP472" s="153">
        <v>23.1966</v>
      </c>
      <c r="DQ472" s="153">
        <v>-10.180400000000001</v>
      </c>
      <c r="DR472" s="153" t="s">
        <v>7469</v>
      </c>
      <c r="DS472" s="153">
        <v>-4.9610000000000003</v>
      </c>
      <c r="DT472" s="153">
        <v>-193.2681</v>
      </c>
      <c r="DU472" s="153">
        <v>-27.721</v>
      </c>
      <c r="DV472" s="153">
        <v>0.2306</v>
      </c>
      <c r="DW472" s="153" t="s">
        <v>7469</v>
      </c>
      <c r="DX472" s="153">
        <v>-10.2445</v>
      </c>
      <c r="DY472" s="153">
        <v>7.4739000000000004</v>
      </c>
      <c r="DZ472" s="153">
        <v>24.998899999999999</v>
      </c>
      <c r="EA472" s="153">
        <v>-242.86619999999999</v>
      </c>
      <c r="EB472" s="153">
        <v>-33.163899999999998</v>
      </c>
      <c r="EC472" s="153">
        <v>-53.062199999999997</v>
      </c>
      <c r="ED472" s="153">
        <v>-27.209599999999998</v>
      </c>
      <c r="EE472" s="153">
        <v>-1.0212000000000001</v>
      </c>
      <c r="EF472" s="153">
        <v>0.72419999999999995</v>
      </c>
      <c r="EG472" s="153">
        <v>-47.942300000000003</v>
      </c>
      <c r="EH472" s="153">
        <v>-0.73619999999999997</v>
      </c>
      <c r="EI472" s="153">
        <v>-8.8958999999999993</v>
      </c>
      <c r="EJ472" s="153" t="s">
        <v>7469</v>
      </c>
      <c r="EK472" s="153">
        <v>-1.2201</v>
      </c>
      <c r="EL472" s="153">
        <v>0.74329999999999996</v>
      </c>
      <c r="EM472" s="153">
        <v>-83.024299999999997</v>
      </c>
      <c r="EN472" s="153">
        <v>17.340299999999999</v>
      </c>
    </row>
    <row r="473" spans="2:144">
      <c r="C473" s="120"/>
      <c r="E473" s="120" t="s">
        <v>8093</v>
      </c>
      <c r="F473" s="126" t="s">
        <v>8176</v>
      </c>
      <c r="G473" s="151" t="s">
        <v>8090</v>
      </c>
      <c r="H473" s="152" t="s">
        <v>8091</v>
      </c>
      <c r="I473" s="153">
        <v>-2054.8595999999998</v>
      </c>
      <c r="J473" s="153">
        <v>-93.353999999999999</v>
      </c>
      <c r="K473" s="153">
        <v>-3968.9</v>
      </c>
      <c r="L473" s="153">
        <v>2.5529999999999999</v>
      </c>
      <c r="M473" s="153">
        <v>25.224</v>
      </c>
      <c r="N473" s="153">
        <v>2059</v>
      </c>
      <c r="O473" s="153">
        <v>3747</v>
      </c>
      <c r="P473" s="153">
        <v>-14.329000000000001</v>
      </c>
      <c r="Q473" s="153">
        <v>-16.775400000000001</v>
      </c>
      <c r="R473" s="153">
        <v>-151</v>
      </c>
      <c r="S473" s="153">
        <v>-0.52310000000000001</v>
      </c>
      <c r="T473" s="153">
        <v>-8.8276000000000003</v>
      </c>
      <c r="U473" s="153">
        <v>-7.4050000000000002</v>
      </c>
      <c r="V473" s="153">
        <v>-88.787000000000006</v>
      </c>
      <c r="W473" s="153">
        <v>-14.150399999999999</v>
      </c>
      <c r="X473" s="153">
        <v>-1784.2</v>
      </c>
      <c r="Y473" s="153">
        <v>2.3088000000000002</v>
      </c>
      <c r="Z473" s="153">
        <v>-67.889600000000002</v>
      </c>
      <c r="AA473" s="153">
        <v>-249.3553</v>
      </c>
      <c r="AB473" s="153">
        <v>-2.5905</v>
      </c>
      <c r="AC473" s="153">
        <v>5.4329999999999998</v>
      </c>
      <c r="AD473" s="153">
        <v>-16.432400000000001</v>
      </c>
      <c r="AE473" s="153">
        <v>-5.3155000000000001</v>
      </c>
      <c r="AF473" s="153">
        <v>-70.993200000000002</v>
      </c>
      <c r="AG473" s="153">
        <v>-4.5258000000000003</v>
      </c>
      <c r="AH473" s="153" t="s">
        <v>7469</v>
      </c>
      <c r="AI473" s="153">
        <v>87.939800000000005</v>
      </c>
      <c r="AJ473" s="153">
        <v>151.47900000000001</v>
      </c>
      <c r="AK473" s="153">
        <v>-2.9178999999999999</v>
      </c>
      <c r="AL473" s="153">
        <v>-4.7625000000000002</v>
      </c>
      <c r="AM473" s="153">
        <v>-23.7361</v>
      </c>
      <c r="AN473" s="153">
        <v>-269.17140000000001</v>
      </c>
      <c r="AO473" s="153">
        <v>10.0458</v>
      </c>
      <c r="AP473" s="153">
        <v>-47.025199999999998</v>
      </c>
      <c r="AQ473" s="153">
        <v>2.8546</v>
      </c>
      <c r="AR473" s="153">
        <v>-629.65200000000004</v>
      </c>
      <c r="AS473" s="153">
        <v>-37.882800000000003</v>
      </c>
      <c r="AT473" s="153">
        <v>2.9763000000000002</v>
      </c>
      <c r="AU473" s="153">
        <v>-26.696000000000002</v>
      </c>
      <c r="AV473" s="153">
        <v>-458.60759999999999</v>
      </c>
      <c r="AW473" s="153" t="s">
        <v>7469</v>
      </c>
      <c r="AX473" s="153">
        <v>-0.56200000000000006</v>
      </c>
      <c r="AY473" s="153" t="s">
        <v>7469</v>
      </c>
      <c r="AZ473" s="153">
        <v>-57.591099999999997</v>
      </c>
      <c r="BA473" s="153">
        <v>-2.1295000000000002</v>
      </c>
      <c r="BB473" s="153">
        <v>-8.6289999999999996</v>
      </c>
      <c r="BC473" s="153">
        <v>1.2909999999999999</v>
      </c>
      <c r="BD473" s="153">
        <v>-10.353999999999999</v>
      </c>
      <c r="BE473" s="153">
        <v>0.745</v>
      </c>
      <c r="BF473" s="153">
        <v>0.11360000000000001</v>
      </c>
      <c r="BG473" s="153">
        <v>-26.102</v>
      </c>
      <c r="BH473" s="153">
        <v>-18.398</v>
      </c>
      <c r="BI473" s="153">
        <v>-73.165000000000006</v>
      </c>
      <c r="BJ473" s="153">
        <v>-18.7072</v>
      </c>
      <c r="BK473" s="153">
        <v>0.51459999999999995</v>
      </c>
      <c r="BL473" s="153">
        <v>-181.16139999999999</v>
      </c>
      <c r="BM473" s="153">
        <v>-26.116299999999999</v>
      </c>
      <c r="BN473" s="153">
        <v>-152.28399999999999</v>
      </c>
      <c r="BO473" s="153">
        <v>-0.378</v>
      </c>
      <c r="BP473" s="153">
        <v>2.6341999999999999</v>
      </c>
      <c r="BQ473" s="153">
        <v>-4.4024999999999999</v>
      </c>
      <c r="BR473" s="153">
        <v>-1.8499000000000001</v>
      </c>
      <c r="BS473" s="153">
        <v>-233.50200000000001</v>
      </c>
      <c r="BT473" s="153">
        <v>-2.8610000000000002</v>
      </c>
      <c r="BU473" s="153">
        <v>-43.8752</v>
      </c>
      <c r="BV473" s="153">
        <v>0.78380000000000005</v>
      </c>
      <c r="BW473" s="153" t="s">
        <v>7469</v>
      </c>
      <c r="BX473" s="153">
        <v>-114.6082</v>
      </c>
      <c r="BY473" s="153">
        <v>-0.41810000000000003</v>
      </c>
      <c r="BZ473" s="153">
        <v>-1.47</v>
      </c>
      <c r="CA473" s="153">
        <v>-912.06399999999996</v>
      </c>
      <c r="CB473" s="153">
        <v>-18.5107</v>
      </c>
      <c r="CC473" s="153" t="s">
        <v>7469</v>
      </c>
      <c r="CD473" s="153">
        <v>-12.540699999999999</v>
      </c>
      <c r="CE473" s="153">
        <v>-1.7709999999999999</v>
      </c>
      <c r="CF473" s="153">
        <v>8.9437999999999995</v>
      </c>
      <c r="CG473" s="153">
        <v>-0.73799999999999999</v>
      </c>
      <c r="CH473" s="153">
        <v>-6.4367999999999999</v>
      </c>
      <c r="CI473" s="153">
        <v>-800.03959999999995</v>
      </c>
      <c r="CJ473" s="153">
        <v>0.40600000000000003</v>
      </c>
      <c r="CK473" s="153" t="s">
        <v>7469</v>
      </c>
      <c r="CL473" s="153">
        <v>-0.17119999999999999</v>
      </c>
      <c r="CM473" s="153">
        <v>-38.3568</v>
      </c>
      <c r="CN473" s="153" t="s">
        <v>7469</v>
      </c>
      <c r="CO473" s="153">
        <v>-60.568899999999999</v>
      </c>
      <c r="CP473" s="153">
        <v>-158.3724</v>
      </c>
      <c r="CQ473" s="153">
        <v>-20.248999999999999</v>
      </c>
      <c r="CR473" s="153" t="s">
        <v>7469</v>
      </c>
      <c r="CS473" s="153">
        <v>-99.998999999999995</v>
      </c>
      <c r="CT473" s="153">
        <v>-8.4521999999999995</v>
      </c>
      <c r="CU473" s="153">
        <v>-7.1820000000000004</v>
      </c>
      <c r="CV473" s="153" t="s">
        <v>7469</v>
      </c>
      <c r="CW473" s="153" t="s">
        <v>7469</v>
      </c>
      <c r="CX473" s="153" t="s">
        <v>7469</v>
      </c>
      <c r="CY473" s="153">
        <v>-154.97370000000001</v>
      </c>
      <c r="CZ473" s="153">
        <v>-17.351800000000001</v>
      </c>
      <c r="DA473" s="153">
        <v>3.0766</v>
      </c>
      <c r="DB473" s="153" t="s">
        <v>7469</v>
      </c>
      <c r="DC473" s="153">
        <v>-24.4573</v>
      </c>
      <c r="DD473" s="153">
        <v>25.3764</v>
      </c>
      <c r="DE473" s="153">
        <v>2.7440000000000002</v>
      </c>
      <c r="DF473" s="153" t="s">
        <v>7469</v>
      </c>
      <c r="DG473" s="153">
        <v>-48.136000000000003</v>
      </c>
      <c r="DH473" s="153">
        <v>-8.0000000000000002E-3</v>
      </c>
      <c r="DI473" s="153">
        <v>-0.38379999999999997</v>
      </c>
      <c r="DJ473" s="153" t="s">
        <v>7469</v>
      </c>
      <c r="DK473" s="153">
        <v>-7.5735000000000001</v>
      </c>
      <c r="DL473" s="153">
        <v>1.9686999999999999</v>
      </c>
      <c r="DM473" s="153">
        <v>-8.0929000000000002</v>
      </c>
      <c r="DN473" s="153">
        <v>-3248.3618999999999</v>
      </c>
      <c r="DO473" s="153">
        <v>443.09399999999999</v>
      </c>
      <c r="DP473" s="153">
        <v>-13.1662</v>
      </c>
      <c r="DQ473" s="153">
        <v>-11.726800000000001</v>
      </c>
      <c r="DR473" s="153" t="s">
        <v>7469</v>
      </c>
      <c r="DS473" s="153">
        <v>-7.0141999999999998</v>
      </c>
      <c r="DT473" s="153">
        <v>-209.5823</v>
      </c>
      <c r="DU473" s="153">
        <v>-55.058399999999999</v>
      </c>
      <c r="DV473" s="153" t="s">
        <v>7469</v>
      </c>
      <c r="DW473" s="153" t="s">
        <v>7469</v>
      </c>
      <c r="DX473" s="153">
        <v>-18.5593</v>
      </c>
      <c r="DY473" s="153">
        <v>0.45090000000000002</v>
      </c>
      <c r="DZ473" s="153">
        <v>10.7453</v>
      </c>
      <c r="EA473" s="153">
        <v>-279.60570000000001</v>
      </c>
      <c r="EB473" s="153">
        <v>-16.0016</v>
      </c>
      <c r="EC473" s="153">
        <v>-56.302799999999998</v>
      </c>
      <c r="ED473" s="153">
        <v>-36.372700000000002</v>
      </c>
      <c r="EE473" s="153">
        <v>-0.78949999999999998</v>
      </c>
      <c r="EF473" s="153">
        <v>85.294300000000007</v>
      </c>
      <c r="EG473" s="153">
        <v>-161.27070000000001</v>
      </c>
      <c r="EH473" s="153">
        <v>-1.6990000000000001</v>
      </c>
      <c r="EI473" s="153">
        <v>-11.4033</v>
      </c>
      <c r="EJ473" s="153" t="s">
        <v>7469</v>
      </c>
      <c r="EK473" s="153">
        <v>-3.5230000000000001</v>
      </c>
      <c r="EL473" s="153">
        <v>1.4528000000000001</v>
      </c>
      <c r="EM473" s="153">
        <v>-188.04820000000001</v>
      </c>
      <c r="EN473" s="153">
        <v>12.696199999999999</v>
      </c>
    </row>
    <row r="474" spans="2:144">
      <c r="C474" s="120"/>
      <c r="E474" s="120" t="s">
        <v>8094</v>
      </c>
      <c r="F474" s="126" t="s">
        <v>8176</v>
      </c>
      <c r="G474" s="151" t="s">
        <v>8090</v>
      </c>
      <c r="H474" s="152" t="s">
        <v>8091</v>
      </c>
      <c r="I474" s="153">
        <v>-2224.5762</v>
      </c>
      <c r="J474" s="153">
        <v>-75.715999999999994</v>
      </c>
      <c r="K474" s="153">
        <v>-3760.1</v>
      </c>
      <c r="L474" s="153">
        <v>14.518000000000001</v>
      </c>
      <c r="M474" s="153">
        <v>11.536</v>
      </c>
      <c r="N474" s="153">
        <v>2742</v>
      </c>
      <c r="O474" s="153">
        <v>1327</v>
      </c>
      <c r="P474" s="153">
        <v>-0.59799999999999998</v>
      </c>
      <c r="Q474" s="153">
        <v>-7.4898999999999996</v>
      </c>
      <c r="R474" s="153">
        <v>104</v>
      </c>
      <c r="S474" s="153">
        <v>0.90620000000000001</v>
      </c>
      <c r="T474" s="153">
        <v>-6.0220000000000002</v>
      </c>
      <c r="U474" s="153">
        <v>-8.2520000000000007</v>
      </c>
      <c r="V474" s="153">
        <v>-111.309</v>
      </c>
      <c r="W474" s="153">
        <v>-28.009599999999999</v>
      </c>
      <c r="X474" s="153">
        <v>-1496.5</v>
      </c>
      <c r="Y474" s="153">
        <v>3.6808999999999998</v>
      </c>
      <c r="Z474" s="153">
        <v>-72.094200000000001</v>
      </c>
      <c r="AA474" s="153">
        <v>-164.5881</v>
      </c>
      <c r="AB474" s="153">
        <v>0.28010000000000002</v>
      </c>
      <c r="AC474" s="153">
        <v>3.7719999999999998</v>
      </c>
      <c r="AD474" s="153">
        <v>-13.982200000000001</v>
      </c>
      <c r="AE474" s="153">
        <v>-13.3767</v>
      </c>
      <c r="AF474" s="153">
        <v>-102.9021</v>
      </c>
      <c r="AG474" s="153">
        <v>-27.816199999999998</v>
      </c>
      <c r="AH474" s="153">
        <v>-1.3987000000000001</v>
      </c>
      <c r="AI474" s="153">
        <v>133.5086</v>
      </c>
      <c r="AJ474" s="153">
        <v>689.12599999999998</v>
      </c>
      <c r="AK474" s="153">
        <v>-3.2486999999999999</v>
      </c>
      <c r="AL474" s="153">
        <v>-4.8369</v>
      </c>
      <c r="AM474" s="153">
        <v>-22.846</v>
      </c>
      <c r="AN474" s="153">
        <v>-127.7539</v>
      </c>
      <c r="AO474" s="153">
        <v>-114.4209</v>
      </c>
      <c r="AP474" s="153">
        <v>-63.9161</v>
      </c>
      <c r="AQ474" s="153">
        <v>3.6242000000000001</v>
      </c>
      <c r="AR474" s="153">
        <v>-689.78300000000002</v>
      </c>
      <c r="AS474" s="153">
        <v>-19.3002</v>
      </c>
      <c r="AT474" s="153">
        <v>-9.7909000000000006</v>
      </c>
      <c r="AU474" s="153">
        <v>-27.582699999999999</v>
      </c>
      <c r="AV474" s="153">
        <v>-417.7885</v>
      </c>
      <c r="AW474" s="153" t="s">
        <v>7469</v>
      </c>
      <c r="AX474" s="153">
        <v>-3.0251000000000001</v>
      </c>
      <c r="AY474" s="153" t="s">
        <v>7469</v>
      </c>
      <c r="AZ474" s="153">
        <v>9.5553000000000008</v>
      </c>
      <c r="BA474" s="153">
        <v>-1.6276999999999999</v>
      </c>
      <c r="BB474" s="153">
        <v>113.419</v>
      </c>
      <c r="BC474" s="153">
        <v>0.48199999999999998</v>
      </c>
      <c r="BD474" s="153">
        <v>-9.1530000000000005</v>
      </c>
      <c r="BE474" s="153">
        <v>1.0348999999999999</v>
      </c>
      <c r="BF474" s="153">
        <v>0.02</v>
      </c>
      <c r="BG474" s="153">
        <v>-353.74200000000002</v>
      </c>
      <c r="BH474" s="153">
        <v>-307.11</v>
      </c>
      <c r="BI474" s="153">
        <v>-260.30099999999999</v>
      </c>
      <c r="BJ474" s="153">
        <v>-18.927600000000002</v>
      </c>
      <c r="BK474" s="153">
        <v>-4.5654000000000003</v>
      </c>
      <c r="BL474" s="153">
        <v>-89.958500000000001</v>
      </c>
      <c r="BM474" s="153">
        <v>-23.251799999999999</v>
      </c>
      <c r="BN474" s="153">
        <v>-190.99</v>
      </c>
      <c r="BO474" s="153">
        <v>2.7261000000000002</v>
      </c>
      <c r="BP474" s="153">
        <v>13.652799999999999</v>
      </c>
      <c r="BQ474" s="153">
        <v>-6.8320999999999996</v>
      </c>
      <c r="BR474" s="153">
        <v>-0.47820000000000001</v>
      </c>
      <c r="BS474" s="153">
        <v>-90.197999999999993</v>
      </c>
      <c r="BT474" s="153">
        <v>-23.706800000000001</v>
      </c>
      <c r="BU474" s="153">
        <v>-7.4057000000000004</v>
      </c>
      <c r="BV474" s="153">
        <v>-5.7671000000000001</v>
      </c>
      <c r="BW474" s="153" t="s">
        <v>7469</v>
      </c>
      <c r="BX474" s="153">
        <v>-99.445099999999996</v>
      </c>
      <c r="BY474" s="153">
        <v>0.39529999999999998</v>
      </c>
      <c r="BZ474" s="153">
        <v>-23.300999999999998</v>
      </c>
      <c r="CA474" s="153">
        <v>-1139.616</v>
      </c>
      <c r="CB474" s="153">
        <v>-16.4511</v>
      </c>
      <c r="CC474" s="153">
        <v>-7.3258000000000001</v>
      </c>
      <c r="CD474" s="153">
        <v>-9.7375000000000007</v>
      </c>
      <c r="CE474" s="153">
        <v>-2.0710999999999999</v>
      </c>
      <c r="CF474" s="153">
        <v>4.7809999999999997</v>
      </c>
      <c r="CG474" s="153">
        <v>-8.7402999999999995</v>
      </c>
      <c r="CH474" s="153">
        <v>-4.9966999999999997</v>
      </c>
      <c r="CI474" s="153">
        <v>-378.43950000000001</v>
      </c>
      <c r="CJ474" s="153">
        <v>4.7252999999999998</v>
      </c>
      <c r="CK474" s="153" t="s">
        <v>7469</v>
      </c>
      <c r="CL474" s="153" t="s">
        <v>7469</v>
      </c>
      <c r="CM474" s="153">
        <v>-28.435700000000001</v>
      </c>
      <c r="CN474" s="153" t="s">
        <v>7469</v>
      </c>
      <c r="CO474" s="153">
        <v>-88.846500000000006</v>
      </c>
      <c r="CP474" s="153">
        <v>-204.45949999999999</v>
      </c>
      <c r="CQ474" s="153">
        <v>-36.1248</v>
      </c>
      <c r="CR474" s="153" t="s">
        <v>7469</v>
      </c>
      <c r="CS474" s="153">
        <v>-85.831999999999994</v>
      </c>
      <c r="CT474" s="153">
        <v>-6.2527999999999997</v>
      </c>
      <c r="CU474" s="153">
        <v>-6.3082000000000003</v>
      </c>
      <c r="CV474" s="153" t="s">
        <v>7469</v>
      </c>
      <c r="CW474" s="153" t="s">
        <v>7469</v>
      </c>
      <c r="CX474" s="153" t="s">
        <v>7469</v>
      </c>
      <c r="CY474" s="153">
        <v>-151.56890000000001</v>
      </c>
      <c r="CZ474" s="153">
        <v>-17.702400000000001</v>
      </c>
      <c r="DA474" s="153">
        <v>-8.0929000000000002</v>
      </c>
      <c r="DB474" s="153" t="s">
        <v>7469</v>
      </c>
      <c r="DC474" s="153">
        <v>-30.604800000000001</v>
      </c>
      <c r="DD474" s="153">
        <v>25.7544</v>
      </c>
      <c r="DE474" s="153">
        <v>-5.3638000000000003</v>
      </c>
      <c r="DF474" s="153" t="s">
        <v>7469</v>
      </c>
      <c r="DG474" s="153">
        <v>-44.085000000000001</v>
      </c>
      <c r="DH474" s="153">
        <v>-0.183</v>
      </c>
      <c r="DI474" s="153">
        <v>-0.99819999999999998</v>
      </c>
      <c r="DJ474" s="153" t="s">
        <v>7469</v>
      </c>
      <c r="DK474" s="153">
        <v>-7.4138999999999999</v>
      </c>
      <c r="DL474" s="153">
        <v>-7.4241000000000001</v>
      </c>
      <c r="DM474" s="153">
        <v>-6.9767999999999999</v>
      </c>
      <c r="DN474" s="153">
        <v>-2688.9585999999999</v>
      </c>
      <c r="DO474" s="153">
        <v>415.87639999999999</v>
      </c>
      <c r="DP474" s="153">
        <v>-2.2458</v>
      </c>
      <c r="DQ474" s="153">
        <v>-12.987299999999999</v>
      </c>
      <c r="DR474" s="153" t="s">
        <v>7469</v>
      </c>
      <c r="DS474" s="153">
        <v>-15.2841</v>
      </c>
      <c r="DT474" s="153">
        <v>-236.08779999999999</v>
      </c>
      <c r="DU474" s="153">
        <v>-32.2592</v>
      </c>
      <c r="DV474" s="153" t="s">
        <v>7469</v>
      </c>
      <c r="DW474" s="153" t="s">
        <v>7469</v>
      </c>
      <c r="DX474" s="153">
        <v>-21.4572</v>
      </c>
      <c r="DY474" s="153">
        <v>-9.5871999999999993</v>
      </c>
      <c r="DZ474" s="153">
        <v>21.165199999999999</v>
      </c>
      <c r="EA474" s="153">
        <v>-462.88979999999998</v>
      </c>
      <c r="EB474" s="153">
        <v>-9.0350999999999999</v>
      </c>
      <c r="EC474" s="153">
        <v>16.5701</v>
      </c>
      <c r="ED474" s="153">
        <v>-39.4011</v>
      </c>
      <c r="EE474" s="153" t="s">
        <v>7469</v>
      </c>
      <c r="EF474" s="153">
        <v>155.54079999999999</v>
      </c>
      <c r="EG474" s="153">
        <v>-77.998599999999996</v>
      </c>
      <c r="EH474" s="153">
        <v>-1.0985</v>
      </c>
      <c r="EI474" s="153">
        <v>-6.907</v>
      </c>
      <c r="EJ474" s="153" t="s">
        <v>7469</v>
      </c>
      <c r="EK474" s="153">
        <v>-3.3984000000000001</v>
      </c>
      <c r="EL474" s="153">
        <v>2.1852999999999998</v>
      </c>
      <c r="EM474" s="153">
        <v>-174.15170000000001</v>
      </c>
      <c r="EN474" s="153" t="s">
        <v>7469</v>
      </c>
    </row>
    <row r="475" spans="2:144">
      <c r="C475" s="120"/>
      <c r="E475" s="120" t="s">
        <v>8095</v>
      </c>
      <c r="F475" s="126" t="s">
        <v>8176</v>
      </c>
      <c r="G475" s="151" t="s">
        <v>8090</v>
      </c>
      <c r="H475" s="152" t="s">
        <v>8091</v>
      </c>
      <c r="I475" s="153" t="s">
        <v>7469</v>
      </c>
      <c r="J475" s="153" t="s">
        <v>7469</v>
      </c>
      <c r="K475" s="153" t="s">
        <v>7469</v>
      </c>
      <c r="L475" s="153" t="s">
        <v>7469</v>
      </c>
      <c r="M475" s="153" t="s">
        <v>7469</v>
      </c>
      <c r="N475" s="153">
        <v>1938</v>
      </c>
      <c r="O475" s="153">
        <v>10158</v>
      </c>
      <c r="P475" s="153" t="s">
        <v>7469</v>
      </c>
      <c r="Q475" s="153" t="s">
        <v>7469</v>
      </c>
      <c r="R475" s="153">
        <v>-111</v>
      </c>
      <c r="S475" s="153" t="s">
        <v>7469</v>
      </c>
      <c r="T475" s="153" t="s">
        <v>7469</v>
      </c>
      <c r="U475" s="153" t="s">
        <v>7469</v>
      </c>
      <c r="V475" s="153" t="s">
        <v>7469</v>
      </c>
      <c r="W475" s="153" t="s">
        <v>7469</v>
      </c>
      <c r="X475" s="153" t="s">
        <v>7469</v>
      </c>
      <c r="Y475" s="153" t="s">
        <v>7469</v>
      </c>
      <c r="Z475" s="153" t="s">
        <v>7469</v>
      </c>
      <c r="AA475" s="153" t="s">
        <v>7469</v>
      </c>
      <c r="AB475" s="153" t="s">
        <v>7469</v>
      </c>
      <c r="AC475" s="153" t="s">
        <v>7469</v>
      </c>
      <c r="AD475" s="153" t="s">
        <v>7469</v>
      </c>
      <c r="AE475" s="153">
        <v>-11.052899999999999</v>
      </c>
      <c r="AF475" s="153">
        <v>-129.75489999999999</v>
      </c>
      <c r="AG475" s="153" t="s">
        <v>7469</v>
      </c>
      <c r="AH475" s="153">
        <v>-2.3744999999999998</v>
      </c>
      <c r="AI475" s="153" t="s">
        <v>7469</v>
      </c>
      <c r="AJ475" s="153" t="s">
        <v>7469</v>
      </c>
      <c r="AK475" s="153">
        <v>-3.0659000000000001</v>
      </c>
      <c r="AL475" s="153" t="s">
        <v>7469</v>
      </c>
      <c r="AM475" s="153" t="s">
        <v>7469</v>
      </c>
      <c r="AN475" s="153" t="s">
        <v>7469</v>
      </c>
      <c r="AO475" s="153" t="s">
        <v>7469</v>
      </c>
      <c r="AP475" s="153">
        <v>-46.494</v>
      </c>
      <c r="AQ475" s="153" t="s">
        <v>7469</v>
      </c>
      <c r="AR475" s="153" t="s">
        <v>7469</v>
      </c>
      <c r="AS475" s="153" t="s">
        <v>7469</v>
      </c>
      <c r="AT475" s="153" t="s">
        <v>7469</v>
      </c>
      <c r="AU475" s="153" t="s">
        <v>7469</v>
      </c>
      <c r="AV475" s="153" t="s">
        <v>7469</v>
      </c>
      <c r="AW475" s="153" t="s">
        <v>7469</v>
      </c>
      <c r="AX475" s="153">
        <v>-1.2123999999999999</v>
      </c>
      <c r="AY475" s="153" t="s">
        <v>7469</v>
      </c>
      <c r="AZ475" s="153" t="s">
        <v>7469</v>
      </c>
      <c r="BA475" s="153" t="s">
        <v>7469</v>
      </c>
      <c r="BB475" s="153" t="s">
        <v>7469</v>
      </c>
      <c r="BC475" s="153" t="s">
        <v>7469</v>
      </c>
      <c r="BD475" s="153" t="s">
        <v>7469</v>
      </c>
      <c r="BE475" s="153" t="s">
        <v>7469</v>
      </c>
      <c r="BF475" s="153" t="s">
        <v>7469</v>
      </c>
      <c r="BG475" s="153">
        <v>-1640.598</v>
      </c>
      <c r="BH475" s="153">
        <v>-326.78300000000002</v>
      </c>
      <c r="BI475" s="153" t="s">
        <v>7469</v>
      </c>
      <c r="BJ475" s="153">
        <v>-13.526</v>
      </c>
      <c r="BK475" s="153" t="s">
        <v>7469</v>
      </c>
      <c r="BL475" s="153" t="s">
        <v>7469</v>
      </c>
      <c r="BM475" s="153" t="s">
        <v>7469</v>
      </c>
      <c r="BN475" s="153">
        <v>-197.827</v>
      </c>
      <c r="BO475" s="153">
        <v>0.40720000000000001</v>
      </c>
      <c r="BP475" s="153">
        <v>18.496500000000001</v>
      </c>
      <c r="BQ475" s="153" t="s">
        <v>7469</v>
      </c>
      <c r="BR475" s="153" t="s">
        <v>7469</v>
      </c>
      <c r="BS475" s="153" t="s">
        <v>7469</v>
      </c>
      <c r="BT475" s="153">
        <v>-19.511399999999998</v>
      </c>
      <c r="BU475" s="153" t="s">
        <v>7469</v>
      </c>
      <c r="BV475" s="153">
        <v>-2.0985</v>
      </c>
      <c r="BW475" s="153" t="s">
        <v>7469</v>
      </c>
      <c r="BX475" s="153" t="s">
        <v>7469</v>
      </c>
      <c r="BY475" s="153" t="s">
        <v>7469</v>
      </c>
      <c r="BZ475" s="153" t="s">
        <v>7469</v>
      </c>
      <c r="CA475" s="153">
        <v>-1221.9169999999999</v>
      </c>
      <c r="CB475" s="153" t="s">
        <v>7469</v>
      </c>
      <c r="CC475" s="153" t="s">
        <v>7469</v>
      </c>
      <c r="CD475" s="153" t="s">
        <v>7469</v>
      </c>
      <c r="CE475" s="153">
        <v>-3.9662000000000002</v>
      </c>
      <c r="CF475" s="153" t="s">
        <v>7469</v>
      </c>
      <c r="CG475" s="153">
        <v>-3.8256000000000001</v>
      </c>
      <c r="CH475" s="153" t="s">
        <v>7469</v>
      </c>
      <c r="CI475" s="153" t="s">
        <v>7469</v>
      </c>
      <c r="CJ475" s="153" t="s">
        <v>7469</v>
      </c>
      <c r="CK475" s="153" t="s">
        <v>7469</v>
      </c>
      <c r="CL475" s="153" t="s">
        <v>7469</v>
      </c>
      <c r="CM475" s="153" t="s">
        <v>7469</v>
      </c>
      <c r="CN475" s="153" t="s">
        <v>7469</v>
      </c>
      <c r="CO475" s="153" t="s">
        <v>7469</v>
      </c>
      <c r="CP475" s="153" t="s">
        <v>7469</v>
      </c>
      <c r="CQ475" s="153" t="s">
        <v>7469</v>
      </c>
      <c r="CR475" s="153" t="s">
        <v>7469</v>
      </c>
      <c r="CS475" s="153" t="s">
        <v>7469</v>
      </c>
      <c r="CT475" s="153" t="s">
        <v>7469</v>
      </c>
      <c r="CU475" s="153">
        <v>-6.5298999999999996</v>
      </c>
      <c r="CV475" s="153" t="s">
        <v>7469</v>
      </c>
      <c r="CW475" s="153" t="s">
        <v>7469</v>
      </c>
      <c r="CX475" s="153" t="s">
        <v>7469</v>
      </c>
      <c r="CY475" s="153" t="s">
        <v>7469</v>
      </c>
      <c r="CZ475" s="153" t="s">
        <v>7469</v>
      </c>
      <c r="DA475" s="153" t="s">
        <v>7469</v>
      </c>
      <c r="DB475" s="153" t="s">
        <v>7469</v>
      </c>
      <c r="DC475" s="153" t="s">
        <v>7469</v>
      </c>
      <c r="DD475" s="153" t="s">
        <v>7469</v>
      </c>
      <c r="DE475" s="153" t="s">
        <v>7469</v>
      </c>
      <c r="DF475" s="153" t="s">
        <v>7469</v>
      </c>
      <c r="DG475" s="153" t="s">
        <v>7469</v>
      </c>
      <c r="DH475" s="153">
        <v>-4.5499999999999999E-2</v>
      </c>
      <c r="DI475" s="153" t="s">
        <v>7469</v>
      </c>
      <c r="DJ475" s="153" t="s">
        <v>7469</v>
      </c>
      <c r="DK475" s="153">
        <v>-6.3234000000000004</v>
      </c>
      <c r="DL475" s="153" t="s">
        <v>7469</v>
      </c>
      <c r="DM475" s="153" t="s">
        <v>7469</v>
      </c>
      <c r="DN475" s="153" t="s">
        <v>7469</v>
      </c>
      <c r="DO475" s="153" t="s">
        <v>7469</v>
      </c>
      <c r="DP475" s="153" t="s">
        <v>7469</v>
      </c>
      <c r="DQ475" s="153">
        <v>-3.8239999999999998</v>
      </c>
      <c r="DR475" s="153" t="s">
        <v>7469</v>
      </c>
      <c r="DS475" s="153" t="s">
        <v>7469</v>
      </c>
      <c r="DT475" s="153" t="s">
        <v>7469</v>
      </c>
      <c r="DU475" s="153" t="s">
        <v>7469</v>
      </c>
      <c r="DV475" s="153" t="s">
        <v>7469</v>
      </c>
      <c r="DW475" s="153" t="s">
        <v>7469</v>
      </c>
      <c r="DX475" s="153" t="s">
        <v>7469</v>
      </c>
      <c r="DY475" s="153" t="s">
        <v>7469</v>
      </c>
      <c r="DZ475" s="153" t="s">
        <v>7469</v>
      </c>
      <c r="EA475" s="153" t="s">
        <v>7469</v>
      </c>
      <c r="EB475" s="153" t="s">
        <v>7469</v>
      </c>
      <c r="EC475" s="153" t="s">
        <v>7469</v>
      </c>
      <c r="ED475" s="153" t="s">
        <v>7469</v>
      </c>
      <c r="EE475" s="153">
        <v>-47.673000000000002</v>
      </c>
      <c r="EF475" s="153" t="s">
        <v>7469</v>
      </c>
      <c r="EG475" s="153" t="s">
        <v>7469</v>
      </c>
      <c r="EH475" s="153" t="s">
        <v>7469</v>
      </c>
      <c r="EI475" s="153" t="s">
        <v>7469</v>
      </c>
      <c r="EJ475" s="153" t="s">
        <v>7469</v>
      </c>
      <c r="EK475" s="153" t="s">
        <v>7469</v>
      </c>
      <c r="EL475" s="153" t="s">
        <v>7469</v>
      </c>
      <c r="EM475" s="153" t="s">
        <v>7469</v>
      </c>
      <c r="EN475" s="153" t="s">
        <v>7469</v>
      </c>
    </row>
    <row r="476" spans="2:144">
      <c r="C476" s="120"/>
      <c r="E476" s="120" t="s">
        <v>8096</v>
      </c>
      <c r="F476" s="126" t="s">
        <v>8176</v>
      </c>
      <c r="G476" s="151" t="s">
        <v>8090</v>
      </c>
      <c r="H476" s="152" t="s">
        <v>8097</v>
      </c>
      <c r="I476" s="153" t="s">
        <v>7469</v>
      </c>
      <c r="J476" s="153">
        <v>-68.733000000000004</v>
      </c>
      <c r="K476" s="153">
        <v>-3800.3</v>
      </c>
      <c r="L476" s="153">
        <v>0.63600000000000001</v>
      </c>
      <c r="M476" s="153" t="s">
        <v>7469</v>
      </c>
      <c r="N476" s="153">
        <v>2699</v>
      </c>
      <c r="O476" s="153">
        <v>334</v>
      </c>
      <c r="P476" s="153">
        <v>1.9950000000000001</v>
      </c>
      <c r="Q476" s="153">
        <v>-5.5896999999999997</v>
      </c>
      <c r="R476" s="153">
        <v>97</v>
      </c>
      <c r="S476" s="153">
        <v>0.33979999999999999</v>
      </c>
      <c r="T476" s="153" t="s">
        <v>7469</v>
      </c>
      <c r="U476" s="153" t="s">
        <v>7469</v>
      </c>
      <c r="V476" s="153">
        <v>-105.491</v>
      </c>
      <c r="W476" s="153">
        <v>-90.539900000000003</v>
      </c>
      <c r="X476" s="153">
        <v>-1152.7</v>
      </c>
      <c r="Y476" s="153">
        <v>3.1280000000000001</v>
      </c>
      <c r="Z476" s="153">
        <v>-71.8904</v>
      </c>
      <c r="AA476" s="153">
        <v>-167.60210000000001</v>
      </c>
      <c r="AB476" s="153" t="s">
        <v>7469</v>
      </c>
      <c r="AC476" s="153">
        <v>4.8410000000000002</v>
      </c>
      <c r="AD476" s="153" t="s">
        <v>7469</v>
      </c>
      <c r="AE476" s="153">
        <v>-11.580299999999999</v>
      </c>
      <c r="AF476" s="153">
        <v>-118.2195</v>
      </c>
      <c r="AG476" s="153">
        <v>-16.9665</v>
      </c>
      <c r="AH476" s="153" t="s">
        <v>7469</v>
      </c>
      <c r="AI476" s="153" t="s">
        <v>7469</v>
      </c>
      <c r="AJ476" s="153">
        <v>683.76499999999999</v>
      </c>
      <c r="AK476" s="153" t="s">
        <v>7469</v>
      </c>
      <c r="AL476" s="153">
        <v>-3.8026</v>
      </c>
      <c r="AM476" s="153" t="s">
        <v>7469</v>
      </c>
      <c r="AN476" s="153">
        <v>-146.4213</v>
      </c>
      <c r="AO476" s="153">
        <v>-115.13590000000001</v>
      </c>
      <c r="AP476" s="153" t="s">
        <v>7469</v>
      </c>
      <c r="AQ476" s="153">
        <v>4.9366000000000003</v>
      </c>
      <c r="AR476" s="153">
        <v>-655.86900000000003</v>
      </c>
      <c r="AS476" s="153">
        <v>-10.0556</v>
      </c>
      <c r="AT476" s="153">
        <v>-10.192299999999999</v>
      </c>
      <c r="AU476" s="153">
        <v>-28.268599999999999</v>
      </c>
      <c r="AV476" s="153">
        <v>-406.24040000000002</v>
      </c>
      <c r="AW476" s="153" t="s">
        <v>7469</v>
      </c>
      <c r="AX476" s="153" t="s">
        <v>7469</v>
      </c>
      <c r="AY476" s="153" t="s">
        <v>7469</v>
      </c>
      <c r="AZ476" s="153">
        <v>9.4761000000000006</v>
      </c>
      <c r="BA476" s="153">
        <v>-0.2782</v>
      </c>
      <c r="BB476" s="153" t="s">
        <v>7469</v>
      </c>
      <c r="BC476" s="153" t="s">
        <v>7469</v>
      </c>
      <c r="BD476" s="153" t="s">
        <v>7469</v>
      </c>
      <c r="BE476" s="153">
        <v>0.76180000000000003</v>
      </c>
      <c r="BF476" s="153">
        <v>0.1663</v>
      </c>
      <c r="BG476" s="153">
        <v>-1587.395</v>
      </c>
      <c r="BH476" s="153" t="s">
        <v>7469</v>
      </c>
      <c r="BI476" s="153">
        <v>-283.23099999999999</v>
      </c>
      <c r="BJ476" s="153">
        <v>-16.514299999999999</v>
      </c>
      <c r="BK476" s="153" t="s">
        <v>7469</v>
      </c>
      <c r="BL476" s="153">
        <v>-56.770400000000002</v>
      </c>
      <c r="BM476" s="153">
        <v>-20.553699999999999</v>
      </c>
      <c r="BN476" s="153">
        <v>-152.87799999999999</v>
      </c>
      <c r="BO476" s="153">
        <v>-3.7210000000000001</v>
      </c>
      <c r="BP476" s="153" t="s">
        <v>7469</v>
      </c>
      <c r="BQ476" s="153">
        <v>-4.9287000000000001</v>
      </c>
      <c r="BR476" s="153" t="s">
        <v>7469</v>
      </c>
      <c r="BS476" s="153">
        <v>-104.788</v>
      </c>
      <c r="BT476" s="153" t="s">
        <v>7469</v>
      </c>
      <c r="BU476" s="153">
        <v>9.5361999999999991</v>
      </c>
      <c r="BV476" s="153" t="s">
        <v>7469</v>
      </c>
      <c r="BW476" s="153" t="s">
        <v>7469</v>
      </c>
      <c r="BX476" s="153">
        <v>-90.099000000000004</v>
      </c>
      <c r="BY476" s="153" t="s">
        <v>7469</v>
      </c>
      <c r="BZ476" s="153">
        <v>-8.7690000000000001</v>
      </c>
      <c r="CA476" s="153">
        <v>-905.80600000000004</v>
      </c>
      <c r="CB476" s="153">
        <v>-18.734300000000001</v>
      </c>
      <c r="CC476" s="153">
        <v>-3.0339</v>
      </c>
      <c r="CD476" s="153">
        <v>-9.3581000000000003</v>
      </c>
      <c r="CE476" s="153">
        <v>-1.5475000000000001</v>
      </c>
      <c r="CF476" s="153" t="s">
        <v>7469</v>
      </c>
      <c r="CG476" s="153" t="s">
        <v>7469</v>
      </c>
      <c r="CH476" s="153">
        <v>-5.9386999999999999</v>
      </c>
      <c r="CI476" s="153">
        <v>-224.4786</v>
      </c>
      <c r="CJ476" s="153" t="s">
        <v>7469</v>
      </c>
      <c r="CK476" s="153">
        <v>-2.2200000000000001E-2</v>
      </c>
      <c r="CL476" s="153" t="s">
        <v>7469</v>
      </c>
      <c r="CM476" s="153" t="s">
        <v>7469</v>
      </c>
      <c r="CN476" s="153" t="s">
        <v>7469</v>
      </c>
      <c r="CO476" s="153">
        <v>-85.319400000000002</v>
      </c>
      <c r="CP476" s="153">
        <v>-197.2893</v>
      </c>
      <c r="CQ476" s="153">
        <v>-30.040400000000002</v>
      </c>
      <c r="CR476" s="153" t="s">
        <v>7469</v>
      </c>
      <c r="CS476" s="153">
        <v>-110.015</v>
      </c>
      <c r="CT476" s="153">
        <v>-1.8924000000000001</v>
      </c>
      <c r="CU476" s="153">
        <v>-6.5408999999999997</v>
      </c>
      <c r="CV476" s="153" t="s">
        <v>7469</v>
      </c>
      <c r="CW476" s="153" t="s">
        <v>7469</v>
      </c>
      <c r="CX476" s="153" t="s">
        <v>7469</v>
      </c>
      <c r="CY476" s="153">
        <v>-157.27250000000001</v>
      </c>
      <c r="CZ476" s="153">
        <v>-16.901599999999998</v>
      </c>
      <c r="DA476" s="153">
        <v>-6.6130000000000004</v>
      </c>
      <c r="DB476" s="153" t="s">
        <v>7469</v>
      </c>
      <c r="DC476" s="153">
        <v>-35.1387</v>
      </c>
      <c r="DD476" s="153">
        <v>32.777799999999999</v>
      </c>
      <c r="DE476" s="153">
        <v>-5.6311999999999998</v>
      </c>
      <c r="DF476" s="153" t="s">
        <v>7469</v>
      </c>
      <c r="DG476" s="153">
        <v>-36.9054</v>
      </c>
      <c r="DH476" s="153">
        <v>-0.16539999999999999</v>
      </c>
      <c r="DI476" s="153" t="s">
        <v>7469</v>
      </c>
      <c r="DJ476" s="153" t="s">
        <v>7469</v>
      </c>
      <c r="DK476" s="153">
        <v>-8.3228000000000009</v>
      </c>
      <c r="DL476" s="153">
        <v>-5.8597999999999999</v>
      </c>
      <c r="DM476" s="153">
        <v>-6.1539999999999999</v>
      </c>
      <c r="DN476" s="153">
        <v>-3426.5997000000002</v>
      </c>
      <c r="DO476" s="153">
        <v>467.12670000000003</v>
      </c>
      <c r="DP476" s="153">
        <v>0.48830000000000001</v>
      </c>
      <c r="DQ476" s="153">
        <v>-11.9855</v>
      </c>
      <c r="DR476" s="153" t="s">
        <v>7469</v>
      </c>
      <c r="DS476" s="153">
        <v>-13.286300000000001</v>
      </c>
      <c r="DT476" s="153">
        <v>-162.4616</v>
      </c>
      <c r="DU476" s="153">
        <v>-26.184100000000001</v>
      </c>
      <c r="DV476" s="153" t="s">
        <v>7469</v>
      </c>
      <c r="DW476" s="153" t="s">
        <v>7469</v>
      </c>
      <c r="DX476" s="153">
        <v>-20.688700000000001</v>
      </c>
      <c r="DY476" s="153">
        <v>-8.9667999999999992</v>
      </c>
      <c r="DZ476" s="153">
        <v>17.6831</v>
      </c>
      <c r="EA476" s="153">
        <v>-463.5018</v>
      </c>
      <c r="EB476" s="153">
        <v>-8.7393999999999998</v>
      </c>
      <c r="EC476" s="153">
        <v>17.263999999999999</v>
      </c>
      <c r="ED476" s="153">
        <v>-36.6203</v>
      </c>
      <c r="EE476" s="153" t="s">
        <v>7469</v>
      </c>
      <c r="EF476" s="153">
        <v>155.4425</v>
      </c>
      <c r="EG476" s="153">
        <v>-61.3765</v>
      </c>
      <c r="EH476" s="153" t="s">
        <v>7469</v>
      </c>
      <c r="EI476" s="153">
        <v>-7.8585000000000003</v>
      </c>
      <c r="EJ476" s="153" t="s">
        <v>7469</v>
      </c>
      <c r="EK476" s="153" t="s">
        <v>7469</v>
      </c>
      <c r="EL476" s="153">
        <v>1.83</v>
      </c>
      <c r="EM476" s="153">
        <v>-320.26150000000001</v>
      </c>
      <c r="EN476" s="153" t="s">
        <v>7469</v>
      </c>
    </row>
    <row r="477" spans="2:144">
      <c r="C477" s="120"/>
      <c r="E477" s="120" t="s">
        <v>8098</v>
      </c>
      <c r="F477" s="126" t="s">
        <v>8176</v>
      </c>
      <c r="G477" s="151" t="s">
        <v>8090</v>
      </c>
      <c r="H477" s="152" t="s">
        <v>8097</v>
      </c>
      <c r="I477" s="153" t="s">
        <v>7469</v>
      </c>
      <c r="J477" s="153">
        <v>-60.895000000000003</v>
      </c>
      <c r="K477" s="153">
        <v>-3676.1</v>
      </c>
      <c r="L477" s="153">
        <v>5.6150000000000002</v>
      </c>
      <c r="M477" s="153" t="s">
        <v>7469</v>
      </c>
      <c r="N477" s="153">
        <v>2419</v>
      </c>
      <c r="O477" s="153">
        <v>143</v>
      </c>
      <c r="P477" s="153">
        <v>4.6710000000000003</v>
      </c>
      <c r="Q477" s="153">
        <v>-4.6784999999999997</v>
      </c>
      <c r="R477" s="153">
        <v>154</v>
      </c>
      <c r="S477" s="153">
        <v>0.80549999999999999</v>
      </c>
      <c r="T477" s="153">
        <v>-1.1531</v>
      </c>
      <c r="U477" s="153" t="s">
        <v>7469</v>
      </c>
      <c r="V477" s="153">
        <v>-108.355</v>
      </c>
      <c r="W477" s="153">
        <v>-81.662599999999998</v>
      </c>
      <c r="X477" s="153">
        <v>-765.5</v>
      </c>
      <c r="Y477" s="153">
        <v>3.5308999999999999</v>
      </c>
      <c r="Z477" s="153">
        <v>-74.747500000000002</v>
      </c>
      <c r="AA477" s="153">
        <v>-124.22490000000001</v>
      </c>
      <c r="AB477" s="153">
        <v>0.2097</v>
      </c>
      <c r="AC477" s="153">
        <v>5.1619999999999999</v>
      </c>
      <c r="AD477" s="153">
        <v>-14.5549</v>
      </c>
      <c r="AE477" s="153">
        <v>-11.4781</v>
      </c>
      <c r="AF477" s="153">
        <v>-131.74799999999999</v>
      </c>
      <c r="AG477" s="153">
        <v>-4.4832999999999998</v>
      </c>
      <c r="AH477" s="153" t="s">
        <v>7469</v>
      </c>
      <c r="AI477" s="153" t="s">
        <v>7469</v>
      </c>
      <c r="AJ477" s="153">
        <v>675.51900000000001</v>
      </c>
      <c r="AK477" s="153" t="s">
        <v>7469</v>
      </c>
      <c r="AL477" s="153">
        <v>-3.1901999999999999</v>
      </c>
      <c r="AM477" s="153" t="s">
        <v>7469</v>
      </c>
      <c r="AN477" s="153">
        <v>-108.3331</v>
      </c>
      <c r="AO477" s="153">
        <v>-90.777900000000002</v>
      </c>
      <c r="AP477" s="153">
        <v>-41.856499999999997</v>
      </c>
      <c r="AQ477" s="153">
        <v>5.8034999999999997</v>
      </c>
      <c r="AR477" s="153">
        <v>-641.83199999999999</v>
      </c>
      <c r="AS477" s="153">
        <v>-14.992000000000001</v>
      </c>
      <c r="AT477" s="153">
        <v>-10.861599999999999</v>
      </c>
      <c r="AU477" s="153">
        <v>-26.429099999999998</v>
      </c>
      <c r="AV477" s="153">
        <v>-350.22620000000001</v>
      </c>
      <c r="AW477" s="153" t="s">
        <v>7469</v>
      </c>
      <c r="AX477" s="153" t="s">
        <v>7469</v>
      </c>
      <c r="AY477" s="153" t="s">
        <v>7469</v>
      </c>
      <c r="AZ477" s="153">
        <v>22.2255</v>
      </c>
      <c r="BA477" s="153">
        <v>-0.37780000000000002</v>
      </c>
      <c r="BB477" s="153" t="s">
        <v>7469</v>
      </c>
      <c r="BC477" s="153" t="s">
        <v>7469</v>
      </c>
      <c r="BD477" s="153" t="s">
        <v>7469</v>
      </c>
      <c r="BE477" s="153">
        <v>0.69620000000000004</v>
      </c>
      <c r="BF477" s="153" t="s">
        <v>7469</v>
      </c>
      <c r="BG477" s="153">
        <v>-1659.6479999999999</v>
      </c>
      <c r="BH477" s="153" t="s">
        <v>7469</v>
      </c>
      <c r="BI477" s="153">
        <v>-300.94600000000003</v>
      </c>
      <c r="BJ477" s="153">
        <v>-15.131399999999999</v>
      </c>
      <c r="BK477" s="153" t="s">
        <v>7469</v>
      </c>
      <c r="BL477" s="153">
        <v>-37.408299999999997</v>
      </c>
      <c r="BM477" s="153">
        <v>-13.378399999999999</v>
      </c>
      <c r="BN477" s="153">
        <v>-170.69399999999999</v>
      </c>
      <c r="BO477" s="153">
        <v>-1.3231999999999999</v>
      </c>
      <c r="BP477" s="153" t="s">
        <v>7469</v>
      </c>
      <c r="BQ477" s="153" t="s">
        <v>7469</v>
      </c>
      <c r="BR477" s="153" t="s">
        <v>7469</v>
      </c>
      <c r="BS477" s="153">
        <v>-90.33</v>
      </c>
      <c r="BT477" s="153" t="s">
        <v>7469</v>
      </c>
      <c r="BU477" s="153">
        <v>-113.1621</v>
      </c>
      <c r="BV477" s="153" t="s">
        <v>7469</v>
      </c>
      <c r="BW477" s="153" t="s">
        <v>7469</v>
      </c>
      <c r="BX477" s="153">
        <v>-78.033000000000001</v>
      </c>
      <c r="BY477" s="153" t="s">
        <v>7469</v>
      </c>
      <c r="BZ477" s="153">
        <v>14.233000000000001</v>
      </c>
      <c r="CA477" s="153">
        <v>-1009.527</v>
      </c>
      <c r="CB477" s="153">
        <v>-17.0382</v>
      </c>
      <c r="CC477" s="153">
        <v>0.8407</v>
      </c>
      <c r="CD477" s="153">
        <v>-5.9797000000000002</v>
      </c>
      <c r="CE477" s="153">
        <v>-1.7563</v>
      </c>
      <c r="CF477" s="153" t="s">
        <v>7469</v>
      </c>
      <c r="CG477" s="153" t="s">
        <v>7469</v>
      </c>
      <c r="CH477" s="153">
        <v>-5.1906999999999996</v>
      </c>
      <c r="CI477" s="153">
        <v>-76.483099999999993</v>
      </c>
      <c r="CJ477" s="153" t="s">
        <v>7469</v>
      </c>
      <c r="CK477" s="153">
        <v>-2.2200000000000001E-2</v>
      </c>
      <c r="CL477" s="153" t="s">
        <v>7469</v>
      </c>
      <c r="CM477" s="153" t="s">
        <v>7469</v>
      </c>
      <c r="CN477" s="153" t="s">
        <v>7469</v>
      </c>
      <c r="CO477" s="153">
        <v>-79.756200000000007</v>
      </c>
      <c r="CP477" s="153">
        <v>-169.65299999999999</v>
      </c>
      <c r="CQ477" s="153">
        <v>-24.721800000000002</v>
      </c>
      <c r="CR477" s="153" t="s">
        <v>7469</v>
      </c>
      <c r="CS477" s="153">
        <v>-86.491</v>
      </c>
      <c r="CT477" s="153">
        <v>4.4783999999999997</v>
      </c>
      <c r="CU477" s="153">
        <v>-6.6677</v>
      </c>
      <c r="CV477" s="153" t="s">
        <v>7469</v>
      </c>
      <c r="CW477" s="153" t="s">
        <v>7469</v>
      </c>
      <c r="CX477" s="153" t="s">
        <v>7469</v>
      </c>
      <c r="CY477" s="153">
        <v>-149.42140000000001</v>
      </c>
      <c r="CZ477" s="153">
        <v>-12.841900000000001</v>
      </c>
      <c r="DA477" s="153">
        <v>-6.1117999999999997</v>
      </c>
      <c r="DB477" s="153" t="s">
        <v>7469</v>
      </c>
      <c r="DC477" s="153">
        <v>-22.147600000000001</v>
      </c>
      <c r="DD477" s="153">
        <v>27.722300000000001</v>
      </c>
      <c r="DE477" s="153">
        <v>-1.7092000000000001</v>
      </c>
      <c r="DF477" s="153" t="s">
        <v>7469</v>
      </c>
      <c r="DG477" s="153">
        <v>-7.9584000000000001</v>
      </c>
      <c r="DH477" s="153">
        <v>-0.1174</v>
      </c>
      <c r="DI477" s="153" t="s">
        <v>7469</v>
      </c>
      <c r="DJ477" s="153" t="s">
        <v>7469</v>
      </c>
      <c r="DK477" s="153">
        <v>-7.7092999999999998</v>
      </c>
      <c r="DL477" s="153">
        <v>-0.15</v>
      </c>
      <c r="DM477" s="153">
        <v>-5.7130000000000001</v>
      </c>
      <c r="DN477" s="153">
        <v>-2497.5727000000002</v>
      </c>
      <c r="DO477" s="153">
        <v>395.2987</v>
      </c>
      <c r="DP477" s="153">
        <v>23.2272</v>
      </c>
      <c r="DQ477" s="153">
        <v>-10.1464</v>
      </c>
      <c r="DR477" s="153" t="s">
        <v>7469</v>
      </c>
      <c r="DS477" s="153">
        <v>-12.8833</v>
      </c>
      <c r="DT477" s="153">
        <v>-125.13460000000001</v>
      </c>
      <c r="DU477" s="153">
        <v>-8.1883999999999997</v>
      </c>
      <c r="DV477" s="153" t="s">
        <v>7469</v>
      </c>
      <c r="DW477" s="153" t="s">
        <v>7469</v>
      </c>
      <c r="DX477" s="153">
        <v>-15.0076</v>
      </c>
      <c r="DY477" s="153">
        <v>-4.0728999999999997</v>
      </c>
      <c r="DZ477" s="153">
        <v>19.194700000000001</v>
      </c>
      <c r="EA477" s="153">
        <v>-398.65300000000002</v>
      </c>
      <c r="EB477" s="153">
        <v>-8.2483000000000004</v>
      </c>
      <c r="EC477" s="153">
        <v>0.34849999999999998</v>
      </c>
      <c r="ED477" s="153">
        <v>9.0952999999999999</v>
      </c>
      <c r="EE477" s="153" t="s">
        <v>7469</v>
      </c>
      <c r="EF477" s="153">
        <v>161.54759999999999</v>
      </c>
      <c r="EG477" s="153">
        <v>-111.9969</v>
      </c>
      <c r="EH477" s="153" t="s">
        <v>7469</v>
      </c>
      <c r="EI477" s="153">
        <v>-7.7657999999999996</v>
      </c>
      <c r="EJ477" s="153" t="s">
        <v>7469</v>
      </c>
      <c r="EK477" s="153" t="s">
        <v>7469</v>
      </c>
      <c r="EL477" s="153">
        <v>1.7790999999999999</v>
      </c>
      <c r="EM477" s="153">
        <v>-273.43700000000001</v>
      </c>
      <c r="EN477" s="153" t="s">
        <v>7469</v>
      </c>
    </row>
    <row r="478" spans="2:144">
      <c r="C478" s="120"/>
      <c r="E478" s="120" t="s">
        <v>7693</v>
      </c>
      <c r="F478" s="126" t="s">
        <v>8176</v>
      </c>
      <c r="G478" s="151" t="s">
        <v>8090</v>
      </c>
      <c r="H478" s="152" t="s">
        <v>8097</v>
      </c>
      <c r="I478" s="153" t="s">
        <v>7469</v>
      </c>
      <c r="J478" s="153">
        <v>-52.314999999999998</v>
      </c>
      <c r="K478" s="153">
        <v>-3569.6</v>
      </c>
      <c r="L478" s="153">
        <v>0.57299999999999995</v>
      </c>
      <c r="M478" s="153" t="s">
        <v>7469</v>
      </c>
      <c r="N478" s="153">
        <v>2163</v>
      </c>
      <c r="O478" s="153">
        <v>-803</v>
      </c>
      <c r="P478" s="153">
        <v>4.851</v>
      </c>
      <c r="Q478" s="153">
        <v>-2.5095000000000001</v>
      </c>
      <c r="R478" s="153">
        <v>33</v>
      </c>
      <c r="S478" s="153">
        <v>-4.4874000000000001</v>
      </c>
      <c r="T478" s="153" t="s">
        <v>7469</v>
      </c>
      <c r="U478" s="153" t="s">
        <v>7469</v>
      </c>
      <c r="V478" s="153">
        <v>-111.598</v>
      </c>
      <c r="W478" s="153">
        <v>-60.208500000000001</v>
      </c>
      <c r="X478" s="153">
        <v>-740.5</v>
      </c>
      <c r="Y478" s="153">
        <v>3.6444000000000001</v>
      </c>
      <c r="Z478" s="153">
        <v>-64.766400000000004</v>
      </c>
      <c r="AA478" s="153">
        <v>-104.4708</v>
      </c>
      <c r="AB478" s="153" t="s">
        <v>7469</v>
      </c>
      <c r="AC478" s="153">
        <v>5.6710000000000003</v>
      </c>
      <c r="AD478" s="153" t="s">
        <v>7469</v>
      </c>
      <c r="AE478" s="153">
        <v>-10.9992</v>
      </c>
      <c r="AF478" s="153">
        <v>-123.9242</v>
      </c>
      <c r="AG478" s="153">
        <v>-10.6364</v>
      </c>
      <c r="AH478" s="153" t="s">
        <v>7469</v>
      </c>
      <c r="AI478" s="153" t="s">
        <v>7469</v>
      </c>
      <c r="AJ478" s="153">
        <v>665.64800000000002</v>
      </c>
      <c r="AK478" s="153" t="s">
        <v>7469</v>
      </c>
      <c r="AL478" s="153" t="s">
        <v>7469</v>
      </c>
      <c r="AM478" s="153" t="s">
        <v>7469</v>
      </c>
      <c r="AN478" s="153">
        <v>-40.6006</v>
      </c>
      <c r="AO478" s="153">
        <v>-82.608999999999995</v>
      </c>
      <c r="AP478" s="153" t="s">
        <v>7469</v>
      </c>
      <c r="AQ478" s="153">
        <v>5.9650999999999996</v>
      </c>
      <c r="AR478" s="153">
        <v>-617.95799999999997</v>
      </c>
      <c r="AS478" s="153">
        <v>-12.077500000000001</v>
      </c>
      <c r="AT478" s="153">
        <v>-9.9519000000000002</v>
      </c>
      <c r="AU478" s="153">
        <v>-25.301300000000001</v>
      </c>
      <c r="AV478" s="153">
        <v>-341.61079999999998</v>
      </c>
      <c r="AW478" s="153" t="s">
        <v>7469</v>
      </c>
      <c r="AX478" s="153" t="s">
        <v>7469</v>
      </c>
      <c r="AY478" s="153" t="s">
        <v>7469</v>
      </c>
      <c r="AZ478" s="153">
        <v>28.072800000000001</v>
      </c>
      <c r="BA478" s="153" t="s">
        <v>7469</v>
      </c>
      <c r="BB478" s="153" t="s">
        <v>7469</v>
      </c>
      <c r="BC478" s="153" t="s">
        <v>7469</v>
      </c>
      <c r="BD478" s="153" t="s">
        <v>7469</v>
      </c>
      <c r="BE478" s="153">
        <v>0.74229999999999996</v>
      </c>
      <c r="BF478" s="153">
        <v>0.40410000000000001</v>
      </c>
      <c r="BG478" s="153">
        <v>-1635.614</v>
      </c>
      <c r="BH478" s="153" t="s">
        <v>7469</v>
      </c>
      <c r="BI478" s="153">
        <v>-329.41699999999997</v>
      </c>
      <c r="BJ478" s="153">
        <v>-14.3782</v>
      </c>
      <c r="BK478" s="153" t="s">
        <v>7469</v>
      </c>
      <c r="BL478" s="153">
        <v>-22.311499999999999</v>
      </c>
      <c r="BM478" s="153" t="s">
        <v>7469</v>
      </c>
      <c r="BN478" s="153">
        <v>-180.221</v>
      </c>
      <c r="BO478" s="153">
        <v>-0.98980000000000001</v>
      </c>
      <c r="BP478" s="153" t="s">
        <v>7469</v>
      </c>
      <c r="BQ478" s="153">
        <v>-6.4606000000000003</v>
      </c>
      <c r="BR478" s="153" t="s">
        <v>7469</v>
      </c>
      <c r="BS478" s="153">
        <v>-126.01</v>
      </c>
      <c r="BT478" s="153" t="s">
        <v>7469</v>
      </c>
      <c r="BU478" s="153">
        <v>-112.2063</v>
      </c>
      <c r="BV478" s="153" t="s">
        <v>7469</v>
      </c>
      <c r="BW478" s="153" t="s">
        <v>7469</v>
      </c>
      <c r="BX478" s="153">
        <v>-78.377099999999999</v>
      </c>
      <c r="BY478" s="153" t="s">
        <v>7469</v>
      </c>
      <c r="BZ478" s="153" t="s">
        <v>7469</v>
      </c>
      <c r="CA478" s="153">
        <v>-1130.7619999999999</v>
      </c>
      <c r="CB478" s="153">
        <v>-16.282699999999998</v>
      </c>
      <c r="CC478" s="153">
        <v>0.8407</v>
      </c>
      <c r="CD478" s="153" t="s">
        <v>7469</v>
      </c>
      <c r="CE478" s="153">
        <v>-4.0890000000000004</v>
      </c>
      <c r="CF478" s="153" t="s">
        <v>7469</v>
      </c>
      <c r="CG478" s="153" t="s">
        <v>7469</v>
      </c>
      <c r="CH478" s="153">
        <v>-3.4586000000000001</v>
      </c>
      <c r="CI478" s="153">
        <v>-29.853300000000001</v>
      </c>
      <c r="CJ478" s="153" t="s">
        <v>7469</v>
      </c>
      <c r="CK478" s="153">
        <v>-0.1464</v>
      </c>
      <c r="CL478" s="153" t="s">
        <v>7469</v>
      </c>
      <c r="CM478" s="153" t="s">
        <v>7469</v>
      </c>
      <c r="CN478" s="153" t="s">
        <v>7469</v>
      </c>
      <c r="CO478" s="153">
        <v>-57.6828</v>
      </c>
      <c r="CP478" s="153">
        <v>-183.98439999999999</v>
      </c>
      <c r="CQ478" s="153" t="s">
        <v>7469</v>
      </c>
      <c r="CR478" s="153" t="s">
        <v>7469</v>
      </c>
      <c r="CS478" s="153">
        <v>-82.965000000000003</v>
      </c>
      <c r="CT478" s="153">
        <v>4.5340999999999996</v>
      </c>
      <c r="CU478" s="153">
        <v>-6.6487999999999996</v>
      </c>
      <c r="CV478" s="153" t="s">
        <v>7469</v>
      </c>
      <c r="CW478" s="153" t="s">
        <v>7469</v>
      </c>
      <c r="CX478" s="153" t="s">
        <v>7469</v>
      </c>
      <c r="CY478" s="153">
        <v>-131.31209999999999</v>
      </c>
      <c r="CZ478" s="153">
        <v>-9.7989999999999995</v>
      </c>
      <c r="DA478" s="153" t="s">
        <v>7469</v>
      </c>
      <c r="DB478" s="153" t="s">
        <v>7469</v>
      </c>
      <c r="DC478" s="153">
        <v>-13.489000000000001</v>
      </c>
      <c r="DD478" s="153">
        <v>29.909500000000001</v>
      </c>
      <c r="DE478" s="153" t="s">
        <v>7469</v>
      </c>
      <c r="DF478" s="153" t="s">
        <v>7469</v>
      </c>
      <c r="DG478" s="153">
        <v>4.4329999999999998</v>
      </c>
      <c r="DH478" s="153">
        <v>-0.1108</v>
      </c>
      <c r="DI478" s="153" t="s">
        <v>7469</v>
      </c>
      <c r="DJ478" s="153" t="s">
        <v>7469</v>
      </c>
      <c r="DK478" s="153">
        <v>-7.4598000000000004</v>
      </c>
      <c r="DL478" s="153" t="s">
        <v>7469</v>
      </c>
      <c r="DM478" s="153">
        <v>-4.7108999999999996</v>
      </c>
      <c r="DN478" s="153">
        <v>-2984.0050999999999</v>
      </c>
      <c r="DO478" s="153">
        <v>415.61200000000002</v>
      </c>
      <c r="DP478" s="153">
        <v>24.787600000000001</v>
      </c>
      <c r="DQ478" s="153">
        <v>-5.4935</v>
      </c>
      <c r="DR478" s="153" t="s">
        <v>7469</v>
      </c>
      <c r="DS478" s="153" t="s">
        <v>7469</v>
      </c>
      <c r="DT478" s="153">
        <v>-98.450100000000006</v>
      </c>
      <c r="DU478" s="153">
        <v>-14.618399999999999</v>
      </c>
      <c r="DV478" s="153" t="s">
        <v>7469</v>
      </c>
      <c r="DW478" s="153" t="s">
        <v>7469</v>
      </c>
      <c r="DX478" s="153">
        <v>-11.976000000000001</v>
      </c>
      <c r="DY478" s="153">
        <v>4.1760999999999999</v>
      </c>
      <c r="DZ478" s="153">
        <v>20.030100000000001</v>
      </c>
      <c r="EA478" s="153">
        <v>-374.54860000000002</v>
      </c>
      <c r="EB478" s="153">
        <v>-7.4996</v>
      </c>
      <c r="EC478" s="153">
        <v>-49.822299999999998</v>
      </c>
      <c r="ED478" s="153">
        <v>8.2636000000000003</v>
      </c>
      <c r="EE478" s="153" t="s">
        <v>7469</v>
      </c>
      <c r="EF478" s="153">
        <v>160.03389999999999</v>
      </c>
      <c r="EG478" s="153">
        <v>-55.046799999999998</v>
      </c>
      <c r="EH478" s="153" t="s">
        <v>7469</v>
      </c>
      <c r="EI478" s="153">
        <v>-8.6456999999999997</v>
      </c>
      <c r="EJ478" s="153" t="s">
        <v>7469</v>
      </c>
      <c r="EK478" s="153" t="s">
        <v>7469</v>
      </c>
      <c r="EL478" s="153">
        <v>2.0634000000000001</v>
      </c>
      <c r="EM478" s="153">
        <v>-237.25040000000001</v>
      </c>
      <c r="EN478" s="153" t="s">
        <v>7469</v>
      </c>
    </row>
    <row r="479" spans="2:144">
      <c r="C479" s="120"/>
      <c r="E479" s="120" t="s">
        <v>8099</v>
      </c>
      <c r="F479" s="126" t="s">
        <v>8176</v>
      </c>
      <c r="G479" s="151" t="s">
        <v>8090</v>
      </c>
      <c r="H479" s="152" t="s">
        <v>8097</v>
      </c>
      <c r="I479" s="153" t="s">
        <v>7469</v>
      </c>
      <c r="J479" s="153">
        <v>-52.314999999999998</v>
      </c>
      <c r="K479" s="153">
        <v>-3569.6</v>
      </c>
      <c r="L479" s="153">
        <v>0.57299999999999995</v>
      </c>
      <c r="M479" s="153" t="s">
        <v>7469</v>
      </c>
      <c r="N479" s="153">
        <v>2163</v>
      </c>
      <c r="O479" s="153">
        <v>-803</v>
      </c>
      <c r="P479" s="153">
        <v>4.851</v>
      </c>
      <c r="Q479" s="153">
        <v>-2.5095000000000001</v>
      </c>
      <c r="R479" s="153">
        <v>33</v>
      </c>
      <c r="S479" s="153">
        <v>-4.4874000000000001</v>
      </c>
      <c r="T479" s="153" t="s">
        <v>7469</v>
      </c>
      <c r="U479" s="153" t="s">
        <v>7469</v>
      </c>
      <c r="V479" s="153">
        <v>-111.598</v>
      </c>
      <c r="W479" s="153">
        <v>-60.208500000000001</v>
      </c>
      <c r="X479" s="153">
        <v>-740.5</v>
      </c>
      <c r="Y479" s="153">
        <v>3.6444000000000001</v>
      </c>
      <c r="Z479" s="153">
        <v>-64.766400000000004</v>
      </c>
      <c r="AA479" s="153">
        <v>-104.4708</v>
      </c>
      <c r="AB479" s="153" t="s">
        <v>7469</v>
      </c>
      <c r="AC479" s="153">
        <v>5.6710000000000003</v>
      </c>
      <c r="AD479" s="153" t="s">
        <v>7469</v>
      </c>
      <c r="AE479" s="153">
        <v>-10.9992</v>
      </c>
      <c r="AF479" s="153">
        <v>-123.9242</v>
      </c>
      <c r="AG479" s="153">
        <v>-10.6364</v>
      </c>
      <c r="AH479" s="153" t="s">
        <v>7469</v>
      </c>
      <c r="AI479" s="153" t="s">
        <v>7469</v>
      </c>
      <c r="AJ479" s="153">
        <v>665.64800000000002</v>
      </c>
      <c r="AK479" s="153" t="s">
        <v>7469</v>
      </c>
      <c r="AL479" s="153" t="s">
        <v>7469</v>
      </c>
      <c r="AM479" s="153" t="s">
        <v>7469</v>
      </c>
      <c r="AN479" s="153">
        <v>-40.6006</v>
      </c>
      <c r="AO479" s="153">
        <v>-82.608999999999995</v>
      </c>
      <c r="AP479" s="153" t="s">
        <v>7469</v>
      </c>
      <c r="AQ479" s="153">
        <v>5.9650999999999996</v>
      </c>
      <c r="AR479" s="153">
        <v>-617.95799999999997</v>
      </c>
      <c r="AS479" s="153">
        <v>-12.077500000000001</v>
      </c>
      <c r="AT479" s="153">
        <v>-9.9519000000000002</v>
      </c>
      <c r="AU479" s="153">
        <v>-25.301300000000001</v>
      </c>
      <c r="AV479" s="153">
        <v>-341.61079999999998</v>
      </c>
      <c r="AW479" s="153" t="s">
        <v>7469</v>
      </c>
      <c r="AX479" s="153" t="s">
        <v>7469</v>
      </c>
      <c r="AY479" s="153" t="s">
        <v>7469</v>
      </c>
      <c r="AZ479" s="153">
        <v>28.072800000000001</v>
      </c>
      <c r="BA479" s="153" t="s">
        <v>7469</v>
      </c>
      <c r="BB479" s="153" t="s">
        <v>7469</v>
      </c>
      <c r="BC479" s="153" t="s">
        <v>7469</v>
      </c>
      <c r="BD479" s="153" t="s">
        <v>7469</v>
      </c>
      <c r="BE479" s="153">
        <v>0.74229999999999996</v>
      </c>
      <c r="BF479" s="153">
        <v>0.40410000000000001</v>
      </c>
      <c r="BG479" s="153">
        <v>-1635.614</v>
      </c>
      <c r="BH479" s="153" t="s">
        <v>7469</v>
      </c>
      <c r="BI479" s="153">
        <v>-329.41699999999997</v>
      </c>
      <c r="BJ479" s="153">
        <v>-14.3782</v>
      </c>
      <c r="BK479" s="153" t="s">
        <v>7469</v>
      </c>
      <c r="BL479" s="153">
        <v>-22.311499999999999</v>
      </c>
      <c r="BM479" s="153" t="s">
        <v>7469</v>
      </c>
      <c r="BN479" s="153">
        <v>-180.221</v>
      </c>
      <c r="BO479" s="153">
        <v>-0.98980000000000001</v>
      </c>
      <c r="BP479" s="153" t="s">
        <v>7469</v>
      </c>
      <c r="BQ479" s="153">
        <v>-6.4606000000000003</v>
      </c>
      <c r="BR479" s="153" t="s">
        <v>7469</v>
      </c>
      <c r="BS479" s="153">
        <v>-126.01</v>
      </c>
      <c r="BT479" s="153" t="s">
        <v>7469</v>
      </c>
      <c r="BU479" s="153">
        <v>-112.2063</v>
      </c>
      <c r="BV479" s="153" t="s">
        <v>7469</v>
      </c>
      <c r="BW479" s="153" t="s">
        <v>7469</v>
      </c>
      <c r="BX479" s="153">
        <v>-78.377099999999999</v>
      </c>
      <c r="BY479" s="153" t="s">
        <v>7469</v>
      </c>
      <c r="BZ479" s="153" t="s">
        <v>7469</v>
      </c>
      <c r="CA479" s="153">
        <v>-1130.7619999999999</v>
      </c>
      <c r="CB479" s="153">
        <v>-16.282699999999998</v>
      </c>
      <c r="CC479" s="153">
        <v>0.8407</v>
      </c>
      <c r="CD479" s="153" t="s">
        <v>7469</v>
      </c>
      <c r="CE479" s="153">
        <v>-4.0890000000000004</v>
      </c>
      <c r="CF479" s="153" t="s">
        <v>7469</v>
      </c>
      <c r="CG479" s="153" t="s">
        <v>7469</v>
      </c>
      <c r="CH479" s="153">
        <v>-3.4586000000000001</v>
      </c>
      <c r="CI479" s="153">
        <v>-29.853300000000001</v>
      </c>
      <c r="CJ479" s="153" t="s">
        <v>7469</v>
      </c>
      <c r="CK479" s="153" t="s">
        <v>7469</v>
      </c>
      <c r="CL479" s="153" t="s">
        <v>7469</v>
      </c>
      <c r="CM479" s="153" t="s">
        <v>7469</v>
      </c>
      <c r="CN479" s="153" t="s">
        <v>7469</v>
      </c>
      <c r="CO479" s="153">
        <v>-57.6828</v>
      </c>
      <c r="CP479" s="153">
        <v>-183.98439999999999</v>
      </c>
      <c r="CQ479" s="153" t="s">
        <v>7469</v>
      </c>
      <c r="CR479" s="153" t="s">
        <v>7469</v>
      </c>
      <c r="CS479" s="153">
        <v>-82.965000000000003</v>
      </c>
      <c r="CT479" s="153">
        <v>4.5340999999999996</v>
      </c>
      <c r="CU479" s="153">
        <v>-6.6487999999999996</v>
      </c>
      <c r="CV479" s="153" t="s">
        <v>7469</v>
      </c>
      <c r="CW479" s="153" t="s">
        <v>7469</v>
      </c>
      <c r="CX479" s="153" t="s">
        <v>7469</v>
      </c>
      <c r="CY479" s="153">
        <v>-131.31209999999999</v>
      </c>
      <c r="CZ479" s="153">
        <v>-9.7989999999999995</v>
      </c>
      <c r="DA479" s="153" t="s">
        <v>7469</v>
      </c>
      <c r="DB479" s="153" t="s">
        <v>7469</v>
      </c>
      <c r="DC479" s="153">
        <v>-13.489000000000001</v>
      </c>
      <c r="DD479" s="153">
        <v>29.909500000000001</v>
      </c>
      <c r="DE479" s="153" t="s">
        <v>7469</v>
      </c>
      <c r="DF479" s="153" t="s">
        <v>7469</v>
      </c>
      <c r="DG479" s="153">
        <v>4.4329999999999998</v>
      </c>
      <c r="DH479" s="153">
        <v>-0.1108</v>
      </c>
      <c r="DI479" s="153" t="s">
        <v>7469</v>
      </c>
      <c r="DJ479" s="153" t="s">
        <v>7469</v>
      </c>
      <c r="DK479" s="153">
        <v>-7.4598000000000004</v>
      </c>
      <c r="DL479" s="153" t="s">
        <v>7469</v>
      </c>
      <c r="DM479" s="153">
        <v>-4.7108999999999996</v>
      </c>
      <c r="DN479" s="153">
        <v>-2984.0050999999999</v>
      </c>
      <c r="DO479" s="153">
        <v>415.61200000000002</v>
      </c>
      <c r="DP479" s="153">
        <v>24.787600000000001</v>
      </c>
      <c r="DQ479" s="153">
        <v>-5.4935</v>
      </c>
      <c r="DR479" s="153" t="s">
        <v>7469</v>
      </c>
      <c r="DS479" s="153" t="s">
        <v>7469</v>
      </c>
      <c r="DT479" s="153">
        <v>-98.450100000000006</v>
      </c>
      <c r="DU479" s="153">
        <v>-14.618399999999999</v>
      </c>
      <c r="DV479" s="153" t="s">
        <v>7469</v>
      </c>
      <c r="DW479" s="153" t="s">
        <v>7469</v>
      </c>
      <c r="DX479" s="153">
        <v>-11.976000000000001</v>
      </c>
      <c r="DY479" s="153">
        <v>4.1760999999999999</v>
      </c>
      <c r="DZ479" s="153">
        <v>20.030100000000001</v>
      </c>
      <c r="EA479" s="153">
        <v>-374.54860000000002</v>
      </c>
      <c r="EB479" s="153">
        <v>-7.4996</v>
      </c>
      <c r="EC479" s="153">
        <v>-49.822299999999998</v>
      </c>
      <c r="ED479" s="153">
        <v>8.2636000000000003</v>
      </c>
      <c r="EE479" s="153" t="s">
        <v>7469</v>
      </c>
      <c r="EF479" s="153">
        <v>160.03389999999999</v>
      </c>
      <c r="EG479" s="153">
        <v>-55.046799999999998</v>
      </c>
      <c r="EH479" s="153" t="s">
        <v>7469</v>
      </c>
      <c r="EI479" s="153">
        <v>-8.6456999999999997</v>
      </c>
      <c r="EJ479" s="153" t="s">
        <v>7469</v>
      </c>
      <c r="EK479" s="153" t="s">
        <v>7469</v>
      </c>
      <c r="EL479" s="153">
        <v>2.0634000000000001</v>
      </c>
      <c r="EM479" s="153">
        <v>-237.25040000000001</v>
      </c>
      <c r="EN479" s="153" t="s">
        <v>7469</v>
      </c>
    </row>
    <row r="480" spans="2:144">
      <c r="C480" s="120"/>
      <c r="E480" s="120" t="s">
        <v>8100</v>
      </c>
      <c r="F480" s="126" t="s">
        <v>8176</v>
      </c>
      <c r="G480" s="151" t="s">
        <v>8090</v>
      </c>
      <c r="H480" s="152" t="s">
        <v>8097</v>
      </c>
      <c r="I480" s="153" t="s">
        <v>7469</v>
      </c>
      <c r="J480" s="153" t="s">
        <v>7469</v>
      </c>
      <c r="K480" s="153" t="s">
        <v>7469</v>
      </c>
      <c r="L480" s="153" t="s">
        <v>7469</v>
      </c>
      <c r="M480" s="153" t="s">
        <v>7469</v>
      </c>
      <c r="N480" s="153">
        <v>2125</v>
      </c>
      <c r="O480" s="153">
        <v>9327</v>
      </c>
      <c r="P480" s="153" t="s">
        <v>7469</v>
      </c>
      <c r="Q480" s="153" t="s">
        <v>7469</v>
      </c>
      <c r="R480" s="153">
        <v>-144</v>
      </c>
      <c r="S480" s="153" t="s">
        <v>7469</v>
      </c>
      <c r="T480" s="153" t="s">
        <v>7469</v>
      </c>
      <c r="U480" s="153" t="s">
        <v>7469</v>
      </c>
      <c r="V480" s="153" t="s">
        <v>7469</v>
      </c>
      <c r="W480" s="153" t="s">
        <v>7469</v>
      </c>
      <c r="X480" s="153" t="s">
        <v>7469</v>
      </c>
      <c r="Y480" s="153" t="s">
        <v>7469</v>
      </c>
      <c r="Z480" s="153" t="s">
        <v>7469</v>
      </c>
      <c r="AA480" s="153" t="s">
        <v>7469</v>
      </c>
      <c r="AB480" s="153" t="s">
        <v>7469</v>
      </c>
      <c r="AC480" s="153" t="s">
        <v>7469</v>
      </c>
      <c r="AD480" s="153" t="s">
        <v>7469</v>
      </c>
      <c r="AE480" s="153">
        <v>-10.043100000000001</v>
      </c>
      <c r="AF480" s="153">
        <v>-114.8006</v>
      </c>
      <c r="AG480" s="153" t="s">
        <v>7469</v>
      </c>
      <c r="AH480" s="153" t="s">
        <v>7469</v>
      </c>
      <c r="AI480" s="153" t="s">
        <v>7469</v>
      </c>
      <c r="AJ480" s="153" t="s">
        <v>7469</v>
      </c>
      <c r="AK480" s="153" t="s">
        <v>7469</v>
      </c>
      <c r="AL480" s="153" t="s">
        <v>7469</v>
      </c>
      <c r="AM480" s="153" t="s">
        <v>7469</v>
      </c>
      <c r="AN480" s="153" t="s">
        <v>7469</v>
      </c>
      <c r="AO480" s="153" t="s">
        <v>7469</v>
      </c>
      <c r="AP480" s="153" t="s">
        <v>7469</v>
      </c>
      <c r="AQ480" s="153" t="s">
        <v>7469</v>
      </c>
      <c r="AR480" s="153" t="s">
        <v>7469</v>
      </c>
      <c r="AS480" s="153" t="s">
        <v>7469</v>
      </c>
      <c r="AT480" s="153" t="s">
        <v>7469</v>
      </c>
      <c r="AU480" s="153" t="s">
        <v>7469</v>
      </c>
      <c r="AV480" s="153" t="s">
        <v>7469</v>
      </c>
      <c r="AW480" s="153" t="s">
        <v>7469</v>
      </c>
      <c r="AX480" s="153" t="s">
        <v>7469</v>
      </c>
      <c r="AY480" s="153" t="s">
        <v>7469</v>
      </c>
      <c r="AZ480" s="153" t="s">
        <v>7469</v>
      </c>
      <c r="BA480" s="153" t="s">
        <v>7469</v>
      </c>
      <c r="BB480" s="153" t="s">
        <v>7469</v>
      </c>
      <c r="BC480" s="153" t="s">
        <v>7469</v>
      </c>
      <c r="BD480" s="153" t="s">
        <v>7469</v>
      </c>
      <c r="BE480" s="153" t="s">
        <v>7469</v>
      </c>
      <c r="BF480" s="153" t="s">
        <v>7469</v>
      </c>
      <c r="BG480" s="153">
        <v>-1587.395</v>
      </c>
      <c r="BH480" s="153" t="s">
        <v>7469</v>
      </c>
      <c r="BI480" s="153" t="s">
        <v>7469</v>
      </c>
      <c r="BJ480" s="153">
        <v>-12.217599999999999</v>
      </c>
      <c r="BK480" s="153" t="s">
        <v>7469</v>
      </c>
      <c r="BL480" s="153" t="s">
        <v>7469</v>
      </c>
      <c r="BM480" s="153" t="s">
        <v>7469</v>
      </c>
      <c r="BN480" s="153">
        <v>-165.012</v>
      </c>
      <c r="BO480" s="153">
        <v>1.0944</v>
      </c>
      <c r="BP480" s="153" t="s">
        <v>7469</v>
      </c>
      <c r="BQ480" s="153" t="s">
        <v>7469</v>
      </c>
      <c r="BR480" s="153" t="s">
        <v>7469</v>
      </c>
      <c r="BS480" s="153" t="s">
        <v>7469</v>
      </c>
      <c r="BT480" s="153" t="s">
        <v>7469</v>
      </c>
      <c r="BU480" s="153" t="s">
        <v>7469</v>
      </c>
      <c r="BV480" s="153" t="s">
        <v>7469</v>
      </c>
      <c r="BW480" s="153" t="s">
        <v>7469</v>
      </c>
      <c r="BX480" s="153" t="s">
        <v>7469</v>
      </c>
      <c r="BY480" s="153" t="s">
        <v>7469</v>
      </c>
      <c r="BZ480" s="153" t="s">
        <v>7469</v>
      </c>
      <c r="CA480" s="153">
        <v>-1380.683</v>
      </c>
      <c r="CB480" s="153" t="s">
        <v>7469</v>
      </c>
      <c r="CC480" s="153" t="s">
        <v>7469</v>
      </c>
      <c r="CD480" s="153" t="s">
        <v>7469</v>
      </c>
      <c r="CE480" s="153">
        <v>-3.2256</v>
      </c>
      <c r="CF480" s="153" t="s">
        <v>7469</v>
      </c>
      <c r="CG480" s="153" t="s">
        <v>7469</v>
      </c>
      <c r="CH480" s="153" t="s">
        <v>7469</v>
      </c>
      <c r="CI480" s="153" t="s">
        <v>7469</v>
      </c>
      <c r="CJ480" s="153" t="s">
        <v>7469</v>
      </c>
      <c r="CK480" s="153" t="s">
        <v>7469</v>
      </c>
      <c r="CL480" s="153" t="s">
        <v>7469</v>
      </c>
      <c r="CM480" s="153" t="s">
        <v>7469</v>
      </c>
      <c r="CN480" s="153" t="s">
        <v>7469</v>
      </c>
      <c r="CO480" s="153" t="s">
        <v>7469</v>
      </c>
      <c r="CP480" s="153" t="s">
        <v>7469</v>
      </c>
      <c r="CQ480" s="153" t="s">
        <v>7469</v>
      </c>
      <c r="CR480" s="153" t="s">
        <v>7469</v>
      </c>
      <c r="CS480" s="153" t="s">
        <v>7469</v>
      </c>
      <c r="CT480" s="153" t="s">
        <v>7469</v>
      </c>
      <c r="CU480" s="153">
        <v>-5.6927000000000003</v>
      </c>
      <c r="CV480" s="153" t="s">
        <v>7469</v>
      </c>
      <c r="CW480" s="153" t="s">
        <v>7469</v>
      </c>
      <c r="CX480" s="153" t="s">
        <v>7469</v>
      </c>
      <c r="CY480" s="153" t="s">
        <v>7469</v>
      </c>
      <c r="CZ480" s="153" t="s">
        <v>7469</v>
      </c>
      <c r="DA480" s="153" t="s">
        <v>7469</v>
      </c>
      <c r="DB480" s="153" t="s">
        <v>7469</v>
      </c>
      <c r="DC480" s="153" t="s">
        <v>7469</v>
      </c>
      <c r="DD480" s="153" t="s">
        <v>7469</v>
      </c>
      <c r="DE480" s="153" t="s">
        <v>7469</v>
      </c>
      <c r="DF480" s="153" t="s">
        <v>7469</v>
      </c>
      <c r="DG480" s="153" t="s">
        <v>7469</v>
      </c>
      <c r="DH480" s="153">
        <v>-9.7999999999999997E-3</v>
      </c>
      <c r="DI480" s="153" t="s">
        <v>7469</v>
      </c>
      <c r="DJ480" s="153" t="s">
        <v>7469</v>
      </c>
      <c r="DK480" s="153">
        <v>-7.4028</v>
      </c>
      <c r="DL480" s="153" t="s">
        <v>7469</v>
      </c>
      <c r="DM480" s="153" t="s">
        <v>7469</v>
      </c>
      <c r="DN480" s="153" t="s">
        <v>7469</v>
      </c>
      <c r="DO480" s="153" t="s">
        <v>7469</v>
      </c>
      <c r="DP480" s="153" t="s">
        <v>7469</v>
      </c>
      <c r="DQ480" s="153">
        <v>-10.3964</v>
      </c>
      <c r="DR480" s="153" t="s">
        <v>7469</v>
      </c>
      <c r="DS480" s="153" t="s">
        <v>7469</v>
      </c>
      <c r="DT480" s="153" t="s">
        <v>7469</v>
      </c>
      <c r="DU480" s="153" t="s">
        <v>7469</v>
      </c>
      <c r="DV480" s="153" t="s">
        <v>7469</v>
      </c>
      <c r="DW480" s="153" t="s">
        <v>7469</v>
      </c>
      <c r="DX480" s="153" t="s">
        <v>7469</v>
      </c>
      <c r="DY480" s="153" t="s">
        <v>7469</v>
      </c>
      <c r="DZ480" s="153" t="s">
        <v>7469</v>
      </c>
      <c r="EA480" s="153" t="s">
        <v>7469</v>
      </c>
      <c r="EB480" s="153" t="s">
        <v>7469</v>
      </c>
      <c r="EC480" s="153" t="s">
        <v>7469</v>
      </c>
      <c r="ED480" s="153" t="s">
        <v>7469</v>
      </c>
      <c r="EE480" s="153">
        <v>-31.39</v>
      </c>
      <c r="EF480" s="153" t="s">
        <v>7469</v>
      </c>
      <c r="EG480" s="153" t="s">
        <v>7469</v>
      </c>
      <c r="EH480" s="153" t="s">
        <v>7469</v>
      </c>
      <c r="EI480" s="153" t="s">
        <v>7469</v>
      </c>
      <c r="EJ480" s="153" t="s">
        <v>7469</v>
      </c>
      <c r="EK480" s="153" t="s">
        <v>7469</v>
      </c>
      <c r="EL480" s="153" t="s">
        <v>7469</v>
      </c>
      <c r="EM480" s="153" t="s">
        <v>7469</v>
      </c>
      <c r="EN480" s="153" t="s">
        <v>7469</v>
      </c>
    </row>
    <row r="481" spans="3:144">
      <c r="C481" s="120"/>
      <c r="E481" s="120" t="s">
        <v>8101</v>
      </c>
      <c r="F481" s="126" t="s">
        <v>8176</v>
      </c>
      <c r="G481" s="151" t="s">
        <v>8090</v>
      </c>
      <c r="H481" s="152" t="s">
        <v>8097</v>
      </c>
      <c r="I481" s="153" t="s">
        <v>7469</v>
      </c>
      <c r="J481" s="153" t="s">
        <v>7469</v>
      </c>
      <c r="K481" s="153" t="s">
        <v>7469</v>
      </c>
      <c r="L481" s="153" t="s">
        <v>7469</v>
      </c>
      <c r="M481" s="153" t="s">
        <v>7469</v>
      </c>
      <c r="N481" s="153">
        <v>9028</v>
      </c>
      <c r="O481" s="153">
        <v>9014</v>
      </c>
      <c r="P481" s="153" t="s">
        <v>7469</v>
      </c>
      <c r="Q481" s="153" t="s">
        <v>7469</v>
      </c>
      <c r="R481" s="153">
        <v>-140</v>
      </c>
      <c r="S481" s="153" t="s">
        <v>7469</v>
      </c>
      <c r="T481" s="153" t="s">
        <v>7469</v>
      </c>
      <c r="U481" s="153" t="s">
        <v>7469</v>
      </c>
      <c r="V481" s="153" t="s">
        <v>7469</v>
      </c>
      <c r="W481" s="153" t="s">
        <v>7469</v>
      </c>
      <c r="X481" s="153" t="s">
        <v>7469</v>
      </c>
      <c r="Y481" s="153" t="s">
        <v>7469</v>
      </c>
      <c r="Z481" s="153" t="s">
        <v>7469</v>
      </c>
      <c r="AA481" s="153" t="s">
        <v>7469</v>
      </c>
      <c r="AB481" s="153" t="s">
        <v>7469</v>
      </c>
      <c r="AC481" s="153" t="s">
        <v>7469</v>
      </c>
      <c r="AD481" s="153" t="s">
        <v>7469</v>
      </c>
      <c r="AE481" s="153">
        <v>-9.3871000000000002</v>
      </c>
      <c r="AF481" s="153">
        <v>-115.0774</v>
      </c>
      <c r="AG481" s="153" t="s">
        <v>7469</v>
      </c>
      <c r="AH481" s="153" t="s">
        <v>7469</v>
      </c>
      <c r="AI481" s="153" t="s">
        <v>7469</v>
      </c>
      <c r="AJ481" s="153" t="s">
        <v>7469</v>
      </c>
      <c r="AK481" s="153" t="s">
        <v>7469</v>
      </c>
      <c r="AL481" s="153" t="s">
        <v>7469</v>
      </c>
      <c r="AM481" s="153" t="s">
        <v>7469</v>
      </c>
      <c r="AN481" s="153" t="s">
        <v>7469</v>
      </c>
      <c r="AO481" s="153" t="s">
        <v>7469</v>
      </c>
      <c r="AP481" s="153">
        <v>-40.862200000000001</v>
      </c>
      <c r="AQ481" s="153" t="s">
        <v>7469</v>
      </c>
      <c r="AR481" s="153" t="s">
        <v>7469</v>
      </c>
      <c r="AS481" s="153" t="s">
        <v>7469</v>
      </c>
      <c r="AT481" s="153" t="s">
        <v>7469</v>
      </c>
      <c r="AU481" s="153" t="s">
        <v>7469</v>
      </c>
      <c r="AV481" s="153" t="s">
        <v>7469</v>
      </c>
      <c r="AW481" s="153" t="s">
        <v>7469</v>
      </c>
      <c r="AX481" s="153" t="s">
        <v>7469</v>
      </c>
      <c r="AY481" s="153" t="s">
        <v>7469</v>
      </c>
      <c r="AZ481" s="153" t="s">
        <v>7469</v>
      </c>
      <c r="BA481" s="153" t="s">
        <v>7469</v>
      </c>
      <c r="BB481" s="153" t="s">
        <v>7469</v>
      </c>
      <c r="BC481" s="153" t="s">
        <v>7469</v>
      </c>
      <c r="BD481" s="153" t="s">
        <v>7469</v>
      </c>
      <c r="BE481" s="153" t="s">
        <v>7469</v>
      </c>
      <c r="BF481" s="153" t="s">
        <v>7469</v>
      </c>
      <c r="BG481" s="153">
        <v>-1190.1110000000001</v>
      </c>
      <c r="BH481" s="153" t="s">
        <v>7469</v>
      </c>
      <c r="BI481" s="153" t="s">
        <v>7469</v>
      </c>
      <c r="BJ481" s="153">
        <v>-10.328900000000001</v>
      </c>
      <c r="BK481" s="153" t="s">
        <v>7469</v>
      </c>
      <c r="BL481" s="153" t="s">
        <v>7469</v>
      </c>
      <c r="BM481" s="153" t="s">
        <v>7469</v>
      </c>
      <c r="BN481" s="153">
        <v>-147.57400000000001</v>
      </c>
      <c r="BO481" s="153" t="s">
        <v>7469</v>
      </c>
      <c r="BP481" s="153" t="s">
        <v>7469</v>
      </c>
      <c r="BQ481" s="153" t="s">
        <v>7469</v>
      </c>
      <c r="BR481" s="153" t="s">
        <v>7469</v>
      </c>
      <c r="BS481" s="153" t="s">
        <v>7469</v>
      </c>
      <c r="BT481" s="153" t="s">
        <v>7469</v>
      </c>
      <c r="BU481" s="153" t="s">
        <v>7469</v>
      </c>
      <c r="BV481" s="153" t="s">
        <v>7469</v>
      </c>
      <c r="BW481" s="153" t="s">
        <v>7469</v>
      </c>
      <c r="BX481" s="153" t="s">
        <v>7469</v>
      </c>
      <c r="BY481" s="153" t="s">
        <v>7469</v>
      </c>
      <c r="BZ481" s="153" t="s">
        <v>7469</v>
      </c>
      <c r="CA481" s="153">
        <v>-1546.941</v>
      </c>
      <c r="CB481" s="153" t="s">
        <v>7469</v>
      </c>
      <c r="CC481" s="153" t="s">
        <v>7469</v>
      </c>
      <c r="CD481" s="153" t="s">
        <v>7469</v>
      </c>
      <c r="CE481" s="153" t="s">
        <v>7469</v>
      </c>
      <c r="CF481" s="153" t="s">
        <v>7469</v>
      </c>
      <c r="CG481" s="153" t="s">
        <v>7469</v>
      </c>
      <c r="CH481" s="153" t="s">
        <v>7469</v>
      </c>
      <c r="CI481" s="153" t="s">
        <v>7469</v>
      </c>
      <c r="CJ481" s="153" t="s">
        <v>7469</v>
      </c>
      <c r="CK481" s="153" t="s">
        <v>7469</v>
      </c>
      <c r="CL481" s="153" t="s">
        <v>7469</v>
      </c>
      <c r="CM481" s="153" t="s">
        <v>7469</v>
      </c>
      <c r="CN481" s="153" t="s">
        <v>7469</v>
      </c>
      <c r="CO481" s="153" t="s">
        <v>7469</v>
      </c>
      <c r="CP481" s="153" t="s">
        <v>7469</v>
      </c>
      <c r="CQ481" s="153" t="s">
        <v>7469</v>
      </c>
      <c r="CR481" s="153" t="s">
        <v>7469</v>
      </c>
      <c r="CS481" s="153" t="s">
        <v>7469</v>
      </c>
      <c r="CT481" s="153" t="s">
        <v>7469</v>
      </c>
      <c r="CU481" s="153">
        <v>-6.3506</v>
      </c>
      <c r="CV481" s="153" t="s">
        <v>7469</v>
      </c>
      <c r="CW481" s="153" t="s">
        <v>7469</v>
      </c>
      <c r="CX481" s="153" t="s">
        <v>7469</v>
      </c>
      <c r="CY481" s="153" t="s">
        <v>7469</v>
      </c>
      <c r="CZ481" s="153" t="s">
        <v>7469</v>
      </c>
      <c r="DA481" s="153" t="s">
        <v>7469</v>
      </c>
      <c r="DB481" s="153" t="s">
        <v>7469</v>
      </c>
      <c r="DC481" s="153" t="s">
        <v>7469</v>
      </c>
      <c r="DD481" s="153" t="s">
        <v>7469</v>
      </c>
      <c r="DE481" s="153" t="s">
        <v>7469</v>
      </c>
      <c r="DF481" s="153" t="s">
        <v>7469</v>
      </c>
      <c r="DG481" s="153" t="s">
        <v>7469</v>
      </c>
      <c r="DH481" s="153" t="s">
        <v>7469</v>
      </c>
      <c r="DI481" s="153" t="s">
        <v>7469</v>
      </c>
      <c r="DJ481" s="153" t="s">
        <v>7469</v>
      </c>
      <c r="DK481" s="153">
        <v>-7.0060000000000002</v>
      </c>
      <c r="DL481" s="153" t="s">
        <v>7469</v>
      </c>
      <c r="DM481" s="153" t="s">
        <v>7469</v>
      </c>
      <c r="DN481" s="153" t="s">
        <v>7469</v>
      </c>
      <c r="DO481" s="153" t="s">
        <v>7469</v>
      </c>
      <c r="DP481" s="153" t="s">
        <v>7469</v>
      </c>
      <c r="DQ481" s="153">
        <v>-7.8122999999999996</v>
      </c>
      <c r="DR481" s="153" t="s">
        <v>7469</v>
      </c>
      <c r="DS481" s="153" t="s">
        <v>7469</v>
      </c>
      <c r="DT481" s="153" t="s">
        <v>7469</v>
      </c>
      <c r="DU481" s="153" t="s">
        <v>7469</v>
      </c>
      <c r="DV481" s="153" t="s">
        <v>7469</v>
      </c>
      <c r="DW481" s="153" t="s">
        <v>7469</v>
      </c>
      <c r="DX481" s="153" t="s">
        <v>7469</v>
      </c>
      <c r="DY481" s="153" t="s">
        <v>7469</v>
      </c>
      <c r="DZ481" s="153" t="s">
        <v>7469</v>
      </c>
      <c r="EA481" s="153" t="s">
        <v>7469</v>
      </c>
      <c r="EB481" s="153" t="s">
        <v>7469</v>
      </c>
      <c r="EC481" s="153" t="s">
        <v>7469</v>
      </c>
      <c r="ED481" s="153" t="s">
        <v>7469</v>
      </c>
      <c r="EE481" s="153">
        <v>-9.65</v>
      </c>
      <c r="EF481" s="153" t="s">
        <v>7469</v>
      </c>
      <c r="EG481" s="153" t="s">
        <v>7469</v>
      </c>
      <c r="EH481" s="153" t="s">
        <v>7469</v>
      </c>
      <c r="EI481" s="153" t="s">
        <v>7469</v>
      </c>
      <c r="EJ481" s="153" t="s">
        <v>7469</v>
      </c>
      <c r="EK481" s="153" t="s">
        <v>7469</v>
      </c>
      <c r="EL481" s="153" t="s">
        <v>7469</v>
      </c>
      <c r="EM481" s="153" t="s">
        <v>7469</v>
      </c>
      <c r="EN481" s="153" t="s">
        <v>7469</v>
      </c>
    </row>
    <row r="482" spans="3:144">
      <c r="C482" s="120"/>
      <c r="E482" s="120" t="s">
        <v>8102</v>
      </c>
      <c r="F482" s="126" t="s">
        <v>8176</v>
      </c>
      <c r="G482" s="151" t="s">
        <v>8090</v>
      </c>
      <c r="H482" s="152" t="s">
        <v>8097</v>
      </c>
      <c r="I482" s="153" t="s">
        <v>7469</v>
      </c>
      <c r="J482" s="153" t="s">
        <v>7469</v>
      </c>
      <c r="K482" s="153" t="s">
        <v>7469</v>
      </c>
      <c r="L482" s="153" t="s">
        <v>7469</v>
      </c>
      <c r="M482" s="153" t="s">
        <v>7469</v>
      </c>
      <c r="N482" s="153" t="s">
        <v>7469</v>
      </c>
      <c r="O482" s="153">
        <v>7745</v>
      </c>
      <c r="P482" s="153" t="s">
        <v>7469</v>
      </c>
      <c r="Q482" s="153" t="s">
        <v>7469</v>
      </c>
      <c r="R482" s="153" t="s">
        <v>7469</v>
      </c>
      <c r="S482" s="153" t="s">
        <v>7469</v>
      </c>
      <c r="T482" s="153" t="s">
        <v>7469</v>
      </c>
      <c r="U482" s="153" t="s">
        <v>7469</v>
      </c>
      <c r="V482" s="153" t="s">
        <v>7469</v>
      </c>
      <c r="W482" s="153" t="s">
        <v>7469</v>
      </c>
      <c r="X482" s="153" t="s">
        <v>7469</v>
      </c>
      <c r="Y482" s="153" t="s">
        <v>7469</v>
      </c>
      <c r="Z482" s="153" t="s">
        <v>7469</v>
      </c>
      <c r="AA482" s="153" t="s">
        <v>7469</v>
      </c>
      <c r="AB482" s="153" t="s">
        <v>7469</v>
      </c>
      <c r="AC482" s="153" t="s">
        <v>7469</v>
      </c>
      <c r="AD482" s="153" t="s">
        <v>7469</v>
      </c>
      <c r="AE482" s="153" t="s">
        <v>7469</v>
      </c>
      <c r="AF482" s="153" t="s">
        <v>7469</v>
      </c>
      <c r="AG482" s="153" t="s">
        <v>7469</v>
      </c>
      <c r="AH482" s="153" t="s">
        <v>7469</v>
      </c>
      <c r="AI482" s="153" t="s">
        <v>7469</v>
      </c>
      <c r="AJ482" s="153" t="s">
        <v>7469</v>
      </c>
      <c r="AK482" s="153" t="s">
        <v>7469</v>
      </c>
      <c r="AL482" s="153" t="s">
        <v>7469</v>
      </c>
      <c r="AM482" s="153" t="s">
        <v>7469</v>
      </c>
      <c r="AN482" s="153" t="s">
        <v>7469</v>
      </c>
      <c r="AO482" s="153" t="s">
        <v>7469</v>
      </c>
      <c r="AP482" s="153" t="s">
        <v>7469</v>
      </c>
      <c r="AQ482" s="153" t="s">
        <v>7469</v>
      </c>
      <c r="AR482" s="153" t="s">
        <v>7469</v>
      </c>
      <c r="AS482" s="153" t="s">
        <v>7469</v>
      </c>
      <c r="AT482" s="153" t="s">
        <v>7469</v>
      </c>
      <c r="AU482" s="153" t="s">
        <v>7469</v>
      </c>
      <c r="AV482" s="153" t="s">
        <v>7469</v>
      </c>
      <c r="AW482" s="153" t="s">
        <v>7469</v>
      </c>
      <c r="AX482" s="153" t="s">
        <v>7469</v>
      </c>
      <c r="AY482" s="153" t="s">
        <v>7469</v>
      </c>
      <c r="AZ482" s="153" t="s">
        <v>7469</v>
      </c>
      <c r="BA482" s="153" t="s">
        <v>7469</v>
      </c>
      <c r="BB482" s="153" t="s">
        <v>7469</v>
      </c>
      <c r="BC482" s="153" t="s">
        <v>7469</v>
      </c>
      <c r="BD482" s="153" t="s">
        <v>7469</v>
      </c>
      <c r="BE482" s="153" t="s">
        <v>7469</v>
      </c>
      <c r="BF482" s="153" t="s">
        <v>7469</v>
      </c>
      <c r="BG482" s="153" t="s">
        <v>7469</v>
      </c>
      <c r="BH482" s="153" t="s">
        <v>7469</v>
      </c>
      <c r="BI482" s="153" t="s">
        <v>7469</v>
      </c>
      <c r="BJ482" s="153" t="s">
        <v>7469</v>
      </c>
      <c r="BK482" s="153" t="s">
        <v>7469</v>
      </c>
      <c r="BL482" s="153" t="s">
        <v>7469</v>
      </c>
      <c r="BM482" s="153" t="s">
        <v>7469</v>
      </c>
      <c r="BN482" s="153">
        <v>-120.38500000000001</v>
      </c>
      <c r="BO482" s="153" t="s">
        <v>7469</v>
      </c>
      <c r="BP482" s="153" t="s">
        <v>7469</v>
      </c>
      <c r="BQ482" s="153" t="s">
        <v>7469</v>
      </c>
      <c r="BR482" s="153" t="s">
        <v>7469</v>
      </c>
      <c r="BS482" s="153" t="s">
        <v>7469</v>
      </c>
      <c r="BT482" s="153" t="s">
        <v>7469</v>
      </c>
      <c r="BU482" s="153" t="s">
        <v>7469</v>
      </c>
      <c r="BV482" s="153" t="s">
        <v>7469</v>
      </c>
      <c r="BW482" s="153" t="s">
        <v>7469</v>
      </c>
      <c r="BX482" s="153" t="s">
        <v>7469</v>
      </c>
      <c r="BY482" s="153" t="s">
        <v>7469</v>
      </c>
      <c r="BZ482" s="153" t="s">
        <v>7469</v>
      </c>
      <c r="CA482" s="153">
        <v>-1697.511</v>
      </c>
      <c r="CB482" s="153" t="s">
        <v>7469</v>
      </c>
      <c r="CC482" s="153" t="s">
        <v>7469</v>
      </c>
      <c r="CD482" s="153" t="s">
        <v>7469</v>
      </c>
      <c r="CE482" s="153" t="s">
        <v>7469</v>
      </c>
      <c r="CF482" s="153" t="s">
        <v>7469</v>
      </c>
      <c r="CG482" s="153" t="s">
        <v>7469</v>
      </c>
      <c r="CH482" s="153" t="s">
        <v>7469</v>
      </c>
      <c r="CI482" s="153" t="s">
        <v>7469</v>
      </c>
      <c r="CJ482" s="153" t="s">
        <v>7469</v>
      </c>
      <c r="CK482" s="153" t="s">
        <v>7469</v>
      </c>
      <c r="CL482" s="153" t="s">
        <v>7469</v>
      </c>
      <c r="CM482" s="153" t="s">
        <v>7469</v>
      </c>
      <c r="CN482" s="153" t="s">
        <v>7469</v>
      </c>
      <c r="CO482" s="153" t="s">
        <v>7469</v>
      </c>
      <c r="CP482" s="153" t="s">
        <v>7469</v>
      </c>
      <c r="CQ482" s="153" t="s">
        <v>7469</v>
      </c>
      <c r="CR482" s="153" t="s">
        <v>7469</v>
      </c>
      <c r="CS482" s="153" t="s">
        <v>7469</v>
      </c>
      <c r="CT482" s="153" t="s">
        <v>7469</v>
      </c>
      <c r="CU482" s="153" t="s">
        <v>7469</v>
      </c>
      <c r="CV482" s="153" t="s">
        <v>7469</v>
      </c>
      <c r="CW482" s="153" t="s">
        <v>7469</v>
      </c>
      <c r="CX482" s="153" t="s">
        <v>7469</v>
      </c>
      <c r="CY482" s="153" t="s">
        <v>7469</v>
      </c>
      <c r="CZ482" s="153" t="s">
        <v>7469</v>
      </c>
      <c r="DA482" s="153" t="s">
        <v>7469</v>
      </c>
      <c r="DB482" s="153" t="s">
        <v>7469</v>
      </c>
      <c r="DC482" s="153" t="s">
        <v>7469</v>
      </c>
      <c r="DD482" s="153" t="s">
        <v>7469</v>
      </c>
      <c r="DE482" s="153" t="s">
        <v>7469</v>
      </c>
      <c r="DF482" s="153" t="s">
        <v>7469</v>
      </c>
      <c r="DG482" s="153" t="s">
        <v>7469</v>
      </c>
      <c r="DH482" s="153" t="s">
        <v>7469</v>
      </c>
      <c r="DI482" s="153" t="s">
        <v>7469</v>
      </c>
      <c r="DJ482" s="153" t="s">
        <v>7469</v>
      </c>
      <c r="DK482" s="153" t="s">
        <v>7469</v>
      </c>
      <c r="DL482" s="153" t="s">
        <v>7469</v>
      </c>
      <c r="DM482" s="153" t="s">
        <v>7469</v>
      </c>
      <c r="DN482" s="153" t="s">
        <v>7469</v>
      </c>
      <c r="DO482" s="153" t="s">
        <v>7469</v>
      </c>
      <c r="DP482" s="153" t="s">
        <v>7469</v>
      </c>
      <c r="DQ482" s="153" t="s">
        <v>7469</v>
      </c>
      <c r="DR482" s="153" t="s">
        <v>7469</v>
      </c>
      <c r="DS482" s="153" t="s">
        <v>7469</v>
      </c>
      <c r="DT482" s="153" t="s">
        <v>7469</v>
      </c>
      <c r="DU482" s="153" t="s">
        <v>7469</v>
      </c>
      <c r="DV482" s="153" t="s">
        <v>7469</v>
      </c>
      <c r="DW482" s="153" t="s">
        <v>7469</v>
      </c>
      <c r="DX482" s="153" t="s">
        <v>7469</v>
      </c>
      <c r="DY482" s="153" t="s">
        <v>7469</v>
      </c>
      <c r="DZ482" s="153" t="s">
        <v>7469</v>
      </c>
      <c r="EA482" s="153" t="s">
        <v>7469</v>
      </c>
      <c r="EB482" s="153" t="s">
        <v>7469</v>
      </c>
      <c r="EC482" s="153" t="s">
        <v>7469</v>
      </c>
      <c r="ED482" s="153" t="s">
        <v>7469</v>
      </c>
      <c r="EE482" s="153" t="s">
        <v>7469</v>
      </c>
      <c r="EF482" s="153" t="s">
        <v>7469</v>
      </c>
      <c r="EG482" s="153" t="s">
        <v>7469</v>
      </c>
      <c r="EH482" s="153" t="s">
        <v>7469</v>
      </c>
      <c r="EI482" s="153" t="s">
        <v>7469</v>
      </c>
      <c r="EJ482" s="153" t="s">
        <v>7469</v>
      </c>
      <c r="EK482" s="153" t="s">
        <v>7469</v>
      </c>
      <c r="EL482" s="153" t="s">
        <v>7469</v>
      </c>
      <c r="EM482" s="153" t="s">
        <v>7469</v>
      </c>
      <c r="EN482" s="153" t="s">
        <v>7469</v>
      </c>
    </row>
    <row r="483" spans="3:144">
      <c r="C483" s="120"/>
      <c r="E483" s="120" t="s">
        <v>8103</v>
      </c>
      <c r="F483" s="126" t="s">
        <v>8176</v>
      </c>
      <c r="G483" s="151" t="s">
        <v>8090</v>
      </c>
      <c r="H483" s="152" t="s">
        <v>8097</v>
      </c>
      <c r="I483" s="153">
        <v>-2224.5762</v>
      </c>
      <c r="J483" s="153">
        <v>-75.715999999999994</v>
      </c>
      <c r="K483" s="153">
        <v>-3760.1</v>
      </c>
      <c r="L483" s="153">
        <v>14.518000000000001</v>
      </c>
      <c r="M483" s="153" t="s">
        <v>7469</v>
      </c>
      <c r="N483" s="153">
        <v>2742</v>
      </c>
      <c r="O483" s="153">
        <v>1327</v>
      </c>
      <c r="P483" s="153">
        <v>-0.59799999999999998</v>
      </c>
      <c r="Q483" s="153">
        <v>-7.4898999999999996</v>
      </c>
      <c r="R483" s="153">
        <v>104</v>
      </c>
      <c r="S483" s="153">
        <v>0.90620000000000001</v>
      </c>
      <c r="T483" s="153">
        <v>-6.0220000000000002</v>
      </c>
      <c r="U483" s="153" t="s">
        <v>7469</v>
      </c>
      <c r="V483" s="153">
        <v>-111.309</v>
      </c>
      <c r="W483" s="153">
        <v>-28.009599999999999</v>
      </c>
      <c r="X483" s="153">
        <v>-1496.5</v>
      </c>
      <c r="Y483" s="153">
        <v>3.6808999999999998</v>
      </c>
      <c r="Z483" s="153">
        <v>-72.094200000000001</v>
      </c>
      <c r="AA483" s="153">
        <v>-164.5881</v>
      </c>
      <c r="AB483" s="153">
        <v>0.28010000000000002</v>
      </c>
      <c r="AC483" s="153">
        <v>3.7719999999999998</v>
      </c>
      <c r="AD483" s="153">
        <v>-13.982200000000001</v>
      </c>
      <c r="AE483" s="153">
        <v>-13.3767</v>
      </c>
      <c r="AF483" s="153">
        <v>-102.9021</v>
      </c>
      <c r="AG483" s="153">
        <v>-27.816199999999998</v>
      </c>
      <c r="AH483" s="153">
        <v>-1.3987000000000001</v>
      </c>
      <c r="AI483" s="153">
        <v>133.5086</v>
      </c>
      <c r="AJ483" s="153">
        <v>689.12599999999998</v>
      </c>
      <c r="AK483" s="153" t="s">
        <v>7469</v>
      </c>
      <c r="AL483" s="153">
        <v>-4.8369</v>
      </c>
      <c r="AM483" s="153" t="s">
        <v>7469</v>
      </c>
      <c r="AN483" s="153">
        <v>-127.7539</v>
      </c>
      <c r="AO483" s="153">
        <v>-114.4209</v>
      </c>
      <c r="AP483" s="153">
        <v>-63.9161</v>
      </c>
      <c r="AQ483" s="153" t="s">
        <v>7469</v>
      </c>
      <c r="AR483" s="153">
        <v>-689.78300000000002</v>
      </c>
      <c r="AS483" s="153">
        <v>-19.3002</v>
      </c>
      <c r="AT483" s="153">
        <v>-9.7909000000000006</v>
      </c>
      <c r="AU483" s="153">
        <v>-27.582699999999999</v>
      </c>
      <c r="AV483" s="153">
        <v>-417.7885</v>
      </c>
      <c r="AW483" s="153" t="s">
        <v>7469</v>
      </c>
      <c r="AX483" s="153" t="s">
        <v>7469</v>
      </c>
      <c r="AY483" s="153" t="s">
        <v>7469</v>
      </c>
      <c r="AZ483" s="153">
        <v>9.5553000000000008</v>
      </c>
      <c r="BA483" s="153">
        <v>-1.6276999999999999</v>
      </c>
      <c r="BB483" s="153" t="s">
        <v>7469</v>
      </c>
      <c r="BC483" s="153" t="s">
        <v>7469</v>
      </c>
      <c r="BD483" s="153" t="s">
        <v>7469</v>
      </c>
      <c r="BE483" s="153">
        <v>1.0348999999999999</v>
      </c>
      <c r="BF483" s="153">
        <v>0.02</v>
      </c>
      <c r="BG483" s="153" t="s">
        <v>7469</v>
      </c>
      <c r="BH483" s="153" t="s">
        <v>7469</v>
      </c>
      <c r="BI483" s="153">
        <v>-260.30099999999999</v>
      </c>
      <c r="BJ483" s="153">
        <v>-18.927600000000002</v>
      </c>
      <c r="BK483" s="153" t="s">
        <v>7469</v>
      </c>
      <c r="BL483" s="153">
        <v>-89.958500000000001</v>
      </c>
      <c r="BM483" s="153">
        <v>-23.251799999999999</v>
      </c>
      <c r="BN483" s="153">
        <v>-190.99</v>
      </c>
      <c r="BO483" s="153">
        <v>2.7261000000000002</v>
      </c>
      <c r="BP483" s="153" t="s">
        <v>7469</v>
      </c>
      <c r="BQ483" s="153">
        <v>-6.8320999999999996</v>
      </c>
      <c r="BR483" s="153" t="s">
        <v>7469</v>
      </c>
      <c r="BS483" s="153">
        <v>-90.197999999999993</v>
      </c>
      <c r="BT483" s="153" t="s">
        <v>7469</v>
      </c>
      <c r="BU483" s="153">
        <v>-7.4057000000000004</v>
      </c>
      <c r="BV483" s="153" t="s">
        <v>7469</v>
      </c>
      <c r="BW483" s="153" t="s">
        <v>7469</v>
      </c>
      <c r="BX483" s="153">
        <v>-99.445099999999996</v>
      </c>
      <c r="BY483" s="153" t="s">
        <v>7469</v>
      </c>
      <c r="BZ483" s="153">
        <v>-23.300999999999998</v>
      </c>
      <c r="CA483" s="153">
        <v>-1139.616</v>
      </c>
      <c r="CB483" s="153">
        <v>-16.4511</v>
      </c>
      <c r="CC483" s="153">
        <v>-7.3258000000000001</v>
      </c>
      <c r="CD483" s="153">
        <v>-9.7375000000000007</v>
      </c>
      <c r="CE483" s="153">
        <v>-2.0710999999999999</v>
      </c>
      <c r="CF483" s="153" t="s">
        <v>7469</v>
      </c>
      <c r="CG483" s="153" t="s">
        <v>7469</v>
      </c>
      <c r="CH483" s="153">
        <v>-4.9966999999999997</v>
      </c>
      <c r="CI483" s="153">
        <v>-378.43950000000001</v>
      </c>
      <c r="CJ483" s="153" t="s">
        <v>7469</v>
      </c>
      <c r="CK483" s="153" t="s">
        <v>7469</v>
      </c>
      <c r="CL483" s="153" t="s">
        <v>7469</v>
      </c>
      <c r="CM483" s="153" t="s">
        <v>7469</v>
      </c>
      <c r="CN483" s="153" t="s">
        <v>7469</v>
      </c>
      <c r="CO483" s="153">
        <v>-88.846500000000006</v>
      </c>
      <c r="CP483" s="153">
        <v>-204.45949999999999</v>
      </c>
      <c r="CQ483" s="153">
        <v>-36.1248</v>
      </c>
      <c r="CR483" s="153" t="s">
        <v>7469</v>
      </c>
      <c r="CS483" s="153">
        <v>-85.831999999999994</v>
      </c>
      <c r="CT483" s="153">
        <v>5.4107000000000003</v>
      </c>
      <c r="CU483" s="153">
        <v>-6.3082000000000003</v>
      </c>
      <c r="CV483" s="153" t="s">
        <v>7469</v>
      </c>
      <c r="CW483" s="153" t="s">
        <v>7469</v>
      </c>
      <c r="CX483" s="153" t="s">
        <v>7469</v>
      </c>
      <c r="CY483" s="153">
        <v>-151.56890000000001</v>
      </c>
      <c r="CZ483" s="153">
        <v>-17.702400000000001</v>
      </c>
      <c r="DA483" s="153">
        <v>-8.0929000000000002</v>
      </c>
      <c r="DB483" s="153" t="s">
        <v>7469</v>
      </c>
      <c r="DC483" s="153">
        <v>-30.604800000000001</v>
      </c>
      <c r="DD483" s="153">
        <v>25.7544</v>
      </c>
      <c r="DE483" s="153" t="s">
        <v>7469</v>
      </c>
      <c r="DF483" s="153" t="s">
        <v>7469</v>
      </c>
      <c r="DG483" s="153">
        <v>-44.085000000000001</v>
      </c>
      <c r="DH483" s="153">
        <v>-0.183</v>
      </c>
      <c r="DI483" s="153" t="s">
        <v>7469</v>
      </c>
      <c r="DJ483" s="153" t="s">
        <v>7469</v>
      </c>
      <c r="DK483" s="153">
        <v>-7.4138999999999999</v>
      </c>
      <c r="DL483" s="153">
        <v>-7.4241000000000001</v>
      </c>
      <c r="DM483" s="153">
        <v>-6.9767999999999999</v>
      </c>
      <c r="DN483" s="153">
        <v>-2688.9585999999999</v>
      </c>
      <c r="DO483" s="153">
        <v>415.87639999999999</v>
      </c>
      <c r="DP483" s="153">
        <v>-2.2458</v>
      </c>
      <c r="DQ483" s="153">
        <v>-12.987299999999999</v>
      </c>
      <c r="DR483" s="153" t="s">
        <v>7469</v>
      </c>
      <c r="DS483" s="153">
        <v>-15.2841</v>
      </c>
      <c r="DT483" s="153">
        <v>-236.08779999999999</v>
      </c>
      <c r="DU483" s="153">
        <v>-32.2592</v>
      </c>
      <c r="DV483" s="153" t="s">
        <v>7469</v>
      </c>
      <c r="DW483" s="153" t="s">
        <v>7469</v>
      </c>
      <c r="DX483" s="153">
        <v>-21.4572</v>
      </c>
      <c r="DY483" s="153">
        <v>-9.5871999999999993</v>
      </c>
      <c r="DZ483" s="153">
        <v>21.165199999999999</v>
      </c>
      <c r="EA483" s="153">
        <v>-462.88979999999998</v>
      </c>
      <c r="EB483" s="153">
        <v>-9.0350999999999999</v>
      </c>
      <c r="EC483" s="153">
        <v>16.5701</v>
      </c>
      <c r="ED483" s="153">
        <v>-39.4011</v>
      </c>
      <c r="EE483" s="153" t="s">
        <v>7469</v>
      </c>
      <c r="EF483" s="153">
        <v>155.54079999999999</v>
      </c>
      <c r="EG483" s="153">
        <v>-77.998599999999996</v>
      </c>
      <c r="EH483" s="153" t="s">
        <v>7469</v>
      </c>
      <c r="EI483" s="153">
        <v>-6.907</v>
      </c>
      <c r="EJ483" s="153" t="s">
        <v>7469</v>
      </c>
      <c r="EK483" s="153" t="s">
        <v>7469</v>
      </c>
      <c r="EL483" s="153">
        <v>2.1852999999999998</v>
      </c>
      <c r="EM483" s="153">
        <v>-174.15170000000001</v>
      </c>
      <c r="EN483" s="153" t="s">
        <v>7469</v>
      </c>
    </row>
    <row r="484" spans="3:144">
      <c r="C484" s="120"/>
      <c r="E484" s="120" t="s">
        <v>8144</v>
      </c>
      <c r="F484" s="126" t="s">
        <v>8177</v>
      </c>
      <c r="G484" s="151" t="s">
        <v>7699</v>
      </c>
      <c r="H484" s="152" t="s">
        <v>8146</v>
      </c>
      <c r="I484" s="153" t="s">
        <v>7469</v>
      </c>
      <c r="J484" s="153" t="s">
        <v>7469</v>
      </c>
      <c r="K484" s="153">
        <v>-765.5</v>
      </c>
      <c r="L484" s="153" t="s">
        <v>7469</v>
      </c>
      <c r="M484" s="153">
        <v>14.6</v>
      </c>
      <c r="N484" s="153" t="s">
        <v>7469</v>
      </c>
      <c r="O484" s="153">
        <v>5477</v>
      </c>
      <c r="P484" s="153">
        <v>8.17</v>
      </c>
      <c r="Q484" s="153">
        <v>2.6</v>
      </c>
      <c r="R484" s="153">
        <v>-515</v>
      </c>
      <c r="S484" s="153" t="s">
        <v>7469</v>
      </c>
      <c r="T484" s="153" t="s">
        <v>7469</v>
      </c>
      <c r="U484" s="153">
        <v>-5.0949999999999998</v>
      </c>
      <c r="V484" s="153">
        <v>-124.5</v>
      </c>
      <c r="W484" s="153">
        <v>-62.603000000000002</v>
      </c>
      <c r="X484" s="153">
        <v>-1154.5</v>
      </c>
      <c r="Y484" s="153" t="s">
        <v>7469</v>
      </c>
      <c r="Z484" s="153" t="s">
        <v>7469</v>
      </c>
      <c r="AA484" s="153">
        <v>-271.71800000000002</v>
      </c>
      <c r="AB484" s="153" t="s">
        <v>7469</v>
      </c>
      <c r="AC484" s="153" t="s">
        <v>7469</v>
      </c>
      <c r="AD484" s="153" t="s">
        <v>7469</v>
      </c>
      <c r="AE484" s="153" t="s">
        <v>7469</v>
      </c>
      <c r="AF484" s="153" t="s">
        <v>7469</v>
      </c>
      <c r="AG484" s="153" t="s">
        <v>7469</v>
      </c>
      <c r="AH484" s="153" t="s">
        <v>7469</v>
      </c>
      <c r="AI484" s="153" t="s">
        <v>7469</v>
      </c>
      <c r="AJ484" s="153">
        <v>-462.6</v>
      </c>
      <c r="AK484" s="153" t="s">
        <v>7469</v>
      </c>
      <c r="AL484" s="153" t="s">
        <v>7469</v>
      </c>
      <c r="AM484" s="153">
        <v>-13.888</v>
      </c>
      <c r="AN484" s="153" t="s">
        <v>7469</v>
      </c>
      <c r="AO484" s="153" t="s">
        <v>7469</v>
      </c>
      <c r="AP484" s="153" t="s">
        <v>7469</v>
      </c>
      <c r="AQ484" s="153" t="s">
        <v>7469</v>
      </c>
      <c r="AR484" s="153">
        <v>-109.5</v>
      </c>
      <c r="AS484" s="153" t="s">
        <v>7469</v>
      </c>
      <c r="AT484" s="153" t="s">
        <v>7469</v>
      </c>
      <c r="AU484" s="153" t="s">
        <v>7469</v>
      </c>
      <c r="AV484" s="153">
        <v>-326.48399999999998</v>
      </c>
      <c r="AW484" s="153" t="s">
        <v>7469</v>
      </c>
      <c r="AX484" s="153" t="s">
        <v>7469</v>
      </c>
      <c r="AY484" s="153" t="s">
        <v>7469</v>
      </c>
      <c r="AZ484" s="153" t="s">
        <v>7469</v>
      </c>
      <c r="BA484" s="153">
        <v>0.375</v>
      </c>
      <c r="BB484" s="153">
        <v>89.3</v>
      </c>
      <c r="BC484" s="153" t="s">
        <v>7469</v>
      </c>
      <c r="BD484" s="153" t="s">
        <v>7469</v>
      </c>
      <c r="BE484" s="153" t="s">
        <v>7469</v>
      </c>
      <c r="BF484" s="153" t="s">
        <v>7469</v>
      </c>
      <c r="BG484" s="153">
        <v>15.625</v>
      </c>
      <c r="BH484" s="153">
        <v>-433.57100000000003</v>
      </c>
      <c r="BI484" s="153">
        <v>-353.66700000000003</v>
      </c>
      <c r="BJ484" s="153" t="s">
        <v>7469</v>
      </c>
      <c r="BK484" s="153" t="s">
        <v>7469</v>
      </c>
      <c r="BL484" s="153" t="s">
        <v>7469</v>
      </c>
      <c r="BM484" s="153" t="s">
        <v>7469</v>
      </c>
      <c r="BN484" s="153" t="s">
        <v>7469</v>
      </c>
      <c r="BO484" s="153" t="s">
        <v>7469</v>
      </c>
      <c r="BP484" s="153">
        <v>13.455</v>
      </c>
      <c r="BQ484" s="153" t="s">
        <v>7469</v>
      </c>
      <c r="BR484" s="153" t="s">
        <v>7469</v>
      </c>
      <c r="BS484" s="153">
        <v>-323</v>
      </c>
      <c r="BT484" s="153">
        <v>-0.4</v>
      </c>
      <c r="BU484" s="153" t="s">
        <v>7469</v>
      </c>
      <c r="BV484" s="153" t="s">
        <v>7469</v>
      </c>
      <c r="BW484" s="153" t="s">
        <v>7469</v>
      </c>
      <c r="BX484" s="153" t="s">
        <v>7469</v>
      </c>
      <c r="BY484" s="153">
        <v>1.0580000000000001</v>
      </c>
      <c r="BZ484" s="153" t="s">
        <v>7469</v>
      </c>
      <c r="CA484" s="153">
        <v>-1157.3330000000001</v>
      </c>
      <c r="CB484" s="153" t="s">
        <v>7469</v>
      </c>
      <c r="CC484" s="153" t="s">
        <v>7469</v>
      </c>
      <c r="CD484" s="153" t="s">
        <v>7469</v>
      </c>
      <c r="CE484" s="153" t="s">
        <v>7469</v>
      </c>
      <c r="CF484" s="153">
        <v>-4.1930000000000005</v>
      </c>
      <c r="CG484" s="153" t="s">
        <v>7469</v>
      </c>
      <c r="CH484" s="153" t="s">
        <v>7469</v>
      </c>
      <c r="CI484" s="153">
        <v>-277.83499999999998</v>
      </c>
      <c r="CJ484" s="153">
        <v>6.2679999999999998</v>
      </c>
      <c r="CK484" s="153" t="s">
        <v>7469</v>
      </c>
      <c r="CL484" s="153">
        <v>-6.8330000000000002</v>
      </c>
      <c r="CM484" s="153" t="s">
        <v>7469</v>
      </c>
      <c r="CN484" s="153" t="s">
        <v>7469</v>
      </c>
      <c r="CO484" s="153" t="s">
        <v>7469</v>
      </c>
      <c r="CP484" s="153" t="s">
        <v>7469</v>
      </c>
      <c r="CQ484" s="153" t="s">
        <v>7469</v>
      </c>
      <c r="CR484" s="153" t="s">
        <v>7469</v>
      </c>
      <c r="CS484" s="153" t="s">
        <v>7469</v>
      </c>
      <c r="CT484" s="153">
        <v>6.7540000000000004</v>
      </c>
      <c r="CU484" s="153" t="s">
        <v>7469</v>
      </c>
      <c r="CV484" s="153" t="s">
        <v>7469</v>
      </c>
      <c r="CW484" s="153" t="s">
        <v>7469</v>
      </c>
      <c r="CX484" s="153" t="s">
        <v>7469</v>
      </c>
      <c r="CY484" s="153" t="s">
        <v>7469</v>
      </c>
      <c r="CZ484" s="153" t="s">
        <v>7469</v>
      </c>
      <c r="DA484" s="153" t="s">
        <v>7469</v>
      </c>
      <c r="DB484" s="153" t="s">
        <v>7469</v>
      </c>
      <c r="DC484" s="153" t="s">
        <v>7469</v>
      </c>
      <c r="DD484" s="153" t="s">
        <v>7469</v>
      </c>
      <c r="DE484" s="153" t="s">
        <v>7469</v>
      </c>
      <c r="DF484" s="153" t="s">
        <v>7469</v>
      </c>
      <c r="DG484" s="153" t="s">
        <v>7469</v>
      </c>
      <c r="DH484" s="153" t="s">
        <v>7469</v>
      </c>
      <c r="DI484" s="153" t="s">
        <v>7469</v>
      </c>
      <c r="DJ484" s="153" t="s">
        <v>7469</v>
      </c>
      <c r="DK484" s="153" t="s">
        <v>7469</v>
      </c>
      <c r="DL484" s="153" t="s">
        <v>7469</v>
      </c>
      <c r="DM484" s="153" t="s">
        <v>7469</v>
      </c>
      <c r="DN484" s="153">
        <v>-2927.0120000000002</v>
      </c>
      <c r="DO484" s="153" t="s">
        <v>7469</v>
      </c>
      <c r="DP484" s="153" t="s">
        <v>7469</v>
      </c>
      <c r="DQ484" s="153" t="s">
        <v>7469</v>
      </c>
      <c r="DR484" s="153" t="s">
        <v>7469</v>
      </c>
      <c r="DS484" s="153" t="s">
        <v>7469</v>
      </c>
      <c r="DT484" s="153">
        <v>-236.482</v>
      </c>
      <c r="DU484" s="153" t="s">
        <v>7469</v>
      </c>
      <c r="DV484" s="153" t="s">
        <v>7469</v>
      </c>
      <c r="DW484" s="153" t="s">
        <v>7469</v>
      </c>
      <c r="DX484" s="153" t="s">
        <v>7469</v>
      </c>
      <c r="DY484" s="153" t="s">
        <v>7469</v>
      </c>
      <c r="DZ484" s="153">
        <v>21.556000000000001</v>
      </c>
      <c r="EA484" s="153" t="s">
        <v>7469</v>
      </c>
      <c r="EB484" s="153" t="s">
        <v>7469</v>
      </c>
      <c r="EC484" s="153" t="s">
        <v>7469</v>
      </c>
      <c r="ED484" s="153" t="s">
        <v>7469</v>
      </c>
      <c r="EE484" s="153" t="s">
        <v>7469</v>
      </c>
      <c r="EF484" s="153" t="s">
        <v>7469</v>
      </c>
      <c r="EG484" s="153" t="s">
        <v>7469</v>
      </c>
      <c r="EH484" s="153" t="s">
        <v>7469</v>
      </c>
      <c r="EI484" s="153" t="s">
        <v>7469</v>
      </c>
      <c r="EJ484" s="153" t="s">
        <v>7469</v>
      </c>
      <c r="EK484" s="153" t="s">
        <v>7469</v>
      </c>
      <c r="EL484" s="153" t="s">
        <v>7469</v>
      </c>
      <c r="EM484" s="153" t="s">
        <v>7469</v>
      </c>
      <c r="EN484" s="153" t="s">
        <v>7469</v>
      </c>
    </row>
    <row r="485" spans="3:144">
      <c r="C485" s="120"/>
      <c r="E485" s="120" t="s">
        <v>8147</v>
      </c>
      <c r="F485" s="126" t="s">
        <v>8177</v>
      </c>
      <c r="G485" s="151" t="s">
        <v>7699</v>
      </c>
      <c r="H485" s="152" t="s">
        <v>8148</v>
      </c>
      <c r="I485" s="153" t="s">
        <v>7469</v>
      </c>
      <c r="J485" s="153" t="s">
        <v>7469</v>
      </c>
      <c r="K485" s="153">
        <v>-866</v>
      </c>
      <c r="L485" s="153" t="s">
        <v>7469</v>
      </c>
      <c r="M485" s="153">
        <v>15.8</v>
      </c>
      <c r="N485" s="153" t="s">
        <v>7469</v>
      </c>
      <c r="O485" s="153">
        <v>2925</v>
      </c>
      <c r="P485" s="153">
        <v>22.900000000000002</v>
      </c>
      <c r="Q485" s="153">
        <v>2.2000000000000002</v>
      </c>
      <c r="R485" s="153">
        <v>-457</v>
      </c>
      <c r="S485" s="153" t="s">
        <v>7469</v>
      </c>
      <c r="T485" s="153">
        <v>3.0700000000000003</v>
      </c>
      <c r="U485" s="153">
        <v>-5.085</v>
      </c>
      <c r="V485" s="153">
        <v>-122</v>
      </c>
      <c r="W485" s="153">
        <v>-47.42</v>
      </c>
      <c r="X485" s="153">
        <v>639.5</v>
      </c>
      <c r="Y485" s="153" t="s">
        <v>7469</v>
      </c>
      <c r="Z485" s="153" t="s">
        <v>7469</v>
      </c>
      <c r="AA485" s="153">
        <v>-311.899</v>
      </c>
      <c r="AB485" s="153" t="s">
        <v>7469</v>
      </c>
      <c r="AC485" s="153" t="s">
        <v>7469</v>
      </c>
      <c r="AD485" s="153" t="s">
        <v>7469</v>
      </c>
      <c r="AE485" s="153" t="s">
        <v>7469</v>
      </c>
      <c r="AF485" s="153" t="s">
        <v>7469</v>
      </c>
      <c r="AG485" s="153" t="s">
        <v>7469</v>
      </c>
      <c r="AH485" s="153" t="s">
        <v>7469</v>
      </c>
      <c r="AI485" s="153" t="s">
        <v>7469</v>
      </c>
      <c r="AJ485" s="153">
        <v>-422.2</v>
      </c>
      <c r="AK485" s="153" t="s">
        <v>7469</v>
      </c>
      <c r="AL485" s="153" t="s">
        <v>7469</v>
      </c>
      <c r="AM485" s="153">
        <v>-12.39</v>
      </c>
      <c r="AN485" s="153" t="s">
        <v>7469</v>
      </c>
      <c r="AO485" s="153" t="s">
        <v>7469</v>
      </c>
      <c r="AP485" s="153" t="s">
        <v>7469</v>
      </c>
      <c r="AQ485" s="153" t="s">
        <v>7469</v>
      </c>
      <c r="AR485" s="153">
        <v>-183.6</v>
      </c>
      <c r="AS485" s="153" t="s">
        <v>7469</v>
      </c>
      <c r="AT485" s="153" t="s">
        <v>7469</v>
      </c>
      <c r="AU485" s="153" t="s">
        <v>7469</v>
      </c>
      <c r="AV485" s="153">
        <v>-703.07500000000005</v>
      </c>
      <c r="AW485" s="153" t="s">
        <v>7469</v>
      </c>
      <c r="AX485" s="153" t="s">
        <v>7469</v>
      </c>
      <c r="AY485" s="153" t="s">
        <v>7469</v>
      </c>
      <c r="AZ485" s="153" t="s">
        <v>7469</v>
      </c>
      <c r="BA485" s="153">
        <v>-1.0309999999999999</v>
      </c>
      <c r="BB485" s="153">
        <v>20.933</v>
      </c>
      <c r="BC485" s="153" t="s">
        <v>7469</v>
      </c>
      <c r="BD485" s="153" t="s">
        <v>7469</v>
      </c>
      <c r="BE485" s="153" t="s">
        <v>7469</v>
      </c>
      <c r="BF485" s="153" t="s">
        <v>7469</v>
      </c>
      <c r="BG485" s="153">
        <v>37.375</v>
      </c>
      <c r="BH485" s="153">
        <v>-534</v>
      </c>
      <c r="BI485" s="153">
        <v>-451.33300000000003</v>
      </c>
      <c r="BJ485" s="153" t="s">
        <v>7469</v>
      </c>
      <c r="BK485" s="153" t="s">
        <v>7469</v>
      </c>
      <c r="BL485" s="153" t="s">
        <v>7469</v>
      </c>
      <c r="BM485" s="153" t="s">
        <v>7469</v>
      </c>
      <c r="BN485" s="153" t="s">
        <v>7469</v>
      </c>
      <c r="BO485" s="153" t="s">
        <v>7469</v>
      </c>
      <c r="BP485" s="153">
        <v>7.4320000000000004</v>
      </c>
      <c r="BQ485" s="153" t="s">
        <v>7469</v>
      </c>
      <c r="BR485" s="153" t="s">
        <v>7469</v>
      </c>
      <c r="BS485" s="153">
        <v>-481.25</v>
      </c>
      <c r="BT485" s="153">
        <v>-7.72</v>
      </c>
      <c r="BU485" s="153" t="s">
        <v>7469</v>
      </c>
      <c r="BV485" s="153" t="s">
        <v>7469</v>
      </c>
      <c r="BW485" s="153" t="s">
        <v>7469</v>
      </c>
      <c r="BX485" s="153" t="s">
        <v>7469</v>
      </c>
      <c r="BY485" s="153">
        <v>-0.47000000000000003</v>
      </c>
      <c r="BZ485" s="153" t="s">
        <v>7469</v>
      </c>
      <c r="CA485" s="153">
        <v>-1095.857</v>
      </c>
      <c r="CB485" s="153" t="s">
        <v>7469</v>
      </c>
      <c r="CC485" s="153" t="s">
        <v>7469</v>
      </c>
      <c r="CD485" s="153" t="s">
        <v>7469</v>
      </c>
      <c r="CE485" s="153" t="s">
        <v>7469</v>
      </c>
      <c r="CF485" s="153">
        <v>-3.3940000000000001</v>
      </c>
      <c r="CG485" s="153" t="s">
        <v>7469</v>
      </c>
      <c r="CH485" s="153" t="s">
        <v>7469</v>
      </c>
      <c r="CI485" s="153">
        <v>-219.57900000000001</v>
      </c>
      <c r="CJ485" s="153">
        <v>0.34</v>
      </c>
      <c r="CK485" s="153" t="s">
        <v>7469</v>
      </c>
      <c r="CL485" s="153">
        <v>-4.88</v>
      </c>
      <c r="CM485" s="153" t="s">
        <v>7469</v>
      </c>
      <c r="CN485" s="153" t="s">
        <v>7469</v>
      </c>
      <c r="CO485" s="153" t="s">
        <v>7469</v>
      </c>
      <c r="CP485" s="153" t="s">
        <v>7469</v>
      </c>
      <c r="CQ485" s="153" t="s">
        <v>7469</v>
      </c>
      <c r="CR485" s="153" t="s">
        <v>7469</v>
      </c>
      <c r="CS485" s="153" t="s">
        <v>7469</v>
      </c>
      <c r="CT485" s="153">
        <v>7.9119999999999999</v>
      </c>
      <c r="CU485" s="153" t="s">
        <v>7469</v>
      </c>
      <c r="CV485" s="153" t="s">
        <v>7469</v>
      </c>
      <c r="CW485" s="153" t="s">
        <v>7469</v>
      </c>
      <c r="CX485" s="153" t="s">
        <v>7469</v>
      </c>
      <c r="CY485" s="153" t="s">
        <v>7469</v>
      </c>
      <c r="CZ485" s="153" t="s">
        <v>7469</v>
      </c>
      <c r="DA485" s="153" t="s">
        <v>7469</v>
      </c>
      <c r="DB485" s="153" t="s">
        <v>7469</v>
      </c>
      <c r="DC485" s="153" t="s">
        <v>7469</v>
      </c>
      <c r="DD485" s="153" t="s">
        <v>7469</v>
      </c>
      <c r="DE485" s="153" t="s">
        <v>7469</v>
      </c>
      <c r="DF485" s="153" t="s">
        <v>7469</v>
      </c>
      <c r="DG485" s="153" t="s">
        <v>7469</v>
      </c>
      <c r="DH485" s="153" t="s">
        <v>7469</v>
      </c>
      <c r="DI485" s="153" t="s">
        <v>7469</v>
      </c>
      <c r="DJ485" s="153" t="s">
        <v>7469</v>
      </c>
      <c r="DK485" s="153" t="s">
        <v>7469</v>
      </c>
      <c r="DL485" s="153" t="s">
        <v>7469</v>
      </c>
      <c r="DM485" s="153" t="s">
        <v>7469</v>
      </c>
      <c r="DN485" s="153">
        <v>-3478.386</v>
      </c>
      <c r="DO485" s="153" t="s">
        <v>7469</v>
      </c>
      <c r="DP485" s="153" t="s">
        <v>7469</v>
      </c>
      <c r="DQ485" s="153" t="s">
        <v>7469</v>
      </c>
      <c r="DR485" s="153" t="s">
        <v>7469</v>
      </c>
      <c r="DS485" s="153" t="s">
        <v>7469</v>
      </c>
      <c r="DT485" s="153">
        <v>-247.06800000000001</v>
      </c>
      <c r="DU485" s="153" t="s">
        <v>7469</v>
      </c>
      <c r="DV485" s="153" t="s">
        <v>7469</v>
      </c>
      <c r="DW485" s="153" t="s">
        <v>7469</v>
      </c>
      <c r="DX485" s="153" t="s">
        <v>7469</v>
      </c>
      <c r="DY485" s="153" t="s">
        <v>7469</v>
      </c>
      <c r="DZ485" s="153">
        <v>25.326000000000001</v>
      </c>
      <c r="EA485" s="153" t="s">
        <v>7469</v>
      </c>
      <c r="EB485" s="153" t="s">
        <v>7469</v>
      </c>
      <c r="EC485" s="153" t="s">
        <v>7469</v>
      </c>
      <c r="ED485" s="153" t="s">
        <v>7469</v>
      </c>
      <c r="EE485" s="153" t="s">
        <v>7469</v>
      </c>
      <c r="EF485" s="153" t="s">
        <v>7469</v>
      </c>
      <c r="EG485" s="153" t="s">
        <v>7469</v>
      </c>
      <c r="EH485" s="153" t="s">
        <v>7469</v>
      </c>
      <c r="EI485" s="153" t="s">
        <v>7469</v>
      </c>
      <c r="EJ485" s="153" t="s">
        <v>7469</v>
      </c>
      <c r="EK485" s="153" t="s">
        <v>7469</v>
      </c>
      <c r="EL485" s="153" t="s">
        <v>7469</v>
      </c>
      <c r="EM485" s="153" t="s">
        <v>7469</v>
      </c>
      <c r="EN485" s="153" t="s">
        <v>7469</v>
      </c>
    </row>
    <row r="486" spans="3:144">
      <c r="C486" s="120"/>
      <c r="E486" s="120" t="s">
        <v>8149</v>
      </c>
      <c r="F486" s="126" t="s">
        <v>8177</v>
      </c>
      <c r="G486" s="151" t="s">
        <v>7699</v>
      </c>
      <c r="H486" s="152" t="s">
        <v>8150</v>
      </c>
      <c r="I486" s="153" t="s">
        <v>7469</v>
      </c>
      <c r="J486" s="153" t="s">
        <v>7469</v>
      </c>
      <c r="K486" s="153">
        <v>-2538.3330000000001</v>
      </c>
      <c r="L486" s="153" t="s">
        <v>7469</v>
      </c>
      <c r="M486" s="153">
        <v>13.4</v>
      </c>
      <c r="N486" s="153" t="s">
        <v>7469</v>
      </c>
      <c r="O486" s="153">
        <v>36</v>
      </c>
      <c r="P486" s="153" t="s">
        <v>7469</v>
      </c>
      <c r="Q486" s="153" t="s">
        <v>7469</v>
      </c>
      <c r="R486" s="153" t="s">
        <v>7469</v>
      </c>
      <c r="S486" s="153" t="s">
        <v>7469</v>
      </c>
      <c r="T486" s="153">
        <v>3.0700000000000003</v>
      </c>
      <c r="U486" s="153">
        <v>-8.85</v>
      </c>
      <c r="V486" s="153">
        <v>-129.5</v>
      </c>
      <c r="W486" s="153">
        <v>-38.390999999999998</v>
      </c>
      <c r="X486" s="153">
        <v>814.5</v>
      </c>
      <c r="Y486" s="153" t="s">
        <v>7469</v>
      </c>
      <c r="Z486" s="153" t="s">
        <v>7469</v>
      </c>
      <c r="AA486" s="153">
        <v>-360.62900000000002</v>
      </c>
      <c r="AB486" s="153" t="s">
        <v>7469</v>
      </c>
      <c r="AC486" s="153" t="s">
        <v>7469</v>
      </c>
      <c r="AD486" s="153" t="s">
        <v>7469</v>
      </c>
      <c r="AE486" s="153" t="s">
        <v>7469</v>
      </c>
      <c r="AF486" s="153" t="s">
        <v>7469</v>
      </c>
      <c r="AG486" s="153" t="s">
        <v>7469</v>
      </c>
      <c r="AH486" s="153" t="s">
        <v>7469</v>
      </c>
      <c r="AI486" s="153" t="s">
        <v>7469</v>
      </c>
      <c r="AJ486" s="153">
        <v>-350</v>
      </c>
      <c r="AK486" s="153" t="s">
        <v>7469</v>
      </c>
      <c r="AL486" s="153" t="s">
        <v>7469</v>
      </c>
      <c r="AM486" s="153">
        <v>-16.478999999999999</v>
      </c>
      <c r="AN486" s="153" t="s">
        <v>7469</v>
      </c>
      <c r="AO486" s="153" t="s">
        <v>7469</v>
      </c>
      <c r="AP486" s="153" t="s">
        <v>7469</v>
      </c>
      <c r="AQ486" s="153" t="s">
        <v>7469</v>
      </c>
      <c r="AR486" s="153">
        <v>-212.20000000000002</v>
      </c>
      <c r="AS486" s="153" t="s">
        <v>7469</v>
      </c>
      <c r="AT486" s="153" t="s">
        <v>7469</v>
      </c>
      <c r="AU486" s="153" t="s">
        <v>7469</v>
      </c>
      <c r="AV486" s="153">
        <v>-822.28399999999999</v>
      </c>
      <c r="AW486" s="153" t="s">
        <v>7469</v>
      </c>
      <c r="AX486" s="153" t="s">
        <v>7469</v>
      </c>
      <c r="AY486" s="153" t="s">
        <v>7469</v>
      </c>
      <c r="AZ486" s="153" t="s">
        <v>7469</v>
      </c>
      <c r="BA486" s="153">
        <v>-0.56300000000000006</v>
      </c>
      <c r="BB486" s="153">
        <v>-70.5</v>
      </c>
      <c r="BC486" s="153" t="s">
        <v>7469</v>
      </c>
      <c r="BD486" s="153" t="s">
        <v>7469</v>
      </c>
      <c r="BE486" s="153" t="s">
        <v>7469</v>
      </c>
      <c r="BF486" s="153" t="s">
        <v>7469</v>
      </c>
      <c r="BG486" s="153">
        <v>132.286</v>
      </c>
      <c r="BH486" s="153">
        <v>-672.14300000000003</v>
      </c>
      <c r="BI486" s="153">
        <v>-576</v>
      </c>
      <c r="BJ486" s="153" t="s">
        <v>7469</v>
      </c>
      <c r="BK486" s="153" t="s">
        <v>7469</v>
      </c>
      <c r="BL486" s="153" t="s">
        <v>7469</v>
      </c>
      <c r="BM486" s="153" t="s">
        <v>7469</v>
      </c>
      <c r="BN486" s="153" t="s">
        <v>7469</v>
      </c>
      <c r="BO486" s="153" t="s">
        <v>7469</v>
      </c>
      <c r="BP486" s="153">
        <v>-2.4470000000000001</v>
      </c>
      <c r="BQ486" s="153" t="s">
        <v>7469</v>
      </c>
      <c r="BR486" s="153" t="s">
        <v>7469</v>
      </c>
      <c r="BS486" s="153">
        <v>-688.75</v>
      </c>
      <c r="BT486" s="153">
        <v>-16.681999999999999</v>
      </c>
      <c r="BU486" s="153" t="s">
        <v>7469</v>
      </c>
      <c r="BV486" s="153" t="s">
        <v>7469</v>
      </c>
      <c r="BW486" s="153" t="s">
        <v>7469</v>
      </c>
      <c r="BX486" s="153" t="s">
        <v>7469</v>
      </c>
      <c r="BY486" s="153">
        <v>0.58799999999999997</v>
      </c>
      <c r="BZ486" s="153" t="s">
        <v>7469</v>
      </c>
      <c r="CA486" s="153">
        <v>60.25</v>
      </c>
      <c r="CB486" s="153" t="s">
        <v>7469</v>
      </c>
      <c r="CC486" s="153" t="s">
        <v>7469</v>
      </c>
      <c r="CD486" s="153" t="s">
        <v>7469</v>
      </c>
      <c r="CE486" s="153" t="s">
        <v>7469</v>
      </c>
      <c r="CF486" s="153">
        <v>-4.7080000000000002</v>
      </c>
      <c r="CG486" s="153" t="s">
        <v>7469</v>
      </c>
      <c r="CH486" s="153" t="s">
        <v>7469</v>
      </c>
      <c r="CI486" s="153">
        <v>-226.06</v>
      </c>
      <c r="CJ486" s="153">
        <v>-5.5389999999999997</v>
      </c>
      <c r="CK486" s="153" t="s">
        <v>7469</v>
      </c>
      <c r="CL486" s="153">
        <v>-0.111</v>
      </c>
      <c r="CM486" s="153" t="s">
        <v>7469</v>
      </c>
      <c r="CN486" s="153" t="s">
        <v>7469</v>
      </c>
      <c r="CO486" s="153" t="s">
        <v>7469</v>
      </c>
      <c r="CP486" s="153" t="s">
        <v>7469</v>
      </c>
      <c r="CQ486" s="153" t="s">
        <v>7469</v>
      </c>
      <c r="CR486" s="153" t="s">
        <v>7469</v>
      </c>
      <c r="CS486" s="153" t="s">
        <v>7469</v>
      </c>
      <c r="CT486" s="153">
        <v>9.07</v>
      </c>
      <c r="CU486" s="153" t="s">
        <v>7469</v>
      </c>
      <c r="CV486" s="153" t="s">
        <v>7469</v>
      </c>
      <c r="CW486" s="153" t="s">
        <v>7469</v>
      </c>
      <c r="CX486" s="153" t="s">
        <v>7469</v>
      </c>
      <c r="CY486" s="153" t="s">
        <v>7469</v>
      </c>
      <c r="CZ486" s="153" t="s">
        <v>7469</v>
      </c>
      <c r="DA486" s="153" t="s">
        <v>7469</v>
      </c>
      <c r="DB486" s="153" t="s">
        <v>7469</v>
      </c>
      <c r="DC486" s="153" t="s">
        <v>7469</v>
      </c>
      <c r="DD486" s="153" t="s">
        <v>7469</v>
      </c>
      <c r="DE486" s="153" t="s">
        <v>7469</v>
      </c>
      <c r="DF486" s="153" t="s">
        <v>7469</v>
      </c>
      <c r="DG486" s="153" t="s">
        <v>7469</v>
      </c>
      <c r="DH486" s="153" t="s">
        <v>7469</v>
      </c>
      <c r="DI486" s="153" t="s">
        <v>7469</v>
      </c>
      <c r="DJ486" s="153" t="s">
        <v>7469</v>
      </c>
      <c r="DK486" s="153" t="s">
        <v>7469</v>
      </c>
      <c r="DL486" s="153" t="s">
        <v>7469</v>
      </c>
      <c r="DM486" s="153" t="s">
        <v>7469</v>
      </c>
      <c r="DN486" s="153">
        <v>-3624.3040000000001</v>
      </c>
      <c r="DO486" s="153" t="s">
        <v>7469</v>
      </c>
      <c r="DP486" s="153" t="s">
        <v>7469</v>
      </c>
      <c r="DQ486" s="153" t="s">
        <v>7469</v>
      </c>
      <c r="DR486" s="153" t="s">
        <v>7469</v>
      </c>
      <c r="DS486" s="153" t="s">
        <v>7469</v>
      </c>
      <c r="DT486" s="153">
        <v>-279.15600000000001</v>
      </c>
      <c r="DU486" s="153" t="s">
        <v>7469</v>
      </c>
      <c r="DV486" s="153" t="s">
        <v>7469</v>
      </c>
      <c r="DW486" s="153" t="s">
        <v>7469</v>
      </c>
      <c r="DX486" s="153" t="s">
        <v>7469</v>
      </c>
      <c r="DY486" s="153" t="s">
        <v>7469</v>
      </c>
      <c r="DZ486" s="153">
        <v>26.628</v>
      </c>
      <c r="EA486" s="153" t="s">
        <v>7469</v>
      </c>
      <c r="EB486" s="153" t="s">
        <v>7469</v>
      </c>
      <c r="EC486" s="153" t="s">
        <v>7469</v>
      </c>
      <c r="ED486" s="153" t="s">
        <v>7469</v>
      </c>
      <c r="EE486" s="153" t="s">
        <v>7469</v>
      </c>
      <c r="EF486" s="153" t="s">
        <v>7469</v>
      </c>
      <c r="EG486" s="153" t="s">
        <v>7469</v>
      </c>
      <c r="EH486" s="153" t="s">
        <v>7469</v>
      </c>
      <c r="EI486" s="153" t="s">
        <v>7469</v>
      </c>
      <c r="EJ486" s="153" t="s">
        <v>7469</v>
      </c>
      <c r="EK486" s="153" t="s">
        <v>7469</v>
      </c>
      <c r="EL486" s="153" t="s">
        <v>7469</v>
      </c>
      <c r="EM486" s="153" t="s">
        <v>7469</v>
      </c>
      <c r="EN486" s="153" t="s">
        <v>7469</v>
      </c>
    </row>
    <row r="487" spans="3:144">
      <c r="C487" s="120"/>
      <c r="D487" s="103" t="s">
        <v>8178</v>
      </c>
      <c r="F487" s="126"/>
      <c r="G487" s="151" t="s">
        <v>8105</v>
      </c>
      <c r="H487" s="152" t="s">
        <v>8105</v>
      </c>
      <c r="I487" s="102" t="s">
        <v>8105</v>
      </c>
      <c r="J487" s="102" t="s">
        <v>8105</v>
      </c>
      <c r="K487" s="102" t="s">
        <v>8105</v>
      </c>
      <c r="L487" s="102" t="s">
        <v>8105</v>
      </c>
      <c r="M487" s="102" t="s">
        <v>8105</v>
      </c>
      <c r="N487" s="102" t="s">
        <v>8105</v>
      </c>
      <c r="O487" s="102" t="s">
        <v>8105</v>
      </c>
      <c r="P487" s="102" t="s">
        <v>8105</v>
      </c>
      <c r="Q487" s="102" t="s">
        <v>8105</v>
      </c>
      <c r="R487" s="102" t="s">
        <v>8105</v>
      </c>
      <c r="S487" s="102" t="s">
        <v>8105</v>
      </c>
      <c r="T487" s="102" t="s">
        <v>8105</v>
      </c>
      <c r="U487" s="102" t="s">
        <v>8105</v>
      </c>
      <c r="V487" s="102" t="s">
        <v>8105</v>
      </c>
      <c r="W487" s="102" t="s">
        <v>8105</v>
      </c>
      <c r="X487" s="102" t="s">
        <v>8105</v>
      </c>
      <c r="Y487" s="102" t="s">
        <v>8105</v>
      </c>
      <c r="Z487" s="102" t="s">
        <v>8105</v>
      </c>
      <c r="AA487" s="102" t="s">
        <v>8105</v>
      </c>
      <c r="AB487" s="102" t="s">
        <v>8105</v>
      </c>
      <c r="AC487" s="102" t="s">
        <v>8105</v>
      </c>
      <c r="AD487" s="102" t="s">
        <v>8105</v>
      </c>
      <c r="AE487" s="102" t="s">
        <v>8105</v>
      </c>
      <c r="AF487" s="102" t="s">
        <v>8105</v>
      </c>
      <c r="AG487" s="102" t="s">
        <v>8105</v>
      </c>
      <c r="AH487" s="102" t="s">
        <v>8105</v>
      </c>
      <c r="AI487" s="102" t="s">
        <v>8105</v>
      </c>
      <c r="AJ487" s="102" t="s">
        <v>8105</v>
      </c>
      <c r="AK487" s="102" t="s">
        <v>8105</v>
      </c>
      <c r="AL487" s="102" t="s">
        <v>8105</v>
      </c>
      <c r="AM487" s="102" t="s">
        <v>8105</v>
      </c>
      <c r="AN487" s="102" t="s">
        <v>8105</v>
      </c>
      <c r="AO487" s="102" t="s">
        <v>8105</v>
      </c>
      <c r="AP487" s="102" t="s">
        <v>8105</v>
      </c>
      <c r="AQ487" s="102" t="s">
        <v>8105</v>
      </c>
      <c r="AR487" s="102" t="s">
        <v>8105</v>
      </c>
      <c r="AS487" s="102" t="s">
        <v>8105</v>
      </c>
      <c r="AT487" s="102" t="s">
        <v>8105</v>
      </c>
      <c r="AU487" s="102" t="s">
        <v>8105</v>
      </c>
      <c r="AV487" s="102" t="s">
        <v>8105</v>
      </c>
      <c r="AW487" s="102" t="s">
        <v>8105</v>
      </c>
      <c r="AX487" s="102" t="s">
        <v>8105</v>
      </c>
      <c r="AY487" s="102" t="s">
        <v>8105</v>
      </c>
      <c r="AZ487" s="102" t="s">
        <v>8105</v>
      </c>
      <c r="BA487" s="102" t="s">
        <v>8105</v>
      </c>
      <c r="BB487" s="102" t="s">
        <v>8105</v>
      </c>
      <c r="BC487" s="102" t="s">
        <v>8105</v>
      </c>
      <c r="BD487" s="102" t="s">
        <v>8105</v>
      </c>
      <c r="BE487" s="102" t="s">
        <v>8105</v>
      </c>
      <c r="BF487" s="102" t="s">
        <v>8105</v>
      </c>
      <c r="BG487" s="102" t="s">
        <v>8105</v>
      </c>
      <c r="BH487" s="102" t="s">
        <v>8105</v>
      </c>
      <c r="BI487" s="102" t="s">
        <v>8105</v>
      </c>
      <c r="BJ487" s="102" t="s">
        <v>8105</v>
      </c>
      <c r="BK487" s="102" t="s">
        <v>8105</v>
      </c>
      <c r="BL487" s="102" t="s">
        <v>8105</v>
      </c>
      <c r="BM487" s="102" t="s">
        <v>8105</v>
      </c>
      <c r="BN487" s="102" t="s">
        <v>8105</v>
      </c>
      <c r="BO487" s="102" t="s">
        <v>8105</v>
      </c>
      <c r="BP487" s="102" t="s">
        <v>8105</v>
      </c>
      <c r="BQ487" s="102" t="s">
        <v>8105</v>
      </c>
      <c r="BR487" s="102" t="s">
        <v>8105</v>
      </c>
      <c r="BS487" s="102" t="s">
        <v>8105</v>
      </c>
      <c r="BT487" s="102" t="s">
        <v>8105</v>
      </c>
      <c r="BU487" s="102" t="s">
        <v>8105</v>
      </c>
      <c r="BV487" s="102" t="s">
        <v>8105</v>
      </c>
      <c r="BW487" s="102" t="s">
        <v>8105</v>
      </c>
      <c r="BX487" s="102" t="s">
        <v>8105</v>
      </c>
      <c r="BY487" s="102" t="s">
        <v>8105</v>
      </c>
      <c r="BZ487" s="102" t="s">
        <v>8105</v>
      </c>
      <c r="CA487" s="102" t="s">
        <v>8105</v>
      </c>
      <c r="CB487" s="102" t="s">
        <v>8105</v>
      </c>
      <c r="CC487" s="102" t="s">
        <v>8105</v>
      </c>
      <c r="CD487" s="102" t="s">
        <v>8105</v>
      </c>
      <c r="CE487" s="102" t="s">
        <v>8105</v>
      </c>
      <c r="CF487" s="102" t="s">
        <v>8105</v>
      </c>
      <c r="CG487" s="102" t="s">
        <v>8105</v>
      </c>
      <c r="CH487" s="102" t="s">
        <v>8105</v>
      </c>
      <c r="CI487" s="102" t="s">
        <v>8105</v>
      </c>
      <c r="CJ487" s="102" t="s">
        <v>8105</v>
      </c>
      <c r="CK487" s="102" t="s">
        <v>8105</v>
      </c>
      <c r="CL487" s="102" t="s">
        <v>8105</v>
      </c>
      <c r="CM487" s="102" t="s">
        <v>8105</v>
      </c>
      <c r="CN487" s="102" t="s">
        <v>8105</v>
      </c>
      <c r="CO487" s="102" t="s">
        <v>8105</v>
      </c>
      <c r="CP487" s="102" t="s">
        <v>8105</v>
      </c>
      <c r="CQ487" s="102" t="s">
        <v>8105</v>
      </c>
      <c r="CR487" s="102" t="s">
        <v>8105</v>
      </c>
      <c r="CS487" s="102" t="s">
        <v>8105</v>
      </c>
      <c r="CT487" s="102" t="s">
        <v>8105</v>
      </c>
      <c r="CU487" s="102" t="s">
        <v>8105</v>
      </c>
      <c r="CV487" s="102" t="s">
        <v>8105</v>
      </c>
      <c r="CW487" s="102" t="s">
        <v>8105</v>
      </c>
      <c r="CX487" s="102" t="s">
        <v>8105</v>
      </c>
      <c r="CY487" s="102" t="s">
        <v>8105</v>
      </c>
      <c r="CZ487" s="102" t="s">
        <v>8105</v>
      </c>
      <c r="DA487" s="102" t="s">
        <v>8105</v>
      </c>
      <c r="DB487" s="102" t="s">
        <v>8105</v>
      </c>
      <c r="DC487" s="102" t="s">
        <v>8105</v>
      </c>
      <c r="DD487" s="102" t="s">
        <v>8105</v>
      </c>
      <c r="DE487" s="102" t="s">
        <v>8105</v>
      </c>
      <c r="DF487" s="102" t="s">
        <v>8105</v>
      </c>
      <c r="DG487" s="102" t="s">
        <v>8105</v>
      </c>
      <c r="DH487" s="102" t="s">
        <v>8105</v>
      </c>
      <c r="DI487" s="102" t="s">
        <v>8105</v>
      </c>
      <c r="DJ487" s="102" t="s">
        <v>8105</v>
      </c>
      <c r="DK487" s="102" t="s">
        <v>8105</v>
      </c>
      <c r="DL487" s="102" t="s">
        <v>8105</v>
      </c>
      <c r="DM487" s="102" t="s">
        <v>8105</v>
      </c>
      <c r="DN487" s="102" t="s">
        <v>8105</v>
      </c>
      <c r="DO487" s="102" t="s">
        <v>8105</v>
      </c>
      <c r="DP487" s="102" t="s">
        <v>8105</v>
      </c>
      <c r="DQ487" s="102" t="s">
        <v>8105</v>
      </c>
      <c r="DR487" s="102" t="s">
        <v>8105</v>
      </c>
      <c r="DS487" s="102" t="s">
        <v>8105</v>
      </c>
      <c r="DT487" s="102" t="s">
        <v>8105</v>
      </c>
      <c r="DU487" s="102" t="s">
        <v>8105</v>
      </c>
      <c r="DV487" s="102" t="s">
        <v>8105</v>
      </c>
      <c r="DW487" s="102" t="s">
        <v>8105</v>
      </c>
      <c r="DX487" s="102" t="s">
        <v>8105</v>
      </c>
      <c r="DY487" s="102" t="s">
        <v>8105</v>
      </c>
      <c r="DZ487" s="102" t="s">
        <v>8105</v>
      </c>
      <c r="EA487" s="102" t="s">
        <v>8105</v>
      </c>
      <c r="EB487" s="102" t="s">
        <v>8105</v>
      </c>
      <c r="EC487" s="102" t="s">
        <v>8105</v>
      </c>
      <c r="ED487" s="102" t="s">
        <v>8105</v>
      </c>
      <c r="EE487" s="102" t="s">
        <v>8105</v>
      </c>
      <c r="EF487" s="102" t="s">
        <v>8105</v>
      </c>
      <c r="EG487" s="102" t="s">
        <v>8105</v>
      </c>
      <c r="EH487" s="102" t="s">
        <v>8105</v>
      </c>
      <c r="EI487" s="102" t="s">
        <v>8105</v>
      </c>
      <c r="EJ487" s="102" t="s">
        <v>8105</v>
      </c>
      <c r="EK487" s="102" t="s">
        <v>8105</v>
      </c>
      <c r="EL487" s="102" t="s">
        <v>8105</v>
      </c>
      <c r="EM487" s="102" t="s">
        <v>8105</v>
      </c>
      <c r="EN487" s="102" t="s">
        <v>8105</v>
      </c>
    </row>
    <row r="488" spans="3:144">
      <c r="C488" s="120"/>
      <c r="E488" s="120" t="s">
        <v>8088</v>
      </c>
      <c r="F488" s="126" t="s">
        <v>8179</v>
      </c>
      <c r="G488" s="151" t="s">
        <v>8090</v>
      </c>
      <c r="H488" s="152" t="s">
        <v>8091</v>
      </c>
      <c r="I488" s="162">
        <v>9.8039000000000005</v>
      </c>
      <c r="J488" s="162">
        <v>8.8549000000000007</v>
      </c>
      <c r="K488" s="162">
        <v>7.8055000000000003</v>
      </c>
      <c r="L488" s="162">
        <v>8.7332999999999998</v>
      </c>
      <c r="M488" s="162">
        <v>9.2843</v>
      </c>
      <c r="N488" s="162">
        <v>8.6331000000000007</v>
      </c>
      <c r="O488" s="162">
        <v>11.220800000000001</v>
      </c>
      <c r="P488" s="162">
        <v>7.2539999999999996</v>
      </c>
      <c r="Q488" s="162">
        <v>6.8430999999999997</v>
      </c>
      <c r="R488" s="162">
        <v>14.442399999999999</v>
      </c>
      <c r="S488" s="162">
        <v>6.3555999999999999</v>
      </c>
      <c r="T488" s="162">
        <v>4.4612999999999996</v>
      </c>
      <c r="U488" s="162">
        <v>9.7027999999999999</v>
      </c>
      <c r="V488" s="162" t="s">
        <v>7469</v>
      </c>
      <c r="W488" s="162">
        <v>9.0126000000000008</v>
      </c>
      <c r="X488" s="162">
        <v>10.8819</v>
      </c>
      <c r="Y488" s="162">
        <v>7.4638</v>
      </c>
      <c r="Z488" s="162">
        <v>11.7559</v>
      </c>
      <c r="AA488" s="162">
        <v>12.380100000000001</v>
      </c>
      <c r="AB488" s="162">
        <v>7.4720000000000004</v>
      </c>
      <c r="AC488" s="162">
        <v>9.1889000000000003</v>
      </c>
      <c r="AD488" s="162">
        <v>6.1067999999999998</v>
      </c>
      <c r="AE488" s="162">
        <v>12.6425</v>
      </c>
      <c r="AF488" s="162">
        <v>11.5748</v>
      </c>
      <c r="AG488" s="162">
        <v>3.8338999999999999</v>
      </c>
      <c r="AH488" s="162">
        <v>11.0633</v>
      </c>
      <c r="AI488" s="162">
        <v>4.6919000000000004</v>
      </c>
      <c r="AJ488" s="162">
        <v>10.3817</v>
      </c>
      <c r="AK488" s="162">
        <v>10.039899999999999</v>
      </c>
      <c r="AL488" s="162">
        <v>4.1779000000000002</v>
      </c>
      <c r="AM488" s="162">
        <v>10.3291</v>
      </c>
      <c r="AN488" s="162">
        <v>9.1340000000000003</v>
      </c>
      <c r="AO488" s="162">
        <v>13.916600000000001</v>
      </c>
      <c r="AP488" s="162">
        <v>12.3832</v>
      </c>
      <c r="AQ488" s="162" t="s">
        <v>7469</v>
      </c>
      <c r="AR488" s="162">
        <v>10.9268</v>
      </c>
      <c r="AS488" s="162">
        <v>11.343299999999999</v>
      </c>
      <c r="AT488" s="162">
        <v>8.9588999999999999</v>
      </c>
      <c r="AU488" s="162">
        <v>18.1616</v>
      </c>
      <c r="AV488" s="162">
        <v>12.6732</v>
      </c>
      <c r="AW488" s="162" t="s">
        <v>7469</v>
      </c>
      <c r="AX488" s="162">
        <v>11.2049</v>
      </c>
      <c r="AY488" s="162" t="s">
        <v>7469</v>
      </c>
      <c r="AZ488" s="162">
        <v>10.8848</v>
      </c>
      <c r="BA488" s="162">
        <v>6.0266999999999999</v>
      </c>
      <c r="BB488" s="162">
        <v>10.020200000000001</v>
      </c>
      <c r="BC488" s="162">
        <v>3.5068999999999999</v>
      </c>
      <c r="BD488" s="162">
        <v>17.767499999999998</v>
      </c>
      <c r="BE488" s="162">
        <v>15.5108</v>
      </c>
      <c r="BF488" s="162">
        <v>4.3413000000000004</v>
      </c>
      <c r="BG488" s="162" t="s">
        <v>7469</v>
      </c>
      <c r="BH488" s="162">
        <v>8.1809999999999992</v>
      </c>
      <c r="BI488" s="162">
        <v>10.7096</v>
      </c>
      <c r="BJ488" s="162">
        <v>14.047800000000001</v>
      </c>
      <c r="BK488" s="162">
        <v>8.6343999999999994</v>
      </c>
      <c r="BL488" s="162">
        <v>17.482900000000001</v>
      </c>
      <c r="BM488" s="162">
        <v>11.0564</v>
      </c>
      <c r="BN488" s="162">
        <v>11.094799999999999</v>
      </c>
      <c r="BO488" s="162">
        <v>4.2386999999999997</v>
      </c>
      <c r="BP488" s="162">
        <v>9.4296000000000006</v>
      </c>
      <c r="BQ488" s="162">
        <v>3.2879999999999998</v>
      </c>
      <c r="BR488" s="162">
        <v>9.2673000000000005</v>
      </c>
      <c r="BS488" s="162">
        <v>15.4626</v>
      </c>
      <c r="BT488" s="162">
        <v>1.5172000000000001</v>
      </c>
      <c r="BU488" s="162">
        <v>14.0761</v>
      </c>
      <c r="BV488" s="162">
        <v>7.2427000000000001</v>
      </c>
      <c r="BW488" s="162" t="s">
        <v>7469</v>
      </c>
      <c r="BX488" s="162">
        <v>13.1549</v>
      </c>
      <c r="BY488" s="162">
        <v>7.3836000000000004</v>
      </c>
      <c r="BZ488" s="162" t="s">
        <v>7469</v>
      </c>
      <c r="CA488" s="162" t="s">
        <v>7469</v>
      </c>
      <c r="CB488" s="162">
        <v>11.2523</v>
      </c>
      <c r="CC488" s="162">
        <v>10.434100000000001</v>
      </c>
      <c r="CD488" s="162">
        <v>0.50580000000000003</v>
      </c>
      <c r="CE488" s="162">
        <v>-15.4757</v>
      </c>
      <c r="CF488" s="162">
        <v>11.115600000000001</v>
      </c>
      <c r="CG488" s="162">
        <v>8.3881999999999994</v>
      </c>
      <c r="CH488" s="162">
        <v>6.1162999999999998</v>
      </c>
      <c r="CI488" s="162">
        <v>14.111000000000001</v>
      </c>
      <c r="CJ488" s="162" t="s">
        <v>7469</v>
      </c>
      <c r="CK488" s="162" t="s">
        <v>7469</v>
      </c>
      <c r="CL488" s="162" t="s">
        <v>7469</v>
      </c>
      <c r="CM488" s="162" t="s">
        <v>7469</v>
      </c>
      <c r="CN488" s="162" t="s">
        <v>7469</v>
      </c>
      <c r="CO488" s="162">
        <v>15.3733</v>
      </c>
      <c r="CP488" s="162">
        <v>13.4505</v>
      </c>
      <c r="CQ488" s="162" t="s">
        <v>7469</v>
      </c>
      <c r="CR488" s="162" t="s">
        <v>7469</v>
      </c>
      <c r="CS488" s="162">
        <v>13.145200000000001</v>
      </c>
      <c r="CT488" s="162">
        <v>10.8139</v>
      </c>
      <c r="CU488" s="162">
        <v>10.139099999999999</v>
      </c>
      <c r="CV488" s="162" t="s">
        <v>7469</v>
      </c>
      <c r="CW488" s="162" t="s">
        <v>7469</v>
      </c>
      <c r="CX488" s="162" t="s">
        <v>7469</v>
      </c>
      <c r="CY488" s="162">
        <v>12.599299999999999</v>
      </c>
      <c r="CZ488" s="162">
        <v>11.554399999999999</v>
      </c>
      <c r="DA488" s="162">
        <v>10.702999999999999</v>
      </c>
      <c r="DB488" s="162" t="s">
        <v>7469</v>
      </c>
      <c r="DC488" s="162">
        <v>14.111000000000001</v>
      </c>
      <c r="DD488" s="162">
        <v>7.2705000000000002</v>
      </c>
      <c r="DE488" s="162">
        <v>8.7828999999999997</v>
      </c>
      <c r="DF488" s="162" t="s">
        <v>7469</v>
      </c>
      <c r="DG488" s="162">
        <v>10.9148</v>
      </c>
      <c r="DH488" s="162">
        <v>13.128299999999999</v>
      </c>
      <c r="DI488" s="162">
        <v>-0.30280000000000001</v>
      </c>
      <c r="DJ488" s="162" t="s">
        <v>7469</v>
      </c>
      <c r="DK488" s="162">
        <v>4.2407000000000004</v>
      </c>
      <c r="DL488" s="162">
        <v>7.8581000000000003</v>
      </c>
      <c r="DM488" s="162">
        <v>8.0577000000000005</v>
      </c>
      <c r="DN488" s="162">
        <v>13.0688</v>
      </c>
      <c r="DO488" s="162">
        <v>9.2045999999999992</v>
      </c>
      <c r="DP488" s="162">
        <v>4.7782</v>
      </c>
      <c r="DQ488" s="162">
        <v>7.2840999999999996</v>
      </c>
      <c r="DR488" s="162" t="s">
        <v>7469</v>
      </c>
      <c r="DS488" s="162" t="s">
        <v>7469</v>
      </c>
      <c r="DT488" s="162">
        <v>12.490399999999999</v>
      </c>
      <c r="DU488" s="162">
        <v>11.456300000000001</v>
      </c>
      <c r="DV488" s="162" t="s">
        <v>7469</v>
      </c>
      <c r="DW488" s="162" t="s">
        <v>7469</v>
      </c>
      <c r="DX488" s="162">
        <v>14.867100000000001</v>
      </c>
      <c r="DY488" s="162">
        <v>9.2482000000000006</v>
      </c>
      <c r="DZ488" s="162">
        <v>6.1371000000000002</v>
      </c>
      <c r="EA488" s="162">
        <v>14.111000000000001</v>
      </c>
      <c r="EB488" s="162">
        <v>9.6664999999999992</v>
      </c>
      <c r="EC488" s="162">
        <v>12.182</v>
      </c>
      <c r="ED488" s="162">
        <v>12.946400000000001</v>
      </c>
      <c r="EE488" s="162" t="s">
        <v>7469</v>
      </c>
      <c r="EF488" s="162">
        <v>19.5547</v>
      </c>
      <c r="EG488" s="162">
        <v>13.1036</v>
      </c>
      <c r="EH488" s="162">
        <v>5.2276999999999996</v>
      </c>
      <c r="EI488" s="162">
        <v>7.4397000000000002</v>
      </c>
      <c r="EJ488" s="162" t="s">
        <v>7469</v>
      </c>
      <c r="EK488" s="162">
        <v>-10.7797</v>
      </c>
      <c r="EL488" s="162" t="s">
        <v>7469</v>
      </c>
      <c r="EM488" s="162">
        <v>14.111000000000001</v>
      </c>
      <c r="EN488" s="162">
        <v>9.5419999999999998</v>
      </c>
    </row>
    <row r="489" spans="3:144">
      <c r="C489" s="120"/>
      <c r="E489" s="120" t="s">
        <v>8092</v>
      </c>
      <c r="F489" s="126" t="s">
        <v>8179</v>
      </c>
      <c r="G489" s="151" t="s">
        <v>8090</v>
      </c>
      <c r="H489" s="152" t="s">
        <v>8091</v>
      </c>
      <c r="I489" s="162">
        <v>8.4339999999999993</v>
      </c>
      <c r="J489" s="162">
        <v>7.1683000000000003</v>
      </c>
      <c r="K489" s="162">
        <v>6.3486000000000002</v>
      </c>
      <c r="L489" s="162">
        <v>5.6798999999999999</v>
      </c>
      <c r="M489" s="162">
        <v>6.9772999999999996</v>
      </c>
      <c r="N489" s="162">
        <v>8.2832000000000008</v>
      </c>
      <c r="O489" s="162">
        <v>11.883800000000001</v>
      </c>
      <c r="P489" s="162">
        <v>5.3293999999999997</v>
      </c>
      <c r="Q489" s="162">
        <v>4.7164000000000001</v>
      </c>
      <c r="R489" s="162">
        <v>13.2065</v>
      </c>
      <c r="S489" s="162">
        <v>4.5602</v>
      </c>
      <c r="T489" s="162">
        <v>2.5672000000000001</v>
      </c>
      <c r="U489" s="162">
        <v>10.870900000000001</v>
      </c>
      <c r="V489" s="162" t="s">
        <v>7469</v>
      </c>
      <c r="W489" s="162">
        <v>8.9027999999999992</v>
      </c>
      <c r="X489" s="162">
        <v>8.4001000000000001</v>
      </c>
      <c r="Y489" s="162">
        <v>5.4203000000000001</v>
      </c>
      <c r="Z489" s="162">
        <v>13.0799</v>
      </c>
      <c r="AA489" s="162">
        <v>10.991099999999999</v>
      </c>
      <c r="AB489" s="162">
        <v>5.7529000000000003</v>
      </c>
      <c r="AC489" s="162">
        <v>6.0621999999999998</v>
      </c>
      <c r="AD489" s="162">
        <v>4.6871999999999998</v>
      </c>
      <c r="AE489" s="162">
        <v>9.6951000000000001</v>
      </c>
      <c r="AF489" s="162">
        <v>10.265000000000001</v>
      </c>
      <c r="AG489" s="162">
        <v>3.9175</v>
      </c>
      <c r="AH489" s="162">
        <v>11.6183</v>
      </c>
      <c r="AI489" s="162">
        <v>3.8279999999999998</v>
      </c>
      <c r="AJ489" s="162">
        <v>8.8361999999999998</v>
      </c>
      <c r="AK489" s="162">
        <v>11.4056</v>
      </c>
      <c r="AL489" s="162">
        <v>4.4653</v>
      </c>
      <c r="AM489" s="162">
        <v>8.5062999999999995</v>
      </c>
      <c r="AN489" s="162">
        <v>9.3404000000000007</v>
      </c>
      <c r="AO489" s="162">
        <v>7.1910999999999996</v>
      </c>
      <c r="AP489" s="162">
        <v>13.069100000000001</v>
      </c>
      <c r="AQ489" s="162">
        <v>-1.6682999999999999</v>
      </c>
      <c r="AR489" s="162">
        <v>7.9023000000000003</v>
      </c>
      <c r="AS489" s="162">
        <v>11.9733</v>
      </c>
      <c r="AT489" s="162">
        <v>9.8820999999999994</v>
      </c>
      <c r="AU489" s="162">
        <v>18.169499999999999</v>
      </c>
      <c r="AV489" s="162">
        <v>10.5502</v>
      </c>
      <c r="AW489" s="162" t="s">
        <v>7469</v>
      </c>
      <c r="AX489" s="162">
        <v>5.7245999999999997</v>
      </c>
      <c r="AY489" s="162" t="s">
        <v>7469</v>
      </c>
      <c r="AZ489" s="162">
        <v>9.7071000000000005</v>
      </c>
      <c r="BA489" s="162">
        <v>7.9291999999999998</v>
      </c>
      <c r="BB489" s="162">
        <v>6.7455999999999996</v>
      </c>
      <c r="BC489" s="162">
        <v>4.5323000000000002</v>
      </c>
      <c r="BD489" s="162">
        <v>11.2302</v>
      </c>
      <c r="BE489" s="162" t="s">
        <v>7469</v>
      </c>
      <c r="BF489" s="162">
        <v>8.2815999999999992</v>
      </c>
      <c r="BG489" s="162" t="s">
        <v>7469</v>
      </c>
      <c r="BH489" s="162">
        <v>6.7104999999999997</v>
      </c>
      <c r="BI489" s="162" t="s">
        <v>7469</v>
      </c>
      <c r="BJ489" s="162">
        <v>11.853999999999999</v>
      </c>
      <c r="BK489" s="162">
        <v>6.0416999999999996</v>
      </c>
      <c r="BL489" s="162">
        <v>11.9595</v>
      </c>
      <c r="BM489" s="162">
        <v>13.1859</v>
      </c>
      <c r="BN489" s="162">
        <v>8.9715000000000007</v>
      </c>
      <c r="BO489" s="162">
        <v>7.1887999999999996</v>
      </c>
      <c r="BP489" s="162">
        <v>9.7236999999999991</v>
      </c>
      <c r="BQ489" s="162">
        <v>6.6026999999999996</v>
      </c>
      <c r="BR489" s="162">
        <v>5.1387999999999998</v>
      </c>
      <c r="BS489" s="162">
        <v>13.1411</v>
      </c>
      <c r="BT489" s="162">
        <v>5.4139999999999997</v>
      </c>
      <c r="BU489" s="162">
        <v>11.053699999999999</v>
      </c>
      <c r="BV489" s="162">
        <v>8.2164000000000001</v>
      </c>
      <c r="BW489" s="162" t="s">
        <v>7469</v>
      </c>
      <c r="BX489" s="162">
        <v>13.5322</v>
      </c>
      <c r="BY489" s="162">
        <v>10.760199999999999</v>
      </c>
      <c r="BZ489" s="162">
        <v>11.271000000000001</v>
      </c>
      <c r="CA489" s="162">
        <v>1.1782999999999999</v>
      </c>
      <c r="CB489" s="162">
        <v>13.0824</v>
      </c>
      <c r="CC489" s="162">
        <v>0.57120000000000004</v>
      </c>
      <c r="CD489" s="162">
        <v>10.2216</v>
      </c>
      <c r="CE489" s="162">
        <v>5.2827000000000002</v>
      </c>
      <c r="CF489" s="162">
        <v>8.5428999999999995</v>
      </c>
      <c r="CG489" s="162">
        <v>10.772399999999999</v>
      </c>
      <c r="CH489" s="162">
        <v>5.8990999999999998</v>
      </c>
      <c r="CI489" s="162">
        <v>11.915699999999999</v>
      </c>
      <c r="CJ489" s="162" t="s">
        <v>7469</v>
      </c>
      <c r="CK489" s="162" t="s">
        <v>7469</v>
      </c>
      <c r="CL489" s="162" t="s">
        <v>7469</v>
      </c>
      <c r="CM489" s="162">
        <v>11.916700000000001</v>
      </c>
      <c r="CN489" s="162" t="s">
        <v>7469</v>
      </c>
      <c r="CO489" s="162">
        <v>15.3508</v>
      </c>
      <c r="CP489" s="162">
        <v>15.0435</v>
      </c>
      <c r="CQ489" s="162">
        <v>11.7247</v>
      </c>
      <c r="CR489" s="162" t="s">
        <v>7469</v>
      </c>
      <c r="CS489" s="162">
        <v>11.0015</v>
      </c>
      <c r="CT489" s="162">
        <v>9.2550000000000008</v>
      </c>
      <c r="CU489" s="162">
        <v>12.8331</v>
      </c>
      <c r="CV489" s="162" t="s">
        <v>7469</v>
      </c>
      <c r="CW489" s="162" t="s">
        <v>7469</v>
      </c>
      <c r="CX489" s="162" t="s">
        <v>7469</v>
      </c>
      <c r="CY489" s="162">
        <v>12.1677</v>
      </c>
      <c r="CZ489" s="162">
        <v>8.7958999999999996</v>
      </c>
      <c r="DA489" s="162">
        <v>10.014799999999999</v>
      </c>
      <c r="DB489" s="162" t="s">
        <v>7469</v>
      </c>
      <c r="DC489" s="162">
        <v>11.7308</v>
      </c>
      <c r="DD489" s="162">
        <v>10.1317</v>
      </c>
      <c r="DE489" s="162">
        <v>5.1101999999999999</v>
      </c>
      <c r="DF489" s="162" t="s">
        <v>7469</v>
      </c>
      <c r="DG489" s="162">
        <v>11.064299999999999</v>
      </c>
      <c r="DH489" s="162" t="s">
        <v>7469</v>
      </c>
      <c r="DI489" s="162">
        <v>1.4379</v>
      </c>
      <c r="DJ489" s="162" t="s">
        <v>7469</v>
      </c>
      <c r="DK489" s="162">
        <v>5.3384</v>
      </c>
      <c r="DL489" s="162">
        <v>6.0460000000000003</v>
      </c>
      <c r="DM489" s="162">
        <v>7.1555</v>
      </c>
      <c r="DN489" s="162">
        <v>12.953099999999999</v>
      </c>
      <c r="DO489" s="162">
        <v>9.3683999999999994</v>
      </c>
      <c r="DP489" s="162">
        <v>6.2792000000000003</v>
      </c>
      <c r="DQ489" s="162">
        <v>7.5138999999999996</v>
      </c>
      <c r="DR489" s="162" t="s">
        <v>7469</v>
      </c>
      <c r="DS489" s="162">
        <v>8.9091000000000005</v>
      </c>
      <c r="DT489" s="162">
        <v>34.811</v>
      </c>
      <c r="DU489" s="162">
        <v>11.666700000000001</v>
      </c>
      <c r="DV489" s="162">
        <v>-2.0886999999999998</v>
      </c>
      <c r="DW489" s="162" t="s">
        <v>7469</v>
      </c>
      <c r="DX489" s="162">
        <v>14.713900000000001</v>
      </c>
      <c r="DY489" s="162">
        <v>11.1732</v>
      </c>
      <c r="DZ489" s="162">
        <v>5.4756</v>
      </c>
      <c r="EA489" s="162">
        <v>9.3825000000000003</v>
      </c>
      <c r="EB489" s="162">
        <v>10.549300000000001</v>
      </c>
      <c r="EC489" s="162">
        <v>9.8238000000000003</v>
      </c>
      <c r="ED489" s="162">
        <v>16.713899999999999</v>
      </c>
      <c r="EE489" s="162">
        <v>8.4017999999999997</v>
      </c>
      <c r="EF489" s="162">
        <v>18.620899999999999</v>
      </c>
      <c r="EG489" s="162">
        <v>15.369199999999999</v>
      </c>
      <c r="EH489" s="162">
        <v>5.9059999999999997</v>
      </c>
      <c r="EI489" s="162">
        <v>-10.6363</v>
      </c>
      <c r="EJ489" s="162" t="s">
        <v>7469</v>
      </c>
      <c r="EK489" s="162">
        <v>-4.7789000000000001</v>
      </c>
      <c r="EL489" s="162">
        <v>-154.19300000000001</v>
      </c>
      <c r="EM489" s="162">
        <v>11.916700000000001</v>
      </c>
      <c r="EN489" s="162">
        <v>6.9396000000000004</v>
      </c>
    </row>
    <row r="490" spans="3:144">
      <c r="C490" s="120"/>
      <c r="E490" s="120" t="s">
        <v>8093</v>
      </c>
      <c r="F490" s="126" t="s">
        <v>8179</v>
      </c>
      <c r="G490" s="151" t="s">
        <v>8090</v>
      </c>
      <c r="H490" s="152" t="s">
        <v>8091</v>
      </c>
      <c r="I490" s="162">
        <v>12.6708</v>
      </c>
      <c r="J490" s="162">
        <v>12.7096</v>
      </c>
      <c r="K490" s="162">
        <v>7.6569000000000003</v>
      </c>
      <c r="L490" s="162">
        <v>10.1387</v>
      </c>
      <c r="M490" s="162">
        <v>5.1635</v>
      </c>
      <c r="N490" s="162">
        <v>5.7534999999999998</v>
      </c>
      <c r="O490" s="162">
        <v>9.5547000000000004</v>
      </c>
      <c r="P490" s="162">
        <v>6.4823000000000004</v>
      </c>
      <c r="Q490" s="162">
        <v>11.9636</v>
      </c>
      <c r="R490" s="162">
        <v>10.9633</v>
      </c>
      <c r="S490" s="162">
        <v>6.7816000000000001</v>
      </c>
      <c r="T490" s="162">
        <v>5.6246999999999998</v>
      </c>
      <c r="U490" s="162">
        <v>6.0612000000000004</v>
      </c>
      <c r="V490" s="162">
        <v>30.523399999999999</v>
      </c>
      <c r="W490" s="162">
        <v>7.3337000000000003</v>
      </c>
      <c r="X490" s="162">
        <v>7.6428000000000003</v>
      </c>
      <c r="Y490" s="162">
        <v>8.3081999999999994</v>
      </c>
      <c r="Z490" s="162">
        <v>13.826599999999999</v>
      </c>
      <c r="AA490" s="162">
        <v>12.314399999999999</v>
      </c>
      <c r="AB490" s="162">
        <v>7.5011999999999999</v>
      </c>
      <c r="AC490" s="162">
        <v>-28.138100000000001</v>
      </c>
      <c r="AD490" s="162">
        <v>6.2788000000000004</v>
      </c>
      <c r="AE490" s="162">
        <v>12.623900000000001</v>
      </c>
      <c r="AF490" s="162">
        <v>10.2912</v>
      </c>
      <c r="AG490" s="162">
        <v>8.4921000000000006</v>
      </c>
      <c r="AH490" s="162" t="s">
        <v>7469</v>
      </c>
      <c r="AI490" s="162">
        <v>4.1641000000000004</v>
      </c>
      <c r="AJ490" s="162">
        <v>8.7216000000000005</v>
      </c>
      <c r="AK490" s="162">
        <v>9.8551000000000002</v>
      </c>
      <c r="AL490" s="162">
        <v>15.4436</v>
      </c>
      <c r="AM490" s="162">
        <v>6.4718</v>
      </c>
      <c r="AN490" s="162">
        <v>10.0967</v>
      </c>
      <c r="AO490" s="162">
        <v>5.4995000000000003</v>
      </c>
      <c r="AP490" s="162">
        <v>18.528500000000001</v>
      </c>
      <c r="AQ490" s="162" t="s">
        <v>7469</v>
      </c>
      <c r="AR490" s="162">
        <v>8.8519000000000005</v>
      </c>
      <c r="AS490" s="162">
        <v>11.045500000000001</v>
      </c>
      <c r="AT490" s="162">
        <v>13.661799999999999</v>
      </c>
      <c r="AU490" s="162">
        <v>20.866900000000001</v>
      </c>
      <c r="AV490" s="162">
        <v>10.658300000000001</v>
      </c>
      <c r="AW490" s="162" t="s">
        <v>7469</v>
      </c>
      <c r="AX490" s="162">
        <v>7.5050999999999997</v>
      </c>
      <c r="AY490" s="162" t="s">
        <v>7469</v>
      </c>
      <c r="AZ490" s="162">
        <v>11.033899999999999</v>
      </c>
      <c r="BA490" s="162">
        <v>10.0222</v>
      </c>
      <c r="BB490" s="162">
        <v>4.1205999999999996</v>
      </c>
      <c r="BC490" s="162">
        <v>7.6223999999999998</v>
      </c>
      <c r="BD490" s="162">
        <v>10.0967</v>
      </c>
      <c r="BE490" s="162">
        <v>9.4760000000000009</v>
      </c>
      <c r="BF490" s="162">
        <v>5.9105999999999996</v>
      </c>
      <c r="BG490" s="162" t="s">
        <v>7469</v>
      </c>
      <c r="BH490" s="162">
        <v>4.4776999999999996</v>
      </c>
      <c r="BI490" s="162" t="s">
        <v>7469</v>
      </c>
      <c r="BJ490" s="162">
        <v>12.7103</v>
      </c>
      <c r="BK490" s="162">
        <v>4.8773</v>
      </c>
      <c r="BL490" s="162">
        <v>10.0571</v>
      </c>
      <c r="BM490" s="162">
        <v>12.1302</v>
      </c>
      <c r="BN490" s="162">
        <v>7.6645000000000003</v>
      </c>
      <c r="BO490" s="162">
        <v>5.0685000000000002</v>
      </c>
      <c r="BP490" s="162">
        <v>11.837</v>
      </c>
      <c r="BQ490" s="162">
        <v>20.474699999999999</v>
      </c>
      <c r="BR490" s="162">
        <v>1.5644</v>
      </c>
      <c r="BS490" s="162">
        <v>9.5094999999999992</v>
      </c>
      <c r="BT490" s="162">
        <v>9.7470999999999997</v>
      </c>
      <c r="BU490" s="162">
        <v>10.28</v>
      </c>
      <c r="BV490" s="162">
        <v>6.8521000000000001</v>
      </c>
      <c r="BW490" s="162" t="s">
        <v>7469</v>
      </c>
      <c r="BX490" s="162">
        <v>15.041399999999999</v>
      </c>
      <c r="BY490" s="162">
        <v>12.198</v>
      </c>
      <c r="BZ490" s="162">
        <v>8.7529000000000003</v>
      </c>
      <c r="CA490" s="162">
        <v>9.8543000000000003</v>
      </c>
      <c r="CB490" s="162">
        <v>16.169599999999999</v>
      </c>
      <c r="CC490" s="162" t="s">
        <v>7469</v>
      </c>
      <c r="CD490" s="162">
        <v>17.939</v>
      </c>
      <c r="CE490" s="162">
        <v>-2.2740999999999998</v>
      </c>
      <c r="CF490" s="162">
        <v>7.9412000000000003</v>
      </c>
      <c r="CG490" s="162">
        <v>7.0682</v>
      </c>
      <c r="CH490" s="162">
        <v>8.8958999999999993</v>
      </c>
      <c r="CI490" s="162">
        <v>17.898399999999999</v>
      </c>
      <c r="CJ490" s="162">
        <v>8.3331</v>
      </c>
      <c r="CK490" s="162" t="s">
        <v>7469</v>
      </c>
      <c r="CL490" s="162">
        <v>10.6317</v>
      </c>
      <c r="CM490" s="162">
        <v>11.133699999999999</v>
      </c>
      <c r="CN490" s="162" t="s">
        <v>7469</v>
      </c>
      <c r="CO490" s="162">
        <v>16.986499999999999</v>
      </c>
      <c r="CP490" s="162">
        <v>14.4414</v>
      </c>
      <c r="CQ490" s="162">
        <v>14.417400000000001</v>
      </c>
      <c r="CR490" s="162" t="s">
        <v>7469</v>
      </c>
      <c r="CS490" s="162">
        <v>6.5758000000000001</v>
      </c>
      <c r="CT490" s="162">
        <v>8.7972999999999999</v>
      </c>
      <c r="CU490" s="162">
        <v>14.643000000000001</v>
      </c>
      <c r="CV490" s="162" t="s">
        <v>7469</v>
      </c>
      <c r="CW490" s="162" t="s">
        <v>7469</v>
      </c>
      <c r="CX490" s="162" t="s">
        <v>7469</v>
      </c>
      <c r="CY490" s="162">
        <v>13.065799999999999</v>
      </c>
      <c r="CZ490" s="162">
        <v>12.053100000000001</v>
      </c>
      <c r="DA490" s="162">
        <v>11.8904</v>
      </c>
      <c r="DB490" s="162" t="s">
        <v>7469</v>
      </c>
      <c r="DC490" s="162">
        <v>11.5952</v>
      </c>
      <c r="DD490" s="162">
        <v>15.0044</v>
      </c>
      <c r="DE490" s="162">
        <v>10.1477</v>
      </c>
      <c r="DF490" s="162" t="s">
        <v>7469</v>
      </c>
      <c r="DG490" s="162">
        <v>12.329000000000001</v>
      </c>
      <c r="DH490" s="162" t="s">
        <v>7469</v>
      </c>
      <c r="DI490" s="162">
        <v>5.6226000000000003</v>
      </c>
      <c r="DJ490" s="162" t="s">
        <v>7469</v>
      </c>
      <c r="DK490" s="162">
        <v>12.4465</v>
      </c>
      <c r="DL490" s="162">
        <v>11.493600000000001</v>
      </c>
      <c r="DM490" s="162">
        <v>11.674799999999999</v>
      </c>
      <c r="DN490" s="162">
        <v>11.465</v>
      </c>
      <c r="DO490" s="162">
        <v>9.0526</v>
      </c>
      <c r="DP490" s="162">
        <v>18.032599999999999</v>
      </c>
      <c r="DQ490" s="162">
        <v>9.7347999999999999</v>
      </c>
      <c r="DR490" s="162" t="s">
        <v>7469</v>
      </c>
      <c r="DS490" s="162">
        <v>8.1719000000000008</v>
      </c>
      <c r="DT490" s="162">
        <v>8.0063999999999993</v>
      </c>
      <c r="DU490" s="162">
        <v>13.436</v>
      </c>
      <c r="DV490" s="162" t="s">
        <v>7469</v>
      </c>
      <c r="DW490" s="162" t="s">
        <v>7469</v>
      </c>
      <c r="DX490" s="162">
        <v>18.4634</v>
      </c>
      <c r="DY490" s="162">
        <v>16.188199999999998</v>
      </c>
      <c r="DZ490" s="162">
        <v>4.4013999999999998</v>
      </c>
      <c r="EA490" s="162">
        <v>10.038600000000001</v>
      </c>
      <c r="EB490" s="162">
        <v>14.7499</v>
      </c>
      <c r="EC490" s="162">
        <v>9.4239999999999995</v>
      </c>
      <c r="ED490" s="162">
        <v>17.659199999999998</v>
      </c>
      <c r="EE490" s="162">
        <v>3.4218000000000002</v>
      </c>
      <c r="EF490" s="162">
        <v>12.1212</v>
      </c>
      <c r="EG490" s="162">
        <v>15.4338</v>
      </c>
      <c r="EH490" s="162">
        <v>6.8856999999999999</v>
      </c>
      <c r="EI490" s="162">
        <v>7.6966999999999999</v>
      </c>
      <c r="EJ490" s="162" t="s">
        <v>7469</v>
      </c>
      <c r="EK490" s="162">
        <v>7.0603999999999996</v>
      </c>
      <c r="EL490" s="162">
        <v>-554.79459999999995</v>
      </c>
      <c r="EM490" s="162">
        <v>11.6152</v>
      </c>
      <c r="EN490" s="162">
        <v>13.254200000000001</v>
      </c>
    </row>
    <row r="491" spans="3:144">
      <c r="C491" s="120"/>
      <c r="E491" s="120" t="s">
        <v>8094</v>
      </c>
      <c r="F491" s="126" t="s">
        <v>8179</v>
      </c>
      <c r="G491" s="151" t="s">
        <v>8090</v>
      </c>
      <c r="H491" s="152" t="s">
        <v>8091</v>
      </c>
      <c r="I491" s="162">
        <v>13.2104</v>
      </c>
      <c r="J491" s="162">
        <v>12.7629</v>
      </c>
      <c r="K491" s="162">
        <v>6.9981999999999998</v>
      </c>
      <c r="L491" s="162">
        <v>2.7071999999999998</v>
      </c>
      <c r="M491" s="162">
        <v>6.2930999999999999</v>
      </c>
      <c r="N491" s="162">
        <v>6.3080999999999996</v>
      </c>
      <c r="O491" s="162">
        <v>9.4010999999999996</v>
      </c>
      <c r="P491" s="162">
        <v>7.3628</v>
      </c>
      <c r="Q491" s="162">
        <v>14.2826</v>
      </c>
      <c r="R491" s="162">
        <v>10.620200000000001</v>
      </c>
      <c r="S491" s="162">
        <v>10.8756</v>
      </c>
      <c r="T491" s="162">
        <v>10.757899999999999</v>
      </c>
      <c r="U491" s="162">
        <v>5.4073000000000002</v>
      </c>
      <c r="V491" s="162">
        <v>11.7818</v>
      </c>
      <c r="W491" s="162">
        <v>10.9474</v>
      </c>
      <c r="X491" s="162">
        <v>9.3788999999999998</v>
      </c>
      <c r="Y491" s="162">
        <v>6.7087000000000003</v>
      </c>
      <c r="Z491" s="162">
        <v>13.7217</v>
      </c>
      <c r="AA491" s="162">
        <v>10.8033</v>
      </c>
      <c r="AB491" s="162">
        <v>11.672800000000001</v>
      </c>
      <c r="AC491" s="162">
        <v>-25.091999999999999</v>
      </c>
      <c r="AD491" s="162">
        <v>6.3852000000000002</v>
      </c>
      <c r="AE491" s="162">
        <v>15.6563</v>
      </c>
      <c r="AF491" s="162">
        <v>13.954800000000001</v>
      </c>
      <c r="AG491" s="162">
        <v>9.8477999999999994</v>
      </c>
      <c r="AH491" s="162">
        <v>7.0778999999999996</v>
      </c>
      <c r="AI491" s="162">
        <v>4.4960000000000004</v>
      </c>
      <c r="AJ491" s="162">
        <v>9.6978000000000009</v>
      </c>
      <c r="AK491" s="162">
        <v>11.306800000000001</v>
      </c>
      <c r="AL491" s="162">
        <v>13.6152</v>
      </c>
      <c r="AM491" s="162">
        <v>9.452</v>
      </c>
      <c r="AN491" s="162">
        <v>9.5882000000000005</v>
      </c>
      <c r="AO491" s="162">
        <v>20.0092</v>
      </c>
      <c r="AP491" s="162">
        <v>9.6267999999999994</v>
      </c>
      <c r="AQ491" s="162" t="s">
        <v>7469</v>
      </c>
      <c r="AR491" s="162">
        <v>10.3675</v>
      </c>
      <c r="AS491" s="162">
        <v>9.6318000000000001</v>
      </c>
      <c r="AT491" s="162">
        <v>13.6412</v>
      </c>
      <c r="AU491" s="162">
        <v>16.837499999999999</v>
      </c>
      <c r="AV491" s="162">
        <v>11.0905</v>
      </c>
      <c r="AW491" s="162" t="s">
        <v>7469</v>
      </c>
      <c r="AX491" s="162">
        <v>12.8858</v>
      </c>
      <c r="AY491" s="162" t="s">
        <v>7469</v>
      </c>
      <c r="AZ491" s="162">
        <v>12.565300000000001</v>
      </c>
      <c r="BA491" s="162">
        <v>14.1778</v>
      </c>
      <c r="BB491" s="162">
        <v>5.8967999999999998</v>
      </c>
      <c r="BC491" s="162">
        <v>8.4321999999999999</v>
      </c>
      <c r="BD491" s="162">
        <v>10.563499999999999</v>
      </c>
      <c r="BE491" s="162">
        <v>9.8002000000000002</v>
      </c>
      <c r="BF491" s="162">
        <v>8.0608000000000004</v>
      </c>
      <c r="BG491" s="162">
        <v>3.1637</v>
      </c>
      <c r="BH491" s="162">
        <v>-36.279600000000002</v>
      </c>
      <c r="BI491" s="162">
        <v>2.8879000000000001</v>
      </c>
      <c r="BJ491" s="162">
        <v>11.338200000000001</v>
      </c>
      <c r="BK491" s="162">
        <v>8.6781000000000006</v>
      </c>
      <c r="BL491" s="162">
        <v>10.768800000000001</v>
      </c>
      <c r="BM491" s="162">
        <v>9.5056999999999992</v>
      </c>
      <c r="BN491" s="162">
        <v>9.8394999999999992</v>
      </c>
      <c r="BO491" s="162">
        <v>6.3342000000000001</v>
      </c>
      <c r="BP491" s="162">
        <v>17.244399999999999</v>
      </c>
      <c r="BQ491" s="162">
        <v>18.6236</v>
      </c>
      <c r="BR491" s="162">
        <v>3.2183999999999999</v>
      </c>
      <c r="BS491" s="162">
        <v>9.8338000000000001</v>
      </c>
      <c r="BT491" s="162">
        <v>14.6427</v>
      </c>
      <c r="BU491" s="162">
        <v>11.0905</v>
      </c>
      <c r="BV491" s="162">
        <v>9.0907999999999998</v>
      </c>
      <c r="BW491" s="162" t="s">
        <v>7469</v>
      </c>
      <c r="BX491" s="162">
        <v>13.196400000000001</v>
      </c>
      <c r="BY491" s="162">
        <v>9.3984000000000005</v>
      </c>
      <c r="BZ491" s="162">
        <v>18.212700000000002</v>
      </c>
      <c r="CA491" s="162">
        <v>6.8936000000000002</v>
      </c>
      <c r="CB491" s="162">
        <v>13.949400000000001</v>
      </c>
      <c r="CC491" s="162">
        <v>8.2544000000000004</v>
      </c>
      <c r="CD491" s="162">
        <v>15.273</v>
      </c>
      <c r="CE491" s="162">
        <v>-0.39150000000000001</v>
      </c>
      <c r="CF491" s="162">
        <v>6.6534000000000004</v>
      </c>
      <c r="CG491" s="162">
        <v>11.367100000000001</v>
      </c>
      <c r="CH491" s="162">
        <v>9.5154999999999994</v>
      </c>
      <c r="CI491" s="162">
        <v>13.0372</v>
      </c>
      <c r="CJ491" s="162">
        <v>19.4269</v>
      </c>
      <c r="CK491" s="162" t="s">
        <v>7469</v>
      </c>
      <c r="CL491" s="162" t="s">
        <v>7469</v>
      </c>
      <c r="CM491" s="162">
        <v>13.121600000000001</v>
      </c>
      <c r="CN491" s="162" t="s">
        <v>7469</v>
      </c>
      <c r="CO491" s="162">
        <v>14.3307</v>
      </c>
      <c r="CP491" s="162">
        <v>11.3613</v>
      </c>
      <c r="CQ491" s="162">
        <v>20.161200000000001</v>
      </c>
      <c r="CR491" s="162" t="s">
        <v>7469</v>
      </c>
      <c r="CS491" s="162">
        <v>7.3418999999999999</v>
      </c>
      <c r="CT491" s="162">
        <v>12.273899999999999</v>
      </c>
      <c r="CU491" s="162">
        <v>18.285299999999999</v>
      </c>
      <c r="CV491" s="162" t="s">
        <v>7469</v>
      </c>
      <c r="CW491" s="162" t="s">
        <v>7469</v>
      </c>
      <c r="CX491" s="162" t="s">
        <v>7469</v>
      </c>
      <c r="CY491" s="162">
        <v>14.035399999999999</v>
      </c>
      <c r="CZ491" s="162">
        <v>11.895300000000001</v>
      </c>
      <c r="DA491" s="162">
        <v>11.5336</v>
      </c>
      <c r="DB491" s="162" t="s">
        <v>7469</v>
      </c>
      <c r="DC491" s="162">
        <v>7.0530999999999997</v>
      </c>
      <c r="DD491" s="162">
        <v>14.783899999999999</v>
      </c>
      <c r="DE491" s="162">
        <v>13.023</v>
      </c>
      <c r="DF491" s="162" t="s">
        <v>7469</v>
      </c>
      <c r="DG491" s="162">
        <v>12.6303</v>
      </c>
      <c r="DH491" s="162">
        <v>19.683900000000001</v>
      </c>
      <c r="DI491" s="162">
        <v>2.8399000000000001</v>
      </c>
      <c r="DJ491" s="162" t="s">
        <v>7469</v>
      </c>
      <c r="DK491" s="162">
        <v>12.7072</v>
      </c>
      <c r="DL491" s="162">
        <v>15.923400000000001</v>
      </c>
      <c r="DM491" s="162">
        <v>13.796200000000001</v>
      </c>
      <c r="DN491" s="162">
        <v>11.7311</v>
      </c>
      <c r="DO491" s="162">
        <v>7.3078000000000003</v>
      </c>
      <c r="DP491" s="162">
        <v>11.9396</v>
      </c>
      <c r="DQ491" s="162">
        <v>11.8527</v>
      </c>
      <c r="DR491" s="162" t="s">
        <v>7469</v>
      </c>
      <c r="DS491" s="162">
        <v>12.2925</v>
      </c>
      <c r="DT491" s="162">
        <v>9.6844000000000001</v>
      </c>
      <c r="DU491" s="162">
        <v>10.452400000000001</v>
      </c>
      <c r="DV491" s="162" t="s">
        <v>7469</v>
      </c>
      <c r="DW491" s="162" t="s">
        <v>7469</v>
      </c>
      <c r="DX491" s="162">
        <v>13.9594</v>
      </c>
      <c r="DY491" s="162">
        <v>13.4428</v>
      </c>
      <c r="DZ491" s="162">
        <v>5.6513</v>
      </c>
      <c r="EA491" s="162">
        <v>10.315799999999999</v>
      </c>
      <c r="EB491" s="162">
        <v>18.000299999999999</v>
      </c>
      <c r="EC491" s="162">
        <v>9.4931999999999999</v>
      </c>
      <c r="ED491" s="162">
        <v>15.2157</v>
      </c>
      <c r="EE491" s="162" t="s">
        <v>7469</v>
      </c>
      <c r="EF491" s="162">
        <v>7.9748000000000001</v>
      </c>
      <c r="EG491" s="162">
        <v>11.7241</v>
      </c>
      <c r="EH491" s="162">
        <v>8.5175999999999998</v>
      </c>
      <c r="EI491" s="162">
        <v>11.0343</v>
      </c>
      <c r="EJ491" s="162" t="s">
        <v>7469</v>
      </c>
      <c r="EK491" s="162">
        <v>8.1355000000000004</v>
      </c>
      <c r="EL491" s="162">
        <v>-904.73990000000003</v>
      </c>
      <c r="EM491" s="162">
        <v>13.029199999999999</v>
      </c>
      <c r="EN491" s="162" t="s">
        <v>7469</v>
      </c>
    </row>
    <row r="492" spans="3:144">
      <c r="C492" s="120"/>
      <c r="E492" s="120" t="s">
        <v>8095</v>
      </c>
      <c r="F492" s="126" t="s">
        <v>8179</v>
      </c>
      <c r="G492" s="151" t="s">
        <v>8090</v>
      </c>
      <c r="H492" s="152" t="s">
        <v>8091</v>
      </c>
      <c r="I492" s="162" t="s">
        <v>7469</v>
      </c>
      <c r="J492" s="162" t="s">
        <v>7469</v>
      </c>
      <c r="K492" s="162" t="s">
        <v>7469</v>
      </c>
      <c r="L492" s="162" t="s">
        <v>7469</v>
      </c>
      <c r="M492" s="162" t="s">
        <v>7469</v>
      </c>
      <c r="N492" s="162">
        <v>6.3053999999999997</v>
      </c>
      <c r="O492" s="162">
        <v>8.2771000000000008</v>
      </c>
      <c r="P492" s="162" t="s">
        <v>7469</v>
      </c>
      <c r="Q492" s="162" t="s">
        <v>7469</v>
      </c>
      <c r="R492" s="162">
        <v>9.8140000000000001</v>
      </c>
      <c r="S492" s="162" t="s">
        <v>7469</v>
      </c>
      <c r="T492" s="162" t="s">
        <v>7469</v>
      </c>
      <c r="U492" s="162" t="s">
        <v>7469</v>
      </c>
      <c r="V492" s="162" t="s">
        <v>7469</v>
      </c>
      <c r="W492" s="162" t="s">
        <v>7469</v>
      </c>
      <c r="X492" s="162" t="s">
        <v>7469</v>
      </c>
      <c r="Y492" s="162" t="s">
        <v>7469</v>
      </c>
      <c r="Z492" s="162" t="s">
        <v>7469</v>
      </c>
      <c r="AA492" s="162" t="s">
        <v>7469</v>
      </c>
      <c r="AB492" s="162" t="s">
        <v>7469</v>
      </c>
      <c r="AC492" s="162" t="s">
        <v>7469</v>
      </c>
      <c r="AD492" s="162" t="s">
        <v>7469</v>
      </c>
      <c r="AE492" s="162">
        <v>18.439599999999999</v>
      </c>
      <c r="AF492" s="162">
        <v>15.480399999999999</v>
      </c>
      <c r="AG492" s="162" t="s">
        <v>7469</v>
      </c>
      <c r="AH492" s="162">
        <v>8.7429000000000006</v>
      </c>
      <c r="AI492" s="162" t="s">
        <v>7469</v>
      </c>
      <c r="AJ492" s="162" t="s">
        <v>7469</v>
      </c>
      <c r="AK492" s="162">
        <v>11.944100000000001</v>
      </c>
      <c r="AL492" s="162" t="s">
        <v>7469</v>
      </c>
      <c r="AM492" s="162" t="s">
        <v>7469</v>
      </c>
      <c r="AN492" s="162" t="s">
        <v>7469</v>
      </c>
      <c r="AO492" s="162" t="s">
        <v>7469</v>
      </c>
      <c r="AP492" s="162">
        <v>10.8035</v>
      </c>
      <c r="AQ492" s="162" t="s">
        <v>7469</v>
      </c>
      <c r="AR492" s="162" t="s">
        <v>7469</v>
      </c>
      <c r="AS492" s="162" t="s">
        <v>7469</v>
      </c>
      <c r="AT492" s="162" t="s">
        <v>7469</v>
      </c>
      <c r="AU492" s="162" t="s">
        <v>7469</v>
      </c>
      <c r="AV492" s="162" t="s">
        <v>7469</v>
      </c>
      <c r="AW492" s="162" t="s">
        <v>7469</v>
      </c>
      <c r="AX492" s="162">
        <v>10.0632</v>
      </c>
      <c r="AY492" s="162" t="s">
        <v>7469</v>
      </c>
      <c r="AZ492" s="162" t="s">
        <v>7469</v>
      </c>
      <c r="BA492" s="162" t="s">
        <v>7469</v>
      </c>
      <c r="BB492" s="162" t="s">
        <v>7469</v>
      </c>
      <c r="BC492" s="162" t="s">
        <v>7469</v>
      </c>
      <c r="BD492" s="162" t="s">
        <v>7469</v>
      </c>
      <c r="BE492" s="162" t="s">
        <v>7469</v>
      </c>
      <c r="BF492" s="162" t="s">
        <v>7469</v>
      </c>
      <c r="BG492" s="162">
        <v>22.0228</v>
      </c>
      <c r="BH492" s="162">
        <v>-1.2673000000000001</v>
      </c>
      <c r="BI492" s="162" t="s">
        <v>7469</v>
      </c>
      <c r="BJ492" s="162">
        <v>9.0548999999999999</v>
      </c>
      <c r="BK492" s="162" t="s">
        <v>7469</v>
      </c>
      <c r="BL492" s="162" t="s">
        <v>7469</v>
      </c>
      <c r="BM492" s="162" t="s">
        <v>7469</v>
      </c>
      <c r="BN492" s="162">
        <v>9.8808000000000007</v>
      </c>
      <c r="BO492" s="162">
        <v>9.1068999999999996</v>
      </c>
      <c r="BP492" s="162">
        <v>9.6109000000000009</v>
      </c>
      <c r="BQ492" s="162" t="s">
        <v>7469</v>
      </c>
      <c r="BR492" s="162" t="s">
        <v>7469</v>
      </c>
      <c r="BS492" s="162" t="s">
        <v>7469</v>
      </c>
      <c r="BT492" s="162">
        <v>13.0564</v>
      </c>
      <c r="BU492" s="162" t="s">
        <v>7469</v>
      </c>
      <c r="BV492" s="162">
        <v>10.991899999999999</v>
      </c>
      <c r="BW492" s="162" t="s">
        <v>7469</v>
      </c>
      <c r="BX492" s="162" t="s">
        <v>7469</v>
      </c>
      <c r="BY492" s="162" t="s">
        <v>7469</v>
      </c>
      <c r="BZ492" s="162" t="s">
        <v>7469</v>
      </c>
      <c r="CA492" s="162">
        <v>8.0775000000000006</v>
      </c>
      <c r="CB492" s="162" t="s">
        <v>7469</v>
      </c>
      <c r="CC492" s="162" t="s">
        <v>7469</v>
      </c>
      <c r="CD492" s="162" t="s">
        <v>7469</v>
      </c>
      <c r="CE492" s="162">
        <v>11.2822</v>
      </c>
      <c r="CF492" s="162" t="s">
        <v>7469</v>
      </c>
      <c r="CG492" s="162">
        <v>11.3573</v>
      </c>
      <c r="CH492" s="162" t="s">
        <v>7469</v>
      </c>
      <c r="CI492" s="162" t="s">
        <v>7469</v>
      </c>
      <c r="CJ492" s="162" t="s">
        <v>7469</v>
      </c>
      <c r="CK492" s="162" t="s">
        <v>7469</v>
      </c>
      <c r="CL492" s="162" t="s">
        <v>7469</v>
      </c>
      <c r="CM492" s="162" t="s">
        <v>7469</v>
      </c>
      <c r="CN492" s="162" t="s">
        <v>7469</v>
      </c>
      <c r="CO492" s="162" t="s">
        <v>7469</v>
      </c>
      <c r="CP492" s="162" t="s">
        <v>7469</v>
      </c>
      <c r="CQ492" s="162" t="s">
        <v>7469</v>
      </c>
      <c r="CR492" s="162" t="s">
        <v>7469</v>
      </c>
      <c r="CS492" s="162" t="s">
        <v>7469</v>
      </c>
      <c r="CT492" s="162" t="s">
        <v>7469</v>
      </c>
      <c r="CU492" s="162">
        <v>13.144</v>
      </c>
      <c r="CV492" s="162" t="s">
        <v>7469</v>
      </c>
      <c r="CW492" s="162" t="s">
        <v>7469</v>
      </c>
      <c r="CX492" s="162" t="s">
        <v>7469</v>
      </c>
      <c r="CY492" s="162" t="s">
        <v>7469</v>
      </c>
      <c r="CZ492" s="162" t="s">
        <v>7469</v>
      </c>
      <c r="DA492" s="162" t="s">
        <v>7469</v>
      </c>
      <c r="DB492" s="162" t="s">
        <v>7469</v>
      </c>
      <c r="DC492" s="162" t="s">
        <v>7469</v>
      </c>
      <c r="DD492" s="162" t="s">
        <v>7469</v>
      </c>
      <c r="DE492" s="162" t="s">
        <v>7469</v>
      </c>
      <c r="DF492" s="162" t="s">
        <v>7469</v>
      </c>
      <c r="DG492" s="162" t="s">
        <v>7469</v>
      </c>
      <c r="DH492" s="162">
        <v>8.1199999999999992</v>
      </c>
      <c r="DI492" s="162" t="s">
        <v>7469</v>
      </c>
      <c r="DJ492" s="162" t="s">
        <v>7469</v>
      </c>
      <c r="DK492" s="162">
        <v>5.0254000000000003</v>
      </c>
      <c r="DL492" s="162" t="s">
        <v>7469</v>
      </c>
      <c r="DM492" s="162" t="s">
        <v>7469</v>
      </c>
      <c r="DN492" s="162" t="s">
        <v>7469</v>
      </c>
      <c r="DO492" s="162" t="s">
        <v>7469</v>
      </c>
      <c r="DP492" s="162" t="s">
        <v>7469</v>
      </c>
      <c r="DQ492" s="162">
        <v>13.1014</v>
      </c>
      <c r="DR492" s="162" t="s">
        <v>7469</v>
      </c>
      <c r="DS492" s="162" t="s">
        <v>7469</v>
      </c>
      <c r="DT492" s="162" t="s">
        <v>7469</v>
      </c>
      <c r="DU492" s="162" t="s">
        <v>7469</v>
      </c>
      <c r="DV492" s="162" t="s">
        <v>7469</v>
      </c>
      <c r="DW492" s="162" t="s">
        <v>7469</v>
      </c>
      <c r="DX492" s="162" t="s">
        <v>7469</v>
      </c>
      <c r="DY492" s="162" t="s">
        <v>7469</v>
      </c>
      <c r="DZ492" s="162" t="s">
        <v>7469</v>
      </c>
      <c r="EA492" s="162" t="s">
        <v>7469</v>
      </c>
      <c r="EB492" s="162" t="s">
        <v>7469</v>
      </c>
      <c r="EC492" s="162" t="s">
        <v>7469</v>
      </c>
      <c r="ED492" s="162" t="s">
        <v>7469</v>
      </c>
      <c r="EE492" s="162">
        <v>8.4685000000000006</v>
      </c>
      <c r="EF492" s="162" t="s">
        <v>7469</v>
      </c>
      <c r="EG492" s="162" t="s">
        <v>7469</v>
      </c>
      <c r="EH492" s="162" t="s">
        <v>7469</v>
      </c>
      <c r="EI492" s="162" t="s">
        <v>7469</v>
      </c>
      <c r="EJ492" s="162" t="s">
        <v>7469</v>
      </c>
      <c r="EK492" s="162" t="s">
        <v>7469</v>
      </c>
      <c r="EL492" s="162" t="s">
        <v>7469</v>
      </c>
      <c r="EM492" s="162" t="s">
        <v>7469</v>
      </c>
      <c r="EN492" s="162" t="s">
        <v>7469</v>
      </c>
    </row>
    <row r="493" spans="3:144">
      <c r="C493" s="120"/>
      <c r="E493" s="120" t="s">
        <v>8096</v>
      </c>
      <c r="F493" s="126" t="s">
        <v>8179</v>
      </c>
      <c r="G493" s="151" t="s">
        <v>8090</v>
      </c>
      <c r="H493" s="152" t="s">
        <v>8097</v>
      </c>
      <c r="I493" s="162">
        <v>8.2138000000000009</v>
      </c>
      <c r="J493" s="162">
        <v>12.4811</v>
      </c>
      <c r="K493" s="162">
        <v>6.6070000000000002</v>
      </c>
      <c r="L493" s="162">
        <v>5.0960999999999999</v>
      </c>
      <c r="M493" s="162" t="s">
        <v>7469</v>
      </c>
      <c r="N493" s="162">
        <v>6.2359999999999998</v>
      </c>
      <c r="O493" s="162">
        <v>10.062900000000001</v>
      </c>
      <c r="P493" s="162">
        <v>3.4510000000000001</v>
      </c>
      <c r="Q493" s="162">
        <v>10.601100000000001</v>
      </c>
      <c r="R493" s="162">
        <v>9.1989999999999998</v>
      </c>
      <c r="S493" s="162">
        <v>8.7455999999999996</v>
      </c>
      <c r="T493" s="162" t="s">
        <v>7469</v>
      </c>
      <c r="U493" s="162" t="s">
        <v>7469</v>
      </c>
      <c r="V493" s="162">
        <v>11.128</v>
      </c>
      <c r="W493" s="162">
        <v>7.8235999999999999</v>
      </c>
      <c r="X493" s="162">
        <v>10.830500000000001</v>
      </c>
      <c r="Y493" s="162">
        <v>6.9786999999999999</v>
      </c>
      <c r="Z493" s="162">
        <v>12.170500000000001</v>
      </c>
      <c r="AA493" s="162">
        <v>12.214700000000001</v>
      </c>
      <c r="AB493" s="162" t="s">
        <v>7469</v>
      </c>
      <c r="AC493" s="162">
        <v>-46.177500000000002</v>
      </c>
      <c r="AD493" s="162">
        <v>6.8368000000000002</v>
      </c>
      <c r="AE493" s="162">
        <v>16.254100000000001</v>
      </c>
      <c r="AF493" s="162">
        <v>13.6286</v>
      </c>
      <c r="AG493" s="162">
        <v>10.337</v>
      </c>
      <c r="AH493" s="162">
        <v>7.1557000000000004</v>
      </c>
      <c r="AI493" s="162" t="s">
        <v>7469</v>
      </c>
      <c r="AJ493" s="162">
        <v>9.5045000000000002</v>
      </c>
      <c r="AK493" s="162" t="s">
        <v>7469</v>
      </c>
      <c r="AL493" s="162">
        <v>12.752599999999999</v>
      </c>
      <c r="AM493" s="162" t="s">
        <v>7469</v>
      </c>
      <c r="AN493" s="162">
        <v>12.765700000000001</v>
      </c>
      <c r="AO493" s="162">
        <v>18.190899999999999</v>
      </c>
      <c r="AP493" s="162">
        <v>10.4002</v>
      </c>
      <c r="AQ493" s="162">
        <v>5.2179000000000002</v>
      </c>
      <c r="AR493" s="162">
        <v>10.202</v>
      </c>
      <c r="AS493" s="162">
        <v>10.877599999999999</v>
      </c>
      <c r="AT493" s="162">
        <v>12.1655</v>
      </c>
      <c r="AU493" s="162">
        <v>13.577299999999999</v>
      </c>
      <c r="AV493" s="162">
        <v>12.787100000000001</v>
      </c>
      <c r="AW493" s="162" t="s">
        <v>7469</v>
      </c>
      <c r="AX493" s="162" t="s">
        <v>7469</v>
      </c>
      <c r="AY493" s="162" t="s">
        <v>7469</v>
      </c>
      <c r="AZ493" s="162">
        <v>14.6014</v>
      </c>
      <c r="BA493" s="162">
        <v>10.989599999999999</v>
      </c>
      <c r="BB493" s="162" t="s">
        <v>7469</v>
      </c>
      <c r="BC493" s="162" t="s">
        <v>7469</v>
      </c>
      <c r="BD493" s="162">
        <v>9.8696999999999999</v>
      </c>
      <c r="BE493" s="162">
        <v>11.699299999999999</v>
      </c>
      <c r="BF493" s="162">
        <v>8.1547000000000001</v>
      </c>
      <c r="BG493" s="162">
        <v>10.412699999999999</v>
      </c>
      <c r="BH493" s="162" t="s">
        <v>7469</v>
      </c>
      <c r="BI493" s="162">
        <v>11.1296</v>
      </c>
      <c r="BJ493" s="162">
        <v>11.727600000000001</v>
      </c>
      <c r="BK493" s="162" t="s">
        <v>7469</v>
      </c>
      <c r="BL493" s="162">
        <v>14.106999999999999</v>
      </c>
      <c r="BM493" s="162">
        <v>8.8737999999999992</v>
      </c>
      <c r="BN493" s="162">
        <v>10.494400000000001</v>
      </c>
      <c r="BO493" s="162">
        <v>7.4649999999999999</v>
      </c>
      <c r="BP493" s="162" t="s">
        <v>7469</v>
      </c>
      <c r="BQ493" s="162">
        <v>19.284700000000001</v>
      </c>
      <c r="BR493" s="162" t="s">
        <v>7469</v>
      </c>
      <c r="BS493" s="162">
        <v>8.9885000000000002</v>
      </c>
      <c r="BT493" s="162" t="s">
        <v>7469</v>
      </c>
      <c r="BU493" s="162">
        <v>12.0503</v>
      </c>
      <c r="BV493" s="162" t="s">
        <v>7469</v>
      </c>
      <c r="BW493" s="162" t="s">
        <v>7469</v>
      </c>
      <c r="BX493" s="162">
        <v>13.302199999999999</v>
      </c>
      <c r="BY493" s="162" t="s">
        <v>7469</v>
      </c>
      <c r="BZ493" s="162">
        <v>16.578900000000001</v>
      </c>
      <c r="CA493" s="162">
        <v>7.7769000000000004</v>
      </c>
      <c r="CB493" s="162">
        <v>11.603999999999999</v>
      </c>
      <c r="CC493" s="162">
        <v>7.944</v>
      </c>
      <c r="CD493" s="162">
        <v>12.8363</v>
      </c>
      <c r="CE493" s="162">
        <v>-0.7339</v>
      </c>
      <c r="CF493" s="162" t="s">
        <v>7469</v>
      </c>
      <c r="CG493" s="162" t="s">
        <v>7469</v>
      </c>
      <c r="CH493" s="162">
        <v>7.6989000000000001</v>
      </c>
      <c r="CI493" s="162">
        <v>15.340199999999999</v>
      </c>
      <c r="CJ493" s="162" t="s">
        <v>7469</v>
      </c>
      <c r="CK493" s="162">
        <v>11.9567</v>
      </c>
      <c r="CL493" s="162" t="s">
        <v>7469</v>
      </c>
      <c r="CM493" s="162" t="s">
        <v>7469</v>
      </c>
      <c r="CN493" s="162" t="s">
        <v>7469</v>
      </c>
      <c r="CO493" s="162">
        <v>13.228899999999999</v>
      </c>
      <c r="CP493" s="162">
        <v>8.2751000000000001</v>
      </c>
      <c r="CQ493" s="162">
        <v>19.954000000000001</v>
      </c>
      <c r="CR493" s="162" t="s">
        <v>7469</v>
      </c>
      <c r="CS493" s="162">
        <v>7.2539999999999996</v>
      </c>
      <c r="CT493" s="162">
        <v>8.7409999999999997</v>
      </c>
      <c r="CU493" s="162">
        <v>18.055599999999998</v>
      </c>
      <c r="CV493" s="162" t="s">
        <v>7469</v>
      </c>
      <c r="CW493" s="162" t="s">
        <v>7469</v>
      </c>
      <c r="CX493" s="162" t="s">
        <v>7469</v>
      </c>
      <c r="CY493" s="162">
        <v>12.781000000000001</v>
      </c>
      <c r="CZ493" s="162">
        <v>9.8327000000000009</v>
      </c>
      <c r="DA493" s="162">
        <v>12.483499999999999</v>
      </c>
      <c r="DB493" s="162" t="s">
        <v>7469</v>
      </c>
      <c r="DC493" s="162">
        <v>8.4411000000000005</v>
      </c>
      <c r="DD493" s="162">
        <v>13.2235</v>
      </c>
      <c r="DE493" s="162">
        <v>11.0107</v>
      </c>
      <c r="DF493" s="162" t="s">
        <v>7469</v>
      </c>
      <c r="DG493" s="162">
        <v>14.639699999999999</v>
      </c>
      <c r="DH493" s="162" t="s">
        <v>7469</v>
      </c>
      <c r="DI493" s="162" t="s">
        <v>7469</v>
      </c>
      <c r="DJ493" s="162" t="s">
        <v>7469</v>
      </c>
      <c r="DK493" s="162">
        <v>11.898300000000001</v>
      </c>
      <c r="DL493" s="162">
        <v>13.068300000000001</v>
      </c>
      <c r="DM493" s="162">
        <v>13.5082</v>
      </c>
      <c r="DN493" s="162">
        <v>12.7441</v>
      </c>
      <c r="DO493" s="162">
        <v>6.7881</v>
      </c>
      <c r="DP493" s="162">
        <v>8.9682999999999993</v>
      </c>
      <c r="DQ493" s="162">
        <v>12.0901</v>
      </c>
      <c r="DR493" s="162" t="s">
        <v>7469</v>
      </c>
      <c r="DS493" s="162">
        <v>20.003799999999998</v>
      </c>
      <c r="DT493" s="162">
        <v>13.8131</v>
      </c>
      <c r="DU493" s="162">
        <v>9.6287000000000003</v>
      </c>
      <c r="DV493" s="162" t="s">
        <v>7469</v>
      </c>
      <c r="DW493" s="162" t="s">
        <v>7469</v>
      </c>
      <c r="DX493" s="162">
        <v>12.102499999999999</v>
      </c>
      <c r="DY493" s="162">
        <v>9.0631000000000004</v>
      </c>
      <c r="DZ493" s="162">
        <v>6.3045</v>
      </c>
      <c r="EA493" s="162">
        <v>12.7996</v>
      </c>
      <c r="EB493" s="162">
        <v>20.676300000000001</v>
      </c>
      <c r="EC493" s="162">
        <v>9.4914000000000005</v>
      </c>
      <c r="ED493" s="162">
        <v>12.2278</v>
      </c>
      <c r="EE493" s="162" t="s">
        <v>7469</v>
      </c>
      <c r="EF493" s="162">
        <v>7.0484</v>
      </c>
      <c r="EG493" s="162">
        <v>13.0601</v>
      </c>
      <c r="EH493" s="162" t="s">
        <v>7469</v>
      </c>
      <c r="EI493" s="162">
        <v>10.380599999999999</v>
      </c>
      <c r="EJ493" s="162" t="s">
        <v>7469</v>
      </c>
      <c r="EK493" s="162" t="s">
        <v>7469</v>
      </c>
      <c r="EL493" s="162">
        <v>-897.09590000000003</v>
      </c>
      <c r="EM493" s="162">
        <v>25.058599999999998</v>
      </c>
      <c r="EN493" s="162" t="s">
        <v>7469</v>
      </c>
    </row>
    <row r="494" spans="3:144">
      <c r="C494" s="120"/>
      <c r="E494" s="120" t="s">
        <v>8098</v>
      </c>
      <c r="F494" s="126" t="s">
        <v>8179</v>
      </c>
      <c r="G494" s="151" t="s">
        <v>8090</v>
      </c>
      <c r="H494" s="152" t="s">
        <v>8097</v>
      </c>
      <c r="I494" s="162">
        <v>8.1593</v>
      </c>
      <c r="J494" s="162">
        <v>11.546799999999999</v>
      </c>
      <c r="K494" s="162">
        <v>7.3619000000000003</v>
      </c>
      <c r="L494" s="162">
        <v>4.7683</v>
      </c>
      <c r="M494" s="162" t="s">
        <v>7469</v>
      </c>
      <c r="N494" s="162">
        <v>6.3487999999999998</v>
      </c>
      <c r="O494" s="162">
        <v>9.798</v>
      </c>
      <c r="P494" s="162">
        <v>4.3564999999999996</v>
      </c>
      <c r="Q494" s="162">
        <v>11.6896</v>
      </c>
      <c r="R494" s="162">
        <v>11.4595</v>
      </c>
      <c r="S494" s="162">
        <v>7.1346999999999996</v>
      </c>
      <c r="T494" s="162">
        <v>7.1162000000000001</v>
      </c>
      <c r="U494" s="162" t="s">
        <v>7469</v>
      </c>
      <c r="V494" s="162">
        <v>12.7193</v>
      </c>
      <c r="W494" s="162">
        <v>6.9257</v>
      </c>
      <c r="X494" s="162">
        <v>12.375999999999999</v>
      </c>
      <c r="Y494" s="162">
        <v>7.1612</v>
      </c>
      <c r="Z494" s="162">
        <v>10.919700000000001</v>
      </c>
      <c r="AA494" s="162">
        <v>10.7882</v>
      </c>
      <c r="AB494" s="162">
        <v>6.0378999999999996</v>
      </c>
      <c r="AC494" s="162">
        <v>-34.082299999999996</v>
      </c>
      <c r="AD494" s="162">
        <v>5.8097000000000003</v>
      </c>
      <c r="AE494" s="162">
        <v>16.811699999999998</v>
      </c>
      <c r="AF494" s="162">
        <v>13.9971</v>
      </c>
      <c r="AG494" s="162">
        <v>8.0337999999999994</v>
      </c>
      <c r="AH494" s="162" t="s">
        <v>7469</v>
      </c>
      <c r="AI494" s="162">
        <v>9.1897000000000002</v>
      </c>
      <c r="AJ494" s="162">
        <v>10.1485</v>
      </c>
      <c r="AK494" s="162" t="s">
        <v>7469</v>
      </c>
      <c r="AL494" s="162">
        <v>13.911799999999999</v>
      </c>
      <c r="AM494" s="162" t="s">
        <v>7469</v>
      </c>
      <c r="AN494" s="162">
        <v>11.197100000000001</v>
      </c>
      <c r="AO494" s="162">
        <v>17.958400000000001</v>
      </c>
      <c r="AP494" s="162">
        <v>10.2988</v>
      </c>
      <c r="AQ494" s="162">
        <v>4.6532</v>
      </c>
      <c r="AR494" s="162">
        <v>10.511900000000001</v>
      </c>
      <c r="AS494" s="162">
        <v>11.577400000000001</v>
      </c>
      <c r="AT494" s="162">
        <v>15.483499999999999</v>
      </c>
      <c r="AU494" s="162">
        <v>13.5174</v>
      </c>
      <c r="AV494" s="162">
        <v>11.6854</v>
      </c>
      <c r="AW494" s="162" t="s">
        <v>7469</v>
      </c>
      <c r="AX494" s="162" t="s">
        <v>7469</v>
      </c>
      <c r="AY494" s="162" t="s">
        <v>7469</v>
      </c>
      <c r="AZ494" s="162">
        <v>12.5959</v>
      </c>
      <c r="BA494" s="162">
        <v>9.8649000000000004</v>
      </c>
      <c r="BB494" s="162" t="s">
        <v>7469</v>
      </c>
      <c r="BC494" s="162" t="s">
        <v>7469</v>
      </c>
      <c r="BD494" s="162">
        <v>14.1945</v>
      </c>
      <c r="BE494" s="162">
        <v>9.3786000000000005</v>
      </c>
      <c r="BF494" s="162" t="s">
        <v>7469</v>
      </c>
      <c r="BG494" s="162">
        <v>28.832000000000001</v>
      </c>
      <c r="BH494" s="162" t="s">
        <v>7469</v>
      </c>
      <c r="BI494" s="162">
        <v>10.9133</v>
      </c>
      <c r="BJ494" s="162">
        <v>11.991099999999999</v>
      </c>
      <c r="BK494" s="162" t="s">
        <v>7469</v>
      </c>
      <c r="BL494" s="162">
        <v>12.645799999999999</v>
      </c>
      <c r="BM494" s="162">
        <v>8.9207999999999998</v>
      </c>
      <c r="BN494" s="162">
        <v>10.197699999999999</v>
      </c>
      <c r="BO494" s="162">
        <v>8.7215000000000007</v>
      </c>
      <c r="BP494" s="162" t="s">
        <v>7469</v>
      </c>
      <c r="BQ494" s="162" t="s">
        <v>7469</v>
      </c>
      <c r="BR494" s="162" t="s">
        <v>7469</v>
      </c>
      <c r="BS494" s="162">
        <v>10.782999999999999</v>
      </c>
      <c r="BT494" s="162" t="s">
        <v>7469</v>
      </c>
      <c r="BU494" s="162">
        <v>3.3715000000000002</v>
      </c>
      <c r="BV494" s="162" t="s">
        <v>7469</v>
      </c>
      <c r="BW494" s="162" t="s">
        <v>7469</v>
      </c>
      <c r="BX494" s="162">
        <v>12.1838</v>
      </c>
      <c r="BY494" s="162" t="s">
        <v>7469</v>
      </c>
      <c r="BZ494" s="162">
        <v>21.524799999999999</v>
      </c>
      <c r="CA494" s="162">
        <v>7.2394999999999996</v>
      </c>
      <c r="CB494" s="162">
        <v>14.051399999999999</v>
      </c>
      <c r="CC494" s="162">
        <v>6.0468999999999999</v>
      </c>
      <c r="CD494" s="162">
        <v>14.988099999999999</v>
      </c>
      <c r="CE494" s="162">
        <v>0.37219999999999998</v>
      </c>
      <c r="CF494" s="162" t="s">
        <v>7469</v>
      </c>
      <c r="CG494" s="162" t="s">
        <v>7469</v>
      </c>
      <c r="CH494" s="162">
        <v>7.0827</v>
      </c>
      <c r="CI494" s="162">
        <v>13.182</v>
      </c>
      <c r="CJ494" s="162" t="s">
        <v>7469</v>
      </c>
      <c r="CK494" s="162">
        <v>11.9567</v>
      </c>
      <c r="CL494" s="162" t="s">
        <v>7469</v>
      </c>
      <c r="CM494" s="162" t="s">
        <v>7469</v>
      </c>
      <c r="CN494" s="162" t="s">
        <v>7469</v>
      </c>
      <c r="CO494" s="162">
        <v>15.1966</v>
      </c>
      <c r="CP494" s="162">
        <v>9.7798999999999996</v>
      </c>
      <c r="CQ494" s="162">
        <v>21.3338</v>
      </c>
      <c r="CR494" s="162" t="s">
        <v>7469</v>
      </c>
      <c r="CS494" s="162">
        <v>9.7002000000000006</v>
      </c>
      <c r="CT494" s="162">
        <v>6.0339999999999998</v>
      </c>
      <c r="CU494" s="162">
        <v>18.2837</v>
      </c>
      <c r="CV494" s="162" t="s">
        <v>7469</v>
      </c>
      <c r="CW494" s="162" t="s">
        <v>7469</v>
      </c>
      <c r="CX494" s="162" t="s">
        <v>7469</v>
      </c>
      <c r="CY494" s="162">
        <v>15.1037</v>
      </c>
      <c r="CZ494" s="162">
        <v>9.2723999999999993</v>
      </c>
      <c r="DA494" s="162">
        <v>11.9068</v>
      </c>
      <c r="DB494" s="162" t="s">
        <v>7469</v>
      </c>
      <c r="DC494" s="162">
        <v>9.4971999999999994</v>
      </c>
      <c r="DD494" s="162">
        <v>13.033099999999999</v>
      </c>
      <c r="DE494" s="162">
        <v>9.2603000000000009</v>
      </c>
      <c r="DF494" s="162" t="s">
        <v>7469</v>
      </c>
      <c r="DG494" s="162">
        <v>13.0015</v>
      </c>
      <c r="DH494" s="162" t="s">
        <v>7469</v>
      </c>
      <c r="DI494" s="162" t="s">
        <v>7469</v>
      </c>
      <c r="DJ494" s="162" t="s">
        <v>7469</v>
      </c>
      <c r="DK494" s="162">
        <v>12.644500000000001</v>
      </c>
      <c r="DL494" s="162">
        <v>14.7195</v>
      </c>
      <c r="DM494" s="162">
        <v>10.8286</v>
      </c>
      <c r="DN494" s="162">
        <v>11.5136</v>
      </c>
      <c r="DO494" s="162">
        <v>5.8895</v>
      </c>
      <c r="DP494" s="162">
        <v>9.9670000000000005</v>
      </c>
      <c r="DQ494" s="162">
        <v>12.5001</v>
      </c>
      <c r="DR494" s="162" t="s">
        <v>7469</v>
      </c>
      <c r="DS494" s="162">
        <v>16.488900000000001</v>
      </c>
      <c r="DT494" s="162">
        <v>12.229799999999999</v>
      </c>
      <c r="DU494" s="162">
        <v>9.3012999999999995</v>
      </c>
      <c r="DV494" s="162" t="s">
        <v>7469</v>
      </c>
      <c r="DW494" s="162" t="s">
        <v>7469</v>
      </c>
      <c r="DX494" s="162">
        <v>13.291</v>
      </c>
      <c r="DY494" s="162">
        <v>9.0272000000000006</v>
      </c>
      <c r="DZ494" s="162">
        <v>5.2805999999999997</v>
      </c>
      <c r="EA494" s="162">
        <v>11.932600000000001</v>
      </c>
      <c r="EB494" s="162">
        <v>23.4969</v>
      </c>
      <c r="EC494" s="162">
        <v>9.1484000000000005</v>
      </c>
      <c r="ED494" s="162">
        <v>11.5906</v>
      </c>
      <c r="EE494" s="162" t="s">
        <v>7469</v>
      </c>
      <c r="EF494" s="162">
        <v>6.3183999999999996</v>
      </c>
      <c r="EG494" s="162">
        <v>10.8652</v>
      </c>
      <c r="EH494" s="162" t="s">
        <v>7469</v>
      </c>
      <c r="EI494" s="162">
        <v>10.2958</v>
      </c>
      <c r="EJ494" s="162" t="s">
        <v>7469</v>
      </c>
      <c r="EK494" s="162" t="s">
        <v>7469</v>
      </c>
      <c r="EL494" s="162">
        <v>-811.50409999999999</v>
      </c>
      <c r="EM494" s="162">
        <v>11.359500000000001</v>
      </c>
      <c r="EN494" s="162" t="s">
        <v>7469</v>
      </c>
    </row>
    <row r="495" spans="3:144">
      <c r="C495" s="120"/>
      <c r="E495" s="120" t="s">
        <v>7693</v>
      </c>
      <c r="F495" s="126" t="s">
        <v>8179</v>
      </c>
      <c r="G495" s="151" t="s">
        <v>8090</v>
      </c>
      <c r="H495" s="152" t="s">
        <v>8097</v>
      </c>
      <c r="I495" s="162">
        <v>8.8313000000000006</v>
      </c>
      <c r="J495" s="162">
        <v>11.321300000000001</v>
      </c>
      <c r="K495" s="162">
        <v>8.6989999999999998</v>
      </c>
      <c r="L495" s="162">
        <v>5.8369999999999997</v>
      </c>
      <c r="M495" s="162" t="s">
        <v>7469</v>
      </c>
      <c r="N495" s="162">
        <v>5.9029999999999996</v>
      </c>
      <c r="O495" s="162">
        <v>8.6981999999999999</v>
      </c>
      <c r="P495" s="162">
        <v>5.8459000000000003</v>
      </c>
      <c r="Q495" s="162">
        <v>9.1525999999999996</v>
      </c>
      <c r="R495" s="162">
        <v>10.0036</v>
      </c>
      <c r="S495" s="162">
        <v>7.9276</v>
      </c>
      <c r="T495" s="162" t="s">
        <v>7469</v>
      </c>
      <c r="U495" s="162" t="s">
        <v>7469</v>
      </c>
      <c r="V495" s="162">
        <v>11.079599999999999</v>
      </c>
      <c r="W495" s="162">
        <v>6.6650999999999998</v>
      </c>
      <c r="X495" s="162">
        <v>11.0168</v>
      </c>
      <c r="Y495" s="162">
        <v>7.3127000000000004</v>
      </c>
      <c r="Z495" s="162">
        <v>11.0204</v>
      </c>
      <c r="AA495" s="162">
        <v>9.5355000000000008</v>
      </c>
      <c r="AB495" s="162" t="s">
        <v>7469</v>
      </c>
      <c r="AC495" s="162">
        <v>-11.4808</v>
      </c>
      <c r="AD495" s="162">
        <v>5.9550000000000001</v>
      </c>
      <c r="AE495" s="162">
        <v>17.123000000000001</v>
      </c>
      <c r="AF495" s="162">
        <v>14.9247</v>
      </c>
      <c r="AG495" s="162">
        <v>7.9246999999999996</v>
      </c>
      <c r="AH495" s="162">
        <v>7.8777999999999997</v>
      </c>
      <c r="AI495" s="162">
        <v>8.5554000000000006</v>
      </c>
      <c r="AJ495" s="162">
        <v>9.3245000000000005</v>
      </c>
      <c r="AK495" s="162" t="s">
        <v>7469</v>
      </c>
      <c r="AL495" s="162" t="s">
        <v>7469</v>
      </c>
      <c r="AM495" s="162" t="s">
        <v>7469</v>
      </c>
      <c r="AN495" s="162">
        <v>11.122199999999999</v>
      </c>
      <c r="AO495" s="162">
        <v>18.738099999999999</v>
      </c>
      <c r="AP495" s="162" t="s">
        <v>7469</v>
      </c>
      <c r="AQ495" s="162">
        <v>6.0042999999999997</v>
      </c>
      <c r="AR495" s="162">
        <v>9.7098999999999993</v>
      </c>
      <c r="AS495" s="162">
        <v>12.527200000000001</v>
      </c>
      <c r="AT495" s="162">
        <v>15.5036</v>
      </c>
      <c r="AU495" s="162">
        <v>12.7028</v>
      </c>
      <c r="AV495" s="162">
        <v>10.808</v>
      </c>
      <c r="AW495" s="162" t="s">
        <v>7469</v>
      </c>
      <c r="AX495" s="162" t="s">
        <v>7469</v>
      </c>
      <c r="AY495" s="162" t="s">
        <v>7469</v>
      </c>
      <c r="AZ495" s="162">
        <v>11.960699999999999</v>
      </c>
      <c r="BA495" s="162" t="s">
        <v>7469</v>
      </c>
      <c r="BB495" s="162" t="s">
        <v>7469</v>
      </c>
      <c r="BC495" s="162" t="s">
        <v>7469</v>
      </c>
      <c r="BD495" s="162">
        <v>13.227</v>
      </c>
      <c r="BE495" s="162">
        <v>9.3629999999999995</v>
      </c>
      <c r="BF495" s="162">
        <v>6.8981000000000003</v>
      </c>
      <c r="BG495" s="162">
        <v>29.1525</v>
      </c>
      <c r="BH495" s="162" t="s">
        <v>7469</v>
      </c>
      <c r="BI495" s="162">
        <v>9.0931999999999995</v>
      </c>
      <c r="BJ495" s="162">
        <v>12.3299</v>
      </c>
      <c r="BK495" s="162" t="s">
        <v>7469</v>
      </c>
      <c r="BL495" s="162">
        <v>10.9077</v>
      </c>
      <c r="BM495" s="162" t="s">
        <v>7469</v>
      </c>
      <c r="BN495" s="162">
        <v>9.4677000000000007</v>
      </c>
      <c r="BO495" s="162">
        <v>9.9362999999999992</v>
      </c>
      <c r="BP495" s="162" t="s">
        <v>7469</v>
      </c>
      <c r="BQ495" s="162">
        <v>9.4667999999999992</v>
      </c>
      <c r="BR495" s="162" t="s">
        <v>7469</v>
      </c>
      <c r="BS495" s="162">
        <v>9.7957000000000001</v>
      </c>
      <c r="BT495" s="162" t="s">
        <v>7469</v>
      </c>
      <c r="BU495" s="162">
        <v>7.2404000000000002</v>
      </c>
      <c r="BV495" s="162" t="s">
        <v>7469</v>
      </c>
      <c r="BW495" s="162" t="s">
        <v>7469</v>
      </c>
      <c r="BX495" s="162">
        <v>11.1037</v>
      </c>
      <c r="BY495" s="162" t="s">
        <v>7469</v>
      </c>
      <c r="BZ495" s="162" t="s">
        <v>7469</v>
      </c>
      <c r="CA495" s="162">
        <v>7.5903999999999998</v>
      </c>
      <c r="CB495" s="162">
        <v>14.152900000000001</v>
      </c>
      <c r="CC495" s="162">
        <v>6.0468999999999999</v>
      </c>
      <c r="CD495" s="162" t="s">
        <v>7469</v>
      </c>
      <c r="CE495" s="162">
        <v>2.9127000000000001</v>
      </c>
      <c r="CF495" s="162" t="s">
        <v>7469</v>
      </c>
      <c r="CG495" s="162" t="s">
        <v>7469</v>
      </c>
      <c r="CH495" s="162">
        <v>7.1805000000000003</v>
      </c>
      <c r="CI495" s="162">
        <v>14.0044</v>
      </c>
      <c r="CJ495" s="162" t="s">
        <v>7469</v>
      </c>
      <c r="CK495" s="162">
        <v>12.594200000000001</v>
      </c>
      <c r="CL495" s="162" t="s">
        <v>7469</v>
      </c>
      <c r="CM495" s="162" t="s">
        <v>7469</v>
      </c>
      <c r="CN495" s="162" t="s">
        <v>7469</v>
      </c>
      <c r="CO495" s="162">
        <v>13.1408</v>
      </c>
      <c r="CP495" s="162">
        <v>10.401</v>
      </c>
      <c r="CQ495" s="162" t="s">
        <v>7469</v>
      </c>
      <c r="CR495" s="162" t="s">
        <v>7469</v>
      </c>
      <c r="CS495" s="162">
        <v>9.2780000000000005</v>
      </c>
      <c r="CT495" s="162">
        <v>6.2432999999999996</v>
      </c>
      <c r="CU495" s="162">
        <v>17.896599999999999</v>
      </c>
      <c r="CV495" s="162" t="s">
        <v>7469</v>
      </c>
      <c r="CW495" s="162" t="s">
        <v>7469</v>
      </c>
      <c r="CX495" s="162" t="s">
        <v>7469</v>
      </c>
      <c r="CY495" s="162">
        <v>15.301500000000001</v>
      </c>
      <c r="CZ495" s="162">
        <v>8.7339000000000002</v>
      </c>
      <c r="DA495" s="162" t="s">
        <v>7469</v>
      </c>
      <c r="DB495" s="162" t="s">
        <v>7469</v>
      </c>
      <c r="DC495" s="162">
        <v>11.402699999999999</v>
      </c>
      <c r="DD495" s="162">
        <v>12.419700000000001</v>
      </c>
      <c r="DE495" s="162" t="s">
        <v>7469</v>
      </c>
      <c r="DF495" s="162" t="s">
        <v>7469</v>
      </c>
      <c r="DG495" s="162">
        <v>10.775700000000001</v>
      </c>
      <c r="DH495" s="162" t="s">
        <v>7469</v>
      </c>
      <c r="DI495" s="162" t="s">
        <v>7469</v>
      </c>
      <c r="DJ495" s="162" t="s">
        <v>7469</v>
      </c>
      <c r="DK495" s="162">
        <v>11.6256</v>
      </c>
      <c r="DL495" s="162" t="s">
        <v>7469</v>
      </c>
      <c r="DM495" s="162">
        <v>9.4044000000000008</v>
      </c>
      <c r="DN495" s="162">
        <v>12.1427</v>
      </c>
      <c r="DO495" s="162">
        <v>5.0091000000000001</v>
      </c>
      <c r="DP495" s="162">
        <v>7.7104999999999997</v>
      </c>
      <c r="DQ495" s="162">
        <v>12.9903</v>
      </c>
      <c r="DR495" s="162" t="s">
        <v>7469</v>
      </c>
      <c r="DS495" s="162">
        <v>15.4527</v>
      </c>
      <c r="DT495" s="162">
        <v>12.945399999999999</v>
      </c>
      <c r="DU495" s="162">
        <v>9.4065999999999992</v>
      </c>
      <c r="DV495" s="162" t="s">
        <v>7469</v>
      </c>
      <c r="DW495" s="162" t="s">
        <v>7469</v>
      </c>
      <c r="DX495" s="162">
        <v>12.431800000000001</v>
      </c>
      <c r="DY495" s="162">
        <v>9.3376999999999999</v>
      </c>
      <c r="DZ495" s="162">
        <v>5.1618000000000004</v>
      </c>
      <c r="EA495" s="162">
        <v>11.570399999999999</v>
      </c>
      <c r="EB495" s="162">
        <v>21.7758</v>
      </c>
      <c r="EC495" s="162">
        <v>9.2980999999999998</v>
      </c>
      <c r="ED495" s="162">
        <v>11.3789</v>
      </c>
      <c r="EE495" s="162">
        <v>5.2895000000000003</v>
      </c>
      <c r="EF495" s="162">
        <v>6.1220999999999997</v>
      </c>
      <c r="EG495" s="162">
        <v>9.4733999999999998</v>
      </c>
      <c r="EH495" s="162" t="s">
        <v>7469</v>
      </c>
      <c r="EI495" s="162">
        <v>9.8169000000000004</v>
      </c>
      <c r="EJ495" s="162" t="s">
        <v>7469</v>
      </c>
      <c r="EK495" s="162" t="s">
        <v>7469</v>
      </c>
      <c r="EL495" s="162">
        <v>-236.2569</v>
      </c>
      <c r="EM495" s="162">
        <v>11.514900000000001</v>
      </c>
      <c r="EN495" s="162" t="s">
        <v>7469</v>
      </c>
    </row>
    <row r="496" spans="3:144">
      <c r="C496" s="120"/>
      <c r="E496" s="120" t="s">
        <v>8099</v>
      </c>
      <c r="F496" s="126" t="s">
        <v>8179</v>
      </c>
      <c r="G496" s="151" t="s">
        <v>8090</v>
      </c>
      <c r="H496" s="152" t="s">
        <v>8097</v>
      </c>
      <c r="I496" s="162">
        <v>8.8313000000000006</v>
      </c>
      <c r="J496" s="162">
        <v>11.321300000000001</v>
      </c>
      <c r="K496" s="162">
        <v>8.6989999999999998</v>
      </c>
      <c r="L496" s="162">
        <v>5.8369999999999997</v>
      </c>
      <c r="M496" s="162" t="s">
        <v>7469</v>
      </c>
      <c r="N496" s="162">
        <v>5.9029999999999996</v>
      </c>
      <c r="O496" s="162">
        <v>8.6981999999999999</v>
      </c>
      <c r="P496" s="162">
        <v>5.8459000000000003</v>
      </c>
      <c r="Q496" s="162">
        <v>9.1525999999999996</v>
      </c>
      <c r="R496" s="162">
        <v>10.0036</v>
      </c>
      <c r="S496" s="162">
        <v>7.9276</v>
      </c>
      <c r="T496" s="162" t="s">
        <v>7469</v>
      </c>
      <c r="U496" s="162" t="s">
        <v>7469</v>
      </c>
      <c r="V496" s="162">
        <v>11.079599999999999</v>
      </c>
      <c r="W496" s="162">
        <v>6.6650999999999998</v>
      </c>
      <c r="X496" s="162">
        <v>11.0168</v>
      </c>
      <c r="Y496" s="162">
        <v>7.3127000000000004</v>
      </c>
      <c r="Z496" s="162">
        <v>11.0204</v>
      </c>
      <c r="AA496" s="162">
        <v>9.5355000000000008</v>
      </c>
      <c r="AB496" s="162" t="s">
        <v>7469</v>
      </c>
      <c r="AC496" s="162">
        <v>-11.4808</v>
      </c>
      <c r="AD496" s="162">
        <v>5.9550000000000001</v>
      </c>
      <c r="AE496" s="162">
        <v>17.123000000000001</v>
      </c>
      <c r="AF496" s="162">
        <v>14.9247</v>
      </c>
      <c r="AG496" s="162">
        <v>7.9246999999999996</v>
      </c>
      <c r="AH496" s="162">
        <v>7.8777999999999997</v>
      </c>
      <c r="AI496" s="162">
        <v>8.5554000000000006</v>
      </c>
      <c r="AJ496" s="162">
        <v>9.3245000000000005</v>
      </c>
      <c r="AK496" s="162" t="s">
        <v>7469</v>
      </c>
      <c r="AL496" s="162" t="s">
        <v>7469</v>
      </c>
      <c r="AM496" s="162" t="s">
        <v>7469</v>
      </c>
      <c r="AN496" s="162">
        <v>11.122199999999999</v>
      </c>
      <c r="AO496" s="162">
        <v>18.738099999999999</v>
      </c>
      <c r="AP496" s="162" t="s">
        <v>7469</v>
      </c>
      <c r="AQ496" s="162">
        <v>6.0042999999999997</v>
      </c>
      <c r="AR496" s="162">
        <v>9.7098999999999993</v>
      </c>
      <c r="AS496" s="162">
        <v>12.527200000000001</v>
      </c>
      <c r="AT496" s="162">
        <v>15.5036</v>
      </c>
      <c r="AU496" s="162">
        <v>12.7028</v>
      </c>
      <c r="AV496" s="162">
        <v>10.808</v>
      </c>
      <c r="AW496" s="162" t="s">
        <v>7469</v>
      </c>
      <c r="AX496" s="162" t="s">
        <v>7469</v>
      </c>
      <c r="AY496" s="162" t="s">
        <v>7469</v>
      </c>
      <c r="AZ496" s="162">
        <v>11.960699999999999</v>
      </c>
      <c r="BA496" s="162" t="s">
        <v>7469</v>
      </c>
      <c r="BB496" s="162" t="s">
        <v>7469</v>
      </c>
      <c r="BC496" s="162" t="s">
        <v>7469</v>
      </c>
      <c r="BD496" s="162">
        <v>13.227</v>
      </c>
      <c r="BE496" s="162">
        <v>9.3629999999999995</v>
      </c>
      <c r="BF496" s="162">
        <v>6.8981000000000003</v>
      </c>
      <c r="BG496" s="162">
        <v>29.1525</v>
      </c>
      <c r="BH496" s="162" t="s">
        <v>7469</v>
      </c>
      <c r="BI496" s="162">
        <v>9.0931999999999995</v>
      </c>
      <c r="BJ496" s="162">
        <v>12.3299</v>
      </c>
      <c r="BK496" s="162" t="s">
        <v>7469</v>
      </c>
      <c r="BL496" s="162">
        <v>10.9077</v>
      </c>
      <c r="BM496" s="162" t="s">
        <v>7469</v>
      </c>
      <c r="BN496" s="162">
        <v>9.4677000000000007</v>
      </c>
      <c r="BO496" s="162">
        <v>9.9362999999999992</v>
      </c>
      <c r="BP496" s="162" t="s">
        <v>7469</v>
      </c>
      <c r="BQ496" s="162">
        <v>9.4667999999999992</v>
      </c>
      <c r="BR496" s="162" t="s">
        <v>7469</v>
      </c>
      <c r="BS496" s="162">
        <v>9.7957000000000001</v>
      </c>
      <c r="BT496" s="162" t="s">
        <v>7469</v>
      </c>
      <c r="BU496" s="162">
        <v>7.2404000000000002</v>
      </c>
      <c r="BV496" s="162" t="s">
        <v>7469</v>
      </c>
      <c r="BW496" s="162" t="s">
        <v>7469</v>
      </c>
      <c r="BX496" s="162">
        <v>11.1037</v>
      </c>
      <c r="BY496" s="162" t="s">
        <v>7469</v>
      </c>
      <c r="BZ496" s="162" t="s">
        <v>7469</v>
      </c>
      <c r="CA496" s="162">
        <v>7.5903999999999998</v>
      </c>
      <c r="CB496" s="162">
        <v>14.152900000000001</v>
      </c>
      <c r="CC496" s="162">
        <v>6.0468999999999999</v>
      </c>
      <c r="CD496" s="162" t="s">
        <v>7469</v>
      </c>
      <c r="CE496" s="162">
        <v>2.9127000000000001</v>
      </c>
      <c r="CF496" s="162" t="s">
        <v>7469</v>
      </c>
      <c r="CG496" s="162" t="s">
        <v>7469</v>
      </c>
      <c r="CH496" s="162">
        <v>7.1805000000000003</v>
      </c>
      <c r="CI496" s="162">
        <v>14.0044</v>
      </c>
      <c r="CJ496" s="162" t="s">
        <v>7469</v>
      </c>
      <c r="CK496" s="162" t="s">
        <v>7469</v>
      </c>
      <c r="CL496" s="162" t="s">
        <v>7469</v>
      </c>
      <c r="CM496" s="162" t="s">
        <v>7469</v>
      </c>
      <c r="CN496" s="162" t="s">
        <v>7469</v>
      </c>
      <c r="CO496" s="162">
        <v>13.1408</v>
      </c>
      <c r="CP496" s="162">
        <v>10.401</v>
      </c>
      <c r="CQ496" s="162" t="s">
        <v>7469</v>
      </c>
      <c r="CR496" s="162" t="s">
        <v>7469</v>
      </c>
      <c r="CS496" s="162">
        <v>9.2780000000000005</v>
      </c>
      <c r="CT496" s="162">
        <v>6.2432999999999996</v>
      </c>
      <c r="CU496" s="162">
        <v>17.896599999999999</v>
      </c>
      <c r="CV496" s="162" t="s">
        <v>7469</v>
      </c>
      <c r="CW496" s="162" t="s">
        <v>7469</v>
      </c>
      <c r="CX496" s="162" t="s">
        <v>7469</v>
      </c>
      <c r="CY496" s="162">
        <v>15.301500000000001</v>
      </c>
      <c r="CZ496" s="162">
        <v>8.7339000000000002</v>
      </c>
      <c r="DA496" s="162" t="s">
        <v>7469</v>
      </c>
      <c r="DB496" s="162" t="s">
        <v>7469</v>
      </c>
      <c r="DC496" s="162">
        <v>11.402699999999999</v>
      </c>
      <c r="DD496" s="162">
        <v>12.419700000000001</v>
      </c>
      <c r="DE496" s="162" t="s">
        <v>7469</v>
      </c>
      <c r="DF496" s="162" t="s">
        <v>7469</v>
      </c>
      <c r="DG496" s="162">
        <v>10.775700000000001</v>
      </c>
      <c r="DH496" s="162" t="s">
        <v>7469</v>
      </c>
      <c r="DI496" s="162" t="s">
        <v>7469</v>
      </c>
      <c r="DJ496" s="162" t="s">
        <v>7469</v>
      </c>
      <c r="DK496" s="162">
        <v>11.6256</v>
      </c>
      <c r="DL496" s="162" t="s">
        <v>7469</v>
      </c>
      <c r="DM496" s="162">
        <v>9.4044000000000008</v>
      </c>
      <c r="DN496" s="162">
        <v>12.1427</v>
      </c>
      <c r="DO496" s="162">
        <v>5.0091000000000001</v>
      </c>
      <c r="DP496" s="162">
        <v>7.7104999999999997</v>
      </c>
      <c r="DQ496" s="162">
        <v>12.9903</v>
      </c>
      <c r="DR496" s="162" t="s">
        <v>7469</v>
      </c>
      <c r="DS496" s="162">
        <v>15.4527</v>
      </c>
      <c r="DT496" s="162">
        <v>12.945399999999999</v>
      </c>
      <c r="DU496" s="162">
        <v>9.4065999999999992</v>
      </c>
      <c r="DV496" s="162" t="s">
        <v>7469</v>
      </c>
      <c r="DW496" s="162" t="s">
        <v>7469</v>
      </c>
      <c r="DX496" s="162">
        <v>12.431800000000001</v>
      </c>
      <c r="DY496" s="162">
        <v>9.3376999999999999</v>
      </c>
      <c r="DZ496" s="162">
        <v>5.1618000000000004</v>
      </c>
      <c r="EA496" s="162">
        <v>11.570399999999999</v>
      </c>
      <c r="EB496" s="162">
        <v>21.7758</v>
      </c>
      <c r="EC496" s="162">
        <v>9.2980999999999998</v>
      </c>
      <c r="ED496" s="162">
        <v>11.3789</v>
      </c>
      <c r="EE496" s="162">
        <v>5.2895000000000003</v>
      </c>
      <c r="EF496" s="162">
        <v>6.1220999999999997</v>
      </c>
      <c r="EG496" s="162">
        <v>9.4733999999999998</v>
      </c>
      <c r="EH496" s="162" t="s">
        <v>7469</v>
      </c>
      <c r="EI496" s="162">
        <v>9.8169000000000004</v>
      </c>
      <c r="EJ496" s="162" t="s">
        <v>7469</v>
      </c>
      <c r="EK496" s="162" t="s">
        <v>7469</v>
      </c>
      <c r="EL496" s="162">
        <v>-236.2569</v>
      </c>
      <c r="EM496" s="162">
        <v>11.514900000000001</v>
      </c>
      <c r="EN496" s="162" t="s">
        <v>7469</v>
      </c>
    </row>
    <row r="497" spans="3:144">
      <c r="C497" s="120"/>
      <c r="E497" s="120" t="s">
        <v>8100</v>
      </c>
      <c r="F497" s="126" t="s">
        <v>8179</v>
      </c>
      <c r="G497" s="151" t="s">
        <v>8090</v>
      </c>
      <c r="H497" s="152" t="s">
        <v>8097</v>
      </c>
      <c r="I497" s="162" t="s">
        <v>7469</v>
      </c>
      <c r="J497" s="162" t="s">
        <v>7469</v>
      </c>
      <c r="K497" s="162" t="s">
        <v>7469</v>
      </c>
      <c r="L497" s="162" t="s">
        <v>7469</v>
      </c>
      <c r="M497" s="162" t="s">
        <v>7469</v>
      </c>
      <c r="N497" s="162">
        <v>6.9311999999999996</v>
      </c>
      <c r="O497" s="162">
        <v>7.7705000000000002</v>
      </c>
      <c r="P497" s="162" t="s">
        <v>7469</v>
      </c>
      <c r="Q497" s="162" t="s">
        <v>7469</v>
      </c>
      <c r="R497" s="162">
        <v>10.940200000000001</v>
      </c>
      <c r="S497" s="162" t="s">
        <v>7469</v>
      </c>
      <c r="T497" s="162" t="s">
        <v>7469</v>
      </c>
      <c r="U497" s="162" t="s">
        <v>7469</v>
      </c>
      <c r="V497" s="162" t="s">
        <v>7469</v>
      </c>
      <c r="W497" s="162" t="s">
        <v>7469</v>
      </c>
      <c r="X497" s="162" t="s">
        <v>7469</v>
      </c>
      <c r="Y497" s="162" t="s">
        <v>7469</v>
      </c>
      <c r="Z497" s="162" t="s">
        <v>7469</v>
      </c>
      <c r="AA497" s="162" t="s">
        <v>7469</v>
      </c>
      <c r="AB497" s="162" t="s">
        <v>7469</v>
      </c>
      <c r="AC497" s="162" t="s">
        <v>7469</v>
      </c>
      <c r="AD497" s="162" t="s">
        <v>7469</v>
      </c>
      <c r="AE497" s="162">
        <v>12.6067</v>
      </c>
      <c r="AF497" s="162">
        <v>11.5098</v>
      </c>
      <c r="AG497" s="162" t="s">
        <v>7469</v>
      </c>
      <c r="AH497" s="162" t="s">
        <v>7469</v>
      </c>
      <c r="AI497" s="162" t="s">
        <v>7469</v>
      </c>
      <c r="AJ497" s="162" t="s">
        <v>7469</v>
      </c>
      <c r="AK497" s="162" t="s">
        <v>7469</v>
      </c>
      <c r="AL497" s="162" t="s">
        <v>7469</v>
      </c>
      <c r="AM497" s="162" t="s">
        <v>7469</v>
      </c>
      <c r="AN497" s="162" t="s">
        <v>7469</v>
      </c>
      <c r="AO497" s="162" t="s">
        <v>7469</v>
      </c>
      <c r="AP497" s="162">
        <v>11.032400000000001</v>
      </c>
      <c r="AQ497" s="162" t="s">
        <v>7469</v>
      </c>
      <c r="AR497" s="162" t="s">
        <v>7469</v>
      </c>
      <c r="AS497" s="162" t="s">
        <v>7469</v>
      </c>
      <c r="AT497" s="162" t="s">
        <v>7469</v>
      </c>
      <c r="AU497" s="162" t="s">
        <v>7469</v>
      </c>
      <c r="AV497" s="162" t="s">
        <v>7469</v>
      </c>
      <c r="AW497" s="162" t="s">
        <v>7469</v>
      </c>
      <c r="AX497" s="162" t="s">
        <v>7469</v>
      </c>
      <c r="AY497" s="162" t="s">
        <v>7469</v>
      </c>
      <c r="AZ497" s="162" t="s">
        <v>7469</v>
      </c>
      <c r="BA497" s="162" t="s">
        <v>7469</v>
      </c>
      <c r="BB497" s="162" t="s">
        <v>7469</v>
      </c>
      <c r="BC497" s="162" t="s">
        <v>7469</v>
      </c>
      <c r="BD497" s="162" t="s">
        <v>7469</v>
      </c>
      <c r="BE497" s="162" t="s">
        <v>7469</v>
      </c>
      <c r="BF497" s="162" t="s">
        <v>7469</v>
      </c>
      <c r="BG497" s="162">
        <v>17.749099999999999</v>
      </c>
      <c r="BH497" s="162" t="s">
        <v>7469</v>
      </c>
      <c r="BI497" s="162" t="s">
        <v>7469</v>
      </c>
      <c r="BJ497" s="162">
        <v>8.7728000000000002</v>
      </c>
      <c r="BK497" s="162" t="s">
        <v>7469</v>
      </c>
      <c r="BL497" s="162" t="s">
        <v>7469</v>
      </c>
      <c r="BM497" s="162" t="s">
        <v>7469</v>
      </c>
      <c r="BN497" s="162">
        <v>7.9882999999999997</v>
      </c>
      <c r="BO497" s="162">
        <v>10.177</v>
      </c>
      <c r="BP497" s="162" t="s">
        <v>7469</v>
      </c>
      <c r="BQ497" s="162" t="s">
        <v>7469</v>
      </c>
      <c r="BR497" s="162" t="s">
        <v>7469</v>
      </c>
      <c r="BS497" s="162" t="s">
        <v>7469</v>
      </c>
      <c r="BT497" s="162" t="s">
        <v>7469</v>
      </c>
      <c r="BU497" s="162" t="s">
        <v>7469</v>
      </c>
      <c r="BV497" s="162" t="s">
        <v>7469</v>
      </c>
      <c r="BW497" s="162" t="s">
        <v>7469</v>
      </c>
      <c r="BX497" s="162" t="s">
        <v>7469</v>
      </c>
      <c r="BY497" s="162" t="s">
        <v>7469</v>
      </c>
      <c r="BZ497" s="162" t="s">
        <v>7469</v>
      </c>
      <c r="CA497" s="162">
        <v>10.9505</v>
      </c>
      <c r="CB497" s="162" t="s">
        <v>7469</v>
      </c>
      <c r="CC497" s="162" t="s">
        <v>7469</v>
      </c>
      <c r="CD497" s="162" t="s">
        <v>7469</v>
      </c>
      <c r="CE497" s="162">
        <v>10.5341</v>
      </c>
      <c r="CF497" s="162" t="s">
        <v>7469</v>
      </c>
      <c r="CG497" s="162" t="s">
        <v>7469</v>
      </c>
      <c r="CH497" s="162" t="s">
        <v>7469</v>
      </c>
      <c r="CI497" s="162" t="s">
        <v>7469</v>
      </c>
      <c r="CJ497" s="162" t="s">
        <v>7469</v>
      </c>
      <c r="CK497" s="162" t="s">
        <v>7469</v>
      </c>
      <c r="CL497" s="162" t="s">
        <v>7469</v>
      </c>
      <c r="CM497" s="162" t="s">
        <v>7469</v>
      </c>
      <c r="CN497" s="162" t="s">
        <v>7469</v>
      </c>
      <c r="CO497" s="162" t="s">
        <v>7469</v>
      </c>
      <c r="CP497" s="162" t="s">
        <v>7469</v>
      </c>
      <c r="CQ497" s="162" t="s">
        <v>7469</v>
      </c>
      <c r="CR497" s="162" t="s">
        <v>7469</v>
      </c>
      <c r="CS497" s="162" t="s">
        <v>7469</v>
      </c>
      <c r="CT497" s="162" t="s">
        <v>7469</v>
      </c>
      <c r="CU497" s="162">
        <v>6.9196</v>
      </c>
      <c r="CV497" s="162" t="s">
        <v>7469</v>
      </c>
      <c r="CW497" s="162" t="s">
        <v>7469</v>
      </c>
      <c r="CX497" s="162" t="s">
        <v>7469</v>
      </c>
      <c r="CY497" s="162" t="s">
        <v>7469</v>
      </c>
      <c r="CZ497" s="162" t="s">
        <v>7469</v>
      </c>
      <c r="DA497" s="162" t="s">
        <v>7469</v>
      </c>
      <c r="DB497" s="162" t="s">
        <v>7469</v>
      </c>
      <c r="DC497" s="162" t="s">
        <v>7469</v>
      </c>
      <c r="DD497" s="162" t="s">
        <v>7469</v>
      </c>
      <c r="DE497" s="162" t="s">
        <v>7469</v>
      </c>
      <c r="DF497" s="162" t="s">
        <v>7469</v>
      </c>
      <c r="DG497" s="162" t="s">
        <v>7469</v>
      </c>
      <c r="DH497" s="162">
        <v>7.7850000000000001</v>
      </c>
      <c r="DI497" s="162" t="s">
        <v>7469</v>
      </c>
      <c r="DJ497" s="162" t="s">
        <v>7469</v>
      </c>
      <c r="DK497" s="162">
        <v>3.524</v>
      </c>
      <c r="DL497" s="162" t="s">
        <v>7469</v>
      </c>
      <c r="DM497" s="162" t="s">
        <v>7469</v>
      </c>
      <c r="DN497" s="162" t="s">
        <v>7469</v>
      </c>
      <c r="DO497" s="162" t="s">
        <v>7469</v>
      </c>
      <c r="DP497" s="162" t="s">
        <v>7469</v>
      </c>
      <c r="DQ497" s="162">
        <v>12.010400000000001</v>
      </c>
      <c r="DR497" s="162" t="s">
        <v>7469</v>
      </c>
      <c r="DS497" s="162" t="s">
        <v>7469</v>
      </c>
      <c r="DT497" s="162" t="s">
        <v>7469</v>
      </c>
      <c r="DU497" s="162" t="s">
        <v>7469</v>
      </c>
      <c r="DV497" s="162" t="s">
        <v>7469</v>
      </c>
      <c r="DW497" s="162" t="s">
        <v>7469</v>
      </c>
      <c r="DX497" s="162" t="s">
        <v>7469</v>
      </c>
      <c r="DY497" s="162" t="s">
        <v>7469</v>
      </c>
      <c r="DZ497" s="162" t="s">
        <v>7469</v>
      </c>
      <c r="EA497" s="162" t="s">
        <v>7469</v>
      </c>
      <c r="EB497" s="162" t="s">
        <v>7469</v>
      </c>
      <c r="EC497" s="162" t="s">
        <v>7469</v>
      </c>
      <c r="ED497" s="162" t="s">
        <v>7469</v>
      </c>
      <c r="EE497" s="162">
        <v>9.3154000000000003</v>
      </c>
      <c r="EF497" s="162" t="s">
        <v>7469</v>
      </c>
      <c r="EG497" s="162" t="s">
        <v>7469</v>
      </c>
      <c r="EH497" s="162" t="s">
        <v>7469</v>
      </c>
      <c r="EI497" s="162" t="s">
        <v>7469</v>
      </c>
      <c r="EJ497" s="162" t="s">
        <v>7469</v>
      </c>
      <c r="EK497" s="162" t="s">
        <v>7469</v>
      </c>
      <c r="EL497" s="162" t="s">
        <v>7469</v>
      </c>
      <c r="EM497" s="162" t="s">
        <v>7469</v>
      </c>
      <c r="EN497" s="162" t="s">
        <v>7469</v>
      </c>
    </row>
    <row r="498" spans="3:144">
      <c r="C498" s="120"/>
      <c r="E498" s="120" t="s">
        <v>8101</v>
      </c>
      <c r="F498" s="126" t="s">
        <v>8179</v>
      </c>
      <c r="G498" s="151" t="s">
        <v>8090</v>
      </c>
      <c r="H498" s="152" t="s">
        <v>8097</v>
      </c>
      <c r="I498" s="162" t="s">
        <v>7469</v>
      </c>
      <c r="J498" s="162" t="s">
        <v>7469</v>
      </c>
      <c r="K498" s="162" t="s">
        <v>7469</v>
      </c>
      <c r="L498" s="162" t="s">
        <v>7469</v>
      </c>
      <c r="M498" s="162" t="s">
        <v>7469</v>
      </c>
      <c r="N498" s="162">
        <v>6.1318000000000001</v>
      </c>
      <c r="O498" s="162">
        <v>8.2162000000000006</v>
      </c>
      <c r="P498" s="162" t="s">
        <v>7469</v>
      </c>
      <c r="Q498" s="162" t="s">
        <v>7469</v>
      </c>
      <c r="R498" s="162">
        <v>10.809799999999999</v>
      </c>
      <c r="S498" s="162" t="s">
        <v>7469</v>
      </c>
      <c r="T498" s="162" t="s">
        <v>7469</v>
      </c>
      <c r="U498" s="162" t="s">
        <v>7469</v>
      </c>
      <c r="V498" s="162" t="s">
        <v>7469</v>
      </c>
      <c r="W498" s="162" t="s">
        <v>7469</v>
      </c>
      <c r="X498" s="162" t="s">
        <v>7469</v>
      </c>
      <c r="Y498" s="162" t="s">
        <v>7469</v>
      </c>
      <c r="Z498" s="162" t="s">
        <v>7469</v>
      </c>
      <c r="AA498" s="162" t="s">
        <v>7469</v>
      </c>
      <c r="AB498" s="162" t="s">
        <v>7469</v>
      </c>
      <c r="AC498" s="162" t="s">
        <v>7469</v>
      </c>
      <c r="AD498" s="162" t="s">
        <v>7469</v>
      </c>
      <c r="AE498" s="162">
        <v>13.2568</v>
      </c>
      <c r="AF498" s="162">
        <v>12.478400000000001</v>
      </c>
      <c r="AG498" s="162" t="s">
        <v>7469</v>
      </c>
      <c r="AH498" s="162" t="s">
        <v>7469</v>
      </c>
      <c r="AI498" s="162" t="s">
        <v>7469</v>
      </c>
      <c r="AJ498" s="162" t="s">
        <v>7469</v>
      </c>
      <c r="AK498" s="162" t="s">
        <v>7469</v>
      </c>
      <c r="AL498" s="162" t="s">
        <v>7469</v>
      </c>
      <c r="AM498" s="162" t="s">
        <v>7469</v>
      </c>
      <c r="AN498" s="162" t="s">
        <v>7469</v>
      </c>
      <c r="AO498" s="162" t="s">
        <v>7469</v>
      </c>
      <c r="AP498" s="162">
        <v>12.9688</v>
      </c>
      <c r="AQ498" s="162" t="s">
        <v>7469</v>
      </c>
      <c r="AR498" s="162" t="s">
        <v>7469</v>
      </c>
      <c r="AS498" s="162" t="s">
        <v>7469</v>
      </c>
      <c r="AT498" s="162" t="s">
        <v>7469</v>
      </c>
      <c r="AU498" s="162" t="s">
        <v>7469</v>
      </c>
      <c r="AV498" s="162" t="s">
        <v>7469</v>
      </c>
      <c r="AW498" s="162" t="s">
        <v>7469</v>
      </c>
      <c r="AX498" s="162" t="s">
        <v>7469</v>
      </c>
      <c r="AY498" s="162" t="s">
        <v>7469</v>
      </c>
      <c r="AZ498" s="162" t="s">
        <v>7469</v>
      </c>
      <c r="BA498" s="162" t="s">
        <v>7469</v>
      </c>
      <c r="BB498" s="162" t="s">
        <v>7469</v>
      </c>
      <c r="BC498" s="162" t="s">
        <v>7469</v>
      </c>
      <c r="BD498" s="162" t="s">
        <v>7469</v>
      </c>
      <c r="BE498" s="162" t="s">
        <v>7469</v>
      </c>
      <c r="BF498" s="162" t="s">
        <v>7469</v>
      </c>
      <c r="BG498" s="162">
        <v>13.754</v>
      </c>
      <c r="BH498" s="162" t="s">
        <v>7469</v>
      </c>
      <c r="BI498" s="162" t="s">
        <v>7469</v>
      </c>
      <c r="BJ498" s="162">
        <v>9.3213000000000008</v>
      </c>
      <c r="BK498" s="162" t="s">
        <v>7469</v>
      </c>
      <c r="BL498" s="162" t="s">
        <v>7469</v>
      </c>
      <c r="BM498" s="162" t="s">
        <v>7469</v>
      </c>
      <c r="BN498" s="162">
        <v>7.7792000000000003</v>
      </c>
      <c r="BO498" s="162" t="s">
        <v>7469</v>
      </c>
      <c r="BP498" s="162" t="s">
        <v>7469</v>
      </c>
      <c r="BQ498" s="162" t="s">
        <v>7469</v>
      </c>
      <c r="BR498" s="162" t="s">
        <v>7469</v>
      </c>
      <c r="BS498" s="162" t="s">
        <v>7469</v>
      </c>
      <c r="BT498" s="162" t="s">
        <v>7469</v>
      </c>
      <c r="BU498" s="162" t="s">
        <v>7469</v>
      </c>
      <c r="BV498" s="162" t="s">
        <v>7469</v>
      </c>
      <c r="BW498" s="162" t="s">
        <v>7469</v>
      </c>
      <c r="BX498" s="162" t="s">
        <v>7469</v>
      </c>
      <c r="BY498" s="162" t="s">
        <v>7469</v>
      </c>
      <c r="BZ498" s="162" t="s">
        <v>7469</v>
      </c>
      <c r="CA498" s="162">
        <v>10.207599999999999</v>
      </c>
      <c r="CB498" s="162" t="s">
        <v>7469</v>
      </c>
      <c r="CC498" s="162" t="s">
        <v>7469</v>
      </c>
      <c r="CD498" s="162" t="s">
        <v>7469</v>
      </c>
      <c r="CE498" s="162" t="s">
        <v>7469</v>
      </c>
      <c r="CF498" s="162" t="s">
        <v>7469</v>
      </c>
      <c r="CG498" s="162" t="s">
        <v>7469</v>
      </c>
      <c r="CH498" s="162" t="s">
        <v>7469</v>
      </c>
      <c r="CI498" s="162" t="s">
        <v>7469</v>
      </c>
      <c r="CJ498" s="162" t="s">
        <v>7469</v>
      </c>
      <c r="CK498" s="162" t="s">
        <v>7469</v>
      </c>
      <c r="CL498" s="162" t="s">
        <v>7469</v>
      </c>
      <c r="CM498" s="162" t="s">
        <v>7469</v>
      </c>
      <c r="CN498" s="162" t="s">
        <v>7469</v>
      </c>
      <c r="CO498" s="162" t="s">
        <v>7469</v>
      </c>
      <c r="CP498" s="162" t="s">
        <v>7469</v>
      </c>
      <c r="CQ498" s="162" t="s">
        <v>7469</v>
      </c>
      <c r="CR498" s="162" t="s">
        <v>7469</v>
      </c>
      <c r="CS498" s="162" t="s">
        <v>7469</v>
      </c>
      <c r="CT498" s="162" t="s">
        <v>7469</v>
      </c>
      <c r="CU498" s="162">
        <v>6.1281999999999996</v>
      </c>
      <c r="CV498" s="162" t="s">
        <v>7469</v>
      </c>
      <c r="CW498" s="162" t="s">
        <v>7469</v>
      </c>
      <c r="CX498" s="162" t="s">
        <v>7469</v>
      </c>
      <c r="CY498" s="162" t="s">
        <v>7469</v>
      </c>
      <c r="CZ498" s="162" t="s">
        <v>7469</v>
      </c>
      <c r="DA498" s="162" t="s">
        <v>7469</v>
      </c>
      <c r="DB498" s="162" t="s">
        <v>7469</v>
      </c>
      <c r="DC498" s="162" t="s">
        <v>7469</v>
      </c>
      <c r="DD498" s="162" t="s">
        <v>7469</v>
      </c>
      <c r="DE498" s="162" t="s">
        <v>7469</v>
      </c>
      <c r="DF498" s="162" t="s">
        <v>7469</v>
      </c>
      <c r="DG498" s="162" t="s">
        <v>7469</v>
      </c>
      <c r="DH498" s="162" t="s">
        <v>7469</v>
      </c>
      <c r="DI498" s="162" t="s">
        <v>7469</v>
      </c>
      <c r="DJ498" s="162" t="s">
        <v>7469</v>
      </c>
      <c r="DK498" s="162">
        <v>3.8853</v>
      </c>
      <c r="DL498" s="162" t="s">
        <v>7469</v>
      </c>
      <c r="DM498" s="162" t="s">
        <v>7469</v>
      </c>
      <c r="DN498" s="162" t="s">
        <v>7469</v>
      </c>
      <c r="DO498" s="162" t="s">
        <v>7469</v>
      </c>
      <c r="DP498" s="162" t="s">
        <v>7469</v>
      </c>
      <c r="DQ498" s="162">
        <v>12.7042</v>
      </c>
      <c r="DR498" s="162" t="s">
        <v>7469</v>
      </c>
      <c r="DS498" s="162" t="s">
        <v>7469</v>
      </c>
      <c r="DT498" s="162" t="s">
        <v>7469</v>
      </c>
      <c r="DU498" s="162" t="s">
        <v>7469</v>
      </c>
      <c r="DV498" s="162" t="s">
        <v>7469</v>
      </c>
      <c r="DW498" s="162" t="s">
        <v>7469</v>
      </c>
      <c r="DX498" s="162" t="s">
        <v>7469</v>
      </c>
      <c r="DY498" s="162" t="s">
        <v>7469</v>
      </c>
      <c r="DZ498" s="162" t="s">
        <v>7469</v>
      </c>
      <c r="EA498" s="162" t="s">
        <v>7469</v>
      </c>
      <c r="EB498" s="162" t="s">
        <v>7469</v>
      </c>
      <c r="EC498" s="162" t="s">
        <v>7469</v>
      </c>
      <c r="ED498" s="162" t="s">
        <v>7469</v>
      </c>
      <c r="EE498" s="162">
        <v>10.5099</v>
      </c>
      <c r="EF498" s="162" t="s">
        <v>7469</v>
      </c>
      <c r="EG498" s="162" t="s">
        <v>7469</v>
      </c>
      <c r="EH498" s="162" t="s">
        <v>7469</v>
      </c>
      <c r="EI498" s="162" t="s">
        <v>7469</v>
      </c>
      <c r="EJ498" s="162" t="s">
        <v>7469</v>
      </c>
      <c r="EK498" s="162" t="s">
        <v>7469</v>
      </c>
      <c r="EL498" s="162" t="s">
        <v>7469</v>
      </c>
      <c r="EM498" s="162" t="s">
        <v>7469</v>
      </c>
      <c r="EN498" s="162" t="s">
        <v>7469</v>
      </c>
    </row>
    <row r="499" spans="3:144">
      <c r="C499" s="120"/>
      <c r="E499" s="120" t="s">
        <v>8102</v>
      </c>
      <c r="F499" s="126" t="s">
        <v>8179</v>
      </c>
      <c r="G499" s="151" t="s">
        <v>8090</v>
      </c>
      <c r="H499" s="152" t="s">
        <v>8097</v>
      </c>
      <c r="I499" s="162" t="s">
        <v>7469</v>
      </c>
      <c r="J499" s="162" t="s">
        <v>7469</v>
      </c>
      <c r="K499" s="162" t="s">
        <v>7469</v>
      </c>
      <c r="L499" s="162" t="s">
        <v>7469</v>
      </c>
      <c r="M499" s="162" t="s">
        <v>7469</v>
      </c>
      <c r="N499" s="162" t="s">
        <v>7469</v>
      </c>
      <c r="O499" s="162">
        <v>7.9077000000000002</v>
      </c>
      <c r="P499" s="162" t="s">
        <v>7469</v>
      </c>
      <c r="Q499" s="162" t="s">
        <v>7469</v>
      </c>
      <c r="R499" s="162" t="s">
        <v>7469</v>
      </c>
      <c r="S499" s="162" t="s">
        <v>7469</v>
      </c>
      <c r="T499" s="162" t="s">
        <v>7469</v>
      </c>
      <c r="U499" s="162" t="s">
        <v>7469</v>
      </c>
      <c r="V499" s="162" t="s">
        <v>7469</v>
      </c>
      <c r="W499" s="162" t="s">
        <v>7469</v>
      </c>
      <c r="X499" s="162" t="s">
        <v>7469</v>
      </c>
      <c r="Y499" s="162" t="s">
        <v>7469</v>
      </c>
      <c r="Z499" s="162" t="s">
        <v>7469</v>
      </c>
      <c r="AA499" s="162" t="s">
        <v>7469</v>
      </c>
      <c r="AB499" s="162" t="s">
        <v>7469</v>
      </c>
      <c r="AC499" s="162" t="s">
        <v>7469</v>
      </c>
      <c r="AD499" s="162" t="s">
        <v>7469</v>
      </c>
      <c r="AE499" s="162" t="s">
        <v>7469</v>
      </c>
      <c r="AF499" s="162" t="s">
        <v>7469</v>
      </c>
      <c r="AG499" s="162" t="s">
        <v>7469</v>
      </c>
      <c r="AH499" s="162" t="s">
        <v>7469</v>
      </c>
      <c r="AI499" s="162" t="s">
        <v>7469</v>
      </c>
      <c r="AJ499" s="162" t="s">
        <v>7469</v>
      </c>
      <c r="AK499" s="162" t="s">
        <v>7469</v>
      </c>
      <c r="AL499" s="162" t="s">
        <v>7469</v>
      </c>
      <c r="AM499" s="162" t="s">
        <v>7469</v>
      </c>
      <c r="AN499" s="162" t="s">
        <v>7469</v>
      </c>
      <c r="AO499" s="162" t="s">
        <v>7469</v>
      </c>
      <c r="AP499" s="162" t="s">
        <v>7469</v>
      </c>
      <c r="AQ499" s="162" t="s">
        <v>7469</v>
      </c>
      <c r="AR499" s="162" t="s">
        <v>7469</v>
      </c>
      <c r="AS499" s="162" t="s">
        <v>7469</v>
      </c>
      <c r="AT499" s="162" t="s">
        <v>7469</v>
      </c>
      <c r="AU499" s="162" t="s">
        <v>7469</v>
      </c>
      <c r="AV499" s="162" t="s">
        <v>7469</v>
      </c>
      <c r="AW499" s="162" t="s">
        <v>7469</v>
      </c>
      <c r="AX499" s="162" t="s">
        <v>7469</v>
      </c>
      <c r="AY499" s="162" t="s">
        <v>7469</v>
      </c>
      <c r="AZ499" s="162" t="s">
        <v>7469</v>
      </c>
      <c r="BA499" s="162" t="s">
        <v>7469</v>
      </c>
      <c r="BB499" s="162" t="s">
        <v>7469</v>
      </c>
      <c r="BC499" s="162" t="s">
        <v>7469</v>
      </c>
      <c r="BD499" s="162" t="s">
        <v>7469</v>
      </c>
      <c r="BE499" s="162" t="s">
        <v>7469</v>
      </c>
      <c r="BF499" s="162" t="s">
        <v>7469</v>
      </c>
      <c r="BG499" s="162" t="s">
        <v>7469</v>
      </c>
      <c r="BH499" s="162" t="s">
        <v>7469</v>
      </c>
      <c r="BI499" s="162" t="s">
        <v>7469</v>
      </c>
      <c r="BJ499" s="162" t="s">
        <v>7469</v>
      </c>
      <c r="BK499" s="162" t="s">
        <v>7469</v>
      </c>
      <c r="BL499" s="162" t="s">
        <v>7469</v>
      </c>
      <c r="BM499" s="162" t="s">
        <v>7469</v>
      </c>
      <c r="BN499" s="162">
        <v>8.0952999999999999</v>
      </c>
      <c r="BO499" s="162" t="s">
        <v>7469</v>
      </c>
      <c r="BP499" s="162" t="s">
        <v>7469</v>
      </c>
      <c r="BQ499" s="162" t="s">
        <v>7469</v>
      </c>
      <c r="BR499" s="162" t="s">
        <v>7469</v>
      </c>
      <c r="BS499" s="162" t="s">
        <v>7469</v>
      </c>
      <c r="BT499" s="162" t="s">
        <v>7469</v>
      </c>
      <c r="BU499" s="162" t="s">
        <v>7469</v>
      </c>
      <c r="BV499" s="162" t="s">
        <v>7469</v>
      </c>
      <c r="BW499" s="162" t="s">
        <v>7469</v>
      </c>
      <c r="BX499" s="162" t="s">
        <v>7469</v>
      </c>
      <c r="BY499" s="162" t="s">
        <v>7469</v>
      </c>
      <c r="BZ499" s="162" t="s">
        <v>7469</v>
      </c>
      <c r="CA499" s="162">
        <v>10.0207</v>
      </c>
      <c r="CB499" s="162" t="s">
        <v>7469</v>
      </c>
      <c r="CC499" s="162" t="s">
        <v>7469</v>
      </c>
      <c r="CD499" s="162" t="s">
        <v>7469</v>
      </c>
      <c r="CE499" s="162" t="s">
        <v>7469</v>
      </c>
      <c r="CF499" s="162" t="s">
        <v>7469</v>
      </c>
      <c r="CG499" s="162" t="s">
        <v>7469</v>
      </c>
      <c r="CH499" s="162" t="s">
        <v>7469</v>
      </c>
      <c r="CI499" s="162" t="s">
        <v>7469</v>
      </c>
      <c r="CJ499" s="162" t="s">
        <v>7469</v>
      </c>
      <c r="CK499" s="162" t="s">
        <v>7469</v>
      </c>
      <c r="CL499" s="162" t="s">
        <v>7469</v>
      </c>
      <c r="CM499" s="162" t="s">
        <v>7469</v>
      </c>
      <c r="CN499" s="162" t="s">
        <v>7469</v>
      </c>
      <c r="CO499" s="162" t="s">
        <v>7469</v>
      </c>
      <c r="CP499" s="162" t="s">
        <v>7469</v>
      </c>
      <c r="CQ499" s="162" t="s">
        <v>7469</v>
      </c>
      <c r="CR499" s="162" t="s">
        <v>7469</v>
      </c>
      <c r="CS499" s="162" t="s">
        <v>7469</v>
      </c>
      <c r="CT499" s="162" t="s">
        <v>7469</v>
      </c>
      <c r="CU499" s="162" t="s">
        <v>7469</v>
      </c>
      <c r="CV499" s="162" t="s">
        <v>7469</v>
      </c>
      <c r="CW499" s="162" t="s">
        <v>7469</v>
      </c>
      <c r="CX499" s="162" t="s">
        <v>7469</v>
      </c>
      <c r="CY499" s="162" t="s">
        <v>7469</v>
      </c>
      <c r="CZ499" s="162" t="s">
        <v>7469</v>
      </c>
      <c r="DA499" s="162" t="s">
        <v>7469</v>
      </c>
      <c r="DB499" s="162" t="s">
        <v>7469</v>
      </c>
      <c r="DC499" s="162" t="s">
        <v>7469</v>
      </c>
      <c r="DD499" s="162" t="s">
        <v>7469</v>
      </c>
      <c r="DE499" s="162" t="s">
        <v>7469</v>
      </c>
      <c r="DF499" s="162" t="s">
        <v>7469</v>
      </c>
      <c r="DG499" s="162" t="s">
        <v>7469</v>
      </c>
      <c r="DH499" s="162" t="s">
        <v>7469</v>
      </c>
      <c r="DI499" s="162" t="s">
        <v>7469</v>
      </c>
      <c r="DJ499" s="162" t="s">
        <v>7469</v>
      </c>
      <c r="DK499" s="162" t="s">
        <v>7469</v>
      </c>
      <c r="DL499" s="162" t="s">
        <v>7469</v>
      </c>
      <c r="DM499" s="162" t="s">
        <v>7469</v>
      </c>
      <c r="DN499" s="162" t="s">
        <v>7469</v>
      </c>
      <c r="DO499" s="162" t="s">
        <v>7469</v>
      </c>
      <c r="DP499" s="162" t="s">
        <v>7469</v>
      </c>
      <c r="DQ499" s="162" t="s">
        <v>7469</v>
      </c>
      <c r="DR499" s="162" t="s">
        <v>7469</v>
      </c>
      <c r="DS499" s="162" t="s">
        <v>7469</v>
      </c>
      <c r="DT499" s="162" t="s">
        <v>7469</v>
      </c>
      <c r="DU499" s="162" t="s">
        <v>7469</v>
      </c>
      <c r="DV499" s="162" t="s">
        <v>7469</v>
      </c>
      <c r="DW499" s="162" t="s">
        <v>7469</v>
      </c>
      <c r="DX499" s="162" t="s">
        <v>7469</v>
      </c>
      <c r="DY499" s="162" t="s">
        <v>7469</v>
      </c>
      <c r="DZ499" s="162" t="s">
        <v>7469</v>
      </c>
      <c r="EA499" s="162" t="s">
        <v>7469</v>
      </c>
      <c r="EB499" s="162" t="s">
        <v>7469</v>
      </c>
      <c r="EC499" s="162" t="s">
        <v>7469</v>
      </c>
      <c r="ED499" s="162" t="s">
        <v>7469</v>
      </c>
      <c r="EE499" s="162" t="s">
        <v>7469</v>
      </c>
      <c r="EF499" s="162" t="s">
        <v>7469</v>
      </c>
      <c r="EG499" s="162" t="s">
        <v>7469</v>
      </c>
      <c r="EH499" s="162" t="s">
        <v>7469</v>
      </c>
      <c r="EI499" s="162" t="s">
        <v>7469</v>
      </c>
      <c r="EJ499" s="162" t="s">
        <v>7469</v>
      </c>
      <c r="EK499" s="162" t="s">
        <v>7469</v>
      </c>
      <c r="EL499" s="162" t="s">
        <v>7469</v>
      </c>
      <c r="EM499" s="162" t="s">
        <v>7469</v>
      </c>
      <c r="EN499" s="162" t="s">
        <v>7469</v>
      </c>
    </row>
    <row r="500" spans="3:144">
      <c r="C500" s="120"/>
      <c r="E500" s="120" t="s">
        <v>8103</v>
      </c>
      <c r="F500" s="126" t="s">
        <v>8179</v>
      </c>
      <c r="G500" s="151" t="s">
        <v>8090</v>
      </c>
      <c r="H500" s="152" t="s">
        <v>8097</v>
      </c>
      <c r="I500" s="162">
        <v>13.2104</v>
      </c>
      <c r="J500" s="162">
        <v>12.7629</v>
      </c>
      <c r="K500" s="162">
        <v>6.9981999999999998</v>
      </c>
      <c r="L500" s="162">
        <v>2.7071999999999998</v>
      </c>
      <c r="M500" s="162" t="s">
        <v>7469</v>
      </c>
      <c r="N500" s="162">
        <v>6.3080999999999996</v>
      </c>
      <c r="O500" s="162">
        <v>9.4010999999999996</v>
      </c>
      <c r="P500" s="162">
        <v>7.3628</v>
      </c>
      <c r="Q500" s="162">
        <v>14.2826</v>
      </c>
      <c r="R500" s="162">
        <v>10.620200000000001</v>
      </c>
      <c r="S500" s="162">
        <v>10.8756</v>
      </c>
      <c r="T500" s="162">
        <v>10.7567</v>
      </c>
      <c r="U500" s="162" t="s">
        <v>7469</v>
      </c>
      <c r="V500" s="162">
        <v>11.7818</v>
      </c>
      <c r="W500" s="162">
        <v>10.9451</v>
      </c>
      <c r="X500" s="162">
        <v>9.3788999999999998</v>
      </c>
      <c r="Y500" s="162">
        <v>6.7087000000000003</v>
      </c>
      <c r="Z500" s="162">
        <v>13.7217</v>
      </c>
      <c r="AA500" s="162">
        <v>10.8033</v>
      </c>
      <c r="AB500" s="162">
        <v>11.672800000000001</v>
      </c>
      <c r="AC500" s="162">
        <v>-25.091999999999999</v>
      </c>
      <c r="AD500" s="162">
        <v>6.3852000000000002</v>
      </c>
      <c r="AE500" s="162">
        <v>15.6563</v>
      </c>
      <c r="AF500" s="162">
        <v>13.954800000000001</v>
      </c>
      <c r="AG500" s="162">
        <v>9.8477999999999994</v>
      </c>
      <c r="AH500" s="162">
        <v>7.0778999999999996</v>
      </c>
      <c r="AI500" s="162">
        <v>4.4960000000000004</v>
      </c>
      <c r="AJ500" s="162">
        <v>9.6978000000000009</v>
      </c>
      <c r="AK500" s="162" t="s">
        <v>7469</v>
      </c>
      <c r="AL500" s="162">
        <v>13.6152</v>
      </c>
      <c r="AM500" s="162" t="s">
        <v>7469</v>
      </c>
      <c r="AN500" s="162">
        <v>9.5882000000000005</v>
      </c>
      <c r="AO500" s="162">
        <v>20.0092</v>
      </c>
      <c r="AP500" s="162">
        <v>9.6267999999999994</v>
      </c>
      <c r="AQ500" s="162" t="s">
        <v>7469</v>
      </c>
      <c r="AR500" s="162">
        <v>10.3675</v>
      </c>
      <c r="AS500" s="162">
        <v>9.6318000000000001</v>
      </c>
      <c r="AT500" s="162">
        <v>13.6412</v>
      </c>
      <c r="AU500" s="162">
        <v>16.837499999999999</v>
      </c>
      <c r="AV500" s="162">
        <v>11.0905</v>
      </c>
      <c r="AW500" s="162" t="s">
        <v>7469</v>
      </c>
      <c r="AX500" s="162" t="s">
        <v>7469</v>
      </c>
      <c r="AY500" s="162" t="s">
        <v>7469</v>
      </c>
      <c r="AZ500" s="162">
        <v>12.565300000000001</v>
      </c>
      <c r="BA500" s="162">
        <v>14.1778</v>
      </c>
      <c r="BB500" s="162" t="s">
        <v>7469</v>
      </c>
      <c r="BC500" s="162" t="s">
        <v>7469</v>
      </c>
      <c r="BD500" s="162">
        <v>10.821300000000001</v>
      </c>
      <c r="BE500" s="162">
        <v>9.8002000000000002</v>
      </c>
      <c r="BF500" s="162">
        <v>8.0608000000000004</v>
      </c>
      <c r="BG500" s="162" t="s">
        <v>7469</v>
      </c>
      <c r="BH500" s="162" t="s">
        <v>7469</v>
      </c>
      <c r="BI500" s="162">
        <v>2.8858999999999999</v>
      </c>
      <c r="BJ500" s="162">
        <v>11.338200000000001</v>
      </c>
      <c r="BK500" s="162" t="s">
        <v>7469</v>
      </c>
      <c r="BL500" s="162">
        <v>10.768800000000001</v>
      </c>
      <c r="BM500" s="162">
        <v>9.5056999999999992</v>
      </c>
      <c r="BN500" s="162">
        <v>9.8394999999999992</v>
      </c>
      <c r="BO500" s="162">
        <v>6.3342000000000001</v>
      </c>
      <c r="BP500" s="162" t="s">
        <v>7469</v>
      </c>
      <c r="BQ500" s="162">
        <v>18.6236</v>
      </c>
      <c r="BR500" s="162" t="s">
        <v>7469</v>
      </c>
      <c r="BS500" s="162">
        <v>9.8338000000000001</v>
      </c>
      <c r="BT500" s="162" t="s">
        <v>7469</v>
      </c>
      <c r="BU500" s="162">
        <v>11.0905</v>
      </c>
      <c r="BV500" s="162" t="s">
        <v>7469</v>
      </c>
      <c r="BW500" s="162" t="s">
        <v>7469</v>
      </c>
      <c r="BX500" s="162">
        <v>13.196400000000001</v>
      </c>
      <c r="BY500" s="162" t="s">
        <v>7469</v>
      </c>
      <c r="BZ500" s="162">
        <v>18.212700000000002</v>
      </c>
      <c r="CA500" s="162">
        <v>6.8936000000000002</v>
      </c>
      <c r="CB500" s="162">
        <v>13.949400000000001</v>
      </c>
      <c r="CC500" s="162">
        <v>8.2544000000000004</v>
      </c>
      <c r="CD500" s="162">
        <v>15.273</v>
      </c>
      <c r="CE500" s="162">
        <v>-0.39150000000000001</v>
      </c>
      <c r="CF500" s="162" t="s">
        <v>7469</v>
      </c>
      <c r="CG500" s="162" t="s">
        <v>7469</v>
      </c>
      <c r="CH500" s="162">
        <v>9.5009999999999994</v>
      </c>
      <c r="CI500" s="162">
        <v>13.0372</v>
      </c>
      <c r="CJ500" s="162" t="s">
        <v>7469</v>
      </c>
      <c r="CK500" s="162" t="s">
        <v>7469</v>
      </c>
      <c r="CL500" s="162" t="s">
        <v>7469</v>
      </c>
      <c r="CM500" s="162" t="s">
        <v>7469</v>
      </c>
      <c r="CN500" s="162" t="s">
        <v>7469</v>
      </c>
      <c r="CO500" s="162">
        <v>14.3307</v>
      </c>
      <c r="CP500" s="162">
        <v>11.3613</v>
      </c>
      <c r="CQ500" s="162">
        <v>20.161200000000001</v>
      </c>
      <c r="CR500" s="162" t="s">
        <v>7469</v>
      </c>
      <c r="CS500" s="162">
        <v>7.3418999999999999</v>
      </c>
      <c r="CT500" s="162">
        <v>10.1767</v>
      </c>
      <c r="CU500" s="162">
        <v>18.285299999999999</v>
      </c>
      <c r="CV500" s="162" t="s">
        <v>7469</v>
      </c>
      <c r="CW500" s="162" t="s">
        <v>7469</v>
      </c>
      <c r="CX500" s="162" t="s">
        <v>7469</v>
      </c>
      <c r="CY500" s="162">
        <v>14.035399999999999</v>
      </c>
      <c r="CZ500" s="162">
        <v>11.895300000000001</v>
      </c>
      <c r="DA500" s="162">
        <v>11.5336</v>
      </c>
      <c r="DB500" s="162" t="s">
        <v>7469</v>
      </c>
      <c r="DC500" s="162">
        <v>7.0530999999999997</v>
      </c>
      <c r="DD500" s="162">
        <v>14.783899999999999</v>
      </c>
      <c r="DE500" s="162" t="s">
        <v>7469</v>
      </c>
      <c r="DF500" s="162" t="s">
        <v>7469</v>
      </c>
      <c r="DG500" s="162">
        <v>12.6303</v>
      </c>
      <c r="DH500" s="162">
        <v>19.683900000000001</v>
      </c>
      <c r="DI500" s="162" t="s">
        <v>7469</v>
      </c>
      <c r="DJ500" s="162" t="s">
        <v>7469</v>
      </c>
      <c r="DK500" s="162">
        <v>12.7072</v>
      </c>
      <c r="DL500" s="162">
        <v>15.9262</v>
      </c>
      <c r="DM500" s="162">
        <v>13.796200000000001</v>
      </c>
      <c r="DN500" s="162">
        <v>11.7311</v>
      </c>
      <c r="DO500" s="162">
        <v>7.3078000000000003</v>
      </c>
      <c r="DP500" s="162">
        <v>11.9396</v>
      </c>
      <c r="DQ500" s="162">
        <v>11.8527</v>
      </c>
      <c r="DR500" s="162" t="s">
        <v>7469</v>
      </c>
      <c r="DS500" s="162">
        <v>12.292899999999999</v>
      </c>
      <c r="DT500" s="162">
        <v>9.6844000000000001</v>
      </c>
      <c r="DU500" s="162">
        <v>10.452400000000001</v>
      </c>
      <c r="DV500" s="162" t="s">
        <v>7469</v>
      </c>
      <c r="DW500" s="162" t="s">
        <v>7469</v>
      </c>
      <c r="DX500" s="162">
        <v>13.930199999999999</v>
      </c>
      <c r="DY500" s="162">
        <v>13.4436</v>
      </c>
      <c r="DZ500" s="162">
        <v>5.6513</v>
      </c>
      <c r="EA500" s="162">
        <v>10.315799999999999</v>
      </c>
      <c r="EB500" s="162">
        <v>18.000299999999999</v>
      </c>
      <c r="EC500" s="162">
        <v>9.4931999999999999</v>
      </c>
      <c r="ED500" s="162">
        <v>15.2157</v>
      </c>
      <c r="EE500" s="162" t="s">
        <v>7469</v>
      </c>
      <c r="EF500" s="162">
        <v>7.9748000000000001</v>
      </c>
      <c r="EG500" s="162">
        <v>11.7241</v>
      </c>
      <c r="EH500" s="162" t="s">
        <v>7469</v>
      </c>
      <c r="EI500" s="162">
        <v>11.0343</v>
      </c>
      <c r="EJ500" s="162" t="s">
        <v>7469</v>
      </c>
      <c r="EK500" s="162" t="s">
        <v>7469</v>
      </c>
      <c r="EL500" s="162">
        <v>-904.73990000000003</v>
      </c>
      <c r="EM500" s="162">
        <v>13.029199999999999</v>
      </c>
      <c r="EN500" s="162" t="s">
        <v>7469</v>
      </c>
    </row>
    <row r="501" spans="3:144">
      <c r="C501" s="120"/>
      <c r="D501" s="103" t="s">
        <v>8180</v>
      </c>
      <c r="F501" s="126"/>
      <c r="G501" s="151" t="s">
        <v>8105</v>
      </c>
      <c r="H501" s="152" t="s">
        <v>8105</v>
      </c>
      <c r="I501" s="102" t="s">
        <v>8105</v>
      </c>
      <c r="J501" s="102" t="s">
        <v>8105</v>
      </c>
      <c r="K501" s="102" t="s">
        <v>8105</v>
      </c>
      <c r="L501" s="102" t="s">
        <v>8105</v>
      </c>
      <c r="M501" s="102" t="s">
        <v>8105</v>
      </c>
      <c r="N501" s="102" t="s">
        <v>8105</v>
      </c>
      <c r="O501" s="102" t="s">
        <v>8105</v>
      </c>
      <c r="P501" s="102" t="s">
        <v>8105</v>
      </c>
      <c r="Q501" s="102" t="s">
        <v>8105</v>
      </c>
      <c r="R501" s="102" t="s">
        <v>8105</v>
      </c>
      <c r="S501" s="102" t="s">
        <v>8105</v>
      </c>
      <c r="T501" s="102" t="s">
        <v>8105</v>
      </c>
      <c r="U501" s="102" t="s">
        <v>8105</v>
      </c>
      <c r="V501" s="102" t="s">
        <v>8105</v>
      </c>
      <c r="W501" s="102" t="s">
        <v>8105</v>
      </c>
      <c r="X501" s="102" t="s">
        <v>8105</v>
      </c>
      <c r="Y501" s="102" t="s">
        <v>8105</v>
      </c>
      <c r="Z501" s="102" t="s">
        <v>8105</v>
      </c>
      <c r="AA501" s="102" t="s">
        <v>8105</v>
      </c>
      <c r="AB501" s="102" t="s">
        <v>8105</v>
      </c>
      <c r="AC501" s="102" t="s">
        <v>8105</v>
      </c>
      <c r="AD501" s="102" t="s">
        <v>8105</v>
      </c>
      <c r="AE501" s="102" t="s">
        <v>8105</v>
      </c>
      <c r="AF501" s="102" t="s">
        <v>8105</v>
      </c>
      <c r="AG501" s="102" t="s">
        <v>8105</v>
      </c>
      <c r="AH501" s="102" t="s">
        <v>8105</v>
      </c>
      <c r="AI501" s="102" t="s">
        <v>8105</v>
      </c>
      <c r="AJ501" s="102" t="s">
        <v>8105</v>
      </c>
      <c r="AK501" s="102" t="s">
        <v>8105</v>
      </c>
      <c r="AL501" s="102" t="s">
        <v>8105</v>
      </c>
      <c r="AM501" s="102" t="s">
        <v>8105</v>
      </c>
      <c r="AN501" s="102" t="s">
        <v>8105</v>
      </c>
      <c r="AO501" s="102" t="s">
        <v>8105</v>
      </c>
      <c r="AP501" s="102" t="s">
        <v>8105</v>
      </c>
      <c r="AQ501" s="102" t="s">
        <v>8105</v>
      </c>
      <c r="AR501" s="102" t="s">
        <v>8105</v>
      </c>
      <c r="AS501" s="102" t="s">
        <v>8105</v>
      </c>
      <c r="AT501" s="102" t="s">
        <v>8105</v>
      </c>
      <c r="AU501" s="102" t="s">
        <v>8105</v>
      </c>
      <c r="AV501" s="102" t="s">
        <v>8105</v>
      </c>
      <c r="AW501" s="102" t="s">
        <v>8105</v>
      </c>
      <c r="AX501" s="102" t="s">
        <v>8105</v>
      </c>
      <c r="AY501" s="102" t="s">
        <v>8105</v>
      </c>
      <c r="AZ501" s="102" t="s">
        <v>8105</v>
      </c>
      <c r="BA501" s="102" t="s">
        <v>8105</v>
      </c>
      <c r="BB501" s="102" t="s">
        <v>8105</v>
      </c>
      <c r="BC501" s="102" t="s">
        <v>8105</v>
      </c>
      <c r="BD501" s="102" t="s">
        <v>8105</v>
      </c>
      <c r="BE501" s="102" t="s">
        <v>8105</v>
      </c>
      <c r="BF501" s="102" t="s">
        <v>8105</v>
      </c>
      <c r="BG501" s="102" t="s">
        <v>8105</v>
      </c>
      <c r="BH501" s="102" t="s">
        <v>8105</v>
      </c>
      <c r="BI501" s="102" t="s">
        <v>8105</v>
      </c>
      <c r="BJ501" s="102" t="s">
        <v>8105</v>
      </c>
      <c r="BK501" s="102" t="s">
        <v>8105</v>
      </c>
      <c r="BL501" s="102" t="s">
        <v>8105</v>
      </c>
      <c r="BM501" s="102" t="s">
        <v>8105</v>
      </c>
      <c r="BN501" s="102" t="s">
        <v>8105</v>
      </c>
      <c r="BO501" s="102" t="s">
        <v>8105</v>
      </c>
      <c r="BP501" s="102" t="s">
        <v>8105</v>
      </c>
      <c r="BQ501" s="102" t="s">
        <v>8105</v>
      </c>
      <c r="BR501" s="102" t="s">
        <v>8105</v>
      </c>
      <c r="BS501" s="102" t="s">
        <v>8105</v>
      </c>
      <c r="BT501" s="102" t="s">
        <v>8105</v>
      </c>
      <c r="BU501" s="102" t="s">
        <v>8105</v>
      </c>
      <c r="BV501" s="102" t="s">
        <v>8105</v>
      </c>
      <c r="BW501" s="102" t="s">
        <v>8105</v>
      </c>
      <c r="BX501" s="102" t="s">
        <v>8105</v>
      </c>
      <c r="BY501" s="102" t="s">
        <v>8105</v>
      </c>
      <c r="BZ501" s="102" t="s">
        <v>8105</v>
      </c>
      <c r="CA501" s="102" t="s">
        <v>8105</v>
      </c>
      <c r="CB501" s="102" t="s">
        <v>8105</v>
      </c>
      <c r="CC501" s="102" t="s">
        <v>8105</v>
      </c>
      <c r="CD501" s="102" t="s">
        <v>8105</v>
      </c>
      <c r="CE501" s="102" t="s">
        <v>8105</v>
      </c>
      <c r="CF501" s="102" t="s">
        <v>8105</v>
      </c>
      <c r="CG501" s="102" t="s">
        <v>8105</v>
      </c>
      <c r="CH501" s="102" t="s">
        <v>8105</v>
      </c>
      <c r="CI501" s="102" t="s">
        <v>8105</v>
      </c>
      <c r="CJ501" s="102" t="s">
        <v>8105</v>
      </c>
      <c r="CK501" s="102" t="s">
        <v>8105</v>
      </c>
      <c r="CL501" s="102" t="s">
        <v>8105</v>
      </c>
      <c r="CM501" s="102" t="s">
        <v>8105</v>
      </c>
      <c r="CN501" s="102" t="s">
        <v>8105</v>
      </c>
      <c r="CO501" s="102" t="s">
        <v>8105</v>
      </c>
      <c r="CP501" s="102" t="s">
        <v>8105</v>
      </c>
      <c r="CQ501" s="102" t="s">
        <v>8105</v>
      </c>
      <c r="CR501" s="102" t="s">
        <v>8105</v>
      </c>
      <c r="CS501" s="102" t="s">
        <v>8105</v>
      </c>
      <c r="CT501" s="102" t="s">
        <v>8105</v>
      </c>
      <c r="CU501" s="102" t="s">
        <v>8105</v>
      </c>
      <c r="CV501" s="102" t="s">
        <v>8105</v>
      </c>
      <c r="CW501" s="102" t="s">
        <v>8105</v>
      </c>
      <c r="CX501" s="102" t="s">
        <v>8105</v>
      </c>
      <c r="CY501" s="102" t="s">
        <v>8105</v>
      </c>
      <c r="CZ501" s="102" t="s">
        <v>8105</v>
      </c>
      <c r="DA501" s="102" t="s">
        <v>8105</v>
      </c>
      <c r="DB501" s="102" t="s">
        <v>8105</v>
      </c>
      <c r="DC501" s="102" t="s">
        <v>8105</v>
      </c>
      <c r="DD501" s="102" t="s">
        <v>8105</v>
      </c>
      <c r="DE501" s="102" t="s">
        <v>8105</v>
      </c>
      <c r="DF501" s="102" t="s">
        <v>8105</v>
      </c>
      <c r="DG501" s="102" t="s">
        <v>8105</v>
      </c>
      <c r="DH501" s="102" t="s">
        <v>8105</v>
      </c>
      <c r="DI501" s="102" t="s">
        <v>8105</v>
      </c>
      <c r="DJ501" s="102" t="s">
        <v>8105</v>
      </c>
      <c r="DK501" s="102" t="s">
        <v>8105</v>
      </c>
      <c r="DL501" s="102" t="s">
        <v>8105</v>
      </c>
      <c r="DM501" s="102" t="s">
        <v>8105</v>
      </c>
      <c r="DN501" s="102" t="s">
        <v>8105</v>
      </c>
      <c r="DO501" s="102" t="s">
        <v>8105</v>
      </c>
      <c r="DP501" s="102" t="s">
        <v>8105</v>
      </c>
      <c r="DQ501" s="102" t="s">
        <v>8105</v>
      </c>
      <c r="DR501" s="102" t="s">
        <v>8105</v>
      </c>
      <c r="DS501" s="102" t="s">
        <v>8105</v>
      </c>
      <c r="DT501" s="102" t="s">
        <v>8105</v>
      </c>
      <c r="DU501" s="102" t="s">
        <v>8105</v>
      </c>
      <c r="DV501" s="102" t="s">
        <v>8105</v>
      </c>
      <c r="DW501" s="102" t="s">
        <v>8105</v>
      </c>
      <c r="DX501" s="102" t="s">
        <v>8105</v>
      </c>
      <c r="DY501" s="102" t="s">
        <v>8105</v>
      </c>
      <c r="DZ501" s="102" t="s">
        <v>8105</v>
      </c>
      <c r="EA501" s="102" t="s">
        <v>8105</v>
      </c>
      <c r="EB501" s="102" t="s">
        <v>8105</v>
      </c>
      <c r="EC501" s="102" t="s">
        <v>8105</v>
      </c>
      <c r="ED501" s="102" t="s">
        <v>8105</v>
      </c>
      <c r="EE501" s="102" t="s">
        <v>8105</v>
      </c>
      <c r="EF501" s="102" t="s">
        <v>8105</v>
      </c>
      <c r="EG501" s="102" t="s">
        <v>8105</v>
      </c>
      <c r="EH501" s="102" t="s">
        <v>8105</v>
      </c>
      <c r="EI501" s="102" t="s">
        <v>8105</v>
      </c>
      <c r="EJ501" s="102" t="s">
        <v>8105</v>
      </c>
      <c r="EK501" s="102" t="s">
        <v>8105</v>
      </c>
      <c r="EL501" s="102" t="s">
        <v>8105</v>
      </c>
      <c r="EM501" s="102" t="s">
        <v>8105</v>
      </c>
      <c r="EN501" s="102" t="s">
        <v>8105</v>
      </c>
    </row>
    <row r="502" spans="3:144">
      <c r="C502" s="120"/>
      <c r="E502" s="120" t="s">
        <v>8088</v>
      </c>
      <c r="F502" s="126" t="s">
        <v>8181</v>
      </c>
      <c r="G502" s="151" t="s">
        <v>8090</v>
      </c>
      <c r="H502" s="152" t="s">
        <v>8091</v>
      </c>
      <c r="I502" s="162">
        <v>0</v>
      </c>
      <c r="J502" s="162">
        <v>0</v>
      </c>
      <c r="K502" s="162">
        <v>0</v>
      </c>
      <c r="L502" s="162">
        <v>3.7067999999999999</v>
      </c>
      <c r="M502" s="162">
        <v>0.97150000000000003</v>
      </c>
      <c r="N502" s="162">
        <v>4.1736000000000004</v>
      </c>
      <c r="O502" s="162">
        <v>1.6776</v>
      </c>
      <c r="P502" s="162">
        <v>3.6985999999999999</v>
      </c>
      <c r="Q502" s="162">
        <v>0</v>
      </c>
      <c r="R502" s="162">
        <v>3.0792999999999999</v>
      </c>
      <c r="S502" s="162">
        <v>0.35909999999999997</v>
      </c>
      <c r="T502" s="162">
        <v>0.6925</v>
      </c>
      <c r="U502" s="162">
        <v>1.5998000000000001</v>
      </c>
      <c r="V502" s="162" t="s">
        <v>7469</v>
      </c>
      <c r="W502" s="162">
        <v>0.315</v>
      </c>
      <c r="X502" s="162">
        <v>0</v>
      </c>
      <c r="Y502" s="162">
        <v>0</v>
      </c>
      <c r="Z502" s="162">
        <v>1.9800000000000002E-2</v>
      </c>
      <c r="AA502" s="162">
        <v>1.8644000000000001</v>
      </c>
      <c r="AB502" s="162">
        <v>0.41799999999999998</v>
      </c>
      <c r="AC502" s="162">
        <v>3.4356</v>
      </c>
      <c r="AD502" s="162">
        <v>0</v>
      </c>
      <c r="AE502" s="162">
        <v>6.54E-2</v>
      </c>
      <c r="AF502" s="162">
        <v>0</v>
      </c>
      <c r="AG502" s="162">
        <v>0.59130000000000005</v>
      </c>
      <c r="AH502" s="162">
        <v>7.3513000000000002</v>
      </c>
      <c r="AI502" s="162">
        <v>2.8111000000000002</v>
      </c>
      <c r="AJ502" s="162">
        <v>3.7067999999999999</v>
      </c>
      <c r="AK502" s="162">
        <v>0</v>
      </c>
      <c r="AL502" s="162">
        <v>0.4254</v>
      </c>
      <c r="AM502" s="162">
        <v>0.63580000000000003</v>
      </c>
      <c r="AN502" s="162">
        <v>1.8535999999999999</v>
      </c>
      <c r="AO502" s="162">
        <v>5.8398000000000003</v>
      </c>
      <c r="AP502" s="162">
        <v>0</v>
      </c>
      <c r="AQ502" s="162" t="s">
        <v>7469</v>
      </c>
      <c r="AR502" s="162">
        <v>0</v>
      </c>
      <c r="AS502" s="162">
        <v>6.9000000000000006E-2</v>
      </c>
      <c r="AT502" s="162">
        <v>1.849</v>
      </c>
      <c r="AU502" s="162">
        <v>0</v>
      </c>
      <c r="AV502" s="162">
        <v>0</v>
      </c>
      <c r="AW502" s="162" t="s">
        <v>7469</v>
      </c>
      <c r="AX502" s="162">
        <v>0</v>
      </c>
      <c r="AY502" s="162" t="s">
        <v>7469</v>
      </c>
      <c r="AZ502" s="162">
        <v>1.9862</v>
      </c>
      <c r="BA502" s="162">
        <v>0</v>
      </c>
      <c r="BB502" s="162">
        <v>2.4870999999999999</v>
      </c>
      <c r="BC502" s="162">
        <v>3.4773999999999998</v>
      </c>
      <c r="BD502" s="162">
        <v>0</v>
      </c>
      <c r="BE502" s="162">
        <v>2.5933999999999999</v>
      </c>
      <c r="BF502" s="162">
        <v>0.69040000000000001</v>
      </c>
      <c r="BG502" s="162" t="s">
        <v>7469</v>
      </c>
      <c r="BH502" s="162">
        <v>1.6604000000000001</v>
      </c>
      <c r="BI502" s="162">
        <v>0</v>
      </c>
      <c r="BJ502" s="162">
        <v>0</v>
      </c>
      <c r="BK502" s="162">
        <v>0</v>
      </c>
      <c r="BL502" s="162">
        <v>0</v>
      </c>
      <c r="BM502" s="162">
        <v>6.9000000000000006E-2</v>
      </c>
      <c r="BN502" s="162">
        <v>0</v>
      </c>
      <c r="BO502" s="162">
        <v>2.0714000000000001</v>
      </c>
      <c r="BP502" s="162">
        <v>0</v>
      </c>
      <c r="BQ502" s="162">
        <v>3.9199999999999999E-2</v>
      </c>
      <c r="BR502" s="162">
        <v>0</v>
      </c>
      <c r="BS502" s="162">
        <v>3.7067999999999999</v>
      </c>
      <c r="BT502" s="162">
        <v>0</v>
      </c>
      <c r="BU502" s="162">
        <v>1.8274999999999999</v>
      </c>
      <c r="BV502" s="162">
        <v>2.6389999999999998</v>
      </c>
      <c r="BW502" s="162" t="s">
        <v>7469</v>
      </c>
      <c r="BX502" s="162">
        <v>1.7504</v>
      </c>
      <c r="BY502" s="162">
        <v>0</v>
      </c>
      <c r="BZ502" s="162" t="s">
        <v>7469</v>
      </c>
      <c r="CA502" s="162" t="s">
        <v>7469</v>
      </c>
      <c r="CB502" s="162">
        <v>0</v>
      </c>
      <c r="CC502" s="162">
        <v>0</v>
      </c>
      <c r="CD502" s="162">
        <v>0</v>
      </c>
      <c r="CE502" s="162">
        <v>0</v>
      </c>
      <c r="CF502" s="162">
        <v>6.9000000000000006E-2</v>
      </c>
      <c r="CG502" s="162">
        <v>2.6389999999999998</v>
      </c>
      <c r="CH502" s="162">
        <v>1.1714</v>
      </c>
      <c r="CI502" s="162">
        <v>0</v>
      </c>
      <c r="CJ502" s="162" t="s">
        <v>7469</v>
      </c>
      <c r="CK502" s="162" t="s">
        <v>7469</v>
      </c>
      <c r="CL502" s="162" t="s">
        <v>7469</v>
      </c>
      <c r="CM502" s="162" t="s">
        <v>7469</v>
      </c>
      <c r="CN502" s="162" t="s">
        <v>7469</v>
      </c>
      <c r="CO502" s="162">
        <v>0</v>
      </c>
      <c r="CP502" s="162">
        <v>2.8673999999999999</v>
      </c>
      <c r="CQ502" s="162" t="s">
        <v>7469</v>
      </c>
      <c r="CR502" s="162" t="s">
        <v>7469</v>
      </c>
      <c r="CS502" s="162">
        <v>0</v>
      </c>
      <c r="CT502" s="162">
        <v>0</v>
      </c>
      <c r="CU502" s="162">
        <v>6.9000000000000006E-2</v>
      </c>
      <c r="CV502" s="162" t="s">
        <v>7469</v>
      </c>
      <c r="CW502" s="162" t="s">
        <v>7469</v>
      </c>
      <c r="CX502" s="162" t="s">
        <v>7469</v>
      </c>
      <c r="CY502" s="162">
        <v>0</v>
      </c>
      <c r="CZ502" s="162">
        <v>0</v>
      </c>
      <c r="DA502" s="162">
        <v>3.6646999999999998</v>
      </c>
      <c r="DB502" s="162" t="s">
        <v>7469</v>
      </c>
      <c r="DC502" s="162">
        <v>0</v>
      </c>
      <c r="DD502" s="162">
        <v>6.9000000000000006E-2</v>
      </c>
      <c r="DE502" s="162">
        <v>3.7025000000000001</v>
      </c>
      <c r="DF502" s="162" t="s">
        <v>7469</v>
      </c>
      <c r="DG502" s="162">
        <v>3.1387</v>
      </c>
      <c r="DH502" s="162">
        <v>0</v>
      </c>
      <c r="DI502" s="162">
        <v>0.46820000000000001</v>
      </c>
      <c r="DJ502" s="162" t="s">
        <v>7469</v>
      </c>
      <c r="DK502" s="162">
        <v>0</v>
      </c>
      <c r="DL502" s="162">
        <v>2.1656</v>
      </c>
      <c r="DM502" s="162">
        <v>0</v>
      </c>
      <c r="DN502" s="162">
        <v>0</v>
      </c>
      <c r="DO502" s="162">
        <v>2.2400000000000002</v>
      </c>
      <c r="DP502" s="162">
        <v>7.2999999999999995E-2</v>
      </c>
      <c r="DQ502" s="162">
        <v>0</v>
      </c>
      <c r="DR502" s="162" t="s">
        <v>7469</v>
      </c>
      <c r="DS502" s="162" t="s">
        <v>7469</v>
      </c>
      <c r="DT502" s="162">
        <v>3.5579000000000001</v>
      </c>
      <c r="DU502" s="162">
        <v>2.3403999999999998</v>
      </c>
      <c r="DV502" s="162" t="s">
        <v>7469</v>
      </c>
      <c r="DW502" s="162" t="s">
        <v>7469</v>
      </c>
      <c r="DX502" s="162">
        <v>6.5500000000000003E-2</v>
      </c>
      <c r="DY502" s="162">
        <v>1.7130000000000001</v>
      </c>
      <c r="DZ502" s="162">
        <v>0.6341</v>
      </c>
      <c r="EA502" s="162">
        <v>0</v>
      </c>
      <c r="EB502" s="162">
        <v>0</v>
      </c>
      <c r="EC502" s="162">
        <v>1.8917999999999999</v>
      </c>
      <c r="ED502" s="162">
        <v>6.9000000000000006E-2</v>
      </c>
      <c r="EE502" s="162" t="s">
        <v>7469</v>
      </c>
      <c r="EF502" s="162">
        <v>1.7791999999999999</v>
      </c>
      <c r="EG502" s="162">
        <v>1.9865999999999999</v>
      </c>
      <c r="EH502" s="162">
        <v>0.97819999999999996</v>
      </c>
      <c r="EI502" s="162">
        <v>0.1067</v>
      </c>
      <c r="EJ502" s="162" t="s">
        <v>7469</v>
      </c>
      <c r="EK502" s="162">
        <v>2.8811</v>
      </c>
      <c r="EL502" s="162" t="s">
        <v>7469</v>
      </c>
      <c r="EM502" s="162">
        <v>0</v>
      </c>
      <c r="EN502" s="162">
        <v>3.9346999999999999</v>
      </c>
    </row>
    <row r="503" spans="3:144">
      <c r="C503" s="120"/>
      <c r="E503" s="120" t="s">
        <v>8092</v>
      </c>
      <c r="F503" s="126" t="s">
        <v>8181</v>
      </c>
      <c r="G503" s="151" t="s">
        <v>8090</v>
      </c>
      <c r="H503" s="152" t="s">
        <v>8091</v>
      </c>
      <c r="I503" s="162">
        <v>0</v>
      </c>
      <c r="J503" s="162">
        <v>2.4304999999999999</v>
      </c>
      <c r="K503" s="162">
        <v>2.2717999999999998</v>
      </c>
      <c r="L503" s="162">
        <v>2.5990000000000002</v>
      </c>
      <c r="M503" s="162">
        <v>0.16009999999999999</v>
      </c>
      <c r="N503" s="162">
        <v>3.6404999999999998</v>
      </c>
      <c r="O503" s="162">
        <v>3.4445999999999999</v>
      </c>
      <c r="P503" s="162">
        <v>2.5533000000000001</v>
      </c>
      <c r="Q503" s="162">
        <v>2.2334999999999998</v>
      </c>
      <c r="R503" s="162">
        <v>2.6812</v>
      </c>
      <c r="S503" s="162">
        <v>0.15310000000000001</v>
      </c>
      <c r="T503" s="162">
        <v>6.93E-2</v>
      </c>
      <c r="U503" s="162">
        <v>1.0203</v>
      </c>
      <c r="V503" s="162" t="s">
        <v>7469</v>
      </c>
      <c r="W503" s="162">
        <v>5.4899999999999997E-2</v>
      </c>
      <c r="X503" s="162">
        <v>2.1364000000000001</v>
      </c>
      <c r="Y503" s="162">
        <v>2.3877999999999999</v>
      </c>
      <c r="Z503" s="162">
        <v>2.5899999999999999E-2</v>
      </c>
      <c r="AA503" s="162">
        <v>1.9852000000000001</v>
      </c>
      <c r="AB503" s="162">
        <v>6.93E-2</v>
      </c>
      <c r="AC503" s="162">
        <v>2.1937000000000002</v>
      </c>
      <c r="AD503" s="162">
        <v>2.6153</v>
      </c>
      <c r="AE503" s="162">
        <v>6.9000000000000006E-2</v>
      </c>
      <c r="AF503" s="162">
        <v>0</v>
      </c>
      <c r="AG503" s="162">
        <v>0.59430000000000005</v>
      </c>
      <c r="AH503" s="162">
        <v>6.1281999999999996</v>
      </c>
      <c r="AI503" s="162">
        <v>1.9749000000000001</v>
      </c>
      <c r="AJ503" s="162">
        <v>2.6349</v>
      </c>
      <c r="AK503" s="162">
        <v>0</v>
      </c>
      <c r="AL503" s="162">
        <v>0.32590000000000002</v>
      </c>
      <c r="AM503" s="162">
        <v>0.14530000000000001</v>
      </c>
      <c r="AN503" s="162">
        <v>1.7685999999999999</v>
      </c>
      <c r="AO503" s="162">
        <v>4.1931000000000003</v>
      </c>
      <c r="AP503" s="162">
        <v>0</v>
      </c>
      <c r="AQ503" s="162">
        <v>2.2191000000000001</v>
      </c>
      <c r="AR503" s="162">
        <v>2.3776999999999999</v>
      </c>
      <c r="AS503" s="162">
        <v>2.4331</v>
      </c>
      <c r="AT503" s="162">
        <v>0.2404</v>
      </c>
      <c r="AU503" s="162">
        <v>2.0291000000000001</v>
      </c>
      <c r="AV503" s="162">
        <v>2.4472999999999998</v>
      </c>
      <c r="AW503" s="162" t="s">
        <v>7469</v>
      </c>
      <c r="AX503" s="162">
        <v>0</v>
      </c>
      <c r="AY503" s="162" t="s">
        <v>7469</v>
      </c>
      <c r="AZ503" s="162">
        <v>2.0714000000000001</v>
      </c>
      <c r="BA503" s="162">
        <v>0.10630000000000001</v>
      </c>
      <c r="BB503" s="162">
        <v>2.1638999999999999</v>
      </c>
      <c r="BC503" s="162">
        <v>2.3815</v>
      </c>
      <c r="BD503" s="162">
        <v>2.4712999999999998</v>
      </c>
      <c r="BE503" s="162" t="s">
        <v>7469</v>
      </c>
      <c r="BF503" s="162">
        <v>4.4299999999999999E-2</v>
      </c>
      <c r="BG503" s="162" t="s">
        <v>7469</v>
      </c>
      <c r="BH503" s="162">
        <v>1.1229</v>
      </c>
      <c r="BI503" s="162" t="s">
        <v>7469</v>
      </c>
      <c r="BJ503" s="162">
        <v>0</v>
      </c>
      <c r="BK503" s="162">
        <v>1.1356999999999999</v>
      </c>
      <c r="BL503" s="162">
        <v>1.8983000000000001</v>
      </c>
      <c r="BM503" s="162">
        <v>0.39419999999999999</v>
      </c>
      <c r="BN503" s="162">
        <v>0</v>
      </c>
      <c r="BO503" s="162">
        <v>2.0714000000000001</v>
      </c>
      <c r="BP503" s="162">
        <v>0</v>
      </c>
      <c r="BQ503" s="162">
        <v>2.69E-2</v>
      </c>
      <c r="BR503" s="162">
        <v>1.1314</v>
      </c>
      <c r="BS503" s="162">
        <v>2.5933000000000002</v>
      </c>
      <c r="BT503" s="162">
        <v>1.4343999999999999</v>
      </c>
      <c r="BU503" s="162">
        <v>1.8422000000000001</v>
      </c>
      <c r="BV503" s="162">
        <v>1.5285</v>
      </c>
      <c r="BW503" s="162" t="s">
        <v>7469</v>
      </c>
      <c r="BX503" s="162">
        <v>1.8376999999999999</v>
      </c>
      <c r="BY503" s="162">
        <v>0</v>
      </c>
      <c r="BZ503" s="162">
        <v>2.4881000000000002</v>
      </c>
      <c r="CA503" s="162">
        <v>0</v>
      </c>
      <c r="CB503" s="162">
        <v>1.2595000000000001</v>
      </c>
      <c r="CC503" s="162">
        <v>0</v>
      </c>
      <c r="CD503" s="162">
        <v>1.4315</v>
      </c>
      <c r="CE503" s="162">
        <v>0</v>
      </c>
      <c r="CF503" s="162">
        <v>5.7500000000000002E-2</v>
      </c>
      <c r="CG503" s="162">
        <v>0</v>
      </c>
      <c r="CH503" s="162">
        <v>0.99009999999999998</v>
      </c>
      <c r="CI503" s="162">
        <v>2.0714000000000001</v>
      </c>
      <c r="CJ503" s="162" t="s">
        <v>7469</v>
      </c>
      <c r="CK503" s="162" t="s">
        <v>7469</v>
      </c>
      <c r="CL503" s="162" t="s">
        <v>7469</v>
      </c>
      <c r="CM503" s="162">
        <v>0</v>
      </c>
      <c r="CN503" s="162" t="s">
        <v>7469</v>
      </c>
      <c r="CO503" s="162">
        <v>1.3006</v>
      </c>
      <c r="CP503" s="162">
        <v>1.4974000000000001</v>
      </c>
      <c r="CQ503" s="162">
        <v>0.51719999999999999</v>
      </c>
      <c r="CR503" s="162" t="s">
        <v>7469</v>
      </c>
      <c r="CS503" s="162">
        <v>1.3955</v>
      </c>
      <c r="CT503" s="162">
        <v>6.9000000000000006E-2</v>
      </c>
      <c r="CU503" s="162">
        <v>6.9000000000000006E-2</v>
      </c>
      <c r="CV503" s="162" t="s">
        <v>7469</v>
      </c>
      <c r="CW503" s="162" t="s">
        <v>7469</v>
      </c>
      <c r="CX503" s="162" t="s">
        <v>7469</v>
      </c>
      <c r="CY503" s="162">
        <v>0.69679999999999997</v>
      </c>
      <c r="CZ503" s="162">
        <v>2.3445</v>
      </c>
      <c r="DA503" s="162">
        <v>2.3129</v>
      </c>
      <c r="DB503" s="162" t="s">
        <v>7469</v>
      </c>
      <c r="DC503" s="162">
        <v>2.4028</v>
      </c>
      <c r="DD503" s="162">
        <v>0.63019999999999998</v>
      </c>
      <c r="DE503" s="162">
        <v>2.6004</v>
      </c>
      <c r="DF503" s="162" t="s">
        <v>7469</v>
      </c>
      <c r="DG503" s="162">
        <v>2.2581000000000002</v>
      </c>
      <c r="DH503" s="162" t="s">
        <v>7469</v>
      </c>
      <c r="DI503" s="162">
        <v>0.77980000000000005</v>
      </c>
      <c r="DJ503" s="162" t="s">
        <v>7469</v>
      </c>
      <c r="DK503" s="162">
        <v>0</v>
      </c>
      <c r="DL503" s="162">
        <v>0.46079999999999999</v>
      </c>
      <c r="DM503" s="162">
        <v>0</v>
      </c>
      <c r="DN503" s="162">
        <v>0</v>
      </c>
      <c r="DO503" s="162">
        <v>2.1789000000000001</v>
      </c>
      <c r="DP503" s="162">
        <v>0.40460000000000002</v>
      </c>
      <c r="DQ503" s="162">
        <v>0</v>
      </c>
      <c r="DR503" s="162" t="s">
        <v>7469</v>
      </c>
      <c r="DS503" s="162">
        <v>4.0800000000000003E-2</v>
      </c>
      <c r="DT503" s="162">
        <v>2.5381999999999998</v>
      </c>
      <c r="DU503" s="162">
        <v>2.0714000000000001</v>
      </c>
      <c r="DV503" s="162">
        <v>3.121</v>
      </c>
      <c r="DW503" s="162" t="s">
        <v>7469</v>
      </c>
      <c r="DX503" s="162">
        <v>2.4405000000000001</v>
      </c>
      <c r="DY503" s="162">
        <v>0.14949999999999999</v>
      </c>
      <c r="DZ503" s="162">
        <v>0.18890000000000001</v>
      </c>
      <c r="EA503" s="162">
        <v>2.4493999999999998</v>
      </c>
      <c r="EB503" s="162">
        <v>1.5449999999999999</v>
      </c>
      <c r="EC503" s="162">
        <v>1.8071999999999999</v>
      </c>
      <c r="ED503" s="162">
        <v>2.2124999999999999</v>
      </c>
      <c r="EE503" s="162">
        <v>0</v>
      </c>
      <c r="EF503" s="162">
        <v>7.46E-2</v>
      </c>
      <c r="EG503" s="162">
        <v>0</v>
      </c>
      <c r="EH503" s="162">
        <v>0.5353</v>
      </c>
      <c r="EI503" s="162">
        <v>-6.1800000000000001E-2</v>
      </c>
      <c r="EJ503" s="162" t="s">
        <v>7469</v>
      </c>
      <c r="EK503" s="162">
        <v>1.3433999999999999</v>
      </c>
      <c r="EL503" s="162">
        <v>2.6478999999999999</v>
      </c>
      <c r="EM503" s="162">
        <v>0</v>
      </c>
      <c r="EN503" s="162">
        <v>2.1335000000000002</v>
      </c>
    </row>
    <row r="504" spans="3:144">
      <c r="C504" s="120"/>
      <c r="E504" s="120" t="s">
        <v>8093</v>
      </c>
      <c r="F504" s="126" t="s">
        <v>8181</v>
      </c>
      <c r="G504" s="151" t="s">
        <v>8090</v>
      </c>
      <c r="H504" s="152" t="s">
        <v>8091</v>
      </c>
      <c r="I504" s="162">
        <v>0</v>
      </c>
      <c r="J504" s="162">
        <v>0.59899999999999998</v>
      </c>
      <c r="K504" s="162">
        <v>1.0996999999999999</v>
      </c>
      <c r="L504" s="162">
        <v>1.0780000000000001</v>
      </c>
      <c r="M504" s="162">
        <v>-0.1832</v>
      </c>
      <c r="N504" s="162">
        <v>0.58599999999999997</v>
      </c>
      <c r="O504" s="162">
        <v>2.1015999999999999</v>
      </c>
      <c r="P504" s="162">
        <v>1.0270999999999999</v>
      </c>
      <c r="Q504" s="162">
        <v>0.56279999999999997</v>
      </c>
      <c r="R504" s="162">
        <v>1.8189</v>
      </c>
      <c r="S504" s="162">
        <v>5.3100000000000001E-2</v>
      </c>
      <c r="T504" s="162">
        <v>-0.40689999999999998</v>
      </c>
      <c r="U504" s="162">
        <v>0.11169999999999999</v>
      </c>
      <c r="V504" s="162">
        <v>1.1333</v>
      </c>
      <c r="W504" s="162">
        <v>-0.24560000000000001</v>
      </c>
      <c r="X504" s="162">
        <v>0.78239999999999998</v>
      </c>
      <c r="Y504" s="162">
        <v>0.57469999999999999</v>
      </c>
      <c r="Z504" s="162">
        <v>5.7099999999999998E-2</v>
      </c>
      <c r="AA504" s="162">
        <v>1.8722000000000001</v>
      </c>
      <c r="AB504" s="162">
        <v>-0.53690000000000004</v>
      </c>
      <c r="AC504" s="162">
        <v>0.28210000000000002</v>
      </c>
      <c r="AD504" s="162">
        <v>2.0497000000000001</v>
      </c>
      <c r="AE504" s="162">
        <v>6.9000000000000006E-2</v>
      </c>
      <c r="AF504" s="162">
        <v>0</v>
      </c>
      <c r="AG504" s="162">
        <v>0.25590000000000002</v>
      </c>
      <c r="AH504" s="162" t="s">
        <v>7469</v>
      </c>
      <c r="AI504" s="162">
        <v>0.92079999999999995</v>
      </c>
      <c r="AJ504" s="162">
        <v>1.2383999999999999</v>
      </c>
      <c r="AK504" s="162">
        <v>0</v>
      </c>
      <c r="AL504" s="162">
        <v>0.33779999999999999</v>
      </c>
      <c r="AM504" s="162">
        <v>-0.46700000000000003</v>
      </c>
      <c r="AN504" s="162">
        <v>1.0072000000000001</v>
      </c>
      <c r="AO504" s="162">
        <v>4.7941000000000003</v>
      </c>
      <c r="AP504" s="162">
        <v>0</v>
      </c>
      <c r="AQ504" s="162" t="s">
        <v>7469</v>
      </c>
      <c r="AR504" s="162">
        <v>1.2464</v>
      </c>
      <c r="AS504" s="162">
        <v>0.9073</v>
      </c>
      <c r="AT504" s="162">
        <v>0.18010000000000001</v>
      </c>
      <c r="AU504" s="162">
        <v>1.0130999999999999</v>
      </c>
      <c r="AV504" s="162">
        <v>0</v>
      </c>
      <c r="AW504" s="162" t="s">
        <v>7469</v>
      </c>
      <c r="AX504" s="162">
        <v>0</v>
      </c>
      <c r="AY504" s="162" t="s">
        <v>7469</v>
      </c>
      <c r="AZ504" s="162">
        <v>2.0714000000000001</v>
      </c>
      <c r="BA504" s="162">
        <v>6.3E-2</v>
      </c>
      <c r="BB504" s="162">
        <v>1.0043</v>
      </c>
      <c r="BC504" s="162">
        <v>0.67589999999999995</v>
      </c>
      <c r="BD504" s="162">
        <v>0.76939999999999997</v>
      </c>
      <c r="BE504" s="162">
        <v>0.2306</v>
      </c>
      <c r="BF504" s="162">
        <v>2.0000000000000001E-4</v>
      </c>
      <c r="BG504" s="162" t="s">
        <v>7469</v>
      </c>
      <c r="BH504" s="162">
        <v>0.20710000000000001</v>
      </c>
      <c r="BI504" s="162" t="s">
        <v>7469</v>
      </c>
      <c r="BJ504" s="162">
        <v>0</v>
      </c>
      <c r="BK504" s="162">
        <v>0.2717</v>
      </c>
      <c r="BL504" s="162">
        <v>0</v>
      </c>
      <c r="BM504" s="162">
        <v>0.57509999999999994</v>
      </c>
      <c r="BN504" s="162">
        <v>2.0366</v>
      </c>
      <c r="BO504" s="162">
        <v>1.4933000000000001</v>
      </c>
      <c r="BP504" s="162">
        <v>1.0906</v>
      </c>
      <c r="BQ504" s="162">
        <v>4.19E-2</v>
      </c>
      <c r="BR504" s="162">
        <v>0.1842</v>
      </c>
      <c r="BS504" s="162">
        <v>1.1895</v>
      </c>
      <c r="BT504" s="162">
        <v>0.41539999999999999</v>
      </c>
      <c r="BU504" s="162">
        <v>1.3237000000000001</v>
      </c>
      <c r="BV504" s="162">
        <v>0.78359999999999996</v>
      </c>
      <c r="BW504" s="162" t="s">
        <v>7469</v>
      </c>
      <c r="BX504" s="162">
        <v>1.8722000000000001</v>
      </c>
      <c r="BY504" s="162">
        <v>0</v>
      </c>
      <c r="BZ504" s="162">
        <v>0.84230000000000005</v>
      </c>
      <c r="CA504" s="162">
        <v>0</v>
      </c>
      <c r="CB504" s="162">
        <v>0.54330000000000001</v>
      </c>
      <c r="CC504" s="162" t="s">
        <v>7469</v>
      </c>
      <c r="CD504" s="162">
        <v>0.77569999999999995</v>
      </c>
      <c r="CE504" s="162">
        <v>0.88280000000000003</v>
      </c>
      <c r="CF504" s="162">
        <v>-0.68240000000000001</v>
      </c>
      <c r="CG504" s="162">
        <v>1.1275999999999999</v>
      </c>
      <c r="CH504" s="162">
        <v>0.36680000000000001</v>
      </c>
      <c r="CI504" s="162">
        <v>2.0714000000000001</v>
      </c>
      <c r="CJ504" s="162">
        <v>0.32350000000000001</v>
      </c>
      <c r="CK504" s="162" t="s">
        <v>7469</v>
      </c>
      <c r="CL504" s="162">
        <v>0</v>
      </c>
      <c r="CM504" s="162">
        <v>2.0520999999999998</v>
      </c>
      <c r="CN504" s="162" t="s">
        <v>7469</v>
      </c>
      <c r="CO504" s="162">
        <v>0.66600000000000004</v>
      </c>
      <c r="CP504" s="162">
        <v>0.3473</v>
      </c>
      <c r="CQ504" s="162">
        <v>0.89</v>
      </c>
      <c r="CR504" s="162" t="s">
        <v>7469</v>
      </c>
      <c r="CS504" s="162">
        <v>1.0563</v>
      </c>
      <c r="CT504" s="162">
        <v>5.1900000000000002E-2</v>
      </c>
      <c r="CU504" s="162">
        <v>6.25E-2</v>
      </c>
      <c r="CV504" s="162" t="s">
        <v>7469</v>
      </c>
      <c r="CW504" s="162" t="s">
        <v>7469</v>
      </c>
      <c r="CX504" s="162" t="s">
        <v>7469</v>
      </c>
      <c r="CY504" s="162">
        <v>0.57640000000000002</v>
      </c>
      <c r="CZ504" s="162">
        <v>1.3573</v>
      </c>
      <c r="DA504" s="162">
        <v>0.45329999999999998</v>
      </c>
      <c r="DB504" s="162" t="s">
        <v>7469</v>
      </c>
      <c r="DC504" s="162">
        <v>1.9263999999999999</v>
      </c>
      <c r="DD504" s="162">
        <v>0.24579999999999999</v>
      </c>
      <c r="DE504" s="162">
        <v>1.2337</v>
      </c>
      <c r="DF504" s="162" t="s">
        <v>7469</v>
      </c>
      <c r="DG504" s="162">
        <v>0</v>
      </c>
      <c r="DH504" s="162" t="s">
        <v>7469</v>
      </c>
      <c r="DI504" s="162">
        <v>0.44390000000000002</v>
      </c>
      <c r="DJ504" s="162" t="s">
        <v>7469</v>
      </c>
      <c r="DK504" s="162">
        <v>0</v>
      </c>
      <c r="DL504" s="162">
        <v>0.21490000000000001</v>
      </c>
      <c r="DM504" s="162">
        <v>0</v>
      </c>
      <c r="DN504" s="162">
        <v>1.7421</v>
      </c>
      <c r="DO504" s="162">
        <v>2.0255999999999998</v>
      </c>
      <c r="DP504" s="162">
        <v>0.21809999999999999</v>
      </c>
      <c r="DQ504" s="162">
        <v>0</v>
      </c>
      <c r="DR504" s="162" t="s">
        <v>7469</v>
      </c>
      <c r="DS504" s="162">
        <v>3.0200000000000001E-2</v>
      </c>
      <c r="DT504" s="162">
        <v>1.4358</v>
      </c>
      <c r="DU504" s="162">
        <v>1.5125</v>
      </c>
      <c r="DV504" s="162" t="s">
        <v>7469</v>
      </c>
      <c r="DW504" s="162" t="s">
        <v>7469</v>
      </c>
      <c r="DX504" s="162">
        <v>0.2707</v>
      </c>
      <c r="DY504" s="162">
        <v>0.1135</v>
      </c>
      <c r="DZ504" s="162">
        <v>4.9000000000000002E-2</v>
      </c>
      <c r="EA504" s="162">
        <v>1.9265000000000001</v>
      </c>
      <c r="EB504" s="162">
        <v>7.0699999999999999E-2</v>
      </c>
      <c r="EC504" s="162">
        <v>1.5875999999999999</v>
      </c>
      <c r="ED504" s="162">
        <v>5.4100000000000002E-2</v>
      </c>
      <c r="EE504" s="162">
        <v>0</v>
      </c>
      <c r="EF504" s="162">
        <v>0.38919999999999999</v>
      </c>
      <c r="EG504" s="162">
        <v>0</v>
      </c>
      <c r="EH504" s="162">
        <v>1.2747999999999999</v>
      </c>
      <c r="EI504" s="162">
        <v>4.4299999999999999E-2</v>
      </c>
      <c r="EJ504" s="162" t="s">
        <v>7469</v>
      </c>
      <c r="EK504" s="162">
        <v>0.81720000000000004</v>
      </c>
      <c r="EL504" s="162">
        <v>1.2609999999999999</v>
      </c>
      <c r="EM504" s="162">
        <v>0</v>
      </c>
      <c r="EN504" s="162">
        <v>1.3089</v>
      </c>
    </row>
    <row r="505" spans="3:144">
      <c r="C505" s="120"/>
      <c r="E505" s="120" t="s">
        <v>8094</v>
      </c>
      <c r="F505" s="126" t="s">
        <v>8181</v>
      </c>
      <c r="G505" s="151" t="s">
        <v>8090</v>
      </c>
      <c r="H505" s="152" t="s">
        <v>8091</v>
      </c>
      <c r="I505" s="162">
        <v>7.0400000000000004E-2</v>
      </c>
      <c r="J505" s="162">
        <v>1.7211000000000001</v>
      </c>
      <c r="K505" s="162">
        <v>1.7888999999999999</v>
      </c>
      <c r="L505" s="162">
        <v>1.9906999999999999</v>
      </c>
      <c r="M505" s="162">
        <v>0.11310000000000001</v>
      </c>
      <c r="N505" s="162">
        <v>1.9825999999999999</v>
      </c>
      <c r="O505" s="162">
        <v>1.3359000000000001</v>
      </c>
      <c r="P505" s="162">
        <v>1.601</v>
      </c>
      <c r="Q505" s="162">
        <v>1.3648</v>
      </c>
      <c r="R505" s="162">
        <v>1.8106</v>
      </c>
      <c r="S505" s="162">
        <v>0.1736</v>
      </c>
      <c r="T505" s="162">
        <v>0.1249</v>
      </c>
      <c r="U505" s="162">
        <v>1.0344</v>
      </c>
      <c r="V505" s="162">
        <v>1.9428000000000001</v>
      </c>
      <c r="W505" s="162">
        <v>0.1087</v>
      </c>
      <c r="X505" s="162">
        <v>2.0124</v>
      </c>
      <c r="Y505" s="162">
        <v>1.3277000000000001</v>
      </c>
      <c r="Z505" s="162">
        <v>5.4699999999999999E-2</v>
      </c>
      <c r="AA505" s="162">
        <v>1.9054</v>
      </c>
      <c r="AB505" s="162">
        <v>0.1298</v>
      </c>
      <c r="AC505" s="162">
        <v>1.052</v>
      </c>
      <c r="AD505" s="162">
        <v>2.2566000000000002</v>
      </c>
      <c r="AE505" s="162">
        <v>6.9000000000000006E-2</v>
      </c>
      <c r="AF505" s="162">
        <v>0</v>
      </c>
      <c r="AG505" s="162">
        <v>0.2505</v>
      </c>
      <c r="AH505" s="162">
        <v>0</v>
      </c>
      <c r="AI505" s="162">
        <v>1.5055000000000001</v>
      </c>
      <c r="AJ505" s="162">
        <v>2.0739999999999998</v>
      </c>
      <c r="AK505" s="162">
        <v>0</v>
      </c>
      <c r="AL505" s="162">
        <v>0.80149999999999999</v>
      </c>
      <c r="AM505" s="162">
        <v>0.27300000000000002</v>
      </c>
      <c r="AN505" s="162">
        <v>1.8010999999999999</v>
      </c>
      <c r="AO505" s="162">
        <v>15.116400000000001</v>
      </c>
      <c r="AP505" s="162">
        <v>0</v>
      </c>
      <c r="AQ505" s="162" t="s">
        <v>7469</v>
      </c>
      <c r="AR505" s="162">
        <v>2.0714000000000001</v>
      </c>
      <c r="AS505" s="162">
        <v>0.49390000000000001</v>
      </c>
      <c r="AT505" s="162">
        <v>9.8599999999999993E-2</v>
      </c>
      <c r="AU505" s="162">
        <v>1.0678000000000001</v>
      </c>
      <c r="AV505" s="162">
        <v>1.9176</v>
      </c>
      <c r="AW505" s="162" t="s">
        <v>7469</v>
      </c>
      <c r="AX505" s="162">
        <v>0</v>
      </c>
      <c r="AY505" s="162" t="s">
        <v>7469</v>
      </c>
      <c r="AZ505" s="162">
        <v>2.0722999999999998</v>
      </c>
      <c r="BA505" s="162">
        <v>0.23139999999999999</v>
      </c>
      <c r="BB505" s="162">
        <v>1.3498000000000001</v>
      </c>
      <c r="BC505" s="162">
        <v>1.5425</v>
      </c>
      <c r="BD505" s="162">
        <v>1.3868</v>
      </c>
      <c r="BE505" s="162">
        <v>1.0702</v>
      </c>
      <c r="BF505" s="162">
        <v>0.45960000000000001</v>
      </c>
      <c r="BG505" s="162">
        <v>1.3573999999999999</v>
      </c>
      <c r="BH505" s="162">
        <v>0.87350000000000005</v>
      </c>
      <c r="BI505" s="162">
        <v>1.8502000000000001</v>
      </c>
      <c r="BJ505" s="162">
        <v>0</v>
      </c>
      <c r="BK505" s="162">
        <v>0</v>
      </c>
      <c r="BL505" s="162">
        <v>1.9866999999999999</v>
      </c>
      <c r="BM505" s="162">
        <v>1.1677999999999999</v>
      </c>
      <c r="BN505" s="162">
        <v>1.1628000000000001</v>
      </c>
      <c r="BO505" s="162">
        <v>2.0625</v>
      </c>
      <c r="BP505" s="162">
        <v>1.9611000000000001</v>
      </c>
      <c r="BQ505" s="162">
        <v>5.79E-2</v>
      </c>
      <c r="BR505" s="162">
        <v>1.0326</v>
      </c>
      <c r="BS505" s="162">
        <v>2.5097</v>
      </c>
      <c r="BT505" s="162">
        <v>1.5590999999999999</v>
      </c>
      <c r="BU505" s="162">
        <v>1.8340000000000001</v>
      </c>
      <c r="BV505" s="162">
        <v>1.4746999999999999</v>
      </c>
      <c r="BW505" s="162" t="s">
        <v>7469</v>
      </c>
      <c r="BX505" s="162">
        <v>1.7878000000000001</v>
      </c>
      <c r="BY505" s="162">
        <v>0.74399999999999999</v>
      </c>
      <c r="BZ505" s="162">
        <v>1.7665999999999999</v>
      </c>
      <c r="CA505" s="162">
        <v>1.6068</v>
      </c>
      <c r="CB505" s="162">
        <v>0.69650000000000001</v>
      </c>
      <c r="CC505" s="162">
        <v>1.9686999999999999</v>
      </c>
      <c r="CD505" s="162">
        <v>0.87739999999999996</v>
      </c>
      <c r="CE505" s="162">
        <v>0.47420000000000001</v>
      </c>
      <c r="CF505" s="162">
        <v>-0.1542</v>
      </c>
      <c r="CG505" s="162">
        <v>1.8327</v>
      </c>
      <c r="CH505" s="162">
        <v>1.1566000000000001</v>
      </c>
      <c r="CI505" s="162">
        <v>2.0817000000000001</v>
      </c>
      <c r="CJ505" s="162">
        <v>1.0705</v>
      </c>
      <c r="CK505" s="162" t="s">
        <v>7469</v>
      </c>
      <c r="CL505" s="162" t="s">
        <v>7469</v>
      </c>
      <c r="CM505" s="162">
        <v>1.9359</v>
      </c>
      <c r="CN505" s="162" t="s">
        <v>7469</v>
      </c>
      <c r="CO505" s="162">
        <v>0.82430000000000003</v>
      </c>
      <c r="CP505" s="162">
        <v>0.22570000000000001</v>
      </c>
      <c r="CQ505" s="162">
        <v>2.0131000000000001</v>
      </c>
      <c r="CR505" s="162" t="s">
        <v>7469</v>
      </c>
      <c r="CS505" s="162">
        <v>1.8752</v>
      </c>
      <c r="CT505" s="162">
        <v>0.26900000000000002</v>
      </c>
      <c r="CU505" s="162">
        <v>6.9000000000000006E-2</v>
      </c>
      <c r="CV505" s="162" t="s">
        <v>7469</v>
      </c>
      <c r="CW505" s="162" t="s">
        <v>7469</v>
      </c>
      <c r="CX505" s="162" t="s">
        <v>7469</v>
      </c>
      <c r="CY505" s="162">
        <v>0.93110000000000004</v>
      </c>
      <c r="CZ505" s="162">
        <v>0.2732</v>
      </c>
      <c r="DA505" s="162">
        <v>0.14050000000000001</v>
      </c>
      <c r="DB505" s="162" t="s">
        <v>7469</v>
      </c>
      <c r="DC505" s="162">
        <v>1.9113</v>
      </c>
      <c r="DD505" s="162">
        <v>0.39290000000000003</v>
      </c>
      <c r="DE505" s="162">
        <v>1.0111000000000001</v>
      </c>
      <c r="DF505" s="162" t="s">
        <v>7469</v>
      </c>
      <c r="DG505" s="162">
        <v>1.9708000000000001</v>
      </c>
      <c r="DH505" s="162">
        <v>0</v>
      </c>
      <c r="DI505" s="162">
        <v>0.1048</v>
      </c>
      <c r="DJ505" s="162" t="s">
        <v>7469</v>
      </c>
      <c r="DK505" s="162">
        <v>0</v>
      </c>
      <c r="DL505" s="162">
        <v>1.1939</v>
      </c>
      <c r="DM505" s="162">
        <v>0</v>
      </c>
      <c r="DN505" s="162">
        <v>1.4207000000000001</v>
      </c>
      <c r="DO505" s="162">
        <v>2.0722999999999998</v>
      </c>
      <c r="DP505" s="162">
        <v>0.10249999999999999</v>
      </c>
      <c r="DQ505" s="162">
        <v>4.3200000000000002E-2</v>
      </c>
      <c r="DR505" s="162" t="s">
        <v>7469</v>
      </c>
      <c r="DS505" s="162">
        <v>5.8700000000000002E-2</v>
      </c>
      <c r="DT505" s="162">
        <v>2.0819000000000001</v>
      </c>
      <c r="DU505" s="162">
        <v>2.0748000000000002</v>
      </c>
      <c r="DV505" s="162" t="s">
        <v>7469</v>
      </c>
      <c r="DW505" s="162" t="s">
        <v>7469</v>
      </c>
      <c r="DX505" s="162">
        <v>1.9696</v>
      </c>
      <c r="DY505" s="162">
        <v>9.7299999999999998E-2</v>
      </c>
      <c r="DZ505" s="162">
        <v>0.30919999999999997</v>
      </c>
      <c r="EA505" s="162">
        <v>1.9725999999999999</v>
      </c>
      <c r="EB505" s="162">
        <v>0.2157</v>
      </c>
      <c r="EC505" s="162">
        <v>2.0720999999999998</v>
      </c>
      <c r="ED505" s="162">
        <v>0.87949999999999995</v>
      </c>
      <c r="EE505" s="162" t="s">
        <v>7469</v>
      </c>
      <c r="EF505" s="162">
        <v>1.1832</v>
      </c>
      <c r="EG505" s="162">
        <v>1.8165</v>
      </c>
      <c r="EH505" s="162">
        <v>2.0354999999999999</v>
      </c>
      <c r="EI505" s="162">
        <v>8.8200000000000001E-2</v>
      </c>
      <c r="EJ505" s="162" t="s">
        <v>7469</v>
      </c>
      <c r="EK505" s="162">
        <v>1.5192000000000001</v>
      </c>
      <c r="EL505" s="162">
        <v>2.0632999999999999</v>
      </c>
      <c r="EM505" s="162">
        <v>1.7786</v>
      </c>
      <c r="EN505" s="162" t="s">
        <v>7469</v>
      </c>
    </row>
    <row r="506" spans="3:144">
      <c r="C506" s="120"/>
      <c r="E506" s="120" t="s">
        <v>8095</v>
      </c>
      <c r="F506" s="126" t="s">
        <v>8181</v>
      </c>
      <c r="G506" s="151" t="s">
        <v>8090</v>
      </c>
      <c r="H506" s="152" t="s">
        <v>8091</v>
      </c>
      <c r="I506" s="162" t="s">
        <v>7469</v>
      </c>
      <c r="J506" s="162" t="s">
        <v>7469</v>
      </c>
      <c r="K506" s="162" t="s">
        <v>7469</v>
      </c>
      <c r="L506" s="162" t="s">
        <v>7469</v>
      </c>
      <c r="M506" s="162" t="s">
        <v>7469</v>
      </c>
      <c r="N506" s="162">
        <v>3.0282</v>
      </c>
      <c r="O506" s="162">
        <v>2.2715000000000001</v>
      </c>
      <c r="P506" s="162" t="s">
        <v>7469</v>
      </c>
      <c r="Q506" s="162" t="s">
        <v>7469</v>
      </c>
      <c r="R506" s="162">
        <v>1.5565</v>
      </c>
      <c r="S506" s="162" t="s">
        <v>7469</v>
      </c>
      <c r="T506" s="162" t="s">
        <v>7469</v>
      </c>
      <c r="U506" s="162" t="s">
        <v>7469</v>
      </c>
      <c r="V506" s="162" t="s">
        <v>7469</v>
      </c>
      <c r="W506" s="162" t="s">
        <v>7469</v>
      </c>
      <c r="X506" s="162" t="s">
        <v>7469</v>
      </c>
      <c r="Y506" s="162" t="s">
        <v>7469</v>
      </c>
      <c r="Z506" s="162" t="s">
        <v>7469</v>
      </c>
      <c r="AA506" s="162" t="s">
        <v>7469</v>
      </c>
      <c r="AB506" s="162" t="s">
        <v>7469</v>
      </c>
      <c r="AC506" s="162" t="s">
        <v>7469</v>
      </c>
      <c r="AD506" s="162" t="s">
        <v>7469</v>
      </c>
      <c r="AE506" s="162">
        <v>0</v>
      </c>
      <c r="AF506" s="162">
        <v>0</v>
      </c>
      <c r="AG506" s="162" t="s">
        <v>7469</v>
      </c>
      <c r="AH506" s="162">
        <v>0</v>
      </c>
      <c r="AI506" s="162" t="s">
        <v>7469</v>
      </c>
      <c r="AJ506" s="162" t="s">
        <v>7469</v>
      </c>
      <c r="AK506" s="162">
        <v>0</v>
      </c>
      <c r="AL506" s="162" t="s">
        <v>7469</v>
      </c>
      <c r="AM506" s="162" t="s">
        <v>7469</v>
      </c>
      <c r="AN506" s="162" t="s">
        <v>7469</v>
      </c>
      <c r="AO506" s="162" t="s">
        <v>7469</v>
      </c>
      <c r="AP506" s="162">
        <v>0</v>
      </c>
      <c r="AQ506" s="162" t="s">
        <v>7469</v>
      </c>
      <c r="AR506" s="162" t="s">
        <v>7469</v>
      </c>
      <c r="AS506" s="162" t="s">
        <v>7469</v>
      </c>
      <c r="AT506" s="162" t="s">
        <v>7469</v>
      </c>
      <c r="AU506" s="162" t="s">
        <v>7469</v>
      </c>
      <c r="AV506" s="162" t="s">
        <v>7469</v>
      </c>
      <c r="AW506" s="162" t="s">
        <v>7469</v>
      </c>
      <c r="AX506" s="162">
        <v>2.2814999999999999</v>
      </c>
      <c r="AY506" s="162" t="s">
        <v>7469</v>
      </c>
      <c r="AZ506" s="162" t="s">
        <v>7469</v>
      </c>
      <c r="BA506" s="162" t="s">
        <v>7469</v>
      </c>
      <c r="BB506" s="162" t="s">
        <v>7469</v>
      </c>
      <c r="BC506" s="162" t="s">
        <v>7469</v>
      </c>
      <c r="BD506" s="162" t="s">
        <v>7469</v>
      </c>
      <c r="BE506" s="162" t="s">
        <v>7469</v>
      </c>
      <c r="BF506" s="162" t="s">
        <v>7469</v>
      </c>
      <c r="BG506" s="162">
        <v>2.3224999999999998</v>
      </c>
      <c r="BH506" s="162">
        <v>1.2193000000000001</v>
      </c>
      <c r="BI506" s="162" t="s">
        <v>7469</v>
      </c>
      <c r="BJ506" s="162">
        <v>0</v>
      </c>
      <c r="BK506" s="162" t="s">
        <v>7469</v>
      </c>
      <c r="BL506" s="162" t="s">
        <v>7469</v>
      </c>
      <c r="BM506" s="162" t="s">
        <v>7469</v>
      </c>
      <c r="BN506" s="162">
        <v>2.2246999999999999</v>
      </c>
      <c r="BO506" s="162">
        <v>2.1865000000000001</v>
      </c>
      <c r="BP506" s="162">
        <v>4.9195000000000002</v>
      </c>
      <c r="BQ506" s="162" t="s">
        <v>7469</v>
      </c>
      <c r="BR506" s="162" t="s">
        <v>7469</v>
      </c>
      <c r="BS506" s="162" t="s">
        <v>7469</v>
      </c>
      <c r="BT506" s="162">
        <v>4.2744999999999997</v>
      </c>
      <c r="BU506" s="162" t="s">
        <v>7469</v>
      </c>
      <c r="BV506" s="162">
        <v>4.4856999999999996</v>
      </c>
      <c r="BW506" s="162" t="s">
        <v>7469</v>
      </c>
      <c r="BX506" s="162" t="s">
        <v>7469</v>
      </c>
      <c r="BY506" s="162" t="s">
        <v>7469</v>
      </c>
      <c r="BZ506" s="162" t="s">
        <v>7469</v>
      </c>
      <c r="CA506" s="162">
        <v>2.6958000000000002</v>
      </c>
      <c r="CB506" s="162" t="s">
        <v>7469</v>
      </c>
      <c r="CC506" s="162" t="s">
        <v>7469</v>
      </c>
      <c r="CD506" s="162" t="s">
        <v>7469</v>
      </c>
      <c r="CE506" s="162">
        <v>4.0391000000000004</v>
      </c>
      <c r="CF506" s="162" t="s">
        <v>7469</v>
      </c>
      <c r="CG506" s="162">
        <v>4.6665000000000001</v>
      </c>
      <c r="CH506" s="162" t="s">
        <v>7469</v>
      </c>
      <c r="CI506" s="162" t="s">
        <v>7469</v>
      </c>
      <c r="CJ506" s="162" t="s">
        <v>7469</v>
      </c>
      <c r="CK506" s="162" t="s">
        <v>7469</v>
      </c>
      <c r="CL506" s="162" t="s">
        <v>7469</v>
      </c>
      <c r="CM506" s="162" t="s">
        <v>7469</v>
      </c>
      <c r="CN506" s="162" t="s">
        <v>7469</v>
      </c>
      <c r="CO506" s="162" t="s">
        <v>7469</v>
      </c>
      <c r="CP506" s="162" t="s">
        <v>7469</v>
      </c>
      <c r="CQ506" s="162" t="s">
        <v>7469</v>
      </c>
      <c r="CR506" s="162" t="s">
        <v>7469</v>
      </c>
      <c r="CS506" s="162" t="s">
        <v>7469</v>
      </c>
      <c r="CT506" s="162" t="s">
        <v>7469</v>
      </c>
      <c r="CU506" s="162">
        <v>6.9000000000000006E-2</v>
      </c>
      <c r="CV506" s="162" t="s">
        <v>7469</v>
      </c>
      <c r="CW506" s="162" t="s">
        <v>7469</v>
      </c>
      <c r="CX506" s="162" t="s">
        <v>7469</v>
      </c>
      <c r="CY506" s="162" t="s">
        <v>7469</v>
      </c>
      <c r="CZ506" s="162" t="s">
        <v>7469</v>
      </c>
      <c r="DA506" s="162" t="s">
        <v>7469</v>
      </c>
      <c r="DB506" s="162" t="s">
        <v>7469</v>
      </c>
      <c r="DC506" s="162" t="s">
        <v>7469</v>
      </c>
      <c r="DD506" s="162" t="s">
        <v>7469</v>
      </c>
      <c r="DE506" s="162" t="s">
        <v>7469</v>
      </c>
      <c r="DF506" s="162" t="s">
        <v>7469</v>
      </c>
      <c r="DG506" s="162" t="s">
        <v>7469</v>
      </c>
      <c r="DH506" s="162">
        <v>0</v>
      </c>
      <c r="DI506" s="162" t="s">
        <v>7469</v>
      </c>
      <c r="DJ506" s="162" t="s">
        <v>7469</v>
      </c>
      <c r="DK506" s="162">
        <v>0</v>
      </c>
      <c r="DL506" s="162" t="s">
        <v>7469</v>
      </c>
      <c r="DM506" s="162" t="s">
        <v>7469</v>
      </c>
      <c r="DN506" s="162" t="s">
        <v>7469</v>
      </c>
      <c r="DO506" s="162" t="s">
        <v>7469</v>
      </c>
      <c r="DP506" s="162" t="s">
        <v>7469</v>
      </c>
      <c r="DQ506" s="162">
        <v>4.3799999999999999E-2</v>
      </c>
      <c r="DR506" s="162" t="s">
        <v>7469</v>
      </c>
      <c r="DS506" s="162" t="s">
        <v>7469</v>
      </c>
      <c r="DT506" s="162" t="s">
        <v>7469</v>
      </c>
      <c r="DU506" s="162" t="s">
        <v>7469</v>
      </c>
      <c r="DV506" s="162" t="s">
        <v>7469</v>
      </c>
      <c r="DW506" s="162" t="s">
        <v>7469</v>
      </c>
      <c r="DX506" s="162" t="s">
        <v>7469</v>
      </c>
      <c r="DY506" s="162" t="s">
        <v>7469</v>
      </c>
      <c r="DZ506" s="162" t="s">
        <v>7469</v>
      </c>
      <c r="EA506" s="162" t="s">
        <v>7469</v>
      </c>
      <c r="EB506" s="162" t="s">
        <v>7469</v>
      </c>
      <c r="EC506" s="162" t="s">
        <v>7469</v>
      </c>
      <c r="ED506" s="162" t="s">
        <v>7469</v>
      </c>
      <c r="EE506" s="162">
        <v>0</v>
      </c>
      <c r="EF506" s="162" t="s">
        <v>7469</v>
      </c>
      <c r="EG506" s="162" t="s">
        <v>7469</v>
      </c>
      <c r="EH506" s="162" t="s">
        <v>7469</v>
      </c>
      <c r="EI506" s="162" t="s">
        <v>7469</v>
      </c>
      <c r="EJ506" s="162" t="s">
        <v>7469</v>
      </c>
      <c r="EK506" s="162" t="s">
        <v>7469</v>
      </c>
      <c r="EL506" s="162" t="s">
        <v>7469</v>
      </c>
      <c r="EM506" s="162" t="s">
        <v>7469</v>
      </c>
      <c r="EN506" s="162" t="s">
        <v>7469</v>
      </c>
    </row>
    <row r="507" spans="3:144">
      <c r="C507" s="120"/>
      <c r="E507" s="120" t="s">
        <v>8096</v>
      </c>
      <c r="F507" s="126" t="s">
        <v>8181</v>
      </c>
      <c r="G507" s="151" t="s">
        <v>8090</v>
      </c>
      <c r="H507" s="152" t="s">
        <v>8097</v>
      </c>
      <c r="I507" s="162">
        <v>0</v>
      </c>
      <c r="J507" s="162">
        <v>3.2282999999999999</v>
      </c>
      <c r="K507" s="162">
        <v>0</v>
      </c>
      <c r="L507" s="162">
        <v>3.2282000000000002</v>
      </c>
      <c r="M507" s="162" t="s">
        <v>7469</v>
      </c>
      <c r="N507" s="162">
        <v>1.4335</v>
      </c>
      <c r="O507" s="162">
        <v>1.9771000000000001</v>
      </c>
      <c r="P507" s="162">
        <v>3.2259000000000002</v>
      </c>
      <c r="Q507" s="162">
        <v>3.2250999999999999</v>
      </c>
      <c r="R507" s="162">
        <v>2.0522999999999998</v>
      </c>
      <c r="S507" s="162">
        <v>0.75560000000000005</v>
      </c>
      <c r="T507" s="162" t="s">
        <v>7469</v>
      </c>
      <c r="U507" s="162" t="s">
        <v>7469</v>
      </c>
      <c r="V507" s="162">
        <v>3.2280000000000002</v>
      </c>
      <c r="W507" s="162">
        <v>0.84470000000000001</v>
      </c>
      <c r="X507" s="162">
        <v>3.2286000000000001</v>
      </c>
      <c r="Y507" s="162">
        <v>2.7726999999999999</v>
      </c>
      <c r="Z507" s="162">
        <v>7.8799999999999995E-2</v>
      </c>
      <c r="AA507" s="162">
        <v>2.3325</v>
      </c>
      <c r="AB507" s="162" t="s">
        <v>7469</v>
      </c>
      <c r="AC507" s="162">
        <v>3.2240000000000002</v>
      </c>
      <c r="AD507" s="162">
        <v>0</v>
      </c>
      <c r="AE507" s="162">
        <v>6.9000000000000006E-2</v>
      </c>
      <c r="AF507" s="162">
        <v>0</v>
      </c>
      <c r="AG507" s="162">
        <v>0.44159999999999999</v>
      </c>
      <c r="AH507" s="162">
        <v>0</v>
      </c>
      <c r="AI507" s="162" t="s">
        <v>7469</v>
      </c>
      <c r="AJ507" s="162">
        <v>3.2284999999999999</v>
      </c>
      <c r="AK507" s="162" t="s">
        <v>7469</v>
      </c>
      <c r="AL507" s="162">
        <v>1.2519</v>
      </c>
      <c r="AM507" s="162" t="s">
        <v>7469</v>
      </c>
      <c r="AN507" s="162">
        <v>2.0686</v>
      </c>
      <c r="AO507" s="162">
        <v>16.375</v>
      </c>
      <c r="AP507" s="162">
        <v>0</v>
      </c>
      <c r="AQ507" s="162">
        <v>3.2256</v>
      </c>
      <c r="AR507" s="162">
        <v>3.2286000000000001</v>
      </c>
      <c r="AS507" s="162">
        <v>0.58579999999999999</v>
      </c>
      <c r="AT507" s="162">
        <v>0.12590000000000001</v>
      </c>
      <c r="AU507" s="162">
        <v>1.6047</v>
      </c>
      <c r="AV507" s="162">
        <v>2.9491999999999998</v>
      </c>
      <c r="AW507" s="162" t="s">
        <v>7469</v>
      </c>
      <c r="AX507" s="162" t="s">
        <v>7469</v>
      </c>
      <c r="AY507" s="162" t="s">
        <v>7469</v>
      </c>
      <c r="AZ507" s="162">
        <v>2.1335999999999999</v>
      </c>
      <c r="BA507" s="162">
        <v>0.98080000000000001</v>
      </c>
      <c r="BB507" s="162" t="s">
        <v>7469</v>
      </c>
      <c r="BC507" s="162" t="s">
        <v>7469</v>
      </c>
      <c r="BD507" s="162">
        <v>0</v>
      </c>
      <c r="BE507" s="162">
        <v>2.5548000000000002</v>
      </c>
      <c r="BF507" s="162">
        <v>0.54759999999999998</v>
      </c>
      <c r="BG507" s="162">
        <v>2.0485000000000002</v>
      </c>
      <c r="BH507" s="162" t="s">
        <v>7469</v>
      </c>
      <c r="BI507" s="162">
        <v>2.1970000000000001</v>
      </c>
      <c r="BJ507" s="162">
        <v>5.5300000000000002E-2</v>
      </c>
      <c r="BK507" s="162" t="s">
        <v>7469</v>
      </c>
      <c r="BL507" s="162">
        <v>2.8260999999999998</v>
      </c>
      <c r="BM507" s="162">
        <v>1.881</v>
      </c>
      <c r="BN507" s="162">
        <v>1.7595000000000001</v>
      </c>
      <c r="BO507" s="162">
        <v>2.0686</v>
      </c>
      <c r="BP507" s="162" t="s">
        <v>7469</v>
      </c>
      <c r="BQ507" s="162">
        <v>0.1525</v>
      </c>
      <c r="BR507" s="162" t="s">
        <v>7469</v>
      </c>
      <c r="BS507" s="162">
        <v>3.8965000000000001</v>
      </c>
      <c r="BT507" s="162" t="s">
        <v>7469</v>
      </c>
      <c r="BU507" s="162">
        <v>2.6150000000000002</v>
      </c>
      <c r="BV507" s="162" t="s">
        <v>7469</v>
      </c>
      <c r="BW507" s="162" t="s">
        <v>7469</v>
      </c>
      <c r="BX507" s="162">
        <v>1.7302</v>
      </c>
      <c r="BY507" s="162" t="s">
        <v>7469</v>
      </c>
      <c r="BZ507" s="162">
        <v>3.2271999999999998</v>
      </c>
      <c r="CA507" s="162">
        <v>2.4506999999999999</v>
      </c>
      <c r="CB507" s="162">
        <v>1.0833999999999999</v>
      </c>
      <c r="CC507" s="162">
        <v>2.6496</v>
      </c>
      <c r="CD507" s="162">
        <v>1.5622</v>
      </c>
      <c r="CE507" s="162">
        <v>0.35820000000000002</v>
      </c>
      <c r="CF507" s="162" t="s">
        <v>7469</v>
      </c>
      <c r="CG507" s="162" t="s">
        <v>7469</v>
      </c>
      <c r="CH507" s="162">
        <v>1.7211000000000001</v>
      </c>
      <c r="CI507" s="162">
        <v>2.5057</v>
      </c>
      <c r="CJ507" s="162" t="s">
        <v>7469</v>
      </c>
      <c r="CK507" s="162">
        <v>0</v>
      </c>
      <c r="CL507" s="162" t="s">
        <v>7469</v>
      </c>
      <c r="CM507" s="162" t="s">
        <v>7469</v>
      </c>
      <c r="CN507" s="162" t="s">
        <v>7469</v>
      </c>
      <c r="CO507" s="162">
        <v>1.0276000000000001</v>
      </c>
      <c r="CP507" s="162">
        <v>0.92020000000000002</v>
      </c>
      <c r="CQ507" s="162">
        <v>3.109</v>
      </c>
      <c r="CR507" s="162" t="s">
        <v>7469</v>
      </c>
      <c r="CS507" s="162">
        <v>2.6356999999999999</v>
      </c>
      <c r="CT507" s="162">
        <v>1.6756</v>
      </c>
      <c r="CU507" s="162">
        <v>6.9000000000000006E-2</v>
      </c>
      <c r="CV507" s="162" t="s">
        <v>7469</v>
      </c>
      <c r="CW507" s="162" t="s">
        <v>7469</v>
      </c>
      <c r="CX507" s="162" t="s">
        <v>7469</v>
      </c>
      <c r="CY507" s="162">
        <v>1.2774000000000001</v>
      </c>
      <c r="CZ507" s="162">
        <v>5.4899999999999997E-2</v>
      </c>
      <c r="DA507" s="162">
        <v>0.62970000000000004</v>
      </c>
      <c r="DB507" s="162" t="s">
        <v>7469</v>
      </c>
      <c r="DC507" s="162">
        <v>1.9965999999999999</v>
      </c>
      <c r="DD507" s="162">
        <v>0.59709999999999996</v>
      </c>
      <c r="DE507" s="162">
        <v>3.2282000000000002</v>
      </c>
      <c r="DF507" s="162" t="s">
        <v>7469</v>
      </c>
      <c r="DG507" s="162">
        <v>2.8681000000000001</v>
      </c>
      <c r="DH507" s="162" t="s">
        <v>7469</v>
      </c>
      <c r="DI507" s="162" t="s">
        <v>7469</v>
      </c>
      <c r="DJ507" s="162" t="s">
        <v>7469</v>
      </c>
      <c r="DK507" s="162">
        <v>0</v>
      </c>
      <c r="DL507" s="162">
        <v>2.3142</v>
      </c>
      <c r="DM507" s="162">
        <v>9.0899999999999995E-2</v>
      </c>
      <c r="DN507" s="162">
        <v>1.5671999999999999</v>
      </c>
      <c r="DO507" s="162">
        <v>2.1322000000000001</v>
      </c>
      <c r="DP507" s="162">
        <v>0.1212</v>
      </c>
      <c r="DQ507" s="162">
        <v>4.3299999999999998E-2</v>
      </c>
      <c r="DR507" s="162" t="s">
        <v>7469</v>
      </c>
      <c r="DS507" s="162">
        <v>9.6799999999999997E-2</v>
      </c>
      <c r="DT507" s="162">
        <v>2.9634999999999998</v>
      </c>
      <c r="DU507" s="162">
        <v>2.1810999999999998</v>
      </c>
      <c r="DV507" s="162" t="s">
        <v>7469</v>
      </c>
      <c r="DW507" s="162" t="s">
        <v>7469</v>
      </c>
      <c r="DX507" s="162">
        <v>3.0350999999999999</v>
      </c>
      <c r="DY507" s="162">
        <v>0.11849999999999999</v>
      </c>
      <c r="DZ507" s="162">
        <v>1.5829</v>
      </c>
      <c r="EA507" s="162">
        <v>2.3643999999999998</v>
      </c>
      <c r="EB507" s="162">
        <v>0.31430000000000002</v>
      </c>
      <c r="EC507" s="162">
        <v>1.9061999999999999</v>
      </c>
      <c r="ED507" s="162">
        <v>2.1236000000000002</v>
      </c>
      <c r="EE507" s="162" t="s">
        <v>7469</v>
      </c>
      <c r="EF507" s="162">
        <v>1.7948999999999999</v>
      </c>
      <c r="EG507" s="162">
        <v>1.7235</v>
      </c>
      <c r="EH507" s="162" t="s">
        <v>7469</v>
      </c>
      <c r="EI507" s="162">
        <v>0.16969999999999999</v>
      </c>
      <c r="EJ507" s="162" t="s">
        <v>7469</v>
      </c>
      <c r="EK507" s="162" t="s">
        <v>7469</v>
      </c>
      <c r="EL507" s="162">
        <v>3.2284999999999999</v>
      </c>
      <c r="EM507" s="162">
        <v>2.5217999999999998</v>
      </c>
      <c r="EN507" s="162" t="s">
        <v>7469</v>
      </c>
    </row>
    <row r="508" spans="3:144">
      <c r="C508" s="120"/>
      <c r="E508" s="120" t="s">
        <v>8098</v>
      </c>
      <c r="F508" s="126" t="s">
        <v>8181</v>
      </c>
      <c r="G508" s="151" t="s">
        <v>8090</v>
      </c>
      <c r="H508" s="152" t="s">
        <v>8097</v>
      </c>
      <c r="I508" s="162">
        <v>0</v>
      </c>
      <c r="J508" s="162">
        <v>4.1557000000000004</v>
      </c>
      <c r="K508" s="162">
        <v>0</v>
      </c>
      <c r="L508" s="162">
        <v>4.1543999999999999</v>
      </c>
      <c r="M508" s="162" t="s">
        <v>7469</v>
      </c>
      <c r="N508" s="162">
        <v>1.2964</v>
      </c>
      <c r="O508" s="162">
        <v>1.4690000000000001</v>
      </c>
      <c r="P508" s="162">
        <v>4.1060999999999996</v>
      </c>
      <c r="Q508" s="162">
        <v>4.0868000000000002</v>
      </c>
      <c r="R508" s="162">
        <v>1.6794</v>
      </c>
      <c r="S508" s="162">
        <v>1.7532000000000001</v>
      </c>
      <c r="T508" s="162">
        <v>2.1511</v>
      </c>
      <c r="U508" s="162" t="s">
        <v>7469</v>
      </c>
      <c r="V508" s="162">
        <v>4.1492000000000004</v>
      </c>
      <c r="W508" s="162">
        <v>2.1791999999999998</v>
      </c>
      <c r="X508" s="162">
        <v>4.1063000000000001</v>
      </c>
      <c r="Y508" s="162">
        <v>4.3467000000000002</v>
      </c>
      <c r="Z508" s="162">
        <v>7.4300000000000005E-2</v>
      </c>
      <c r="AA508" s="162">
        <v>2.2000999999999999</v>
      </c>
      <c r="AB508" s="162">
        <v>2.5794999999999999</v>
      </c>
      <c r="AC508" s="162">
        <v>4.0810000000000004</v>
      </c>
      <c r="AD508" s="162">
        <v>2.3693</v>
      </c>
      <c r="AE508" s="162">
        <v>6.9000000000000006E-2</v>
      </c>
      <c r="AF508" s="162">
        <v>0</v>
      </c>
      <c r="AG508" s="162">
        <v>0.44919999999999999</v>
      </c>
      <c r="AH508" s="162" t="s">
        <v>7469</v>
      </c>
      <c r="AI508" s="162">
        <v>0</v>
      </c>
      <c r="AJ508" s="162">
        <v>4.1596000000000002</v>
      </c>
      <c r="AK508" s="162" t="s">
        <v>7469</v>
      </c>
      <c r="AL508" s="162">
        <v>4.0754000000000001</v>
      </c>
      <c r="AM508" s="162" t="s">
        <v>7469</v>
      </c>
      <c r="AN508" s="162">
        <v>2.6850000000000001</v>
      </c>
      <c r="AO508" s="162">
        <v>18.334</v>
      </c>
      <c r="AP508" s="162">
        <v>0</v>
      </c>
      <c r="AQ508" s="162">
        <v>4.1052999999999997</v>
      </c>
      <c r="AR508" s="162">
        <v>4.1605999999999996</v>
      </c>
      <c r="AS508" s="162">
        <v>0.55689999999999995</v>
      </c>
      <c r="AT508" s="162">
        <v>0.42570000000000002</v>
      </c>
      <c r="AU508" s="162">
        <v>1.4008</v>
      </c>
      <c r="AV508" s="162">
        <v>3.7669000000000001</v>
      </c>
      <c r="AW508" s="162" t="s">
        <v>7469</v>
      </c>
      <c r="AX508" s="162" t="s">
        <v>7469</v>
      </c>
      <c r="AY508" s="162" t="s">
        <v>7469</v>
      </c>
      <c r="AZ508" s="162">
        <v>2.1905000000000001</v>
      </c>
      <c r="BA508" s="162">
        <v>1.8714999999999999</v>
      </c>
      <c r="BB508" s="162" t="s">
        <v>7469</v>
      </c>
      <c r="BC508" s="162" t="s">
        <v>7469</v>
      </c>
      <c r="BD508" s="162">
        <v>0</v>
      </c>
      <c r="BE508" s="162">
        <v>4.2948000000000004</v>
      </c>
      <c r="BF508" s="162" t="s">
        <v>7469</v>
      </c>
      <c r="BG508" s="162">
        <v>1.4636</v>
      </c>
      <c r="BH508" s="162" t="s">
        <v>7469</v>
      </c>
      <c r="BI508" s="162">
        <v>2.7376999999999998</v>
      </c>
      <c r="BJ508" s="162">
        <v>0</v>
      </c>
      <c r="BK508" s="162" t="s">
        <v>7469</v>
      </c>
      <c r="BL508" s="162">
        <v>3.0350000000000001</v>
      </c>
      <c r="BM508" s="162">
        <v>2.5983000000000001</v>
      </c>
      <c r="BN508" s="162">
        <v>1.3313999999999999</v>
      </c>
      <c r="BO508" s="162">
        <v>2.0749</v>
      </c>
      <c r="BP508" s="162" t="s">
        <v>7469</v>
      </c>
      <c r="BQ508" s="162" t="s">
        <v>7469</v>
      </c>
      <c r="BR508" s="162" t="s">
        <v>7469</v>
      </c>
      <c r="BS508" s="162">
        <v>5.0202999999999998</v>
      </c>
      <c r="BT508" s="162" t="s">
        <v>7469</v>
      </c>
      <c r="BU508" s="162">
        <v>3.3452000000000002</v>
      </c>
      <c r="BV508" s="162" t="s">
        <v>7469</v>
      </c>
      <c r="BW508" s="162" t="s">
        <v>7469</v>
      </c>
      <c r="BX508" s="162">
        <v>1.7516</v>
      </c>
      <c r="BY508" s="162" t="s">
        <v>7469</v>
      </c>
      <c r="BZ508" s="162">
        <v>4.0387000000000004</v>
      </c>
      <c r="CA508" s="162">
        <v>1.8433999999999999</v>
      </c>
      <c r="CB508" s="162">
        <v>1.4021999999999999</v>
      </c>
      <c r="CC508" s="162">
        <v>4.3388999999999998</v>
      </c>
      <c r="CD508" s="162">
        <v>1.804</v>
      </c>
      <c r="CE508" s="162">
        <v>0.98829999999999996</v>
      </c>
      <c r="CF508" s="162" t="s">
        <v>7469</v>
      </c>
      <c r="CG508" s="162" t="s">
        <v>7469</v>
      </c>
      <c r="CH508" s="162">
        <v>1.9197</v>
      </c>
      <c r="CI508" s="162">
        <v>2.5834999999999999</v>
      </c>
      <c r="CJ508" s="162" t="s">
        <v>7469</v>
      </c>
      <c r="CK508" s="162">
        <v>0</v>
      </c>
      <c r="CL508" s="162" t="s">
        <v>7469</v>
      </c>
      <c r="CM508" s="162" t="s">
        <v>7469</v>
      </c>
      <c r="CN508" s="162" t="s">
        <v>7469</v>
      </c>
      <c r="CO508" s="162">
        <v>1.0588</v>
      </c>
      <c r="CP508" s="162">
        <v>1.6948000000000001</v>
      </c>
      <c r="CQ508" s="162">
        <v>4.0107999999999997</v>
      </c>
      <c r="CR508" s="162" t="s">
        <v>7469</v>
      </c>
      <c r="CS508" s="162">
        <v>4.1452</v>
      </c>
      <c r="CT508" s="162">
        <v>1.7217</v>
      </c>
      <c r="CU508" s="162">
        <v>2.76E-2</v>
      </c>
      <c r="CV508" s="162" t="s">
        <v>7469</v>
      </c>
      <c r="CW508" s="162" t="s">
        <v>7469</v>
      </c>
      <c r="CX508" s="162" t="s">
        <v>7469</v>
      </c>
      <c r="CY508" s="162">
        <v>1.2067000000000001</v>
      </c>
      <c r="CZ508" s="162">
        <v>5.5E-2</v>
      </c>
      <c r="DA508" s="162">
        <v>0.68120000000000003</v>
      </c>
      <c r="DB508" s="162" t="s">
        <v>7469</v>
      </c>
      <c r="DC508" s="162">
        <v>1.9962</v>
      </c>
      <c r="DD508" s="162">
        <v>0.14560000000000001</v>
      </c>
      <c r="DE508" s="162">
        <v>4.1540999999999997</v>
      </c>
      <c r="DF508" s="162" t="s">
        <v>7469</v>
      </c>
      <c r="DG508" s="162">
        <v>2.8641000000000001</v>
      </c>
      <c r="DH508" s="162" t="s">
        <v>7469</v>
      </c>
      <c r="DI508" s="162" t="s">
        <v>7469</v>
      </c>
      <c r="DJ508" s="162" t="s">
        <v>7469</v>
      </c>
      <c r="DK508" s="162">
        <v>0</v>
      </c>
      <c r="DL508" s="162">
        <v>3.4588000000000001</v>
      </c>
      <c r="DM508" s="162">
        <v>6.7699999999999996E-2</v>
      </c>
      <c r="DN508" s="162">
        <v>1.0054000000000001</v>
      </c>
      <c r="DO508" s="162">
        <v>2.1789999999999998</v>
      </c>
      <c r="DP508" s="162">
        <v>1.018</v>
      </c>
      <c r="DQ508" s="162">
        <v>4.3099999999999999E-2</v>
      </c>
      <c r="DR508" s="162" t="s">
        <v>7469</v>
      </c>
      <c r="DS508" s="162">
        <v>7.8299999999999995E-2</v>
      </c>
      <c r="DT508" s="162">
        <v>3.5598000000000001</v>
      </c>
      <c r="DU508" s="162">
        <v>2.1964000000000001</v>
      </c>
      <c r="DV508" s="162" t="s">
        <v>7469</v>
      </c>
      <c r="DW508" s="162" t="s">
        <v>7469</v>
      </c>
      <c r="DX508" s="162">
        <v>3.9094000000000002</v>
      </c>
      <c r="DY508" s="162">
        <v>0.33739999999999998</v>
      </c>
      <c r="DZ508" s="162">
        <v>2.3834</v>
      </c>
      <c r="EA508" s="162">
        <v>2.5099</v>
      </c>
      <c r="EB508" s="162">
        <v>0.40350000000000003</v>
      </c>
      <c r="EC508" s="162">
        <v>1.9132</v>
      </c>
      <c r="ED508" s="162">
        <v>3.5760999999999998</v>
      </c>
      <c r="EE508" s="162" t="s">
        <v>7469</v>
      </c>
      <c r="EF508" s="162">
        <v>2.1299000000000001</v>
      </c>
      <c r="EG508" s="162">
        <v>1.6701999999999999</v>
      </c>
      <c r="EH508" s="162" t="s">
        <v>7469</v>
      </c>
      <c r="EI508" s="162">
        <v>0.216</v>
      </c>
      <c r="EJ508" s="162" t="s">
        <v>7469</v>
      </c>
      <c r="EK508" s="162" t="s">
        <v>7469</v>
      </c>
      <c r="EL508" s="162">
        <v>4.1589999999999998</v>
      </c>
      <c r="EM508" s="162">
        <v>1.4887999999999999</v>
      </c>
      <c r="EN508" s="162" t="s">
        <v>7469</v>
      </c>
    </row>
    <row r="509" spans="3:144">
      <c r="C509" s="120"/>
      <c r="E509" s="120" t="s">
        <v>7693</v>
      </c>
      <c r="F509" s="126" t="s">
        <v>8181</v>
      </c>
      <c r="G509" s="151" t="s">
        <v>8090</v>
      </c>
      <c r="H509" s="152" t="s">
        <v>8097</v>
      </c>
      <c r="I509" s="162">
        <v>0</v>
      </c>
      <c r="J509" s="162">
        <v>5.2657999999999996</v>
      </c>
      <c r="K509" s="162">
        <v>0</v>
      </c>
      <c r="L509" s="162">
        <v>5.28</v>
      </c>
      <c r="M509" s="162" t="s">
        <v>7469</v>
      </c>
      <c r="N509" s="162">
        <v>1.5189999999999999</v>
      </c>
      <c r="O509" s="162">
        <v>1.7594000000000001</v>
      </c>
      <c r="P509" s="162">
        <v>5.8452000000000002</v>
      </c>
      <c r="Q509" s="162">
        <v>5.7050999999999998</v>
      </c>
      <c r="R509" s="162">
        <v>2.109</v>
      </c>
      <c r="S509" s="162">
        <v>2.7843</v>
      </c>
      <c r="T509" s="162" t="s">
        <v>7469</v>
      </c>
      <c r="U509" s="162" t="s">
        <v>7469</v>
      </c>
      <c r="V509" s="162">
        <v>5.3761000000000001</v>
      </c>
      <c r="W509" s="162">
        <v>3.4592999999999998</v>
      </c>
      <c r="X509" s="162">
        <v>5.1188000000000002</v>
      </c>
      <c r="Y509" s="162">
        <v>5.2275999999999998</v>
      </c>
      <c r="Z509" s="162">
        <v>6.9199999999999998E-2</v>
      </c>
      <c r="AA509" s="162">
        <v>2.8650000000000002</v>
      </c>
      <c r="AB509" s="162" t="s">
        <v>7469</v>
      </c>
      <c r="AC509" s="162">
        <v>5.8834999999999997</v>
      </c>
      <c r="AD509" s="162">
        <v>0</v>
      </c>
      <c r="AE509" s="162">
        <v>0</v>
      </c>
      <c r="AF509" s="162">
        <v>0</v>
      </c>
      <c r="AG509" s="162">
        <v>0.46970000000000001</v>
      </c>
      <c r="AH509" s="162">
        <v>0</v>
      </c>
      <c r="AI509" s="162">
        <v>0</v>
      </c>
      <c r="AJ509" s="162">
        <v>5.2952000000000004</v>
      </c>
      <c r="AK509" s="162" t="s">
        <v>7469</v>
      </c>
      <c r="AL509" s="162" t="s">
        <v>7469</v>
      </c>
      <c r="AM509" s="162" t="s">
        <v>7469</v>
      </c>
      <c r="AN509" s="162">
        <v>3.3757999999999999</v>
      </c>
      <c r="AO509" s="162">
        <v>6.6026999999999996</v>
      </c>
      <c r="AP509" s="162" t="s">
        <v>7469</v>
      </c>
      <c r="AQ509" s="162">
        <v>5.6952999999999996</v>
      </c>
      <c r="AR509" s="162">
        <v>5.2872000000000003</v>
      </c>
      <c r="AS509" s="162">
        <v>1.2838000000000001</v>
      </c>
      <c r="AT509" s="162">
        <v>0.47060000000000002</v>
      </c>
      <c r="AU509" s="162">
        <v>1.6789000000000001</v>
      </c>
      <c r="AV509" s="162">
        <v>4.9412000000000003</v>
      </c>
      <c r="AW509" s="162" t="s">
        <v>7469</v>
      </c>
      <c r="AX509" s="162" t="s">
        <v>7469</v>
      </c>
      <c r="AY509" s="162" t="s">
        <v>7469</v>
      </c>
      <c r="AZ509" s="162">
        <v>2.1800000000000002</v>
      </c>
      <c r="BA509" s="162" t="s">
        <v>7469</v>
      </c>
      <c r="BB509" s="162" t="s">
        <v>7469</v>
      </c>
      <c r="BC509" s="162" t="s">
        <v>7469</v>
      </c>
      <c r="BD509" s="162">
        <v>0</v>
      </c>
      <c r="BE509" s="162">
        <v>5.6039000000000003</v>
      </c>
      <c r="BF509" s="162">
        <v>1.4093</v>
      </c>
      <c r="BG509" s="162">
        <v>1.9278</v>
      </c>
      <c r="BH509" s="162" t="s">
        <v>7469</v>
      </c>
      <c r="BI509" s="162">
        <v>4.5754999999999999</v>
      </c>
      <c r="BJ509" s="162">
        <v>0</v>
      </c>
      <c r="BK509" s="162" t="s">
        <v>7469</v>
      </c>
      <c r="BL509" s="162">
        <v>2.46</v>
      </c>
      <c r="BM509" s="162" t="s">
        <v>7469</v>
      </c>
      <c r="BN509" s="162">
        <v>1.7663</v>
      </c>
      <c r="BO509" s="162">
        <v>2.3109999999999999</v>
      </c>
      <c r="BP509" s="162" t="s">
        <v>7469</v>
      </c>
      <c r="BQ509" s="162">
        <v>0.17630000000000001</v>
      </c>
      <c r="BR509" s="162" t="s">
        <v>7469</v>
      </c>
      <c r="BS509" s="162">
        <v>6.391</v>
      </c>
      <c r="BT509" s="162" t="s">
        <v>7469</v>
      </c>
      <c r="BU509" s="162">
        <v>3.0533999999999999</v>
      </c>
      <c r="BV509" s="162" t="s">
        <v>7469</v>
      </c>
      <c r="BW509" s="162" t="s">
        <v>7469</v>
      </c>
      <c r="BX509" s="162">
        <v>1.1073</v>
      </c>
      <c r="BY509" s="162" t="s">
        <v>7469</v>
      </c>
      <c r="BZ509" s="162" t="s">
        <v>7469</v>
      </c>
      <c r="CA509" s="162">
        <v>2.3451</v>
      </c>
      <c r="CB509" s="162">
        <v>2.3599000000000001</v>
      </c>
      <c r="CC509" s="162">
        <v>4.3388999999999998</v>
      </c>
      <c r="CD509" s="162" t="s">
        <v>7469</v>
      </c>
      <c r="CE509" s="162">
        <v>2.0455999999999999</v>
      </c>
      <c r="CF509" s="162" t="s">
        <v>7469</v>
      </c>
      <c r="CG509" s="162" t="s">
        <v>7469</v>
      </c>
      <c r="CH509" s="162">
        <v>1.0670999999999999</v>
      </c>
      <c r="CI509" s="162">
        <v>3.1543000000000001</v>
      </c>
      <c r="CJ509" s="162" t="s">
        <v>7469</v>
      </c>
      <c r="CK509" s="162">
        <v>0</v>
      </c>
      <c r="CL509" s="162" t="s">
        <v>7469</v>
      </c>
      <c r="CM509" s="162" t="s">
        <v>7469</v>
      </c>
      <c r="CN509" s="162" t="s">
        <v>7469</v>
      </c>
      <c r="CO509" s="162">
        <v>1.2293000000000001</v>
      </c>
      <c r="CP509" s="162">
        <v>1.8282</v>
      </c>
      <c r="CQ509" s="162" t="s">
        <v>7469</v>
      </c>
      <c r="CR509" s="162" t="s">
        <v>7469</v>
      </c>
      <c r="CS509" s="162">
        <v>5.4116999999999997</v>
      </c>
      <c r="CT509" s="162">
        <v>2.5550000000000002</v>
      </c>
      <c r="CU509" s="162">
        <v>5.04E-2</v>
      </c>
      <c r="CV509" s="162" t="s">
        <v>7469</v>
      </c>
      <c r="CW509" s="162" t="s">
        <v>7469</v>
      </c>
      <c r="CX509" s="162" t="s">
        <v>7469</v>
      </c>
      <c r="CY509" s="162">
        <v>1.0414000000000001</v>
      </c>
      <c r="CZ509" s="162">
        <v>0</v>
      </c>
      <c r="DA509" s="162" t="s">
        <v>7469</v>
      </c>
      <c r="DB509" s="162" t="s">
        <v>7469</v>
      </c>
      <c r="DC509" s="162">
        <v>2.1233</v>
      </c>
      <c r="DD509" s="162">
        <v>0.1636</v>
      </c>
      <c r="DE509" s="162" t="s">
        <v>7469</v>
      </c>
      <c r="DF509" s="162" t="s">
        <v>7469</v>
      </c>
      <c r="DG509" s="162">
        <v>2.7092999999999998</v>
      </c>
      <c r="DH509" s="162" t="s">
        <v>7469</v>
      </c>
      <c r="DI509" s="162" t="s">
        <v>7469</v>
      </c>
      <c r="DJ509" s="162" t="s">
        <v>7469</v>
      </c>
      <c r="DK509" s="162">
        <v>0</v>
      </c>
      <c r="DL509" s="162" t="s">
        <v>7469</v>
      </c>
      <c r="DM509" s="162">
        <v>4.6600000000000003E-2</v>
      </c>
      <c r="DN509" s="162">
        <v>2.9716</v>
      </c>
      <c r="DO509" s="162">
        <v>2.2134999999999998</v>
      </c>
      <c r="DP509" s="162">
        <v>1.1056999999999999</v>
      </c>
      <c r="DQ509" s="162">
        <v>4.24E-2</v>
      </c>
      <c r="DR509" s="162" t="s">
        <v>7469</v>
      </c>
      <c r="DS509" s="162">
        <v>6.1400000000000003E-2</v>
      </c>
      <c r="DT509" s="162">
        <v>4.3098000000000001</v>
      </c>
      <c r="DU509" s="162">
        <v>2.2054</v>
      </c>
      <c r="DV509" s="162" t="s">
        <v>7469</v>
      </c>
      <c r="DW509" s="162" t="s">
        <v>7469</v>
      </c>
      <c r="DX509" s="162">
        <v>4.8903999999999996</v>
      </c>
      <c r="DY509" s="162">
        <v>0.36049999999999999</v>
      </c>
      <c r="DZ509" s="162">
        <v>2.9354</v>
      </c>
      <c r="EA509" s="162">
        <v>2.5078</v>
      </c>
      <c r="EB509" s="162">
        <v>0.70109999999999995</v>
      </c>
      <c r="EC509" s="162">
        <v>1.4298999999999999</v>
      </c>
      <c r="ED509" s="162">
        <v>4.7363</v>
      </c>
      <c r="EE509" s="162">
        <v>0</v>
      </c>
      <c r="EF509" s="162">
        <v>2.7204999999999999</v>
      </c>
      <c r="EG509" s="162">
        <v>1.5648</v>
      </c>
      <c r="EH509" s="162" t="s">
        <v>7469</v>
      </c>
      <c r="EI509" s="162">
        <v>0.17100000000000001</v>
      </c>
      <c r="EJ509" s="162" t="s">
        <v>7469</v>
      </c>
      <c r="EK509" s="162" t="s">
        <v>7469</v>
      </c>
      <c r="EL509" s="162">
        <v>5.2995000000000001</v>
      </c>
      <c r="EM509" s="162">
        <v>3.6282000000000001</v>
      </c>
      <c r="EN509" s="162" t="s">
        <v>7469</v>
      </c>
    </row>
    <row r="510" spans="3:144">
      <c r="C510" s="120"/>
      <c r="E510" s="120" t="s">
        <v>8099</v>
      </c>
      <c r="F510" s="126" t="s">
        <v>8181</v>
      </c>
      <c r="G510" s="151" t="s">
        <v>8090</v>
      </c>
      <c r="H510" s="152" t="s">
        <v>8097</v>
      </c>
      <c r="I510" s="162">
        <v>0</v>
      </c>
      <c r="J510" s="162">
        <v>5.2657999999999996</v>
      </c>
      <c r="K510" s="162">
        <v>0</v>
      </c>
      <c r="L510" s="162">
        <v>5.28</v>
      </c>
      <c r="M510" s="162" t="s">
        <v>7469</v>
      </c>
      <c r="N510" s="162">
        <v>1.5189999999999999</v>
      </c>
      <c r="O510" s="162">
        <v>1.7594000000000001</v>
      </c>
      <c r="P510" s="162">
        <v>5.8452000000000002</v>
      </c>
      <c r="Q510" s="162">
        <v>5.7050999999999998</v>
      </c>
      <c r="R510" s="162">
        <v>2.109</v>
      </c>
      <c r="S510" s="162">
        <v>2.7843</v>
      </c>
      <c r="T510" s="162" t="s">
        <v>7469</v>
      </c>
      <c r="U510" s="162" t="s">
        <v>7469</v>
      </c>
      <c r="V510" s="162">
        <v>5.3761000000000001</v>
      </c>
      <c r="W510" s="162">
        <v>3.4592999999999998</v>
      </c>
      <c r="X510" s="162">
        <v>5.1188000000000002</v>
      </c>
      <c r="Y510" s="162">
        <v>5.2275999999999998</v>
      </c>
      <c r="Z510" s="162">
        <v>6.9199999999999998E-2</v>
      </c>
      <c r="AA510" s="162">
        <v>2.8650000000000002</v>
      </c>
      <c r="AB510" s="162" t="s">
        <v>7469</v>
      </c>
      <c r="AC510" s="162">
        <v>5.8834999999999997</v>
      </c>
      <c r="AD510" s="162">
        <v>0</v>
      </c>
      <c r="AE510" s="162">
        <v>0</v>
      </c>
      <c r="AF510" s="162">
        <v>0</v>
      </c>
      <c r="AG510" s="162">
        <v>0.46970000000000001</v>
      </c>
      <c r="AH510" s="162">
        <v>0</v>
      </c>
      <c r="AI510" s="162">
        <v>0</v>
      </c>
      <c r="AJ510" s="162">
        <v>5.2952000000000004</v>
      </c>
      <c r="AK510" s="162" t="s">
        <v>7469</v>
      </c>
      <c r="AL510" s="162" t="s">
        <v>7469</v>
      </c>
      <c r="AM510" s="162" t="s">
        <v>7469</v>
      </c>
      <c r="AN510" s="162">
        <v>3.3757999999999999</v>
      </c>
      <c r="AO510" s="162">
        <v>6.6026999999999996</v>
      </c>
      <c r="AP510" s="162" t="s">
        <v>7469</v>
      </c>
      <c r="AQ510" s="162">
        <v>5.6952999999999996</v>
      </c>
      <c r="AR510" s="162">
        <v>5.2872000000000003</v>
      </c>
      <c r="AS510" s="162">
        <v>1.2838000000000001</v>
      </c>
      <c r="AT510" s="162">
        <v>0.47060000000000002</v>
      </c>
      <c r="AU510" s="162">
        <v>1.6789000000000001</v>
      </c>
      <c r="AV510" s="162">
        <v>4.9412000000000003</v>
      </c>
      <c r="AW510" s="162" t="s">
        <v>7469</v>
      </c>
      <c r="AX510" s="162" t="s">
        <v>7469</v>
      </c>
      <c r="AY510" s="162" t="s">
        <v>7469</v>
      </c>
      <c r="AZ510" s="162">
        <v>2.1800000000000002</v>
      </c>
      <c r="BA510" s="162" t="s">
        <v>7469</v>
      </c>
      <c r="BB510" s="162" t="s">
        <v>7469</v>
      </c>
      <c r="BC510" s="162" t="s">
        <v>7469</v>
      </c>
      <c r="BD510" s="162">
        <v>0</v>
      </c>
      <c r="BE510" s="162">
        <v>5.6039000000000003</v>
      </c>
      <c r="BF510" s="162">
        <v>1.4093</v>
      </c>
      <c r="BG510" s="162">
        <v>1.9278</v>
      </c>
      <c r="BH510" s="162" t="s">
        <v>7469</v>
      </c>
      <c r="BI510" s="162">
        <v>4.5754999999999999</v>
      </c>
      <c r="BJ510" s="162">
        <v>0</v>
      </c>
      <c r="BK510" s="162" t="s">
        <v>7469</v>
      </c>
      <c r="BL510" s="162">
        <v>2.46</v>
      </c>
      <c r="BM510" s="162" t="s">
        <v>7469</v>
      </c>
      <c r="BN510" s="162">
        <v>1.7663</v>
      </c>
      <c r="BO510" s="162">
        <v>2.3109999999999999</v>
      </c>
      <c r="BP510" s="162" t="s">
        <v>7469</v>
      </c>
      <c r="BQ510" s="162">
        <v>0.17630000000000001</v>
      </c>
      <c r="BR510" s="162" t="s">
        <v>7469</v>
      </c>
      <c r="BS510" s="162">
        <v>6.391</v>
      </c>
      <c r="BT510" s="162" t="s">
        <v>7469</v>
      </c>
      <c r="BU510" s="162">
        <v>3.0533999999999999</v>
      </c>
      <c r="BV510" s="162" t="s">
        <v>7469</v>
      </c>
      <c r="BW510" s="162" t="s">
        <v>7469</v>
      </c>
      <c r="BX510" s="162">
        <v>1.1073</v>
      </c>
      <c r="BY510" s="162" t="s">
        <v>7469</v>
      </c>
      <c r="BZ510" s="162" t="s">
        <v>7469</v>
      </c>
      <c r="CA510" s="162">
        <v>2.3451</v>
      </c>
      <c r="CB510" s="162">
        <v>2.3599000000000001</v>
      </c>
      <c r="CC510" s="162">
        <v>4.3388999999999998</v>
      </c>
      <c r="CD510" s="162" t="s">
        <v>7469</v>
      </c>
      <c r="CE510" s="162">
        <v>2.0455999999999999</v>
      </c>
      <c r="CF510" s="162" t="s">
        <v>7469</v>
      </c>
      <c r="CG510" s="162" t="s">
        <v>7469</v>
      </c>
      <c r="CH510" s="162">
        <v>1.0670999999999999</v>
      </c>
      <c r="CI510" s="162">
        <v>3.1543000000000001</v>
      </c>
      <c r="CJ510" s="162" t="s">
        <v>7469</v>
      </c>
      <c r="CK510" s="162" t="s">
        <v>7469</v>
      </c>
      <c r="CL510" s="162" t="s">
        <v>7469</v>
      </c>
      <c r="CM510" s="162" t="s">
        <v>7469</v>
      </c>
      <c r="CN510" s="162" t="s">
        <v>7469</v>
      </c>
      <c r="CO510" s="162">
        <v>1.2293000000000001</v>
      </c>
      <c r="CP510" s="162">
        <v>1.8282</v>
      </c>
      <c r="CQ510" s="162" t="s">
        <v>7469</v>
      </c>
      <c r="CR510" s="162" t="s">
        <v>7469</v>
      </c>
      <c r="CS510" s="162">
        <v>5.4116999999999997</v>
      </c>
      <c r="CT510" s="162">
        <v>2.5550000000000002</v>
      </c>
      <c r="CU510" s="162">
        <v>5.04E-2</v>
      </c>
      <c r="CV510" s="162" t="s">
        <v>7469</v>
      </c>
      <c r="CW510" s="162" t="s">
        <v>7469</v>
      </c>
      <c r="CX510" s="162" t="s">
        <v>7469</v>
      </c>
      <c r="CY510" s="162">
        <v>1.0414000000000001</v>
      </c>
      <c r="CZ510" s="162">
        <v>0</v>
      </c>
      <c r="DA510" s="162" t="s">
        <v>7469</v>
      </c>
      <c r="DB510" s="162" t="s">
        <v>7469</v>
      </c>
      <c r="DC510" s="162">
        <v>2.1233</v>
      </c>
      <c r="DD510" s="162">
        <v>0.1636</v>
      </c>
      <c r="DE510" s="162" t="s">
        <v>7469</v>
      </c>
      <c r="DF510" s="162" t="s">
        <v>7469</v>
      </c>
      <c r="DG510" s="162">
        <v>2.7092999999999998</v>
      </c>
      <c r="DH510" s="162" t="s">
        <v>7469</v>
      </c>
      <c r="DI510" s="162" t="s">
        <v>7469</v>
      </c>
      <c r="DJ510" s="162" t="s">
        <v>7469</v>
      </c>
      <c r="DK510" s="162">
        <v>0</v>
      </c>
      <c r="DL510" s="162" t="s">
        <v>7469</v>
      </c>
      <c r="DM510" s="162">
        <v>4.6600000000000003E-2</v>
      </c>
      <c r="DN510" s="162">
        <v>2.9716</v>
      </c>
      <c r="DO510" s="162">
        <v>2.2134999999999998</v>
      </c>
      <c r="DP510" s="162">
        <v>1.1056999999999999</v>
      </c>
      <c r="DQ510" s="162">
        <v>4.24E-2</v>
      </c>
      <c r="DR510" s="162" t="s">
        <v>7469</v>
      </c>
      <c r="DS510" s="162">
        <v>6.1400000000000003E-2</v>
      </c>
      <c r="DT510" s="162">
        <v>4.3098000000000001</v>
      </c>
      <c r="DU510" s="162">
        <v>2.2054</v>
      </c>
      <c r="DV510" s="162" t="s">
        <v>7469</v>
      </c>
      <c r="DW510" s="162" t="s">
        <v>7469</v>
      </c>
      <c r="DX510" s="162">
        <v>4.8903999999999996</v>
      </c>
      <c r="DY510" s="162">
        <v>0.36049999999999999</v>
      </c>
      <c r="DZ510" s="162">
        <v>2.9354</v>
      </c>
      <c r="EA510" s="162">
        <v>2.5078</v>
      </c>
      <c r="EB510" s="162">
        <v>0.70109999999999995</v>
      </c>
      <c r="EC510" s="162">
        <v>1.4298999999999999</v>
      </c>
      <c r="ED510" s="162">
        <v>4.7363</v>
      </c>
      <c r="EE510" s="162">
        <v>0</v>
      </c>
      <c r="EF510" s="162">
        <v>2.7204999999999999</v>
      </c>
      <c r="EG510" s="162">
        <v>1.5648</v>
      </c>
      <c r="EH510" s="162" t="s">
        <v>7469</v>
      </c>
      <c r="EI510" s="162">
        <v>0.17100000000000001</v>
      </c>
      <c r="EJ510" s="162" t="s">
        <v>7469</v>
      </c>
      <c r="EK510" s="162" t="s">
        <v>7469</v>
      </c>
      <c r="EL510" s="162">
        <v>5.2995000000000001</v>
      </c>
      <c r="EM510" s="162">
        <v>3.6282000000000001</v>
      </c>
      <c r="EN510" s="162" t="s">
        <v>7469</v>
      </c>
    </row>
    <row r="511" spans="3:144">
      <c r="C511" s="120"/>
      <c r="E511" s="120" t="s">
        <v>8100</v>
      </c>
      <c r="F511" s="126" t="s">
        <v>8181</v>
      </c>
      <c r="G511" s="151" t="s">
        <v>8090</v>
      </c>
      <c r="H511" s="152" t="s">
        <v>8097</v>
      </c>
      <c r="I511" s="162" t="s">
        <v>7469</v>
      </c>
      <c r="J511" s="162" t="s">
        <v>7469</v>
      </c>
      <c r="K511" s="162" t="s">
        <v>7469</v>
      </c>
      <c r="L511" s="162" t="s">
        <v>7469</v>
      </c>
      <c r="M511" s="162" t="s">
        <v>7469</v>
      </c>
      <c r="N511" s="162">
        <v>3.7860999999999998</v>
      </c>
      <c r="O511" s="162">
        <v>3.6756000000000002</v>
      </c>
      <c r="P511" s="162" t="s">
        <v>7469</v>
      </c>
      <c r="Q511" s="162" t="s">
        <v>7469</v>
      </c>
      <c r="R511" s="162">
        <v>3.9927000000000001</v>
      </c>
      <c r="S511" s="162" t="s">
        <v>7469</v>
      </c>
      <c r="T511" s="162" t="s">
        <v>7469</v>
      </c>
      <c r="U511" s="162" t="s">
        <v>7469</v>
      </c>
      <c r="V511" s="162" t="s">
        <v>7469</v>
      </c>
      <c r="W511" s="162" t="s">
        <v>7469</v>
      </c>
      <c r="X511" s="162" t="s">
        <v>7469</v>
      </c>
      <c r="Y511" s="162" t="s">
        <v>7469</v>
      </c>
      <c r="Z511" s="162" t="s">
        <v>7469</v>
      </c>
      <c r="AA511" s="162" t="s">
        <v>7469</v>
      </c>
      <c r="AB511" s="162" t="s">
        <v>7469</v>
      </c>
      <c r="AC511" s="162" t="s">
        <v>7469</v>
      </c>
      <c r="AD511" s="162" t="s">
        <v>7469</v>
      </c>
      <c r="AE511" s="162">
        <v>0</v>
      </c>
      <c r="AF511" s="162">
        <v>0</v>
      </c>
      <c r="AG511" s="162" t="s">
        <v>7469</v>
      </c>
      <c r="AH511" s="162" t="s">
        <v>7469</v>
      </c>
      <c r="AI511" s="162" t="s">
        <v>7469</v>
      </c>
      <c r="AJ511" s="162" t="s">
        <v>7469</v>
      </c>
      <c r="AK511" s="162" t="s">
        <v>7469</v>
      </c>
      <c r="AL511" s="162" t="s">
        <v>7469</v>
      </c>
      <c r="AM511" s="162" t="s">
        <v>7469</v>
      </c>
      <c r="AN511" s="162" t="s">
        <v>7469</v>
      </c>
      <c r="AO511" s="162" t="s">
        <v>7469</v>
      </c>
      <c r="AP511" s="162">
        <v>0</v>
      </c>
      <c r="AQ511" s="162" t="s">
        <v>7469</v>
      </c>
      <c r="AR511" s="162" t="s">
        <v>7469</v>
      </c>
      <c r="AS511" s="162" t="s">
        <v>7469</v>
      </c>
      <c r="AT511" s="162" t="s">
        <v>7469</v>
      </c>
      <c r="AU511" s="162" t="s">
        <v>7469</v>
      </c>
      <c r="AV511" s="162" t="s">
        <v>7469</v>
      </c>
      <c r="AW511" s="162" t="s">
        <v>7469</v>
      </c>
      <c r="AX511" s="162" t="s">
        <v>7469</v>
      </c>
      <c r="AY511" s="162" t="s">
        <v>7469</v>
      </c>
      <c r="AZ511" s="162" t="s">
        <v>7469</v>
      </c>
      <c r="BA511" s="162" t="s">
        <v>7469</v>
      </c>
      <c r="BB511" s="162" t="s">
        <v>7469</v>
      </c>
      <c r="BC511" s="162" t="s">
        <v>7469</v>
      </c>
      <c r="BD511" s="162" t="s">
        <v>7469</v>
      </c>
      <c r="BE511" s="162" t="s">
        <v>7469</v>
      </c>
      <c r="BF511" s="162" t="s">
        <v>7469</v>
      </c>
      <c r="BG511" s="162">
        <v>4.0217999999999998</v>
      </c>
      <c r="BH511" s="162" t="s">
        <v>7469</v>
      </c>
      <c r="BI511" s="162" t="s">
        <v>7469</v>
      </c>
      <c r="BJ511" s="162">
        <v>0</v>
      </c>
      <c r="BK511" s="162" t="s">
        <v>7469</v>
      </c>
      <c r="BL511" s="162" t="s">
        <v>7469</v>
      </c>
      <c r="BM511" s="162" t="s">
        <v>7469</v>
      </c>
      <c r="BN511" s="162">
        <v>3.9704000000000002</v>
      </c>
      <c r="BO511" s="162">
        <v>2.0714000000000001</v>
      </c>
      <c r="BP511" s="162" t="s">
        <v>7469</v>
      </c>
      <c r="BQ511" s="162" t="s">
        <v>7469</v>
      </c>
      <c r="BR511" s="162" t="s">
        <v>7469</v>
      </c>
      <c r="BS511" s="162" t="s">
        <v>7469</v>
      </c>
      <c r="BT511" s="162" t="s">
        <v>7469</v>
      </c>
      <c r="BU511" s="162" t="s">
        <v>7469</v>
      </c>
      <c r="BV511" s="162" t="s">
        <v>7469</v>
      </c>
      <c r="BW511" s="162" t="s">
        <v>7469</v>
      </c>
      <c r="BX511" s="162" t="s">
        <v>7469</v>
      </c>
      <c r="BY511" s="162" t="s">
        <v>7469</v>
      </c>
      <c r="BZ511" s="162" t="s">
        <v>7469</v>
      </c>
      <c r="CA511" s="162">
        <v>4.4659000000000004</v>
      </c>
      <c r="CB511" s="162" t="s">
        <v>7469</v>
      </c>
      <c r="CC511" s="162" t="s">
        <v>7469</v>
      </c>
      <c r="CD511" s="162" t="s">
        <v>7469</v>
      </c>
      <c r="CE511" s="162">
        <v>3.6703000000000001</v>
      </c>
      <c r="CF511" s="162" t="s">
        <v>7469</v>
      </c>
      <c r="CG511" s="162" t="s">
        <v>7469</v>
      </c>
      <c r="CH511" s="162" t="s">
        <v>7469</v>
      </c>
      <c r="CI511" s="162" t="s">
        <v>7469</v>
      </c>
      <c r="CJ511" s="162" t="s">
        <v>7469</v>
      </c>
      <c r="CK511" s="162" t="s">
        <v>7469</v>
      </c>
      <c r="CL511" s="162" t="s">
        <v>7469</v>
      </c>
      <c r="CM511" s="162" t="s">
        <v>7469</v>
      </c>
      <c r="CN511" s="162" t="s">
        <v>7469</v>
      </c>
      <c r="CO511" s="162" t="s">
        <v>7469</v>
      </c>
      <c r="CP511" s="162" t="s">
        <v>7469</v>
      </c>
      <c r="CQ511" s="162" t="s">
        <v>7469</v>
      </c>
      <c r="CR511" s="162" t="s">
        <v>7469</v>
      </c>
      <c r="CS511" s="162" t="s">
        <v>7469</v>
      </c>
      <c r="CT511" s="162" t="s">
        <v>7469</v>
      </c>
      <c r="CU511" s="162">
        <v>6.3500000000000001E-2</v>
      </c>
      <c r="CV511" s="162" t="s">
        <v>7469</v>
      </c>
      <c r="CW511" s="162" t="s">
        <v>7469</v>
      </c>
      <c r="CX511" s="162" t="s">
        <v>7469</v>
      </c>
      <c r="CY511" s="162" t="s">
        <v>7469</v>
      </c>
      <c r="CZ511" s="162" t="s">
        <v>7469</v>
      </c>
      <c r="DA511" s="162" t="s">
        <v>7469</v>
      </c>
      <c r="DB511" s="162" t="s">
        <v>7469</v>
      </c>
      <c r="DC511" s="162" t="s">
        <v>7469</v>
      </c>
      <c r="DD511" s="162" t="s">
        <v>7469</v>
      </c>
      <c r="DE511" s="162" t="s">
        <v>7469</v>
      </c>
      <c r="DF511" s="162" t="s">
        <v>7469</v>
      </c>
      <c r="DG511" s="162" t="s">
        <v>7469</v>
      </c>
      <c r="DH511" s="162">
        <v>0</v>
      </c>
      <c r="DI511" s="162" t="s">
        <v>7469</v>
      </c>
      <c r="DJ511" s="162" t="s">
        <v>7469</v>
      </c>
      <c r="DK511" s="162">
        <v>0</v>
      </c>
      <c r="DL511" s="162" t="s">
        <v>7469</v>
      </c>
      <c r="DM511" s="162" t="s">
        <v>7469</v>
      </c>
      <c r="DN511" s="162" t="s">
        <v>7469</v>
      </c>
      <c r="DO511" s="162" t="s">
        <v>7469</v>
      </c>
      <c r="DP511" s="162" t="s">
        <v>7469</v>
      </c>
      <c r="DQ511" s="162">
        <v>4.2999999999999997E-2</v>
      </c>
      <c r="DR511" s="162" t="s">
        <v>7469</v>
      </c>
      <c r="DS511" s="162" t="s">
        <v>7469</v>
      </c>
      <c r="DT511" s="162" t="s">
        <v>7469</v>
      </c>
      <c r="DU511" s="162" t="s">
        <v>7469</v>
      </c>
      <c r="DV511" s="162" t="s">
        <v>7469</v>
      </c>
      <c r="DW511" s="162" t="s">
        <v>7469</v>
      </c>
      <c r="DX511" s="162" t="s">
        <v>7469</v>
      </c>
      <c r="DY511" s="162" t="s">
        <v>7469</v>
      </c>
      <c r="DZ511" s="162" t="s">
        <v>7469</v>
      </c>
      <c r="EA511" s="162" t="s">
        <v>7469</v>
      </c>
      <c r="EB511" s="162" t="s">
        <v>7469</v>
      </c>
      <c r="EC511" s="162" t="s">
        <v>7469</v>
      </c>
      <c r="ED511" s="162" t="s">
        <v>7469</v>
      </c>
      <c r="EE511" s="162">
        <v>0</v>
      </c>
      <c r="EF511" s="162" t="s">
        <v>7469</v>
      </c>
      <c r="EG511" s="162" t="s">
        <v>7469</v>
      </c>
      <c r="EH511" s="162" t="s">
        <v>7469</v>
      </c>
      <c r="EI511" s="162" t="s">
        <v>7469</v>
      </c>
      <c r="EJ511" s="162" t="s">
        <v>7469</v>
      </c>
      <c r="EK511" s="162" t="s">
        <v>7469</v>
      </c>
      <c r="EL511" s="162" t="s">
        <v>7469</v>
      </c>
      <c r="EM511" s="162" t="s">
        <v>7469</v>
      </c>
      <c r="EN511" s="162" t="s">
        <v>7469</v>
      </c>
    </row>
    <row r="512" spans="3:144">
      <c r="C512" s="120"/>
      <c r="E512" s="120" t="s">
        <v>8101</v>
      </c>
      <c r="F512" s="126" t="s">
        <v>8181</v>
      </c>
      <c r="G512" s="151" t="s">
        <v>8090</v>
      </c>
      <c r="H512" s="152" t="s">
        <v>8097</v>
      </c>
      <c r="I512" s="162" t="s">
        <v>7469</v>
      </c>
      <c r="J512" s="162" t="s">
        <v>7469</v>
      </c>
      <c r="K512" s="162" t="s">
        <v>7469</v>
      </c>
      <c r="L512" s="162" t="s">
        <v>7469</v>
      </c>
      <c r="M512" s="162" t="s">
        <v>7469</v>
      </c>
      <c r="N512" s="162">
        <v>4.5632999999999999</v>
      </c>
      <c r="O512" s="162">
        <v>3.1968000000000001</v>
      </c>
      <c r="P512" s="162" t="s">
        <v>7469</v>
      </c>
      <c r="Q512" s="162" t="s">
        <v>7469</v>
      </c>
      <c r="R512" s="162">
        <v>4.3061999999999996</v>
      </c>
      <c r="S512" s="162" t="s">
        <v>7469</v>
      </c>
      <c r="T512" s="162" t="s">
        <v>7469</v>
      </c>
      <c r="U512" s="162" t="s">
        <v>7469</v>
      </c>
      <c r="V512" s="162" t="s">
        <v>7469</v>
      </c>
      <c r="W512" s="162" t="s">
        <v>7469</v>
      </c>
      <c r="X512" s="162" t="s">
        <v>7469</v>
      </c>
      <c r="Y512" s="162" t="s">
        <v>7469</v>
      </c>
      <c r="Z512" s="162" t="s">
        <v>7469</v>
      </c>
      <c r="AA512" s="162" t="s">
        <v>7469</v>
      </c>
      <c r="AB512" s="162" t="s">
        <v>7469</v>
      </c>
      <c r="AC512" s="162" t="s">
        <v>7469</v>
      </c>
      <c r="AD512" s="162" t="s">
        <v>7469</v>
      </c>
      <c r="AE512" s="162">
        <v>0</v>
      </c>
      <c r="AF512" s="162">
        <v>0</v>
      </c>
      <c r="AG512" s="162" t="s">
        <v>7469</v>
      </c>
      <c r="AH512" s="162" t="s">
        <v>7469</v>
      </c>
      <c r="AI512" s="162" t="s">
        <v>7469</v>
      </c>
      <c r="AJ512" s="162" t="s">
        <v>7469</v>
      </c>
      <c r="AK512" s="162" t="s">
        <v>7469</v>
      </c>
      <c r="AL512" s="162" t="s">
        <v>7469</v>
      </c>
      <c r="AM512" s="162" t="s">
        <v>7469</v>
      </c>
      <c r="AN512" s="162" t="s">
        <v>7469</v>
      </c>
      <c r="AO512" s="162" t="s">
        <v>7469</v>
      </c>
      <c r="AP512" s="162">
        <v>0</v>
      </c>
      <c r="AQ512" s="162" t="s">
        <v>7469</v>
      </c>
      <c r="AR512" s="162" t="s">
        <v>7469</v>
      </c>
      <c r="AS512" s="162" t="s">
        <v>7469</v>
      </c>
      <c r="AT512" s="162" t="s">
        <v>7469</v>
      </c>
      <c r="AU512" s="162" t="s">
        <v>7469</v>
      </c>
      <c r="AV512" s="162" t="s">
        <v>7469</v>
      </c>
      <c r="AW512" s="162" t="s">
        <v>7469</v>
      </c>
      <c r="AX512" s="162" t="s">
        <v>7469</v>
      </c>
      <c r="AY512" s="162" t="s">
        <v>7469</v>
      </c>
      <c r="AZ512" s="162" t="s">
        <v>7469</v>
      </c>
      <c r="BA512" s="162" t="s">
        <v>7469</v>
      </c>
      <c r="BB512" s="162" t="s">
        <v>7469</v>
      </c>
      <c r="BC512" s="162" t="s">
        <v>7469</v>
      </c>
      <c r="BD512" s="162" t="s">
        <v>7469</v>
      </c>
      <c r="BE512" s="162" t="s">
        <v>7469</v>
      </c>
      <c r="BF512" s="162" t="s">
        <v>7469</v>
      </c>
      <c r="BG512" s="162">
        <v>3.7023000000000001</v>
      </c>
      <c r="BH512" s="162" t="s">
        <v>7469</v>
      </c>
      <c r="BI512" s="162" t="s">
        <v>7469</v>
      </c>
      <c r="BJ512" s="162">
        <v>0</v>
      </c>
      <c r="BK512" s="162" t="s">
        <v>7469</v>
      </c>
      <c r="BL512" s="162" t="s">
        <v>7469</v>
      </c>
      <c r="BM512" s="162" t="s">
        <v>7469</v>
      </c>
      <c r="BN512" s="162">
        <v>3.7488000000000001</v>
      </c>
      <c r="BO512" s="162" t="s">
        <v>7469</v>
      </c>
      <c r="BP512" s="162" t="s">
        <v>7469</v>
      </c>
      <c r="BQ512" s="162" t="s">
        <v>7469</v>
      </c>
      <c r="BR512" s="162" t="s">
        <v>7469</v>
      </c>
      <c r="BS512" s="162" t="s">
        <v>7469</v>
      </c>
      <c r="BT512" s="162" t="s">
        <v>7469</v>
      </c>
      <c r="BU512" s="162" t="s">
        <v>7469</v>
      </c>
      <c r="BV512" s="162" t="s">
        <v>7469</v>
      </c>
      <c r="BW512" s="162" t="s">
        <v>7469</v>
      </c>
      <c r="BX512" s="162" t="s">
        <v>7469</v>
      </c>
      <c r="BY512" s="162" t="s">
        <v>7469</v>
      </c>
      <c r="BZ512" s="162" t="s">
        <v>7469</v>
      </c>
      <c r="CA512" s="162">
        <v>4.0408999999999997</v>
      </c>
      <c r="CB512" s="162" t="s">
        <v>7469</v>
      </c>
      <c r="CC512" s="162" t="s">
        <v>7469</v>
      </c>
      <c r="CD512" s="162" t="s">
        <v>7469</v>
      </c>
      <c r="CE512" s="162" t="s">
        <v>7469</v>
      </c>
      <c r="CF512" s="162" t="s">
        <v>7469</v>
      </c>
      <c r="CG512" s="162" t="s">
        <v>7469</v>
      </c>
      <c r="CH512" s="162" t="s">
        <v>7469</v>
      </c>
      <c r="CI512" s="162" t="s">
        <v>7469</v>
      </c>
      <c r="CJ512" s="162" t="s">
        <v>7469</v>
      </c>
      <c r="CK512" s="162" t="s">
        <v>7469</v>
      </c>
      <c r="CL512" s="162" t="s">
        <v>7469</v>
      </c>
      <c r="CM512" s="162" t="s">
        <v>7469</v>
      </c>
      <c r="CN512" s="162" t="s">
        <v>7469</v>
      </c>
      <c r="CO512" s="162" t="s">
        <v>7469</v>
      </c>
      <c r="CP512" s="162" t="s">
        <v>7469</v>
      </c>
      <c r="CQ512" s="162" t="s">
        <v>7469</v>
      </c>
      <c r="CR512" s="162" t="s">
        <v>7469</v>
      </c>
      <c r="CS512" s="162" t="s">
        <v>7469</v>
      </c>
      <c r="CT512" s="162" t="s">
        <v>7469</v>
      </c>
      <c r="CU512" s="162">
        <v>6.6100000000000006E-2</v>
      </c>
      <c r="CV512" s="162" t="s">
        <v>7469</v>
      </c>
      <c r="CW512" s="162" t="s">
        <v>7469</v>
      </c>
      <c r="CX512" s="162" t="s">
        <v>7469</v>
      </c>
      <c r="CY512" s="162" t="s">
        <v>7469</v>
      </c>
      <c r="CZ512" s="162" t="s">
        <v>7469</v>
      </c>
      <c r="DA512" s="162" t="s">
        <v>7469</v>
      </c>
      <c r="DB512" s="162" t="s">
        <v>7469</v>
      </c>
      <c r="DC512" s="162" t="s">
        <v>7469</v>
      </c>
      <c r="DD512" s="162" t="s">
        <v>7469</v>
      </c>
      <c r="DE512" s="162" t="s">
        <v>7469</v>
      </c>
      <c r="DF512" s="162" t="s">
        <v>7469</v>
      </c>
      <c r="DG512" s="162" t="s">
        <v>7469</v>
      </c>
      <c r="DH512" s="162" t="s">
        <v>7469</v>
      </c>
      <c r="DI512" s="162" t="s">
        <v>7469</v>
      </c>
      <c r="DJ512" s="162" t="s">
        <v>7469</v>
      </c>
      <c r="DK512" s="162">
        <v>0</v>
      </c>
      <c r="DL512" s="162" t="s">
        <v>7469</v>
      </c>
      <c r="DM512" s="162" t="s">
        <v>7469</v>
      </c>
      <c r="DN512" s="162" t="s">
        <v>7469</v>
      </c>
      <c r="DO512" s="162" t="s">
        <v>7469</v>
      </c>
      <c r="DP512" s="162" t="s">
        <v>7469</v>
      </c>
      <c r="DQ512" s="162">
        <v>4.3099999999999999E-2</v>
      </c>
      <c r="DR512" s="162" t="s">
        <v>7469</v>
      </c>
      <c r="DS512" s="162" t="s">
        <v>7469</v>
      </c>
      <c r="DT512" s="162" t="s">
        <v>7469</v>
      </c>
      <c r="DU512" s="162" t="s">
        <v>7469</v>
      </c>
      <c r="DV512" s="162" t="s">
        <v>7469</v>
      </c>
      <c r="DW512" s="162" t="s">
        <v>7469</v>
      </c>
      <c r="DX512" s="162" t="s">
        <v>7469</v>
      </c>
      <c r="DY512" s="162" t="s">
        <v>7469</v>
      </c>
      <c r="DZ512" s="162" t="s">
        <v>7469</v>
      </c>
      <c r="EA512" s="162" t="s">
        <v>7469</v>
      </c>
      <c r="EB512" s="162" t="s">
        <v>7469</v>
      </c>
      <c r="EC512" s="162" t="s">
        <v>7469</v>
      </c>
      <c r="ED512" s="162" t="s">
        <v>7469</v>
      </c>
      <c r="EE512" s="162">
        <v>0</v>
      </c>
      <c r="EF512" s="162" t="s">
        <v>7469</v>
      </c>
      <c r="EG512" s="162" t="s">
        <v>7469</v>
      </c>
      <c r="EH512" s="162" t="s">
        <v>7469</v>
      </c>
      <c r="EI512" s="162" t="s">
        <v>7469</v>
      </c>
      <c r="EJ512" s="162" t="s">
        <v>7469</v>
      </c>
      <c r="EK512" s="162" t="s">
        <v>7469</v>
      </c>
      <c r="EL512" s="162" t="s">
        <v>7469</v>
      </c>
      <c r="EM512" s="162" t="s">
        <v>7469</v>
      </c>
      <c r="EN512" s="162" t="s">
        <v>7469</v>
      </c>
    </row>
    <row r="513" spans="1:144">
      <c r="C513" s="120"/>
      <c r="E513" s="120" t="s">
        <v>8102</v>
      </c>
      <c r="F513" s="126" t="s">
        <v>8181</v>
      </c>
      <c r="G513" s="151" t="s">
        <v>8090</v>
      </c>
      <c r="H513" s="152" t="s">
        <v>8097</v>
      </c>
      <c r="I513" s="162" t="s">
        <v>7469</v>
      </c>
      <c r="J513" s="162" t="s">
        <v>7469</v>
      </c>
      <c r="K513" s="162" t="s">
        <v>7469</v>
      </c>
      <c r="L513" s="162" t="s">
        <v>7469</v>
      </c>
      <c r="M513" s="162" t="s">
        <v>7469</v>
      </c>
      <c r="N513" s="162" t="s">
        <v>7469</v>
      </c>
      <c r="O513" s="162">
        <v>4.7031000000000001</v>
      </c>
      <c r="P513" s="162" t="s">
        <v>7469</v>
      </c>
      <c r="Q513" s="162" t="s">
        <v>7469</v>
      </c>
      <c r="R513" s="162" t="s">
        <v>7469</v>
      </c>
      <c r="S513" s="162" t="s">
        <v>7469</v>
      </c>
      <c r="T513" s="162" t="s">
        <v>7469</v>
      </c>
      <c r="U513" s="162" t="s">
        <v>7469</v>
      </c>
      <c r="V513" s="162" t="s">
        <v>7469</v>
      </c>
      <c r="W513" s="162" t="s">
        <v>7469</v>
      </c>
      <c r="X513" s="162" t="s">
        <v>7469</v>
      </c>
      <c r="Y513" s="162" t="s">
        <v>7469</v>
      </c>
      <c r="Z513" s="162" t="s">
        <v>7469</v>
      </c>
      <c r="AA513" s="162" t="s">
        <v>7469</v>
      </c>
      <c r="AB513" s="162" t="s">
        <v>7469</v>
      </c>
      <c r="AC513" s="162" t="s">
        <v>7469</v>
      </c>
      <c r="AD513" s="162" t="s">
        <v>7469</v>
      </c>
      <c r="AE513" s="162" t="s">
        <v>7469</v>
      </c>
      <c r="AF513" s="162" t="s">
        <v>7469</v>
      </c>
      <c r="AG513" s="162" t="s">
        <v>7469</v>
      </c>
      <c r="AH513" s="162" t="s">
        <v>7469</v>
      </c>
      <c r="AI513" s="162" t="s">
        <v>7469</v>
      </c>
      <c r="AJ513" s="162" t="s">
        <v>7469</v>
      </c>
      <c r="AK513" s="162" t="s">
        <v>7469</v>
      </c>
      <c r="AL513" s="162" t="s">
        <v>7469</v>
      </c>
      <c r="AM513" s="162" t="s">
        <v>7469</v>
      </c>
      <c r="AN513" s="162" t="s">
        <v>7469</v>
      </c>
      <c r="AO513" s="162" t="s">
        <v>7469</v>
      </c>
      <c r="AP513" s="162" t="s">
        <v>7469</v>
      </c>
      <c r="AQ513" s="162" t="s">
        <v>7469</v>
      </c>
      <c r="AR513" s="162" t="s">
        <v>7469</v>
      </c>
      <c r="AS513" s="162" t="s">
        <v>7469</v>
      </c>
      <c r="AT513" s="162" t="s">
        <v>7469</v>
      </c>
      <c r="AU513" s="162" t="s">
        <v>7469</v>
      </c>
      <c r="AV513" s="162" t="s">
        <v>7469</v>
      </c>
      <c r="AW513" s="162" t="s">
        <v>7469</v>
      </c>
      <c r="AX513" s="162" t="s">
        <v>7469</v>
      </c>
      <c r="AY513" s="162" t="s">
        <v>7469</v>
      </c>
      <c r="AZ513" s="162" t="s">
        <v>7469</v>
      </c>
      <c r="BA513" s="162" t="s">
        <v>7469</v>
      </c>
      <c r="BB513" s="162" t="s">
        <v>7469</v>
      </c>
      <c r="BC513" s="162" t="s">
        <v>7469</v>
      </c>
      <c r="BD513" s="162" t="s">
        <v>7469</v>
      </c>
      <c r="BE513" s="162" t="s">
        <v>7469</v>
      </c>
      <c r="BF513" s="162" t="s">
        <v>7469</v>
      </c>
      <c r="BG513" s="162" t="s">
        <v>7469</v>
      </c>
      <c r="BH513" s="162" t="s">
        <v>7469</v>
      </c>
      <c r="BI513" s="162" t="s">
        <v>7469</v>
      </c>
      <c r="BJ513" s="162" t="s">
        <v>7469</v>
      </c>
      <c r="BK513" s="162" t="s">
        <v>7469</v>
      </c>
      <c r="BL513" s="162" t="s">
        <v>7469</v>
      </c>
      <c r="BM513" s="162" t="s">
        <v>7469</v>
      </c>
      <c r="BN513" s="162">
        <v>5.7050999999999998</v>
      </c>
      <c r="BO513" s="162" t="s">
        <v>7469</v>
      </c>
      <c r="BP513" s="162" t="s">
        <v>7469</v>
      </c>
      <c r="BQ513" s="162" t="s">
        <v>7469</v>
      </c>
      <c r="BR513" s="162" t="s">
        <v>7469</v>
      </c>
      <c r="BS513" s="162" t="s">
        <v>7469</v>
      </c>
      <c r="BT513" s="162" t="s">
        <v>7469</v>
      </c>
      <c r="BU513" s="162" t="s">
        <v>7469</v>
      </c>
      <c r="BV513" s="162" t="s">
        <v>7469</v>
      </c>
      <c r="BW513" s="162" t="s">
        <v>7469</v>
      </c>
      <c r="BX513" s="162" t="s">
        <v>7469</v>
      </c>
      <c r="BY513" s="162" t="s">
        <v>7469</v>
      </c>
      <c r="BZ513" s="162" t="s">
        <v>7469</v>
      </c>
      <c r="CA513" s="162">
        <v>6.1771000000000003</v>
      </c>
      <c r="CB513" s="162" t="s">
        <v>7469</v>
      </c>
      <c r="CC513" s="162" t="s">
        <v>7469</v>
      </c>
      <c r="CD513" s="162" t="s">
        <v>7469</v>
      </c>
      <c r="CE513" s="162" t="s">
        <v>7469</v>
      </c>
      <c r="CF513" s="162" t="s">
        <v>7469</v>
      </c>
      <c r="CG513" s="162" t="s">
        <v>7469</v>
      </c>
      <c r="CH513" s="162" t="s">
        <v>7469</v>
      </c>
      <c r="CI513" s="162" t="s">
        <v>7469</v>
      </c>
      <c r="CJ513" s="162" t="s">
        <v>7469</v>
      </c>
      <c r="CK513" s="162" t="s">
        <v>7469</v>
      </c>
      <c r="CL513" s="162" t="s">
        <v>7469</v>
      </c>
      <c r="CM513" s="162" t="s">
        <v>7469</v>
      </c>
      <c r="CN513" s="162" t="s">
        <v>7469</v>
      </c>
      <c r="CO513" s="162" t="s">
        <v>7469</v>
      </c>
      <c r="CP513" s="162" t="s">
        <v>7469</v>
      </c>
      <c r="CQ513" s="162" t="s">
        <v>7469</v>
      </c>
      <c r="CR513" s="162" t="s">
        <v>7469</v>
      </c>
      <c r="CS513" s="162" t="s">
        <v>7469</v>
      </c>
      <c r="CT513" s="162" t="s">
        <v>7469</v>
      </c>
      <c r="CU513" s="162" t="s">
        <v>7469</v>
      </c>
      <c r="CV513" s="162" t="s">
        <v>7469</v>
      </c>
      <c r="CW513" s="162" t="s">
        <v>7469</v>
      </c>
      <c r="CX513" s="162" t="s">
        <v>7469</v>
      </c>
      <c r="CY513" s="162" t="s">
        <v>7469</v>
      </c>
      <c r="CZ513" s="162" t="s">
        <v>7469</v>
      </c>
      <c r="DA513" s="162" t="s">
        <v>7469</v>
      </c>
      <c r="DB513" s="162" t="s">
        <v>7469</v>
      </c>
      <c r="DC513" s="162" t="s">
        <v>7469</v>
      </c>
      <c r="DD513" s="162" t="s">
        <v>7469</v>
      </c>
      <c r="DE513" s="162" t="s">
        <v>7469</v>
      </c>
      <c r="DF513" s="162" t="s">
        <v>7469</v>
      </c>
      <c r="DG513" s="162" t="s">
        <v>7469</v>
      </c>
      <c r="DH513" s="162" t="s">
        <v>7469</v>
      </c>
      <c r="DI513" s="162" t="s">
        <v>7469</v>
      </c>
      <c r="DJ513" s="162" t="s">
        <v>7469</v>
      </c>
      <c r="DK513" s="162" t="s">
        <v>7469</v>
      </c>
      <c r="DL513" s="162" t="s">
        <v>7469</v>
      </c>
      <c r="DM513" s="162" t="s">
        <v>7469</v>
      </c>
      <c r="DN513" s="162" t="s">
        <v>7469</v>
      </c>
      <c r="DO513" s="162" t="s">
        <v>7469</v>
      </c>
      <c r="DP513" s="162" t="s">
        <v>7469</v>
      </c>
      <c r="DQ513" s="162" t="s">
        <v>7469</v>
      </c>
      <c r="DR513" s="162" t="s">
        <v>7469</v>
      </c>
      <c r="DS513" s="162" t="s">
        <v>7469</v>
      </c>
      <c r="DT513" s="162" t="s">
        <v>7469</v>
      </c>
      <c r="DU513" s="162" t="s">
        <v>7469</v>
      </c>
      <c r="DV513" s="162" t="s">
        <v>7469</v>
      </c>
      <c r="DW513" s="162" t="s">
        <v>7469</v>
      </c>
      <c r="DX513" s="162" t="s">
        <v>7469</v>
      </c>
      <c r="DY513" s="162" t="s">
        <v>7469</v>
      </c>
      <c r="DZ513" s="162" t="s">
        <v>7469</v>
      </c>
      <c r="EA513" s="162" t="s">
        <v>7469</v>
      </c>
      <c r="EB513" s="162" t="s">
        <v>7469</v>
      </c>
      <c r="EC513" s="162" t="s">
        <v>7469</v>
      </c>
      <c r="ED513" s="162" t="s">
        <v>7469</v>
      </c>
      <c r="EE513" s="162" t="s">
        <v>7469</v>
      </c>
      <c r="EF513" s="162" t="s">
        <v>7469</v>
      </c>
      <c r="EG513" s="162" t="s">
        <v>7469</v>
      </c>
      <c r="EH513" s="162" t="s">
        <v>7469</v>
      </c>
      <c r="EI513" s="162" t="s">
        <v>7469</v>
      </c>
      <c r="EJ513" s="162" t="s">
        <v>7469</v>
      </c>
      <c r="EK513" s="162" t="s">
        <v>7469</v>
      </c>
      <c r="EL513" s="162" t="s">
        <v>7469</v>
      </c>
      <c r="EM513" s="162" t="s">
        <v>7469</v>
      </c>
      <c r="EN513" s="162" t="s">
        <v>7469</v>
      </c>
    </row>
    <row r="514" spans="1:144">
      <c r="C514" s="120"/>
      <c r="E514" s="120" t="s">
        <v>8103</v>
      </c>
      <c r="F514" s="126" t="s">
        <v>8181</v>
      </c>
      <c r="G514" s="151" t="s">
        <v>8090</v>
      </c>
      <c r="H514" s="152" t="s">
        <v>8097</v>
      </c>
      <c r="I514" s="162">
        <v>7.0400000000000004E-2</v>
      </c>
      <c r="J514" s="162">
        <v>1.7211000000000001</v>
      </c>
      <c r="K514" s="162">
        <v>1.7888999999999999</v>
      </c>
      <c r="L514" s="162">
        <v>1.9906999999999999</v>
      </c>
      <c r="M514" s="162" t="s">
        <v>7469</v>
      </c>
      <c r="N514" s="162">
        <v>1.9825999999999999</v>
      </c>
      <c r="O514" s="162">
        <v>1.3359000000000001</v>
      </c>
      <c r="P514" s="162">
        <v>1.601</v>
      </c>
      <c r="Q514" s="162">
        <v>1.3648</v>
      </c>
      <c r="R514" s="162">
        <v>1.8106</v>
      </c>
      <c r="S514" s="162">
        <v>0.1736</v>
      </c>
      <c r="T514" s="162">
        <v>7.1400000000000005E-2</v>
      </c>
      <c r="U514" s="162" t="s">
        <v>7469</v>
      </c>
      <c r="V514" s="162">
        <v>1.9428000000000001</v>
      </c>
      <c r="W514" s="162">
        <v>4.3499999999999997E-2</v>
      </c>
      <c r="X514" s="162">
        <v>2.0124</v>
      </c>
      <c r="Y514" s="162">
        <v>1.3277000000000001</v>
      </c>
      <c r="Z514" s="162">
        <v>5.4699999999999999E-2</v>
      </c>
      <c r="AA514" s="162">
        <v>1.9054</v>
      </c>
      <c r="AB514" s="162">
        <v>0.1298</v>
      </c>
      <c r="AC514" s="162">
        <v>1.052</v>
      </c>
      <c r="AD514" s="162">
        <v>2.2566000000000002</v>
      </c>
      <c r="AE514" s="162">
        <v>6.9000000000000006E-2</v>
      </c>
      <c r="AF514" s="162">
        <v>0</v>
      </c>
      <c r="AG514" s="162">
        <v>0.2505</v>
      </c>
      <c r="AH514" s="162">
        <v>0</v>
      </c>
      <c r="AI514" s="162">
        <v>1.5055000000000001</v>
      </c>
      <c r="AJ514" s="162">
        <v>2.0739999999999998</v>
      </c>
      <c r="AK514" s="162" t="s">
        <v>7469</v>
      </c>
      <c r="AL514" s="162">
        <v>0.80149999999999999</v>
      </c>
      <c r="AM514" s="162" t="s">
        <v>7469</v>
      </c>
      <c r="AN514" s="162">
        <v>1.8010999999999999</v>
      </c>
      <c r="AO514" s="162">
        <v>15.116400000000001</v>
      </c>
      <c r="AP514" s="162">
        <v>0</v>
      </c>
      <c r="AQ514" s="162" t="s">
        <v>7469</v>
      </c>
      <c r="AR514" s="162">
        <v>2.0714000000000001</v>
      </c>
      <c r="AS514" s="162">
        <v>0.49390000000000001</v>
      </c>
      <c r="AT514" s="162">
        <v>9.8400000000000001E-2</v>
      </c>
      <c r="AU514" s="162">
        <v>1.0678000000000001</v>
      </c>
      <c r="AV514" s="162">
        <v>1.9176</v>
      </c>
      <c r="AW514" s="162" t="s">
        <v>7469</v>
      </c>
      <c r="AX514" s="162" t="s">
        <v>7469</v>
      </c>
      <c r="AY514" s="162" t="s">
        <v>7469</v>
      </c>
      <c r="AZ514" s="162">
        <v>2.0722999999999998</v>
      </c>
      <c r="BA514" s="162">
        <v>0.23139999999999999</v>
      </c>
      <c r="BB514" s="162" t="s">
        <v>7469</v>
      </c>
      <c r="BC514" s="162" t="s">
        <v>7469</v>
      </c>
      <c r="BD514" s="162">
        <v>0</v>
      </c>
      <c r="BE514" s="162">
        <v>1.0702</v>
      </c>
      <c r="BF514" s="162">
        <v>0.45960000000000001</v>
      </c>
      <c r="BG514" s="162" t="s">
        <v>7469</v>
      </c>
      <c r="BH514" s="162" t="s">
        <v>7469</v>
      </c>
      <c r="BI514" s="162">
        <v>1.2545999999999999</v>
      </c>
      <c r="BJ514" s="162">
        <v>0</v>
      </c>
      <c r="BK514" s="162" t="s">
        <v>7469</v>
      </c>
      <c r="BL514" s="162">
        <v>1.9866999999999999</v>
      </c>
      <c r="BM514" s="162">
        <v>1.1677999999999999</v>
      </c>
      <c r="BN514" s="162">
        <v>1.1628000000000001</v>
      </c>
      <c r="BO514" s="162">
        <v>2.0625</v>
      </c>
      <c r="BP514" s="162" t="s">
        <v>7469</v>
      </c>
      <c r="BQ514" s="162">
        <v>5.79E-2</v>
      </c>
      <c r="BR514" s="162" t="s">
        <v>7469</v>
      </c>
      <c r="BS514" s="162">
        <v>2.5097</v>
      </c>
      <c r="BT514" s="162" t="s">
        <v>7469</v>
      </c>
      <c r="BU514" s="162">
        <v>1.8340000000000001</v>
      </c>
      <c r="BV514" s="162" t="s">
        <v>7469</v>
      </c>
      <c r="BW514" s="162" t="s">
        <v>7469</v>
      </c>
      <c r="BX514" s="162">
        <v>1.7878000000000001</v>
      </c>
      <c r="BY514" s="162" t="s">
        <v>7469</v>
      </c>
      <c r="BZ514" s="162">
        <v>1.7665999999999999</v>
      </c>
      <c r="CA514" s="162">
        <v>1.6068</v>
      </c>
      <c r="CB514" s="162">
        <v>0.69650000000000001</v>
      </c>
      <c r="CC514" s="162">
        <v>1.9686999999999999</v>
      </c>
      <c r="CD514" s="162">
        <v>0.87739999999999996</v>
      </c>
      <c r="CE514" s="162">
        <v>0.47420000000000001</v>
      </c>
      <c r="CF514" s="162" t="s">
        <v>7469</v>
      </c>
      <c r="CG514" s="162" t="s">
        <v>7469</v>
      </c>
      <c r="CH514" s="162">
        <v>0.4627</v>
      </c>
      <c r="CI514" s="162">
        <v>2.0790999999999999</v>
      </c>
      <c r="CJ514" s="162" t="s">
        <v>7469</v>
      </c>
      <c r="CK514" s="162" t="s">
        <v>7469</v>
      </c>
      <c r="CL514" s="162" t="s">
        <v>7469</v>
      </c>
      <c r="CM514" s="162" t="s">
        <v>7469</v>
      </c>
      <c r="CN514" s="162" t="s">
        <v>7469</v>
      </c>
      <c r="CO514" s="162">
        <v>0.82430000000000003</v>
      </c>
      <c r="CP514" s="162">
        <v>0.22570000000000001</v>
      </c>
      <c r="CQ514" s="162">
        <v>2.0131000000000001</v>
      </c>
      <c r="CR514" s="162" t="s">
        <v>7469</v>
      </c>
      <c r="CS514" s="162">
        <v>1.8752</v>
      </c>
      <c r="CT514" s="162">
        <v>0.1608</v>
      </c>
      <c r="CU514" s="162">
        <v>6.9000000000000006E-2</v>
      </c>
      <c r="CV514" s="162" t="s">
        <v>7469</v>
      </c>
      <c r="CW514" s="162" t="s">
        <v>7469</v>
      </c>
      <c r="CX514" s="162" t="s">
        <v>7469</v>
      </c>
      <c r="CY514" s="162">
        <v>0.93110000000000004</v>
      </c>
      <c r="CZ514" s="162">
        <v>0.2732</v>
      </c>
      <c r="DA514" s="162">
        <v>0.14050000000000001</v>
      </c>
      <c r="DB514" s="162" t="s">
        <v>7469</v>
      </c>
      <c r="DC514" s="162">
        <v>1.9113</v>
      </c>
      <c r="DD514" s="162">
        <v>0.39290000000000003</v>
      </c>
      <c r="DE514" s="162" t="s">
        <v>7469</v>
      </c>
      <c r="DF514" s="162" t="s">
        <v>7469</v>
      </c>
      <c r="DG514" s="162">
        <v>1.9708000000000001</v>
      </c>
      <c r="DH514" s="162">
        <v>0</v>
      </c>
      <c r="DI514" s="162" t="s">
        <v>7469</v>
      </c>
      <c r="DJ514" s="162" t="s">
        <v>7469</v>
      </c>
      <c r="DK514" s="162">
        <v>0</v>
      </c>
      <c r="DL514" s="162">
        <v>1.2290000000000001</v>
      </c>
      <c r="DM514" s="162">
        <v>0</v>
      </c>
      <c r="DN514" s="162">
        <v>1.4207000000000001</v>
      </c>
      <c r="DO514" s="162">
        <v>2.0722999999999998</v>
      </c>
      <c r="DP514" s="162">
        <v>0.10249999999999999</v>
      </c>
      <c r="DQ514" s="162">
        <v>4.3200000000000002E-2</v>
      </c>
      <c r="DR514" s="162" t="s">
        <v>7469</v>
      </c>
      <c r="DS514" s="162">
        <v>8.0799999999999997E-2</v>
      </c>
      <c r="DT514" s="162">
        <v>2.0819000000000001</v>
      </c>
      <c r="DU514" s="162">
        <v>2.0748000000000002</v>
      </c>
      <c r="DV514" s="162" t="s">
        <v>7469</v>
      </c>
      <c r="DW514" s="162" t="s">
        <v>7469</v>
      </c>
      <c r="DX514" s="162">
        <v>1.7338</v>
      </c>
      <c r="DY514" s="162">
        <v>0.1008</v>
      </c>
      <c r="DZ514" s="162">
        <v>0.30919999999999997</v>
      </c>
      <c r="EA514" s="162">
        <v>1.9725999999999999</v>
      </c>
      <c r="EB514" s="162">
        <v>0.2157</v>
      </c>
      <c r="EC514" s="162">
        <v>2.0720999999999998</v>
      </c>
      <c r="ED514" s="162">
        <v>0.87949999999999995</v>
      </c>
      <c r="EE514" s="162" t="s">
        <v>7469</v>
      </c>
      <c r="EF514" s="162">
        <v>1.1832</v>
      </c>
      <c r="EG514" s="162">
        <v>1.8165</v>
      </c>
      <c r="EH514" s="162" t="s">
        <v>7469</v>
      </c>
      <c r="EI514" s="162">
        <v>8.8200000000000001E-2</v>
      </c>
      <c r="EJ514" s="162" t="s">
        <v>7469</v>
      </c>
      <c r="EK514" s="162" t="s">
        <v>7469</v>
      </c>
      <c r="EL514" s="162">
        <v>2.0632999999999999</v>
      </c>
      <c r="EM514" s="162">
        <v>1.7786</v>
      </c>
      <c r="EN514" s="162" t="s">
        <v>7469</v>
      </c>
    </row>
    <row r="515" spans="1:144">
      <c r="A515" s="99" t="s">
        <v>8160</v>
      </c>
      <c r="C515" s="120"/>
      <c r="D515" s="103" t="s">
        <v>8182</v>
      </c>
      <c r="F515" s="126"/>
      <c r="G515" s="151" t="s">
        <v>8105</v>
      </c>
      <c r="H515" s="152" t="s">
        <v>8105</v>
      </c>
      <c r="I515" s="102" t="s">
        <v>8105</v>
      </c>
      <c r="J515" s="102" t="s">
        <v>8105</v>
      </c>
      <c r="K515" s="102" t="s">
        <v>8105</v>
      </c>
      <c r="L515" s="102" t="s">
        <v>8105</v>
      </c>
      <c r="M515" s="102" t="s">
        <v>8105</v>
      </c>
      <c r="N515" s="102" t="s">
        <v>8105</v>
      </c>
      <c r="O515" s="102" t="s">
        <v>8105</v>
      </c>
      <c r="P515" s="102" t="s">
        <v>8105</v>
      </c>
      <c r="Q515" s="102" t="s">
        <v>8105</v>
      </c>
      <c r="R515" s="102" t="s">
        <v>8105</v>
      </c>
      <c r="S515" s="102" t="s">
        <v>8105</v>
      </c>
      <c r="T515" s="102" t="s">
        <v>8105</v>
      </c>
      <c r="U515" s="102" t="s">
        <v>8105</v>
      </c>
      <c r="V515" s="102" t="s">
        <v>8105</v>
      </c>
      <c r="W515" s="102" t="s">
        <v>8105</v>
      </c>
      <c r="X515" s="102" t="s">
        <v>8105</v>
      </c>
      <c r="Y515" s="102" t="s">
        <v>8105</v>
      </c>
      <c r="Z515" s="102" t="s">
        <v>8105</v>
      </c>
      <c r="AA515" s="102" t="s">
        <v>8105</v>
      </c>
      <c r="AB515" s="102" t="s">
        <v>8105</v>
      </c>
      <c r="AC515" s="102" t="s">
        <v>8105</v>
      </c>
      <c r="AD515" s="102" t="s">
        <v>8105</v>
      </c>
      <c r="AE515" s="102" t="s">
        <v>8105</v>
      </c>
      <c r="AF515" s="102" t="s">
        <v>8105</v>
      </c>
      <c r="AG515" s="102" t="s">
        <v>8105</v>
      </c>
      <c r="AH515" s="102" t="s">
        <v>8105</v>
      </c>
      <c r="AI515" s="102" t="s">
        <v>8105</v>
      </c>
      <c r="AJ515" s="102" t="s">
        <v>8105</v>
      </c>
      <c r="AK515" s="102" t="s">
        <v>8105</v>
      </c>
      <c r="AL515" s="102" t="s">
        <v>8105</v>
      </c>
      <c r="AM515" s="102" t="s">
        <v>8105</v>
      </c>
      <c r="AN515" s="102" t="s">
        <v>8105</v>
      </c>
      <c r="AO515" s="102" t="s">
        <v>8105</v>
      </c>
      <c r="AP515" s="102" t="s">
        <v>8105</v>
      </c>
      <c r="AQ515" s="102" t="s">
        <v>8105</v>
      </c>
      <c r="AR515" s="102" t="s">
        <v>8105</v>
      </c>
      <c r="AS515" s="102" t="s">
        <v>8105</v>
      </c>
      <c r="AT515" s="102" t="s">
        <v>8105</v>
      </c>
      <c r="AU515" s="102" t="s">
        <v>8105</v>
      </c>
      <c r="AV515" s="102" t="s">
        <v>8105</v>
      </c>
      <c r="AW515" s="102" t="s">
        <v>8105</v>
      </c>
      <c r="AX515" s="102" t="s">
        <v>8105</v>
      </c>
      <c r="AY515" s="102" t="s">
        <v>8105</v>
      </c>
      <c r="AZ515" s="102" t="s">
        <v>8105</v>
      </c>
      <c r="BA515" s="102" t="s">
        <v>8105</v>
      </c>
      <c r="BB515" s="102" t="s">
        <v>8105</v>
      </c>
      <c r="BC515" s="102" t="s">
        <v>8105</v>
      </c>
      <c r="BD515" s="102" t="s">
        <v>8105</v>
      </c>
      <c r="BE515" s="102" t="s">
        <v>8105</v>
      </c>
      <c r="BF515" s="102" t="s">
        <v>8105</v>
      </c>
      <c r="BG515" s="102" t="s">
        <v>8105</v>
      </c>
      <c r="BH515" s="102" t="s">
        <v>8105</v>
      </c>
      <c r="BI515" s="102" t="s">
        <v>8105</v>
      </c>
      <c r="BJ515" s="102" t="s">
        <v>8105</v>
      </c>
      <c r="BK515" s="102" t="s">
        <v>8105</v>
      </c>
      <c r="BL515" s="102" t="s">
        <v>8105</v>
      </c>
      <c r="BM515" s="102" t="s">
        <v>8105</v>
      </c>
      <c r="BN515" s="102" t="s">
        <v>8105</v>
      </c>
      <c r="BO515" s="102" t="s">
        <v>8105</v>
      </c>
      <c r="BP515" s="102" t="s">
        <v>8105</v>
      </c>
      <c r="BQ515" s="102" t="s">
        <v>8105</v>
      </c>
      <c r="BR515" s="102" t="s">
        <v>8105</v>
      </c>
      <c r="BS515" s="102" t="s">
        <v>8105</v>
      </c>
      <c r="BT515" s="102" t="s">
        <v>8105</v>
      </c>
      <c r="BU515" s="102" t="s">
        <v>8105</v>
      </c>
      <c r="BV515" s="102" t="s">
        <v>8105</v>
      </c>
      <c r="BW515" s="102" t="s">
        <v>8105</v>
      </c>
      <c r="BX515" s="102" t="s">
        <v>8105</v>
      </c>
      <c r="BY515" s="102" t="s">
        <v>8105</v>
      </c>
      <c r="BZ515" s="102" t="s">
        <v>8105</v>
      </c>
      <c r="CA515" s="102" t="s">
        <v>8105</v>
      </c>
      <c r="CB515" s="102" t="s">
        <v>8105</v>
      </c>
      <c r="CC515" s="102" t="s">
        <v>8105</v>
      </c>
      <c r="CD515" s="102" t="s">
        <v>8105</v>
      </c>
      <c r="CE515" s="102" t="s">
        <v>8105</v>
      </c>
      <c r="CF515" s="102" t="s">
        <v>8105</v>
      </c>
      <c r="CG515" s="102" t="s">
        <v>8105</v>
      </c>
      <c r="CH515" s="102" t="s">
        <v>8105</v>
      </c>
      <c r="CI515" s="102" t="s">
        <v>8105</v>
      </c>
      <c r="CJ515" s="102" t="s">
        <v>8105</v>
      </c>
      <c r="CK515" s="102" t="s">
        <v>8105</v>
      </c>
      <c r="CL515" s="102" t="s">
        <v>8105</v>
      </c>
      <c r="CM515" s="102" t="s">
        <v>8105</v>
      </c>
      <c r="CN515" s="102" t="s">
        <v>8105</v>
      </c>
      <c r="CO515" s="102" t="s">
        <v>8105</v>
      </c>
      <c r="CP515" s="102" t="s">
        <v>8105</v>
      </c>
      <c r="CQ515" s="102" t="s">
        <v>8105</v>
      </c>
      <c r="CR515" s="102" t="s">
        <v>8105</v>
      </c>
      <c r="CS515" s="102" t="s">
        <v>8105</v>
      </c>
      <c r="CT515" s="102" t="s">
        <v>8105</v>
      </c>
      <c r="CU515" s="102" t="s">
        <v>8105</v>
      </c>
      <c r="CV515" s="102" t="s">
        <v>8105</v>
      </c>
      <c r="CW515" s="102" t="s">
        <v>8105</v>
      </c>
      <c r="CX515" s="102" t="s">
        <v>8105</v>
      </c>
      <c r="CY515" s="102" t="s">
        <v>8105</v>
      </c>
      <c r="CZ515" s="102" t="s">
        <v>8105</v>
      </c>
      <c r="DA515" s="102" t="s">
        <v>8105</v>
      </c>
      <c r="DB515" s="102" t="s">
        <v>8105</v>
      </c>
      <c r="DC515" s="102" t="s">
        <v>8105</v>
      </c>
      <c r="DD515" s="102" t="s">
        <v>8105</v>
      </c>
      <c r="DE515" s="102" t="s">
        <v>8105</v>
      </c>
      <c r="DF515" s="102" t="s">
        <v>8105</v>
      </c>
      <c r="DG515" s="102" t="s">
        <v>8105</v>
      </c>
      <c r="DH515" s="102" t="s">
        <v>8105</v>
      </c>
      <c r="DI515" s="102" t="s">
        <v>8105</v>
      </c>
      <c r="DJ515" s="102" t="s">
        <v>8105</v>
      </c>
      <c r="DK515" s="102" t="s">
        <v>8105</v>
      </c>
      <c r="DL515" s="102" t="s">
        <v>8105</v>
      </c>
      <c r="DM515" s="102" t="s">
        <v>8105</v>
      </c>
      <c r="DN515" s="102" t="s">
        <v>8105</v>
      </c>
      <c r="DO515" s="102" t="s">
        <v>8105</v>
      </c>
      <c r="DP515" s="102" t="s">
        <v>8105</v>
      </c>
      <c r="DQ515" s="102" t="s">
        <v>8105</v>
      </c>
      <c r="DR515" s="102" t="s">
        <v>8105</v>
      </c>
      <c r="DS515" s="102" t="s">
        <v>8105</v>
      </c>
      <c r="DT515" s="102" t="s">
        <v>8105</v>
      </c>
      <c r="DU515" s="102" t="s">
        <v>8105</v>
      </c>
      <c r="DV515" s="102" t="s">
        <v>8105</v>
      </c>
      <c r="DW515" s="102" t="s">
        <v>8105</v>
      </c>
      <c r="DX515" s="102" t="s">
        <v>8105</v>
      </c>
      <c r="DY515" s="102" t="s">
        <v>8105</v>
      </c>
      <c r="DZ515" s="102" t="s">
        <v>8105</v>
      </c>
      <c r="EA515" s="102" t="s">
        <v>8105</v>
      </c>
      <c r="EB515" s="102" t="s">
        <v>8105</v>
      </c>
      <c r="EC515" s="102" t="s">
        <v>8105</v>
      </c>
      <c r="ED515" s="102" t="s">
        <v>8105</v>
      </c>
      <c r="EE515" s="102" t="s">
        <v>8105</v>
      </c>
      <c r="EF515" s="102" t="s">
        <v>8105</v>
      </c>
      <c r="EG515" s="102" t="s">
        <v>8105</v>
      </c>
      <c r="EH515" s="102" t="s">
        <v>8105</v>
      </c>
      <c r="EI515" s="102" t="s">
        <v>8105</v>
      </c>
      <c r="EJ515" s="102" t="s">
        <v>8105</v>
      </c>
      <c r="EK515" s="102" t="s">
        <v>8105</v>
      </c>
      <c r="EL515" s="102" t="s">
        <v>8105</v>
      </c>
      <c r="EM515" s="102" t="s">
        <v>8105</v>
      </c>
      <c r="EN515" s="102" t="s">
        <v>8105</v>
      </c>
    </row>
    <row r="516" spans="1:144">
      <c r="C516" s="120"/>
      <c r="E516" s="120" t="s">
        <v>8088</v>
      </c>
      <c r="F516" s="126" t="s">
        <v>8183</v>
      </c>
      <c r="G516" s="151" t="s">
        <v>8090</v>
      </c>
      <c r="H516" s="152" t="s">
        <v>8091</v>
      </c>
      <c r="I516" s="162">
        <v>9.8039000000000005</v>
      </c>
      <c r="J516" s="162">
        <v>8.8549000000000007</v>
      </c>
      <c r="K516" s="162">
        <v>7.8055000000000003</v>
      </c>
      <c r="L516" s="162">
        <v>9.0432000000000006</v>
      </c>
      <c r="M516" s="162">
        <v>11.049300000000001</v>
      </c>
      <c r="N516" s="162">
        <v>10.022600000000001</v>
      </c>
      <c r="O516" s="162">
        <v>12.036199999999999</v>
      </c>
      <c r="P516" s="162">
        <v>7.5976999999999997</v>
      </c>
      <c r="Q516" s="162">
        <v>6.8430999999999997</v>
      </c>
      <c r="R516" s="162">
        <v>15.8047</v>
      </c>
      <c r="S516" s="162">
        <v>7.3905000000000003</v>
      </c>
      <c r="T516" s="162">
        <v>5.2919</v>
      </c>
      <c r="U516" s="162">
        <v>10.159000000000001</v>
      </c>
      <c r="V516" s="162" t="s">
        <v>7469</v>
      </c>
      <c r="W516" s="162">
        <v>9.8894000000000002</v>
      </c>
      <c r="X516" s="162">
        <v>10.8819</v>
      </c>
      <c r="Y516" s="162">
        <v>7.4638</v>
      </c>
      <c r="Z516" s="162">
        <v>12.055899999999999</v>
      </c>
      <c r="AA516" s="162">
        <v>12.743600000000001</v>
      </c>
      <c r="AB516" s="162">
        <v>7.5114000000000001</v>
      </c>
      <c r="AC516" s="162">
        <v>10.022500000000001</v>
      </c>
      <c r="AD516" s="162">
        <v>6.1067999999999998</v>
      </c>
      <c r="AE516" s="162">
        <v>12.7303</v>
      </c>
      <c r="AF516" s="162">
        <v>11.5748</v>
      </c>
      <c r="AG516" s="162">
        <v>6.3677999999999999</v>
      </c>
      <c r="AH516" s="162">
        <v>12.011799999999999</v>
      </c>
      <c r="AI516" s="162">
        <v>8.2353000000000005</v>
      </c>
      <c r="AJ516" s="162">
        <v>11.1678</v>
      </c>
      <c r="AK516" s="162">
        <v>10.039899999999999</v>
      </c>
      <c r="AL516" s="162">
        <v>6.0724</v>
      </c>
      <c r="AM516" s="162">
        <v>10.54</v>
      </c>
      <c r="AN516" s="162">
        <v>9.5731999999999999</v>
      </c>
      <c r="AO516" s="162">
        <v>15.3874</v>
      </c>
      <c r="AP516" s="162">
        <v>12.3832</v>
      </c>
      <c r="AQ516" s="162" t="s">
        <v>7469</v>
      </c>
      <c r="AR516" s="162">
        <v>10.9268</v>
      </c>
      <c r="AS516" s="162">
        <v>11.353899999999999</v>
      </c>
      <c r="AT516" s="162">
        <v>12.021800000000001</v>
      </c>
      <c r="AU516" s="162">
        <v>18.1616</v>
      </c>
      <c r="AV516" s="162">
        <v>12.6732</v>
      </c>
      <c r="AW516" s="162" t="s">
        <v>7469</v>
      </c>
      <c r="AX516" s="162">
        <v>11.2049</v>
      </c>
      <c r="AY516" s="162" t="s">
        <v>7469</v>
      </c>
      <c r="AZ516" s="162">
        <v>10.8972</v>
      </c>
      <c r="BA516" s="162">
        <v>6.0266999999999999</v>
      </c>
      <c r="BB516" s="162">
        <v>10.1045</v>
      </c>
      <c r="BC516" s="162">
        <v>3.5108999999999999</v>
      </c>
      <c r="BD516" s="162">
        <v>17.767499999999998</v>
      </c>
      <c r="BE516" s="162">
        <v>16.9574</v>
      </c>
      <c r="BF516" s="162">
        <v>4.4701000000000004</v>
      </c>
      <c r="BG516" s="162" t="s">
        <v>7469</v>
      </c>
      <c r="BH516" s="162">
        <v>13.374700000000001</v>
      </c>
      <c r="BI516" s="162">
        <v>10.7096</v>
      </c>
      <c r="BJ516" s="162">
        <v>14.047800000000001</v>
      </c>
      <c r="BK516" s="162">
        <v>8.6343999999999994</v>
      </c>
      <c r="BL516" s="162">
        <v>17.482900000000001</v>
      </c>
      <c r="BM516" s="162">
        <v>11.778</v>
      </c>
      <c r="BN516" s="162">
        <v>11.094799999999999</v>
      </c>
      <c r="BO516" s="162">
        <v>4.2389000000000001</v>
      </c>
      <c r="BP516" s="162">
        <v>9.4296000000000006</v>
      </c>
      <c r="BQ516" s="162">
        <v>8.9745000000000008</v>
      </c>
      <c r="BR516" s="162">
        <v>9.2673000000000005</v>
      </c>
      <c r="BS516" s="162">
        <v>17.571200000000001</v>
      </c>
      <c r="BT516" s="162">
        <v>1.5172000000000001</v>
      </c>
      <c r="BU516" s="162">
        <v>14.111000000000001</v>
      </c>
      <c r="BV516" s="162">
        <v>7.2504999999999997</v>
      </c>
      <c r="BW516" s="162" t="s">
        <v>7469</v>
      </c>
      <c r="BX516" s="162">
        <v>14.111000000000001</v>
      </c>
      <c r="BY516" s="162">
        <v>7.3836000000000004</v>
      </c>
      <c r="BZ516" s="162" t="s">
        <v>7469</v>
      </c>
      <c r="CA516" s="162" t="s">
        <v>7469</v>
      </c>
      <c r="CB516" s="162">
        <v>11.2523</v>
      </c>
      <c r="CC516" s="162">
        <v>10.434100000000001</v>
      </c>
      <c r="CD516" s="162">
        <v>0.50580000000000003</v>
      </c>
      <c r="CE516" s="162">
        <v>-15.4757</v>
      </c>
      <c r="CF516" s="162">
        <v>11.624700000000001</v>
      </c>
      <c r="CG516" s="162">
        <v>8.7506000000000004</v>
      </c>
      <c r="CH516" s="162">
        <v>6.2347999999999999</v>
      </c>
      <c r="CI516" s="162">
        <v>14.111000000000001</v>
      </c>
      <c r="CJ516" s="162" t="s">
        <v>7469</v>
      </c>
      <c r="CK516" s="162" t="s">
        <v>7469</v>
      </c>
      <c r="CL516" s="162" t="s">
        <v>7469</v>
      </c>
      <c r="CM516" s="162" t="s">
        <v>7469</v>
      </c>
      <c r="CN516" s="162" t="s">
        <v>7469</v>
      </c>
      <c r="CO516" s="162">
        <v>15.3733</v>
      </c>
      <c r="CP516" s="162">
        <v>13.404299999999999</v>
      </c>
      <c r="CQ516" s="162" t="s">
        <v>7469</v>
      </c>
      <c r="CR516" s="162" t="s">
        <v>7469</v>
      </c>
      <c r="CS516" s="162">
        <v>13.145200000000001</v>
      </c>
      <c r="CT516" s="162">
        <v>10.8139</v>
      </c>
      <c r="CU516" s="162">
        <v>10.412000000000001</v>
      </c>
      <c r="CV516" s="162" t="s">
        <v>7469</v>
      </c>
      <c r="CW516" s="162" t="s">
        <v>7469</v>
      </c>
      <c r="CX516" s="162" t="s">
        <v>7469</v>
      </c>
      <c r="CY516" s="162">
        <v>12.599299999999999</v>
      </c>
      <c r="CZ516" s="162">
        <v>11.554399999999999</v>
      </c>
      <c r="DA516" s="162">
        <v>12.453799999999999</v>
      </c>
      <c r="DB516" s="162" t="s">
        <v>7469</v>
      </c>
      <c r="DC516" s="162">
        <v>14.111000000000001</v>
      </c>
      <c r="DD516" s="162">
        <v>11.572100000000001</v>
      </c>
      <c r="DE516" s="162">
        <v>9.4685000000000006</v>
      </c>
      <c r="DF516" s="162" t="s">
        <v>7469</v>
      </c>
      <c r="DG516" s="162">
        <v>11.2468</v>
      </c>
      <c r="DH516" s="162">
        <v>13.128299999999999</v>
      </c>
      <c r="DI516" s="162">
        <v>-1.0888</v>
      </c>
      <c r="DJ516" s="162" t="s">
        <v>7469</v>
      </c>
      <c r="DK516" s="162">
        <v>4.2407000000000004</v>
      </c>
      <c r="DL516" s="162">
        <v>12.339399999999999</v>
      </c>
      <c r="DM516" s="162">
        <v>8.0577000000000005</v>
      </c>
      <c r="DN516" s="162">
        <v>13.0688</v>
      </c>
      <c r="DO516" s="162">
        <v>13.629799999999999</v>
      </c>
      <c r="DP516" s="162">
        <v>5.7744</v>
      </c>
      <c r="DQ516" s="162">
        <v>7.2840999999999996</v>
      </c>
      <c r="DR516" s="162" t="s">
        <v>7469</v>
      </c>
      <c r="DS516" s="162" t="s">
        <v>7469</v>
      </c>
      <c r="DT516" s="162">
        <v>14.111000000000001</v>
      </c>
      <c r="DU516" s="162">
        <v>11.826000000000001</v>
      </c>
      <c r="DV516" s="162" t="s">
        <v>7469</v>
      </c>
      <c r="DW516" s="162" t="s">
        <v>7469</v>
      </c>
      <c r="DX516" s="162">
        <v>14.9078</v>
      </c>
      <c r="DY516" s="162">
        <v>14.2629</v>
      </c>
      <c r="DZ516" s="162">
        <v>9.8178000000000001</v>
      </c>
      <c r="EA516" s="162">
        <v>14.111000000000001</v>
      </c>
      <c r="EB516" s="162">
        <v>9.6664999999999992</v>
      </c>
      <c r="EC516" s="162">
        <v>12.3378</v>
      </c>
      <c r="ED516" s="162">
        <v>15.7394</v>
      </c>
      <c r="EE516" s="162" t="s">
        <v>7469</v>
      </c>
      <c r="EF516" s="162">
        <v>19.646899999999999</v>
      </c>
      <c r="EG516" s="162">
        <v>13.1081</v>
      </c>
      <c r="EH516" s="162">
        <v>5.5853999999999999</v>
      </c>
      <c r="EI516" s="162">
        <v>8.8178999999999998</v>
      </c>
      <c r="EJ516" s="162" t="s">
        <v>7469</v>
      </c>
      <c r="EK516" s="162">
        <v>-11.076499999999999</v>
      </c>
      <c r="EL516" s="162" t="s">
        <v>7469</v>
      </c>
      <c r="EM516" s="162">
        <v>14.111000000000001</v>
      </c>
      <c r="EN516" s="162">
        <v>18.141500000000001</v>
      </c>
    </row>
    <row r="517" spans="1:144">
      <c r="C517" s="120"/>
      <c r="E517" s="120" t="s">
        <v>8092</v>
      </c>
      <c r="F517" s="126" t="s">
        <v>8183</v>
      </c>
      <c r="G517" s="151" t="s">
        <v>8090</v>
      </c>
      <c r="H517" s="152" t="s">
        <v>8091</v>
      </c>
      <c r="I517" s="162">
        <v>8.4339999999999993</v>
      </c>
      <c r="J517" s="162">
        <v>7.2808999999999999</v>
      </c>
      <c r="K517" s="162">
        <v>6.3559999999999999</v>
      </c>
      <c r="L517" s="162">
        <v>6.4550000000000001</v>
      </c>
      <c r="M517" s="162">
        <v>9.6347000000000005</v>
      </c>
      <c r="N517" s="162">
        <v>9.7103000000000002</v>
      </c>
      <c r="O517" s="162">
        <v>12.462899999999999</v>
      </c>
      <c r="P517" s="162">
        <v>5.4053000000000004</v>
      </c>
      <c r="Q517" s="162">
        <v>5.6868999999999996</v>
      </c>
      <c r="R517" s="162">
        <v>14.6775</v>
      </c>
      <c r="S517" s="162">
        <v>6.0254000000000003</v>
      </c>
      <c r="T517" s="162">
        <v>3.3875999999999999</v>
      </c>
      <c r="U517" s="162">
        <v>11.7155</v>
      </c>
      <c r="V517" s="162" t="s">
        <v>7469</v>
      </c>
      <c r="W517" s="162">
        <v>9.6638999999999999</v>
      </c>
      <c r="X517" s="162">
        <v>8.4158000000000008</v>
      </c>
      <c r="Y517" s="162">
        <v>6.0835999999999997</v>
      </c>
      <c r="Z517" s="162">
        <v>13.3363</v>
      </c>
      <c r="AA517" s="162">
        <v>11.074999999999999</v>
      </c>
      <c r="AB517" s="162">
        <v>6.3064999999999998</v>
      </c>
      <c r="AC517" s="162">
        <v>8.3475000000000001</v>
      </c>
      <c r="AD517" s="162">
        <v>4.7413999999999996</v>
      </c>
      <c r="AE517" s="162">
        <v>9.8167000000000009</v>
      </c>
      <c r="AF517" s="162">
        <v>10.265000000000001</v>
      </c>
      <c r="AG517" s="162">
        <v>5.3609999999999998</v>
      </c>
      <c r="AH517" s="162">
        <v>13.0731</v>
      </c>
      <c r="AI517" s="162">
        <v>6.6848999999999998</v>
      </c>
      <c r="AJ517" s="162">
        <v>9.4231999999999996</v>
      </c>
      <c r="AK517" s="162">
        <v>11.4056</v>
      </c>
      <c r="AL517" s="162">
        <v>5.2221000000000002</v>
      </c>
      <c r="AM517" s="162">
        <v>8.8859999999999992</v>
      </c>
      <c r="AN517" s="162">
        <v>9.5815999999999999</v>
      </c>
      <c r="AO517" s="162">
        <v>11.6515</v>
      </c>
      <c r="AP517" s="162">
        <v>13.069100000000001</v>
      </c>
      <c r="AQ517" s="162">
        <v>-4.6670999999999996</v>
      </c>
      <c r="AR517" s="162">
        <v>8.5371000000000006</v>
      </c>
      <c r="AS517" s="162">
        <v>12.0305</v>
      </c>
      <c r="AT517" s="162">
        <v>14.5236</v>
      </c>
      <c r="AU517" s="162">
        <v>18.221399999999999</v>
      </c>
      <c r="AV517" s="162">
        <v>10.778700000000001</v>
      </c>
      <c r="AW517" s="162" t="s">
        <v>7469</v>
      </c>
      <c r="AX517" s="162">
        <v>5.7245999999999997</v>
      </c>
      <c r="AY517" s="162" t="s">
        <v>7469</v>
      </c>
      <c r="AZ517" s="162">
        <v>9.7815999999999992</v>
      </c>
      <c r="BA517" s="162">
        <v>8.2010000000000005</v>
      </c>
      <c r="BB517" s="162">
        <v>6.7847</v>
      </c>
      <c r="BC517" s="162">
        <v>4.7904</v>
      </c>
      <c r="BD517" s="162">
        <v>12.3118</v>
      </c>
      <c r="BE517" s="162" t="s">
        <v>7469</v>
      </c>
      <c r="BF517" s="162">
        <v>8.6003000000000007</v>
      </c>
      <c r="BG517" s="162" t="s">
        <v>7469</v>
      </c>
      <c r="BH517" s="162">
        <v>10.870799999999999</v>
      </c>
      <c r="BI517" s="162" t="s">
        <v>7469</v>
      </c>
      <c r="BJ517" s="162">
        <v>11.853999999999999</v>
      </c>
      <c r="BK517" s="162">
        <v>6.3242000000000003</v>
      </c>
      <c r="BL517" s="162">
        <v>11.96</v>
      </c>
      <c r="BM517" s="162">
        <v>15.7057</v>
      </c>
      <c r="BN517" s="162">
        <v>8.9715000000000007</v>
      </c>
      <c r="BO517" s="162">
        <v>7.202</v>
      </c>
      <c r="BP517" s="162">
        <v>9.7236999999999991</v>
      </c>
      <c r="BQ517" s="162">
        <v>9.1068999999999996</v>
      </c>
      <c r="BR517" s="162">
        <v>7.0488</v>
      </c>
      <c r="BS517" s="162">
        <v>13.3459</v>
      </c>
      <c r="BT517" s="162">
        <v>5.6040999999999999</v>
      </c>
      <c r="BU517" s="162">
        <v>11.916700000000001</v>
      </c>
      <c r="BV517" s="162">
        <v>8.2312999999999992</v>
      </c>
      <c r="BW517" s="162" t="s">
        <v>7469</v>
      </c>
      <c r="BX517" s="162">
        <v>13.5458</v>
      </c>
      <c r="BY517" s="162">
        <v>10.760199999999999</v>
      </c>
      <c r="BZ517" s="162">
        <v>11.566700000000001</v>
      </c>
      <c r="CA517" s="162">
        <v>10.336600000000001</v>
      </c>
      <c r="CB517" s="162">
        <v>13.1654</v>
      </c>
      <c r="CC517" s="162">
        <v>0.57120000000000004</v>
      </c>
      <c r="CD517" s="162">
        <v>10.3651</v>
      </c>
      <c r="CE517" s="162">
        <v>5.2827000000000002</v>
      </c>
      <c r="CF517" s="162">
        <v>8.5699000000000005</v>
      </c>
      <c r="CG517" s="162">
        <v>10.772399999999999</v>
      </c>
      <c r="CH517" s="162">
        <v>5.9371</v>
      </c>
      <c r="CI517" s="162">
        <v>11.916700000000001</v>
      </c>
      <c r="CJ517" s="162" t="s">
        <v>7469</v>
      </c>
      <c r="CK517" s="162" t="s">
        <v>7469</v>
      </c>
      <c r="CL517" s="162" t="s">
        <v>7469</v>
      </c>
      <c r="CM517" s="162">
        <v>11.916700000000001</v>
      </c>
      <c r="CN517" s="162" t="s">
        <v>7469</v>
      </c>
      <c r="CO517" s="162">
        <v>15.498200000000001</v>
      </c>
      <c r="CP517" s="162">
        <v>15.337899999999999</v>
      </c>
      <c r="CQ517" s="162">
        <v>11.976900000000001</v>
      </c>
      <c r="CR517" s="162" t="s">
        <v>7469</v>
      </c>
      <c r="CS517" s="162">
        <v>11.1959</v>
      </c>
      <c r="CT517" s="162">
        <v>9.2700999999999993</v>
      </c>
      <c r="CU517" s="162">
        <v>13.141500000000001</v>
      </c>
      <c r="CV517" s="162" t="s">
        <v>7469</v>
      </c>
      <c r="CW517" s="162" t="s">
        <v>7469</v>
      </c>
      <c r="CX517" s="162" t="s">
        <v>7469</v>
      </c>
      <c r="CY517" s="162">
        <v>12.1753</v>
      </c>
      <c r="CZ517" s="162">
        <v>8.8964999999999996</v>
      </c>
      <c r="DA517" s="162">
        <v>13.85</v>
      </c>
      <c r="DB517" s="162" t="s">
        <v>7469</v>
      </c>
      <c r="DC517" s="162">
        <v>11.916700000000001</v>
      </c>
      <c r="DD517" s="162">
        <v>14.7066</v>
      </c>
      <c r="DE517" s="162">
        <v>5.3875000000000002</v>
      </c>
      <c r="DF517" s="162" t="s">
        <v>7469</v>
      </c>
      <c r="DG517" s="162">
        <v>11.1333</v>
      </c>
      <c r="DH517" s="162" t="s">
        <v>7469</v>
      </c>
      <c r="DI517" s="162">
        <v>2.6534</v>
      </c>
      <c r="DJ517" s="162" t="s">
        <v>7469</v>
      </c>
      <c r="DK517" s="162">
        <v>5.3384</v>
      </c>
      <c r="DL517" s="162">
        <v>12.840400000000001</v>
      </c>
      <c r="DM517" s="162">
        <v>7.1555</v>
      </c>
      <c r="DN517" s="162">
        <v>12.953099999999999</v>
      </c>
      <c r="DO517" s="162">
        <v>12.6851</v>
      </c>
      <c r="DP517" s="162">
        <v>11.0617</v>
      </c>
      <c r="DQ517" s="162">
        <v>7.5138999999999996</v>
      </c>
      <c r="DR517" s="162" t="s">
        <v>7469</v>
      </c>
      <c r="DS517" s="162">
        <v>9.1068999999999996</v>
      </c>
      <c r="DT517" s="162">
        <v>35.222200000000001</v>
      </c>
      <c r="DU517" s="162">
        <v>11.7964</v>
      </c>
      <c r="DV517" s="162">
        <v>-2.3955000000000002</v>
      </c>
      <c r="DW517" s="162" t="s">
        <v>7469</v>
      </c>
      <c r="DX517" s="162">
        <v>16.854600000000001</v>
      </c>
      <c r="DY517" s="162">
        <v>16.0807</v>
      </c>
      <c r="DZ517" s="162">
        <v>9.2800999999999991</v>
      </c>
      <c r="EA517" s="162">
        <v>9.3878000000000004</v>
      </c>
      <c r="EB517" s="162">
        <v>10.569800000000001</v>
      </c>
      <c r="EC517" s="162">
        <v>9.9812999999999992</v>
      </c>
      <c r="ED517" s="162">
        <v>17.905999999999999</v>
      </c>
      <c r="EE517" s="162">
        <v>8.4017999999999997</v>
      </c>
      <c r="EF517" s="162">
        <v>20.078399999999998</v>
      </c>
      <c r="EG517" s="162">
        <v>15.369199999999999</v>
      </c>
      <c r="EH517" s="162">
        <v>6.2680999999999996</v>
      </c>
      <c r="EI517" s="162">
        <v>-10.657400000000001</v>
      </c>
      <c r="EJ517" s="162" t="s">
        <v>7469</v>
      </c>
      <c r="EK517" s="162">
        <v>-4.8757999999999999</v>
      </c>
      <c r="EL517" s="162">
        <v>-192.81270000000001</v>
      </c>
      <c r="EM517" s="162">
        <v>11.916700000000001</v>
      </c>
      <c r="EN517" s="162">
        <v>12.7281</v>
      </c>
    </row>
    <row r="518" spans="1:144">
      <c r="C518" s="120"/>
      <c r="E518" s="120" t="s">
        <v>8093</v>
      </c>
      <c r="F518" s="126" t="s">
        <v>8183</v>
      </c>
      <c r="G518" s="151" t="s">
        <v>8090</v>
      </c>
      <c r="H518" s="152" t="s">
        <v>8091</v>
      </c>
      <c r="I518" s="162">
        <v>12.6708</v>
      </c>
      <c r="J518" s="162">
        <v>12.860799999999999</v>
      </c>
      <c r="K518" s="162">
        <v>7.6680000000000001</v>
      </c>
      <c r="L518" s="162">
        <v>11.8398</v>
      </c>
      <c r="M518" s="162">
        <v>6.5118</v>
      </c>
      <c r="N518" s="162">
        <v>7.8266999999999998</v>
      </c>
      <c r="O518" s="162">
        <v>10.3575</v>
      </c>
      <c r="P518" s="162">
        <v>6.5244999999999997</v>
      </c>
      <c r="Q518" s="162">
        <v>12.266400000000001</v>
      </c>
      <c r="R518" s="162">
        <v>13.387499999999999</v>
      </c>
      <c r="S518" s="162">
        <v>7.4805999999999999</v>
      </c>
      <c r="T518" s="162">
        <v>6.7698999999999998</v>
      </c>
      <c r="U518" s="162">
        <v>6.3021000000000003</v>
      </c>
      <c r="V518" s="162">
        <v>30.761399999999998</v>
      </c>
      <c r="W518" s="162">
        <v>7.8316999999999997</v>
      </c>
      <c r="X518" s="162">
        <v>7.6578999999999997</v>
      </c>
      <c r="Y518" s="162">
        <v>9.2154000000000007</v>
      </c>
      <c r="Z518" s="162">
        <v>13.9467</v>
      </c>
      <c r="AA518" s="162">
        <v>12.3423</v>
      </c>
      <c r="AB518" s="162">
        <v>8.3771000000000004</v>
      </c>
      <c r="AC518" s="162">
        <v>-31.265499999999999</v>
      </c>
      <c r="AD518" s="162">
        <v>6.3556999999999997</v>
      </c>
      <c r="AE518" s="162">
        <v>12.836600000000001</v>
      </c>
      <c r="AF518" s="162">
        <v>10.2912</v>
      </c>
      <c r="AG518" s="162">
        <v>11.078799999999999</v>
      </c>
      <c r="AH518" s="162" t="s">
        <v>7469</v>
      </c>
      <c r="AI518" s="162">
        <v>10.8565</v>
      </c>
      <c r="AJ518" s="162">
        <v>9.4588999999999999</v>
      </c>
      <c r="AK518" s="162">
        <v>9.8551000000000002</v>
      </c>
      <c r="AL518" s="162">
        <v>15.4884</v>
      </c>
      <c r="AM518" s="162">
        <v>6.6877000000000004</v>
      </c>
      <c r="AN518" s="162">
        <v>10.103899999999999</v>
      </c>
      <c r="AO518" s="162">
        <v>10.9505</v>
      </c>
      <c r="AP518" s="162">
        <v>18.528500000000001</v>
      </c>
      <c r="AQ518" s="162" t="s">
        <v>7469</v>
      </c>
      <c r="AR518" s="162">
        <v>9.4855999999999998</v>
      </c>
      <c r="AS518" s="162">
        <v>11.5542</v>
      </c>
      <c r="AT518" s="162">
        <v>15.7424</v>
      </c>
      <c r="AU518" s="162">
        <v>20.892399999999999</v>
      </c>
      <c r="AV518" s="162">
        <v>10.658300000000001</v>
      </c>
      <c r="AW518" s="162" t="s">
        <v>7469</v>
      </c>
      <c r="AX518" s="162">
        <v>7.5050999999999997</v>
      </c>
      <c r="AY518" s="162" t="s">
        <v>7469</v>
      </c>
      <c r="AZ518" s="162">
        <v>11.1374</v>
      </c>
      <c r="BA518" s="162">
        <v>10.232799999999999</v>
      </c>
      <c r="BB518" s="162">
        <v>4.3577000000000004</v>
      </c>
      <c r="BC518" s="162">
        <v>10.1541</v>
      </c>
      <c r="BD518" s="162">
        <v>10.3249</v>
      </c>
      <c r="BE518" s="162">
        <v>13.5915</v>
      </c>
      <c r="BF518" s="162">
        <v>6.1985999999999999</v>
      </c>
      <c r="BG518" s="162" t="s">
        <v>7469</v>
      </c>
      <c r="BH518" s="162">
        <v>10.841100000000001</v>
      </c>
      <c r="BI518" s="162" t="s">
        <v>7469</v>
      </c>
      <c r="BJ518" s="162">
        <v>12.7103</v>
      </c>
      <c r="BK518" s="162">
        <v>5.2977999999999996</v>
      </c>
      <c r="BL518" s="162">
        <v>10.0571</v>
      </c>
      <c r="BM518" s="162">
        <v>15.6159</v>
      </c>
      <c r="BN518" s="162">
        <v>7.7946999999999997</v>
      </c>
      <c r="BO518" s="162">
        <v>5.1249000000000002</v>
      </c>
      <c r="BP518" s="162">
        <v>13.9819</v>
      </c>
      <c r="BQ518" s="162">
        <v>20.7606</v>
      </c>
      <c r="BR518" s="162">
        <v>1.6045</v>
      </c>
      <c r="BS518" s="162">
        <v>9.5991</v>
      </c>
      <c r="BT518" s="162">
        <v>10.015000000000001</v>
      </c>
      <c r="BU518" s="162">
        <v>11.6152</v>
      </c>
      <c r="BV518" s="162">
        <v>7.3194999999999997</v>
      </c>
      <c r="BW518" s="162" t="s">
        <v>7469</v>
      </c>
      <c r="BX518" s="162">
        <v>15.2653</v>
      </c>
      <c r="BY518" s="162">
        <v>12.198</v>
      </c>
      <c r="BZ518" s="162">
        <v>9.1466999999999992</v>
      </c>
      <c r="CA518" s="162">
        <v>9.8543000000000003</v>
      </c>
      <c r="CB518" s="162">
        <v>16.234999999999999</v>
      </c>
      <c r="CC518" s="162" t="s">
        <v>7469</v>
      </c>
      <c r="CD518" s="162">
        <v>18.226800000000001</v>
      </c>
      <c r="CE518" s="162">
        <v>-2.3744000000000001</v>
      </c>
      <c r="CF518" s="162">
        <v>8.6171000000000006</v>
      </c>
      <c r="CG518" s="162">
        <v>7.4957000000000003</v>
      </c>
      <c r="CH518" s="162">
        <v>8.9586000000000006</v>
      </c>
      <c r="CI518" s="162">
        <v>17.901</v>
      </c>
      <c r="CJ518" s="162">
        <v>10.6317</v>
      </c>
      <c r="CK518" s="162" t="s">
        <v>7469</v>
      </c>
      <c r="CL518" s="162">
        <v>10.6317</v>
      </c>
      <c r="CM518" s="162">
        <v>11.6152</v>
      </c>
      <c r="CN518" s="162" t="s">
        <v>7469</v>
      </c>
      <c r="CO518" s="162">
        <v>17.061599999999999</v>
      </c>
      <c r="CP518" s="162">
        <v>14.8139</v>
      </c>
      <c r="CQ518" s="162">
        <v>14.446099999999999</v>
      </c>
      <c r="CR518" s="162" t="s">
        <v>7469</v>
      </c>
      <c r="CS518" s="162">
        <v>6.6773999999999996</v>
      </c>
      <c r="CT518" s="162">
        <v>8.9313000000000002</v>
      </c>
      <c r="CU518" s="162">
        <v>15.3674</v>
      </c>
      <c r="CV518" s="162" t="s">
        <v>7469</v>
      </c>
      <c r="CW518" s="162" t="s">
        <v>7469</v>
      </c>
      <c r="CX518" s="162" t="s">
        <v>7469</v>
      </c>
      <c r="CY518" s="162">
        <v>13.073399999999999</v>
      </c>
      <c r="CZ518" s="162">
        <v>12.1807</v>
      </c>
      <c r="DA518" s="162">
        <v>16.236599999999999</v>
      </c>
      <c r="DB518" s="162" t="s">
        <v>7469</v>
      </c>
      <c r="DC518" s="162">
        <v>11.6152</v>
      </c>
      <c r="DD518" s="162">
        <v>19.0822</v>
      </c>
      <c r="DE518" s="162">
        <v>10.871700000000001</v>
      </c>
      <c r="DF518" s="162" t="s">
        <v>7469</v>
      </c>
      <c r="DG518" s="162">
        <v>12.329000000000001</v>
      </c>
      <c r="DH518" s="162" t="s">
        <v>7469</v>
      </c>
      <c r="DI518" s="162">
        <v>8.7108000000000008</v>
      </c>
      <c r="DJ518" s="162" t="s">
        <v>7469</v>
      </c>
      <c r="DK518" s="162">
        <v>12.4465</v>
      </c>
      <c r="DL518" s="162">
        <v>19.160599999999999</v>
      </c>
      <c r="DM518" s="162">
        <v>11.674799999999999</v>
      </c>
      <c r="DN518" s="162">
        <v>11.6356</v>
      </c>
      <c r="DO518" s="162">
        <v>12.351699999999999</v>
      </c>
      <c r="DP518" s="162">
        <v>18.969100000000001</v>
      </c>
      <c r="DQ518" s="162">
        <v>9.7347999999999999</v>
      </c>
      <c r="DR518" s="162" t="s">
        <v>7469</v>
      </c>
      <c r="DS518" s="162">
        <v>11.8775</v>
      </c>
      <c r="DT518" s="162">
        <v>8.0433000000000003</v>
      </c>
      <c r="DU518" s="162">
        <v>13.656499999999999</v>
      </c>
      <c r="DV518" s="162" t="s">
        <v>7469</v>
      </c>
      <c r="DW518" s="162" t="s">
        <v>7469</v>
      </c>
      <c r="DX518" s="162">
        <v>19.18</v>
      </c>
      <c r="DY518" s="162">
        <v>22.1037</v>
      </c>
      <c r="DZ518" s="162">
        <v>7.1772</v>
      </c>
      <c r="EA518" s="162">
        <v>10.081899999999999</v>
      </c>
      <c r="EB518" s="162">
        <v>15.734</v>
      </c>
      <c r="EC518" s="162">
        <v>9.74</v>
      </c>
      <c r="ED518" s="162">
        <v>18.639399999999998</v>
      </c>
      <c r="EE518" s="162">
        <v>3.4218000000000002</v>
      </c>
      <c r="EF518" s="162">
        <v>19.987100000000002</v>
      </c>
      <c r="EG518" s="162">
        <v>15.4338</v>
      </c>
      <c r="EH518" s="162">
        <v>6.8895999999999997</v>
      </c>
      <c r="EI518" s="162">
        <v>7.7088000000000001</v>
      </c>
      <c r="EJ518" s="162" t="s">
        <v>7469</v>
      </c>
      <c r="EK518" s="162">
        <v>7.1765999999999996</v>
      </c>
      <c r="EL518" s="162">
        <v>-598.11860000000001</v>
      </c>
      <c r="EM518" s="162">
        <v>11.6152</v>
      </c>
      <c r="EN518" s="162">
        <v>17.933800000000002</v>
      </c>
    </row>
    <row r="519" spans="1:144">
      <c r="C519" s="120"/>
      <c r="E519" s="120" t="s">
        <v>8094</v>
      </c>
      <c r="F519" s="126" t="s">
        <v>8183</v>
      </c>
      <c r="G519" s="151" t="s">
        <v>8090</v>
      </c>
      <c r="H519" s="152" t="s">
        <v>8091</v>
      </c>
      <c r="I519" s="162">
        <v>13.223800000000001</v>
      </c>
      <c r="J519" s="162">
        <v>12.973000000000001</v>
      </c>
      <c r="K519" s="162">
        <v>7.0063000000000004</v>
      </c>
      <c r="L519" s="162">
        <v>12.886900000000001</v>
      </c>
      <c r="M519" s="162">
        <v>9.0237999999999996</v>
      </c>
      <c r="N519" s="162">
        <v>7.5938999999999997</v>
      </c>
      <c r="O519" s="162">
        <v>10.244199999999999</v>
      </c>
      <c r="P519" s="162">
        <v>7.6695000000000002</v>
      </c>
      <c r="Q519" s="162">
        <v>14.479200000000001</v>
      </c>
      <c r="R519" s="162">
        <v>11.917400000000001</v>
      </c>
      <c r="S519" s="162">
        <v>11.589600000000001</v>
      </c>
      <c r="T519" s="162">
        <v>12.112299999999999</v>
      </c>
      <c r="U519" s="162">
        <v>5.5613000000000001</v>
      </c>
      <c r="V519" s="162">
        <v>11.9275</v>
      </c>
      <c r="W519" s="162">
        <v>11.338800000000001</v>
      </c>
      <c r="X519" s="162">
        <v>9.5123999999999995</v>
      </c>
      <c r="Y519" s="162">
        <v>8.8400999999999996</v>
      </c>
      <c r="Z519" s="162">
        <v>13.8048</v>
      </c>
      <c r="AA519" s="162">
        <v>10.8767</v>
      </c>
      <c r="AB519" s="162">
        <v>13.030900000000001</v>
      </c>
      <c r="AC519" s="162">
        <v>-29.1022</v>
      </c>
      <c r="AD519" s="162">
        <v>6.4695</v>
      </c>
      <c r="AE519" s="162">
        <v>15.8003</v>
      </c>
      <c r="AF519" s="162">
        <v>13.954800000000001</v>
      </c>
      <c r="AG519" s="162">
        <v>11.791600000000001</v>
      </c>
      <c r="AH519" s="162">
        <v>7.0778999999999996</v>
      </c>
      <c r="AI519" s="162">
        <v>10.388400000000001</v>
      </c>
      <c r="AJ519" s="162">
        <v>10.7224</v>
      </c>
      <c r="AK519" s="162">
        <v>11.306800000000001</v>
      </c>
      <c r="AL519" s="162">
        <v>14.7399</v>
      </c>
      <c r="AM519" s="162">
        <v>9.5840999999999994</v>
      </c>
      <c r="AN519" s="162">
        <v>9.6197999999999997</v>
      </c>
      <c r="AO519" s="162">
        <v>20.322800000000001</v>
      </c>
      <c r="AP519" s="162">
        <v>9.6267999999999994</v>
      </c>
      <c r="AQ519" s="162" t="s">
        <v>7469</v>
      </c>
      <c r="AR519" s="162">
        <v>11.01</v>
      </c>
      <c r="AS519" s="162">
        <v>10.6249</v>
      </c>
      <c r="AT519" s="162">
        <v>14.119300000000001</v>
      </c>
      <c r="AU519" s="162">
        <v>16.862100000000002</v>
      </c>
      <c r="AV519" s="162">
        <v>11.108499999999999</v>
      </c>
      <c r="AW519" s="162" t="s">
        <v>7469</v>
      </c>
      <c r="AX519" s="162">
        <v>12.8858</v>
      </c>
      <c r="AY519" s="162" t="s">
        <v>7469</v>
      </c>
      <c r="AZ519" s="162">
        <v>13.0787</v>
      </c>
      <c r="BA519" s="162">
        <v>14.680400000000001</v>
      </c>
      <c r="BB519" s="162">
        <v>6.1939000000000002</v>
      </c>
      <c r="BC519" s="162">
        <v>9.7760999999999996</v>
      </c>
      <c r="BD519" s="162">
        <v>10.821300000000001</v>
      </c>
      <c r="BE519" s="162">
        <v>14.4145</v>
      </c>
      <c r="BF519" s="162">
        <v>8.1983999999999995</v>
      </c>
      <c r="BG519" s="162">
        <v>9.9539000000000009</v>
      </c>
      <c r="BH519" s="162">
        <v>-36.576099999999997</v>
      </c>
      <c r="BI519" s="162">
        <v>2.8914</v>
      </c>
      <c r="BJ519" s="162">
        <v>11.338200000000001</v>
      </c>
      <c r="BK519" s="162">
        <v>8.6781000000000006</v>
      </c>
      <c r="BL519" s="162">
        <v>10.8521</v>
      </c>
      <c r="BM519" s="162">
        <v>12.5105</v>
      </c>
      <c r="BN519" s="162">
        <v>10.0624</v>
      </c>
      <c r="BO519" s="162">
        <v>6.5606999999999998</v>
      </c>
      <c r="BP519" s="162">
        <v>19.267600000000002</v>
      </c>
      <c r="BQ519" s="162">
        <v>18.934100000000001</v>
      </c>
      <c r="BR519" s="162">
        <v>3.2362000000000002</v>
      </c>
      <c r="BS519" s="162">
        <v>10.3492</v>
      </c>
      <c r="BT519" s="162">
        <v>14.827199999999999</v>
      </c>
      <c r="BU519" s="162">
        <v>14.1891</v>
      </c>
      <c r="BV519" s="162">
        <v>9.2818000000000005</v>
      </c>
      <c r="BW519" s="162" t="s">
        <v>7469</v>
      </c>
      <c r="BX519" s="162">
        <v>13.4428</v>
      </c>
      <c r="BY519" s="162">
        <v>9.9408999999999992</v>
      </c>
      <c r="BZ519" s="162">
        <v>18.238600000000002</v>
      </c>
      <c r="CA519" s="162">
        <v>6.9789000000000003</v>
      </c>
      <c r="CB519" s="162">
        <v>13.975899999999999</v>
      </c>
      <c r="CC519" s="162">
        <v>8.2911000000000001</v>
      </c>
      <c r="CD519" s="162">
        <v>15.421799999999999</v>
      </c>
      <c r="CE519" s="162">
        <v>-0.39429999999999998</v>
      </c>
      <c r="CF519" s="162">
        <v>9.1051000000000002</v>
      </c>
      <c r="CG519" s="162">
        <v>11.5604</v>
      </c>
      <c r="CH519" s="162">
        <v>9.6941000000000006</v>
      </c>
      <c r="CI519" s="162">
        <v>13.1312</v>
      </c>
      <c r="CJ519" s="162">
        <v>21.942699999999999</v>
      </c>
      <c r="CK519" s="162" t="s">
        <v>7469</v>
      </c>
      <c r="CL519" s="162" t="s">
        <v>7469</v>
      </c>
      <c r="CM519" s="162">
        <v>14.1891</v>
      </c>
      <c r="CN519" s="162" t="s">
        <v>7469</v>
      </c>
      <c r="CO519" s="162">
        <v>14.4777</v>
      </c>
      <c r="CP519" s="162">
        <v>11.507</v>
      </c>
      <c r="CQ519" s="162">
        <v>20.938400000000001</v>
      </c>
      <c r="CR519" s="162" t="s">
        <v>7469</v>
      </c>
      <c r="CS519" s="162">
        <v>7.444</v>
      </c>
      <c r="CT519" s="162">
        <v>12.4407</v>
      </c>
      <c r="CU519" s="162">
        <v>19.1447</v>
      </c>
      <c r="CV519" s="162" t="s">
        <v>7469</v>
      </c>
      <c r="CW519" s="162" t="s">
        <v>7469</v>
      </c>
      <c r="CX519" s="162" t="s">
        <v>7469</v>
      </c>
      <c r="CY519" s="162">
        <v>14.0474</v>
      </c>
      <c r="CZ519" s="162">
        <v>11.9724</v>
      </c>
      <c r="DA519" s="162">
        <v>14.208500000000001</v>
      </c>
      <c r="DB519" s="162" t="s">
        <v>7469</v>
      </c>
      <c r="DC519" s="162">
        <v>7.0728999999999997</v>
      </c>
      <c r="DD519" s="162">
        <v>18.175699999999999</v>
      </c>
      <c r="DE519" s="162">
        <v>13.0524</v>
      </c>
      <c r="DF519" s="162" t="s">
        <v>7469</v>
      </c>
      <c r="DG519" s="162">
        <v>12.655099999999999</v>
      </c>
      <c r="DH519" s="162">
        <v>19.683900000000001</v>
      </c>
      <c r="DI519" s="162">
        <v>5.5815000000000001</v>
      </c>
      <c r="DJ519" s="162" t="s">
        <v>7469</v>
      </c>
      <c r="DK519" s="162">
        <v>12.7072</v>
      </c>
      <c r="DL519" s="162">
        <v>17.159800000000001</v>
      </c>
      <c r="DM519" s="162">
        <v>13.796200000000001</v>
      </c>
      <c r="DN519" s="162">
        <v>11.7799</v>
      </c>
      <c r="DO519" s="162">
        <v>10.648899999999999</v>
      </c>
      <c r="DP519" s="162">
        <v>15.375500000000001</v>
      </c>
      <c r="DQ519" s="162">
        <v>11.853899999999999</v>
      </c>
      <c r="DR519" s="162" t="s">
        <v>7469</v>
      </c>
      <c r="DS519" s="162">
        <v>12.5189</v>
      </c>
      <c r="DT519" s="162">
        <v>10.026400000000001</v>
      </c>
      <c r="DU519" s="162">
        <v>10.477399999999999</v>
      </c>
      <c r="DV519" s="162" t="s">
        <v>7469</v>
      </c>
      <c r="DW519" s="162" t="s">
        <v>7469</v>
      </c>
      <c r="DX519" s="162">
        <v>15.6546</v>
      </c>
      <c r="DY519" s="162">
        <v>17.350200000000001</v>
      </c>
      <c r="DZ519" s="162">
        <v>9.5536999999999992</v>
      </c>
      <c r="EA519" s="162">
        <v>10.352499999999999</v>
      </c>
      <c r="EB519" s="162">
        <v>19.146799999999999</v>
      </c>
      <c r="EC519" s="162">
        <v>10.4428</v>
      </c>
      <c r="ED519" s="162">
        <v>15.318199999999999</v>
      </c>
      <c r="EE519" s="162" t="s">
        <v>7469</v>
      </c>
      <c r="EF519" s="162">
        <v>15.6358</v>
      </c>
      <c r="EG519" s="162">
        <v>11.7262</v>
      </c>
      <c r="EH519" s="162">
        <v>8.6910000000000007</v>
      </c>
      <c r="EI519" s="162">
        <v>11.3696</v>
      </c>
      <c r="EJ519" s="162" t="s">
        <v>7469</v>
      </c>
      <c r="EK519" s="162">
        <v>8.2871000000000006</v>
      </c>
      <c r="EL519" s="162">
        <v>-913.03689999999995</v>
      </c>
      <c r="EM519" s="162">
        <v>14.1891</v>
      </c>
      <c r="EN519" s="162" t="s">
        <v>7469</v>
      </c>
    </row>
    <row r="520" spans="1:144">
      <c r="C520" s="120"/>
      <c r="E520" s="120" t="s">
        <v>8095</v>
      </c>
      <c r="F520" s="126" t="s">
        <v>8183</v>
      </c>
      <c r="G520" s="151" t="s">
        <v>8090</v>
      </c>
      <c r="H520" s="152" t="s">
        <v>8091</v>
      </c>
      <c r="I520" s="162" t="s">
        <v>7469</v>
      </c>
      <c r="J520" s="162" t="s">
        <v>7469</v>
      </c>
      <c r="K520" s="162" t="s">
        <v>7469</v>
      </c>
      <c r="L520" s="162" t="s">
        <v>7469</v>
      </c>
      <c r="M520" s="162" t="s">
        <v>7469</v>
      </c>
      <c r="N520" s="162">
        <v>7.1056999999999997</v>
      </c>
      <c r="O520" s="162">
        <v>9.8084000000000007</v>
      </c>
      <c r="P520" s="162" t="s">
        <v>7469</v>
      </c>
      <c r="Q520" s="162" t="s">
        <v>7469</v>
      </c>
      <c r="R520" s="162">
        <v>11.07</v>
      </c>
      <c r="S520" s="162" t="s">
        <v>7469</v>
      </c>
      <c r="T520" s="162" t="s">
        <v>7469</v>
      </c>
      <c r="U520" s="162" t="s">
        <v>7469</v>
      </c>
      <c r="V520" s="162" t="s">
        <v>7469</v>
      </c>
      <c r="W520" s="162" t="s">
        <v>7469</v>
      </c>
      <c r="X520" s="162" t="s">
        <v>7469</v>
      </c>
      <c r="Y520" s="162" t="s">
        <v>7469</v>
      </c>
      <c r="Z520" s="162" t="s">
        <v>7469</v>
      </c>
      <c r="AA520" s="162" t="s">
        <v>7469</v>
      </c>
      <c r="AB520" s="162" t="s">
        <v>7469</v>
      </c>
      <c r="AC520" s="162" t="s">
        <v>7469</v>
      </c>
      <c r="AD520" s="162" t="s">
        <v>7469</v>
      </c>
      <c r="AE520" s="162">
        <v>18.439599999999999</v>
      </c>
      <c r="AF520" s="162">
        <v>15.480399999999999</v>
      </c>
      <c r="AG520" s="162" t="s">
        <v>7469</v>
      </c>
      <c r="AH520" s="162">
        <v>8.7429000000000006</v>
      </c>
      <c r="AI520" s="162" t="s">
        <v>7469</v>
      </c>
      <c r="AJ520" s="162" t="s">
        <v>7469</v>
      </c>
      <c r="AK520" s="162">
        <v>11.944100000000001</v>
      </c>
      <c r="AL520" s="162" t="s">
        <v>7469</v>
      </c>
      <c r="AM520" s="162" t="s">
        <v>7469</v>
      </c>
      <c r="AN520" s="162" t="s">
        <v>7469</v>
      </c>
      <c r="AO520" s="162" t="s">
        <v>7469</v>
      </c>
      <c r="AP520" s="162">
        <v>10.8035</v>
      </c>
      <c r="AQ520" s="162" t="s">
        <v>7469</v>
      </c>
      <c r="AR520" s="162" t="s">
        <v>7469</v>
      </c>
      <c r="AS520" s="162" t="s">
        <v>7469</v>
      </c>
      <c r="AT520" s="162" t="s">
        <v>7469</v>
      </c>
      <c r="AU520" s="162" t="s">
        <v>7469</v>
      </c>
      <c r="AV520" s="162" t="s">
        <v>7469</v>
      </c>
      <c r="AW520" s="162" t="s">
        <v>7469</v>
      </c>
      <c r="AX520" s="162">
        <v>10.305899999999999</v>
      </c>
      <c r="AY520" s="162" t="s">
        <v>7469</v>
      </c>
      <c r="AZ520" s="162" t="s">
        <v>7469</v>
      </c>
      <c r="BA520" s="162" t="s">
        <v>7469</v>
      </c>
      <c r="BB520" s="162" t="s">
        <v>7469</v>
      </c>
      <c r="BC520" s="162" t="s">
        <v>7469</v>
      </c>
      <c r="BD520" s="162" t="s">
        <v>7469</v>
      </c>
      <c r="BE520" s="162" t="s">
        <v>7469</v>
      </c>
      <c r="BF520" s="162" t="s">
        <v>7469</v>
      </c>
      <c r="BG520" s="162">
        <v>22.0701</v>
      </c>
      <c r="BH520" s="162">
        <v>-1.3304</v>
      </c>
      <c r="BI520" s="162" t="s">
        <v>7469</v>
      </c>
      <c r="BJ520" s="162">
        <v>9.0548999999999999</v>
      </c>
      <c r="BK520" s="162" t="s">
        <v>7469</v>
      </c>
      <c r="BL520" s="162" t="s">
        <v>7469</v>
      </c>
      <c r="BM520" s="162" t="s">
        <v>7469</v>
      </c>
      <c r="BN520" s="162">
        <v>10.0304</v>
      </c>
      <c r="BO520" s="162">
        <v>9.2199000000000009</v>
      </c>
      <c r="BP520" s="162">
        <v>11.070399999999999</v>
      </c>
      <c r="BQ520" s="162" t="s">
        <v>7469</v>
      </c>
      <c r="BR520" s="162" t="s">
        <v>7469</v>
      </c>
      <c r="BS520" s="162" t="s">
        <v>7469</v>
      </c>
      <c r="BT520" s="162">
        <v>13.2173</v>
      </c>
      <c r="BU520" s="162" t="s">
        <v>7469</v>
      </c>
      <c r="BV520" s="162">
        <v>11.9458</v>
      </c>
      <c r="BW520" s="162" t="s">
        <v>7469</v>
      </c>
      <c r="BX520" s="162" t="s">
        <v>7469</v>
      </c>
      <c r="BY520" s="162" t="s">
        <v>7469</v>
      </c>
      <c r="BZ520" s="162" t="s">
        <v>7469</v>
      </c>
      <c r="CA520" s="162">
        <v>8.1775000000000002</v>
      </c>
      <c r="CB520" s="162" t="s">
        <v>7469</v>
      </c>
      <c r="CC520" s="162" t="s">
        <v>7469</v>
      </c>
      <c r="CD520" s="162" t="s">
        <v>7469</v>
      </c>
      <c r="CE520" s="162">
        <v>11.2852</v>
      </c>
      <c r="CF520" s="162" t="s">
        <v>7469</v>
      </c>
      <c r="CG520" s="162">
        <v>11.5425</v>
      </c>
      <c r="CH520" s="162" t="s">
        <v>7469</v>
      </c>
      <c r="CI520" s="162" t="s">
        <v>7469</v>
      </c>
      <c r="CJ520" s="162" t="s">
        <v>7469</v>
      </c>
      <c r="CK520" s="162" t="s">
        <v>7469</v>
      </c>
      <c r="CL520" s="162" t="s">
        <v>7469</v>
      </c>
      <c r="CM520" s="162" t="s">
        <v>7469</v>
      </c>
      <c r="CN520" s="162" t="s">
        <v>7469</v>
      </c>
      <c r="CO520" s="162" t="s">
        <v>7469</v>
      </c>
      <c r="CP520" s="162" t="s">
        <v>7469</v>
      </c>
      <c r="CQ520" s="162" t="s">
        <v>7469</v>
      </c>
      <c r="CR520" s="162" t="s">
        <v>7469</v>
      </c>
      <c r="CS520" s="162" t="s">
        <v>7469</v>
      </c>
      <c r="CT520" s="162" t="s">
        <v>7469</v>
      </c>
      <c r="CU520" s="162">
        <v>13.9901</v>
      </c>
      <c r="CV520" s="162" t="s">
        <v>7469</v>
      </c>
      <c r="CW520" s="162" t="s">
        <v>7469</v>
      </c>
      <c r="CX520" s="162" t="s">
        <v>7469</v>
      </c>
      <c r="CY520" s="162" t="s">
        <v>7469</v>
      </c>
      <c r="CZ520" s="162" t="s">
        <v>7469</v>
      </c>
      <c r="DA520" s="162" t="s">
        <v>7469</v>
      </c>
      <c r="DB520" s="162" t="s">
        <v>7469</v>
      </c>
      <c r="DC520" s="162" t="s">
        <v>7469</v>
      </c>
      <c r="DD520" s="162" t="s">
        <v>7469</v>
      </c>
      <c r="DE520" s="162" t="s">
        <v>7469</v>
      </c>
      <c r="DF520" s="162" t="s">
        <v>7469</v>
      </c>
      <c r="DG520" s="162" t="s">
        <v>7469</v>
      </c>
      <c r="DH520" s="162">
        <v>8.1199999999999992</v>
      </c>
      <c r="DI520" s="162" t="s">
        <v>7469</v>
      </c>
      <c r="DJ520" s="162" t="s">
        <v>7469</v>
      </c>
      <c r="DK520" s="162">
        <v>5.0254000000000003</v>
      </c>
      <c r="DL520" s="162" t="s">
        <v>7469</v>
      </c>
      <c r="DM520" s="162" t="s">
        <v>7469</v>
      </c>
      <c r="DN520" s="162" t="s">
        <v>7469</v>
      </c>
      <c r="DO520" s="162" t="s">
        <v>7469</v>
      </c>
      <c r="DP520" s="162" t="s">
        <v>7469</v>
      </c>
      <c r="DQ520" s="162">
        <v>13.2203</v>
      </c>
      <c r="DR520" s="162" t="s">
        <v>7469</v>
      </c>
      <c r="DS520" s="162" t="s">
        <v>7469</v>
      </c>
      <c r="DT520" s="162" t="s">
        <v>7469</v>
      </c>
      <c r="DU520" s="162" t="s">
        <v>7469</v>
      </c>
      <c r="DV520" s="162" t="s">
        <v>7469</v>
      </c>
      <c r="DW520" s="162" t="s">
        <v>7469</v>
      </c>
      <c r="DX520" s="162" t="s">
        <v>7469</v>
      </c>
      <c r="DY520" s="162" t="s">
        <v>7469</v>
      </c>
      <c r="DZ520" s="162" t="s">
        <v>7469</v>
      </c>
      <c r="EA520" s="162" t="s">
        <v>7469</v>
      </c>
      <c r="EB520" s="162" t="s">
        <v>7469</v>
      </c>
      <c r="EC520" s="162" t="s">
        <v>7469</v>
      </c>
      <c r="ED520" s="162" t="s">
        <v>7469</v>
      </c>
      <c r="EE520" s="162">
        <v>8.4685000000000006</v>
      </c>
      <c r="EF520" s="162" t="s">
        <v>7469</v>
      </c>
      <c r="EG520" s="162" t="s">
        <v>7469</v>
      </c>
      <c r="EH520" s="162" t="s">
        <v>7469</v>
      </c>
      <c r="EI520" s="162" t="s">
        <v>7469</v>
      </c>
      <c r="EJ520" s="162" t="s">
        <v>7469</v>
      </c>
      <c r="EK520" s="162" t="s">
        <v>7469</v>
      </c>
      <c r="EL520" s="162" t="s">
        <v>7469</v>
      </c>
      <c r="EM520" s="162" t="s">
        <v>7469</v>
      </c>
      <c r="EN520" s="162" t="s">
        <v>7469</v>
      </c>
    </row>
    <row r="521" spans="1:144">
      <c r="C521" s="120"/>
      <c r="E521" s="120" t="s">
        <v>8096</v>
      </c>
      <c r="F521" s="126" t="s">
        <v>8183</v>
      </c>
      <c r="G521" s="151" t="s">
        <v>8090</v>
      </c>
      <c r="H521" s="152" t="s">
        <v>8097</v>
      </c>
      <c r="I521" s="162">
        <v>8.2138000000000009</v>
      </c>
      <c r="J521" s="162">
        <v>13.946400000000001</v>
      </c>
      <c r="K521" s="162">
        <v>6.6070000000000002</v>
      </c>
      <c r="L521" s="162">
        <v>6.2657999999999996</v>
      </c>
      <c r="M521" s="162" t="s">
        <v>7469</v>
      </c>
      <c r="N521" s="162">
        <v>7.4345999999999997</v>
      </c>
      <c r="O521" s="162">
        <v>10.789099999999999</v>
      </c>
      <c r="P521" s="162">
        <v>3.4885999999999999</v>
      </c>
      <c r="Q521" s="162">
        <v>10.6784</v>
      </c>
      <c r="R521" s="162">
        <v>10.181699999999999</v>
      </c>
      <c r="S521" s="162">
        <v>9.1862999999999992</v>
      </c>
      <c r="T521" s="162" t="s">
        <v>7469</v>
      </c>
      <c r="U521" s="162" t="s">
        <v>7469</v>
      </c>
      <c r="V521" s="162">
        <v>11.3001</v>
      </c>
      <c r="W521" s="162">
        <v>8.0830000000000002</v>
      </c>
      <c r="X521" s="162">
        <v>10.9678</v>
      </c>
      <c r="Y521" s="162">
        <v>9.3010999999999999</v>
      </c>
      <c r="Z521" s="162">
        <v>12.2194</v>
      </c>
      <c r="AA521" s="162">
        <v>12.319900000000001</v>
      </c>
      <c r="AB521" s="162" t="s">
        <v>7469</v>
      </c>
      <c r="AC521" s="162">
        <v>-53.873699999999999</v>
      </c>
      <c r="AD521" s="162">
        <v>6.8368000000000002</v>
      </c>
      <c r="AE521" s="162">
        <v>16.4328</v>
      </c>
      <c r="AF521" s="162">
        <v>13.6286</v>
      </c>
      <c r="AG521" s="162">
        <v>12.7302</v>
      </c>
      <c r="AH521" s="162">
        <v>7.1557000000000004</v>
      </c>
      <c r="AI521" s="162" t="s">
        <v>7469</v>
      </c>
      <c r="AJ521" s="162">
        <v>10.394</v>
      </c>
      <c r="AK521" s="162" t="s">
        <v>7469</v>
      </c>
      <c r="AL521" s="162">
        <v>13.980499999999999</v>
      </c>
      <c r="AM521" s="162" t="s">
        <v>7469</v>
      </c>
      <c r="AN521" s="162">
        <v>12.91</v>
      </c>
      <c r="AO521" s="162">
        <v>18.351099999999999</v>
      </c>
      <c r="AP521" s="162">
        <v>10.4002</v>
      </c>
      <c r="AQ521" s="162">
        <v>14.3835</v>
      </c>
      <c r="AR521" s="162">
        <v>10.7866</v>
      </c>
      <c r="AS521" s="162">
        <v>11.9795</v>
      </c>
      <c r="AT521" s="162">
        <v>12.6632</v>
      </c>
      <c r="AU521" s="162">
        <v>13.594099999999999</v>
      </c>
      <c r="AV521" s="162">
        <v>12.812099999999999</v>
      </c>
      <c r="AW521" s="162" t="s">
        <v>7469</v>
      </c>
      <c r="AX521" s="162" t="s">
        <v>7469</v>
      </c>
      <c r="AY521" s="162" t="s">
        <v>7469</v>
      </c>
      <c r="AZ521" s="162">
        <v>15.3309</v>
      </c>
      <c r="BA521" s="162">
        <v>11.432399999999999</v>
      </c>
      <c r="BB521" s="162" t="s">
        <v>7469</v>
      </c>
      <c r="BC521" s="162" t="s">
        <v>7469</v>
      </c>
      <c r="BD521" s="162">
        <v>9.8696999999999999</v>
      </c>
      <c r="BE521" s="162">
        <v>13.974600000000001</v>
      </c>
      <c r="BF521" s="162">
        <v>8.3271999999999995</v>
      </c>
      <c r="BG521" s="162">
        <v>10.570499999999999</v>
      </c>
      <c r="BH521" s="162" t="s">
        <v>7469</v>
      </c>
      <c r="BI521" s="162">
        <v>11.1632</v>
      </c>
      <c r="BJ521" s="162">
        <v>11.736000000000001</v>
      </c>
      <c r="BK521" s="162" t="s">
        <v>7469</v>
      </c>
      <c r="BL521" s="162">
        <v>14.2315</v>
      </c>
      <c r="BM521" s="162">
        <v>11.742800000000001</v>
      </c>
      <c r="BN521" s="162">
        <v>10.7172</v>
      </c>
      <c r="BO521" s="162">
        <v>7.6878000000000002</v>
      </c>
      <c r="BP521" s="162" t="s">
        <v>7469</v>
      </c>
      <c r="BQ521" s="162">
        <v>19.612200000000001</v>
      </c>
      <c r="BR521" s="162" t="s">
        <v>7469</v>
      </c>
      <c r="BS521" s="162">
        <v>9.3251000000000008</v>
      </c>
      <c r="BT521" s="162" t="s">
        <v>7469</v>
      </c>
      <c r="BU521" s="162">
        <v>15.787699999999999</v>
      </c>
      <c r="BV521" s="162" t="s">
        <v>7469</v>
      </c>
      <c r="BW521" s="162" t="s">
        <v>7469</v>
      </c>
      <c r="BX521" s="162">
        <v>13.661099999999999</v>
      </c>
      <c r="BY521" s="162" t="s">
        <v>7469</v>
      </c>
      <c r="BZ521" s="162">
        <v>16.5929</v>
      </c>
      <c r="CA521" s="162">
        <v>7.8650000000000002</v>
      </c>
      <c r="CB521" s="162">
        <v>11.6259</v>
      </c>
      <c r="CC521" s="162">
        <v>8.4644999999999992</v>
      </c>
      <c r="CD521" s="162">
        <v>12.988899999999999</v>
      </c>
      <c r="CE521" s="162">
        <v>-0.73650000000000004</v>
      </c>
      <c r="CF521" s="162" t="s">
        <v>7469</v>
      </c>
      <c r="CG521" s="162" t="s">
        <v>7469</v>
      </c>
      <c r="CH521" s="162">
        <v>7.8369999999999997</v>
      </c>
      <c r="CI521" s="162">
        <v>15.6379</v>
      </c>
      <c r="CJ521" s="162" t="s">
        <v>7469</v>
      </c>
      <c r="CK521" s="162">
        <v>11.9567</v>
      </c>
      <c r="CL521" s="162" t="s">
        <v>7469</v>
      </c>
      <c r="CM521" s="162" t="s">
        <v>7469</v>
      </c>
      <c r="CN521" s="162" t="s">
        <v>7469</v>
      </c>
      <c r="CO521" s="162">
        <v>13.3497</v>
      </c>
      <c r="CP521" s="162">
        <v>8.4795999999999996</v>
      </c>
      <c r="CQ521" s="162">
        <v>20.897200000000002</v>
      </c>
      <c r="CR521" s="162" t="s">
        <v>7469</v>
      </c>
      <c r="CS521" s="162">
        <v>7.3334000000000001</v>
      </c>
      <c r="CT521" s="162">
        <v>9.4370999999999992</v>
      </c>
      <c r="CU521" s="162">
        <v>18.906500000000001</v>
      </c>
      <c r="CV521" s="162" t="s">
        <v>7469</v>
      </c>
      <c r="CW521" s="162" t="s">
        <v>7469</v>
      </c>
      <c r="CX521" s="162" t="s">
        <v>7469</v>
      </c>
      <c r="CY521" s="162">
        <v>12.788600000000001</v>
      </c>
      <c r="CZ521" s="162">
        <v>9.8706999999999994</v>
      </c>
      <c r="DA521" s="162">
        <v>14.2319</v>
      </c>
      <c r="DB521" s="162" t="s">
        <v>7469</v>
      </c>
      <c r="DC521" s="162">
        <v>8.4467999999999996</v>
      </c>
      <c r="DD521" s="162">
        <v>16.694299999999998</v>
      </c>
      <c r="DE521" s="162">
        <v>11.6676</v>
      </c>
      <c r="DF521" s="162" t="s">
        <v>7469</v>
      </c>
      <c r="DG521" s="162">
        <v>14.683400000000001</v>
      </c>
      <c r="DH521" s="162" t="s">
        <v>7469</v>
      </c>
      <c r="DI521" s="162" t="s">
        <v>7469</v>
      </c>
      <c r="DJ521" s="162" t="s">
        <v>7469</v>
      </c>
      <c r="DK521" s="162">
        <v>11.898300000000001</v>
      </c>
      <c r="DL521" s="162">
        <v>14.536</v>
      </c>
      <c r="DM521" s="162">
        <v>13.594099999999999</v>
      </c>
      <c r="DN521" s="162">
        <v>12.899699999999999</v>
      </c>
      <c r="DO521" s="162">
        <v>10.846500000000001</v>
      </c>
      <c r="DP521" s="162">
        <v>11.8401</v>
      </c>
      <c r="DQ521" s="162">
        <v>12.091799999999999</v>
      </c>
      <c r="DR521" s="162" t="s">
        <v>7469</v>
      </c>
      <c r="DS521" s="162">
        <v>20.4666</v>
      </c>
      <c r="DT521" s="162">
        <v>14.6615</v>
      </c>
      <c r="DU521" s="162">
        <v>9.6808999999999994</v>
      </c>
      <c r="DV521" s="162" t="s">
        <v>7469</v>
      </c>
      <c r="DW521" s="162" t="s">
        <v>7469</v>
      </c>
      <c r="DX521" s="162">
        <v>13.4215</v>
      </c>
      <c r="DY521" s="162">
        <v>11.3528</v>
      </c>
      <c r="DZ521" s="162">
        <v>10.2432</v>
      </c>
      <c r="EA521" s="162">
        <v>12.818</v>
      </c>
      <c r="EB521" s="162">
        <v>22.5581</v>
      </c>
      <c r="EC521" s="162">
        <v>10.503</v>
      </c>
      <c r="ED521" s="162">
        <v>12.3161</v>
      </c>
      <c r="EE521" s="162" t="s">
        <v>7469</v>
      </c>
      <c r="EF521" s="162">
        <v>12.3186</v>
      </c>
      <c r="EG521" s="162">
        <v>13.0624</v>
      </c>
      <c r="EH521" s="162" t="s">
        <v>7469</v>
      </c>
      <c r="EI521" s="162">
        <v>10.704499999999999</v>
      </c>
      <c r="EJ521" s="162" t="s">
        <v>7469</v>
      </c>
      <c r="EK521" s="162" t="s">
        <v>7469</v>
      </c>
      <c r="EL521" s="162">
        <v>-905.22969999999998</v>
      </c>
      <c r="EM521" s="162">
        <v>25.403199999999998</v>
      </c>
      <c r="EN521" s="162" t="s">
        <v>7469</v>
      </c>
    </row>
    <row r="522" spans="1:144">
      <c r="C522" s="120"/>
      <c r="E522" s="120" t="s">
        <v>8098</v>
      </c>
      <c r="F522" s="126" t="s">
        <v>8183</v>
      </c>
      <c r="G522" s="151" t="s">
        <v>8090</v>
      </c>
      <c r="H522" s="152" t="s">
        <v>8097</v>
      </c>
      <c r="I522" s="162">
        <v>8.1593</v>
      </c>
      <c r="J522" s="162">
        <v>13.409800000000001</v>
      </c>
      <c r="K522" s="162">
        <v>7.3619000000000003</v>
      </c>
      <c r="L522" s="162">
        <v>5.3305999999999996</v>
      </c>
      <c r="M522" s="162" t="s">
        <v>7469</v>
      </c>
      <c r="N522" s="162">
        <v>7.6938000000000004</v>
      </c>
      <c r="O522" s="162">
        <v>10.584099999999999</v>
      </c>
      <c r="P522" s="162">
        <v>4.3944000000000001</v>
      </c>
      <c r="Q522" s="162">
        <v>11.7988</v>
      </c>
      <c r="R522" s="162">
        <v>12.763500000000001</v>
      </c>
      <c r="S522" s="162">
        <v>7.6375000000000002</v>
      </c>
      <c r="T522" s="162">
        <v>8.2490000000000006</v>
      </c>
      <c r="U522" s="162" t="s">
        <v>7469</v>
      </c>
      <c r="V522" s="162">
        <v>12.9427</v>
      </c>
      <c r="W522" s="162">
        <v>7.0034000000000001</v>
      </c>
      <c r="X522" s="162">
        <v>12.5595</v>
      </c>
      <c r="Y522" s="162">
        <v>9.8024000000000004</v>
      </c>
      <c r="Z522" s="162">
        <v>10.9765</v>
      </c>
      <c r="AA522" s="162">
        <v>10.9153</v>
      </c>
      <c r="AB522" s="162">
        <v>6.4598000000000004</v>
      </c>
      <c r="AC522" s="162">
        <v>-44.198300000000003</v>
      </c>
      <c r="AD522" s="162">
        <v>5.8452000000000002</v>
      </c>
      <c r="AE522" s="162">
        <v>17.014800000000001</v>
      </c>
      <c r="AF522" s="162">
        <v>13.9971</v>
      </c>
      <c r="AG522" s="162">
        <v>10.4407</v>
      </c>
      <c r="AH522" s="162" t="s">
        <v>7469</v>
      </c>
      <c r="AI522" s="162">
        <v>9.1897000000000002</v>
      </c>
      <c r="AJ522" s="162">
        <v>11.547800000000001</v>
      </c>
      <c r="AK522" s="162" t="s">
        <v>7469</v>
      </c>
      <c r="AL522" s="162">
        <v>15.585800000000001</v>
      </c>
      <c r="AM522" s="162" t="s">
        <v>7469</v>
      </c>
      <c r="AN522" s="162">
        <v>11.2515</v>
      </c>
      <c r="AO522" s="162">
        <v>17.9162</v>
      </c>
      <c r="AP522" s="162">
        <v>10.2988</v>
      </c>
      <c r="AQ522" s="162">
        <v>6.6483999999999996</v>
      </c>
      <c r="AR522" s="162">
        <v>11.2042</v>
      </c>
      <c r="AS522" s="162">
        <v>13.257300000000001</v>
      </c>
      <c r="AT522" s="162">
        <v>15.933</v>
      </c>
      <c r="AU522" s="162">
        <v>13.5303</v>
      </c>
      <c r="AV522" s="162">
        <v>11.7064</v>
      </c>
      <c r="AW522" s="162" t="s">
        <v>7469</v>
      </c>
      <c r="AX522" s="162" t="s">
        <v>7469</v>
      </c>
      <c r="AY522" s="162" t="s">
        <v>7469</v>
      </c>
      <c r="AZ522" s="162">
        <v>13.2546</v>
      </c>
      <c r="BA522" s="162">
        <v>10.447699999999999</v>
      </c>
      <c r="BB522" s="162" t="s">
        <v>7469</v>
      </c>
      <c r="BC522" s="162" t="s">
        <v>7469</v>
      </c>
      <c r="BD522" s="162">
        <v>14.1945</v>
      </c>
      <c r="BE522" s="162">
        <v>10.892899999999999</v>
      </c>
      <c r="BF522" s="162" t="s">
        <v>7469</v>
      </c>
      <c r="BG522" s="162">
        <v>28.885200000000001</v>
      </c>
      <c r="BH522" s="162" t="s">
        <v>7469</v>
      </c>
      <c r="BI522" s="162">
        <v>10.9566</v>
      </c>
      <c r="BJ522" s="162">
        <v>11.991099999999999</v>
      </c>
      <c r="BK522" s="162" t="s">
        <v>7469</v>
      </c>
      <c r="BL522" s="162">
        <v>12.7951</v>
      </c>
      <c r="BM522" s="162">
        <v>13.246700000000001</v>
      </c>
      <c r="BN522" s="162">
        <v>10.335699999999999</v>
      </c>
      <c r="BO522" s="162">
        <v>8.8827999999999996</v>
      </c>
      <c r="BP522" s="162" t="s">
        <v>7469</v>
      </c>
      <c r="BQ522" s="162" t="s">
        <v>7469</v>
      </c>
      <c r="BR522" s="162" t="s">
        <v>7469</v>
      </c>
      <c r="BS522" s="162">
        <v>11.2614</v>
      </c>
      <c r="BT522" s="162" t="s">
        <v>7469</v>
      </c>
      <c r="BU522" s="162">
        <v>3.3731</v>
      </c>
      <c r="BV522" s="162" t="s">
        <v>7469</v>
      </c>
      <c r="BW522" s="162" t="s">
        <v>7469</v>
      </c>
      <c r="BX522" s="162">
        <v>12.4344</v>
      </c>
      <c r="BY522" s="162" t="s">
        <v>7469</v>
      </c>
      <c r="BZ522" s="162">
        <v>21.9376</v>
      </c>
      <c r="CA522" s="162">
        <v>7.3120000000000003</v>
      </c>
      <c r="CB522" s="162">
        <v>14.0829</v>
      </c>
      <c r="CC522" s="162">
        <v>6.6071999999999997</v>
      </c>
      <c r="CD522" s="162">
        <v>15.1965</v>
      </c>
      <c r="CE522" s="162">
        <v>0.37090000000000001</v>
      </c>
      <c r="CF522" s="162" t="s">
        <v>7469</v>
      </c>
      <c r="CG522" s="162" t="s">
        <v>7469</v>
      </c>
      <c r="CH522" s="162">
        <v>7.2145000000000001</v>
      </c>
      <c r="CI522" s="162">
        <v>13.5932</v>
      </c>
      <c r="CJ522" s="162" t="s">
        <v>7469</v>
      </c>
      <c r="CK522" s="162">
        <v>11.9567</v>
      </c>
      <c r="CL522" s="162" t="s">
        <v>7469</v>
      </c>
      <c r="CM522" s="162" t="s">
        <v>7469</v>
      </c>
      <c r="CN522" s="162" t="s">
        <v>7469</v>
      </c>
      <c r="CO522" s="162">
        <v>15.3476</v>
      </c>
      <c r="CP522" s="162">
        <v>10.128399999999999</v>
      </c>
      <c r="CQ522" s="162">
        <v>23.414200000000001</v>
      </c>
      <c r="CR522" s="162" t="s">
        <v>7469</v>
      </c>
      <c r="CS522" s="162">
        <v>9.8336000000000006</v>
      </c>
      <c r="CT522" s="162">
        <v>7.5359999999999996</v>
      </c>
      <c r="CU522" s="162">
        <v>19.149699999999999</v>
      </c>
      <c r="CV522" s="162" t="s">
        <v>7469</v>
      </c>
      <c r="CW522" s="162" t="s">
        <v>7469</v>
      </c>
      <c r="CX522" s="162" t="s">
        <v>7469</v>
      </c>
      <c r="CY522" s="162">
        <v>15.117699999999999</v>
      </c>
      <c r="CZ522" s="162">
        <v>9.2931000000000008</v>
      </c>
      <c r="DA522" s="162">
        <v>13.7189</v>
      </c>
      <c r="DB522" s="162" t="s">
        <v>7469</v>
      </c>
      <c r="DC522" s="162">
        <v>9.5643999999999991</v>
      </c>
      <c r="DD522" s="162">
        <v>18.875399999999999</v>
      </c>
      <c r="DE522" s="162">
        <v>10.138299999999999</v>
      </c>
      <c r="DF522" s="162" t="s">
        <v>7469</v>
      </c>
      <c r="DG522" s="162">
        <v>13.08</v>
      </c>
      <c r="DH522" s="162" t="s">
        <v>7469</v>
      </c>
      <c r="DI522" s="162" t="s">
        <v>7469</v>
      </c>
      <c r="DJ522" s="162" t="s">
        <v>7469</v>
      </c>
      <c r="DK522" s="162">
        <v>12.644500000000001</v>
      </c>
      <c r="DL522" s="162">
        <v>16.322399999999998</v>
      </c>
      <c r="DM522" s="162">
        <v>10.870200000000001</v>
      </c>
      <c r="DN522" s="162">
        <v>11.722</v>
      </c>
      <c r="DO522" s="162">
        <v>10.761699999999999</v>
      </c>
      <c r="DP522" s="162">
        <v>14.513199999999999</v>
      </c>
      <c r="DQ522" s="162">
        <v>12.502000000000001</v>
      </c>
      <c r="DR522" s="162" t="s">
        <v>7469</v>
      </c>
      <c r="DS522" s="162">
        <v>16.8123</v>
      </c>
      <c r="DT522" s="162">
        <v>12.9956</v>
      </c>
      <c r="DU522" s="162">
        <v>9.3818999999999999</v>
      </c>
      <c r="DV522" s="162" t="s">
        <v>7469</v>
      </c>
      <c r="DW522" s="162" t="s">
        <v>7469</v>
      </c>
      <c r="DX522" s="162">
        <v>15.2576</v>
      </c>
      <c r="DY522" s="162">
        <v>12.7881</v>
      </c>
      <c r="DZ522" s="162">
        <v>9.6209000000000007</v>
      </c>
      <c r="EA522" s="162">
        <v>11.949</v>
      </c>
      <c r="EB522" s="162">
        <v>26.340499999999999</v>
      </c>
      <c r="EC522" s="162">
        <v>9.8519000000000005</v>
      </c>
      <c r="ED522" s="162">
        <v>14.7599</v>
      </c>
      <c r="EE522" s="162" t="s">
        <v>7469</v>
      </c>
      <c r="EF522" s="162">
        <v>13.4499</v>
      </c>
      <c r="EG522" s="162">
        <v>10.867000000000001</v>
      </c>
      <c r="EH522" s="162" t="s">
        <v>7469</v>
      </c>
      <c r="EI522" s="162">
        <v>10.6226</v>
      </c>
      <c r="EJ522" s="162" t="s">
        <v>7469</v>
      </c>
      <c r="EK522" s="162" t="s">
        <v>7469</v>
      </c>
      <c r="EL522" s="162">
        <v>-818.75260000000003</v>
      </c>
      <c r="EM522" s="162">
        <v>11.5223</v>
      </c>
      <c r="EN522" s="162" t="s">
        <v>7469</v>
      </c>
    </row>
    <row r="523" spans="1:144">
      <c r="C523" s="120"/>
      <c r="E523" s="120" t="s">
        <v>7693</v>
      </c>
      <c r="F523" s="126" t="s">
        <v>8183</v>
      </c>
      <c r="G523" s="151" t="s">
        <v>8090</v>
      </c>
      <c r="H523" s="152" t="s">
        <v>8097</v>
      </c>
      <c r="I523" s="162">
        <v>8.8313000000000006</v>
      </c>
      <c r="J523" s="162">
        <v>13.178100000000001</v>
      </c>
      <c r="K523" s="162">
        <v>8.6989999999999998</v>
      </c>
      <c r="L523" s="162">
        <v>6.8381999999999996</v>
      </c>
      <c r="M523" s="162" t="s">
        <v>7469</v>
      </c>
      <c r="N523" s="162">
        <v>7.0465</v>
      </c>
      <c r="O523" s="162">
        <v>9.9766999999999992</v>
      </c>
      <c r="P523" s="162">
        <v>5.8460000000000001</v>
      </c>
      <c r="Q523" s="162">
        <v>9.2233000000000001</v>
      </c>
      <c r="R523" s="162">
        <v>11.084899999999999</v>
      </c>
      <c r="S523" s="162">
        <v>8.0881000000000007</v>
      </c>
      <c r="T523" s="162" t="s">
        <v>7469</v>
      </c>
      <c r="U523" s="162" t="s">
        <v>7469</v>
      </c>
      <c r="V523" s="162">
        <v>11.2105</v>
      </c>
      <c r="W523" s="162">
        <v>6.8209</v>
      </c>
      <c r="X523" s="162">
        <v>11.1691</v>
      </c>
      <c r="Y523" s="162">
        <v>10.004799999999999</v>
      </c>
      <c r="Z523" s="162">
        <v>11.083</v>
      </c>
      <c r="AA523" s="162">
        <v>9.6126000000000005</v>
      </c>
      <c r="AB523" s="162" t="s">
        <v>7469</v>
      </c>
      <c r="AC523" s="162">
        <v>-22.386900000000001</v>
      </c>
      <c r="AD523" s="162">
        <v>5.9550000000000001</v>
      </c>
      <c r="AE523" s="162">
        <v>17.123000000000001</v>
      </c>
      <c r="AF523" s="162">
        <v>14.9247</v>
      </c>
      <c r="AG523" s="162">
        <v>9.7792999999999992</v>
      </c>
      <c r="AH523" s="162">
        <v>7.8777999999999997</v>
      </c>
      <c r="AI523" s="162">
        <v>8.5554000000000006</v>
      </c>
      <c r="AJ523" s="162">
        <v>10.7796</v>
      </c>
      <c r="AK523" s="162" t="s">
        <v>7469</v>
      </c>
      <c r="AL523" s="162" t="s">
        <v>7469</v>
      </c>
      <c r="AM523" s="162" t="s">
        <v>7469</v>
      </c>
      <c r="AN523" s="162">
        <v>11.181699999999999</v>
      </c>
      <c r="AO523" s="162">
        <v>19.552399999999999</v>
      </c>
      <c r="AP523" s="162" t="s">
        <v>7469</v>
      </c>
      <c r="AQ523" s="162">
        <v>7.1883999999999997</v>
      </c>
      <c r="AR523" s="162">
        <v>10.1218</v>
      </c>
      <c r="AS523" s="162">
        <v>13.1524</v>
      </c>
      <c r="AT523" s="162">
        <v>16.002099999999999</v>
      </c>
      <c r="AU523" s="162">
        <v>12.7141</v>
      </c>
      <c r="AV523" s="162">
        <v>10.8216</v>
      </c>
      <c r="AW523" s="162" t="s">
        <v>7469</v>
      </c>
      <c r="AX523" s="162" t="s">
        <v>7469</v>
      </c>
      <c r="AY523" s="162" t="s">
        <v>7469</v>
      </c>
      <c r="AZ523" s="162">
        <v>12.7256</v>
      </c>
      <c r="BA523" s="162" t="s">
        <v>7469</v>
      </c>
      <c r="BB523" s="162" t="s">
        <v>7469</v>
      </c>
      <c r="BC523" s="162" t="s">
        <v>7469</v>
      </c>
      <c r="BD523" s="162">
        <v>13.227</v>
      </c>
      <c r="BE523" s="162">
        <v>11.222899999999999</v>
      </c>
      <c r="BF523" s="162">
        <v>7.1543000000000001</v>
      </c>
      <c r="BG523" s="162">
        <v>29.198</v>
      </c>
      <c r="BH523" s="162" t="s">
        <v>7469</v>
      </c>
      <c r="BI523" s="162">
        <v>9.1112000000000002</v>
      </c>
      <c r="BJ523" s="162">
        <v>12.3299</v>
      </c>
      <c r="BK523" s="162" t="s">
        <v>7469</v>
      </c>
      <c r="BL523" s="162">
        <v>11.614800000000001</v>
      </c>
      <c r="BM523" s="162" t="s">
        <v>7469</v>
      </c>
      <c r="BN523" s="162">
        <v>9.5914000000000001</v>
      </c>
      <c r="BO523" s="162">
        <v>10.008100000000001</v>
      </c>
      <c r="BP523" s="162" t="s">
        <v>7469</v>
      </c>
      <c r="BQ523" s="162">
        <v>9.6408000000000005</v>
      </c>
      <c r="BR523" s="162" t="s">
        <v>7469</v>
      </c>
      <c r="BS523" s="162">
        <v>10.1631</v>
      </c>
      <c r="BT523" s="162" t="s">
        <v>7469</v>
      </c>
      <c r="BU523" s="162">
        <v>7.3756000000000004</v>
      </c>
      <c r="BV523" s="162" t="s">
        <v>7469</v>
      </c>
      <c r="BW523" s="162" t="s">
        <v>7469</v>
      </c>
      <c r="BX523" s="162">
        <v>11.3523</v>
      </c>
      <c r="BY523" s="162" t="s">
        <v>7469</v>
      </c>
      <c r="BZ523" s="162" t="s">
        <v>7469</v>
      </c>
      <c r="CA523" s="162">
        <v>7.6534000000000004</v>
      </c>
      <c r="CB523" s="162">
        <v>14.1911</v>
      </c>
      <c r="CC523" s="162">
        <v>6.6071999999999997</v>
      </c>
      <c r="CD523" s="162" t="s">
        <v>7469</v>
      </c>
      <c r="CE523" s="162">
        <v>2.9134000000000002</v>
      </c>
      <c r="CF523" s="162" t="s">
        <v>7469</v>
      </c>
      <c r="CG523" s="162" t="s">
        <v>7469</v>
      </c>
      <c r="CH523" s="162">
        <v>7.3395000000000001</v>
      </c>
      <c r="CI523" s="162">
        <v>14.4672</v>
      </c>
      <c r="CJ523" s="162" t="s">
        <v>7469</v>
      </c>
      <c r="CK523" s="162">
        <v>12.594200000000001</v>
      </c>
      <c r="CL523" s="162" t="s">
        <v>7469</v>
      </c>
      <c r="CM523" s="162" t="s">
        <v>7469</v>
      </c>
      <c r="CN523" s="162" t="s">
        <v>7469</v>
      </c>
      <c r="CO523" s="162">
        <v>13.3035</v>
      </c>
      <c r="CP523" s="162">
        <v>10.7422</v>
      </c>
      <c r="CQ523" s="162" t="s">
        <v>7469</v>
      </c>
      <c r="CR523" s="162" t="s">
        <v>7469</v>
      </c>
      <c r="CS523" s="162">
        <v>9.3986000000000001</v>
      </c>
      <c r="CT523" s="162">
        <v>7.7492000000000001</v>
      </c>
      <c r="CU523" s="162">
        <v>19.117799999999999</v>
      </c>
      <c r="CV523" s="162" t="s">
        <v>7469</v>
      </c>
      <c r="CW523" s="162" t="s">
        <v>7469</v>
      </c>
      <c r="CX523" s="162" t="s">
        <v>7469</v>
      </c>
      <c r="CY523" s="162">
        <v>15.3194</v>
      </c>
      <c r="CZ523" s="162">
        <v>8.7339000000000002</v>
      </c>
      <c r="DA523" s="162" t="s">
        <v>7469</v>
      </c>
      <c r="DB523" s="162" t="s">
        <v>7469</v>
      </c>
      <c r="DC523" s="162">
        <v>11.4811</v>
      </c>
      <c r="DD523" s="162">
        <v>19.378</v>
      </c>
      <c r="DE523" s="162" t="s">
        <v>7469</v>
      </c>
      <c r="DF523" s="162" t="s">
        <v>7469</v>
      </c>
      <c r="DG523" s="162">
        <v>10.8764</v>
      </c>
      <c r="DH523" s="162" t="s">
        <v>7469</v>
      </c>
      <c r="DI523" s="162" t="s">
        <v>7469</v>
      </c>
      <c r="DJ523" s="162" t="s">
        <v>7469</v>
      </c>
      <c r="DK523" s="162">
        <v>11.6256</v>
      </c>
      <c r="DL523" s="162" t="s">
        <v>7469</v>
      </c>
      <c r="DM523" s="162">
        <v>9.4367000000000001</v>
      </c>
      <c r="DN523" s="162">
        <v>12.2874</v>
      </c>
      <c r="DO523" s="162">
        <v>8.7909000000000006</v>
      </c>
      <c r="DP523" s="162">
        <v>13.722799999999999</v>
      </c>
      <c r="DQ523" s="162">
        <v>12.993399999999999</v>
      </c>
      <c r="DR523" s="162" t="s">
        <v>7469</v>
      </c>
      <c r="DS523" s="162">
        <v>15.677199999999999</v>
      </c>
      <c r="DT523" s="162">
        <v>13.837199999999999</v>
      </c>
      <c r="DU523" s="162">
        <v>9.5343</v>
      </c>
      <c r="DV523" s="162" t="s">
        <v>7469</v>
      </c>
      <c r="DW523" s="162" t="s">
        <v>7469</v>
      </c>
      <c r="DX523" s="162">
        <v>14.295500000000001</v>
      </c>
      <c r="DY523" s="162">
        <v>14.332700000000001</v>
      </c>
      <c r="DZ523" s="162">
        <v>8.7972999999999999</v>
      </c>
      <c r="EA523" s="162">
        <v>11.588200000000001</v>
      </c>
      <c r="EB523" s="162">
        <v>24.611599999999999</v>
      </c>
      <c r="EC523" s="162">
        <v>10.3079</v>
      </c>
      <c r="ED523" s="162">
        <v>14.587300000000001</v>
      </c>
      <c r="EE523" s="162">
        <v>5.2895000000000003</v>
      </c>
      <c r="EF523" s="162">
        <v>13.55</v>
      </c>
      <c r="EG523" s="162">
        <v>9.4742999999999995</v>
      </c>
      <c r="EH523" s="162" t="s">
        <v>7469</v>
      </c>
      <c r="EI523" s="162">
        <v>10.0763</v>
      </c>
      <c r="EJ523" s="162" t="s">
        <v>7469</v>
      </c>
      <c r="EK523" s="162" t="s">
        <v>7469</v>
      </c>
      <c r="EL523" s="162">
        <v>-239.74379999999999</v>
      </c>
      <c r="EM523" s="162">
        <v>11.727499999999999</v>
      </c>
      <c r="EN523" s="162" t="s">
        <v>7469</v>
      </c>
    </row>
    <row r="524" spans="1:144">
      <c r="C524" s="120"/>
      <c r="E524" s="120" t="s">
        <v>8099</v>
      </c>
      <c r="F524" s="126" t="s">
        <v>8183</v>
      </c>
      <c r="G524" s="151" t="s">
        <v>8090</v>
      </c>
      <c r="H524" s="152" t="s">
        <v>8097</v>
      </c>
      <c r="I524" s="162">
        <v>8.8313000000000006</v>
      </c>
      <c r="J524" s="162">
        <v>13.178100000000001</v>
      </c>
      <c r="K524" s="162">
        <v>8.6989999999999998</v>
      </c>
      <c r="L524" s="162">
        <v>6.8381999999999996</v>
      </c>
      <c r="M524" s="162" t="s">
        <v>7469</v>
      </c>
      <c r="N524" s="162">
        <v>7.0465</v>
      </c>
      <c r="O524" s="162">
        <v>9.9766999999999992</v>
      </c>
      <c r="P524" s="162">
        <v>5.8460000000000001</v>
      </c>
      <c r="Q524" s="162">
        <v>9.2233000000000001</v>
      </c>
      <c r="R524" s="162">
        <v>11.084899999999999</v>
      </c>
      <c r="S524" s="162">
        <v>8.0881000000000007</v>
      </c>
      <c r="T524" s="162" t="s">
        <v>7469</v>
      </c>
      <c r="U524" s="162" t="s">
        <v>7469</v>
      </c>
      <c r="V524" s="162">
        <v>11.2105</v>
      </c>
      <c r="W524" s="162">
        <v>6.8209</v>
      </c>
      <c r="X524" s="162">
        <v>11.1691</v>
      </c>
      <c r="Y524" s="162">
        <v>10.004799999999999</v>
      </c>
      <c r="Z524" s="162">
        <v>11.083</v>
      </c>
      <c r="AA524" s="162">
        <v>9.6126000000000005</v>
      </c>
      <c r="AB524" s="162" t="s">
        <v>7469</v>
      </c>
      <c r="AC524" s="162">
        <v>-22.386900000000001</v>
      </c>
      <c r="AD524" s="162">
        <v>5.9550000000000001</v>
      </c>
      <c r="AE524" s="162">
        <v>17.123000000000001</v>
      </c>
      <c r="AF524" s="162">
        <v>14.9247</v>
      </c>
      <c r="AG524" s="162">
        <v>9.7792999999999992</v>
      </c>
      <c r="AH524" s="162">
        <v>7.8777999999999997</v>
      </c>
      <c r="AI524" s="162">
        <v>8.5554000000000006</v>
      </c>
      <c r="AJ524" s="162">
        <v>10.7796</v>
      </c>
      <c r="AK524" s="162" t="s">
        <v>7469</v>
      </c>
      <c r="AL524" s="162" t="s">
        <v>7469</v>
      </c>
      <c r="AM524" s="162" t="s">
        <v>7469</v>
      </c>
      <c r="AN524" s="162">
        <v>11.181699999999999</v>
      </c>
      <c r="AO524" s="162">
        <v>19.552399999999999</v>
      </c>
      <c r="AP524" s="162" t="s">
        <v>7469</v>
      </c>
      <c r="AQ524" s="162">
        <v>7.1883999999999997</v>
      </c>
      <c r="AR524" s="162">
        <v>10.1218</v>
      </c>
      <c r="AS524" s="162">
        <v>13.1524</v>
      </c>
      <c r="AT524" s="162">
        <v>16.002099999999999</v>
      </c>
      <c r="AU524" s="162">
        <v>12.7141</v>
      </c>
      <c r="AV524" s="162">
        <v>10.8216</v>
      </c>
      <c r="AW524" s="162" t="s">
        <v>7469</v>
      </c>
      <c r="AX524" s="162" t="s">
        <v>7469</v>
      </c>
      <c r="AY524" s="162" t="s">
        <v>7469</v>
      </c>
      <c r="AZ524" s="162">
        <v>12.7256</v>
      </c>
      <c r="BA524" s="162" t="s">
        <v>7469</v>
      </c>
      <c r="BB524" s="162" t="s">
        <v>7469</v>
      </c>
      <c r="BC524" s="162" t="s">
        <v>7469</v>
      </c>
      <c r="BD524" s="162">
        <v>13.227</v>
      </c>
      <c r="BE524" s="162">
        <v>11.222899999999999</v>
      </c>
      <c r="BF524" s="162">
        <v>7.1543000000000001</v>
      </c>
      <c r="BG524" s="162">
        <v>29.198</v>
      </c>
      <c r="BH524" s="162" t="s">
        <v>7469</v>
      </c>
      <c r="BI524" s="162">
        <v>9.1112000000000002</v>
      </c>
      <c r="BJ524" s="162">
        <v>12.3299</v>
      </c>
      <c r="BK524" s="162" t="s">
        <v>7469</v>
      </c>
      <c r="BL524" s="162">
        <v>11.614800000000001</v>
      </c>
      <c r="BM524" s="162" t="s">
        <v>7469</v>
      </c>
      <c r="BN524" s="162">
        <v>9.5914000000000001</v>
      </c>
      <c r="BO524" s="162">
        <v>10.008100000000001</v>
      </c>
      <c r="BP524" s="162" t="s">
        <v>7469</v>
      </c>
      <c r="BQ524" s="162">
        <v>9.6408000000000005</v>
      </c>
      <c r="BR524" s="162" t="s">
        <v>7469</v>
      </c>
      <c r="BS524" s="162">
        <v>10.1631</v>
      </c>
      <c r="BT524" s="162" t="s">
        <v>7469</v>
      </c>
      <c r="BU524" s="162">
        <v>7.3756000000000004</v>
      </c>
      <c r="BV524" s="162" t="s">
        <v>7469</v>
      </c>
      <c r="BW524" s="162" t="s">
        <v>7469</v>
      </c>
      <c r="BX524" s="162">
        <v>11.3523</v>
      </c>
      <c r="BY524" s="162" t="s">
        <v>7469</v>
      </c>
      <c r="BZ524" s="162" t="s">
        <v>7469</v>
      </c>
      <c r="CA524" s="162">
        <v>7.6534000000000004</v>
      </c>
      <c r="CB524" s="162">
        <v>14.1911</v>
      </c>
      <c r="CC524" s="162">
        <v>6.6071999999999997</v>
      </c>
      <c r="CD524" s="162" t="s">
        <v>7469</v>
      </c>
      <c r="CE524" s="162">
        <v>2.9134000000000002</v>
      </c>
      <c r="CF524" s="162" t="s">
        <v>7469</v>
      </c>
      <c r="CG524" s="162" t="s">
        <v>7469</v>
      </c>
      <c r="CH524" s="162">
        <v>7.3395000000000001</v>
      </c>
      <c r="CI524" s="162">
        <v>14.4672</v>
      </c>
      <c r="CJ524" s="162" t="s">
        <v>7469</v>
      </c>
      <c r="CK524" s="162" t="s">
        <v>7469</v>
      </c>
      <c r="CL524" s="162" t="s">
        <v>7469</v>
      </c>
      <c r="CM524" s="162" t="s">
        <v>7469</v>
      </c>
      <c r="CN524" s="162" t="s">
        <v>7469</v>
      </c>
      <c r="CO524" s="162">
        <v>13.3035</v>
      </c>
      <c r="CP524" s="162">
        <v>10.7422</v>
      </c>
      <c r="CQ524" s="162" t="s">
        <v>7469</v>
      </c>
      <c r="CR524" s="162" t="s">
        <v>7469</v>
      </c>
      <c r="CS524" s="162">
        <v>9.3986000000000001</v>
      </c>
      <c r="CT524" s="162">
        <v>7.7492000000000001</v>
      </c>
      <c r="CU524" s="162">
        <v>19.117799999999999</v>
      </c>
      <c r="CV524" s="162" t="s">
        <v>7469</v>
      </c>
      <c r="CW524" s="162" t="s">
        <v>7469</v>
      </c>
      <c r="CX524" s="162" t="s">
        <v>7469</v>
      </c>
      <c r="CY524" s="162">
        <v>15.3194</v>
      </c>
      <c r="CZ524" s="162">
        <v>8.7339000000000002</v>
      </c>
      <c r="DA524" s="162" t="s">
        <v>7469</v>
      </c>
      <c r="DB524" s="162" t="s">
        <v>7469</v>
      </c>
      <c r="DC524" s="162">
        <v>11.4811</v>
      </c>
      <c r="DD524" s="162">
        <v>19.378</v>
      </c>
      <c r="DE524" s="162" t="s">
        <v>7469</v>
      </c>
      <c r="DF524" s="162" t="s">
        <v>7469</v>
      </c>
      <c r="DG524" s="162">
        <v>10.8764</v>
      </c>
      <c r="DH524" s="162" t="s">
        <v>7469</v>
      </c>
      <c r="DI524" s="162" t="s">
        <v>7469</v>
      </c>
      <c r="DJ524" s="162" t="s">
        <v>7469</v>
      </c>
      <c r="DK524" s="162">
        <v>11.6256</v>
      </c>
      <c r="DL524" s="162" t="s">
        <v>7469</v>
      </c>
      <c r="DM524" s="162">
        <v>9.4367000000000001</v>
      </c>
      <c r="DN524" s="162">
        <v>12.2874</v>
      </c>
      <c r="DO524" s="162">
        <v>8.7909000000000006</v>
      </c>
      <c r="DP524" s="162">
        <v>13.722799999999999</v>
      </c>
      <c r="DQ524" s="162">
        <v>12.993399999999999</v>
      </c>
      <c r="DR524" s="162" t="s">
        <v>7469</v>
      </c>
      <c r="DS524" s="162">
        <v>15.677199999999999</v>
      </c>
      <c r="DT524" s="162">
        <v>13.837199999999999</v>
      </c>
      <c r="DU524" s="162">
        <v>9.5343</v>
      </c>
      <c r="DV524" s="162" t="s">
        <v>7469</v>
      </c>
      <c r="DW524" s="162" t="s">
        <v>7469</v>
      </c>
      <c r="DX524" s="162">
        <v>14.295500000000001</v>
      </c>
      <c r="DY524" s="162">
        <v>14.332700000000001</v>
      </c>
      <c r="DZ524" s="162">
        <v>8.7972999999999999</v>
      </c>
      <c r="EA524" s="162">
        <v>11.588200000000001</v>
      </c>
      <c r="EB524" s="162">
        <v>24.611599999999999</v>
      </c>
      <c r="EC524" s="162">
        <v>10.3079</v>
      </c>
      <c r="ED524" s="162">
        <v>14.587300000000001</v>
      </c>
      <c r="EE524" s="162">
        <v>5.2895000000000003</v>
      </c>
      <c r="EF524" s="162">
        <v>13.55</v>
      </c>
      <c r="EG524" s="162">
        <v>9.4742999999999995</v>
      </c>
      <c r="EH524" s="162" t="s">
        <v>7469</v>
      </c>
      <c r="EI524" s="162">
        <v>10.0763</v>
      </c>
      <c r="EJ524" s="162" t="s">
        <v>7469</v>
      </c>
      <c r="EK524" s="162" t="s">
        <v>7469</v>
      </c>
      <c r="EL524" s="162">
        <v>-239.74379999999999</v>
      </c>
      <c r="EM524" s="162">
        <v>11.727499999999999</v>
      </c>
      <c r="EN524" s="162" t="s">
        <v>7469</v>
      </c>
    </row>
    <row r="525" spans="1:144">
      <c r="C525" s="120"/>
      <c r="E525" s="120" t="s">
        <v>8100</v>
      </c>
      <c r="F525" s="126" t="s">
        <v>8183</v>
      </c>
      <c r="G525" s="151" t="s">
        <v>8090</v>
      </c>
      <c r="H525" s="152" t="s">
        <v>8097</v>
      </c>
      <c r="I525" s="162" t="s">
        <v>7469</v>
      </c>
      <c r="J525" s="162" t="s">
        <v>7469</v>
      </c>
      <c r="K525" s="162" t="s">
        <v>7469</v>
      </c>
      <c r="L525" s="162" t="s">
        <v>7469</v>
      </c>
      <c r="M525" s="162" t="s">
        <v>7469</v>
      </c>
      <c r="N525" s="162">
        <v>7.7756999999999996</v>
      </c>
      <c r="O525" s="162">
        <v>8.9464000000000006</v>
      </c>
      <c r="P525" s="162" t="s">
        <v>7469</v>
      </c>
      <c r="Q525" s="162" t="s">
        <v>7469</v>
      </c>
      <c r="R525" s="162">
        <v>11.975899999999999</v>
      </c>
      <c r="S525" s="162" t="s">
        <v>7469</v>
      </c>
      <c r="T525" s="162" t="s">
        <v>7469</v>
      </c>
      <c r="U525" s="162" t="s">
        <v>7469</v>
      </c>
      <c r="V525" s="162" t="s">
        <v>7469</v>
      </c>
      <c r="W525" s="162" t="s">
        <v>7469</v>
      </c>
      <c r="X525" s="162" t="s">
        <v>7469</v>
      </c>
      <c r="Y525" s="162" t="s">
        <v>7469</v>
      </c>
      <c r="Z525" s="162" t="s">
        <v>7469</v>
      </c>
      <c r="AA525" s="162" t="s">
        <v>7469</v>
      </c>
      <c r="AB525" s="162" t="s">
        <v>7469</v>
      </c>
      <c r="AC525" s="162" t="s">
        <v>7469</v>
      </c>
      <c r="AD525" s="162" t="s">
        <v>7469</v>
      </c>
      <c r="AE525" s="162">
        <v>12.6067</v>
      </c>
      <c r="AF525" s="162">
        <v>11.5098</v>
      </c>
      <c r="AG525" s="162" t="s">
        <v>7469</v>
      </c>
      <c r="AH525" s="162" t="s">
        <v>7469</v>
      </c>
      <c r="AI525" s="162" t="s">
        <v>7469</v>
      </c>
      <c r="AJ525" s="162" t="s">
        <v>7469</v>
      </c>
      <c r="AK525" s="162" t="s">
        <v>7469</v>
      </c>
      <c r="AL525" s="162" t="s">
        <v>7469</v>
      </c>
      <c r="AM525" s="162" t="s">
        <v>7469</v>
      </c>
      <c r="AN525" s="162" t="s">
        <v>7469</v>
      </c>
      <c r="AO525" s="162" t="s">
        <v>7469</v>
      </c>
      <c r="AP525" s="162">
        <v>11.032400000000001</v>
      </c>
      <c r="AQ525" s="162" t="s">
        <v>7469</v>
      </c>
      <c r="AR525" s="162" t="s">
        <v>7469</v>
      </c>
      <c r="AS525" s="162" t="s">
        <v>7469</v>
      </c>
      <c r="AT525" s="162" t="s">
        <v>7469</v>
      </c>
      <c r="AU525" s="162" t="s">
        <v>7469</v>
      </c>
      <c r="AV525" s="162" t="s">
        <v>7469</v>
      </c>
      <c r="AW525" s="162" t="s">
        <v>7469</v>
      </c>
      <c r="AX525" s="162" t="s">
        <v>7469</v>
      </c>
      <c r="AY525" s="162" t="s">
        <v>7469</v>
      </c>
      <c r="AZ525" s="162" t="s">
        <v>7469</v>
      </c>
      <c r="BA525" s="162" t="s">
        <v>7469</v>
      </c>
      <c r="BB525" s="162" t="s">
        <v>7469</v>
      </c>
      <c r="BC525" s="162" t="s">
        <v>7469</v>
      </c>
      <c r="BD525" s="162" t="s">
        <v>7469</v>
      </c>
      <c r="BE525" s="162" t="s">
        <v>7469</v>
      </c>
      <c r="BF525" s="162" t="s">
        <v>7469</v>
      </c>
      <c r="BG525" s="162">
        <v>17.794699999999999</v>
      </c>
      <c r="BH525" s="162" t="s">
        <v>7469</v>
      </c>
      <c r="BI525" s="162" t="s">
        <v>7469</v>
      </c>
      <c r="BJ525" s="162">
        <v>8.7728000000000002</v>
      </c>
      <c r="BK525" s="162" t="s">
        <v>7469</v>
      </c>
      <c r="BL525" s="162" t="s">
        <v>7469</v>
      </c>
      <c r="BM525" s="162" t="s">
        <v>7469</v>
      </c>
      <c r="BN525" s="162">
        <v>8.0806000000000004</v>
      </c>
      <c r="BO525" s="162">
        <v>10.442600000000001</v>
      </c>
      <c r="BP525" s="162" t="s">
        <v>7469</v>
      </c>
      <c r="BQ525" s="162" t="s">
        <v>7469</v>
      </c>
      <c r="BR525" s="162" t="s">
        <v>7469</v>
      </c>
      <c r="BS525" s="162" t="s">
        <v>7469</v>
      </c>
      <c r="BT525" s="162" t="s">
        <v>7469</v>
      </c>
      <c r="BU525" s="162" t="s">
        <v>7469</v>
      </c>
      <c r="BV525" s="162" t="s">
        <v>7469</v>
      </c>
      <c r="BW525" s="162" t="s">
        <v>7469</v>
      </c>
      <c r="BX525" s="162" t="s">
        <v>7469</v>
      </c>
      <c r="BY525" s="162" t="s">
        <v>7469</v>
      </c>
      <c r="BZ525" s="162" t="s">
        <v>7469</v>
      </c>
      <c r="CA525" s="162">
        <v>11.058999999999999</v>
      </c>
      <c r="CB525" s="162" t="s">
        <v>7469</v>
      </c>
      <c r="CC525" s="162" t="s">
        <v>7469</v>
      </c>
      <c r="CD525" s="162" t="s">
        <v>7469</v>
      </c>
      <c r="CE525" s="162">
        <v>10.537100000000001</v>
      </c>
      <c r="CF525" s="162" t="s">
        <v>7469</v>
      </c>
      <c r="CG525" s="162" t="s">
        <v>7469</v>
      </c>
      <c r="CH525" s="162" t="s">
        <v>7469</v>
      </c>
      <c r="CI525" s="162" t="s">
        <v>7469</v>
      </c>
      <c r="CJ525" s="162" t="s">
        <v>7469</v>
      </c>
      <c r="CK525" s="162" t="s">
        <v>7469</v>
      </c>
      <c r="CL525" s="162" t="s">
        <v>7469</v>
      </c>
      <c r="CM525" s="162" t="s">
        <v>7469</v>
      </c>
      <c r="CN525" s="162" t="s">
        <v>7469</v>
      </c>
      <c r="CO525" s="162" t="s">
        <v>7469</v>
      </c>
      <c r="CP525" s="162" t="s">
        <v>7469</v>
      </c>
      <c r="CQ525" s="162" t="s">
        <v>7469</v>
      </c>
      <c r="CR525" s="162" t="s">
        <v>7469</v>
      </c>
      <c r="CS525" s="162" t="s">
        <v>7469</v>
      </c>
      <c r="CT525" s="162" t="s">
        <v>7469</v>
      </c>
      <c r="CU525" s="162">
        <v>7.4314999999999998</v>
      </c>
      <c r="CV525" s="162" t="s">
        <v>7469</v>
      </c>
      <c r="CW525" s="162" t="s">
        <v>7469</v>
      </c>
      <c r="CX525" s="162" t="s">
        <v>7469</v>
      </c>
      <c r="CY525" s="162" t="s">
        <v>7469</v>
      </c>
      <c r="CZ525" s="162" t="s">
        <v>7469</v>
      </c>
      <c r="DA525" s="162" t="s">
        <v>7469</v>
      </c>
      <c r="DB525" s="162" t="s">
        <v>7469</v>
      </c>
      <c r="DC525" s="162" t="s">
        <v>7469</v>
      </c>
      <c r="DD525" s="162" t="s">
        <v>7469</v>
      </c>
      <c r="DE525" s="162" t="s">
        <v>7469</v>
      </c>
      <c r="DF525" s="162" t="s">
        <v>7469</v>
      </c>
      <c r="DG525" s="162" t="s">
        <v>7469</v>
      </c>
      <c r="DH525" s="162">
        <v>7.7850000000000001</v>
      </c>
      <c r="DI525" s="162" t="s">
        <v>7469</v>
      </c>
      <c r="DJ525" s="162" t="s">
        <v>7469</v>
      </c>
      <c r="DK525" s="162">
        <v>3.524</v>
      </c>
      <c r="DL525" s="162" t="s">
        <v>7469</v>
      </c>
      <c r="DM525" s="162" t="s">
        <v>7469</v>
      </c>
      <c r="DN525" s="162" t="s">
        <v>7469</v>
      </c>
      <c r="DO525" s="162" t="s">
        <v>7469</v>
      </c>
      <c r="DP525" s="162" t="s">
        <v>7469</v>
      </c>
      <c r="DQ525" s="162">
        <v>12.0146</v>
      </c>
      <c r="DR525" s="162" t="s">
        <v>7469</v>
      </c>
      <c r="DS525" s="162" t="s">
        <v>7469</v>
      </c>
      <c r="DT525" s="162" t="s">
        <v>7469</v>
      </c>
      <c r="DU525" s="162" t="s">
        <v>7469</v>
      </c>
      <c r="DV525" s="162" t="s">
        <v>7469</v>
      </c>
      <c r="DW525" s="162" t="s">
        <v>7469</v>
      </c>
      <c r="DX525" s="162" t="s">
        <v>7469</v>
      </c>
      <c r="DY525" s="162" t="s">
        <v>7469</v>
      </c>
      <c r="DZ525" s="162" t="s">
        <v>7469</v>
      </c>
      <c r="EA525" s="162" t="s">
        <v>7469</v>
      </c>
      <c r="EB525" s="162" t="s">
        <v>7469</v>
      </c>
      <c r="EC525" s="162" t="s">
        <v>7469</v>
      </c>
      <c r="ED525" s="162" t="s">
        <v>7469</v>
      </c>
      <c r="EE525" s="162">
        <v>9.3154000000000003</v>
      </c>
      <c r="EF525" s="162" t="s">
        <v>7469</v>
      </c>
      <c r="EG525" s="162" t="s">
        <v>7469</v>
      </c>
      <c r="EH525" s="162" t="s">
        <v>7469</v>
      </c>
      <c r="EI525" s="162" t="s">
        <v>7469</v>
      </c>
      <c r="EJ525" s="162" t="s">
        <v>7469</v>
      </c>
      <c r="EK525" s="162" t="s">
        <v>7469</v>
      </c>
      <c r="EL525" s="162" t="s">
        <v>7469</v>
      </c>
      <c r="EM525" s="162" t="s">
        <v>7469</v>
      </c>
      <c r="EN525" s="162" t="s">
        <v>7469</v>
      </c>
    </row>
    <row r="526" spans="1:144">
      <c r="C526" s="120"/>
      <c r="E526" s="120" t="s">
        <v>8101</v>
      </c>
      <c r="F526" s="126" t="s">
        <v>8183</v>
      </c>
      <c r="G526" s="151" t="s">
        <v>8090</v>
      </c>
      <c r="H526" s="152" t="s">
        <v>8097</v>
      </c>
      <c r="I526" s="162" t="s">
        <v>7469</v>
      </c>
      <c r="J526" s="162" t="s">
        <v>7469</v>
      </c>
      <c r="K526" s="162" t="s">
        <v>7469</v>
      </c>
      <c r="L526" s="162" t="s">
        <v>7469</v>
      </c>
      <c r="M526" s="162" t="s">
        <v>7469</v>
      </c>
      <c r="N526" s="162">
        <v>7.3246000000000002</v>
      </c>
      <c r="O526" s="162">
        <v>9.4687999999999999</v>
      </c>
      <c r="P526" s="162" t="s">
        <v>7469</v>
      </c>
      <c r="Q526" s="162" t="s">
        <v>7469</v>
      </c>
      <c r="R526" s="162">
        <v>11.760899999999999</v>
      </c>
      <c r="S526" s="162" t="s">
        <v>7469</v>
      </c>
      <c r="T526" s="162" t="s">
        <v>7469</v>
      </c>
      <c r="U526" s="162" t="s">
        <v>7469</v>
      </c>
      <c r="V526" s="162" t="s">
        <v>7469</v>
      </c>
      <c r="W526" s="162" t="s">
        <v>7469</v>
      </c>
      <c r="X526" s="162" t="s">
        <v>7469</v>
      </c>
      <c r="Y526" s="162" t="s">
        <v>7469</v>
      </c>
      <c r="Z526" s="162" t="s">
        <v>7469</v>
      </c>
      <c r="AA526" s="162" t="s">
        <v>7469</v>
      </c>
      <c r="AB526" s="162" t="s">
        <v>7469</v>
      </c>
      <c r="AC526" s="162" t="s">
        <v>7469</v>
      </c>
      <c r="AD526" s="162" t="s">
        <v>7469</v>
      </c>
      <c r="AE526" s="162">
        <v>13.2568</v>
      </c>
      <c r="AF526" s="162">
        <v>12.478400000000001</v>
      </c>
      <c r="AG526" s="162" t="s">
        <v>7469</v>
      </c>
      <c r="AH526" s="162" t="s">
        <v>7469</v>
      </c>
      <c r="AI526" s="162" t="s">
        <v>7469</v>
      </c>
      <c r="AJ526" s="162" t="s">
        <v>7469</v>
      </c>
      <c r="AK526" s="162" t="s">
        <v>7469</v>
      </c>
      <c r="AL526" s="162" t="s">
        <v>7469</v>
      </c>
      <c r="AM526" s="162" t="s">
        <v>7469</v>
      </c>
      <c r="AN526" s="162" t="s">
        <v>7469</v>
      </c>
      <c r="AO526" s="162" t="s">
        <v>7469</v>
      </c>
      <c r="AP526" s="162">
        <v>12.9688</v>
      </c>
      <c r="AQ526" s="162" t="s">
        <v>7469</v>
      </c>
      <c r="AR526" s="162" t="s">
        <v>7469</v>
      </c>
      <c r="AS526" s="162" t="s">
        <v>7469</v>
      </c>
      <c r="AT526" s="162" t="s">
        <v>7469</v>
      </c>
      <c r="AU526" s="162" t="s">
        <v>7469</v>
      </c>
      <c r="AV526" s="162" t="s">
        <v>7469</v>
      </c>
      <c r="AW526" s="162" t="s">
        <v>7469</v>
      </c>
      <c r="AX526" s="162" t="s">
        <v>7469</v>
      </c>
      <c r="AY526" s="162" t="s">
        <v>7469</v>
      </c>
      <c r="AZ526" s="162" t="s">
        <v>7469</v>
      </c>
      <c r="BA526" s="162" t="s">
        <v>7469</v>
      </c>
      <c r="BB526" s="162" t="s">
        <v>7469</v>
      </c>
      <c r="BC526" s="162" t="s">
        <v>7469</v>
      </c>
      <c r="BD526" s="162" t="s">
        <v>7469</v>
      </c>
      <c r="BE526" s="162" t="s">
        <v>7469</v>
      </c>
      <c r="BF526" s="162" t="s">
        <v>7469</v>
      </c>
      <c r="BG526" s="162">
        <v>13.796200000000001</v>
      </c>
      <c r="BH526" s="162" t="s">
        <v>7469</v>
      </c>
      <c r="BI526" s="162" t="s">
        <v>7469</v>
      </c>
      <c r="BJ526" s="162">
        <v>9.3213000000000008</v>
      </c>
      <c r="BK526" s="162" t="s">
        <v>7469</v>
      </c>
      <c r="BL526" s="162" t="s">
        <v>7469</v>
      </c>
      <c r="BM526" s="162" t="s">
        <v>7469</v>
      </c>
      <c r="BN526" s="162">
        <v>7.8757999999999999</v>
      </c>
      <c r="BO526" s="162" t="s">
        <v>7469</v>
      </c>
      <c r="BP526" s="162" t="s">
        <v>7469</v>
      </c>
      <c r="BQ526" s="162" t="s">
        <v>7469</v>
      </c>
      <c r="BR526" s="162" t="s">
        <v>7469</v>
      </c>
      <c r="BS526" s="162" t="s">
        <v>7469</v>
      </c>
      <c r="BT526" s="162" t="s">
        <v>7469</v>
      </c>
      <c r="BU526" s="162" t="s">
        <v>7469</v>
      </c>
      <c r="BV526" s="162" t="s">
        <v>7469</v>
      </c>
      <c r="BW526" s="162" t="s">
        <v>7469</v>
      </c>
      <c r="BX526" s="162" t="s">
        <v>7469</v>
      </c>
      <c r="BY526" s="162" t="s">
        <v>7469</v>
      </c>
      <c r="BZ526" s="162" t="s">
        <v>7469</v>
      </c>
      <c r="CA526" s="162">
        <v>10.3187</v>
      </c>
      <c r="CB526" s="162" t="s">
        <v>7469</v>
      </c>
      <c r="CC526" s="162" t="s">
        <v>7469</v>
      </c>
      <c r="CD526" s="162" t="s">
        <v>7469</v>
      </c>
      <c r="CE526" s="162" t="s">
        <v>7469</v>
      </c>
      <c r="CF526" s="162" t="s">
        <v>7469</v>
      </c>
      <c r="CG526" s="162" t="s">
        <v>7469</v>
      </c>
      <c r="CH526" s="162" t="s">
        <v>7469</v>
      </c>
      <c r="CI526" s="162" t="s">
        <v>7469</v>
      </c>
      <c r="CJ526" s="162" t="s">
        <v>7469</v>
      </c>
      <c r="CK526" s="162" t="s">
        <v>7469</v>
      </c>
      <c r="CL526" s="162" t="s">
        <v>7469</v>
      </c>
      <c r="CM526" s="162" t="s">
        <v>7469</v>
      </c>
      <c r="CN526" s="162" t="s">
        <v>7469</v>
      </c>
      <c r="CO526" s="162" t="s">
        <v>7469</v>
      </c>
      <c r="CP526" s="162" t="s">
        <v>7469</v>
      </c>
      <c r="CQ526" s="162" t="s">
        <v>7469</v>
      </c>
      <c r="CR526" s="162" t="s">
        <v>7469</v>
      </c>
      <c r="CS526" s="162" t="s">
        <v>7469</v>
      </c>
      <c r="CT526" s="162" t="s">
        <v>7469</v>
      </c>
      <c r="CU526" s="162">
        <v>6.5953999999999997</v>
      </c>
      <c r="CV526" s="162" t="s">
        <v>7469</v>
      </c>
      <c r="CW526" s="162" t="s">
        <v>7469</v>
      </c>
      <c r="CX526" s="162" t="s">
        <v>7469</v>
      </c>
      <c r="CY526" s="162" t="s">
        <v>7469</v>
      </c>
      <c r="CZ526" s="162" t="s">
        <v>7469</v>
      </c>
      <c r="DA526" s="162" t="s">
        <v>7469</v>
      </c>
      <c r="DB526" s="162" t="s">
        <v>7469</v>
      </c>
      <c r="DC526" s="162" t="s">
        <v>7469</v>
      </c>
      <c r="DD526" s="162" t="s">
        <v>7469</v>
      </c>
      <c r="DE526" s="162" t="s">
        <v>7469</v>
      </c>
      <c r="DF526" s="162" t="s">
        <v>7469</v>
      </c>
      <c r="DG526" s="162" t="s">
        <v>7469</v>
      </c>
      <c r="DH526" s="162" t="s">
        <v>7469</v>
      </c>
      <c r="DI526" s="162" t="s">
        <v>7469</v>
      </c>
      <c r="DJ526" s="162" t="s">
        <v>7469</v>
      </c>
      <c r="DK526" s="162">
        <v>3.8853</v>
      </c>
      <c r="DL526" s="162" t="s">
        <v>7469</v>
      </c>
      <c r="DM526" s="162" t="s">
        <v>7469</v>
      </c>
      <c r="DN526" s="162" t="s">
        <v>7469</v>
      </c>
      <c r="DO526" s="162" t="s">
        <v>7469</v>
      </c>
      <c r="DP526" s="162" t="s">
        <v>7469</v>
      </c>
      <c r="DQ526" s="162">
        <v>12.708399999999999</v>
      </c>
      <c r="DR526" s="162" t="s">
        <v>7469</v>
      </c>
      <c r="DS526" s="162" t="s">
        <v>7469</v>
      </c>
      <c r="DT526" s="162" t="s">
        <v>7469</v>
      </c>
      <c r="DU526" s="162" t="s">
        <v>7469</v>
      </c>
      <c r="DV526" s="162" t="s">
        <v>7469</v>
      </c>
      <c r="DW526" s="162" t="s">
        <v>7469</v>
      </c>
      <c r="DX526" s="162" t="s">
        <v>7469</v>
      </c>
      <c r="DY526" s="162" t="s">
        <v>7469</v>
      </c>
      <c r="DZ526" s="162" t="s">
        <v>7469</v>
      </c>
      <c r="EA526" s="162" t="s">
        <v>7469</v>
      </c>
      <c r="EB526" s="162" t="s">
        <v>7469</v>
      </c>
      <c r="EC526" s="162" t="s">
        <v>7469</v>
      </c>
      <c r="ED526" s="162" t="s">
        <v>7469</v>
      </c>
      <c r="EE526" s="162">
        <v>10.5099</v>
      </c>
      <c r="EF526" s="162" t="s">
        <v>7469</v>
      </c>
      <c r="EG526" s="162" t="s">
        <v>7469</v>
      </c>
      <c r="EH526" s="162" t="s">
        <v>7469</v>
      </c>
      <c r="EI526" s="162" t="s">
        <v>7469</v>
      </c>
      <c r="EJ526" s="162" t="s">
        <v>7469</v>
      </c>
      <c r="EK526" s="162" t="s">
        <v>7469</v>
      </c>
      <c r="EL526" s="162" t="s">
        <v>7469</v>
      </c>
      <c r="EM526" s="162" t="s">
        <v>7469</v>
      </c>
      <c r="EN526" s="162" t="s">
        <v>7469</v>
      </c>
    </row>
    <row r="527" spans="1:144">
      <c r="C527" s="120"/>
      <c r="E527" s="120" t="s">
        <v>8102</v>
      </c>
      <c r="F527" s="126" t="s">
        <v>8183</v>
      </c>
      <c r="G527" s="151" t="s">
        <v>8090</v>
      </c>
      <c r="H527" s="152" t="s">
        <v>8097</v>
      </c>
      <c r="I527" s="162" t="s">
        <v>7469</v>
      </c>
      <c r="J527" s="162" t="s">
        <v>7469</v>
      </c>
      <c r="K527" s="162" t="s">
        <v>7469</v>
      </c>
      <c r="L527" s="162" t="s">
        <v>7469</v>
      </c>
      <c r="M527" s="162" t="s">
        <v>7469</v>
      </c>
      <c r="N527" s="162" t="s">
        <v>7469</v>
      </c>
      <c r="O527" s="162">
        <v>8.6891999999999996</v>
      </c>
      <c r="P527" s="162" t="s">
        <v>7469</v>
      </c>
      <c r="Q527" s="162" t="s">
        <v>7469</v>
      </c>
      <c r="R527" s="162" t="s">
        <v>7469</v>
      </c>
      <c r="S527" s="162" t="s">
        <v>7469</v>
      </c>
      <c r="T527" s="162" t="s">
        <v>7469</v>
      </c>
      <c r="U527" s="162" t="s">
        <v>7469</v>
      </c>
      <c r="V527" s="162" t="s">
        <v>7469</v>
      </c>
      <c r="W527" s="162" t="s">
        <v>7469</v>
      </c>
      <c r="X527" s="162" t="s">
        <v>7469</v>
      </c>
      <c r="Y527" s="162" t="s">
        <v>7469</v>
      </c>
      <c r="Z527" s="162" t="s">
        <v>7469</v>
      </c>
      <c r="AA527" s="162" t="s">
        <v>7469</v>
      </c>
      <c r="AB527" s="162" t="s">
        <v>7469</v>
      </c>
      <c r="AC527" s="162" t="s">
        <v>7469</v>
      </c>
      <c r="AD527" s="162" t="s">
        <v>7469</v>
      </c>
      <c r="AE527" s="162" t="s">
        <v>7469</v>
      </c>
      <c r="AF527" s="162" t="s">
        <v>7469</v>
      </c>
      <c r="AG527" s="162" t="s">
        <v>7469</v>
      </c>
      <c r="AH527" s="162" t="s">
        <v>7469</v>
      </c>
      <c r="AI527" s="162" t="s">
        <v>7469</v>
      </c>
      <c r="AJ527" s="162" t="s">
        <v>7469</v>
      </c>
      <c r="AK527" s="162" t="s">
        <v>7469</v>
      </c>
      <c r="AL527" s="162" t="s">
        <v>7469</v>
      </c>
      <c r="AM527" s="162" t="s">
        <v>7469</v>
      </c>
      <c r="AN527" s="162" t="s">
        <v>7469</v>
      </c>
      <c r="AO527" s="162" t="s">
        <v>7469</v>
      </c>
      <c r="AP527" s="162" t="s">
        <v>7469</v>
      </c>
      <c r="AQ527" s="162" t="s">
        <v>7469</v>
      </c>
      <c r="AR527" s="162" t="s">
        <v>7469</v>
      </c>
      <c r="AS527" s="162" t="s">
        <v>7469</v>
      </c>
      <c r="AT527" s="162" t="s">
        <v>7469</v>
      </c>
      <c r="AU527" s="162" t="s">
        <v>7469</v>
      </c>
      <c r="AV527" s="162" t="s">
        <v>7469</v>
      </c>
      <c r="AW527" s="162" t="s">
        <v>7469</v>
      </c>
      <c r="AX527" s="162" t="s">
        <v>7469</v>
      </c>
      <c r="AY527" s="162" t="s">
        <v>7469</v>
      </c>
      <c r="AZ527" s="162" t="s">
        <v>7469</v>
      </c>
      <c r="BA527" s="162" t="s">
        <v>7469</v>
      </c>
      <c r="BB527" s="162" t="s">
        <v>7469</v>
      </c>
      <c r="BC527" s="162" t="s">
        <v>7469</v>
      </c>
      <c r="BD527" s="162" t="s">
        <v>7469</v>
      </c>
      <c r="BE527" s="162" t="s">
        <v>7469</v>
      </c>
      <c r="BF527" s="162" t="s">
        <v>7469</v>
      </c>
      <c r="BG527" s="162" t="s">
        <v>7469</v>
      </c>
      <c r="BH527" s="162" t="s">
        <v>7469</v>
      </c>
      <c r="BI527" s="162" t="s">
        <v>7469</v>
      </c>
      <c r="BJ527" s="162" t="s">
        <v>7469</v>
      </c>
      <c r="BK527" s="162" t="s">
        <v>7469</v>
      </c>
      <c r="BL527" s="162" t="s">
        <v>7469</v>
      </c>
      <c r="BM527" s="162" t="s">
        <v>7469</v>
      </c>
      <c r="BN527" s="162">
        <v>8.1616999999999997</v>
      </c>
      <c r="BO527" s="162" t="s">
        <v>7469</v>
      </c>
      <c r="BP527" s="162" t="s">
        <v>7469</v>
      </c>
      <c r="BQ527" s="162" t="s">
        <v>7469</v>
      </c>
      <c r="BR527" s="162" t="s">
        <v>7469</v>
      </c>
      <c r="BS527" s="162" t="s">
        <v>7469</v>
      </c>
      <c r="BT527" s="162" t="s">
        <v>7469</v>
      </c>
      <c r="BU527" s="162" t="s">
        <v>7469</v>
      </c>
      <c r="BV527" s="162" t="s">
        <v>7469</v>
      </c>
      <c r="BW527" s="162" t="s">
        <v>7469</v>
      </c>
      <c r="BX527" s="162" t="s">
        <v>7469</v>
      </c>
      <c r="BY527" s="162" t="s">
        <v>7469</v>
      </c>
      <c r="BZ527" s="162" t="s">
        <v>7469</v>
      </c>
      <c r="CA527" s="162">
        <v>10.104699999999999</v>
      </c>
      <c r="CB527" s="162" t="s">
        <v>7469</v>
      </c>
      <c r="CC527" s="162" t="s">
        <v>7469</v>
      </c>
      <c r="CD527" s="162" t="s">
        <v>7469</v>
      </c>
      <c r="CE527" s="162" t="s">
        <v>7469</v>
      </c>
      <c r="CF527" s="162" t="s">
        <v>7469</v>
      </c>
      <c r="CG527" s="162" t="s">
        <v>7469</v>
      </c>
      <c r="CH527" s="162" t="s">
        <v>7469</v>
      </c>
      <c r="CI527" s="162" t="s">
        <v>7469</v>
      </c>
      <c r="CJ527" s="162" t="s">
        <v>7469</v>
      </c>
      <c r="CK527" s="162" t="s">
        <v>7469</v>
      </c>
      <c r="CL527" s="162" t="s">
        <v>7469</v>
      </c>
      <c r="CM527" s="162" t="s">
        <v>7469</v>
      </c>
      <c r="CN527" s="162" t="s">
        <v>7469</v>
      </c>
      <c r="CO527" s="162" t="s">
        <v>7469</v>
      </c>
      <c r="CP527" s="162" t="s">
        <v>7469</v>
      </c>
      <c r="CQ527" s="162" t="s">
        <v>7469</v>
      </c>
      <c r="CR527" s="162" t="s">
        <v>7469</v>
      </c>
      <c r="CS527" s="162" t="s">
        <v>7469</v>
      </c>
      <c r="CT527" s="162" t="s">
        <v>7469</v>
      </c>
      <c r="CU527" s="162" t="s">
        <v>7469</v>
      </c>
      <c r="CV527" s="162" t="s">
        <v>7469</v>
      </c>
      <c r="CW527" s="162" t="s">
        <v>7469</v>
      </c>
      <c r="CX527" s="162" t="s">
        <v>7469</v>
      </c>
      <c r="CY527" s="162" t="s">
        <v>7469</v>
      </c>
      <c r="CZ527" s="162" t="s">
        <v>7469</v>
      </c>
      <c r="DA527" s="162" t="s">
        <v>7469</v>
      </c>
      <c r="DB527" s="162" t="s">
        <v>7469</v>
      </c>
      <c r="DC527" s="162" t="s">
        <v>7469</v>
      </c>
      <c r="DD527" s="162" t="s">
        <v>7469</v>
      </c>
      <c r="DE527" s="162" t="s">
        <v>7469</v>
      </c>
      <c r="DF527" s="162" t="s">
        <v>7469</v>
      </c>
      <c r="DG527" s="162" t="s">
        <v>7469</v>
      </c>
      <c r="DH527" s="162" t="s">
        <v>7469</v>
      </c>
      <c r="DI527" s="162" t="s">
        <v>7469</v>
      </c>
      <c r="DJ527" s="162" t="s">
        <v>7469</v>
      </c>
      <c r="DK527" s="162" t="s">
        <v>7469</v>
      </c>
      <c r="DL527" s="162" t="s">
        <v>7469</v>
      </c>
      <c r="DM527" s="162" t="s">
        <v>7469</v>
      </c>
      <c r="DN527" s="162" t="s">
        <v>7469</v>
      </c>
      <c r="DO527" s="162" t="s">
        <v>7469</v>
      </c>
      <c r="DP527" s="162" t="s">
        <v>7469</v>
      </c>
      <c r="DQ527" s="162" t="s">
        <v>7469</v>
      </c>
      <c r="DR527" s="162" t="s">
        <v>7469</v>
      </c>
      <c r="DS527" s="162" t="s">
        <v>7469</v>
      </c>
      <c r="DT527" s="162" t="s">
        <v>7469</v>
      </c>
      <c r="DU527" s="162" t="s">
        <v>7469</v>
      </c>
      <c r="DV527" s="162" t="s">
        <v>7469</v>
      </c>
      <c r="DW527" s="162" t="s">
        <v>7469</v>
      </c>
      <c r="DX527" s="162" t="s">
        <v>7469</v>
      </c>
      <c r="DY527" s="162" t="s">
        <v>7469</v>
      </c>
      <c r="DZ527" s="162" t="s">
        <v>7469</v>
      </c>
      <c r="EA527" s="162" t="s">
        <v>7469</v>
      </c>
      <c r="EB527" s="162" t="s">
        <v>7469</v>
      </c>
      <c r="EC527" s="162" t="s">
        <v>7469</v>
      </c>
      <c r="ED527" s="162" t="s">
        <v>7469</v>
      </c>
      <c r="EE527" s="162" t="s">
        <v>7469</v>
      </c>
      <c r="EF527" s="162" t="s">
        <v>7469</v>
      </c>
      <c r="EG527" s="162" t="s">
        <v>7469</v>
      </c>
      <c r="EH527" s="162" t="s">
        <v>7469</v>
      </c>
      <c r="EI527" s="162" t="s">
        <v>7469</v>
      </c>
      <c r="EJ527" s="162" t="s">
        <v>7469</v>
      </c>
      <c r="EK527" s="162" t="s">
        <v>7469</v>
      </c>
      <c r="EL527" s="162" t="s">
        <v>7469</v>
      </c>
      <c r="EM527" s="162" t="s">
        <v>7469</v>
      </c>
      <c r="EN527" s="162" t="s">
        <v>7469</v>
      </c>
    </row>
    <row r="528" spans="1:144">
      <c r="C528" s="120"/>
      <c r="E528" s="120" t="s">
        <v>8103</v>
      </c>
      <c r="F528" s="126" t="s">
        <v>8183</v>
      </c>
      <c r="G528" s="151" t="s">
        <v>8090</v>
      </c>
      <c r="H528" s="152" t="s">
        <v>8097</v>
      </c>
      <c r="I528" s="162">
        <v>13.223800000000001</v>
      </c>
      <c r="J528" s="162">
        <v>12.973000000000001</v>
      </c>
      <c r="K528" s="162">
        <v>7.0063000000000004</v>
      </c>
      <c r="L528" s="162">
        <v>12.886900000000001</v>
      </c>
      <c r="M528" s="162" t="s">
        <v>7469</v>
      </c>
      <c r="N528" s="162">
        <v>7.5938999999999997</v>
      </c>
      <c r="O528" s="162">
        <v>10.244199999999999</v>
      </c>
      <c r="P528" s="162">
        <v>7.6695000000000002</v>
      </c>
      <c r="Q528" s="162">
        <v>14.479200000000001</v>
      </c>
      <c r="R528" s="162">
        <v>11.917400000000001</v>
      </c>
      <c r="S528" s="162">
        <v>11.589600000000001</v>
      </c>
      <c r="T528" s="162">
        <v>12.112299999999999</v>
      </c>
      <c r="U528" s="162" t="s">
        <v>7469</v>
      </c>
      <c r="V528" s="162">
        <v>11.9275</v>
      </c>
      <c r="W528" s="162">
        <v>11.338800000000001</v>
      </c>
      <c r="X528" s="162">
        <v>9.5123999999999995</v>
      </c>
      <c r="Y528" s="162">
        <v>8.8400999999999996</v>
      </c>
      <c r="Z528" s="162">
        <v>13.8048</v>
      </c>
      <c r="AA528" s="162">
        <v>10.8767</v>
      </c>
      <c r="AB528" s="162">
        <v>13.030900000000001</v>
      </c>
      <c r="AC528" s="162">
        <v>-29.1022</v>
      </c>
      <c r="AD528" s="162">
        <v>6.4695</v>
      </c>
      <c r="AE528" s="162">
        <v>15.8003</v>
      </c>
      <c r="AF528" s="162">
        <v>13.954800000000001</v>
      </c>
      <c r="AG528" s="162">
        <v>11.791600000000001</v>
      </c>
      <c r="AH528" s="162">
        <v>7.0778999999999996</v>
      </c>
      <c r="AI528" s="162">
        <v>10.388400000000001</v>
      </c>
      <c r="AJ528" s="162">
        <v>10.7224</v>
      </c>
      <c r="AK528" s="162" t="s">
        <v>7469</v>
      </c>
      <c r="AL528" s="162">
        <v>14.7399</v>
      </c>
      <c r="AM528" s="162" t="s">
        <v>7469</v>
      </c>
      <c r="AN528" s="162">
        <v>9.6197999999999997</v>
      </c>
      <c r="AO528" s="162">
        <v>20.322800000000001</v>
      </c>
      <c r="AP528" s="162">
        <v>9.6267999999999994</v>
      </c>
      <c r="AQ528" s="162" t="s">
        <v>7469</v>
      </c>
      <c r="AR528" s="162">
        <v>11.01</v>
      </c>
      <c r="AS528" s="162">
        <v>10.6249</v>
      </c>
      <c r="AT528" s="162">
        <v>14.119300000000001</v>
      </c>
      <c r="AU528" s="162">
        <v>16.862100000000002</v>
      </c>
      <c r="AV528" s="162">
        <v>11.108499999999999</v>
      </c>
      <c r="AW528" s="162" t="s">
        <v>7469</v>
      </c>
      <c r="AX528" s="162" t="s">
        <v>7469</v>
      </c>
      <c r="AY528" s="162" t="s">
        <v>7469</v>
      </c>
      <c r="AZ528" s="162">
        <v>13.0787</v>
      </c>
      <c r="BA528" s="162">
        <v>14.680400000000001</v>
      </c>
      <c r="BB528" s="162" t="s">
        <v>7469</v>
      </c>
      <c r="BC528" s="162" t="s">
        <v>7469</v>
      </c>
      <c r="BD528" s="162">
        <v>10.821300000000001</v>
      </c>
      <c r="BE528" s="162">
        <v>14.4145</v>
      </c>
      <c r="BF528" s="162">
        <v>8.1983999999999995</v>
      </c>
      <c r="BG528" s="162" t="s">
        <v>7469</v>
      </c>
      <c r="BH528" s="162" t="s">
        <v>7469</v>
      </c>
      <c r="BI528" s="162">
        <v>2.8914</v>
      </c>
      <c r="BJ528" s="162">
        <v>11.338200000000001</v>
      </c>
      <c r="BK528" s="162" t="s">
        <v>7469</v>
      </c>
      <c r="BL528" s="162">
        <v>10.8521</v>
      </c>
      <c r="BM528" s="162">
        <v>12.5105</v>
      </c>
      <c r="BN528" s="162">
        <v>10.0624</v>
      </c>
      <c r="BO528" s="162">
        <v>6.5606999999999998</v>
      </c>
      <c r="BP528" s="162" t="s">
        <v>7469</v>
      </c>
      <c r="BQ528" s="162">
        <v>18.934100000000001</v>
      </c>
      <c r="BR528" s="162" t="s">
        <v>7469</v>
      </c>
      <c r="BS528" s="162">
        <v>10.3492</v>
      </c>
      <c r="BT528" s="162" t="s">
        <v>7469</v>
      </c>
      <c r="BU528" s="162">
        <v>14.1891</v>
      </c>
      <c r="BV528" s="162" t="s">
        <v>7469</v>
      </c>
      <c r="BW528" s="162" t="s">
        <v>7469</v>
      </c>
      <c r="BX528" s="162">
        <v>13.4428</v>
      </c>
      <c r="BY528" s="162" t="s">
        <v>7469</v>
      </c>
      <c r="BZ528" s="162">
        <v>18.238600000000002</v>
      </c>
      <c r="CA528" s="162">
        <v>6.9789000000000003</v>
      </c>
      <c r="CB528" s="162">
        <v>13.975899999999999</v>
      </c>
      <c r="CC528" s="162">
        <v>8.2911000000000001</v>
      </c>
      <c r="CD528" s="162">
        <v>15.421799999999999</v>
      </c>
      <c r="CE528" s="162">
        <v>-0.39429999999999998</v>
      </c>
      <c r="CF528" s="162" t="s">
        <v>7469</v>
      </c>
      <c r="CG528" s="162" t="s">
        <v>7469</v>
      </c>
      <c r="CH528" s="162">
        <v>9.6941000000000006</v>
      </c>
      <c r="CI528" s="162">
        <v>13.1312</v>
      </c>
      <c r="CJ528" s="162" t="s">
        <v>7469</v>
      </c>
      <c r="CK528" s="162" t="s">
        <v>7469</v>
      </c>
      <c r="CL528" s="162" t="s">
        <v>7469</v>
      </c>
      <c r="CM528" s="162" t="s">
        <v>7469</v>
      </c>
      <c r="CN528" s="162" t="s">
        <v>7469</v>
      </c>
      <c r="CO528" s="162">
        <v>14.4777</v>
      </c>
      <c r="CP528" s="162">
        <v>11.507</v>
      </c>
      <c r="CQ528" s="162">
        <v>20.938400000000001</v>
      </c>
      <c r="CR528" s="162" t="s">
        <v>7469</v>
      </c>
      <c r="CS528" s="162">
        <v>7.444</v>
      </c>
      <c r="CT528" s="162">
        <v>12.4407</v>
      </c>
      <c r="CU528" s="162">
        <v>19.1447</v>
      </c>
      <c r="CV528" s="162" t="s">
        <v>7469</v>
      </c>
      <c r="CW528" s="162" t="s">
        <v>7469</v>
      </c>
      <c r="CX528" s="162" t="s">
        <v>7469</v>
      </c>
      <c r="CY528" s="162">
        <v>14.0474</v>
      </c>
      <c r="CZ528" s="162">
        <v>11.9724</v>
      </c>
      <c r="DA528" s="162">
        <v>14.208500000000001</v>
      </c>
      <c r="DB528" s="162" t="s">
        <v>7469</v>
      </c>
      <c r="DC528" s="162">
        <v>7.0728999999999997</v>
      </c>
      <c r="DD528" s="162">
        <v>18.175699999999999</v>
      </c>
      <c r="DE528" s="162" t="s">
        <v>7469</v>
      </c>
      <c r="DF528" s="162" t="s">
        <v>7469</v>
      </c>
      <c r="DG528" s="162">
        <v>12.655099999999999</v>
      </c>
      <c r="DH528" s="162">
        <v>19.683900000000001</v>
      </c>
      <c r="DI528" s="162" t="s">
        <v>7469</v>
      </c>
      <c r="DJ528" s="162" t="s">
        <v>7469</v>
      </c>
      <c r="DK528" s="162">
        <v>12.7072</v>
      </c>
      <c r="DL528" s="162">
        <v>17.159800000000001</v>
      </c>
      <c r="DM528" s="162">
        <v>13.796200000000001</v>
      </c>
      <c r="DN528" s="162">
        <v>11.7799</v>
      </c>
      <c r="DO528" s="162">
        <v>10.648899999999999</v>
      </c>
      <c r="DP528" s="162">
        <v>15.375500000000001</v>
      </c>
      <c r="DQ528" s="162">
        <v>11.853899999999999</v>
      </c>
      <c r="DR528" s="162" t="s">
        <v>7469</v>
      </c>
      <c r="DS528" s="162">
        <v>12.5189</v>
      </c>
      <c r="DT528" s="162">
        <v>10.026400000000001</v>
      </c>
      <c r="DU528" s="162">
        <v>10.477399999999999</v>
      </c>
      <c r="DV528" s="162" t="s">
        <v>7469</v>
      </c>
      <c r="DW528" s="162" t="s">
        <v>7469</v>
      </c>
      <c r="DX528" s="162">
        <v>15.6546</v>
      </c>
      <c r="DY528" s="162">
        <v>17.350200000000001</v>
      </c>
      <c r="DZ528" s="162">
        <v>9.5536999999999992</v>
      </c>
      <c r="EA528" s="162">
        <v>10.352499999999999</v>
      </c>
      <c r="EB528" s="162">
        <v>19.146799999999999</v>
      </c>
      <c r="EC528" s="162">
        <v>10.4428</v>
      </c>
      <c r="ED528" s="162">
        <v>15.318199999999999</v>
      </c>
      <c r="EE528" s="162" t="s">
        <v>7469</v>
      </c>
      <c r="EF528" s="162">
        <v>15.6358</v>
      </c>
      <c r="EG528" s="162">
        <v>11.7262</v>
      </c>
      <c r="EH528" s="162" t="s">
        <v>7469</v>
      </c>
      <c r="EI528" s="162">
        <v>11.3696</v>
      </c>
      <c r="EJ528" s="162" t="s">
        <v>7469</v>
      </c>
      <c r="EK528" s="162" t="s">
        <v>7469</v>
      </c>
      <c r="EL528" s="162">
        <v>-913.03689999999995</v>
      </c>
      <c r="EM528" s="162">
        <v>14.1891</v>
      </c>
      <c r="EN528" s="162" t="s">
        <v>7469</v>
      </c>
    </row>
    <row r="529" spans="3:144">
      <c r="D529" s="129" t="s">
        <v>8184</v>
      </c>
      <c r="F529" s="120"/>
      <c r="G529" s="151" t="s">
        <v>8105</v>
      </c>
      <c r="H529" s="152" t="s">
        <v>8105</v>
      </c>
      <c r="I529" s="102" t="s">
        <v>8105</v>
      </c>
      <c r="J529" s="102" t="s">
        <v>8105</v>
      </c>
      <c r="K529" s="102" t="s">
        <v>8105</v>
      </c>
      <c r="L529" s="102" t="s">
        <v>8105</v>
      </c>
      <c r="M529" s="102" t="s">
        <v>8105</v>
      </c>
      <c r="N529" s="102" t="s">
        <v>8105</v>
      </c>
      <c r="O529" s="102" t="s">
        <v>8105</v>
      </c>
      <c r="P529" s="102" t="s">
        <v>8105</v>
      </c>
      <c r="Q529" s="102" t="s">
        <v>8105</v>
      </c>
      <c r="R529" s="102" t="s">
        <v>8105</v>
      </c>
      <c r="S529" s="102" t="s">
        <v>8105</v>
      </c>
      <c r="T529" s="102" t="s">
        <v>8105</v>
      </c>
      <c r="U529" s="102" t="s">
        <v>8105</v>
      </c>
      <c r="V529" s="102" t="s">
        <v>8105</v>
      </c>
      <c r="W529" s="102" t="s">
        <v>8105</v>
      </c>
      <c r="X529" s="102" t="s">
        <v>8105</v>
      </c>
      <c r="Y529" s="102" t="s">
        <v>8105</v>
      </c>
      <c r="Z529" s="102" t="s">
        <v>8105</v>
      </c>
      <c r="AA529" s="102" t="s">
        <v>8105</v>
      </c>
      <c r="AB529" s="102" t="s">
        <v>8105</v>
      </c>
      <c r="AC529" s="102" t="s">
        <v>8105</v>
      </c>
      <c r="AD529" s="102" t="s">
        <v>8105</v>
      </c>
      <c r="AE529" s="102" t="s">
        <v>8105</v>
      </c>
      <c r="AF529" s="102" t="s">
        <v>8105</v>
      </c>
      <c r="AG529" s="102" t="s">
        <v>8105</v>
      </c>
      <c r="AH529" s="102" t="s">
        <v>8105</v>
      </c>
      <c r="AI529" s="102" t="s">
        <v>8105</v>
      </c>
      <c r="AJ529" s="102" t="s">
        <v>8105</v>
      </c>
      <c r="AK529" s="102" t="s">
        <v>8105</v>
      </c>
      <c r="AL529" s="102" t="s">
        <v>8105</v>
      </c>
      <c r="AM529" s="102" t="s">
        <v>8105</v>
      </c>
      <c r="AN529" s="102" t="s">
        <v>8105</v>
      </c>
      <c r="AO529" s="102" t="s">
        <v>8105</v>
      </c>
      <c r="AP529" s="102" t="s">
        <v>8105</v>
      </c>
      <c r="AQ529" s="102" t="s">
        <v>8105</v>
      </c>
      <c r="AR529" s="102" t="s">
        <v>8105</v>
      </c>
      <c r="AS529" s="102" t="s">
        <v>8105</v>
      </c>
      <c r="AT529" s="102" t="s">
        <v>8105</v>
      </c>
      <c r="AU529" s="102" t="s">
        <v>8105</v>
      </c>
      <c r="AV529" s="102" t="s">
        <v>8105</v>
      </c>
      <c r="AW529" s="102" t="s">
        <v>8105</v>
      </c>
      <c r="AX529" s="102" t="s">
        <v>8105</v>
      </c>
      <c r="AY529" s="102" t="s">
        <v>8105</v>
      </c>
      <c r="AZ529" s="102" t="s">
        <v>8105</v>
      </c>
      <c r="BA529" s="102" t="s">
        <v>8105</v>
      </c>
      <c r="BB529" s="102" t="s">
        <v>8105</v>
      </c>
      <c r="BC529" s="102" t="s">
        <v>8105</v>
      </c>
      <c r="BD529" s="102" t="s">
        <v>8105</v>
      </c>
      <c r="BE529" s="102" t="s">
        <v>8105</v>
      </c>
      <c r="BF529" s="102" t="s">
        <v>8105</v>
      </c>
      <c r="BG529" s="102" t="s">
        <v>8105</v>
      </c>
      <c r="BH529" s="102" t="s">
        <v>8105</v>
      </c>
      <c r="BI529" s="102" t="s">
        <v>8105</v>
      </c>
      <c r="BJ529" s="102" t="s">
        <v>8105</v>
      </c>
      <c r="BK529" s="102" t="s">
        <v>8105</v>
      </c>
      <c r="BL529" s="102" t="s">
        <v>8105</v>
      </c>
      <c r="BM529" s="102" t="s">
        <v>8105</v>
      </c>
      <c r="BN529" s="102" t="s">
        <v>8105</v>
      </c>
      <c r="BO529" s="102" t="s">
        <v>8105</v>
      </c>
      <c r="BP529" s="102" t="s">
        <v>8105</v>
      </c>
      <c r="BQ529" s="102" t="s">
        <v>8105</v>
      </c>
      <c r="BR529" s="102" t="s">
        <v>8105</v>
      </c>
      <c r="BS529" s="102" t="s">
        <v>8105</v>
      </c>
      <c r="BT529" s="102" t="s">
        <v>8105</v>
      </c>
      <c r="BU529" s="102" t="s">
        <v>8105</v>
      </c>
      <c r="BV529" s="102" t="s">
        <v>8105</v>
      </c>
      <c r="BW529" s="102" t="s">
        <v>8105</v>
      </c>
      <c r="BX529" s="102" t="s">
        <v>8105</v>
      </c>
      <c r="BY529" s="102" t="s">
        <v>8105</v>
      </c>
      <c r="BZ529" s="102" t="s">
        <v>8105</v>
      </c>
      <c r="CA529" s="102" t="s">
        <v>8105</v>
      </c>
      <c r="CB529" s="102" t="s">
        <v>8105</v>
      </c>
      <c r="CC529" s="102" t="s">
        <v>8105</v>
      </c>
      <c r="CD529" s="102" t="s">
        <v>8105</v>
      </c>
      <c r="CE529" s="102" t="s">
        <v>8105</v>
      </c>
      <c r="CF529" s="102" t="s">
        <v>8105</v>
      </c>
      <c r="CG529" s="102" t="s">
        <v>8105</v>
      </c>
      <c r="CH529" s="102" t="s">
        <v>8105</v>
      </c>
      <c r="CI529" s="102" t="s">
        <v>8105</v>
      </c>
      <c r="CJ529" s="102" t="s">
        <v>8105</v>
      </c>
      <c r="CK529" s="102" t="s">
        <v>8105</v>
      </c>
      <c r="CL529" s="102" t="s">
        <v>8105</v>
      </c>
      <c r="CM529" s="102" t="s">
        <v>8105</v>
      </c>
      <c r="CN529" s="102" t="s">
        <v>8105</v>
      </c>
      <c r="CO529" s="102" t="s">
        <v>8105</v>
      </c>
      <c r="CP529" s="102" t="s">
        <v>8105</v>
      </c>
      <c r="CQ529" s="102" t="s">
        <v>8105</v>
      </c>
      <c r="CR529" s="102" t="s">
        <v>8105</v>
      </c>
      <c r="CS529" s="102" t="s">
        <v>8105</v>
      </c>
      <c r="CT529" s="102" t="s">
        <v>8105</v>
      </c>
      <c r="CU529" s="102" t="s">
        <v>8105</v>
      </c>
      <c r="CV529" s="102" t="s">
        <v>8105</v>
      </c>
      <c r="CW529" s="102" t="s">
        <v>8105</v>
      </c>
      <c r="CX529" s="102" t="s">
        <v>8105</v>
      </c>
      <c r="CY529" s="102" t="s">
        <v>8105</v>
      </c>
      <c r="CZ529" s="102" t="s">
        <v>8105</v>
      </c>
      <c r="DA529" s="102" t="s">
        <v>8105</v>
      </c>
      <c r="DB529" s="102" t="s">
        <v>8105</v>
      </c>
      <c r="DC529" s="102" t="s">
        <v>8105</v>
      </c>
      <c r="DD529" s="102" t="s">
        <v>8105</v>
      </c>
      <c r="DE529" s="102" t="s">
        <v>8105</v>
      </c>
      <c r="DF529" s="102" t="s">
        <v>8105</v>
      </c>
      <c r="DG529" s="102" t="s">
        <v>8105</v>
      </c>
      <c r="DH529" s="102" t="s">
        <v>8105</v>
      </c>
      <c r="DI529" s="102" t="s">
        <v>8105</v>
      </c>
      <c r="DJ529" s="102" t="s">
        <v>8105</v>
      </c>
      <c r="DK529" s="102" t="s">
        <v>8105</v>
      </c>
      <c r="DL529" s="102" t="s">
        <v>8105</v>
      </c>
      <c r="DM529" s="102" t="s">
        <v>8105</v>
      </c>
      <c r="DN529" s="102" t="s">
        <v>8105</v>
      </c>
      <c r="DO529" s="102" t="s">
        <v>8105</v>
      </c>
      <c r="DP529" s="102" t="s">
        <v>8105</v>
      </c>
      <c r="DQ529" s="102" t="s">
        <v>8105</v>
      </c>
      <c r="DR529" s="102" t="s">
        <v>8105</v>
      </c>
      <c r="DS529" s="102" t="s">
        <v>8105</v>
      </c>
      <c r="DT529" s="102" t="s">
        <v>8105</v>
      </c>
      <c r="DU529" s="102" t="s">
        <v>8105</v>
      </c>
      <c r="DV529" s="102" t="s">
        <v>8105</v>
      </c>
      <c r="DW529" s="102" t="s">
        <v>8105</v>
      </c>
      <c r="DX529" s="102" t="s">
        <v>8105</v>
      </c>
      <c r="DY529" s="102" t="s">
        <v>8105</v>
      </c>
      <c r="DZ529" s="102" t="s">
        <v>8105</v>
      </c>
      <c r="EA529" s="102" t="s">
        <v>8105</v>
      </c>
      <c r="EB529" s="102" t="s">
        <v>8105</v>
      </c>
      <c r="EC529" s="102" t="s">
        <v>8105</v>
      </c>
      <c r="ED529" s="102" t="s">
        <v>8105</v>
      </c>
      <c r="EE529" s="102" t="s">
        <v>8105</v>
      </c>
      <c r="EF529" s="102" t="s">
        <v>8105</v>
      </c>
      <c r="EG529" s="102" t="s">
        <v>8105</v>
      </c>
      <c r="EH529" s="102" t="s">
        <v>8105</v>
      </c>
      <c r="EI529" s="102" t="s">
        <v>8105</v>
      </c>
      <c r="EJ529" s="102" t="s">
        <v>8105</v>
      </c>
      <c r="EK529" s="102" t="s">
        <v>8105</v>
      </c>
      <c r="EL529" s="102" t="s">
        <v>8105</v>
      </c>
      <c r="EM529" s="102" t="s">
        <v>8105</v>
      </c>
      <c r="EN529" s="102" t="s">
        <v>8105</v>
      </c>
    </row>
    <row r="530" spans="3:144">
      <c r="E530" s="120" t="s">
        <v>8088</v>
      </c>
      <c r="F530" s="126" t="s">
        <v>8185</v>
      </c>
      <c r="G530" s="151" t="s">
        <v>8090</v>
      </c>
      <c r="H530" s="152" t="s">
        <v>8091</v>
      </c>
      <c r="I530" s="153">
        <v>5981.0640000000003</v>
      </c>
      <c r="J530" s="153">
        <v>102.5813</v>
      </c>
      <c r="K530" s="153">
        <v>11918.21</v>
      </c>
      <c r="L530" s="153">
        <v>154.60059999999999</v>
      </c>
      <c r="M530" s="153">
        <v>36.902799999999999</v>
      </c>
      <c r="N530" s="153">
        <v>18994.400000000001</v>
      </c>
      <c r="O530" s="153">
        <v>42132.390700000004</v>
      </c>
      <c r="P530" s="153">
        <v>54.121699999999997</v>
      </c>
      <c r="Q530" s="153">
        <v>10.1595</v>
      </c>
      <c r="R530" s="153">
        <v>5045.7511999999997</v>
      </c>
      <c r="S530" s="153">
        <v>6.8063000000000002</v>
      </c>
      <c r="T530" s="153">
        <v>74.109499999999997</v>
      </c>
      <c r="U530" s="153">
        <v>59.627899999999997</v>
      </c>
      <c r="V530" s="153" t="s">
        <v>7469</v>
      </c>
      <c r="W530" s="153">
        <v>431.52629999999999</v>
      </c>
      <c r="X530" s="153">
        <v>10309.414000000001</v>
      </c>
      <c r="Y530" s="153">
        <v>13.8688</v>
      </c>
      <c r="Z530" s="153">
        <v>78.515299999999996</v>
      </c>
      <c r="AA530" s="153">
        <v>839.0444</v>
      </c>
      <c r="AB530" s="153">
        <v>277.43610000000001</v>
      </c>
      <c r="AC530" s="153">
        <v>38.742199999999997</v>
      </c>
      <c r="AD530" s="153">
        <v>7.9675000000000002</v>
      </c>
      <c r="AE530" s="153">
        <v>46.404800000000002</v>
      </c>
      <c r="AF530" s="153">
        <v>495.7251</v>
      </c>
      <c r="AG530" s="153">
        <v>44.869</v>
      </c>
      <c r="AH530" s="153">
        <v>4.1882999999999999</v>
      </c>
      <c r="AI530" s="153">
        <v>135.58019999999999</v>
      </c>
      <c r="AJ530" s="153">
        <v>1399.143</v>
      </c>
      <c r="AK530" s="153">
        <v>9.4306000000000001</v>
      </c>
      <c r="AL530" s="153">
        <v>20.878699999999998</v>
      </c>
      <c r="AM530" s="153">
        <v>42.4529</v>
      </c>
      <c r="AN530" s="153">
        <v>1821.194</v>
      </c>
      <c r="AO530" s="153" t="s">
        <v>7469</v>
      </c>
      <c r="AP530" s="153">
        <v>218.2824</v>
      </c>
      <c r="AQ530" s="153" t="s">
        <v>7469</v>
      </c>
      <c r="AR530" s="153">
        <v>2279.9641000000001</v>
      </c>
      <c r="AS530" s="153">
        <v>4.1761999999999997</v>
      </c>
      <c r="AT530" s="153">
        <v>35.662100000000002</v>
      </c>
      <c r="AU530" s="153">
        <v>23.9984</v>
      </c>
      <c r="AV530" s="153">
        <v>2529.9034999999999</v>
      </c>
      <c r="AW530" s="153" t="s">
        <v>7469</v>
      </c>
      <c r="AX530" s="153">
        <v>9.2405000000000008</v>
      </c>
      <c r="AY530" s="153" t="s">
        <v>7469</v>
      </c>
      <c r="AZ530" s="153">
        <v>587.17190000000005</v>
      </c>
      <c r="BA530" s="153">
        <v>49.5764</v>
      </c>
      <c r="BB530" s="153">
        <v>133.1499</v>
      </c>
      <c r="BC530" s="153">
        <v>6.4264999999999999</v>
      </c>
      <c r="BD530" s="153">
        <v>3.3635000000000002</v>
      </c>
      <c r="BE530" s="153">
        <v>5.4668999999999999</v>
      </c>
      <c r="BF530" s="153">
        <v>7.0101000000000004</v>
      </c>
      <c r="BG530" s="153" t="s">
        <v>7469</v>
      </c>
      <c r="BH530" s="153" t="s">
        <v>7469</v>
      </c>
      <c r="BI530" s="153" t="s">
        <v>7469</v>
      </c>
      <c r="BJ530" s="153">
        <v>268.71050000000002</v>
      </c>
      <c r="BK530" s="153">
        <v>9.1997999999999998</v>
      </c>
      <c r="BL530" s="153">
        <v>332.9128</v>
      </c>
      <c r="BM530" s="153">
        <v>46.452100000000002</v>
      </c>
      <c r="BN530" s="153">
        <v>663.90340000000003</v>
      </c>
      <c r="BO530" s="153">
        <v>343.30399999999997</v>
      </c>
      <c r="BP530" s="153">
        <v>4.3220000000000001</v>
      </c>
      <c r="BQ530" s="153" t="s">
        <v>7469</v>
      </c>
      <c r="BR530" s="153" t="s">
        <v>7469</v>
      </c>
      <c r="BS530" s="153">
        <v>2069.2939000000001</v>
      </c>
      <c r="BT530" s="153">
        <v>45.457500000000003</v>
      </c>
      <c r="BU530" s="153" t="s">
        <v>7469</v>
      </c>
      <c r="BV530" s="153">
        <v>34.615000000000002</v>
      </c>
      <c r="BW530" s="153" t="s">
        <v>7469</v>
      </c>
      <c r="BX530" s="153" t="s">
        <v>7469</v>
      </c>
      <c r="BY530" s="153">
        <v>5.3605999999999998</v>
      </c>
      <c r="BZ530" s="153" t="s">
        <v>7469</v>
      </c>
      <c r="CA530" s="153" t="s">
        <v>7469</v>
      </c>
      <c r="CB530" s="153">
        <v>26.1341</v>
      </c>
      <c r="CC530" s="153" t="s">
        <v>7469</v>
      </c>
      <c r="CD530" s="153">
        <v>14.214399999999999</v>
      </c>
      <c r="CE530" s="153">
        <v>54.639899999999997</v>
      </c>
      <c r="CF530" s="153">
        <v>301.99209999999999</v>
      </c>
      <c r="CG530" s="153" t="s">
        <v>7469</v>
      </c>
      <c r="CH530" s="153">
        <v>17.446100000000001</v>
      </c>
      <c r="CI530" s="153" t="s">
        <v>7469</v>
      </c>
      <c r="CJ530" s="153" t="s">
        <v>7469</v>
      </c>
      <c r="CK530" s="153" t="s">
        <v>7469</v>
      </c>
      <c r="CL530" s="153" t="s">
        <v>7469</v>
      </c>
      <c r="CM530" s="153" t="s">
        <v>7469</v>
      </c>
      <c r="CN530" s="153" t="s">
        <v>7469</v>
      </c>
      <c r="CO530" s="153">
        <v>51.683199999999999</v>
      </c>
      <c r="CP530" s="153">
        <v>135.303</v>
      </c>
      <c r="CQ530" s="153" t="s">
        <v>7469</v>
      </c>
      <c r="CR530" s="153" t="s">
        <v>7469</v>
      </c>
      <c r="CS530" s="153">
        <v>419.61669999999998</v>
      </c>
      <c r="CT530" s="153">
        <v>41.350200000000001</v>
      </c>
      <c r="CU530" s="153">
        <v>63.0505</v>
      </c>
      <c r="CV530" s="153" t="s">
        <v>7469</v>
      </c>
      <c r="CW530" s="153" t="s">
        <v>7469</v>
      </c>
      <c r="CX530" s="153" t="s">
        <v>7469</v>
      </c>
      <c r="CY530" s="153">
        <v>245.38329999999999</v>
      </c>
      <c r="CZ530" s="153">
        <v>43.307899999999997</v>
      </c>
      <c r="DA530" s="153">
        <v>15.9236</v>
      </c>
      <c r="DB530" s="153" t="s">
        <v>7469</v>
      </c>
      <c r="DC530" s="153" t="s">
        <v>7469</v>
      </c>
      <c r="DD530" s="153">
        <v>59.770800000000001</v>
      </c>
      <c r="DE530" s="153" t="s">
        <v>7469</v>
      </c>
      <c r="DF530" s="153" t="s">
        <v>7469</v>
      </c>
      <c r="DG530" s="153">
        <v>514.68949999999995</v>
      </c>
      <c r="DH530" s="153">
        <v>7.2770999999999999</v>
      </c>
      <c r="DI530" s="153">
        <v>3.0804999999999998</v>
      </c>
      <c r="DJ530" s="153" t="s">
        <v>7469</v>
      </c>
      <c r="DK530" s="153">
        <v>2.6888999999999998</v>
      </c>
      <c r="DL530" s="153">
        <v>90.183999999999997</v>
      </c>
      <c r="DM530" s="153">
        <v>34.8566</v>
      </c>
      <c r="DN530" s="153">
        <v>17901.041700000002</v>
      </c>
      <c r="DO530" s="153">
        <v>1265.7943</v>
      </c>
      <c r="DP530" s="153">
        <v>101.7681</v>
      </c>
      <c r="DQ530" s="153">
        <v>308.47390000000001</v>
      </c>
      <c r="DR530" s="153" t="s">
        <v>7469</v>
      </c>
      <c r="DS530" s="153" t="s">
        <v>7469</v>
      </c>
      <c r="DT530" s="153" t="s">
        <v>7469</v>
      </c>
      <c r="DU530" s="153">
        <v>539.75329999999997</v>
      </c>
      <c r="DV530" s="153">
        <v>0.374</v>
      </c>
      <c r="DW530" s="153" t="s">
        <v>7469</v>
      </c>
      <c r="DX530" s="153">
        <v>51.152099999999997</v>
      </c>
      <c r="DY530" s="153">
        <v>53.476599999999998</v>
      </c>
      <c r="DZ530" s="153">
        <v>57.706699999999998</v>
      </c>
      <c r="EA530" s="153" t="s">
        <v>7469</v>
      </c>
      <c r="EB530" s="153">
        <v>10.2287</v>
      </c>
      <c r="EC530" s="153">
        <v>1210.8030000000001</v>
      </c>
      <c r="ED530" s="153">
        <v>39.706299999999999</v>
      </c>
      <c r="EE530" s="153" t="s">
        <v>7469</v>
      </c>
      <c r="EF530" s="153">
        <v>95.218299999999999</v>
      </c>
      <c r="EG530" s="153">
        <v>255.70359999999999</v>
      </c>
      <c r="EH530" s="153">
        <v>18.534500000000001</v>
      </c>
      <c r="EI530" s="153" t="s">
        <v>7469</v>
      </c>
      <c r="EJ530" s="153" t="s">
        <v>7469</v>
      </c>
      <c r="EK530" s="153">
        <v>18.3476</v>
      </c>
      <c r="EL530" s="153" t="s">
        <v>7469</v>
      </c>
      <c r="EM530" s="153" t="s">
        <v>7469</v>
      </c>
      <c r="EN530" s="153" t="s">
        <v>7469</v>
      </c>
    </row>
    <row r="531" spans="3:144">
      <c r="E531" s="120" t="s">
        <v>8092</v>
      </c>
      <c r="F531" s="126" t="s">
        <v>8185</v>
      </c>
      <c r="G531" s="151" t="s">
        <v>8090</v>
      </c>
      <c r="H531" s="152" t="s">
        <v>8091</v>
      </c>
      <c r="I531" s="153">
        <v>5588.3050000000003</v>
      </c>
      <c r="J531" s="153">
        <v>216.8982</v>
      </c>
      <c r="K531" s="153">
        <v>12225.78</v>
      </c>
      <c r="L531" s="153">
        <v>83.565399999999997</v>
      </c>
      <c r="M531" s="153">
        <v>208.452</v>
      </c>
      <c r="N531" s="153">
        <v>16892.7</v>
      </c>
      <c r="O531" s="153">
        <v>63533.714699999997</v>
      </c>
      <c r="P531" s="153">
        <v>75.611999999999995</v>
      </c>
      <c r="Q531" s="153">
        <v>9.4304000000000006</v>
      </c>
      <c r="R531" s="153">
        <v>4507.1877999999997</v>
      </c>
      <c r="S531" s="153">
        <v>6.8780999999999999</v>
      </c>
      <c r="T531" s="153">
        <v>46.765900000000002</v>
      </c>
      <c r="U531" s="153">
        <v>33.543999999999997</v>
      </c>
      <c r="V531" s="153" t="s">
        <v>7469</v>
      </c>
      <c r="W531" s="153">
        <v>557.2912</v>
      </c>
      <c r="X531" s="153">
        <v>16311.191999999999</v>
      </c>
      <c r="Y531" s="153">
        <v>13.053100000000001</v>
      </c>
      <c r="Z531" s="153">
        <v>166.5257</v>
      </c>
      <c r="AA531" s="153">
        <v>1884.7578000000001</v>
      </c>
      <c r="AB531" s="153">
        <v>246.41990000000001</v>
      </c>
      <c r="AC531" s="153">
        <v>14.3706</v>
      </c>
      <c r="AD531" s="153">
        <v>14.765700000000001</v>
      </c>
      <c r="AE531" s="153">
        <v>29.5304</v>
      </c>
      <c r="AF531" s="153">
        <v>1077.4594</v>
      </c>
      <c r="AG531" s="153">
        <v>66.287199999999999</v>
      </c>
      <c r="AH531" s="153">
        <v>2.5522</v>
      </c>
      <c r="AI531" s="153">
        <v>180.2227</v>
      </c>
      <c r="AJ531" s="153">
        <v>2821.1226000000001</v>
      </c>
      <c r="AK531" s="153">
        <v>10.4884</v>
      </c>
      <c r="AL531" s="153">
        <v>27.391500000000001</v>
      </c>
      <c r="AM531" s="153">
        <v>67.307299999999998</v>
      </c>
      <c r="AN531" s="153">
        <v>3011.78</v>
      </c>
      <c r="AO531" s="153" t="s">
        <v>7469</v>
      </c>
      <c r="AP531" s="153">
        <v>157.9675</v>
      </c>
      <c r="AQ531" s="153" t="s">
        <v>7469</v>
      </c>
      <c r="AR531" s="153">
        <v>3825.4861000000001</v>
      </c>
      <c r="AS531" s="153">
        <v>-1.0016</v>
      </c>
      <c r="AT531" s="153">
        <v>37.133099999999999</v>
      </c>
      <c r="AU531" s="153">
        <v>24.918399999999998</v>
      </c>
      <c r="AV531" s="153">
        <v>4087.9268999999999</v>
      </c>
      <c r="AW531" s="153" t="s">
        <v>7469</v>
      </c>
      <c r="AX531" s="153" t="s">
        <v>7469</v>
      </c>
      <c r="AY531" s="153" t="s">
        <v>7469</v>
      </c>
      <c r="AZ531" s="153">
        <v>1447.5213000000001</v>
      </c>
      <c r="BA531" s="153">
        <v>50.1556</v>
      </c>
      <c r="BB531" s="153">
        <v>360.74329999999998</v>
      </c>
      <c r="BC531" s="153">
        <v>5.6801000000000004</v>
      </c>
      <c r="BD531" s="153">
        <v>0.31719999999999998</v>
      </c>
      <c r="BE531" s="153">
        <v>1.6263000000000001</v>
      </c>
      <c r="BF531" s="153">
        <v>5.2043999999999997</v>
      </c>
      <c r="BG531" s="153" t="s">
        <v>7469</v>
      </c>
      <c r="BH531" s="153" t="s">
        <v>7469</v>
      </c>
      <c r="BI531" s="153" t="s">
        <v>7469</v>
      </c>
      <c r="BJ531" s="153">
        <v>218.0616</v>
      </c>
      <c r="BK531" s="153">
        <v>29.829699999999999</v>
      </c>
      <c r="BL531" s="153">
        <v>1158.0256999999999</v>
      </c>
      <c r="BM531" s="153">
        <v>48.954300000000003</v>
      </c>
      <c r="BN531" s="153">
        <v>1742.6877999999999</v>
      </c>
      <c r="BO531" s="153">
        <v>27.5242</v>
      </c>
      <c r="BP531" s="153">
        <v>5.0740999999999996</v>
      </c>
      <c r="BQ531" s="153" t="s">
        <v>7469</v>
      </c>
      <c r="BR531" s="153">
        <v>4.8144999999999998</v>
      </c>
      <c r="BS531" s="153">
        <v>2195.7494999999999</v>
      </c>
      <c r="BT531" s="153">
        <v>19.0154</v>
      </c>
      <c r="BU531" s="153" t="s">
        <v>7469</v>
      </c>
      <c r="BV531" s="153">
        <v>32.668599999999998</v>
      </c>
      <c r="BW531" s="153" t="s">
        <v>7469</v>
      </c>
      <c r="BX531" s="153">
        <v>646.69489999999996</v>
      </c>
      <c r="BY531" s="153">
        <v>2.0236999999999998</v>
      </c>
      <c r="BZ531" s="153">
        <v>-1.3360000000000001</v>
      </c>
      <c r="CA531" s="153" t="s">
        <v>7469</v>
      </c>
      <c r="CB531" s="153">
        <v>24.686</v>
      </c>
      <c r="CC531" s="153">
        <v>0.3574</v>
      </c>
      <c r="CD531" s="153">
        <v>25.873200000000001</v>
      </c>
      <c r="CE531" s="153">
        <v>4.9808000000000003</v>
      </c>
      <c r="CF531" s="153">
        <v>218.3647</v>
      </c>
      <c r="CG531" s="153">
        <v>5.9165999999999999</v>
      </c>
      <c r="CH531" s="153">
        <v>26.270099999999999</v>
      </c>
      <c r="CI531" s="153" t="s">
        <v>7469</v>
      </c>
      <c r="CJ531" s="153" t="s">
        <v>7469</v>
      </c>
      <c r="CK531" s="153" t="s">
        <v>7469</v>
      </c>
      <c r="CL531" s="153" t="s">
        <v>7469</v>
      </c>
      <c r="CM531" s="153" t="s">
        <v>7469</v>
      </c>
      <c r="CN531" s="153" t="s">
        <v>7469</v>
      </c>
      <c r="CO531" s="153">
        <v>49.441800000000001</v>
      </c>
      <c r="CP531" s="153">
        <v>108.1691</v>
      </c>
      <c r="CQ531" s="153" t="s">
        <v>7469</v>
      </c>
      <c r="CR531" s="153" t="s">
        <v>7469</v>
      </c>
      <c r="CS531" s="153">
        <v>592.48580000000004</v>
      </c>
      <c r="CT531" s="153">
        <v>57.491700000000002</v>
      </c>
      <c r="CU531" s="153">
        <v>68.3459</v>
      </c>
      <c r="CV531" s="153" t="s">
        <v>7469</v>
      </c>
      <c r="CW531" s="153" t="s">
        <v>7469</v>
      </c>
      <c r="CX531" s="153" t="s">
        <v>7469</v>
      </c>
      <c r="CY531" s="153">
        <v>374.76420000000002</v>
      </c>
      <c r="CZ531" s="153">
        <v>44.29</v>
      </c>
      <c r="DA531" s="153">
        <v>27.228400000000001</v>
      </c>
      <c r="DB531" s="153" t="s">
        <v>7469</v>
      </c>
      <c r="DC531" s="153" t="s">
        <v>7469</v>
      </c>
      <c r="DD531" s="153">
        <v>70.078500000000005</v>
      </c>
      <c r="DE531" s="153">
        <v>28.202300000000001</v>
      </c>
      <c r="DF531" s="153" t="s">
        <v>7469</v>
      </c>
      <c r="DG531" s="153">
        <v>1763.9164000000001</v>
      </c>
      <c r="DH531" s="153">
        <v>0.43280000000000002</v>
      </c>
      <c r="DI531" s="153">
        <v>9.3071999999999999</v>
      </c>
      <c r="DJ531" s="153" t="s">
        <v>7469</v>
      </c>
      <c r="DK531" s="153">
        <v>12.5571</v>
      </c>
      <c r="DL531" s="153">
        <v>58.238999999999997</v>
      </c>
      <c r="DM531" s="153">
        <v>37.141199999999998</v>
      </c>
      <c r="DN531" s="153">
        <v>20347.537400000001</v>
      </c>
      <c r="DO531" s="153">
        <v>1491.5418999999999</v>
      </c>
      <c r="DP531" s="153">
        <v>53.9343</v>
      </c>
      <c r="DQ531" s="153">
        <v>602.78020000000004</v>
      </c>
      <c r="DR531" s="153" t="s">
        <v>7469</v>
      </c>
      <c r="DS531" s="153" t="s">
        <v>7469</v>
      </c>
      <c r="DT531" s="153">
        <v>1296.0001</v>
      </c>
      <c r="DU531" s="153">
        <v>924.05820000000006</v>
      </c>
      <c r="DV531" s="153">
        <v>4.1466000000000003</v>
      </c>
      <c r="DW531" s="153" t="s">
        <v>7469</v>
      </c>
      <c r="DX531" s="153">
        <v>67.879400000000004</v>
      </c>
      <c r="DY531" s="153">
        <v>42.486600000000003</v>
      </c>
      <c r="DZ531" s="153">
        <v>70.28</v>
      </c>
      <c r="EA531" s="153">
        <v>1852.1397999999999</v>
      </c>
      <c r="EB531" s="153">
        <v>10.3827</v>
      </c>
      <c r="EC531" s="153">
        <v>1468.2038</v>
      </c>
      <c r="ED531" s="153">
        <v>37.028500000000001</v>
      </c>
      <c r="EE531" s="153" t="s">
        <v>7469</v>
      </c>
      <c r="EF531" s="153">
        <v>118.49679999999999</v>
      </c>
      <c r="EG531" s="153">
        <v>518.34960000000001</v>
      </c>
      <c r="EH531" s="153">
        <v>9.2759999999999998</v>
      </c>
      <c r="EI531" s="153">
        <v>167.76410000000001</v>
      </c>
      <c r="EJ531" s="153" t="s">
        <v>7469</v>
      </c>
      <c r="EK531" s="153">
        <v>29.577500000000001</v>
      </c>
      <c r="EL531" s="153">
        <v>5.2355</v>
      </c>
      <c r="EM531" s="153" t="s">
        <v>7469</v>
      </c>
      <c r="EN531" s="153" t="s">
        <v>7469</v>
      </c>
    </row>
    <row r="532" spans="3:144">
      <c r="E532" s="120" t="s">
        <v>8093</v>
      </c>
      <c r="F532" s="126" t="s">
        <v>8185</v>
      </c>
      <c r="G532" s="151" t="s">
        <v>8090</v>
      </c>
      <c r="H532" s="152" t="s">
        <v>8091</v>
      </c>
      <c r="I532" s="153">
        <v>5955.0901000000003</v>
      </c>
      <c r="J532" s="153">
        <v>278.87139999999999</v>
      </c>
      <c r="K532" s="153">
        <v>14266.352000000001</v>
      </c>
      <c r="L532" s="153">
        <v>65.6631</v>
      </c>
      <c r="M532" s="153">
        <v>318.00360000000001</v>
      </c>
      <c r="N532" s="153">
        <v>12831.81</v>
      </c>
      <c r="O532" s="153">
        <v>65592.550399999993</v>
      </c>
      <c r="P532" s="153">
        <v>292.57619999999997</v>
      </c>
      <c r="Q532" s="153">
        <v>10.7318</v>
      </c>
      <c r="R532" s="153">
        <v>2708.2905999999998</v>
      </c>
      <c r="S532" s="153">
        <v>17.349599999999999</v>
      </c>
      <c r="T532" s="153">
        <v>86.680899999999994</v>
      </c>
      <c r="U532" s="153">
        <v>60.147300000000001</v>
      </c>
      <c r="V532" s="153">
        <v>2042.5478000000001</v>
      </c>
      <c r="W532" s="153">
        <v>727.49739999999997</v>
      </c>
      <c r="X532" s="153">
        <v>22351.924999999999</v>
      </c>
      <c r="Y532" s="153">
        <v>29.5837</v>
      </c>
      <c r="Z532" s="153">
        <v>256.3578</v>
      </c>
      <c r="AA532" s="153">
        <v>1618.9608000000001</v>
      </c>
      <c r="AB532" s="153">
        <v>250.0556</v>
      </c>
      <c r="AC532" s="153">
        <v>56.187600000000003</v>
      </c>
      <c r="AD532" s="153">
        <v>10.2835</v>
      </c>
      <c r="AE532" s="153">
        <v>22.060600000000001</v>
      </c>
      <c r="AF532" s="153">
        <v>536.43920000000003</v>
      </c>
      <c r="AG532" s="153">
        <v>75.738600000000005</v>
      </c>
      <c r="AH532" s="153" t="s">
        <v>7469</v>
      </c>
      <c r="AI532" s="153">
        <v>169.4118</v>
      </c>
      <c r="AJ532" s="153">
        <v>4860.1099000000004</v>
      </c>
      <c r="AK532" s="153">
        <v>2.6320000000000001</v>
      </c>
      <c r="AL532" s="153">
        <v>72.459000000000003</v>
      </c>
      <c r="AM532" s="153">
        <v>125.2231</v>
      </c>
      <c r="AN532" s="153">
        <v>3421.7530000000002</v>
      </c>
      <c r="AO532" s="153" t="s">
        <v>7469</v>
      </c>
      <c r="AP532" s="153">
        <v>21.8432</v>
      </c>
      <c r="AQ532" s="153" t="s">
        <v>7469</v>
      </c>
      <c r="AR532" s="153">
        <v>5677.9746999999998</v>
      </c>
      <c r="AS532" s="153">
        <v>2.5358999999999998</v>
      </c>
      <c r="AT532" s="153">
        <v>83.733599999999996</v>
      </c>
      <c r="AU532" s="153">
        <v>31.541499999999999</v>
      </c>
      <c r="AV532" s="153">
        <v>3702.9926999999998</v>
      </c>
      <c r="AW532" s="153" t="s">
        <v>7469</v>
      </c>
      <c r="AX532" s="153">
        <v>-0.1231</v>
      </c>
      <c r="AY532" s="153" t="s">
        <v>7469</v>
      </c>
      <c r="AZ532" s="153">
        <v>1179.1750999999999</v>
      </c>
      <c r="BA532" s="153">
        <v>31.373999999999999</v>
      </c>
      <c r="BB532" s="153">
        <v>534.04169999999999</v>
      </c>
      <c r="BC532" s="153">
        <v>5.9691000000000001</v>
      </c>
      <c r="BD532" s="153">
        <v>16.753599999999999</v>
      </c>
      <c r="BE532" s="153">
        <v>2.4744999999999999</v>
      </c>
      <c r="BF532" s="153">
        <v>4.1235999999999997</v>
      </c>
      <c r="BG532" s="153" t="s">
        <v>7469</v>
      </c>
      <c r="BH532" s="153" t="s">
        <v>7469</v>
      </c>
      <c r="BI532" s="153" t="s">
        <v>7469</v>
      </c>
      <c r="BJ532" s="153">
        <v>124.5288</v>
      </c>
      <c r="BK532" s="153">
        <v>20.351800000000001</v>
      </c>
      <c r="BL532" s="153">
        <v>1504.6972000000001</v>
      </c>
      <c r="BM532" s="153">
        <v>45.607500000000002</v>
      </c>
      <c r="BN532" s="153">
        <v>1125.0863999999999</v>
      </c>
      <c r="BO532" s="153">
        <v>43.189399999999999</v>
      </c>
      <c r="BP532" s="153">
        <v>30.846499999999999</v>
      </c>
      <c r="BQ532" s="153">
        <v>303.03230000000002</v>
      </c>
      <c r="BR532" s="153">
        <v>4.1382000000000003</v>
      </c>
      <c r="BS532" s="153">
        <v>5186.6439</v>
      </c>
      <c r="BT532" s="153">
        <v>36.846699999999998</v>
      </c>
      <c r="BU532" s="153" t="s">
        <v>7469</v>
      </c>
      <c r="BV532" s="153">
        <v>24.126300000000001</v>
      </c>
      <c r="BW532" s="153" t="s">
        <v>7469</v>
      </c>
      <c r="BX532" s="153">
        <v>355.084</v>
      </c>
      <c r="BY532" s="153">
        <v>5.6045999999999996</v>
      </c>
      <c r="BZ532" s="153">
        <v>-1.4699</v>
      </c>
      <c r="CA532" s="153">
        <v>12097.4293</v>
      </c>
      <c r="CB532" s="153">
        <v>33.280299999999997</v>
      </c>
      <c r="CC532" s="153" t="s">
        <v>7469</v>
      </c>
      <c r="CD532" s="153">
        <v>35.897500000000001</v>
      </c>
      <c r="CE532" s="153">
        <v>1.4540999999999999</v>
      </c>
      <c r="CF532" s="153">
        <v>161.89580000000001</v>
      </c>
      <c r="CG532" s="153">
        <v>12.2582</v>
      </c>
      <c r="CH532" s="153">
        <v>14.976800000000001</v>
      </c>
      <c r="CI532" s="153">
        <v>12331.8024</v>
      </c>
      <c r="CJ532" s="153" t="s">
        <v>7469</v>
      </c>
      <c r="CK532" s="153" t="s">
        <v>7469</v>
      </c>
      <c r="CL532" s="153" t="s">
        <v>7469</v>
      </c>
      <c r="CM532" s="153" t="s">
        <v>7469</v>
      </c>
      <c r="CN532" s="153" t="s">
        <v>7469</v>
      </c>
      <c r="CO532" s="153">
        <v>165.5548</v>
      </c>
      <c r="CP532" s="153">
        <v>130.83099999999999</v>
      </c>
      <c r="CQ532" s="153">
        <v>497.28840000000002</v>
      </c>
      <c r="CR532" s="153" t="s">
        <v>7469</v>
      </c>
      <c r="CS532" s="153">
        <v>729.33100000000002</v>
      </c>
      <c r="CT532" s="153">
        <v>45.552500000000002</v>
      </c>
      <c r="CU532" s="153">
        <v>30.166799999999999</v>
      </c>
      <c r="CV532" s="153" t="s">
        <v>7469</v>
      </c>
      <c r="CW532" s="153" t="s">
        <v>7469</v>
      </c>
      <c r="CX532" s="153" t="s">
        <v>7469</v>
      </c>
      <c r="CY532" s="153">
        <v>453.66770000000002</v>
      </c>
      <c r="CZ532" s="153">
        <v>35.397100000000002</v>
      </c>
      <c r="DA532" s="153">
        <v>32.968299999999999</v>
      </c>
      <c r="DB532" s="153" t="s">
        <v>7469</v>
      </c>
      <c r="DC532" s="153" t="s">
        <v>7469</v>
      </c>
      <c r="DD532" s="153">
        <v>170.1609</v>
      </c>
      <c r="DE532" s="153">
        <v>82.885000000000005</v>
      </c>
      <c r="DF532" s="153" t="s">
        <v>7469</v>
      </c>
      <c r="DG532" s="153">
        <v>1937.1465000000001</v>
      </c>
      <c r="DH532" s="153">
        <v>0.62539999999999996</v>
      </c>
      <c r="DI532" s="153">
        <v>5.1707999999999998</v>
      </c>
      <c r="DJ532" s="153" t="s">
        <v>7469</v>
      </c>
      <c r="DK532" s="153">
        <v>9.8226999999999993</v>
      </c>
      <c r="DL532" s="153">
        <v>55.905000000000001</v>
      </c>
      <c r="DM532" s="153">
        <v>19.021699999999999</v>
      </c>
      <c r="DN532" s="153">
        <v>13938.9851</v>
      </c>
      <c r="DO532" s="153">
        <v>1414.0617</v>
      </c>
      <c r="DP532" s="153">
        <v>59.918599999999998</v>
      </c>
      <c r="DQ532" s="153">
        <v>1011.5694</v>
      </c>
      <c r="DR532" s="153" t="s">
        <v>7469</v>
      </c>
      <c r="DS532" s="153" t="s">
        <v>7469</v>
      </c>
      <c r="DT532" s="153">
        <v>2742.5700999999999</v>
      </c>
      <c r="DU532" s="153">
        <v>576.13019999999995</v>
      </c>
      <c r="DV532" s="153" t="s">
        <v>7469</v>
      </c>
      <c r="DW532" s="153" t="s">
        <v>7469</v>
      </c>
      <c r="DX532" s="153">
        <v>104.5761</v>
      </c>
      <c r="DY532" s="153">
        <v>35.332599999999999</v>
      </c>
      <c r="DZ532" s="153">
        <v>54.915100000000002</v>
      </c>
      <c r="EA532" s="153">
        <v>1950.5028</v>
      </c>
      <c r="EB532" s="153">
        <v>68.316199999999995</v>
      </c>
      <c r="EC532" s="153">
        <v>1134.6379999999999</v>
      </c>
      <c r="ED532" s="153">
        <v>63.867600000000003</v>
      </c>
      <c r="EE532" s="153">
        <v>217.423</v>
      </c>
      <c r="EF532" s="153">
        <v>314.29379999999998</v>
      </c>
      <c r="EG532" s="153">
        <v>630.51409999999998</v>
      </c>
      <c r="EH532" s="153">
        <v>64.675600000000003</v>
      </c>
      <c r="EI532" s="153">
        <v>139.227</v>
      </c>
      <c r="EJ532" s="153" t="s">
        <v>7469</v>
      </c>
      <c r="EK532" s="153">
        <v>40.416899999999998</v>
      </c>
      <c r="EL532" s="153">
        <v>24.804200000000002</v>
      </c>
      <c r="EM532" s="153" t="s">
        <v>7469</v>
      </c>
      <c r="EN532" s="153" t="s">
        <v>7469</v>
      </c>
    </row>
    <row r="533" spans="3:144">
      <c r="E533" s="120" t="s">
        <v>8094</v>
      </c>
      <c r="F533" s="126" t="s">
        <v>8185</v>
      </c>
      <c r="G533" s="151" t="s">
        <v>8090</v>
      </c>
      <c r="H533" s="152" t="s">
        <v>8091</v>
      </c>
      <c r="I533" s="153">
        <v>5541.348</v>
      </c>
      <c r="J533" s="153">
        <v>357.80279999999999</v>
      </c>
      <c r="K533" s="153">
        <v>11287.796</v>
      </c>
      <c r="L533" s="153">
        <v>15.842499999999999</v>
      </c>
      <c r="M533" s="153">
        <v>140.09119999999999</v>
      </c>
      <c r="N533" s="153">
        <v>15165.6</v>
      </c>
      <c r="O533" s="153">
        <v>59128.056400000001</v>
      </c>
      <c r="P533" s="153">
        <v>65.191999999999993</v>
      </c>
      <c r="Q533" s="153">
        <v>9.8668999999999993</v>
      </c>
      <c r="R533" s="153">
        <v>5829.3398999999999</v>
      </c>
      <c r="S533" s="153">
        <v>51.2012</v>
      </c>
      <c r="T533" s="153">
        <v>149.113</v>
      </c>
      <c r="U533" s="153">
        <v>75.470799999999997</v>
      </c>
      <c r="V533" s="153">
        <v>918.24509999999998</v>
      </c>
      <c r="W533" s="153">
        <v>867.37789999999995</v>
      </c>
      <c r="X533" s="153">
        <v>56743</v>
      </c>
      <c r="Y533" s="153">
        <v>13.0989</v>
      </c>
      <c r="Z533" s="153">
        <v>152.511</v>
      </c>
      <c r="AA533" s="153">
        <v>1828.0334</v>
      </c>
      <c r="AB533" s="153">
        <v>215.72829999999999</v>
      </c>
      <c r="AC533" s="153">
        <v>41.345999999999997</v>
      </c>
      <c r="AD533" s="153">
        <v>11.974299999999999</v>
      </c>
      <c r="AE533" s="153">
        <v>35.546900000000001</v>
      </c>
      <c r="AF533" s="153">
        <v>1126.1778999999999</v>
      </c>
      <c r="AG533" s="153">
        <v>99.515699999999995</v>
      </c>
      <c r="AH533" s="153">
        <v>11.7623</v>
      </c>
      <c r="AI533" s="153">
        <v>248.50319999999999</v>
      </c>
      <c r="AJ533" s="153">
        <v>7479.2515000000003</v>
      </c>
      <c r="AK533" s="153">
        <v>3.5411999999999999</v>
      </c>
      <c r="AL533" s="153">
        <v>56.1113</v>
      </c>
      <c r="AM533" s="153">
        <v>187.14840000000001</v>
      </c>
      <c r="AN533" s="153">
        <v>3348.3362000000002</v>
      </c>
      <c r="AO533" s="153">
        <v>189.1481</v>
      </c>
      <c r="AP533" s="153">
        <v>99.759699999999995</v>
      </c>
      <c r="AQ533" s="153">
        <v>3.7574000000000001</v>
      </c>
      <c r="AR533" s="153">
        <v>6248.6722</v>
      </c>
      <c r="AS533" s="153">
        <v>43.498600000000003</v>
      </c>
      <c r="AT533" s="153">
        <v>118.6065</v>
      </c>
      <c r="AU533" s="153">
        <v>20.326599999999999</v>
      </c>
      <c r="AV533" s="153">
        <v>3717.3562999999999</v>
      </c>
      <c r="AW533" s="153" t="s">
        <v>7469</v>
      </c>
      <c r="AX533" s="153">
        <v>3.1577999999999999</v>
      </c>
      <c r="AY533" s="153" t="s">
        <v>7469</v>
      </c>
      <c r="AZ533" s="153">
        <v>1399.7094</v>
      </c>
      <c r="BA533" s="153">
        <v>40.091200000000001</v>
      </c>
      <c r="BB533" s="153">
        <v>2262.3809999999999</v>
      </c>
      <c r="BC533" s="153">
        <v>11.6066</v>
      </c>
      <c r="BD533" s="153">
        <v>10.8492</v>
      </c>
      <c r="BE533" s="153">
        <v>3.0716999999999999</v>
      </c>
      <c r="BF533" s="153">
        <v>11.1265</v>
      </c>
      <c r="BG533" s="153" t="s">
        <v>7469</v>
      </c>
      <c r="BH533" s="153">
        <v>4109.8932999999997</v>
      </c>
      <c r="BI533" s="153">
        <v>3737.5149000000001</v>
      </c>
      <c r="BJ533" s="153">
        <v>143.81909999999999</v>
      </c>
      <c r="BK533" s="153">
        <v>31.7699</v>
      </c>
      <c r="BL533" s="153">
        <v>1515.434</v>
      </c>
      <c r="BM533" s="153">
        <v>45.773299999999999</v>
      </c>
      <c r="BN533" s="153">
        <v>950.11800000000005</v>
      </c>
      <c r="BO533" s="153">
        <v>54.843699999999998</v>
      </c>
      <c r="BP533" s="153">
        <v>200.9349</v>
      </c>
      <c r="BQ533" s="153">
        <v>131.61269999999999</v>
      </c>
      <c r="BR533" s="153">
        <v>4.5964999999999998</v>
      </c>
      <c r="BS533" s="153">
        <v>5908.5219999999999</v>
      </c>
      <c r="BT533" s="153">
        <v>152.2927</v>
      </c>
      <c r="BU533" s="153" t="s">
        <v>7469</v>
      </c>
      <c r="BV533" s="153">
        <v>59.394399999999997</v>
      </c>
      <c r="BW533" s="153" t="s">
        <v>7469</v>
      </c>
      <c r="BX533" s="153">
        <v>401.48750000000001</v>
      </c>
      <c r="BY533" s="153">
        <v>26.337900000000001</v>
      </c>
      <c r="BZ533" s="153">
        <v>1690.0165999999999</v>
      </c>
      <c r="CA533" s="153">
        <v>47141.323199999999</v>
      </c>
      <c r="CB533" s="153">
        <v>77.735299999999995</v>
      </c>
      <c r="CC533" s="153">
        <v>19.945399999999999</v>
      </c>
      <c r="CD533" s="153">
        <v>41.565800000000003</v>
      </c>
      <c r="CE533" s="153">
        <v>62.454799999999999</v>
      </c>
      <c r="CF533" s="153">
        <v>44.941499999999998</v>
      </c>
      <c r="CG533" s="153">
        <v>31.225100000000001</v>
      </c>
      <c r="CH533" s="153">
        <v>10.3314</v>
      </c>
      <c r="CI533" s="153">
        <v>9058.6597000000002</v>
      </c>
      <c r="CJ533" s="153">
        <v>107.7324</v>
      </c>
      <c r="CK533" s="153" t="s">
        <v>7469</v>
      </c>
      <c r="CL533" s="153" t="s">
        <v>7469</v>
      </c>
      <c r="CM533" s="153" t="s">
        <v>7469</v>
      </c>
      <c r="CN533" s="153" t="s">
        <v>7469</v>
      </c>
      <c r="CO533" s="153">
        <v>173.14250000000001</v>
      </c>
      <c r="CP533" s="153">
        <v>118.6515</v>
      </c>
      <c r="CQ533" s="153">
        <v>357.6583</v>
      </c>
      <c r="CR533" s="153" t="s">
        <v>7469</v>
      </c>
      <c r="CS533" s="153">
        <v>591.38490000000002</v>
      </c>
      <c r="CT533" s="153">
        <v>54.212400000000002</v>
      </c>
      <c r="CU533" s="153">
        <v>32.016800000000003</v>
      </c>
      <c r="CV533" s="153" t="s">
        <v>7469</v>
      </c>
      <c r="CW533" s="153" t="s">
        <v>7469</v>
      </c>
      <c r="CX533" s="153" t="s">
        <v>7469</v>
      </c>
      <c r="CY533" s="153">
        <v>573.52949999999998</v>
      </c>
      <c r="CZ533" s="153">
        <v>27.249700000000001</v>
      </c>
      <c r="DA533" s="153">
        <v>27.2074</v>
      </c>
      <c r="DB533" s="153" t="s">
        <v>7469</v>
      </c>
      <c r="DC533" s="153">
        <v>887.32510000000002</v>
      </c>
      <c r="DD533" s="153">
        <v>226.2764</v>
      </c>
      <c r="DE533" s="153">
        <v>270.21899999999999</v>
      </c>
      <c r="DF533" s="153" t="s">
        <v>7469</v>
      </c>
      <c r="DG533" s="153">
        <v>2077.5030999999999</v>
      </c>
      <c r="DH533" s="153">
        <v>4.274</v>
      </c>
      <c r="DI533" s="153">
        <v>5.0602999999999998</v>
      </c>
      <c r="DJ533" s="153" t="s">
        <v>7469</v>
      </c>
      <c r="DK533" s="153">
        <v>13.024900000000001</v>
      </c>
      <c r="DL533" s="153">
        <v>38.226199999999999</v>
      </c>
      <c r="DM533" s="153">
        <v>21.4771</v>
      </c>
      <c r="DN533" s="153">
        <v>11516.970799999999</v>
      </c>
      <c r="DO533" s="153">
        <v>1083.4158</v>
      </c>
      <c r="DP533" s="153">
        <v>54.339300000000001</v>
      </c>
      <c r="DQ533" s="153">
        <v>1467.2417</v>
      </c>
      <c r="DR533" s="153" t="s">
        <v>7469</v>
      </c>
      <c r="DS533" s="153">
        <v>48.127099999999999</v>
      </c>
      <c r="DT533" s="153">
        <v>2863.6907000000001</v>
      </c>
      <c r="DU533" s="153">
        <v>841.79349999999999</v>
      </c>
      <c r="DV533" s="153" t="s">
        <v>7469</v>
      </c>
      <c r="DW533" s="153" t="s">
        <v>7469</v>
      </c>
      <c r="DX533" s="153">
        <v>112.367</v>
      </c>
      <c r="DY533" s="153">
        <v>37.5886</v>
      </c>
      <c r="DZ533" s="153">
        <v>57.6965</v>
      </c>
      <c r="EA533" s="153">
        <v>2322.8841000000002</v>
      </c>
      <c r="EB533" s="153">
        <v>97.477500000000006</v>
      </c>
      <c r="EC533" s="153">
        <v>857.61789999999996</v>
      </c>
      <c r="ED533" s="153">
        <v>106.1544</v>
      </c>
      <c r="EE533" s="153" t="s">
        <v>7469</v>
      </c>
      <c r="EF533" s="153">
        <v>336.68720000000002</v>
      </c>
      <c r="EG533" s="153">
        <v>509.0736</v>
      </c>
      <c r="EH533" s="153">
        <v>22.953900000000001</v>
      </c>
      <c r="EI533" s="153">
        <v>95.461299999999994</v>
      </c>
      <c r="EJ533" s="153" t="s">
        <v>7469</v>
      </c>
      <c r="EK533" s="153">
        <v>30.329699999999999</v>
      </c>
      <c r="EL533" s="153">
        <v>246.4385</v>
      </c>
      <c r="EM533" s="153" t="s">
        <v>7469</v>
      </c>
      <c r="EN533" s="153" t="s">
        <v>7469</v>
      </c>
    </row>
    <row r="534" spans="3:144">
      <c r="E534" s="120" t="s">
        <v>8095</v>
      </c>
      <c r="F534" s="126" t="s">
        <v>8185</v>
      </c>
      <c r="G534" s="151" t="s">
        <v>8090</v>
      </c>
      <c r="H534" s="152" t="s">
        <v>8091</v>
      </c>
      <c r="I534" s="153" t="s">
        <v>7469</v>
      </c>
      <c r="J534" s="153" t="s">
        <v>7469</v>
      </c>
      <c r="K534" s="153" t="s">
        <v>7469</v>
      </c>
      <c r="L534" s="153" t="s">
        <v>7469</v>
      </c>
      <c r="M534" s="153" t="s">
        <v>7469</v>
      </c>
      <c r="N534" s="153">
        <v>17617.080000000002</v>
      </c>
      <c r="O534" s="153">
        <v>64242.865100000003</v>
      </c>
      <c r="P534" s="153" t="s">
        <v>7469</v>
      </c>
      <c r="Q534" s="153" t="s">
        <v>7469</v>
      </c>
      <c r="R534" s="153">
        <v>3840.1215000000002</v>
      </c>
      <c r="S534" s="153" t="s">
        <v>7469</v>
      </c>
      <c r="T534" s="153" t="s">
        <v>7469</v>
      </c>
      <c r="U534" s="153" t="s">
        <v>7469</v>
      </c>
      <c r="V534" s="153" t="s">
        <v>7469</v>
      </c>
      <c r="W534" s="153" t="s">
        <v>7469</v>
      </c>
      <c r="X534" s="153" t="s">
        <v>7469</v>
      </c>
      <c r="Y534" s="153" t="s">
        <v>7469</v>
      </c>
      <c r="Z534" s="153" t="s">
        <v>7469</v>
      </c>
      <c r="AA534" s="153" t="s">
        <v>7469</v>
      </c>
      <c r="AB534" s="153" t="s">
        <v>7469</v>
      </c>
      <c r="AC534" s="153" t="s">
        <v>7469</v>
      </c>
      <c r="AD534" s="153" t="s">
        <v>7469</v>
      </c>
      <c r="AE534" s="153">
        <v>21.1783</v>
      </c>
      <c r="AF534" s="153">
        <v>727.33939999999996</v>
      </c>
      <c r="AG534" s="153" t="s">
        <v>7469</v>
      </c>
      <c r="AH534" s="153">
        <v>11.0815</v>
      </c>
      <c r="AI534" s="153" t="s">
        <v>7469</v>
      </c>
      <c r="AJ534" s="153" t="s">
        <v>7469</v>
      </c>
      <c r="AK534" s="153">
        <v>7.4398999999999997</v>
      </c>
      <c r="AL534" s="153" t="s">
        <v>7469</v>
      </c>
      <c r="AM534" s="153" t="s">
        <v>7469</v>
      </c>
      <c r="AN534" s="153" t="s">
        <v>7469</v>
      </c>
      <c r="AO534" s="153" t="s">
        <v>7469</v>
      </c>
      <c r="AP534" s="153">
        <v>89.144099999999995</v>
      </c>
      <c r="AQ534" s="153" t="s">
        <v>7469</v>
      </c>
      <c r="AR534" s="153" t="s">
        <v>7469</v>
      </c>
      <c r="AS534" s="153" t="s">
        <v>7469</v>
      </c>
      <c r="AT534" s="153" t="s">
        <v>7469</v>
      </c>
      <c r="AU534" s="153" t="s">
        <v>7469</v>
      </c>
      <c r="AV534" s="153" t="s">
        <v>7469</v>
      </c>
      <c r="AW534" s="153" t="s">
        <v>7469</v>
      </c>
      <c r="AX534" s="153">
        <v>5.4360999999999997</v>
      </c>
      <c r="AY534" s="153" t="s">
        <v>7469</v>
      </c>
      <c r="AZ534" s="153" t="s">
        <v>7469</v>
      </c>
      <c r="BA534" s="153" t="s">
        <v>7469</v>
      </c>
      <c r="BB534" s="153" t="s">
        <v>7469</v>
      </c>
      <c r="BC534" s="153" t="s">
        <v>7469</v>
      </c>
      <c r="BD534" s="153" t="s">
        <v>7469</v>
      </c>
      <c r="BE534" s="153" t="s">
        <v>7469</v>
      </c>
      <c r="BF534" s="153" t="s">
        <v>7469</v>
      </c>
      <c r="BG534" s="153">
        <v>10462.111800000001</v>
      </c>
      <c r="BH534" s="153">
        <v>2190.7624999999998</v>
      </c>
      <c r="BI534" s="153" t="s">
        <v>7469</v>
      </c>
      <c r="BJ534" s="153">
        <v>63.879899999999999</v>
      </c>
      <c r="BK534" s="153" t="s">
        <v>7469</v>
      </c>
      <c r="BL534" s="153" t="s">
        <v>7469</v>
      </c>
      <c r="BM534" s="153" t="s">
        <v>7469</v>
      </c>
      <c r="BN534" s="153">
        <v>970.33479999999997</v>
      </c>
      <c r="BO534" s="153">
        <v>34.555700000000002</v>
      </c>
      <c r="BP534" s="153">
        <v>109.8104</v>
      </c>
      <c r="BQ534" s="153" t="s">
        <v>7469</v>
      </c>
      <c r="BR534" s="153" t="s">
        <v>7469</v>
      </c>
      <c r="BS534" s="153" t="s">
        <v>7469</v>
      </c>
      <c r="BT534" s="153">
        <v>150.923</v>
      </c>
      <c r="BU534" s="153" t="s">
        <v>7469</v>
      </c>
      <c r="BV534" s="153">
        <v>5.6703000000000001</v>
      </c>
      <c r="BW534" s="153" t="s">
        <v>7469</v>
      </c>
      <c r="BX534" s="153" t="s">
        <v>7469</v>
      </c>
      <c r="BY534" s="153" t="s">
        <v>7469</v>
      </c>
      <c r="BZ534" s="153" t="s">
        <v>7469</v>
      </c>
      <c r="CA534" s="153">
        <v>40464.693800000001</v>
      </c>
      <c r="CB534" s="153" t="s">
        <v>7469</v>
      </c>
      <c r="CC534" s="153" t="s">
        <v>7469</v>
      </c>
      <c r="CD534" s="153" t="s">
        <v>7469</v>
      </c>
      <c r="CE534" s="153">
        <v>58.749000000000002</v>
      </c>
      <c r="CF534" s="153" t="s">
        <v>7469</v>
      </c>
      <c r="CG534" s="153">
        <v>20.790400000000002</v>
      </c>
      <c r="CH534" s="153" t="s">
        <v>7469</v>
      </c>
      <c r="CI534" s="153" t="s">
        <v>7469</v>
      </c>
      <c r="CJ534" s="153" t="s">
        <v>7469</v>
      </c>
      <c r="CK534" s="153" t="s">
        <v>7469</v>
      </c>
      <c r="CL534" s="153" t="s">
        <v>7469</v>
      </c>
      <c r="CM534" s="153" t="s">
        <v>7469</v>
      </c>
      <c r="CN534" s="153" t="s">
        <v>7469</v>
      </c>
      <c r="CO534" s="153" t="s">
        <v>7469</v>
      </c>
      <c r="CP534" s="153" t="s">
        <v>7469</v>
      </c>
      <c r="CQ534" s="153" t="s">
        <v>7469</v>
      </c>
      <c r="CR534" s="153" t="s">
        <v>7469</v>
      </c>
      <c r="CS534" s="153" t="s">
        <v>7469</v>
      </c>
      <c r="CT534" s="153" t="s">
        <v>7469</v>
      </c>
      <c r="CU534" s="153">
        <v>18.895099999999999</v>
      </c>
      <c r="CV534" s="153" t="s">
        <v>7469</v>
      </c>
      <c r="CW534" s="153" t="s">
        <v>7469</v>
      </c>
      <c r="CX534" s="153" t="s">
        <v>7469</v>
      </c>
      <c r="CY534" s="153" t="s">
        <v>7469</v>
      </c>
      <c r="CZ534" s="153" t="s">
        <v>7469</v>
      </c>
      <c r="DA534" s="153" t="s">
        <v>7469</v>
      </c>
      <c r="DB534" s="153" t="s">
        <v>7469</v>
      </c>
      <c r="DC534" s="153" t="s">
        <v>7469</v>
      </c>
      <c r="DD534" s="153" t="s">
        <v>7469</v>
      </c>
      <c r="DE534" s="153" t="s">
        <v>7469</v>
      </c>
      <c r="DF534" s="153" t="s">
        <v>7469</v>
      </c>
      <c r="DG534" s="153" t="s">
        <v>7469</v>
      </c>
      <c r="DH534" s="153">
        <v>1.2434000000000001</v>
      </c>
      <c r="DI534" s="153" t="s">
        <v>7469</v>
      </c>
      <c r="DJ534" s="153" t="s">
        <v>7469</v>
      </c>
      <c r="DK534" s="153">
        <v>10.193</v>
      </c>
      <c r="DL534" s="153" t="s">
        <v>7469</v>
      </c>
      <c r="DM534" s="153" t="s">
        <v>7469</v>
      </c>
      <c r="DN534" s="153" t="s">
        <v>7469</v>
      </c>
      <c r="DO534" s="153" t="s">
        <v>7469</v>
      </c>
      <c r="DP534" s="153" t="s">
        <v>7469</v>
      </c>
      <c r="DQ534" s="153">
        <v>461.56869999999998</v>
      </c>
      <c r="DR534" s="153" t="s">
        <v>7469</v>
      </c>
      <c r="DS534" s="153" t="s">
        <v>7469</v>
      </c>
      <c r="DT534" s="153" t="s">
        <v>7469</v>
      </c>
      <c r="DU534" s="153" t="s">
        <v>7469</v>
      </c>
      <c r="DV534" s="153" t="s">
        <v>7469</v>
      </c>
      <c r="DW534" s="153" t="s">
        <v>7469</v>
      </c>
      <c r="DX534" s="153" t="s">
        <v>7469</v>
      </c>
      <c r="DY534" s="153" t="s">
        <v>7469</v>
      </c>
      <c r="DZ534" s="153" t="s">
        <v>7469</v>
      </c>
      <c r="EA534" s="153" t="s">
        <v>7469</v>
      </c>
      <c r="EB534" s="153" t="s">
        <v>7469</v>
      </c>
      <c r="EC534" s="153" t="s">
        <v>7469</v>
      </c>
      <c r="ED534" s="153" t="s">
        <v>7469</v>
      </c>
      <c r="EE534" s="153">
        <v>255.39420000000001</v>
      </c>
      <c r="EF534" s="153" t="s">
        <v>7469</v>
      </c>
      <c r="EG534" s="153" t="s">
        <v>7469</v>
      </c>
      <c r="EH534" s="153" t="s">
        <v>7469</v>
      </c>
      <c r="EI534" s="153" t="s">
        <v>7469</v>
      </c>
      <c r="EJ534" s="153" t="s">
        <v>7469</v>
      </c>
      <c r="EK534" s="153" t="s">
        <v>7469</v>
      </c>
      <c r="EL534" s="153" t="s">
        <v>7469</v>
      </c>
      <c r="EM534" s="153" t="s">
        <v>7469</v>
      </c>
      <c r="EN534" s="153" t="s">
        <v>7469</v>
      </c>
    </row>
    <row r="535" spans="3:144">
      <c r="E535" s="120" t="s">
        <v>8096</v>
      </c>
      <c r="F535" s="126" t="s">
        <v>8185</v>
      </c>
      <c r="G535" s="151" t="s">
        <v>8090</v>
      </c>
      <c r="H535" s="152" t="s">
        <v>8097</v>
      </c>
      <c r="I535" s="153" t="s">
        <v>7469</v>
      </c>
      <c r="J535" s="153">
        <v>226.84800000000001</v>
      </c>
      <c r="K535" s="153">
        <v>14560.351500000001</v>
      </c>
      <c r="L535" s="153">
        <v>29.8065</v>
      </c>
      <c r="M535" s="153" t="s">
        <v>7469</v>
      </c>
      <c r="N535" s="153">
        <v>18502.2</v>
      </c>
      <c r="O535" s="153">
        <v>67675.129300000001</v>
      </c>
      <c r="P535" s="153">
        <v>50.265700000000002</v>
      </c>
      <c r="Q535" s="153">
        <v>14.585800000000001</v>
      </c>
      <c r="R535" s="153">
        <v>5915.2578000000003</v>
      </c>
      <c r="S535" s="153">
        <v>62.806600000000003</v>
      </c>
      <c r="T535" s="153" t="s">
        <v>7469</v>
      </c>
      <c r="U535" s="153" t="s">
        <v>7469</v>
      </c>
      <c r="V535" s="153">
        <v>571.14800000000002</v>
      </c>
      <c r="W535" s="153">
        <v>792.25909999999999</v>
      </c>
      <c r="X535" s="153">
        <v>53643.722000000002</v>
      </c>
      <c r="Y535" s="153">
        <v>9.4907000000000004</v>
      </c>
      <c r="Z535" s="153">
        <v>178.26679999999999</v>
      </c>
      <c r="AA535" s="153">
        <v>1381.7482</v>
      </c>
      <c r="AB535" s="153" t="s">
        <v>7469</v>
      </c>
      <c r="AC535" s="153">
        <v>41.548099999999998</v>
      </c>
      <c r="AD535" s="153" t="s">
        <v>7469</v>
      </c>
      <c r="AE535" s="153">
        <v>29.1738</v>
      </c>
      <c r="AF535" s="153">
        <v>950.53409999999997</v>
      </c>
      <c r="AG535" s="153">
        <v>105.8064</v>
      </c>
      <c r="AH535" s="153" t="s">
        <v>7469</v>
      </c>
      <c r="AI535" s="153" t="s">
        <v>7469</v>
      </c>
      <c r="AJ535" s="153">
        <v>7162.5191000000004</v>
      </c>
      <c r="AK535" s="153" t="s">
        <v>7469</v>
      </c>
      <c r="AL535" s="153">
        <v>46.0565</v>
      </c>
      <c r="AM535" s="153" t="s">
        <v>7469</v>
      </c>
      <c r="AN535" s="153">
        <v>1969.2817</v>
      </c>
      <c r="AO535" s="153">
        <v>118.8085</v>
      </c>
      <c r="AP535" s="153" t="s">
        <v>7469</v>
      </c>
      <c r="AQ535" s="153">
        <v>6.0495000000000001</v>
      </c>
      <c r="AR535" s="153">
        <v>6108.5423000000001</v>
      </c>
      <c r="AS535" s="153">
        <v>54.364400000000003</v>
      </c>
      <c r="AT535" s="153">
        <v>90.265699999999995</v>
      </c>
      <c r="AU535" s="153">
        <v>20.5398</v>
      </c>
      <c r="AV535" s="153">
        <v>2629.8045999999999</v>
      </c>
      <c r="AW535" s="153" t="s">
        <v>7469</v>
      </c>
      <c r="AX535" s="153" t="s">
        <v>7469</v>
      </c>
      <c r="AY535" s="153" t="s">
        <v>7469</v>
      </c>
      <c r="AZ535" s="153">
        <v>1197.2627</v>
      </c>
      <c r="BA535" s="153">
        <v>30.246300000000002</v>
      </c>
      <c r="BB535" s="153" t="s">
        <v>7469</v>
      </c>
      <c r="BC535" s="153" t="s">
        <v>7469</v>
      </c>
      <c r="BD535" s="153" t="s">
        <v>7469</v>
      </c>
      <c r="BE535" s="153">
        <v>4.1887999999999996</v>
      </c>
      <c r="BF535" s="153">
        <v>15.4672</v>
      </c>
      <c r="BG535" s="153" t="s">
        <v>7469</v>
      </c>
      <c r="BH535" s="153" t="s">
        <v>7469</v>
      </c>
      <c r="BI535" s="153">
        <v>3740.9548</v>
      </c>
      <c r="BJ535" s="153">
        <v>129.78790000000001</v>
      </c>
      <c r="BK535" s="153" t="s">
        <v>7469</v>
      </c>
      <c r="BL535" s="153">
        <v>919.55740000000003</v>
      </c>
      <c r="BM535" s="153">
        <v>43.067500000000003</v>
      </c>
      <c r="BN535" s="153">
        <v>934.10749999999996</v>
      </c>
      <c r="BO535" s="153">
        <v>46.388100000000001</v>
      </c>
      <c r="BP535" s="153" t="s">
        <v>7469</v>
      </c>
      <c r="BQ535" s="153">
        <v>163.6671</v>
      </c>
      <c r="BR535" s="153" t="s">
        <v>7469</v>
      </c>
      <c r="BS535" s="153">
        <v>6268.6976999999997</v>
      </c>
      <c r="BT535" s="153" t="s">
        <v>7469</v>
      </c>
      <c r="BU535" s="153" t="s">
        <v>7469</v>
      </c>
      <c r="BV535" s="153" t="s">
        <v>7469</v>
      </c>
      <c r="BW535" s="153" t="s">
        <v>7469</v>
      </c>
      <c r="BX535" s="153">
        <v>329.5761</v>
      </c>
      <c r="BY535" s="153" t="s">
        <v>7469</v>
      </c>
      <c r="BZ535" s="153">
        <v>2363.5169000000001</v>
      </c>
      <c r="CA535" s="153">
        <v>46167.999900000003</v>
      </c>
      <c r="CB535" s="153">
        <v>64.492800000000003</v>
      </c>
      <c r="CC535" s="153">
        <v>14.9819</v>
      </c>
      <c r="CD535" s="153">
        <v>36.543199999999999</v>
      </c>
      <c r="CE535" s="153">
        <v>49.935099999999998</v>
      </c>
      <c r="CF535" s="153" t="s">
        <v>7469</v>
      </c>
      <c r="CG535" s="153" t="s">
        <v>7469</v>
      </c>
      <c r="CH535" s="153">
        <v>9.1902000000000008</v>
      </c>
      <c r="CI535" s="153">
        <v>6088.3937999999998</v>
      </c>
      <c r="CJ535" s="153" t="s">
        <v>7469</v>
      </c>
      <c r="CK535" s="153">
        <v>894.49789999999996</v>
      </c>
      <c r="CL535" s="153" t="s">
        <v>7469</v>
      </c>
      <c r="CM535" s="153" t="s">
        <v>7469</v>
      </c>
      <c r="CN535" s="153" t="s">
        <v>7469</v>
      </c>
      <c r="CO535" s="153">
        <v>164.47829999999999</v>
      </c>
      <c r="CP535" s="153">
        <v>111.73260000000001</v>
      </c>
      <c r="CQ535" s="153">
        <v>279.64359999999999</v>
      </c>
      <c r="CR535" s="153" t="s">
        <v>7469</v>
      </c>
      <c r="CS535" s="153">
        <v>467.88819999999998</v>
      </c>
      <c r="CT535" s="153">
        <v>41.599200000000003</v>
      </c>
      <c r="CU535" s="153">
        <v>31.515499999999999</v>
      </c>
      <c r="CV535" s="153" t="s">
        <v>7469</v>
      </c>
      <c r="CW535" s="153" t="s">
        <v>7469</v>
      </c>
      <c r="CX535" s="153" t="s">
        <v>7469</v>
      </c>
      <c r="CY535" s="153">
        <v>731.31039999999996</v>
      </c>
      <c r="CZ535" s="153">
        <v>28.1846</v>
      </c>
      <c r="DA535" s="153">
        <v>29.886700000000001</v>
      </c>
      <c r="DB535" s="153" t="s">
        <v>7469</v>
      </c>
      <c r="DC535" s="153">
        <v>811.26070000000004</v>
      </c>
      <c r="DD535" s="153">
        <v>199.44370000000001</v>
      </c>
      <c r="DE535" s="153">
        <v>91.085099999999997</v>
      </c>
      <c r="DF535" s="153" t="s">
        <v>7469</v>
      </c>
      <c r="DG535" s="153">
        <v>1489.8960999999999</v>
      </c>
      <c r="DH535" s="153" t="s">
        <v>7469</v>
      </c>
      <c r="DI535" s="153" t="s">
        <v>7469</v>
      </c>
      <c r="DJ535" s="153" t="s">
        <v>7469</v>
      </c>
      <c r="DK535" s="153">
        <v>15.4072</v>
      </c>
      <c r="DL535" s="153">
        <v>41.9086</v>
      </c>
      <c r="DM535" s="153">
        <v>20.884399999999999</v>
      </c>
      <c r="DN535" s="153">
        <v>7656.9142000000002</v>
      </c>
      <c r="DO535" s="153">
        <v>1021.8813</v>
      </c>
      <c r="DP535" s="153">
        <v>48.368099999999998</v>
      </c>
      <c r="DQ535" s="153">
        <v>1114.0651</v>
      </c>
      <c r="DR535" s="153" t="s">
        <v>7469</v>
      </c>
      <c r="DS535" s="153">
        <v>26.1113</v>
      </c>
      <c r="DT535" s="153">
        <v>1857.1208999999999</v>
      </c>
      <c r="DU535" s="153">
        <v>910.11490000000003</v>
      </c>
      <c r="DV535" s="153" t="s">
        <v>7469</v>
      </c>
      <c r="DW535" s="153" t="s">
        <v>7469</v>
      </c>
      <c r="DX535" s="153">
        <v>108.8121</v>
      </c>
      <c r="DY535" s="153">
        <v>43.808799999999998</v>
      </c>
      <c r="DZ535" s="153">
        <v>49.6952</v>
      </c>
      <c r="EA535" s="153">
        <v>1410.5839000000001</v>
      </c>
      <c r="EB535" s="153">
        <v>66.593000000000004</v>
      </c>
      <c r="EC535" s="153">
        <v>849.01829999999995</v>
      </c>
      <c r="ED535" s="153">
        <v>117.1421</v>
      </c>
      <c r="EE535" s="153" t="s">
        <v>7469</v>
      </c>
      <c r="EF535" s="153">
        <v>344.6345</v>
      </c>
      <c r="EG535" s="153">
        <v>429.3528</v>
      </c>
      <c r="EH535" s="153" t="s">
        <v>7469</v>
      </c>
      <c r="EI535" s="153">
        <v>69.712599999999995</v>
      </c>
      <c r="EJ535" s="153" t="s">
        <v>7469</v>
      </c>
      <c r="EK535" s="153" t="s">
        <v>7469</v>
      </c>
      <c r="EL535" s="153">
        <v>247.50319999999999</v>
      </c>
      <c r="EM535" s="153">
        <v>1180.2824000000001</v>
      </c>
      <c r="EN535" s="153" t="s">
        <v>7469</v>
      </c>
    </row>
    <row r="536" spans="3:144">
      <c r="E536" s="120" t="s">
        <v>8098</v>
      </c>
      <c r="F536" s="126" t="s">
        <v>8185</v>
      </c>
      <c r="G536" s="151" t="s">
        <v>8090</v>
      </c>
      <c r="H536" s="152" t="s">
        <v>8097</v>
      </c>
      <c r="I536" s="153" t="s">
        <v>7469</v>
      </c>
      <c r="J536" s="153">
        <v>120.74250000000001</v>
      </c>
      <c r="K536" s="153">
        <v>11925.6229</v>
      </c>
      <c r="L536" s="153">
        <v>21.3459</v>
      </c>
      <c r="M536" s="153" t="s">
        <v>7469</v>
      </c>
      <c r="N536" s="153">
        <v>17294.919999999998</v>
      </c>
      <c r="O536" s="153">
        <v>64556.216500000002</v>
      </c>
      <c r="P536" s="153">
        <v>81.834900000000005</v>
      </c>
      <c r="Q536" s="153">
        <v>10.2631</v>
      </c>
      <c r="R536" s="153">
        <v>6611.6192000000001</v>
      </c>
      <c r="S536" s="153">
        <v>33.807899999999997</v>
      </c>
      <c r="T536" s="153">
        <v>112.0119</v>
      </c>
      <c r="U536" s="153" t="s">
        <v>7469</v>
      </c>
      <c r="V536" s="153">
        <v>437.80700000000002</v>
      </c>
      <c r="W536" s="153">
        <v>833.12040000000002</v>
      </c>
      <c r="X536" s="153">
        <v>43855.472000000002</v>
      </c>
      <c r="Y536" s="153">
        <v>7.5414000000000003</v>
      </c>
      <c r="Z536" s="153">
        <v>88.511799999999994</v>
      </c>
      <c r="AA536" s="153">
        <v>1129.8153</v>
      </c>
      <c r="AB536" s="153">
        <v>191.8329</v>
      </c>
      <c r="AC536" s="153">
        <v>26.098600000000001</v>
      </c>
      <c r="AD536" s="153">
        <v>10.4884</v>
      </c>
      <c r="AE536" s="153">
        <v>25.507000000000001</v>
      </c>
      <c r="AF536" s="153">
        <v>1009.2806</v>
      </c>
      <c r="AG536" s="153">
        <v>102.8211</v>
      </c>
      <c r="AH536" s="153" t="s">
        <v>7469</v>
      </c>
      <c r="AI536" s="153" t="s">
        <v>7469</v>
      </c>
      <c r="AJ536" s="153">
        <v>4592.4014999999999</v>
      </c>
      <c r="AK536" s="153" t="s">
        <v>7469</v>
      </c>
      <c r="AL536" s="153">
        <v>26.981999999999999</v>
      </c>
      <c r="AM536" s="153" t="s">
        <v>7469</v>
      </c>
      <c r="AN536" s="153">
        <v>1646.4064000000001</v>
      </c>
      <c r="AO536" s="153">
        <v>47.440300000000001</v>
      </c>
      <c r="AP536" s="153">
        <v>142.41550000000001</v>
      </c>
      <c r="AQ536" s="153">
        <v>7.3977000000000004</v>
      </c>
      <c r="AR536" s="153">
        <v>4568.2295000000004</v>
      </c>
      <c r="AS536" s="153">
        <v>27.494700000000002</v>
      </c>
      <c r="AT536" s="153">
        <v>64.070899999999995</v>
      </c>
      <c r="AU536" s="153">
        <v>6.0406000000000004</v>
      </c>
      <c r="AV536" s="153">
        <v>2375.7024999999999</v>
      </c>
      <c r="AW536" s="153" t="s">
        <v>7469</v>
      </c>
      <c r="AX536" s="153" t="s">
        <v>7469</v>
      </c>
      <c r="AY536" s="153" t="s">
        <v>7469</v>
      </c>
      <c r="AZ536" s="153">
        <v>1020.6569</v>
      </c>
      <c r="BA536" s="153">
        <v>15.5037</v>
      </c>
      <c r="BB536" s="153" t="s">
        <v>7469</v>
      </c>
      <c r="BC536" s="153" t="s">
        <v>7469</v>
      </c>
      <c r="BD536" s="153" t="s">
        <v>7469</v>
      </c>
      <c r="BE536" s="153">
        <v>3.1886000000000001</v>
      </c>
      <c r="BF536" s="153" t="s">
        <v>7469</v>
      </c>
      <c r="BG536" s="153">
        <v>11401.9148</v>
      </c>
      <c r="BH536" s="153" t="s">
        <v>7469</v>
      </c>
      <c r="BI536" s="153">
        <v>2443.0252</v>
      </c>
      <c r="BJ536" s="153">
        <v>117.09739999999999</v>
      </c>
      <c r="BK536" s="153" t="s">
        <v>7469</v>
      </c>
      <c r="BL536" s="153">
        <v>676.97630000000004</v>
      </c>
      <c r="BM536" s="153">
        <v>35.024500000000003</v>
      </c>
      <c r="BN536" s="153">
        <v>1516.1914999999999</v>
      </c>
      <c r="BO536" s="153">
        <v>35.999699999999997</v>
      </c>
      <c r="BP536" s="153" t="s">
        <v>7469</v>
      </c>
      <c r="BQ536" s="153" t="s">
        <v>7469</v>
      </c>
      <c r="BR536" s="153" t="s">
        <v>7469</v>
      </c>
      <c r="BS536" s="153">
        <v>4976.2452999999996</v>
      </c>
      <c r="BT536" s="153" t="s">
        <v>7469</v>
      </c>
      <c r="BU536" s="153">
        <v>387.60980000000001</v>
      </c>
      <c r="BV536" s="153" t="s">
        <v>7469</v>
      </c>
      <c r="BW536" s="153" t="s">
        <v>7469</v>
      </c>
      <c r="BX536" s="153">
        <v>306.80169999999998</v>
      </c>
      <c r="BY536" s="153" t="s">
        <v>7469</v>
      </c>
      <c r="BZ536" s="153">
        <v>1002.6854</v>
      </c>
      <c r="CA536" s="153">
        <v>56859.234700000001</v>
      </c>
      <c r="CB536" s="153">
        <v>36.325800000000001</v>
      </c>
      <c r="CC536" s="153">
        <v>11.1898</v>
      </c>
      <c r="CD536" s="153">
        <v>24.402899999999999</v>
      </c>
      <c r="CE536" s="153">
        <v>41.025799999999997</v>
      </c>
      <c r="CF536" s="153" t="s">
        <v>7469</v>
      </c>
      <c r="CG536" s="153" t="s">
        <v>7469</v>
      </c>
      <c r="CH536" s="153">
        <v>6.4377000000000004</v>
      </c>
      <c r="CI536" s="153">
        <v>5586.4171999999999</v>
      </c>
      <c r="CJ536" s="153" t="s">
        <v>7469</v>
      </c>
      <c r="CK536" s="153">
        <v>894.49789999999996</v>
      </c>
      <c r="CL536" s="153" t="s">
        <v>7469</v>
      </c>
      <c r="CM536" s="153" t="s">
        <v>7469</v>
      </c>
      <c r="CN536" s="153" t="s">
        <v>7469</v>
      </c>
      <c r="CO536" s="153">
        <v>118.9504</v>
      </c>
      <c r="CP536" s="153">
        <v>71.247399999999999</v>
      </c>
      <c r="CQ536" s="153">
        <v>116.5894</v>
      </c>
      <c r="CR536" s="153" t="s">
        <v>7469</v>
      </c>
      <c r="CS536" s="153">
        <v>384.7133</v>
      </c>
      <c r="CT536" s="153">
        <v>32.688699999999997</v>
      </c>
      <c r="CU536" s="153">
        <v>31.166399999999999</v>
      </c>
      <c r="CV536" s="153" t="s">
        <v>7469</v>
      </c>
      <c r="CW536" s="153" t="s">
        <v>7469</v>
      </c>
      <c r="CX536" s="153" t="s">
        <v>7469</v>
      </c>
      <c r="CY536" s="153">
        <v>435.71620000000001</v>
      </c>
      <c r="CZ536" s="153">
        <v>25.360099999999999</v>
      </c>
      <c r="DA536" s="153">
        <v>24.598299999999998</v>
      </c>
      <c r="DB536" s="153" t="s">
        <v>7469</v>
      </c>
      <c r="DC536" s="153">
        <v>662.30489999999998</v>
      </c>
      <c r="DD536" s="153">
        <v>123.4791</v>
      </c>
      <c r="DE536" s="153">
        <v>46.382199999999997</v>
      </c>
      <c r="DF536" s="153" t="s">
        <v>7469</v>
      </c>
      <c r="DG536" s="153">
        <v>1199.2506000000001</v>
      </c>
      <c r="DH536" s="153" t="s">
        <v>7469</v>
      </c>
      <c r="DI536" s="153" t="s">
        <v>7469</v>
      </c>
      <c r="DJ536" s="153" t="s">
        <v>7469</v>
      </c>
      <c r="DK536" s="153">
        <v>14.9941</v>
      </c>
      <c r="DL536" s="153">
        <v>41.116900000000001</v>
      </c>
      <c r="DM536" s="153">
        <v>27.2378</v>
      </c>
      <c r="DN536" s="153">
        <v>6394.88</v>
      </c>
      <c r="DO536" s="153">
        <v>706.34230000000002</v>
      </c>
      <c r="DP536" s="153">
        <v>81.874300000000005</v>
      </c>
      <c r="DQ536" s="153">
        <v>996.76949999999999</v>
      </c>
      <c r="DR536" s="153" t="s">
        <v>7469</v>
      </c>
      <c r="DS536" s="153">
        <v>21.2515</v>
      </c>
      <c r="DT536" s="153">
        <v>1607.9046000000001</v>
      </c>
      <c r="DU536" s="153">
        <v>719.36090000000002</v>
      </c>
      <c r="DV536" s="153" t="s">
        <v>7469</v>
      </c>
      <c r="DW536" s="153" t="s">
        <v>7469</v>
      </c>
      <c r="DX536" s="153">
        <v>70.567499999999995</v>
      </c>
      <c r="DY536" s="153">
        <v>31.700600000000001</v>
      </c>
      <c r="DZ536" s="153">
        <v>36.3172</v>
      </c>
      <c r="EA536" s="153">
        <v>1145.1715999999999</v>
      </c>
      <c r="EB536" s="153">
        <v>47.529499999999999</v>
      </c>
      <c r="EC536" s="153">
        <v>1005.1546</v>
      </c>
      <c r="ED536" s="153">
        <v>103.4902</v>
      </c>
      <c r="EE536" s="153" t="s">
        <v>7469</v>
      </c>
      <c r="EF536" s="153">
        <v>282.89980000000003</v>
      </c>
      <c r="EG536" s="153">
        <v>286.17529999999999</v>
      </c>
      <c r="EH536" s="153" t="s">
        <v>7469</v>
      </c>
      <c r="EI536" s="153">
        <v>56.6387</v>
      </c>
      <c r="EJ536" s="153" t="s">
        <v>7469</v>
      </c>
      <c r="EK536" s="153" t="s">
        <v>7469</v>
      </c>
      <c r="EL536" s="153">
        <v>248.28399999999999</v>
      </c>
      <c r="EM536" s="153">
        <v>1066.0861</v>
      </c>
      <c r="EN536" s="153" t="s">
        <v>7469</v>
      </c>
    </row>
    <row r="537" spans="3:144">
      <c r="E537" s="120" t="s">
        <v>7693</v>
      </c>
      <c r="F537" s="126" t="s">
        <v>8185</v>
      </c>
      <c r="G537" s="151" t="s">
        <v>8090</v>
      </c>
      <c r="H537" s="152" t="s">
        <v>8097</v>
      </c>
      <c r="I537" s="153" t="s">
        <v>7469</v>
      </c>
      <c r="J537" s="153">
        <v>93.292199999999994</v>
      </c>
      <c r="K537" s="153">
        <v>10781.730299999999</v>
      </c>
      <c r="L537" s="153">
        <v>8.4120000000000008</v>
      </c>
      <c r="M537" s="153" t="s">
        <v>7469</v>
      </c>
      <c r="N537" s="153">
        <v>17283.36</v>
      </c>
      <c r="O537" s="153">
        <v>62859.877099999998</v>
      </c>
      <c r="P537" s="153">
        <v>105.4589</v>
      </c>
      <c r="Q537" s="153">
        <v>10.423</v>
      </c>
      <c r="R537" s="153">
        <v>5479.6553000000004</v>
      </c>
      <c r="S537" s="153">
        <v>31.534500000000001</v>
      </c>
      <c r="T537" s="153" t="s">
        <v>7469</v>
      </c>
      <c r="U537" s="153" t="s">
        <v>7469</v>
      </c>
      <c r="V537" s="153">
        <v>486.69990000000001</v>
      </c>
      <c r="W537" s="153">
        <v>213.75139999999999</v>
      </c>
      <c r="X537" s="153">
        <v>37597.713000000003</v>
      </c>
      <c r="Y537" s="153">
        <v>6.5250000000000004</v>
      </c>
      <c r="Z537" s="153">
        <v>65.895499999999998</v>
      </c>
      <c r="AA537" s="153">
        <v>810.15499999999997</v>
      </c>
      <c r="AB537" s="153" t="s">
        <v>7469</v>
      </c>
      <c r="AC537" s="153">
        <v>14.309200000000001</v>
      </c>
      <c r="AD537" s="153" t="s">
        <v>7469</v>
      </c>
      <c r="AE537" s="153">
        <v>24.3672</v>
      </c>
      <c r="AF537" s="153">
        <v>905.96019999999999</v>
      </c>
      <c r="AG537" s="153">
        <v>128.3854</v>
      </c>
      <c r="AH537" s="153" t="s">
        <v>7469</v>
      </c>
      <c r="AI537" s="153" t="s">
        <v>7469</v>
      </c>
      <c r="AJ537" s="153">
        <v>3205.5023000000001</v>
      </c>
      <c r="AK537" s="153" t="s">
        <v>7469</v>
      </c>
      <c r="AL537" s="153" t="s">
        <v>7469</v>
      </c>
      <c r="AM537" s="153" t="s">
        <v>7469</v>
      </c>
      <c r="AN537" s="153">
        <v>1492.2083</v>
      </c>
      <c r="AO537" s="153">
        <v>116.4255</v>
      </c>
      <c r="AP537" s="153" t="s">
        <v>7469</v>
      </c>
      <c r="AQ537" s="153">
        <v>7.5826000000000002</v>
      </c>
      <c r="AR537" s="153">
        <v>5486.9989999999998</v>
      </c>
      <c r="AS537" s="153">
        <v>25.833600000000001</v>
      </c>
      <c r="AT537" s="153">
        <v>64.675200000000004</v>
      </c>
      <c r="AU537" s="153">
        <v>3.0306999999999999</v>
      </c>
      <c r="AV537" s="153">
        <v>2260.7058999999999</v>
      </c>
      <c r="AW537" s="153" t="s">
        <v>7469</v>
      </c>
      <c r="AX537" s="153" t="s">
        <v>7469</v>
      </c>
      <c r="AY537" s="153" t="s">
        <v>7469</v>
      </c>
      <c r="AZ537" s="153">
        <v>778.49469999999997</v>
      </c>
      <c r="BA537" s="153" t="s">
        <v>7469</v>
      </c>
      <c r="BB537" s="153" t="s">
        <v>7469</v>
      </c>
      <c r="BC537" s="153" t="s">
        <v>7469</v>
      </c>
      <c r="BD537" s="153" t="s">
        <v>7469</v>
      </c>
      <c r="BE537" s="153">
        <v>2.3026</v>
      </c>
      <c r="BF537" s="153">
        <v>14.300800000000001</v>
      </c>
      <c r="BG537" s="153">
        <v>16067.647199999999</v>
      </c>
      <c r="BH537" s="153" t="s">
        <v>7469</v>
      </c>
      <c r="BI537" s="153">
        <v>3334.2737999999999</v>
      </c>
      <c r="BJ537" s="153">
        <v>76.892799999999994</v>
      </c>
      <c r="BK537" s="153" t="s">
        <v>7469</v>
      </c>
      <c r="BL537" s="153">
        <v>452.66160000000002</v>
      </c>
      <c r="BM537" s="153" t="s">
        <v>7469</v>
      </c>
      <c r="BN537" s="153">
        <v>1370.7798</v>
      </c>
      <c r="BO537" s="153">
        <v>66.427300000000002</v>
      </c>
      <c r="BP537" s="153" t="s">
        <v>7469</v>
      </c>
      <c r="BQ537" s="153">
        <v>105.44540000000001</v>
      </c>
      <c r="BR537" s="153" t="s">
        <v>7469</v>
      </c>
      <c r="BS537" s="153">
        <v>3785.5448000000001</v>
      </c>
      <c r="BT537" s="153" t="s">
        <v>7469</v>
      </c>
      <c r="BU537" s="153">
        <v>246.7826</v>
      </c>
      <c r="BV537" s="153" t="s">
        <v>7469</v>
      </c>
      <c r="BW537" s="153" t="s">
        <v>7469</v>
      </c>
      <c r="BX537" s="153">
        <v>246.96440000000001</v>
      </c>
      <c r="BY537" s="153" t="s">
        <v>7469</v>
      </c>
      <c r="BZ537" s="153" t="s">
        <v>7469</v>
      </c>
      <c r="CA537" s="153">
        <v>63496.520600000003</v>
      </c>
      <c r="CB537" s="153">
        <v>31.546900000000001</v>
      </c>
      <c r="CC537" s="153">
        <v>11.1898</v>
      </c>
      <c r="CD537" s="153" t="s">
        <v>7469</v>
      </c>
      <c r="CE537" s="153">
        <v>77.704999999999998</v>
      </c>
      <c r="CF537" s="153" t="s">
        <v>7469</v>
      </c>
      <c r="CG537" s="153" t="s">
        <v>7469</v>
      </c>
      <c r="CH537" s="153">
        <v>5.9307999999999996</v>
      </c>
      <c r="CI537" s="153">
        <v>4101.2168000000001</v>
      </c>
      <c r="CJ537" s="153" t="s">
        <v>7469</v>
      </c>
      <c r="CK537" s="153">
        <v>730.10950000000003</v>
      </c>
      <c r="CL537" s="153" t="s">
        <v>7469</v>
      </c>
      <c r="CM537" s="153" t="s">
        <v>7469</v>
      </c>
      <c r="CN537" s="153" t="s">
        <v>7469</v>
      </c>
      <c r="CO537" s="153">
        <v>99.134799999999998</v>
      </c>
      <c r="CP537" s="153">
        <v>23.7943</v>
      </c>
      <c r="CQ537" s="153" t="s">
        <v>7469</v>
      </c>
      <c r="CR537" s="153" t="s">
        <v>7469</v>
      </c>
      <c r="CS537" s="153">
        <v>258.52480000000003</v>
      </c>
      <c r="CT537" s="153">
        <v>24.738600000000002</v>
      </c>
      <c r="CU537" s="153">
        <v>18.759799999999998</v>
      </c>
      <c r="CV537" s="153" t="s">
        <v>7469</v>
      </c>
      <c r="CW537" s="153" t="s">
        <v>7469</v>
      </c>
      <c r="CX537" s="153" t="s">
        <v>7469</v>
      </c>
      <c r="CY537" s="153">
        <v>243.0822</v>
      </c>
      <c r="CZ537" s="153">
        <v>24.418099999999999</v>
      </c>
      <c r="DA537" s="153" t="s">
        <v>7469</v>
      </c>
      <c r="DB537" s="153" t="s">
        <v>7469</v>
      </c>
      <c r="DC537" s="153">
        <v>689.94780000000003</v>
      </c>
      <c r="DD537" s="153">
        <v>98.724800000000002</v>
      </c>
      <c r="DE537" s="153" t="s">
        <v>7469</v>
      </c>
      <c r="DF537" s="153" t="s">
        <v>7469</v>
      </c>
      <c r="DG537" s="153">
        <v>1196.3362</v>
      </c>
      <c r="DH537" s="153" t="s">
        <v>7469</v>
      </c>
      <c r="DI537" s="153" t="s">
        <v>7469</v>
      </c>
      <c r="DJ537" s="153" t="s">
        <v>7469</v>
      </c>
      <c r="DK537" s="153">
        <v>13.399800000000001</v>
      </c>
      <c r="DL537" s="153" t="s">
        <v>7469</v>
      </c>
      <c r="DM537" s="153">
        <v>22.307700000000001</v>
      </c>
      <c r="DN537" s="153">
        <v>3403.6399000000001</v>
      </c>
      <c r="DO537" s="153">
        <v>734.61749999999995</v>
      </c>
      <c r="DP537" s="153">
        <v>59.380400000000002</v>
      </c>
      <c r="DQ537" s="153">
        <v>626.5231</v>
      </c>
      <c r="DR537" s="153" t="s">
        <v>7469</v>
      </c>
      <c r="DS537" s="153" t="s">
        <v>7469</v>
      </c>
      <c r="DT537" s="153">
        <v>1428.7743</v>
      </c>
      <c r="DU537" s="153">
        <v>505.01260000000002</v>
      </c>
      <c r="DV537" s="153" t="s">
        <v>7469</v>
      </c>
      <c r="DW537" s="153" t="s">
        <v>7469</v>
      </c>
      <c r="DX537" s="153">
        <v>54.103200000000001</v>
      </c>
      <c r="DY537" s="153">
        <v>35.304299999999998</v>
      </c>
      <c r="DZ537" s="153">
        <v>34.885199999999998</v>
      </c>
      <c r="EA537" s="153">
        <v>661.41899999999998</v>
      </c>
      <c r="EB537" s="153">
        <v>40.247799999999998</v>
      </c>
      <c r="EC537" s="153">
        <v>616.43079999999998</v>
      </c>
      <c r="ED537" s="153">
        <v>79.540599999999998</v>
      </c>
      <c r="EE537" s="153" t="s">
        <v>7469</v>
      </c>
      <c r="EF537" s="153">
        <v>250.50069999999999</v>
      </c>
      <c r="EG537" s="153">
        <v>266.70269999999999</v>
      </c>
      <c r="EH537" s="153" t="s">
        <v>7469</v>
      </c>
      <c r="EI537" s="153">
        <v>63.3947</v>
      </c>
      <c r="EJ537" s="153" t="s">
        <v>7469</v>
      </c>
      <c r="EK537" s="153" t="s">
        <v>7469</v>
      </c>
      <c r="EL537" s="153">
        <v>152.96770000000001</v>
      </c>
      <c r="EM537" s="153">
        <v>706.10329999999999</v>
      </c>
      <c r="EN537" s="153" t="s">
        <v>7469</v>
      </c>
    </row>
    <row r="538" spans="3:144">
      <c r="E538" s="120" t="s">
        <v>8099</v>
      </c>
      <c r="F538" s="126" t="s">
        <v>8185</v>
      </c>
      <c r="G538" s="151" t="s">
        <v>8090</v>
      </c>
      <c r="H538" s="152" t="s">
        <v>8097</v>
      </c>
      <c r="I538" s="153" t="s">
        <v>7469</v>
      </c>
      <c r="J538" s="153">
        <v>93.292199999999994</v>
      </c>
      <c r="K538" s="153">
        <v>10781.730299999999</v>
      </c>
      <c r="L538" s="153">
        <v>8.4120000000000008</v>
      </c>
      <c r="M538" s="153" t="s">
        <v>7469</v>
      </c>
      <c r="N538" s="153">
        <v>17283.36</v>
      </c>
      <c r="O538" s="153">
        <v>62859.877099999998</v>
      </c>
      <c r="P538" s="153">
        <v>105.4589</v>
      </c>
      <c r="Q538" s="153">
        <v>10.423</v>
      </c>
      <c r="R538" s="153">
        <v>5479.6553000000004</v>
      </c>
      <c r="S538" s="153">
        <v>31.534500000000001</v>
      </c>
      <c r="T538" s="153" t="s">
        <v>7469</v>
      </c>
      <c r="U538" s="153" t="s">
        <v>7469</v>
      </c>
      <c r="V538" s="153">
        <v>486.69990000000001</v>
      </c>
      <c r="W538" s="153">
        <v>213.75139999999999</v>
      </c>
      <c r="X538" s="153">
        <v>37597.713000000003</v>
      </c>
      <c r="Y538" s="153">
        <v>6.5250000000000004</v>
      </c>
      <c r="Z538" s="153">
        <v>65.895499999999998</v>
      </c>
      <c r="AA538" s="153">
        <v>810.15499999999997</v>
      </c>
      <c r="AB538" s="153" t="s">
        <v>7469</v>
      </c>
      <c r="AC538" s="153">
        <v>14.309200000000001</v>
      </c>
      <c r="AD538" s="153" t="s">
        <v>7469</v>
      </c>
      <c r="AE538" s="153">
        <v>24.3672</v>
      </c>
      <c r="AF538" s="153">
        <v>905.96019999999999</v>
      </c>
      <c r="AG538" s="153">
        <v>128.3854</v>
      </c>
      <c r="AH538" s="153" t="s">
        <v>7469</v>
      </c>
      <c r="AI538" s="153" t="s">
        <v>7469</v>
      </c>
      <c r="AJ538" s="153">
        <v>3205.5023000000001</v>
      </c>
      <c r="AK538" s="153" t="s">
        <v>7469</v>
      </c>
      <c r="AL538" s="153" t="s">
        <v>7469</v>
      </c>
      <c r="AM538" s="153" t="s">
        <v>7469</v>
      </c>
      <c r="AN538" s="153">
        <v>1492.2083</v>
      </c>
      <c r="AO538" s="153">
        <v>116.4255</v>
      </c>
      <c r="AP538" s="153" t="s">
        <v>7469</v>
      </c>
      <c r="AQ538" s="153">
        <v>7.5826000000000002</v>
      </c>
      <c r="AR538" s="153">
        <v>5486.9989999999998</v>
      </c>
      <c r="AS538" s="153">
        <v>25.833600000000001</v>
      </c>
      <c r="AT538" s="153">
        <v>64.675200000000004</v>
      </c>
      <c r="AU538" s="153">
        <v>3.0306999999999999</v>
      </c>
      <c r="AV538" s="153">
        <v>2260.7058999999999</v>
      </c>
      <c r="AW538" s="153" t="s">
        <v>7469</v>
      </c>
      <c r="AX538" s="153" t="s">
        <v>7469</v>
      </c>
      <c r="AY538" s="153" t="s">
        <v>7469</v>
      </c>
      <c r="AZ538" s="153">
        <v>778.49469999999997</v>
      </c>
      <c r="BA538" s="153" t="s">
        <v>7469</v>
      </c>
      <c r="BB538" s="153" t="s">
        <v>7469</v>
      </c>
      <c r="BC538" s="153" t="s">
        <v>7469</v>
      </c>
      <c r="BD538" s="153" t="s">
        <v>7469</v>
      </c>
      <c r="BE538" s="153">
        <v>2.3026</v>
      </c>
      <c r="BF538" s="153">
        <v>14.300800000000001</v>
      </c>
      <c r="BG538" s="153">
        <v>16067.647199999999</v>
      </c>
      <c r="BH538" s="153" t="s">
        <v>7469</v>
      </c>
      <c r="BI538" s="153">
        <v>3334.2737999999999</v>
      </c>
      <c r="BJ538" s="153">
        <v>76.892799999999994</v>
      </c>
      <c r="BK538" s="153" t="s">
        <v>7469</v>
      </c>
      <c r="BL538" s="153">
        <v>452.66160000000002</v>
      </c>
      <c r="BM538" s="153" t="s">
        <v>7469</v>
      </c>
      <c r="BN538" s="153">
        <v>1370.7798</v>
      </c>
      <c r="BO538" s="153">
        <v>66.427300000000002</v>
      </c>
      <c r="BP538" s="153" t="s">
        <v>7469</v>
      </c>
      <c r="BQ538" s="153">
        <v>105.44540000000001</v>
      </c>
      <c r="BR538" s="153" t="s">
        <v>7469</v>
      </c>
      <c r="BS538" s="153">
        <v>3785.5448000000001</v>
      </c>
      <c r="BT538" s="153" t="s">
        <v>7469</v>
      </c>
      <c r="BU538" s="153">
        <v>246.7826</v>
      </c>
      <c r="BV538" s="153" t="s">
        <v>7469</v>
      </c>
      <c r="BW538" s="153" t="s">
        <v>7469</v>
      </c>
      <c r="BX538" s="153">
        <v>246.96440000000001</v>
      </c>
      <c r="BY538" s="153" t="s">
        <v>7469</v>
      </c>
      <c r="BZ538" s="153" t="s">
        <v>7469</v>
      </c>
      <c r="CA538" s="153">
        <v>63496.520600000003</v>
      </c>
      <c r="CB538" s="153">
        <v>31.546900000000001</v>
      </c>
      <c r="CC538" s="153">
        <v>11.1898</v>
      </c>
      <c r="CD538" s="153" t="s">
        <v>7469</v>
      </c>
      <c r="CE538" s="153">
        <v>77.704999999999998</v>
      </c>
      <c r="CF538" s="153" t="s">
        <v>7469</v>
      </c>
      <c r="CG538" s="153" t="s">
        <v>7469</v>
      </c>
      <c r="CH538" s="153">
        <v>5.9307999999999996</v>
      </c>
      <c r="CI538" s="153">
        <v>4101.2168000000001</v>
      </c>
      <c r="CJ538" s="153" t="s">
        <v>7469</v>
      </c>
      <c r="CK538" s="153" t="s">
        <v>7469</v>
      </c>
      <c r="CL538" s="153" t="s">
        <v>7469</v>
      </c>
      <c r="CM538" s="153" t="s">
        <v>7469</v>
      </c>
      <c r="CN538" s="153" t="s">
        <v>7469</v>
      </c>
      <c r="CO538" s="153">
        <v>99.134799999999998</v>
      </c>
      <c r="CP538" s="153">
        <v>23.7943</v>
      </c>
      <c r="CQ538" s="153" t="s">
        <v>7469</v>
      </c>
      <c r="CR538" s="153" t="s">
        <v>7469</v>
      </c>
      <c r="CS538" s="153">
        <v>258.52480000000003</v>
      </c>
      <c r="CT538" s="153">
        <v>24.738600000000002</v>
      </c>
      <c r="CU538" s="153">
        <v>18.759799999999998</v>
      </c>
      <c r="CV538" s="153" t="s">
        <v>7469</v>
      </c>
      <c r="CW538" s="153" t="s">
        <v>7469</v>
      </c>
      <c r="CX538" s="153" t="s">
        <v>7469</v>
      </c>
      <c r="CY538" s="153">
        <v>243.0822</v>
      </c>
      <c r="CZ538" s="153">
        <v>24.418099999999999</v>
      </c>
      <c r="DA538" s="153" t="s">
        <v>7469</v>
      </c>
      <c r="DB538" s="153" t="s">
        <v>7469</v>
      </c>
      <c r="DC538" s="153">
        <v>689.94780000000003</v>
      </c>
      <c r="DD538" s="153">
        <v>98.724800000000002</v>
      </c>
      <c r="DE538" s="153" t="s">
        <v>7469</v>
      </c>
      <c r="DF538" s="153" t="s">
        <v>7469</v>
      </c>
      <c r="DG538" s="153">
        <v>1196.3362</v>
      </c>
      <c r="DH538" s="153" t="s">
        <v>7469</v>
      </c>
      <c r="DI538" s="153" t="s">
        <v>7469</v>
      </c>
      <c r="DJ538" s="153" t="s">
        <v>7469</v>
      </c>
      <c r="DK538" s="153">
        <v>13.399800000000001</v>
      </c>
      <c r="DL538" s="153" t="s">
        <v>7469</v>
      </c>
      <c r="DM538" s="153">
        <v>22.307700000000001</v>
      </c>
      <c r="DN538" s="153">
        <v>3403.6399000000001</v>
      </c>
      <c r="DO538" s="153">
        <v>734.61749999999995</v>
      </c>
      <c r="DP538" s="153">
        <v>59.380400000000002</v>
      </c>
      <c r="DQ538" s="153">
        <v>626.5231</v>
      </c>
      <c r="DR538" s="153" t="s">
        <v>7469</v>
      </c>
      <c r="DS538" s="153" t="s">
        <v>7469</v>
      </c>
      <c r="DT538" s="153">
        <v>1428.7743</v>
      </c>
      <c r="DU538" s="153">
        <v>505.01260000000002</v>
      </c>
      <c r="DV538" s="153" t="s">
        <v>7469</v>
      </c>
      <c r="DW538" s="153" t="s">
        <v>7469</v>
      </c>
      <c r="DX538" s="153">
        <v>54.103200000000001</v>
      </c>
      <c r="DY538" s="153">
        <v>35.304299999999998</v>
      </c>
      <c r="DZ538" s="153">
        <v>34.885199999999998</v>
      </c>
      <c r="EA538" s="153">
        <v>661.41899999999998</v>
      </c>
      <c r="EB538" s="153">
        <v>40.247799999999998</v>
      </c>
      <c r="EC538" s="153">
        <v>616.43079999999998</v>
      </c>
      <c r="ED538" s="153">
        <v>79.540599999999998</v>
      </c>
      <c r="EE538" s="153" t="s">
        <v>7469</v>
      </c>
      <c r="EF538" s="153">
        <v>250.50069999999999</v>
      </c>
      <c r="EG538" s="153">
        <v>266.70269999999999</v>
      </c>
      <c r="EH538" s="153" t="s">
        <v>7469</v>
      </c>
      <c r="EI538" s="153">
        <v>63.3947</v>
      </c>
      <c r="EJ538" s="153" t="s">
        <v>7469</v>
      </c>
      <c r="EK538" s="153" t="s">
        <v>7469</v>
      </c>
      <c r="EL538" s="153">
        <v>152.96770000000001</v>
      </c>
      <c r="EM538" s="153">
        <v>706.10329999999999</v>
      </c>
      <c r="EN538" s="153" t="s">
        <v>7469</v>
      </c>
    </row>
    <row r="539" spans="3:144">
      <c r="E539" s="120" t="s">
        <v>8100</v>
      </c>
      <c r="F539" s="126" t="s">
        <v>8185</v>
      </c>
      <c r="G539" s="151" t="s">
        <v>8090</v>
      </c>
      <c r="H539" s="152" t="s">
        <v>8097</v>
      </c>
      <c r="I539" s="153" t="s">
        <v>7469</v>
      </c>
      <c r="J539" s="153" t="s">
        <v>7469</v>
      </c>
      <c r="K539" s="153" t="s">
        <v>7469</v>
      </c>
      <c r="L539" s="153" t="s">
        <v>7469</v>
      </c>
      <c r="M539" s="153" t="s">
        <v>7469</v>
      </c>
      <c r="N539" s="153">
        <v>14846.88</v>
      </c>
      <c r="O539" s="153">
        <v>54759.6567</v>
      </c>
      <c r="P539" s="153" t="s">
        <v>7469</v>
      </c>
      <c r="Q539" s="153" t="s">
        <v>7469</v>
      </c>
      <c r="R539" s="153">
        <v>3337.3797</v>
      </c>
      <c r="S539" s="153" t="s">
        <v>7469</v>
      </c>
      <c r="T539" s="153" t="s">
        <v>7469</v>
      </c>
      <c r="U539" s="153" t="s">
        <v>7469</v>
      </c>
      <c r="V539" s="153" t="s">
        <v>7469</v>
      </c>
      <c r="W539" s="153" t="s">
        <v>7469</v>
      </c>
      <c r="X539" s="153" t="s">
        <v>7469</v>
      </c>
      <c r="Y539" s="153" t="s">
        <v>7469</v>
      </c>
      <c r="Z539" s="153" t="s">
        <v>7469</v>
      </c>
      <c r="AA539" s="153" t="s">
        <v>7469</v>
      </c>
      <c r="AB539" s="153" t="s">
        <v>7469</v>
      </c>
      <c r="AC539" s="153" t="s">
        <v>7469</v>
      </c>
      <c r="AD539" s="153" t="s">
        <v>7469</v>
      </c>
      <c r="AE539" s="153">
        <v>18.332699999999999</v>
      </c>
      <c r="AF539" s="153">
        <v>490.70170000000002</v>
      </c>
      <c r="AG539" s="153" t="s">
        <v>7469</v>
      </c>
      <c r="AH539" s="153" t="s">
        <v>7469</v>
      </c>
      <c r="AI539" s="153" t="s">
        <v>7469</v>
      </c>
      <c r="AJ539" s="153" t="s">
        <v>7469</v>
      </c>
      <c r="AK539" s="153" t="s">
        <v>7469</v>
      </c>
      <c r="AL539" s="153" t="s">
        <v>7469</v>
      </c>
      <c r="AM539" s="153" t="s">
        <v>7469</v>
      </c>
      <c r="AN539" s="153" t="s">
        <v>7469</v>
      </c>
      <c r="AO539" s="153" t="s">
        <v>7469</v>
      </c>
      <c r="AP539" s="153" t="s">
        <v>7469</v>
      </c>
      <c r="AQ539" s="153" t="s">
        <v>7469</v>
      </c>
      <c r="AR539" s="153" t="s">
        <v>7469</v>
      </c>
      <c r="AS539" s="153" t="s">
        <v>7469</v>
      </c>
      <c r="AT539" s="153" t="s">
        <v>7469</v>
      </c>
      <c r="AU539" s="153" t="s">
        <v>7469</v>
      </c>
      <c r="AV539" s="153" t="s">
        <v>7469</v>
      </c>
      <c r="AW539" s="153" t="s">
        <v>7469</v>
      </c>
      <c r="AX539" s="153" t="s">
        <v>7469</v>
      </c>
      <c r="AY539" s="153" t="s">
        <v>7469</v>
      </c>
      <c r="AZ539" s="153" t="s">
        <v>7469</v>
      </c>
      <c r="BA539" s="153" t="s">
        <v>7469</v>
      </c>
      <c r="BB539" s="153" t="s">
        <v>7469</v>
      </c>
      <c r="BC539" s="153" t="s">
        <v>7469</v>
      </c>
      <c r="BD539" s="153" t="s">
        <v>7469</v>
      </c>
      <c r="BE539" s="153" t="s">
        <v>7469</v>
      </c>
      <c r="BF539" s="153" t="s">
        <v>7469</v>
      </c>
      <c r="BG539" s="153">
        <v>7478.5676999999996</v>
      </c>
      <c r="BH539" s="153" t="s">
        <v>7469</v>
      </c>
      <c r="BI539" s="153" t="s">
        <v>7469</v>
      </c>
      <c r="BJ539" s="153">
        <v>48.416499999999999</v>
      </c>
      <c r="BK539" s="153" t="s">
        <v>7469</v>
      </c>
      <c r="BL539" s="153" t="s">
        <v>7469</v>
      </c>
      <c r="BM539" s="153" t="s">
        <v>7469</v>
      </c>
      <c r="BN539" s="153">
        <v>757.95410000000004</v>
      </c>
      <c r="BO539" s="153">
        <v>36.383499999999998</v>
      </c>
      <c r="BP539" s="153" t="s">
        <v>7469</v>
      </c>
      <c r="BQ539" s="153" t="s">
        <v>7469</v>
      </c>
      <c r="BR539" s="153" t="s">
        <v>7469</v>
      </c>
      <c r="BS539" s="153" t="s">
        <v>7469</v>
      </c>
      <c r="BT539" s="153" t="s">
        <v>7469</v>
      </c>
      <c r="BU539" s="153" t="s">
        <v>7469</v>
      </c>
      <c r="BV539" s="153" t="s">
        <v>7469</v>
      </c>
      <c r="BW539" s="153" t="s">
        <v>7469</v>
      </c>
      <c r="BX539" s="153" t="s">
        <v>7469</v>
      </c>
      <c r="BY539" s="153" t="s">
        <v>7469</v>
      </c>
      <c r="BZ539" s="153" t="s">
        <v>7469</v>
      </c>
      <c r="CA539" s="153">
        <v>44749.273200000003</v>
      </c>
      <c r="CB539" s="153" t="s">
        <v>7469</v>
      </c>
      <c r="CC539" s="153" t="s">
        <v>7469</v>
      </c>
      <c r="CD539" s="153" t="s">
        <v>7469</v>
      </c>
      <c r="CE539" s="153">
        <v>57.3874</v>
      </c>
      <c r="CF539" s="153" t="s">
        <v>7469</v>
      </c>
      <c r="CG539" s="153" t="s">
        <v>7469</v>
      </c>
      <c r="CH539" s="153" t="s">
        <v>7469</v>
      </c>
      <c r="CI539" s="153" t="s">
        <v>7469</v>
      </c>
      <c r="CJ539" s="153" t="s">
        <v>7469</v>
      </c>
      <c r="CK539" s="153" t="s">
        <v>7469</v>
      </c>
      <c r="CL539" s="153" t="s">
        <v>7469</v>
      </c>
      <c r="CM539" s="153" t="s">
        <v>7469</v>
      </c>
      <c r="CN539" s="153" t="s">
        <v>7469</v>
      </c>
      <c r="CO539" s="153" t="s">
        <v>7469</v>
      </c>
      <c r="CP539" s="153" t="s">
        <v>7469</v>
      </c>
      <c r="CQ539" s="153" t="s">
        <v>7469</v>
      </c>
      <c r="CR539" s="153" t="s">
        <v>7469</v>
      </c>
      <c r="CS539" s="153" t="s">
        <v>7469</v>
      </c>
      <c r="CT539" s="153" t="s">
        <v>7469</v>
      </c>
      <c r="CU539" s="153">
        <v>14.0504</v>
      </c>
      <c r="CV539" s="153" t="s">
        <v>7469</v>
      </c>
      <c r="CW539" s="153" t="s">
        <v>7469</v>
      </c>
      <c r="CX539" s="153" t="s">
        <v>7469</v>
      </c>
      <c r="CY539" s="153" t="s">
        <v>7469</v>
      </c>
      <c r="CZ539" s="153" t="s">
        <v>7469</v>
      </c>
      <c r="DA539" s="153" t="s">
        <v>7469</v>
      </c>
      <c r="DB539" s="153" t="s">
        <v>7469</v>
      </c>
      <c r="DC539" s="153" t="s">
        <v>7469</v>
      </c>
      <c r="DD539" s="153" t="s">
        <v>7469</v>
      </c>
      <c r="DE539" s="153" t="s">
        <v>7469</v>
      </c>
      <c r="DF539" s="153" t="s">
        <v>7469</v>
      </c>
      <c r="DG539" s="153" t="s">
        <v>7469</v>
      </c>
      <c r="DH539" s="153">
        <v>1.8958999999999999</v>
      </c>
      <c r="DI539" s="153" t="s">
        <v>7469</v>
      </c>
      <c r="DJ539" s="153" t="s">
        <v>7469</v>
      </c>
      <c r="DK539" s="153">
        <v>8.1297999999999995</v>
      </c>
      <c r="DL539" s="153" t="s">
        <v>7469</v>
      </c>
      <c r="DM539" s="153" t="s">
        <v>7469</v>
      </c>
      <c r="DN539" s="153" t="s">
        <v>7469</v>
      </c>
      <c r="DO539" s="153" t="s">
        <v>7469</v>
      </c>
      <c r="DP539" s="153" t="s">
        <v>7469</v>
      </c>
      <c r="DQ539" s="153">
        <v>293.79770000000002</v>
      </c>
      <c r="DR539" s="153" t="s">
        <v>7469</v>
      </c>
      <c r="DS539" s="153" t="s">
        <v>7469</v>
      </c>
      <c r="DT539" s="153" t="s">
        <v>7469</v>
      </c>
      <c r="DU539" s="153" t="s">
        <v>7469</v>
      </c>
      <c r="DV539" s="153" t="s">
        <v>7469</v>
      </c>
      <c r="DW539" s="153" t="s">
        <v>7469</v>
      </c>
      <c r="DX539" s="153" t="s">
        <v>7469</v>
      </c>
      <c r="DY539" s="153" t="s">
        <v>7469</v>
      </c>
      <c r="DZ539" s="153" t="s">
        <v>7469</v>
      </c>
      <c r="EA539" s="153" t="s">
        <v>7469</v>
      </c>
      <c r="EB539" s="153" t="s">
        <v>7469</v>
      </c>
      <c r="EC539" s="153" t="s">
        <v>7469</v>
      </c>
      <c r="ED539" s="153" t="s">
        <v>7469</v>
      </c>
      <c r="EE539" s="153">
        <v>237.7517</v>
      </c>
      <c r="EF539" s="153" t="s">
        <v>7469</v>
      </c>
      <c r="EG539" s="153" t="s">
        <v>7469</v>
      </c>
      <c r="EH539" s="153" t="s">
        <v>7469</v>
      </c>
      <c r="EI539" s="153" t="s">
        <v>7469</v>
      </c>
      <c r="EJ539" s="153" t="s">
        <v>7469</v>
      </c>
      <c r="EK539" s="153" t="s">
        <v>7469</v>
      </c>
      <c r="EL539" s="153" t="s">
        <v>7469</v>
      </c>
      <c r="EM539" s="153" t="s">
        <v>7469</v>
      </c>
      <c r="EN539" s="153" t="s">
        <v>7469</v>
      </c>
    </row>
    <row r="540" spans="3:144">
      <c r="E540" s="120" t="s">
        <v>8101</v>
      </c>
      <c r="F540" s="126" t="s">
        <v>8185</v>
      </c>
      <c r="G540" s="151" t="s">
        <v>8090</v>
      </c>
      <c r="H540" s="152" t="s">
        <v>8097</v>
      </c>
      <c r="I540" s="153" t="s">
        <v>7469</v>
      </c>
      <c r="J540" s="153" t="s">
        <v>7469</v>
      </c>
      <c r="K540" s="153" t="s">
        <v>7469</v>
      </c>
      <c r="L540" s="153" t="s">
        <v>7469</v>
      </c>
      <c r="M540" s="153" t="s">
        <v>7469</v>
      </c>
      <c r="N540" s="153">
        <v>22340.54</v>
      </c>
      <c r="O540" s="153">
        <v>58122.676399999997</v>
      </c>
      <c r="P540" s="153" t="s">
        <v>7469</v>
      </c>
      <c r="Q540" s="153" t="s">
        <v>7469</v>
      </c>
      <c r="R540" s="153">
        <v>3299.3616000000002</v>
      </c>
      <c r="S540" s="153" t="s">
        <v>7469</v>
      </c>
      <c r="T540" s="153" t="s">
        <v>7469</v>
      </c>
      <c r="U540" s="153" t="s">
        <v>7469</v>
      </c>
      <c r="V540" s="153" t="s">
        <v>7469</v>
      </c>
      <c r="W540" s="153" t="s">
        <v>7469</v>
      </c>
      <c r="X540" s="153" t="s">
        <v>7469</v>
      </c>
      <c r="Y540" s="153" t="s">
        <v>7469</v>
      </c>
      <c r="Z540" s="153" t="s">
        <v>7469</v>
      </c>
      <c r="AA540" s="153" t="s">
        <v>7469</v>
      </c>
      <c r="AB540" s="153" t="s">
        <v>7469</v>
      </c>
      <c r="AC540" s="153" t="s">
        <v>7469</v>
      </c>
      <c r="AD540" s="153" t="s">
        <v>7469</v>
      </c>
      <c r="AE540" s="153">
        <v>15.3414</v>
      </c>
      <c r="AF540" s="153">
        <v>495.25</v>
      </c>
      <c r="AG540" s="153" t="s">
        <v>7469</v>
      </c>
      <c r="AH540" s="153" t="s">
        <v>7469</v>
      </c>
      <c r="AI540" s="153" t="s">
        <v>7469</v>
      </c>
      <c r="AJ540" s="153" t="s">
        <v>7469</v>
      </c>
      <c r="AK540" s="153" t="s">
        <v>7469</v>
      </c>
      <c r="AL540" s="153" t="s">
        <v>7469</v>
      </c>
      <c r="AM540" s="153" t="s">
        <v>7469</v>
      </c>
      <c r="AN540" s="153" t="s">
        <v>7469</v>
      </c>
      <c r="AO540" s="153" t="s">
        <v>7469</v>
      </c>
      <c r="AP540" s="153">
        <v>101.3288</v>
      </c>
      <c r="AQ540" s="153" t="s">
        <v>7469</v>
      </c>
      <c r="AR540" s="153" t="s">
        <v>7469</v>
      </c>
      <c r="AS540" s="153" t="s">
        <v>7469</v>
      </c>
      <c r="AT540" s="153" t="s">
        <v>7469</v>
      </c>
      <c r="AU540" s="153" t="s">
        <v>7469</v>
      </c>
      <c r="AV540" s="153" t="s">
        <v>7469</v>
      </c>
      <c r="AW540" s="153" t="s">
        <v>7469</v>
      </c>
      <c r="AX540" s="153" t="s">
        <v>7469</v>
      </c>
      <c r="AY540" s="153" t="s">
        <v>7469</v>
      </c>
      <c r="AZ540" s="153" t="s">
        <v>7469</v>
      </c>
      <c r="BA540" s="153" t="s">
        <v>7469</v>
      </c>
      <c r="BB540" s="153" t="s">
        <v>7469</v>
      </c>
      <c r="BC540" s="153" t="s">
        <v>7469</v>
      </c>
      <c r="BD540" s="153" t="s">
        <v>7469</v>
      </c>
      <c r="BE540" s="153" t="s">
        <v>7469</v>
      </c>
      <c r="BF540" s="153" t="s">
        <v>7469</v>
      </c>
      <c r="BG540" s="153">
        <v>5782.2121999999999</v>
      </c>
      <c r="BH540" s="153" t="s">
        <v>7469</v>
      </c>
      <c r="BI540" s="153" t="s">
        <v>7469</v>
      </c>
      <c r="BJ540" s="153">
        <v>47.988700000000001</v>
      </c>
      <c r="BK540" s="153" t="s">
        <v>7469</v>
      </c>
      <c r="BL540" s="153" t="s">
        <v>7469</v>
      </c>
      <c r="BM540" s="153" t="s">
        <v>7469</v>
      </c>
      <c r="BN540" s="153">
        <v>683.6961</v>
      </c>
      <c r="BO540" s="153" t="s">
        <v>7469</v>
      </c>
      <c r="BP540" s="153" t="s">
        <v>7469</v>
      </c>
      <c r="BQ540" s="153" t="s">
        <v>7469</v>
      </c>
      <c r="BR540" s="153" t="s">
        <v>7469</v>
      </c>
      <c r="BS540" s="153" t="s">
        <v>7469</v>
      </c>
      <c r="BT540" s="153" t="s">
        <v>7469</v>
      </c>
      <c r="BU540" s="153" t="s">
        <v>7469</v>
      </c>
      <c r="BV540" s="153" t="s">
        <v>7469</v>
      </c>
      <c r="BW540" s="153" t="s">
        <v>7469</v>
      </c>
      <c r="BX540" s="153" t="s">
        <v>7469</v>
      </c>
      <c r="BY540" s="153" t="s">
        <v>7469</v>
      </c>
      <c r="BZ540" s="153" t="s">
        <v>7469</v>
      </c>
      <c r="CA540" s="153">
        <v>41317.351799999997</v>
      </c>
      <c r="CB540" s="153" t="s">
        <v>7469</v>
      </c>
      <c r="CC540" s="153" t="s">
        <v>7469</v>
      </c>
      <c r="CD540" s="153" t="s">
        <v>7469</v>
      </c>
      <c r="CE540" s="153" t="s">
        <v>7469</v>
      </c>
      <c r="CF540" s="153" t="s">
        <v>7469</v>
      </c>
      <c r="CG540" s="153" t="s">
        <v>7469</v>
      </c>
      <c r="CH540" s="153" t="s">
        <v>7469</v>
      </c>
      <c r="CI540" s="153" t="s">
        <v>7469</v>
      </c>
      <c r="CJ540" s="153" t="s">
        <v>7469</v>
      </c>
      <c r="CK540" s="153" t="s">
        <v>7469</v>
      </c>
      <c r="CL540" s="153" t="s">
        <v>7469</v>
      </c>
      <c r="CM540" s="153" t="s">
        <v>7469</v>
      </c>
      <c r="CN540" s="153" t="s">
        <v>7469</v>
      </c>
      <c r="CO540" s="153" t="s">
        <v>7469</v>
      </c>
      <c r="CP540" s="153" t="s">
        <v>7469</v>
      </c>
      <c r="CQ540" s="153" t="s">
        <v>7469</v>
      </c>
      <c r="CR540" s="153" t="s">
        <v>7469</v>
      </c>
      <c r="CS540" s="153" t="s">
        <v>7469</v>
      </c>
      <c r="CT540" s="153" t="s">
        <v>7469</v>
      </c>
      <c r="CU540" s="153">
        <v>11.5779</v>
      </c>
      <c r="CV540" s="153" t="s">
        <v>7469</v>
      </c>
      <c r="CW540" s="153" t="s">
        <v>7469</v>
      </c>
      <c r="CX540" s="153" t="s">
        <v>7469</v>
      </c>
      <c r="CY540" s="153" t="s">
        <v>7469</v>
      </c>
      <c r="CZ540" s="153" t="s">
        <v>7469</v>
      </c>
      <c r="DA540" s="153" t="s">
        <v>7469</v>
      </c>
      <c r="DB540" s="153" t="s">
        <v>7469</v>
      </c>
      <c r="DC540" s="153" t="s">
        <v>7469</v>
      </c>
      <c r="DD540" s="153" t="s">
        <v>7469</v>
      </c>
      <c r="DE540" s="153" t="s">
        <v>7469</v>
      </c>
      <c r="DF540" s="153" t="s">
        <v>7469</v>
      </c>
      <c r="DG540" s="153" t="s">
        <v>7469</v>
      </c>
      <c r="DH540" s="153" t="s">
        <v>7469</v>
      </c>
      <c r="DI540" s="153" t="s">
        <v>7469</v>
      </c>
      <c r="DJ540" s="153" t="s">
        <v>7469</v>
      </c>
      <c r="DK540" s="153">
        <v>4.5549999999999997</v>
      </c>
      <c r="DL540" s="153" t="s">
        <v>7469</v>
      </c>
      <c r="DM540" s="153" t="s">
        <v>7469</v>
      </c>
      <c r="DN540" s="153" t="s">
        <v>7469</v>
      </c>
      <c r="DO540" s="153" t="s">
        <v>7469</v>
      </c>
      <c r="DP540" s="153" t="s">
        <v>7469</v>
      </c>
      <c r="DQ540" s="153">
        <v>299.0299</v>
      </c>
      <c r="DR540" s="153" t="s">
        <v>7469</v>
      </c>
      <c r="DS540" s="153" t="s">
        <v>7469</v>
      </c>
      <c r="DT540" s="153" t="s">
        <v>7469</v>
      </c>
      <c r="DU540" s="153" t="s">
        <v>7469</v>
      </c>
      <c r="DV540" s="153" t="s">
        <v>7469</v>
      </c>
      <c r="DW540" s="153" t="s">
        <v>7469</v>
      </c>
      <c r="DX540" s="153" t="s">
        <v>7469</v>
      </c>
      <c r="DY540" s="153" t="s">
        <v>7469</v>
      </c>
      <c r="DZ540" s="153" t="s">
        <v>7469</v>
      </c>
      <c r="EA540" s="153" t="s">
        <v>7469</v>
      </c>
      <c r="EB540" s="153" t="s">
        <v>7469</v>
      </c>
      <c r="EC540" s="153" t="s">
        <v>7469</v>
      </c>
      <c r="ED540" s="153" t="s">
        <v>7469</v>
      </c>
      <c r="EE540" s="153">
        <v>216.01079999999999</v>
      </c>
      <c r="EF540" s="153" t="s">
        <v>7469</v>
      </c>
      <c r="EG540" s="153" t="s">
        <v>7469</v>
      </c>
      <c r="EH540" s="153" t="s">
        <v>7469</v>
      </c>
      <c r="EI540" s="153" t="s">
        <v>7469</v>
      </c>
      <c r="EJ540" s="153" t="s">
        <v>7469</v>
      </c>
      <c r="EK540" s="153" t="s">
        <v>7469</v>
      </c>
      <c r="EL540" s="153" t="s">
        <v>7469</v>
      </c>
      <c r="EM540" s="153" t="s">
        <v>7469</v>
      </c>
      <c r="EN540" s="153" t="s">
        <v>7469</v>
      </c>
    </row>
    <row r="541" spans="3:144">
      <c r="E541" s="120" t="s">
        <v>8102</v>
      </c>
      <c r="F541" s="126" t="s">
        <v>8185</v>
      </c>
      <c r="G541" s="151" t="s">
        <v>8090</v>
      </c>
      <c r="H541" s="152" t="s">
        <v>8097</v>
      </c>
      <c r="I541" s="153" t="s">
        <v>7469</v>
      </c>
      <c r="J541" s="153" t="s">
        <v>7469</v>
      </c>
      <c r="K541" s="153" t="s">
        <v>7469</v>
      </c>
      <c r="L541" s="153" t="s">
        <v>7469</v>
      </c>
      <c r="M541" s="153" t="s">
        <v>7469</v>
      </c>
      <c r="N541" s="153" t="s">
        <v>7469</v>
      </c>
      <c r="O541" s="153">
        <v>55789.961000000003</v>
      </c>
      <c r="P541" s="153" t="s">
        <v>7469</v>
      </c>
      <c r="Q541" s="153" t="s">
        <v>7469</v>
      </c>
      <c r="R541" s="153" t="s">
        <v>7469</v>
      </c>
      <c r="S541" s="153" t="s">
        <v>7469</v>
      </c>
      <c r="T541" s="153" t="s">
        <v>7469</v>
      </c>
      <c r="U541" s="153" t="s">
        <v>7469</v>
      </c>
      <c r="V541" s="153" t="s">
        <v>7469</v>
      </c>
      <c r="W541" s="153" t="s">
        <v>7469</v>
      </c>
      <c r="X541" s="153" t="s">
        <v>7469</v>
      </c>
      <c r="Y541" s="153" t="s">
        <v>7469</v>
      </c>
      <c r="Z541" s="153" t="s">
        <v>7469</v>
      </c>
      <c r="AA541" s="153" t="s">
        <v>7469</v>
      </c>
      <c r="AB541" s="153" t="s">
        <v>7469</v>
      </c>
      <c r="AC541" s="153" t="s">
        <v>7469</v>
      </c>
      <c r="AD541" s="153" t="s">
        <v>7469</v>
      </c>
      <c r="AE541" s="153" t="s">
        <v>7469</v>
      </c>
      <c r="AF541" s="153" t="s">
        <v>7469</v>
      </c>
      <c r="AG541" s="153" t="s">
        <v>7469</v>
      </c>
      <c r="AH541" s="153" t="s">
        <v>7469</v>
      </c>
      <c r="AI541" s="153" t="s">
        <v>7469</v>
      </c>
      <c r="AJ541" s="153" t="s">
        <v>7469</v>
      </c>
      <c r="AK541" s="153" t="s">
        <v>7469</v>
      </c>
      <c r="AL541" s="153" t="s">
        <v>7469</v>
      </c>
      <c r="AM541" s="153" t="s">
        <v>7469</v>
      </c>
      <c r="AN541" s="153" t="s">
        <v>7469</v>
      </c>
      <c r="AO541" s="153" t="s">
        <v>7469</v>
      </c>
      <c r="AP541" s="153" t="s">
        <v>7469</v>
      </c>
      <c r="AQ541" s="153" t="s">
        <v>7469</v>
      </c>
      <c r="AR541" s="153" t="s">
        <v>7469</v>
      </c>
      <c r="AS541" s="153" t="s">
        <v>7469</v>
      </c>
      <c r="AT541" s="153" t="s">
        <v>7469</v>
      </c>
      <c r="AU541" s="153" t="s">
        <v>7469</v>
      </c>
      <c r="AV541" s="153" t="s">
        <v>7469</v>
      </c>
      <c r="AW541" s="153" t="s">
        <v>7469</v>
      </c>
      <c r="AX541" s="153" t="s">
        <v>7469</v>
      </c>
      <c r="AY541" s="153" t="s">
        <v>7469</v>
      </c>
      <c r="AZ541" s="153" t="s">
        <v>7469</v>
      </c>
      <c r="BA541" s="153" t="s">
        <v>7469</v>
      </c>
      <c r="BB541" s="153" t="s">
        <v>7469</v>
      </c>
      <c r="BC541" s="153" t="s">
        <v>7469</v>
      </c>
      <c r="BD541" s="153" t="s">
        <v>7469</v>
      </c>
      <c r="BE541" s="153" t="s">
        <v>7469</v>
      </c>
      <c r="BF541" s="153" t="s">
        <v>7469</v>
      </c>
      <c r="BG541" s="153" t="s">
        <v>7469</v>
      </c>
      <c r="BH541" s="153" t="s">
        <v>7469</v>
      </c>
      <c r="BI541" s="153" t="s">
        <v>7469</v>
      </c>
      <c r="BJ541" s="153" t="s">
        <v>7469</v>
      </c>
      <c r="BK541" s="153" t="s">
        <v>7469</v>
      </c>
      <c r="BL541" s="153" t="s">
        <v>7469</v>
      </c>
      <c r="BM541" s="153" t="s">
        <v>7469</v>
      </c>
      <c r="BN541" s="153">
        <v>550.92870000000005</v>
      </c>
      <c r="BO541" s="153" t="s">
        <v>7469</v>
      </c>
      <c r="BP541" s="153" t="s">
        <v>7469</v>
      </c>
      <c r="BQ541" s="153" t="s">
        <v>7469</v>
      </c>
      <c r="BR541" s="153" t="s">
        <v>7469</v>
      </c>
      <c r="BS541" s="153" t="s">
        <v>7469</v>
      </c>
      <c r="BT541" s="153" t="s">
        <v>7469</v>
      </c>
      <c r="BU541" s="153" t="s">
        <v>7469</v>
      </c>
      <c r="BV541" s="153" t="s">
        <v>7469</v>
      </c>
      <c r="BW541" s="153" t="s">
        <v>7469</v>
      </c>
      <c r="BX541" s="153" t="s">
        <v>7469</v>
      </c>
      <c r="BY541" s="153" t="s">
        <v>7469</v>
      </c>
      <c r="BZ541" s="153" t="s">
        <v>7469</v>
      </c>
      <c r="CA541" s="153">
        <v>33512.729200000002</v>
      </c>
      <c r="CB541" s="153" t="s">
        <v>7469</v>
      </c>
      <c r="CC541" s="153" t="s">
        <v>7469</v>
      </c>
      <c r="CD541" s="153" t="s">
        <v>7469</v>
      </c>
      <c r="CE541" s="153" t="s">
        <v>7469</v>
      </c>
      <c r="CF541" s="153" t="s">
        <v>7469</v>
      </c>
      <c r="CG541" s="153" t="s">
        <v>7469</v>
      </c>
      <c r="CH541" s="153" t="s">
        <v>7469</v>
      </c>
      <c r="CI541" s="153" t="s">
        <v>7469</v>
      </c>
      <c r="CJ541" s="153" t="s">
        <v>7469</v>
      </c>
      <c r="CK541" s="153" t="s">
        <v>7469</v>
      </c>
      <c r="CL541" s="153" t="s">
        <v>7469</v>
      </c>
      <c r="CM541" s="153" t="s">
        <v>7469</v>
      </c>
      <c r="CN541" s="153" t="s">
        <v>7469</v>
      </c>
      <c r="CO541" s="153" t="s">
        <v>7469</v>
      </c>
      <c r="CP541" s="153" t="s">
        <v>7469</v>
      </c>
      <c r="CQ541" s="153" t="s">
        <v>7469</v>
      </c>
      <c r="CR541" s="153" t="s">
        <v>7469</v>
      </c>
      <c r="CS541" s="153" t="s">
        <v>7469</v>
      </c>
      <c r="CT541" s="153" t="s">
        <v>7469</v>
      </c>
      <c r="CU541" s="153" t="s">
        <v>7469</v>
      </c>
      <c r="CV541" s="153" t="s">
        <v>7469</v>
      </c>
      <c r="CW541" s="153" t="s">
        <v>7469</v>
      </c>
      <c r="CX541" s="153" t="s">
        <v>7469</v>
      </c>
      <c r="CY541" s="153" t="s">
        <v>7469</v>
      </c>
      <c r="CZ541" s="153" t="s">
        <v>7469</v>
      </c>
      <c r="DA541" s="153" t="s">
        <v>7469</v>
      </c>
      <c r="DB541" s="153" t="s">
        <v>7469</v>
      </c>
      <c r="DC541" s="153" t="s">
        <v>7469</v>
      </c>
      <c r="DD541" s="153" t="s">
        <v>7469</v>
      </c>
      <c r="DE541" s="153" t="s">
        <v>7469</v>
      </c>
      <c r="DF541" s="153" t="s">
        <v>7469</v>
      </c>
      <c r="DG541" s="153" t="s">
        <v>7469</v>
      </c>
      <c r="DH541" s="153" t="s">
        <v>7469</v>
      </c>
      <c r="DI541" s="153" t="s">
        <v>7469</v>
      </c>
      <c r="DJ541" s="153" t="s">
        <v>7469</v>
      </c>
      <c r="DK541" s="153" t="s">
        <v>7469</v>
      </c>
      <c r="DL541" s="153" t="s">
        <v>7469</v>
      </c>
      <c r="DM541" s="153" t="s">
        <v>7469</v>
      </c>
      <c r="DN541" s="153" t="s">
        <v>7469</v>
      </c>
      <c r="DO541" s="153" t="s">
        <v>7469</v>
      </c>
      <c r="DP541" s="153" t="s">
        <v>7469</v>
      </c>
      <c r="DQ541" s="153" t="s">
        <v>7469</v>
      </c>
      <c r="DR541" s="153" t="s">
        <v>7469</v>
      </c>
      <c r="DS541" s="153" t="s">
        <v>7469</v>
      </c>
      <c r="DT541" s="153" t="s">
        <v>7469</v>
      </c>
      <c r="DU541" s="153" t="s">
        <v>7469</v>
      </c>
      <c r="DV541" s="153" t="s">
        <v>7469</v>
      </c>
      <c r="DW541" s="153" t="s">
        <v>7469</v>
      </c>
      <c r="DX541" s="153" t="s">
        <v>7469</v>
      </c>
      <c r="DY541" s="153" t="s">
        <v>7469</v>
      </c>
      <c r="DZ541" s="153" t="s">
        <v>7469</v>
      </c>
      <c r="EA541" s="153" t="s">
        <v>7469</v>
      </c>
      <c r="EB541" s="153" t="s">
        <v>7469</v>
      </c>
      <c r="EC541" s="153" t="s">
        <v>7469</v>
      </c>
      <c r="ED541" s="153" t="s">
        <v>7469</v>
      </c>
      <c r="EE541" s="153" t="s">
        <v>7469</v>
      </c>
      <c r="EF541" s="153" t="s">
        <v>7469</v>
      </c>
      <c r="EG541" s="153" t="s">
        <v>7469</v>
      </c>
      <c r="EH541" s="153" t="s">
        <v>7469</v>
      </c>
      <c r="EI541" s="153" t="s">
        <v>7469</v>
      </c>
      <c r="EJ541" s="153" t="s">
        <v>7469</v>
      </c>
      <c r="EK541" s="153" t="s">
        <v>7469</v>
      </c>
      <c r="EL541" s="153" t="s">
        <v>7469</v>
      </c>
      <c r="EM541" s="153" t="s">
        <v>7469</v>
      </c>
      <c r="EN541" s="153" t="s">
        <v>7469</v>
      </c>
    </row>
    <row r="542" spans="3:144">
      <c r="E542" s="120" t="s">
        <v>8103</v>
      </c>
      <c r="F542" s="126" t="s">
        <v>8185</v>
      </c>
      <c r="G542" s="151" t="s">
        <v>8090</v>
      </c>
      <c r="H542" s="152" t="s">
        <v>8097</v>
      </c>
      <c r="I542" s="153">
        <v>5541.348</v>
      </c>
      <c r="J542" s="153">
        <v>357.80279999999999</v>
      </c>
      <c r="K542" s="153">
        <v>11287.796</v>
      </c>
      <c r="L542" s="153">
        <v>15.842499999999999</v>
      </c>
      <c r="M542" s="153" t="s">
        <v>7469</v>
      </c>
      <c r="N542" s="153">
        <v>15165.6</v>
      </c>
      <c r="O542" s="153">
        <v>59128.056400000001</v>
      </c>
      <c r="P542" s="153">
        <v>65.191999999999993</v>
      </c>
      <c r="Q542" s="153">
        <v>9.8668999999999993</v>
      </c>
      <c r="R542" s="153">
        <v>5829.3398999999999</v>
      </c>
      <c r="S542" s="153">
        <v>51.2012</v>
      </c>
      <c r="T542" s="153">
        <v>149.113</v>
      </c>
      <c r="U542" s="153" t="s">
        <v>7469</v>
      </c>
      <c r="V542" s="153">
        <v>918.24509999999998</v>
      </c>
      <c r="W542" s="153">
        <v>867.37789999999995</v>
      </c>
      <c r="X542" s="153">
        <v>56743</v>
      </c>
      <c r="Y542" s="153">
        <v>13.0989</v>
      </c>
      <c r="Z542" s="153">
        <v>152.511</v>
      </c>
      <c r="AA542" s="153">
        <v>1828.0334</v>
      </c>
      <c r="AB542" s="153">
        <v>215.72829999999999</v>
      </c>
      <c r="AC542" s="153">
        <v>41.345999999999997</v>
      </c>
      <c r="AD542" s="153">
        <v>11.974299999999999</v>
      </c>
      <c r="AE542" s="153">
        <v>35.546900000000001</v>
      </c>
      <c r="AF542" s="153">
        <v>1126.1778999999999</v>
      </c>
      <c r="AG542" s="153">
        <v>99.515699999999995</v>
      </c>
      <c r="AH542" s="153">
        <v>11.7623</v>
      </c>
      <c r="AI542" s="153">
        <v>248.50319999999999</v>
      </c>
      <c r="AJ542" s="153">
        <v>7479.2515000000003</v>
      </c>
      <c r="AK542" s="153" t="s">
        <v>7469</v>
      </c>
      <c r="AL542" s="153">
        <v>56.1113</v>
      </c>
      <c r="AM542" s="153" t="s">
        <v>7469</v>
      </c>
      <c r="AN542" s="153">
        <v>3348.3362000000002</v>
      </c>
      <c r="AO542" s="153">
        <v>189.1481</v>
      </c>
      <c r="AP542" s="153">
        <v>99.759699999999995</v>
      </c>
      <c r="AQ542" s="153" t="s">
        <v>7469</v>
      </c>
      <c r="AR542" s="153">
        <v>6248.6722</v>
      </c>
      <c r="AS542" s="153">
        <v>43.498600000000003</v>
      </c>
      <c r="AT542" s="153">
        <v>118.6065</v>
      </c>
      <c r="AU542" s="153">
        <v>20.326599999999999</v>
      </c>
      <c r="AV542" s="153">
        <v>3717.3562999999999</v>
      </c>
      <c r="AW542" s="153" t="s">
        <v>7469</v>
      </c>
      <c r="AX542" s="153" t="s">
        <v>7469</v>
      </c>
      <c r="AY542" s="153" t="s">
        <v>7469</v>
      </c>
      <c r="AZ542" s="153">
        <v>1399.7094</v>
      </c>
      <c r="BA542" s="153">
        <v>40.091200000000001</v>
      </c>
      <c r="BB542" s="153" t="s">
        <v>7469</v>
      </c>
      <c r="BC542" s="153" t="s">
        <v>7469</v>
      </c>
      <c r="BD542" s="153" t="s">
        <v>7469</v>
      </c>
      <c r="BE542" s="153">
        <v>3.0716999999999999</v>
      </c>
      <c r="BF542" s="153">
        <v>11.1265</v>
      </c>
      <c r="BG542" s="153" t="s">
        <v>7469</v>
      </c>
      <c r="BH542" s="153" t="s">
        <v>7469</v>
      </c>
      <c r="BI542" s="153">
        <v>3737.5149000000001</v>
      </c>
      <c r="BJ542" s="153">
        <v>143.81909999999999</v>
      </c>
      <c r="BK542" s="153" t="s">
        <v>7469</v>
      </c>
      <c r="BL542" s="153">
        <v>1515.434</v>
      </c>
      <c r="BM542" s="153">
        <v>45.773299999999999</v>
      </c>
      <c r="BN542" s="153">
        <v>950.11800000000005</v>
      </c>
      <c r="BO542" s="153">
        <v>54.843699999999998</v>
      </c>
      <c r="BP542" s="153" t="s">
        <v>7469</v>
      </c>
      <c r="BQ542" s="153">
        <v>131.61269999999999</v>
      </c>
      <c r="BR542" s="153" t="s">
        <v>7469</v>
      </c>
      <c r="BS542" s="153">
        <v>5908.5219999999999</v>
      </c>
      <c r="BT542" s="153" t="s">
        <v>7469</v>
      </c>
      <c r="BU542" s="153" t="s">
        <v>7469</v>
      </c>
      <c r="BV542" s="153" t="s">
        <v>7469</v>
      </c>
      <c r="BW542" s="153" t="s">
        <v>7469</v>
      </c>
      <c r="BX542" s="153">
        <v>401.48750000000001</v>
      </c>
      <c r="BY542" s="153" t="s">
        <v>7469</v>
      </c>
      <c r="BZ542" s="153">
        <v>1690.0165999999999</v>
      </c>
      <c r="CA542" s="153">
        <v>47141.323199999999</v>
      </c>
      <c r="CB542" s="153">
        <v>77.735299999999995</v>
      </c>
      <c r="CC542" s="153">
        <v>19.945399999999999</v>
      </c>
      <c r="CD542" s="153">
        <v>41.565800000000003</v>
      </c>
      <c r="CE542" s="153">
        <v>62.454799999999999</v>
      </c>
      <c r="CF542" s="153" t="s">
        <v>7469</v>
      </c>
      <c r="CG542" s="153" t="s">
        <v>7469</v>
      </c>
      <c r="CH542" s="153">
        <v>10.3314</v>
      </c>
      <c r="CI542" s="153">
        <v>9058.6597000000002</v>
      </c>
      <c r="CJ542" s="153" t="s">
        <v>7469</v>
      </c>
      <c r="CK542" s="153" t="s">
        <v>7469</v>
      </c>
      <c r="CL542" s="153" t="s">
        <v>7469</v>
      </c>
      <c r="CM542" s="153" t="s">
        <v>7469</v>
      </c>
      <c r="CN542" s="153" t="s">
        <v>7469</v>
      </c>
      <c r="CO542" s="153">
        <v>173.14250000000001</v>
      </c>
      <c r="CP542" s="153">
        <v>118.6515</v>
      </c>
      <c r="CQ542" s="153">
        <v>357.6583</v>
      </c>
      <c r="CR542" s="153" t="s">
        <v>7469</v>
      </c>
      <c r="CS542" s="153">
        <v>591.38490000000002</v>
      </c>
      <c r="CT542" s="153">
        <v>60.726399999999998</v>
      </c>
      <c r="CU542" s="153">
        <v>32.016800000000003</v>
      </c>
      <c r="CV542" s="153" t="s">
        <v>7469</v>
      </c>
      <c r="CW542" s="153" t="s">
        <v>7469</v>
      </c>
      <c r="CX542" s="153" t="s">
        <v>7469</v>
      </c>
      <c r="CY542" s="153">
        <v>573.52949999999998</v>
      </c>
      <c r="CZ542" s="153">
        <v>27.249700000000001</v>
      </c>
      <c r="DA542" s="153">
        <v>27.2074</v>
      </c>
      <c r="DB542" s="153" t="s">
        <v>7469</v>
      </c>
      <c r="DC542" s="153">
        <v>887.32510000000002</v>
      </c>
      <c r="DD542" s="153">
        <v>226.2764</v>
      </c>
      <c r="DE542" s="153" t="s">
        <v>7469</v>
      </c>
      <c r="DF542" s="153" t="s">
        <v>7469</v>
      </c>
      <c r="DG542" s="153">
        <v>2077.5030999999999</v>
      </c>
      <c r="DH542" s="153">
        <v>4.274</v>
      </c>
      <c r="DI542" s="153" t="s">
        <v>7469</v>
      </c>
      <c r="DJ542" s="153" t="s">
        <v>7469</v>
      </c>
      <c r="DK542" s="153">
        <v>13.024900000000001</v>
      </c>
      <c r="DL542" s="153">
        <v>38.226199999999999</v>
      </c>
      <c r="DM542" s="153">
        <v>21.4771</v>
      </c>
      <c r="DN542" s="153">
        <v>11516.970799999999</v>
      </c>
      <c r="DO542" s="153">
        <v>1083.4158</v>
      </c>
      <c r="DP542" s="153">
        <v>54.339300000000001</v>
      </c>
      <c r="DQ542" s="153">
        <v>1467.2417</v>
      </c>
      <c r="DR542" s="153" t="s">
        <v>7469</v>
      </c>
      <c r="DS542" s="153">
        <v>48.127099999999999</v>
      </c>
      <c r="DT542" s="153">
        <v>2863.6907000000001</v>
      </c>
      <c r="DU542" s="153">
        <v>841.79349999999999</v>
      </c>
      <c r="DV542" s="153" t="s">
        <v>7469</v>
      </c>
      <c r="DW542" s="153" t="s">
        <v>7469</v>
      </c>
      <c r="DX542" s="153">
        <v>112.367</v>
      </c>
      <c r="DY542" s="153">
        <v>37.5886</v>
      </c>
      <c r="DZ542" s="153">
        <v>57.6965</v>
      </c>
      <c r="EA542" s="153">
        <v>2322.8841000000002</v>
      </c>
      <c r="EB542" s="153">
        <v>97.477500000000006</v>
      </c>
      <c r="EC542" s="153">
        <v>857.61789999999996</v>
      </c>
      <c r="ED542" s="153">
        <v>106.1544</v>
      </c>
      <c r="EE542" s="153" t="s">
        <v>7469</v>
      </c>
      <c r="EF542" s="153">
        <v>336.68720000000002</v>
      </c>
      <c r="EG542" s="153">
        <v>509.0736</v>
      </c>
      <c r="EH542" s="153" t="s">
        <v>7469</v>
      </c>
      <c r="EI542" s="153">
        <v>95.461299999999994</v>
      </c>
      <c r="EJ542" s="153" t="s">
        <v>7469</v>
      </c>
      <c r="EK542" s="153" t="s">
        <v>7469</v>
      </c>
      <c r="EL542" s="153">
        <v>246.4385</v>
      </c>
      <c r="EM542" s="153" t="s">
        <v>7469</v>
      </c>
      <c r="EN542" s="153" t="s">
        <v>7469</v>
      </c>
    </row>
    <row r="543" spans="3:144">
      <c r="E543" s="103" t="s">
        <v>8186</v>
      </c>
      <c r="F543" s="126" t="s">
        <v>8187</v>
      </c>
      <c r="G543" s="151"/>
      <c r="H543" s="152"/>
      <c r="I543" s="153">
        <v>4712.617979101773</v>
      </c>
      <c r="J543" s="153">
        <v>88.463386469999989</v>
      </c>
      <c r="K543" s="153">
        <v>13170.303394039996</v>
      </c>
      <c r="L543" s="153">
        <v>7.7432279103999999</v>
      </c>
      <c r="M543" s="153">
        <v>51.383653731610515</v>
      </c>
      <c r="N543" s="153">
        <v>24530.365167800002</v>
      </c>
      <c r="O543" s="153">
        <v>59153.541160159999</v>
      </c>
      <c r="P543" s="153">
        <v>68.078185840000003</v>
      </c>
      <c r="Q543" s="153">
        <v>5.9548984789000006</v>
      </c>
      <c r="R543" s="153">
        <v>2876.23466079128</v>
      </c>
      <c r="S543" s="153">
        <v>32.442987928915194</v>
      </c>
      <c r="T543" s="153">
        <v>94.1331638384125</v>
      </c>
      <c r="U543" s="153">
        <v>59.300875752337603</v>
      </c>
      <c r="V543" s="153">
        <v>172.03083327999997</v>
      </c>
      <c r="W543" s="153">
        <v>193.80909441523502</v>
      </c>
      <c r="X543" s="153">
        <v>41153.462549709999</v>
      </c>
      <c r="Y543" s="153">
        <v>5.4164836204615359</v>
      </c>
      <c r="Z543" s="153">
        <v>96.710963082083694</v>
      </c>
      <c r="AA543" s="153">
        <v>1146.5792217055687</v>
      </c>
      <c r="AB543" s="153">
        <v>139.28617818229003</v>
      </c>
      <c r="AC543" s="153">
        <v>10.663354146</v>
      </c>
      <c r="AD543" s="153">
        <v>6.9368235893523025</v>
      </c>
      <c r="AE543" s="153">
        <v>21.211084508084873</v>
      </c>
      <c r="AF543" s="153">
        <v>555.5375888749345</v>
      </c>
      <c r="AG543" s="153">
        <v>131.08690637053371</v>
      </c>
      <c r="AH543" s="153">
        <v>8.234381064789984</v>
      </c>
      <c r="AI543" s="153">
        <v>185.55099717269675</v>
      </c>
      <c r="AJ543" s="153">
        <v>2526.8406064000001</v>
      </c>
      <c r="AK543" s="153">
        <v>10.349157520344068</v>
      </c>
      <c r="AL543" s="153">
        <v>27.263000825337901</v>
      </c>
      <c r="AM543" s="153">
        <v>53.517749286000011</v>
      </c>
      <c r="AN543" s="153">
        <v>1895.1454440049911</v>
      </c>
      <c r="AO543" s="153">
        <v>124.07136770206377</v>
      </c>
      <c r="AP543" s="153">
        <v>77.562016421389259</v>
      </c>
      <c r="AQ543" s="153">
        <v>7.1478817899999996</v>
      </c>
      <c r="AR543" s="153">
        <v>5377.1142819600009</v>
      </c>
      <c r="AS543" s="153">
        <v>37.676730671500515</v>
      </c>
      <c r="AT543" s="153">
        <v>73.059354474355629</v>
      </c>
      <c r="AU543" s="153">
        <v>15.022014395798411</v>
      </c>
      <c r="AV543" s="153">
        <v>3287.07310725452</v>
      </c>
      <c r="AW543" s="153" t="s">
        <v>7469</v>
      </c>
      <c r="AX543" s="153">
        <v>2.752260462667492</v>
      </c>
      <c r="AY543" s="153" t="s">
        <v>7469</v>
      </c>
      <c r="AZ543" s="153">
        <v>968.08242324870537</v>
      </c>
      <c r="BA543" s="153">
        <v>7.8730212124906718</v>
      </c>
      <c r="BB543" s="153">
        <v>1334.146752323328</v>
      </c>
      <c r="BC543" s="153">
        <v>6.8037370241559998</v>
      </c>
      <c r="BD543" s="153">
        <v>1.6541671404913902</v>
      </c>
      <c r="BE543" s="153">
        <v>2.3330858105852617</v>
      </c>
      <c r="BF543" s="153">
        <v>7.2461404335039141</v>
      </c>
      <c r="BG543" s="153">
        <v>2961.8214054199998</v>
      </c>
      <c r="BH543" s="153">
        <v>2870.386123190734</v>
      </c>
      <c r="BI543" s="153">
        <v>4018.1272102400003</v>
      </c>
      <c r="BJ543" s="153">
        <v>60.751044950553549</v>
      </c>
      <c r="BK543" s="153">
        <v>22.388046067690006</v>
      </c>
      <c r="BL543" s="153">
        <v>876.3375436650432</v>
      </c>
      <c r="BM543" s="153">
        <v>41.448564038208168</v>
      </c>
      <c r="BN543" s="153">
        <v>464.54974770000001</v>
      </c>
      <c r="BO543" s="153">
        <v>34.680787859999995</v>
      </c>
      <c r="BP543" s="153">
        <v>108.03575799735205</v>
      </c>
      <c r="BQ543" s="153">
        <v>131.17024932942076</v>
      </c>
      <c r="BR543" s="153">
        <v>5.0428426884673998</v>
      </c>
      <c r="BS543" s="153">
        <v>4190.0309143599998</v>
      </c>
      <c r="BT543" s="153">
        <v>161.0211432133618</v>
      </c>
      <c r="BU543" s="153">
        <v>282.79079624373674</v>
      </c>
      <c r="BV543" s="153">
        <v>7.7340323395466992</v>
      </c>
      <c r="BW543" s="153" t="s">
        <v>7469</v>
      </c>
      <c r="BX543" s="153">
        <v>304.75896752599306</v>
      </c>
      <c r="BY543" s="153">
        <v>12.756233220049999</v>
      </c>
      <c r="BZ543" s="153">
        <v>442.56239499999998</v>
      </c>
      <c r="CA543" s="153">
        <v>27692.600471999998</v>
      </c>
      <c r="CB543" s="153">
        <v>50.69614124724098</v>
      </c>
      <c r="CC543" s="153">
        <v>8.5717508947298153</v>
      </c>
      <c r="CD543" s="153">
        <v>30.080311554049739</v>
      </c>
      <c r="CE543" s="153">
        <v>68.213491223386441</v>
      </c>
      <c r="CF543" s="153">
        <v>32.200630662625009</v>
      </c>
      <c r="CG543" s="153">
        <v>14.185271919158502</v>
      </c>
      <c r="CH543" s="153">
        <v>10.419063533890876</v>
      </c>
      <c r="CI543" s="153">
        <v>6169.3958982240165</v>
      </c>
      <c r="CJ543" s="153">
        <v>66.711929092399998</v>
      </c>
      <c r="CK543" s="153">
        <v>10.001713642000002</v>
      </c>
      <c r="CL543" s="153">
        <v>24.202352604000001</v>
      </c>
      <c r="CM543" s="153">
        <v>1498.4310343385266</v>
      </c>
      <c r="CN543" s="153" t="s">
        <v>7469</v>
      </c>
      <c r="CO543" s="153">
        <v>134.52338128578992</v>
      </c>
      <c r="CP543" s="153">
        <v>49.71887697608328</v>
      </c>
      <c r="CQ543" s="153">
        <v>106.04591224525065</v>
      </c>
      <c r="CR543" s="153">
        <v>1.7285551514076234</v>
      </c>
      <c r="CS543" s="153">
        <v>444.14430900000008</v>
      </c>
      <c r="CT543" s="153">
        <v>23.709252972095101</v>
      </c>
      <c r="CU543" s="153">
        <v>12.771297769775888</v>
      </c>
      <c r="CV543" s="153" t="s">
        <v>7469</v>
      </c>
      <c r="CW543" s="153" t="s">
        <v>7469</v>
      </c>
      <c r="CX543" s="153" t="s">
        <v>7469</v>
      </c>
      <c r="CY543" s="153">
        <v>399.00973660923961</v>
      </c>
      <c r="CZ543" s="153">
        <v>31.687217438056166</v>
      </c>
      <c r="DA543" s="153">
        <v>27.337727177614447</v>
      </c>
      <c r="DB543" s="153" t="s">
        <v>7469</v>
      </c>
      <c r="DC543" s="153">
        <v>1191.5218692465583</v>
      </c>
      <c r="DD543" s="153">
        <v>117.66506840959666</v>
      </c>
      <c r="DE543" s="153">
        <v>20.067697680000002</v>
      </c>
      <c r="DF543" s="153">
        <v>1.642315773</v>
      </c>
      <c r="DG543" s="153">
        <v>1510.6241690426605</v>
      </c>
      <c r="DH543" s="153">
        <v>1.018559203531638</v>
      </c>
      <c r="DI543" s="153">
        <v>4.8537168118629213</v>
      </c>
      <c r="DJ543" s="153" t="s">
        <v>7469</v>
      </c>
      <c r="DK543" s="153">
        <v>5.6267666802245833</v>
      </c>
      <c r="DL543" s="153">
        <v>37.496687656832904</v>
      </c>
      <c r="DM543" s="153">
        <v>25.232286513424839</v>
      </c>
      <c r="DN543" s="153">
        <v>4242.9022031226923</v>
      </c>
      <c r="DO543" s="153">
        <v>755.10386036664659</v>
      </c>
      <c r="DP543" s="153">
        <v>75.805789631872415</v>
      </c>
      <c r="DQ543" s="153">
        <v>481.64088827413838</v>
      </c>
      <c r="DR543" s="153" t="s">
        <v>7469</v>
      </c>
      <c r="DS543" s="153">
        <v>23.867376300770626</v>
      </c>
      <c r="DT543" s="153">
        <v>2206.4457876301185</v>
      </c>
      <c r="DU543" s="153">
        <v>633.72230487855074</v>
      </c>
      <c r="DV543" s="153">
        <v>0.178212641</v>
      </c>
      <c r="DW543" s="153" t="s">
        <v>7469</v>
      </c>
      <c r="DX543" s="153">
        <v>64.313283949289357</v>
      </c>
      <c r="DY543" s="153">
        <v>45.716899805461303</v>
      </c>
      <c r="DZ543" s="153">
        <v>35.07449684517286</v>
      </c>
      <c r="EA543" s="153">
        <v>949.89444869770807</v>
      </c>
      <c r="EB543" s="153">
        <v>59.434818240530063</v>
      </c>
      <c r="EC543" s="153">
        <v>757.20949268840468</v>
      </c>
      <c r="ED543" s="153">
        <v>99.86485541707961</v>
      </c>
      <c r="EE543" s="153">
        <v>35.048014389999999</v>
      </c>
      <c r="EF543" s="153">
        <v>276.23468318649833</v>
      </c>
      <c r="EG543" s="153">
        <v>488.67222352365854</v>
      </c>
      <c r="EH543" s="153">
        <v>35.303561419130418</v>
      </c>
      <c r="EI543" s="153">
        <v>84.422708607870987</v>
      </c>
      <c r="EJ543" s="153" t="s">
        <v>7469</v>
      </c>
      <c r="EK543" s="153">
        <v>15.244726795969402</v>
      </c>
      <c r="EL543" s="153">
        <v>102.66742626600001</v>
      </c>
      <c r="EM543" s="153">
        <v>819.92523436855276</v>
      </c>
      <c r="EN543" s="153">
        <v>1282.7783957531565</v>
      </c>
    </row>
    <row r="544" spans="3:144">
      <c r="C544" s="163"/>
      <c r="D544" s="129" t="s">
        <v>8188</v>
      </c>
      <c r="E544" s="103"/>
      <c r="F544" s="130"/>
      <c r="G544" s="151" t="s">
        <v>8105</v>
      </c>
      <c r="H544" s="152" t="s">
        <v>8105</v>
      </c>
      <c r="I544" s="153" t="s">
        <v>8105</v>
      </c>
      <c r="J544" s="153" t="s">
        <v>8105</v>
      </c>
      <c r="K544" s="153" t="s">
        <v>8105</v>
      </c>
      <c r="L544" s="153" t="s">
        <v>8105</v>
      </c>
      <c r="M544" s="153" t="s">
        <v>8105</v>
      </c>
      <c r="N544" s="153" t="s">
        <v>8105</v>
      </c>
      <c r="O544" s="153" t="s">
        <v>8105</v>
      </c>
      <c r="P544" s="153" t="s">
        <v>8105</v>
      </c>
      <c r="Q544" s="153" t="s">
        <v>8105</v>
      </c>
      <c r="R544" s="153" t="s">
        <v>8105</v>
      </c>
      <c r="S544" s="153" t="s">
        <v>8105</v>
      </c>
      <c r="T544" s="153" t="s">
        <v>8105</v>
      </c>
      <c r="U544" s="153" t="s">
        <v>8105</v>
      </c>
      <c r="V544" s="153" t="s">
        <v>8105</v>
      </c>
      <c r="W544" s="153" t="s">
        <v>8105</v>
      </c>
      <c r="X544" s="153" t="s">
        <v>8105</v>
      </c>
      <c r="Y544" s="153" t="s">
        <v>8105</v>
      </c>
      <c r="Z544" s="153" t="s">
        <v>8105</v>
      </c>
      <c r="AA544" s="153" t="s">
        <v>8105</v>
      </c>
      <c r="AB544" s="153" t="s">
        <v>8105</v>
      </c>
      <c r="AC544" s="153" t="s">
        <v>8105</v>
      </c>
      <c r="AD544" s="153" t="s">
        <v>8105</v>
      </c>
      <c r="AE544" s="153" t="s">
        <v>8105</v>
      </c>
      <c r="AF544" s="153" t="s">
        <v>8105</v>
      </c>
      <c r="AG544" s="153" t="s">
        <v>8105</v>
      </c>
      <c r="AH544" s="153" t="s">
        <v>8105</v>
      </c>
      <c r="AI544" s="153" t="s">
        <v>8105</v>
      </c>
      <c r="AJ544" s="153" t="s">
        <v>8105</v>
      </c>
      <c r="AK544" s="153" t="s">
        <v>8105</v>
      </c>
      <c r="AL544" s="153" t="s">
        <v>8105</v>
      </c>
      <c r="AM544" s="153" t="s">
        <v>8105</v>
      </c>
      <c r="AN544" s="153" t="s">
        <v>8105</v>
      </c>
      <c r="AO544" s="153" t="s">
        <v>8105</v>
      </c>
      <c r="AP544" s="153" t="s">
        <v>8105</v>
      </c>
      <c r="AQ544" s="153" t="s">
        <v>8105</v>
      </c>
      <c r="AR544" s="153" t="s">
        <v>8105</v>
      </c>
      <c r="AS544" s="153" t="s">
        <v>8105</v>
      </c>
      <c r="AT544" s="153" t="s">
        <v>8105</v>
      </c>
      <c r="AU544" s="153" t="s">
        <v>8105</v>
      </c>
      <c r="AV544" s="153" t="s">
        <v>8105</v>
      </c>
      <c r="AW544" s="153" t="s">
        <v>8105</v>
      </c>
      <c r="AX544" s="153" t="s">
        <v>8105</v>
      </c>
      <c r="AY544" s="153" t="s">
        <v>8105</v>
      </c>
      <c r="AZ544" s="153" t="s">
        <v>8105</v>
      </c>
      <c r="BA544" s="153" t="s">
        <v>8105</v>
      </c>
      <c r="BB544" s="153" t="s">
        <v>8105</v>
      </c>
      <c r="BC544" s="153" t="s">
        <v>8105</v>
      </c>
      <c r="BD544" s="153" t="s">
        <v>8105</v>
      </c>
      <c r="BE544" s="153" t="s">
        <v>8105</v>
      </c>
      <c r="BF544" s="153" t="s">
        <v>8105</v>
      </c>
      <c r="BG544" s="153" t="s">
        <v>8105</v>
      </c>
      <c r="BH544" s="153" t="s">
        <v>8105</v>
      </c>
      <c r="BI544" s="153" t="s">
        <v>8105</v>
      </c>
      <c r="BJ544" s="153" t="s">
        <v>8105</v>
      </c>
      <c r="BK544" s="153" t="s">
        <v>8105</v>
      </c>
      <c r="BL544" s="153" t="s">
        <v>8105</v>
      </c>
      <c r="BM544" s="153" t="s">
        <v>8105</v>
      </c>
      <c r="BN544" s="153" t="s">
        <v>8105</v>
      </c>
      <c r="BO544" s="153" t="s">
        <v>8105</v>
      </c>
      <c r="BP544" s="153" t="s">
        <v>8105</v>
      </c>
      <c r="BQ544" s="153" t="s">
        <v>8105</v>
      </c>
      <c r="BR544" s="153" t="s">
        <v>8105</v>
      </c>
      <c r="BS544" s="153" t="s">
        <v>8105</v>
      </c>
      <c r="BT544" s="153" t="s">
        <v>8105</v>
      </c>
      <c r="BU544" s="153" t="s">
        <v>8105</v>
      </c>
      <c r="BV544" s="153" t="s">
        <v>8105</v>
      </c>
      <c r="BW544" s="153" t="s">
        <v>8105</v>
      </c>
      <c r="BX544" s="153" t="s">
        <v>8105</v>
      </c>
      <c r="BY544" s="153" t="s">
        <v>8105</v>
      </c>
      <c r="BZ544" s="153" t="s">
        <v>8105</v>
      </c>
      <c r="CA544" s="153" t="s">
        <v>8105</v>
      </c>
      <c r="CB544" s="153" t="s">
        <v>8105</v>
      </c>
      <c r="CC544" s="153" t="s">
        <v>8105</v>
      </c>
      <c r="CD544" s="153" t="s">
        <v>8105</v>
      </c>
      <c r="CE544" s="153" t="s">
        <v>8105</v>
      </c>
      <c r="CF544" s="153" t="s">
        <v>8105</v>
      </c>
      <c r="CG544" s="153" t="s">
        <v>8105</v>
      </c>
      <c r="CH544" s="153" t="s">
        <v>8105</v>
      </c>
      <c r="CI544" s="153" t="s">
        <v>8105</v>
      </c>
      <c r="CJ544" s="153" t="s">
        <v>8105</v>
      </c>
      <c r="CK544" s="153" t="s">
        <v>8105</v>
      </c>
      <c r="CL544" s="153" t="s">
        <v>8105</v>
      </c>
      <c r="CM544" s="153" t="s">
        <v>8105</v>
      </c>
      <c r="CN544" s="153" t="s">
        <v>8105</v>
      </c>
      <c r="CO544" s="153" t="s">
        <v>8105</v>
      </c>
      <c r="CP544" s="153" t="s">
        <v>8105</v>
      </c>
      <c r="CQ544" s="153" t="s">
        <v>8105</v>
      </c>
      <c r="CR544" s="153" t="s">
        <v>8105</v>
      </c>
      <c r="CS544" s="153" t="s">
        <v>8105</v>
      </c>
      <c r="CT544" s="153" t="s">
        <v>8105</v>
      </c>
      <c r="CU544" s="153" t="s">
        <v>8105</v>
      </c>
      <c r="CV544" s="153" t="s">
        <v>8105</v>
      </c>
      <c r="CW544" s="153" t="s">
        <v>8105</v>
      </c>
      <c r="CX544" s="153" t="s">
        <v>8105</v>
      </c>
      <c r="CY544" s="153" t="s">
        <v>8105</v>
      </c>
      <c r="CZ544" s="153" t="s">
        <v>8105</v>
      </c>
      <c r="DA544" s="153" t="s">
        <v>8105</v>
      </c>
      <c r="DB544" s="153" t="s">
        <v>8105</v>
      </c>
      <c r="DC544" s="153" t="s">
        <v>8105</v>
      </c>
      <c r="DD544" s="153" t="s">
        <v>8105</v>
      </c>
      <c r="DE544" s="153" t="s">
        <v>8105</v>
      </c>
      <c r="DF544" s="153" t="s">
        <v>8105</v>
      </c>
      <c r="DG544" s="153" t="s">
        <v>8105</v>
      </c>
      <c r="DH544" s="153" t="s">
        <v>8105</v>
      </c>
      <c r="DI544" s="153" t="s">
        <v>8105</v>
      </c>
      <c r="DJ544" s="153" t="s">
        <v>8105</v>
      </c>
      <c r="DK544" s="153" t="s">
        <v>8105</v>
      </c>
      <c r="DL544" s="153" t="s">
        <v>8105</v>
      </c>
      <c r="DM544" s="153" t="s">
        <v>8105</v>
      </c>
      <c r="DN544" s="153" t="s">
        <v>8105</v>
      </c>
      <c r="DO544" s="153" t="s">
        <v>8105</v>
      </c>
      <c r="DP544" s="153" t="s">
        <v>8105</v>
      </c>
      <c r="DQ544" s="153" t="s">
        <v>8105</v>
      </c>
      <c r="DR544" s="153" t="s">
        <v>8105</v>
      </c>
      <c r="DS544" s="153" t="s">
        <v>8105</v>
      </c>
      <c r="DT544" s="153" t="s">
        <v>8105</v>
      </c>
      <c r="DU544" s="153" t="s">
        <v>8105</v>
      </c>
      <c r="DV544" s="153" t="s">
        <v>8105</v>
      </c>
      <c r="DW544" s="153" t="s">
        <v>8105</v>
      </c>
      <c r="DX544" s="153" t="s">
        <v>8105</v>
      </c>
      <c r="DY544" s="153" t="s">
        <v>8105</v>
      </c>
      <c r="DZ544" s="153" t="s">
        <v>8105</v>
      </c>
      <c r="EA544" s="153" t="s">
        <v>8105</v>
      </c>
      <c r="EB544" s="153" t="s">
        <v>8105</v>
      </c>
      <c r="EC544" s="153" t="s">
        <v>8105</v>
      </c>
      <c r="ED544" s="153" t="s">
        <v>8105</v>
      </c>
      <c r="EE544" s="153" t="s">
        <v>8105</v>
      </c>
      <c r="EF544" s="153" t="s">
        <v>8105</v>
      </c>
      <c r="EG544" s="153" t="s">
        <v>8105</v>
      </c>
      <c r="EH544" s="153" t="s">
        <v>8105</v>
      </c>
      <c r="EI544" s="153" t="s">
        <v>8105</v>
      </c>
      <c r="EJ544" s="153" t="s">
        <v>8105</v>
      </c>
      <c r="EK544" s="153" t="s">
        <v>8105</v>
      </c>
      <c r="EL544" s="153" t="s">
        <v>8105</v>
      </c>
      <c r="EM544" s="153" t="s">
        <v>8105</v>
      </c>
      <c r="EN544" s="153" t="s">
        <v>8105</v>
      </c>
    </row>
    <row r="545" spans="3:144">
      <c r="C545" s="163"/>
      <c r="D545" s="103"/>
      <c r="E545" s="120" t="s">
        <v>8088</v>
      </c>
      <c r="F545" s="130" t="s">
        <v>8189</v>
      </c>
      <c r="G545" s="151" t="s">
        <v>8090</v>
      </c>
      <c r="H545" s="152" t="s">
        <v>8091</v>
      </c>
      <c r="I545" s="153">
        <v>7601.6093000000001</v>
      </c>
      <c r="J545" s="153">
        <v>205.75030000000001</v>
      </c>
      <c r="K545" s="153">
        <v>15951.81</v>
      </c>
      <c r="L545" s="153">
        <v>162.17160000000001</v>
      </c>
      <c r="M545" s="153">
        <v>69.522800000000004</v>
      </c>
      <c r="N545" s="153">
        <v>16130.4</v>
      </c>
      <c r="O545" s="153">
        <v>49551.390700000004</v>
      </c>
      <c r="P545" s="153">
        <v>50.478700000000003</v>
      </c>
      <c r="Q545" s="153">
        <v>10.4834</v>
      </c>
      <c r="R545" s="153">
        <v>6522.7511999999997</v>
      </c>
      <c r="S545" s="153">
        <v>6.5258000000000003</v>
      </c>
      <c r="T545" s="153">
        <v>74.653000000000006</v>
      </c>
      <c r="U545" s="153">
        <v>64.047899999999998</v>
      </c>
      <c r="V545" s="153" t="s">
        <v>7469</v>
      </c>
      <c r="W545" s="153">
        <v>420.99740000000003</v>
      </c>
      <c r="X545" s="153">
        <v>11959.013999999999</v>
      </c>
      <c r="Y545" s="153">
        <v>14.656499999999999</v>
      </c>
      <c r="Z545" s="153">
        <v>123.0986</v>
      </c>
      <c r="AA545" s="153">
        <v>1002.9774</v>
      </c>
      <c r="AB545" s="153">
        <v>311.06490000000002</v>
      </c>
      <c r="AC545" s="153">
        <v>34.419400000000003</v>
      </c>
      <c r="AD545" s="153">
        <v>22.698499999999999</v>
      </c>
      <c r="AE545" s="153">
        <v>53.944200000000002</v>
      </c>
      <c r="AF545" s="153">
        <v>537.25549999999998</v>
      </c>
      <c r="AG545" s="153">
        <v>36.5627</v>
      </c>
      <c r="AH545" s="153">
        <v>4.0622999999999996</v>
      </c>
      <c r="AI545" s="153">
        <v>42.803199999999997</v>
      </c>
      <c r="AJ545" s="153">
        <v>1483.23</v>
      </c>
      <c r="AK545" s="153">
        <v>12.9693</v>
      </c>
      <c r="AL545" s="153">
        <v>14.7331</v>
      </c>
      <c r="AM545" s="153">
        <v>82.347099999999998</v>
      </c>
      <c r="AN545" s="153">
        <v>1824.7443000000001</v>
      </c>
      <c r="AO545" s="153" t="s">
        <v>7469</v>
      </c>
      <c r="AP545" s="153">
        <v>287.64710000000002</v>
      </c>
      <c r="AQ545" s="153" t="s">
        <v>7469</v>
      </c>
      <c r="AR545" s="153">
        <v>2731.2080999999998</v>
      </c>
      <c r="AS545" s="153">
        <v>40.167200000000001</v>
      </c>
      <c r="AT545" s="153">
        <v>27.208400000000001</v>
      </c>
      <c r="AU545" s="153">
        <v>42.783200000000001</v>
      </c>
      <c r="AV545" s="153">
        <v>2673.723</v>
      </c>
      <c r="AW545" s="153" t="s">
        <v>7469</v>
      </c>
      <c r="AX545" s="153">
        <v>12.546799999999999</v>
      </c>
      <c r="AY545" s="153" t="s">
        <v>7469</v>
      </c>
      <c r="AZ545" s="153">
        <v>693.45370000000003</v>
      </c>
      <c r="BA545" s="153">
        <v>52.835000000000001</v>
      </c>
      <c r="BB545" s="153">
        <v>171.63589999999999</v>
      </c>
      <c r="BC545" s="153">
        <v>5.7975000000000003</v>
      </c>
      <c r="BD545" s="153">
        <v>7.0804999999999998</v>
      </c>
      <c r="BE545" s="153">
        <v>4.9949000000000003</v>
      </c>
      <c r="BF545" s="153">
        <v>6.8407</v>
      </c>
      <c r="BG545" s="153" t="s">
        <v>7469</v>
      </c>
      <c r="BH545" s="153" t="s">
        <v>7469</v>
      </c>
      <c r="BI545" s="153" t="s">
        <v>7469</v>
      </c>
      <c r="BJ545" s="153">
        <v>287.3877</v>
      </c>
      <c r="BK545" s="153" t="s">
        <v>7469</v>
      </c>
      <c r="BL545" s="153">
        <v>379.10430000000002</v>
      </c>
      <c r="BM545" s="153">
        <v>44.684800000000003</v>
      </c>
      <c r="BN545" s="153">
        <v>765.44240000000002</v>
      </c>
      <c r="BO545" s="153">
        <v>344.30840000000001</v>
      </c>
      <c r="BP545" s="153">
        <v>5.5917000000000003</v>
      </c>
      <c r="BQ545" s="153" t="s">
        <v>7469</v>
      </c>
      <c r="BR545" s="153">
        <v>21.336099999999998</v>
      </c>
      <c r="BS545" s="153">
        <v>2066.4659000000001</v>
      </c>
      <c r="BT545" s="153">
        <v>47.2774</v>
      </c>
      <c r="BU545" s="153" t="s">
        <v>7469</v>
      </c>
      <c r="BV545" s="153">
        <v>39.434699999999999</v>
      </c>
      <c r="BW545" s="153" t="s">
        <v>7469</v>
      </c>
      <c r="BX545" s="153" t="s">
        <v>7469</v>
      </c>
      <c r="BY545" s="153">
        <v>6.3277999999999999</v>
      </c>
      <c r="BZ545" s="153" t="s">
        <v>7469</v>
      </c>
      <c r="CA545" s="153" t="s">
        <v>7469</v>
      </c>
      <c r="CB545" s="153">
        <v>43.279200000000003</v>
      </c>
      <c r="CC545" s="153" t="s">
        <v>7469</v>
      </c>
      <c r="CD545" s="153">
        <v>30.932400000000001</v>
      </c>
      <c r="CE545" s="153">
        <v>62.141199999999998</v>
      </c>
      <c r="CF545" s="153">
        <v>290.81490000000002</v>
      </c>
      <c r="CG545" s="153" t="s">
        <v>7469</v>
      </c>
      <c r="CH545" s="153">
        <v>23.864999999999998</v>
      </c>
      <c r="CI545" s="153" t="s">
        <v>7469</v>
      </c>
      <c r="CJ545" s="153" t="s">
        <v>7469</v>
      </c>
      <c r="CK545" s="153" t="s">
        <v>7469</v>
      </c>
      <c r="CL545" s="153" t="s">
        <v>7469</v>
      </c>
      <c r="CM545" s="153" t="s">
        <v>7469</v>
      </c>
      <c r="CN545" s="153" t="s">
        <v>7469</v>
      </c>
      <c r="CO545" s="153">
        <v>105.655</v>
      </c>
      <c r="CP545" s="153">
        <v>185.0823</v>
      </c>
      <c r="CQ545" s="153" t="s">
        <v>7469</v>
      </c>
      <c r="CR545" s="153" t="s">
        <v>7469</v>
      </c>
      <c r="CS545" s="153">
        <v>519.11369999999999</v>
      </c>
      <c r="CT545" s="153">
        <v>50.308799999999998</v>
      </c>
      <c r="CU545" s="153">
        <v>69.474299999999999</v>
      </c>
      <c r="CV545" s="153" t="s">
        <v>7469</v>
      </c>
      <c r="CW545" s="153" t="s">
        <v>7469</v>
      </c>
      <c r="CX545" s="153" t="s">
        <v>7469</v>
      </c>
      <c r="CY545" s="153">
        <v>361.93689999999998</v>
      </c>
      <c r="CZ545" s="153">
        <v>59.44</v>
      </c>
      <c r="DA545" s="153">
        <v>22.1663</v>
      </c>
      <c r="DB545" s="153" t="s">
        <v>7469</v>
      </c>
      <c r="DC545" s="153" t="s">
        <v>7469</v>
      </c>
      <c r="DD545" s="153">
        <v>41.057299999999998</v>
      </c>
      <c r="DE545" s="153" t="s">
        <v>7469</v>
      </c>
      <c r="DF545" s="153" t="s">
        <v>7469</v>
      </c>
      <c r="DG545" s="153">
        <v>544.75009999999997</v>
      </c>
      <c r="DH545" s="153">
        <v>7.7594000000000003</v>
      </c>
      <c r="DI545" s="153">
        <v>7.3064</v>
      </c>
      <c r="DJ545" s="153" t="s">
        <v>7469</v>
      </c>
      <c r="DK545" s="153">
        <v>5.1893000000000002</v>
      </c>
      <c r="DL545" s="153">
        <v>46.457500000000003</v>
      </c>
      <c r="DM545" s="153">
        <v>46.8872</v>
      </c>
      <c r="DN545" s="153">
        <v>20031.082399999999</v>
      </c>
      <c r="DO545" s="153">
        <v>854.15560000000005</v>
      </c>
      <c r="DP545" s="153">
        <v>92.984300000000005</v>
      </c>
      <c r="DQ545" s="153">
        <v>324.05439999999999</v>
      </c>
      <c r="DR545" s="153" t="s">
        <v>7469</v>
      </c>
      <c r="DS545" s="153" t="s">
        <v>7469</v>
      </c>
      <c r="DT545" s="153" t="s">
        <v>7469</v>
      </c>
      <c r="DU545" s="153">
        <v>567.52430000000004</v>
      </c>
      <c r="DV545" s="153">
        <v>0.17219999999999999</v>
      </c>
      <c r="DW545" s="153" t="s">
        <v>7469</v>
      </c>
      <c r="DX545" s="153">
        <v>59.847799999999999</v>
      </c>
      <c r="DY545" s="153">
        <v>38.402999999999999</v>
      </c>
      <c r="DZ545" s="153">
        <v>40.124099999999999</v>
      </c>
      <c r="EA545" s="153" t="s">
        <v>7469</v>
      </c>
      <c r="EB545" s="153">
        <v>41.2271</v>
      </c>
      <c r="EC545" s="153">
        <v>1245.6204</v>
      </c>
      <c r="ED545" s="153">
        <v>59.5306</v>
      </c>
      <c r="EE545" s="153" t="s">
        <v>7469</v>
      </c>
      <c r="EF545" s="153">
        <v>103.84569999999999</v>
      </c>
      <c r="EG545" s="153">
        <v>283.57</v>
      </c>
      <c r="EH545" s="153">
        <v>19.410599999999999</v>
      </c>
      <c r="EI545" s="153" t="s">
        <v>7469</v>
      </c>
      <c r="EJ545" s="153" t="s">
        <v>7469</v>
      </c>
      <c r="EK545" s="153">
        <v>20.257400000000001</v>
      </c>
      <c r="EL545" s="153" t="s">
        <v>7469</v>
      </c>
      <c r="EM545" s="153" t="s">
        <v>7469</v>
      </c>
      <c r="EN545" s="153" t="s">
        <v>7469</v>
      </c>
    </row>
    <row r="546" spans="3:144">
      <c r="C546" s="163"/>
      <c r="D546" s="103"/>
      <c r="E546" s="120" t="s">
        <v>8092</v>
      </c>
      <c r="F546" s="130" t="s">
        <v>8189</v>
      </c>
      <c r="G546" s="151" t="s">
        <v>8090</v>
      </c>
      <c r="H546" s="152" t="s">
        <v>8091</v>
      </c>
      <c r="I546" s="153">
        <v>7176.5072</v>
      </c>
      <c r="J546" s="153">
        <v>293.42619999999999</v>
      </c>
      <c r="K546" s="153">
        <v>16144.68</v>
      </c>
      <c r="L546" s="153">
        <v>75.996399999999994</v>
      </c>
      <c r="M546" s="153">
        <v>188.82300000000001</v>
      </c>
      <c r="N546" s="153">
        <v>14483.7</v>
      </c>
      <c r="O546" s="153">
        <v>61816.714699999997</v>
      </c>
      <c r="P546" s="153">
        <v>74.480999999999995</v>
      </c>
      <c r="Q546" s="153">
        <v>7.2057000000000002</v>
      </c>
      <c r="R546" s="153">
        <v>4758.1877999999997</v>
      </c>
      <c r="S546" s="153">
        <v>5.8390000000000004</v>
      </c>
      <c r="T546" s="153">
        <v>45.095999999999997</v>
      </c>
      <c r="U546" s="153">
        <v>38.558999999999997</v>
      </c>
      <c r="V546" s="153" t="s">
        <v>7469</v>
      </c>
      <c r="W546" s="153">
        <v>539.51009999999997</v>
      </c>
      <c r="X546" s="153">
        <v>18330.691999999999</v>
      </c>
      <c r="Y546" s="153">
        <v>10.7898</v>
      </c>
      <c r="Z546" s="153">
        <v>225.59739999999999</v>
      </c>
      <c r="AA546" s="153">
        <v>2076.8434999999999</v>
      </c>
      <c r="AB546" s="153">
        <v>260.51909999999998</v>
      </c>
      <c r="AC546" s="153">
        <v>9.5962999999999994</v>
      </c>
      <c r="AD546" s="153">
        <v>23.965</v>
      </c>
      <c r="AE546" s="153">
        <v>35.7318</v>
      </c>
      <c r="AF546" s="153">
        <v>1135.6969999999999</v>
      </c>
      <c r="AG546" s="153">
        <v>65.828100000000006</v>
      </c>
      <c r="AH546" s="153">
        <v>3.1311</v>
      </c>
      <c r="AI546" s="153">
        <v>67.106099999999998</v>
      </c>
      <c r="AJ546" s="153">
        <v>2796.0205999999998</v>
      </c>
      <c r="AK546" s="153">
        <v>14.9701</v>
      </c>
      <c r="AL546" s="153">
        <v>30.689499999999999</v>
      </c>
      <c r="AM546" s="153">
        <v>96.495900000000006</v>
      </c>
      <c r="AN546" s="153">
        <v>3081.4261000000001</v>
      </c>
      <c r="AO546" s="153" t="s">
        <v>7469</v>
      </c>
      <c r="AP546" s="153">
        <v>229.38200000000001</v>
      </c>
      <c r="AQ546" s="153" t="s">
        <v>7469</v>
      </c>
      <c r="AR546" s="153">
        <v>4435.1130999999996</v>
      </c>
      <c r="AS546" s="153">
        <v>36.797600000000003</v>
      </c>
      <c r="AT546" s="153">
        <v>29.941700000000001</v>
      </c>
      <c r="AU546" s="153">
        <v>46.8035</v>
      </c>
      <c r="AV546" s="153">
        <v>4332.5200999999997</v>
      </c>
      <c r="AW546" s="153" t="s">
        <v>7469</v>
      </c>
      <c r="AX546" s="153" t="s">
        <v>7469</v>
      </c>
      <c r="AY546" s="153" t="s">
        <v>7469</v>
      </c>
      <c r="AZ546" s="153">
        <v>1517.8243</v>
      </c>
      <c r="BA546" s="153">
        <v>49.503999999999998</v>
      </c>
      <c r="BB546" s="153">
        <v>365.83629999999999</v>
      </c>
      <c r="BC546" s="153">
        <v>5.2671000000000001</v>
      </c>
      <c r="BD546" s="153">
        <v>4.1462000000000003</v>
      </c>
      <c r="BE546" s="153">
        <v>0.74909999999999999</v>
      </c>
      <c r="BF546" s="153">
        <v>5.1120999999999999</v>
      </c>
      <c r="BG546" s="153" t="s">
        <v>7469</v>
      </c>
      <c r="BH546" s="153" t="s">
        <v>7469</v>
      </c>
      <c r="BI546" s="153" t="s">
        <v>7469</v>
      </c>
      <c r="BJ546" s="153">
        <v>235.11789999999999</v>
      </c>
      <c r="BK546" s="153" t="s">
        <v>7469</v>
      </c>
      <c r="BL546" s="153">
        <v>1211.8353</v>
      </c>
      <c r="BM546" s="153">
        <v>39.709000000000003</v>
      </c>
      <c r="BN546" s="153">
        <v>1872.2798</v>
      </c>
      <c r="BO546" s="153">
        <v>33.510199999999998</v>
      </c>
      <c r="BP546" s="153">
        <v>5.7748999999999997</v>
      </c>
      <c r="BQ546" s="153" t="s">
        <v>7469</v>
      </c>
      <c r="BR546" s="153">
        <v>6.7228000000000003</v>
      </c>
      <c r="BS546" s="153">
        <v>2362.1444999999999</v>
      </c>
      <c r="BT546" s="153">
        <v>21.572299999999998</v>
      </c>
      <c r="BU546" s="153" t="s">
        <v>7469</v>
      </c>
      <c r="BV546" s="153">
        <v>36.074100000000001</v>
      </c>
      <c r="BW546" s="153" t="s">
        <v>7469</v>
      </c>
      <c r="BX546" s="153">
        <v>757.10889999999995</v>
      </c>
      <c r="BY546" s="153">
        <v>2.8488000000000002</v>
      </c>
      <c r="BZ546" s="153">
        <v>1E-4</v>
      </c>
      <c r="CA546" s="153" t="s">
        <v>7469</v>
      </c>
      <c r="CB546" s="153">
        <v>39.661499999999997</v>
      </c>
      <c r="CC546" s="153">
        <v>0.83830000000000005</v>
      </c>
      <c r="CD546" s="153">
        <v>38.805999999999997</v>
      </c>
      <c r="CE546" s="153">
        <v>9.7575000000000003</v>
      </c>
      <c r="CF546" s="153">
        <v>227.19970000000001</v>
      </c>
      <c r="CG546" s="153">
        <v>8.1988000000000003</v>
      </c>
      <c r="CH546" s="153">
        <v>32.1584</v>
      </c>
      <c r="CI546" s="153" t="s">
        <v>7469</v>
      </c>
      <c r="CJ546" s="153" t="s">
        <v>7469</v>
      </c>
      <c r="CK546" s="153" t="s">
        <v>7469</v>
      </c>
      <c r="CL546" s="153" t="s">
        <v>7469</v>
      </c>
      <c r="CM546" s="153" t="s">
        <v>7469</v>
      </c>
      <c r="CN546" s="153" t="s">
        <v>7469</v>
      </c>
      <c r="CO546" s="153">
        <v>102.13209999999999</v>
      </c>
      <c r="CP546" s="153">
        <v>162.18010000000001</v>
      </c>
      <c r="CQ546" s="153" t="s">
        <v>7469</v>
      </c>
      <c r="CR546" s="153" t="s">
        <v>7469</v>
      </c>
      <c r="CS546" s="153">
        <v>688.34379999999999</v>
      </c>
      <c r="CT546" s="153">
        <v>65.264799999999994</v>
      </c>
      <c r="CU546" s="153">
        <v>74.714699999999993</v>
      </c>
      <c r="CV546" s="153" t="s">
        <v>7469</v>
      </c>
      <c r="CW546" s="153" t="s">
        <v>7469</v>
      </c>
      <c r="CX546" s="153" t="s">
        <v>7469</v>
      </c>
      <c r="CY546" s="153">
        <v>492.58319999999998</v>
      </c>
      <c r="CZ546" s="153">
        <v>60.659199999999998</v>
      </c>
      <c r="DA546" s="153">
        <v>23.408799999999999</v>
      </c>
      <c r="DB546" s="153" t="s">
        <v>7469</v>
      </c>
      <c r="DC546" s="153" t="s">
        <v>7469</v>
      </c>
      <c r="DD546" s="153">
        <v>59.753100000000003</v>
      </c>
      <c r="DE546" s="153">
        <v>25.906300000000002</v>
      </c>
      <c r="DF546" s="153" t="s">
        <v>7469</v>
      </c>
      <c r="DG546" s="153">
        <v>1799.6738</v>
      </c>
      <c r="DH546" s="153">
        <v>0.43519999999999998</v>
      </c>
      <c r="DI546" s="153">
        <v>5.7350000000000003</v>
      </c>
      <c r="DJ546" s="153" t="s">
        <v>7469</v>
      </c>
      <c r="DK546" s="153">
        <v>17.859500000000001</v>
      </c>
      <c r="DL546" s="153">
        <v>28.7926</v>
      </c>
      <c r="DM546" s="153">
        <v>41.030200000000001</v>
      </c>
      <c r="DN546" s="153">
        <v>22836.9666</v>
      </c>
      <c r="DO546" s="153">
        <v>1012.2714</v>
      </c>
      <c r="DP546" s="153">
        <v>30.7377</v>
      </c>
      <c r="DQ546" s="153">
        <v>612.96050000000002</v>
      </c>
      <c r="DR546" s="153" t="s">
        <v>7469</v>
      </c>
      <c r="DS546" s="153" t="s">
        <v>7469</v>
      </c>
      <c r="DT546" s="153">
        <v>1489.2682</v>
      </c>
      <c r="DU546" s="153">
        <v>942.41129999999998</v>
      </c>
      <c r="DV546" s="153">
        <v>3.9159999999999999</v>
      </c>
      <c r="DW546" s="153" t="s">
        <v>7469</v>
      </c>
      <c r="DX546" s="153">
        <v>77.116200000000006</v>
      </c>
      <c r="DY546" s="153">
        <v>36.442799999999998</v>
      </c>
      <c r="DZ546" s="153">
        <v>45.281100000000002</v>
      </c>
      <c r="EA546" s="153">
        <v>2095.0059999999999</v>
      </c>
      <c r="EB546" s="153">
        <v>43.546500000000002</v>
      </c>
      <c r="EC546" s="153">
        <v>1498.711</v>
      </c>
      <c r="ED546" s="153">
        <v>62.713000000000001</v>
      </c>
      <c r="EE546" s="153" t="s">
        <v>7469</v>
      </c>
      <c r="EF546" s="153">
        <v>117.7726</v>
      </c>
      <c r="EG546" s="153">
        <v>566.1635</v>
      </c>
      <c r="EH546" s="153">
        <v>10.0122</v>
      </c>
      <c r="EI546" s="153">
        <v>176.66</v>
      </c>
      <c r="EJ546" s="153" t="s">
        <v>7469</v>
      </c>
      <c r="EK546" s="153">
        <v>30.797599999999999</v>
      </c>
      <c r="EL546" s="153">
        <v>4.4894999999999996</v>
      </c>
      <c r="EM546" s="153" t="s">
        <v>7469</v>
      </c>
      <c r="EN546" s="153" t="s">
        <v>7469</v>
      </c>
    </row>
    <row r="547" spans="3:144">
      <c r="C547" s="163"/>
      <c r="D547" s="103"/>
      <c r="E547" s="120" t="s">
        <v>8093</v>
      </c>
      <c r="F547" s="130" t="s">
        <v>8189</v>
      </c>
      <c r="G547" s="151" t="s">
        <v>8090</v>
      </c>
      <c r="H547" s="152" t="s">
        <v>8091</v>
      </c>
      <c r="I547" s="153">
        <v>8001.9246000000003</v>
      </c>
      <c r="J547" s="153">
        <v>372.22539999999998</v>
      </c>
      <c r="K547" s="153">
        <v>18235.252</v>
      </c>
      <c r="L547" s="153">
        <v>63.110100000000003</v>
      </c>
      <c r="M547" s="153">
        <v>292.77960000000002</v>
      </c>
      <c r="N547" s="153">
        <v>10772.81</v>
      </c>
      <c r="O547" s="153">
        <v>61845.5504</v>
      </c>
      <c r="P547" s="153">
        <v>306.90519999999998</v>
      </c>
      <c r="Q547" s="153">
        <v>27.507300000000001</v>
      </c>
      <c r="R547" s="153">
        <v>2859.2905999999998</v>
      </c>
      <c r="S547" s="153">
        <v>17.872699999999998</v>
      </c>
      <c r="T547" s="153">
        <v>80.403599999999997</v>
      </c>
      <c r="U547" s="153">
        <v>67.552300000000002</v>
      </c>
      <c r="V547" s="153">
        <v>2131.3348000000001</v>
      </c>
      <c r="W547" s="153">
        <v>741.64779999999996</v>
      </c>
      <c r="X547" s="153">
        <v>24136.125</v>
      </c>
      <c r="Y547" s="153">
        <v>27.274899999999999</v>
      </c>
      <c r="Z547" s="153">
        <v>324.10230000000001</v>
      </c>
      <c r="AA547" s="153">
        <v>1868.42</v>
      </c>
      <c r="AB547" s="153">
        <v>252.64599999999999</v>
      </c>
      <c r="AC547" s="153">
        <v>51.504300000000001</v>
      </c>
      <c r="AD547" s="153">
        <v>21.7819</v>
      </c>
      <c r="AE547" s="153">
        <v>27.376100000000001</v>
      </c>
      <c r="AF547" s="153">
        <v>607.34079999999994</v>
      </c>
      <c r="AG547" s="153">
        <v>80.198899999999995</v>
      </c>
      <c r="AH547" s="153" t="s">
        <v>7469</v>
      </c>
      <c r="AI547" s="153">
        <v>56.483600000000003</v>
      </c>
      <c r="AJ547" s="153">
        <v>4708.6309000000001</v>
      </c>
      <c r="AK547" s="153">
        <v>5.5499000000000001</v>
      </c>
      <c r="AL547" s="153">
        <v>77.190600000000003</v>
      </c>
      <c r="AM547" s="153">
        <v>148.95910000000001</v>
      </c>
      <c r="AN547" s="153">
        <v>3689.6242000000002</v>
      </c>
      <c r="AO547" s="153" t="s">
        <v>7469</v>
      </c>
      <c r="AP547" s="153">
        <v>68.868399999999994</v>
      </c>
      <c r="AQ547" s="153" t="s">
        <v>7469</v>
      </c>
      <c r="AR547" s="153">
        <v>6307.6266999999998</v>
      </c>
      <c r="AS547" s="153">
        <v>40.244100000000003</v>
      </c>
      <c r="AT547" s="153">
        <v>80.304299999999998</v>
      </c>
      <c r="AU547" s="153">
        <v>58.237499999999997</v>
      </c>
      <c r="AV547" s="153">
        <v>4159.4381000000003</v>
      </c>
      <c r="AW547" s="153" t="s">
        <v>7469</v>
      </c>
      <c r="AX547" s="153">
        <v>0.43880000000000002</v>
      </c>
      <c r="AY547" s="153" t="s">
        <v>7469</v>
      </c>
      <c r="AZ547" s="153">
        <v>1237.2104999999999</v>
      </c>
      <c r="BA547" s="153">
        <v>33.503500000000003</v>
      </c>
      <c r="BB547" s="153">
        <v>542.67070000000001</v>
      </c>
      <c r="BC547" s="153">
        <v>4.6780999999999997</v>
      </c>
      <c r="BD547" s="153">
        <v>27.107600000000001</v>
      </c>
      <c r="BE547" s="153">
        <v>1.7295</v>
      </c>
      <c r="BF547" s="153">
        <v>4.01</v>
      </c>
      <c r="BG547" s="153" t="s">
        <v>7469</v>
      </c>
      <c r="BH547" s="153" t="s">
        <v>7469</v>
      </c>
      <c r="BI547" s="153" t="s">
        <v>7469</v>
      </c>
      <c r="BJ547" s="153">
        <v>143.23599999999999</v>
      </c>
      <c r="BK547" s="153" t="s">
        <v>7469</v>
      </c>
      <c r="BL547" s="153">
        <v>1685.8606</v>
      </c>
      <c r="BM547" s="153">
        <v>42.106400000000001</v>
      </c>
      <c r="BN547" s="153">
        <v>1277.3704</v>
      </c>
      <c r="BO547" s="153">
        <v>43.567399999999999</v>
      </c>
      <c r="BP547" s="153">
        <v>28.212299999999999</v>
      </c>
      <c r="BQ547" s="153">
        <v>307.4348</v>
      </c>
      <c r="BR547" s="153">
        <v>5.9880000000000004</v>
      </c>
      <c r="BS547" s="153">
        <v>5420.1459000000004</v>
      </c>
      <c r="BT547" s="153">
        <v>39.707700000000003</v>
      </c>
      <c r="BU547" s="153" t="s">
        <v>7469</v>
      </c>
      <c r="BV547" s="153">
        <v>23.342500000000001</v>
      </c>
      <c r="BW547" s="153" t="s">
        <v>7469</v>
      </c>
      <c r="BX547" s="153">
        <v>469.36430000000001</v>
      </c>
      <c r="BY547" s="153">
        <v>6.0225999999999997</v>
      </c>
      <c r="BZ547" s="153">
        <v>1E-4</v>
      </c>
      <c r="CA547" s="153">
        <v>13008.9933</v>
      </c>
      <c r="CB547" s="153">
        <v>51.7911</v>
      </c>
      <c r="CC547" s="153" t="s">
        <v>7469</v>
      </c>
      <c r="CD547" s="153">
        <v>48.411099999999998</v>
      </c>
      <c r="CE547" s="153">
        <v>3.2250999999999999</v>
      </c>
      <c r="CF547" s="153">
        <v>152.952</v>
      </c>
      <c r="CG547" s="153">
        <v>12.9963</v>
      </c>
      <c r="CH547" s="153">
        <v>21.331900000000001</v>
      </c>
      <c r="CI547" s="153">
        <v>13129.608</v>
      </c>
      <c r="CJ547" s="153" t="s">
        <v>7469</v>
      </c>
      <c r="CK547" s="153" t="s">
        <v>7469</v>
      </c>
      <c r="CL547" s="153" t="s">
        <v>7469</v>
      </c>
      <c r="CM547" s="153" t="s">
        <v>7469</v>
      </c>
      <c r="CN547" s="153" t="s">
        <v>7469</v>
      </c>
      <c r="CO547" s="153">
        <v>226.12370000000001</v>
      </c>
      <c r="CP547" s="153">
        <v>185.7766</v>
      </c>
      <c r="CQ547" s="153">
        <v>517.53740000000005</v>
      </c>
      <c r="CR547" s="153" t="s">
        <v>7469</v>
      </c>
      <c r="CS547" s="153">
        <v>829.33</v>
      </c>
      <c r="CT547" s="153">
        <v>54.0047</v>
      </c>
      <c r="CU547" s="153">
        <v>37.348799999999997</v>
      </c>
      <c r="CV547" s="153" t="s">
        <v>7469</v>
      </c>
      <c r="CW547" s="153" t="s">
        <v>7469</v>
      </c>
      <c r="CX547" s="153" t="s">
        <v>7469</v>
      </c>
      <c r="CY547" s="153">
        <v>607.87720000000002</v>
      </c>
      <c r="CZ547" s="153">
        <v>52.582299999999996</v>
      </c>
      <c r="DA547" s="153">
        <v>29.000399999999999</v>
      </c>
      <c r="DB547" s="153" t="s">
        <v>7469</v>
      </c>
      <c r="DC547" s="153" t="s">
        <v>7469</v>
      </c>
      <c r="DD547" s="153">
        <v>144.7448</v>
      </c>
      <c r="DE547" s="153">
        <v>80.141000000000005</v>
      </c>
      <c r="DF547" s="153" t="s">
        <v>7469</v>
      </c>
      <c r="DG547" s="153">
        <v>1985.2825</v>
      </c>
      <c r="DH547" s="153">
        <v>0.63349999999999995</v>
      </c>
      <c r="DI547" s="153">
        <v>5.5545999999999998</v>
      </c>
      <c r="DJ547" s="153" t="s">
        <v>7469</v>
      </c>
      <c r="DK547" s="153">
        <v>17.3962</v>
      </c>
      <c r="DL547" s="153">
        <v>36.9679</v>
      </c>
      <c r="DM547" s="153">
        <v>27.114599999999999</v>
      </c>
      <c r="DN547" s="153">
        <v>17197.8269</v>
      </c>
      <c r="DO547" s="153">
        <v>949.74530000000004</v>
      </c>
      <c r="DP547" s="153">
        <v>73.084699999999998</v>
      </c>
      <c r="DQ547" s="153">
        <v>1022.6416</v>
      </c>
      <c r="DR547" s="153" t="s">
        <v>7469</v>
      </c>
      <c r="DS547" s="153" t="s">
        <v>7469</v>
      </c>
      <c r="DT547" s="153">
        <v>2951.7507000000001</v>
      </c>
      <c r="DU547" s="153">
        <v>621.28530000000001</v>
      </c>
      <c r="DV547" s="153" t="s">
        <v>7469</v>
      </c>
      <c r="DW547" s="153" t="s">
        <v>7469</v>
      </c>
      <c r="DX547" s="153">
        <v>120.3655</v>
      </c>
      <c r="DY547" s="153">
        <v>34.808500000000002</v>
      </c>
      <c r="DZ547" s="153">
        <v>44.169800000000002</v>
      </c>
      <c r="EA547" s="153">
        <v>2230.1084999999998</v>
      </c>
      <c r="EB547" s="153">
        <v>81.845299999999995</v>
      </c>
      <c r="EC547" s="153">
        <v>1162.9743000000001</v>
      </c>
      <c r="ED547" s="153">
        <v>98.667199999999994</v>
      </c>
      <c r="EE547" s="153">
        <v>218.21250000000001</v>
      </c>
      <c r="EF547" s="153">
        <v>179.51560000000001</v>
      </c>
      <c r="EG547" s="153">
        <v>791.67200000000003</v>
      </c>
      <c r="EH547" s="153">
        <v>66.374600000000001</v>
      </c>
      <c r="EI547" s="153">
        <v>150.6302</v>
      </c>
      <c r="EJ547" s="153" t="s">
        <v>7469</v>
      </c>
      <c r="EK547" s="153">
        <v>43.939900000000002</v>
      </c>
      <c r="EL547" s="153">
        <v>23.345199999999998</v>
      </c>
      <c r="EM547" s="153" t="s">
        <v>7469</v>
      </c>
      <c r="EN547" s="153" t="s">
        <v>7469</v>
      </c>
    </row>
    <row r="548" spans="3:144">
      <c r="C548" s="163"/>
      <c r="D548" s="103"/>
      <c r="E548" s="120" t="s">
        <v>8094</v>
      </c>
      <c r="F548" s="130" t="s">
        <v>8189</v>
      </c>
      <c r="G548" s="151" t="s">
        <v>8090</v>
      </c>
      <c r="H548" s="152" t="s">
        <v>8091</v>
      </c>
      <c r="I548" s="153">
        <v>7759.0650999999998</v>
      </c>
      <c r="J548" s="153">
        <v>433.5188</v>
      </c>
      <c r="K548" s="153">
        <v>15047.896000000001</v>
      </c>
      <c r="L548" s="153">
        <v>1.3245</v>
      </c>
      <c r="M548" s="153">
        <v>128.55520000000001</v>
      </c>
      <c r="N548" s="153">
        <v>12423.6</v>
      </c>
      <c r="O548" s="153">
        <v>57801.056400000001</v>
      </c>
      <c r="P548" s="153">
        <v>65.790000000000006</v>
      </c>
      <c r="Q548" s="153">
        <v>17.3568</v>
      </c>
      <c r="R548" s="153">
        <v>5725.3398999999999</v>
      </c>
      <c r="S548" s="153">
        <v>50.295000000000002</v>
      </c>
      <c r="T548" s="153">
        <v>134.61609999999999</v>
      </c>
      <c r="U548" s="153">
        <v>83.722800000000007</v>
      </c>
      <c r="V548" s="153">
        <v>1029.5541000000001</v>
      </c>
      <c r="W548" s="153">
        <v>895.38750000000005</v>
      </c>
      <c r="X548" s="153">
        <v>58222.8</v>
      </c>
      <c r="Y548" s="153">
        <v>9.4179999999999993</v>
      </c>
      <c r="Z548" s="153">
        <v>224.46610000000001</v>
      </c>
      <c r="AA548" s="153">
        <v>1992.6604</v>
      </c>
      <c r="AB548" s="153">
        <v>215.44820000000001</v>
      </c>
      <c r="AC548" s="153">
        <v>38.406300000000002</v>
      </c>
      <c r="AD548" s="153">
        <v>20.804600000000001</v>
      </c>
      <c r="AE548" s="153">
        <v>48.9236</v>
      </c>
      <c r="AF548" s="153">
        <v>1228.9715000000001</v>
      </c>
      <c r="AG548" s="153">
        <v>127.2779</v>
      </c>
      <c r="AH548" s="153">
        <v>13.161</v>
      </c>
      <c r="AI548" s="153">
        <v>86.242400000000004</v>
      </c>
      <c r="AJ548" s="153">
        <v>6790.1255000000001</v>
      </c>
      <c r="AK548" s="153">
        <v>6.7897999999999996</v>
      </c>
      <c r="AL548" s="153">
        <v>60.954599999999999</v>
      </c>
      <c r="AM548" s="153">
        <v>209.99440000000001</v>
      </c>
      <c r="AN548" s="153">
        <v>3475.819</v>
      </c>
      <c r="AO548" s="153">
        <v>303.56900000000002</v>
      </c>
      <c r="AP548" s="153">
        <v>163.67580000000001</v>
      </c>
      <c r="AQ548" s="153">
        <v>0.13300000000000001</v>
      </c>
      <c r="AR548" s="153">
        <v>6938.4552000000003</v>
      </c>
      <c r="AS548" s="153">
        <v>61.967799999999997</v>
      </c>
      <c r="AT548" s="153">
        <v>128.11529999999999</v>
      </c>
      <c r="AU548" s="153">
        <v>47.909399999999998</v>
      </c>
      <c r="AV548" s="153">
        <v>4132.6071000000002</v>
      </c>
      <c r="AW548" s="153" t="s">
        <v>7469</v>
      </c>
      <c r="AX548" s="153">
        <v>6.1829000000000001</v>
      </c>
      <c r="AY548" s="153" t="s">
        <v>7469</v>
      </c>
      <c r="AZ548" s="153">
        <v>1391.4078</v>
      </c>
      <c r="BA548" s="153">
        <v>41.718899999999998</v>
      </c>
      <c r="BB548" s="153">
        <v>2148.962</v>
      </c>
      <c r="BC548" s="153">
        <v>11.124599999999999</v>
      </c>
      <c r="BD548" s="153">
        <v>20.002199999999998</v>
      </c>
      <c r="BE548" s="153">
        <v>2.0367000000000002</v>
      </c>
      <c r="BF548" s="153">
        <v>11.1065</v>
      </c>
      <c r="BG548" s="153" t="s">
        <v>7469</v>
      </c>
      <c r="BH548" s="153">
        <v>4417.0033000000003</v>
      </c>
      <c r="BI548" s="153">
        <v>3997.8159000000001</v>
      </c>
      <c r="BJ548" s="153">
        <v>162.7467</v>
      </c>
      <c r="BK548" s="153" t="s">
        <v>7469</v>
      </c>
      <c r="BL548" s="153">
        <v>1605.3946000000001</v>
      </c>
      <c r="BM548" s="153">
        <v>41.387500000000003</v>
      </c>
      <c r="BN548" s="153">
        <v>1141.1079999999999</v>
      </c>
      <c r="BO548" s="153">
        <v>52.3596</v>
      </c>
      <c r="BP548" s="153">
        <v>187.28210000000001</v>
      </c>
      <c r="BQ548" s="153">
        <v>138.44489999999999</v>
      </c>
      <c r="BR548" s="153">
        <v>5.0747999999999998</v>
      </c>
      <c r="BS548" s="153">
        <v>5998.72</v>
      </c>
      <c r="BT548" s="153">
        <v>175.99950000000001</v>
      </c>
      <c r="BU548" s="153" t="s">
        <v>7469</v>
      </c>
      <c r="BV548" s="153">
        <v>65.161500000000004</v>
      </c>
      <c r="BW548" s="153" t="s">
        <v>7469</v>
      </c>
      <c r="BX548" s="153">
        <v>500.9076</v>
      </c>
      <c r="BY548" s="153">
        <v>25.942599999999999</v>
      </c>
      <c r="BZ548" s="153">
        <v>1713.3176000000001</v>
      </c>
      <c r="CA548" s="153">
        <v>48279.639199999998</v>
      </c>
      <c r="CB548" s="153">
        <v>94.186400000000006</v>
      </c>
      <c r="CC548" s="153">
        <v>27.2712</v>
      </c>
      <c r="CD548" s="153">
        <v>51.2926</v>
      </c>
      <c r="CE548" s="153">
        <v>64.525899999999993</v>
      </c>
      <c r="CF548" s="153">
        <v>40.160499999999999</v>
      </c>
      <c r="CG548" s="153">
        <v>39.965400000000002</v>
      </c>
      <c r="CH548" s="153">
        <v>15.2522</v>
      </c>
      <c r="CI548" s="153">
        <v>9434.8201000000008</v>
      </c>
      <c r="CJ548" s="153">
        <v>102.8839</v>
      </c>
      <c r="CK548" s="153" t="s">
        <v>7469</v>
      </c>
      <c r="CL548" s="153" t="s">
        <v>7469</v>
      </c>
      <c r="CM548" s="153" t="s">
        <v>7469</v>
      </c>
      <c r="CN548" s="153" t="s">
        <v>7469</v>
      </c>
      <c r="CO548" s="153">
        <v>229.5421</v>
      </c>
      <c r="CP548" s="153">
        <v>207.35040000000001</v>
      </c>
      <c r="CQ548" s="153">
        <v>393.74079999999998</v>
      </c>
      <c r="CR548" s="153" t="s">
        <v>7469</v>
      </c>
      <c r="CS548" s="153">
        <v>677.21690000000001</v>
      </c>
      <c r="CT548" s="153">
        <v>60.465200000000003</v>
      </c>
      <c r="CU548" s="153">
        <v>38.325000000000003</v>
      </c>
      <c r="CV548" s="153" t="s">
        <v>7469</v>
      </c>
      <c r="CW548" s="153" t="s">
        <v>7469</v>
      </c>
      <c r="CX548" s="153" t="s">
        <v>7469</v>
      </c>
      <c r="CY548" s="153">
        <v>721.87490000000003</v>
      </c>
      <c r="CZ548" s="153">
        <v>44.945300000000003</v>
      </c>
      <c r="DA548" s="153">
        <v>34.459800000000001</v>
      </c>
      <c r="DB548" s="153" t="s">
        <v>7469</v>
      </c>
      <c r="DC548" s="153">
        <v>917.9298</v>
      </c>
      <c r="DD548" s="153">
        <v>198.34200000000001</v>
      </c>
      <c r="DE548" s="153">
        <v>275.5829</v>
      </c>
      <c r="DF548" s="153" t="s">
        <v>7469</v>
      </c>
      <c r="DG548" s="153">
        <v>2121.5880999999999</v>
      </c>
      <c r="DH548" s="153">
        <v>4.4569999999999999</v>
      </c>
      <c r="DI548" s="153">
        <v>6.0585000000000004</v>
      </c>
      <c r="DJ548" s="153" t="s">
        <v>7469</v>
      </c>
      <c r="DK548" s="153">
        <v>20.438800000000001</v>
      </c>
      <c r="DL548" s="153">
        <v>45.650300000000001</v>
      </c>
      <c r="DM548" s="153">
        <v>28.453900000000001</v>
      </c>
      <c r="DN548" s="153">
        <v>14213.3058</v>
      </c>
      <c r="DO548" s="153">
        <v>654.80600000000004</v>
      </c>
      <c r="DP548" s="153">
        <v>48.1526</v>
      </c>
      <c r="DQ548" s="153">
        <v>1479.3595</v>
      </c>
      <c r="DR548" s="153" t="s">
        <v>7469</v>
      </c>
      <c r="DS548" s="153">
        <v>63.411299999999997</v>
      </c>
      <c r="DT548" s="153">
        <v>3096.9097000000002</v>
      </c>
      <c r="DU548" s="153">
        <v>865.87030000000004</v>
      </c>
      <c r="DV548" s="153" t="s">
        <v>7469</v>
      </c>
      <c r="DW548" s="153" t="s">
        <v>7469</v>
      </c>
      <c r="DX548" s="153">
        <v>129.64840000000001</v>
      </c>
      <c r="DY548" s="153">
        <v>47.100200000000001</v>
      </c>
      <c r="DZ548" s="153">
        <v>36.531300000000002</v>
      </c>
      <c r="EA548" s="153">
        <v>2785.7737999999999</v>
      </c>
      <c r="EB548" s="153">
        <v>104.3861</v>
      </c>
      <c r="EC548" s="153">
        <v>808.87519999999995</v>
      </c>
      <c r="ED548" s="153">
        <v>143.91569999999999</v>
      </c>
      <c r="EE548" s="153" t="s">
        <v>7469</v>
      </c>
      <c r="EF548" s="153">
        <v>180.97630000000001</v>
      </c>
      <c r="EG548" s="153">
        <v>586.95190000000002</v>
      </c>
      <c r="EH548" s="153">
        <v>24.052499999999998</v>
      </c>
      <c r="EI548" s="153">
        <v>102.3683</v>
      </c>
      <c r="EJ548" s="153" t="s">
        <v>7469</v>
      </c>
      <c r="EK548" s="153">
        <v>33.728200000000001</v>
      </c>
      <c r="EL548" s="153">
        <v>244.24969999999999</v>
      </c>
      <c r="EM548" s="153" t="s">
        <v>7469</v>
      </c>
      <c r="EN548" s="153" t="s">
        <v>7469</v>
      </c>
    </row>
    <row r="549" spans="3:144">
      <c r="C549" s="163"/>
      <c r="D549" s="103"/>
      <c r="E549" s="120" t="s">
        <v>8095</v>
      </c>
      <c r="F549" s="130" t="s">
        <v>8189</v>
      </c>
      <c r="G549" s="151" t="s">
        <v>8090</v>
      </c>
      <c r="H549" s="152" t="s">
        <v>8091</v>
      </c>
      <c r="I549" s="153" t="s">
        <v>7469</v>
      </c>
      <c r="J549" s="153" t="s">
        <v>7469</v>
      </c>
      <c r="K549" s="153" t="s">
        <v>7469</v>
      </c>
      <c r="L549" s="153" t="s">
        <v>7469</v>
      </c>
      <c r="M549" s="153" t="s">
        <v>7469</v>
      </c>
      <c r="N549" s="153">
        <v>15679.08</v>
      </c>
      <c r="O549" s="153">
        <v>54084.865100000003</v>
      </c>
      <c r="P549" s="153" t="s">
        <v>7469</v>
      </c>
      <c r="Q549" s="153" t="s">
        <v>7469</v>
      </c>
      <c r="R549" s="153">
        <v>3951.1215000000002</v>
      </c>
      <c r="S549" s="153" t="s">
        <v>7469</v>
      </c>
      <c r="T549" s="153" t="s">
        <v>7469</v>
      </c>
      <c r="U549" s="153" t="s">
        <v>7469</v>
      </c>
      <c r="V549" s="153" t="s">
        <v>7469</v>
      </c>
      <c r="W549" s="153" t="s">
        <v>7469</v>
      </c>
      <c r="X549" s="153" t="s">
        <v>7469</v>
      </c>
      <c r="Y549" s="153" t="s">
        <v>7469</v>
      </c>
      <c r="Z549" s="153" t="s">
        <v>7469</v>
      </c>
      <c r="AA549" s="153" t="s">
        <v>7469</v>
      </c>
      <c r="AB549" s="153" t="s">
        <v>7469</v>
      </c>
      <c r="AC549" s="153" t="s">
        <v>7469</v>
      </c>
      <c r="AD549" s="153" t="s">
        <v>7469</v>
      </c>
      <c r="AE549" s="153">
        <v>32.1051</v>
      </c>
      <c r="AF549" s="153">
        <v>856.95439999999996</v>
      </c>
      <c r="AG549" s="153" t="s">
        <v>7469</v>
      </c>
      <c r="AH549" s="153">
        <v>13.456</v>
      </c>
      <c r="AI549" s="153" t="s">
        <v>7469</v>
      </c>
      <c r="AJ549" s="153" t="s">
        <v>7469</v>
      </c>
      <c r="AK549" s="153">
        <v>10.505800000000001</v>
      </c>
      <c r="AL549" s="153" t="s">
        <v>7469</v>
      </c>
      <c r="AM549" s="153" t="s">
        <v>7469</v>
      </c>
      <c r="AN549" s="153" t="s">
        <v>7469</v>
      </c>
      <c r="AO549" s="153" t="s">
        <v>7469</v>
      </c>
      <c r="AP549" s="153">
        <v>135.63800000000001</v>
      </c>
      <c r="AQ549" s="153" t="s">
        <v>7469</v>
      </c>
      <c r="AR549" s="153" t="s">
        <v>7469</v>
      </c>
      <c r="AS549" s="153" t="s">
        <v>7469</v>
      </c>
      <c r="AT549" s="153" t="s">
        <v>7469</v>
      </c>
      <c r="AU549" s="153" t="s">
        <v>7469</v>
      </c>
      <c r="AV549" s="153" t="s">
        <v>7469</v>
      </c>
      <c r="AW549" s="153" t="s">
        <v>7469</v>
      </c>
      <c r="AX549" s="153">
        <v>6.6485000000000003</v>
      </c>
      <c r="AY549" s="153" t="s">
        <v>7469</v>
      </c>
      <c r="AZ549" s="153" t="s">
        <v>7469</v>
      </c>
      <c r="BA549" s="153" t="s">
        <v>7469</v>
      </c>
      <c r="BB549" s="153" t="s">
        <v>7469</v>
      </c>
      <c r="BC549" s="153" t="s">
        <v>7469</v>
      </c>
      <c r="BD549" s="153" t="s">
        <v>7469</v>
      </c>
      <c r="BE549" s="153" t="s">
        <v>7469</v>
      </c>
      <c r="BF549" s="153" t="s">
        <v>7469</v>
      </c>
      <c r="BG549" s="153">
        <v>12102.709800000001</v>
      </c>
      <c r="BH549" s="153">
        <v>2517.5455000000002</v>
      </c>
      <c r="BI549" s="153" t="s">
        <v>7469</v>
      </c>
      <c r="BJ549" s="153">
        <v>77.405900000000003</v>
      </c>
      <c r="BK549" s="153" t="s">
        <v>7469</v>
      </c>
      <c r="BL549" s="153" t="s">
        <v>7469</v>
      </c>
      <c r="BM549" s="153" t="s">
        <v>7469</v>
      </c>
      <c r="BN549" s="153">
        <v>1168.1618000000001</v>
      </c>
      <c r="BO549" s="153">
        <v>35.002800000000001</v>
      </c>
      <c r="BP549" s="153">
        <v>91.313900000000004</v>
      </c>
      <c r="BQ549" s="153" t="s">
        <v>7469</v>
      </c>
      <c r="BR549" s="153" t="s">
        <v>7469</v>
      </c>
      <c r="BS549" s="153" t="s">
        <v>7469</v>
      </c>
      <c r="BT549" s="153">
        <v>170.43440000000001</v>
      </c>
      <c r="BU549" s="153" t="s">
        <v>7469</v>
      </c>
      <c r="BV549" s="153">
        <v>7.7687999999999997</v>
      </c>
      <c r="BW549" s="153" t="s">
        <v>7469</v>
      </c>
      <c r="BX549" s="153" t="s">
        <v>7469</v>
      </c>
      <c r="BY549" s="153" t="s">
        <v>7469</v>
      </c>
      <c r="BZ549" s="153" t="s">
        <v>7469</v>
      </c>
      <c r="CA549" s="153">
        <v>41674.731800000001</v>
      </c>
      <c r="CB549" s="153" t="s">
        <v>7469</v>
      </c>
      <c r="CC549" s="153" t="s">
        <v>7469</v>
      </c>
      <c r="CD549" s="153" t="s">
        <v>7469</v>
      </c>
      <c r="CE549" s="153">
        <v>62.715200000000003</v>
      </c>
      <c r="CF549" s="153" t="s">
        <v>7469</v>
      </c>
      <c r="CG549" s="153">
        <v>24.616</v>
      </c>
      <c r="CH549" s="153" t="s">
        <v>7469</v>
      </c>
      <c r="CI549" s="153" t="s">
        <v>7469</v>
      </c>
      <c r="CJ549" s="153" t="s">
        <v>7469</v>
      </c>
      <c r="CK549" s="153" t="s">
        <v>7469</v>
      </c>
      <c r="CL549" s="153" t="s">
        <v>7469</v>
      </c>
      <c r="CM549" s="153" t="s">
        <v>7469</v>
      </c>
      <c r="CN549" s="153" t="s">
        <v>7469</v>
      </c>
      <c r="CO549" s="153" t="s">
        <v>7469</v>
      </c>
      <c r="CP549" s="153" t="s">
        <v>7469</v>
      </c>
      <c r="CQ549" s="153" t="s">
        <v>7469</v>
      </c>
      <c r="CR549" s="153" t="s">
        <v>7469</v>
      </c>
      <c r="CS549" s="153" t="s">
        <v>7469</v>
      </c>
      <c r="CT549" s="153" t="s">
        <v>7469</v>
      </c>
      <c r="CU549" s="153">
        <v>25.425000000000001</v>
      </c>
      <c r="CV549" s="153" t="s">
        <v>7469</v>
      </c>
      <c r="CW549" s="153" t="s">
        <v>7469</v>
      </c>
      <c r="CX549" s="153" t="s">
        <v>7469</v>
      </c>
      <c r="CY549" s="153" t="s">
        <v>7469</v>
      </c>
      <c r="CZ549" s="153" t="s">
        <v>7469</v>
      </c>
      <c r="DA549" s="153" t="s">
        <v>7469</v>
      </c>
      <c r="DB549" s="153" t="s">
        <v>7469</v>
      </c>
      <c r="DC549" s="153" t="s">
        <v>7469</v>
      </c>
      <c r="DD549" s="153" t="s">
        <v>7469</v>
      </c>
      <c r="DE549" s="153" t="s">
        <v>7469</v>
      </c>
      <c r="DF549" s="153" t="s">
        <v>7469</v>
      </c>
      <c r="DG549" s="153" t="s">
        <v>7469</v>
      </c>
      <c r="DH549" s="153">
        <v>1.2888999999999999</v>
      </c>
      <c r="DI549" s="153" t="s">
        <v>7469</v>
      </c>
      <c r="DJ549" s="153" t="s">
        <v>7469</v>
      </c>
      <c r="DK549" s="153">
        <v>16.516400000000001</v>
      </c>
      <c r="DL549" s="153" t="s">
        <v>7469</v>
      </c>
      <c r="DM549" s="153" t="s">
        <v>7469</v>
      </c>
      <c r="DN549" s="153" t="s">
        <v>7469</v>
      </c>
      <c r="DO549" s="153" t="s">
        <v>7469</v>
      </c>
      <c r="DP549" s="153" t="s">
        <v>7469</v>
      </c>
      <c r="DQ549" s="153">
        <v>464.63869999999997</v>
      </c>
      <c r="DR549" s="153" t="s">
        <v>7469</v>
      </c>
      <c r="DS549" s="153" t="s">
        <v>7469</v>
      </c>
      <c r="DT549" s="153" t="s">
        <v>7469</v>
      </c>
      <c r="DU549" s="153" t="s">
        <v>7469</v>
      </c>
      <c r="DV549" s="153" t="s">
        <v>7469</v>
      </c>
      <c r="DW549" s="153" t="s">
        <v>7469</v>
      </c>
      <c r="DX549" s="153" t="s">
        <v>7469</v>
      </c>
      <c r="DY549" s="153" t="s">
        <v>7469</v>
      </c>
      <c r="DZ549" s="153" t="s">
        <v>7469</v>
      </c>
      <c r="EA549" s="153" t="s">
        <v>7469</v>
      </c>
      <c r="EB549" s="153" t="s">
        <v>7469</v>
      </c>
      <c r="EC549" s="153" t="s">
        <v>7469</v>
      </c>
      <c r="ED549" s="153" t="s">
        <v>7469</v>
      </c>
      <c r="EE549" s="153">
        <v>303.06720000000001</v>
      </c>
      <c r="EF549" s="153" t="s">
        <v>7469</v>
      </c>
      <c r="EG549" s="153" t="s">
        <v>7469</v>
      </c>
      <c r="EH549" s="153" t="s">
        <v>7469</v>
      </c>
      <c r="EI549" s="153" t="s">
        <v>7469</v>
      </c>
      <c r="EJ549" s="153" t="s">
        <v>7469</v>
      </c>
      <c r="EK549" s="153" t="s">
        <v>7469</v>
      </c>
      <c r="EL549" s="153" t="s">
        <v>7469</v>
      </c>
      <c r="EM549" s="153" t="s">
        <v>7469</v>
      </c>
      <c r="EN549" s="153" t="s">
        <v>7469</v>
      </c>
    </row>
    <row r="550" spans="3:144">
      <c r="C550" s="163"/>
      <c r="D550" s="103"/>
      <c r="E550" s="120" t="s">
        <v>8096</v>
      </c>
      <c r="F550" s="130" t="s">
        <v>8189</v>
      </c>
      <c r="G550" s="151" t="s">
        <v>8090</v>
      </c>
      <c r="H550" s="152" t="s">
        <v>8097</v>
      </c>
      <c r="I550" s="153">
        <v>8227.9339999999993</v>
      </c>
      <c r="J550" s="153">
        <v>295.58100000000002</v>
      </c>
      <c r="K550" s="153">
        <v>18360.6515</v>
      </c>
      <c r="L550" s="153">
        <v>29.170500000000001</v>
      </c>
      <c r="M550" s="153" t="s">
        <v>7469</v>
      </c>
      <c r="N550" s="153">
        <v>15803.2</v>
      </c>
      <c r="O550" s="153">
        <v>67341.129300000001</v>
      </c>
      <c r="P550" s="153">
        <v>48.270699999999998</v>
      </c>
      <c r="Q550" s="153">
        <v>20.1755</v>
      </c>
      <c r="R550" s="153">
        <v>5818.2578000000003</v>
      </c>
      <c r="S550" s="153">
        <v>62.466799999999999</v>
      </c>
      <c r="T550" s="153" t="s">
        <v>7469</v>
      </c>
      <c r="U550" s="153" t="s">
        <v>7469</v>
      </c>
      <c r="V550" s="153">
        <v>676.63900000000001</v>
      </c>
      <c r="W550" s="153">
        <v>882.79899999999998</v>
      </c>
      <c r="X550" s="153">
        <v>54780.921999999999</v>
      </c>
      <c r="Y550" s="153">
        <v>6.3627000000000002</v>
      </c>
      <c r="Z550" s="153">
        <v>250.01730000000001</v>
      </c>
      <c r="AA550" s="153">
        <v>1549.3041000000001</v>
      </c>
      <c r="AB550" s="153" t="s">
        <v>7469</v>
      </c>
      <c r="AC550" s="153">
        <v>37.546399999999998</v>
      </c>
      <c r="AD550" s="153">
        <v>20.994800000000001</v>
      </c>
      <c r="AE550" s="153">
        <v>40.754100000000001</v>
      </c>
      <c r="AF550" s="153">
        <v>1068.6455000000001</v>
      </c>
      <c r="AG550" s="153">
        <v>122.7184</v>
      </c>
      <c r="AH550" s="153">
        <v>11.594099999999999</v>
      </c>
      <c r="AI550" s="153" t="s">
        <v>7469</v>
      </c>
      <c r="AJ550" s="153">
        <v>6478.7541000000001</v>
      </c>
      <c r="AK550" s="153" t="s">
        <v>7469</v>
      </c>
      <c r="AL550" s="153">
        <v>49.8675</v>
      </c>
      <c r="AM550" s="153" t="s">
        <v>7469</v>
      </c>
      <c r="AN550" s="153">
        <v>2115.3859000000002</v>
      </c>
      <c r="AO550" s="153">
        <v>233.9444</v>
      </c>
      <c r="AP550" s="153">
        <v>210.36449999999999</v>
      </c>
      <c r="AQ550" s="153">
        <v>1.1128</v>
      </c>
      <c r="AR550" s="153">
        <v>6764.4112999999998</v>
      </c>
      <c r="AS550" s="153">
        <v>63.643700000000003</v>
      </c>
      <c r="AT550" s="153">
        <v>100.17149999999999</v>
      </c>
      <c r="AU550" s="153">
        <v>48.808399999999999</v>
      </c>
      <c r="AV550" s="153">
        <v>3033.6273999999999</v>
      </c>
      <c r="AW550" s="153" t="s">
        <v>7469</v>
      </c>
      <c r="AX550" s="153" t="s">
        <v>7469</v>
      </c>
      <c r="AY550" s="153" t="s">
        <v>7469</v>
      </c>
      <c r="AZ550" s="153">
        <v>1189.1302000000001</v>
      </c>
      <c r="BA550" s="153">
        <v>30.5245</v>
      </c>
      <c r="BB550" s="153" t="s">
        <v>7469</v>
      </c>
      <c r="BC550" s="153" t="s">
        <v>7469</v>
      </c>
      <c r="BD550" s="153">
        <v>28.1967</v>
      </c>
      <c r="BE550" s="153">
        <v>3.4270999999999998</v>
      </c>
      <c r="BF550" s="153">
        <v>15.3009</v>
      </c>
      <c r="BG550" s="153" t="s">
        <v>7469</v>
      </c>
      <c r="BH550" s="153" t="s">
        <v>7469</v>
      </c>
      <c r="BI550" s="153">
        <v>4024.1858000000002</v>
      </c>
      <c r="BJ550" s="153">
        <v>146.3022</v>
      </c>
      <c r="BK550" s="153" t="s">
        <v>7469</v>
      </c>
      <c r="BL550" s="153">
        <v>976.32979999999998</v>
      </c>
      <c r="BM550" s="153">
        <v>37.622799999999998</v>
      </c>
      <c r="BN550" s="153">
        <v>1086.9855</v>
      </c>
      <c r="BO550" s="153">
        <v>50.4634</v>
      </c>
      <c r="BP550" s="153" t="s">
        <v>7469</v>
      </c>
      <c r="BQ550" s="153">
        <v>168.5958</v>
      </c>
      <c r="BR550" s="153" t="s">
        <v>7469</v>
      </c>
      <c r="BS550" s="153">
        <v>6373.4857000000002</v>
      </c>
      <c r="BT550" s="153" t="s">
        <v>7469</v>
      </c>
      <c r="BU550" s="153" t="s">
        <v>7469</v>
      </c>
      <c r="BV550" s="153" t="s">
        <v>7469</v>
      </c>
      <c r="BW550" s="153" t="s">
        <v>7469</v>
      </c>
      <c r="BX550" s="153">
        <v>419.65609999999998</v>
      </c>
      <c r="BY550" s="153" t="s">
        <v>7469</v>
      </c>
      <c r="BZ550" s="153">
        <v>2372.2858999999999</v>
      </c>
      <c r="CA550" s="153">
        <v>47069.672899999998</v>
      </c>
      <c r="CB550" s="153">
        <v>83.227000000000004</v>
      </c>
      <c r="CC550" s="153">
        <v>18.015799999999999</v>
      </c>
      <c r="CD550" s="153">
        <v>45.6738</v>
      </c>
      <c r="CE550" s="153">
        <v>51.482599999999998</v>
      </c>
      <c r="CF550" s="153" t="s">
        <v>7469</v>
      </c>
      <c r="CG550" s="153" t="s">
        <v>7469</v>
      </c>
      <c r="CH550" s="153">
        <v>15.057700000000001</v>
      </c>
      <c r="CI550" s="153">
        <v>6310.8734000000004</v>
      </c>
      <c r="CJ550" s="153" t="s">
        <v>7469</v>
      </c>
      <c r="CK550" s="153">
        <v>894.52009999999996</v>
      </c>
      <c r="CL550" s="153" t="s">
        <v>7469</v>
      </c>
      <c r="CM550" s="153" t="s">
        <v>7469</v>
      </c>
      <c r="CN550" s="153" t="s">
        <v>7469</v>
      </c>
      <c r="CO550" s="153">
        <v>216.32339999999999</v>
      </c>
      <c r="CP550" s="153">
        <v>196.3245</v>
      </c>
      <c r="CQ550" s="153">
        <v>309.66609999999997</v>
      </c>
      <c r="CR550" s="153" t="s">
        <v>7469</v>
      </c>
      <c r="CS550" s="153">
        <v>577.90319999999997</v>
      </c>
      <c r="CT550" s="153">
        <v>43.491599999999998</v>
      </c>
      <c r="CU550" s="153">
        <v>38.056399999999996</v>
      </c>
      <c r="CV550" s="153" t="s">
        <v>7469</v>
      </c>
      <c r="CW550" s="153" t="s">
        <v>7469</v>
      </c>
      <c r="CX550" s="153" t="s">
        <v>7469</v>
      </c>
      <c r="CY550" s="153">
        <v>885.64739999999995</v>
      </c>
      <c r="CZ550" s="153">
        <v>45.081699999999998</v>
      </c>
      <c r="DA550" s="153">
        <v>35.742100000000001</v>
      </c>
      <c r="DB550" s="153" t="s">
        <v>7469</v>
      </c>
      <c r="DC550" s="153">
        <v>846.2287</v>
      </c>
      <c r="DD550" s="153">
        <v>164.75700000000001</v>
      </c>
      <c r="DE550" s="153">
        <v>96.716300000000004</v>
      </c>
      <c r="DF550" s="153" t="s">
        <v>7469</v>
      </c>
      <c r="DG550" s="153">
        <v>1526.8015</v>
      </c>
      <c r="DH550" s="153" t="s">
        <v>7469</v>
      </c>
      <c r="DI550" s="153" t="s">
        <v>7469</v>
      </c>
      <c r="DJ550" s="153" t="s">
        <v>7469</v>
      </c>
      <c r="DK550" s="153">
        <v>23.73</v>
      </c>
      <c r="DL550" s="153">
        <v>47.7684</v>
      </c>
      <c r="DM550" s="153">
        <v>27.0383</v>
      </c>
      <c r="DN550" s="153">
        <v>11092.0466</v>
      </c>
      <c r="DO550" s="153">
        <v>544.10080000000005</v>
      </c>
      <c r="DP550" s="153">
        <v>39.567700000000002</v>
      </c>
      <c r="DQ550" s="153">
        <v>1125.183</v>
      </c>
      <c r="DR550" s="153" t="s">
        <v>7469</v>
      </c>
      <c r="DS550" s="153">
        <v>39.3977</v>
      </c>
      <c r="DT550" s="153">
        <v>2016.6049</v>
      </c>
      <c r="DU550" s="153">
        <v>929.69460000000004</v>
      </c>
      <c r="DV550" s="153" t="s">
        <v>7469</v>
      </c>
      <c r="DW550" s="153" t="s">
        <v>7469</v>
      </c>
      <c r="DX550" s="153">
        <v>124.8403</v>
      </c>
      <c r="DY550" s="153">
        <v>52.713500000000003</v>
      </c>
      <c r="DZ550" s="153">
        <v>32.012099999999997</v>
      </c>
      <c r="EA550" s="153">
        <v>1874.0857000000001</v>
      </c>
      <c r="EB550" s="153">
        <v>73.396100000000004</v>
      </c>
      <c r="EC550" s="153">
        <v>796.25189999999998</v>
      </c>
      <c r="ED550" s="153">
        <v>152.54419999999999</v>
      </c>
      <c r="EE550" s="153" t="s">
        <v>7469</v>
      </c>
      <c r="EF550" s="153">
        <v>189.02029999999999</v>
      </c>
      <c r="EG550" s="153">
        <v>490.4905</v>
      </c>
      <c r="EH550" s="153" t="s">
        <v>7469</v>
      </c>
      <c r="EI550" s="153">
        <v>77.571100000000001</v>
      </c>
      <c r="EJ550" s="153" t="s">
        <v>7469</v>
      </c>
      <c r="EK550" s="153" t="s">
        <v>7469</v>
      </c>
      <c r="EL550" s="153">
        <v>245.66970000000001</v>
      </c>
      <c r="EM550" s="153">
        <v>1499.722</v>
      </c>
      <c r="EN550" s="153" t="s">
        <v>7469</v>
      </c>
    </row>
    <row r="551" spans="3:144">
      <c r="C551" s="163"/>
      <c r="D551" s="103"/>
      <c r="E551" s="120" t="s">
        <v>8098</v>
      </c>
      <c r="F551" s="130" t="s">
        <v>8189</v>
      </c>
      <c r="G551" s="151" t="s">
        <v>8090</v>
      </c>
      <c r="H551" s="152" t="s">
        <v>8097</v>
      </c>
      <c r="I551" s="153">
        <v>6822.6214</v>
      </c>
      <c r="J551" s="153">
        <v>181.63749999999999</v>
      </c>
      <c r="K551" s="153">
        <v>15601.722900000001</v>
      </c>
      <c r="L551" s="153">
        <v>15.7309</v>
      </c>
      <c r="M551" s="153" t="s">
        <v>7469</v>
      </c>
      <c r="N551" s="153">
        <v>14875.92</v>
      </c>
      <c r="O551" s="153">
        <v>64413.216500000002</v>
      </c>
      <c r="P551" s="153">
        <v>77.163899999999998</v>
      </c>
      <c r="Q551" s="153">
        <v>14.941599999999999</v>
      </c>
      <c r="R551" s="153">
        <v>6457.6192000000001</v>
      </c>
      <c r="S551" s="153">
        <v>33.002400000000002</v>
      </c>
      <c r="T551" s="153">
        <v>94.190799999999996</v>
      </c>
      <c r="U551" s="153" t="s">
        <v>7469</v>
      </c>
      <c r="V551" s="153">
        <v>546.16200000000003</v>
      </c>
      <c r="W551" s="153">
        <v>914.78300000000002</v>
      </c>
      <c r="X551" s="153">
        <v>44607.671999999999</v>
      </c>
      <c r="Y551" s="153">
        <v>4.0103999999999997</v>
      </c>
      <c r="Z551" s="153">
        <v>163.1267</v>
      </c>
      <c r="AA551" s="153">
        <v>1254.0277000000001</v>
      </c>
      <c r="AB551" s="153">
        <v>191.6232</v>
      </c>
      <c r="AC551" s="153">
        <v>21.7819</v>
      </c>
      <c r="AD551" s="153">
        <v>19.823</v>
      </c>
      <c r="AE551" s="153">
        <v>36.985100000000003</v>
      </c>
      <c r="AF551" s="153">
        <v>1140.912</v>
      </c>
      <c r="AG551" s="153">
        <v>107.2243</v>
      </c>
      <c r="AH551" s="153" t="s">
        <v>7469</v>
      </c>
      <c r="AI551" s="153" t="s">
        <v>7469</v>
      </c>
      <c r="AJ551" s="153">
        <v>3916.8825000000002</v>
      </c>
      <c r="AK551" s="153" t="s">
        <v>7469</v>
      </c>
      <c r="AL551" s="153">
        <v>29.9663</v>
      </c>
      <c r="AM551" s="153" t="s">
        <v>7469</v>
      </c>
      <c r="AN551" s="153">
        <v>1754.4364</v>
      </c>
      <c r="AO551" s="153">
        <v>138.2182</v>
      </c>
      <c r="AP551" s="153">
        <v>184.27189999999999</v>
      </c>
      <c r="AQ551" s="153">
        <v>1.5941000000000001</v>
      </c>
      <c r="AR551" s="153">
        <v>5210.0614999999998</v>
      </c>
      <c r="AS551" s="153">
        <v>41.855600000000003</v>
      </c>
      <c r="AT551" s="153">
        <v>74.670400000000001</v>
      </c>
      <c r="AU551" s="153">
        <v>32.469700000000003</v>
      </c>
      <c r="AV551" s="153">
        <v>2723.2460999999998</v>
      </c>
      <c r="AW551" s="153" t="s">
        <v>7469</v>
      </c>
      <c r="AX551" s="153" t="s">
        <v>7469</v>
      </c>
      <c r="AY551" s="153" t="s">
        <v>7469</v>
      </c>
      <c r="AZ551" s="153">
        <v>999.83389999999997</v>
      </c>
      <c r="BA551" s="153">
        <v>15.881500000000001</v>
      </c>
      <c r="BB551" s="153" t="s">
        <v>7469</v>
      </c>
      <c r="BC551" s="153" t="s">
        <v>7469</v>
      </c>
      <c r="BD551" s="153">
        <v>14.866899999999999</v>
      </c>
      <c r="BE551" s="153">
        <v>2.4923999999999999</v>
      </c>
      <c r="BF551" s="153" t="s">
        <v>7469</v>
      </c>
      <c r="BG551" s="153">
        <v>13061.5628</v>
      </c>
      <c r="BH551" s="153" t="s">
        <v>7469</v>
      </c>
      <c r="BI551" s="153">
        <v>2743.9712</v>
      </c>
      <c r="BJ551" s="153">
        <v>132.22880000000001</v>
      </c>
      <c r="BK551" s="153" t="s">
        <v>7469</v>
      </c>
      <c r="BL551" s="153">
        <v>714.38660000000004</v>
      </c>
      <c r="BM551" s="153">
        <v>23.788499999999999</v>
      </c>
      <c r="BN551" s="153">
        <v>1686.8855000000001</v>
      </c>
      <c r="BO551" s="153">
        <v>37.820799999999998</v>
      </c>
      <c r="BP551" s="153" t="s">
        <v>7469</v>
      </c>
      <c r="BQ551" s="153" t="s">
        <v>7469</v>
      </c>
      <c r="BR551" s="153" t="s">
        <v>7469</v>
      </c>
      <c r="BS551" s="153">
        <v>5066.5753000000004</v>
      </c>
      <c r="BT551" s="153" t="s">
        <v>7469</v>
      </c>
      <c r="BU551" s="153">
        <v>500.77890000000002</v>
      </c>
      <c r="BV551" s="153" t="s">
        <v>7469</v>
      </c>
      <c r="BW551" s="153" t="s">
        <v>7469</v>
      </c>
      <c r="BX551" s="153">
        <v>384.8218</v>
      </c>
      <c r="BY551" s="153" t="s">
        <v>7469</v>
      </c>
      <c r="BZ551" s="153">
        <v>988.45240000000001</v>
      </c>
      <c r="CA551" s="153">
        <v>57861.628700000001</v>
      </c>
      <c r="CB551" s="153">
        <v>53.363999999999997</v>
      </c>
      <c r="CC551" s="153">
        <v>10.3491</v>
      </c>
      <c r="CD551" s="153">
        <v>30.173500000000001</v>
      </c>
      <c r="CE551" s="153">
        <v>42.7821</v>
      </c>
      <c r="CF551" s="153" t="s">
        <v>7469</v>
      </c>
      <c r="CG551" s="153" t="s">
        <v>7469</v>
      </c>
      <c r="CH551" s="153">
        <v>11.5608</v>
      </c>
      <c r="CI551" s="153">
        <v>5660.9853999999996</v>
      </c>
      <c r="CJ551" s="153" t="s">
        <v>7469</v>
      </c>
      <c r="CK551" s="153">
        <v>894.52009999999996</v>
      </c>
      <c r="CL551" s="153" t="s">
        <v>7469</v>
      </c>
      <c r="CM551" s="153" t="s">
        <v>7469</v>
      </c>
      <c r="CN551" s="153" t="s">
        <v>7469</v>
      </c>
      <c r="CO551" s="153">
        <v>166.8605</v>
      </c>
      <c r="CP551" s="153">
        <v>137.7508</v>
      </c>
      <c r="CQ551" s="153">
        <v>141.31790000000001</v>
      </c>
      <c r="CR551" s="153" t="s">
        <v>7469</v>
      </c>
      <c r="CS551" s="153">
        <v>471.20429999999999</v>
      </c>
      <c r="CT551" s="153">
        <v>28.2103</v>
      </c>
      <c r="CU551" s="153">
        <v>37.834099999999999</v>
      </c>
      <c r="CV551" s="153" t="s">
        <v>7469</v>
      </c>
      <c r="CW551" s="153" t="s">
        <v>7469</v>
      </c>
      <c r="CX551" s="153" t="s">
        <v>7469</v>
      </c>
      <c r="CY551" s="153">
        <v>582.51310000000001</v>
      </c>
      <c r="CZ551" s="153">
        <v>38.199300000000001</v>
      </c>
      <c r="DA551" s="153">
        <v>29.707000000000001</v>
      </c>
      <c r="DB551" s="153" t="s">
        <v>7469</v>
      </c>
      <c r="DC551" s="153">
        <v>684.27970000000005</v>
      </c>
      <c r="DD551" s="153">
        <v>93.433400000000006</v>
      </c>
      <c r="DE551" s="153">
        <v>48.091500000000003</v>
      </c>
      <c r="DF551" s="153" t="s">
        <v>7469</v>
      </c>
      <c r="DG551" s="153">
        <v>1207.2089000000001</v>
      </c>
      <c r="DH551" s="153" t="s">
        <v>7469</v>
      </c>
      <c r="DI551" s="153" t="s">
        <v>7469</v>
      </c>
      <c r="DJ551" s="153" t="s">
        <v>7469</v>
      </c>
      <c r="DK551" s="153">
        <v>22.703399999999998</v>
      </c>
      <c r="DL551" s="153">
        <v>41.2669</v>
      </c>
      <c r="DM551" s="153">
        <v>32.950800000000001</v>
      </c>
      <c r="DN551" s="153">
        <v>8901.8600999999999</v>
      </c>
      <c r="DO551" s="153">
        <v>302.23610000000002</v>
      </c>
      <c r="DP551" s="153">
        <v>58.647100000000002</v>
      </c>
      <c r="DQ551" s="153">
        <v>1006.0948</v>
      </c>
      <c r="DR551" s="153" t="s">
        <v>7469</v>
      </c>
      <c r="DS551" s="153">
        <v>34.134900000000002</v>
      </c>
      <c r="DT551" s="153">
        <v>1730.3305</v>
      </c>
      <c r="DU551" s="153">
        <v>721.96559999999999</v>
      </c>
      <c r="DV551" s="153" t="s">
        <v>7469</v>
      </c>
      <c r="DW551" s="153" t="s">
        <v>7469</v>
      </c>
      <c r="DX551" s="153">
        <v>81.037199999999999</v>
      </c>
      <c r="DY551" s="153">
        <v>34.759799999999998</v>
      </c>
      <c r="DZ551" s="153">
        <v>17.122499999999999</v>
      </c>
      <c r="EA551" s="153">
        <v>1543.8245999999999</v>
      </c>
      <c r="EB551" s="153">
        <v>53.974499999999999</v>
      </c>
      <c r="EC551" s="153">
        <v>968.49879999999996</v>
      </c>
      <c r="ED551" s="153">
        <v>93.134799999999998</v>
      </c>
      <c r="EE551" s="153" t="s">
        <v>7469</v>
      </c>
      <c r="EF551" s="153">
        <v>121.182</v>
      </c>
      <c r="EG551" s="153">
        <v>398.11930000000001</v>
      </c>
      <c r="EH551" s="153" t="s">
        <v>7469</v>
      </c>
      <c r="EI551" s="153">
        <v>64.404399999999995</v>
      </c>
      <c r="EJ551" s="153" t="s">
        <v>7469</v>
      </c>
      <c r="EK551" s="153" t="s">
        <v>7469</v>
      </c>
      <c r="EL551" s="153">
        <v>246.50139999999999</v>
      </c>
      <c r="EM551" s="153">
        <v>1338.6808000000001</v>
      </c>
      <c r="EN551" s="153" t="s">
        <v>7469</v>
      </c>
    </row>
    <row r="552" spans="3:144">
      <c r="C552" s="163"/>
      <c r="D552" s="103"/>
      <c r="E552" s="120" t="s">
        <v>7693</v>
      </c>
      <c r="F552" s="130" t="s">
        <v>8189</v>
      </c>
      <c r="G552" s="151" t="s">
        <v>8090</v>
      </c>
      <c r="H552" s="152" t="s">
        <v>8097</v>
      </c>
      <c r="I552" s="153">
        <v>7562.0559000000003</v>
      </c>
      <c r="J552" s="153">
        <v>145.60720000000001</v>
      </c>
      <c r="K552" s="153">
        <v>14351.3303</v>
      </c>
      <c r="L552" s="153">
        <v>7.8390000000000004</v>
      </c>
      <c r="M552" s="153" t="s">
        <v>7469</v>
      </c>
      <c r="N552" s="153">
        <v>15120.36</v>
      </c>
      <c r="O552" s="153">
        <v>63662.877099999998</v>
      </c>
      <c r="P552" s="153">
        <v>100.6079</v>
      </c>
      <c r="Q552" s="153">
        <v>12.932499999999999</v>
      </c>
      <c r="R552" s="153">
        <v>5446.6553000000004</v>
      </c>
      <c r="S552" s="153">
        <v>36.021900000000002</v>
      </c>
      <c r="T552" s="153" t="s">
        <v>7469</v>
      </c>
      <c r="U552" s="153" t="s">
        <v>7469</v>
      </c>
      <c r="V552" s="153">
        <v>598.29790000000003</v>
      </c>
      <c r="W552" s="153">
        <v>273.9599</v>
      </c>
      <c r="X552" s="153">
        <v>38326.313000000002</v>
      </c>
      <c r="Y552" s="153">
        <v>2.8805999999999998</v>
      </c>
      <c r="Z552" s="153">
        <v>130.5307</v>
      </c>
      <c r="AA552" s="153">
        <v>914.63670000000002</v>
      </c>
      <c r="AB552" s="153" t="s">
        <v>7469</v>
      </c>
      <c r="AC552" s="153">
        <v>9.4864999999999995</v>
      </c>
      <c r="AD552" s="153">
        <v>17.834499999999998</v>
      </c>
      <c r="AE552" s="153">
        <v>35.366399999999999</v>
      </c>
      <c r="AF552" s="153">
        <v>1029.7539999999999</v>
      </c>
      <c r="AG552" s="153">
        <v>138.92169999999999</v>
      </c>
      <c r="AH552" s="153">
        <v>21.1053</v>
      </c>
      <c r="AI552" s="153" t="s">
        <v>7469</v>
      </c>
      <c r="AJ552" s="153">
        <v>2539.8543</v>
      </c>
      <c r="AK552" s="153" t="s">
        <v>7469</v>
      </c>
      <c r="AL552" s="153" t="s">
        <v>7469</v>
      </c>
      <c r="AM552" s="153" t="s">
        <v>7469</v>
      </c>
      <c r="AN552" s="153">
        <v>1532.5418</v>
      </c>
      <c r="AO552" s="153">
        <v>199.03450000000001</v>
      </c>
      <c r="AP552" s="153" t="s">
        <v>7469</v>
      </c>
      <c r="AQ552" s="153">
        <v>1.6173</v>
      </c>
      <c r="AR552" s="153">
        <v>6104.9570000000003</v>
      </c>
      <c r="AS552" s="153">
        <v>37.225099999999998</v>
      </c>
      <c r="AT552" s="153">
        <v>74.397900000000007</v>
      </c>
      <c r="AU552" s="153">
        <v>28.331900000000001</v>
      </c>
      <c r="AV552" s="153">
        <v>2599.8332999999998</v>
      </c>
      <c r="AW552" s="153" t="s">
        <v>7469</v>
      </c>
      <c r="AX552" s="153" t="s">
        <v>7469</v>
      </c>
      <c r="AY552" s="153" t="s">
        <v>7469</v>
      </c>
      <c r="AZ552" s="153">
        <v>751.81650000000002</v>
      </c>
      <c r="BA552" s="153" t="s">
        <v>7469</v>
      </c>
      <c r="BB552" s="153" t="s">
        <v>7469</v>
      </c>
      <c r="BC552" s="153" t="s">
        <v>7469</v>
      </c>
      <c r="BD552" s="153">
        <v>14.9214</v>
      </c>
      <c r="BE552" s="153">
        <v>1.5603</v>
      </c>
      <c r="BF552" s="153">
        <v>13.896699999999999</v>
      </c>
      <c r="BG552" s="153">
        <v>17703.261200000001</v>
      </c>
      <c r="BH552" s="153" t="s">
        <v>7469</v>
      </c>
      <c r="BI552" s="153">
        <v>3663.6907999999999</v>
      </c>
      <c r="BJ552" s="153">
        <v>91.270899999999997</v>
      </c>
      <c r="BK552" s="153" t="s">
        <v>7469</v>
      </c>
      <c r="BL552" s="153">
        <v>474.97500000000002</v>
      </c>
      <c r="BM552" s="153" t="s">
        <v>7469</v>
      </c>
      <c r="BN552" s="153">
        <v>1551.0008</v>
      </c>
      <c r="BO552" s="153">
        <v>67.883600000000001</v>
      </c>
      <c r="BP552" s="153" t="s">
        <v>7469</v>
      </c>
      <c r="BQ552" s="153">
        <v>111.90600000000001</v>
      </c>
      <c r="BR552" s="153" t="s">
        <v>7469</v>
      </c>
      <c r="BS552" s="153">
        <v>3911.5547999999999</v>
      </c>
      <c r="BT552" s="153" t="s">
        <v>7469</v>
      </c>
      <c r="BU552" s="153">
        <v>358.99560000000002</v>
      </c>
      <c r="BV552" s="153" t="s">
        <v>7469</v>
      </c>
      <c r="BW552" s="153" t="s">
        <v>7469</v>
      </c>
      <c r="BX552" s="153">
        <v>325.3263</v>
      </c>
      <c r="BY552" s="153" t="s">
        <v>7469</v>
      </c>
      <c r="BZ552" s="153" t="s">
        <v>7469</v>
      </c>
      <c r="CA552" s="153">
        <v>64615.8946</v>
      </c>
      <c r="CB552" s="153">
        <v>47.829599999999999</v>
      </c>
      <c r="CC552" s="153">
        <v>10.3491</v>
      </c>
      <c r="CD552" s="153" t="s">
        <v>7469</v>
      </c>
      <c r="CE552" s="153">
        <v>81.793999999999997</v>
      </c>
      <c r="CF552" s="153" t="s">
        <v>7469</v>
      </c>
      <c r="CG552" s="153" t="s">
        <v>7469</v>
      </c>
      <c r="CH552" s="153">
        <v>9.3254000000000001</v>
      </c>
      <c r="CI552" s="153">
        <v>4129.4026999999996</v>
      </c>
      <c r="CJ552" s="153" t="s">
        <v>7469</v>
      </c>
      <c r="CK552" s="153">
        <v>730.2559</v>
      </c>
      <c r="CL552" s="153" t="s">
        <v>7469</v>
      </c>
      <c r="CM552" s="153" t="s">
        <v>7469</v>
      </c>
      <c r="CN552" s="153" t="s">
        <v>7469</v>
      </c>
      <c r="CO552" s="153">
        <v>127.76860000000001</v>
      </c>
      <c r="CP552" s="153">
        <v>112.4862</v>
      </c>
      <c r="CQ552" s="153" t="s">
        <v>7469</v>
      </c>
      <c r="CR552" s="153" t="s">
        <v>7469</v>
      </c>
      <c r="CS552" s="153">
        <v>341.4898</v>
      </c>
      <c r="CT552" s="153">
        <v>20.2044</v>
      </c>
      <c r="CU552" s="153">
        <v>25.4086</v>
      </c>
      <c r="CV552" s="153" t="s">
        <v>7469</v>
      </c>
      <c r="CW552" s="153" t="s">
        <v>7469</v>
      </c>
      <c r="CX552" s="153" t="s">
        <v>7469</v>
      </c>
      <c r="CY552" s="153">
        <v>372.23829999999998</v>
      </c>
      <c r="CZ552" s="153">
        <v>34.216200000000001</v>
      </c>
      <c r="DA552" s="153" t="s">
        <v>7469</v>
      </c>
      <c r="DB552" s="153" t="s">
        <v>7469</v>
      </c>
      <c r="DC552" s="153">
        <v>703.29459999999995</v>
      </c>
      <c r="DD552" s="153">
        <v>66.9298</v>
      </c>
      <c r="DE552" s="153" t="s">
        <v>7469</v>
      </c>
      <c r="DF552" s="153" t="s">
        <v>7469</v>
      </c>
      <c r="DG552" s="153">
        <v>1191.9032</v>
      </c>
      <c r="DH552" s="153" t="s">
        <v>7469</v>
      </c>
      <c r="DI552" s="153" t="s">
        <v>7469</v>
      </c>
      <c r="DJ552" s="153" t="s">
        <v>7469</v>
      </c>
      <c r="DK552" s="153">
        <v>20.8596</v>
      </c>
      <c r="DL552" s="153" t="s">
        <v>7469</v>
      </c>
      <c r="DM552" s="153">
        <v>27.018599999999999</v>
      </c>
      <c r="DN552" s="153">
        <v>6393.7273999999998</v>
      </c>
      <c r="DO552" s="153">
        <v>312.65370000000001</v>
      </c>
      <c r="DP552" s="153">
        <v>34.592799999999997</v>
      </c>
      <c r="DQ552" s="153">
        <v>631.22260000000006</v>
      </c>
      <c r="DR552" s="153" t="s">
        <v>7469</v>
      </c>
      <c r="DS552" s="153">
        <v>33.734099999999998</v>
      </c>
      <c r="DT552" s="153">
        <v>1525.2146</v>
      </c>
      <c r="DU552" s="153">
        <v>514.98030000000006</v>
      </c>
      <c r="DV552" s="153" t="s">
        <v>7469</v>
      </c>
      <c r="DW552" s="153" t="s">
        <v>7469</v>
      </c>
      <c r="DX552" s="153">
        <v>62.006900000000002</v>
      </c>
      <c r="DY552" s="153">
        <v>28.602399999999999</v>
      </c>
      <c r="DZ552" s="153">
        <v>14.8551</v>
      </c>
      <c r="EA552" s="153">
        <v>1035.9676999999999</v>
      </c>
      <c r="EB552" s="153">
        <v>46.075299999999999</v>
      </c>
      <c r="EC552" s="153">
        <v>627.69889999999998</v>
      </c>
      <c r="ED552" s="153">
        <v>70.129300000000001</v>
      </c>
      <c r="EE552" s="153">
        <v>1100.1110000000001</v>
      </c>
      <c r="EF552" s="153">
        <v>90.306399999999996</v>
      </c>
      <c r="EG552" s="153">
        <v>321.7321</v>
      </c>
      <c r="EH552" s="153" t="s">
        <v>7469</v>
      </c>
      <c r="EI552" s="153">
        <v>72.040400000000005</v>
      </c>
      <c r="EJ552" s="153" t="s">
        <v>7469</v>
      </c>
      <c r="EK552" s="153" t="s">
        <v>7469</v>
      </c>
      <c r="EL552" s="153">
        <v>150.9008</v>
      </c>
      <c r="EM552" s="153">
        <v>942.70119999999997</v>
      </c>
      <c r="EN552" s="153" t="s">
        <v>7469</v>
      </c>
    </row>
    <row r="553" spans="3:144">
      <c r="C553" s="163"/>
      <c r="D553" s="103"/>
      <c r="E553" s="120" t="s">
        <v>8099</v>
      </c>
      <c r="F553" s="130" t="s">
        <v>8189</v>
      </c>
      <c r="G553" s="151" t="s">
        <v>8090</v>
      </c>
      <c r="H553" s="152" t="s">
        <v>8097</v>
      </c>
      <c r="I553" s="153">
        <v>7562.0559000000003</v>
      </c>
      <c r="J553" s="153">
        <v>145.60720000000001</v>
      </c>
      <c r="K553" s="153">
        <v>14351.3303</v>
      </c>
      <c r="L553" s="153">
        <v>7.8390000000000004</v>
      </c>
      <c r="M553" s="153" t="s">
        <v>7469</v>
      </c>
      <c r="N553" s="153">
        <v>15120.36</v>
      </c>
      <c r="O553" s="153">
        <v>63662.877099999998</v>
      </c>
      <c r="P553" s="153">
        <v>100.6079</v>
      </c>
      <c r="Q553" s="153">
        <v>12.932499999999999</v>
      </c>
      <c r="R553" s="153">
        <v>5446.6553000000004</v>
      </c>
      <c r="S553" s="153">
        <v>36.021900000000002</v>
      </c>
      <c r="T553" s="153" t="s">
        <v>7469</v>
      </c>
      <c r="U553" s="153" t="s">
        <v>7469</v>
      </c>
      <c r="V553" s="153">
        <v>598.29790000000003</v>
      </c>
      <c r="W553" s="153">
        <v>273.9599</v>
      </c>
      <c r="X553" s="153">
        <v>38326.313000000002</v>
      </c>
      <c r="Y553" s="153">
        <v>2.8805999999999998</v>
      </c>
      <c r="Z553" s="153">
        <v>130.5307</v>
      </c>
      <c r="AA553" s="153">
        <v>914.63670000000002</v>
      </c>
      <c r="AB553" s="153" t="s">
        <v>7469</v>
      </c>
      <c r="AC553" s="153">
        <v>9.4864999999999995</v>
      </c>
      <c r="AD553" s="153">
        <v>17.834499999999998</v>
      </c>
      <c r="AE553" s="153">
        <v>35.366399999999999</v>
      </c>
      <c r="AF553" s="153">
        <v>1029.7539999999999</v>
      </c>
      <c r="AG553" s="153">
        <v>138.92169999999999</v>
      </c>
      <c r="AH553" s="153">
        <v>21.1053</v>
      </c>
      <c r="AI553" s="153" t="s">
        <v>7469</v>
      </c>
      <c r="AJ553" s="153">
        <v>2539.8543</v>
      </c>
      <c r="AK553" s="153" t="s">
        <v>7469</v>
      </c>
      <c r="AL553" s="153" t="s">
        <v>7469</v>
      </c>
      <c r="AM553" s="153" t="s">
        <v>7469</v>
      </c>
      <c r="AN553" s="153">
        <v>1532.5418</v>
      </c>
      <c r="AO553" s="153">
        <v>199.03450000000001</v>
      </c>
      <c r="AP553" s="153" t="s">
        <v>7469</v>
      </c>
      <c r="AQ553" s="153">
        <v>1.6173</v>
      </c>
      <c r="AR553" s="153">
        <v>6104.9570000000003</v>
      </c>
      <c r="AS553" s="153">
        <v>37.225099999999998</v>
      </c>
      <c r="AT553" s="153">
        <v>74.397900000000007</v>
      </c>
      <c r="AU553" s="153">
        <v>28.331900000000001</v>
      </c>
      <c r="AV553" s="153">
        <v>2599.8332999999998</v>
      </c>
      <c r="AW553" s="153" t="s">
        <v>7469</v>
      </c>
      <c r="AX553" s="153" t="s">
        <v>7469</v>
      </c>
      <c r="AY553" s="153" t="s">
        <v>7469</v>
      </c>
      <c r="AZ553" s="153">
        <v>751.81650000000002</v>
      </c>
      <c r="BA553" s="153" t="s">
        <v>7469</v>
      </c>
      <c r="BB553" s="153" t="s">
        <v>7469</v>
      </c>
      <c r="BC553" s="153" t="s">
        <v>7469</v>
      </c>
      <c r="BD553" s="153">
        <v>14.9214</v>
      </c>
      <c r="BE553" s="153">
        <v>1.5603</v>
      </c>
      <c r="BF553" s="153">
        <v>13.896699999999999</v>
      </c>
      <c r="BG553" s="153">
        <v>17703.261200000001</v>
      </c>
      <c r="BH553" s="153" t="s">
        <v>7469</v>
      </c>
      <c r="BI553" s="153">
        <v>3663.6907999999999</v>
      </c>
      <c r="BJ553" s="153">
        <v>91.270899999999997</v>
      </c>
      <c r="BK553" s="153" t="s">
        <v>7469</v>
      </c>
      <c r="BL553" s="153">
        <v>474.97500000000002</v>
      </c>
      <c r="BM553" s="153" t="s">
        <v>7469</v>
      </c>
      <c r="BN553" s="153">
        <v>1551.0008</v>
      </c>
      <c r="BO553" s="153">
        <v>67.883600000000001</v>
      </c>
      <c r="BP553" s="153" t="s">
        <v>7469</v>
      </c>
      <c r="BQ553" s="153">
        <v>111.90600000000001</v>
      </c>
      <c r="BR553" s="153" t="s">
        <v>7469</v>
      </c>
      <c r="BS553" s="153">
        <v>3911.5547999999999</v>
      </c>
      <c r="BT553" s="153" t="s">
        <v>7469</v>
      </c>
      <c r="BU553" s="153">
        <v>358.99560000000002</v>
      </c>
      <c r="BV553" s="153" t="s">
        <v>7469</v>
      </c>
      <c r="BW553" s="153" t="s">
        <v>7469</v>
      </c>
      <c r="BX553" s="153">
        <v>325.3263</v>
      </c>
      <c r="BY553" s="153" t="s">
        <v>7469</v>
      </c>
      <c r="BZ553" s="153" t="s">
        <v>7469</v>
      </c>
      <c r="CA553" s="153">
        <v>64615.8946</v>
      </c>
      <c r="CB553" s="153">
        <v>47.829599999999999</v>
      </c>
      <c r="CC553" s="153">
        <v>10.3491</v>
      </c>
      <c r="CD553" s="153" t="s">
        <v>7469</v>
      </c>
      <c r="CE553" s="153">
        <v>81.793999999999997</v>
      </c>
      <c r="CF553" s="153" t="s">
        <v>7469</v>
      </c>
      <c r="CG553" s="153" t="s">
        <v>7469</v>
      </c>
      <c r="CH553" s="153">
        <v>9.3254000000000001</v>
      </c>
      <c r="CI553" s="153">
        <v>4129.4026999999996</v>
      </c>
      <c r="CJ553" s="153" t="s">
        <v>7469</v>
      </c>
      <c r="CK553" s="153" t="s">
        <v>7469</v>
      </c>
      <c r="CL553" s="153" t="s">
        <v>7469</v>
      </c>
      <c r="CM553" s="153" t="s">
        <v>7469</v>
      </c>
      <c r="CN553" s="153" t="s">
        <v>7469</v>
      </c>
      <c r="CO553" s="153">
        <v>127.76860000000001</v>
      </c>
      <c r="CP553" s="153">
        <v>112.4862</v>
      </c>
      <c r="CQ553" s="153" t="s">
        <v>7469</v>
      </c>
      <c r="CR553" s="153" t="s">
        <v>7469</v>
      </c>
      <c r="CS553" s="153">
        <v>341.4898</v>
      </c>
      <c r="CT553" s="153">
        <v>20.2044</v>
      </c>
      <c r="CU553" s="153">
        <v>25.4086</v>
      </c>
      <c r="CV553" s="153" t="s">
        <v>7469</v>
      </c>
      <c r="CW553" s="153" t="s">
        <v>7469</v>
      </c>
      <c r="CX553" s="153" t="s">
        <v>7469</v>
      </c>
      <c r="CY553" s="153">
        <v>372.23829999999998</v>
      </c>
      <c r="CZ553" s="153">
        <v>34.216200000000001</v>
      </c>
      <c r="DA553" s="153" t="s">
        <v>7469</v>
      </c>
      <c r="DB553" s="153" t="s">
        <v>7469</v>
      </c>
      <c r="DC553" s="153">
        <v>703.29459999999995</v>
      </c>
      <c r="DD553" s="153">
        <v>66.9298</v>
      </c>
      <c r="DE553" s="153" t="s">
        <v>7469</v>
      </c>
      <c r="DF553" s="153" t="s">
        <v>7469</v>
      </c>
      <c r="DG553" s="153">
        <v>1191.9032</v>
      </c>
      <c r="DH553" s="153" t="s">
        <v>7469</v>
      </c>
      <c r="DI553" s="153" t="s">
        <v>7469</v>
      </c>
      <c r="DJ553" s="153" t="s">
        <v>7469</v>
      </c>
      <c r="DK553" s="153">
        <v>20.8596</v>
      </c>
      <c r="DL553" s="153" t="s">
        <v>7469</v>
      </c>
      <c r="DM553" s="153">
        <v>27.018599999999999</v>
      </c>
      <c r="DN553" s="153">
        <v>6393.7273999999998</v>
      </c>
      <c r="DO553" s="153">
        <v>312.65370000000001</v>
      </c>
      <c r="DP553" s="153">
        <v>34.592799999999997</v>
      </c>
      <c r="DQ553" s="153">
        <v>631.22260000000006</v>
      </c>
      <c r="DR553" s="153" t="s">
        <v>7469</v>
      </c>
      <c r="DS553" s="153">
        <v>33.734099999999998</v>
      </c>
      <c r="DT553" s="153">
        <v>1525.2146</v>
      </c>
      <c r="DU553" s="153">
        <v>514.98030000000006</v>
      </c>
      <c r="DV553" s="153" t="s">
        <v>7469</v>
      </c>
      <c r="DW553" s="153" t="s">
        <v>7469</v>
      </c>
      <c r="DX553" s="153">
        <v>62.006900000000002</v>
      </c>
      <c r="DY553" s="153">
        <v>28.602399999999999</v>
      </c>
      <c r="DZ553" s="153">
        <v>14.8551</v>
      </c>
      <c r="EA553" s="153">
        <v>1035.9676999999999</v>
      </c>
      <c r="EB553" s="153">
        <v>46.075299999999999</v>
      </c>
      <c r="EC553" s="153">
        <v>627.69889999999998</v>
      </c>
      <c r="ED553" s="153">
        <v>70.129300000000001</v>
      </c>
      <c r="EE553" s="153">
        <v>1100.1110000000001</v>
      </c>
      <c r="EF553" s="153">
        <v>90.306399999999996</v>
      </c>
      <c r="EG553" s="153">
        <v>321.7321</v>
      </c>
      <c r="EH553" s="153" t="s">
        <v>7469</v>
      </c>
      <c r="EI553" s="153">
        <v>72.040400000000005</v>
      </c>
      <c r="EJ553" s="153" t="s">
        <v>7469</v>
      </c>
      <c r="EK553" s="153" t="s">
        <v>7469</v>
      </c>
      <c r="EL553" s="153">
        <v>150.9008</v>
      </c>
      <c r="EM553" s="153">
        <v>942.70119999999997</v>
      </c>
      <c r="EN553" s="153" t="s">
        <v>7469</v>
      </c>
    </row>
    <row r="554" spans="3:144">
      <c r="C554" s="163"/>
      <c r="D554" s="103"/>
      <c r="E554" s="120" t="s">
        <v>8100</v>
      </c>
      <c r="F554" s="130" t="s">
        <v>8189</v>
      </c>
      <c r="G554" s="151" t="s">
        <v>8090</v>
      </c>
      <c r="H554" s="152" t="s">
        <v>8097</v>
      </c>
      <c r="I554" s="153" t="s">
        <v>7469</v>
      </c>
      <c r="J554" s="153" t="s">
        <v>7469</v>
      </c>
      <c r="K554" s="153" t="s">
        <v>7469</v>
      </c>
      <c r="L554" s="153" t="s">
        <v>7469</v>
      </c>
      <c r="M554" s="153" t="s">
        <v>7469</v>
      </c>
      <c r="N554" s="153">
        <v>12721.88</v>
      </c>
      <c r="O554" s="153">
        <v>45432.6567</v>
      </c>
      <c r="P554" s="153" t="s">
        <v>7469</v>
      </c>
      <c r="Q554" s="153" t="s">
        <v>7469</v>
      </c>
      <c r="R554" s="153">
        <v>3481.3797</v>
      </c>
      <c r="S554" s="153" t="s">
        <v>7469</v>
      </c>
      <c r="T554" s="153" t="s">
        <v>7469</v>
      </c>
      <c r="U554" s="153" t="s">
        <v>7469</v>
      </c>
      <c r="V554" s="153" t="s">
        <v>7469</v>
      </c>
      <c r="W554" s="153" t="s">
        <v>7469</v>
      </c>
      <c r="X554" s="153" t="s">
        <v>7469</v>
      </c>
      <c r="Y554" s="153" t="s">
        <v>7469</v>
      </c>
      <c r="Z554" s="153" t="s">
        <v>7469</v>
      </c>
      <c r="AA554" s="153" t="s">
        <v>7469</v>
      </c>
      <c r="AB554" s="153" t="s">
        <v>7469</v>
      </c>
      <c r="AC554" s="153" t="s">
        <v>7469</v>
      </c>
      <c r="AD554" s="153" t="s">
        <v>7469</v>
      </c>
      <c r="AE554" s="153">
        <v>28.2545</v>
      </c>
      <c r="AF554" s="153">
        <v>605.3623</v>
      </c>
      <c r="AG554" s="153" t="s">
        <v>7469</v>
      </c>
      <c r="AH554" s="153" t="s">
        <v>7469</v>
      </c>
      <c r="AI554" s="153" t="s">
        <v>7469</v>
      </c>
      <c r="AJ554" s="153" t="s">
        <v>7469</v>
      </c>
      <c r="AK554" s="153" t="s">
        <v>7469</v>
      </c>
      <c r="AL554" s="153" t="s">
        <v>7469</v>
      </c>
      <c r="AM554" s="153" t="s">
        <v>7469</v>
      </c>
      <c r="AN554" s="153" t="s">
        <v>7469</v>
      </c>
      <c r="AO554" s="153" t="s">
        <v>7469</v>
      </c>
      <c r="AP554" s="153">
        <v>116.4594</v>
      </c>
      <c r="AQ554" s="153" t="s">
        <v>7469</v>
      </c>
      <c r="AR554" s="153" t="s">
        <v>7469</v>
      </c>
      <c r="AS554" s="153" t="s">
        <v>7469</v>
      </c>
      <c r="AT554" s="153" t="s">
        <v>7469</v>
      </c>
      <c r="AU554" s="153" t="s">
        <v>7469</v>
      </c>
      <c r="AV554" s="153" t="s">
        <v>7469</v>
      </c>
      <c r="AW554" s="153" t="s">
        <v>7469</v>
      </c>
      <c r="AX554" s="153" t="s">
        <v>7469</v>
      </c>
      <c r="AY554" s="153" t="s">
        <v>7469</v>
      </c>
      <c r="AZ554" s="153" t="s">
        <v>7469</v>
      </c>
      <c r="BA554" s="153" t="s">
        <v>7469</v>
      </c>
      <c r="BB554" s="153" t="s">
        <v>7469</v>
      </c>
      <c r="BC554" s="153" t="s">
        <v>7469</v>
      </c>
      <c r="BD554" s="153" t="s">
        <v>7469</v>
      </c>
      <c r="BE554" s="153" t="s">
        <v>7469</v>
      </c>
      <c r="BF554" s="153" t="s">
        <v>7469</v>
      </c>
      <c r="BG554" s="153">
        <v>9065.9627</v>
      </c>
      <c r="BH554" s="153" t="s">
        <v>7469</v>
      </c>
      <c r="BI554" s="153" t="s">
        <v>7469</v>
      </c>
      <c r="BJ554" s="153">
        <v>60.634</v>
      </c>
      <c r="BK554" s="153" t="s">
        <v>7469</v>
      </c>
      <c r="BL554" s="153" t="s">
        <v>7469</v>
      </c>
      <c r="BM554" s="153" t="s">
        <v>7469</v>
      </c>
      <c r="BN554" s="153">
        <v>922.96609999999998</v>
      </c>
      <c r="BO554" s="153">
        <v>36.243699999999997</v>
      </c>
      <c r="BP554" s="153" t="s">
        <v>7469</v>
      </c>
      <c r="BQ554" s="153" t="s">
        <v>7469</v>
      </c>
      <c r="BR554" s="153" t="s">
        <v>7469</v>
      </c>
      <c r="BS554" s="153" t="s">
        <v>7469</v>
      </c>
      <c r="BT554" s="153" t="s">
        <v>7469</v>
      </c>
      <c r="BU554" s="153" t="s">
        <v>7469</v>
      </c>
      <c r="BV554" s="153" t="s">
        <v>7469</v>
      </c>
      <c r="BW554" s="153" t="s">
        <v>7469</v>
      </c>
      <c r="BX554" s="153" t="s">
        <v>7469</v>
      </c>
      <c r="BY554" s="153" t="s">
        <v>7469</v>
      </c>
      <c r="BZ554" s="153" t="s">
        <v>7469</v>
      </c>
      <c r="CA554" s="153">
        <v>46115.500200000002</v>
      </c>
      <c r="CB554" s="153" t="s">
        <v>7469</v>
      </c>
      <c r="CC554" s="153" t="s">
        <v>7469</v>
      </c>
      <c r="CD554" s="153" t="s">
        <v>7469</v>
      </c>
      <c r="CE554" s="153">
        <v>60.613</v>
      </c>
      <c r="CF554" s="153" t="s">
        <v>7469</v>
      </c>
      <c r="CG554" s="153" t="s">
        <v>7469</v>
      </c>
      <c r="CH554" s="153" t="s">
        <v>7469</v>
      </c>
      <c r="CI554" s="153" t="s">
        <v>7469</v>
      </c>
      <c r="CJ554" s="153" t="s">
        <v>7469</v>
      </c>
      <c r="CK554" s="153" t="s">
        <v>7469</v>
      </c>
      <c r="CL554" s="153" t="s">
        <v>7469</v>
      </c>
      <c r="CM554" s="153" t="s">
        <v>7469</v>
      </c>
      <c r="CN554" s="153" t="s">
        <v>7469</v>
      </c>
      <c r="CO554" s="153" t="s">
        <v>7469</v>
      </c>
      <c r="CP554" s="153" t="s">
        <v>7469</v>
      </c>
      <c r="CQ554" s="153" t="s">
        <v>7469</v>
      </c>
      <c r="CR554" s="153" t="s">
        <v>7469</v>
      </c>
      <c r="CS554" s="153" t="s">
        <v>7469</v>
      </c>
      <c r="CT554" s="153" t="s">
        <v>7469</v>
      </c>
      <c r="CU554" s="153">
        <v>19.743099999999998</v>
      </c>
      <c r="CV554" s="153" t="s">
        <v>7469</v>
      </c>
      <c r="CW554" s="153" t="s">
        <v>7469</v>
      </c>
      <c r="CX554" s="153" t="s">
        <v>7469</v>
      </c>
      <c r="CY554" s="153" t="s">
        <v>7469</v>
      </c>
      <c r="CZ554" s="153" t="s">
        <v>7469</v>
      </c>
      <c r="DA554" s="153" t="s">
        <v>7469</v>
      </c>
      <c r="DB554" s="153" t="s">
        <v>7469</v>
      </c>
      <c r="DC554" s="153" t="s">
        <v>7469</v>
      </c>
      <c r="DD554" s="153" t="s">
        <v>7469</v>
      </c>
      <c r="DE554" s="153" t="s">
        <v>7469</v>
      </c>
      <c r="DF554" s="153" t="s">
        <v>7469</v>
      </c>
      <c r="DG554" s="153" t="s">
        <v>7469</v>
      </c>
      <c r="DH554" s="153">
        <v>1.9056</v>
      </c>
      <c r="DI554" s="153" t="s">
        <v>7469</v>
      </c>
      <c r="DJ554" s="153" t="s">
        <v>7469</v>
      </c>
      <c r="DK554" s="153">
        <v>15.532500000000001</v>
      </c>
      <c r="DL554" s="153" t="s">
        <v>7469</v>
      </c>
      <c r="DM554" s="153" t="s">
        <v>7469</v>
      </c>
      <c r="DN554" s="153" t="s">
        <v>7469</v>
      </c>
      <c r="DO554" s="153" t="s">
        <v>7469</v>
      </c>
      <c r="DP554" s="153" t="s">
        <v>7469</v>
      </c>
      <c r="DQ554" s="153">
        <v>303.51740000000001</v>
      </c>
      <c r="DR554" s="153" t="s">
        <v>7469</v>
      </c>
      <c r="DS554" s="153" t="s">
        <v>7469</v>
      </c>
      <c r="DT554" s="153" t="s">
        <v>7469</v>
      </c>
      <c r="DU554" s="153" t="s">
        <v>7469</v>
      </c>
      <c r="DV554" s="153" t="s">
        <v>7469</v>
      </c>
      <c r="DW554" s="153" t="s">
        <v>7469</v>
      </c>
      <c r="DX554" s="153" t="s">
        <v>7469</v>
      </c>
      <c r="DY554" s="153" t="s">
        <v>7469</v>
      </c>
      <c r="DZ554" s="153" t="s">
        <v>7469</v>
      </c>
      <c r="EA554" s="153" t="s">
        <v>7469</v>
      </c>
      <c r="EB554" s="153" t="s">
        <v>7469</v>
      </c>
      <c r="EC554" s="153" t="s">
        <v>7469</v>
      </c>
      <c r="ED554" s="153" t="s">
        <v>7469</v>
      </c>
      <c r="EE554" s="153">
        <v>269.14170000000001</v>
      </c>
      <c r="EF554" s="153" t="s">
        <v>7469</v>
      </c>
      <c r="EG554" s="153" t="s">
        <v>7469</v>
      </c>
      <c r="EH554" s="153" t="s">
        <v>7469</v>
      </c>
      <c r="EI554" s="153" t="s">
        <v>7469</v>
      </c>
      <c r="EJ554" s="153" t="s">
        <v>7469</v>
      </c>
      <c r="EK554" s="153" t="s">
        <v>7469</v>
      </c>
      <c r="EL554" s="153" t="s">
        <v>7469</v>
      </c>
      <c r="EM554" s="153" t="s">
        <v>7469</v>
      </c>
      <c r="EN554" s="153" t="s">
        <v>7469</v>
      </c>
    </row>
    <row r="555" spans="3:144">
      <c r="C555" s="163"/>
      <c r="D555" s="103"/>
      <c r="E555" s="120" t="s">
        <v>8101</v>
      </c>
      <c r="F555" s="130" t="s">
        <v>8189</v>
      </c>
      <c r="G555" s="151" t="s">
        <v>8090</v>
      </c>
      <c r="H555" s="152" t="s">
        <v>8097</v>
      </c>
      <c r="I555" s="153" t="s">
        <v>7469</v>
      </c>
      <c r="J555" s="153" t="s">
        <v>7469</v>
      </c>
      <c r="K555" s="153" t="s">
        <v>7469</v>
      </c>
      <c r="L555" s="153" t="s">
        <v>7469</v>
      </c>
      <c r="M555" s="153" t="s">
        <v>7469</v>
      </c>
      <c r="N555" s="153">
        <v>13312.54</v>
      </c>
      <c r="O555" s="153">
        <v>49108.676399999997</v>
      </c>
      <c r="P555" s="153" t="s">
        <v>7469</v>
      </c>
      <c r="Q555" s="153" t="s">
        <v>7469</v>
      </c>
      <c r="R555" s="153">
        <v>3439.3616000000002</v>
      </c>
      <c r="S555" s="153" t="s">
        <v>7469</v>
      </c>
      <c r="T555" s="153" t="s">
        <v>7469</v>
      </c>
      <c r="U555" s="153" t="s">
        <v>7469</v>
      </c>
      <c r="V555" s="153" t="s">
        <v>7469</v>
      </c>
      <c r="W555" s="153" t="s">
        <v>7469</v>
      </c>
      <c r="X555" s="153" t="s">
        <v>7469</v>
      </c>
      <c r="Y555" s="153" t="s">
        <v>7469</v>
      </c>
      <c r="Z555" s="153" t="s">
        <v>7469</v>
      </c>
      <c r="AA555" s="153" t="s">
        <v>7469</v>
      </c>
      <c r="AB555" s="153" t="s">
        <v>7469</v>
      </c>
      <c r="AC555" s="153" t="s">
        <v>7469</v>
      </c>
      <c r="AD555" s="153" t="s">
        <v>7469</v>
      </c>
      <c r="AE555" s="153">
        <v>24.606200000000001</v>
      </c>
      <c r="AF555" s="153">
        <v>610.18920000000003</v>
      </c>
      <c r="AG555" s="153" t="s">
        <v>7469</v>
      </c>
      <c r="AH555" s="153" t="s">
        <v>7469</v>
      </c>
      <c r="AI555" s="153" t="s">
        <v>7469</v>
      </c>
      <c r="AJ555" s="153" t="s">
        <v>7469</v>
      </c>
      <c r="AK555" s="153" t="s">
        <v>7469</v>
      </c>
      <c r="AL555" s="153" t="s">
        <v>7469</v>
      </c>
      <c r="AM555" s="153" t="s">
        <v>7469</v>
      </c>
      <c r="AN555" s="153" t="s">
        <v>7469</v>
      </c>
      <c r="AO555" s="153" t="s">
        <v>7469</v>
      </c>
      <c r="AP555" s="153">
        <v>142.191</v>
      </c>
      <c r="AQ555" s="153" t="s">
        <v>7469</v>
      </c>
      <c r="AR555" s="153" t="s">
        <v>7469</v>
      </c>
      <c r="AS555" s="153" t="s">
        <v>7469</v>
      </c>
      <c r="AT555" s="153" t="s">
        <v>7469</v>
      </c>
      <c r="AU555" s="153" t="s">
        <v>7469</v>
      </c>
      <c r="AV555" s="153" t="s">
        <v>7469</v>
      </c>
      <c r="AW555" s="153" t="s">
        <v>7469</v>
      </c>
      <c r="AX555" s="153" t="s">
        <v>7469</v>
      </c>
      <c r="AY555" s="153" t="s">
        <v>7469</v>
      </c>
      <c r="AZ555" s="153" t="s">
        <v>7469</v>
      </c>
      <c r="BA555" s="153" t="s">
        <v>7469</v>
      </c>
      <c r="BB555" s="153" t="s">
        <v>7469</v>
      </c>
      <c r="BC555" s="153" t="s">
        <v>7469</v>
      </c>
      <c r="BD555" s="153" t="s">
        <v>7469</v>
      </c>
      <c r="BE555" s="153" t="s">
        <v>7469</v>
      </c>
      <c r="BF555" s="153" t="s">
        <v>7469</v>
      </c>
      <c r="BG555" s="153">
        <v>6972.3231999999998</v>
      </c>
      <c r="BH555" s="153" t="s">
        <v>7469</v>
      </c>
      <c r="BI555" s="153" t="s">
        <v>7469</v>
      </c>
      <c r="BJ555" s="153">
        <v>58.317599999999999</v>
      </c>
      <c r="BK555" s="153" t="s">
        <v>7469</v>
      </c>
      <c r="BL555" s="153" t="s">
        <v>7469</v>
      </c>
      <c r="BM555" s="153" t="s">
        <v>7469</v>
      </c>
      <c r="BN555" s="153">
        <v>831.27009999999996</v>
      </c>
      <c r="BO555" s="153" t="s">
        <v>7469</v>
      </c>
      <c r="BP555" s="153" t="s">
        <v>7469</v>
      </c>
      <c r="BQ555" s="153" t="s">
        <v>7469</v>
      </c>
      <c r="BR555" s="153" t="s">
        <v>7469</v>
      </c>
      <c r="BS555" s="153" t="s">
        <v>7469</v>
      </c>
      <c r="BT555" s="153" t="s">
        <v>7469</v>
      </c>
      <c r="BU555" s="153" t="s">
        <v>7469</v>
      </c>
      <c r="BV555" s="153" t="s">
        <v>7469</v>
      </c>
      <c r="BW555" s="153" t="s">
        <v>7469</v>
      </c>
      <c r="BX555" s="153" t="s">
        <v>7469</v>
      </c>
      <c r="BY555" s="153" t="s">
        <v>7469</v>
      </c>
      <c r="BZ555" s="153" t="s">
        <v>7469</v>
      </c>
      <c r="CA555" s="153">
        <v>42846.364800000003</v>
      </c>
      <c r="CB555" s="153" t="s">
        <v>7469</v>
      </c>
      <c r="CC555" s="153" t="s">
        <v>7469</v>
      </c>
      <c r="CD555" s="153" t="s">
        <v>7469</v>
      </c>
      <c r="CE555" s="153" t="s">
        <v>7469</v>
      </c>
      <c r="CF555" s="153" t="s">
        <v>7469</v>
      </c>
      <c r="CG555" s="153" t="s">
        <v>7469</v>
      </c>
      <c r="CH555" s="153" t="s">
        <v>7469</v>
      </c>
      <c r="CI555" s="153" t="s">
        <v>7469</v>
      </c>
      <c r="CJ555" s="153" t="s">
        <v>7469</v>
      </c>
      <c r="CK555" s="153" t="s">
        <v>7469</v>
      </c>
      <c r="CL555" s="153" t="s">
        <v>7469</v>
      </c>
      <c r="CM555" s="153" t="s">
        <v>7469</v>
      </c>
      <c r="CN555" s="153" t="s">
        <v>7469</v>
      </c>
      <c r="CO555" s="153" t="s">
        <v>7469</v>
      </c>
      <c r="CP555" s="153" t="s">
        <v>7469</v>
      </c>
      <c r="CQ555" s="153" t="s">
        <v>7469</v>
      </c>
      <c r="CR555" s="153" t="s">
        <v>7469</v>
      </c>
      <c r="CS555" s="153" t="s">
        <v>7469</v>
      </c>
      <c r="CT555" s="153" t="s">
        <v>7469</v>
      </c>
      <c r="CU555" s="153">
        <v>17.9284</v>
      </c>
      <c r="CV555" s="153" t="s">
        <v>7469</v>
      </c>
      <c r="CW555" s="153" t="s">
        <v>7469</v>
      </c>
      <c r="CX555" s="153" t="s">
        <v>7469</v>
      </c>
      <c r="CY555" s="153" t="s">
        <v>7469</v>
      </c>
      <c r="CZ555" s="153" t="s">
        <v>7469</v>
      </c>
      <c r="DA555" s="153" t="s">
        <v>7469</v>
      </c>
      <c r="DB555" s="153" t="s">
        <v>7469</v>
      </c>
      <c r="DC555" s="153" t="s">
        <v>7469</v>
      </c>
      <c r="DD555" s="153" t="s">
        <v>7469</v>
      </c>
      <c r="DE555" s="153" t="s">
        <v>7469</v>
      </c>
      <c r="DF555" s="153" t="s">
        <v>7469</v>
      </c>
      <c r="DG555" s="153" t="s">
        <v>7469</v>
      </c>
      <c r="DH555" s="153" t="s">
        <v>7469</v>
      </c>
      <c r="DI555" s="153" t="s">
        <v>7469</v>
      </c>
      <c r="DJ555" s="153" t="s">
        <v>7469</v>
      </c>
      <c r="DK555" s="153">
        <v>11.561</v>
      </c>
      <c r="DL555" s="153" t="s">
        <v>7469</v>
      </c>
      <c r="DM555" s="153" t="s">
        <v>7469</v>
      </c>
      <c r="DN555" s="153" t="s">
        <v>7469</v>
      </c>
      <c r="DO555" s="153" t="s">
        <v>7469</v>
      </c>
      <c r="DP555" s="153" t="s">
        <v>7469</v>
      </c>
      <c r="DQ555" s="153">
        <v>306.20859999999999</v>
      </c>
      <c r="DR555" s="153" t="s">
        <v>7469</v>
      </c>
      <c r="DS555" s="153" t="s">
        <v>7469</v>
      </c>
      <c r="DT555" s="153" t="s">
        <v>7469</v>
      </c>
      <c r="DU555" s="153" t="s">
        <v>7469</v>
      </c>
      <c r="DV555" s="153" t="s">
        <v>7469</v>
      </c>
      <c r="DW555" s="153" t="s">
        <v>7469</v>
      </c>
      <c r="DX555" s="153" t="s">
        <v>7469</v>
      </c>
      <c r="DY555" s="153" t="s">
        <v>7469</v>
      </c>
      <c r="DZ555" s="153" t="s">
        <v>7469</v>
      </c>
      <c r="EA555" s="153" t="s">
        <v>7469</v>
      </c>
      <c r="EB555" s="153" t="s">
        <v>7469</v>
      </c>
      <c r="EC555" s="153" t="s">
        <v>7469</v>
      </c>
      <c r="ED555" s="153" t="s">
        <v>7469</v>
      </c>
      <c r="EE555" s="153">
        <v>225.66079999999999</v>
      </c>
      <c r="EF555" s="153" t="s">
        <v>7469</v>
      </c>
      <c r="EG555" s="153" t="s">
        <v>7469</v>
      </c>
      <c r="EH555" s="153" t="s">
        <v>7469</v>
      </c>
      <c r="EI555" s="153" t="s">
        <v>7469</v>
      </c>
      <c r="EJ555" s="153" t="s">
        <v>7469</v>
      </c>
      <c r="EK555" s="153" t="s">
        <v>7469</v>
      </c>
      <c r="EL555" s="153" t="s">
        <v>7469</v>
      </c>
      <c r="EM555" s="153" t="s">
        <v>7469</v>
      </c>
      <c r="EN555" s="153" t="s">
        <v>7469</v>
      </c>
    </row>
    <row r="556" spans="3:144">
      <c r="C556" s="163"/>
      <c r="D556" s="103"/>
      <c r="E556" s="120" t="s">
        <v>8102</v>
      </c>
      <c r="F556" s="130" t="s">
        <v>8189</v>
      </c>
      <c r="G556" s="151" t="s">
        <v>8090</v>
      </c>
      <c r="H556" s="152" t="s">
        <v>8097</v>
      </c>
      <c r="I556" s="153" t="s">
        <v>7469</v>
      </c>
      <c r="J556" s="153" t="s">
        <v>7469</v>
      </c>
      <c r="K556" s="153" t="s">
        <v>7469</v>
      </c>
      <c r="L556" s="153" t="s">
        <v>7469</v>
      </c>
      <c r="M556" s="153" t="s">
        <v>7469</v>
      </c>
      <c r="N556" s="153" t="s">
        <v>7469</v>
      </c>
      <c r="O556" s="153">
        <v>48044.961000000003</v>
      </c>
      <c r="P556" s="153" t="s">
        <v>7469</v>
      </c>
      <c r="Q556" s="153" t="s">
        <v>7469</v>
      </c>
      <c r="R556" s="153" t="s">
        <v>7469</v>
      </c>
      <c r="S556" s="153" t="s">
        <v>7469</v>
      </c>
      <c r="T556" s="153" t="s">
        <v>7469</v>
      </c>
      <c r="U556" s="153" t="s">
        <v>7469</v>
      </c>
      <c r="V556" s="153" t="s">
        <v>7469</v>
      </c>
      <c r="W556" s="153" t="s">
        <v>7469</v>
      </c>
      <c r="X556" s="153" t="s">
        <v>7469</v>
      </c>
      <c r="Y556" s="153" t="s">
        <v>7469</v>
      </c>
      <c r="Z556" s="153" t="s">
        <v>7469</v>
      </c>
      <c r="AA556" s="153" t="s">
        <v>7469</v>
      </c>
      <c r="AB556" s="153" t="s">
        <v>7469</v>
      </c>
      <c r="AC556" s="153" t="s">
        <v>7469</v>
      </c>
      <c r="AD556" s="153" t="s">
        <v>7469</v>
      </c>
      <c r="AE556" s="153" t="s">
        <v>7469</v>
      </c>
      <c r="AF556" s="153" t="s">
        <v>7469</v>
      </c>
      <c r="AG556" s="153" t="s">
        <v>7469</v>
      </c>
      <c r="AH556" s="153" t="s">
        <v>7469</v>
      </c>
      <c r="AI556" s="153" t="s">
        <v>7469</v>
      </c>
      <c r="AJ556" s="153" t="s">
        <v>7469</v>
      </c>
      <c r="AK556" s="153" t="s">
        <v>7469</v>
      </c>
      <c r="AL556" s="153" t="s">
        <v>7469</v>
      </c>
      <c r="AM556" s="153" t="s">
        <v>7469</v>
      </c>
      <c r="AN556" s="153" t="s">
        <v>7469</v>
      </c>
      <c r="AO556" s="153" t="s">
        <v>7469</v>
      </c>
      <c r="AP556" s="153" t="s">
        <v>7469</v>
      </c>
      <c r="AQ556" s="153" t="s">
        <v>7469</v>
      </c>
      <c r="AR556" s="153" t="s">
        <v>7469</v>
      </c>
      <c r="AS556" s="153" t="s">
        <v>7469</v>
      </c>
      <c r="AT556" s="153" t="s">
        <v>7469</v>
      </c>
      <c r="AU556" s="153" t="s">
        <v>7469</v>
      </c>
      <c r="AV556" s="153" t="s">
        <v>7469</v>
      </c>
      <c r="AW556" s="153" t="s">
        <v>7469</v>
      </c>
      <c r="AX556" s="153" t="s">
        <v>7469</v>
      </c>
      <c r="AY556" s="153" t="s">
        <v>7469</v>
      </c>
      <c r="AZ556" s="153" t="s">
        <v>7469</v>
      </c>
      <c r="BA556" s="153" t="s">
        <v>7469</v>
      </c>
      <c r="BB556" s="153" t="s">
        <v>7469</v>
      </c>
      <c r="BC556" s="153" t="s">
        <v>7469</v>
      </c>
      <c r="BD556" s="153" t="s">
        <v>7469</v>
      </c>
      <c r="BE556" s="153" t="s">
        <v>7469</v>
      </c>
      <c r="BF556" s="153" t="s">
        <v>7469</v>
      </c>
      <c r="BG556" s="153" t="s">
        <v>7469</v>
      </c>
      <c r="BH556" s="153" t="s">
        <v>7469</v>
      </c>
      <c r="BI556" s="153" t="s">
        <v>7469</v>
      </c>
      <c r="BJ556" s="153" t="s">
        <v>7469</v>
      </c>
      <c r="BK556" s="153" t="s">
        <v>7469</v>
      </c>
      <c r="BL556" s="153" t="s">
        <v>7469</v>
      </c>
      <c r="BM556" s="153" t="s">
        <v>7469</v>
      </c>
      <c r="BN556" s="153">
        <v>671.31370000000004</v>
      </c>
      <c r="BO556" s="153" t="s">
        <v>7469</v>
      </c>
      <c r="BP556" s="153" t="s">
        <v>7469</v>
      </c>
      <c r="BQ556" s="153" t="s">
        <v>7469</v>
      </c>
      <c r="BR556" s="153" t="s">
        <v>7469</v>
      </c>
      <c r="BS556" s="153" t="s">
        <v>7469</v>
      </c>
      <c r="BT556" s="153" t="s">
        <v>7469</v>
      </c>
      <c r="BU556" s="153" t="s">
        <v>7469</v>
      </c>
      <c r="BV556" s="153" t="s">
        <v>7469</v>
      </c>
      <c r="BW556" s="153" t="s">
        <v>7469</v>
      </c>
      <c r="BX556" s="153" t="s">
        <v>7469</v>
      </c>
      <c r="BY556" s="153" t="s">
        <v>7469</v>
      </c>
      <c r="BZ556" s="153" t="s">
        <v>7469</v>
      </c>
      <c r="CA556" s="153">
        <v>35186.897199999999</v>
      </c>
      <c r="CB556" s="153" t="s">
        <v>7469</v>
      </c>
      <c r="CC556" s="153" t="s">
        <v>7469</v>
      </c>
      <c r="CD556" s="153" t="s">
        <v>7469</v>
      </c>
      <c r="CE556" s="153" t="s">
        <v>7469</v>
      </c>
      <c r="CF556" s="153" t="s">
        <v>7469</v>
      </c>
      <c r="CG556" s="153" t="s">
        <v>7469</v>
      </c>
      <c r="CH556" s="153" t="s">
        <v>7469</v>
      </c>
      <c r="CI556" s="153" t="s">
        <v>7469</v>
      </c>
      <c r="CJ556" s="153" t="s">
        <v>7469</v>
      </c>
      <c r="CK556" s="153" t="s">
        <v>7469</v>
      </c>
      <c r="CL556" s="153" t="s">
        <v>7469</v>
      </c>
      <c r="CM556" s="153" t="s">
        <v>7469</v>
      </c>
      <c r="CN556" s="153" t="s">
        <v>7469</v>
      </c>
      <c r="CO556" s="153" t="s">
        <v>7469</v>
      </c>
      <c r="CP556" s="153" t="s">
        <v>7469</v>
      </c>
      <c r="CQ556" s="153" t="s">
        <v>7469</v>
      </c>
      <c r="CR556" s="153" t="s">
        <v>7469</v>
      </c>
      <c r="CS556" s="153" t="s">
        <v>7469</v>
      </c>
      <c r="CT556" s="153" t="s">
        <v>7469</v>
      </c>
      <c r="CU556" s="153" t="s">
        <v>7469</v>
      </c>
      <c r="CV556" s="153" t="s">
        <v>7469</v>
      </c>
      <c r="CW556" s="153" t="s">
        <v>7469</v>
      </c>
      <c r="CX556" s="153" t="s">
        <v>7469</v>
      </c>
      <c r="CY556" s="153" t="s">
        <v>7469</v>
      </c>
      <c r="CZ556" s="153" t="s">
        <v>7469</v>
      </c>
      <c r="DA556" s="153" t="s">
        <v>7469</v>
      </c>
      <c r="DB556" s="153" t="s">
        <v>7469</v>
      </c>
      <c r="DC556" s="153" t="s">
        <v>7469</v>
      </c>
      <c r="DD556" s="153" t="s">
        <v>7469</v>
      </c>
      <c r="DE556" s="153" t="s">
        <v>7469</v>
      </c>
      <c r="DF556" s="153" t="s">
        <v>7469</v>
      </c>
      <c r="DG556" s="153" t="s">
        <v>7469</v>
      </c>
      <c r="DH556" s="153" t="s">
        <v>7469</v>
      </c>
      <c r="DI556" s="153" t="s">
        <v>7469</v>
      </c>
      <c r="DJ556" s="153" t="s">
        <v>7469</v>
      </c>
      <c r="DK556" s="153" t="s">
        <v>7469</v>
      </c>
      <c r="DL556" s="153" t="s">
        <v>7469</v>
      </c>
      <c r="DM556" s="153" t="s">
        <v>7469</v>
      </c>
      <c r="DN556" s="153" t="s">
        <v>7469</v>
      </c>
      <c r="DO556" s="153" t="s">
        <v>7469</v>
      </c>
      <c r="DP556" s="153" t="s">
        <v>7469</v>
      </c>
      <c r="DQ556" s="153" t="s">
        <v>7469</v>
      </c>
      <c r="DR556" s="153" t="s">
        <v>7469</v>
      </c>
      <c r="DS556" s="153" t="s">
        <v>7469</v>
      </c>
      <c r="DT556" s="153" t="s">
        <v>7469</v>
      </c>
      <c r="DU556" s="153" t="s">
        <v>7469</v>
      </c>
      <c r="DV556" s="153" t="s">
        <v>7469</v>
      </c>
      <c r="DW556" s="153" t="s">
        <v>7469</v>
      </c>
      <c r="DX556" s="153" t="s">
        <v>7469</v>
      </c>
      <c r="DY556" s="153" t="s">
        <v>7469</v>
      </c>
      <c r="DZ556" s="153" t="s">
        <v>7469</v>
      </c>
      <c r="EA556" s="153" t="s">
        <v>7469</v>
      </c>
      <c r="EB556" s="153" t="s">
        <v>7469</v>
      </c>
      <c r="EC556" s="153" t="s">
        <v>7469</v>
      </c>
      <c r="ED556" s="153" t="s">
        <v>7469</v>
      </c>
      <c r="EE556" s="153" t="s">
        <v>7469</v>
      </c>
      <c r="EF556" s="153" t="s">
        <v>7469</v>
      </c>
      <c r="EG556" s="153" t="s">
        <v>7469</v>
      </c>
      <c r="EH556" s="153" t="s">
        <v>7469</v>
      </c>
      <c r="EI556" s="153" t="s">
        <v>7469</v>
      </c>
      <c r="EJ556" s="153" t="s">
        <v>7469</v>
      </c>
      <c r="EK556" s="153" t="s">
        <v>7469</v>
      </c>
      <c r="EL556" s="153" t="s">
        <v>7469</v>
      </c>
      <c r="EM556" s="153" t="s">
        <v>7469</v>
      </c>
      <c r="EN556" s="153" t="s">
        <v>7469</v>
      </c>
    </row>
    <row r="557" spans="3:144">
      <c r="C557" s="163"/>
      <c r="D557" s="103"/>
      <c r="E557" s="120" t="s">
        <v>8103</v>
      </c>
      <c r="F557" s="130" t="s">
        <v>8189</v>
      </c>
      <c r="G557" s="151" t="s">
        <v>8090</v>
      </c>
      <c r="H557" s="152" t="s">
        <v>8097</v>
      </c>
      <c r="I557" s="153">
        <v>7759.0650999999998</v>
      </c>
      <c r="J557" s="153">
        <v>433.5188</v>
      </c>
      <c r="K557" s="153">
        <v>15047.896000000001</v>
      </c>
      <c r="L557" s="153">
        <v>1.3245</v>
      </c>
      <c r="M557" s="153" t="s">
        <v>7469</v>
      </c>
      <c r="N557" s="153">
        <v>12423.6</v>
      </c>
      <c r="O557" s="153">
        <v>57801.056400000001</v>
      </c>
      <c r="P557" s="153">
        <v>65.790000000000006</v>
      </c>
      <c r="Q557" s="153">
        <v>17.3568</v>
      </c>
      <c r="R557" s="153">
        <v>5725.3398999999999</v>
      </c>
      <c r="S557" s="153">
        <v>50.295000000000002</v>
      </c>
      <c r="T557" s="153">
        <v>134.61609999999999</v>
      </c>
      <c r="U557" s="153" t="s">
        <v>7469</v>
      </c>
      <c r="V557" s="153">
        <v>1029.5541000000001</v>
      </c>
      <c r="W557" s="153">
        <v>895.38750000000005</v>
      </c>
      <c r="X557" s="153">
        <v>58222.8</v>
      </c>
      <c r="Y557" s="153">
        <v>9.4179999999999993</v>
      </c>
      <c r="Z557" s="153">
        <v>224.46610000000001</v>
      </c>
      <c r="AA557" s="153">
        <v>1992.6604</v>
      </c>
      <c r="AB557" s="153">
        <v>215.44820000000001</v>
      </c>
      <c r="AC557" s="153">
        <v>38.406300000000002</v>
      </c>
      <c r="AD557" s="153">
        <v>20.804600000000001</v>
      </c>
      <c r="AE557" s="153">
        <v>48.9236</v>
      </c>
      <c r="AF557" s="153">
        <v>1228.9715000000001</v>
      </c>
      <c r="AG557" s="153">
        <v>127.2779</v>
      </c>
      <c r="AH557" s="153">
        <v>13.161</v>
      </c>
      <c r="AI557" s="153">
        <v>86.242400000000004</v>
      </c>
      <c r="AJ557" s="153">
        <v>6790.1255000000001</v>
      </c>
      <c r="AK557" s="153" t="s">
        <v>7469</v>
      </c>
      <c r="AL557" s="153">
        <v>60.954599999999999</v>
      </c>
      <c r="AM557" s="153" t="s">
        <v>7469</v>
      </c>
      <c r="AN557" s="153">
        <v>3475.819</v>
      </c>
      <c r="AO557" s="153">
        <v>303.56900000000002</v>
      </c>
      <c r="AP557" s="153">
        <v>163.67580000000001</v>
      </c>
      <c r="AQ557" s="153" t="s">
        <v>7469</v>
      </c>
      <c r="AR557" s="153">
        <v>6938.4552000000003</v>
      </c>
      <c r="AS557" s="153">
        <v>61.967799999999997</v>
      </c>
      <c r="AT557" s="153">
        <v>128.11529999999999</v>
      </c>
      <c r="AU557" s="153">
        <v>47.909399999999998</v>
      </c>
      <c r="AV557" s="153">
        <v>4132.6071000000002</v>
      </c>
      <c r="AW557" s="153" t="s">
        <v>7469</v>
      </c>
      <c r="AX557" s="153" t="s">
        <v>7469</v>
      </c>
      <c r="AY557" s="153" t="s">
        <v>7469</v>
      </c>
      <c r="AZ557" s="153">
        <v>1391.4078</v>
      </c>
      <c r="BA557" s="153">
        <v>41.718899999999998</v>
      </c>
      <c r="BB557" s="153" t="s">
        <v>7469</v>
      </c>
      <c r="BC557" s="153" t="s">
        <v>7469</v>
      </c>
      <c r="BD557" s="153">
        <v>20.002199999999998</v>
      </c>
      <c r="BE557" s="153">
        <v>2.0367000000000002</v>
      </c>
      <c r="BF557" s="153">
        <v>11.1065</v>
      </c>
      <c r="BG557" s="153" t="s">
        <v>7469</v>
      </c>
      <c r="BH557" s="153" t="s">
        <v>7469</v>
      </c>
      <c r="BI557" s="153">
        <v>3997.8159000000001</v>
      </c>
      <c r="BJ557" s="153">
        <v>162.7467</v>
      </c>
      <c r="BK557" s="153" t="s">
        <v>7469</v>
      </c>
      <c r="BL557" s="153">
        <v>1605.3946000000001</v>
      </c>
      <c r="BM557" s="153">
        <v>41.387500000000003</v>
      </c>
      <c r="BN557" s="153">
        <v>1141.1079999999999</v>
      </c>
      <c r="BO557" s="153">
        <v>52.3596</v>
      </c>
      <c r="BP557" s="153" t="s">
        <v>7469</v>
      </c>
      <c r="BQ557" s="153">
        <v>138.44489999999999</v>
      </c>
      <c r="BR557" s="153" t="s">
        <v>7469</v>
      </c>
      <c r="BS557" s="153">
        <v>5998.72</v>
      </c>
      <c r="BT557" s="153" t="s">
        <v>7469</v>
      </c>
      <c r="BU557" s="153" t="s">
        <v>7469</v>
      </c>
      <c r="BV557" s="153" t="s">
        <v>7469</v>
      </c>
      <c r="BW557" s="153" t="s">
        <v>7469</v>
      </c>
      <c r="BX557" s="153">
        <v>500.9076</v>
      </c>
      <c r="BY557" s="153" t="s">
        <v>7469</v>
      </c>
      <c r="BZ557" s="153">
        <v>1713.3176000000001</v>
      </c>
      <c r="CA557" s="153">
        <v>48279.639199999998</v>
      </c>
      <c r="CB557" s="153">
        <v>94.186400000000006</v>
      </c>
      <c r="CC557" s="153">
        <v>27.2712</v>
      </c>
      <c r="CD557" s="153">
        <v>51.2926</v>
      </c>
      <c r="CE557" s="153">
        <v>64.525899999999993</v>
      </c>
      <c r="CF557" s="153" t="s">
        <v>7469</v>
      </c>
      <c r="CG557" s="153" t="s">
        <v>7469</v>
      </c>
      <c r="CH557" s="153">
        <v>15.2522</v>
      </c>
      <c r="CI557" s="153">
        <v>9434.8201000000008</v>
      </c>
      <c r="CJ557" s="153" t="s">
        <v>7469</v>
      </c>
      <c r="CK557" s="153" t="s">
        <v>7469</v>
      </c>
      <c r="CL557" s="153" t="s">
        <v>7469</v>
      </c>
      <c r="CM557" s="153" t="s">
        <v>7469</v>
      </c>
      <c r="CN557" s="153" t="s">
        <v>7469</v>
      </c>
      <c r="CO557" s="153">
        <v>229.5421</v>
      </c>
      <c r="CP557" s="153">
        <v>207.35040000000001</v>
      </c>
      <c r="CQ557" s="153">
        <v>393.74079999999998</v>
      </c>
      <c r="CR557" s="153" t="s">
        <v>7469</v>
      </c>
      <c r="CS557" s="153">
        <v>677.21690000000001</v>
      </c>
      <c r="CT557" s="153">
        <v>55.3157</v>
      </c>
      <c r="CU557" s="153">
        <v>38.325000000000003</v>
      </c>
      <c r="CV557" s="153" t="s">
        <v>7469</v>
      </c>
      <c r="CW557" s="153" t="s">
        <v>7469</v>
      </c>
      <c r="CX557" s="153" t="s">
        <v>7469</v>
      </c>
      <c r="CY557" s="153">
        <v>721.87490000000003</v>
      </c>
      <c r="CZ557" s="153">
        <v>44.945300000000003</v>
      </c>
      <c r="DA557" s="153">
        <v>34.459800000000001</v>
      </c>
      <c r="DB557" s="153" t="s">
        <v>7469</v>
      </c>
      <c r="DC557" s="153">
        <v>917.9298</v>
      </c>
      <c r="DD557" s="153">
        <v>198.34200000000001</v>
      </c>
      <c r="DE557" s="153" t="s">
        <v>7469</v>
      </c>
      <c r="DF557" s="153" t="s">
        <v>7469</v>
      </c>
      <c r="DG557" s="153">
        <v>2121.5880999999999</v>
      </c>
      <c r="DH557" s="153">
        <v>4.4569999999999999</v>
      </c>
      <c r="DI557" s="153" t="s">
        <v>7469</v>
      </c>
      <c r="DJ557" s="153" t="s">
        <v>7469</v>
      </c>
      <c r="DK557" s="153">
        <v>20.438800000000001</v>
      </c>
      <c r="DL557" s="153">
        <v>45.650300000000001</v>
      </c>
      <c r="DM557" s="153">
        <v>28.453900000000001</v>
      </c>
      <c r="DN557" s="153">
        <v>14213.3058</v>
      </c>
      <c r="DO557" s="153">
        <v>654.80600000000004</v>
      </c>
      <c r="DP557" s="153">
        <v>48.1526</v>
      </c>
      <c r="DQ557" s="153">
        <v>1479.3595</v>
      </c>
      <c r="DR557" s="153" t="s">
        <v>7469</v>
      </c>
      <c r="DS557" s="153">
        <v>63.411299999999997</v>
      </c>
      <c r="DT557" s="153">
        <v>3096.9097000000002</v>
      </c>
      <c r="DU557" s="153">
        <v>865.87030000000004</v>
      </c>
      <c r="DV557" s="153" t="s">
        <v>7469</v>
      </c>
      <c r="DW557" s="153" t="s">
        <v>7469</v>
      </c>
      <c r="DX557" s="153">
        <v>129.64840000000001</v>
      </c>
      <c r="DY557" s="153">
        <v>47.100200000000001</v>
      </c>
      <c r="DZ557" s="153">
        <v>36.531300000000002</v>
      </c>
      <c r="EA557" s="153">
        <v>2785.7737999999999</v>
      </c>
      <c r="EB557" s="153">
        <v>104.3861</v>
      </c>
      <c r="EC557" s="153">
        <v>808.87519999999995</v>
      </c>
      <c r="ED557" s="153">
        <v>143.91569999999999</v>
      </c>
      <c r="EE557" s="153" t="s">
        <v>7469</v>
      </c>
      <c r="EF557" s="153">
        <v>180.97630000000001</v>
      </c>
      <c r="EG557" s="153">
        <v>586.95190000000002</v>
      </c>
      <c r="EH557" s="153" t="s">
        <v>7469</v>
      </c>
      <c r="EI557" s="153">
        <v>102.3683</v>
      </c>
      <c r="EJ557" s="153" t="s">
        <v>7469</v>
      </c>
      <c r="EK557" s="153" t="s">
        <v>7469</v>
      </c>
      <c r="EL557" s="153">
        <v>244.24969999999999</v>
      </c>
      <c r="EM557" s="153" t="s">
        <v>7469</v>
      </c>
      <c r="EN557" s="153" t="s">
        <v>7469</v>
      </c>
    </row>
    <row r="558" spans="3:144">
      <c r="C558" s="163"/>
      <c r="D558" s="103"/>
      <c r="E558" s="103" t="s">
        <v>8186</v>
      </c>
      <c r="F558" s="130" t="s">
        <v>8190</v>
      </c>
      <c r="G558" s="151"/>
      <c r="H558" s="152"/>
      <c r="I558" s="153">
        <v>6930.5922310461719</v>
      </c>
      <c r="J558" s="153">
        <v>140.77838646999999</v>
      </c>
      <c r="K558" s="153">
        <v>16739.903394039997</v>
      </c>
      <c r="L558" s="153">
        <v>7.1702279103999995</v>
      </c>
      <c r="M558" s="153">
        <v>60.707528520110117</v>
      </c>
      <c r="N558" s="153">
        <v>15502.365167800001</v>
      </c>
      <c r="O558" s="153">
        <v>51408.541160159999</v>
      </c>
      <c r="P558" s="153">
        <v>63.227185840000004</v>
      </c>
      <c r="Q558" s="153">
        <v>8.4643644789000003</v>
      </c>
      <c r="R558" s="153">
        <v>3016.2347660549058</v>
      </c>
      <c r="S558" s="153">
        <v>36.930687877988383</v>
      </c>
      <c r="T558" s="153">
        <v>76.315677746573044</v>
      </c>
      <c r="U558" s="153">
        <v>64.967877347761146</v>
      </c>
      <c r="V558" s="153">
        <v>283.62883327999998</v>
      </c>
      <c r="W558" s="153">
        <v>254.02962391897537</v>
      </c>
      <c r="X558" s="153">
        <v>41882.062549709997</v>
      </c>
      <c r="Y558" s="153">
        <v>1.7720846979022127</v>
      </c>
      <c r="Z558" s="153">
        <v>161.35210701666017</v>
      </c>
      <c r="AA558" s="153">
        <v>1251.0608271239469</v>
      </c>
      <c r="AB558" s="153">
        <v>139.08310442486712</v>
      </c>
      <c r="AC558" s="153">
        <v>5.8406841459999992</v>
      </c>
      <c r="AD558" s="153">
        <v>16.27137190876126</v>
      </c>
      <c r="AE558" s="153">
        <v>30.476995512608752</v>
      </c>
      <c r="AF558" s="153">
        <v>670.50165834904635</v>
      </c>
      <c r="AG558" s="153">
        <v>141.62323676124211</v>
      </c>
      <c r="AH558" s="153">
        <v>10.608885346948901</v>
      </c>
      <c r="AI558" s="153">
        <v>23.289736664546112</v>
      </c>
      <c r="AJ558" s="153">
        <v>1861.1926064000002</v>
      </c>
      <c r="AK558" s="153">
        <v>12.320356730658203</v>
      </c>
      <c r="AL558" s="153">
        <v>30.247367064752158</v>
      </c>
      <c r="AM558" s="153">
        <v>69.45414996837907</v>
      </c>
      <c r="AN558" s="153">
        <v>1935.4788004890872</v>
      </c>
      <c r="AO558" s="153">
        <v>206.68229861764908</v>
      </c>
      <c r="AP558" s="153">
        <v>118.42410289485194</v>
      </c>
      <c r="AQ558" s="153">
        <v>1.1825877899999999</v>
      </c>
      <c r="AR558" s="153">
        <v>5995.0722819600005</v>
      </c>
      <c r="AS558" s="153">
        <v>49.068175425616175</v>
      </c>
      <c r="AT558" s="153">
        <v>82.782010253207261</v>
      </c>
      <c r="AU558" s="153">
        <v>40.324825986078885</v>
      </c>
      <c r="AV558" s="153">
        <v>3626.2003769743524</v>
      </c>
      <c r="AW558" s="153">
        <v>4.7166299140000003</v>
      </c>
      <c r="AX558" s="153">
        <v>3.626555380632952</v>
      </c>
      <c r="AY558" s="153">
        <v>15.826790989739211</v>
      </c>
      <c r="AZ558" s="153">
        <v>941.40414734048284</v>
      </c>
      <c r="BA558" s="153">
        <v>8.2508564188440054</v>
      </c>
      <c r="BB558" s="153">
        <v>1269.3187834941336</v>
      </c>
      <c r="BC558" s="153">
        <v>4.2367371281980351</v>
      </c>
      <c r="BD558" s="153">
        <v>10.806911763351355</v>
      </c>
      <c r="BE558" s="153">
        <v>1.5907968661025071</v>
      </c>
      <c r="BF558" s="153">
        <v>6.8421149597653725</v>
      </c>
      <c r="BG558" s="153">
        <v>4151.9324054199997</v>
      </c>
      <c r="BH558" s="153">
        <v>3197.1692017039809</v>
      </c>
      <c r="BI558" s="153">
        <v>4347.5442102400002</v>
      </c>
      <c r="BJ558" s="153">
        <v>71.082558664032931</v>
      </c>
      <c r="BK558" s="153">
        <v>23.284443099788717</v>
      </c>
      <c r="BL558" s="153">
        <v>898.65090498451366</v>
      </c>
      <c r="BM558" s="153">
        <v>30.212586601272992</v>
      </c>
      <c r="BN558" s="153">
        <v>584.9347477</v>
      </c>
      <c r="BO558" s="153">
        <v>34.540978859999996</v>
      </c>
      <c r="BP558" s="153">
        <v>89.545154627186719</v>
      </c>
      <c r="BQ558" s="153">
        <v>137.63590722380903</v>
      </c>
      <c r="BR558" s="153">
        <v>1.6641282880335875</v>
      </c>
      <c r="BS558" s="153">
        <v>4316.04091436</v>
      </c>
      <c r="BT558" s="153">
        <v>180.54449747712417</v>
      </c>
      <c r="BU558" s="153">
        <v>395.00378970529323</v>
      </c>
      <c r="BV558" s="153">
        <v>9.8330922535029028</v>
      </c>
      <c r="BW558" s="153">
        <v>19.17112917915</v>
      </c>
      <c r="BX558" s="153">
        <v>383.12088691450356</v>
      </c>
      <c r="BY558" s="153">
        <v>13.085746541398164</v>
      </c>
      <c r="BZ558" s="153">
        <v>428.32939499999998</v>
      </c>
      <c r="CA558" s="153">
        <v>29366.768472</v>
      </c>
      <c r="CB558" s="153">
        <v>66.978832009241103</v>
      </c>
      <c r="CC558" s="153">
        <v>7.7310387655298687</v>
      </c>
      <c r="CD558" s="153">
        <v>35.852294972931176</v>
      </c>
      <c r="CE558" s="153">
        <v>71.439080716540076</v>
      </c>
      <c r="CF558" s="153">
        <v>27.393375768483065</v>
      </c>
      <c r="CG558" s="153">
        <v>18.012095543435972</v>
      </c>
      <c r="CH558" s="153">
        <v>13.813411815181466</v>
      </c>
      <c r="CI558" s="153">
        <v>6197.581660116638</v>
      </c>
      <c r="CJ558" s="153">
        <v>61.866319662738952</v>
      </c>
      <c r="CK558" s="153">
        <v>10.023864642000001</v>
      </c>
      <c r="CL558" s="153">
        <v>24.441674932867905</v>
      </c>
      <c r="CM558" s="153">
        <v>1526.8667304560036</v>
      </c>
      <c r="CN558" s="153">
        <v>587.89196258881191</v>
      </c>
      <c r="CO558" s="153">
        <v>163.15723567018915</v>
      </c>
      <c r="CP558" s="153">
        <v>138.41608468677495</v>
      </c>
      <c r="CQ558" s="153">
        <v>130.77443239977546</v>
      </c>
      <c r="CR558" s="153">
        <v>7.9581150000000003E-2</v>
      </c>
      <c r="CS558" s="153">
        <v>527.10930900000005</v>
      </c>
      <c r="CT558" s="153">
        <v>19.175285872536083</v>
      </c>
      <c r="CU558" s="153">
        <v>19.122580765565459</v>
      </c>
      <c r="CV558" s="153" t="s">
        <v>7469</v>
      </c>
      <c r="CW558" s="153">
        <v>8.1837831700000002E-2</v>
      </c>
      <c r="CX558" s="153" t="s">
        <v>7469</v>
      </c>
      <c r="CY558" s="153">
        <v>528.16587541908712</v>
      </c>
      <c r="CZ558" s="153">
        <v>41.484850025097558</v>
      </c>
      <c r="DA558" s="153">
        <v>32.448921175190456</v>
      </c>
      <c r="DB558" s="153">
        <v>8.0948740838000006</v>
      </c>
      <c r="DC558" s="153">
        <v>1204.8686096341373</v>
      </c>
      <c r="DD558" s="153">
        <v>85.870004672772652</v>
      </c>
      <c r="DE558" s="153">
        <v>21.776938680000001</v>
      </c>
      <c r="DF558" s="153">
        <v>1.247314773</v>
      </c>
      <c r="DG558" s="153">
        <v>1506.1911341744515</v>
      </c>
      <c r="DH558" s="153">
        <v>1.0283122394187234</v>
      </c>
      <c r="DI558" s="153">
        <v>5.8519100299773452</v>
      </c>
      <c r="DJ558" s="153">
        <v>8.5032036500000005E-2</v>
      </c>
      <c r="DK558" s="153">
        <v>12.633253910142512</v>
      </c>
      <c r="DL558" s="153">
        <v>37.646709782902242</v>
      </c>
      <c r="DM558" s="153">
        <v>29.944342764078211</v>
      </c>
      <c r="DN558" s="153">
        <v>7232.9895735965665</v>
      </c>
      <c r="DO558" s="153">
        <v>333.14003903620807</v>
      </c>
      <c r="DP558" s="153">
        <v>51.018137634956119</v>
      </c>
      <c r="DQ558" s="153">
        <v>488.83772163151338</v>
      </c>
      <c r="DR558" s="153" t="s">
        <v>7469</v>
      </c>
      <c r="DS558" s="153">
        <v>36.752067044868021</v>
      </c>
      <c r="DT558" s="153">
        <v>2302.8859779199843</v>
      </c>
      <c r="DU558" s="153">
        <v>643.68995506455133</v>
      </c>
      <c r="DV558" s="153">
        <v>7.0346410000000012E-3</v>
      </c>
      <c r="DW558" s="153">
        <v>2.882770421</v>
      </c>
      <c r="DX558" s="153">
        <v>72.216997071868406</v>
      </c>
      <c r="DY558" s="153">
        <v>39.014967432792467</v>
      </c>
      <c r="DZ558" s="153">
        <v>15.044580969706665</v>
      </c>
      <c r="EA558" s="153">
        <v>1324.4430599676659</v>
      </c>
      <c r="EB558" s="153">
        <v>65.262361713283511</v>
      </c>
      <c r="EC558" s="153">
        <v>768.47761119310508</v>
      </c>
      <c r="ED558" s="153">
        <v>90.453521455724172</v>
      </c>
      <c r="EE558" s="153">
        <v>44.698014389999997</v>
      </c>
      <c r="EF558" s="153">
        <v>116.04041216036831</v>
      </c>
      <c r="EG558" s="153">
        <v>543.70164467900622</v>
      </c>
      <c r="EH558" s="153">
        <v>36.402077740655656</v>
      </c>
      <c r="EI558" s="153">
        <v>93.071852199671824</v>
      </c>
      <c r="EJ558" s="153">
        <v>89.198605837698693</v>
      </c>
      <c r="EK558" s="153">
        <v>15.452814108381526</v>
      </c>
      <c r="EL558" s="153">
        <v>100.600548266</v>
      </c>
      <c r="EM558" s="153">
        <v>1056.5231607862002</v>
      </c>
      <c r="EN558" s="153">
        <v>1252.9492528772164</v>
      </c>
    </row>
    <row r="559" spans="3:144">
      <c r="C559" s="163"/>
      <c r="D559" s="129" t="s">
        <v>8191</v>
      </c>
      <c r="E559" s="120"/>
      <c r="F559" s="130"/>
      <c r="G559" s="151" t="s">
        <v>8105</v>
      </c>
      <c r="H559" s="152" t="s">
        <v>8105</v>
      </c>
      <c r="I559" s="153" t="s">
        <v>8105</v>
      </c>
      <c r="J559" s="153" t="s">
        <v>8105</v>
      </c>
      <c r="K559" s="153" t="s">
        <v>8105</v>
      </c>
      <c r="L559" s="153" t="s">
        <v>8105</v>
      </c>
      <c r="M559" s="153" t="s">
        <v>8105</v>
      </c>
      <c r="N559" s="153" t="s">
        <v>8105</v>
      </c>
      <c r="O559" s="153" t="s">
        <v>8105</v>
      </c>
      <c r="P559" s="153" t="s">
        <v>8105</v>
      </c>
      <c r="Q559" s="153" t="s">
        <v>8105</v>
      </c>
      <c r="R559" s="153" t="s">
        <v>8105</v>
      </c>
      <c r="S559" s="153" t="s">
        <v>8105</v>
      </c>
      <c r="T559" s="153" t="s">
        <v>8105</v>
      </c>
      <c r="U559" s="153" t="s">
        <v>8105</v>
      </c>
      <c r="V559" s="153" t="s">
        <v>8105</v>
      </c>
      <c r="W559" s="153" t="s">
        <v>8105</v>
      </c>
      <c r="X559" s="153" t="s">
        <v>8105</v>
      </c>
      <c r="Y559" s="153" t="s">
        <v>8105</v>
      </c>
      <c r="Z559" s="153" t="s">
        <v>8105</v>
      </c>
      <c r="AA559" s="153" t="s">
        <v>8105</v>
      </c>
      <c r="AB559" s="153" t="s">
        <v>8105</v>
      </c>
      <c r="AC559" s="153" t="s">
        <v>8105</v>
      </c>
      <c r="AD559" s="153" t="s">
        <v>8105</v>
      </c>
      <c r="AE559" s="153" t="s">
        <v>8105</v>
      </c>
      <c r="AF559" s="153" t="s">
        <v>8105</v>
      </c>
      <c r="AG559" s="153" t="s">
        <v>8105</v>
      </c>
      <c r="AH559" s="153" t="s">
        <v>8105</v>
      </c>
      <c r="AI559" s="153" t="s">
        <v>8105</v>
      </c>
      <c r="AJ559" s="153" t="s">
        <v>8105</v>
      </c>
      <c r="AK559" s="153" t="s">
        <v>8105</v>
      </c>
      <c r="AL559" s="153" t="s">
        <v>8105</v>
      </c>
      <c r="AM559" s="153" t="s">
        <v>8105</v>
      </c>
      <c r="AN559" s="153" t="s">
        <v>8105</v>
      </c>
      <c r="AO559" s="153" t="s">
        <v>8105</v>
      </c>
      <c r="AP559" s="153" t="s">
        <v>8105</v>
      </c>
      <c r="AQ559" s="153" t="s">
        <v>8105</v>
      </c>
      <c r="AR559" s="153" t="s">
        <v>8105</v>
      </c>
      <c r="AS559" s="153" t="s">
        <v>8105</v>
      </c>
      <c r="AT559" s="153" t="s">
        <v>8105</v>
      </c>
      <c r="AU559" s="153" t="s">
        <v>8105</v>
      </c>
      <c r="AV559" s="153" t="s">
        <v>8105</v>
      </c>
      <c r="AW559" s="153" t="s">
        <v>8105</v>
      </c>
      <c r="AX559" s="153" t="s">
        <v>8105</v>
      </c>
      <c r="AY559" s="153" t="s">
        <v>8105</v>
      </c>
      <c r="AZ559" s="153" t="s">
        <v>8105</v>
      </c>
      <c r="BA559" s="153" t="s">
        <v>8105</v>
      </c>
      <c r="BB559" s="153" t="s">
        <v>8105</v>
      </c>
      <c r="BC559" s="153" t="s">
        <v>8105</v>
      </c>
      <c r="BD559" s="153" t="s">
        <v>8105</v>
      </c>
      <c r="BE559" s="153" t="s">
        <v>8105</v>
      </c>
      <c r="BF559" s="153" t="s">
        <v>8105</v>
      </c>
      <c r="BG559" s="153" t="s">
        <v>8105</v>
      </c>
      <c r="BH559" s="153" t="s">
        <v>8105</v>
      </c>
      <c r="BI559" s="153" t="s">
        <v>8105</v>
      </c>
      <c r="BJ559" s="153" t="s">
        <v>8105</v>
      </c>
      <c r="BK559" s="153" t="s">
        <v>8105</v>
      </c>
      <c r="BL559" s="153" t="s">
        <v>8105</v>
      </c>
      <c r="BM559" s="153" t="s">
        <v>8105</v>
      </c>
      <c r="BN559" s="153" t="s">
        <v>8105</v>
      </c>
      <c r="BO559" s="153" t="s">
        <v>8105</v>
      </c>
      <c r="BP559" s="153" t="s">
        <v>8105</v>
      </c>
      <c r="BQ559" s="153" t="s">
        <v>8105</v>
      </c>
      <c r="BR559" s="153" t="s">
        <v>8105</v>
      </c>
      <c r="BS559" s="153" t="s">
        <v>8105</v>
      </c>
      <c r="BT559" s="153" t="s">
        <v>8105</v>
      </c>
      <c r="BU559" s="153" t="s">
        <v>8105</v>
      </c>
      <c r="BV559" s="153" t="s">
        <v>8105</v>
      </c>
      <c r="BW559" s="153" t="s">
        <v>8105</v>
      </c>
      <c r="BX559" s="153" t="s">
        <v>8105</v>
      </c>
      <c r="BY559" s="153" t="s">
        <v>8105</v>
      </c>
      <c r="BZ559" s="153" t="s">
        <v>8105</v>
      </c>
      <c r="CA559" s="153" t="s">
        <v>8105</v>
      </c>
      <c r="CB559" s="153" t="s">
        <v>8105</v>
      </c>
      <c r="CC559" s="153" t="s">
        <v>8105</v>
      </c>
      <c r="CD559" s="153" t="s">
        <v>8105</v>
      </c>
      <c r="CE559" s="153" t="s">
        <v>8105</v>
      </c>
      <c r="CF559" s="153" t="s">
        <v>8105</v>
      </c>
      <c r="CG559" s="153" t="s">
        <v>8105</v>
      </c>
      <c r="CH559" s="153" t="s">
        <v>8105</v>
      </c>
      <c r="CI559" s="153" t="s">
        <v>8105</v>
      </c>
      <c r="CJ559" s="153" t="s">
        <v>8105</v>
      </c>
      <c r="CK559" s="153" t="s">
        <v>8105</v>
      </c>
      <c r="CL559" s="153" t="s">
        <v>8105</v>
      </c>
      <c r="CM559" s="153" t="s">
        <v>8105</v>
      </c>
      <c r="CN559" s="153" t="s">
        <v>8105</v>
      </c>
      <c r="CO559" s="153" t="s">
        <v>8105</v>
      </c>
      <c r="CP559" s="153" t="s">
        <v>8105</v>
      </c>
      <c r="CQ559" s="153" t="s">
        <v>8105</v>
      </c>
      <c r="CR559" s="153" t="s">
        <v>8105</v>
      </c>
      <c r="CS559" s="153" t="s">
        <v>8105</v>
      </c>
      <c r="CT559" s="153" t="s">
        <v>8105</v>
      </c>
      <c r="CU559" s="153" t="s">
        <v>8105</v>
      </c>
      <c r="CV559" s="153" t="s">
        <v>8105</v>
      </c>
      <c r="CW559" s="153" t="s">
        <v>8105</v>
      </c>
      <c r="CX559" s="153" t="s">
        <v>8105</v>
      </c>
      <c r="CY559" s="153" t="s">
        <v>8105</v>
      </c>
      <c r="CZ559" s="153" t="s">
        <v>8105</v>
      </c>
      <c r="DA559" s="153" t="s">
        <v>8105</v>
      </c>
      <c r="DB559" s="153" t="s">
        <v>8105</v>
      </c>
      <c r="DC559" s="153" t="s">
        <v>8105</v>
      </c>
      <c r="DD559" s="153" t="s">
        <v>8105</v>
      </c>
      <c r="DE559" s="153" t="s">
        <v>8105</v>
      </c>
      <c r="DF559" s="153" t="s">
        <v>8105</v>
      </c>
      <c r="DG559" s="153" t="s">
        <v>8105</v>
      </c>
      <c r="DH559" s="153" t="s">
        <v>8105</v>
      </c>
      <c r="DI559" s="153" t="s">
        <v>8105</v>
      </c>
      <c r="DJ559" s="153" t="s">
        <v>8105</v>
      </c>
      <c r="DK559" s="153" t="s">
        <v>8105</v>
      </c>
      <c r="DL559" s="153" t="s">
        <v>8105</v>
      </c>
      <c r="DM559" s="153" t="s">
        <v>8105</v>
      </c>
      <c r="DN559" s="153" t="s">
        <v>8105</v>
      </c>
      <c r="DO559" s="153" t="s">
        <v>8105</v>
      </c>
      <c r="DP559" s="153" t="s">
        <v>8105</v>
      </c>
      <c r="DQ559" s="153" t="s">
        <v>8105</v>
      </c>
      <c r="DR559" s="153" t="s">
        <v>8105</v>
      </c>
      <c r="DS559" s="153" t="s">
        <v>8105</v>
      </c>
      <c r="DT559" s="153" t="s">
        <v>8105</v>
      </c>
      <c r="DU559" s="153" t="s">
        <v>8105</v>
      </c>
      <c r="DV559" s="153" t="s">
        <v>8105</v>
      </c>
      <c r="DW559" s="153" t="s">
        <v>8105</v>
      </c>
      <c r="DX559" s="153" t="s">
        <v>8105</v>
      </c>
      <c r="DY559" s="153" t="s">
        <v>8105</v>
      </c>
      <c r="DZ559" s="153" t="s">
        <v>8105</v>
      </c>
      <c r="EA559" s="153" t="s">
        <v>8105</v>
      </c>
      <c r="EB559" s="153" t="s">
        <v>8105</v>
      </c>
      <c r="EC559" s="153" t="s">
        <v>8105</v>
      </c>
      <c r="ED559" s="153" t="s">
        <v>8105</v>
      </c>
      <c r="EE559" s="153" t="s">
        <v>8105</v>
      </c>
      <c r="EF559" s="153" t="s">
        <v>8105</v>
      </c>
      <c r="EG559" s="153" t="s">
        <v>8105</v>
      </c>
      <c r="EH559" s="153" t="s">
        <v>8105</v>
      </c>
      <c r="EI559" s="153" t="s">
        <v>8105</v>
      </c>
      <c r="EJ559" s="153" t="s">
        <v>8105</v>
      </c>
      <c r="EK559" s="153" t="s">
        <v>8105</v>
      </c>
      <c r="EL559" s="153" t="s">
        <v>8105</v>
      </c>
      <c r="EM559" s="153" t="s">
        <v>8105</v>
      </c>
      <c r="EN559" s="153" t="s">
        <v>8105</v>
      </c>
    </row>
    <row r="560" spans="3:144">
      <c r="C560" s="163"/>
      <c r="D560" s="103"/>
      <c r="E560" s="120" t="s">
        <v>8088</v>
      </c>
      <c r="F560" s="164" t="s">
        <v>8192</v>
      </c>
      <c r="G560" s="151" t="s">
        <v>8090</v>
      </c>
      <c r="H560" s="152" t="s">
        <v>8091</v>
      </c>
      <c r="I560" s="153">
        <v>187083</v>
      </c>
      <c r="J560" s="153">
        <v>135.90299999999999</v>
      </c>
      <c r="K560" s="153">
        <v>3772.4</v>
      </c>
      <c r="L560" s="153">
        <v>31.86</v>
      </c>
      <c r="M560" s="153">
        <v>70.448999999999998</v>
      </c>
      <c r="N560" s="153">
        <v>5023</v>
      </c>
      <c r="O560" s="153">
        <v>8624</v>
      </c>
      <c r="P560" s="153">
        <v>-1.0620000000000001</v>
      </c>
      <c r="Q560" s="153">
        <v>10.466200000000001</v>
      </c>
      <c r="R560" s="153">
        <v>2505</v>
      </c>
      <c r="S560" s="153">
        <v>44.631999999999998</v>
      </c>
      <c r="T560" s="153">
        <v>14.2216</v>
      </c>
      <c r="U560" s="153">
        <v>18.998999999999999</v>
      </c>
      <c r="V560" s="153">
        <v>-132.10300000000001</v>
      </c>
      <c r="W560" s="153">
        <v>66.278999999999996</v>
      </c>
      <c r="X560" s="153">
        <v>1010.2</v>
      </c>
      <c r="Y560" s="153">
        <v>1.4650000000000001</v>
      </c>
      <c r="Z560" s="153">
        <v>6013</v>
      </c>
      <c r="AA560" s="153">
        <v>3108.2730000000001</v>
      </c>
      <c r="AB560" s="153">
        <v>110.035</v>
      </c>
      <c r="AC560" s="153">
        <v>-13.8025</v>
      </c>
      <c r="AD560" s="153">
        <v>379.31200000000001</v>
      </c>
      <c r="AE560" s="153">
        <v>417.71800000000002</v>
      </c>
      <c r="AF560" s="153">
        <v>6247.6019999999999</v>
      </c>
      <c r="AG560" s="153">
        <v>869.79700000000003</v>
      </c>
      <c r="AH560" s="153">
        <v>166.57599999999999</v>
      </c>
      <c r="AI560" s="153">
        <v>320.70400000000001</v>
      </c>
      <c r="AJ560" s="153">
        <v>87.319000000000003</v>
      </c>
      <c r="AK560" s="153">
        <v>86.61</v>
      </c>
      <c r="AL560" s="153">
        <v>177.33410000000001</v>
      </c>
      <c r="AM560" s="153">
        <v>39.344000000000001</v>
      </c>
      <c r="AN560" s="153">
        <v>8213.3181999999997</v>
      </c>
      <c r="AO560" s="153">
        <v>38.819000000000003</v>
      </c>
      <c r="AP560" s="153">
        <v>7238.67</v>
      </c>
      <c r="AQ560" s="153">
        <v>-12.307399999999999</v>
      </c>
      <c r="AR560" s="153">
        <v>466.77</v>
      </c>
      <c r="AS560" s="153">
        <v>48490.074999999997</v>
      </c>
      <c r="AT560" s="153">
        <v>21437.196499999998</v>
      </c>
      <c r="AU560" s="153">
        <v>26767.655299999999</v>
      </c>
      <c r="AV560" s="153">
        <v>3623.4740999999999</v>
      </c>
      <c r="AW560" s="153" t="s">
        <v>7469</v>
      </c>
      <c r="AX560" s="153">
        <v>5.5129000000000001</v>
      </c>
      <c r="AY560" s="153" t="s">
        <v>7469</v>
      </c>
      <c r="AZ560" s="153">
        <v>2268.0751</v>
      </c>
      <c r="BA560" s="153">
        <v>38.759</v>
      </c>
      <c r="BB560" s="153">
        <v>72.974000000000004</v>
      </c>
      <c r="BC560" s="153">
        <v>3.8610000000000002</v>
      </c>
      <c r="BD560" s="153">
        <v>13.8969</v>
      </c>
      <c r="BE560" s="153">
        <v>-0.72499999999999998</v>
      </c>
      <c r="BF560" s="153">
        <v>25.847000000000001</v>
      </c>
      <c r="BG560" s="153" t="s">
        <v>7469</v>
      </c>
      <c r="BH560" s="153">
        <v>21.584</v>
      </c>
      <c r="BI560" s="153">
        <v>10.973000000000001</v>
      </c>
      <c r="BJ560" s="153">
        <v>1112.127</v>
      </c>
      <c r="BK560" s="153">
        <v>2.5112000000000001</v>
      </c>
      <c r="BL560" s="153">
        <v>451.58600000000001</v>
      </c>
      <c r="BM560" s="153">
        <v>73568.836500000005</v>
      </c>
      <c r="BN560" s="153">
        <v>731.09</v>
      </c>
      <c r="BO560" s="153">
        <v>1.1860999999999999</v>
      </c>
      <c r="BP560" s="153">
        <v>1.7217</v>
      </c>
      <c r="BQ560" s="153">
        <v>56.338999999999999</v>
      </c>
      <c r="BR560" s="153">
        <v>4.3244999999999996</v>
      </c>
      <c r="BS560" s="153">
        <v>121.76300000000001</v>
      </c>
      <c r="BT560" s="153">
        <v>7.0430000000000001</v>
      </c>
      <c r="BU560" s="153">
        <v>228.256</v>
      </c>
      <c r="BV560" s="153">
        <v>6.8905000000000003</v>
      </c>
      <c r="BW560" s="153" t="s">
        <v>7469</v>
      </c>
      <c r="BX560" s="153">
        <v>257.16379999999998</v>
      </c>
      <c r="BY560" s="153">
        <v>5.1479999999999997</v>
      </c>
      <c r="BZ560" s="153" t="s">
        <v>7469</v>
      </c>
      <c r="CA560" s="153">
        <v>-18.457999999999998</v>
      </c>
      <c r="CB560" s="153">
        <v>32016.792000000001</v>
      </c>
      <c r="CC560" s="153">
        <v>0.26319999999999999</v>
      </c>
      <c r="CD560" s="153">
        <v>22276.371999999999</v>
      </c>
      <c r="CE560" s="153">
        <v>9.1127000000000002</v>
      </c>
      <c r="CF560" s="153">
        <v>50.366</v>
      </c>
      <c r="CG560" s="153">
        <v>4.7595000000000001</v>
      </c>
      <c r="CH560" s="153">
        <v>36.832000000000001</v>
      </c>
      <c r="CI560" s="153">
        <v>4277.8792000000003</v>
      </c>
      <c r="CJ560" s="153" t="s">
        <v>7469</v>
      </c>
      <c r="CK560" s="153" t="s">
        <v>7469</v>
      </c>
      <c r="CL560" s="153" t="s">
        <v>7469</v>
      </c>
      <c r="CM560" s="153" t="s">
        <v>7469</v>
      </c>
      <c r="CN560" s="153" t="s">
        <v>7469</v>
      </c>
      <c r="CO560" s="153">
        <v>79948.840200000006</v>
      </c>
      <c r="CP560" s="153">
        <v>153397.07130000001</v>
      </c>
      <c r="CQ560" s="153">
        <v>-3285.5219000000002</v>
      </c>
      <c r="CR560" s="153" t="s">
        <v>7469</v>
      </c>
      <c r="CS560" s="153">
        <v>252.441</v>
      </c>
      <c r="CT560" s="153">
        <v>125.48099999999999</v>
      </c>
      <c r="CU560" s="153">
        <v>1627.2370000000001</v>
      </c>
      <c r="CV560" s="153" t="s">
        <v>7469</v>
      </c>
      <c r="CW560" s="153" t="s">
        <v>7469</v>
      </c>
      <c r="CX560" s="153" t="s">
        <v>7469</v>
      </c>
      <c r="CY560" s="153">
        <v>194399.20850000001</v>
      </c>
      <c r="CZ560" s="153">
        <v>154.58000000000001</v>
      </c>
      <c r="DA560" s="153">
        <v>24907.662</v>
      </c>
      <c r="DB560" s="153" t="s">
        <v>7469</v>
      </c>
      <c r="DC560" s="153">
        <v>291.85300000000001</v>
      </c>
      <c r="DD560" s="153">
        <v>60428.608500000002</v>
      </c>
      <c r="DE560" s="153">
        <v>14.591100000000001</v>
      </c>
      <c r="DF560" s="153" t="s">
        <v>7469</v>
      </c>
      <c r="DG560" s="153">
        <v>1422.3172999999999</v>
      </c>
      <c r="DH560" s="153">
        <v>-0.10059999999999999</v>
      </c>
      <c r="DI560" s="153">
        <v>8716.4567999999999</v>
      </c>
      <c r="DJ560" s="153" t="s">
        <v>7469</v>
      </c>
      <c r="DK560" s="153">
        <v>919.87300000000005</v>
      </c>
      <c r="DL560" s="153">
        <v>68827.310100000002</v>
      </c>
      <c r="DM560" s="153">
        <v>1373.3879999999999</v>
      </c>
      <c r="DN560" s="153">
        <v>24279.499</v>
      </c>
      <c r="DO560" s="153">
        <v>4573.9139999999998</v>
      </c>
      <c r="DP560" s="153">
        <v>20434.842700000001</v>
      </c>
      <c r="DQ560" s="153">
        <v>2920.8560000000002</v>
      </c>
      <c r="DR560" s="153" t="s">
        <v>7469</v>
      </c>
      <c r="DS560" s="153" t="s">
        <v>7469</v>
      </c>
      <c r="DT560" s="153">
        <v>507.12139999999999</v>
      </c>
      <c r="DU560" s="153">
        <v>1044.9767999999999</v>
      </c>
      <c r="DV560" s="153">
        <v>-0.8175</v>
      </c>
      <c r="DW560" s="153" t="s">
        <v>7469</v>
      </c>
      <c r="DX560" s="153">
        <v>20278.6024</v>
      </c>
      <c r="DY560" s="153">
        <v>38817.791100000002</v>
      </c>
      <c r="DZ560" s="153">
        <v>66.738</v>
      </c>
      <c r="EA560" s="153">
        <v>1033.3003000000001</v>
      </c>
      <c r="EB560" s="153">
        <v>72678.075299999997</v>
      </c>
      <c r="EC560" s="153">
        <v>1384.6025</v>
      </c>
      <c r="ED560" s="153">
        <v>52037.326099999998</v>
      </c>
      <c r="EE560" s="153" t="s">
        <v>7469</v>
      </c>
      <c r="EF560" s="153">
        <v>24062.732599999999</v>
      </c>
      <c r="EG560" s="153">
        <v>622.82579999999996</v>
      </c>
      <c r="EH560" s="153">
        <v>2035.9944</v>
      </c>
      <c r="EI560" s="153">
        <v>270.86399999999998</v>
      </c>
      <c r="EJ560" s="153" t="s">
        <v>7469</v>
      </c>
      <c r="EK560" s="153">
        <v>2.8490000000000002</v>
      </c>
      <c r="EL560" s="153">
        <v>-0.36120000000000002</v>
      </c>
      <c r="EM560" s="153">
        <v>392.80509999999998</v>
      </c>
      <c r="EN560" s="153">
        <v>848.17499999999995</v>
      </c>
    </row>
    <row r="561" spans="3:144">
      <c r="C561" s="163"/>
      <c r="D561" s="103"/>
      <c r="E561" s="120" t="s">
        <v>8092</v>
      </c>
      <c r="F561" s="164" t="s">
        <v>8192</v>
      </c>
      <c r="G561" s="151" t="s">
        <v>8090</v>
      </c>
      <c r="H561" s="152" t="s">
        <v>8091</v>
      </c>
      <c r="I561" s="153">
        <v>187425</v>
      </c>
      <c r="J561" s="153">
        <v>131.851</v>
      </c>
      <c r="K561" s="153">
        <v>3568.8</v>
      </c>
      <c r="L561" s="153">
        <v>24.710999999999999</v>
      </c>
      <c r="M561" s="153">
        <v>156.417</v>
      </c>
      <c r="N561" s="153">
        <v>5738</v>
      </c>
      <c r="O561" s="153">
        <v>2891</v>
      </c>
      <c r="P561" s="153">
        <v>3.556</v>
      </c>
      <c r="Q561" s="153">
        <v>-2.2852000000000001</v>
      </c>
      <c r="R561" s="153">
        <v>2636</v>
      </c>
      <c r="S561" s="153">
        <v>25.512</v>
      </c>
      <c r="T561" s="153">
        <v>12.046099999999999</v>
      </c>
      <c r="U561" s="153">
        <v>17.09</v>
      </c>
      <c r="V561" s="153">
        <v>-136.62200000000001</v>
      </c>
      <c r="W561" s="153">
        <v>76.158000000000001</v>
      </c>
      <c r="X561" s="153">
        <v>1342.4</v>
      </c>
      <c r="Y561" s="153">
        <v>0.97970000000000002</v>
      </c>
      <c r="Z561" s="153">
        <v>6543</v>
      </c>
      <c r="AA561" s="153">
        <v>3382.3074999999999</v>
      </c>
      <c r="AB561" s="153">
        <v>112.327</v>
      </c>
      <c r="AC561" s="153">
        <v>-15.464</v>
      </c>
      <c r="AD561" s="153">
        <v>306.57600000000002</v>
      </c>
      <c r="AE561" s="153">
        <v>450.81400000000002</v>
      </c>
      <c r="AF561" s="153">
        <v>7802.8940000000002</v>
      </c>
      <c r="AG561" s="153">
        <v>916.48400000000004</v>
      </c>
      <c r="AH561" s="153">
        <v>362.36599999999999</v>
      </c>
      <c r="AI561" s="153">
        <v>341.839</v>
      </c>
      <c r="AJ561" s="153">
        <v>83.168000000000006</v>
      </c>
      <c r="AK561" s="153">
        <v>95.353999999999999</v>
      </c>
      <c r="AL561" s="153">
        <v>9609.4421999999995</v>
      </c>
      <c r="AM561" s="153">
        <v>32.155000000000001</v>
      </c>
      <c r="AN561" s="153">
        <v>8905.8976000000002</v>
      </c>
      <c r="AO561" s="153">
        <v>33.066000000000003</v>
      </c>
      <c r="AP561" s="153">
        <v>7897.59</v>
      </c>
      <c r="AQ561" s="153">
        <v>-6.3964999999999996</v>
      </c>
      <c r="AR561" s="153">
        <v>624.13199999999995</v>
      </c>
      <c r="AS561" s="153">
        <v>48440.060599999997</v>
      </c>
      <c r="AT561" s="153">
        <v>16523.6037</v>
      </c>
      <c r="AU561" s="153">
        <v>31399.614600000001</v>
      </c>
      <c r="AV561" s="153">
        <v>4367.7681000000002</v>
      </c>
      <c r="AW561" s="153" t="s">
        <v>7469</v>
      </c>
      <c r="AX561" s="153">
        <v>0.64610000000000001</v>
      </c>
      <c r="AY561" s="153" t="s">
        <v>7469</v>
      </c>
      <c r="AZ561" s="153">
        <v>2250.9717999999998</v>
      </c>
      <c r="BA561" s="153">
        <v>17.263000000000002</v>
      </c>
      <c r="BB561" s="153">
        <v>155.00399999999999</v>
      </c>
      <c r="BC561" s="153">
        <v>3.891</v>
      </c>
      <c r="BD561" s="153">
        <v>9.5929000000000002</v>
      </c>
      <c r="BE561" s="153">
        <v>-1.4801</v>
      </c>
      <c r="BF561" s="153">
        <v>27.478000000000002</v>
      </c>
      <c r="BG561" s="153" t="s">
        <v>7469</v>
      </c>
      <c r="BH561" s="153">
        <v>42.031999999999996</v>
      </c>
      <c r="BI561" s="153">
        <v>-5.0149999999999997</v>
      </c>
      <c r="BJ561" s="153">
        <v>1316.1310000000001</v>
      </c>
      <c r="BK561" s="153">
        <v>0.43840000000000001</v>
      </c>
      <c r="BL561" s="153">
        <v>575.06550000000004</v>
      </c>
      <c r="BM561" s="153">
        <v>76797.36</v>
      </c>
      <c r="BN561" s="153">
        <v>692.70699999999999</v>
      </c>
      <c r="BO561" s="153">
        <v>5.7653999999999996</v>
      </c>
      <c r="BP561" s="153">
        <v>0.36099999999999999</v>
      </c>
      <c r="BQ561" s="153">
        <v>210.113</v>
      </c>
      <c r="BR561" s="153">
        <v>3.6162999999999998</v>
      </c>
      <c r="BS561" s="153">
        <v>98.905000000000001</v>
      </c>
      <c r="BT561" s="153">
        <v>7.9344999999999999</v>
      </c>
      <c r="BU561" s="153">
        <v>435.68169999999998</v>
      </c>
      <c r="BV561" s="153">
        <v>21.438600000000001</v>
      </c>
      <c r="BW561" s="153" t="s">
        <v>7469</v>
      </c>
      <c r="BX561" s="153">
        <v>1000.7083</v>
      </c>
      <c r="BY561" s="153">
        <v>3.6273</v>
      </c>
      <c r="BZ561" s="153">
        <v>86.972999999999999</v>
      </c>
      <c r="CA561" s="153">
        <v>70.119</v>
      </c>
      <c r="CB561" s="153">
        <v>33859.014999999999</v>
      </c>
      <c r="CC561" s="153">
        <v>0.63080000000000003</v>
      </c>
      <c r="CD561" s="153">
        <v>23876.012699999999</v>
      </c>
      <c r="CE561" s="153">
        <v>6.6535000000000002</v>
      </c>
      <c r="CF561" s="153">
        <v>82.156999999999996</v>
      </c>
      <c r="CG561" s="153">
        <v>8.5888000000000009</v>
      </c>
      <c r="CH561" s="153">
        <v>39.056800000000003</v>
      </c>
      <c r="CI561" s="153">
        <v>5040.6124</v>
      </c>
      <c r="CJ561" s="153" t="s">
        <v>7469</v>
      </c>
      <c r="CK561" s="153" t="s">
        <v>7469</v>
      </c>
      <c r="CL561" s="153" t="s">
        <v>7469</v>
      </c>
      <c r="CM561" s="153">
        <v>115.4136</v>
      </c>
      <c r="CN561" s="153" t="s">
        <v>7469</v>
      </c>
      <c r="CO561" s="153">
        <v>85228.915500000003</v>
      </c>
      <c r="CP561" s="153">
        <v>214760.95389999999</v>
      </c>
      <c r="CQ561" s="153">
        <v>11274.2714</v>
      </c>
      <c r="CR561" s="153" t="s">
        <v>7469</v>
      </c>
      <c r="CS561" s="153">
        <v>262.29399999999998</v>
      </c>
      <c r="CT561" s="153">
        <v>126.467</v>
      </c>
      <c r="CU561" s="153">
        <v>1500.2739999999999</v>
      </c>
      <c r="CV561" s="153" t="s">
        <v>7469</v>
      </c>
      <c r="CW561" s="153" t="s">
        <v>7469</v>
      </c>
      <c r="CX561" s="153" t="s">
        <v>7469</v>
      </c>
      <c r="CY561" s="153">
        <v>205671.99849999999</v>
      </c>
      <c r="CZ561" s="153">
        <v>165.023</v>
      </c>
      <c r="DA561" s="153">
        <v>29858.324199999999</v>
      </c>
      <c r="DB561" s="153" t="s">
        <v>7469</v>
      </c>
      <c r="DC561" s="153">
        <v>348.42090000000002</v>
      </c>
      <c r="DD561" s="153">
        <v>126203.0716</v>
      </c>
      <c r="DE561" s="153">
        <v>8.2758000000000003</v>
      </c>
      <c r="DF561" s="153" t="s">
        <v>7469</v>
      </c>
      <c r="DG561" s="153">
        <v>1655.3021000000001</v>
      </c>
      <c r="DH561" s="153">
        <v>-0.40329999999999999</v>
      </c>
      <c r="DI561" s="153">
        <v>7611.5398999999998</v>
      </c>
      <c r="DJ561" s="153" t="s">
        <v>7469</v>
      </c>
      <c r="DK561" s="153">
        <v>959.78599999999994</v>
      </c>
      <c r="DL561" s="153">
        <v>38067.4715</v>
      </c>
      <c r="DM561" s="153">
        <v>1466.0730000000001</v>
      </c>
      <c r="DN561" s="153">
        <v>28681.701000000001</v>
      </c>
      <c r="DO561" s="153">
        <v>4004.8649999999998</v>
      </c>
      <c r="DP561" s="153">
        <v>2984.5070000000001</v>
      </c>
      <c r="DQ561" s="153">
        <v>2857.8029999999999</v>
      </c>
      <c r="DR561" s="153" t="s">
        <v>7469</v>
      </c>
      <c r="DS561" s="153">
        <v>337.11</v>
      </c>
      <c r="DT561" s="153">
        <v>1550.3665000000001</v>
      </c>
      <c r="DU561" s="153">
        <v>949.77229999999997</v>
      </c>
      <c r="DV561" s="153">
        <v>-0.7107</v>
      </c>
      <c r="DW561" s="153" t="s">
        <v>7469</v>
      </c>
      <c r="DX561" s="153">
        <v>22856.626100000001</v>
      </c>
      <c r="DY561" s="153">
        <v>16522.856800000001</v>
      </c>
      <c r="DZ561" s="153">
        <v>-89.283000000000001</v>
      </c>
      <c r="EA561" s="153">
        <v>1698.5600999999999</v>
      </c>
      <c r="EB561" s="153">
        <v>76133.272899999996</v>
      </c>
      <c r="EC561" s="153">
        <v>1675.7381</v>
      </c>
      <c r="ED561" s="153">
        <v>56179.056400000001</v>
      </c>
      <c r="EE561" s="153">
        <v>167.6507</v>
      </c>
      <c r="EF561" s="153">
        <v>64306.598700000002</v>
      </c>
      <c r="EG561" s="153">
        <v>664.62099999999998</v>
      </c>
      <c r="EH561" s="153">
        <v>1409.115</v>
      </c>
      <c r="EI561" s="153">
        <v>1000.953</v>
      </c>
      <c r="EJ561" s="153" t="s">
        <v>7469</v>
      </c>
      <c r="EK561" s="153">
        <v>2.9205000000000001</v>
      </c>
      <c r="EL561" s="153">
        <v>-0.62929999999999997</v>
      </c>
      <c r="EM561" s="153">
        <v>597.24180000000001</v>
      </c>
      <c r="EN561" s="153">
        <v>1009.79</v>
      </c>
    </row>
    <row r="562" spans="3:144">
      <c r="C562" s="163"/>
      <c r="D562" s="103"/>
      <c r="E562" s="120" t="s">
        <v>8093</v>
      </c>
      <c r="F562" s="164" t="s">
        <v>8192</v>
      </c>
      <c r="G562" s="151" t="s">
        <v>8090</v>
      </c>
      <c r="H562" s="152" t="s">
        <v>8091</v>
      </c>
      <c r="I562" s="153">
        <v>189360</v>
      </c>
      <c r="J562" s="153">
        <v>130.15199999999999</v>
      </c>
      <c r="K562" s="153">
        <v>3466.2</v>
      </c>
      <c r="L562" s="153">
        <v>12.037000000000001</v>
      </c>
      <c r="M562" s="153">
        <v>147.41200000000001</v>
      </c>
      <c r="N562" s="153">
        <v>10</v>
      </c>
      <c r="O562" s="153">
        <v>7009</v>
      </c>
      <c r="P562" s="153">
        <v>15.661</v>
      </c>
      <c r="Q562" s="153">
        <v>20.335100000000001</v>
      </c>
      <c r="R562" s="153">
        <v>2529</v>
      </c>
      <c r="S562" s="153">
        <v>30.477</v>
      </c>
      <c r="T562" s="153">
        <v>8.4649999999999999</v>
      </c>
      <c r="U562" s="153">
        <v>13.881</v>
      </c>
      <c r="V562" s="153">
        <v>127.104</v>
      </c>
      <c r="W562" s="153">
        <v>82.33</v>
      </c>
      <c r="X562" s="153">
        <v>856</v>
      </c>
      <c r="Y562" s="153">
        <v>2.1404999999999998</v>
      </c>
      <c r="Z562" s="153">
        <v>7032</v>
      </c>
      <c r="AA562" s="153">
        <v>3496.0138999999999</v>
      </c>
      <c r="AB562" s="153">
        <v>114.247</v>
      </c>
      <c r="AC562" s="153">
        <v>-14.342000000000001</v>
      </c>
      <c r="AD562" s="153">
        <v>268.84399999999999</v>
      </c>
      <c r="AE562" s="153">
        <v>394.30200000000002</v>
      </c>
      <c r="AF562" s="153">
        <v>8680.2240000000002</v>
      </c>
      <c r="AG562" s="153">
        <v>1175.6110000000001</v>
      </c>
      <c r="AH562" s="153" t="s">
        <v>7469</v>
      </c>
      <c r="AI562" s="153">
        <v>361.40300000000002</v>
      </c>
      <c r="AJ562" s="153">
        <v>71.536000000000001</v>
      </c>
      <c r="AK562" s="153">
        <v>57.627000000000002</v>
      </c>
      <c r="AL562" s="153">
        <v>16111.375599999999</v>
      </c>
      <c r="AM562" s="153">
        <v>25.314</v>
      </c>
      <c r="AN562" s="153">
        <v>9594.2014999999992</v>
      </c>
      <c r="AO562" s="153">
        <v>13.894</v>
      </c>
      <c r="AP562" s="153">
        <v>6440.68</v>
      </c>
      <c r="AQ562" s="153">
        <v>-3.4906999999999999</v>
      </c>
      <c r="AR562" s="153">
        <v>707.28800000000001</v>
      </c>
      <c r="AS562" s="153">
        <v>50040.123800000001</v>
      </c>
      <c r="AT562" s="153">
        <v>20533.743600000002</v>
      </c>
      <c r="AU562" s="153">
        <v>33545.826399999998</v>
      </c>
      <c r="AV562" s="153">
        <v>5998.4840000000004</v>
      </c>
      <c r="AW562" s="153" t="s">
        <v>7469</v>
      </c>
      <c r="AX562" s="153">
        <v>0.50119999999999998</v>
      </c>
      <c r="AY562" s="153" t="s">
        <v>7469</v>
      </c>
      <c r="AZ562" s="153">
        <v>2183.1421999999998</v>
      </c>
      <c r="BA562" s="153">
        <v>45.457999999999998</v>
      </c>
      <c r="BB562" s="153">
        <v>228.756</v>
      </c>
      <c r="BC562" s="153">
        <v>2.101</v>
      </c>
      <c r="BD562" s="153">
        <v>52.123100000000001</v>
      </c>
      <c r="BE562" s="153">
        <v>-1.6241000000000001</v>
      </c>
      <c r="BF562" s="153">
        <v>26.359000000000002</v>
      </c>
      <c r="BG562" s="153">
        <v>-22.387</v>
      </c>
      <c r="BH562" s="153">
        <v>23.856000000000002</v>
      </c>
      <c r="BI562" s="153">
        <v>-3.1589999999999998</v>
      </c>
      <c r="BJ562" s="153">
        <v>1590.7239999999999</v>
      </c>
      <c r="BK562" s="153">
        <v>-0.73799999999999999</v>
      </c>
      <c r="BL562" s="153">
        <v>1537.0284999999999</v>
      </c>
      <c r="BM562" s="153">
        <v>75128.146500000003</v>
      </c>
      <c r="BN562" s="153">
        <v>666.88</v>
      </c>
      <c r="BO562" s="153">
        <v>3.8824000000000001</v>
      </c>
      <c r="BP562" s="153">
        <v>16.5075</v>
      </c>
      <c r="BQ562" s="153">
        <v>664.53800000000001</v>
      </c>
      <c r="BR562" s="153">
        <v>1.1257999999999999</v>
      </c>
      <c r="BS562" s="153">
        <v>150.66499999999999</v>
      </c>
      <c r="BT562" s="153">
        <v>4.4066000000000001</v>
      </c>
      <c r="BU562" s="153">
        <v>518.44039999999995</v>
      </c>
      <c r="BV562" s="153">
        <v>15.1751</v>
      </c>
      <c r="BW562" s="153" t="s">
        <v>7469</v>
      </c>
      <c r="BX562" s="153">
        <v>1022.1363</v>
      </c>
      <c r="BY562" s="153">
        <v>6.5400999999999998</v>
      </c>
      <c r="BZ562" s="153">
        <v>40.877000000000002</v>
      </c>
      <c r="CA562" s="153">
        <v>742.60699999999997</v>
      </c>
      <c r="CB562" s="153">
        <v>34927.152000000002</v>
      </c>
      <c r="CC562" s="153" t="s">
        <v>7469</v>
      </c>
      <c r="CD562" s="153">
        <v>26574.537799999998</v>
      </c>
      <c r="CE562" s="153">
        <v>1.8732</v>
      </c>
      <c r="CF562" s="153">
        <v>72.680000000000007</v>
      </c>
      <c r="CG562" s="153">
        <v>6.8112000000000004</v>
      </c>
      <c r="CH562" s="153">
        <v>39.0336</v>
      </c>
      <c r="CI562" s="153">
        <v>10022.247499999999</v>
      </c>
      <c r="CJ562" s="153">
        <v>5.1704999999999997</v>
      </c>
      <c r="CK562" s="153" t="s">
        <v>7469</v>
      </c>
      <c r="CL562" s="153">
        <v>0.61899999999999999</v>
      </c>
      <c r="CM562" s="153">
        <v>188.59209999999999</v>
      </c>
      <c r="CN562" s="153" t="s">
        <v>7469</v>
      </c>
      <c r="CO562" s="153">
        <v>90706.272299999997</v>
      </c>
      <c r="CP562" s="153">
        <v>241508.92360000001</v>
      </c>
      <c r="CQ562" s="153">
        <v>27678.7752</v>
      </c>
      <c r="CR562" s="153" t="s">
        <v>7469</v>
      </c>
      <c r="CS562" s="153">
        <v>257.33999999999997</v>
      </c>
      <c r="CT562" s="153">
        <v>114.044</v>
      </c>
      <c r="CU562" s="153">
        <v>1542.836</v>
      </c>
      <c r="CV562" s="153" t="s">
        <v>7469</v>
      </c>
      <c r="CW562" s="153" t="s">
        <v>7469</v>
      </c>
      <c r="CX562" s="153" t="s">
        <v>7469</v>
      </c>
      <c r="CY562" s="153">
        <v>217311.05249999999</v>
      </c>
      <c r="CZ562" s="153">
        <v>175.571</v>
      </c>
      <c r="DA562" s="153">
        <v>35391.006099999999</v>
      </c>
      <c r="DB562" s="153" t="s">
        <v>7469</v>
      </c>
      <c r="DC562" s="153">
        <v>427.92309999999998</v>
      </c>
      <c r="DD562" s="153">
        <v>130582.8401</v>
      </c>
      <c r="DE562" s="153">
        <v>4.5797999999999996</v>
      </c>
      <c r="DF562" s="153" t="s">
        <v>7469</v>
      </c>
      <c r="DG562" s="153">
        <v>2042.1559999999999</v>
      </c>
      <c r="DH562" s="153">
        <v>-0.24490000000000001</v>
      </c>
      <c r="DI562" s="153">
        <v>8412.1694000000007</v>
      </c>
      <c r="DJ562" s="153" t="s">
        <v>7469</v>
      </c>
      <c r="DK562" s="153">
        <v>1115.626</v>
      </c>
      <c r="DL562" s="153">
        <v>53451.659299999999</v>
      </c>
      <c r="DM562" s="153">
        <v>1529.4490000000001</v>
      </c>
      <c r="DN562" s="153">
        <v>36757.512000000002</v>
      </c>
      <c r="DO562" s="153">
        <v>2894.8074999999999</v>
      </c>
      <c r="DP562" s="153">
        <v>38399.345099999999</v>
      </c>
      <c r="DQ562" s="153">
        <v>3039.1849999999999</v>
      </c>
      <c r="DR562" s="153" t="s">
        <v>7469</v>
      </c>
      <c r="DS562" s="153">
        <v>472.92200000000003</v>
      </c>
      <c r="DT562" s="153">
        <v>1672.0509999999999</v>
      </c>
      <c r="DU562" s="153">
        <v>967.69039999999995</v>
      </c>
      <c r="DV562" s="153" t="s">
        <v>7469</v>
      </c>
      <c r="DW562" s="153" t="s">
        <v>7469</v>
      </c>
      <c r="DX562" s="153">
        <v>34274.088199999998</v>
      </c>
      <c r="DY562" s="153">
        <v>24335.519</v>
      </c>
      <c r="DZ562" s="153">
        <v>12.069000000000001</v>
      </c>
      <c r="EA562" s="153">
        <v>1924.9178999999999</v>
      </c>
      <c r="EB562" s="153">
        <v>81205.9755</v>
      </c>
      <c r="EC562" s="153">
        <v>1767.0389</v>
      </c>
      <c r="ED562" s="153">
        <v>64206.618300000002</v>
      </c>
      <c r="EE562" s="153">
        <v>167.792</v>
      </c>
      <c r="EF562" s="153">
        <v>122503.69259999999</v>
      </c>
      <c r="EG562" s="153">
        <v>1329.9222</v>
      </c>
      <c r="EH562" s="153">
        <v>5401.7939999999999</v>
      </c>
      <c r="EI562" s="153">
        <v>1347.1089999999999</v>
      </c>
      <c r="EJ562" s="153" t="s">
        <v>7469</v>
      </c>
      <c r="EK562" s="153">
        <v>6.1106999999999996</v>
      </c>
      <c r="EL562" s="153">
        <v>-1.9825999999999999</v>
      </c>
      <c r="EM562" s="153">
        <v>1230.7085</v>
      </c>
      <c r="EN562" s="153">
        <v>2522.7698</v>
      </c>
    </row>
    <row r="563" spans="3:144">
      <c r="C563" s="163"/>
      <c r="D563" s="103"/>
      <c r="E563" s="120" t="s">
        <v>8094</v>
      </c>
      <c r="F563" s="164" t="s">
        <v>8192</v>
      </c>
      <c r="G563" s="151" t="s">
        <v>8090</v>
      </c>
      <c r="H563" s="152" t="s">
        <v>8091</v>
      </c>
      <c r="I563" s="153">
        <v>221434</v>
      </c>
      <c r="J563" s="153">
        <v>126.008</v>
      </c>
      <c r="K563" s="153">
        <v>3257.1</v>
      </c>
      <c r="L563" s="153">
        <v>13.827999999999999</v>
      </c>
      <c r="M563" s="153">
        <v>151.52500000000001</v>
      </c>
      <c r="N563" s="153">
        <v>-500</v>
      </c>
      <c r="O563" s="153">
        <v>9051</v>
      </c>
      <c r="P563" s="153">
        <v>3.919</v>
      </c>
      <c r="Q563" s="153">
        <v>15.615500000000001</v>
      </c>
      <c r="R563" s="153">
        <v>1504</v>
      </c>
      <c r="S563" s="153">
        <v>39.570999999999998</v>
      </c>
      <c r="T563" s="153">
        <v>12.025700000000001</v>
      </c>
      <c r="U563" s="153">
        <v>15.803000000000001</v>
      </c>
      <c r="V563" s="153">
        <v>180.25399999999999</v>
      </c>
      <c r="W563" s="153">
        <v>95.363</v>
      </c>
      <c r="X563" s="153">
        <v>798.4</v>
      </c>
      <c r="Y563" s="153">
        <v>2.7280000000000002</v>
      </c>
      <c r="Z563" s="153">
        <v>8477</v>
      </c>
      <c r="AA563" s="153">
        <v>3635.8431999999998</v>
      </c>
      <c r="AB563" s="153">
        <v>116.815</v>
      </c>
      <c r="AC563" s="153">
        <v>-11.589</v>
      </c>
      <c r="AD563" s="153">
        <v>252.47800000000001</v>
      </c>
      <c r="AE563" s="153">
        <v>1233.1010000000001</v>
      </c>
      <c r="AF563" s="153">
        <v>10062</v>
      </c>
      <c r="AG563" s="153">
        <v>1528.422</v>
      </c>
      <c r="AH563" s="153">
        <v>384.54300000000001</v>
      </c>
      <c r="AI563" s="153">
        <v>401.68</v>
      </c>
      <c r="AJ563" s="153">
        <v>-125.995</v>
      </c>
      <c r="AK563" s="153">
        <v>62.773000000000003</v>
      </c>
      <c r="AL563" s="153">
        <v>16080.1059</v>
      </c>
      <c r="AM563" s="153">
        <v>22.613</v>
      </c>
      <c r="AN563" s="153">
        <v>9478.8552999999993</v>
      </c>
      <c r="AO563" s="153">
        <v>777.29700000000003</v>
      </c>
      <c r="AP563" s="153">
        <v>7514.86</v>
      </c>
      <c r="AQ563" s="153">
        <v>-4.2232000000000003</v>
      </c>
      <c r="AR563" s="153">
        <v>726.51199999999994</v>
      </c>
      <c r="AS563" s="153">
        <v>64647.5864</v>
      </c>
      <c r="AT563" s="153">
        <v>26366.4532</v>
      </c>
      <c r="AU563" s="153">
        <v>37886.785300000003</v>
      </c>
      <c r="AV563" s="153">
        <v>6737.7075000000004</v>
      </c>
      <c r="AW563" s="153" t="s">
        <v>7469</v>
      </c>
      <c r="AX563" s="153">
        <v>3.7437</v>
      </c>
      <c r="AY563" s="153" t="s">
        <v>7469</v>
      </c>
      <c r="AZ563" s="153">
        <v>1730.434</v>
      </c>
      <c r="BA563" s="153">
        <v>59.238999999999997</v>
      </c>
      <c r="BB563" s="153">
        <v>863.44500000000005</v>
      </c>
      <c r="BC563" s="153">
        <v>0.193</v>
      </c>
      <c r="BD563" s="153">
        <v>75.202200000000005</v>
      </c>
      <c r="BE563" s="153">
        <v>-1.9332</v>
      </c>
      <c r="BF563" s="153">
        <v>27.364000000000001</v>
      </c>
      <c r="BG563" s="153">
        <v>300.60300000000001</v>
      </c>
      <c r="BH563" s="153">
        <v>258.25799999999998</v>
      </c>
      <c r="BI563" s="153">
        <v>217.267</v>
      </c>
      <c r="BJ563" s="153">
        <v>1842.2139999999999</v>
      </c>
      <c r="BK563" s="153">
        <v>3.6048</v>
      </c>
      <c r="BL563" s="153">
        <v>1675.6321</v>
      </c>
      <c r="BM563" s="153">
        <v>72160.5291</v>
      </c>
      <c r="BN563" s="153">
        <v>667.78099999999995</v>
      </c>
      <c r="BO563" s="153">
        <v>7.7700000000000005E-2</v>
      </c>
      <c r="BP563" s="153">
        <v>87.634</v>
      </c>
      <c r="BQ563" s="153">
        <v>944.89599999999996</v>
      </c>
      <c r="BR563" s="153">
        <v>0.23219999999999999</v>
      </c>
      <c r="BS563" s="153">
        <v>215.31299999999999</v>
      </c>
      <c r="BT563" s="153">
        <v>33.337699999999998</v>
      </c>
      <c r="BU563" s="153">
        <v>623.60239999999999</v>
      </c>
      <c r="BV563" s="153">
        <v>25.8841</v>
      </c>
      <c r="BW563" s="153" t="s">
        <v>7469</v>
      </c>
      <c r="BX563" s="153">
        <v>1090.7666999999999</v>
      </c>
      <c r="BY563" s="153">
        <v>1.6839</v>
      </c>
      <c r="BZ563" s="153">
        <v>3.1859999999999999</v>
      </c>
      <c r="CA563" s="153">
        <v>871.87400000000002</v>
      </c>
      <c r="CB563" s="153">
        <v>41124.447</v>
      </c>
      <c r="CC563" s="153">
        <v>6.9298000000000002</v>
      </c>
      <c r="CD563" s="153">
        <v>41281.762999999999</v>
      </c>
      <c r="CE563" s="153">
        <v>3.1208</v>
      </c>
      <c r="CF563" s="153">
        <v>72.778999999999996</v>
      </c>
      <c r="CG563" s="153">
        <v>19.643000000000001</v>
      </c>
      <c r="CH563" s="153">
        <v>42.948</v>
      </c>
      <c r="CI563" s="153">
        <v>9910.5889000000006</v>
      </c>
      <c r="CJ563" s="153">
        <v>12.3925</v>
      </c>
      <c r="CK563" s="153" t="s">
        <v>7469</v>
      </c>
      <c r="CL563" s="153" t="s">
        <v>7469</v>
      </c>
      <c r="CM563" s="153">
        <v>360.07429999999999</v>
      </c>
      <c r="CN563" s="153" t="s">
        <v>7469</v>
      </c>
      <c r="CO563" s="153">
        <v>207532.91570000001</v>
      </c>
      <c r="CP563" s="153">
        <v>273927.07669999998</v>
      </c>
      <c r="CQ563" s="153">
        <v>16555.696400000001</v>
      </c>
      <c r="CR563" s="153" t="s">
        <v>7469</v>
      </c>
      <c r="CS563" s="153">
        <v>219.78</v>
      </c>
      <c r="CT563" s="153">
        <v>128.053</v>
      </c>
      <c r="CU563" s="153">
        <v>1493.905</v>
      </c>
      <c r="CV563" s="153" t="s">
        <v>7469</v>
      </c>
      <c r="CW563" s="153" t="s">
        <v>7469</v>
      </c>
      <c r="CX563" s="153" t="s">
        <v>7469</v>
      </c>
      <c r="CY563" s="153">
        <v>254689.4381</v>
      </c>
      <c r="CZ563" s="153">
        <v>184.26400000000001</v>
      </c>
      <c r="DA563" s="153">
        <v>45727.545599999998</v>
      </c>
      <c r="DB563" s="153" t="s">
        <v>7469</v>
      </c>
      <c r="DC563" s="153">
        <v>1026.4257</v>
      </c>
      <c r="DD563" s="153">
        <v>139391.64619999999</v>
      </c>
      <c r="DE563" s="153">
        <v>10.8956</v>
      </c>
      <c r="DF563" s="153" t="s">
        <v>7469</v>
      </c>
      <c r="DG563" s="153">
        <v>2265.4459999999999</v>
      </c>
      <c r="DH563" s="153">
        <v>-1.2377</v>
      </c>
      <c r="DI563" s="153">
        <v>9239.0324999999993</v>
      </c>
      <c r="DJ563" s="153" t="s">
        <v>7469</v>
      </c>
      <c r="DK563" s="153">
        <v>1054.221</v>
      </c>
      <c r="DL563" s="153">
        <v>47269.243499999997</v>
      </c>
      <c r="DM563" s="153">
        <v>1706.115</v>
      </c>
      <c r="DN563" s="153">
        <v>34959.635999999999</v>
      </c>
      <c r="DO563" s="153">
        <v>1270.3088</v>
      </c>
      <c r="DP563" s="153">
        <v>51158.530200000001</v>
      </c>
      <c r="DQ563" s="153">
        <v>4355.8879999999999</v>
      </c>
      <c r="DR563" s="153" t="s">
        <v>7469</v>
      </c>
      <c r="DS563" s="153">
        <v>1435.7339999999999</v>
      </c>
      <c r="DT563" s="153">
        <v>3109.7008000000001</v>
      </c>
      <c r="DU563" s="153">
        <v>917.78049999999996</v>
      </c>
      <c r="DV563" s="153" t="s">
        <v>7469</v>
      </c>
      <c r="DW563" s="153" t="s">
        <v>7469</v>
      </c>
      <c r="DX563" s="153">
        <v>36102.876400000001</v>
      </c>
      <c r="DY563" s="153">
        <v>36537.537300000004</v>
      </c>
      <c r="DZ563" s="153">
        <v>-53.722000000000001</v>
      </c>
      <c r="EA563" s="153">
        <v>3199.7471</v>
      </c>
      <c r="EB563" s="153">
        <v>82211.222399999999</v>
      </c>
      <c r="EC563" s="153">
        <v>1628.8498</v>
      </c>
      <c r="ED563" s="153">
        <v>69881.831200000001</v>
      </c>
      <c r="EE563" s="153" t="s">
        <v>7469</v>
      </c>
      <c r="EF563" s="153">
        <v>73558.742199999993</v>
      </c>
      <c r="EG563" s="153">
        <v>1395.9222</v>
      </c>
      <c r="EH563" s="153">
        <v>5879.3617999999997</v>
      </c>
      <c r="EI563" s="153">
        <v>1489.008</v>
      </c>
      <c r="EJ563" s="153" t="s">
        <v>7469</v>
      </c>
      <c r="EK563" s="153">
        <v>7.8916000000000004</v>
      </c>
      <c r="EL563" s="153">
        <v>-1.5193000000000001</v>
      </c>
      <c r="EM563" s="153">
        <v>1460.6123</v>
      </c>
      <c r="EN563" s="153" t="s">
        <v>7469</v>
      </c>
    </row>
    <row r="564" spans="3:144">
      <c r="C564" s="163"/>
      <c r="D564" s="103"/>
      <c r="E564" s="120" t="s">
        <v>8095</v>
      </c>
      <c r="F564" s="164" t="s">
        <v>8192</v>
      </c>
      <c r="G564" s="151" t="s">
        <v>8090</v>
      </c>
      <c r="H564" s="152" t="s">
        <v>8091</v>
      </c>
      <c r="I564" s="153" t="s">
        <v>7469</v>
      </c>
      <c r="J564" s="153" t="s">
        <v>7469</v>
      </c>
      <c r="K564" s="153" t="s">
        <v>7469</v>
      </c>
      <c r="L564" s="153" t="s">
        <v>7469</v>
      </c>
      <c r="M564" s="153" t="s">
        <v>7469</v>
      </c>
      <c r="N564" s="153">
        <v>-93</v>
      </c>
      <c r="O564" s="153">
        <v>-876</v>
      </c>
      <c r="P564" s="153" t="s">
        <v>7469</v>
      </c>
      <c r="Q564" s="153" t="s">
        <v>7469</v>
      </c>
      <c r="R564" s="153">
        <v>1556</v>
      </c>
      <c r="S564" s="153" t="s">
        <v>7469</v>
      </c>
      <c r="T564" s="153" t="s">
        <v>7469</v>
      </c>
      <c r="U564" s="153" t="s">
        <v>7469</v>
      </c>
      <c r="V564" s="153" t="s">
        <v>7469</v>
      </c>
      <c r="W564" s="153" t="s">
        <v>7469</v>
      </c>
      <c r="X564" s="153" t="s">
        <v>7469</v>
      </c>
      <c r="Y564" s="153" t="s">
        <v>7469</v>
      </c>
      <c r="Z564" s="153" t="s">
        <v>7469</v>
      </c>
      <c r="AA564" s="153" t="s">
        <v>7469</v>
      </c>
      <c r="AB564" s="153" t="s">
        <v>7469</v>
      </c>
      <c r="AC564" s="153" t="s">
        <v>7469</v>
      </c>
      <c r="AD564" s="153" t="s">
        <v>7469</v>
      </c>
      <c r="AE564" s="153">
        <v>1393.0409999999999</v>
      </c>
      <c r="AF564" s="153">
        <v>12159</v>
      </c>
      <c r="AG564" s="153" t="s">
        <v>7469</v>
      </c>
      <c r="AH564" s="153">
        <v>430.827</v>
      </c>
      <c r="AI564" s="153" t="s">
        <v>7469</v>
      </c>
      <c r="AJ564" s="153" t="s">
        <v>7469</v>
      </c>
      <c r="AK564" s="153">
        <v>70.347999999999999</v>
      </c>
      <c r="AL564" s="153" t="s">
        <v>7469</v>
      </c>
      <c r="AM564" s="153" t="s">
        <v>7469</v>
      </c>
      <c r="AN564" s="153" t="s">
        <v>7469</v>
      </c>
      <c r="AO564" s="153" t="s">
        <v>7469</v>
      </c>
      <c r="AP564" s="153">
        <v>6276.3</v>
      </c>
      <c r="AQ564" s="153" t="s">
        <v>7469</v>
      </c>
      <c r="AR564" s="153" t="s">
        <v>7469</v>
      </c>
      <c r="AS564" s="153" t="s">
        <v>7469</v>
      </c>
      <c r="AT564" s="153" t="s">
        <v>7469</v>
      </c>
      <c r="AU564" s="153" t="s">
        <v>7469</v>
      </c>
      <c r="AV564" s="153" t="s">
        <v>7469</v>
      </c>
      <c r="AW564" s="153" t="s">
        <v>7469</v>
      </c>
      <c r="AX564" s="153">
        <v>3.8300000000000001E-2</v>
      </c>
      <c r="AY564" s="153" t="s">
        <v>7469</v>
      </c>
      <c r="AZ564" s="153" t="s">
        <v>7469</v>
      </c>
      <c r="BA564" s="153" t="s">
        <v>7469</v>
      </c>
      <c r="BB564" s="153" t="s">
        <v>7469</v>
      </c>
      <c r="BC564" s="153" t="s">
        <v>7469</v>
      </c>
      <c r="BD564" s="153" t="s">
        <v>7469</v>
      </c>
      <c r="BE564" s="153" t="s">
        <v>7469</v>
      </c>
      <c r="BF564" s="153" t="s">
        <v>7469</v>
      </c>
      <c r="BG564" s="153">
        <v>1650.788</v>
      </c>
      <c r="BH564" s="153">
        <v>314.68799999999999</v>
      </c>
      <c r="BI564" s="153" t="s">
        <v>7469</v>
      </c>
      <c r="BJ564" s="153">
        <v>1723.396</v>
      </c>
      <c r="BK564" s="153" t="s">
        <v>7469</v>
      </c>
      <c r="BL564" s="153" t="s">
        <v>7469</v>
      </c>
      <c r="BM564" s="153" t="s">
        <v>7469</v>
      </c>
      <c r="BN564" s="153">
        <v>648.05700000000002</v>
      </c>
      <c r="BO564" s="153">
        <v>1.5995999999999999</v>
      </c>
      <c r="BP564" s="153">
        <v>116.994</v>
      </c>
      <c r="BQ564" s="153" t="s">
        <v>7469</v>
      </c>
      <c r="BR564" s="153" t="s">
        <v>7469</v>
      </c>
      <c r="BS564" s="153" t="s">
        <v>7469</v>
      </c>
      <c r="BT564" s="153">
        <v>165.30940000000001</v>
      </c>
      <c r="BU564" s="153" t="s">
        <v>7469</v>
      </c>
      <c r="BV564" s="153">
        <v>11.154999999999999</v>
      </c>
      <c r="BW564" s="153" t="s">
        <v>7469</v>
      </c>
      <c r="BX564" s="153" t="s">
        <v>7469</v>
      </c>
      <c r="BY564" s="153" t="s">
        <v>7469</v>
      </c>
      <c r="BZ564" s="153" t="s">
        <v>7469</v>
      </c>
      <c r="CA564" s="153">
        <v>1037.643</v>
      </c>
      <c r="CB564" s="153" t="s">
        <v>7469</v>
      </c>
      <c r="CC564" s="153" t="s">
        <v>7469</v>
      </c>
      <c r="CD564" s="153" t="s">
        <v>7469</v>
      </c>
      <c r="CE564" s="153">
        <v>5.2906000000000004</v>
      </c>
      <c r="CF564" s="153" t="s">
        <v>7469</v>
      </c>
      <c r="CG564" s="153">
        <v>19.203299999999999</v>
      </c>
      <c r="CH564" s="153" t="s">
        <v>7469</v>
      </c>
      <c r="CI564" s="153" t="s">
        <v>7469</v>
      </c>
      <c r="CJ564" s="153" t="s">
        <v>7469</v>
      </c>
      <c r="CK564" s="153" t="s">
        <v>7469</v>
      </c>
      <c r="CL564" s="153" t="s">
        <v>7469</v>
      </c>
      <c r="CM564" s="153" t="s">
        <v>7469</v>
      </c>
      <c r="CN564" s="153" t="s">
        <v>7469</v>
      </c>
      <c r="CO564" s="153" t="s">
        <v>7469</v>
      </c>
      <c r="CP564" s="153" t="s">
        <v>7469</v>
      </c>
      <c r="CQ564" s="153" t="s">
        <v>7469</v>
      </c>
      <c r="CR564" s="153" t="s">
        <v>7469</v>
      </c>
      <c r="CS564" s="153" t="s">
        <v>7469</v>
      </c>
      <c r="CT564" s="153" t="s">
        <v>7469</v>
      </c>
      <c r="CU564" s="153">
        <v>1354.288</v>
      </c>
      <c r="CV564" s="153" t="s">
        <v>7469</v>
      </c>
      <c r="CW564" s="153" t="s">
        <v>7469</v>
      </c>
      <c r="CX564" s="153" t="s">
        <v>7469</v>
      </c>
      <c r="CY564" s="153" t="s">
        <v>7469</v>
      </c>
      <c r="CZ564" s="153" t="s">
        <v>7469</v>
      </c>
      <c r="DA564" s="153" t="s">
        <v>7469</v>
      </c>
      <c r="DB564" s="153" t="s">
        <v>7469</v>
      </c>
      <c r="DC564" s="153" t="s">
        <v>7469</v>
      </c>
      <c r="DD564" s="153" t="s">
        <v>7469</v>
      </c>
      <c r="DE564" s="153" t="s">
        <v>7469</v>
      </c>
      <c r="DF564" s="153" t="s">
        <v>7469</v>
      </c>
      <c r="DG564" s="153" t="s">
        <v>7469</v>
      </c>
      <c r="DH564" s="153">
        <v>-0.25090000000000001</v>
      </c>
      <c r="DI564" s="153" t="s">
        <v>7469</v>
      </c>
      <c r="DJ564" s="153" t="s">
        <v>7469</v>
      </c>
      <c r="DK564" s="153">
        <v>1059.7329999999999</v>
      </c>
      <c r="DL564" s="153" t="s">
        <v>7469</v>
      </c>
      <c r="DM564" s="153" t="s">
        <v>7469</v>
      </c>
      <c r="DN564" s="153" t="s">
        <v>7469</v>
      </c>
      <c r="DO564" s="153" t="s">
        <v>7469</v>
      </c>
      <c r="DP564" s="153" t="s">
        <v>7469</v>
      </c>
      <c r="DQ564" s="153">
        <v>5248.8019999999997</v>
      </c>
      <c r="DR564" s="153" t="s">
        <v>7469</v>
      </c>
      <c r="DS564" s="153" t="s">
        <v>7469</v>
      </c>
      <c r="DT564" s="153" t="s">
        <v>7469</v>
      </c>
      <c r="DU564" s="153" t="s">
        <v>7469</v>
      </c>
      <c r="DV564" s="153" t="s">
        <v>7469</v>
      </c>
      <c r="DW564" s="153" t="s">
        <v>7469</v>
      </c>
      <c r="DX564" s="153" t="s">
        <v>7469</v>
      </c>
      <c r="DY564" s="153" t="s">
        <v>7469</v>
      </c>
      <c r="DZ564" s="153" t="s">
        <v>7469</v>
      </c>
      <c r="EA564" s="153" t="s">
        <v>7469</v>
      </c>
      <c r="EB564" s="153" t="s">
        <v>7469</v>
      </c>
      <c r="EC564" s="153" t="s">
        <v>7469</v>
      </c>
      <c r="ED564" s="153" t="s">
        <v>7469</v>
      </c>
      <c r="EE564" s="153">
        <v>38.442999999999998</v>
      </c>
      <c r="EF564" s="153" t="s">
        <v>7469</v>
      </c>
      <c r="EG564" s="153" t="s">
        <v>7469</v>
      </c>
      <c r="EH564" s="153" t="s">
        <v>7469</v>
      </c>
      <c r="EI564" s="153" t="s">
        <v>7469</v>
      </c>
      <c r="EJ564" s="153" t="s">
        <v>7469</v>
      </c>
      <c r="EK564" s="153" t="s">
        <v>7469</v>
      </c>
      <c r="EL564" s="153" t="s">
        <v>7469</v>
      </c>
      <c r="EM564" s="153" t="s">
        <v>7469</v>
      </c>
      <c r="EN564" s="153" t="s">
        <v>7469</v>
      </c>
    </row>
    <row r="565" spans="3:144">
      <c r="C565" s="163"/>
      <c r="D565" s="103"/>
      <c r="E565" s="120" t="s">
        <v>8096</v>
      </c>
      <c r="F565" s="164" t="s">
        <v>8192</v>
      </c>
      <c r="G565" s="151" t="s">
        <v>8090</v>
      </c>
      <c r="H565" s="152" t="s">
        <v>8097</v>
      </c>
      <c r="I565" s="153">
        <v>202356</v>
      </c>
      <c r="J565" s="153">
        <v>121.40600000000001</v>
      </c>
      <c r="K565" s="153">
        <v>3146</v>
      </c>
      <c r="L565" s="153">
        <v>18.925000000000001</v>
      </c>
      <c r="M565" s="153" t="s">
        <v>7469</v>
      </c>
      <c r="N565" s="153">
        <v>-497</v>
      </c>
      <c r="O565" s="153">
        <v>9453</v>
      </c>
      <c r="P565" s="153">
        <v>1.302</v>
      </c>
      <c r="Q565" s="153">
        <v>15.381600000000001</v>
      </c>
      <c r="R565" s="153">
        <v>1456</v>
      </c>
      <c r="S565" s="153">
        <v>33.286999999999999</v>
      </c>
      <c r="T565" s="153" t="s">
        <v>7469</v>
      </c>
      <c r="U565" s="153" t="s">
        <v>7469</v>
      </c>
      <c r="V565" s="153">
        <v>175.06100000000001</v>
      </c>
      <c r="W565" s="153">
        <v>171.2</v>
      </c>
      <c r="X565" s="153">
        <v>233.2</v>
      </c>
      <c r="Y565" s="153">
        <v>2.7742</v>
      </c>
      <c r="Z565" s="153">
        <v>8696</v>
      </c>
      <c r="AA565" s="153">
        <v>3549.5073000000002</v>
      </c>
      <c r="AB565" s="153" t="s">
        <v>7469</v>
      </c>
      <c r="AC565" s="153">
        <v>-12.814</v>
      </c>
      <c r="AD565" s="153">
        <v>256.52600000000001</v>
      </c>
      <c r="AE565" s="153">
        <v>1335.421</v>
      </c>
      <c r="AF565" s="153">
        <v>10157</v>
      </c>
      <c r="AG565" s="153">
        <v>1629.3309999999999</v>
      </c>
      <c r="AH565" s="153" t="s">
        <v>7469</v>
      </c>
      <c r="AI565" s="153" t="s">
        <v>7469</v>
      </c>
      <c r="AJ565" s="153">
        <v>-136.55099999999999</v>
      </c>
      <c r="AK565" s="153" t="s">
        <v>7469</v>
      </c>
      <c r="AL565" s="153">
        <v>15270.633900000001</v>
      </c>
      <c r="AM565" s="153" t="s">
        <v>7469</v>
      </c>
      <c r="AN565" s="153">
        <v>9345.8709999999992</v>
      </c>
      <c r="AO565" s="153">
        <v>739.19100000000003</v>
      </c>
      <c r="AP565" s="153" t="s">
        <v>7469</v>
      </c>
      <c r="AQ565" s="153">
        <v>-6.1783000000000001</v>
      </c>
      <c r="AR565" s="153">
        <v>669.68200000000002</v>
      </c>
      <c r="AS565" s="153">
        <v>63265.910100000001</v>
      </c>
      <c r="AT565" s="153">
        <v>26156.672399999999</v>
      </c>
      <c r="AU565" s="153">
        <v>36938.1037</v>
      </c>
      <c r="AV565" s="153">
        <v>6647.3123999999998</v>
      </c>
      <c r="AW565" s="153" t="s">
        <v>7469</v>
      </c>
      <c r="AX565" s="153" t="s">
        <v>7469</v>
      </c>
      <c r="AY565" s="153" t="s">
        <v>7469</v>
      </c>
      <c r="AZ565" s="153">
        <v>1733.1292000000001</v>
      </c>
      <c r="BA565" s="153">
        <v>48.036999999999999</v>
      </c>
      <c r="BB565" s="153" t="s">
        <v>7469</v>
      </c>
      <c r="BC565" s="153" t="s">
        <v>7469</v>
      </c>
      <c r="BD565" s="153" t="s">
        <v>7469</v>
      </c>
      <c r="BE565" s="153">
        <v>-1.2621</v>
      </c>
      <c r="BF565" s="153">
        <v>28.329000000000001</v>
      </c>
      <c r="BG565" s="153">
        <v>1597.242</v>
      </c>
      <c r="BH565" s="153" t="s">
        <v>7469</v>
      </c>
      <c r="BI565" s="153">
        <v>225.095</v>
      </c>
      <c r="BJ565" s="153">
        <v>1563.7619999999999</v>
      </c>
      <c r="BK565" s="153" t="s">
        <v>7469</v>
      </c>
      <c r="BL565" s="153">
        <v>1554.3710000000001</v>
      </c>
      <c r="BM565" s="153">
        <v>69448.140400000004</v>
      </c>
      <c r="BN565" s="153">
        <v>661.04899999999998</v>
      </c>
      <c r="BO565" s="153">
        <v>6.3654999999999999</v>
      </c>
      <c r="BP565" s="153" t="s">
        <v>7469</v>
      </c>
      <c r="BQ565" s="153">
        <v>1021.062</v>
      </c>
      <c r="BR565" s="153" t="s">
        <v>7469</v>
      </c>
      <c r="BS565" s="153">
        <v>226.96799999999999</v>
      </c>
      <c r="BT565" s="153" t="s">
        <v>7469</v>
      </c>
      <c r="BU565" s="153">
        <v>633.3374</v>
      </c>
      <c r="BV565" s="153" t="s">
        <v>7469</v>
      </c>
      <c r="BW565" s="153" t="s">
        <v>7469</v>
      </c>
      <c r="BX565" s="153">
        <v>1069.2991</v>
      </c>
      <c r="BY565" s="153" t="s">
        <v>7469</v>
      </c>
      <c r="BZ565" s="153">
        <v>-61.046999999999997</v>
      </c>
      <c r="CA565" s="153">
        <v>853.39700000000005</v>
      </c>
      <c r="CB565" s="153">
        <v>40319.11</v>
      </c>
      <c r="CC565" s="153">
        <v>5.1032999999999999</v>
      </c>
      <c r="CD565" s="153">
        <v>40091.434699999998</v>
      </c>
      <c r="CE565" s="153">
        <v>2.3879999999999999</v>
      </c>
      <c r="CF565" s="153" t="s">
        <v>7469</v>
      </c>
      <c r="CG565" s="153" t="s">
        <v>7469</v>
      </c>
      <c r="CH565" s="153">
        <v>42.651000000000003</v>
      </c>
      <c r="CI565" s="153">
        <v>9395.9277000000002</v>
      </c>
      <c r="CJ565" s="153" t="s">
        <v>7469</v>
      </c>
      <c r="CK565" s="153">
        <v>-0.36549999999999999</v>
      </c>
      <c r="CL565" s="153" t="s">
        <v>7469</v>
      </c>
      <c r="CM565" s="153" t="s">
        <v>7469</v>
      </c>
      <c r="CN565" s="153" t="s">
        <v>7469</v>
      </c>
      <c r="CO565" s="153">
        <v>207945.95129999999</v>
      </c>
      <c r="CP565" s="153">
        <v>272216.58929999999</v>
      </c>
      <c r="CQ565" s="153">
        <v>15706.767</v>
      </c>
      <c r="CR565" s="153" t="s">
        <v>7469</v>
      </c>
      <c r="CS565" s="153">
        <v>223.595</v>
      </c>
      <c r="CT565" s="153">
        <v>126.80500000000001</v>
      </c>
      <c r="CU565" s="153">
        <v>1250.1849999999999</v>
      </c>
      <c r="CV565" s="153" t="s">
        <v>7469</v>
      </c>
      <c r="CW565" s="153" t="s">
        <v>7469</v>
      </c>
      <c r="CX565" s="153" t="s">
        <v>7469</v>
      </c>
      <c r="CY565" s="153">
        <v>239962.92720000001</v>
      </c>
      <c r="CZ565" s="153">
        <v>186.93799999999999</v>
      </c>
      <c r="DA565" s="153">
        <v>43030.837599999999</v>
      </c>
      <c r="DB565" s="153" t="s">
        <v>7469</v>
      </c>
      <c r="DC565" s="153">
        <v>1025.9428</v>
      </c>
      <c r="DD565" s="153">
        <v>137767.601</v>
      </c>
      <c r="DE565" s="153">
        <v>11.485799999999999</v>
      </c>
      <c r="DF565" s="153" t="s">
        <v>7469</v>
      </c>
      <c r="DG565" s="153">
        <v>2236.0538000000001</v>
      </c>
      <c r="DH565" s="153">
        <v>-1.2922</v>
      </c>
      <c r="DI565" s="153" t="s">
        <v>7469</v>
      </c>
      <c r="DJ565" s="153" t="s">
        <v>7469</v>
      </c>
      <c r="DK565" s="153">
        <v>1006.501</v>
      </c>
      <c r="DL565" s="153">
        <v>48415.933900000004</v>
      </c>
      <c r="DM565" s="153">
        <v>1599.326</v>
      </c>
      <c r="DN565" s="153">
        <v>34127.341</v>
      </c>
      <c r="DO565" s="153">
        <v>989.48469999999998</v>
      </c>
      <c r="DP565" s="153">
        <v>47967.079400000002</v>
      </c>
      <c r="DQ565" s="153">
        <v>4492.1530000000002</v>
      </c>
      <c r="DR565" s="153" t="s">
        <v>7469</v>
      </c>
      <c r="DS565" s="153">
        <v>1504.953</v>
      </c>
      <c r="DT565" s="153">
        <v>2922.3708000000001</v>
      </c>
      <c r="DU565" s="153">
        <v>864.43269999999995</v>
      </c>
      <c r="DV565" s="153" t="s">
        <v>7469</v>
      </c>
      <c r="DW565" s="153" t="s">
        <v>7469</v>
      </c>
      <c r="DX565" s="153">
        <v>36720.469899999996</v>
      </c>
      <c r="DY565" s="153">
        <v>35223.969100000002</v>
      </c>
      <c r="DZ565" s="153">
        <v>-79.951999999999998</v>
      </c>
      <c r="EA565" s="153">
        <v>3249.4958000000001</v>
      </c>
      <c r="EB565" s="153">
        <v>81628.820000000007</v>
      </c>
      <c r="EC565" s="153">
        <v>1656.2792999999999</v>
      </c>
      <c r="ED565" s="153">
        <v>69435.537700000001</v>
      </c>
      <c r="EE565" s="153" t="s">
        <v>7469</v>
      </c>
      <c r="EF565" s="153">
        <v>76873.963399999993</v>
      </c>
      <c r="EG565" s="153">
        <v>1341.9576</v>
      </c>
      <c r="EH565" s="153" t="s">
        <v>7469</v>
      </c>
      <c r="EI565" s="153">
        <v>1450.204</v>
      </c>
      <c r="EJ565" s="153" t="s">
        <v>7469</v>
      </c>
      <c r="EK565" s="153" t="s">
        <v>7469</v>
      </c>
      <c r="EL565" s="153">
        <v>-1.2718</v>
      </c>
      <c r="EM565" s="153">
        <v>2544.0322000000001</v>
      </c>
      <c r="EN565" s="153" t="s">
        <v>7469</v>
      </c>
    </row>
    <row r="566" spans="3:144">
      <c r="C566" s="163"/>
      <c r="D566" s="103"/>
      <c r="E566" s="120" t="s">
        <v>8098</v>
      </c>
      <c r="F566" s="164" t="s">
        <v>8192</v>
      </c>
      <c r="G566" s="151" t="s">
        <v>8090</v>
      </c>
      <c r="H566" s="152" t="s">
        <v>8097</v>
      </c>
      <c r="I566" s="153">
        <v>222683</v>
      </c>
      <c r="J566" s="153">
        <v>114.40600000000001</v>
      </c>
      <c r="K566" s="153">
        <v>3024.5</v>
      </c>
      <c r="L566" s="153">
        <v>6.2080000000000002</v>
      </c>
      <c r="M566" s="153" t="s">
        <v>7469</v>
      </c>
      <c r="N566" s="153">
        <v>-232</v>
      </c>
      <c r="O566" s="153">
        <v>9620</v>
      </c>
      <c r="P566" s="153">
        <v>-1.8540000000000001</v>
      </c>
      <c r="Q566" s="153">
        <v>13.6195</v>
      </c>
      <c r="R566" s="153">
        <v>1318</v>
      </c>
      <c r="S566" s="153">
        <v>32.159999999999997</v>
      </c>
      <c r="T566" s="153">
        <v>10.6</v>
      </c>
      <c r="U566" s="153" t="s">
        <v>7469</v>
      </c>
      <c r="V566" s="153">
        <v>174.31200000000001</v>
      </c>
      <c r="W566" s="153">
        <v>154</v>
      </c>
      <c r="X566" s="153">
        <v>-379.6</v>
      </c>
      <c r="Y566" s="153">
        <v>2.8831000000000002</v>
      </c>
      <c r="Z566" s="153">
        <v>8792</v>
      </c>
      <c r="AA566" s="153">
        <v>3429.1255999999998</v>
      </c>
      <c r="AB566" s="153">
        <v>115.1</v>
      </c>
      <c r="AC566" s="153">
        <v>-13.252000000000001</v>
      </c>
      <c r="AD566" s="153">
        <v>250.21100000000001</v>
      </c>
      <c r="AE566" s="153">
        <v>1305.8969999999999</v>
      </c>
      <c r="AF566" s="153">
        <v>11093</v>
      </c>
      <c r="AG566" s="153">
        <v>1621.048</v>
      </c>
      <c r="AH566" s="153" t="s">
        <v>7469</v>
      </c>
      <c r="AI566" s="153">
        <v>426.54700000000003</v>
      </c>
      <c r="AJ566" s="153">
        <v>-148.155</v>
      </c>
      <c r="AK566" s="153" t="s">
        <v>7469</v>
      </c>
      <c r="AL566" s="153">
        <v>16130.749299999999</v>
      </c>
      <c r="AM566" s="153" t="s">
        <v>7469</v>
      </c>
      <c r="AN566" s="153">
        <v>9431.9269999999997</v>
      </c>
      <c r="AO566" s="153">
        <v>734.83299999999997</v>
      </c>
      <c r="AP566" s="153">
        <v>5784.98</v>
      </c>
      <c r="AQ566" s="153">
        <v>-5.1344000000000003</v>
      </c>
      <c r="AR566" s="153">
        <v>660.18</v>
      </c>
      <c r="AS566" s="153">
        <v>64225.472800000003</v>
      </c>
      <c r="AT566" s="153">
        <v>26837.513200000001</v>
      </c>
      <c r="AU566" s="153">
        <v>37803.456299999998</v>
      </c>
      <c r="AV566" s="153">
        <v>6507.5816999999997</v>
      </c>
      <c r="AW566" s="153" t="s">
        <v>7469</v>
      </c>
      <c r="AX566" s="153" t="s">
        <v>7469</v>
      </c>
      <c r="AY566" s="153" t="s">
        <v>7469</v>
      </c>
      <c r="AZ566" s="153">
        <v>1683.5288</v>
      </c>
      <c r="BA566" s="153">
        <v>37.363999999999997</v>
      </c>
      <c r="BB566" s="153" t="s">
        <v>7469</v>
      </c>
      <c r="BC566" s="153" t="s">
        <v>7469</v>
      </c>
      <c r="BD566" s="153" t="s">
        <v>7469</v>
      </c>
      <c r="BE566" s="153">
        <v>-1.2674000000000001</v>
      </c>
      <c r="BF566" s="153" t="s">
        <v>7469</v>
      </c>
      <c r="BG566" s="153">
        <v>1715.9680000000001</v>
      </c>
      <c r="BH566" s="153" t="s">
        <v>7469</v>
      </c>
      <c r="BI566" s="153">
        <v>236.52</v>
      </c>
      <c r="BJ566" s="153">
        <v>1585.354</v>
      </c>
      <c r="BK566" s="153" t="s">
        <v>7469</v>
      </c>
      <c r="BL566" s="153">
        <v>1406.8344</v>
      </c>
      <c r="BM566" s="153">
        <v>69709.842600000004</v>
      </c>
      <c r="BN566" s="153">
        <v>657.51800000000003</v>
      </c>
      <c r="BO566" s="153">
        <v>5.0716000000000001</v>
      </c>
      <c r="BP566" s="153" t="s">
        <v>7469</v>
      </c>
      <c r="BQ566" s="153" t="s">
        <v>7469</v>
      </c>
      <c r="BR566" s="153" t="s">
        <v>7469</v>
      </c>
      <c r="BS566" s="153">
        <v>237.52500000000001</v>
      </c>
      <c r="BT566" s="153" t="s">
        <v>7469</v>
      </c>
      <c r="BU566" s="153">
        <v>1552.8774000000001</v>
      </c>
      <c r="BV566" s="153" t="s">
        <v>7469</v>
      </c>
      <c r="BW566" s="153" t="s">
        <v>7469</v>
      </c>
      <c r="BX566" s="153">
        <v>1050.1882000000001</v>
      </c>
      <c r="BY566" s="153" t="s">
        <v>7469</v>
      </c>
      <c r="BZ566" s="153">
        <v>4.8659999999999997</v>
      </c>
      <c r="CA566" s="153">
        <v>911.40099999999995</v>
      </c>
      <c r="CB566" s="153">
        <v>42699.375</v>
      </c>
      <c r="CC566" s="153">
        <v>3.5501</v>
      </c>
      <c r="CD566" s="153">
        <v>40445.7039</v>
      </c>
      <c r="CE566" s="153">
        <v>2.7483</v>
      </c>
      <c r="CF566" s="153" t="s">
        <v>7469</v>
      </c>
      <c r="CG566" s="153" t="s">
        <v>7469</v>
      </c>
      <c r="CH566" s="153">
        <v>40.920999999999999</v>
      </c>
      <c r="CI566" s="153">
        <v>8952.2991999999995</v>
      </c>
      <c r="CJ566" s="153" t="s">
        <v>7469</v>
      </c>
      <c r="CK566" s="153">
        <v>-0.36549999999999999</v>
      </c>
      <c r="CL566" s="153" t="s">
        <v>7469</v>
      </c>
      <c r="CM566" s="153" t="s">
        <v>7469</v>
      </c>
      <c r="CN566" s="153" t="s">
        <v>7469</v>
      </c>
      <c r="CO566" s="153">
        <v>208451.2113</v>
      </c>
      <c r="CP566" s="153">
        <v>270717.304</v>
      </c>
      <c r="CQ566" s="153">
        <v>21323.584299999999</v>
      </c>
      <c r="CR566" s="153" t="s">
        <v>7469</v>
      </c>
      <c r="CS566" s="153">
        <v>204.34200000000001</v>
      </c>
      <c r="CT566" s="153">
        <v>122.685</v>
      </c>
      <c r="CU566" s="153">
        <v>1270.3689999999999</v>
      </c>
      <c r="CV566" s="153" t="s">
        <v>7469</v>
      </c>
      <c r="CW566" s="153" t="s">
        <v>7469</v>
      </c>
      <c r="CX566" s="153" t="s">
        <v>7469</v>
      </c>
      <c r="CY566" s="153">
        <v>240288.51740000001</v>
      </c>
      <c r="CZ566" s="153">
        <v>183.55799999999999</v>
      </c>
      <c r="DA566" s="153">
        <v>43119.257899999997</v>
      </c>
      <c r="DB566" s="153" t="s">
        <v>7469</v>
      </c>
      <c r="DC566" s="153">
        <v>1006.2936</v>
      </c>
      <c r="DD566" s="153">
        <v>143905.82750000001</v>
      </c>
      <c r="DE566" s="153">
        <v>7.7282999999999999</v>
      </c>
      <c r="DF566" s="153" t="s">
        <v>7469</v>
      </c>
      <c r="DG566" s="153">
        <v>2157.3501000000001</v>
      </c>
      <c r="DH566" s="153">
        <v>-1.3755999999999999</v>
      </c>
      <c r="DI566" s="153" t="s">
        <v>7469</v>
      </c>
      <c r="DJ566" s="153" t="s">
        <v>7469</v>
      </c>
      <c r="DK566" s="153">
        <v>970.25800000000004</v>
      </c>
      <c r="DL566" s="153">
        <v>53846.224000000002</v>
      </c>
      <c r="DM566" s="153">
        <v>1642.3679999999999</v>
      </c>
      <c r="DN566" s="153">
        <v>32645.19</v>
      </c>
      <c r="DO566" s="153">
        <v>656.85900000000004</v>
      </c>
      <c r="DP566" s="153">
        <v>50095.2742</v>
      </c>
      <c r="DQ566" s="153">
        <v>4671.22</v>
      </c>
      <c r="DR566" s="153" t="s">
        <v>7469</v>
      </c>
      <c r="DS566" s="153">
        <v>1529.3610000000001</v>
      </c>
      <c r="DT566" s="153">
        <v>2752.5825</v>
      </c>
      <c r="DU566" s="153">
        <v>861.49570000000006</v>
      </c>
      <c r="DV566" s="153" t="s">
        <v>7469</v>
      </c>
      <c r="DW566" s="153" t="s">
        <v>7469</v>
      </c>
      <c r="DX566" s="153">
        <v>39180.021099999998</v>
      </c>
      <c r="DY566" s="153">
        <v>47269.3577</v>
      </c>
      <c r="DZ566" s="153">
        <v>-115.521</v>
      </c>
      <c r="EA566" s="153">
        <v>3138.1336999999999</v>
      </c>
      <c r="EB566" s="153">
        <v>82699.570300000007</v>
      </c>
      <c r="EC566" s="153">
        <v>1683.9574</v>
      </c>
      <c r="ED566" s="153">
        <v>70718.084099999993</v>
      </c>
      <c r="EE566" s="153" t="s">
        <v>7469</v>
      </c>
      <c r="EF566" s="153">
        <v>78751.528399999996</v>
      </c>
      <c r="EG566" s="153">
        <v>1319.6470999999999</v>
      </c>
      <c r="EH566" s="153" t="s">
        <v>7469</v>
      </c>
      <c r="EI566" s="153">
        <v>1545.1849999999999</v>
      </c>
      <c r="EJ566" s="153" t="s">
        <v>7469</v>
      </c>
      <c r="EK566" s="153" t="s">
        <v>7469</v>
      </c>
      <c r="EL566" s="153">
        <v>-1.2682</v>
      </c>
      <c r="EM566" s="153">
        <v>2391.6237999999998</v>
      </c>
      <c r="EN566" s="153" t="s">
        <v>7469</v>
      </c>
    </row>
    <row r="567" spans="3:144">
      <c r="C567" s="163"/>
      <c r="D567" s="103"/>
      <c r="E567" s="120" t="s">
        <v>7693</v>
      </c>
      <c r="F567" s="164" t="s">
        <v>8192</v>
      </c>
      <c r="G567" s="151" t="s">
        <v>8090</v>
      </c>
      <c r="H567" s="152" t="s">
        <v>8097</v>
      </c>
      <c r="I567" s="153">
        <v>240662</v>
      </c>
      <c r="J567" s="153">
        <v>104.479</v>
      </c>
      <c r="K567" s="153">
        <v>2914.6</v>
      </c>
      <c r="L567" s="153">
        <v>3.7970000000000002</v>
      </c>
      <c r="M567" s="153" t="s">
        <v>7469</v>
      </c>
      <c r="N567" s="153">
        <v>-98</v>
      </c>
      <c r="O567" s="153">
        <v>10225</v>
      </c>
      <c r="P567" s="153">
        <v>-0.54100000000000004</v>
      </c>
      <c r="Q567" s="153">
        <v>11.198499999999999</v>
      </c>
      <c r="R567" s="153">
        <v>1399</v>
      </c>
      <c r="S567" s="153">
        <v>89.507999999999996</v>
      </c>
      <c r="T567" s="153" t="s">
        <v>7469</v>
      </c>
      <c r="U567" s="153" t="s">
        <v>7469</v>
      </c>
      <c r="V567" s="153">
        <v>177.03299999999999</v>
      </c>
      <c r="W567" s="153">
        <v>147.30000000000001</v>
      </c>
      <c r="X567" s="153">
        <v>-622.79999999999995</v>
      </c>
      <c r="Y567" s="153">
        <v>3.2088999999999999</v>
      </c>
      <c r="Z567" s="153">
        <v>9029</v>
      </c>
      <c r="AA567" s="153">
        <v>3418.2013000000002</v>
      </c>
      <c r="AB567" s="153" t="s">
        <v>7469</v>
      </c>
      <c r="AC567" s="153">
        <v>-13.912000000000001</v>
      </c>
      <c r="AD567" s="153">
        <v>241.733</v>
      </c>
      <c r="AE567" s="153">
        <v>1286.462</v>
      </c>
      <c r="AF567" s="153">
        <v>11325</v>
      </c>
      <c r="AG567" s="153">
        <v>1734.5309999999999</v>
      </c>
      <c r="AH567" s="153" t="s">
        <v>7469</v>
      </c>
      <c r="AI567" s="153">
        <v>49.65</v>
      </c>
      <c r="AJ567" s="153">
        <v>-142.28399999999999</v>
      </c>
      <c r="AK567" s="153" t="s">
        <v>7469</v>
      </c>
      <c r="AL567" s="153" t="s">
        <v>7469</v>
      </c>
      <c r="AM567" s="153" t="s">
        <v>7469</v>
      </c>
      <c r="AN567" s="153">
        <v>9267.9459999999999</v>
      </c>
      <c r="AO567" s="153">
        <v>740.25800000000004</v>
      </c>
      <c r="AP567" s="153" t="s">
        <v>7469</v>
      </c>
      <c r="AQ567" s="153">
        <v>-5.7550999999999997</v>
      </c>
      <c r="AR567" s="153">
        <v>656.31500000000005</v>
      </c>
      <c r="AS567" s="153">
        <v>64792.796900000001</v>
      </c>
      <c r="AT567" s="153">
        <v>27292.7696</v>
      </c>
      <c r="AU567" s="153">
        <v>39347.9804</v>
      </c>
      <c r="AV567" s="153">
        <v>6537.7874000000002</v>
      </c>
      <c r="AW567" s="153" t="s">
        <v>7469</v>
      </c>
      <c r="AX567" s="153" t="s">
        <v>7469</v>
      </c>
      <c r="AY567" s="153" t="s">
        <v>7469</v>
      </c>
      <c r="AZ567" s="153">
        <v>1734.5609999999999</v>
      </c>
      <c r="BA567" s="153" t="s">
        <v>7469</v>
      </c>
      <c r="BB567" s="153" t="s">
        <v>7469</v>
      </c>
      <c r="BC567" s="153" t="s">
        <v>7469</v>
      </c>
      <c r="BD567" s="153" t="s">
        <v>7469</v>
      </c>
      <c r="BE567" s="153">
        <v>-1.3660000000000001</v>
      </c>
      <c r="BF567" s="153">
        <v>30.709</v>
      </c>
      <c r="BG567" s="153">
        <v>1678.9459999999999</v>
      </c>
      <c r="BH567" s="153" t="s">
        <v>7469</v>
      </c>
      <c r="BI567" s="153">
        <v>247.185</v>
      </c>
      <c r="BJ567" s="153">
        <v>1632.6769999999999</v>
      </c>
      <c r="BK567" s="153" t="s">
        <v>7469</v>
      </c>
      <c r="BL567" s="153">
        <v>1302.9840999999999</v>
      </c>
      <c r="BM567" s="153" t="s">
        <v>7469</v>
      </c>
      <c r="BN567" s="153">
        <v>652.33100000000002</v>
      </c>
      <c r="BO567" s="153">
        <v>4.0660999999999996</v>
      </c>
      <c r="BP567" s="153" t="s">
        <v>7469</v>
      </c>
      <c r="BQ567" s="153">
        <v>1215.7619999999999</v>
      </c>
      <c r="BR567" s="153" t="s">
        <v>7469</v>
      </c>
      <c r="BS567" s="153">
        <v>259.85500000000002</v>
      </c>
      <c r="BT567" s="153" t="s">
        <v>7469</v>
      </c>
      <c r="BU567" s="153">
        <v>1575.8034</v>
      </c>
      <c r="BV567" s="153" t="s">
        <v>7469</v>
      </c>
      <c r="BW567" s="153" t="s">
        <v>7469</v>
      </c>
      <c r="BX567" s="153">
        <v>1186.5568000000001</v>
      </c>
      <c r="BY567" s="153" t="s">
        <v>7469</v>
      </c>
      <c r="BZ567" s="153" t="s">
        <v>7469</v>
      </c>
      <c r="CA567" s="153">
        <v>959.57</v>
      </c>
      <c r="CB567" s="153">
        <v>44174.754999999997</v>
      </c>
      <c r="CC567" s="153">
        <v>3.5501</v>
      </c>
      <c r="CD567" s="153" t="s">
        <v>7469</v>
      </c>
      <c r="CE567" s="153">
        <v>5.5179</v>
      </c>
      <c r="CF567" s="153" t="s">
        <v>7469</v>
      </c>
      <c r="CG567" s="153" t="s">
        <v>7469</v>
      </c>
      <c r="CH567" s="153">
        <v>41.542999999999999</v>
      </c>
      <c r="CI567" s="153">
        <v>8767.7891</v>
      </c>
      <c r="CJ567" s="153" t="s">
        <v>7469</v>
      </c>
      <c r="CK567" s="153">
        <v>-0.16539999999999999</v>
      </c>
      <c r="CL567" s="153" t="s">
        <v>7469</v>
      </c>
      <c r="CM567" s="153" t="s">
        <v>7469</v>
      </c>
      <c r="CN567" s="153" t="s">
        <v>7469</v>
      </c>
      <c r="CO567" s="153">
        <v>210492.32019999999</v>
      </c>
      <c r="CP567" s="153">
        <v>277053.87939999998</v>
      </c>
      <c r="CQ567" s="153" t="s">
        <v>7469</v>
      </c>
      <c r="CR567" s="153" t="s">
        <v>7469</v>
      </c>
      <c r="CS567" s="153">
        <v>194.922</v>
      </c>
      <c r="CT567" s="153">
        <v>155.846</v>
      </c>
      <c r="CU567" s="153">
        <v>1287.472</v>
      </c>
      <c r="CV567" s="153" t="s">
        <v>7469</v>
      </c>
      <c r="CW567" s="153" t="s">
        <v>7469</v>
      </c>
      <c r="CX567" s="153" t="s">
        <v>7469</v>
      </c>
      <c r="CY567" s="153">
        <v>249002.92430000001</v>
      </c>
      <c r="CZ567" s="153">
        <v>191.44800000000001</v>
      </c>
      <c r="DA567" s="153" t="s">
        <v>7469</v>
      </c>
      <c r="DB567" s="153" t="s">
        <v>7469</v>
      </c>
      <c r="DC567" s="153">
        <v>1037.3802000000001</v>
      </c>
      <c r="DD567" s="153">
        <v>149640.05300000001</v>
      </c>
      <c r="DE567" s="153" t="s">
        <v>7469</v>
      </c>
      <c r="DF567" s="153" t="s">
        <v>7469</v>
      </c>
      <c r="DG567" s="153">
        <v>2073.4115999999999</v>
      </c>
      <c r="DH567" s="153">
        <v>-1.4191</v>
      </c>
      <c r="DI567" s="153" t="s">
        <v>7469</v>
      </c>
      <c r="DJ567" s="153" t="s">
        <v>7469</v>
      </c>
      <c r="DK567" s="153">
        <v>962.35699999999997</v>
      </c>
      <c r="DL567" s="153" t="s">
        <v>7469</v>
      </c>
      <c r="DM567" s="153">
        <v>1617.989</v>
      </c>
      <c r="DN567" s="153">
        <v>31113.651000000002</v>
      </c>
      <c r="DO567" s="153">
        <v>373.22710000000001</v>
      </c>
      <c r="DP567" s="153">
        <v>44921.8675</v>
      </c>
      <c r="DQ567" s="153">
        <v>4788.027</v>
      </c>
      <c r="DR567" s="153" t="s">
        <v>7469</v>
      </c>
      <c r="DS567" s="153">
        <v>1393.96</v>
      </c>
      <c r="DT567" s="153">
        <v>2642.1482999999998</v>
      </c>
      <c r="DU567" s="153">
        <v>877.53039999999999</v>
      </c>
      <c r="DV567" s="153" t="s">
        <v>7469</v>
      </c>
      <c r="DW567" s="153" t="s">
        <v>7469</v>
      </c>
      <c r="DX567" s="153">
        <v>37198.855499999998</v>
      </c>
      <c r="DY567" s="153">
        <v>52397.329400000002</v>
      </c>
      <c r="DZ567" s="153">
        <v>-131.166</v>
      </c>
      <c r="EA567" s="153">
        <v>3125.6723999999999</v>
      </c>
      <c r="EB567" s="153">
        <v>82965.375199999995</v>
      </c>
      <c r="EC567" s="153">
        <v>1719.3053</v>
      </c>
      <c r="ED567" s="153">
        <v>71770.268700000001</v>
      </c>
      <c r="EE567" s="153">
        <v>58.796999999999997</v>
      </c>
      <c r="EF567" s="153">
        <v>80940.858399999997</v>
      </c>
      <c r="EG567" s="153">
        <v>1318.6983</v>
      </c>
      <c r="EH567" s="153" t="s">
        <v>7469</v>
      </c>
      <c r="EI567" s="153">
        <v>1632.3679999999999</v>
      </c>
      <c r="EJ567" s="153" t="s">
        <v>7469</v>
      </c>
      <c r="EK567" s="153" t="s">
        <v>7469</v>
      </c>
      <c r="EL567" s="153">
        <v>2.6421999999999999</v>
      </c>
      <c r="EM567" s="153">
        <v>2407.6383999999998</v>
      </c>
      <c r="EN567" s="153" t="s">
        <v>7469</v>
      </c>
    </row>
    <row r="568" spans="3:144">
      <c r="C568" s="163"/>
      <c r="D568" s="103"/>
      <c r="E568" s="120" t="s">
        <v>8099</v>
      </c>
      <c r="F568" s="164" t="s">
        <v>8192</v>
      </c>
      <c r="G568" s="151" t="s">
        <v>8090</v>
      </c>
      <c r="H568" s="152" t="s">
        <v>8097</v>
      </c>
      <c r="I568" s="153">
        <v>240662</v>
      </c>
      <c r="J568" s="153">
        <v>104.479</v>
      </c>
      <c r="K568" s="153">
        <v>2914.6</v>
      </c>
      <c r="L568" s="153">
        <v>3.7970000000000002</v>
      </c>
      <c r="M568" s="153" t="s">
        <v>7469</v>
      </c>
      <c r="N568" s="153">
        <v>-98</v>
      </c>
      <c r="O568" s="153">
        <v>10225</v>
      </c>
      <c r="P568" s="153">
        <v>-0.54100000000000004</v>
      </c>
      <c r="Q568" s="153">
        <v>11.198499999999999</v>
      </c>
      <c r="R568" s="153">
        <v>1399</v>
      </c>
      <c r="S568" s="153">
        <v>89.507999999999996</v>
      </c>
      <c r="T568" s="153" t="s">
        <v>7469</v>
      </c>
      <c r="U568" s="153" t="s">
        <v>7469</v>
      </c>
      <c r="V568" s="153">
        <v>177.03299999999999</v>
      </c>
      <c r="W568" s="153">
        <v>147.30000000000001</v>
      </c>
      <c r="X568" s="153">
        <v>-622.79999999999995</v>
      </c>
      <c r="Y568" s="153">
        <v>3.2088999999999999</v>
      </c>
      <c r="Z568" s="153">
        <v>9029</v>
      </c>
      <c r="AA568" s="153">
        <v>3418.2013000000002</v>
      </c>
      <c r="AB568" s="153" t="s">
        <v>7469</v>
      </c>
      <c r="AC568" s="153">
        <v>-13.912000000000001</v>
      </c>
      <c r="AD568" s="153">
        <v>241.733</v>
      </c>
      <c r="AE568" s="153">
        <v>1286.462</v>
      </c>
      <c r="AF568" s="153">
        <v>11325</v>
      </c>
      <c r="AG568" s="153">
        <v>1734.5309999999999</v>
      </c>
      <c r="AH568" s="153" t="s">
        <v>7469</v>
      </c>
      <c r="AI568" s="153">
        <v>49.65</v>
      </c>
      <c r="AJ568" s="153">
        <v>-142.28399999999999</v>
      </c>
      <c r="AK568" s="153" t="s">
        <v>7469</v>
      </c>
      <c r="AL568" s="153" t="s">
        <v>7469</v>
      </c>
      <c r="AM568" s="153" t="s">
        <v>7469</v>
      </c>
      <c r="AN568" s="153">
        <v>9267.9459999999999</v>
      </c>
      <c r="AO568" s="153">
        <v>740.25800000000004</v>
      </c>
      <c r="AP568" s="153" t="s">
        <v>7469</v>
      </c>
      <c r="AQ568" s="153">
        <v>-5.7550999999999997</v>
      </c>
      <c r="AR568" s="153">
        <v>656.31500000000005</v>
      </c>
      <c r="AS568" s="153">
        <v>64792.796900000001</v>
      </c>
      <c r="AT568" s="153">
        <v>27292.7696</v>
      </c>
      <c r="AU568" s="153">
        <v>39347.9804</v>
      </c>
      <c r="AV568" s="153">
        <v>6537.7874000000002</v>
      </c>
      <c r="AW568" s="153" t="s">
        <v>7469</v>
      </c>
      <c r="AX568" s="153" t="s">
        <v>7469</v>
      </c>
      <c r="AY568" s="153" t="s">
        <v>7469</v>
      </c>
      <c r="AZ568" s="153">
        <v>1734.5609999999999</v>
      </c>
      <c r="BA568" s="153" t="s">
        <v>7469</v>
      </c>
      <c r="BB568" s="153" t="s">
        <v>7469</v>
      </c>
      <c r="BC568" s="153" t="s">
        <v>7469</v>
      </c>
      <c r="BD568" s="153" t="s">
        <v>7469</v>
      </c>
      <c r="BE568" s="153">
        <v>-1.3660000000000001</v>
      </c>
      <c r="BF568" s="153">
        <v>30.709</v>
      </c>
      <c r="BG568" s="153">
        <v>1678.9459999999999</v>
      </c>
      <c r="BH568" s="153" t="s">
        <v>7469</v>
      </c>
      <c r="BI568" s="153">
        <v>247.185</v>
      </c>
      <c r="BJ568" s="153">
        <v>1632.6769999999999</v>
      </c>
      <c r="BK568" s="153" t="s">
        <v>7469</v>
      </c>
      <c r="BL568" s="153">
        <v>1302.9840999999999</v>
      </c>
      <c r="BM568" s="153" t="s">
        <v>7469</v>
      </c>
      <c r="BN568" s="153">
        <v>652.33100000000002</v>
      </c>
      <c r="BO568" s="153">
        <v>4.0660999999999996</v>
      </c>
      <c r="BP568" s="153" t="s">
        <v>7469</v>
      </c>
      <c r="BQ568" s="153">
        <v>1215.7619999999999</v>
      </c>
      <c r="BR568" s="153" t="s">
        <v>7469</v>
      </c>
      <c r="BS568" s="153">
        <v>259.85500000000002</v>
      </c>
      <c r="BT568" s="153" t="s">
        <v>7469</v>
      </c>
      <c r="BU568" s="153">
        <v>1575.8034</v>
      </c>
      <c r="BV568" s="153" t="s">
        <v>7469</v>
      </c>
      <c r="BW568" s="153" t="s">
        <v>7469</v>
      </c>
      <c r="BX568" s="153">
        <v>1186.5568000000001</v>
      </c>
      <c r="BY568" s="153" t="s">
        <v>7469</v>
      </c>
      <c r="BZ568" s="153" t="s">
        <v>7469</v>
      </c>
      <c r="CA568" s="153">
        <v>959.57</v>
      </c>
      <c r="CB568" s="153">
        <v>44174.754999999997</v>
      </c>
      <c r="CC568" s="153">
        <v>3.5501</v>
      </c>
      <c r="CD568" s="153" t="s">
        <v>7469</v>
      </c>
      <c r="CE568" s="153">
        <v>5.5179</v>
      </c>
      <c r="CF568" s="153" t="s">
        <v>7469</v>
      </c>
      <c r="CG568" s="153" t="s">
        <v>7469</v>
      </c>
      <c r="CH568" s="153">
        <v>41.542999999999999</v>
      </c>
      <c r="CI568" s="153">
        <v>8767.7891</v>
      </c>
      <c r="CJ568" s="153" t="s">
        <v>7469</v>
      </c>
      <c r="CK568" s="153" t="s">
        <v>7469</v>
      </c>
      <c r="CL568" s="153" t="s">
        <v>7469</v>
      </c>
      <c r="CM568" s="153" t="s">
        <v>7469</v>
      </c>
      <c r="CN568" s="153" t="s">
        <v>7469</v>
      </c>
      <c r="CO568" s="153">
        <v>210492.32019999999</v>
      </c>
      <c r="CP568" s="153">
        <v>277053.87939999998</v>
      </c>
      <c r="CQ568" s="153" t="s">
        <v>7469</v>
      </c>
      <c r="CR568" s="153" t="s">
        <v>7469</v>
      </c>
      <c r="CS568" s="153">
        <v>194.922</v>
      </c>
      <c r="CT568" s="153">
        <v>155.846</v>
      </c>
      <c r="CU568" s="153">
        <v>1287.472</v>
      </c>
      <c r="CV568" s="153" t="s">
        <v>7469</v>
      </c>
      <c r="CW568" s="153" t="s">
        <v>7469</v>
      </c>
      <c r="CX568" s="153" t="s">
        <v>7469</v>
      </c>
      <c r="CY568" s="153">
        <v>249002.92430000001</v>
      </c>
      <c r="CZ568" s="153">
        <v>191.44800000000001</v>
      </c>
      <c r="DA568" s="153" t="s">
        <v>7469</v>
      </c>
      <c r="DB568" s="153" t="s">
        <v>7469</v>
      </c>
      <c r="DC568" s="153">
        <v>1037.3802000000001</v>
      </c>
      <c r="DD568" s="153">
        <v>149640.05300000001</v>
      </c>
      <c r="DE568" s="153" t="s">
        <v>7469</v>
      </c>
      <c r="DF568" s="153" t="s">
        <v>7469</v>
      </c>
      <c r="DG568" s="153">
        <v>2073.4115999999999</v>
      </c>
      <c r="DH568" s="153">
        <v>-1.4191</v>
      </c>
      <c r="DI568" s="153" t="s">
        <v>7469</v>
      </c>
      <c r="DJ568" s="153" t="s">
        <v>7469</v>
      </c>
      <c r="DK568" s="153">
        <v>962.35699999999997</v>
      </c>
      <c r="DL568" s="153" t="s">
        <v>7469</v>
      </c>
      <c r="DM568" s="153">
        <v>1617.989</v>
      </c>
      <c r="DN568" s="153">
        <v>31113.651000000002</v>
      </c>
      <c r="DO568" s="153">
        <v>373.22710000000001</v>
      </c>
      <c r="DP568" s="153">
        <v>44921.8675</v>
      </c>
      <c r="DQ568" s="153">
        <v>4788.027</v>
      </c>
      <c r="DR568" s="153" t="s">
        <v>7469</v>
      </c>
      <c r="DS568" s="153">
        <v>1393.96</v>
      </c>
      <c r="DT568" s="153">
        <v>2642.1482999999998</v>
      </c>
      <c r="DU568" s="153">
        <v>877.53039999999999</v>
      </c>
      <c r="DV568" s="153" t="s">
        <v>7469</v>
      </c>
      <c r="DW568" s="153" t="s">
        <v>7469</v>
      </c>
      <c r="DX568" s="153">
        <v>37198.855499999998</v>
      </c>
      <c r="DY568" s="153">
        <v>52397.329400000002</v>
      </c>
      <c r="DZ568" s="153">
        <v>-131.166</v>
      </c>
      <c r="EA568" s="153">
        <v>3125.6723999999999</v>
      </c>
      <c r="EB568" s="153">
        <v>82965.375199999995</v>
      </c>
      <c r="EC568" s="153">
        <v>1719.3053</v>
      </c>
      <c r="ED568" s="153">
        <v>71770.268700000001</v>
      </c>
      <c r="EE568" s="153">
        <v>58.796999999999997</v>
      </c>
      <c r="EF568" s="153">
        <v>80940.858399999997</v>
      </c>
      <c r="EG568" s="153">
        <v>1318.6983</v>
      </c>
      <c r="EH568" s="153" t="s">
        <v>7469</v>
      </c>
      <c r="EI568" s="153">
        <v>1632.3679999999999</v>
      </c>
      <c r="EJ568" s="153" t="s">
        <v>7469</v>
      </c>
      <c r="EK568" s="153" t="s">
        <v>7469</v>
      </c>
      <c r="EL568" s="153">
        <v>2.6421999999999999</v>
      </c>
      <c r="EM568" s="153">
        <v>2407.6383999999998</v>
      </c>
      <c r="EN568" s="153" t="s">
        <v>7469</v>
      </c>
    </row>
    <row r="569" spans="3:144">
      <c r="C569" s="163"/>
      <c r="D569" s="103"/>
      <c r="E569" s="120" t="s">
        <v>8100</v>
      </c>
      <c r="F569" s="164" t="s">
        <v>8192</v>
      </c>
      <c r="G569" s="151" t="s">
        <v>8090</v>
      </c>
      <c r="H569" s="152" t="s">
        <v>8097</v>
      </c>
      <c r="I569" s="153" t="s">
        <v>7469</v>
      </c>
      <c r="J569" s="153" t="s">
        <v>7469</v>
      </c>
      <c r="K569" s="153" t="s">
        <v>7469</v>
      </c>
      <c r="L569" s="153" t="s">
        <v>7469</v>
      </c>
      <c r="M569" s="153" t="s">
        <v>7469</v>
      </c>
      <c r="N569" s="153">
        <v>-299</v>
      </c>
      <c r="O569" s="153">
        <v>-411</v>
      </c>
      <c r="P569" s="153" t="s">
        <v>7469</v>
      </c>
      <c r="Q569" s="153" t="s">
        <v>7469</v>
      </c>
      <c r="R569" s="153">
        <v>1385</v>
      </c>
      <c r="S569" s="153" t="s">
        <v>7469</v>
      </c>
      <c r="T569" s="153" t="s">
        <v>7469</v>
      </c>
      <c r="U569" s="153" t="s">
        <v>7469</v>
      </c>
      <c r="V569" s="153" t="s">
        <v>7469</v>
      </c>
      <c r="W569" s="153" t="s">
        <v>7469</v>
      </c>
      <c r="X569" s="153" t="s">
        <v>7469</v>
      </c>
      <c r="Y569" s="153" t="s">
        <v>7469</v>
      </c>
      <c r="Z569" s="153" t="s">
        <v>7469</v>
      </c>
      <c r="AA569" s="153" t="s">
        <v>7469</v>
      </c>
      <c r="AB569" s="153" t="s">
        <v>7469</v>
      </c>
      <c r="AC569" s="153" t="s">
        <v>7469</v>
      </c>
      <c r="AD569" s="153" t="s">
        <v>7469</v>
      </c>
      <c r="AE569" s="153">
        <v>1403.377</v>
      </c>
      <c r="AF569" s="153">
        <v>12304</v>
      </c>
      <c r="AG569" s="153" t="s">
        <v>7469</v>
      </c>
      <c r="AH569" s="153" t="s">
        <v>7469</v>
      </c>
      <c r="AI569" s="153" t="s">
        <v>7469</v>
      </c>
      <c r="AJ569" s="153" t="s">
        <v>7469</v>
      </c>
      <c r="AK569" s="153" t="s">
        <v>7469</v>
      </c>
      <c r="AL569" s="153" t="s">
        <v>7469</v>
      </c>
      <c r="AM569" s="153" t="s">
        <v>7469</v>
      </c>
      <c r="AN569" s="153" t="s">
        <v>7469</v>
      </c>
      <c r="AO569" s="153" t="s">
        <v>7469</v>
      </c>
      <c r="AP569" s="153" t="s">
        <v>7469</v>
      </c>
      <c r="AQ569" s="153" t="s">
        <v>7469</v>
      </c>
      <c r="AR569" s="153" t="s">
        <v>7469</v>
      </c>
      <c r="AS569" s="153" t="s">
        <v>7469</v>
      </c>
      <c r="AT569" s="153" t="s">
        <v>7469</v>
      </c>
      <c r="AU569" s="153" t="s">
        <v>7469</v>
      </c>
      <c r="AV569" s="153" t="s">
        <v>7469</v>
      </c>
      <c r="AW569" s="153" t="s">
        <v>7469</v>
      </c>
      <c r="AX569" s="153" t="s">
        <v>7469</v>
      </c>
      <c r="AY569" s="153" t="s">
        <v>7469</v>
      </c>
      <c r="AZ569" s="153" t="s">
        <v>7469</v>
      </c>
      <c r="BA569" s="153" t="s">
        <v>7469</v>
      </c>
      <c r="BB569" s="153" t="s">
        <v>7469</v>
      </c>
      <c r="BC569" s="153" t="s">
        <v>7469</v>
      </c>
      <c r="BD569" s="153" t="s">
        <v>7469</v>
      </c>
      <c r="BE569" s="153" t="s">
        <v>7469</v>
      </c>
      <c r="BF569" s="153" t="s">
        <v>7469</v>
      </c>
      <c r="BG569" s="153">
        <v>1597.242</v>
      </c>
      <c r="BH569" s="153" t="s">
        <v>7469</v>
      </c>
      <c r="BI569" s="153" t="s">
        <v>7469</v>
      </c>
      <c r="BJ569" s="153">
        <v>1539.309</v>
      </c>
      <c r="BK569" s="153" t="s">
        <v>7469</v>
      </c>
      <c r="BL569" s="153" t="s">
        <v>7469</v>
      </c>
      <c r="BM569" s="153" t="s">
        <v>7469</v>
      </c>
      <c r="BN569" s="153">
        <v>625.303</v>
      </c>
      <c r="BO569" s="153">
        <v>0.29060000000000002</v>
      </c>
      <c r="BP569" s="153" t="s">
        <v>7469</v>
      </c>
      <c r="BQ569" s="153" t="s">
        <v>7469</v>
      </c>
      <c r="BR569" s="153" t="s">
        <v>7469</v>
      </c>
      <c r="BS569" s="153" t="s">
        <v>7469</v>
      </c>
      <c r="BT569" s="153" t="s">
        <v>7469</v>
      </c>
      <c r="BU569" s="153" t="s">
        <v>7469</v>
      </c>
      <c r="BV569" s="153" t="s">
        <v>7469</v>
      </c>
      <c r="BW569" s="153" t="s">
        <v>7469</v>
      </c>
      <c r="BX569" s="153" t="s">
        <v>7469</v>
      </c>
      <c r="BY569" s="153" t="s">
        <v>7469</v>
      </c>
      <c r="BZ569" s="153" t="s">
        <v>7469</v>
      </c>
      <c r="CA569" s="153">
        <v>1116.9970000000001</v>
      </c>
      <c r="CB569" s="153" t="s">
        <v>7469</v>
      </c>
      <c r="CC569" s="153" t="s">
        <v>7469</v>
      </c>
      <c r="CD569" s="153" t="s">
        <v>7469</v>
      </c>
      <c r="CE569" s="153">
        <v>4.4565000000000001</v>
      </c>
      <c r="CF569" s="153" t="s">
        <v>7469</v>
      </c>
      <c r="CG569" s="153" t="s">
        <v>7469</v>
      </c>
      <c r="CH569" s="153" t="s">
        <v>7469</v>
      </c>
      <c r="CI569" s="153" t="s">
        <v>7469</v>
      </c>
      <c r="CJ569" s="153" t="s">
        <v>7469</v>
      </c>
      <c r="CK569" s="153" t="s">
        <v>7469</v>
      </c>
      <c r="CL569" s="153" t="s">
        <v>7469</v>
      </c>
      <c r="CM569" s="153" t="s">
        <v>7469</v>
      </c>
      <c r="CN569" s="153" t="s">
        <v>7469</v>
      </c>
      <c r="CO569" s="153" t="s">
        <v>7469</v>
      </c>
      <c r="CP569" s="153" t="s">
        <v>7469</v>
      </c>
      <c r="CQ569" s="153" t="s">
        <v>7469</v>
      </c>
      <c r="CR569" s="153" t="s">
        <v>7469</v>
      </c>
      <c r="CS569" s="153" t="s">
        <v>7469</v>
      </c>
      <c r="CT569" s="153" t="s">
        <v>7469</v>
      </c>
      <c r="CU569" s="153">
        <v>1352.9839999999999</v>
      </c>
      <c r="CV569" s="153" t="s">
        <v>7469</v>
      </c>
      <c r="CW569" s="153" t="s">
        <v>7469</v>
      </c>
      <c r="CX569" s="153" t="s">
        <v>7469</v>
      </c>
      <c r="CY569" s="153" t="s">
        <v>7469</v>
      </c>
      <c r="CZ569" s="153" t="s">
        <v>7469</v>
      </c>
      <c r="DA569" s="153" t="s">
        <v>7469</v>
      </c>
      <c r="DB569" s="153" t="s">
        <v>7469</v>
      </c>
      <c r="DC569" s="153" t="s">
        <v>7469</v>
      </c>
      <c r="DD569" s="153" t="s">
        <v>7469</v>
      </c>
      <c r="DE569" s="153" t="s">
        <v>7469</v>
      </c>
      <c r="DF569" s="153" t="s">
        <v>7469</v>
      </c>
      <c r="DG569" s="153" t="s">
        <v>7469</v>
      </c>
      <c r="DH569" s="153">
        <v>-0.31519999999999998</v>
      </c>
      <c r="DI569" s="153" t="s">
        <v>7469</v>
      </c>
      <c r="DJ569" s="153" t="s">
        <v>7469</v>
      </c>
      <c r="DK569" s="153">
        <v>1053.3679999999999</v>
      </c>
      <c r="DL569" s="153" t="s">
        <v>7469</v>
      </c>
      <c r="DM569" s="153" t="s">
        <v>7469</v>
      </c>
      <c r="DN569" s="153" t="s">
        <v>7469</v>
      </c>
      <c r="DO569" s="153" t="s">
        <v>7469</v>
      </c>
      <c r="DP569" s="153" t="s">
        <v>7469</v>
      </c>
      <c r="DQ569" s="153">
        <v>5317.4459999999999</v>
      </c>
      <c r="DR569" s="153" t="s">
        <v>7469</v>
      </c>
      <c r="DS569" s="153" t="s">
        <v>7469</v>
      </c>
      <c r="DT569" s="153" t="s">
        <v>7469</v>
      </c>
      <c r="DU569" s="153" t="s">
        <v>7469</v>
      </c>
      <c r="DV569" s="153" t="s">
        <v>7469</v>
      </c>
      <c r="DW569" s="153" t="s">
        <v>7469</v>
      </c>
      <c r="DX569" s="153" t="s">
        <v>7469</v>
      </c>
      <c r="DY569" s="153" t="s">
        <v>7469</v>
      </c>
      <c r="DZ569" s="153" t="s">
        <v>7469</v>
      </c>
      <c r="EA569" s="153" t="s">
        <v>7469</v>
      </c>
      <c r="EB569" s="153" t="s">
        <v>7469</v>
      </c>
      <c r="EC569" s="153" t="s">
        <v>7469</v>
      </c>
      <c r="ED569" s="153" t="s">
        <v>7469</v>
      </c>
      <c r="EE569" s="153">
        <v>16.631</v>
      </c>
      <c r="EF569" s="153" t="s">
        <v>7469</v>
      </c>
      <c r="EG569" s="153" t="s">
        <v>7469</v>
      </c>
      <c r="EH569" s="153" t="s">
        <v>7469</v>
      </c>
      <c r="EI569" s="153" t="s">
        <v>7469</v>
      </c>
      <c r="EJ569" s="153" t="s">
        <v>7469</v>
      </c>
      <c r="EK569" s="153" t="s">
        <v>7469</v>
      </c>
      <c r="EL569" s="153" t="s">
        <v>7469</v>
      </c>
      <c r="EM569" s="153" t="s">
        <v>7469</v>
      </c>
      <c r="EN569" s="153" t="s">
        <v>7469</v>
      </c>
    </row>
    <row r="570" spans="3:144">
      <c r="C570" s="163"/>
      <c r="D570" s="103"/>
      <c r="E570" s="120" t="s">
        <v>8101</v>
      </c>
      <c r="F570" s="164" t="s">
        <v>8192</v>
      </c>
      <c r="G570" s="151" t="s">
        <v>8090</v>
      </c>
      <c r="H570" s="152" t="s">
        <v>8097</v>
      </c>
      <c r="I570" s="153" t="s">
        <v>7469</v>
      </c>
      <c r="J570" s="153" t="s">
        <v>7469</v>
      </c>
      <c r="K570" s="153" t="s">
        <v>7469</v>
      </c>
      <c r="L570" s="153" t="s">
        <v>7469</v>
      </c>
      <c r="M570" s="153" t="s">
        <v>7469</v>
      </c>
      <c r="N570" s="153">
        <v>1698</v>
      </c>
      <c r="O570" s="153">
        <v>140</v>
      </c>
      <c r="P570" s="153" t="s">
        <v>7469</v>
      </c>
      <c r="Q570" s="153" t="s">
        <v>7469</v>
      </c>
      <c r="R570" s="153">
        <v>1330</v>
      </c>
      <c r="S570" s="153" t="s">
        <v>7469</v>
      </c>
      <c r="T570" s="153" t="s">
        <v>7469</v>
      </c>
      <c r="U570" s="153" t="s">
        <v>7469</v>
      </c>
      <c r="V570" s="153" t="s">
        <v>7469</v>
      </c>
      <c r="W570" s="153" t="s">
        <v>7469</v>
      </c>
      <c r="X570" s="153" t="s">
        <v>7469</v>
      </c>
      <c r="Y570" s="153" t="s">
        <v>7469</v>
      </c>
      <c r="Z570" s="153" t="s">
        <v>7469</v>
      </c>
      <c r="AA570" s="153" t="s">
        <v>7469</v>
      </c>
      <c r="AB570" s="153" t="s">
        <v>7469</v>
      </c>
      <c r="AC570" s="153" t="s">
        <v>7469</v>
      </c>
      <c r="AD570" s="153" t="s">
        <v>7469</v>
      </c>
      <c r="AE570" s="153">
        <v>1433.374</v>
      </c>
      <c r="AF570" s="153">
        <v>13164</v>
      </c>
      <c r="AG570" s="153" t="s">
        <v>7469</v>
      </c>
      <c r="AH570" s="153" t="s">
        <v>7469</v>
      </c>
      <c r="AI570" s="153" t="s">
        <v>7469</v>
      </c>
      <c r="AJ570" s="153" t="s">
        <v>7469</v>
      </c>
      <c r="AK570" s="153" t="s">
        <v>7469</v>
      </c>
      <c r="AL570" s="153" t="s">
        <v>7469</v>
      </c>
      <c r="AM570" s="153" t="s">
        <v>7469</v>
      </c>
      <c r="AN570" s="153" t="s">
        <v>7469</v>
      </c>
      <c r="AO570" s="153" t="s">
        <v>7469</v>
      </c>
      <c r="AP570" s="153">
        <v>6236.7</v>
      </c>
      <c r="AQ570" s="153" t="s">
        <v>7469</v>
      </c>
      <c r="AR570" s="153" t="s">
        <v>7469</v>
      </c>
      <c r="AS570" s="153" t="s">
        <v>7469</v>
      </c>
      <c r="AT570" s="153" t="s">
        <v>7469</v>
      </c>
      <c r="AU570" s="153" t="s">
        <v>7469</v>
      </c>
      <c r="AV570" s="153" t="s">
        <v>7469</v>
      </c>
      <c r="AW570" s="153" t="s">
        <v>7469</v>
      </c>
      <c r="AX570" s="153" t="s">
        <v>7469</v>
      </c>
      <c r="AY570" s="153" t="s">
        <v>7469</v>
      </c>
      <c r="AZ570" s="153" t="s">
        <v>7469</v>
      </c>
      <c r="BA570" s="153" t="s">
        <v>7469</v>
      </c>
      <c r="BB570" s="153" t="s">
        <v>7469</v>
      </c>
      <c r="BC570" s="153" t="s">
        <v>7469</v>
      </c>
      <c r="BD570" s="153" t="s">
        <v>7469</v>
      </c>
      <c r="BE570" s="153" t="s">
        <v>7469</v>
      </c>
      <c r="BF570" s="153" t="s">
        <v>7469</v>
      </c>
      <c r="BG570" s="153">
        <v>1739.816</v>
      </c>
      <c r="BH570" s="153" t="s">
        <v>7469</v>
      </c>
      <c r="BI570" s="153" t="s">
        <v>7469</v>
      </c>
      <c r="BJ570" s="153">
        <v>1534.845</v>
      </c>
      <c r="BK570" s="153" t="s">
        <v>7469</v>
      </c>
      <c r="BL570" s="153" t="s">
        <v>7469</v>
      </c>
      <c r="BM570" s="153" t="s">
        <v>7469</v>
      </c>
      <c r="BN570" s="153">
        <v>607.59299999999996</v>
      </c>
      <c r="BO570" s="153" t="s">
        <v>7469</v>
      </c>
      <c r="BP570" s="153" t="s">
        <v>7469</v>
      </c>
      <c r="BQ570" s="153" t="s">
        <v>7469</v>
      </c>
      <c r="BR570" s="153" t="s">
        <v>7469</v>
      </c>
      <c r="BS570" s="153" t="s">
        <v>7469</v>
      </c>
      <c r="BT570" s="153" t="s">
        <v>7469</v>
      </c>
      <c r="BU570" s="153" t="s">
        <v>7469</v>
      </c>
      <c r="BV570" s="153" t="s">
        <v>7469</v>
      </c>
      <c r="BW570" s="153" t="s">
        <v>7469</v>
      </c>
      <c r="BX570" s="153" t="s">
        <v>7469</v>
      </c>
      <c r="BY570" s="153" t="s">
        <v>7469</v>
      </c>
      <c r="BZ570" s="153" t="s">
        <v>7469</v>
      </c>
      <c r="CA570" s="153">
        <v>1243.347</v>
      </c>
      <c r="CB570" s="153" t="s">
        <v>7469</v>
      </c>
      <c r="CC570" s="153" t="s">
        <v>7469</v>
      </c>
      <c r="CD570" s="153" t="s">
        <v>7469</v>
      </c>
      <c r="CE570" s="153" t="s">
        <v>7469</v>
      </c>
      <c r="CF570" s="153" t="s">
        <v>7469</v>
      </c>
      <c r="CG570" s="153" t="s">
        <v>7469</v>
      </c>
      <c r="CH570" s="153" t="s">
        <v>7469</v>
      </c>
      <c r="CI570" s="153" t="s">
        <v>7469</v>
      </c>
      <c r="CJ570" s="153" t="s">
        <v>7469</v>
      </c>
      <c r="CK570" s="153" t="s">
        <v>7469</v>
      </c>
      <c r="CL570" s="153" t="s">
        <v>7469</v>
      </c>
      <c r="CM570" s="153" t="s">
        <v>7469</v>
      </c>
      <c r="CN570" s="153" t="s">
        <v>7469</v>
      </c>
      <c r="CO570" s="153" t="s">
        <v>7469</v>
      </c>
      <c r="CP570" s="153" t="s">
        <v>7469</v>
      </c>
      <c r="CQ570" s="153" t="s">
        <v>7469</v>
      </c>
      <c r="CR570" s="153" t="s">
        <v>7469</v>
      </c>
      <c r="CS570" s="153" t="s">
        <v>7469</v>
      </c>
      <c r="CT570" s="153" t="s">
        <v>7469</v>
      </c>
      <c r="CU570" s="153">
        <v>1367.1510000000001</v>
      </c>
      <c r="CV570" s="153" t="s">
        <v>7469</v>
      </c>
      <c r="CW570" s="153" t="s">
        <v>7469</v>
      </c>
      <c r="CX570" s="153" t="s">
        <v>7469</v>
      </c>
      <c r="CY570" s="153" t="s">
        <v>7469</v>
      </c>
      <c r="CZ570" s="153" t="s">
        <v>7469</v>
      </c>
      <c r="DA570" s="153" t="s">
        <v>7469</v>
      </c>
      <c r="DB570" s="153" t="s">
        <v>7469</v>
      </c>
      <c r="DC570" s="153" t="s">
        <v>7469</v>
      </c>
      <c r="DD570" s="153" t="s">
        <v>7469</v>
      </c>
      <c r="DE570" s="153" t="s">
        <v>7469</v>
      </c>
      <c r="DF570" s="153" t="s">
        <v>7469</v>
      </c>
      <c r="DG570" s="153" t="s">
        <v>7469</v>
      </c>
      <c r="DH570" s="153" t="s">
        <v>7469</v>
      </c>
      <c r="DI570" s="153" t="s">
        <v>7469</v>
      </c>
      <c r="DJ570" s="153" t="s">
        <v>7469</v>
      </c>
      <c r="DK570" s="153">
        <v>1027.8869999999999</v>
      </c>
      <c r="DL570" s="153" t="s">
        <v>7469</v>
      </c>
      <c r="DM570" s="153" t="s">
        <v>7469</v>
      </c>
      <c r="DN570" s="153" t="s">
        <v>7469</v>
      </c>
      <c r="DO570" s="153" t="s">
        <v>7469</v>
      </c>
      <c r="DP570" s="153" t="s">
        <v>7469</v>
      </c>
      <c r="DQ570" s="153">
        <v>5547.8010000000004</v>
      </c>
      <c r="DR570" s="153" t="s">
        <v>7469</v>
      </c>
      <c r="DS570" s="153" t="s">
        <v>7469</v>
      </c>
      <c r="DT570" s="153" t="s">
        <v>7469</v>
      </c>
      <c r="DU570" s="153" t="s">
        <v>7469</v>
      </c>
      <c r="DV570" s="153" t="s">
        <v>7469</v>
      </c>
      <c r="DW570" s="153" t="s">
        <v>7469</v>
      </c>
      <c r="DX570" s="153" t="s">
        <v>7469</v>
      </c>
      <c r="DY570" s="153" t="s">
        <v>7469</v>
      </c>
      <c r="DZ570" s="153" t="s">
        <v>7469</v>
      </c>
      <c r="EA570" s="153" t="s">
        <v>7469</v>
      </c>
      <c r="EB570" s="153" t="s">
        <v>7469</v>
      </c>
      <c r="EC570" s="153" t="s">
        <v>7469</v>
      </c>
      <c r="ED570" s="153" t="s">
        <v>7469</v>
      </c>
      <c r="EE570" s="153">
        <v>-4.7069999999999999</v>
      </c>
      <c r="EF570" s="153" t="s">
        <v>7469</v>
      </c>
      <c r="EG570" s="153" t="s">
        <v>7469</v>
      </c>
      <c r="EH570" s="153" t="s">
        <v>7469</v>
      </c>
      <c r="EI570" s="153" t="s">
        <v>7469</v>
      </c>
      <c r="EJ570" s="153" t="s">
        <v>7469</v>
      </c>
      <c r="EK570" s="153" t="s">
        <v>7469</v>
      </c>
      <c r="EL570" s="153" t="s">
        <v>7469</v>
      </c>
      <c r="EM570" s="153" t="s">
        <v>7469</v>
      </c>
      <c r="EN570" s="153" t="s">
        <v>7469</v>
      </c>
    </row>
    <row r="571" spans="3:144">
      <c r="C571" s="163"/>
      <c r="D571" s="103"/>
      <c r="E571" s="120" t="s">
        <v>8102</v>
      </c>
      <c r="F571" s="164" t="s">
        <v>8192</v>
      </c>
      <c r="G571" s="151" t="s">
        <v>8090</v>
      </c>
      <c r="H571" s="152" t="s">
        <v>8097</v>
      </c>
      <c r="I571" s="153" t="s">
        <v>7469</v>
      </c>
      <c r="J571" s="153" t="s">
        <v>7469</v>
      </c>
      <c r="K571" s="153" t="s">
        <v>7469</v>
      </c>
      <c r="L571" s="153" t="s">
        <v>7469</v>
      </c>
      <c r="M571" s="153" t="s">
        <v>7469</v>
      </c>
      <c r="N571" s="153" t="s">
        <v>7469</v>
      </c>
      <c r="O571" s="153">
        <v>806</v>
      </c>
      <c r="P571" s="153" t="s">
        <v>7469</v>
      </c>
      <c r="Q571" s="153" t="s">
        <v>7469</v>
      </c>
      <c r="R571" s="153" t="s">
        <v>7469</v>
      </c>
      <c r="S571" s="153" t="s">
        <v>7469</v>
      </c>
      <c r="T571" s="153" t="s">
        <v>7469</v>
      </c>
      <c r="U571" s="153" t="s">
        <v>7469</v>
      </c>
      <c r="V571" s="153" t="s">
        <v>7469</v>
      </c>
      <c r="W571" s="153" t="s">
        <v>7469</v>
      </c>
      <c r="X571" s="153" t="s">
        <v>7469</v>
      </c>
      <c r="Y571" s="153" t="s">
        <v>7469</v>
      </c>
      <c r="Z571" s="153" t="s">
        <v>7469</v>
      </c>
      <c r="AA571" s="153" t="s">
        <v>7469</v>
      </c>
      <c r="AB571" s="153" t="s">
        <v>7469</v>
      </c>
      <c r="AC571" s="153" t="s">
        <v>7469</v>
      </c>
      <c r="AD571" s="153" t="s">
        <v>7469</v>
      </c>
      <c r="AE571" s="153" t="s">
        <v>7469</v>
      </c>
      <c r="AF571" s="153" t="s">
        <v>7469</v>
      </c>
      <c r="AG571" s="153" t="s">
        <v>7469</v>
      </c>
      <c r="AH571" s="153" t="s">
        <v>7469</v>
      </c>
      <c r="AI571" s="153" t="s">
        <v>7469</v>
      </c>
      <c r="AJ571" s="153" t="s">
        <v>7469</v>
      </c>
      <c r="AK571" s="153" t="s">
        <v>7469</v>
      </c>
      <c r="AL571" s="153" t="s">
        <v>7469</v>
      </c>
      <c r="AM571" s="153" t="s">
        <v>7469</v>
      </c>
      <c r="AN571" s="153" t="s">
        <v>7469</v>
      </c>
      <c r="AO571" s="153" t="s">
        <v>7469</v>
      </c>
      <c r="AP571" s="153" t="s">
        <v>7469</v>
      </c>
      <c r="AQ571" s="153" t="s">
        <v>7469</v>
      </c>
      <c r="AR571" s="153" t="s">
        <v>7469</v>
      </c>
      <c r="AS571" s="153" t="s">
        <v>7469</v>
      </c>
      <c r="AT571" s="153" t="s">
        <v>7469</v>
      </c>
      <c r="AU571" s="153" t="s">
        <v>7469</v>
      </c>
      <c r="AV571" s="153" t="s">
        <v>7469</v>
      </c>
      <c r="AW571" s="153" t="s">
        <v>7469</v>
      </c>
      <c r="AX571" s="153" t="s">
        <v>7469</v>
      </c>
      <c r="AY571" s="153" t="s">
        <v>7469</v>
      </c>
      <c r="AZ571" s="153" t="s">
        <v>7469</v>
      </c>
      <c r="BA571" s="153" t="s">
        <v>7469</v>
      </c>
      <c r="BB571" s="153" t="s">
        <v>7469</v>
      </c>
      <c r="BC571" s="153" t="s">
        <v>7469</v>
      </c>
      <c r="BD571" s="153" t="s">
        <v>7469</v>
      </c>
      <c r="BE571" s="153" t="s">
        <v>7469</v>
      </c>
      <c r="BF571" s="153" t="s">
        <v>7469</v>
      </c>
      <c r="BG571" s="153" t="s">
        <v>7469</v>
      </c>
      <c r="BH571" s="153" t="s">
        <v>7469</v>
      </c>
      <c r="BI571" s="153" t="s">
        <v>7469</v>
      </c>
      <c r="BJ571" s="153" t="s">
        <v>7469</v>
      </c>
      <c r="BK571" s="153" t="s">
        <v>7469</v>
      </c>
      <c r="BL571" s="153" t="s">
        <v>7469</v>
      </c>
      <c r="BM571" s="153" t="s">
        <v>7469</v>
      </c>
      <c r="BN571" s="153">
        <v>585.899</v>
      </c>
      <c r="BO571" s="153" t="s">
        <v>7469</v>
      </c>
      <c r="BP571" s="153" t="s">
        <v>7469</v>
      </c>
      <c r="BQ571" s="153" t="s">
        <v>7469</v>
      </c>
      <c r="BR571" s="153" t="s">
        <v>7469</v>
      </c>
      <c r="BS571" s="153" t="s">
        <v>7469</v>
      </c>
      <c r="BT571" s="153" t="s">
        <v>7469</v>
      </c>
      <c r="BU571" s="153" t="s">
        <v>7469</v>
      </c>
      <c r="BV571" s="153" t="s">
        <v>7469</v>
      </c>
      <c r="BW571" s="153" t="s">
        <v>7469</v>
      </c>
      <c r="BX571" s="153" t="s">
        <v>7469</v>
      </c>
      <c r="BY571" s="153" t="s">
        <v>7469</v>
      </c>
      <c r="BZ571" s="153" t="s">
        <v>7469</v>
      </c>
      <c r="CA571" s="153">
        <v>1337.6320000000001</v>
      </c>
      <c r="CB571" s="153" t="s">
        <v>7469</v>
      </c>
      <c r="CC571" s="153" t="s">
        <v>7469</v>
      </c>
      <c r="CD571" s="153" t="s">
        <v>7469</v>
      </c>
      <c r="CE571" s="153" t="s">
        <v>7469</v>
      </c>
      <c r="CF571" s="153" t="s">
        <v>7469</v>
      </c>
      <c r="CG571" s="153" t="s">
        <v>7469</v>
      </c>
      <c r="CH571" s="153" t="s">
        <v>7469</v>
      </c>
      <c r="CI571" s="153" t="s">
        <v>7469</v>
      </c>
      <c r="CJ571" s="153" t="s">
        <v>7469</v>
      </c>
      <c r="CK571" s="153" t="s">
        <v>7469</v>
      </c>
      <c r="CL571" s="153" t="s">
        <v>7469</v>
      </c>
      <c r="CM571" s="153" t="s">
        <v>7469</v>
      </c>
      <c r="CN571" s="153" t="s">
        <v>7469</v>
      </c>
      <c r="CO571" s="153" t="s">
        <v>7469</v>
      </c>
      <c r="CP571" s="153" t="s">
        <v>7469</v>
      </c>
      <c r="CQ571" s="153" t="s">
        <v>7469</v>
      </c>
      <c r="CR571" s="153" t="s">
        <v>7469</v>
      </c>
      <c r="CS571" s="153" t="s">
        <v>7469</v>
      </c>
      <c r="CT571" s="153" t="s">
        <v>7469</v>
      </c>
      <c r="CU571" s="153" t="s">
        <v>7469</v>
      </c>
      <c r="CV571" s="153" t="s">
        <v>7469</v>
      </c>
      <c r="CW571" s="153" t="s">
        <v>7469</v>
      </c>
      <c r="CX571" s="153" t="s">
        <v>7469</v>
      </c>
      <c r="CY571" s="153" t="s">
        <v>7469</v>
      </c>
      <c r="CZ571" s="153" t="s">
        <v>7469</v>
      </c>
      <c r="DA571" s="153" t="s">
        <v>7469</v>
      </c>
      <c r="DB571" s="153" t="s">
        <v>7469</v>
      </c>
      <c r="DC571" s="153" t="s">
        <v>7469</v>
      </c>
      <c r="DD571" s="153" t="s">
        <v>7469</v>
      </c>
      <c r="DE571" s="153" t="s">
        <v>7469</v>
      </c>
      <c r="DF571" s="153" t="s">
        <v>7469</v>
      </c>
      <c r="DG571" s="153" t="s">
        <v>7469</v>
      </c>
      <c r="DH571" s="153" t="s">
        <v>7469</v>
      </c>
      <c r="DI571" s="153" t="s">
        <v>7469</v>
      </c>
      <c r="DJ571" s="153" t="s">
        <v>7469</v>
      </c>
      <c r="DK571" s="153" t="s">
        <v>7469</v>
      </c>
      <c r="DL571" s="153" t="s">
        <v>7469</v>
      </c>
      <c r="DM571" s="153" t="s">
        <v>7469</v>
      </c>
      <c r="DN571" s="153" t="s">
        <v>7469</v>
      </c>
      <c r="DO571" s="153" t="s">
        <v>7469</v>
      </c>
      <c r="DP571" s="153" t="s">
        <v>7469</v>
      </c>
      <c r="DQ571" s="153" t="s">
        <v>7469</v>
      </c>
      <c r="DR571" s="153" t="s">
        <v>7469</v>
      </c>
      <c r="DS571" s="153" t="s">
        <v>7469</v>
      </c>
      <c r="DT571" s="153" t="s">
        <v>7469</v>
      </c>
      <c r="DU571" s="153" t="s">
        <v>7469</v>
      </c>
      <c r="DV571" s="153" t="s">
        <v>7469</v>
      </c>
      <c r="DW571" s="153" t="s">
        <v>7469</v>
      </c>
      <c r="DX571" s="153" t="s">
        <v>7469</v>
      </c>
      <c r="DY571" s="153" t="s">
        <v>7469</v>
      </c>
      <c r="DZ571" s="153" t="s">
        <v>7469</v>
      </c>
      <c r="EA571" s="153" t="s">
        <v>7469</v>
      </c>
      <c r="EB571" s="153" t="s">
        <v>7469</v>
      </c>
      <c r="EC571" s="153" t="s">
        <v>7469</v>
      </c>
      <c r="ED571" s="153" t="s">
        <v>7469</v>
      </c>
      <c r="EE571" s="153" t="s">
        <v>7469</v>
      </c>
      <c r="EF571" s="153" t="s">
        <v>7469</v>
      </c>
      <c r="EG571" s="153" t="s">
        <v>7469</v>
      </c>
      <c r="EH571" s="153" t="s">
        <v>7469</v>
      </c>
      <c r="EI571" s="153" t="s">
        <v>7469</v>
      </c>
      <c r="EJ571" s="153" t="s">
        <v>7469</v>
      </c>
      <c r="EK571" s="153" t="s">
        <v>7469</v>
      </c>
      <c r="EL571" s="153" t="s">
        <v>7469</v>
      </c>
      <c r="EM571" s="153" t="s">
        <v>7469</v>
      </c>
      <c r="EN571" s="153" t="s">
        <v>7469</v>
      </c>
    </row>
    <row r="572" spans="3:144">
      <c r="C572" s="163"/>
      <c r="D572" s="103"/>
      <c r="E572" s="120" t="s">
        <v>8103</v>
      </c>
      <c r="F572" s="164" t="s">
        <v>8192</v>
      </c>
      <c r="G572" s="151" t="s">
        <v>8090</v>
      </c>
      <c r="H572" s="152" t="s">
        <v>8097</v>
      </c>
      <c r="I572" s="153">
        <v>221434</v>
      </c>
      <c r="J572" s="153">
        <v>126.008</v>
      </c>
      <c r="K572" s="153">
        <v>3257.1</v>
      </c>
      <c r="L572" s="153">
        <v>13.827999999999999</v>
      </c>
      <c r="M572" s="153" t="s">
        <v>7469</v>
      </c>
      <c r="N572" s="153">
        <v>-500</v>
      </c>
      <c r="O572" s="153">
        <v>9051</v>
      </c>
      <c r="P572" s="153">
        <v>3.919</v>
      </c>
      <c r="Q572" s="153">
        <v>15.615500000000001</v>
      </c>
      <c r="R572" s="153">
        <v>1504</v>
      </c>
      <c r="S572" s="153">
        <v>39.570999999999998</v>
      </c>
      <c r="T572" s="153">
        <v>12.025700000000001</v>
      </c>
      <c r="U572" s="153" t="s">
        <v>7469</v>
      </c>
      <c r="V572" s="153">
        <v>180.25399999999999</v>
      </c>
      <c r="W572" s="153">
        <v>95.363</v>
      </c>
      <c r="X572" s="153">
        <v>798.4</v>
      </c>
      <c r="Y572" s="153">
        <v>2.7280000000000002</v>
      </c>
      <c r="Z572" s="153">
        <v>8477</v>
      </c>
      <c r="AA572" s="153">
        <v>3635.8431999999998</v>
      </c>
      <c r="AB572" s="153">
        <v>116.815</v>
      </c>
      <c r="AC572" s="153">
        <v>-11.589</v>
      </c>
      <c r="AD572" s="153">
        <v>252.47800000000001</v>
      </c>
      <c r="AE572" s="153">
        <v>1233.1010000000001</v>
      </c>
      <c r="AF572" s="153">
        <v>10062</v>
      </c>
      <c r="AG572" s="153">
        <v>1528.422</v>
      </c>
      <c r="AH572" s="153">
        <v>384.54300000000001</v>
      </c>
      <c r="AI572" s="153">
        <v>401.68</v>
      </c>
      <c r="AJ572" s="153">
        <v>-125.995</v>
      </c>
      <c r="AK572" s="153" t="s">
        <v>7469</v>
      </c>
      <c r="AL572" s="153">
        <v>16080.1059</v>
      </c>
      <c r="AM572" s="153" t="s">
        <v>7469</v>
      </c>
      <c r="AN572" s="153">
        <v>9478.8552999999993</v>
      </c>
      <c r="AO572" s="153">
        <v>777.29700000000003</v>
      </c>
      <c r="AP572" s="153">
        <v>7514.86</v>
      </c>
      <c r="AQ572" s="153" t="s">
        <v>7469</v>
      </c>
      <c r="AR572" s="153">
        <v>726.51199999999994</v>
      </c>
      <c r="AS572" s="153">
        <v>64647.5864</v>
      </c>
      <c r="AT572" s="153">
        <v>26366.4532</v>
      </c>
      <c r="AU572" s="153">
        <v>37886.785300000003</v>
      </c>
      <c r="AV572" s="153">
        <v>6737.7075000000004</v>
      </c>
      <c r="AW572" s="153" t="s">
        <v>7469</v>
      </c>
      <c r="AX572" s="153" t="s">
        <v>7469</v>
      </c>
      <c r="AY572" s="153" t="s">
        <v>7469</v>
      </c>
      <c r="AZ572" s="153">
        <v>1730.434</v>
      </c>
      <c r="BA572" s="153">
        <v>59.238999999999997</v>
      </c>
      <c r="BB572" s="153" t="s">
        <v>7469</v>
      </c>
      <c r="BC572" s="153" t="s">
        <v>7469</v>
      </c>
      <c r="BD572" s="153" t="s">
        <v>7469</v>
      </c>
      <c r="BE572" s="153">
        <v>-1.9332</v>
      </c>
      <c r="BF572" s="153">
        <v>27.364000000000001</v>
      </c>
      <c r="BG572" s="153" t="s">
        <v>7469</v>
      </c>
      <c r="BH572" s="153" t="s">
        <v>7469</v>
      </c>
      <c r="BI572" s="153">
        <v>217.267</v>
      </c>
      <c r="BJ572" s="153">
        <v>1842.2139999999999</v>
      </c>
      <c r="BK572" s="153" t="s">
        <v>7469</v>
      </c>
      <c r="BL572" s="153">
        <v>1675.6321</v>
      </c>
      <c r="BM572" s="153">
        <v>72160.5291</v>
      </c>
      <c r="BN572" s="153">
        <v>667.78099999999995</v>
      </c>
      <c r="BO572" s="153">
        <v>7.7700000000000005E-2</v>
      </c>
      <c r="BP572" s="153" t="s">
        <v>7469</v>
      </c>
      <c r="BQ572" s="153">
        <v>944.89599999999996</v>
      </c>
      <c r="BR572" s="153" t="s">
        <v>7469</v>
      </c>
      <c r="BS572" s="153">
        <v>215.31299999999999</v>
      </c>
      <c r="BT572" s="153" t="s">
        <v>7469</v>
      </c>
      <c r="BU572" s="153">
        <v>623.60239999999999</v>
      </c>
      <c r="BV572" s="153" t="s">
        <v>7469</v>
      </c>
      <c r="BW572" s="153" t="s">
        <v>7469</v>
      </c>
      <c r="BX572" s="153">
        <v>1090.7666999999999</v>
      </c>
      <c r="BY572" s="153" t="s">
        <v>7469</v>
      </c>
      <c r="BZ572" s="153">
        <v>3.1859999999999999</v>
      </c>
      <c r="CA572" s="153">
        <v>871.87400000000002</v>
      </c>
      <c r="CB572" s="153">
        <v>41124.447</v>
      </c>
      <c r="CC572" s="153">
        <v>6.9298000000000002</v>
      </c>
      <c r="CD572" s="153">
        <v>41281.762999999999</v>
      </c>
      <c r="CE572" s="153">
        <v>3.1208</v>
      </c>
      <c r="CF572" s="153" t="s">
        <v>7469</v>
      </c>
      <c r="CG572" s="153" t="s">
        <v>7469</v>
      </c>
      <c r="CH572" s="153">
        <v>42.948</v>
      </c>
      <c r="CI572" s="153">
        <v>9910.5889000000006</v>
      </c>
      <c r="CJ572" s="153" t="s">
        <v>7469</v>
      </c>
      <c r="CK572" s="153" t="s">
        <v>7469</v>
      </c>
      <c r="CL572" s="153" t="s">
        <v>7469</v>
      </c>
      <c r="CM572" s="153" t="s">
        <v>7469</v>
      </c>
      <c r="CN572" s="153" t="s">
        <v>7469</v>
      </c>
      <c r="CO572" s="153">
        <v>207532.91570000001</v>
      </c>
      <c r="CP572" s="153">
        <v>273927.07669999998</v>
      </c>
      <c r="CQ572" s="153">
        <v>16555.696400000001</v>
      </c>
      <c r="CR572" s="153" t="s">
        <v>7469</v>
      </c>
      <c r="CS572" s="153">
        <v>219.78</v>
      </c>
      <c r="CT572" s="153">
        <v>128.053</v>
      </c>
      <c r="CU572" s="153">
        <v>1493.905</v>
      </c>
      <c r="CV572" s="153" t="s">
        <v>7469</v>
      </c>
      <c r="CW572" s="153" t="s">
        <v>7469</v>
      </c>
      <c r="CX572" s="153" t="s">
        <v>7469</v>
      </c>
      <c r="CY572" s="153">
        <v>254689.4381</v>
      </c>
      <c r="CZ572" s="153">
        <v>184.26400000000001</v>
      </c>
      <c r="DA572" s="153">
        <v>45727.545599999998</v>
      </c>
      <c r="DB572" s="153" t="s">
        <v>7469</v>
      </c>
      <c r="DC572" s="153">
        <v>1026.4257</v>
      </c>
      <c r="DD572" s="153">
        <v>139391.64619999999</v>
      </c>
      <c r="DE572" s="153" t="s">
        <v>7469</v>
      </c>
      <c r="DF572" s="153" t="s">
        <v>7469</v>
      </c>
      <c r="DG572" s="153">
        <v>2265.4459999999999</v>
      </c>
      <c r="DH572" s="153">
        <v>-1.2377</v>
      </c>
      <c r="DI572" s="153" t="s">
        <v>7469</v>
      </c>
      <c r="DJ572" s="153" t="s">
        <v>7469</v>
      </c>
      <c r="DK572" s="153">
        <v>1054.221</v>
      </c>
      <c r="DL572" s="153">
        <v>47269.243499999997</v>
      </c>
      <c r="DM572" s="153">
        <v>1706.115</v>
      </c>
      <c r="DN572" s="153">
        <v>34959.635999999999</v>
      </c>
      <c r="DO572" s="153">
        <v>1270.3088</v>
      </c>
      <c r="DP572" s="153">
        <v>51158.530200000001</v>
      </c>
      <c r="DQ572" s="153">
        <v>4355.8879999999999</v>
      </c>
      <c r="DR572" s="153" t="s">
        <v>7469</v>
      </c>
      <c r="DS572" s="153">
        <v>1435.7339999999999</v>
      </c>
      <c r="DT572" s="153">
        <v>3109.7008000000001</v>
      </c>
      <c r="DU572" s="153">
        <v>917.78049999999996</v>
      </c>
      <c r="DV572" s="153" t="s">
        <v>7469</v>
      </c>
      <c r="DW572" s="153" t="s">
        <v>7469</v>
      </c>
      <c r="DX572" s="153">
        <v>36102.876400000001</v>
      </c>
      <c r="DY572" s="153">
        <v>36537.537300000004</v>
      </c>
      <c r="DZ572" s="153">
        <v>-53.722000000000001</v>
      </c>
      <c r="EA572" s="153">
        <v>3199.7471</v>
      </c>
      <c r="EB572" s="153">
        <v>82211.222399999999</v>
      </c>
      <c r="EC572" s="153">
        <v>1628.8498</v>
      </c>
      <c r="ED572" s="153">
        <v>69881.831200000001</v>
      </c>
      <c r="EE572" s="153" t="s">
        <v>7469</v>
      </c>
      <c r="EF572" s="153">
        <v>73558.742199999993</v>
      </c>
      <c r="EG572" s="153">
        <v>1395.9222</v>
      </c>
      <c r="EH572" s="153" t="s">
        <v>7469</v>
      </c>
      <c r="EI572" s="153">
        <v>1489.008</v>
      </c>
      <c r="EJ572" s="153" t="s">
        <v>7469</v>
      </c>
      <c r="EK572" s="153" t="s">
        <v>7469</v>
      </c>
      <c r="EL572" s="153">
        <v>-1.5193000000000001</v>
      </c>
      <c r="EM572" s="153">
        <v>1460.6123</v>
      </c>
      <c r="EN572" s="153" t="s">
        <v>7469</v>
      </c>
    </row>
    <row r="573" spans="3:144">
      <c r="C573" s="120"/>
      <c r="E573" s="120" t="s">
        <v>8144</v>
      </c>
      <c r="F573" s="126" t="s">
        <v>8193</v>
      </c>
      <c r="G573" s="151" t="s">
        <v>7699</v>
      </c>
      <c r="H573" s="152" t="s">
        <v>8146</v>
      </c>
      <c r="I573" s="153" t="s">
        <v>7469</v>
      </c>
      <c r="J573" s="153" t="s">
        <v>7469</v>
      </c>
      <c r="K573" s="153">
        <v>2887</v>
      </c>
      <c r="L573" s="153" t="s">
        <v>7469</v>
      </c>
      <c r="M573" s="153" t="s">
        <v>7469</v>
      </c>
      <c r="N573" s="153">
        <v>1970.5</v>
      </c>
      <c r="O573" s="153">
        <v>1470</v>
      </c>
      <c r="P573" s="153" t="s">
        <v>7469</v>
      </c>
      <c r="Q573" s="153" t="s">
        <v>7469</v>
      </c>
      <c r="R573" s="153">
        <v>1375</v>
      </c>
      <c r="S573" s="153" t="s">
        <v>7469</v>
      </c>
      <c r="T573" s="153" t="s">
        <v>7469</v>
      </c>
      <c r="U573" s="153" t="s">
        <v>7469</v>
      </c>
      <c r="V573" s="153" t="s">
        <v>7469</v>
      </c>
      <c r="W573" s="153" t="s">
        <v>7469</v>
      </c>
      <c r="X573" s="153">
        <v>-442.5</v>
      </c>
      <c r="Y573" s="153" t="s">
        <v>7469</v>
      </c>
      <c r="Z573" s="153" t="s">
        <v>7469</v>
      </c>
      <c r="AA573" s="153" t="s">
        <v>7469</v>
      </c>
      <c r="AB573" s="153" t="s">
        <v>7469</v>
      </c>
      <c r="AC573" s="153" t="s">
        <v>7469</v>
      </c>
      <c r="AD573" s="153" t="s">
        <v>7469</v>
      </c>
      <c r="AE573" s="153" t="s">
        <v>7469</v>
      </c>
      <c r="AF573" s="153" t="s">
        <v>7469</v>
      </c>
      <c r="AG573" s="153" t="s">
        <v>7469</v>
      </c>
      <c r="AH573" s="153" t="s">
        <v>7469</v>
      </c>
      <c r="AI573" s="153" t="s">
        <v>7469</v>
      </c>
      <c r="AJ573" s="153">
        <v>-139.30000000000001</v>
      </c>
      <c r="AK573" s="153" t="s">
        <v>7469</v>
      </c>
      <c r="AL573" s="153" t="s">
        <v>7469</v>
      </c>
      <c r="AM573" s="153" t="s">
        <v>7469</v>
      </c>
      <c r="AN573" s="153" t="s">
        <v>7469</v>
      </c>
      <c r="AO573" s="153" t="s">
        <v>7469</v>
      </c>
      <c r="AP573" s="153" t="s">
        <v>7469</v>
      </c>
      <c r="AQ573" s="153" t="s">
        <v>7469</v>
      </c>
      <c r="AR573" s="153">
        <v>667.30000000000007</v>
      </c>
      <c r="AS573" s="153" t="s">
        <v>7469</v>
      </c>
      <c r="AT573" s="153" t="s">
        <v>7469</v>
      </c>
      <c r="AU573" s="153" t="s">
        <v>7469</v>
      </c>
      <c r="AV573" s="153">
        <v>7715.857</v>
      </c>
      <c r="AW573" s="153" t="s">
        <v>7469</v>
      </c>
      <c r="AX573" s="153" t="s">
        <v>7469</v>
      </c>
      <c r="AY573" s="153" t="s">
        <v>7469</v>
      </c>
      <c r="AZ573" s="153" t="s">
        <v>7469</v>
      </c>
      <c r="BA573" s="153" t="s">
        <v>7469</v>
      </c>
      <c r="BB573" s="153">
        <v>1171.5</v>
      </c>
      <c r="BC573" s="153" t="s">
        <v>7469</v>
      </c>
      <c r="BD573" s="153" t="s">
        <v>7469</v>
      </c>
      <c r="BE573" s="153" t="s">
        <v>7469</v>
      </c>
      <c r="BF573" s="153" t="s">
        <v>7469</v>
      </c>
      <c r="BG573" s="153">
        <v>1629.75</v>
      </c>
      <c r="BH573" s="153">
        <v>348.8</v>
      </c>
      <c r="BI573" s="153">
        <v>254</v>
      </c>
      <c r="BJ573" s="153" t="s">
        <v>7469</v>
      </c>
      <c r="BK573" s="153" t="s">
        <v>7469</v>
      </c>
      <c r="BL573" s="153" t="s">
        <v>7469</v>
      </c>
      <c r="BM573" s="153" t="s">
        <v>7469</v>
      </c>
      <c r="BN573" s="153">
        <v>559</v>
      </c>
      <c r="BO573" s="153" t="s">
        <v>7469</v>
      </c>
      <c r="BP573" s="153">
        <v>129</v>
      </c>
      <c r="BQ573" s="153" t="s">
        <v>7469</v>
      </c>
      <c r="BR573" s="153" t="s">
        <v>7469</v>
      </c>
      <c r="BS573" s="153">
        <v>261.33300000000003</v>
      </c>
      <c r="BT573" s="153">
        <v>144.5</v>
      </c>
      <c r="BU573" s="153" t="s">
        <v>7469</v>
      </c>
      <c r="BV573" s="153" t="s">
        <v>7469</v>
      </c>
      <c r="BW573" s="153" t="s">
        <v>7469</v>
      </c>
      <c r="BX573" s="153" t="s">
        <v>7469</v>
      </c>
      <c r="BY573" s="153" t="s">
        <v>7469</v>
      </c>
      <c r="BZ573" s="153" t="s">
        <v>7469</v>
      </c>
      <c r="CA573" s="153">
        <v>1423.357</v>
      </c>
      <c r="CB573" s="153" t="s">
        <v>7469</v>
      </c>
      <c r="CC573" s="153" t="s">
        <v>7469</v>
      </c>
      <c r="CD573" s="153" t="s">
        <v>7469</v>
      </c>
      <c r="CE573" s="153" t="s">
        <v>7469</v>
      </c>
      <c r="CF573" s="153">
        <v>68.7</v>
      </c>
      <c r="CG573" s="153" t="s">
        <v>7469</v>
      </c>
      <c r="CH573" s="153" t="s">
        <v>7469</v>
      </c>
      <c r="CI573" s="153">
        <v>9944.75</v>
      </c>
      <c r="CJ573" s="153" t="s">
        <v>7469</v>
      </c>
      <c r="CK573" s="153" t="s">
        <v>7469</v>
      </c>
      <c r="CL573" s="153" t="s">
        <v>7469</v>
      </c>
      <c r="CM573" s="153" t="s">
        <v>7469</v>
      </c>
      <c r="CN573" s="153" t="s">
        <v>7469</v>
      </c>
      <c r="CO573" s="153" t="s">
        <v>7469</v>
      </c>
      <c r="CP573" s="153" t="s">
        <v>7469</v>
      </c>
      <c r="CQ573" s="153" t="s">
        <v>7469</v>
      </c>
      <c r="CR573" s="153" t="s">
        <v>7469</v>
      </c>
      <c r="CS573" s="153" t="s">
        <v>7469</v>
      </c>
      <c r="CT573" s="153" t="s">
        <v>7469</v>
      </c>
      <c r="CU573" s="153" t="s">
        <v>7469</v>
      </c>
      <c r="CV573" s="153" t="s">
        <v>7469</v>
      </c>
      <c r="CW573" s="153" t="s">
        <v>7469</v>
      </c>
      <c r="CX573" s="153" t="s">
        <v>7469</v>
      </c>
      <c r="CY573" s="153" t="s">
        <v>7469</v>
      </c>
      <c r="CZ573" s="153" t="s">
        <v>7469</v>
      </c>
      <c r="DA573" s="153" t="s">
        <v>7469</v>
      </c>
      <c r="DB573" s="153" t="s">
        <v>7469</v>
      </c>
      <c r="DC573" s="153" t="s">
        <v>7469</v>
      </c>
      <c r="DD573" s="153" t="s">
        <v>7469</v>
      </c>
      <c r="DE573" s="153" t="s">
        <v>7469</v>
      </c>
      <c r="DF573" s="153" t="s">
        <v>7469</v>
      </c>
      <c r="DG573" s="153" t="s">
        <v>7469</v>
      </c>
      <c r="DH573" s="153" t="s">
        <v>7469</v>
      </c>
      <c r="DI573" s="153" t="s">
        <v>7469</v>
      </c>
      <c r="DJ573" s="153" t="s">
        <v>7469</v>
      </c>
      <c r="DK573" s="153" t="s">
        <v>7469</v>
      </c>
      <c r="DL573" s="153" t="s">
        <v>7469</v>
      </c>
      <c r="DM573" s="153" t="s">
        <v>7469</v>
      </c>
      <c r="DN573" s="153" t="s">
        <v>7469</v>
      </c>
      <c r="DO573" s="153" t="s">
        <v>7469</v>
      </c>
      <c r="DP573" s="153" t="s">
        <v>7469</v>
      </c>
      <c r="DQ573" s="153" t="s">
        <v>7469</v>
      </c>
      <c r="DR573" s="153" t="s">
        <v>7469</v>
      </c>
      <c r="DS573" s="153" t="s">
        <v>7469</v>
      </c>
      <c r="DT573" s="153">
        <v>3191.5</v>
      </c>
      <c r="DU573" s="153" t="s">
        <v>7469</v>
      </c>
      <c r="DV573" s="153" t="s">
        <v>7469</v>
      </c>
      <c r="DW573" s="153" t="s">
        <v>7469</v>
      </c>
      <c r="DX573" s="153" t="s">
        <v>7469</v>
      </c>
      <c r="DY573" s="153" t="s">
        <v>7469</v>
      </c>
      <c r="DZ573" s="153" t="s">
        <v>7469</v>
      </c>
      <c r="EA573" s="153" t="s">
        <v>7469</v>
      </c>
      <c r="EB573" s="153" t="s">
        <v>7469</v>
      </c>
      <c r="EC573" s="153" t="s">
        <v>7469</v>
      </c>
      <c r="ED573" s="153" t="s">
        <v>7469</v>
      </c>
      <c r="EE573" s="153" t="s">
        <v>7469</v>
      </c>
      <c r="EF573" s="153" t="s">
        <v>7469</v>
      </c>
      <c r="EG573" s="153" t="s">
        <v>7469</v>
      </c>
      <c r="EH573" s="153" t="s">
        <v>7469</v>
      </c>
      <c r="EI573" s="153" t="s">
        <v>7469</v>
      </c>
      <c r="EJ573" s="153" t="s">
        <v>7469</v>
      </c>
      <c r="EK573" s="153" t="s">
        <v>7469</v>
      </c>
      <c r="EL573" s="153" t="s">
        <v>7469</v>
      </c>
      <c r="EM573" s="153" t="s">
        <v>7469</v>
      </c>
      <c r="EN573" s="153" t="s">
        <v>7469</v>
      </c>
    </row>
    <row r="574" spans="3:144">
      <c r="C574" s="120"/>
      <c r="E574" s="120" t="s">
        <v>8147</v>
      </c>
      <c r="F574" s="126" t="s">
        <v>8193</v>
      </c>
      <c r="G574" s="151" t="s">
        <v>7699</v>
      </c>
      <c r="H574" s="152" t="s">
        <v>8148</v>
      </c>
      <c r="I574" s="153" t="s">
        <v>7469</v>
      </c>
      <c r="J574" s="153" t="s">
        <v>7469</v>
      </c>
      <c r="K574" s="153">
        <v>2705.636</v>
      </c>
      <c r="L574" s="153" t="s">
        <v>7469</v>
      </c>
      <c r="M574" s="153" t="s">
        <v>7469</v>
      </c>
      <c r="N574" s="153">
        <v>2199.5</v>
      </c>
      <c r="O574" s="153">
        <v>4312</v>
      </c>
      <c r="P574" s="153" t="s">
        <v>7469</v>
      </c>
      <c r="Q574" s="153" t="s">
        <v>7469</v>
      </c>
      <c r="R574" s="153">
        <v>1196</v>
      </c>
      <c r="S574" s="153" t="s">
        <v>7469</v>
      </c>
      <c r="T574" s="153" t="s">
        <v>7469</v>
      </c>
      <c r="U574" s="153" t="s">
        <v>7469</v>
      </c>
      <c r="V574" s="153" t="s">
        <v>7469</v>
      </c>
      <c r="W574" s="153" t="s">
        <v>7469</v>
      </c>
      <c r="X574" s="153">
        <v>137.083</v>
      </c>
      <c r="Y574" s="153" t="s">
        <v>7469</v>
      </c>
      <c r="Z574" s="153" t="s">
        <v>7469</v>
      </c>
      <c r="AA574" s="153" t="s">
        <v>7469</v>
      </c>
      <c r="AB574" s="153" t="s">
        <v>7469</v>
      </c>
      <c r="AC574" s="153" t="s">
        <v>7469</v>
      </c>
      <c r="AD574" s="153" t="s">
        <v>7469</v>
      </c>
      <c r="AE574" s="153" t="s">
        <v>7469</v>
      </c>
      <c r="AF574" s="153" t="s">
        <v>7469</v>
      </c>
      <c r="AG574" s="153" t="s">
        <v>7469</v>
      </c>
      <c r="AH574" s="153" t="s">
        <v>7469</v>
      </c>
      <c r="AI574" s="153" t="s">
        <v>7469</v>
      </c>
      <c r="AJ574" s="153">
        <v>-125.878</v>
      </c>
      <c r="AK574" s="153" t="s">
        <v>7469</v>
      </c>
      <c r="AL574" s="153" t="s">
        <v>7469</v>
      </c>
      <c r="AM574" s="153" t="s">
        <v>7469</v>
      </c>
      <c r="AN574" s="153" t="s">
        <v>7469</v>
      </c>
      <c r="AO574" s="153" t="s">
        <v>7469</v>
      </c>
      <c r="AP574" s="153" t="s">
        <v>7469</v>
      </c>
      <c r="AQ574" s="153" t="s">
        <v>7469</v>
      </c>
      <c r="AR574" s="153">
        <v>663.5</v>
      </c>
      <c r="AS574" s="153" t="s">
        <v>7469</v>
      </c>
      <c r="AT574" s="153" t="s">
        <v>7469</v>
      </c>
      <c r="AU574" s="153" t="s">
        <v>7469</v>
      </c>
      <c r="AV574" s="153">
        <v>9626.6669999999995</v>
      </c>
      <c r="AW574" s="153" t="s">
        <v>7469</v>
      </c>
      <c r="AX574" s="153" t="s">
        <v>7469</v>
      </c>
      <c r="AY574" s="153" t="s">
        <v>7469</v>
      </c>
      <c r="AZ574" s="153" t="s">
        <v>7469</v>
      </c>
      <c r="BA574" s="153" t="s">
        <v>7469</v>
      </c>
      <c r="BB574" s="153">
        <v>1123.5</v>
      </c>
      <c r="BC574" s="153" t="s">
        <v>7469</v>
      </c>
      <c r="BD574" s="153" t="s">
        <v>7469</v>
      </c>
      <c r="BE574" s="153" t="s">
        <v>7469</v>
      </c>
      <c r="BF574" s="153" t="s">
        <v>7469</v>
      </c>
      <c r="BG574" s="153">
        <v>1527.75</v>
      </c>
      <c r="BH574" s="153">
        <v>425.6</v>
      </c>
      <c r="BI574" s="153">
        <v>307.714</v>
      </c>
      <c r="BJ574" s="153" t="s">
        <v>7469</v>
      </c>
      <c r="BK574" s="153" t="s">
        <v>7469</v>
      </c>
      <c r="BL574" s="153" t="s">
        <v>7469</v>
      </c>
      <c r="BM574" s="153" t="s">
        <v>7469</v>
      </c>
      <c r="BN574" s="153">
        <v>486</v>
      </c>
      <c r="BO574" s="153" t="s">
        <v>7469</v>
      </c>
      <c r="BP574" s="153">
        <v>143</v>
      </c>
      <c r="BQ574" s="153" t="s">
        <v>7469</v>
      </c>
      <c r="BR574" s="153" t="s">
        <v>7469</v>
      </c>
      <c r="BS574" s="153">
        <v>319</v>
      </c>
      <c r="BT574" s="153">
        <v>138</v>
      </c>
      <c r="BU574" s="153" t="s">
        <v>7469</v>
      </c>
      <c r="BV574" s="153" t="s">
        <v>7469</v>
      </c>
      <c r="BW574" s="153" t="s">
        <v>7469</v>
      </c>
      <c r="BX574" s="153" t="s">
        <v>7469</v>
      </c>
      <c r="BY574" s="153" t="s">
        <v>7469</v>
      </c>
      <c r="BZ574" s="153" t="s">
        <v>7469</v>
      </c>
      <c r="CA574" s="153">
        <v>1908</v>
      </c>
      <c r="CB574" s="153" t="s">
        <v>7469</v>
      </c>
      <c r="CC574" s="153" t="s">
        <v>7469</v>
      </c>
      <c r="CD574" s="153" t="s">
        <v>7469</v>
      </c>
      <c r="CE574" s="153" t="s">
        <v>7469</v>
      </c>
      <c r="CF574" s="153">
        <v>61.800000000000004</v>
      </c>
      <c r="CG574" s="153" t="s">
        <v>7469</v>
      </c>
      <c r="CH574" s="153" t="s">
        <v>7469</v>
      </c>
      <c r="CI574" s="153">
        <v>10291.5</v>
      </c>
      <c r="CJ574" s="153" t="s">
        <v>7469</v>
      </c>
      <c r="CK574" s="153" t="s">
        <v>7469</v>
      </c>
      <c r="CL574" s="153" t="s">
        <v>7469</v>
      </c>
      <c r="CM574" s="153" t="s">
        <v>7469</v>
      </c>
      <c r="CN574" s="153" t="s">
        <v>7469</v>
      </c>
      <c r="CO574" s="153" t="s">
        <v>7469</v>
      </c>
      <c r="CP574" s="153" t="s">
        <v>7469</v>
      </c>
      <c r="CQ574" s="153" t="s">
        <v>7469</v>
      </c>
      <c r="CR574" s="153" t="s">
        <v>7469</v>
      </c>
      <c r="CS574" s="153" t="s">
        <v>7469</v>
      </c>
      <c r="CT574" s="153" t="s">
        <v>7469</v>
      </c>
      <c r="CU574" s="153" t="s">
        <v>7469</v>
      </c>
      <c r="CV574" s="153" t="s">
        <v>7469</v>
      </c>
      <c r="CW574" s="153" t="s">
        <v>7469</v>
      </c>
      <c r="CX574" s="153" t="s">
        <v>7469</v>
      </c>
      <c r="CY574" s="153" t="s">
        <v>7469</v>
      </c>
      <c r="CZ574" s="153" t="s">
        <v>7469</v>
      </c>
      <c r="DA574" s="153" t="s">
        <v>7469</v>
      </c>
      <c r="DB574" s="153" t="s">
        <v>7469</v>
      </c>
      <c r="DC574" s="153" t="s">
        <v>7469</v>
      </c>
      <c r="DD574" s="153" t="s">
        <v>7469</v>
      </c>
      <c r="DE574" s="153" t="s">
        <v>7469</v>
      </c>
      <c r="DF574" s="153" t="s">
        <v>7469</v>
      </c>
      <c r="DG574" s="153" t="s">
        <v>7469</v>
      </c>
      <c r="DH574" s="153" t="s">
        <v>7469</v>
      </c>
      <c r="DI574" s="153" t="s">
        <v>7469</v>
      </c>
      <c r="DJ574" s="153" t="s">
        <v>7469</v>
      </c>
      <c r="DK574" s="153" t="s">
        <v>7469</v>
      </c>
      <c r="DL574" s="153" t="s">
        <v>7469</v>
      </c>
      <c r="DM574" s="153" t="s">
        <v>7469</v>
      </c>
      <c r="DN574" s="153" t="s">
        <v>7469</v>
      </c>
      <c r="DO574" s="153" t="s">
        <v>7469</v>
      </c>
      <c r="DP574" s="153" t="s">
        <v>7469</v>
      </c>
      <c r="DQ574" s="153" t="s">
        <v>7469</v>
      </c>
      <c r="DR574" s="153" t="s">
        <v>7469</v>
      </c>
      <c r="DS574" s="153" t="s">
        <v>7469</v>
      </c>
      <c r="DT574" s="153">
        <v>3356.1669999999999</v>
      </c>
      <c r="DU574" s="153" t="s">
        <v>7469</v>
      </c>
      <c r="DV574" s="153" t="s">
        <v>7469</v>
      </c>
      <c r="DW574" s="153" t="s">
        <v>7469</v>
      </c>
      <c r="DX574" s="153" t="s">
        <v>7469</v>
      </c>
      <c r="DY574" s="153" t="s">
        <v>7469</v>
      </c>
      <c r="DZ574" s="153" t="s">
        <v>7469</v>
      </c>
      <c r="EA574" s="153" t="s">
        <v>7469</v>
      </c>
      <c r="EB574" s="153" t="s">
        <v>7469</v>
      </c>
      <c r="EC574" s="153" t="s">
        <v>7469</v>
      </c>
      <c r="ED574" s="153" t="s">
        <v>7469</v>
      </c>
      <c r="EE574" s="153" t="s">
        <v>7469</v>
      </c>
      <c r="EF574" s="153" t="s">
        <v>7469</v>
      </c>
      <c r="EG574" s="153" t="s">
        <v>7469</v>
      </c>
      <c r="EH574" s="153" t="s">
        <v>7469</v>
      </c>
      <c r="EI574" s="153" t="s">
        <v>7469</v>
      </c>
      <c r="EJ574" s="153" t="s">
        <v>7469</v>
      </c>
      <c r="EK574" s="153" t="s">
        <v>7469</v>
      </c>
      <c r="EL574" s="153" t="s">
        <v>7469</v>
      </c>
      <c r="EM574" s="153" t="s">
        <v>7469</v>
      </c>
      <c r="EN574" s="153" t="s">
        <v>7469</v>
      </c>
    </row>
    <row r="575" spans="3:144">
      <c r="C575" s="120"/>
      <c r="E575" s="120" t="s">
        <v>8149</v>
      </c>
      <c r="F575" s="126" t="s">
        <v>8193</v>
      </c>
      <c r="G575" s="151" t="s">
        <v>7699</v>
      </c>
      <c r="H575" s="152" t="s">
        <v>8150</v>
      </c>
      <c r="I575" s="153" t="s">
        <v>7469</v>
      </c>
      <c r="J575" s="153" t="s">
        <v>7469</v>
      </c>
      <c r="K575" s="153">
        <v>2495.5</v>
      </c>
      <c r="L575" s="153" t="s">
        <v>7469</v>
      </c>
      <c r="M575" s="153" t="s">
        <v>7469</v>
      </c>
      <c r="N575" s="153">
        <v>2715</v>
      </c>
      <c r="O575" s="153">
        <v>5006</v>
      </c>
      <c r="P575" s="153" t="s">
        <v>7469</v>
      </c>
      <c r="Q575" s="153" t="s">
        <v>7469</v>
      </c>
      <c r="R575" s="153" t="s">
        <v>7469</v>
      </c>
      <c r="S575" s="153" t="s">
        <v>7469</v>
      </c>
      <c r="T575" s="153" t="s">
        <v>7469</v>
      </c>
      <c r="U575" s="153" t="s">
        <v>7469</v>
      </c>
      <c r="V575" s="153" t="s">
        <v>7469</v>
      </c>
      <c r="W575" s="153" t="s">
        <v>7469</v>
      </c>
      <c r="X575" s="153">
        <v>1544.875</v>
      </c>
      <c r="Y575" s="153" t="s">
        <v>7469</v>
      </c>
      <c r="Z575" s="153" t="s">
        <v>7469</v>
      </c>
      <c r="AA575" s="153" t="s">
        <v>7469</v>
      </c>
      <c r="AB575" s="153" t="s">
        <v>7469</v>
      </c>
      <c r="AC575" s="153" t="s">
        <v>7469</v>
      </c>
      <c r="AD575" s="153" t="s">
        <v>7469</v>
      </c>
      <c r="AE575" s="153" t="s">
        <v>7469</v>
      </c>
      <c r="AF575" s="153" t="s">
        <v>7469</v>
      </c>
      <c r="AG575" s="153" t="s">
        <v>7469</v>
      </c>
      <c r="AH575" s="153" t="s">
        <v>7469</v>
      </c>
      <c r="AI575" s="153" t="s">
        <v>7469</v>
      </c>
      <c r="AJ575" s="153">
        <v>-71.085999999999999</v>
      </c>
      <c r="AK575" s="153" t="s">
        <v>7469</v>
      </c>
      <c r="AL575" s="153" t="s">
        <v>7469</v>
      </c>
      <c r="AM575" s="153" t="s">
        <v>7469</v>
      </c>
      <c r="AN575" s="153" t="s">
        <v>7469</v>
      </c>
      <c r="AO575" s="153" t="s">
        <v>7469</v>
      </c>
      <c r="AP575" s="153" t="s">
        <v>7469</v>
      </c>
      <c r="AQ575" s="153" t="s">
        <v>7469</v>
      </c>
      <c r="AR575" s="153">
        <v>721.14300000000003</v>
      </c>
      <c r="AS575" s="153" t="s">
        <v>7469</v>
      </c>
      <c r="AT575" s="153" t="s">
        <v>7469</v>
      </c>
      <c r="AU575" s="153" t="s">
        <v>7469</v>
      </c>
      <c r="AV575" s="153">
        <v>11657.714</v>
      </c>
      <c r="AW575" s="153" t="s">
        <v>7469</v>
      </c>
      <c r="AX575" s="153" t="s">
        <v>7469</v>
      </c>
      <c r="AY575" s="153" t="s">
        <v>7469</v>
      </c>
      <c r="AZ575" s="153" t="s">
        <v>7469</v>
      </c>
      <c r="BA575" s="153" t="s">
        <v>7469</v>
      </c>
      <c r="BB575" s="153">
        <v>767</v>
      </c>
      <c r="BC575" s="153" t="s">
        <v>7469</v>
      </c>
      <c r="BD575" s="153" t="s">
        <v>7469</v>
      </c>
      <c r="BE575" s="153" t="s">
        <v>7469</v>
      </c>
      <c r="BF575" s="153" t="s">
        <v>7469</v>
      </c>
      <c r="BG575" s="153">
        <v>1565.3330000000001</v>
      </c>
      <c r="BH575" s="153">
        <v>553.75</v>
      </c>
      <c r="BI575" s="153">
        <v>398</v>
      </c>
      <c r="BJ575" s="153" t="s">
        <v>7469</v>
      </c>
      <c r="BK575" s="153" t="s">
        <v>7469</v>
      </c>
      <c r="BL575" s="153" t="s">
        <v>7469</v>
      </c>
      <c r="BM575" s="153" t="s">
        <v>7469</v>
      </c>
      <c r="BN575" s="153">
        <v>474</v>
      </c>
      <c r="BO575" s="153" t="s">
        <v>7469</v>
      </c>
      <c r="BP575" s="153">
        <v>158</v>
      </c>
      <c r="BQ575" s="153" t="s">
        <v>7469</v>
      </c>
      <c r="BR575" s="153" t="s">
        <v>7469</v>
      </c>
      <c r="BS575" s="153">
        <v>425.75</v>
      </c>
      <c r="BT575" s="153">
        <v>168</v>
      </c>
      <c r="BU575" s="153" t="s">
        <v>7469</v>
      </c>
      <c r="BV575" s="153" t="s">
        <v>7469</v>
      </c>
      <c r="BW575" s="153" t="s">
        <v>7469</v>
      </c>
      <c r="BX575" s="153" t="s">
        <v>7469</v>
      </c>
      <c r="BY575" s="153" t="s">
        <v>7469</v>
      </c>
      <c r="BZ575" s="153" t="s">
        <v>7469</v>
      </c>
      <c r="CA575" s="153">
        <v>2621</v>
      </c>
      <c r="CB575" s="153" t="s">
        <v>7469</v>
      </c>
      <c r="CC575" s="153" t="s">
        <v>7469</v>
      </c>
      <c r="CD575" s="153" t="s">
        <v>7469</v>
      </c>
      <c r="CE575" s="153" t="s">
        <v>7469</v>
      </c>
      <c r="CF575" s="153">
        <v>58.300000000000004</v>
      </c>
      <c r="CG575" s="153" t="s">
        <v>7469</v>
      </c>
      <c r="CH575" s="153" t="s">
        <v>7469</v>
      </c>
      <c r="CI575" s="153">
        <v>11119</v>
      </c>
      <c r="CJ575" s="153" t="s">
        <v>7469</v>
      </c>
      <c r="CK575" s="153" t="s">
        <v>7469</v>
      </c>
      <c r="CL575" s="153" t="s">
        <v>7469</v>
      </c>
      <c r="CM575" s="153" t="s">
        <v>7469</v>
      </c>
      <c r="CN575" s="153" t="s">
        <v>7469</v>
      </c>
      <c r="CO575" s="153" t="s">
        <v>7469</v>
      </c>
      <c r="CP575" s="153" t="s">
        <v>7469</v>
      </c>
      <c r="CQ575" s="153" t="s">
        <v>7469</v>
      </c>
      <c r="CR575" s="153" t="s">
        <v>7469</v>
      </c>
      <c r="CS575" s="153" t="s">
        <v>7469</v>
      </c>
      <c r="CT575" s="153" t="s">
        <v>7469</v>
      </c>
      <c r="CU575" s="153" t="s">
        <v>7469</v>
      </c>
      <c r="CV575" s="153" t="s">
        <v>7469</v>
      </c>
      <c r="CW575" s="153" t="s">
        <v>7469</v>
      </c>
      <c r="CX575" s="153" t="s">
        <v>7469</v>
      </c>
      <c r="CY575" s="153" t="s">
        <v>7469</v>
      </c>
      <c r="CZ575" s="153" t="s">
        <v>7469</v>
      </c>
      <c r="DA575" s="153" t="s">
        <v>7469</v>
      </c>
      <c r="DB575" s="153" t="s">
        <v>7469</v>
      </c>
      <c r="DC575" s="153" t="s">
        <v>7469</v>
      </c>
      <c r="DD575" s="153" t="s">
        <v>7469</v>
      </c>
      <c r="DE575" s="153" t="s">
        <v>7469</v>
      </c>
      <c r="DF575" s="153" t="s">
        <v>7469</v>
      </c>
      <c r="DG575" s="153" t="s">
        <v>7469</v>
      </c>
      <c r="DH575" s="153" t="s">
        <v>7469</v>
      </c>
      <c r="DI575" s="153" t="s">
        <v>7469</v>
      </c>
      <c r="DJ575" s="153" t="s">
        <v>7469</v>
      </c>
      <c r="DK575" s="153" t="s">
        <v>7469</v>
      </c>
      <c r="DL575" s="153" t="s">
        <v>7469</v>
      </c>
      <c r="DM575" s="153" t="s">
        <v>7469</v>
      </c>
      <c r="DN575" s="153" t="s">
        <v>7469</v>
      </c>
      <c r="DO575" s="153" t="s">
        <v>7469</v>
      </c>
      <c r="DP575" s="153" t="s">
        <v>7469</v>
      </c>
      <c r="DQ575" s="153" t="s">
        <v>7469</v>
      </c>
      <c r="DR575" s="153" t="s">
        <v>7469</v>
      </c>
      <c r="DS575" s="153" t="s">
        <v>7469</v>
      </c>
      <c r="DT575" s="153">
        <v>3673.1669999999999</v>
      </c>
      <c r="DU575" s="153" t="s">
        <v>7469</v>
      </c>
      <c r="DV575" s="153" t="s">
        <v>7469</v>
      </c>
      <c r="DW575" s="153" t="s">
        <v>7469</v>
      </c>
      <c r="DX575" s="153" t="s">
        <v>7469</v>
      </c>
      <c r="DY575" s="153" t="s">
        <v>7469</v>
      </c>
      <c r="DZ575" s="153" t="s">
        <v>7469</v>
      </c>
      <c r="EA575" s="153" t="s">
        <v>7469</v>
      </c>
      <c r="EB575" s="153" t="s">
        <v>7469</v>
      </c>
      <c r="EC575" s="153" t="s">
        <v>7469</v>
      </c>
      <c r="ED575" s="153" t="s">
        <v>7469</v>
      </c>
      <c r="EE575" s="153" t="s">
        <v>7469</v>
      </c>
      <c r="EF575" s="153" t="s">
        <v>7469</v>
      </c>
      <c r="EG575" s="153" t="s">
        <v>7469</v>
      </c>
      <c r="EH575" s="153" t="s">
        <v>7469</v>
      </c>
      <c r="EI575" s="153" t="s">
        <v>7469</v>
      </c>
      <c r="EJ575" s="153" t="s">
        <v>7469</v>
      </c>
      <c r="EK575" s="153" t="s">
        <v>7469</v>
      </c>
      <c r="EL575" s="153" t="s">
        <v>7469</v>
      </c>
      <c r="EM575" s="153" t="s">
        <v>7469</v>
      </c>
      <c r="EN575" s="153" t="s">
        <v>7469</v>
      </c>
    </row>
    <row r="576" spans="3:144">
      <c r="C576" s="120"/>
      <c r="D576" s="129" t="s">
        <v>8194</v>
      </c>
      <c r="E576" s="120"/>
      <c r="F576" s="126"/>
      <c r="G576" s="151" t="s">
        <v>8105</v>
      </c>
      <c r="H576" s="152" t="s">
        <v>8105</v>
      </c>
      <c r="I576" s="153" t="s">
        <v>8105</v>
      </c>
      <c r="J576" s="153" t="s">
        <v>8105</v>
      </c>
      <c r="K576" s="153" t="s">
        <v>8105</v>
      </c>
      <c r="L576" s="153" t="s">
        <v>8105</v>
      </c>
      <c r="M576" s="153" t="s">
        <v>8105</v>
      </c>
      <c r="N576" s="153" t="s">
        <v>8105</v>
      </c>
      <c r="O576" s="153" t="s">
        <v>8105</v>
      </c>
      <c r="P576" s="153" t="s">
        <v>8105</v>
      </c>
      <c r="Q576" s="153" t="s">
        <v>8105</v>
      </c>
      <c r="R576" s="153" t="s">
        <v>8105</v>
      </c>
      <c r="S576" s="153" t="s">
        <v>8105</v>
      </c>
      <c r="T576" s="153" t="s">
        <v>8105</v>
      </c>
      <c r="U576" s="153" t="s">
        <v>8105</v>
      </c>
      <c r="V576" s="153" t="s">
        <v>8105</v>
      </c>
      <c r="W576" s="153" t="s">
        <v>8105</v>
      </c>
      <c r="X576" s="153" t="s">
        <v>8105</v>
      </c>
      <c r="Y576" s="153" t="s">
        <v>8105</v>
      </c>
      <c r="Z576" s="153" t="s">
        <v>8105</v>
      </c>
      <c r="AA576" s="153" t="s">
        <v>8105</v>
      </c>
      <c r="AB576" s="153" t="s">
        <v>8105</v>
      </c>
      <c r="AC576" s="153" t="s">
        <v>8105</v>
      </c>
      <c r="AD576" s="153" t="s">
        <v>8105</v>
      </c>
      <c r="AE576" s="153" t="s">
        <v>8105</v>
      </c>
      <c r="AF576" s="153" t="s">
        <v>8105</v>
      </c>
      <c r="AG576" s="153" t="s">
        <v>8105</v>
      </c>
      <c r="AH576" s="153" t="s">
        <v>8105</v>
      </c>
      <c r="AI576" s="153" t="s">
        <v>8105</v>
      </c>
      <c r="AJ576" s="153" t="s">
        <v>8105</v>
      </c>
      <c r="AK576" s="153" t="s">
        <v>8105</v>
      </c>
      <c r="AL576" s="153" t="s">
        <v>8105</v>
      </c>
      <c r="AM576" s="153" t="s">
        <v>8105</v>
      </c>
      <c r="AN576" s="153" t="s">
        <v>8105</v>
      </c>
      <c r="AO576" s="153" t="s">
        <v>8105</v>
      </c>
      <c r="AP576" s="153" t="s">
        <v>8105</v>
      </c>
      <c r="AQ576" s="153" t="s">
        <v>8105</v>
      </c>
      <c r="AR576" s="153" t="s">
        <v>8105</v>
      </c>
      <c r="AS576" s="153" t="s">
        <v>8105</v>
      </c>
      <c r="AT576" s="153" t="s">
        <v>8105</v>
      </c>
      <c r="AU576" s="153" t="s">
        <v>8105</v>
      </c>
      <c r="AV576" s="153" t="s">
        <v>8105</v>
      </c>
      <c r="AW576" s="153" t="s">
        <v>8105</v>
      </c>
      <c r="AX576" s="153" t="s">
        <v>8105</v>
      </c>
      <c r="AY576" s="153" t="s">
        <v>8105</v>
      </c>
      <c r="AZ576" s="153" t="s">
        <v>8105</v>
      </c>
      <c r="BA576" s="153" t="s">
        <v>8105</v>
      </c>
      <c r="BB576" s="153" t="s">
        <v>8105</v>
      </c>
      <c r="BC576" s="153" t="s">
        <v>8105</v>
      </c>
      <c r="BD576" s="153" t="s">
        <v>8105</v>
      </c>
      <c r="BE576" s="153" t="s">
        <v>8105</v>
      </c>
      <c r="BF576" s="153" t="s">
        <v>8105</v>
      </c>
      <c r="BG576" s="153" t="s">
        <v>8105</v>
      </c>
      <c r="BH576" s="153" t="s">
        <v>8105</v>
      </c>
      <c r="BI576" s="153" t="s">
        <v>8105</v>
      </c>
      <c r="BJ576" s="153" t="s">
        <v>8105</v>
      </c>
      <c r="BK576" s="153" t="s">
        <v>8105</v>
      </c>
      <c r="BL576" s="153" t="s">
        <v>8105</v>
      </c>
      <c r="BM576" s="153" t="s">
        <v>8105</v>
      </c>
      <c r="BN576" s="153" t="s">
        <v>8105</v>
      </c>
      <c r="BO576" s="153" t="s">
        <v>8105</v>
      </c>
      <c r="BP576" s="153" t="s">
        <v>8105</v>
      </c>
      <c r="BQ576" s="153" t="s">
        <v>8105</v>
      </c>
      <c r="BR576" s="153" t="s">
        <v>8105</v>
      </c>
      <c r="BS576" s="153" t="s">
        <v>8105</v>
      </c>
      <c r="BT576" s="153" t="s">
        <v>8105</v>
      </c>
      <c r="BU576" s="153" t="s">
        <v>8105</v>
      </c>
      <c r="BV576" s="153" t="s">
        <v>8105</v>
      </c>
      <c r="BW576" s="153" t="s">
        <v>8105</v>
      </c>
      <c r="BX576" s="153" t="s">
        <v>8105</v>
      </c>
      <c r="BY576" s="153" t="s">
        <v>8105</v>
      </c>
      <c r="BZ576" s="153" t="s">
        <v>8105</v>
      </c>
      <c r="CA576" s="153" t="s">
        <v>8105</v>
      </c>
      <c r="CB576" s="153" t="s">
        <v>8105</v>
      </c>
      <c r="CC576" s="153" t="s">
        <v>8105</v>
      </c>
      <c r="CD576" s="153" t="s">
        <v>8105</v>
      </c>
      <c r="CE576" s="153" t="s">
        <v>8105</v>
      </c>
      <c r="CF576" s="153" t="s">
        <v>8105</v>
      </c>
      <c r="CG576" s="153" t="s">
        <v>8105</v>
      </c>
      <c r="CH576" s="153" t="s">
        <v>8105</v>
      </c>
      <c r="CI576" s="153" t="s">
        <v>8105</v>
      </c>
      <c r="CJ576" s="153" t="s">
        <v>8105</v>
      </c>
      <c r="CK576" s="153" t="s">
        <v>8105</v>
      </c>
      <c r="CL576" s="153" t="s">
        <v>8105</v>
      </c>
      <c r="CM576" s="153" t="s">
        <v>8105</v>
      </c>
      <c r="CN576" s="153" t="s">
        <v>8105</v>
      </c>
      <c r="CO576" s="153" t="s">
        <v>8105</v>
      </c>
      <c r="CP576" s="153" t="s">
        <v>8105</v>
      </c>
      <c r="CQ576" s="153" t="s">
        <v>8105</v>
      </c>
      <c r="CR576" s="153" t="s">
        <v>8105</v>
      </c>
      <c r="CS576" s="153" t="s">
        <v>8105</v>
      </c>
      <c r="CT576" s="153" t="s">
        <v>8105</v>
      </c>
      <c r="CU576" s="153" t="s">
        <v>8105</v>
      </c>
      <c r="CV576" s="153" t="s">
        <v>8105</v>
      </c>
      <c r="CW576" s="153" t="s">
        <v>8105</v>
      </c>
      <c r="CX576" s="153" t="s">
        <v>8105</v>
      </c>
      <c r="CY576" s="153" t="s">
        <v>8105</v>
      </c>
      <c r="CZ576" s="153" t="s">
        <v>8105</v>
      </c>
      <c r="DA576" s="153" t="s">
        <v>8105</v>
      </c>
      <c r="DB576" s="153" t="s">
        <v>8105</v>
      </c>
      <c r="DC576" s="153" t="s">
        <v>8105</v>
      </c>
      <c r="DD576" s="153" t="s">
        <v>8105</v>
      </c>
      <c r="DE576" s="153" t="s">
        <v>8105</v>
      </c>
      <c r="DF576" s="153" t="s">
        <v>8105</v>
      </c>
      <c r="DG576" s="153" t="s">
        <v>8105</v>
      </c>
      <c r="DH576" s="153" t="s">
        <v>8105</v>
      </c>
      <c r="DI576" s="153" t="s">
        <v>8105</v>
      </c>
      <c r="DJ576" s="153" t="s">
        <v>8105</v>
      </c>
      <c r="DK576" s="153" t="s">
        <v>8105</v>
      </c>
      <c r="DL576" s="153" t="s">
        <v>8105</v>
      </c>
      <c r="DM576" s="153" t="s">
        <v>8105</v>
      </c>
      <c r="DN576" s="153" t="s">
        <v>8105</v>
      </c>
      <c r="DO576" s="153" t="s">
        <v>8105</v>
      </c>
      <c r="DP576" s="153" t="s">
        <v>8105</v>
      </c>
      <c r="DQ576" s="153" t="s">
        <v>8105</v>
      </c>
      <c r="DR576" s="153" t="s">
        <v>8105</v>
      </c>
      <c r="DS576" s="153" t="s">
        <v>8105</v>
      </c>
      <c r="DT576" s="153" t="s">
        <v>8105</v>
      </c>
      <c r="DU576" s="153" t="s">
        <v>8105</v>
      </c>
      <c r="DV576" s="153" t="s">
        <v>8105</v>
      </c>
      <c r="DW576" s="153" t="s">
        <v>8105</v>
      </c>
      <c r="DX576" s="153" t="s">
        <v>8105</v>
      </c>
      <c r="DY576" s="153" t="s">
        <v>8105</v>
      </c>
      <c r="DZ576" s="153" t="s">
        <v>8105</v>
      </c>
      <c r="EA576" s="153" t="s">
        <v>8105</v>
      </c>
      <c r="EB576" s="153" t="s">
        <v>8105</v>
      </c>
      <c r="EC576" s="153" t="s">
        <v>8105</v>
      </c>
      <c r="ED576" s="153" t="s">
        <v>8105</v>
      </c>
      <c r="EE576" s="153" t="s">
        <v>8105</v>
      </c>
      <c r="EF576" s="153" t="s">
        <v>8105</v>
      </c>
      <c r="EG576" s="153" t="s">
        <v>8105</v>
      </c>
      <c r="EH576" s="153" t="s">
        <v>8105</v>
      </c>
      <c r="EI576" s="153" t="s">
        <v>8105</v>
      </c>
      <c r="EJ576" s="153" t="s">
        <v>8105</v>
      </c>
      <c r="EK576" s="153" t="s">
        <v>8105</v>
      </c>
      <c r="EL576" s="153" t="s">
        <v>8105</v>
      </c>
      <c r="EM576" s="153" t="s">
        <v>8105</v>
      </c>
      <c r="EN576" s="153" t="s">
        <v>8105</v>
      </c>
    </row>
    <row r="577" spans="3:144">
      <c r="C577" s="120"/>
      <c r="D577" s="129"/>
      <c r="E577" s="120" t="s">
        <v>8195</v>
      </c>
      <c r="F577" s="126" t="s">
        <v>8196</v>
      </c>
      <c r="G577" s="151"/>
      <c r="H577" s="152"/>
      <c r="I577" s="153">
        <v>6390</v>
      </c>
      <c r="J577" s="153">
        <v>11.88</v>
      </c>
      <c r="K577" s="153">
        <v>116.56</v>
      </c>
      <c r="L577" s="153">
        <v>5.8440000000000003</v>
      </c>
      <c r="M577" s="153">
        <v>1.32</v>
      </c>
      <c r="N577" s="153">
        <v>25.98</v>
      </c>
      <c r="O577" s="153">
        <v>115.88</v>
      </c>
      <c r="P577" s="153">
        <v>3.44</v>
      </c>
      <c r="Q577" s="153">
        <v>2.21</v>
      </c>
      <c r="R577" s="153">
        <v>11.82</v>
      </c>
      <c r="S577" s="153">
        <v>12.4</v>
      </c>
      <c r="T577" s="153">
        <v>3.01</v>
      </c>
      <c r="U577" s="153">
        <v>12.5</v>
      </c>
      <c r="V577" s="153">
        <v>15.42</v>
      </c>
      <c r="W577" s="153">
        <v>2.2787999999999999</v>
      </c>
      <c r="X577" s="153">
        <v>71.88</v>
      </c>
      <c r="Y577" s="153">
        <v>0.3</v>
      </c>
      <c r="Z577" s="153">
        <v>1395</v>
      </c>
      <c r="AA577" s="153">
        <v>15.86</v>
      </c>
      <c r="AB577" s="153">
        <v>5.3</v>
      </c>
      <c r="AC577" s="153">
        <v>4.02E-2</v>
      </c>
      <c r="AD577" s="153">
        <v>0.36499999999999999</v>
      </c>
      <c r="AE577" s="153">
        <v>762</v>
      </c>
      <c r="AF577" s="153">
        <v>8440</v>
      </c>
      <c r="AG577" s="153">
        <v>42.872700000000002</v>
      </c>
      <c r="AH577" s="153">
        <v>99.85</v>
      </c>
      <c r="AI577" s="153">
        <v>4738</v>
      </c>
      <c r="AJ577" s="153">
        <v>117.69</v>
      </c>
      <c r="AK577" s="153">
        <v>86.949129999999997</v>
      </c>
      <c r="AL577" s="153">
        <v>3025</v>
      </c>
      <c r="AM577" s="153">
        <v>31.3</v>
      </c>
      <c r="AN577" s="153">
        <v>19.170000000000002</v>
      </c>
      <c r="AO577" s="153">
        <v>9</v>
      </c>
      <c r="AP577" s="153">
        <v>247.6</v>
      </c>
      <c r="AQ577" s="153">
        <v>8.7200000000000006</v>
      </c>
      <c r="AR577" s="153">
        <v>173.28</v>
      </c>
      <c r="AS577" s="153">
        <v>7100</v>
      </c>
      <c r="AT577" s="153">
        <v>13350</v>
      </c>
      <c r="AU577" s="153">
        <v>1390</v>
      </c>
      <c r="AV577" s="153">
        <v>28.53</v>
      </c>
      <c r="AW577" s="153">
        <v>0.1055</v>
      </c>
      <c r="AX577" s="153">
        <v>2.8299999999999999E-2</v>
      </c>
      <c r="AY577" s="153">
        <v>1.5</v>
      </c>
      <c r="AZ577" s="153">
        <v>6.1</v>
      </c>
      <c r="BA577" s="153">
        <v>19.98</v>
      </c>
      <c r="BB577" s="153">
        <v>455</v>
      </c>
      <c r="BC577" s="153">
        <v>15.5</v>
      </c>
      <c r="BD577" s="153">
        <v>207.3</v>
      </c>
      <c r="BE577" s="153">
        <v>1.7500000000000002E-2</v>
      </c>
      <c r="BF577" s="153">
        <v>5</v>
      </c>
      <c r="BG577" s="153">
        <v>50.49</v>
      </c>
      <c r="BH577" s="153">
        <v>420.2</v>
      </c>
      <c r="BI577" s="153">
        <v>22.94</v>
      </c>
      <c r="BJ577" s="153">
        <v>1301</v>
      </c>
      <c r="BK577" s="153">
        <v>36</v>
      </c>
      <c r="BL577" s="153">
        <v>45.35</v>
      </c>
      <c r="BM577" s="153">
        <v>5930</v>
      </c>
      <c r="BN577" s="153">
        <v>15.97</v>
      </c>
      <c r="BO577" s="153">
        <v>1.56</v>
      </c>
      <c r="BP577" s="153">
        <v>0.17</v>
      </c>
      <c r="BQ577" s="153">
        <v>1699</v>
      </c>
      <c r="BR577" s="153">
        <v>14.5</v>
      </c>
      <c r="BS577" s="153">
        <v>55.07</v>
      </c>
      <c r="BT577" s="153">
        <v>0.6</v>
      </c>
      <c r="BU577" s="153" t="s">
        <v>7469</v>
      </c>
      <c r="BV577" s="153">
        <v>0.24</v>
      </c>
      <c r="BW577" s="153">
        <v>4</v>
      </c>
      <c r="BX577" s="153">
        <v>44.335999999999999</v>
      </c>
      <c r="BY577" s="153">
        <v>16.25</v>
      </c>
      <c r="BZ577" s="153">
        <v>13</v>
      </c>
      <c r="CA577" s="153">
        <v>204.75</v>
      </c>
      <c r="CB577" s="153">
        <v>12700</v>
      </c>
      <c r="CC577" s="153">
        <v>0.495</v>
      </c>
      <c r="CD577" s="153">
        <v>6450</v>
      </c>
      <c r="CE577" s="153">
        <v>2.12</v>
      </c>
      <c r="CF577" s="153">
        <v>2.6349999999999998</v>
      </c>
      <c r="CG577" s="153">
        <v>0.19</v>
      </c>
      <c r="CH577" s="153">
        <v>0.11</v>
      </c>
      <c r="CI577" s="153">
        <v>87.92</v>
      </c>
      <c r="CJ577" s="153">
        <v>7.53</v>
      </c>
      <c r="CK577" s="153">
        <v>6.5</v>
      </c>
      <c r="CL577" s="153">
        <v>3.72</v>
      </c>
      <c r="CM577" s="153" t="s">
        <v>7469</v>
      </c>
      <c r="CN577" s="153" t="s">
        <v>7469</v>
      </c>
      <c r="CO577" s="153">
        <v>6760</v>
      </c>
      <c r="CP577" s="153">
        <v>20100</v>
      </c>
      <c r="CQ577" s="153">
        <v>26877.3</v>
      </c>
      <c r="CR577" s="153">
        <v>3.0000000000000001E-3</v>
      </c>
      <c r="CS577" s="153">
        <v>16.93</v>
      </c>
      <c r="CT577" s="153">
        <v>13.8</v>
      </c>
      <c r="CU577" s="153">
        <v>766</v>
      </c>
      <c r="CV577" s="153" t="s">
        <v>7469</v>
      </c>
      <c r="CW577" s="153">
        <v>3.0000000000000001E-3</v>
      </c>
      <c r="CX577" s="153" t="s">
        <v>7469</v>
      </c>
      <c r="CY577" s="153">
        <v>98900</v>
      </c>
      <c r="CZ577" s="153">
        <v>0.38500000000000001</v>
      </c>
      <c r="DA577" s="153">
        <v>4505</v>
      </c>
      <c r="DB577" s="153">
        <v>4.6800000000000001E-2</v>
      </c>
      <c r="DC577" s="153">
        <v>42.331000000000003</v>
      </c>
      <c r="DD577" s="153">
        <v>9510</v>
      </c>
      <c r="DE577" s="153">
        <v>14.03</v>
      </c>
      <c r="DF577" s="153">
        <v>2.35E-2</v>
      </c>
      <c r="DG577" s="153">
        <v>29.53</v>
      </c>
      <c r="DH577" s="153">
        <v>0.17499999999999999</v>
      </c>
      <c r="DI577" s="153">
        <v>1520</v>
      </c>
      <c r="DJ577" s="153" t="s">
        <v>7469</v>
      </c>
      <c r="DK577" s="153">
        <v>1470</v>
      </c>
      <c r="DL577" s="153">
        <v>1035</v>
      </c>
      <c r="DM577" s="153">
        <v>954</v>
      </c>
      <c r="DN577" s="153">
        <v>12.72</v>
      </c>
      <c r="DO577" s="153">
        <v>3.33</v>
      </c>
      <c r="DP577" s="153">
        <v>1649.625</v>
      </c>
      <c r="DQ577" s="153">
        <v>1319</v>
      </c>
      <c r="DR577" s="153">
        <v>1.2999999999999999E-3</v>
      </c>
      <c r="DS577" s="153">
        <v>1821</v>
      </c>
      <c r="DT577" s="153">
        <v>250.74</v>
      </c>
      <c r="DU577" s="153">
        <v>8.17</v>
      </c>
      <c r="DV577" s="153">
        <v>2.5000000000000001E-2</v>
      </c>
      <c r="DW577" s="153">
        <v>4.8899999999999999E-2</v>
      </c>
      <c r="DX577" s="153">
        <v>3990</v>
      </c>
      <c r="DY577" s="153">
        <v>1220</v>
      </c>
      <c r="DZ577" s="153">
        <v>5.84</v>
      </c>
      <c r="EA577" s="153">
        <v>27.5</v>
      </c>
      <c r="EB577" s="153">
        <v>18400</v>
      </c>
      <c r="EC577" s="153">
        <v>22.1</v>
      </c>
      <c r="ED577" s="153">
        <v>2455</v>
      </c>
      <c r="EE577" s="153">
        <v>4.2</v>
      </c>
      <c r="EF577" s="153">
        <v>4285</v>
      </c>
      <c r="EG577" s="153">
        <v>16.100000000000001</v>
      </c>
      <c r="EH577" s="153">
        <v>3010</v>
      </c>
      <c r="EI577" s="153">
        <v>835</v>
      </c>
      <c r="EJ577" s="153" t="s">
        <v>7469</v>
      </c>
      <c r="EK577" s="153">
        <v>0.28000000000000003</v>
      </c>
      <c r="EL577" s="153">
        <v>5.0000000000000001E-4</v>
      </c>
      <c r="EM577" s="153" t="s">
        <v>7469</v>
      </c>
      <c r="EN577" s="153">
        <v>840</v>
      </c>
    </row>
    <row r="578" spans="3:144">
      <c r="C578" s="120"/>
      <c r="E578" s="120" t="s">
        <v>8088</v>
      </c>
      <c r="F578" s="126" t="s">
        <v>8083</v>
      </c>
      <c r="G578" s="151" t="s">
        <v>8090</v>
      </c>
      <c r="H578" s="152" t="s">
        <v>8091</v>
      </c>
      <c r="I578" s="153">
        <v>54.071190000000001</v>
      </c>
      <c r="J578" s="153">
        <v>6.07</v>
      </c>
      <c r="K578" s="153">
        <v>102.65</v>
      </c>
      <c r="L578" s="153">
        <v>60</v>
      </c>
      <c r="M578" s="153">
        <v>1.4688300000000001</v>
      </c>
      <c r="N578" s="153">
        <v>25.85</v>
      </c>
      <c r="O578" s="153">
        <v>122.72</v>
      </c>
      <c r="P578" s="153">
        <v>3.81</v>
      </c>
      <c r="Q578" s="153">
        <v>6</v>
      </c>
      <c r="R578" s="153">
        <v>12.152670000000001</v>
      </c>
      <c r="S578" s="153">
        <v>0.36502000000000001</v>
      </c>
      <c r="T578" s="153">
        <v>1.9220900000000001</v>
      </c>
      <c r="U578" s="153">
        <v>0.15933</v>
      </c>
      <c r="V578" s="153" t="s">
        <v>7469</v>
      </c>
      <c r="W578" s="153">
        <v>1.2156199999999999</v>
      </c>
      <c r="X578" s="153">
        <v>14.086</v>
      </c>
      <c r="Y578" s="153">
        <v>0.4037</v>
      </c>
      <c r="Z578" s="153">
        <v>6.44869</v>
      </c>
      <c r="AA578" s="153">
        <v>1.25905</v>
      </c>
      <c r="AB578" s="153">
        <v>8.7065999999999999</v>
      </c>
      <c r="AC578" s="153">
        <v>7.25</v>
      </c>
      <c r="AD578" s="153">
        <v>5.1069999999999997E-2</v>
      </c>
      <c r="AE578" s="153">
        <v>12.80362</v>
      </c>
      <c r="AF578" s="153">
        <v>38.693280000000001</v>
      </c>
      <c r="AG578" s="153">
        <v>0.45077</v>
      </c>
      <c r="AH578" s="153">
        <v>0.45823000000000003</v>
      </c>
      <c r="AI578" s="153">
        <v>7.5631399999999998</v>
      </c>
      <c r="AJ578" s="153">
        <v>31.16</v>
      </c>
      <c r="AK578" s="153">
        <v>8.3140000000000006E-2</v>
      </c>
      <c r="AL578" s="153">
        <v>1.8380700000000001</v>
      </c>
      <c r="AM578" s="153">
        <v>14.315</v>
      </c>
      <c r="AN578" s="153">
        <v>1.6167</v>
      </c>
      <c r="AO578" s="153" t="s">
        <v>7469</v>
      </c>
      <c r="AP578" s="153">
        <v>4.08643</v>
      </c>
      <c r="AQ578" s="153">
        <v>62400.015599999999</v>
      </c>
      <c r="AR578" s="153">
        <v>74.14</v>
      </c>
      <c r="AS578" s="153">
        <v>4.0571999999999999</v>
      </c>
      <c r="AT578" s="153">
        <v>2.9095300000000002</v>
      </c>
      <c r="AU578" s="153">
        <v>1.04104</v>
      </c>
      <c r="AV578" s="153">
        <v>2.98915</v>
      </c>
      <c r="AW578" s="153" t="s">
        <v>7469</v>
      </c>
      <c r="AX578" s="153">
        <v>0.30621999999999999</v>
      </c>
      <c r="AY578" s="153" t="s">
        <v>7469</v>
      </c>
      <c r="AZ578" s="153">
        <v>0.47832000000000002</v>
      </c>
      <c r="BA578" s="153">
        <v>3.6428699999999998</v>
      </c>
      <c r="BB578" s="153">
        <v>1.1917500000000001</v>
      </c>
      <c r="BC578" s="153">
        <v>0.15805</v>
      </c>
      <c r="BD578" s="153">
        <v>69.624650000000003</v>
      </c>
      <c r="BE578" s="153">
        <v>5.1380000000000002E-2</v>
      </c>
      <c r="BF578" s="153">
        <v>0.23457</v>
      </c>
      <c r="BG578" s="153" t="s">
        <v>7469</v>
      </c>
      <c r="BH578" s="153" t="s">
        <v>7469</v>
      </c>
      <c r="BI578" s="153" t="s">
        <v>7469</v>
      </c>
      <c r="BJ578" s="153">
        <v>35.1158</v>
      </c>
      <c r="BK578" s="153">
        <v>0.31228</v>
      </c>
      <c r="BL578" s="153">
        <v>1.7982499999999999</v>
      </c>
      <c r="BM578" s="153">
        <v>5.7383699999999997</v>
      </c>
      <c r="BN578" s="153">
        <v>9.44</v>
      </c>
      <c r="BO578" s="153">
        <v>17.96</v>
      </c>
      <c r="BP578" s="153">
        <v>4.4359999999999997E-2</v>
      </c>
      <c r="BQ578" s="153" t="s">
        <v>7469</v>
      </c>
      <c r="BR578" s="153">
        <v>1.57413</v>
      </c>
      <c r="BS578" s="153">
        <v>22.19</v>
      </c>
      <c r="BT578" s="153">
        <v>0.34425</v>
      </c>
      <c r="BU578" s="153" t="s">
        <v>7469</v>
      </c>
      <c r="BV578" s="153">
        <v>0.29576000000000002</v>
      </c>
      <c r="BW578" s="153" t="s">
        <v>7469</v>
      </c>
      <c r="BX578" s="153" t="s">
        <v>7469</v>
      </c>
      <c r="BY578" s="153">
        <v>0.95316000000000001</v>
      </c>
      <c r="BZ578" s="153" t="s">
        <v>7469</v>
      </c>
      <c r="CA578" s="153" t="s">
        <v>7469</v>
      </c>
      <c r="CB578" s="153">
        <v>4.7072500000000002</v>
      </c>
      <c r="CC578" s="153" t="s">
        <v>7469</v>
      </c>
      <c r="CD578" s="153">
        <v>3.2143799999999998</v>
      </c>
      <c r="CE578" s="153">
        <v>1.1773899999999999</v>
      </c>
      <c r="CF578" s="153">
        <v>28.883520000000001</v>
      </c>
      <c r="CG578" s="153" t="s">
        <v>7469</v>
      </c>
      <c r="CH578" s="153">
        <v>4.8980000000000003E-2</v>
      </c>
      <c r="CI578" s="153" t="s">
        <v>7469</v>
      </c>
      <c r="CJ578" s="153" t="s">
        <v>7469</v>
      </c>
      <c r="CK578" s="153" t="s">
        <v>7469</v>
      </c>
      <c r="CL578" s="153" t="s">
        <v>7469</v>
      </c>
      <c r="CM578" s="153" t="s">
        <v>7469</v>
      </c>
      <c r="CN578" s="153" t="s">
        <v>7469</v>
      </c>
      <c r="CO578" s="153">
        <v>3.3847399999999999</v>
      </c>
      <c r="CP578" s="153">
        <v>15.690849999999999</v>
      </c>
      <c r="CQ578" s="153" t="s">
        <v>7469</v>
      </c>
      <c r="CR578" s="153" t="s">
        <v>7469</v>
      </c>
      <c r="CS578" s="153">
        <v>12.95</v>
      </c>
      <c r="CT578" s="153">
        <v>1.3828</v>
      </c>
      <c r="CU578" s="153">
        <v>18.20749</v>
      </c>
      <c r="CV578" s="153" t="s">
        <v>7469</v>
      </c>
      <c r="CW578" s="153" t="s">
        <v>7469</v>
      </c>
      <c r="CX578" s="153" t="s">
        <v>7469</v>
      </c>
      <c r="CY578" s="153">
        <v>41.603160000000003</v>
      </c>
      <c r="CZ578" s="153">
        <v>0.12216</v>
      </c>
      <c r="DA578" s="153">
        <v>3.2321</v>
      </c>
      <c r="DB578" s="153" t="s">
        <v>7469</v>
      </c>
      <c r="DC578" s="153" t="s">
        <v>7469</v>
      </c>
      <c r="DD578" s="153">
        <v>2.8647</v>
      </c>
      <c r="DE578" s="153">
        <v>3.0000300000000002</v>
      </c>
      <c r="DF578" s="153" t="s">
        <v>7469</v>
      </c>
      <c r="DG578" s="153">
        <v>1.27668</v>
      </c>
      <c r="DH578" s="153">
        <v>1.2932699999999999</v>
      </c>
      <c r="DI578" s="153">
        <v>15.197699999999999</v>
      </c>
      <c r="DJ578" s="153" t="s">
        <v>7469</v>
      </c>
      <c r="DK578" s="153">
        <v>3.2526799999999998</v>
      </c>
      <c r="DL578" s="153">
        <v>0.96655999999999997</v>
      </c>
      <c r="DM578" s="153">
        <v>14.763159999999999</v>
      </c>
      <c r="DN578" s="153">
        <v>2.9615300000000002</v>
      </c>
      <c r="DO578" s="153">
        <v>0.72692999999999997</v>
      </c>
      <c r="DP578" s="153">
        <v>22.1265</v>
      </c>
      <c r="DQ578" s="153">
        <v>5.8816600000000001</v>
      </c>
      <c r="DR578" s="153" t="s">
        <v>7469</v>
      </c>
      <c r="DS578" s="153" t="s">
        <v>7469</v>
      </c>
      <c r="DT578" s="153" t="s">
        <v>7469</v>
      </c>
      <c r="DU578" s="153">
        <v>0.84470000000000001</v>
      </c>
      <c r="DV578" s="153">
        <v>20.000001000000001</v>
      </c>
      <c r="DW578" s="153" t="s">
        <v>7469</v>
      </c>
      <c r="DX578" s="153">
        <v>1.87842</v>
      </c>
      <c r="DY578" s="153">
        <v>1.1387100000000001</v>
      </c>
      <c r="DZ578" s="153">
        <v>1.60578</v>
      </c>
      <c r="EA578" s="153" t="s">
        <v>7469</v>
      </c>
      <c r="EB578" s="153">
        <v>6.09701</v>
      </c>
      <c r="EC578" s="153">
        <v>5.76701</v>
      </c>
      <c r="ED578" s="153">
        <v>0.91903999999999997</v>
      </c>
      <c r="EE578" s="153" t="s">
        <v>7469</v>
      </c>
      <c r="EF578" s="153">
        <v>2.7845599999999999</v>
      </c>
      <c r="EG578" s="153">
        <v>1.37235</v>
      </c>
      <c r="EH578" s="153">
        <v>2.1518899999999999</v>
      </c>
      <c r="EI578" s="153" t="s">
        <v>7469</v>
      </c>
      <c r="EJ578" s="153" t="s">
        <v>7469</v>
      </c>
      <c r="EK578" s="153">
        <v>0.20765</v>
      </c>
      <c r="EL578" s="153">
        <v>1.0000000000000001E-5</v>
      </c>
      <c r="EM578" s="153" t="s">
        <v>7469</v>
      </c>
      <c r="EN578" s="153" t="s">
        <v>7469</v>
      </c>
    </row>
    <row r="579" spans="3:144">
      <c r="C579" s="120"/>
      <c r="E579" s="120" t="s">
        <v>8092</v>
      </c>
      <c r="F579" s="126" t="s">
        <v>8083</v>
      </c>
      <c r="G579" s="151" t="s">
        <v>8090</v>
      </c>
      <c r="H579" s="152" t="s">
        <v>8091</v>
      </c>
      <c r="I579" s="153">
        <v>51.428049999999999</v>
      </c>
      <c r="J579" s="153">
        <v>8.5</v>
      </c>
      <c r="K579" s="153">
        <v>110.96</v>
      </c>
      <c r="L579" s="153">
        <v>25.6</v>
      </c>
      <c r="M579" s="153">
        <v>2.2233399999999999</v>
      </c>
      <c r="N579" s="153">
        <v>22.99</v>
      </c>
      <c r="O579" s="153">
        <v>150.51</v>
      </c>
      <c r="P579" s="153">
        <v>5.5</v>
      </c>
      <c r="Q579" s="153">
        <v>4</v>
      </c>
      <c r="R579" s="153">
        <v>8.6930099999999992</v>
      </c>
      <c r="S579" s="153">
        <v>0.23621</v>
      </c>
      <c r="T579" s="153">
        <v>1.1603399999999999</v>
      </c>
      <c r="U579" s="153">
        <v>7.7920000000000003E-2</v>
      </c>
      <c r="V579" s="153" t="s">
        <v>7469</v>
      </c>
      <c r="W579" s="153">
        <v>1.56681</v>
      </c>
      <c r="X579" s="153">
        <v>21.352</v>
      </c>
      <c r="Y579" s="153">
        <v>0.30051</v>
      </c>
      <c r="Z579" s="153">
        <v>11.86519</v>
      </c>
      <c r="AA579" s="153">
        <v>2.6021800000000002</v>
      </c>
      <c r="AB579" s="153">
        <v>7.2871499999999996</v>
      </c>
      <c r="AC579" s="153">
        <v>1.625</v>
      </c>
      <c r="AD579" s="153">
        <v>5.3920000000000003E-2</v>
      </c>
      <c r="AE579" s="153">
        <v>8.4770199999999996</v>
      </c>
      <c r="AF579" s="153">
        <v>81.700819999999993</v>
      </c>
      <c r="AG579" s="153">
        <v>0.80852999999999997</v>
      </c>
      <c r="AH579" s="153">
        <v>0.36784</v>
      </c>
      <c r="AI579" s="153">
        <v>11.857340000000001</v>
      </c>
      <c r="AJ579" s="153">
        <v>56.02</v>
      </c>
      <c r="AK579" s="153">
        <v>9.5960000000000004E-2</v>
      </c>
      <c r="AL579" s="153">
        <v>1.4691099999999999</v>
      </c>
      <c r="AM579" s="153">
        <v>16.59646</v>
      </c>
      <c r="AN579" s="153">
        <v>2.7299899999999999</v>
      </c>
      <c r="AO579" s="153" t="s">
        <v>7469</v>
      </c>
      <c r="AP579" s="153">
        <v>3.2507100000000002</v>
      </c>
      <c r="AQ579" s="153">
        <v>8400</v>
      </c>
      <c r="AR579" s="153">
        <v>116.58</v>
      </c>
      <c r="AS579" s="153">
        <v>3.7808099999999998</v>
      </c>
      <c r="AT579" s="153">
        <v>3.1802000000000001</v>
      </c>
      <c r="AU579" s="153">
        <v>1.1386700000000001</v>
      </c>
      <c r="AV579" s="153">
        <v>4.8539500000000002</v>
      </c>
      <c r="AW579" s="153" t="s">
        <v>7469</v>
      </c>
      <c r="AX579" s="153">
        <v>0.17093</v>
      </c>
      <c r="AY579" s="153" t="s">
        <v>7469</v>
      </c>
      <c r="AZ579" s="153">
        <v>1.0468999999999999</v>
      </c>
      <c r="BA579" s="153">
        <v>3.39534</v>
      </c>
      <c r="BB579" s="153">
        <v>2.3409200000000001</v>
      </c>
      <c r="BC579" s="153">
        <v>0.12202</v>
      </c>
      <c r="BD579" s="153">
        <v>2.9411800000000001</v>
      </c>
      <c r="BE579" s="153">
        <v>7.7099999999999998E-3</v>
      </c>
      <c r="BF579" s="153">
        <v>0.17530000000000001</v>
      </c>
      <c r="BG579" s="153" t="s">
        <v>7469</v>
      </c>
      <c r="BH579" s="153" t="s">
        <v>7469</v>
      </c>
      <c r="BI579" s="153" t="s">
        <v>7469</v>
      </c>
      <c r="BJ579" s="153">
        <v>28.708130000000001</v>
      </c>
      <c r="BK579" s="153">
        <v>0.63661999999999996</v>
      </c>
      <c r="BL579" s="153">
        <v>5.7416299999999998</v>
      </c>
      <c r="BM579" s="153">
        <v>5.0986900000000004</v>
      </c>
      <c r="BN579" s="153">
        <v>23.11</v>
      </c>
      <c r="BO579" s="153">
        <v>1.6</v>
      </c>
      <c r="BP579" s="153">
        <v>3.1550000000000002E-2</v>
      </c>
      <c r="BQ579" s="153" t="s">
        <v>7469</v>
      </c>
      <c r="BR579" s="153">
        <v>0.34483999999999998</v>
      </c>
      <c r="BS579" s="153">
        <v>23.96</v>
      </c>
      <c r="BT579" s="153">
        <v>0.10308</v>
      </c>
      <c r="BU579" s="153" t="s">
        <v>7469</v>
      </c>
      <c r="BV579" s="153">
        <v>0.18229000000000001</v>
      </c>
      <c r="BW579" s="153" t="s">
        <v>7469</v>
      </c>
      <c r="BX579" s="153">
        <v>10.566470000000001</v>
      </c>
      <c r="BY579" s="153">
        <v>0.27284999999999998</v>
      </c>
      <c r="BZ579" s="153">
        <v>0.1</v>
      </c>
      <c r="CA579" s="153" t="s">
        <v>7469</v>
      </c>
      <c r="CB579" s="153">
        <v>4.4332700000000003</v>
      </c>
      <c r="CC579" s="153">
        <v>0.15104999999999999</v>
      </c>
      <c r="CD579" s="153">
        <v>4.0314199999999998</v>
      </c>
      <c r="CE579" s="153">
        <v>0.17523</v>
      </c>
      <c r="CF579" s="153">
        <v>22.55078</v>
      </c>
      <c r="CG579" s="153">
        <v>6.6600000000000006E-2</v>
      </c>
      <c r="CH579" s="153">
        <v>6.6009999999999999E-2</v>
      </c>
      <c r="CI579" s="153" t="s">
        <v>7469</v>
      </c>
      <c r="CJ579" s="153" t="s">
        <v>7469</v>
      </c>
      <c r="CK579" s="153" t="s">
        <v>7469</v>
      </c>
      <c r="CL579" s="153" t="s">
        <v>7469</v>
      </c>
      <c r="CM579" s="153" t="s">
        <v>7469</v>
      </c>
      <c r="CN579" s="153" t="s">
        <v>7469</v>
      </c>
      <c r="CO579" s="153">
        <v>3.27094</v>
      </c>
      <c r="CP579" s="153">
        <v>12.919560000000001</v>
      </c>
      <c r="CQ579" s="153" t="s">
        <v>7469</v>
      </c>
      <c r="CR579" s="153" t="s">
        <v>7469</v>
      </c>
      <c r="CS579" s="153">
        <v>17.12</v>
      </c>
      <c r="CT579" s="153">
        <v>1.81633</v>
      </c>
      <c r="CU579" s="153">
        <v>19.581109999999999</v>
      </c>
      <c r="CV579" s="153" t="s">
        <v>7469</v>
      </c>
      <c r="CW579" s="153" t="s">
        <v>7469</v>
      </c>
      <c r="CX579" s="153" t="s">
        <v>7469</v>
      </c>
      <c r="CY579" s="153">
        <v>56.604100000000003</v>
      </c>
      <c r="CZ579" s="153">
        <v>0.12712000000000001</v>
      </c>
      <c r="DA579" s="153">
        <v>3.1933699999999998</v>
      </c>
      <c r="DB579" s="153" t="s">
        <v>7469</v>
      </c>
      <c r="DC579" s="153" t="s">
        <v>7469</v>
      </c>
      <c r="DD579" s="153">
        <v>2.4024299999999998</v>
      </c>
      <c r="DE579" s="153">
        <v>1.5000150000000001</v>
      </c>
      <c r="DF579" s="153" t="s">
        <v>7469</v>
      </c>
      <c r="DG579" s="153">
        <v>4.1511699999999996</v>
      </c>
      <c r="DH579" s="153">
        <v>5.7279999999999998E-2</v>
      </c>
      <c r="DI579" s="153">
        <v>1.1925699999999999</v>
      </c>
      <c r="DJ579" s="153" t="s">
        <v>7469</v>
      </c>
      <c r="DK579" s="153">
        <v>11.194369999999999</v>
      </c>
      <c r="DL579" s="153">
        <v>0.59887999999999997</v>
      </c>
      <c r="DM579" s="153">
        <v>12.37947</v>
      </c>
      <c r="DN579" s="153">
        <v>3.37622</v>
      </c>
      <c r="DO579" s="153">
        <v>0.80994999999999995</v>
      </c>
      <c r="DP579" s="153">
        <v>4.2652200000000002</v>
      </c>
      <c r="DQ579" s="153">
        <v>11.1402</v>
      </c>
      <c r="DR579" s="153" t="s">
        <v>7469</v>
      </c>
      <c r="DS579" s="153" t="s">
        <v>7469</v>
      </c>
      <c r="DT579" s="153">
        <v>20.105119999999999</v>
      </c>
      <c r="DU579" s="153">
        <v>1.3915599999999999</v>
      </c>
      <c r="DV579" s="153">
        <v>0.11600000000000001</v>
      </c>
      <c r="DW579" s="153" t="s">
        <v>7469</v>
      </c>
      <c r="DX579" s="153">
        <v>2.4197199999999999</v>
      </c>
      <c r="DY579" s="153">
        <v>0.99812999999999996</v>
      </c>
      <c r="DZ579" s="153">
        <v>1.68485</v>
      </c>
      <c r="EA579" s="153">
        <v>3.49159</v>
      </c>
      <c r="EB579" s="153">
        <v>6.43818</v>
      </c>
      <c r="EC579" s="153">
        <v>6.4422600000000001</v>
      </c>
      <c r="ED579" s="153">
        <v>0.96789000000000003</v>
      </c>
      <c r="EE579" s="153" t="s">
        <v>7469</v>
      </c>
      <c r="EF579" s="153">
        <v>2.36355</v>
      </c>
      <c r="EG579" s="153">
        <v>2.7398500000000001</v>
      </c>
      <c r="EH579" s="153">
        <v>1.2444299999999999</v>
      </c>
      <c r="EI579" s="153">
        <v>17.28098</v>
      </c>
      <c r="EJ579" s="153" t="s">
        <v>7469</v>
      </c>
      <c r="EK579" s="153">
        <v>0.27983999999999998</v>
      </c>
      <c r="EL579" s="153">
        <v>5.0000000000000002E-5</v>
      </c>
      <c r="EM579" s="153" t="s">
        <v>7469</v>
      </c>
      <c r="EN579" s="153" t="s">
        <v>7469</v>
      </c>
    </row>
    <row r="580" spans="3:144">
      <c r="C580" s="120"/>
      <c r="E580" s="120" t="s">
        <v>8093</v>
      </c>
      <c r="F580" s="126" t="s">
        <v>8083</v>
      </c>
      <c r="G580" s="151" t="s">
        <v>8090</v>
      </c>
      <c r="H580" s="152" t="s">
        <v>8091</v>
      </c>
      <c r="I580" s="153">
        <v>57.530270000000002</v>
      </c>
      <c r="J580" s="153">
        <v>10.52</v>
      </c>
      <c r="K580" s="153">
        <v>132.91</v>
      </c>
      <c r="L580" s="153">
        <v>20.6</v>
      </c>
      <c r="M580" s="153">
        <v>3.4352299999999998</v>
      </c>
      <c r="N580" s="153">
        <v>18.29</v>
      </c>
      <c r="O580" s="153">
        <v>148.06</v>
      </c>
      <c r="P580" s="153">
        <v>17.62</v>
      </c>
      <c r="Q580" s="153">
        <v>3.52</v>
      </c>
      <c r="R580" s="153">
        <v>5.1593200000000001</v>
      </c>
      <c r="S580" s="153">
        <v>0.54039999999999999</v>
      </c>
      <c r="T580" s="153">
        <v>2.0829900000000001</v>
      </c>
      <c r="U580" s="153">
        <v>0.13650999999999999</v>
      </c>
      <c r="V580" s="153">
        <v>32.979999999999997</v>
      </c>
      <c r="W580" s="153">
        <v>2.1630400000000001</v>
      </c>
      <c r="X580" s="153">
        <v>29.706</v>
      </c>
      <c r="Y580" s="153">
        <v>0.70489000000000002</v>
      </c>
      <c r="Z580" s="153">
        <v>17.452780000000001</v>
      </c>
      <c r="AA580" s="153">
        <v>2.34097</v>
      </c>
      <c r="AB580" s="153">
        <v>7.1153300000000002</v>
      </c>
      <c r="AC580" s="153">
        <v>6.3799999999999996E-2</v>
      </c>
      <c r="AD580" s="153">
        <v>4.9009999999999998E-2</v>
      </c>
      <c r="AE580" s="153">
        <v>6.4947100000000004</v>
      </c>
      <c r="AF580" s="153">
        <v>43.329000000000001</v>
      </c>
      <c r="AG580" s="153">
        <v>0.97616000000000003</v>
      </c>
      <c r="AH580" s="153" t="s">
        <v>7469</v>
      </c>
      <c r="AI580" s="153">
        <v>9.9803999999999995</v>
      </c>
      <c r="AJ580" s="153">
        <v>90.16</v>
      </c>
      <c r="AK580" s="153">
        <v>3.5580000000000001E-2</v>
      </c>
      <c r="AL580" s="153">
        <v>3.2183700000000002</v>
      </c>
      <c r="AM580" s="153">
        <v>25.550249999999998</v>
      </c>
      <c r="AN580" s="153">
        <v>3.2188400000000001</v>
      </c>
      <c r="AO580" s="153" t="s">
        <v>7469</v>
      </c>
      <c r="AP580" s="153">
        <v>1.0726599999999999</v>
      </c>
      <c r="AQ580" s="153">
        <v>100.8</v>
      </c>
      <c r="AR580" s="153">
        <v>161.59</v>
      </c>
      <c r="AS580" s="153">
        <v>4.3799200000000003</v>
      </c>
      <c r="AT580" s="153">
        <v>7.3365999999999998</v>
      </c>
      <c r="AU580" s="153">
        <v>1.4193499999999999</v>
      </c>
      <c r="AV580" s="153">
        <v>4.4751200000000004</v>
      </c>
      <c r="AW580" s="153" t="s">
        <v>7469</v>
      </c>
      <c r="AX580" s="153">
        <v>1.031E-2</v>
      </c>
      <c r="AY580" s="153" t="s">
        <v>7469</v>
      </c>
      <c r="AZ580" s="153">
        <v>0.85335000000000005</v>
      </c>
      <c r="BA580" s="153">
        <v>2.0900400000000001</v>
      </c>
      <c r="BB580" s="153">
        <v>2.55274</v>
      </c>
      <c r="BC580" s="153">
        <v>0.10648000000000001</v>
      </c>
      <c r="BD580" s="153">
        <v>1.49333</v>
      </c>
      <c r="BE580" s="153">
        <v>1.175E-2</v>
      </c>
      <c r="BF580" s="153">
        <v>0.13750999999999999</v>
      </c>
      <c r="BG580" s="153" t="s">
        <v>7469</v>
      </c>
      <c r="BH580" s="153" t="s">
        <v>7469</v>
      </c>
      <c r="BI580" s="153" t="s">
        <v>7469</v>
      </c>
      <c r="BJ580" s="153">
        <v>17.489329999999999</v>
      </c>
      <c r="BK580" s="153">
        <v>0.37540000000000001</v>
      </c>
      <c r="BL580" s="153">
        <v>7.5193000000000003</v>
      </c>
      <c r="BM580" s="153">
        <v>5.0685900000000004</v>
      </c>
      <c r="BN580" s="153">
        <v>15.73</v>
      </c>
      <c r="BO580" s="153">
        <v>2.0802</v>
      </c>
      <c r="BP580" s="153">
        <v>5.5120000000000002E-2</v>
      </c>
      <c r="BQ580" s="153">
        <v>33.026629999999997</v>
      </c>
      <c r="BR580" s="153">
        <v>0.30714999999999998</v>
      </c>
      <c r="BS580" s="153">
        <v>52.26</v>
      </c>
      <c r="BT580" s="153">
        <v>0.13169</v>
      </c>
      <c r="BU580" s="153" t="s">
        <v>7469</v>
      </c>
      <c r="BV580" s="153">
        <v>0.11713</v>
      </c>
      <c r="BW580" s="153" t="s">
        <v>7469</v>
      </c>
      <c r="BX580" s="153">
        <v>6.5506099999999998</v>
      </c>
      <c r="BY580" s="153">
        <v>0.18597</v>
      </c>
      <c r="BZ580" s="153">
        <v>0.13500000000000001</v>
      </c>
      <c r="CA580" s="153">
        <v>61.09</v>
      </c>
      <c r="CB580" s="153">
        <v>6.0510900000000003</v>
      </c>
      <c r="CC580" s="153" t="s">
        <v>7469</v>
      </c>
      <c r="CD580" s="153">
        <v>5.1144999999999996</v>
      </c>
      <c r="CE580" s="153">
        <v>5.7430000000000002E-2</v>
      </c>
      <c r="CF580" s="153">
        <v>15.28528</v>
      </c>
      <c r="CG580" s="153">
        <v>7.9240000000000005E-2</v>
      </c>
      <c r="CH580" s="153">
        <v>3.9800000000000002E-2</v>
      </c>
      <c r="CI580" s="153">
        <v>19.31916</v>
      </c>
      <c r="CJ580" s="153" t="s">
        <v>7469</v>
      </c>
      <c r="CK580" s="153">
        <v>0.33600000000000002</v>
      </c>
      <c r="CL580" s="153" t="s">
        <v>7469</v>
      </c>
      <c r="CM580" s="153" t="s">
        <v>7469</v>
      </c>
      <c r="CN580" s="153" t="s">
        <v>7469</v>
      </c>
      <c r="CO580" s="153">
        <v>7.2539600000000002</v>
      </c>
      <c r="CP580" s="153">
        <v>16.344370000000001</v>
      </c>
      <c r="CQ580" s="153">
        <v>30.460760000000001</v>
      </c>
      <c r="CR580" s="153" t="s">
        <v>7469</v>
      </c>
      <c r="CS580" s="153">
        <v>20.68</v>
      </c>
      <c r="CT580" s="153">
        <v>1.50288</v>
      </c>
      <c r="CU580" s="153">
        <v>9.7884600000000006</v>
      </c>
      <c r="CV580" s="153" t="s">
        <v>7469</v>
      </c>
      <c r="CW580" s="153" t="s">
        <v>7469</v>
      </c>
      <c r="CX580" s="153" t="s">
        <v>7469</v>
      </c>
      <c r="CY580" s="153">
        <v>69.968599999999995</v>
      </c>
      <c r="CZ580" s="153">
        <v>0.11068</v>
      </c>
      <c r="DA580" s="153">
        <v>3.9527299999999999</v>
      </c>
      <c r="DB580" s="153" t="s">
        <v>7469</v>
      </c>
      <c r="DC580" s="153" t="s">
        <v>7469</v>
      </c>
      <c r="DD580" s="153">
        <v>5.8307200000000003</v>
      </c>
      <c r="DE580" s="153">
        <v>4.0800409999999996</v>
      </c>
      <c r="DF580" s="153" t="s">
        <v>7469</v>
      </c>
      <c r="DG580" s="153">
        <v>4.3759199999999998</v>
      </c>
      <c r="DH580" s="153">
        <v>3.6799999999999999E-2</v>
      </c>
      <c r="DI580" s="153">
        <v>1.15696</v>
      </c>
      <c r="DJ580" s="153" t="s">
        <v>7469</v>
      </c>
      <c r="DK580" s="153">
        <v>10.669879999999999</v>
      </c>
      <c r="DL580" s="153">
        <v>0.76304000000000005</v>
      </c>
      <c r="DM580" s="153">
        <v>8.0678000000000001</v>
      </c>
      <c r="DN580" s="153">
        <v>2.4068499999999999</v>
      </c>
      <c r="DO580" s="153">
        <v>0.75990000000000002</v>
      </c>
      <c r="DP580" s="153">
        <v>2.7273200000000002</v>
      </c>
      <c r="DQ580" s="153">
        <v>18.584150000000001</v>
      </c>
      <c r="DR580" s="153" t="s">
        <v>7469</v>
      </c>
      <c r="DS580" s="153" t="s">
        <v>7469</v>
      </c>
      <c r="DT580" s="153">
        <v>39.84863</v>
      </c>
      <c r="DU580" s="153">
        <v>0.92229000000000005</v>
      </c>
      <c r="DV580" s="153" t="s">
        <v>7469</v>
      </c>
      <c r="DW580" s="153" t="s">
        <v>7469</v>
      </c>
      <c r="DX580" s="153">
        <v>3.2183700000000002</v>
      </c>
      <c r="DY580" s="153">
        <v>0.95494999999999997</v>
      </c>
      <c r="DZ580" s="153">
        <v>0.84658999999999995</v>
      </c>
      <c r="EA580" s="153">
        <v>3.7167500000000002</v>
      </c>
      <c r="EB580" s="153">
        <v>12.12054</v>
      </c>
      <c r="EC580" s="153">
        <v>4.9990800000000002</v>
      </c>
      <c r="ED580" s="153">
        <v>1.4140600000000001</v>
      </c>
      <c r="EE580" s="153">
        <v>10.119999999999999</v>
      </c>
      <c r="EF580" s="153">
        <v>3.6086200000000002</v>
      </c>
      <c r="EG580" s="153">
        <v>3.4164699999999999</v>
      </c>
      <c r="EH580" s="153">
        <v>6.9785000000000004</v>
      </c>
      <c r="EI580" s="153">
        <v>14.504110000000001</v>
      </c>
      <c r="EJ580" s="153" t="s">
        <v>7469</v>
      </c>
      <c r="EK580" s="153">
        <v>0.31528</v>
      </c>
      <c r="EL580" s="153">
        <v>2.5999999999999998E-4</v>
      </c>
      <c r="EM580" s="153" t="s">
        <v>7469</v>
      </c>
      <c r="EN580" s="153" t="s">
        <v>7469</v>
      </c>
    </row>
    <row r="581" spans="3:144">
      <c r="C581" s="120"/>
      <c r="E581" s="120" t="s">
        <v>8094</v>
      </c>
      <c r="F581" s="126" t="s">
        <v>8083</v>
      </c>
      <c r="G581" s="151" t="s">
        <v>8090</v>
      </c>
      <c r="H581" s="152" t="s">
        <v>8091</v>
      </c>
      <c r="I581" s="153">
        <v>55.478380000000001</v>
      </c>
      <c r="J581" s="153">
        <v>11.88</v>
      </c>
      <c r="K581" s="153">
        <v>116.56</v>
      </c>
      <c r="L581" s="153">
        <v>5.8440000000000003</v>
      </c>
      <c r="M581" s="153">
        <v>1.50295</v>
      </c>
      <c r="N581" s="153">
        <v>21.42</v>
      </c>
      <c r="O581" s="153">
        <v>137.85</v>
      </c>
      <c r="P581" s="153">
        <v>3.44</v>
      </c>
      <c r="Q581" s="153">
        <v>2.21</v>
      </c>
      <c r="R581" s="153">
        <v>10.12429</v>
      </c>
      <c r="S581" s="153">
        <v>1.3692</v>
      </c>
      <c r="T581" s="153">
        <v>3.4058099999999998</v>
      </c>
      <c r="U581" s="153">
        <v>0.16919000000000001</v>
      </c>
      <c r="V581" s="153">
        <v>15.42</v>
      </c>
      <c r="W581" s="153">
        <v>2.5784400000000001</v>
      </c>
      <c r="X581" s="153">
        <v>71.88</v>
      </c>
      <c r="Y581" s="153">
        <v>0.23716999999999999</v>
      </c>
      <c r="Z581" s="153">
        <v>12.11148</v>
      </c>
      <c r="AA581" s="153">
        <v>2.4952399999999999</v>
      </c>
      <c r="AB581" s="153">
        <v>5.99695</v>
      </c>
      <c r="AC581" s="153">
        <v>4.02E-2</v>
      </c>
      <c r="AD581" s="153">
        <v>4.6809999999999997E-2</v>
      </c>
      <c r="AE581" s="153">
        <v>9.29392</v>
      </c>
      <c r="AF581" s="153">
        <v>87.605099999999993</v>
      </c>
      <c r="AG581" s="153">
        <v>1.5491999999999999</v>
      </c>
      <c r="AH581" s="153">
        <v>0.83582000000000001</v>
      </c>
      <c r="AI581" s="153">
        <v>15.23424</v>
      </c>
      <c r="AJ581" s="153">
        <v>117.69</v>
      </c>
      <c r="AK581" s="153">
        <v>4.3529999999999999E-2</v>
      </c>
      <c r="AL581" s="153">
        <v>2.53918</v>
      </c>
      <c r="AM581" s="153">
        <v>35.638179999999998</v>
      </c>
      <c r="AN581" s="153">
        <v>3.016</v>
      </c>
      <c r="AO581" s="153">
        <v>1.6186499999999999</v>
      </c>
      <c r="AP581" s="153">
        <v>2.54915</v>
      </c>
      <c r="AQ581" s="153">
        <v>8.7200000000000006</v>
      </c>
      <c r="AR581" s="153">
        <v>173.28</v>
      </c>
      <c r="AS581" s="153">
        <v>5.9597300000000004</v>
      </c>
      <c r="AT581" s="153">
        <v>11.205959999999999</v>
      </c>
      <c r="AU581" s="153">
        <v>1.16676</v>
      </c>
      <c r="AV581" s="153">
        <v>4.4885999999999999</v>
      </c>
      <c r="AW581" s="153" t="s">
        <v>7469</v>
      </c>
      <c r="AX581" s="153">
        <v>2.8340000000000001E-2</v>
      </c>
      <c r="AY581" s="153" t="s">
        <v>7469</v>
      </c>
      <c r="AZ581" s="153">
        <v>0.95970999999999995</v>
      </c>
      <c r="BA581" s="153">
        <v>2.2061700000000002</v>
      </c>
      <c r="BB581" s="153">
        <v>6.1584199999999996</v>
      </c>
      <c r="BC581" s="153">
        <v>0.20979</v>
      </c>
      <c r="BD581" s="153">
        <v>0.66654000000000002</v>
      </c>
      <c r="BE581" s="153">
        <v>1.384E-2</v>
      </c>
      <c r="BF581" s="153">
        <v>0.38085000000000002</v>
      </c>
      <c r="BG581" s="153" t="s">
        <v>7469</v>
      </c>
      <c r="BH581" s="153">
        <v>6.3314399999999997</v>
      </c>
      <c r="BI581" s="153">
        <v>22.94</v>
      </c>
      <c r="BJ581" s="153">
        <v>19.87162</v>
      </c>
      <c r="BK581" s="153">
        <v>0.48726000000000003</v>
      </c>
      <c r="BL581" s="153">
        <v>7.1348799999999999</v>
      </c>
      <c r="BM581" s="153">
        <v>4.9776300000000004</v>
      </c>
      <c r="BN581" s="153">
        <v>13.84</v>
      </c>
      <c r="BO581" s="153">
        <v>2.5</v>
      </c>
      <c r="BP581" s="153">
        <v>0.17618</v>
      </c>
      <c r="BQ581" s="153">
        <v>14.750819999999999</v>
      </c>
      <c r="BR581" s="153">
        <v>0.19625999999999999</v>
      </c>
      <c r="BS581" s="153">
        <v>55.07</v>
      </c>
      <c r="BT581" s="153">
        <v>0.44090000000000001</v>
      </c>
      <c r="BU581" s="153" t="s">
        <v>7469</v>
      </c>
      <c r="BV581" s="153">
        <v>0.25114999999999998</v>
      </c>
      <c r="BW581" s="153" t="s">
        <v>7469</v>
      </c>
      <c r="BX581" s="153">
        <v>6.9752999999999998</v>
      </c>
      <c r="BY581" s="153">
        <v>0.21994</v>
      </c>
      <c r="BZ581" s="153">
        <v>13</v>
      </c>
      <c r="CA581" s="153">
        <v>215.8</v>
      </c>
      <c r="CB581" s="153">
        <v>10.660349999999999</v>
      </c>
      <c r="CC581" s="153">
        <v>0.39134000000000002</v>
      </c>
      <c r="CD581" s="153">
        <v>5.4141199999999996</v>
      </c>
      <c r="CE581" s="153">
        <v>1.05803</v>
      </c>
      <c r="CF581" s="153">
        <v>2.9815</v>
      </c>
      <c r="CG581" s="153">
        <v>0.17618</v>
      </c>
      <c r="CH581" s="153">
        <v>2.6460000000000001E-2</v>
      </c>
      <c r="CI581" s="153">
        <v>13.832380000000001</v>
      </c>
      <c r="CJ581" s="153">
        <v>8.5201899999999995</v>
      </c>
      <c r="CK581" s="153" t="s">
        <v>7469</v>
      </c>
      <c r="CL581" s="153" t="s">
        <v>7469</v>
      </c>
      <c r="CM581" s="153" t="s">
        <v>7469</v>
      </c>
      <c r="CN581" s="153" t="s">
        <v>7469</v>
      </c>
      <c r="CO581" s="153">
        <v>5.6743300000000003</v>
      </c>
      <c r="CP581" s="153">
        <v>16.8719</v>
      </c>
      <c r="CQ581" s="153">
        <v>22.560749999999999</v>
      </c>
      <c r="CR581" s="153" t="s">
        <v>7469</v>
      </c>
      <c r="CS581" s="153">
        <v>16.93</v>
      </c>
      <c r="CT581" s="153">
        <v>1.5237799999999999</v>
      </c>
      <c r="CU581" s="153">
        <v>10.0443</v>
      </c>
      <c r="CV581" s="153" t="s">
        <v>7469</v>
      </c>
      <c r="CW581" s="153" t="s">
        <v>7469</v>
      </c>
      <c r="CX581" s="153" t="s">
        <v>7469</v>
      </c>
      <c r="CY581" s="153">
        <v>83.016459999999995</v>
      </c>
      <c r="CZ581" s="153">
        <v>9.2600000000000002E-2</v>
      </c>
      <c r="DA581" s="153">
        <v>3.7814899999999998</v>
      </c>
      <c r="DB581" s="153" t="s">
        <v>7469</v>
      </c>
      <c r="DC581" s="153">
        <v>6.65991</v>
      </c>
      <c r="DD581" s="153">
        <v>7.9826699999999997</v>
      </c>
      <c r="DE581" s="153">
        <v>14.03</v>
      </c>
      <c r="DF581" s="153" t="s">
        <v>7469</v>
      </c>
      <c r="DG581" s="153">
        <v>4.6459299999999999</v>
      </c>
      <c r="DH581" s="153">
        <v>0.16203999999999999</v>
      </c>
      <c r="DI581" s="153">
        <v>1.2758799999999999</v>
      </c>
      <c r="DJ581" s="153" t="s">
        <v>7469</v>
      </c>
      <c r="DK581" s="153">
        <v>12.521470000000001</v>
      </c>
      <c r="DL581" s="153">
        <v>0.86878</v>
      </c>
      <c r="DM581" s="153">
        <v>8.2826900000000006</v>
      </c>
      <c r="DN581" s="153">
        <v>2.0012300000000001</v>
      </c>
      <c r="DO581" s="153">
        <v>0.52390999999999999</v>
      </c>
      <c r="DP581" s="153">
        <v>1.38469</v>
      </c>
      <c r="DQ581" s="153">
        <v>26.878219999999999</v>
      </c>
      <c r="DR581" s="153" t="s">
        <v>7469</v>
      </c>
      <c r="DS581" s="153">
        <v>15.810040000000001</v>
      </c>
      <c r="DT581" s="153">
        <v>39.448720000000002</v>
      </c>
      <c r="DU581" s="153">
        <v>1.28538</v>
      </c>
      <c r="DV581" s="153" t="s">
        <v>7469</v>
      </c>
      <c r="DW581" s="153" t="s">
        <v>7469</v>
      </c>
      <c r="DX581" s="153">
        <v>3.3492000000000002</v>
      </c>
      <c r="DY581" s="153">
        <v>1.02407</v>
      </c>
      <c r="DZ581" s="153">
        <v>0.64485000000000003</v>
      </c>
      <c r="EA581" s="153">
        <v>4.3265500000000001</v>
      </c>
      <c r="EB581" s="153">
        <v>15.44492</v>
      </c>
      <c r="EC581" s="153">
        <v>3.4769700000000001</v>
      </c>
      <c r="ED581" s="153">
        <v>2.0607199999999999</v>
      </c>
      <c r="EE581" s="153" t="s">
        <v>7469</v>
      </c>
      <c r="EF581" s="153">
        <v>3.5968200000000001</v>
      </c>
      <c r="EG581" s="153">
        <v>2.5329999999999999</v>
      </c>
      <c r="EH581" s="153">
        <v>2.5265900000000001</v>
      </c>
      <c r="EI581" s="153">
        <v>9.8518699999999999</v>
      </c>
      <c r="EJ581" s="153" t="s">
        <v>7469</v>
      </c>
      <c r="EK581" s="153">
        <v>0.20376</v>
      </c>
      <c r="EL581" s="153">
        <v>5.0000000000000001E-4</v>
      </c>
      <c r="EM581" s="153" t="s">
        <v>7469</v>
      </c>
      <c r="EN581" s="153" t="s">
        <v>7469</v>
      </c>
    </row>
    <row r="582" spans="3:144">
      <c r="C582" s="120"/>
      <c r="E582" s="120" t="s">
        <v>8095</v>
      </c>
      <c r="F582" s="126" t="s">
        <v>8083</v>
      </c>
      <c r="G582" s="151" t="s">
        <v>8090</v>
      </c>
      <c r="H582" s="152" t="s">
        <v>8091</v>
      </c>
      <c r="I582" s="153" t="s">
        <v>7469</v>
      </c>
      <c r="J582" s="153" t="s">
        <v>7469</v>
      </c>
      <c r="K582" s="153" t="s">
        <v>7469</v>
      </c>
      <c r="L582" s="153" t="s">
        <v>7469</v>
      </c>
      <c r="M582" s="153" t="s">
        <v>7469</v>
      </c>
      <c r="N582" s="153">
        <v>26.94</v>
      </c>
      <c r="O582" s="153">
        <v>129.13999999999999</v>
      </c>
      <c r="P582" s="153" t="s">
        <v>7469</v>
      </c>
      <c r="Q582" s="153" t="s">
        <v>7469</v>
      </c>
      <c r="R582" s="153">
        <v>6.8568699999999998</v>
      </c>
      <c r="S582" s="153" t="s">
        <v>7469</v>
      </c>
      <c r="T582" s="153" t="s">
        <v>7469</v>
      </c>
      <c r="U582" s="153" t="s">
        <v>7469</v>
      </c>
      <c r="V582" s="153" t="s">
        <v>7469</v>
      </c>
      <c r="W582" s="153" t="s">
        <v>7469</v>
      </c>
      <c r="X582" s="153" t="s">
        <v>7469</v>
      </c>
      <c r="Y582" s="153" t="s">
        <v>7469</v>
      </c>
      <c r="Z582" s="153" t="s">
        <v>7469</v>
      </c>
      <c r="AA582" s="153" t="s">
        <v>7469</v>
      </c>
      <c r="AB582" s="153" t="s">
        <v>7469</v>
      </c>
      <c r="AC582" s="153" t="s">
        <v>7469</v>
      </c>
      <c r="AD582" s="153" t="s">
        <v>7469</v>
      </c>
      <c r="AE582" s="153">
        <v>6.01349</v>
      </c>
      <c r="AF582" s="153">
        <v>61.039819999999999</v>
      </c>
      <c r="AG582" s="153" t="s">
        <v>7469</v>
      </c>
      <c r="AH582" s="153">
        <v>0.83582000000000001</v>
      </c>
      <c r="AI582" s="153" t="s">
        <v>7469</v>
      </c>
      <c r="AJ582" s="153" t="s">
        <v>7469</v>
      </c>
      <c r="AK582" s="153">
        <v>6.7349999999999993E-2</v>
      </c>
      <c r="AL582" s="153" t="s">
        <v>7469</v>
      </c>
      <c r="AM582" s="153" t="s">
        <v>7469</v>
      </c>
      <c r="AN582" s="153" t="s">
        <v>7469</v>
      </c>
      <c r="AO582" s="153" t="s">
        <v>7469</v>
      </c>
      <c r="AP582" s="153">
        <v>2.3382000000000001</v>
      </c>
      <c r="AQ582" s="153" t="s">
        <v>7469</v>
      </c>
      <c r="AR582" s="153" t="s">
        <v>7469</v>
      </c>
      <c r="AS582" s="153" t="s">
        <v>7469</v>
      </c>
      <c r="AT582" s="153" t="s">
        <v>7469</v>
      </c>
      <c r="AU582" s="153" t="s">
        <v>7469</v>
      </c>
      <c r="AV582" s="153" t="s">
        <v>7469</v>
      </c>
      <c r="AW582" s="153" t="s">
        <v>7469</v>
      </c>
      <c r="AX582" s="153">
        <v>1.66E-2</v>
      </c>
      <c r="AY582" s="153" t="s">
        <v>7469</v>
      </c>
      <c r="AZ582" s="153" t="s">
        <v>7469</v>
      </c>
      <c r="BA582" s="153" t="s">
        <v>7469</v>
      </c>
      <c r="BB582" s="153" t="s">
        <v>7469</v>
      </c>
      <c r="BC582" s="153" t="s">
        <v>7469</v>
      </c>
      <c r="BD582" s="153" t="s">
        <v>7469</v>
      </c>
      <c r="BE582" s="153" t="s">
        <v>7469</v>
      </c>
      <c r="BF582" s="153" t="s">
        <v>7469</v>
      </c>
      <c r="BG582" s="153">
        <v>44.75</v>
      </c>
      <c r="BH582" s="153">
        <v>3.5873400000000002</v>
      </c>
      <c r="BI582" s="153" t="s">
        <v>7469</v>
      </c>
      <c r="BJ582" s="153">
        <v>9.5919699999999999</v>
      </c>
      <c r="BK582" s="153" t="s">
        <v>7469</v>
      </c>
      <c r="BL582" s="153" t="s">
        <v>7469</v>
      </c>
      <c r="BM582" s="153" t="s">
        <v>7469</v>
      </c>
      <c r="BN582" s="153">
        <v>14.07</v>
      </c>
      <c r="BO582" s="153">
        <v>1.63</v>
      </c>
      <c r="BP582" s="153">
        <v>7.2580000000000006E-2</v>
      </c>
      <c r="BQ582" s="153" t="s">
        <v>7469</v>
      </c>
      <c r="BR582" s="153" t="s">
        <v>7469</v>
      </c>
      <c r="BS582" s="153" t="s">
        <v>7469</v>
      </c>
      <c r="BT582" s="153">
        <v>0.20735999999999999</v>
      </c>
      <c r="BU582" s="153" t="s">
        <v>7469</v>
      </c>
      <c r="BV582" s="153">
        <v>2.972E-2</v>
      </c>
      <c r="BW582" s="153" t="s">
        <v>7469</v>
      </c>
      <c r="BX582" s="153" t="s">
        <v>7469</v>
      </c>
      <c r="BY582" s="153" t="s">
        <v>7469</v>
      </c>
      <c r="BZ582" s="153" t="s">
        <v>7469</v>
      </c>
      <c r="CA582" s="153">
        <v>180.64</v>
      </c>
      <c r="CB582" s="153" t="s">
        <v>7469</v>
      </c>
      <c r="CC582" s="153" t="s">
        <v>7469</v>
      </c>
      <c r="CD582" s="153" t="s">
        <v>7469</v>
      </c>
      <c r="CE582" s="153">
        <v>0.92064999999999997</v>
      </c>
      <c r="CF582" s="153" t="s">
        <v>7469</v>
      </c>
      <c r="CG582" s="153">
        <v>9.3310000000000004E-2</v>
      </c>
      <c r="CH582" s="153" t="s">
        <v>7469</v>
      </c>
      <c r="CI582" s="153" t="s">
        <v>7469</v>
      </c>
      <c r="CJ582" s="153" t="s">
        <v>7469</v>
      </c>
      <c r="CK582" s="153" t="s">
        <v>7469</v>
      </c>
      <c r="CL582" s="153" t="s">
        <v>7469</v>
      </c>
      <c r="CM582" s="153" t="s">
        <v>7469</v>
      </c>
      <c r="CN582" s="153" t="s">
        <v>7469</v>
      </c>
      <c r="CO582" s="153" t="s">
        <v>7469</v>
      </c>
      <c r="CP582" s="153" t="s">
        <v>7469</v>
      </c>
      <c r="CQ582" s="153" t="s">
        <v>7469</v>
      </c>
      <c r="CR582" s="153" t="s">
        <v>7469</v>
      </c>
      <c r="CS582" s="153" t="s">
        <v>7469</v>
      </c>
      <c r="CT582" s="153" t="s">
        <v>7469</v>
      </c>
      <c r="CU582" s="153">
        <v>6.6633800000000001</v>
      </c>
      <c r="CV582" s="153" t="s">
        <v>7469</v>
      </c>
      <c r="CW582" s="153" t="s">
        <v>7469</v>
      </c>
      <c r="CX582" s="153" t="s">
        <v>7469</v>
      </c>
      <c r="CY582" s="153" t="s">
        <v>7469</v>
      </c>
      <c r="CZ582" s="153" t="s">
        <v>7469</v>
      </c>
      <c r="DA582" s="153" t="s">
        <v>7469</v>
      </c>
      <c r="DB582" s="153" t="s">
        <v>7469</v>
      </c>
      <c r="DC582" s="153" t="s">
        <v>7469</v>
      </c>
      <c r="DD582" s="153" t="s">
        <v>7469</v>
      </c>
      <c r="DE582" s="153" t="s">
        <v>7469</v>
      </c>
      <c r="DF582" s="153" t="s">
        <v>7469</v>
      </c>
      <c r="DG582" s="153" t="s">
        <v>7469</v>
      </c>
      <c r="DH582" s="153">
        <v>4.6609999999999999E-2</v>
      </c>
      <c r="DI582" s="153" t="s">
        <v>7469</v>
      </c>
      <c r="DJ582" s="153" t="s">
        <v>7469</v>
      </c>
      <c r="DK582" s="153">
        <v>10.118460000000001</v>
      </c>
      <c r="DL582" s="153" t="s">
        <v>7469</v>
      </c>
      <c r="DM582" s="153" t="s">
        <v>7469</v>
      </c>
      <c r="DN582" s="153" t="s">
        <v>7469</v>
      </c>
      <c r="DO582" s="153" t="s">
        <v>7469</v>
      </c>
      <c r="DP582" s="153" t="s">
        <v>7469</v>
      </c>
      <c r="DQ582" s="153">
        <v>8.4402799999999996</v>
      </c>
      <c r="DR582" s="153" t="s">
        <v>7469</v>
      </c>
      <c r="DS582" s="153" t="s">
        <v>7469</v>
      </c>
      <c r="DT582" s="153" t="s">
        <v>7469</v>
      </c>
      <c r="DU582" s="153" t="s">
        <v>7469</v>
      </c>
      <c r="DV582" s="153" t="s">
        <v>7469</v>
      </c>
      <c r="DW582" s="153" t="s">
        <v>7469</v>
      </c>
      <c r="DX582" s="153" t="s">
        <v>7469</v>
      </c>
      <c r="DY582" s="153" t="s">
        <v>7469</v>
      </c>
      <c r="DZ582" s="153" t="s">
        <v>7469</v>
      </c>
      <c r="EA582" s="153" t="s">
        <v>7469</v>
      </c>
      <c r="EB582" s="153" t="s">
        <v>7469</v>
      </c>
      <c r="EC582" s="153" t="s">
        <v>7469</v>
      </c>
      <c r="ED582" s="153" t="s">
        <v>7469</v>
      </c>
      <c r="EE582" s="153">
        <v>3.41</v>
      </c>
      <c r="EF582" s="153" t="s">
        <v>7469</v>
      </c>
      <c r="EG582" s="153" t="s">
        <v>7469</v>
      </c>
      <c r="EH582" s="153" t="s">
        <v>7469</v>
      </c>
      <c r="EI582" s="153" t="s">
        <v>7469</v>
      </c>
      <c r="EJ582" s="153" t="s">
        <v>7469</v>
      </c>
      <c r="EK582" s="153" t="s">
        <v>7469</v>
      </c>
      <c r="EL582" s="153" t="s">
        <v>7469</v>
      </c>
      <c r="EM582" s="153" t="s">
        <v>7469</v>
      </c>
      <c r="EN582" s="153" t="s">
        <v>7469</v>
      </c>
    </row>
    <row r="583" spans="3:144">
      <c r="C583" s="120"/>
      <c r="E583" s="120" t="s">
        <v>8096</v>
      </c>
      <c r="F583" s="126" t="s">
        <v>8083</v>
      </c>
      <c r="G583" s="151" t="s">
        <v>8090</v>
      </c>
      <c r="H583" s="152" t="s">
        <v>8097</v>
      </c>
      <c r="I583" s="153">
        <v>58.900950000000002</v>
      </c>
      <c r="J583" s="153">
        <v>8.1</v>
      </c>
      <c r="K583" s="153">
        <v>138.26</v>
      </c>
      <c r="L583" s="153">
        <v>5.05</v>
      </c>
      <c r="M583" s="153">
        <v>1.2168000000000001</v>
      </c>
      <c r="N583" s="153">
        <v>27.2</v>
      </c>
      <c r="O583" s="153">
        <v>160.83000000000001</v>
      </c>
      <c r="P583" s="153">
        <v>2.48</v>
      </c>
      <c r="Q583" s="153">
        <v>2.4</v>
      </c>
      <c r="R583" s="153">
        <v>10.27511</v>
      </c>
      <c r="S583" s="153">
        <v>1.7041900000000001</v>
      </c>
      <c r="T583" s="153">
        <v>2.9565999999999999</v>
      </c>
      <c r="U583" s="153" t="s">
        <v>7469</v>
      </c>
      <c r="V583" s="153">
        <v>9.9700000000000006</v>
      </c>
      <c r="W583" s="153">
        <v>2.3218899999999998</v>
      </c>
      <c r="X583" s="153">
        <v>68.347999999999999</v>
      </c>
      <c r="Y583" s="153">
        <v>0.16023000000000001</v>
      </c>
      <c r="Z583" s="153">
        <v>13.50773</v>
      </c>
      <c r="AA583" s="153">
        <v>1.9400599999999999</v>
      </c>
      <c r="AB583" s="153">
        <v>6.3610699999999998</v>
      </c>
      <c r="AC583" s="153">
        <v>3.9300000000000002E-2</v>
      </c>
      <c r="AD583" s="153">
        <v>4.7239999999999997E-2</v>
      </c>
      <c r="AE583" s="153">
        <v>7.6334499999999998</v>
      </c>
      <c r="AF583" s="153">
        <v>76.154470000000003</v>
      </c>
      <c r="AG583" s="153">
        <v>1.49004</v>
      </c>
      <c r="AH583" s="153">
        <v>0.73631000000000002</v>
      </c>
      <c r="AI583" s="153">
        <v>16.07255</v>
      </c>
      <c r="AJ583" s="153">
        <v>111.24</v>
      </c>
      <c r="AK583" s="153" t="s">
        <v>7469</v>
      </c>
      <c r="AL583" s="153">
        <v>2.0796600000000001</v>
      </c>
      <c r="AM583" s="153" t="s">
        <v>7469</v>
      </c>
      <c r="AN583" s="153">
        <v>1.7839100000000001</v>
      </c>
      <c r="AO583" s="153">
        <v>1.2448699999999999</v>
      </c>
      <c r="AP583" s="153">
        <v>3.63449</v>
      </c>
      <c r="AQ583" s="153">
        <v>7.5</v>
      </c>
      <c r="AR583" s="153">
        <v>168.75</v>
      </c>
      <c r="AS583" s="153">
        <v>6.1277900000000001</v>
      </c>
      <c r="AT583" s="153">
        <v>8.7716399999999997</v>
      </c>
      <c r="AU583" s="153">
        <v>1.19014</v>
      </c>
      <c r="AV583" s="153">
        <v>3.29495</v>
      </c>
      <c r="AW583" s="153" t="s">
        <v>7469</v>
      </c>
      <c r="AX583" s="153" t="s">
        <v>7469</v>
      </c>
      <c r="AY583" s="153" t="s">
        <v>7469</v>
      </c>
      <c r="AZ583" s="153">
        <v>0.82018999999999997</v>
      </c>
      <c r="BA583" s="153">
        <v>1.61764</v>
      </c>
      <c r="BB583" s="153" t="s">
        <v>7469</v>
      </c>
      <c r="BC583" s="153" t="s">
        <v>7469</v>
      </c>
      <c r="BD583" s="153">
        <v>0.92625999999999997</v>
      </c>
      <c r="BE583" s="153">
        <v>1.602E-2</v>
      </c>
      <c r="BF583" s="153">
        <v>0.52468000000000004</v>
      </c>
      <c r="BG583" s="153" t="s">
        <v>7469</v>
      </c>
      <c r="BH583" s="153" t="s">
        <v>7469</v>
      </c>
      <c r="BI583" s="153">
        <v>23.02</v>
      </c>
      <c r="BJ583" s="153">
        <v>18.129439999999999</v>
      </c>
      <c r="BK583" s="153" t="s">
        <v>7469</v>
      </c>
      <c r="BL583" s="153">
        <v>4.3391200000000003</v>
      </c>
      <c r="BM583" s="153">
        <v>4.52996</v>
      </c>
      <c r="BN583" s="153">
        <v>13.01</v>
      </c>
      <c r="BO583" s="153">
        <v>2.11</v>
      </c>
      <c r="BP583" s="153" t="s">
        <v>7469</v>
      </c>
      <c r="BQ583" s="153">
        <v>17.982890000000001</v>
      </c>
      <c r="BR583" s="153" t="s">
        <v>7469</v>
      </c>
      <c r="BS583" s="153">
        <v>57.79</v>
      </c>
      <c r="BT583" s="153" t="s">
        <v>7469</v>
      </c>
      <c r="BU583" s="153" t="s">
        <v>7469</v>
      </c>
      <c r="BV583" s="153" t="s">
        <v>7469</v>
      </c>
      <c r="BW583" s="153" t="s">
        <v>7469</v>
      </c>
      <c r="BX583" s="153">
        <v>5.8438499999999998</v>
      </c>
      <c r="BY583" s="153" t="s">
        <v>7469</v>
      </c>
      <c r="BZ583" s="153">
        <v>18</v>
      </c>
      <c r="CA583" s="153">
        <v>208.51</v>
      </c>
      <c r="CB583" s="153">
        <v>9.4305400000000006</v>
      </c>
      <c r="CC583" s="153">
        <v>0.25636999999999999</v>
      </c>
      <c r="CD583" s="153">
        <v>4.82646</v>
      </c>
      <c r="CE583" s="153">
        <v>0.84167999999999998</v>
      </c>
      <c r="CF583" s="153" t="s">
        <v>7469</v>
      </c>
      <c r="CG583" s="153" t="s">
        <v>7469</v>
      </c>
      <c r="CH583" s="153">
        <v>2.6120000000000001E-2</v>
      </c>
      <c r="CI583" s="153">
        <v>9.2523700000000009</v>
      </c>
      <c r="CJ583" s="153" t="s">
        <v>7469</v>
      </c>
      <c r="CK583" s="153">
        <v>9</v>
      </c>
      <c r="CL583" s="153" t="s">
        <v>7469</v>
      </c>
      <c r="CM583" s="153" t="s">
        <v>7469</v>
      </c>
      <c r="CN583" s="153" t="s">
        <v>7469</v>
      </c>
      <c r="CO583" s="153">
        <v>5.35358</v>
      </c>
      <c r="CP583" s="153">
        <v>14.990030000000001</v>
      </c>
      <c r="CQ583" s="153">
        <v>17.46968</v>
      </c>
      <c r="CR583" s="153" t="s">
        <v>7469</v>
      </c>
      <c r="CS583" s="153">
        <v>14.44</v>
      </c>
      <c r="CT583" s="153">
        <v>1.0983700000000001</v>
      </c>
      <c r="CU583" s="153">
        <v>9.9739000000000004</v>
      </c>
      <c r="CV583" s="153" t="s">
        <v>7469</v>
      </c>
      <c r="CW583" s="153" t="s">
        <v>7469</v>
      </c>
      <c r="CX583" s="153" t="s">
        <v>7469</v>
      </c>
      <c r="CY583" s="153">
        <v>101.96518</v>
      </c>
      <c r="CZ583" s="153">
        <v>9.4979999999999995E-2</v>
      </c>
      <c r="DA583" s="153">
        <v>3.8710499999999999</v>
      </c>
      <c r="DB583" s="153" t="s">
        <v>7469</v>
      </c>
      <c r="DC583" s="153">
        <v>6.1397000000000004</v>
      </c>
      <c r="DD583" s="153">
        <v>6.6384400000000001</v>
      </c>
      <c r="DE583" s="153">
        <v>3.92</v>
      </c>
      <c r="DF583" s="153" t="s">
        <v>7469</v>
      </c>
      <c r="DG583" s="153">
        <v>3.32965</v>
      </c>
      <c r="DH583" s="153">
        <v>0.13983000000000001</v>
      </c>
      <c r="DI583" s="153" t="s">
        <v>7469</v>
      </c>
      <c r="DJ583" s="153" t="s">
        <v>7469</v>
      </c>
      <c r="DK583" s="153">
        <v>14.53776</v>
      </c>
      <c r="DL583" s="153">
        <v>0.91010999999999997</v>
      </c>
      <c r="DM583" s="153">
        <v>7.8808800000000003</v>
      </c>
      <c r="DN583" s="153">
        <v>1.57413</v>
      </c>
      <c r="DO583" s="153">
        <v>0.43532999999999999</v>
      </c>
      <c r="DP583" s="153">
        <v>1.1499299999999999</v>
      </c>
      <c r="DQ583" s="153">
        <v>20.442879999999999</v>
      </c>
      <c r="DR583" s="153" t="s">
        <v>7469</v>
      </c>
      <c r="DS583" s="153">
        <v>9.8140800000000006</v>
      </c>
      <c r="DT583" s="153">
        <v>25.6877</v>
      </c>
      <c r="DU583" s="153">
        <v>1.3801300000000001</v>
      </c>
      <c r="DV583" s="153" t="s">
        <v>7469</v>
      </c>
      <c r="DW583" s="153" t="s">
        <v>7469</v>
      </c>
      <c r="DX583" s="153">
        <v>3.2286199999999998</v>
      </c>
      <c r="DY583" s="153">
        <v>1.1283700000000001</v>
      </c>
      <c r="DZ583" s="153">
        <v>0.56628000000000001</v>
      </c>
      <c r="EA583" s="153">
        <v>2.9106200000000002</v>
      </c>
      <c r="EB583" s="153">
        <v>10.87189</v>
      </c>
      <c r="EC583" s="153">
        <v>3.4227099999999999</v>
      </c>
      <c r="ED583" s="153">
        <v>2.1867299999999998</v>
      </c>
      <c r="EE583" s="153" t="s">
        <v>7469</v>
      </c>
      <c r="EF583" s="153">
        <v>3.73515</v>
      </c>
      <c r="EG583" s="153">
        <v>2.1167199999999999</v>
      </c>
      <c r="EH583" s="153" t="s">
        <v>7469</v>
      </c>
      <c r="EI583" s="153">
        <v>7.3742700000000001</v>
      </c>
      <c r="EJ583" s="153" t="s">
        <v>7469</v>
      </c>
      <c r="EK583" s="153" t="s">
        <v>7469</v>
      </c>
      <c r="EL583" s="153">
        <v>5.0000000000000001E-4</v>
      </c>
      <c r="EM583" s="153">
        <v>3.7492100000000002</v>
      </c>
      <c r="EN583" s="153" t="s">
        <v>7469</v>
      </c>
    </row>
    <row r="584" spans="3:144">
      <c r="C584" s="120"/>
      <c r="E584" s="120" t="s">
        <v>8098</v>
      </c>
      <c r="F584" s="126" t="s">
        <v>8083</v>
      </c>
      <c r="G584" s="151" t="s">
        <v>8090</v>
      </c>
      <c r="H584" s="152" t="s">
        <v>8097</v>
      </c>
      <c r="I584" s="153">
        <v>48.794870000000003</v>
      </c>
      <c r="J584" s="153">
        <v>4.8899999999999997</v>
      </c>
      <c r="K584" s="153">
        <v>121.78</v>
      </c>
      <c r="L584" s="153">
        <v>2.02</v>
      </c>
      <c r="M584" s="153">
        <v>0.72333000000000003</v>
      </c>
      <c r="N584" s="153">
        <v>25.56</v>
      </c>
      <c r="O584" s="153">
        <v>153.74</v>
      </c>
      <c r="P584" s="153">
        <v>3.91</v>
      </c>
      <c r="Q584" s="153">
        <v>1.77</v>
      </c>
      <c r="R584" s="153">
        <v>11.389200000000001</v>
      </c>
      <c r="S584" s="153">
        <v>0.90034999999999998</v>
      </c>
      <c r="T584" s="153">
        <v>2.3796400000000002</v>
      </c>
      <c r="U584" s="153" t="s">
        <v>7469</v>
      </c>
      <c r="V584" s="153">
        <v>8.08</v>
      </c>
      <c r="W584" s="153">
        <v>2.4056899999999999</v>
      </c>
      <c r="X584" s="153">
        <v>56.58</v>
      </c>
      <c r="Y584" s="153">
        <v>0.10088</v>
      </c>
      <c r="Z584" s="153">
        <v>8.8081399999999999</v>
      </c>
      <c r="AA584" s="153">
        <v>1.5703100000000001</v>
      </c>
      <c r="AB584" s="153">
        <v>5.3673000000000002</v>
      </c>
      <c r="AC584" s="153">
        <v>2.1499999999999998E-2</v>
      </c>
      <c r="AD584" s="153">
        <v>4.4600000000000001E-2</v>
      </c>
      <c r="AE584" s="153">
        <v>6.9274899999999997</v>
      </c>
      <c r="AF584" s="153">
        <v>81.299350000000004</v>
      </c>
      <c r="AG584" s="153">
        <v>1.30118</v>
      </c>
      <c r="AH584" s="153" t="s">
        <v>7469</v>
      </c>
      <c r="AI584" s="153">
        <v>12.91193</v>
      </c>
      <c r="AJ584" s="153">
        <v>66.8</v>
      </c>
      <c r="AK584" s="153" t="s">
        <v>7469</v>
      </c>
      <c r="AL584" s="153">
        <v>1.2497100000000001</v>
      </c>
      <c r="AM584" s="153" t="s">
        <v>7469</v>
      </c>
      <c r="AN584" s="153">
        <v>1.51508</v>
      </c>
      <c r="AO584" s="153">
        <v>0.73548999999999998</v>
      </c>
      <c r="AP584" s="153">
        <v>3.1825299999999999</v>
      </c>
      <c r="AQ584" s="153">
        <v>1.67</v>
      </c>
      <c r="AR584" s="153">
        <v>127.96</v>
      </c>
      <c r="AS584" s="153">
        <v>4.0208000000000004</v>
      </c>
      <c r="AT584" s="153">
        <v>6.5357399999999997</v>
      </c>
      <c r="AU584" s="153">
        <v>0.79174</v>
      </c>
      <c r="AV584" s="153">
        <v>2.9749400000000001</v>
      </c>
      <c r="AW584" s="153" t="s">
        <v>7469</v>
      </c>
      <c r="AX584" s="153" t="s">
        <v>7469</v>
      </c>
      <c r="AY584" s="153" t="s">
        <v>7469</v>
      </c>
      <c r="AZ584" s="153">
        <v>0.68962000000000001</v>
      </c>
      <c r="BA584" s="153">
        <v>0.84164000000000005</v>
      </c>
      <c r="BB584" s="153" t="s">
        <v>7469</v>
      </c>
      <c r="BC584" s="153" t="s">
        <v>7469</v>
      </c>
      <c r="BD584" s="153">
        <v>0.48829</v>
      </c>
      <c r="BE584" s="153">
        <v>1.1650000000000001E-2</v>
      </c>
      <c r="BF584" s="153" t="s">
        <v>7469</v>
      </c>
      <c r="BG584" s="153">
        <v>49.31</v>
      </c>
      <c r="BH584" s="153" t="s">
        <v>7469</v>
      </c>
      <c r="BI584" s="153">
        <v>15.62</v>
      </c>
      <c r="BJ584" s="153">
        <v>16.3855</v>
      </c>
      <c r="BK584" s="153" t="s">
        <v>7469</v>
      </c>
      <c r="BL584" s="153">
        <v>3.17496</v>
      </c>
      <c r="BM584" s="153">
        <v>2.8642400000000001</v>
      </c>
      <c r="BN584" s="153">
        <v>20.059999999999999</v>
      </c>
      <c r="BO584" s="153">
        <v>1.56</v>
      </c>
      <c r="BP584" s="153" t="s">
        <v>7469</v>
      </c>
      <c r="BQ584" s="153" t="s">
        <v>7469</v>
      </c>
      <c r="BR584" s="153" t="s">
        <v>7469</v>
      </c>
      <c r="BS584" s="153">
        <v>45.41</v>
      </c>
      <c r="BT584" s="153" t="s">
        <v>7469</v>
      </c>
      <c r="BU584" s="153">
        <v>4.8870800000000001</v>
      </c>
      <c r="BV584" s="153" t="s">
        <v>7469</v>
      </c>
      <c r="BW584" s="153" t="s">
        <v>7469</v>
      </c>
      <c r="BX584" s="153">
        <v>5.3587699999999998</v>
      </c>
      <c r="BY584" s="153" t="s">
        <v>7469</v>
      </c>
      <c r="BZ584" s="153">
        <v>7.5</v>
      </c>
      <c r="CA584" s="153">
        <v>253.61</v>
      </c>
      <c r="CB584" s="153">
        <v>6.0467300000000002</v>
      </c>
      <c r="CC584" s="153">
        <v>0.13983999999999999</v>
      </c>
      <c r="CD584" s="153">
        <v>3.2251799999999999</v>
      </c>
      <c r="CE584" s="153">
        <v>0.67764000000000002</v>
      </c>
      <c r="CF584" s="153" t="s">
        <v>7469</v>
      </c>
      <c r="CG584" s="153" t="s">
        <v>7469</v>
      </c>
      <c r="CH584" s="153">
        <v>2.1569999999999999E-2</v>
      </c>
      <c r="CI584" s="153">
        <v>8.3292300000000008</v>
      </c>
      <c r="CJ584" s="153">
        <v>6.2373900000000004</v>
      </c>
      <c r="CK584" s="153" t="s">
        <v>7469</v>
      </c>
      <c r="CL584" s="153" t="s">
        <v>7469</v>
      </c>
      <c r="CM584" s="153" t="s">
        <v>7469</v>
      </c>
      <c r="CN584" s="153" t="s">
        <v>7469</v>
      </c>
      <c r="CO584" s="153">
        <v>4.1294700000000004</v>
      </c>
      <c r="CP584" s="153">
        <v>10.51774</v>
      </c>
      <c r="CQ584" s="153">
        <v>7.9723899999999999</v>
      </c>
      <c r="CR584" s="153" t="s">
        <v>7469</v>
      </c>
      <c r="CS584" s="153">
        <v>11.9</v>
      </c>
      <c r="CT584" s="153">
        <v>0.71245000000000003</v>
      </c>
      <c r="CU584" s="153">
        <v>9.9156499999999994</v>
      </c>
      <c r="CV584" s="153" t="s">
        <v>7469</v>
      </c>
      <c r="CW584" s="153" t="s">
        <v>7469</v>
      </c>
      <c r="CX584" s="153" t="s">
        <v>7469</v>
      </c>
      <c r="CY584" s="153">
        <v>67.065119999999993</v>
      </c>
      <c r="CZ584" s="153">
        <v>8.0589999999999995E-2</v>
      </c>
      <c r="DA584" s="153">
        <v>3.2174200000000002</v>
      </c>
      <c r="DB584" s="153" t="s">
        <v>7469</v>
      </c>
      <c r="DC584" s="153">
        <v>4.9646999999999997</v>
      </c>
      <c r="DD584" s="153">
        <v>3.7646500000000001</v>
      </c>
      <c r="DE584" s="153">
        <v>1.94</v>
      </c>
      <c r="DF584" s="153" t="s">
        <v>7469</v>
      </c>
      <c r="DG584" s="153">
        <v>2.6286299999999998</v>
      </c>
      <c r="DH584" s="153" t="s">
        <v>7469</v>
      </c>
      <c r="DI584" s="153" t="s">
        <v>7469</v>
      </c>
      <c r="DJ584" s="153" t="s">
        <v>7469</v>
      </c>
      <c r="DK584" s="153">
        <v>13.90883</v>
      </c>
      <c r="DL584" s="153">
        <v>0.70557999999999998</v>
      </c>
      <c r="DM584" s="153">
        <v>9.6041899999999991</v>
      </c>
      <c r="DN584" s="153">
        <v>1.2717700000000001</v>
      </c>
      <c r="DO584" s="153">
        <v>0.24182000000000001</v>
      </c>
      <c r="DP584" s="153">
        <v>1.34259</v>
      </c>
      <c r="DQ584" s="153">
        <v>18.278890000000001</v>
      </c>
      <c r="DR584" s="153" t="s">
        <v>7469</v>
      </c>
      <c r="DS584" s="153">
        <v>8.2627000000000006</v>
      </c>
      <c r="DT584" s="153">
        <v>22.04111</v>
      </c>
      <c r="DU584" s="153">
        <v>1.07175</v>
      </c>
      <c r="DV584" s="153" t="s">
        <v>7469</v>
      </c>
      <c r="DW584" s="153" t="s">
        <v>7469</v>
      </c>
      <c r="DX584" s="153">
        <v>2.09579</v>
      </c>
      <c r="DY584" s="153">
        <v>0.64426000000000005</v>
      </c>
      <c r="DZ584" s="153">
        <v>0.30288999999999999</v>
      </c>
      <c r="EA584" s="153">
        <v>2.4106999999999998</v>
      </c>
      <c r="EB584" s="153">
        <v>7.9950299999999999</v>
      </c>
      <c r="EC584" s="153">
        <v>4.1631200000000002</v>
      </c>
      <c r="ED584" s="153">
        <v>1.3350900000000001</v>
      </c>
      <c r="EE584" s="153" t="s">
        <v>7469</v>
      </c>
      <c r="EF584" s="153">
        <v>2.3946299999999998</v>
      </c>
      <c r="EG584" s="153">
        <v>1.7180899999999999</v>
      </c>
      <c r="EH584" s="153" t="s">
        <v>7469</v>
      </c>
      <c r="EI584" s="153">
        <v>6.0624599999999997</v>
      </c>
      <c r="EJ584" s="153" t="s">
        <v>7469</v>
      </c>
      <c r="EK584" s="153" t="s">
        <v>7469</v>
      </c>
      <c r="EL584" s="153">
        <v>5.0000000000000001E-4</v>
      </c>
      <c r="EM584" s="153">
        <v>3.3466200000000002</v>
      </c>
      <c r="EN584" s="153" t="s">
        <v>7469</v>
      </c>
    </row>
    <row r="585" spans="3:144">
      <c r="C585" s="120"/>
      <c r="E585" s="120" t="s">
        <v>7693</v>
      </c>
      <c r="F585" s="126" t="s">
        <v>8083</v>
      </c>
      <c r="G585" s="151" t="s">
        <v>8090</v>
      </c>
      <c r="H585" s="152" t="s">
        <v>8097</v>
      </c>
      <c r="I585" s="153">
        <v>54.035380000000004</v>
      </c>
      <c r="J585" s="153">
        <v>3.92</v>
      </c>
      <c r="K585" s="153">
        <v>112.02</v>
      </c>
      <c r="L585" s="153">
        <v>0.97989999999999999</v>
      </c>
      <c r="M585" s="153">
        <v>0.55215999999999998</v>
      </c>
      <c r="N585" s="153">
        <v>25.98</v>
      </c>
      <c r="O585" s="153">
        <v>151.69999999999999</v>
      </c>
      <c r="P585" s="153">
        <v>4.82</v>
      </c>
      <c r="Q585" s="153">
        <v>1.53</v>
      </c>
      <c r="R585" s="153">
        <v>9.4944600000000001</v>
      </c>
      <c r="S585" s="153">
        <v>0.81894</v>
      </c>
      <c r="T585" s="153">
        <v>1.7083600000000001</v>
      </c>
      <c r="U585" s="153" t="s">
        <v>7469</v>
      </c>
      <c r="V585" s="153">
        <v>8.89</v>
      </c>
      <c r="W585" s="153">
        <v>1.5697300000000001</v>
      </c>
      <c r="X585" s="153">
        <v>49.13</v>
      </c>
      <c r="Y585" s="153">
        <v>7.2539999999999993E-2</v>
      </c>
      <c r="Z585" s="153">
        <v>7.0480900000000002</v>
      </c>
      <c r="AA585" s="153">
        <v>1.1453199999999999</v>
      </c>
      <c r="AB585" s="153">
        <v>3.6369799999999999</v>
      </c>
      <c r="AC585" s="153">
        <v>8.9499999999999996E-3</v>
      </c>
      <c r="AD585" s="153">
        <v>4.0129999999999999E-2</v>
      </c>
      <c r="AE585" s="153">
        <v>6.6157300000000001</v>
      </c>
      <c r="AF585" s="153">
        <v>73.276610000000005</v>
      </c>
      <c r="AG585" s="153">
        <v>1.6848799999999999</v>
      </c>
      <c r="AH585" s="153">
        <v>1.3403400000000001</v>
      </c>
      <c r="AI585" s="153">
        <v>15.57006</v>
      </c>
      <c r="AJ585" s="153">
        <v>42.9</v>
      </c>
      <c r="AK585" s="153" t="s">
        <v>7469</v>
      </c>
      <c r="AL585" s="153">
        <v>0.99138999999999999</v>
      </c>
      <c r="AM585" s="153" t="s">
        <v>7469</v>
      </c>
      <c r="AN585" s="153">
        <v>1.29288</v>
      </c>
      <c r="AO585" s="153">
        <v>1.05911</v>
      </c>
      <c r="AP585" s="153">
        <v>3.32368</v>
      </c>
      <c r="AQ585" s="153">
        <v>1.5</v>
      </c>
      <c r="AR585" s="153">
        <v>149.94</v>
      </c>
      <c r="AS585" s="153">
        <v>3.5759799999999999</v>
      </c>
      <c r="AT585" s="153">
        <v>6.5118900000000002</v>
      </c>
      <c r="AU585" s="153">
        <v>0.69084999999999996</v>
      </c>
      <c r="AV585" s="153">
        <v>2.8401200000000002</v>
      </c>
      <c r="AW585" s="153" t="s">
        <v>7469</v>
      </c>
      <c r="AX585" s="153" t="s">
        <v>7469</v>
      </c>
      <c r="AY585" s="153" t="s">
        <v>7469</v>
      </c>
      <c r="AZ585" s="153">
        <v>0.51856000000000002</v>
      </c>
      <c r="BA585" s="153">
        <v>0.51476</v>
      </c>
      <c r="BB585" s="153" t="s">
        <v>7469</v>
      </c>
      <c r="BC585" s="153" t="s">
        <v>7469</v>
      </c>
      <c r="BD585" s="153">
        <v>0.45965</v>
      </c>
      <c r="BE585" s="153">
        <v>7.3000000000000001E-3</v>
      </c>
      <c r="BF585" s="153">
        <v>0.47653000000000001</v>
      </c>
      <c r="BG585" s="153">
        <v>66.400000000000006</v>
      </c>
      <c r="BH585" s="153" t="s">
        <v>7469</v>
      </c>
      <c r="BI585" s="153">
        <v>20.81</v>
      </c>
      <c r="BJ585" s="153">
        <v>11.295360000000001</v>
      </c>
      <c r="BK585" s="153" t="s">
        <v>7469</v>
      </c>
      <c r="BL585" s="153">
        <v>2.0967099999999999</v>
      </c>
      <c r="BM585" s="153">
        <v>2.9324400000000002</v>
      </c>
      <c r="BN585" s="153">
        <v>18.420000000000002</v>
      </c>
      <c r="BO585" s="153">
        <v>2.8</v>
      </c>
      <c r="BP585" s="153" t="s">
        <v>7469</v>
      </c>
      <c r="BQ585" s="153">
        <v>11.89193</v>
      </c>
      <c r="BR585" s="153" t="s">
        <v>7469</v>
      </c>
      <c r="BS585" s="153">
        <v>34.799999999999997</v>
      </c>
      <c r="BT585" s="153" t="s">
        <v>7469</v>
      </c>
      <c r="BU585" s="153">
        <v>3.5034200000000002</v>
      </c>
      <c r="BV585" s="153" t="s">
        <v>7469</v>
      </c>
      <c r="BW585" s="153" t="s">
        <v>7469</v>
      </c>
      <c r="BX585" s="153">
        <v>4.2749300000000003</v>
      </c>
      <c r="BY585" s="153" t="s">
        <v>7469</v>
      </c>
      <c r="BZ585" s="153" t="s">
        <v>7469</v>
      </c>
      <c r="CA585" s="153">
        <v>281.8</v>
      </c>
      <c r="CB585" s="153">
        <v>5.4196200000000001</v>
      </c>
      <c r="CC585" s="153">
        <v>0.13983999999999999</v>
      </c>
      <c r="CD585" s="153">
        <v>2.6506699999999999</v>
      </c>
      <c r="CE585" s="153">
        <v>1.22854</v>
      </c>
      <c r="CF585" s="153" t="s">
        <v>7469</v>
      </c>
      <c r="CG585" s="153" t="s">
        <v>7469</v>
      </c>
      <c r="CH585" s="153">
        <v>1.618E-2</v>
      </c>
      <c r="CI585" s="153">
        <v>6.0540500000000002</v>
      </c>
      <c r="CJ585" s="153" t="s">
        <v>7469</v>
      </c>
      <c r="CK585" s="153">
        <v>7.35</v>
      </c>
      <c r="CL585" s="153" t="s">
        <v>7469</v>
      </c>
      <c r="CM585" s="153" t="s">
        <v>7469</v>
      </c>
      <c r="CN585" s="153" t="s">
        <v>7469</v>
      </c>
      <c r="CO585" s="153">
        <v>3.1620300000000001</v>
      </c>
      <c r="CP585" s="153">
        <v>8.6616499999999998</v>
      </c>
      <c r="CQ585" s="153">
        <v>5.6063000000000001</v>
      </c>
      <c r="CR585" s="153" t="s">
        <v>7469</v>
      </c>
      <c r="CS585" s="153">
        <v>8.61</v>
      </c>
      <c r="CT585" s="153">
        <v>0.51026000000000005</v>
      </c>
      <c r="CU585" s="153">
        <v>6.6504599999999998</v>
      </c>
      <c r="CV585" s="153" t="s">
        <v>7469</v>
      </c>
      <c r="CW585" s="153" t="s">
        <v>7469</v>
      </c>
      <c r="CX585" s="153" t="s">
        <v>7469</v>
      </c>
      <c r="CY585" s="153">
        <v>42.856050000000003</v>
      </c>
      <c r="CZ585" s="153">
        <v>7.2249999999999995E-2</v>
      </c>
      <c r="DA585" s="153">
        <v>2.3723900000000002</v>
      </c>
      <c r="DB585" s="153" t="s">
        <v>7469</v>
      </c>
      <c r="DC585" s="153">
        <v>5.1026600000000002</v>
      </c>
      <c r="DD585" s="153">
        <v>2.6924199999999998</v>
      </c>
      <c r="DE585" s="153">
        <v>2.89</v>
      </c>
      <c r="DF585" s="153" t="s">
        <v>7469</v>
      </c>
      <c r="DG585" s="153">
        <v>2.5871599999999999</v>
      </c>
      <c r="DH585" s="153" t="s">
        <v>7469</v>
      </c>
      <c r="DI585" s="153" t="s">
        <v>7469</v>
      </c>
      <c r="DJ585" s="153" t="s">
        <v>7469</v>
      </c>
      <c r="DK585" s="153">
        <v>12.76263</v>
      </c>
      <c r="DL585" s="153" t="s">
        <v>7469</v>
      </c>
      <c r="DM585" s="153">
        <v>7.93947</v>
      </c>
      <c r="DN585" s="153">
        <v>0.91344999999999998</v>
      </c>
      <c r="DO585" s="153">
        <v>0.25013999999999997</v>
      </c>
      <c r="DP585" s="153">
        <v>0.79191999999999996</v>
      </c>
      <c r="DQ585" s="153">
        <v>11.451639999999999</v>
      </c>
      <c r="DR585" s="153" t="s">
        <v>7469</v>
      </c>
      <c r="DS585" s="153">
        <v>8.46462</v>
      </c>
      <c r="DT585" s="153">
        <v>19.428319999999999</v>
      </c>
      <c r="DU585" s="153">
        <v>0.76449</v>
      </c>
      <c r="DV585" s="153" t="s">
        <v>7469</v>
      </c>
      <c r="DW585" s="153" t="s">
        <v>7469</v>
      </c>
      <c r="DX585" s="153">
        <v>1.60362</v>
      </c>
      <c r="DY585" s="153">
        <v>0.53012999999999999</v>
      </c>
      <c r="DZ585" s="153">
        <v>0.26278000000000001</v>
      </c>
      <c r="EA585" s="153">
        <v>1.60907</v>
      </c>
      <c r="EB585" s="153">
        <v>6.8249700000000004</v>
      </c>
      <c r="EC585" s="153">
        <v>2.6981799999999998</v>
      </c>
      <c r="ED585" s="153">
        <v>1.0053099999999999</v>
      </c>
      <c r="EE585" s="153">
        <v>12.4</v>
      </c>
      <c r="EF585" s="153">
        <v>1.78451</v>
      </c>
      <c r="EG585" s="153">
        <v>1.3884399999999999</v>
      </c>
      <c r="EH585" s="153" t="s">
        <v>7469</v>
      </c>
      <c r="EI585" s="153">
        <v>6.8487</v>
      </c>
      <c r="EJ585" s="153" t="s">
        <v>7469</v>
      </c>
      <c r="EK585" s="153" t="s">
        <v>7469</v>
      </c>
      <c r="EL585" s="153">
        <v>2.9999999999999997E-4</v>
      </c>
      <c r="EM585" s="153">
        <v>2.35669</v>
      </c>
      <c r="EN585" s="153" t="s">
        <v>7469</v>
      </c>
    </row>
    <row r="586" spans="3:144">
      <c r="C586" s="120"/>
      <c r="E586" s="120" t="s">
        <v>8099</v>
      </c>
      <c r="F586" s="126" t="s">
        <v>8083</v>
      </c>
      <c r="G586" s="151" t="s">
        <v>8090</v>
      </c>
      <c r="H586" s="152" t="s">
        <v>8097</v>
      </c>
      <c r="I586" s="153">
        <v>54.035380000000004</v>
      </c>
      <c r="J586" s="153">
        <v>3.92</v>
      </c>
      <c r="K586" s="153">
        <v>112.02</v>
      </c>
      <c r="L586" s="153">
        <v>0.97989999999999999</v>
      </c>
      <c r="M586" s="153">
        <v>0.55215999999999998</v>
      </c>
      <c r="N586" s="153">
        <v>25.98</v>
      </c>
      <c r="O586" s="153">
        <v>151.69999999999999</v>
      </c>
      <c r="P586" s="153">
        <v>4.82</v>
      </c>
      <c r="Q586" s="153">
        <v>1.53</v>
      </c>
      <c r="R586" s="153">
        <v>9.4944600000000001</v>
      </c>
      <c r="S586" s="153">
        <v>0.81894</v>
      </c>
      <c r="T586" s="153">
        <v>1.7083600000000001</v>
      </c>
      <c r="U586" s="153" t="s">
        <v>7469</v>
      </c>
      <c r="V586" s="153">
        <v>8.89</v>
      </c>
      <c r="W586" s="153">
        <v>1.5697300000000001</v>
      </c>
      <c r="X586" s="153">
        <v>49.13</v>
      </c>
      <c r="Y586" s="153">
        <v>7.2539999999999993E-2</v>
      </c>
      <c r="Z586" s="153">
        <v>7.0480900000000002</v>
      </c>
      <c r="AA586" s="153">
        <v>1.1453199999999999</v>
      </c>
      <c r="AB586" s="153">
        <v>3.6369799999999999</v>
      </c>
      <c r="AC586" s="153">
        <v>8.9499999999999996E-3</v>
      </c>
      <c r="AD586" s="153">
        <v>4.0129999999999999E-2</v>
      </c>
      <c r="AE586" s="153">
        <v>6.6157300000000001</v>
      </c>
      <c r="AF586" s="153">
        <v>73.276610000000005</v>
      </c>
      <c r="AG586" s="153">
        <v>1.6848799999999999</v>
      </c>
      <c r="AH586" s="153">
        <v>1.3403400000000001</v>
      </c>
      <c r="AI586" s="153">
        <v>15.57006</v>
      </c>
      <c r="AJ586" s="153">
        <v>42.9</v>
      </c>
      <c r="AK586" s="153" t="s">
        <v>7469</v>
      </c>
      <c r="AL586" s="153">
        <v>0.99138999999999999</v>
      </c>
      <c r="AM586" s="153" t="s">
        <v>7469</v>
      </c>
      <c r="AN586" s="153">
        <v>1.29288</v>
      </c>
      <c r="AO586" s="153">
        <v>1.05911</v>
      </c>
      <c r="AP586" s="153">
        <v>3.32368</v>
      </c>
      <c r="AQ586" s="153">
        <v>1.5</v>
      </c>
      <c r="AR586" s="153">
        <v>149.94</v>
      </c>
      <c r="AS586" s="153">
        <v>3.5759799999999999</v>
      </c>
      <c r="AT586" s="153">
        <v>6.5118900000000002</v>
      </c>
      <c r="AU586" s="153">
        <v>0.69084999999999996</v>
      </c>
      <c r="AV586" s="153">
        <v>2.8401200000000002</v>
      </c>
      <c r="AW586" s="153" t="s">
        <v>7469</v>
      </c>
      <c r="AX586" s="153" t="s">
        <v>7469</v>
      </c>
      <c r="AY586" s="153" t="s">
        <v>7469</v>
      </c>
      <c r="AZ586" s="153">
        <v>0.51856000000000002</v>
      </c>
      <c r="BA586" s="153">
        <v>0.51476</v>
      </c>
      <c r="BB586" s="153" t="s">
        <v>7469</v>
      </c>
      <c r="BC586" s="153" t="s">
        <v>7469</v>
      </c>
      <c r="BD586" s="153">
        <v>0.45965</v>
      </c>
      <c r="BE586" s="153">
        <v>7.3000000000000001E-3</v>
      </c>
      <c r="BF586" s="153">
        <v>0.47653000000000001</v>
      </c>
      <c r="BG586" s="153">
        <v>66.400000000000006</v>
      </c>
      <c r="BH586" s="153" t="s">
        <v>7469</v>
      </c>
      <c r="BI586" s="153">
        <v>20.81</v>
      </c>
      <c r="BJ586" s="153">
        <v>11.295360000000001</v>
      </c>
      <c r="BK586" s="153" t="s">
        <v>7469</v>
      </c>
      <c r="BL586" s="153">
        <v>2.0967099999999999</v>
      </c>
      <c r="BM586" s="153">
        <v>2.9324400000000002</v>
      </c>
      <c r="BN586" s="153">
        <v>18.420000000000002</v>
      </c>
      <c r="BO586" s="153">
        <v>2.8</v>
      </c>
      <c r="BP586" s="153" t="s">
        <v>7469</v>
      </c>
      <c r="BQ586" s="153">
        <v>11.89193</v>
      </c>
      <c r="BR586" s="153" t="s">
        <v>7469</v>
      </c>
      <c r="BS586" s="153">
        <v>34.799999999999997</v>
      </c>
      <c r="BT586" s="153" t="s">
        <v>7469</v>
      </c>
      <c r="BU586" s="153">
        <v>3.5034200000000002</v>
      </c>
      <c r="BV586" s="153" t="s">
        <v>7469</v>
      </c>
      <c r="BW586" s="153" t="s">
        <v>7469</v>
      </c>
      <c r="BX586" s="153">
        <v>4.2749300000000003</v>
      </c>
      <c r="BY586" s="153" t="s">
        <v>7469</v>
      </c>
      <c r="BZ586" s="153" t="s">
        <v>7469</v>
      </c>
      <c r="CA586" s="153">
        <v>281.8</v>
      </c>
      <c r="CB586" s="153">
        <v>5.4196200000000001</v>
      </c>
      <c r="CC586" s="153">
        <v>0.13983999999999999</v>
      </c>
      <c r="CD586" s="153">
        <v>2.6506699999999999</v>
      </c>
      <c r="CE586" s="153">
        <v>1.22854</v>
      </c>
      <c r="CF586" s="153" t="s">
        <v>7469</v>
      </c>
      <c r="CG586" s="153" t="s">
        <v>7469</v>
      </c>
      <c r="CH586" s="153">
        <v>1.618E-2</v>
      </c>
      <c r="CI586" s="153">
        <v>6.0540500000000002</v>
      </c>
      <c r="CJ586" s="153" t="s">
        <v>7469</v>
      </c>
      <c r="CK586" s="153" t="s">
        <v>7469</v>
      </c>
      <c r="CL586" s="153" t="s">
        <v>7469</v>
      </c>
      <c r="CM586" s="153" t="s">
        <v>7469</v>
      </c>
      <c r="CN586" s="153" t="s">
        <v>7469</v>
      </c>
      <c r="CO586" s="153">
        <v>3.1620300000000001</v>
      </c>
      <c r="CP586" s="153">
        <v>8.6616499999999998</v>
      </c>
      <c r="CQ586" s="153">
        <v>5.6063000000000001</v>
      </c>
      <c r="CR586" s="153" t="s">
        <v>7469</v>
      </c>
      <c r="CS586" s="153">
        <v>8.61</v>
      </c>
      <c r="CT586" s="153">
        <v>0.51026000000000005</v>
      </c>
      <c r="CU586" s="153">
        <v>6.6504599999999998</v>
      </c>
      <c r="CV586" s="153" t="s">
        <v>7469</v>
      </c>
      <c r="CW586" s="153" t="s">
        <v>7469</v>
      </c>
      <c r="CX586" s="153" t="s">
        <v>7469</v>
      </c>
      <c r="CY586" s="153">
        <v>42.856050000000003</v>
      </c>
      <c r="CZ586" s="153">
        <v>7.2249999999999995E-2</v>
      </c>
      <c r="DA586" s="153">
        <v>2.3723900000000002</v>
      </c>
      <c r="DB586" s="153" t="s">
        <v>7469</v>
      </c>
      <c r="DC586" s="153">
        <v>5.1026600000000002</v>
      </c>
      <c r="DD586" s="153">
        <v>2.6924199999999998</v>
      </c>
      <c r="DE586" s="153">
        <v>2.89</v>
      </c>
      <c r="DF586" s="153" t="s">
        <v>7469</v>
      </c>
      <c r="DG586" s="153">
        <v>2.5871599999999999</v>
      </c>
      <c r="DH586" s="153" t="s">
        <v>7469</v>
      </c>
      <c r="DI586" s="153" t="s">
        <v>7469</v>
      </c>
      <c r="DJ586" s="153" t="s">
        <v>7469</v>
      </c>
      <c r="DK586" s="153">
        <v>12.76263</v>
      </c>
      <c r="DL586" s="153" t="s">
        <v>7469</v>
      </c>
      <c r="DM586" s="153">
        <v>7.93947</v>
      </c>
      <c r="DN586" s="153">
        <v>0.91344999999999998</v>
      </c>
      <c r="DO586" s="153">
        <v>0.25013999999999997</v>
      </c>
      <c r="DP586" s="153">
        <v>0.79191999999999996</v>
      </c>
      <c r="DQ586" s="153">
        <v>11.451639999999999</v>
      </c>
      <c r="DR586" s="153" t="s">
        <v>7469</v>
      </c>
      <c r="DS586" s="153">
        <v>8.46462</v>
      </c>
      <c r="DT586" s="153">
        <v>19.428319999999999</v>
      </c>
      <c r="DU586" s="153">
        <v>0.76449</v>
      </c>
      <c r="DV586" s="153" t="s">
        <v>7469</v>
      </c>
      <c r="DW586" s="153" t="s">
        <v>7469</v>
      </c>
      <c r="DX586" s="153">
        <v>1.60362</v>
      </c>
      <c r="DY586" s="153">
        <v>0.53012999999999999</v>
      </c>
      <c r="DZ586" s="153">
        <v>0.26278000000000001</v>
      </c>
      <c r="EA586" s="153">
        <v>1.60907</v>
      </c>
      <c r="EB586" s="153">
        <v>6.8249700000000004</v>
      </c>
      <c r="EC586" s="153">
        <v>2.6981799999999998</v>
      </c>
      <c r="ED586" s="153">
        <v>1.0053099999999999</v>
      </c>
      <c r="EE586" s="153">
        <v>12.4</v>
      </c>
      <c r="EF586" s="153">
        <v>1.78451</v>
      </c>
      <c r="EG586" s="153">
        <v>1.3884399999999999</v>
      </c>
      <c r="EH586" s="153" t="s">
        <v>7469</v>
      </c>
      <c r="EI586" s="153">
        <v>6.8487</v>
      </c>
      <c r="EJ586" s="153" t="s">
        <v>7469</v>
      </c>
      <c r="EK586" s="153" t="s">
        <v>7469</v>
      </c>
      <c r="EL586" s="153">
        <v>2.9999999999999997E-4</v>
      </c>
      <c r="EM586" s="153">
        <v>2.35669</v>
      </c>
      <c r="EN586" s="153" t="s">
        <v>7469</v>
      </c>
    </row>
    <row r="587" spans="3:144">
      <c r="C587" s="120"/>
      <c r="E587" s="120" t="s">
        <v>8100</v>
      </c>
      <c r="F587" s="126" t="s">
        <v>8083</v>
      </c>
      <c r="G587" s="151" t="s">
        <v>8090</v>
      </c>
      <c r="H587" s="152" t="s">
        <v>8097</v>
      </c>
      <c r="I587" s="153" t="s">
        <v>7469</v>
      </c>
      <c r="J587" s="153" t="s">
        <v>7469</v>
      </c>
      <c r="K587" s="153" t="s">
        <v>7469</v>
      </c>
      <c r="L587" s="153" t="s">
        <v>7469</v>
      </c>
      <c r="M587" s="153" t="s">
        <v>7469</v>
      </c>
      <c r="N587" s="153">
        <v>22.28</v>
      </c>
      <c r="O587" s="153">
        <v>108.04</v>
      </c>
      <c r="P587" s="153" t="s">
        <v>7469</v>
      </c>
      <c r="Q587" s="153" t="s">
        <v>7469</v>
      </c>
      <c r="R587" s="153">
        <v>6.0318199999999997</v>
      </c>
      <c r="S587" s="153" t="s">
        <v>7469</v>
      </c>
      <c r="T587" s="153" t="s">
        <v>7469</v>
      </c>
      <c r="U587" s="153" t="s">
        <v>7469</v>
      </c>
      <c r="V587" s="153" t="s">
        <v>7469</v>
      </c>
      <c r="W587" s="153" t="s">
        <v>7469</v>
      </c>
      <c r="X587" s="153" t="s">
        <v>7469</v>
      </c>
      <c r="Y587" s="153" t="s">
        <v>7469</v>
      </c>
      <c r="Z587" s="153" t="s">
        <v>7469</v>
      </c>
      <c r="AA587" s="153" t="s">
        <v>7469</v>
      </c>
      <c r="AB587" s="153" t="s">
        <v>7469</v>
      </c>
      <c r="AC587" s="153" t="s">
        <v>7469</v>
      </c>
      <c r="AD587" s="153" t="s">
        <v>7469</v>
      </c>
      <c r="AE587" s="153">
        <v>5.2922500000000001</v>
      </c>
      <c r="AF587" s="153">
        <v>43.119329999999998</v>
      </c>
      <c r="AG587" s="153" t="s">
        <v>7469</v>
      </c>
      <c r="AH587" s="153" t="s">
        <v>7469</v>
      </c>
      <c r="AI587" s="153" t="s">
        <v>7469</v>
      </c>
      <c r="AJ587" s="153" t="s">
        <v>7469</v>
      </c>
      <c r="AK587" s="153" t="s">
        <v>7469</v>
      </c>
      <c r="AL587" s="153" t="s">
        <v>7469</v>
      </c>
      <c r="AM587" s="153" t="s">
        <v>7469</v>
      </c>
      <c r="AN587" s="153" t="s">
        <v>7469</v>
      </c>
      <c r="AO587" s="153" t="s">
        <v>7469</v>
      </c>
      <c r="AP587" s="153">
        <v>2.0072000000000001</v>
      </c>
      <c r="AQ587" s="153" t="s">
        <v>7469</v>
      </c>
      <c r="AR587" s="153" t="s">
        <v>7469</v>
      </c>
      <c r="AS587" s="153" t="s">
        <v>7469</v>
      </c>
      <c r="AT587" s="153" t="s">
        <v>7469</v>
      </c>
      <c r="AU587" s="153" t="s">
        <v>7469</v>
      </c>
      <c r="AV587" s="153" t="s">
        <v>7469</v>
      </c>
      <c r="AW587" s="153" t="s">
        <v>7469</v>
      </c>
      <c r="AX587" s="153" t="s">
        <v>7469</v>
      </c>
      <c r="AY587" s="153" t="s">
        <v>7469</v>
      </c>
      <c r="AZ587" s="153" t="s">
        <v>7469</v>
      </c>
      <c r="BA587" s="153" t="s">
        <v>7469</v>
      </c>
      <c r="BB587" s="153" t="s">
        <v>7469</v>
      </c>
      <c r="BC587" s="153" t="s">
        <v>7469</v>
      </c>
      <c r="BD587" s="153" t="s">
        <v>7469</v>
      </c>
      <c r="BE587" s="153" t="s">
        <v>7469</v>
      </c>
      <c r="BF587" s="153" t="s">
        <v>7469</v>
      </c>
      <c r="BG587" s="153">
        <v>33.270000000000003</v>
      </c>
      <c r="BH587" s="153" t="s">
        <v>7469</v>
      </c>
      <c r="BI587" s="153" t="s">
        <v>7469</v>
      </c>
      <c r="BJ587" s="153">
        <v>7.6656599999999999</v>
      </c>
      <c r="BK587" s="153" t="s">
        <v>7469</v>
      </c>
      <c r="BL587" s="153" t="s">
        <v>7469</v>
      </c>
      <c r="BM587" s="153" t="s">
        <v>7469</v>
      </c>
      <c r="BN587" s="153">
        <v>11.04</v>
      </c>
      <c r="BO587" s="153">
        <v>1.49</v>
      </c>
      <c r="BP587" s="153" t="s">
        <v>7469</v>
      </c>
      <c r="BQ587" s="153" t="s">
        <v>7469</v>
      </c>
      <c r="BR587" s="153" t="s">
        <v>7469</v>
      </c>
      <c r="BS587" s="153" t="s">
        <v>7469</v>
      </c>
      <c r="BT587" s="153" t="s">
        <v>7469</v>
      </c>
      <c r="BU587" s="153" t="s">
        <v>7469</v>
      </c>
      <c r="BV587" s="153" t="s">
        <v>7469</v>
      </c>
      <c r="BW587" s="153" t="s">
        <v>7469</v>
      </c>
      <c r="BX587" s="153" t="s">
        <v>7469</v>
      </c>
      <c r="BY587" s="153" t="s">
        <v>7469</v>
      </c>
      <c r="BZ587" s="153" t="s">
        <v>7469</v>
      </c>
      <c r="CA587" s="153">
        <v>198.76</v>
      </c>
      <c r="CB587" s="153" t="s">
        <v>7469</v>
      </c>
      <c r="CC587" s="153" t="s">
        <v>7469</v>
      </c>
      <c r="CD587" s="153" t="s">
        <v>7469</v>
      </c>
      <c r="CE587" s="153">
        <v>0.88978999999999997</v>
      </c>
      <c r="CF587" s="153" t="s">
        <v>7469</v>
      </c>
      <c r="CG587" s="153" t="s">
        <v>7469</v>
      </c>
      <c r="CH587" s="153" t="s">
        <v>7469</v>
      </c>
      <c r="CI587" s="153" t="s">
        <v>7469</v>
      </c>
      <c r="CJ587" s="153" t="s">
        <v>7469</v>
      </c>
      <c r="CK587" s="153" t="s">
        <v>7469</v>
      </c>
      <c r="CL587" s="153" t="s">
        <v>7469</v>
      </c>
      <c r="CM587" s="153" t="s">
        <v>7469</v>
      </c>
      <c r="CN587" s="153" t="s">
        <v>7469</v>
      </c>
      <c r="CO587" s="153" t="s">
        <v>7469</v>
      </c>
      <c r="CP587" s="153" t="s">
        <v>7469</v>
      </c>
      <c r="CQ587" s="153" t="s">
        <v>7469</v>
      </c>
      <c r="CR587" s="153" t="s">
        <v>7469</v>
      </c>
      <c r="CS587" s="153" t="s">
        <v>7469</v>
      </c>
      <c r="CT587" s="153" t="s">
        <v>7469</v>
      </c>
      <c r="CU587" s="153">
        <v>5.1743199999999998</v>
      </c>
      <c r="CV587" s="153" t="s">
        <v>7469</v>
      </c>
      <c r="CW587" s="153" t="s">
        <v>7469</v>
      </c>
      <c r="CX587" s="153" t="s">
        <v>7469</v>
      </c>
      <c r="CY587" s="153" t="s">
        <v>7469</v>
      </c>
      <c r="CZ587" s="153" t="s">
        <v>7469</v>
      </c>
      <c r="DA587" s="153" t="s">
        <v>7469</v>
      </c>
      <c r="DB587" s="153" t="s">
        <v>7469</v>
      </c>
      <c r="DC587" s="153" t="s">
        <v>7469</v>
      </c>
      <c r="DD587" s="153" t="s">
        <v>7469</v>
      </c>
      <c r="DE587" s="153" t="s">
        <v>7469</v>
      </c>
      <c r="DF587" s="153" t="s">
        <v>7469</v>
      </c>
      <c r="DG587" s="153" t="s">
        <v>7469</v>
      </c>
      <c r="DH587" s="153">
        <v>6.9989999999999997E-2</v>
      </c>
      <c r="DI587" s="153" t="s">
        <v>7469</v>
      </c>
      <c r="DJ587" s="153" t="s">
        <v>7469</v>
      </c>
      <c r="DK587" s="153">
        <v>9.5157399999999992</v>
      </c>
      <c r="DL587" s="153" t="s">
        <v>7469</v>
      </c>
      <c r="DM587" s="153" t="s">
        <v>7469</v>
      </c>
      <c r="DN587" s="153" t="s">
        <v>7469</v>
      </c>
      <c r="DO587" s="153" t="s">
        <v>7469</v>
      </c>
      <c r="DP587" s="153" t="s">
        <v>7469</v>
      </c>
      <c r="DQ587" s="153">
        <v>5.5133799999999997</v>
      </c>
      <c r="DR587" s="153" t="s">
        <v>7469</v>
      </c>
      <c r="DS587" s="153" t="s">
        <v>7469</v>
      </c>
      <c r="DT587" s="153" t="s">
        <v>7469</v>
      </c>
      <c r="DU587" s="153" t="s">
        <v>7469</v>
      </c>
      <c r="DV587" s="153" t="s">
        <v>7469</v>
      </c>
      <c r="DW587" s="153" t="s">
        <v>7469</v>
      </c>
      <c r="DX587" s="153" t="s">
        <v>7469</v>
      </c>
      <c r="DY587" s="153" t="s">
        <v>7469</v>
      </c>
      <c r="DZ587" s="153" t="s">
        <v>7469</v>
      </c>
      <c r="EA587" s="153" t="s">
        <v>7469</v>
      </c>
      <c r="EB587" s="153" t="s">
        <v>7469</v>
      </c>
      <c r="EC587" s="153" t="s">
        <v>7469</v>
      </c>
      <c r="ED587" s="153" t="s">
        <v>7469</v>
      </c>
      <c r="EE587" s="153">
        <v>2.68</v>
      </c>
      <c r="EF587" s="153" t="s">
        <v>7469</v>
      </c>
      <c r="EG587" s="153" t="s">
        <v>7469</v>
      </c>
      <c r="EH587" s="153" t="s">
        <v>7469</v>
      </c>
      <c r="EI587" s="153" t="s">
        <v>7469</v>
      </c>
      <c r="EJ587" s="153" t="s">
        <v>7469</v>
      </c>
      <c r="EK587" s="153" t="s">
        <v>7469</v>
      </c>
      <c r="EL587" s="153" t="s">
        <v>7469</v>
      </c>
      <c r="EM587" s="153" t="s">
        <v>7469</v>
      </c>
      <c r="EN587" s="153" t="s">
        <v>7469</v>
      </c>
    </row>
    <row r="588" spans="3:144">
      <c r="C588" s="120"/>
      <c r="E588" s="120" t="s">
        <v>8101</v>
      </c>
      <c r="F588" s="126" t="s">
        <v>8083</v>
      </c>
      <c r="G588" s="151" t="s">
        <v>8090</v>
      </c>
      <c r="H588" s="152" t="s">
        <v>8097</v>
      </c>
      <c r="I588" s="153" t="s">
        <v>7469</v>
      </c>
      <c r="J588" s="153" t="s">
        <v>7469</v>
      </c>
      <c r="K588" s="153" t="s">
        <v>7469</v>
      </c>
      <c r="L588" s="153" t="s">
        <v>7469</v>
      </c>
      <c r="M588" s="153" t="s">
        <v>7469</v>
      </c>
      <c r="N588" s="153">
        <v>20.14</v>
      </c>
      <c r="O588" s="153">
        <v>116.2</v>
      </c>
      <c r="P588" s="153" t="s">
        <v>7469</v>
      </c>
      <c r="Q588" s="153" t="s">
        <v>7469</v>
      </c>
      <c r="R588" s="153">
        <v>5.9564700000000004</v>
      </c>
      <c r="S588" s="153" t="s">
        <v>7469</v>
      </c>
      <c r="T588" s="153" t="s">
        <v>7469</v>
      </c>
      <c r="U588" s="153" t="s">
        <v>7469</v>
      </c>
      <c r="V588" s="153" t="s">
        <v>7469</v>
      </c>
      <c r="W588" s="153" t="s">
        <v>7469</v>
      </c>
      <c r="X588" s="153" t="s">
        <v>7469</v>
      </c>
      <c r="Y588" s="153" t="s">
        <v>7469</v>
      </c>
      <c r="Z588" s="153" t="s">
        <v>7469</v>
      </c>
      <c r="AA588" s="153" t="s">
        <v>7469</v>
      </c>
      <c r="AB588" s="153" t="s">
        <v>7469</v>
      </c>
      <c r="AC588" s="153" t="s">
        <v>7469</v>
      </c>
      <c r="AD588" s="153" t="s">
        <v>7469</v>
      </c>
      <c r="AE588" s="153">
        <v>4.6089000000000002</v>
      </c>
      <c r="AF588" s="153">
        <v>43.463239999999999</v>
      </c>
      <c r="AG588" s="153" t="s">
        <v>7469</v>
      </c>
      <c r="AH588" s="153" t="s">
        <v>7469</v>
      </c>
      <c r="AI588" s="153" t="s">
        <v>7469</v>
      </c>
      <c r="AJ588" s="153" t="s">
        <v>7469</v>
      </c>
      <c r="AK588" s="153" t="s">
        <v>7469</v>
      </c>
      <c r="AL588" s="153" t="s">
        <v>7469</v>
      </c>
      <c r="AM588" s="153" t="s">
        <v>7469</v>
      </c>
      <c r="AN588" s="153" t="s">
        <v>7469</v>
      </c>
      <c r="AO588" s="153" t="s">
        <v>7469</v>
      </c>
      <c r="AP588" s="153">
        <v>2.44861</v>
      </c>
      <c r="AQ588" s="153" t="s">
        <v>7469</v>
      </c>
      <c r="AR588" s="153" t="s">
        <v>7469</v>
      </c>
      <c r="AS588" s="153" t="s">
        <v>7469</v>
      </c>
      <c r="AT588" s="153" t="s">
        <v>7469</v>
      </c>
      <c r="AU588" s="153" t="s">
        <v>7469</v>
      </c>
      <c r="AV588" s="153" t="s">
        <v>7469</v>
      </c>
      <c r="AW588" s="153" t="s">
        <v>7469</v>
      </c>
      <c r="AX588" s="153">
        <v>2.5699999999999998E-3</v>
      </c>
      <c r="AY588" s="153" t="s">
        <v>7469</v>
      </c>
      <c r="AZ588" s="153" t="s">
        <v>7469</v>
      </c>
      <c r="BA588" s="153" t="s">
        <v>7469</v>
      </c>
      <c r="BB588" s="153" t="s">
        <v>7469</v>
      </c>
      <c r="BC588" s="153" t="s">
        <v>7469</v>
      </c>
      <c r="BD588" s="153" t="s">
        <v>7469</v>
      </c>
      <c r="BE588" s="153" t="s">
        <v>7469</v>
      </c>
      <c r="BF588" s="153" t="s">
        <v>7469</v>
      </c>
      <c r="BG588" s="153">
        <v>24.85</v>
      </c>
      <c r="BH588" s="153" t="s">
        <v>7469</v>
      </c>
      <c r="BI588" s="153" t="s">
        <v>7469</v>
      </c>
      <c r="BJ588" s="153">
        <v>7.3728600000000002</v>
      </c>
      <c r="BK588" s="153" t="s">
        <v>7469</v>
      </c>
      <c r="BL588" s="153" t="s">
        <v>7469</v>
      </c>
      <c r="BM588" s="153" t="s">
        <v>7469</v>
      </c>
      <c r="BN588" s="153">
        <v>9.93</v>
      </c>
      <c r="BO588" s="153" t="s">
        <v>7469</v>
      </c>
      <c r="BP588" s="153" t="s">
        <v>7469</v>
      </c>
      <c r="BQ588" s="153" t="s">
        <v>7469</v>
      </c>
      <c r="BR588" s="153" t="s">
        <v>7469</v>
      </c>
      <c r="BS588" s="153" t="s">
        <v>7469</v>
      </c>
      <c r="BT588" s="153" t="s">
        <v>7469</v>
      </c>
      <c r="BU588" s="153" t="s">
        <v>7469</v>
      </c>
      <c r="BV588" s="153" t="s">
        <v>7469</v>
      </c>
      <c r="BW588" s="153" t="s">
        <v>7469</v>
      </c>
      <c r="BX588" s="153" t="s">
        <v>7469</v>
      </c>
      <c r="BY588" s="153" t="s">
        <v>7469</v>
      </c>
      <c r="BZ588" s="153" t="s">
        <v>7469</v>
      </c>
      <c r="CA588" s="153">
        <v>183.6</v>
      </c>
      <c r="CB588" s="153" t="s">
        <v>7469</v>
      </c>
      <c r="CC588" s="153" t="s">
        <v>7469</v>
      </c>
      <c r="CD588" s="153" t="s">
        <v>7469</v>
      </c>
      <c r="CE588" s="153" t="s">
        <v>7469</v>
      </c>
      <c r="CF588" s="153" t="s">
        <v>7469</v>
      </c>
      <c r="CG588" s="153" t="s">
        <v>7469</v>
      </c>
      <c r="CH588" s="153" t="s">
        <v>7469</v>
      </c>
      <c r="CI588" s="153" t="s">
        <v>7469</v>
      </c>
      <c r="CJ588" s="153" t="s">
        <v>7469</v>
      </c>
      <c r="CK588" s="153" t="s">
        <v>7469</v>
      </c>
      <c r="CL588" s="153" t="s">
        <v>7469</v>
      </c>
      <c r="CM588" s="153" t="s">
        <v>7469</v>
      </c>
      <c r="CN588" s="153" t="s">
        <v>7469</v>
      </c>
      <c r="CO588" s="153" t="s">
        <v>7469</v>
      </c>
      <c r="CP588" s="153" t="s">
        <v>7469</v>
      </c>
      <c r="CQ588" s="153" t="s">
        <v>7469</v>
      </c>
      <c r="CR588" s="153" t="s">
        <v>7469</v>
      </c>
      <c r="CS588" s="153" t="s">
        <v>7469</v>
      </c>
      <c r="CT588" s="153" t="s">
        <v>7469</v>
      </c>
      <c r="CU588" s="153">
        <v>4.6987300000000003</v>
      </c>
      <c r="CV588" s="153" t="s">
        <v>7469</v>
      </c>
      <c r="CW588" s="153" t="s">
        <v>7469</v>
      </c>
      <c r="CX588" s="153" t="s">
        <v>7469</v>
      </c>
      <c r="CY588" s="153" t="s">
        <v>7469</v>
      </c>
      <c r="CZ588" s="153" t="s">
        <v>7469</v>
      </c>
      <c r="DA588" s="153" t="s">
        <v>7469</v>
      </c>
      <c r="DB588" s="153" t="s">
        <v>7469</v>
      </c>
      <c r="DC588" s="153" t="s">
        <v>7469</v>
      </c>
      <c r="DD588" s="153" t="s">
        <v>7469</v>
      </c>
      <c r="DE588" s="153" t="s">
        <v>7469</v>
      </c>
      <c r="DF588" s="153" t="s">
        <v>7469</v>
      </c>
      <c r="DG588" s="153" t="s">
        <v>7469</v>
      </c>
      <c r="DH588" s="153" t="s">
        <v>7469</v>
      </c>
      <c r="DI588" s="153" t="s">
        <v>7469</v>
      </c>
      <c r="DJ588" s="153" t="s">
        <v>7469</v>
      </c>
      <c r="DK588" s="153">
        <v>7.09293</v>
      </c>
      <c r="DL588" s="153" t="s">
        <v>7469</v>
      </c>
      <c r="DM588" s="153" t="s">
        <v>7469</v>
      </c>
      <c r="DN588" s="153" t="s">
        <v>7469</v>
      </c>
      <c r="DO588" s="153" t="s">
        <v>7469</v>
      </c>
      <c r="DP588" s="153" t="s">
        <v>7469</v>
      </c>
      <c r="DQ588" s="153">
        <v>5.5624700000000002</v>
      </c>
      <c r="DR588" s="153" t="s">
        <v>7469</v>
      </c>
      <c r="DS588" s="153" t="s">
        <v>7469</v>
      </c>
      <c r="DT588" s="153" t="s">
        <v>7469</v>
      </c>
      <c r="DU588" s="153" t="s">
        <v>7469</v>
      </c>
      <c r="DV588" s="153" t="s">
        <v>7469</v>
      </c>
      <c r="DW588" s="153" t="s">
        <v>7469</v>
      </c>
      <c r="DX588" s="153" t="s">
        <v>7469</v>
      </c>
      <c r="DY588" s="153" t="s">
        <v>7469</v>
      </c>
      <c r="DZ588" s="153" t="s">
        <v>7469</v>
      </c>
      <c r="EA588" s="153" t="s">
        <v>7469</v>
      </c>
      <c r="EB588" s="153" t="s">
        <v>7469</v>
      </c>
      <c r="EC588" s="153" t="s">
        <v>7469</v>
      </c>
      <c r="ED588" s="153" t="s">
        <v>7469</v>
      </c>
      <c r="EE588" s="153">
        <v>2.2200000000000002</v>
      </c>
      <c r="EF588" s="153" t="s">
        <v>7469</v>
      </c>
      <c r="EG588" s="153" t="s">
        <v>7469</v>
      </c>
      <c r="EH588" s="153" t="s">
        <v>7469</v>
      </c>
      <c r="EI588" s="153" t="s">
        <v>7469</v>
      </c>
      <c r="EJ588" s="153" t="s">
        <v>7469</v>
      </c>
      <c r="EK588" s="153" t="s">
        <v>7469</v>
      </c>
      <c r="EL588" s="153" t="s">
        <v>7469</v>
      </c>
      <c r="EM588" s="153" t="s">
        <v>7469</v>
      </c>
      <c r="EN588" s="153" t="s">
        <v>7469</v>
      </c>
    </row>
    <row r="589" spans="3:144">
      <c r="C589" s="120"/>
      <c r="E589" s="120" t="s">
        <v>8102</v>
      </c>
      <c r="F589" s="126" t="s">
        <v>8083</v>
      </c>
      <c r="G589" s="151" t="s">
        <v>8090</v>
      </c>
      <c r="H589" s="152" t="s">
        <v>8097</v>
      </c>
      <c r="I589" s="153" t="s">
        <v>7469</v>
      </c>
      <c r="J589" s="153" t="s">
        <v>7469</v>
      </c>
      <c r="K589" s="153" t="s">
        <v>7469</v>
      </c>
      <c r="L589" s="153" t="s">
        <v>7469</v>
      </c>
      <c r="M589" s="153" t="s">
        <v>7469</v>
      </c>
      <c r="N589" s="153" t="s">
        <v>7469</v>
      </c>
      <c r="O589" s="153">
        <v>113.15</v>
      </c>
      <c r="P589" s="153" t="s">
        <v>7469</v>
      </c>
      <c r="Q589" s="153" t="s">
        <v>7469</v>
      </c>
      <c r="R589" s="153" t="s">
        <v>7469</v>
      </c>
      <c r="S589" s="153" t="s">
        <v>7469</v>
      </c>
      <c r="T589" s="153" t="s">
        <v>7469</v>
      </c>
      <c r="U589" s="153" t="s">
        <v>7469</v>
      </c>
      <c r="V589" s="153" t="s">
        <v>7469</v>
      </c>
      <c r="W589" s="153" t="s">
        <v>7469</v>
      </c>
      <c r="X589" s="153" t="s">
        <v>7469</v>
      </c>
      <c r="Y589" s="153" t="s">
        <v>7469</v>
      </c>
      <c r="Z589" s="153" t="s">
        <v>7469</v>
      </c>
      <c r="AA589" s="153" t="s">
        <v>7469</v>
      </c>
      <c r="AB589" s="153" t="s">
        <v>7469</v>
      </c>
      <c r="AC589" s="153" t="s">
        <v>7469</v>
      </c>
      <c r="AD589" s="153" t="s">
        <v>7469</v>
      </c>
      <c r="AE589" s="153" t="s">
        <v>7469</v>
      </c>
      <c r="AF589" s="153" t="s">
        <v>7469</v>
      </c>
      <c r="AG589" s="153" t="s">
        <v>7469</v>
      </c>
      <c r="AH589" s="153" t="s">
        <v>7469</v>
      </c>
      <c r="AI589" s="153" t="s">
        <v>7469</v>
      </c>
      <c r="AJ589" s="153" t="s">
        <v>7469</v>
      </c>
      <c r="AK589" s="153" t="s">
        <v>7469</v>
      </c>
      <c r="AL589" s="153" t="s">
        <v>7469</v>
      </c>
      <c r="AM589" s="153" t="s">
        <v>7469</v>
      </c>
      <c r="AN589" s="153" t="s">
        <v>7469</v>
      </c>
      <c r="AO589" s="153" t="s">
        <v>7469</v>
      </c>
      <c r="AP589" s="153" t="s">
        <v>7469</v>
      </c>
      <c r="AQ589" s="153" t="s">
        <v>7469</v>
      </c>
      <c r="AR589" s="153" t="s">
        <v>7469</v>
      </c>
      <c r="AS589" s="153" t="s">
        <v>7469</v>
      </c>
      <c r="AT589" s="153" t="s">
        <v>7469</v>
      </c>
      <c r="AU589" s="153" t="s">
        <v>7469</v>
      </c>
      <c r="AV589" s="153" t="s">
        <v>7469</v>
      </c>
      <c r="AW589" s="153" t="s">
        <v>7469</v>
      </c>
      <c r="AX589" s="153" t="s">
        <v>7469</v>
      </c>
      <c r="AY589" s="153" t="s">
        <v>7469</v>
      </c>
      <c r="AZ589" s="153" t="s">
        <v>7469</v>
      </c>
      <c r="BA589" s="153" t="s">
        <v>7469</v>
      </c>
      <c r="BB589" s="153" t="s">
        <v>7469</v>
      </c>
      <c r="BC589" s="153" t="s">
        <v>7469</v>
      </c>
      <c r="BD589" s="153" t="s">
        <v>7469</v>
      </c>
      <c r="BE589" s="153" t="s">
        <v>7469</v>
      </c>
      <c r="BF589" s="153" t="s">
        <v>7469</v>
      </c>
      <c r="BG589" s="153" t="s">
        <v>7469</v>
      </c>
      <c r="BH589" s="153" t="s">
        <v>7469</v>
      </c>
      <c r="BI589" s="153" t="s">
        <v>7469</v>
      </c>
      <c r="BJ589" s="153" t="s">
        <v>7469</v>
      </c>
      <c r="BK589" s="153" t="s">
        <v>7469</v>
      </c>
      <c r="BL589" s="153" t="s">
        <v>7469</v>
      </c>
      <c r="BM589" s="153" t="s">
        <v>7469</v>
      </c>
      <c r="BN589" s="153">
        <v>8.0500000000000007</v>
      </c>
      <c r="BO589" s="153" t="s">
        <v>7469</v>
      </c>
      <c r="BP589" s="153" t="s">
        <v>7469</v>
      </c>
      <c r="BQ589" s="153" t="s">
        <v>7469</v>
      </c>
      <c r="BR589" s="153" t="s">
        <v>7469</v>
      </c>
      <c r="BS589" s="153" t="s">
        <v>7469</v>
      </c>
      <c r="BT589" s="153" t="s">
        <v>7469</v>
      </c>
      <c r="BU589" s="153" t="s">
        <v>7469</v>
      </c>
      <c r="BV589" s="153" t="s">
        <v>7469</v>
      </c>
      <c r="BW589" s="153" t="s">
        <v>7469</v>
      </c>
      <c r="BX589" s="153" t="s">
        <v>7469</v>
      </c>
      <c r="BY589" s="153" t="s">
        <v>7469</v>
      </c>
      <c r="BZ589" s="153" t="s">
        <v>7469</v>
      </c>
      <c r="CA589" s="153">
        <v>161.19999999999999</v>
      </c>
      <c r="CB589" s="153" t="s">
        <v>7469</v>
      </c>
      <c r="CC589" s="153" t="s">
        <v>7469</v>
      </c>
      <c r="CD589" s="153" t="s">
        <v>7469</v>
      </c>
      <c r="CE589" s="153" t="s">
        <v>7469</v>
      </c>
      <c r="CF589" s="153" t="s">
        <v>7469</v>
      </c>
      <c r="CG589" s="153" t="s">
        <v>7469</v>
      </c>
      <c r="CH589" s="153" t="s">
        <v>7469</v>
      </c>
      <c r="CI589" s="153" t="s">
        <v>7469</v>
      </c>
      <c r="CJ589" s="153" t="s">
        <v>7469</v>
      </c>
      <c r="CK589" s="153" t="s">
        <v>7469</v>
      </c>
      <c r="CL589" s="153" t="s">
        <v>7469</v>
      </c>
      <c r="CM589" s="153" t="s">
        <v>7469</v>
      </c>
      <c r="CN589" s="153" t="s">
        <v>7469</v>
      </c>
      <c r="CO589" s="153" t="s">
        <v>7469</v>
      </c>
      <c r="CP589" s="153" t="s">
        <v>7469</v>
      </c>
      <c r="CQ589" s="153" t="s">
        <v>7469</v>
      </c>
      <c r="CR589" s="153" t="s">
        <v>7469</v>
      </c>
      <c r="CS589" s="153" t="s">
        <v>7469</v>
      </c>
      <c r="CT589" s="153" t="s">
        <v>7469</v>
      </c>
      <c r="CU589" s="153" t="s">
        <v>7469</v>
      </c>
      <c r="CV589" s="153" t="s">
        <v>7469</v>
      </c>
      <c r="CW589" s="153" t="s">
        <v>7469</v>
      </c>
      <c r="CX589" s="153" t="s">
        <v>7469</v>
      </c>
      <c r="CY589" s="153" t="s">
        <v>7469</v>
      </c>
      <c r="CZ589" s="153" t="s">
        <v>7469</v>
      </c>
      <c r="DA589" s="153" t="s">
        <v>7469</v>
      </c>
      <c r="DB589" s="153" t="s">
        <v>7469</v>
      </c>
      <c r="DC589" s="153" t="s">
        <v>7469</v>
      </c>
      <c r="DD589" s="153" t="s">
        <v>7469</v>
      </c>
      <c r="DE589" s="153" t="s">
        <v>7469</v>
      </c>
      <c r="DF589" s="153" t="s">
        <v>7469</v>
      </c>
      <c r="DG589" s="153" t="s">
        <v>7469</v>
      </c>
      <c r="DH589" s="153" t="s">
        <v>7469</v>
      </c>
      <c r="DI589" s="153" t="s">
        <v>7469</v>
      </c>
      <c r="DJ589" s="153" t="s">
        <v>7469</v>
      </c>
      <c r="DK589" s="153" t="s">
        <v>7469</v>
      </c>
      <c r="DL589" s="153" t="s">
        <v>7469</v>
      </c>
      <c r="DM589" s="153" t="s">
        <v>7469</v>
      </c>
      <c r="DN589" s="153" t="s">
        <v>7469</v>
      </c>
      <c r="DO589" s="153" t="s">
        <v>7469</v>
      </c>
      <c r="DP589" s="153" t="s">
        <v>7469</v>
      </c>
      <c r="DQ589" s="153" t="s">
        <v>7469</v>
      </c>
      <c r="DR589" s="153" t="s">
        <v>7469</v>
      </c>
      <c r="DS589" s="153" t="s">
        <v>7469</v>
      </c>
      <c r="DT589" s="153" t="s">
        <v>7469</v>
      </c>
      <c r="DU589" s="153" t="s">
        <v>7469</v>
      </c>
      <c r="DV589" s="153" t="s">
        <v>7469</v>
      </c>
      <c r="DW589" s="153" t="s">
        <v>7469</v>
      </c>
      <c r="DX589" s="153" t="s">
        <v>7469</v>
      </c>
      <c r="DY589" s="153" t="s">
        <v>7469</v>
      </c>
      <c r="DZ589" s="153" t="s">
        <v>7469</v>
      </c>
      <c r="EA589" s="153" t="s">
        <v>7469</v>
      </c>
      <c r="EB589" s="153" t="s">
        <v>7469</v>
      </c>
      <c r="EC589" s="153" t="s">
        <v>7469</v>
      </c>
      <c r="ED589" s="153" t="s">
        <v>7469</v>
      </c>
      <c r="EE589" s="153" t="s">
        <v>7469</v>
      </c>
      <c r="EF589" s="153" t="s">
        <v>7469</v>
      </c>
      <c r="EG589" s="153" t="s">
        <v>7469</v>
      </c>
      <c r="EH589" s="153" t="s">
        <v>7469</v>
      </c>
      <c r="EI589" s="153" t="s">
        <v>7469</v>
      </c>
      <c r="EJ589" s="153" t="s">
        <v>7469</v>
      </c>
      <c r="EK589" s="153" t="s">
        <v>7469</v>
      </c>
      <c r="EL589" s="153" t="s">
        <v>7469</v>
      </c>
      <c r="EM589" s="153" t="s">
        <v>7469</v>
      </c>
      <c r="EN589" s="153" t="s">
        <v>7469</v>
      </c>
    </row>
    <row r="590" spans="3:144">
      <c r="C590" s="120"/>
      <c r="E590" s="120" t="s">
        <v>8103</v>
      </c>
      <c r="F590" s="126" t="s">
        <v>8083</v>
      </c>
      <c r="G590" s="151" t="s">
        <v>8090</v>
      </c>
      <c r="H590" s="152" t="s">
        <v>8097</v>
      </c>
      <c r="I590" s="153">
        <v>55.478380000000001</v>
      </c>
      <c r="J590" s="153">
        <v>11.88</v>
      </c>
      <c r="K590" s="153">
        <v>116.56</v>
      </c>
      <c r="L590" s="153">
        <v>5.8440000000000003</v>
      </c>
      <c r="M590" s="153">
        <v>1.50295</v>
      </c>
      <c r="N590" s="153">
        <v>21.42</v>
      </c>
      <c r="O590" s="153">
        <v>137.85</v>
      </c>
      <c r="P590" s="153">
        <v>3.44</v>
      </c>
      <c r="Q590" s="153">
        <v>2.21</v>
      </c>
      <c r="R590" s="153">
        <v>10.12429</v>
      </c>
      <c r="S590" s="153">
        <v>1.3692</v>
      </c>
      <c r="T590" s="153">
        <v>3.4058099999999998</v>
      </c>
      <c r="U590" s="153" t="s">
        <v>7469</v>
      </c>
      <c r="V590" s="153">
        <v>15.42</v>
      </c>
      <c r="W590" s="153">
        <v>2.5784400000000001</v>
      </c>
      <c r="X590" s="153">
        <v>71.88</v>
      </c>
      <c r="Y590" s="153">
        <v>0.23716999999999999</v>
      </c>
      <c r="Z590" s="153">
        <v>12.11148</v>
      </c>
      <c r="AA590" s="153">
        <v>2.4952399999999999</v>
      </c>
      <c r="AB590" s="153">
        <v>5.99695</v>
      </c>
      <c r="AC590" s="153">
        <v>4.02E-2</v>
      </c>
      <c r="AD590" s="153">
        <v>4.6809999999999997E-2</v>
      </c>
      <c r="AE590" s="153">
        <v>9.29392</v>
      </c>
      <c r="AF590" s="153">
        <v>87.605099999999993</v>
      </c>
      <c r="AG590" s="153">
        <v>1.5491999999999999</v>
      </c>
      <c r="AH590" s="153">
        <v>0.83582000000000001</v>
      </c>
      <c r="AI590" s="153">
        <v>15.23424</v>
      </c>
      <c r="AJ590" s="153">
        <v>117.69</v>
      </c>
      <c r="AK590" s="153" t="s">
        <v>7469</v>
      </c>
      <c r="AL590" s="153">
        <v>2.53918</v>
      </c>
      <c r="AM590" s="153" t="s">
        <v>7469</v>
      </c>
      <c r="AN590" s="153">
        <v>3.016</v>
      </c>
      <c r="AO590" s="153">
        <v>1.6186499999999999</v>
      </c>
      <c r="AP590" s="153">
        <v>2.54915</v>
      </c>
      <c r="AQ590" s="153">
        <v>8.7200000000000006</v>
      </c>
      <c r="AR590" s="153">
        <v>173.28</v>
      </c>
      <c r="AS590" s="153">
        <v>5.9597300000000004</v>
      </c>
      <c r="AT590" s="153">
        <v>11.205959999999999</v>
      </c>
      <c r="AU590" s="153">
        <v>1.16676</v>
      </c>
      <c r="AV590" s="153">
        <v>4.4885999999999999</v>
      </c>
      <c r="AW590" s="153" t="s">
        <v>7469</v>
      </c>
      <c r="AX590" s="153">
        <v>2.8340000000000001E-2</v>
      </c>
      <c r="AY590" s="153" t="s">
        <v>7469</v>
      </c>
      <c r="AZ590" s="153">
        <v>0.95970999999999995</v>
      </c>
      <c r="BA590" s="153">
        <v>2.2061700000000002</v>
      </c>
      <c r="BB590" s="153" t="s">
        <v>7469</v>
      </c>
      <c r="BC590" s="153" t="s">
        <v>7469</v>
      </c>
      <c r="BD590" s="153">
        <v>0.66654000000000002</v>
      </c>
      <c r="BE590" s="153">
        <v>1.384E-2</v>
      </c>
      <c r="BF590" s="153">
        <v>0.38085000000000002</v>
      </c>
      <c r="BG590" s="153" t="s">
        <v>7469</v>
      </c>
      <c r="BH590" s="153" t="s">
        <v>7469</v>
      </c>
      <c r="BI590" s="153">
        <v>22.94</v>
      </c>
      <c r="BJ590" s="153">
        <v>19.87162</v>
      </c>
      <c r="BK590" s="153" t="s">
        <v>7469</v>
      </c>
      <c r="BL590" s="153">
        <v>7.1348799999999999</v>
      </c>
      <c r="BM590" s="153">
        <v>4.9776300000000004</v>
      </c>
      <c r="BN590" s="153">
        <v>13.84</v>
      </c>
      <c r="BO590" s="153">
        <v>2.5</v>
      </c>
      <c r="BP590" s="153" t="s">
        <v>7469</v>
      </c>
      <c r="BQ590" s="153">
        <v>14.750819999999999</v>
      </c>
      <c r="BR590" s="153" t="s">
        <v>7469</v>
      </c>
      <c r="BS590" s="153">
        <v>55.07</v>
      </c>
      <c r="BT590" s="153" t="s">
        <v>7469</v>
      </c>
      <c r="BU590" s="153" t="s">
        <v>7469</v>
      </c>
      <c r="BV590" s="153" t="s">
        <v>7469</v>
      </c>
      <c r="BW590" s="153" t="s">
        <v>7469</v>
      </c>
      <c r="BX590" s="153">
        <v>6.9752999999999998</v>
      </c>
      <c r="BY590" s="153" t="s">
        <v>7469</v>
      </c>
      <c r="BZ590" s="153">
        <v>13</v>
      </c>
      <c r="CA590" s="153">
        <v>215.8</v>
      </c>
      <c r="CB590" s="153">
        <v>10.660349999999999</v>
      </c>
      <c r="CC590" s="153">
        <v>0.39134000000000002</v>
      </c>
      <c r="CD590" s="153">
        <v>5.4141199999999996</v>
      </c>
      <c r="CE590" s="153">
        <v>1.05803</v>
      </c>
      <c r="CF590" s="153" t="s">
        <v>7469</v>
      </c>
      <c r="CG590" s="153" t="s">
        <v>7469</v>
      </c>
      <c r="CH590" s="153">
        <v>2.6460000000000001E-2</v>
      </c>
      <c r="CI590" s="153">
        <v>13.832380000000001</v>
      </c>
      <c r="CJ590" s="153" t="s">
        <v>7469</v>
      </c>
      <c r="CK590" s="153" t="s">
        <v>7469</v>
      </c>
      <c r="CL590" s="153" t="s">
        <v>7469</v>
      </c>
      <c r="CM590" s="153" t="s">
        <v>7469</v>
      </c>
      <c r="CN590" s="153" t="s">
        <v>7469</v>
      </c>
      <c r="CO590" s="153">
        <v>5.6743300000000003</v>
      </c>
      <c r="CP590" s="153">
        <v>16.8719</v>
      </c>
      <c r="CQ590" s="153">
        <v>22.560749999999999</v>
      </c>
      <c r="CR590" s="153" t="s">
        <v>7469</v>
      </c>
      <c r="CS590" s="153">
        <v>16.93</v>
      </c>
      <c r="CT590" s="153">
        <v>1.5237799999999999</v>
      </c>
      <c r="CU590" s="153">
        <v>10.0443</v>
      </c>
      <c r="CV590" s="153" t="s">
        <v>7469</v>
      </c>
      <c r="CW590" s="153" t="s">
        <v>7469</v>
      </c>
      <c r="CX590" s="153" t="s">
        <v>7469</v>
      </c>
      <c r="CY590" s="153">
        <v>83.016459999999995</v>
      </c>
      <c r="CZ590" s="153">
        <v>9.2600000000000002E-2</v>
      </c>
      <c r="DA590" s="153">
        <v>3.7814899999999998</v>
      </c>
      <c r="DB590" s="153" t="s">
        <v>7469</v>
      </c>
      <c r="DC590" s="153">
        <v>6.65991</v>
      </c>
      <c r="DD590" s="153">
        <v>7.9826699999999997</v>
      </c>
      <c r="DE590" s="153">
        <v>14.03</v>
      </c>
      <c r="DF590" s="153" t="s">
        <v>7469</v>
      </c>
      <c r="DG590" s="153">
        <v>4.6459299999999999</v>
      </c>
      <c r="DH590" s="153">
        <v>0.16203999999999999</v>
      </c>
      <c r="DI590" s="153" t="s">
        <v>7469</v>
      </c>
      <c r="DJ590" s="153" t="s">
        <v>7469</v>
      </c>
      <c r="DK590" s="153">
        <v>12.521470000000001</v>
      </c>
      <c r="DL590" s="153">
        <v>0.86878</v>
      </c>
      <c r="DM590" s="153">
        <v>8.2826900000000006</v>
      </c>
      <c r="DN590" s="153">
        <v>2.0012300000000001</v>
      </c>
      <c r="DO590" s="153">
        <v>0.52390999999999999</v>
      </c>
      <c r="DP590" s="153">
        <v>1.38469</v>
      </c>
      <c r="DQ590" s="153">
        <v>26.878219999999999</v>
      </c>
      <c r="DR590" s="153" t="s">
        <v>7469</v>
      </c>
      <c r="DS590" s="153">
        <v>15.810040000000001</v>
      </c>
      <c r="DT590" s="153">
        <v>39.448720000000002</v>
      </c>
      <c r="DU590" s="153">
        <v>1.28538</v>
      </c>
      <c r="DV590" s="153" t="s">
        <v>7469</v>
      </c>
      <c r="DW590" s="153" t="s">
        <v>7469</v>
      </c>
      <c r="DX590" s="153">
        <v>3.3492000000000002</v>
      </c>
      <c r="DY590" s="153">
        <v>1.02407</v>
      </c>
      <c r="DZ590" s="153">
        <v>0.64485000000000003</v>
      </c>
      <c r="EA590" s="153">
        <v>4.3265500000000001</v>
      </c>
      <c r="EB590" s="153">
        <v>15.44492</v>
      </c>
      <c r="EC590" s="153">
        <v>3.4769700000000001</v>
      </c>
      <c r="ED590" s="153">
        <v>2.0607199999999999</v>
      </c>
      <c r="EE590" s="153" t="s">
        <v>7469</v>
      </c>
      <c r="EF590" s="153">
        <v>3.5968200000000001</v>
      </c>
      <c r="EG590" s="153">
        <v>2.5329999999999999</v>
      </c>
      <c r="EH590" s="153" t="s">
        <v>7469</v>
      </c>
      <c r="EI590" s="153">
        <v>9.8518699999999999</v>
      </c>
      <c r="EJ590" s="153" t="s">
        <v>7469</v>
      </c>
      <c r="EK590" s="153" t="s">
        <v>7469</v>
      </c>
      <c r="EL590" s="153">
        <v>5.0000000000000001E-4</v>
      </c>
      <c r="EM590" s="153" t="s">
        <v>7469</v>
      </c>
      <c r="EN590" s="153" t="s">
        <v>7469</v>
      </c>
    </row>
    <row r="591" spans="3:144">
      <c r="C591" s="120"/>
      <c r="E591" s="103" t="s">
        <v>8186</v>
      </c>
      <c r="F591" s="126" t="s">
        <v>8197</v>
      </c>
      <c r="G591" s="151"/>
      <c r="H591" s="152"/>
      <c r="I591" s="153">
        <v>49.224139999999998</v>
      </c>
      <c r="J591" s="153">
        <v>3.79</v>
      </c>
      <c r="K591" s="153">
        <v>133.47999999999999</v>
      </c>
      <c r="L591" s="153">
        <v>0.89629999999999999</v>
      </c>
      <c r="M591" s="153">
        <v>0.71479519999999996</v>
      </c>
      <c r="N591" s="153">
        <v>23.8</v>
      </c>
      <c r="O591" s="153">
        <v>120.84</v>
      </c>
      <c r="P591" s="153">
        <v>2.99</v>
      </c>
      <c r="Q591" s="153">
        <v>0.99990000000000001</v>
      </c>
      <c r="R591" s="153">
        <v>5.2063959999999998</v>
      </c>
      <c r="S591" s="153">
        <v>0.83960290000000004</v>
      </c>
      <c r="T591" s="153">
        <v>1.924061</v>
      </c>
      <c r="U591" s="153">
        <v>0.13029679999999999</v>
      </c>
      <c r="V591" s="153">
        <v>4.22</v>
      </c>
      <c r="W591" s="153">
        <v>1.454906</v>
      </c>
      <c r="X591" s="153">
        <v>53.61</v>
      </c>
      <c r="Y591" s="153">
        <v>4.4626260000000001E-2</v>
      </c>
      <c r="Z591" s="153">
        <v>8.1743260000000006</v>
      </c>
      <c r="AA591" s="153">
        <v>1.5665979999999999</v>
      </c>
      <c r="AB591" s="153">
        <v>3.8955639999999998</v>
      </c>
      <c r="AC591" s="153">
        <v>5.4999999999999997E-3</v>
      </c>
      <c r="AD591" s="153">
        <v>3.661027E-2</v>
      </c>
      <c r="AE591" s="153">
        <v>5.442126</v>
      </c>
      <c r="AF591" s="153">
        <v>47.442270000000001</v>
      </c>
      <c r="AG591" s="153">
        <v>1.7164010000000001</v>
      </c>
      <c r="AH591" s="153">
        <v>0.67235250000000002</v>
      </c>
      <c r="AI591" s="153">
        <v>4.1153110000000002</v>
      </c>
      <c r="AJ591" s="153">
        <v>31.42</v>
      </c>
      <c r="AK591" s="153">
        <v>7.2220939999999997E-2</v>
      </c>
      <c r="AL591" s="153">
        <v>1.2103170000000001</v>
      </c>
      <c r="AM591" s="153">
        <v>11.786849999999999</v>
      </c>
      <c r="AN591" s="153">
        <v>1.633232</v>
      </c>
      <c r="AO591" s="153">
        <v>1.0998060000000001</v>
      </c>
      <c r="AP591" s="153">
        <v>2.2313510000000001</v>
      </c>
      <c r="AQ591" s="153">
        <v>1.01</v>
      </c>
      <c r="AR591" s="153">
        <v>147.24</v>
      </c>
      <c r="AS591" s="153">
        <v>4.4623179999999998</v>
      </c>
      <c r="AT591" s="153">
        <v>7.1149610000000001</v>
      </c>
      <c r="AU591" s="153">
        <v>0.91643790000000003</v>
      </c>
      <c r="AV591" s="153">
        <v>3.8066209999999998</v>
      </c>
      <c r="AW591" s="153">
        <v>4.1000000000000002E-2</v>
      </c>
      <c r="AX591" s="153">
        <v>3.7491159999999998E-3</v>
      </c>
      <c r="AY591" s="153">
        <v>0.2166505</v>
      </c>
      <c r="AZ591" s="153">
        <v>0.64932299999999998</v>
      </c>
      <c r="BA591" s="153">
        <v>0.4372528</v>
      </c>
      <c r="BB591" s="153">
        <v>2.999285</v>
      </c>
      <c r="BC591" s="153">
        <v>7.9898979999999994E-2</v>
      </c>
      <c r="BD591" s="153">
        <v>0.3312252</v>
      </c>
      <c r="BE591" s="153">
        <v>7.4377089999999998E-3</v>
      </c>
      <c r="BF591" s="153">
        <v>0.23462340000000001</v>
      </c>
      <c r="BG591" s="153">
        <v>14.78</v>
      </c>
      <c r="BH591" s="153">
        <v>4.4423839999999997</v>
      </c>
      <c r="BI591" s="153">
        <v>24.64</v>
      </c>
      <c r="BJ591" s="153">
        <v>8.6791889999999992</v>
      </c>
      <c r="BK591" s="153">
        <v>0.25198910000000002</v>
      </c>
      <c r="BL591" s="153">
        <v>3.9696600000000002</v>
      </c>
      <c r="BM591" s="153">
        <v>3.418275</v>
      </c>
      <c r="BN591" s="153">
        <v>6.91</v>
      </c>
      <c r="BO591" s="153">
        <v>1.42</v>
      </c>
      <c r="BP591" s="153">
        <v>6.6120780000000004E-2</v>
      </c>
      <c r="BQ591" s="153">
        <v>14.62618</v>
      </c>
      <c r="BR591" s="153">
        <v>3.011577E-2</v>
      </c>
      <c r="BS591" s="153">
        <v>38.36</v>
      </c>
      <c r="BT591" s="153">
        <v>0.20108899999999999</v>
      </c>
      <c r="BU591" s="153">
        <v>3.8548239999999998</v>
      </c>
      <c r="BV591" s="153">
        <v>3.7491299999999998E-2</v>
      </c>
      <c r="BW591" s="153">
        <v>0.79010000000000002</v>
      </c>
      <c r="BX591" s="153">
        <v>5.0343799999999996</v>
      </c>
      <c r="BY591" s="153">
        <v>7.6825950000000004E-2</v>
      </c>
      <c r="BZ591" s="153">
        <v>3.25</v>
      </c>
      <c r="CA591" s="153">
        <v>124</v>
      </c>
      <c r="CB591" s="153">
        <v>7.0917599999999998</v>
      </c>
      <c r="CC591" s="153">
        <v>0.1041279</v>
      </c>
      <c r="CD591" s="153">
        <v>3.7316319999999998</v>
      </c>
      <c r="CE591" s="153">
        <v>1.0487169999999999</v>
      </c>
      <c r="CF591" s="153">
        <v>1.839718</v>
      </c>
      <c r="CG591" s="153">
        <v>6.8165749999999997E-2</v>
      </c>
      <c r="CH591" s="153">
        <v>2.3961110000000001E-2</v>
      </c>
      <c r="CI591" s="153">
        <v>9.0862689999999997</v>
      </c>
      <c r="CJ591" s="153">
        <v>5.1554279999999997</v>
      </c>
      <c r="CK591" s="153">
        <v>9.9000000000000005E-2</v>
      </c>
      <c r="CL591" s="153">
        <v>3.2893530000000002</v>
      </c>
      <c r="CM591" s="153">
        <v>28.893460000000001</v>
      </c>
      <c r="CN591" s="153">
        <v>3.3684240000000001</v>
      </c>
      <c r="CO591" s="153">
        <v>3.9054950000000002</v>
      </c>
      <c r="CP591" s="153">
        <v>10.44084</v>
      </c>
      <c r="CQ591" s="153">
        <v>6.0709179999999998</v>
      </c>
      <c r="CR591" s="153">
        <v>5.0000000000000001E-3</v>
      </c>
      <c r="CS591" s="153">
        <v>13.29</v>
      </c>
      <c r="CT591" s="153">
        <v>0.41301480000000002</v>
      </c>
      <c r="CU591" s="153">
        <v>5.0115080000000001</v>
      </c>
      <c r="CV591" s="153" t="s">
        <v>7469</v>
      </c>
      <c r="CW591" s="153">
        <v>1.6999999999999999E-3</v>
      </c>
      <c r="CX591" s="153" t="s">
        <v>7469</v>
      </c>
      <c r="CY591" s="153">
        <v>52.743510000000001</v>
      </c>
      <c r="CZ591" s="153">
        <v>8.5575410000000005E-2</v>
      </c>
      <c r="DA591" s="153">
        <v>3.3950740000000001</v>
      </c>
      <c r="DB591" s="153">
        <v>2.93E-2</v>
      </c>
      <c r="DC591" s="153">
        <v>8.7417590000000001</v>
      </c>
      <c r="DD591" s="153">
        <v>3.0431919999999999</v>
      </c>
      <c r="DE591" s="153">
        <v>0.87</v>
      </c>
      <c r="DF591" s="153">
        <v>3.0000000000000001E-3</v>
      </c>
      <c r="DG591" s="153">
        <v>3.2749700000000002</v>
      </c>
      <c r="DH591" s="153">
        <v>3.7188550000000001E-2</v>
      </c>
      <c r="DI591" s="153">
        <v>0.97830709999999999</v>
      </c>
      <c r="DJ591" s="153">
        <v>5.0000000000000001E-4</v>
      </c>
      <c r="DK591" s="153">
        <v>7.2982399999999998</v>
      </c>
      <c r="DL591" s="153">
        <v>0.63957310000000001</v>
      </c>
      <c r="DM591" s="153">
        <v>8.7014630000000004</v>
      </c>
      <c r="DN591" s="153">
        <v>1.0122629999999999</v>
      </c>
      <c r="DO591" s="153">
        <v>0.2665343</v>
      </c>
      <c r="DP591" s="153">
        <v>1.051777</v>
      </c>
      <c r="DQ591" s="153">
        <v>8.8648009999999999</v>
      </c>
      <c r="DR591" s="153">
        <v>8.6999999999999994E-3</v>
      </c>
      <c r="DS591" s="153">
        <v>8.8944980000000005</v>
      </c>
      <c r="DT591" s="153">
        <v>29.33437</v>
      </c>
      <c r="DU591" s="153">
        <v>0.95555400000000001</v>
      </c>
      <c r="DV591" s="153">
        <v>2.0000000000000001E-4</v>
      </c>
      <c r="DW591" s="153">
        <v>1.9E-2</v>
      </c>
      <c r="DX591" s="153">
        <v>1.867677</v>
      </c>
      <c r="DY591" s="153">
        <v>0.72000310000000001</v>
      </c>
      <c r="DZ591" s="153">
        <v>0.2661328</v>
      </c>
      <c r="EA591" s="153">
        <v>2.0571350000000002</v>
      </c>
      <c r="EB591" s="153">
        <v>9.6670660000000002</v>
      </c>
      <c r="EC591" s="153">
        <v>3.3033250000000001</v>
      </c>
      <c r="ED591" s="153">
        <v>1.2799199999999999</v>
      </c>
      <c r="EE591" s="153">
        <v>0.43099999999999999</v>
      </c>
      <c r="EF591" s="153">
        <v>2.2930280000000001</v>
      </c>
      <c r="EG591" s="153">
        <v>2.3463530000000001</v>
      </c>
      <c r="EH591" s="153">
        <v>3.8281580000000002</v>
      </c>
      <c r="EI591" s="153">
        <v>8.7608580000000007</v>
      </c>
      <c r="EJ591" s="153">
        <v>0.96690220000000004</v>
      </c>
      <c r="EK591" s="153">
        <v>9.2024099999999998E-2</v>
      </c>
      <c r="EL591" s="153">
        <v>2.0000000000000001E-4</v>
      </c>
      <c r="EM591" s="153">
        <v>2.6412420000000001</v>
      </c>
      <c r="EN591" s="153">
        <v>20.882490000000001</v>
      </c>
    </row>
    <row r="592" spans="3:144">
      <c r="C592" s="120"/>
      <c r="E592" s="120"/>
      <c r="F592" s="126"/>
      <c r="G592" s="151"/>
      <c r="H592" s="152"/>
      <c r="I592" s="102"/>
      <c r="J592" s="102"/>
      <c r="K592" s="102"/>
      <c r="L592" s="102"/>
      <c r="M592" s="102"/>
      <c r="N592" s="102"/>
      <c r="O592" s="102"/>
      <c r="P592" s="102"/>
      <c r="Q592" s="102"/>
      <c r="R592" s="102"/>
      <c r="S592" s="102"/>
      <c r="T592" s="102"/>
      <c r="U592" s="102"/>
      <c r="V592" s="102"/>
      <c r="W592" s="102"/>
      <c r="X592" s="102"/>
      <c r="Y592" s="102"/>
      <c r="Z592" s="102"/>
      <c r="AA592" s="102"/>
      <c r="AB592" s="102"/>
      <c r="AC592" s="102"/>
      <c r="AD592" s="102"/>
      <c r="AE592" s="102"/>
      <c r="AF592" s="102"/>
      <c r="AG592" s="102"/>
      <c r="AH592" s="102"/>
      <c r="AI592" s="102"/>
      <c r="AJ592" s="102"/>
      <c r="AK592" s="102"/>
      <c r="AL592" s="102"/>
      <c r="AM592" s="102"/>
      <c r="AN592" s="102"/>
      <c r="AO592" s="102"/>
      <c r="AP592" s="102"/>
      <c r="AQ592" s="102"/>
      <c r="AR592" s="102"/>
      <c r="AS592" s="102"/>
      <c r="AT592" s="102"/>
      <c r="AU592" s="102"/>
      <c r="AV592" s="102"/>
      <c r="AW592" s="102"/>
      <c r="AX592" s="102"/>
      <c r="AY592" s="102"/>
      <c r="AZ592" s="102"/>
      <c r="BA592" s="102"/>
      <c r="BB592" s="102"/>
      <c r="BC592" s="102"/>
      <c r="BD592" s="102"/>
      <c r="BE592" s="102"/>
      <c r="BF592" s="102"/>
      <c r="BG592" s="102"/>
      <c r="BH592" s="102"/>
      <c r="BI592" s="102"/>
      <c r="BJ592" s="102"/>
      <c r="BK592" s="102"/>
      <c r="BL592" s="102"/>
      <c r="BM592" s="102"/>
      <c r="BN592" s="102"/>
      <c r="BO592" s="102"/>
      <c r="BP592" s="102"/>
      <c r="BQ592" s="102"/>
      <c r="BR592" s="102"/>
      <c r="BS592" s="102"/>
      <c r="BT592" s="102"/>
      <c r="BU592" s="102"/>
      <c r="BV592" s="102"/>
      <c r="BW592" s="102"/>
      <c r="BX592" s="102"/>
      <c r="BY592" s="102"/>
      <c r="BZ592" s="102"/>
      <c r="CA592" s="102"/>
      <c r="CB592" s="102"/>
      <c r="CC592" s="102"/>
      <c r="CD592" s="102"/>
      <c r="CE592" s="102"/>
      <c r="CF592" s="102"/>
      <c r="CG592" s="102"/>
      <c r="CH592" s="102"/>
      <c r="CI592" s="102"/>
      <c r="CJ592" s="102"/>
      <c r="CK592" s="102"/>
      <c r="CL592" s="102"/>
      <c r="CM592" s="102"/>
      <c r="CN592" s="102"/>
      <c r="CO592" s="102"/>
      <c r="CP592" s="102"/>
      <c r="CQ592" s="102"/>
      <c r="CR592" s="102"/>
      <c r="CS592" s="102"/>
      <c r="CT592" s="102"/>
      <c r="CU592" s="102"/>
      <c r="CV592" s="102"/>
      <c r="CW592" s="102"/>
      <c r="CX592" s="102"/>
      <c r="CY592" s="102"/>
      <c r="CZ592" s="102"/>
      <c r="DA592" s="102"/>
      <c r="DB592" s="102"/>
      <c r="DC592" s="102"/>
      <c r="DD592" s="102"/>
      <c r="DE592" s="102"/>
      <c r="DF592" s="102"/>
      <c r="DG592" s="102"/>
      <c r="DH592" s="102"/>
      <c r="DI592" s="102"/>
      <c r="DJ592" s="102"/>
      <c r="DK592" s="102"/>
      <c r="DL592" s="102"/>
      <c r="DM592" s="102"/>
      <c r="DN592" s="102"/>
      <c r="DO592" s="102"/>
      <c r="DP592" s="102"/>
      <c r="DQ592" s="102"/>
      <c r="DR592" s="102"/>
      <c r="DS592" s="102"/>
      <c r="DT592" s="102"/>
      <c r="DU592" s="102"/>
      <c r="DV592" s="102"/>
      <c r="DW592" s="102"/>
      <c r="DX592" s="102"/>
      <c r="DY592" s="102"/>
      <c r="DZ592" s="102"/>
      <c r="EA592" s="102"/>
      <c r="EB592" s="102"/>
      <c r="EC592" s="102"/>
      <c r="ED592" s="102"/>
      <c r="EE592" s="102"/>
      <c r="EF592" s="102"/>
      <c r="EG592" s="102"/>
      <c r="EH592" s="102"/>
      <c r="EI592" s="102"/>
      <c r="EJ592" s="102"/>
      <c r="EK592" s="102"/>
      <c r="EL592" s="102"/>
      <c r="EM592" s="102"/>
      <c r="EN592" s="102"/>
    </row>
    <row r="593" spans="2:144">
      <c r="B593" s="111" t="s">
        <v>8085</v>
      </c>
      <c r="C593" s="140" t="s">
        <v>8198</v>
      </c>
      <c r="D593" s="140"/>
      <c r="E593" s="140"/>
      <c r="F593" s="140"/>
      <c r="G593" s="159"/>
      <c r="H593" s="160"/>
      <c r="I593" s="165"/>
      <c r="J593" s="165"/>
      <c r="K593" s="165"/>
      <c r="L593" s="165"/>
      <c r="M593" s="165"/>
      <c r="N593" s="165"/>
      <c r="O593" s="165"/>
      <c r="P593" s="165"/>
      <c r="Q593" s="165"/>
      <c r="R593" s="165"/>
      <c r="S593" s="165"/>
      <c r="T593" s="165"/>
      <c r="U593" s="165"/>
      <c r="V593" s="165"/>
      <c r="W593" s="165"/>
      <c r="X593" s="165"/>
      <c r="Y593" s="165"/>
      <c r="Z593" s="165"/>
      <c r="AA593" s="165"/>
      <c r="AB593" s="165"/>
      <c r="AC593" s="165"/>
      <c r="AD593" s="165"/>
      <c r="AE593" s="165"/>
      <c r="AF593" s="165"/>
      <c r="AG593" s="165"/>
      <c r="AH593" s="165"/>
      <c r="AI593" s="165"/>
      <c r="AJ593" s="165"/>
      <c r="AK593" s="165"/>
      <c r="AL593" s="165"/>
      <c r="AM593" s="165"/>
      <c r="AN593" s="165"/>
      <c r="AO593" s="165"/>
      <c r="AP593" s="165"/>
      <c r="AQ593" s="165"/>
      <c r="AR593" s="165"/>
      <c r="AS593" s="165"/>
      <c r="AT593" s="165"/>
      <c r="AU593" s="165"/>
      <c r="AV593" s="165"/>
      <c r="AW593" s="165"/>
      <c r="AX593" s="165"/>
      <c r="AY593" s="165"/>
      <c r="AZ593" s="165"/>
      <c r="BA593" s="165"/>
      <c r="BB593" s="165"/>
      <c r="BC593" s="165"/>
      <c r="BD593" s="165"/>
      <c r="BE593" s="165"/>
      <c r="BF593" s="165"/>
      <c r="BG593" s="165"/>
      <c r="BH593" s="165"/>
      <c r="BI593" s="165"/>
      <c r="BJ593" s="165"/>
      <c r="BK593" s="165"/>
      <c r="BL593" s="165"/>
      <c r="BM593" s="165"/>
      <c r="BN593" s="165"/>
      <c r="BO593" s="165"/>
      <c r="BP593" s="165"/>
      <c r="BQ593" s="165"/>
      <c r="BR593" s="165"/>
      <c r="BS593" s="165"/>
      <c r="BT593" s="165"/>
      <c r="BU593" s="165"/>
      <c r="BV593" s="165"/>
      <c r="BW593" s="165"/>
      <c r="BX593" s="165"/>
      <c r="BY593" s="165"/>
      <c r="BZ593" s="165"/>
      <c r="CA593" s="165"/>
      <c r="CB593" s="165"/>
      <c r="CC593" s="165"/>
      <c r="CD593" s="165"/>
      <c r="CE593" s="165"/>
      <c r="CF593" s="165"/>
      <c r="CG593" s="165"/>
      <c r="CH593" s="165"/>
      <c r="CI593" s="165"/>
      <c r="CJ593" s="165"/>
      <c r="CK593" s="165"/>
      <c r="CL593" s="165"/>
      <c r="CM593" s="165"/>
      <c r="CN593" s="165"/>
      <c r="CO593" s="165"/>
      <c r="CP593" s="165"/>
      <c r="CQ593" s="165"/>
      <c r="CR593" s="165"/>
      <c r="CS593" s="165"/>
      <c r="CT593" s="165"/>
      <c r="CU593" s="165"/>
      <c r="CV593" s="165"/>
      <c r="CW593" s="165"/>
      <c r="CX593" s="165"/>
      <c r="CY593" s="165"/>
      <c r="CZ593" s="165"/>
      <c r="DA593" s="165"/>
      <c r="DB593" s="165"/>
      <c r="DC593" s="165"/>
      <c r="DD593" s="165"/>
      <c r="DE593" s="165"/>
      <c r="DF593" s="165"/>
      <c r="DG593" s="165"/>
      <c r="DH593" s="165"/>
      <c r="DI593" s="165"/>
      <c r="DJ593" s="165"/>
      <c r="DK593" s="165"/>
      <c r="DL593" s="165"/>
      <c r="DM593" s="165"/>
      <c r="DN593" s="165"/>
      <c r="DO593" s="165"/>
      <c r="DP593" s="165"/>
      <c r="DQ593" s="165"/>
      <c r="DR593" s="165"/>
      <c r="DS593" s="165"/>
      <c r="DT593" s="165"/>
      <c r="DU593" s="165"/>
      <c r="DV593" s="165"/>
      <c r="DW593" s="165"/>
      <c r="DX593" s="165"/>
      <c r="DY593" s="165"/>
      <c r="DZ593" s="165"/>
      <c r="EA593" s="165"/>
      <c r="EB593" s="165"/>
      <c r="EC593" s="165"/>
      <c r="ED593" s="165"/>
      <c r="EE593" s="165"/>
      <c r="EF593" s="165"/>
      <c r="EG593" s="165"/>
      <c r="EH593" s="165"/>
      <c r="EI593" s="165"/>
      <c r="EJ593" s="165"/>
      <c r="EK593" s="165"/>
      <c r="EL593" s="165"/>
      <c r="EM593" s="165"/>
      <c r="EN593" s="165"/>
    </row>
    <row r="594" spans="2:144">
      <c r="C594" s="120"/>
      <c r="D594" s="103" t="s">
        <v>8199</v>
      </c>
      <c r="E594" s="120"/>
      <c r="F594" s="126"/>
      <c r="G594" s="151"/>
      <c r="H594" s="152"/>
      <c r="I594" s="102"/>
      <c r="J594" s="102"/>
      <c r="K594" s="102"/>
      <c r="L594" s="102"/>
      <c r="M594" s="102"/>
      <c r="N594" s="102"/>
      <c r="O594" s="102"/>
      <c r="P594" s="102"/>
      <c r="Q594" s="102"/>
      <c r="R594" s="102"/>
      <c r="S594" s="102"/>
      <c r="T594" s="102"/>
      <c r="U594" s="102"/>
      <c r="V594" s="102"/>
      <c r="W594" s="102"/>
      <c r="X594" s="102"/>
      <c r="Y594" s="102"/>
      <c r="Z594" s="102"/>
      <c r="AA594" s="102"/>
      <c r="AB594" s="102"/>
      <c r="AC594" s="102"/>
      <c r="AD594" s="102"/>
      <c r="AE594" s="102"/>
      <c r="AF594" s="102"/>
      <c r="AG594" s="102"/>
      <c r="AH594" s="102"/>
      <c r="AI594" s="102"/>
      <c r="AJ594" s="102"/>
      <c r="AK594" s="102"/>
      <c r="AL594" s="102"/>
      <c r="AM594" s="102"/>
      <c r="AN594" s="102"/>
      <c r="AO594" s="102"/>
      <c r="AP594" s="102"/>
      <c r="AQ594" s="102"/>
      <c r="AR594" s="102"/>
      <c r="AS594" s="102"/>
      <c r="AT594" s="102"/>
      <c r="AU594" s="102"/>
      <c r="AV594" s="102"/>
      <c r="AW594" s="102"/>
      <c r="AX594" s="102"/>
      <c r="AY594" s="102"/>
      <c r="AZ594" s="102"/>
      <c r="BA594" s="102"/>
      <c r="BB594" s="102"/>
      <c r="BC594" s="102"/>
      <c r="BD594" s="102"/>
      <c r="BE594" s="102"/>
      <c r="BF594" s="102"/>
      <c r="BG594" s="102"/>
      <c r="BH594" s="102"/>
      <c r="BI594" s="102"/>
      <c r="BJ594" s="102"/>
      <c r="BK594" s="102"/>
      <c r="BL594" s="102"/>
      <c r="BM594" s="102"/>
      <c r="BN594" s="102"/>
      <c r="BO594" s="102"/>
      <c r="BP594" s="102"/>
      <c r="BQ594" s="102"/>
      <c r="BR594" s="102"/>
      <c r="BS594" s="102"/>
      <c r="BT594" s="102"/>
      <c r="BU594" s="102"/>
      <c r="BV594" s="102"/>
      <c r="BW594" s="102"/>
      <c r="BX594" s="102"/>
      <c r="BY594" s="102"/>
      <c r="BZ594" s="102"/>
      <c r="CA594" s="102"/>
      <c r="CB594" s="102"/>
      <c r="CC594" s="102"/>
      <c r="CD594" s="102"/>
      <c r="CE594" s="102"/>
      <c r="CF594" s="102"/>
      <c r="CG594" s="102"/>
      <c r="CH594" s="102"/>
      <c r="CI594" s="102"/>
      <c r="CJ594" s="102"/>
      <c r="CK594" s="102"/>
      <c r="CL594" s="102"/>
      <c r="CM594" s="102"/>
      <c r="CN594" s="102"/>
      <c r="CO594" s="102"/>
      <c r="CP594" s="102"/>
      <c r="CQ594" s="102"/>
      <c r="CR594" s="102"/>
      <c r="CS594" s="102"/>
      <c r="CT594" s="102"/>
      <c r="CU594" s="102"/>
      <c r="CV594" s="102"/>
      <c r="CW594" s="102"/>
      <c r="CX594" s="102"/>
      <c r="CY594" s="102"/>
      <c r="CZ594" s="102"/>
      <c r="DA594" s="102"/>
      <c r="DB594" s="102"/>
      <c r="DC594" s="102"/>
      <c r="DD594" s="102"/>
      <c r="DE594" s="102"/>
      <c r="DF594" s="102"/>
      <c r="DG594" s="102"/>
      <c r="DH594" s="102"/>
      <c r="DI594" s="102"/>
      <c r="DJ594" s="102"/>
      <c r="DK594" s="102"/>
      <c r="DL594" s="102"/>
      <c r="DM594" s="102"/>
      <c r="DN594" s="102"/>
      <c r="DO594" s="102"/>
      <c r="DP594" s="102"/>
      <c r="DQ594" s="102"/>
      <c r="DR594" s="102"/>
      <c r="DS594" s="102"/>
      <c r="DT594" s="102"/>
      <c r="DU594" s="102"/>
      <c r="DV594" s="102"/>
      <c r="DW594" s="102"/>
      <c r="DX594" s="102"/>
      <c r="DY594" s="102"/>
      <c r="DZ594" s="102"/>
      <c r="EA594" s="102"/>
      <c r="EB594" s="102"/>
      <c r="EC594" s="102"/>
      <c r="ED594" s="102"/>
      <c r="EE594" s="102"/>
      <c r="EF594" s="102"/>
      <c r="EG594" s="102"/>
      <c r="EH594" s="102"/>
      <c r="EI594" s="102"/>
      <c r="EJ594" s="102"/>
      <c r="EK594" s="102"/>
      <c r="EL594" s="102"/>
      <c r="EM594" s="102"/>
      <c r="EN594" s="102"/>
    </row>
    <row r="595" spans="2:144">
      <c r="C595" s="120"/>
      <c r="E595" s="120" t="s">
        <v>8088</v>
      </c>
      <c r="F595" s="126" t="s">
        <v>8200</v>
      </c>
      <c r="G595" s="151" t="s">
        <v>8090</v>
      </c>
      <c r="H595" s="152" t="s">
        <v>8091</v>
      </c>
      <c r="I595" s="153">
        <v>1339.3017</v>
      </c>
      <c r="J595" s="166">
        <v>4.0094000000000003</v>
      </c>
      <c r="K595" s="166">
        <v>24.275400000000001</v>
      </c>
      <c r="L595" s="166">
        <v>11.7875</v>
      </c>
      <c r="M595" s="166">
        <v>1.4883999999999999</v>
      </c>
      <c r="N595" s="166">
        <v>8.0496999999999996</v>
      </c>
      <c r="O595" s="166">
        <v>21.3584</v>
      </c>
      <c r="P595" s="166">
        <v>-0.33360000000000001</v>
      </c>
      <c r="Q595" s="166">
        <v>5.9901999999999997</v>
      </c>
      <c r="R595" s="166">
        <v>4.6670999999999996</v>
      </c>
      <c r="S595" s="166">
        <v>2.5213000000000001</v>
      </c>
      <c r="T595" s="166">
        <v>3.61E-2</v>
      </c>
      <c r="U595" s="166">
        <v>4.7300000000000002E-2</v>
      </c>
      <c r="V595" s="166" t="s">
        <v>7469</v>
      </c>
      <c r="W595" s="166">
        <v>0.41739999999999999</v>
      </c>
      <c r="X595" s="166">
        <v>1.1899</v>
      </c>
      <c r="Y595" s="166">
        <v>4.0399999999999998E-2</v>
      </c>
      <c r="Z595" s="166">
        <v>316.20429999999999</v>
      </c>
      <c r="AA595" s="166">
        <v>3.9024000000000001</v>
      </c>
      <c r="AB595" s="166">
        <v>3.0828000000000002</v>
      </c>
      <c r="AC595" s="166">
        <v>-2.798</v>
      </c>
      <c r="AD595" s="166">
        <v>0.7712</v>
      </c>
      <c r="AE595" s="166">
        <v>99.145099999999999</v>
      </c>
      <c r="AF595" s="166">
        <v>448.86770000000001</v>
      </c>
      <c r="AG595" s="166">
        <v>10.672599999999999</v>
      </c>
      <c r="AH595" s="166">
        <v>18.790600000000001</v>
      </c>
      <c r="AI595" s="166">
        <v>43.427500000000002</v>
      </c>
      <c r="AJ595" s="166">
        <v>1.8344</v>
      </c>
      <c r="AK595" s="166">
        <v>0.55520000000000003</v>
      </c>
      <c r="AL595" s="166">
        <v>19.691099999999999</v>
      </c>
      <c r="AM595" s="166">
        <v>6.8395000000000001</v>
      </c>
      <c r="AN595" s="166">
        <v>7.2698</v>
      </c>
      <c r="AO595" s="166">
        <v>3.5872999999999999</v>
      </c>
      <c r="AP595" s="166">
        <v>102.83929999999999</v>
      </c>
      <c r="AQ595" s="166" t="s">
        <v>7469</v>
      </c>
      <c r="AR595" s="166">
        <v>12.6707</v>
      </c>
      <c r="AS595" s="166">
        <v>4883.3424000000005</v>
      </c>
      <c r="AT595" s="166">
        <v>2247.1671000000001</v>
      </c>
      <c r="AU595" s="166">
        <v>652.38480000000004</v>
      </c>
      <c r="AV595" s="166">
        <v>4.0140000000000002</v>
      </c>
      <c r="AW595" s="166" t="s">
        <v>7469</v>
      </c>
      <c r="AX595" s="166">
        <v>0.13450000000000001</v>
      </c>
      <c r="AY595" s="166" t="s">
        <v>7469</v>
      </c>
      <c r="AZ595" s="166">
        <v>1.5622</v>
      </c>
      <c r="BA595" s="166">
        <v>2.6989999999999998</v>
      </c>
      <c r="BB595" s="166">
        <v>0.50670000000000004</v>
      </c>
      <c r="BC595" s="166">
        <v>0.1053</v>
      </c>
      <c r="BD595" s="166">
        <v>136.6534</v>
      </c>
      <c r="BE595" s="166">
        <v>-7.4999999999999997E-3</v>
      </c>
      <c r="BF595" s="166">
        <v>0.88629999999999998</v>
      </c>
      <c r="BG595" s="166" t="s">
        <v>7469</v>
      </c>
      <c r="BH595" s="166" t="s">
        <v>7469</v>
      </c>
      <c r="BI595" s="166">
        <v>0.1191</v>
      </c>
      <c r="BJ595" s="166">
        <v>135.8904</v>
      </c>
      <c r="BK595" s="166" t="s">
        <v>7469</v>
      </c>
      <c r="BL595" s="166">
        <v>2.1419999999999999</v>
      </c>
      <c r="BM595" s="166">
        <v>5404.4488000000001</v>
      </c>
      <c r="BN595" s="166">
        <v>9.0162999999999993</v>
      </c>
      <c r="BO595" s="166">
        <v>6.1899999999999997E-2</v>
      </c>
      <c r="BP595" s="166">
        <v>1.37E-2</v>
      </c>
      <c r="BQ595" s="166">
        <v>6.3018999999999998</v>
      </c>
      <c r="BR595" s="166">
        <v>0.31909999999999999</v>
      </c>
      <c r="BS595" s="166">
        <v>-1.6993</v>
      </c>
      <c r="BT595" s="166">
        <v>5.1299999999999998E-2</v>
      </c>
      <c r="BU595" s="166">
        <v>3.7961999999999998</v>
      </c>
      <c r="BV595" s="166">
        <v>5.1700000000000003E-2</v>
      </c>
      <c r="BW595" s="166" t="s">
        <v>7469</v>
      </c>
      <c r="BX595" s="166">
        <v>4.7529000000000003</v>
      </c>
      <c r="BY595" s="166">
        <v>0.77639999999999998</v>
      </c>
      <c r="BZ595" s="166" t="s">
        <v>7469</v>
      </c>
      <c r="CA595" s="166" t="s">
        <v>7469</v>
      </c>
      <c r="CB595" s="166">
        <v>3487.8959</v>
      </c>
      <c r="CC595" s="166" t="s">
        <v>7469</v>
      </c>
      <c r="CD595" s="166">
        <v>2318.6025</v>
      </c>
      <c r="CE595" s="166">
        <v>0.17269999999999999</v>
      </c>
      <c r="CF595" s="166">
        <v>5.0071000000000003</v>
      </c>
      <c r="CG595" s="166">
        <v>5.6800000000000003E-2</v>
      </c>
      <c r="CH595" s="166">
        <v>7.4899999999999994E-2</v>
      </c>
      <c r="CI595" s="166">
        <v>28.753900000000002</v>
      </c>
      <c r="CJ595" s="166" t="s">
        <v>7469</v>
      </c>
      <c r="CK595" s="166" t="s">
        <v>7469</v>
      </c>
      <c r="CL595" s="166" t="s">
        <v>7469</v>
      </c>
      <c r="CM595" s="166" t="s">
        <v>7469</v>
      </c>
      <c r="CN595" s="166" t="s">
        <v>7469</v>
      </c>
      <c r="CO595" s="166">
        <v>2565.3406</v>
      </c>
      <c r="CP595" s="166">
        <v>8567.2926000000007</v>
      </c>
      <c r="CQ595" s="166">
        <v>-49900.142099999997</v>
      </c>
      <c r="CR595" s="166" t="s">
        <v>7469</v>
      </c>
      <c r="CS595" s="166">
        <v>6.2975000000000003</v>
      </c>
      <c r="CT595" s="166">
        <v>3.4832999999999998</v>
      </c>
      <c r="CU595" s="166">
        <v>426.45850000000002</v>
      </c>
      <c r="CV595" s="166" t="s">
        <v>7469</v>
      </c>
      <c r="CW595" s="166" t="s">
        <v>7469</v>
      </c>
      <c r="CX595" s="166" t="s">
        <v>7469</v>
      </c>
      <c r="CY595" s="166">
        <v>22381.310799999999</v>
      </c>
      <c r="CZ595" s="166">
        <v>0.317</v>
      </c>
      <c r="DA595" s="166">
        <v>3637.6536000000001</v>
      </c>
      <c r="DB595" s="166" t="s">
        <v>7469</v>
      </c>
      <c r="DC595" s="166">
        <v>2.8233000000000001</v>
      </c>
      <c r="DD595" s="166">
        <v>4203.8091000000004</v>
      </c>
      <c r="DE595" s="166" t="s">
        <v>7469</v>
      </c>
      <c r="DF595" s="166" t="s">
        <v>7469</v>
      </c>
      <c r="DG595" s="166">
        <v>3.3332000000000002</v>
      </c>
      <c r="DH595" s="166">
        <v>-3.4700000000000002E-2</v>
      </c>
      <c r="DI595" s="166">
        <v>18159.890299999999</v>
      </c>
      <c r="DJ595" s="166" t="s">
        <v>7469</v>
      </c>
      <c r="DK595" s="166">
        <v>576.57830000000001</v>
      </c>
      <c r="DL595" s="166">
        <v>847.49450000000002</v>
      </c>
      <c r="DM595" s="166">
        <v>435.39019999999999</v>
      </c>
      <c r="DN595" s="166">
        <v>3.5455000000000001</v>
      </c>
      <c r="DO595" s="166">
        <v>3.7816999999999998</v>
      </c>
      <c r="DP595" s="166">
        <v>4870.4841999999999</v>
      </c>
      <c r="DQ595" s="166">
        <v>53.014200000000002</v>
      </c>
      <c r="DR595" s="166" t="s">
        <v>7469</v>
      </c>
      <c r="DS595" s="166" t="s">
        <v>7469</v>
      </c>
      <c r="DT595" s="166">
        <v>9.1234999999999999</v>
      </c>
      <c r="DU595" s="166">
        <v>1.4685999999999999</v>
      </c>
      <c r="DV595" s="166">
        <v>-94.925799999999995</v>
      </c>
      <c r="DW595" s="166" t="s">
        <v>7469</v>
      </c>
      <c r="DX595" s="166">
        <v>613.21259999999995</v>
      </c>
      <c r="DY595" s="166">
        <v>1121.0777</v>
      </c>
      <c r="DZ595" s="166">
        <v>2.6974999999999998</v>
      </c>
      <c r="EA595" s="166">
        <v>1.9135</v>
      </c>
      <c r="EB595" s="166">
        <v>10765.527400000001</v>
      </c>
      <c r="EC595" s="166">
        <v>5.9013999999999998</v>
      </c>
      <c r="ED595" s="166">
        <v>772.83479999999997</v>
      </c>
      <c r="EE595" s="166" t="s">
        <v>7469</v>
      </c>
      <c r="EF595" s="166">
        <v>646.26469999999995</v>
      </c>
      <c r="EG595" s="166">
        <v>3.0089999999999999</v>
      </c>
      <c r="EH595" s="166">
        <v>226.07640000000001</v>
      </c>
      <c r="EI595" s="166">
        <v>9.6462000000000003</v>
      </c>
      <c r="EJ595" s="166" t="s">
        <v>7469</v>
      </c>
      <c r="EK595" s="166">
        <v>2.92E-2</v>
      </c>
      <c r="EL595" s="166">
        <v>0</v>
      </c>
      <c r="EM595" s="166">
        <v>4.3644999999999996</v>
      </c>
      <c r="EN595" s="166">
        <v>140.9753</v>
      </c>
    </row>
    <row r="596" spans="2:144">
      <c r="C596" s="120"/>
      <c r="E596" s="120" t="s">
        <v>8092</v>
      </c>
      <c r="F596" s="126" t="s">
        <v>8200</v>
      </c>
      <c r="G596" s="151" t="s">
        <v>8090</v>
      </c>
      <c r="H596" s="152" t="s">
        <v>8091</v>
      </c>
      <c r="I596" s="153">
        <v>1345.8611000000001</v>
      </c>
      <c r="J596" s="166">
        <v>3.8195000000000001</v>
      </c>
      <c r="K596" s="166">
        <v>24.527799999999999</v>
      </c>
      <c r="L596" s="166">
        <v>8.3240999999999996</v>
      </c>
      <c r="M596" s="166">
        <v>1.8418000000000001</v>
      </c>
      <c r="N596" s="166">
        <v>9.1079000000000008</v>
      </c>
      <c r="O596" s="166">
        <v>4.5408999999999997</v>
      </c>
      <c r="P596" s="166">
        <v>5.57E-2</v>
      </c>
      <c r="Q596" s="166">
        <v>-1.2685</v>
      </c>
      <c r="R596" s="166">
        <v>4.8159000000000001</v>
      </c>
      <c r="S596" s="166">
        <v>1.0294000000000001</v>
      </c>
      <c r="T596" s="166">
        <v>-1.43E-2</v>
      </c>
      <c r="U596" s="166">
        <v>3.4500000000000003E-2</v>
      </c>
      <c r="V596" s="166" t="s">
        <v>7469</v>
      </c>
      <c r="W596" s="166">
        <v>0.48270000000000002</v>
      </c>
      <c r="X596" s="166">
        <v>1.5637000000000001</v>
      </c>
      <c r="Y596" s="166">
        <v>2.7300000000000001E-2</v>
      </c>
      <c r="Z596" s="166">
        <v>344.15899999999999</v>
      </c>
      <c r="AA596" s="166">
        <v>4.2389000000000001</v>
      </c>
      <c r="AB596" s="166">
        <v>3.1469999999999998</v>
      </c>
      <c r="AC596" s="166">
        <v>-2.4992999999999999</v>
      </c>
      <c r="AD596" s="166">
        <v>0.60719999999999996</v>
      </c>
      <c r="AE596" s="166">
        <v>106.9512</v>
      </c>
      <c r="AF596" s="166">
        <v>560.02480000000003</v>
      </c>
      <c r="AG596" s="166">
        <v>11.2355</v>
      </c>
      <c r="AH596" s="166">
        <v>42.571300000000001</v>
      </c>
      <c r="AI596" s="166">
        <v>46.251300000000001</v>
      </c>
      <c r="AJ596" s="166">
        <v>1.6662999999999999</v>
      </c>
      <c r="AK596" s="166">
        <v>0.61129999999999995</v>
      </c>
      <c r="AL596" s="166">
        <v>453.30059999999997</v>
      </c>
      <c r="AM596" s="166">
        <v>5.6300999999999997</v>
      </c>
      <c r="AN596" s="166">
        <v>7.8814000000000002</v>
      </c>
      <c r="AO596" s="166">
        <v>2.9977999999999998</v>
      </c>
      <c r="AP596" s="166">
        <v>111.92149999999999</v>
      </c>
      <c r="AQ596" s="166" t="s">
        <v>7469</v>
      </c>
      <c r="AR596" s="166">
        <v>16.4057</v>
      </c>
      <c r="AS596" s="166">
        <v>4971.2678999999998</v>
      </c>
      <c r="AT596" s="166">
        <v>1705.0945999999999</v>
      </c>
      <c r="AU596" s="166">
        <v>765.3623</v>
      </c>
      <c r="AV596" s="166">
        <v>4.8883999999999999</v>
      </c>
      <c r="AW596" s="166" t="s">
        <v>7469</v>
      </c>
      <c r="AX596" s="166">
        <v>1.49E-2</v>
      </c>
      <c r="AY596" s="166" t="s">
        <v>7469</v>
      </c>
      <c r="AZ596" s="166">
        <v>1.5519000000000001</v>
      </c>
      <c r="BA596" s="166">
        <v>1.181</v>
      </c>
      <c r="BB596" s="166">
        <v>0.99180000000000001</v>
      </c>
      <c r="BC596" s="166">
        <v>9.01E-2</v>
      </c>
      <c r="BD596" s="166">
        <v>6.8048999999999999</v>
      </c>
      <c r="BE596" s="166">
        <v>-1.52E-2</v>
      </c>
      <c r="BF596" s="166">
        <v>0.94230000000000003</v>
      </c>
      <c r="BG596" s="166" t="s">
        <v>7469</v>
      </c>
      <c r="BH596" s="166" t="s">
        <v>7469</v>
      </c>
      <c r="BI596" s="166">
        <v>-0.1192</v>
      </c>
      <c r="BJ596" s="166">
        <v>160.70089999999999</v>
      </c>
      <c r="BK596" s="166" t="s">
        <v>7469</v>
      </c>
      <c r="BL596" s="166">
        <v>2.7246999999999999</v>
      </c>
      <c r="BM596" s="166">
        <v>5625.6596</v>
      </c>
      <c r="BN596" s="166">
        <v>8.5502000000000002</v>
      </c>
      <c r="BO596" s="166">
        <v>0.27529999999999999</v>
      </c>
      <c r="BP596" s="166">
        <v>2E-3</v>
      </c>
      <c r="BQ596" s="166">
        <v>23.502600000000001</v>
      </c>
      <c r="BR596" s="166">
        <v>0.1855</v>
      </c>
      <c r="BS596" s="166">
        <v>1.0032000000000001</v>
      </c>
      <c r="BT596" s="166">
        <v>3.7900000000000003E-2</v>
      </c>
      <c r="BU596" s="166">
        <v>5.6715</v>
      </c>
      <c r="BV596" s="166">
        <v>0.10829999999999999</v>
      </c>
      <c r="BW596" s="166" t="s">
        <v>7469</v>
      </c>
      <c r="BX596" s="166">
        <v>13.951700000000001</v>
      </c>
      <c r="BY596" s="166">
        <v>0.34739999999999999</v>
      </c>
      <c r="BZ596" s="166">
        <v>173946</v>
      </c>
      <c r="CA596" s="166">
        <v>-10.014099999999999</v>
      </c>
      <c r="CB596" s="166">
        <v>3791.8578000000002</v>
      </c>
      <c r="CC596" s="166">
        <v>0.1137</v>
      </c>
      <c r="CD596" s="166">
        <v>2478.4807999999998</v>
      </c>
      <c r="CE596" s="166">
        <v>0.1195</v>
      </c>
      <c r="CF596" s="166">
        <v>8.1676000000000002</v>
      </c>
      <c r="CG596" s="166">
        <v>6.9800000000000001E-2</v>
      </c>
      <c r="CH596" s="166">
        <v>7.9399999999999998E-2</v>
      </c>
      <c r="CI596" s="166">
        <v>8.6943000000000001</v>
      </c>
      <c r="CJ596" s="166" t="s">
        <v>7469</v>
      </c>
      <c r="CK596" s="166" t="s">
        <v>7469</v>
      </c>
      <c r="CL596" s="166" t="s">
        <v>7469</v>
      </c>
      <c r="CM596" s="166">
        <v>3.5285000000000002</v>
      </c>
      <c r="CN596" s="166" t="s">
        <v>7469</v>
      </c>
      <c r="CO596" s="166">
        <v>2734.7638999999999</v>
      </c>
      <c r="CP596" s="166">
        <v>10062.5941</v>
      </c>
      <c r="CQ596" s="166">
        <v>4707.8044</v>
      </c>
      <c r="CR596" s="166" t="s">
        <v>7469</v>
      </c>
      <c r="CS596" s="166">
        <v>6.5236000000000001</v>
      </c>
      <c r="CT596" s="166">
        <v>3.5106999999999999</v>
      </c>
      <c r="CU596" s="166">
        <v>393.18970000000002</v>
      </c>
      <c r="CV596" s="166" t="s">
        <v>7469</v>
      </c>
      <c r="CW596" s="166" t="s">
        <v>7469</v>
      </c>
      <c r="CX596" s="166" t="s">
        <v>7469</v>
      </c>
      <c r="CY596" s="166">
        <v>23679.154600000002</v>
      </c>
      <c r="CZ596" s="166">
        <v>0.34499999999999997</v>
      </c>
      <c r="DA596" s="166">
        <v>3972.7138</v>
      </c>
      <c r="DB596" s="166" t="s">
        <v>7469</v>
      </c>
      <c r="DC596" s="166">
        <v>3.3628999999999998</v>
      </c>
      <c r="DD596" s="166">
        <v>5006.2735000000002</v>
      </c>
      <c r="DE596" s="166">
        <v>0.47920000000000001</v>
      </c>
      <c r="DF596" s="166" t="s">
        <v>7469</v>
      </c>
      <c r="DG596" s="166">
        <v>3.8182</v>
      </c>
      <c r="DH596" s="166">
        <v>-5.3100000000000001E-2</v>
      </c>
      <c r="DI596" s="166">
        <v>1585.7902999999999</v>
      </c>
      <c r="DJ596" s="166" t="s">
        <v>7469</v>
      </c>
      <c r="DK596" s="166">
        <v>601.59580000000005</v>
      </c>
      <c r="DL596" s="166">
        <v>579.50440000000003</v>
      </c>
      <c r="DM596" s="166">
        <v>443.60050000000001</v>
      </c>
      <c r="DN596" s="166">
        <v>4.2431000000000001</v>
      </c>
      <c r="DO596" s="166">
        <v>3.0794000000000001</v>
      </c>
      <c r="DP596" s="166">
        <v>414.9203</v>
      </c>
      <c r="DQ596" s="166">
        <v>51.938899999999997</v>
      </c>
      <c r="DR596" s="166" t="s">
        <v>7469</v>
      </c>
      <c r="DS596" s="166">
        <v>96.053700000000006</v>
      </c>
      <c r="DT596" s="166">
        <v>20.9299</v>
      </c>
      <c r="DU596" s="166">
        <v>1.3061</v>
      </c>
      <c r="DV596" s="166">
        <v>-2.1100000000000001E-2</v>
      </c>
      <c r="DW596" s="166" t="s">
        <v>7469</v>
      </c>
      <c r="DX596" s="166">
        <v>681.9538</v>
      </c>
      <c r="DY596" s="166">
        <v>498.72710000000001</v>
      </c>
      <c r="DZ596" s="166">
        <v>-3.3136999999999999</v>
      </c>
      <c r="EA596" s="166">
        <v>2.8309000000000002</v>
      </c>
      <c r="EB596" s="166">
        <v>11277.332700000001</v>
      </c>
      <c r="EC596" s="166">
        <v>6.5281000000000002</v>
      </c>
      <c r="ED596" s="166">
        <v>841.45270000000005</v>
      </c>
      <c r="EE596" s="166">
        <v>7.7751000000000001</v>
      </c>
      <c r="EF596" s="166">
        <v>1292.9979000000001</v>
      </c>
      <c r="EG596" s="166">
        <v>3.2120000000000002</v>
      </c>
      <c r="EH596" s="166">
        <v>175.47300000000001</v>
      </c>
      <c r="EI596" s="166">
        <v>97.913799999999995</v>
      </c>
      <c r="EJ596" s="166" t="s">
        <v>7469</v>
      </c>
      <c r="EK596" s="166">
        <v>2.6499999999999999E-2</v>
      </c>
      <c r="EL596" s="166">
        <v>0</v>
      </c>
      <c r="EM596" s="166">
        <v>6.6360000000000001</v>
      </c>
      <c r="EN596" s="166">
        <v>167.84520000000001</v>
      </c>
    </row>
    <row r="597" spans="2:144">
      <c r="C597" s="120"/>
      <c r="E597" s="120" t="s">
        <v>8093</v>
      </c>
      <c r="F597" s="126" t="s">
        <v>8200</v>
      </c>
      <c r="G597" s="151" t="s">
        <v>8090</v>
      </c>
      <c r="H597" s="152" t="s">
        <v>8091</v>
      </c>
      <c r="I597" s="153">
        <v>1354.7977000000001</v>
      </c>
      <c r="J597" s="166">
        <v>3.6783999999999999</v>
      </c>
      <c r="K597" s="166">
        <v>25.2638</v>
      </c>
      <c r="L597" s="166">
        <v>3.9289999999999998</v>
      </c>
      <c r="M597" s="166">
        <v>1.7296</v>
      </c>
      <c r="N597" s="166">
        <v>1.7000000000000001E-2</v>
      </c>
      <c r="O597" s="166">
        <v>16.779699999999998</v>
      </c>
      <c r="P597" s="166">
        <v>0.89910000000000001</v>
      </c>
      <c r="Q597" s="166">
        <v>2.6021999999999998</v>
      </c>
      <c r="R597" s="166">
        <v>4.5632999999999999</v>
      </c>
      <c r="S597" s="166">
        <v>0.91920000000000002</v>
      </c>
      <c r="T597" s="166">
        <v>-0.1003</v>
      </c>
      <c r="U597" s="166">
        <v>2.81E-2</v>
      </c>
      <c r="V597" s="166">
        <v>1.9668000000000001</v>
      </c>
      <c r="W597" s="166">
        <v>0.52039999999999997</v>
      </c>
      <c r="X597" s="166">
        <v>1.0535000000000001</v>
      </c>
      <c r="Y597" s="166">
        <v>5.5300000000000002E-2</v>
      </c>
      <c r="Z597" s="166">
        <v>377.67989999999998</v>
      </c>
      <c r="AA597" s="166">
        <v>4.3811</v>
      </c>
      <c r="AB597" s="166">
        <v>3.2008000000000001</v>
      </c>
      <c r="AC597" s="166">
        <v>-1.6799999999999999E-2</v>
      </c>
      <c r="AD597" s="166">
        <v>0.51880000000000004</v>
      </c>
      <c r="AE597" s="166">
        <v>93.544300000000007</v>
      </c>
      <c r="AF597" s="166">
        <v>618.56219999999996</v>
      </c>
      <c r="AG597" s="166">
        <v>14.286899999999999</v>
      </c>
      <c r="AH597" s="166" t="s">
        <v>7469</v>
      </c>
      <c r="AI597" s="166">
        <v>49.6661</v>
      </c>
      <c r="AJ597" s="166">
        <v>1.3697999999999999</v>
      </c>
      <c r="AK597" s="166">
        <v>0.36940000000000001</v>
      </c>
      <c r="AL597" s="166">
        <v>670.50199999999995</v>
      </c>
      <c r="AM597" s="166">
        <v>4.3419999999999996</v>
      </c>
      <c r="AN597" s="166">
        <v>8.3626000000000005</v>
      </c>
      <c r="AO597" s="166">
        <v>1.2597</v>
      </c>
      <c r="AP597" s="166">
        <v>100.3165</v>
      </c>
      <c r="AQ597" s="166" t="s">
        <v>7469</v>
      </c>
      <c r="AR597" s="166">
        <v>18.119399999999999</v>
      </c>
      <c r="AS597" s="166">
        <v>5426.6731</v>
      </c>
      <c r="AT597" s="166">
        <v>1831.3312000000001</v>
      </c>
      <c r="AU597" s="166">
        <v>817.76840000000004</v>
      </c>
      <c r="AV597" s="166">
        <v>6.4386000000000001</v>
      </c>
      <c r="AW597" s="166" t="s">
        <v>7469</v>
      </c>
      <c r="AX597" s="166">
        <v>1.17E-2</v>
      </c>
      <c r="AY597" s="166" t="s">
        <v>7469</v>
      </c>
      <c r="AZ597" s="166">
        <v>1.5078</v>
      </c>
      <c r="BA597" s="166">
        <v>2.8288000000000002</v>
      </c>
      <c r="BB597" s="166">
        <v>1.0761000000000001</v>
      </c>
      <c r="BC597" s="166">
        <v>4.7800000000000002E-2</v>
      </c>
      <c r="BD597" s="166">
        <v>2.8714</v>
      </c>
      <c r="BE597" s="166">
        <v>-1.0999999999999999E-2</v>
      </c>
      <c r="BF597" s="166">
        <v>0.90390000000000004</v>
      </c>
      <c r="BG597" s="166">
        <v>-6.6828000000000003</v>
      </c>
      <c r="BH597" s="166" t="s">
        <v>7469</v>
      </c>
      <c r="BI597" s="166">
        <v>-7.4700000000000003E-2</v>
      </c>
      <c r="BJ597" s="166">
        <v>194.22980000000001</v>
      </c>
      <c r="BK597" s="166" t="s">
        <v>7469</v>
      </c>
      <c r="BL597" s="166">
        <v>6.8555000000000001</v>
      </c>
      <c r="BM597" s="166">
        <v>5163.0396000000001</v>
      </c>
      <c r="BN597" s="166">
        <v>8.2121999999999993</v>
      </c>
      <c r="BO597" s="166">
        <v>0.18540000000000001</v>
      </c>
      <c r="BP597" s="166">
        <v>3.2300000000000002E-2</v>
      </c>
      <c r="BQ597" s="166">
        <v>71.354399999999998</v>
      </c>
      <c r="BR597" s="166">
        <v>5.7700000000000001E-2</v>
      </c>
      <c r="BS597" s="166">
        <v>1.4527000000000001</v>
      </c>
      <c r="BT597" s="166">
        <v>1.46E-2</v>
      </c>
      <c r="BU597" s="166">
        <v>6.7470999999999997</v>
      </c>
      <c r="BV597" s="166">
        <v>7.6100000000000001E-2</v>
      </c>
      <c r="BW597" s="166" t="s">
        <v>7469</v>
      </c>
      <c r="BX597" s="166">
        <v>14.2354</v>
      </c>
      <c r="BY597" s="166">
        <v>0.2019</v>
      </c>
      <c r="BZ597" s="166">
        <v>81754</v>
      </c>
      <c r="CA597" s="166">
        <v>3.4849000000000001</v>
      </c>
      <c r="CB597" s="166">
        <v>4081.7415000000001</v>
      </c>
      <c r="CC597" s="166" t="s">
        <v>7469</v>
      </c>
      <c r="CD597" s="166">
        <v>2805.0796999999998</v>
      </c>
      <c r="CE597" s="166">
        <v>3.3399999999999999E-2</v>
      </c>
      <c r="CF597" s="166">
        <v>7.2255000000000003</v>
      </c>
      <c r="CG597" s="166">
        <v>4.1500000000000002E-2</v>
      </c>
      <c r="CH597" s="166">
        <v>7.22E-2</v>
      </c>
      <c r="CI597" s="166">
        <v>14.7255</v>
      </c>
      <c r="CJ597" s="166">
        <v>0.43030000000000002</v>
      </c>
      <c r="CK597" s="166" t="s">
        <v>7469</v>
      </c>
      <c r="CL597" s="166" t="s">
        <v>7469</v>
      </c>
      <c r="CM597" s="166">
        <v>4.7584</v>
      </c>
      <c r="CN597" s="166" t="s">
        <v>7469</v>
      </c>
      <c r="CO597" s="166">
        <v>2910.5173</v>
      </c>
      <c r="CP597" s="166">
        <v>11342.9575</v>
      </c>
      <c r="CQ597" s="166">
        <v>1629.4820999999999</v>
      </c>
      <c r="CR597" s="166" t="s">
        <v>7469</v>
      </c>
      <c r="CS597" s="166">
        <v>6.4169999999999998</v>
      </c>
      <c r="CT597" s="166">
        <v>3.1659000000000002</v>
      </c>
      <c r="CU597" s="166">
        <v>404.34989999999999</v>
      </c>
      <c r="CV597" s="166" t="s">
        <v>7469</v>
      </c>
      <c r="CW597" s="166" t="s">
        <v>7469</v>
      </c>
      <c r="CX597" s="166" t="s">
        <v>7469</v>
      </c>
      <c r="CY597" s="166">
        <v>24923.368399999999</v>
      </c>
      <c r="CZ597" s="166">
        <v>0.36820000000000003</v>
      </c>
      <c r="DA597" s="166">
        <v>4692.6116000000002</v>
      </c>
      <c r="DB597" s="166" t="s">
        <v>7469</v>
      </c>
      <c r="DC597" s="166">
        <v>4.0911999999999997</v>
      </c>
      <c r="DD597" s="166">
        <v>5259.7488000000003</v>
      </c>
      <c r="DE597" s="166">
        <v>0.23319999999999999</v>
      </c>
      <c r="DF597" s="166" t="s">
        <v>7469</v>
      </c>
      <c r="DG597" s="166">
        <v>4.5012999999999996</v>
      </c>
      <c r="DH597" s="166">
        <v>-1.4200000000000001E-2</v>
      </c>
      <c r="DI597" s="166">
        <v>1752.5936999999999</v>
      </c>
      <c r="DJ597" s="166" t="s">
        <v>7469</v>
      </c>
      <c r="DK597" s="166">
        <v>684.26520000000005</v>
      </c>
      <c r="DL597" s="166">
        <v>722.11159999999995</v>
      </c>
      <c r="DM597" s="166">
        <v>454.85820000000001</v>
      </c>
      <c r="DN597" s="166">
        <v>5.1538000000000004</v>
      </c>
      <c r="DO597" s="166">
        <v>2.2052999999999998</v>
      </c>
      <c r="DP597" s="166">
        <v>1433.2996000000001</v>
      </c>
      <c r="DQ597" s="166">
        <v>53.948</v>
      </c>
      <c r="DR597" s="166" t="s">
        <v>7469</v>
      </c>
      <c r="DS597" s="166">
        <v>132.4563</v>
      </c>
      <c r="DT597" s="166">
        <v>22.537299999999998</v>
      </c>
      <c r="DU597" s="166">
        <v>1.3406</v>
      </c>
      <c r="DV597" s="166" t="s">
        <v>7469</v>
      </c>
      <c r="DW597" s="166" t="s">
        <v>7469</v>
      </c>
      <c r="DX597" s="166">
        <v>835.99159999999995</v>
      </c>
      <c r="DY597" s="166">
        <v>665.60260000000005</v>
      </c>
      <c r="DZ597" s="166">
        <v>0.23080000000000001</v>
      </c>
      <c r="EA597" s="166">
        <v>3.2081</v>
      </c>
      <c r="EB597" s="166">
        <v>11629.9696</v>
      </c>
      <c r="EC597" s="166">
        <v>6.8109999999999999</v>
      </c>
      <c r="ED597" s="166">
        <v>895.85350000000005</v>
      </c>
      <c r="EE597" s="166">
        <v>7.7816999999999998</v>
      </c>
      <c r="EF597" s="166">
        <v>1379.8390999999999</v>
      </c>
      <c r="EG597" s="166">
        <v>5.7361000000000004</v>
      </c>
      <c r="EH597" s="166">
        <v>568.06979999999999</v>
      </c>
      <c r="EI597" s="166">
        <v>129.7124</v>
      </c>
      <c r="EJ597" s="166" t="s">
        <v>7469</v>
      </c>
      <c r="EK597" s="166">
        <v>4.3799999999999999E-2</v>
      </c>
      <c r="EL597" s="166">
        <v>0</v>
      </c>
      <c r="EM597" s="166">
        <v>3.4186999999999999</v>
      </c>
      <c r="EN597" s="166">
        <v>419.84629999999999</v>
      </c>
    </row>
    <row r="598" spans="2:144">
      <c r="C598" s="120"/>
      <c r="E598" s="120" t="s">
        <v>8094</v>
      </c>
      <c r="F598" s="126" t="s">
        <v>8200</v>
      </c>
      <c r="G598" s="151" t="s">
        <v>8090</v>
      </c>
      <c r="H598" s="152" t="s">
        <v>8091</v>
      </c>
      <c r="I598" s="153">
        <v>1579.6993</v>
      </c>
      <c r="J598" s="166">
        <v>3.4531000000000001</v>
      </c>
      <c r="K598" s="166">
        <v>25.229299999999999</v>
      </c>
      <c r="L598" s="166">
        <v>61.011099999999999</v>
      </c>
      <c r="M598" s="166">
        <v>1.7715000000000001</v>
      </c>
      <c r="N598" s="166">
        <v>-0.86209999999999998</v>
      </c>
      <c r="O598" s="166">
        <v>21.585799999999999</v>
      </c>
      <c r="P598" s="166">
        <v>0.2049</v>
      </c>
      <c r="Q598" s="166">
        <v>1.9883</v>
      </c>
      <c r="R598" s="166">
        <v>2.6596000000000002</v>
      </c>
      <c r="S598" s="166">
        <v>1.0795999999999999</v>
      </c>
      <c r="T598" s="166">
        <v>-0.15260000000000001</v>
      </c>
      <c r="U598" s="166">
        <v>3.1899999999999998E-2</v>
      </c>
      <c r="V598" s="166">
        <v>2.6997</v>
      </c>
      <c r="W598" s="166">
        <v>0.60209999999999997</v>
      </c>
      <c r="X598" s="166">
        <v>0.96509999999999996</v>
      </c>
      <c r="Y598" s="166">
        <v>6.8699999999999997E-2</v>
      </c>
      <c r="Z598" s="166">
        <v>457.12400000000002</v>
      </c>
      <c r="AA598" s="166">
        <v>4.5532000000000004</v>
      </c>
      <c r="AB598" s="166">
        <v>3.2719</v>
      </c>
      <c r="AC598" s="166">
        <v>-1.1299999999999999E-2</v>
      </c>
      <c r="AD598" s="166">
        <v>0.47770000000000001</v>
      </c>
      <c r="AE598" s="166">
        <v>234.24950000000001</v>
      </c>
      <c r="AF598" s="166">
        <v>716.39679999999998</v>
      </c>
      <c r="AG598" s="166">
        <v>18.5855</v>
      </c>
      <c r="AH598" s="166">
        <v>24.421399999999998</v>
      </c>
      <c r="AI598" s="166">
        <v>55.179200000000002</v>
      </c>
      <c r="AJ598" s="166">
        <v>-2.1838000000000002</v>
      </c>
      <c r="AK598" s="166">
        <v>0.40239999999999998</v>
      </c>
      <c r="AL598" s="166">
        <v>670.92200000000003</v>
      </c>
      <c r="AM598" s="166">
        <v>3.8376999999999999</v>
      </c>
      <c r="AN598" s="166">
        <v>8.2233999999999998</v>
      </c>
      <c r="AO598" s="166">
        <v>4.1361999999999997</v>
      </c>
      <c r="AP598" s="166">
        <v>117.03959999999999</v>
      </c>
      <c r="AQ598" s="166">
        <v>-276.84339999999997</v>
      </c>
      <c r="AR598" s="166">
        <v>18.143799999999999</v>
      </c>
      <c r="AS598" s="166">
        <v>6129.2326000000003</v>
      </c>
      <c r="AT598" s="166">
        <v>2279.4236000000001</v>
      </c>
      <c r="AU598" s="166">
        <v>923.71699999999998</v>
      </c>
      <c r="AV598" s="166">
        <v>7.3006000000000002</v>
      </c>
      <c r="AW598" s="166" t="s">
        <v>7469</v>
      </c>
      <c r="AX598" s="166">
        <v>1.72E-2</v>
      </c>
      <c r="AY598" s="166" t="s">
        <v>7469</v>
      </c>
      <c r="AZ598" s="166">
        <v>1.1990000000000001</v>
      </c>
      <c r="BA598" s="166">
        <v>3.1394000000000002</v>
      </c>
      <c r="BB598" s="166">
        <v>2.4744000000000002</v>
      </c>
      <c r="BC598" s="166">
        <v>3.5999999999999999E-3</v>
      </c>
      <c r="BD598" s="166">
        <v>2.5066999999999999</v>
      </c>
      <c r="BE598" s="166">
        <v>-1.3100000000000001E-2</v>
      </c>
      <c r="BF598" s="166">
        <v>0.93830000000000002</v>
      </c>
      <c r="BG598" s="166">
        <v>-8.1681000000000008</v>
      </c>
      <c r="BH598" s="166">
        <v>0.37019999999999997</v>
      </c>
      <c r="BI598" s="166">
        <v>1.2466999999999999</v>
      </c>
      <c r="BJ598" s="166">
        <v>224.93709999999999</v>
      </c>
      <c r="BK598" s="166" t="s">
        <v>7469</v>
      </c>
      <c r="BL598" s="166">
        <v>7.4470999999999998</v>
      </c>
      <c r="BM598" s="166">
        <v>4728.5213000000003</v>
      </c>
      <c r="BN598" s="166">
        <v>8.0991999999999997</v>
      </c>
      <c r="BO598" s="166">
        <v>1.5299999999999999E-2</v>
      </c>
      <c r="BP598" s="166">
        <v>8.2400000000000001E-2</v>
      </c>
      <c r="BQ598" s="166">
        <v>100.80670000000001</v>
      </c>
      <c r="BR598" s="166">
        <v>8.9999999999999993E-3</v>
      </c>
      <c r="BS598" s="166">
        <v>1.9765999999999999</v>
      </c>
      <c r="BT598" s="166">
        <v>8.3500000000000005E-2</v>
      </c>
      <c r="BU598" s="166">
        <v>8.1153999999999993</v>
      </c>
      <c r="BV598" s="166">
        <v>9.98E-2</v>
      </c>
      <c r="BW598" s="166" t="s">
        <v>7469</v>
      </c>
      <c r="BX598" s="166">
        <v>15.187099999999999</v>
      </c>
      <c r="BY598" s="166">
        <v>1.43E-2</v>
      </c>
      <c r="BZ598" s="166">
        <v>2.4199999999999999E-2</v>
      </c>
      <c r="CA598" s="166">
        <v>3.8913000000000002</v>
      </c>
      <c r="CB598" s="166">
        <v>4659.8540999999996</v>
      </c>
      <c r="CC598" s="166">
        <v>9.9400000000000002E-2</v>
      </c>
      <c r="CD598" s="166">
        <v>4361.0019000000002</v>
      </c>
      <c r="CE598" s="166">
        <v>5.1200000000000002E-2</v>
      </c>
      <c r="CF598" s="166">
        <v>5.4370000000000003</v>
      </c>
      <c r="CG598" s="166">
        <v>8.6599999999999996E-2</v>
      </c>
      <c r="CH598" s="166">
        <v>7.3899999999999993E-2</v>
      </c>
      <c r="CI598" s="166">
        <v>14.508699999999999</v>
      </c>
      <c r="CJ598" s="166">
        <v>1.0237000000000001</v>
      </c>
      <c r="CK598" s="166" t="s">
        <v>7469</v>
      </c>
      <c r="CL598" s="166" t="s">
        <v>7469</v>
      </c>
      <c r="CM598" s="166">
        <v>9.0851000000000006</v>
      </c>
      <c r="CN598" s="166" t="s">
        <v>7469</v>
      </c>
      <c r="CO598" s="166">
        <v>4180.4755999999998</v>
      </c>
      <c r="CP598" s="166">
        <v>11092.7453</v>
      </c>
      <c r="CQ598" s="166">
        <v>946.80319999999995</v>
      </c>
      <c r="CR598" s="166" t="s">
        <v>7469</v>
      </c>
      <c r="CS598" s="166">
        <v>5.4943999999999997</v>
      </c>
      <c r="CT598" s="166">
        <v>3.234</v>
      </c>
      <c r="CU598" s="166">
        <v>391.52600000000001</v>
      </c>
      <c r="CV598" s="166" t="s">
        <v>7469</v>
      </c>
      <c r="CW598" s="166" t="s">
        <v>7469</v>
      </c>
      <c r="CX598" s="166" t="s">
        <v>7469</v>
      </c>
      <c r="CY598" s="166">
        <v>28880.930199999999</v>
      </c>
      <c r="CZ598" s="166">
        <v>0.37959999999999999</v>
      </c>
      <c r="DA598" s="166">
        <v>4913.7376999999997</v>
      </c>
      <c r="DB598" s="166" t="s">
        <v>7469</v>
      </c>
      <c r="DC598" s="166">
        <v>7.4470999999999998</v>
      </c>
      <c r="DD598" s="166">
        <v>5511.8887000000004</v>
      </c>
      <c r="DE598" s="166">
        <v>0.55469999999999997</v>
      </c>
      <c r="DF598" s="166" t="s">
        <v>7469</v>
      </c>
      <c r="DG598" s="166">
        <v>4.9610000000000003</v>
      </c>
      <c r="DH598" s="166">
        <v>-4.48E-2</v>
      </c>
      <c r="DI598" s="166">
        <v>1947.8841</v>
      </c>
      <c r="DJ598" s="166" t="s">
        <v>7469</v>
      </c>
      <c r="DK598" s="166">
        <v>645.85</v>
      </c>
      <c r="DL598" s="166">
        <v>900.59960000000001</v>
      </c>
      <c r="DM598" s="166">
        <v>497.28289999999998</v>
      </c>
      <c r="DN598" s="166">
        <v>4.9288999999999996</v>
      </c>
      <c r="DO598" s="166">
        <v>0.9516</v>
      </c>
      <c r="DP598" s="166">
        <v>1183.9051999999999</v>
      </c>
      <c r="DQ598" s="166">
        <v>77.394000000000005</v>
      </c>
      <c r="DR598" s="166" t="s">
        <v>7469</v>
      </c>
      <c r="DS598" s="166">
        <v>358.43169999999998</v>
      </c>
      <c r="DT598" s="166">
        <v>39.379399999999997</v>
      </c>
      <c r="DU598" s="166">
        <v>1.2851999999999999</v>
      </c>
      <c r="DV598" s="166" t="s">
        <v>7469</v>
      </c>
      <c r="DW598" s="166" t="s">
        <v>7469</v>
      </c>
      <c r="DX598" s="166">
        <v>805.18280000000004</v>
      </c>
      <c r="DY598" s="166">
        <v>793.34699999999998</v>
      </c>
      <c r="DZ598" s="166">
        <v>-0.95030000000000003</v>
      </c>
      <c r="EA598" s="166">
        <v>4.9695</v>
      </c>
      <c r="EB598" s="166">
        <v>11802.796200000001</v>
      </c>
      <c r="EC598" s="166">
        <v>6.1226000000000003</v>
      </c>
      <c r="ED598" s="166">
        <v>973.78970000000004</v>
      </c>
      <c r="EE598" s="166" t="s">
        <v>7469</v>
      </c>
      <c r="EF598" s="166">
        <v>1459.5637999999999</v>
      </c>
      <c r="EG598" s="166">
        <v>6.0208000000000004</v>
      </c>
      <c r="EH598" s="166">
        <v>618.29240000000004</v>
      </c>
      <c r="EI598" s="166">
        <v>143.3013</v>
      </c>
      <c r="EJ598" s="166" t="s">
        <v>7469</v>
      </c>
      <c r="EK598" s="166">
        <v>4.7699999999999999E-2</v>
      </c>
      <c r="EL598" s="166">
        <v>0</v>
      </c>
      <c r="EM598" s="166">
        <v>4.0502000000000002</v>
      </c>
      <c r="EN598" s="166" t="s">
        <v>7469</v>
      </c>
    </row>
    <row r="599" spans="2:144">
      <c r="C599" s="120"/>
      <c r="E599" s="120" t="s">
        <v>8095</v>
      </c>
      <c r="F599" s="126" t="s">
        <v>8200</v>
      </c>
      <c r="G599" s="151" t="s">
        <v>8090</v>
      </c>
      <c r="H599" s="152" t="s">
        <v>8091</v>
      </c>
      <c r="I599" s="153" t="s">
        <v>7469</v>
      </c>
      <c r="J599" s="166" t="s">
        <v>7469</v>
      </c>
      <c r="K599" s="166" t="s">
        <v>7469</v>
      </c>
      <c r="L599" s="166" t="s">
        <v>7469</v>
      </c>
      <c r="M599" s="166" t="s">
        <v>7469</v>
      </c>
      <c r="N599" s="166">
        <v>-0.1598</v>
      </c>
      <c r="O599" s="166">
        <v>-2.0916999999999999</v>
      </c>
      <c r="P599" s="166" t="s">
        <v>7469</v>
      </c>
      <c r="Q599" s="166" t="s">
        <v>7469</v>
      </c>
      <c r="R599" s="166">
        <v>2.7002999999999999</v>
      </c>
      <c r="S599" s="166" t="s">
        <v>7469</v>
      </c>
      <c r="T599" s="166" t="s">
        <v>7469</v>
      </c>
      <c r="U599" s="166" t="s">
        <v>7469</v>
      </c>
      <c r="V599" s="166" t="s">
        <v>7469</v>
      </c>
      <c r="W599" s="166" t="s">
        <v>7469</v>
      </c>
      <c r="X599" s="166" t="s">
        <v>7469</v>
      </c>
      <c r="Y599" s="166" t="s">
        <v>7469</v>
      </c>
      <c r="Z599" s="166" t="s">
        <v>7469</v>
      </c>
      <c r="AA599" s="166" t="s">
        <v>7469</v>
      </c>
      <c r="AB599" s="166" t="s">
        <v>7469</v>
      </c>
      <c r="AC599" s="166" t="s">
        <v>7469</v>
      </c>
      <c r="AD599" s="166" t="s">
        <v>7469</v>
      </c>
      <c r="AE599" s="166">
        <v>258.0548</v>
      </c>
      <c r="AF599" s="166">
        <v>864.85979999999995</v>
      </c>
      <c r="AG599" s="166" t="s">
        <v>7469</v>
      </c>
      <c r="AH599" s="166">
        <v>26.760999999999999</v>
      </c>
      <c r="AI599" s="166" t="s">
        <v>7469</v>
      </c>
      <c r="AJ599" s="166" t="s">
        <v>7469</v>
      </c>
      <c r="AK599" s="166">
        <v>0.45100000000000001</v>
      </c>
      <c r="AL599" s="166" t="s">
        <v>7469</v>
      </c>
      <c r="AM599" s="166" t="s">
        <v>7469</v>
      </c>
      <c r="AN599" s="166" t="s">
        <v>7469</v>
      </c>
      <c r="AO599" s="166" t="s">
        <v>7469</v>
      </c>
      <c r="AP599" s="166">
        <v>108.1942</v>
      </c>
      <c r="AQ599" s="166" t="s">
        <v>7469</v>
      </c>
      <c r="AR599" s="166" t="s">
        <v>7469</v>
      </c>
      <c r="AS599" s="166" t="s">
        <v>7469</v>
      </c>
      <c r="AT599" s="166" t="s">
        <v>7469</v>
      </c>
      <c r="AU599" s="166" t="s">
        <v>7469</v>
      </c>
      <c r="AV599" s="166" t="s">
        <v>7469</v>
      </c>
      <c r="AW599" s="166" t="s">
        <v>7469</v>
      </c>
      <c r="AX599" s="166">
        <v>1E-4</v>
      </c>
      <c r="AY599" s="166" t="s">
        <v>7469</v>
      </c>
      <c r="AZ599" s="166" t="s">
        <v>7469</v>
      </c>
      <c r="BA599" s="166" t="s">
        <v>7469</v>
      </c>
      <c r="BB599" s="166" t="s">
        <v>7469</v>
      </c>
      <c r="BC599" s="166" t="s">
        <v>7469</v>
      </c>
      <c r="BD599" s="166" t="s">
        <v>7469</v>
      </c>
      <c r="BE599" s="166" t="s">
        <v>7469</v>
      </c>
      <c r="BF599" s="166" t="s">
        <v>7469</v>
      </c>
      <c r="BG599" s="166">
        <v>6.1037999999999997</v>
      </c>
      <c r="BH599" s="166">
        <v>0.44840000000000002</v>
      </c>
      <c r="BI599" s="166" t="s">
        <v>7469</v>
      </c>
      <c r="BJ599" s="166">
        <v>213.55940000000001</v>
      </c>
      <c r="BK599" s="166" t="s">
        <v>7469</v>
      </c>
      <c r="BL599" s="166" t="s">
        <v>7469</v>
      </c>
      <c r="BM599" s="166" t="s">
        <v>7469</v>
      </c>
      <c r="BN599" s="166">
        <v>7.8056000000000001</v>
      </c>
      <c r="BO599" s="166">
        <v>0.1143</v>
      </c>
      <c r="BP599" s="166">
        <v>9.2999999999999999E-2</v>
      </c>
      <c r="BQ599" s="166" t="s">
        <v>7469</v>
      </c>
      <c r="BR599" s="166" t="s">
        <v>7469</v>
      </c>
      <c r="BS599" s="166" t="s">
        <v>7469</v>
      </c>
      <c r="BT599" s="166">
        <v>0.2011</v>
      </c>
      <c r="BU599" s="166" t="s">
        <v>7469</v>
      </c>
      <c r="BV599" s="166">
        <v>4.2700000000000002E-2</v>
      </c>
      <c r="BW599" s="166" t="s">
        <v>7469</v>
      </c>
      <c r="BX599" s="166" t="s">
        <v>7469</v>
      </c>
      <c r="BY599" s="166" t="s">
        <v>7469</v>
      </c>
      <c r="BZ599" s="166" t="s">
        <v>7469</v>
      </c>
      <c r="CA599" s="166">
        <v>4.4462000000000002</v>
      </c>
      <c r="CB599" s="166" t="s">
        <v>7469</v>
      </c>
      <c r="CC599" s="166" t="s">
        <v>7469</v>
      </c>
      <c r="CD599" s="166" t="s">
        <v>7469</v>
      </c>
      <c r="CE599" s="166">
        <v>7.7700000000000005E-2</v>
      </c>
      <c r="CF599" s="166" t="s">
        <v>7469</v>
      </c>
      <c r="CG599" s="166">
        <v>7.2800000000000004E-2</v>
      </c>
      <c r="CH599" s="166" t="s">
        <v>7469</v>
      </c>
      <c r="CI599" s="166" t="s">
        <v>7469</v>
      </c>
      <c r="CJ599" s="166" t="s">
        <v>7469</v>
      </c>
      <c r="CK599" s="166" t="s">
        <v>7469</v>
      </c>
      <c r="CL599" s="166" t="s">
        <v>7469</v>
      </c>
      <c r="CM599" s="166" t="s">
        <v>7469</v>
      </c>
      <c r="CN599" s="166" t="s">
        <v>7469</v>
      </c>
      <c r="CO599" s="166" t="s">
        <v>7469</v>
      </c>
      <c r="CP599" s="166" t="s">
        <v>7469</v>
      </c>
      <c r="CQ599" s="166" t="s">
        <v>7469</v>
      </c>
      <c r="CR599" s="166" t="s">
        <v>7469</v>
      </c>
      <c r="CS599" s="166" t="s">
        <v>7469</v>
      </c>
      <c r="CT599" s="166" t="s">
        <v>7469</v>
      </c>
      <c r="CU599" s="166">
        <v>354.93130000000002</v>
      </c>
      <c r="CV599" s="166" t="s">
        <v>7469</v>
      </c>
      <c r="CW599" s="166" t="s">
        <v>7469</v>
      </c>
      <c r="CX599" s="166" t="s">
        <v>7469</v>
      </c>
      <c r="CY599" s="166" t="s">
        <v>7469</v>
      </c>
      <c r="CZ599" s="166" t="s">
        <v>7469</v>
      </c>
      <c r="DA599" s="166" t="s">
        <v>7469</v>
      </c>
      <c r="DB599" s="166" t="s">
        <v>7469</v>
      </c>
      <c r="DC599" s="166" t="s">
        <v>7469</v>
      </c>
      <c r="DD599" s="166" t="s">
        <v>7469</v>
      </c>
      <c r="DE599" s="166" t="s">
        <v>7469</v>
      </c>
      <c r="DF599" s="166" t="s">
        <v>7469</v>
      </c>
      <c r="DG599" s="166" t="s">
        <v>7469</v>
      </c>
      <c r="DH599" s="166">
        <v>-9.1000000000000004E-3</v>
      </c>
      <c r="DI599" s="166" t="s">
        <v>7469</v>
      </c>
      <c r="DJ599" s="166" t="s">
        <v>7469</v>
      </c>
      <c r="DK599" s="166">
        <v>649.2269</v>
      </c>
      <c r="DL599" s="166" t="s">
        <v>7469</v>
      </c>
      <c r="DM599" s="166" t="s">
        <v>7469</v>
      </c>
      <c r="DN599" s="166" t="s">
        <v>7469</v>
      </c>
      <c r="DO599" s="166" t="s">
        <v>7469</v>
      </c>
      <c r="DP599" s="166" t="s">
        <v>7469</v>
      </c>
      <c r="DQ599" s="166">
        <v>93.680700000000002</v>
      </c>
      <c r="DR599" s="166" t="s">
        <v>7469</v>
      </c>
      <c r="DS599" s="166" t="s">
        <v>7469</v>
      </c>
      <c r="DT599" s="166" t="s">
        <v>7469</v>
      </c>
      <c r="DU599" s="166" t="s">
        <v>7469</v>
      </c>
      <c r="DV599" s="166" t="s">
        <v>7469</v>
      </c>
      <c r="DW599" s="166" t="s">
        <v>7469</v>
      </c>
      <c r="DX599" s="166" t="s">
        <v>7469</v>
      </c>
      <c r="DY599" s="166" t="s">
        <v>7469</v>
      </c>
      <c r="DZ599" s="166" t="s">
        <v>7469</v>
      </c>
      <c r="EA599" s="166" t="s">
        <v>7469</v>
      </c>
      <c r="EB599" s="166" t="s">
        <v>7469</v>
      </c>
      <c r="EC599" s="166" t="s">
        <v>7469</v>
      </c>
      <c r="ED599" s="166" t="s">
        <v>7469</v>
      </c>
      <c r="EE599" s="166">
        <v>0.4325</v>
      </c>
      <c r="EF599" s="166" t="s">
        <v>7469</v>
      </c>
      <c r="EG599" s="166" t="s">
        <v>7469</v>
      </c>
      <c r="EH599" s="166" t="s">
        <v>7469</v>
      </c>
      <c r="EI599" s="166" t="s">
        <v>7469</v>
      </c>
      <c r="EJ599" s="166" t="s">
        <v>7469</v>
      </c>
      <c r="EK599" s="166" t="s">
        <v>7469</v>
      </c>
      <c r="EL599" s="166" t="s">
        <v>7469</v>
      </c>
      <c r="EM599" s="166" t="s">
        <v>7469</v>
      </c>
      <c r="EN599" s="166" t="s">
        <v>7469</v>
      </c>
    </row>
    <row r="600" spans="2:144">
      <c r="C600" s="120"/>
      <c r="E600" s="120" t="s">
        <v>8096</v>
      </c>
      <c r="F600" s="126" t="s">
        <v>8200</v>
      </c>
      <c r="G600" s="151" t="s">
        <v>8090</v>
      </c>
      <c r="H600" s="152" t="s">
        <v>8097</v>
      </c>
      <c r="I600" s="153">
        <v>1443.9511</v>
      </c>
      <c r="J600" s="166">
        <v>3.327</v>
      </c>
      <c r="K600" s="166">
        <v>23.690100000000001</v>
      </c>
      <c r="L600" s="166">
        <v>3.2763</v>
      </c>
      <c r="M600" s="166" t="s">
        <v>7469</v>
      </c>
      <c r="N600" s="166">
        <v>-0.85540000000000005</v>
      </c>
      <c r="O600" s="166">
        <v>22.576499999999999</v>
      </c>
      <c r="P600" s="166">
        <v>6.6900000000000001E-2</v>
      </c>
      <c r="Q600" s="166">
        <v>1.8297000000000001</v>
      </c>
      <c r="R600" s="166">
        <v>2.5712999999999999</v>
      </c>
      <c r="S600" s="166">
        <v>0.90810000000000002</v>
      </c>
      <c r="T600" s="166" t="s">
        <v>7469</v>
      </c>
      <c r="U600" s="166" t="s">
        <v>7469</v>
      </c>
      <c r="V600" s="166">
        <v>2.5794999999999999</v>
      </c>
      <c r="W600" s="166">
        <v>0.98109999999999997</v>
      </c>
      <c r="X600" s="166">
        <v>0.27160000000000001</v>
      </c>
      <c r="Y600" s="166">
        <v>6.9900000000000004E-2</v>
      </c>
      <c r="Z600" s="166">
        <v>468.90190000000001</v>
      </c>
      <c r="AA600" s="166">
        <v>4.4443999999999999</v>
      </c>
      <c r="AB600" s="166" t="s">
        <v>7469</v>
      </c>
      <c r="AC600" s="166">
        <v>-1.2500000000000001E-2</v>
      </c>
      <c r="AD600" s="166">
        <v>0.47899999999999998</v>
      </c>
      <c r="AE600" s="166">
        <v>250.13130000000001</v>
      </c>
      <c r="AF600" s="166">
        <v>722.95920000000001</v>
      </c>
      <c r="AG600" s="166">
        <v>19.764299999999999</v>
      </c>
      <c r="AH600" s="166" t="s">
        <v>7469</v>
      </c>
      <c r="AI600" s="166" t="s">
        <v>7469</v>
      </c>
      <c r="AJ600" s="166">
        <v>-2.3445999999999998</v>
      </c>
      <c r="AK600" s="166" t="s">
        <v>7469</v>
      </c>
      <c r="AL600" s="166">
        <v>637.26689999999996</v>
      </c>
      <c r="AM600" s="166" t="s">
        <v>7469</v>
      </c>
      <c r="AN600" s="166">
        <v>7.8796999999999997</v>
      </c>
      <c r="AO600" s="166">
        <v>3.9333999999999998</v>
      </c>
      <c r="AP600" s="166" t="s">
        <v>7469</v>
      </c>
      <c r="AQ600" s="166">
        <v>-41.6432</v>
      </c>
      <c r="AR600" s="166">
        <v>16.706399999999999</v>
      </c>
      <c r="AS600" s="166">
        <v>6000.6634999999997</v>
      </c>
      <c r="AT600" s="166">
        <v>2259.9798999999998</v>
      </c>
      <c r="AU600" s="166">
        <v>900.69849999999997</v>
      </c>
      <c r="AV600" s="166">
        <v>7.2032999999999996</v>
      </c>
      <c r="AW600" s="166" t="s">
        <v>7469</v>
      </c>
      <c r="AX600" s="166" t="s">
        <v>7469</v>
      </c>
      <c r="AY600" s="166" t="s">
        <v>7469</v>
      </c>
      <c r="AZ600" s="166">
        <v>1.2013</v>
      </c>
      <c r="BA600" s="166">
        <v>2.5457000000000001</v>
      </c>
      <c r="BB600" s="166" t="s">
        <v>7469</v>
      </c>
      <c r="BC600" s="166" t="s">
        <v>7469</v>
      </c>
      <c r="BD600" s="166" t="s">
        <v>7469</v>
      </c>
      <c r="BE600" s="166">
        <v>-5.8999999999999999E-3</v>
      </c>
      <c r="BF600" s="166">
        <v>0.97140000000000004</v>
      </c>
      <c r="BG600" s="166">
        <v>5.9058000000000002</v>
      </c>
      <c r="BH600" s="166" t="s">
        <v>7469</v>
      </c>
      <c r="BI600" s="166">
        <v>1.2876000000000001</v>
      </c>
      <c r="BJ600" s="166">
        <v>193.77789999999999</v>
      </c>
      <c r="BK600" s="166" t="s">
        <v>7469</v>
      </c>
      <c r="BL600" s="166">
        <v>6.9081999999999999</v>
      </c>
      <c r="BM600" s="166">
        <v>4561.2125999999998</v>
      </c>
      <c r="BN600" s="166">
        <v>7.9119999999999999</v>
      </c>
      <c r="BO600" s="166">
        <v>0.28100000000000003</v>
      </c>
      <c r="BP600" s="166" t="s">
        <v>7469</v>
      </c>
      <c r="BQ600" s="166">
        <v>108.9093</v>
      </c>
      <c r="BR600" s="166" t="s">
        <v>7469</v>
      </c>
      <c r="BS600" s="166">
        <v>2.0579999999999998</v>
      </c>
      <c r="BT600" s="166" t="s">
        <v>7469</v>
      </c>
      <c r="BU600" s="166">
        <v>8.2420000000000009</v>
      </c>
      <c r="BV600" s="166" t="s">
        <v>7469</v>
      </c>
      <c r="BW600" s="166" t="s">
        <v>7469</v>
      </c>
      <c r="BX600" s="166">
        <v>14.8887</v>
      </c>
      <c r="BY600" s="166" t="s">
        <v>7469</v>
      </c>
      <c r="BZ600" s="166">
        <v>-0.4632</v>
      </c>
      <c r="CA600" s="166">
        <v>3.7621000000000002</v>
      </c>
      <c r="CB600" s="166">
        <v>4568.6004999999996</v>
      </c>
      <c r="CC600" s="166">
        <v>7.2599999999999998E-2</v>
      </c>
      <c r="CD600" s="166">
        <v>4207.3589000000002</v>
      </c>
      <c r="CE600" s="166">
        <v>3.9E-2</v>
      </c>
      <c r="CF600" s="166" t="s">
        <v>7469</v>
      </c>
      <c r="CG600" s="166" t="s">
        <v>7469</v>
      </c>
      <c r="CH600" s="166">
        <v>7.3499999999999996E-2</v>
      </c>
      <c r="CI600" s="166">
        <v>13.7568</v>
      </c>
      <c r="CJ600" s="166" t="s">
        <v>7469</v>
      </c>
      <c r="CK600" s="166">
        <v>-3.7000000000000002E-3</v>
      </c>
      <c r="CL600" s="166" t="s">
        <v>7469</v>
      </c>
      <c r="CM600" s="166" t="s">
        <v>7469</v>
      </c>
      <c r="CN600" s="166" t="s">
        <v>7469</v>
      </c>
      <c r="CO600" s="166">
        <v>4140.4359000000004</v>
      </c>
      <c r="CP600" s="166">
        <v>10337.181699999999</v>
      </c>
      <c r="CQ600" s="166">
        <v>884.85950000000003</v>
      </c>
      <c r="CR600" s="166" t="s">
        <v>7469</v>
      </c>
      <c r="CS600" s="166">
        <v>5.5869</v>
      </c>
      <c r="CT600" s="166">
        <v>3.2023999999999999</v>
      </c>
      <c r="CU600" s="166">
        <v>327.65129999999999</v>
      </c>
      <c r="CV600" s="166" t="s">
        <v>7469</v>
      </c>
      <c r="CW600" s="166" t="s">
        <v>7469</v>
      </c>
      <c r="CX600" s="166" t="s">
        <v>7469</v>
      </c>
      <c r="CY600" s="166">
        <v>27216.761699999999</v>
      </c>
      <c r="CZ600" s="166">
        <v>0.39379999999999998</v>
      </c>
      <c r="DA600" s="166">
        <v>4560.8325000000004</v>
      </c>
      <c r="DB600" s="166" t="s">
        <v>7469</v>
      </c>
      <c r="DC600" s="166">
        <v>7.4356999999999998</v>
      </c>
      <c r="DD600" s="166">
        <v>5457.5902999999998</v>
      </c>
      <c r="DE600" s="166">
        <v>0.46550000000000002</v>
      </c>
      <c r="DF600" s="166" t="s">
        <v>7469</v>
      </c>
      <c r="DG600" s="166">
        <v>4.8764000000000003</v>
      </c>
      <c r="DH600" s="166">
        <v>-4.6699999999999998E-2</v>
      </c>
      <c r="DI600" s="166" t="s">
        <v>7469</v>
      </c>
      <c r="DJ600" s="166" t="s">
        <v>7469</v>
      </c>
      <c r="DK600" s="166">
        <v>616.61519999999996</v>
      </c>
      <c r="DL600" s="166">
        <v>922.447</v>
      </c>
      <c r="DM600" s="166">
        <v>466.15699999999998</v>
      </c>
      <c r="DN600" s="166">
        <v>4.8509000000000002</v>
      </c>
      <c r="DO600" s="166">
        <v>0.73760000000000003</v>
      </c>
      <c r="DP600" s="166">
        <v>1100.7385999999999</v>
      </c>
      <c r="DQ600" s="166">
        <v>79.864400000000003</v>
      </c>
      <c r="DR600" s="166" t="s">
        <v>7469</v>
      </c>
      <c r="DS600" s="166">
        <v>374.88869999999997</v>
      </c>
      <c r="DT600" s="166">
        <v>36.984999999999999</v>
      </c>
      <c r="DU600" s="166">
        <v>1.2211000000000001</v>
      </c>
      <c r="DV600" s="166" t="s">
        <v>7469</v>
      </c>
      <c r="DW600" s="166" t="s">
        <v>7469</v>
      </c>
      <c r="DX600" s="166">
        <v>803.32749999999999</v>
      </c>
      <c r="DY600" s="166">
        <v>752.38199999999995</v>
      </c>
      <c r="DZ600" s="166">
        <v>-1.4142999999999999</v>
      </c>
      <c r="EA600" s="166">
        <v>5.0468000000000002</v>
      </c>
      <c r="EB600" s="166">
        <v>11743.1443</v>
      </c>
      <c r="EC600" s="166">
        <v>6.1520000000000001</v>
      </c>
      <c r="ED600" s="166">
        <v>974.16129999999998</v>
      </c>
      <c r="EE600" s="166" t="s">
        <v>7469</v>
      </c>
      <c r="EF600" s="166">
        <v>1514.9562000000001</v>
      </c>
      <c r="EG600" s="166">
        <v>5.7847</v>
      </c>
      <c r="EH600" s="166" t="s">
        <v>7469</v>
      </c>
      <c r="EI600" s="166">
        <v>137.86320000000001</v>
      </c>
      <c r="EJ600" s="166" t="s">
        <v>7469</v>
      </c>
      <c r="EK600" s="166" t="s">
        <v>7469</v>
      </c>
      <c r="EL600" s="166">
        <v>0</v>
      </c>
      <c r="EM600" s="166">
        <v>6.3468999999999998</v>
      </c>
      <c r="EN600" s="166" t="s">
        <v>7469</v>
      </c>
    </row>
    <row r="601" spans="2:144">
      <c r="C601" s="120"/>
      <c r="E601" s="120" t="s">
        <v>8098</v>
      </c>
      <c r="F601" s="126" t="s">
        <v>8200</v>
      </c>
      <c r="G601" s="151" t="s">
        <v>8090</v>
      </c>
      <c r="H601" s="152" t="s">
        <v>8097</v>
      </c>
      <c r="I601" s="153">
        <v>1588.7999</v>
      </c>
      <c r="J601" s="166">
        <v>3.08</v>
      </c>
      <c r="K601" s="166">
        <v>23.607900000000001</v>
      </c>
      <c r="L601" s="166">
        <v>0.79720000000000002</v>
      </c>
      <c r="M601" s="166" t="s">
        <v>7469</v>
      </c>
      <c r="N601" s="166">
        <v>-0.39860000000000001</v>
      </c>
      <c r="O601" s="166">
        <v>22.960799999999999</v>
      </c>
      <c r="P601" s="166">
        <v>-9.3899999999999997E-2</v>
      </c>
      <c r="Q601" s="166">
        <v>1.6133999999999999</v>
      </c>
      <c r="R601" s="166">
        <v>2.3245</v>
      </c>
      <c r="S601" s="166">
        <v>0.87739999999999996</v>
      </c>
      <c r="T601" s="166">
        <v>-0.1895</v>
      </c>
      <c r="U601" s="166" t="s">
        <v>7469</v>
      </c>
      <c r="V601" s="166">
        <v>2.5788000000000002</v>
      </c>
      <c r="W601" s="166">
        <v>0.88239999999999996</v>
      </c>
      <c r="X601" s="166">
        <v>-0.49840000000000001</v>
      </c>
      <c r="Y601" s="166">
        <v>7.2599999999999998E-2</v>
      </c>
      <c r="Z601" s="166">
        <v>473.75810000000001</v>
      </c>
      <c r="AA601" s="166">
        <v>4.2938999999999998</v>
      </c>
      <c r="AB601" s="166">
        <v>3.2239</v>
      </c>
      <c r="AC601" s="166">
        <v>-1.2200000000000001E-2</v>
      </c>
      <c r="AD601" s="166">
        <v>0.4708</v>
      </c>
      <c r="AE601" s="166">
        <v>244.60130000000001</v>
      </c>
      <c r="AF601" s="166">
        <v>789.54110000000003</v>
      </c>
      <c r="AG601" s="166">
        <v>19.642800000000001</v>
      </c>
      <c r="AH601" s="166" t="s">
        <v>7469</v>
      </c>
      <c r="AI601" s="166" t="s">
        <v>7469</v>
      </c>
      <c r="AJ601" s="166">
        <v>-2.5266999999999999</v>
      </c>
      <c r="AK601" s="166" t="s">
        <v>7469</v>
      </c>
      <c r="AL601" s="166">
        <v>661.65309999999999</v>
      </c>
      <c r="AM601" s="166" t="s">
        <v>7469</v>
      </c>
      <c r="AN601" s="166">
        <v>8.1433999999999997</v>
      </c>
      <c r="AO601" s="166">
        <v>3.9102000000000001</v>
      </c>
      <c r="AP601" s="166">
        <v>99.911600000000007</v>
      </c>
      <c r="AQ601" s="166">
        <v>-5.3789999999999996</v>
      </c>
      <c r="AR601" s="166">
        <v>16.214099999999998</v>
      </c>
      <c r="AS601" s="166">
        <v>6091.6315999999997</v>
      </c>
      <c r="AT601" s="166">
        <v>2319.4751000000001</v>
      </c>
      <c r="AU601" s="166">
        <v>921.79930000000002</v>
      </c>
      <c r="AV601" s="166">
        <v>7.0894000000000004</v>
      </c>
      <c r="AW601" s="166" t="s">
        <v>7469</v>
      </c>
      <c r="AX601" s="166" t="s">
        <v>7469</v>
      </c>
      <c r="AY601" s="166" t="s">
        <v>7469</v>
      </c>
      <c r="AZ601" s="166">
        <v>1.1677</v>
      </c>
      <c r="BA601" s="166">
        <v>1.9801</v>
      </c>
      <c r="BB601" s="166" t="s">
        <v>7469</v>
      </c>
      <c r="BC601" s="166" t="s">
        <v>7469</v>
      </c>
      <c r="BD601" s="166" t="s">
        <v>7469</v>
      </c>
      <c r="BE601" s="166">
        <v>-5.8999999999999999E-3</v>
      </c>
      <c r="BF601" s="166" t="s">
        <v>7469</v>
      </c>
      <c r="BG601" s="166">
        <v>6.4781000000000004</v>
      </c>
      <c r="BH601" s="166" t="s">
        <v>7469</v>
      </c>
      <c r="BI601" s="166">
        <v>1.3464</v>
      </c>
      <c r="BJ601" s="166">
        <v>196.45359999999999</v>
      </c>
      <c r="BK601" s="166" t="s">
        <v>7469</v>
      </c>
      <c r="BL601" s="166">
        <v>6.2525000000000004</v>
      </c>
      <c r="BM601" s="166">
        <v>4575.26</v>
      </c>
      <c r="BN601" s="166">
        <v>7.819</v>
      </c>
      <c r="BO601" s="166">
        <v>0.22969999999999999</v>
      </c>
      <c r="BP601" s="166" t="s">
        <v>7469</v>
      </c>
      <c r="BQ601" s="166" t="s">
        <v>7469</v>
      </c>
      <c r="BR601" s="166" t="s">
        <v>7469</v>
      </c>
      <c r="BS601" s="166">
        <v>2.1288999999999998</v>
      </c>
      <c r="BT601" s="166" t="s">
        <v>7469</v>
      </c>
      <c r="BU601" s="166">
        <v>15.1549</v>
      </c>
      <c r="BV601" s="166" t="s">
        <v>7469</v>
      </c>
      <c r="BW601" s="166" t="s">
        <v>7469</v>
      </c>
      <c r="BX601" s="166">
        <v>14.622999999999999</v>
      </c>
      <c r="BY601" s="166" t="s">
        <v>7469</v>
      </c>
      <c r="BZ601" s="166">
        <v>3.6900000000000002E-2</v>
      </c>
      <c r="CA601" s="166">
        <v>3.9634</v>
      </c>
      <c r="CB601" s="166">
        <v>4838.3108000000002</v>
      </c>
      <c r="CC601" s="166">
        <v>4.8000000000000001E-2</v>
      </c>
      <c r="CD601" s="166">
        <v>4294.3639999999996</v>
      </c>
      <c r="CE601" s="166">
        <v>4.3499999999999997E-2</v>
      </c>
      <c r="CF601" s="166" t="s">
        <v>7469</v>
      </c>
      <c r="CG601" s="166" t="s">
        <v>7469</v>
      </c>
      <c r="CH601" s="166">
        <v>7.5800000000000006E-2</v>
      </c>
      <c r="CI601" s="166">
        <v>13.153</v>
      </c>
      <c r="CJ601" s="166" t="s">
        <v>7469</v>
      </c>
      <c r="CK601" s="166">
        <v>-3.7000000000000002E-3</v>
      </c>
      <c r="CL601" s="166" t="s">
        <v>7469</v>
      </c>
      <c r="CM601" s="166" t="s">
        <v>7469</v>
      </c>
      <c r="CN601" s="166" t="s">
        <v>7469</v>
      </c>
      <c r="CO601" s="166">
        <v>4143.4165999999996</v>
      </c>
      <c r="CP601" s="166">
        <v>10523.7536</v>
      </c>
      <c r="CQ601" s="166">
        <v>1203.4518</v>
      </c>
      <c r="CR601" s="166" t="s">
        <v>7469</v>
      </c>
      <c r="CS601" s="166">
        <v>5.1604999999999999</v>
      </c>
      <c r="CT601" s="166">
        <v>3.0983999999999998</v>
      </c>
      <c r="CU601" s="166">
        <v>332.94119999999998</v>
      </c>
      <c r="CV601" s="166" t="s">
        <v>7469</v>
      </c>
      <c r="CW601" s="166" t="s">
        <v>7469</v>
      </c>
      <c r="CX601" s="166" t="s">
        <v>7469</v>
      </c>
      <c r="CY601" s="166">
        <v>27275.2991</v>
      </c>
      <c r="CZ601" s="166">
        <v>0.38729999999999998</v>
      </c>
      <c r="DA601" s="166">
        <v>4530.0765000000001</v>
      </c>
      <c r="DB601" s="166" t="s">
        <v>7469</v>
      </c>
      <c r="DC601" s="166">
        <v>7.2926000000000002</v>
      </c>
      <c r="DD601" s="166">
        <v>5677.7</v>
      </c>
      <c r="DE601" s="166">
        <v>0.31180000000000002</v>
      </c>
      <c r="DF601" s="166" t="s">
        <v>7469</v>
      </c>
      <c r="DG601" s="166">
        <v>4.6974999999999998</v>
      </c>
      <c r="DH601" s="166">
        <v>-4.9700000000000001E-2</v>
      </c>
      <c r="DI601" s="166" t="s">
        <v>7469</v>
      </c>
      <c r="DJ601" s="166" t="s">
        <v>7469</v>
      </c>
      <c r="DK601" s="166">
        <v>594.41160000000002</v>
      </c>
      <c r="DL601" s="166">
        <v>920.66210000000001</v>
      </c>
      <c r="DM601" s="166">
        <v>478.70249999999999</v>
      </c>
      <c r="DN601" s="166">
        <v>4.6729000000000003</v>
      </c>
      <c r="DO601" s="166">
        <v>0.4783</v>
      </c>
      <c r="DP601" s="166">
        <v>1146.8167000000001</v>
      </c>
      <c r="DQ601" s="166">
        <v>83.204999999999998</v>
      </c>
      <c r="DR601" s="166" t="s">
        <v>7469</v>
      </c>
      <c r="DS601" s="166">
        <v>370.19779999999997</v>
      </c>
      <c r="DT601" s="166">
        <v>34.831499999999998</v>
      </c>
      <c r="DU601" s="166">
        <v>1.2234</v>
      </c>
      <c r="DV601" s="166" t="s">
        <v>7469</v>
      </c>
      <c r="DW601" s="166" t="s">
        <v>7469</v>
      </c>
      <c r="DX601" s="166">
        <v>862.08240000000001</v>
      </c>
      <c r="DY601" s="166">
        <v>851.91579999999999</v>
      </c>
      <c r="DZ601" s="166">
        <v>-2.0434999999999999</v>
      </c>
      <c r="EA601" s="166">
        <v>4.9001999999999999</v>
      </c>
      <c r="EB601" s="166">
        <v>11905.8575</v>
      </c>
      <c r="EC601" s="166">
        <v>6.1929999999999996</v>
      </c>
      <c r="ED601" s="166">
        <v>990.47799999999995</v>
      </c>
      <c r="EE601" s="166" t="s">
        <v>7469</v>
      </c>
      <c r="EF601" s="166">
        <v>1551.8444999999999</v>
      </c>
      <c r="EG601" s="166">
        <v>5.6933999999999996</v>
      </c>
      <c r="EH601" s="166" t="s">
        <v>7469</v>
      </c>
      <c r="EI601" s="166">
        <v>146.89680000000001</v>
      </c>
      <c r="EJ601" s="166" t="s">
        <v>7469</v>
      </c>
      <c r="EK601" s="166" t="s">
        <v>7469</v>
      </c>
      <c r="EL601" s="166">
        <v>0</v>
      </c>
      <c r="EM601" s="166">
        <v>5.9648000000000003</v>
      </c>
      <c r="EN601" s="166" t="s">
        <v>7469</v>
      </c>
    </row>
    <row r="602" spans="2:144">
      <c r="C602" s="120"/>
      <c r="E602" s="120" t="s">
        <v>7693</v>
      </c>
      <c r="F602" s="126" t="s">
        <v>8200</v>
      </c>
      <c r="G602" s="151" t="s">
        <v>8090</v>
      </c>
      <c r="H602" s="152" t="s">
        <v>8097</v>
      </c>
      <c r="I602" s="153">
        <v>1717.1076</v>
      </c>
      <c r="J602" s="166">
        <v>2.8128000000000002</v>
      </c>
      <c r="K602" s="166">
        <v>22.7501</v>
      </c>
      <c r="L602" s="166">
        <v>0.47460000000000002</v>
      </c>
      <c r="M602" s="166" t="s">
        <v>7469</v>
      </c>
      <c r="N602" s="166">
        <v>-0.16839999999999999</v>
      </c>
      <c r="O602" s="166">
        <v>24.364799999999999</v>
      </c>
      <c r="P602" s="166">
        <v>-2.5899999999999999E-2</v>
      </c>
      <c r="Q602" s="166">
        <v>1.3249</v>
      </c>
      <c r="R602" s="166">
        <v>2.4386999999999999</v>
      </c>
      <c r="S602" s="166">
        <v>2.0348999999999999</v>
      </c>
      <c r="T602" s="166" t="s">
        <v>7469</v>
      </c>
      <c r="U602" s="166" t="s">
        <v>7469</v>
      </c>
      <c r="V602" s="166">
        <v>2.6305000000000001</v>
      </c>
      <c r="W602" s="166">
        <v>0.84399999999999997</v>
      </c>
      <c r="X602" s="166">
        <v>-0.81359999999999999</v>
      </c>
      <c r="Y602" s="166">
        <v>8.0799999999999997E-2</v>
      </c>
      <c r="Z602" s="166">
        <v>486.50110000000001</v>
      </c>
      <c r="AA602" s="166">
        <v>4.2804000000000002</v>
      </c>
      <c r="AB602" s="166" t="s">
        <v>7469</v>
      </c>
      <c r="AC602" s="166">
        <v>-1.23E-2</v>
      </c>
      <c r="AD602" s="166">
        <v>0.4511</v>
      </c>
      <c r="AE602" s="166">
        <v>240.96289999999999</v>
      </c>
      <c r="AF602" s="166">
        <v>805.86149999999998</v>
      </c>
      <c r="AG602" s="166">
        <v>20.9983</v>
      </c>
      <c r="AH602" s="166" t="s">
        <v>7469</v>
      </c>
      <c r="AI602" s="166" t="s">
        <v>7469</v>
      </c>
      <c r="AJ602" s="166">
        <v>-2.4033000000000002</v>
      </c>
      <c r="AK602" s="166" t="s">
        <v>7469</v>
      </c>
      <c r="AL602" s="166" t="s">
        <v>7469</v>
      </c>
      <c r="AM602" s="166" t="s">
        <v>7469</v>
      </c>
      <c r="AN602" s="166">
        <v>7.8170000000000002</v>
      </c>
      <c r="AO602" s="166">
        <v>3.9390999999999998</v>
      </c>
      <c r="AP602" s="166" t="s">
        <v>7469</v>
      </c>
      <c r="AQ602" s="166">
        <v>-5.3380000000000001</v>
      </c>
      <c r="AR602" s="166">
        <v>16.119299999999999</v>
      </c>
      <c r="AS602" s="166">
        <v>6129.5024000000003</v>
      </c>
      <c r="AT602" s="166">
        <v>2360.0396000000001</v>
      </c>
      <c r="AU602" s="166">
        <v>959.46090000000004</v>
      </c>
      <c r="AV602" s="166">
        <v>7.1227</v>
      </c>
      <c r="AW602" s="166" t="s">
        <v>7469</v>
      </c>
      <c r="AX602" s="166" t="s">
        <v>7469</v>
      </c>
      <c r="AY602" s="166" t="s">
        <v>7469</v>
      </c>
      <c r="AZ602" s="166">
        <v>1.2032</v>
      </c>
      <c r="BA602" s="166" t="s">
        <v>7469</v>
      </c>
      <c r="BB602" s="166" t="s">
        <v>7469</v>
      </c>
      <c r="BC602" s="166" t="s">
        <v>7469</v>
      </c>
      <c r="BD602" s="166" t="s">
        <v>7469</v>
      </c>
      <c r="BE602" s="166">
        <v>-6.4000000000000003E-3</v>
      </c>
      <c r="BF602" s="166">
        <v>1.0529999999999999</v>
      </c>
      <c r="BG602" s="166">
        <v>6.2972999999999999</v>
      </c>
      <c r="BH602" s="166" t="s">
        <v>7469</v>
      </c>
      <c r="BI602" s="166">
        <v>1.4039999999999999</v>
      </c>
      <c r="BJ602" s="166">
        <v>202.3177</v>
      </c>
      <c r="BK602" s="166" t="s">
        <v>7469</v>
      </c>
      <c r="BL602" s="166">
        <v>5.7519</v>
      </c>
      <c r="BM602" s="166" t="s">
        <v>7469</v>
      </c>
      <c r="BN602" s="166">
        <v>7.7472000000000003</v>
      </c>
      <c r="BO602" s="166">
        <v>0.187</v>
      </c>
      <c r="BP602" s="166" t="s">
        <v>7469</v>
      </c>
      <c r="BQ602" s="166">
        <v>129.19560000000001</v>
      </c>
      <c r="BR602" s="166" t="s">
        <v>7469</v>
      </c>
      <c r="BS602" s="166">
        <v>2.3119000000000001</v>
      </c>
      <c r="BT602" s="166" t="s">
        <v>7469</v>
      </c>
      <c r="BU602" s="166">
        <v>15.3787</v>
      </c>
      <c r="BV602" s="166" t="s">
        <v>7469</v>
      </c>
      <c r="BW602" s="166" t="s">
        <v>7469</v>
      </c>
      <c r="BX602" s="166">
        <v>15.5905</v>
      </c>
      <c r="BY602" s="166" t="s">
        <v>7469</v>
      </c>
      <c r="BZ602" s="166" t="s">
        <v>7469</v>
      </c>
      <c r="CA602" s="166">
        <v>4.1352000000000002</v>
      </c>
      <c r="CB602" s="166">
        <v>5005.4876999999997</v>
      </c>
      <c r="CC602" s="166">
        <v>4.8000000000000001E-2</v>
      </c>
      <c r="CD602" s="166" t="s">
        <v>7469</v>
      </c>
      <c r="CE602" s="166">
        <v>8.2900000000000001E-2</v>
      </c>
      <c r="CF602" s="166" t="s">
        <v>7469</v>
      </c>
      <c r="CG602" s="166" t="s">
        <v>7469</v>
      </c>
      <c r="CH602" s="166">
        <v>7.1499999999999994E-2</v>
      </c>
      <c r="CI602" s="166">
        <v>12.8369</v>
      </c>
      <c r="CJ602" s="166" t="s">
        <v>7469</v>
      </c>
      <c r="CK602" s="166">
        <v>-1.6999999999999999E-3</v>
      </c>
      <c r="CL602" s="166" t="s">
        <v>7469</v>
      </c>
      <c r="CM602" s="166" t="s">
        <v>7469</v>
      </c>
      <c r="CN602" s="166" t="s">
        <v>7469</v>
      </c>
      <c r="CO602" s="166">
        <v>4175.9422000000004</v>
      </c>
      <c r="CP602" s="166">
        <v>10786.676100000001</v>
      </c>
      <c r="CQ602" s="166" t="s">
        <v>7469</v>
      </c>
      <c r="CR602" s="166" t="s">
        <v>7469</v>
      </c>
      <c r="CS602" s="166">
        <v>4.9146000000000001</v>
      </c>
      <c r="CT602" s="166">
        <v>3.9359000000000002</v>
      </c>
      <c r="CU602" s="166">
        <v>337.42360000000002</v>
      </c>
      <c r="CV602" s="166" t="s">
        <v>7469</v>
      </c>
      <c r="CW602" s="166" t="s">
        <v>7469</v>
      </c>
      <c r="CX602" s="166" t="s">
        <v>7469</v>
      </c>
      <c r="CY602" s="166">
        <v>28311.102500000001</v>
      </c>
      <c r="CZ602" s="166">
        <v>0.40429999999999999</v>
      </c>
      <c r="DA602" s="166" t="s">
        <v>7469</v>
      </c>
      <c r="DB602" s="166" t="s">
        <v>7469</v>
      </c>
      <c r="DC602" s="166">
        <v>7.5191999999999997</v>
      </c>
      <c r="DD602" s="166">
        <v>5910.6198000000004</v>
      </c>
      <c r="DE602" s="166" t="s">
        <v>7469</v>
      </c>
      <c r="DF602" s="166" t="s">
        <v>7469</v>
      </c>
      <c r="DG602" s="166">
        <v>4.5006000000000004</v>
      </c>
      <c r="DH602" s="166">
        <v>-5.1299999999999998E-2</v>
      </c>
      <c r="DI602" s="166" t="s">
        <v>7469</v>
      </c>
      <c r="DJ602" s="166" t="s">
        <v>7469</v>
      </c>
      <c r="DK602" s="166">
        <v>589.57119999999998</v>
      </c>
      <c r="DL602" s="166" t="s">
        <v>7469</v>
      </c>
      <c r="DM602" s="166">
        <v>475.44929999999999</v>
      </c>
      <c r="DN602" s="166">
        <v>4.4512999999999998</v>
      </c>
      <c r="DO602" s="166">
        <v>0.26240000000000002</v>
      </c>
      <c r="DP602" s="166">
        <v>1028.3833999999999</v>
      </c>
      <c r="DQ602" s="166">
        <v>85.3185</v>
      </c>
      <c r="DR602" s="166" t="s">
        <v>7469</v>
      </c>
      <c r="DS602" s="166">
        <v>349.77539999999999</v>
      </c>
      <c r="DT602" s="166">
        <v>33.473700000000001</v>
      </c>
      <c r="DU602" s="166">
        <v>1.2536</v>
      </c>
      <c r="DV602" s="166" t="s">
        <v>7469</v>
      </c>
      <c r="DW602" s="166" t="s">
        <v>7469</v>
      </c>
      <c r="DX602" s="166">
        <v>810.65790000000004</v>
      </c>
      <c r="DY602" s="166">
        <v>903.87429999999995</v>
      </c>
      <c r="DZ602" s="166">
        <v>-2.3203</v>
      </c>
      <c r="EA602" s="166">
        <v>4.8548</v>
      </c>
      <c r="EB602" s="166">
        <v>11933.3477</v>
      </c>
      <c r="EC602" s="166">
        <v>6.2111999999999998</v>
      </c>
      <c r="ED602" s="166">
        <v>1005.1837</v>
      </c>
      <c r="EE602" s="166">
        <v>5.1806999999999999</v>
      </c>
      <c r="EF602" s="166">
        <v>1594.8853999999999</v>
      </c>
      <c r="EG602" s="166">
        <v>5.6902999999999997</v>
      </c>
      <c r="EH602" s="166" t="s">
        <v>7469</v>
      </c>
      <c r="EI602" s="166">
        <v>155.185</v>
      </c>
      <c r="EJ602" s="166" t="s">
        <v>7469</v>
      </c>
      <c r="EK602" s="166" t="s">
        <v>7469</v>
      </c>
      <c r="EL602" s="166">
        <v>0</v>
      </c>
      <c r="EM602" s="166">
        <v>6.0072999999999999</v>
      </c>
      <c r="EN602" s="166" t="s">
        <v>7469</v>
      </c>
    </row>
    <row r="603" spans="2:144">
      <c r="C603" s="120"/>
      <c r="E603" s="120" t="s">
        <v>8099</v>
      </c>
      <c r="F603" s="126" t="s">
        <v>8200</v>
      </c>
      <c r="G603" s="151" t="s">
        <v>8090</v>
      </c>
      <c r="H603" s="152" t="s">
        <v>8097</v>
      </c>
      <c r="I603" s="153">
        <v>1717.1076</v>
      </c>
      <c r="J603" s="166">
        <v>2.8128000000000002</v>
      </c>
      <c r="K603" s="166">
        <v>22.7501</v>
      </c>
      <c r="L603" s="166">
        <v>0.47460000000000002</v>
      </c>
      <c r="M603" s="166" t="s">
        <v>7469</v>
      </c>
      <c r="N603" s="166">
        <v>-0.16839999999999999</v>
      </c>
      <c r="O603" s="166">
        <v>24.364799999999999</v>
      </c>
      <c r="P603" s="166">
        <v>-2.5899999999999999E-2</v>
      </c>
      <c r="Q603" s="166">
        <v>1.3249</v>
      </c>
      <c r="R603" s="166">
        <v>2.4386999999999999</v>
      </c>
      <c r="S603" s="166">
        <v>2.0348999999999999</v>
      </c>
      <c r="T603" s="166" t="s">
        <v>7469</v>
      </c>
      <c r="U603" s="166" t="s">
        <v>7469</v>
      </c>
      <c r="V603" s="166">
        <v>2.6305000000000001</v>
      </c>
      <c r="W603" s="166">
        <v>0.84399999999999997</v>
      </c>
      <c r="X603" s="166">
        <v>-0.81359999999999999</v>
      </c>
      <c r="Y603" s="166">
        <v>8.0799999999999997E-2</v>
      </c>
      <c r="Z603" s="166">
        <v>486.50110000000001</v>
      </c>
      <c r="AA603" s="166">
        <v>4.2804000000000002</v>
      </c>
      <c r="AB603" s="166" t="s">
        <v>7469</v>
      </c>
      <c r="AC603" s="166">
        <v>-1.23E-2</v>
      </c>
      <c r="AD603" s="166">
        <v>0.4511</v>
      </c>
      <c r="AE603" s="166">
        <v>240.96289999999999</v>
      </c>
      <c r="AF603" s="166">
        <v>805.86149999999998</v>
      </c>
      <c r="AG603" s="166">
        <v>20.9983</v>
      </c>
      <c r="AH603" s="166" t="s">
        <v>7469</v>
      </c>
      <c r="AI603" s="166" t="s">
        <v>7469</v>
      </c>
      <c r="AJ603" s="166">
        <v>-2.4033000000000002</v>
      </c>
      <c r="AK603" s="166" t="s">
        <v>7469</v>
      </c>
      <c r="AL603" s="166" t="s">
        <v>7469</v>
      </c>
      <c r="AM603" s="166" t="s">
        <v>7469</v>
      </c>
      <c r="AN603" s="166">
        <v>7.8170000000000002</v>
      </c>
      <c r="AO603" s="166">
        <v>3.9390999999999998</v>
      </c>
      <c r="AP603" s="166" t="s">
        <v>7469</v>
      </c>
      <c r="AQ603" s="166">
        <v>-5.3380000000000001</v>
      </c>
      <c r="AR603" s="166">
        <v>16.119299999999999</v>
      </c>
      <c r="AS603" s="166">
        <v>6129.5024000000003</v>
      </c>
      <c r="AT603" s="166">
        <v>2360.0396000000001</v>
      </c>
      <c r="AU603" s="166">
        <v>959.46090000000004</v>
      </c>
      <c r="AV603" s="166">
        <v>7.1227</v>
      </c>
      <c r="AW603" s="166" t="s">
        <v>7469</v>
      </c>
      <c r="AX603" s="166" t="s">
        <v>7469</v>
      </c>
      <c r="AY603" s="166" t="s">
        <v>7469</v>
      </c>
      <c r="AZ603" s="166">
        <v>1.2032</v>
      </c>
      <c r="BA603" s="166" t="s">
        <v>7469</v>
      </c>
      <c r="BB603" s="166" t="s">
        <v>7469</v>
      </c>
      <c r="BC603" s="166" t="s">
        <v>7469</v>
      </c>
      <c r="BD603" s="166" t="s">
        <v>7469</v>
      </c>
      <c r="BE603" s="166">
        <v>-6.4000000000000003E-3</v>
      </c>
      <c r="BF603" s="166">
        <v>1.0529999999999999</v>
      </c>
      <c r="BG603" s="166">
        <v>6.2972999999999999</v>
      </c>
      <c r="BH603" s="166" t="s">
        <v>7469</v>
      </c>
      <c r="BI603" s="166">
        <v>1.4039999999999999</v>
      </c>
      <c r="BJ603" s="166">
        <v>202.3177</v>
      </c>
      <c r="BK603" s="166" t="s">
        <v>7469</v>
      </c>
      <c r="BL603" s="166">
        <v>5.7519</v>
      </c>
      <c r="BM603" s="166" t="s">
        <v>7469</v>
      </c>
      <c r="BN603" s="166">
        <v>7.7472000000000003</v>
      </c>
      <c r="BO603" s="166">
        <v>0.187</v>
      </c>
      <c r="BP603" s="166" t="s">
        <v>7469</v>
      </c>
      <c r="BQ603" s="166">
        <v>129.19560000000001</v>
      </c>
      <c r="BR603" s="166" t="s">
        <v>7469</v>
      </c>
      <c r="BS603" s="166">
        <v>2.3119000000000001</v>
      </c>
      <c r="BT603" s="166" t="s">
        <v>7469</v>
      </c>
      <c r="BU603" s="166">
        <v>15.3787</v>
      </c>
      <c r="BV603" s="166" t="s">
        <v>7469</v>
      </c>
      <c r="BW603" s="166" t="s">
        <v>7469</v>
      </c>
      <c r="BX603" s="166">
        <v>15.5905</v>
      </c>
      <c r="BY603" s="166" t="s">
        <v>7469</v>
      </c>
      <c r="BZ603" s="166" t="s">
        <v>7469</v>
      </c>
      <c r="CA603" s="166">
        <v>4.1352000000000002</v>
      </c>
      <c r="CB603" s="166">
        <v>5005.4876999999997</v>
      </c>
      <c r="CC603" s="166">
        <v>4.8000000000000001E-2</v>
      </c>
      <c r="CD603" s="166" t="s">
        <v>7469</v>
      </c>
      <c r="CE603" s="166">
        <v>8.2900000000000001E-2</v>
      </c>
      <c r="CF603" s="166" t="s">
        <v>7469</v>
      </c>
      <c r="CG603" s="166" t="s">
        <v>7469</v>
      </c>
      <c r="CH603" s="166">
        <v>7.1499999999999994E-2</v>
      </c>
      <c r="CI603" s="166">
        <v>12.8369</v>
      </c>
      <c r="CJ603" s="166" t="s">
        <v>7469</v>
      </c>
      <c r="CK603" s="166" t="s">
        <v>7469</v>
      </c>
      <c r="CL603" s="166" t="s">
        <v>7469</v>
      </c>
      <c r="CM603" s="166" t="s">
        <v>7469</v>
      </c>
      <c r="CN603" s="166" t="s">
        <v>7469</v>
      </c>
      <c r="CO603" s="166">
        <v>4175.9422000000004</v>
      </c>
      <c r="CP603" s="166">
        <v>10786.676100000001</v>
      </c>
      <c r="CQ603" s="166" t="s">
        <v>7469</v>
      </c>
      <c r="CR603" s="166" t="s">
        <v>7469</v>
      </c>
      <c r="CS603" s="166">
        <v>4.9146000000000001</v>
      </c>
      <c r="CT603" s="166">
        <v>3.9359000000000002</v>
      </c>
      <c r="CU603" s="166">
        <v>337.42360000000002</v>
      </c>
      <c r="CV603" s="166" t="s">
        <v>7469</v>
      </c>
      <c r="CW603" s="166" t="s">
        <v>7469</v>
      </c>
      <c r="CX603" s="166" t="s">
        <v>7469</v>
      </c>
      <c r="CY603" s="166">
        <v>28311.102500000001</v>
      </c>
      <c r="CZ603" s="166">
        <v>0.40429999999999999</v>
      </c>
      <c r="DA603" s="166" t="s">
        <v>7469</v>
      </c>
      <c r="DB603" s="166" t="s">
        <v>7469</v>
      </c>
      <c r="DC603" s="166">
        <v>7.5191999999999997</v>
      </c>
      <c r="DD603" s="166">
        <v>5910.6198000000004</v>
      </c>
      <c r="DE603" s="166" t="s">
        <v>7469</v>
      </c>
      <c r="DF603" s="166" t="s">
        <v>7469</v>
      </c>
      <c r="DG603" s="166">
        <v>4.5006000000000004</v>
      </c>
      <c r="DH603" s="166">
        <v>-5.1299999999999998E-2</v>
      </c>
      <c r="DI603" s="166" t="s">
        <v>7469</v>
      </c>
      <c r="DJ603" s="166" t="s">
        <v>7469</v>
      </c>
      <c r="DK603" s="166">
        <v>589.57119999999998</v>
      </c>
      <c r="DL603" s="166" t="s">
        <v>7469</v>
      </c>
      <c r="DM603" s="166">
        <v>475.44929999999999</v>
      </c>
      <c r="DN603" s="166">
        <v>4.4512999999999998</v>
      </c>
      <c r="DO603" s="166">
        <v>0.26240000000000002</v>
      </c>
      <c r="DP603" s="166">
        <v>1028.3833999999999</v>
      </c>
      <c r="DQ603" s="166">
        <v>85.3185</v>
      </c>
      <c r="DR603" s="166" t="s">
        <v>7469</v>
      </c>
      <c r="DS603" s="166">
        <v>349.77539999999999</v>
      </c>
      <c r="DT603" s="166">
        <v>33.473700000000001</v>
      </c>
      <c r="DU603" s="166">
        <v>1.2536</v>
      </c>
      <c r="DV603" s="166" t="s">
        <v>7469</v>
      </c>
      <c r="DW603" s="166" t="s">
        <v>7469</v>
      </c>
      <c r="DX603" s="166">
        <v>810.65790000000004</v>
      </c>
      <c r="DY603" s="166">
        <v>903.87429999999995</v>
      </c>
      <c r="DZ603" s="166">
        <v>-2.3203</v>
      </c>
      <c r="EA603" s="166">
        <v>4.8548</v>
      </c>
      <c r="EB603" s="166">
        <v>11933.3477</v>
      </c>
      <c r="EC603" s="166">
        <v>6.2111999999999998</v>
      </c>
      <c r="ED603" s="166">
        <v>1005.1837</v>
      </c>
      <c r="EE603" s="166">
        <v>5.1806999999999999</v>
      </c>
      <c r="EF603" s="166">
        <v>1594.8853999999999</v>
      </c>
      <c r="EG603" s="166">
        <v>5.6902999999999997</v>
      </c>
      <c r="EH603" s="166" t="s">
        <v>7469</v>
      </c>
      <c r="EI603" s="166">
        <v>155.185</v>
      </c>
      <c r="EJ603" s="166" t="s">
        <v>7469</v>
      </c>
      <c r="EK603" s="166" t="s">
        <v>7469</v>
      </c>
      <c r="EL603" s="166">
        <v>0</v>
      </c>
      <c r="EM603" s="166">
        <v>6.0072999999999999</v>
      </c>
      <c r="EN603" s="166" t="s">
        <v>7469</v>
      </c>
    </row>
    <row r="604" spans="2:144">
      <c r="C604" s="120"/>
      <c r="E604" s="120" t="s">
        <v>8100</v>
      </c>
      <c r="F604" s="126" t="s">
        <v>8200</v>
      </c>
      <c r="G604" s="151" t="s">
        <v>8090</v>
      </c>
      <c r="H604" s="152" t="s">
        <v>8097</v>
      </c>
      <c r="I604" s="153" t="s">
        <v>7469</v>
      </c>
      <c r="J604" s="166" t="s">
        <v>7469</v>
      </c>
      <c r="K604" s="166" t="s">
        <v>7469</v>
      </c>
      <c r="L604" s="166" t="s">
        <v>7469</v>
      </c>
      <c r="M604" s="166" t="s">
        <v>7469</v>
      </c>
      <c r="N604" s="166">
        <v>-0.52359999999999995</v>
      </c>
      <c r="O604" s="166">
        <v>-0.97740000000000005</v>
      </c>
      <c r="P604" s="166" t="s">
        <v>7469</v>
      </c>
      <c r="Q604" s="166" t="s">
        <v>7469</v>
      </c>
      <c r="R604" s="166">
        <v>2.3996</v>
      </c>
      <c r="S604" s="166" t="s">
        <v>7469</v>
      </c>
      <c r="T604" s="166" t="s">
        <v>7469</v>
      </c>
      <c r="U604" s="166" t="s">
        <v>7469</v>
      </c>
      <c r="V604" s="166" t="s">
        <v>7469</v>
      </c>
      <c r="W604" s="166" t="s">
        <v>7469</v>
      </c>
      <c r="X604" s="166" t="s">
        <v>7469</v>
      </c>
      <c r="Y604" s="166" t="s">
        <v>7469</v>
      </c>
      <c r="Z604" s="166" t="s">
        <v>7469</v>
      </c>
      <c r="AA604" s="166" t="s">
        <v>7469</v>
      </c>
      <c r="AB604" s="166" t="s">
        <v>7469</v>
      </c>
      <c r="AC604" s="166" t="s">
        <v>7469</v>
      </c>
      <c r="AD604" s="166" t="s">
        <v>7469</v>
      </c>
      <c r="AE604" s="166">
        <v>259.7792</v>
      </c>
      <c r="AF604" s="166">
        <v>875.04790000000003</v>
      </c>
      <c r="AG604" s="166" t="s">
        <v>7469</v>
      </c>
      <c r="AH604" s="166" t="s">
        <v>7469</v>
      </c>
      <c r="AI604" s="166" t="s">
        <v>7469</v>
      </c>
      <c r="AJ604" s="166" t="s">
        <v>7469</v>
      </c>
      <c r="AK604" s="166" t="s">
        <v>7469</v>
      </c>
      <c r="AL604" s="166" t="s">
        <v>7469</v>
      </c>
      <c r="AM604" s="166" t="s">
        <v>7469</v>
      </c>
      <c r="AN604" s="166" t="s">
        <v>7469</v>
      </c>
      <c r="AO604" s="166" t="s">
        <v>7469</v>
      </c>
      <c r="AP604" s="166" t="s">
        <v>7469</v>
      </c>
      <c r="AQ604" s="166" t="s">
        <v>7469</v>
      </c>
      <c r="AR604" s="166" t="s">
        <v>7469</v>
      </c>
      <c r="AS604" s="166" t="s">
        <v>7469</v>
      </c>
      <c r="AT604" s="166" t="s">
        <v>7469</v>
      </c>
      <c r="AU604" s="166" t="s">
        <v>7469</v>
      </c>
      <c r="AV604" s="166" t="s">
        <v>7469</v>
      </c>
      <c r="AW604" s="166" t="s">
        <v>7469</v>
      </c>
      <c r="AX604" s="166" t="s">
        <v>7469</v>
      </c>
      <c r="AY604" s="166" t="s">
        <v>7469</v>
      </c>
      <c r="AZ604" s="166" t="s">
        <v>7469</v>
      </c>
      <c r="BA604" s="166" t="s">
        <v>7469</v>
      </c>
      <c r="BB604" s="166" t="s">
        <v>7469</v>
      </c>
      <c r="BC604" s="166" t="s">
        <v>7469</v>
      </c>
      <c r="BD604" s="166" t="s">
        <v>7469</v>
      </c>
      <c r="BE604" s="166" t="s">
        <v>7469</v>
      </c>
      <c r="BF604" s="166" t="s">
        <v>7469</v>
      </c>
      <c r="BG604" s="166">
        <v>5.8615000000000004</v>
      </c>
      <c r="BH604" s="166" t="s">
        <v>7469</v>
      </c>
      <c r="BI604" s="166" t="s">
        <v>7469</v>
      </c>
      <c r="BJ604" s="166">
        <v>194.60720000000001</v>
      </c>
      <c r="BK604" s="166" t="s">
        <v>7469</v>
      </c>
      <c r="BL604" s="166" t="s">
        <v>7469</v>
      </c>
      <c r="BM604" s="166" t="s">
        <v>7469</v>
      </c>
      <c r="BN604" s="166">
        <v>7.4794999999999998</v>
      </c>
      <c r="BO604" s="166">
        <v>5.1200000000000002E-2</v>
      </c>
      <c r="BP604" s="166" t="s">
        <v>7469</v>
      </c>
      <c r="BQ604" s="166" t="s">
        <v>7469</v>
      </c>
      <c r="BR604" s="166" t="s">
        <v>7469</v>
      </c>
      <c r="BS604" s="166" t="s">
        <v>7469</v>
      </c>
      <c r="BT604" s="166" t="s">
        <v>7469</v>
      </c>
      <c r="BU604" s="166" t="s">
        <v>7469</v>
      </c>
      <c r="BV604" s="166" t="s">
        <v>7469</v>
      </c>
      <c r="BW604" s="166" t="s">
        <v>7469</v>
      </c>
      <c r="BX604" s="166" t="s">
        <v>7469</v>
      </c>
      <c r="BY604" s="166" t="s">
        <v>7469</v>
      </c>
      <c r="BZ604" s="166" t="s">
        <v>7469</v>
      </c>
      <c r="CA604" s="166">
        <v>4.7519999999999998</v>
      </c>
      <c r="CB604" s="166" t="s">
        <v>7469</v>
      </c>
      <c r="CC604" s="166" t="s">
        <v>7469</v>
      </c>
      <c r="CD604" s="166" t="s">
        <v>7469</v>
      </c>
      <c r="CE604" s="166">
        <v>6.54E-2</v>
      </c>
      <c r="CF604" s="166" t="s">
        <v>7469</v>
      </c>
      <c r="CG604" s="166" t="s">
        <v>7469</v>
      </c>
      <c r="CH604" s="166" t="s">
        <v>7469</v>
      </c>
      <c r="CI604" s="166" t="s">
        <v>7469</v>
      </c>
      <c r="CJ604" s="166" t="s">
        <v>7469</v>
      </c>
      <c r="CK604" s="166" t="s">
        <v>7469</v>
      </c>
      <c r="CL604" s="166" t="s">
        <v>7469</v>
      </c>
      <c r="CM604" s="166" t="s">
        <v>7469</v>
      </c>
      <c r="CN604" s="166" t="s">
        <v>7469</v>
      </c>
      <c r="CO604" s="166" t="s">
        <v>7469</v>
      </c>
      <c r="CP604" s="166" t="s">
        <v>7469</v>
      </c>
      <c r="CQ604" s="166" t="s">
        <v>7469</v>
      </c>
      <c r="CR604" s="166" t="s">
        <v>7469</v>
      </c>
      <c r="CS604" s="166" t="s">
        <v>7469</v>
      </c>
      <c r="CT604" s="166" t="s">
        <v>7469</v>
      </c>
      <c r="CU604" s="166">
        <v>354.59309999999999</v>
      </c>
      <c r="CV604" s="166" t="s">
        <v>7469</v>
      </c>
      <c r="CW604" s="166" t="s">
        <v>7469</v>
      </c>
      <c r="CX604" s="166" t="s">
        <v>7469</v>
      </c>
      <c r="CY604" s="166" t="s">
        <v>7469</v>
      </c>
      <c r="CZ604" s="166" t="s">
        <v>7469</v>
      </c>
      <c r="DA604" s="166" t="s">
        <v>7469</v>
      </c>
      <c r="DB604" s="166" t="s">
        <v>7469</v>
      </c>
      <c r="DC604" s="166" t="s">
        <v>7469</v>
      </c>
      <c r="DD604" s="166" t="s">
        <v>7469</v>
      </c>
      <c r="DE604" s="166" t="s">
        <v>7469</v>
      </c>
      <c r="DF604" s="166" t="s">
        <v>7469</v>
      </c>
      <c r="DG604" s="166" t="s">
        <v>7469</v>
      </c>
      <c r="DH604" s="166">
        <v>-1.14E-2</v>
      </c>
      <c r="DI604" s="166" t="s">
        <v>7469</v>
      </c>
      <c r="DJ604" s="166" t="s">
        <v>7469</v>
      </c>
      <c r="DK604" s="166">
        <v>645.32749999999999</v>
      </c>
      <c r="DL604" s="166" t="s">
        <v>7469</v>
      </c>
      <c r="DM604" s="166" t="s">
        <v>7469</v>
      </c>
      <c r="DN604" s="166" t="s">
        <v>7469</v>
      </c>
      <c r="DO604" s="166" t="s">
        <v>7469</v>
      </c>
      <c r="DP604" s="166" t="s">
        <v>7469</v>
      </c>
      <c r="DQ604" s="166">
        <v>94.923500000000004</v>
      </c>
      <c r="DR604" s="166" t="s">
        <v>7469</v>
      </c>
      <c r="DS604" s="166" t="s">
        <v>7469</v>
      </c>
      <c r="DT604" s="166" t="s">
        <v>7469</v>
      </c>
      <c r="DU604" s="166" t="s">
        <v>7469</v>
      </c>
      <c r="DV604" s="166" t="s">
        <v>7469</v>
      </c>
      <c r="DW604" s="166" t="s">
        <v>7469</v>
      </c>
      <c r="DX604" s="166" t="s">
        <v>7469</v>
      </c>
      <c r="DY604" s="166" t="s">
        <v>7469</v>
      </c>
      <c r="DZ604" s="166" t="s">
        <v>7469</v>
      </c>
      <c r="EA604" s="166" t="s">
        <v>7469</v>
      </c>
      <c r="EB604" s="166" t="s">
        <v>7469</v>
      </c>
      <c r="EC604" s="166" t="s">
        <v>7469</v>
      </c>
      <c r="ED604" s="166" t="s">
        <v>7469</v>
      </c>
      <c r="EE604" s="166">
        <v>0.1656</v>
      </c>
      <c r="EF604" s="166" t="s">
        <v>7469</v>
      </c>
      <c r="EG604" s="166" t="s">
        <v>7469</v>
      </c>
      <c r="EH604" s="166" t="s">
        <v>7469</v>
      </c>
      <c r="EI604" s="166" t="s">
        <v>7469</v>
      </c>
      <c r="EJ604" s="166" t="s">
        <v>7469</v>
      </c>
      <c r="EK604" s="166" t="s">
        <v>7469</v>
      </c>
      <c r="EL604" s="166" t="s">
        <v>7469</v>
      </c>
      <c r="EM604" s="166" t="s">
        <v>7469</v>
      </c>
      <c r="EN604" s="166" t="s">
        <v>7469</v>
      </c>
    </row>
    <row r="605" spans="2:144">
      <c r="C605" s="120"/>
      <c r="E605" s="120" t="s">
        <v>8101</v>
      </c>
      <c r="F605" s="126" t="s">
        <v>8200</v>
      </c>
      <c r="G605" s="151" t="s">
        <v>8090</v>
      </c>
      <c r="H605" s="152" t="s">
        <v>8097</v>
      </c>
      <c r="I605" s="153" t="s">
        <v>7469</v>
      </c>
      <c r="J605" s="166" t="s">
        <v>7469</v>
      </c>
      <c r="K605" s="166" t="s">
        <v>7469</v>
      </c>
      <c r="L605" s="166" t="s">
        <v>7469</v>
      </c>
      <c r="M605" s="166" t="s">
        <v>7469</v>
      </c>
      <c r="N605" s="166">
        <v>2.5688</v>
      </c>
      <c r="O605" s="166">
        <v>0.33129999999999998</v>
      </c>
      <c r="P605" s="166" t="s">
        <v>7469</v>
      </c>
      <c r="Q605" s="166" t="s">
        <v>7469</v>
      </c>
      <c r="R605" s="166">
        <v>2.3033999999999999</v>
      </c>
      <c r="S605" s="166" t="s">
        <v>7469</v>
      </c>
      <c r="T605" s="166" t="s">
        <v>7469</v>
      </c>
      <c r="U605" s="166" t="s">
        <v>7469</v>
      </c>
      <c r="V605" s="166" t="s">
        <v>7469</v>
      </c>
      <c r="W605" s="166" t="s">
        <v>7469</v>
      </c>
      <c r="X605" s="166" t="s">
        <v>7469</v>
      </c>
      <c r="Y605" s="166" t="s">
        <v>7469</v>
      </c>
      <c r="Z605" s="166" t="s">
        <v>7469</v>
      </c>
      <c r="AA605" s="166" t="s">
        <v>7469</v>
      </c>
      <c r="AB605" s="166" t="s">
        <v>7469</v>
      </c>
      <c r="AC605" s="166" t="s">
        <v>7469</v>
      </c>
      <c r="AD605" s="166" t="s">
        <v>7469</v>
      </c>
      <c r="AE605" s="166">
        <v>265.1635</v>
      </c>
      <c r="AF605" s="166">
        <v>936.2355</v>
      </c>
      <c r="AG605" s="166" t="s">
        <v>7469</v>
      </c>
      <c r="AH605" s="166" t="s">
        <v>7469</v>
      </c>
      <c r="AI605" s="166" t="s">
        <v>7469</v>
      </c>
      <c r="AJ605" s="166" t="s">
        <v>7469</v>
      </c>
      <c r="AK605" s="166" t="s">
        <v>7469</v>
      </c>
      <c r="AL605" s="166" t="s">
        <v>7469</v>
      </c>
      <c r="AM605" s="166" t="s">
        <v>7469</v>
      </c>
      <c r="AN605" s="166" t="s">
        <v>7469</v>
      </c>
      <c r="AO605" s="166" t="s">
        <v>7469</v>
      </c>
      <c r="AP605" s="166">
        <v>107.3997</v>
      </c>
      <c r="AQ605" s="166" t="s">
        <v>7469</v>
      </c>
      <c r="AR605" s="166" t="s">
        <v>7469</v>
      </c>
      <c r="AS605" s="166" t="s">
        <v>7469</v>
      </c>
      <c r="AT605" s="166" t="s">
        <v>7469</v>
      </c>
      <c r="AU605" s="166" t="s">
        <v>7469</v>
      </c>
      <c r="AV605" s="166" t="s">
        <v>7469</v>
      </c>
      <c r="AW605" s="166" t="s">
        <v>7469</v>
      </c>
      <c r="AX605" s="166" t="s">
        <v>7469</v>
      </c>
      <c r="AY605" s="166" t="s">
        <v>7469</v>
      </c>
      <c r="AZ605" s="166" t="s">
        <v>7469</v>
      </c>
      <c r="BA605" s="166" t="s">
        <v>7469</v>
      </c>
      <c r="BB605" s="166" t="s">
        <v>7469</v>
      </c>
      <c r="BC605" s="166" t="s">
        <v>7469</v>
      </c>
      <c r="BD605" s="166" t="s">
        <v>7469</v>
      </c>
      <c r="BE605" s="166" t="s">
        <v>7469</v>
      </c>
      <c r="BF605" s="166" t="s">
        <v>7469</v>
      </c>
      <c r="BG605" s="166">
        <v>6.2008999999999999</v>
      </c>
      <c r="BH605" s="166" t="s">
        <v>7469</v>
      </c>
      <c r="BI605" s="166" t="s">
        <v>7469</v>
      </c>
      <c r="BJ605" s="166">
        <v>194.04429999999999</v>
      </c>
      <c r="BK605" s="166" t="s">
        <v>7469</v>
      </c>
      <c r="BL605" s="166" t="s">
        <v>7469</v>
      </c>
      <c r="BM605" s="166" t="s">
        <v>7469</v>
      </c>
      <c r="BN605" s="166">
        <v>7.258</v>
      </c>
      <c r="BO605" s="166" t="s">
        <v>7469</v>
      </c>
      <c r="BP605" s="166" t="s">
        <v>7469</v>
      </c>
      <c r="BQ605" s="166" t="s">
        <v>7469</v>
      </c>
      <c r="BR605" s="166" t="s">
        <v>7469</v>
      </c>
      <c r="BS605" s="166" t="s">
        <v>7469</v>
      </c>
      <c r="BT605" s="166" t="s">
        <v>7469</v>
      </c>
      <c r="BU605" s="166" t="s">
        <v>7469</v>
      </c>
      <c r="BV605" s="166" t="s">
        <v>7469</v>
      </c>
      <c r="BW605" s="166" t="s">
        <v>7469</v>
      </c>
      <c r="BX605" s="166" t="s">
        <v>7469</v>
      </c>
      <c r="BY605" s="166" t="s">
        <v>7469</v>
      </c>
      <c r="BZ605" s="166" t="s">
        <v>7469</v>
      </c>
      <c r="CA605" s="166">
        <v>5.2510000000000003</v>
      </c>
      <c r="CB605" s="166" t="s">
        <v>7469</v>
      </c>
      <c r="CC605" s="166" t="s">
        <v>7469</v>
      </c>
      <c r="CD605" s="166" t="s">
        <v>7469</v>
      </c>
      <c r="CE605" s="166" t="s">
        <v>7469</v>
      </c>
      <c r="CF605" s="166" t="s">
        <v>7469</v>
      </c>
      <c r="CG605" s="166" t="s">
        <v>7469</v>
      </c>
      <c r="CH605" s="166" t="s">
        <v>7469</v>
      </c>
      <c r="CI605" s="166" t="s">
        <v>7469</v>
      </c>
      <c r="CJ605" s="166" t="s">
        <v>7469</v>
      </c>
      <c r="CK605" s="166" t="s">
        <v>7469</v>
      </c>
      <c r="CL605" s="166" t="s">
        <v>7469</v>
      </c>
      <c r="CM605" s="166" t="s">
        <v>7469</v>
      </c>
      <c r="CN605" s="166" t="s">
        <v>7469</v>
      </c>
      <c r="CO605" s="166" t="s">
        <v>7469</v>
      </c>
      <c r="CP605" s="166" t="s">
        <v>7469</v>
      </c>
      <c r="CQ605" s="166" t="s">
        <v>7469</v>
      </c>
      <c r="CR605" s="166" t="s">
        <v>7469</v>
      </c>
      <c r="CS605" s="166" t="s">
        <v>7469</v>
      </c>
      <c r="CT605" s="166" t="s">
        <v>7469</v>
      </c>
      <c r="CU605" s="166">
        <v>358.30599999999998</v>
      </c>
      <c r="CV605" s="166" t="s">
        <v>7469</v>
      </c>
      <c r="CW605" s="166" t="s">
        <v>7469</v>
      </c>
      <c r="CX605" s="166" t="s">
        <v>7469</v>
      </c>
      <c r="CY605" s="166" t="s">
        <v>7469</v>
      </c>
      <c r="CZ605" s="166" t="s">
        <v>7469</v>
      </c>
      <c r="DA605" s="166" t="s">
        <v>7469</v>
      </c>
      <c r="DB605" s="166" t="s">
        <v>7469</v>
      </c>
      <c r="DC605" s="166" t="s">
        <v>7469</v>
      </c>
      <c r="DD605" s="166" t="s">
        <v>7469</v>
      </c>
      <c r="DE605" s="166" t="s">
        <v>7469</v>
      </c>
      <c r="DF605" s="166" t="s">
        <v>7469</v>
      </c>
      <c r="DG605" s="166" t="s">
        <v>7469</v>
      </c>
      <c r="DH605" s="166" t="s">
        <v>7469</v>
      </c>
      <c r="DI605" s="166" t="s">
        <v>7469</v>
      </c>
      <c r="DJ605" s="166" t="s">
        <v>7469</v>
      </c>
      <c r="DK605" s="166">
        <v>629.71699999999998</v>
      </c>
      <c r="DL605" s="166" t="s">
        <v>7469</v>
      </c>
      <c r="DM605" s="166" t="s">
        <v>7469</v>
      </c>
      <c r="DN605" s="166" t="s">
        <v>7469</v>
      </c>
      <c r="DO605" s="166" t="s">
        <v>7469</v>
      </c>
      <c r="DP605" s="166" t="s">
        <v>7469</v>
      </c>
      <c r="DQ605" s="166">
        <v>99.113399999999999</v>
      </c>
      <c r="DR605" s="166" t="s">
        <v>7469</v>
      </c>
      <c r="DS605" s="166" t="s">
        <v>7469</v>
      </c>
      <c r="DT605" s="166" t="s">
        <v>7469</v>
      </c>
      <c r="DU605" s="166" t="s">
        <v>7469</v>
      </c>
      <c r="DV605" s="166" t="s">
        <v>7469</v>
      </c>
      <c r="DW605" s="166" t="s">
        <v>7469</v>
      </c>
      <c r="DX605" s="166" t="s">
        <v>7469</v>
      </c>
      <c r="DY605" s="166" t="s">
        <v>7469</v>
      </c>
      <c r="DZ605" s="166" t="s">
        <v>7469</v>
      </c>
      <c r="EA605" s="166" t="s">
        <v>7469</v>
      </c>
      <c r="EB605" s="166" t="s">
        <v>7469</v>
      </c>
      <c r="EC605" s="166" t="s">
        <v>7469</v>
      </c>
      <c r="ED605" s="166" t="s">
        <v>7469</v>
      </c>
      <c r="EE605" s="166">
        <v>-4.6300000000000001E-2</v>
      </c>
      <c r="EF605" s="166" t="s">
        <v>7469</v>
      </c>
      <c r="EG605" s="166" t="s">
        <v>7469</v>
      </c>
      <c r="EH605" s="166" t="s">
        <v>7469</v>
      </c>
      <c r="EI605" s="166" t="s">
        <v>7469</v>
      </c>
      <c r="EJ605" s="166" t="s">
        <v>7469</v>
      </c>
      <c r="EK605" s="166" t="s">
        <v>7469</v>
      </c>
      <c r="EL605" s="166" t="s">
        <v>7469</v>
      </c>
      <c r="EM605" s="166" t="s">
        <v>7469</v>
      </c>
      <c r="EN605" s="166" t="s">
        <v>7469</v>
      </c>
    </row>
    <row r="606" spans="2:144">
      <c r="C606" s="120"/>
      <c r="E606" s="120" t="s">
        <v>8102</v>
      </c>
      <c r="F606" s="126" t="s">
        <v>8200</v>
      </c>
      <c r="G606" s="151" t="s">
        <v>8090</v>
      </c>
      <c r="H606" s="152" t="s">
        <v>8097</v>
      </c>
      <c r="I606" s="153" t="s">
        <v>7469</v>
      </c>
      <c r="J606" s="166" t="s">
        <v>7469</v>
      </c>
      <c r="K606" s="166" t="s">
        <v>7469</v>
      </c>
      <c r="L606" s="166" t="s">
        <v>7469</v>
      </c>
      <c r="M606" s="166" t="s">
        <v>7469</v>
      </c>
      <c r="N606" s="166" t="s">
        <v>7469</v>
      </c>
      <c r="O606" s="166">
        <v>1.8982000000000001</v>
      </c>
      <c r="P606" s="166" t="s">
        <v>7469</v>
      </c>
      <c r="Q606" s="166" t="s">
        <v>7469</v>
      </c>
      <c r="R606" s="166" t="s">
        <v>7469</v>
      </c>
      <c r="S606" s="166" t="s">
        <v>7469</v>
      </c>
      <c r="T606" s="166" t="s">
        <v>7469</v>
      </c>
      <c r="U606" s="166" t="s">
        <v>7469</v>
      </c>
      <c r="V606" s="166" t="s">
        <v>7469</v>
      </c>
      <c r="W606" s="166" t="s">
        <v>7469</v>
      </c>
      <c r="X606" s="166" t="s">
        <v>7469</v>
      </c>
      <c r="Y606" s="166" t="s">
        <v>7469</v>
      </c>
      <c r="Z606" s="166" t="s">
        <v>7469</v>
      </c>
      <c r="AA606" s="166" t="s">
        <v>7469</v>
      </c>
      <c r="AB606" s="166" t="s">
        <v>7469</v>
      </c>
      <c r="AC606" s="166" t="s">
        <v>7469</v>
      </c>
      <c r="AD606" s="166" t="s">
        <v>7469</v>
      </c>
      <c r="AE606" s="166" t="s">
        <v>7469</v>
      </c>
      <c r="AF606" s="166" t="s">
        <v>7469</v>
      </c>
      <c r="AG606" s="166" t="s">
        <v>7469</v>
      </c>
      <c r="AH606" s="166" t="s">
        <v>7469</v>
      </c>
      <c r="AI606" s="166" t="s">
        <v>7469</v>
      </c>
      <c r="AJ606" s="166" t="s">
        <v>7469</v>
      </c>
      <c r="AK606" s="166" t="s">
        <v>7469</v>
      </c>
      <c r="AL606" s="166" t="s">
        <v>7469</v>
      </c>
      <c r="AM606" s="166" t="s">
        <v>7469</v>
      </c>
      <c r="AN606" s="166" t="s">
        <v>7469</v>
      </c>
      <c r="AO606" s="166" t="s">
        <v>7469</v>
      </c>
      <c r="AP606" s="166" t="s">
        <v>7469</v>
      </c>
      <c r="AQ606" s="166" t="s">
        <v>7469</v>
      </c>
      <c r="AR606" s="166" t="s">
        <v>7469</v>
      </c>
      <c r="AS606" s="166" t="s">
        <v>7469</v>
      </c>
      <c r="AT606" s="166" t="s">
        <v>7469</v>
      </c>
      <c r="AU606" s="166" t="s">
        <v>7469</v>
      </c>
      <c r="AV606" s="166" t="s">
        <v>7469</v>
      </c>
      <c r="AW606" s="166" t="s">
        <v>7469</v>
      </c>
      <c r="AX606" s="166" t="s">
        <v>7469</v>
      </c>
      <c r="AY606" s="166" t="s">
        <v>7469</v>
      </c>
      <c r="AZ606" s="166" t="s">
        <v>7469</v>
      </c>
      <c r="BA606" s="166" t="s">
        <v>7469</v>
      </c>
      <c r="BB606" s="166" t="s">
        <v>7469</v>
      </c>
      <c r="BC606" s="166" t="s">
        <v>7469</v>
      </c>
      <c r="BD606" s="166" t="s">
        <v>7469</v>
      </c>
      <c r="BE606" s="166" t="s">
        <v>7469</v>
      </c>
      <c r="BF606" s="166" t="s">
        <v>7469</v>
      </c>
      <c r="BG606" s="166" t="s">
        <v>7469</v>
      </c>
      <c r="BH606" s="166" t="s">
        <v>7469</v>
      </c>
      <c r="BI606" s="166" t="s">
        <v>7469</v>
      </c>
      <c r="BJ606" s="166" t="s">
        <v>7469</v>
      </c>
      <c r="BK606" s="166" t="s">
        <v>7469</v>
      </c>
      <c r="BL606" s="166" t="s">
        <v>7469</v>
      </c>
      <c r="BM606" s="166" t="s">
        <v>7469</v>
      </c>
      <c r="BN606" s="166">
        <v>7.0258000000000003</v>
      </c>
      <c r="BO606" s="166" t="s">
        <v>7469</v>
      </c>
      <c r="BP606" s="166" t="s">
        <v>7469</v>
      </c>
      <c r="BQ606" s="166" t="s">
        <v>7469</v>
      </c>
      <c r="BR606" s="166" t="s">
        <v>7469</v>
      </c>
      <c r="BS606" s="166" t="s">
        <v>7469</v>
      </c>
      <c r="BT606" s="166" t="s">
        <v>7469</v>
      </c>
      <c r="BU606" s="166" t="s">
        <v>7469</v>
      </c>
      <c r="BV606" s="166" t="s">
        <v>7469</v>
      </c>
      <c r="BW606" s="166" t="s">
        <v>7469</v>
      </c>
      <c r="BX606" s="166" t="s">
        <v>7469</v>
      </c>
      <c r="BY606" s="166" t="s">
        <v>7469</v>
      </c>
      <c r="BZ606" s="166" t="s">
        <v>7469</v>
      </c>
      <c r="CA606" s="166">
        <v>6.0210999999999997</v>
      </c>
      <c r="CB606" s="166" t="s">
        <v>7469</v>
      </c>
      <c r="CC606" s="166" t="s">
        <v>7469</v>
      </c>
      <c r="CD606" s="166" t="s">
        <v>7469</v>
      </c>
      <c r="CE606" s="166" t="s">
        <v>7469</v>
      </c>
      <c r="CF606" s="166" t="s">
        <v>7469</v>
      </c>
      <c r="CG606" s="166" t="s">
        <v>7469</v>
      </c>
      <c r="CH606" s="166" t="s">
        <v>7469</v>
      </c>
      <c r="CI606" s="166" t="s">
        <v>7469</v>
      </c>
      <c r="CJ606" s="166" t="s">
        <v>7469</v>
      </c>
      <c r="CK606" s="166" t="s">
        <v>7469</v>
      </c>
      <c r="CL606" s="166" t="s">
        <v>7469</v>
      </c>
      <c r="CM606" s="166" t="s">
        <v>7469</v>
      </c>
      <c r="CN606" s="166" t="s">
        <v>7469</v>
      </c>
      <c r="CO606" s="166" t="s">
        <v>7469</v>
      </c>
      <c r="CP606" s="166" t="s">
        <v>7469</v>
      </c>
      <c r="CQ606" s="166" t="s">
        <v>7469</v>
      </c>
      <c r="CR606" s="166" t="s">
        <v>7469</v>
      </c>
      <c r="CS606" s="166" t="s">
        <v>7469</v>
      </c>
      <c r="CT606" s="166" t="s">
        <v>7469</v>
      </c>
      <c r="CU606" s="166" t="s">
        <v>7469</v>
      </c>
      <c r="CV606" s="166" t="s">
        <v>7469</v>
      </c>
      <c r="CW606" s="166" t="s">
        <v>7469</v>
      </c>
      <c r="CX606" s="166" t="s">
        <v>7469</v>
      </c>
      <c r="CY606" s="166" t="s">
        <v>7469</v>
      </c>
      <c r="CZ606" s="166" t="s">
        <v>7469</v>
      </c>
      <c r="DA606" s="166" t="s">
        <v>7469</v>
      </c>
      <c r="DB606" s="166" t="s">
        <v>7469</v>
      </c>
      <c r="DC606" s="166" t="s">
        <v>7469</v>
      </c>
      <c r="DD606" s="166" t="s">
        <v>7469</v>
      </c>
      <c r="DE606" s="166" t="s">
        <v>7469</v>
      </c>
      <c r="DF606" s="166" t="s">
        <v>7469</v>
      </c>
      <c r="DG606" s="166" t="s">
        <v>7469</v>
      </c>
      <c r="DH606" s="166" t="s">
        <v>7469</v>
      </c>
      <c r="DI606" s="166" t="s">
        <v>7469</v>
      </c>
      <c r="DJ606" s="166" t="s">
        <v>7469</v>
      </c>
      <c r="DK606" s="166" t="s">
        <v>7469</v>
      </c>
      <c r="DL606" s="166" t="s">
        <v>7469</v>
      </c>
      <c r="DM606" s="166" t="s">
        <v>7469</v>
      </c>
      <c r="DN606" s="166" t="s">
        <v>7469</v>
      </c>
      <c r="DO606" s="166" t="s">
        <v>7469</v>
      </c>
      <c r="DP606" s="166" t="s">
        <v>7469</v>
      </c>
      <c r="DQ606" s="166" t="s">
        <v>7469</v>
      </c>
      <c r="DR606" s="166" t="s">
        <v>7469</v>
      </c>
      <c r="DS606" s="166" t="s">
        <v>7469</v>
      </c>
      <c r="DT606" s="166" t="s">
        <v>7469</v>
      </c>
      <c r="DU606" s="166" t="s">
        <v>7469</v>
      </c>
      <c r="DV606" s="166" t="s">
        <v>7469</v>
      </c>
      <c r="DW606" s="166" t="s">
        <v>7469</v>
      </c>
      <c r="DX606" s="166" t="s">
        <v>7469</v>
      </c>
      <c r="DY606" s="166" t="s">
        <v>7469</v>
      </c>
      <c r="DZ606" s="166" t="s">
        <v>7469</v>
      </c>
      <c r="EA606" s="166" t="s">
        <v>7469</v>
      </c>
      <c r="EB606" s="166" t="s">
        <v>7469</v>
      </c>
      <c r="EC606" s="166" t="s">
        <v>7469</v>
      </c>
      <c r="ED606" s="166" t="s">
        <v>7469</v>
      </c>
      <c r="EE606" s="166" t="s">
        <v>7469</v>
      </c>
      <c r="EF606" s="166" t="s">
        <v>7469</v>
      </c>
      <c r="EG606" s="166" t="s">
        <v>7469</v>
      </c>
      <c r="EH606" s="166" t="s">
        <v>7469</v>
      </c>
      <c r="EI606" s="166" t="s">
        <v>7469</v>
      </c>
      <c r="EJ606" s="166" t="s">
        <v>7469</v>
      </c>
      <c r="EK606" s="166" t="s">
        <v>7469</v>
      </c>
      <c r="EL606" s="166" t="s">
        <v>7469</v>
      </c>
      <c r="EM606" s="166" t="s">
        <v>7469</v>
      </c>
      <c r="EN606" s="166" t="s">
        <v>7469</v>
      </c>
    </row>
    <row r="607" spans="2:144">
      <c r="C607" s="120"/>
      <c r="E607" s="120" t="s">
        <v>8103</v>
      </c>
      <c r="F607" s="126" t="s">
        <v>8200</v>
      </c>
      <c r="G607" s="151" t="s">
        <v>8090</v>
      </c>
      <c r="H607" s="152" t="s">
        <v>8097</v>
      </c>
      <c r="I607" s="153">
        <v>1579.6993</v>
      </c>
      <c r="J607" s="166">
        <v>3.4531000000000001</v>
      </c>
      <c r="K607" s="166">
        <v>25.229299999999999</v>
      </c>
      <c r="L607" s="166">
        <v>61.011099999999999</v>
      </c>
      <c r="M607" s="166" t="s">
        <v>7469</v>
      </c>
      <c r="N607" s="166">
        <v>-0.86209999999999998</v>
      </c>
      <c r="O607" s="166">
        <v>21.585799999999999</v>
      </c>
      <c r="P607" s="166">
        <v>0.2049</v>
      </c>
      <c r="Q607" s="166">
        <v>1.9883</v>
      </c>
      <c r="R607" s="166">
        <v>2.6596000000000002</v>
      </c>
      <c r="S607" s="166">
        <v>1.0795999999999999</v>
      </c>
      <c r="T607" s="166">
        <v>-0.15260000000000001</v>
      </c>
      <c r="U607" s="166" t="s">
        <v>7469</v>
      </c>
      <c r="V607" s="166">
        <v>2.6997</v>
      </c>
      <c r="W607" s="166">
        <v>0.60209999999999997</v>
      </c>
      <c r="X607" s="166">
        <v>0.96509999999999996</v>
      </c>
      <c r="Y607" s="166">
        <v>6.8699999999999997E-2</v>
      </c>
      <c r="Z607" s="166">
        <v>457.12400000000002</v>
      </c>
      <c r="AA607" s="166">
        <v>4.5532000000000004</v>
      </c>
      <c r="AB607" s="166">
        <v>3.2719</v>
      </c>
      <c r="AC607" s="166">
        <v>-1.1299999999999999E-2</v>
      </c>
      <c r="AD607" s="166">
        <v>0.47770000000000001</v>
      </c>
      <c r="AE607" s="166">
        <v>234.24950000000001</v>
      </c>
      <c r="AF607" s="166">
        <v>716.39679999999998</v>
      </c>
      <c r="AG607" s="166">
        <v>18.5855</v>
      </c>
      <c r="AH607" s="166">
        <v>24.421399999999998</v>
      </c>
      <c r="AI607" s="166">
        <v>55.179200000000002</v>
      </c>
      <c r="AJ607" s="166">
        <v>-2.1838000000000002</v>
      </c>
      <c r="AK607" s="166" t="s">
        <v>7469</v>
      </c>
      <c r="AL607" s="166">
        <v>670.92200000000003</v>
      </c>
      <c r="AM607" s="166" t="s">
        <v>7469</v>
      </c>
      <c r="AN607" s="166">
        <v>8.2233999999999998</v>
      </c>
      <c r="AO607" s="166">
        <v>4.1361999999999997</v>
      </c>
      <c r="AP607" s="166">
        <v>117.03959999999999</v>
      </c>
      <c r="AQ607" s="166" t="s">
        <v>7469</v>
      </c>
      <c r="AR607" s="166">
        <v>18.143799999999999</v>
      </c>
      <c r="AS607" s="166">
        <v>6129.2326000000003</v>
      </c>
      <c r="AT607" s="166">
        <v>2279.4236000000001</v>
      </c>
      <c r="AU607" s="166">
        <v>923.71699999999998</v>
      </c>
      <c r="AV607" s="166">
        <v>7.3006000000000002</v>
      </c>
      <c r="AW607" s="166" t="s">
        <v>7469</v>
      </c>
      <c r="AX607" s="166" t="s">
        <v>7469</v>
      </c>
      <c r="AY607" s="166" t="s">
        <v>7469</v>
      </c>
      <c r="AZ607" s="166">
        <v>1.1990000000000001</v>
      </c>
      <c r="BA607" s="166">
        <v>3.1394000000000002</v>
      </c>
      <c r="BB607" s="166" t="s">
        <v>7469</v>
      </c>
      <c r="BC607" s="166" t="s">
        <v>7469</v>
      </c>
      <c r="BD607" s="166" t="s">
        <v>7469</v>
      </c>
      <c r="BE607" s="166">
        <v>-1.3100000000000001E-2</v>
      </c>
      <c r="BF607" s="166">
        <v>0.93830000000000002</v>
      </c>
      <c r="BG607" s="166" t="s">
        <v>7469</v>
      </c>
      <c r="BH607" s="166" t="s">
        <v>7469</v>
      </c>
      <c r="BI607" s="166">
        <v>1.2466999999999999</v>
      </c>
      <c r="BJ607" s="166">
        <v>224.93709999999999</v>
      </c>
      <c r="BK607" s="166" t="s">
        <v>7469</v>
      </c>
      <c r="BL607" s="166">
        <v>7.4470999999999998</v>
      </c>
      <c r="BM607" s="166">
        <v>4728.5213000000003</v>
      </c>
      <c r="BN607" s="166">
        <v>8.0991999999999997</v>
      </c>
      <c r="BO607" s="166">
        <v>1.5299999999999999E-2</v>
      </c>
      <c r="BP607" s="166" t="s">
        <v>7469</v>
      </c>
      <c r="BQ607" s="166">
        <v>100.80670000000001</v>
      </c>
      <c r="BR607" s="166" t="s">
        <v>7469</v>
      </c>
      <c r="BS607" s="166">
        <v>1.9765999999999999</v>
      </c>
      <c r="BT607" s="166" t="s">
        <v>7469</v>
      </c>
      <c r="BU607" s="166">
        <v>8.1153999999999993</v>
      </c>
      <c r="BV607" s="166" t="s">
        <v>7469</v>
      </c>
      <c r="BW607" s="166" t="s">
        <v>7469</v>
      </c>
      <c r="BX607" s="166">
        <v>15.187099999999999</v>
      </c>
      <c r="BY607" s="166" t="s">
        <v>7469</v>
      </c>
      <c r="BZ607" s="166">
        <v>2.4199999999999999E-2</v>
      </c>
      <c r="CA607" s="166">
        <v>3.8913000000000002</v>
      </c>
      <c r="CB607" s="166">
        <v>4659.8540999999996</v>
      </c>
      <c r="CC607" s="166">
        <v>9.9400000000000002E-2</v>
      </c>
      <c r="CD607" s="166">
        <v>4361.0019000000002</v>
      </c>
      <c r="CE607" s="166">
        <v>5.1200000000000002E-2</v>
      </c>
      <c r="CF607" s="166" t="s">
        <v>7469</v>
      </c>
      <c r="CG607" s="166" t="s">
        <v>7469</v>
      </c>
      <c r="CH607" s="166">
        <v>7.3899999999999993E-2</v>
      </c>
      <c r="CI607" s="166">
        <v>14.508699999999999</v>
      </c>
      <c r="CJ607" s="166" t="s">
        <v>7469</v>
      </c>
      <c r="CK607" s="166" t="s">
        <v>7469</v>
      </c>
      <c r="CL607" s="166" t="s">
        <v>7469</v>
      </c>
      <c r="CM607" s="166" t="s">
        <v>7469</v>
      </c>
      <c r="CN607" s="166" t="s">
        <v>7469</v>
      </c>
      <c r="CO607" s="166">
        <v>4180.4755999999998</v>
      </c>
      <c r="CP607" s="166">
        <v>11092.7453</v>
      </c>
      <c r="CQ607" s="166">
        <v>946.80319999999995</v>
      </c>
      <c r="CR607" s="166" t="s">
        <v>7469</v>
      </c>
      <c r="CS607" s="166">
        <v>5.4943999999999997</v>
      </c>
      <c r="CT607" s="166">
        <v>3.5350000000000001</v>
      </c>
      <c r="CU607" s="166">
        <v>391.52600000000001</v>
      </c>
      <c r="CV607" s="166" t="s">
        <v>7469</v>
      </c>
      <c r="CW607" s="166" t="s">
        <v>7469</v>
      </c>
      <c r="CX607" s="166" t="s">
        <v>7469</v>
      </c>
      <c r="CY607" s="166">
        <v>28880.930199999999</v>
      </c>
      <c r="CZ607" s="166">
        <v>0.37959999999999999</v>
      </c>
      <c r="DA607" s="166">
        <v>4913.7376999999997</v>
      </c>
      <c r="DB607" s="166" t="s">
        <v>7469</v>
      </c>
      <c r="DC607" s="166">
        <v>7.4470999999999998</v>
      </c>
      <c r="DD607" s="166">
        <v>5511.8887000000004</v>
      </c>
      <c r="DE607" s="166" t="s">
        <v>7469</v>
      </c>
      <c r="DF607" s="166" t="s">
        <v>7469</v>
      </c>
      <c r="DG607" s="166">
        <v>4.9610000000000003</v>
      </c>
      <c r="DH607" s="166">
        <v>-4.48E-2</v>
      </c>
      <c r="DI607" s="166" t="s">
        <v>7469</v>
      </c>
      <c r="DJ607" s="166" t="s">
        <v>7469</v>
      </c>
      <c r="DK607" s="166">
        <v>645.85</v>
      </c>
      <c r="DL607" s="166">
        <v>900.59960000000001</v>
      </c>
      <c r="DM607" s="166">
        <v>497.28289999999998</v>
      </c>
      <c r="DN607" s="166">
        <v>4.9288999999999996</v>
      </c>
      <c r="DO607" s="166">
        <v>0.9516</v>
      </c>
      <c r="DP607" s="166">
        <v>1183.9051999999999</v>
      </c>
      <c r="DQ607" s="166">
        <v>77.394000000000005</v>
      </c>
      <c r="DR607" s="166" t="s">
        <v>7469</v>
      </c>
      <c r="DS607" s="166">
        <v>358.43169999999998</v>
      </c>
      <c r="DT607" s="166">
        <v>39.379399999999997</v>
      </c>
      <c r="DU607" s="166">
        <v>1.2851999999999999</v>
      </c>
      <c r="DV607" s="166" t="s">
        <v>7469</v>
      </c>
      <c r="DW607" s="166" t="s">
        <v>7469</v>
      </c>
      <c r="DX607" s="166">
        <v>805.18280000000004</v>
      </c>
      <c r="DY607" s="166">
        <v>793.34699999999998</v>
      </c>
      <c r="DZ607" s="166">
        <v>-0.95030000000000003</v>
      </c>
      <c r="EA607" s="166">
        <v>4.9695</v>
      </c>
      <c r="EB607" s="166">
        <v>11802.796200000001</v>
      </c>
      <c r="EC607" s="166">
        <v>6.1226000000000003</v>
      </c>
      <c r="ED607" s="166">
        <v>973.78970000000004</v>
      </c>
      <c r="EE607" s="166" t="s">
        <v>7469</v>
      </c>
      <c r="EF607" s="166">
        <v>1459.5637999999999</v>
      </c>
      <c r="EG607" s="166">
        <v>6.0208000000000004</v>
      </c>
      <c r="EH607" s="166" t="s">
        <v>7469</v>
      </c>
      <c r="EI607" s="166">
        <v>143.3013</v>
      </c>
      <c r="EJ607" s="166" t="s">
        <v>7469</v>
      </c>
      <c r="EK607" s="166" t="s">
        <v>7469</v>
      </c>
      <c r="EL607" s="166">
        <v>0</v>
      </c>
      <c r="EM607" s="166">
        <v>4.0502000000000002</v>
      </c>
      <c r="EN607" s="166" t="s">
        <v>7469</v>
      </c>
    </row>
    <row r="608" spans="2:144">
      <c r="C608" s="120"/>
      <c r="E608" s="120" t="s">
        <v>8144</v>
      </c>
      <c r="F608" s="167" t="s">
        <v>8201</v>
      </c>
      <c r="G608" s="151" t="s">
        <v>7699</v>
      </c>
      <c r="H608" s="152" t="s">
        <v>8146</v>
      </c>
      <c r="I608" s="153" t="s">
        <v>7469</v>
      </c>
      <c r="J608" s="166" t="s">
        <v>7469</v>
      </c>
      <c r="K608" s="166">
        <v>23.277000000000001</v>
      </c>
      <c r="L608" s="166" t="s">
        <v>7469</v>
      </c>
      <c r="M608" s="166" t="s">
        <v>7469</v>
      </c>
      <c r="N608" s="166">
        <v>2.77</v>
      </c>
      <c r="O608" s="166">
        <v>3.3879999999999999</v>
      </c>
      <c r="P608" s="166" t="s">
        <v>7469</v>
      </c>
      <c r="Q608" s="166" t="s">
        <v>7469</v>
      </c>
      <c r="R608" s="166" t="s">
        <v>7469</v>
      </c>
      <c r="S608" s="166" t="s">
        <v>7469</v>
      </c>
      <c r="T608" s="166" t="s">
        <v>7469</v>
      </c>
      <c r="U608" s="166">
        <v>2.62</v>
      </c>
      <c r="V608" s="166">
        <v>2.57</v>
      </c>
      <c r="W608" s="166">
        <v>0.745</v>
      </c>
      <c r="X608" s="166">
        <v>-0.56300000000000006</v>
      </c>
      <c r="Y608" s="166" t="s">
        <v>7469</v>
      </c>
      <c r="Z608" s="166" t="s">
        <v>7469</v>
      </c>
      <c r="AA608" s="166">
        <v>4.9859999999999998</v>
      </c>
      <c r="AB608" s="166">
        <v>3.25</v>
      </c>
      <c r="AC608" s="166" t="s">
        <v>7469</v>
      </c>
      <c r="AD608" s="166" t="s">
        <v>7469</v>
      </c>
      <c r="AE608" s="166" t="s">
        <v>7469</v>
      </c>
      <c r="AF608" s="166" t="s">
        <v>7469</v>
      </c>
      <c r="AG608" s="166" t="s">
        <v>7469</v>
      </c>
      <c r="AH608" s="166" t="s">
        <v>7469</v>
      </c>
      <c r="AI608" s="166" t="s">
        <v>7469</v>
      </c>
      <c r="AJ608" s="166">
        <v>-2.2120000000000002</v>
      </c>
      <c r="AK608" s="166" t="s">
        <v>7469</v>
      </c>
      <c r="AL608" s="166" t="s">
        <v>7469</v>
      </c>
      <c r="AM608" s="166">
        <v>3.1</v>
      </c>
      <c r="AN608" s="166">
        <v>8.3810000000000002</v>
      </c>
      <c r="AO608" s="166" t="s">
        <v>7469</v>
      </c>
      <c r="AP608" s="166" t="s">
        <v>7469</v>
      </c>
      <c r="AQ608" s="166" t="s">
        <v>7469</v>
      </c>
      <c r="AR608" s="166">
        <v>16.565000000000001</v>
      </c>
      <c r="AS608" s="166" t="s">
        <v>7469</v>
      </c>
      <c r="AT608" s="166" t="s">
        <v>7469</v>
      </c>
      <c r="AU608" s="166" t="s">
        <v>7469</v>
      </c>
      <c r="AV608" s="166">
        <v>8.1110000000000007</v>
      </c>
      <c r="AW608" s="166" t="s">
        <v>7469</v>
      </c>
      <c r="AX608" s="166" t="s">
        <v>7469</v>
      </c>
      <c r="AY608" s="166" t="s">
        <v>7469</v>
      </c>
      <c r="AZ608" s="166" t="s">
        <v>7469</v>
      </c>
      <c r="BA608" s="166" t="s">
        <v>7469</v>
      </c>
      <c r="BB608" s="166">
        <v>2.8000000000000001E-2</v>
      </c>
      <c r="BC608" s="166" t="s">
        <v>7469</v>
      </c>
      <c r="BD608" s="166" t="s">
        <v>7469</v>
      </c>
      <c r="BE608" s="166" t="s">
        <v>7469</v>
      </c>
      <c r="BF608" s="166" t="s">
        <v>7469</v>
      </c>
      <c r="BG608" s="166">
        <v>4.8079999999999998</v>
      </c>
      <c r="BH608" s="166">
        <v>0.5</v>
      </c>
      <c r="BI608" s="166">
        <v>1.423</v>
      </c>
      <c r="BJ608" s="166" t="s">
        <v>7469</v>
      </c>
      <c r="BK608" s="166" t="s">
        <v>7469</v>
      </c>
      <c r="BL608" s="166" t="s">
        <v>7469</v>
      </c>
      <c r="BM608" s="166" t="s">
        <v>7469</v>
      </c>
      <c r="BN608" s="166">
        <v>6.5600000000000005</v>
      </c>
      <c r="BO608" s="166" t="s">
        <v>7469</v>
      </c>
      <c r="BP608" s="166">
        <v>1E-3</v>
      </c>
      <c r="BQ608" s="166" t="s">
        <v>7469</v>
      </c>
      <c r="BR608" s="166" t="s">
        <v>7469</v>
      </c>
      <c r="BS608" s="166">
        <v>2.3000000000000003</v>
      </c>
      <c r="BT608" s="166">
        <v>0.17799999999999999</v>
      </c>
      <c r="BU608" s="166" t="s">
        <v>7469</v>
      </c>
      <c r="BV608" s="166" t="s">
        <v>7469</v>
      </c>
      <c r="BW608" s="166" t="s">
        <v>7469</v>
      </c>
      <c r="BX608" s="166" t="s">
        <v>7469</v>
      </c>
      <c r="BY608" s="166" t="s">
        <v>7469</v>
      </c>
      <c r="BZ608" s="166" t="s">
        <v>7469</v>
      </c>
      <c r="CA608" s="166">
        <v>6.024</v>
      </c>
      <c r="CB608" s="166" t="s">
        <v>7469</v>
      </c>
      <c r="CC608" s="166" t="s">
        <v>7469</v>
      </c>
      <c r="CD608" s="166" t="s">
        <v>7469</v>
      </c>
      <c r="CE608" s="166" t="s">
        <v>7469</v>
      </c>
      <c r="CF608" s="166">
        <v>4.04</v>
      </c>
      <c r="CG608" s="166" t="s">
        <v>7469</v>
      </c>
      <c r="CH608" s="166" t="s">
        <v>7469</v>
      </c>
      <c r="CI608" s="166">
        <v>14.562000000000001</v>
      </c>
      <c r="CJ608" s="166" t="s">
        <v>7469</v>
      </c>
      <c r="CK608" s="166" t="s">
        <v>7469</v>
      </c>
      <c r="CL608" s="166">
        <v>1.24</v>
      </c>
      <c r="CM608" s="166" t="s">
        <v>7469</v>
      </c>
      <c r="CN608" s="166" t="s">
        <v>7469</v>
      </c>
      <c r="CO608" s="166" t="s">
        <v>7469</v>
      </c>
      <c r="CP608" s="166" t="s">
        <v>7469</v>
      </c>
      <c r="CQ608" s="166" t="s">
        <v>7469</v>
      </c>
      <c r="CR608" s="166" t="s">
        <v>7469</v>
      </c>
      <c r="CS608" s="166" t="s">
        <v>7469</v>
      </c>
      <c r="CT608" s="166">
        <v>2.38</v>
      </c>
      <c r="CU608" s="166" t="s">
        <v>7469</v>
      </c>
      <c r="CV608" s="166" t="s">
        <v>7469</v>
      </c>
      <c r="CW608" s="166" t="s">
        <v>7469</v>
      </c>
      <c r="CX608" s="166" t="s">
        <v>7469</v>
      </c>
      <c r="CY608" s="166" t="s">
        <v>7469</v>
      </c>
      <c r="CZ608" s="166" t="s">
        <v>7469</v>
      </c>
      <c r="DA608" s="166" t="s">
        <v>7469</v>
      </c>
      <c r="DB608" s="166" t="s">
        <v>7469</v>
      </c>
      <c r="DC608" s="166">
        <v>8.5050000000000008</v>
      </c>
      <c r="DD608" s="166" t="s">
        <v>7469</v>
      </c>
      <c r="DE608" s="166" t="s">
        <v>7469</v>
      </c>
      <c r="DF608" s="166" t="s">
        <v>7469</v>
      </c>
      <c r="DG608" s="166">
        <v>5.4779999999999998</v>
      </c>
      <c r="DH608" s="166" t="s">
        <v>7469</v>
      </c>
      <c r="DI608" s="166" t="s">
        <v>7469</v>
      </c>
      <c r="DJ608" s="166" t="s">
        <v>7469</v>
      </c>
      <c r="DK608" s="166" t="s">
        <v>7469</v>
      </c>
      <c r="DL608" s="166" t="s">
        <v>7469</v>
      </c>
      <c r="DM608" s="166" t="s">
        <v>7469</v>
      </c>
      <c r="DN608" s="166">
        <v>5.0200000000000005</v>
      </c>
      <c r="DO608" s="166" t="s">
        <v>7469</v>
      </c>
      <c r="DP608" s="166" t="s">
        <v>7469</v>
      </c>
      <c r="DQ608" s="166" t="s">
        <v>7469</v>
      </c>
      <c r="DR608" s="166" t="s">
        <v>7469</v>
      </c>
      <c r="DS608" s="166" t="s">
        <v>7469</v>
      </c>
      <c r="DT608" s="166">
        <v>40.230000000000004</v>
      </c>
      <c r="DU608" s="166" t="s">
        <v>7469</v>
      </c>
      <c r="DV608" s="166" t="s">
        <v>7469</v>
      </c>
      <c r="DW608" s="166" t="s">
        <v>7469</v>
      </c>
      <c r="DX608" s="166" t="s">
        <v>7469</v>
      </c>
      <c r="DY608" s="166" t="s">
        <v>7469</v>
      </c>
      <c r="DZ608" s="166">
        <v>-5.76</v>
      </c>
      <c r="EA608" s="166">
        <v>5.32</v>
      </c>
      <c r="EB608" s="166" t="s">
        <v>7469</v>
      </c>
      <c r="EC608" s="166" t="s">
        <v>7469</v>
      </c>
      <c r="ED608" s="166" t="s">
        <v>7469</v>
      </c>
      <c r="EE608" s="166" t="s">
        <v>7469</v>
      </c>
      <c r="EF608" s="166" t="s">
        <v>7469</v>
      </c>
      <c r="EG608" s="166">
        <v>6.42</v>
      </c>
      <c r="EH608" s="166" t="s">
        <v>7469</v>
      </c>
      <c r="EI608" s="166" t="s">
        <v>7469</v>
      </c>
      <c r="EJ608" s="166" t="s">
        <v>7469</v>
      </c>
      <c r="EK608" s="166" t="s">
        <v>7469</v>
      </c>
      <c r="EL608" s="166" t="s">
        <v>7469</v>
      </c>
      <c r="EM608" s="166">
        <v>6.9450000000000003</v>
      </c>
      <c r="EN608" s="166" t="s">
        <v>7469</v>
      </c>
    </row>
    <row r="609" spans="3:144">
      <c r="C609" s="120"/>
      <c r="E609" s="120" t="s">
        <v>8147</v>
      </c>
      <c r="F609" s="167" t="s">
        <v>8201</v>
      </c>
      <c r="G609" s="151" t="s">
        <v>7699</v>
      </c>
      <c r="H609" s="152" t="s">
        <v>8148</v>
      </c>
      <c r="I609" s="153" t="s">
        <v>7469</v>
      </c>
      <c r="J609" s="166" t="s">
        <v>7469</v>
      </c>
      <c r="K609" s="166">
        <v>22.557000000000002</v>
      </c>
      <c r="L609" s="166" t="s">
        <v>7469</v>
      </c>
      <c r="M609" s="166">
        <v>1.6500000000000001</v>
      </c>
      <c r="N609" s="166">
        <v>3.5</v>
      </c>
      <c r="O609" s="166">
        <v>9.5649999999999995</v>
      </c>
      <c r="P609" s="166" t="s">
        <v>7469</v>
      </c>
      <c r="Q609" s="166" t="s">
        <v>7469</v>
      </c>
      <c r="R609" s="166" t="s">
        <v>7469</v>
      </c>
      <c r="S609" s="166" t="s">
        <v>7469</v>
      </c>
      <c r="T609" s="166" t="s">
        <v>7469</v>
      </c>
      <c r="U609" s="166">
        <v>2.59</v>
      </c>
      <c r="V609" s="166">
        <v>2.4900000000000002</v>
      </c>
      <c r="W609" s="166">
        <v>0.63600000000000001</v>
      </c>
      <c r="X609" s="166">
        <v>0.22800000000000001</v>
      </c>
      <c r="Y609" s="166" t="s">
        <v>7469</v>
      </c>
      <c r="Z609" s="166" t="s">
        <v>7469</v>
      </c>
      <c r="AA609" s="166">
        <v>5.5060000000000002</v>
      </c>
      <c r="AB609" s="166">
        <v>3.34</v>
      </c>
      <c r="AC609" s="166" t="s">
        <v>7469</v>
      </c>
      <c r="AD609" s="166" t="s">
        <v>7469</v>
      </c>
      <c r="AE609" s="166" t="s">
        <v>7469</v>
      </c>
      <c r="AF609" s="166" t="s">
        <v>7469</v>
      </c>
      <c r="AG609" s="166" t="s">
        <v>7469</v>
      </c>
      <c r="AH609" s="166" t="s">
        <v>7469</v>
      </c>
      <c r="AI609" s="166" t="s">
        <v>7469</v>
      </c>
      <c r="AJ609" s="166">
        <v>-1.9770000000000001</v>
      </c>
      <c r="AK609" s="166" t="s">
        <v>7469</v>
      </c>
      <c r="AL609" s="166" t="s">
        <v>7469</v>
      </c>
      <c r="AM609" s="166">
        <v>2.59</v>
      </c>
      <c r="AN609" s="166">
        <v>8.822000000000001</v>
      </c>
      <c r="AO609" s="166" t="s">
        <v>7469</v>
      </c>
      <c r="AP609" s="166" t="s">
        <v>7469</v>
      </c>
      <c r="AQ609" s="166" t="s">
        <v>7469</v>
      </c>
      <c r="AR609" s="166">
        <v>15.588000000000001</v>
      </c>
      <c r="AS609" s="166" t="s">
        <v>7469</v>
      </c>
      <c r="AT609" s="166" t="s">
        <v>7469</v>
      </c>
      <c r="AU609" s="166" t="s">
        <v>7469</v>
      </c>
      <c r="AV609" s="166">
        <v>9.4890000000000008</v>
      </c>
      <c r="AW609" s="166" t="s">
        <v>7469</v>
      </c>
      <c r="AX609" s="166" t="s">
        <v>7469</v>
      </c>
      <c r="AY609" s="166" t="s">
        <v>7469</v>
      </c>
      <c r="AZ609" s="166" t="s">
        <v>7469</v>
      </c>
      <c r="BA609" s="166" t="s">
        <v>7469</v>
      </c>
      <c r="BB609" s="166">
        <v>1.004</v>
      </c>
      <c r="BC609" s="166" t="s">
        <v>7469</v>
      </c>
      <c r="BD609" s="166" t="s">
        <v>7469</v>
      </c>
      <c r="BE609" s="166" t="s">
        <v>7469</v>
      </c>
      <c r="BF609" s="166" t="s">
        <v>7469</v>
      </c>
      <c r="BG609" s="166">
        <v>4.7930000000000001</v>
      </c>
      <c r="BH609" s="166">
        <v>0.57500000000000007</v>
      </c>
      <c r="BI609" s="166">
        <v>1.68</v>
      </c>
      <c r="BJ609" s="166" t="s">
        <v>7469</v>
      </c>
      <c r="BK609" s="166" t="s">
        <v>7469</v>
      </c>
      <c r="BL609" s="166" t="s">
        <v>7469</v>
      </c>
      <c r="BM609" s="166" t="s">
        <v>7469</v>
      </c>
      <c r="BN609" s="166">
        <v>5.32</v>
      </c>
      <c r="BO609" s="166" t="s">
        <v>7469</v>
      </c>
      <c r="BP609" s="166">
        <v>1E-3</v>
      </c>
      <c r="BQ609" s="166" t="s">
        <v>7469</v>
      </c>
      <c r="BR609" s="166" t="s">
        <v>7469</v>
      </c>
      <c r="BS609" s="166">
        <v>2.7330000000000001</v>
      </c>
      <c r="BT609" s="166">
        <v>0.19400000000000001</v>
      </c>
      <c r="BU609" s="166" t="s">
        <v>7469</v>
      </c>
      <c r="BV609" s="166" t="s">
        <v>7469</v>
      </c>
      <c r="BW609" s="166" t="s">
        <v>7469</v>
      </c>
      <c r="BX609" s="166" t="s">
        <v>7469</v>
      </c>
      <c r="BY609" s="166" t="s">
        <v>7469</v>
      </c>
      <c r="BZ609" s="166" t="s">
        <v>7469</v>
      </c>
      <c r="CA609" s="166">
        <v>8.0730000000000004</v>
      </c>
      <c r="CB609" s="166" t="s">
        <v>7469</v>
      </c>
      <c r="CC609" s="166" t="s">
        <v>7469</v>
      </c>
      <c r="CD609" s="166" t="s">
        <v>7469</v>
      </c>
      <c r="CE609" s="166" t="s">
        <v>7469</v>
      </c>
      <c r="CF609" s="166">
        <v>3.63</v>
      </c>
      <c r="CG609" s="166" t="s">
        <v>7469</v>
      </c>
      <c r="CH609" s="166" t="s">
        <v>7469</v>
      </c>
      <c r="CI609" s="166">
        <v>15.008000000000001</v>
      </c>
      <c r="CJ609" s="166" t="s">
        <v>7469</v>
      </c>
      <c r="CK609" s="166" t="s">
        <v>7469</v>
      </c>
      <c r="CL609" s="166">
        <v>1.49</v>
      </c>
      <c r="CM609" s="166" t="s">
        <v>7469</v>
      </c>
      <c r="CN609" s="166" t="s">
        <v>7469</v>
      </c>
      <c r="CO609" s="166" t="s">
        <v>7469</v>
      </c>
      <c r="CP609" s="166" t="s">
        <v>7469</v>
      </c>
      <c r="CQ609" s="166" t="s">
        <v>7469</v>
      </c>
      <c r="CR609" s="166" t="s">
        <v>7469</v>
      </c>
      <c r="CS609" s="166" t="s">
        <v>7469</v>
      </c>
      <c r="CT609" s="166">
        <v>2.31</v>
      </c>
      <c r="CU609" s="166" t="s">
        <v>7469</v>
      </c>
      <c r="CV609" s="166" t="s">
        <v>7469</v>
      </c>
      <c r="CW609" s="166" t="s">
        <v>7469</v>
      </c>
      <c r="CX609" s="166" t="s">
        <v>7469</v>
      </c>
      <c r="CY609" s="166" t="s">
        <v>7469</v>
      </c>
      <c r="CZ609" s="166" t="s">
        <v>7469</v>
      </c>
      <c r="DA609" s="166" t="s">
        <v>7469</v>
      </c>
      <c r="DB609" s="166" t="s">
        <v>7469</v>
      </c>
      <c r="DC609" s="166">
        <v>10.048</v>
      </c>
      <c r="DD609" s="166" t="s">
        <v>7469</v>
      </c>
      <c r="DE609" s="166" t="s">
        <v>7469</v>
      </c>
      <c r="DF609" s="166" t="s">
        <v>7469</v>
      </c>
      <c r="DG609" s="166">
        <v>6.2930000000000001</v>
      </c>
      <c r="DH609" s="166" t="s">
        <v>7469</v>
      </c>
      <c r="DI609" s="166" t="s">
        <v>7469</v>
      </c>
      <c r="DJ609" s="166" t="s">
        <v>7469</v>
      </c>
      <c r="DK609" s="166" t="s">
        <v>7469</v>
      </c>
      <c r="DL609" s="166" t="s">
        <v>7469</v>
      </c>
      <c r="DM609" s="166" t="s">
        <v>7469</v>
      </c>
      <c r="DN609" s="166">
        <v>5.17</v>
      </c>
      <c r="DO609" s="166" t="s">
        <v>7469</v>
      </c>
      <c r="DP609" s="166" t="s">
        <v>7469</v>
      </c>
      <c r="DQ609" s="166" t="s">
        <v>7469</v>
      </c>
      <c r="DR609" s="166" t="s">
        <v>7469</v>
      </c>
      <c r="DS609" s="166" t="s">
        <v>7469</v>
      </c>
      <c r="DT609" s="166">
        <v>42.075000000000003</v>
      </c>
      <c r="DU609" s="166" t="s">
        <v>7469</v>
      </c>
      <c r="DV609" s="166" t="s">
        <v>7469</v>
      </c>
      <c r="DW609" s="166" t="s">
        <v>7469</v>
      </c>
      <c r="DX609" s="166" t="s">
        <v>7469</v>
      </c>
      <c r="DY609" s="166" t="s">
        <v>7469</v>
      </c>
      <c r="DZ609" s="166">
        <v>-6.6000000000000005</v>
      </c>
      <c r="EA609" s="166">
        <v>5.8170000000000002</v>
      </c>
      <c r="EB609" s="166" t="s">
        <v>7469</v>
      </c>
      <c r="EC609" s="166" t="s">
        <v>7469</v>
      </c>
      <c r="ED609" s="166" t="s">
        <v>7469</v>
      </c>
      <c r="EE609" s="166" t="s">
        <v>7469</v>
      </c>
      <c r="EF609" s="166" t="s">
        <v>7469</v>
      </c>
      <c r="EG609" s="166">
        <v>6.9649999999999999</v>
      </c>
      <c r="EH609" s="166" t="s">
        <v>7469</v>
      </c>
      <c r="EI609" s="166" t="s">
        <v>7469</v>
      </c>
      <c r="EJ609" s="166" t="s">
        <v>7469</v>
      </c>
      <c r="EK609" s="166" t="s">
        <v>7469</v>
      </c>
      <c r="EL609" s="166" t="s">
        <v>7469</v>
      </c>
      <c r="EM609" s="166">
        <v>6.79</v>
      </c>
      <c r="EN609" s="166" t="s">
        <v>7469</v>
      </c>
    </row>
    <row r="610" spans="3:144">
      <c r="C610" s="120"/>
      <c r="E610" s="120" t="s">
        <v>8149</v>
      </c>
      <c r="F610" s="167" t="s">
        <v>8201</v>
      </c>
      <c r="G610" s="151" t="s">
        <v>7699</v>
      </c>
      <c r="H610" s="152" t="s">
        <v>8150</v>
      </c>
      <c r="I610" s="153" t="s">
        <v>7469</v>
      </c>
      <c r="J610" s="166" t="s">
        <v>7469</v>
      </c>
      <c r="K610" s="166">
        <v>21.905000000000001</v>
      </c>
      <c r="L610" s="166" t="s">
        <v>7469</v>
      </c>
      <c r="M610" s="166">
        <v>1.67</v>
      </c>
      <c r="N610" s="166">
        <v>4.6100000000000003</v>
      </c>
      <c r="O610" s="166">
        <v>13.61</v>
      </c>
      <c r="P610" s="166" t="s">
        <v>7469</v>
      </c>
      <c r="Q610" s="166" t="s">
        <v>7469</v>
      </c>
      <c r="R610" s="166" t="s">
        <v>7469</v>
      </c>
      <c r="S610" s="166" t="s">
        <v>7469</v>
      </c>
      <c r="T610" s="166" t="s">
        <v>7469</v>
      </c>
      <c r="U610" s="166">
        <v>3.2</v>
      </c>
      <c r="V610" s="166">
        <v>2.2600000000000002</v>
      </c>
      <c r="W610" s="166">
        <v>0.60299999999999998</v>
      </c>
      <c r="X610" s="166">
        <v>1.208</v>
      </c>
      <c r="Y610" s="166" t="s">
        <v>7469</v>
      </c>
      <c r="Z610" s="166" t="s">
        <v>7469</v>
      </c>
      <c r="AA610" s="166">
        <v>6.1610000000000005</v>
      </c>
      <c r="AB610" s="166" t="s">
        <v>7469</v>
      </c>
      <c r="AC610" s="166" t="s">
        <v>7469</v>
      </c>
      <c r="AD610" s="166" t="s">
        <v>7469</v>
      </c>
      <c r="AE610" s="166" t="s">
        <v>7469</v>
      </c>
      <c r="AF610" s="166" t="s">
        <v>7469</v>
      </c>
      <c r="AG610" s="166" t="s">
        <v>7469</v>
      </c>
      <c r="AH610" s="166" t="s">
        <v>7469</v>
      </c>
      <c r="AI610" s="166" t="s">
        <v>7469</v>
      </c>
      <c r="AJ610" s="166">
        <v>-1.1500000000000001</v>
      </c>
      <c r="AK610" s="166" t="s">
        <v>7469</v>
      </c>
      <c r="AL610" s="166" t="s">
        <v>7469</v>
      </c>
      <c r="AM610" s="166">
        <v>2.62</v>
      </c>
      <c r="AN610" s="166">
        <v>9.3979999999999997</v>
      </c>
      <c r="AO610" s="166" t="s">
        <v>7469</v>
      </c>
      <c r="AP610" s="166" t="s">
        <v>7469</v>
      </c>
      <c r="AQ610" s="166" t="s">
        <v>7469</v>
      </c>
      <c r="AR610" s="166">
        <v>16.443000000000001</v>
      </c>
      <c r="AS610" s="166" t="s">
        <v>7469</v>
      </c>
      <c r="AT610" s="166" t="s">
        <v>7469</v>
      </c>
      <c r="AU610" s="166" t="s">
        <v>7469</v>
      </c>
      <c r="AV610" s="166">
        <v>11.007</v>
      </c>
      <c r="AW610" s="166" t="s">
        <v>7469</v>
      </c>
      <c r="AX610" s="166" t="s">
        <v>7469</v>
      </c>
      <c r="AY610" s="166" t="s">
        <v>7469</v>
      </c>
      <c r="AZ610" s="166" t="s">
        <v>7469</v>
      </c>
      <c r="BA610" s="166" t="s">
        <v>7469</v>
      </c>
      <c r="BB610" s="166">
        <v>1.0269999999999999</v>
      </c>
      <c r="BC610" s="166" t="s">
        <v>7469</v>
      </c>
      <c r="BD610" s="166" t="s">
        <v>7469</v>
      </c>
      <c r="BE610" s="166" t="s">
        <v>7469</v>
      </c>
      <c r="BF610" s="166" t="s">
        <v>7469</v>
      </c>
      <c r="BG610" s="166">
        <v>4.32</v>
      </c>
      <c r="BH610" s="166">
        <v>0.67</v>
      </c>
      <c r="BI610" s="166">
        <v>2.0369999999999999</v>
      </c>
      <c r="BJ610" s="166" t="s">
        <v>7469</v>
      </c>
      <c r="BK610" s="166" t="s">
        <v>7469</v>
      </c>
      <c r="BL610" s="166" t="s">
        <v>7469</v>
      </c>
      <c r="BM610" s="166" t="s">
        <v>7469</v>
      </c>
      <c r="BN610" s="166">
        <v>4.4450000000000003</v>
      </c>
      <c r="BO610" s="166" t="s">
        <v>7469</v>
      </c>
      <c r="BP610" s="166">
        <v>1E-3</v>
      </c>
      <c r="BQ610" s="166" t="s">
        <v>7469</v>
      </c>
      <c r="BR610" s="166" t="s">
        <v>7469</v>
      </c>
      <c r="BS610" s="166">
        <v>3.48</v>
      </c>
      <c r="BT610" s="166">
        <v>0.20100000000000001</v>
      </c>
      <c r="BU610" s="166" t="s">
        <v>7469</v>
      </c>
      <c r="BV610" s="166" t="s">
        <v>7469</v>
      </c>
      <c r="BW610" s="166" t="s">
        <v>7469</v>
      </c>
      <c r="BX610" s="166" t="s">
        <v>7469</v>
      </c>
      <c r="BY610" s="166" t="s">
        <v>7469</v>
      </c>
      <c r="BZ610" s="166" t="s">
        <v>7469</v>
      </c>
      <c r="CA610" s="166">
        <v>10.468</v>
      </c>
      <c r="CB610" s="166" t="s">
        <v>7469</v>
      </c>
      <c r="CC610" s="166" t="s">
        <v>7469</v>
      </c>
      <c r="CD610" s="166" t="s">
        <v>7469</v>
      </c>
      <c r="CE610" s="166" t="s">
        <v>7469</v>
      </c>
      <c r="CF610" s="166">
        <v>3.42</v>
      </c>
      <c r="CG610" s="166" t="s">
        <v>7469</v>
      </c>
      <c r="CH610" s="166" t="s">
        <v>7469</v>
      </c>
      <c r="CI610" s="166">
        <v>16.143000000000001</v>
      </c>
      <c r="CJ610" s="166" t="s">
        <v>7469</v>
      </c>
      <c r="CK610" s="166" t="s">
        <v>7469</v>
      </c>
      <c r="CL610" s="166">
        <v>1.81</v>
      </c>
      <c r="CM610" s="166" t="s">
        <v>7469</v>
      </c>
      <c r="CN610" s="166" t="s">
        <v>7469</v>
      </c>
      <c r="CO610" s="166" t="s">
        <v>7469</v>
      </c>
      <c r="CP610" s="166" t="s">
        <v>7469</v>
      </c>
      <c r="CQ610" s="166" t="s">
        <v>7469</v>
      </c>
      <c r="CR610" s="166" t="s">
        <v>7469</v>
      </c>
      <c r="CS610" s="166" t="s">
        <v>7469</v>
      </c>
      <c r="CT610" s="166">
        <v>2.37</v>
      </c>
      <c r="CU610" s="166" t="s">
        <v>7469</v>
      </c>
      <c r="CV610" s="166" t="s">
        <v>7469</v>
      </c>
      <c r="CW610" s="166" t="s">
        <v>7469</v>
      </c>
      <c r="CX610" s="166" t="s">
        <v>7469</v>
      </c>
      <c r="CY610" s="166" t="s">
        <v>7469</v>
      </c>
      <c r="CZ610" s="166" t="s">
        <v>7469</v>
      </c>
      <c r="DA610" s="166" t="s">
        <v>7469</v>
      </c>
      <c r="DB610" s="166" t="s">
        <v>7469</v>
      </c>
      <c r="DC610" s="166">
        <v>12.137</v>
      </c>
      <c r="DD610" s="166" t="s">
        <v>7469</v>
      </c>
      <c r="DE610" s="166" t="s">
        <v>7469</v>
      </c>
      <c r="DF610" s="166" t="s">
        <v>7469</v>
      </c>
      <c r="DG610" s="166">
        <v>7.2570000000000006</v>
      </c>
      <c r="DH610" s="166" t="s">
        <v>7469</v>
      </c>
      <c r="DI610" s="166" t="s">
        <v>7469</v>
      </c>
      <c r="DJ610" s="166" t="s">
        <v>7469</v>
      </c>
      <c r="DK610" s="166" t="s">
        <v>7469</v>
      </c>
      <c r="DL610" s="166" t="s">
        <v>7469</v>
      </c>
      <c r="DM610" s="166" t="s">
        <v>7469</v>
      </c>
      <c r="DN610" s="166">
        <v>5.36</v>
      </c>
      <c r="DO610" s="166" t="s">
        <v>7469</v>
      </c>
      <c r="DP610" s="166" t="s">
        <v>7469</v>
      </c>
      <c r="DQ610" s="166" t="s">
        <v>7469</v>
      </c>
      <c r="DR610" s="166" t="s">
        <v>7469</v>
      </c>
      <c r="DS610" s="166" t="s">
        <v>7469</v>
      </c>
      <c r="DT610" s="166">
        <v>45.747999999999998</v>
      </c>
      <c r="DU610" s="166" t="s">
        <v>7469</v>
      </c>
      <c r="DV610" s="166" t="s">
        <v>7469</v>
      </c>
      <c r="DW610" s="166" t="s">
        <v>7469</v>
      </c>
      <c r="DX610" s="166" t="s">
        <v>7469</v>
      </c>
      <c r="DY610" s="166" t="s">
        <v>7469</v>
      </c>
      <c r="DZ610" s="166">
        <v>-7.18</v>
      </c>
      <c r="EA610" s="166">
        <v>6.4569999999999999</v>
      </c>
      <c r="EB610" s="166" t="s">
        <v>7469</v>
      </c>
      <c r="EC610" s="166" t="s">
        <v>7469</v>
      </c>
      <c r="ED610" s="166" t="s">
        <v>7469</v>
      </c>
      <c r="EE610" s="166" t="s">
        <v>7469</v>
      </c>
      <c r="EF610" s="166" t="s">
        <v>7469</v>
      </c>
      <c r="EG610" s="166">
        <v>7.6749999999999998</v>
      </c>
      <c r="EH610" s="166" t="s">
        <v>7469</v>
      </c>
      <c r="EI610" s="166" t="s">
        <v>7469</v>
      </c>
      <c r="EJ610" s="166" t="s">
        <v>7469</v>
      </c>
      <c r="EK610" s="166" t="s">
        <v>7469</v>
      </c>
      <c r="EL610" s="166" t="s">
        <v>7469</v>
      </c>
      <c r="EM610" s="166">
        <v>7.4020000000000001</v>
      </c>
      <c r="EN610" s="166" t="s">
        <v>7469</v>
      </c>
    </row>
    <row r="611" spans="3:144">
      <c r="C611" s="120"/>
      <c r="D611" s="103" t="s">
        <v>8202</v>
      </c>
      <c r="F611" s="126"/>
      <c r="G611" s="151" t="s">
        <v>8105</v>
      </c>
      <c r="H611" s="152" t="s">
        <v>8105</v>
      </c>
      <c r="I611" s="153" t="s">
        <v>8105</v>
      </c>
      <c r="J611" s="166" t="s">
        <v>8105</v>
      </c>
      <c r="K611" s="166" t="s">
        <v>8105</v>
      </c>
      <c r="L611" s="166" t="s">
        <v>8105</v>
      </c>
      <c r="M611" s="166" t="s">
        <v>8105</v>
      </c>
      <c r="N611" s="166" t="s">
        <v>8105</v>
      </c>
      <c r="O611" s="166" t="s">
        <v>8105</v>
      </c>
      <c r="P611" s="166" t="s">
        <v>8105</v>
      </c>
      <c r="Q611" s="166" t="s">
        <v>8105</v>
      </c>
      <c r="R611" s="166" t="s">
        <v>8105</v>
      </c>
      <c r="S611" s="166" t="s">
        <v>8105</v>
      </c>
      <c r="T611" s="166" t="s">
        <v>8105</v>
      </c>
      <c r="U611" s="166" t="s">
        <v>8105</v>
      </c>
      <c r="V611" s="166" t="s">
        <v>8105</v>
      </c>
      <c r="W611" s="166" t="s">
        <v>8105</v>
      </c>
      <c r="X611" s="166" t="s">
        <v>8105</v>
      </c>
      <c r="Y611" s="166" t="s">
        <v>8105</v>
      </c>
      <c r="Z611" s="166" t="s">
        <v>8105</v>
      </c>
      <c r="AA611" s="166" t="s">
        <v>8105</v>
      </c>
      <c r="AB611" s="166" t="s">
        <v>8105</v>
      </c>
      <c r="AC611" s="166" t="s">
        <v>8105</v>
      </c>
      <c r="AD611" s="166" t="s">
        <v>8105</v>
      </c>
      <c r="AE611" s="166" t="s">
        <v>8105</v>
      </c>
      <c r="AF611" s="166" t="s">
        <v>8105</v>
      </c>
      <c r="AG611" s="166" t="s">
        <v>8105</v>
      </c>
      <c r="AH611" s="166" t="s">
        <v>8105</v>
      </c>
      <c r="AI611" s="166" t="s">
        <v>8105</v>
      </c>
      <c r="AJ611" s="166" t="s">
        <v>8105</v>
      </c>
      <c r="AK611" s="166" t="s">
        <v>8105</v>
      </c>
      <c r="AL611" s="166" t="s">
        <v>8105</v>
      </c>
      <c r="AM611" s="166" t="s">
        <v>8105</v>
      </c>
      <c r="AN611" s="166" t="s">
        <v>8105</v>
      </c>
      <c r="AO611" s="166" t="s">
        <v>8105</v>
      </c>
      <c r="AP611" s="166" t="s">
        <v>8105</v>
      </c>
      <c r="AQ611" s="166" t="s">
        <v>8105</v>
      </c>
      <c r="AR611" s="166" t="s">
        <v>8105</v>
      </c>
      <c r="AS611" s="166" t="s">
        <v>8105</v>
      </c>
      <c r="AT611" s="166" t="s">
        <v>8105</v>
      </c>
      <c r="AU611" s="166" t="s">
        <v>8105</v>
      </c>
      <c r="AV611" s="166" t="s">
        <v>8105</v>
      </c>
      <c r="AW611" s="166" t="s">
        <v>8105</v>
      </c>
      <c r="AX611" s="166" t="s">
        <v>8105</v>
      </c>
      <c r="AY611" s="166" t="s">
        <v>8105</v>
      </c>
      <c r="AZ611" s="166" t="s">
        <v>8105</v>
      </c>
      <c r="BA611" s="166" t="s">
        <v>8105</v>
      </c>
      <c r="BB611" s="166" t="s">
        <v>8105</v>
      </c>
      <c r="BC611" s="166" t="s">
        <v>8105</v>
      </c>
      <c r="BD611" s="166" t="s">
        <v>8105</v>
      </c>
      <c r="BE611" s="166" t="s">
        <v>8105</v>
      </c>
      <c r="BF611" s="166" t="s">
        <v>8105</v>
      </c>
      <c r="BG611" s="166" t="s">
        <v>8105</v>
      </c>
      <c r="BH611" s="166" t="s">
        <v>8105</v>
      </c>
      <c r="BI611" s="166" t="s">
        <v>8105</v>
      </c>
      <c r="BJ611" s="166" t="s">
        <v>8105</v>
      </c>
      <c r="BK611" s="166" t="s">
        <v>8105</v>
      </c>
      <c r="BL611" s="166" t="s">
        <v>8105</v>
      </c>
      <c r="BM611" s="166" t="s">
        <v>8105</v>
      </c>
      <c r="BN611" s="166" t="s">
        <v>8105</v>
      </c>
      <c r="BO611" s="166" t="s">
        <v>8105</v>
      </c>
      <c r="BP611" s="166" t="s">
        <v>8105</v>
      </c>
      <c r="BQ611" s="166" t="s">
        <v>8105</v>
      </c>
      <c r="BR611" s="166" t="s">
        <v>8105</v>
      </c>
      <c r="BS611" s="166" t="s">
        <v>8105</v>
      </c>
      <c r="BT611" s="166" t="s">
        <v>8105</v>
      </c>
      <c r="BU611" s="166" t="s">
        <v>8105</v>
      </c>
      <c r="BV611" s="166" t="s">
        <v>8105</v>
      </c>
      <c r="BW611" s="166" t="s">
        <v>8105</v>
      </c>
      <c r="BX611" s="166" t="s">
        <v>8105</v>
      </c>
      <c r="BY611" s="166" t="s">
        <v>8105</v>
      </c>
      <c r="BZ611" s="166" t="s">
        <v>8105</v>
      </c>
      <c r="CA611" s="166" t="s">
        <v>8105</v>
      </c>
      <c r="CB611" s="166" t="s">
        <v>8105</v>
      </c>
      <c r="CC611" s="166" t="s">
        <v>8105</v>
      </c>
      <c r="CD611" s="166" t="s">
        <v>8105</v>
      </c>
      <c r="CE611" s="166" t="s">
        <v>8105</v>
      </c>
      <c r="CF611" s="166" t="s">
        <v>8105</v>
      </c>
      <c r="CG611" s="166" t="s">
        <v>8105</v>
      </c>
      <c r="CH611" s="166" t="s">
        <v>8105</v>
      </c>
      <c r="CI611" s="166" t="s">
        <v>8105</v>
      </c>
      <c r="CJ611" s="166" t="s">
        <v>8105</v>
      </c>
      <c r="CK611" s="166" t="s">
        <v>8105</v>
      </c>
      <c r="CL611" s="166" t="s">
        <v>8105</v>
      </c>
      <c r="CM611" s="166" t="s">
        <v>8105</v>
      </c>
      <c r="CN611" s="166" t="s">
        <v>8105</v>
      </c>
      <c r="CO611" s="166" t="s">
        <v>8105</v>
      </c>
      <c r="CP611" s="166" t="s">
        <v>8105</v>
      </c>
      <c r="CQ611" s="166" t="s">
        <v>8105</v>
      </c>
      <c r="CR611" s="166" t="s">
        <v>8105</v>
      </c>
      <c r="CS611" s="166" t="s">
        <v>8105</v>
      </c>
      <c r="CT611" s="166" t="s">
        <v>8105</v>
      </c>
      <c r="CU611" s="166" t="s">
        <v>8105</v>
      </c>
      <c r="CV611" s="166" t="s">
        <v>8105</v>
      </c>
      <c r="CW611" s="166" t="s">
        <v>8105</v>
      </c>
      <c r="CX611" s="166" t="s">
        <v>8105</v>
      </c>
      <c r="CY611" s="166" t="s">
        <v>8105</v>
      </c>
      <c r="CZ611" s="166" t="s">
        <v>8105</v>
      </c>
      <c r="DA611" s="166" t="s">
        <v>8105</v>
      </c>
      <c r="DB611" s="166" t="s">
        <v>8105</v>
      </c>
      <c r="DC611" s="166" t="s">
        <v>8105</v>
      </c>
      <c r="DD611" s="166" t="s">
        <v>8105</v>
      </c>
      <c r="DE611" s="166" t="s">
        <v>8105</v>
      </c>
      <c r="DF611" s="166" t="s">
        <v>8105</v>
      </c>
      <c r="DG611" s="166" t="s">
        <v>8105</v>
      </c>
      <c r="DH611" s="166" t="s">
        <v>8105</v>
      </c>
      <c r="DI611" s="166" t="s">
        <v>8105</v>
      </c>
      <c r="DJ611" s="166" t="s">
        <v>8105</v>
      </c>
      <c r="DK611" s="166" t="s">
        <v>8105</v>
      </c>
      <c r="DL611" s="166" t="s">
        <v>8105</v>
      </c>
      <c r="DM611" s="166" t="s">
        <v>8105</v>
      </c>
      <c r="DN611" s="166" t="s">
        <v>8105</v>
      </c>
      <c r="DO611" s="166" t="s">
        <v>8105</v>
      </c>
      <c r="DP611" s="166" t="s">
        <v>8105</v>
      </c>
      <c r="DQ611" s="166" t="s">
        <v>8105</v>
      </c>
      <c r="DR611" s="166" t="s">
        <v>8105</v>
      </c>
      <c r="DS611" s="166" t="s">
        <v>8105</v>
      </c>
      <c r="DT611" s="166" t="s">
        <v>8105</v>
      </c>
      <c r="DU611" s="166" t="s">
        <v>8105</v>
      </c>
      <c r="DV611" s="166" t="s">
        <v>8105</v>
      </c>
      <c r="DW611" s="166" t="s">
        <v>8105</v>
      </c>
      <c r="DX611" s="166" t="s">
        <v>8105</v>
      </c>
      <c r="DY611" s="166" t="s">
        <v>8105</v>
      </c>
      <c r="DZ611" s="166" t="s">
        <v>8105</v>
      </c>
      <c r="EA611" s="166" t="s">
        <v>8105</v>
      </c>
      <c r="EB611" s="166" t="s">
        <v>8105</v>
      </c>
      <c r="EC611" s="166" t="s">
        <v>8105</v>
      </c>
      <c r="ED611" s="166" t="s">
        <v>8105</v>
      </c>
      <c r="EE611" s="166" t="s">
        <v>8105</v>
      </c>
      <c r="EF611" s="166" t="s">
        <v>8105</v>
      </c>
      <c r="EG611" s="166" t="s">
        <v>8105</v>
      </c>
      <c r="EH611" s="166" t="s">
        <v>8105</v>
      </c>
      <c r="EI611" s="166" t="s">
        <v>8105</v>
      </c>
      <c r="EJ611" s="166" t="s">
        <v>8105</v>
      </c>
      <c r="EK611" s="166" t="s">
        <v>8105</v>
      </c>
      <c r="EL611" s="166" t="s">
        <v>8105</v>
      </c>
      <c r="EM611" s="166" t="s">
        <v>8105</v>
      </c>
      <c r="EN611" s="166" t="s">
        <v>8105</v>
      </c>
    </row>
    <row r="612" spans="3:144">
      <c r="C612" s="120"/>
      <c r="E612" s="120" t="s">
        <v>8088</v>
      </c>
      <c r="F612" s="126" t="s">
        <v>8203</v>
      </c>
      <c r="G612" s="151" t="s">
        <v>8090</v>
      </c>
      <c r="H612" s="152" t="s">
        <v>8091</v>
      </c>
      <c r="I612" s="153">
        <v>204.38</v>
      </c>
      <c r="J612" s="166">
        <v>-0.31</v>
      </c>
      <c r="K612" s="166">
        <v>5.24</v>
      </c>
      <c r="L612" s="166">
        <v>-7.2</v>
      </c>
      <c r="M612" s="166">
        <v>7.46E-2</v>
      </c>
      <c r="N612" s="166">
        <v>1.85</v>
      </c>
      <c r="O612" s="166">
        <v>1.62</v>
      </c>
      <c r="P612" s="166">
        <v>0.16</v>
      </c>
      <c r="Q612" s="166">
        <v>-5.84</v>
      </c>
      <c r="R612" s="166">
        <v>0.76</v>
      </c>
      <c r="S612" s="166">
        <v>-2.7113999999999998</v>
      </c>
      <c r="T612" s="166">
        <v>2.1499999999999998E-2</v>
      </c>
      <c r="U612" s="166">
        <v>-1.4E-2</v>
      </c>
      <c r="V612" s="166" t="s">
        <v>7469</v>
      </c>
      <c r="W612" s="166">
        <v>0.01</v>
      </c>
      <c r="X612" s="166">
        <v>0.39200000000000002</v>
      </c>
      <c r="Y612" s="166">
        <v>0</v>
      </c>
      <c r="Z612" s="166">
        <v>17</v>
      </c>
      <c r="AA612" s="166">
        <v>0.21</v>
      </c>
      <c r="AB612" s="166">
        <v>0.113</v>
      </c>
      <c r="AC612" s="166">
        <v>0</v>
      </c>
      <c r="AD612" s="166">
        <v>-0.56559999999999999</v>
      </c>
      <c r="AE612" s="166">
        <v>3.41</v>
      </c>
      <c r="AF612" s="166">
        <v>92.46</v>
      </c>
      <c r="AG612" s="166">
        <v>1.5852999999999999</v>
      </c>
      <c r="AH612" s="166">
        <v>2.72</v>
      </c>
      <c r="AI612" s="166">
        <v>9.1300000000000008</v>
      </c>
      <c r="AJ612" s="166">
        <v>-1.2</v>
      </c>
      <c r="AK612" s="166">
        <v>0.13600000000000001</v>
      </c>
      <c r="AL612" s="166">
        <v>385</v>
      </c>
      <c r="AM612" s="166">
        <v>-0.77200000000000002</v>
      </c>
      <c r="AN612" s="166">
        <v>0.42</v>
      </c>
      <c r="AO612" s="166" t="s">
        <v>7469</v>
      </c>
      <c r="AP612" s="166">
        <v>11.82</v>
      </c>
      <c r="AQ612" s="166" t="s">
        <v>7469</v>
      </c>
      <c r="AR612" s="166">
        <v>1.3</v>
      </c>
      <c r="AS612" s="166">
        <v>862</v>
      </c>
      <c r="AT612" s="166">
        <v>107</v>
      </c>
      <c r="AU612" s="166">
        <v>62.789099999999998</v>
      </c>
      <c r="AV612" s="166">
        <v>0.63</v>
      </c>
      <c r="AW612" s="166" t="s">
        <v>7469</v>
      </c>
      <c r="AX612" s="166">
        <v>-0.20710000000000001</v>
      </c>
      <c r="AY612" s="166" t="s">
        <v>7469</v>
      </c>
      <c r="AZ612" s="166">
        <v>5.9299999999999999E-2</v>
      </c>
      <c r="BA612" s="166">
        <v>-2.12</v>
      </c>
      <c r="BB612" s="166">
        <v>-3.0000000000000001E-3</v>
      </c>
      <c r="BC612" s="166">
        <v>-2.4E-2</v>
      </c>
      <c r="BD612" s="166">
        <v>-949.16869999999994</v>
      </c>
      <c r="BE612" s="166">
        <v>-0.01</v>
      </c>
      <c r="BF612" s="166">
        <v>0.15</v>
      </c>
      <c r="BG612" s="166" t="s">
        <v>7469</v>
      </c>
      <c r="BH612" s="166" t="s">
        <v>7469</v>
      </c>
      <c r="BI612" s="166">
        <v>-0.1</v>
      </c>
      <c r="BJ612" s="166">
        <v>27.22</v>
      </c>
      <c r="BK612" s="166" t="s">
        <v>7469</v>
      </c>
      <c r="BL612" s="166">
        <v>0.2</v>
      </c>
      <c r="BM612" s="166">
        <v>250</v>
      </c>
      <c r="BN612" s="166">
        <v>-0.13</v>
      </c>
      <c r="BO612" s="166">
        <v>-0.08</v>
      </c>
      <c r="BP612" s="166">
        <v>-2.6200000000000001E-2</v>
      </c>
      <c r="BQ612" s="166">
        <v>-3.11</v>
      </c>
      <c r="BR612" s="166">
        <v>-0.17</v>
      </c>
      <c r="BS612" s="166">
        <v>-1.38</v>
      </c>
      <c r="BT612" s="166">
        <v>-0.1701</v>
      </c>
      <c r="BU612" s="166">
        <v>0.76</v>
      </c>
      <c r="BV612" s="166">
        <v>-0.04</v>
      </c>
      <c r="BW612" s="166" t="s">
        <v>7469</v>
      </c>
      <c r="BX612" s="166">
        <v>1.1429</v>
      </c>
      <c r="BY612" s="166">
        <v>0</v>
      </c>
      <c r="BZ612" s="166" t="s">
        <v>7469</v>
      </c>
      <c r="CA612" s="166" t="s">
        <v>7469</v>
      </c>
      <c r="CB612" s="166">
        <v>287</v>
      </c>
      <c r="CC612" s="166" t="s">
        <v>7469</v>
      </c>
      <c r="CD612" s="166">
        <v>123</v>
      </c>
      <c r="CE612" s="166">
        <v>-0.1278</v>
      </c>
      <c r="CF612" s="166">
        <v>-6.8000000000000005E-2</v>
      </c>
      <c r="CG612" s="166">
        <v>-3.8899999999999997E-2</v>
      </c>
      <c r="CH612" s="166">
        <v>1.2999999999999999E-3</v>
      </c>
      <c r="CI612" s="166">
        <v>-1.78</v>
      </c>
      <c r="CJ612" s="166" t="s">
        <v>7469</v>
      </c>
      <c r="CK612" s="166" t="s">
        <v>7469</v>
      </c>
      <c r="CL612" s="166" t="s">
        <v>7469</v>
      </c>
      <c r="CM612" s="166" t="s">
        <v>7469</v>
      </c>
      <c r="CN612" s="166" t="s">
        <v>7469</v>
      </c>
      <c r="CO612" s="166">
        <v>252</v>
      </c>
      <c r="CP612" s="166">
        <v>1074</v>
      </c>
      <c r="CQ612" s="166">
        <v>-518.65719999999999</v>
      </c>
      <c r="CR612" s="166" t="s">
        <v>7469</v>
      </c>
      <c r="CS612" s="166">
        <v>0.1</v>
      </c>
      <c r="CT612" s="166">
        <v>-0.6</v>
      </c>
      <c r="CU612" s="166">
        <v>-22.63</v>
      </c>
      <c r="CV612" s="166" t="s">
        <v>7469</v>
      </c>
      <c r="CW612" s="166" t="s">
        <v>7469</v>
      </c>
      <c r="CX612" s="166" t="s">
        <v>7469</v>
      </c>
      <c r="CY612" s="166">
        <v>2630</v>
      </c>
      <c r="CZ612" s="166">
        <v>2.2800000000000001E-2</v>
      </c>
      <c r="DA612" s="166">
        <v>191.42859999999999</v>
      </c>
      <c r="DB612" s="166" t="s">
        <v>7469</v>
      </c>
      <c r="DC612" s="166" t="s">
        <v>7469</v>
      </c>
      <c r="DD612" s="166">
        <v>12</v>
      </c>
      <c r="DE612" s="166" t="s">
        <v>7469</v>
      </c>
      <c r="DF612" s="166" t="s">
        <v>7469</v>
      </c>
      <c r="DG612" s="166">
        <v>0.27500000000000002</v>
      </c>
      <c r="DH612" s="166">
        <v>-51.059899999999999</v>
      </c>
      <c r="DI612" s="166">
        <v>2927.7040999999999</v>
      </c>
      <c r="DJ612" s="166" t="s">
        <v>7469</v>
      </c>
      <c r="DK612" s="166">
        <v>3.8397999999999999</v>
      </c>
      <c r="DL612" s="166">
        <v>-90</v>
      </c>
      <c r="DM612" s="166">
        <v>114.98</v>
      </c>
      <c r="DN612" s="166">
        <v>0.53</v>
      </c>
      <c r="DO612" s="166">
        <v>0.34</v>
      </c>
      <c r="DP612" s="166">
        <v>-3490.4476</v>
      </c>
      <c r="DQ612" s="166">
        <v>8.4625000000000004</v>
      </c>
      <c r="DR612" s="166" t="s">
        <v>7469</v>
      </c>
      <c r="DS612" s="166" t="s">
        <v>7469</v>
      </c>
      <c r="DT612" s="166">
        <v>1.38</v>
      </c>
      <c r="DU612" s="166">
        <v>0.31730000000000003</v>
      </c>
      <c r="DV612" s="166">
        <v>0</v>
      </c>
      <c r="DW612" s="166" t="s">
        <v>7469</v>
      </c>
      <c r="DX612" s="166">
        <v>117</v>
      </c>
      <c r="DY612" s="166">
        <v>-333</v>
      </c>
      <c r="DZ612" s="166">
        <v>-4.9713000000000003</v>
      </c>
      <c r="EA612" s="166">
        <v>0.37330000000000002</v>
      </c>
      <c r="EB612" s="166">
        <v>462</v>
      </c>
      <c r="EC612" s="166">
        <v>0.62670000000000003</v>
      </c>
      <c r="ED612" s="166">
        <v>-7</v>
      </c>
      <c r="EE612" s="166" t="s">
        <v>7469</v>
      </c>
      <c r="EF612" s="166">
        <v>84.442800000000005</v>
      </c>
      <c r="EG612" s="166">
        <v>0.34720000000000001</v>
      </c>
      <c r="EH612" s="166">
        <v>-5.2</v>
      </c>
      <c r="EI612" s="166">
        <v>5.3067000000000002</v>
      </c>
      <c r="EJ612" s="166" t="s">
        <v>7469</v>
      </c>
      <c r="EK612" s="166">
        <v>-0.06</v>
      </c>
      <c r="EL612" s="166">
        <v>0</v>
      </c>
      <c r="EM612" s="166">
        <v>1.1768000000000001</v>
      </c>
      <c r="EN612" s="166">
        <v>51.43</v>
      </c>
    </row>
    <row r="613" spans="3:144">
      <c r="C613" s="120"/>
      <c r="E613" s="120" t="s">
        <v>8092</v>
      </c>
      <c r="F613" s="126" t="s">
        <v>8203</v>
      </c>
      <c r="G613" s="151" t="s">
        <v>8090</v>
      </c>
      <c r="H613" s="152" t="s">
        <v>8091</v>
      </c>
      <c r="I613" s="153">
        <v>200.94</v>
      </c>
      <c r="J613" s="166">
        <v>-0.25</v>
      </c>
      <c r="K613" s="166">
        <v>5.48</v>
      </c>
      <c r="L613" s="166">
        <v>-6.6</v>
      </c>
      <c r="M613" s="166">
        <v>0.36</v>
      </c>
      <c r="N613" s="166">
        <v>0.05</v>
      </c>
      <c r="O613" s="166">
        <v>3.99</v>
      </c>
      <c r="P613" s="166">
        <v>0.32</v>
      </c>
      <c r="Q613" s="166">
        <v>-8.24</v>
      </c>
      <c r="R613" s="166">
        <v>0.17</v>
      </c>
      <c r="S613" s="166">
        <v>-1.7392000000000001</v>
      </c>
      <c r="T613" s="166">
        <v>-0.06</v>
      </c>
      <c r="U613" s="166">
        <v>-1.6E-2</v>
      </c>
      <c r="V613" s="166" t="s">
        <v>7469</v>
      </c>
      <c r="W613" s="166">
        <v>0.02</v>
      </c>
      <c r="X613" s="166">
        <v>0.38800000000000001</v>
      </c>
      <c r="Y613" s="166">
        <v>-0.02</v>
      </c>
      <c r="Z613" s="166">
        <v>34.83</v>
      </c>
      <c r="AA613" s="166">
        <v>0.28000000000000003</v>
      </c>
      <c r="AB613" s="166">
        <v>0.214</v>
      </c>
      <c r="AC613" s="166">
        <v>-0.68</v>
      </c>
      <c r="AD613" s="166">
        <v>-0.1512</v>
      </c>
      <c r="AE613" s="166">
        <v>5.49</v>
      </c>
      <c r="AF613" s="166">
        <v>141.11000000000001</v>
      </c>
      <c r="AG613" s="166">
        <v>2.1644000000000001</v>
      </c>
      <c r="AH613" s="166">
        <v>0.57999999999999996</v>
      </c>
      <c r="AI613" s="166">
        <v>4.79</v>
      </c>
      <c r="AJ613" s="166">
        <v>-1.1000000000000001</v>
      </c>
      <c r="AK613" s="166">
        <v>0.192</v>
      </c>
      <c r="AL613" s="166">
        <v>26</v>
      </c>
      <c r="AM613" s="166">
        <v>-1.1879999999999999</v>
      </c>
      <c r="AN613" s="166">
        <v>0.35520000000000002</v>
      </c>
      <c r="AO613" s="166" t="s">
        <v>7469</v>
      </c>
      <c r="AP613" s="166">
        <v>13.03</v>
      </c>
      <c r="AQ613" s="166" t="s">
        <v>7469</v>
      </c>
      <c r="AR613" s="166">
        <v>1.68</v>
      </c>
      <c r="AS613" s="166">
        <v>211</v>
      </c>
      <c r="AT613" s="166">
        <v>-486</v>
      </c>
      <c r="AU613" s="166">
        <v>125.4986</v>
      </c>
      <c r="AV613" s="166">
        <v>0.77</v>
      </c>
      <c r="AW613" s="166" t="s">
        <v>7469</v>
      </c>
      <c r="AX613" s="166" t="s">
        <v>7469</v>
      </c>
      <c r="AY613" s="166" t="s">
        <v>7469</v>
      </c>
      <c r="AZ613" s="166">
        <v>1.54E-2</v>
      </c>
      <c r="BA613" s="166">
        <v>-3.7976000000000001</v>
      </c>
      <c r="BB613" s="166">
        <v>1.7000000000000001E-2</v>
      </c>
      <c r="BC613" s="166">
        <v>-2.4E-2</v>
      </c>
      <c r="BD613" s="166">
        <v>-136.815</v>
      </c>
      <c r="BE613" s="166">
        <v>-0.01</v>
      </c>
      <c r="BF613" s="166">
        <v>0.06</v>
      </c>
      <c r="BG613" s="166" t="s">
        <v>7469</v>
      </c>
      <c r="BH613" s="166" t="s">
        <v>7469</v>
      </c>
      <c r="BI613" s="166">
        <v>-1.86</v>
      </c>
      <c r="BJ613" s="166">
        <v>24.82</v>
      </c>
      <c r="BK613" s="166" t="s">
        <v>7469</v>
      </c>
      <c r="BL613" s="166">
        <v>0.59370000000000001</v>
      </c>
      <c r="BM613" s="166">
        <v>318</v>
      </c>
      <c r="BN613" s="166">
        <v>-0.48</v>
      </c>
      <c r="BO613" s="166">
        <v>-7.0000000000000007E-2</v>
      </c>
      <c r="BP613" s="166">
        <v>-2.9000000000000001E-2</v>
      </c>
      <c r="BQ613" s="166">
        <v>17.2</v>
      </c>
      <c r="BR613" s="166">
        <v>-0.19</v>
      </c>
      <c r="BS613" s="166">
        <v>-1.03</v>
      </c>
      <c r="BT613" s="166">
        <v>-8.8900000000000007E-2</v>
      </c>
      <c r="BU613" s="166">
        <v>0.93</v>
      </c>
      <c r="BV613" s="166">
        <v>-3.6999999999999998E-2</v>
      </c>
      <c r="BW613" s="166" t="s">
        <v>7469</v>
      </c>
      <c r="BX613" s="166">
        <v>1.2643</v>
      </c>
      <c r="BY613" s="166">
        <v>-0.34200000000000003</v>
      </c>
      <c r="BZ613" s="166">
        <v>-460948</v>
      </c>
      <c r="CA613" s="166">
        <v>-3.12</v>
      </c>
      <c r="CB613" s="166">
        <v>343</v>
      </c>
      <c r="CC613" s="166">
        <v>-0.04</v>
      </c>
      <c r="CD613" s="166">
        <v>187</v>
      </c>
      <c r="CE613" s="166">
        <v>-9.2200000000000004E-2</v>
      </c>
      <c r="CF613" s="166">
        <v>0.47610000000000002</v>
      </c>
      <c r="CG613" s="166">
        <v>-3.2800000000000003E-2</v>
      </c>
      <c r="CH613" s="166">
        <v>4.1000000000000003E-3</v>
      </c>
      <c r="CI613" s="166">
        <v>-0.9</v>
      </c>
      <c r="CJ613" s="166" t="s">
        <v>7469</v>
      </c>
      <c r="CK613" s="166" t="s">
        <v>7469</v>
      </c>
      <c r="CL613" s="166" t="s">
        <v>7469</v>
      </c>
      <c r="CM613" s="166">
        <v>0.62170000000000003</v>
      </c>
      <c r="CN613" s="166" t="s">
        <v>7469</v>
      </c>
      <c r="CO613" s="166">
        <v>229</v>
      </c>
      <c r="CP613" s="166">
        <v>1380</v>
      </c>
      <c r="CQ613" s="166">
        <v>-1115.231</v>
      </c>
      <c r="CR613" s="166" t="s">
        <v>7469</v>
      </c>
      <c r="CS613" s="166">
        <v>0.2</v>
      </c>
      <c r="CT613" s="166">
        <v>0</v>
      </c>
      <c r="CU613" s="166">
        <v>-31.85</v>
      </c>
      <c r="CV613" s="166" t="s">
        <v>7469</v>
      </c>
      <c r="CW613" s="166" t="s">
        <v>7469</v>
      </c>
      <c r="CX613" s="166" t="s">
        <v>7469</v>
      </c>
      <c r="CY613" s="166">
        <v>2204</v>
      </c>
      <c r="CZ613" s="166">
        <v>3.0599999999999999E-2</v>
      </c>
      <c r="DA613" s="166">
        <v>176.19049999999999</v>
      </c>
      <c r="DB613" s="166" t="s">
        <v>7469</v>
      </c>
      <c r="DC613" s="166" t="s">
        <v>7469</v>
      </c>
      <c r="DD613" s="166">
        <v>1905</v>
      </c>
      <c r="DE613" s="166">
        <v>-0.6</v>
      </c>
      <c r="DF613" s="166" t="s">
        <v>7469</v>
      </c>
      <c r="DG613" s="166">
        <v>0.33129999999999998</v>
      </c>
      <c r="DH613" s="166">
        <v>-0.83640000000000003</v>
      </c>
      <c r="DI613" s="166">
        <v>-115</v>
      </c>
      <c r="DJ613" s="166" t="s">
        <v>7469</v>
      </c>
      <c r="DK613" s="166">
        <v>24.37</v>
      </c>
      <c r="DL613" s="166">
        <v>-347</v>
      </c>
      <c r="DM613" s="166">
        <v>27.38</v>
      </c>
      <c r="DN613" s="166">
        <v>0.88</v>
      </c>
      <c r="DO613" s="166">
        <v>-0.77</v>
      </c>
      <c r="DP613" s="166">
        <v>-7910.1989999999996</v>
      </c>
      <c r="DQ613" s="166">
        <v>0.20499999999999999</v>
      </c>
      <c r="DR613" s="166" t="s">
        <v>7469</v>
      </c>
      <c r="DS613" s="166">
        <v>23.43</v>
      </c>
      <c r="DT613" s="166">
        <v>1.62</v>
      </c>
      <c r="DU613" s="166">
        <v>-0.1489</v>
      </c>
      <c r="DV613" s="166">
        <v>-0.02</v>
      </c>
      <c r="DW613" s="166" t="s">
        <v>7469</v>
      </c>
      <c r="DX613" s="166">
        <v>66</v>
      </c>
      <c r="DY613" s="166">
        <v>-702</v>
      </c>
      <c r="DZ613" s="166">
        <v>-6.9806999999999997</v>
      </c>
      <c r="EA613" s="166">
        <v>0.43330000000000002</v>
      </c>
      <c r="EB613" s="166">
        <v>430</v>
      </c>
      <c r="EC613" s="166">
        <v>0.53</v>
      </c>
      <c r="ED613" s="166">
        <v>56</v>
      </c>
      <c r="EE613" s="166">
        <v>-0.03</v>
      </c>
      <c r="EF613" s="166">
        <v>69</v>
      </c>
      <c r="EG613" s="166">
        <v>0.34039999999999998</v>
      </c>
      <c r="EH613" s="166">
        <v>-101.6</v>
      </c>
      <c r="EI613" s="166">
        <v>25.53</v>
      </c>
      <c r="EJ613" s="166" t="s">
        <v>7469</v>
      </c>
      <c r="EK613" s="166">
        <v>-0.04</v>
      </c>
      <c r="EL613" s="166">
        <v>0</v>
      </c>
      <c r="EM613" s="166">
        <v>0.9052</v>
      </c>
      <c r="EN613" s="166">
        <v>25.89</v>
      </c>
    </row>
    <row r="614" spans="3:144">
      <c r="C614" s="120"/>
      <c r="E614" s="120" t="s">
        <v>8093</v>
      </c>
      <c r="F614" s="126" t="s">
        <v>8203</v>
      </c>
      <c r="G614" s="151" t="s">
        <v>8090</v>
      </c>
      <c r="H614" s="152" t="s">
        <v>8091</v>
      </c>
      <c r="I614" s="153">
        <v>193.39</v>
      </c>
      <c r="J614" s="166">
        <v>-0.27</v>
      </c>
      <c r="K614" s="166">
        <v>6.03</v>
      </c>
      <c r="L614" s="166">
        <v>-5.8</v>
      </c>
      <c r="M614" s="166">
        <v>-0.12</v>
      </c>
      <c r="N614" s="166">
        <v>6.32</v>
      </c>
      <c r="O614" s="166">
        <v>15.37</v>
      </c>
      <c r="P614" s="166">
        <v>-0.45</v>
      </c>
      <c r="Q614" s="166">
        <v>-2.08</v>
      </c>
      <c r="R614" s="166">
        <v>-0.27</v>
      </c>
      <c r="S614" s="166">
        <v>-0.6</v>
      </c>
      <c r="T614" s="166">
        <v>-7.2999999999999995E-2</v>
      </c>
      <c r="U614" s="166">
        <v>-8.0000000000000002E-3</v>
      </c>
      <c r="V614" s="166">
        <v>0.04</v>
      </c>
      <c r="W614" s="166">
        <v>0.08</v>
      </c>
      <c r="X614" s="166">
        <v>0.59599999999999997</v>
      </c>
      <c r="Y614" s="166">
        <v>-0.05</v>
      </c>
      <c r="Z614" s="166">
        <v>78.27</v>
      </c>
      <c r="AA614" s="166">
        <v>0.38</v>
      </c>
      <c r="AB614" s="166">
        <v>6.0999999999999999E-2</v>
      </c>
      <c r="AC614" s="166">
        <v>-0.14000000000000001</v>
      </c>
      <c r="AD614" s="166">
        <v>-8.8400000000000006E-2</v>
      </c>
      <c r="AE614" s="166">
        <v>-16.27</v>
      </c>
      <c r="AF614" s="166">
        <v>113.69</v>
      </c>
      <c r="AG614" s="166">
        <v>2.6648000000000001</v>
      </c>
      <c r="AH614" s="166" t="s">
        <v>7469</v>
      </c>
      <c r="AI614" s="166">
        <v>4.72</v>
      </c>
      <c r="AJ614" s="166">
        <v>-1.94</v>
      </c>
      <c r="AK614" s="166">
        <v>0.15</v>
      </c>
      <c r="AL614" s="166">
        <v>77</v>
      </c>
      <c r="AM614" s="166">
        <v>-1.254</v>
      </c>
      <c r="AN614" s="166">
        <v>0.35349999999999998</v>
      </c>
      <c r="AO614" s="166" t="s">
        <v>7469</v>
      </c>
      <c r="AP614" s="166">
        <v>11.34</v>
      </c>
      <c r="AQ614" s="166" t="s">
        <v>7469</v>
      </c>
      <c r="AR614" s="166">
        <v>-0.15</v>
      </c>
      <c r="AS614" s="166">
        <v>526</v>
      </c>
      <c r="AT614" s="166">
        <v>-67</v>
      </c>
      <c r="AU614" s="166">
        <v>61.621200000000002</v>
      </c>
      <c r="AV614" s="166">
        <v>0.87</v>
      </c>
      <c r="AW614" s="166" t="s">
        <v>7469</v>
      </c>
      <c r="AX614" s="166">
        <v>-1.5699999999999999E-2</v>
      </c>
      <c r="AY614" s="166" t="s">
        <v>7469</v>
      </c>
      <c r="AZ614" s="166">
        <v>1.78E-2</v>
      </c>
      <c r="BA614" s="166">
        <v>0.39529999999999998</v>
      </c>
      <c r="BB614" s="166">
        <v>0.154</v>
      </c>
      <c r="BC614" s="166">
        <v>-4.8000000000000001E-2</v>
      </c>
      <c r="BD614" s="166">
        <v>-2.7528000000000001</v>
      </c>
      <c r="BE614" s="166">
        <v>0</v>
      </c>
      <c r="BF614" s="166">
        <v>-0.04</v>
      </c>
      <c r="BG614" s="166">
        <v>-2.34</v>
      </c>
      <c r="BH614" s="166" t="s">
        <v>7469</v>
      </c>
      <c r="BI614" s="166">
        <v>-0.06</v>
      </c>
      <c r="BJ614" s="166">
        <v>33.520000000000003</v>
      </c>
      <c r="BK614" s="166" t="s">
        <v>7469</v>
      </c>
      <c r="BL614" s="166">
        <v>1.1200000000000001</v>
      </c>
      <c r="BM614" s="166">
        <v>-153</v>
      </c>
      <c r="BN614" s="166">
        <v>-0.39</v>
      </c>
      <c r="BO614" s="166">
        <v>-0.09</v>
      </c>
      <c r="BP614" s="166">
        <v>-2.0199999999999999E-2</v>
      </c>
      <c r="BQ614" s="166">
        <v>14.6</v>
      </c>
      <c r="BR614" s="166">
        <v>-0.13</v>
      </c>
      <c r="BS614" s="166">
        <v>-0.42</v>
      </c>
      <c r="BT614" s="166">
        <v>-7.3300000000000004E-2</v>
      </c>
      <c r="BU614" s="166">
        <v>1.65</v>
      </c>
      <c r="BV614" s="166">
        <v>-3.4000000000000002E-2</v>
      </c>
      <c r="BW614" s="166" t="s">
        <v>7469</v>
      </c>
      <c r="BX614" s="166">
        <v>0.62139999999999995</v>
      </c>
      <c r="BY614" s="166">
        <v>-0.2</v>
      </c>
      <c r="BZ614" s="166">
        <v>-100850</v>
      </c>
      <c r="CA614" s="166">
        <v>-0.96</v>
      </c>
      <c r="CB614" s="166">
        <v>394</v>
      </c>
      <c r="CC614" s="166" t="s">
        <v>7469</v>
      </c>
      <c r="CD614" s="166">
        <v>353</v>
      </c>
      <c r="CE614" s="166">
        <v>-9.35E-2</v>
      </c>
      <c r="CF614" s="166">
        <v>-0.92310000000000003</v>
      </c>
      <c r="CG614" s="166">
        <v>-2.9399999999999999E-2</v>
      </c>
      <c r="CH614" s="166">
        <v>-9.4999999999999998E-3</v>
      </c>
      <c r="CI614" s="166">
        <v>-0.54</v>
      </c>
      <c r="CJ614" s="166">
        <v>0.1139</v>
      </c>
      <c r="CK614" s="166">
        <v>0</v>
      </c>
      <c r="CL614" s="166" t="s">
        <v>7469</v>
      </c>
      <c r="CM614" s="166">
        <v>2.97</v>
      </c>
      <c r="CN614" s="166" t="s">
        <v>7469</v>
      </c>
      <c r="CO614" s="166">
        <v>313</v>
      </c>
      <c r="CP614" s="166">
        <v>1626</v>
      </c>
      <c r="CQ614" s="166">
        <v>-255.7869</v>
      </c>
      <c r="CR614" s="166" t="s">
        <v>7469</v>
      </c>
      <c r="CS614" s="166">
        <v>-0.14000000000000001</v>
      </c>
      <c r="CT614" s="166">
        <v>-0.3</v>
      </c>
      <c r="CU614" s="166">
        <v>11.96</v>
      </c>
      <c r="CV614" s="166" t="s">
        <v>7469</v>
      </c>
      <c r="CW614" s="166" t="s">
        <v>7469</v>
      </c>
      <c r="CX614" s="166" t="s">
        <v>7469</v>
      </c>
      <c r="CY614" s="166">
        <v>2138</v>
      </c>
      <c r="CZ614" s="166">
        <v>3.6799999999999999E-2</v>
      </c>
      <c r="DA614" s="166">
        <v>156.19049999999999</v>
      </c>
      <c r="DB614" s="166" t="s">
        <v>7469</v>
      </c>
      <c r="DC614" s="166">
        <v>1.0405</v>
      </c>
      <c r="DD614" s="166">
        <v>307</v>
      </c>
      <c r="DE614" s="166">
        <v>-0.6</v>
      </c>
      <c r="DF614" s="166" t="s">
        <v>7469</v>
      </c>
      <c r="DG614" s="166">
        <v>0.55000000000000004</v>
      </c>
      <c r="DH614" s="166">
        <v>-2.6800000000000001E-2</v>
      </c>
      <c r="DI614" s="166">
        <v>134</v>
      </c>
      <c r="DJ614" s="166" t="s">
        <v>7469</v>
      </c>
      <c r="DK614" s="166">
        <v>54.13</v>
      </c>
      <c r="DL614" s="166">
        <v>81</v>
      </c>
      <c r="DM614" s="166">
        <v>22.12</v>
      </c>
      <c r="DN614" s="166">
        <v>0.43</v>
      </c>
      <c r="DO614" s="166">
        <v>-0.87</v>
      </c>
      <c r="DP614" s="166">
        <v>-947.08960000000002</v>
      </c>
      <c r="DQ614" s="166">
        <v>2.13</v>
      </c>
      <c r="DR614" s="166" t="s">
        <v>7469</v>
      </c>
      <c r="DS614" s="166">
        <v>35.83</v>
      </c>
      <c r="DT614" s="166">
        <v>1.81</v>
      </c>
      <c r="DU614" s="166">
        <v>2.5399999999999999E-2</v>
      </c>
      <c r="DV614" s="166" t="s">
        <v>7469</v>
      </c>
      <c r="DW614" s="166" t="s">
        <v>7469</v>
      </c>
      <c r="DX614" s="166">
        <v>-310</v>
      </c>
      <c r="DY614" s="166">
        <v>158</v>
      </c>
      <c r="DZ614" s="166">
        <v>-2.08</v>
      </c>
      <c r="EA614" s="166">
        <v>0.46</v>
      </c>
      <c r="EB614" s="166">
        <v>418</v>
      </c>
      <c r="EC614" s="166">
        <v>0.4</v>
      </c>
      <c r="ED614" s="166">
        <v>66</v>
      </c>
      <c r="EE614" s="166">
        <v>2.7E-2</v>
      </c>
      <c r="EF614" s="166">
        <v>99</v>
      </c>
      <c r="EG614" s="166">
        <v>0.26340000000000002</v>
      </c>
      <c r="EH614" s="166">
        <v>-348</v>
      </c>
      <c r="EI614" s="166">
        <v>31.3</v>
      </c>
      <c r="EJ614" s="166" t="s">
        <v>7469</v>
      </c>
      <c r="EK614" s="166">
        <v>-0.05</v>
      </c>
      <c r="EL614" s="166">
        <v>0</v>
      </c>
      <c r="EM614" s="166">
        <v>0.4778</v>
      </c>
      <c r="EN614" s="166">
        <v>243.87</v>
      </c>
    </row>
    <row r="615" spans="3:144">
      <c r="C615" s="120"/>
      <c r="E615" s="120" t="s">
        <v>8094</v>
      </c>
      <c r="F615" s="126" t="s">
        <v>8203</v>
      </c>
      <c r="G615" s="151" t="s">
        <v>8090</v>
      </c>
      <c r="H615" s="152" t="s">
        <v>8091</v>
      </c>
      <c r="I615" s="153">
        <v>275.2</v>
      </c>
      <c r="J615" s="166">
        <v>-0.42</v>
      </c>
      <c r="K615" s="166">
        <v>6.13</v>
      </c>
      <c r="L615" s="166">
        <v>-118</v>
      </c>
      <c r="M615" s="166">
        <v>4.2999999999999997E-2</v>
      </c>
      <c r="N615" s="166">
        <v>0.94</v>
      </c>
      <c r="O615" s="166">
        <v>4.9000000000000004</v>
      </c>
      <c r="P615" s="166">
        <v>-1.05</v>
      </c>
      <c r="Q615" s="166">
        <v>-0.65</v>
      </c>
      <c r="R615" s="166">
        <v>-1.97</v>
      </c>
      <c r="S615" s="166">
        <v>-0.46</v>
      </c>
      <c r="T615" s="166">
        <v>-5.2900000000000003E-2</v>
      </c>
      <c r="U615" s="166">
        <v>3.0000000000000001E-3</v>
      </c>
      <c r="V615" s="166">
        <v>-0.65</v>
      </c>
      <c r="W615" s="166">
        <v>0.08</v>
      </c>
      <c r="X615" s="166">
        <v>0.74399999999999999</v>
      </c>
      <c r="Y615" s="166">
        <v>0.01</v>
      </c>
      <c r="Z615" s="166">
        <v>101.08</v>
      </c>
      <c r="AA615" s="166">
        <v>0.44</v>
      </c>
      <c r="AB615" s="166">
        <v>9.2999999999999999E-2</v>
      </c>
      <c r="AC615" s="166">
        <v>-0.02</v>
      </c>
      <c r="AD615" s="166">
        <v>-4.0899999999999999E-2</v>
      </c>
      <c r="AE615" s="166">
        <v>-34.18</v>
      </c>
      <c r="AF615" s="166">
        <v>146.9</v>
      </c>
      <c r="AG615" s="166">
        <v>2.5653999999999999</v>
      </c>
      <c r="AH615" s="166">
        <v>1.23</v>
      </c>
      <c r="AI615" s="166">
        <v>8.42</v>
      </c>
      <c r="AJ615" s="166">
        <v>-2.65</v>
      </c>
      <c r="AK615" s="166">
        <v>8.3000000000000004E-2</v>
      </c>
      <c r="AL615" s="166">
        <v>-6</v>
      </c>
      <c r="AM615" s="166">
        <v>-0.502</v>
      </c>
      <c r="AN615" s="166">
        <v>0.2031</v>
      </c>
      <c r="AO615" s="166">
        <v>-0.44130000000000003</v>
      </c>
      <c r="AP615" s="166">
        <v>16.66</v>
      </c>
      <c r="AQ615" s="166">
        <v>-546.96</v>
      </c>
      <c r="AR615" s="166">
        <v>-2.12</v>
      </c>
      <c r="AS615" s="166">
        <v>773</v>
      </c>
      <c r="AT615" s="166">
        <v>387</v>
      </c>
      <c r="AU615" s="166">
        <v>118.6099</v>
      </c>
      <c r="AV615" s="166">
        <v>0.93</v>
      </c>
      <c r="AW615" s="166" t="s">
        <v>7469</v>
      </c>
      <c r="AX615" s="166">
        <v>-2.5000000000000001E-2</v>
      </c>
      <c r="AY615" s="166" t="s">
        <v>7469</v>
      </c>
      <c r="AZ615" s="166">
        <v>-0.30330000000000001</v>
      </c>
      <c r="BA615" s="166">
        <v>-2.93</v>
      </c>
      <c r="BB615" s="166">
        <v>9.6000000000000002E-2</v>
      </c>
      <c r="BC615" s="166">
        <v>-6.4000000000000001E-2</v>
      </c>
      <c r="BD615" s="166">
        <v>-1.5512999999999999</v>
      </c>
      <c r="BE615" s="166">
        <v>0</v>
      </c>
      <c r="BF615" s="166">
        <v>0.03</v>
      </c>
      <c r="BG615" s="166">
        <v>-3.31</v>
      </c>
      <c r="BH615" s="166">
        <v>-0.28999999999999998</v>
      </c>
      <c r="BI615" s="166">
        <v>-0.1</v>
      </c>
      <c r="BJ615" s="166">
        <v>30.43</v>
      </c>
      <c r="BK615" s="166" t="s">
        <v>7469</v>
      </c>
      <c r="BL615" s="166">
        <v>0.52</v>
      </c>
      <c r="BM615" s="166">
        <v>-660</v>
      </c>
      <c r="BN615" s="166">
        <v>-0.27</v>
      </c>
      <c r="BO615" s="166">
        <v>-0.22</v>
      </c>
      <c r="BP615" s="166">
        <v>-5.1999999999999998E-3</v>
      </c>
      <c r="BQ615" s="166">
        <v>18.170000000000002</v>
      </c>
      <c r="BR615" s="166">
        <v>-0.11</v>
      </c>
      <c r="BS615" s="166">
        <v>-0.44</v>
      </c>
      <c r="BT615" s="166">
        <v>-5.8799999999999998E-2</v>
      </c>
      <c r="BU615" s="166">
        <v>1.37</v>
      </c>
      <c r="BV615" s="166">
        <v>-0.02</v>
      </c>
      <c r="BW615" s="166" t="s">
        <v>7469</v>
      </c>
      <c r="BX615" s="166">
        <v>1.0071000000000001</v>
      </c>
      <c r="BY615" s="166">
        <v>-3.6400000000000002E-2</v>
      </c>
      <c r="BZ615" s="166">
        <v>-1.8641000000000001</v>
      </c>
      <c r="CA615" s="166">
        <v>-0.43</v>
      </c>
      <c r="CB615" s="166">
        <v>719</v>
      </c>
      <c r="CC615" s="166">
        <v>-0.1</v>
      </c>
      <c r="CD615" s="166">
        <v>1575</v>
      </c>
      <c r="CE615" s="166">
        <v>-1.3100000000000001E-2</v>
      </c>
      <c r="CF615" s="166">
        <v>-1.3</v>
      </c>
      <c r="CG615" s="166">
        <v>-1.49E-2</v>
      </c>
      <c r="CH615" s="166">
        <v>-3.3E-3</v>
      </c>
      <c r="CI615" s="166">
        <v>-0.82</v>
      </c>
      <c r="CJ615" s="166">
        <v>0.1368</v>
      </c>
      <c r="CK615" s="166" t="s">
        <v>7469</v>
      </c>
      <c r="CL615" s="166" t="s">
        <v>7469</v>
      </c>
      <c r="CM615" s="166">
        <v>2.81</v>
      </c>
      <c r="CN615" s="166" t="s">
        <v>7469</v>
      </c>
      <c r="CO615" s="166">
        <v>371</v>
      </c>
      <c r="CP615" s="166">
        <v>1825</v>
      </c>
      <c r="CQ615" s="166">
        <v>-805.13850000000002</v>
      </c>
      <c r="CR615" s="166" t="s">
        <v>7469</v>
      </c>
      <c r="CS615" s="166">
        <v>-0.77</v>
      </c>
      <c r="CT615" s="166">
        <v>-0.4</v>
      </c>
      <c r="CU615" s="166">
        <v>-13.55</v>
      </c>
      <c r="CV615" s="166" t="s">
        <v>7469</v>
      </c>
      <c r="CW615" s="166" t="s">
        <v>7469</v>
      </c>
      <c r="CX615" s="166" t="s">
        <v>7469</v>
      </c>
      <c r="CY615" s="166">
        <v>4854</v>
      </c>
      <c r="CZ615" s="166">
        <v>3.1399999999999997E-2</v>
      </c>
      <c r="DA615" s="166">
        <v>9</v>
      </c>
      <c r="DB615" s="166" t="s">
        <v>7469</v>
      </c>
      <c r="DC615" s="166">
        <v>1.2199</v>
      </c>
      <c r="DD615" s="166">
        <v>208</v>
      </c>
      <c r="DE615" s="166">
        <v>-2.7699999999999999E-2</v>
      </c>
      <c r="DF615" s="166" t="s">
        <v>7469</v>
      </c>
      <c r="DG615" s="166">
        <v>0.55000000000000004</v>
      </c>
      <c r="DH615" s="166">
        <v>-6.4100000000000004E-2</v>
      </c>
      <c r="DI615" s="166">
        <v>74</v>
      </c>
      <c r="DJ615" s="166" t="s">
        <v>7469</v>
      </c>
      <c r="DK615" s="166">
        <v>-34.56</v>
      </c>
      <c r="DL615" s="166">
        <v>88</v>
      </c>
      <c r="DM615" s="166">
        <v>56.34</v>
      </c>
      <c r="DN615" s="166">
        <v>0.13</v>
      </c>
      <c r="DO615" s="166">
        <v>-1.24</v>
      </c>
      <c r="DP615" s="166">
        <v>-346.82150000000001</v>
      </c>
      <c r="DQ615" s="166">
        <v>22.49</v>
      </c>
      <c r="DR615" s="166" t="s">
        <v>7469</v>
      </c>
      <c r="DS615" s="166">
        <v>51.29</v>
      </c>
      <c r="DT615" s="166">
        <v>0.18</v>
      </c>
      <c r="DU615" s="166">
        <v>-5.7200000000000001E-2</v>
      </c>
      <c r="DV615" s="166" t="s">
        <v>7469</v>
      </c>
      <c r="DW615" s="166" t="s">
        <v>7469</v>
      </c>
      <c r="DX615" s="166">
        <v>-171</v>
      </c>
      <c r="DY615" s="166">
        <v>37</v>
      </c>
      <c r="DZ615" s="166">
        <v>-1.67</v>
      </c>
      <c r="EA615" s="166">
        <v>0.50670000000000004</v>
      </c>
      <c r="EB615" s="166">
        <v>263</v>
      </c>
      <c r="EC615" s="166">
        <v>-0.68</v>
      </c>
      <c r="ED615" s="166">
        <v>82</v>
      </c>
      <c r="EE615" s="166" t="s">
        <v>7469</v>
      </c>
      <c r="EF615" s="166">
        <v>258</v>
      </c>
      <c r="EG615" s="166">
        <v>0.34</v>
      </c>
      <c r="EH615" s="166">
        <v>50</v>
      </c>
      <c r="EI615" s="166">
        <v>37.25</v>
      </c>
      <c r="EJ615" s="166" t="s">
        <v>7469</v>
      </c>
      <c r="EK615" s="166">
        <v>-0.03</v>
      </c>
      <c r="EL615" s="166">
        <v>0</v>
      </c>
      <c r="EM615" s="166">
        <v>0.49630000000000002</v>
      </c>
      <c r="EN615" s="166" t="s">
        <v>7469</v>
      </c>
    </row>
    <row r="616" spans="3:144">
      <c r="C616" s="120"/>
      <c r="E616" s="120" t="s">
        <v>8095</v>
      </c>
      <c r="F616" s="126" t="s">
        <v>8203</v>
      </c>
      <c r="G616" s="151" t="s">
        <v>8090</v>
      </c>
      <c r="H616" s="152" t="s">
        <v>8091</v>
      </c>
      <c r="I616" s="153" t="s">
        <v>7469</v>
      </c>
      <c r="J616" s="166" t="s">
        <v>7469</v>
      </c>
      <c r="K616" s="166" t="s">
        <v>7469</v>
      </c>
      <c r="L616" s="166" t="s">
        <v>7469</v>
      </c>
      <c r="M616" s="166" t="s">
        <v>7469</v>
      </c>
      <c r="N616" s="166">
        <v>1.44</v>
      </c>
      <c r="O616" s="166">
        <v>4.34</v>
      </c>
      <c r="P616" s="166" t="s">
        <v>7469</v>
      </c>
      <c r="Q616" s="166" t="s">
        <v>7469</v>
      </c>
      <c r="R616" s="166">
        <v>0.02</v>
      </c>
      <c r="S616" s="166" t="s">
        <v>7469</v>
      </c>
      <c r="T616" s="166" t="s">
        <v>7469</v>
      </c>
      <c r="U616" s="166" t="s">
        <v>7469</v>
      </c>
      <c r="V616" s="166" t="s">
        <v>7469</v>
      </c>
      <c r="W616" s="166" t="s">
        <v>7469</v>
      </c>
      <c r="X616" s="166" t="s">
        <v>7469</v>
      </c>
      <c r="Y616" s="166" t="s">
        <v>7469</v>
      </c>
      <c r="Z616" s="166" t="s">
        <v>7469</v>
      </c>
      <c r="AA616" s="166" t="s">
        <v>7469</v>
      </c>
      <c r="AB616" s="166" t="s">
        <v>7469</v>
      </c>
      <c r="AC616" s="166" t="s">
        <v>7469</v>
      </c>
      <c r="AD616" s="166" t="s">
        <v>7469</v>
      </c>
      <c r="AE616" s="166">
        <v>-5.51</v>
      </c>
      <c r="AF616" s="166">
        <v>206.71</v>
      </c>
      <c r="AG616" s="166" t="s">
        <v>7469</v>
      </c>
      <c r="AH616" s="166">
        <v>2.92</v>
      </c>
      <c r="AI616" s="166" t="s">
        <v>7469</v>
      </c>
      <c r="AJ616" s="166" t="s">
        <v>7469</v>
      </c>
      <c r="AK616" s="166">
        <v>0.105</v>
      </c>
      <c r="AL616" s="166" t="s">
        <v>7469</v>
      </c>
      <c r="AM616" s="166" t="s">
        <v>7469</v>
      </c>
      <c r="AN616" s="166" t="s">
        <v>7469</v>
      </c>
      <c r="AO616" s="166" t="s">
        <v>7469</v>
      </c>
      <c r="AP616" s="166">
        <v>14.01</v>
      </c>
      <c r="AQ616" s="166" t="s">
        <v>7469</v>
      </c>
      <c r="AR616" s="166" t="s">
        <v>7469</v>
      </c>
      <c r="AS616" s="166" t="s">
        <v>7469</v>
      </c>
      <c r="AT616" s="166" t="s">
        <v>7469</v>
      </c>
      <c r="AU616" s="166" t="s">
        <v>7469</v>
      </c>
      <c r="AV616" s="166" t="s">
        <v>7469</v>
      </c>
      <c r="AW616" s="166" t="s">
        <v>7469</v>
      </c>
      <c r="AX616" s="166">
        <v>-2.76E-2</v>
      </c>
      <c r="AY616" s="166" t="s">
        <v>7469</v>
      </c>
      <c r="AZ616" s="166" t="s">
        <v>7469</v>
      </c>
      <c r="BA616" s="166" t="s">
        <v>7469</v>
      </c>
      <c r="BB616" s="166" t="s">
        <v>7469</v>
      </c>
      <c r="BC616" s="166" t="s">
        <v>7469</v>
      </c>
      <c r="BD616" s="166" t="s">
        <v>7469</v>
      </c>
      <c r="BE616" s="166" t="s">
        <v>7469</v>
      </c>
      <c r="BF616" s="166" t="s">
        <v>7469</v>
      </c>
      <c r="BG616" s="166">
        <v>-1.56</v>
      </c>
      <c r="BH616" s="166">
        <v>2E-3</v>
      </c>
      <c r="BI616" s="166" t="s">
        <v>7469</v>
      </c>
      <c r="BJ616" s="166">
        <v>14.96</v>
      </c>
      <c r="BK616" s="166" t="s">
        <v>7469</v>
      </c>
      <c r="BL616" s="166" t="s">
        <v>7469</v>
      </c>
      <c r="BM616" s="166" t="s">
        <v>7469</v>
      </c>
      <c r="BN616" s="166">
        <v>-0.48</v>
      </c>
      <c r="BO616" s="166">
        <v>-0.27</v>
      </c>
      <c r="BP616" s="166">
        <v>-7.3000000000000001E-3</v>
      </c>
      <c r="BQ616" s="166" t="s">
        <v>7469</v>
      </c>
      <c r="BR616" s="166" t="s">
        <v>7469</v>
      </c>
      <c r="BS616" s="166" t="s">
        <v>7469</v>
      </c>
      <c r="BT616" s="166">
        <v>-9.2299999999999993E-2</v>
      </c>
      <c r="BU616" s="166" t="s">
        <v>7469</v>
      </c>
      <c r="BV616" s="166">
        <v>-5.8999999999999997E-2</v>
      </c>
      <c r="BW616" s="166" t="s">
        <v>7469</v>
      </c>
      <c r="BX616" s="166" t="s">
        <v>7469</v>
      </c>
      <c r="BY616" s="166" t="s">
        <v>7469</v>
      </c>
      <c r="BZ616" s="166" t="s">
        <v>7469</v>
      </c>
      <c r="CA616" s="166">
        <v>-1.03</v>
      </c>
      <c r="CB616" s="166" t="s">
        <v>7469</v>
      </c>
      <c r="CC616" s="166" t="s">
        <v>7469</v>
      </c>
      <c r="CD616" s="166" t="s">
        <v>7469</v>
      </c>
      <c r="CE616" s="166">
        <v>-6.2700000000000006E-2</v>
      </c>
      <c r="CF616" s="166" t="s">
        <v>7469</v>
      </c>
      <c r="CG616" s="166">
        <v>-3.7600000000000001E-2</v>
      </c>
      <c r="CH616" s="166" t="s">
        <v>7469</v>
      </c>
      <c r="CI616" s="166" t="s">
        <v>7469</v>
      </c>
      <c r="CJ616" s="166" t="s">
        <v>7469</v>
      </c>
      <c r="CK616" s="166" t="s">
        <v>7469</v>
      </c>
      <c r="CL616" s="166" t="s">
        <v>7469</v>
      </c>
      <c r="CM616" s="166" t="s">
        <v>7469</v>
      </c>
      <c r="CN616" s="166" t="s">
        <v>7469</v>
      </c>
      <c r="CO616" s="166" t="s">
        <v>7469</v>
      </c>
      <c r="CP616" s="166" t="s">
        <v>7469</v>
      </c>
      <c r="CQ616" s="166" t="s">
        <v>7469</v>
      </c>
      <c r="CR616" s="166" t="s">
        <v>7469</v>
      </c>
      <c r="CS616" s="166" t="s">
        <v>7469</v>
      </c>
      <c r="CT616" s="166" t="s">
        <v>7469</v>
      </c>
      <c r="CU616" s="166">
        <v>20.059999999999999</v>
      </c>
      <c r="CV616" s="166" t="s">
        <v>7469</v>
      </c>
      <c r="CW616" s="166" t="s">
        <v>7469</v>
      </c>
      <c r="CX616" s="166" t="s">
        <v>7469</v>
      </c>
      <c r="CY616" s="166" t="s">
        <v>7469</v>
      </c>
      <c r="CZ616" s="166" t="s">
        <v>7469</v>
      </c>
      <c r="DA616" s="166" t="s">
        <v>7469</v>
      </c>
      <c r="DB616" s="166" t="s">
        <v>7469</v>
      </c>
      <c r="DC616" s="166" t="s">
        <v>7469</v>
      </c>
      <c r="DD616" s="166" t="s">
        <v>7469</v>
      </c>
      <c r="DE616" s="166" t="s">
        <v>7469</v>
      </c>
      <c r="DF616" s="166" t="s">
        <v>7469</v>
      </c>
      <c r="DG616" s="166" t="s">
        <v>7469</v>
      </c>
      <c r="DH616" s="166">
        <v>3.7999999999999999E-2</v>
      </c>
      <c r="DI616" s="166" t="s">
        <v>7469</v>
      </c>
      <c r="DJ616" s="166" t="s">
        <v>7469</v>
      </c>
      <c r="DK616" s="166">
        <v>13.52</v>
      </c>
      <c r="DL616" s="166" t="s">
        <v>7469</v>
      </c>
      <c r="DM616" s="166" t="s">
        <v>7469</v>
      </c>
      <c r="DN616" s="166" t="s">
        <v>7469</v>
      </c>
      <c r="DO616" s="166" t="s">
        <v>7469</v>
      </c>
      <c r="DP616" s="166" t="s">
        <v>7469</v>
      </c>
      <c r="DQ616" s="166">
        <v>17.14</v>
      </c>
      <c r="DR616" s="166" t="s">
        <v>7469</v>
      </c>
      <c r="DS616" s="166" t="s">
        <v>7469</v>
      </c>
      <c r="DT616" s="166" t="s">
        <v>7469</v>
      </c>
      <c r="DU616" s="166" t="s">
        <v>7469</v>
      </c>
      <c r="DV616" s="166" t="s">
        <v>7469</v>
      </c>
      <c r="DW616" s="166" t="s">
        <v>7469</v>
      </c>
      <c r="DX616" s="166" t="s">
        <v>7469</v>
      </c>
      <c r="DY616" s="166" t="s">
        <v>7469</v>
      </c>
      <c r="DZ616" s="166" t="s">
        <v>7469</v>
      </c>
      <c r="EA616" s="166" t="s">
        <v>7469</v>
      </c>
      <c r="EB616" s="166" t="s">
        <v>7469</v>
      </c>
      <c r="EC616" s="166" t="s">
        <v>7469</v>
      </c>
      <c r="ED616" s="166" t="s">
        <v>7469</v>
      </c>
      <c r="EE616" s="166">
        <v>-3.03</v>
      </c>
      <c r="EF616" s="166" t="s">
        <v>7469</v>
      </c>
      <c r="EG616" s="166" t="s">
        <v>7469</v>
      </c>
      <c r="EH616" s="166" t="s">
        <v>7469</v>
      </c>
      <c r="EI616" s="166" t="s">
        <v>7469</v>
      </c>
      <c r="EJ616" s="166" t="s">
        <v>7469</v>
      </c>
      <c r="EK616" s="166" t="s">
        <v>7469</v>
      </c>
      <c r="EL616" s="166" t="s">
        <v>7469</v>
      </c>
      <c r="EM616" s="166" t="s">
        <v>7469</v>
      </c>
      <c r="EN616" s="166" t="s">
        <v>7469</v>
      </c>
    </row>
    <row r="617" spans="3:144">
      <c r="C617" s="120"/>
      <c r="E617" s="120" t="s">
        <v>8096</v>
      </c>
      <c r="F617" s="126" t="s">
        <v>8203</v>
      </c>
      <c r="G617" s="151" t="s">
        <v>8090</v>
      </c>
      <c r="H617" s="152" t="s">
        <v>8097</v>
      </c>
      <c r="I617" s="153">
        <v>61.11</v>
      </c>
      <c r="J617" s="166">
        <v>-0.17</v>
      </c>
      <c r="K617" s="166">
        <v>1.32</v>
      </c>
      <c r="L617" s="166">
        <v>-1.3</v>
      </c>
      <c r="M617" s="166" t="s">
        <v>7469</v>
      </c>
      <c r="N617" s="166">
        <v>0.31</v>
      </c>
      <c r="O617" s="166">
        <v>1.01</v>
      </c>
      <c r="P617" s="166">
        <v>-0.21</v>
      </c>
      <c r="Q617" s="166">
        <v>-0.13</v>
      </c>
      <c r="R617" s="166">
        <v>-0.11</v>
      </c>
      <c r="S617" s="166">
        <v>-0.17</v>
      </c>
      <c r="T617" s="166">
        <v>-0.01</v>
      </c>
      <c r="U617" s="166" t="s">
        <v>7469</v>
      </c>
      <c r="V617" s="166">
        <v>-0.22</v>
      </c>
      <c r="W617" s="166">
        <v>-0.02</v>
      </c>
      <c r="X617" s="166">
        <v>0.17199999999999999</v>
      </c>
      <c r="Y617" s="166">
        <v>0</v>
      </c>
      <c r="Z617" s="166">
        <v>27.1</v>
      </c>
      <c r="AA617" s="166">
        <v>-0.14399999999999999</v>
      </c>
      <c r="AB617" s="166">
        <v>-3.4000000000000002E-2</v>
      </c>
      <c r="AC617" s="166">
        <v>0</v>
      </c>
      <c r="AD617" s="166">
        <v>1.2999999999999999E-3</v>
      </c>
      <c r="AE617" s="166">
        <v>-4.75</v>
      </c>
      <c r="AF617" s="166">
        <v>36.130000000000003</v>
      </c>
      <c r="AG617" s="166">
        <v>0.8609</v>
      </c>
      <c r="AH617" s="166">
        <v>0.53</v>
      </c>
      <c r="AI617" s="166">
        <v>1.55</v>
      </c>
      <c r="AJ617" s="166">
        <v>-0.78</v>
      </c>
      <c r="AK617" s="166" t="s">
        <v>7469</v>
      </c>
      <c r="AL617" s="166">
        <v>-35</v>
      </c>
      <c r="AM617" s="166" t="s">
        <v>7469</v>
      </c>
      <c r="AN617" s="166">
        <v>-0.06</v>
      </c>
      <c r="AO617" s="166">
        <v>-0.22140000000000001</v>
      </c>
      <c r="AP617" s="166">
        <v>0.97</v>
      </c>
      <c r="AQ617" s="166">
        <v>-13.75</v>
      </c>
      <c r="AR617" s="166">
        <v>-0.94</v>
      </c>
      <c r="AS617" s="166">
        <v>23</v>
      </c>
      <c r="AT617" s="166">
        <v>-21</v>
      </c>
      <c r="AU617" s="166">
        <v>1</v>
      </c>
      <c r="AV617" s="166">
        <v>-0.11</v>
      </c>
      <c r="AW617" s="166" t="s">
        <v>7469</v>
      </c>
      <c r="AX617" s="166" t="s">
        <v>7469</v>
      </c>
      <c r="AY617" s="166" t="s">
        <v>7469</v>
      </c>
      <c r="AZ617" s="166">
        <v>1.6999999999999999E-3</v>
      </c>
      <c r="BA617" s="166">
        <v>-0.6</v>
      </c>
      <c r="BB617" s="166" t="s">
        <v>7469</v>
      </c>
      <c r="BC617" s="166" t="s">
        <v>7469</v>
      </c>
      <c r="BD617" s="166">
        <v>-0.51170000000000004</v>
      </c>
      <c r="BE617" s="166">
        <v>-5.0000000000000001E-4</v>
      </c>
      <c r="BF617" s="166">
        <v>0.03</v>
      </c>
      <c r="BG617" s="166">
        <v>-0.33</v>
      </c>
      <c r="BH617" s="166" t="s">
        <v>7469</v>
      </c>
      <c r="BI617" s="166">
        <v>0.01</v>
      </c>
      <c r="BJ617" s="166">
        <v>-4.7300000000000004</v>
      </c>
      <c r="BK617" s="166" t="s">
        <v>7469</v>
      </c>
      <c r="BL617" s="166">
        <v>-0.6</v>
      </c>
      <c r="BM617" s="166">
        <v>-169</v>
      </c>
      <c r="BN617" s="166">
        <v>-0.08</v>
      </c>
      <c r="BO617" s="166">
        <v>-0.06</v>
      </c>
      <c r="BP617" s="166" t="s">
        <v>7469</v>
      </c>
      <c r="BQ617" s="166">
        <v>7.7</v>
      </c>
      <c r="BR617" s="166" t="s">
        <v>7469</v>
      </c>
      <c r="BS617" s="166">
        <v>-0.22</v>
      </c>
      <c r="BT617" s="166" t="s">
        <v>7469</v>
      </c>
      <c r="BU617" s="166">
        <v>0.15</v>
      </c>
      <c r="BV617" s="166" t="s">
        <v>7469</v>
      </c>
      <c r="BW617" s="166" t="s">
        <v>7469</v>
      </c>
      <c r="BX617" s="166">
        <v>-0.31430000000000002</v>
      </c>
      <c r="BY617" s="166" t="s">
        <v>7469</v>
      </c>
      <c r="BZ617" s="166">
        <v>-0.49</v>
      </c>
      <c r="CA617" s="166">
        <v>-0.38</v>
      </c>
      <c r="CB617" s="166">
        <v>26</v>
      </c>
      <c r="CC617" s="166">
        <v>-0.03</v>
      </c>
      <c r="CD617" s="166">
        <v>-119</v>
      </c>
      <c r="CE617" s="166">
        <v>-1.23E-2</v>
      </c>
      <c r="CF617" s="166" t="s">
        <v>7469</v>
      </c>
      <c r="CG617" s="166" t="s">
        <v>7469</v>
      </c>
      <c r="CH617" s="166">
        <v>-5.9999999999999995E-4</v>
      </c>
      <c r="CI617" s="166">
        <v>-0.7</v>
      </c>
      <c r="CJ617" s="166" t="s">
        <v>7469</v>
      </c>
      <c r="CK617" s="166">
        <v>-0.01</v>
      </c>
      <c r="CL617" s="166" t="s">
        <v>7469</v>
      </c>
      <c r="CM617" s="166" t="s">
        <v>7469</v>
      </c>
      <c r="CN617" s="166" t="s">
        <v>7469</v>
      </c>
      <c r="CO617" s="166">
        <v>65</v>
      </c>
      <c r="CP617" s="166">
        <v>534</v>
      </c>
      <c r="CQ617" s="166">
        <v>-156.62029999999999</v>
      </c>
      <c r="CR617" s="166" t="s">
        <v>7469</v>
      </c>
      <c r="CS617" s="166">
        <v>0.13</v>
      </c>
      <c r="CT617" s="166">
        <v>0</v>
      </c>
      <c r="CU617" s="166">
        <v>-3.9</v>
      </c>
      <c r="CV617" s="166" t="s">
        <v>7469</v>
      </c>
      <c r="CW617" s="166" t="s">
        <v>7469</v>
      </c>
      <c r="CX617" s="166" t="s">
        <v>7469</v>
      </c>
      <c r="CY617" s="166">
        <v>-566</v>
      </c>
      <c r="CZ617" s="166">
        <v>5.4000000000000003E-3</v>
      </c>
      <c r="DA617" s="166">
        <v>-125</v>
      </c>
      <c r="DB617" s="166" t="s">
        <v>7469</v>
      </c>
      <c r="DC617" s="166">
        <v>-1.14E-2</v>
      </c>
      <c r="DD617" s="166">
        <v>96</v>
      </c>
      <c r="DE617" s="166">
        <v>-0.22</v>
      </c>
      <c r="DF617" s="166" t="s">
        <v>7469</v>
      </c>
      <c r="DG617" s="166">
        <v>-0.10249999999999999</v>
      </c>
      <c r="DH617" s="166">
        <v>0</v>
      </c>
      <c r="DI617" s="166" t="s">
        <v>7469</v>
      </c>
      <c r="DJ617" s="166" t="s">
        <v>7469</v>
      </c>
      <c r="DK617" s="166">
        <v>-20.47</v>
      </c>
      <c r="DL617" s="166">
        <v>23</v>
      </c>
      <c r="DM617" s="166">
        <v>41.29</v>
      </c>
      <c r="DN617" s="166">
        <v>0.03</v>
      </c>
      <c r="DO617" s="166">
        <v>-0.21</v>
      </c>
      <c r="DP617" s="166">
        <v>-64.028599999999997</v>
      </c>
      <c r="DQ617" s="166">
        <v>2.4700000000000002</v>
      </c>
      <c r="DR617" s="166" t="s">
        <v>7469</v>
      </c>
      <c r="DS617" s="166">
        <v>17.11</v>
      </c>
      <c r="DT617" s="166">
        <v>-2.42</v>
      </c>
      <c r="DU617" s="166">
        <v>-6.4100000000000004E-2</v>
      </c>
      <c r="DV617" s="166" t="s">
        <v>7469</v>
      </c>
      <c r="DW617" s="166" t="s">
        <v>7469</v>
      </c>
      <c r="DX617" s="166">
        <v>-3</v>
      </c>
      <c r="DY617" s="166">
        <v>-50</v>
      </c>
      <c r="DZ617" s="166">
        <v>-0.46</v>
      </c>
      <c r="EA617" s="166">
        <v>7.0499999999999993E-2</v>
      </c>
      <c r="EB617" s="166">
        <v>26</v>
      </c>
      <c r="EC617" s="166">
        <v>0.03</v>
      </c>
      <c r="ED617" s="166">
        <v>15</v>
      </c>
      <c r="EE617" s="166" t="s">
        <v>7469</v>
      </c>
      <c r="EF617" s="166">
        <v>26</v>
      </c>
      <c r="EG617" s="166">
        <v>-0.24</v>
      </c>
      <c r="EH617" s="166" t="s">
        <v>7469</v>
      </c>
      <c r="EI617" s="166">
        <v>5.97</v>
      </c>
      <c r="EJ617" s="166" t="s">
        <v>7469</v>
      </c>
      <c r="EK617" s="166" t="s">
        <v>7469</v>
      </c>
      <c r="EL617" s="166">
        <v>0</v>
      </c>
      <c r="EM617" s="166">
        <v>-0.2024</v>
      </c>
      <c r="EN617" s="166" t="s">
        <v>7469</v>
      </c>
    </row>
    <row r="618" spans="3:144">
      <c r="C618" s="120"/>
      <c r="E618" s="120" t="s">
        <v>8098</v>
      </c>
      <c r="F618" s="126" t="s">
        <v>8203</v>
      </c>
      <c r="G618" s="151" t="s">
        <v>8090</v>
      </c>
      <c r="H618" s="152" t="s">
        <v>8097</v>
      </c>
      <c r="I618" s="153">
        <v>46</v>
      </c>
      <c r="J618" s="166">
        <v>-0.17</v>
      </c>
      <c r="K618" s="166">
        <v>1.37</v>
      </c>
      <c r="L618" s="166">
        <v>-1.61</v>
      </c>
      <c r="M618" s="166" t="s">
        <v>7469</v>
      </c>
      <c r="N618" s="166">
        <v>0.56999999999999995</v>
      </c>
      <c r="O618" s="166">
        <v>0.98</v>
      </c>
      <c r="P618" s="166">
        <v>-0.21</v>
      </c>
      <c r="Q618" s="166">
        <v>-0.21</v>
      </c>
      <c r="R618" s="166">
        <v>-0.25</v>
      </c>
      <c r="S618" s="166">
        <v>-0.03</v>
      </c>
      <c r="T618" s="166">
        <v>-0.01</v>
      </c>
      <c r="U618" s="166" t="s">
        <v>7469</v>
      </c>
      <c r="V618" s="166">
        <v>-0.18</v>
      </c>
      <c r="W618" s="166">
        <v>2.66</v>
      </c>
      <c r="X618" s="166">
        <v>0.22</v>
      </c>
      <c r="Y618" s="166">
        <v>-1.4E-3</v>
      </c>
      <c r="Z618" s="166">
        <v>6.4</v>
      </c>
      <c r="AA618" s="166">
        <v>-0.12590000000000001</v>
      </c>
      <c r="AB618" s="166">
        <v>1.6E-2</v>
      </c>
      <c r="AC618" s="166">
        <v>0</v>
      </c>
      <c r="AD618" s="166">
        <v>-7.9000000000000008E-3</v>
      </c>
      <c r="AE618" s="166">
        <v>-5.53</v>
      </c>
      <c r="AF618" s="166">
        <v>66.03</v>
      </c>
      <c r="AG618" s="166">
        <v>1.2609999999999999</v>
      </c>
      <c r="AH618" s="166" t="s">
        <v>7469</v>
      </c>
      <c r="AI618" s="166">
        <v>4.03</v>
      </c>
      <c r="AJ618" s="166">
        <v>-0.68</v>
      </c>
      <c r="AK618" s="166" t="s">
        <v>7469</v>
      </c>
      <c r="AL618" s="166">
        <v>25</v>
      </c>
      <c r="AM618" s="166" t="s">
        <v>7469</v>
      </c>
      <c r="AN618" s="166">
        <v>-0.1202</v>
      </c>
      <c r="AO618" s="166">
        <v>-2.93E-2</v>
      </c>
      <c r="AP618" s="166">
        <v>5.39</v>
      </c>
      <c r="AQ618" s="166">
        <v>-3.25</v>
      </c>
      <c r="AR618" s="166">
        <v>-0.93</v>
      </c>
      <c r="AS618" s="166">
        <v>130</v>
      </c>
      <c r="AT618" s="166">
        <v>53</v>
      </c>
      <c r="AU618" s="166">
        <v>20</v>
      </c>
      <c r="AV618" s="166">
        <v>-0.16619999999999999</v>
      </c>
      <c r="AW618" s="166" t="s">
        <v>7469</v>
      </c>
      <c r="AX618" s="166" t="s">
        <v>7469</v>
      </c>
      <c r="AY618" s="166" t="s">
        <v>7469</v>
      </c>
      <c r="AZ618" s="166">
        <v>-3.3099999999999997E-2</v>
      </c>
      <c r="BA618" s="166">
        <v>-0.56999999999999995</v>
      </c>
      <c r="BB618" s="166" t="s">
        <v>7469</v>
      </c>
      <c r="BC618" s="166" t="s">
        <v>7469</v>
      </c>
      <c r="BD618" s="166">
        <v>-0.33429999999999999</v>
      </c>
      <c r="BE618" s="166">
        <v>0</v>
      </c>
      <c r="BF618" s="166" t="s">
        <v>7469</v>
      </c>
      <c r="BG618" s="166">
        <v>-0.56999999999999995</v>
      </c>
      <c r="BH618" s="166" t="s">
        <v>7469</v>
      </c>
      <c r="BI618" s="166">
        <v>0.02</v>
      </c>
      <c r="BJ618" s="166">
        <v>2.66</v>
      </c>
      <c r="BK618" s="166" t="s">
        <v>7469</v>
      </c>
      <c r="BL618" s="166">
        <v>-0.60409999999999997</v>
      </c>
      <c r="BM618" s="166">
        <v>5</v>
      </c>
      <c r="BN618" s="166">
        <v>-0.14000000000000001</v>
      </c>
      <c r="BO618" s="166">
        <v>-7.0000000000000007E-2</v>
      </c>
      <c r="BP618" s="166" t="s">
        <v>7469</v>
      </c>
      <c r="BQ618" s="166" t="s">
        <v>7469</v>
      </c>
      <c r="BR618" s="166" t="s">
        <v>7469</v>
      </c>
      <c r="BS618" s="166">
        <v>-0.25</v>
      </c>
      <c r="BT618" s="166" t="s">
        <v>7469</v>
      </c>
      <c r="BU618" s="166">
        <v>0.28520000000000001</v>
      </c>
      <c r="BV618" s="166" t="s">
        <v>7469</v>
      </c>
      <c r="BW618" s="166" t="s">
        <v>7469</v>
      </c>
      <c r="BX618" s="166">
        <v>-0.14149999999999999</v>
      </c>
      <c r="BY618" s="166" t="s">
        <v>7469</v>
      </c>
      <c r="BZ618" s="166">
        <v>0.50280000000000002</v>
      </c>
      <c r="CA618" s="166">
        <v>-0.25</v>
      </c>
      <c r="CB618" s="166">
        <v>226</v>
      </c>
      <c r="CC618" s="166">
        <v>-0.02</v>
      </c>
      <c r="CD618" s="166">
        <v>91</v>
      </c>
      <c r="CE618" s="166">
        <v>-1.26E-2</v>
      </c>
      <c r="CF618" s="166" t="s">
        <v>7469</v>
      </c>
      <c r="CG618" s="166" t="s">
        <v>7469</v>
      </c>
      <c r="CH618" s="166">
        <v>-3.8E-3</v>
      </c>
      <c r="CI618" s="166">
        <v>-0.63029999999999997</v>
      </c>
      <c r="CJ618" s="166" t="s">
        <v>7469</v>
      </c>
      <c r="CK618" s="166">
        <v>-0.01</v>
      </c>
      <c r="CL618" s="166" t="s">
        <v>7469</v>
      </c>
      <c r="CM618" s="166" t="s">
        <v>7469</v>
      </c>
      <c r="CN618" s="166" t="s">
        <v>7469</v>
      </c>
      <c r="CO618" s="166">
        <v>-4</v>
      </c>
      <c r="CP618" s="166">
        <v>539</v>
      </c>
      <c r="CQ618" s="166">
        <v>318.74990000000003</v>
      </c>
      <c r="CR618" s="166" t="s">
        <v>7469</v>
      </c>
      <c r="CS618" s="166">
        <v>-0.23</v>
      </c>
      <c r="CT618" s="166">
        <v>-0.11</v>
      </c>
      <c r="CU618" s="166">
        <v>4.79</v>
      </c>
      <c r="CV618" s="166" t="s">
        <v>7469</v>
      </c>
      <c r="CW618" s="166" t="s">
        <v>7469</v>
      </c>
      <c r="CX618" s="166" t="s">
        <v>7469</v>
      </c>
      <c r="CY618" s="166">
        <v>59</v>
      </c>
      <c r="CZ618" s="166">
        <v>4.8999999999999998E-3</v>
      </c>
      <c r="DA618" s="166">
        <v>21</v>
      </c>
      <c r="DB618" s="166" t="s">
        <v>7469</v>
      </c>
      <c r="DC618" s="166">
        <v>0.1472</v>
      </c>
      <c r="DD618" s="166">
        <v>186</v>
      </c>
      <c r="DE618" s="166">
        <v>-0.26</v>
      </c>
      <c r="DF618" s="166" t="s">
        <v>7469</v>
      </c>
      <c r="DG618" s="166">
        <v>-9.5600000000000004E-2</v>
      </c>
      <c r="DH618" s="166">
        <v>0</v>
      </c>
      <c r="DI618" s="166" t="s">
        <v>7469</v>
      </c>
      <c r="DJ618" s="166" t="s">
        <v>7469</v>
      </c>
      <c r="DK618" s="166">
        <v>-22.04</v>
      </c>
      <c r="DL618" s="166">
        <v>-14</v>
      </c>
      <c r="DM618" s="166">
        <v>12.82</v>
      </c>
      <c r="DN618" s="166">
        <v>-8.8599999999999998E-2</v>
      </c>
      <c r="DO618" s="166">
        <v>-0.25940000000000002</v>
      </c>
      <c r="DP618" s="166">
        <v>-96.042900000000003</v>
      </c>
      <c r="DQ618" s="166">
        <v>3.34</v>
      </c>
      <c r="DR618" s="166" t="s">
        <v>7469</v>
      </c>
      <c r="DS618" s="166">
        <v>3.89</v>
      </c>
      <c r="DT618" s="166">
        <v>-2.3105000000000002</v>
      </c>
      <c r="DU618" s="166">
        <v>2.3E-3</v>
      </c>
      <c r="DV618" s="166" t="s">
        <v>7469</v>
      </c>
      <c r="DW618" s="166" t="s">
        <v>7469</v>
      </c>
      <c r="DX618" s="166">
        <v>57</v>
      </c>
      <c r="DY618" s="166">
        <v>74</v>
      </c>
      <c r="DZ618" s="166">
        <v>-0.68</v>
      </c>
      <c r="EA618" s="166">
        <v>-6.7999999999999996E-3</v>
      </c>
      <c r="EB618" s="166">
        <v>136</v>
      </c>
      <c r="EC618" s="166">
        <v>3.7900000000000003E-2</v>
      </c>
      <c r="ED618" s="166">
        <v>16</v>
      </c>
      <c r="EE618" s="166" t="s">
        <v>7469</v>
      </c>
      <c r="EF618" s="166">
        <v>68</v>
      </c>
      <c r="EG618" s="166">
        <v>3.3799999999999997E-2</v>
      </c>
      <c r="EH618" s="166" t="s">
        <v>7469</v>
      </c>
      <c r="EI618" s="166">
        <v>9.0399999999999991</v>
      </c>
      <c r="EJ618" s="166" t="s">
        <v>7469</v>
      </c>
      <c r="EK618" s="166" t="s">
        <v>7469</v>
      </c>
      <c r="EL618" s="166">
        <v>0</v>
      </c>
      <c r="EM618" s="166">
        <v>-0.23880000000000001</v>
      </c>
      <c r="EN618" s="166" t="s">
        <v>7469</v>
      </c>
    </row>
    <row r="619" spans="3:144">
      <c r="C619" s="120"/>
      <c r="E619" s="120" t="s">
        <v>7693</v>
      </c>
      <c r="F619" s="126" t="s">
        <v>8203</v>
      </c>
      <c r="G619" s="151" t="s">
        <v>8090</v>
      </c>
      <c r="H619" s="152" t="s">
        <v>8097</v>
      </c>
      <c r="I619" s="153">
        <v>96.78</v>
      </c>
      <c r="J619" s="166">
        <v>-0.35</v>
      </c>
      <c r="K619" s="166">
        <v>1.48</v>
      </c>
      <c r="L619" s="166">
        <v>-0.78</v>
      </c>
      <c r="M619" s="166" t="s">
        <v>7469</v>
      </c>
      <c r="N619" s="166">
        <v>0.35</v>
      </c>
      <c r="O619" s="166">
        <v>0.95</v>
      </c>
      <c r="P619" s="166">
        <v>-0.15</v>
      </c>
      <c r="Q619" s="166">
        <v>-0.28999999999999998</v>
      </c>
      <c r="R619" s="166">
        <v>0.13</v>
      </c>
      <c r="S619" s="166">
        <v>-7.0000000000000007E-2</v>
      </c>
      <c r="T619" s="166">
        <v>-0.02</v>
      </c>
      <c r="U619" s="166" t="s">
        <v>7469</v>
      </c>
      <c r="V619" s="166">
        <v>-0.11</v>
      </c>
      <c r="W619" s="166">
        <v>-0.03</v>
      </c>
      <c r="X619" s="166">
        <v>0.28999999999999998</v>
      </c>
      <c r="Y619" s="166">
        <v>0</v>
      </c>
      <c r="Z619" s="166">
        <v>21.06</v>
      </c>
      <c r="AA619" s="166">
        <v>-4.8099999999999997E-2</v>
      </c>
      <c r="AB619" s="166">
        <v>-7.2999999999999995E-2</v>
      </c>
      <c r="AC619" s="166">
        <v>0</v>
      </c>
      <c r="AD619" s="166">
        <v>-1.95E-2</v>
      </c>
      <c r="AE619" s="166">
        <v>-3.61</v>
      </c>
      <c r="AF619" s="166">
        <v>46.18</v>
      </c>
      <c r="AG619" s="166">
        <v>1.18</v>
      </c>
      <c r="AH619" s="166">
        <v>0.56999999999999995</v>
      </c>
      <c r="AI619" s="166">
        <v>9.49</v>
      </c>
      <c r="AJ619" s="166">
        <v>-0.49</v>
      </c>
      <c r="AK619" s="166" t="s">
        <v>7469</v>
      </c>
      <c r="AL619" s="166">
        <v>-3</v>
      </c>
      <c r="AM619" s="166" t="s">
        <v>7469</v>
      </c>
      <c r="AN619" s="166">
        <v>-0.18279999999999999</v>
      </c>
      <c r="AO619" s="166">
        <v>1.3299999999999999E-2</v>
      </c>
      <c r="AP619" s="166">
        <v>2.4700000000000002</v>
      </c>
      <c r="AQ619" s="166">
        <v>-1.56</v>
      </c>
      <c r="AR619" s="166">
        <v>-0.8</v>
      </c>
      <c r="AS619" s="166">
        <v>43</v>
      </c>
      <c r="AT619" s="166">
        <v>36</v>
      </c>
      <c r="AU619" s="166">
        <v>36</v>
      </c>
      <c r="AV619" s="166">
        <v>4.0000000000000002E-4</v>
      </c>
      <c r="AW619" s="166" t="s">
        <v>7469</v>
      </c>
      <c r="AX619" s="166" t="s">
        <v>7469</v>
      </c>
      <c r="AY619" s="166" t="s">
        <v>7469</v>
      </c>
      <c r="AZ619" s="166">
        <v>3.56E-2</v>
      </c>
      <c r="BA619" s="166">
        <v>-0.56999999999999995</v>
      </c>
      <c r="BB619" s="166" t="s">
        <v>7469</v>
      </c>
      <c r="BC619" s="166" t="s">
        <v>7469</v>
      </c>
      <c r="BD619" s="166">
        <v>-0.23810000000000001</v>
      </c>
      <c r="BE619" s="166">
        <v>0</v>
      </c>
      <c r="BF619" s="166">
        <v>0.03</v>
      </c>
      <c r="BG619" s="166">
        <v>-0.26</v>
      </c>
      <c r="BH619" s="166" t="s">
        <v>7469</v>
      </c>
      <c r="BI619" s="166">
        <v>0.04</v>
      </c>
      <c r="BJ619" s="166">
        <v>5.85</v>
      </c>
      <c r="BK619" s="166" t="s">
        <v>7469</v>
      </c>
      <c r="BL619" s="166">
        <v>-0.49590000000000001</v>
      </c>
      <c r="BM619" s="166">
        <v>25</v>
      </c>
      <c r="BN619" s="166">
        <v>-0.15</v>
      </c>
      <c r="BO619" s="166">
        <v>-0.05</v>
      </c>
      <c r="BP619" s="166" t="s">
        <v>7469</v>
      </c>
      <c r="BQ619" s="166">
        <v>9.19</v>
      </c>
      <c r="BR619" s="166" t="s">
        <v>7469</v>
      </c>
      <c r="BS619" s="166">
        <v>-0.17</v>
      </c>
      <c r="BT619" s="166" t="s">
        <v>7469</v>
      </c>
      <c r="BU619" s="166">
        <v>0.1009</v>
      </c>
      <c r="BV619" s="166" t="s">
        <v>7469</v>
      </c>
      <c r="BW619" s="166" t="s">
        <v>7469</v>
      </c>
      <c r="BX619" s="166">
        <v>1.2500000000000001E-2</v>
      </c>
      <c r="BY619" s="166" t="s">
        <v>7469</v>
      </c>
      <c r="BZ619" s="166" t="s">
        <v>7469</v>
      </c>
      <c r="CA619" s="166">
        <v>-0.22</v>
      </c>
      <c r="CB619" s="166">
        <v>159</v>
      </c>
      <c r="CC619" s="166">
        <v>-0.02</v>
      </c>
      <c r="CD619" s="166">
        <v>103</v>
      </c>
      <c r="CE619" s="166">
        <v>-1.2699999999999999E-2</v>
      </c>
      <c r="CF619" s="166" t="s">
        <v>7469</v>
      </c>
      <c r="CG619" s="166" t="s">
        <v>7469</v>
      </c>
      <c r="CH619" s="166">
        <v>1.1999999999999999E-3</v>
      </c>
      <c r="CI619" s="166">
        <v>-0.31640000000000001</v>
      </c>
      <c r="CJ619" s="166" t="s">
        <v>7469</v>
      </c>
      <c r="CK619" s="166">
        <v>-0.01</v>
      </c>
      <c r="CL619" s="166" t="s">
        <v>7469</v>
      </c>
      <c r="CM619" s="166" t="s">
        <v>7469</v>
      </c>
      <c r="CN619" s="166" t="s">
        <v>7469</v>
      </c>
      <c r="CO619" s="166">
        <v>13</v>
      </c>
      <c r="CP619" s="166">
        <v>617</v>
      </c>
      <c r="CQ619" s="166" t="s">
        <v>7469</v>
      </c>
      <c r="CR619" s="166" t="s">
        <v>7469</v>
      </c>
      <c r="CS619" s="166">
        <v>-0.18</v>
      </c>
      <c r="CT619" s="166">
        <v>-0.19</v>
      </c>
      <c r="CU619" s="166">
        <v>3.29</v>
      </c>
      <c r="CV619" s="166" t="s">
        <v>7469</v>
      </c>
      <c r="CW619" s="166" t="s">
        <v>7469</v>
      </c>
      <c r="CX619" s="166" t="s">
        <v>7469</v>
      </c>
      <c r="CY619" s="166">
        <v>1027</v>
      </c>
      <c r="CZ619" s="166">
        <v>1.21E-2</v>
      </c>
      <c r="DA619" s="166">
        <v>96</v>
      </c>
      <c r="DB619" s="166" t="s">
        <v>7469</v>
      </c>
      <c r="DC619" s="166">
        <v>0.21129999999999999</v>
      </c>
      <c r="DD619" s="166">
        <v>228</v>
      </c>
      <c r="DE619" s="166">
        <v>-0.26</v>
      </c>
      <c r="DF619" s="166" t="s">
        <v>7469</v>
      </c>
      <c r="DG619" s="166">
        <v>-0.1953</v>
      </c>
      <c r="DH619" s="166">
        <v>0</v>
      </c>
      <c r="DI619" s="166" t="s">
        <v>7469</v>
      </c>
      <c r="DJ619" s="166" t="s">
        <v>7469</v>
      </c>
      <c r="DK619" s="166">
        <v>-4.3099999999999996</v>
      </c>
      <c r="DL619" s="166" t="s">
        <v>7469</v>
      </c>
      <c r="DM619" s="166">
        <v>5.01</v>
      </c>
      <c r="DN619" s="166">
        <v>-0.22370000000000001</v>
      </c>
      <c r="DO619" s="166">
        <v>-0.216</v>
      </c>
      <c r="DP619" s="166">
        <v>-128.05719999999999</v>
      </c>
      <c r="DQ619" s="166">
        <v>2.12</v>
      </c>
      <c r="DR619" s="166" t="s">
        <v>7469</v>
      </c>
      <c r="DS619" s="166">
        <v>13.834</v>
      </c>
      <c r="DT619" s="166">
        <v>-1.0878000000000001</v>
      </c>
      <c r="DU619" s="166">
        <v>3.0200000000000001E-2</v>
      </c>
      <c r="DV619" s="166" t="s">
        <v>7469</v>
      </c>
      <c r="DW619" s="166" t="s">
        <v>7469</v>
      </c>
      <c r="DX619" s="166">
        <v>-57</v>
      </c>
      <c r="DY619" s="166">
        <v>58</v>
      </c>
      <c r="DZ619" s="166">
        <v>-0.28000000000000003</v>
      </c>
      <c r="EA619" s="166">
        <v>4.2200000000000001E-2</v>
      </c>
      <c r="EB619" s="166">
        <v>173</v>
      </c>
      <c r="EC619" s="166">
        <v>1.7899999999999999E-2</v>
      </c>
      <c r="ED619" s="166">
        <v>16</v>
      </c>
      <c r="EE619" s="166">
        <v>-2.2200000000000002</v>
      </c>
      <c r="EF619" s="166">
        <v>36</v>
      </c>
      <c r="EG619" s="166">
        <v>-1.09E-2</v>
      </c>
      <c r="EH619" s="166" t="s">
        <v>7469</v>
      </c>
      <c r="EI619" s="166">
        <v>8.2899999999999991</v>
      </c>
      <c r="EJ619" s="166" t="s">
        <v>7469</v>
      </c>
      <c r="EK619" s="166" t="s">
        <v>7469</v>
      </c>
      <c r="EL619" s="166">
        <v>0</v>
      </c>
      <c r="EM619" s="166">
        <v>1.03E-2</v>
      </c>
      <c r="EN619" s="166" t="s">
        <v>7469</v>
      </c>
    </row>
    <row r="620" spans="3:144">
      <c r="C620" s="120"/>
      <c r="E620" s="120" t="s">
        <v>8099</v>
      </c>
      <c r="F620" s="126" t="s">
        <v>8203</v>
      </c>
      <c r="G620" s="151" t="s">
        <v>8090</v>
      </c>
      <c r="H620" s="152" t="s">
        <v>8097</v>
      </c>
      <c r="I620" s="153">
        <v>96.78</v>
      </c>
      <c r="J620" s="166">
        <v>-0.35</v>
      </c>
      <c r="K620" s="166">
        <v>1.48</v>
      </c>
      <c r="L620" s="166">
        <v>-0.78</v>
      </c>
      <c r="M620" s="166" t="s">
        <v>7469</v>
      </c>
      <c r="N620" s="166">
        <v>0.35</v>
      </c>
      <c r="O620" s="166">
        <v>0.95</v>
      </c>
      <c r="P620" s="166">
        <v>-0.15</v>
      </c>
      <c r="Q620" s="166">
        <v>-0.28999999999999998</v>
      </c>
      <c r="R620" s="166">
        <v>0.13</v>
      </c>
      <c r="S620" s="166">
        <v>-7.0000000000000007E-2</v>
      </c>
      <c r="T620" s="166">
        <v>-0.02</v>
      </c>
      <c r="U620" s="166" t="s">
        <v>7469</v>
      </c>
      <c r="V620" s="166">
        <v>-0.11</v>
      </c>
      <c r="W620" s="166">
        <v>-0.03</v>
      </c>
      <c r="X620" s="166">
        <v>0.28999999999999998</v>
      </c>
      <c r="Y620" s="166">
        <v>0</v>
      </c>
      <c r="Z620" s="166">
        <v>21.06</v>
      </c>
      <c r="AA620" s="166">
        <v>-4.8099999999999997E-2</v>
      </c>
      <c r="AB620" s="166">
        <v>-7.2999999999999995E-2</v>
      </c>
      <c r="AC620" s="166">
        <v>0</v>
      </c>
      <c r="AD620" s="166">
        <v>-1.95E-2</v>
      </c>
      <c r="AE620" s="166">
        <v>-3.61</v>
      </c>
      <c r="AF620" s="166">
        <v>46.18</v>
      </c>
      <c r="AG620" s="166">
        <v>1.18</v>
      </c>
      <c r="AH620" s="166">
        <v>0.56999999999999995</v>
      </c>
      <c r="AI620" s="166">
        <v>9.49</v>
      </c>
      <c r="AJ620" s="166">
        <v>-0.49</v>
      </c>
      <c r="AK620" s="166" t="s">
        <v>7469</v>
      </c>
      <c r="AL620" s="166">
        <v>-3</v>
      </c>
      <c r="AM620" s="166" t="s">
        <v>7469</v>
      </c>
      <c r="AN620" s="166">
        <v>-0.18279999999999999</v>
      </c>
      <c r="AO620" s="166">
        <v>1.3299999999999999E-2</v>
      </c>
      <c r="AP620" s="166">
        <v>2.4700000000000002</v>
      </c>
      <c r="AQ620" s="166">
        <v>-1.56</v>
      </c>
      <c r="AR620" s="166">
        <v>-0.8</v>
      </c>
      <c r="AS620" s="166">
        <v>43</v>
      </c>
      <c r="AT620" s="166">
        <v>36</v>
      </c>
      <c r="AU620" s="166">
        <v>36</v>
      </c>
      <c r="AV620" s="166">
        <v>4.0000000000000002E-4</v>
      </c>
      <c r="AW620" s="166" t="s">
        <v>7469</v>
      </c>
      <c r="AX620" s="166" t="s">
        <v>7469</v>
      </c>
      <c r="AY620" s="166" t="s">
        <v>7469</v>
      </c>
      <c r="AZ620" s="166">
        <v>3.56E-2</v>
      </c>
      <c r="BA620" s="166">
        <v>-0.56999999999999995</v>
      </c>
      <c r="BB620" s="166" t="s">
        <v>7469</v>
      </c>
      <c r="BC620" s="166" t="s">
        <v>7469</v>
      </c>
      <c r="BD620" s="166">
        <v>-0.23810000000000001</v>
      </c>
      <c r="BE620" s="166">
        <v>0</v>
      </c>
      <c r="BF620" s="166">
        <v>0.03</v>
      </c>
      <c r="BG620" s="166">
        <v>-0.26</v>
      </c>
      <c r="BH620" s="166" t="s">
        <v>7469</v>
      </c>
      <c r="BI620" s="166">
        <v>0.04</v>
      </c>
      <c r="BJ620" s="166">
        <v>5.85</v>
      </c>
      <c r="BK620" s="166" t="s">
        <v>7469</v>
      </c>
      <c r="BL620" s="166">
        <v>-0.49590000000000001</v>
      </c>
      <c r="BM620" s="166">
        <v>25</v>
      </c>
      <c r="BN620" s="166">
        <v>-0.15</v>
      </c>
      <c r="BO620" s="166">
        <v>-0.05</v>
      </c>
      <c r="BP620" s="166" t="s">
        <v>7469</v>
      </c>
      <c r="BQ620" s="166">
        <v>9.19</v>
      </c>
      <c r="BR620" s="166" t="s">
        <v>7469</v>
      </c>
      <c r="BS620" s="166">
        <v>-0.17</v>
      </c>
      <c r="BT620" s="166" t="s">
        <v>7469</v>
      </c>
      <c r="BU620" s="166">
        <v>0.1009</v>
      </c>
      <c r="BV620" s="166" t="s">
        <v>7469</v>
      </c>
      <c r="BW620" s="166" t="s">
        <v>7469</v>
      </c>
      <c r="BX620" s="166">
        <v>1.2500000000000001E-2</v>
      </c>
      <c r="BY620" s="166" t="s">
        <v>7469</v>
      </c>
      <c r="BZ620" s="166" t="s">
        <v>7469</v>
      </c>
      <c r="CA620" s="166">
        <v>-0.22</v>
      </c>
      <c r="CB620" s="166">
        <v>159</v>
      </c>
      <c r="CC620" s="166">
        <v>-0.02</v>
      </c>
      <c r="CD620" s="166">
        <v>103</v>
      </c>
      <c r="CE620" s="166">
        <v>-1.2699999999999999E-2</v>
      </c>
      <c r="CF620" s="166" t="s">
        <v>7469</v>
      </c>
      <c r="CG620" s="166" t="s">
        <v>7469</v>
      </c>
      <c r="CH620" s="166">
        <v>1.1999999999999999E-3</v>
      </c>
      <c r="CI620" s="166">
        <v>-0.31640000000000001</v>
      </c>
      <c r="CJ620" s="166" t="s">
        <v>7469</v>
      </c>
      <c r="CK620" s="166" t="s">
        <v>7469</v>
      </c>
      <c r="CL620" s="166" t="s">
        <v>7469</v>
      </c>
      <c r="CM620" s="166" t="s">
        <v>7469</v>
      </c>
      <c r="CN620" s="166" t="s">
        <v>7469</v>
      </c>
      <c r="CO620" s="166">
        <v>13</v>
      </c>
      <c r="CP620" s="166">
        <v>617</v>
      </c>
      <c r="CQ620" s="166" t="s">
        <v>7469</v>
      </c>
      <c r="CR620" s="166" t="s">
        <v>7469</v>
      </c>
      <c r="CS620" s="166">
        <v>-0.18</v>
      </c>
      <c r="CT620" s="166">
        <v>-0.19</v>
      </c>
      <c r="CU620" s="166">
        <v>3.29</v>
      </c>
      <c r="CV620" s="166" t="s">
        <v>7469</v>
      </c>
      <c r="CW620" s="166" t="s">
        <v>7469</v>
      </c>
      <c r="CX620" s="166" t="s">
        <v>7469</v>
      </c>
      <c r="CY620" s="166">
        <v>1027</v>
      </c>
      <c r="CZ620" s="166">
        <v>1.21E-2</v>
      </c>
      <c r="DA620" s="166">
        <v>96</v>
      </c>
      <c r="DB620" s="166" t="s">
        <v>7469</v>
      </c>
      <c r="DC620" s="166">
        <v>0.21129999999999999</v>
      </c>
      <c r="DD620" s="166">
        <v>228</v>
      </c>
      <c r="DE620" s="166">
        <v>-0.26</v>
      </c>
      <c r="DF620" s="166" t="s">
        <v>7469</v>
      </c>
      <c r="DG620" s="166">
        <v>-0.1953</v>
      </c>
      <c r="DH620" s="166">
        <v>0</v>
      </c>
      <c r="DI620" s="166" t="s">
        <v>7469</v>
      </c>
      <c r="DJ620" s="166" t="s">
        <v>7469</v>
      </c>
      <c r="DK620" s="166">
        <v>-4.3099999999999996</v>
      </c>
      <c r="DL620" s="166" t="s">
        <v>7469</v>
      </c>
      <c r="DM620" s="166">
        <v>5.01</v>
      </c>
      <c r="DN620" s="166">
        <v>-0.22370000000000001</v>
      </c>
      <c r="DO620" s="166">
        <v>-0.216</v>
      </c>
      <c r="DP620" s="166">
        <v>-128.05719999999999</v>
      </c>
      <c r="DQ620" s="166">
        <v>2.12</v>
      </c>
      <c r="DR620" s="166" t="s">
        <v>7469</v>
      </c>
      <c r="DS620" s="166">
        <v>13.834</v>
      </c>
      <c r="DT620" s="166">
        <v>-1.0878000000000001</v>
      </c>
      <c r="DU620" s="166">
        <v>3.0200000000000001E-2</v>
      </c>
      <c r="DV620" s="166" t="s">
        <v>7469</v>
      </c>
      <c r="DW620" s="166" t="s">
        <v>7469</v>
      </c>
      <c r="DX620" s="166">
        <v>-57</v>
      </c>
      <c r="DY620" s="166">
        <v>58</v>
      </c>
      <c r="DZ620" s="166">
        <v>-0.28000000000000003</v>
      </c>
      <c r="EA620" s="166">
        <v>4.2200000000000001E-2</v>
      </c>
      <c r="EB620" s="166">
        <v>173</v>
      </c>
      <c r="EC620" s="166">
        <v>1.7899999999999999E-2</v>
      </c>
      <c r="ED620" s="166">
        <v>16</v>
      </c>
      <c r="EE620" s="166">
        <v>-2.2200000000000002</v>
      </c>
      <c r="EF620" s="166">
        <v>36</v>
      </c>
      <c r="EG620" s="166">
        <v>-1.09E-2</v>
      </c>
      <c r="EH620" s="166" t="s">
        <v>7469</v>
      </c>
      <c r="EI620" s="166">
        <v>8.2899999999999991</v>
      </c>
      <c r="EJ620" s="166" t="s">
        <v>7469</v>
      </c>
      <c r="EK620" s="166" t="s">
        <v>7469</v>
      </c>
      <c r="EL620" s="166">
        <v>0</v>
      </c>
      <c r="EM620" s="166">
        <v>1.03E-2</v>
      </c>
      <c r="EN620" s="166" t="s">
        <v>7469</v>
      </c>
    </row>
    <row r="621" spans="3:144">
      <c r="C621" s="120"/>
      <c r="E621" s="120" t="s">
        <v>8100</v>
      </c>
      <c r="F621" s="126" t="s">
        <v>8203</v>
      </c>
      <c r="G621" s="151" t="s">
        <v>8090</v>
      </c>
      <c r="H621" s="152" t="s">
        <v>8097</v>
      </c>
      <c r="I621" s="153" t="s">
        <v>7469</v>
      </c>
      <c r="J621" s="166" t="s">
        <v>7469</v>
      </c>
      <c r="K621" s="166" t="s">
        <v>7469</v>
      </c>
      <c r="L621" s="166" t="s">
        <v>7469</v>
      </c>
      <c r="M621" s="166" t="s">
        <v>7469</v>
      </c>
      <c r="N621" s="166">
        <v>0.35</v>
      </c>
      <c r="O621" s="166">
        <v>0.57999999999999996</v>
      </c>
      <c r="P621" s="166" t="s">
        <v>7469</v>
      </c>
      <c r="Q621" s="166" t="s">
        <v>7469</v>
      </c>
      <c r="R621" s="166">
        <v>-0.31</v>
      </c>
      <c r="S621" s="166" t="s">
        <v>7469</v>
      </c>
      <c r="T621" s="166" t="s">
        <v>7469</v>
      </c>
      <c r="U621" s="166" t="s">
        <v>7469</v>
      </c>
      <c r="V621" s="166" t="s">
        <v>7469</v>
      </c>
      <c r="W621" s="166" t="s">
        <v>7469</v>
      </c>
      <c r="X621" s="166" t="s">
        <v>7469</v>
      </c>
      <c r="Y621" s="166" t="s">
        <v>7469</v>
      </c>
      <c r="Z621" s="166" t="s">
        <v>7469</v>
      </c>
      <c r="AA621" s="166" t="s">
        <v>7469</v>
      </c>
      <c r="AB621" s="166" t="s">
        <v>7469</v>
      </c>
      <c r="AC621" s="166" t="s">
        <v>7469</v>
      </c>
      <c r="AD621" s="166" t="s">
        <v>7469</v>
      </c>
      <c r="AE621" s="166">
        <v>1.35</v>
      </c>
      <c r="AF621" s="166">
        <v>50</v>
      </c>
      <c r="AG621" s="166" t="s">
        <v>7469</v>
      </c>
      <c r="AH621" s="166" t="s">
        <v>7469</v>
      </c>
      <c r="AI621" s="166" t="s">
        <v>7469</v>
      </c>
      <c r="AJ621" s="166" t="s">
        <v>7469</v>
      </c>
      <c r="AK621" s="166" t="s">
        <v>7469</v>
      </c>
      <c r="AL621" s="166" t="s">
        <v>7469</v>
      </c>
      <c r="AM621" s="166" t="s">
        <v>7469</v>
      </c>
      <c r="AN621" s="166" t="s">
        <v>7469</v>
      </c>
      <c r="AO621" s="166" t="s">
        <v>7469</v>
      </c>
      <c r="AP621" s="166">
        <v>0.03</v>
      </c>
      <c r="AQ621" s="166" t="s">
        <v>7469</v>
      </c>
      <c r="AR621" s="166" t="s">
        <v>7469</v>
      </c>
      <c r="AS621" s="166" t="s">
        <v>7469</v>
      </c>
      <c r="AT621" s="166" t="s">
        <v>7469</v>
      </c>
      <c r="AU621" s="166" t="s">
        <v>7469</v>
      </c>
      <c r="AV621" s="166" t="s">
        <v>7469</v>
      </c>
      <c r="AW621" s="166" t="s">
        <v>7469</v>
      </c>
      <c r="AX621" s="166" t="s">
        <v>7469</v>
      </c>
      <c r="AY621" s="166" t="s">
        <v>7469</v>
      </c>
      <c r="AZ621" s="166" t="s">
        <v>7469</v>
      </c>
      <c r="BA621" s="166" t="s">
        <v>7469</v>
      </c>
      <c r="BB621" s="166" t="s">
        <v>7469</v>
      </c>
      <c r="BC621" s="166" t="s">
        <v>7469</v>
      </c>
      <c r="BD621" s="166" t="s">
        <v>7469</v>
      </c>
      <c r="BE621" s="166" t="s">
        <v>7469</v>
      </c>
      <c r="BF621" s="166" t="s">
        <v>7469</v>
      </c>
      <c r="BG621" s="166">
        <v>-0.33</v>
      </c>
      <c r="BH621" s="166" t="s">
        <v>7469</v>
      </c>
      <c r="BI621" s="166" t="s">
        <v>7469</v>
      </c>
      <c r="BJ621" s="166">
        <v>-2.83</v>
      </c>
      <c r="BK621" s="166" t="s">
        <v>7469</v>
      </c>
      <c r="BL621" s="166" t="s">
        <v>7469</v>
      </c>
      <c r="BM621" s="166" t="s">
        <v>7469</v>
      </c>
      <c r="BN621" s="166">
        <v>-0.26</v>
      </c>
      <c r="BO621" s="166">
        <v>-0.05</v>
      </c>
      <c r="BP621" s="166" t="s">
        <v>7469</v>
      </c>
      <c r="BQ621" s="166" t="s">
        <v>7469</v>
      </c>
      <c r="BR621" s="166" t="s">
        <v>7469</v>
      </c>
      <c r="BS621" s="166" t="s">
        <v>7469</v>
      </c>
      <c r="BT621" s="166" t="s">
        <v>7469</v>
      </c>
      <c r="BU621" s="166" t="s">
        <v>7469</v>
      </c>
      <c r="BV621" s="166" t="s">
        <v>7469</v>
      </c>
      <c r="BW621" s="166" t="s">
        <v>7469</v>
      </c>
      <c r="BX621" s="166" t="s">
        <v>7469</v>
      </c>
      <c r="BY621" s="166" t="s">
        <v>7469</v>
      </c>
      <c r="BZ621" s="166" t="s">
        <v>7469</v>
      </c>
      <c r="CA621" s="166">
        <v>-0.14000000000000001</v>
      </c>
      <c r="CB621" s="166" t="s">
        <v>7469</v>
      </c>
      <c r="CC621" s="166" t="s">
        <v>7469</v>
      </c>
      <c r="CD621" s="166" t="s">
        <v>7469</v>
      </c>
      <c r="CE621" s="166">
        <v>-1.29E-2</v>
      </c>
      <c r="CF621" s="166" t="s">
        <v>7469</v>
      </c>
      <c r="CG621" s="166" t="s">
        <v>7469</v>
      </c>
      <c r="CH621" s="166" t="s">
        <v>7469</v>
      </c>
      <c r="CI621" s="166" t="s">
        <v>7469</v>
      </c>
      <c r="CJ621" s="166" t="s">
        <v>7469</v>
      </c>
      <c r="CK621" s="166" t="s">
        <v>7469</v>
      </c>
      <c r="CL621" s="166" t="s">
        <v>7469</v>
      </c>
      <c r="CM621" s="166" t="s">
        <v>7469</v>
      </c>
      <c r="CN621" s="166" t="s">
        <v>7469</v>
      </c>
      <c r="CO621" s="166" t="s">
        <v>7469</v>
      </c>
      <c r="CP621" s="166" t="s">
        <v>7469</v>
      </c>
      <c r="CQ621" s="166" t="s">
        <v>7469</v>
      </c>
      <c r="CR621" s="166" t="s">
        <v>7469</v>
      </c>
      <c r="CS621" s="166" t="s">
        <v>7469</v>
      </c>
      <c r="CT621" s="166" t="s">
        <v>7469</v>
      </c>
      <c r="CU621" s="166">
        <v>-3.87</v>
      </c>
      <c r="CV621" s="166" t="s">
        <v>7469</v>
      </c>
      <c r="CW621" s="166" t="s">
        <v>7469</v>
      </c>
      <c r="CX621" s="166" t="s">
        <v>7469</v>
      </c>
      <c r="CY621" s="166" t="s">
        <v>7469</v>
      </c>
      <c r="CZ621" s="166" t="s">
        <v>7469</v>
      </c>
      <c r="DA621" s="166" t="s">
        <v>7469</v>
      </c>
      <c r="DB621" s="166" t="s">
        <v>7469</v>
      </c>
      <c r="DC621" s="166" t="s">
        <v>7469</v>
      </c>
      <c r="DD621" s="166" t="s">
        <v>7469</v>
      </c>
      <c r="DE621" s="166" t="s">
        <v>7469</v>
      </c>
      <c r="DF621" s="166" t="s">
        <v>7469</v>
      </c>
      <c r="DG621" s="166" t="s">
        <v>7469</v>
      </c>
      <c r="DH621" s="166">
        <v>0</v>
      </c>
      <c r="DI621" s="166" t="s">
        <v>7469</v>
      </c>
      <c r="DJ621" s="166" t="s">
        <v>7469</v>
      </c>
      <c r="DK621" s="166">
        <v>1.34</v>
      </c>
      <c r="DL621" s="166" t="s">
        <v>7469</v>
      </c>
      <c r="DM621" s="166" t="s">
        <v>7469</v>
      </c>
      <c r="DN621" s="166" t="s">
        <v>7469</v>
      </c>
      <c r="DO621" s="166" t="s">
        <v>7469</v>
      </c>
      <c r="DP621" s="166" t="s">
        <v>7469</v>
      </c>
      <c r="DQ621" s="166">
        <v>1.24</v>
      </c>
      <c r="DR621" s="166" t="s">
        <v>7469</v>
      </c>
      <c r="DS621" s="166" t="s">
        <v>7469</v>
      </c>
      <c r="DT621" s="166" t="s">
        <v>7469</v>
      </c>
      <c r="DU621" s="166" t="s">
        <v>7469</v>
      </c>
      <c r="DV621" s="166" t="s">
        <v>7469</v>
      </c>
      <c r="DW621" s="166" t="s">
        <v>7469</v>
      </c>
      <c r="DX621" s="166" t="s">
        <v>7469</v>
      </c>
      <c r="DY621" s="166" t="s">
        <v>7469</v>
      </c>
      <c r="DZ621" s="166" t="s">
        <v>7469</v>
      </c>
      <c r="EA621" s="166" t="s">
        <v>7469</v>
      </c>
      <c r="EB621" s="166" t="s">
        <v>7469</v>
      </c>
      <c r="EC621" s="166" t="s">
        <v>7469</v>
      </c>
      <c r="ED621" s="166" t="s">
        <v>7469</v>
      </c>
      <c r="EE621" s="166">
        <v>-0.33400000000000002</v>
      </c>
      <c r="EF621" s="166" t="s">
        <v>7469</v>
      </c>
      <c r="EG621" s="166" t="s">
        <v>7469</v>
      </c>
      <c r="EH621" s="166" t="s">
        <v>7469</v>
      </c>
      <c r="EI621" s="166" t="s">
        <v>7469</v>
      </c>
      <c r="EJ621" s="166" t="s">
        <v>7469</v>
      </c>
      <c r="EK621" s="166" t="s">
        <v>7469</v>
      </c>
      <c r="EL621" s="166" t="s">
        <v>7469</v>
      </c>
      <c r="EM621" s="166" t="s">
        <v>7469</v>
      </c>
      <c r="EN621" s="166" t="s">
        <v>7469</v>
      </c>
    </row>
    <row r="622" spans="3:144">
      <c r="C622" s="120"/>
      <c r="E622" s="120" t="s">
        <v>8101</v>
      </c>
      <c r="F622" s="126" t="s">
        <v>8203</v>
      </c>
      <c r="G622" s="151" t="s">
        <v>8090</v>
      </c>
      <c r="H622" s="152" t="s">
        <v>8097</v>
      </c>
      <c r="I622" s="153" t="s">
        <v>7469</v>
      </c>
      <c r="J622" s="166" t="s">
        <v>7469</v>
      </c>
      <c r="K622" s="166" t="s">
        <v>7469</v>
      </c>
      <c r="L622" s="166" t="s">
        <v>7469</v>
      </c>
      <c r="M622" s="166" t="s">
        <v>7469</v>
      </c>
      <c r="N622" s="166">
        <v>0.1169</v>
      </c>
      <c r="O622" s="166">
        <v>0.82</v>
      </c>
      <c r="P622" s="166" t="s">
        <v>7469</v>
      </c>
      <c r="Q622" s="166" t="s">
        <v>7469</v>
      </c>
      <c r="R622" s="166">
        <v>-0.09</v>
      </c>
      <c r="S622" s="166" t="s">
        <v>7469</v>
      </c>
      <c r="T622" s="166" t="s">
        <v>7469</v>
      </c>
      <c r="U622" s="166" t="s">
        <v>7469</v>
      </c>
      <c r="V622" s="166" t="s">
        <v>7469</v>
      </c>
      <c r="W622" s="166" t="s">
        <v>7469</v>
      </c>
      <c r="X622" s="166" t="s">
        <v>7469</v>
      </c>
      <c r="Y622" s="166" t="s">
        <v>7469</v>
      </c>
      <c r="Z622" s="166" t="s">
        <v>7469</v>
      </c>
      <c r="AA622" s="166" t="s">
        <v>7469</v>
      </c>
      <c r="AB622" s="166" t="s">
        <v>7469</v>
      </c>
      <c r="AC622" s="166" t="s">
        <v>7469</v>
      </c>
      <c r="AD622" s="166" t="s">
        <v>7469</v>
      </c>
      <c r="AE622" s="166">
        <v>5.1529999999999996</v>
      </c>
      <c r="AF622" s="166">
        <v>61.03</v>
      </c>
      <c r="AG622" s="166" t="s">
        <v>7469</v>
      </c>
      <c r="AH622" s="166" t="s">
        <v>7469</v>
      </c>
      <c r="AI622" s="166" t="s">
        <v>7469</v>
      </c>
      <c r="AJ622" s="166" t="s">
        <v>7469</v>
      </c>
      <c r="AK622" s="166" t="s">
        <v>7469</v>
      </c>
      <c r="AL622" s="166" t="s">
        <v>7469</v>
      </c>
      <c r="AM622" s="166" t="s">
        <v>7469</v>
      </c>
      <c r="AN622" s="166" t="s">
        <v>7469</v>
      </c>
      <c r="AO622" s="166" t="s">
        <v>7469</v>
      </c>
      <c r="AP622" s="166">
        <v>3.82</v>
      </c>
      <c r="AQ622" s="166" t="s">
        <v>7469</v>
      </c>
      <c r="AR622" s="166" t="s">
        <v>7469</v>
      </c>
      <c r="AS622" s="166" t="s">
        <v>7469</v>
      </c>
      <c r="AT622" s="166" t="s">
        <v>7469</v>
      </c>
      <c r="AU622" s="166" t="s">
        <v>7469</v>
      </c>
      <c r="AV622" s="166" t="s">
        <v>7469</v>
      </c>
      <c r="AW622" s="166" t="s">
        <v>7469</v>
      </c>
      <c r="AX622" s="166" t="s">
        <v>7469</v>
      </c>
      <c r="AY622" s="166" t="s">
        <v>7469</v>
      </c>
      <c r="AZ622" s="166" t="s">
        <v>7469</v>
      </c>
      <c r="BA622" s="166" t="s">
        <v>7469</v>
      </c>
      <c r="BB622" s="166" t="s">
        <v>7469</v>
      </c>
      <c r="BC622" s="166" t="s">
        <v>7469</v>
      </c>
      <c r="BD622" s="166" t="s">
        <v>7469</v>
      </c>
      <c r="BE622" s="166" t="s">
        <v>7469</v>
      </c>
      <c r="BF622" s="166" t="s">
        <v>7469</v>
      </c>
      <c r="BG622" s="166">
        <v>-0.35</v>
      </c>
      <c r="BH622" s="166" t="s">
        <v>7469</v>
      </c>
      <c r="BI622" s="166" t="s">
        <v>7469</v>
      </c>
      <c r="BJ622" s="166">
        <v>-0.56000000000000005</v>
      </c>
      <c r="BK622" s="166" t="s">
        <v>7469</v>
      </c>
      <c r="BL622" s="166" t="s">
        <v>7469</v>
      </c>
      <c r="BM622" s="166" t="s">
        <v>7469</v>
      </c>
      <c r="BN622" s="166">
        <v>-0.28999999999999998</v>
      </c>
      <c r="BO622" s="166" t="s">
        <v>7469</v>
      </c>
      <c r="BP622" s="166" t="s">
        <v>7469</v>
      </c>
      <c r="BQ622" s="166" t="s">
        <v>7469</v>
      </c>
      <c r="BR622" s="166" t="s">
        <v>7469</v>
      </c>
      <c r="BS622" s="166" t="s">
        <v>7469</v>
      </c>
      <c r="BT622" s="166" t="s">
        <v>7469</v>
      </c>
      <c r="BU622" s="166" t="s">
        <v>7469</v>
      </c>
      <c r="BV622" s="166" t="s">
        <v>7469</v>
      </c>
      <c r="BW622" s="166" t="s">
        <v>7469</v>
      </c>
      <c r="BX622" s="166" t="s">
        <v>7469</v>
      </c>
      <c r="BY622" s="166" t="s">
        <v>7469</v>
      </c>
      <c r="BZ622" s="166" t="s">
        <v>7469</v>
      </c>
      <c r="CA622" s="166">
        <v>-0.21</v>
      </c>
      <c r="CB622" s="166" t="s">
        <v>7469</v>
      </c>
      <c r="CC622" s="166" t="s">
        <v>7469</v>
      </c>
      <c r="CD622" s="166" t="s">
        <v>7469</v>
      </c>
      <c r="CE622" s="166" t="s">
        <v>7469</v>
      </c>
      <c r="CF622" s="166" t="s">
        <v>7469</v>
      </c>
      <c r="CG622" s="166" t="s">
        <v>7469</v>
      </c>
      <c r="CH622" s="166" t="s">
        <v>7469</v>
      </c>
      <c r="CI622" s="166" t="s">
        <v>7469</v>
      </c>
      <c r="CJ622" s="166" t="s">
        <v>7469</v>
      </c>
      <c r="CK622" s="166" t="s">
        <v>7469</v>
      </c>
      <c r="CL622" s="166" t="s">
        <v>7469</v>
      </c>
      <c r="CM622" s="166" t="s">
        <v>7469</v>
      </c>
      <c r="CN622" s="166" t="s">
        <v>7469</v>
      </c>
      <c r="CO622" s="166" t="s">
        <v>7469</v>
      </c>
      <c r="CP622" s="166" t="s">
        <v>7469</v>
      </c>
      <c r="CQ622" s="166" t="s">
        <v>7469</v>
      </c>
      <c r="CR622" s="166" t="s">
        <v>7469</v>
      </c>
      <c r="CS622" s="166" t="s">
        <v>7469</v>
      </c>
      <c r="CT622" s="166" t="s">
        <v>7469</v>
      </c>
      <c r="CU622" s="166">
        <v>1.7</v>
      </c>
      <c r="CV622" s="166" t="s">
        <v>7469</v>
      </c>
      <c r="CW622" s="166" t="s">
        <v>7469</v>
      </c>
      <c r="CX622" s="166" t="s">
        <v>7469</v>
      </c>
      <c r="CY622" s="166" t="s">
        <v>7469</v>
      </c>
      <c r="CZ622" s="166" t="s">
        <v>7469</v>
      </c>
      <c r="DA622" s="166" t="s">
        <v>7469</v>
      </c>
      <c r="DB622" s="166" t="s">
        <v>7469</v>
      </c>
      <c r="DC622" s="166" t="s">
        <v>7469</v>
      </c>
      <c r="DD622" s="166" t="s">
        <v>7469</v>
      </c>
      <c r="DE622" s="166" t="s">
        <v>7469</v>
      </c>
      <c r="DF622" s="166" t="s">
        <v>7469</v>
      </c>
      <c r="DG622" s="166" t="s">
        <v>7469</v>
      </c>
      <c r="DH622" s="166" t="s">
        <v>7469</v>
      </c>
      <c r="DI622" s="166" t="s">
        <v>7469</v>
      </c>
      <c r="DJ622" s="166" t="s">
        <v>7469</v>
      </c>
      <c r="DK622" s="166">
        <v>-16.12</v>
      </c>
      <c r="DL622" s="166" t="s">
        <v>7469</v>
      </c>
      <c r="DM622" s="166" t="s">
        <v>7469</v>
      </c>
      <c r="DN622" s="166" t="s">
        <v>7469</v>
      </c>
      <c r="DO622" s="166" t="s">
        <v>7469</v>
      </c>
      <c r="DP622" s="166" t="s">
        <v>7469</v>
      </c>
      <c r="DQ622" s="166">
        <v>4.1900000000000004</v>
      </c>
      <c r="DR622" s="166" t="s">
        <v>7469</v>
      </c>
      <c r="DS622" s="166" t="s">
        <v>7469</v>
      </c>
      <c r="DT622" s="166" t="s">
        <v>7469</v>
      </c>
      <c r="DU622" s="166" t="s">
        <v>7469</v>
      </c>
      <c r="DV622" s="166" t="s">
        <v>7469</v>
      </c>
      <c r="DW622" s="166" t="s">
        <v>7469</v>
      </c>
      <c r="DX622" s="166" t="s">
        <v>7469</v>
      </c>
      <c r="DY622" s="166" t="s">
        <v>7469</v>
      </c>
      <c r="DZ622" s="166" t="s">
        <v>7469</v>
      </c>
      <c r="EA622" s="166" t="s">
        <v>7469</v>
      </c>
      <c r="EB622" s="166" t="s">
        <v>7469</v>
      </c>
      <c r="EC622" s="166" t="s">
        <v>7469</v>
      </c>
      <c r="ED622" s="166" t="s">
        <v>7469</v>
      </c>
      <c r="EE622" s="166">
        <v>-0.28000000000000003</v>
      </c>
      <c r="EF622" s="166" t="s">
        <v>7469</v>
      </c>
      <c r="EG622" s="166" t="s">
        <v>7469</v>
      </c>
      <c r="EH622" s="166" t="s">
        <v>7469</v>
      </c>
      <c r="EI622" s="166" t="s">
        <v>7469</v>
      </c>
      <c r="EJ622" s="166" t="s">
        <v>7469</v>
      </c>
      <c r="EK622" s="166" t="s">
        <v>7469</v>
      </c>
      <c r="EL622" s="166" t="s">
        <v>7469</v>
      </c>
      <c r="EM622" s="166" t="s">
        <v>7469</v>
      </c>
      <c r="EN622" s="166" t="s">
        <v>7469</v>
      </c>
    </row>
    <row r="623" spans="3:144">
      <c r="C623" s="120"/>
      <c r="E623" s="120" t="s">
        <v>8102</v>
      </c>
      <c r="F623" s="126" t="s">
        <v>8203</v>
      </c>
      <c r="G623" s="151" t="s">
        <v>8090</v>
      </c>
      <c r="H623" s="152" t="s">
        <v>8097</v>
      </c>
      <c r="I623" s="153" t="s">
        <v>7469</v>
      </c>
      <c r="J623" s="166" t="s">
        <v>7469</v>
      </c>
      <c r="K623" s="166" t="s">
        <v>7469</v>
      </c>
      <c r="L623" s="166" t="s">
        <v>7469</v>
      </c>
      <c r="M623" s="166" t="s">
        <v>7469</v>
      </c>
      <c r="N623" s="166" t="s">
        <v>7469</v>
      </c>
      <c r="O623" s="166">
        <v>0.55000000000000004</v>
      </c>
      <c r="P623" s="166" t="s">
        <v>7469</v>
      </c>
      <c r="Q623" s="166" t="s">
        <v>7469</v>
      </c>
      <c r="R623" s="166" t="s">
        <v>7469</v>
      </c>
      <c r="S623" s="166" t="s">
        <v>7469</v>
      </c>
      <c r="T623" s="166" t="s">
        <v>7469</v>
      </c>
      <c r="U623" s="166" t="s">
        <v>7469</v>
      </c>
      <c r="V623" s="166" t="s">
        <v>7469</v>
      </c>
      <c r="W623" s="166" t="s">
        <v>7469</v>
      </c>
      <c r="X623" s="166" t="s">
        <v>7469</v>
      </c>
      <c r="Y623" s="166" t="s">
        <v>7469</v>
      </c>
      <c r="Z623" s="166" t="s">
        <v>7469</v>
      </c>
      <c r="AA623" s="166" t="s">
        <v>7469</v>
      </c>
      <c r="AB623" s="166" t="s">
        <v>7469</v>
      </c>
      <c r="AC623" s="166" t="s">
        <v>7469</v>
      </c>
      <c r="AD623" s="166" t="s">
        <v>7469</v>
      </c>
      <c r="AE623" s="166" t="s">
        <v>7469</v>
      </c>
      <c r="AF623" s="166" t="s">
        <v>7469</v>
      </c>
      <c r="AG623" s="166" t="s">
        <v>7469</v>
      </c>
      <c r="AH623" s="166" t="s">
        <v>7469</v>
      </c>
      <c r="AI623" s="166" t="s">
        <v>7469</v>
      </c>
      <c r="AJ623" s="166" t="s">
        <v>7469</v>
      </c>
      <c r="AK623" s="166" t="s">
        <v>7469</v>
      </c>
      <c r="AL623" s="166" t="s">
        <v>7469</v>
      </c>
      <c r="AM623" s="166" t="s">
        <v>7469</v>
      </c>
      <c r="AN623" s="166" t="s">
        <v>7469</v>
      </c>
      <c r="AO623" s="166" t="s">
        <v>7469</v>
      </c>
      <c r="AP623" s="166" t="s">
        <v>7469</v>
      </c>
      <c r="AQ623" s="166" t="s">
        <v>7469</v>
      </c>
      <c r="AR623" s="166" t="s">
        <v>7469</v>
      </c>
      <c r="AS623" s="166" t="s">
        <v>7469</v>
      </c>
      <c r="AT623" s="166" t="s">
        <v>7469</v>
      </c>
      <c r="AU623" s="166" t="s">
        <v>7469</v>
      </c>
      <c r="AV623" s="166" t="s">
        <v>7469</v>
      </c>
      <c r="AW623" s="166" t="s">
        <v>7469</v>
      </c>
      <c r="AX623" s="166" t="s">
        <v>7469</v>
      </c>
      <c r="AY623" s="166" t="s">
        <v>7469</v>
      </c>
      <c r="AZ623" s="166" t="s">
        <v>7469</v>
      </c>
      <c r="BA623" s="166" t="s">
        <v>7469</v>
      </c>
      <c r="BB623" s="166" t="s">
        <v>7469</v>
      </c>
      <c r="BC623" s="166" t="s">
        <v>7469</v>
      </c>
      <c r="BD623" s="166" t="s">
        <v>7469</v>
      </c>
      <c r="BE623" s="166" t="s">
        <v>7469</v>
      </c>
      <c r="BF623" s="166" t="s">
        <v>7469</v>
      </c>
      <c r="BG623" s="166" t="s">
        <v>7469</v>
      </c>
      <c r="BH623" s="166" t="s">
        <v>7469</v>
      </c>
      <c r="BI623" s="166" t="s">
        <v>7469</v>
      </c>
      <c r="BJ623" s="166" t="s">
        <v>7469</v>
      </c>
      <c r="BK623" s="166" t="s">
        <v>7469</v>
      </c>
      <c r="BL623" s="166" t="s">
        <v>7469</v>
      </c>
      <c r="BM623" s="166" t="s">
        <v>7469</v>
      </c>
      <c r="BN623" s="166">
        <v>-0.33</v>
      </c>
      <c r="BO623" s="166" t="s">
        <v>7469</v>
      </c>
      <c r="BP623" s="166" t="s">
        <v>7469</v>
      </c>
      <c r="BQ623" s="166" t="s">
        <v>7469</v>
      </c>
      <c r="BR623" s="166" t="s">
        <v>7469</v>
      </c>
      <c r="BS623" s="166" t="s">
        <v>7469</v>
      </c>
      <c r="BT623" s="166" t="s">
        <v>7469</v>
      </c>
      <c r="BU623" s="166" t="s">
        <v>7469</v>
      </c>
      <c r="BV623" s="166" t="s">
        <v>7469</v>
      </c>
      <c r="BW623" s="166" t="s">
        <v>7469</v>
      </c>
      <c r="BX623" s="166" t="s">
        <v>7469</v>
      </c>
      <c r="BY623" s="166" t="s">
        <v>7469</v>
      </c>
      <c r="BZ623" s="166" t="s">
        <v>7469</v>
      </c>
      <c r="CA623" s="166">
        <v>-0.24</v>
      </c>
      <c r="CB623" s="166" t="s">
        <v>7469</v>
      </c>
      <c r="CC623" s="166" t="s">
        <v>7469</v>
      </c>
      <c r="CD623" s="166" t="s">
        <v>7469</v>
      </c>
      <c r="CE623" s="166" t="s">
        <v>7469</v>
      </c>
      <c r="CF623" s="166" t="s">
        <v>7469</v>
      </c>
      <c r="CG623" s="166" t="s">
        <v>7469</v>
      </c>
      <c r="CH623" s="166" t="s">
        <v>7469</v>
      </c>
      <c r="CI623" s="166" t="s">
        <v>7469</v>
      </c>
      <c r="CJ623" s="166" t="s">
        <v>7469</v>
      </c>
      <c r="CK623" s="166" t="s">
        <v>7469</v>
      </c>
      <c r="CL623" s="166" t="s">
        <v>7469</v>
      </c>
      <c r="CM623" s="166" t="s">
        <v>7469</v>
      </c>
      <c r="CN623" s="166" t="s">
        <v>7469</v>
      </c>
      <c r="CO623" s="166" t="s">
        <v>7469</v>
      </c>
      <c r="CP623" s="166" t="s">
        <v>7469</v>
      </c>
      <c r="CQ623" s="166" t="s">
        <v>7469</v>
      </c>
      <c r="CR623" s="166" t="s">
        <v>7469</v>
      </c>
      <c r="CS623" s="166" t="s">
        <v>7469</v>
      </c>
      <c r="CT623" s="166" t="s">
        <v>7469</v>
      </c>
      <c r="CU623" s="166" t="s">
        <v>7469</v>
      </c>
      <c r="CV623" s="166" t="s">
        <v>7469</v>
      </c>
      <c r="CW623" s="166" t="s">
        <v>7469</v>
      </c>
      <c r="CX623" s="166" t="s">
        <v>7469</v>
      </c>
      <c r="CY623" s="166" t="s">
        <v>7469</v>
      </c>
      <c r="CZ623" s="166" t="s">
        <v>7469</v>
      </c>
      <c r="DA623" s="166" t="s">
        <v>7469</v>
      </c>
      <c r="DB623" s="166" t="s">
        <v>7469</v>
      </c>
      <c r="DC623" s="166" t="s">
        <v>7469</v>
      </c>
      <c r="DD623" s="166" t="s">
        <v>7469</v>
      </c>
      <c r="DE623" s="166" t="s">
        <v>7469</v>
      </c>
      <c r="DF623" s="166" t="s">
        <v>7469</v>
      </c>
      <c r="DG623" s="166" t="s">
        <v>7469</v>
      </c>
      <c r="DH623" s="166" t="s">
        <v>7469</v>
      </c>
      <c r="DI623" s="166" t="s">
        <v>7469</v>
      </c>
      <c r="DJ623" s="166" t="s">
        <v>7469</v>
      </c>
      <c r="DK623" s="166" t="s">
        <v>7469</v>
      </c>
      <c r="DL623" s="166" t="s">
        <v>7469</v>
      </c>
      <c r="DM623" s="166" t="s">
        <v>7469</v>
      </c>
      <c r="DN623" s="166" t="s">
        <v>7469</v>
      </c>
      <c r="DO623" s="166" t="s">
        <v>7469</v>
      </c>
      <c r="DP623" s="166" t="s">
        <v>7469</v>
      </c>
      <c r="DQ623" s="166" t="s">
        <v>7469</v>
      </c>
      <c r="DR623" s="166" t="s">
        <v>7469</v>
      </c>
      <c r="DS623" s="166" t="s">
        <v>7469</v>
      </c>
      <c r="DT623" s="166" t="s">
        <v>7469</v>
      </c>
      <c r="DU623" s="166" t="s">
        <v>7469</v>
      </c>
      <c r="DV623" s="166" t="s">
        <v>7469</v>
      </c>
      <c r="DW623" s="166" t="s">
        <v>7469</v>
      </c>
      <c r="DX623" s="166" t="s">
        <v>7469</v>
      </c>
      <c r="DY623" s="166" t="s">
        <v>7469</v>
      </c>
      <c r="DZ623" s="166" t="s">
        <v>7469</v>
      </c>
      <c r="EA623" s="166" t="s">
        <v>7469</v>
      </c>
      <c r="EB623" s="166" t="s">
        <v>7469</v>
      </c>
      <c r="EC623" s="166" t="s">
        <v>7469</v>
      </c>
      <c r="ED623" s="166" t="s">
        <v>7469</v>
      </c>
      <c r="EE623" s="166" t="s">
        <v>7469</v>
      </c>
      <c r="EF623" s="166" t="s">
        <v>7469</v>
      </c>
      <c r="EG623" s="166" t="s">
        <v>7469</v>
      </c>
      <c r="EH623" s="166" t="s">
        <v>7469</v>
      </c>
      <c r="EI623" s="166" t="s">
        <v>7469</v>
      </c>
      <c r="EJ623" s="166" t="s">
        <v>7469</v>
      </c>
      <c r="EK623" s="166" t="s">
        <v>7469</v>
      </c>
      <c r="EL623" s="166" t="s">
        <v>7469</v>
      </c>
      <c r="EM623" s="166" t="s">
        <v>7469</v>
      </c>
      <c r="EN623" s="166" t="s">
        <v>7469</v>
      </c>
    </row>
    <row r="624" spans="3:144">
      <c r="C624" s="120"/>
      <c r="E624" s="120" t="s">
        <v>8103</v>
      </c>
      <c r="F624" s="126" t="s">
        <v>8203</v>
      </c>
      <c r="G624" s="151" t="s">
        <v>8090</v>
      </c>
      <c r="H624" s="152" t="s">
        <v>8097</v>
      </c>
      <c r="I624" s="153">
        <v>90.98</v>
      </c>
      <c r="J624" s="166">
        <v>-0.11</v>
      </c>
      <c r="K624" s="166">
        <v>1.99</v>
      </c>
      <c r="L624" s="166">
        <v>-33</v>
      </c>
      <c r="M624" s="166" t="s">
        <v>7469</v>
      </c>
      <c r="N624" s="166">
        <v>0.33</v>
      </c>
      <c r="O624" s="166">
        <v>1.88</v>
      </c>
      <c r="P624" s="166">
        <v>-0.2</v>
      </c>
      <c r="Q624" s="166">
        <v>-0.26</v>
      </c>
      <c r="R624" s="166">
        <v>-0.56000000000000005</v>
      </c>
      <c r="S624" s="166">
        <v>0.37</v>
      </c>
      <c r="T624" s="166">
        <v>0</v>
      </c>
      <c r="U624" s="166" t="s">
        <v>7469</v>
      </c>
      <c r="V624" s="166">
        <v>-7.8899999999999998E-2</v>
      </c>
      <c r="W624" s="166">
        <v>0.01</v>
      </c>
      <c r="X624" s="166">
        <v>0.24399999999999999</v>
      </c>
      <c r="Y624" s="166">
        <v>-7.9000000000000008E-3</v>
      </c>
      <c r="Z624" s="166">
        <v>35.53</v>
      </c>
      <c r="AA624" s="166">
        <v>0.46939999999999998</v>
      </c>
      <c r="AB624" s="166">
        <v>0.121</v>
      </c>
      <c r="AC624" s="166">
        <v>-1.5E-3</v>
      </c>
      <c r="AD624" s="166">
        <v>-2.2100000000000002E-2</v>
      </c>
      <c r="AE624" s="166">
        <v>-18.09</v>
      </c>
      <c r="AF624" s="166">
        <v>49.67</v>
      </c>
      <c r="AG624" s="166">
        <v>0.30769999999999997</v>
      </c>
      <c r="AH624" s="166">
        <v>0.72</v>
      </c>
      <c r="AI624" s="166">
        <v>2.6619000000000002</v>
      </c>
      <c r="AJ624" s="166">
        <v>-0.79</v>
      </c>
      <c r="AK624" s="166" t="s">
        <v>7469</v>
      </c>
      <c r="AL624" s="166">
        <v>46.208500000000001</v>
      </c>
      <c r="AM624" s="166" t="s">
        <v>7469</v>
      </c>
      <c r="AN624" s="166">
        <v>0.28039999999999998</v>
      </c>
      <c r="AO624" s="166">
        <v>-0.2356</v>
      </c>
      <c r="AP624" s="166">
        <v>6.19</v>
      </c>
      <c r="AQ624" s="166" t="s">
        <v>7469</v>
      </c>
      <c r="AR624" s="166">
        <v>-0.42</v>
      </c>
      <c r="AS624" s="166">
        <v>879.20569999999998</v>
      </c>
      <c r="AT624" s="166">
        <v>646.68740000000003</v>
      </c>
      <c r="AU624" s="166">
        <v>71.050399999999996</v>
      </c>
      <c r="AV624" s="166">
        <v>0.94940000000000002</v>
      </c>
      <c r="AW624" s="166" t="s">
        <v>7469</v>
      </c>
      <c r="AX624" s="166" t="s">
        <v>7469</v>
      </c>
      <c r="AY624" s="166" t="s">
        <v>7469</v>
      </c>
      <c r="AZ624" s="166">
        <v>-0.31030000000000002</v>
      </c>
      <c r="BA624" s="166">
        <v>-0.77</v>
      </c>
      <c r="BB624" s="166" t="s">
        <v>7469</v>
      </c>
      <c r="BC624" s="166" t="s">
        <v>7469</v>
      </c>
      <c r="BD624" s="166">
        <v>-8.5000000000000006E-3</v>
      </c>
      <c r="BE624" s="166">
        <v>-5.9999999999999995E-4</v>
      </c>
      <c r="BF624" s="166">
        <v>0.03</v>
      </c>
      <c r="BG624" s="166" t="s">
        <v>7469</v>
      </c>
      <c r="BH624" s="166" t="s">
        <v>7469</v>
      </c>
      <c r="BI624" s="166">
        <v>9.2299999999999993E-2</v>
      </c>
      <c r="BJ624" s="166">
        <v>20.75</v>
      </c>
      <c r="BK624" s="166" t="s">
        <v>7469</v>
      </c>
      <c r="BL624" s="166">
        <v>0.50190000000000001</v>
      </c>
      <c r="BM624" s="166">
        <v>-533.07690000000002</v>
      </c>
      <c r="BN624" s="166">
        <v>-0.12</v>
      </c>
      <c r="BO624" s="166">
        <v>-7.4499999999999997E-2</v>
      </c>
      <c r="BP624" s="166" t="s">
        <v>7469</v>
      </c>
      <c r="BQ624" s="166">
        <v>-2.1</v>
      </c>
      <c r="BR624" s="166" t="s">
        <v>7469</v>
      </c>
      <c r="BS624" s="166">
        <v>-0.1</v>
      </c>
      <c r="BT624" s="166" t="s">
        <v>7469</v>
      </c>
      <c r="BU624" s="166">
        <v>0.48049999999999998</v>
      </c>
      <c r="BV624" s="166" t="s">
        <v>7469</v>
      </c>
      <c r="BW624" s="166" t="s">
        <v>7469</v>
      </c>
      <c r="BX624" s="166">
        <v>0.54459999999999997</v>
      </c>
      <c r="BY624" s="166" t="s">
        <v>7469</v>
      </c>
      <c r="BZ624" s="166">
        <v>-0.81889999999999996</v>
      </c>
      <c r="CA624" s="166">
        <v>-0.09</v>
      </c>
      <c r="CB624" s="166">
        <v>397.18130000000002</v>
      </c>
      <c r="CC624" s="166">
        <v>-2.8299999999999999E-2</v>
      </c>
      <c r="CD624" s="166">
        <v>1521.0002999999999</v>
      </c>
      <c r="CE624" s="166">
        <v>-1.2699999999999999E-2</v>
      </c>
      <c r="CF624" s="166" t="s">
        <v>7469</v>
      </c>
      <c r="CG624" s="166" t="s">
        <v>7469</v>
      </c>
      <c r="CH624" s="166">
        <v>1E-4</v>
      </c>
      <c r="CI624" s="166">
        <v>0.88349999999999995</v>
      </c>
      <c r="CJ624" s="166" t="s">
        <v>7469</v>
      </c>
      <c r="CK624" s="166" t="s">
        <v>7469</v>
      </c>
      <c r="CL624" s="166" t="s">
        <v>7469</v>
      </c>
      <c r="CM624" s="166" t="s">
        <v>7469</v>
      </c>
      <c r="CN624" s="166" t="s">
        <v>7469</v>
      </c>
      <c r="CO624" s="166">
        <v>70.604600000000005</v>
      </c>
      <c r="CP624" s="166">
        <v>501.8039</v>
      </c>
      <c r="CQ624" s="166">
        <v>-371.79250000000002</v>
      </c>
      <c r="CR624" s="166" t="s">
        <v>7469</v>
      </c>
      <c r="CS624" s="166">
        <v>-0.35</v>
      </c>
      <c r="CT624" s="166">
        <v>-0.1</v>
      </c>
      <c r="CU624" s="166">
        <v>-1.93</v>
      </c>
      <c r="CV624" s="166" t="s">
        <v>7469</v>
      </c>
      <c r="CW624" s="166" t="s">
        <v>7469</v>
      </c>
      <c r="CX624" s="166" t="s">
        <v>7469</v>
      </c>
      <c r="CY624" s="166">
        <v>952.99980000000005</v>
      </c>
      <c r="CZ624" s="166">
        <v>1.47E-2</v>
      </c>
      <c r="DA624" s="166">
        <v>54.356299999999997</v>
      </c>
      <c r="DB624" s="166" t="s">
        <v>7469</v>
      </c>
      <c r="DC624" s="166">
        <v>0.75890000000000002</v>
      </c>
      <c r="DD624" s="166">
        <v>-40</v>
      </c>
      <c r="DE624" s="166">
        <v>-0.32440000000000002</v>
      </c>
      <c r="DF624" s="166" t="s">
        <v>7469</v>
      </c>
      <c r="DG624" s="166">
        <v>0.4602</v>
      </c>
      <c r="DH624" s="166">
        <v>-3.4200000000000001E-2</v>
      </c>
      <c r="DI624" s="166" t="s">
        <v>7469</v>
      </c>
      <c r="DJ624" s="166" t="s">
        <v>7469</v>
      </c>
      <c r="DK624" s="166">
        <v>34.49</v>
      </c>
      <c r="DL624" s="166">
        <v>-21.116199999999999</v>
      </c>
      <c r="DM624" s="166">
        <v>30.6</v>
      </c>
      <c r="DN624" s="166">
        <v>-1.4200000000000001E-2</v>
      </c>
      <c r="DO624" s="166">
        <v>-0.48580000000000001</v>
      </c>
      <c r="DP624" s="166">
        <v>-54.976900000000001</v>
      </c>
      <c r="DQ624" s="166">
        <v>10.93</v>
      </c>
      <c r="DR624" s="166" t="s">
        <v>7469</v>
      </c>
      <c r="DS624" s="166">
        <v>-2.2000000000000002</v>
      </c>
      <c r="DT624" s="166">
        <v>3.5998000000000001</v>
      </c>
      <c r="DU624" s="166">
        <v>5.57E-2</v>
      </c>
      <c r="DV624" s="166" t="s">
        <v>7469</v>
      </c>
      <c r="DW624" s="166" t="s">
        <v>7469</v>
      </c>
      <c r="DX624" s="166">
        <v>-8.9853000000000005</v>
      </c>
      <c r="DY624" s="166">
        <v>75.563299999999998</v>
      </c>
      <c r="DZ624" s="166">
        <v>-0.53739999999999999</v>
      </c>
      <c r="EA624" s="166">
        <v>0.16250000000000001</v>
      </c>
      <c r="EB624" s="166">
        <v>54.999699999999997</v>
      </c>
      <c r="EC624" s="166">
        <v>6.8000000000000005E-2</v>
      </c>
      <c r="ED624" s="166">
        <v>11</v>
      </c>
      <c r="EE624" s="166" t="s">
        <v>7469</v>
      </c>
      <c r="EF624" s="166">
        <v>159.66970000000001</v>
      </c>
      <c r="EG624" s="166">
        <v>0.44259999999999999</v>
      </c>
      <c r="EH624" s="166" t="s">
        <v>7469</v>
      </c>
      <c r="EI624" s="166">
        <v>7.31</v>
      </c>
      <c r="EJ624" s="166" t="s">
        <v>7469</v>
      </c>
      <c r="EK624" s="166" t="s">
        <v>7469</v>
      </c>
      <c r="EL624" s="166">
        <v>0</v>
      </c>
      <c r="EM624" s="166">
        <v>0.27600000000000002</v>
      </c>
      <c r="EN624" s="166" t="s">
        <v>7469</v>
      </c>
    </row>
    <row r="625" spans="3:144">
      <c r="C625" s="120"/>
      <c r="E625" s="120" t="s">
        <v>8144</v>
      </c>
      <c r="F625" s="126" t="s">
        <v>8204</v>
      </c>
      <c r="G625" s="151" t="s">
        <v>7699</v>
      </c>
      <c r="H625" s="152" t="s">
        <v>8146</v>
      </c>
      <c r="I625" s="153" t="s">
        <v>7469</v>
      </c>
      <c r="J625" s="166">
        <v>-0.64</v>
      </c>
      <c r="K625" s="166">
        <v>7.3159999999999998</v>
      </c>
      <c r="L625" s="166" t="s">
        <v>7469</v>
      </c>
      <c r="M625" s="166">
        <v>-7.0000000000000007E-2</v>
      </c>
      <c r="N625" s="166">
        <v>1.76</v>
      </c>
      <c r="O625" s="166">
        <v>6.2149999999999999</v>
      </c>
      <c r="P625" s="166">
        <v>-0.77300000000000002</v>
      </c>
      <c r="Q625" s="166">
        <v>-0.53</v>
      </c>
      <c r="R625" s="166">
        <v>-0.22</v>
      </c>
      <c r="S625" s="166" t="s">
        <v>7469</v>
      </c>
      <c r="T625" s="166" t="s">
        <v>7469</v>
      </c>
      <c r="U625" s="166">
        <v>-0.17599999999999999</v>
      </c>
      <c r="V625" s="166">
        <v>0.124</v>
      </c>
      <c r="W625" s="166">
        <v>-0.14899999999999999</v>
      </c>
      <c r="X625" s="166">
        <v>1.149</v>
      </c>
      <c r="Y625" s="166" t="s">
        <v>7469</v>
      </c>
      <c r="Z625" s="166" t="s">
        <v>7469</v>
      </c>
      <c r="AA625" s="166">
        <v>0.46400000000000002</v>
      </c>
      <c r="AB625" s="166">
        <v>5.0000000000000001E-3</v>
      </c>
      <c r="AC625" s="166" t="s">
        <v>7469</v>
      </c>
      <c r="AD625" s="166" t="s">
        <v>7469</v>
      </c>
      <c r="AE625" s="166" t="s">
        <v>7469</v>
      </c>
      <c r="AF625" s="166" t="s">
        <v>7469</v>
      </c>
      <c r="AG625" s="166" t="s">
        <v>7469</v>
      </c>
      <c r="AH625" s="166" t="s">
        <v>7469</v>
      </c>
      <c r="AI625" s="166" t="s">
        <v>7469</v>
      </c>
      <c r="AJ625" s="166">
        <v>0.17599999999999999</v>
      </c>
      <c r="AK625" s="166" t="s">
        <v>7469</v>
      </c>
      <c r="AL625" s="166" t="s">
        <v>7469</v>
      </c>
      <c r="AM625" s="166">
        <v>-0.70000000000000007</v>
      </c>
      <c r="AN625" s="166">
        <v>0.41500000000000004</v>
      </c>
      <c r="AO625" s="166" t="s">
        <v>7469</v>
      </c>
      <c r="AP625" s="166" t="s">
        <v>7469</v>
      </c>
      <c r="AQ625" s="166" t="s">
        <v>7469</v>
      </c>
      <c r="AR625" s="166">
        <v>-0.47500000000000003</v>
      </c>
      <c r="AS625" s="166" t="s">
        <v>7469</v>
      </c>
      <c r="AT625" s="166" t="s">
        <v>7469</v>
      </c>
      <c r="AU625" s="166" t="s">
        <v>7469</v>
      </c>
      <c r="AV625" s="166">
        <v>0.97799999999999998</v>
      </c>
      <c r="AW625" s="166" t="s">
        <v>7469</v>
      </c>
      <c r="AX625" s="166" t="s">
        <v>7469</v>
      </c>
      <c r="AY625" s="166" t="s">
        <v>7469</v>
      </c>
      <c r="AZ625" s="166" t="s">
        <v>7469</v>
      </c>
      <c r="BA625" s="166">
        <v>-2.19</v>
      </c>
      <c r="BB625" s="166">
        <v>0.38800000000000001</v>
      </c>
      <c r="BC625" s="166" t="s">
        <v>7469</v>
      </c>
      <c r="BD625" s="166" t="s">
        <v>7469</v>
      </c>
      <c r="BE625" s="166" t="s">
        <v>7469</v>
      </c>
      <c r="BF625" s="166" t="s">
        <v>7469</v>
      </c>
      <c r="BG625" s="166">
        <v>-0.82300000000000006</v>
      </c>
      <c r="BH625" s="166">
        <v>3.3000000000000002E-2</v>
      </c>
      <c r="BI625" s="166">
        <v>0.19700000000000001</v>
      </c>
      <c r="BJ625" s="166" t="s">
        <v>7469</v>
      </c>
      <c r="BK625" s="166" t="s">
        <v>7469</v>
      </c>
      <c r="BL625" s="166" t="s">
        <v>7469</v>
      </c>
      <c r="BM625" s="166" t="s">
        <v>7469</v>
      </c>
      <c r="BN625" s="166">
        <v>-0.66</v>
      </c>
      <c r="BO625" s="166" t="s">
        <v>7469</v>
      </c>
      <c r="BP625" s="166">
        <v>8.0000000000000002E-3</v>
      </c>
      <c r="BQ625" s="166" t="s">
        <v>7469</v>
      </c>
      <c r="BR625" s="166" t="s">
        <v>7469</v>
      </c>
      <c r="BS625" s="166">
        <v>0.32400000000000001</v>
      </c>
      <c r="BT625" s="166">
        <v>-2.6000000000000002E-2</v>
      </c>
      <c r="BU625" s="166" t="s">
        <v>7469</v>
      </c>
      <c r="BV625" s="166" t="s">
        <v>7469</v>
      </c>
      <c r="BW625" s="166" t="s">
        <v>7469</v>
      </c>
      <c r="BX625" s="166" t="s">
        <v>7469</v>
      </c>
      <c r="BY625" s="166">
        <v>-3.7</v>
      </c>
      <c r="BZ625" s="166" t="s">
        <v>7469</v>
      </c>
      <c r="CA625" s="166">
        <v>1.504</v>
      </c>
      <c r="CB625" s="166" t="s">
        <v>7469</v>
      </c>
      <c r="CC625" s="166">
        <v>-9.5000000000000001E-2</v>
      </c>
      <c r="CD625" s="166" t="s">
        <v>7469</v>
      </c>
      <c r="CE625" s="166" t="s">
        <v>7469</v>
      </c>
      <c r="CF625" s="166">
        <v>-0.5</v>
      </c>
      <c r="CG625" s="166" t="s">
        <v>7469</v>
      </c>
      <c r="CH625" s="166" t="s">
        <v>7469</v>
      </c>
      <c r="CI625" s="166">
        <v>7.0000000000000007E-2</v>
      </c>
      <c r="CJ625" s="166" t="s">
        <v>7469</v>
      </c>
      <c r="CK625" s="166" t="s">
        <v>7469</v>
      </c>
      <c r="CL625" s="166">
        <v>7.5999999999999998E-2</v>
      </c>
      <c r="CM625" s="166" t="s">
        <v>7469</v>
      </c>
      <c r="CN625" s="166" t="s">
        <v>7469</v>
      </c>
      <c r="CO625" s="166" t="s">
        <v>7469</v>
      </c>
      <c r="CP625" s="166" t="s">
        <v>7469</v>
      </c>
      <c r="CQ625" s="166" t="s">
        <v>7469</v>
      </c>
      <c r="CR625" s="166" t="s">
        <v>7469</v>
      </c>
      <c r="CS625" s="166">
        <v>-0.14899999999999999</v>
      </c>
      <c r="CT625" s="166">
        <v>-0.41000000000000003</v>
      </c>
      <c r="CU625" s="166" t="s">
        <v>7469</v>
      </c>
      <c r="CV625" s="166" t="s">
        <v>7469</v>
      </c>
      <c r="CW625" s="166" t="s">
        <v>7469</v>
      </c>
      <c r="CX625" s="166" t="s">
        <v>7469</v>
      </c>
      <c r="CY625" s="166" t="s">
        <v>7469</v>
      </c>
      <c r="CZ625" s="166" t="s">
        <v>7469</v>
      </c>
      <c r="DA625" s="166" t="s">
        <v>7469</v>
      </c>
      <c r="DB625" s="166" t="s">
        <v>7469</v>
      </c>
      <c r="DC625" s="166">
        <v>1.383</v>
      </c>
      <c r="DD625" s="166" t="s">
        <v>7469</v>
      </c>
      <c r="DE625" s="166" t="s">
        <v>7469</v>
      </c>
      <c r="DF625" s="166" t="s">
        <v>7469</v>
      </c>
      <c r="DG625" s="166">
        <v>0.66800000000000004</v>
      </c>
      <c r="DH625" s="166" t="s">
        <v>7469</v>
      </c>
      <c r="DI625" s="166" t="s">
        <v>7469</v>
      </c>
      <c r="DJ625" s="166" t="s">
        <v>7469</v>
      </c>
      <c r="DK625" s="166" t="s">
        <v>7469</v>
      </c>
      <c r="DL625" s="166" t="s">
        <v>7469</v>
      </c>
      <c r="DM625" s="166" t="s">
        <v>7469</v>
      </c>
      <c r="DN625" s="166">
        <v>0.13</v>
      </c>
      <c r="DO625" s="166" t="s">
        <v>7469</v>
      </c>
      <c r="DP625" s="166" t="s">
        <v>7469</v>
      </c>
      <c r="DQ625" s="166" t="s">
        <v>7469</v>
      </c>
      <c r="DR625" s="166" t="s">
        <v>7469</v>
      </c>
      <c r="DS625" s="166" t="s">
        <v>7469</v>
      </c>
      <c r="DT625" s="166">
        <v>0.68500000000000005</v>
      </c>
      <c r="DU625" s="166" t="s">
        <v>7469</v>
      </c>
      <c r="DV625" s="166" t="s">
        <v>7469</v>
      </c>
      <c r="DW625" s="166" t="s">
        <v>7469</v>
      </c>
      <c r="DX625" s="166" t="s">
        <v>7469</v>
      </c>
      <c r="DY625" s="166" t="s">
        <v>7469</v>
      </c>
      <c r="DZ625" s="166">
        <v>-1.71</v>
      </c>
      <c r="EA625" s="166">
        <v>0.42699999999999999</v>
      </c>
      <c r="EB625" s="166" t="s">
        <v>7469</v>
      </c>
      <c r="EC625" s="166" t="s">
        <v>7469</v>
      </c>
      <c r="ED625" s="166" t="s">
        <v>7469</v>
      </c>
      <c r="EE625" s="166">
        <v>-0.72499999999999998</v>
      </c>
      <c r="EF625" s="166" t="s">
        <v>7469</v>
      </c>
      <c r="EG625" s="166">
        <v>0.42299999999999999</v>
      </c>
      <c r="EH625" s="166" t="s">
        <v>7469</v>
      </c>
      <c r="EI625" s="166">
        <v>31.66</v>
      </c>
      <c r="EJ625" s="166" t="s">
        <v>7469</v>
      </c>
      <c r="EK625" s="166" t="s">
        <v>7469</v>
      </c>
      <c r="EL625" s="166" t="s">
        <v>7469</v>
      </c>
      <c r="EM625" s="166">
        <v>0.42499999999999999</v>
      </c>
      <c r="EN625" s="166" t="s">
        <v>7469</v>
      </c>
    </row>
    <row r="626" spans="3:144">
      <c r="C626" s="120"/>
      <c r="E626" s="120" t="s">
        <v>8147</v>
      </c>
      <c r="F626" s="126" t="s">
        <v>8204</v>
      </c>
      <c r="G626" s="151" t="s">
        <v>7699</v>
      </c>
      <c r="H626" s="152" t="s">
        <v>8148</v>
      </c>
      <c r="I626" s="153" t="s">
        <v>7469</v>
      </c>
      <c r="J626" s="166">
        <v>-0.47500000000000003</v>
      </c>
      <c r="K626" s="166">
        <v>8.1280000000000001</v>
      </c>
      <c r="L626" s="166" t="s">
        <v>7469</v>
      </c>
      <c r="M626" s="166">
        <v>-0.03</v>
      </c>
      <c r="N626" s="166">
        <v>2.02</v>
      </c>
      <c r="O626" s="166">
        <v>7.258</v>
      </c>
      <c r="P626" s="166">
        <v>-0.54700000000000004</v>
      </c>
      <c r="Q626" s="166">
        <v>7.0000000000000007E-2</v>
      </c>
      <c r="R626" s="166">
        <v>-0.17100000000000001</v>
      </c>
      <c r="S626" s="166" t="s">
        <v>7469</v>
      </c>
      <c r="T626" s="166" t="s">
        <v>7469</v>
      </c>
      <c r="U626" s="166">
        <v>-7.0000000000000001E-3</v>
      </c>
      <c r="V626" s="166">
        <v>-0.161</v>
      </c>
      <c r="W626" s="166">
        <v>-6.6000000000000003E-2</v>
      </c>
      <c r="X626" s="166">
        <v>1.403</v>
      </c>
      <c r="Y626" s="166" t="s">
        <v>7469</v>
      </c>
      <c r="Z626" s="166" t="s">
        <v>7469</v>
      </c>
      <c r="AA626" s="166">
        <v>0.59799999999999998</v>
      </c>
      <c r="AB626" s="166">
        <v>7.0000000000000007E-2</v>
      </c>
      <c r="AC626" s="166" t="s">
        <v>7469</v>
      </c>
      <c r="AD626" s="166" t="s">
        <v>7469</v>
      </c>
      <c r="AE626" s="166" t="s">
        <v>7469</v>
      </c>
      <c r="AF626" s="166" t="s">
        <v>7469</v>
      </c>
      <c r="AG626" s="166" t="s">
        <v>7469</v>
      </c>
      <c r="AH626" s="166" t="s">
        <v>7469</v>
      </c>
      <c r="AI626" s="166" t="s">
        <v>7469</v>
      </c>
      <c r="AJ626" s="166">
        <v>0.53700000000000003</v>
      </c>
      <c r="AK626" s="166" t="s">
        <v>7469</v>
      </c>
      <c r="AL626" s="166" t="s">
        <v>7469</v>
      </c>
      <c r="AM626" s="166">
        <v>-0.28999999999999998</v>
      </c>
      <c r="AN626" s="166">
        <v>0.53200000000000003</v>
      </c>
      <c r="AO626" s="166" t="s">
        <v>7469</v>
      </c>
      <c r="AP626" s="166" t="s">
        <v>7469</v>
      </c>
      <c r="AQ626" s="166" t="s">
        <v>7469</v>
      </c>
      <c r="AR626" s="166">
        <v>4.3000000000000003E-2</v>
      </c>
      <c r="AS626" s="166" t="s">
        <v>7469</v>
      </c>
      <c r="AT626" s="166" t="s">
        <v>7469</v>
      </c>
      <c r="AU626" s="166" t="s">
        <v>7469</v>
      </c>
      <c r="AV626" s="166">
        <v>1.2070000000000001</v>
      </c>
      <c r="AW626" s="166" t="s">
        <v>7469</v>
      </c>
      <c r="AX626" s="166" t="s">
        <v>7469</v>
      </c>
      <c r="AY626" s="166" t="s">
        <v>7469</v>
      </c>
      <c r="AZ626" s="166" t="s">
        <v>7469</v>
      </c>
      <c r="BA626" s="166">
        <v>-0.77</v>
      </c>
      <c r="BB626" s="166">
        <v>0.432</v>
      </c>
      <c r="BC626" s="166" t="s">
        <v>7469</v>
      </c>
      <c r="BD626" s="166" t="s">
        <v>7469</v>
      </c>
      <c r="BE626" s="166" t="s">
        <v>7469</v>
      </c>
      <c r="BF626" s="166" t="s">
        <v>7469</v>
      </c>
      <c r="BG626" s="166">
        <v>-0.47500000000000003</v>
      </c>
      <c r="BH626" s="166">
        <v>0.10300000000000001</v>
      </c>
      <c r="BI626" s="166">
        <v>0.251</v>
      </c>
      <c r="BJ626" s="166" t="s">
        <v>7469</v>
      </c>
      <c r="BK626" s="166" t="s">
        <v>7469</v>
      </c>
      <c r="BL626" s="166" t="s">
        <v>7469</v>
      </c>
      <c r="BM626" s="166" t="s">
        <v>7469</v>
      </c>
      <c r="BN626" s="166">
        <v>-0.69700000000000006</v>
      </c>
      <c r="BO626" s="166" t="s">
        <v>7469</v>
      </c>
      <c r="BP626" s="166">
        <v>9.0000000000000011E-3</v>
      </c>
      <c r="BQ626" s="166" t="s">
        <v>7469</v>
      </c>
      <c r="BR626" s="166" t="s">
        <v>7469</v>
      </c>
      <c r="BS626" s="166">
        <v>0.51100000000000001</v>
      </c>
      <c r="BT626" s="166">
        <v>-6.0000000000000001E-3</v>
      </c>
      <c r="BU626" s="166" t="s">
        <v>7469</v>
      </c>
      <c r="BV626" s="166" t="s">
        <v>7469</v>
      </c>
      <c r="BW626" s="166" t="s">
        <v>7469</v>
      </c>
      <c r="BX626" s="166" t="s">
        <v>7469</v>
      </c>
      <c r="BY626" s="166">
        <v>-1</v>
      </c>
      <c r="BZ626" s="166" t="s">
        <v>7469</v>
      </c>
      <c r="CA626" s="166">
        <v>2.0110000000000001</v>
      </c>
      <c r="CB626" s="166" t="s">
        <v>7469</v>
      </c>
      <c r="CC626" s="166">
        <v>-0.06</v>
      </c>
      <c r="CD626" s="166" t="s">
        <v>7469</v>
      </c>
      <c r="CE626" s="166" t="s">
        <v>7469</v>
      </c>
      <c r="CF626" s="166">
        <v>-0.40500000000000003</v>
      </c>
      <c r="CG626" s="166" t="s">
        <v>7469</v>
      </c>
      <c r="CH626" s="166" t="s">
        <v>7469</v>
      </c>
      <c r="CI626" s="166">
        <v>0.46100000000000002</v>
      </c>
      <c r="CJ626" s="166" t="s">
        <v>7469</v>
      </c>
      <c r="CK626" s="166" t="s">
        <v>7469</v>
      </c>
      <c r="CL626" s="166">
        <v>0.17</v>
      </c>
      <c r="CM626" s="166" t="s">
        <v>7469</v>
      </c>
      <c r="CN626" s="166" t="s">
        <v>7469</v>
      </c>
      <c r="CO626" s="166" t="s">
        <v>7469</v>
      </c>
      <c r="CP626" s="166" t="s">
        <v>7469</v>
      </c>
      <c r="CQ626" s="166" t="s">
        <v>7469</v>
      </c>
      <c r="CR626" s="166" t="s">
        <v>7469</v>
      </c>
      <c r="CS626" s="166">
        <v>-8.5000000000000006E-2</v>
      </c>
      <c r="CT626" s="166">
        <v>-0.08</v>
      </c>
      <c r="CU626" s="166" t="s">
        <v>7469</v>
      </c>
      <c r="CV626" s="166" t="s">
        <v>7469</v>
      </c>
      <c r="CW626" s="166" t="s">
        <v>7469</v>
      </c>
      <c r="CX626" s="166" t="s">
        <v>7469</v>
      </c>
      <c r="CY626" s="166" t="s">
        <v>7469</v>
      </c>
      <c r="CZ626" s="166" t="s">
        <v>7469</v>
      </c>
      <c r="DA626" s="166" t="s">
        <v>7469</v>
      </c>
      <c r="DB626" s="166" t="s">
        <v>7469</v>
      </c>
      <c r="DC626" s="166">
        <v>1.8280000000000001</v>
      </c>
      <c r="DD626" s="166" t="s">
        <v>7469</v>
      </c>
      <c r="DE626" s="166" t="s">
        <v>7469</v>
      </c>
      <c r="DF626" s="166" t="s">
        <v>7469</v>
      </c>
      <c r="DG626" s="166">
        <v>0.97599999999999998</v>
      </c>
      <c r="DH626" s="166" t="s">
        <v>7469</v>
      </c>
      <c r="DI626" s="166" t="s">
        <v>7469</v>
      </c>
      <c r="DJ626" s="166" t="s">
        <v>7469</v>
      </c>
      <c r="DK626" s="166" t="s">
        <v>7469</v>
      </c>
      <c r="DL626" s="166" t="s">
        <v>7469</v>
      </c>
      <c r="DM626" s="166" t="s">
        <v>7469</v>
      </c>
      <c r="DN626" s="166">
        <v>0.16</v>
      </c>
      <c r="DO626" s="166" t="s">
        <v>7469</v>
      </c>
      <c r="DP626" s="166" t="s">
        <v>7469</v>
      </c>
      <c r="DQ626" s="166" t="s">
        <v>7469</v>
      </c>
      <c r="DR626" s="166" t="s">
        <v>7469</v>
      </c>
      <c r="DS626" s="166" t="s">
        <v>7469</v>
      </c>
      <c r="DT626" s="166">
        <v>2.0710000000000002</v>
      </c>
      <c r="DU626" s="166" t="s">
        <v>7469</v>
      </c>
      <c r="DV626" s="166" t="s">
        <v>7469</v>
      </c>
      <c r="DW626" s="166" t="s">
        <v>7469</v>
      </c>
      <c r="DX626" s="166" t="s">
        <v>7469</v>
      </c>
      <c r="DY626" s="166" t="s">
        <v>7469</v>
      </c>
      <c r="DZ626" s="166">
        <v>-0.68</v>
      </c>
      <c r="EA626" s="166">
        <v>0.58699999999999997</v>
      </c>
      <c r="EB626" s="166" t="s">
        <v>7469</v>
      </c>
      <c r="EC626" s="166" t="s">
        <v>7469</v>
      </c>
      <c r="ED626" s="166" t="s">
        <v>7469</v>
      </c>
      <c r="EE626" s="166">
        <v>-0.53</v>
      </c>
      <c r="EF626" s="166" t="s">
        <v>7469</v>
      </c>
      <c r="EG626" s="166">
        <v>0.59</v>
      </c>
      <c r="EH626" s="166" t="s">
        <v>7469</v>
      </c>
      <c r="EI626" s="166">
        <v>37.74</v>
      </c>
      <c r="EJ626" s="166" t="s">
        <v>7469</v>
      </c>
      <c r="EK626" s="166" t="s">
        <v>7469</v>
      </c>
      <c r="EL626" s="166" t="s">
        <v>7469</v>
      </c>
      <c r="EM626" s="166">
        <v>0.56000000000000005</v>
      </c>
      <c r="EN626" s="166" t="s">
        <v>7469</v>
      </c>
    </row>
    <row r="627" spans="3:144">
      <c r="C627" s="120"/>
      <c r="E627" s="120" t="s">
        <v>8149</v>
      </c>
      <c r="F627" s="126" t="s">
        <v>8204</v>
      </c>
      <c r="G627" s="151" t="s">
        <v>7699</v>
      </c>
      <c r="H627" s="152" t="s">
        <v>8150</v>
      </c>
      <c r="I627" s="153" t="s">
        <v>7469</v>
      </c>
      <c r="J627" s="166">
        <v>-0.15</v>
      </c>
      <c r="K627" s="166">
        <v>8.923</v>
      </c>
      <c r="L627" s="166" t="s">
        <v>7469</v>
      </c>
      <c r="M627" s="166">
        <v>0.03</v>
      </c>
      <c r="N627" s="166">
        <v>2.5819999999999999</v>
      </c>
      <c r="O627" s="166">
        <v>8.0060000000000002</v>
      </c>
      <c r="P627" s="166" t="s">
        <v>7469</v>
      </c>
      <c r="Q627" s="166" t="s">
        <v>7469</v>
      </c>
      <c r="R627" s="166">
        <v>0.105</v>
      </c>
      <c r="S627" s="166" t="s">
        <v>7469</v>
      </c>
      <c r="T627" s="166">
        <v>0.1</v>
      </c>
      <c r="U627" s="166">
        <v>0.51</v>
      </c>
      <c r="V627" s="166">
        <v>0.106</v>
      </c>
      <c r="W627" s="166">
        <v>-2E-3</v>
      </c>
      <c r="X627" s="166">
        <v>1.7150000000000001</v>
      </c>
      <c r="Y627" s="166" t="s">
        <v>7469</v>
      </c>
      <c r="Z627" s="166" t="s">
        <v>7469</v>
      </c>
      <c r="AA627" s="166">
        <v>0.73899999999999999</v>
      </c>
      <c r="AB627" s="166">
        <v>0.29499999999999998</v>
      </c>
      <c r="AC627" s="166" t="s">
        <v>7469</v>
      </c>
      <c r="AD627" s="166" t="s">
        <v>7469</v>
      </c>
      <c r="AE627" s="166" t="s">
        <v>7469</v>
      </c>
      <c r="AF627" s="166" t="s">
        <v>7469</v>
      </c>
      <c r="AG627" s="166" t="s">
        <v>7469</v>
      </c>
      <c r="AH627" s="166" t="s">
        <v>7469</v>
      </c>
      <c r="AI627" s="166" t="s">
        <v>7469</v>
      </c>
      <c r="AJ627" s="166">
        <v>0.96599999999999997</v>
      </c>
      <c r="AK627" s="166" t="s">
        <v>7469</v>
      </c>
      <c r="AL627" s="166" t="s">
        <v>7469</v>
      </c>
      <c r="AM627" s="166">
        <v>0.41000000000000003</v>
      </c>
      <c r="AN627" s="166">
        <v>0.69200000000000006</v>
      </c>
      <c r="AO627" s="166" t="s">
        <v>7469</v>
      </c>
      <c r="AP627" s="166" t="s">
        <v>7469</v>
      </c>
      <c r="AQ627" s="166" t="s">
        <v>7469</v>
      </c>
      <c r="AR627" s="166">
        <v>1.018</v>
      </c>
      <c r="AS627" s="166" t="s">
        <v>7469</v>
      </c>
      <c r="AT627" s="166" t="s">
        <v>7469</v>
      </c>
      <c r="AU627" s="166" t="s">
        <v>7469</v>
      </c>
      <c r="AV627" s="166">
        <v>1.542</v>
      </c>
      <c r="AW627" s="166" t="s">
        <v>7469</v>
      </c>
      <c r="AX627" s="166" t="s">
        <v>7469</v>
      </c>
      <c r="AY627" s="166" t="s">
        <v>7469</v>
      </c>
      <c r="AZ627" s="166" t="s">
        <v>7469</v>
      </c>
      <c r="BA627" s="166">
        <v>0.13</v>
      </c>
      <c r="BB627" s="166">
        <v>0.46500000000000002</v>
      </c>
      <c r="BC627" s="166" t="s">
        <v>7469</v>
      </c>
      <c r="BD627" s="166" t="s">
        <v>7469</v>
      </c>
      <c r="BE627" s="166" t="s">
        <v>7469</v>
      </c>
      <c r="BF627" s="166" t="s">
        <v>7469</v>
      </c>
      <c r="BG627" s="166">
        <v>-7.1000000000000008E-2</v>
      </c>
      <c r="BH627" s="166">
        <v>0.17899999999999999</v>
      </c>
      <c r="BI627" s="166">
        <v>0.314</v>
      </c>
      <c r="BJ627" s="166" t="s">
        <v>7469</v>
      </c>
      <c r="BK627" s="166" t="s">
        <v>7469</v>
      </c>
      <c r="BL627" s="166" t="s">
        <v>7469</v>
      </c>
      <c r="BM627" s="166" t="s">
        <v>7469</v>
      </c>
      <c r="BN627" s="166">
        <v>-0.30299999999999999</v>
      </c>
      <c r="BO627" s="166" t="s">
        <v>7469</v>
      </c>
      <c r="BP627" s="166">
        <v>0.01</v>
      </c>
      <c r="BQ627" s="166" t="s">
        <v>7469</v>
      </c>
      <c r="BR627" s="166" t="s">
        <v>7469</v>
      </c>
      <c r="BS627" s="166">
        <v>0.77800000000000002</v>
      </c>
      <c r="BT627" s="166">
        <v>0.01</v>
      </c>
      <c r="BU627" s="166" t="s">
        <v>7469</v>
      </c>
      <c r="BV627" s="166" t="s">
        <v>7469</v>
      </c>
      <c r="BW627" s="166" t="s">
        <v>7469</v>
      </c>
      <c r="BX627" s="166" t="s">
        <v>7469</v>
      </c>
      <c r="BY627" s="166">
        <v>0.4</v>
      </c>
      <c r="BZ627" s="166" t="s">
        <v>7469</v>
      </c>
      <c r="CA627" s="166">
        <v>2.86</v>
      </c>
      <c r="CB627" s="166" t="s">
        <v>7469</v>
      </c>
      <c r="CC627" s="166" t="s">
        <v>7469</v>
      </c>
      <c r="CD627" s="166" t="s">
        <v>7469</v>
      </c>
      <c r="CE627" s="166" t="s">
        <v>7469</v>
      </c>
      <c r="CF627" s="166">
        <v>-0.20500000000000002</v>
      </c>
      <c r="CG627" s="166" t="s">
        <v>7469</v>
      </c>
      <c r="CH627" s="166" t="s">
        <v>7469</v>
      </c>
      <c r="CI627" s="166">
        <v>1.123</v>
      </c>
      <c r="CJ627" s="166" t="s">
        <v>7469</v>
      </c>
      <c r="CK627" s="166" t="s">
        <v>7469</v>
      </c>
      <c r="CL627" s="166">
        <v>0.32</v>
      </c>
      <c r="CM627" s="166" t="s">
        <v>7469</v>
      </c>
      <c r="CN627" s="166" t="s">
        <v>7469</v>
      </c>
      <c r="CO627" s="166" t="s">
        <v>7469</v>
      </c>
      <c r="CP627" s="166" t="s">
        <v>7469</v>
      </c>
      <c r="CQ627" s="166" t="s">
        <v>7469</v>
      </c>
      <c r="CR627" s="166" t="s">
        <v>7469</v>
      </c>
      <c r="CS627" s="166">
        <v>-1E-3</v>
      </c>
      <c r="CT627" s="166">
        <v>0.06</v>
      </c>
      <c r="CU627" s="166" t="s">
        <v>7469</v>
      </c>
      <c r="CV627" s="166" t="s">
        <v>7469</v>
      </c>
      <c r="CW627" s="166" t="s">
        <v>7469</v>
      </c>
      <c r="CX627" s="166" t="s">
        <v>7469</v>
      </c>
      <c r="CY627" s="166" t="s">
        <v>7469</v>
      </c>
      <c r="CZ627" s="166" t="s">
        <v>7469</v>
      </c>
      <c r="DA627" s="166" t="s">
        <v>7469</v>
      </c>
      <c r="DB627" s="166" t="s">
        <v>7469</v>
      </c>
      <c r="DC627" s="166">
        <v>2.5830000000000002</v>
      </c>
      <c r="DD627" s="166" t="s">
        <v>7469</v>
      </c>
      <c r="DE627" s="166" t="s">
        <v>7469</v>
      </c>
      <c r="DF627" s="166" t="s">
        <v>7469</v>
      </c>
      <c r="DG627" s="166">
        <v>1.2630000000000001</v>
      </c>
      <c r="DH627" s="166" t="s">
        <v>7469</v>
      </c>
      <c r="DI627" s="166" t="s">
        <v>7469</v>
      </c>
      <c r="DJ627" s="166" t="s">
        <v>7469</v>
      </c>
      <c r="DK627" s="166" t="s">
        <v>7469</v>
      </c>
      <c r="DL627" s="166" t="s">
        <v>7469</v>
      </c>
      <c r="DM627" s="166" t="s">
        <v>7469</v>
      </c>
      <c r="DN627" s="166">
        <v>0.17500000000000002</v>
      </c>
      <c r="DO627" s="166" t="s">
        <v>7469</v>
      </c>
      <c r="DP627" s="166" t="s">
        <v>7469</v>
      </c>
      <c r="DQ627" s="166" t="s">
        <v>7469</v>
      </c>
      <c r="DR627" s="166" t="s">
        <v>7469</v>
      </c>
      <c r="DS627" s="166" t="s">
        <v>7469</v>
      </c>
      <c r="DT627" s="166">
        <v>3.9990000000000001</v>
      </c>
      <c r="DU627" s="166" t="s">
        <v>7469</v>
      </c>
      <c r="DV627" s="166" t="s">
        <v>7469</v>
      </c>
      <c r="DW627" s="166" t="s">
        <v>7469</v>
      </c>
      <c r="DX627" s="166" t="s">
        <v>7469</v>
      </c>
      <c r="DY627" s="166" t="s">
        <v>7469</v>
      </c>
      <c r="DZ627" s="166">
        <v>-0.37</v>
      </c>
      <c r="EA627" s="166">
        <v>0.753</v>
      </c>
      <c r="EB627" s="166" t="s">
        <v>7469</v>
      </c>
      <c r="EC627" s="166" t="s">
        <v>7469</v>
      </c>
      <c r="ED627" s="166" t="s">
        <v>7469</v>
      </c>
      <c r="EE627" s="166">
        <v>-0.33</v>
      </c>
      <c r="EF627" s="166" t="s">
        <v>7469</v>
      </c>
      <c r="EG627" s="166">
        <v>0.90700000000000003</v>
      </c>
      <c r="EH627" s="166" t="s">
        <v>7469</v>
      </c>
      <c r="EI627" s="166" t="s">
        <v>7469</v>
      </c>
      <c r="EJ627" s="166" t="s">
        <v>7469</v>
      </c>
      <c r="EK627" s="166" t="s">
        <v>7469</v>
      </c>
      <c r="EL627" s="166" t="s">
        <v>7469</v>
      </c>
      <c r="EM627" s="166">
        <v>0.77400000000000002</v>
      </c>
      <c r="EN627" s="166" t="s">
        <v>7469</v>
      </c>
    </row>
    <row r="628" spans="3:144">
      <c r="C628" s="120"/>
      <c r="D628" s="103" t="s">
        <v>8205</v>
      </c>
      <c r="F628" s="126"/>
      <c r="G628" s="151" t="s">
        <v>8105</v>
      </c>
      <c r="H628" s="152" t="s">
        <v>8105</v>
      </c>
      <c r="I628" s="166" t="s">
        <v>8105</v>
      </c>
      <c r="J628" s="166" t="s">
        <v>8105</v>
      </c>
      <c r="K628" s="166" t="s">
        <v>8105</v>
      </c>
      <c r="L628" s="166" t="s">
        <v>8105</v>
      </c>
      <c r="M628" s="166" t="s">
        <v>8105</v>
      </c>
      <c r="N628" s="166" t="s">
        <v>8105</v>
      </c>
      <c r="O628" s="166" t="s">
        <v>8105</v>
      </c>
      <c r="P628" s="166" t="s">
        <v>8105</v>
      </c>
      <c r="Q628" s="166" t="s">
        <v>8105</v>
      </c>
      <c r="R628" s="166" t="s">
        <v>8105</v>
      </c>
      <c r="S628" s="166" t="s">
        <v>8105</v>
      </c>
      <c r="T628" s="166" t="s">
        <v>8105</v>
      </c>
      <c r="U628" s="166" t="s">
        <v>8105</v>
      </c>
      <c r="V628" s="166" t="s">
        <v>8105</v>
      </c>
      <c r="W628" s="166" t="s">
        <v>8105</v>
      </c>
      <c r="X628" s="166" t="s">
        <v>8105</v>
      </c>
      <c r="Y628" s="166" t="s">
        <v>8105</v>
      </c>
      <c r="Z628" s="166" t="s">
        <v>8105</v>
      </c>
      <c r="AA628" s="166" t="s">
        <v>8105</v>
      </c>
      <c r="AB628" s="166" t="s">
        <v>8105</v>
      </c>
      <c r="AC628" s="166" t="s">
        <v>8105</v>
      </c>
      <c r="AD628" s="166" t="s">
        <v>8105</v>
      </c>
      <c r="AE628" s="166" t="s">
        <v>8105</v>
      </c>
      <c r="AF628" s="166" t="s">
        <v>8105</v>
      </c>
      <c r="AG628" s="166" t="s">
        <v>8105</v>
      </c>
      <c r="AH628" s="166" t="s">
        <v>8105</v>
      </c>
      <c r="AI628" s="166" t="s">
        <v>8105</v>
      </c>
      <c r="AJ628" s="166" t="s">
        <v>8105</v>
      </c>
      <c r="AK628" s="166" t="s">
        <v>8105</v>
      </c>
      <c r="AL628" s="166" t="s">
        <v>8105</v>
      </c>
      <c r="AM628" s="166" t="s">
        <v>8105</v>
      </c>
      <c r="AN628" s="166" t="s">
        <v>8105</v>
      </c>
      <c r="AO628" s="166" t="s">
        <v>8105</v>
      </c>
      <c r="AP628" s="166" t="s">
        <v>8105</v>
      </c>
      <c r="AQ628" s="166" t="s">
        <v>8105</v>
      </c>
      <c r="AR628" s="166" t="s">
        <v>8105</v>
      </c>
      <c r="AS628" s="166" t="s">
        <v>8105</v>
      </c>
      <c r="AT628" s="166" t="s">
        <v>8105</v>
      </c>
      <c r="AU628" s="166" t="s">
        <v>8105</v>
      </c>
      <c r="AV628" s="166" t="s">
        <v>8105</v>
      </c>
      <c r="AW628" s="166" t="s">
        <v>8105</v>
      </c>
      <c r="AX628" s="166" t="s">
        <v>8105</v>
      </c>
      <c r="AY628" s="166" t="s">
        <v>8105</v>
      </c>
      <c r="AZ628" s="166" t="s">
        <v>8105</v>
      </c>
      <c r="BA628" s="166" t="s">
        <v>8105</v>
      </c>
      <c r="BB628" s="166" t="s">
        <v>8105</v>
      </c>
      <c r="BC628" s="166" t="s">
        <v>8105</v>
      </c>
      <c r="BD628" s="166" t="s">
        <v>8105</v>
      </c>
      <c r="BE628" s="166" t="s">
        <v>8105</v>
      </c>
      <c r="BF628" s="166" t="s">
        <v>8105</v>
      </c>
      <c r="BG628" s="166" t="s">
        <v>8105</v>
      </c>
      <c r="BH628" s="166" t="s">
        <v>8105</v>
      </c>
      <c r="BI628" s="166" t="s">
        <v>8105</v>
      </c>
      <c r="BJ628" s="166" t="s">
        <v>8105</v>
      </c>
      <c r="BK628" s="166" t="s">
        <v>8105</v>
      </c>
      <c r="BL628" s="166" t="s">
        <v>8105</v>
      </c>
      <c r="BM628" s="166" t="s">
        <v>8105</v>
      </c>
      <c r="BN628" s="166" t="s">
        <v>8105</v>
      </c>
      <c r="BO628" s="166" t="s">
        <v>8105</v>
      </c>
      <c r="BP628" s="166" t="s">
        <v>8105</v>
      </c>
      <c r="BQ628" s="166" t="s">
        <v>8105</v>
      </c>
      <c r="BR628" s="166" t="s">
        <v>8105</v>
      </c>
      <c r="BS628" s="166" t="s">
        <v>8105</v>
      </c>
      <c r="BT628" s="166" t="s">
        <v>8105</v>
      </c>
      <c r="BU628" s="166" t="s">
        <v>8105</v>
      </c>
      <c r="BV628" s="166" t="s">
        <v>8105</v>
      </c>
      <c r="BW628" s="166" t="s">
        <v>8105</v>
      </c>
      <c r="BX628" s="166" t="s">
        <v>8105</v>
      </c>
      <c r="BY628" s="166" t="s">
        <v>8105</v>
      </c>
      <c r="BZ628" s="166" t="s">
        <v>8105</v>
      </c>
      <c r="CA628" s="166" t="s">
        <v>8105</v>
      </c>
      <c r="CB628" s="166" t="s">
        <v>8105</v>
      </c>
      <c r="CC628" s="166" t="s">
        <v>8105</v>
      </c>
      <c r="CD628" s="166" t="s">
        <v>8105</v>
      </c>
      <c r="CE628" s="166" t="s">
        <v>8105</v>
      </c>
      <c r="CF628" s="166" t="s">
        <v>8105</v>
      </c>
      <c r="CG628" s="166" t="s">
        <v>8105</v>
      </c>
      <c r="CH628" s="166" t="s">
        <v>8105</v>
      </c>
      <c r="CI628" s="166" t="s">
        <v>8105</v>
      </c>
      <c r="CJ628" s="166" t="s">
        <v>8105</v>
      </c>
      <c r="CK628" s="166" t="s">
        <v>8105</v>
      </c>
      <c r="CL628" s="166" t="s">
        <v>8105</v>
      </c>
      <c r="CM628" s="166" t="s">
        <v>8105</v>
      </c>
      <c r="CN628" s="166" t="s">
        <v>8105</v>
      </c>
      <c r="CO628" s="166" t="s">
        <v>8105</v>
      </c>
      <c r="CP628" s="166" t="s">
        <v>8105</v>
      </c>
      <c r="CQ628" s="166" t="s">
        <v>8105</v>
      </c>
      <c r="CR628" s="166" t="s">
        <v>8105</v>
      </c>
      <c r="CS628" s="166" t="s">
        <v>8105</v>
      </c>
      <c r="CT628" s="166" t="s">
        <v>8105</v>
      </c>
      <c r="CU628" s="166" t="s">
        <v>8105</v>
      </c>
      <c r="CV628" s="166" t="s">
        <v>8105</v>
      </c>
      <c r="CW628" s="166" t="s">
        <v>8105</v>
      </c>
      <c r="CX628" s="166" t="s">
        <v>8105</v>
      </c>
      <c r="CY628" s="166" t="s">
        <v>8105</v>
      </c>
      <c r="CZ628" s="166" t="s">
        <v>8105</v>
      </c>
      <c r="DA628" s="166" t="s">
        <v>8105</v>
      </c>
      <c r="DB628" s="166" t="s">
        <v>8105</v>
      </c>
      <c r="DC628" s="166" t="s">
        <v>8105</v>
      </c>
      <c r="DD628" s="166" t="s">
        <v>8105</v>
      </c>
      <c r="DE628" s="166" t="s">
        <v>8105</v>
      </c>
      <c r="DF628" s="166" t="s">
        <v>8105</v>
      </c>
      <c r="DG628" s="166" t="s">
        <v>8105</v>
      </c>
      <c r="DH628" s="166" t="s">
        <v>8105</v>
      </c>
      <c r="DI628" s="166" t="s">
        <v>8105</v>
      </c>
      <c r="DJ628" s="166" t="s">
        <v>8105</v>
      </c>
      <c r="DK628" s="166" t="s">
        <v>8105</v>
      </c>
      <c r="DL628" s="166" t="s">
        <v>8105</v>
      </c>
      <c r="DM628" s="166" t="s">
        <v>8105</v>
      </c>
      <c r="DN628" s="166" t="s">
        <v>8105</v>
      </c>
      <c r="DO628" s="166" t="s">
        <v>8105</v>
      </c>
      <c r="DP628" s="166" t="s">
        <v>8105</v>
      </c>
      <c r="DQ628" s="166" t="s">
        <v>8105</v>
      </c>
      <c r="DR628" s="166" t="s">
        <v>8105</v>
      </c>
      <c r="DS628" s="166" t="s">
        <v>8105</v>
      </c>
      <c r="DT628" s="166" t="s">
        <v>8105</v>
      </c>
      <c r="DU628" s="166" t="s">
        <v>8105</v>
      </c>
      <c r="DV628" s="166" t="s">
        <v>8105</v>
      </c>
      <c r="DW628" s="166" t="s">
        <v>8105</v>
      </c>
      <c r="DX628" s="166" t="s">
        <v>8105</v>
      </c>
      <c r="DY628" s="166" t="s">
        <v>8105</v>
      </c>
      <c r="DZ628" s="166" t="s">
        <v>8105</v>
      </c>
      <c r="EA628" s="166" t="s">
        <v>8105</v>
      </c>
      <c r="EB628" s="166" t="s">
        <v>8105</v>
      </c>
      <c r="EC628" s="166" t="s">
        <v>8105</v>
      </c>
      <c r="ED628" s="166" t="s">
        <v>8105</v>
      </c>
      <c r="EE628" s="166" t="s">
        <v>8105</v>
      </c>
      <c r="EF628" s="166" t="s">
        <v>8105</v>
      </c>
      <c r="EG628" s="166" t="s">
        <v>8105</v>
      </c>
      <c r="EH628" s="166" t="s">
        <v>8105</v>
      </c>
      <c r="EI628" s="166" t="s">
        <v>8105</v>
      </c>
      <c r="EJ628" s="166" t="s">
        <v>8105</v>
      </c>
      <c r="EK628" s="166" t="s">
        <v>8105</v>
      </c>
      <c r="EL628" s="166" t="s">
        <v>8105</v>
      </c>
      <c r="EM628" s="166" t="s">
        <v>8105</v>
      </c>
      <c r="EN628" s="166" t="s">
        <v>8105</v>
      </c>
    </row>
    <row r="629" spans="3:144">
      <c r="C629" s="120"/>
      <c r="E629" s="120" t="s">
        <v>8088</v>
      </c>
      <c r="F629" s="126" t="s">
        <v>8206</v>
      </c>
      <c r="G629" s="151" t="s">
        <v>8090</v>
      </c>
      <c r="H629" s="152" t="s">
        <v>8091</v>
      </c>
      <c r="I629" s="166">
        <v>29.2103</v>
      </c>
      <c r="J629" s="166" t="s">
        <v>7469</v>
      </c>
      <c r="K629" s="166">
        <v>19.897600000000001</v>
      </c>
      <c r="L629" s="166" t="s">
        <v>7469</v>
      </c>
      <c r="M629" s="166" t="s">
        <v>7469</v>
      </c>
      <c r="N629" s="166">
        <v>31.438500000000001</v>
      </c>
      <c r="O629" s="166">
        <v>30.845500000000001</v>
      </c>
      <c r="P629" s="166">
        <v>27.214300000000001</v>
      </c>
      <c r="Q629" s="166" t="s">
        <v>7469</v>
      </c>
      <c r="R629" s="166" t="s">
        <v>7469</v>
      </c>
      <c r="S629" s="166" t="s">
        <v>7469</v>
      </c>
      <c r="T629" s="166">
        <v>78.092299999999994</v>
      </c>
      <c r="U629" s="166" t="s">
        <v>7469</v>
      </c>
      <c r="V629" s="166" t="s">
        <v>7469</v>
      </c>
      <c r="W629" s="166">
        <v>231.5</v>
      </c>
      <c r="X629" s="166">
        <v>36.856400000000001</v>
      </c>
      <c r="Y629" s="166">
        <v>49.863999999999997</v>
      </c>
      <c r="Z629" s="166">
        <v>41.882399999999997</v>
      </c>
      <c r="AA629" s="166">
        <v>41.238100000000003</v>
      </c>
      <c r="AB629" s="166">
        <v>67.345100000000002</v>
      </c>
      <c r="AC629" s="166" t="s">
        <v>7469</v>
      </c>
      <c r="AD629" s="166" t="s">
        <v>7469</v>
      </c>
      <c r="AE629" s="166">
        <v>398.827</v>
      </c>
      <c r="AF629" s="166">
        <v>44.451700000000002</v>
      </c>
      <c r="AG629" s="166">
        <v>8.6842000000000006</v>
      </c>
      <c r="AH629" s="166">
        <v>10.974299999999999</v>
      </c>
      <c r="AI629" s="166">
        <v>3.1030000000000002</v>
      </c>
      <c r="AJ629" s="166" t="s">
        <v>7469</v>
      </c>
      <c r="AK629" s="166">
        <v>7.2058999999999997</v>
      </c>
      <c r="AL629" s="166">
        <v>5.3247</v>
      </c>
      <c r="AM629" s="166" t="s">
        <v>7469</v>
      </c>
      <c r="AN629" s="166">
        <v>26.476199999999999</v>
      </c>
      <c r="AO629" s="166" t="s">
        <v>7469</v>
      </c>
      <c r="AP629" s="166">
        <v>22.5212</v>
      </c>
      <c r="AQ629" s="166" t="s">
        <v>7469</v>
      </c>
      <c r="AR629" s="166">
        <v>55.645200000000003</v>
      </c>
      <c r="AS629" s="166">
        <v>5.2493999999999996</v>
      </c>
      <c r="AT629" s="166">
        <v>30.327100000000002</v>
      </c>
      <c r="AU629" s="166">
        <v>18.491700000000002</v>
      </c>
      <c r="AV629" s="166">
        <v>32.634900000000002</v>
      </c>
      <c r="AW629" s="166" t="s">
        <v>7469</v>
      </c>
      <c r="AX629" s="166" t="s">
        <v>7469</v>
      </c>
      <c r="AY629" s="166" t="s">
        <v>7469</v>
      </c>
      <c r="AZ629" s="166">
        <v>55.480600000000003</v>
      </c>
      <c r="BA629" s="166" t="s">
        <v>7469</v>
      </c>
      <c r="BB629" s="166">
        <v>76.369799999999998</v>
      </c>
      <c r="BC629" s="166" t="s">
        <v>7469</v>
      </c>
      <c r="BD629" s="166" t="s">
        <v>7469</v>
      </c>
      <c r="BE629" s="166" t="s">
        <v>7469</v>
      </c>
      <c r="BF629" s="166">
        <v>14</v>
      </c>
      <c r="BG629" s="166" t="s">
        <v>7469</v>
      </c>
      <c r="BH629" s="166" t="s">
        <v>7469</v>
      </c>
      <c r="BI629" s="166" t="s">
        <v>7469</v>
      </c>
      <c r="BJ629" s="166">
        <v>137.0316</v>
      </c>
      <c r="BK629" s="166" t="s">
        <v>7469</v>
      </c>
      <c r="BL629" s="166">
        <v>61.843699999999998</v>
      </c>
      <c r="BM629" s="166">
        <v>25.6</v>
      </c>
      <c r="BN629" s="166" t="s">
        <v>7469</v>
      </c>
      <c r="BO629" s="166" t="s">
        <v>7469</v>
      </c>
      <c r="BP629" s="166" t="s">
        <v>7469</v>
      </c>
      <c r="BQ629" s="166" t="s">
        <v>7469</v>
      </c>
      <c r="BR629" s="166" t="s">
        <v>7469</v>
      </c>
      <c r="BS629" s="166" t="s">
        <v>7469</v>
      </c>
      <c r="BT629" s="166" t="s">
        <v>7469</v>
      </c>
      <c r="BU629" s="166" t="s">
        <v>7469</v>
      </c>
      <c r="BV629" s="166" t="s">
        <v>7469</v>
      </c>
      <c r="BW629" s="166" t="s">
        <v>7469</v>
      </c>
      <c r="BX629" s="166" t="s">
        <v>7469</v>
      </c>
      <c r="BY629" s="166" t="s">
        <v>7469</v>
      </c>
      <c r="BZ629" s="166" t="s">
        <v>7469</v>
      </c>
      <c r="CA629" s="166" t="s">
        <v>7469</v>
      </c>
      <c r="CB629" s="166">
        <v>18.2927</v>
      </c>
      <c r="CC629" s="166" t="s">
        <v>7469</v>
      </c>
      <c r="CD629" s="166">
        <v>29.1463</v>
      </c>
      <c r="CE629" s="166" t="s">
        <v>7469</v>
      </c>
      <c r="CF629" s="166" t="s">
        <v>7469</v>
      </c>
      <c r="CG629" s="166" t="s">
        <v>7469</v>
      </c>
      <c r="CH629" s="166">
        <v>162</v>
      </c>
      <c r="CI629" s="166" t="s">
        <v>7469</v>
      </c>
      <c r="CJ629" s="166" t="s">
        <v>7469</v>
      </c>
      <c r="CK629" s="166" t="s">
        <v>7469</v>
      </c>
      <c r="CL629" s="166" t="s">
        <v>7469</v>
      </c>
      <c r="CM629" s="166" t="s">
        <v>7469</v>
      </c>
      <c r="CN629" s="166" t="s">
        <v>7469</v>
      </c>
      <c r="CO629" s="166">
        <v>14.9802</v>
      </c>
      <c r="CP629" s="166">
        <v>16.2942</v>
      </c>
      <c r="CQ629" s="166" t="s">
        <v>7469</v>
      </c>
      <c r="CR629" s="166" t="s">
        <v>7469</v>
      </c>
      <c r="CS629" s="166">
        <v>80.277699999999996</v>
      </c>
      <c r="CT629" s="166" t="s">
        <v>7469</v>
      </c>
      <c r="CU629" s="166" t="s">
        <v>7469</v>
      </c>
      <c r="CV629" s="166" t="s">
        <v>7469</v>
      </c>
      <c r="CW629" s="166" t="s">
        <v>7469</v>
      </c>
      <c r="CX629" s="166" t="s">
        <v>7469</v>
      </c>
      <c r="CY629" s="166">
        <v>17.642600000000002</v>
      </c>
      <c r="CZ629" s="166">
        <v>22.149100000000001</v>
      </c>
      <c r="DA629" s="166">
        <v>18.8308</v>
      </c>
      <c r="DB629" s="166" t="s">
        <v>7469</v>
      </c>
      <c r="DC629" s="166" t="s">
        <v>7469</v>
      </c>
      <c r="DD629" s="166">
        <v>266.25</v>
      </c>
      <c r="DE629" s="166" t="s">
        <v>7469</v>
      </c>
      <c r="DF629" s="166" t="s">
        <v>7469</v>
      </c>
      <c r="DG629" s="166">
        <v>31.931799999999999</v>
      </c>
      <c r="DH629" s="166" t="s">
        <v>7469</v>
      </c>
      <c r="DI629" s="166">
        <v>13.1599</v>
      </c>
      <c r="DJ629" s="166" t="s">
        <v>7469</v>
      </c>
      <c r="DK629" s="166">
        <v>89.978899999999996</v>
      </c>
      <c r="DL629" s="166" t="s">
        <v>7469</v>
      </c>
      <c r="DM629" s="166">
        <v>14.176399999999999</v>
      </c>
      <c r="DN629" s="166">
        <v>38.433999999999997</v>
      </c>
      <c r="DO629" s="166">
        <v>14.7059</v>
      </c>
      <c r="DP629" s="166" t="s">
        <v>7469</v>
      </c>
      <c r="DQ629" s="166">
        <v>73.825699999999998</v>
      </c>
      <c r="DR629" s="166" t="s">
        <v>7469</v>
      </c>
      <c r="DS629" s="166" t="s">
        <v>7469</v>
      </c>
      <c r="DT629" s="166" t="s">
        <v>7469</v>
      </c>
      <c r="DU629" s="166">
        <v>18.310700000000001</v>
      </c>
      <c r="DV629" s="166" t="s">
        <v>7469</v>
      </c>
      <c r="DW629" s="166" t="s">
        <v>7469</v>
      </c>
      <c r="DX629" s="166">
        <v>17.905999999999999</v>
      </c>
      <c r="DY629" s="166" t="s">
        <v>7469</v>
      </c>
      <c r="DZ629" s="166" t="s">
        <v>7469</v>
      </c>
      <c r="EA629" s="166" t="s">
        <v>7469</v>
      </c>
      <c r="EB629" s="166">
        <v>14.7186</v>
      </c>
      <c r="EC629" s="166">
        <v>63.297899999999998</v>
      </c>
      <c r="ED629" s="166">
        <v>1023.3361</v>
      </c>
      <c r="EE629" s="166" t="s">
        <v>7469</v>
      </c>
      <c r="EF629" s="166">
        <v>36.777799999999999</v>
      </c>
      <c r="EG629" s="166">
        <v>27.1905</v>
      </c>
      <c r="EH629" s="166" t="s">
        <v>7469</v>
      </c>
      <c r="EI629" s="166" t="s">
        <v>7469</v>
      </c>
      <c r="EJ629" s="166" t="s">
        <v>7469</v>
      </c>
      <c r="EK629" s="166" t="s">
        <v>7469</v>
      </c>
      <c r="EL629" s="166" t="s">
        <v>7469</v>
      </c>
      <c r="EM629" s="166" t="s">
        <v>7469</v>
      </c>
      <c r="EN629" s="166" t="s">
        <v>7469</v>
      </c>
    </row>
    <row r="630" spans="3:144">
      <c r="C630" s="120"/>
      <c r="E630" s="120" t="s">
        <v>8092</v>
      </c>
      <c r="F630" s="126" t="s">
        <v>8206</v>
      </c>
      <c r="G630" s="151" t="s">
        <v>8090</v>
      </c>
      <c r="H630" s="152" t="s">
        <v>8091</v>
      </c>
      <c r="I630" s="166">
        <v>27.869</v>
      </c>
      <c r="J630" s="166" t="s">
        <v>7469</v>
      </c>
      <c r="K630" s="166">
        <v>20.444400000000002</v>
      </c>
      <c r="L630" s="166" t="s">
        <v>7469</v>
      </c>
      <c r="M630" s="166" t="s">
        <v>7469</v>
      </c>
      <c r="N630" s="166">
        <v>162.7945</v>
      </c>
      <c r="O630" s="166">
        <v>40.528599999999997</v>
      </c>
      <c r="P630" s="166">
        <v>19.642900000000001</v>
      </c>
      <c r="Q630" s="166" t="s">
        <v>7469</v>
      </c>
      <c r="R630" s="166" t="s">
        <v>7469</v>
      </c>
      <c r="S630" s="166" t="s">
        <v>7469</v>
      </c>
      <c r="T630" s="166" t="s">
        <v>7469</v>
      </c>
      <c r="U630" s="166" t="s">
        <v>7469</v>
      </c>
      <c r="V630" s="166" t="s">
        <v>7469</v>
      </c>
      <c r="W630" s="166">
        <v>152.25</v>
      </c>
      <c r="X630" s="166">
        <v>55.834600000000002</v>
      </c>
      <c r="Y630" s="166">
        <v>49.757599999999996</v>
      </c>
      <c r="Z630" s="166">
        <v>37.094499999999996</v>
      </c>
      <c r="AA630" s="166">
        <v>64.714299999999994</v>
      </c>
      <c r="AB630" s="166">
        <v>30.373799999999999</v>
      </c>
      <c r="AC630" s="166" t="s">
        <v>7469</v>
      </c>
      <c r="AD630" s="166" t="s">
        <v>7469</v>
      </c>
      <c r="AE630" s="166">
        <v>171.03829999999999</v>
      </c>
      <c r="AF630" s="166">
        <v>64.134399999999999</v>
      </c>
      <c r="AG630" s="166">
        <v>11.173500000000001</v>
      </c>
      <c r="AH630" s="166">
        <v>43.965499999999999</v>
      </c>
      <c r="AI630" s="166">
        <v>8.5510999999999999</v>
      </c>
      <c r="AJ630" s="166" t="s">
        <v>7469</v>
      </c>
      <c r="AK630" s="166">
        <v>7.0312999999999999</v>
      </c>
      <c r="AL630" s="166">
        <v>65.384600000000006</v>
      </c>
      <c r="AM630" s="166" t="s">
        <v>7469</v>
      </c>
      <c r="AN630" s="166">
        <v>53.519100000000002</v>
      </c>
      <c r="AO630" s="166" t="s">
        <v>7469</v>
      </c>
      <c r="AP630" s="166">
        <v>17.294699999999999</v>
      </c>
      <c r="AQ630" s="166" t="s">
        <v>7469</v>
      </c>
      <c r="AR630" s="166">
        <v>71.962999999999994</v>
      </c>
      <c r="AS630" s="166">
        <v>20.7346</v>
      </c>
      <c r="AT630" s="166" t="s">
        <v>7469</v>
      </c>
      <c r="AU630" s="166">
        <v>10.4991</v>
      </c>
      <c r="AV630" s="166">
        <v>43.896099999999997</v>
      </c>
      <c r="AW630" s="166" t="s">
        <v>7469</v>
      </c>
      <c r="AX630" s="166" t="s">
        <v>7469</v>
      </c>
      <c r="AY630" s="166" t="s">
        <v>7469</v>
      </c>
      <c r="AZ630" s="166">
        <v>473.3766</v>
      </c>
      <c r="BA630" s="166" t="s">
        <v>7469</v>
      </c>
      <c r="BB630" s="166">
        <v>134.91550000000001</v>
      </c>
      <c r="BC630" s="166" t="s">
        <v>7469</v>
      </c>
      <c r="BD630" s="166" t="s">
        <v>7469</v>
      </c>
      <c r="BE630" s="166" t="s">
        <v>7469</v>
      </c>
      <c r="BF630" s="166">
        <v>27.166699999999999</v>
      </c>
      <c r="BG630" s="166" t="s">
        <v>7469</v>
      </c>
      <c r="BH630" s="166" t="s">
        <v>7469</v>
      </c>
      <c r="BI630" s="166" t="s">
        <v>7469</v>
      </c>
      <c r="BJ630" s="166">
        <v>128.1225</v>
      </c>
      <c r="BK630" s="166" t="s">
        <v>7469</v>
      </c>
      <c r="BL630" s="166">
        <v>67.336799999999997</v>
      </c>
      <c r="BM630" s="166">
        <v>18.5535</v>
      </c>
      <c r="BN630" s="166" t="s">
        <v>7469</v>
      </c>
      <c r="BO630" s="166" t="s">
        <v>7469</v>
      </c>
      <c r="BP630" s="166" t="s">
        <v>7469</v>
      </c>
      <c r="BQ630" s="166" t="s">
        <v>7469</v>
      </c>
      <c r="BR630" s="166" t="s">
        <v>7469</v>
      </c>
      <c r="BS630" s="166" t="s">
        <v>7469</v>
      </c>
      <c r="BT630" s="166" t="s">
        <v>7469</v>
      </c>
      <c r="BU630" s="166" t="s">
        <v>7469</v>
      </c>
      <c r="BV630" s="166" t="s">
        <v>7469</v>
      </c>
      <c r="BW630" s="166" t="s">
        <v>7469</v>
      </c>
      <c r="BX630" s="166">
        <v>58.197699999999998</v>
      </c>
      <c r="BY630" s="166" t="s">
        <v>7469</v>
      </c>
      <c r="BZ630" s="166" t="s">
        <v>7469</v>
      </c>
      <c r="CA630" s="166" t="s">
        <v>7469</v>
      </c>
      <c r="CB630" s="166">
        <v>14.956300000000001</v>
      </c>
      <c r="CC630" s="166" t="s">
        <v>7469</v>
      </c>
      <c r="CD630" s="166">
        <v>24.9465</v>
      </c>
      <c r="CE630" s="166" t="s">
        <v>7469</v>
      </c>
      <c r="CF630" s="166">
        <v>42.244900000000001</v>
      </c>
      <c r="CG630" s="166" t="s">
        <v>7469</v>
      </c>
      <c r="CH630" s="166">
        <v>65.853700000000003</v>
      </c>
      <c r="CI630" s="166" t="s">
        <v>7469</v>
      </c>
      <c r="CJ630" s="166" t="s">
        <v>7469</v>
      </c>
      <c r="CK630" s="166" t="s">
        <v>7469</v>
      </c>
      <c r="CL630" s="166" t="s">
        <v>7469</v>
      </c>
      <c r="CM630" s="166" t="s">
        <v>7469</v>
      </c>
      <c r="CN630" s="166" t="s">
        <v>7469</v>
      </c>
      <c r="CO630" s="166">
        <v>16.528400000000001</v>
      </c>
      <c r="CP630" s="166">
        <v>10.833299999999999</v>
      </c>
      <c r="CQ630" s="166" t="s">
        <v>7469</v>
      </c>
      <c r="CR630" s="166" t="s">
        <v>7469</v>
      </c>
      <c r="CS630" s="166">
        <v>102.38249999999999</v>
      </c>
      <c r="CT630" s="166">
        <v>597.74170000000004</v>
      </c>
      <c r="CU630" s="166" t="s">
        <v>7469</v>
      </c>
      <c r="CV630" s="166" t="s">
        <v>7469</v>
      </c>
      <c r="CW630" s="166" t="s">
        <v>7469</v>
      </c>
      <c r="CX630" s="166" t="s">
        <v>7469</v>
      </c>
      <c r="CY630" s="166">
        <v>29.718699999999998</v>
      </c>
      <c r="CZ630" s="166">
        <v>16.993500000000001</v>
      </c>
      <c r="DA630" s="166">
        <v>20.972999999999999</v>
      </c>
      <c r="DB630" s="166" t="s">
        <v>7469</v>
      </c>
      <c r="DC630" s="166" t="s">
        <v>7469</v>
      </c>
      <c r="DD630" s="166">
        <v>1.4593</v>
      </c>
      <c r="DE630" s="166" t="s">
        <v>7469</v>
      </c>
      <c r="DF630" s="166" t="s">
        <v>7469</v>
      </c>
      <c r="DG630" s="166">
        <v>87.264200000000002</v>
      </c>
      <c r="DH630" s="166" t="s">
        <v>7469</v>
      </c>
      <c r="DI630" s="166" t="s">
        <v>7469</v>
      </c>
      <c r="DJ630" s="166" t="s">
        <v>7469</v>
      </c>
      <c r="DK630" s="166">
        <v>50.882199999999997</v>
      </c>
      <c r="DL630" s="166" t="s">
        <v>7469</v>
      </c>
      <c r="DM630" s="166">
        <v>49.232999999999997</v>
      </c>
      <c r="DN630" s="166">
        <v>26.715900000000001</v>
      </c>
      <c r="DO630" s="166" t="s">
        <v>7469</v>
      </c>
      <c r="DP630" s="166" t="s">
        <v>7469</v>
      </c>
      <c r="DQ630" s="166">
        <v>6019.5122000000001</v>
      </c>
      <c r="DR630" s="166" t="s">
        <v>7469</v>
      </c>
      <c r="DS630" s="166" t="s">
        <v>7469</v>
      </c>
      <c r="DT630" s="166">
        <v>86.419799999999995</v>
      </c>
      <c r="DU630" s="166" t="s">
        <v>7469</v>
      </c>
      <c r="DV630" s="166" t="s">
        <v>7469</v>
      </c>
      <c r="DW630" s="166" t="s">
        <v>7469</v>
      </c>
      <c r="DX630" s="166">
        <v>42.424199999999999</v>
      </c>
      <c r="DY630" s="166" t="s">
        <v>7469</v>
      </c>
      <c r="DZ630" s="166" t="s">
        <v>7469</v>
      </c>
      <c r="EA630" s="166">
        <v>56.107700000000001</v>
      </c>
      <c r="EB630" s="166">
        <v>17.325600000000001</v>
      </c>
      <c r="EC630" s="166">
        <v>84.641499999999994</v>
      </c>
      <c r="ED630" s="166">
        <v>16.835599999999999</v>
      </c>
      <c r="EE630" s="166" t="s">
        <v>7469</v>
      </c>
      <c r="EF630" s="166">
        <v>39.637700000000002</v>
      </c>
      <c r="EG630" s="166">
        <v>56.051699999999997</v>
      </c>
      <c r="EH630" s="166" t="s">
        <v>7469</v>
      </c>
      <c r="EI630" s="166">
        <v>73.090500000000006</v>
      </c>
      <c r="EJ630" s="166" t="s">
        <v>7469</v>
      </c>
      <c r="EK630" s="166" t="s">
        <v>7469</v>
      </c>
      <c r="EL630" s="166" t="s">
        <v>7469</v>
      </c>
      <c r="EM630" s="166" t="s">
        <v>7469</v>
      </c>
      <c r="EN630" s="166" t="s">
        <v>7469</v>
      </c>
    </row>
    <row r="631" spans="3:144">
      <c r="C631" s="120"/>
      <c r="E631" s="120" t="s">
        <v>8093</v>
      </c>
      <c r="F631" s="126" t="s">
        <v>8206</v>
      </c>
      <c r="G631" s="151" t="s">
        <v>8090</v>
      </c>
      <c r="H631" s="152" t="s">
        <v>8091</v>
      </c>
      <c r="I631" s="166">
        <v>30.7151</v>
      </c>
      <c r="J631" s="166" t="s">
        <v>7469</v>
      </c>
      <c r="K631" s="166">
        <v>22.394400000000001</v>
      </c>
      <c r="L631" s="166" t="s">
        <v>7469</v>
      </c>
      <c r="M631" s="166" t="s">
        <v>7469</v>
      </c>
      <c r="N631" s="166">
        <v>20.726199999999999</v>
      </c>
      <c r="O631" s="166">
        <v>43.8887</v>
      </c>
      <c r="P631" s="166" t="s">
        <v>7469</v>
      </c>
      <c r="Q631" s="166" t="s">
        <v>7469</v>
      </c>
      <c r="R631" s="166" t="s">
        <v>7469</v>
      </c>
      <c r="S631" s="166" t="s">
        <v>7469</v>
      </c>
      <c r="T631" s="166" t="s">
        <v>7469</v>
      </c>
      <c r="U631" s="166" t="s">
        <v>7469</v>
      </c>
      <c r="V631" s="166" t="s">
        <v>7469</v>
      </c>
      <c r="W631" s="166">
        <v>47.9375</v>
      </c>
      <c r="X631" s="166">
        <v>52.761000000000003</v>
      </c>
      <c r="Y631" s="166" t="s">
        <v>7469</v>
      </c>
      <c r="Z631" s="166">
        <v>23.0229</v>
      </c>
      <c r="AA631" s="166">
        <v>40.210500000000003</v>
      </c>
      <c r="AB631" s="166">
        <v>94.918000000000006</v>
      </c>
      <c r="AC631" s="166" t="s">
        <v>7469</v>
      </c>
      <c r="AD631" s="166" t="s">
        <v>7469</v>
      </c>
      <c r="AE631" s="166" t="s">
        <v>7469</v>
      </c>
      <c r="AF631" s="166">
        <v>41.076599999999999</v>
      </c>
      <c r="AG631" s="166">
        <v>10.291399999999999</v>
      </c>
      <c r="AH631" s="166" t="s">
        <v>7469</v>
      </c>
      <c r="AI631" s="166">
        <v>6.7965999999999998</v>
      </c>
      <c r="AJ631" s="166" t="s">
        <v>7469</v>
      </c>
      <c r="AK631" s="166">
        <v>3.7332999999999998</v>
      </c>
      <c r="AL631" s="166">
        <v>45.519500000000001</v>
      </c>
      <c r="AM631" s="166" t="s">
        <v>7469</v>
      </c>
      <c r="AN631" s="166">
        <v>59.434199999999997</v>
      </c>
      <c r="AO631" s="166" t="s">
        <v>7469</v>
      </c>
      <c r="AP631" s="166">
        <v>7.1295999999999999</v>
      </c>
      <c r="AQ631" s="166" t="s">
        <v>7469</v>
      </c>
      <c r="AR631" s="166">
        <v>3070.8856000000001</v>
      </c>
      <c r="AS631" s="166">
        <v>9.0684000000000005</v>
      </c>
      <c r="AT631" s="166" t="s">
        <v>7469</v>
      </c>
      <c r="AU631" s="166">
        <v>25</v>
      </c>
      <c r="AV631" s="166">
        <v>33.5747</v>
      </c>
      <c r="AW631" s="166" t="s">
        <v>7469</v>
      </c>
      <c r="AX631" s="166" t="s">
        <v>7469</v>
      </c>
      <c r="AY631" s="166" t="s">
        <v>7469</v>
      </c>
      <c r="AZ631" s="166">
        <v>312.92129999999997</v>
      </c>
      <c r="BA631" s="166" t="s">
        <v>7469</v>
      </c>
      <c r="BB631" s="166">
        <v>16.571200000000001</v>
      </c>
      <c r="BC631" s="166" t="s">
        <v>7469</v>
      </c>
      <c r="BD631" s="166" t="s">
        <v>7469</v>
      </c>
      <c r="BE631" s="166" t="s">
        <v>7469</v>
      </c>
      <c r="BF631" s="166" t="s">
        <v>7469</v>
      </c>
      <c r="BG631" s="166" t="s">
        <v>7469</v>
      </c>
      <c r="BH631" s="166" t="s">
        <v>7469</v>
      </c>
      <c r="BI631" s="166" t="s">
        <v>7469</v>
      </c>
      <c r="BJ631" s="166">
        <v>56.235100000000003</v>
      </c>
      <c r="BK631" s="166" t="s">
        <v>7469</v>
      </c>
      <c r="BL631" s="166">
        <v>43.821399999999997</v>
      </c>
      <c r="BM631" s="166" t="s">
        <v>7469</v>
      </c>
      <c r="BN631" s="166" t="s">
        <v>7469</v>
      </c>
      <c r="BO631" s="166" t="s">
        <v>7469</v>
      </c>
      <c r="BP631" s="166" t="s">
        <v>7469</v>
      </c>
      <c r="BQ631" s="166">
        <v>233.5616</v>
      </c>
      <c r="BR631" s="166" t="s">
        <v>7469</v>
      </c>
      <c r="BS631" s="166" t="s">
        <v>7469</v>
      </c>
      <c r="BT631" s="166" t="s">
        <v>7469</v>
      </c>
      <c r="BU631" s="166" t="s">
        <v>7469</v>
      </c>
      <c r="BV631" s="166" t="s">
        <v>7469</v>
      </c>
      <c r="BW631" s="166" t="s">
        <v>7469</v>
      </c>
      <c r="BX631" s="166">
        <v>68.804599999999994</v>
      </c>
      <c r="BY631" s="166" t="s">
        <v>7469</v>
      </c>
      <c r="BZ631" s="166" t="s">
        <v>7469</v>
      </c>
      <c r="CA631" s="166" t="s">
        <v>7469</v>
      </c>
      <c r="CB631" s="166">
        <v>16.725899999999999</v>
      </c>
      <c r="CC631" s="166" t="s">
        <v>7469</v>
      </c>
      <c r="CD631" s="166">
        <v>15.779</v>
      </c>
      <c r="CE631" s="166" t="s">
        <v>7469</v>
      </c>
      <c r="CF631" s="166" t="s">
        <v>7469</v>
      </c>
      <c r="CG631" s="166" t="s">
        <v>7469</v>
      </c>
      <c r="CH631" s="166" t="s">
        <v>7469</v>
      </c>
      <c r="CI631" s="166" t="s">
        <v>7469</v>
      </c>
      <c r="CJ631" s="166" t="s">
        <v>7469</v>
      </c>
      <c r="CK631" s="166" t="s">
        <v>7469</v>
      </c>
      <c r="CL631" s="166" t="s">
        <v>7469</v>
      </c>
      <c r="CM631" s="166" t="s">
        <v>7469</v>
      </c>
      <c r="CN631" s="166" t="s">
        <v>7469</v>
      </c>
      <c r="CO631" s="166">
        <v>25.239599999999999</v>
      </c>
      <c r="CP631" s="166">
        <v>10.947100000000001</v>
      </c>
      <c r="CQ631" s="166" t="s">
        <v>7469</v>
      </c>
      <c r="CR631" s="166" t="s">
        <v>7469</v>
      </c>
      <c r="CS631" s="166" t="s">
        <v>7469</v>
      </c>
      <c r="CT631" s="166" t="s">
        <v>7469</v>
      </c>
      <c r="CU631" s="166">
        <v>88.210700000000003</v>
      </c>
      <c r="CV631" s="166" t="s">
        <v>7469</v>
      </c>
      <c r="CW631" s="166" t="s">
        <v>7469</v>
      </c>
      <c r="CX631" s="166" t="s">
        <v>7469</v>
      </c>
      <c r="CY631" s="166">
        <v>35.640799999999999</v>
      </c>
      <c r="CZ631" s="166">
        <v>12.0924</v>
      </c>
      <c r="DA631" s="166">
        <v>27.561</v>
      </c>
      <c r="DB631" s="166" t="s">
        <v>7469</v>
      </c>
      <c r="DC631" s="166" t="s">
        <v>7469</v>
      </c>
      <c r="DD631" s="166">
        <v>20.684000000000001</v>
      </c>
      <c r="DE631" s="166" t="s">
        <v>7469</v>
      </c>
      <c r="DF631" s="166" t="s">
        <v>7469</v>
      </c>
      <c r="DG631" s="166">
        <v>51.931800000000003</v>
      </c>
      <c r="DH631" s="166" t="s">
        <v>7469</v>
      </c>
      <c r="DI631" s="166">
        <v>9.4030000000000005</v>
      </c>
      <c r="DJ631" s="166" t="s">
        <v>7469</v>
      </c>
      <c r="DK631" s="166">
        <v>21.245200000000001</v>
      </c>
      <c r="DL631" s="166">
        <v>8.3450000000000006</v>
      </c>
      <c r="DM631" s="166">
        <v>37.658200000000001</v>
      </c>
      <c r="DN631" s="166">
        <v>36.5349</v>
      </c>
      <c r="DO631" s="166" t="s">
        <v>7469</v>
      </c>
      <c r="DP631" s="166" t="s">
        <v>7469</v>
      </c>
      <c r="DQ631" s="166">
        <v>940.37559999999996</v>
      </c>
      <c r="DR631" s="166" t="s">
        <v>7469</v>
      </c>
      <c r="DS631" s="166" t="s">
        <v>7469</v>
      </c>
      <c r="DT631" s="166">
        <v>143.70169999999999</v>
      </c>
      <c r="DU631" s="166">
        <v>237.00790000000001</v>
      </c>
      <c r="DV631" s="166" t="s">
        <v>7469</v>
      </c>
      <c r="DW631" s="166" t="s">
        <v>7469</v>
      </c>
      <c r="DX631" s="166" t="s">
        <v>7469</v>
      </c>
      <c r="DY631" s="166">
        <v>6.5823</v>
      </c>
      <c r="DZ631" s="166" t="s">
        <v>7469</v>
      </c>
      <c r="EA631" s="166">
        <v>52.739100000000001</v>
      </c>
      <c r="EB631" s="166">
        <v>31.578900000000001</v>
      </c>
      <c r="EC631" s="166">
        <v>81.575000000000003</v>
      </c>
      <c r="ED631" s="166">
        <v>23.333300000000001</v>
      </c>
      <c r="EE631" s="166">
        <v>375.37090000000001</v>
      </c>
      <c r="EF631" s="166">
        <v>39.697000000000003</v>
      </c>
      <c r="EG631" s="166">
        <v>84.652699999999996</v>
      </c>
      <c r="EH631" s="166" t="s">
        <v>7469</v>
      </c>
      <c r="EI631" s="166">
        <v>48.498399999999997</v>
      </c>
      <c r="EJ631" s="166" t="s">
        <v>7469</v>
      </c>
      <c r="EK631" s="166" t="s">
        <v>7469</v>
      </c>
      <c r="EL631" s="166" t="s">
        <v>7469</v>
      </c>
      <c r="EM631" s="166" t="s">
        <v>7469</v>
      </c>
      <c r="EN631" s="166" t="s">
        <v>7469</v>
      </c>
    </row>
    <row r="632" spans="3:144">
      <c r="C632" s="120"/>
      <c r="E632" s="120" t="s">
        <v>8094</v>
      </c>
      <c r="F632" s="126" t="s">
        <v>8206</v>
      </c>
      <c r="G632" s="151" t="s">
        <v>8090</v>
      </c>
      <c r="H632" s="152" t="s">
        <v>8091</v>
      </c>
      <c r="I632" s="166">
        <v>23.2195</v>
      </c>
      <c r="J632" s="166" t="s">
        <v>7469</v>
      </c>
      <c r="K632" s="166">
        <v>19.197099999999999</v>
      </c>
      <c r="L632" s="166" t="s">
        <v>7469</v>
      </c>
      <c r="M632" s="166">
        <v>34.988199999999999</v>
      </c>
      <c r="N632" s="166">
        <v>17.235700000000001</v>
      </c>
      <c r="O632" s="166">
        <v>40.115600000000001</v>
      </c>
      <c r="P632" s="166" t="s">
        <v>7469</v>
      </c>
      <c r="Q632" s="166" t="s">
        <v>7469</v>
      </c>
      <c r="R632" s="166" t="s">
        <v>7469</v>
      </c>
      <c r="S632" s="166" t="s">
        <v>7469</v>
      </c>
      <c r="T632" s="166" t="s">
        <v>7469</v>
      </c>
      <c r="U632" s="166">
        <v>56.395800000000001</v>
      </c>
      <c r="V632" s="166" t="s">
        <v>7469</v>
      </c>
      <c r="W632" s="166" t="s">
        <v>7469</v>
      </c>
      <c r="X632" s="166">
        <v>99.208799999999997</v>
      </c>
      <c r="Y632" s="166">
        <v>14.458500000000001</v>
      </c>
      <c r="Z632" s="166">
        <v>13.8009</v>
      </c>
      <c r="AA632" s="166">
        <v>36.045499999999997</v>
      </c>
      <c r="AB632" s="166">
        <v>56.989199999999997</v>
      </c>
      <c r="AC632" s="166" t="s">
        <v>7469</v>
      </c>
      <c r="AD632" s="166" t="s">
        <v>7469</v>
      </c>
      <c r="AE632" s="166" t="s">
        <v>7469</v>
      </c>
      <c r="AF632" s="166">
        <v>65.963200000000001</v>
      </c>
      <c r="AG632" s="166">
        <v>16.7119</v>
      </c>
      <c r="AH632" s="166">
        <v>49.715400000000002</v>
      </c>
      <c r="AI632" s="166">
        <v>5.6271000000000004</v>
      </c>
      <c r="AJ632" s="166" t="s">
        <v>7469</v>
      </c>
      <c r="AK632" s="166">
        <v>7.9518000000000004</v>
      </c>
      <c r="AL632" s="166" t="s">
        <v>7469</v>
      </c>
      <c r="AM632" s="166" t="s">
        <v>7469</v>
      </c>
      <c r="AN632" s="166">
        <v>94.387</v>
      </c>
      <c r="AO632" s="166" t="s">
        <v>7469</v>
      </c>
      <c r="AP632" s="166">
        <v>11.1945</v>
      </c>
      <c r="AQ632" s="166" t="s">
        <v>7469</v>
      </c>
      <c r="AR632" s="166" t="s">
        <v>7469</v>
      </c>
      <c r="AS632" s="166">
        <v>9.1850000000000005</v>
      </c>
      <c r="AT632" s="166">
        <v>34.496099999999998</v>
      </c>
      <c r="AU632" s="166">
        <v>11.69</v>
      </c>
      <c r="AV632" s="166">
        <v>30.677399999999999</v>
      </c>
      <c r="AW632" s="166" t="s">
        <v>7469</v>
      </c>
      <c r="AX632" s="166" t="s">
        <v>7469</v>
      </c>
      <c r="AY632" s="166" t="s">
        <v>7469</v>
      </c>
      <c r="AZ632" s="166" t="s">
        <v>7469</v>
      </c>
      <c r="BA632" s="166" t="s">
        <v>7469</v>
      </c>
      <c r="BB632" s="166">
        <v>64.150300000000001</v>
      </c>
      <c r="BC632" s="166" t="s">
        <v>7469</v>
      </c>
      <c r="BD632" s="166" t="s">
        <v>7469</v>
      </c>
      <c r="BE632" s="166" t="s">
        <v>7469</v>
      </c>
      <c r="BF632" s="166">
        <v>108.66670000000001</v>
      </c>
      <c r="BG632" s="166" t="s">
        <v>7469</v>
      </c>
      <c r="BH632" s="166" t="s">
        <v>7469</v>
      </c>
      <c r="BI632" s="166" t="s">
        <v>7469</v>
      </c>
      <c r="BJ632" s="166">
        <v>72.231399999999994</v>
      </c>
      <c r="BK632" s="166" t="s">
        <v>7469</v>
      </c>
      <c r="BL632" s="166">
        <v>87.211500000000001</v>
      </c>
      <c r="BM632" s="166" t="s">
        <v>7469</v>
      </c>
      <c r="BN632" s="166" t="s">
        <v>7469</v>
      </c>
      <c r="BO632" s="166" t="s">
        <v>7469</v>
      </c>
      <c r="BP632" s="166" t="s">
        <v>7469</v>
      </c>
      <c r="BQ632" s="166">
        <v>93.505799999999994</v>
      </c>
      <c r="BR632" s="166" t="s">
        <v>7469</v>
      </c>
      <c r="BS632" s="166" t="s">
        <v>7469</v>
      </c>
      <c r="BT632" s="166" t="s">
        <v>7469</v>
      </c>
      <c r="BU632" s="166" t="s">
        <v>7469</v>
      </c>
      <c r="BV632" s="166" t="s">
        <v>7469</v>
      </c>
      <c r="BW632" s="166" t="s">
        <v>7469</v>
      </c>
      <c r="BX632" s="166">
        <v>44.021299999999997</v>
      </c>
      <c r="BY632" s="166" t="s">
        <v>7469</v>
      </c>
      <c r="BZ632" s="166" t="s">
        <v>7469</v>
      </c>
      <c r="CA632" s="166" t="s">
        <v>7469</v>
      </c>
      <c r="CB632" s="166">
        <v>17.663399999999999</v>
      </c>
      <c r="CC632" s="166" t="s">
        <v>7469</v>
      </c>
      <c r="CD632" s="166">
        <v>4.0952000000000002</v>
      </c>
      <c r="CE632" s="166" t="s">
        <v>7469</v>
      </c>
      <c r="CF632" s="166" t="s">
        <v>7469</v>
      </c>
      <c r="CG632" s="166" t="s">
        <v>7469</v>
      </c>
      <c r="CH632" s="166" t="s">
        <v>7469</v>
      </c>
      <c r="CI632" s="166" t="s">
        <v>7469</v>
      </c>
      <c r="CJ632" s="166">
        <v>55.0563</v>
      </c>
      <c r="CK632" s="166" t="s">
        <v>7469</v>
      </c>
      <c r="CL632" s="166" t="s">
        <v>7469</v>
      </c>
      <c r="CM632" s="166" t="s">
        <v>7469</v>
      </c>
      <c r="CN632" s="166" t="s">
        <v>7469</v>
      </c>
      <c r="CO632" s="166">
        <v>18.221</v>
      </c>
      <c r="CP632" s="166">
        <v>11.0137</v>
      </c>
      <c r="CQ632" s="166" t="s">
        <v>7469</v>
      </c>
      <c r="CR632" s="166" t="s">
        <v>7469</v>
      </c>
      <c r="CS632" s="166" t="s">
        <v>7469</v>
      </c>
      <c r="CT632" s="166" t="s">
        <v>7469</v>
      </c>
      <c r="CU632" s="166" t="s">
        <v>7469</v>
      </c>
      <c r="CV632" s="166" t="s">
        <v>7469</v>
      </c>
      <c r="CW632" s="166" t="s">
        <v>7469</v>
      </c>
      <c r="CX632" s="166" t="s">
        <v>7469</v>
      </c>
      <c r="CY632" s="166">
        <v>20.3749</v>
      </c>
      <c r="CZ632" s="166">
        <v>12.261100000000001</v>
      </c>
      <c r="DA632" s="166">
        <v>500.55560000000003</v>
      </c>
      <c r="DB632" s="166" t="s">
        <v>7469</v>
      </c>
      <c r="DC632" s="166">
        <v>34.6995</v>
      </c>
      <c r="DD632" s="166">
        <v>45.721200000000003</v>
      </c>
      <c r="DE632" s="166" t="s">
        <v>7469</v>
      </c>
      <c r="DF632" s="166" t="s">
        <v>7469</v>
      </c>
      <c r="DG632" s="166">
        <v>53.690899999999999</v>
      </c>
      <c r="DH632" s="166" t="s">
        <v>7469</v>
      </c>
      <c r="DI632" s="166">
        <v>20.540500000000002</v>
      </c>
      <c r="DJ632" s="166" t="s">
        <v>7469</v>
      </c>
      <c r="DK632" s="166" t="s">
        <v>7469</v>
      </c>
      <c r="DL632" s="166">
        <v>11.7614</v>
      </c>
      <c r="DM632" s="166">
        <v>16.9329</v>
      </c>
      <c r="DN632" s="166">
        <v>97.846199999999996</v>
      </c>
      <c r="DO632" s="166" t="s">
        <v>7469</v>
      </c>
      <c r="DP632" s="166" t="s">
        <v>7469</v>
      </c>
      <c r="DQ632" s="166">
        <v>132.19210000000001</v>
      </c>
      <c r="DR632" s="166" t="s">
        <v>7469</v>
      </c>
      <c r="DS632" s="166">
        <v>35.503999999999998</v>
      </c>
      <c r="DT632" s="166">
        <v>1393</v>
      </c>
      <c r="DU632" s="166" t="s">
        <v>7469</v>
      </c>
      <c r="DV632" s="166" t="s">
        <v>7469</v>
      </c>
      <c r="DW632" s="166" t="s">
        <v>7469</v>
      </c>
      <c r="DX632" s="166" t="s">
        <v>7469</v>
      </c>
      <c r="DY632" s="166">
        <v>32.972999999999999</v>
      </c>
      <c r="DZ632" s="166" t="s">
        <v>7469</v>
      </c>
      <c r="EA632" s="166">
        <v>54.276299999999999</v>
      </c>
      <c r="EB632" s="166">
        <v>69.962000000000003</v>
      </c>
      <c r="EC632" s="166" t="s">
        <v>7469</v>
      </c>
      <c r="ED632" s="166">
        <v>29.939</v>
      </c>
      <c r="EE632" s="166" t="s">
        <v>7469</v>
      </c>
      <c r="EF632" s="166">
        <v>16.608499999999999</v>
      </c>
      <c r="EG632" s="166">
        <v>47.352899999999998</v>
      </c>
      <c r="EH632" s="166">
        <v>60.2</v>
      </c>
      <c r="EI632" s="166">
        <v>30.174499999999998</v>
      </c>
      <c r="EJ632" s="166" t="s">
        <v>7469</v>
      </c>
      <c r="EK632" s="166" t="s">
        <v>7469</v>
      </c>
      <c r="EL632" s="166" t="s">
        <v>7469</v>
      </c>
      <c r="EM632" s="166" t="s">
        <v>7469</v>
      </c>
      <c r="EN632" s="166" t="s">
        <v>7469</v>
      </c>
    </row>
    <row r="633" spans="3:144">
      <c r="C633" s="120"/>
      <c r="E633" s="120" t="s">
        <v>8095</v>
      </c>
      <c r="F633" s="126" t="s">
        <v>8206</v>
      </c>
      <c r="G633" s="151" t="s">
        <v>8090</v>
      </c>
      <c r="H633" s="152" t="s">
        <v>8091</v>
      </c>
      <c r="I633" s="166" t="s">
        <v>7469</v>
      </c>
      <c r="J633" s="166" t="s">
        <v>7469</v>
      </c>
      <c r="K633" s="166" t="s">
        <v>7469</v>
      </c>
      <c r="L633" s="166" t="s">
        <v>7469</v>
      </c>
      <c r="M633" s="166" t="s">
        <v>7469</v>
      </c>
      <c r="N633" s="166">
        <v>17.516300000000001</v>
      </c>
      <c r="O633" s="166">
        <v>27.482900000000001</v>
      </c>
      <c r="P633" s="166" t="s">
        <v>7469</v>
      </c>
      <c r="Q633" s="166" t="s">
        <v>7469</v>
      </c>
      <c r="R633" s="166" t="s">
        <v>7469</v>
      </c>
      <c r="S633" s="166" t="s">
        <v>7469</v>
      </c>
      <c r="T633" s="166" t="s">
        <v>7469</v>
      </c>
      <c r="U633" s="166" t="s">
        <v>7469</v>
      </c>
      <c r="V633" s="166" t="s">
        <v>7469</v>
      </c>
      <c r="W633" s="166" t="s">
        <v>7469</v>
      </c>
      <c r="X633" s="166" t="s">
        <v>7469</v>
      </c>
      <c r="Y633" s="166" t="s">
        <v>7469</v>
      </c>
      <c r="Z633" s="166" t="s">
        <v>7469</v>
      </c>
      <c r="AA633" s="166" t="s">
        <v>7469</v>
      </c>
      <c r="AB633" s="166" t="s">
        <v>7469</v>
      </c>
      <c r="AC633" s="166" t="s">
        <v>7469</v>
      </c>
      <c r="AD633" s="166" t="s">
        <v>7469</v>
      </c>
      <c r="AE633" s="166" t="s">
        <v>7469</v>
      </c>
      <c r="AF633" s="166">
        <v>35.895699999999998</v>
      </c>
      <c r="AG633" s="166" t="s">
        <v>7469</v>
      </c>
      <c r="AH633" s="166">
        <v>21.729500000000002</v>
      </c>
      <c r="AI633" s="166" t="s">
        <v>7469</v>
      </c>
      <c r="AJ633" s="166" t="s">
        <v>7469</v>
      </c>
      <c r="AK633" s="166">
        <v>9.9047999999999998</v>
      </c>
      <c r="AL633" s="166" t="s">
        <v>7469</v>
      </c>
      <c r="AM633" s="166" t="s">
        <v>7469</v>
      </c>
      <c r="AN633" s="166" t="s">
        <v>7469</v>
      </c>
      <c r="AO633" s="166" t="s">
        <v>7469</v>
      </c>
      <c r="AP633" s="166">
        <v>12.669499999999999</v>
      </c>
      <c r="AQ633" s="166" t="s">
        <v>7469</v>
      </c>
      <c r="AR633" s="166" t="s">
        <v>7469</v>
      </c>
      <c r="AS633" s="166" t="s">
        <v>7469</v>
      </c>
      <c r="AT633" s="166" t="s">
        <v>7469</v>
      </c>
      <c r="AU633" s="166" t="s">
        <v>7469</v>
      </c>
      <c r="AV633" s="166" t="s">
        <v>7469</v>
      </c>
      <c r="AW633" s="166" t="s">
        <v>7469</v>
      </c>
      <c r="AX633" s="166" t="s">
        <v>7469</v>
      </c>
      <c r="AY633" s="166" t="s">
        <v>7469</v>
      </c>
      <c r="AZ633" s="166" t="s">
        <v>7469</v>
      </c>
      <c r="BA633" s="166" t="s">
        <v>7469</v>
      </c>
      <c r="BB633" s="166" t="s">
        <v>7469</v>
      </c>
      <c r="BC633" s="166" t="s">
        <v>7469</v>
      </c>
      <c r="BD633" s="166" t="s">
        <v>7469</v>
      </c>
      <c r="BE633" s="166" t="s">
        <v>7469</v>
      </c>
      <c r="BF633" s="166" t="s">
        <v>7469</v>
      </c>
      <c r="BG633" s="166" t="s">
        <v>7469</v>
      </c>
      <c r="BH633" s="166">
        <v>1793.672</v>
      </c>
      <c r="BI633" s="166" t="s">
        <v>7469</v>
      </c>
      <c r="BJ633" s="166">
        <v>77.941199999999995</v>
      </c>
      <c r="BK633" s="166" t="s">
        <v>7469</v>
      </c>
      <c r="BL633" s="166" t="s">
        <v>7469</v>
      </c>
      <c r="BM633" s="166" t="s">
        <v>7469</v>
      </c>
      <c r="BN633" s="166" t="s">
        <v>7469</v>
      </c>
      <c r="BO633" s="166" t="s">
        <v>7469</v>
      </c>
      <c r="BP633" s="166" t="s">
        <v>7469</v>
      </c>
      <c r="BQ633" s="166" t="s">
        <v>7469</v>
      </c>
      <c r="BR633" s="166" t="s">
        <v>7469</v>
      </c>
      <c r="BS633" s="166" t="s">
        <v>7469</v>
      </c>
      <c r="BT633" s="166" t="s">
        <v>7469</v>
      </c>
      <c r="BU633" s="166" t="s">
        <v>7469</v>
      </c>
      <c r="BV633" s="166" t="s">
        <v>7469</v>
      </c>
      <c r="BW633" s="166" t="s">
        <v>7469</v>
      </c>
      <c r="BX633" s="166" t="s">
        <v>7469</v>
      </c>
      <c r="BY633" s="166" t="s">
        <v>7469</v>
      </c>
      <c r="BZ633" s="166" t="s">
        <v>7469</v>
      </c>
      <c r="CA633" s="166" t="s">
        <v>7469</v>
      </c>
      <c r="CB633" s="166" t="s">
        <v>7469</v>
      </c>
      <c r="CC633" s="166" t="s">
        <v>7469</v>
      </c>
      <c r="CD633" s="166" t="s">
        <v>7469</v>
      </c>
      <c r="CE633" s="166" t="s">
        <v>7469</v>
      </c>
      <c r="CF633" s="166" t="s">
        <v>7469</v>
      </c>
      <c r="CG633" s="166" t="s">
        <v>7469</v>
      </c>
      <c r="CH633" s="166" t="s">
        <v>7469</v>
      </c>
      <c r="CI633" s="166" t="s">
        <v>7469</v>
      </c>
      <c r="CJ633" s="166" t="s">
        <v>7469</v>
      </c>
      <c r="CK633" s="166" t="s">
        <v>7469</v>
      </c>
      <c r="CL633" s="166" t="s">
        <v>7469</v>
      </c>
      <c r="CM633" s="166" t="s">
        <v>7469</v>
      </c>
      <c r="CN633" s="166" t="s">
        <v>7469</v>
      </c>
      <c r="CO633" s="166" t="s">
        <v>7469</v>
      </c>
      <c r="CP633" s="166" t="s">
        <v>7469</v>
      </c>
      <c r="CQ633" s="166" t="s">
        <v>7469</v>
      </c>
      <c r="CR633" s="166" t="s">
        <v>7469</v>
      </c>
      <c r="CS633" s="166" t="s">
        <v>7469</v>
      </c>
      <c r="CT633" s="166" t="s">
        <v>7469</v>
      </c>
      <c r="CU633" s="166">
        <v>40.378900000000002</v>
      </c>
      <c r="CV633" s="166" t="s">
        <v>7469</v>
      </c>
      <c r="CW633" s="166" t="s">
        <v>7469</v>
      </c>
      <c r="CX633" s="166" t="s">
        <v>7469</v>
      </c>
      <c r="CY633" s="166" t="s">
        <v>7469</v>
      </c>
      <c r="CZ633" s="166" t="s">
        <v>7469</v>
      </c>
      <c r="DA633" s="166" t="s">
        <v>7469</v>
      </c>
      <c r="DB633" s="166" t="s">
        <v>7469</v>
      </c>
      <c r="DC633" s="166" t="s">
        <v>7469</v>
      </c>
      <c r="DD633" s="166" t="s">
        <v>7469</v>
      </c>
      <c r="DE633" s="166" t="s">
        <v>7469</v>
      </c>
      <c r="DF633" s="166" t="s">
        <v>7469</v>
      </c>
      <c r="DG633" s="166" t="s">
        <v>7469</v>
      </c>
      <c r="DH633" s="166">
        <v>1.5538000000000001</v>
      </c>
      <c r="DI633" s="166" t="s">
        <v>7469</v>
      </c>
      <c r="DJ633" s="166" t="s">
        <v>7469</v>
      </c>
      <c r="DK633" s="166">
        <v>90.976299999999995</v>
      </c>
      <c r="DL633" s="166" t="s">
        <v>7469</v>
      </c>
      <c r="DM633" s="166" t="s">
        <v>7469</v>
      </c>
      <c r="DN633" s="166" t="s">
        <v>7469</v>
      </c>
      <c r="DO633" s="166" t="s">
        <v>7469</v>
      </c>
      <c r="DP633" s="166" t="s">
        <v>7469</v>
      </c>
      <c r="DQ633" s="166">
        <v>59.86</v>
      </c>
      <c r="DR633" s="166" t="s">
        <v>7469</v>
      </c>
      <c r="DS633" s="166" t="s">
        <v>7469</v>
      </c>
      <c r="DT633" s="166" t="s">
        <v>7469</v>
      </c>
      <c r="DU633" s="166" t="s">
        <v>7469</v>
      </c>
      <c r="DV633" s="166" t="s">
        <v>7469</v>
      </c>
      <c r="DW633" s="166" t="s">
        <v>7469</v>
      </c>
      <c r="DX633" s="166" t="s">
        <v>7469</v>
      </c>
      <c r="DY633" s="166" t="s">
        <v>7469</v>
      </c>
      <c r="DZ633" s="166" t="s">
        <v>7469</v>
      </c>
      <c r="EA633" s="166" t="s">
        <v>7469</v>
      </c>
      <c r="EB633" s="166" t="s">
        <v>7469</v>
      </c>
      <c r="EC633" s="166" t="s">
        <v>7469</v>
      </c>
      <c r="ED633" s="166" t="s">
        <v>7469</v>
      </c>
      <c r="EE633" s="166" t="s">
        <v>7469</v>
      </c>
      <c r="EF633" s="166" t="s">
        <v>7469</v>
      </c>
      <c r="EG633" s="166" t="s">
        <v>7469</v>
      </c>
      <c r="EH633" s="166" t="s">
        <v>7469</v>
      </c>
      <c r="EI633" s="166" t="s">
        <v>7469</v>
      </c>
      <c r="EJ633" s="166" t="s">
        <v>7469</v>
      </c>
      <c r="EK633" s="166" t="s">
        <v>7469</v>
      </c>
      <c r="EL633" s="166" t="s">
        <v>7469</v>
      </c>
      <c r="EM633" s="166" t="s">
        <v>7469</v>
      </c>
      <c r="EN633" s="166" t="s">
        <v>7469</v>
      </c>
    </row>
    <row r="634" spans="3:144">
      <c r="C634" s="120"/>
      <c r="E634" s="120" t="s">
        <v>8096</v>
      </c>
      <c r="F634" s="126" t="s">
        <v>8206</v>
      </c>
      <c r="G634" s="151" t="s">
        <v>8090</v>
      </c>
      <c r="H634" s="152" t="s">
        <v>8097</v>
      </c>
      <c r="I634" s="166">
        <v>26.220400000000001</v>
      </c>
      <c r="J634" s="166" t="s">
        <v>7469</v>
      </c>
      <c r="K634" s="166">
        <v>22.817499999999999</v>
      </c>
      <c r="L634" s="166" t="s">
        <v>7469</v>
      </c>
      <c r="M634" s="166" t="s">
        <v>7469</v>
      </c>
      <c r="N634" s="166">
        <v>22.246400000000001</v>
      </c>
      <c r="O634" s="166">
        <v>38.9893</v>
      </c>
      <c r="P634" s="166" t="s">
        <v>7469</v>
      </c>
      <c r="Q634" s="166" t="s">
        <v>7469</v>
      </c>
      <c r="R634" s="166" t="s">
        <v>7469</v>
      </c>
      <c r="S634" s="166" t="s">
        <v>7469</v>
      </c>
      <c r="T634" s="166" t="s">
        <v>7469</v>
      </c>
      <c r="U634" s="166" t="s">
        <v>7469</v>
      </c>
      <c r="V634" s="166" t="s">
        <v>7469</v>
      </c>
      <c r="W634" s="166" t="s">
        <v>7469</v>
      </c>
      <c r="X634" s="166">
        <v>89.600099999999998</v>
      </c>
      <c r="Y634" s="166">
        <v>27.303799999999999</v>
      </c>
      <c r="Z634" s="166">
        <v>18.447399999999998</v>
      </c>
      <c r="AA634" s="166">
        <v>35.741500000000002</v>
      </c>
      <c r="AB634" s="166">
        <v>55.192300000000003</v>
      </c>
      <c r="AC634" s="166" t="s">
        <v>7469</v>
      </c>
      <c r="AD634" s="166" t="s">
        <v>7469</v>
      </c>
      <c r="AE634" s="166" t="s">
        <v>7469</v>
      </c>
      <c r="AF634" s="166">
        <v>53.152700000000003</v>
      </c>
      <c r="AG634" s="166">
        <v>17.5565</v>
      </c>
      <c r="AH634" s="166">
        <v>42.773400000000002</v>
      </c>
      <c r="AI634" s="166">
        <v>5.7769000000000004</v>
      </c>
      <c r="AJ634" s="166" t="s">
        <v>7469</v>
      </c>
      <c r="AK634" s="166" t="s">
        <v>7469</v>
      </c>
      <c r="AL634" s="166" t="s">
        <v>7469</v>
      </c>
      <c r="AM634" s="166" t="s">
        <v>7469</v>
      </c>
      <c r="AN634" s="166">
        <v>50.997399999999999</v>
      </c>
      <c r="AO634" s="166" t="s">
        <v>7469</v>
      </c>
      <c r="AP634" s="166">
        <v>19.654499999999999</v>
      </c>
      <c r="AQ634" s="166" t="s">
        <v>7469</v>
      </c>
      <c r="AR634" s="166" t="s">
        <v>7469</v>
      </c>
      <c r="AS634" s="166">
        <v>19.935400000000001</v>
      </c>
      <c r="AT634" s="166">
        <v>20.4145</v>
      </c>
      <c r="AU634" s="166">
        <v>12.867800000000001</v>
      </c>
      <c r="AV634" s="166">
        <v>23.093</v>
      </c>
      <c r="AW634" s="166" t="s">
        <v>7469</v>
      </c>
      <c r="AX634" s="166" t="s">
        <v>7469</v>
      </c>
      <c r="AY634" s="166" t="s">
        <v>7469</v>
      </c>
      <c r="AZ634" s="166" t="s">
        <v>7469</v>
      </c>
      <c r="BA634" s="166" t="s">
        <v>7469</v>
      </c>
      <c r="BB634" s="166" t="s">
        <v>7469</v>
      </c>
      <c r="BC634" s="166" t="s">
        <v>7469</v>
      </c>
      <c r="BD634" s="166" t="s">
        <v>7469</v>
      </c>
      <c r="BE634" s="166" t="s">
        <v>7469</v>
      </c>
      <c r="BF634" s="166">
        <v>76.666700000000006</v>
      </c>
      <c r="BG634" s="166" t="s">
        <v>7469</v>
      </c>
      <c r="BH634" s="166" t="s">
        <v>7469</v>
      </c>
      <c r="BI634" s="166" t="s">
        <v>7469</v>
      </c>
      <c r="BJ634" s="166">
        <v>83.464600000000004</v>
      </c>
      <c r="BK634" s="166" t="s">
        <v>7469</v>
      </c>
      <c r="BL634" s="166" t="s">
        <v>7469</v>
      </c>
      <c r="BM634" s="166" t="s">
        <v>7469</v>
      </c>
      <c r="BN634" s="166" t="s">
        <v>7469</v>
      </c>
      <c r="BO634" s="166" t="s">
        <v>7469</v>
      </c>
      <c r="BP634" s="166" t="s">
        <v>7469</v>
      </c>
      <c r="BQ634" s="166">
        <v>112.1026</v>
      </c>
      <c r="BR634" s="166" t="s">
        <v>7469</v>
      </c>
      <c r="BS634" s="166" t="s">
        <v>7469</v>
      </c>
      <c r="BT634" s="166" t="s">
        <v>7469</v>
      </c>
      <c r="BU634" s="166" t="s">
        <v>7469</v>
      </c>
      <c r="BV634" s="166" t="s">
        <v>7469</v>
      </c>
      <c r="BW634" s="166" t="s">
        <v>7469</v>
      </c>
      <c r="BX634" s="166">
        <v>57.970500000000001</v>
      </c>
      <c r="BY634" s="166" t="s">
        <v>7469</v>
      </c>
      <c r="BZ634" s="166" t="s">
        <v>7469</v>
      </c>
      <c r="CA634" s="166" t="s">
        <v>7469</v>
      </c>
      <c r="CB634" s="166">
        <v>16.809000000000001</v>
      </c>
      <c r="CC634" s="166" t="s">
        <v>7469</v>
      </c>
      <c r="CD634" s="166">
        <v>4.0609999999999999</v>
      </c>
      <c r="CE634" s="166" t="s">
        <v>7469</v>
      </c>
      <c r="CF634" s="166" t="s">
        <v>7469</v>
      </c>
      <c r="CG634" s="166" t="s">
        <v>7469</v>
      </c>
      <c r="CH634" s="166" t="s">
        <v>7469</v>
      </c>
      <c r="CI634" s="166" t="s">
        <v>7469</v>
      </c>
      <c r="CJ634" s="166" t="s">
        <v>7469</v>
      </c>
      <c r="CK634" s="166" t="s">
        <v>7469</v>
      </c>
      <c r="CL634" s="166" t="s">
        <v>7469</v>
      </c>
      <c r="CM634" s="166" t="s">
        <v>7469</v>
      </c>
      <c r="CN634" s="166" t="s">
        <v>7469</v>
      </c>
      <c r="CO634" s="166">
        <v>22.679300000000001</v>
      </c>
      <c r="CP634" s="166">
        <v>10.0563</v>
      </c>
      <c r="CQ634" s="166" t="s">
        <v>7469</v>
      </c>
      <c r="CR634" s="166" t="s">
        <v>7469</v>
      </c>
      <c r="CS634" s="166" t="s">
        <v>7469</v>
      </c>
      <c r="CT634" s="166" t="s">
        <v>7469</v>
      </c>
      <c r="CU634" s="166" t="s">
        <v>7469</v>
      </c>
      <c r="CV634" s="166" t="s">
        <v>7469</v>
      </c>
      <c r="CW634" s="166" t="s">
        <v>7469</v>
      </c>
      <c r="CX634" s="166" t="s">
        <v>7469</v>
      </c>
      <c r="CY634" s="166">
        <v>54.7303</v>
      </c>
      <c r="CZ634" s="166">
        <v>12.012</v>
      </c>
      <c r="DA634" s="166" t="s">
        <v>7469</v>
      </c>
      <c r="DB634" s="166" t="s">
        <v>7469</v>
      </c>
      <c r="DC634" s="166">
        <v>34.162500000000001</v>
      </c>
      <c r="DD634" s="166">
        <v>35.982100000000003</v>
      </c>
      <c r="DE634" s="166" t="s">
        <v>7469</v>
      </c>
      <c r="DF634" s="166" t="s">
        <v>7469</v>
      </c>
      <c r="DG634" s="166">
        <v>54.537199999999999</v>
      </c>
      <c r="DH634" s="166" t="s">
        <v>7469</v>
      </c>
      <c r="DI634" s="166" t="s">
        <v>7469</v>
      </c>
      <c r="DJ634" s="166" t="s">
        <v>7469</v>
      </c>
      <c r="DK634" s="166" t="s">
        <v>7469</v>
      </c>
      <c r="DL634" s="166">
        <v>8.7779000000000007</v>
      </c>
      <c r="DM634" s="166">
        <v>9.8386999999999993</v>
      </c>
      <c r="DN634" s="166">
        <v>85.437200000000004</v>
      </c>
      <c r="DO634" s="166" t="s">
        <v>7469</v>
      </c>
      <c r="DP634" s="166" t="s">
        <v>7469</v>
      </c>
      <c r="DQ634" s="166">
        <v>91.831800000000001</v>
      </c>
      <c r="DR634" s="166" t="s">
        <v>7469</v>
      </c>
      <c r="DS634" s="166" t="s">
        <v>7469</v>
      </c>
      <c r="DT634" s="166" t="s">
        <v>7469</v>
      </c>
      <c r="DU634" s="166" t="s">
        <v>7469</v>
      </c>
      <c r="DV634" s="166" t="s">
        <v>7469</v>
      </c>
      <c r="DW634" s="166" t="s">
        <v>7469</v>
      </c>
      <c r="DX634" s="166" t="s">
        <v>7469</v>
      </c>
      <c r="DY634" s="166" t="s">
        <v>7469</v>
      </c>
      <c r="DZ634" s="166" t="s">
        <v>7469</v>
      </c>
      <c r="EA634" s="166">
        <v>37.274099999999997</v>
      </c>
      <c r="EB634" s="166">
        <v>60.000100000000003</v>
      </c>
      <c r="EC634" s="166" t="s">
        <v>7469</v>
      </c>
      <c r="ED634" s="166">
        <v>37.928600000000003</v>
      </c>
      <c r="EE634" s="166" t="s">
        <v>7469</v>
      </c>
      <c r="EF634" s="166">
        <v>15.9869</v>
      </c>
      <c r="EG634" s="166">
        <v>64.788399999999996</v>
      </c>
      <c r="EH634" s="166" t="s">
        <v>7469</v>
      </c>
      <c r="EI634" s="166">
        <v>24.2502</v>
      </c>
      <c r="EJ634" s="166" t="s">
        <v>7469</v>
      </c>
      <c r="EK634" s="166" t="s">
        <v>7469</v>
      </c>
      <c r="EL634" s="166" t="s">
        <v>7469</v>
      </c>
      <c r="EM634" s="166">
        <v>80.010199999999998</v>
      </c>
      <c r="EN634" s="166" t="s">
        <v>7469</v>
      </c>
    </row>
    <row r="635" spans="3:144">
      <c r="C635" s="120"/>
      <c r="E635" s="120" t="s">
        <v>8098</v>
      </c>
      <c r="F635" s="126" t="s">
        <v>8206</v>
      </c>
      <c r="G635" s="151" t="s">
        <v>8090</v>
      </c>
      <c r="H635" s="152" t="s">
        <v>8097</v>
      </c>
      <c r="I635" s="166">
        <v>25.091899999999999</v>
      </c>
      <c r="J635" s="166" t="s">
        <v>7469</v>
      </c>
      <c r="K635" s="166">
        <v>20.160399999999999</v>
      </c>
      <c r="L635" s="166" t="s">
        <v>7469</v>
      </c>
      <c r="M635" s="166" t="s">
        <v>7469</v>
      </c>
      <c r="N635" s="166">
        <v>19.4466</v>
      </c>
      <c r="O635" s="166">
        <v>37.819099999999999</v>
      </c>
      <c r="P635" s="166" t="s">
        <v>7469</v>
      </c>
      <c r="Q635" s="166" t="s">
        <v>7469</v>
      </c>
      <c r="R635" s="166" t="s">
        <v>7469</v>
      </c>
      <c r="S635" s="166" t="s">
        <v>7469</v>
      </c>
      <c r="T635" s="166" t="s">
        <v>7469</v>
      </c>
      <c r="U635" s="166" t="s">
        <v>7469</v>
      </c>
      <c r="V635" s="166" t="s">
        <v>7469</v>
      </c>
      <c r="W635" s="166" t="s">
        <v>7469</v>
      </c>
      <c r="X635" s="166">
        <v>69.951499999999996</v>
      </c>
      <c r="Y635" s="166" t="s">
        <v>7469</v>
      </c>
      <c r="Z635" s="166">
        <v>14.158799999999999</v>
      </c>
      <c r="AA635" s="166">
        <v>69.683599999999998</v>
      </c>
      <c r="AB635" s="166">
        <v>48.761899999999997</v>
      </c>
      <c r="AC635" s="166" t="s">
        <v>7469</v>
      </c>
      <c r="AD635" s="166" t="s">
        <v>7469</v>
      </c>
      <c r="AE635" s="166" t="s">
        <v>7469</v>
      </c>
      <c r="AF635" s="166">
        <v>49.181899999999999</v>
      </c>
      <c r="AG635" s="166">
        <v>12.6591</v>
      </c>
      <c r="AH635" s="166" t="s">
        <v>7469</v>
      </c>
      <c r="AI635" s="166">
        <v>3.9106999999999998</v>
      </c>
      <c r="AJ635" s="166" t="s">
        <v>7469</v>
      </c>
      <c r="AK635" s="166" t="s">
        <v>7469</v>
      </c>
      <c r="AL635" s="166">
        <v>32.066299999999998</v>
      </c>
      <c r="AM635" s="166" t="s">
        <v>7469</v>
      </c>
      <c r="AN635" s="166">
        <v>57.317100000000003</v>
      </c>
      <c r="AO635" s="166" t="s">
        <v>7469</v>
      </c>
      <c r="AP635" s="166">
        <v>16.1297</v>
      </c>
      <c r="AQ635" s="166" t="s">
        <v>7469</v>
      </c>
      <c r="AR635" s="166" t="s">
        <v>7469</v>
      </c>
      <c r="AS635" s="166">
        <v>7.1428000000000003</v>
      </c>
      <c r="AT635" s="166">
        <v>11.5709</v>
      </c>
      <c r="AU635" s="166">
        <v>8.5</v>
      </c>
      <c r="AV635" s="166">
        <v>25.7926</v>
      </c>
      <c r="AW635" s="166" t="s">
        <v>7469</v>
      </c>
      <c r="AX635" s="166" t="s">
        <v>7469</v>
      </c>
      <c r="AY635" s="166" t="s">
        <v>7469</v>
      </c>
      <c r="AZ635" s="166" t="s">
        <v>7469</v>
      </c>
      <c r="BA635" s="166" t="s">
        <v>7469</v>
      </c>
      <c r="BB635" s="166" t="s">
        <v>7469</v>
      </c>
      <c r="BC635" s="166" t="s">
        <v>7469</v>
      </c>
      <c r="BD635" s="166" t="s">
        <v>7469</v>
      </c>
      <c r="BE635" s="166" t="s">
        <v>7469</v>
      </c>
      <c r="BF635" s="166" t="s">
        <v>7469</v>
      </c>
      <c r="BG635" s="166" t="s">
        <v>7469</v>
      </c>
      <c r="BH635" s="166" t="s">
        <v>7469</v>
      </c>
      <c r="BI635" s="166">
        <v>130.20249999999999</v>
      </c>
      <c r="BJ635" s="166">
        <v>77.570099999999996</v>
      </c>
      <c r="BK635" s="166" t="s">
        <v>7469</v>
      </c>
      <c r="BL635" s="166" t="s">
        <v>7469</v>
      </c>
      <c r="BM635" s="166" t="s">
        <v>7469</v>
      </c>
      <c r="BN635" s="166" t="s">
        <v>7469</v>
      </c>
      <c r="BO635" s="166" t="s">
        <v>7469</v>
      </c>
      <c r="BP635" s="166" t="s">
        <v>7469</v>
      </c>
      <c r="BQ635" s="166" t="s">
        <v>7469</v>
      </c>
      <c r="BR635" s="166" t="s">
        <v>7469</v>
      </c>
      <c r="BS635" s="166" t="s">
        <v>7469</v>
      </c>
      <c r="BT635" s="166" t="s">
        <v>7469</v>
      </c>
      <c r="BU635" s="166">
        <v>22.895900000000001</v>
      </c>
      <c r="BV635" s="166" t="s">
        <v>7469</v>
      </c>
      <c r="BW635" s="166" t="s">
        <v>7469</v>
      </c>
      <c r="BX635" s="166">
        <v>83.308099999999996</v>
      </c>
      <c r="BY635" s="166" t="s">
        <v>7469</v>
      </c>
      <c r="BZ635" s="166" t="s">
        <v>7469</v>
      </c>
      <c r="CA635" s="166" t="s">
        <v>7469</v>
      </c>
      <c r="CB635" s="166">
        <v>10.127700000000001</v>
      </c>
      <c r="CC635" s="166" t="s">
        <v>7469</v>
      </c>
      <c r="CD635" s="166">
        <v>2.7848999999999999</v>
      </c>
      <c r="CE635" s="166" t="s">
        <v>7469</v>
      </c>
      <c r="CF635" s="166" t="s">
        <v>7469</v>
      </c>
      <c r="CG635" s="166" t="s">
        <v>7469</v>
      </c>
      <c r="CH635" s="166" t="s">
        <v>7469</v>
      </c>
      <c r="CI635" s="166" t="s">
        <v>7469</v>
      </c>
      <c r="CJ635" s="166" t="s">
        <v>7469</v>
      </c>
      <c r="CK635" s="166" t="s">
        <v>7469</v>
      </c>
      <c r="CL635" s="166" t="s">
        <v>7469</v>
      </c>
      <c r="CM635" s="166" t="s">
        <v>7469</v>
      </c>
      <c r="CN635" s="166" t="s">
        <v>7469</v>
      </c>
      <c r="CO635" s="166">
        <v>25.749700000000001</v>
      </c>
      <c r="CP635" s="166">
        <v>6.4776999999999996</v>
      </c>
      <c r="CQ635" s="166" t="s">
        <v>7469</v>
      </c>
      <c r="CR635" s="166" t="s">
        <v>7469</v>
      </c>
      <c r="CS635" s="166" t="s">
        <v>7469</v>
      </c>
      <c r="CT635" s="166" t="s">
        <v>7469</v>
      </c>
      <c r="CU635" s="166" t="s">
        <v>7469</v>
      </c>
      <c r="CV635" s="166" t="s">
        <v>7469</v>
      </c>
      <c r="CW635" s="166" t="s">
        <v>7469</v>
      </c>
      <c r="CX635" s="166" t="s">
        <v>7469</v>
      </c>
      <c r="CY635" s="166">
        <v>72.788600000000002</v>
      </c>
      <c r="CZ635" s="166">
        <v>11.128500000000001</v>
      </c>
      <c r="DA635" s="166">
        <v>4978.8257000000003</v>
      </c>
      <c r="DB635" s="166" t="s">
        <v>7469</v>
      </c>
      <c r="DC635" s="166">
        <v>31.9407</v>
      </c>
      <c r="DD635" s="166">
        <v>14.7866</v>
      </c>
      <c r="DE635" s="166" t="s">
        <v>7469</v>
      </c>
      <c r="DF635" s="166" t="s">
        <v>7469</v>
      </c>
      <c r="DG635" s="166">
        <v>46.721899999999998</v>
      </c>
      <c r="DH635" s="166" t="s">
        <v>7469</v>
      </c>
      <c r="DI635" s="166" t="s">
        <v>7469</v>
      </c>
      <c r="DJ635" s="166" t="s">
        <v>7469</v>
      </c>
      <c r="DK635" s="166" t="s">
        <v>7469</v>
      </c>
      <c r="DL635" s="166" t="s">
        <v>7469</v>
      </c>
      <c r="DM635" s="166">
        <v>13.470499999999999</v>
      </c>
      <c r="DN635" s="166" t="s">
        <v>7469</v>
      </c>
      <c r="DO635" s="166" t="s">
        <v>7469</v>
      </c>
      <c r="DP635" s="166" t="s">
        <v>7469</v>
      </c>
      <c r="DQ635" s="166">
        <v>90.694599999999994</v>
      </c>
      <c r="DR635" s="166" t="s">
        <v>7469</v>
      </c>
      <c r="DS635" s="166" t="s">
        <v>7469</v>
      </c>
      <c r="DT635" s="166" t="s">
        <v>7469</v>
      </c>
      <c r="DU635" s="166" t="s">
        <v>7469</v>
      </c>
      <c r="DV635" s="166" t="s">
        <v>7469</v>
      </c>
      <c r="DW635" s="166" t="s">
        <v>7469</v>
      </c>
      <c r="DX635" s="166">
        <v>158.68600000000001</v>
      </c>
      <c r="DY635" s="166">
        <v>19.782499999999999</v>
      </c>
      <c r="DZ635" s="166" t="s">
        <v>7469</v>
      </c>
      <c r="EA635" s="166">
        <v>41.393999999999998</v>
      </c>
      <c r="EB635" s="166">
        <v>36.1404</v>
      </c>
      <c r="EC635" s="166" t="s">
        <v>7469</v>
      </c>
      <c r="ED635" s="166">
        <v>26.875</v>
      </c>
      <c r="EE635" s="166" t="s">
        <v>7469</v>
      </c>
      <c r="EF635" s="166">
        <v>10.059699999999999</v>
      </c>
      <c r="EG635" s="166">
        <v>46.931899999999999</v>
      </c>
      <c r="EH635" s="166" t="s">
        <v>7469</v>
      </c>
      <c r="EI635" s="166">
        <v>23.9373</v>
      </c>
      <c r="EJ635" s="166" t="s">
        <v>7469</v>
      </c>
      <c r="EK635" s="166" t="s">
        <v>7469</v>
      </c>
      <c r="EL635" s="166" t="s">
        <v>7469</v>
      </c>
      <c r="EM635" s="166">
        <v>682.97439999999995</v>
      </c>
      <c r="EN635" s="166" t="s">
        <v>7469</v>
      </c>
    </row>
    <row r="636" spans="3:144">
      <c r="C636" s="120"/>
      <c r="E636" s="120" t="s">
        <v>7693</v>
      </c>
      <c r="F636" s="126" t="s">
        <v>8206</v>
      </c>
      <c r="G636" s="151" t="s">
        <v>8090</v>
      </c>
      <c r="H636" s="152" t="s">
        <v>8097</v>
      </c>
      <c r="I636" s="166">
        <v>26.520199999999999</v>
      </c>
      <c r="J636" s="166" t="s">
        <v>7469</v>
      </c>
      <c r="K636" s="166">
        <v>18.341100000000001</v>
      </c>
      <c r="L636" s="166" t="s">
        <v>7469</v>
      </c>
      <c r="M636" s="166" t="s">
        <v>7469</v>
      </c>
      <c r="N636" s="166">
        <v>18.980899999999998</v>
      </c>
      <c r="O636" s="166">
        <v>36.120199999999997</v>
      </c>
      <c r="P636" s="166" t="s">
        <v>7469</v>
      </c>
      <c r="Q636" s="166" t="s">
        <v>7469</v>
      </c>
      <c r="R636" s="166" t="s">
        <v>7469</v>
      </c>
      <c r="S636" s="166">
        <v>91</v>
      </c>
      <c r="T636" s="166" t="s">
        <v>7469</v>
      </c>
      <c r="U636" s="166" t="s">
        <v>7469</v>
      </c>
      <c r="V636" s="166" t="s">
        <v>7469</v>
      </c>
      <c r="W636" s="166" t="s">
        <v>7469</v>
      </c>
      <c r="X636" s="166">
        <v>54.336399999999998</v>
      </c>
      <c r="Y636" s="166" t="s">
        <v>7469</v>
      </c>
      <c r="Z636" s="166">
        <v>11.321999999999999</v>
      </c>
      <c r="AA636" s="166">
        <v>53.8508</v>
      </c>
      <c r="AB636" s="166">
        <v>123.83329999999999</v>
      </c>
      <c r="AC636" s="166" t="s">
        <v>7469</v>
      </c>
      <c r="AD636" s="166" t="s">
        <v>7469</v>
      </c>
      <c r="AE636" s="166" t="s">
        <v>7469</v>
      </c>
      <c r="AF636" s="166">
        <v>42.624099999999999</v>
      </c>
      <c r="AG636" s="166">
        <v>14.8216</v>
      </c>
      <c r="AH636" s="166" t="s">
        <v>7469</v>
      </c>
      <c r="AI636" s="166">
        <v>3.1215000000000002</v>
      </c>
      <c r="AJ636" s="166" t="s">
        <v>7469</v>
      </c>
      <c r="AK636" s="166" t="s">
        <v>7469</v>
      </c>
      <c r="AL636" s="166">
        <v>42.910600000000002</v>
      </c>
      <c r="AM636" s="166" t="s">
        <v>7469</v>
      </c>
      <c r="AN636" s="166" t="s">
        <v>7469</v>
      </c>
      <c r="AO636" s="166" t="s">
        <v>7469</v>
      </c>
      <c r="AP636" s="166">
        <v>16.4847</v>
      </c>
      <c r="AQ636" s="166" t="s">
        <v>7469</v>
      </c>
      <c r="AR636" s="166" t="s">
        <v>7469</v>
      </c>
      <c r="AS636" s="166">
        <v>4.7805</v>
      </c>
      <c r="AT636" s="166">
        <v>13.0966</v>
      </c>
      <c r="AU636" s="166">
        <v>7.7282000000000002</v>
      </c>
      <c r="AV636" s="166">
        <v>30.0032</v>
      </c>
      <c r="AW636" s="166" t="s">
        <v>7469</v>
      </c>
      <c r="AX636" s="166" t="s">
        <v>7469</v>
      </c>
      <c r="AY636" s="166" t="s">
        <v>7469</v>
      </c>
      <c r="AZ636" s="166" t="s">
        <v>7469</v>
      </c>
      <c r="BA636" s="166" t="s">
        <v>7469</v>
      </c>
      <c r="BB636" s="166" t="s">
        <v>7469</v>
      </c>
      <c r="BC636" s="166" t="s">
        <v>7469</v>
      </c>
      <c r="BD636" s="166" t="s">
        <v>7469</v>
      </c>
      <c r="BE636" s="166" t="s">
        <v>7469</v>
      </c>
      <c r="BF636" s="166" t="s">
        <v>7469</v>
      </c>
      <c r="BG636" s="166" t="s">
        <v>7469</v>
      </c>
      <c r="BH636" s="166" t="s">
        <v>7469</v>
      </c>
      <c r="BI636" s="166">
        <v>119.15049999999999</v>
      </c>
      <c r="BJ636" s="166">
        <v>53.037100000000002</v>
      </c>
      <c r="BK636" s="166" t="s">
        <v>7469</v>
      </c>
      <c r="BL636" s="166" t="s">
        <v>7469</v>
      </c>
      <c r="BM636" s="166" t="s">
        <v>7469</v>
      </c>
      <c r="BN636" s="166" t="s">
        <v>7469</v>
      </c>
      <c r="BO636" s="166" t="s">
        <v>7469</v>
      </c>
      <c r="BP636" s="166" t="s">
        <v>7469</v>
      </c>
      <c r="BQ636" s="166" t="s">
        <v>7469</v>
      </c>
      <c r="BR636" s="166" t="s">
        <v>7469</v>
      </c>
      <c r="BS636" s="166" t="s">
        <v>7469</v>
      </c>
      <c r="BT636" s="166" t="s">
        <v>7469</v>
      </c>
      <c r="BU636" s="166">
        <v>24.524699999999999</v>
      </c>
      <c r="BV636" s="166" t="s">
        <v>7469</v>
      </c>
      <c r="BW636" s="166" t="s">
        <v>7469</v>
      </c>
      <c r="BX636" s="166">
        <v>300.21949999999998</v>
      </c>
      <c r="BY636" s="166" t="s">
        <v>7469</v>
      </c>
      <c r="BZ636" s="166" t="s">
        <v>7469</v>
      </c>
      <c r="CA636" s="166" t="s">
        <v>7469</v>
      </c>
      <c r="CB636" s="166">
        <v>9.6388999999999996</v>
      </c>
      <c r="CC636" s="166" t="s">
        <v>7469</v>
      </c>
      <c r="CD636" s="166">
        <v>2.3872</v>
      </c>
      <c r="CE636" s="166" t="s">
        <v>7469</v>
      </c>
      <c r="CF636" s="166" t="s">
        <v>7469</v>
      </c>
      <c r="CG636" s="166" t="s">
        <v>7469</v>
      </c>
      <c r="CH636" s="166" t="s">
        <v>7469</v>
      </c>
      <c r="CI636" s="166" t="s">
        <v>7469</v>
      </c>
      <c r="CJ636" s="166" t="s">
        <v>7469</v>
      </c>
      <c r="CK636" s="166" t="s">
        <v>7469</v>
      </c>
      <c r="CL636" s="166" t="s">
        <v>7469</v>
      </c>
      <c r="CM636" s="166" t="s">
        <v>7469</v>
      </c>
      <c r="CN636" s="166" t="s">
        <v>7469</v>
      </c>
      <c r="CO636" s="166">
        <v>31.430499999999999</v>
      </c>
      <c r="CP636" s="166">
        <v>5.6802999999999999</v>
      </c>
      <c r="CQ636" s="166" t="s">
        <v>7469</v>
      </c>
      <c r="CR636" s="166" t="s">
        <v>7469</v>
      </c>
      <c r="CS636" s="166" t="s">
        <v>7469</v>
      </c>
      <c r="CT636" s="166" t="s">
        <v>7469</v>
      </c>
      <c r="CU636" s="166">
        <v>340.44439999999997</v>
      </c>
      <c r="CV636" s="166" t="s">
        <v>7469</v>
      </c>
      <c r="CW636" s="166" t="s">
        <v>7469</v>
      </c>
      <c r="CX636" s="166" t="s">
        <v>7469</v>
      </c>
      <c r="CY636" s="166">
        <v>41.819400000000002</v>
      </c>
      <c r="CZ636" s="166">
        <v>9.0296000000000003</v>
      </c>
      <c r="DA636" s="166">
        <v>73.560599999999994</v>
      </c>
      <c r="DB636" s="166" t="s">
        <v>7469</v>
      </c>
      <c r="DC636" s="166">
        <v>32.830300000000001</v>
      </c>
      <c r="DD636" s="166">
        <v>8.234</v>
      </c>
      <c r="DE636" s="166" t="s">
        <v>7469</v>
      </c>
      <c r="DF636" s="166" t="s">
        <v>7469</v>
      </c>
      <c r="DG636" s="166">
        <v>275.58640000000003</v>
      </c>
      <c r="DH636" s="166" t="s">
        <v>7469</v>
      </c>
      <c r="DI636" s="166" t="s">
        <v>7469</v>
      </c>
      <c r="DJ636" s="166" t="s">
        <v>7469</v>
      </c>
      <c r="DK636" s="166" t="s">
        <v>7469</v>
      </c>
      <c r="DL636" s="166" t="s">
        <v>7469</v>
      </c>
      <c r="DM636" s="166">
        <v>12.8065</v>
      </c>
      <c r="DN636" s="166" t="s">
        <v>7469</v>
      </c>
      <c r="DO636" s="166" t="s">
        <v>7469</v>
      </c>
      <c r="DP636" s="166" t="s">
        <v>7469</v>
      </c>
      <c r="DQ636" s="166">
        <v>69.936400000000006</v>
      </c>
      <c r="DR636" s="166" t="s">
        <v>7469</v>
      </c>
      <c r="DS636" s="166">
        <v>37.537500000000001</v>
      </c>
      <c r="DT636" s="166" t="s">
        <v>7469</v>
      </c>
      <c r="DU636" s="166">
        <v>208.05449999999999</v>
      </c>
      <c r="DV636" s="166" t="s">
        <v>7469</v>
      </c>
      <c r="DW636" s="166" t="s">
        <v>7469</v>
      </c>
      <c r="DX636" s="166" t="s">
        <v>7469</v>
      </c>
      <c r="DY636" s="166">
        <v>6.1669</v>
      </c>
      <c r="DZ636" s="166" t="s">
        <v>7469</v>
      </c>
      <c r="EA636" s="166">
        <v>42.643799999999999</v>
      </c>
      <c r="EB636" s="166">
        <v>25.1539</v>
      </c>
      <c r="EC636" s="166">
        <v>124.8943</v>
      </c>
      <c r="ED636" s="166">
        <v>24.913799999999998</v>
      </c>
      <c r="EE636" s="166" t="s">
        <v>7469</v>
      </c>
      <c r="EF636" s="166">
        <v>8.8549000000000007</v>
      </c>
      <c r="EG636" s="166">
        <v>43.822699999999998</v>
      </c>
      <c r="EH636" s="166" t="s">
        <v>7469</v>
      </c>
      <c r="EI636" s="166">
        <v>29.826899999999998</v>
      </c>
      <c r="EJ636" s="166" t="s">
        <v>7469</v>
      </c>
      <c r="EK636" s="166" t="s">
        <v>7469</v>
      </c>
      <c r="EL636" s="166" t="s">
        <v>7469</v>
      </c>
      <c r="EM636" s="166" t="s">
        <v>7469</v>
      </c>
      <c r="EN636" s="166" t="s">
        <v>7469</v>
      </c>
    </row>
    <row r="637" spans="3:144">
      <c r="C637" s="120"/>
      <c r="E637" s="120" t="s">
        <v>8099</v>
      </c>
      <c r="F637" s="126" t="s">
        <v>8206</v>
      </c>
      <c r="G637" s="151" t="s">
        <v>8090</v>
      </c>
      <c r="H637" s="152" t="s">
        <v>8097</v>
      </c>
      <c r="I637" s="166">
        <v>26.520199999999999</v>
      </c>
      <c r="J637" s="166" t="s">
        <v>7469</v>
      </c>
      <c r="K637" s="166">
        <v>18.341100000000001</v>
      </c>
      <c r="L637" s="166" t="s">
        <v>7469</v>
      </c>
      <c r="M637" s="166" t="s">
        <v>7469</v>
      </c>
      <c r="N637" s="166">
        <v>18.980899999999998</v>
      </c>
      <c r="O637" s="166">
        <v>36.120199999999997</v>
      </c>
      <c r="P637" s="166" t="s">
        <v>7469</v>
      </c>
      <c r="Q637" s="166" t="s">
        <v>7469</v>
      </c>
      <c r="R637" s="166" t="s">
        <v>7469</v>
      </c>
      <c r="S637" s="166">
        <v>91</v>
      </c>
      <c r="T637" s="166" t="s">
        <v>7469</v>
      </c>
      <c r="U637" s="166" t="s">
        <v>7469</v>
      </c>
      <c r="V637" s="166" t="s">
        <v>7469</v>
      </c>
      <c r="W637" s="166" t="s">
        <v>7469</v>
      </c>
      <c r="X637" s="166">
        <v>54.336399999999998</v>
      </c>
      <c r="Y637" s="166" t="s">
        <v>7469</v>
      </c>
      <c r="Z637" s="166">
        <v>11.321999999999999</v>
      </c>
      <c r="AA637" s="166">
        <v>53.8508</v>
      </c>
      <c r="AB637" s="166">
        <v>123.83329999999999</v>
      </c>
      <c r="AC637" s="166" t="s">
        <v>7469</v>
      </c>
      <c r="AD637" s="166" t="s">
        <v>7469</v>
      </c>
      <c r="AE637" s="166" t="s">
        <v>7469</v>
      </c>
      <c r="AF637" s="166">
        <v>42.624099999999999</v>
      </c>
      <c r="AG637" s="166">
        <v>14.8216</v>
      </c>
      <c r="AH637" s="166" t="s">
        <v>7469</v>
      </c>
      <c r="AI637" s="166">
        <v>3.1215000000000002</v>
      </c>
      <c r="AJ637" s="166" t="s">
        <v>7469</v>
      </c>
      <c r="AK637" s="166" t="s">
        <v>7469</v>
      </c>
      <c r="AL637" s="166">
        <v>42.910600000000002</v>
      </c>
      <c r="AM637" s="166" t="s">
        <v>7469</v>
      </c>
      <c r="AN637" s="166" t="s">
        <v>7469</v>
      </c>
      <c r="AO637" s="166" t="s">
        <v>7469</v>
      </c>
      <c r="AP637" s="166">
        <v>16.4847</v>
      </c>
      <c r="AQ637" s="166" t="s">
        <v>7469</v>
      </c>
      <c r="AR637" s="166" t="s">
        <v>7469</v>
      </c>
      <c r="AS637" s="166">
        <v>4.7805</v>
      </c>
      <c r="AT637" s="166">
        <v>13.0966</v>
      </c>
      <c r="AU637" s="166">
        <v>7.7282000000000002</v>
      </c>
      <c r="AV637" s="166">
        <v>30.0032</v>
      </c>
      <c r="AW637" s="166" t="s">
        <v>7469</v>
      </c>
      <c r="AX637" s="166" t="s">
        <v>7469</v>
      </c>
      <c r="AY637" s="166" t="s">
        <v>7469</v>
      </c>
      <c r="AZ637" s="166" t="s">
        <v>7469</v>
      </c>
      <c r="BA637" s="166" t="s">
        <v>7469</v>
      </c>
      <c r="BB637" s="166" t="s">
        <v>7469</v>
      </c>
      <c r="BC637" s="166" t="s">
        <v>7469</v>
      </c>
      <c r="BD637" s="166" t="s">
        <v>7469</v>
      </c>
      <c r="BE637" s="166" t="s">
        <v>7469</v>
      </c>
      <c r="BF637" s="166" t="s">
        <v>7469</v>
      </c>
      <c r="BG637" s="166" t="s">
        <v>7469</v>
      </c>
      <c r="BH637" s="166" t="s">
        <v>7469</v>
      </c>
      <c r="BI637" s="166">
        <v>119.15049999999999</v>
      </c>
      <c r="BJ637" s="166">
        <v>53.037100000000002</v>
      </c>
      <c r="BK637" s="166" t="s">
        <v>7469</v>
      </c>
      <c r="BL637" s="166" t="s">
        <v>7469</v>
      </c>
      <c r="BM637" s="166" t="s">
        <v>7469</v>
      </c>
      <c r="BN637" s="166" t="s">
        <v>7469</v>
      </c>
      <c r="BO637" s="166" t="s">
        <v>7469</v>
      </c>
      <c r="BP637" s="166" t="s">
        <v>7469</v>
      </c>
      <c r="BQ637" s="166" t="s">
        <v>7469</v>
      </c>
      <c r="BR637" s="166" t="s">
        <v>7469</v>
      </c>
      <c r="BS637" s="166" t="s">
        <v>7469</v>
      </c>
      <c r="BT637" s="166" t="s">
        <v>7469</v>
      </c>
      <c r="BU637" s="166">
        <v>24.524699999999999</v>
      </c>
      <c r="BV637" s="166" t="s">
        <v>7469</v>
      </c>
      <c r="BW637" s="166" t="s">
        <v>7469</v>
      </c>
      <c r="BX637" s="166">
        <v>300.21949999999998</v>
      </c>
      <c r="BY637" s="166" t="s">
        <v>7469</v>
      </c>
      <c r="BZ637" s="166" t="s">
        <v>7469</v>
      </c>
      <c r="CA637" s="166" t="s">
        <v>7469</v>
      </c>
      <c r="CB637" s="166">
        <v>9.6388999999999996</v>
      </c>
      <c r="CC637" s="166" t="s">
        <v>7469</v>
      </c>
      <c r="CD637" s="166">
        <v>2.3872</v>
      </c>
      <c r="CE637" s="166" t="s">
        <v>7469</v>
      </c>
      <c r="CF637" s="166" t="s">
        <v>7469</v>
      </c>
      <c r="CG637" s="166" t="s">
        <v>7469</v>
      </c>
      <c r="CH637" s="166" t="s">
        <v>7469</v>
      </c>
      <c r="CI637" s="166" t="s">
        <v>7469</v>
      </c>
      <c r="CJ637" s="166" t="s">
        <v>7469</v>
      </c>
      <c r="CK637" s="166" t="s">
        <v>7469</v>
      </c>
      <c r="CL637" s="166" t="s">
        <v>7469</v>
      </c>
      <c r="CM637" s="166" t="s">
        <v>7469</v>
      </c>
      <c r="CN637" s="166" t="s">
        <v>7469</v>
      </c>
      <c r="CO637" s="166">
        <v>31.430499999999999</v>
      </c>
      <c r="CP637" s="166">
        <v>5.6802999999999999</v>
      </c>
      <c r="CQ637" s="166" t="s">
        <v>7469</v>
      </c>
      <c r="CR637" s="166" t="s">
        <v>7469</v>
      </c>
      <c r="CS637" s="166" t="s">
        <v>7469</v>
      </c>
      <c r="CT637" s="166" t="s">
        <v>7469</v>
      </c>
      <c r="CU637" s="166">
        <v>340.44439999999997</v>
      </c>
      <c r="CV637" s="166" t="s">
        <v>7469</v>
      </c>
      <c r="CW637" s="166" t="s">
        <v>7469</v>
      </c>
      <c r="CX637" s="166" t="s">
        <v>7469</v>
      </c>
      <c r="CY637" s="166">
        <v>41.819400000000002</v>
      </c>
      <c r="CZ637" s="166">
        <v>9.0296000000000003</v>
      </c>
      <c r="DA637" s="166">
        <v>73.560599999999994</v>
      </c>
      <c r="DB637" s="166" t="s">
        <v>7469</v>
      </c>
      <c r="DC637" s="166">
        <v>32.830300000000001</v>
      </c>
      <c r="DD637" s="166">
        <v>8.234</v>
      </c>
      <c r="DE637" s="166" t="s">
        <v>7469</v>
      </c>
      <c r="DF637" s="166" t="s">
        <v>7469</v>
      </c>
      <c r="DG637" s="166">
        <v>275.58640000000003</v>
      </c>
      <c r="DH637" s="166" t="s">
        <v>7469</v>
      </c>
      <c r="DI637" s="166" t="s">
        <v>7469</v>
      </c>
      <c r="DJ637" s="166" t="s">
        <v>7469</v>
      </c>
      <c r="DK637" s="166" t="s">
        <v>7469</v>
      </c>
      <c r="DL637" s="166" t="s">
        <v>7469</v>
      </c>
      <c r="DM637" s="166">
        <v>12.8065</v>
      </c>
      <c r="DN637" s="166" t="s">
        <v>7469</v>
      </c>
      <c r="DO637" s="166" t="s">
        <v>7469</v>
      </c>
      <c r="DP637" s="166" t="s">
        <v>7469</v>
      </c>
      <c r="DQ637" s="166">
        <v>69.936400000000006</v>
      </c>
      <c r="DR637" s="166" t="s">
        <v>7469</v>
      </c>
      <c r="DS637" s="166">
        <v>37.537500000000001</v>
      </c>
      <c r="DT637" s="166" t="s">
        <v>7469</v>
      </c>
      <c r="DU637" s="166">
        <v>208.05449999999999</v>
      </c>
      <c r="DV637" s="166" t="s">
        <v>7469</v>
      </c>
      <c r="DW637" s="166" t="s">
        <v>7469</v>
      </c>
      <c r="DX637" s="166" t="s">
        <v>7469</v>
      </c>
      <c r="DY637" s="166">
        <v>6.1669</v>
      </c>
      <c r="DZ637" s="166" t="s">
        <v>7469</v>
      </c>
      <c r="EA637" s="166">
        <v>42.643799999999999</v>
      </c>
      <c r="EB637" s="166">
        <v>25.1539</v>
      </c>
      <c r="EC637" s="166">
        <v>124.8943</v>
      </c>
      <c r="ED637" s="166">
        <v>24.913799999999998</v>
      </c>
      <c r="EE637" s="166" t="s">
        <v>7469</v>
      </c>
      <c r="EF637" s="166">
        <v>8.8549000000000007</v>
      </c>
      <c r="EG637" s="166">
        <v>43.822699999999998</v>
      </c>
      <c r="EH637" s="166" t="s">
        <v>7469</v>
      </c>
      <c r="EI637" s="166">
        <v>29.826899999999998</v>
      </c>
      <c r="EJ637" s="166" t="s">
        <v>7469</v>
      </c>
      <c r="EK637" s="166" t="s">
        <v>7469</v>
      </c>
      <c r="EL637" s="166" t="s">
        <v>7469</v>
      </c>
      <c r="EM637" s="166" t="s">
        <v>7469</v>
      </c>
      <c r="EN637" s="166" t="s">
        <v>7469</v>
      </c>
    </row>
    <row r="638" spans="3:144">
      <c r="C638" s="120"/>
      <c r="E638" s="120" t="s">
        <v>8100</v>
      </c>
      <c r="F638" s="126" t="s">
        <v>8206</v>
      </c>
      <c r="G638" s="151" t="s">
        <v>8090</v>
      </c>
      <c r="H638" s="152" t="s">
        <v>8097</v>
      </c>
      <c r="I638" s="166" t="s">
        <v>7469</v>
      </c>
      <c r="J638" s="166" t="s">
        <v>7469</v>
      </c>
      <c r="K638" s="166" t="s">
        <v>7469</v>
      </c>
      <c r="L638" s="166" t="s">
        <v>7469</v>
      </c>
      <c r="M638" s="166" t="s">
        <v>7469</v>
      </c>
      <c r="N638" s="166">
        <v>14.373900000000001</v>
      </c>
      <c r="O638" s="166">
        <v>29.417300000000001</v>
      </c>
      <c r="P638" s="166" t="s">
        <v>7469</v>
      </c>
      <c r="Q638" s="166" t="s">
        <v>7469</v>
      </c>
      <c r="R638" s="166" t="s">
        <v>7469</v>
      </c>
      <c r="S638" s="166" t="s">
        <v>7469</v>
      </c>
      <c r="T638" s="166" t="s">
        <v>7469</v>
      </c>
      <c r="U638" s="166" t="s">
        <v>7469</v>
      </c>
      <c r="V638" s="166" t="s">
        <v>7469</v>
      </c>
      <c r="W638" s="166" t="s">
        <v>7469</v>
      </c>
      <c r="X638" s="166" t="s">
        <v>7469</v>
      </c>
      <c r="Y638" s="166" t="s">
        <v>7469</v>
      </c>
      <c r="Z638" s="166" t="s">
        <v>7469</v>
      </c>
      <c r="AA638" s="166" t="s">
        <v>7469</v>
      </c>
      <c r="AB638" s="166" t="s">
        <v>7469</v>
      </c>
      <c r="AC638" s="166" t="s">
        <v>7469</v>
      </c>
      <c r="AD638" s="166" t="s">
        <v>7469</v>
      </c>
      <c r="AE638" s="166">
        <v>1259.6491000000001</v>
      </c>
      <c r="AF638" s="166">
        <v>26.521000000000001</v>
      </c>
      <c r="AG638" s="166" t="s">
        <v>7469</v>
      </c>
      <c r="AH638" s="166" t="s">
        <v>7469</v>
      </c>
      <c r="AI638" s="166" t="s">
        <v>7469</v>
      </c>
      <c r="AJ638" s="166" t="s">
        <v>7469</v>
      </c>
      <c r="AK638" s="166" t="s">
        <v>7469</v>
      </c>
      <c r="AL638" s="166" t="s">
        <v>7469</v>
      </c>
      <c r="AM638" s="166" t="s">
        <v>7469</v>
      </c>
      <c r="AN638" s="166" t="s">
        <v>7469</v>
      </c>
      <c r="AO638" s="166" t="s">
        <v>7469</v>
      </c>
      <c r="AP638" s="166">
        <v>12.437200000000001</v>
      </c>
      <c r="AQ638" s="166" t="s">
        <v>7469</v>
      </c>
      <c r="AR638" s="166" t="s">
        <v>7469</v>
      </c>
      <c r="AS638" s="166" t="s">
        <v>7469</v>
      </c>
      <c r="AT638" s="166" t="s">
        <v>7469</v>
      </c>
      <c r="AU638" s="166" t="s">
        <v>7469</v>
      </c>
      <c r="AV638" s="166" t="s">
        <v>7469</v>
      </c>
      <c r="AW638" s="166" t="s">
        <v>7469</v>
      </c>
      <c r="AX638" s="166" t="s">
        <v>7469</v>
      </c>
      <c r="AY638" s="166" t="s">
        <v>7469</v>
      </c>
      <c r="AZ638" s="166" t="s">
        <v>7469</v>
      </c>
      <c r="BA638" s="166" t="s">
        <v>7469</v>
      </c>
      <c r="BB638" s="166" t="s">
        <v>7469</v>
      </c>
      <c r="BC638" s="166" t="s">
        <v>7469</v>
      </c>
      <c r="BD638" s="166" t="s">
        <v>7469</v>
      </c>
      <c r="BE638" s="166" t="s">
        <v>7469</v>
      </c>
      <c r="BF638" s="166" t="s">
        <v>7469</v>
      </c>
      <c r="BG638" s="166" t="s">
        <v>7469</v>
      </c>
      <c r="BH638" s="166" t="s">
        <v>7469</v>
      </c>
      <c r="BI638" s="166" t="s">
        <v>7469</v>
      </c>
      <c r="BJ638" s="166">
        <v>61.3932</v>
      </c>
      <c r="BK638" s="166" t="s">
        <v>7469</v>
      </c>
      <c r="BL638" s="166" t="s">
        <v>7469</v>
      </c>
      <c r="BM638" s="166" t="s">
        <v>7469</v>
      </c>
      <c r="BN638" s="166" t="s">
        <v>7469</v>
      </c>
      <c r="BO638" s="166" t="s">
        <v>7469</v>
      </c>
      <c r="BP638" s="166" t="s">
        <v>7469</v>
      </c>
      <c r="BQ638" s="166" t="s">
        <v>7469</v>
      </c>
      <c r="BR638" s="166" t="s">
        <v>7469</v>
      </c>
      <c r="BS638" s="166" t="s">
        <v>7469</v>
      </c>
      <c r="BT638" s="166" t="s">
        <v>7469</v>
      </c>
      <c r="BU638" s="166" t="s">
        <v>7469</v>
      </c>
      <c r="BV638" s="166" t="s">
        <v>7469</v>
      </c>
      <c r="BW638" s="166" t="s">
        <v>7469</v>
      </c>
      <c r="BX638" s="166" t="s">
        <v>7469</v>
      </c>
      <c r="BY638" s="166" t="s">
        <v>7469</v>
      </c>
      <c r="BZ638" s="166" t="s">
        <v>7469</v>
      </c>
      <c r="CA638" s="166" t="s">
        <v>7469</v>
      </c>
      <c r="CB638" s="166" t="s">
        <v>7469</v>
      </c>
      <c r="CC638" s="166" t="s">
        <v>7469</v>
      </c>
      <c r="CD638" s="166" t="s">
        <v>7469</v>
      </c>
      <c r="CE638" s="166" t="s">
        <v>7469</v>
      </c>
      <c r="CF638" s="166" t="s">
        <v>7469</v>
      </c>
      <c r="CG638" s="166" t="s">
        <v>7469</v>
      </c>
      <c r="CH638" s="166" t="s">
        <v>7469</v>
      </c>
      <c r="CI638" s="166" t="s">
        <v>7469</v>
      </c>
      <c r="CJ638" s="166" t="s">
        <v>7469</v>
      </c>
      <c r="CK638" s="166" t="s">
        <v>7469</v>
      </c>
      <c r="CL638" s="166" t="s">
        <v>7469</v>
      </c>
      <c r="CM638" s="166" t="s">
        <v>7469</v>
      </c>
      <c r="CN638" s="166" t="s">
        <v>7469</v>
      </c>
      <c r="CO638" s="166" t="s">
        <v>7469</v>
      </c>
      <c r="CP638" s="166" t="s">
        <v>7469</v>
      </c>
      <c r="CQ638" s="166" t="s">
        <v>7469</v>
      </c>
      <c r="CR638" s="166" t="s">
        <v>7469</v>
      </c>
      <c r="CS638" s="166" t="s">
        <v>7469</v>
      </c>
      <c r="CT638" s="166" t="s">
        <v>7469</v>
      </c>
      <c r="CU638" s="166">
        <v>34.9602</v>
      </c>
      <c r="CV638" s="166" t="s">
        <v>7469</v>
      </c>
      <c r="CW638" s="166" t="s">
        <v>7469</v>
      </c>
      <c r="CX638" s="166" t="s">
        <v>7469</v>
      </c>
      <c r="CY638" s="166" t="s">
        <v>7469</v>
      </c>
      <c r="CZ638" s="166" t="s">
        <v>7469</v>
      </c>
      <c r="DA638" s="166" t="s">
        <v>7469</v>
      </c>
      <c r="DB638" s="166" t="s">
        <v>7469</v>
      </c>
      <c r="DC638" s="166" t="s">
        <v>7469</v>
      </c>
      <c r="DD638" s="166" t="s">
        <v>7469</v>
      </c>
      <c r="DE638" s="166" t="s">
        <v>7469</v>
      </c>
      <c r="DF638" s="166" t="s">
        <v>7469</v>
      </c>
      <c r="DG638" s="166" t="s">
        <v>7469</v>
      </c>
      <c r="DH638" s="166">
        <v>2.0228999999999999</v>
      </c>
      <c r="DI638" s="166" t="s">
        <v>7469</v>
      </c>
      <c r="DJ638" s="166" t="s">
        <v>7469</v>
      </c>
      <c r="DK638" s="166">
        <v>36.551499999999997</v>
      </c>
      <c r="DL638" s="166" t="s">
        <v>7469</v>
      </c>
      <c r="DM638" s="166" t="s">
        <v>7469</v>
      </c>
      <c r="DN638" s="166" t="s">
        <v>7469</v>
      </c>
      <c r="DO638" s="166" t="s">
        <v>7469</v>
      </c>
      <c r="DP638" s="166" t="s">
        <v>7469</v>
      </c>
      <c r="DQ638" s="166">
        <v>47.014499999999998</v>
      </c>
      <c r="DR638" s="166" t="s">
        <v>7469</v>
      </c>
      <c r="DS638" s="166" t="s">
        <v>7469</v>
      </c>
      <c r="DT638" s="166" t="s">
        <v>7469</v>
      </c>
      <c r="DU638" s="166" t="s">
        <v>7469</v>
      </c>
      <c r="DV638" s="166" t="s">
        <v>7469</v>
      </c>
      <c r="DW638" s="166" t="s">
        <v>7469</v>
      </c>
      <c r="DX638" s="166" t="s">
        <v>7469</v>
      </c>
      <c r="DY638" s="166" t="s">
        <v>7469</v>
      </c>
      <c r="DZ638" s="166" t="s">
        <v>7469</v>
      </c>
      <c r="EA638" s="166" t="s">
        <v>7469</v>
      </c>
      <c r="EB638" s="166" t="s">
        <v>7469</v>
      </c>
      <c r="EC638" s="166" t="s">
        <v>7469</v>
      </c>
      <c r="ED638" s="166" t="s">
        <v>7469</v>
      </c>
      <c r="EE638" s="166" t="s">
        <v>7469</v>
      </c>
      <c r="EF638" s="166" t="s">
        <v>7469</v>
      </c>
      <c r="EG638" s="166" t="s">
        <v>7469</v>
      </c>
      <c r="EH638" s="166" t="s">
        <v>7469</v>
      </c>
      <c r="EI638" s="166" t="s">
        <v>7469</v>
      </c>
      <c r="EJ638" s="166" t="s">
        <v>7469</v>
      </c>
      <c r="EK638" s="166" t="s">
        <v>7469</v>
      </c>
      <c r="EL638" s="166" t="s">
        <v>7469</v>
      </c>
      <c r="EM638" s="166" t="s">
        <v>7469</v>
      </c>
      <c r="EN638" s="166" t="s">
        <v>7469</v>
      </c>
    </row>
    <row r="639" spans="3:144">
      <c r="C639" s="120"/>
      <c r="E639" s="120" t="s">
        <v>8101</v>
      </c>
      <c r="F639" s="126" t="s">
        <v>8206</v>
      </c>
      <c r="G639" s="151" t="s">
        <v>8090</v>
      </c>
      <c r="H639" s="152" t="s">
        <v>8097</v>
      </c>
      <c r="I639" s="166" t="s">
        <v>7469</v>
      </c>
      <c r="J639" s="166" t="s">
        <v>7469</v>
      </c>
      <c r="K639" s="166" t="s">
        <v>7469</v>
      </c>
      <c r="L639" s="166" t="s">
        <v>7469</v>
      </c>
      <c r="M639" s="166" t="s">
        <v>7469</v>
      </c>
      <c r="N639" s="166">
        <v>14.7041</v>
      </c>
      <c r="O639" s="166">
        <v>32.586100000000002</v>
      </c>
      <c r="P639" s="166" t="s">
        <v>7469</v>
      </c>
      <c r="Q639" s="166" t="s">
        <v>7469</v>
      </c>
      <c r="R639" s="166" t="s">
        <v>7469</v>
      </c>
      <c r="S639" s="166" t="s">
        <v>7469</v>
      </c>
      <c r="T639" s="166" t="s">
        <v>7469</v>
      </c>
      <c r="U639" s="166" t="s">
        <v>7469</v>
      </c>
      <c r="V639" s="166" t="s">
        <v>7469</v>
      </c>
      <c r="W639" s="166" t="s">
        <v>7469</v>
      </c>
      <c r="X639" s="166" t="s">
        <v>7469</v>
      </c>
      <c r="Y639" s="166" t="s">
        <v>7469</v>
      </c>
      <c r="Z639" s="166" t="s">
        <v>7469</v>
      </c>
      <c r="AA639" s="166" t="s">
        <v>7469</v>
      </c>
      <c r="AB639" s="166" t="s">
        <v>7469</v>
      </c>
      <c r="AC639" s="166" t="s">
        <v>7469</v>
      </c>
      <c r="AD639" s="166" t="s">
        <v>7469</v>
      </c>
      <c r="AE639" s="166">
        <v>59.273099999999999</v>
      </c>
      <c r="AF639" s="166">
        <v>29.177099999999999</v>
      </c>
      <c r="AG639" s="166" t="s">
        <v>7469</v>
      </c>
      <c r="AH639" s="166" t="s">
        <v>7469</v>
      </c>
      <c r="AI639" s="166" t="s">
        <v>7469</v>
      </c>
      <c r="AJ639" s="166" t="s">
        <v>7469</v>
      </c>
      <c r="AK639" s="166" t="s">
        <v>7469</v>
      </c>
      <c r="AL639" s="166" t="s">
        <v>7469</v>
      </c>
      <c r="AM639" s="166" t="s">
        <v>7469</v>
      </c>
      <c r="AN639" s="166" t="s">
        <v>7469</v>
      </c>
      <c r="AO639" s="166" t="s">
        <v>7469</v>
      </c>
      <c r="AP639" s="166">
        <v>17.842400000000001</v>
      </c>
      <c r="AQ639" s="166" t="s">
        <v>7469</v>
      </c>
      <c r="AR639" s="166" t="s">
        <v>7469</v>
      </c>
      <c r="AS639" s="166" t="s">
        <v>7469</v>
      </c>
      <c r="AT639" s="166" t="s">
        <v>7469</v>
      </c>
      <c r="AU639" s="166" t="s">
        <v>7469</v>
      </c>
      <c r="AV639" s="166" t="s">
        <v>7469</v>
      </c>
      <c r="AW639" s="166" t="s">
        <v>7469</v>
      </c>
      <c r="AX639" s="166" t="s">
        <v>7469</v>
      </c>
      <c r="AY639" s="166" t="s">
        <v>7469</v>
      </c>
      <c r="AZ639" s="166" t="s">
        <v>7469</v>
      </c>
      <c r="BA639" s="166" t="s">
        <v>7469</v>
      </c>
      <c r="BB639" s="166" t="s">
        <v>7469</v>
      </c>
      <c r="BC639" s="166" t="s">
        <v>7469</v>
      </c>
      <c r="BD639" s="166" t="s">
        <v>7469</v>
      </c>
      <c r="BE639" s="166" t="s">
        <v>7469</v>
      </c>
      <c r="BF639" s="166" t="s">
        <v>7469</v>
      </c>
      <c r="BG639" s="166" t="s">
        <v>7469</v>
      </c>
      <c r="BH639" s="166" t="s">
        <v>7469</v>
      </c>
      <c r="BI639" s="166" t="s">
        <v>7469</v>
      </c>
      <c r="BJ639" s="166">
        <v>77.7697</v>
      </c>
      <c r="BK639" s="166" t="s">
        <v>7469</v>
      </c>
      <c r="BL639" s="166" t="s">
        <v>7469</v>
      </c>
      <c r="BM639" s="166" t="s">
        <v>7469</v>
      </c>
      <c r="BN639" s="166" t="s">
        <v>7469</v>
      </c>
      <c r="BO639" s="166" t="s">
        <v>7469</v>
      </c>
      <c r="BP639" s="166" t="s">
        <v>7469</v>
      </c>
      <c r="BQ639" s="166" t="s">
        <v>7469</v>
      </c>
      <c r="BR639" s="166" t="s">
        <v>7469</v>
      </c>
      <c r="BS639" s="166" t="s">
        <v>7469</v>
      </c>
      <c r="BT639" s="166" t="s">
        <v>7469</v>
      </c>
      <c r="BU639" s="166" t="s">
        <v>7469</v>
      </c>
      <c r="BV639" s="166" t="s">
        <v>7469</v>
      </c>
      <c r="BW639" s="166" t="s">
        <v>7469</v>
      </c>
      <c r="BX639" s="166" t="s">
        <v>7469</v>
      </c>
      <c r="BY639" s="166" t="s">
        <v>7469</v>
      </c>
      <c r="BZ639" s="166" t="s">
        <v>7469</v>
      </c>
      <c r="CA639" s="166" t="s">
        <v>7469</v>
      </c>
      <c r="CB639" s="166" t="s">
        <v>7469</v>
      </c>
      <c r="CC639" s="166" t="s">
        <v>7469</v>
      </c>
      <c r="CD639" s="166" t="s">
        <v>7469</v>
      </c>
      <c r="CE639" s="166" t="s">
        <v>7469</v>
      </c>
      <c r="CF639" s="166" t="s">
        <v>7469</v>
      </c>
      <c r="CG639" s="166" t="s">
        <v>7469</v>
      </c>
      <c r="CH639" s="166" t="s">
        <v>7469</v>
      </c>
      <c r="CI639" s="166" t="s">
        <v>7469</v>
      </c>
      <c r="CJ639" s="166" t="s">
        <v>7469</v>
      </c>
      <c r="CK639" s="166" t="s">
        <v>7469</v>
      </c>
      <c r="CL639" s="166" t="s">
        <v>7469</v>
      </c>
      <c r="CM639" s="166" t="s">
        <v>7469</v>
      </c>
      <c r="CN639" s="166" t="s">
        <v>7469</v>
      </c>
      <c r="CO639" s="166" t="s">
        <v>7469</v>
      </c>
      <c r="CP639" s="166" t="s">
        <v>7469</v>
      </c>
      <c r="CQ639" s="166" t="s">
        <v>7469</v>
      </c>
      <c r="CR639" s="166" t="s">
        <v>7469</v>
      </c>
      <c r="CS639" s="166" t="s">
        <v>7469</v>
      </c>
      <c r="CT639" s="166" t="s">
        <v>7469</v>
      </c>
      <c r="CU639" s="166">
        <v>40.023499999999999</v>
      </c>
      <c r="CV639" s="166" t="s">
        <v>7469</v>
      </c>
      <c r="CW639" s="166" t="s">
        <v>7469</v>
      </c>
      <c r="CX639" s="166" t="s">
        <v>7469</v>
      </c>
      <c r="CY639" s="166" t="s">
        <v>7469</v>
      </c>
      <c r="CZ639" s="166" t="s">
        <v>7469</v>
      </c>
      <c r="DA639" s="166" t="s">
        <v>7469</v>
      </c>
      <c r="DB639" s="166" t="s">
        <v>7469</v>
      </c>
      <c r="DC639" s="166" t="s">
        <v>7469</v>
      </c>
      <c r="DD639" s="166" t="s">
        <v>7469</v>
      </c>
      <c r="DE639" s="166" t="s">
        <v>7469</v>
      </c>
      <c r="DF639" s="166" t="s">
        <v>7469</v>
      </c>
      <c r="DG639" s="166" t="s">
        <v>7469</v>
      </c>
      <c r="DH639" s="166" t="s">
        <v>7469</v>
      </c>
      <c r="DI639" s="166" t="s">
        <v>7469</v>
      </c>
      <c r="DJ639" s="166" t="s">
        <v>7469</v>
      </c>
      <c r="DK639" s="166">
        <v>24.854500000000002</v>
      </c>
      <c r="DL639" s="166" t="s">
        <v>7469</v>
      </c>
      <c r="DM639" s="166" t="s">
        <v>7469</v>
      </c>
      <c r="DN639" s="166" t="s">
        <v>7469</v>
      </c>
      <c r="DO639" s="166" t="s">
        <v>7469</v>
      </c>
      <c r="DP639" s="166" t="s">
        <v>7469</v>
      </c>
      <c r="DQ639" s="166">
        <v>48.030999999999999</v>
      </c>
      <c r="DR639" s="166" t="s">
        <v>7469</v>
      </c>
      <c r="DS639" s="166" t="s">
        <v>7469</v>
      </c>
      <c r="DT639" s="166" t="s">
        <v>7469</v>
      </c>
      <c r="DU639" s="166" t="s">
        <v>7469</v>
      </c>
      <c r="DV639" s="166" t="s">
        <v>7469</v>
      </c>
      <c r="DW639" s="166" t="s">
        <v>7469</v>
      </c>
      <c r="DX639" s="166" t="s">
        <v>7469</v>
      </c>
      <c r="DY639" s="166" t="s">
        <v>7469</v>
      </c>
      <c r="DZ639" s="166" t="s">
        <v>7469</v>
      </c>
      <c r="EA639" s="166" t="s">
        <v>7469</v>
      </c>
      <c r="EB639" s="166" t="s">
        <v>7469</v>
      </c>
      <c r="EC639" s="166" t="s">
        <v>7469</v>
      </c>
      <c r="ED639" s="166" t="s">
        <v>7469</v>
      </c>
      <c r="EE639" s="166" t="s">
        <v>7469</v>
      </c>
      <c r="EF639" s="166" t="s">
        <v>7469</v>
      </c>
      <c r="EG639" s="166" t="s">
        <v>7469</v>
      </c>
      <c r="EH639" s="166" t="s">
        <v>7469</v>
      </c>
      <c r="EI639" s="166" t="s">
        <v>7469</v>
      </c>
      <c r="EJ639" s="166" t="s">
        <v>7469</v>
      </c>
      <c r="EK639" s="166" t="s">
        <v>7469</v>
      </c>
      <c r="EL639" s="166" t="s">
        <v>7469</v>
      </c>
      <c r="EM639" s="166" t="s">
        <v>7469</v>
      </c>
      <c r="EN639" s="166" t="s">
        <v>7469</v>
      </c>
    </row>
    <row r="640" spans="3:144">
      <c r="C640" s="120"/>
      <c r="E640" s="120" t="s">
        <v>8102</v>
      </c>
      <c r="F640" s="126" t="s">
        <v>8206</v>
      </c>
      <c r="G640" s="151" t="s">
        <v>8090</v>
      </c>
      <c r="H640" s="152" t="s">
        <v>8097</v>
      </c>
      <c r="I640" s="166" t="s">
        <v>7469</v>
      </c>
      <c r="J640" s="166" t="s">
        <v>7469</v>
      </c>
      <c r="K640" s="166" t="s">
        <v>7469</v>
      </c>
      <c r="L640" s="166" t="s">
        <v>7469</v>
      </c>
      <c r="M640" s="166" t="s">
        <v>7469</v>
      </c>
      <c r="N640" s="166" t="s">
        <v>7469</v>
      </c>
      <c r="O640" s="166">
        <v>35.977600000000002</v>
      </c>
      <c r="P640" s="166" t="s">
        <v>7469</v>
      </c>
      <c r="Q640" s="166" t="s">
        <v>7469</v>
      </c>
      <c r="R640" s="166" t="s">
        <v>7469</v>
      </c>
      <c r="S640" s="166" t="s">
        <v>7469</v>
      </c>
      <c r="T640" s="166" t="s">
        <v>7469</v>
      </c>
      <c r="U640" s="166" t="s">
        <v>7469</v>
      </c>
      <c r="V640" s="166" t="s">
        <v>7469</v>
      </c>
      <c r="W640" s="166" t="s">
        <v>7469</v>
      </c>
      <c r="X640" s="166" t="s">
        <v>7469</v>
      </c>
      <c r="Y640" s="166" t="s">
        <v>7469</v>
      </c>
      <c r="Z640" s="166" t="s">
        <v>7469</v>
      </c>
      <c r="AA640" s="166" t="s">
        <v>7469</v>
      </c>
      <c r="AB640" s="166" t="s">
        <v>7469</v>
      </c>
      <c r="AC640" s="166" t="s">
        <v>7469</v>
      </c>
      <c r="AD640" s="166" t="s">
        <v>7469</v>
      </c>
      <c r="AE640" s="166" t="s">
        <v>7469</v>
      </c>
      <c r="AF640" s="166" t="s">
        <v>7469</v>
      </c>
      <c r="AG640" s="166" t="s">
        <v>7469</v>
      </c>
      <c r="AH640" s="166" t="s">
        <v>7469</v>
      </c>
      <c r="AI640" s="166" t="s">
        <v>7469</v>
      </c>
      <c r="AJ640" s="166" t="s">
        <v>7469</v>
      </c>
      <c r="AK640" s="166" t="s">
        <v>7469</v>
      </c>
      <c r="AL640" s="166" t="s">
        <v>7469</v>
      </c>
      <c r="AM640" s="166" t="s">
        <v>7469</v>
      </c>
      <c r="AN640" s="166" t="s">
        <v>7469</v>
      </c>
      <c r="AO640" s="166" t="s">
        <v>7469</v>
      </c>
      <c r="AP640" s="166" t="s">
        <v>7469</v>
      </c>
      <c r="AQ640" s="166" t="s">
        <v>7469</v>
      </c>
      <c r="AR640" s="166" t="s">
        <v>7469</v>
      </c>
      <c r="AS640" s="166" t="s">
        <v>7469</v>
      </c>
      <c r="AT640" s="166" t="s">
        <v>7469</v>
      </c>
      <c r="AU640" s="166" t="s">
        <v>7469</v>
      </c>
      <c r="AV640" s="166" t="s">
        <v>7469</v>
      </c>
      <c r="AW640" s="166" t="s">
        <v>7469</v>
      </c>
      <c r="AX640" s="166" t="s">
        <v>7469</v>
      </c>
      <c r="AY640" s="166" t="s">
        <v>7469</v>
      </c>
      <c r="AZ640" s="166" t="s">
        <v>7469</v>
      </c>
      <c r="BA640" s="166" t="s">
        <v>7469</v>
      </c>
      <c r="BB640" s="166" t="s">
        <v>7469</v>
      </c>
      <c r="BC640" s="166" t="s">
        <v>7469</v>
      </c>
      <c r="BD640" s="166" t="s">
        <v>7469</v>
      </c>
      <c r="BE640" s="166" t="s">
        <v>7469</v>
      </c>
      <c r="BF640" s="166" t="s">
        <v>7469</v>
      </c>
      <c r="BG640" s="166" t="s">
        <v>7469</v>
      </c>
      <c r="BH640" s="166" t="s">
        <v>7469</v>
      </c>
      <c r="BI640" s="166" t="s">
        <v>7469</v>
      </c>
      <c r="BJ640" s="166" t="s">
        <v>7469</v>
      </c>
      <c r="BK640" s="166" t="s">
        <v>7469</v>
      </c>
      <c r="BL640" s="166" t="s">
        <v>7469</v>
      </c>
      <c r="BM640" s="166" t="s">
        <v>7469</v>
      </c>
      <c r="BN640" s="166" t="s">
        <v>7469</v>
      </c>
      <c r="BO640" s="166" t="s">
        <v>7469</v>
      </c>
      <c r="BP640" s="166" t="s">
        <v>7469</v>
      </c>
      <c r="BQ640" s="166" t="s">
        <v>7469</v>
      </c>
      <c r="BR640" s="166" t="s">
        <v>7469</v>
      </c>
      <c r="BS640" s="166" t="s">
        <v>7469</v>
      </c>
      <c r="BT640" s="166" t="s">
        <v>7469</v>
      </c>
      <c r="BU640" s="166" t="s">
        <v>7469</v>
      </c>
      <c r="BV640" s="166" t="s">
        <v>7469</v>
      </c>
      <c r="BW640" s="166" t="s">
        <v>7469</v>
      </c>
      <c r="BX640" s="166" t="s">
        <v>7469</v>
      </c>
      <c r="BY640" s="166" t="s">
        <v>7469</v>
      </c>
      <c r="BZ640" s="166" t="s">
        <v>7469</v>
      </c>
      <c r="CA640" s="166" t="s">
        <v>7469</v>
      </c>
      <c r="CB640" s="166" t="s">
        <v>7469</v>
      </c>
      <c r="CC640" s="166" t="s">
        <v>7469</v>
      </c>
      <c r="CD640" s="166" t="s">
        <v>7469</v>
      </c>
      <c r="CE640" s="166" t="s">
        <v>7469</v>
      </c>
      <c r="CF640" s="166" t="s">
        <v>7469</v>
      </c>
      <c r="CG640" s="166" t="s">
        <v>7469</v>
      </c>
      <c r="CH640" s="166" t="s">
        <v>7469</v>
      </c>
      <c r="CI640" s="166" t="s">
        <v>7469</v>
      </c>
      <c r="CJ640" s="166" t="s">
        <v>7469</v>
      </c>
      <c r="CK640" s="166" t="s">
        <v>7469</v>
      </c>
      <c r="CL640" s="166" t="s">
        <v>7469</v>
      </c>
      <c r="CM640" s="166" t="s">
        <v>7469</v>
      </c>
      <c r="CN640" s="166" t="s">
        <v>7469</v>
      </c>
      <c r="CO640" s="166" t="s">
        <v>7469</v>
      </c>
      <c r="CP640" s="166" t="s">
        <v>7469</v>
      </c>
      <c r="CQ640" s="166" t="s">
        <v>7469</v>
      </c>
      <c r="CR640" s="166" t="s">
        <v>7469</v>
      </c>
      <c r="CS640" s="166" t="s">
        <v>7469</v>
      </c>
      <c r="CT640" s="166" t="s">
        <v>7469</v>
      </c>
      <c r="CU640" s="166" t="s">
        <v>7469</v>
      </c>
      <c r="CV640" s="166" t="s">
        <v>7469</v>
      </c>
      <c r="CW640" s="166" t="s">
        <v>7469</v>
      </c>
      <c r="CX640" s="166" t="s">
        <v>7469</v>
      </c>
      <c r="CY640" s="166" t="s">
        <v>7469</v>
      </c>
      <c r="CZ640" s="166" t="s">
        <v>7469</v>
      </c>
      <c r="DA640" s="166" t="s">
        <v>7469</v>
      </c>
      <c r="DB640" s="166" t="s">
        <v>7469</v>
      </c>
      <c r="DC640" s="166" t="s">
        <v>7469</v>
      </c>
      <c r="DD640" s="166" t="s">
        <v>7469</v>
      </c>
      <c r="DE640" s="166" t="s">
        <v>7469</v>
      </c>
      <c r="DF640" s="166" t="s">
        <v>7469</v>
      </c>
      <c r="DG640" s="166" t="s">
        <v>7469</v>
      </c>
      <c r="DH640" s="166" t="s">
        <v>7469</v>
      </c>
      <c r="DI640" s="166" t="s">
        <v>7469</v>
      </c>
      <c r="DJ640" s="166" t="s">
        <v>7469</v>
      </c>
      <c r="DK640" s="166" t="s">
        <v>7469</v>
      </c>
      <c r="DL640" s="166" t="s">
        <v>7469</v>
      </c>
      <c r="DM640" s="166" t="s">
        <v>7469</v>
      </c>
      <c r="DN640" s="166" t="s">
        <v>7469</v>
      </c>
      <c r="DO640" s="166" t="s">
        <v>7469</v>
      </c>
      <c r="DP640" s="166" t="s">
        <v>7469</v>
      </c>
      <c r="DQ640" s="166" t="s">
        <v>7469</v>
      </c>
      <c r="DR640" s="166" t="s">
        <v>7469</v>
      </c>
      <c r="DS640" s="166" t="s">
        <v>7469</v>
      </c>
      <c r="DT640" s="166" t="s">
        <v>7469</v>
      </c>
      <c r="DU640" s="166" t="s">
        <v>7469</v>
      </c>
      <c r="DV640" s="166" t="s">
        <v>7469</v>
      </c>
      <c r="DW640" s="166" t="s">
        <v>7469</v>
      </c>
      <c r="DX640" s="166" t="s">
        <v>7469</v>
      </c>
      <c r="DY640" s="166" t="s">
        <v>7469</v>
      </c>
      <c r="DZ640" s="166" t="s">
        <v>7469</v>
      </c>
      <c r="EA640" s="166" t="s">
        <v>7469</v>
      </c>
      <c r="EB640" s="166" t="s">
        <v>7469</v>
      </c>
      <c r="EC640" s="166" t="s">
        <v>7469</v>
      </c>
      <c r="ED640" s="166" t="s">
        <v>7469</v>
      </c>
      <c r="EE640" s="166" t="s">
        <v>7469</v>
      </c>
      <c r="EF640" s="166" t="s">
        <v>7469</v>
      </c>
      <c r="EG640" s="166" t="s">
        <v>7469</v>
      </c>
      <c r="EH640" s="166" t="s">
        <v>7469</v>
      </c>
      <c r="EI640" s="166" t="s">
        <v>7469</v>
      </c>
      <c r="EJ640" s="166" t="s">
        <v>7469</v>
      </c>
      <c r="EK640" s="166" t="s">
        <v>7469</v>
      </c>
      <c r="EL640" s="166" t="s">
        <v>7469</v>
      </c>
      <c r="EM640" s="166" t="s">
        <v>7469</v>
      </c>
      <c r="EN640" s="166" t="s">
        <v>7469</v>
      </c>
    </row>
    <row r="641" spans="3:144">
      <c r="C641" s="120"/>
      <c r="E641" s="120" t="s">
        <v>8103</v>
      </c>
      <c r="F641" s="126" t="s">
        <v>8206</v>
      </c>
      <c r="G641" s="151" t="s">
        <v>8090</v>
      </c>
      <c r="H641" s="152" t="s">
        <v>8097</v>
      </c>
      <c r="I641" s="166">
        <v>23.2195</v>
      </c>
      <c r="J641" s="166" t="s">
        <v>7469</v>
      </c>
      <c r="K641" s="166">
        <v>19.165099999999999</v>
      </c>
      <c r="L641" s="166" t="s">
        <v>7469</v>
      </c>
      <c r="M641" s="166" t="s">
        <v>7469</v>
      </c>
      <c r="N641" s="166">
        <v>18.405799999999999</v>
      </c>
      <c r="O641" s="166">
        <v>35.868099999999998</v>
      </c>
      <c r="P641" s="166" t="s">
        <v>7469</v>
      </c>
      <c r="Q641" s="166" t="s">
        <v>7469</v>
      </c>
      <c r="R641" s="166" t="s">
        <v>7469</v>
      </c>
      <c r="S641" s="166" t="s">
        <v>7469</v>
      </c>
      <c r="T641" s="166" t="s">
        <v>7469</v>
      </c>
      <c r="U641" s="166" t="s">
        <v>7469</v>
      </c>
      <c r="V641" s="166" t="s">
        <v>7469</v>
      </c>
      <c r="W641" s="166" t="s">
        <v>7469</v>
      </c>
      <c r="X641" s="166">
        <v>99.4893</v>
      </c>
      <c r="Y641" s="166">
        <v>35.701500000000003</v>
      </c>
      <c r="Z641" s="166">
        <v>13.8078</v>
      </c>
      <c r="AA641" s="166">
        <v>36.760800000000003</v>
      </c>
      <c r="AB641" s="166">
        <v>56.383000000000003</v>
      </c>
      <c r="AC641" s="166" t="s">
        <v>7469</v>
      </c>
      <c r="AD641" s="166" t="s">
        <v>7469</v>
      </c>
      <c r="AE641" s="166" t="s">
        <v>7469</v>
      </c>
      <c r="AF641" s="166">
        <v>65.965900000000005</v>
      </c>
      <c r="AG641" s="166">
        <v>18.626999999999999</v>
      </c>
      <c r="AH641" s="166" t="s">
        <v>7469</v>
      </c>
      <c r="AI641" s="166">
        <v>5.6257999999999999</v>
      </c>
      <c r="AJ641" s="166" t="s">
        <v>7469</v>
      </c>
      <c r="AK641" s="166" t="s">
        <v>7469</v>
      </c>
      <c r="AL641" s="166" t="s">
        <v>7469</v>
      </c>
      <c r="AM641" s="166" t="s">
        <v>7469</v>
      </c>
      <c r="AN641" s="166">
        <v>95.006299999999996</v>
      </c>
      <c r="AO641" s="166">
        <v>10.3117</v>
      </c>
      <c r="AP641" s="166">
        <v>11.187799999999999</v>
      </c>
      <c r="AQ641" s="166" t="s">
        <v>7469</v>
      </c>
      <c r="AR641" s="166" t="s">
        <v>7469</v>
      </c>
      <c r="AS641" s="166">
        <v>9.9271999999999991</v>
      </c>
      <c r="AT641" s="166">
        <v>35.253300000000003</v>
      </c>
      <c r="AU641" s="166">
        <v>11.6899</v>
      </c>
      <c r="AV641" s="166">
        <v>30.526299999999999</v>
      </c>
      <c r="AW641" s="166" t="s">
        <v>7469</v>
      </c>
      <c r="AX641" s="166" t="s">
        <v>7469</v>
      </c>
      <c r="AY641" s="166" t="s">
        <v>7469</v>
      </c>
      <c r="AZ641" s="166" t="s">
        <v>7469</v>
      </c>
      <c r="BA641" s="166" t="s">
        <v>7469</v>
      </c>
      <c r="BB641" s="166" t="s">
        <v>7469</v>
      </c>
      <c r="BC641" s="166" t="s">
        <v>7469</v>
      </c>
      <c r="BD641" s="166" t="s">
        <v>7469</v>
      </c>
      <c r="BE641" s="166" t="s">
        <v>7469</v>
      </c>
      <c r="BF641" s="166">
        <v>81.5</v>
      </c>
      <c r="BG641" s="166" t="s">
        <v>7469</v>
      </c>
      <c r="BH641" s="166" t="s">
        <v>7469</v>
      </c>
      <c r="BI641" s="166" t="s">
        <v>7469</v>
      </c>
      <c r="BJ641" s="166">
        <v>72.231399999999994</v>
      </c>
      <c r="BK641" s="166" t="s">
        <v>7469</v>
      </c>
      <c r="BL641" s="166">
        <v>87.616600000000005</v>
      </c>
      <c r="BM641" s="166" t="s">
        <v>7469</v>
      </c>
      <c r="BN641" s="166" t="s">
        <v>7469</v>
      </c>
      <c r="BO641" s="166" t="s">
        <v>7469</v>
      </c>
      <c r="BP641" s="166" t="s">
        <v>7469</v>
      </c>
      <c r="BQ641" s="166">
        <v>93.403000000000006</v>
      </c>
      <c r="BR641" s="166" t="s">
        <v>7469</v>
      </c>
      <c r="BS641" s="166" t="s">
        <v>7469</v>
      </c>
      <c r="BT641" s="166" t="s">
        <v>7469</v>
      </c>
      <c r="BU641" s="166" t="s">
        <v>7469</v>
      </c>
      <c r="BV641" s="166" t="s">
        <v>7469</v>
      </c>
      <c r="BW641" s="166" t="s">
        <v>7469</v>
      </c>
      <c r="BX641" s="166">
        <v>44.185299999999998</v>
      </c>
      <c r="BY641" s="166" t="s">
        <v>7469</v>
      </c>
      <c r="BZ641" s="166" t="s">
        <v>7469</v>
      </c>
      <c r="CA641" s="166" t="s">
        <v>7469</v>
      </c>
      <c r="CB641" s="166">
        <v>17.7577</v>
      </c>
      <c r="CC641" s="166" t="s">
        <v>7469</v>
      </c>
      <c r="CD641" s="166">
        <v>4.0952000000000002</v>
      </c>
      <c r="CE641" s="166" t="s">
        <v>7469</v>
      </c>
      <c r="CF641" s="166" t="s">
        <v>7469</v>
      </c>
      <c r="CG641" s="166" t="s">
        <v>7469</v>
      </c>
      <c r="CH641" s="166" t="s">
        <v>7469</v>
      </c>
      <c r="CI641" s="166" t="s">
        <v>7469</v>
      </c>
      <c r="CJ641" s="166" t="s">
        <v>7469</v>
      </c>
      <c r="CK641" s="166" t="s">
        <v>7469</v>
      </c>
      <c r="CL641" s="166" t="s">
        <v>7469</v>
      </c>
      <c r="CM641" s="166" t="s">
        <v>7469</v>
      </c>
      <c r="CN641" s="166" t="s">
        <v>7469</v>
      </c>
      <c r="CO641" s="166">
        <v>17.714700000000001</v>
      </c>
      <c r="CP641" s="166">
        <v>11.6333</v>
      </c>
      <c r="CQ641" s="166" t="s">
        <v>7469</v>
      </c>
      <c r="CR641" s="166" t="s">
        <v>7469</v>
      </c>
      <c r="CS641" s="166" t="s">
        <v>7469</v>
      </c>
      <c r="CT641" s="166" t="s">
        <v>7469</v>
      </c>
      <c r="CU641" s="166" t="s">
        <v>7469</v>
      </c>
      <c r="CV641" s="166" t="s">
        <v>7469</v>
      </c>
      <c r="CW641" s="166" t="s">
        <v>7469</v>
      </c>
      <c r="CX641" s="166" t="s">
        <v>7469</v>
      </c>
      <c r="CY641" s="166">
        <v>20.3749</v>
      </c>
      <c r="CZ641" s="166">
        <v>12.261100000000001</v>
      </c>
      <c r="DA641" s="166" t="s">
        <v>7469</v>
      </c>
      <c r="DB641" s="166" t="s">
        <v>7469</v>
      </c>
      <c r="DC641" s="166">
        <v>36.864800000000002</v>
      </c>
      <c r="DD641" s="166">
        <v>45.502400000000002</v>
      </c>
      <c r="DE641" s="166" t="s">
        <v>7469</v>
      </c>
      <c r="DF641" s="166" t="s">
        <v>7469</v>
      </c>
      <c r="DG641" s="166">
        <v>54.269399999999997</v>
      </c>
      <c r="DH641" s="166" t="s">
        <v>7469</v>
      </c>
      <c r="DI641" s="166" t="s">
        <v>7469</v>
      </c>
      <c r="DJ641" s="166" t="s">
        <v>7469</v>
      </c>
      <c r="DK641" s="166" t="s">
        <v>7469</v>
      </c>
      <c r="DL641" s="166">
        <v>10.908099999999999</v>
      </c>
      <c r="DM641" s="166">
        <v>16.965699999999998</v>
      </c>
      <c r="DN641" s="166">
        <v>100.3068</v>
      </c>
      <c r="DO641" s="166" t="s">
        <v>7469</v>
      </c>
      <c r="DP641" s="166" t="s">
        <v>7469</v>
      </c>
      <c r="DQ641" s="166">
        <v>132.13329999999999</v>
      </c>
      <c r="DR641" s="166" t="s">
        <v>7469</v>
      </c>
      <c r="DS641" s="166" t="s">
        <v>7469</v>
      </c>
      <c r="DT641" s="166" t="s">
        <v>7469</v>
      </c>
      <c r="DU641" s="166" t="s">
        <v>7469</v>
      </c>
      <c r="DV641" s="166" t="s">
        <v>7469</v>
      </c>
      <c r="DW641" s="166" t="s">
        <v>7469</v>
      </c>
      <c r="DX641" s="166" t="s">
        <v>7469</v>
      </c>
      <c r="DY641" s="166">
        <v>26.547000000000001</v>
      </c>
      <c r="DZ641" s="166" t="s">
        <v>7469</v>
      </c>
      <c r="EA641" s="166">
        <v>54.773099999999999</v>
      </c>
      <c r="EB641" s="166">
        <v>69.962100000000007</v>
      </c>
      <c r="EC641" s="166" t="s">
        <v>7469</v>
      </c>
      <c r="ED641" s="166">
        <v>29.939</v>
      </c>
      <c r="EE641" s="166" t="s">
        <v>7469</v>
      </c>
      <c r="EF641" s="166">
        <v>16.620899999999999</v>
      </c>
      <c r="EG641" s="166">
        <v>46.3795</v>
      </c>
      <c r="EH641" s="166" t="s">
        <v>7469</v>
      </c>
      <c r="EI641" s="166">
        <v>30.174499999999998</v>
      </c>
      <c r="EJ641" s="166" t="s">
        <v>7469</v>
      </c>
      <c r="EK641" s="166" t="s">
        <v>7469</v>
      </c>
      <c r="EL641" s="166" t="s">
        <v>7469</v>
      </c>
      <c r="EM641" s="166" t="s">
        <v>7469</v>
      </c>
      <c r="EN641" s="166" t="s">
        <v>7469</v>
      </c>
    </row>
    <row r="642" spans="3:144">
      <c r="C642" s="120"/>
      <c r="E642" s="120" t="s">
        <v>8144</v>
      </c>
      <c r="F642" s="126" t="s">
        <v>8207</v>
      </c>
      <c r="G642" s="151" t="s">
        <v>7699</v>
      </c>
      <c r="H642" s="152" t="s">
        <v>8146</v>
      </c>
      <c r="I642" s="166" t="s">
        <v>7469</v>
      </c>
      <c r="J642" s="166" t="s">
        <v>7469</v>
      </c>
      <c r="K642" s="166">
        <v>18.244942591580099</v>
      </c>
      <c r="L642" s="166" t="s">
        <v>7469</v>
      </c>
      <c r="M642" s="166" t="s">
        <v>7469</v>
      </c>
      <c r="N642" s="166">
        <v>13.522727272727273</v>
      </c>
      <c r="O642" s="166">
        <v>19.443282381335479</v>
      </c>
      <c r="P642" s="166" t="s">
        <v>7469</v>
      </c>
      <c r="Q642" s="166" t="s">
        <v>7469</v>
      </c>
      <c r="R642" s="166" t="s">
        <v>7469</v>
      </c>
      <c r="S642" s="166" t="s">
        <v>7469</v>
      </c>
      <c r="T642" s="166" t="s">
        <v>7469</v>
      </c>
      <c r="U642" s="166" t="s">
        <v>7469</v>
      </c>
      <c r="V642" s="166">
        <v>34.032258064516128</v>
      </c>
      <c r="W642" s="166" t="s">
        <v>7469</v>
      </c>
      <c r="X642" s="166">
        <v>46.657963446475193</v>
      </c>
      <c r="Y642" s="166" t="s">
        <v>7469</v>
      </c>
      <c r="Z642" s="166" t="s">
        <v>7469</v>
      </c>
      <c r="AA642" s="166">
        <v>23.814655172413794</v>
      </c>
      <c r="AB642" s="166">
        <v>739</v>
      </c>
      <c r="AC642" s="166" t="s">
        <v>7469</v>
      </c>
      <c r="AD642" s="166" t="s">
        <v>7469</v>
      </c>
      <c r="AE642" s="166" t="s">
        <v>7469</v>
      </c>
      <c r="AF642" s="166" t="s">
        <v>7469</v>
      </c>
      <c r="AG642" s="166" t="s">
        <v>7469</v>
      </c>
      <c r="AH642" s="166" t="s">
        <v>7469</v>
      </c>
      <c r="AI642" s="166" t="s">
        <v>7469</v>
      </c>
      <c r="AJ642" s="166">
        <v>178.52272727272728</v>
      </c>
      <c r="AK642" s="166" t="s">
        <v>7469</v>
      </c>
      <c r="AL642" s="166" t="s">
        <v>7469</v>
      </c>
      <c r="AM642" s="166" t="s">
        <v>7469</v>
      </c>
      <c r="AN642" s="166">
        <v>27.75903614457831</v>
      </c>
      <c r="AO642" s="166" t="s">
        <v>7469</v>
      </c>
      <c r="AP642" s="166" t="s">
        <v>7469</v>
      </c>
      <c r="AQ642" s="166" t="s">
        <v>7469</v>
      </c>
      <c r="AR642" s="166" t="s">
        <v>7469</v>
      </c>
      <c r="AS642" s="166" t="s">
        <v>7469</v>
      </c>
      <c r="AT642" s="166" t="s">
        <v>7469</v>
      </c>
      <c r="AU642" s="166" t="s">
        <v>7469</v>
      </c>
      <c r="AV642" s="166">
        <v>27.453987730061353</v>
      </c>
      <c r="AW642" s="166" t="s">
        <v>7469</v>
      </c>
      <c r="AX642" s="166" t="s">
        <v>7469</v>
      </c>
      <c r="AY642" s="166" t="s">
        <v>7469</v>
      </c>
      <c r="AZ642" s="166" t="s">
        <v>7469</v>
      </c>
      <c r="BA642" s="166" t="s">
        <v>7469</v>
      </c>
      <c r="BB642" s="166">
        <v>7.7300208083836992</v>
      </c>
      <c r="BC642" s="166" t="s">
        <v>7469</v>
      </c>
      <c r="BD642" s="166" t="s">
        <v>7469</v>
      </c>
      <c r="BE642" s="166" t="s">
        <v>7469</v>
      </c>
      <c r="BF642" s="166" t="s">
        <v>7469</v>
      </c>
      <c r="BG642" s="166" t="s">
        <v>7469</v>
      </c>
      <c r="BH642" s="166">
        <v>134.61602754820532</v>
      </c>
      <c r="BI642" s="166">
        <v>125.07614213197969</v>
      </c>
      <c r="BJ642" s="166" t="s">
        <v>7469</v>
      </c>
      <c r="BK642" s="166" t="s">
        <v>7469</v>
      </c>
      <c r="BL642" s="166" t="s">
        <v>7469</v>
      </c>
      <c r="BM642" s="166" t="s">
        <v>7469</v>
      </c>
      <c r="BN642" s="166" t="s">
        <v>7469</v>
      </c>
      <c r="BO642" s="166" t="s">
        <v>7469</v>
      </c>
      <c r="BP642" s="166">
        <v>12.125</v>
      </c>
      <c r="BQ642" s="166" t="s">
        <v>7469</v>
      </c>
      <c r="BR642" s="166" t="s">
        <v>7469</v>
      </c>
      <c r="BS642" s="166">
        <v>118.39506172839505</v>
      </c>
      <c r="BT642" s="166" t="s">
        <v>7469</v>
      </c>
      <c r="BU642" s="166" t="s">
        <v>7469</v>
      </c>
      <c r="BV642" s="166" t="s">
        <v>7469</v>
      </c>
      <c r="BW642" s="166" t="s">
        <v>7469</v>
      </c>
      <c r="BX642" s="166" t="s">
        <v>7469</v>
      </c>
      <c r="BY642" s="166" t="s">
        <v>7469</v>
      </c>
      <c r="BZ642" s="166" t="s">
        <v>7469</v>
      </c>
      <c r="CA642" s="166">
        <v>82.446808510638292</v>
      </c>
      <c r="CB642" s="166" t="s">
        <v>7469</v>
      </c>
      <c r="CC642" s="166" t="s">
        <v>7469</v>
      </c>
      <c r="CD642" s="166" t="s">
        <v>7469</v>
      </c>
      <c r="CE642" s="166" t="s">
        <v>7469</v>
      </c>
      <c r="CF642" s="166" t="s">
        <v>7469</v>
      </c>
      <c r="CG642" s="166" t="s">
        <v>7469</v>
      </c>
      <c r="CH642" s="166" t="s">
        <v>7469</v>
      </c>
      <c r="CI642" s="166">
        <v>915.57142857142856</v>
      </c>
      <c r="CJ642" s="166" t="s">
        <v>7469</v>
      </c>
      <c r="CK642" s="166" t="s">
        <v>7469</v>
      </c>
      <c r="CL642" s="166">
        <v>41.05263157894737</v>
      </c>
      <c r="CM642" s="166" t="s">
        <v>7469</v>
      </c>
      <c r="CN642" s="166" t="s">
        <v>7469</v>
      </c>
      <c r="CO642" s="166" t="s">
        <v>7469</v>
      </c>
      <c r="CP642" s="166" t="s">
        <v>7469</v>
      </c>
      <c r="CQ642" s="166" t="s">
        <v>7469</v>
      </c>
      <c r="CR642" s="166" t="s">
        <v>7469</v>
      </c>
      <c r="CS642" s="166" t="s">
        <v>7469</v>
      </c>
      <c r="CT642" s="166" t="s">
        <v>7469</v>
      </c>
      <c r="CU642" s="166" t="s">
        <v>7469</v>
      </c>
      <c r="CV642" s="166" t="s">
        <v>7469</v>
      </c>
      <c r="CW642" s="166" t="s">
        <v>7469</v>
      </c>
      <c r="CX642" s="166" t="s">
        <v>7469</v>
      </c>
      <c r="CY642" s="166" t="s">
        <v>7469</v>
      </c>
      <c r="CZ642" s="166" t="s">
        <v>7469</v>
      </c>
      <c r="DA642" s="166" t="s">
        <v>7469</v>
      </c>
      <c r="DB642" s="166" t="s">
        <v>7469</v>
      </c>
      <c r="DC642" s="166">
        <v>44.584237165582067</v>
      </c>
      <c r="DD642" s="166" t="s">
        <v>7469</v>
      </c>
      <c r="DE642" s="166" t="s">
        <v>7469</v>
      </c>
      <c r="DF642" s="166" t="s">
        <v>7469</v>
      </c>
      <c r="DG642" s="166">
        <v>34.580838323353291</v>
      </c>
      <c r="DH642" s="166" t="s">
        <v>7469</v>
      </c>
      <c r="DI642" s="166" t="s">
        <v>7469</v>
      </c>
      <c r="DJ642" s="166" t="s">
        <v>7469</v>
      </c>
      <c r="DK642" s="166" t="s">
        <v>7469</v>
      </c>
      <c r="DL642" s="166" t="s">
        <v>7469</v>
      </c>
      <c r="DM642" s="166" t="s">
        <v>7469</v>
      </c>
      <c r="DN642" s="166">
        <v>54.92307692307692</v>
      </c>
      <c r="DO642" s="166" t="s">
        <v>7469</v>
      </c>
      <c r="DP642" s="166" t="s">
        <v>7469</v>
      </c>
      <c r="DQ642" s="166" t="s">
        <v>7469</v>
      </c>
      <c r="DR642" s="166" t="s">
        <v>7469</v>
      </c>
      <c r="DS642" s="166" t="s">
        <v>7469</v>
      </c>
      <c r="DT642" s="166">
        <v>302.05839416058393</v>
      </c>
      <c r="DU642" s="166" t="s">
        <v>7469</v>
      </c>
      <c r="DV642" s="166" t="s">
        <v>7469</v>
      </c>
      <c r="DW642" s="166" t="s">
        <v>7469</v>
      </c>
      <c r="DX642" s="166" t="s">
        <v>7469</v>
      </c>
      <c r="DY642" s="166" t="s">
        <v>7469</v>
      </c>
      <c r="DZ642" s="166" t="s">
        <v>7469</v>
      </c>
      <c r="EA642" s="166">
        <v>33.98126463700234</v>
      </c>
      <c r="EB642" s="166" t="s">
        <v>7469</v>
      </c>
      <c r="EC642" s="166" t="s">
        <v>7469</v>
      </c>
      <c r="ED642" s="166" t="s">
        <v>7469</v>
      </c>
      <c r="EE642" s="166" t="s">
        <v>7469</v>
      </c>
      <c r="EF642" s="166" t="s">
        <v>7469</v>
      </c>
      <c r="EG642" s="166">
        <v>39.125295508274235</v>
      </c>
      <c r="EH642" s="166" t="s">
        <v>7469</v>
      </c>
      <c r="EI642" s="166">
        <v>37.271004421983577</v>
      </c>
      <c r="EJ642" s="166" t="s">
        <v>7469</v>
      </c>
      <c r="EK642" s="166" t="s">
        <v>7469</v>
      </c>
      <c r="EL642" s="166" t="s">
        <v>7469</v>
      </c>
      <c r="EM642" s="166">
        <v>43.835294117647059</v>
      </c>
      <c r="EN642" s="166" t="s">
        <v>7469</v>
      </c>
    </row>
    <row r="643" spans="3:144">
      <c r="C643" s="120"/>
      <c r="E643" s="120" t="s">
        <v>8147</v>
      </c>
      <c r="F643" s="126" t="s">
        <v>8207</v>
      </c>
      <c r="G643" s="151" t="s">
        <v>7699</v>
      </c>
      <c r="H643" s="152" t="s">
        <v>8148</v>
      </c>
      <c r="I643" s="166" t="s">
        <v>7469</v>
      </c>
      <c r="J643" s="166" t="s">
        <v>7469</v>
      </c>
      <c r="K643" s="166">
        <v>16.422244094488189</v>
      </c>
      <c r="L643" s="166" t="s">
        <v>7469</v>
      </c>
      <c r="M643" s="166" t="s">
        <v>7469</v>
      </c>
      <c r="N643" s="166">
        <v>11.782178217821782</v>
      </c>
      <c r="O643" s="166">
        <v>16.649214659685864</v>
      </c>
      <c r="P643" s="166" t="s">
        <v>7469</v>
      </c>
      <c r="Q643" s="166">
        <v>14.284285714285714</v>
      </c>
      <c r="R643" s="166" t="s">
        <v>7469</v>
      </c>
      <c r="S643" s="166" t="s">
        <v>7469</v>
      </c>
      <c r="T643" s="166" t="s">
        <v>7469</v>
      </c>
      <c r="U643" s="166" t="s">
        <v>7469</v>
      </c>
      <c r="V643" s="166" t="s">
        <v>7469</v>
      </c>
      <c r="W643" s="166" t="s">
        <v>7469</v>
      </c>
      <c r="X643" s="166">
        <v>38.210976478973627</v>
      </c>
      <c r="Y643" s="166" t="s">
        <v>7469</v>
      </c>
      <c r="Z643" s="166" t="s">
        <v>7469</v>
      </c>
      <c r="AA643" s="166">
        <v>18.478260869565219</v>
      </c>
      <c r="AB643" s="166">
        <v>52.785714285714278</v>
      </c>
      <c r="AC643" s="166" t="s">
        <v>7469</v>
      </c>
      <c r="AD643" s="166" t="s">
        <v>7469</v>
      </c>
      <c r="AE643" s="166" t="s">
        <v>7469</v>
      </c>
      <c r="AF643" s="166" t="s">
        <v>7469</v>
      </c>
      <c r="AG643" s="166" t="s">
        <v>7469</v>
      </c>
      <c r="AH643" s="166" t="s">
        <v>7469</v>
      </c>
      <c r="AI643" s="166" t="s">
        <v>7469</v>
      </c>
      <c r="AJ643" s="166">
        <v>58.510242085661076</v>
      </c>
      <c r="AK643" s="166" t="s">
        <v>7469</v>
      </c>
      <c r="AL643" s="166" t="s">
        <v>7469</v>
      </c>
      <c r="AM643" s="166" t="s">
        <v>7469</v>
      </c>
      <c r="AN643" s="166">
        <v>21.654135338345863</v>
      </c>
      <c r="AO643" s="166" t="s">
        <v>7469</v>
      </c>
      <c r="AP643" s="166" t="s">
        <v>7469</v>
      </c>
      <c r="AQ643" s="166" t="s">
        <v>7469</v>
      </c>
      <c r="AR643" s="166">
        <v>3424.1860465116279</v>
      </c>
      <c r="AS643" s="166" t="s">
        <v>7469</v>
      </c>
      <c r="AT643" s="166" t="s">
        <v>7469</v>
      </c>
      <c r="AU643" s="166" t="s">
        <v>7469</v>
      </c>
      <c r="AV643" s="166">
        <v>22.24523612261806</v>
      </c>
      <c r="AW643" s="166" t="s">
        <v>7469</v>
      </c>
      <c r="AX643" s="166" t="s">
        <v>7469</v>
      </c>
      <c r="AY643" s="166" t="s">
        <v>7469</v>
      </c>
      <c r="AZ643" s="166" t="s">
        <v>7469</v>
      </c>
      <c r="BA643" s="166" t="s">
        <v>7469</v>
      </c>
      <c r="BB643" s="166">
        <v>6.9427038741964715</v>
      </c>
      <c r="BC643" s="166" t="s">
        <v>7469</v>
      </c>
      <c r="BD643" s="166" t="s">
        <v>7469</v>
      </c>
      <c r="BE643" s="166" t="s">
        <v>7469</v>
      </c>
      <c r="BF643" s="166" t="s">
        <v>7469</v>
      </c>
      <c r="BG643" s="166" t="s">
        <v>7469</v>
      </c>
      <c r="BH643" s="166">
        <v>43.129406884376458</v>
      </c>
      <c r="BI643" s="166">
        <v>98.167330677290835</v>
      </c>
      <c r="BJ643" s="166" t="s">
        <v>7469</v>
      </c>
      <c r="BK643" s="166" t="s">
        <v>7469</v>
      </c>
      <c r="BL643" s="166" t="s">
        <v>7469</v>
      </c>
      <c r="BM643" s="166" t="s">
        <v>7469</v>
      </c>
      <c r="BN643" s="166" t="s">
        <v>7469</v>
      </c>
      <c r="BO643" s="166" t="s">
        <v>7469</v>
      </c>
      <c r="BP643" s="166">
        <v>10.777777777777777</v>
      </c>
      <c r="BQ643" s="166" t="s">
        <v>7469</v>
      </c>
      <c r="BR643" s="166" t="s">
        <v>7469</v>
      </c>
      <c r="BS643" s="166">
        <v>75.06849315068493</v>
      </c>
      <c r="BT643" s="166" t="s">
        <v>7469</v>
      </c>
      <c r="BU643" s="166" t="s">
        <v>7469</v>
      </c>
      <c r="BV643" s="166" t="s">
        <v>7469</v>
      </c>
      <c r="BW643" s="166" t="s">
        <v>7469</v>
      </c>
      <c r="BX643" s="166" t="s">
        <v>7469</v>
      </c>
      <c r="BY643" s="166" t="s">
        <v>7469</v>
      </c>
      <c r="BZ643" s="166" t="s">
        <v>7469</v>
      </c>
      <c r="CA643" s="166">
        <v>61.660865241173539</v>
      </c>
      <c r="CB643" s="166" t="s">
        <v>7469</v>
      </c>
      <c r="CC643" s="166" t="s">
        <v>7469</v>
      </c>
      <c r="CD643" s="166" t="s">
        <v>7469</v>
      </c>
      <c r="CE643" s="166" t="s">
        <v>7469</v>
      </c>
      <c r="CF643" s="166" t="s">
        <v>7469</v>
      </c>
      <c r="CG643" s="166" t="s">
        <v>7469</v>
      </c>
      <c r="CH643" s="166" t="s">
        <v>7469</v>
      </c>
      <c r="CI643" s="166">
        <v>139.0238611713666</v>
      </c>
      <c r="CJ643" s="166" t="s">
        <v>7469</v>
      </c>
      <c r="CK643" s="166" t="s">
        <v>7469</v>
      </c>
      <c r="CL643" s="166">
        <v>18.352941176470587</v>
      </c>
      <c r="CM643" s="166" t="s">
        <v>7469</v>
      </c>
      <c r="CN643" s="166" t="s">
        <v>7469</v>
      </c>
      <c r="CO643" s="166" t="s">
        <v>7469</v>
      </c>
      <c r="CP643" s="166" t="s">
        <v>7469</v>
      </c>
      <c r="CQ643" s="166" t="s">
        <v>7469</v>
      </c>
      <c r="CR643" s="166" t="s">
        <v>7469</v>
      </c>
      <c r="CS643" s="166" t="s">
        <v>7469</v>
      </c>
      <c r="CT643" s="166" t="s">
        <v>7469</v>
      </c>
      <c r="CU643" s="166" t="s">
        <v>7469</v>
      </c>
      <c r="CV643" s="166" t="s">
        <v>7469</v>
      </c>
      <c r="CW643" s="166" t="s">
        <v>7469</v>
      </c>
      <c r="CX643" s="166" t="s">
        <v>7469</v>
      </c>
      <c r="CY643" s="166" t="s">
        <v>7469</v>
      </c>
      <c r="CZ643" s="166" t="s">
        <v>7469</v>
      </c>
      <c r="DA643" s="166" t="s">
        <v>7469</v>
      </c>
      <c r="DB643" s="166" t="s">
        <v>7469</v>
      </c>
      <c r="DC643" s="166">
        <v>33.730853391684896</v>
      </c>
      <c r="DD643" s="166" t="s">
        <v>7469</v>
      </c>
      <c r="DE643" s="166" t="s">
        <v>7469</v>
      </c>
      <c r="DF643" s="166" t="s">
        <v>7469</v>
      </c>
      <c r="DG643" s="166">
        <v>23.668032786885249</v>
      </c>
      <c r="DH643" s="166" t="s">
        <v>7469</v>
      </c>
      <c r="DI643" s="166" t="s">
        <v>7469</v>
      </c>
      <c r="DJ643" s="166" t="s">
        <v>7469</v>
      </c>
      <c r="DK643" s="166" t="s">
        <v>7469</v>
      </c>
      <c r="DL643" s="166" t="s">
        <v>7469</v>
      </c>
      <c r="DM643" s="166" t="s">
        <v>7469</v>
      </c>
      <c r="DN643" s="166">
        <v>44.625</v>
      </c>
      <c r="DO643" s="166" t="s">
        <v>7469</v>
      </c>
      <c r="DP643" s="166" t="s">
        <v>7469</v>
      </c>
      <c r="DQ643" s="166" t="s">
        <v>7469</v>
      </c>
      <c r="DR643" s="166" t="s">
        <v>7469</v>
      </c>
      <c r="DS643" s="166" t="s">
        <v>7469</v>
      </c>
      <c r="DT643" s="166">
        <v>99.90825688073393</v>
      </c>
      <c r="DU643" s="166" t="s">
        <v>7469</v>
      </c>
      <c r="DV643" s="166" t="s">
        <v>7469</v>
      </c>
      <c r="DW643" s="166" t="s">
        <v>7469</v>
      </c>
      <c r="DX643" s="166" t="s">
        <v>7469</v>
      </c>
      <c r="DY643" s="166" t="s">
        <v>7469</v>
      </c>
      <c r="DZ643" s="166" t="s">
        <v>7469</v>
      </c>
      <c r="EA643" s="166">
        <v>24.718909710391824</v>
      </c>
      <c r="EB643" s="166" t="s">
        <v>7469</v>
      </c>
      <c r="EC643" s="166" t="s">
        <v>7469</v>
      </c>
      <c r="ED643" s="166" t="s">
        <v>7469</v>
      </c>
      <c r="EE643" s="166" t="s">
        <v>7469</v>
      </c>
      <c r="EF643" s="166" t="s">
        <v>7469</v>
      </c>
      <c r="EG643" s="166">
        <v>28.050847457627121</v>
      </c>
      <c r="EH643" s="166" t="s">
        <v>7469</v>
      </c>
      <c r="EI643" s="166">
        <v>31.266560678325384</v>
      </c>
      <c r="EJ643" s="166" t="s">
        <v>7469</v>
      </c>
      <c r="EK643" s="166" t="s">
        <v>7469</v>
      </c>
      <c r="EL643" s="166" t="s">
        <v>7469</v>
      </c>
      <c r="EM643" s="166">
        <v>33.267857142857139</v>
      </c>
      <c r="EN643" s="166" t="s">
        <v>7469</v>
      </c>
    </row>
    <row r="644" spans="3:144">
      <c r="C644" s="120"/>
      <c r="E644" s="120" t="s">
        <v>8149</v>
      </c>
      <c r="F644" s="126" t="s">
        <v>8207</v>
      </c>
      <c r="G644" s="151" t="s">
        <v>7699</v>
      </c>
      <c r="H644" s="152" t="s">
        <v>8150</v>
      </c>
      <c r="I644" s="166" t="s">
        <v>7469</v>
      </c>
      <c r="J644" s="166" t="s">
        <v>7469</v>
      </c>
      <c r="K644" s="166">
        <v>14.959094474952369</v>
      </c>
      <c r="L644" s="166" t="s">
        <v>7469</v>
      </c>
      <c r="M644" s="166">
        <v>23.827178329548413</v>
      </c>
      <c r="N644" s="166">
        <v>9.217660728117739</v>
      </c>
      <c r="O644" s="166">
        <v>15.093679740194855</v>
      </c>
      <c r="P644" s="166" t="s">
        <v>7469</v>
      </c>
      <c r="Q644" s="166" t="s">
        <v>7469</v>
      </c>
      <c r="R644" s="166">
        <v>49.584729908564242</v>
      </c>
      <c r="S644" s="166" t="s">
        <v>7469</v>
      </c>
      <c r="T644" s="166">
        <v>18.25</v>
      </c>
      <c r="U644" s="166">
        <v>0.25548079058759626</v>
      </c>
      <c r="V644" s="166">
        <v>39.811320754716981</v>
      </c>
      <c r="W644" s="166" t="s">
        <v>7469</v>
      </c>
      <c r="X644" s="166">
        <v>31.259475218658892</v>
      </c>
      <c r="Y644" s="166" t="s">
        <v>7469</v>
      </c>
      <c r="Z644" s="166" t="s">
        <v>7469</v>
      </c>
      <c r="AA644" s="166">
        <v>14.952638700947228</v>
      </c>
      <c r="AB644" s="166">
        <v>12.525423728813559</v>
      </c>
      <c r="AC644" s="166" t="s">
        <v>7469</v>
      </c>
      <c r="AD644" s="166" t="s">
        <v>7469</v>
      </c>
      <c r="AE644" s="166" t="s">
        <v>7469</v>
      </c>
      <c r="AF644" s="166" t="s">
        <v>7469</v>
      </c>
      <c r="AG644" s="166" t="s">
        <v>7469</v>
      </c>
      <c r="AH644" s="166" t="s">
        <v>7469</v>
      </c>
      <c r="AI644" s="166" t="s">
        <v>7469</v>
      </c>
      <c r="AJ644" s="166">
        <v>32.52587991718427</v>
      </c>
      <c r="AK644" s="166" t="s">
        <v>7469</v>
      </c>
      <c r="AL644" s="166" t="s">
        <v>7469</v>
      </c>
      <c r="AM644" s="166">
        <v>27.268292682926827</v>
      </c>
      <c r="AN644" s="166">
        <v>16.647398843930635</v>
      </c>
      <c r="AO644" s="166" t="s">
        <v>7469</v>
      </c>
      <c r="AP644" s="166" t="s">
        <v>7469</v>
      </c>
      <c r="AQ644" s="166" t="s">
        <v>7469</v>
      </c>
      <c r="AR644" s="166">
        <v>144.63654223968567</v>
      </c>
      <c r="AS644" s="166" t="s">
        <v>7469</v>
      </c>
      <c r="AT644" s="166" t="s">
        <v>7469</v>
      </c>
      <c r="AU644" s="166" t="s">
        <v>7469</v>
      </c>
      <c r="AV644" s="166">
        <v>17.412451361867706</v>
      </c>
      <c r="AW644" s="166" t="s">
        <v>7469</v>
      </c>
      <c r="AX644" s="166" t="s">
        <v>7469</v>
      </c>
      <c r="AY644" s="166" t="s">
        <v>7469</v>
      </c>
      <c r="AZ644" s="166" t="s">
        <v>7469</v>
      </c>
      <c r="BA644" s="166">
        <v>34.692307692307686</v>
      </c>
      <c r="BB644" s="166">
        <v>6.4499958573180116</v>
      </c>
      <c r="BC644" s="166" t="s">
        <v>7469</v>
      </c>
      <c r="BD644" s="166" t="s">
        <v>7469</v>
      </c>
      <c r="BE644" s="166" t="s">
        <v>7469</v>
      </c>
      <c r="BF644" s="166" t="s">
        <v>7469</v>
      </c>
      <c r="BG644" s="166" t="s">
        <v>7469</v>
      </c>
      <c r="BH644" s="166">
        <v>24.817479939054614</v>
      </c>
      <c r="BI644" s="166">
        <v>78.471337579617838</v>
      </c>
      <c r="BJ644" s="166" t="s">
        <v>7469</v>
      </c>
      <c r="BK644" s="166" t="s">
        <v>7469</v>
      </c>
      <c r="BL644" s="166" t="s">
        <v>7469</v>
      </c>
      <c r="BM644" s="166" t="s">
        <v>7469</v>
      </c>
      <c r="BN644" s="166" t="s">
        <v>7469</v>
      </c>
      <c r="BO644" s="166" t="s">
        <v>7469</v>
      </c>
      <c r="BP644" s="166">
        <v>9.6999999999999993</v>
      </c>
      <c r="BQ644" s="166" t="s">
        <v>7469</v>
      </c>
      <c r="BR644" s="166" t="s">
        <v>7469</v>
      </c>
      <c r="BS644" s="166">
        <v>49.305912596401029</v>
      </c>
      <c r="BT644" s="166">
        <v>29.499999999999996</v>
      </c>
      <c r="BU644" s="166" t="s">
        <v>7469</v>
      </c>
      <c r="BV644" s="166" t="s">
        <v>7469</v>
      </c>
      <c r="BW644" s="166" t="s">
        <v>7469</v>
      </c>
      <c r="BX644" s="166" t="s">
        <v>7469</v>
      </c>
      <c r="BY644" s="166">
        <v>0.15625</v>
      </c>
      <c r="BZ644" s="166" t="s">
        <v>7469</v>
      </c>
      <c r="CA644" s="166">
        <v>43.35664335664336</v>
      </c>
      <c r="CB644" s="166" t="s">
        <v>7469</v>
      </c>
      <c r="CC644" s="166" t="s">
        <v>7469</v>
      </c>
      <c r="CD644" s="166" t="s">
        <v>7469</v>
      </c>
      <c r="CE644" s="166" t="s">
        <v>7469</v>
      </c>
      <c r="CF644" s="166" t="s">
        <v>7469</v>
      </c>
      <c r="CG644" s="166" t="s">
        <v>7469</v>
      </c>
      <c r="CH644" s="166" t="s">
        <v>7469</v>
      </c>
      <c r="CI644" s="166">
        <v>57.070347284060553</v>
      </c>
      <c r="CJ644" s="166" t="s">
        <v>7469</v>
      </c>
      <c r="CK644" s="166" t="s">
        <v>7469</v>
      </c>
      <c r="CL644" s="166">
        <v>9.75</v>
      </c>
      <c r="CM644" s="166" t="s">
        <v>7469</v>
      </c>
      <c r="CN644" s="166" t="s">
        <v>7469</v>
      </c>
      <c r="CO644" s="166" t="s">
        <v>7469</v>
      </c>
      <c r="CP644" s="166" t="s">
        <v>7469</v>
      </c>
      <c r="CQ644" s="166" t="s">
        <v>7469</v>
      </c>
      <c r="CR644" s="166" t="s">
        <v>7469</v>
      </c>
      <c r="CS644" s="166" t="s">
        <v>7469</v>
      </c>
      <c r="CT644" s="166">
        <v>71</v>
      </c>
      <c r="CU644" s="166" t="s">
        <v>7469</v>
      </c>
      <c r="CV644" s="166" t="s">
        <v>7469</v>
      </c>
      <c r="CW644" s="166" t="s">
        <v>7469</v>
      </c>
      <c r="CX644" s="166" t="s">
        <v>7469</v>
      </c>
      <c r="CY644" s="166" t="s">
        <v>7469</v>
      </c>
      <c r="CZ644" s="166" t="s">
        <v>7469</v>
      </c>
      <c r="DA644" s="166" t="s">
        <v>7469</v>
      </c>
      <c r="DB644" s="166" t="s">
        <v>7469</v>
      </c>
      <c r="DC644" s="166">
        <v>23.871467286101428</v>
      </c>
      <c r="DD644" s="166" t="s">
        <v>7469</v>
      </c>
      <c r="DE644" s="166" t="s">
        <v>7469</v>
      </c>
      <c r="DF644" s="166" t="s">
        <v>7469</v>
      </c>
      <c r="DG644" s="166">
        <v>18.289786223277908</v>
      </c>
      <c r="DH644" s="166" t="s">
        <v>7469</v>
      </c>
      <c r="DI644" s="166" t="s">
        <v>7469</v>
      </c>
      <c r="DJ644" s="166" t="s">
        <v>7469</v>
      </c>
      <c r="DK644" s="166" t="s">
        <v>7469</v>
      </c>
      <c r="DL644" s="166" t="s">
        <v>7469</v>
      </c>
      <c r="DM644" s="166" t="s">
        <v>7469</v>
      </c>
      <c r="DN644" s="166">
        <v>40.799999999999997</v>
      </c>
      <c r="DO644" s="166" t="s">
        <v>7469</v>
      </c>
      <c r="DP644" s="166" t="s">
        <v>7469</v>
      </c>
      <c r="DQ644" s="166" t="s">
        <v>7469</v>
      </c>
      <c r="DR644" s="166" t="s">
        <v>7469</v>
      </c>
      <c r="DS644" s="166" t="s">
        <v>7469</v>
      </c>
      <c r="DT644" s="166">
        <v>51.740435108777191</v>
      </c>
      <c r="DU644" s="166" t="s">
        <v>7469</v>
      </c>
      <c r="DV644" s="166" t="s">
        <v>7469</v>
      </c>
      <c r="DW644" s="166" t="s">
        <v>7469</v>
      </c>
      <c r="DX644" s="166" t="s">
        <v>7469</v>
      </c>
      <c r="DY644" s="166" t="s">
        <v>7469</v>
      </c>
      <c r="DZ644" s="166" t="s">
        <v>7469</v>
      </c>
      <c r="EA644" s="166">
        <v>19.269588313413013</v>
      </c>
      <c r="EB644" s="166" t="s">
        <v>7469</v>
      </c>
      <c r="EC644" s="166" t="s">
        <v>7469</v>
      </c>
      <c r="ED644" s="166" t="s">
        <v>7469</v>
      </c>
      <c r="EE644" s="166" t="s">
        <v>7469</v>
      </c>
      <c r="EF644" s="166" t="s">
        <v>7469</v>
      </c>
      <c r="EG644" s="166">
        <v>18.246968026460859</v>
      </c>
      <c r="EH644" s="166" t="s">
        <v>7469</v>
      </c>
      <c r="EI644" s="166" t="s">
        <v>7469</v>
      </c>
      <c r="EJ644" s="166" t="s">
        <v>7469</v>
      </c>
      <c r="EK644" s="166" t="s">
        <v>7469</v>
      </c>
      <c r="EL644" s="166" t="s">
        <v>7469</v>
      </c>
      <c r="EM644" s="166">
        <v>24.069767441860463</v>
      </c>
      <c r="EN644" s="166" t="s">
        <v>7469</v>
      </c>
    </row>
    <row r="645" spans="3:144">
      <c r="C645" s="120"/>
      <c r="D645" s="103" t="s">
        <v>8208</v>
      </c>
      <c r="F645" s="126"/>
      <c r="G645" s="151" t="s">
        <v>8105</v>
      </c>
      <c r="H645" s="152" t="s">
        <v>8105</v>
      </c>
      <c r="I645" s="166" t="s">
        <v>8105</v>
      </c>
      <c r="J645" s="166" t="s">
        <v>8105</v>
      </c>
      <c r="K645" s="166" t="s">
        <v>8105</v>
      </c>
      <c r="L645" s="166" t="s">
        <v>8105</v>
      </c>
      <c r="M645" s="166" t="s">
        <v>8105</v>
      </c>
      <c r="N645" s="166" t="s">
        <v>8105</v>
      </c>
      <c r="O645" s="166" t="s">
        <v>8105</v>
      </c>
      <c r="P645" s="166" t="s">
        <v>8105</v>
      </c>
      <c r="Q645" s="166" t="s">
        <v>8105</v>
      </c>
      <c r="R645" s="166" t="s">
        <v>8105</v>
      </c>
      <c r="S645" s="166" t="s">
        <v>8105</v>
      </c>
      <c r="T645" s="166" t="s">
        <v>8105</v>
      </c>
      <c r="U645" s="166" t="s">
        <v>8105</v>
      </c>
      <c r="V645" s="166" t="s">
        <v>8105</v>
      </c>
      <c r="W645" s="166" t="s">
        <v>8105</v>
      </c>
      <c r="X645" s="166" t="s">
        <v>8105</v>
      </c>
      <c r="Y645" s="166" t="s">
        <v>8105</v>
      </c>
      <c r="Z645" s="166" t="s">
        <v>8105</v>
      </c>
      <c r="AA645" s="166" t="s">
        <v>8105</v>
      </c>
      <c r="AB645" s="166" t="s">
        <v>8105</v>
      </c>
      <c r="AC645" s="166" t="s">
        <v>8105</v>
      </c>
      <c r="AD645" s="166" t="s">
        <v>8105</v>
      </c>
      <c r="AE645" s="166" t="s">
        <v>8105</v>
      </c>
      <c r="AF645" s="166" t="s">
        <v>8105</v>
      </c>
      <c r="AG645" s="166" t="s">
        <v>8105</v>
      </c>
      <c r="AH645" s="166" t="s">
        <v>8105</v>
      </c>
      <c r="AI645" s="166" t="s">
        <v>8105</v>
      </c>
      <c r="AJ645" s="166" t="s">
        <v>8105</v>
      </c>
      <c r="AK645" s="166" t="s">
        <v>8105</v>
      </c>
      <c r="AL645" s="166" t="s">
        <v>8105</v>
      </c>
      <c r="AM645" s="166" t="s">
        <v>8105</v>
      </c>
      <c r="AN645" s="166" t="s">
        <v>8105</v>
      </c>
      <c r="AO645" s="166" t="s">
        <v>8105</v>
      </c>
      <c r="AP645" s="166" t="s">
        <v>8105</v>
      </c>
      <c r="AQ645" s="166" t="s">
        <v>8105</v>
      </c>
      <c r="AR645" s="166" t="s">
        <v>8105</v>
      </c>
      <c r="AS645" s="166" t="s">
        <v>8105</v>
      </c>
      <c r="AT645" s="166" t="s">
        <v>8105</v>
      </c>
      <c r="AU645" s="166" t="s">
        <v>8105</v>
      </c>
      <c r="AV645" s="166" t="s">
        <v>8105</v>
      </c>
      <c r="AW645" s="166" t="s">
        <v>8105</v>
      </c>
      <c r="AX645" s="166" t="s">
        <v>8105</v>
      </c>
      <c r="AY645" s="166" t="s">
        <v>8105</v>
      </c>
      <c r="AZ645" s="166" t="s">
        <v>8105</v>
      </c>
      <c r="BA645" s="166" t="s">
        <v>8105</v>
      </c>
      <c r="BB645" s="166" t="s">
        <v>8105</v>
      </c>
      <c r="BC645" s="166" t="s">
        <v>8105</v>
      </c>
      <c r="BD645" s="166" t="s">
        <v>8105</v>
      </c>
      <c r="BE645" s="166" t="s">
        <v>8105</v>
      </c>
      <c r="BF645" s="166" t="s">
        <v>8105</v>
      </c>
      <c r="BG645" s="166" t="s">
        <v>8105</v>
      </c>
      <c r="BH645" s="166" t="s">
        <v>8105</v>
      </c>
      <c r="BI645" s="166" t="s">
        <v>8105</v>
      </c>
      <c r="BJ645" s="166" t="s">
        <v>8105</v>
      </c>
      <c r="BK645" s="166" t="s">
        <v>8105</v>
      </c>
      <c r="BL645" s="166" t="s">
        <v>8105</v>
      </c>
      <c r="BM645" s="166" t="s">
        <v>8105</v>
      </c>
      <c r="BN645" s="166" t="s">
        <v>8105</v>
      </c>
      <c r="BO645" s="166" t="s">
        <v>8105</v>
      </c>
      <c r="BP645" s="166" t="s">
        <v>8105</v>
      </c>
      <c r="BQ645" s="166" t="s">
        <v>8105</v>
      </c>
      <c r="BR645" s="166" t="s">
        <v>8105</v>
      </c>
      <c r="BS645" s="166" t="s">
        <v>8105</v>
      </c>
      <c r="BT645" s="166" t="s">
        <v>8105</v>
      </c>
      <c r="BU645" s="166" t="s">
        <v>8105</v>
      </c>
      <c r="BV645" s="166" t="s">
        <v>8105</v>
      </c>
      <c r="BW645" s="166" t="s">
        <v>8105</v>
      </c>
      <c r="BX645" s="166" t="s">
        <v>8105</v>
      </c>
      <c r="BY645" s="166" t="s">
        <v>8105</v>
      </c>
      <c r="BZ645" s="166" t="s">
        <v>8105</v>
      </c>
      <c r="CA645" s="166" t="s">
        <v>8105</v>
      </c>
      <c r="CB645" s="166" t="s">
        <v>8105</v>
      </c>
      <c r="CC645" s="166" t="s">
        <v>8105</v>
      </c>
      <c r="CD645" s="166" t="s">
        <v>8105</v>
      </c>
      <c r="CE645" s="166" t="s">
        <v>8105</v>
      </c>
      <c r="CF645" s="166" t="s">
        <v>8105</v>
      </c>
      <c r="CG645" s="166" t="s">
        <v>8105</v>
      </c>
      <c r="CH645" s="166" t="s">
        <v>8105</v>
      </c>
      <c r="CI645" s="166" t="s">
        <v>8105</v>
      </c>
      <c r="CJ645" s="166" t="s">
        <v>8105</v>
      </c>
      <c r="CK645" s="166" t="s">
        <v>8105</v>
      </c>
      <c r="CL645" s="166" t="s">
        <v>8105</v>
      </c>
      <c r="CM645" s="166" t="s">
        <v>8105</v>
      </c>
      <c r="CN645" s="166" t="s">
        <v>8105</v>
      </c>
      <c r="CO645" s="166" t="s">
        <v>8105</v>
      </c>
      <c r="CP645" s="166" t="s">
        <v>8105</v>
      </c>
      <c r="CQ645" s="166" t="s">
        <v>8105</v>
      </c>
      <c r="CR645" s="166" t="s">
        <v>8105</v>
      </c>
      <c r="CS645" s="166" t="s">
        <v>8105</v>
      </c>
      <c r="CT645" s="166" t="s">
        <v>8105</v>
      </c>
      <c r="CU645" s="166" t="s">
        <v>8105</v>
      </c>
      <c r="CV645" s="166" t="s">
        <v>8105</v>
      </c>
      <c r="CW645" s="166" t="s">
        <v>8105</v>
      </c>
      <c r="CX645" s="166" t="s">
        <v>8105</v>
      </c>
      <c r="CY645" s="166" t="s">
        <v>8105</v>
      </c>
      <c r="CZ645" s="166" t="s">
        <v>8105</v>
      </c>
      <c r="DA645" s="166" t="s">
        <v>8105</v>
      </c>
      <c r="DB645" s="166" t="s">
        <v>8105</v>
      </c>
      <c r="DC645" s="166" t="s">
        <v>8105</v>
      </c>
      <c r="DD645" s="166" t="s">
        <v>8105</v>
      </c>
      <c r="DE645" s="166" t="s">
        <v>8105</v>
      </c>
      <c r="DF645" s="166" t="s">
        <v>8105</v>
      </c>
      <c r="DG645" s="166" t="s">
        <v>8105</v>
      </c>
      <c r="DH645" s="166" t="s">
        <v>8105</v>
      </c>
      <c r="DI645" s="166" t="s">
        <v>8105</v>
      </c>
      <c r="DJ645" s="166" t="s">
        <v>8105</v>
      </c>
      <c r="DK645" s="166" t="s">
        <v>8105</v>
      </c>
      <c r="DL645" s="166" t="s">
        <v>8105</v>
      </c>
      <c r="DM645" s="166" t="s">
        <v>8105</v>
      </c>
      <c r="DN645" s="166" t="s">
        <v>8105</v>
      </c>
      <c r="DO645" s="166" t="s">
        <v>8105</v>
      </c>
      <c r="DP645" s="166" t="s">
        <v>8105</v>
      </c>
      <c r="DQ645" s="166" t="s">
        <v>8105</v>
      </c>
      <c r="DR645" s="166" t="s">
        <v>8105</v>
      </c>
      <c r="DS645" s="166" t="s">
        <v>8105</v>
      </c>
      <c r="DT645" s="166" t="s">
        <v>8105</v>
      </c>
      <c r="DU645" s="166" t="s">
        <v>8105</v>
      </c>
      <c r="DV645" s="166" t="s">
        <v>8105</v>
      </c>
      <c r="DW645" s="166" t="s">
        <v>8105</v>
      </c>
      <c r="DX645" s="166" t="s">
        <v>8105</v>
      </c>
      <c r="DY645" s="166" t="s">
        <v>8105</v>
      </c>
      <c r="DZ645" s="166" t="s">
        <v>8105</v>
      </c>
      <c r="EA645" s="166" t="s">
        <v>8105</v>
      </c>
      <c r="EB645" s="166" t="s">
        <v>8105</v>
      </c>
      <c r="EC645" s="166" t="s">
        <v>8105</v>
      </c>
      <c r="ED645" s="166" t="s">
        <v>8105</v>
      </c>
      <c r="EE645" s="166" t="s">
        <v>8105</v>
      </c>
      <c r="EF645" s="166" t="s">
        <v>8105</v>
      </c>
      <c r="EG645" s="166" t="s">
        <v>8105</v>
      </c>
      <c r="EH645" s="166" t="s">
        <v>8105</v>
      </c>
      <c r="EI645" s="166" t="s">
        <v>8105</v>
      </c>
      <c r="EJ645" s="166" t="s">
        <v>8105</v>
      </c>
      <c r="EK645" s="166" t="s">
        <v>8105</v>
      </c>
      <c r="EL645" s="166" t="s">
        <v>8105</v>
      </c>
      <c r="EM645" s="166" t="s">
        <v>8105</v>
      </c>
      <c r="EN645" s="166" t="s">
        <v>8105</v>
      </c>
    </row>
    <row r="646" spans="3:144">
      <c r="C646" s="120"/>
      <c r="E646" s="120" t="s">
        <v>8088</v>
      </c>
      <c r="F646" s="126" t="s">
        <v>8209</v>
      </c>
      <c r="G646" s="151" t="s">
        <v>8090</v>
      </c>
      <c r="H646" s="152" t="s">
        <v>8091</v>
      </c>
      <c r="I646" s="166">
        <v>4.4574999999999996</v>
      </c>
      <c r="J646" s="166">
        <v>1.5139</v>
      </c>
      <c r="K646" s="166">
        <v>4.2286000000000001</v>
      </c>
      <c r="L646" s="166">
        <v>5.0900999999999996</v>
      </c>
      <c r="M646" s="166">
        <v>0.9869</v>
      </c>
      <c r="N646" s="166">
        <v>3.2113</v>
      </c>
      <c r="O646" s="166">
        <v>5.7458</v>
      </c>
      <c r="P646" s="166" t="s">
        <v>7469</v>
      </c>
      <c r="Q646" s="166">
        <v>1.0016</v>
      </c>
      <c r="R646" s="166">
        <v>2.6038999999999999</v>
      </c>
      <c r="S646" s="166">
        <v>1.2982</v>
      </c>
      <c r="T646" s="166">
        <v>46.547199999999997</v>
      </c>
      <c r="U646" s="166">
        <v>3.3711000000000002</v>
      </c>
      <c r="V646" s="166" t="s">
        <v>7469</v>
      </c>
      <c r="W646" s="166">
        <v>5.5465</v>
      </c>
      <c r="X646" s="166">
        <v>11.8383</v>
      </c>
      <c r="Y646" s="166">
        <v>13.6304</v>
      </c>
      <c r="Z646" s="166">
        <v>2.2517</v>
      </c>
      <c r="AA646" s="166">
        <v>2.2191000000000001</v>
      </c>
      <c r="AB646" s="166">
        <v>2.4685000000000001</v>
      </c>
      <c r="AC646" s="166" t="s">
        <v>7469</v>
      </c>
      <c r="AD646" s="166">
        <v>0.51870000000000005</v>
      </c>
      <c r="AE646" s="166">
        <v>13.7173</v>
      </c>
      <c r="AF646" s="166">
        <v>9.1563999999999997</v>
      </c>
      <c r="AG646" s="166">
        <v>1.2899</v>
      </c>
      <c r="AH646" s="166">
        <v>1.5886</v>
      </c>
      <c r="AI646" s="166">
        <v>0.65239999999999998</v>
      </c>
      <c r="AJ646" s="166">
        <v>16.9863</v>
      </c>
      <c r="AK646" s="166">
        <v>1.7650999999999999</v>
      </c>
      <c r="AL646" s="166">
        <v>104.1079</v>
      </c>
      <c r="AM646" s="166">
        <v>1.8275999999999999</v>
      </c>
      <c r="AN646" s="166">
        <v>1.5296000000000001</v>
      </c>
      <c r="AO646" s="166" t="s">
        <v>7469</v>
      </c>
      <c r="AP646" s="166">
        <v>2.5884999999999998</v>
      </c>
      <c r="AQ646" s="166" t="s">
        <v>7469</v>
      </c>
      <c r="AR646" s="166">
        <v>5.8513000000000002</v>
      </c>
      <c r="AS646" s="166">
        <v>0.92659999999999998</v>
      </c>
      <c r="AT646" s="166">
        <v>1.444</v>
      </c>
      <c r="AU646" s="166">
        <v>1.7797000000000001</v>
      </c>
      <c r="AV646" s="166">
        <v>5.1219999999999999</v>
      </c>
      <c r="AW646" s="166" t="s">
        <v>7469</v>
      </c>
      <c r="AX646" s="166">
        <v>3.0779999999999998</v>
      </c>
      <c r="AY646" s="166" t="s">
        <v>7469</v>
      </c>
      <c r="AZ646" s="166">
        <v>2.1059999999999999</v>
      </c>
      <c r="BA646" s="166">
        <v>12.103400000000001</v>
      </c>
      <c r="BB646" s="166">
        <v>2.3519999999999999</v>
      </c>
      <c r="BC646" s="166">
        <v>1.5015000000000001</v>
      </c>
      <c r="BD646" s="166">
        <v>1.9085000000000001</v>
      </c>
      <c r="BE646" s="166" t="s">
        <v>7469</v>
      </c>
      <c r="BF646" s="166">
        <v>2.3693</v>
      </c>
      <c r="BG646" s="166" t="s">
        <v>7469</v>
      </c>
      <c r="BH646" s="166" t="s">
        <v>7469</v>
      </c>
      <c r="BI646" s="166" t="s">
        <v>7469</v>
      </c>
      <c r="BJ646" s="166">
        <v>27.448599999999999</v>
      </c>
      <c r="BK646" s="166" t="s">
        <v>7469</v>
      </c>
      <c r="BL646" s="166">
        <v>5.7744999999999997</v>
      </c>
      <c r="BM646" s="166">
        <v>1.1841999999999999</v>
      </c>
      <c r="BN646" s="166">
        <v>1.0469999999999999</v>
      </c>
      <c r="BO646" s="166">
        <v>290.28100000000001</v>
      </c>
      <c r="BP646" s="166">
        <v>4.3925000000000001</v>
      </c>
      <c r="BQ646" s="166" t="s">
        <v>7469</v>
      </c>
      <c r="BR646" s="166">
        <v>3.8708999999999998</v>
      </c>
      <c r="BS646" s="166" t="s">
        <v>7469</v>
      </c>
      <c r="BT646" s="166">
        <v>9.0785</v>
      </c>
      <c r="BU646" s="166" t="s">
        <v>7469</v>
      </c>
      <c r="BV646" s="166">
        <v>7.7401999999999997</v>
      </c>
      <c r="BW646" s="166" t="s">
        <v>7469</v>
      </c>
      <c r="BX646" s="166" t="s">
        <v>7469</v>
      </c>
      <c r="BY646" s="166">
        <v>0.87590000000000001</v>
      </c>
      <c r="BZ646" s="166" t="s">
        <v>7469</v>
      </c>
      <c r="CA646" s="166" t="s">
        <v>7469</v>
      </c>
      <c r="CB646" s="166">
        <v>1.5052000000000001</v>
      </c>
      <c r="CC646" s="166" t="s">
        <v>7469</v>
      </c>
      <c r="CD646" s="166">
        <v>1.5462</v>
      </c>
      <c r="CE646" s="166">
        <v>8.7455999999999996</v>
      </c>
      <c r="CF646" s="166">
        <v>5.0419</v>
      </c>
      <c r="CG646" s="166" t="s">
        <v>7469</v>
      </c>
      <c r="CH646" s="166">
        <v>2.7021999999999999</v>
      </c>
      <c r="CI646" s="166" t="s">
        <v>7469</v>
      </c>
      <c r="CJ646" s="166" t="s">
        <v>7469</v>
      </c>
      <c r="CK646" s="166" t="s">
        <v>7469</v>
      </c>
      <c r="CL646" s="166" t="s">
        <v>7469</v>
      </c>
      <c r="CM646" s="166" t="s">
        <v>7469</v>
      </c>
      <c r="CN646" s="166" t="s">
        <v>7469</v>
      </c>
      <c r="CO646" s="166">
        <v>1.4715</v>
      </c>
      <c r="CP646" s="166">
        <v>2.0427</v>
      </c>
      <c r="CQ646" s="166" t="s">
        <v>7469</v>
      </c>
      <c r="CR646" s="166" t="s">
        <v>7469</v>
      </c>
      <c r="CS646" s="166">
        <v>2.0564</v>
      </c>
      <c r="CT646" s="166">
        <v>3.5598000000000001</v>
      </c>
      <c r="CU646" s="166">
        <v>4.5350000000000001</v>
      </c>
      <c r="CV646" s="166" t="s">
        <v>7469</v>
      </c>
      <c r="CW646" s="166" t="s">
        <v>7469</v>
      </c>
      <c r="CX646" s="166" t="s">
        <v>7469</v>
      </c>
      <c r="CY646" s="166">
        <v>2.0731999999999999</v>
      </c>
      <c r="CZ646" s="166">
        <v>1.5931999999999999</v>
      </c>
      <c r="DA646" s="166">
        <v>0.99099999999999999</v>
      </c>
      <c r="DB646" s="166" t="s">
        <v>7469</v>
      </c>
      <c r="DC646" s="166" t="s">
        <v>7469</v>
      </c>
      <c r="DD646" s="166">
        <v>0.76</v>
      </c>
      <c r="DE646" s="166" t="s">
        <v>7469</v>
      </c>
      <c r="DF646" s="166" t="s">
        <v>7469</v>
      </c>
      <c r="DG646" s="166">
        <v>2.6345000000000001</v>
      </c>
      <c r="DH646" s="166" t="s">
        <v>7469</v>
      </c>
      <c r="DI646" s="166">
        <v>0.93340000000000001</v>
      </c>
      <c r="DJ646" s="166" t="s">
        <v>7469</v>
      </c>
      <c r="DK646" s="166">
        <v>0.59919999999999995</v>
      </c>
      <c r="DL646" s="166">
        <v>1.272</v>
      </c>
      <c r="DM646" s="166">
        <v>3.7437999999999998</v>
      </c>
      <c r="DN646" s="166">
        <v>5.7451999999999996</v>
      </c>
      <c r="DO646" s="166">
        <v>1.3221000000000001</v>
      </c>
      <c r="DP646" s="166">
        <v>5.0667999999999997</v>
      </c>
      <c r="DQ646" s="166">
        <v>11.784599999999999</v>
      </c>
      <c r="DR646" s="166" t="s">
        <v>7469</v>
      </c>
      <c r="DS646" s="166" t="s">
        <v>7469</v>
      </c>
      <c r="DT646" s="166" t="s">
        <v>7469</v>
      </c>
      <c r="DU646" s="166">
        <v>3.9561000000000002</v>
      </c>
      <c r="DV646" s="166" t="s">
        <v>7469</v>
      </c>
      <c r="DW646" s="166" t="s">
        <v>7469</v>
      </c>
      <c r="DX646" s="166">
        <v>3.4163999999999999</v>
      </c>
      <c r="DY646" s="166">
        <v>1.1328</v>
      </c>
      <c r="DZ646" s="166">
        <v>5.3381999999999996</v>
      </c>
      <c r="EA646" s="166" t="s">
        <v>7469</v>
      </c>
      <c r="EB646" s="166">
        <v>0.63160000000000005</v>
      </c>
      <c r="EC646" s="166">
        <v>6.7215999999999996</v>
      </c>
      <c r="ED646" s="166">
        <v>1.3263</v>
      </c>
      <c r="EE646" s="166" t="s">
        <v>7469</v>
      </c>
      <c r="EF646" s="166">
        <v>4.8055000000000003</v>
      </c>
      <c r="EG646" s="166">
        <v>3.137</v>
      </c>
      <c r="EH646" s="166">
        <v>10.6159</v>
      </c>
      <c r="EI646" s="166" t="s">
        <v>7469</v>
      </c>
      <c r="EJ646" s="166" t="s">
        <v>7469</v>
      </c>
      <c r="EK646" s="166">
        <v>7.1104000000000003</v>
      </c>
      <c r="EL646" s="166" t="s">
        <v>7469</v>
      </c>
      <c r="EM646" s="166" t="s">
        <v>7469</v>
      </c>
      <c r="EN646" s="166" t="s">
        <v>7469</v>
      </c>
    </row>
    <row r="647" spans="3:144">
      <c r="C647" s="120"/>
      <c r="E647" s="120" t="s">
        <v>8092</v>
      </c>
      <c r="F647" s="126" t="s">
        <v>8209</v>
      </c>
      <c r="G647" s="151" t="s">
        <v>8090</v>
      </c>
      <c r="H647" s="152" t="s">
        <v>8091</v>
      </c>
      <c r="I647" s="166">
        <v>4.1608999999999998</v>
      </c>
      <c r="J647" s="166">
        <v>2.2254</v>
      </c>
      <c r="K647" s="166">
        <v>4.5237999999999996</v>
      </c>
      <c r="L647" s="166">
        <v>3.0754000000000001</v>
      </c>
      <c r="M647" s="166">
        <v>1.2072000000000001</v>
      </c>
      <c r="N647" s="166">
        <v>2.5242</v>
      </c>
      <c r="O647" s="166">
        <v>33.145699999999998</v>
      </c>
      <c r="P647" s="166">
        <v>98.781199999999998</v>
      </c>
      <c r="Q647" s="166" t="s">
        <v>7469</v>
      </c>
      <c r="R647" s="166">
        <v>1.8050999999999999</v>
      </c>
      <c r="S647" s="166">
        <v>2.14</v>
      </c>
      <c r="T647" s="166" t="s">
        <v>7469</v>
      </c>
      <c r="U647" s="166">
        <v>2.2562000000000002</v>
      </c>
      <c r="V647" s="166" t="s">
        <v>7469</v>
      </c>
      <c r="W647" s="166">
        <v>6.3087</v>
      </c>
      <c r="X647" s="166">
        <v>13.655200000000001</v>
      </c>
      <c r="Y647" s="166">
        <v>14.2928</v>
      </c>
      <c r="Z647" s="166">
        <v>3.7541000000000002</v>
      </c>
      <c r="AA647" s="166">
        <v>4.2747000000000002</v>
      </c>
      <c r="AB647" s="166">
        <v>2.0653999999999999</v>
      </c>
      <c r="AC647" s="166" t="s">
        <v>7469</v>
      </c>
      <c r="AD647" s="166">
        <v>0.69169999999999998</v>
      </c>
      <c r="AE647" s="166">
        <v>8.7797000000000001</v>
      </c>
      <c r="AF647" s="166">
        <v>16.16</v>
      </c>
      <c r="AG647" s="166">
        <v>2.1524999999999999</v>
      </c>
      <c r="AH647" s="166">
        <v>0.59899999999999998</v>
      </c>
      <c r="AI647" s="166">
        <v>0.88560000000000005</v>
      </c>
      <c r="AJ647" s="166">
        <v>33.618899999999996</v>
      </c>
      <c r="AK647" s="166">
        <v>2.2086000000000001</v>
      </c>
      <c r="AL647" s="166">
        <v>3.7503000000000002</v>
      </c>
      <c r="AM647" s="166">
        <v>2.6252</v>
      </c>
      <c r="AN647" s="166">
        <v>2.4119999999999999</v>
      </c>
      <c r="AO647" s="166" t="s">
        <v>7469</v>
      </c>
      <c r="AP647" s="166">
        <v>2.0135000000000001</v>
      </c>
      <c r="AQ647" s="166" t="s">
        <v>7469</v>
      </c>
      <c r="AR647" s="166">
        <v>7.1059999999999999</v>
      </c>
      <c r="AS647" s="166">
        <v>0.88009999999999999</v>
      </c>
      <c r="AT647" s="166">
        <v>2.1581999999999999</v>
      </c>
      <c r="AU647" s="166">
        <v>1.7216</v>
      </c>
      <c r="AV647" s="166">
        <v>6.9142999999999999</v>
      </c>
      <c r="AW647" s="166" t="s">
        <v>7469</v>
      </c>
      <c r="AX647" s="166" t="s">
        <v>7469</v>
      </c>
      <c r="AY647" s="166" t="s">
        <v>7469</v>
      </c>
      <c r="AZ647" s="166">
        <v>4.6976000000000004</v>
      </c>
      <c r="BA647" s="166">
        <v>26.8127</v>
      </c>
      <c r="BB647" s="166">
        <v>2.3601999999999999</v>
      </c>
      <c r="BC647" s="166">
        <v>1.3536999999999999</v>
      </c>
      <c r="BD647" s="166">
        <v>1.4930000000000001</v>
      </c>
      <c r="BE647" s="166" t="s">
        <v>7469</v>
      </c>
      <c r="BF647" s="166">
        <v>1.7299</v>
      </c>
      <c r="BG647" s="166" t="s">
        <v>7469</v>
      </c>
      <c r="BH647" s="166" t="s">
        <v>7469</v>
      </c>
      <c r="BI647" s="166" t="s">
        <v>7469</v>
      </c>
      <c r="BJ647" s="166">
        <v>19.7883</v>
      </c>
      <c r="BK647" s="166" t="s">
        <v>7469</v>
      </c>
      <c r="BL647" s="166">
        <v>14.6736</v>
      </c>
      <c r="BM647" s="166">
        <v>1.0488</v>
      </c>
      <c r="BN647" s="166">
        <v>2.7027999999999999</v>
      </c>
      <c r="BO647" s="166">
        <v>5.8122999999999996</v>
      </c>
      <c r="BP647" s="166">
        <v>22.819500000000001</v>
      </c>
      <c r="BQ647" s="166" t="s">
        <v>7469</v>
      </c>
      <c r="BR647" s="166">
        <v>1.4016999999999999</v>
      </c>
      <c r="BS647" s="166">
        <v>23.882999999999999</v>
      </c>
      <c r="BT647" s="166">
        <v>3.8778999999999999</v>
      </c>
      <c r="BU647" s="166" t="s">
        <v>7469</v>
      </c>
      <c r="BV647" s="166">
        <v>2.4</v>
      </c>
      <c r="BW647" s="166" t="s">
        <v>7469</v>
      </c>
      <c r="BX647" s="166">
        <v>5.2737999999999996</v>
      </c>
      <c r="BY647" s="166">
        <v>0.60450000000000004</v>
      </c>
      <c r="BZ647" s="166">
        <v>0</v>
      </c>
      <c r="CA647" s="166" t="s">
        <v>7469</v>
      </c>
      <c r="CB647" s="166">
        <v>1.3529</v>
      </c>
      <c r="CC647" s="166">
        <v>1.7597</v>
      </c>
      <c r="CD647" s="166">
        <v>1.8822000000000001</v>
      </c>
      <c r="CE647" s="166">
        <v>1.9666999999999999</v>
      </c>
      <c r="CF647" s="166">
        <v>2.4628000000000001</v>
      </c>
      <c r="CG647" s="166">
        <v>1.3615999999999999</v>
      </c>
      <c r="CH647" s="166">
        <v>3.3993000000000002</v>
      </c>
      <c r="CI647" s="166" t="s">
        <v>7469</v>
      </c>
      <c r="CJ647" s="166" t="s">
        <v>7469</v>
      </c>
      <c r="CK647" s="166" t="s">
        <v>7469</v>
      </c>
      <c r="CL647" s="166" t="s">
        <v>7469</v>
      </c>
      <c r="CM647" s="166" t="s">
        <v>7469</v>
      </c>
      <c r="CN647" s="166" t="s">
        <v>7469</v>
      </c>
      <c r="CO647" s="166">
        <v>1.3839999999999999</v>
      </c>
      <c r="CP647" s="166">
        <v>1.4857</v>
      </c>
      <c r="CQ647" s="166" t="s">
        <v>7469</v>
      </c>
      <c r="CR647" s="166" t="s">
        <v>7469</v>
      </c>
      <c r="CS647" s="166">
        <v>2.6242999999999999</v>
      </c>
      <c r="CT647" s="166">
        <v>4.8251999999999997</v>
      </c>
      <c r="CU647" s="166">
        <v>5.5164</v>
      </c>
      <c r="CV647" s="166" t="s">
        <v>7469</v>
      </c>
      <c r="CW647" s="166" t="s">
        <v>7469</v>
      </c>
      <c r="CX647" s="166" t="s">
        <v>7469</v>
      </c>
      <c r="CY647" s="166">
        <v>2.7660999999999998</v>
      </c>
      <c r="CZ647" s="166">
        <v>1.5072000000000001</v>
      </c>
      <c r="DA647" s="166">
        <v>0.93020000000000003</v>
      </c>
      <c r="DB647" s="166" t="s">
        <v>7469</v>
      </c>
      <c r="DC647" s="166" t="s">
        <v>7469</v>
      </c>
      <c r="DD647" s="166">
        <v>0.55530000000000002</v>
      </c>
      <c r="DE647" s="166">
        <v>3.1303999999999998</v>
      </c>
      <c r="DF647" s="166" t="s">
        <v>7469</v>
      </c>
      <c r="DG647" s="166">
        <v>7.5707000000000004</v>
      </c>
      <c r="DH647" s="166" t="s">
        <v>7469</v>
      </c>
      <c r="DI647" s="166">
        <v>0.87019999999999997</v>
      </c>
      <c r="DJ647" s="166" t="s">
        <v>7469</v>
      </c>
      <c r="DK647" s="166">
        <v>2.0611999999999999</v>
      </c>
      <c r="DL647" s="166">
        <v>1.1958</v>
      </c>
      <c r="DM647" s="166">
        <v>3.0388000000000002</v>
      </c>
      <c r="DN647" s="166">
        <v>5.5407999999999999</v>
      </c>
      <c r="DO647" s="166">
        <v>1.8314999999999999</v>
      </c>
      <c r="DP647" s="166">
        <v>11.895099999999999</v>
      </c>
      <c r="DQ647" s="166">
        <v>23.758700000000001</v>
      </c>
      <c r="DR647" s="166" t="s">
        <v>7469</v>
      </c>
      <c r="DS647" s="166" t="s">
        <v>7469</v>
      </c>
      <c r="DT647" s="166">
        <v>6.6890000000000001</v>
      </c>
      <c r="DU647" s="166">
        <v>7.4189999999999996</v>
      </c>
      <c r="DV647" s="166" t="s">
        <v>7469</v>
      </c>
      <c r="DW647" s="166" t="s">
        <v>7469</v>
      </c>
      <c r="DX647" s="166">
        <v>4.1059000000000001</v>
      </c>
      <c r="DY647" s="166">
        <v>2.3159000000000001</v>
      </c>
      <c r="DZ647" s="166" t="s">
        <v>7469</v>
      </c>
      <c r="EA647" s="166">
        <v>8.5886999999999993</v>
      </c>
      <c r="EB647" s="166">
        <v>0.66059999999999997</v>
      </c>
      <c r="EC647" s="166">
        <v>6.8718000000000004</v>
      </c>
      <c r="ED647" s="166">
        <v>1.331</v>
      </c>
      <c r="EE647" s="166" t="s">
        <v>7469</v>
      </c>
      <c r="EF647" s="166">
        <v>2.1152000000000002</v>
      </c>
      <c r="EG647" s="166">
        <v>5.9398</v>
      </c>
      <c r="EH647" s="166">
        <v>8.2064000000000004</v>
      </c>
      <c r="EI647" s="166">
        <v>19.057600000000001</v>
      </c>
      <c r="EJ647" s="166" t="s">
        <v>7469</v>
      </c>
      <c r="EK647" s="166">
        <v>10.545500000000001</v>
      </c>
      <c r="EL647" s="166" t="s">
        <v>7469</v>
      </c>
      <c r="EM647" s="166" t="s">
        <v>7469</v>
      </c>
      <c r="EN647" s="166" t="s">
        <v>7469</v>
      </c>
    </row>
    <row r="648" spans="3:144">
      <c r="C648" s="120"/>
      <c r="E648" s="120" t="s">
        <v>8093</v>
      </c>
      <c r="F648" s="126" t="s">
        <v>8209</v>
      </c>
      <c r="G648" s="151" t="s">
        <v>8090</v>
      </c>
      <c r="H648" s="152" t="s">
        <v>8091</v>
      </c>
      <c r="I648" s="166">
        <v>4.3844000000000003</v>
      </c>
      <c r="J648" s="166">
        <v>2.8599000000000001</v>
      </c>
      <c r="K648" s="166">
        <v>5.2609000000000004</v>
      </c>
      <c r="L648" s="166">
        <v>5.2430000000000003</v>
      </c>
      <c r="M648" s="166">
        <v>1.9861</v>
      </c>
      <c r="N648" s="166">
        <v>1077.2809999999999</v>
      </c>
      <c r="O648" s="166">
        <v>8.8237000000000005</v>
      </c>
      <c r="P648" s="166">
        <v>19.596800000000002</v>
      </c>
      <c r="Q648" s="166">
        <v>1.3527</v>
      </c>
      <c r="R648" s="166">
        <v>1.1306</v>
      </c>
      <c r="S648" s="166">
        <v>4.8192000000000004</v>
      </c>
      <c r="T648" s="166" t="s">
        <v>7469</v>
      </c>
      <c r="U648" s="166">
        <v>4.8665000000000003</v>
      </c>
      <c r="V648" s="166">
        <v>16.7684</v>
      </c>
      <c r="W648" s="166">
        <v>7.3686999999999996</v>
      </c>
      <c r="X648" s="166">
        <v>28.196400000000001</v>
      </c>
      <c r="Y648" s="166">
        <v>16.269100000000002</v>
      </c>
      <c r="Z648" s="166">
        <v>4.7712000000000003</v>
      </c>
      <c r="AA648" s="166">
        <v>3.4876999999999998</v>
      </c>
      <c r="AB648" s="166">
        <v>1.8089</v>
      </c>
      <c r="AC648" s="166" t="s">
        <v>7469</v>
      </c>
      <c r="AD648" s="166">
        <v>0.73240000000000005</v>
      </c>
      <c r="AE648" s="166">
        <v>7.4831000000000003</v>
      </c>
      <c r="AF648" s="166">
        <v>7.5498000000000003</v>
      </c>
      <c r="AG648" s="166">
        <v>1.9195</v>
      </c>
      <c r="AH648" s="166" t="s">
        <v>7469</v>
      </c>
      <c r="AI648" s="166">
        <v>0.64590000000000003</v>
      </c>
      <c r="AJ648" s="166">
        <v>65.821799999999996</v>
      </c>
      <c r="AK648" s="166">
        <v>1.5159</v>
      </c>
      <c r="AL648" s="166">
        <v>5.2274000000000003</v>
      </c>
      <c r="AM648" s="166">
        <v>4.8135000000000003</v>
      </c>
      <c r="AN648" s="166">
        <v>2.5124</v>
      </c>
      <c r="AO648" s="166" t="s">
        <v>7469</v>
      </c>
      <c r="AP648" s="166">
        <v>0.80589999999999995</v>
      </c>
      <c r="AQ648" s="166" t="s">
        <v>7469</v>
      </c>
      <c r="AR648" s="166">
        <v>8.9179999999999993</v>
      </c>
      <c r="AS648" s="166">
        <v>0.879</v>
      </c>
      <c r="AT648" s="166">
        <v>4.3628999999999998</v>
      </c>
      <c r="AU648" s="166">
        <v>1.8902000000000001</v>
      </c>
      <c r="AV648" s="166">
        <v>4.5366999999999997</v>
      </c>
      <c r="AW648" s="166" t="s">
        <v>7469</v>
      </c>
      <c r="AX648" s="166">
        <v>1.4349000000000001</v>
      </c>
      <c r="AY648" s="166" t="s">
        <v>7469</v>
      </c>
      <c r="AZ648" s="166">
        <v>3.6941000000000002</v>
      </c>
      <c r="BA648" s="166">
        <v>6.0568</v>
      </c>
      <c r="BB648" s="166">
        <v>2.3723000000000001</v>
      </c>
      <c r="BC648" s="166">
        <v>2.2265999999999999</v>
      </c>
      <c r="BD648" s="166">
        <v>1.6717</v>
      </c>
      <c r="BE648" s="166" t="s">
        <v>7469</v>
      </c>
      <c r="BF648" s="166">
        <v>1.4160999999999999</v>
      </c>
      <c r="BG648" s="166" t="s">
        <v>7469</v>
      </c>
      <c r="BH648" s="166" t="s">
        <v>7469</v>
      </c>
      <c r="BI648" s="166" t="s">
        <v>7469</v>
      </c>
      <c r="BJ648" s="166">
        <v>9.7050000000000001</v>
      </c>
      <c r="BK648" s="166" t="s">
        <v>7469</v>
      </c>
      <c r="BL648" s="166">
        <v>7.1592000000000002</v>
      </c>
      <c r="BM648" s="166">
        <v>1.0690999999999999</v>
      </c>
      <c r="BN648" s="166">
        <v>1.9154</v>
      </c>
      <c r="BO648" s="166">
        <v>11.2217</v>
      </c>
      <c r="BP648" s="166">
        <v>2.4805000000000001</v>
      </c>
      <c r="BQ648" s="166">
        <v>47.7896</v>
      </c>
      <c r="BR648" s="166">
        <v>3.8963000000000001</v>
      </c>
      <c r="BS648" s="166">
        <v>35.974800000000002</v>
      </c>
      <c r="BT648" s="166">
        <v>13.078200000000001</v>
      </c>
      <c r="BU648" s="166" t="s">
        <v>7469</v>
      </c>
      <c r="BV648" s="166">
        <v>2.2324999999999999</v>
      </c>
      <c r="BW648" s="166" t="s">
        <v>7469</v>
      </c>
      <c r="BX648" s="166">
        <v>3.0036</v>
      </c>
      <c r="BY648" s="166">
        <v>0.74280000000000002</v>
      </c>
      <c r="BZ648" s="166">
        <v>0</v>
      </c>
      <c r="CA648" s="166">
        <v>17.529800000000002</v>
      </c>
      <c r="CB648" s="166">
        <v>1.6145</v>
      </c>
      <c r="CC648" s="166" t="s">
        <v>7469</v>
      </c>
      <c r="CD648" s="166">
        <v>1.9857</v>
      </c>
      <c r="CE648" s="166">
        <v>2.3982000000000001</v>
      </c>
      <c r="CF648" s="166">
        <v>1.7214</v>
      </c>
      <c r="CG648" s="166">
        <v>2.7692999999999999</v>
      </c>
      <c r="CH648" s="166">
        <v>2.2159</v>
      </c>
      <c r="CI648" s="166">
        <v>8.5633999999999997</v>
      </c>
      <c r="CJ648" s="166" t="s">
        <v>7469</v>
      </c>
      <c r="CK648" s="166" t="s">
        <v>7469</v>
      </c>
      <c r="CL648" s="166" t="s">
        <v>7469</v>
      </c>
      <c r="CM648" s="166" t="s">
        <v>7469</v>
      </c>
      <c r="CN648" s="166" t="s">
        <v>7469</v>
      </c>
      <c r="CO648" s="166">
        <v>2.7143000000000002</v>
      </c>
      <c r="CP648" s="166">
        <v>1.5692999999999999</v>
      </c>
      <c r="CQ648" s="166">
        <v>20.3584</v>
      </c>
      <c r="CR648" s="166" t="s">
        <v>7469</v>
      </c>
      <c r="CS648" s="166">
        <v>3.2227000000000001</v>
      </c>
      <c r="CT648" s="166">
        <v>3.8915000000000002</v>
      </c>
      <c r="CU648" s="166">
        <v>2.6091000000000002</v>
      </c>
      <c r="CV648" s="166" t="s">
        <v>7469</v>
      </c>
      <c r="CW648" s="166" t="s">
        <v>7469</v>
      </c>
      <c r="CX648" s="166" t="s">
        <v>7469</v>
      </c>
      <c r="CY648" s="166">
        <v>3.0573999999999999</v>
      </c>
      <c r="CZ648" s="166">
        <v>1.2087000000000001</v>
      </c>
      <c r="DA648" s="166">
        <v>0.9173</v>
      </c>
      <c r="DB648" s="166" t="s">
        <v>7469</v>
      </c>
      <c r="DC648" s="166" t="s">
        <v>7469</v>
      </c>
      <c r="DD648" s="166">
        <v>1.2073</v>
      </c>
      <c r="DE648" s="166">
        <v>17.498999999999999</v>
      </c>
      <c r="DF648" s="166" t="s">
        <v>7469</v>
      </c>
      <c r="DG648" s="166">
        <v>6.3453999999999997</v>
      </c>
      <c r="DH648" s="166" t="s">
        <v>7469</v>
      </c>
      <c r="DI648" s="166">
        <v>0.71889999999999998</v>
      </c>
      <c r="DJ648" s="166" t="s">
        <v>7469</v>
      </c>
      <c r="DK648" s="166">
        <v>1.6806000000000001</v>
      </c>
      <c r="DL648" s="166">
        <v>1.1508</v>
      </c>
      <c r="DM648" s="166">
        <v>1.8312999999999999</v>
      </c>
      <c r="DN648" s="166">
        <v>3.0482</v>
      </c>
      <c r="DO648" s="166">
        <v>2.2490999999999999</v>
      </c>
      <c r="DP648" s="166">
        <v>2.0722999999999998</v>
      </c>
      <c r="DQ648" s="166">
        <v>37.128300000000003</v>
      </c>
      <c r="DR648" s="166" t="s">
        <v>7469</v>
      </c>
      <c r="DS648" s="166" t="s">
        <v>7469</v>
      </c>
      <c r="DT648" s="166">
        <v>11.540900000000001</v>
      </c>
      <c r="DU648" s="166">
        <v>4.4905999999999997</v>
      </c>
      <c r="DV648" s="166" t="s">
        <v>7469</v>
      </c>
      <c r="DW648" s="166" t="s">
        <v>7469</v>
      </c>
      <c r="DX648" s="166">
        <v>4.1925999999999997</v>
      </c>
      <c r="DY648" s="166">
        <v>1.5625</v>
      </c>
      <c r="DZ648" s="166">
        <v>30.075600000000001</v>
      </c>
      <c r="EA648" s="166">
        <v>7.5621</v>
      </c>
      <c r="EB648" s="166">
        <v>1.135</v>
      </c>
      <c r="EC648" s="166">
        <v>4.7907999999999999</v>
      </c>
      <c r="ED648" s="166">
        <v>1.7190000000000001</v>
      </c>
      <c r="EE648" s="166">
        <v>1.3005</v>
      </c>
      <c r="EF648" s="166">
        <v>2.8481999999999998</v>
      </c>
      <c r="EG648" s="166">
        <v>3.8875999999999999</v>
      </c>
      <c r="EH648" s="166">
        <v>13.3786</v>
      </c>
      <c r="EI648" s="166">
        <v>11.7028</v>
      </c>
      <c r="EJ648" s="166" t="s">
        <v>7469</v>
      </c>
      <c r="EK648" s="166">
        <v>7.1905999999999999</v>
      </c>
      <c r="EL648" s="166" t="s">
        <v>7469</v>
      </c>
      <c r="EM648" s="166" t="s">
        <v>7469</v>
      </c>
      <c r="EN648" s="166" t="s">
        <v>7469</v>
      </c>
    </row>
    <row r="649" spans="3:144">
      <c r="C649" s="120"/>
      <c r="E649" s="120" t="s">
        <v>8094</v>
      </c>
      <c r="F649" s="126" t="s">
        <v>8209</v>
      </c>
      <c r="G649" s="151" t="s">
        <v>8090</v>
      </c>
      <c r="H649" s="152" t="s">
        <v>8091</v>
      </c>
      <c r="I649" s="166">
        <v>4.0450999999999997</v>
      </c>
      <c r="J649" s="166">
        <v>3.4403999999999999</v>
      </c>
      <c r="K649" s="166">
        <v>4.62</v>
      </c>
      <c r="L649" s="166">
        <v>9.5799999999999996E-2</v>
      </c>
      <c r="M649" s="166">
        <v>0.84840000000000004</v>
      </c>
      <c r="N649" s="166" t="s">
        <v>7469</v>
      </c>
      <c r="O649" s="166">
        <v>6.3861999999999997</v>
      </c>
      <c r="P649" s="166">
        <v>16.787400000000002</v>
      </c>
      <c r="Q649" s="166">
        <v>1.1114999999999999</v>
      </c>
      <c r="R649" s="166">
        <v>3.8067000000000002</v>
      </c>
      <c r="S649" s="166">
        <v>11.4862</v>
      </c>
      <c r="T649" s="166" t="s">
        <v>7469</v>
      </c>
      <c r="U649" s="166">
        <v>5.2979000000000003</v>
      </c>
      <c r="V649" s="166">
        <v>5.7117000000000004</v>
      </c>
      <c r="W649" s="166">
        <v>8.2462999999999997</v>
      </c>
      <c r="X649" s="166">
        <v>74.482299999999995</v>
      </c>
      <c r="Y649" s="166">
        <v>4.3669000000000002</v>
      </c>
      <c r="Z649" s="166">
        <v>3.0516999999999999</v>
      </c>
      <c r="AA649" s="166">
        <v>3.4832999999999998</v>
      </c>
      <c r="AB649" s="166">
        <v>1.6197999999999999</v>
      </c>
      <c r="AC649" s="166" t="s">
        <v>7469</v>
      </c>
      <c r="AD649" s="166">
        <v>0.7641</v>
      </c>
      <c r="AE649" s="166">
        <v>4.3884999999999996</v>
      </c>
      <c r="AF649" s="166">
        <v>13.526</v>
      </c>
      <c r="AG649" s="166">
        <v>2.3068</v>
      </c>
      <c r="AH649" s="166">
        <v>2.504</v>
      </c>
      <c r="AI649" s="166">
        <v>0.85870000000000002</v>
      </c>
      <c r="AJ649" s="166" t="s">
        <v>7469</v>
      </c>
      <c r="AK649" s="166">
        <v>1.6402000000000001</v>
      </c>
      <c r="AL649" s="166">
        <v>4.5087000000000002</v>
      </c>
      <c r="AM649" s="166">
        <v>8.1560000000000006</v>
      </c>
      <c r="AN649" s="166">
        <v>2.3311999999999999</v>
      </c>
      <c r="AO649" s="166">
        <v>2.1758999999999999</v>
      </c>
      <c r="AP649" s="166">
        <v>1.5934999999999999</v>
      </c>
      <c r="AQ649" s="166" t="s">
        <v>7469</v>
      </c>
      <c r="AR649" s="166">
        <v>9.5503999999999998</v>
      </c>
      <c r="AS649" s="166">
        <v>1.1584000000000001</v>
      </c>
      <c r="AT649" s="166">
        <v>5.8567</v>
      </c>
      <c r="AU649" s="166">
        <v>1.5047999999999999</v>
      </c>
      <c r="AV649" s="166">
        <v>3.9079000000000002</v>
      </c>
      <c r="AW649" s="166" t="s">
        <v>7469</v>
      </c>
      <c r="AX649" s="166">
        <v>2.1682000000000001</v>
      </c>
      <c r="AY649" s="166" t="s">
        <v>7469</v>
      </c>
      <c r="AZ649" s="166">
        <v>5.0873999999999997</v>
      </c>
      <c r="BA649" s="166">
        <v>6.3643999999999998</v>
      </c>
      <c r="BB649" s="166">
        <v>2.4887999999999999</v>
      </c>
      <c r="BC649" s="166">
        <v>57.640599999999999</v>
      </c>
      <c r="BD649" s="166">
        <v>0.82699999999999996</v>
      </c>
      <c r="BE649" s="166" t="s">
        <v>7469</v>
      </c>
      <c r="BF649" s="166">
        <v>3.4742000000000002</v>
      </c>
      <c r="BG649" s="166" t="s">
        <v>7469</v>
      </c>
      <c r="BH649" s="166">
        <v>17.103100000000001</v>
      </c>
      <c r="BI649" s="166">
        <v>18.400500000000001</v>
      </c>
      <c r="BJ649" s="166">
        <v>9.7715999999999994</v>
      </c>
      <c r="BK649" s="166" t="s">
        <v>7469</v>
      </c>
      <c r="BL649" s="166">
        <v>6.0895999999999999</v>
      </c>
      <c r="BM649" s="166">
        <v>1.2541</v>
      </c>
      <c r="BN649" s="166">
        <v>1.7088000000000001</v>
      </c>
      <c r="BO649" s="166">
        <v>163.80090000000001</v>
      </c>
      <c r="BP649" s="166">
        <v>2.8506</v>
      </c>
      <c r="BQ649" s="166">
        <v>16.853999999999999</v>
      </c>
      <c r="BR649" s="166">
        <v>16.148800000000001</v>
      </c>
      <c r="BS649" s="166">
        <v>27.860499999999998</v>
      </c>
      <c r="BT649" s="166">
        <v>7.0419</v>
      </c>
      <c r="BU649" s="166" t="s">
        <v>7469</v>
      </c>
      <c r="BV649" s="166">
        <v>3.3578999999999999</v>
      </c>
      <c r="BW649" s="166" t="s">
        <v>7469</v>
      </c>
      <c r="BX649" s="166">
        <v>2.9192999999999998</v>
      </c>
      <c r="BY649" s="166">
        <v>11.3825</v>
      </c>
      <c r="BZ649" s="166">
        <v>537.7645</v>
      </c>
      <c r="CA649" s="166">
        <v>55.4572</v>
      </c>
      <c r="CB649" s="166">
        <v>2.7254</v>
      </c>
      <c r="CC649" s="166">
        <v>4.9778000000000002</v>
      </c>
      <c r="CD649" s="166">
        <v>1.4790000000000001</v>
      </c>
      <c r="CE649" s="166">
        <v>25.404699999999998</v>
      </c>
      <c r="CF649" s="166">
        <v>0.48459999999999998</v>
      </c>
      <c r="CG649" s="166">
        <v>2.7139000000000002</v>
      </c>
      <c r="CH649" s="166">
        <v>1.4875</v>
      </c>
      <c r="CI649" s="166">
        <v>6.0598000000000001</v>
      </c>
      <c r="CJ649" s="166">
        <v>7.3558000000000003</v>
      </c>
      <c r="CK649" s="166" t="s">
        <v>7469</v>
      </c>
      <c r="CL649" s="166" t="s">
        <v>7469</v>
      </c>
      <c r="CM649" s="166" t="s">
        <v>7469</v>
      </c>
      <c r="CN649" s="166" t="s">
        <v>7469</v>
      </c>
      <c r="CO649" s="166">
        <v>1.617</v>
      </c>
      <c r="CP649" s="166">
        <v>1.8120000000000001</v>
      </c>
      <c r="CQ649" s="166">
        <v>28.3874</v>
      </c>
      <c r="CR649" s="166" t="s">
        <v>7469</v>
      </c>
      <c r="CS649" s="166">
        <v>3.0813000000000001</v>
      </c>
      <c r="CT649" s="166">
        <v>4.2671999999999999</v>
      </c>
      <c r="CU649" s="166">
        <v>2.8376000000000001</v>
      </c>
      <c r="CV649" s="166" t="s">
        <v>7469</v>
      </c>
      <c r="CW649" s="166" t="s">
        <v>7469</v>
      </c>
      <c r="CX649" s="166" t="s">
        <v>7469</v>
      </c>
      <c r="CY649" s="166">
        <v>3.4243999999999999</v>
      </c>
      <c r="CZ649" s="166">
        <v>1.0143</v>
      </c>
      <c r="DA649" s="166">
        <v>0.91679999999999995</v>
      </c>
      <c r="DB649" s="166" t="s">
        <v>7469</v>
      </c>
      <c r="DC649" s="166">
        <v>5.6841999999999997</v>
      </c>
      <c r="DD649" s="166">
        <v>1.7254</v>
      </c>
      <c r="DE649" s="166">
        <v>25.293099999999999</v>
      </c>
      <c r="DF649" s="166" t="s">
        <v>7469</v>
      </c>
      <c r="DG649" s="166">
        <v>5.9524999999999997</v>
      </c>
      <c r="DH649" s="166" t="s">
        <v>7469</v>
      </c>
      <c r="DI649" s="166">
        <v>0.78029999999999999</v>
      </c>
      <c r="DJ649" s="166" t="s">
        <v>7469</v>
      </c>
      <c r="DK649" s="166">
        <v>2.1444999999999999</v>
      </c>
      <c r="DL649" s="166">
        <v>1.1492</v>
      </c>
      <c r="DM649" s="166">
        <v>1.9184000000000001</v>
      </c>
      <c r="DN649" s="166">
        <v>2.5807000000000002</v>
      </c>
      <c r="DO649" s="166">
        <v>3.4992999999999999</v>
      </c>
      <c r="DP649" s="166">
        <v>1.3934</v>
      </c>
      <c r="DQ649" s="166">
        <v>38.413800000000002</v>
      </c>
      <c r="DR649" s="166" t="s">
        <v>7469</v>
      </c>
      <c r="DS649" s="166">
        <v>5.0804999999999998</v>
      </c>
      <c r="DT649" s="166">
        <v>6.3673000000000002</v>
      </c>
      <c r="DU649" s="166">
        <v>6.3567999999999998</v>
      </c>
      <c r="DV649" s="166" t="s">
        <v>7469</v>
      </c>
      <c r="DW649" s="166" t="s">
        <v>7469</v>
      </c>
      <c r="DX649" s="166">
        <v>4.9554</v>
      </c>
      <c r="DY649" s="166">
        <v>1.5378000000000001</v>
      </c>
      <c r="DZ649" s="166" t="s">
        <v>7469</v>
      </c>
      <c r="EA649" s="166">
        <v>5.5338000000000003</v>
      </c>
      <c r="EB649" s="166">
        <v>1.5589999999999999</v>
      </c>
      <c r="EC649" s="166">
        <v>3.6095999999999999</v>
      </c>
      <c r="ED649" s="166">
        <v>2.5211000000000001</v>
      </c>
      <c r="EE649" s="166" t="s">
        <v>7469</v>
      </c>
      <c r="EF649" s="166">
        <v>2.9358</v>
      </c>
      <c r="EG649" s="166">
        <v>2.6741000000000001</v>
      </c>
      <c r="EH649" s="166">
        <v>4.8681999999999999</v>
      </c>
      <c r="EI649" s="166">
        <v>7.8436000000000003</v>
      </c>
      <c r="EJ649" s="166" t="s">
        <v>7469</v>
      </c>
      <c r="EK649" s="166">
        <v>4.274</v>
      </c>
      <c r="EL649" s="166" t="s">
        <v>7469</v>
      </c>
      <c r="EM649" s="166" t="s">
        <v>7469</v>
      </c>
      <c r="EN649" s="166" t="s">
        <v>7469</v>
      </c>
    </row>
    <row r="650" spans="3:144">
      <c r="C650" s="120"/>
      <c r="E650" s="120" t="s">
        <v>8095</v>
      </c>
      <c r="F650" s="126" t="s">
        <v>8209</v>
      </c>
      <c r="G650" s="151" t="s">
        <v>8090</v>
      </c>
      <c r="H650" s="152" t="s">
        <v>8091</v>
      </c>
      <c r="I650" s="166" t="s">
        <v>7469</v>
      </c>
      <c r="J650" s="166" t="s">
        <v>7469</v>
      </c>
      <c r="K650" s="166" t="s">
        <v>7469</v>
      </c>
      <c r="L650" s="166" t="s">
        <v>7469</v>
      </c>
      <c r="M650" s="166" t="s">
        <v>7469</v>
      </c>
      <c r="N650" s="166" t="s">
        <v>7469</v>
      </c>
      <c r="O650" s="166" t="s">
        <v>7469</v>
      </c>
      <c r="P650" s="166" t="s">
        <v>7469</v>
      </c>
      <c r="Q650" s="166" t="s">
        <v>7469</v>
      </c>
      <c r="R650" s="166">
        <v>2.5392999999999999</v>
      </c>
      <c r="S650" s="166" t="s">
        <v>7469</v>
      </c>
      <c r="T650" s="166" t="s">
        <v>7469</v>
      </c>
      <c r="U650" s="166" t="s">
        <v>7469</v>
      </c>
      <c r="V650" s="166" t="s">
        <v>7469</v>
      </c>
      <c r="W650" s="166" t="s">
        <v>7469</v>
      </c>
      <c r="X650" s="166" t="s">
        <v>7469</v>
      </c>
      <c r="Y650" s="166" t="s">
        <v>7469</v>
      </c>
      <c r="Z650" s="166" t="s">
        <v>7469</v>
      </c>
      <c r="AA650" s="166" t="s">
        <v>7469</v>
      </c>
      <c r="AB650" s="166" t="s">
        <v>7469</v>
      </c>
      <c r="AC650" s="166" t="s">
        <v>7469</v>
      </c>
      <c r="AD650" s="166" t="s">
        <v>7469</v>
      </c>
      <c r="AE650" s="166">
        <v>2.8327</v>
      </c>
      <c r="AF650" s="166">
        <v>8.5793999999999997</v>
      </c>
      <c r="AG650" s="166" t="s">
        <v>7469</v>
      </c>
      <c r="AH650" s="166">
        <v>2.371</v>
      </c>
      <c r="AI650" s="166" t="s">
        <v>7469</v>
      </c>
      <c r="AJ650" s="166" t="s">
        <v>7469</v>
      </c>
      <c r="AK650" s="166">
        <v>2.3062</v>
      </c>
      <c r="AL650" s="166" t="s">
        <v>7469</v>
      </c>
      <c r="AM650" s="166" t="s">
        <v>7469</v>
      </c>
      <c r="AN650" s="166" t="s">
        <v>7469</v>
      </c>
      <c r="AO650" s="166" t="s">
        <v>7469</v>
      </c>
      <c r="AP650" s="166">
        <v>1.6406000000000001</v>
      </c>
      <c r="AQ650" s="166" t="s">
        <v>7469</v>
      </c>
      <c r="AR650" s="166" t="s">
        <v>7469</v>
      </c>
      <c r="AS650" s="166" t="s">
        <v>7469</v>
      </c>
      <c r="AT650" s="166" t="s">
        <v>7469</v>
      </c>
      <c r="AU650" s="166" t="s">
        <v>7469</v>
      </c>
      <c r="AV650" s="166" t="s">
        <v>7469</v>
      </c>
      <c r="AW650" s="166" t="s">
        <v>7469</v>
      </c>
      <c r="AX650" s="166">
        <v>231.553</v>
      </c>
      <c r="AY650" s="166" t="s">
        <v>7469</v>
      </c>
      <c r="AZ650" s="166" t="s">
        <v>7469</v>
      </c>
      <c r="BA650" s="166" t="s">
        <v>7469</v>
      </c>
      <c r="BB650" s="166" t="s">
        <v>7469</v>
      </c>
      <c r="BC650" s="166" t="s">
        <v>7469</v>
      </c>
      <c r="BD650" s="166" t="s">
        <v>7469</v>
      </c>
      <c r="BE650" s="166" t="s">
        <v>7469</v>
      </c>
      <c r="BF650" s="166" t="s">
        <v>7469</v>
      </c>
      <c r="BG650" s="166">
        <v>7.3315000000000001</v>
      </c>
      <c r="BH650" s="166">
        <v>8.0000999999999998</v>
      </c>
      <c r="BI650" s="166" t="s">
        <v>7469</v>
      </c>
      <c r="BJ650" s="166">
        <v>5.4598000000000004</v>
      </c>
      <c r="BK650" s="166" t="s">
        <v>7469</v>
      </c>
      <c r="BL650" s="166" t="s">
        <v>7469</v>
      </c>
      <c r="BM650" s="166" t="s">
        <v>7469</v>
      </c>
      <c r="BN650" s="166">
        <v>1.8026</v>
      </c>
      <c r="BO650" s="166">
        <v>14.264099999999999</v>
      </c>
      <c r="BP650" s="166">
        <v>1.1292</v>
      </c>
      <c r="BQ650" s="166" t="s">
        <v>7469</v>
      </c>
      <c r="BR650" s="166" t="s">
        <v>7469</v>
      </c>
      <c r="BS650" s="166" t="s">
        <v>7469</v>
      </c>
      <c r="BT650" s="166">
        <v>1.4916</v>
      </c>
      <c r="BU650" s="166" t="s">
        <v>7469</v>
      </c>
      <c r="BV650" s="166">
        <v>1.0076000000000001</v>
      </c>
      <c r="BW650" s="166" t="s">
        <v>7469</v>
      </c>
      <c r="BX650" s="166" t="s">
        <v>7469</v>
      </c>
      <c r="BY650" s="166" t="s">
        <v>7469</v>
      </c>
      <c r="BZ650" s="166" t="s">
        <v>7469</v>
      </c>
      <c r="CA650" s="166">
        <v>40.628</v>
      </c>
      <c r="CB650" s="166" t="s">
        <v>7469</v>
      </c>
      <c r="CC650" s="166" t="s">
        <v>7469</v>
      </c>
      <c r="CD650" s="166" t="s">
        <v>7469</v>
      </c>
      <c r="CE650" s="166">
        <v>15.1934</v>
      </c>
      <c r="CF650" s="166" t="s">
        <v>7469</v>
      </c>
      <c r="CG650" s="166">
        <v>1.8545</v>
      </c>
      <c r="CH650" s="166" t="s">
        <v>7469</v>
      </c>
      <c r="CI650" s="166" t="s">
        <v>7469</v>
      </c>
      <c r="CJ650" s="166" t="s">
        <v>7469</v>
      </c>
      <c r="CK650" s="166" t="s">
        <v>7469</v>
      </c>
      <c r="CL650" s="166" t="s">
        <v>7469</v>
      </c>
      <c r="CM650" s="166" t="s">
        <v>7469</v>
      </c>
      <c r="CN650" s="166" t="s">
        <v>7469</v>
      </c>
      <c r="CO650" s="166" t="s">
        <v>7469</v>
      </c>
      <c r="CP650" s="166" t="s">
        <v>7469</v>
      </c>
      <c r="CQ650" s="166" t="s">
        <v>7469</v>
      </c>
      <c r="CR650" s="166" t="s">
        <v>7469</v>
      </c>
      <c r="CS650" s="166" t="s">
        <v>7469</v>
      </c>
      <c r="CT650" s="166" t="s">
        <v>7469</v>
      </c>
      <c r="CU650" s="166">
        <v>2.2820999999999998</v>
      </c>
      <c r="CV650" s="166" t="s">
        <v>7469</v>
      </c>
      <c r="CW650" s="166" t="s">
        <v>7469</v>
      </c>
      <c r="CX650" s="166" t="s">
        <v>7469</v>
      </c>
      <c r="CY650" s="166" t="s">
        <v>7469</v>
      </c>
      <c r="CZ650" s="166" t="s">
        <v>7469</v>
      </c>
      <c r="DA650" s="166" t="s">
        <v>7469</v>
      </c>
      <c r="DB650" s="166" t="s">
        <v>7469</v>
      </c>
      <c r="DC650" s="166" t="s">
        <v>7469</v>
      </c>
      <c r="DD650" s="166" t="s">
        <v>7469</v>
      </c>
      <c r="DE650" s="166" t="s">
        <v>7469</v>
      </c>
      <c r="DF650" s="166" t="s">
        <v>7469</v>
      </c>
      <c r="DG650" s="166" t="s">
        <v>7469</v>
      </c>
      <c r="DH650" s="166" t="s">
        <v>7469</v>
      </c>
      <c r="DI650" s="166" t="s">
        <v>7469</v>
      </c>
      <c r="DJ650" s="166" t="s">
        <v>7469</v>
      </c>
      <c r="DK650" s="166">
        <v>1.8946000000000001</v>
      </c>
      <c r="DL650" s="166" t="s">
        <v>7469</v>
      </c>
      <c r="DM650" s="166" t="s">
        <v>7469</v>
      </c>
      <c r="DN650" s="166" t="s">
        <v>7469</v>
      </c>
      <c r="DO650" s="166" t="s">
        <v>7469</v>
      </c>
      <c r="DP650" s="166" t="s">
        <v>7469</v>
      </c>
      <c r="DQ650" s="166">
        <v>10.9521</v>
      </c>
      <c r="DR650" s="166" t="s">
        <v>7469</v>
      </c>
      <c r="DS650" s="166" t="s">
        <v>7469</v>
      </c>
      <c r="DT650" s="166" t="s">
        <v>7469</v>
      </c>
      <c r="DU650" s="166" t="s">
        <v>7469</v>
      </c>
      <c r="DV650" s="166" t="s">
        <v>7469</v>
      </c>
      <c r="DW650" s="166" t="s">
        <v>7469</v>
      </c>
      <c r="DX650" s="166" t="s">
        <v>7469</v>
      </c>
      <c r="DY650" s="166" t="s">
        <v>7469</v>
      </c>
      <c r="DZ650" s="166" t="s">
        <v>7469</v>
      </c>
      <c r="EA650" s="166" t="s">
        <v>7469</v>
      </c>
      <c r="EB650" s="166" t="s">
        <v>7469</v>
      </c>
      <c r="EC650" s="166" t="s">
        <v>7469</v>
      </c>
      <c r="ED650" s="166" t="s">
        <v>7469</v>
      </c>
      <c r="EE650" s="166">
        <v>7.8834999999999997</v>
      </c>
      <c r="EF650" s="166" t="s">
        <v>7469</v>
      </c>
      <c r="EG650" s="166" t="s">
        <v>7469</v>
      </c>
      <c r="EH650" s="166" t="s">
        <v>7469</v>
      </c>
      <c r="EI650" s="166" t="s">
        <v>7469</v>
      </c>
      <c r="EJ650" s="166" t="s">
        <v>7469</v>
      </c>
      <c r="EK650" s="166" t="s">
        <v>7469</v>
      </c>
      <c r="EL650" s="166" t="s">
        <v>7469</v>
      </c>
      <c r="EM650" s="166" t="s">
        <v>7469</v>
      </c>
      <c r="EN650" s="166" t="s">
        <v>7469</v>
      </c>
    </row>
    <row r="651" spans="3:144">
      <c r="C651" s="120"/>
      <c r="E651" s="120" t="s">
        <v>8096</v>
      </c>
      <c r="F651" s="126" t="s">
        <v>8209</v>
      </c>
      <c r="G651" s="151" t="s">
        <v>8090</v>
      </c>
      <c r="H651" s="152" t="s">
        <v>8097</v>
      </c>
      <c r="I651" s="166">
        <v>4.9585999999999997</v>
      </c>
      <c r="J651" s="166">
        <v>2.4346000000000001</v>
      </c>
      <c r="K651" s="166">
        <v>5.8361999999999998</v>
      </c>
      <c r="L651" s="166">
        <v>1.5414000000000001</v>
      </c>
      <c r="M651" s="166" t="s">
        <v>7469</v>
      </c>
      <c r="N651" s="166" t="s">
        <v>7469</v>
      </c>
      <c r="O651" s="166">
        <v>7.1238000000000001</v>
      </c>
      <c r="P651" s="166">
        <v>37.074300000000001</v>
      </c>
      <c r="Q651" s="166">
        <v>1.3117000000000001</v>
      </c>
      <c r="R651" s="166">
        <v>3.9961000000000002</v>
      </c>
      <c r="S651" s="166">
        <v>17.563800000000001</v>
      </c>
      <c r="T651" s="166" t="s">
        <v>7469</v>
      </c>
      <c r="U651" s="166" t="s">
        <v>7469</v>
      </c>
      <c r="V651" s="166">
        <v>3.8652000000000002</v>
      </c>
      <c r="W651" s="166">
        <v>4.6531000000000002</v>
      </c>
      <c r="X651" s="166">
        <v>251.63489999999999</v>
      </c>
      <c r="Y651" s="166">
        <v>2.8628</v>
      </c>
      <c r="Z651" s="166">
        <v>3.5017999999999998</v>
      </c>
      <c r="AA651" s="166">
        <v>2.7675000000000001</v>
      </c>
      <c r="AB651" s="166" t="s">
        <v>7469</v>
      </c>
      <c r="AC651" s="166" t="s">
        <v>7469</v>
      </c>
      <c r="AD651" s="166">
        <v>0.77239999999999998</v>
      </c>
      <c r="AE651" s="166">
        <v>3.3902000000000001</v>
      </c>
      <c r="AF651" s="166">
        <v>11.7019</v>
      </c>
      <c r="AG651" s="166">
        <v>2.1581999999999999</v>
      </c>
      <c r="AH651" s="166" t="s">
        <v>7469</v>
      </c>
      <c r="AI651" s="166" t="s">
        <v>7469</v>
      </c>
      <c r="AJ651" s="166" t="s">
        <v>7469</v>
      </c>
      <c r="AK651" s="166" t="s">
        <v>7469</v>
      </c>
      <c r="AL651" s="166">
        <v>3.9622000000000002</v>
      </c>
      <c r="AM651" s="166" t="s">
        <v>7469</v>
      </c>
      <c r="AN651" s="166">
        <v>1.4353</v>
      </c>
      <c r="AO651" s="166">
        <v>1.4974000000000001</v>
      </c>
      <c r="AP651" s="166" t="s">
        <v>7469</v>
      </c>
      <c r="AQ651" s="166" t="s">
        <v>7469</v>
      </c>
      <c r="AR651" s="166">
        <v>10.100899999999999</v>
      </c>
      <c r="AS651" s="166">
        <v>1.2399</v>
      </c>
      <c r="AT651" s="166">
        <v>4.7123999999999997</v>
      </c>
      <c r="AU651" s="166">
        <v>1.6043000000000001</v>
      </c>
      <c r="AV651" s="166">
        <v>2.9001000000000001</v>
      </c>
      <c r="AW651" s="166" t="s">
        <v>7469</v>
      </c>
      <c r="AX651" s="166" t="s">
        <v>7469</v>
      </c>
      <c r="AY651" s="166" t="s">
        <v>7469</v>
      </c>
      <c r="AZ651" s="166">
        <v>4.3287000000000004</v>
      </c>
      <c r="BA651" s="166">
        <v>5.9473000000000003</v>
      </c>
      <c r="BB651" s="166" t="s">
        <v>7469</v>
      </c>
      <c r="BC651" s="166" t="s">
        <v>7469</v>
      </c>
      <c r="BD651" s="166" t="s">
        <v>7469</v>
      </c>
      <c r="BE651" s="166" t="s">
        <v>7469</v>
      </c>
      <c r="BF651" s="166">
        <v>4.7352999999999996</v>
      </c>
      <c r="BG651" s="166" t="s">
        <v>7469</v>
      </c>
      <c r="BH651" s="166" t="s">
        <v>7469</v>
      </c>
      <c r="BI651" s="166">
        <v>17.877700000000001</v>
      </c>
      <c r="BJ651" s="166">
        <v>10.3933</v>
      </c>
      <c r="BK651" s="166" t="s">
        <v>7469</v>
      </c>
      <c r="BL651" s="166">
        <v>3.9822000000000002</v>
      </c>
      <c r="BM651" s="166">
        <v>1.2058</v>
      </c>
      <c r="BN651" s="166">
        <v>1.6443000000000001</v>
      </c>
      <c r="BO651" s="166">
        <v>7.5096999999999996</v>
      </c>
      <c r="BP651" s="166" t="s">
        <v>7469</v>
      </c>
      <c r="BQ651" s="166">
        <v>20.0718</v>
      </c>
      <c r="BR651" s="166" t="s">
        <v>7469</v>
      </c>
      <c r="BS651" s="166">
        <v>28.081</v>
      </c>
      <c r="BT651" s="166" t="s">
        <v>7469</v>
      </c>
      <c r="BU651" s="166" t="s">
        <v>7469</v>
      </c>
      <c r="BV651" s="166" t="s">
        <v>7469</v>
      </c>
      <c r="BW651" s="166" t="s">
        <v>7469</v>
      </c>
      <c r="BX651" s="166">
        <v>2.4885000000000002</v>
      </c>
      <c r="BY651" s="166" t="s">
        <v>7469</v>
      </c>
      <c r="BZ651" s="166" t="s">
        <v>7469</v>
      </c>
      <c r="CA651" s="166">
        <v>55.424100000000003</v>
      </c>
      <c r="CB651" s="166">
        <v>2.5062000000000002</v>
      </c>
      <c r="CC651" s="166">
        <v>4.4063999999999997</v>
      </c>
      <c r="CD651" s="166">
        <v>1.3928</v>
      </c>
      <c r="CE651" s="166">
        <v>26.8948</v>
      </c>
      <c r="CF651" s="166" t="s">
        <v>7469</v>
      </c>
      <c r="CG651" s="166" t="s">
        <v>7469</v>
      </c>
      <c r="CH651" s="166">
        <v>1.4974000000000001</v>
      </c>
      <c r="CI651" s="166">
        <v>4.2641</v>
      </c>
      <c r="CJ651" s="166" t="s">
        <v>7469</v>
      </c>
      <c r="CK651" s="166" t="s">
        <v>7469</v>
      </c>
      <c r="CL651" s="166" t="s">
        <v>7469</v>
      </c>
      <c r="CM651" s="166" t="s">
        <v>7469</v>
      </c>
      <c r="CN651" s="166" t="s">
        <v>7469</v>
      </c>
      <c r="CO651" s="166">
        <v>1.5699000000000001</v>
      </c>
      <c r="CP651" s="166">
        <v>1.7605999999999999</v>
      </c>
      <c r="CQ651" s="166">
        <v>23.970600000000001</v>
      </c>
      <c r="CR651" s="166" t="s">
        <v>7469</v>
      </c>
      <c r="CS651" s="166">
        <v>2.5846</v>
      </c>
      <c r="CT651" s="166">
        <v>3.2101000000000002</v>
      </c>
      <c r="CU651" s="166">
        <v>3.3816000000000002</v>
      </c>
      <c r="CV651" s="166" t="s">
        <v>7469</v>
      </c>
      <c r="CW651" s="166" t="s">
        <v>7469</v>
      </c>
      <c r="CX651" s="166" t="s">
        <v>7469</v>
      </c>
      <c r="CY651" s="166">
        <v>4.5487000000000002</v>
      </c>
      <c r="CZ651" s="166">
        <v>1.0157</v>
      </c>
      <c r="DA651" s="166">
        <v>1.0305</v>
      </c>
      <c r="DB651" s="166" t="s">
        <v>7469</v>
      </c>
      <c r="DC651" s="166">
        <v>5.2348999999999997</v>
      </c>
      <c r="DD651" s="166">
        <v>1.4767999999999999</v>
      </c>
      <c r="DE651" s="166">
        <v>8.4205000000000005</v>
      </c>
      <c r="DF651" s="166" t="s">
        <v>7469</v>
      </c>
      <c r="DG651" s="166">
        <v>4.3289999999999997</v>
      </c>
      <c r="DH651" s="166" t="s">
        <v>7469</v>
      </c>
      <c r="DI651" s="166" t="s">
        <v>7469</v>
      </c>
      <c r="DJ651" s="166" t="s">
        <v>7469</v>
      </c>
      <c r="DK651" s="166">
        <v>2.6191</v>
      </c>
      <c r="DL651" s="166">
        <v>1.1979</v>
      </c>
      <c r="DM651" s="166">
        <v>2.0550999999999999</v>
      </c>
      <c r="DN651" s="166">
        <v>2.0573999999999999</v>
      </c>
      <c r="DO651" s="166">
        <v>3.7416999999999998</v>
      </c>
      <c r="DP651" s="166">
        <v>1.2684</v>
      </c>
      <c r="DQ651" s="166">
        <v>28.435700000000001</v>
      </c>
      <c r="DR651" s="166" t="s">
        <v>7469</v>
      </c>
      <c r="DS651" s="166">
        <v>3.1823000000000001</v>
      </c>
      <c r="DT651" s="166">
        <v>4.4034000000000004</v>
      </c>
      <c r="DU651" s="166">
        <v>7.1657000000000002</v>
      </c>
      <c r="DV651" s="166" t="s">
        <v>7469</v>
      </c>
      <c r="DW651" s="166" t="s">
        <v>7469</v>
      </c>
      <c r="DX651" s="166">
        <v>4.8796999999999997</v>
      </c>
      <c r="DY651" s="166">
        <v>1.8209</v>
      </c>
      <c r="DZ651" s="166" t="s">
        <v>7469</v>
      </c>
      <c r="EA651" s="166">
        <v>3.6564999999999999</v>
      </c>
      <c r="EB651" s="166">
        <v>1.1241000000000001</v>
      </c>
      <c r="EC651" s="166">
        <v>3.5272999999999999</v>
      </c>
      <c r="ED651" s="166">
        <v>2.7254</v>
      </c>
      <c r="EE651" s="166" t="s">
        <v>7469</v>
      </c>
      <c r="EF651" s="166">
        <v>2.9935</v>
      </c>
      <c r="EG651" s="166">
        <v>2.3199000000000001</v>
      </c>
      <c r="EH651" s="166" t="s">
        <v>7469</v>
      </c>
      <c r="EI651" s="166">
        <v>6.1582999999999997</v>
      </c>
      <c r="EJ651" s="166" t="s">
        <v>7469</v>
      </c>
      <c r="EK651" s="166" t="s">
        <v>7469</v>
      </c>
      <c r="EL651" s="166" t="s">
        <v>7469</v>
      </c>
      <c r="EM651" s="166">
        <v>3.7450999999999999</v>
      </c>
      <c r="EN651" s="166" t="s">
        <v>7469</v>
      </c>
    </row>
    <row r="652" spans="3:144">
      <c r="C652" s="120"/>
      <c r="E652" s="120" t="s">
        <v>8098</v>
      </c>
      <c r="F652" s="126" t="s">
        <v>8209</v>
      </c>
      <c r="G652" s="151" t="s">
        <v>8090</v>
      </c>
      <c r="H652" s="152" t="s">
        <v>8097</v>
      </c>
      <c r="I652" s="166">
        <v>4.1666999999999996</v>
      </c>
      <c r="J652" s="166">
        <v>1.5876999999999999</v>
      </c>
      <c r="K652" s="166">
        <v>5.1584000000000003</v>
      </c>
      <c r="L652" s="166">
        <v>2.5339999999999998</v>
      </c>
      <c r="M652" s="166" t="s">
        <v>7469</v>
      </c>
      <c r="N652" s="166" t="s">
        <v>7469</v>
      </c>
      <c r="O652" s="166">
        <v>6.6958000000000002</v>
      </c>
      <c r="P652" s="166" t="s">
        <v>7469</v>
      </c>
      <c r="Q652" s="166">
        <v>1.0971</v>
      </c>
      <c r="R652" s="166">
        <v>4.8996000000000004</v>
      </c>
      <c r="S652" s="166">
        <v>10.485900000000001</v>
      </c>
      <c r="T652" s="166" t="s">
        <v>7469</v>
      </c>
      <c r="U652" s="166" t="s">
        <v>7469</v>
      </c>
      <c r="V652" s="166">
        <v>3.1332</v>
      </c>
      <c r="W652" s="166">
        <v>5.6665000000000001</v>
      </c>
      <c r="X652" s="166" t="s">
        <v>7469</v>
      </c>
      <c r="Y652" s="166">
        <v>1.7905</v>
      </c>
      <c r="Z652" s="166">
        <v>2.5224000000000002</v>
      </c>
      <c r="AA652" s="166">
        <v>2.4500000000000002</v>
      </c>
      <c r="AB652" s="166">
        <v>1.5881000000000001</v>
      </c>
      <c r="AC652" s="166" t="s">
        <v>7469</v>
      </c>
      <c r="AD652" s="166">
        <v>0.74339999999999995</v>
      </c>
      <c r="AE652" s="166">
        <v>3.1562000000000001</v>
      </c>
      <c r="AF652" s="166">
        <v>11.475</v>
      </c>
      <c r="AG652" s="166">
        <v>1.9701</v>
      </c>
      <c r="AH652" s="166" t="s">
        <v>7469</v>
      </c>
      <c r="AI652" s="166" t="s">
        <v>7469</v>
      </c>
      <c r="AJ652" s="166" t="s">
        <v>7469</v>
      </c>
      <c r="AK652" s="166" t="s">
        <v>7469</v>
      </c>
      <c r="AL652" s="166">
        <v>2.4333</v>
      </c>
      <c r="AM652" s="166" t="s">
        <v>7469</v>
      </c>
      <c r="AN652" s="166">
        <v>1.2464</v>
      </c>
      <c r="AO652" s="166">
        <v>0.97689999999999999</v>
      </c>
      <c r="AP652" s="166">
        <v>2.3651</v>
      </c>
      <c r="AQ652" s="166" t="s">
        <v>7469</v>
      </c>
      <c r="AR652" s="166">
        <v>7.8918999999999997</v>
      </c>
      <c r="AS652" s="166">
        <v>0.85029999999999994</v>
      </c>
      <c r="AT652" s="166">
        <v>3.6301000000000001</v>
      </c>
      <c r="AU652" s="166">
        <v>1.1065</v>
      </c>
      <c r="AV652" s="166">
        <v>2.8111999999999999</v>
      </c>
      <c r="AW652" s="166" t="s">
        <v>7469</v>
      </c>
      <c r="AX652" s="166" t="s">
        <v>7469</v>
      </c>
      <c r="AY652" s="166" t="s">
        <v>7469</v>
      </c>
      <c r="AZ652" s="166">
        <v>3.9565999999999999</v>
      </c>
      <c r="BA652" s="166">
        <v>4.3432000000000004</v>
      </c>
      <c r="BB652" s="166" t="s">
        <v>7469</v>
      </c>
      <c r="BC652" s="166" t="s">
        <v>7469</v>
      </c>
      <c r="BD652" s="166" t="s">
        <v>7469</v>
      </c>
      <c r="BE652" s="166" t="s">
        <v>7469</v>
      </c>
      <c r="BF652" s="166" t="s">
        <v>7469</v>
      </c>
      <c r="BG652" s="166">
        <v>7.6117999999999997</v>
      </c>
      <c r="BH652" s="166" t="s">
        <v>7469</v>
      </c>
      <c r="BI652" s="166">
        <v>11.6014</v>
      </c>
      <c r="BJ652" s="166">
        <v>9.2948000000000004</v>
      </c>
      <c r="BK652" s="166" t="s">
        <v>7469</v>
      </c>
      <c r="BL652" s="166">
        <v>3.4018999999999999</v>
      </c>
      <c r="BM652" s="166">
        <v>0.80649999999999999</v>
      </c>
      <c r="BN652" s="166">
        <v>2.5655000000000001</v>
      </c>
      <c r="BO652" s="166">
        <v>6.7907000000000002</v>
      </c>
      <c r="BP652" s="166" t="s">
        <v>7469</v>
      </c>
      <c r="BQ652" s="166" t="s">
        <v>7469</v>
      </c>
      <c r="BR652" s="166" t="s">
        <v>7469</v>
      </c>
      <c r="BS652" s="166">
        <v>21.3307</v>
      </c>
      <c r="BT652" s="166" t="s">
        <v>7469</v>
      </c>
      <c r="BU652" s="166">
        <v>2.1604000000000001</v>
      </c>
      <c r="BV652" s="166" t="s">
        <v>7469</v>
      </c>
      <c r="BW652" s="166" t="s">
        <v>7469</v>
      </c>
      <c r="BX652" s="166">
        <v>2.4550000000000001</v>
      </c>
      <c r="BY652" s="166" t="s">
        <v>7469</v>
      </c>
      <c r="BZ652" s="166">
        <v>203.1345</v>
      </c>
      <c r="CA652" s="166">
        <v>63.987299999999998</v>
      </c>
      <c r="CB652" s="166">
        <v>1.6101000000000001</v>
      </c>
      <c r="CC652" s="166">
        <v>3.7524000000000002</v>
      </c>
      <c r="CD652" s="166">
        <v>0.96750000000000003</v>
      </c>
      <c r="CE652" s="166">
        <v>19.296900000000001</v>
      </c>
      <c r="CF652" s="166" t="s">
        <v>7469</v>
      </c>
      <c r="CG652" s="166" t="s">
        <v>7469</v>
      </c>
      <c r="CH652" s="166">
        <v>1.2535000000000001</v>
      </c>
      <c r="CI652" s="166">
        <v>4.2423999999999999</v>
      </c>
      <c r="CJ652" s="166" t="s">
        <v>7469</v>
      </c>
      <c r="CK652" s="166" t="s">
        <v>7469</v>
      </c>
      <c r="CL652" s="166" t="s">
        <v>7469</v>
      </c>
      <c r="CM652" s="166" t="s">
        <v>7469</v>
      </c>
      <c r="CN652" s="166" t="s">
        <v>7469</v>
      </c>
      <c r="CO652" s="166">
        <v>1.284</v>
      </c>
      <c r="CP652" s="166">
        <v>1.2876000000000001</v>
      </c>
      <c r="CQ652" s="166">
        <v>8.5344999999999995</v>
      </c>
      <c r="CR652" s="166" t="s">
        <v>7469</v>
      </c>
      <c r="CS652" s="166">
        <v>2.306</v>
      </c>
      <c r="CT652" s="166">
        <v>2.3496000000000001</v>
      </c>
      <c r="CU652" s="166">
        <v>3.3189000000000002</v>
      </c>
      <c r="CV652" s="166" t="s">
        <v>7469</v>
      </c>
      <c r="CW652" s="166" t="s">
        <v>7469</v>
      </c>
      <c r="CX652" s="166" t="s">
        <v>7469</v>
      </c>
      <c r="CY652" s="166">
        <v>3.1677</v>
      </c>
      <c r="CZ652" s="166">
        <v>0.91669999999999996</v>
      </c>
      <c r="DA652" s="166">
        <v>0.91500000000000004</v>
      </c>
      <c r="DB652" s="166" t="s">
        <v>7469</v>
      </c>
      <c r="DC652" s="166">
        <v>4.5608000000000004</v>
      </c>
      <c r="DD652" s="166">
        <v>0.85419999999999996</v>
      </c>
      <c r="DE652" s="166">
        <v>6.2228000000000003</v>
      </c>
      <c r="DF652" s="166" t="s">
        <v>7469</v>
      </c>
      <c r="DG652" s="166">
        <v>3.7488000000000001</v>
      </c>
      <c r="DH652" s="166" t="s">
        <v>7469</v>
      </c>
      <c r="DI652" s="166" t="s">
        <v>7469</v>
      </c>
      <c r="DJ652" s="166" t="s">
        <v>7469</v>
      </c>
      <c r="DK652" s="166">
        <v>2.6076000000000001</v>
      </c>
      <c r="DL652" s="166">
        <v>0.98729999999999996</v>
      </c>
      <c r="DM652" s="166">
        <v>2.7219000000000002</v>
      </c>
      <c r="DN652" s="166">
        <v>1.8232999999999999</v>
      </c>
      <c r="DO652" s="166">
        <v>3.3866999999999998</v>
      </c>
      <c r="DP652" s="166">
        <v>1.5082</v>
      </c>
      <c r="DQ652" s="166">
        <v>24.4817</v>
      </c>
      <c r="DR652" s="166" t="s">
        <v>7469</v>
      </c>
      <c r="DS652" s="166">
        <v>3.0280999999999998</v>
      </c>
      <c r="DT652" s="166">
        <v>4.2393000000000001</v>
      </c>
      <c r="DU652" s="166">
        <v>5.8691000000000004</v>
      </c>
      <c r="DV652" s="166" t="s">
        <v>7469</v>
      </c>
      <c r="DW652" s="166" t="s">
        <v>7469</v>
      </c>
      <c r="DX652" s="166">
        <v>3.1320000000000001</v>
      </c>
      <c r="DY652" s="166">
        <v>0.97430000000000005</v>
      </c>
      <c r="DZ652" s="166" t="s">
        <v>7469</v>
      </c>
      <c r="EA652" s="166">
        <v>3.2957999999999998</v>
      </c>
      <c r="EB652" s="166">
        <v>0.86509999999999998</v>
      </c>
      <c r="EC652" s="166">
        <v>4.5034999999999998</v>
      </c>
      <c r="ED652" s="166">
        <v>1.7364999999999999</v>
      </c>
      <c r="EE652" s="166" t="s">
        <v>7469</v>
      </c>
      <c r="EF652" s="166">
        <v>1.988</v>
      </c>
      <c r="EG652" s="166">
        <v>2.0215999999999998</v>
      </c>
      <c r="EH652" s="166" t="s">
        <v>7469</v>
      </c>
      <c r="EI652" s="166">
        <v>5.4051999999999998</v>
      </c>
      <c r="EJ652" s="166" t="s">
        <v>7469</v>
      </c>
      <c r="EK652" s="166" t="s">
        <v>7469</v>
      </c>
      <c r="EL652" s="166" t="s">
        <v>7469</v>
      </c>
      <c r="EM652" s="166">
        <v>3.7587000000000002</v>
      </c>
      <c r="EN652" s="166" t="s">
        <v>7469</v>
      </c>
    </row>
    <row r="653" spans="3:144">
      <c r="C653" s="120"/>
      <c r="E653" s="120" t="s">
        <v>7693</v>
      </c>
      <c r="F653" s="126" t="s">
        <v>8209</v>
      </c>
      <c r="G653" s="151" t="s">
        <v>8090</v>
      </c>
      <c r="H653" s="152" t="s">
        <v>8097</v>
      </c>
      <c r="I653" s="166">
        <v>4.5541999999999998</v>
      </c>
      <c r="J653" s="166">
        <v>1.3936999999999999</v>
      </c>
      <c r="K653" s="166">
        <v>4.9238999999999997</v>
      </c>
      <c r="L653" s="166">
        <v>2.0644999999999998</v>
      </c>
      <c r="M653" s="166" t="s">
        <v>7469</v>
      </c>
      <c r="N653" s="166" t="s">
        <v>7469</v>
      </c>
      <c r="O653" s="166">
        <v>6.2262000000000004</v>
      </c>
      <c r="P653" s="166" t="s">
        <v>7469</v>
      </c>
      <c r="Q653" s="166">
        <v>1.1548</v>
      </c>
      <c r="R653" s="166">
        <v>3.8932000000000002</v>
      </c>
      <c r="S653" s="166">
        <v>4.4718999999999998</v>
      </c>
      <c r="T653" s="166" t="s">
        <v>7469</v>
      </c>
      <c r="U653" s="166" t="s">
        <v>7469</v>
      </c>
      <c r="V653" s="166">
        <v>3.3795999999999999</v>
      </c>
      <c r="W653" s="166">
        <v>1.8997999999999999</v>
      </c>
      <c r="X653" s="166" t="s">
        <v>7469</v>
      </c>
      <c r="Y653" s="166">
        <v>1.2375</v>
      </c>
      <c r="Z653" s="166">
        <v>2.0966</v>
      </c>
      <c r="AA653" s="166">
        <v>1.9039999999999999</v>
      </c>
      <c r="AB653" s="166" t="s">
        <v>7469</v>
      </c>
      <c r="AC653" s="166" t="s">
        <v>7469</v>
      </c>
      <c r="AD653" s="166">
        <v>0.69830000000000003</v>
      </c>
      <c r="AE653" s="166">
        <v>3.1623000000000001</v>
      </c>
      <c r="AF653" s="166">
        <v>10.4733</v>
      </c>
      <c r="AG653" s="166">
        <v>2.5478000000000001</v>
      </c>
      <c r="AH653" s="166" t="s">
        <v>7469</v>
      </c>
      <c r="AI653" s="166" t="s">
        <v>7469</v>
      </c>
      <c r="AJ653" s="166" t="s">
        <v>7469</v>
      </c>
      <c r="AK653" s="166" t="s">
        <v>7469</v>
      </c>
      <c r="AL653" s="166" t="s">
        <v>7469</v>
      </c>
      <c r="AM653" s="166" t="s">
        <v>7469</v>
      </c>
      <c r="AN653" s="166">
        <v>1.1769000000000001</v>
      </c>
      <c r="AO653" s="166">
        <v>1.4547000000000001</v>
      </c>
      <c r="AP653" s="166" t="s">
        <v>7469</v>
      </c>
      <c r="AQ653" s="166" t="s">
        <v>7469</v>
      </c>
      <c r="AR653" s="166">
        <v>9.3018999999999998</v>
      </c>
      <c r="AS653" s="166">
        <v>0.83860000000000001</v>
      </c>
      <c r="AT653" s="166">
        <v>3.9660000000000002</v>
      </c>
      <c r="AU653" s="166">
        <v>1.0349999999999999</v>
      </c>
      <c r="AV653" s="166">
        <v>2.8374000000000001</v>
      </c>
      <c r="AW653" s="166" t="s">
        <v>7469</v>
      </c>
      <c r="AX653" s="166" t="s">
        <v>7469</v>
      </c>
      <c r="AY653" s="166" t="s">
        <v>7469</v>
      </c>
      <c r="AZ653" s="166">
        <v>3.0667</v>
      </c>
      <c r="BA653" s="166" t="s">
        <v>7469</v>
      </c>
      <c r="BB653" s="166" t="s">
        <v>7469</v>
      </c>
      <c r="BC653" s="166" t="s">
        <v>7469</v>
      </c>
      <c r="BD653" s="166" t="s">
        <v>7469</v>
      </c>
      <c r="BE653" s="166" t="s">
        <v>7469</v>
      </c>
      <c r="BF653" s="166">
        <v>4.2352999999999996</v>
      </c>
      <c r="BG653" s="166">
        <v>10.5443</v>
      </c>
      <c r="BH653" s="166" t="s">
        <v>7469</v>
      </c>
      <c r="BI653" s="166">
        <v>14.8217</v>
      </c>
      <c r="BJ653" s="166">
        <v>6.4305000000000003</v>
      </c>
      <c r="BK653" s="166" t="s">
        <v>7469</v>
      </c>
      <c r="BL653" s="166">
        <v>2.5939000000000001</v>
      </c>
      <c r="BM653" s="166" t="s">
        <v>7469</v>
      </c>
      <c r="BN653" s="166">
        <v>2.3776000000000002</v>
      </c>
      <c r="BO653" s="166">
        <v>14.9771</v>
      </c>
      <c r="BP653" s="166" t="s">
        <v>7469</v>
      </c>
      <c r="BQ653" s="166">
        <v>13.3209</v>
      </c>
      <c r="BR653" s="166" t="s">
        <v>7469</v>
      </c>
      <c r="BS653" s="166">
        <v>15.0528</v>
      </c>
      <c r="BT653" s="166" t="s">
        <v>7469</v>
      </c>
      <c r="BU653" s="166">
        <v>1.6211</v>
      </c>
      <c r="BV653" s="166" t="s">
        <v>7469</v>
      </c>
      <c r="BW653" s="166" t="s">
        <v>7469</v>
      </c>
      <c r="BX653" s="166">
        <v>1.9512</v>
      </c>
      <c r="BY653" s="166" t="s">
        <v>7469</v>
      </c>
      <c r="BZ653" s="166" t="s">
        <v>7469</v>
      </c>
      <c r="CA653" s="166">
        <v>68.147099999999995</v>
      </c>
      <c r="CB653" s="166">
        <v>1.5563</v>
      </c>
      <c r="CC653" s="166">
        <v>3.7524000000000002</v>
      </c>
      <c r="CD653" s="166" t="s">
        <v>7469</v>
      </c>
      <c r="CE653" s="166">
        <v>18.822900000000001</v>
      </c>
      <c r="CF653" s="166" t="s">
        <v>7469</v>
      </c>
      <c r="CG653" s="166" t="s">
        <v>7469</v>
      </c>
      <c r="CH653" s="166">
        <v>1.0483</v>
      </c>
      <c r="CI653" s="166">
        <v>3.3559000000000001</v>
      </c>
      <c r="CJ653" s="166" t="s">
        <v>7469</v>
      </c>
      <c r="CK653" s="166" t="s">
        <v>7469</v>
      </c>
      <c r="CL653" s="166" t="s">
        <v>7469</v>
      </c>
      <c r="CM653" s="166" t="s">
        <v>7469</v>
      </c>
      <c r="CN653" s="166" t="s">
        <v>7469</v>
      </c>
      <c r="CO653" s="166">
        <v>1.0884</v>
      </c>
      <c r="CP653" s="166">
        <v>1.1541999999999999</v>
      </c>
      <c r="CQ653" s="166" t="s">
        <v>7469</v>
      </c>
      <c r="CR653" s="166" t="s">
        <v>7469</v>
      </c>
      <c r="CS653" s="166">
        <v>1.7519</v>
      </c>
      <c r="CT653" s="166">
        <v>1.4406000000000001</v>
      </c>
      <c r="CU653" s="166">
        <v>2.2700999999999998</v>
      </c>
      <c r="CV653" s="166" t="s">
        <v>7469</v>
      </c>
      <c r="CW653" s="166" t="s">
        <v>7469</v>
      </c>
      <c r="CX653" s="166" t="s">
        <v>7469</v>
      </c>
      <c r="CY653" s="166">
        <v>2.1758000000000002</v>
      </c>
      <c r="CZ653" s="166">
        <v>0.82869999999999999</v>
      </c>
      <c r="DA653" s="166" t="s">
        <v>7469</v>
      </c>
      <c r="DB653" s="166" t="s">
        <v>7469</v>
      </c>
      <c r="DC653" s="166">
        <v>4.8289999999999997</v>
      </c>
      <c r="DD653" s="166">
        <v>0.65480000000000005</v>
      </c>
      <c r="DE653" s="166" t="s">
        <v>7469</v>
      </c>
      <c r="DF653" s="166" t="s">
        <v>7469</v>
      </c>
      <c r="DG653" s="166">
        <v>4.0906000000000002</v>
      </c>
      <c r="DH653" s="166" t="s">
        <v>7469</v>
      </c>
      <c r="DI653" s="166" t="s">
        <v>7469</v>
      </c>
      <c r="DJ653" s="166" t="s">
        <v>7469</v>
      </c>
      <c r="DK653" s="166">
        <v>2.4933000000000001</v>
      </c>
      <c r="DL653" s="166" t="s">
        <v>7469</v>
      </c>
      <c r="DM653" s="166">
        <v>2.4167000000000001</v>
      </c>
      <c r="DN653" s="166">
        <v>1.4602999999999999</v>
      </c>
      <c r="DO653" s="166">
        <v>6.7824</v>
      </c>
      <c r="DP653" s="166">
        <v>1.1069</v>
      </c>
      <c r="DQ653" s="166">
        <v>15.4597</v>
      </c>
      <c r="DR653" s="166" t="s">
        <v>7469</v>
      </c>
      <c r="DS653" s="166">
        <v>3.5022000000000002</v>
      </c>
      <c r="DT653" s="166">
        <v>4.1300999999999997</v>
      </c>
      <c r="DU653" s="166">
        <v>4.3395999999999999</v>
      </c>
      <c r="DV653" s="166" t="s">
        <v>7469</v>
      </c>
      <c r="DW653" s="166" t="s">
        <v>7469</v>
      </c>
      <c r="DX653" s="166">
        <v>2.8433999999999999</v>
      </c>
      <c r="DY653" s="166">
        <v>0.84299999999999997</v>
      </c>
      <c r="DZ653" s="166" t="s">
        <v>7469</v>
      </c>
      <c r="EA653" s="166">
        <v>2.3584999999999998</v>
      </c>
      <c r="EB653" s="166">
        <v>0.82210000000000005</v>
      </c>
      <c r="EC653" s="166">
        <v>3.0912000000000002</v>
      </c>
      <c r="ED653" s="166">
        <v>1.4375</v>
      </c>
      <c r="EE653" s="166">
        <v>2.3935</v>
      </c>
      <c r="EF653" s="166">
        <v>1.6083000000000001</v>
      </c>
      <c r="EG653" s="166">
        <v>1.7363</v>
      </c>
      <c r="EH653" s="166" t="s">
        <v>7469</v>
      </c>
      <c r="EI653" s="166">
        <v>5.8833000000000002</v>
      </c>
      <c r="EJ653" s="166" t="s">
        <v>7469</v>
      </c>
      <c r="EK653" s="166" t="s">
        <v>7469</v>
      </c>
      <c r="EL653" s="166">
        <v>57.187899999999999</v>
      </c>
      <c r="EM653" s="166">
        <v>2.7915999999999999</v>
      </c>
      <c r="EN653" s="166" t="s">
        <v>7469</v>
      </c>
    </row>
    <row r="654" spans="3:144">
      <c r="C654" s="120"/>
      <c r="E654" s="120" t="s">
        <v>8099</v>
      </c>
      <c r="F654" s="126" t="s">
        <v>8209</v>
      </c>
      <c r="G654" s="151" t="s">
        <v>8090</v>
      </c>
      <c r="H654" s="152" t="s">
        <v>8097</v>
      </c>
      <c r="I654" s="166">
        <v>4.5541999999999998</v>
      </c>
      <c r="J654" s="166">
        <v>1.3936999999999999</v>
      </c>
      <c r="K654" s="166">
        <v>4.9238999999999997</v>
      </c>
      <c r="L654" s="166">
        <v>2.0644999999999998</v>
      </c>
      <c r="M654" s="166" t="s">
        <v>7469</v>
      </c>
      <c r="N654" s="166" t="s">
        <v>7469</v>
      </c>
      <c r="O654" s="166">
        <v>6.2262000000000004</v>
      </c>
      <c r="P654" s="166" t="s">
        <v>7469</v>
      </c>
      <c r="Q654" s="166">
        <v>1.1548</v>
      </c>
      <c r="R654" s="166">
        <v>3.8932000000000002</v>
      </c>
      <c r="S654" s="166">
        <v>4.4718999999999998</v>
      </c>
      <c r="T654" s="166" t="s">
        <v>7469</v>
      </c>
      <c r="U654" s="166" t="s">
        <v>7469</v>
      </c>
      <c r="V654" s="166">
        <v>3.3795999999999999</v>
      </c>
      <c r="W654" s="166">
        <v>1.8997999999999999</v>
      </c>
      <c r="X654" s="166" t="s">
        <v>7469</v>
      </c>
      <c r="Y654" s="166">
        <v>1.2375</v>
      </c>
      <c r="Z654" s="166">
        <v>2.0966</v>
      </c>
      <c r="AA654" s="166">
        <v>1.9039999999999999</v>
      </c>
      <c r="AB654" s="166" t="s">
        <v>7469</v>
      </c>
      <c r="AC654" s="166" t="s">
        <v>7469</v>
      </c>
      <c r="AD654" s="166">
        <v>0.69830000000000003</v>
      </c>
      <c r="AE654" s="166">
        <v>3.1623000000000001</v>
      </c>
      <c r="AF654" s="166">
        <v>10.4733</v>
      </c>
      <c r="AG654" s="166">
        <v>2.5478000000000001</v>
      </c>
      <c r="AH654" s="166" t="s">
        <v>7469</v>
      </c>
      <c r="AI654" s="166" t="s">
        <v>7469</v>
      </c>
      <c r="AJ654" s="166" t="s">
        <v>7469</v>
      </c>
      <c r="AK654" s="166" t="s">
        <v>7469</v>
      </c>
      <c r="AL654" s="166" t="s">
        <v>7469</v>
      </c>
      <c r="AM654" s="166" t="s">
        <v>7469</v>
      </c>
      <c r="AN654" s="166">
        <v>1.1769000000000001</v>
      </c>
      <c r="AO654" s="166">
        <v>1.4547000000000001</v>
      </c>
      <c r="AP654" s="166" t="s">
        <v>7469</v>
      </c>
      <c r="AQ654" s="166" t="s">
        <v>7469</v>
      </c>
      <c r="AR654" s="166">
        <v>9.3018999999999998</v>
      </c>
      <c r="AS654" s="166">
        <v>0.83860000000000001</v>
      </c>
      <c r="AT654" s="166">
        <v>3.9660000000000002</v>
      </c>
      <c r="AU654" s="166">
        <v>1.0349999999999999</v>
      </c>
      <c r="AV654" s="166">
        <v>2.8374000000000001</v>
      </c>
      <c r="AW654" s="166" t="s">
        <v>7469</v>
      </c>
      <c r="AX654" s="166" t="s">
        <v>7469</v>
      </c>
      <c r="AY654" s="166" t="s">
        <v>7469</v>
      </c>
      <c r="AZ654" s="166">
        <v>3.0667</v>
      </c>
      <c r="BA654" s="166" t="s">
        <v>7469</v>
      </c>
      <c r="BB654" s="166" t="s">
        <v>7469</v>
      </c>
      <c r="BC654" s="166" t="s">
        <v>7469</v>
      </c>
      <c r="BD654" s="166" t="s">
        <v>7469</v>
      </c>
      <c r="BE654" s="166" t="s">
        <v>7469</v>
      </c>
      <c r="BF654" s="166">
        <v>4.2352999999999996</v>
      </c>
      <c r="BG654" s="166">
        <v>10.5443</v>
      </c>
      <c r="BH654" s="166" t="s">
        <v>7469</v>
      </c>
      <c r="BI654" s="166">
        <v>14.8217</v>
      </c>
      <c r="BJ654" s="166">
        <v>6.4305000000000003</v>
      </c>
      <c r="BK654" s="166" t="s">
        <v>7469</v>
      </c>
      <c r="BL654" s="166">
        <v>2.5939000000000001</v>
      </c>
      <c r="BM654" s="166" t="s">
        <v>7469</v>
      </c>
      <c r="BN654" s="166">
        <v>2.3776000000000002</v>
      </c>
      <c r="BO654" s="166">
        <v>14.9771</v>
      </c>
      <c r="BP654" s="166" t="s">
        <v>7469</v>
      </c>
      <c r="BQ654" s="166">
        <v>13.3209</v>
      </c>
      <c r="BR654" s="166" t="s">
        <v>7469</v>
      </c>
      <c r="BS654" s="166">
        <v>15.0528</v>
      </c>
      <c r="BT654" s="166" t="s">
        <v>7469</v>
      </c>
      <c r="BU654" s="166">
        <v>1.6211</v>
      </c>
      <c r="BV654" s="166" t="s">
        <v>7469</v>
      </c>
      <c r="BW654" s="166" t="s">
        <v>7469</v>
      </c>
      <c r="BX654" s="166">
        <v>1.9512</v>
      </c>
      <c r="BY654" s="166" t="s">
        <v>7469</v>
      </c>
      <c r="BZ654" s="166" t="s">
        <v>7469</v>
      </c>
      <c r="CA654" s="166">
        <v>68.147099999999995</v>
      </c>
      <c r="CB654" s="166">
        <v>1.5563</v>
      </c>
      <c r="CC654" s="166">
        <v>3.7524000000000002</v>
      </c>
      <c r="CD654" s="166" t="s">
        <v>7469</v>
      </c>
      <c r="CE654" s="166">
        <v>18.822900000000001</v>
      </c>
      <c r="CF654" s="166" t="s">
        <v>7469</v>
      </c>
      <c r="CG654" s="166" t="s">
        <v>7469</v>
      </c>
      <c r="CH654" s="166">
        <v>1.0483</v>
      </c>
      <c r="CI654" s="166">
        <v>3.3559000000000001</v>
      </c>
      <c r="CJ654" s="166" t="s">
        <v>7469</v>
      </c>
      <c r="CK654" s="166" t="s">
        <v>7469</v>
      </c>
      <c r="CL654" s="166" t="s">
        <v>7469</v>
      </c>
      <c r="CM654" s="166" t="s">
        <v>7469</v>
      </c>
      <c r="CN654" s="166" t="s">
        <v>7469</v>
      </c>
      <c r="CO654" s="166">
        <v>1.0884</v>
      </c>
      <c r="CP654" s="166">
        <v>1.1541999999999999</v>
      </c>
      <c r="CQ654" s="166" t="s">
        <v>7469</v>
      </c>
      <c r="CR654" s="166" t="s">
        <v>7469</v>
      </c>
      <c r="CS654" s="166">
        <v>1.7519</v>
      </c>
      <c r="CT654" s="166">
        <v>1.4406000000000001</v>
      </c>
      <c r="CU654" s="166">
        <v>2.2700999999999998</v>
      </c>
      <c r="CV654" s="166" t="s">
        <v>7469</v>
      </c>
      <c r="CW654" s="166" t="s">
        <v>7469</v>
      </c>
      <c r="CX654" s="166" t="s">
        <v>7469</v>
      </c>
      <c r="CY654" s="166">
        <v>2.1758000000000002</v>
      </c>
      <c r="CZ654" s="166">
        <v>0.82869999999999999</v>
      </c>
      <c r="DA654" s="166" t="s">
        <v>7469</v>
      </c>
      <c r="DB654" s="166" t="s">
        <v>7469</v>
      </c>
      <c r="DC654" s="166">
        <v>4.8289999999999997</v>
      </c>
      <c r="DD654" s="166">
        <v>0.65480000000000005</v>
      </c>
      <c r="DE654" s="166" t="s">
        <v>7469</v>
      </c>
      <c r="DF654" s="166" t="s">
        <v>7469</v>
      </c>
      <c r="DG654" s="166">
        <v>4.0906000000000002</v>
      </c>
      <c r="DH654" s="166" t="s">
        <v>7469</v>
      </c>
      <c r="DI654" s="166" t="s">
        <v>7469</v>
      </c>
      <c r="DJ654" s="166" t="s">
        <v>7469</v>
      </c>
      <c r="DK654" s="166">
        <v>2.4933000000000001</v>
      </c>
      <c r="DL654" s="166" t="s">
        <v>7469</v>
      </c>
      <c r="DM654" s="166">
        <v>2.4167000000000001</v>
      </c>
      <c r="DN654" s="166">
        <v>1.4602999999999999</v>
      </c>
      <c r="DO654" s="166">
        <v>6.7824</v>
      </c>
      <c r="DP654" s="166">
        <v>1.1069</v>
      </c>
      <c r="DQ654" s="166">
        <v>15.4597</v>
      </c>
      <c r="DR654" s="166" t="s">
        <v>7469</v>
      </c>
      <c r="DS654" s="166">
        <v>3.5022000000000002</v>
      </c>
      <c r="DT654" s="166">
        <v>4.1300999999999997</v>
      </c>
      <c r="DU654" s="166">
        <v>4.3395999999999999</v>
      </c>
      <c r="DV654" s="166" t="s">
        <v>7469</v>
      </c>
      <c r="DW654" s="166" t="s">
        <v>7469</v>
      </c>
      <c r="DX654" s="166">
        <v>2.8433999999999999</v>
      </c>
      <c r="DY654" s="166">
        <v>0.84299999999999997</v>
      </c>
      <c r="DZ654" s="166" t="s">
        <v>7469</v>
      </c>
      <c r="EA654" s="166">
        <v>2.3584999999999998</v>
      </c>
      <c r="EB654" s="166">
        <v>0.82210000000000005</v>
      </c>
      <c r="EC654" s="166">
        <v>3.0912000000000002</v>
      </c>
      <c r="ED654" s="166">
        <v>1.4375</v>
      </c>
      <c r="EE654" s="166">
        <v>2.3935</v>
      </c>
      <c r="EF654" s="166">
        <v>1.6083000000000001</v>
      </c>
      <c r="EG654" s="166">
        <v>1.7363</v>
      </c>
      <c r="EH654" s="166" t="s">
        <v>7469</v>
      </c>
      <c r="EI654" s="166">
        <v>5.8833000000000002</v>
      </c>
      <c r="EJ654" s="166" t="s">
        <v>7469</v>
      </c>
      <c r="EK654" s="166" t="s">
        <v>7469</v>
      </c>
      <c r="EL654" s="166">
        <v>57.187899999999999</v>
      </c>
      <c r="EM654" s="166">
        <v>2.7915999999999999</v>
      </c>
      <c r="EN654" s="166" t="s">
        <v>7469</v>
      </c>
    </row>
    <row r="655" spans="3:144">
      <c r="C655" s="120"/>
      <c r="E655" s="120" t="s">
        <v>8100</v>
      </c>
      <c r="F655" s="126" t="s">
        <v>8209</v>
      </c>
      <c r="G655" s="151" t="s">
        <v>8090</v>
      </c>
      <c r="H655" s="152" t="s">
        <v>8097</v>
      </c>
      <c r="I655" s="166" t="s">
        <v>7469</v>
      </c>
      <c r="J655" s="166" t="s">
        <v>7469</v>
      </c>
      <c r="K655" s="166" t="s">
        <v>7469</v>
      </c>
      <c r="L655" s="166" t="s">
        <v>7469</v>
      </c>
      <c r="M655" s="166" t="s">
        <v>7469</v>
      </c>
      <c r="N655" s="166" t="s">
        <v>7469</v>
      </c>
      <c r="O655" s="166" t="s">
        <v>7469</v>
      </c>
      <c r="P655" s="166" t="s">
        <v>7469</v>
      </c>
      <c r="Q655" s="166" t="s">
        <v>7469</v>
      </c>
      <c r="R655" s="166">
        <v>2.5135999999999998</v>
      </c>
      <c r="S655" s="166" t="s">
        <v>7469</v>
      </c>
      <c r="T655" s="166" t="s">
        <v>7469</v>
      </c>
      <c r="U655" s="166" t="s">
        <v>7469</v>
      </c>
      <c r="V655" s="166" t="s">
        <v>7469</v>
      </c>
      <c r="W655" s="166" t="s">
        <v>7469</v>
      </c>
      <c r="X655" s="166" t="s">
        <v>7469</v>
      </c>
      <c r="Y655" s="166" t="s">
        <v>7469</v>
      </c>
      <c r="Z655" s="166" t="s">
        <v>7469</v>
      </c>
      <c r="AA655" s="166" t="s">
        <v>7469</v>
      </c>
      <c r="AB655" s="166" t="s">
        <v>7469</v>
      </c>
      <c r="AC655" s="166" t="s">
        <v>7469</v>
      </c>
      <c r="AD655" s="166" t="s">
        <v>7469</v>
      </c>
      <c r="AE655" s="166">
        <v>2.7639</v>
      </c>
      <c r="AF655" s="166">
        <v>6.6852999999999998</v>
      </c>
      <c r="AG655" s="166" t="s">
        <v>7469</v>
      </c>
      <c r="AH655" s="166" t="s">
        <v>7469</v>
      </c>
      <c r="AI655" s="166" t="s">
        <v>7469</v>
      </c>
      <c r="AJ655" s="166" t="s">
        <v>7469</v>
      </c>
      <c r="AK655" s="166" t="s">
        <v>7469</v>
      </c>
      <c r="AL655" s="166" t="s">
        <v>7469</v>
      </c>
      <c r="AM655" s="166" t="s">
        <v>7469</v>
      </c>
      <c r="AN655" s="166" t="s">
        <v>7469</v>
      </c>
      <c r="AO655" s="166" t="s">
        <v>7469</v>
      </c>
      <c r="AP655" s="166" t="s">
        <v>7469</v>
      </c>
      <c r="AQ655" s="166" t="s">
        <v>7469</v>
      </c>
      <c r="AR655" s="166" t="s">
        <v>7469</v>
      </c>
      <c r="AS655" s="166" t="s">
        <v>7469</v>
      </c>
      <c r="AT655" s="166" t="s">
        <v>7469</v>
      </c>
      <c r="AU655" s="166" t="s">
        <v>7469</v>
      </c>
      <c r="AV655" s="166" t="s">
        <v>7469</v>
      </c>
      <c r="AW655" s="166" t="s">
        <v>7469</v>
      </c>
      <c r="AX655" s="166" t="s">
        <v>7469</v>
      </c>
      <c r="AY655" s="166" t="s">
        <v>7469</v>
      </c>
      <c r="AZ655" s="166" t="s">
        <v>7469</v>
      </c>
      <c r="BA655" s="166" t="s">
        <v>7469</v>
      </c>
      <c r="BB655" s="166" t="s">
        <v>7469</v>
      </c>
      <c r="BC655" s="166" t="s">
        <v>7469</v>
      </c>
      <c r="BD655" s="166" t="s">
        <v>7469</v>
      </c>
      <c r="BE655" s="166" t="s">
        <v>7469</v>
      </c>
      <c r="BF655" s="166" t="s">
        <v>7469</v>
      </c>
      <c r="BG655" s="166">
        <v>5.6760000000000002</v>
      </c>
      <c r="BH655" s="166" t="s">
        <v>7469</v>
      </c>
      <c r="BI655" s="166" t="s">
        <v>7469</v>
      </c>
      <c r="BJ655" s="166">
        <v>5.3441000000000001</v>
      </c>
      <c r="BK655" s="166" t="s">
        <v>7469</v>
      </c>
      <c r="BL655" s="166" t="s">
        <v>7469</v>
      </c>
      <c r="BM655" s="166" t="s">
        <v>7469</v>
      </c>
      <c r="BN655" s="166">
        <v>1.476</v>
      </c>
      <c r="BO655" s="166">
        <v>29.107399999999998</v>
      </c>
      <c r="BP655" s="166" t="s">
        <v>7469</v>
      </c>
      <c r="BQ655" s="166" t="s">
        <v>7469</v>
      </c>
      <c r="BR655" s="166" t="s">
        <v>7469</v>
      </c>
      <c r="BS655" s="166" t="s">
        <v>7469</v>
      </c>
      <c r="BT655" s="166" t="s">
        <v>7469</v>
      </c>
      <c r="BU655" s="166" t="s">
        <v>7469</v>
      </c>
      <c r="BV655" s="166" t="s">
        <v>7469</v>
      </c>
      <c r="BW655" s="166" t="s">
        <v>7469</v>
      </c>
      <c r="BX655" s="166" t="s">
        <v>7469</v>
      </c>
      <c r="BY655" s="166" t="s">
        <v>7469</v>
      </c>
      <c r="BZ655" s="166" t="s">
        <v>7469</v>
      </c>
      <c r="CA655" s="166">
        <v>41.826599999999999</v>
      </c>
      <c r="CB655" s="166" t="s">
        <v>7469</v>
      </c>
      <c r="CC655" s="166" t="s">
        <v>7469</v>
      </c>
      <c r="CD655" s="166" t="s">
        <v>7469</v>
      </c>
      <c r="CE655" s="166">
        <v>17.425799999999999</v>
      </c>
      <c r="CF655" s="166" t="s">
        <v>7469</v>
      </c>
      <c r="CG655" s="166" t="s">
        <v>7469</v>
      </c>
      <c r="CH655" s="166" t="s">
        <v>7469</v>
      </c>
      <c r="CI655" s="166" t="s">
        <v>7469</v>
      </c>
      <c r="CJ655" s="166" t="s">
        <v>7469</v>
      </c>
      <c r="CK655" s="166" t="s">
        <v>7469</v>
      </c>
      <c r="CL655" s="166" t="s">
        <v>7469</v>
      </c>
      <c r="CM655" s="166" t="s">
        <v>7469</v>
      </c>
      <c r="CN655" s="166" t="s">
        <v>7469</v>
      </c>
      <c r="CO655" s="166" t="s">
        <v>7469</v>
      </c>
      <c r="CP655" s="166" t="s">
        <v>7469</v>
      </c>
      <c r="CQ655" s="166" t="s">
        <v>7469</v>
      </c>
      <c r="CR655" s="166" t="s">
        <v>7469</v>
      </c>
      <c r="CS655" s="166" t="s">
        <v>7469</v>
      </c>
      <c r="CT655" s="166" t="s">
        <v>7469</v>
      </c>
      <c r="CU655" s="166">
        <v>1.9797</v>
      </c>
      <c r="CV655" s="166" t="s">
        <v>7469</v>
      </c>
      <c r="CW655" s="166" t="s">
        <v>7469</v>
      </c>
      <c r="CX655" s="166" t="s">
        <v>7469</v>
      </c>
      <c r="CY655" s="166" t="s">
        <v>7469</v>
      </c>
      <c r="CZ655" s="166" t="s">
        <v>7469</v>
      </c>
      <c r="DA655" s="166" t="s">
        <v>7469</v>
      </c>
      <c r="DB655" s="166" t="s">
        <v>7469</v>
      </c>
      <c r="DC655" s="166" t="s">
        <v>7469</v>
      </c>
      <c r="DD655" s="166" t="s">
        <v>7469</v>
      </c>
      <c r="DE655" s="166" t="s">
        <v>7469</v>
      </c>
      <c r="DF655" s="166" t="s">
        <v>7469</v>
      </c>
      <c r="DG655" s="166" t="s">
        <v>7469</v>
      </c>
      <c r="DH655" s="166" t="s">
        <v>7469</v>
      </c>
      <c r="DI655" s="166" t="s">
        <v>7469</v>
      </c>
      <c r="DJ655" s="166" t="s">
        <v>7469</v>
      </c>
      <c r="DK655" s="166">
        <v>2.0005000000000002</v>
      </c>
      <c r="DL655" s="166" t="s">
        <v>7469</v>
      </c>
      <c r="DM655" s="166" t="s">
        <v>7469</v>
      </c>
      <c r="DN655" s="166" t="s">
        <v>7469</v>
      </c>
      <c r="DO655" s="166" t="s">
        <v>7469</v>
      </c>
      <c r="DP655" s="166" t="s">
        <v>7469</v>
      </c>
      <c r="DQ655" s="166">
        <v>7.88</v>
      </c>
      <c r="DR655" s="166" t="s">
        <v>7469</v>
      </c>
      <c r="DS655" s="166" t="s">
        <v>7469</v>
      </c>
      <c r="DT655" s="166" t="s">
        <v>7469</v>
      </c>
      <c r="DU655" s="166" t="s">
        <v>7469</v>
      </c>
      <c r="DV655" s="166" t="s">
        <v>7469</v>
      </c>
      <c r="DW655" s="166" t="s">
        <v>7469</v>
      </c>
      <c r="DX655" s="166" t="s">
        <v>7469</v>
      </c>
      <c r="DY655" s="166" t="s">
        <v>7469</v>
      </c>
      <c r="DZ655" s="166" t="s">
        <v>7469</v>
      </c>
      <c r="EA655" s="166" t="s">
        <v>7469</v>
      </c>
      <c r="EB655" s="166" t="s">
        <v>7469</v>
      </c>
      <c r="EC655" s="166" t="s">
        <v>7469</v>
      </c>
      <c r="ED655" s="166" t="s">
        <v>7469</v>
      </c>
      <c r="EE655" s="166">
        <v>16.1831</v>
      </c>
      <c r="EF655" s="166" t="s">
        <v>7469</v>
      </c>
      <c r="EG655" s="166" t="s">
        <v>7469</v>
      </c>
      <c r="EH655" s="166" t="s">
        <v>7469</v>
      </c>
      <c r="EI655" s="166" t="s">
        <v>7469</v>
      </c>
      <c r="EJ655" s="166" t="s">
        <v>7469</v>
      </c>
      <c r="EK655" s="166" t="s">
        <v>7469</v>
      </c>
      <c r="EL655" s="166" t="s">
        <v>7469</v>
      </c>
      <c r="EM655" s="166" t="s">
        <v>7469</v>
      </c>
      <c r="EN655" s="166" t="s">
        <v>7469</v>
      </c>
    </row>
    <row r="656" spans="3:144">
      <c r="C656" s="120"/>
      <c r="E656" s="120" t="s">
        <v>8101</v>
      </c>
      <c r="F656" s="126" t="s">
        <v>8209</v>
      </c>
      <c r="G656" s="151" t="s">
        <v>8090</v>
      </c>
      <c r="H656" s="152" t="s">
        <v>8097</v>
      </c>
      <c r="I656" s="166" t="s">
        <v>7469</v>
      </c>
      <c r="J656" s="166" t="s">
        <v>7469</v>
      </c>
      <c r="K656" s="166" t="s">
        <v>7469</v>
      </c>
      <c r="L656" s="166" t="s">
        <v>7469</v>
      </c>
      <c r="M656" s="166" t="s">
        <v>7469</v>
      </c>
      <c r="N656" s="166">
        <v>7.8400999999999996</v>
      </c>
      <c r="O656" s="166">
        <v>350.77629999999999</v>
      </c>
      <c r="P656" s="166" t="s">
        <v>7469</v>
      </c>
      <c r="Q656" s="166" t="s">
        <v>7469</v>
      </c>
      <c r="R656" s="166">
        <v>2.5859999999999999</v>
      </c>
      <c r="S656" s="166" t="s">
        <v>7469</v>
      </c>
      <c r="T656" s="166" t="s">
        <v>7469</v>
      </c>
      <c r="U656" s="166" t="s">
        <v>7469</v>
      </c>
      <c r="V656" s="166" t="s">
        <v>7469</v>
      </c>
      <c r="W656" s="166" t="s">
        <v>7469</v>
      </c>
      <c r="X656" s="166" t="s">
        <v>7469</v>
      </c>
      <c r="Y656" s="166" t="s">
        <v>7469</v>
      </c>
      <c r="Z656" s="166" t="s">
        <v>7469</v>
      </c>
      <c r="AA656" s="166" t="s">
        <v>7469</v>
      </c>
      <c r="AB656" s="166" t="s">
        <v>7469</v>
      </c>
      <c r="AC656" s="166" t="s">
        <v>7469</v>
      </c>
      <c r="AD656" s="166" t="s">
        <v>7469</v>
      </c>
      <c r="AE656" s="166">
        <v>2.5154000000000001</v>
      </c>
      <c r="AF656" s="166">
        <v>6.7183999999999999</v>
      </c>
      <c r="AG656" s="166" t="s">
        <v>7469</v>
      </c>
      <c r="AH656" s="166" t="s">
        <v>7469</v>
      </c>
      <c r="AI656" s="166" t="s">
        <v>7469</v>
      </c>
      <c r="AJ656" s="166" t="s">
        <v>7469</v>
      </c>
      <c r="AK656" s="166" t="s">
        <v>7469</v>
      </c>
      <c r="AL656" s="166" t="s">
        <v>7469</v>
      </c>
      <c r="AM656" s="166" t="s">
        <v>7469</v>
      </c>
      <c r="AN656" s="166" t="s">
        <v>7469</v>
      </c>
      <c r="AO656" s="166" t="s">
        <v>7469</v>
      </c>
      <c r="AP656" s="166">
        <v>1.8556999999999999</v>
      </c>
      <c r="AQ656" s="166" t="s">
        <v>7469</v>
      </c>
      <c r="AR656" s="166" t="s">
        <v>7469</v>
      </c>
      <c r="AS656" s="166" t="s">
        <v>7469</v>
      </c>
      <c r="AT656" s="166" t="s">
        <v>7469</v>
      </c>
      <c r="AU656" s="166" t="s">
        <v>7469</v>
      </c>
      <c r="AV656" s="166" t="s">
        <v>7469</v>
      </c>
      <c r="AW656" s="166" t="s">
        <v>7469</v>
      </c>
      <c r="AX656" s="166" t="s">
        <v>7469</v>
      </c>
      <c r="AY656" s="166" t="s">
        <v>7469</v>
      </c>
      <c r="AZ656" s="166" t="s">
        <v>7469</v>
      </c>
      <c r="BA656" s="166" t="s">
        <v>7469</v>
      </c>
      <c r="BB656" s="166" t="s">
        <v>7469</v>
      </c>
      <c r="BC656" s="166" t="s">
        <v>7469</v>
      </c>
      <c r="BD656" s="166" t="s">
        <v>7469</v>
      </c>
      <c r="BE656" s="166" t="s">
        <v>7469</v>
      </c>
      <c r="BF656" s="166" t="s">
        <v>7469</v>
      </c>
      <c r="BG656" s="166">
        <v>4.0075000000000003</v>
      </c>
      <c r="BH656" s="166" t="s">
        <v>7469</v>
      </c>
      <c r="BI656" s="166" t="s">
        <v>7469</v>
      </c>
      <c r="BJ656" s="166">
        <v>5.4987000000000004</v>
      </c>
      <c r="BK656" s="166" t="s">
        <v>7469</v>
      </c>
      <c r="BL656" s="166" t="s">
        <v>7469</v>
      </c>
      <c r="BM656" s="166" t="s">
        <v>7469</v>
      </c>
      <c r="BN656" s="166">
        <v>1.3681000000000001</v>
      </c>
      <c r="BO656" s="166" t="s">
        <v>7469</v>
      </c>
      <c r="BP656" s="166" t="s">
        <v>7469</v>
      </c>
      <c r="BQ656" s="166" t="s">
        <v>7469</v>
      </c>
      <c r="BR656" s="166" t="s">
        <v>7469</v>
      </c>
      <c r="BS656" s="166" t="s">
        <v>7469</v>
      </c>
      <c r="BT656" s="166" t="s">
        <v>7469</v>
      </c>
      <c r="BU656" s="166" t="s">
        <v>7469</v>
      </c>
      <c r="BV656" s="166" t="s">
        <v>7469</v>
      </c>
      <c r="BW656" s="166" t="s">
        <v>7469</v>
      </c>
      <c r="BX656" s="166" t="s">
        <v>7469</v>
      </c>
      <c r="BY656" s="166" t="s">
        <v>7469</v>
      </c>
      <c r="BZ656" s="166" t="s">
        <v>7469</v>
      </c>
      <c r="CA656" s="166">
        <v>34.964700000000001</v>
      </c>
      <c r="CB656" s="166" t="s">
        <v>7469</v>
      </c>
      <c r="CC656" s="166" t="s">
        <v>7469</v>
      </c>
      <c r="CD656" s="166" t="s">
        <v>7469</v>
      </c>
      <c r="CE656" s="166" t="s">
        <v>7469</v>
      </c>
      <c r="CF656" s="166" t="s">
        <v>7469</v>
      </c>
      <c r="CG656" s="166" t="s">
        <v>7469</v>
      </c>
      <c r="CH656" s="166" t="s">
        <v>7469</v>
      </c>
      <c r="CI656" s="166" t="s">
        <v>7469</v>
      </c>
      <c r="CJ656" s="166" t="s">
        <v>7469</v>
      </c>
      <c r="CK656" s="166" t="s">
        <v>7469</v>
      </c>
      <c r="CL656" s="166" t="s">
        <v>7469</v>
      </c>
      <c r="CM656" s="166" t="s">
        <v>7469</v>
      </c>
      <c r="CN656" s="166" t="s">
        <v>7469</v>
      </c>
      <c r="CO656" s="166" t="s">
        <v>7469</v>
      </c>
      <c r="CP656" s="166" t="s">
        <v>7469</v>
      </c>
      <c r="CQ656" s="166" t="s">
        <v>7469</v>
      </c>
      <c r="CR656" s="166" t="s">
        <v>7469</v>
      </c>
      <c r="CS656" s="166" t="s">
        <v>7469</v>
      </c>
      <c r="CT656" s="166" t="s">
        <v>7469</v>
      </c>
      <c r="CU656" s="166">
        <v>1.8977999999999999</v>
      </c>
      <c r="CV656" s="166" t="s">
        <v>7469</v>
      </c>
      <c r="CW656" s="166" t="s">
        <v>7469</v>
      </c>
      <c r="CX656" s="166" t="s">
        <v>7469</v>
      </c>
      <c r="CY656" s="166" t="s">
        <v>7469</v>
      </c>
      <c r="CZ656" s="166" t="s">
        <v>7469</v>
      </c>
      <c r="DA656" s="166" t="s">
        <v>7469</v>
      </c>
      <c r="DB656" s="166" t="s">
        <v>7469</v>
      </c>
      <c r="DC656" s="166" t="s">
        <v>7469</v>
      </c>
      <c r="DD656" s="166" t="s">
        <v>7469</v>
      </c>
      <c r="DE656" s="166" t="s">
        <v>7469</v>
      </c>
      <c r="DF656" s="166" t="s">
        <v>7469</v>
      </c>
      <c r="DG656" s="166" t="s">
        <v>7469</v>
      </c>
      <c r="DH656" s="166" t="s">
        <v>7469</v>
      </c>
      <c r="DI656" s="166" t="s">
        <v>7469</v>
      </c>
      <c r="DJ656" s="166" t="s">
        <v>7469</v>
      </c>
      <c r="DK656" s="166">
        <v>1.6276999999999999</v>
      </c>
      <c r="DL656" s="166" t="s">
        <v>7469</v>
      </c>
      <c r="DM656" s="166" t="s">
        <v>7469</v>
      </c>
      <c r="DN656" s="166" t="s">
        <v>7469</v>
      </c>
      <c r="DO656" s="166" t="s">
        <v>7469</v>
      </c>
      <c r="DP656" s="166" t="s">
        <v>7469</v>
      </c>
      <c r="DQ656" s="166">
        <v>8.1219999999999999</v>
      </c>
      <c r="DR656" s="166" t="s">
        <v>7469</v>
      </c>
      <c r="DS656" s="166" t="s">
        <v>7469</v>
      </c>
      <c r="DT656" s="166" t="s">
        <v>7469</v>
      </c>
      <c r="DU656" s="166" t="s">
        <v>7469</v>
      </c>
      <c r="DV656" s="166" t="s">
        <v>7469</v>
      </c>
      <c r="DW656" s="166" t="s">
        <v>7469</v>
      </c>
      <c r="DX656" s="166" t="s">
        <v>7469</v>
      </c>
      <c r="DY656" s="166" t="s">
        <v>7469</v>
      </c>
      <c r="DZ656" s="166" t="s">
        <v>7469</v>
      </c>
      <c r="EA656" s="166" t="s">
        <v>7469</v>
      </c>
      <c r="EB656" s="166" t="s">
        <v>7469</v>
      </c>
      <c r="EC656" s="166" t="s">
        <v>7469</v>
      </c>
      <c r="ED656" s="166" t="s">
        <v>7469</v>
      </c>
      <c r="EE656" s="166" t="s">
        <v>7469</v>
      </c>
      <c r="EF656" s="166" t="s">
        <v>7469</v>
      </c>
      <c r="EG656" s="166" t="s">
        <v>7469</v>
      </c>
      <c r="EH656" s="166" t="s">
        <v>7469</v>
      </c>
      <c r="EI656" s="166" t="s">
        <v>7469</v>
      </c>
      <c r="EJ656" s="166" t="s">
        <v>7469</v>
      </c>
      <c r="EK656" s="166" t="s">
        <v>7469</v>
      </c>
      <c r="EL656" s="166" t="s">
        <v>7469</v>
      </c>
      <c r="EM656" s="166" t="s">
        <v>7469</v>
      </c>
      <c r="EN656" s="166" t="s">
        <v>7469</v>
      </c>
    </row>
    <row r="657" spans="2:144">
      <c r="C657" s="120"/>
      <c r="E657" s="120" t="s">
        <v>8102</v>
      </c>
      <c r="F657" s="126" t="s">
        <v>8209</v>
      </c>
      <c r="G657" s="151" t="s">
        <v>8090</v>
      </c>
      <c r="H657" s="152" t="s">
        <v>8097</v>
      </c>
      <c r="I657" s="166" t="s">
        <v>7469</v>
      </c>
      <c r="J657" s="166" t="s">
        <v>7469</v>
      </c>
      <c r="K657" s="166" t="s">
        <v>7469</v>
      </c>
      <c r="L657" s="166" t="s">
        <v>7469</v>
      </c>
      <c r="M657" s="166" t="s">
        <v>7469</v>
      </c>
      <c r="N657" s="166" t="s">
        <v>7469</v>
      </c>
      <c r="O657" s="166">
        <v>59.609099999999998</v>
      </c>
      <c r="P657" s="166" t="s">
        <v>7469</v>
      </c>
      <c r="Q657" s="166" t="s">
        <v>7469</v>
      </c>
      <c r="R657" s="166" t="s">
        <v>7469</v>
      </c>
      <c r="S657" s="166" t="s">
        <v>7469</v>
      </c>
      <c r="T657" s="166" t="s">
        <v>7469</v>
      </c>
      <c r="U657" s="166" t="s">
        <v>7469</v>
      </c>
      <c r="V657" s="166" t="s">
        <v>7469</v>
      </c>
      <c r="W657" s="166" t="s">
        <v>7469</v>
      </c>
      <c r="X657" s="166" t="s">
        <v>7469</v>
      </c>
      <c r="Y657" s="166" t="s">
        <v>7469</v>
      </c>
      <c r="Z657" s="166" t="s">
        <v>7469</v>
      </c>
      <c r="AA657" s="166" t="s">
        <v>7469</v>
      </c>
      <c r="AB657" s="166" t="s">
        <v>7469</v>
      </c>
      <c r="AC657" s="166" t="s">
        <v>7469</v>
      </c>
      <c r="AD657" s="166" t="s">
        <v>7469</v>
      </c>
      <c r="AE657" s="166" t="s">
        <v>7469</v>
      </c>
      <c r="AF657" s="166" t="s">
        <v>7469</v>
      </c>
      <c r="AG657" s="166" t="s">
        <v>7469</v>
      </c>
      <c r="AH657" s="166" t="s">
        <v>7469</v>
      </c>
      <c r="AI657" s="166" t="s">
        <v>7469</v>
      </c>
      <c r="AJ657" s="166" t="s">
        <v>7469</v>
      </c>
      <c r="AK657" s="166" t="s">
        <v>7469</v>
      </c>
      <c r="AL657" s="166" t="s">
        <v>7469</v>
      </c>
      <c r="AM657" s="166" t="s">
        <v>7469</v>
      </c>
      <c r="AN657" s="166" t="s">
        <v>7469</v>
      </c>
      <c r="AO657" s="166" t="s">
        <v>7469</v>
      </c>
      <c r="AP657" s="166" t="s">
        <v>7469</v>
      </c>
      <c r="AQ657" s="166" t="s">
        <v>7469</v>
      </c>
      <c r="AR657" s="166" t="s">
        <v>7469</v>
      </c>
      <c r="AS657" s="166" t="s">
        <v>7469</v>
      </c>
      <c r="AT657" s="166" t="s">
        <v>7469</v>
      </c>
      <c r="AU657" s="166" t="s">
        <v>7469</v>
      </c>
      <c r="AV657" s="166" t="s">
        <v>7469</v>
      </c>
      <c r="AW657" s="166" t="s">
        <v>7469</v>
      </c>
      <c r="AX657" s="166" t="s">
        <v>7469</v>
      </c>
      <c r="AY657" s="166" t="s">
        <v>7469</v>
      </c>
      <c r="AZ657" s="166" t="s">
        <v>7469</v>
      </c>
      <c r="BA657" s="166" t="s">
        <v>7469</v>
      </c>
      <c r="BB657" s="166" t="s">
        <v>7469</v>
      </c>
      <c r="BC657" s="166" t="s">
        <v>7469</v>
      </c>
      <c r="BD657" s="166" t="s">
        <v>7469</v>
      </c>
      <c r="BE657" s="166" t="s">
        <v>7469</v>
      </c>
      <c r="BF657" s="166" t="s">
        <v>7469</v>
      </c>
      <c r="BG657" s="166" t="s">
        <v>7469</v>
      </c>
      <c r="BH657" s="166" t="s">
        <v>7469</v>
      </c>
      <c r="BI657" s="166" t="s">
        <v>7469</v>
      </c>
      <c r="BJ657" s="166" t="s">
        <v>7469</v>
      </c>
      <c r="BK657" s="166" t="s">
        <v>7469</v>
      </c>
      <c r="BL657" s="166" t="s">
        <v>7469</v>
      </c>
      <c r="BM657" s="166" t="s">
        <v>7469</v>
      </c>
      <c r="BN657" s="166">
        <v>1.1457999999999999</v>
      </c>
      <c r="BO657" s="166" t="s">
        <v>7469</v>
      </c>
      <c r="BP657" s="166" t="s">
        <v>7469</v>
      </c>
      <c r="BQ657" s="166" t="s">
        <v>7469</v>
      </c>
      <c r="BR657" s="166" t="s">
        <v>7469</v>
      </c>
      <c r="BS657" s="166" t="s">
        <v>7469</v>
      </c>
      <c r="BT657" s="166" t="s">
        <v>7469</v>
      </c>
      <c r="BU657" s="166" t="s">
        <v>7469</v>
      </c>
      <c r="BV657" s="166" t="s">
        <v>7469</v>
      </c>
      <c r="BW657" s="166" t="s">
        <v>7469</v>
      </c>
      <c r="BX657" s="166" t="s">
        <v>7469</v>
      </c>
      <c r="BY657" s="166" t="s">
        <v>7469</v>
      </c>
      <c r="BZ657" s="166" t="s">
        <v>7469</v>
      </c>
      <c r="CA657" s="166">
        <v>26.772600000000001</v>
      </c>
      <c r="CB657" s="166" t="s">
        <v>7469</v>
      </c>
      <c r="CC657" s="166" t="s">
        <v>7469</v>
      </c>
      <c r="CD657" s="166" t="s">
        <v>7469</v>
      </c>
      <c r="CE657" s="166" t="s">
        <v>7469</v>
      </c>
      <c r="CF657" s="166" t="s">
        <v>7469</v>
      </c>
      <c r="CG657" s="166" t="s">
        <v>7469</v>
      </c>
      <c r="CH657" s="166" t="s">
        <v>7469</v>
      </c>
      <c r="CI657" s="166" t="s">
        <v>7469</v>
      </c>
      <c r="CJ657" s="166" t="s">
        <v>7469</v>
      </c>
      <c r="CK657" s="166" t="s">
        <v>7469</v>
      </c>
      <c r="CL657" s="166" t="s">
        <v>7469</v>
      </c>
      <c r="CM657" s="166" t="s">
        <v>7469</v>
      </c>
      <c r="CN657" s="166" t="s">
        <v>7469</v>
      </c>
      <c r="CO657" s="166" t="s">
        <v>7469</v>
      </c>
      <c r="CP657" s="166" t="s">
        <v>7469</v>
      </c>
      <c r="CQ657" s="166" t="s">
        <v>7469</v>
      </c>
      <c r="CR657" s="166" t="s">
        <v>7469</v>
      </c>
      <c r="CS657" s="166" t="s">
        <v>7469</v>
      </c>
      <c r="CT657" s="166" t="s">
        <v>7469</v>
      </c>
      <c r="CU657" s="166" t="s">
        <v>7469</v>
      </c>
      <c r="CV657" s="166" t="s">
        <v>7469</v>
      </c>
      <c r="CW657" s="166" t="s">
        <v>7469</v>
      </c>
      <c r="CX657" s="166" t="s">
        <v>7469</v>
      </c>
      <c r="CY657" s="166" t="s">
        <v>7469</v>
      </c>
      <c r="CZ657" s="166" t="s">
        <v>7469</v>
      </c>
      <c r="DA657" s="166" t="s">
        <v>7469</v>
      </c>
      <c r="DB657" s="166" t="s">
        <v>7469</v>
      </c>
      <c r="DC657" s="166" t="s">
        <v>7469</v>
      </c>
      <c r="DD657" s="166" t="s">
        <v>7469</v>
      </c>
      <c r="DE657" s="166" t="s">
        <v>7469</v>
      </c>
      <c r="DF657" s="166" t="s">
        <v>7469</v>
      </c>
      <c r="DG657" s="166" t="s">
        <v>7469</v>
      </c>
      <c r="DH657" s="166" t="s">
        <v>7469</v>
      </c>
      <c r="DI657" s="166" t="s">
        <v>7469</v>
      </c>
      <c r="DJ657" s="166" t="s">
        <v>7469</v>
      </c>
      <c r="DK657" s="166" t="s">
        <v>7469</v>
      </c>
      <c r="DL657" s="166" t="s">
        <v>7469</v>
      </c>
      <c r="DM657" s="166" t="s">
        <v>7469</v>
      </c>
      <c r="DN657" s="166" t="s">
        <v>7469</v>
      </c>
      <c r="DO657" s="166" t="s">
        <v>7469</v>
      </c>
      <c r="DP657" s="166" t="s">
        <v>7469</v>
      </c>
      <c r="DQ657" s="166" t="s">
        <v>7469</v>
      </c>
      <c r="DR657" s="166" t="s">
        <v>7469</v>
      </c>
      <c r="DS657" s="166" t="s">
        <v>7469</v>
      </c>
      <c r="DT657" s="166" t="s">
        <v>7469</v>
      </c>
      <c r="DU657" s="166" t="s">
        <v>7469</v>
      </c>
      <c r="DV657" s="166" t="s">
        <v>7469</v>
      </c>
      <c r="DW657" s="166" t="s">
        <v>7469</v>
      </c>
      <c r="DX657" s="166" t="s">
        <v>7469</v>
      </c>
      <c r="DY657" s="166" t="s">
        <v>7469</v>
      </c>
      <c r="DZ657" s="166" t="s">
        <v>7469</v>
      </c>
      <c r="EA657" s="166" t="s">
        <v>7469</v>
      </c>
      <c r="EB657" s="166" t="s">
        <v>7469</v>
      </c>
      <c r="EC657" s="166" t="s">
        <v>7469</v>
      </c>
      <c r="ED657" s="166" t="s">
        <v>7469</v>
      </c>
      <c r="EE657" s="166" t="s">
        <v>7469</v>
      </c>
      <c r="EF657" s="166" t="s">
        <v>7469</v>
      </c>
      <c r="EG657" s="166" t="s">
        <v>7469</v>
      </c>
      <c r="EH657" s="166" t="s">
        <v>7469</v>
      </c>
      <c r="EI657" s="166" t="s">
        <v>7469</v>
      </c>
      <c r="EJ657" s="166" t="s">
        <v>7469</v>
      </c>
      <c r="EK657" s="166" t="s">
        <v>7469</v>
      </c>
      <c r="EL657" s="166" t="s">
        <v>7469</v>
      </c>
      <c r="EM657" s="166" t="s">
        <v>7469</v>
      </c>
      <c r="EN657" s="166" t="s">
        <v>7469</v>
      </c>
    </row>
    <row r="658" spans="2:144">
      <c r="C658" s="120"/>
      <c r="E658" s="120" t="s">
        <v>8103</v>
      </c>
      <c r="F658" s="126" t="s">
        <v>8209</v>
      </c>
      <c r="G658" s="151" t="s">
        <v>8090</v>
      </c>
      <c r="H658" s="152" t="s">
        <v>8097</v>
      </c>
      <c r="I658" s="166">
        <v>4.0450999999999997</v>
      </c>
      <c r="J658" s="166">
        <v>3.4403999999999999</v>
      </c>
      <c r="K658" s="166">
        <v>4.62</v>
      </c>
      <c r="L658" s="166">
        <v>9.5799999999999996E-2</v>
      </c>
      <c r="M658" s="166" t="s">
        <v>7469</v>
      </c>
      <c r="N658" s="166" t="s">
        <v>7469</v>
      </c>
      <c r="O658" s="166">
        <v>6.3861999999999997</v>
      </c>
      <c r="P658" s="166">
        <v>16.787400000000002</v>
      </c>
      <c r="Q658" s="166">
        <v>1.1114999999999999</v>
      </c>
      <c r="R658" s="166">
        <v>3.8067000000000002</v>
      </c>
      <c r="S658" s="166">
        <v>11.4862</v>
      </c>
      <c r="T658" s="166" t="s">
        <v>7469</v>
      </c>
      <c r="U658" s="166" t="s">
        <v>7469</v>
      </c>
      <c r="V658" s="166">
        <v>5.7117000000000004</v>
      </c>
      <c r="W658" s="166">
        <v>8.2462999999999997</v>
      </c>
      <c r="X658" s="166">
        <v>74.482299999999995</v>
      </c>
      <c r="Y658" s="166">
        <v>4.3669000000000002</v>
      </c>
      <c r="Z658" s="166">
        <v>3.0516999999999999</v>
      </c>
      <c r="AA658" s="166">
        <v>3.4832999999999998</v>
      </c>
      <c r="AB658" s="166">
        <v>1.6197999999999999</v>
      </c>
      <c r="AC658" s="166" t="s">
        <v>7469</v>
      </c>
      <c r="AD658" s="166">
        <v>0.7641</v>
      </c>
      <c r="AE658" s="166">
        <v>4.3884999999999996</v>
      </c>
      <c r="AF658" s="166">
        <v>13.526</v>
      </c>
      <c r="AG658" s="166">
        <v>2.3068</v>
      </c>
      <c r="AH658" s="166">
        <v>2.504</v>
      </c>
      <c r="AI658" s="166">
        <v>0.85870000000000002</v>
      </c>
      <c r="AJ658" s="166" t="s">
        <v>7469</v>
      </c>
      <c r="AK658" s="166" t="s">
        <v>7469</v>
      </c>
      <c r="AL658" s="166">
        <v>4.5087000000000002</v>
      </c>
      <c r="AM658" s="166" t="s">
        <v>7469</v>
      </c>
      <c r="AN658" s="166">
        <v>2.3311999999999999</v>
      </c>
      <c r="AO658" s="166">
        <v>2.1758999999999999</v>
      </c>
      <c r="AP658" s="166">
        <v>1.5934999999999999</v>
      </c>
      <c r="AQ658" s="166" t="s">
        <v>7469</v>
      </c>
      <c r="AR658" s="166">
        <v>9.5503999999999998</v>
      </c>
      <c r="AS658" s="166">
        <v>1.1584000000000001</v>
      </c>
      <c r="AT658" s="166">
        <v>5.8567</v>
      </c>
      <c r="AU658" s="166">
        <v>1.5047999999999999</v>
      </c>
      <c r="AV658" s="166">
        <v>3.9079000000000002</v>
      </c>
      <c r="AW658" s="166" t="s">
        <v>7469</v>
      </c>
      <c r="AX658" s="166" t="s">
        <v>7469</v>
      </c>
      <c r="AY658" s="166" t="s">
        <v>7469</v>
      </c>
      <c r="AZ658" s="166">
        <v>5.0873999999999997</v>
      </c>
      <c r="BA658" s="166">
        <v>6.3643999999999998</v>
      </c>
      <c r="BB658" s="166" t="s">
        <v>7469</v>
      </c>
      <c r="BC658" s="166" t="s">
        <v>7469</v>
      </c>
      <c r="BD658" s="166" t="s">
        <v>7469</v>
      </c>
      <c r="BE658" s="166" t="s">
        <v>7469</v>
      </c>
      <c r="BF658" s="166">
        <v>3.4742000000000002</v>
      </c>
      <c r="BG658" s="166" t="s">
        <v>7469</v>
      </c>
      <c r="BH658" s="166" t="s">
        <v>7469</v>
      </c>
      <c r="BI658" s="166">
        <v>18.400500000000001</v>
      </c>
      <c r="BJ658" s="166">
        <v>9.7715999999999994</v>
      </c>
      <c r="BK658" s="166" t="s">
        <v>7469</v>
      </c>
      <c r="BL658" s="166">
        <v>6.0895999999999999</v>
      </c>
      <c r="BM658" s="166">
        <v>1.2541</v>
      </c>
      <c r="BN658" s="166">
        <v>1.7088000000000001</v>
      </c>
      <c r="BO658" s="166">
        <v>163.80090000000001</v>
      </c>
      <c r="BP658" s="166" t="s">
        <v>7469</v>
      </c>
      <c r="BQ658" s="166">
        <v>16.853999999999999</v>
      </c>
      <c r="BR658" s="166" t="s">
        <v>7469</v>
      </c>
      <c r="BS658" s="166">
        <v>27.860499999999998</v>
      </c>
      <c r="BT658" s="166" t="s">
        <v>7469</v>
      </c>
      <c r="BU658" s="166" t="s">
        <v>7469</v>
      </c>
      <c r="BV658" s="166" t="s">
        <v>7469</v>
      </c>
      <c r="BW658" s="166" t="s">
        <v>7469</v>
      </c>
      <c r="BX658" s="166">
        <v>2.9192999999999998</v>
      </c>
      <c r="BY658" s="166" t="s">
        <v>7469</v>
      </c>
      <c r="BZ658" s="166">
        <v>537.7645</v>
      </c>
      <c r="CA658" s="166">
        <v>55.4572</v>
      </c>
      <c r="CB658" s="166">
        <v>2.7254</v>
      </c>
      <c r="CC658" s="166">
        <v>4.9778000000000002</v>
      </c>
      <c r="CD658" s="166">
        <v>1.4790000000000001</v>
      </c>
      <c r="CE658" s="166">
        <v>25.404699999999998</v>
      </c>
      <c r="CF658" s="166" t="s">
        <v>7469</v>
      </c>
      <c r="CG658" s="166" t="s">
        <v>7469</v>
      </c>
      <c r="CH658" s="166">
        <v>1.4875</v>
      </c>
      <c r="CI658" s="166">
        <v>6.0598000000000001</v>
      </c>
      <c r="CJ658" s="166" t="s">
        <v>7469</v>
      </c>
      <c r="CK658" s="166" t="s">
        <v>7469</v>
      </c>
      <c r="CL658" s="166" t="s">
        <v>7469</v>
      </c>
      <c r="CM658" s="166" t="s">
        <v>7469</v>
      </c>
      <c r="CN658" s="166" t="s">
        <v>7469</v>
      </c>
      <c r="CO658" s="166">
        <v>1.617</v>
      </c>
      <c r="CP658" s="166">
        <v>1.8120000000000001</v>
      </c>
      <c r="CQ658" s="166">
        <v>28.3874</v>
      </c>
      <c r="CR658" s="166" t="s">
        <v>7469</v>
      </c>
      <c r="CS658" s="166">
        <v>3.0813000000000001</v>
      </c>
      <c r="CT658" s="166">
        <v>3.9037999999999999</v>
      </c>
      <c r="CU658" s="166">
        <v>2.8376000000000001</v>
      </c>
      <c r="CV658" s="166" t="s">
        <v>7469</v>
      </c>
      <c r="CW658" s="166" t="s">
        <v>7469</v>
      </c>
      <c r="CX658" s="166" t="s">
        <v>7469</v>
      </c>
      <c r="CY658" s="166">
        <v>3.4243999999999999</v>
      </c>
      <c r="CZ658" s="166">
        <v>1.0143</v>
      </c>
      <c r="DA658" s="166">
        <v>0.91679999999999995</v>
      </c>
      <c r="DB658" s="166" t="s">
        <v>7469</v>
      </c>
      <c r="DC658" s="166">
        <v>5.6841999999999997</v>
      </c>
      <c r="DD658" s="166">
        <v>1.7254</v>
      </c>
      <c r="DE658" s="166" t="s">
        <v>7469</v>
      </c>
      <c r="DF658" s="166" t="s">
        <v>7469</v>
      </c>
      <c r="DG658" s="166">
        <v>5.9524999999999997</v>
      </c>
      <c r="DH658" s="166" t="s">
        <v>7469</v>
      </c>
      <c r="DI658" s="166" t="s">
        <v>7469</v>
      </c>
      <c r="DJ658" s="166" t="s">
        <v>7469</v>
      </c>
      <c r="DK658" s="166">
        <v>2.1444999999999999</v>
      </c>
      <c r="DL658" s="166">
        <v>1.1492</v>
      </c>
      <c r="DM658" s="166">
        <v>1.9184000000000001</v>
      </c>
      <c r="DN658" s="166">
        <v>2.5807000000000002</v>
      </c>
      <c r="DO658" s="166">
        <v>3.4992999999999999</v>
      </c>
      <c r="DP658" s="166">
        <v>1.3934</v>
      </c>
      <c r="DQ658" s="166">
        <v>38.413800000000002</v>
      </c>
      <c r="DR658" s="166" t="s">
        <v>7469</v>
      </c>
      <c r="DS658" s="166">
        <v>5.0804999999999998</v>
      </c>
      <c r="DT658" s="166">
        <v>6.3673000000000002</v>
      </c>
      <c r="DU658" s="166">
        <v>6.3567999999999998</v>
      </c>
      <c r="DV658" s="166" t="s">
        <v>7469</v>
      </c>
      <c r="DW658" s="166" t="s">
        <v>7469</v>
      </c>
      <c r="DX658" s="166">
        <v>4.9554</v>
      </c>
      <c r="DY658" s="166">
        <v>1.5378000000000001</v>
      </c>
      <c r="DZ658" s="166" t="s">
        <v>7469</v>
      </c>
      <c r="EA658" s="166">
        <v>5.5338000000000003</v>
      </c>
      <c r="EB658" s="166">
        <v>1.5589999999999999</v>
      </c>
      <c r="EC658" s="166">
        <v>3.6095999999999999</v>
      </c>
      <c r="ED658" s="166">
        <v>2.5211000000000001</v>
      </c>
      <c r="EE658" s="166" t="s">
        <v>7469</v>
      </c>
      <c r="EF658" s="166">
        <v>2.9358</v>
      </c>
      <c r="EG658" s="166">
        <v>2.6741000000000001</v>
      </c>
      <c r="EH658" s="166" t="s">
        <v>7469</v>
      </c>
      <c r="EI658" s="166">
        <v>7.8436000000000003</v>
      </c>
      <c r="EJ658" s="166" t="s">
        <v>7469</v>
      </c>
      <c r="EK658" s="166" t="s">
        <v>7469</v>
      </c>
      <c r="EL658" s="166" t="s">
        <v>7469</v>
      </c>
      <c r="EM658" s="166" t="s">
        <v>7469</v>
      </c>
      <c r="EN658" s="166" t="s">
        <v>7469</v>
      </c>
    </row>
    <row r="659" spans="2:144">
      <c r="C659" s="120"/>
      <c r="E659" s="120" t="s">
        <v>8144</v>
      </c>
      <c r="F659" s="126" t="s">
        <v>8210</v>
      </c>
      <c r="G659" s="151" t="s">
        <v>7699</v>
      </c>
      <c r="H659" s="152" t="s">
        <v>8146</v>
      </c>
      <c r="I659" s="166" t="s">
        <v>7469</v>
      </c>
      <c r="J659" s="166" t="s">
        <v>7469</v>
      </c>
      <c r="K659" s="166">
        <v>5.7344159470722165</v>
      </c>
      <c r="L659" s="166" t="s">
        <v>7469</v>
      </c>
      <c r="M659" s="166" t="s">
        <v>7469</v>
      </c>
      <c r="N659" s="166">
        <v>8.5920577617328515</v>
      </c>
      <c r="O659" s="166">
        <v>35.667060212514762</v>
      </c>
      <c r="P659" s="166" t="s">
        <v>7469</v>
      </c>
      <c r="Q659" s="166" t="s">
        <v>7469</v>
      </c>
      <c r="R659" s="166" t="s">
        <v>7469</v>
      </c>
      <c r="S659" s="166" t="s">
        <v>7469</v>
      </c>
      <c r="T659" s="166" t="s">
        <v>7469</v>
      </c>
      <c r="U659" s="166">
        <v>4.9730993587661872E-2</v>
      </c>
      <c r="V659" s="166">
        <v>1.6420233463035019</v>
      </c>
      <c r="W659" s="166">
        <v>1.8523489932885904</v>
      </c>
      <c r="X659" s="166" t="s">
        <v>7469</v>
      </c>
      <c r="Y659" s="166" t="s">
        <v>7469</v>
      </c>
      <c r="Z659" s="166" t="s">
        <v>7469</v>
      </c>
      <c r="AA659" s="166">
        <v>2.2162053750501407</v>
      </c>
      <c r="AB659" s="166">
        <v>1.1369230769230769</v>
      </c>
      <c r="AC659" s="166" t="s">
        <v>7469</v>
      </c>
      <c r="AD659" s="166" t="s">
        <v>7469</v>
      </c>
      <c r="AE659" s="166" t="s">
        <v>7469</v>
      </c>
      <c r="AF659" s="166" t="s">
        <v>7469</v>
      </c>
      <c r="AG659" s="166" t="s">
        <v>7469</v>
      </c>
      <c r="AH659" s="166" t="s">
        <v>7469</v>
      </c>
      <c r="AI659" s="166" t="s">
        <v>7469</v>
      </c>
      <c r="AJ659" s="166" t="s">
        <v>7469</v>
      </c>
      <c r="AK659" s="166" t="s">
        <v>7469</v>
      </c>
      <c r="AL659" s="166" t="s">
        <v>7469</v>
      </c>
      <c r="AM659" s="166">
        <v>3.6064516129032258</v>
      </c>
      <c r="AN659" s="166">
        <v>1.3745376446724733</v>
      </c>
      <c r="AO659" s="166" t="s">
        <v>7469</v>
      </c>
      <c r="AP659" s="166" t="s">
        <v>7469</v>
      </c>
      <c r="AQ659" s="166" t="s">
        <v>7469</v>
      </c>
      <c r="AR659" s="166">
        <v>8.8886205855719886</v>
      </c>
      <c r="AS659" s="166" t="s">
        <v>7469</v>
      </c>
      <c r="AT659" s="166" t="s">
        <v>7469</v>
      </c>
      <c r="AU659" s="166" t="s">
        <v>7469</v>
      </c>
      <c r="AV659" s="166">
        <v>3.3103193194427321</v>
      </c>
      <c r="AW659" s="166" t="s">
        <v>7469</v>
      </c>
      <c r="AX659" s="166" t="s">
        <v>7469</v>
      </c>
      <c r="AY659" s="166" t="s">
        <v>7469</v>
      </c>
      <c r="AZ659" s="166" t="s">
        <v>7469</v>
      </c>
      <c r="BA659" s="166" t="s">
        <v>7469</v>
      </c>
      <c r="BB659" s="166">
        <v>107.11600263045983</v>
      </c>
      <c r="BC659" s="166" t="s">
        <v>7469</v>
      </c>
      <c r="BD659" s="166" t="s">
        <v>7469</v>
      </c>
      <c r="BE659" s="166" t="s">
        <v>7469</v>
      </c>
      <c r="BF659" s="166" t="s">
        <v>7469</v>
      </c>
      <c r="BG659" s="166">
        <v>3.0740432612312811</v>
      </c>
      <c r="BH659" s="166">
        <v>8.8846578181815516</v>
      </c>
      <c r="BI659" s="166">
        <v>17.315530569219959</v>
      </c>
      <c r="BJ659" s="166" t="s">
        <v>7469</v>
      </c>
      <c r="BK659" s="166" t="s">
        <v>7469</v>
      </c>
      <c r="BL659" s="166" t="s">
        <v>7469</v>
      </c>
      <c r="BM659" s="166" t="s">
        <v>7469</v>
      </c>
      <c r="BN659" s="166">
        <v>1.0533536585365852</v>
      </c>
      <c r="BO659" s="166" t="s">
        <v>7469</v>
      </c>
      <c r="BP659" s="166">
        <v>97</v>
      </c>
      <c r="BQ659" s="166" t="s">
        <v>7469</v>
      </c>
      <c r="BR659" s="166" t="s">
        <v>7469</v>
      </c>
      <c r="BS659" s="166">
        <v>16.678260869565214</v>
      </c>
      <c r="BT659" s="166">
        <v>1.6573033707865168</v>
      </c>
      <c r="BU659" s="166" t="s">
        <v>7469</v>
      </c>
      <c r="BV659" s="166" t="s">
        <v>7469</v>
      </c>
      <c r="BW659" s="166" t="s">
        <v>7469</v>
      </c>
      <c r="BX659" s="166" t="s">
        <v>7469</v>
      </c>
      <c r="BY659" s="166" t="s">
        <v>7469</v>
      </c>
      <c r="BZ659" s="166" t="s">
        <v>7469</v>
      </c>
      <c r="CA659" s="166">
        <v>20.584329349269588</v>
      </c>
      <c r="CB659" s="166" t="s">
        <v>7469</v>
      </c>
      <c r="CC659" s="166" t="s">
        <v>7469</v>
      </c>
      <c r="CD659" s="166" t="s">
        <v>7469</v>
      </c>
      <c r="CE659" s="166" t="s">
        <v>7469</v>
      </c>
      <c r="CF659" s="166">
        <v>0.43193069306930693</v>
      </c>
      <c r="CG659" s="166" t="s">
        <v>7469</v>
      </c>
      <c r="CH659" s="166" t="s">
        <v>7469</v>
      </c>
      <c r="CI659" s="166">
        <v>4.4011811564345553</v>
      </c>
      <c r="CJ659" s="166" t="s">
        <v>7469</v>
      </c>
      <c r="CK659" s="166" t="s">
        <v>7469</v>
      </c>
      <c r="CL659" s="166">
        <v>2.5161290322580645</v>
      </c>
      <c r="CM659" s="166" t="s">
        <v>7469</v>
      </c>
      <c r="CN659" s="166" t="s">
        <v>7469</v>
      </c>
      <c r="CO659" s="166" t="s">
        <v>7469</v>
      </c>
      <c r="CP659" s="166" t="s">
        <v>7469</v>
      </c>
      <c r="CQ659" s="166" t="s">
        <v>7469</v>
      </c>
      <c r="CR659" s="166" t="s">
        <v>7469</v>
      </c>
      <c r="CS659" s="166" t="s">
        <v>7469</v>
      </c>
      <c r="CT659" s="166">
        <v>1.7899159663865547</v>
      </c>
      <c r="CU659" s="166" t="s">
        <v>7469</v>
      </c>
      <c r="CV659" s="166" t="s">
        <v>7469</v>
      </c>
      <c r="CW659" s="166" t="s">
        <v>7469</v>
      </c>
      <c r="CX659" s="166" t="s">
        <v>7469</v>
      </c>
      <c r="CY659" s="166" t="s">
        <v>7469</v>
      </c>
      <c r="CZ659" s="166" t="s">
        <v>7469</v>
      </c>
      <c r="DA659" s="166" t="s">
        <v>7469</v>
      </c>
      <c r="DB659" s="166" t="s">
        <v>7469</v>
      </c>
      <c r="DC659" s="166">
        <v>7.2498530276308042</v>
      </c>
      <c r="DD659" s="166" t="s">
        <v>7469</v>
      </c>
      <c r="DE659" s="166" t="s">
        <v>7469</v>
      </c>
      <c r="DF659" s="166" t="s">
        <v>7469</v>
      </c>
      <c r="DG659" s="166">
        <v>4.2168674698795181</v>
      </c>
      <c r="DH659" s="166" t="s">
        <v>7469</v>
      </c>
      <c r="DI659" s="166" t="s">
        <v>7469</v>
      </c>
      <c r="DJ659" s="166" t="s">
        <v>7469</v>
      </c>
      <c r="DK659" s="166" t="s">
        <v>7469</v>
      </c>
      <c r="DL659" s="166" t="s">
        <v>7469</v>
      </c>
      <c r="DM659" s="166" t="s">
        <v>7469</v>
      </c>
      <c r="DN659" s="166">
        <v>1.4223107569721114</v>
      </c>
      <c r="DO659" s="166" t="s">
        <v>7469</v>
      </c>
      <c r="DP659" s="166" t="s">
        <v>7469</v>
      </c>
      <c r="DQ659" s="166" t="s">
        <v>7469</v>
      </c>
      <c r="DR659" s="166" t="s">
        <v>7469</v>
      </c>
      <c r="DS659" s="166" t="s">
        <v>7469</v>
      </c>
      <c r="DT659" s="166">
        <v>5.1431767337807601</v>
      </c>
      <c r="DU659" s="166" t="s">
        <v>7469</v>
      </c>
      <c r="DV659" s="166" t="s">
        <v>7469</v>
      </c>
      <c r="DW659" s="166" t="s">
        <v>7469</v>
      </c>
      <c r="DX659" s="166" t="s">
        <v>7469</v>
      </c>
      <c r="DY659" s="166" t="s">
        <v>7469</v>
      </c>
      <c r="DZ659" s="166" t="s">
        <v>7469</v>
      </c>
      <c r="EA659" s="166">
        <v>2.727443609022556</v>
      </c>
      <c r="EB659" s="166" t="s">
        <v>7469</v>
      </c>
      <c r="EC659" s="166" t="s">
        <v>7469</v>
      </c>
      <c r="ED659" s="166" t="s">
        <v>7469</v>
      </c>
      <c r="EE659" s="166" t="s">
        <v>7469</v>
      </c>
      <c r="EF659" s="166" t="s">
        <v>7469</v>
      </c>
      <c r="EG659" s="166">
        <v>2.577881619937695</v>
      </c>
      <c r="EH659" s="166" t="s">
        <v>7469</v>
      </c>
      <c r="EI659" s="166" t="s">
        <v>7469</v>
      </c>
      <c r="EJ659" s="166" t="s">
        <v>7469</v>
      </c>
      <c r="EK659" s="166" t="s">
        <v>7469</v>
      </c>
      <c r="EL659" s="166" t="s">
        <v>7469</v>
      </c>
      <c r="EM659" s="166">
        <v>2.6825053995680341</v>
      </c>
      <c r="EN659" s="166" t="s">
        <v>7469</v>
      </c>
    </row>
    <row r="660" spans="2:144">
      <c r="C660" s="120"/>
      <c r="E660" s="120" t="s">
        <v>8147</v>
      </c>
      <c r="F660" s="126" t="s">
        <v>8210</v>
      </c>
      <c r="G660" s="151" t="s">
        <v>7699</v>
      </c>
      <c r="H660" s="152" t="s">
        <v>8148</v>
      </c>
      <c r="I660" s="166" t="s">
        <v>7469</v>
      </c>
      <c r="J660" s="166" t="s">
        <v>7469</v>
      </c>
      <c r="K660" s="166">
        <v>5.9174535620871556</v>
      </c>
      <c r="L660" s="166" t="s">
        <v>7469</v>
      </c>
      <c r="M660" s="166">
        <v>0.43322142417360743</v>
      </c>
      <c r="N660" s="166">
        <v>6.8</v>
      </c>
      <c r="O660" s="166">
        <v>12.633559853633038</v>
      </c>
      <c r="P660" s="166" t="s">
        <v>7469</v>
      </c>
      <c r="Q660" s="166" t="s">
        <v>7469</v>
      </c>
      <c r="R660" s="166" t="s">
        <v>7469</v>
      </c>
      <c r="S660" s="166" t="s">
        <v>7469</v>
      </c>
      <c r="T660" s="166" t="s">
        <v>7469</v>
      </c>
      <c r="U660" s="166">
        <v>5.0307028262422442E-2</v>
      </c>
      <c r="V660" s="166">
        <v>1.6947791164658632</v>
      </c>
      <c r="W660" s="166">
        <v>2.1698113207547167</v>
      </c>
      <c r="X660" s="166">
        <v>235.13157894736841</v>
      </c>
      <c r="Y660" s="166" t="s">
        <v>7469</v>
      </c>
      <c r="Z660" s="166" t="s">
        <v>7469</v>
      </c>
      <c r="AA660" s="166">
        <v>2.0069015619324375</v>
      </c>
      <c r="AB660" s="166">
        <v>1.1062874251497006</v>
      </c>
      <c r="AC660" s="166" t="s">
        <v>7469</v>
      </c>
      <c r="AD660" s="166" t="s">
        <v>7469</v>
      </c>
      <c r="AE660" s="166" t="s">
        <v>7469</v>
      </c>
      <c r="AF660" s="166" t="s">
        <v>7469</v>
      </c>
      <c r="AG660" s="166" t="s">
        <v>7469</v>
      </c>
      <c r="AH660" s="166" t="s">
        <v>7469</v>
      </c>
      <c r="AI660" s="166" t="s">
        <v>7469</v>
      </c>
      <c r="AJ660" s="166" t="s">
        <v>7469</v>
      </c>
      <c r="AK660" s="166" t="s">
        <v>7469</v>
      </c>
      <c r="AL660" s="166" t="s">
        <v>7469</v>
      </c>
      <c r="AM660" s="166">
        <v>4.3166023166023164</v>
      </c>
      <c r="AN660" s="166">
        <v>1.3058263432328268</v>
      </c>
      <c r="AO660" s="166" t="s">
        <v>7469</v>
      </c>
      <c r="AP660" s="166" t="s">
        <v>7469</v>
      </c>
      <c r="AQ660" s="166" t="s">
        <v>7469</v>
      </c>
      <c r="AR660" s="166">
        <v>9.4457274826789845</v>
      </c>
      <c r="AS660" s="166" t="s">
        <v>7469</v>
      </c>
      <c r="AT660" s="166" t="s">
        <v>7469</v>
      </c>
      <c r="AU660" s="166" t="s">
        <v>7469</v>
      </c>
      <c r="AV660" s="166">
        <v>2.8295921593423965</v>
      </c>
      <c r="AW660" s="166" t="s">
        <v>7469</v>
      </c>
      <c r="AX660" s="166" t="s">
        <v>7469</v>
      </c>
      <c r="AY660" s="166" t="s">
        <v>7469</v>
      </c>
      <c r="AZ660" s="166" t="s">
        <v>7469</v>
      </c>
      <c r="BA660" s="166" t="s">
        <v>7469</v>
      </c>
      <c r="BB660" s="166">
        <v>2.9872988781403143</v>
      </c>
      <c r="BC660" s="166" t="s">
        <v>7469</v>
      </c>
      <c r="BD660" s="166" t="s">
        <v>7469</v>
      </c>
      <c r="BE660" s="166" t="s">
        <v>7469</v>
      </c>
      <c r="BF660" s="166" t="s">
        <v>7469</v>
      </c>
      <c r="BG660" s="166">
        <v>3.0836636761944498</v>
      </c>
      <c r="BH660" s="166">
        <v>7.7257894071143918</v>
      </c>
      <c r="BI660" s="166">
        <v>14.666666666666668</v>
      </c>
      <c r="BJ660" s="166" t="s">
        <v>7469</v>
      </c>
      <c r="BK660" s="166" t="s">
        <v>7469</v>
      </c>
      <c r="BL660" s="166" t="s">
        <v>7469</v>
      </c>
      <c r="BM660" s="166" t="s">
        <v>7469</v>
      </c>
      <c r="BN660" s="166">
        <v>1.2988721804511278</v>
      </c>
      <c r="BO660" s="166" t="s">
        <v>7469</v>
      </c>
      <c r="BP660" s="166">
        <v>97</v>
      </c>
      <c r="BQ660" s="166" t="s">
        <v>7469</v>
      </c>
      <c r="BR660" s="166" t="s">
        <v>7469</v>
      </c>
      <c r="BS660" s="166">
        <v>14.035858031467251</v>
      </c>
      <c r="BT660" s="166">
        <v>1.5206185567010309</v>
      </c>
      <c r="BU660" s="166" t="s">
        <v>7469</v>
      </c>
      <c r="BV660" s="166" t="s">
        <v>7469</v>
      </c>
      <c r="BW660" s="166" t="s">
        <v>7469</v>
      </c>
      <c r="BX660" s="166" t="s">
        <v>7469</v>
      </c>
      <c r="BY660" s="166" t="s">
        <v>7469</v>
      </c>
      <c r="BZ660" s="166" t="s">
        <v>7469</v>
      </c>
      <c r="CA660" s="166">
        <v>15.359841446797967</v>
      </c>
      <c r="CB660" s="166" t="s">
        <v>7469</v>
      </c>
      <c r="CC660" s="166" t="s">
        <v>7469</v>
      </c>
      <c r="CD660" s="166" t="s">
        <v>7469</v>
      </c>
      <c r="CE660" s="166" t="s">
        <v>7469</v>
      </c>
      <c r="CF660" s="166">
        <v>0.4807162534435262</v>
      </c>
      <c r="CG660" s="166" t="s">
        <v>7469</v>
      </c>
      <c r="CH660" s="166" t="s">
        <v>7469</v>
      </c>
      <c r="CI660" s="166">
        <v>4.2703891257995732</v>
      </c>
      <c r="CJ660" s="166" t="s">
        <v>7469</v>
      </c>
      <c r="CK660" s="166" t="s">
        <v>7469</v>
      </c>
      <c r="CL660" s="166">
        <v>2.0939597315436242</v>
      </c>
      <c r="CM660" s="166" t="s">
        <v>7469</v>
      </c>
      <c r="CN660" s="166" t="s">
        <v>7469</v>
      </c>
      <c r="CO660" s="166" t="s">
        <v>7469</v>
      </c>
      <c r="CP660" s="166" t="s">
        <v>7469</v>
      </c>
      <c r="CQ660" s="166" t="s">
        <v>7469</v>
      </c>
      <c r="CR660" s="166" t="s">
        <v>7469</v>
      </c>
      <c r="CS660" s="166" t="s">
        <v>7469</v>
      </c>
      <c r="CT660" s="166">
        <v>1.8441558441558441</v>
      </c>
      <c r="CU660" s="166" t="s">
        <v>7469</v>
      </c>
      <c r="CV660" s="166" t="s">
        <v>7469</v>
      </c>
      <c r="CW660" s="166" t="s">
        <v>7469</v>
      </c>
      <c r="CX660" s="166" t="s">
        <v>7469</v>
      </c>
      <c r="CY660" s="166" t="s">
        <v>7469</v>
      </c>
      <c r="CZ660" s="166" t="s">
        <v>7469</v>
      </c>
      <c r="DA660" s="166" t="s">
        <v>7469</v>
      </c>
      <c r="DB660" s="166" t="s">
        <v>7469</v>
      </c>
      <c r="DC660" s="166">
        <v>6.1365445859872612</v>
      </c>
      <c r="DD660" s="166" t="s">
        <v>7469</v>
      </c>
      <c r="DE660" s="166" t="s">
        <v>7469</v>
      </c>
      <c r="DF660" s="166" t="s">
        <v>7469</v>
      </c>
      <c r="DG660" s="166">
        <v>3.670745272525028</v>
      </c>
      <c r="DH660" s="166" t="s">
        <v>7469</v>
      </c>
      <c r="DI660" s="166" t="s">
        <v>7469</v>
      </c>
      <c r="DJ660" s="166" t="s">
        <v>7469</v>
      </c>
      <c r="DK660" s="166" t="s">
        <v>7469</v>
      </c>
      <c r="DL660" s="166" t="s">
        <v>7469</v>
      </c>
      <c r="DM660" s="166" t="s">
        <v>7469</v>
      </c>
      <c r="DN660" s="166">
        <v>1.3810444874274661</v>
      </c>
      <c r="DO660" s="166" t="s">
        <v>7469</v>
      </c>
      <c r="DP660" s="166" t="s">
        <v>7469</v>
      </c>
      <c r="DQ660" s="166" t="s">
        <v>7469</v>
      </c>
      <c r="DR660" s="166" t="s">
        <v>7469</v>
      </c>
      <c r="DS660" s="166" t="s">
        <v>7469</v>
      </c>
      <c r="DT660" s="166">
        <v>4.9176470588235288</v>
      </c>
      <c r="DU660" s="166" t="s">
        <v>7469</v>
      </c>
      <c r="DV660" s="166" t="s">
        <v>7469</v>
      </c>
      <c r="DW660" s="166" t="s">
        <v>7469</v>
      </c>
      <c r="DX660" s="166" t="s">
        <v>7469</v>
      </c>
      <c r="DY660" s="166" t="s">
        <v>7469</v>
      </c>
      <c r="DZ660" s="166" t="s">
        <v>7469</v>
      </c>
      <c r="EA660" s="166">
        <v>2.4944129276259237</v>
      </c>
      <c r="EB660" s="166" t="s">
        <v>7469</v>
      </c>
      <c r="EC660" s="166" t="s">
        <v>7469</v>
      </c>
      <c r="ED660" s="166" t="s">
        <v>7469</v>
      </c>
      <c r="EE660" s="166" t="s">
        <v>7469</v>
      </c>
      <c r="EF660" s="166" t="s">
        <v>7469</v>
      </c>
      <c r="EG660" s="166">
        <v>2.3761665470208184</v>
      </c>
      <c r="EH660" s="166" t="s">
        <v>7469</v>
      </c>
      <c r="EI660" s="166" t="s">
        <v>7469</v>
      </c>
      <c r="EJ660" s="166" t="s">
        <v>7469</v>
      </c>
      <c r="EK660" s="166" t="s">
        <v>7469</v>
      </c>
      <c r="EL660" s="166" t="s">
        <v>7469</v>
      </c>
      <c r="EM660" s="166">
        <v>2.7437407952871871</v>
      </c>
      <c r="EN660" s="166" t="s">
        <v>7469</v>
      </c>
    </row>
    <row r="661" spans="2:144">
      <c r="C661" s="120"/>
      <c r="E661" s="120" t="s">
        <v>8149</v>
      </c>
      <c r="F661" s="126" t="s">
        <v>8210</v>
      </c>
      <c r="G661" s="151" t="s">
        <v>7699</v>
      </c>
      <c r="H661" s="152" t="s">
        <v>8150</v>
      </c>
      <c r="I661" s="166" t="s">
        <v>7469</v>
      </c>
      <c r="J661" s="166" t="s">
        <v>7469</v>
      </c>
      <c r="K661" s="166">
        <v>6.0935859392832681</v>
      </c>
      <c r="L661" s="166" t="s">
        <v>7469</v>
      </c>
      <c r="M661" s="166">
        <v>0.42803314364458228</v>
      </c>
      <c r="N661" s="166">
        <v>5.162689804772234</v>
      </c>
      <c r="O661" s="166">
        <v>8.8787656135194712</v>
      </c>
      <c r="P661" s="166" t="s">
        <v>7469</v>
      </c>
      <c r="Q661" s="166" t="s">
        <v>7469</v>
      </c>
      <c r="R661" s="166" t="s">
        <v>7469</v>
      </c>
      <c r="S661" s="166" t="s">
        <v>7469</v>
      </c>
      <c r="T661" s="166" t="s">
        <v>7469</v>
      </c>
      <c r="U661" s="166">
        <v>4.0717250999898154E-2</v>
      </c>
      <c r="V661" s="166">
        <v>1.8672566371681414</v>
      </c>
      <c r="W661" s="166">
        <v>2.2885572139303481</v>
      </c>
      <c r="X661" s="166">
        <v>44.379139072847686</v>
      </c>
      <c r="Y661" s="166" t="s">
        <v>7469</v>
      </c>
      <c r="Z661" s="166" t="s">
        <v>7469</v>
      </c>
      <c r="AA661" s="166">
        <v>1.7935400097386787</v>
      </c>
      <c r="AB661" s="166" t="s">
        <v>7469</v>
      </c>
      <c r="AC661" s="166" t="s">
        <v>7469</v>
      </c>
      <c r="AD661" s="166" t="s">
        <v>7469</v>
      </c>
      <c r="AE661" s="166" t="s">
        <v>7469</v>
      </c>
      <c r="AF661" s="166" t="s">
        <v>7469</v>
      </c>
      <c r="AG661" s="166" t="s">
        <v>7469</v>
      </c>
      <c r="AH661" s="166" t="s">
        <v>7469</v>
      </c>
      <c r="AI661" s="166" t="s">
        <v>7469</v>
      </c>
      <c r="AJ661" s="166" t="s">
        <v>7469</v>
      </c>
      <c r="AK661" s="166" t="s">
        <v>7469</v>
      </c>
      <c r="AL661" s="166" t="s">
        <v>7469</v>
      </c>
      <c r="AM661" s="166">
        <v>4.2671755725190836</v>
      </c>
      <c r="AN661" s="166">
        <v>1.2257927218557141</v>
      </c>
      <c r="AO661" s="166" t="s">
        <v>7469</v>
      </c>
      <c r="AP661" s="166" t="s">
        <v>7469</v>
      </c>
      <c r="AQ661" s="166" t="s">
        <v>7469</v>
      </c>
      <c r="AR661" s="166">
        <v>8.9545703338806781</v>
      </c>
      <c r="AS661" s="166" t="s">
        <v>7469</v>
      </c>
      <c r="AT661" s="166" t="s">
        <v>7469</v>
      </c>
      <c r="AU661" s="166" t="s">
        <v>7469</v>
      </c>
      <c r="AV661" s="166">
        <v>2.4393567729626602</v>
      </c>
      <c r="AW661" s="166" t="s">
        <v>7469</v>
      </c>
      <c r="AX661" s="166" t="s">
        <v>7469</v>
      </c>
      <c r="AY661" s="166" t="s">
        <v>7469</v>
      </c>
      <c r="AZ661" s="166" t="s">
        <v>7469</v>
      </c>
      <c r="BA661" s="166" t="s">
        <v>7469</v>
      </c>
      <c r="BB661" s="166">
        <v>2.9203973453289929</v>
      </c>
      <c r="BC661" s="166" t="s">
        <v>7469</v>
      </c>
      <c r="BD661" s="166" t="s">
        <v>7469</v>
      </c>
      <c r="BE661" s="166" t="s">
        <v>7469</v>
      </c>
      <c r="BF661" s="166" t="s">
        <v>7469</v>
      </c>
      <c r="BG661" s="166">
        <v>3.4212962962962958</v>
      </c>
      <c r="BH661" s="166">
        <v>6.6303416553593664</v>
      </c>
      <c r="BI661" s="166">
        <v>12.096219931271479</v>
      </c>
      <c r="BJ661" s="166" t="s">
        <v>7469</v>
      </c>
      <c r="BK661" s="166" t="s">
        <v>7469</v>
      </c>
      <c r="BL661" s="166" t="s">
        <v>7469</v>
      </c>
      <c r="BM661" s="166" t="s">
        <v>7469</v>
      </c>
      <c r="BN661" s="166">
        <v>1.5545556805399325</v>
      </c>
      <c r="BO661" s="166" t="s">
        <v>7469</v>
      </c>
      <c r="BP661" s="166">
        <v>97</v>
      </c>
      <c r="BQ661" s="166" t="s">
        <v>7469</v>
      </c>
      <c r="BR661" s="166" t="s">
        <v>7469</v>
      </c>
      <c r="BS661" s="166">
        <v>11.022988505747126</v>
      </c>
      <c r="BT661" s="166">
        <v>1.4676616915422884</v>
      </c>
      <c r="BU661" s="166" t="s">
        <v>7469</v>
      </c>
      <c r="BV661" s="166" t="s">
        <v>7469</v>
      </c>
      <c r="BW661" s="166" t="s">
        <v>7469</v>
      </c>
      <c r="BX661" s="166" t="s">
        <v>7469</v>
      </c>
      <c r="BY661" s="166" t="s">
        <v>7469</v>
      </c>
      <c r="BZ661" s="166" t="s">
        <v>7469</v>
      </c>
      <c r="CA661" s="166">
        <v>11.84562476117692</v>
      </c>
      <c r="CB661" s="166" t="s">
        <v>7469</v>
      </c>
      <c r="CC661" s="166" t="s">
        <v>7469</v>
      </c>
      <c r="CD661" s="166" t="s">
        <v>7469</v>
      </c>
      <c r="CE661" s="166" t="s">
        <v>7469</v>
      </c>
      <c r="CF661" s="166">
        <v>0.51023391812865504</v>
      </c>
      <c r="CG661" s="166" t="s">
        <v>7469</v>
      </c>
      <c r="CH661" s="166" t="s">
        <v>7469</v>
      </c>
      <c r="CI661" s="166">
        <v>3.9701418571517069</v>
      </c>
      <c r="CJ661" s="166" t="s">
        <v>7469</v>
      </c>
      <c r="CK661" s="166" t="s">
        <v>7469</v>
      </c>
      <c r="CL661" s="166">
        <v>1.7237569060773481</v>
      </c>
      <c r="CM661" s="166" t="s">
        <v>7469</v>
      </c>
      <c r="CN661" s="166" t="s">
        <v>7469</v>
      </c>
      <c r="CO661" s="166" t="s">
        <v>7469</v>
      </c>
      <c r="CP661" s="166" t="s">
        <v>7469</v>
      </c>
      <c r="CQ661" s="166" t="s">
        <v>7469</v>
      </c>
      <c r="CR661" s="166" t="s">
        <v>7469</v>
      </c>
      <c r="CS661" s="166" t="s">
        <v>7469</v>
      </c>
      <c r="CT661" s="166">
        <v>1.7974683544303796</v>
      </c>
      <c r="CU661" s="166" t="s">
        <v>7469</v>
      </c>
      <c r="CV661" s="166" t="s">
        <v>7469</v>
      </c>
      <c r="CW661" s="166" t="s">
        <v>7469</v>
      </c>
      <c r="CX661" s="166" t="s">
        <v>7469</v>
      </c>
      <c r="CY661" s="166" t="s">
        <v>7469</v>
      </c>
      <c r="CZ661" s="166" t="s">
        <v>7469</v>
      </c>
      <c r="DA661" s="166" t="s">
        <v>7469</v>
      </c>
      <c r="DB661" s="166" t="s">
        <v>7469</v>
      </c>
      <c r="DC661" s="166">
        <v>5.0803328664414593</v>
      </c>
      <c r="DD661" s="166" t="s">
        <v>7469</v>
      </c>
      <c r="DE661" s="166" t="s">
        <v>7469</v>
      </c>
      <c r="DF661" s="166" t="s">
        <v>7469</v>
      </c>
      <c r="DG661" s="166">
        <v>3.1831335262505167</v>
      </c>
      <c r="DH661" s="166" t="s">
        <v>7469</v>
      </c>
      <c r="DI661" s="166" t="s">
        <v>7469</v>
      </c>
      <c r="DJ661" s="166" t="s">
        <v>7469</v>
      </c>
      <c r="DK661" s="166" t="s">
        <v>7469</v>
      </c>
      <c r="DL661" s="166" t="s">
        <v>7469</v>
      </c>
      <c r="DM661" s="166" t="s">
        <v>7469</v>
      </c>
      <c r="DN661" s="166">
        <v>1.3320895522388059</v>
      </c>
      <c r="DO661" s="166" t="s">
        <v>7469</v>
      </c>
      <c r="DP661" s="166" t="s">
        <v>7469</v>
      </c>
      <c r="DQ661" s="166" t="s">
        <v>7469</v>
      </c>
      <c r="DR661" s="166" t="s">
        <v>7469</v>
      </c>
      <c r="DS661" s="166" t="s">
        <v>7469</v>
      </c>
      <c r="DT661" s="166">
        <v>4.5228206697560553</v>
      </c>
      <c r="DU661" s="166" t="s">
        <v>7469</v>
      </c>
      <c r="DV661" s="166" t="s">
        <v>7469</v>
      </c>
      <c r="DW661" s="166" t="s">
        <v>7469</v>
      </c>
      <c r="DX661" s="166" t="s">
        <v>7469</v>
      </c>
      <c r="DY661" s="166" t="s">
        <v>7469</v>
      </c>
      <c r="DZ661" s="166" t="s">
        <v>7469</v>
      </c>
      <c r="EA661" s="166">
        <v>2.2471736100356203</v>
      </c>
      <c r="EB661" s="166" t="s">
        <v>7469</v>
      </c>
      <c r="EC661" s="166" t="s">
        <v>7469</v>
      </c>
      <c r="ED661" s="166" t="s">
        <v>7469</v>
      </c>
      <c r="EE661" s="166" t="s">
        <v>7469</v>
      </c>
      <c r="EF661" s="166" t="s">
        <v>7469</v>
      </c>
      <c r="EG661" s="166">
        <v>2.1563517915309447</v>
      </c>
      <c r="EH661" s="166" t="s">
        <v>7469</v>
      </c>
      <c r="EI661" s="166" t="s">
        <v>7469</v>
      </c>
      <c r="EJ661" s="166" t="s">
        <v>7469</v>
      </c>
      <c r="EK661" s="166" t="s">
        <v>7469</v>
      </c>
      <c r="EL661" s="166" t="s">
        <v>7469</v>
      </c>
      <c r="EM661" s="166">
        <v>2.5168873277492567</v>
      </c>
      <c r="EN661" s="166" t="s">
        <v>7469</v>
      </c>
    </row>
    <row r="662" spans="2:144">
      <c r="C662" s="120"/>
      <c r="D662" s="103" t="s">
        <v>8211</v>
      </c>
      <c r="F662" s="126"/>
      <c r="G662" s="151" t="s">
        <v>8105</v>
      </c>
      <c r="H662" s="152" t="s">
        <v>8105</v>
      </c>
      <c r="I662" s="166" t="s">
        <v>8105</v>
      </c>
      <c r="J662" s="166" t="s">
        <v>8105</v>
      </c>
      <c r="K662" s="166" t="s">
        <v>8105</v>
      </c>
      <c r="L662" s="166" t="s">
        <v>8105</v>
      </c>
      <c r="M662" s="166" t="s">
        <v>8105</v>
      </c>
      <c r="N662" s="166" t="s">
        <v>8105</v>
      </c>
      <c r="O662" s="166" t="s">
        <v>8105</v>
      </c>
      <c r="P662" s="166" t="s">
        <v>8105</v>
      </c>
      <c r="Q662" s="166" t="s">
        <v>8105</v>
      </c>
      <c r="R662" s="166" t="s">
        <v>8105</v>
      </c>
      <c r="S662" s="166" t="s">
        <v>8105</v>
      </c>
      <c r="T662" s="166" t="s">
        <v>8105</v>
      </c>
      <c r="U662" s="166" t="s">
        <v>8105</v>
      </c>
      <c r="V662" s="166" t="s">
        <v>8105</v>
      </c>
      <c r="W662" s="166" t="s">
        <v>8105</v>
      </c>
      <c r="X662" s="166" t="s">
        <v>8105</v>
      </c>
      <c r="Y662" s="166" t="s">
        <v>8105</v>
      </c>
      <c r="Z662" s="166" t="s">
        <v>8105</v>
      </c>
      <c r="AA662" s="166" t="s">
        <v>8105</v>
      </c>
      <c r="AB662" s="166" t="s">
        <v>8105</v>
      </c>
      <c r="AC662" s="166" t="s">
        <v>8105</v>
      </c>
      <c r="AD662" s="166" t="s">
        <v>8105</v>
      </c>
      <c r="AE662" s="166" t="s">
        <v>8105</v>
      </c>
      <c r="AF662" s="166" t="s">
        <v>8105</v>
      </c>
      <c r="AG662" s="166" t="s">
        <v>8105</v>
      </c>
      <c r="AH662" s="166" t="s">
        <v>8105</v>
      </c>
      <c r="AI662" s="166" t="s">
        <v>8105</v>
      </c>
      <c r="AJ662" s="166" t="s">
        <v>8105</v>
      </c>
      <c r="AK662" s="166" t="s">
        <v>8105</v>
      </c>
      <c r="AL662" s="166" t="s">
        <v>8105</v>
      </c>
      <c r="AM662" s="166" t="s">
        <v>8105</v>
      </c>
      <c r="AN662" s="166" t="s">
        <v>8105</v>
      </c>
      <c r="AO662" s="166" t="s">
        <v>8105</v>
      </c>
      <c r="AP662" s="166" t="s">
        <v>8105</v>
      </c>
      <c r="AQ662" s="166" t="s">
        <v>8105</v>
      </c>
      <c r="AR662" s="166" t="s">
        <v>8105</v>
      </c>
      <c r="AS662" s="166" t="s">
        <v>8105</v>
      </c>
      <c r="AT662" s="166" t="s">
        <v>8105</v>
      </c>
      <c r="AU662" s="166" t="s">
        <v>8105</v>
      </c>
      <c r="AV662" s="166" t="s">
        <v>8105</v>
      </c>
      <c r="AW662" s="166" t="s">
        <v>8105</v>
      </c>
      <c r="AX662" s="166" t="s">
        <v>8105</v>
      </c>
      <c r="AY662" s="166" t="s">
        <v>8105</v>
      </c>
      <c r="AZ662" s="166" t="s">
        <v>8105</v>
      </c>
      <c r="BA662" s="166" t="s">
        <v>8105</v>
      </c>
      <c r="BB662" s="166" t="s">
        <v>8105</v>
      </c>
      <c r="BC662" s="166" t="s">
        <v>8105</v>
      </c>
      <c r="BD662" s="166" t="s">
        <v>8105</v>
      </c>
      <c r="BE662" s="166" t="s">
        <v>8105</v>
      </c>
      <c r="BF662" s="166" t="s">
        <v>8105</v>
      </c>
      <c r="BG662" s="166" t="s">
        <v>8105</v>
      </c>
      <c r="BH662" s="166" t="s">
        <v>8105</v>
      </c>
      <c r="BI662" s="166" t="s">
        <v>8105</v>
      </c>
      <c r="BJ662" s="166" t="s">
        <v>8105</v>
      </c>
      <c r="BK662" s="166" t="s">
        <v>8105</v>
      </c>
      <c r="BL662" s="166" t="s">
        <v>8105</v>
      </c>
      <c r="BM662" s="166" t="s">
        <v>8105</v>
      </c>
      <c r="BN662" s="166" t="s">
        <v>8105</v>
      </c>
      <c r="BO662" s="166" t="s">
        <v>8105</v>
      </c>
      <c r="BP662" s="166" t="s">
        <v>8105</v>
      </c>
      <c r="BQ662" s="166" t="s">
        <v>8105</v>
      </c>
      <c r="BR662" s="166" t="s">
        <v>8105</v>
      </c>
      <c r="BS662" s="166" t="s">
        <v>8105</v>
      </c>
      <c r="BT662" s="166" t="s">
        <v>8105</v>
      </c>
      <c r="BU662" s="166" t="s">
        <v>8105</v>
      </c>
      <c r="BV662" s="166" t="s">
        <v>8105</v>
      </c>
      <c r="BW662" s="166" t="s">
        <v>8105</v>
      </c>
      <c r="BX662" s="166" t="s">
        <v>8105</v>
      </c>
      <c r="BY662" s="166" t="s">
        <v>8105</v>
      </c>
      <c r="BZ662" s="166" t="s">
        <v>8105</v>
      </c>
      <c r="CA662" s="166" t="s">
        <v>8105</v>
      </c>
      <c r="CB662" s="166" t="s">
        <v>8105</v>
      </c>
      <c r="CC662" s="166" t="s">
        <v>8105</v>
      </c>
      <c r="CD662" s="166" t="s">
        <v>8105</v>
      </c>
      <c r="CE662" s="166" t="s">
        <v>8105</v>
      </c>
      <c r="CF662" s="166" t="s">
        <v>8105</v>
      </c>
      <c r="CG662" s="166" t="s">
        <v>8105</v>
      </c>
      <c r="CH662" s="166" t="s">
        <v>8105</v>
      </c>
      <c r="CI662" s="166" t="s">
        <v>8105</v>
      </c>
      <c r="CJ662" s="166" t="s">
        <v>8105</v>
      </c>
      <c r="CK662" s="166" t="s">
        <v>8105</v>
      </c>
      <c r="CL662" s="166" t="s">
        <v>8105</v>
      </c>
      <c r="CM662" s="166" t="s">
        <v>8105</v>
      </c>
      <c r="CN662" s="166" t="s">
        <v>8105</v>
      </c>
      <c r="CO662" s="166" t="s">
        <v>8105</v>
      </c>
      <c r="CP662" s="166" t="s">
        <v>8105</v>
      </c>
      <c r="CQ662" s="166" t="s">
        <v>8105</v>
      </c>
      <c r="CR662" s="166" t="s">
        <v>8105</v>
      </c>
      <c r="CS662" s="166" t="s">
        <v>8105</v>
      </c>
      <c r="CT662" s="166" t="s">
        <v>8105</v>
      </c>
      <c r="CU662" s="166" t="s">
        <v>8105</v>
      </c>
      <c r="CV662" s="166" t="s">
        <v>8105</v>
      </c>
      <c r="CW662" s="166" t="s">
        <v>8105</v>
      </c>
      <c r="CX662" s="166" t="s">
        <v>8105</v>
      </c>
      <c r="CY662" s="166" t="s">
        <v>8105</v>
      </c>
      <c r="CZ662" s="166" t="s">
        <v>8105</v>
      </c>
      <c r="DA662" s="166" t="s">
        <v>8105</v>
      </c>
      <c r="DB662" s="166" t="s">
        <v>8105</v>
      </c>
      <c r="DC662" s="166" t="s">
        <v>8105</v>
      </c>
      <c r="DD662" s="166" t="s">
        <v>8105</v>
      </c>
      <c r="DE662" s="166" t="s">
        <v>8105</v>
      </c>
      <c r="DF662" s="166" t="s">
        <v>8105</v>
      </c>
      <c r="DG662" s="166" t="s">
        <v>8105</v>
      </c>
      <c r="DH662" s="166" t="s">
        <v>8105</v>
      </c>
      <c r="DI662" s="166" t="s">
        <v>8105</v>
      </c>
      <c r="DJ662" s="166" t="s">
        <v>8105</v>
      </c>
      <c r="DK662" s="166" t="s">
        <v>8105</v>
      </c>
      <c r="DL662" s="166" t="s">
        <v>8105</v>
      </c>
      <c r="DM662" s="166" t="s">
        <v>8105</v>
      </c>
      <c r="DN662" s="166" t="s">
        <v>8105</v>
      </c>
      <c r="DO662" s="166" t="s">
        <v>8105</v>
      </c>
      <c r="DP662" s="166" t="s">
        <v>8105</v>
      </c>
      <c r="DQ662" s="166" t="s">
        <v>8105</v>
      </c>
      <c r="DR662" s="166" t="s">
        <v>8105</v>
      </c>
      <c r="DS662" s="166" t="s">
        <v>8105</v>
      </c>
      <c r="DT662" s="166" t="s">
        <v>8105</v>
      </c>
      <c r="DU662" s="166" t="s">
        <v>8105</v>
      </c>
      <c r="DV662" s="166" t="s">
        <v>8105</v>
      </c>
      <c r="DW662" s="166" t="s">
        <v>8105</v>
      </c>
      <c r="DX662" s="166" t="s">
        <v>8105</v>
      </c>
      <c r="DY662" s="166" t="s">
        <v>8105</v>
      </c>
      <c r="DZ662" s="166" t="s">
        <v>8105</v>
      </c>
      <c r="EA662" s="166" t="s">
        <v>8105</v>
      </c>
      <c r="EB662" s="166" t="s">
        <v>8105</v>
      </c>
      <c r="EC662" s="166" t="s">
        <v>8105</v>
      </c>
      <c r="ED662" s="166" t="s">
        <v>8105</v>
      </c>
      <c r="EE662" s="166" t="s">
        <v>8105</v>
      </c>
      <c r="EF662" s="166" t="s">
        <v>8105</v>
      </c>
      <c r="EG662" s="166" t="s">
        <v>8105</v>
      </c>
      <c r="EH662" s="166" t="s">
        <v>8105</v>
      </c>
      <c r="EI662" s="166" t="s">
        <v>8105</v>
      </c>
      <c r="EJ662" s="166" t="s">
        <v>8105</v>
      </c>
      <c r="EK662" s="166" t="s">
        <v>8105</v>
      </c>
      <c r="EL662" s="166" t="s">
        <v>8105</v>
      </c>
      <c r="EM662" s="166" t="s">
        <v>8105</v>
      </c>
      <c r="EN662" s="166" t="s">
        <v>8105</v>
      </c>
    </row>
    <row r="663" spans="2:144">
      <c r="C663" s="120"/>
      <c r="E663" s="120" t="s">
        <v>8088</v>
      </c>
      <c r="F663" s="126" t="s">
        <v>8212</v>
      </c>
      <c r="G663" s="151" t="s">
        <v>8090</v>
      </c>
      <c r="H663" s="152" t="s">
        <v>8091</v>
      </c>
      <c r="I663" s="166">
        <v>5.1559999999999997</v>
      </c>
      <c r="J663" s="166">
        <v>2.1351</v>
      </c>
      <c r="K663" s="166">
        <v>8.3877000000000006</v>
      </c>
      <c r="L663" s="166">
        <v>4.4819000000000004</v>
      </c>
      <c r="M663" s="166">
        <v>3.8256999999999999</v>
      </c>
      <c r="N663" s="166">
        <v>6.2225999999999999</v>
      </c>
      <c r="O663" s="166">
        <v>6.3489000000000004</v>
      </c>
      <c r="P663" s="166">
        <v>4.8380999999999998</v>
      </c>
      <c r="Q663" s="166">
        <v>2.1524999999999999</v>
      </c>
      <c r="R663" s="166">
        <v>6.9485000000000001</v>
      </c>
      <c r="S663" s="166">
        <v>0.97729999999999995</v>
      </c>
      <c r="T663" s="166">
        <v>3.5337999999999998</v>
      </c>
      <c r="U663" s="166">
        <v>5.8068999999999997</v>
      </c>
      <c r="V663" s="166" t="s">
        <v>7469</v>
      </c>
      <c r="W663" s="166">
        <v>1.9083000000000001</v>
      </c>
      <c r="X663" s="166">
        <v>6.6120999999999999</v>
      </c>
      <c r="Y663" s="166">
        <v>0.76249999999999996</v>
      </c>
      <c r="Z663" s="166">
        <v>0.90480000000000005</v>
      </c>
      <c r="AA663" s="166">
        <v>5.0941000000000001</v>
      </c>
      <c r="AB663" s="166">
        <v>4.3224999999999998</v>
      </c>
      <c r="AC663" s="166">
        <v>145.39269999999999</v>
      </c>
      <c r="AD663" s="166">
        <v>1.3344</v>
      </c>
      <c r="AE663" s="166">
        <v>8.2187000000000001</v>
      </c>
      <c r="AF663" s="166">
        <v>11.136100000000001</v>
      </c>
      <c r="AG663" s="166">
        <v>0.37880000000000003</v>
      </c>
      <c r="AH663" s="166">
        <v>1.9378</v>
      </c>
      <c r="AI663" s="166">
        <v>1.0029999999999999</v>
      </c>
      <c r="AJ663" s="166">
        <v>5.9306000000000001</v>
      </c>
      <c r="AK663" s="166">
        <v>1.4115</v>
      </c>
      <c r="AL663" s="166">
        <v>0.80379999999999996</v>
      </c>
      <c r="AM663" s="166">
        <v>4.2148000000000003</v>
      </c>
      <c r="AN663" s="166">
        <v>2.0179</v>
      </c>
      <c r="AO663" s="166" t="s">
        <v>7469</v>
      </c>
      <c r="AP663" s="166">
        <v>5.8728999999999996</v>
      </c>
      <c r="AQ663" s="166" t="s">
        <v>7469</v>
      </c>
      <c r="AR663" s="166">
        <v>7.8146000000000004</v>
      </c>
      <c r="AS663" s="166">
        <v>0.70660000000000001</v>
      </c>
      <c r="AT663" s="166">
        <v>0.91369999999999996</v>
      </c>
      <c r="AU663" s="166">
        <v>2.5857000000000001</v>
      </c>
      <c r="AV663" s="166">
        <v>7.3071000000000002</v>
      </c>
      <c r="AW663" s="166" t="s">
        <v>7469</v>
      </c>
      <c r="AX663" s="166">
        <v>10.138999999999999</v>
      </c>
      <c r="AY663" s="166" t="s">
        <v>7469</v>
      </c>
      <c r="AZ663" s="166">
        <v>8.3331999999999997</v>
      </c>
      <c r="BA663" s="166">
        <v>5.9401000000000002</v>
      </c>
      <c r="BB663" s="166">
        <v>3.2507999999999999</v>
      </c>
      <c r="BC663" s="166">
        <v>0.89880000000000004</v>
      </c>
      <c r="BD663" s="166">
        <v>2.0956999999999999</v>
      </c>
      <c r="BE663" s="166">
        <v>4.6021000000000001</v>
      </c>
      <c r="BF663" s="166">
        <v>1.3144</v>
      </c>
      <c r="BG663" s="166" t="s">
        <v>7469</v>
      </c>
      <c r="BH663" s="166" t="s">
        <v>7469</v>
      </c>
      <c r="BI663" s="166" t="s">
        <v>7469</v>
      </c>
      <c r="BJ663" s="166">
        <v>18.218299999999999</v>
      </c>
      <c r="BK663" s="166" t="s">
        <v>7469</v>
      </c>
      <c r="BL663" s="166">
        <v>7.3041999999999998</v>
      </c>
      <c r="BM663" s="166">
        <v>0.85860000000000003</v>
      </c>
      <c r="BN663" s="166">
        <v>1.6195999999999999</v>
      </c>
      <c r="BO663" s="166">
        <v>32501.803100000001</v>
      </c>
      <c r="BP663" s="166">
        <v>1.333</v>
      </c>
      <c r="BQ663" s="166" t="s">
        <v>7469</v>
      </c>
      <c r="BR663" s="166">
        <v>17.206600000000002</v>
      </c>
      <c r="BS663" s="166">
        <v>4.4543999999999997</v>
      </c>
      <c r="BT663" s="166">
        <v>21.392900000000001</v>
      </c>
      <c r="BU663" s="166" t="s">
        <v>7469</v>
      </c>
      <c r="BV663" s="166">
        <v>8.6315000000000008</v>
      </c>
      <c r="BW663" s="166" t="s">
        <v>7469</v>
      </c>
      <c r="BX663" s="166" t="s">
        <v>7469</v>
      </c>
      <c r="BY663" s="166">
        <v>1104.2171000000001</v>
      </c>
      <c r="BZ663" s="166" t="s">
        <v>7469</v>
      </c>
      <c r="CA663" s="166" t="s">
        <v>7469</v>
      </c>
      <c r="CB663" s="166">
        <v>2.2564000000000002</v>
      </c>
      <c r="CC663" s="166" t="s">
        <v>7469</v>
      </c>
      <c r="CD663" s="166">
        <v>1.8277000000000001</v>
      </c>
      <c r="CE663" s="166">
        <v>79.793300000000002</v>
      </c>
      <c r="CF663" s="166">
        <v>26.7392</v>
      </c>
      <c r="CG663" s="166" t="s">
        <v>7469</v>
      </c>
      <c r="CH663" s="166">
        <v>3.1524000000000001</v>
      </c>
      <c r="CI663" s="166" t="s">
        <v>7469</v>
      </c>
      <c r="CJ663" s="166" t="s">
        <v>7469</v>
      </c>
      <c r="CK663" s="166" t="s">
        <v>7469</v>
      </c>
      <c r="CL663" s="166" t="s">
        <v>7469</v>
      </c>
      <c r="CM663" s="166" t="s">
        <v>7469</v>
      </c>
      <c r="CN663" s="166" t="s">
        <v>7469</v>
      </c>
      <c r="CO663" s="166">
        <v>3.0234000000000001</v>
      </c>
      <c r="CP663" s="166">
        <v>1.9351</v>
      </c>
      <c r="CQ663" s="166" t="s">
        <v>7469</v>
      </c>
      <c r="CR663" s="166" t="s">
        <v>7469</v>
      </c>
      <c r="CS663" s="166">
        <v>2.4359999999999999</v>
      </c>
      <c r="CT663" s="166">
        <v>6.6033999999999997</v>
      </c>
      <c r="CU663" s="166">
        <v>2.1006</v>
      </c>
      <c r="CV663" s="166" t="s">
        <v>7469</v>
      </c>
      <c r="CW663" s="166" t="s">
        <v>7469</v>
      </c>
      <c r="CX663" s="166" t="s">
        <v>7469</v>
      </c>
      <c r="CY663" s="166">
        <v>2.5217999999999998</v>
      </c>
      <c r="CZ663" s="166">
        <v>1.8252999999999999</v>
      </c>
      <c r="DA663" s="166">
        <v>1.1826000000000001</v>
      </c>
      <c r="DB663" s="166" t="s">
        <v>7469</v>
      </c>
      <c r="DC663" s="166" t="s">
        <v>7469</v>
      </c>
      <c r="DD663" s="166">
        <v>2.8069999999999999</v>
      </c>
      <c r="DE663" s="166" t="s">
        <v>7469</v>
      </c>
      <c r="DF663" s="166" t="s">
        <v>7469</v>
      </c>
      <c r="DG663" s="166">
        <v>10.3627</v>
      </c>
      <c r="DH663" s="166">
        <v>3.2134</v>
      </c>
      <c r="DI663" s="166">
        <v>7.5700000000000003E-2</v>
      </c>
      <c r="DJ663" s="166" t="s">
        <v>7469</v>
      </c>
      <c r="DK663" s="166">
        <v>0.9879</v>
      </c>
      <c r="DL663" s="166">
        <v>0.57069999999999999</v>
      </c>
      <c r="DM663" s="166">
        <v>2.5558999999999998</v>
      </c>
      <c r="DN663" s="166">
        <v>10.3477</v>
      </c>
      <c r="DO663" s="166">
        <v>2.5750999999999999</v>
      </c>
      <c r="DP663" s="166">
        <v>6.2858000000000001</v>
      </c>
      <c r="DQ663" s="166">
        <v>7.9432999999999998</v>
      </c>
      <c r="DR663" s="166" t="s">
        <v>7469</v>
      </c>
      <c r="DS663" s="166" t="s">
        <v>7469</v>
      </c>
      <c r="DT663" s="166" t="s">
        <v>7469</v>
      </c>
      <c r="DU663" s="166">
        <v>3.3026</v>
      </c>
      <c r="DV663" s="166" t="s">
        <v>7469</v>
      </c>
      <c r="DW663" s="166" t="s">
        <v>7469</v>
      </c>
      <c r="DX663" s="166">
        <v>2.7078000000000002</v>
      </c>
      <c r="DY663" s="166">
        <v>0.94140000000000001</v>
      </c>
      <c r="DZ663" s="166">
        <v>3.1873999999999998</v>
      </c>
      <c r="EA663" s="166" t="s">
        <v>7469</v>
      </c>
      <c r="EB663" s="166">
        <v>2.8218000000000001</v>
      </c>
      <c r="EC663" s="166">
        <v>8.3012999999999995</v>
      </c>
      <c r="ED663" s="166">
        <v>2.7894999999999999</v>
      </c>
      <c r="EE663" s="166" t="s">
        <v>7469</v>
      </c>
      <c r="EF663" s="166">
        <v>4.0800999999999998</v>
      </c>
      <c r="EG663" s="166">
        <v>6.3209</v>
      </c>
      <c r="EH663" s="166">
        <v>1.6814</v>
      </c>
      <c r="EI663" s="166" t="s">
        <v>7469</v>
      </c>
      <c r="EJ663" s="166" t="s">
        <v>7469</v>
      </c>
      <c r="EK663" s="166">
        <v>324.3836</v>
      </c>
      <c r="EL663" s="166" t="s">
        <v>7469</v>
      </c>
      <c r="EM663" s="166" t="s">
        <v>7469</v>
      </c>
      <c r="EN663" s="166" t="s">
        <v>7469</v>
      </c>
    </row>
    <row r="664" spans="2:144">
      <c r="C664" s="120"/>
      <c r="E664" s="120" t="s">
        <v>8092</v>
      </c>
      <c r="F664" s="126" t="s">
        <v>8212</v>
      </c>
      <c r="G664" s="151" t="s">
        <v>8090</v>
      </c>
      <c r="H664" s="152" t="s">
        <v>8091</v>
      </c>
      <c r="I664" s="166">
        <v>4.7146999999999997</v>
      </c>
      <c r="J664" s="166">
        <v>2.6442000000000001</v>
      </c>
      <c r="K664" s="166">
        <v>8.3771000000000004</v>
      </c>
      <c r="L664" s="166">
        <v>1.8392999999999999</v>
      </c>
      <c r="M664" s="166">
        <v>1.7298</v>
      </c>
      <c r="N664" s="166">
        <v>5.9160000000000004</v>
      </c>
      <c r="O664" s="166">
        <v>6.4782999999999999</v>
      </c>
      <c r="P664" s="166">
        <v>5.4432</v>
      </c>
      <c r="Q664" s="166">
        <v>3.1364000000000001</v>
      </c>
      <c r="R664" s="166">
        <v>5.1973000000000003</v>
      </c>
      <c r="S664" s="166">
        <v>0.72289999999999999</v>
      </c>
      <c r="T664" s="166">
        <v>2.7932000000000001</v>
      </c>
      <c r="U664" s="166">
        <v>3.2612999999999999</v>
      </c>
      <c r="V664" s="166" t="s">
        <v>7469</v>
      </c>
      <c r="W664" s="166">
        <v>2.2097000000000002</v>
      </c>
      <c r="X664" s="166">
        <v>8.4400999999999993</v>
      </c>
      <c r="Y664" s="166" t="s">
        <v>7469</v>
      </c>
      <c r="Z664" s="166">
        <v>1.5750999999999999</v>
      </c>
      <c r="AA664" s="166">
        <v>8.6462000000000003</v>
      </c>
      <c r="AB664" s="166">
        <v>3.0844999999999998</v>
      </c>
      <c r="AC664" s="166">
        <v>11.0352</v>
      </c>
      <c r="AD664" s="166">
        <v>0.50470000000000004</v>
      </c>
      <c r="AE664" s="166">
        <v>4.3510999999999997</v>
      </c>
      <c r="AF664" s="166">
        <v>21.533799999999999</v>
      </c>
      <c r="AG664" s="166">
        <v>0.58189999999999997</v>
      </c>
      <c r="AH664" s="166">
        <v>2.0869</v>
      </c>
      <c r="AI664" s="166">
        <v>1.4963</v>
      </c>
      <c r="AJ664" s="166">
        <v>8.3498000000000001</v>
      </c>
      <c r="AK664" s="166">
        <v>1.7539</v>
      </c>
      <c r="AL664" s="166">
        <v>1.536</v>
      </c>
      <c r="AM664" s="166">
        <v>5.2111999999999998</v>
      </c>
      <c r="AN664" s="166">
        <v>3.0259</v>
      </c>
      <c r="AO664" s="166" t="s">
        <v>7469</v>
      </c>
      <c r="AP664" s="166">
        <v>5.0446</v>
      </c>
      <c r="AQ664" s="166" t="s">
        <v>7469</v>
      </c>
      <c r="AR664" s="166">
        <v>10.098800000000001</v>
      </c>
      <c r="AS664" s="166">
        <v>0.56440000000000001</v>
      </c>
      <c r="AT664" s="166">
        <v>0.97540000000000004</v>
      </c>
      <c r="AU664" s="166">
        <v>2.9674999999999998</v>
      </c>
      <c r="AV664" s="166">
        <v>9.7791999999999994</v>
      </c>
      <c r="AW664" s="166" t="s">
        <v>7469</v>
      </c>
      <c r="AX664" s="166" t="s">
        <v>7469</v>
      </c>
      <c r="AY664" s="166" t="s">
        <v>7469</v>
      </c>
      <c r="AZ664" s="166">
        <v>14.639200000000001</v>
      </c>
      <c r="BA664" s="166">
        <v>15.7431</v>
      </c>
      <c r="BB664" s="166">
        <v>5.0750999999999999</v>
      </c>
      <c r="BC664" s="166">
        <v>0.73819999999999997</v>
      </c>
      <c r="BD664" s="166">
        <v>0.30449999999999999</v>
      </c>
      <c r="BE664" s="166">
        <v>1.3889</v>
      </c>
      <c r="BF664" s="166">
        <v>0.94499999999999995</v>
      </c>
      <c r="BG664" s="166" t="s">
        <v>7469</v>
      </c>
      <c r="BH664" s="166" t="s">
        <v>7469</v>
      </c>
      <c r="BI664" s="166" t="s">
        <v>7469</v>
      </c>
      <c r="BJ664" s="166">
        <v>15.7628</v>
      </c>
      <c r="BK664" s="166" t="s">
        <v>7469</v>
      </c>
      <c r="BL664" s="166">
        <v>14.017099999999999</v>
      </c>
      <c r="BM664" s="166">
        <v>0.74550000000000005</v>
      </c>
      <c r="BN664" s="166">
        <v>3.5958999999999999</v>
      </c>
      <c r="BO664" s="166" t="s">
        <v>7469</v>
      </c>
      <c r="BP664" s="166">
        <v>1.2912999999999999</v>
      </c>
      <c r="BQ664" s="166" t="s">
        <v>7469</v>
      </c>
      <c r="BR664" s="166">
        <v>3.2277</v>
      </c>
      <c r="BS664" s="166">
        <v>6.4878</v>
      </c>
      <c r="BT664" s="166">
        <v>5.6933999999999996</v>
      </c>
      <c r="BU664" s="166" t="s">
        <v>7469</v>
      </c>
      <c r="BV664" s="166">
        <v>4.5804</v>
      </c>
      <c r="BW664" s="166" t="s">
        <v>7469</v>
      </c>
      <c r="BX664" s="166">
        <v>17.260999999999999</v>
      </c>
      <c r="BY664" s="166" t="s">
        <v>7469</v>
      </c>
      <c r="BZ664" s="166">
        <v>0</v>
      </c>
      <c r="CA664" s="166" t="s">
        <v>7469</v>
      </c>
      <c r="CB664" s="166">
        <v>1.8622000000000001</v>
      </c>
      <c r="CC664" s="166" t="s">
        <v>7469</v>
      </c>
      <c r="CD664" s="166">
        <v>2.3807</v>
      </c>
      <c r="CE664" s="166">
        <v>11.299099999999999</v>
      </c>
      <c r="CF664" s="166">
        <v>6.6624999999999996</v>
      </c>
      <c r="CG664" s="166">
        <v>11.1517</v>
      </c>
      <c r="CH664" s="166">
        <v>4.2312000000000003</v>
      </c>
      <c r="CI664" s="166" t="s">
        <v>7469</v>
      </c>
      <c r="CJ664" s="166" t="s">
        <v>7469</v>
      </c>
      <c r="CK664" s="166" t="s">
        <v>7469</v>
      </c>
      <c r="CL664" s="166" t="s">
        <v>7469</v>
      </c>
      <c r="CM664" s="166" t="s">
        <v>7469</v>
      </c>
      <c r="CN664" s="166" t="s">
        <v>7469</v>
      </c>
      <c r="CO664" s="166">
        <v>2.7686000000000002</v>
      </c>
      <c r="CP664" s="166">
        <v>1.4745999999999999</v>
      </c>
      <c r="CQ664" s="166" t="s">
        <v>7469</v>
      </c>
      <c r="CR664" s="166" t="s">
        <v>7469</v>
      </c>
      <c r="CS664" s="166">
        <v>2.7048999999999999</v>
      </c>
      <c r="CT664" s="166">
        <v>6.6382000000000003</v>
      </c>
      <c r="CU664" s="166">
        <v>2.7368000000000001</v>
      </c>
      <c r="CV664" s="166" t="s">
        <v>7469</v>
      </c>
      <c r="CW664" s="166" t="s">
        <v>7469</v>
      </c>
      <c r="CX664" s="166" t="s">
        <v>7469</v>
      </c>
      <c r="CY664" s="166">
        <v>3.4068999999999998</v>
      </c>
      <c r="CZ664" s="166">
        <v>1.8159000000000001</v>
      </c>
      <c r="DA664" s="166">
        <v>1.1192</v>
      </c>
      <c r="DB664" s="166" t="s">
        <v>7469</v>
      </c>
      <c r="DC664" s="166" t="s">
        <v>7469</v>
      </c>
      <c r="DD664" s="166">
        <v>3.1059000000000001</v>
      </c>
      <c r="DE664" s="166">
        <v>9.7714999999999996</v>
      </c>
      <c r="DF664" s="166" t="s">
        <v>7469</v>
      </c>
      <c r="DG664" s="166">
        <v>24.8249</v>
      </c>
      <c r="DH664" s="166" t="s">
        <v>7469</v>
      </c>
      <c r="DI664" s="166">
        <v>5.7200000000000001E-2</v>
      </c>
      <c r="DJ664" s="166" t="s">
        <v>7469</v>
      </c>
      <c r="DK664" s="166">
        <v>2.6124999999999998</v>
      </c>
      <c r="DL664" s="166">
        <v>0.40820000000000001</v>
      </c>
      <c r="DM664" s="166">
        <v>2.2126000000000001</v>
      </c>
      <c r="DN664" s="166">
        <v>12.383900000000001</v>
      </c>
      <c r="DO664" s="166">
        <v>3.5737999999999999</v>
      </c>
      <c r="DP664" s="166">
        <v>1.7538</v>
      </c>
      <c r="DQ664" s="166">
        <v>12.421799999999999</v>
      </c>
      <c r="DR664" s="166" t="s">
        <v>7469</v>
      </c>
      <c r="DS664" s="166" t="s">
        <v>7469</v>
      </c>
      <c r="DT664" s="166">
        <v>8.4421999999999997</v>
      </c>
      <c r="DU664" s="166">
        <v>6.5650000000000004</v>
      </c>
      <c r="DV664" s="166" t="s">
        <v>7469</v>
      </c>
      <c r="DW664" s="166" t="s">
        <v>7469</v>
      </c>
      <c r="DX664" s="166">
        <v>2.9257</v>
      </c>
      <c r="DY664" s="166">
        <v>0.9002</v>
      </c>
      <c r="DZ664" s="166">
        <v>3.4403999999999999</v>
      </c>
      <c r="EA664" s="166">
        <v>17.622199999999999</v>
      </c>
      <c r="EB664" s="166">
        <v>3.1434000000000002</v>
      </c>
      <c r="EC664" s="166">
        <v>6.5732999999999997</v>
      </c>
      <c r="ED664" s="166">
        <v>2.7854000000000001</v>
      </c>
      <c r="EE664" s="166" t="s">
        <v>7469</v>
      </c>
      <c r="EF664" s="166">
        <v>3.4965999999999999</v>
      </c>
      <c r="EG664" s="166">
        <v>10.6396</v>
      </c>
      <c r="EH664" s="166">
        <v>0.74519999999999997</v>
      </c>
      <c r="EI664" s="166">
        <v>18.515899999999998</v>
      </c>
      <c r="EJ664" s="166" t="s">
        <v>7469</v>
      </c>
      <c r="EK664" s="166">
        <v>2379.1976</v>
      </c>
      <c r="EL664" s="166">
        <v>43.186700000000002</v>
      </c>
      <c r="EM664" s="166" t="s">
        <v>7469</v>
      </c>
      <c r="EN664" s="166" t="s">
        <v>7469</v>
      </c>
    </row>
    <row r="665" spans="2:144">
      <c r="C665" s="120"/>
      <c r="E665" s="120" t="s">
        <v>8093</v>
      </c>
      <c r="F665" s="126" t="s">
        <v>8212</v>
      </c>
      <c r="G665" s="151" t="s">
        <v>8090</v>
      </c>
      <c r="H665" s="152" t="s">
        <v>8091</v>
      </c>
      <c r="I665" s="166">
        <v>4.7474999999999996</v>
      </c>
      <c r="J665" s="166">
        <v>2.7094999999999998</v>
      </c>
      <c r="K665" s="166">
        <v>9.0434999999999999</v>
      </c>
      <c r="L665" s="166">
        <v>1.7076</v>
      </c>
      <c r="M665" s="166">
        <v>3.0752999999999999</v>
      </c>
      <c r="N665" s="166">
        <v>4.5174000000000003</v>
      </c>
      <c r="O665" s="166">
        <v>5.7117000000000004</v>
      </c>
      <c r="P665" s="166">
        <v>39.073300000000003</v>
      </c>
      <c r="Q665" s="166">
        <v>5.8329000000000004</v>
      </c>
      <c r="R665" s="166">
        <v>2.7475999999999998</v>
      </c>
      <c r="S665" s="166">
        <v>1.4508000000000001</v>
      </c>
      <c r="T665" s="166">
        <v>5.8455000000000004</v>
      </c>
      <c r="U665" s="166">
        <v>4.0026000000000002</v>
      </c>
      <c r="V665" s="166">
        <v>7.6333000000000002</v>
      </c>
      <c r="W665" s="166">
        <v>2.7530999999999999</v>
      </c>
      <c r="X665" s="166">
        <v>9.4004999999999992</v>
      </c>
      <c r="Y665" s="166">
        <v>1.0754999999999999</v>
      </c>
      <c r="Z665" s="166">
        <v>2.0750000000000002</v>
      </c>
      <c r="AA665" s="166">
        <v>6.0671999999999997</v>
      </c>
      <c r="AB665" s="166">
        <v>2.6364999999999998</v>
      </c>
      <c r="AC665" s="166">
        <v>22.579799999999999</v>
      </c>
      <c r="AD665" s="166">
        <v>0.72989999999999999</v>
      </c>
      <c r="AE665" s="166">
        <v>2.8168000000000002</v>
      </c>
      <c r="AF665" s="166">
        <v>11.581799999999999</v>
      </c>
      <c r="AG665" s="166">
        <v>0.55320000000000003</v>
      </c>
      <c r="AH665" s="166" t="s">
        <v>7469</v>
      </c>
      <c r="AI665" s="166">
        <v>1.2185999999999999</v>
      </c>
      <c r="AJ665" s="166">
        <v>11.182600000000001</v>
      </c>
      <c r="AK665" s="166">
        <v>0.86309999999999998</v>
      </c>
      <c r="AL665" s="166">
        <v>4.3586</v>
      </c>
      <c r="AM665" s="166">
        <v>6.0773999999999999</v>
      </c>
      <c r="AN665" s="166">
        <v>4.1689999999999996</v>
      </c>
      <c r="AO665" s="166" t="s">
        <v>7469</v>
      </c>
      <c r="AP665" s="166">
        <v>1.8533999999999999</v>
      </c>
      <c r="AQ665" s="166" t="s">
        <v>7469</v>
      </c>
      <c r="AR665" s="166">
        <v>13.440200000000001</v>
      </c>
      <c r="AS665" s="166">
        <v>0.54339999999999999</v>
      </c>
      <c r="AT665" s="166">
        <v>2.1924000000000001</v>
      </c>
      <c r="AU665" s="166">
        <v>4.3095999999999997</v>
      </c>
      <c r="AV665" s="166">
        <v>7.4028</v>
      </c>
      <c r="AW665" s="166" t="s">
        <v>7469</v>
      </c>
      <c r="AX665" s="166">
        <v>1.0678000000000001</v>
      </c>
      <c r="AY665" s="166" t="s">
        <v>7469</v>
      </c>
      <c r="AZ665" s="166">
        <v>12.601800000000001</v>
      </c>
      <c r="BA665" s="166">
        <v>11.533300000000001</v>
      </c>
      <c r="BB665" s="166">
        <v>4.0228999999999999</v>
      </c>
      <c r="BC665" s="166">
        <v>0.92200000000000004</v>
      </c>
      <c r="BD665" s="166">
        <v>3.3845000000000001</v>
      </c>
      <c r="BE665" s="166">
        <v>2.9521999999999999</v>
      </c>
      <c r="BF665" s="166">
        <v>0.83260000000000001</v>
      </c>
      <c r="BG665" s="166" t="s">
        <v>7469</v>
      </c>
      <c r="BH665" s="166" t="s">
        <v>7469</v>
      </c>
      <c r="BI665" s="166" t="s">
        <v>7469</v>
      </c>
      <c r="BJ665" s="166">
        <v>9.6364999999999998</v>
      </c>
      <c r="BK665" s="166" t="s">
        <v>7469</v>
      </c>
      <c r="BL665" s="166">
        <v>10.671099999999999</v>
      </c>
      <c r="BM665" s="166">
        <v>0.73509999999999998</v>
      </c>
      <c r="BN665" s="166">
        <v>2.2926000000000002</v>
      </c>
      <c r="BO665" s="166">
        <v>30.794499999999999</v>
      </c>
      <c r="BP665" s="166">
        <v>1.4316</v>
      </c>
      <c r="BQ665" s="166">
        <v>26.283899999999999</v>
      </c>
      <c r="BR665" s="166">
        <v>3.0571000000000002</v>
      </c>
      <c r="BS665" s="166">
        <v>11.991099999999999</v>
      </c>
      <c r="BT665" s="166">
        <v>9.0244999999999997</v>
      </c>
      <c r="BU665" s="166" t="s">
        <v>7469</v>
      </c>
      <c r="BV665" s="166">
        <v>2.9279999999999999</v>
      </c>
      <c r="BW665" s="166" t="s">
        <v>7469</v>
      </c>
      <c r="BX665" s="166">
        <v>11.6561</v>
      </c>
      <c r="BY665" s="166" t="s">
        <v>7469</v>
      </c>
      <c r="BZ665" s="166">
        <v>0</v>
      </c>
      <c r="CA665" s="166">
        <v>18.788699999999999</v>
      </c>
      <c r="CB665" s="166">
        <v>2.1368</v>
      </c>
      <c r="CC665" s="166" t="s">
        <v>7469</v>
      </c>
      <c r="CD665" s="166">
        <v>2.0831</v>
      </c>
      <c r="CE665" s="166">
        <v>20.355799999999999</v>
      </c>
      <c r="CF665" s="166">
        <v>5.8757999999999999</v>
      </c>
      <c r="CG665" s="166">
        <v>26.546600000000002</v>
      </c>
      <c r="CH665" s="166">
        <v>1.4382999999999999</v>
      </c>
      <c r="CI665" s="166">
        <v>18.764099999999999</v>
      </c>
      <c r="CJ665" s="166" t="s">
        <v>7469</v>
      </c>
      <c r="CK665" s="166" t="s">
        <v>7469</v>
      </c>
      <c r="CL665" s="166" t="s">
        <v>7469</v>
      </c>
      <c r="CM665" s="166" t="s">
        <v>7469</v>
      </c>
      <c r="CN665" s="166" t="s">
        <v>7469</v>
      </c>
      <c r="CO665" s="166">
        <v>5.3859000000000004</v>
      </c>
      <c r="CP665" s="166">
        <v>1.2182999999999999</v>
      </c>
      <c r="CQ665" s="166">
        <v>105.0853</v>
      </c>
      <c r="CR665" s="166" t="s">
        <v>7469</v>
      </c>
      <c r="CS665" s="166">
        <v>3.8384999999999998</v>
      </c>
      <c r="CT665" s="166">
        <v>4.8056999999999999</v>
      </c>
      <c r="CU665" s="166">
        <v>1.2877000000000001</v>
      </c>
      <c r="CV665" s="166" t="s">
        <v>7469</v>
      </c>
      <c r="CW665" s="166" t="s">
        <v>7469</v>
      </c>
      <c r="CX665" s="166" t="s">
        <v>7469</v>
      </c>
      <c r="CY665" s="166">
        <v>3.7143999999999999</v>
      </c>
      <c r="CZ665" s="166">
        <v>2.9582999999999999</v>
      </c>
      <c r="DA665" s="166">
        <v>0.95860000000000001</v>
      </c>
      <c r="DB665" s="166" t="s">
        <v>7469</v>
      </c>
      <c r="DC665" s="166" t="s">
        <v>7469</v>
      </c>
      <c r="DD665" s="166">
        <v>5.0968999999999998</v>
      </c>
      <c r="DE665" s="166">
        <v>34.436300000000003</v>
      </c>
      <c r="DF665" s="166" t="s">
        <v>7469</v>
      </c>
      <c r="DG665" s="166">
        <v>19.818100000000001</v>
      </c>
      <c r="DH665" s="166" t="s">
        <v>7469</v>
      </c>
      <c r="DI665" s="166">
        <v>7.0199999999999999E-2</v>
      </c>
      <c r="DJ665" s="166" t="s">
        <v>7469</v>
      </c>
      <c r="DK665" s="166">
        <v>2.2086999999999999</v>
      </c>
      <c r="DL665" s="166">
        <v>0.51149999999999995</v>
      </c>
      <c r="DM665" s="166">
        <v>1.3078000000000001</v>
      </c>
      <c r="DN665" s="166">
        <v>9.1615000000000002</v>
      </c>
      <c r="DO665" s="166">
        <v>5.9290000000000003</v>
      </c>
      <c r="DP665" s="166">
        <v>4.6536</v>
      </c>
      <c r="DQ665" s="166">
        <v>16.3796</v>
      </c>
      <c r="DR665" s="166" t="s">
        <v>7469</v>
      </c>
      <c r="DS665" s="166" t="s">
        <v>7469</v>
      </c>
      <c r="DT665" s="166">
        <v>14.5632</v>
      </c>
      <c r="DU665" s="166">
        <v>4.6412000000000004</v>
      </c>
      <c r="DV665" s="166" t="s">
        <v>7469</v>
      </c>
      <c r="DW665" s="166" t="s">
        <v>7469</v>
      </c>
      <c r="DX665" s="166">
        <v>3.0613999999999999</v>
      </c>
      <c r="DY665" s="166">
        <v>0.93410000000000004</v>
      </c>
      <c r="DZ665" s="166">
        <v>2.1025999999999998</v>
      </c>
      <c r="EA665" s="166">
        <v>16.3322</v>
      </c>
      <c r="EB665" s="166">
        <v>3.8818000000000001</v>
      </c>
      <c r="EC665" s="166">
        <v>4.6006</v>
      </c>
      <c r="ED665" s="166">
        <v>2.8449</v>
      </c>
      <c r="EE665" s="166" t="s">
        <v>7469</v>
      </c>
      <c r="EF665" s="166">
        <v>1.2339</v>
      </c>
      <c r="EG665" s="166">
        <v>10.8627</v>
      </c>
      <c r="EH665" s="166">
        <v>2.0935000000000001</v>
      </c>
      <c r="EI665" s="166">
        <v>12.664999999999999</v>
      </c>
      <c r="EJ665" s="166" t="s">
        <v>7469</v>
      </c>
      <c r="EK665" s="166">
        <v>2954.9059999999999</v>
      </c>
      <c r="EL665" s="166">
        <v>237.83090000000001</v>
      </c>
      <c r="EM665" s="166" t="s">
        <v>7469</v>
      </c>
      <c r="EN665" s="166" t="s">
        <v>7469</v>
      </c>
    </row>
    <row r="666" spans="2:144">
      <c r="C666" s="120"/>
      <c r="E666" s="120" t="s">
        <v>8094</v>
      </c>
      <c r="F666" s="126" t="s">
        <v>8212</v>
      </c>
      <c r="G666" s="151" t="s">
        <v>8090</v>
      </c>
      <c r="H666" s="152" t="s">
        <v>8091</v>
      </c>
      <c r="I666" s="166">
        <v>4.6798999999999999</v>
      </c>
      <c r="J666" s="166">
        <v>2.9415</v>
      </c>
      <c r="K666" s="166">
        <v>7.1599000000000004</v>
      </c>
      <c r="L666" s="166">
        <v>3.6600000000000001E-2</v>
      </c>
      <c r="M666" s="166">
        <v>1.4527000000000001</v>
      </c>
      <c r="N666" s="166">
        <v>4.9457000000000004</v>
      </c>
      <c r="O666" s="166">
        <v>4.9184000000000001</v>
      </c>
      <c r="P666" s="166">
        <v>8.5052000000000003</v>
      </c>
      <c r="Q666" s="166">
        <v>3.3668999999999998</v>
      </c>
      <c r="R666" s="166">
        <v>6.3636999999999997</v>
      </c>
      <c r="S666" s="166">
        <v>4.2831999999999999</v>
      </c>
      <c r="T666" s="166">
        <v>7.3555999999999999</v>
      </c>
      <c r="U666" s="166">
        <v>4.0068000000000001</v>
      </c>
      <c r="V666" s="166">
        <v>4.2217000000000002</v>
      </c>
      <c r="W666" s="166">
        <v>7.0655999999999999</v>
      </c>
      <c r="X666" s="166">
        <v>17.549499999999998</v>
      </c>
      <c r="Y666" s="166">
        <v>0.43509999999999999</v>
      </c>
      <c r="Z666" s="166">
        <v>1.4849000000000001</v>
      </c>
      <c r="AA666" s="166">
        <v>4.8540000000000001</v>
      </c>
      <c r="AB666" s="166">
        <v>2.1781000000000001</v>
      </c>
      <c r="AC666" s="166">
        <v>180.9564</v>
      </c>
      <c r="AD666" s="166">
        <v>1.4164000000000001</v>
      </c>
      <c r="AE666" s="166">
        <v>4.8360000000000003</v>
      </c>
      <c r="AF666" s="166">
        <v>19.908899999999999</v>
      </c>
      <c r="AG666" s="166">
        <v>0.89510000000000001</v>
      </c>
      <c r="AH666" s="166">
        <v>5.8037000000000001</v>
      </c>
      <c r="AI666" s="166">
        <v>1.7213000000000001</v>
      </c>
      <c r="AJ666" s="166">
        <v>12.1494</v>
      </c>
      <c r="AK666" s="166">
        <v>1.5295000000000001</v>
      </c>
      <c r="AL666" s="166">
        <v>3.5272999999999999</v>
      </c>
      <c r="AM666" s="166">
        <v>7.9273999999999996</v>
      </c>
      <c r="AN666" s="166">
        <v>6.5739999999999998</v>
      </c>
      <c r="AO666" s="166">
        <v>3.3216999999999999</v>
      </c>
      <c r="AP666" s="166">
        <v>3.5958999999999999</v>
      </c>
      <c r="AQ666" s="166">
        <v>2.8799999999999999E-2</v>
      </c>
      <c r="AR666" s="166">
        <v>13.659800000000001</v>
      </c>
      <c r="AS666" s="166">
        <v>0.72799999999999998</v>
      </c>
      <c r="AT666" s="166">
        <v>3.4769999999999999</v>
      </c>
      <c r="AU666" s="166">
        <v>4.3197999999999999</v>
      </c>
      <c r="AV666" s="166">
        <v>6.0258000000000003</v>
      </c>
      <c r="AW666" s="166" t="s">
        <v>7469</v>
      </c>
      <c r="AX666" s="166" t="s">
        <v>7469</v>
      </c>
      <c r="AY666" s="166" t="s">
        <v>7469</v>
      </c>
      <c r="AZ666" s="166">
        <v>13.0991</v>
      </c>
      <c r="BA666" s="166">
        <v>17.2821</v>
      </c>
      <c r="BB666" s="166">
        <v>6.46</v>
      </c>
      <c r="BC666" s="166">
        <v>2.3047</v>
      </c>
      <c r="BD666" s="166">
        <v>1.7578</v>
      </c>
      <c r="BE666" s="166">
        <v>3.3294999999999999</v>
      </c>
      <c r="BF666" s="166">
        <v>1.8653999999999999</v>
      </c>
      <c r="BG666" s="166" t="s">
        <v>7469</v>
      </c>
      <c r="BH666" s="166">
        <v>11.5898</v>
      </c>
      <c r="BI666" s="166">
        <v>10.8916</v>
      </c>
      <c r="BJ666" s="166">
        <v>11.123799999999999</v>
      </c>
      <c r="BK666" s="166" t="s">
        <v>7469</v>
      </c>
      <c r="BL666" s="166">
        <v>8.0253999999999994</v>
      </c>
      <c r="BM666" s="166">
        <v>0.85919999999999996</v>
      </c>
      <c r="BN666" s="166">
        <v>2.0070000000000001</v>
      </c>
      <c r="BO666" s="166">
        <v>303.74619999999999</v>
      </c>
      <c r="BP666" s="166">
        <v>3.0535000000000001</v>
      </c>
      <c r="BQ666" s="166">
        <v>8.7352000000000007</v>
      </c>
      <c r="BR666" s="166">
        <v>2.5428000000000002</v>
      </c>
      <c r="BS666" s="166">
        <v>10.8268</v>
      </c>
      <c r="BT666" s="166">
        <v>24.466200000000001</v>
      </c>
      <c r="BU666" s="166" t="s">
        <v>7469</v>
      </c>
      <c r="BV666" s="166">
        <v>5.7252000000000001</v>
      </c>
      <c r="BW666" s="166" t="s">
        <v>7469</v>
      </c>
      <c r="BX666" s="166">
        <v>8.1191999999999993</v>
      </c>
      <c r="BY666" s="166">
        <v>6.2249999999999996</v>
      </c>
      <c r="BZ666" s="166">
        <v>11.462400000000001</v>
      </c>
      <c r="CA666" s="166">
        <v>53.739400000000003</v>
      </c>
      <c r="CB666" s="166">
        <v>3.4161999999999999</v>
      </c>
      <c r="CC666" s="166">
        <v>0.81240000000000001</v>
      </c>
      <c r="CD666" s="166">
        <v>2.2995999999999999</v>
      </c>
      <c r="CE666" s="166">
        <v>30.613299999999999</v>
      </c>
      <c r="CF666" s="166">
        <v>3.3205</v>
      </c>
      <c r="CG666" s="166">
        <v>10.2263</v>
      </c>
      <c r="CH666" s="166">
        <v>2.3071999999999999</v>
      </c>
      <c r="CI666" s="166">
        <v>10.2934</v>
      </c>
      <c r="CJ666" s="166">
        <v>2.6185</v>
      </c>
      <c r="CK666" s="166" t="s">
        <v>7469</v>
      </c>
      <c r="CL666" s="166" t="s">
        <v>7469</v>
      </c>
      <c r="CM666" s="166" t="s">
        <v>7469</v>
      </c>
      <c r="CN666" s="166" t="s">
        <v>7469</v>
      </c>
      <c r="CO666" s="166">
        <v>3.8953000000000002</v>
      </c>
      <c r="CP666" s="166">
        <v>1.0507</v>
      </c>
      <c r="CQ666" s="166">
        <v>46.272599999999997</v>
      </c>
      <c r="CR666" s="166" t="s">
        <v>7469</v>
      </c>
      <c r="CS666" s="166">
        <v>3.1269</v>
      </c>
      <c r="CT666" s="166">
        <v>5.9997999999999996</v>
      </c>
      <c r="CU666" s="166">
        <v>1.5165999999999999</v>
      </c>
      <c r="CV666" s="166" t="s">
        <v>7469</v>
      </c>
      <c r="CW666" s="166" t="s">
        <v>7469</v>
      </c>
      <c r="CX666" s="166" t="s">
        <v>7469</v>
      </c>
      <c r="CY666" s="166">
        <v>4.1444000000000001</v>
      </c>
      <c r="CZ666" s="166">
        <v>1.0911999999999999</v>
      </c>
      <c r="DA666" s="166">
        <v>1.2799</v>
      </c>
      <c r="DB666" s="166" t="s">
        <v>7469</v>
      </c>
      <c r="DC666" s="166">
        <v>10.194599999999999</v>
      </c>
      <c r="DD666" s="166">
        <v>6.6127000000000002</v>
      </c>
      <c r="DE666" s="166">
        <v>7832.7532000000001</v>
      </c>
      <c r="DF666" s="166" t="s">
        <v>7469</v>
      </c>
      <c r="DG666" s="166">
        <v>15.567600000000001</v>
      </c>
      <c r="DH666" s="166" t="s">
        <v>7469</v>
      </c>
      <c r="DI666" s="166">
        <v>8.9499999999999996E-2</v>
      </c>
      <c r="DJ666" s="166" t="s">
        <v>7469</v>
      </c>
      <c r="DK666" s="166">
        <v>4.7446999999999999</v>
      </c>
      <c r="DL666" s="166">
        <v>0.85350000000000004</v>
      </c>
      <c r="DM666" s="166">
        <v>1.2595000000000001</v>
      </c>
      <c r="DN666" s="166">
        <v>8.3391999999999999</v>
      </c>
      <c r="DO666" s="166">
        <v>14.4587</v>
      </c>
      <c r="DP666" s="166">
        <v>0.64429999999999998</v>
      </c>
      <c r="DQ666" s="166">
        <v>21.765699999999999</v>
      </c>
      <c r="DR666" s="166" t="s">
        <v>7469</v>
      </c>
      <c r="DS666" s="166">
        <v>2.3631000000000002</v>
      </c>
      <c r="DT666" s="166">
        <v>10.565300000000001</v>
      </c>
      <c r="DU666" s="166">
        <v>7.9153000000000002</v>
      </c>
      <c r="DV666" s="166" t="s">
        <v>7469</v>
      </c>
      <c r="DW666" s="166" t="s">
        <v>7469</v>
      </c>
      <c r="DX666" s="166">
        <v>3.5295000000000001</v>
      </c>
      <c r="DY666" s="166">
        <v>2.1069</v>
      </c>
      <c r="DZ666" s="166">
        <v>2.3708999999999998</v>
      </c>
      <c r="EA666" s="166">
        <v>16.292999999999999</v>
      </c>
      <c r="EB666" s="166">
        <v>4.9650999999999996</v>
      </c>
      <c r="EC666" s="166">
        <v>3.34</v>
      </c>
      <c r="ED666" s="166">
        <v>4.5937999999999999</v>
      </c>
      <c r="EE666" s="166" t="s">
        <v>7469</v>
      </c>
      <c r="EF666" s="166">
        <v>1.1254999999999999</v>
      </c>
      <c r="EG666" s="166">
        <v>6.1052</v>
      </c>
      <c r="EH666" s="166">
        <v>1.3056000000000001</v>
      </c>
      <c r="EI666" s="166">
        <v>8.1773000000000007</v>
      </c>
      <c r="EJ666" s="166" t="s">
        <v>7469</v>
      </c>
      <c r="EK666" s="166" t="s">
        <v>7469</v>
      </c>
      <c r="EL666" s="166">
        <v>431.00020000000001</v>
      </c>
      <c r="EM666" s="166" t="s">
        <v>7469</v>
      </c>
      <c r="EN666" s="166" t="s">
        <v>7469</v>
      </c>
    </row>
    <row r="667" spans="2:144">
      <c r="C667" s="120"/>
      <c r="E667" s="120" t="s">
        <v>8095</v>
      </c>
      <c r="F667" s="126" t="s">
        <v>8212</v>
      </c>
      <c r="G667" s="151" t="s">
        <v>8090</v>
      </c>
      <c r="H667" s="152" t="s">
        <v>8091</v>
      </c>
      <c r="I667" s="166" t="s">
        <v>7469</v>
      </c>
      <c r="J667" s="166" t="s">
        <v>7469</v>
      </c>
      <c r="K667" s="166" t="s">
        <v>7469</v>
      </c>
      <c r="L667" s="166" t="s">
        <v>7469</v>
      </c>
      <c r="M667" s="166" t="s">
        <v>7469</v>
      </c>
      <c r="N667" s="166">
        <v>5.5979999999999999</v>
      </c>
      <c r="O667" s="166">
        <v>4.2156000000000002</v>
      </c>
      <c r="P667" s="166" t="s">
        <v>7469</v>
      </c>
      <c r="Q667" s="166" t="s">
        <v>7469</v>
      </c>
      <c r="R667" s="166">
        <v>5.4493</v>
      </c>
      <c r="S667" s="166" t="s">
        <v>7469</v>
      </c>
      <c r="T667" s="166" t="s">
        <v>7469</v>
      </c>
      <c r="U667" s="166" t="s">
        <v>7469</v>
      </c>
      <c r="V667" s="166" t="s">
        <v>7469</v>
      </c>
      <c r="W667" s="166" t="s">
        <v>7469</v>
      </c>
      <c r="X667" s="166" t="s">
        <v>7469</v>
      </c>
      <c r="Y667" s="166" t="s">
        <v>7469</v>
      </c>
      <c r="Z667" s="166" t="s">
        <v>7469</v>
      </c>
      <c r="AA667" s="166" t="s">
        <v>7469</v>
      </c>
      <c r="AB667" s="166" t="s">
        <v>7469</v>
      </c>
      <c r="AC667" s="166" t="s">
        <v>7469</v>
      </c>
      <c r="AD667" s="166" t="s">
        <v>7469</v>
      </c>
      <c r="AE667" s="166">
        <v>2.3170000000000002</v>
      </c>
      <c r="AF667" s="166">
        <v>11.5052</v>
      </c>
      <c r="AG667" s="166" t="s">
        <v>7469</v>
      </c>
      <c r="AH667" s="166">
        <v>4.4062000000000001</v>
      </c>
      <c r="AI667" s="166" t="s">
        <v>7469</v>
      </c>
      <c r="AJ667" s="166" t="s">
        <v>7469</v>
      </c>
      <c r="AK667" s="166">
        <v>2.1705999999999999</v>
      </c>
      <c r="AL667" s="166" t="s">
        <v>7469</v>
      </c>
      <c r="AM667" s="166" t="s">
        <v>7469</v>
      </c>
      <c r="AN667" s="166" t="s">
        <v>7469</v>
      </c>
      <c r="AO667" s="166" t="s">
        <v>7469</v>
      </c>
      <c r="AP667" s="166">
        <v>3.0828000000000002</v>
      </c>
      <c r="AQ667" s="166" t="s">
        <v>7469</v>
      </c>
      <c r="AR667" s="166" t="s">
        <v>7469</v>
      </c>
      <c r="AS667" s="166" t="s">
        <v>7469</v>
      </c>
      <c r="AT667" s="166" t="s">
        <v>7469</v>
      </c>
      <c r="AU667" s="166" t="s">
        <v>7469</v>
      </c>
      <c r="AV667" s="166" t="s">
        <v>7469</v>
      </c>
      <c r="AW667" s="166" t="s">
        <v>7469</v>
      </c>
      <c r="AX667" s="166">
        <v>1.8011999999999999</v>
      </c>
      <c r="AY667" s="166" t="s">
        <v>7469</v>
      </c>
      <c r="AZ667" s="166" t="s">
        <v>7469</v>
      </c>
      <c r="BA667" s="166" t="s">
        <v>7469</v>
      </c>
      <c r="BB667" s="166" t="s">
        <v>7469</v>
      </c>
      <c r="BC667" s="166" t="s">
        <v>7469</v>
      </c>
      <c r="BD667" s="166" t="s">
        <v>7469</v>
      </c>
      <c r="BE667" s="166" t="s">
        <v>7469</v>
      </c>
      <c r="BF667" s="166" t="s">
        <v>7469</v>
      </c>
      <c r="BG667" s="166">
        <v>38.031399999999998</v>
      </c>
      <c r="BH667" s="166">
        <v>5.5541999999999998</v>
      </c>
      <c r="BI667" s="166" t="s">
        <v>7469</v>
      </c>
      <c r="BJ667" s="166">
        <v>5.3010000000000002</v>
      </c>
      <c r="BK667" s="166" t="s">
        <v>7469</v>
      </c>
      <c r="BL667" s="166" t="s">
        <v>7469</v>
      </c>
      <c r="BM667" s="166" t="s">
        <v>7469</v>
      </c>
      <c r="BN667" s="166">
        <v>2.1797</v>
      </c>
      <c r="BO667" s="166">
        <v>2.2860999999999998</v>
      </c>
      <c r="BP667" s="166">
        <v>1.1133999999999999</v>
      </c>
      <c r="BQ667" s="166" t="s">
        <v>7469</v>
      </c>
      <c r="BR667" s="166" t="s">
        <v>7469</v>
      </c>
      <c r="BS667" s="166" t="s">
        <v>7469</v>
      </c>
      <c r="BT667" s="166">
        <v>4.6521999999999997</v>
      </c>
      <c r="BU667" s="166" t="s">
        <v>7469</v>
      </c>
      <c r="BV667" s="166">
        <v>0.72209999999999996</v>
      </c>
      <c r="BW667" s="166" t="s">
        <v>7469</v>
      </c>
      <c r="BX667" s="166" t="s">
        <v>7469</v>
      </c>
      <c r="BY667" s="166" t="s">
        <v>7469</v>
      </c>
      <c r="BZ667" s="166" t="s">
        <v>7469</v>
      </c>
      <c r="CA667" s="166">
        <v>28.266100000000002</v>
      </c>
      <c r="CB667" s="166" t="s">
        <v>7469</v>
      </c>
      <c r="CC667" s="166" t="s">
        <v>7469</v>
      </c>
      <c r="CD667" s="166" t="s">
        <v>7469</v>
      </c>
      <c r="CE667" s="166">
        <v>250.32740000000001</v>
      </c>
      <c r="CF667" s="166" t="s">
        <v>7469</v>
      </c>
      <c r="CG667" s="166">
        <v>7.3186999999999998</v>
      </c>
      <c r="CH667" s="166" t="s">
        <v>7469</v>
      </c>
      <c r="CI667" s="166" t="s">
        <v>7469</v>
      </c>
      <c r="CJ667" s="166" t="s">
        <v>7469</v>
      </c>
      <c r="CK667" s="166" t="s">
        <v>7469</v>
      </c>
      <c r="CL667" s="166" t="s">
        <v>7469</v>
      </c>
      <c r="CM667" s="166" t="s">
        <v>7469</v>
      </c>
      <c r="CN667" s="166" t="s">
        <v>7469</v>
      </c>
      <c r="CO667" s="166" t="s">
        <v>7469</v>
      </c>
      <c r="CP667" s="166" t="s">
        <v>7469</v>
      </c>
      <c r="CQ667" s="166" t="s">
        <v>7469</v>
      </c>
      <c r="CR667" s="166" t="s">
        <v>7469</v>
      </c>
      <c r="CS667" s="166" t="s">
        <v>7469</v>
      </c>
      <c r="CT667" s="166" t="s">
        <v>7469</v>
      </c>
      <c r="CU667" s="166">
        <v>0.97560000000000002</v>
      </c>
      <c r="CV667" s="166" t="s">
        <v>7469</v>
      </c>
      <c r="CW667" s="166" t="s">
        <v>7469</v>
      </c>
      <c r="CX667" s="166" t="s">
        <v>7469</v>
      </c>
      <c r="CY667" s="166" t="s">
        <v>7469</v>
      </c>
      <c r="CZ667" s="166" t="s">
        <v>7469</v>
      </c>
      <c r="DA667" s="166" t="s">
        <v>7469</v>
      </c>
      <c r="DB667" s="166" t="s">
        <v>7469</v>
      </c>
      <c r="DC667" s="166" t="s">
        <v>7469</v>
      </c>
      <c r="DD667" s="166" t="s">
        <v>7469</v>
      </c>
      <c r="DE667" s="166" t="s">
        <v>7469</v>
      </c>
      <c r="DF667" s="166" t="s">
        <v>7469</v>
      </c>
      <c r="DG667" s="166" t="s">
        <v>7469</v>
      </c>
      <c r="DH667" s="166" t="s">
        <v>7469</v>
      </c>
      <c r="DI667" s="166" t="s">
        <v>7469</v>
      </c>
      <c r="DJ667" s="166" t="s">
        <v>7469</v>
      </c>
      <c r="DK667" s="166">
        <v>3.2021999999999999</v>
      </c>
      <c r="DL667" s="166" t="s">
        <v>7469</v>
      </c>
      <c r="DM667" s="166" t="s">
        <v>7469</v>
      </c>
      <c r="DN667" s="166" t="s">
        <v>7469</v>
      </c>
      <c r="DO667" s="166" t="s">
        <v>7469</v>
      </c>
      <c r="DP667" s="166" t="s">
        <v>7469</v>
      </c>
      <c r="DQ667" s="166">
        <v>6.7954999999999997</v>
      </c>
      <c r="DR667" s="166" t="s">
        <v>7469</v>
      </c>
      <c r="DS667" s="166" t="s">
        <v>7469</v>
      </c>
      <c r="DT667" s="166" t="s">
        <v>7469</v>
      </c>
      <c r="DU667" s="166" t="s">
        <v>7469</v>
      </c>
      <c r="DV667" s="166" t="s">
        <v>7469</v>
      </c>
      <c r="DW667" s="166" t="s">
        <v>7469</v>
      </c>
      <c r="DX667" s="166" t="s">
        <v>7469</v>
      </c>
      <c r="DY667" s="166" t="s">
        <v>7469</v>
      </c>
      <c r="DZ667" s="166" t="s">
        <v>7469</v>
      </c>
      <c r="EA667" s="166" t="s">
        <v>7469</v>
      </c>
      <c r="EB667" s="166" t="s">
        <v>7469</v>
      </c>
      <c r="EC667" s="166" t="s">
        <v>7469</v>
      </c>
      <c r="ED667" s="166" t="s">
        <v>7469</v>
      </c>
      <c r="EE667" s="166">
        <v>9.8983000000000008</v>
      </c>
      <c r="EF667" s="166" t="s">
        <v>7469</v>
      </c>
      <c r="EG667" s="166" t="s">
        <v>7469</v>
      </c>
      <c r="EH667" s="166" t="s">
        <v>7469</v>
      </c>
      <c r="EI667" s="166" t="s">
        <v>7469</v>
      </c>
      <c r="EJ667" s="166" t="s">
        <v>7469</v>
      </c>
      <c r="EK667" s="166" t="s">
        <v>7469</v>
      </c>
      <c r="EL667" s="166" t="s">
        <v>7469</v>
      </c>
      <c r="EM667" s="166" t="s">
        <v>7469</v>
      </c>
      <c r="EN667" s="166" t="s">
        <v>7469</v>
      </c>
    </row>
    <row r="668" spans="2:144">
      <c r="C668" s="120"/>
      <c r="E668" s="120" t="s">
        <v>8096</v>
      </c>
      <c r="F668" s="126" t="s">
        <v>8212</v>
      </c>
      <c r="G668" s="151" t="s">
        <v>8090</v>
      </c>
      <c r="H668" s="152" t="s">
        <v>8097</v>
      </c>
      <c r="I668" s="166">
        <v>5.0917000000000003</v>
      </c>
      <c r="J668" s="166">
        <v>2.0093999999999999</v>
      </c>
      <c r="K668" s="166">
        <v>8.2347000000000001</v>
      </c>
      <c r="L668" s="166">
        <v>7.6399999999999996E-2</v>
      </c>
      <c r="M668" s="166" t="s">
        <v>7469</v>
      </c>
      <c r="N668" s="166">
        <v>6.0816999999999997</v>
      </c>
      <c r="O668" s="166">
        <v>5.6166</v>
      </c>
      <c r="P668" s="166">
        <v>6.2638999999999996</v>
      </c>
      <c r="Q668" s="166">
        <v>3.6343000000000001</v>
      </c>
      <c r="R668" s="166">
        <v>6.7215999999999996</v>
      </c>
      <c r="S668" s="166">
        <v>5.0918000000000001</v>
      </c>
      <c r="T668" s="166">
        <v>3.0314000000000001</v>
      </c>
      <c r="U668" s="166" t="s">
        <v>7469</v>
      </c>
      <c r="V668" s="166">
        <v>2.8372999999999999</v>
      </c>
      <c r="W668" s="166">
        <v>3.9268000000000001</v>
      </c>
      <c r="X668" s="166">
        <v>15.4894</v>
      </c>
      <c r="Y668" s="166">
        <v>0.31390000000000001</v>
      </c>
      <c r="Z668" s="166">
        <v>1.7514000000000001</v>
      </c>
      <c r="AA668" s="166">
        <v>3.6471</v>
      </c>
      <c r="AB668" s="166">
        <v>2.4033000000000002</v>
      </c>
      <c r="AC668" s="166">
        <v>197.39080000000001</v>
      </c>
      <c r="AD668" s="166">
        <v>1.3415999999999999</v>
      </c>
      <c r="AE668" s="166">
        <v>3.7484000000000002</v>
      </c>
      <c r="AF668" s="166">
        <v>16.188600000000001</v>
      </c>
      <c r="AG668" s="166">
        <v>1.0788</v>
      </c>
      <c r="AH668" s="166">
        <v>4.4447999999999999</v>
      </c>
      <c r="AI668" s="166">
        <v>1.845</v>
      </c>
      <c r="AJ668" s="166">
        <v>10.9275</v>
      </c>
      <c r="AK668" s="166" t="s">
        <v>7469</v>
      </c>
      <c r="AL668" s="166">
        <v>2.9512</v>
      </c>
      <c r="AM668" s="166" t="s">
        <v>7469</v>
      </c>
      <c r="AN668" s="166">
        <v>3.7671999999999999</v>
      </c>
      <c r="AO668" s="166">
        <v>0.48649999999999999</v>
      </c>
      <c r="AP668" s="166">
        <v>5.5339999999999998</v>
      </c>
      <c r="AQ668" s="166" t="s">
        <v>7469</v>
      </c>
      <c r="AR668" s="166">
        <v>13.005800000000001</v>
      </c>
      <c r="AS668" s="166">
        <v>0.81479999999999997</v>
      </c>
      <c r="AT668" s="166">
        <v>2.68</v>
      </c>
      <c r="AU668" s="166">
        <v>4.6210000000000004</v>
      </c>
      <c r="AV668" s="166">
        <v>4.3460000000000001</v>
      </c>
      <c r="AW668" s="166" t="s">
        <v>7469</v>
      </c>
      <c r="AX668" s="166" t="s">
        <v>7469</v>
      </c>
      <c r="AY668" s="166" t="s">
        <v>7469</v>
      </c>
      <c r="AZ668" s="166">
        <v>10.4682</v>
      </c>
      <c r="BA668" s="166">
        <v>13.1142</v>
      </c>
      <c r="BB668" s="166" t="s">
        <v>7469</v>
      </c>
      <c r="BC668" s="166" t="s">
        <v>7469</v>
      </c>
      <c r="BD668" s="166">
        <v>2.9276</v>
      </c>
      <c r="BE668" s="166">
        <v>4.1462000000000003</v>
      </c>
      <c r="BF668" s="166">
        <v>2.5097999999999998</v>
      </c>
      <c r="BG668" s="166" t="s">
        <v>7469</v>
      </c>
      <c r="BH668" s="166" t="s">
        <v>7469</v>
      </c>
      <c r="BI668" s="166">
        <v>8.3811</v>
      </c>
      <c r="BJ668" s="166">
        <v>10.3</v>
      </c>
      <c r="BK668" s="166" t="s">
        <v>7469</v>
      </c>
      <c r="BL668" s="166">
        <v>5.0640999999999998</v>
      </c>
      <c r="BM668" s="166">
        <v>0.76029999999999998</v>
      </c>
      <c r="BN668" s="166">
        <v>1.8985000000000001</v>
      </c>
      <c r="BO668" s="166">
        <v>57.7515</v>
      </c>
      <c r="BP668" s="166" t="s">
        <v>7469</v>
      </c>
      <c r="BQ668" s="166">
        <v>10.6494</v>
      </c>
      <c r="BR668" s="166" t="s">
        <v>7469</v>
      </c>
      <c r="BS668" s="166">
        <v>10.7506</v>
      </c>
      <c r="BT668" s="166" t="s">
        <v>7469</v>
      </c>
      <c r="BU668" s="166" t="s">
        <v>7469</v>
      </c>
      <c r="BV668" s="166" t="s">
        <v>7469</v>
      </c>
      <c r="BW668" s="166" t="s">
        <v>7469</v>
      </c>
      <c r="BX668" s="166">
        <v>6.6401000000000003</v>
      </c>
      <c r="BY668" s="166" t="s">
        <v>7469</v>
      </c>
      <c r="BZ668" s="166" t="s">
        <v>7469</v>
      </c>
      <c r="CA668" s="166">
        <v>46.092100000000002</v>
      </c>
      <c r="CB668" s="166">
        <v>3.0190999999999999</v>
      </c>
      <c r="CC668" s="166">
        <v>0.45639999999999997</v>
      </c>
      <c r="CD668" s="166">
        <v>2.1711</v>
      </c>
      <c r="CE668" s="166">
        <v>24.152799999999999</v>
      </c>
      <c r="CF668" s="166" t="s">
        <v>7469</v>
      </c>
      <c r="CG668" s="166" t="s">
        <v>7469</v>
      </c>
      <c r="CH668" s="166">
        <v>2.2075999999999998</v>
      </c>
      <c r="CI668" s="166">
        <v>6.6436000000000002</v>
      </c>
      <c r="CJ668" s="166" t="s">
        <v>7469</v>
      </c>
      <c r="CK668" s="166" t="s">
        <v>7469</v>
      </c>
      <c r="CL668" s="166" t="s">
        <v>7469</v>
      </c>
      <c r="CM668" s="166" t="s">
        <v>7469</v>
      </c>
      <c r="CN668" s="166" t="s">
        <v>7469</v>
      </c>
      <c r="CO668" s="166">
        <v>3.5785999999999998</v>
      </c>
      <c r="CP668" s="166">
        <v>0.96850000000000003</v>
      </c>
      <c r="CQ668" s="166">
        <v>33.164299999999997</v>
      </c>
      <c r="CR668" s="166" t="s">
        <v>7469</v>
      </c>
      <c r="CS668" s="166">
        <v>2.6444999999999999</v>
      </c>
      <c r="CT668" s="166">
        <v>4.2000999999999999</v>
      </c>
      <c r="CU668" s="166">
        <v>1.5275000000000001</v>
      </c>
      <c r="CV668" s="166" t="s">
        <v>7469</v>
      </c>
      <c r="CW668" s="166" t="s">
        <v>7469</v>
      </c>
      <c r="CX668" s="166" t="s">
        <v>7469</v>
      </c>
      <c r="CY668" s="166">
        <v>5.0265000000000004</v>
      </c>
      <c r="CZ668" s="166">
        <v>1.0955999999999999</v>
      </c>
      <c r="DA668" s="166">
        <v>1.5922000000000001</v>
      </c>
      <c r="DB668" s="166" t="s">
        <v>7469</v>
      </c>
      <c r="DC668" s="166">
        <v>9.6677</v>
      </c>
      <c r="DD668" s="166">
        <v>5.0010000000000003</v>
      </c>
      <c r="DE668" s="166">
        <v>46.150100000000002</v>
      </c>
      <c r="DF668" s="166" t="s">
        <v>7469</v>
      </c>
      <c r="DG668" s="166">
        <v>12.1465</v>
      </c>
      <c r="DH668" s="166" t="s">
        <v>7469</v>
      </c>
      <c r="DI668" s="166" t="s">
        <v>7469</v>
      </c>
      <c r="DJ668" s="166" t="s">
        <v>7469</v>
      </c>
      <c r="DK668" s="166">
        <v>5.0612000000000004</v>
      </c>
      <c r="DL668" s="166">
        <v>0.83840000000000003</v>
      </c>
      <c r="DM668" s="166">
        <v>1.0524</v>
      </c>
      <c r="DN668" s="166">
        <v>6.5869</v>
      </c>
      <c r="DO668" s="166">
        <v>12.863200000000001</v>
      </c>
      <c r="DP668" s="166">
        <v>0.58420000000000005</v>
      </c>
      <c r="DQ668" s="166">
        <v>15.9756</v>
      </c>
      <c r="DR668" s="166" t="s">
        <v>7469</v>
      </c>
      <c r="DS668" s="166" t="s">
        <v>7469</v>
      </c>
      <c r="DT668" s="166">
        <v>6.6863000000000001</v>
      </c>
      <c r="DU668" s="166">
        <v>8.8021999999999991</v>
      </c>
      <c r="DV668" s="166" t="s">
        <v>7469</v>
      </c>
      <c r="DW668" s="166" t="s">
        <v>7469</v>
      </c>
      <c r="DX668" s="166">
        <v>3.2532000000000001</v>
      </c>
      <c r="DY668" s="166">
        <v>2.5560999999999998</v>
      </c>
      <c r="DZ668" s="166">
        <v>2.1282999999999999</v>
      </c>
      <c r="EA668" s="166">
        <v>10.926600000000001</v>
      </c>
      <c r="EB668" s="166">
        <v>3.4790999999999999</v>
      </c>
      <c r="EC668" s="166">
        <v>3.1503999999999999</v>
      </c>
      <c r="ED668" s="166">
        <v>5.0910000000000002</v>
      </c>
      <c r="EE668" s="166" t="s">
        <v>7469</v>
      </c>
      <c r="EF668" s="166">
        <v>1.1377999999999999</v>
      </c>
      <c r="EG668" s="166">
        <v>4.6063000000000001</v>
      </c>
      <c r="EH668" s="166" t="s">
        <v>7469</v>
      </c>
      <c r="EI668" s="166">
        <v>5.9569000000000001</v>
      </c>
      <c r="EJ668" s="166" t="s">
        <v>7469</v>
      </c>
      <c r="EK668" s="166" t="s">
        <v>7469</v>
      </c>
      <c r="EL668" s="166" t="s">
        <v>7469</v>
      </c>
      <c r="EM668" s="166">
        <v>5.1136999999999997</v>
      </c>
      <c r="EN668" s="166" t="s">
        <v>7469</v>
      </c>
    </row>
    <row r="669" spans="2:144">
      <c r="C669" s="120"/>
      <c r="E669" s="120" t="s">
        <v>8098</v>
      </c>
      <c r="F669" s="126" t="s">
        <v>8212</v>
      </c>
      <c r="G669" s="151" t="s">
        <v>8090</v>
      </c>
      <c r="H669" s="152" t="s">
        <v>8097</v>
      </c>
      <c r="I669" s="166">
        <v>4.5233999999999996</v>
      </c>
      <c r="J669" s="166">
        <v>1.2414000000000001</v>
      </c>
      <c r="K669" s="166">
        <v>7.0110999999999999</v>
      </c>
      <c r="L669" s="166">
        <v>5.5100000000000003E-2</v>
      </c>
      <c r="M669" s="166" t="s">
        <v>7469</v>
      </c>
      <c r="N669" s="166">
        <v>5.5517000000000003</v>
      </c>
      <c r="O669" s="166">
        <v>5.2519999999999998</v>
      </c>
      <c r="P669" s="166">
        <v>10.0021</v>
      </c>
      <c r="Q669" s="166">
        <v>2.2890999999999999</v>
      </c>
      <c r="R669" s="166">
        <v>8.2933000000000003</v>
      </c>
      <c r="S669" s="166">
        <v>2.7850999999999999</v>
      </c>
      <c r="T669" s="166">
        <v>2.4171</v>
      </c>
      <c r="U669" s="166" t="s">
        <v>7469</v>
      </c>
      <c r="V669" s="166">
        <v>2.2886000000000002</v>
      </c>
      <c r="W669" s="166">
        <v>4.4321000000000002</v>
      </c>
      <c r="X669" s="166">
        <v>11.970800000000001</v>
      </c>
      <c r="Y669" s="166">
        <v>0.19769999999999999</v>
      </c>
      <c r="Z669" s="166">
        <v>1.258</v>
      </c>
      <c r="AA669" s="166">
        <v>3.1444999999999999</v>
      </c>
      <c r="AB669" s="166">
        <v>2.1823000000000001</v>
      </c>
      <c r="AC669" s="166">
        <v>148.8546</v>
      </c>
      <c r="AD669" s="166">
        <v>1.3032999999999999</v>
      </c>
      <c r="AE669" s="166">
        <v>3.1381999999999999</v>
      </c>
      <c r="AF669" s="166">
        <v>15.3599</v>
      </c>
      <c r="AG669" s="166">
        <v>0.8216</v>
      </c>
      <c r="AH669" s="166" t="s">
        <v>7469</v>
      </c>
      <c r="AI669" s="166" t="s">
        <v>7469</v>
      </c>
      <c r="AJ669" s="166">
        <v>6.2008000000000001</v>
      </c>
      <c r="AK669" s="166" t="s">
        <v>7469</v>
      </c>
      <c r="AL669" s="166">
        <v>1.9037999999999999</v>
      </c>
      <c r="AM669" s="166" t="s">
        <v>7469</v>
      </c>
      <c r="AN669" s="166">
        <v>3.3317999999999999</v>
      </c>
      <c r="AO669" s="166">
        <v>1.4708000000000001</v>
      </c>
      <c r="AP669" s="166">
        <v>4.5572999999999997</v>
      </c>
      <c r="AQ669" s="166" t="s">
        <v>7469</v>
      </c>
      <c r="AR669" s="166">
        <v>9.4612999999999996</v>
      </c>
      <c r="AS669" s="166">
        <v>0.54720000000000002</v>
      </c>
      <c r="AT669" s="166">
        <v>2.0524</v>
      </c>
      <c r="AU669" s="166">
        <v>3.1583000000000001</v>
      </c>
      <c r="AV669" s="166">
        <v>4.1909999999999998</v>
      </c>
      <c r="AW669" s="166" t="s">
        <v>7469</v>
      </c>
      <c r="AX669" s="166" t="s">
        <v>7469</v>
      </c>
      <c r="AY669" s="166" t="s">
        <v>7469</v>
      </c>
      <c r="AZ669" s="166">
        <v>11.815</v>
      </c>
      <c r="BA669" s="166">
        <v>7.2957999999999998</v>
      </c>
      <c r="BB669" s="166" t="s">
        <v>7469</v>
      </c>
      <c r="BC669" s="166" t="s">
        <v>7469</v>
      </c>
      <c r="BD669" s="166">
        <v>1.2128000000000001</v>
      </c>
      <c r="BE669" s="166">
        <v>3.26</v>
      </c>
      <c r="BF669" s="166" t="s">
        <v>7469</v>
      </c>
      <c r="BG669" s="166" t="s">
        <v>7469</v>
      </c>
      <c r="BH669" s="166" t="s">
        <v>7469</v>
      </c>
      <c r="BI669" s="166">
        <v>5.7384000000000004</v>
      </c>
      <c r="BJ669" s="166">
        <v>8.8088999999999995</v>
      </c>
      <c r="BK669" s="166" t="s">
        <v>7469</v>
      </c>
      <c r="BL669" s="166">
        <v>4.1345999999999998</v>
      </c>
      <c r="BM669" s="166">
        <v>0.50190000000000001</v>
      </c>
      <c r="BN669" s="166">
        <v>2.9636</v>
      </c>
      <c r="BO669" s="166">
        <v>3.8424</v>
      </c>
      <c r="BP669" s="166" t="s">
        <v>7469</v>
      </c>
      <c r="BQ669" s="166" t="s">
        <v>7469</v>
      </c>
      <c r="BR669" s="166" t="s">
        <v>7469</v>
      </c>
      <c r="BS669" s="166">
        <v>8.0952999999999999</v>
      </c>
      <c r="BT669" s="166" t="s">
        <v>7469</v>
      </c>
      <c r="BU669" s="166">
        <v>2.5083000000000002</v>
      </c>
      <c r="BV669" s="166" t="s">
        <v>7469</v>
      </c>
      <c r="BW669" s="166" t="s">
        <v>7469</v>
      </c>
      <c r="BX669" s="166">
        <v>6.1433</v>
      </c>
      <c r="BY669" s="166" t="s">
        <v>7469</v>
      </c>
      <c r="BZ669" s="166">
        <v>2.9999999999999997E-4</v>
      </c>
      <c r="CA669" s="166">
        <v>49.753</v>
      </c>
      <c r="CB669" s="166">
        <v>1.8857999999999999</v>
      </c>
      <c r="CC669" s="166">
        <v>0.2117</v>
      </c>
      <c r="CD669" s="166">
        <v>1.4689000000000001</v>
      </c>
      <c r="CE669" s="166">
        <v>35.947600000000001</v>
      </c>
      <c r="CF669" s="166" t="s">
        <v>7469</v>
      </c>
      <c r="CG669" s="166" t="s">
        <v>7469</v>
      </c>
      <c r="CH669" s="166">
        <v>1.9664999999999999</v>
      </c>
      <c r="CI669" s="166">
        <v>6.0114000000000001</v>
      </c>
      <c r="CJ669" s="166" t="s">
        <v>7469</v>
      </c>
      <c r="CK669" s="166" t="s">
        <v>7469</v>
      </c>
      <c r="CL669" s="166" t="s">
        <v>7469</v>
      </c>
      <c r="CM669" s="166" t="s">
        <v>7469</v>
      </c>
      <c r="CN669" s="166" t="s">
        <v>7469</v>
      </c>
      <c r="CO669" s="166">
        <v>2.7692999999999999</v>
      </c>
      <c r="CP669" s="166">
        <v>0.69720000000000004</v>
      </c>
      <c r="CQ669" s="166">
        <v>17.905899999999999</v>
      </c>
      <c r="CR669" s="166" t="s">
        <v>7469</v>
      </c>
      <c r="CS669" s="166">
        <v>2.1802999999999999</v>
      </c>
      <c r="CT669" s="166">
        <v>2.8538000000000001</v>
      </c>
      <c r="CU669" s="166">
        <v>1.417</v>
      </c>
      <c r="CV669" s="166" t="s">
        <v>7469</v>
      </c>
      <c r="CW669" s="166" t="s">
        <v>7469</v>
      </c>
      <c r="CX669" s="166" t="s">
        <v>7469</v>
      </c>
      <c r="CY669" s="166">
        <v>3.3992</v>
      </c>
      <c r="CZ669" s="166">
        <v>0.94240000000000002</v>
      </c>
      <c r="DA669" s="166">
        <v>1.3715999999999999</v>
      </c>
      <c r="DB669" s="166" t="s">
        <v>7469</v>
      </c>
      <c r="DC669" s="166">
        <v>8.8943999999999992</v>
      </c>
      <c r="DD669" s="166">
        <v>2.8666999999999998</v>
      </c>
      <c r="DE669" s="166">
        <v>24.1343</v>
      </c>
      <c r="DF669" s="166" t="s">
        <v>7469</v>
      </c>
      <c r="DG669" s="166">
        <v>9.3895</v>
      </c>
      <c r="DH669" s="166" t="s">
        <v>7469</v>
      </c>
      <c r="DI669" s="166" t="s">
        <v>7469</v>
      </c>
      <c r="DJ669" s="166" t="s">
        <v>7469</v>
      </c>
      <c r="DK669" s="166">
        <v>4.8669000000000002</v>
      </c>
      <c r="DL669" s="166">
        <v>0.74250000000000005</v>
      </c>
      <c r="DM669" s="166">
        <v>1.3529</v>
      </c>
      <c r="DN669" s="166">
        <v>6.0251999999999999</v>
      </c>
      <c r="DO669" s="166">
        <v>11.299300000000001</v>
      </c>
      <c r="DP669" s="166">
        <v>0.65039999999999998</v>
      </c>
      <c r="DQ669" s="166">
        <v>14.0352</v>
      </c>
      <c r="DR669" s="166" t="s">
        <v>7469</v>
      </c>
      <c r="DS669" s="166" t="s">
        <v>7469</v>
      </c>
      <c r="DT669" s="166">
        <v>6.0408999999999997</v>
      </c>
      <c r="DU669" s="166">
        <v>7.0697000000000001</v>
      </c>
      <c r="DV669" s="166" t="s">
        <v>7469</v>
      </c>
      <c r="DW669" s="166" t="s">
        <v>7469</v>
      </c>
      <c r="DX669" s="166">
        <v>2.1865000000000001</v>
      </c>
      <c r="DY669" s="166">
        <v>1.6828000000000001</v>
      </c>
      <c r="DZ669" s="166">
        <v>1.19</v>
      </c>
      <c r="EA669" s="166">
        <v>10.5519</v>
      </c>
      <c r="EB669" s="166">
        <v>2.7786</v>
      </c>
      <c r="EC669" s="166">
        <v>3.6606000000000001</v>
      </c>
      <c r="ED669" s="166">
        <v>3.1610999999999998</v>
      </c>
      <c r="EE669" s="166" t="s">
        <v>7469</v>
      </c>
      <c r="EF669" s="166">
        <v>0.75849999999999995</v>
      </c>
      <c r="EG669" s="166">
        <v>3.6534</v>
      </c>
      <c r="EH669" s="166" t="s">
        <v>7469</v>
      </c>
      <c r="EI669" s="166">
        <v>5.2770000000000001</v>
      </c>
      <c r="EJ669" s="166" t="s">
        <v>7469</v>
      </c>
      <c r="EK669" s="166" t="s">
        <v>7469</v>
      </c>
      <c r="EL669" s="166" t="s">
        <v>7469</v>
      </c>
      <c r="EM669" s="166">
        <v>4.6562000000000001</v>
      </c>
      <c r="EN669" s="166" t="s">
        <v>7469</v>
      </c>
    </row>
    <row r="670" spans="2:144" s="435" customFormat="1">
      <c r="B670" s="434"/>
      <c r="C670" s="436"/>
      <c r="E670" s="436" t="s">
        <v>7693</v>
      </c>
      <c r="F670" s="437" t="s">
        <v>8212</v>
      </c>
      <c r="G670" s="438" t="s">
        <v>8090</v>
      </c>
      <c r="H670" s="439" t="s">
        <v>8097</v>
      </c>
      <c r="I670" s="440">
        <v>5.1227999999999998</v>
      </c>
      <c r="J670" s="440">
        <v>1.1009</v>
      </c>
      <c r="K670" s="440">
        <v>6.2271000000000001</v>
      </c>
      <c r="L670" s="440">
        <v>2.76E-2</v>
      </c>
      <c r="M670" s="440" t="s">
        <v>7469</v>
      </c>
      <c r="N670" s="440">
        <v>5.4896000000000003</v>
      </c>
      <c r="O670" s="440">
        <v>5.0452000000000004</v>
      </c>
      <c r="P670" s="440">
        <v>12.0527</v>
      </c>
      <c r="Q670" s="440">
        <v>1.974</v>
      </c>
      <c r="R670" s="440">
        <v>7.2595000000000001</v>
      </c>
      <c r="S670" s="440">
        <v>2.6309</v>
      </c>
      <c r="T670" s="440">
        <v>1.7912999999999999</v>
      </c>
      <c r="U670" s="440" t="s">
        <v>7469</v>
      </c>
      <c r="V670" s="440">
        <v>2.5847000000000002</v>
      </c>
      <c r="W670" s="440">
        <v>1.6887000000000001</v>
      </c>
      <c r="X670" s="440">
        <v>9.5810999999999993</v>
      </c>
      <c r="Y670" s="440">
        <v>0.15459999999999999</v>
      </c>
      <c r="Z670" s="440">
        <v>0.98470000000000002</v>
      </c>
      <c r="AA670" s="440">
        <v>2.3540999999999999</v>
      </c>
      <c r="AB670" s="440">
        <v>1.5532999999999999</v>
      </c>
      <c r="AC670" s="440">
        <v>74.031099999999995</v>
      </c>
      <c r="AD670" s="440">
        <v>1.2125999999999999</v>
      </c>
      <c r="AE670" s="440">
        <v>2.8254999999999999</v>
      </c>
      <c r="AF670" s="440">
        <v>13.5191</v>
      </c>
      <c r="AG670" s="440">
        <v>0.99009999999999998</v>
      </c>
      <c r="AH670" s="440" t="s">
        <v>7469</v>
      </c>
      <c r="AI670" s="440" t="s">
        <v>7469</v>
      </c>
      <c r="AJ670" s="440">
        <v>3.8077999999999999</v>
      </c>
      <c r="AK670" s="440" t="s">
        <v>7469</v>
      </c>
      <c r="AL670" s="440">
        <v>1.6604000000000001</v>
      </c>
      <c r="AM670" s="440" t="s">
        <v>7469</v>
      </c>
      <c r="AN670" s="440">
        <v>3.1181000000000001</v>
      </c>
      <c r="AO670" s="440">
        <v>2.1894999999999998</v>
      </c>
      <c r="AP670" s="440">
        <v>4.5134999999999996</v>
      </c>
      <c r="AQ670" s="440" t="s">
        <v>7469</v>
      </c>
      <c r="AR670" s="440">
        <v>10.5504</v>
      </c>
      <c r="AS670" s="440">
        <v>0.52969999999999995</v>
      </c>
      <c r="AT670" s="440">
        <v>2.2917000000000001</v>
      </c>
      <c r="AU670" s="440">
        <v>2.8649</v>
      </c>
      <c r="AV670" s="440">
        <v>4.1741999999999999</v>
      </c>
      <c r="AW670" s="440" t="s">
        <v>7469</v>
      </c>
      <c r="AX670" s="440" t="s">
        <v>7469</v>
      </c>
      <c r="AY670" s="440" t="s">
        <v>7469</v>
      </c>
      <c r="AZ670" s="440">
        <v>9.2142999999999997</v>
      </c>
      <c r="BA670" s="440">
        <v>4.2897999999999996</v>
      </c>
      <c r="BB670" s="440" t="s">
        <v>7469</v>
      </c>
      <c r="BC670" s="440" t="s">
        <v>7469</v>
      </c>
      <c r="BD670" s="440">
        <v>1.0591999999999999</v>
      </c>
      <c r="BE670" s="440">
        <v>2.2263000000000002</v>
      </c>
      <c r="BF670" s="440" t="s">
        <v>7469</v>
      </c>
      <c r="BG670" s="440" t="s">
        <v>7469</v>
      </c>
      <c r="BH670" s="440" t="s">
        <v>7469</v>
      </c>
      <c r="BI670" s="440">
        <v>7.3433000000000002</v>
      </c>
      <c r="BJ670" s="440">
        <v>5.8368000000000002</v>
      </c>
      <c r="BK670" s="440" t="s">
        <v>7469</v>
      </c>
      <c r="BL670" s="440">
        <v>3.2303999999999999</v>
      </c>
      <c r="BM670" s="440">
        <v>0.57769999999999999</v>
      </c>
      <c r="BN670" s="440">
        <v>2.7759999999999998</v>
      </c>
      <c r="BO670" s="440">
        <v>4.1224999999999996</v>
      </c>
      <c r="BP670" s="440" t="s">
        <v>7469</v>
      </c>
      <c r="BQ670" s="440" t="s">
        <v>7469</v>
      </c>
      <c r="BR670" s="440" t="s">
        <v>7469</v>
      </c>
      <c r="BS670" s="440">
        <v>5.9245000000000001</v>
      </c>
      <c r="BT670" s="440" t="s">
        <v>7469</v>
      </c>
      <c r="BU670" s="440">
        <v>2.0754000000000001</v>
      </c>
      <c r="BV670" s="440" t="s">
        <v>7469</v>
      </c>
      <c r="BW670" s="440" t="s">
        <v>7469</v>
      </c>
      <c r="BX670" s="440">
        <v>4.9760999999999997</v>
      </c>
      <c r="BY670" s="440" t="s">
        <v>7469</v>
      </c>
      <c r="BZ670" s="440" t="s">
        <v>7469</v>
      </c>
      <c r="CA670" s="440">
        <v>49.415999999999997</v>
      </c>
      <c r="CB670" s="440">
        <v>1.8499000000000001</v>
      </c>
      <c r="CC670" s="440">
        <v>0.2117</v>
      </c>
      <c r="CD670" s="440">
        <v>1.2996000000000001</v>
      </c>
      <c r="CE670" s="440">
        <v>198.87350000000001</v>
      </c>
      <c r="CF670" s="440" t="s">
        <v>7469</v>
      </c>
      <c r="CG670" s="440" t="s">
        <v>7469</v>
      </c>
      <c r="CH670" s="440">
        <v>1.4886999999999999</v>
      </c>
      <c r="CI670" s="440">
        <v>4.6391999999999998</v>
      </c>
      <c r="CJ670" s="440" t="s">
        <v>7469</v>
      </c>
      <c r="CK670" s="440" t="s">
        <v>7469</v>
      </c>
      <c r="CL670" s="440" t="s">
        <v>7469</v>
      </c>
      <c r="CM670" s="440" t="s">
        <v>7469</v>
      </c>
      <c r="CN670" s="440" t="s">
        <v>7469</v>
      </c>
      <c r="CO670" s="440">
        <v>2.2593000000000001</v>
      </c>
      <c r="CP670" s="440">
        <v>0.63090000000000002</v>
      </c>
      <c r="CQ670" s="440" t="s">
        <v>7469</v>
      </c>
      <c r="CR670" s="440" t="s">
        <v>7469</v>
      </c>
      <c r="CS670" s="440">
        <v>1.5437000000000001</v>
      </c>
      <c r="CT670" s="440">
        <v>2.2174999999999998</v>
      </c>
      <c r="CU670" s="440">
        <v>0.98650000000000004</v>
      </c>
      <c r="CV670" s="440" t="s">
        <v>7469</v>
      </c>
      <c r="CW670" s="440" t="s">
        <v>7469</v>
      </c>
      <c r="CX670" s="440" t="s">
        <v>7469</v>
      </c>
      <c r="CY670" s="440">
        <v>2.3763999999999998</v>
      </c>
      <c r="CZ670" s="440">
        <v>0.8387</v>
      </c>
      <c r="DA670" s="440">
        <v>1.0958000000000001</v>
      </c>
      <c r="DB670" s="440" t="s">
        <v>7469</v>
      </c>
      <c r="DC670" s="440">
        <v>9.0714000000000006</v>
      </c>
      <c r="DD670" s="440">
        <v>2.2847</v>
      </c>
      <c r="DE670" s="440">
        <v>50.109499999999997</v>
      </c>
      <c r="DF670" s="440" t="s">
        <v>7469</v>
      </c>
      <c r="DG670" s="440">
        <v>10.9703</v>
      </c>
      <c r="DH670" s="440" t="s">
        <v>7469</v>
      </c>
      <c r="DI670" s="440" t="s">
        <v>7469</v>
      </c>
      <c r="DJ670" s="440" t="s">
        <v>7469</v>
      </c>
      <c r="DK670" s="440">
        <v>4.7972000000000001</v>
      </c>
      <c r="DL670" s="440" t="s">
        <v>7469</v>
      </c>
      <c r="DM670" s="440">
        <v>1.1362000000000001</v>
      </c>
      <c r="DN670" s="440">
        <v>4.9329999999999998</v>
      </c>
      <c r="DO670" s="440">
        <v>16.697099999999999</v>
      </c>
      <c r="DP670" s="440">
        <v>0.43409999999999999</v>
      </c>
      <c r="DQ670" s="440">
        <v>8.9579000000000004</v>
      </c>
      <c r="DR670" s="440" t="s">
        <v>7469</v>
      </c>
      <c r="DS670" s="440">
        <v>1.7161999999999999</v>
      </c>
      <c r="DT670" s="440">
        <v>5.4367000000000001</v>
      </c>
      <c r="DU670" s="440">
        <v>4.8811999999999998</v>
      </c>
      <c r="DV670" s="440" t="s">
        <v>7469</v>
      </c>
      <c r="DW670" s="440" t="s">
        <v>7469</v>
      </c>
      <c r="DX670" s="440">
        <v>1.8895</v>
      </c>
      <c r="DY670" s="440">
        <v>1.2504999999999999</v>
      </c>
      <c r="DZ670" s="440">
        <v>1.1126</v>
      </c>
      <c r="EA670" s="440">
        <v>8.2301000000000002</v>
      </c>
      <c r="EB670" s="440">
        <v>2.6427</v>
      </c>
      <c r="EC670" s="440">
        <v>2.2290000000000001</v>
      </c>
      <c r="ED670" s="440">
        <v>2.6109</v>
      </c>
      <c r="EE670" s="440" t="s">
        <v>7469</v>
      </c>
      <c r="EF670" s="440">
        <v>0.61270000000000002</v>
      </c>
      <c r="EG670" s="440">
        <v>2.9018000000000002</v>
      </c>
      <c r="EH670" s="440" t="s">
        <v>7469</v>
      </c>
      <c r="EI670" s="440">
        <v>5.9078999999999997</v>
      </c>
      <c r="EJ670" s="440" t="s">
        <v>7469</v>
      </c>
      <c r="EK670" s="440" t="s">
        <v>7469</v>
      </c>
      <c r="EL670" s="440" t="s">
        <v>7469</v>
      </c>
      <c r="EM670" s="440">
        <v>3.6977000000000002</v>
      </c>
      <c r="EN670" s="440" t="s">
        <v>7469</v>
      </c>
    </row>
    <row r="671" spans="2:144" s="442" customFormat="1">
      <c r="B671" s="441"/>
      <c r="D671" s="442" t="s">
        <v>7680</v>
      </c>
      <c r="H671" s="443"/>
      <c r="I671" s="444">
        <f>I553/I325</f>
        <v>4.3871800491880357</v>
      </c>
      <c r="J671" s="444">
        <f t="shared" ref="J671:T671" si="0">J553/J325</f>
        <v>1.1142100671859936</v>
      </c>
      <c r="K671" s="444">
        <f t="shared" si="0"/>
        <v>6.265588430473696</v>
      </c>
      <c r="L671" s="444">
        <f t="shared" si="0"/>
        <v>0.29914138523182604</v>
      </c>
      <c r="M671" s="444" t="e">
        <f t="shared" si="0"/>
        <v>#VALUE!</v>
      </c>
      <c r="N671" s="444">
        <f t="shared" si="0"/>
        <v>5.4943168604651165</v>
      </c>
      <c r="O671" s="444">
        <f t="shared" si="0"/>
        <v>5.0470015141905815</v>
      </c>
      <c r="P671" s="444">
        <f t="shared" si="0"/>
        <v>13.015252263906856</v>
      </c>
      <c r="Q671" s="444">
        <f t="shared" si="0"/>
        <v>2.0869642396075392</v>
      </c>
      <c r="R671" s="444">
        <f t="shared" si="0"/>
        <v>7.3306262449528941</v>
      </c>
      <c r="S671" s="444">
        <f t="shared" si="0"/>
        <v>2.7008187502811642</v>
      </c>
      <c r="T671" s="444" t="e">
        <f t="shared" si="0"/>
        <v>#VALUE!</v>
      </c>
      <c r="U671" s="444" t="e">
        <f>U552/U325</f>
        <v>#VALUE!</v>
      </c>
      <c r="V671" s="444">
        <f t="shared" ref="V671:CG671" si="1">V552/V325</f>
        <v>2.5732136252204207</v>
      </c>
      <c r="W671" s="444">
        <f t="shared" si="1"/>
        <v>1.5797744282426589</v>
      </c>
      <c r="X671" s="444">
        <f t="shared" si="1"/>
        <v>9.3524433870180577</v>
      </c>
      <c r="Y671" s="444">
        <f t="shared" si="1"/>
        <v>0.14319374850870911</v>
      </c>
      <c r="Z671" s="444">
        <f t="shared" si="1"/>
        <v>0.84301136796638554</v>
      </c>
      <c r="AA671" s="444">
        <f t="shared" si="1"/>
        <v>2.167095400734262</v>
      </c>
      <c r="AB671" s="444" t="e">
        <f t="shared" si="1"/>
        <v>#VALUE!</v>
      </c>
      <c r="AC671" s="444">
        <f t="shared" si="1"/>
        <v>80.394067796610173</v>
      </c>
      <c r="AD671" s="444">
        <f t="shared" si="1"/>
        <v>1.2083731392835606</v>
      </c>
      <c r="AE671" s="444">
        <f t="shared" si="1"/>
        <v>2.7063775080732793</v>
      </c>
      <c r="AF671" s="444">
        <f t="shared" si="1"/>
        <v>12.903393150044669</v>
      </c>
      <c r="AG671" s="444">
        <f t="shared" si="1"/>
        <v>0.80788533425759423</v>
      </c>
      <c r="AH671" s="444" t="e">
        <f t="shared" si="1"/>
        <v>#VALUE!</v>
      </c>
      <c r="AI671" s="444" t="e">
        <f t="shared" si="1"/>
        <v>#VALUE!</v>
      </c>
      <c r="AJ671" s="444">
        <f t="shared" si="1"/>
        <v>3.8940367225661641</v>
      </c>
      <c r="AK671" s="444" t="e">
        <f t="shared" si="1"/>
        <v>#VALUE!</v>
      </c>
      <c r="AL671" s="444" t="e">
        <f t="shared" si="1"/>
        <v>#VALUE!</v>
      </c>
      <c r="AM671" s="444" t="e">
        <f t="shared" si="1"/>
        <v>#VALUE!</v>
      </c>
      <c r="AN671" s="444">
        <f t="shared" si="1"/>
        <v>2.9314202185775624</v>
      </c>
      <c r="AO671" s="444">
        <f t="shared" si="1"/>
        <v>2.1252176902781206</v>
      </c>
      <c r="AP671" s="444" t="e">
        <f t="shared" si="1"/>
        <v>#VALUE!</v>
      </c>
      <c r="AQ671" s="444" t="e">
        <f t="shared" si="1"/>
        <v>#VALUE!</v>
      </c>
      <c r="AR671" s="444">
        <f t="shared" si="1"/>
        <v>10.638056105903859</v>
      </c>
      <c r="AS671" s="444">
        <f t="shared" si="1"/>
        <v>0.46490115022917161</v>
      </c>
      <c r="AT671" s="444">
        <f t="shared" si="1"/>
        <v>2.0088375144794295</v>
      </c>
      <c r="AU671" s="444">
        <f t="shared" si="1"/>
        <v>2.4813582182362781</v>
      </c>
      <c r="AV671" s="444">
        <f t="shared" si="1"/>
        <v>3.8208703736580532</v>
      </c>
      <c r="AW671" s="444" t="e">
        <f t="shared" si="1"/>
        <v>#VALUE!</v>
      </c>
      <c r="AX671" s="444" t="e">
        <f t="shared" si="1"/>
        <v>#VALUE!</v>
      </c>
      <c r="AY671" s="444" t="e">
        <f t="shared" si="1"/>
        <v>#VALUE!</v>
      </c>
      <c r="AZ671" s="444">
        <f t="shared" si="1"/>
        <v>8.4821628025046536</v>
      </c>
      <c r="BA671" s="444" t="e">
        <f t="shared" si="1"/>
        <v>#VALUE!</v>
      </c>
      <c r="BB671" s="444" t="e">
        <f t="shared" si="1"/>
        <v>#VALUE!</v>
      </c>
      <c r="BC671" s="444" t="e">
        <f t="shared" si="1"/>
        <v>#VALUE!</v>
      </c>
      <c r="BD671" s="444">
        <f t="shared" si="1"/>
        <v>1.0078213648889609</v>
      </c>
      <c r="BE671" s="444">
        <f t="shared" si="1"/>
        <v>2.4782401524777633</v>
      </c>
      <c r="BF671" s="444" t="e">
        <f t="shared" si="1"/>
        <v>#VALUE!</v>
      </c>
      <c r="BG671" s="444" t="e">
        <f t="shared" si="1"/>
        <v>#VALUE!</v>
      </c>
      <c r="BH671" s="444" t="e">
        <f t="shared" si="1"/>
        <v>#VALUE!</v>
      </c>
      <c r="BI671" s="444">
        <f t="shared" si="1"/>
        <v>11.782705233840829</v>
      </c>
      <c r="BJ671" s="444">
        <f t="shared" si="1"/>
        <v>5.5349577620240273</v>
      </c>
      <c r="BK671" s="444" t="e">
        <f t="shared" si="1"/>
        <v>#VALUE!</v>
      </c>
      <c r="BL671" s="444">
        <f t="shared" si="1"/>
        <v>2.9852495768578815</v>
      </c>
      <c r="BM671" s="444" t="e">
        <f t="shared" si="1"/>
        <v>#VALUE!</v>
      </c>
      <c r="BN671" s="444">
        <f t="shared" si="1"/>
        <v>2.8351048311916207</v>
      </c>
      <c r="BO671" s="444">
        <f t="shared" si="1"/>
        <v>4.160452060503542</v>
      </c>
      <c r="BP671" s="444" t="e">
        <f t="shared" si="1"/>
        <v>#VALUE!</v>
      </c>
      <c r="BQ671" s="444" t="e">
        <f t="shared" si="1"/>
        <v>#VALUE!</v>
      </c>
      <c r="BR671" s="444" t="e">
        <f t="shared" si="1"/>
        <v>#VALUE!</v>
      </c>
      <c r="BS671" s="444">
        <f t="shared" si="1"/>
        <v>6.040283641507278</v>
      </c>
      <c r="BT671" s="444" t="e">
        <f t="shared" si="1"/>
        <v>#VALUE!</v>
      </c>
      <c r="BU671" s="444">
        <f t="shared" si="1"/>
        <v>2.3344888869813909</v>
      </c>
      <c r="BV671" s="444" t="e">
        <f t="shared" si="1"/>
        <v>#VALUE!</v>
      </c>
      <c r="BW671" s="444" t="e">
        <f t="shared" si="1"/>
        <v>#VALUE!</v>
      </c>
      <c r="BX671" s="444">
        <f t="shared" si="1"/>
        <v>4.8218776678998294</v>
      </c>
      <c r="BY671" s="444" t="e">
        <f t="shared" si="1"/>
        <v>#VALUE!</v>
      </c>
      <c r="BZ671" s="444" t="e">
        <f t="shared" si="1"/>
        <v>#VALUE!</v>
      </c>
      <c r="CA671" s="444">
        <f t="shared" si="1"/>
        <v>50.264676125406744</v>
      </c>
      <c r="CB671" s="444">
        <f t="shared" si="1"/>
        <v>1.6120797451928748</v>
      </c>
      <c r="CC671" s="444">
        <f t="shared" si="1"/>
        <v>0.22010323420382694</v>
      </c>
      <c r="CD671" s="444" t="e">
        <f t="shared" si="1"/>
        <v>#VALUE!</v>
      </c>
      <c r="CE671" s="444">
        <f t="shared" si="1"/>
        <v>236.12586605080833</v>
      </c>
      <c r="CF671" s="444" t="e">
        <f t="shared" si="1"/>
        <v>#VALUE!</v>
      </c>
      <c r="CG671" s="444" t="e">
        <f t="shared" si="1"/>
        <v>#VALUE!</v>
      </c>
      <c r="CH671" s="444">
        <f t="shared" ref="CH671:EN671" si="2">CH552/CH325</f>
        <v>1.3687254153701638</v>
      </c>
      <c r="CI671" s="444">
        <f t="shared" si="2"/>
        <v>4.2757345853004036</v>
      </c>
      <c r="CJ671" s="444" t="e">
        <f t="shared" si="2"/>
        <v>#VALUE!</v>
      </c>
      <c r="CK671" s="444" t="e">
        <f t="shared" si="2"/>
        <v>#VALUE!</v>
      </c>
      <c r="CL671" s="444" t="e">
        <f t="shared" si="2"/>
        <v>#VALUE!</v>
      </c>
      <c r="CM671" s="444" t="e">
        <f t="shared" si="2"/>
        <v>#VALUE!</v>
      </c>
      <c r="CN671" s="444" t="e">
        <f t="shared" si="2"/>
        <v>#VALUE!</v>
      </c>
      <c r="CO671" s="444">
        <f t="shared" si="2"/>
        <v>1.9570806904463944</v>
      </c>
      <c r="CP671" s="444">
        <f t="shared" si="2"/>
        <v>0.55212069808397968</v>
      </c>
      <c r="CQ671" s="444" t="e">
        <f t="shared" si="2"/>
        <v>#VALUE!</v>
      </c>
      <c r="CR671" s="444" t="e">
        <f t="shared" si="2"/>
        <v>#VALUE!</v>
      </c>
      <c r="CS671" s="444">
        <f t="shared" si="2"/>
        <v>1.5414571832244726</v>
      </c>
      <c r="CT671" s="444">
        <f t="shared" si="2"/>
        <v>1.9574113543886844</v>
      </c>
      <c r="CU671" s="444">
        <f t="shared" si="2"/>
        <v>0.94138002578656432</v>
      </c>
      <c r="CV671" s="444" t="e">
        <f t="shared" si="2"/>
        <v>#VALUE!</v>
      </c>
      <c r="CW671" s="444" t="e">
        <f t="shared" si="2"/>
        <v>#VALUE!</v>
      </c>
      <c r="CX671" s="444" t="e">
        <f t="shared" si="2"/>
        <v>#VALUE!</v>
      </c>
      <c r="CY671" s="444">
        <f t="shared" si="2"/>
        <v>2.0585202189261511</v>
      </c>
      <c r="CZ671" s="444">
        <f t="shared" si="2"/>
        <v>0.759115051315842</v>
      </c>
      <c r="DA671" s="444" t="e">
        <f t="shared" si="2"/>
        <v>#VALUE!</v>
      </c>
      <c r="DB671" s="444" t="e">
        <f t="shared" si="2"/>
        <v>#VALUE!</v>
      </c>
      <c r="DC671" s="444">
        <f t="shared" si="2"/>
        <v>7.9734187102984073</v>
      </c>
      <c r="DD671" s="444">
        <f t="shared" si="2"/>
        <v>1.9822241966533392</v>
      </c>
      <c r="DE671" s="444" t="e">
        <f t="shared" si="2"/>
        <v>#VALUE!</v>
      </c>
      <c r="DF671" s="444" t="e">
        <f t="shared" si="2"/>
        <v>#VALUE!</v>
      </c>
      <c r="DG671" s="444">
        <f t="shared" si="2"/>
        <v>10.175717843358054</v>
      </c>
      <c r="DH671" s="444" t="e">
        <f t="shared" si="2"/>
        <v>#VALUE!</v>
      </c>
      <c r="DI671" s="444" t="e">
        <f t="shared" si="2"/>
        <v>#VALUE!</v>
      </c>
      <c r="DJ671" s="444" t="e">
        <f t="shared" si="2"/>
        <v>#VALUE!</v>
      </c>
      <c r="DK671" s="444">
        <f t="shared" si="2"/>
        <v>4.5777865560603068</v>
      </c>
      <c r="DL671" s="444" t="e">
        <f t="shared" si="2"/>
        <v>#VALUE!</v>
      </c>
      <c r="DM671" s="444">
        <f t="shared" si="2"/>
        <v>0.96659320845437235</v>
      </c>
      <c r="DN671" s="444">
        <f t="shared" si="2"/>
        <v>4.512478976096463</v>
      </c>
      <c r="DO671" s="444">
        <f t="shared" si="2"/>
        <v>15.370842694695858</v>
      </c>
      <c r="DP671" s="444">
        <f t="shared" si="2"/>
        <v>0.40985175917500755</v>
      </c>
      <c r="DQ671" s="444">
        <f t="shared" si="2"/>
        <v>8.5492478366924605</v>
      </c>
      <c r="DR671" s="444" t="e">
        <f t="shared" si="2"/>
        <v>#VALUE!</v>
      </c>
      <c r="DS671" s="444">
        <f t="shared" si="2"/>
        <v>1.4825569130702292</v>
      </c>
      <c r="DT671" s="444">
        <f t="shared" si="2"/>
        <v>5.0096125043355793</v>
      </c>
      <c r="DU671" s="444">
        <f t="shared" si="2"/>
        <v>4.4933944574694857</v>
      </c>
      <c r="DV671" s="444" t="e">
        <f t="shared" si="2"/>
        <v>#VALUE!</v>
      </c>
      <c r="DW671" s="444" t="e">
        <f t="shared" si="2"/>
        <v>#VALUE!</v>
      </c>
      <c r="DX671" s="444">
        <f t="shared" si="2"/>
        <v>1.6367526218123172</v>
      </c>
      <c r="DY671" s="444">
        <f t="shared" si="2"/>
        <v>1.1979661414486633</v>
      </c>
      <c r="DZ671" s="444">
        <f t="shared" si="2"/>
        <v>0.97223058497061399</v>
      </c>
      <c r="EA671" s="444">
        <f t="shared" si="2"/>
        <v>7.5846394548260596</v>
      </c>
      <c r="EB671" s="444">
        <f t="shared" si="2"/>
        <v>2.2891715314867715</v>
      </c>
      <c r="EC671" s="444">
        <f t="shared" si="2"/>
        <v>2.051917158235224</v>
      </c>
      <c r="ED671" s="444">
        <f t="shared" si="2"/>
        <v>2.2616080700192849</v>
      </c>
      <c r="EE671" s="444" t="e">
        <f t="shared" si="2"/>
        <v>#VALUE!</v>
      </c>
      <c r="EF671" s="444">
        <f t="shared" si="2"/>
        <v>0.53252915139857127</v>
      </c>
      <c r="EG671" s="444">
        <f t="shared" si="2"/>
        <v>2.6712439431829882</v>
      </c>
      <c r="EH671" s="444" t="e">
        <f t="shared" si="2"/>
        <v>#VALUE!</v>
      </c>
      <c r="EI671" s="444">
        <f t="shared" si="2"/>
        <v>5.2982959351028551</v>
      </c>
      <c r="EJ671" s="444" t="e">
        <f t="shared" si="2"/>
        <v>#VALUE!</v>
      </c>
      <c r="EK671" s="444" t="e">
        <f t="shared" si="2"/>
        <v>#VALUE!</v>
      </c>
      <c r="EL671" s="444">
        <f t="shared" si="2"/>
        <v>1631.3600000000001</v>
      </c>
      <c r="EM671" s="444">
        <f t="shared" si="2"/>
        <v>3.5960346396836624</v>
      </c>
      <c r="EN671" s="444" t="e">
        <f t="shared" si="2"/>
        <v>#VALUE!</v>
      </c>
    </row>
    <row r="672" spans="2:144">
      <c r="C672" s="120"/>
      <c r="E672" s="120" t="s">
        <v>8099</v>
      </c>
      <c r="F672" s="126" t="s">
        <v>8212</v>
      </c>
      <c r="G672" s="151" t="s">
        <v>8090</v>
      </c>
      <c r="H672" s="152" t="s">
        <v>8097</v>
      </c>
      <c r="I672" s="166">
        <v>5.1227999999999998</v>
      </c>
      <c r="J672" s="166">
        <v>1.1009</v>
      </c>
      <c r="K672" s="166">
        <v>6.2271000000000001</v>
      </c>
      <c r="L672" s="166">
        <v>2.76E-2</v>
      </c>
      <c r="M672" s="166" t="s">
        <v>7469</v>
      </c>
      <c r="N672" s="166">
        <v>5.4896000000000003</v>
      </c>
      <c r="O672" s="166">
        <v>5.0452000000000004</v>
      </c>
      <c r="P672" s="166">
        <v>12.0527</v>
      </c>
      <c r="Q672" s="166">
        <v>1.974</v>
      </c>
      <c r="R672" s="166">
        <v>7.2595000000000001</v>
      </c>
      <c r="S672" s="166">
        <v>2.6309</v>
      </c>
      <c r="T672" s="166">
        <v>1.7912999999999999</v>
      </c>
      <c r="U672" s="166" t="s">
        <v>7469</v>
      </c>
      <c r="V672" s="166">
        <v>2.5847000000000002</v>
      </c>
      <c r="W672" s="166">
        <v>1.6887000000000001</v>
      </c>
      <c r="X672" s="166">
        <v>9.5810999999999993</v>
      </c>
      <c r="Y672" s="166">
        <v>0.15459999999999999</v>
      </c>
      <c r="Z672" s="166">
        <v>0.98470000000000002</v>
      </c>
      <c r="AA672" s="166">
        <v>2.3540999999999999</v>
      </c>
      <c r="AB672" s="166">
        <v>1.5532999999999999</v>
      </c>
      <c r="AC672" s="166">
        <v>74.031099999999995</v>
      </c>
      <c r="AD672" s="166">
        <v>1.2125999999999999</v>
      </c>
      <c r="AE672" s="166">
        <v>2.8254999999999999</v>
      </c>
      <c r="AF672" s="166">
        <v>13.5191</v>
      </c>
      <c r="AG672" s="166">
        <v>0.99009999999999998</v>
      </c>
      <c r="AH672" s="166" t="s">
        <v>7469</v>
      </c>
      <c r="AI672" s="166" t="s">
        <v>7469</v>
      </c>
      <c r="AJ672" s="166">
        <v>3.8077999999999999</v>
      </c>
      <c r="AK672" s="166" t="s">
        <v>7469</v>
      </c>
      <c r="AL672" s="166">
        <v>1.6604000000000001</v>
      </c>
      <c r="AM672" s="166" t="s">
        <v>7469</v>
      </c>
      <c r="AN672" s="166">
        <v>3.1181000000000001</v>
      </c>
      <c r="AO672" s="166">
        <v>2.1894999999999998</v>
      </c>
      <c r="AP672" s="166">
        <v>4.5134999999999996</v>
      </c>
      <c r="AQ672" s="166" t="s">
        <v>7469</v>
      </c>
      <c r="AR672" s="166">
        <v>10.5504</v>
      </c>
      <c r="AS672" s="166">
        <v>0.52969999999999995</v>
      </c>
      <c r="AT672" s="166">
        <v>2.2917000000000001</v>
      </c>
      <c r="AU672" s="166">
        <v>2.8649</v>
      </c>
      <c r="AV672" s="166">
        <v>4.1741999999999999</v>
      </c>
      <c r="AW672" s="166" t="s">
        <v>7469</v>
      </c>
      <c r="AX672" s="166" t="s">
        <v>7469</v>
      </c>
      <c r="AY672" s="166" t="s">
        <v>7469</v>
      </c>
      <c r="AZ672" s="166">
        <v>9.2142999999999997</v>
      </c>
      <c r="BA672" s="166">
        <v>4.2897999999999996</v>
      </c>
      <c r="BB672" s="166" t="s">
        <v>7469</v>
      </c>
      <c r="BC672" s="166" t="s">
        <v>7469</v>
      </c>
      <c r="BD672" s="166">
        <v>1.0591999999999999</v>
      </c>
      <c r="BE672" s="166">
        <v>2.2263000000000002</v>
      </c>
      <c r="BF672" s="166" t="s">
        <v>7469</v>
      </c>
      <c r="BG672" s="166" t="s">
        <v>7469</v>
      </c>
      <c r="BH672" s="166" t="s">
        <v>7469</v>
      </c>
      <c r="BI672" s="166">
        <v>7.3433000000000002</v>
      </c>
      <c r="BJ672" s="166">
        <v>5.8368000000000002</v>
      </c>
      <c r="BK672" s="166" t="s">
        <v>7469</v>
      </c>
      <c r="BL672" s="166">
        <v>3.2303999999999999</v>
      </c>
      <c r="BM672" s="166">
        <v>0.57769999999999999</v>
      </c>
      <c r="BN672" s="166">
        <v>2.7759999999999998</v>
      </c>
      <c r="BO672" s="166">
        <v>4.1224999999999996</v>
      </c>
      <c r="BP672" s="166" t="s">
        <v>7469</v>
      </c>
      <c r="BQ672" s="166" t="s">
        <v>7469</v>
      </c>
      <c r="BR672" s="166" t="s">
        <v>7469</v>
      </c>
      <c r="BS672" s="166">
        <v>5.9245000000000001</v>
      </c>
      <c r="BT672" s="166" t="s">
        <v>7469</v>
      </c>
      <c r="BU672" s="166">
        <v>2.0754000000000001</v>
      </c>
      <c r="BV672" s="166" t="s">
        <v>7469</v>
      </c>
      <c r="BW672" s="166" t="s">
        <v>7469</v>
      </c>
      <c r="BX672" s="166">
        <v>4.9760999999999997</v>
      </c>
      <c r="BY672" s="166" t="s">
        <v>7469</v>
      </c>
      <c r="BZ672" s="166" t="s">
        <v>7469</v>
      </c>
      <c r="CA672" s="166">
        <v>49.415999999999997</v>
      </c>
      <c r="CB672" s="166">
        <v>1.8499000000000001</v>
      </c>
      <c r="CC672" s="166">
        <v>0.2117</v>
      </c>
      <c r="CD672" s="166">
        <v>1.2996000000000001</v>
      </c>
      <c r="CE672" s="166">
        <v>198.87350000000001</v>
      </c>
      <c r="CF672" s="166" t="s">
        <v>7469</v>
      </c>
      <c r="CG672" s="166" t="s">
        <v>7469</v>
      </c>
      <c r="CH672" s="166">
        <v>1.4886999999999999</v>
      </c>
      <c r="CI672" s="166">
        <v>4.6391999999999998</v>
      </c>
      <c r="CJ672" s="166" t="s">
        <v>7469</v>
      </c>
      <c r="CK672" s="166" t="s">
        <v>7469</v>
      </c>
      <c r="CL672" s="166" t="s">
        <v>7469</v>
      </c>
      <c r="CM672" s="166" t="s">
        <v>7469</v>
      </c>
      <c r="CN672" s="166" t="s">
        <v>7469</v>
      </c>
      <c r="CO672" s="166">
        <v>2.2593000000000001</v>
      </c>
      <c r="CP672" s="166">
        <v>0.63090000000000002</v>
      </c>
      <c r="CQ672" s="166" t="s">
        <v>7469</v>
      </c>
      <c r="CR672" s="166" t="s">
        <v>7469</v>
      </c>
      <c r="CS672" s="166">
        <v>1.5437000000000001</v>
      </c>
      <c r="CT672" s="166">
        <v>2.2174999999999998</v>
      </c>
      <c r="CU672" s="166">
        <v>0.98650000000000004</v>
      </c>
      <c r="CV672" s="166" t="s">
        <v>7469</v>
      </c>
      <c r="CW672" s="166" t="s">
        <v>7469</v>
      </c>
      <c r="CX672" s="166" t="s">
        <v>7469</v>
      </c>
      <c r="CY672" s="166">
        <v>2.3763999999999998</v>
      </c>
      <c r="CZ672" s="166">
        <v>0.8387</v>
      </c>
      <c r="DA672" s="166">
        <v>1.0958000000000001</v>
      </c>
      <c r="DB672" s="166" t="s">
        <v>7469</v>
      </c>
      <c r="DC672" s="166">
        <v>9.0714000000000006</v>
      </c>
      <c r="DD672" s="166">
        <v>2.2847</v>
      </c>
      <c r="DE672" s="166">
        <v>50.109499999999997</v>
      </c>
      <c r="DF672" s="166" t="s">
        <v>7469</v>
      </c>
      <c r="DG672" s="166">
        <v>10.9703</v>
      </c>
      <c r="DH672" s="166" t="s">
        <v>7469</v>
      </c>
      <c r="DI672" s="166" t="s">
        <v>7469</v>
      </c>
      <c r="DJ672" s="166" t="s">
        <v>7469</v>
      </c>
      <c r="DK672" s="166">
        <v>4.7972000000000001</v>
      </c>
      <c r="DL672" s="166" t="s">
        <v>7469</v>
      </c>
      <c r="DM672" s="166">
        <v>1.1362000000000001</v>
      </c>
      <c r="DN672" s="166">
        <v>4.9329999999999998</v>
      </c>
      <c r="DO672" s="166">
        <v>16.697099999999999</v>
      </c>
      <c r="DP672" s="166">
        <v>0.43409999999999999</v>
      </c>
      <c r="DQ672" s="166">
        <v>8.9579000000000004</v>
      </c>
      <c r="DR672" s="166" t="s">
        <v>7469</v>
      </c>
      <c r="DS672" s="166">
        <v>1.7161999999999999</v>
      </c>
      <c r="DT672" s="166">
        <v>5.4367000000000001</v>
      </c>
      <c r="DU672" s="166">
        <v>4.8811999999999998</v>
      </c>
      <c r="DV672" s="166" t="s">
        <v>7469</v>
      </c>
      <c r="DW672" s="166" t="s">
        <v>7469</v>
      </c>
      <c r="DX672" s="166">
        <v>1.8895</v>
      </c>
      <c r="DY672" s="166">
        <v>1.2504999999999999</v>
      </c>
      <c r="DZ672" s="166">
        <v>1.1126</v>
      </c>
      <c r="EA672" s="166">
        <v>8.2301000000000002</v>
      </c>
      <c r="EB672" s="166">
        <v>2.6427</v>
      </c>
      <c r="EC672" s="166">
        <v>2.2290000000000001</v>
      </c>
      <c r="ED672" s="166">
        <v>2.6109</v>
      </c>
      <c r="EE672" s="166" t="s">
        <v>7469</v>
      </c>
      <c r="EF672" s="166">
        <v>0.61270000000000002</v>
      </c>
      <c r="EG672" s="166">
        <v>2.9018000000000002</v>
      </c>
      <c r="EH672" s="166" t="s">
        <v>7469</v>
      </c>
      <c r="EI672" s="166">
        <v>5.9078999999999997</v>
      </c>
      <c r="EJ672" s="166" t="s">
        <v>7469</v>
      </c>
      <c r="EK672" s="166" t="s">
        <v>7469</v>
      </c>
      <c r="EL672" s="166" t="s">
        <v>7469</v>
      </c>
      <c r="EM672" s="166">
        <v>3.6977000000000002</v>
      </c>
      <c r="EN672" s="166" t="s">
        <v>7469</v>
      </c>
    </row>
    <row r="673" spans="3:144">
      <c r="C673" s="120"/>
      <c r="E673" s="120" t="s">
        <v>8100</v>
      </c>
      <c r="F673" s="126" t="s">
        <v>8212</v>
      </c>
      <c r="G673" s="151" t="s">
        <v>8090</v>
      </c>
      <c r="H673" s="152" t="s">
        <v>8097</v>
      </c>
      <c r="I673" s="166" t="s">
        <v>7469</v>
      </c>
      <c r="J673" s="166" t="s">
        <v>7469</v>
      </c>
      <c r="K673" s="166" t="s">
        <v>7469</v>
      </c>
      <c r="L673" s="166" t="s">
        <v>7469</v>
      </c>
      <c r="M673" s="166" t="s">
        <v>7469</v>
      </c>
      <c r="N673" s="166">
        <v>4.5951000000000004</v>
      </c>
      <c r="O673" s="166">
        <v>3.5043000000000002</v>
      </c>
      <c r="P673" s="166" t="s">
        <v>7469</v>
      </c>
      <c r="Q673" s="166" t="s">
        <v>7469</v>
      </c>
      <c r="R673" s="166">
        <v>4.8539000000000003</v>
      </c>
      <c r="S673" s="166" t="s">
        <v>7469</v>
      </c>
      <c r="T673" s="166" t="s">
        <v>7469</v>
      </c>
      <c r="U673" s="166" t="s">
        <v>7469</v>
      </c>
      <c r="V673" s="166" t="s">
        <v>7469</v>
      </c>
      <c r="W673" s="166" t="s">
        <v>7469</v>
      </c>
      <c r="X673" s="166" t="s">
        <v>7469</v>
      </c>
      <c r="Y673" s="166" t="s">
        <v>7469</v>
      </c>
      <c r="Z673" s="166" t="s">
        <v>7469</v>
      </c>
      <c r="AA673" s="166" t="s">
        <v>7469</v>
      </c>
      <c r="AB673" s="166" t="s">
        <v>7469</v>
      </c>
      <c r="AC673" s="166" t="s">
        <v>7469</v>
      </c>
      <c r="AD673" s="166" t="s">
        <v>7469</v>
      </c>
      <c r="AE673" s="166">
        <v>2.0573000000000001</v>
      </c>
      <c r="AF673" s="166">
        <v>8.6268999999999991</v>
      </c>
      <c r="AG673" s="166" t="s">
        <v>7469</v>
      </c>
      <c r="AH673" s="166" t="s">
        <v>7469</v>
      </c>
      <c r="AI673" s="166" t="s">
        <v>7469</v>
      </c>
      <c r="AJ673" s="166" t="s">
        <v>7469</v>
      </c>
      <c r="AK673" s="166" t="s">
        <v>7469</v>
      </c>
      <c r="AL673" s="166" t="s">
        <v>7469</v>
      </c>
      <c r="AM673" s="166" t="s">
        <v>7469</v>
      </c>
      <c r="AN673" s="166" t="s">
        <v>7469</v>
      </c>
      <c r="AO673" s="166" t="s">
        <v>7469</v>
      </c>
      <c r="AP673" s="166">
        <v>2.7149000000000001</v>
      </c>
      <c r="AQ673" s="166" t="s">
        <v>7469</v>
      </c>
      <c r="AR673" s="166" t="s">
        <v>7469</v>
      </c>
      <c r="AS673" s="166" t="s">
        <v>7469</v>
      </c>
      <c r="AT673" s="166" t="s">
        <v>7469</v>
      </c>
      <c r="AU673" s="166" t="s">
        <v>7469</v>
      </c>
      <c r="AV673" s="166" t="s">
        <v>7469</v>
      </c>
      <c r="AW673" s="166" t="s">
        <v>7469</v>
      </c>
      <c r="AX673" s="166" t="s">
        <v>7469</v>
      </c>
      <c r="AY673" s="166" t="s">
        <v>7469</v>
      </c>
      <c r="AZ673" s="166" t="s">
        <v>7469</v>
      </c>
      <c r="BA673" s="166" t="s">
        <v>7469</v>
      </c>
      <c r="BB673" s="166" t="s">
        <v>7469</v>
      </c>
      <c r="BC673" s="166" t="s">
        <v>7469</v>
      </c>
      <c r="BD673" s="166" t="s">
        <v>7469</v>
      </c>
      <c r="BE673" s="166" t="s">
        <v>7469</v>
      </c>
      <c r="BF673" s="166" t="s">
        <v>7469</v>
      </c>
      <c r="BG673" s="166">
        <v>29.446899999999999</v>
      </c>
      <c r="BH673" s="166" t="s">
        <v>7469</v>
      </c>
      <c r="BI673" s="166" t="s">
        <v>7469</v>
      </c>
      <c r="BJ673" s="166">
        <v>4.5689000000000002</v>
      </c>
      <c r="BK673" s="166" t="s">
        <v>7469</v>
      </c>
      <c r="BL673" s="166" t="s">
        <v>7469</v>
      </c>
      <c r="BM673" s="166" t="s">
        <v>7469</v>
      </c>
      <c r="BN673" s="166">
        <v>1.7806</v>
      </c>
      <c r="BO673" s="166">
        <v>2.0419999999999998</v>
      </c>
      <c r="BP673" s="166" t="s">
        <v>7469</v>
      </c>
      <c r="BQ673" s="166" t="s">
        <v>7469</v>
      </c>
      <c r="BR673" s="166" t="s">
        <v>7469</v>
      </c>
      <c r="BS673" s="166" t="s">
        <v>7469</v>
      </c>
      <c r="BT673" s="166" t="s">
        <v>7469</v>
      </c>
      <c r="BU673" s="166" t="s">
        <v>7469</v>
      </c>
      <c r="BV673" s="166" t="s">
        <v>7469</v>
      </c>
      <c r="BW673" s="166" t="s">
        <v>7469</v>
      </c>
      <c r="BX673" s="166" t="s">
        <v>7469</v>
      </c>
      <c r="BY673" s="166" t="s">
        <v>7469</v>
      </c>
      <c r="BZ673" s="166" t="s">
        <v>7469</v>
      </c>
      <c r="CA673" s="166">
        <v>27.824000000000002</v>
      </c>
      <c r="CB673" s="166" t="s">
        <v>7469</v>
      </c>
      <c r="CC673" s="166" t="s">
        <v>7469</v>
      </c>
      <c r="CD673" s="166" t="s">
        <v>7469</v>
      </c>
      <c r="CE673" s="166">
        <v>210.82</v>
      </c>
      <c r="CF673" s="166" t="s">
        <v>7469</v>
      </c>
      <c r="CG673" s="166" t="s">
        <v>7469</v>
      </c>
      <c r="CH673" s="166" t="s">
        <v>7469</v>
      </c>
      <c r="CI673" s="166" t="s">
        <v>7469</v>
      </c>
      <c r="CJ673" s="166" t="s">
        <v>7469</v>
      </c>
      <c r="CK673" s="166" t="s">
        <v>7469</v>
      </c>
      <c r="CL673" s="166" t="s">
        <v>7469</v>
      </c>
      <c r="CM673" s="166" t="s">
        <v>7469</v>
      </c>
      <c r="CN673" s="166" t="s">
        <v>7469</v>
      </c>
      <c r="CO673" s="166" t="s">
        <v>7469</v>
      </c>
      <c r="CP673" s="166" t="s">
        <v>7469</v>
      </c>
      <c r="CQ673" s="166" t="s">
        <v>7469</v>
      </c>
      <c r="CR673" s="166" t="s">
        <v>7469</v>
      </c>
      <c r="CS673" s="166" t="s">
        <v>7469</v>
      </c>
      <c r="CT673" s="166" t="s">
        <v>7469</v>
      </c>
      <c r="CU673" s="166">
        <v>0.80479999999999996</v>
      </c>
      <c r="CV673" s="166" t="s">
        <v>7469</v>
      </c>
      <c r="CW673" s="166" t="s">
        <v>7469</v>
      </c>
      <c r="CX673" s="166" t="s">
        <v>7469</v>
      </c>
      <c r="CY673" s="166" t="s">
        <v>7469</v>
      </c>
      <c r="CZ673" s="166" t="s">
        <v>7469</v>
      </c>
      <c r="DA673" s="166" t="s">
        <v>7469</v>
      </c>
      <c r="DB673" s="166" t="s">
        <v>7469</v>
      </c>
      <c r="DC673" s="166" t="s">
        <v>7469</v>
      </c>
      <c r="DD673" s="166" t="s">
        <v>7469</v>
      </c>
      <c r="DE673" s="166" t="s">
        <v>7469</v>
      </c>
      <c r="DF673" s="166" t="s">
        <v>7469</v>
      </c>
      <c r="DG673" s="166" t="s">
        <v>7469</v>
      </c>
      <c r="DH673" s="166" t="s">
        <v>7469</v>
      </c>
      <c r="DI673" s="166" t="s">
        <v>7469</v>
      </c>
      <c r="DJ673" s="166" t="s">
        <v>7469</v>
      </c>
      <c r="DK673" s="166">
        <v>2.9613</v>
      </c>
      <c r="DL673" s="166" t="s">
        <v>7469</v>
      </c>
      <c r="DM673" s="166" t="s">
        <v>7469</v>
      </c>
      <c r="DN673" s="166" t="s">
        <v>7469</v>
      </c>
      <c r="DO673" s="166" t="s">
        <v>7469</v>
      </c>
      <c r="DP673" s="166" t="s">
        <v>7469</v>
      </c>
      <c r="DQ673" s="166">
        <v>4.8033000000000001</v>
      </c>
      <c r="DR673" s="166" t="s">
        <v>7469</v>
      </c>
      <c r="DS673" s="166" t="s">
        <v>7469</v>
      </c>
      <c r="DT673" s="166" t="s">
        <v>7469</v>
      </c>
      <c r="DU673" s="166" t="s">
        <v>7469</v>
      </c>
      <c r="DV673" s="166" t="s">
        <v>7469</v>
      </c>
      <c r="DW673" s="166" t="s">
        <v>7469</v>
      </c>
      <c r="DX673" s="166" t="s">
        <v>7469</v>
      </c>
      <c r="DY673" s="166" t="s">
        <v>7469</v>
      </c>
      <c r="DZ673" s="166" t="s">
        <v>7469</v>
      </c>
      <c r="EA673" s="166" t="s">
        <v>7469</v>
      </c>
      <c r="EB673" s="166" t="s">
        <v>7469</v>
      </c>
      <c r="EC673" s="166" t="s">
        <v>7469</v>
      </c>
      <c r="ED673" s="166" t="s">
        <v>7469</v>
      </c>
      <c r="EE673" s="166" t="s">
        <v>7469</v>
      </c>
      <c r="EF673" s="166" t="s">
        <v>7469</v>
      </c>
      <c r="EG673" s="166" t="s">
        <v>7469</v>
      </c>
      <c r="EH673" s="166" t="s">
        <v>7469</v>
      </c>
      <c r="EI673" s="166" t="s">
        <v>7469</v>
      </c>
      <c r="EJ673" s="166" t="s">
        <v>7469</v>
      </c>
      <c r="EK673" s="166" t="s">
        <v>7469</v>
      </c>
      <c r="EL673" s="166" t="s">
        <v>7469</v>
      </c>
      <c r="EM673" s="166" t="s">
        <v>7469</v>
      </c>
      <c r="EN673" s="166" t="s">
        <v>7469</v>
      </c>
    </row>
    <row r="674" spans="3:144">
      <c r="C674" s="120"/>
      <c r="E674" s="120" t="s">
        <v>8101</v>
      </c>
      <c r="F674" s="126" t="s">
        <v>8212</v>
      </c>
      <c r="G674" s="151" t="s">
        <v>8090</v>
      </c>
      <c r="H674" s="152" t="s">
        <v>8097</v>
      </c>
      <c r="I674" s="166" t="s">
        <v>7469</v>
      </c>
      <c r="J674" s="166" t="s">
        <v>7469</v>
      </c>
      <c r="K674" s="166" t="s">
        <v>7469</v>
      </c>
      <c r="L674" s="166" t="s">
        <v>7469</v>
      </c>
      <c r="M674" s="166" t="s">
        <v>7469</v>
      </c>
      <c r="N674" s="166">
        <v>4.0872999999999999</v>
      </c>
      <c r="O674" s="166">
        <v>3.718</v>
      </c>
      <c r="P674" s="166" t="s">
        <v>7469</v>
      </c>
      <c r="Q674" s="166" t="s">
        <v>7469</v>
      </c>
      <c r="R674" s="166">
        <v>4.8598999999999997</v>
      </c>
      <c r="S674" s="166" t="s">
        <v>7469</v>
      </c>
      <c r="T674" s="166" t="s">
        <v>7469</v>
      </c>
      <c r="U674" s="166" t="s">
        <v>7469</v>
      </c>
      <c r="V674" s="166" t="s">
        <v>7469</v>
      </c>
      <c r="W674" s="166" t="s">
        <v>7469</v>
      </c>
      <c r="X674" s="166" t="s">
        <v>7469</v>
      </c>
      <c r="Y674" s="166" t="s">
        <v>7469</v>
      </c>
      <c r="Z674" s="166" t="s">
        <v>7469</v>
      </c>
      <c r="AA674" s="166" t="s">
        <v>7469</v>
      </c>
      <c r="AB674" s="166" t="s">
        <v>7469</v>
      </c>
      <c r="AC674" s="166" t="s">
        <v>7469</v>
      </c>
      <c r="AD674" s="166" t="s">
        <v>7469</v>
      </c>
      <c r="AE674" s="166">
        <v>1.7504</v>
      </c>
      <c r="AF674" s="166">
        <v>9.2140000000000004</v>
      </c>
      <c r="AG674" s="166" t="s">
        <v>7469</v>
      </c>
      <c r="AH674" s="166" t="s">
        <v>7469</v>
      </c>
      <c r="AI674" s="166" t="s">
        <v>7469</v>
      </c>
      <c r="AJ674" s="166" t="s">
        <v>7469</v>
      </c>
      <c r="AK674" s="166" t="s">
        <v>7469</v>
      </c>
      <c r="AL674" s="166" t="s">
        <v>7469</v>
      </c>
      <c r="AM674" s="166" t="s">
        <v>7469</v>
      </c>
      <c r="AN674" s="166" t="s">
        <v>7469</v>
      </c>
      <c r="AO674" s="166" t="s">
        <v>7469</v>
      </c>
      <c r="AP674" s="166">
        <v>3.3450000000000002</v>
      </c>
      <c r="AQ674" s="166" t="s">
        <v>7469</v>
      </c>
      <c r="AR674" s="166" t="s">
        <v>7469</v>
      </c>
      <c r="AS674" s="166" t="s">
        <v>7469</v>
      </c>
      <c r="AT674" s="166" t="s">
        <v>7469</v>
      </c>
      <c r="AU674" s="166" t="s">
        <v>7469</v>
      </c>
      <c r="AV674" s="166" t="s">
        <v>7469</v>
      </c>
      <c r="AW674" s="166" t="s">
        <v>7469</v>
      </c>
      <c r="AX674" s="166" t="s">
        <v>7469</v>
      </c>
      <c r="AY674" s="166" t="s">
        <v>7469</v>
      </c>
      <c r="AZ674" s="166" t="s">
        <v>7469</v>
      </c>
      <c r="BA674" s="166" t="s">
        <v>7469</v>
      </c>
      <c r="BB674" s="166" t="s">
        <v>7469</v>
      </c>
      <c r="BC674" s="166" t="s">
        <v>7469</v>
      </c>
      <c r="BD674" s="166" t="s">
        <v>7469</v>
      </c>
      <c r="BE674" s="166" t="s">
        <v>7469</v>
      </c>
      <c r="BF674" s="166" t="s">
        <v>7469</v>
      </c>
      <c r="BG674" s="166">
        <v>22.193000000000001</v>
      </c>
      <c r="BH674" s="166" t="s">
        <v>7469</v>
      </c>
      <c r="BI674" s="166" t="s">
        <v>7469</v>
      </c>
      <c r="BJ674" s="166">
        <v>4.7333999999999996</v>
      </c>
      <c r="BK674" s="166" t="s">
        <v>7469</v>
      </c>
      <c r="BL674" s="166" t="s">
        <v>7469</v>
      </c>
      <c r="BM674" s="166" t="s">
        <v>7469</v>
      </c>
      <c r="BN674" s="166">
        <v>1.6666000000000001</v>
      </c>
      <c r="BO674" s="166" t="s">
        <v>7469</v>
      </c>
      <c r="BP674" s="166" t="s">
        <v>7469</v>
      </c>
      <c r="BQ674" s="166" t="s">
        <v>7469</v>
      </c>
      <c r="BR674" s="166" t="s">
        <v>7469</v>
      </c>
      <c r="BS674" s="166" t="s">
        <v>7469</v>
      </c>
      <c r="BT674" s="166" t="s">
        <v>7469</v>
      </c>
      <c r="BU674" s="166" t="s">
        <v>7469</v>
      </c>
      <c r="BV674" s="166" t="s">
        <v>7469</v>
      </c>
      <c r="BW674" s="166" t="s">
        <v>7469</v>
      </c>
      <c r="BX674" s="166" t="s">
        <v>7469</v>
      </c>
      <c r="BY674" s="166" t="s">
        <v>7469</v>
      </c>
      <c r="BZ674" s="166" t="s">
        <v>7469</v>
      </c>
      <c r="CA674" s="166">
        <v>23.085999999999999</v>
      </c>
      <c r="CB674" s="166" t="s">
        <v>7469</v>
      </c>
      <c r="CC674" s="166" t="s">
        <v>7469</v>
      </c>
      <c r="CD674" s="166" t="s">
        <v>7469</v>
      </c>
      <c r="CE674" s="166" t="s">
        <v>7469</v>
      </c>
      <c r="CF674" s="166" t="s">
        <v>7469</v>
      </c>
      <c r="CG674" s="166" t="s">
        <v>7469</v>
      </c>
      <c r="CH674" s="166" t="s">
        <v>7469</v>
      </c>
      <c r="CI674" s="166" t="s">
        <v>7469</v>
      </c>
      <c r="CJ674" s="166" t="s">
        <v>7469</v>
      </c>
      <c r="CK674" s="166" t="s">
        <v>7469</v>
      </c>
      <c r="CL674" s="166" t="s">
        <v>7469</v>
      </c>
      <c r="CM674" s="166" t="s">
        <v>7469</v>
      </c>
      <c r="CN674" s="166" t="s">
        <v>7469</v>
      </c>
      <c r="CO674" s="166" t="s">
        <v>7469</v>
      </c>
      <c r="CP674" s="166" t="s">
        <v>7469</v>
      </c>
      <c r="CQ674" s="166" t="s">
        <v>7469</v>
      </c>
      <c r="CR674" s="166" t="s">
        <v>7469</v>
      </c>
      <c r="CS674" s="166" t="s">
        <v>7469</v>
      </c>
      <c r="CT674" s="166" t="s">
        <v>7469</v>
      </c>
      <c r="CU674" s="166">
        <v>0.79569999999999996</v>
      </c>
      <c r="CV674" s="166" t="s">
        <v>7469</v>
      </c>
      <c r="CW674" s="166" t="s">
        <v>7469</v>
      </c>
      <c r="CX674" s="166" t="s">
        <v>7469</v>
      </c>
      <c r="CY674" s="166" t="s">
        <v>7469</v>
      </c>
      <c r="CZ674" s="166" t="s">
        <v>7469</v>
      </c>
      <c r="DA674" s="166" t="s">
        <v>7469</v>
      </c>
      <c r="DB674" s="166" t="s">
        <v>7469</v>
      </c>
      <c r="DC674" s="166" t="s">
        <v>7469</v>
      </c>
      <c r="DD674" s="166" t="s">
        <v>7469</v>
      </c>
      <c r="DE674" s="166" t="s">
        <v>7469</v>
      </c>
      <c r="DF674" s="166" t="s">
        <v>7469</v>
      </c>
      <c r="DG674" s="166" t="s">
        <v>7469</v>
      </c>
      <c r="DH674" s="166" t="s">
        <v>7469</v>
      </c>
      <c r="DI674" s="166" t="s">
        <v>7469</v>
      </c>
      <c r="DJ674" s="166" t="s">
        <v>7469</v>
      </c>
      <c r="DK674" s="166">
        <v>2.4148999999999998</v>
      </c>
      <c r="DL674" s="166" t="s">
        <v>7469</v>
      </c>
      <c r="DM674" s="166" t="s">
        <v>7469</v>
      </c>
      <c r="DN674" s="166" t="s">
        <v>7469</v>
      </c>
      <c r="DO674" s="166" t="s">
        <v>7469</v>
      </c>
      <c r="DP674" s="166" t="s">
        <v>7469</v>
      </c>
      <c r="DQ674" s="166">
        <v>4.9564000000000004</v>
      </c>
      <c r="DR674" s="166" t="s">
        <v>7469</v>
      </c>
      <c r="DS674" s="166" t="s">
        <v>7469</v>
      </c>
      <c r="DT674" s="166" t="s">
        <v>7469</v>
      </c>
      <c r="DU674" s="166" t="s">
        <v>7469</v>
      </c>
      <c r="DV674" s="166" t="s">
        <v>7469</v>
      </c>
      <c r="DW674" s="166" t="s">
        <v>7469</v>
      </c>
      <c r="DX674" s="166" t="s">
        <v>7469</v>
      </c>
      <c r="DY674" s="166" t="s">
        <v>7469</v>
      </c>
      <c r="DZ674" s="166" t="s">
        <v>7469</v>
      </c>
      <c r="EA674" s="166" t="s">
        <v>7469</v>
      </c>
      <c r="EB674" s="166" t="s">
        <v>7469</v>
      </c>
      <c r="EC674" s="166" t="s">
        <v>7469</v>
      </c>
      <c r="ED674" s="166" t="s">
        <v>7469</v>
      </c>
      <c r="EE674" s="166">
        <v>7.5090000000000003</v>
      </c>
      <c r="EF674" s="166" t="s">
        <v>7469</v>
      </c>
      <c r="EG674" s="166" t="s">
        <v>7469</v>
      </c>
      <c r="EH674" s="166" t="s">
        <v>7469</v>
      </c>
      <c r="EI674" s="166" t="s">
        <v>7469</v>
      </c>
      <c r="EJ674" s="166" t="s">
        <v>7469</v>
      </c>
      <c r="EK674" s="166" t="s">
        <v>7469</v>
      </c>
      <c r="EL674" s="166" t="s">
        <v>7469</v>
      </c>
      <c r="EM674" s="166" t="s">
        <v>7469</v>
      </c>
      <c r="EN674" s="166" t="s">
        <v>7469</v>
      </c>
    </row>
    <row r="675" spans="3:144">
      <c r="C675" s="120"/>
      <c r="E675" s="120" t="s">
        <v>8102</v>
      </c>
      <c r="F675" s="126" t="s">
        <v>8212</v>
      </c>
      <c r="G675" s="151" t="s">
        <v>8090</v>
      </c>
      <c r="H675" s="152" t="s">
        <v>8097</v>
      </c>
      <c r="I675" s="166" t="s">
        <v>7469</v>
      </c>
      <c r="J675" s="166" t="s">
        <v>7469</v>
      </c>
      <c r="K675" s="166" t="s">
        <v>7469</v>
      </c>
      <c r="L675" s="166" t="s">
        <v>7469</v>
      </c>
      <c r="M675" s="166" t="s">
        <v>7469</v>
      </c>
      <c r="N675" s="166" t="s">
        <v>7469</v>
      </c>
      <c r="O675" s="166">
        <v>3.6236000000000002</v>
      </c>
      <c r="P675" s="166" t="s">
        <v>7469</v>
      </c>
      <c r="Q675" s="166" t="s">
        <v>7469</v>
      </c>
      <c r="R675" s="166" t="s">
        <v>7469</v>
      </c>
      <c r="S675" s="166" t="s">
        <v>7469</v>
      </c>
      <c r="T675" s="166" t="s">
        <v>7469</v>
      </c>
      <c r="U675" s="166" t="s">
        <v>7469</v>
      </c>
      <c r="V675" s="166" t="s">
        <v>7469</v>
      </c>
      <c r="W675" s="166" t="s">
        <v>7469</v>
      </c>
      <c r="X675" s="166" t="s">
        <v>7469</v>
      </c>
      <c r="Y675" s="166" t="s">
        <v>7469</v>
      </c>
      <c r="Z675" s="166" t="s">
        <v>7469</v>
      </c>
      <c r="AA675" s="166" t="s">
        <v>7469</v>
      </c>
      <c r="AB675" s="166" t="s">
        <v>7469</v>
      </c>
      <c r="AC675" s="166" t="s">
        <v>7469</v>
      </c>
      <c r="AD675" s="166" t="s">
        <v>7469</v>
      </c>
      <c r="AE675" s="166" t="s">
        <v>7469</v>
      </c>
      <c r="AF675" s="166" t="s">
        <v>7469</v>
      </c>
      <c r="AG675" s="166" t="s">
        <v>7469</v>
      </c>
      <c r="AH675" s="166" t="s">
        <v>7469</v>
      </c>
      <c r="AI675" s="166" t="s">
        <v>7469</v>
      </c>
      <c r="AJ675" s="166" t="s">
        <v>7469</v>
      </c>
      <c r="AK675" s="166" t="s">
        <v>7469</v>
      </c>
      <c r="AL675" s="166" t="s">
        <v>7469</v>
      </c>
      <c r="AM675" s="166" t="s">
        <v>7469</v>
      </c>
      <c r="AN675" s="166" t="s">
        <v>7469</v>
      </c>
      <c r="AO675" s="166" t="s">
        <v>7469</v>
      </c>
      <c r="AP675" s="166" t="s">
        <v>7469</v>
      </c>
      <c r="AQ675" s="166" t="s">
        <v>7469</v>
      </c>
      <c r="AR675" s="166" t="s">
        <v>7469</v>
      </c>
      <c r="AS675" s="166" t="s">
        <v>7469</v>
      </c>
      <c r="AT675" s="166" t="s">
        <v>7469</v>
      </c>
      <c r="AU675" s="166" t="s">
        <v>7469</v>
      </c>
      <c r="AV675" s="166" t="s">
        <v>7469</v>
      </c>
      <c r="AW675" s="166" t="s">
        <v>7469</v>
      </c>
      <c r="AX675" s="166" t="s">
        <v>7469</v>
      </c>
      <c r="AY675" s="166" t="s">
        <v>7469</v>
      </c>
      <c r="AZ675" s="166" t="s">
        <v>7469</v>
      </c>
      <c r="BA675" s="166" t="s">
        <v>7469</v>
      </c>
      <c r="BB675" s="166" t="s">
        <v>7469</v>
      </c>
      <c r="BC675" s="166" t="s">
        <v>7469</v>
      </c>
      <c r="BD675" s="166" t="s">
        <v>7469</v>
      </c>
      <c r="BE675" s="166" t="s">
        <v>7469</v>
      </c>
      <c r="BF675" s="166" t="s">
        <v>7469</v>
      </c>
      <c r="BG675" s="166" t="s">
        <v>7469</v>
      </c>
      <c r="BH675" s="166" t="s">
        <v>7469</v>
      </c>
      <c r="BI675" s="166" t="s">
        <v>7469</v>
      </c>
      <c r="BJ675" s="166" t="s">
        <v>7469</v>
      </c>
      <c r="BK675" s="166" t="s">
        <v>7469</v>
      </c>
      <c r="BL675" s="166" t="s">
        <v>7469</v>
      </c>
      <c r="BM675" s="166" t="s">
        <v>7469</v>
      </c>
      <c r="BN675" s="166">
        <v>1.4211</v>
      </c>
      <c r="BO675" s="166" t="s">
        <v>7469</v>
      </c>
      <c r="BP675" s="166" t="s">
        <v>7469</v>
      </c>
      <c r="BQ675" s="166" t="s">
        <v>7469</v>
      </c>
      <c r="BR675" s="166" t="s">
        <v>7469</v>
      </c>
      <c r="BS675" s="166" t="s">
        <v>7469</v>
      </c>
      <c r="BT675" s="166" t="s">
        <v>7469</v>
      </c>
      <c r="BU675" s="166" t="s">
        <v>7469</v>
      </c>
      <c r="BV675" s="166" t="s">
        <v>7469</v>
      </c>
      <c r="BW675" s="166" t="s">
        <v>7469</v>
      </c>
      <c r="BX675" s="166" t="s">
        <v>7469</v>
      </c>
      <c r="BY675" s="166" t="s">
        <v>7469</v>
      </c>
      <c r="BZ675" s="166" t="s">
        <v>7469</v>
      </c>
      <c r="CA675" s="166">
        <v>18.375</v>
      </c>
      <c r="CB675" s="166" t="s">
        <v>7469</v>
      </c>
      <c r="CC675" s="166" t="s">
        <v>7469</v>
      </c>
      <c r="CD675" s="166" t="s">
        <v>7469</v>
      </c>
      <c r="CE675" s="166" t="s">
        <v>7469</v>
      </c>
      <c r="CF675" s="166" t="s">
        <v>7469</v>
      </c>
      <c r="CG675" s="166" t="s">
        <v>7469</v>
      </c>
      <c r="CH675" s="166" t="s">
        <v>7469</v>
      </c>
      <c r="CI675" s="166" t="s">
        <v>7469</v>
      </c>
      <c r="CJ675" s="166" t="s">
        <v>7469</v>
      </c>
      <c r="CK675" s="166" t="s">
        <v>7469</v>
      </c>
      <c r="CL675" s="166" t="s">
        <v>7469</v>
      </c>
      <c r="CM675" s="166" t="s">
        <v>7469</v>
      </c>
      <c r="CN675" s="166" t="s">
        <v>7469</v>
      </c>
      <c r="CO675" s="166" t="s">
        <v>7469</v>
      </c>
      <c r="CP675" s="166" t="s">
        <v>7469</v>
      </c>
      <c r="CQ675" s="166" t="s">
        <v>7469</v>
      </c>
      <c r="CR675" s="166" t="s">
        <v>7469</v>
      </c>
      <c r="CS675" s="166" t="s">
        <v>7469</v>
      </c>
      <c r="CT675" s="166" t="s">
        <v>7469</v>
      </c>
      <c r="CU675" s="166" t="s">
        <v>7469</v>
      </c>
      <c r="CV675" s="166" t="s">
        <v>7469</v>
      </c>
      <c r="CW675" s="166" t="s">
        <v>7469</v>
      </c>
      <c r="CX675" s="166" t="s">
        <v>7469</v>
      </c>
      <c r="CY675" s="166" t="s">
        <v>7469</v>
      </c>
      <c r="CZ675" s="166" t="s">
        <v>7469</v>
      </c>
      <c r="DA675" s="166" t="s">
        <v>7469</v>
      </c>
      <c r="DB675" s="166" t="s">
        <v>7469</v>
      </c>
      <c r="DC675" s="166" t="s">
        <v>7469</v>
      </c>
      <c r="DD675" s="166" t="s">
        <v>7469</v>
      </c>
      <c r="DE675" s="166" t="s">
        <v>7469</v>
      </c>
      <c r="DF675" s="166" t="s">
        <v>7469</v>
      </c>
      <c r="DG675" s="166" t="s">
        <v>7469</v>
      </c>
      <c r="DH675" s="166" t="s">
        <v>7469</v>
      </c>
      <c r="DI675" s="166" t="s">
        <v>7469</v>
      </c>
      <c r="DJ675" s="166" t="s">
        <v>7469</v>
      </c>
      <c r="DK675" s="166" t="s">
        <v>7469</v>
      </c>
      <c r="DL675" s="166" t="s">
        <v>7469</v>
      </c>
      <c r="DM675" s="166" t="s">
        <v>7469</v>
      </c>
      <c r="DN675" s="166" t="s">
        <v>7469</v>
      </c>
      <c r="DO675" s="166" t="s">
        <v>7469</v>
      </c>
      <c r="DP675" s="166" t="s">
        <v>7469</v>
      </c>
      <c r="DQ675" s="166" t="s">
        <v>7469</v>
      </c>
      <c r="DR675" s="166" t="s">
        <v>7469</v>
      </c>
      <c r="DS675" s="166" t="s">
        <v>7469</v>
      </c>
      <c r="DT675" s="166" t="s">
        <v>7469</v>
      </c>
      <c r="DU675" s="166" t="s">
        <v>7469</v>
      </c>
      <c r="DV675" s="166" t="s">
        <v>7469</v>
      </c>
      <c r="DW675" s="166" t="s">
        <v>7469</v>
      </c>
      <c r="DX675" s="166" t="s">
        <v>7469</v>
      </c>
      <c r="DY675" s="166" t="s">
        <v>7469</v>
      </c>
      <c r="DZ675" s="166" t="s">
        <v>7469</v>
      </c>
      <c r="EA675" s="166" t="s">
        <v>7469</v>
      </c>
      <c r="EB675" s="166" t="s">
        <v>7469</v>
      </c>
      <c r="EC675" s="166" t="s">
        <v>7469</v>
      </c>
      <c r="ED675" s="166" t="s">
        <v>7469</v>
      </c>
      <c r="EE675" s="166" t="s">
        <v>7469</v>
      </c>
      <c r="EF675" s="166" t="s">
        <v>7469</v>
      </c>
      <c r="EG675" s="166" t="s">
        <v>7469</v>
      </c>
      <c r="EH675" s="166" t="s">
        <v>7469</v>
      </c>
      <c r="EI675" s="166" t="s">
        <v>7469</v>
      </c>
      <c r="EJ675" s="166" t="s">
        <v>7469</v>
      </c>
      <c r="EK675" s="166" t="s">
        <v>7469</v>
      </c>
      <c r="EL675" s="166" t="s">
        <v>7469</v>
      </c>
      <c r="EM675" s="166" t="s">
        <v>7469</v>
      </c>
      <c r="EN675" s="166" t="s">
        <v>7469</v>
      </c>
    </row>
    <row r="676" spans="3:144">
      <c r="C676" s="120"/>
      <c r="E676" s="120" t="s">
        <v>8103</v>
      </c>
      <c r="F676" s="126" t="s">
        <v>8212</v>
      </c>
      <c r="G676" s="151" t="s">
        <v>8090</v>
      </c>
      <c r="H676" s="152" t="s">
        <v>8097</v>
      </c>
      <c r="I676" s="166">
        <v>4.6802000000000001</v>
      </c>
      <c r="J676" s="166">
        <v>2.9437000000000002</v>
      </c>
      <c r="K676" s="166">
        <v>7.1543000000000001</v>
      </c>
      <c r="L676" s="166">
        <v>8.6900000000000005E-2</v>
      </c>
      <c r="M676" s="166" t="s">
        <v>7469</v>
      </c>
      <c r="N676" s="166">
        <v>4.9465000000000003</v>
      </c>
      <c r="O676" s="166">
        <v>4.9187000000000003</v>
      </c>
      <c r="P676" s="166">
        <v>8.4834999999999994</v>
      </c>
      <c r="Q676" s="166">
        <v>3.363</v>
      </c>
      <c r="R676" s="166">
        <v>6.3624000000000001</v>
      </c>
      <c r="S676" s="166">
        <v>4.4034000000000004</v>
      </c>
      <c r="T676" s="166">
        <v>6.0057</v>
      </c>
      <c r="U676" s="166" t="s">
        <v>7469</v>
      </c>
      <c r="V676" s="166">
        <v>4.2430000000000003</v>
      </c>
      <c r="W676" s="166">
        <v>4.2068000000000003</v>
      </c>
      <c r="X676" s="166">
        <v>17.549700000000001</v>
      </c>
      <c r="Y676" s="166">
        <v>0.43509999999999999</v>
      </c>
      <c r="Z676" s="166">
        <v>1.4849000000000001</v>
      </c>
      <c r="AA676" s="166">
        <v>4.8539000000000003</v>
      </c>
      <c r="AB676" s="166">
        <v>2.2703000000000002</v>
      </c>
      <c r="AC676" s="166">
        <v>178.82380000000001</v>
      </c>
      <c r="AD676" s="166">
        <v>1.4164000000000001</v>
      </c>
      <c r="AE676" s="166">
        <v>4.8205</v>
      </c>
      <c r="AF676" s="166">
        <v>19.909600000000001</v>
      </c>
      <c r="AG676" s="166">
        <v>1.0310999999999999</v>
      </c>
      <c r="AH676" s="166" t="s">
        <v>7469</v>
      </c>
      <c r="AI676" s="166">
        <v>1.7213000000000001</v>
      </c>
      <c r="AJ676" s="166">
        <v>12.166399999999999</v>
      </c>
      <c r="AK676" s="166" t="s">
        <v>7469</v>
      </c>
      <c r="AL676" s="166">
        <v>3.5508000000000002</v>
      </c>
      <c r="AM676" s="166" t="s">
        <v>7469</v>
      </c>
      <c r="AN676" s="166">
        <v>6.5827999999999998</v>
      </c>
      <c r="AO676" s="166">
        <v>0.44130000000000003</v>
      </c>
      <c r="AP676" s="166">
        <v>3.6042000000000001</v>
      </c>
      <c r="AQ676" s="166" t="s">
        <v>7469</v>
      </c>
      <c r="AR676" s="166">
        <v>13.667999999999999</v>
      </c>
      <c r="AS676" s="166">
        <v>0.73540000000000005</v>
      </c>
      <c r="AT676" s="166">
        <v>3.4874999999999998</v>
      </c>
      <c r="AU676" s="166">
        <v>4.3196000000000003</v>
      </c>
      <c r="AV676" s="166">
        <v>6.0216000000000003</v>
      </c>
      <c r="AW676" s="166" t="s">
        <v>7469</v>
      </c>
      <c r="AX676" s="166" t="s">
        <v>7469</v>
      </c>
      <c r="AY676" s="166" t="s">
        <v>7469</v>
      </c>
      <c r="AZ676" s="166">
        <v>13.0991</v>
      </c>
      <c r="BA676" s="166">
        <v>20.940999999999999</v>
      </c>
      <c r="BB676" s="166" t="s">
        <v>7469</v>
      </c>
      <c r="BC676" s="166" t="s">
        <v>7469</v>
      </c>
      <c r="BD676" s="166">
        <v>2.7443</v>
      </c>
      <c r="BE676" s="166">
        <v>3.3294999999999999</v>
      </c>
      <c r="BF676" s="166">
        <v>1.8653</v>
      </c>
      <c r="BG676" s="166" t="s">
        <v>7469</v>
      </c>
      <c r="BH676" s="166" t="s">
        <v>7469</v>
      </c>
      <c r="BI676" s="166">
        <v>6.4028999999999998</v>
      </c>
      <c r="BJ676" s="166">
        <v>11.123799999999999</v>
      </c>
      <c r="BK676" s="166" t="s">
        <v>7469</v>
      </c>
      <c r="BL676" s="166">
        <v>8.0516000000000005</v>
      </c>
      <c r="BM676" s="166">
        <v>0.85909999999999997</v>
      </c>
      <c r="BN676" s="166">
        <v>2.0070000000000001</v>
      </c>
      <c r="BO676" s="166">
        <v>303.64179999999999</v>
      </c>
      <c r="BP676" s="166" t="s">
        <v>7469</v>
      </c>
      <c r="BQ676" s="166">
        <v>8.7363999999999997</v>
      </c>
      <c r="BR676" s="166" t="s">
        <v>7469</v>
      </c>
      <c r="BS676" s="166">
        <v>10.8003</v>
      </c>
      <c r="BT676" s="166" t="s">
        <v>7469</v>
      </c>
      <c r="BU676" s="166" t="s">
        <v>7469</v>
      </c>
      <c r="BV676" s="166" t="s">
        <v>7469</v>
      </c>
      <c r="BW676" s="166" t="s">
        <v>7469</v>
      </c>
      <c r="BX676" s="166">
        <v>8.1225000000000005</v>
      </c>
      <c r="BY676" s="166" t="s">
        <v>7469</v>
      </c>
      <c r="BZ676" s="166" t="s">
        <v>7469</v>
      </c>
      <c r="CA676" s="166">
        <v>53.838799999999999</v>
      </c>
      <c r="CB676" s="166">
        <v>3.4285999999999999</v>
      </c>
      <c r="CC676" s="166">
        <v>0.8206</v>
      </c>
      <c r="CD676" s="166">
        <v>2.2995999999999999</v>
      </c>
      <c r="CE676" s="166">
        <v>30.197600000000001</v>
      </c>
      <c r="CF676" s="166" t="s">
        <v>7469</v>
      </c>
      <c r="CG676" s="166" t="s">
        <v>7469</v>
      </c>
      <c r="CH676" s="166">
        <v>2.3210000000000002</v>
      </c>
      <c r="CI676" s="166">
        <v>10.302</v>
      </c>
      <c r="CJ676" s="166" t="s">
        <v>7469</v>
      </c>
      <c r="CK676" s="166" t="s">
        <v>7469</v>
      </c>
      <c r="CL676" s="166" t="s">
        <v>7469</v>
      </c>
      <c r="CM676" s="166" t="s">
        <v>7469</v>
      </c>
      <c r="CN676" s="166" t="s">
        <v>7469</v>
      </c>
      <c r="CO676" s="166">
        <v>3.9060999999999999</v>
      </c>
      <c r="CP676" s="166">
        <v>1.0914999999999999</v>
      </c>
      <c r="CQ676" s="166">
        <v>46.5717</v>
      </c>
      <c r="CR676" s="166" t="s">
        <v>7469</v>
      </c>
      <c r="CS676" s="166">
        <v>3.1324000000000001</v>
      </c>
      <c r="CT676" s="166" t="s">
        <v>7469</v>
      </c>
      <c r="CU676" s="166">
        <v>1.5165999999999999</v>
      </c>
      <c r="CV676" s="166" t="s">
        <v>7469</v>
      </c>
      <c r="CW676" s="166" t="s">
        <v>7469</v>
      </c>
      <c r="CX676" s="166" t="s">
        <v>7469</v>
      </c>
      <c r="CY676" s="166">
        <v>4.1444000000000001</v>
      </c>
      <c r="CZ676" s="166">
        <v>1.0911999999999999</v>
      </c>
      <c r="DA676" s="166">
        <v>1.3162</v>
      </c>
      <c r="DB676" s="166" t="s">
        <v>7469</v>
      </c>
      <c r="DC676" s="166">
        <v>10.4969</v>
      </c>
      <c r="DD676" s="166">
        <v>6.6127000000000002</v>
      </c>
      <c r="DE676" s="166">
        <v>157.68539999999999</v>
      </c>
      <c r="DF676" s="166" t="s">
        <v>7469</v>
      </c>
      <c r="DG676" s="166">
        <v>15.5829</v>
      </c>
      <c r="DH676" s="166" t="s">
        <v>7469</v>
      </c>
      <c r="DI676" s="166" t="s">
        <v>7469</v>
      </c>
      <c r="DJ676" s="166" t="s">
        <v>7469</v>
      </c>
      <c r="DK676" s="166">
        <v>4.7468000000000004</v>
      </c>
      <c r="DL676" s="166">
        <v>0.80330000000000001</v>
      </c>
      <c r="DM676" s="166">
        <v>1.2604</v>
      </c>
      <c r="DN676" s="166">
        <v>8.3483999999999998</v>
      </c>
      <c r="DO676" s="166">
        <v>14.458600000000001</v>
      </c>
      <c r="DP676" s="166">
        <v>0.63919999999999999</v>
      </c>
      <c r="DQ676" s="166">
        <v>21.765599999999999</v>
      </c>
      <c r="DR676" s="166" t="s">
        <v>7469</v>
      </c>
      <c r="DS676" s="166" t="s">
        <v>7469</v>
      </c>
      <c r="DT676" s="166">
        <v>10.505699999999999</v>
      </c>
      <c r="DU676" s="166">
        <v>7.9153000000000002</v>
      </c>
      <c r="DV676" s="166" t="s">
        <v>7469</v>
      </c>
      <c r="DW676" s="166" t="s">
        <v>7469</v>
      </c>
      <c r="DX676" s="166">
        <v>3.5291000000000001</v>
      </c>
      <c r="DY676" s="166">
        <v>2.1385999999999998</v>
      </c>
      <c r="DZ676" s="166">
        <v>2.371</v>
      </c>
      <c r="EA676" s="166">
        <v>16.371300000000002</v>
      </c>
      <c r="EB676" s="166">
        <v>4.9650999999999996</v>
      </c>
      <c r="EC676" s="166">
        <v>3.34</v>
      </c>
      <c r="ED676" s="166">
        <v>4.5937999999999999</v>
      </c>
      <c r="EE676" s="166" t="s">
        <v>7469</v>
      </c>
      <c r="EF676" s="166">
        <v>1.1255999999999999</v>
      </c>
      <c r="EG676" s="166">
        <v>6.1052</v>
      </c>
      <c r="EH676" s="166" t="s">
        <v>7469</v>
      </c>
      <c r="EI676" s="166">
        <v>8.1777999999999995</v>
      </c>
      <c r="EJ676" s="166" t="s">
        <v>7469</v>
      </c>
      <c r="EK676" s="166" t="s">
        <v>7469</v>
      </c>
      <c r="EL676" s="166" t="s">
        <v>7469</v>
      </c>
      <c r="EM676" s="166" t="s">
        <v>7469</v>
      </c>
      <c r="EN676" s="166" t="s">
        <v>7469</v>
      </c>
    </row>
    <row r="677" spans="3:144">
      <c r="C677" s="120"/>
      <c r="E677" s="120" t="s">
        <v>8144</v>
      </c>
      <c r="F677" s="126" t="s">
        <v>8213</v>
      </c>
      <c r="G677" s="151" t="s">
        <v>7699</v>
      </c>
      <c r="H677" s="152" t="s">
        <v>8146</v>
      </c>
      <c r="I677" s="166" t="s">
        <v>7469</v>
      </c>
      <c r="J677" s="166">
        <v>1.1375999999999999</v>
      </c>
      <c r="K677" s="166">
        <v>7.1917086937263806</v>
      </c>
      <c r="L677" s="166" t="s">
        <v>7469</v>
      </c>
      <c r="M677" s="166">
        <v>0.9636190476190476</v>
      </c>
      <c r="N677" s="166">
        <v>4.6508955358214328</v>
      </c>
      <c r="O677" s="166">
        <v>3.8186675673461301</v>
      </c>
      <c r="P677" s="166">
        <v>7.5386908310480507</v>
      </c>
      <c r="Q677" s="166">
        <v>0.84640000000000004</v>
      </c>
      <c r="R677" s="166">
        <v>4.3666087585957296</v>
      </c>
      <c r="S677" s="166" t="s">
        <v>7469</v>
      </c>
      <c r="T677" s="166">
        <v>3.7700520833333337</v>
      </c>
      <c r="U677" s="166">
        <v>2.9463945578231292</v>
      </c>
      <c r="V677" s="166">
        <v>1.3222797202797203</v>
      </c>
      <c r="W677" s="166">
        <v>1.7831341350601295</v>
      </c>
      <c r="X677" s="166">
        <v>9.4585929161609759</v>
      </c>
      <c r="Y677" s="166" t="s">
        <v>7469</v>
      </c>
      <c r="Z677" s="166" t="s">
        <v>7469</v>
      </c>
      <c r="AA677" s="166">
        <v>2.8088738222561753</v>
      </c>
      <c r="AB677" s="166">
        <v>1.5465416178194609</v>
      </c>
      <c r="AC677" s="166" t="s">
        <v>7469</v>
      </c>
      <c r="AD677" s="166" t="s">
        <v>7469</v>
      </c>
      <c r="AE677" s="166" t="s">
        <v>7469</v>
      </c>
      <c r="AF677" s="166" t="s">
        <v>7469</v>
      </c>
      <c r="AG677" s="166" t="s">
        <v>7469</v>
      </c>
      <c r="AH677" s="166" t="s">
        <v>7469</v>
      </c>
      <c r="AI677" s="166" t="s">
        <v>7469</v>
      </c>
      <c r="AJ677" s="166">
        <v>2.7353912041527777</v>
      </c>
      <c r="AK677" s="166" t="s">
        <v>7469</v>
      </c>
      <c r="AL677" s="166" t="s">
        <v>7469</v>
      </c>
      <c r="AM677" s="166">
        <v>2.4626915887850465</v>
      </c>
      <c r="AN677" s="166">
        <v>3.2176492133294428</v>
      </c>
      <c r="AO677" s="166" t="s">
        <v>7469</v>
      </c>
      <c r="AP677" s="166" t="s">
        <v>7469</v>
      </c>
      <c r="AQ677" s="166" t="s">
        <v>7469</v>
      </c>
      <c r="AR677" s="166">
        <v>10.040651169022576</v>
      </c>
      <c r="AS677" s="166" t="s">
        <v>7469</v>
      </c>
      <c r="AT677" s="166" t="s">
        <v>7469</v>
      </c>
      <c r="AU677" s="166" t="s">
        <v>7469</v>
      </c>
      <c r="AV677" s="166">
        <v>4.8642308305993822</v>
      </c>
      <c r="AW677" s="166" t="s">
        <v>7469</v>
      </c>
      <c r="AX677" s="166" t="s">
        <v>7469</v>
      </c>
      <c r="AY677" s="166" t="s">
        <v>7469</v>
      </c>
      <c r="AZ677" s="166" t="s">
        <v>7469</v>
      </c>
      <c r="BA677" s="166">
        <v>2.8558053691275171</v>
      </c>
      <c r="BB677" s="166">
        <v>2.0511495023697832</v>
      </c>
      <c r="BC677" s="166" t="s">
        <v>7469</v>
      </c>
      <c r="BD677" s="166" t="s">
        <v>7469</v>
      </c>
      <c r="BE677" s="166" t="s">
        <v>7469</v>
      </c>
      <c r="BF677" s="166" t="s">
        <v>7469</v>
      </c>
      <c r="BG677" s="166">
        <v>9.972215683919778</v>
      </c>
      <c r="BH677" s="166">
        <v>5.8531445487348757</v>
      </c>
      <c r="BI677" s="166">
        <v>13.022174164387746</v>
      </c>
      <c r="BJ677" s="166" t="s">
        <v>7469</v>
      </c>
      <c r="BK677" s="166" t="s">
        <v>7469</v>
      </c>
      <c r="BL677" s="166" t="s">
        <v>7469</v>
      </c>
      <c r="BM677" s="166" t="s">
        <v>7469</v>
      </c>
      <c r="BN677" s="166">
        <v>1.2790133228960079</v>
      </c>
      <c r="BO677" s="166" t="s">
        <v>7469</v>
      </c>
      <c r="BP677" s="166">
        <v>0.84202564102564104</v>
      </c>
      <c r="BQ677" s="166" t="s">
        <v>7469</v>
      </c>
      <c r="BR677" s="166" t="s">
        <v>7469</v>
      </c>
      <c r="BS677" s="166">
        <v>6.3453648109052203</v>
      </c>
      <c r="BT677" s="166">
        <v>3.2268656716417912</v>
      </c>
      <c r="BU677" s="166" t="s">
        <v>7469</v>
      </c>
      <c r="BV677" s="166" t="s">
        <v>7469</v>
      </c>
      <c r="BW677" s="166" t="s">
        <v>7469</v>
      </c>
      <c r="BX677" s="166">
        <v>5.1083988657844985</v>
      </c>
      <c r="BY677" s="166">
        <v>1.6634375000000001</v>
      </c>
      <c r="BZ677" s="166" t="s">
        <v>7469</v>
      </c>
      <c r="CA677" s="166">
        <v>13.177634953249473</v>
      </c>
      <c r="CB677" s="166" t="s">
        <v>7469</v>
      </c>
      <c r="CC677" s="166">
        <v>0.16052509652509653</v>
      </c>
      <c r="CD677" s="166" t="s">
        <v>7469</v>
      </c>
      <c r="CE677" s="166" t="s">
        <v>7469</v>
      </c>
      <c r="CF677" s="166">
        <v>2.273008849557522</v>
      </c>
      <c r="CG677" s="166" t="s">
        <v>7469</v>
      </c>
      <c r="CH677" s="166" t="s">
        <v>7469</v>
      </c>
      <c r="CI677" s="166">
        <v>5.6656742745311517</v>
      </c>
      <c r="CJ677" s="166">
        <v>1.0669090909090908</v>
      </c>
      <c r="CK677" s="166" t="s">
        <v>7469</v>
      </c>
      <c r="CL677" s="166">
        <v>4.6365999999999996</v>
      </c>
      <c r="CM677" s="166" t="s">
        <v>7469</v>
      </c>
      <c r="CN677" s="166" t="s">
        <v>7469</v>
      </c>
      <c r="CO677" s="166" t="s">
        <v>7469</v>
      </c>
      <c r="CP677" s="166">
        <v>2.1030787309048176</v>
      </c>
      <c r="CQ677" s="166" t="s">
        <v>7469</v>
      </c>
      <c r="CR677" s="166" t="s">
        <v>7469</v>
      </c>
      <c r="CS677" s="166">
        <v>2.4431471610660487</v>
      </c>
      <c r="CT677" s="166">
        <v>2.0181836734693879</v>
      </c>
      <c r="CU677" s="166" t="s">
        <v>7469</v>
      </c>
      <c r="CV677" s="166" t="s">
        <v>7469</v>
      </c>
      <c r="CW677" s="166" t="s">
        <v>7469</v>
      </c>
      <c r="CX677" s="166" t="s">
        <v>7469</v>
      </c>
      <c r="CY677" s="166" t="s">
        <v>7469</v>
      </c>
      <c r="CZ677" s="166" t="s">
        <v>7469</v>
      </c>
      <c r="DA677" s="166" t="s">
        <v>7469</v>
      </c>
      <c r="DB677" s="166" t="s">
        <v>7469</v>
      </c>
      <c r="DC677" s="166">
        <v>12.641935291930087</v>
      </c>
      <c r="DD677" s="166" t="s">
        <v>7469</v>
      </c>
      <c r="DE677" s="166" t="s">
        <v>7469</v>
      </c>
      <c r="DF677" s="166" t="s">
        <v>7469</v>
      </c>
      <c r="DG677" s="166">
        <v>9.2261563178462875</v>
      </c>
      <c r="DH677" s="166" t="s">
        <v>7469</v>
      </c>
      <c r="DI677" s="166" t="s">
        <v>7469</v>
      </c>
      <c r="DJ677" s="166" t="s">
        <v>7469</v>
      </c>
      <c r="DK677" s="166" t="s">
        <v>7469</v>
      </c>
      <c r="DL677" s="166" t="s">
        <v>7469</v>
      </c>
      <c r="DM677" s="166" t="s">
        <v>7469</v>
      </c>
      <c r="DN677" s="166">
        <v>4.6685480417276723</v>
      </c>
      <c r="DO677" s="166" t="s">
        <v>7469</v>
      </c>
      <c r="DP677" s="166" t="s">
        <v>7469</v>
      </c>
      <c r="DQ677" s="166" t="s">
        <v>7469</v>
      </c>
      <c r="DR677" s="166" t="s">
        <v>7469</v>
      </c>
      <c r="DS677" s="166" t="s">
        <v>7469</v>
      </c>
      <c r="DT677" s="166">
        <v>6.8734476100525939</v>
      </c>
      <c r="DU677" s="166" t="s">
        <v>7469</v>
      </c>
      <c r="DV677" s="166" t="s">
        <v>7469</v>
      </c>
      <c r="DW677" s="166" t="s">
        <v>7469</v>
      </c>
      <c r="DX677" s="166" t="s">
        <v>7469</v>
      </c>
      <c r="DY677" s="166" t="s">
        <v>7469</v>
      </c>
      <c r="DZ677" s="166">
        <v>1.0851468531468533</v>
      </c>
      <c r="EA677" s="166">
        <v>8.4901198091850372</v>
      </c>
      <c r="EB677" s="166" t="s">
        <v>7469</v>
      </c>
      <c r="EC677" s="166" t="s">
        <v>7469</v>
      </c>
      <c r="ED677" s="166" t="s">
        <v>7469</v>
      </c>
      <c r="EE677" s="166">
        <v>1.7191538461538463</v>
      </c>
      <c r="EF677" s="166" t="s">
        <v>7469</v>
      </c>
      <c r="EG677" s="166">
        <v>4.397935779816514</v>
      </c>
      <c r="EH677" s="166" t="s">
        <v>7469</v>
      </c>
      <c r="EI677" s="166">
        <v>7.5155875299760195</v>
      </c>
      <c r="EJ677" s="166" t="s">
        <v>7469</v>
      </c>
      <c r="EK677" s="166" t="s">
        <v>7469</v>
      </c>
      <c r="EL677" s="166" t="s">
        <v>7469</v>
      </c>
      <c r="EM677" s="166">
        <v>3.5951695095552805</v>
      </c>
      <c r="EN677" s="166" t="s">
        <v>7469</v>
      </c>
    </row>
    <row r="678" spans="3:144">
      <c r="C678" s="120"/>
      <c r="E678" s="120" t="s">
        <v>8147</v>
      </c>
      <c r="F678" s="126" t="s">
        <v>8213</v>
      </c>
      <c r="G678" s="151" t="s">
        <v>7699</v>
      </c>
      <c r="H678" s="152" t="s">
        <v>8148</v>
      </c>
      <c r="I678" s="166" t="s">
        <v>7469</v>
      </c>
      <c r="J678" s="166">
        <v>1.040872458410351</v>
      </c>
      <c r="K678" s="166">
        <v>6.8424889963637323</v>
      </c>
      <c r="L678" s="166" t="s">
        <v>7469</v>
      </c>
      <c r="M678" s="166">
        <v>0.8927647058823529</v>
      </c>
      <c r="N678" s="166">
        <v>3.9643936681669394</v>
      </c>
      <c r="O678" s="166">
        <v>3.606526602343656</v>
      </c>
      <c r="P678" s="166">
        <v>4.7421435535888401</v>
      </c>
      <c r="Q678" s="166">
        <v>0.52900000000000003</v>
      </c>
      <c r="R678" s="166">
        <v>3.9772342179001154</v>
      </c>
      <c r="S678" s="166" t="s">
        <v>7469</v>
      </c>
      <c r="T678" s="166">
        <v>3.1335497835497836</v>
      </c>
      <c r="U678" s="166">
        <v>2.3244364937388196</v>
      </c>
      <c r="V678" s="166">
        <v>1.5276220329945549</v>
      </c>
      <c r="W678" s="166">
        <v>1.570960065199674</v>
      </c>
      <c r="X678" s="166">
        <v>7.7653739599861904</v>
      </c>
      <c r="Y678" s="166" t="s">
        <v>7469</v>
      </c>
      <c r="Z678" s="166" t="s">
        <v>7469</v>
      </c>
      <c r="AA678" s="166">
        <v>2.2821418780872578</v>
      </c>
      <c r="AB678" s="166">
        <v>1.3372529143436391</v>
      </c>
      <c r="AC678" s="166" t="s">
        <v>7469</v>
      </c>
      <c r="AD678" s="166" t="s">
        <v>7469</v>
      </c>
      <c r="AE678" s="166" t="s">
        <v>7469</v>
      </c>
      <c r="AF678" s="166" t="s">
        <v>7469</v>
      </c>
      <c r="AG678" s="166" t="s">
        <v>7469</v>
      </c>
      <c r="AH678" s="166" t="s">
        <v>7469</v>
      </c>
      <c r="AI678" s="166" t="s">
        <v>7469</v>
      </c>
      <c r="AJ678" s="166">
        <v>2.3381821608040201</v>
      </c>
      <c r="AK678" s="166" t="s">
        <v>7469</v>
      </c>
      <c r="AL678" s="166" t="s">
        <v>7469</v>
      </c>
      <c r="AM678" s="166">
        <v>1.8795149786019967</v>
      </c>
      <c r="AN678" s="166">
        <v>2.5362423173235427</v>
      </c>
      <c r="AO678" s="166" t="s">
        <v>7469</v>
      </c>
      <c r="AP678" s="166" t="s">
        <v>7469</v>
      </c>
      <c r="AQ678" s="166" t="s">
        <v>7469</v>
      </c>
      <c r="AR678" s="166">
        <v>8.2199379432988771</v>
      </c>
      <c r="AS678" s="166" t="s">
        <v>7469</v>
      </c>
      <c r="AT678" s="166" t="s">
        <v>7469</v>
      </c>
      <c r="AU678" s="166" t="s">
        <v>7469</v>
      </c>
      <c r="AV678" s="166">
        <v>3.866822816690223</v>
      </c>
      <c r="AW678" s="166" t="s">
        <v>7469</v>
      </c>
      <c r="AX678" s="166" t="s">
        <v>7469</v>
      </c>
      <c r="AY678" s="166" t="s">
        <v>7469</v>
      </c>
      <c r="AZ678" s="166" t="s">
        <v>7469</v>
      </c>
      <c r="BA678" s="166">
        <v>1.4878146853146854</v>
      </c>
      <c r="BB678" s="166">
        <v>1.8333937570504368</v>
      </c>
      <c r="BC678" s="166" t="s">
        <v>7469</v>
      </c>
      <c r="BD678" s="166" t="s">
        <v>7469</v>
      </c>
      <c r="BE678" s="166" t="s">
        <v>7469</v>
      </c>
      <c r="BF678" s="166" t="s">
        <v>7469</v>
      </c>
      <c r="BG678" s="166">
        <v>6.0785362082899006</v>
      </c>
      <c r="BH678" s="166">
        <v>4.6567201352809828</v>
      </c>
      <c r="BI678" s="166">
        <v>10.458016809633547</v>
      </c>
      <c r="BJ678" s="166" t="s">
        <v>7469</v>
      </c>
      <c r="BK678" s="166" t="s">
        <v>7469</v>
      </c>
      <c r="BL678" s="166" t="s">
        <v>7469</v>
      </c>
      <c r="BM678" s="166" t="s">
        <v>7469</v>
      </c>
      <c r="BN678" s="166">
        <v>1.3540162037037038</v>
      </c>
      <c r="BO678" s="166" t="s">
        <v>7469</v>
      </c>
      <c r="BP678" s="166">
        <v>0.79130120481927713</v>
      </c>
      <c r="BQ678" s="166" t="s">
        <v>7469</v>
      </c>
      <c r="BR678" s="166" t="s">
        <v>7469</v>
      </c>
      <c r="BS678" s="166">
        <v>5.2695117201569124</v>
      </c>
      <c r="BT678" s="166">
        <v>2.5014876033057853</v>
      </c>
      <c r="BU678" s="166" t="s">
        <v>7469</v>
      </c>
      <c r="BV678" s="166" t="s">
        <v>7469</v>
      </c>
      <c r="BW678" s="166" t="s">
        <v>7469</v>
      </c>
      <c r="BX678" s="166">
        <v>3.8494914529914528</v>
      </c>
      <c r="BY678" s="166">
        <v>1.1325531914893618</v>
      </c>
      <c r="BZ678" s="166" t="s">
        <v>7469</v>
      </c>
      <c r="CA678" s="166">
        <v>9.8908178723880074</v>
      </c>
      <c r="CB678" s="166" t="s">
        <v>7469</v>
      </c>
      <c r="CC678" s="166">
        <v>0.13578053559764861</v>
      </c>
      <c r="CD678" s="166" t="s">
        <v>7469</v>
      </c>
      <c r="CE678" s="166" t="s">
        <v>7469</v>
      </c>
      <c r="CF678" s="166">
        <v>1.6842622950819675</v>
      </c>
      <c r="CG678" s="166" t="s">
        <v>7469</v>
      </c>
      <c r="CH678" s="166" t="s">
        <v>7469</v>
      </c>
      <c r="CI678" s="166">
        <v>4.2255762789686093</v>
      </c>
      <c r="CJ678" s="166">
        <v>0.70698795180722895</v>
      </c>
      <c r="CK678" s="166" t="s">
        <v>7469</v>
      </c>
      <c r="CL678" s="166">
        <v>1.9319166666666667</v>
      </c>
      <c r="CM678" s="166" t="s">
        <v>7469</v>
      </c>
      <c r="CN678" s="166" t="s">
        <v>7469</v>
      </c>
      <c r="CO678" s="166" t="s">
        <v>7469</v>
      </c>
      <c r="CP678" s="166">
        <v>1.8114574898785427</v>
      </c>
      <c r="CQ678" s="166" t="s">
        <v>7469</v>
      </c>
      <c r="CR678" s="166" t="s">
        <v>7469</v>
      </c>
      <c r="CS678" s="166">
        <v>2.2967712418300654</v>
      </c>
      <c r="CT678" s="166">
        <v>1.6211639344262296</v>
      </c>
      <c r="CU678" s="166" t="s">
        <v>7469</v>
      </c>
      <c r="CV678" s="166" t="s">
        <v>7469</v>
      </c>
      <c r="CW678" s="166" t="s">
        <v>7469</v>
      </c>
      <c r="CX678" s="166" t="s">
        <v>7469</v>
      </c>
      <c r="CY678" s="166" t="s">
        <v>7469</v>
      </c>
      <c r="CZ678" s="166" t="s">
        <v>7469</v>
      </c>
      <c r="DA678" s="166" t="s">
        <v>7469</v>
      </c>
      <c r="DB678" s="166" t="s">
        <v>7469</v>
      </c>
      <c r="DC678" s="166">
        <v>9.7292970807097898</v>
      </c>
      <c r="DD678" s="166" t="s">
        <v>7469</v>
      </c>
      <c r="DE678" s="166" t="s">
        <v>7469</v>
      </c>
      <c r="DF678" s="166" t="s">
        <v>7469</v>
      </c>
      <c r="DG678" s="166">
        <v>6.9053747156321093</v>
      </c>
      <c r="DH678" s="166" t="s">
        <v>7469</v>
      </c>
      <c r="DI678" s="166" t="s">
        <v>7469</v>
      </c>
      <c r="DJ678" s="166" t="s">
        <v>7469</v>
      </c>
      <c r="DK678" s="166" t="s">
        <v>7469</v>
      </c>
      <c r="DL678" s="166" t="s">
        <v>7469</v>
      </c>
      <c r="DM678" s="166" t="s">
        <v>7469</v>
      </c>
      <c r="DN678" s="166">
        <v>4.0861713988226347</v>
      </c>
      <c r="DO678" s="166" t="s">
        <v>7469</v>
      </c>
      <c r="DP678" s="166" t="s">
        <v>7469</v>
      </c>
      <c r="DQ678" s="166" t="s">
        <v>7469</v>
      </c>
      <c r="DR678" s="166" t="s">
        <v>7469</v>
      </c>
      <c r="DS678" s="166" t="s">
        <v>7469</v>
      </c>
      <c r="DT678" s="166">
        <v>5.1182389766677421</v>
      </c>
      <c r="DU678" s="166" t="s">
        <v>7469</v>
      </c>
      <c r="DV678" s="166" t="s">
        <v>7469</v>
      </c>
      <c r="DW678" s="166" t="s">
        <v>7469</v>
      </c>
      <c r="DX678" s="166" t="s">
        <v>7469</v>
      </c>
      <c r="DY678" s="166" t="s">
        <v>7469</v>
      </c>
      <c r="DZ678" s="166">
        <v>0.89697109826589605</v>
      </c>
      <c r="EA678" s="166">
        <v>6.5465725297827619</v>
      </c>
      <c r="EB678" s="166" t="s">
        <v>7469</v>
      </c>
      <c r="EC678" s="166" t="s">
        <v>7469</v>
      </c>
      <c r="ED678" s="166" t="s">
        <v>7469</v>
      </c>
      <c r="EE678" s="166">
        <v>1.6974138913150798</v>
      </c>
      <c r="EF678" s="166" t="s">
        <v>7469</v>
      </c>
      <c r="EG678" s="166">
        <v>3.0935727094453593</v>
      </c>
      <c r="EH678" s="166" t="s">
        <v>7469</v>
      </c>
      <c r="EI678" s="166">
        <v>6.9490022172948995</v>
      </c>
      <c r="EJ678" s="166" t="s">
        <v>7469</v>
      </c>
      <c r="EK678" s="166" t="s">
        <v>7469</v>
      </c>
      <c r="EL678" s="166" t="s">
        <v>7469</v>
      </c>
      <c r="EM678" s="166">
        <v>2.8102018490606309</v>
      </c>
      <c r="EN678" s="166" t="s">
        <v>7469</v>
      </c>
    </row>
    <row r="679" spans="3:144">
      <c r="C679" s="120"/>
      <c r="E679" s="120" t="s">
        <v>8149</v>
      </c>
      <c r="F679" s="126" t="s">
        <v>8213</v>
      </c>
      <c r="G679" s="151" t="s">
        <v>7699</v>
      </c>
      <c r="H679" s="152" t="s">
        <v>8150</v>
      </c>
      <c r="I679" s="166" t="s">
        <v>7469</v>
      </c>
      <c r="J679" s="166">
        <v>0.94060815009320686</v>
      </c>
      <c r="K679" s="166">
        <v>6.5725600701705345</v>
      </c>
      <c r="L679" s="166" t="s">
        <v>7469</v>
      </c>
      <c r="M679" s="166">
        <v>0.77930680359435167</v>
      </c>
      <c r="N679" s="166">
        <v>3.704268817204301</v>
      </c>
      <c r="O679" s="166">
        <v>3.3644333115183245</v>
      </c>
      <c r="P679" s="166" t="s">
        <v>7469</v>
      </c>
      <c r="Q679" s="166" t="s">
        <v>7469</v>
      </c>
      <c r="R679" s="166">
        <v>3.4004904171364152</v>
      </c>
      <c r="S679" s="166" t="s">
        <v>7469</v>
      </c>
      <c r="T679" s="166">
        <v>2.661213235294118</v>
      </c>
      <c r="U679" s="166">
        <v>1.9108235294117648</v>
      </c>
      <c r="V679" s="166">
        <v>1.4300645883438461</v>
      </c>
      <c r="W679" s="166">
        <v>1.3867395683453236</v>
      </c>
      <c r="X679" s="166">
        <v>6.4714005380206965</v>
      </c>
      <c r="Y679" s="166" t="s">
        <v>7469</v>
      </c>
      <c r="Z679" s="166" t="s">
        <v>7469</v>
      </c>
      <c r="AA679" s="166">
        <v>1.8466578606591613</v>
      </c>
      <c r="AB679" s="166">
        <v>1.0553600000000001</v>
      </c>
      <c r="AC679" s="166" t="s">
        <v>7469</v>
      </c>
      <c r="AD679" s="166" t="s">
        <v>7469</v>
      </c>
      <c r="AE679" s="166" t="s">
        <v>7469</v>
      </c>
      <c r="AF679" s="166" t="s">
        <v>7469</v>
      </c>
      <c r="AG679" s="166" t="s">
        <v>7469</v>
      </c>
      <c r="AH679" s="166" t="s">
        <v>7469</v>
      </c>
      <c r="AI679" s="166" t="s">
        <v>7469</v>
      </c>
      <c r="AJ679" s="166">
        <v>1.9591505263157896</v>
      </c>
      <c r="AK679" s="166" t="s">
        <v>7469</v>
      </c>
      <c r="AL679" s="166" t="s">
        <v>7469</v>
      </c>
      <c r="AM679" s="166">
        <v>1.4623085460599332</v>
      </c>
      <c r="AN679" s="166">
        <v>2.0226670153367938</v>
      </c>
      <c r="AO679" s="166" t="s">
        <v>7469</v>
      </c>
      <c r="AP679" s="166" t="s">
        <v>7469</v>
      </c>
      <c r="AQ679" s="166" t="s">
        <v>7469</v>
      </c>
      <c r="AR679" s="166">
        <v>6.6487505600631707</v>
      </c>
      <c r="AS679" s="166" t="s">
        <v>7469</v>
      </c>
      <c r="AT679" s="166" t="s">
        <v>7469</v>
      </c>
      <c r="AU679" s="166" t="s">
        <v>7469</v>
      </c>
      <c r="AV679" s="166">
        <v>3.0823577970595322</v>
      </c>
      <c r="AW679" s="166" t="s">
        <v>7469</v>
      </c>
      <c r="AX679" s="166" t="s">
        <v>7469</v>
      </c>
      <c r="AY679" s="166" t="s">
        <v>7469</v>
      </c>
      <c r="AZ679" s="166" t="s">
        <v>7469</v>
      </c>
      <c r="BA679" s="166">
        <v>1.0204196642685852</v>
      </c>
      <c r="BB679" s="166">
        <v>1.6543747148908439</v>
      </c>
      <c r="BC679" s="166" t="s">
        <v>7469</v>
      </c>
      <c r="BD679" s="166" t="s">
        <v>7469</v>
      </c>
      <c r="BE679" s="166" t="s">
        <v>7469</v>
      </c>
      <c r="BF679" s="166" t="s">
        <v>7469</v>
      </c>
      <c r="BG679" s="166">
        <v>4.0475063365178396</v>
      </c>
      <c r="BH679" s="166">
        <v>3.8410707334771805</v>
      </c>
      <c r="BI679" s="166">
        <v>8.7500910724816183</v>
      </c>
      <c r="BJ679" s="166" t="s">
        <v>7469</v>
      </c>
      <c r="BK679" s="166" t="s">
        <v>7469</v>
      </c>
      <c r="BL679" s="166" t="s">
        <v>7469</v>
      </c>
      <c r="BM679" s="166" t="s">
        <v>7469</v>
      </c>
      <c r="BN679" s="166">
        <v>1.2579247311827959</v>
      </c>
      <c r="BO679" s="166" t="s">
        <v>7469</v>
      </c>
      <c r="BP679" s="166">
        <v>0.75491954022988506</v>
      </c>
      <c r="BQ679" s="166" t="s">
        <v>7469</v>
      </c>
      <c r="BR679" s="166" t="s">
        <v>7469</v>
      </c>
      <c r="BS679" s="166">
        <v>4.3992618361545359</v>
      </c>
      <c r="BT679" s="166">
        <v>2.0530620155038761</v>
      </c>
      <c r="BU679" s="166" t="s">
        <v>7469</v>
      </c>
      <c r="BV679" s="166" t="s">
        <v>7469</v>
      </c>
      <c r="BW679" s="166" t="s">
        <v>7469</v>
      </c>
      <c r="BX679" s="166">
        <v>3.022755033557047</v>
      </c>
      <c r="BY679" s="166">
        <v>0.8516800000000001</v>
      </c>
      <c r="BZ679" s="166" t="s">
        <v>7469</v>
      </c>
      <c r="CA679" s="166">
        <v>7.6286830565888737</v>
      </c>
      <c r="CB679" s="166" t="s">
        <v>7469</v>
      </c>
      <c r="CC679" s="166" t="s">
        <v>7469</v>
      </c>
      <c r="CD679" s="166" t="s">
        <v>7469</v>
      </c>
      <c r="CE679" s="166" t="s">
        <v>7469</v>
      </c>
      <c r="CF679" s="166">
        <v>1.2260143198090694</v>
      </c>
      <c r="CG679" s="166" t="s">
        <v>7469</v>
      </c>
      <c r="CH679" s="166" t="s">
        <v>7469</v>
      </c>
      <c r="CI679" s="166">
        <v>3.2095300215568527</v>
      </c>
      <c r="CJ679" s="166">
        <v>0.49728813559322033</v>
      </c>
      <c r="CK679" s="166" t="s">
        <v>7469</v>
      </c>
      <c r="CL679" s="166">
        <v>1.2879444444444443</v>
      </c>
      <c r="CM679" s="166" t="s">
        <v>7469</v>
      </c>
      <c r="CN679" s="166" t="s">
        <v>7469</v>
      </c>
      <c r="CO679" s="166" t="s">
        <v>7469</v>
      </c>
      <c r="CP679" s="166" t="s">
        <v>7469</v>
      </c>
      <c r="CQ679" s="166" t="s">
        <v>7469</v>
      </c>
      <c r="CR679" s="166" t="s">
        <v>7469</v>
      </c>
      <c r="CS679" s="166">
        <v>2.1871742738589215</v>
      </c>
      <c r="CT679" s="166">
        <v>1.2361375000000001</v>
      </c>
      <c r="CU679" s="166" t="s">
        <v>7469</v>
      </c>
      <c r="CV679" s="166" t="s">
        <v>7469</v>
      </c>
      <c r="CW679" s="166" t="s">
        <v>7469</v>
      </c>
      <c r="CX679" s="166" t="s">
        <v>7469</v>
      </c>
      <c r="CY679" s="166" t="s">
        <v>7469</v>
      </c>
      <c r="CZ679" s="166" t="s">
        <v>7469</v>
      </c>
      <c r="DA679" s="166" t="s">
        <v>7469</v>
      </c>
      <c r="DB679" s="166" t="s">
        <v>7469</v>
      </c>
      <c r="DC679" s="166">
        <v>7.4072139474764525</v>
      </c>
      <c r="DD679" s="166" t="s">
        <v>7469</v>
      </c>
      <c r="DE679" s="166" t="s">
        <v>7469</v>
      </c>
      <c r="DF679" s="166" t="s">
        <v>7469</v>
      </c>
      <c r="DG679" s="166">
        <v>5.1672757782101169</v>
      </c>
      <c r="DH679" s="166" t="s">
        <v>7469</v>
      </c>
      <c r="DI679" s="166" t="s">
        <v>7469</v>
      </c>
      <c r="DJ679" s="166" t="s">
        <v>7469</v>
      </c>
      <c r="DK679" s="166" t="s">
        <v>7469</v>
      </c>
      <c r="DL679" s="166" t="s">
        <v>7469</v>
      </c>
      <c r="DM679" s="166" t="s">
        <v>7469</v>
      </c>
      <c r="DN679" s="166">
        <v>3.5942014864912468</v>
      </c>
      <c r="DO679" s="166" t="s">
        <v>7469</v>
      </c>
      <c r="DP679" s="166" t="s">
        <v>7469</v>
      </c>
      <c r="DQ679" s="166" t="s">
        <v>7469</v>
      </c>
      <c r="DR679" s="166" t="s">
        <v>7469</v>
      </c>
      <c r="DS679" s="166" t="s">
        <v>7469</v>
      </c>
      <c r="DT679" s="166">
        <v>3.8741293683035329</v>
      </c>
      <c r="DU679" s="166" t="s">
        <v>7469</v>
      </c>
      <c r="DV679" s="166" t="s">
        <v>7469</v>
      </c>
      <c r="DW679" s="166" t="s">
        <v>7469</v>
      </c>
      <c r="DX679" s="166" t="s">
        <v>7469</v>
      </c>
      <c r="DY679" s="166" t="s">
        <v>7469</v>
      </c>
      <c r="DZ679" s="166">
        <v>0.79171428571428581</v>
      </c>
      <c r="EA679" s="166">
        <v>5.190937545668171</v>
      </c>
      <c r="EB679" s="166" t="s">
        <v>7469</v>
      </c>
      <c r="EC679" s="166" t="s">
        <v>7469</v>
      </c>
      <c r="ED679" s="166" t="s">
        <v>7469</v>
      </c>
      <c r="EE679" s="166">
        <v>1.7667193675889328</v>
      </c>
      <c r="EF679" s="166" t="s">
        <v>7469</v>
      </c>
      <c r="EG679" s="166">
        <v>2.1605633802816899</v>
      </c>
      <c r="EH679" s="166" t="s">
        <v>7469</v>
      </c>
      <c r="EI679" s="166" t="s">
        <v>7469</v>
      </c>
      <c r="EJ679" s="166" t="s">
        <v>7469</v>
      </c>
      <c r="EK679" s="166" t="s">
        <v>7469</v>
      </c>
      <c r="EL679" s="166" t="s">
        <v>7469</v>
      </c>
      <c r="EM679" s="166">
        <v>2.2493769996981587</v>
      </c>
      <c r="EN679" s="166" t="s">
        <v>7469</v>
      </c>
    </row>
    <row r="680" spans="3:144">
      <c r="C680" s="120"/>
      <c r="D680" s="103" t="s">
        <v>8214</v>
      </c>
      <c r="E680" s="120"/>
      <c r="F680" s="126"/>
      <c r="G680" s="151" t="s">
        <v>8105</v>
      </c>
      <c r="H680" s="152" t="s">
        <v>8105</v>
      </c>
      <c r="I680" s="166" t="s">
        <v>8105</v>
      </c>
      <c r="J680" s="166" t="s">
        <v>8105</v>
      </c>
      <c r="K680" s="166" t="s">
        <v>8105</v>
      </c>
      <c r="L680" s="166" t="s">
        <v>8105</v>
      </c>
      <c r="M680" s="166" t="s">
        <v>8105</v>
      </c>
      <c r="N680" s="166" t="s">
        <v>8105</v>
      </c>
      <c r="O680" s="166" t="s">
        <v>8105</v>
      </c>
      <c r="P680" s="166" t="s">
        <v>8105</v>
      </c>
      <c r="Q680" s="166" t="s">
        <v>8105</v>
      </c>
      <c r="R680" s="166" t="s">
        <v>8105</v>
      </c>
      <c r="S680" s="166" t="s">
        <v>8105</v>
      </c>
      <c r="T680" s="166" t="s">
        <v>8105</v>
      </c>
      <c r="U680" s="166" t="s">
        <v>8105</v>
      </c>
      <c r="V680" s="166" t="s">
        <v>8105</v>
      </c>
      <c r="W680" s="166" t="s">
        <v>8105</v>
      </c>
      <c r="X680" s="166" t="s">
        <v>8105</v>
      </c>
      <c r="Y680" s="166" t="s">
        <v>8105</v>
      </c>
      <c r="Z680" s="166" t="s">
        <v>8105</v>
      </c>
      <c r="AA680" s="166" t="s">
        <v>8105</v>
      </c>
      <c r="AB680" s="166" t="s">
        <v>8105</v>
      </c>
      <c r="AC680" s="166" t="s">
        <v>8105</v>
      </c>
      <c r="AD680" s="166" t="s">
        <v>8105</v>
      </c>
      <c r="AE680" s="166" t="s">
        <v>8105</v>
      </c>
      <c r="AF680" s="166" t="s">
        <v>8105</v>
      </c>
      <c r="AG680" s="166" t="s">
        <v>8105</v>
      </c>
      <c r="AH680" s="166" t="s">
        <v>8105</v>
      </c>
      <c r="AI680" s="166" t="s">
        <v>8105</v>
      </c>
      <c r="AJ680" s="166" t="s">
        <v>8105</v>
      </c>
      <c r="AK680" s="166" t="s">
        <v>8105</v>
      </c>
      <c r="AL680" s="166" t="s">
        <v>8105</v>
      </c>
      <c r="AM680" s="166" t="s">
        <v>8105</v>
      </c>
      <c r="AN680" s="166" t="s">
        <v>8105</v>
      </c>
      <c r="AO680" s="166" t="s">
        <v>8105</v>
      </c>
      <c r="AP680" s="166" t="s">
        <v>8105</v>
      </c>
      <c r="AQ680" s="166" t="s">
        <v>8105</v>
      </c>
      <c r="AR680" s="166" t="s">
        <v>8105</v>
      </c>
      <c r="AS680" s="166" t="s">
        <v>8105</v>
      </c>
      <c r="AT680" s="166" t="s">
        <v>8105</v>
      </c>
      <c r="AU680" s="166" t="s">
        <v>8105</v>
      </c>
      <c r="AV680" s="166" t="s">
        <v>8105</v>
      </c>
      <c r="AW680" s="166" t="s">
        <v>8105</v>
      </c>
      <c r="AX680" s="166" t="s">
        <v>8105</v>
      </c>
      <c r="AY680" s="166" t="s">
        <v>8105</v>
      </c>
      <c r="AZ680" s="166" t="s">
        <v>8105</v>
      </c>
      <c r="BA680" s="166" t="s">
        <v>8105</v>
      </c>
      <c r="BB680" s="166" t="s">
        <v>8105</v>
      </c>
      <c r="BC680" s="166" t="s">
        <v>8105</v>
      </c>
      <c r="BD680" s="166" t="s">
        <v>8105</v>
      </c>
      <c r="BE680" s="166" t="s">
        <v>8105</v>
      </c>
      <c r="BF680" s="166" t="s">
        <v>8105</v>
      </c>
      <c r="BG680" s="166" t="s">
        <v>8105</v>
      </c>
      <c r="BH680" s="166" t="s">
        <v>8105</v>
      </c>
      <c r="BI680" s="166" t="s">
        <v>8105</v>
      </c>
      <c r="BJ680" s="166" t="s">
        <v>8105</v>
      </c>
      <c r="BK680" s="166" t="s">
        <v>8105</v>
      </c>
      <c r="BL680" s="166" t="s">
        <v>8105</v>
      </c>
      <c r="BM680" s="166" t="s">
        <v>8105</v>
      </c>
      <c r="BN680" s="166" t="s">
        <v>8105</v>
      </c>
      <c r="BO680" s="166" t="s">
        <v>8105</v>
      </c>
      <c r="BP680" s="166" t="s">
        <v>8105</v>
      </c>
      <c r="BQ680" s="166" t="s">
        <v>8105</v>
      </c>
      <c r="BR680" s="166" t="s">
        <v>8105</v>
      </c>
      <c r="BS680" s="166" t="s">
        <v>8105</v>
      </c>
      <c r="BT680" s="166" t="s">
        <v>8105</v>
      </c>
      <c r="BU680" s="166" t="s">
        <v>8105</v>
      </c>
      <c r="BV680" s="166" t="s">
        <v>8105</v>
      </c>
      <c r="BW680" s="166" t="s">
        <v>8105</v>
      </c>
      <c r="BX680" s="166" t="s">
        <v>8105</v>
      </c>
      <c r="BY680" s="166" t="s">
        <v>8105</v>
      </c>
      <c r="BZ680" s="166" t="s">
        <v>8105</v>
      </c>
      <c r="CA680" s="166" t="s">
        <v>8105</v>
      </c>
      <c r="CB680" s="166" t="s">
        <v>8105</v>
      </c>
      <c r="CC680" s="166" t="s">
        <v>8105</v>
      </c>
      <c r="CD680" s="166" t="s">
        <v>8105</v>
      </c>
      <c r="CE680" s="166" t="s">
        <v>8105</v>
      </c>
      <c r="CF680" s="166" t="s">
        <v>8105</v>
      </c>
      <c r="CG680" s="166" t="s">
        <v>8105</v>
      </c>
      <c r="CH680" s="166" t="s">
        <v>8105</v>
      </c>
      <c r="CI680" s="166" t="s">
        <v>8105</v>
      </c>
      <c r="CJ680" s="166" t="s">
        <v>8105</v>
      </c>
      <c r="CK680" s="166" t="s">
        <v>8105</v>
      </c>
      <c r="CL680" s="166" t="s">
        <v>8105</v>
      </c>
      <c r="CM680" s="166" t="s">
        <v>8105</v>
      </c>
      <c r="CN680" s="166" t="s">
        <v>8105</v>
      </c>
      <c r="CO680" s="166" t="s">
        <v>8105</v>
      </c>
      <c r="CP680" s="166" t="s">
        <v>8105</v>
      </c>
      <c r="CQ680" s="166" t="s">
        <v>8105</v>
      </c>
      <c r="CR680" s="166" t="s">
        <v>8105</v>
      </c>
      <c r="CS680" s="166" t="s">
        <v>8105</v>
      </c>
      <c r="CT680" s="166" t="s">
        <v>8105</v>
      </c>
      <c r="CU680" s="166" t="s">
        <v>8105</v>
      </c>
      <c r="CV680" s="166" t="s">
        <v>8105</v>
      </c>
      <c r="CW680" s="166" t="s">
        <v>8105</v>
      </c>
      <c r="CX680" s="166" t="s">
        <v>8105</v>
      </c>
      <c r="CY680" s="166" t="s">
        <v>8105</v>
      </c>
      <c r="CZ680" s="166" t="s">
        <v>8105</v>
      </c>
      <c r="DA680" s="166" t="s">
        <v>8105</v>
      </c>
      <c r="DB680" s="166" t="s">
        <v>8105</v>
      </c>
      <c r="DC680" s="166" t="s">
        <v>8105</v>
      </c>
      <c r="DD680" s="166" t="s">
        <v>8105</v>
      </c>
      <c r="DE680" s="166" t="s">
        <v>8105</v>
      </c>
      <c r="DF680" s="166" t="s">
        <v>8105</v>
      </c>
      <c r="DG680" s="166" t="s">
        <v>8105</v>
      </c>
      <c r="DH680" s="166" t="s">
        <v>8105</v>
      </c>
      <c r="DI680" s="166" t="s">
        <v>8105</v>
      </c>
      <c r="DJ680" s="166" t="s">
        <v>8105</v>
      </c>
      <c r="DK680" s="166" t="s">
        <v>8105</v>
      </c>
      <c r="DL680" s="166" t="s">
        <v>8105</v>
      </c>
      <c r="DM680" s="166" t="s">
        <v>8105</v>
      </c>
      <c r="DN680" s="166" t="s">
        <v>8105</v>
      </c>
      <c r="DO680" s="166" t="s">
        <v>8105</v>
      </c>
      <c r="DP680" s="166" t="s">
        <v>8105</v>
      </c>
      <c r="DQ680" s="166" t="s">
        <v>8105</v>
      </c>
      <c r="DR680" s="166" t="s">
        <v>8105</v>
      </c>
      <c r="DS680" s="166" t="s">
        <v>8105</v>
      </c>
      <c r="DT680" s="166" t="s">
        <v>8105</v>
      </c>
      <c r="DU680" s="166" t="s">
        <v>8105</v>
      </c>
      <c r="DV680" s="166" t="s">
        <v>8105</v>
      </c>
      <c r="DW680" s="166" t="s">
        <v>8105</v>
      </c>
      <c r="DX680" s="166" t="s">
        <v>8105</v>
      </c>
      <c r="DY680" s="166" t="s">
        <v>8105</v>
      </c>
      <c r="DZ680" s="166" t="s">
        <v>8105</v>
      </c>
      <c r="EA680" s="166" t="s">
        <v>8105</v>
      </c>
      <c r="EB680" s="166" t="s">
        <v>8105</v>
      </c>
      <c r="EC680" s="166" t="s">
        <v>8105</v>
      </c>
      <c r="ED680" s="166" t="s">
        <v>8105</v>
      </c>
      <c r="EE680" s="166" t="s">
        <v>8105</v>
      </c>
      <c r="EF680" s="166" t="s">
        <v>8105</v>
      </c>
      <c r="EG680" s="166" t="s">
        <v>8105</v>
      </c>
      <c r="EH680" s="166" t="s">
        <v>8105</v>
      </c>
      <c r="EI680" s="166" t="s">
        <v>8105</v>
      </c>
      <c r="EJ680" s="166" t="s">
        <v>8105</v>
      </c>
      <c r="EK680" s="166" t="s">
        <v>8105</v>
      </c>
      <c r="EL680" s="166" t="s">
        <v>8105</v>
      </c>
      <c r="EM680" s="166" t="s">
        <v>8105</v>
      </c>
      <c r="EN680" s="166" t="s">
        <v>8105</v>
      </c>
    </row>
    <row r="681" spans="3:144">
      <c r="C681" s="120"/>
      <c r="E681" s="120" t="s">
        <v>8088</v>
      </c>
      <c r="F681" s="126" t="s">
        <v>8215</v>
      </c>
      <c r="G681" s="151" t="s">
        <v>8090</v>
      </c>
      <c r="H681" s="152" t="s">
        <v>8091</v>
      </c>
      <c r="I681" s="153">
        <v>1157.8642</v>
      </c>
      <c r="J681" s="166">
        <v>2.8429000000000002</v>
      </c>
      <c r="K681" s="166">
        <v>12.238200000000001</v>
      </c>
      <c r="L681" s="166">
        <v>13.387</v>
      </c>
      <c r="M681" s="166">
        <v>0.38390000000000002</v>
      </c>
      <c r="N681" s="166">
        <v>4.1542000000000003</v>
      </c>
      <c r="O681" s="166">
        <v>19.3294</v>
      </c>
      <c r="P681" s="166">
        <v>0.78749999999999998</v>
      </c>
      <c r="Q681" s="166">
        <v>2.7873999999999999</v>
      </c>
      <c r="R681" s="166">
        <v>1.7490000000000001</v>
      </c>
      <c r="S681" s="166">
        <v>3.3492000000000002</v>
      </c>
      <c r="T681" s="166">
        <v>0.47539999999999999</v>
      </c>
      <c r="U681" s="166">
        <v>2.7400000000000001E-2</v>
      </c>
      <c r="V681" s="166" t="s">
        <v>7469</v>
      </c>
      <c r="W681" s="166">
        <v>1.2131000000000001</v>
      </c>
      <c r="X681" s="166">
        <v>2.1303000000000001</v>
      </c>
      <c r="Y681" s="166">
        <v>0.72130000000000005</v>
      </c>
      <c r="Z681" s="166">
        <v>786.88980000000004</v>
      </c>
      <c r="AA681" s="166">
        <v>1.7</v>
      </c>
      <c r="AB681" s="166">
        <v>1.7605999999999999</v>
      </c>
      <c r="AC681" s="166">
        <v>4.99E-2</v>
      </c>
      <c r="AD681" s="166">
        <v>0.29980000000000001</v>
      </c>
      <c r="AE681" s="166">
        <v>165.4761</v>
      </c>
      <c r="AF681" s="166">
        <v>369.06900000000002</v>
      </c>
      <c r="AG681" s="166">
        <v>36.340499999999999</v>
      </c>
      <c r="AH681" s="166">
        <v>15.4039</v>
      </c>
      <c r="AI681" s="166">
        <v>28.244399999999999</v>
      </c>
      <c r="AJ681" s="166">
        <v>5.2541000000000002</v>
      </c>
      <c r="AK681" s="166">
        <v>0.69430000000000003</v>
      </c>
      <c r="AL681" s="166">
        <v>2550.4877999999999</v>
      </c>
      <c r="AM681" s="166">
        <v>2.9657</v>
      </c>
      <c r="AN681" s="166">
        <v>5.5107999999999997</v>
      </c>
      <c r="AO681" s="166" t="s">
        <v>7469</v>
      </c>
      <c r="AP681" s="166">
        <v>45.327100000000002</v>
      </c>
      <c r="AQ681" s="166" t="s">
        <v>7469</v>
      </c>
      <c r="AR681" s="166">
        <v>9.4873999999999992</v>
      </c>
      <c r="AS681" s="166">
        <v>6403.5844999999999</v>
      </c>
      <c r="AT681" s="166">
        <v>3551.5801999999999</v>
      </c>
      <c r="AU681" s="166">
        <v>449.03570000000002</v>
      </c>
      <c r="AV681" s="166">
        <v>2.8136999999999999</v>
      </c>
      <c r="AW681" s="166" t="s">
        <v>7469</v>
      </c>
      <c r="AX681" s="166">
        <v>4.0800000000000003E-2</v>
      </c>
      <c r="AY681" s="166" t="s">
        <v>7469</v>
      </c>
      <c r="AZ681" s="166">
        <v>0.39479999999999998</v>
      </c>
      <c r="BA681" s="166">
        <v>5.4993999999999996</v>
      </c>
      <c r="BB681" s="166">
        <v>0.36659999999999998</v>
      </c>
      <c r="BC681" s="166">
        <v>0.17580000000000001</v>
      </c>
      <c r="BD681" s="166">
        <v>119.4439</v>
      </c>
      <c r="BE681" s="166">
        <v>1.12E-2</v>
      </c>
      <c r="BF681" s="166">
        <v>1.5976999999999999</v>
      </c>
      <c r="BG681" s="166" t="s">
        <v>7469</v>
      </c>
      <c r="BH681" s="166" t="s">
        <v>7469</v>
      </c>
      <c r="BI681" s="166">
        <v>0.80530000000000002</v>
      </c>
      <c r="BJ681" s="166">
        <v>204.7396</v>
      </c>
      <c r="BK681" s="166" t="s">
        <v>7469</v>
      </c>
      <c r="BL681" s="166">
        <v>1.6934</v>
      </c>
      <c r="BM681" s="166">
        <v>7454.1459999999997</v>
      </c>
      <c r="BN681" s="166">
        <v>5.8287000000000004</v>
      </c>
      <c r="BO681" s="166">
        <v>5.9999999999999995E-4</v>
      </c>
      <c r="BP681" s="166">
        <v>4.4999999999999998E-2</v>
      </c>
      <c r="BQ681" s="166">
        <v>54.679900000000004</v>
      </c>
      <c r="BR681" s="166">
        <v>7.1800000000000003E-2</v>
      </c>
      <c r="BS681" s="166">
        <v>4.9816000000000003</v>
      </c>
      <c r="BT681" s="166">
        <v>2.18E-2</v>
      </c>
      <c r="BU681" s="166">
        <v>7.06</v>
      </c>
      <c r="BV681" s="166">
        <v>4.6300000000000001E-2</v>
      </c>
      <c r="BW681" s="166" t="s">
        <v>7469</v>
      </c>
      <c r="BX681" s="166">
        <v>3.6351</v>
      </c>
      <c r="BY681" s="166">
        <v>5.9999999999999995E-4</v>
      </c>
      <c r="BZ681" s="166" t="s">
        <v>7469</v>
      </c>
      <c r="CA681" s="166" t="s">
        <v>7469</v>
      </c>
      <c r="CB681" s="166">
        <v>2326.7222999999999</v>
      </c>
      <c r="CC681" s="166" t="s">
        <v>7469</v>
      </c>
      <c r="CD681" s="166">
        <v>1961.4875999999999</v>
      </c>
      <c r="CE681" s="166">
        <v>1.89E-2</v>
      </c>
      <c r="CF681" s="166">
        <v>0.94410000000000005</v>
      </c>
      <c r="CG681" s="166">
        <v>1.04E-2</v>
      </c>
      <c r="CH681" s="166">
        <v>6.4199999999999993E-2</v>
      </c>
      <c r="CI681" s="166">
        <v>3.7096</v>
      </c>
      <c r="CJ681" s="166" t="s">
        <v>7469</v>
      </c>
      <c r="CK681" s="166" t="s">
        <v>7469</v>
      </c>
      <c r="CL681" s="166" t="s">
        <v>7469</v>
      </c>
      <c r="CM681" s="166" t="s">
        <v>7469</v>
      </c>
      <c r="CN681" s="166" t="s">
        <v>7469</v>
      </c>
      <c r="CO681" s="166">
        <v>1248.6016</v>
      </c>
      <c r="CP681" s="166">
        <v>9043.4262999999992</v>
      </c>
      <c r="CQ681" s="166">
        <v>252.97569999999999</v>
      </c>
      <c r="CR681" s="166" t="s">
        <v>7469</v>
      </c>
      <c r="CS681" s="166">
        <v>5.3159999999999998</v>
      </c>
      <c r="CT681" s="166">
        <v>1.8777999999999999</v>
      </c>
      <c r="CU681" s="166">
        <v>920.67849999999999</v>
      </c>
      <c r="CV681" s="166" t="s">
        <v>7469</v>
      </c>
      <c r="CW681" s="166" t="s">
        <v>7469</v>
      </c>
      <c r="CX681" s="166" t="s">
        <v>7469</v>
      </c>
      <c r="CY681" s="166">
        <v>18399.6152</v>
      </c>
      <c r="CZ681" s="166">
        <v>0.2767</v>
      </c>
      <c r="DA681" s="166">
        <v>3048.0518000000002</v>
      </c>
      <c r="DB681" s="166" t="s">
        <v>7469</v>
      </c>
      <c r="DC681" s="166" t="s">
        <v>7469</v>
      </c>
      <c r="DD681" s="166">
        <v>1138.2292</v>
      </c>
      <c r="DE681" s="166" t="s">
        <v>7469</v>
      </c>
      <c r="DF681" s="166" t="s">
        <v>7469</v>
      </c>
      <c r="DG681" s="166">
        <v>0.84740000000000004</v>
      </c>
      <c r="DH681" s="166">
        <v>0.51119999999999999</v>
      </c>
      <c r="DI681" s="166">
        <v>223992.90340000001</v>
      </c>
      <c r="DJ681" s="166" t="s">
        <v>7469</v>
      </c>
      <c r="DK681" s="166">
        <v>349.74740000000003</v>
      </c>
      <c r="DL681" s="166">
        <v>1888.8475000000001</v>
      </c>
      <c r="DM681" s="166">
        <v>637.74490000000003</v>
      </c>
      <c r="DN681" s="166">
        <v>1.9685999999999999</v>
      </c>
      <c r="DO681" s="166">
        <v>1.9417</v>
      </c>
      <c r="DP681" s="166">
        <v>3925.9412000000002</v>
      </c>
      <c r="DQ681" s="166">
        <v>78.651399999999995</v>
      </c>
      <c r="DR681" s="166" t="s">
        <v>7469</v>
      </c>
      <c r="DS681" s="166" t="s">
        <v>7469</v>
      </c>
      <c r="DT681" s="166">
        <v>11.278600000000001</v>
      </c>
      <c r="DU681" s="166">
        <v>1.7592000000000001</v>
      </c>
      <c r="DV681" s="166">
        <v>0</v>
      </c>
      <c r="DW681" s="166" t="s">
        <v>7469</v>
      </c>
      <c r="DX681" s="166">
        <v>773.67719999999997</v>
      </c>
      <c r="DY681" s="166">
        <v>1349.1101000000001</v>
      </c>
      <c r="DZ681" s="166">
        <v>4.5176999999999996</v>
      </c>
      <c r="EA681" s="166">
        <v>1.3038000000000001</v>
      </c>
      <c r="EB681" s="166">
        <v>2409.7950999999998</v>
      </c>
      <c r="EC681" s="166">
        <v>4.7784000000000004</v>
      </c>
      <c r="ED681" s="166">
        <v>367.44619999999998</v>
      </c>
      <c r="EE681" s="166" t="s">
        <v>7469</v>
      </c>
      <c r="EF681" s="166">
        <v>761.15830000000005</v>
      </c>
      <c r="EG681" s="166">
        <v>1.4933000000000001</v>
      </c>
      <c r="EH681" s="166">
        <v>1427.3462</v>
      </c>
      <c r="EI681" s="166">
        <v>30.213799999999999</v>
      </c>
      <c r="EJ681" s="166" t="s">
        <v>7469</v>
      </c>
      <c r="EK681" s="166">
        <v>5.9999999999999995E-4</v>
      </c>
      <c r="EL681" s="166">
        <v>0</v>
      </c>
      <c r="EM681" s="166">
        <v>9.7047000000000008</v>
      </c>
      <c r="EN681" s="166">
        <v>429.54570000000001</v>
      </c>
    </row>
    <row r="682" spans="3:144">
      <c r="C682" s="120"/>
      <c r="E682" s="120" t="s">
        <v>8092</v>
      </c>
      <c r="F682" s="126" t="s">
        <v>8215</v>
      </c>
      <c r="G682" s="151" t="s">
        <v>8090</v>
      </c>
      <c r="H682" s="152" t="s">
        <v>8091</v>
      </c>
      <c r="I682" s="153">
        <v>1187.7701</v>
      </c>
      <c r="J682" s="166">
        <v>3.2145000000000001</v>
      </c>
      <c r="K682" s="166">
        <v>13.245699999999999</v>
      </c>
      <c r="L682" s="166">
        <v>13.918200000000001</v>
      </c>
      <c r="M682" s="166">
        <v>1.2853000000000001</v>
      </c>
      <c r="N682" s="166">
        <v>3.8860999999999999</v>
      </c>
      <c r="O682" s="166">
        <v>23.232800000000001</v>
      </c>
      <c r="P682" s="166">
        <v>1.0104</v>
      </c>
      <c r="Q682" s="166">
        <v>1.2754000000000001</v>
      </c>
      <c r="R682" s="166">
        <v>1.6726000000000001</v>
      </c>
      <c r="S682" s="166">
        <v>3.0474000000000001</v>
      </c>
      <c r="T682" s="166">
        <v>0.3705</v>
      </c>
      <c r="U682" s="166">
        <v>2.3900000000000001E-2</v>
      </c>
      <c r="V682" s="166" t="s">
        <v>7469</v>
      </c>
      <c r="W682" s="166">
        <v>1.3779999999999999</v>
      </c>
      <c r="X682" s="166">
        <v>2.5297999999999998</v>
      </c>
      <c r="Y682" s="166" t="s">
        <v>7469</v>
      </c>
      <c r="Z682" s="166">
        <v>820.28520000000003</v>
      </c>
      <c r="AA682" s="166">
        <v>2.0956999999999999</v>
      </c>
      <c r="AB682" s="166">
        <v>2.1073</v>
      </c>
      <c r="AC682" s="166">
        <v>0.14729999999999999</v>
      </c>
      <c r="AD682" s="166">
        <v>0.83209999999999995</v>
      </c>
      <c r="AE682" s="166">
        <v>215.8099</v>
      </c>
      <c r="AF682" s="166">
        <v>420.26870000000002</v>
      </c>
      <c r="AG682" s="166">
        <v>41.559600000000003</v>
      </c>
      <c r="AH682" s="166">
        <v>12.219099999999999</v>
      </c>
      <c r="AI682" s="166">
        <v>27.374600000000001</v>
      </c>
      <c r="AJ682" s="166">
        <v>6.7091000000000003</v>
      </c>
      <c r="AK682" s="166">
        <v>0.76970000000000005</v>
      </c>
      <c r="AL682" s="166">
        <v>1106.8018999999999</v>
      </c>
      <c r="AM682" s="166">
        <v>2.8361999999999998</v>
      </c>
      <c r="AN682" s="166">
        <v>6.2823000000000002</v>
      </c>
      <c r="AO682" s="166" t="s">
        <v>7469</v>
      </c>
      <c r="AP682" s="166">
        <v>44.671799999999998</v>
      </c>
      <c r="AQ682" s="166" t="s">
        <v>7469</v>
      </c>
      <c r="AR682" s="166">
        <v>11.543900000000001</v>
      </c>
      <c r="AS682" s="166">
        <v>7751.4062999999996</v>
      </c>
      <c r="AT682" s="166">
        <v>3772.7159000000001</v>
      </c>
      <c r="AU682" s="166">
        <v>444.01589999999999</v>
      </c>
      <c r="AV682" s="166">
        <v>3.4563000000000001</v>
      </c>
      <c r="AW682" s="166" t="s">
        <v>7469</v>
      </c>
      <c r="AX682" s="166" t="s">
        <v>7469</v>
      </c>
      <c r="AY682" s="166" t="s">
        <v>7469</v>
      </c>
      <c r="AZ682" s="166">
        <v>0.498</v>
      </c>
      <c r="BA682" s="166">
        <v>2.0114999999999998</v>
      </c>
      <c r="BB682" s="166">
        <v>0.46129999999999999</v>
      </c>
      <c r="BC682" s="166">
        <v>0.1653</v>
      </c>
      <c r="BD682" s="166">
        <v>34.415900000000001</v>
      </c>
      <c r="BE682" s="166">
        <v>5.4999999999999997E-3</v>
      </c>
      <c r="BF682" s="166">
        <v>1.7248000000000001</v>
      </c>
      <c r="BG682" s="166" t="s">
        <v>7469</v>
      </c>
      <c r="BH682" s="166" t="s">
        <v>7469</v>
      </c>
      <c r="BI682" s="166">
        <v>1.8007</v>
      </c>
      <c r="BJ682" s="166">
        <v>201.7406</v>
      </c>
      <c r="BK682" s="166" t="s">
        <v>7469</v>
      </c>
      <c r="BL682" s="166">
        <v>2.8523000000000001</v>
      </c>
      <c r="BM682" s="166">
        <v>7913.9486999999999</v>
      </c>
      <c r="BN682" s="166">
        <v>6.4268000000000001</v>
      </c>
      <c r="BO682" s="166">
        <v>0</v>
      </c>
      <c r="BP682" s="166">
        <v>3.4799999999999998E-2</v>
      </c>
      <c r="BQ682" s="166">
        <v>91.330799999999996</v>
      </c>
      <c r="BR682" s="166">
        <v>8.0600000000000005E-2</v>
      </c>
      <c r="BS682" s="166">
        <v>3.6930999999999998</v>
      </c>
      <c r="BT682" s="166">
        <v>2.58E-2</v>
      </c>
      <c r="BU682" s="166">
        <v>11.204800000000001</v>
      </c>
      <c r="BV682" s="166">
        <v>5.6800000000000003E-2</v>
      </c>
      <c r="BW682" s="166" t="s">
        <v>7469</v>
      </c>
      <c r="BX682" s="166">
        <v>4.2626999999999997</v>
      </c>
      <c r="BY682" s="166">
        <v>0</v>
      </c>
      <c r="BZ682" s="166">
        <v>60784</v>
      </c>
      <c r="CA682" s="166">
        <v>5.5686</v>
      </c>
      <c r="CB682" s="166">
        <v>2754.8706999999999</v>
      </c>
      <c r="CC682" s="166">
        <v>0</v>
      </c>
      <c r="CD682" s="166">
        <v>1959.4882</v>
      </c>
      <c r="CE682" s="166">
        <v>2.0400000000000001E-2</v>
      </c>
      <c r="CF682" s="166">
        <v>3.0190999999999999</v>
      </c>
      <c r="CG682" s="166">
        <v>8.5000000000000006E-3</v>
      </c>
      <c r="CH682" s="166">
        <v>6.3799999999999996E-2</v>
      </c>
      <c r="CI682" s="166">
        <v>5.7354000000000003</v>
      </c>
      <c r="CJ682" s="166" t="s">
        <v>7469</v>
      </c>
      <c r="CK682" s="166" t="s">
        <v>7469</v>
      </c>
      <c r="CL682" s="166" t="s">
        <v>7469</v>
      </c>
      <c r="CM682" s="166">
        <v>4.3202999999999996</v>
      </c>
      <c r="CN682" s="166" t="s">
        <v>7469</v>
      </c>
      <c r="CO682" s="166">
        <v>1367.1247000000001</v>
      </c>
      <c r="CP682" s="166">
        <v>10138.536400000001</v>
      </c>
      <c r="CQ682" s="166">
        <v>434.09249999999997</v>
      </c>
      <c r="CR682" s="166" t="s">
        <v>7469</v>
      </c>
      <c r="CS682" s="166">
        <v>6.3292000000000002</v>
      </c>
      <c r="CT682" s="166">
        <v>2.5518999999999998</v>
      </c>
      <c r="CU682" s="166">
        <v>792.53250000000003</v>
      </c>
      <c r="CV682" s="166" t="s">
        <v>7469</v>
      </c>
      <c r="CW682" s="166" t="s">
        <v>7469</v>
      </c>
      <c r="CX682" s="166" t="s">
        <v>7469</v>
      </c>
      <c r="CY682" s="166">
        <v>19225.925299999999</v>
      </c>
      <c r="CZ682" s="166">
        <v>0.28639999999999999</v>
      </c>
      <c r="DA682" s="166">
        <v>3301.5475999999999</v>
      </c>
      <c r="DB682" s="166" t="s">
        <v>7469</v>
      </c>
      <c r="DC682" s="166" t="s">
        <v>7469</v>
      </c>
      <c r="DD682" s="166">
        <v>895.07910000000004</v>
      </c>
      <c r="DE682" s="166">
        <v>0.1535</v>
      </c>
      <c r="DF682" s="166" t="s">
        <v>7469</v>
      </c>
      <c r="DG682" s="166">
        <v>1.1644000000000001</v>
      </c>
      <c r="DH682" s="166">
        <v>0</v>
      </c>
      <c r="DI682" s="166">
        <v>24119.965700000001</v>
      </c>
      <c r="DJ682" s="166" t="s">
        <v>7469</v>
      </c>
      <c r="DK682" s="166">
        <v>474.63959999999997</v>
      </c>
      <c r="DL682" s="166">
        <v>1697.7734</v>
      </c>
      <c r="DM682" s="166">
        <v>609.23689999999999</v>
      </c>
      <c r="DN682" s="166">
        <v>1.8984000000000001</v>
      </c>
      <c r="DO682" s="166">
        <v>1.5782</v>
      </c>
      <c r="DP682" s="166">
        <v>2814.1878999999999</v>
      </c>
      <c r="DQ682" s="166">
        <v>99.341700000000003</v>
      </c>
      <c r="DR682" s="166" t="s">
        <v>7469</v>
      </c>
      <c r="DS682" s="166">
        <v>664.98249999999996</v>
      </c>
      <c r="DT682" s="166">
        <v>16.583500000000001</v>
      </c>
      <c r="DU682" s="166">
        <v>1.476</v>
      </c>
      <c r="DV682" s="166">
        <v>0</v>
      </c>
      <c r="DW682" s="166" t="s">
        <v>7469</v>
      </c>
      <c r="DX682" s="166">
        <v>957.04700000000003</v>
      </c>
      <c r="DY682" s="166">
        <v>1282.9828</v>
      </c>
      <c r="DZ682" s="166">
        <v>4.5674000000000001</v>
      </c>
      <c r="EA682" s="166">
        <v>1.3796999999999999</v>
      </c>
      <c r="EB682" s="166">
        <v>2370.0720000000001</v>
      </c>
      <c r="EC682" s="166">
        <v>6.8246000000000002</v>
      </c>
      <c r="ED682" s="166">
        <v>402.09969999999998</v>
      </c>
      <c r="EE682" s="166">
        <v>0</v>
      </c>
      <c r="EF682" s="166">
        <v>782.1848</v>
      </c>
      <c r="EG682" s="166">
        <v>1.7931999999999999</v>
      </c>
      <c r="EH682" s="166">
        <v>1932.2626</v>
      </c>
      <c r="EI682" s="166">
        <v>100.77809999999999</v>
      </c>
      <c r="EJ682" s="166" t="s">
        <v>7469</v>
      </c>
      <c r="EK682" s="166">
        <v>1E-4</v>
      </c>
      <c r="EL682" s="166">
        <v>0</v>
      </c>
      <c r="EM682" s="166">
        <v>5.9847999999999999</v>
      </c>
      <c r="EN682" s="166">
        <v>575.13400000000001</v>
      </c>
    </row>
    <row r="683" spans="3:144">
      <c r="C683" s="120"/>
      <c r="E683" s="120" t="s">
        <v>8093</v>
      </c>
      <c r="F683" s="126" t="s">
        <v>8215</v>
      </c>
      <c r="G683" s="151" t="s">
        <v>8090</v>
      </c>
      <c r="H683" s="152" t="s">
        <v>8091</v>
      </c>
      <c r="I683" s="153">
        <v>1251.1723</v>
      </c>
      <c r="J683" s="166">
        <v>3.8826999999999998</v>
      </c>
      <c r="K683" s="166">
        <v>14.6968</v>
      </c>
      <c r="L683" s="166">
        <v>12.063599999999999</v>
      </c>
      <c r="M683" s="166">
        <v>1.117</v>
      </c>
      <c r="N683" s="166">
        <v>4.0488</v>
      </c>
      <c r="O683" s="166">
        <v>25.9221</v>
      </c>
      <c r="P683" s="166">
        <v>0.45090000000000002</v>
      </c>
      <c r="Q683" s="166">
        <v>0.60350000000000004</v>
      </c>
      <c r="R683" s="166">
        <v>1.8776999999999999</v>
      </c>
      <c r="S683" s="166">
        <v>3.0535000000000001</v>
      </c>
      <c r="T683" s="166">
        <v>0.28999999999999998</v>
      </c>
      <c r="U683" s="166">
        <v>3.4099999999999998E-2</v>
      </c>
      <c r="V683" s="166">
        <v>4.3205999999999998</v>
      </c>
      <c r="W683" s="166">
        <v>1.393</v>
      </c>
      <c r="X683" s="166">
        <v>3.16</v>
      </c>
      <c r="Y683" s="166">
        <v>0.83679999999999999</v>
      </c>
      <c r="Z683" s="166">
        <v>868.44770000000005</v>
      </c>
      <c r="AA683" s="166">
        <v>2.5185</v>
      </c>
      <c r="AB683" s="166">
        <v>2.1960999999999999</v>
      </c>
      <c r="AC683" s="166">
        <v>2.8E-3</v>
      </c>
      <c r="AD683" s="166">
        <v>0.52070000000000005</v>
      </c>
      <c r="AE683" s="166">
        <v>248.51079999999999</v>
      </c>
      <c r="AF683" s="166">
        <v>403.22050000000002</v>
      </c>
      <c r="AG683" s="166">
        <v>49.5777</v>
      </c>
      <c r="AH683" s="166" t="s">
        <v>7469</v>
      </c>
      <c r="AI683" s="166">
        <v>26.325700000000001</v>
      </c>
      <c r="AJ683" s="166">
        <v>8.0625</v>
      </c>
      <c r="AK683" s="166">
        <v>0.64890000000000003</v>
      </c>
      <c r="AL683" s="166">
        <v>804.15440000000001</v>
      </c>
      <c r="AM683" s="166">
        <v>3.4390000000000001</v>
      </c>
      <c r="AN683" s="166">
        <v>5.0396000000000001</v>
      </c>
      <c r="AO683" s="166" t="s">
        <v>7469</v>
      </c>
      <c r="AP683" s="166">
        <v>43.622900000000001</v>
      </c>
      <c r="AQ683" s="166" t="s">
        <v>7469</v>
      </c>
      <c r="AR683" s="166">
        <v>12.0229</v>
      </c>
      <c r="AS683" s="166">
        <v>8777.7728000000006</v>
      </c>
      <c r="AT683" s="166">
        <v>3644.4504999999999</v>
      </c>
      <c r="AU683" s="166">
        <v>358.68169999999998</v>
      </c>
      <c r="AV683" s="166">
        <v>3.9458000000000002</v>
      </c>
      <c r="AW683" s="166" t="s">
        <v>7469</v>
      </c>
      <c r="AX683" s="166">
        <v>1.5699999999999999E-2</v>
      </c>
      <c r="AY683" s="166" t="s">
        <v>7469</v>
      </c>
      <c r="AZ683" s="166">
        <v>0.442</v>
      </c>
      <c r="BA683" s="166">
        <v>1.4856</v>
      </c>
      <c r="BB683" s="166">
        <v>0.63449999999999995</v>
      </c>
      <c r="BC683" s="166">
        <v>0.11550000000000001</v>
      </c>
      <c r="BD683" s="166">
        <v>1.5182</v>
      </c>
      <c r="BE683" s="166">
        <v>4.0000000000000001E-3</v>
      </c>
      <c r="BF683" s="166">
        <v>1.5373000000000001</v>
      </c>
      <c r="BG683" s="166">
        <v>1.4207000000000001</v>
      </c>
      <c r="BH683" s="166" t="s">
        <v>7469</v>
      </c>
      <c r="BI683" s="166">
        <v>4.1589999999999998</v>
      </c>
      <c r="BJ683" s="166">
        <v>195.60980000000001</v>
      </c>
      <c r="BK683" s="166" t="s">
        <v>7469</v>
      </c>
      <c r="BL683" s="166">
        <v>4.5993000000000004</v>
      </c>
      <c r="BM683" s="166">
        <v>7508.9075000000003</v>
      </c>
      <c r="BN683" s="166">
        <v>6.8613</v>
      </c>
      <c r="BO683" s="166">
        <v>6.7599999999999993E-2</v>
      </c>
      <c r="BP683" s="166">
        <v>5.5899999999999998E-2</v>
      </c>
      <c r="BQ683" s="166">
        <v>129.7373</v>
      </c>
      <c r="BR683" s="166">
        <v>7.3599999999999999E-2</v>
      </c>
      <c r="BS683" s="166">
        <v>4.3582000000000001</v>
      </c>
      <c r="BT683" s="166">
        <v>2.12E-2</v>
      </c>
      <c r="BU683" s="166">
        <v>9.6481999999999992</v>
      </c>
      <c r="BV683" s="166">
        <v>5.8099999999999999E-2</v>
      </c>
      <c r="BW683" s="166" t="s">
        <v>7469</v>
      </c>
      <c r="BX683" s="166">
        <v>3.6682000000000001</v>
      </c>
      <c r="BY683" s="166">
        <v>0</v>
      </c>
      <c r="BZ683" s="166">
        <v>67458</v>
      </c>
      <c r="CA683" s="166">
        <v>3.2513999999999998</v>
      </c>
      <c r="CB683" s="166">
        <v>3084.0898000000002</v>
      </c>
      <c r="CC683" s="166" t="s">
        <v>7469</v>
      </c>
      <c r="CD683" s="166">
        <v>2673.8715999999999</v>
      </c>
      <c r="CE683" s="166">
        <v>3.8E-3</v>
      </c>
      <c r="CF683" s="166">
        <v>2.1168</v>
      </c>
      <c r="CG683" s="166">
        <v>4.3E-3</v>
      </c>
      <c r="CH683" s="166">
        <v>0.11119999999999999</v>
      </c>
      <c r="CI683" s="166">
        <v>6.7202999999999999</v>
      </c>
      <c r="CJ683" s="166">
        <v>1.6023000000000001</v>
      </c>
      <c r="CK683" s="166" t="s">
        <v>7469</v>
      </c>
      <c r="CL683" s="166" t="s">
        <v>7469</v>
      </c>
      <c r="CM683" s="166">
        <v>6.9436999999999998</v>
      </c>
      <c r="CN683" s="166" t="s">
        <v>7469</v>
      </c>
      <c r="CO683" s="166">
        <v>1466.7825</v>
      </c>
      <c r="CP683" s="166">
        <v>14610.8369</v>
      </c>
      <c r="CQ683" s="166">
        <v>315.68259999999998</v>
      </c>
      <c r="CR683" s="166" t="s">
        <v>7469</v>
      </c>
      <c r="CS683" s="166">
        <v>5.3875999999999999</v>
      </c>
      <c r="CT683" s="166">
        <v>2.5636000000000001</v>
      </c>
      <c r="CU683" s="166">
        <v>819.26750000000004</v>
      </c>
      <c r="CV683" s="166" t="s">
        <v>7469</v>
      </c>
      <c r="CW683" s="166" t="s">
        <v>7469</v>
      </c>
      <c r="CX683" s="166" t="s">
        <v>7469</v>
      </c>
      <c r="CY683" s="166">
        <v>20514.826000000001</v>
      </c>
      <c r="CZ683" s="166">
        <v>0.15040000000000001</v>
      </c>
      <c r="DA683" s="166">
        <v>4490.5218000000004</v>
      </c>
      <c r="DB683" s="166" t="s">
        <v>7469</v>
      </c>
      <c r="DC683" s="166">
        <v>4.0271999999999997</v>
      </c>
      <c r="DD683" s="166">
        <v>1245.8534999999999</v>
      </c>
      <c r="DE683" s="166">
        <v>0.11849999999999999</v>
      </c>
      <c r="DF683" s="166" t="s">
        <v>7469</v>
      </c>
      <c r="DG683" s="166">
        <v>1.4412</v>
      </c>
      <c r="DH683" s="166">
        <v>0</v>
      </c>
      <c r="DI683" s="166">
        <v>17959.937399999999</v>
      </c>
      <c r="DJ683" s="166" t="s">
        <v>7469</v>
      </c>
      <c r="DK683" s="166">
        <v>520.66229999999996</v>
      </c>
      <c r="DL683" s="166">
        <v>1624.498</v>
      </c>
      <c r="DM683" s="166">
        <v>636.92880000000002</v>
      </c>
      <c r="DN683" s="166">
        <v>1.7148000000000001</v>
      </c>
      <c r="DO683" s="166">
        <v>0.83660000000000001</v>
      </c>
      <c r="DP683" s="166">
        <v>638.2654</v>
      </c>
      <c r="DQ683" s="166">
        <v>122.2865</v>
      </c>
      <c r="DR683" s="166" t="s">
        <v>7469</v>
      </c>
      <c r="DS683" s="166">
        <v>658.56470000000002</v>
      </c>
      <c r="DT683" s="166">
        <v>17.860099999999999</v>
      </c>
      <c r="DU683" s="166">
        <v>1.2970999999999999</v>
      </c>
      <c r="DV683" s="166" t="s">
        <v>7469</v>
      </c>
      <c r="DW683" s="166" t="s">
        <v>7469</v>
      </c>
      <c r="DX683" s="166">
        <v>1144.8964000000001</v>
      </c>
      <c r="DY683" s="166">
        <v>1113.3380999999999</v>
      </c>
      <c r="DZ683" s="166">
        <v>3.3007</v>
      </c>
      <c r="EA683" s="166">
        <v>1.4854000000000001</v>
      </c>
      <c r="EB683" s="166">
        <v>3400.4807000000001</v>
      </c>
      <c r="EC683" s="166">
        <v>7.0925000000000002</v>
      </c>
      <c r="ED683" s="166">
        <v>541.32600000000002</v>
      </c>
      <c r="EE683" s="166">
        <v>0</v>
      </c>
      <c r="EF683" s="166">
        <v>3185.0796999999998</v>
      </c>
      <c r="EG683" s="166">
        <v>2.0529000000000002</v>
      </c>
      <c r="EH683" s="166">
        <v>3630.3364000000001</v>
      </c>
      <c r="EI683" s="166">
        <v>119.8574</v>
      </c>
      <c r="EJ683" s="166" t="s">
        <v>7469</v>
      </c>
      <c r="EK683" s="166">
        <v>1E-4</v>
      </c>
      <c r="EL683" s="166">
        <v>0</v>
      </c>
      <c r="EM683" s="166">
        <v>3.5405000000000002</v>
      </c>
      <c r="EN683" s="166">
        <v>921.7201</v>
      </c>
    </row>
    <row r="684" spans="3:144">
      <c r="C684" s="120"/>
      <c r="E684" s="120" t="s">
        <v>8094</v>
      </c>
      <c r="F684" s="126" t="s">
        <v>8215</v>
      </c>
      <c r="G684" s="151" t="s">
        <v>8090</v>
      </c>
      <c r="H684" s="152" t="s">
        <v>8091</v>
      </c>
      <c r="I684" s="153">
        <v>1365.4086</v>
      </c>
      <c r="J684" s="166">
        <v>4.0388000000000002</v>
      </c>
      <c r="K684" s="166">
        <v>16.279499999999999</v>
      </c>
      <c r="L684" s="166">
        <v>159.60300000000001</v>
      </c>
      <c r="M684" s="166">
        <v>1.0346</v>
      </c>
      <c r="N684" s="166">
        <v>4.3311000000000002</v>
      </c>
      <c r="O684" s="166">
        <v>28.0273</v>
      </c>
      <c r="P684" s="166">
        <v>0.40450000000000003</v>
      </c>
      <c r="Q684" s="166">
        <v>0.65639999999999998</v>
      </c>
      <c r="R684" s="166">
        <v>1.5909</v>
      </c>
      <c r="S684" s="166">
        <v>2.895</v>
      </c>
      <c r="T684" s="166">
        <v>0.40920000000000001</v>
      </c>
      <c r="U684" s="166">
        <v>4.2200000000000001E-2</v>
      </c>
      <c r="V684" s="166">
        <v>3.6524999999999999</v>
      </c>
      <c r="W684" s="166">
        <v>0.70269999999999999</v>
      </c>
      <c r="X684" s="166">
        <v>4.0957999999999997</v>
      </c>
      <c r="Y684" s="166">
        <v>0.6895</v>
      </c>
      <c r="Z684" s="166">
        <v>939.4787</v>
      </c>
      <c r="AA684" s="166">
        <v>3.2673999999999999</v>
      </c>
      <c r="AB684" s="166">
        <v>2.4333</v>
      </c>
      <c r="AC684" s="166">
        <v>2.0000000000000001E-4</v>
      </c>
      <c r="AD684" s="166">
        <v>0.25769999999999998</v>
      </c>
      <c r="AE684" s="166">
        <v>212.57210000000001</v>
      </c>
      <c r="AF684" s="166">
        <v>486.71769999999998</v>
      </c>
      <c r="AG684" s="166">
        <v>47.895699999999998</v>
      </c>
      <c r="AH684" s="166">
        <v>10.536300000000001</v>
      </c>
      <c r="AI684" s="166">
        <v>27.5261</v>
      </c>
      <c r="AJ684" s="166">
        <v>9.6868999999999996</v>
      </c>
      <c r="AK684" s="166">
        <v>0.43149999999999999</v>
      </c>
      <c r="AL684" s="166">
        <v>857.59270000000004</v>
      </c>
      <c r="AM684" s="166">
        <v>3.9483999999999999</v>
      </c>
      <c r="AN684" s="166">
        <v>2.9159999999999999</v>
      </c>
      <c r="AO684" s="166">
        <v>2.7094999999999998</v>
      </c>
      <c r="AP684" s="166">
        <v>51.864899999999999</v>
      </c>
      <c r="AQ684" s="166">
        <v>303.0172</v>
      </c>
      <c r="AR684" s="166">
        <v>12.6854</v>
      </c>
      <c r="AS684" s="166">
        <v>9752.9796000000006</v>
      </c>
      <c r="AT684" s="166">
        <v>3839.4895999999999</v>
      </c>
      <c r="AU684" s="166">
        <v>321.77629999999999</v>
      </c>
      <c r="AV684" s="166">
        <v>4.7346000000000004</v>
      </c>
      <c r="AW684" s="166" t="s">
        <v>7469</v>
      </c>
      <c r="AX684" s="166">
        <v>0</v>
      </c>
      <c r="AY684" s="166" t="s">
        <v>7469</v>
      </c>
      <c r="AZ684" s="166">
        <v>0.4657</v>
      </c>
      <c r="BA684" s="166">
        <v>1.1560999999999999</v>
      </c>
      <c r="BB684" s="166">
        <v>0.95330000000000004</v>
      </c>
      <c r="BC684" s="166">
        <v>9.0999999999999998E-2</v>
      </c>
      <c r="BD684" s="166">
        <v>1.2258</v>
      </c>
      <c r="BE684" s="166">
        <v>4.1999999999999997E-3</v>
      </c>
      <c r="BF684" s="166">
        <v>1.7476</v>
      </c>
      <c r="BG684" s="166">
        <v>2.6225999999999998</v>
      </c>
      <c r="BH684" s="166">
        <v>0.54630000000000001</v>
      </c>
      <c r="BI684" s="166">
        <v>2.1061999999999999</v>
      </c>
      <c r="BJ684" s="166">
        <v>197.59379999999999</v>
      </c>
      <c r="BK684" s="166" t="s">
        <v>7469</v>
      </c>
      <c r="BL684" s="166">
        <v>5.6508000000000003</v>
      </c>
      <c r="BM684" s="166">
        <v>6902.0483999999997</v>
      </c>
      <c r="BN684" s="166">
        <v>6.8959000000000001</v>
      </c>
      <c r="BO684" s="166">
        <v>8.2000000000000007E-3</v>
      </c>
      <c r="BP684" s="166">
        <v>7.6999999999999999E-2</v>
      </c>
      <c r="BQ684" s="166">
        <v>194.5</v>
      </c>
      <c r="BR684" s="166">
        <v>5.7000000000000002E-2</v>
      </c>
      <c r="BS684" s="166">
        <v>5.0864000000000003</v>
      </c>
      <c r="BT684" s="166">
        <v>2.4E-2</v>
      </c>
      <c r="BU684" s="166">
        <v>12.235300000000001</v>
      </c>
      <c r="BV684" s="166">
        <v>5.8500000000000003E-2</v>
      </c>
      <c r="BW684" s="166" t="s">
        <v>7469</v>
      </c>
      <c r="BX684" s="166">
        <v>5.4606000000000003</v>
      </c>
      <c r="BY684" s="166">
        <v>2.5700000000000001E-2</v>
      </c>
      <c r="BZ684" s="166">
        <v>1.1341000000000001</v>
      </c>
      <c r="CA684" s="166">
        <v>4.0156999999999998</v>
      </c>
      <c r="CB684" s="166">
        <v>3717.5918000000001</v>
      </c>
      <c r="CC684" s="166">
        <v>0.60929999999999995</v>
      </c>
      <c r="CD684" s="166">
        <v>2804.7838000000002</v>
      </c>
      <c r="CE684" s="166">
        <v>4.5199999999999997E-2</v>
      </c>
      <c r="CF684" s="166">
        <v>0.79359999999999997</v>
      </c>
      <c r="CG684" s="166">
        <v>2.3E-2</v>
      </c>
      <c r="CH684" s="166">
        <v>4.7699999999999999E-2</v>
      </c>
      <c r="CI684" s="166">
        <v>8.5413999999999994</v>
      </c>
      <c r="CJ684" s="166">
        <v>2.8755999999999999</v>
      </c>
      <c r="CK684" s="166" t="s">
        <v>7469</v>
      </c>
      <c r="CL684" s="166" t="s">
        <v>7469</v>
      </c>
      <c r="CM684" s="166">
        <v>8.5282</v>
      </c>
      <c r="CN684" s="166" t="s">
        <v>7469</v>
      </c>
      <c r="CO684" s="166">
        <v>1735.4059999999999</v>
      </c>
      <c r="CP684" s="166">
        <v>19129.3838</v>
      </c>
      <c r="CQ684" s="166">
        <v>580.84739999999999</v>
      </c>
      <c r="CR684" s="166" t="s">
        <v>7469</v>
      </c>
      <c r="CS684" s="166">
        <v>5.4142999999999999</v>
      </c>
      <c r="CT684" s="166">
        <v>2.3001</v>
      </c>
      <c r="CU684" s="166">
        <v>732.55269999999996</v>
      </c>
      <c r="CV684" s="166" t="s">
        <v>7469</v>
      </c>
      <c r="CW684" s="166" t="s">
        <v>7469</v>
      </c>
      <c r="CX684" s="166" t="s">
        <v>7469</v>
      </c>
      <c r="CY684" s="166">
        <v>23863.382099999999</v>
      </c>
      <c r="CZ684" s="166">
        <v>0.3528</v>
      </c>
      <c r="DA684" s="166">
        <v>3519.8818999999999</v>
      </c>
      <c r="DB684" s="166" t="s">
        <v>7469</v>
      </c>
      <c r="DC684" s="166">
        <v>4.1523000000000003</v>
      </c>
      <c r="DD684" s="166">
        <v>1438.1378</v>
      </c>
      <c r="DE684" s="166">
        <v>1.8E-3</v>
      </c>
      <c r="DF684" s="166" t="s">
        <v>7469</v>
      </c>
      <c r="DG684" s="166">
        <v>1.8969</v>
      </c>
      <c r="DH684" s="166">
        <v>0</v>
      </c>
      <c r="DI684" s="166">
        <v>16986.972099999999</v>
      </c>
      <c r="DJ684" s="166" t="s">
        <v>7469</v>
      </c>
      <c r="DK684" s="166">
        <v>291.90499999999997</v>
      </c>
      <c r="DL684" s="166">
        <v>1212.723</v>
      </c>
      <c r="DM684" s="166">
        <v>757.42669999999998</v>
      </c>
      <c r="DN684" s="166">
        <v>1.5253000000000001</v>
      </c>
      <c r="DO684" s="166">
        <v>0.2303</v>
      </c>
      <c r="DP684" s="166">
        <v>2560.3290000000002</v>
      </c>
      <c r="DQ684" s="166">
        <v>136.59129999999999</v>
      </c>
      <c r="DR684" s="166" t="s">
        <v>7469</v>
      </c>
      <c r="DS684" s="166">
        <v>770.61310000000003</v>
      </c>
      <c r="DT684" s="166">
        <v>23.732299999999999</v>
      </c>
      <c r="DU684" s="166">
        <v>1.0322</v>
      </c>
      <c r="DV684" s="166" t="s">
        <v>7469</v>
      </c>
      <c r="DW684" s="166" t="s">
        <v>7469</v>
      </c>
      <c r="DX684" s="166">
        <v>1130.4684</v>
      </c>
      <c r="DY684" s="166">
        <v>579.04200000000003</v>
      </c>
      <c r="DZ684" s="166">
        <v>2.4632000000000001</v>
      </c>
      <c r="EA684" s="166">
        <v>1.6878</v>
      </c>
      <c r="EB684" s="166">
        <v>3705.8923</v>
      </c>
      <c r="EC684" s="166">
        <v>6.6169000000000002</v>
      </c>
      <c r="ED684" s="166">
        <v>534.41869999999994</v>
      </c>
      <c r="EE684" s="166" t="s">
        <v>7469</v>
      </c>
      <c r="EF684" s="166">
        <v>3807.1532000000002</v>
      </c>
      <c r="EG684" s="166">
        <v>2.6371000000000002</v>
      </c>
      <c r="EH684" s="166">
        <v>2305.4847</v>
      </c>
      <c r="EI684" s="166">
        <v>137.45310000000001</v>
      </c>
      <c r="EJ684" s="166" t="s">
        <v>7469</v>
      </c>
      <c r="EK684" s="166">
        <v>0</v>
      </c>
      <c r="EL684" s="166">
        <v>0</v>
      </c>
      <c r="EM684" s="166">
        <v>4.6318999999999999</v>
      </c>
      <c r="EN684" s="166" t="s">
        <v>7469</v>
      </c>
    </row>
    <row r="685" spans="3:144">
      <c r="C685" s="120"/>
      <c r="E685" s="120" t="s">
        <v>8095</v>
      </c>
      <c r="F685" s="126" t="s">
        <v>8215</v>
      </c>
      <c r="G685" s="151" t="s">
        <v>8090</v>
      </c>
      <c r="H685" s="152" t="s">
        <v>8091</v>
      </c>
      <c r="I685" s="153" t="s">
        <v>7469</v>
      </c>
      <c r="J685" s="166" t="s">
        <v>7469</v>
      </c>
      <c r="K685" s="166" t="s">
        <v>7469</v>
      </c>
      <c r="L685" s="166" t="s">
        <v>7469</v>
      </c>
      <c r="M685" s="166" t="s">
        <v>7469</v>
      </c>
      <c r="N685" s="166">
        <v>4.8124000000000002</v>
      </c>
      <c r="O685" s="166">
        <v>30.633800000000001</v>
      </c>
      <c r="P685" s="166" t="s">
        <v>7469</v>
      </c>
      <c r="Q685" s="166" t="s">
        <v>7469</v>
      </c>
      <c r="R685" s="166">
        <v>1.2583</v>
      </c>
      <c r="S685" s="166" t="s">
        <v>7469</v>
      </c>
      <c r="T685" s="166" t="s">
        <v>7469</v>
      </c>
      <c r="U685" s="166" t="s">
        <v>7469</v>
      </c>
      <c r="V685" s="166" t="s">
        <v>7469</v>
      </c>
      <c r="W685" s="166" t="s">
        <v>7469</v>
      </c>
      <c r="X685" s="166" t="s">
        <v>7469</v>
      </c>
      <c r="Y685" s="166" t="s">
        <v>7469</v>
      </c>
      <c r="Z685" s="166" t="s">
        <v>7469</v>
      </c>
      <c r="AA685" s="166" t="s">
        <v>7469</v>
      </c>
      <c r="AB685" s="166" t="s">
        <v>7469</v>
      </c>
      <c r="AC685" s="166" t="s">
        <v>7469</v>
      </c>
      <c r="AD685" s="166" t="s">
        <v>7469</v>
      </c>
      <c r="AE685" s="166">
        <v>315.48750000000001</v>
      </c>
      <c r="AF685" s="166">
        <v>644.92499999999995</v>
      </c>
      <c r="AG685" s="166" t="s">
        <v>7469</v>
      </c>
      <c r="AH685" s="166">
        <v>14.4</v>
      </c>
      <c r="AI685" s="166" t="s">
        <v>7469</v>
      </c>
      <c r="AJ685" s="166" t="s">
        <v>7469</v>
      </c>
      <c r="AK685" s="166">
        <v>0.47910000000000003</v>
      </c>
      <c r="AL685" s="166" t="s">
        <v>7469</v>
      </c>
      <c r="AM685" s="166" t="s">
        <v>7469</v>
      </c>
      <c r="AN685" s="166" t="s">
        <v>7469</v>
      </c>
      <c r="AO685" s="166" t="s">
        <v>7469</v>
      </c>
      <c r="AP685" s="166">
        <v>57.576700000000002</v>
      </c>
      <c r="AQ685" s="166" t="s">
        <v>7469</v>
      </c>
      <c r="AR685" s="166" t="s">
        <v>7469</v>
      </c>
      <c r="AS685" s="166" t="s">
        <v>7469</v>
      </c>
      <c r="AT685" s="166" t="s">
        <v>7469</v>
      </c>
      <c r="AU685" s="166" t="s">
        <v>7469</v>
      </c>
      <c r="AV685" s="166" t="s">
        <v>7469</v>
      </c>
      <c r="AW685" s="166" t="s">
        <v>7469</v>
      </c>
      <c r="AX685" s="166">
        <v>1.23E-2</v>
      </c>
      <c r="AY685" s="166" t="s">
        <v>7469</v>
      </c>
      <c r="AZ685" s="166" t="s">
        <v>7469</v>
      </c>
      <c r="BA685" s="166" t="s">
        <v>7469</v>
      </c>
      <c r="BB685" s="166" t="s">
        <v>7469</v>
      </c>
      <c r="BC685" s="166" t="s">
        <v>7469</v>
      </c>
      <c r="BD685" s="166" t="s">
        <v>7469</v>
      </c>
      <c r="BE685" s="166" t="s">
        <v>7469</v>
      </c>
      <c r="BF685" s="166" t="s">
        <v>7469</v>
      </c>
      <c r="BG685" s="166">
        <v>1.1767000000000001</v>
      </c>
      <c r="BH685" s="166">
        <v>0.64590000000000003</v>
      </c>
      <c r="BI685" s="166" t="s">
        <v>7469</v>
      </c>
      <c r="BJ685" s="166">
        <v>219.95920000000001</v>
      </c>
      <c r="BK685" s="166" t="s">
        <v>7469</v>
      </c>
      <c r="BL685" s="166" t="s">
        <v>7469</v>
      </c>
      <c r="BM685" s="166" t="s">
        <v>7469</v>
      </c>
      <c r="BN685" s="166">
        <v>6.4549000000000003</v>
      </c>
      <c r="BO685" s="166">
        <v>0.71299999999999997</v>
      </c>
      <c r="BP685" s="166">
        <v>9.4299999999999995E-2</v>
      </c>
      <c r="BQ685" s="166" t="s">
        <v>7469</v>
      </c>
      <c r="BR685" s="166" t="s">
        <v>7469</v>
      </c>
      <c r="BS685" s="166" t="s">
        <v>7469</v>
      </c>
      <c r="BT685" s="166">
        <v>6.4500000000000002E-2</v>
      </c>
      <c r="BU685" s="166" t="s">
        <v>7469</v>
      </c>
      <c r="BV685" s="166">
        <v>5.9499999999999997E-2</v>
      </c>
      <c r="BW685" s="166" t="s">
        <v>7469</v>
      </c>
      <c r="BX685" s="166" t="s">
        <v>7469</v>
      </c>
      <c r="BY685" s="166" t="s">
        <v>7469</v>
      </c>
      <c r="BZ685" s="166" t="s">
        <v>7469</v>
      </c>
      <c r="CA685" s="166">
        <v>6.3906999999999998</v>
      </c>
      <c r="CB685" s="166" t="s">
        <v>7469</v>
      </c>
      <c r="CC685" s="166" t="s">
        <v>7469</v>
      </c>
      <c r="CD685" s="166" t="s">
        <v>7469</v>
      </c>
      <c r="CE685" s="166">
        <v>4.5999999999999999E-3</v>
      </c>
      <c r="CF685" s="166" t="s">
        <v>7469</v>
      </c>
      <c r="CG685" s="166">
        <v>1.84E-2</v>
      </c>
      <c r="CH685" s="166" t="s">
        <v>7469</v>
      </c>
      <c r="CI685" s="166" t="s">
        <v>7469</v>
      </c>
      <c r="CJ685" s="166" t="s">
        <v>7469</v>
      </c>
      <c r="CK685" s="166" t="s">
        <v>7469</v>
      </c>
      <c r="CL685" s="166" t="s">
        <v>7469</v>
      </c>
      <c r="CM685" s="166" t="s">
        <v>7469</v>
      </c>
      <c r="CN685" s="166" t="s">
        <v>7469</v>
      </c>
      <c r="CO685" s="166" t="s">
        <v>7469</v>
      </c>
      <c r="CP685" s="166" t="s">
        <v>7469</v>
      </c>
      <c r="CQ685" s="166" t="s">
        <v>7469</v>
      </c>
      <c r="CR685" s="166" t="s">
        <v>7469</v>
      </c>
      <c r="CS685" s="166" t="s">
        <v>7469</v>
      </c>
      <c r="CT685" s="166" t="s">
        <v>7469</v>
      </c>
      <c r="CU685" s="166">
        <v>830.24749999999995</v>
      </c>
      <c r="CV685" s="166" t="s">
        <v>7469</v>
      </c>
      <c r="CW685" s="166" t="s">
        <v>7469</v>
      </c>
      <c r="CX685" s="166" t="s">
        <v>7469</v>
      </c>
      <c r="CY685" s="166" t="s">
        <v>7469</v>
      </c>
      <c r="CZ685" s="166" t="s">
        <v>7469</v>
      </c>
      <c r="DA685" s="166" t="s">
        <v>7469</v>
      </c>
      <c r="DB685" s="166" t="s">
        <v>7469</v>
      </c>
      <c r="DC685" s="166" t="s">
        <v>7469</v>
      </c>
      <c r="DD685" s="166" t="s">
        <v>7469</v>
      </c>
      <c r="DE685" s="166" t="s">
        <v>7469</v>
      </c>
      <c r="DF685" s="166" t="s">
        <v>7469</v>
      </c>
      <c r="DG685" s="166" t="s">
        <v>7469</v>
      </c>
      <c r="DH685" s="166">
        <v>0</v>
      </c>
      <c r="DI685" s="166" t="s">
        <v>7469</v>
      </c>
      <c r="DJ685" s="166" t="s">
        <v>7469</v>
      </c>
      <c r="DK685" s="166">
        <v>384.11320000000001</v>
      </c>
      <c r="DL685" s="166" t="s">
        <v>7469</v>
      </c>
      <c r="DM685" s="166" t="s">
        <v>7469</v>
      </c>
      <c r="DN685" s="166" t="s">
        <v>7469</v>
      </c>
      <c r="DO685" s="166" t="s">
        <v>7469</v>
      </c>
      <c r="DP685" s="166" t="s">
        <v>7469</v>
      </c>
      <c r="DQ685" s="166">
        <v>150.9812</v>
      </c>
      <c r="DR685" s="166" t="s">
        <v>7469</v>
      </c>
      <c r="DS685" s="166" t="s">
        <v>7469</v>
      </c>
      <c r="DT685" s="166" t="s">
        <v>7469</v>
      </c>
      <c r="DU685" s="166" t="s">
        <v>7469</v>
      </c>
      <c r="DV685" s="166" t="s">
        <v>7469</v>
      </c>
      <c r="DW685" s="166" t="s">
        <v>7469</v>
      </c>
      <c r="DX685" s="166" t="s">
        <v>7469</v>
      </c>
      <c r="DY685" s="166" t="s">
        <v>7469</v>
      </c>
      <c r="DZ685" s="166" t="s">
        <v>7469</v>
      </c>
      <c r="EA685" s="166" t="s">
        <v>7469</v>
      </c>
      <c r="EB685" s="166" t="s">
        <v>7469</v>
      </c>
      <c r="EC685" s="166" t="s">
        <v>7469</v>
      </c>
      <c r="ED685" s="166" t="s">
        <v>7469</v>
      </c>
      <c r="EE685" s="166">
        <v>0.34449999999999997</v>
      </c>
      <c r="EF685" s="166" t="s">
        <v>7469</v>
      </c>
      <c r="EG685" s="166" t="s">
        <v>7469</v>
      </c>
      <c r="EH685" s="166" t="s">
        <v>7469</v>
      </c>
      <c r="EI685" s="166" t="s">
        <v>7469</v>
      </c>
      <c r="EJ685" s="166" t="s">
        <v>7469</v>
      </c>
      <c r="EK685" s="166" t="s">
        <v>7469</v>
      </c>
      <c r="EL685" s="166" t="s">
        <v>7469</v>
      </c>
      <c r="EM685" s="166" t="s">
        <v>7469</v>
      </c>
      <c r="EN685" s="166" t="s">
        <v>7469</v>
      </c>
    </row>
    <row r="686" spans="3:144">
      <c r="C686" s="120"/>
      <c r="E686" s="120" t="s">
        <v>8096</v>
      </c>
      <c r="F686" s="126" t="s">
        <v>8216</v>
      </c>
      <c r="G686" s="151" t="s">
        <v>8090</v>
      </c>
      <c r="H686" s="152" t="s">
        <v>8097</v>
      </c>
      <c r="I686" s="153">
        <v>1406.2175</v>
      </c>
      <c r="J686" s="166">
        <v>4.0311000000000003</v>
      </c>
      <c r="K686" s="166">
        <v>16.789899999999999</v>
      </c>
      <c r="L686" s="166">
        <v>66.139200000000002</v>
      </c>
      <c r="M686" s="166" t="s">
        <v>7469</v>
      </c>
      <c r="N686" s="166">
        <v>4.4724000000000004</v>
      </c>
      <c r="O686" s="166">
        <v>28.634699999999999</v>
      </c>
      <c r="P686" s="166">
        <v>0.39589999999999997</v>
      </c>
      <c r="Q686" s="166">
        <v>0.66039999999999999</v>
      </c>
      <c r="R686" s="166">
        <v>1.5286999999999999</v>
      </c>
      <c r="S686" s="166">
        <v>3.1324999999999998</v>
      </c>
      <c r="T686" s="166">
        <v>0.87419999999999998</v>
      </c>
      <c r="U686" s="166" t="s">
        <v>7469</v>
      </c>
      <c r="V686" s="166">
        <v>3.5139</v>
      </c>
      <c r="W686" s="166">
        <v>1.1625000000000001</v>
      </c>
      <c r="X686" s="166">
        <v>4.4126000000000003</v>
      </c>
      <c r="Y686" s="166">
        <v>0.63719999999999999</v>
      </c>
      <c r="Z686" s="166">
        <v>937.54010000000005</v>
      </c>
      <c r="AA686" s="166">
        <v>3.3725999999999998</v>
      </c>
      <c r="AB686" s="166">
        <v>2.3883000000000001</v>
      </c>
      <c r="AC686" s="166">
        <v>2.0000000000000001E-4</v>
      </c>
      <c r="AD686" s="166">
        <v>0.27579999999999999</v>
      </c>
      <c r="AE686" s="166">
        <v>226.2302</v>
      </c>
      <c r="AF686" s="166">
        <v>522.59109999999998</v>
      </c>
      <c r="AG686" s="166">
        <v>39.538400000000003</v>
      </c>
      <c r="AH686" s="166">
        <v>12.3178</v>
      </c>
      <c r="AI686" s="166">
        <v>27.810500000000001</v>
      </c>
      <c r="AJ686" s="166">
        <v>10.1798</v>
      </c>
      <c r="AK686" s="166" t="s">
        <v>7469</v>
      </c>
      <c r="AL686" s="166">
        <v>855.59299999999996</v>
      </c>
      <c r="AM686" s="166" t="s">
        <v>7469</v>
      </c>
      <c r="AN686" s="166">
        <v>3.0022000000000002</v>
      </c>
      <c r="AO686" s="166">
        <v>12.106</v>
      </c>
      <c r="AP686" s="166">
        <v>48.834699999999998</v>
      </c>
      <c r="AQ686" s="166" t="s">
        <v>7469</v>
      </c>
      <c r="AR686" s="166">
        <v>12.9749</v>
      </c>
      <c r="AS686" s="166">
        <v>9130.9050999999999</v>
      </c>
      <c r="AT686" s="166">
        <v>3973.8633</v>
      </c>
      <c r="AU686" s="166">
        <v>312.70589999999999</v>
      </c>
      <c r="AV686" s="166">
        <v>4.8067000000000002</v>
      </c>
      <c r="AW686" s="166" t="s">
        <v>7469</v>
      </c>
      <c r="AX686" s="166" t="s">
        <v>7469</v>
      </c>
      <c r="AY686" s="166" t="s">
        <v>7469</v>
      </c>
      <c r="AZ686" s="166">
        <v>0.49669999999999997</v>
      </c>
      <c r="BA686" s="166">
        <v>1.1545000000000001</v>
      </c>
      <c r="BB686" s="166" t="s">
        <v>7469</v>
      </c>
      <c r="BC686" s="166" t="s">
        <v>7469</v>
      </c>
      <c r="BD686" s="166">
        <v>1.0164</v>
      </c>
      <c r="BE686" s="166">
        <v>3.8999999999999998E-3</v>
      </c>
      <c r="BF686" s="166">
        <v>1.8328</v>
      </c>
      <c r="BG686" s="166" t="s">
        <v>7469</v>
      </c>
      <c r="BH686" s="166" t="s">
        <v>7469</v>
      </c>
      <c r="BI686" s="166">
        <v>2.7467000000000001</v>
      </c>
      <c r="BJ686" s="166">
        <v>195.53440000000001</v>
      </c>
      <c r="BK686" s="166" t="s">
        <v>7469</v>
      </c>
      <c r="BL686" s="166">
        <v>5.4324000000000003</v>
      </c>
      <c r="BM686" s="166">
        <v>7234.2740000000003</v>
      </c>
      <c r="BN686" s="166">
        <v>6.8528000000000002</v>
      </c>
      <c r="BO686" s="166">
        <v>3.6499999999999998E-2</v>
      </c>
      <c r="BP686" s="166" t="s">
        <v>7469</v>
      </c>
      <c r="BQ686" s="166">
        <v>205.26949999999999</v>
      </c>
      <c r="BR686" s="166" t="s">
        <v>7469</v>
      </c>
      <c r="BS686" s="166">
        <v>5.3754999999999997</v>
      </c>
      <c r="BT686" s="166" t="s">
        <v>7469</v>
      </c>
      <c r="BU686" s="166">
        <v>13.559699999999999</v>
      </c>
      <c r="BV686" s="166" t="s">
        <v>7469</v>
      </c>
      <c r="BW686" s="166" t="s">
        <v>7469</v>
      </c>
      <c r="BX686" s="166">
        <v>5.5797999999999996</v>
      </c>
      <c r="BY686" s="166" t="s">
        <v>7469</v>
      </c>
      <c r="BZ686" s="166" t="s">
        <v>7469</v>
      </c>
      <c r="CA686" s="166">
        <v>4.5237999999999996</v>
      </c>
      <c r="CB686" s="166">
        <v>3792.5601999999999</v>
      </c>
      <c r="CC686" s="166">
        <v>0.70120000000000005</v>
      </c>
      <c r="CD686" s="166">
        <v>2699.1149999999998</v>
      </c>
      <c r="CE686" s="166">
        <v>4.4400000000000002E-2</v>
      </c>
      <c r="CF686" s="166" t="s">
        <v>7469</v>
      </c>
      <c r="CG686" s="166" t="s">
        <v>7469</v>
      </c>
      <c r="CH686" s="166">
        <v>4.9799999999999997E-2</v>
      </c>
      <c r="CI686" s="166">
        <v>8.8295999999999992</v>
      </c>
      <c r="CJ686" s="166" t="s">
        <v>7469</v>
      </c>
      <c r="CK686" s="166" t="s">
        <v>7469</v>
      </c>
      <c r="CL686" s="166" t="s">
        <v>7469</v>
      </c>
      <c r="CM686" s="166" t="s">
        <v>7469</v>
      </c>
      <c r="CN686" s="166" t="s">
        <v>7469</v>
      </c>
      <c r="CO686" s="166">
        <v>1816.3521000000001</v>
      </c>
      <c r="CP686" s="166">
        <v>18791.144700000001</v>
      </c>
      <c r="CQ686" s="166">
        <v>639.56290000000001</v>
      </c>
      <c r="CR686" s="166" t="s">
        <v>7469</v>
      </c>
      <c r="CS686" s="166">
        <v>5.4604999999999997</v>
      </c>
      <c r="CT686" s="166">
        <v>2.4476</v>
      </c>
      <c r="CU686" s="166">
        <v>725.35540000000003</v>
      </c>
      <c r="CV686" s="166" t="s">
        <v>7469</v>
      </c>
      <c r="CW686" s="166" t="s">
        <v>7469</v>
      </c>
      <c r="CX686" s="166" t="s">
        <v>7469</v>
      </c>
      <c r="CY686" s="166">
        <v>24629.540099999998</v>
      </c>
      <c r="CZ686" s="166">
        <v>0.36509999999999998</v>
      </c>
      <c r="DA686" s="166">
        <v>2951.9362999999998</v>
      </c>
      <c r="DB686" s="166" t="s">
        <v>7469</v>
      </c>
      <c r="DC686" s="166">
        <v>4.0263999999999998</v>
      </c>
      <c r="DD686" s="166">
        <v>1611.6703</v>
      </c>
      <c r="DE686" s="166">
        <v>8.4900000000000003E-2</v>
      </c>
      <c r="DF686" s="166" t="s">
        <v>7469</v>
      </c>
      <c r="DG686" s="166">
        <v>1.7379</v>
      </c>
      <c r="DH686" s="166">
        <v>0</v>
      </c>
      <c r="DI686" s="166" t="s">
        <v>7469</v>
      </c>
      <c r="DJ686" s="166" t="s">
        <v>7469</v>
      </c>
      <c r="DK686" s="166">
        <v>319.09359999999998</v>
      </c>
      <c r="DL686" s="166">
        <v>1318.0115000000001</v>
      </c>
      <c r="DM686" s="166">
        <v>910.29039999999998</v>
      </c>
      <c r="DN686" s="166">
        <v>1.5150999999999999</v>
      </c>
      <c r="DO686" s="166">
        <v>0.21460000000000001</v>
      </c>
      <c r="DP686" s="166">
        <v>2390.069</v>
      </c>
      <c r="DQ686" s="166">
        <v>142.1541</v>
      </c>
      <c r="DR686" s="166" t="s">
        <v>7469</v>
      </c>
      <c r="DS686" s="166" t="s">
        <v>7469</v>
      </c>
      <c r="DT686" s="166">
        <v>24.357299999999999</v>
      </c>
      <c r="DU686" s="166">
        <v>0.99409999999999998</v>
      </c>
      <c r="DV686" s="166" t="s">
        <v>7469</v>
      </c>
      <c r="DW686" s="166" t="s">
        <v>7469</v>
      </c>
      <c r="DX686" s="166">
        <v>1204.9695999999999</v>
      </c>
      <c r="DY686" s="166">
        <v>535.97450000000003</v>
      </c>
      <c r="DZ686" s="166">
        <v>2.4902000000000002</v>
      </c>
      <c r="EA686" s="166">
        <v>1.6888000000000001</v>
      </c>
      <c r="EB686" s="166">
        <v>3794.1226000000001</v>
      </c>
      <c r="EC686" s="166">
        <v>6.8879999999999999</v>
      </c>
      <c r="ED686" s="166">
        <v>521.50390000000004</v>
      </c>
      <c r="EE686" s="166" t="s">
        <v>7469</v>
      </c>
      <c r="EF686" s="166">
        <v>3985.6641</v>
      </c>
      <c r="EG686" s="166">
        <v>2.9134000000000002</v>
      </c>
      <c r="EH686" s="166" t="s">
        <v>7469</v>
      </c>
      <c r="EI686" s="166">
        <v>142.5249</v>
      </c>
      <c r="EJ686" s="166" t="s">
        <v>7469</v>
      </c>
      <c r="EK686" s="166" t="s">
        <v>7469</v>
      </c>
      <c r="EL686" s="166">
        <v>0</v>
      </c>
      <c r="EM686" s="166">
        <v>4.6482999999999999</v>
      </c>
      <c r="EN686" s="166" t="s">
        <v>7469</v>
      </c>
    </row>
    <row r="687" spans="3:144">
      <c r="C687" s="120"/>
      <c r="E687" s="120" t="s">
        <v>8098</v>
      </c>
      <c r="F687" s="126" t="s">
        <v>8216</v>
      </c>
      <c r="G687" s="151" t="s">
        <v>8090</v>
      </c>
      <c r="H687" s="152" t="s">
        <v>8097</v>
      </c>
      <c r="I687" s="153">
        <v>1463.5161000000001</v>
      </c>
      <c r="J687" s="166">
        <v>3.9390999999999998</v>
      </c>
      <c r="K687" s="166">
        <v>17.369599999999998</v>
      </c>
      <c r="L687" s="166">
        <v>36.656599999999997</v>
      </c>
      <c r="M687" s="166" t="s">
        <v>7469</v>
      </c>
      <c r="N687" s="166">
        <v>4.6040000000000001</v>
      </c>
      <c r="O687" s="166">
        <v>29.2729</v>
      </c>
      <c r="P687" s="166">
        <v>0.39090000000000003</v>
      </c>
      <c r="Q687" s="166">
        <v>0.7732</v>
      </c>
      <c r="R687" s="166">
        <v>1.3733</v>
      </c>
      <c r="S687" s="166">
        <v>3.3033000000000001</v>
      </c>
      <c r="T687" s="166">
        <v>0.93910000000000005</v>
      </c>
      <c r="U687" s="166" t="s">
        <v>7469</v>
      </c>
      <c r="V687" s="166">
        <v>3.5306000000000002</v>
      </c>
      <c r="W687" s="166">
        <v>1.1281000000000001</v>
      </c>
      <c r="X687" s="166">
        <v>4.7264999999999997</v>
      </c>
      <c r="Y687" s="166">
        <v>0.65769999999999995</v>
      </c>
      <c r="Z687" s="166">
        <v>949.94680000000005</v>
      </c>
      <c r="AA687" s="166">
        <v>3.3454999999999999</v>
      </c>
      <c r="AB687" s="166">
        <v>2.3462000000000001</v>
      </c>
      <c r="AC687" s="166">
        <v>1E-4</v>
      </c>
      <c r="AD687" s="166">
        <v>0.26860000000000001</v>
      </c>
      <c r="AE687" s="166">
        <v>246.0016</v>
      </c>
      <c r="AF687" s="166">
        <v>589.84780000000001</v>
      </c>
      <c r="AG687" s="166">
        <v>47.101300000000002</v>
      </c>
      <c r="AH687" s="166" t="s">
        <v>7469</v>
      </c>
      <c r="AI687" s="166" t="s">
        <v>7469</v>
      </c>
      <c r="AJ687" s="166">
        <v>10.7728</v>
      </c>
      <c r="AK687" s="166" t="s">
        <v>7469</v>
      </c>
      <c r="AL687" s="166">
        <v>845.65549999999996</v>
      </c>
      <c r="AM687" s="166" t="s">
        <v>7469</v>
      </c>
      <c r="AN687" s="166">
        <v>3.0464000000000002</v>
      </c>
      <c r="AO687" s="166">
        <v>2.5971000000000002</v>
      </c>
      <c r="AP687" s="166">
        <v>51.8508</v>
      </c>
      <c r="AQ687" s="166" t="s">
        <v>7469</v>
      </c>
      <c r="AR687" s="166">
        <v>13.5246</v>
      </c>
      <c r="AS687" s="166">
        <v>9466.1720999999998</v>
      </c>
      <c r="AT687" s="166">
        <v>4102.4850999999999</v>
      </c>
      <c r="AU687" s="166">
        <v>322.95659999999998</v>
      </c>
      <c r="AV687" s="166">
        <v>4.7554999999999996</v>
      </c>
      <c r="AW687" s="166" t="s">
        <v>7469</v>
      </c>
      <c r="AX687" s="166" t="s">
        <v>7469</v>
      </c>
      <c r="AY687" s="166" t="s">
        <v>7469</v>
      </c>
      <c r="AZ687" s="166">
        <v>0.39100000000000001</v>
      </c>
      <c r="BA687" s="166">
        <v>1.1788000000000001</v>
      </c>
      <c r="BB687" s="166" t="s">
        <v>7469</v>
      </c>
      <c r="BC687" s="166" t="s">
        <v>7469</v>
      </c>
      <c r="BD687" s="166">
        <v>1.3010999999999999</v>
      </c>
      <c r="BE687" s="166">
        <v>3.5999999999999999E-3</v>
      </c>
      <c r="BF687" s="166" t="s">
        <v>7469</v>
      </c>
      <c r="BG687" s="166" t="s">
        <v>7469</v>
      </c>
      <c r="BH687" s="166" t="s">
        <v>7469</v>
      </c>
      <c r="BI687" s="166">
        <v>2.722</v>
      </c>
      <c r="BJ687" s="166">
        <v>207.29040000000001</v>
      </c>
      <c r="BK687" s="166" t="s">
        <v>7469</v>
      </c>
      <c r="BL687" s="166">
        <v>5.1444000000000001</v>
      </c>
      <c r="BM687" s="166">
        <v>7352.0237999999999</v>
      </c>
      <c r="BN687" s="166">
        <v>6.7689000000000004</v>
      </c>
      <c r="BO687" s="166">
        <v>0.40600000000000003</v>
      </c>
      <c r="BP687" s="166" t="s">
        <v>7469</v>
      </c>
      <c r="BQ687" s="166" t="s">
        <v>7469</v>
      </c>
      <c r="BR687" s="166" t="s">
        <v>7469</v>
      </c>
      <c r="BS687" s="166">
        <v>5.6093999999999999</v>
      </c>
      <c r="BT687" s="166" t="s">
        <v>7469</v>
      </c>
      <c r="BU687" s="166">
        <v>13.0525</v>
      </c>
      <c r="BV687" s="166" t="s">
        <v>7469</v>
      </c>
      <c r="BW687" s="166" t="s">
        <v>7469</v>
      </c>
      <c r="BX687" s="166">
        <v>5.8437000000000001</v>
      </c>
      <c r="BY687" s="166" t="s">
        <v>7469</v>
      </c>
      <c r="BZ687" s="166">
        <v>22946.2916</v>
      </c>
      <c r="CA687" s="166">
        <v>5.0974000000000004</v>
      </c>
      <c r="CB687" s="166">
        <v>4130.7936</v>
      </c>
      <c r="CC687" s="166">
        <v>0.85019999999999996</v>
      </c>
      <c r="CD687" s="166">
        <v>2828.7292000000002</v>
      </c>
      <c r="CE687" s="166">
        <v>2.3699999999999999E-2</v>
      </c>
      <c r="CF687" s="166" t="s">
        <v>7469</v>
      </c>
      <c r="CG687" s="166" t="s">
        <v>7469</v>
      </c>
      <c r="CH687" s="166">
        <v>4.8300000000000003E-2</v>
      </c>
      <c r="CI687" s="166">
        <v>9.2824000000000009</v>
      </c>
      <c r="CJ687" s="166" t="s">
        <v>7469</v>
      </c>
      <c r="CK687" s="166" t="s">
        <v>7469</v>
      </c>
      <c r="CL687" s="166" t="s">
        <v>7469</v>
      </c>
      <c r="CM687" s="166" t="s">
        <v>7469</v>
      </c>
      <c r="CN687" s="166" t="s">
        <v>7469</v>
      </c>
      <c r="CO687" s="166">
        <v>1921.0934</v>
      </c>
      <c r="CP687" s="166">
        <v>19434.822100000001</v>
      </c>
      <c r="CQ687" s="166">
        <v>573.60159999999996</v>
      </c>
      <c r="CR687" s="166" t="s">
        <v>7469</v>
      </c>
      <c r="CS687" s="166">
        <v>5.4581</v>
      </c>
      <c r="CT687" s="166">
        <v>2.5510000000000002</v>
      </c>
      <c r="CU687" s="166">
        <v>779.81790000000001</v>
      </c>
      <c r="CV687" s="166" t="s">
        <v>7469</v>
      </c>
      <c r="CW687" s="166" t="s">
        <v>7469</v>
      </c>
      <c r="CX687" s="166" t="s">
        <v>7469</v>
      </c>
      <c r="CY687" s="166">
        <v>25417.454900000001</v>
      </c>
      <c r="CZ687" s="166">
        <v>0.37669999999999998</v>
      </c>
      <c r="DA687" s="166">
        <v>3022.1266999999998</v>
      </c>
      <c r="DB687" s="166" t="s">
        <v>7469</v>
      </c>
      <c r="DC687" s="166">
        <v>3.7393999999999998</v>
      </c>
      <c r="DD687" s="166">
        <v>1691.8191999999999</v>
      </c>
      <c r="DE687" s="166">
        <v>8.0399999999999999E-2</v>
      </c>
      <c r="DF687" s="166" t="s">
        <v>7469</v>
      </c>
      <c r="DG687" s="166">
        <v>1.8754999999999999</v>
      </c>
      <c r="DH687" s="166">
        <v>0</v>
      </c>
      <c r="DI687" s="166" t="s">
        <v>7469</v>
      </c>
      <c r="DJ687" s="166" t="s">
        <v>7469</v>
      </c>
      <c r="DK687" s="166">
        <v>318.47809999999998</v>
      </c>
      <c r="DL687" s="166">
        <v>1224.2511</v>
      </c>
      <c r="DM687" s="166">
        <v>963.10090000000002</v>
      </c>
      <c r="DN687" s="166">
        <v>1.4139999999999999</v>
      </c>
      <c r="DO687" s="166">
        <v>0.1434</v>
      </c>
      <c r="DP687" s="166">
        <v>2659.4708999999998</v>
      </c>
      <c r="DQ687" s="166">
        <v>145.13480000000001</v>
      </c>
      <c r="DR687" s="166" t="s">
        <v>7469</v>
      </c>
      <c r="DS687" s="166" t="s">
        <v>7469</v>
      </c>
      <c r="DT687" s="166">
        <v>24.4435</v>
      </c>
      <c r="DU687" s="166">
        <v>1.0156000000000001</v>
      </c>
      <c r="DV687" s="166" t="s">
        <v>7469</v>
      </c>
      <c r="DW687" s="166" t="s">
        <v>7469</v>
      </c>
      <c r="DX687" s="166">
        <v>1234.8512000000001</v>
      </c>
      <c r="DY687" s="166">
        <v>493.21679999999998</v>
      </c>
      <c r="DZ687" s="166">
        <v>2.6006999999999998</v>
      </c>
      <c r="EA687" s="166">
        <v>1.5305</v>
      </c>
      <c r="EB687" s="166">
        <v>3706.9176000000002</v>
      </c>
      <c r="EC687" s="166">
        <v>7.6189999999999998</v>
      </c>
      <c r="ED687" s="166">
        <v>544.12239999999997</v>
      </c>
      <c r="EE687" s="166" t="s">
        <v>7469</v>
      </c>
      <c r="EF687" s="166">
        <v>4067.4043000000001</v>
      </c>
      <c r="EG687" s="166">
        <v>3.1505000000000001</v>
      </c>
      <c r="EH687" s="166" t="s">
        <v>7469</v>
      </c>
      <c r="EI687" s="166">
        <v>150.4649</v>
      </c>
      <c r="EJ687" s="166" t="s">
        <v>7469</v>
      </c>
      <c r="EK687" s="166" t="s">
        <v>7469</v>
      </c>
      <c r="EL687" s="166">
        <v>0</v>
      </c>
      <c r="EM687" s="166">
        <v>4.8150000000000004</v>
      </c>
      <c r="EN687" s="166" t="s">
        <v>7469</v>
      </c>
    </row>
    <row r="688" spans="3:144">
      <c r="C688" s="120"/>
      <c r="E688" s="120" t="s">
        <v>7693</v>
      </c>
      <c r="F688" s="126" t="s">
        <v>8216</v>
      </c>
      <c r="G688" s="151" t="s">
        <v>8090</v>
      </c>
      <c r="H688" s="152" t="s">
        <v>8097</v>
      </c>
      <c r="I688" s="153">
        <v>1526.5012999999999</v>
      </c>
      <c r="J688" s="166">
        <v>3.5608</v>
      </c>
      <c r="K688" s="166">
        <v>17.9892</v>
      </c>
      <c r="L688" s="166">
        <v>35.489100000000001</v>
      </c>
      <c r="M688" s="166" t="s">
        <v>7469</v>
      </c>
      <c r="N688" s="166">
        <v>4.7325999999999997</v>
      </c>
      <c r="O688" s="166">
        <v>30.068000000000001</v>
      </c>
      <c r="P688" s="166">
        <v>0.39989999999999998</v>
      </c>
      <c r="Q688" s="166">
        <v>0.77510000000000001</v>
      </c>
      <c r="R688" s="166">
        <v>1.3079000000000001</v>
      </c>
      <c r="S688" s="166">
        <v>3.4588999999999999</v>
      </c>
      <c r="T688" s="166">
        <v>0.97409999999999997</v>
      </c>
      <c r="U688" s="166" t="s">
        <v>7469</v>
      </c>
      <c r="V688" s="166">
        <v>3.4394999999999998</v>
      </c>
      <c r="W688" s="166">
        <v>0.94950000000000001</v>
      </c>
      <c r="X688" s="166">
        <v>5.1277999999999997</v>
      </c>
      <c r="Y688" s="166">
        <v>0.64670000000000005</v>
      </c>
      <c r="Z688" s="166">
        <v>1035.8290999999999</v>
      </c>
      <c r="AA688" s="166">
        <v>3.4620000000000002</v>
      </c>
      <c r="AB688" s="166">
        <v>2.3915999999999999</v>
      </c>
      <c r="AC688" s="166">
        <v>1E-4</v>
      </c>
      <c r="AD688" s="166">
        <v>0.25979999999999998</v>
      </c>
      <c r="AE688" s="166">
        <v>269.69119999999998</v>
      </c>
      <c r="AF688" s="166">
        <v>624.30139999999994</v>
      </c>
      <c r="AG688" s="166">
        <v>54.037399999999998</v>
      </c>
      <c r="AH688" s="166" t="s">
        <v>7469</v>
      </c>
      <c r="AI688" s="166" t="s">
        <v>7469</v>
      </c>
      <c r="AJ688" s="166">
        <v>11.266400000000001</v>
      </c>
      <c r="AK688" s="166" t="s">
        <v>7469</v>
      </c>
      <c r="AL688" s="166">
        <v>858.24239999999998</v>
      </c>
      <c r="AM688" s="166" t="s">
        <v>7469</v>
      </c>
      <c r="AN688" s="166">
        <v>2.9504999999999999</v>
      </c>
      <c r="AO688" s="166">
        <v>2.6171000000000002</v>
      </c>
      <c r="AP688" s="166">
        <v>54.857999999999997</v>
      </c>
      <c r="AQ688" s="166" t="s">
        <v>7469</v>
      </c>
      <c r="AR688" s="166">
        <v>14.2117</v>
      </c>
      <c r="AS688" s="166">
        <v>9703.8685999999998</v>
      </c>
      <c r="AT688" s="166">
        <v>4084.3402999999998</v>
      </c>
      <c r="AU688" s="166">
        <v>346.61340000000001</v>
      </c>
      <c r="AV688" s="166">
        <v>4.8417000000000003</v>
      </c>
      <c r="AW688" s="166" t="s">
        <v>7469</v>
      </c>
      <c r="AX688" s="166" t="s">
        <v>7469</v>
      </c>
      <c r="AY688" s="166" t="s">
        <v>7469</v>
      </c>
      <c r="AZ688" s="166">
        <v>0.40050000000000002</v>
      </c>
      <c r="BA688" s="166">
        <v>1.3333999999999999</v>
      </c>
      <c r="BB688" s="166" t="s">
        <v>7469</v>
      </c>
      <c r="BC688" s="166" t="s">
        <v>7469</v>
      </c>
      <c r="BD688" s="166">
        <v>1.4133</v>
      </c>
      <c r="BE688" s="166">
        <v>3.3E-3</v>
      </c>
      <c r="BF688" s="166" t="s">
        <v>7469</v>
      </c>
      <c r="BG688" s="166" t="s">
        <v>7469</v>
      </c>
      <c r="BH688" s="166" t="s">
        <v>7469</v>
      </c>
      <c r="BI688" s="166">
        <v>2.8338999999999999</v>
      </c>
      <c r="BJ688" s="166">
        <v>222.89529999999999</v>
      </c>
      <c r="BK688" s="166" t="s">
        <v>7469</v>
      </c>
      <c r="BL688" s="166">
        <v>4.6185999999999998</v>
      </c>
      <c r="BM688" s="166">
        <v>7296.4519</v>
      </c>
      <c r="BN688" s="166">
        <v>6.6355000000000004</v>
      </c>
      <c r="BO688" s="166">
        <v>0.67920000000000003</v>
      </c>
      <c r="BP688" s="166" t="s">
        <v>7469</v>
      </c>
      <c r="BQ688" s="166" t="s">
        <v>7469</v>
      </c>
      <c r="BR688" s="166" t="s">
        <v>7469</v>
      </c>
      <c r="BS688" s="166">
        <v>5.8738999999999999</v>
      </c>
      <c r="BT688" s="166" t="s">
        <v>7469</v>
      </c>
      <c r="BU688" s="166">
        <v>12.012</v>
      </c>
      <c r="BV688" s="166" t="s">
        <v>7469</v>
      </c>
      <c r="BW688" s="166" t="s">
        <v>7469</v>
      </c>
      <c r="BX688" s="166">
        <v>6.1132</v>
      </c>
      <c r="BY688" s="166" t="s">
        <v>7469</v>
      </c>
      <c r="BZ688" s="166" t="s">
        <v>7469</v>
      </c>
      <c r="CA688" s="166">
        <v>5.7026000000000003</v>
      </c>
      <c r="CB688" s="166">
        <v>4211.0218999999997</v>
      </c>
      <c r="CC688" s="166">
        <v>0.85019999999999996</v>
      </c>
      <c r="CD688" s="166">
        <v>2931.6680000000001</v>
      </c>
      <c r="CE688" s="166">
        <v>7.7000000000000002E-3</v>
      </c>
      <c r="CF688" s="166" t="s">
        <v>7469</v>
      </c>
      <c r="CG688" s="166" t="s">
        <v>7469</v>
      </c>
      <c r="CH688" s="166">
        <v>5.04E-2</v>
      </c>
      <c r="CI688" s="166">
        <v>9.2860999999999994</v>
      </c>
      <c r="CJ688" s="166" t="s">
        <v>7469</v>
      </c>
      <c r="CK688" s="166" t="s">
        <v>7469</v>
      </c>
      <c r="CL688" s="166" t="s">
        <v>7469</v>
      </c>
      <c r="CM688" s="166" t="s">
        <v>7469</v>
      </c>
      <c r="CN688" s="166" t="s">
        <v>7469</v>
      </c>
      <c r="CO688" s="166">
        <v>2011.6762000000001</v>
      </c>
      <c r="CP688" s="166">
        <v>19733.736700000001</v>
      </c>
      <c r="CQ688" s="166" t="s">
        <v>7469</v>
      </c>
      <c r="CR688" s="166" t="s">
        <v>7469</v>
      </c>
      <c r="CS688" s="166">
        <v>5.5776000000000003</v>
      </c>
      <c r="CT688" s="166">
        <v>2.5569000000000002</v>
      </c>
      <c r="CU688" s="166">
        <v>776.48450000000003</v>
      </c>
      <c r="CV688" s="166" t="s">
        <v>7469</v>
      </c>
      <c r="CW688" s="166" t="s">
        <v>7469</v>
      </c>
      <c r="CX688" s="166" t="s">
        <v>7469</v>
      </c>
      <c r="CY688" s="166">
        <v>25921.396000000001</v>
      </c>
      <c r="CZ688" s="166">
        <v>0.39939999999999998</v>
      </c>
      <c r="DA688" s="166">
        <v>3111.7419</v>
      </c>
      <c r="DB688" s="166" t="s">
        <v>7469</v>
      </c>
      <c r="DC688" s="166">
        <v>4.0026999999999999</v>
      </c>
      <c r="DD688" s="166">
        <v>1693.9115999999999</v>
      </c>
      <c r="DE688" s="166">
        <v>5.7700000000000001E-2</v>
      </c>
      <c r="DF688" s="166" t="s">
        <v>7469</v>
      </c>
      <c r="DG688" s="166">
        <v>1.6781999999999999</v>
      </c>
      <c r="DH688" s="166">
        <v>0</v>
      </c>
      <c r="DI688" s="166" t="s">
        <v>7469</v>
      </c>
      <c r="DJ688" s="166" t="s">
        <v>7469</v>
      </c>
      <c r="DK688" s="166">
        <v>306.4289</v>
      </c>
      <c r="DL688" s="166" t="s">
        <v>7469</v>
      </c>
      <c r="DM688" s="166">
        <v>1011.3092</v>
      </c>
      <c r="DN688" s="166">
        <v>1.3177000000000001</v>
      </c>
      <c r="DO688" s="166">
        <v>0.1066</v>
      </c>
      <c r="DP688" s="166">
        <v>2622.1435999999999</v>
      </c>
      <c r="DQ688" s="166">
        <v>147.24510000000001</v>
      </c>
      <c r="DR688" s="166" t="s">
        <v>7469</v>
      </c>
      <c r="DS688" s="166">
        <v>713.78930000000003</v>
      </c>
      <c r="DT688" s="166">
        <v>25.428899999999999</v>
      </c>
      <c r="DU688" s="166">
        <v>1.1145</v>
      </c>
      <c r="DV688" s="166" t="s">
        <v>7469</v>
      </c>
      <c r="DW688" s="166" t="s">
        <v>7469</v>
      </c>
      <c r="DX688" s="166">
        <v>1219.8903</v>
      </c>
      <c r="DY688" s="166">
        <v>609.37530000000004</v>
      </c>
      <c r="DZ688" s="166">
        <v>2.6244999999999998</v>
      </c>
      <c r="EA688" s="166">
        <v>1.3912</v>
      </c>
      <c r="EB688" s="166">
        <v>3712.1277</v>
      </c>
      <c r="EC688" s="166">
        <v>8.6135999999999999</v>
      </c>
      <c r="ED688" s="166">
        <v>553.45590000000004</v>
      </c>
      <c r="EE688" s="166" t="s">
        <v>7469</v>
      </c>
      <c r="EF688" s="166">
        <v>4186.4998999999998</v>
      </c>
      <c r="EG688" s="166">
        <v>3.4047999999999998</v>
      </c>
      <c r="EH688" s="166" t="s">
        <v>7469</v>
      </c>
      <c r="EI688" s="166">
        <v>154.53960000000001</v>
      </c>
      <c r="EJ688" s="166" t="s">
        <v>7469</v>
      </c>
      <c r="EK688" s="166" t="s">
        <v>7469</v>
      </c>
      <c r="EL688" s="166">
        <v>0</v>
      </c>
      <c r="EM688" s="166">
        <v>4.5353000000000003</v>
      </c>
      <c r="EN688" s="166" t="s">
        <v>7469</v>
      </c>
    </row>
    <row r="689" spans="3:144">
      <c r="C689" s="120"/>
      <c r="E689" s="120" t="s">
        <v>8099</v>
      </c>
      <c r="F689" s="126" t="s">
        <v>8216</v>
      </c>
      <c r="G689" s="151" t="s">
        <v>8090</v>
      </c>
      <c r="H689" s="152" t="s">
        <v>8097</v>
      </c>
      <c r="I689" s="153">
        <v>1526.5012999999999</v>
      </c>
      <c r="J689" s="166">
        <v>3.5608</v>
      </c>
      <c r="K689" s="166">
        <v>17.9892</v>
      </c>
      <c r="L689" s="166">
        <v>35.489100000000001</v>
      </c>
      <c r="M689" s="166" t="s">
        <v>7469</v>
      </c>
      <c r="N689" s="166">
        <v>4.7325999999999997</v>
      </c>
      <c r="O689" s="166">
        <v>30.068000000000001</v>
      </c>
      <c r="P689" s="166">
        <v>0.39989999999999998</v>
      </c>
      <c r="Q689" s="166">
        <v>0.77510000000000001</v>
      </c>
      <c r="R689" s="166">
        <v>1.3079000000000001</v>
      </c>
      <c r="S689" s="166">
        <v>3.4588999999999999</v>
      </c>
      <c r="T689" s="166">
        <v>0.97409999999999997</v>
      </c>
      <c r="U689" s="166" t="s">
        <v>7469</v>
      </c>
      <c r="V689" s="166">
        <v>3.4394999999999998</v>
      </c>
      <c r="W689" s="166">
        <v>0.94950000000000001</v>
      </c>
      <c r="X689" s="166">
        <v>5.1277999999999997</v>
      </c>
      <c r="Y689" s="166">
        <v>0.64670000000000005</v>
      </c>
      <c r="Z689" s="166">
        <v>1035.8290999999999</v>
      </c>
      <c r="AA689" s="166">
        <v>3.4620000000000002</v>
      </c>
      <c r="AB689" s="166">
        <v>2.3915999999999999</v>
      </c>
      <c r="AC689" s="166">
        <v>1E-4</v>
      </c>
      <c r="AD689" s="166">
        <v>0.25979999999999998</v>
      </c>
      <c r="AE689" s="166">
        <v>269.69119999999998</v>
      </c>
      <c r="AF689" s="166">
        <v>624.30139999999994</v>
      </c>
      <c r="AG689" s="166">
        <v>54.037399999999998</v>
      </c>
      <c r="AH689" s="166" t="s">
        <v>7469</v>
      </c>
      <c r="AI689" s="166" t="s">
        <v>7469</v>
      </c>
      <c r="AJ689" s="166">
        <v>11.266400000000001</v>
      </c>
      <c r="AK689" s="166" t="s">
        <v>7469</v>
      </c>
      <c r="AL689" s="166">
        <v>858.24239999999998</v>
      </c>
      <c r="AM689" s="166" t="s">
        <v>7469</v>
      </c>
      <c r="AN689" s="166">
        <v>2.9504999999999999</v>
      </c>
      <c r="AO689" s="166">
        <v>2.6171000000000002</v>
      </c>
      <c r="AP689" s="166">
        <v>54.857999999999997</v>
      </c>
      <c r="AQ689" s="166" t="s">
        <v>7469</v>
      </c>
      <c r="AR689" s="166">
        <v>14.2117</v>
      </c>
      <c r="AS689" s="166">
        <v>9703.8685999999998</v>
      </c>
      <c r="AT689" s="166">
        <v>4084.3402999999998</v>
      </c>
      <c r="AU689" s="166">
        <v>346.61340000000001</v>
      </c>
      <c r="AV689" s="166">
        <v>4.8417000000000003</v>
      </c>
      <c r="AW689" s="166" t="s">
        <v>7469</v>
      </c>
      <c r="AX689" s="166" t="s">
        <v>7469</v>
      </c>
      <c r="AY689" s="166" t="s">
        <v>7469</v>
      </c>
      <c r="AZ689" s="166">
        <v>0.40050000000000002</v>
      </c>
      <c r="BA689" s="166">
        <v>1.3333999999999999</v>
      </c>
      <c r="BB689" s="166" t="s">
        <v>7469</v>
      </c>
      <c r="BC689" s="166" t="s">
        <v>7469</v>
      </c>
      <c r="BD689" s="166">
        <v>1.4133</v>
      </c>
      <c r="BE689" s="166">
        <v>3.3E-3</v>
      </c>
      <c r="BF689" s="166" t="s">
        <v>7469</v>
      </c>
      <c r="BG689" s="166" t="s">
        <v>7469</v>
      </c>
      <c r="BH689" s="166" t="s">
        <v>7469</v>
      </c>
      <c r="BI689" s="166">
        <v>2.8338999999999999</v>
      </c>
      <c r="BJ689" s="166">
        <v>222.89529999999999</v>
      </c>
      <c r="BK689" s="166" t="s">
        <v>7469</v>
      </c>
      <c r="BL689" s="166">
        <v>4.6185999999999998</v>
      </c>
      <c r="BM689" s="166">
        <v>7296.4519</v>
      </c>
      <c r="BN689" s="166">
        <v>6.6355000000000004</v>
      </c>
      <c r="BO689" s="166">
        <v>0.67920000000000003</v>
      </c>
      <c r="BP689" s="166" t="s">
        <v>7469</v>
      </c>
      <c r="BQ689" s="166" t="s">
        <v>7469</v>
      </c>
      <c r="BR689" s="166" t="s">
        <v>7469</v>
      </c>
      <c r="BS689" s="166">
        <v>5.8738999999999999</v>
      </c>
      <c r="BT689" s="166" t="s">
        <v>7469</v>
      </c>
      <c r="BU689" s="166">
        <v>12.012</v>
      </c>
      <c r="BV689" s="166" t="s">
        <v>7469</v>
      </c>
      <c r="BW689" s="166" t="s">
        <v>7469</v>
      </c>
      <c r="BX689" s="166">
        <v>6.1132</v>
      </c>
      <c r="BY689" s="166" t="s">
        <v>7469</v>
      </c>
      <c r="BZ689" s="166" t="s">
        <v>7469</v>
      </c>
      <c r="CA689" s="166">
        <v>5.7026000000000003</v>
      </c>
      <c r="CB689" s="166">
        <v>4211.0218999999997</v>
      </c>
      <c r="CC689" s="166">
        <v>0.85019999999999996</v>
      </c>
      <c r="CD689" s="166">
        <v>2931.6680000000001</v>
      </c>
      <c r="CE689" s="166">
        <v>7.7000000000000002E-3</v>
      </c>
      <c r="CF689" s="166" t="s">
        <v>7469</v>
      </c>
      <c r="CG689" s="166" t="s">
        <v>7469</v>
      </c>
      <c r="CH689" s="166">
        <v>5.04E-2</v>
      </c>
      <c r="CI689" s="166">
        <v>9.2860999999999994</v>
      </c>
      <c r="CJ689" s="166" t="s">
        <v>7469</v>
      </c>
      <c r="CK689" s="166" t="s">
        <v>7469</v>
      </c>
      <c r="CL689" s="166" t="s">
        <v>7469</v>
      </c>
      <c r="CM689" s="166" t="s">
        <v>7469</v>
      </c>
      <c r="CN689" s="166" t="s">
        <v>7469</v>
      </c>
      <c r="CO689" s="166">
        <v>2011.6762000000001</v>
      </c>
      <c r="CP689" s="166">
        <v>19733.736700000001</v>
      </c>
      <c r="CQ689" s="166" t="s">
        <v>7469</v>
      </c>
      <c r="CR689" s="166" t="s">
        <v>7469</v>
      </c>
      <c r="CS689" s="166">
        <v>5.5776000000000003</v>
      </c>
      <c r="CT689" s="166">
        <v>2.5569000000000002</v>
      </c>
      <c r="CU689" s="166">
        <v>776.48450000000003</v>
      </c>
      <c r="CV689" s="166" t="s">
        <v>7469</v>
      </c>
      <c r="CW689" s="166" t="s">
        <v>7469</v>
      </c>
      <c r="CX689" s="166" t="s">
        <v>7469</v>
      </c>
      <c r="CY689" s="166">
        <v>25921.396000000001</v>
      </c>
      <c r="CZ689" s="166">
        <v>0.39939999999999998</v>
      </c>
      <c r="DA689" s="166">
        <v>3111.7419</v>
      </c>
      <c r="DB689" s="166" t="s">
        <v>7469</v>
      </c>
      <c r="DC689" s="166">
        <v>4.0026999999999999</v>
      </c>
      <c r="DD689" s="166">
        <v>1693.9115999999999</v>
      </c>
      <c r="DE689" s="166">
        <v>5.7700000000000001E-2</v>
      </c>
      <c r="DF689" s="166" t="s">
        <v>7469</v>
      </c>
      <c r="DG689" s="166">
        <v>1.6781999999999999</v>
      </c>
      <c r="DH689" s="166">
        <v>0</v>
      </c>
      <c r="DI689" s="166" t="s">
        <v>7469</v>
      </c>
      <c r="DJ689" s="166" t="s">
        <v>7469</v>
      </c>
      <c r="DK689" s="166">
        <v>306.4289</v>
      </c>
      <c r="DL689" s="166" t="s">
        <v>7469</v>
      </c>
      <c r="DM689" s="166">
        <v>1011.3092</v>
      </c>
      <c r="DN689" s="166">
        <v>1.3177000000000001</v>
      </c>
      <c r="DO689" s="166">
        <v>0.1066</v>
      </c>
      <c r="DP689" s="166">
        <v>2622.1435999999999</v>
      </c>
      <c r="DQ689" s="166">
        <v>147.24510000000001</v>
      </c>
      <c r="DR689" s="166" t="s">
        <v>7469</v>
      </c>
      <c r="DS689" s="166">
        <v>713.78930000000003</v>
      </c>
      <c r="DT689" s="166">
        <v>25.428899999999999</v>
      </c>
      <c r="DU689" s="166">
        <v>1.1145</v>
      </c>
      <c r="DV689" s="166" t="s">
        <v>7469</v>
      </c>
      <c r="DW689" s="166" t="s">
        <v>7469</v>
      </c>
      <c r="DX689" s="166">
        <v>1219.8903</v>
      </c>
      <c r="DY689" s="166">
        <v>609.37530000000004</v>
      </c>
      <c r="DZ689" s="166">
        <v>2.6244999999999998</v>
      </c>
      <c r="EA689" s="166">
        <v>1.3912</v>
      </c>
      <c r="EB689" s="166">
        <v>3712.1277</v>
      </c>
      <c r="EC689" s="166">
        <v>8.6135999999999999</v>
      </c>
      <c r="ED689" s="166">
        <v>553.45590000000004</v>
      </c>
      <c r="EE689" s="166" t="s">
        <v>7469</v>
      </c>
      <c r="EF689" s="166">
        <v>4186.4998999999998</v>
      </c>
      <c r="EG689" s="166">
        <v>3.4047999999999998</v>
      </c>
      <c r="EH689" s="166" t="s">
        <v>7469</v>
      </c>
      <c r="EI689" s="166">
        <v>154.53960000000001</v>
      </c>
      <c r="EJ689" s="166" t="s">
        <v>7469</v>
      </c>
      <c r="EK689" s="166" t="s">
        <v>7469</v>
      </c>
      <c r="EL689" s="166">
        <v>0</v>
      </c>
      <c r="EM689" s="166">
        <v>4.5353000000000003</v>
      </c>
      <c r="EN689" s="166" t="s">
        <v>7469</v>
      </c>
    </row>
    <row r="690" spans="3:144">
      <c r="C690" s="120"/>
      <c r="E690" s="120" t="s">
        <v>8100</v>
      </c>
      <c r="F690" s="126" t="s">
        <v>8216</v>
      </c>
      <c r="G690" s="151" t="s">
        <v>8090</v>
      </c>
      <c r="H690" s="152" t="s">
        <v>8097</v>
      </c>
      <c r="I690" s="153" t="s">
        <v>7469</v>
      </c>
      <c r="J690" s="166" t="s">
        <v>7469</v>
      </c>
      <c r="K690" s="166" t="s">
        <v>7469</v>
      </c>
      <c r="L690" s="166" t="s">
        <v>7469</v>
      </c>
      <c r="M690" s="166" t="s">
        <v>7469</v>
      </c>
      <c r="N690" s="166">
        <v>4.8486000000000002</v>
      </c>
      <c r="O690" s="166">
        <v>30.8307</v>
      </c>
      <c r="P690" s="166" t="s">
        <v>7469</v>
      </c>
      <c r="Q690" s="166" t="s">
        <v>7469</v>
      </c>
      <c r="R690" s="166">
        <v>1.2426999999999999</v>
      </c>
      <c r="S690" s="166" t="s">
        <v>7469</v>
      </c>
      <c r="T690" s="166" t="s">
        <v>7469</v>
      </c>
      <c r="U690" s="166" t="s">
        <v>7469</v>
      </c>
      <c r="V690" s="166" t="s">
        <v>7469</v>
      </c>
      <c r="W690" s="166" t="s">
        <v>7469</v>
      </c>
      <c r="X690" s="166" t="s">
        <v>7469</v>
      </c>
      <c r="Y690" s="166" t="s">
        <v>7469</v>
      </c>
      <c r="Z690" s="166" t="s">
        <v>7469</v>
      </c>
      <c r="AA690" s="166" t="s">
        <v>7469</v>
      </c>
      <c r="AB690" s="166" t="s">
        <v>7469</v>
      </c>
      <c r="AC690" s="166" t="s">
        <v>7469</v>
      </c>
      <c r="AD690" s="166" t="s">
        <v>7469</v>
      </c>
      <c r="AE690" s="166">
        <v>349.00510000000003</v>
      </c>
      <c r="AF690" s="166">
        <v>678.10760000000005</v>
      </c>
      <c r="AG690" s="166" t="s">
        <v>7469</v>
      </c>
      <c r="AH690" s="166" t="s">
        <v>7469</v>
      </c>
      <c r="AI690" s="166" t="s">
        <v>7469</v>
      </c>
      <c r="AJ690" s="166" t="s">
        <v>7469</v>
      </c>
      <c r="AK690" s="166" t="s">
        <v>7469</v>
      </c>
      <c r="AL690" s="166" t="s">
        <v>7469</v>
      </c>
      <c r="AM690" s="166" t="s">
        <v>7469</v>
      </c>
      <c r="AN690" s="166" t="s">
        <v>7469</v>
      </c>
      <c r="AO690" s="166" t="s">
        <v>7469</v>
      </c>
      <c r="AP690" s="166">
        <v>58.362200000000001</v>
      </c>
      <c r="AQ690" s="166" t="s">
        <v>7469</v>
      </c>
      <c r="AR690" s="166" t="s">
        <v>7469</v>
      </c>
      <c r="AS690" s="166" t="s">
        <v>7469</v>
      </c>
      <c r="AT690" s="166" t="s">
        <v>7469</v>
      </c>
      <c r="AU690" s="166" t="s">
        <v>7469</v>
      </c>
      <c r="AV690" s="166" t="s">
        <v>7469</v>
      </c>
      <c r="AW690" s="166" t="s">
        <v>7469</v>
      </c>
      <c r="AX690" s="166" t="s">
        <v>7469</v>
      </c>
      <c r="AY690" s="166" t="s">
        <v>7469</v>
      </c>
      <c r="AZ690" s="166" t="s">
        <v>7469</v>
      </c>
      <c r="BA690" s="166" t="s">
        <v>7469</v>
      </c>
      <c r="BB690" s="166" t="s">
        <v>7469</v>
      </c>
      <c r="BC690" s="166" t="s">
        <v>7469</v>
      </c>
      <c r="BD690" s="166" t="s">
        <v>7469</v>
      </c>
      <c r="BE690" s="166" t="s">
        <v>7469</v>
      </c>
      <c r="BF690" s="166" t="s">
        <v>7469</v>
      </c>
      <c r="BG690" s="166">
        <v>1.1297999999999999</v>
      </c>
      <c r="BH690" s="166" t="s">
        <v>7469</v>
      </c>
      <c r="BI690" s="166" t="s">
        <v>7469</v>
      </c>
      <c r="BJ690" s="166">
        <v>227.62430000000001</v>
      </c>
      <c r="BK690" s="166" t="s">
        <v>7469</v>
      </c>
      <c r="BL690" s="166" t="s">
        <v>7469</v>
      </c>
      <c r="BM690" s="166" t="s">
        <v>7469</v>
      </c>
      <c r="BN690" s="166">
        <v>6.2</v>
      </c>
      <c r="BO690" s="166">
        <v>0.72970000000000002</v>
      </c>
      <c r="BP690" s="166" t="s">
        <v>7469</v>
      </c>
      <c r="BQ690" s="166" t="s">
        <v>7469</v>
      </c>
      <c r="BR690" s="166" t="s">
        <v>7469</v>
      </c>
      <c r="BS690" s="166" t="s">
        <v>7469</v>
      </c>
      <c r="BT690" s="166" t="s">
        <v>7469</v>
      </c>
      <c r="BU690" s="166" t="s">
        <v>7469</v>
      </c>
      <c r="BV690" s="166" t="s">
        <v>7469</v>
      </c>
      <c r="BW690" s="166" t="s">
        <v>7469</v>
      </c>
      <c r="BX690" s="166" t="s">
        <v>7469</v>
      </c>
      <c r="BY690" s="166" t="s">
        <v>7469</v>
      </c>
      <c r="BZ690" s="166" t="s">
        <v>7469</v>
      </c>
      <c r="CA690" s="166">
        <v>7.1435000000000004</v>
      </c>
      <c r="CB690" s="166" t="s">
        <v>7469</v>
      </c>
      <c r="CC690" s="166" t="s">
        <v>7469</v>
      </c>
      <c r="CD690" s="166" t="s">
        <v>7469</v>
      </c>
      <c r="CE690" s="166">
        <v>5.4000000000000003E-3</v>
      </c>
      <c r="CF690" s="166" t="s">
        <v>7469</v>
      </c>
      <c r="CG690" s="166" t="s">
        <v>7469</v>
      </c>
      <c r="CH690" s="166" t="s">
        <v>7469</v>
      </c>
      <c r="CI690" s="166" t="s">
        <v>7469</v>
      </c>
      <c r="CJ690" s="166" t="s">
        <v>7469</v>
      </c>
      <c r="CK690" s="166" t="s">
        <v>7469</v>
      </c>
      <c r="CL690" s="166" t="s">
        <v>7469</v>
      </c>
      <c r="CM690" s="166" t="s">
        <v>7469</v>
      </c>
      <c r="CN690" s="166" t="s">
        <v>7469</v>
      </c>
      <c r="CO690" s="166" t="s">
        <v>7469</v>
      </c>
      <c r="CP690" s="166" t="s">
        <v>7469</v>
      </c>
      <c r="CQ690" s="166" t="s">
        <v>7469</v>
      </c>
      <c r="CR690" s="166" t="s">
        <v>7469</v>
      </c>
      <c r="CS690" s="166" t="s">
        <v>7469</v>
      </c>
      <c r="CT690" s="166" t="s">
        <v>7469</v>
      </c>
      <c r="CU690" s="166">
        <v>872.22910000000002</v>
      </c>
      <c r="CV690" s="166" t="s">
        <v>7469</v>
      </c>
      <c r="CW690" s="166" t="s">
        <v>7469</v>
      </c>
      <c r="CX690" s="166" t="s">
        <v>7469</v>
      </c>
      <c r="CY690" s="166" t="s">
        <v>7469</v>
      </c>
      <c r="CZ690" s="166" t="s">
        <v>7469</v>
      </c>
      <c r="DA690" s="166" t="s">
        <v>7469</v>
      </c>
      <c r="DB690" s="166" t="s">
        <v>7469</v>
      </c>
      <c r="DC690" s="166" t="s">
        <v>7469</v>
      </c>
      <c r="DD690" s="166" t="s">
        <v>7469</v>
      </c>
      <c r="DE690" s="166" t="s">
        <v>7469</v>
      </c>
      <c r="DF690" s="166" t="s">
        <v>7469</v>
      </c>
      <c r="DG690" s="166" t="s">
        <v>7469</v>
      </c>
      <c r="DH690" s="166">
        <v>0</v>
      </c>
      <c r="DI690" s="166" t="s">
        <v>7469</v>
      </c>
      <c r="DJ690" s="166" t="s">
        <v>7469</v>
      </c>
      <c r="DK690" s="166">
        <v>435.95600000000002</v>
      </c>
      <c r="DL690" s="166" t="s">
        <v>7469</v>
      </c>
      <c r="DM690" s="166" t="s">
        <v>7469</v>
      </c>
      <c r="DN690" s="166" t="s">
        <v>7469</v>
      </c>
      <c r="DO690" s="166" t="s">
        <v>7469</v>
      </c>
      <c r="DP690" s="166" t="s">
        <v>7469</v>
      </c>
      <c r="DQ690" s="166">
        <v>155.72720000000001</v>
      </c>
      <c r="DR690" s="166" t="s">
        <v>7469</v>
      </c>
      <c r="DS690" s="166" t="s">
        <v>7469</v>
      </c>
      <c r="DT690" s="166" t="s">
        <v>7469</v>
      </c>
      <c r="DU690" s="166" t="s">
        <v>7469</v>
      </c>
      <c r="DV690" s="166" t="s">
        <v>7469</v>
      </c>
      <c r="DW690" s="166" t="s">
        <v>7469</v>
      </c>
      <c r="DX690" s="166" t="s">
        <v>7469</v>
      </c>
      <c r="DY690" s="166" t="s">
        <v>7469</v>
      </c>
      <c r="DZ690" s="166" t="s">
        <v>7469</v>
      </c>
      <c r="EA690" s="166" t="s">
        <v>7469</v>
      </c>
      <c r="EB690" s="166" t="s">
        <v>7469</v>
      </c>
      <c r="EC690" s="166" t="s">
        <v>7469</v>
      </c>
      <c r="ED690" s="166" t="s">
        <v>7469</v>
      </c>
      <c r="EE690" s="166" t="s">
        <v>7469</v>
      </c>
      <c r="EF690" s="166" t="s">
        <v>7469</v>
      </c>
      <c r="EG690" s="166" t="s">
        <v>7469</v>
      </c>
      <c r="EH690" s="166" t="s">
        <v>7469</v>
      </c>
      <c r="EI690" s="166" t="s">
        <v>7469</v>
      </c>
      <c r="EJ690" s="166" t="s">
        <v>7469</v>
      </c>
      <c r="EK690" s="166" t="s">
        <v>7469</v>
      </c>
      <c r="EL690" s="166" t="s">
        <v>7469</v>
      </c>
      <c r="EM690" s="166" t="s">
        <v>7469</v>
      </c>
      <c r="EN690" s="166" t="s">
        <v>7469</v>
      </c>
    </row>
    <row r="691" spans="3:144">
      <c r="C691" s="120"/>
      <c r="E691" s="120" t="s">
        <v>8101</v>
      </c>
      <c r="F691" s="126" t="s">
        <v>8216</v>
      </c>
      <c r="G691" s="151" t="s">
        <v>8090</v>
      </c>
      <c r="H691" s="152" t="s">
        <v>8097</v>
      </c>
      <c r="I691" s="153" t="s">
        <v>7469</v>
      </c>
      <c r="J691" s="166" t="s">
        <v>7469</v>
      </c>
      <c r="K691" s="166" t="s">
        <v>7469</v>
      </c>
      <c r="L691" s="166" t="s">
        <v>7469</v>
      </c>
      <c r="M691" s="166" t="s">
        <v>7469</v>
      </c>
      <c r="N691" s="166">
        <v>4.9273999999999996</v>
      </c>
      <c r="O691" s="166">
        <v>31.253</v>
      </c>
      <c r="P691" s="166" t="s">
        <v>7469</v>
      </c>
      <c r="Q691" s="166" t="s">
        <v>7469</v>
      </c>
      <c r="R691" s="166">
        <v>1.2256</v>
      </c>
      <c r="S691" s="166" t="s">
        <v>7469</v>
      </c>
      <c r="T691" s="166" t="s">
        <v>7469</v>
      </c>
      <c r="U691" s="166" t="s">
        <v>7469</v>
      </c>
      <c r="V691" s="166" t="s">
        <v>7469</v>
      </c>
      <c r="W691" s="166" t="s">
        <v>7469</v>
      </c>
      <c r="X691" s="166" t="s">
        <v>7469</v>
      </c>
      <c r="Y691" s="166" t="s">
        <v>7469</v>
      </c>
      <c r="Z691" s="166" t="s">
        <v>7469</v>
      </c>
      <c r="AA691" s="166" t="s">
        <v>7469</v>
      </c>
      <c r="AB691" s="166" t="s">
        <v>7469</v>
      </c>
      <c r="AC691" s="166" t="s">
        <v>7469</v>
      </c>
      <c r="AD691" s="166" t="s">
        <v>7469</v>
      </c>
      <c r="AE691" s="166">
        <v>381.05410000000001</v>
      </c>
      <c r="AF691" s="166">
        <v>682.65750000000003</v>
      </c>
      <c r="AG691" s="166" t="s">
        <v>7469</v>
      </c>
      <c r="AH691" s="166" t="s">
        <v>7469</v>
      </c>
      <c r="AI691" s="166" t="s">
        <v>7469</v>
      </c>
      <c r="AJ691" s="166" t="s">
        <v>7469</v>
      </c>
      <c r="AK691" s="166" t="s">
        <v>7469</v>
      </c>
      <c r="AL691" s="166" t="s">
        <v>7469</v>
      </c>
      <c r="AM691" s="166" t="s">
        <v>7469</v>
      </c>
      <c r="AN691" s="166" t="s">
        <v>7469</v>
      </c>
      <c r="AO691" s="166" t="s">
        <v>7469</v>
      </c>
      <c r="AP691" s="166">
        <v>59.5807</v>
      </c>
      <c r="AQ691" s="166" t="s">
        <v>7469</v>
      </c>
      <c r="AR691" s="166" t="s">
        <v>7469</v>
      </c>
      <c r="AS691" s="166" t="s">
        <v>7469</v>
      </c>
      <c r="AT691" s="166" t="s">
        <v>7469</v>
      </c>
      <c r="AU691" s="166" t="s">
        <v>7469</v>
      </c>
      <c r="AV691" s="166" t="s">
        <v>7469</v>
      </c>
      <c r="AW691" s="166" t="s">
        <v>7469</v>
      </c>
      <c r="AX691" s="166" t="s">
        <v>7469</v>
      </c>
      <c r="AY691" s="166" t="s">
        <v>7469</v>
      </c>
      <c r="AZ691" s="166" t="s">
        <v>7469</v>
      </c>
      <c r="BA691" s="166" t="s">
        <v>7469</v>
      </c>
      <c r="BB691" s="166" t="s">
        <v>7469</v>
      </c>
      <c r="BC691" s="166" t="s">
        <v>7469</v>
      </c>
      <c r="BD691" s="166" t="s">
        <v>7469</v>
      </c>
      <c r="BE691" s="166" t="s">
        <v>7469</v>
      </c>
      <c r="BF691" s="166" t="s">
        <v>7469</v>
      </c>
      <c r="BG691" s="166">
        <v>1.1196999999999999</v>
      </c>
      <c r="BH691" s="166" t="s">
        <v>7469</v>
      </c>
      <c r="BI691" s="166" t="s">
        <v>7469</v>
      </c>
      <c r="BJ691" s="166">
        <v>225.41829999999999</v>
      </c>
      <c r="BK691" s="166" t="s">
        <v>7469</v>
      </c>
      <c r="BL691" s="166" t="s">
        <v>7469</v>
      </c>
      <c r="BM691" s="166" t="s">
        <v>7469</v>
      </c>
      <c r="BN691" s="166">
        <v>5.9583000000000004</v>
      </c>
      <c r="BO691" s="166" t="s">
        <v>7469</v>
      </c>
      <c r="BP691" s="166" t="s">
        <v>7469</v>
      </c>
      <c r="BQ691" s="166" t="s">
        <v>7469</v>
      </c>
      <c r="BR691" s="166" t="s">
        <v>7469</v>
      </c>
      <c r="BS691" s="166" t="s">
        <v>7469</v>
      </c>
      <c r="BT691" s="166" t="s">
        <v>7469</v>
      </c>
      <c r="BU691" s="166" t="s">
        <v>7469</v>
      </c>
      <c r="BV691" s="166" t="s">
        <v>7469</v>
      </c>
      <c r="BW691" s="166" t="s">
        <v>7469</v>
      </c>
      <c r="BX691" s="166" t="s">
        <v>7469</v>
      </c>
      <c r="BY691" s="166" t="s">
        <v>7469</v>
      </c>
      <c r="BZ691" s="166" t="s">
        <v>7469</v>
      </c>
      <c r="CA691" s="166">
        <v>7.9528999999999996</v>
      </c>
      <c r="CB691" s="166" t="s">
        <v>7469</v>
      </c>
      <c r="CC691" s="166" t="s">
        <v>7469</v>
      </c>
      <c r="CD691" s="166" t="s">
        <v>7469</v>
      </c>
      <c r="CE691" s="166" t="s">
        <v>7469</v>
      </c>
      <c r="CF691" s="166" t="s">
        <v>7469</v>
      </c>
      <c r="CG691" s="166" t="s">
        <v>7469</v>
      </c>
      <c r="CH691" s="166" t="s">
        <v>7469</v>
      </c>
      <c r="CI691" s="166" t="s">
        <v>7469</v>
      </c>
      <c r="CJ691" s="166" t="s">
        <v>7469</v>
      </c>
      <c r="CK691" s="166" t="s">
        <v>7469</v>
      </c>
      <c r="CL691" s="166" t="s">
        <v>7469</v>
      </c>
      <c r="CM691" s="166" t="s">
        <v>7469</v>
      </c>
      <c r="CN691" s="166" t="s">
        <v>7469</v>
      </c>
      <c r="CO691" s="166" t="s">
        <v>7469</v>
      </c>
      <c r="CP691" s="166" t="s">
        <v>7469</v>
      </c>
      <c r="CQ691" s="166" t="s">
        <v>7469</v>
      </c>
      <c r="CR691" s="166" t="s">
        <v>7469</v>
      </c>
      <c r="CS691" s="166" t="s">
        <v>7469</v>
      </c>
      <c r="CT691" s="166" t="s">
        <v>7469</v>
      </c>
      <c r="CU691" s="166">
        <v>854.62480000000005</v>
      </c>
      <c r="CV691" s="166" t="s">
        <v>7469</v>
      </c>
      <c r="CW691" s="166" t="s">
        <v>7469</v>
      </c>
      <c r="CX691" s="166" t="s">
        <v>7469</v>
      </c>
      <c r="CY691" s="166" t="s">
        <v>7469</v>
      </c>
      <c r="CZ691" s="166" t="s">
        <v>7469</v>
      </c>
      <c r="DA691" s="166" t="s">
        <v>7469</v>
      </c>
      <c r="DB691" s="166" t="s">
        <v>7469</v>
      </c>
      <c r="DC691" s="166" t="s">
        <v>7469</v>
      </c>
      <c r="DD691" s="166" t="s">
        <v>7469</v>
      </c>
      <c r="DE691" s="166" t="s">
        <v>7469</v>
      </c>
      <c r="DF691" s="166" t="s">
        <v>7469</v>
      </c>
      <c r="DG691" s="166" t="s">
        <v>7469</v>
      </c>
      <c r="DH691" s="166" t="s">
        <v>7469</v>
      </c>
      <c r="DI691" s="166" t="s">
        <v>7469</v>
      </c>
      <c r="DJ691" s="166" t="s">
        <v>7469</v>
      </c>
      <c r="DK691" s="166">
        <v>424.44400000000002</v>
      </c>
      <c r="DL691" s="166" t="s">
        <v>7469</v>
      </c>
      <c r="DM691" s="166" t="s">
        <v>7469</v>
      </c>
      <c r="DN691" s="166" t="s">
        <v>7469</v>
      </c>
      <c r="DO691" s="166" t="s">
        <v>7469</v>
      </c>
      <c r="DP691" s="166" t="s">
        <v>7469</v>
      </c>
      <c r="DQ691" s="166">
        <v>162.4169</v>
      </c>
      <c r="DR691" s="166" t="s">
        <v>7469</v>
      </c>
      <c r="DS691" s="166" t="s">
        <v>7469</v>
      </c>
      <c r="DT691" s="166" t="s">
        <v>7469</v>
      </c>
      <c r="DU691" s="166" t="s">
        <v>7469</v>
      </c>
      <c r="DV691" s="166" t="s">
        <v>7469</v>
      </c>
      <c r="DW691" s="166" t="s">
        <v>7469</v>
      </c>
      <c r="DX691" s="166" t="s">
        <v>7469</v>
      </c>
      <c r="DY691" s="166" t="s">
        <v>7469</v>
      </c>
      <c r="DZ691" s="166" t="s">
        <v>7469</v>
      </c>
      <c r="EA691" s="166" t="s">
        <v>7469</v>
      </c>
      <c r="EB691" s="166" t="s">
        <v>7469</v>
      </c>
      <c r="EC691" s="166" t="s">
        <v>7469</v>
      </c>
      <c r="ED691" s="166" t="s">
        <v>7469</v>
      </c>
      <c r="EE691" s="166">
        <v>0.29559999999999997</v>
      </c>
      <c r="EF691" s="166" t="s">
        <v>7469</v>
      </c>
      <c r="EG691" s="166" t="s">
        <v>7469</v>
      </c>
      <c r="EH691" s="166" t="s">
        <v>7469</v>
      </c>
      <c r="EI691" s="166" t="s">
        <v>7469</v>
      </c>
      <c r="EJ691" s="166" t="s">
        <v>7469</v>
      </c>
      <c r="EK691" s="166" t="s">
        <v>7469</v>
      </c>
      <c r="EL691" s="166" t="s">
        <v>7469</v>
      </c>
      <c r="EM691" s="166" t="s">
        <v>7469</v>
      </c>
      <c r="EN691" s="166" t="s">
        <v>7469</v>
      </c>
    </row>
    <row r="692" spans="3:144">
      <c r="C692" s="120"/>
      <c r="E692" s="120" t="s">
        <v>8102</v>
      </c>
      <c r="F692" s="126" t="s">
        <v>8216</v>
      </c>
      <c r="G692" s="151" t="s">
        <v>8090</v>
      </c>
      <c r="H692" s="152" t="s">
        <v>8097</v>
      </c>
      <c r="I692" s="153" t="s">
        <v>7469</v>
      </c>
      <c r="J692" s="166" t="s">
        <v>7469</v>
      </c>
      <c r="K692" s="166" t="s">
        <v>7469</v>
      </c>
      <c r="L692" s="166" t="s">
        <v>7469</v>
      </c>
      <c r="M692" s="166" t="s">
        <v>7469</v>
      </c>
      <c r="N692" s="166" t="s">
        <v>7469</v>
      </c>
      <c r="O692" s="166">
        <v>31.225899999999999</v>
      </c>
      <c r="P692" s="166" t="s">
        <v>7469</v>
      </c>
      <c r="Q692" s="166" t="s">
        <v>7469</v>
      </c>
      <c r="R692" s="166" t="s">
        <v>7469</v>
      </c>
      <c r="S692" s="166" t="s">
        <v>7469</v>
      </c>
      <c r="T692" s="166" t="s">
        <v>7469</v>
      </c>
      <c r="U692" s="166" t="s">
        <v>7469</v>
      </c>
      <c r="V692" s="166" t="s">
        <v>7469</v>
      </c>
      <c r="W692" s="166" t="s">
        <v>7469</v>
      </c>
      <c r="X692" s="166" t="s">
        <v>7469</v>
      </c>
      <c r="Y692" s="166" t="s">
        <v>7469</v>
      </c>
      <c r="Z692" s="166" t="s">
        <v>7469</v>
      </c>
      <c r="AA692" s="166" t="s">
        <v>7469</v>
      </c>
      <c r="AB692" s="166" t="s">
        <v>7469</v>
      </c>
      <c r="AC692" s="166" t="s">
        <v>7469</v>
      </c>
      <c r="AD692" s="166" t="s">
        <v>7469</v>
      </c>
      <c r="AE692" s="166" t="s">
        <v>7469</v>
      </c>
      <c r="AF692" s="166" t="s">
        <v>7469</v>
      </c>
      <c r="AG692" s="166" t="s">
        <v>7469</v>
      </c>
      <c r="AH692" s="166" t="s">
        <v>7469</v>
      </c>
      <c r="AI692" s="166" t="s">
        <v>7469</v>
      </c>
      <c r="AJ692" s="166" t="s">
        <v>7469</v>
      </c>
      <c r="AK692" s="166" t="s">
        <v>7469</v>
      </c>
      <c r="AL692" s="166" t="s">
        <v>7469</v>
      </c>
      <c r="AM692" s="166" t="s">
        <v>7469</v>
      </c>
      <c r="AN692" s="166" t="s">
        <v>7469</v>
      </c>
      <c r="AO692" s="166" t="s">
        <v>7469</v>
      </c>
      <c r="AP692" s="166" t="s">
        <v>7469</v>
      </c>
      <c r="AQ692" s="166" t="s">
        <v>7469</v>
      </c>
      <c r="AR692" s="166" t="s">
        <v>7469</v>
      </c>
      <c r="AS692" s="166" t="s">
        <v>7469</v>
      </c>
      <c r="AT692" s="166" t="s">
        <v>7469</v>
      </c>
      <c r="AU692" s="166" t="s">
        <v>7469</v>
      </c>
      <c r="AV692" s="166" t="s">
        <v>7469</v>
      </c>
      <c r="AW692" s="166" t="s">
        <v>7469</v>
      </c>
      <c r="AX692" s="166" t="s">
        <v>7469</v>
      </c>
      <c r="AY692" s="166" t="s">
        <v>7469</v>
      </c>
      <c r="AZ692" s="166" t="s">
        <v>7469</v>
      </c>
      <c r="BA692" s="166" t="s">
        <v>7469</v>
      </c>
      <c r="BB692" s="166" t="s">
        <v>7469</v>
      </c>
      <c r="BC692" s="166" t="s">
        <v>7469</v>
      </c>
      <c r="BD692" s="166" t="s">
        <v>7469</v>
      </c>
      <c r="BE692" s="166" t="s">
        <v>7469</v>
      </c>
      <c r="BF692" s="166" t="s">
        <v>7469</v>
      </c>
      <c r="BG692" s="166" t="s">
        <v>7469</v>
      </c>
      <c r="BH692" s="166" t="s">
        <v>7469</v>
      </c>
      <c r="BI692" s="166" t="s">
        <v>7469</v>
      </c>
      <c r="BJ692" s="166" t="s">
        <v>7469</v>
      </c>
      <c r="BK692" s="166" t="s">
        <v>7469</v>
      </c>
      <c r="BL692" s="166" t="s">
        <v>7469</v>
      </c>
      <c r="BM692" s="166" t="s">
        <v>7469</v>
      </c>
      <c r="BN692" s="166">
        <v>5.6647999999999996</v>
      </c>
      <c r="BO692" s="166" t="s">
        <v>7469</v>
      </c>
      <c r="BP692" s="166" t="s">
        <v>7469</v>
      </c>
      <c r="BQ692" s="166" t="s">
        <v>7469</v>
      </c>
      <c r="BR692" s="166" t="s">
        <v>7469</v>
      </c>
      <c r="BS692" s="166" t="s">
        <v>7469</v>
      </c>
      <c r="BT692" s="166" t="s">
        <v>7469</v>
      </c>
      <c r="BU692" s="166" t="s">
        <v>7469</v>
      </c>
      <c r="BV692" s="166" t="s">
        <v>7469</v>
      </c>
      <c r="BW692" s="166" t="s">
        <v>7469</v>
      </c>
      <c r="BX692" s="166" t="s">
        <v>7469</v>
      </c>
      <c r="BY692" s="166" t="s">
        <v>7469</v>
      </c>
      <c r="BZ692" s="166" t="s">
        <v>7469</v>
      </c>
      <c r="CA692" s="166">
        <v>8.7728000000000002</v>
      </c>
      <c r="CB692" s="166" t="s">
        <v>7469</v>
      </c>
      <c r="CC692" s="166" t="s">
        <v>7469</v>
      </c>
      <c r="CD692" s="166" t="s">
        <v>7469</v>
      </c>
      <c r="CE692" s="166" t="s">
        <v>7469</v>
      </c>
      <c r="CF692" s="166" t="s">
        <v>7469</v>
      </c>
      <c r="CG692" s="166" t="s">
        <v>7469</v>
      </c>
      <c r="CH692" s="166" t="s">
        <v>7469</v>
      </c>
      <c r="CI692" s="166" t="s">
        <v>7469</v>
      </c>
      <c r="CJ692" s="166" t="s">
        <v>7469</v>
      </c>
      <c r="CK692" s="166" t="s">
        <v>7469</v>
      </c>
      <c r="CL692" s="166" t="s">
        <v>7469</v>
      </c>
      <c r="CM692" s="166" t="s">
        <v>7469</v>
      </c>
      <c r="CN692" s="166" t="s">
        <v>7469</v>
      </c>
      <c r="CO692" s="166" t="s">
        <v>7469</v>
      </c>
      <c r="CP692" s="166" t="s">
        <v>7469</v>
      </c>
      <c r="CQ692" s="166" t="s">
        <v>7469</v>
      </c>
      <c r="CR692" s="166" t="s">
        <v>7469</v>
      </c>
      <c r="CS692" s="166" t="s">
        <v>7469</v>
      </c>
      <c r="CT692" s="166" t="s">
        <v>7469</v>
      </c>
      <c r="CU692" s="166" t="s">
        <v>7469</v>
      </c>
      <c r="CV692" s="166" t="s">
        <v>7469</v>
      </c>
      <c r="CW692" s="166" t="s">
        <v>7469</v>
      </c>
      <c r="CX692" s="166" t="s">
        <v>7469</v>
      </c>
      <c r="CY692" s="166" t="s">
        <v>7469</v>
      </c>
      <c r="CZ692" s="166" t="s">
        <v>7469</v>
      </c>
      <c r="DA692" s="166" t="s">
        <v>7469</v>
      </c>
      <c r="DB692" s="166" t="s">
        <v>7469</v>
      </c>
      <c r="DC692" s="166" t="s">
        <v>7469</v>
      </c>
      <c r="DD692" s="166" t="s">
        <v>7469</v>
      </c>
      <c r="DE692" s="166" t="s">
        <v>7469</v>
      </c>
      <c r="DF692" s="166" t="s">
        <v>7469</v>
      </c>
      <c r="DG692" s="166" t="s">
        <v>7469</v>
      </c>
      <c r="DH692" s="166" t="s">
        <v>7469</v>
      </c>
      <c r="DI692" s="166" t="s">
        <v>7469</v>
      </c>
      <c r="DJ692" s="166" t="s">
        <v>7469</v>
      </c>
      <c r="DK692" s="166" t="s">
        <v>7469</v>
      </c>
      <c r="DL692" s="166" t="s">
        <v>7469</v>
      </c>
      <c r="DM692" s="166" t="s">
        <v>7469</v>
      </c>
      <c r="DN692" s="166" t="s">
        <v>7469</v>
      </c>
      <c r="DO692" s="166" t="s">
        <v>7469</v>
      </c>
      <c r="DP692" s="166" t="s">
        <v>7469</v>
      </c>
      <c r="DQ692" s="166" t="s">
        <v>7469</v>
      </c>
      <c r="DR692" s="166" t="s">
        <v>7469</v>
      </c>
      <c r="DS692" s="166" t="s">
        <v>7469</v>
      </c>
      <c r="DT692" s="166" t="s">
        <v>7469</v>
      </c>
      <c r="DU692" s="166" t="s">
        <v>7469</v>
      </c>
      <c r="DV692" s="166" t="s">
        <v>7469</v>
      </c>
      <c r="DW692" s="166" t="s">
        <v>7469</v>
      </c>
      <c r="DX692" s="166" t="s">
        <v>7469</v>
      </c>
      <c r="DY692" s="166" t="s">
        <v>7469</v>
      </c>
      <c r="DZ692" s="166" t="s">
        <v>7469</v>
      </c>
      <c r="EA692" s="166" t="s">
        <v>7469</v>
      </c>
      <c r="EB692" s="166" t="s">
        <v>7469</v>
      </c>
      <c r="EC692" s="166" t="s">
        <v>7469</v>
      </c>
      <c r="ED692" s="166" t="s">
        <v>7469</v>
      </c>
      <c r="EE692" s="166" t="s">
        <v>7469</v>
      </c>
      <c r="EF692" s="166" t="s">
        <v>7469</v>
      </c>
      <c r="EG692" s="166" t="s">
        <v>7469</v>
      </c>
      <c r="EH692" s="166" t="s">
        <v>7469</v>
      </c>
      <c r="EI692" s="166" t="s">
        <v>7469</v>
      </c>
      <c r="EJ692" s="166" t="s">
        <v>7469</v>
      </c>
      <c r="EK692" s="166" t="s">
        <v>7469</v>
      </c>
      <c r="EL692" s="166" t="s">
        <v>7469</v>
      </c>
      <c r="EM692" s="166" t="s">
        <v>7469</v>
      </c>
      <c r="EN692" s="166" t="s">
        <v>7469</v>
      </c>
    </row>
    <row r="693" spans="3:144">
      <c r="C693" s="120"/>
      <c r="E693" s="120" t="s">
        <v>8103</v>
      </c>
      <c r="F693" s="126" t="s">
        <v>8216</v>
      </c>
      <c r="G693" s="151" t="s">
        <v>8090</v>
      </c>
      <c r="H693" s="152" t="s">
        <v>8097</v>
      </c>
      <c r="I693" s="153">
        <v>1365.3404</v>
      </c>
      <c r="J693" s="166">
        <v>4.0357000000000003</v>
      </c>
      <c r="K693" s="166">
        <v>16.292300000000001</v>
      </c>
      <c r="L693" s="166">
        <v>67.242400000000004</v>
      </c>
      <c r="M693" s="166" t="s">
        <v>7469</v>
      </c>
      <c r="N693" s="166">
        <v>4.3303000000000003</v>
      </c>
      <c r="O693" s="166">
        <v>28.0258</v>
      </c>
      <c r="P693" s="166">
        <v>0.40550000000000003</v>
      </c>
      <c r="Q693" s="166">
        <v>0.65710000000000002</v>
      </c>
      <c r="R693" s="166">
        <v>1.5912999999999999</v>
      </c>
      <c r="S693" s="166">
        <v>2.8159999999999998</v>
      </c>
      <c r="T693" s="166">
        <v>0.50119999999999998</v>
      </c>
      <c r="U693" s="166" t="s">
        <v>7469</v>
      </c>
      <c r="V693" s="166">
        <v>3.6341999999999999</v>
      </c>
      <c r="W693" s="166">
        <v>1.1801999999999999</v>
      </c>
      <c r="X693" s="166">
        <v>4.0957999999999997</v>
      </c>
      <c r="Y693" s="166">
        <v>0.6895</v>
      </c>
      <c r="Z693" s="166">
        <v>939.44079999999997</v>
      </c>
      <c r="AA693" s="166">
        <v>3.2675000000000001</v>
      </c>
      <c r="AB693" s="166">
        <v>2.3344999999999998</v>
      </c>
      <c r="AC693" s="166">
        <v>2.0000000000000001E-4</v>
      </c>
      <c r="AD693" s="166">
        <v>0.25769999999999998</v>
      </c>
      <c r="AE693" s="166">
        <v>213.25450000000001</v>
      </c>
      <c r="AF693" s="166">
        <v>486.70010000000002</v>
      </c>
      <c r="AG693" s="166">
        <v>41.580800000000004</v>
      </c>
      <c r="AH693" s="166" t="s">
        <v>7469</v>
      </c>
      <c r="AI693" s="166">
        <v>27.525500000000001</v>
      </c>
      <c r="AJ693" s="166">
        <v>9.6734000000000009</v>
      </c>
      <c r="AK693" s="166" t="s">
        <v>7469</v>
      </c>
      <c r="AL693" s="166">
        <v>851.91499999999996</v>
      </c>
      <c r="AM693" s="166" t="s">
        <v>7469</v>
      </c>
      <c r="AN693" s="166">
        <v>2.9121999999999999</v>
      </c>
      <c r="AO693" s="166">
        <v>20.392900000000001</v>
      </c>
      <c r="AP693" s="166">
        <v>51.744500000000002</v>
      </c>
      <c r="AQ693" s="166" t="s">
        <v>7469</v>
      </c>
      <c r="AR693" s="166">
        <v>12.6778</v>
      </c>
      <c r="AS693" s="166">
        <v>9655.0866000000005</v>
      </c>
      <c r="AT693" s="166">
        <v>3827.9137000000001</v>
      </c>
      <c r="AU693" s="166">
        <v>321.78699999999998</v>
      </c>
      <c r="AV693" s="166">
        <v>4.7378999999999998</v>
      </c>
      <c r="AW693" s="166" t="s">
        <v>7469</v>
      </c>
      <c r="AX693" s="166" t="s">
        <v>7469</v>
      </c>
      <c r="AY693" s="166" t="s">
        <v>7469</v>
      </c>
      <c r="AZ693" s="166">
        <v>0.4657</v>
      </c>
      <c r="BA693" s="166">
        <v>0.95409999999999995</v>
      </c>
      <c r="BB693" s="166" t="s">
        <v>7469</v>
      </c>
      <c r="BC693" s="166" t="s">
        <v>7469</v>
      </c>
      <c r="BD693" s="166">
        <v>0.75539999999999996</v>
      </c>
      <c r="BE693" s="166">
        <v>4.1999999999999997E-3</v>
      </c>
      <c r="BF693" s="166">
        <v>1.7477</v>
      </c>
      <c r="BG693" s="166" t="s">
        <v>7469</v>
      </c>
      <c r="BH693" s="166" t="s">
        <v>7469</v>
      </c>
      <c r="BI693" s="166">
        <v>3.5827</v>
      </c>
      <c r="BJ693" s="166">
        <v>197.59379999999999</v>
      </c>
      <c r="BK693" s="166" t="s">
        <v>7469</v>
      </c>
      <c r="BL693" s="166">
        <v>5.6323999999999996</v>
      </c>
      <c r="BM693" s="166">
        <v>6902.3680999999997</v>
      </c>
      <c r="BN693" s="166">
        <v>6.8959999999999999</v>
      </c>
      <c r="BO693" s="166">
        <v>8.2000000000000007E-3</v>
      </c>
      <c r="BP693" s="166" t="s">
        <v>7469</v>
      </c>
      <c r="BQ693" s="166">
        <v>194.4726</v>
      </c>
      <c r="BR693" s="166" t="s">
        <v>7469</v>
      </c>
      <c r="BS693" s="166">
        <v>5.0989000000000004</v>
      </c>
      <c r="BT693" s="166" t="s">
        <v>7469</v>
      </c>
      <c r="BU693" s="166">
        <v>12.235300000000001</v>
      </c>
      <c r="BV693" s="166" t="s">
        <v>7469</v>
      </c>
      <c r="BW693" s="166" t="s">
        <v>7469</v>
      </c>
      <c r="BX693" s="166">
        <v>5.4584000000000001</v>
      </c>
      <c r="BY693" s="166" t="s">
        <v>7469</v>
      </c>
      <c r="BZ693" s="166" t="s">
        <v>7469</v>
      </c>
      <c r="CA693" s="166">
        <v>4.0083000000000002</v>
      </c>
      <c r="CB693" s="166">
        <v>3704.0891000000001</v>
      </c>
      <c r="CC693" s="166">
        <v>0.60319999999999996</v>
      </c>
      <c r="CD693" s="166">
        <v>2804.7838000000002</v>
      </c>
      <c r="CE693" s="166">
        <v>4.5900000000000003E-2</v>
      </c>
      <c r="CF693" s="166" t="s">
        <v>7469</v>
      </c>
      <c r="CG693" s="166" t="s">
        <v>7469</v>
      </c>
      <c r="CH693" s="166">
        <v>4.7399999999999998E-2</v>
      </c>
      <c r="CI693" s="166">
        <v>8.5342000000000002</v>
      </c>
      <c r="CJ693" s="166" t="s">
        <v>7469</v>
      </c>
      <c r="CK693" s="166" t="s">
        <v>7469</v>
      </c>
      <c r="CL693" s="166" t="s">
        <v>7469</v>
      </c>
      <c r="CM693" s="166" t="s">
        <v>7469</v>
      </c>
      <c r="CN693" s="166" t="s">
        <v>7469</v>
      </c>
      <c r="CO693" s="166">
        <v>1730.646</v>
      </c>
      <c r="CP693" s="166">
        <v>18414.625800000002</v>
      </c>
      <c r="CQ693" s="166">
        <v>577.11720000000003</v>
      </c>
      <c r="CR693" s="166" t="s">
        <v>7469</v>
      </c>
      <c r="CS693" s="166">
        <v>5.4047999999999998</v>
      </c>
      <c r="CT693" s="166" t="s">
        <v>7469</v>
      </c>
      <c r="CU693" s="166">
        <v>732.55269999999996</v>
      </c>
      <c r="CV693" s="166" t="s">
        <v>7469</v>
      </c>
      <c r="CW693" s="166" t="s">
        <v>7469</v>
      </c>
      <c r="CX693" s="166" t="s">
        <v>7469</v>
      </c>
      <c r="CY693" s="166">
        <v>23863.382099999999</v>
      </c>
      <c r="CZ693" s="166">
        <v>0.3528</v>
      </c>
      <c r="DA693" s="166">
        <v>3422.7550000000001</v>
      </c>
      <c r="DB693" s="166" t="s">
        <v>7469</v>
      </c>
      <c r="DC693" s="166">
        <v>4.0327000000000002</v>
      </c>
      <c r="DD693" s="166">
        <v>1438.1378</v>
      </c>
      <c r="DE693" s="166">
        <v>8.8999999999999996E-2</v>
      </c>
      <c r="DF693" s="166" t="s">
        <v>7469</v>
      </c>
      <c r="DG693" s="166">
        <v>1.895</v>
      </c>
      <c r="DH693" s="166">
        <v>0</v>
      </c>
      <c r="DI693" s="166" t="s">
        <v>7469</v>
      </c>
      <c r="DJ693" s="166" t="s">
        <v>7469</v>
      </c>
      <c r="DK693" s="166">
        <v>291.77499999999998</v>
      </c>
      <c r="DL693" s="166">
        <v>1288.4211</v>
      </c>
      <c r="DM693" s="166">
        <v>756.91020000000003</v>
      </c>
      <c r="DN693" s="166">
        <v>1.5236000000000001</v>
      </c>
      <c r="DO693" s="166">
        <v>0.2303</v>
      </c>
      <c r="DP693" s="166">
        <v>2580.598</v>
      </c>
      <c r="DQ693" s="166">
        <v>136.59180000000001</v>
      </c>
      <c r="DR693" s="166" t="s">
        <v>7469</v>
      </c>
      <c r="DS693" s="166" t="s">
        <v>7469</v>
      </c>
      <c r="DT693" s="166">
        <v>23.867100000000001</v>
      </c>
      <c r="DU693" s="166">
        <v>1.0322</v>
      </c>
      <c r="DV693" s="166" t="s">
        <v>7469</v>
      </c>
      <c r="DW693" s="166" t="s">
        <v>7469</v>
      </c>
      <c r="DX693" s="166">
        <v>1130.5966000000001</v>
      </c>
      <c r="DY693" s="166">
        <v>570.46079999999995</v>
      </c>
      <c r="DZ693" s="166">
        <v>2.4630999999999998</v>
      </c>
      <c r="EA693" s="166">
        <v>1.6798</v>
      </c>
      <c r="EB693" s="166">
        <v>3705.8923</v>
      </c>
      <c r="EC693" s="166">
        <v>6.6169000000000002</v>
      </c>
      <c r="ED693" s="166">
        <v>534.41869999999994</v>
      </c>
      <c r="EE693" s="166" t="s">
        <v>7469</v>
      </c>
      <c r="EF693" s="166">
        <v>3806.8904000000002</v>
      </c>
      <c r="EG693" s="166">
        <v>2.6371000000000002</v>
      </c>
      <c r="EH693" s="166" t="s">
        <v>7469</v>
      </c>
      <c r="EI693" s="166">
        <v>137.44499999999999</v>
      </c>
      <c r="EJ693" s="166" t="s">
        <v>7469</v>
      </c>
      <c r="EK693" s="166" t="s">
        <v>7469</v>
      </c>
      <c r="EL693" s="166">
        <v>0</v>
      </c>
      <c r="EM693" s="166">
        <v>4.6318999999999999</v>
      </c>
      <c r="EN693" s="166" t="s">
        <v>7469</v>
      </c>
    </row>
    <row r="694" spans="3:144">
      <c r="C694" s="120"/>
      <c r="D694" s="103" t="s">
        <v>8217</v>
      </c>
      <c r="E694" s="120"/>
      <c r="F694" s="126"/>
      <c r="G694" s="151" t="s">
        <v>8105</v>
      </c>
      <c r="H694" s="152" t="s">
        <v>8105</v>
      </c>
      <c r="I694" s="166" t="s">
        <v>8105</v>
      </c>
      <c r="J694" s="166" t="s">
        <v>8105</v>
      </c>
      <c r="K694" s="166" t="s">
        <v>8105</v>
      </c>
      <c r="L694" s="166" t="s">
        <v>8105</v>
      </c>
      <c r="M694" s="166" t="s">
        <v>8105</v>
      </c>
      <c r="N694" s="166" t="s">
        <v>8105</v>
      </c>
      <c r="O694" s="166" t="s">
        <v>8105</v>
      </c>
      <c r="P694" s="166" t="s">
        <v>8105</v>
      </c>
      <c r="Q694" s="166" t="s">
        <v>8105</v>
      </c>
      <c r="R694" s="166" t="s">
        <v>8105</v>
      </c>
      <c r="S694" s="166" t="s">
        <v>8105</v>
      </c>
      <c r="T694" s="166" t="s">
        <v>8105</v>
      </c>
      <c r="U694" s="166" t="s">
        <v>8105</v>
      </c>
      <c r="V694" s="166" t="s">
        <v>8105</v>
      </c>
      <c r="W694" s="166" t="s">
        <v>8105</v>
      </c>
      <c r="X694" s="166" t="s">
        <v>8105</v>
      </c>
      <c r="Y694" s="166" t="s">
        <v>8105</v>
      </c>
      <c r="Z694" s="166" t="s">
        <v>8105</v>
      </c>
      <c r="AA694" s="166" t="s">
        <v>8105</v>
      </c>
      <c r="AB694" s="166" t="s">
        <v>8105</v>
      </c>
      <c r="AC694" s="166" t="s">
        <v>8105</v>
      </c>
      <c r="AD694" s="166" t="s">
        <v>8105</v>
      </c>
      <c r="AE694" s="166" t="s">
        <v>8105</v>
      </c>
      <c r="AF694" s="166" t="s">
        <v>8105</v>
      </c>
      <c r="AG694" s="166" t="s">
        <v>8105</v>
      </c>
      <c r="AH694" s="166" t="s">
        <v>8105</v>
      </c>
      <c r="AI694" s="166" t="s">
        <v>8105</v>
      </c>
      <c r="AJ694" s="166" t="s">
        <v>8105</v>
      </c>
      <c r="AK694" s="166" t="s">
        <v>8105</v>
      </c>
      <c r="AL694" s="166" t="s">
        <v>8105</v>
      </c>
      <c r="AM694" s="166" t="s">
        <v>8105</v>
      </c>
      <c r="AN694" s="166" t="s">
        <v>8105</v>
      </c>
      <c r="AO694" s="166" t="s">
        <v>8105</v>
      </c>
      <c r="AP694" s="166" t="s">
        <v>8105</v>
      </c>
      <c r="AQ694" s="166" t="s">
        <v>8105</v>
      </c>
      <c r="AR694" s="166" t="s">
        <v>8105</v>
      </c>
      <c r="AS694" s="166" t="s">
        <v>8105</v>
      </c>
      <c r="AT694" s="166" t="s">
        <v>8105</v>
      </c>
      <c r="AU694" s="166" t="s">
        <v>8105</v>
      </c>
      <c r="AV694" s="166" t="s">
        <v>8105</v>
      </c>
      <c r="AW694" s="166" t="s">
        <v>8105</v>
      </c>
      <c r="AX694" s="166" t="s">
        <v>8105</v>
      </c>
      <c r="AY694" s="166" t="s">
        <v>8105</v>
      </c>
      <c r="AZ694" s="166" t="s">
        <v>8105</v>
      </c>
      <c r="BA694" s="166" t="s">
        <v>8105</v>
      </c>
      <c r="BB694" s="166" t="s">
        <v>8105</v>
      </c>
      <c r="BC694" s="166" t="s">
        <v>8105</v>
      </c>
      <c r="BD694" s="166" t="s">
        <v>8105</v>
      </c>
      <c r="BE694" s="166" t="s">
        <v>8105</v>
      </c>
      <c r="BF694" s="166" t="s">
        <v>8105</v>
      </c>
      <c r="BG694" s="166" t="s">
        <v>8105</v>
      </c>
      <c r="BH694" s="166" t="s">
        <v>8105</v>
      </c>
      <c r="BI694" s="166" t="s">
        <v>8105</v>
      </c>
      <c r="BJ694" s="166" t="s">
        <v>8105</v>
      </c>
      <c r="BK694" s="166" t="s">
        <v>8105</v>
      </c>
      <c r="BL694" s="166" t="s">
        <v>8105</v>
      </c>
      <c r="BM694" s="166" t="s">
        <v>8105</v>
      </c>
      <c r="BN694" s="166" t="s">
        <v>8105</v>
      </c>
      <c r="BO694" s="166" t="s">
        <v>8105</v>
      </c>
      <c r="BP694" s="166" t="s">
        <v>8105</v>
      </c>
      <c r="BQ694" s="166" t="s">
        <v>8105</v>
      </c>
      <c r="BR694" s="166" t="s">
        <v>8105</v>
      </c>
      <c r="BS694" s="166" t="s">
        <v>8105</v>
      </c>
      <c r="BT694" s="166" t="s">
        <v>8105</v>
      </c>
      <c r="BU694" s="166" t="s">
        <v>8105</v>
      </c>
      <c r="BV694" s="166" t="s">
        <v>8105</v>
      </c>
      <c r="BW694" s="166" t="s">
        <v>8105</v>
      </c>
      <c r="BX694" s="166" t="s">
        <v>8105</v>
      </c>
      <c r="BY694" s="166" t="s">
        <v>8105</v>
      </c>
      <c r="BZ694" s="166" t="s">
        <v>8105</v>
      </c>
      <c r="CA694" s="166" t="s">
        <v>8105</v>
      </c>
      <c r="CB694" s="166" t="s">
        <v>8105</v>
      </c>
      <c r="CC694" s="166" t="s">
        <v>8105</v>
      </c>
      <c r="CD694" s="166" t="s">
        <v>8105</v>
      </c>
      <c r="CE694" s="166" t="s">
        <v>8105</v>
      </c>
      <c r="CF694" s="166" t="s">
        <v>8105</v>
      </c>
      <c r="CG694" s="166" t="s">
        <v>8105</v>
      </c>
      <c r="CH694" s="166" t="s">
        <v>8105</v>
      </c>
      <c r="CI694" s="166" t="s">
        <v>8105</v>
      </c>
      <c r="CJ694" s="166" t="s">
        <v>8105</v>
      </c>
      <c r="CK694" s="166" t="s">
        <v>8105</v>
      </c>
      <c r="CL694" s="166" t="s">
        <v>8105</v>
      </c>
      <c r="CM694" s="166" t="s">
        <v>8105</v>
      </c>
      <c r="CN694" s="166" t="s">
        <v>8105</v>
      </c>
      <c r="CO694" s="166" t="s">
        <v>8105</v>
      </c>
      <c r="CP694" s="166" t="s">
        <v>8105</v>
      </c>
      <c r="CQ694" s="166" t="s">
        <v>8105</v>
      </c>
      <c r="CR694" s="166" t="s">
        <v>8105</v>
      </c>
      <c r="CS694" s="166" t="s">
        <v>8105</v>
      </c>
      <c r="CT694" s="166" t="s">
        <v>8105</v>
      </c>
      <c r="CU694" s="166" t="s">
        <v>8105</v>
      </c>
      <c r="CV694" s="166" t="s">
        <v>8105</v>
      </c>
      <c r="CW694" s="166" t="s">
        <v>8105</v>
      </c>
      <c r="CX694" s="166" t="s">
        <v>8105</v>
      </c>
      <c r="CY694" s="166" t="s">
        <v>8105</v>
      </c>
      <c r="CZ694" s="166" t="s">
        <v>8105</v>
      </c>
      <c r="DA694" s="166" t="s">
        <v>8105</v>
      </c>
      <c r="DB694" s="166" t="s">
        <v>8105</v>
      </c>
      <c r="DC694" s="166" t="s">
        <v>8105</v>
      </c>
      <c r="DD694" s="166" t="s">
        <v>8105</v>
      </c>
      <c r="DE694" s="166" t="s">
        <v>8105</v>
      </c>
      <c r="DF694" s="166" t="s">
        <v>8105</v>
      </c>
      <c r="DG694" s="166" t="s">
        <v>8105</v>
      </c>
      <c r="DH694" s="166" t="s">
        <v>8105</v>
      </c>
      <c r="DI694" s="166" t="s">
        <v>8105</v>
      </c>
      <c r="DJ694" s="166" t="s">
        <v>8105</v>
      </c>
      <c r="DK694" s="166" t="s">
        <v>8105</v>
      </c>
      <c r="DL694" s="166" t="s">
        <v>8105</v>
      </c>
      <c r="DM694" s="166" t="s">
        <v>8105</v>
      </c>
      <c r="DN694" s="166" t="s">
        <v>8105</v>
      </c>
      <c r="DO694" s="166" t="s">
        <v>8105</v>
      </c>
      <c r="DP694" s="166" t="s">
        <v>8105</v>
      </c>
      <c r="DQ694" s="166" t="s">
        <v>8105</v>
      </c>
      <c r="DR694" s="166" t="s">
        <v>8105</v>
      </c>
      <c r="DS694" s="166" t="s">
        <v>8105</v>
      </c>
      <c r="DT694" s="166" t="s">
        <v>8105</v>
      </c>
      <c r="DU694" s="166" t="s">
        <v>8105</v>
      </c>
      <c r="DV694" s="166" t="s">
        <v>8105</v>
      </c>
      <c r="DW694" s="166" t="s">
        <v>8105</v>
      </c>
      <c r="DX694" s="166" t="s">
        <v>8105</v>
      </c>
      <c r="DY694" s="166" t="s">
        <v>8105</v>
      </c>
      <c r="DZ694" s="166" t="s">
        <v>8105</v>
      </c>
      <c r="EA694" s="166" t="s">
        <v>8105</v>
      </c>
      <c r="EB694" s="166" t="s">
        <v>8105</v>
      </c>
      <c r="EC694" s="166" t="s">
        <v>8105</v>
      </c>
      <c r="ED694" s="166" t="s">
        <v>8105</v>
      </c>
      <c r="EE694" s="166" t="s">
        <v>8105</v>
      </c>
      <c r="EF694" s="166" t="s">
        <v>8105</v>
      </c>
      <c r="EG694" s="166" t="s">
        <v>8105</v>
      </c>
      <c r="EH694" s="166" t="s">
        <v>8105</v>
      </c>
      <c r="EI694" s="166" t="s">
        <v>8105</v>
      </c>
      <c r="EJ694" s="166" t="s">
        <v>8105</v>
      </c>
      <c r="EK694" s="166" t="s">
        <v>8105</v>
      </c>
      <c r="EL694" s="166" t="s">
        <v>8105</v>
      </c>
      <c r="EM694" s="166" t="s">
        <v>8105</v>
      </c>
      <c r="EN694" s="166" t="s">
        <v>8105</v>
      </c>
    </row>
    <row r="695" spans="3:144">
      <c r="C695" s="120"/>
      <c r="E695" s="120" t="s">
        <v>8088</v>
      </c>
      <c r="F695" s="126" t="s">
        <v>8218</v>
      </c>
      <c r="G695" s="151" t="s">
        <v>8090</v>
      </c>
      <c r="H695" s="152" t="s">
        <v>8091</v>
      </c>
      <c r="I695" s="166">
        <v>8.3605999999999998</v>
      </c>
      <c r="J695" s="166">
        <v>-5.5640000000000001</v>
      </c>
      <c r="K695" s="166">
        <v>14.547700000000001</v>
      </c>
      <c r="L695" s="166">
        <v>-31.246600000000001</v>
      </c>
      <c r="M695" s="166">
        <v>3.2439</v>
      </c>
      <c r="N695" s="166">
        <v>6.7073</v>
      </c>
      <c r="O695" s="166" t="s">
        <v>7469</v>
      </c>
      <c r="P695" s="166">
        <v>82.847300000000004</v>
      </c>
      <c r="Q695" s="166">
        <v>-49.467700000000001</v>
      </c>
      <c r="R695" s="166">
        <v>11.447100000000001</v>
      </c>
      <c r="S695" s="166">
        <v>-47.221400000000003</v>
      </c>
      <c r="T695" s="166">
        <v>3.5013000000000001</v>
      </c>
      <c r="U695" s="166">
        <v>-21.609400000000001</v>
      </c>
      <c r="V695" s="166" t="s">
        <v>7469</v>
      </c>
      <c r="W695" s="166">
        <v>0.41860000000000003</v>
      </c>
      <c r="X695" s="166">
        <v>12.451499999999999</v>
      </c>
      <c r="Y695" s="166">
        <v>-8.8247999999999998</v>
      </c>
      <c r="Z695" s="166">
        <v>2.4333</v>
      </c>
      <c r="AA695" s="166">
        <v>4.4268000000000001</v>
      </c>
      <c r="AB695" s="166">
        <v>2.972</v>
      </c>
      <c r="AC695" s="166">
        <v>-966.2509</v>
      </c>
      <c r="AD695" s="166">
        <v>-44.156999999999996</v>
      </c>
      <c r="AE695" s="166">
        <v>1.4372</v>
      </c>
      <c r="AF695" s="166">
        <v>16.7468</v>
      </c>
      <c r="AG695" s="166">
        <v>5.8452999999999999</v>
      </c>
      <c r="AH695" s="166">
        <v>9.6021999999999998</v>
      </c>
      <c r="AI695" s="166">
        <v>7.1908000000000003</v>
      </c>
      <c r="AJ695" s="166">
        <v>-13.17</v>
      </c>
      <c r="AK695" s="166">
        <v>18.750599999999999</v>
      </c>
      <c r="AL695" s="166">
        <v>25.4329</v>
      </c>
      <c r="AM695" s="166">
        <v>-8.6524000000000001</v>
      </c>
      <c r="AN695" s="166">
        <v>4.9585999999999997</v>
      </c>
      <c r="AO695" s="166">
        <v>11.486000000000001</v>
      </c>
      <c r="AP695" s="166">
        <v>10.9633</v>
      </c>
      <c r="AQ695" s="166" t="s">
        <v>7469</v>
      </c>
      <c r="AR695" s="166">
        <v>8.0040999999999993</v>
      </c>
      <c r="AS695" s="166">
        <v>16.4665</v>
      </c>
      <c r="AT695" s="166">
        <v>1.9754</v>
      </c>
      <c r="AU695" s="166">
        <v>7.8314000000000004</v>
      </c>
      <c r="AV695" s="166">
        <v>12.401999999999999</v>
      </c>
      <c r="AW695" s="166" t="s">
        <v>7469</v>
      </c>
      <c r="AX695" s="166">
        <v>-82.496499999999997</v>
      </c>
      <c r="AY695" s="166" t="s">
        <v>7469</v>
      </c>
      <c r="AZ695" s="166">
        <v>3.3866999999999998</v>
      </c>
      <c r="BA695" s="166">
        <v>-39.5657</v>
      </c>
      <c r="BB695" s="166">
        <v>-0.53010000000000002</v>
      </c>
      <c r="BC695" s="166">
        <v>-13.82</v>
      </c>
      <c r="BD695" s="166">
        <v>-191.18340000000001</v>
      </c>
      <c r="BE695" s="166">
        <v>-179.8107</v>
      </c>
      <c r="BF695" s="166">
        <v>12.4328</v>
      </c>
      <c r="BG695" s="166" t="s">
        <v>7469</v>
      </c>
      <c r="BH695" s="166" t="s">
        <v>7469</v>
      </c>
      <c r="BI695" s="166" t="s">
        <v>7469</v>
      </c>
      <c r="BJ695" s="166">
        <v>10.260300000000001</v>
      </c>
      <c r="BK695" s="166">
        <v>-123.2705</v>
      </c>
      <c r="BL695" s="166">
        <v>7.4447999999999999</v>
      </c>
      <c r="BM695" s="166">
        <v>2.5514000000000001</v>
      </c>
      <c r="BN695" s="166">
        <v>-1.0130999999999999</v>
      </c>
      <c r="BO695" s="166">
        <v>-113.7308</v>
      </c>
      <c r="BP695" s="166">
        <v>-53.156700000000001</v>
      </c>
      <c r="BQ695" s="166">
        <v>-12.3504</v>
      </c>
      <c r="BR695" s="166">
        <v>-50.658000000000001</v>
      </c>
      <c r="BS695" s="166">
        <v>-23.528600000000001</v>
      </c>
      <c r="BT695" s="166">
        <v>-178.17410000000001</v>
      </c>
      <c r="BU695" s="166" t="s">
        <v>7469</v>
      </c>
      <c r="BV695" s="166">
        <v>-54.575499999999998</v>
      </c>
      <c r="BW695" s="166" t="s">
        <v>7469</v>
      </c>
      <c r="BX695" s="166">
        <v>22.0213</v>
      </c>
      <c r="BY695" s="166">
        <v>-21.4969</v>
      </c>
      <c r="BZ695" s="166" t="s">
        <v>7469</v>
      </c>
      <c r="CA695" s="166" t="s">
        <v>7469</v>
      </c>
      <c r="CB695" s="166">
        <v>6.9870999999999999</v>
      </c>
      <c r="CC695" s="166" t="s">
        <v>7469</v>
      </c>
      <c r="CD695" s="166">
        <v>5.4835000000000003</v>
      </c>
      <c r="CE695" s="166" t="s">
        <v>7469</v>
      </c>
      <c r="CF695" s="166">
        <v>-1.2211000000000001</v>
      </c>
      <c r="CG695" s="166" t="s">
        <v>7469</v>
      </c>
      <c r="CH695" s="166">
        <v>1.3485</v>
      </c>
      <c r="CI695" s="166">
        <v>-14.4598</v>
      </c>
      <c r="CJ695" s="166" t="s">
        <v>7469</v>
      </c>
      <c r="CK695" s="166" t="s">
        <v>7469</v>
      </c>
      <c r="CL695" s="166" t="s">
        <v>7469</v>
      </c>
      <c r="CM695" s="166" t="s">
        <v>7469</v>
      </c>
      <c r="CN695" s="166" t="s">
        <v>7469</v>
      </c>
      <c r="CO695" s="166">
        <v>8.0939999999999994</v>
      </c>
      <c r="CP695" s="166">
        <v>6.4497</v>
      </c>
      <c r="CQ695" s="166" t="s">
        <v>7469</v>
      </c>
      <c r="CR695" s="166" t="s">
        <v>7469</v>
      </c>
      <c r="CS695" s="166">
        <v>1.1141000000000001</v>
      </c>
      <c r="CT695" s="166">
        <v>-11.7415</v>
      </c>
      <c r="CU695" s="166">
        <v>-3.3216000000000001</v>
      </c>
      <c r="CV695" s="166" t="s">
        <v>7469</v>
      </c>
      <c r="CW695" s="166" t="s">
        <v>7469</v>
      </c>
      <c r="CX695" s="166" t="s">
        <v>7469</v>
      </c>
      <c r="CY695" s="166">
        <v>9.7548999999999992</v>
      </c>
      <c r="CZ695" s="166">
        <v>6.1752000000000002</v>
      </c>
      <c r="DA695" s="166">
        <v>3.4144000000000001</v>
      </c>
      <c r="DB695" s="166" t="s">
        <v>7469</v>
      </c>
      <c r="DC695" s="166">
        <v>23.119800000000001</v>
      </c>
      <c r="DD695" s="166">
        <v>0.31180000000000002</v>
      </c>
      <c r="DE695" s="166">
        <v>-57.018799999999999</v>
      </c>
      <c r="DF695" s="166" t="s">
        <v>7469</v>
      </c>
      <c r="DG695" s="166">
        <v>6.7973999999999997</v>
      </c>
      <c r="DH695" s="166">
        <v>-2589.1386000000002</v>
      </c>
      <c r="DI695" s="166">
        <v>2.5499999999999998</v>
      </c>
      <c r="DJ695" s="166" t="s">
        <v>7469</v>
      </c>
      <c r="DK695" s="166">
        <v>0.56940000000000002</v>
      </c>
      <c r="DL695" s="166">
        <v>-2.9946000000000002</v>
      </c>
      <c r="DM695" s="166">
        <v>23.4815</v>
      </c>
      <c r="DN695" s="166">
        <v>14.027699999999999</v>
      </c>
      <c r="DO695" s="166">
        <v>4.3783000000000003</v>
      </c>
      <c r="DP695" s="166">
        <v>-34.715899999999998</v>
      </c>
      <c r="DQ695" s="166">
        <v>12.9872</v>
      </c>
      <c r="DR695" s="166" t="s">
        <v>7469</v>
      </c>
      <c r="DS695" s="166" t="s">
        <v>7469</v>
      </c>
      <c r="DT695" s="166">
        <v>10.147600000000001</v>
      </c>
      <c r="DU695" s="166">
        <v>9.9297000000000004</v>
      </c>
      <c r="DV695" s="166">
        <v>-5141.7071999999998</v>
      </c>
      <c r="DW695" s="166" t="s">
        <v>7469</v>
      </c>
      <c r="DX695" s="166">
        <v>15.597899999999999</v>
      </c>
      <c r="DY695" s="166">
        <v>-13.913399999999999</v>
      </c>
      <c r="DZ695" s="166">
        <v>-35.740299999999998</v>
      </c>
      <c r="EA695" s="166">
        <v>16.4575</v>
      </c>
      <c r="EB695" s="166">
        <v>4.2695999999999996</v>
      </c>
      <c r="EC695" s="166">
        <v>7.8193000000000001</v>
      </c>
      <c r="ED695" s="166">
        <v>-0.61750000000000005</v>
      </c>
      <c r="EE695" s="166" t="s">
        <v>7469</v>
      </c>
      <c r="EF695" s="166">
        <v>12.2509</v>
      </c>
      <c r="EG695" s="166">
        <v>10.360900000000001</v>
      </c>
      <c r="EH695" s="166">
        <v>-0.58889999999999998</v>
      </c>
      <c r="EI695" s="166">
        <v>33.5105</v>
      </c>
      <c r="EJ695" s="166" t="s">
        <v>7469</v>
      </c>
      <c r="EK695" s="166">
        <v>-153.2758</v>
      </c>
      <c r="EL695" s="166">
        <v>4054.6028999999999</v>
      </c>
      <c r="EM695" s="166" t="s">
        <v>7469</v>
      </c>
      <c r="EN695" s="166" t="s">
        <v>7469</v>
      </c>
    </row>
    <row r="696" spans="3:144">
      <c r="C696" s="120"/>
      <c r="E696" s="120" t="s">
        <v>8092</v>
      </c>
      <c r="F696" s="126" t="s">
        <v>8218</v>
      </c>
      <c r="G696" s="151" t="s">
        <v>8090</v>
      </c>
      <c r="H696" s="152" t="s">
        <v>8091</v>
      </c>
      <c r="I696" s="166">
        <v>7.9181999999999997</v>
      </c>
      <c r="J696" s="166">
        <v>-4.2759</v>
      </c>
      <c r="K696" s="166">
        <v>14.2447</v>
      </c>
      <c r="L696" s="166">
        <v>-29.817499999999999</v>
      </c>
      <c r="M696" s="166">
        <v>14.3249</v>
      </c>
      <c r="N696" s="166">
        <v>0.1956</v>
      </c>
      <c r="O696" s="166">
        <v>8.5053999999999998</v>
      </c>
      <c r="P696" s="166">
        <v>81.896600000000007</v>
      </c>
      <c r="Q696" s="166">
        <v>-205.6335</v>
      </c>
      <c r="R696" s="166">
        <v>2.4005999999999998</v>
      </c>
      <c r="S696" s="166">
        <v>-52.808900000000001</v>
      </c>
      <c r="T696" s="166">
        <v>-5.2708000000000004</v>
      </c>
      <c r="U696" s="166">
        <v>-24.3645</v>
      </c>
      <c r="V696" s="166">
        <v>-8.4123999999999999</v>
      </c>
      <c r="W696" s="166">
        <v>1.4713000000000001</v>
      </c>
      <c r="X696" s="166">
        <v>9.5353999999999992</v>
      </c>
      <c r="Y696" s="166">
        <v>-5.7417999999999996</v>
      </c>
      <c r="Z696" s="166">
        <v>4.8605999999999998</v>
      </c>
      <c r="AA696" s="166">
        <v>5.7241999999999997</v>
      </c>
      <c r="AB696" s="166">
        <v>5.3333000000000004</v>
      </c>
      <c r="AC696" s="166">
        <v>-1514.0721000000001</v>
      </c>
      <c r="AD696" s="166">
        <v>-16.7179</v>
      </c>
      <c r="AE696" s="166">
        <v>2.1126999999999998</v>
      </c>
      <c r="AF696" s="166">
        <v>22.0518</v>
      </c>
      <c r="AG696" s="166">
        <v>6.8924000000000003</v>
      </c>
      <c r="AH696" s="166">
        <v>1.8358000000000001</v>
      </c>
      <c r="AI696" s="166">
        <v>3.5585</v>
      </c>
      <c r="AJ696" s="166">
        <v>-8.7962000000000007</v>
      </c>
      <c r="AK696" s="166">
        <v>25.501300000000001</v>
      </c>
      <c r="AL696" s="166">
        <v>2.6863999999999999</v>
      </c>
      <c r="AM696" s="166">
        <v>-12.5214</v>
      </c>
      <c r="AN696" s="166">
        <v>3.8075999999999999</v>
      </c>
      <c r="AO696" s="166">
        <v>5.2431000000000001</v>
      </c>
      <c r="AP696" s="166">
        <v>11.2423</v>
      </c>
      <c r="AQ696" s="166">
        <v>-20.7135</v>
      </c>
      <c r="AR696" s="166">
        <v>6.0674000000000001</v>
      </c>
      <c r="AS696" s="166">
        <v>3.5510999999999999</v>
      </c>
      <c r="AT696" s="166">
        <v>-9.7814999999999994</v>
      </c>
      <c r="AU696" s="166">
        <v>14.6836</v>
      </c>
      <c r="AV696" s="166">
        <v>11.6693</v>
      </c>
      <c r="AW696" s="166" t="s">
        <v>7469</v>
      </c>
      <c r="AX696" s="166" t="s">
        <v>7469</v>
      </c>
      <c r="AY696" s="166" t="s">
        <v>7469</v>
      </c>
      <c r="AZ696" s="166">
        <v>0.83199999999999996</v>
      </c>
      <c r="BA696" s="166">
        <v>-63.547800000000002</v>
      </c>
      <c r="BB696" s="166">
        <v>1.0242</v>
      </c>
      <c r="BC696" s="166">
        <v>-14.052300000000001</v>
      </c>
      <c r="BD696" s="166">
        <v>-107.3993</v>
      </c>
      <c r="BE696" s="166">
        <v>-310.28250000000003</v>
      </c>
      <c r="BF696" s="166">
        <v>4.3714000000000004</v>
      </c>
      <c r="BG696" s="166" t="s">
        <v>7469</v>
      </c>
      <c r="BH696" s="166">
        <v>-20.674199999999999</v>
      </c>
      <c r="BI696" s="166" t="s">
        <v>7469</v>
      </c>
      <c r="BJ696" s="166">
        <v>8.7491000000000003</v>
      </c>
      <c r="BK696" s="166">
        <v>-81.559200000000004</v>
      </c>
      <c r="BL696" s="166">
        <v>18.662400000000002</v>
      </c>
      <c r="BM696" s="166">
        <v>2.8616999999999999</v>
      </c>
      <c r="BN696" s="166">
        <v>-3.7359</v>
      </c>
      <c r="BO696" s="166">
        <v>-32.295999999999999</v>
      </c>
      <c r="BP696" s="166">
        <v>-103.1553</v>
      </c>
      <c r="BQ696" s="166">
        <v>39.055599999999998</v>
      </c>
      <c r="BR696" s="166">
        <v>-42.052300000000002</v>
      </c>
      <c r="BS696" s="166">
        <v>-19.429099999999998</v>
      </c>
      <c r="BT696" s="166">
        <v>-101.90770000000001</v>
      </c>
      <c r="BU696" s="166">
        <v>10.767099999999999</v>
      </c>
      <c r="BV696" s="166">
        <v>-34.238300000000002</v>
      </c>
      <c r="BW696" s="166" t="s">
        <v>7469</v>
      </c>
      <c r="BX696" s="166">
        <v>10.7178</v>
      </c>
      <c r="BY696" s="166">
        <v>-56.795699999999997</v>
      </c>
      <c r="BZ696" s="166" t="s">
        <v>7469</v>
      </c>
      <c r="CA696" s="166">
        <v>-43.0396</v>
      </c>
      <c r="CB696" s="166">
        <v>7.7194000000000003</v>
      </c>
      <c r="CC696" s="166">
        <v>-33.969299999999997</v>
      </c>
      <c r="CD696" s="166">
        <v>6.7092000000000001</v>
      </c>
      <c r="CE696" s="166">
        <v>-53.110900000000001</v>
      </c>
      <c r="CF696" s="166">
        <v>4.9611999999999998</v>
      </c>
      <c r="CG696" s="166">
        <v>-50.259</v>
      </c>
      <c r="CH696" s="166">
        <v>3.9327000000000001</v>
      </c>
      <c r="CI696" s="166">
        <v>-7.1025</v>
      </c>
      <c r="CJ696" s="166" t="s">
        <v>7469</v>
      </c>
      <c r="CK696" s="166" t="s">
        <v>7469</v>
      </c>
      <c r="CL696" s="166" t="s">
        <v>7469</v>
      </c>
      <c r="CM696" s="166" t="s">
        <v>7469</v>
      </c>
      <c r="CN696" s="166" t="s">
        <v>7469</v>
      </c>
      <c r="CO696" s="166">
        <v>6.8064</v>
      </c>
      <c r="CP696" s="166">
        <v>6.7118000000000002</v>
      </c>
      <c r="CQ696" s="166">
        <v>-148.88659999999999</v>
      </c>
      <c r="CR696" s="166" t="s">
        <v>7469</v>
      </c>
      <c r="CS696" s="166">
        <v>2.1387999999999998</v>
      </c>
      <c r="CT696" s="166">
        <v>0.3745</v>
      </c>
      <c r="CU696" s="166">
        <v>-5.2641</v>
      </c>
      <c r="CV696" s="166" t="s">
        <v>7469</v>
      </c>
      <c r="CW696" s="166" t="s">
        <v>7469</v>
      </c>
      <c r="CX696" s="166" t="s">
        <v>7469</v>
      </c>
      <c r="CY696" s="166">
        <v>7.5811999999999999</v>
      </c>
      <c r="CZ696" s="166">
        <v>7.8681000000000001</v>
      </c>
      <c r="DA696" s="166">
        <v>2.9908000000000001</v>
      </c>
      <c r="DB696" s="166" t="s">
        <v>7469</v>
      </c>
      <c r="DC696" s="166">
        <v>18.853000000000002</v>
      </c>
      <c r="DD696" s="166">
        <v>25.2056</v>
      </c>
      <c r="DE696" s="166">
        <v>-66.287700000000001</v>
      </c>
      <c r="DF696" s="166" t="s">
        <v>7469</v>
      </c>
      <c r="DG696" s="166">
        <v>6.7466999999999997</v>
      </c>
      <c r="DH696" s="166">
        <v>-1115.7732000000001</v>
      </c>
      <c r="DI696" s="166">
        <v>-1.0176000000000001</v>
      </c>
      <c r="DJ696" s="166" t="s">
        <v>7469</v>
      </c>
      <c r="DK696" s="166">
        <v>3.4817</v>
      </c>
      <c r="DL696" s="166">
        <v>-14.246600000000001</v>
      </c>
      <c r="DM696" s="166">
        <v>5.1486000000000001</v>
      </c>
      <c r="DN696" s="166">
        <v>18.955500000000001</v>
      </c>
      <c r="DO696" s="166">
        <v>-10.1083</v>
      </c>
      <c r="DP696" s="166">
        <v>-69.216800000000006</v>
      </c>
      <c r="DQ696" s="166">
        <v>0.30609999999999998</v>
      </c>
      <c r="DR696" s="166" t="s">
        <v>7469</v>
      </c>
      <c r="DS696" s="166">
        <v>5.9055</v>
      </c>
      <c r="DT696" s="166">
        <v>6.0194999999999999</v>
      </c>
      <c r="DU696" s="166">
        <v>-5.5585000000000004</v>
      </c>
      <c r="DV696" s="166" t="s">
        <v>7469</v>
      </c>
      <c r="DW696" s="166" t="s">
        <v>7469</v>
      </c>
      <c r="DX696" s="166">
        <v>5.3257000000000003</v>
      </c>
      <c r="DY696" s="166">
        <v>-39.133800000000001</v>
      </c>
      <c r="DZ696" s="166">
        <v>-54.615699999999997</v>
      </c>
      <c r="EA696" s="166">
        <v>14.454800000000001</v>
      </c>
      <c r="EB696" s="166">
        <v>3.7625999999999999</v>
      </c>
      <c r="EC696" s="166">
        <v>5.1574999999999998</v>
      </c>
      <c r="ED696" s="166">
        <v>5.3202999999999996</v>
      </c>
      <c r="EE696" s="166" t="s">
        <v>7469</v>
      </c>
      <c r="EF696" s="166">
        <v>4.843</v>
      </c>
      <c r="EG696" s="166">
        <v>8.8702000000000005</v>
      </c>
      <c r="EH696" s="166">
        <v>-9.2708999999999993</v>
      </c>
      <c r="EI696" s="166">
        <v>27.9514</v>
      </c>
      <c r="EJ696" s="166" t="s">
        <v>7469</v>
      </c>
      <c r="EK696" s="166">
        <v>-112.87220000000001</v>
      </c>
      <c r="EL696" s="166">
        <v>-128.7123</v>
      </c>
      <c r="EM696" s="166">
        <v>14.3742</v>
      </c>
      <c r="EN696" s="166">
        <v>3.4403999999999999</v>
      </c>
    </row>
    <row r="697" spans="3:144">
      <c r="C697" s="120"/>
      <c r="E697" s="120" t="s">
        <v>8093</v>
      </c>
      <c r="F697" s="126" t="s">
        <v>8218</v>
      </c>
      <c r="G697" s="151" t="s">
        <v>8090</v>
      </c>
      <c r="H697" s="152" t="s">
        <v>8091</v>
      </c>
      <c r="I697" s="166">
        <v>7.3068</v>
      </c>
      <c r="J697" s="166">
        <v>-4.4859</v>
      </c>
      <c r="K697" s="166">
        <v>14.5914</v>
      </c>
      <c r="L697" s="166">
        <v>-28.826699999999999</v>
      </c>
      <c r="M697" s="166">
        <v>-3.8788999999999998</v>
      </c>
      <c r="N697" s="166">
        <v>32.839100000000002</v>
      </c>
      <c r="O697" s="166">
        <v>29.220500000000001</v>
      </c>
      <c r="P697" s="166">
        <v>-48.792900000000003</v>
      </c>
      <c r="Q697" s="166">
        <v>-77.338499999999996</v>
      </c>
      <c r="R697" s="166">
        <v>-3.8696999999999999</v>
      </c>
      <c r="S697" s="166">
        <v>-22.117100000000001</v>
      </c>
      <c r="T697" s="166">
        <v>-13.366300000000001</v>
      </c>
      <c r="U697" s="166">
        <v>-13.498100000000001</v>
      </c>
      <c r="V697" s="166">
        <v>1.2902</v>
      </c>
      <c r="W697" s="166">
        <v>5.5124000000000004</v>
      </c>
      <c r="X697" s="166">
        <v>12.3301</v>
      </c>
      <c r="Y697" s="166">
        <v>-12.7377</v>
      </c>
      <c r="Z697" s="166">
        <v>9.8652999999999995</v>
      </c>
      <c r="AA697" s="166">
        <v>7.1220999999999997</v>
      </c>
      <c r="AB697" s="166">
        <v>1.3968</v>
      </c>
      <c r="AC697" s="166">
        <v>-2857.1835000000001</v>
      </c>
      <c r="AD697" s="166">
        <v>-11.2638</v>
      </c>
      <c r="AE697" s="166">
        <v>-5.8426</v>
      </c>
      <c r="AF697" s="166">
        <v>15.3613</v>
      </c>
      <c r="AG697" s="166">
        <v>8.1111000000000004</v>
      </c>
      <c r="AH697" s="166" t="s">
        <v>7469</v>
      </c>
      <c r="AI697" s="166">
        <v>3.31</v>
      </c>
      <c r="AJ697" s="166">
        <v>-12.5281</v>
      </c>
      <c r="AK697" s="166">
        <v>23.156300000000002</v>
      </c>
      <c r="AL697" s="166">
        <v>8.5782000000000007</v>
      </c>
      <c r="AM697" s="166">
        <v>-13.511900000000001</v>
      </c>
      <c r="AN697" s="166">
        <v>3.5663999999999998</v>
      </c>
      <c r="AO697" s="166">
        <v>10.768700000000001</v>
      </c>
      <c r="AP697" s="166">
        <v>9.6052</v>
      </c>
      <c r="AQ697" s="166">
        <v>-405.46010000000001</v>
      </c>
      <c r="AR697" s="166">
        <v>-0.3881</v>
      </c>
      <c r="AS697" s="166">
        <v>8.1446000000000005</v>
      </c>
      <c r="AT697" s="166">
        <v>-1.4220999999999999</v>
      </c>
      <c r="AU697" s="166">
        <v>6.7504</v>
      </c>
      <c r="AV697" s="166">
        <v>10.536300000000001</v>
      </c>
      <c r="AW697" s="166" t="s">
        <v>7469</v>
      </c>
      <c r="AX697" s="166">
        <v>-26.148299999999999</v>
      </c>
      <c r="AY697" s="166" t="s">
        <v>7469</v>
      </c>
      <c r="AZ697" s="166">
        <v>0.9083</v>
      </c>
      <c r="BA697" s="166">
        <v>6.6816000000000004</v>
      </c>
      <c r="BB697" s="166">
        <v>8.9428999999999998</v>
      </c>
      <c r="BC697" s="166">
        <v>-29.522200000000002</v>
      </c>
      <c r="BD697" s="166">
        <v>-38.4465</v>
      </c>
      <c r="BE697" s="166">
        <v>-326.67630000000003</v>
      </c>
      <c r="BF697" s="166">
        <v>-3.1011000000000002</v>
      </c>
      <c r="BG697" s="166" t="s">
        <v>7469</v>
      </c>
      <c r="BH697" s="166">
        <v>-13.0501</v>
      </c>
      <c r="BI697" s="166">
        <v>-1.2815000000000001</v>
      </c>
      <c r="BJ697" s="166">
        <v>11.225899999999999</v>
      </c>
      <c r="BK697" s="166">
        <v>-115.8049</v>
      </c>
      <c r="BL697" s="166">
        <v>18.091899999999999</v>
      </c>
      <c r="BM697" s="166">
        <v>-1.3015000000000001</v>
      </c>
      <c r="BN697" s="166">
        <v>-3.0387</v>
      </c>
      <c r="BO697" s="166">
        <v>-30.1449</v>
      </c>
      <c r="BP697" s="166">
        <v>-31.0503</v>
      </c>
      <c r="BQ697" s="166">
        <v>13.446899999999999</v>
      </c>
      <c r="BR697" s="166">
        <v>-36.429200000000002</v>
      </c>
      <c r="BS697" s="166">
        <v>-6.8413000000000004</v>
      </c>
      <c r="BT697" s="166">
        <v>-121.10980000000001</v>
      </c>
      <c r="BU697" s="166">
        <v>12.315300000000001</v>
      </c>
      <c r="BV697" s="166">
        <v>-27.292300000000001</v>
      </c>
      <c r="BW697" s="166" t="s">
        <v>7469</v>
      </c>
      <c r="BX697" s="166">
        <v>4.0246000000000004</v>
      </c>
      <c r="BY697" s="166">
        <v>-37.966000000000001</v>
      </c>
      <c r="BZ697" s="166">
        <v>-21.703199999999999</v>
      </c>
      <c r="CA697" s="166">
        <v>-15.426500000000001</v>
      </c>
      <c r="CB697" s="166">
        <v>7.8868</v>
      </c>
      <c r="CC697" s="166" t="s">
        <v>7469</v>
      </c>
      <c r="CD697" s="166">
        <v>10.6652</v>
      </c>
      <c r="CE697" s="166">
        <v>-97.225200000000001</v>
      </c>
      <c r="CF697" s="166">
        <v>-9.4796999999999993</v>
      </c>
      <c r="CG697" s="166">
        <v>-40.409799999999997</v>
      </c>
      <c r="CH697" s="166">
        <v>-9.6555</v>
      </c>
      <c r="CI697" s="166">
        <v>-3.4155000000000002</v>
      </c>
      <c r="CJ697" s="166" t="s">
        <v>7469</v>
      </c>
      <c r="CK697" s="166" t="s">
        <v>7469</v>
      </c>
      <c r="CL697" s="166" t="s">
        <v>7469</v>
      </c>
      <c r="CM697" s="166">
        <v>32.396500000000003</v>
      </c>
      <c r="CN697" s="166" t="s">
        <v>7469</v>
      </c>
      <c r="CO697" s="166">
        <v>8.5568000000000008</v>
      </c>
      <c r="CP697" s="166">
        <v>6.1342999999999996</v>
      </c>
      <c r="CQ697" s="166">
        <v>-17.256</v>
      </c>
      <c r="CR697" s="166" t="s">
        <v>7469</v>
      </c>
      <c r="CS697" s="166">
        <v>-1.4398</v>
      </c>
      <c r="CT697" s="166">
        <v>-7.86</v>
      </c>
      <c r="CU697" s="166">
        <v>1.9578</v>
      </c>
      <c r="CV697" s="166" t="s">
        <v>7469</v>
      </c>
      <c r="CW697" s="166" t="s">
        <v>7469</v>
      </c>
      <c r="CX697" s="166" t="s">
        <v>7469</v>
      </c>
      <c r="CY697" s="166">
        <v>6.8632999999999997</v>
      </c>
      <c r="CZ697" s="166">
        <v>8.7402999999999995</v>
      </c>
      <c r="DA697" s="166">
        <v>2.2035999999999998</v>
      </c>
      <c r="DB697" s="166" t="s">
        <v>7469</v>
      </c>
      <c r="DC697" s="166">
        <v>18.6874</v>
      </c>
      <c r="DD697" s="166">
        <v>4.1203000000000003</v>
      </c>
      <c r="DE697" s="166">
        <v>-82.435500000000005</v>
      </c>
      <c r="DF697" s="166" t="s">
        <v>7469</v>
      </c>
      <c r="DG697" s="166">
        <v>10.649699999999999</v>
      </c>
      <c r="DH697" s="166">
        <v>-715.38739999999996</v>
      </c>
      <c r="DI697" s="166">
        <v>1.296</v>
      </c>
      <c r="DJ697" s="166" t="s">
        <v>7469</v>
      </c>
      <c r="DK697" s="166">
        <v>7.0247000000000002</v>
      </c>
      <c r="DL697" s="166">
        <v>3.9186999999999999</v>
      </c>
      <c r="DM697" s="166">
        <v>4.1228999999999996</v>
      </c>
      <c r="DN697" s="166">
        <v>7.4667000000000003</v>
      </c>
      <c r="DO697" s="166">
        <v>-13.661899999999999</v>
      </c>
      <c r="DP697" s="166">
        <v>-24.124400000000001</v>
      </c>
      <c r="DQ697" s="166">
        <v>2.8144</v>
      </c>
      <c r="DR697" s="166" t="s">
        <v>7469</v>
      </c>
      <c r="DS697" s="166">
        <v>7.6346999999999996</v>
      </c>
      <c r="DT697" s="166">
        <v>5.7866999999999997</v>
      </c>
      <c r="DU697" s="166">
        <v>1.0390999999999999</v>
      </c>
      <c r="DV697" s="166" t="s">
        <v>7469</v>
      </c>
      <c r="DW697" s="166" t="s">
        <v>7469</v>
      </c>
      <c r="DX697" s="166">
        <v>-19.721</v>
      </c>
      <c r="DY697" s="166">
        <v>12.1783</v>
      </c>
      <c r="DZ697" s="166">
        <v>-23.678799999999999</v>
      </c>
      <c r="EA697" s="166">
        <v>12.1282</v>
      </c>
      <c r="EB697" s="166">
        <v>3.2698999999999998</v>
      </c>
      <c r="EC697" s="166">
        <v>3.2302</v>
      </c>
      <c r="ED697" s="166">
        <v>6.0667</v>
      </c>
      <c r="EE697" s="166">
        <v>8.1199999999999994E-2</v>
      </c>
      <c r="EF697" s="166">
        <v>2.7486000000000002</v>
      </c>
      <c r="EG697" s="166">
        <v>4.6041999999999996</v>
      </c>
      <c r="EH697" s="166">
        <v>-17.3398</v>
      </c>
      <c r="EI697" s="166">
        <v>21.794</v>
      </c>
      <c r="EJ697" s="166" t="s">
        <v>7469</v>
      </c>
      <c r="EK697" s="166">
        <v>-98.981300000000005</v>
      </c>
      <c r="EL697" s="166">
        <v>-161.87860000000001</v>
      </c>
      <c r="EM697" s="166">
        <v>10.5921</v>
      </c>
      <c r="EN697" s="166">
        <v>26.053699999999999</v>
      </c>
    </row>
    <row r="698" spans="3:144">
      <c r="C698" s="120"/>
      <c r="E698" s="120" t="s">
        <v>8094</v>
      </c>
      <c r="F698" s="126" t="s">
        <v>8218</v>
      </c>
      <c r="G698" s="151" t="s">
        <v>8090</v>
      </c>
      <c r="H698" s="152" t="s">
        <v>8091</v>
      </c>
      <c r="I698" s="166">
        <v>9.6258999999999997</v>
      </c>
      <c r="J698" s="166">
        <v>-7.4268999999999998</v>
      </c>
      <c r="K698" s="166">
        <v>13.895099999999999</v>
      </c>
      <c r="L698" s="166">
        <v>-43.854199999999999</v>
      </c>
      <c r="M698" s="166">
        <v>1.4717</v>
      </c>
      <c r="N698" s="166">
        <v>7.8604000000000003</v>
      </c>
      <c r="O698" s="166">
        <v>7.4417</v>
      </c>
      <c r="P698" s="166">
        <v>-129.1568</v>
      </c>
      <c r="Q698" s="166">
        <v>-25.146799999999999</v>
      </c>
      <c r="R698" s="166">
        <v>-32.925699999999999</v>
      </c>
      <c r="S698" s="166">
        <v>-14.980700000000001</v>
      </c>
      <c r="T698" s="166">
        <v>-7.5422000000000002</v>
      </c>
      <c r="U698" s="166">
        <v>5.1233000000000004</v>
      </c>
      <c r="V698" s="166">
        <v>-20.0671</v>
      </c>
      <c r="W698" s="166">
        <v>5.2474999999999996</v>
      </c>
      <c r="X698" s="166">
        <v>12.180300000000001</v>
      </c>
      <c r="Y698" s="166">
        <v>1.5182</v>
      </c>
      <c r="Z698" s="166">
        <v>11.236800000000001</v>
      </c>
      <c r="AA698" s="166">
        <v>7.5400999999999998</v>
      </c>
      <c r="AB698" s="166">
        <v>2.0507</v>
      </c>
      <c r="AC698" s="166">
        <v>-1314.9083000000001</v>
      </c>
      <c r="AD698" s="166">
        <v>-5.7206999999999999</v>
      </c>
      <c r="AE698" s="166">
        <v>-10.8972</v>
      </c>
      <c r="AF698" s="166">
        <v>16.0182</v>
      </c>
      <c r="AG698" s="166">
        <v>6.6237000000000004</v>
      </c>
      <c r="AH698" s="166" t="s">
        <v>7469</v>
      </c>
      <c r="AI698" s="166">
        <v>5.1189999999999998</v>
      </c>
      <c r="AJ698" s="166">
        <v>-13.248100000000001</v>
      </c>
      <c r="AK698" s="166">
        <v>16.695799999999998</v>
      </c>
      <c r="AL698" s="166">
        <v>-0.49859999999999999</v>
      </c>
      <c r="AM698" s="166">
        <v>-5.5907</v>
      </c>
      <c r="AN698" s="166">
        <v>2.0068999999999999</v>
      </c>
      <c r="AO698" s="166">
        <v>-12.362500000000001</v>
      </c>
      <c r="AP698" s="166">
        <v>14.0463</v>
      </c>
      <c r="AQ698" s="166">
        <v>-209.8415</v>
      </c>
      <c r="AR698" s="166">
        <v>-5.1570999999999998</v>
      </c>
      <c r="AS698" s="166">
        <v>9.8429000000000002</v>
      </c>
      <c r="AT698" s="166">
        <v>9.3116000000000003</v>
      </c>
      <c r="AU698" s="166">
        <v>12.2851</v>
      </c>
      <c r="AV698" s="166">
        <v>9.9581999999999997</v>
      </c>
      <c r="AW698" s="166" t="s">
        <v>7469</v>
      </c>
      <c r="AX698" s="166">
        <v>-108.55029999999999</v>
      </c>
      <c r="AY698" s="166" t="s">
        <v>7469</v>
      </c>
      <c r="AZ698" s="166">
        <v>-15.432700000000001</v>
      </c>
      <c r="BA698" s="166">
        <v>-58.5124</v>
      </c>
      <c r="BB698" s="166">
        <v>2.2898999999999998</v>
      </c>
      <c r="BC698" s="166">
        <v>-46.4084</v>
      </c>
      <c r="BD698" s="166">
        <v>-48.949199999999998</v>
      </c>
      <c r="BE698" s="166">
        <v>-565.25630000000001</v>
      </c>
      <c r="BF698" s="166">
        <v>2.6722000000000001</v>
      </c>
      <c r="BG698" s="166">
        <v>-37.146999999999998</v>
      </c>
      <c r="BH698" s="166">
        <v>-37.949399999999997</v>
      </c>
      <c r="BI698" s="166">
        <v>-3.1341000000000001</v>
      </c>
      <c r="BJ698" s="166">
        <v>9.6157000000000004</v>
      </c>
      <c r="BK698" s="166">
        <v>-53.035899999999998</v>
      </c>
      <c r="BL698" s="166">
        <v>5.6978</v>
      </c>
      <c r="BM698" s="166">
        <v>-5.4874999999999998</v>
      </c>
      <c r="BN698" s="166">
        <v>-2.0924999999999998</v>
      </c>
      <c r="BO698" s="166">
        <v>-105.5475</v>
      </c>
      <c r="BP698" s="166">
        <v>-4.04</v>
      </c>
      <c r="BQ698" s="166">
        <v>10.5784</v>
      </c>
      <c r="BR698" s="166">
        <v>-51.9709</v>
      </c>
      <c r="BS698" s="166">
        <v>-4.8135000000000003</v>
      </c>
      <c r="BT698" s="166">
        <v>-60.221899999999998</v>
      </c>
      <c r="BU698" s="166">
        <v>7.3846999999999996</v>
      </c>
      <c r="BV698" s="166">
        <v>-15.7342</v>
      </c>
      <c r="BW698" s="166" t="s">
        <v>7469</v>
      </c>
      <c r="BX698" s="166">
        <v>6.0612000000000004</v>
      </c>
      <c r="BY698" s="166">
        <v>-84.472800000000007</v>
      </c>
      <c r="BZ698" s="166">
        <v>-36.684800000000003</v>
      </c>
      <c r="CA698" s="166">
        <v>-4.4775999999999998</v>
      </c>
      <c r="CB698" s="166">
        <v>12.7522</v>
      </c>
      <c r="CC698" s="166" t="s">
        <v>7469</v>
      </c>
      <c r="CD698" s="166">
        <v>35.6175</v>
      </c>
      <c r="CE698" s="166">
        <v>-28.909600000000001</v>
      </c>
      <c r="CF698" s="166">
        <v>-14.4536</v>
      </c>
      <c r="CG698" s="166">
        <v>-15.2728</v>
      </c>
      <c r="CH698" s="166">
        <v>-3.5449999999999999</v>
      </c>
      <c r="CI698" s="166">
        <v>-4.2826000000000004</v>
      </c>
      <c r="CJ698" s="166">
        <v>6.7710999999999997</v>
      </c>
      <c r="CK698" s="166" t="s">
        <v>7469</v>
      </c>
      <c r="CL698" s="166" t="s">
        <v>7469</v>
      </c>
      <c r="CM698" s="166">
        <v>24.459900000000001</v>
      </c>
      <c r="CN698" s="166" t="s">
        <v>7469</v>
      </c>
      <c r="CO698" s="166">
        <v>6.5477999999999996</v>
      </c>
      <c r="CP698" s="166">
        <v>5.1704999999999997</v>
      </c>
      <c r="CQ698" s="166">
        <v>-26.305900000000001</v>
      </c>
      <c r="CR698" s="166" t="s">
        <v>7469</v>
      </c>
      <c r="CS698" s="166">
        <v>-8.5254999999999992</v>
      </c>
      <c r="CT698" s="166">
        <v>-6.8253000000000004</v>
      </c>
      <c r="CU698" s="166">
        <v>-2.2513000000000001</v>
      </c>
      <c r="CV698" s="166" t="s">
        <v>7469</v>
      </c>
      <c r="CW698" s="166" t="s">
        <v>7469</v>
      </c>
      <c r="CX698" s="166" t="s">
        <v>7469</v>
      </c>
      <c r="CY698" s="166">
        <v>13.6219</v>
      </c>
      <c r="CZ698" s="166">
        <v>7.1816000000000004</v>
      </c>
      <c r="DA698" s="166">
        <v>0.12470000000000001</v>
      </c>
      <c r="DB698" s="166" t="s">
        <v>7469</v>
      </c>
      <c r="DC698" s="166">
        <v>17.139800000000001</v>
      </c>
      <c r="DD698" s="166">
        <v>2.4744000000000002</v>
      </c>
      <c r="DE698" s="166">
        <v>-127.5303</v>
      </c>
      <c r="DF698" s="166" t="s">
        <v>7469</v>
      </c>
      <c r="DG698" s="166">
        <v>9.7036999999999995</v>
      </c>
      <c r="DH698" s="166">
        <v>-852.38239999999996</v>
      </c>
      <c r="DI698" s="166">
        <v>0.89810000000000001</v>
      </c>
      <c r="DJ698" s="166" t="s">
        <v>7469</v>
      </c>
      <c r="DK698" s="166">
        <v>-4.3975999999999997</v>
      </c>
      <c r="DL698" s="166">
        <v>5.4766000000000004</v>
      </c>
      <c r="DM698" s="166">
        <v>9.7246000000000006</v>
      </c>
      <c r="DN698" s="166">
        <v>2.0909</v>
      </c>
      <c r="DO698" s="166">
        <v>-22.808800000000002</v>
      </c>
      <c r="DP698" s="166">
        <v>-15.387600000000001</v>
      </c>
      <c r="DQ698" s="166">
        <v>22.8063</v>
      </c>
      <c r="DR698" s="166" t="s">
        <v>7469</v>
      </c>
      <c r="DS698" s="166">
        <v>7.7996999999999996</v>
      </c>
      <c r="DT698" s="166">
        <v>0.3775</v>
      </c>
      <c r="DU698" s="166">
        <v>-2.2766000000000002</v>
      </c>
      <c r="DV698" s="166" t="s">
        <v>7469</v>
      </c>
      <c r="DW698" s="166" t="s">
        <v>7469</v>
      </c>
      <c r="DX698" s="166">
        <v>-10.472099999999999</v>
      </c>
      <c r="DY698" s="166">
        <v>2.8929</v>
      </c>
      <c r="DZ698" s="166">
        <v>-27.027999999999999</v>
      </c>
      <c r="EA698" s="166">
        <v>10.2202</v>
      </c>
      <c r="EB698" s="166">
        <v>1.8734</v>
      </c>
      <c r="EC698" s="166">
        <v>-4.9269999999999996</v>
      </c>
      <c r="ED698" s="166">
        <v>7.2920999999999996</v>
      </c>
      <c r="EE698" s="166" t="s">
        <v>7469</v>
      </c>
      <c r="EF698" s="166">
        <v>4.0670000000000002</v>
      </c>
      <c r="EG698" s="166">
        <v>4.5186999999999999</v>
      </c>
      <c r="EH698" s="166">
        <v>5.0125000000000002</v>
      </c>
      <c r="EI698" s="166">
        <v>20.2226</v>
      </c>
      <c r="EJ698" s="166" t="s">
        <v>7469</v>
      </c>
      <c r="EK698" s="166">
        <v>-53.612900000000003</v>
      </c>
      <c r="EL698" s="166">
        <v>-449.23110000000003</v>
      </c>
      <c r="EM698" s="166">
        <v>8.0131999999999994</v>
      </c>
      <c r="EN698" s="166" t="s">
        <v>7469</v>
      </c>
    </row>
    <row r="699" spans="3:144">
      <c r="C699" s="120"/>
      <c r="E699" s="120" t="s">
        <v>8095</v>
      </c>
      <c r="F699" s="126" t="s">
        <v>8218</v>
      </c>
      <c r="G699" s="151" t="s">
        <v>8090</v>
      </c>
      <c r="H699" s="152" t="s">
        <v>8091</v>
      </c>
      <c r="I699" s="166" t="s">
        <v>7469</v>
      </c>
      <c r="J699" s="166" t="s">
        <v>7469</v>
      </c>
      <c r="K699" s="166" t="s">
        <v>7469</v>
      </c>
      <c r="L699" s="166" t="s">
        <v>7469</v>
      </c>
      <c r="M699" s="166" t="s">
        <v>7469</v>
      </c>
      <c r="N699" s="166">
        <v>12.567600000000001</v>
      </c>
      <c r="O699" s="166">
        <v>6.3094000000000001</v>
      </c>
      <c r="P699" s="166" t="s">
        <v>7469</v>
      </c>
      <c r="Q699" s="166" t="s">
        <v>7469</v>
      </c>
      <c r="R699" s="166">
        <v>0.44569999999999999</v>
      </c>
      <c r="S699" s="166" t="s">
        <v>7469</v>
      </c>
      <c r="T699" s="166" t="s">
        <v>7469</v>
      </c>
      <c r="U699" s="166" t="s">
        <v>7469</v>
      </c>
      <c r="V699" s="166" t="s">
        <v>7469</v>
      </c>
      <c r="W699" s="166" t="s">
        <v>7469</v>
      </c>
      <c r="X699" s="166" t="s">
        <v>7469</v>
      </c>
      <c r="Y699" s="166" t="s">
        <v>7469</v>
      </c>
      <c r="Z699" s="166" t="s">
        <v>7469</v>
      </c>
      <c r="AA699" s="166" t="s">
        <v>7469</v>
      </c>
      <c r="AB699" s="166" t="s">
        <v>7469</v>
      </c>
      <c r="AC699" s="166" t="s">
        <v>7469</v>
      </c>
      <c r="AD699" s="166" t="s">
        <v>7469</v>
      </c>
      <c r="AE699" s="166">
        <v>-1.3794999999999999</v>
      </c>
      <c r="AF699" s="166">
        <v>16.960599999999999</v>
      </c>
      <c r="AG699" s="166" t="s">
        <v>7469</v>
      </c>
      <c r="AH699" s="166">
        <v>10.4192</v>
      </c>
      <c r="AI699" s="166" t="s">
        <v>7469</v>
      </c>
      <c r="AJ699" s="166" t="s">
        <v>7469</v>
      </c>
      <c r="AK699" s="166">
        <v>20.599799999999998</v>
      </c>
      <c r="AL699" s="166" t="s">
        <v>7469</v>
      </c>
      <c r="AM699" s="166" t="s">
        <v>7469</v>
      </c>
      <c r="AN699" s="166" t="s">
        <v>7469</v>
      </c>
      <c r="AO699" s="166" t="s">
        <v>7469</v>
      </c>
      <c r="AP699" s="166">
        <v>10.786</v>
      </c>
      <c r="AQ699" s="166" t="s">
        <v>7469</v>
      </c>
      <c r="AR699" s="166" t="s">
        <v>7469</v>
      </c>
      <c r="AS699" s="166" t="s">
        <v>7469</v>
      </c>
      <c r="AT699" s="166" t="s">
        <v>7469</v>
      </c>
      <c r="AU699" s="166" t="s">
        <v>7469</v>
      </c>
      <c r="AV699" s="166" t="s">
        <v>7469</v>
      </c>
      <c r="AW699" s="166" t="s">
        <v>7469</v>
      </c>
      <c r="AX699" s="166">
        <v>-226.79429999999999</v>
      </c>
      <c r="AY699" s="166" t="s">
        <v>7469</v>
      </c>
      <c r="AZ699" s="166" t="s">
        <v>7469</v>
      </c>
      <c r="BA699" s="166" t="s">
        <v>7469</v>
      </c>
      <c r="BB699" s="166" t="s">
        <v>7469</v>
      </c>
      <c r="BC699" s="166" t="s">
        <v>7469</v>
      </c>
      <c r="BD699" s="166" t="s">
        <v>7469</v>
      </c>
      <c r="BE699" s="166" t="s">
        <v>7469</v>
      </c>
      <c r="BF699" s="166" t="s">
        <v>7469</v>
      </c>
      <c r="BG699" s="166">
        <v>-21.1571</v>
      </c>
      <c r="BH699" s="166">
        <v>0.2268</v>
      </c>
      <c r="BI699" s="166" t="s">
        <v>7469</v>
      </c>
      <c r="BJ699" s="166">
        <v>4.7344999999999997</v>
      </c>
      <c r="BK699" s="166" t="s">
        <v>7469</v>
      </c>
      <c r="BL699" s="166" t="s">
        <v>7469</v>
      </c>
      <c r="BM699" s="166" t="s">
        <v>7469</v>
      </c>
      <c r="BN699" s="166">
        <v>-3.9152</v>
      </c>
      <c r="BO699" s="166">
        <v>-170.4845</v>
      </c>
      <c r="BP699" s="166">
        <v>-4.0883000000000003</v>
      </c>
      <c r="BQ699" s="166" t="s">
        <v>7469</v>
      </c>
      <c r="BR699" s="166" t="s">
        <v>7469</v>
      </c>
      <c r="BS699" s="166" t="s">
        <v>7469</v>
      </c>
      <c r="BT699" s="166">
        <v>-42.689599999999999</v>
      </c>
      <c r="BU699" s="166" t="s">
        <v>7469</v>
      </c>
      <c r="BV699" s="166">
        <v>-55.101700000000001</v>
      </c>
      <c r="BW699" s="166" t="s">
        <v>7469</v>
      </c>
      <c r="BX699" s="166" t="s">
        <v>7469</v>
      </c>
      <c r="BY699" s="166" t="s">
        <v>7469</v>
      </c>
      <c r="BZ699" s="166" t="s">
        <v>7469</v>
      </c>
      <c r="CA699" s="166">
        <v>-7.3943000000000003</v>
      </c>
      <c r="CB699" s="166" t="s">
        <v>7469</v>
      </c>
      <c r="CC699" s="166" t="s">
        <v>7469</v>
      </c>
      <c r="CD699" s="166" t="s">
        <v>7469</v>
      </c>
      <c r="CE699" s="166">
        <v>-88.431299999999993</v>
      </c>
      <c r="CF699" s="166" t="s">
        <v>7469</v>
      </c>
      <c r="CG699" s="166">
        <v>-33.057000000000002</v>
      </c>
      <c r="CH699" s="166" t="s">
        <v>7469</v>
      </c>
      <c r="CI699" s="166" t="s">
        <v>7469</v>
      </c>
      <c r="CJ699" s="166" t="s">
        <v>7469</v>
      </c>
      <c r="CK699" s="166" t="s">
        <v>7469</v>
      </c>
      <c r="CL699" s="166" t="s">
        <v>7469</v>
      </c>
      <c r="CM699" s="166" t="s">
        <v>7469</v>
      </c>
      <c r="CN699" s="166" t="s">
        <v>7469</v>
      </c>
      <c r="CO699" s="166" t="s">
        <v>7469</v>
      </c>
      <c r="CP699" s="166" t="s">
        <v>7469</v>
      </c>
      <c r="CQ699" s="166" t="s">
        <v>7469</v>
      </c>
      <c r="CR699" s="166" t="s">
        <v>7469</v>
      </c>
      <c r="CS699" s="166" t="s">
        <v>7469</v>
      </c>
      <c r="CT699" s="166" t="s">
        <v>7469</v>
      </c>
      <c r="CU699" s="166">
        <v>3.2465999999999999</v>
      </c>
      <c r="CV699" s="166" t="s">
        <v>7469</v>
      </c>
      <c r="CW699" s="166" t="s">
        <v>7469</v>
      </c>
      <c r="CX699" s="166" t="s">
        <v>7469</v>
      </c>
      <c r="CY699" s="166" t="s">
        <v>7469</v>
      </c>
      <c r="CZ699" s="166" t="s">
        <v>7469</v>
      </c>
      <c r="DA699" s="166" t="s">
        <v>7469</v>
      </c>
      <c r="DB699" s="166" t="s">
        <v>7469</v>
      </c>
      <c r="DC699" s="166" t="s">
        <v>7469</v>
      </c>
      <c r="DD699" s="166" t="s">
        <v>7469</v>
      </c>
      <c r="DE699" s="166" t="s">
        <v>7469</v>
      </c>
      <c r="DF699" s="166" t="s">
        <v>7469</v>
      </c>
      <c r="DG699" s="166" t="s">
        <v>7469</v>
      </c>
      <c r="DH699" s="166">
        <v>504.28949999999998</v>
      </c>
      <c r="DI699" s="166" t="s">
        <v>7469</v>
      </c>
      <c r="DJ699" s="166" t="s">
        <v>7469</v>
      </c>
      <c r="DK699" s="166">
        <v>1.7677</v>
      </c>
      <c r="DL699" s="166" t="s">
        <v>7469</v>
      </c>
      <c r="DM699" s="166" t="s">
        <v>7469</v>
      </c>
      <c r="DN699" s="166" t="s">
        <v>7469</v>
      </c>
      <c r="DO699" s="166" t="s">
        <v>7469</v>
      </c>
      <c r="DP699" s="166" t="s">
        <v>7469</v>
      </c>
      <c r="DQ699" s="166">
        <v>13.838900000000001</v>
      </c>
      <c r="DR699" s="166" t="s">
        <v>7469</v>
      </c>
      <c r="DS699" s="166" t="s">
        <v>7469</v>
      </c>
      <c r="DT699" s="166" t="s">
        <v>7469</v>
      </c>
      <c r="DU699" s="166" t="s">
        <v>7469</v>
      </c>
      <c r="DV699" s="166" t="s">
        <v>7469</v>
      </c>
      <c r="DW699" s="166" t="s">
        <v>7469</v>
      </c>
      <c r="DX699" s="166" t="s">
        <v>7469</v>
      </c>
      <c r="DY699" s="166" t="s">
        <v>7469</v>
      </c>
      <c r="DZ699" s="166" t="s">
        <v>7469</v>
      </c>
      <c r="EA699" s="166" t="s">
        <v>7469</v>
      </c>
      <c r="EB699" s="166" t="s">
        <v>7469</v>
      </c>
      <c r="EC699" s="166" t="s">
        <v>7469</v>
      </c>
      <c r="ED699" s="166" t="s">
        <v>7469</v>
      </c>
      <c r="EE699" s="166" t="s">
        <v>7469</v>
      </c>
      <c r="EF699" s="166" t="s">
        <v>7469</v>
      </c>
      <c r="EG699" s="166" t="s">
        <v>7469</v>
      </c>
      <c r="EH699" s="166" t="s">
        <v>7469</v>
      </c>
      <c r="EI699" s="166" t="s">
        <v>7469</v>
      </c>
      <c r="EJ699" s="166" t="s">
        <v>7469</v>
      </c>
      <c r="EK699" s="166" t="s">
        <v>7469</v>
      </c>
      <c r="EL699" s="166" t="s">
        <v>7469</v>
      </c>
      <c r="EM699" s="166" t="s">
        <v>7469</v>
      </c>
      <c r="EN699" s="166" t="s">
        <v>7469</v>
      </c>
    </row>
    <row r="700" spans="3:144">
      <c r="C700" s="120"/>
      <c r="E700" s="120" t="s">
        <v>8096</v>
      </c>
      <c r="F700" s="126" t="s">
        <v>8218</v>
      </c>
      <c r="G700" s="151" t="s">
        <v>8090</v>
      </c>
      <c r="H700" s="152" t="s">
        <v>8097</v>
      </c>
      <c r="I700" s="166">
        <v>9.6423000000000005</v>
      </c>
      <c r="J700" s="166">
        <v>-7.7046000000000001</v>
      </c>
      <c r="K700" s="166">
        <v>14.0372</v>
      </c>
      <c r="L700" s="166">
        <v>-41.668700000000001</v>
      </c>
      <c r="M700" s="166" t="s">
        <v>7469</v>
      </c>
      <c r="N700" s="166">
        <v>9.5143000000000004</v>
      </c>
      <c r="O700" s="166">
        <v>7.3254000000000001</v>
      </c>
      <c r="P700" s="166">
        <v>-134.24459999999999</v>
      </c>
      <c r="Q700" s="166">
        <v>-25.503799999999998</v>
      </c>
      <c r="R700" s="166">
        <v>-17.857099999999999</v>
      </c>
      <c r="S700" s="166">
        <v>-7.4652000000000003</v>
      </c>
      <c r="T700" s="166" t="s">
        <v>7469</v>
      </c>
      <c r="U700" s="166" t="s">
        <v>7469</v>
      </c>
      <c r="V700" s="166">
        <v>-19.702400000000001</v>
      </c>
      <c r="W700" s="166">
        <v>1.4543999999999999</v>
      </c>
      <c r="X700" s="166">
        <v>11.6708</v>
      </c>
      <c r="Y700" s="166">
        <v>0.63319999999999999</v>
      </c>
      <c r="Z700" s="166">
        <v>10.0632</v>
      </c>
      <c r="AA700" s="166">
        <v>6.5105000000000004</v>
      </c>
      <c r="AB700" s="166" t="s">
        <v>7469</v>
      </c>
      <c r="AC700" s="166">
        <v>-947.56550000000004</v>
      </c>
      <c r="AD700" s="166" t="s">
        <v>7469</v>
      </c>
      <c r="AE700" s="166">
        <v>-6.9962999999999997</v>
      </c>
      <c r="AF700" s="166">
        <v>16.374400000000001</v>
      </c>
      <c r="AG700" s="166">
        <v>5.6703999999999999</v>
      </c>
      <c r="AH700" s="166" t="s">
        <v>7469</v>
      </c>
      <c r="AI700" s="166" t="s">
        <v>7469</v>
      </c>
      <c r="AJ700" s="166">
        <v>-12.9368</v>
      </c>
      <c r="AK700" s="166" t="s">
        <v>7469</v>
      </c>
      <c r="AL700" s="166">
        <v>-1.3297000000000001</v>
      </c>
      <c r="AM700" s="166" t="s">
        <v>7469</v>
      </c>
      <c r="AN700" s="166">
        <v>2.3972000000000002</v>
      </c>
      <c r="AO700" s="166">
        <v>-20.284099999999999</v>
      </c>
      <c r="AP700" s="166" t="s">
        <v>7469</v>
      </c>
      <c r="AQ700" s="166" t="s">
        <v>7469</v>
      </c>
      <c r="AR700" s="166">
        <v>-6.4901999999999997</v>
      </c>
      <c r="AS700" s="166">
        <v>5.4208999999999996</v>
      </c>
      <c r="AT700" s="166">
        <v>13.498900000000001</v>
      </c>
      <c r="AU700" s="166">
        <v>11.6289</v>
      </c>
      <c r="AV700" s="166">
        <v>9.9810999999999996</v>
      </c>
      <c r="AW700" s="166" t="s">
        <v>7469</v>
      </c>
      <c r="AX700" s="166" t="s">
        <v>7469</v>
      </c>
      <c r="AY700" s="166" t="s">
        <v>7469</v>
      </c>
      <c r="AZ700" s="166">
        <v>-13.9368</v>
      </c>
      <c r="BA700" s="166">
        <v>-65.230800000000002</v>
      </c>
      <c r="BB700" s="166" t="s">
        <v>7469</v>
      </c>
      <c r="BC700" s="166" t="s">
        <v>7469</v>
      </c>
      <c r="BD700" s="166" t="s">
        <v>7469</v>
      </c>
      <c r="BE700" s="166">
        <v>-227.75129999999999</v>
      </c>
      <c r="BF700" s="166">
        <v>4.4135</v>
      </c>
      <c r="BG700" s="166" t="s">
        <v>7469</v>
      </c>
      <c r="BH700" s="166" t="s">
        <v>7469</v>
      </c>
      <c r="BI700" s="166">
        <v>-3.0314000000000001</v>
      </c>
      <c r="BJ700" s="166">
        <v>7.8864999999999998</v>
      </c>
      <c r="BK700" s="166" t="s">
        <v>7469</v>
      </c>
      <c r="BL700" s="166">
        <v>-0.39140000000000003</v>
      </c>
      <c r="BM700" s="166">
        <v>-6.1529999999999996</v>
      </c>
      <c r="BN700" s="166">
        <v>-2.0769000000000002</v>
      </c>
      <c r="BO700" s="166">
        <v>-67.3643</v>
      </c>
      <c r="BP700" s="166" t="s">
        <v>7469</v>
      </c>
      <c r="BQ700" s="166">
        <v>11.3773</v>
      </c>
      <c r="BR700" s="166" t="s">
        <v>7469</v>
      </c>
      <c r="BS700" s="166">
        <v>-6.5439999999999996</v>
      </c>
      <c r="BT700" s="166" t="s">
        <v>7469</v>
      </c>
      <c r="BU700" s="166" t="s">
        <v>7469</v>
      </c>
      <c r="BV700" s="166" t="s">
        <v>7469</v>
      </c>
      <c r="BW700" s="166" t="s">
        <v>7469</v>
      </c>
      <c r="BX700" s="166">
        <v>3.9417</v>
      </c>
      <c r="BY700" s="166" t="s">
        <v>7469</v>
      </c>
      <c r="BZ700" s="166" t="s">
        <v>7469</v>
      </c>
      <c r="CA700" s="166">
        <v>-7.2016</v>
      </c>
      <c r="CB700" s="166">
        <v>12.742000000000001</v>
      </c>
      <c r="CC700" s="166">
        <v>-56.808</v>
      </c>
      <c r="CD700" s="166">
        <v>34.9268</v>
      </c>
      <c r="CE700" s="166">
        <v>-42.860999999999997</v>
      </c>
      <c r="CF700" s="166" t="s">
        <v>7469</v>
      </c>
      <c r="CG700" s="166" t="s">
        <v>7469</v>
      </c>
      <c r="CH700" s="166">
        <v>-2.6537999999999999</v>
      </c>
      <c r="CI700" s="166">
        <v>-3.8942000000000001</v>
      </c>
      <c r="CJ700" s="166" t="s">
        <v>7469</v>
      </c>
      <c r="CK700" s="166" t="s">
        <v>7469</v>
      </c>
      <c r="CL700" s="166" t="s">
        <v>7469</v>
      </c>
      <c r="CM700" s="166" t="s">
        <v>7469</v>
      </c>
      <c r="CN700" s="166" t="s">
        <v>7469</v>
      </c>
      <c r="CO700" s="166">
        <v>5.0705</v>
      </c>
      <c r="CP700" s="166">
        <v>5.3209</v>
      </c>
      <c r="CQ700" s="166">
        <v>-28.122399999999999</v>
      </c>
      <c r="CR700" s="166" t="s">
        <v>7469</v>
      </c>
      <c r="CS700" s="166">
        <v>-4.6447000000000003</v>
      </c>
      <c r="CT700" s="166">
        <v>-5.9429999999999996</v>
      </c>
      <c r="CU700" s="166">
        <v>-2.7465999999999999</v>
      </c>
      <c r="CV700" s="166" t="s">
        <v>7469</v>
      </c>
      <c r="CW700" s="166" t="s">
        <v>7469</v>
      </c>
      <c r="CX700" s="166" t="s">
        <v>7469</v>
      </c>
      <c r="CY700" s="166">
        <v>6.2138</v>
      </c>
      <c r="CZ700" s="166">
        <v>7.7068000000000003</v>
      </c>
      <c r="DA700" s="166">
        <v>-1.2985</v>
      </c>
      <c r="DB700" s="166" t="s">
        <v>7469</v>
      </c>
      <c r="DC700" s="166">
        <v>17.869399999999999</v>
      </c>
      <c r="DD700" s="166">
        <v>2.5802999999999998</v>
      </c>
      <c r="DE700" s="166">
        <v>-117.7306</v>
      </c>
      <c r="DF700" s="166" t="s">
        <v>7469</v>
      </c>
      <c r="DG700" s="166">
        <v>6.9526000000000003</v>
      </c>
      <c r="DH700" s="166">
        <v>-945.09960000000001</v>
      </c>
      <c r="DI700" s="166" t="s">
        <v>7469</v>
      </c>
      <c r="DJ700" s="166" t="s">
        <v>7469</v>
      </c>
      <c r="DK700" s="166">
        <v>-3.7662</v>
      </c>
      <c r="DL700" s="166">
        <v>7.9344000000000001</v>
      </c>
      <c r="DM700" s="166">
        <v>16.617899999999999</v>
      </c>
      <c r="DN700" s="166">
        <v>1.9749000000000001</v>
      </c>
      <c r="DO700" s="166">
        <v>-24.857199999999999</v>
      </c>
      <c r="DP700" s="166">
        <v>-15.208500000000001</v>
      </c>
      <c r="DQ700" s="166">
        <v>27.460100000000001</v>
      </c>
      <c r="DR700" s="166" t="s">
        <v>7469</v>
      </c>
      <c r="DS700" s="166" t="s">
        <v>7469</v>
      </c>
      <c r="DT700" s="166">
        <v>-1.5129999999999999</v>
      </c>
      <c r="DU700" s="166">
        <v>-3.601</v>
      </c>
      <c r="DV700" s="166" t="s">
        <v>7469</v>
      </c>
      <c r="DW700" s="166" t="s">
        <v>7469</v>
      </c>
      <c r="DX700" s="166">
        <v>-7.14</v>
      </c>
      <c r="DY700" s="166">
        <v>-2.8473000000000002</v>
      </c>
      <c r="DZ700" s="166">
        <v>-28.072199999999999</v>
      </c>
      <c r="EA700" s="166">
        <v>10.2956</v>
      </c>
      <c r="EB700" s="166">
        <v>1.5499000000000001</v>
      </c>
      <c r="EC700" s="166">
        <v>-2.3942999999999999</v>
      </c>
      <c r="ED700" s="166">
        <v>6.3067000000000002</v>
      </c>
      <c r="EE700" s="166" t="s">
        <v>7469</v>
      </c>
      <c r="EF700" s="166">
        <v>4.3758999999999997</v>
      </c>
      <c r="EG700" s="166">
        <v>2.7351000000000001</v>
      </c>
      <c r="EH700" s="166" t="s">
        <v>7469</v>
      </c>
      <c r="EI700" s="166">
        <v>20.0962</v>
      </c>
      <c r="EJ700" s="166" t="s">
        <v>7469</v>
      </c>
      <c r="EK700" s="166" t="s">
        <v>7469</v>
      </c>
      <c r="EL700" s="166">
        <v>-519.08320000000003</v>
      </c>
      <c r="EM700" s="166" t="s">
        <v>7469</v>
      </c>
      <c r="EN700" s="166" t="s">
        <v>7469</v>
      </c>
    </row>
    <row r="701" spans="3:144">
      <c r="C701" s="120"/>
      <c r="E701" s="120" t="s">
        <v>8098</v>
      </c>
      <c r="F701" s="126" t="s">
        <v>8218</v>
      </c>
      <c r="G701" s="151" t="s">
        <v>8090</v>
      </c>
      <c r="H701" s="152" t="s">
        <v>8097</v>
      </c>
      <c r="I701" s="166">
        <v>8.7639999999999993</v>
      </c>
      <c r="J701" s="166">
        <v>-8.8797999999999995</v>
      </c>
      <c r="K701" s="166">
        <v>14.010999999999999</v>
      </c>
      <c r="L701" s="166">
        <v>-62.512500000000003</v>
      </c>
      <c r="M701" s="166" t="s">
        <v>7469</v>
      </c>
      <c r="N701" s="166">
        <v>13.582700000000001</v>
      </c>
      <c r="O701" s="166">
        <v>7.1513999999999998</v>
      </c>
      <c r="P701" s="166">
        <v>-136.95660000000001</v>
      </c>
      <c r="Q701" s="166">
        <v>-29.925999999999998</v>
      </c>
      <c r="R701" s="166">
        <v>-22.436699999999998</v>
      </c>
      <c r="S701" s="166">
        <v>-0.92859999999999998</v>
      </c>
      <c r="T701" s="166">
        <v>-0.68030000000000002</v>
      </c>
      <c r="U701" s="166" t="s">
        <v>7469</v>
      </c>
      <c r="V701" s="166">
        <v>-16.37</v>
      </c>
      <c r="W701" s="166">
        <v>176.17089999999999</v>
      </c>
      <c r="X701" s="166">
        <v>12.4201</v>
      </c>
      <c r="Y701" s="166">
        <v>-3.1257000000000001</v>
      </c>
      <c r="Z701" s="166">
        <v>9.0957000000000008</v>
      </c>
      <c r="AA701" s="166">
        <v>2.8852000000000002</v>
      </c>
      <c r="AB701" s="166">
        <v>2.327</v>
      </c>
      <c r="AC701" s="166">
        <v>-702.6979</v>
      </c>
      <c r="AD701" s="166">
        <v>-6.9459999999999997</v>
      </c>
      <c r="AE701" s="166">
        <v>-8.6623000000000001</v>
      </c>
      <c r="AF701" s="166">
        <v>17.206199999999999</v>
      </c>
      <c r="AG701" s="166">
        <v>7.3653000000000004</v>
      </c>
      <c r="AH701" s="166" t="s">
        <v>7469</v>
      </c>
      <c r="AI701" s="166">
        <v>6.3658999999999999</v>
      </c>
      <c r="AJ701" s="166">
        <v>-13.217700000000001</v>
      </c>
      <c r="AK701" s="166" t="s">
        <v>7469</v>
      </c>
      <c r="AL701" s="166">
        <v>5.0011999999999999</v>
      </c>
      <c r="AM701" s="166" t="s">
        <v>7469</v>
      </c>
      <c r="AN701" s="166">
        <v>1.9569000000000001</v>
      </c>
      <c r="AO701" s="166">
        <v>-22.4268</v>
      </c>
      <c r="AP701" s="166">
        <v>13.151199999999999</v>
      </c>
      <c r="AQ701" s="166" t="s">
        <v>7469</v>
      </c>
      <c r="AR701" s="166">
        <v>-7.2873999999999999</v>
      </c>
      <c r="AS701" s="166">
        <v>9.9770000000000003</v>
      </c>
      <c r="AT701" s="166">
        <v>19.9025</v>
      </c>
      <c r="AU701" s="166">
        <v>12.5472</v>
      </c>
      <c r="AV701" s="166">
        <v>8.8742999999999999</v>
      </c>
      <c r="AW701" s="166" t="s">
        <v>7469</v>
      </c>
      <c r="AX701" s="166" t="s">
        <v>7469</v>
      </c>
      <c r="AY701" s="166" t="s">
        <v>7469</v>
      </c>
      <c r="AZ701" s="166">
        <v>-16.860900000000001</v>
      </c>
      <c r="BA701" s="166">
        <v>-54.11</v>
      </c>
      <c r="BB701" s="166" t="s">
        <v>7469</v>
      </c>
      <c r="BC701" s="166" t="s">
        <v>7469</v>
      </c>
      <c r="BD701" s="166" t="s">
        <v>7469</v>
      </c>
      <c r="BE701" s="166">
        <v>-227.17740000000001</v>
      </c>
      <c r="BF701" s="166" t="s">
        <v>7469</v>
      </c>
      <c r="BG701" s="166" t="s">
        <v>7469</v>
      </c>
      <c r="BH701" s="166" t="s">
        <v>7469</v>
      </c>
      <c r="BI701" s="166">
        <v>1.4339999999999999</v>
      </c>
      <c r="BJ701" s="166">
        <v>8.1514000000000006</v>
      </c>
      <c r="BK701" s="166" t="s">
        <v>7469</v>
      </c>
      <c r="BL701" s="166">
        <v>-8.6798000000000002</v>
      </c>
      <c r="BM701" s="166">
        <v>-5.7321</v>
      </c>
      <c r="BN701" s="166">
        <v>-3.1038999999999999</v>
      </c>
      <c r="BO701" s="166">
        <v>-69.115200000000002</v>
      </c>
      <c r="BP701" s="166" t="s">
        <v>7469</v>
      </c>
      <c r="BQ701" s="166" t="s">
        <v>7469</v>
      </c>
      <c r="BR701" s="166" t="s">
        <v>7469</v>
      </c>
      <c r="BS701" s="166">
        <v>-7.8517999999999999</v>
      </c>
      <c r="BT701" s="166" t="s">
        <v>7469</v>
      </c>
      <c r="BU701" s="166">
        <v>6.4180000000000001</v>
      </c>
      <c r="BV701" s="166" t="s">
        <v>7469</v>
      </c>
      <c r="BW701" s="166" t="s">
        <v>7469</v>
      </c>
      <c r="BX701" s="166">
        <v>2.6951000000000001</v>
      </c>
      <c r="BY701" s="166" t="s">
        <v>7469</v>
      </c>
      <c r="BZ701" s="166" t="s">
        <v>7469</v>
      </c>
      <c r="CA701" s="166">
        <v>-7.8224</v>
      </c>
      <c r="CB701" s="166">
        <v>14.274800000000001</v>
      </c>
      <c r="CC701" s="166">
        <v>-32.061700000000002</v>
      </c>
      <c r="CD701" s="166">
        <v>36.180700000000002</v>
      </c>
      <c r="CE701" s="166">
        <v>-100.4858</v>
      </c>
      <c r="CF701" s="166" t="s">
        <v>7469</v>
      </c>
      <c r="CG701" s="166" t="s">
        <v>7469</v>
      </c>
      <c r="CH701" s="166">
        <v>-5.5589000000000004</v>
      </c>
      <c r="CI701" s="166">
        <v>-4.1688999999999998</v>
      </c>
      <c r="CJ701" s="166" t="s">
        <v>7469</v>
      </c>
      <c r="CK701" s="166" t="s">
        <v>7469</v>
      </c>
      <c r="CL701" s="166" t="s">
        <v>7469</v>
      </c>
      <c r="CM701" s="166" t="s">
        <v>7469</v>
      </c>
      <c r="CN701" s="166" t="s">
        <v>7469</v>
      </c>
      <c r="CO701" s="166">
        <v>3.7732999999999999</v>
      </c>
      <c r="CP701" s="166">
        <v>5.9576000000000002</v>
      </c>
      <c r="CQ701" s="166">
        <v>-13.517200000000001</v>
      </c>
      <c r="CR701" s="166" t="s">
        <v>7469</v>
      </c>
      <c r="CS701" s="166">
        <v>-5.6688999999999998</v>
      </c>
      <c r="CT701" s="166">
        <v>-5.9242999999999997</v>
      </c>
      <c r="CU701" s="166">
        <v>-6.7299999999999999E-2</v>
      </c>
      <c r="CV701" s="166" t="s">
        <v>7469</v>
      </c>
      <c r="CW701" s="166" t="s">
        <v>7469</v>
      </c>
      <c r="CX701" s="166" t="s">
        <v>7469</v>
      </c>
      <c r="CY701" s="166">
        <v>3.2019000000000002</v>
      </c>
      <c r="CZ701" s="166">
        <v>7.5410000000000004</v>
      </c>
      <c r="DA701" s="166">
        <v>2.5700000000000001E-2</v>
      </c>
      <c r="DB701" s="166" t="s">
        <v>7469</v>
      </c>
      <c r="DC701" s="166">
        <v>13.0542</v>
      </c>
      <c r="DD701" s="166">
        <v>3.7351999999999999</v>
      </c>
      <c r="DE701" s="166" t="s">
        <v>7469</v>
      </c>
      <c r="DF701" s="166" t="s">
        <v>7469</v>
      </c>
      <c r="DG701" s="166">
        <v>7.0313999999999997</v>
      </c>
      <c r="DH701" s="166">
        <v>-1312.9449</v>
      </c>
      <c r="DI701" s="166" t="s">
        <v>7469</v>
      </c>
      <c r="DJ701" s="166" t="s">
        <v>7469</v>
      </c>
      <c r="DK701" s="166">
        <v>-2.9830999999999999</v>
      </c>
      <c r="DL701" s="166">
        <v>-2.0066999999999999</v>
      </c>
      <c r="DM701" s="166">
        <v>16.278099999999998</v>
      </c>
      <c r="DN701" s="166">
        <v>-0.16400000000000001</v>
      </c>
      <c r="DO701" s="166">
        <v>-23.3813</v>
      </c>
      <c r="DP701" s="166">
        <v>-8.7851999999999997</v>
      </c>
      <c r="DQ701" s="166">
        <v>23.726299999999998</v>
      </c>
      <c r="DR701" s="166" t="s">
        <v>7469</v>
      </c>
      <c r="DS701" s="166" t="s">
        <v>7469</v>
      </c>
      <c r="DT701" s="166">
        <v>-5.5279999999999996</v>
      </c>
      <c r="DU701" s="166">
        <v>-3.1976</v>
      </c>
      <c r="DV701" s="166" t="s">
        <v>7469</v>
      </c>
      <c r="DW701" s="166" t="s">
        <v>7469</v>
      </c>
      <c r="DX701" s="166">
        <v>1.1119000000000001</v>
      </c>
      <c r="DY701" s="166">
        <v>5.4744999999999999</v>
      </c>
      <c r="DZ701" s="166">
        <v>-36.595799999999997</v>
      </c>
      <c r="EA701" s="166">
        <v>8.4040999999999997</v>
      </c>
      <c r="EB701" s="166">
        <v>1.9827999999999999</v>
      </c>
      <c r="EC701" s="166">
        <v>-1.3855</v>
      </c>
      <c r="ED701" s="166">
        <v>4.3049999999999997</v>
      </c>
      <c r="EE701" s="166" t="s">
        <v>7469</v>
      </c>
      <c r="EF701" s="166">
        <v>4.3975</v>
      </c>
      <c r="EG701" s="166">
        <v>3.3660000000000001</v>
      </c>
      <c r="EH701" s="166" t="s">
        <v>7469</v>
      </c>
      <c r="EI701" s="166">
        <v>17.334700000000002</v>
      </c>
      <c r="EJ701" s="166" t="s">
        <v>7469</v>
      </c>
      <c r="EK701" s="166" t="s">
        <v>7469</v>
      </c>
      <c r="EL701" s="166">
        <v>-789.55460000000005</v>
      </c>
      <c r="EM701" s="166">
        <v>1.6999999999999999E-3</v>
      </c>
      <c r="EN701" s="166" t="s">
        <v>7469</v>
      </c>
    </row>
    <row r="702" spans="3:144">
      <c r="C702" s="120"/>
      <c r="E702" s="120" t="s">
        <v>7693</v>
      </c>
      <c r="F702" s="126" t="s">
        <v>8218</v>
      </c>
      <c r="G702" s="151" t="s">
        <v>8090</v>
      </c>
      <c r="H702" s="152" t="s">
        <v>8097</v>
      </c>
      <c r="I702" s="166">
        <v>9.5761000000000003</v>
      </c>
      <c r="J702" s="166">
        <v>-13.9941</v>
      </c>
      <c r="K702" s="166">
        <v>14.126200000000001</v>
      </c>
      <c r="L702" s="166">
        <v>-64.787899999999993</v>
      </c>
      <c r="M702" s="166" t="s">
        <v>7469</v>
      </c>
      <c r="N702" s="166">
        <v>13.756600000000001</v>
      </c>
      <c r="O702" s="166">
        <v>6.4250999999999996</v>
      </c>
      <c r="P702" s="166">
        <v>-109.7376</v>
      </c>
      <c r="Q702" s="166">
        <v>-39.994799999999998</v>
      </c>
      <c r="R702" s="166">
        <v>-16.346699999999998</v>
      </c>
      <c r="S702" s="166">
        <v>2.3628999999999998</v>
      </c>
      <c r="T702" s="166" t="s">
        <v>7469</v>
      </c>
      <c r="U702" s="166" t="s">
        <v>7469</v>
      </c>
      <c r="V702" s="166">
        <v>-16.2986</v>
      </c>
      <c r="W702" s="166">
        <v>181.21780000000001</v>
      </c>
      <c r="X702" s="166">
        <v>13.134</v>
      </c>
      <c r="Y702" s="166">
        <v>-1.9373</v>
      </c>
      <c r="Z702" s="166">
        <v>9.3960000000000008</v>
      </c>
      <c r="AA702" s="166">
        <v>2.9386999999999999</v>
      </c>
      <c r="AB702" s="166" t="s">
        <v>7469</v>
      </c>
      <c r="AC702" s="166">
        <v>-447.91</v>
      </c>
      <c r="AD702" s="166" t="s">
        <v>7469</v>
      </c>
      <c r="AE702" s="166">
        <v>-8.1452000000000009</v>
      </c>
      <c r="AF702" s="166">
        <v>18.427099999999999</v>
      </c>
      <c r="AG702" s="166">
        <v>7.9896000000000003</v>
      </c>
      <c r="AH702" s="166" t="s">
        <v>7469</v>
      </c>
      <c r="AI702" s="166">
        <v>8.9960000000000004</v>
      </c>
      <c r="AJ702" s="166">
        <v>-12.3576</v>
      </c>
      <c r="AK702" s="166" t="s">
        <v>7469</v>
      </c>
      <c r="AL702" s="166" t="s">
        <v>7469</v>
      </c>
      <c r="AM702" s="166" t="s">
        <v>7469</v>
      </c>
      <c r="AN702" s="166">
        <v>-0.91020000000000001</v>
      </c>
      <c r="AO702" s="166">
        <v>-8.9806000000000008</v>
      </c>
      <c r="AP702" s="166" t="s">
        <v>7469</v>
      </c>
      <c r="AQ702" s="166" t="s">
        <v>7469</v>
      </c>
      <c r="AR702" s="166">
        <v>-7.4188999999999998</v>
      </c>
      <c r="AS702" s="166">
        <v>15.494899999999999</v>
      </c>
      <c r="AT702" s="166">
        <v>19.874099999999999</v>
      </c>
      <c r="AU702" s="166">
        <v>12.8558</v>
      </c>
      <c r="AV702" s="166">
        <v>7.6261000000000001</v>
      </c>
      <c r="AW702" s="166" t="s">
        <v>7469</v>
      </c>
      <c r="AX702" s="166" t="s">
        <v>7469</v>
      </c>
      <c r="AY702" s="166" t="s">
        <v>7469</v>
      </c>
      <c r="AZ702" s="166">
        <v>-14.4114</v>
      </c>
      <c r="BA702" s="166" t="s">
        <v>7469</v>
      </c>
      <c r="BB702" s="166" t="s">
        <v>7469</v>
      </c>
      <c r="BC702" s="166" t="s">
        <v>7469</v>
      </c>
      <c r="BD702" s="166" t="s">
        <v>7469</v>
      </c>
      <c r="BE702" s="166">
        <v>-296.23919999999998</v>
      </c>
      <c r="BF702" s="166" t="s">
        <v>7469</v>
      </c>
      <c r="BG702" s="166" t="s">
        <v>7469</v>
      </c>
      <c r="BH702" s="166" t="s">
        <v>7469</v>
      </c>
      <c r="BI702" s="166">
        <v>2.8376999999999999</v>
      </c>
      <c r="BJ702" s="166">
        <v>8.2507999999999999</v>
      </c>
      <c r="BK702" s="166" t="s">
        <v>7469</v>
      </c>
      <c r="BL702" s="166">
        <v>-14.5954</v>
      </c>
      <c r="BM702" s="166" t="s">
        <v>7469</v>
      </c>
      <c r="BN702" s="166">
        <v>-4.0103</v>
      </c>
      <c r="BO702" s="166">
        <v>-79.854900000000001</v>
      </c>
      <c r="BP702" s="166" t="s">
        <v>7469</v>
      </c>
      <c r="BQ702" s="166" t="s">
        <v>7469</v>
      </c>
      <c r="BR702" s="166" t="s">
        <v>7469</v>
      </c>
      <c r="BS702" s="166">
        <v>-6.5209000000000001</v>
      </c>
      <c r="BT702" s="166" t="s">
        <v>7469</v>
      </c>
      <c r="BU702" s="166" t="s">
        <v>7469</v>
      </c>
      <c r="BV702" s="166" t="s">
        <v>7469</v>
      </c>
      <c r="BW702" s="166" t="s">
        <v>7469</v>
      </c>
      <c r="BX702" s="166">
        <v>0.5988</v>
      </c>
      <c r="BY702" s="166" t="s">
        <v>7469</v>
      </c>
      <c r="BZ702" s="166" t="s">
        <v>7469</v>
      </c>
      <c r="CA702" s="166">
        <v>-8.3904999999999994</v>
      </c>
      <c r="CB702" s="166">
        <v>14.5517</v>
      </c>
      <c r="CC702" s="166">
        <v>-32.061700000000002</v>
      </c>
      <c r="CD702" s="166" t="s">
        <v>7469</v>
      </c>
      <c r="CE702" s="166">
        <v>-93.724500000000006</v>
      </c>
      <c r="CF702" s="166" t="s">
        <v>7469</v>
      </c>
      <c r="CG702" s="166" t="s">
        <v>7469</v>
      </c>
      <c r="CH702" s="166">
        <v>-3.4876999999999998</v>
      </c>
      <c r="CI702" s="166">
        <v>-4.0963000000000003</v>
      </c>
      <c r="CJ702" s="166" t="s">
        <v>7469</v>
      </c>
      <c r="CK702" s="166" t="s">
        <v>7469</v>
      </c>
      <c r="CL702" s="166" t="s">
        <v>7469</v>
      </c>
      <c r="CM702" s="166" t="s">
        <v>7469</v>
      </c>
      <c r="CN702" s="166" t="s">
        <v>7469</v>
      </c>
      <c r="CO702" s="166">
        <v>2.1800999999999999</v>
      </c>
      <c r="CP702" s="166">
        <v>5.6128</v>
      </c>
      <c r="CQ702" s="166" t="s">
        <v>7469</v>
      </c>
      <c r="CR702" s="166" t="s">
        <v>7469</v>
      </c>
      <c r="CS702" s="166">
        <v>-7.8361000000000001</v>
      </c>
      <c r="CT702" s="166">
        <v>-8.0218000000000007</v>
      </c>
      <c r="CU702" s="166">
        <v>0.39200000000000002</v>
      </c>
      <c r="CV702" s="166" t="s">
        <v>7469</v>
      </c>
      <c r="CW702" s="166" t="s">
        <v>7469</v>
      </c>
      <c r="CX702" s="166" t="s">
        <v>7469</v>
      </c>
      <c r="CY702" s="166">
        <v>3.8956</v>
      </c>
      <c r="CZ702" s="166">
        <v>8.5387000000000004</v>
      </c>
      <c r="DA702" s="166" t="s">
        <v>7469</v>
      </c>
      <c r="DB702" s="166" t="s">
        <v>7469</v>
      </c>
      <c r="DC702" s="166">
        <v>13.680199999999999</v>
      </c>
      <c r="DD702" s="166">
        <v>5.2516999999999996</v>
      </c>
      <c r="DE702" s="166" t="s">
        <v>7469</v>
      </c>
      <c r="DF702" s="166" t="s">
        <v>7469</v>
      </c>
      <c r="DG702" s="166">
        <v>1.2042999999999999</v>
      </c>
      <c r="DH702" s="166">
        <v>-393.18650000000002</v>
      </c>
      <c r="DI702" s="166" t="s">
        <v>7469</v>
      </c>
      <c r="DJ702" s="166" t="s">
        <v>7469</v>
      </c>
      <c r="DK702" s="166">
        <v>-1.7367999999999999</v>
      </c>
      <c r="DL702" s="166" t="s">
        <v>7469</v>
      </c>
      <c r="DM702" s="166">
        <v>15.0031</v>
      </c>
      <c r="DN702" s="166">
        <v>-5.1841999999999997</v>
      </c>
      <c r="DO702" s="166">
        <v>-23.5716</v>
      </c>
      <c r="DP702" s="166">
        <v>-15.8367</v>
      </c>
      <c r="DQ702" s="166">
        <v>19.166499999999999</v>
      </c>
      <c r="DR702" s="166" t="s">
        <v>7469</v>
      </c>
      <c r="DS702" s="166" t="s">
        <v>7469</v>
      </c>
      <c r="DT702" s="166">
        <v>-4.0907999999999998</v>
      </c>
      <c r="DU702" s="166">
        <v>0.93910000000000005</v>
      </c>
      <c r="DV702" s="166" t="s">
        <v>7469</v>
      </c>
      <c r="DW702" s="166" t="s">
        <v>7469</v>
      </c>
      <c r="DX702" s="166">
        <v>-0.78910000000000002</v>
      </c>
      <c r="DY702" s="166">
        <v>10.537800000000001</v>
      </c>
      <c r="DZ702" s="166">
        <v>-38.359000000000002</v>
      </c>
      <c r="EA702" s="166">
        <v>4.9610000000000003</v>
      </c>
      <c r="EB702" s="166">
        <v>2.7383999999999999</v>
      </c>
      <c r="EC702" s="166">
        <v>0.96550000000000002</v>
      </c>
      <c r="ED702" s="166">
        <v>3.7122000000000002</v>
      </c>
      <c r="EE702" s="166" t="s">
        <v>7469</v>
      </c>
      <c r="EF702" s="166">
        <v>4.0627000000000004</v>
      </c>
      <c r="EG702" s="166">
        <v>3.0571000000000002</v>
      </c>
      <c r="EH702" s="166" t="s">
        <v>7469</v>
      </c>
      <c r="EI702" s="166">
        <v>14.8743</v>
      </c>
      <c r="EJ702" s="166" t="s">
        <v>7469</v>
      </c>
      <c r="EK702" s="166" t="s">
        <v>7469</v>
      </c>
      <c r="EL702" s="166">
        <v>-369.11559999999997</v>
      </c>
      <c r="EM702" s="166" t="s">
        <v>7469</v>
      </c>
      <c r="EN702" s="166" t="s">
        <v>7469</v>
      </c>
    </row>
    <row r="703" spans="3:144">
      <c r="C703" s="120"/>
      <c r="E703" s="120" t="s">
        <v>8099</v>
      </c>
      <c r="F703" s="126" t="s">
        <v>8218</v>
      </c>
      <c r="G703" s="151" t="s">
        <v>8090</v>
      </c>
      <c r="H703" s="152" t="s">
        <v>8097</v>
      </c>
      <c r="I703" s="166">
        <v>9.5761000000000003</v>
      </c>
      <c r="J703" s="166">
        <v>-13.9941</v>
      </c>
      <c r="K703" s="166">
        <v>14.126200000000001</v>
      </c>
      <c r="L703" s="166">
        <v>-64.787899999999993</v>
      </c>
      <c r="M703" s="166" t="s">
        <v>7469</v>
      </c>
      <c r="N703" s="166">
        <v>13.756600000000001</v>
      </c>
      <c r="O703" s="166">
        <v>6.4250999999999996</v>
      </c>
      <c r="P703" s="166">
        <v>-109.7376</v>
      </c>
      <c r="Q703" s="166">
        <v>-39.994799999999998</v>
      </c>
      <c r="R703" s="166">
        <v>-16.346699999999998</v>
      </c>
      <c r="S703" s="166">
        <v>2.3628999999999998</v>
      </c>
      <c r="T703" s="166" t="s">
        <v>7469</v>
      </c>
      <c r="U703" s="166" t="s">
        <v>7469</v>
      </c>
      <c r="V703" s="166">
        <v>-16.2986</v>
      </c>
      <c r="W703" s="166">
        <v>181.21780000000001</v>
      </c>
      <c r="X703" s="166">
        <v>13.134</v>
      </c>
      <c r="Y703" s="166">
        <v>-1.9373</v>
      </c>
      <c r="Z703" s="166">
        <v>9.3960000000000008</v>
      </c>
      <c r="AA703" s="166">
        <v>2.9386999999999999</v>
      </c>
      <c r="AB703" s="166" t="s">
        <v>7469</v>
      </c>
      <c r="AC703" s="166">
        <v>-447.91</v>
      </c>
      <c r="AD703" s="166" t="s">
        <v>7469</v>
      </c>
      <c r="AE703" s="166">
        <v>-8.1452000000000009</v>
      </c>
      <c r="AF703" s="166">
        <v>18.427099999999999</v>
      </c>
      <c r="AG703" s="166">
        <v>7.9896000000000003</v>
      </c>
      <c r="AH703" s="166" t="s">
        <v>7469</v>
      </c>
      <c r="AI703" s="166">
        <v>8.9960000000000004</v>
      </c>
      <c r="AJ703" s="166">
        <v>-12.3576</v>
      </c>
      <c r="AK703" s="166" t="s">
        <v>7469</v>
      </c>
      <c r="AL703" s="166" t="s">
        <v>7469</v>
      </c>
      <c r="AM703" s="166" t="s">
        <v>7469</v>
      </c>
      <c r="AN703" s="166">
        <v>-0.91020000000000001</v>
      </c>
      <c r="AO703" s="166">
        <v>-8.9806000000000008</v>
      </c>
      <c r="AP703" s="166" t="s">
        <v>7469</v>
      </c>
      <c r="AQ703" s="166" t="s">
        <v>7469</v>
      </c>
      <c r="AR703" s="166">
        <v>-7.4188999999999998</v>
      </c>
      <c r="AS703" s="166">
        <v>15.494899999999999</v>
      </c>
      <c r="AT703" s="166">
        <v>19.874099999999999</v>
      </c>
      <c r="AU703" s="166">
        <v>12.8558</v>
      </c>
      <c r="AV703" s="166">
        <v>7.6261000000000001</v>
      </c>
      <c r="AW703" s="166" t="s">
        <v>7469</v>
      </c>
      <c r="AX703" s="166" t="s">
        <v>7469</v>
      </c>
      <c r="AY703" s="166" t="s">
        <v>7469</v>
      </c>
      <c r="AZ703" s="166">
        <v>-14.4114</v>
      </c>
      <c r="BA703" s="166" t="s">
        <v>7469</v>
      </c>
      <c r="BB703" s="166" t="s">
        <v>7469</v>
      </c>
      <c r="BC703" s="166" t="s">
        <v>7469</v>
      </c>
      <c r="BD703" s="166" t="s">
        <v>7469</v>
      </c>
      <c r="BE703" s="166">
        <v>-296.23919999999998</v>
      </c>
      <c r="BF703" s="166" t="s">
        <v>7469</v>
      </c>
      <c r="BG703" s="166" t="s">
        <v>7469</v>
      </c>
      <c r="BH703" s="166" t="s">
        <v>7469</v>
      </c>
      <c r="BI703" s="166">
        <v>2.8376999999999999</v>
      </c>
      <c r="BJ703" s="166">
        <v>8.2507999999999999</v>
      </c>
      <c r="BK703" s="166" t="s">
        <v>7469</v>
      </c>
      <c r="BL703" s="166">
        <v>-14.5954</v>
      </c>
      <c r="BM703" s="166" t="s">
        <v>7469</v>
      </c>
      <c r="BN703" s="166">
        <v>-4.0103</v>
      </c>
      <c r="BO703" s="166">
        <v>-79.854900000000001</v>
      </c>
      <c r="BP703" s="166" t="s">
        <v>7469</v>
      </c>
      <c r="BQ703" s="166" t="s">
        <v>7469</v>
      </c>
      <c r="BR703" s="166" t="s">
        <v>7469</v>
      </c>
      <c r="BS703" s="166">
        <v>-6.5209000000000001</v>
      </c>
      <c r="BT703" s="166" t="s">
        <v>7469</v>
      </c>
      <c r="BU703" s="166" t="s">
        <v>7469</v>
      </c>
      <c r="BV703" s="166" t="s">
        <v>7469</v>
      </c>
      <c r="BW703" s="166" t="s">
        <v>7469</v>
      </c>
      <c r="BX703" s="166">
        <v>0.5988</v>
      </c>
      <c r="BY703" s="166" t="s">
        <v>7469</v>
      </c>
      <c r="BZ703" s="166" t="s">
        <v>7469</v>
      </c>
      <c r="CA703" s="166">
        <v>-8.3904999999999994</v>
      </c>
      <c r="CB703" s="166">
        <v>14.5517</v>
      </c>
      <c r="CC703" s="166">
        <v>-32.061700000000002</v>
      </c>
      <c r="CD703" s="166" t="s">
        <v>7469</v>
      </c>
      <c r="CE703" s="166">
        <v>-93.724500000000006</v>
      </c>
      <c r="CF703" s="166" t="s">
        <v>7469</v>
      </c>
      <c r="CG703" s="166" t="s">
        <v>7469</v>
      </c>
      <c r="CH703" s="166">
        <v>-3.4876999999999998</v>
      </c>
      <c r="CI703" s="166">
        <v>-4.0963000000000003</v>
      </c>
      <c r="CJ703" s="166" t="s">
        <v>7469</v>
      </c>
      <c r="CK703" s="166" t="s">
        <v>7469</v>
      </c>
      <c r="CL703" s="166" t="s">
        <v>7469</v>
      </c>
      <c r="CM703" s="166" t="s">
        <v>7469</v>
      </c>
      <c r="CN703" s="166" t="s">
        <v>7469</v>
      </c>
      <c r="CO703" s="166">
        <v>2.1800999999999999</v>
      </c>
      <c r="CP703" s="166">
        <v>5.6128</v>
      </c>
      <c r="CQ703" s="166" t="s">
        <v>7469</v>
      </c>
      <c r="CR703" s="166" t="s">
        <v>7469</v>
      </c>
      <c r="CS703" s="166">
        <v>-7.8361000000000001</v>
      </c>
      <c r="CT703" s="166">
        <v>-8.0218000000000007</v>
      </c>
      <c r="CU703" s="166">
        <v>0.39200000000000002</v>
      </c>
      <c r="CV703" s="166" t="s">
        <v>7469</v>
      </c>
      <c r="CW703" s="166" t="s">
        <v>7469</v>
      </c>
      <c r="CX703" s="166" t="s">
        <v>7469</v>
      </c>
      <c r="CY703" s="166">
        <v>3.8956</v>
      </c>
      <c r="CZ703" s="166">
        <v>8.5387000000000004</v>
      </c>
      <c r="DA703" s="166" t="s">
        <v>7469</v>
      </c>
      <c r="DB703" s="166" t="s">
        <v>7469</v>
      </c>
      <c r="DC703" s="166">
        <v>13.680199999999999</v>
      </c>
      <c r="DD703" s="166">
        <v>5.2516999999999996</v>
      </c>
      <c r="DE703" s="166" t="s">
        <v>7469</v>
      </c>
      <c r="DF703" s="166" t="s">
        <v>7469</v>
      </c>
      <c r="DG703" s="166">
        <v>1.2042999999999999</v>
      </c>
      <c r="DH703" s="166">
        <v>-393.18650000000002</v>
      </c>
      <c r="DI703" s="166" t="s">
        <v>7469</v>
      </c>
      <c r="DJ703" s="166" t="s">
        <v>7469</v>
      </c>
      <c r="DK703" s="166">
        <v>-1.7367999999999999</v>
      </c>
      <c r="DL703" s="166" t="s">
        <v>7469</v>
      </c>
      <c r="DM703" s="166">
        <v>15.0031</v>
      </c>
      <c r="DN703" s="166">
        <v>-5.1841999999999997</v>
      </c>
      <c r="DO703" s="166">
        <v>-23.5716</v>
      </c>
      <c r="DP703" s="166">
        <v>-15.8367</v>
      </c>
      <c r="DQ703" s="166">
        <v>19.166499999999999</v>
      </c>
      <c r="DR703" s="166" t="s">
        <v>7469</v>
      </c>
      <c r="DS703" s="166" t="s">
        <v>7469</v>
      </c>
      <c r="DT703" s="166">
        <v>-4.0907999999999998</v>
      </c>
      <c r="DU703" s="166">
        <v>0.93910000000000005</v>
      </c>
      <c r="DV703" s="166" t="s">
        <v>7469</v>
      </c>
      <c r="DW703" s="166" t="s">
        <v>7469</v>
      </c>
      <c r="DX703" s="166">
        <v>-0.78910000000000002</v>
      </c>
      <c r="DY703" s="166">
        <v>10.537800000000001</v>
      </c>
      <c r="DZ703" s="166">
        <v>-38.359000000000002</v>
      </c>
      <c r="EA703" s="166">
        <v>4.9610000000000003</v>
      </c>
      <c r="EB703" s="166">
        <v>2.7383999999999999</v>
      </c>
      <c r="EC703" s="166">
        <v>0.96550000000000002</v>
      </c>
      <c r="ED703" s="166">
        <v>3.7122000000000002</v>
      </c>
      <c r="EE703" s="166" t="s">
        <v>7469</v>
      </c>
      <c r="EF703" s="166">
        <v>4.0627000000000004</v>
      </c>
      <c r="EG703" s="166">
        <v>3.0571000000000002</v>
      </c>
      <c r="EH703" s="166" t="s">
        <v>7469</v>
      </c>
      <c r="EI703" s="166">
        <v>14.8743</v>
      </c>
      <c r="EJ703" s="166" t="s">
        <v>7469</v>
      </c>
      <c r="EK703" s="166" t="s">
        <v>7469</v>
      </c>
      <c r="EL703" s="166">
        <v>-369.11559999999997</v>
      </c>
      <c r="EM703" s="166" t="s">
        <v>7469</v>
      </c>
      <c r="EN703" s="166" t="s">
        <v>7469</v>
      </c>
    </row>
    <row r="704" spans="3:144">
      <c r="C704" s="120"/>
      <c r="E704" s="120" t="s">
        <v>8100</v>
      </c>
      <c r="F704" s="126" t="s">
        <v>8218</v>
      </c>
      <c r="G704" s="151" t="s">
        <v>8090</v>
      </c>
      <c r="H704" s="152" t="s">
        <v>8097</v>
      </c>
      <c r="I704" s="166" t="s">
        <v>7469</v>
      </c>
      <c r="J704" s="166" t="s">
        <v>7469</v>
      </c>
      <c r="K704" s="166" t="s">
        <v>7469</v>
      </c>
      <c r="L704" s="166" t="s">
        <v>7469</v>
      </c>
      <c r="M704" s="166" t="s">
        <v>7469</v>
      </c>
      <c r="N704" s="166">
        <v>13.3469</v>
      </c>
      <c r="O704" s="166">
        <v>5.8209999999999997</v>
      </c>
      <c r="P704" s="166" t="s">
        <v>7469</v>
      </c>
      <c r="Q704" s="166" t="s">
        <v>7469</v>
      </c>
      <c r="R704" s="166">
        <v>-4.1304999999999996</v>
      </c>
      <c r="S704" s="166" t="s">
        <v>7469</v>
      </c>
      <c r="T704" s="166" t="s">
        <v>7469</v>
      </c>
      <c r="U704" s="166" t="s">
        <v>7469</v>
      </c>
      <c r="V704" s="166" t="s">
        <v>7469</v>
      </c>
      <c r="W704" s="166" t="s">
        <v>7469</v>
      </c>
      <c r="X704" s="166" t="s">
        <v>7469</v>
      </c>
      <c r="Y704" s="166" t="s">
        <v>7469</v>
      </c>
      <c r="Z704" s="166" t="s">
        <v>7469</v>
      </c>
      <c r="AA704" s="166" t="s">
        <v>7469</v>
      </c>
      <c r="AB704" s="166" t="s">
        <v>7469</v>
      </c>
      <c r="AC704" s="166" t="s">
        <v>7469</v>
      </c>
      <c r="AD704" s="166" t="s">
        <v>7469</v>
      </c>
      <c r="AE704" s="166">
        <v>0.14169999999999999</v>
      </c>
      <c r="AF704" s="166">
        <v>17.354299999999999</v>
      </c>
      <c r="AG704" s="166" t="s">
        <v>7469</v>
      </c>
      <c r="AH704" s="166" t="s">
        <v>7469</v>
      </c>
      <c r="AI704" s="166" t="s">
        <v>7469</v>
      </c>
      <c r="AJ704" s="166" t="s">
        <v>7469</v>
      </c>
      <c r="AK704" s="166" t="s">
        <v>7469</v>
      </c>
      <c r="AL704" s="166" t="s">
        <v>7469</v>
      </c>
      <c r="AM704" s="166" t="s">
        <v>7469</v>
      </c>
      <c r="AN704" s="166" t="s">
        <v>7469</v>
      </c>
      <c r="AO704" s="166" t="s">
        <v>7469</v>
      </c>
      <c r="AP704" s="166" t="s">
        <v>7469</v>
      </c>
      <c r="AQ704" s="166" t="s">
        <v>7469</v>
      </c>
      <c r="AR704" s="166" t="s">
        <v>7469</v>
      </c>
      <c r="AS704" s="166" t="s">
        <v>7469</v>
      </c>
      <c r="AT704" s="166" t="s">
        <v>7469</v>
      </c>
      <c r="AU704" s="166" t="s">
        <v>7469</v>
      </c>
      <c r="AV704" s="166" t="s">
        <v>7469</v>
      </c>
      <c r="AW704" s="166" t="s">
        <v>7469</v>
      </c>
      <c r="AX704" s="166" t="s">
        <v>7469</v>
      </c>
      <c r="AY704" s="166" t="s">
        <v>7469</v>
      </c>
      <c r="AZ704" s="166" t="s">
        <v>7469</v>
      </c>
      <c r="BA704" s="166" t="s">
        <v>7469</v>
      </c>
      <c r="BB704" s="166" t="s">
        <v>7469</v>
      </c>
      <c r="BC704" s="166" t="s">
        <v>7469</v>
      </c>
      <c r="BD704" s="166" t="s">
        <v>7469</v>
      </c>
      <c r="BE704" s="166" t="s">
        <v>7469</v>
      </c>
      <c r="BF704" s="166" t="s">
        <v>7469</v>
      </c>
      <c r="BG704" s="166">
        <v>-15.0017</v>
      </c>
      <c r="BH704" s="166" t="s">
        <v>7469</v>
      </c>
      <c r="BI704" s="166" t="s">
        <v>7469</v>
      </c>
      <c r="BJ704" s="166">
        <v>5.7298999999999998</v>
      </c>
      <c r="BK704" s="166" t="s">
        <v>7469</v>
      </c>
      <c r="BL704" s="166" t="s">
        <v>7469</v>
      </c>
      <c r="BM704" s="166" t="s">
        <v>7469</v>
      </c>
      <c r="BN704" s="166">
        <v>-5.73</v>
      </c>
      <c r="BO704" s="166">
        <v>-96.7941</v>
      </c>
      <c r="BP704" s="166" t="s">
        <v>7469</v>
      </c>
      <c r="BQ704" s="166" t="s">
        <v>7469</v>
      </c>
      <c r="BR704" s="166" t="s">
        <v>7469</v>
      </c>
      <c r="BS704" s="166" t="s">
        <v>7469</v>
      </c>
      <c r="BT704" s="166" t="s">
        <v>7469</v>
      </c>
      <c r="BU704" s="166" t="s">
        <v>7469</v>
      </c>
      <c r="BV704" s="166" t="s">
        <v>7469</v>
      </c>
      <c r="BW704" s="166" t="s">
        <v>7469</v>
      </c>
      <c r="BX704" s="166" t="s">
        <v>7469</v>
      </c>
      <c r="BY704" s="166" t="s">
        <v>7469</v>
      </c>
      <c r="BZ704" s="166" t="s">
        <v>7469</v>
      </c>
      <c r="CA704" s="166">
        <v>-5.3975</v>
      </c>
      <c r="CB704" s="166" t="s">
        <v>7469</v>
      </c>
      <c r="CC704" s="166" t="s">
        <v>7469</v>
      </c>
      <c r="CD704" s="166" t="s">
        <v>7469</v>
      </c>
      <c r="CE704" s="166">
        <v>-106.61279999999999</v>
      </c>
      <c r="CF704" s="166" t="s">
        <v>7469</v>
      </c>
      <c r="CG704" s="166" t="s">
        <v>7469</v>
      </c>
      <c r="CH704" s="166" t="s">
        <v>7469</v>
      </c>
      <c r="CI704" s="166" t="s">
        <v>7469</v>
      </c>
      <c r="CJ704" s="166" t="s">
        <v>7469</v>
      </c>
      <c r="CK704" s="166" t="s">
        <v>7469</v>
      </c>
      <c r="CL704" s="166" t="s">
        <v>7469</v>
      </c>
      <c r="CM704" s="166" t="s">
        <v>7469</v>
      </c>
      <c r="CN704" s="166" t="s">
        <v>7469</v>
      </c>
      <c r="CO704" s="166" t="s">
        <v>7469</v>
      </c>
      <c r="CP704" s="166" t="s">
        <v>7469</v>
      </c>
      <c r="CQ704" s="166" t="s">
        <v>7469</v>
      </c>
      <c r="CR704" s="166" t="s">
        <v>7469</v>
      </c>
      <c r="CS704" s="166" t="s">
        <v>7469</v>
      </c>
      <c r="CT704" s="166" t="s">
        <v>7469</v>
      </c>
      <c r="CU704" s="166">
        <v>3.4588000000000001</v>
      </c>
      <c r="CV704" s="166" t="s">
        <v>7469</v>
      </c>
      <c r="CW704" s="166" t="s">
        <v>7469</v>
      </c>
      <c r="CX704" s="166" t="s">
        <v>7469</v>
      </c>
      <c r="CY704" s="166" t="s">
        <v>7469</v>
      </c>
      <c r="CZ704" s="166" t="s">
        <v>7469</v>
      </c>
      <c r="DA704" s="166" t="s">
        <v>7469</v>
      </c>
      <c r="DB704" s="166" t="s">
        <v>7469</v>
      </c>
      <c r="DC704" s="166" t="s">
        <v>7469</v>
      </c>
      <c r="DD704" s="166" t="s">
        <v>7469</v>
      </c>
      <c r="DE704" s="166" t="s">
        <v>7469</v>
      </c>
      <c r="DF704" s="166" t="s">
        <v>7469</v>
      </c>
      <c r="DG704" s="166" t="s">
        <v>7469</v>
      </c>
      <c r="DH704" s="166">
        <v>644.06870000000004</v>
      </c>
      <c r="DI704" s="166" t="s">
        <v>7469</v>
      </c>
      <c r="DJ704" s="166" t="s">
        <v>7469</v>
      </c>
      <c r="DK704" s="166">
        <v>4.6909999999999998</v>
      </c>
      <c r="DL704" s="166" t="s">
        <v>7469</v>
      </c>
      <c r="DM704" s="166" t="s">
        <v>7469</v>
      </c>
      <c r="DN704" s="166" t="s">
        <v>7469</v>
      </c>
      <c r="DO704" s="166" t="s">
        <v>7469</v>
      </c>
      <c r="DP704" s="166" t="s">
        <v>7469</v>
      </c>
      <c r="DQ704" s="166">
        <v>13.910600000000001</v>
      </c>
      <c r="DR704" s="166" t="s">
        <v>7469</v>
      </c>
      <c r="DS704" s="166" t="s">
        <v>7469</v>
      </c>
      <c r="DT704" s="166" t="s">
        <v>7469</v>
      </c>
      <c r="DU704" s="166" t="s">
        <v>7469</v>
      </c>
      <c r="DV704" s="166" t="s">
        <v>7469</v>
      </c>
      <c r="DW704" s="166" t="s">
        <v>7469</v>
      </c>
      <c r="DX704" s="166" t="s">
        <v>7469</v>
      </c>
      <c r="DY704" s="166" t="s">
        <v>7469</v>
      </c>
      <c r="DZ704" s="166" t="s">
        <v>7469</v>
      </c>
      <c r="EA704" s="166" t="s">
        <v>7469</v>
      </c>
      <c r="EB704" s="166" t="s">
        <v>7469</v>
      </c>
      <c r="EC704" s="166" t="s">
        <v>7469</v>
      </c>
      <c r="ED704" s="166" t="s">
        <v>7469</v>
      </c>
      <c r="EE704" s="166" t="s">
        <v>7469</v>
      </c>
      <c r="EF704" s="166" t="s">
        <v>7469</v>
      </c>
      <c r="EG704" s="166" t="s">
        <v>7469</v>
      </c>
      <c r="EH704" s="166" t="s">
        <v>7469</v>
      </c>
      <c r="EI704" s="166" t="s">
        <v>7469</v>
      </c>
      <c r="EJ704" s="166" t="s">
        <v>7469</v>
      </c>
      <c r="EK704" s="166" t="s">
        <v>7469</v>
      </c>
      <c r="EL704" s="166" t="s">
        <v>7469</v>
      </c>
      <c r="EM704" s="166" t="s">
        <v>7469</v>
      </c>
      <c r="EN704" s="166" t="s">
        <v>7469</v>
      </c>
    </row>
    <row r="705" spans="3:144">
      <c r="C705" s="120"/>
      <c r="E705" s="120" t="s">
        <v>8101</v>
      </c>
      <c r="F705" s="126" t="s">
        <v>8218</v>
      </c>
      <c r="G705" s="151" t="s">
        <v>8090</v>
      </c>
      <c r="H705" s="152" t="s">
        <v>8097</v>
      </c>
      <c r="I705" s="166" t="s">
        <v>7469</v>
      </c>
      <c r="J705" s="166" t="s">
        <v>7469</v>
      </c>
      <c r="K705" s="166" t="s">
        <v>7469</v>
      </c>
      <c r="L705" s="166" t="s">
        <v>7469</v>
      </c>
      <c r="M705" s="166" t="s">
        <v>7469</v>
      </c>
      <c r="N705" s="166">
        <v>5.2266000000000004</v>
      </c>
      <c r="O705" s="166">
        <v>5.4753999999999996</v>
      </c>
      <c r="P705" s="166" t="s">
        <v>7469</v>
      </c>
      <c r="Q705" s="166" t="s">
        <v>7469</v>
      </c>
      <c r="R705" s="166">
        <v>-0.67820000000000003</v>
      </c>
      <c r="S705" s="166" t="s">
        <v>7469</v>
      </c>
      <c r="T705" s="166" t="s">
        <v>7469</v>
      </c>
      <c r="U705" s="166" t="s">
        <v>7469</v>
      </c>
      <c r="V705" s="166" t="s">
        <v>7469</v>
      </c>
      <c r="W705" s="166" t="s">
        <v>7469</v>
      </c>
      <c r="X705" s="166" t="s">
        <v>7469</v>
      </c>
      <c r="Y705" s="166" t="s">
        <v>7469</v>
      </c>
      <c r="Z705" s="166" t="s">
        <v>7469</v>
      </c>
      <c r="AA705" s="166" t="s">
        <v>7469</v>
      </c>
      <c r="AB705" s="166" t="s">
        <v>7469</v>
      </c>
      <c r="AC705" s="166" t="s">
        <v>7469</v>
      </c>
      <c r="AD705" s="166" t="s">
        <v>7469</v>
      </c>
      <c r="AE705" s="166">
        <v>2.4220999999999999</v>
      </c>
      <c r="AF705" s="166">
        <v>15.5555</v>
      </c>
      <c r="AG705" s="166" t="s">
        <v>7469</v>
      </c>
      <c r="AH705" s="166" t="s">
        <v>7469</v>
      </c>
      <c r="AI705" s="166" t="s">
        <v>7469</v>
      </c>
      <c r="AJ705" s="166" t="s">
        <v>7469</v>
      </c>
      <c r="AK705" s="166" t="s">
        <v>7469</v>
      </c>
      <c r="AL705" s="166" t="s">
        <v>7469</v>
      </c>
      <c r="AM705" s="166" t="s">
        <v>7469</v>
      </c>
      <c r="AN705" s="166" t="s">
        <v>7469</v>
      </c>
      <c r="AO705" s="166" t="s">
        <v>7469</v>
      </c>
      <c r="AP705" s="166">
        <v>9.5617999999999999</v>
      </c>
      <c r="AQ705" s="166" t="s">
        <v>7469</v>
      </c>
      <c r="AR705" s="166" t="s">
        <v>7469</v>
      </c>
      <c r="AS705" s="166" t="s">
        <v>7469</v>
      </c>
      <c r="AT705" s="166" t="s">
        <v>7469</v>
      </c>
      <c r="AU705" s="166" t="s">
        <v>7469</v>
      </c>
      <c r="AV705" s="166" t="s">
        <v>7469</v>
      </c>
      <c r="AW705" s="166" t="s">
        <v>7469</v>
      </c>
      <c r="AX705" s="166" t="s">
        <v>7469</v>
      </c>
      <c r="AY705" s="166" t="s">
        <v>7469</v>
      </c>
      <c r="AZ705" s="166" t="s">
        <v>7469</v>
      </c>
      <c r="BA705" s="166" t="s">
        <v>7469</v>
      </c>
      <c r="BB705" s="166" t="s">
        <v>7469</v>
      </c>
      <c r="BC705" s="166" t="s">
        <v>7469</v>
      </c>
      <c r="BD705" s="166" t="s">
        <v>7469</v>
      </c>
      <c r="BE705" s="166" t="s">
        <v>7469</v>
      </c>
      <c r="BF705" s="166" t="s">
        <v>7469</v>
      </c>
      <c r="BG705" s="166">
        <v>-15.392300000000001</v>
      </c>
      <c r="BH705" s="166" t="s">
        <v>7469</v>
      </c>
      <c r="BI705" s="166" t="s">
        <v>7469</v>
      </c>
      <c r="BJ705" s="166">
        <v>4.8956999999999997</v>
      </c>
      <c r="BK705" s="166" t="s">
        <v>7469</v>
      </c>
      <c r="BL705" s="166" t="s">
        <v>7469</v>
      </c>
      <c r="BM705" s="166" t="s">
        <v>7469</v>
      </c>
      <c r="BN705" s="166">
        <v>-7.1714000000000002</v>
      </c>
      <c r="BO705" s="166" t="s">
        <v>7469</v>
      </c>
      <c r="BP705" s="166" t="s">
        <v>7469</v>
      </c>
      <c r="BQ705" s="166" t="s">
        <v>7469</v>
      </c>
      <c r="BR705" s="166" t="s">
        <v>7469</v>
      </c>
      <c r="BS705" s="166" t="s">
        <v>7469</v>
      </c>
      <c r="BT705" s="166" t="s">
        <v>7469</v>
      </c>
      <c r="BU705" s="166" t="s">
        <v>7469</v>
      </c>
      <c r="BV705" s="166" t="s">
        <v>7469</v>
      </c>
      <c r="BW705" s="166" t="s">
        <v>7469</v>
      </c>
      <c r="BX705" s="166" t="s">
        <v>7469</v>
      </c>
      <c r="BY705" s="166" t="s">
        <v>7469</v>
      </c>
      <c r="BZ705" s="166" t="s">
        <v>7469</v>
      </c>
      <c r="CA705" s="166">
        <v>-4.7526999999999999</v>
      </c>
      <c r="CB705" s="166" t="s">
        <v>7469</v>
      </c>
      <c r="CC705" s="166" t="s">
        <v>7469</v>
      </c>
      <c r="CD705" s="166" t="s">
        <v>7469</v>
      </c>
      <c r="CE705" s="166" t="s">
        <v>7469</v>
      </c>
      <c r="CF705" s="166" t="s">
        <v>7469</v>
      </c>
      <c r="CG705" s="166" t="s">
        <v>7469</v>
      </c>
      <c r="CH705" s="166" t="s">
        <v>7469</v>
      </c>
      <c r="CI705" s="166" t="s">
        <v>7469</v>
      </c>
      <c r="CJ705" s="166" t="s">
        <v>7469</v>
      </c>
      <c r="CK705" s="166" t="s">
        <v>7469</v>
      </c>
      <c r="CL705" s="166" t="s">
        <v>7469</v>
      </c>
      <c r="CM705" s="166" t="s">
        <v>7469</v>
      </c>
      <c r="CN705" s="166" t="s">
        <v>7469</v>
      </c>
      <c r="CO705" s="166" t="s">
        <v>7469</v>
      </c>
      <c r="CP705" s="166" t="s">
        <v>7469</v>
      </c>
      <c r="CQ705" s="166" t="s">
        <v>7469</v>
      </c>
      <c r="CR705" s="166" t="s">
        <v>7469</v>
      </c>
      <c r="CS705" s="166" t="s">
        <v>7469</v>
      </c>
      <c r="CT705" s="166" t="s">
        <v>7469</v>
      </c>
      <c r="CU705" s="166">
        <v>2.855</v>
      </c>
      <c r="CV705" s="166" t="s">
        <v>7469</v>
      </c>
      <c r="CW705" s="166" t="s">
        <v>7469</v>
      </c>
      <c r="CX705" s="166" t="s">
        <v>7469</v>
      </c>
      <c r="CY705" s="166" t="s">
        <v>7469</v>
      </c>
      <c r="CZ705" s="166" t="s">
        <v>7469</v>
      </c>
      <c r="DA705" s="166" t="s">
        <v>7469</v>
      </c>
      <c r="DB705" s="166" t="s">
        <v>7469</v>
      </c>
      <c r="DC705" s="166" t="s">
        <v>7469</v>
      </c>
      <c r="DD705" s="166" t="s">
        <v>7469</v>
      </c>
      <c r="DE705" s="166" t="s">
        <v>7469</v>
      </c>
      <c r="DF705" s="166" t="s">
        <v>7469</v>
      </c>
      <c r="DG705" s="166" t="s">
        <v>7469</v>
      </c>
      <c r="DH705" s="166" t="s">
        <v>7469</v>
      </c>
      <c r="DI705" s="166" t="s">
        <v>7469</v>
      </c>
      <c r="DJ705" s="166" t="s">
        <v>7469</v>
      </c>
      <c r="DK705" s="166">
        <v>5.6666999999999996</v>
      </c>
      <c r="DL705" s="166" t="s">
        <v>7469</v>
      </c>
      <c r="DM705" s="166" t="s">
        <v>7469</v>
      </c>
      <c r="DN705" s="166" t="s">
        <v>7469</v>
      </c>
      <c r="DO705" s="166" t="s">
        <v>7469</v>
      </c>
      <c r="DP705" s="166" t="s">
        <v>7469</v>
      </c>
      <c r="DQ705" s="166">
        <v>14.204599999999999</v>
      </c>
      <c r="DR705" s="166" t="s">
        <v>7469</v>
      </c>
      <c r="DS705" s="166" t="s">
        <v>7469</v>
      </c>
      <c r="DT705" s="166" t="s">
        <v>7469</v>
      </c>
      <c r="DU705" s="166" t="s">
        <v>7469</v>
      </c>
      <c r="DV705" s="166" t="s">
        <v>7469</v>
      </c>
      <c r="DW705" s="166" t="s">
        <v>7469</v>
      </c>
      <c r="DX705" s="166" t="s">
        <v>7469</v>
      </c>
      <c r="DY705" s="166" t="s">
        <v>7469</v>
      </c>
      <c r="DZ705" s="166" t="s">
        <v>7469</v>
      </c>
      <c r="EA705" s="166" t="s">
        <v>7469</v>
      </c>
      <c r="EB705" s="166" t="s">
        <v>7469</v>
      </c>
      <c r="EC705" s="166" t="s">
        <v>7469</v>
      </c>
      <c r="ED705" s="166" t="s">
        <v>7469</v>
      </c>
      <c r="EE705" s="166" t="s">
        <v>7469</v>
      </c>
      <c r="EF705" s="166" t="s">
        <v>7469</v>
      </c>
      <c r="EG705" s="166" t="s">
        <v>7469</v>
      </c>
      <c r="EH705" s="166" t="s">
        <v>7469</v>
      </c>
      <c r="EI705" s="166" t="s">
        <v>7469</v>
      </c>
      <c r="EJ705" s="166" t="s">
        <v>7469</v>
      </c>
      <c r="EK705" s="166" t="s">
        <v>7469</v>
      </c>
      <c r="EL705" s="166" t="s">
        <v>7469</v>
      </c>
      <c r="EM705" s="166" t="s">
        <v>7469</v>
      </c>
      <c r="EN705" s="166" t="s">
        <v>7469</v>
      </c>
    </row>
    <row r="706" spans="3:144">
      <c r="C706" s="120"/>
      <c r="E706" s="120" t="s">
        <v>8102</v>
      </c>
      <c r="F706" s="126" t="s">
        <v>8218</v>
      </c>
      <c r="G706" s="151" t="s">
        <v>8090</v>
      </c>
      <c r="H706" s="152" t="s">
        <v>8097</v>
      </c>
      <c r="I706" s="166" t="s">
        <v>7469</v>
      </c>
      <c r="J706" s="166" t="s">
        <v>7469</v>
      </c>
      <c r="K706" s="166" t="s">
        <v>7469</v>
      </c>
      <c r="L706" s="166" t="s">
        <v>7469</v>
      </c>
      <c r="M706" s="166" t="s">
        <v>7469</v>
      </c>
      <c r="N706" s="166" t="s">
        <v>7469</v>
      </c>
      <c r="O706" s="166">
        <v>4.4050000000000002</v>
      </c>
      <c r="P706" s="166" t="s">
        <v>7469</v>
      </c>
      <c r="Q706" s="166" t="s">
        <v>7469</v>
      </c>
      <c r="R706" s="166" t="s">
        <v>7469</v>
      </c>
      <c r="S706" s="166" t="s">
        <v>7469</v>
      </c>
      <c r="T706" s="166" t="s">
        <v>7469</v>
      </c>
      <c r="U706" s="166" t="s">
        <v>7469</v>
      </c>
      <c r="V706" s="166" t="s">
        <v>7469</v>
      </c>
      <c r="W706" s="166" t="s">
        <v>7469</v>
      </c>
      <c r="X706" s="166" t="s">
        <v>7469</v>
      </c>
      <c r="Y706" s="166" t="s">
        <v>7469</v>
      </c>
      <c r="Z706" s="166" t="s">
        <v>7469</v>
      </c>
      <c r="AA706" s="166" t="s">
        <v>7469</v>
      </c>
      <c r="AB706" s="166" t="s">
        <v>7469</v>
      </c>
      <c r="AC706" s="166" t="s">
        <v>7469</v>
      </c>
      <c r="AD706" s="166" t="s">
        <v>7469</v>
      </c>
      <c r="AE706" s="166" t="s">
        <v>7469</v>
      </c>
      <c r="AF706" s="166" t="s">
        <v>7469</v>
      </c>
      <c r="AG706" s="166" t="s">
        <v>7469</v>
      </c>
      <c r="AH706" s="166" t="s">
        <v>7469</v>
      </c>
      <c r="AI706" s="166" t="s">
        <v>7469</v>
      </c>
      <c r="AJ706" s="166" t="s">
        <v>7469</v>
      </c>
      <c r="AK706" s="166" t="s">
        <v>7469</v>
      </c>
      <c r="AL706" s="166" t="s">
        <v>7469</v>
      </c>
      <c r="AM706" s="166" t="s">
        <v>7469</v>
      </c>
      <c r="AN706" s="166" t="s">
        <v>7469</v>
      </c>
      <c r="AO706" s="166" t="s">
        <v>7469</v>
      </c>
      <c r="AP706" s="166" t="s">
        <v>7469</v>
      </c>
      <c r="AQ706" s="166" t="s">
        <v>7469</v>
      </c>
      <c r="AR706" s="166" t="s">
        <v>7469</v>
      </c>
      <c r="AS706" s="166" t="s">
        <v>7469</v>
      </c>
      <c r="AT706" s="166" t="s">
        <v>7469</v>
      </c>
      <c r="AU706" s="166" t="s">
        <v>7469</v>
      </c>
      <c r="AV706" s="166" t="s">
        <v>7469</v>
      </c>
      <c r="AW706" s="166" t="s">
        <v>7469</v>
      </c>
      <c r="AX706" s="166" t="s">
        <v>7469</v>
      </c>
      <c r="AY706" s="166" t="s">
        <v>7469</v>
      </c>
      <c r="AZ706" s="166" t="s">
        <v>7469</v>
      </c>
      <c r="BA706" s="166" t="s">
        <v>7469</v>
      </c>
      <c r="BB706" s="166" t="s">
        <v>7469</v>
      </c>
      <c r="BC706" s="166" t="s">
        <v>7469</v>
      </c>
      <c r="BD706" s="166" t="s">
        <v>7469</v>
      </c>
      <c r="BE706" s="166" t="s">
        <v>7469</v>
      </c>
      <c r="BF706" s="166" t="s">
        <v>7469</v>
      </c>
      <c r="BG706" s="166" t="s">
        <v>7469</v>
      </c>
      <c r="BH706" s="166" t="s">
        <v>7469</v>
      </c>
      <c r="BI706" s="166" t="s">
        <v>7469</v>
      </c>
      <c r="BJ706" s="166" t="s">
        <v>7469</v>
      </c>
      <c r="BK706" s="166" t="s">
        <v>7469</v>
      </c>
      <c r="BL706" s="166" t="s">
        <v>7469</v>
      </c>
      <c r="BM706" s="166" t="s">
        <v>7469</v>
      </c>
      <c r="BN706" s="166">
        <v>-9.0399999999999991</v>
      </c>
      <c r="BO706" s="166" t="s">
        <v>7469</v>
      </c>
      <c r="BP706" s="166" t="s">
        <v>7469</v>
      </c>
      <c r="BQ706" s="166" t="s">
        <v>7469</v>
      </c>
      <c r="BR706" s="166" t="s">
        <v>7469</v>
      </c>
      <c r="BS706" s="166" t="s">
        <v>7469</v>
      </c>
      <c r="BT706" s="166" t="s">
        <v>7469</v>
      </c>
      <c r="BU706" s="166" t="s">
        <v>7469</v>
      </c>
      <c r="BV706" s="166" t="s">
        <v>7469</v>
      </c>
      <c r="BW706" s="166" t="s">
        <v>7469</v>
      </c>
      <c r="BX706" s="166" t="s">
        <v>7469</v>
      </c>
      <c r="BY706" s="166" t="s">
        <v>7469</v>
      </c>
      <c r="BZ706" s="166" t="s">
        <v>7469</v>
      </c>
      <c r="CA706" s="166">
        <v>-4.5757000000000003</v>
      </c>
      <c r="CB706" s="166" t="s">
        <v>7469</v>
      </c>
      <c r="CC706" s="166" t="s">
        <v>7469</v>
      </c>
      <c r="CD706" s="166" t="s">
        <v>7469</v>
      </c>
      <c r="CE706" s="166" t="s">
        <v>7469</v>
      </c>
      <c r="CF706" s="166" t="s">
        <v>7469</v>
      </c>
      <c r="CG706" s="166" t="s">
        <v>7469</v>
      </c>
      <c r="CH706" s="166" t="s">
        <v>7469</v>
      </c>
      <c r="CI706" s="166" t="s">
        <v>7469</v>
      </c>
      <c r="CJ706" s="166" t="s">
        <v>7469</v>
      </c>
      <c r="CK706" s="166" t="s">
        <v>7469</v>
      </c>
      <c r="CL706" s="166" t="s">
        <v>7469</v>
      </c>
      <c r="CM706" s="166" t="s">
        <v>7469</v>
      </c>
      <c r="CN706" s="166" t="s">
        <v>7469</v>
      </c>
      <c r="CO706" s="166" t="s">
        <v>7469</v>
      </c>
      <c r="CP706" s="166" t="s">
        <v>7469</v>
      </c>
      <c r="CQ706" s="166" t="s">
        <v>7469</v>
      </c>
      <c r="CR706" s="166" t="s">
        <v>7469</v>
      </c>
      <c r="CS706" s="166" t="s">
        <v>7469</v>
      </c>
      <c r="CT706" s="166" t="s">
        <v>7469</v>
      </c>
      <c r="CU706" s="166" t="s">
        <v>7469</v>
      </c>
      <c r="CV706" s="166" t="s">
        <v>7469</v>
      </c>
      <c r="CW706" s="166" t="s">
        <v>7469</v>
      </c>
      <c r="CX706" s="166" t="s">
        <v>7469</v>
      </c>
      <c r="CY706" s="166" t="s">
        <v>7469</v>
      </c>
      <c r="CZ706" s="166" t="s">
        <v>7469</v>
      </c>
      <c r="DA706" s="166" t="s">
        <v>7469</v>
      </c>
      <c r="DB706" s="166" t="s">
        <v>7469</v>
      </c>
      <c r="DC706" s="166" t="s">
        <v>7469</v>
      </c>
      <c r="DD706" s="166" t="s">
        <v>7469</v>
      </c>
      <c r="DE706" s="166" t="s">
        <v>7469</v>
      </c>
      <c r="DF706" s="166" t="s">
        <v>7469</v>
      </c>
      <c r="DG706" s="166" t="s">
        <v>7469</v>
      </c>
      <c r="DH706" s="166" t="s">
        <v>7469</v>
      </c>
      <c r="DI706" s="166" t="s">
        <v>7469</v>
      </c>
      <c r="DJ706" s="166" t="s">
        <v>7469</v>
      </c>
      <c r="DK706" s="166" t="s">
        <v>7469</v>
      </c>
      <c r="DL706" s="166" t="s">
        <v>7469</v>
      </c>
      <c r="DM706" s="166" t="s">
        <v>7469</v>
      </c>
      <c r="DN706" s="166" t="s">
        <v>7469</v>
      </c>
      <c r="DO706" s="166" t="s">
        <v>7469</v>
      </c>
      <c r="DP706" s="166" t="s">
        <v>7469</v>
      </c>
      <c r="DQ706" s="166" t="s">
        <v>7469</v>
      </c>
      <c r="DR706" s="166" t="s">
        <v>7469</v>
      </c>
      <c r="DS706" s="166" t="s">
        <v>7469</v>
      </c>
      <c r="DT706" s="166" t="s">
        <v>7469</v>
      </c>
      <c r="DU706" s="166" t="s">
        <v>7469</v>
      </c>
      <c r="DV706" s="166" t="s">
        <v>7469</v>
      </c>
      <c r="DW706" s="166" t="s">
        <v>7469</v>
      </c>
      <c r="DX706" s="166" t="s">
        <v>7469</v>
      </c>
      <c r="DY706" s="166" t="s">
        <v>7469</v>
      </c>
      <c r="DZ706" s="166" t="s">
        <v>7469</v>
      </c>
      <c r="EA706" s="166" t="s">
        <v>7469</v>
      </c>
      <c r="EB706" s="166" t="s">
        <v>7469</v>
      </c>
      <c r="EC706" s="166" t="s">
        <v>7469</v>
      </c>
      <c r="ED706" s="166" t="s">
        <v>7469</v>
      </c>
      <c r="EE706" s="166" t="s">
        <v>7469</v>
      </c>
      <c r="EF706" s="166" t="s">
        <v>7469</v>
      </c>
      <c r="EG706" s="166" t="s">
        <v>7469</v>
      </c>
      <c r="EH706" s="166" t="s">
        <v>7469</v>
      </c>
      <c r="EI706" s="166" t="s">
        <v>7469</v>
      </c>
      <c r="EJ706" s="166" t="s">
        <v>7469</v>
      </c>
      <c r="EK706" s="166" t="s">
        <v>7469</v>
      </c>
      <c r="EL706" s="166" t="s">
        <v>7469</v>
      </c>
      <c r="EM706" s="166" t="s">
        <v>7469</v>
      </c>
      <c r="EN706" s="166" t="s">
        <v>7469</v>
      </c>
    </row>
    <row r="707" spans="3:144">
      <c r="C707" s="120"/>
      <c r="E707" s="120" t="s">
        <v>8103</v>
      </c>
      <c r="F707" s="126" t="s">
        <v>8218</v>
      </c>
      <c r="G707" s="151" t="s">
        <v>8090</v>
      </c>
      <c r="H707" s="152" t="s">
        <v>8097</v>
      </c>
      <c r="I707" s="166">
        <v>9.6258999999999997</v>
      </c>
      <c r="J707" s="166">
        <v>-7.4268999999999998</v>
      </c>
      <c r="K707" s="166">
        <v>13.895099999999999</v>
      </c>
      <c r="L707" s="166">
        <v>-43.854199999999999</v>
      </c>
      <c r="M707" s="166" t="s">
        <v>7469</v>
      </c>
      <c r="N707" s="166">
        <v>7.8604000000000003</v>
      </c>
      <c r="O707" s="166">
        <v>7.4417</v>
      </c>
      <c r="P707" s="166">
        <v>-129.16370000000001</v>
      </c>
      <c r="Q707" s="166">
        <v>-25.146799999999999</v>
      </c>
      <c r="R707" s="166">
        <v>-32.925699999999999</v>
      </c>
      <c r="S707" s="166">
        <v>-14.980700000000001</v>
      </c>
      <c r="T707" s="166">
        <v>-7.3311999999999999</v>
      </c>
      <c r="U707" s="166" t="s">
        <v>7469</v>
      </c>
      <c r="V707" s="166">
        <v>-19.990300000000001</v>
      </c>
      <c r="W707" s="166">
        <v>5.2474999999999996</v>
      </c>
      <c r="X707" s="166">
        <v>12.180300000000001</v>
      </c>
      <c r="Y707" s="166">
        <v>1.5182</v>
      </c>
      <c r="Z707" s="166">
        <v>11.236800000000001</v>
      </c>
      <c r="AA707" s="166">
        <v>7.5400999999999998</v>
      </c>
      <c r="AB707" s="166">
        <v>2.0358999999999998</v>
      </c>
      <c r="AC707" s="166">
        <v>-1314.9083000000001</v>
      </c>
      <c r="AD707" s="166">
        <v>-5.7206999999999999</v>
      </c>
      <c r="AE707" s="166">
        <v>-10.8972</v>
      </c>
      <c r="AF707" s="166">
        <v>16.0182</v>
      </c>
      <c r="AG707" s="166">
        <v>6.6237000000000004</v>
      </c>
      <c r="AH707" s="166" t="s">
        <v>7469</v>
      </c>
      <c r="AI707" s="166">
        <v>5.1189999999999998</v>
      </c>
      <c r="AJ707" s="166">
        <v>-13.248100000000001</v>
      </c>
      <c r="AK707" s="166" t="s">
        <v>7469</v>
      </c>
      <c r="AL707" s="166">
        <v>-0.49859999999999999</v>
      </c>
      <c r="AM707" s="166" t="s">
        <v>7469</v>
      </c>
      <c r="AN707" s="166">
        <v>2.0068999999999999</v>
      </c>
      <c r="AO707" s="166" t="s">
        <v>7469</v>
      </c>
      <c r="AP707" s="166">
        <v>14.0463</v>
      </c>
      <c r="AQ707" s="166" t="s">
        <v>7469</v>
      </c>
      <c r="AR707" s="166">
        <v>-5.1570999999999998</v>
      </c>
      <c r="AS707" s="166">
        <v>9.8429000000000002</v>
      </c>
      <c r="AT707" s="166">
        <v>9.3116000000000003</v>
      </c>
      <c r="AU707" s="166">
        <v>12.2851</v>
      </c>
      <c r="AV707" s="166">
        <v>9.9581999999999997</v>
      </c>
      <c r="AW707" s="166" t="s">
        <v>7469</v>
      </c>
      <c r="AX707" s="166" t="s">
        <v>7469</v>
      </c>
      <c r="AY707" s="166" t="s">
        <v>7469</v>
      </c>
      <c r="AZ707" s="166">
        <v>-15.432700000000001</v>
      </c>
      <c r="BA707" s="166">
        <v>-58.549300000000002</v>
      </c>
      <c r="BB707" s="166" t="s">
        <v>7469</v>
      </c>
      <c r="BC707" s="166" t="s">
        <v>7469</v>
      </c>
      <c r="BD707" s="166" t="s">
        <v>7469</v>
      </c>
      <c r="BE707" s="166">
        <v>-565.25630000000001</v>
      </c>
      <c r="BF707" s="166">
        <v>2.6722000000000001</v>
      </c>
      <c r="BG707" s="166" t="s">
        <v>7469</v>
      </c>
      <c r="BH707" s="166" t="s">
        <v>7469</v>
      </c>
      <c r="BI707" s="166" t="s">
        <v>7469</v>
      </c>
      <c r="BJ707" s="166">
        <v>9.6157000000000004</v>
      </c>
      <c r="BK707" s="166" t="s">
        <v>7469</v>
      </c>
      <c r="BL707" s="166">
        <v>5.6978</v>
      </c>
      <c r="BM707" s="166">
        <v>-5.4874999999999998</v>
      </c>
      <c r="BN707" s="166">
        <v>-2.0924999999999998</v>
      </c>
      <c r="BO707" s="166">
        <v>-105.5475</v>
      </c>
      <c r="BP707" s="166" t="s">
        <v>7469</v>
      </c>
      <c r="BQ707" s="166" t="s">
        <v>7469</v>
      </c>
      <c r="BR707" s="166" t="s">
        <v>7469</v>
      </c>
      <c r="BS707" s="166">
        <v>-4.8135000000000003</v>
      </c>
      <c r="BT707" s="166" t="s">
        <v>7469</v>
      </c>
      <c r="BU707" s="166" t="s">
        <v>7469</v>
      </c>
      <c r="BV707" s="166" t="s">
        <v>7469</v>
      </c>
      <c r="BW707" s="166" t="s">
        <v>7469</v>
      </c>
      <c r="BX707" s="166">
        <v>6.0612000000000004</v>
      </c>
      <c r="BY707" s="166" t="s">
        <v>7469</v>
      </c>
      <c r="BZ707" s="166" t="s">
        <v>7469</v>
      </c>
      <c r="CA707" s="166">
        <v>-4.4775999999999998</v>
      </c>
      <c r="CB707" s="166">
        <v>12.7522</v>
      </c>
      <c r="CC707" s="166" t="s">
        <v>7469</v>
      </c>
      <c r="CD707" s="166">
        <v>35.6175</v>
      </c>
      <c r="CE707" s="166">
        <v>-28.909600000000001</v>
      </c>
      <c r="CF707" s="166" t="s">
        <v>7469</v>
      </c>
      <c r="CG707" s="166" t="s">
        <v>7469</v>
      </c>
      <c r="CH707" s="166">
        <v>-3.5449999999999999</v>
      </c>
      <c r="CI707" s="166">
        <v>-4.2826000000000004</v>
      </c>
      <c r="CJ707" s="166" t="s">
        <v>7469</v>
      </c>
      <c r="CK707" s="166" t="s">
        <v>7469</v>
      </c>
      <c r="CL707" s="166" t="s">
        <v>7469</v>
      </c>
      <c r="CM707" s="166" t="s">
        <v>7469</v>
      </c>
      <c r="CN707" s="166" t="s">
        <v>7469</v>
      </c>
      <c r="CO707" s="166">
        <v>6.5477999999999996</v>
      </c>
      <c r="CP707" s="166">
        <v>5.1704999999999997</v>
      </c>
      <c r="CQ707" s="166">
        <v>-26.305900000000001</v>
      </c>
      <c r="CR707" s="166" t="s">
        <v>7469</v>
      </c>
      <c r="CS707" s="166">
        <v>-8.5254999999999992</v>
      </c>
      <c r="CT707" s="166">
        <v>-6.8253000000000004</v>
      </c>
      <c r="CU707" s="166">
        <v>-2.2513000000000001</v>
      </c>
      <c r="CV707" s="166" t="s">
        <v>7469</v>
      </c>
      <c r="CW707" s="166" t="s">
        <v>7469</v>
      </c>
      <c r="CX707" s="166" t="s">
        <v>7469</v>
      </c>
      <c r="CY707" s="166">
        <v>13.6219</v>
      </c>
      <c r="CZ707" s="166">
        <v>7.1821000000000002</v>
      </c>
      <c r="DA707" s="166">
        <v>0.12470000000000001</v>
      </c>
      <c r="DB707" s="166" t="s">
        <v>7469</v>
      </c>
      <c r="DC707" s="166">
        <v>17.139800000000001</v>
      </c>
      <c r="DD707" s="166">
        <v>2.4744000000000002</v>
      </c>
      <c r="DE707" s="166" t="s">
        <v>7469</v>
      </c>
      <c r="DF707" s="166" t="s">
        <v>7469</v>
      </c>
      <c r="DG707" s="166">
        <v>9.7036999999999995</v>
      </c>
      <c r="DH707" s="166">
        <v>-852.38239999999996</v>
      </c>
      <c r="DI707" s="166" t="s">
        <v>7469</v>
      </c>
      <c r="DJ707" s="166" t="s">
        <v>7469</v>
      </c>
      <c r="DK707" s="166">
        <v>-4.3975999999999997</v>
      </c>
      <c r="DL707" s="166">
        <v>5.883</v>
      </c>
      <c r="DM707" s="166">
        <v>9.7246000000000006</v>
      </c>
      <c r="DN707" s="166">
        <v>2.0909</v>
      </c>
      <c r="DO707" s="166">
        <v>-22.808800000000002</v>
      </c>
      <c r="DP707" s="166">
        <v>-15.387600000000001</v>
      </c>
      <c r="DQ707" s="166">
        <v>22.8063</v>
      </c>
      <c r="DR707" s="166" t="s">
        <v>7469</v>
      </c>
      <c r="DS707" s="166" t="s">
        <v>7469</v>
      </c>
      <c r="DT707" s="166">
        <v>0.3775</v>
      </c>
      <c r="DU707" s="166">
        <v>-2.2766000000000002</v>
      </c>
      <c r="DV707" s="166" t="s">
        <v>7469</v>
      </c>
      <c r="DW707" s="166" t="s">
        <v>7469</v>
      </c>
      <c r="DX707" s="166">
        <v>-10.476900000000001</v>
      </c>
      <c r="DY707" s="166">
        <v>2.8929</v>
      </c>
      <c r="DZ707" s="166">
        <v>-27.027999999999999</v>
      </c>
      <c r="EA707" s="166">
        <v>10.2202</v>
      </c>
      <c r="EB707" s="166">
        <v>1.8734</v>
      </c>
      <c r="EC707" s="166">
        <v>-4.9269999999999996</v>
      </c>
      <c r="ED707" s="166">
        <v>7.2920999999999996</v>
      </c>
      <c r="EE707" s="166" t="s">
        <v>7469</v>
      </c>
      <c r="EF707" s="166">
        <v>4.0670000000000002</v>
      </c>
      <c r="EG707" s="166">
        <v>4.5186999999999999</v>
      </c>
      <c r="EH707" s="166" t="s">
        <v>7469</v>
      </c>
      <c r="EI707" s="166">
        <v>20.2226</v>
      </c>
      <c r="EJ707" s="166" t="s">
        <v>7469</v>
      </c>
      <c r="EK707" s="166" t="s">
        <v>7469</v>
      </c>
      <c r="EL707" s="166">
        <v>-449.23110000000003</v>
      </c>
      <c r="EM707" s="166" t="s">
        <v>7469</v>
      </c>
      <c r="EN707" s="166" t="s">
        <v>7469</v>
      </c>
    </row>
    <row r="708" spans="3:144">
      <c r="C708" s="120"/>
      <c r="E708" s="120" t="s">
        <v>8144</v>
      </c>
      <c r="F708" s="126" t="s">
        <v>8219</v>
      </c>
      <c r="G708" s="151" t="s">
        <v>7699</v>
      </c>
      <c r="H708" s="152" t="s">
        <v>8146</v>
      </c>
      <c r="I708" s="166" t="s">
        <v>7469</v>
      </c>
      <c r="J708" s="166" t="s">
        <v>7469</v>
      </c>
      <c r="K708" s="166">
        <v>14.032999999999999</v>
      </c>
      <c r="L708" s="166" t="s">
        <v>7469</v>
      </c>
      <c r="M708" s="166" t="s">
        <v>7469</v>
      </c>
      <c r="N708" s="166">
        <v>4.53</v>
      </c>
      <c r="O708" s="166" t="s">
        <v>7469</v>
      </c>
      <c r="P708" s="166" t="s">
        <v>7469</v>
      </c>
      <c r="Q708" s="166" t="s">
        <v>7469</v>
      </c>
      <c r="R708" s="166">
        <v>-13.9</v>
      </c>
      <c r="S708" s="166" t="s">
        <v>7469</v>
      </c>
      <c r="T708" s="166" t="s">
        <v>7469</v>
      </c>
      <c r="U708" s="166" t="s">
        <v>7469</v>
      </c>
      <c r="V708" s="166" t="s">
        <v>7469</v>
      </c>
      <c r="W708" s="166">
        <v>-15.700000000000001</v>
      </c>
      <c r="X708" s="166">
        <v>12.530000000000001</v>
      </c>
      <c r="Y708" s="166" t="s">
        <v>7469</v>
      </c>
      <c r="Z708" s="166" t="s">
        <v>7469</v>
      </c>
      <c r="AA708" s="166">
        <v>7.8950000000000005</v>
      </c>
      <c r="AB708" s="166" t="s">
        <v>7469</v>
      </c>
      <c r="AC708" s="166" t="s">
        <v>7469</v>
      </c>
      <c r="AD708" s="166" t="s">
        <v>7469</v>
      </c>
      <c r="AE708" s="166" t="s">
        <v>7469</v>
      </c>
      <c r="AF708" s="166" t="s">
        <v>7469</v>
      </c>
      <c r="AG708" s="166" t="s">
        <v>7469</v>
      </c>
      <c r="AH708" s="166" t="s">
        <v>7469</v>
      </c>
      <c r="AI708" s="166" t="s">
        <v>7469</v>
      </c>
      <c r="AJ708" s="166">
        <v>0.82000000000000006</v>
      </c>
      <c r="AK708" s="166" t="s">
        <v>7469</v>
      </c>
      <c r="AL708" s="166" t="s">
        <v>7469</v>
      </c>
      <c r="AM708" s="166" t="s">
        <v>7469</v>
      </c>
      <c r="AN708" s="166">
        <v>3.85</v>
      </c>
      <c r="AO708" s="166" t="s">
        <v>7469</v>
      </c>
      <c r="AP708" s="166" t="s">
        <v>7469</v>
      </c>
      <c r="AQ708" s="166" t="s">
        <v>7469</v>
      </c>
      <c r="AR708" s="166">
        <v>-1</v>
      </c>
      <c r="AS708" s="166" t="s">
        <v>7469</v>
      </c>
      <c r="AT708" s="166" t="s">
        <v>7469</v>
      </c>
      <c r="AU708" s="166" t="s">
        <v>7469</v>
      </c>
      <c r="AV708" s="166">
        <v>9.5180000000000007</v>
      </c>
      <c r="AW708" s="166" t="s">
        <v>7469</v>
      </c>
      <c r="AX708" s="166" t="s">
        <v>7469</v>
      </c>
      <c r="AY708" s="166" t="s">
        <v>7469</v>
      </c>
      <c r="AZ708" s="166" t="s">
        <v>7469</v>
      </c>
      <c r="BA708" s="166">
        <v>-33.9</v>
      </c>
      <c r="BB708" s="166">
        <v>4.8</v>
      </c>
      <c r="BC708" s="166" t="s">
        <v>7469</v>
      </c>
      <c r="BD708" s="166" t="s">
        <v>7469</v>
      </c>
      <c r="BE708" s="166" t="s">
        <v>7469</v>
      </c>
      <c r="BF708" s="166" t="s">
        <v>7469</v>
      </c>
      <c r="BG708" s="166">
        <v>-13.9</v>
      </c>
      <c r="BH708" s="166">
        <v>3.5</v>
      </c>
      <c r="BI708" s="166" t="s">
        <v>7469</v>
      </c>
      <c r="BJ708" s="166" t="s">
        <v>7469</v>
      </c>
      <c r="BK708" s="166" t="s">
        <v>7469</v>
      </c>
      <c r="BL708" s="166" t="s">
        <v>7469</v>
      </c>
      <c r="BM708" s="166" t="s">
        <v>7469</v>
      </c>
      <c r="BN708" s="166" t="s">
        <v>7469</v>
      </c>
      <c r="BO708" s="166" t="s">
        <v>7469</v>
      </c>
      <c r="BP708" s="166">
        <v>4.68</v>
      </c>
      <c r="BQ708" s="166" t="s">
        <v>7469</v>
      </c>
      <c r="BR708" s="166" t="s">
        <v>7469</v>
      </c>
      <c r="BS708" s="166" t="s">
        <v>7469</v>
      </c>
      <c r="BT708" s="166">
        <v>-8.1129999999999995</v>
      </c>
      <c r="BU708" s="166" t="s">
        <v>7469</v>
      </c>
      <c r="BV708" s="166" t="s">
        <v>7469</v>
      </c>
      <c r="BW708" s="166" t="s">
        <v>7469</v>
      </c>
      <c r="BX708" s="166" t="s">
        <v>7469</v>
      </c>
      <c r="BY708" s="166" t="s">
        <v>7469</v>
      </c>
      <c r="BZ708" s="166" t="s">
        <v>7469</v>
      </c>
      <c r="CA708" s="166">
        <v>5.7000000000000002E-2</v>
      </c>
      <c r="CB708" s="166" t="s">
        <v>7469</v>
      </c>
      <c r="CC708" s="166" t="s">
        <v>7469</v>
      </c>
      <c r="CD708" s="166" t="s">
        <v>7469</v>
      </c>
      <c r="CE708" s="166" t="s">
        <v>7469</v>
      </c>
      <c r="CF708" s="166" t="s">
        <v>7469</v>
      </c>
      <c r="CG708" s="166" t="s">
        <v>7469</v>
      </c>
      <c r="CH708" s="166" t="s">
        <v>7469</v>
      </c>
      <c r="CI708" s="166">
        <v>0.34900000000000003</v>
      </c>
      <c r="CJ708" s="166" t="s">
        <v>7469</v>
      </c>
      <c r="CK708" s="166" t="s">
        <v>7469</v>
      </c>
      <c r="CL708" s="166" t="s">
        <v>7469</v>
      </c>
      <c r="CM708" s="166" t="s">
        <v>7469</v>
      </c>
      <c r="CN708" s="166" t="s">
        <v>7469</v>
      </c>
      <c r="CO708" s="166" t="s">
        <v>7469</v>
      </c>
      <c r="CP708" s="166" t="s">
        <v>7469</v>
      </c>
      <c r="CQ708" s="166" t="s">
        <v>7469</v>
      </c>
      <c r="CR708" s="166" t="s">
        <v>7469</v>
      </c>
      <c r="CS708" s="166" t="s">
        <v>7469</v>
      </c>
      <c r="CT708" s="166" t="s">
        <v>7469</v>
      </c>
      <c r="CU708" s="166" t="s">
        <v>7469</v>
      </c>
      <c r="CV708" s="166" t="s">
        <v>7469</v>
      </c>
      <c r="CW708" s="166" t="s">
        <v>7469</v>
      </c>
      <c r="CX708" s="166" t="s">
        <v>7469</v>
      </c>
      <c r="CY708" s="166" t="s">
        <v>7469</v>
      </c>
      <c r="CZ708" s="166" t="s">
        <v>7469</v>
      </c>
      <c r="DA708" s="166" t="s">
        <v>7469</v>
      </c>
      <c r="DB708" s="166" t="s">
        <v>7469</v>
      </c>
      <c r="DC708" s="166">
        <v>13.96</v>
      </c>
      <c r="DD708" s="166" t="s">
        <v>7469</v>
      </c>
      <c r="DE708" s="166" t="s">
        <v>7469</v>
      </c>
      <c r="DF708" s="166" t="s">
        <v>7469</v>
      </c>
      <c r="DG708" s="166">
        <v>8.8569999999999993</v>
      </c>
      <c r="DH708" s="166" t="s">
        <v>7469</v>
      </c>
      <c r="DI708" s="166" t="s">
        <v>7469</v>
      </c>
      <c r="DJ708" s="166" t="s">
        <v>7469</v>
      </c>
      <c r="DK708" s="166" t="s">
        <v>7469</v>
      </c>
      <c r="DL708" s="166" t="s">
        <v>7469</v>
      </c>
      <c r="DM708" s="166" t="s">
        <v>7469</v>
      </c>
      <c r="DN708" s="166" t="s">
        <v>7469</v>
      </c>
      <c r="DO708" s="166" t="s">
        <v>7469</v>
      </c>
      <c r="DP708" s="166" t="s">
        <v>7469</v>
      </c>
      <c r="DQ708" s="166" t="s">
        <v>7469</v>
      </c>
      <c r="DR708" s="166" t="s">
        <v>7469</v>
      </c>
      <c r="DS708" s="166" t="s">
        <v>7469</v>
      </c>
      <c r="DT708" s="166">
        <v>1.3760000000000001</v>
      </c>
      <c r="DU708" s="166" t="s">
        <v>7469</v>
      </c>
      <c r="DV708" s="166" t="s">
        <v>7469</v>
      </c>
      <c r="DW708" s="166" t="s">
        <v>7469</v>
      </c>
      <c r="DX708" s="166" t="s">
        <v>7469</v>
      </c>
      <c r="DY708" s="166" t="s">
        <v>7469</v>
      </c>
      <c r="DZ708" s="166" t="s">
        <v>7469</v>
      </c>
      <c r="EA708" s="166">
        <v>7.4450000000000003</v>
      </c>
      <c r="EB708" s="166" t="s">
        <v>7469</v>
      </c>
      <c r="EC708" s="166" t="s">
        <v>7469</v>
      </c>
      <c r="ED708" s="166" t="s">
        <v>7469</v>
      </c>
      <c r="EE708" s="166" t="s">
        <v>7469</v>
      </c>
      <c r="EF708" s="166" t="s">
        <v>7469</v>
      </c>
      <c r="EG708" s="166">
        <v>5</v>
      </c>
      <c r="EH708" s="166" t="s">
        <v>7469</v>
      </c>
      <c r="EI708" s="166" t="s">
        <v>7469</v>
      </c>
      <c r="EJ708" s="166" t="s">
        <v>7469</v>
      </c>
      <c r="EK708" s="166" t="s">
        <v>7469</v>
      </c>
      <c r="EL708" s="166" t="s">
        <v>7469</v>
      </c>
      <c r="EM708" s="166">
        <v>3.9849999999999999</v>
      </c>
      <c r="EN708" s="166" t="s">
        <v>7469</v>
      </c>
    </row>
    <row r="709" spans="3:144">
      <c r="C709" s="120"/>
      <c r="E709" s="120" t="s">
        <v>8147</v>
      </c>
      <c r="F709" s="126" t="s">
        <v>8219</v>
      </c>
      <c r="G709" s="151" t="s">
        <v>7699</v>
      </c>
      <c r="H709" s="152" t="s">
        <v>8148</v>
      </c>
      <c r="I709" s="166" t="s">
        <v>7469</v>
      </c>
      <c r="J709" s="166" t="s">
        <v>7469</v>
      </c>
      <c r="K709" s="166">
        <v>14.708</v>
      </c>
      <c r="L709" s="166" t="s">
        <v>7469</v>
      </c>
      <c r="M709" s="166" t="s">
        <v>7469</v>
      </c>
      <c r="N709" s="166">
        <v>6.16</v>
      </c>
      <c r="O709" s="166" t="s">
        <v>7469</v>
      </c>
      <c r="P709" s="166" t="s">
        <v>7469</v>
      </c>
      <c r="Q709" s="166" t="s">
        <v>7469</v>
      </c>
      <c r="R709" s="166">
        <v>-3.3000000000000003</v>
      </c>
      <c r="S709" s="166" t="s">
        <v>7469</v>
      </c>
      <c r="T709" s="166" t="s">
        <v>7469</v>
      </c>
      <c r="U709" s="166" t="s">
        <v>7469</v>
      </c>
      <c r="V709" s="166" t="s">
        <v>7469</v>
      </c>
      <c r="W709" s="166">
        <v>-6.5</v>
      </c>
      <c r="X709" s="166">
        <v>11.505000000000001</v>
      </c>
      <c r="Y709" s="166" t="s">
        <v>7469</v>
      </c>
      <c r="Z709" s="166" t="s">
        <v>7469</v>
      </c>
      <c r="AA709" s="166">
        <v>8.2550000000000008</v>
      </c>
      <c r="AB709" s="166" t="s">
        <v>7469</v>
      </c>
      <c r="AC709" s="166" t="s">
        <v>7469</v>
      </c>
      <c r="AD709" s="166" t="s">
        <v>7469</v>
      </c>
      <c r="AE709" s="166" t="s">
        <v>7469</v>
      </c>
      <c r="AF709" s="166" t="s">
        <v>7469</v>
      </c>
      <c r="AG709" s="166" t="s">
        <v>7469</v>
      </c>
      <c r="AH709" s="166" t="s">
        <v>7469</v>
      </c>
      <c r="AI709" s="166" t="s">
        <v>7469</v>
      </c>
      <c r="AJ709" s="166">
        <v>2.79</v>
      </c>
      <c r="AK709" s="166" t="s">
        <v>7469</v>
      </c>
      <c r="AL709" s="166" t="s">
        <v>7469</v>
      </c>
      <c r="AM709" s="166" t="s">
        <v>7469</v>
      </c>
      <c r="AN709" s="166">
        <v>4.6000000000000005</v>
      </c>
      <c r="AO709" s="166" t="s">
        <v>7469</v>
      </c>
      <c r="AP709" s="166" t="s">
        <v>7469</v>
      </c>
      <c r="AQ709" s="166" t="s">
        <v>7469</v>
      </c>
      <c r="AR709" s="166" t="s">
        <v>7469</v>
      </c>
      <c r="AS709" s="166" t="s">
        <v>7469</v>
      </c>
      <c r="AT709" s="166" t="s">
        <v>7469</v>
      </c>
      <c r="AU709" s="166" t="s">
        <v>7469</v>
      </c>
      <c r="AV709" s="166">
        <v>9.8979999999999997</v>
      </c>
      <c r="AW709" s="166" t="s">
        <v>7469</v>
      </c>
      <c r="AX709" s="166" t="s">
        <v>7469</v>
      </c>
      <c r="AY709" s="166" t="s">
        <v>7469</v>
      </c>
      <c r="AZ709" s="166" t="s">
        <v>7469</v>
      </c>
      <c r="BA709" s="166">
        <v>-10.200000000000001</v>
      </c>
      <c r="BB709" s="166">
        <v>5.1000000000000005</v>
      </c>
      <c r="BC709" s="166" t="s">
        <v>7469</v>
      </c>
      <c r="BD709" s="166" t="s">
        <v>7469</v>
      </c>
      <c r="BE709" s="166" t="s">
        <v>7469</v>
      </c>
      <c r="BF709" s="166" t="s">
        <v>7469</v>
      </c>
      <c r="BG709" s="166">
        <v>-9.7850000000000001</v>
      </c>
      <c r="BH709" s="166">
        <v>4.5600000000000005</v>
      </c>
      <c r="BI709" s="166" t="s">
        <v>7469</v>
      </c>
      <c r="BJ709" s="166" t="s">
        <v>7469</v>
      </c>
      <c r="BK709" s="166" t="s">
        <v>7469</v>
      </c>
      <c r="BL709" s="166" t="s">
        <v>7469</v>
      </c>
      <c r="BM709" s="166" t="s">
        <v>7469</v>
      </c>
      <c r="BN709" s="166" t="s">
        <v>7469</v>
      </c>
      <c r="BO709" s="166" t="s">
        <v>7469</v>
      </c>
      <c r="BP709" s="166">
        <v>5.2700000000000005</v>
      </c>
      <c r="BQ709" s="166" t="s">
        <v>7469</v>
      </c>
      <c r="BR709" s="166" t="s">
        <v>7469</v>
      </c>
      <c r="BS709" s="166" t="s">
        <v>7469</v>
      </c>
      <c r="BT709" s="166">
        <v>-1.5529999999999999</v>
      </c>
      <c r="BU709" s="166" t="s">
        <v>7469</v>
      </c>
      <c r="BV709" s="166" t="s">
        <v>7469</v>
      </c>
      <c r="BW709" s="166" t="s">
        <v>7469</v>
      </c>
      <c r="BX709" s="166" t="s">
        <v>7469</v>
      </c>
      <c r="BY709" s="166" t="s">
        <v>7469</v>
      </c>
      <c r="BZ709" s="166" t="s">
        <v>7469</v>
      </c>
      <c r="CA709" s="166">
        <v>2.5270000000000001</v>
      </c>
      <c r="CB709" s="166" t="s">
        <v>7469</v>
      </c>
      <c r="CC709" s="166" t="s">
        <v>7469</v>
      </c>
      <c r="CD709" s="166" t="s">
        <v>7469</v>
      </c>
      <c r="CE709" s="166" t="s">
        <v>7469</v>
      </c>
      <c r="CF709" s="166" t="s">
        <v>7469</v>
      </c>
      <c r="CG709" s="166" t="s">
        <v>7469</v>
      </c>
      <c r="CH709" s="166" t="s">
        <v>7469</v>
      </c>
      <c r="CI709" s="166">
        <v>1.974</v>
      </c>
      <c r="CJ709" s="166" t="s">
        <v>7469</v>
      </c>
      <c r="CK709" s="166" t="s">
        <v>7469</v>
      </c>
      <c r="CL709" s="166" t="s">
        <v>7469</v>
      </c>
      <c r="CM709" s="166" t="s">
        <v>7469</v>
      </c>
      <c r="CN709" s="166" t="s">
        <v>7469</v>
      </c>
      <c r="CO709" s="166" t="s">
        <v>7469</v>
      </c>
      <c r="CP709" s="166" t="s">
        <v>7469</v>
      </c>
      <c r="CQ709" s="166" t="s">
        <v>7469</v>
      </c>
      <c r="CR709" s="166" t="s">
        <v>7469</v>
      </c>
      <c r="CS709" s="166" t="s">
        <v>7469</v>
      </c>
      <c r="CT709" s="166" t="s">
        <v>7469</v>
      </c>
      <c r="CU709" s="166" t="s">
        <v>7469</v>
      </c>
      <c r="CV709" s="166" t="s">
        <v>7469</v>
      </c>
      <c r="CW709" s="166" t="s">
        <v>7469</v>
      </c>
      <c r="CX709" s="166" t="s">
        <v>7469</v>
      </c>
      <c r="CY709" s="166" t="s">
        <v>7469</v>
      </c>
      <c r="CZ709" s="166" t="s">
        <v>7469</v>
      </c>
      <c r="DA709" s="166" t="s">
        <v>7469</v>
      </c>
      <c r="DB709" s="166" t="s">
        <v>7469</v>
      </c>
      <c r="DC709" s="166">
        <v>15.14</v>
      </c>
      <c r="DD709" s="166" t="s">
        <v>7469</v>
      </c>
      <c r="DE709" s="166" t="s">
        <v>7469</v>
      </c>
      <c r="DF709" s="166" t="s">
        <v>7469</v>
      </c>
      <c r="DG709" s="166">
        <v>12.543000000000001</v>
      </c>
      <c r="DH709" s="166" t="s">
        <v>7469</v>
      </c>
      <c r="DI709" s="166" t="s">
        <v>7469</v>
      </c>
      <c r="DJ709" s="166" t="s">
        <v>7469</v>
      </c>
      <c r="DK709" s="166" t="s">
        <v>7469</v>
      </c>
      <c r="DL709" s="166" t="s">
        <v>7469</v>
      </c>
      <c r="DM709" s="166" t="s">
        <v>7469</v>
      </c>
      <c r="DN709" s="166" t="s">
        <v>7469</v>
      </c>
      <c r="DO709" s="166" t="s">
        <v>7469</v>
      </c>
      <c r="DP709" s="166" t="s">
        <v>7469</v>
      </c>
      <c r="DQ709" s="166" t="s">
        <v>7469</v>
      </c>
      <c r="DR709" s="166" t="s">
        <v>7469</v>
      </c>
      <c r="DS709" s="166" t="s">
        <v>7469</v>
      </c>
      <c r="DT709" s="166">
        <v>2.7370000000000001</v>
      </c>
      <c r="DU709" s="166" t="s">
        <v>7469</v>
      </c>
      <c r="DV709" s="166" t="s">
        <v>7469</v>
      </c>
      <c r="DW709" s="166" t="s">
        <v>7469</v>
      </c>
      <c r="DX709" s="166" t="s">
        <v>7469</v>
      </c>
      <c r="DY709" s="166" t="s">
        <v>7469</v>
      </c>
      <c r="DZ709" s="166" t="s">
        <v>7469</v>
      </c>
      <c r="EA709" s="166">
        <v>8.81</v>
      </c>
      <c r="EB709" s="166" t="s">
        <v>7469</v>
      </c>
      <c r="EC709" s="166" t="s">
        <v>7469</v>
      </c>
      <c r="ED709" s="166" t="s">
        <v>7469</v>
      </c>
      <c r="EE709" s="166" t="s">
        <v>7469</v>
      </c>
      <c r="EF709" s="166" t="s">
        <v>7469</v>
      </c>
      <c r="EG709" s="166">
        <v>5.9</v>
      </c>
      <c r="EH709" s="166" t="s">
        <v>7469</v>
      </c>
      <c r="EI709" s="166" t="s">
        <v>7469</v>
      </c>
      <c r="EJ709" s="166" t="s">
        <v>7469</v>
      </c>
      <c r="EK709" s="166" t="s">
        <v>7469</v>
      </c>
      <c r="EL709" s="166" t="s">
        <v>7469</v>
      </c>
      <c r="EM709" s="166">
        <v>4.5449999999999999</v>
      </c>
      <c r="EN709" s="166" t="s">
        <v>7469</v>
      </c>
    </row>
    <row r="710" spans="3:144">
      <c r="C710" s="120"/>
      <c r="E710" s="120" t="s">
        <v>8149</v>
      </c>
      <c r="F710" s="126" t="s">
        <v>8219</v>
      </c>
      <c r="G710" s="151" t="s">
        <v>7699</v>
      </c>
      <c r="H710" s="152" t="s">
        <v>8150</v>
      </c>
      <c r="I710" s="166" t="s">
        <v>7469</v>
      </c>
      <c r="J710" s="166" t="s">
        <v>7469</v>
      </c>
      <c r="K710" s="166">
        <v>14.954000000000001</v>
      </c>
      <c r="L710" s="166" t="s">
        <v>7469</v>
      </c>
      <c r="M710" s="166" t="s">
        <v>7469</v>
      </c>
      <c r="N710" s="166">
        <v>7.88</v>
      </c>
      <c r="O710" s="166" t="s">
        <v>7469</v>
      </c>
      <c r="P710" s="166" t="s">
        <v>7469</v>
      </c>
      <c r="Q710" s="166" t="s">
        <v>7469</v>
      </c>
      <c r="R710" s="166">
        <v>-2</v>
      </c>
      <c r="S710" s="166" t="s">
        <v>7469</v>
      </c>
      <c r="T710" s="166" t="s">
        <v>7469</v>
      </c>
      <c r="U710" s="166" t="s">
        <v>7469</v>
      </c>
      <c r="V710" s="166" t="s">
        <v>7469</v>
      </c>
      <c r="W710" s="166">
        <v>-3.6</v>
      </c>
      <c r="X710" s="166">
        <v>11.23</v>
      </c>
      <c r="Y710" s="166" t="s">
        <v>7469</v>
      </c>
      <c r="Z710" s="166" t="s">
        <v>7469</v>
      </c>
      <c r="AA710" s="166">
        <v>8</v>
      </c>
      <c r="AB710" s="166" t="s">
        <v>7469</v>
      </c>
      <c r="AC710" s="166" t="s">
        <v>7469</v>
      </c>
      <c r="AD710" s="166" t="s">
        <v>7469</v>
      </c>
      <c r="AE710" s="166" t="s">
        <v>7469</v>
      </c>
      <c r="AF710" s="166" t="s">
        <v>7469</v>
      </c>
      <c r="AG710" s="166" t="s">
        <v>7469</v>
      </c>
      <c r="AH710" s="166" t="s">
        <v>7469</v>
      </c>
      <c r="AI710" s="166" t="s">
        <v>7469</v>
      </c>
      <c r="AJ710" s="166">
        <v>4.2700000000000005</v>
      </c>
      <c r="AK710" s="166" t="s">
        <v>7469</v>
      </c>
      <c r="AL710" s="166" t="s">
        <v>7469</v>
      </c>
      <c r="AM710" s="166" t="s">
        <v>7469</v>
      </c>
      <c r="AN710" s="166">
        <v>5.5</v>
      </c>
      <c r="AO710" s="166" t="s">
        <v>7469</v>
      </c>
      <c r="AP710" s="166" t="s">
        <v>7469</v>
      </c>
      <c r="AQ710" s="166" t="s">
        <v>7469</v>
      </c>
      <c r="AR710" s="166">
        <v>3</v>
      </c>
      <c r="AS710" s="166" t="s">
        <v>7469</v>
      </c>
      <c r="AT710" s="166" t="s">
        <v>7469</v>
      </c>
      <c r="AU710" s="166" t="s">
        <v>7469</v>
      </c>
      <c r="AV710" s="166">
        <v>10.220000000000001</v>
      </c>
      <c r="AW710" s="166" t="s">
        <v>7469</v>
      </c>
      <c r="AX710" s="166" t="s">
        <v>7469</v>
      </c>
      <c r="AY710" s="166" t="s">
        <v>7469</v>
      </c>
      <c r="AZ710" s="166" t="s">
        <v>7469</v>
      </c>
      <c r="BA710" s="166">
        <v>2.7</v>
      </c>
      <c r="BB710" s="166">
        <v>5.8</v>
      </c>
      <c r="BC710" s="166" t="s">
        <v>7469</v>
      </c>
      <c r="BD710" s="166" t="s">
        <v>7469</v>
      </c>
      <c r="BE710" s="166" t="s">
        <v>7469</v>
      </c>
      <c r="BF710" s="166" t="s">
        <v>7469</v>
      </c>
      <c r="BG710" s="166">
        <v>1.3</v>
      </c>
      <c r="BH710" s="166">
        <v>10.790000000000001</v>
      </c>
      <c r="BI710" s="166" t="s">
        <v>7469</v>
      </c>
      <c r="BJ710" s="166" t="s">
        <v>7469</v>
      </c>
      <c r="BK710" s="166" t="s">
        <v>7469</v>
      </c>
      <c r="BL710" s="166" t="s">
        <v>7469</v>
      </c>
      <c r="BM710" s="166" t="s">
        <v>7469</v>
      </c>
      <c r="BN710" s="166" t="s">
        <v>7469</v>
      </c>
      <c r="BO710" s="166" t="s">
        <v>7469</v>
      </c>
      <c r="BP710" s="166">
        <v>5.36</v>
      </c>
      <c r="BQ710" s="166" t="s">
        <v>7469</v>
      </c>
      <c r="BR710" s="166" t="s">
        <v>7469</v>
      </c>
      <c r="BS710" s="166" t="s">
        <v>7469</v>
      </c>
      <c r="BT710" s="166">
        <v>4.3600000000000003</v>
      </c>
      <c r="BU710" s="166" t="s">
        <v>7469</v>
      </c>
      <c r="BV710" s="166" t="s">
        <v>7469</v>
      </c>
      <c r="BW710" s="166" t="s">
        <v>7469</v>
      </c>
      <c r="BX710" s="166" t="s">
        <v>7469</v>
      </c>
      <c r="BY710" s="166" t="s">
        <v>7469</v>
      </c>
      <c r="BZ710" s="166" t="s">
        <v>7469</v>
      </c>
      <c r="CA710" s="166">
        <v>6.33</v>
      </c>
      <c r="CB710" s="166" t="s">
        <v>7469</v>
      </c>
      <c r="CC710" s="166" t="s">
        <v>7469</v>
      </c>
      <c r="CD710" s="166" t="s">
        <v>7469</v>
      </c>
      <c r="CE710" s="166" t="s">
        <v>7469</v>
      </c>
      <c r="CF710" s="166" t="s">
        <v>7469</v>
      </c>
      <c r="CG710" s="166" t="s">
        <v>7469</v>
      </c>
      <c r="CH710" s="166" t="s">
        <v>7469</v>
      </c>
      <c r="CI710" s="166">
        <v>4.1850000000000005</v>
      </c>
      <c r="CJ710" s="166" t="s">
        <v>7469</v>
      </c>
      <c r="CK710" s="166" t="s">
        <v>7469</v>
      </c>
      <c r="CL710" s="166" t="s">
        <v>7469</v>
      </c>
      <c r="CM710" s="166" t="s">
        <v>7469</v>
      </c>
      <c r="CN710" s="166" t="s">
        <v>7469</v>
      </c>
      <c r="CO710" s="166" t="s">
        <v>7469</v>
      </c>
      <c r="CP710" s="166" t="s">
        <v>7469</v>
      </c>
      <c r="CQ710" s="166" t="s">
        <v>7469</v>
      </c>
      <c r="CR710" s="166" t="s">
        <v>7469</v>
      </c>
      <c r="CS710" s="166" t="s">
        <v>7469</v>
      </c>
      <c r="CT710" s="166" t="s">
        <v>7469</v>
      </c>
      <c r="CU710" s="166" t="s">
        <v>7469</v>
      </c>
      <c r="CV710" s="166" t="s">
        <v>7469</v>
      </c>
      <c r="CW710" s="166" t="s">
        <v>7469</v>
      </c>
      <c r="CX710" s="166" t="s">
        <v>7469</v>
      </c>
      <c r="CY710" s="166" t="s">
        <v>7469</v>
      </c>
      <c r="CZ710" s="166" t="s">
        <v>7469</v>
      </c>
      <c r="DA710" s="166" t="s">
        <v>7469</v>
      </c>
      <c r="DB710" s="166" t="s">
        <v>7469</v>
      </c>
      <c r="DC710" s="166">
        <v>17</v>
      </c>
      <c r="DD710" s="166" t="s">
        <v>7469</v>
      </c>
      <c r="DE710" s="166" t="s">
        <v>7469</v>
      </c>
      <c r="DF710" s="166" t="s">
        <v>7469</v>
      </c>
      <c r="DG710" s="166">
        <v>12.64</v>
      </c>
      <c r="DH710" s="166" t="s">
        <v>7469</v>
      </c>
      <c r="DI710" s="166" t="s">
        <v>7469</v>
      </c>
      <c r="DJ710" s="166" t="s">
        <v>7469</v>
      </c>
      <c r="DK710" s="166" t="s">
        <v>7469</v>
      </c>
      <c r="DL710" s="166" t="s">
        <v>7469</v>
      </c>
      <c r="DM710" s="166" t="s">
        <v>7469</v>
      </c>
      <c r="DN710" s="166" t="s">
        <v>7469</v>
      </c>
      <c r="DO710" s="166" t="s">
        <v>7469</v>
      </c>
      <c r="DP710" s="166" t="s">
        <v>7469</v>
      </c>
      <c r="DQ710" s="166" t="s">
        <v>7469</v>
      </c>
      <c r="DR710" s="166" t="s">
        <v>7469</v>
      </c>
      <c r="DS710" s="166" t="s">
        <v>7469</v>
      </c>
      <c r="DT710" s="166">
        <v>5.4830000000000005</v>
      </c>
      <c r="DU710" s="166" t="s">
        <v>7469</v>
      </c>
      <c r="DV710" s="166" t="s">
        <v>7469</v>
      </c>
      <c r="DW710" s="166" t="s">
        <v>7469</v>
      </c>
      <c r="DX710" s="166" t="s">
        <v>7469</v>
      </c>
      <c r="DY710" s="166" t="s">
        <v>7469</v>
      </c>
      <c r="DZ710" s="166" t="s">
        <v>7469</v>
      </c>
      <c r="EA710" s="166">
        <v>9.9250000000000007</v>
      </c>
      <c r="EB710" s="166" t="s">
        <v>7469</v>
      </c>
      <c r="EC710" s="166" t="s">
        <v>7469</v>
      </c>
      <c r="ED710" s="166" t="s">
        <v>7469</v>
      </c>
      <c r="EE710" s="166" t="s">
        <v>7469</v>
      </c>
      <c r="EF710" s="166" t="s">
        <v>7469</v>
      </c>
      <c r="EG710" s="166">
        <v>7.9</v>
      </c>
      <c r="EH710" s="166" t="s">
        <v>7469</v>
      </c>
      <c r="EI710" s="166" t="s">
        <v>7469</v>
      </c>
      <c r="EJ710" s="166" t="s">
        <v>7469</v>
      </c>
      <c r="EK710" s="166" t="s">
        <v>7469</v>
      </c>
      <c r="EL710" s="166" t="s">
        <v>7469</v>
      </c>
      <c r="EM710" s="166">
        <v>5.58</v>
      </c>
      <c r="EN710" s="166" t="s">
        <v>7469</v>
      </c>
    </row>
    <row r="711" spans="3:144">
      <c r="D711" s="103" t="s">
        <v>8220</v>
      </c>
      <c r="F711" s="126"/>
      <c r="G711" s="151" t="s">
        <v>8105</v>
      </c>
      <c r="H711" s="152" t="s">
        <v>8105</v>
      </c>
      <c r="I711" s="166" t="s">
        <v>8105</v>
      </c>
      <c r="J711" s="166" t="s">
        <v>8105</v>
      </c>
      <c r="K711" s="166" t="s">
        <v>8105</v>
      </c>
      <c r="L711" s="166" t="s">
        <v>8105</v>
      </c>
      <c r="M711" s="166" t="s">
        <v>8105</v>
      </c>
      <c r="N711" s="166" t="s">
        <v>8105</v>
      </c>
      <c r="O711" s="166" t="s">
        <v>8105</v>
      </c>
      <c r="P711" s="166" t="s">
        <v>8105</v>
      </c>
      <c r="Q711" s="166" t="s">
        <v>8105</v>
      </c>
      <c r="R711" s="166" t="s">
        <v>8105</v>
      </c>
      <c r="S711" s="166" t="s">
        <v>8105</v>
      </c>
      <c r="T711" s="166" t="s">
        <v>8105</v>
      </c>
      <c r="U711" s="166" t="s">
        <v>8105</v>
      </c>
      <c r="V711" s="166" t="s">
        <v>8105</v>
      </c>
      <c r="W711" s="166" t="s">
        <v>8105</v>
      </c>
      <c r="X711" s="166" t="s">
        <v>8105</v>
      </c>
      <c r="Y711" s="166" t="s">
        <v>8105</v>
      </c>
      <c r="Z711" s="166" t="s">
        <v>8105</v>
      </c>
      <c r="AA711" s="166" t="s">
        <v>8105</v>
      </c>
      <c r="AB711" s="166" t="s">
        <v>8105</v>
      </c>
      <c r="AC711" s="166" t="s">
        <v>8105</v>
      </c>
      <c r="AD711" s="166" t="s">
        <v>8105</v>
      </c>
      <c r="AE711" s="166" t="s">
        <v>8105</v>
      </c>
      <c r="AF711" s="166" t="s">
        <v>8105</v>
      </c>
      <c r="AG711" s="166" t="s">
        <v>8105</v>
      </c>
      <c r="AH711" s="166" t="s">
        <v>8105</v>
      </c>
      <c r="AI711" s="166" t="s">
        <v>8105</v>
      </c>
      <c r="AJ711" s="166" t="s">
        <v>8105</v>
      </c>
      <c r="AK711" s="166" t="s">
        <v>8105</v>
      </c>
      <c r="AL711" s="166" t="s">
        <v>8105</v>
      </c>
      <c r="AM711" s="166" t="s">
        <v>8105</v>
      </c>
      <c r="AN711" s="166" t="s">
        <v>8105</v>
      </c>
      <c r="AO711" s="166" t="s">
        <v>8105</v>
      </c>
      <c r="AP711" s="166" t="s">
        <v>8105</v>
      </c>
      <c r="AQ711" s="166" t="s">
        <v>8105</v>
      </c>
      <c r="AR711" s="166" t="s">
        <v>8105</v>
      </c>
      <c r="AS711" s="166" t="s">
        <v>8105</v>
      </c>
      <c r="AT711" s="166" t="s">
        <v>8105</v>
      </c>
      <c r="AU711" s="166" t="s">
        <v>8105</v>
      </c>
      <c r="AV711" s="166" t="s">
        <v>8105</v>
      </c>
      <c r="AW711" s="166" t="s">
        <v>8105</v>
      </c>
      <c r="AX711" s="166" t="s">
        <v>8105</v>
      </c>
      <c r="AY711" s="166" t="s">
        <v>8105</v>
      </c>
      <c r="AZ711" s="166" t="s">
        <v>8105</v>
      </c>
      <c r="BA711" s="166" t="s">
        <v>8105</v>
      </c>
      <c r="BB711" s="166" t="s">
        <v>8105</v>
      </c>
      <c r="BC711" s="166" t="s">
        <v>8105</v>
      </c>
      <c r="BD711" s="166" t="s">
        <v>8105</v>
      </c>
      <c r="BE711" s="166" t="s">
        <v>8105</v>
      </c>
      <c r="BF711" s="166" t="s">
        <v>8105</v>
      </c>
      <c r="BG711" s="166" t="s">
        <v>8105</v>
      </c>
      <c r="BH711" s="166" t="s">
        <v>8105</v>
      </c>
      <c r="BI711" s="166" t="s">
        <v>8105</v>
      </c>
      <c r="BJ711" s="166" t="s">
        <v>8105</v>
      </c>
      <c r="BK711" s="166" t="s">
        <v>8105</v>
      </c>
      <c r="BL711" s="166" t="s">
        <v>8105</v>
      </c>
      <c r="BM711" s="166" t="s">
        <v>8105</v>
      </c>
      <c r="BN711" s="166" t="s">
        <v>8105</v>
      </c>
      <c r="BO711" s="166" t="s">
        <v>8105</v>
      </c>
      <c r="BP711" s="166" t="s">
        <v>8105</v>
      </c>
      <c r="BQ711" s="166" t="s">
        <v>8105</v>
      </c>
      <c r="BR711" s="166" t="s">
        <v>8105</v>
      </c>
      <c r="BS711" s="166" t="s">
        <v>8105</v>
      </c>
      <c r="BT711" s="166" t="s">
        <v>8105</v>
      </c>
      <c r="BU711" s="166" t="s">
        <v>8105</v>
      </c>
      <c r="BV711" s="166" t="s">
        <v>8105</v>
      </c>
      <c r="BW711" s="166" t="s">
        <v>8105</v>
      </c>
      <c r="BX711" s="166" t="s">
        <v>8105</v>
      </c>
      <c r="BY711" s="166" t="s">
        <v>8105</v>
      </c>
      <c r="BZ711" s="166" t="s">
        <v>8105</v>
      </c>
      <c r="CA711" s="166" t="s">
        <v>8105</v>
      </c>
      <c r="CB711" s="166" t="s">
        <v>8105</v>
      </c>
      <c r="CC711" s="166" t="s">
        <v>8105</v>
      </c>
      <c r="CD711" s="166" t="s">
        <v>8105</v>
      </c>
      <c r="CE711" s="166" t="s">
        <v>8105</v>
      </c>
      <c r="CF711" s="166" t="s">
        <v>8105</v>
      </c>
      <c r="CG711" s="166" t="s">
        <v>8105</v>
      </c>
      <c r="CH711" s="166" t="s">
        <v>8105</v>
      </c>
      <c r="CI711" s="166" t="s">
        <v>8105</v>
      </c>
      <c r="CJ711" s="166" t="s">
        <v>8105</v>
      </c>
      <c r="CK711" s="166" t="s">
        <v>8105</v>
      </c>
      <c r="CL711" s="166" t="s">
        <v>8105</v>
      </c>
      <c r="CM711" s="166" t="s">
        <v>8105</v>
      </c>
      <c r="CN711" s="166" t="s">
        <v>8105</v>
      </c>
      <c r="CO711" s="166" t="s">
        <v>8105</v>
      </c>
      <c r="CP711" s="166" t="s">
        <v>8105</v>
      </c>
      <c r="CQ711" s="166" t="s">
        <v>8105</v>
      </c>
      <c r="CR711" s="166" t="s">
        <v>8105</v>
      </c>
      <c r="CS711" s="166" t="s">
        <v>8105</v>
      </c>
      <c r="CT711" s="166" t="s">
        <v>8105</v>
      </c>
      <c r="CU711" s="166" t="s">
        <v>8105</v>
      </c>
      <c r="CV711" s="166" t="s">
        <v>8105</v>
      </c>
      <c r="CW711" s="166" t="s">
        <v>8105</v>
      </c>
      <c r="CX711" s="166" t="s">
        <v>8105</v>
      </c>
      <c r="CY711" s="166" t="s">
        <v>8105</v>
      </c>
      <c r="CZ711" s="166" t="s">
        <v>8105</v>
      </c>
      <c r="DA711" s="166" t="s">
        <v>8105</v>
      </c>
      <c r="DB711" s="166" t="s">
        <v>8105</v>
      </c>
      <c r="DC711" s="166" t="s">
        <v>8105</v>
      </c>
      <c r="DD711" s="166" t="s">
        <v>8105</v>
      </c>
      <c r="DE711" s="166" t="s">
        <v>8105</v>
      </c>
      <c r="DF711" s="166" t="s">
        <v>8105</v>
      </c>
      <c r="DG711" s="166" t="s">
        <v>8105</v>
      </c>
      <c r="DH711" s="166" t="s">
        <v>8105</v>
      </c>
      <c r="DI711" s="166" t="s">
        <v>8105</v>
      </c>
      <c r="DJ711" s="166" t="s">
        <v>8105</v>
      </c>
      <c r="DK711" s="166" t="s">
        <v>8105</v>
      </c>
      <c r="DL711" s="166" t="s">
        <v>8105</v>
      </c>
      <c r="DM711" s="166" t="s">
        <v>8105</v>
      </c>
      <c r="DN711" s="166" t="s">
        <v>8105</v>
      </c>
      <c r="DO711" s="166" t="s">
        <v>8105</v>
      </c>
      <c r="DP711" s="166" t="s">
        <v>8105</v>
      </c>
      <c r="DQ711" s="166" t="s">
        <v>8105</v>
      </c>
      <c r="DR711" s="166" t="s">
        <v>8105</v>
      </c>
      <c r="DS711" s="166" t="s">
        <v>8105</v>
      </c>
      <c r="DT711" s="166" t="s">
        <v>8105</v>
      </c>
      <c r="DU711" s="166" t="s">
        <v>8105</v>
      </c>
      <c r="DV711" s="166" t="s">
        <v>8105</v>
      </c>
      <c r="DW711" s="166" t="s">
        <v>8105</v>
      </c>
      <c r="DX711" s="166" t="s">
        <v>8105</v>
      </c>
      <c r="DY711" s="166" t="s">
        <v>8105</v>
      </c>
      <c r="DZ711" s="166" t="s">
        <v>8105</v>
      </c>
      <c r="EA711" s="166" t="s">
        <v>8105</v>
      </c>
      <c r="EB711" s="166" t="s">
        <v>8105</v>
      </c>
      <c r="EC711" s="166" t="s">
        <v>8105</v>
      </c>
      <c r="ED711" s="166" t="s">
        <v>8105</v>
      </c>
      <c r="EE711" s="166" t="s">
        <v>8105</v>
      </c>
      <c r="EF711" s="166" t="s">
        <v>8105</v>
      </c>
      <c r="EG711" s="166" t="s">
        <v>8105</v>
      </c>
      <c r="EH711" s="166" t="s">
        <v>8105</v>
      </c>
      <c r="EI711" s="166" t="s">
        <v>8105</v>
      </c>
      <c r="EJ711" s="166" t="s">
        <v>8105</v>
      </c>
      <c r="EK711" s="166" t="s">
        <v>8105</v>
      </c>
      <c r="EL711" s="166" t="s">
        <v>8105</v>
      </c>
      <c r="EM711" s="166" t="s">
        <v>8105</v>
      </c>
      <c r="EN711" s="166" t="s">
        <v>8105</v>
      </c>
    </row>
    <row r="712" spans="3:144">
      <c r="E712" s="120" t="s">
        <v>8088</v>
      </c>
      <c r="F712" s="126" t="s">
        <v>8221</v>
      </c>
      <c r="G712" s="151" t="s">
        <v>8090</v>
      </c>
      <c r="H712" s="152" t="s">
        <v>8091</v>
      </c>
      <c r="I712" s="166">
        <v>15.553800000000001</v>
      </c>
      <c r="J712" s="166">
        <v>-7.4650999999999996</v>
      </c>
      <c r="K712" s="166">
        <v>22.28</v>
      </c>
      <c r="L712" s="166">
        <v>-49.1736</v>
      </c>
      <c r="M712" s="166">
        <v>4.9794</v>
      </c>
      <c r="N712" s="166">
        <v>26.745000000000001</v>
      </c>
      <c r="O712" s="166" t="s">
        <v>7469</v>
      </c>
      <c r="P712" s="166" t="s">
        <v>7469</v>
      </c>
      <c r="Q712" s="166" t="s">
        <v>7469</v>
      </c>
      <c r="R712" s="166">
        <v>17.755400000000002</v>
      </c>
      <c r="S712" s="166">
        <v>-69.887100000000004</v>
      </c>
      <c r="T712" s="166">
        <v>72.3583</v>
      </c>
      <c r="U712" s="166">
        <v>-28.5199</v>
      </c>
      <c r="V712" s="166" t="s">
        <v>7469</v>
      </c>
      <c r="W712" s="166">
        <v>1.2334000000000001</v>
      </c>
      <c r="X712" s="166">
        <v>41.536000000000001</v>
      </c>
      <c r="Y712" s="166">
        <v>-32.163200000000003</v>
      </c>
      <c r="Z712" s="166">
        <v>5.3780000000000001</v>
      </c>
      <c r="AA712" s="166">
        <v>5.6261000000000001</v>
      </c>
      <c r="AB712" s="166">
        <v>3.5499000000000001</v>
      </c>
      <c r="AC712" s="166" t="s">
        <v>7469</v>
      </c>
      <c r="AD712" s="166">
        <v>-52.699599999999997</v>
      </c>
      <c r="AE712" s="166">
        <v>3.5417999999999998</v>
      </c>
      <c r="AF712" s="166">
        <v>22.2986</v>
      </c>
      <c r="AG712" s="166">
        <v>16.0382</v>
      </c>
      <c r="AH712" s="166">
        <v>15.446199999999999</v>
      </c>
      <c r="AI712" s="166">
        <v>22.797699999999999</v>
      </c>
      <c r="AJ712" s="166">
        <v>-99.657300000000006</v>
      </c>
      <c r="AK712" s="166">
        <v>25.332100000000001</v>
      </c>
      <c r="AL712" s="166">
        <v>82.295100000000005</v>
      </c>
      <c r="AM712" s="166">
        <v>-13.897500000000001</v>
      </c>
      <c r="AN712" s="166">
        <v>5.9782000000000002</v>
      </c>
      <c r="AO712" s="166" t="s">
        <v>7469</v>
      </c>
      <c r="AP712" s="166">
        <v>11.9817</v>
      </c>
      <c r="AQ712" s="166" t="s">
        <v>7469</v>
      </c>
      <c r="AR712" s="166">
        <v>11.470700000000001</v>
      </c>
      <c r="AS712" s="166">
        <v>19.4114</v>
      </c>
      <c r="AT712" s="166">
        <v>5.5072000000000001</v>
      </c>
      <c r="AU712" s="166">
        <v>10.0961</v>
      </c>
      <c r="AV712" s="166">
        <v>16.918700000000001</v>
      </c>
      <c r="AW712" s="166" t="s">
        <v>7469</v>
      </c>
      <c r="AX712" s="166">
        <v>-128.32300000000001</v>
      </c>
      <c r="AY712" s="166" t="s">
        <v>7469</v>
      </c>
      <c r="AZ712" s="166">
        <v>3.8386</v>
      </c>
      <c r="BA712" s="166">
        <v>-92.923500000000004</v>
      </c>
      <c r="BB712" s="166">
        <v>-0.68440000000000001</v>
      </c>
      <c r="BC712" s="166">
        <v>-26.6937</v>
      </c>
      <c r="BD712" s="166">
        <v>-343.10320000000002</v>
      </c>
      <c r="BE712" s="166" t="s">
        <v>7469</v>
      </c>
      <c r="BF712" s="166">
        <v>18.366900000000001</v>
      </c>
      <c r="BG712" s="166" t="s">
        <v>7469</v>
      </c>
      <c r="BH712" s="166" t="s">
        <v>7469</v>
      </c>
      <c r="BI712" s="166" t="s">
        <v>7469</v>
      </c>
      <c r="BJ712" s="166">
        <v>22.331399999999999</v>
      </c>
      <c r="BK712" s="166">
        <v>-138.19829999999999</v>
      </c>
      <c r="BL712" s="166">
        <v>9.8415999999999997</v>
      </c>
      <c r="BM712" s="166">
        <v>4.5522</v>
      </c>
      <c r="BN712" s="166">
        <v>-1.4645999999999999</v>
      </c>
      <c r="BO712" s="166">
        <v>-183.88149999999999</v>
      </c>
      <c r="BP712" s="166">
        <v>-105.4747</v>
      </c>
      <c r="BQ712" s="166">
        <v>-39.572299999999998</v>
      </c>
      <c r="BR712" s="166">
        <v>-65.493200000000002</v>
      </c>
      <c r="BS712" s="166" t="s">
        <v>7469</v>
      </c>
      <c r="BT712" s="166">
        <v>-377.16129999999998</v>
      </c>
      <c r="BU712" s="166" t="s">
        <v>7469</v>
      </c>
      <c r="BV712" s="166" t="s">
        <v>7469</v>
      </c>
      <c r="BW712" s="166" t="s">
        <v>7469</v>
      </c>
      <c r="BX712" s="166">
        <v>26.797599999999999</v>
      </c>
      <c r="BY712" s="166">
        <v>-23.757100000000001</v>
      </c>
      <c r="BZ712" s="166" t="s">
        <v>7469</v>
      </c>
      <c r="CA712" s="166" t="s">
        <v>7469</v>
      </c>
      <c r="CB712" s="166">
        <v>8.2745999999999995</v>
      </c>
      <c r="CC712" s="166" t="s">
        <v>7469</v>
      </c>
      <c r="CD712" s="166">
        <v>6.3185000000000002</v>
      </c>
      <c r="CE712" s="166" t="s">
        <v>7469</v>
      </c>
      <c r="CF712" s="166">
        <v>-2.0283000000000002</v>
      </c>
      <c r="CG712" s="166" t="s">
        <v>7469</v>
      </c>
      <c r="CH712" s="166">
        <v>2.1968999999999999</v>
      </c>
      <c r="CI712" s="166">
        <v>-23.099499999999999</v>
      </c>
      <c r="CJ712" s="166" t="s">
        <v>7469</v>
      </c>
      <c r="CK712" s="166" t="s">
        <v>7469</v>
      </c>
      <c r="CL712" s="166" t="s">
        <v>7469</v>
      </c>
      <c r="CM712" s="166" t="s">
        <v>7469</v>
      </c>
      <c r="CN712" s="166" t="s">
        <v>7469</v>
      </c>
      <c r="CO712" s="166">
        <v>10.197800000000001</v>
      </c>
      <c r="CP712" s="166">
        <v>13.142799999999999</v>
      </c>
      <c r="CQ712" s="166" t="s">
        <v>7469</v>
      </c>
      <c r="CR712" s="166" t="s">
        <v>7469</v>
      </c>
      <c r="CS712" s="166">
        <v>1.5686</v>
      </c>
      <c r="CT712" s="166">
        <v>-15.0793</v>
      </c>
      <c r="CU712" s="166">
        <v>-5.1269999999999998</v>
      </c>
      <c r="CV712" s="166" t="s">
        <v>7469</v>
      </c>
      <c r="CW712" s="166" t="s">
        <v>7469</v>
      </c>
      <c r="CX712" s="166" t="s">
        <v>7469</v>
      </c>
      <c r="CY712" s="166">
        <v>12.077299999999999</v>
      </c>
      <c r="CZ712" s="166">
        <v>7.3402000000000003</v>
      </c>
      <c r="DA712" s="166">
        <v>5.5289000000000001</v>
      </c>
      <c r="DB712" s="166" t="s">
        <v>7469</v>
      </c>
      <c r="DC712" s="166">
        <v>32.930399999999999</v>
      </c>
      <c r="DD712" s="166">
        <v>0.2918</v>
      </c>
      <c r="DE712" s="166">
        <v>-72.843299999999999</v>
      </c>
      <c r="DF712" s="166" t="s">
        <v>7469</v>
      </c>
      <c r="DG712" s="166">
        <v>8.5142000000000007</v>
      </c>
      <c r="DH712" s="166" t="s">
        <v>7469</v>
      </c>
      <c r="DI712" s="166">
        <v>16.845300000000002</v>
      </c>
      <c r="DJ712" s="166" t="s">
        <v>7469</v>
      </c>
      <c r="DK712" s="166">
        <v>0.66539999999999999</v>
      </c>
      <c r="DL712" s="166">
        <v>-9.8914000000000009</v>
      </c>
      <c r="DM712" s="166">
        <v>30.4221</v>
      </c>
      <c r="DN712" s="166">
        <v>17.660799999999998</v>
      </c>
      <c r="DO712" s="166">
        <v>9.4448000000000008</v>
      </c>
      <c r="DP712" s="166">
        <v>-77.929400000000001</v>
      </c>
      <c r="DQ712" s="166">
        <v>16.973099999999999</v>
      </c>
      <c r="DR712" s="166" t="s">
        <v>7469</v>
      </c>
      <c r="DS712" s="166" t="s">
        <v>7469</v>
      </c>
      <c r="DT712" s="166">
        <v>16.369800000000001</v>
      </c>
      <c r="DU712" s="166">
        <v>19.402100000000001</v>
      </c>
      <c r="DV712" s="166" t="s">
        <v>7469</v>
      </c>
      <c r="DW712" s="166" t="s">
        <v>7469</v>
      </c>
      <c r="DX712" s="166">
        <v>21.083500000000001</v>
      </c>
      <c r="DY712" s="166">
        <v>-26.0381</v>
      </c>
      <c r="DZ712" s="166">
        <v>-88.928799999999995</v>
      </c>
      <c r="EA712" s="166">
        <v>21.5488</v>
      </c>
      <c r="EB712" s="166">
        <v>4.3685999999999998</v>
      </c>
      <c r="EC712" s="166">
        <v>12.6417</v>
      </c>
      <c r="ED712" s="166">
        <v>-0.94279999999999997</v>
      </c>
      <c r="EE712" s="166" t="s">
        <v>7469</v>
      </c>
      <c r="EF712" s="166">
        <v>14.3172</v>
      </c>
      <c r="EG712" s="166">
        <v>12.005100000000001</v>
      </c>
      <c r="EH712" s="166">
        <v>-1.9314</v>
      </c>
      <c r="EI712" s="166">
        <v>77.439099999999996</v>
      </c>
      <c r="EJ712" s="166" t="s">
        <v>7469</v>
      </c>
      <c r="EK712" s="166" t="s">
        <v>7469</v>
      </c>
      <c r="EL712" s="166" t="s">
        <v>7469</v>
      </c>
      <c r="EM712" s="166" t="s">
        <v>7469</v>
      </c>
      <c r="EN712" s="166" t="s">
        <v>7469</v>
      </c>
    </row>
    <row r="713" spans="3:144">
      <c r="E713" s="120" t="s">
        <v>8092</v>
      </c>
      <c r="F713" s="126" t="s">
        <v>8221</v>
      </c>
      <c r="G713" s="151" t="s">
        <v>8090</v>
      </c>
      <c r="H713" s="152" t="s">
        <v>8091</v>
      </c>
      <c r="I713" s="166">
        <v>14.933199999999999</v>
      </c>
      <c r="J713" s="166">
        <v>-6.4679000000000002</v>
      </c>
      <c r="K713" s="166">
        <v>22.495000000000001</v>
      </c>
      <c r="L713" s="166">
        <v>-63.700499999999998</v>
      </c>
      <c r="M713" s="166">
        <v>24.026499999999999</v>
      </c>
      <c r="N713" s="166">
        <v>0.57620000000000005</v>
      </c>
      <c r="O713" s="166">
        <v>31.461500000000001</v>
      </c>
      <c r="P713" s="166" t="s">
        <v>7469</v>
      </c>
      <c r="Q713" s="166" t="s">
        <v>7469</v>
      </c>
      <c r="R713" s="166">
        <v>3.6179999999999999</v>
      </c>
      <c r="S713" s="166">
        <v>-122.66200000000001</v>
      </c>
      <c r="T713" s="166" t="s">
        <v>7469</v>
      </c>
      <c r="U713" s="166">
        <v>-36.360100000000003</v>
      </c>
      <c r="V713" s="166" t="s">
        <v>7469</v>
      </c>
      <c r="W713" s="166">
        <v>4.7248999999999999</v>
      </c>
      <c r="X713" s="166">
        <v>28.198599999999999</v>
      </c>
      <c r="Y713" s="166">
        <v>-45.337200000000003</v>
      </c>
      <c r="Z713" s="166">
        <v>10.543100000000001</v>
      </c>
      <c r="AA713" s="166">
        <v>6.9782000000000002</v>
      </c>
      <c r="AB713" s="166">
        <v>6.8753000000000002</v>
      </c>
      <c r="AC713" s="166" t="s">
        <v>7469</v>
      </c>
      <c r="AD713" s="166">
        <v>-21.938700000000001</v>
      </c>
      <c r="AE713" s="166">
        <v>5.3315000000000001</v>
      </c>
      <c r="AF713" s="166">
        <v>27.983799999999999</v>
      </c>
      <c r="AG713" s="166">
        <v>19.737500000000001</v>
      </c>
      <c r="AH713" s="166">
        <v>2.4281999999999999</v>
      </c>
      <c r="AI713" s="166">
        <v>10.692500000000001</v>
      </c>
      <c r="AJ713" s="166">
        <v>-63.1661</v>
      </c>
      <c r="AK713" s="166">
        <v>32.926299999999998</v>
      </c>
      <c r="AL713" s="166">
        <v>9.6511999999999993</v>
      </c>
      <c r="AM713" s="166">
        <v>-18.992999999999999</v>
      </c>
      <c r="AN713" s="166">
        <v>4.6891999999999996</v>
      </c>
      <c r="AO713" s="166">
        <v>15.430199999999999</v>
      </c>
      <c r="AP713" s="166">
        <v>12.132999999999999</v>
      </c>
      <c r="AQ713" s="166" t="s">
        <v>7469</v>
      </c>
      <c r="AR713" s="166">
        <v>11.5618</v>
      </c>
      <c r="AS713" s="166">
        <v>4.2605000000000004</v>
      </c>
      <c r="AT713" s="166">
        <v>-24.622299999999999</v>
      </c>
      <c r="AU713" s="166">
        <v>17.703600000000002</v>
      </c>
      <c r="AV713" s="166">
        <v>17.306699999999999</v>
      </c>
      <c r="AW713" s="166" t="s">
        <v>7469</v>
      </c>
      <c r="AX713" s="166" t="s">
        <v>7469</v>
      </c>
      <c r="AY713" s="166" t="s">
        <v>7469</v>
      </c>
      <c r="AZ713" s="166">
        <v>0.99160000000000004</v>
      </c>
      <c r="BA713" s="166">
        <v>-197.60810000000001</v>
      </c>
      <c r="BB713" s="166">
        <v>1.7721</v>
      </c>
      <c r="BC713" s="166">
        <v>-26.29</v>
      </c>
      <c r="BD713" s="166">
        <v>-400.73989999999998</v>
      </c>
      <c r="BE713" s="166" t="s">
        <v>7469</v>
      </c>
      <c r="BF713" s="166">
        <v>6.1172000000000004</v>
      </c>
      <c r="BG713" s="166" t="s">
        <v>7469</v>
      </c>
      <c r="BH713" s="166">
        <v>-109.0669</v>
      </c>
      <c r="BI713" s="166" t="s">
        <v>7469</v>
      </c>
      <c r="BJ713" s="166">
        <v>16.736000000000001</v>
      </c>
      <c r="BK713" s="166">
        <v>-142.48949999999999</v>
      </c>
      <c r="BL713" s="166">
        <v>24.332100000000001</v>
      </c>
      <c r="BM713" s="166">
        <v>5.7662000000000004</v>
      </c>
      <c r="BN713" s="166">
        <v>-5.4924999999999997</v>
      </c>
      <c r="BO713" s="166">
        <v>-41.003500000000003</v>
      </c>
      <c r="BP713" s="166">
        <v>-419.9273</v>
      </c>
      <c r="BQ713" s="166">
        <v>115.4234</v>
      </c>
      <c r="BR713" s="166">
        <v>-71.262</v>
      </c>
      <c r="BS713" s="166" t="s">
        <v>7469</v>
      </c>
      <c r="BT713" s="166">
        <v>-192.304</v>
      </c>
      <c r="BU713" s="166">
        <v>18.3565</v>
      </c>
      <c r="BV713" s="166">
        <v>-43.565300000000001</v>
      </c>
      <c r="BW713" s="166" t="s">
        <v>7469</v>
      </c>
      <c r="BX713" s="166">
        <v>11.755699999999999</v>
      </c>
      <c r="BY713" s="166">
        <v>-58.201500000000003</v>
      </c>
      <c r="BZ713" s="166" t="s">
        <v>7469</v>
      </c>
      <c r="CA713" s="166" t="s">
        <v>7469</v>
      </c>
      <c r="CB713" s="166">
        <v>9.4221000000000004</v>
      </c>
      <c r="CC713" s="166">
        <v>-34.425199999999997</v>
      </c>
      <c r="CD713" s="166">
        <v>7.7964000000000002</v>
      </c>
      <c r="CE713" s="166">
        <v>-58.554400000000001</v>
      </c>
      <c r="CF713" s="166">
        <v>6.835</v>
      </c>
      <c r="CG713" s="166">
        <v>-58.906999999999996</v>
      </c>
      <c r="CH713" s="166">
        <v>5.2915000000000001</v>
      </c>
      <c r="CI713" s="166">
        <v>-10.621499999999999</v>
      </c>
      <c r="CJ713" s="166" t="s">
        <v>7469</v>
      </c>
      <c r="CK713" s="166" t="s">
        <v>7469</v>
      </c>
      <c r="CL713" s="166" t="s">
        <v>7469</v>
      </c>
      <c r="CM713" s="166" t="s">
        <v>7469</v>
      </c>
      <c r="CN713" s="166" t="s">
        <v>7469</v>
      </c>
      <c r="CO713" s="166">
        <v>8.6412999999999993</v>
      </c>
      <c r="CP713" s="166">
        <v>14.841100000000001</v>
      </c>
      <c r="CQ713" s="166" t="s">
        <v>7469</v>
      </c>
      <c r="CR713" s="166" t="s">
        <v>7469</v>
      </c>
      <c r="CS713" s="166">
        <v>3.0556000000000001</v>
      </c>
      <c r="CT713" s="166">
        <v>0.47149999999999997</v>
      </c>
      <c r="CU713" s="166">
        <v>-7.7728000000000002</v>
      </c>
      <c r="CV713" s="166" t="s">
        <v>7469</v>
      </c>
      <c r="CW713" s="166" t="s">
        <v>7469</v>
      </c>
      <c r="CX713" s="166" t="s">
        <v>7469</v>
      </c>
      <c r="CY713" s="166">
        <v>9.57</v>
      </c>
      <c r="CZ713" s="166">
        <v>9.3267000000000007</v>
      </c>
      <c r="DA713" s="166">
        <v>4.7165999999999997</v>
      </c>
      <c r="DB713" s="166" t="s">
        <v>7469</v>
      </c>
      <c r="DC713" s="166">
        <v>28.256699999999999</v>
      </c>
      <c r="DD713" s="166">
        <v>36.532200000000003</v>
      </c>
      <c r="DE713" s="166">
        <v>-91.839100000000002</v>
      </c>
      <c r="DF713" s="166" t="s">
        <v>7469</v>
      </c>
      <c r="DG713" s="166">
        <v>9.1819000000000006</v>
      </c>
      <c r="DH713" s="166" t="s">
        <v>7469</v>
      </c>
      <c r="DI713" s="166">
        <v>-6.7611999999999997</v>
      </c>
      <c r="DJ713" s="166" t="s">
        <v>7469</v>
      </c>
      <c r="DK713" s="166">
        <v>4.1375999999999999</v>
      </c>
      <c r="DL713" s="166">
        <v>-48.633200000000002</v>
      </c>
      <c r="DM713" s="166">
        <v>6.2961</v>
      </c>
      <c r="DN713" s="166">
        <v>22.703700000000001</v>
      </c>
      <c r="DO713" s="166">
        <v>-22.587199999999999</v>
      </c>
      <c r="DP713" s="166">
        <v>-311.97699999999998</v>
      </c>
      <c r="DQ713" s="166">
        <v>0.39040000000000002</v>
      </c>
      <c r="DR713" s="166" t="s">
        <v>7469</v>
      </c>
      <c r="DS713" s="166" t="s">
        <v>7469</v>
      </c>
      <c r="DT713" s="166">
        <v>8.9655000000000005</v>
      </c>
      <c r="DU713" s="166">
        <v>-10.821</v>
      </c>
      <c r="DV713" s="166" t="s">
        <v>7469</v>
      </c>
      <c r="DW713" s="166" t="s">
        <v>7469</v>
      </c>
      <c r="DX713" s="166">
        <v>10.191700000000001</v>
      </c>
      <c r="DY713" s="166">
        <v>-88.232699999999994</v>
      </c>
      <c r="DZ713" s="166" t="s">
        <v>7469</v>
      </c>
      <c r="EA713" s="166">
        <v>18.4833</v>
      </c>
      <c r="EB713" s="166">
        <v>3.9015</v>
      </c>
      <c r="EC713" s="166">
        <v>8.8445</v>
      </c>
      <c r="ED713" s="166">
        <v>6.9379999999999997</v>
      </c>
      <c r="EE713" s="166" t="s">
        <v>7469</v>
      </c>
      <c r="EF713" s="166">
        <v>5.7530999999999999</v>
      </c>
      <c r="EG713" s="166">
        <v>10.9024</v>
      </c>
      <c r="EH713" s="166">
        <v>-47.364899999999999</v>
      </c>
      <c r="EI713" s="166">
        <v>39.104199999999999</v>
      </c>
      <c r="EJ713" s="166" t="s">
        <v>7469</v>
      </c>
      <c r="EK713" s="166">
        <v>-157.0847</v>
      </c>
      <c r="EL713" s="166" t="s">
        <v>7469</v>
      </c>
      <c r="EM713" s="166">
        <v>32.9148</v>
      </c>
      <c r="EN713" s="166">
        <v>16.7669</v>
      </c>
    </row>
    <row r="714" spans="3:144">
      <c r="E714" s="120" t="s">
        <v>8093</v>
      </c>
      <c r="F714" s="126" t="s">
        <v>8221</v>
      </c>
      <c r="G714" s="151" t="s">
        <v>8090</v>
      </c>
      <c r="H714" s="152" t="s">
        <v>8091</v>
      </c>
      <c r="I714" s="166">
        <v>14.318099999999999</v>
      </c>
      <c r="J714" s="166">
        <v>-7.1357999999999997</v>
      </c>
      <c r="K714" s="166">
        <v>24.068200000000001</v>
      </c>
      <c r="L714" s="166">
        <v>-93.953400000000002</v>
      </c>
      <c r="M714" s="166">
        <v>-6.8506</v>
      </c>
      <c r="N714" s="166">
        <v>135.24700000000001</v>
      </c>
      <c r="O714" s="166">
        <v>144.5121</v>
      </c>
      <c r="P714" s="166">
        <v>-80.377700000000004</v>
      </c>
      <c r="Q714" s="166" t="s">
        <v>7469</v>
      </c>
      <c r="R714" s="166">
        <v>-5.8857999999999997</v>
      </c>
      <c r="S714" s="166">
        <v>-71.417599999999993</v>
      </c>
      <c r="T714" s="166" t="s">
        <v>7469</v>
      </c>
      <c r="U714" s="166">
        <v>-24.4358</v>
      </c>
      <c r="V714" s="166" t="s">
        <v>7469</v>
      </c>
      <c r="W714" s="166">
        <v>16.2485</v>
      </c>
      <c r="X714" s="166">
        <v>44.441400000000002</v>
      </c>
      <c r="Y714" s="166">
        <v>-109.42959999999999</v>
      </c>
      <c r="Z714" s="166">
        <v>21.902200000000001</v>
      </c>
      <c r="AA714" s="166">
        <v>8.7539999999999996</v>
      </c>
      <c r="AB714" s="166">
        <v>1.9252</v>
      </c>
      <c r="AC714" s="166" t="s">
        <v>7469</v>
      </c>
      <c r="AD714" s="166">
        <v>-15.7006</v>
      </c>
      <c r="AE714" s="166">
        <v>-16.2316</v>
      </c>
      <c r="AF714" s="166">
        <v>19.334900000000001</v>
      </c>
      <c r="AG714" s="166">
        <v>20.945799999999998</v>
      </c>
      <c r="AH714" s="166" t="s">
        <v>7469</v>
      </c>
      <c r="AI714" s="166">
        <v>9.8397000000000006</v>
      </c>
      <c r="AJ714" s="166">
        <v>-127.7911</v>
      </c>
      <c r="AK714" s="166">
        <v>30.624700000000001</v>
      </c>
      <c r="AL714" s="166">
        <v>14.1967</v>
      </c>
      <c r="AM714" s="166">
        <v>-25.2166</v>
      </c>
      <c r="AN714" s="166">
        <v>4.3299000000000003</v>
      </c>
      <c r="AO714" s="166">
        <v>79.714600000000004</v>
      </c>
      <c r="AP714" s="166">
        <v>10.3794</v>
      </c>
      <c r="AQ714" s="166" t="s">
        <v>7469</v>
      </c>
      <c r="AR714" s="166">
        <v>-0.8649</v>
      </c>
      <c r="AS714" s="166">
        <v>9.9802</v>
      </c>
      <c r="AT714" s="166">
        <v>-3.7117</v>
      </c>
      <c r="AU714" s="166">
        <v>7.7845000000000004</v>
      </c>
      <c r="AV714" s="166">
        <v>15.540900000000001</v>
      </c>
      <c r="AW714" s="166" t="s">
        <v>7469</v>
      </c>
      <c r="AX714" s="166">
        <v>-117.3323</v>
      </c>
      <c r="AY714" s="166" t="s">
        <v>7469</v>
      </c>
      <c r="AZ714" s="166">
        <v>1.1605000000000001</v>
      </c>
      <c r="BA714" s="166">
        <v>18.577500000000001</v>
      </c>
      <c r="BB714" s="166">
        <v>15.0495</v>
      </c>
      <c r="BC714" s="166">
        <v>-68.2577</v>
      </c>
      <c r="BD714" s="166">
        <v>-82.609399999999994</v>
      </c>
      <c r="BE714" s="166" t="s">
        <v>7469</v>
      </c>
      <c r="BF714" s="166">
        <v>-4.157</v>
      </c>
      <c r="BG714" s="166" t="s">
        <v>7469</v>
      </c>
      <c r="BH714" s="166">
        <v>-87.032499999999999</v>
      </c>
      <c r="BI714" s="166" t="s">
        <v>7469</v>
      </c>
      <c r="BJ714" s="166">
        <v>18.8856</v>
      </c>
      <c r="BK714" s="166" t="s">
        <v>7469</v>
      </c>
      <c r="BL714" s="166">
        <v>22.891200000000001</v>
      </c>
      <c r="BM714" s="166">
        <v>-2.9346999999999999</v>
      </c>
      <c r="BN714" s="166">
        <v>-4.6581999999999999</v>
      </c>
      <c r="BO714" s="166">
        <v>-38.625399999999999</v>
      </c>
      <c r="BP714" s="166">
        <v>-86.693899999999999</v>
      </c>
      <c r="BQ714" s="166">
        <v>30.717400000000001</v>
      </c>
      <c r="BR714" s="166">
        <v>-105.62730000000001</v>
      </c>
      <c r="BS714" s="166">
        <v>-34.243699999999997</v>
      </c>
      <c r="BT714" s="166">
        <v>-285.50290000000001</v>
      </c>
      <c r="BU714" s="166">
        <v>26.514299999999999</v>
      </c>
      <c r="BV714" s="166">
        <v>-37.070099999999996</v>
      </c>
      <c r="BW714" s="166" t="s">
        <v>7469</v>
      </c>
      <c r="BX714" s="166">
        <v>4.4039999999999999</v>
      </c>
      <c r="BY714" s="166">
        <v>-38.633899999999997</v>
      </c>
      <c r="BZ714" s="166">
        <v>-78.881500000000003</v>
      </c>
      <c r="CA714" s="166" t="s">
        <v>7469</v>
      </c>
      <c r="CB714" s="166">
        <v>9.9602000000000004</v>
      </c>
      <c r="CC714" s="166" t="s">
        <v>7469</v>
      </c>
      <c r="CD714" s="166">
        <v>13.313800000000001</v>
      </c>
      <c r="CE714" s="166">
        <v>-119.99639999999999</v>
      </c>
      <c r="CF714" s="166">
        <v>-11.971299999999999</v>
      </c>
      <c r="CG714" s="166">
        <v>-48.381599999999999</v>
      </c>
      <c r="CH714" s="166">
        <v>-12.5367</v>
      </c>
      <c r="CI714" s="166">
        <v>-4.4493</v>
      </c>
      <c r="CJ714" s="166" t="s">
        <v>7469</v>
      </c>
      <c r="CK714" s="166" t="s">
        <v>7469</v>
      </c>
      <c r="CL714" s="166" t="s">
        <v>7469</v>
      </c>
      <c r="CM714" s="166">
        <v>65.068700000000007</v>
      </c>
      <c r="CN714" s="166" t="s">
        <v>7469</v>
      </c>
      <c r="CO714" s="166">
        <v>11.088900000000001</v>
      </c>
      <c r="CP714" s="166">
        <v>14.921099999999999</v>
      </c>
      <c r="CQ714" s="166">
        <v>-19.011600000000001</v>
      </c>
      <c r="CR714" s="166" t="s">
        <v>7469</v>
      </c>
      <c r="CS714" s="166">
        <v>-2.0996000000000001</v>
      </c>
      <c r="CT714" s="166">
        <v>-10.1775</v>
      </c>
      <c r="CU714" s="166">
        <v>3.0011999999999999</v>
      </c>
      <c r="CV714" s="166" t="s">
        <v>7469</v>
      </c>
      <c r="CW714" s="166" t="s">
        <v>7469</v>
      </c>
      <c r="CX714" s="166" t="s">
        <v>7469</v>
      </c>
      <c r="CY714" s="166">
        <v>8.7979000000000003</v>
      </c>
      <c r="CZ714" s="166">
        <v>10.528</v>
      </c>
      <c r="DA714" s="166">
        <v>3.6080999999999999</v>
      </c>
      <c r="DB714" s="166" t="s">
        <v>7469</v>
      </c>
      <c r="DC714" s="166">
        <v>27.8523</v>
      </c>
      <c r="DD714" s="166">
        <v>5.9802</v>
      </c>
      <c r="DE714" s="166">
        <v>-175.7774</v>
      </c>
      <c r="DF714" s="166" t="s">
        <v>7469</v>
      </c>
      <c r="DG714" s="166">
        <v>13.218</v>
      </c>
      <c r="DH714" s="166" t="s">
        <v>7469</v>
      </c>
      <c r="DI714" s="166">
        <v>8.0277999999999992</v>
      </c>
      <c r="DJ714" s="166" t="s">
        <v>7469</v>
      </c>
      <c r="DK714" s="166">
        <v>8.4192999999999998</v>
      </c>
      <c r="DL714" s="166">
        <v>12.390499999999999</v>
      </c>
      <c r="DM714" s="166">
        <v>4.8947000000000003</v>
      </c>
      <c r="DN714" s="166">
        <v>8.8895999999999997</v>
      </c>
      <c r="DO714" s="166">
        <v>-33.082500000000003</v>
      </c>
      <c r="DP714" s="166">
        <v>-58.962400000000002</v>
      </c>
      <c r="DQ714" s="166">
        <v>4.0237999999999996</v>
      </c>
      <c r="DR714" s="166" t="s">
        <v>7469</v>
      </c>
      <c r="DS714" s="166">
        <v>31.0928</v>
      </c>
      <c r="DT714" s="166">
        <v>8.3307000000000002</v>
      </c>
      <c r="DU714" s="166">
        <v>1.911</v>
      </c>
      <c r="DV714" s="166" t="s">
        <v>7469</v>
      </c>
      <c r="DW714" s="166" t="s">
        <v>7469</v>
      </c>
      <c r="DX714" s="166">
        <v>-37.994999999999997</v>
      </c>
      <c r="DY714" s="166">
        <v>27.1401</v>
      </c>
      <c r="DZ714" s="166" t="s">
        <v>7469</v>
      </c>
      <c r="EA714" s="166">
        <v>15.2538</v>
      </c>
      <c r="EB714" s="166">
        <v>3.6495000000000002</v>
      </c>
      <c r="EC714" s="166">
        <v>5.9255000000000004</v>
      </c>
      <c r="ED714" s="166">
        <v>7.3647</v>
      </c>
      <c r="EE714" s="166">
        <v>8.43E-2</v>
      </c>
      <c r="EF714" s="166">
        <v>7.4078999999999997</v>
      </c>
      <c r="EG714" s="166">
        <v>5.7281000000000004</v>
      </c>
      <c r="EH714" s="166">
        <v>-41.978099999999998</v>
      </c>
      <c r="EI714" s="166">
        <v>27.456199999999999</v>
      </c>
      <c r="EJ714" s="166" t="s">
        <v>7469</v>
      </c>
      <c r="EK714" s="166">
        <v>-133.3383</v>
      </c>
      <c r="EL714" s="166" t="s">
        <v>7469</v>
      </c>
      <c r="EM714" s="166">
        <v>18.640999999999998</v>
      </c>
      <c r="EN714" s="166">
        <v>82.991200000000006</v>
      </c>
    </row>
    <row r="715" spans="3:144">
      <c r="E715" s="120" t="s">
        <v>8094</v>
      </c>
      <c r="F715" s="126" t="s">
        <v>8221</v>
      </c>
      <c r="G715" s="151" t="s">
        <v>8090</v>
      </c>
      <c r="H715" s="152" t="s">
        <v>8091</v>
      </c>
      <c r="I715" s="166">
        <v>18.753299999999999</v>
      </c>
      <c r="J715" s="166">
        <v>-11.742699999999999</v>
      </c>
      <c r="K715" s="166">
        <v>24.261900000000001</v>
      </c>
      <c r="L715" s="166">
        <v>-178.1481</v>
      </c>
      <c r="M715" s="166">
        <v>2.4607000000000001</v>
      </c>
      <c r="N715" s="166" t="s">
        <v>7469</v>
      </c>
      <c r="O715" s="166">
        <v>25.628900000000002</v>
      </c>
      <c r="P715" s="166">
        <v>-192.0531</v>
      </c>
      <c r="Q715" s="166">
        <v>-28.181899999999999</v>
      </c>
      <c r="R715" s="166">
        <v>-54.7483</v>
      </c>
      <c r="S715" s="166">
        <v>-48.5867</v>
      </c>
      <c r="T715" s="166" t="s">
        <v>7469</v>
      </c>
      <c r="U715" s="166">
        <v>10.2547</v>
      </c>
      <c r="V715" s="166">
        <v>-28.067599999999999</v>
      </c>
      <c r="W715" s="166">
        <v>14.2943</v>
      </c>
      <c r="X715" s="166">
        <v>74.103899999999996</v>
      </c>
      <c r="Y715" s="166">
        <v>9.1282999999999994</v>
      </c>
      <c r="Z715" s="166">
        <v>24.1892</v>
      </c>
      <c r="AA715" s="166">
        <v>9.6608000000000001</v>
      </c>
      <c r="AB715" s="166">
        <v>2.8771</v>
      </c>
      <c r="AC715" s="166" t="s">
        <v>7469</v>
      </c>
      <c r="AD715" s="166">
        <v>-8.2172999999999998</v>
      </c>
      <c r="AE715" s="166">
        <v>-21.409300000000002</v>
      </c>
      <c r="AF715" s="166">
        <v>21.997399999999999</v>
      </c>
      <c r="AG715" s="166">
        <v>15.6196</v>
      </c>
      <c r="AH715" s="166" t="s">
        <v>7469</v>
      </c>
      <c r="AI715" s="166">
        <v>16.0565</v>
      </c>
      <c r="AJ715" s="166" t="s">
        <v>7469</v>
      </c>
      <c r="AK715" s="166">
        <v>21.504999999999999</v>
      </c>
      <c r="AL715" s="166">
        <v>-0.89459999999999995</v>
      </c>
      <c r="AM715" s="166">
        <v>-12.3062</v>
      </c>
      <c r="AN715" s="166">
        <v>2.4129999999999998</v>
      </c>
      <c r="AO715" s="166">
        <v>-18.8367</v>
      </c>
      <c r="AP715" s="166">
        <v>15.3315</v>
      </c>
      <c r="AQ715" s="166" t="s">
        <v>7469</v>
      </c>
      <c r="AR715" s="166">
        <v>-11.7096</v>
      </c>
      <c r="AS715" s="166">
        <v>12.854100000000001</v>
      </c>
      <c r="AT715" s="166">
        <v>18.454000000000001</v>
      </c>
      <c r="AU715" s="166">
        <v>13.6214</v>
      </c>
      <c r="AV715" s="166">
        <v>13.5611</v>
      </c>
      <c r="AW715" s="166" t="s">
        <v>7469</v>
      </c>
      <c r="AX715" s="166">
        <v>-138.81729999999999</v>
      </c>
      <c r="AY715" s="166" t="s">
        <v>7469</v>
      </c>
      <c r="AZ715" s="166">
        <v>-22.409800000000001</v>
      </c>
      <c r="BA715" s="166">
        <v>-99.964699999999993</v>
      </c>
      <c r="BB715" s="166">
        <v>4.2736000000000001</v>
      </c>
      <c r="BC715" s="166">
        <v>-257.97730000000001</v>
      </c>
      <c r="BD715" s="166">
        <v>-64.970399999999998</v>
      </c>
      <c r="BE715" s="166" t="s">
        <v>7469</v>
      </c>
      <c r="BF715" s="166">
        <v>3.7414000000000001</v>
      </c>
      <c r="BG715" s="166" t="s">
        <v>7469</v>
      </c>
      <c r="BH715" s="166">
        <v>-106.0479</v>
      </c>
      <c r="BI715" s="166" t="s">
        <v>7469</v>
      </c>
      <c r="BJ715" s="166">
        <v>14.5206</v>
      </c>
      <c r="BK715" s="166" t="s">
        <v>7469</v>
      </c>
      <c r="BL715" s="166">
        <v>7.2756999999999996</v>
      </c>
      <c r="BM715" s="166">
        <v>-13.3466</v>
      </c>
      <c r="BN715" s="166">
        <v>-3.282</v>
      </c>
      <c r="BO715" s="166">
        <v>-221.24600000000001</v>
      </c>
      <c r="BP715" s="166">
        <v>-8.7055000000000007</v>
      </c>
      <c r="BQ715" s="166">
        <v>21.093299999999999</v>
      </c>
      <c r="BR715" s="166">
        <v>-417.28050000000002</v>
      </c>
      <c r="BS715" s="166">
        <v>-25.508099999999999</v>
      </c>
      <c r="BT715" s="166">
        <v>-116.20489999999999</v>
      </c>
      <c r="BU715" s="166">
        <v>18.412400000000002</v>
      </c>
      <c r="BV715" s="166">
        <v>-22.715299999999999</v>
      </c>
      <c r="BW715" s="166" t="s">
        <v>7469</v>
      </c>
      <c r="BX715" s="166">
        <v>6.8410000000000002</v>
      </c>
      <c r="BY715" s="166">
        <v>-121.3631</v>
      </c>
      <c r="BZ715" s="166">
        <v>-338.03870000000001</v>
      </c>
      <c r="CA715" s="166">
        <v>-11.4876</v>
      </c>
      <c r="CB715" s="166">
        <v>16.233799999999999</v>
      </c>
      <c r="CC715" s="166" t="s">
        <v>7469</v>
      </c>
      <c r="CD715" s="166">
        <v>43.957099999999997</v>
      </c>
      <c r="CE715" s="166">
        <v>-39.230899999999998</v>
      </c>
      <c r="CF715" s="166">
        <v>-19.080300000000001</v>
      </c>
      <c r="CG715" s="166">
        <v>-22.6157</v>
      </c>
      <c r="CH715" s="166">
        <v>-4.54</v>
      </c>
      <c r="CI715" s="166">
        <v>-5.5743</v>
      </c>
      <c r="CJ715" s="166">
        <v>18.812899999999999</v>
      </c>
      <c r="CK715" s="166" t="s">
        <v>7469</v>
      </c>
      <c r="CL715" s="166" t="s">
        <v>7469</v>
      </c>
      <c r="CM715" s="166">
        <v>40.661299999999997</v>
      </c>
      <c r="CN715" s="166" t="s">
        <v>7469</v>
      </c>
      <c r="CO715" s="166">
        <v>9.6951000000000001</v>
      </c>
      <c r="CP715" s="166">
        <v>15.911199999999999</v>
      </c>
      <c r="CQ715" s="166">
        <v>-62.748100000000001</v>
      </c>
      <c r="CR715" s="166" t="s">
        <v>7469</v>
      </c>
      <c r="CS715" s="166">
        <v>-12.8203</v>
      </c>
      <c r="CT715" s="166">
        <v>-11.107900000000001</v>
      </c>
      <c r="CU715" s="166">
        <v>-3.4055</v>
      </c>
      <c r="CV715" s="166" t="s">
        <v>7469</v>
      </c>
      <c r="CW715" s="166" t="s">
        <v>7469</v>
      </c>
      <c r="CX715" s="166" t="s">
        <v>7469</v>
      </c>
      <c r="CY715" s="166">
        <v>18.043199999999999</v>
      </c>
      <c r="CZ715" s="166">
        <v>8.4981000000000009</v>
      </c>
      <c r="DA715" s="166">
        <v>0.185</v>
      </c>
      <c r="DB715" s="166" t="s">
        <v>7469</v>
      </c>
      <c r="DC715" s="166">
        <v>21.2685</v>
      </c>
      <c r="DD715" s="166">
        <v>3.8620000000000001</v>
      </c>
      <c r="DE715" s="166">
        <v>-228.30889999999999</v>
      </c>
      <c r="DF715" s="166" t="s">
        <v>7469</v>
      </c>
      <c r="DG715" s="166">
        <v>11.519299999999999</v>
      </c>
      <c r="DH715" s="166" t="s">
        <v>7469</v>
      </c>
      <c r="DI715" s="166">
        <v>4.0244999999999997</v>
      </c>
      <c r="DJ715" s="166" t="s">
        <v>7469</v>
      </c>
      <c r="DK715" s="166">
        <v>-5.1943999999999999</v>
      </c>
      <c r="DL715" s="166">
        <v>10.924799999999999</v>
      </c>
      <c r="DM715" s="166">
        <v>11.7423</v>
      </c>
      <c r="DN715" s="166">
        <v>2.5121000000000002</v>
      </c>
      <c r="DO715" s="166">
        <v>-78.631600000000006</v>
      </c>
      <c r="DP715" s="166">
        <v>-26.173100000000002</v>
      </c>
      <c r="DQ715" s="166">
        <v>34.243000000000002</v>
      </c>
      <c r="DR715" s="166" t="s">
        <v>7469</v>
      </c>
      <c r="DS715" s="166">
        <v>19.258099999999999</v>
      </c>
      <c r="DT715" s="166">
        <v>0.57999999999999996</v>
      </c>
      <c r="DU715" s="166">
        <v>-4.3558000000000003</v>
      </c>
      <c r="DV715" s="166" t="s">
        <v>7469</v>
      </c>
      <c r="DW715" s="166" t="s">
        <v>7469</v>
      </c>
      <c r="DX715" s="166">
        <v>-21.0198</v>
      </c>
      <c r="DY715" s="166">
        <v>5.1936</v>
      </c>
      <c r="DZ715" s="166" t="s">
        <v>7469</v>
      </c>
      <c r="EA715" s="166">
        <v>12.069800000000001</v>
      </c>
      <c r="EB715" s="166">
        <v>2.2446999999999999</v>
      </c>
      <c r="EC715" s="166">
        <v>-10.5809</v>
      </c>
      <c r="ED715" s="166">
        <v>8.7716999999999992</v>
      </c>
      <c r="EE715" s="166" t="s">
        <v>7469</v>
      </c>
      <c r="EF715" s="166">
        <v>18.090499999999999</v>
      </c>
      <c r="EG715" s="166">
        <v>5.8516000000000004</v>
      </c>
      <c r="EH715" s="166">
        <v>8.4291</v>
      </c>
      <c r="EI715" s="166">
        <v>27.223600000000001</v>
      </c>
      <c r="EJ715" s="166" t="s">
        <v>7469</v>
      </c>
      <c r="EK715" s="166">
        <v>-70.543999999999997</v>
      </c>
      <c r="EL715" s="166" t="s">
        <v>7469</v>
      </c>
      <c r="EM715" s="166">
        <v>13.291</v>
      </c>
      <c r="EN715" s="166" t="s">
        <v>7469</v>
      </c>
    </row>
    <row r="716" spans="3:144">
      <c r="E716" s="120" t="s">
        <v>8095</v>
      </c>
      <c r="F716" s="126" t="s">
        <v>8221</v>
      </c>
      <c r="G716" s="151" t="s">
        <v>8090</v>
      </c>
      <c r="H716" s="152" t="s">
        <v>8091</v>
      </c>
      <c r="I716" s="166" t="s">
        <v>7469</v>
      </c>
      <c r="J716" s="166" t="s">
        <v>7469</v>
      </c>
      <c r="K716" s="166" t="s">
        <v>7469</v>
      </c>
      <c r="L716" s="166" t="s">
        <v>7469</v>
      </c>
      <c r="M716" s="166" t="s">
        <v>7469</v>
      </c>
      <c r="N716" s="166" t="s">
        <v>7469</v>
      </c>
      <c r="O716" s="166" t="s">
        <v>7469</v>
      </c>
      <c r="P716" s="166" t="s">
        <v>7469</v>
      </c>
      <c r="Q716" s="166" t="s">
        <v>7469</v>
      </c>
      <c r="R716" s="166">
        <v>0.7843</v>
      </c>
      <c r="S716" s="166" t="s">
        <v>7469</v>
      </c>
      <c r="T716" s="166" t="s">
        <v>7469</v>
      </c>
      <c r="U716" s="166" t="s">
        <v>7469</v>
      </c>
      <c r="V716" s="166" t="s">
        <v>7469</v>
      </c>
      <c r="W716" s="166" t="s">
        <v>7469</v>
      </c>
      <c r="X716" s="166" t="s">
        <v>7469</v>
      </c>
      <c r="Y716" s="166" t="s">
        <v>7469</v>
      </c>
      <c r="Z716" s="166" t="s">
        <v>7469</v>
      </c>
      <c r="AA716" s="166" t="s">
        <v>7469</v>
      </c>
      <c r="AB716" s="166" t="s">
        <v>7469</v>
      </c>
      <c r="AC716" s="166" t="s">
        <v>7469</v>
      </c>
      <c r="AD716" s="166" t="s">
        <v>7469</v>
      </c>
      <c r="AE716" s="166">
        <v>-2.2534000000000001</v>
      </c>
      <c r="AF716" s="166">
        <v>26.1355</v>
      </c>
      <c r="AG716" s="166" t="s">
        <v>7469</v>
      </c>
      <c r="AH716" s="166">
        <v>11.276400000000001</v>
      </c>
      <c r="AI716" s="166" t="s">
        <v>7469</v>
      </c>
      <c r="AJ716" s="166" t="s">
        <v>7469</v>
      </c>
      <c r="AK716" s="166">
        <v>24.5701</v>
      </c>
      <c r="AL716" s="166" t="s">
        <v>7469</v>
      </c>
      <c r="AM716" s="166" t="s">
        <v>7469</v>
      </c>
      <c r="AN716" s="166" t="s">
        <v>7469</v>
      </c>
      <c r="AO716" s="166" t="s">
        <v>7469</v>
      </c>
      <c r="AP716" s="166">
        <v>12.0642</v>
      </c>
      <c r="AQ716" s="166" t="s">
        <v>7469</v>
      </c>
      <c r="AR716" s="166" t="s">
        <v>7469</v>
      </c>
      <c r="AS716" s="166" t="s">
        <v>7469</v>
      </c>
      <c r="AT716" s="166" t="s">
        <v>7469</v>
      </c>
      <c r="AU716" s="166" t="s">
        <v>7469</v>
      </c>
      <c r="AV716" s="166" t="s">
        <v>7469</v>
      </c>
      <c r="AW716" s="166" t="s">
        <v>7469</v>
      </c>
      <c r="AX716" s="166">
        <v>-476.0308</v>
      </c>
      <c r="AY716" s="166" t="s">
        <v>7469</v>
      </c>
      <c r="AZ716" s="166" t="s">
        <v>7469</v>
      </c>
      <c r="BA716" s="166" t="s">
        <v>7469</v>
      </c>
      <c r="BB716" s="166" t="s">
        <v>7469</v>
      </c>
      <c r="BC716" s="166" t="s">
        <v>7469</v>
      </c>
      <c r="BD716" s="166" t="s">
        <v>7469</v>
      </c>
      <c r="BE716" s="166" t="s">
        <v>7469</v>
      </c>
      <c r="BF716" s="166" t="s">
        <v>7469</v>
      </c>
      <c r="BG716" s="166" t="s">
        <v>7469</v>
      </c>
      <c r="BH716" s="166">
        <v>0.50860000000000005</v>
      </c>
      <c r="BI716" s="166" t="s">
        <v>7469</v>
      </c>
      <c r="BJ716" s="166">
        <v>6.7858000000000001</v>
      </c>
      <c r="BK716" s="166" t="s">
        <v>7469</v>
      </c>
      <c r="BL716" s="166" t="s">
        <v>7469</v>
      </c>
      <c r="BM716" s="166" t="s">
        <v>7469</v>
      </c>
      <c r="BN716" s="166">
        <v>-6.048</v>
      </c>
      <c r="BO716" s="166">
        <v>-470.27719999999999</v>
      </c>
      <c r="BP716" s="166">
        <v>-8.5844000000000005</v>
      </c>
      <c r="BQ716" s="166" t="s">
        <v>7469</v>
      </c>
      <c r="BR716" s="166" t="s">
        <v>7469</v>
      </c>
      <c r="BS716" s="166" t="s">
        <v>7469</v>
      </c>
      <c r="BT716" s="166">
        <v>-64.451400000000007</v>
      </c>
      <c r="BU716" s="166" t="s">
        <v>7469</v>
      </c>
      <c r="BV716" s="166">
        <v>-80.6661</v>
      </c>
      <c r="BW716" s="166" t="s">
        <v>7469</v>
      </c>
      <c r="BX716" s="166" t="s">
        <v>7469</v>
      </c>
      <c r="BY716" s="166" t="s">
        <v>7469</v>
      </c>
      <c r="BZ716" s="166" t="s">
        <v>7469</v>
      </c>
      <c r="CA716" s="166">
        <v>-24.7637</v>
      </c>
      <c r="CB716" s="166" t="s">
        <v>7469</v>
      </c>
      <c r="CC716" s="166" t="s">
        <v>7469</v>
      </c>
      <c r="CD716" s="166" t="s">
        <v>7469</v>
      </c>
      <c r="CE716" s="166">
        <v>-97.974400000000003</v>
      </c>
      <c r="CF716" s="166" t="s">
        <v>7469</v>
      </c>
      <c r="CG716" s="166">
        <v>-48.628999999999998</v>
      </c>
      <c r="CH716" s="166" t="s">
        <v>7469</v>
      </c>
      <c r="CI716" s="166" t="s">
        <v>7469</v>
      </c>
      <c r="CJ716" s="166" t="s">
        <v>7469</v>
      </c>
      <c r="CK716" s="166" t="s">
        <v>7469</v>
      </c>
      <c r="CL716" s="166" t="s">
        <v>7469</v>
      </c>
      <c r="CM716" s="166" t="s">
        <v>7469</v>
      </c>
      <c r="CN716" s="166" t="s">
        <v>7469</v>
      </c>
      <c r="CO716" s="166" t="s">
        <v>7469</v>
      </c>
      <c r="CP716" s="166" t="s">
        <v>7469</v>
      </c>
      <c r="CQ716" s="166" t="s">
        <v>7469</v>
      </c>
      <c r="CR716" s="166" t="s">
        <v>7469</v>
      </c>
      <c r="CS716" s="166" t="s">
        <v>7469</v>
      </c>
      <c r="CT716" s="166" t="s">
        <v>7469</v>
      </c>
      <c r="CU716" s="166">
        <v>5.3757999999999999</v>
      </c>
      <c r="CV716" s="166" t="s">
        <v>7469</v>
      </c>
      <c r="CW716" s="166" t="s">
        <v>7469</v>
      </c>
      <c r="CX716" s="166" t="s">
        <v>7469</v>
      </c>
      <c r="CY716" s="166" t="s">
        <v>7469</v>
      </c>
      <c r="CZ716" s="166" t="s">
        <v>7469</v>
      </c>
      <c r="DA716" s="166" t="s">
        <v>7469</v>
      </c>
      <c r="DB716" s="166" t="s">
        <v>7469</v>
      </c>
      <c r="DC716" s="166" t="s">
        <v>7469</v>
      </c>
      <c r="DD716" s="166" t="s">
        <v>7469</v>
      </c>
      <c r="DE716" s="166" t="s">
        <v>7469</v>
      </c>
      <c r="DF716" s="166" t="s">
        <v>7469</v>
      </c>
      <c r="DG716" s="166" t="s">
        <v>7469</v>
      </c>
      <c r="DH716" s="166" t="s">
        <v>7469</v>
      </c>
      <c r="DI716" s="166" t="s">
        <v>7469</v>
      </c>
      <c r="DJ716" s="166" t="s">
        <v>7469</v>
      </c>
      <c r="DK716" s="166">
        <v>2.0876999999999999</v>
      </c>
      <c r="DL716" s="166" t="s">
        <v>7469</v>
      </c>
      <c r="DM716" s="166" t="s">
        <v>7469</v>
      </c>
      <c r="DN716" s="166" t="s">
        <v>7469</v>
      </c>
      <c r="DO716" s="166" t="s">
        <v>7469</v>
      </c>
      <c r="DP716" s="166" t="s">
        <v>7469</v>
      </c>
      <c r="DQ716" s="166">
        <v>20.0398</v>
      </c>
      <c r="DR716" s="166" t="s">
        <v>7469</v>
      </c>
      <c r="DS716" s="166" t="s">
        <v>7469</v>
      </c>
      <c r="DT716" s="166" t="s">
        <v>7469</v>
      </c>
      <c r="DU716" s="166" t="s">
        <v>7469</v>
      </c>
      <c r="DV716" s="166" t="s">
        <v>7469</v>
      </c>
      <c r="DW716" s="166" t="s">
        <v>7469</v>
      </c>
      <c r="DX716" s="166" t="s">
        <v>7469</v>
      </c>
      <c r="DY716" s="166" t="s">
        <v>7469</v>
      </c>
      <c r="DZ716" s="166" t="s">
        <v>7469</v>
      </c>
      <c r="EA716" s="166" t="s">
        <v>7469</v>
      </c>
      <c r="EB716" s="166" t="s">
        <v>7469</v>
      </c>
      <c r="EC716" s="166" t="s">
        <v>7469</v>
      </c>
      <c r="ED716" s="166" t="s">
        <v>7469</v>
      </c>
      <c r="EE716" s="166" t="s">
        <v>7469</v>
      </c>
      <c r="EF716" s="166" t="s">
        <v>7469</v>
      </c>
      <c r="EG716" s="166" t="s">
        <v>7469</v>
      </c>
      <c r="EH716" s="166" t="s">
        <v>7469</v>
      </c>
      <c r="EI716" s="166" t="s">
        <v>7469</v>
      </c>
      <c r="EJ716" s="166" t="s">
        <v>7469</v>
      </c>
      <c r="EK716" s="166" t="s">
        <v>7469</v>
      </c>
      <c r="EL716" s="166" t="s">
        <v>7469</v>
      </c>
      <c r="EM716" s="166" t="s">
        <v>7469</v>
      </c>
      <c r="EN716" s="166" t="s">
        <v>7469</v>
      </c>
    </row>
    <row r="717" spans="3:144">
      <c r="E717" s="120" t="s">
        <v>8096</v>
      </c>
      <c r="F717" s="126" t="s">
        <v>8221</v>
      </c>
      <c r="G717" s="151" t="s">
        <v>8090</v>
      </c>
      <c r="H717" s="152" t="s">
        <v>8097</v>
      </c>
      <c r="I717" s="166">
        <v>19.742999999999999</v>
      </c>
      <c r="J717" s="166">
        <v>-13.799799999999999</v>
      </c>
      <c r="K717" s="166">
        <v>24.622</v>
      </c>
      <c r="L717" s="166">
        <v>-125.7791</v>
      </c>
      <c r="M717" s="166" t="s">
        <v>7469</v>
      </c>
      <c r="N717" s="166" t="s">
        <v>7469</v>
      </c>
      <c r="O717" s="166">
        <v>24.8445</v>
      </c>
      <c r="P717" s="166">
        <v>-282.36869999999999</v>
      </c>
      <c r="Q717" s="166">
        <v>-29.7897</v>
      </c>
      <c r="R717" s="166">
        <v>-31.4633</v>
      </c>
      <c r="S717" s="166">
        <v>-30.810500000000001</v>
      </c>
      <c r="T717" s="166" t="s">
        <v>7469</v>
      </c>
      <c r="U717" s="166" t="s">
        <v>7469</v>
      </c>
      <c r="V717" s="166">
        <v>-28.684699999999999</v>
      </c>
      <c r="W717" s="166">
        <v>3.1930999999999998</v>
      </c>
      <c r="X717" s="166">
        <v>106.46639999999999</v>
      </c>
      <c r="Y717" s="166">
        <v>3.2725</v>
      </c>
      <c r="Z717" s="166">
        <v>20.401299999999999</v>
      </c>
      <c r="AA717" s="166">
        <v>8.1133000000000006</v>
      </c>
      <c r="AB717" s="166" t="s">
        <v>7469</v>
      </c>
      <c r="AC717" s="166" t="s">
        <v>7469</v>
      </c>
      <c r="AD717" s="166">
        <v>-7.8746999999999998</v>
      </c>
      <c r="AE717" s="166">
        <v>-10.929500000000001</v>
      </c>
      <c r="AF717" s="166">
        <v>23.7424</v>
      </c>
      <c r="AG717" s="166">
        <v>14.264900000000001</v>
      </c>
      <c r="AH717" s="166" t="s">
        <v>7469</v>
      </c>
      <c r="AI717" s="166" t="s">
        <v>7469</v>
      </c>
      <c r="AJ717" s="166" t="s">
        <v>7469</v>
      </c>
      <c r="AK717" s="166" t="s">
        <v>7469</v>
      </c>
      <c r="AL717" s="166">
        <v>-2.3672</v>
      </c>
      <c r="AM717" s="166" t="s">
        <v>7469</v>
      </c>
      <c r="AN717" s="166">
        <v>2.8542999999999998</v>
      </c>
      <c r="AO717" s="166">
        <v>-32.575699999999998</v>
      </c>
      <c r="AP717" s="166" t="s">
        <v>7469</v>
      </c>
      <c r="AQ717" s="166" t="s">
        <v>7469</v>
      </c>
      <c r="AR717" s="166">
        <v>-15.4161</v>
      </c>
      <c r="AS717" s="166">
        <v>7.3305999999999996</v>
      </c>
      <c r="AT717" s="166">
        <v>26.319900000000001</v>
      </c>
      <c r="AU717" s="166">
        <v>13.076499999999999</v>
      </c>
      <c r="AV717" s="166">
        <v>13.366</v>
      </c>
      <c r="AW717" s="166" t="s">
        <v>7469</v>
      </c>
      <c r="AX717" s="166" t="s">
        <v>7469</v>
      </c>
      <c r="AY717" s="166" t="s">
        <v>7469</v>
      </c>
      <c r="AZ717" s="166">
        <v>-21.142099999999999</v>
      </c>
      <c r="BA717" s="166">
        <v>-126.4151</v>
      </c>
      <c r="BB717" s="166" t="s">
        <v>7469</v>
      </c>
      <c r="BC717" s="166" t="s">
        <v>7469</v>
      </c>
      <c r="BD717" s="166" t="s">
        <v>7469</v>
      </c>
      <c r="BE717" s="166" t="s">
        <v>7469</v>
      </c>
      <c r="BF717" s="166">
        <v>6.3593000000000002</v>
      </c>
      <c r="BG717" s="166" t="s">
        <v>7469</v>
      </c>
      <c r="BH717" s="166" t="s">
        <v>7469</v>
      </c>
      <c r="BI717" s="166">
        <v>-10.157</v>
      </c>
      <c r="BJ717" s="166">
        <v>12.4808</v>
      </c>
      <c r="BK717" s="166" t="s">
        <v>7469</v>
      </c>
      <c r="BL717" s="166">
        <v>-0.46820000000000001</v>
      </c>
      <c r="BM717" s="166">
        <v>-14.9733</v>
      </c>
      <c r="BN717" s="166">
        <v>-3.1435</v>
      </c>
      <c r="BO717" s="166">
        <v>-106.6564</v>
      </c>
      <c r="BP717" s="166" t="s">
        <v>7469</v>
      </c>
      <c r="BQ717" s="166">
        <v>20.906600000000001</v>
      </c>
      <c r="BR717" s="166" t="s">
        <v>7469</v>
      </c>
      <c r="BS717" s="166">
        <v>-31.804400000000001</v>
      </c>
      <c r="BT717" s="166" t="s">
        <v>7469</v>
      </c>
      <c r="BU717" s="166" t="s">
        <v>7469</v>
      </c>
      <c r="BV717" s="166" t="s">
        <v>7469</v>
      </c>
      <c r="BW717" s="166" t="s">
        <v>7469</v>
      </c>
      <c r="BX717" s="166">
        <v>4.3822999999999999</v>
      </c>
      <c r="BY717" s="166" t="s">
        <v>7469</v>
      </c>
      <c r="BZ717" s="166" t="s">
        <v>7469</v>
      </c>
      <c r="CA717" s="166">
        <v>-19.7895</v>
      </c>
      <c r="CB717" s="166">
        <v>15.558</v>
      </c>
      <c r="CC717" s="166">
        <v>-126.50190000000001</v>
      </c>
      <c r="CD717" s="166">
        <v>41.280500000000004</v>
      </c>
      <c r="CE717" s="166">
        <v>-75.0809</v>
      </c>
      <c r="CF717" s="166" t="s">
        <v>7469</v>
      </c>
      <c r="CG717" s="166" t="s">
        <v>7469</v>
      </c>
      <c r="CH717" s="166">
        <v>-3.4074</v>
      </c>
      <c r="CI717" s="166">
        <v>-5.2713000000000001</v>
      </c>
      <c r="CJ717" s="166" t="s">
        <v>7469</v>
      </c>
      <c r="CK717" s="166" t="s">
        <v>7469</v>
      </c>
      <c r="CL717" s="166" t="s">
        <v>7469</v>
      </c>
      <c r="CM717" s="166" t="s">
        <v>7469</v>
      </c>
      <c r="CN717" s="166" t="s">
        <v>7469</v>
      </c>
      <c r="CO717" s="166">
        <v>7.8693999999999997</v>
      </c>
      <c r="CP717" s="166">
        <v>17.0533</v>
      </c>
      <c r="CQ717" s="166">
        <v>-68.218999999999994</v>
      </c>
      <c r="CR717" s="166" t="s">
        <v>7469</v>
      </c>
      <c r="CS717" s="166">
        <v>-6.9005999999999998</v>
      </c>
      <c r="CT717" s="166">
        <v>-9.3902000000000001</v>
      </c>
      <c r="CU717" s="166">
        <v>-4.4001999999999999</v>
      </c>
      <c r="CV717" s="166" t="s">
        <v>7469</v>
      </c>
      <c r="CW717" s="166" t="s">
        <v>7469</v>
      </c>
      <c r="CX717" s="166" t="s">
        <v>7469</v>
      </c>
      <c r="CY717" s="166">
        <v>8.4929000000000006</v>
      </c>
      <c r="CZ717" s="166">
        <v>8.8582000000000001</v>
      </c>
      <c r="DA717" s="166">
        <v>-1.8434999999999999</v>
      </c>
      <c r="DB717" s="166" t="s">
        <v>7469</v>
      </c>
      <c r="DC717" s="166">
        <v>21.114699999999999</v>
      </c>
      <c r="DD717" s="166">
        <v>4.1498999999999997</v>
      </c>
      <c r="DE717" s="166">
        <v>-285.05869999999999</v>
      </c>
      <c r="DF717" s="166" t="s">
        <v>7469</v>
      </c>
      <c r="DG717" s="166">
        <v>8.1921999999999997</v>
      </c>
      <c r="DH717" s="166" t="s">
        <v>7469</v>
      </c>
      <c r="DI717" s="166" t="s">
        <v>7469</v>
      </c>
      <c r="DJ717" s="166" t="s">
        <v>7469</v>
      </c>
      <c r="DK717" s="166">
        <v>-4.5045999999999999</v>
      </c>
      <c r="DL717" s="166">
        <v>15.567299999999999</v>
      </c>
      <c r="DM717" s="166">
        <v>21.211300000000001</v>
      </c>
      <c r="DN717" s="166">
        <v>2.3877000000000002</v>
      </c>
      <c r="DO717" s="166">
        <v>-95.202200000000005</v>
      </c>
      <c r="DP717" s="166">
        <v>-29.074000000000002</v>
      </c>
      <c r="DQ717" s="166">
        <v>36.883699999999997</v>
      </c>
      <c r="DR717" s="166" t="s">
        <v>7469</v>
      </c>
      <c r="DS717" s="166" t="s">
        <v>7469</v>
      </c>
      <c r="DT717" s="166">
        <v>-2.2490000000000001</v>
      </c>
      <c r="DU717" s="166">
        <v>-6.9732000000000003</v>
      </c>
      <c r="DV717" s="166" t="s">
        <v>7469</v>
      </c>
      <c r="DW717" s="166" t="s">
        <v>7469</v>
      </c>
      <c r="DX717" s="166">
        <v>-13.2379</v>
      </c>
      <c r="DY717" s="166">
        <v>-5.0289000000000001</v>
      </c>
      <c r="DZ717" s="166" t="s">
        <v>7469</v>
      </c>
      <c r="EA717" s="166">
        <v>11.804500000000001</v>
      </c>
      <c r="EB717" s="166">
        <v>1.8632</v>
      </c>
      <c r="EC717" s="166">
        <v>-5.0536000000000003</v>
      </c>
      <c r="ED717" s="166">
        <v>7.3804999999999996</v>
      </c>
      <c r="EE717" s="166" t="s">
        <v>7469</v>
      </c>
      <c r="EF717" s="166">
        <v>19.4666</v>
      </c>
      <c r="EG717" s="166">
        <v>3.6044999999999998</v>
      </c>
      <c r="EH717" s="166" t="s">
        <v>7469</v>
      </c>
      <c r="EI717" s="166">
        <v>28.174499999999998</v>
      </c>
      <c r="EJ717" s="166" t="s">
        <v>7469</v>
      </c>
      <c r="EK717" s="166" t="s">
        <v>7469</v>
      </c>
      <c r="EL717" s="166" t="s">
        <v>7469</v>
      </c>
      <c r="EM717" s="166" t="s">
        <v>7469</v>
      </c>
      <c r="EN717" s="166" t="s">
        <v>7469</v>
      </c>
    </row>
    <row r="718" spans="3:144">
      <c r="E718" s="120" t="s">
        <v>8098</v>
      </c>
      <c r="F718" s="126" t="s">
        <v>8221</v>
      </c>
      <c r="G718" s="151" t="s">
        <v>8090</v>
      </c>
      <c r="H718" s="152" t="s">
        <v>8097</v>
      </c>
      <c r="I718" s="166">
        <v>17.745699999999999</v>
      </c>
      <c r="J718" s="166">
        <v>-16.094799999999999</v>
      </c>
      <c r="K718" s="166">
        <v>25.089400000000001</v>
      </c>
      <c r="L718" s="166">
        <v>-281.89780000000002</v>
      </c>
      <c r="M718" s="166" t="s">
        <v>7469</v>
      </c>
      <c r="N718" s="166" t="s">
        <v>7469</v>
      </c>
      <c r="O718" s="166">
        <v>23.518000000000001</v>
      </c>
      <c r="P718" s="166" t="s">
        <v>7469</v>
      </c>
      <c r="Q718" s="166">
        <v>-35.935699999999997</v>
      </c>
      <c r="R718" s="166">
        <v>-40.284700000000001</v>
      </c>
      <c r="S718" s="166">
        <v>-3.2130999999999998</v>
      </c>
      <c r="T718" s="166" t="s">
        <v>7469</v>
      </c>
      <c r="U718" s="166" t="s">
        <v>7469</v>
      </c>
      <c r="V718" s="166">
        <v>-22.311299999999999</v>
      </c>
      <c r="W718" s="166">
        <v>371.79489999999998</v>
      </c>
      <c r="X718" s="166" t="s">
        <v>7469</v>
      </c>
      <c r="Y718" s="166">
        <v>-14.928599999999999</v>
      </c>
      <c r="Z718" s="166">
        <v>19.0122</v>
      </c>
      <c r="AA718" s="166">
        <v>3.6278000000000001</v>
      </c>
      <c r="AB718" s="166">
        <v>3.3435999999999999</v>
      </c>
      <c r="AC718" s="166" t="s">
        <v>7469</v>
      </c>
      <c r="AD718" s="166">
        <v>-10.0063</v>
      </c>
      <c r="AE718" s="166">
        <v>-13.769600000000001</v>
      </c>
      <c r="AF718" s="166">
        <v>25.437100000000001</v>
      </c>
      <c r="AG718" s="166">
        <v>18.4023</v>
      </c>
      <c r="AH718" s="166" t="s">
        <v>7469</v>
      </c>
      <c r="AI718" s="166">
        <v>21.066299999999998</v>
      </c>
      <c r="AJ718" s="166" t="s">
        <v>7469</v>
      </c>
      <c r="AK718" s="166" t="s">
        <v>7469</v>
      </c>
      <c r="AL718" s="166">
        <v>7.8795000000000002</v>
      </c>
      <c r="AM718" s="166" t="s">
        <v>7469</v>
      </c>
      <c r="AN718" s="166">
        <v>2.2372999999999998</v>
      </c>
      <c r="AO718" s="166">
        <v>-34.742199999999997</v>
      </c>
      <c r="AP718" s="166">
        <v>14.723800000000001</v>
      </c>
      <c r="AQ718" s="166" t="s">
        <v>7469</v>
      </c>
      <c r="AR718" s="166">
        <v>-17.659700000000001</v>
      </c>
      <c r="AS718" s="166">
        <v>13.3612</v>
      </c>
      <c r="AT718" s="166">
        <v>37.4773</v>
      </c>
      <c r="AU718" s="166">
        <v>13.702999999999999</v>
      </c>
      <c r="AV718" s="166">
        <v>11.6365</v>
      </c>
      <c r="AW718" s="166" t="s">
        <v>7469</v>
      </c>
      <c r="AX718" s="166" t="s">
        <v>7469</v>
      </c>
      <c r="AY718" s="166" t="s">
        <v>7469</v>
      </c>
      <c r="AZ718" s="166">
        <v>-26.491399999999999</v>
      </c>
      <c r="BA718" s="166">
        <v>-83.351399999999998</v>
      </c>
      <c r="BB718" s="166" t="s">
        <v>7469</v>
      </c>
      <c r="BC718" s="166" t="s">
        <v>7469</v>
      </c>
      <c r="BD718" s="166" t="s">
        <v>7469</v>
      </c>
      <c r="BE718" s="166" t="s">
        <v>7469</v>
      </c>
      <c r="BF718" s="166" t="s">
        <v>7469</v>
      </c>
      <c r="BG718" s="166" t="s">
        <v>7469</v>
      </c>
      <c r="BH718" s="166" t="s">
        <v>7469</v>
      </c>
      <c r="BI718" s="166">
        <v>3.6585000000000001</v>
      </c>
      <c r="BJ718" s="166">
        <v>11.976800000000001</v>
      </c>
      <c r="BK718" s="166" t="s">
        <v>7469</v>
      </c>
      <c r="BL718" s="166">
        <v>-10.595800000000001</v>
      </c>
      <c r="BM718" s="166">
        <v>-13.959300000000001</v>
      </c>
      <c r="BN718" s="166">
        <v>-4.7302</v>
      </c>
      <c r="BO718" s="166">
        <v>-137.0205</v>
      </c>
      <c r="BP718" s="166" t="s">
        <v>7469</v>
      </c>
      <c r="BQ718" s="166" t="s">
        <v>7469</v>
      </c>
      <c r="BR718" s="166" t="s">
        <v>7469</v>
      </c>
      <c r="BS718" s="166">
        <v>-37.494</v>
      </c>
      <c r="BT718" s="166" t="s">
        <v>7469</v>
      </c>
      <c r="BU718" s="166">
        <v>10.918699999999999</v>
      </c>
      <c r="BV718" s="166" t="s">
        <v>7469</v>
      </c>
      <c r="BW718" s="166" t="s">
        <v>7469</v>
      </c>
      <c r="BX718" s="166">
        <v>2.9903</v>
      </c>
      <c r="BY718" s="166" t="s">
        <v>7469</v>
      </c>
      <c r="BZ718" s="166" t="s">
        <v>7469</v>
      </c>
      <c r="CA718" s="166">
        <v>-21.932099999999998</v>
      </c>
      <c r="CB718" s="166">
        <v>16.896699999999999</v>
      </c>
      <c r="CC718" s="166">
        <v>-213.0333</v>
      </c>
      <c r="CD718" s="166">
        <v>42.159100000000002</v>
      </c>
      <c r="CE718" s="166">
        <v>-133.30420000000001</v>
      </c>
      <c r="CF718" s="166" t="s">
        <v>7469</v>
      </c>
      <c r="CG718" s="166" t="s">
        <v>7469</v>
      </c>
      <c r="CH718" s="166">
        <v>-6.8436000000000003</v>
      </c>
      <c r="CI718" s="166">
        <v>-5.9657999999999998</v>
      </c>
      <c r="CJ718" s="166" t="s">
        <v>7469</v>
      </c>
      <c r="CK718" s="166" t="s">
        <v>7469</v>
      </c>
      <c r="CL718" s="166" t="s">
        <v>7469</v>
      </c>
      <c r="CM718" s="166" t="s">
        <v>7469</v>
      </c>
      <c r="CN718" s="166" t="s">
        <v>7469</v>
      </c>
      <c r="CO718" s="166">
        <v>5.8449</v>
      </c>
      <c r="CP718" s="166">
        <v>19.585999999999999</v>
      </c>
      <c r="CQ718" s="166">
        <v>-27.734300000000001</v>
      </c>
      <c r="CR718" s="166" t="s">
        <v>7469</v>
      </c>
      <c r="CS718" s="166">
        <v>-8.5258000000000003</v>
      </c>
      <c r="CT718" s="166">
        <v>-9.4614999999999991</v>
      </c>
      <c r="CU718" s="166">
        <v>-0.1055</v>
      </c>
      <c r="CV718" s="166" t="s">
        <v>7469</v>
      </c>
      <c r="CW718" s="166" t="s">
        <v>7469</v>
      </c>
      <c r="CX718" s="166" t="s">
        <v>7469</v>
      </c>
      <c r="CY718" s="166">
        <v>4.359</v>
      </c>
      <c r="CZ718" s="166">
        <v>8.6729000000000003</v>
      </c>
      <c r="DA718" s="166">
        <v>3.9600000000000003E-2</v>
      </c>
      <c r="DB718" s="166" t="s">
        <v>7469</v>
      </c>
      <c r="DC718" s="166">
        <v>15.126899999999999</v>
      </c>
      <c r="DD718" s="166">
        <v>5.9002999999999997</v>
      </c>
      <c r="DE718" s="166" t="s">
        <v>7469</v>
      </c>
      <c r="DF718" s="166" t="s">
        <v>7469</v>
      </c>
      <c r="DG718" s="166">
        <v>8.2154000000000007</v>
      </c>
      <c r="DH718" s="166" t="s">
        <v>7469</v>
      </c>
      <c r="DI718" s="166" t="s">
        <v>7469</v>
      </c>
      <c r="DJ718" s="166" t="s">
        <v>7469</v>
      </c>
      <c r="DK718" s="166">
        <v>-3.5341</v>
      </c>
      <c r="DL718" s="166">
        <v>-2.5448</v>
      </c>
      <c r="DM718" s="166">
        <v>20.571000000000002</v>
      </c>
      <c r="DN718" s="166">
        <v>-0.19670000000000001</v>
      </c>
      <c r="DO718" s="166">
        <v>-111.0076</v>
      </c>
      <c r="DP718" s="166">
        <v>-18.365300000000001</v>
      </c>
      <c r="DQ718" s="166">
        <v>31.408799999999999</v>
      </c>
      <c r="DR718" s="166" t="s">
        <v>7469</v>
      </c>
      <c r="DS718" s="166" t="s">
        <v>7469</v>
      </c>
      <c r="DT718" s="166">
        <v>-8.5980000000000008</v>
      </c>
      <c r="DU718" s="166">
        <v>-6.0781999999999998</v>
      </c>
      <c r="DV718" s="166" t="s">
        <v>7469</v>
      </c>
      <c r="DW718" s="166" t="s">
        <v>7469</v>
      </c>
      <c r="DX718" s="166">
        <v>1.9972000000000001</v>
      </c>
      <c r="DY718" s="166">
        <v>8.9963999999999995</v>
      </c>
      <c r="DZ718" s="166" t="s">
        <v>7469</v>
      </c>
      <c r="EA718" s="166">
        <v>9.5615000000000006</v>
      </c>
      <c r="EB718" s="166">
        <v>2.395</v>
      </c>
      <c r="EC718" s="166">
        <v>-3.1514000000000002</v>
      </c>
      <c r="ED718" s="166">
        <v>6.6214000000000004</v>
      </c>
      <c r="EE718" s="166" t="s">
        <v>7469</v>
      </c>
      <c r="EF718" s="166">
        <v>20.541599999999999</v>
      </c>
      <c r="EG718" s="166">
        <v>4.3526999999999996</v>
      </c>
      <c r="EH718" s="166" t="s">
        <v>7469</v>
      </c>
      <c r="EI718" s="166">
        <v>24.402999999999999</v>
      </c>
      <c r="EJ718" s="166" t="s">
        <v>7469</v>
      </c>
      <c r="EK718" s="166" t="s">
        <v>7469</v>
      </c>
      <c r="EL718" s="166" t="s">
        <v>7469</v>
      </c>
      <c r="EM718" s="166">
        <v>2.5000000000000001E-3</v>
      </c>
      <c r="EN718" s="166" t="s">
        <v>7469</v>
      </c>
    </row>
    <row r="719" spans="3:144">
      <c r="E719" s="120" t="s">
        <v>7693</v>
      </c>
      <c r="F719" s="126" t="s">
        <v>8221</v>
      </c>
      <c r="G719" s="151" t="s">
        <v>8090</v>
      </c>
      <c r="H719" s="152" t="s">
        <v>8097</v>
      </c>
      <c r="I719" s="166">
        <v>18.532599999999999</v>
      </c>
      <c r="J719" s="166">
        <v>-25.328600000000002</v>
      </c>
      <c r="K719" s="166">
        <v>25.317799999999998</v>
      </c>
      <c r="L719" s="166">
        <v>-264.4846</v>
      </c>
      <c r="M719" s="166" t="s">
        <v>7469</v>
      </c>
      <c r="N719" s="166" t="s">
        <v>7469</v>
      </c>
      <c r="O719" s="166">
        <v>21.656600000000001</v>
      </c>
      <c r="P719" s="166" t="s">
        <v>7469</v>
      </c>
      <c r="Q719" s="166">
        <v>-49.769599999999997</v>
      </c>
      <c r="R719" s="166">
        <v>-27.92</v>
      </c>
      <c r="S719" s="166">
        <v>5.4782000000000002</v>
      </c>
      <c r="T719" s="166" t="s">
        <v>7469</v>
      </c>
      <c r="U719" s="166" t="s">
        <v>7469</v>
      </c>
      <c r="V719" s="166">
        <v>-22.9178</v>
      </c>
      <c r="W719" s="166">
        <v>364.92099999999999</v>
      </c>
      <c r="X719" s="166" t="s">
        <v>7469</v>
      </c>
      <c r="Y719" s="166">
        <v>-9.9062000000000001</v>
      </c>
      <c r="Z719" s="166">
        <v>19.813400000000001</v>
      </c>
      <c r="AA719" s="166">
        <v>3.6417000000000002</v>
      </c>
      <c r="AB719" s="166" t="s">
        <v>7469</v>
      </c>
      <c r="AC719" s="166" t="s">
        <v>7469</v>
      </c>
      <c r="AD719" s="166">
        <v>-10.131600000000001</v>
      </c>
      <c r="AE719" s="166">
        <v>-12.948</v>
      </c>
      <c r="AF719" s="166">
        <v>26.8874</v>
      </c>
      <c r="AG719" s="166">
        <v>20.020399999999999</v>
      </c>
      <c r="AH719" s="166" t="s">
        <v>7469</v>
      </c>
      <c r="AI719" s="166">
        <v>56.8001</v>
      </c>
      <c r="AJ719" s="166" t="s">
        <v>7469</v>
      </c>
      <c r="AK719" s="166" t="s">
        <v>7469</v>
      </c>
      <c r="AL719" s="166" t="s">
        <v>7469</v>
      </c>
      <c r="AM719" s="166" t="s">
        <v>7469</v>
      </c>
      <c r="AN719" s="166">
        <v>-1.0497000000000001</v>
      </c>
      <c r="AO719" s="166">
        <v>-11.351800000000001</v>
      </c>
      <c r="AP719" s="166" t="s">
        <v>7469</v>
      </c>
      <c r="AQ719" s="166" t="s">
        <v>7469</v>
      </c>
      <c r="AR719" s="166">
        <v>-18.2331</v>
      </c>
      <c r="AS719" s="166">
        <v>19.579000000000001</v>
      </c>
      <c r="AT719" s="166">
        <v>36.016100000000002</v>
      </c>
      <c r="AU719" s="166">
        <v>14.132400000000001</v>
      </c>
      <c r="AV719" s="166">
        <v>10.1149</v>
      </c>
      <c r="AW719" s="166" t="s">
        <v>7469</v>
      </c>
      <c r="AX719" s="166" t="s">
        <v>7469</v>
      </c>
      <c r="AY719" s="166" t="s">
        <v>7469</v>
      </c>
      <c r="AZ719" s="166">
        <v>-22.564299999999999</v>
      </c>
      <c r="BA719" s="166" t="s">
        <v>7469</v>
      </c>
      <c r="BB719" s="166" t="s">
        <v>7469</v>
      </c>
      <c r="BC719" s="166" t="s">
        <v>7469</v>
      </c>
      <c r="BD719" s="166" t="s">
        <v>7469</v>
      </c>
      <c r="BE719" s="166" t="s">
        <v>7469</v>
      </c>
      <c r="BF719" s="166" t="s">
        <v>7469</v>
      </c>
      <c r="BG719" s="166" t="s">
        <v>7469</v>
      </c>
      <c r="BH719" s="166" t="s">
        <v>7469</v>
      </c>
      <c r="BI719" s="166">
        <v>7.4512</v>
      </c>
      <c r="BJ719" s="166">
        <v>12.108000000000001</v>
      </c>
      <c r="BK719" s="166" t="s">
        <v>7469</v>
      </c>
      <c r="BL719" s="166">
        <v>-18.960899999999999</v>
      </c>
      <c r="BM719" s="166" t="s">
        <v>7469</v>
      </c>
      <c r="BN719" s="166">
        <v>-6.1459000000000001</v>
      </c>
      <c r="BO719" s="166">
        <v>-186.04509999999999</v>
      </c>
      <c r="BP719" s="166" t="s">
        <v>7469</v>
      </c>
      <c r="BQ719" s="166" t="s">
        <v>7469</v>
      </c>
      <c r="BR719" s="166" t="s">
        <v>7469</v>
      </c>
      <c r="BS719" s="166">
        <v>-35.718699999999998</v>
      </c>
      <c r="BT719" s="166" t="s">
        <v>7469</v>
      </c>
      <c r="BU719" s="166" t="s">
        <v>7469</v>
      </c>
      <c r="BV719" s="166" t="s">
        <v>7469</v>
      </c>
      <c r="BW719" s="166" t="s">
        <v>7469</v>
      </c>
      <c r="BX719" s="166">
        <v>0.6573</v>
      </c>
      <c r="BY719" s="166" t="s">
        <v>7469</v>
      </c>
      <c r="BZ719" s="166" t="s">
        <v>7469</v>
      </c>
      <c r="CA719" s="166">
        <v>-24.048100000000002</v>
      </c>
      <c r="CB719" s="166">
        <v>17.29</v>
      </c>
      <c r="CC719" s="166">
        <v>-213.0333</v>
      </c>
      <c r="CD719" s="166" t="s">
        <v>7469</v>
      </c>
      <c r="CE719" s="166">
        <v>-108.0928</v>
      </c>
      <c r="CF719" s="166" t="s">
        <v>7469</v>
      </c>
      <c r="CG719" s="166" t="s">
        <v>7469</v>
      </c>
      <c r="CH719" s="166">
        <v>-4.3612000000000002</v>
      </c>
      <c r="CI719" s="166">
        <v>-5.8631000000000002</v>
      </c>
      <c r="CJ719" s="166" t="s">
        <v>7469</v>
      </c>
      <c r="CK719" s="166" t="s">
        <v>7469</v>
      </c>
      <c r="CL719" s="166" t="s">
        <v>7469</v>
      </c>
      <c r="CM719" s="166" t="s">
        <v>7469</v>
      </c>
      <c r="CN719" s="166" t="s">
        <v>7469</v>
      </c>
      <c r="CO719" s="166">
        <v>3.4329999999999998</v>
      </c>
      <c r="CP719" s="166">
        <v>20.291</v>
      </c>
      <c r="CQ719" s="166" t="s">
        <v>7469</v>
      </c>
      <c r="CR719" s="166" t="s">
        <v>7469</v>
      </c>
      <c r="CS719" s="166">
        <v>-11.801399999999999</v>
      </c>
      <c r="CT719" s="166">
        <v>-11.8567</v>
      </c>
      <c r="CU719" s="166">
        <v>0.61850000000000005</v>
      </c>
      <c r="CV719" s="166" t="s">
        <v>7469</v>
      </c>
      <c r="CW719" s="166" t="s">
        <v>7469</v>
      </c>
      <c r="CX719" s="166" t="s">
        <v>7469</v>
      </c>
      <c r="CY719" s="166">
        <v>5.2375999999999996</v>
      </c>
      <c r="CZ719" s="166">
        <v>9.7814999999999994</v>
      </c>
      <c r="DA719" s="166" t="s">
        <v>7469</v>
      </c>
      <c r="DB719" s="166" t="s">
        <v>7469</v>
      </c>
      <c r="DC719" s="166">
        <v>15.6205</v>
      </c>
      <c r="DD719" s="166">
        <v>8.1951000000000001</v>
      </c>
      <c r="DE719" s="166" t="s">
        <v>7469</v>
      </c>
      <c r="DF719" s="166" t="s">
        <v>7469</v>
      </c>
      <c r="DG719" s="166">
        <v>1.4105000000000001</v>
      </c>
      <c r="DH719" s="166" t="s">
        <v>7469</v>
      </c>
      <c r="DI719" s="166" t="s">
        <v>7469</v>
      </c>
      <c r="DJ719" s="166" t="s">
        <v>7469</v>
      </c>
      <c r="DK719" s="166">
        <v>-2.0503999999999998</v>
      </c>
      <c r="DL719" s="166" t="s">
        <v>7469</v>
      </c>
      <c r="DM719" s="166">
        <v>19.051400000000001</v>
      </c>
      <c r="DN719" s="166">
        <v>-6.1867999999999999</v>
      </c>
      <c r="DO719" s="166">
        <v>-138.5102</v>
      </c>
      <c r="DP719" s="166">
        <v>-34.004899999999999</v>
      </c>
      <c r="DQ719" s="166">
        <v>25.0017</v>
      </c>
      <c r="DR719" s="166" t="s">
        <v>7469</v>
      </c>
      <c r="DS719" s="166" t="s">
        <v>7469</v>
      </c>
      <c r="DT719" s="166">
        <v>-6.5172999999999996</v>
      </c>
      <c r="DU719" s="166">
        <v>1.9391</v>
      </c>
      <c r="DV719" s="166" t="s">
        <v>7469</v>
      </c>
      <c r="DW719" s="166" t="s">
        <v>7469</v>
      </c>
      <c r="DX719" s="166">
        <v>-1.4711000000000001</v>
      </c>
      <c r="DY719" s="166">
        <v>19.102399999999999</v>
      </c>
      <c r="DZ719" s="166" t="s">
        <v>7469</v>
      </c>
      <c r="EA719" s="166">
        <v>5.5541</v>
      </c>
      <c r="EB719" s="166">
        <v>3.2978999999999998</v>
      </c>
      <c r="EC719" s="166">
        <v>2.5165999999999999</v>
      </c>
      <c r="ED719" s="166">
        <v>5.8890000000000002</v>
      </c>
      <c r="EE719" s="166" t="s">
        <v>7469</v>
      </c>
      <c r="EF719" s="166">
        <v>20.525300000000001</v>
      </c>
      <c r="EG719" s="166">
        <v>3.9975000000000001</v>
      </c>
      <c r="EH719" s="166" t="s">
        <v>7469</v>
      </c>
      <c r="EI719" s="166">
        <v>21.115600000000001</v>
      </c>
      <c r="EJ719" s="166" t="s">
        <v>7469</v>
      </c>
      <c r="EK719" s="166" t="s">
        <v>7469</v>
      </c>
      <c r="EL719" s="166" t="s">
        <v>7469</v>
      </c>
      <c r="EM719" s="166" t="s">
        <v>7469</v>
      </c>
      <c r="EN719" s="166" t="s">
        <v>7469</v>
      </c>
    </row>
    <row r="720" spans="3:144">
      <c r="E720" s="120" t="s">
        <v>8099</v>
      </c>
      <c r="F720" s="126" t="s">
        <v>8221</v>
      </c>
      <c r="G720" s="151" t="s">
        <v>8090</v>
      </c>
      <c r="H720" s="152" t="s">
        <v>8097</v>
      </c>
      <c r="I720" s="166">
        <v>18.532599999999999</v>
      </c>
      <c r="J720" s="166">
        <v>-25.328600000000002</v>
      </c>
      <c r="K720" s="166">
        <v>25.317799999999998</v>
      </c>
      <c r="L720" s="166">
        <v>-264.4846</v>
      </c>
      <c r="M720" s="166" t="s">
        <v>7469</v>
      </c>
      <c r="N720" s="166" t="s">
        <v>7469</v>
      </c>
      <c r="O720" s="166">
        <v>21.656600000000001</v>
      </c>
      <c r="P720" s="166" t="s">
        <v>7469</v>
      </c>
      <c r="Q720" s="166">
        <v>-49.769599999999997</v>
      </c>
      <c r="R720" s="166">
        <v>-27.92</v>
      </c>
      <c r="S720" s="166">
        <v>5.4782000000000002</v>
      </c>
      <c r="T720" s="166" t="s">
        <v>7469</v>
      </c>
      <c r="U720" s="166" t="s">
        <v>7469</v>
      </c>
      <c r="V720" s="166">
        <v>-22.9178</v>
      </c>
      <c r="W720" s="166">
        <v>364.92099999999999</v>
      </c>
      <c r="X720" s="166" t="s">
        <v>7469</v>
      </c>
      <c r="Y720" s="166">
        <v>-9.9062000000000001</v>
      </c>
      <c r="Z720" s="166">
        <v>19.813400000000001</v>
      </c>
      <c r="AA720" s="166">
        <v>3.6417000000000002</v>
      </c>
      <c r="AB720" s="166" t="s">
        <v>7469</v>
      </c>
      <c r="AC720" s="166" t="s">
        <v>7469</v>
      </c>
      <c r="AD720" s="166">
        <v>-10.131600000000001</v>
      </c>
      <c r="AE720" s="166">
        <v>-12.948</v>
      </c>
      <c r="AF720" s="166">
        <v>26.8874</v>
      </c>
      <c r="AG720" s="166">
        <v>20.020399999999999</v>
      </c>
      <c r="AH720" s="166" t="s">
        <v>7469</v>
      </c>
      <c r="AI720" s="166">
        <v>56.8001</v>
      </c>
      <c r="AJ720" s="166" t="s">
        <v>7469</v>
      </c>
      <c r="AK720" s="166" t="s">
        <v>7469</v>
      </c>
      <c r="AL720" s="166" t="s">
        <v>7469</v>
      </c>
      <c r="AM720" s="166" t="s">
        <v>7469</v>
      </c>
      <c r="AN720" s="166">
        <v>-1.0497000000000001</v>
      </c>
      <c r="AO720" s="166">
        <v>-11.351800000000001</v>
      </c>
      <c r="AP720" s="166" t="s">
        <v>7469</v>
      </c>
      <c r="AQ720" s="166" t="s">
        <v>7469</v>
      </c>
      <c r="AR720" s="166">
        <v>-18.2331</v>
      </c>
      <c r="AS720" s="166">
        <v>19.579000000000001</v>
      </c>
      <c r="AT720" s="166">
        <v>36.016100000000002</v>
      </c>
      <c r="AU720" s="166">
        <v>14.132400000000001</v>
      </c>
      <c r="AV720" s="166">
        <v>10.1149</v>
      </c>
      <c r="AW720" s="166" t="s">
        <v>7469</v>
      </c>
      <c r="AX720" s="166" t="s">
        <v>7469</v>
      </c>
      <c r="AY720" s="166" t="s">
        <v>7469</v>
      </c>
      <c r="AZ720" s="166">
        <v>-22.564299999999999</v>
      </c>
      <c r="BA720" s="166" t="s">
        <v>7469</v>
      </c>
      <c r="BB720" s="166" t="s">
        <v>7469</v>
      </c>
      <c r="BC720" s="166" t="s">
        <v>7469</v>
      </c>
      <c r="BD720" s="166" t="s">
        <v>7469</v>
      </c>
      <c r="BE720" s="166" t="s">
        <v>7469</v>
      </c>
      <c r="BF720" s="166" t="s">
        <v>7469</v>
      </c>
      <c r="BG720" s="166" t="s">
        <v>7469</v>
      </c>
      <c r="BH720" s="166" t="s">
        <v>7469</v>
      </c>
      <c r="BI720" s="166">
        <v>7.4512</v>
      </c>
      <c r="BJ720" s="166">
        <v>12.108000000000001</v>
      </c>
      <c r="BK720" s="166" t="s">
        <v>7469</v>
      </c>
      <c r="BL720" s="166">
        <v>-18.960899999999999</v>
      </c>
      <c r="BM720" s="166" t="s">
        <v>7469</v>
      </c>
      <c r="BN720" s="166">
        <v>-6.1459000000000001</v>
      </c>
      <c r="BO720" s="166">
        <v>-186.04509999999999</v>
      </c>
      <c r="BP720" s="166" t="s">
        <v>7469</v>
      </c>
      <c r="BQ720" s="166" t="s">
        <v>7469</v>
      </c>
      <c r="BR720" s="166" t="s">
        <v>7469</v>
      </c>
      <c r="BS720" s="166">
        <v>-35.718699999999998</v>
      </c>
      <c r="BT720" s="166" t="s">
        <v>7469</v>
      </c>
      <c r="BU720" s="166" t="s">
        <v>7469</v>
      </c>
      <c r="BV720" s="166" t="s">
        <v>7469</v>
      </c>
      <c r="BW720" s="166" t="s">
        <v>7469</v>
      </c>
      <c r="BX720" s="166">
        <v>0.6573</v>
      </c>
      <c r="BY720" s="166" t="s">
        <v>7469</v>
      </c>
      <c r="BZ720" s="166" t="s">
        <v>7469</v>
      </c>
      <c r="CA720" s="166">
        <v>-24.048100000000002</v>
      </c>
      <c r="CB720" s="166">
        <v>17.29</v>
      </c>
      <c r="CC720" s="166">
        <v>-213.0333</v>
      </c>
      <c r="CD720" s="166" t="s">
        <v>7469</v>
      </c>
      <c r="CE720" s="166">
        <v>-108.0928</v>
      </c>
      <c r="CF720" s="166" t="s">
        <v>7469</v>
      </c>
      <c r="CG720" s="166" t="s">
        <v>7469</v>
      </c>
      <c r="CH720" s="166">
        <v>-4.3612000000000002</v>
      </c>
      <c r="CI720" s="166">
        <v>-5.8631000000000002</v>
      </c>
      <c r="CJ720" s="166" t="s">
        <v>7469</v>
      </c>
      <c r="CK720" s="166" t="s">
        <v>7469</v>
      </c>
      <c r="CL720" s="166" t="s">
        <v>7469</v>
      </c>
      <c r="CM720" s="166" t="s">
        <v>7469</v>
      </c>
      <c r="CN720" s="166" t="s">
        <v>7469</v>
      </c>
      <c r="CO720" s="166">
        <v>3.4329999999999998</v>
      </c>
      <c r="CP720" s="166">
        <v>20.291</v>
      </c>
      <c r="CQ720" s="166" t="s">
        <v>7469</v>
      </c>
      <c r="CR720" s="166" t="s">
        <v>7469</v>
      </c>
      <c r="CS720" s="166">
        <v>-11.801399999999999</v>
      </c>
      <c r="CT720" s="166">
        <v>-11.8567</v>
      </c>
      <c r="CU720" s="166">
        <v>0.61850000000000005</v>
      </c>
      <c r="CV720" s="166" t="s">
        <v>7469</v>
      </c>
      <c r="CW720" s="166" t="s">
        <v>7469</v>
      </c>
      <c r="CX720" s="166" t="s">
        <v>7469</v>
      </c>
      <c r="CY720" s="166">
        <v>5.2375999999999996</v>
      </c>
      <c r="CZ720" s="166">
        <v>9.7814999999999994</v>
      </c>
      <c r="DA720" s="166" t="s">
        <v>7469</v>
      </c>
      <c r="DB720" s="166" t="s">
        <v>7469</v>
      </c>
      <c r="DC720" s="166">
        <v>15.6205</v>
      </c>
      <c r="DD720" s="166">
        <v>8.1951000000000001</v>
      </c>
      <c r="DE720" s="166" t="s">
        <v>7469</v>
      </c>
      <c r="DF720" s="166" t="s">
        <v>7469</v>
      </c>
      <c r="DG720" s="166">
        <v>1.4105000000000001</v>
      </c>
      <c r="DH720" s="166" t="s">
        <v>7469</v>
      </c>
      <c r="DI720" s="166" t="s">
        <v>7469</v>
      </c>
      <c r="DJ720" s="166" t="s">
        <v>7469</v>
      </c>
      <c r="DK720" s="166">
        <v>-2.0503999999999998</v>
      </c>
      <c r="DL720" s="166" t="s">
        <v>7469</v>
      </c>
      <c r="DM720" s="166">
        <v>19.051400000000001</v>
      </c>
      <c r="DN720" s="166">
        <v>-6.1867999999999999</v>
      </c>
      <c r="DO720" s="166">
        <v>-138.5102</v>
      </c>
      <c r="DP720" s="166">
        <v>-34.004899999999999</v>
      </c>
      <c r="DQ720" s="166">
        <v>25.0017</v>
      </c>
      <c r="DR720" s="166" t="s">
        <v>7469</v>
      </c>
      <c r="DS720" s="166" t="s">
        <v>7469</v>
      </c>
      <c r="DT720" s="166">
        <v>-6.5172999999999996</v>
      </c>
      <c r="DU720" s="166">
        <v>1.9391</v>
      </c>
      <c r="DV720" s="166" t="s">
        <v>7469</v>
      </c>
      <c r="DW720" s="166" t="s">
        <v>7469</v>
      </c>
      <c r="DX720" s="166">
        <v>-1.4711000000000001</v>
      </c>
      <c r="DY720" s="166">
        <v>19.102399999999999</v>
      </c>
      <c r="DZ720" s="166" t="s">
        <v>7469</v>
      </c>
      <c r="EA720" s="166">
        <v>5.5541</v>
      </c>
      <c r="EB720" s="166">
        <v>3.2978999999999998</v>
      </c>
      <c r="EC720" s="166">
        <v>2.5165999999999999</v>
      </c>
      <c r="ED720" s="166">
        <v>5.8890000000000002</v>
      </c>
      <c r="EE720" s="166" t="s">
        <v>7469</v>
      </c>
      <c r="EF720" s="166">
        <v>20.525300000000001</v>
      </c>
      <c r="EG720" s="166">
        <v>3.9975000000000001</v>
      </c>
      <c r="EH720" s="166" t="s">
        <v>7469</v>
      </c>
      <c r="EI720" s="166">
        <v>21.115600000000001</v>
      </c>
      <c r="EJ720" s="166" t="s">
        <v>7469</v>
      </c>
      <c r="EK720" s="166" t="s">
        <v>7469</v>
      </c>
      <c r="EL720" s="166" t="s">
        <v>7469</v>
      </c>
      <c r="EM720" s="166" t="s">
        <v>7469</v>
      </c>
      <c r="EN720" s="166" t="s">
        <v>7469</v>
      </c>
    </row>
    <row r="721" spans="4:144">
      <c r="E721" s="120" t="s">
        <v>8100</v>
      </c>
      <c r="F721" s="126" t="s">
        <v>8221</v>
      </c>
      <c r="G721" s="151" t="s">
        <v>8090</v>
      </c>
      <c r="H721" s="152" t="s">
        <v>8097</v>
      </c>
      <c r="I721" s="166" t="s">
        <v>7469</v>
      </c>
      <c r="J721" s="166" t="s">
        <v>7469</v>
      </c>
      <c r="K721" s="166" t="s">
        <v>7469</v>
      </c>
      <c r="L721" s="166" t="s">
        <v>7469</v>
      </c>
      <c r="M721" s="166" t="s">
        <v>7469</v>
      </c>
      <c r="N721" s="166" t="s">
        <v>7469</v>
      </c>
      <c r="O721" s="166" t="s">
        <v>7469</v>
      </c>
      <c r="P721" s="166" t="s">
        <v>7469</v>
      </c>
      <c r="Q721" s="166" t="s">
        <v>7469</v>
      </c>
      <c r="R721" s="166">
        <v>-7.5326000000000004</v>
      </c>
      <c r="S721" s="166" t="s">
        <v>7469</v>
      </c>
      <c r="T721" s="166" t="s">
        <v>7469</v>
      </c>
      <c r="U721" s="166" t="s">
        <v>7469</v>
      </c>
      <c r="V721" s="166" t="s">
        <v>7469</v>
      </c>
      <c r="W721" s="166" t="s">
        <v>7469</v>
      </c>
      <c r="X721" s="166" t="s">
        <v>7469</v>
      </c>
      <c r="Y721" s="166" t="s">
        <v>7469</v>
      </c>
      <c r="Z721" s="166" t="s">
        <v>7469</v>
      </c>
      <c r="AA721" s="166" t="s">
        <v>7469</v>
      </c>
      <c r="AB721" s="166" t="s">
        <v>7469</v>
      </c>
      <c r="AC721" s="166" t="s">
        <v>7469</v>
      </c>
      <c r="AD721" s="166" t="s">
        <v>7469</v>
      </c>
      <c r="AE721" s="166">
        <v>0.22989999999999999</v>
      </c>
      <c r="AF721" s="166">
        <v>27.605899999999998</v>
      </c>
      <c r="AG721" s="166" t="s">
        <v>7469</v>
      </c>
      <c r="AH721" s="166" t="s">
        <v>7469</v>
      </c>
      <c r="AI721" s="166" t="s">
        <v>7469</v>
      </c>
      <c r="AJ721" s="166" t="s">
        <v>7469</v>
      </c>
      <c r="AK721" s="166" t="s">
        <v>7469</v>
      </c>
      <c r="AL721" s="166" t="s">
        <v>7469</v>
      </c>
      <c r="AM721" s="166" t="s">
        <v>7469</v>
      </c>
      <c r="AN721" s="166" t="s">
        <v>7469</v>
      </c>
      <c r="AO721" s="166" t="s">
        <v>7469</v>
      </c>
      <c r="AP721" s="166" t="s">
        <v>7469</v>
      </c>
      <c r="AQ721" s="166" t="s">
        <v>7469</v>
      </c>
      <c r="AR721" s="166" t="s">
        <v>7469</v>
      </c>
      <c r="AS721" s="166" t="s">
        <v>7469</v>
      </c>
      <c r="AT721" s="166" t="s">
        <v>7469</v>
      </c>
      <c r="AU721" s="166" t="s">
        <v>7469</v>
      </c>
      <c r="AV721" s="166" t="s">
        <v>7469</v>
      </c>
      <c r="AW721" s="166" t="s">
        <v>7469</v>
      </c>
      <c r="AX721" s="166" t="s">
        <v>7469</v>
      </c>
      <c r="AY721" s="166" t="s">
        <v>7469</v>
      </c>
      <c r="AZ721" s="166" t="s">
        <v>7469</v>
      </c>
      <c r="BA721" s="166" t="s">
        <v>7469</v>
      </c>
      <c r="BB721" s="166" t="s">
        <v>7469</v>
      </c>
      <c r="BC721" s="166" t="s">
        <v>7469</v>
      </c>
      <c r="BD721" s="166" t="s">
        <v>7469</v>
      </c>
      <c r="BE721" s="166" t="s">
        <v>7469</v>
      </c>
      <c r="BF721" s="166" t="s">
        <v>7469</v>
      </c>
      <c r="BG721" s="166">
        <v>-18.675999999999998</v>
      </c>
      <c r="BH721" s="166" t="s">
        <v>7469</v>
      </c>
      <c r="BI721" s="166" t="s">
        <v>7469</v>
      </c>
      <c r="BJ721" s="166">
        <v>8.8231999999999999</v>
      </c>
      <c r="BK721" s="166" t="s">
        <v>7469</v>
      </c>
      <c r="BL721" s="166" t="s">
        <v>7469</v>
      </c>
      <c r="BM721" s="166" t="s">
        <v>7469</v>
      </c>
      <c r="BN721" s="166">
        <v>-8.5511999999999997</v>
      </c>
      <c r="BO721" s="166">
        <v>-161.15119999999999</v>
      </c>
      <c r="BP721" s="166" t="s">
        <v>7469</v>
      </c>
      <c r="BQ721" s="166" t="s">
        <v>7469</v>
      </c>
      <c r="BR721" s="166" t="s">
        <v>7469</v>
      </c>
      <c r="BS721" s="166" t="s">
        <v>7469</v>
      </c>
      <c r="BT721" s="166" t="s">
        <v>7469</v>
      </c>
      <c r="BU721" s="166" t="s">
        <v>7469</v>
      </c>
      <c r="BV721" s="166" t="s">
        <v>7469</v>
      </c>
      <c r="BW721" s="166" t="s">
        <v>7469</v>
      </c>
      <c r="BX721" s="166" t="s">
        <v>7469</v>
      </c>
      <c r="BY721" s="166" t="s">
        <v>7469</v>
      </c>
      <c r="BZ721" s="166" t="s">
        <v>7469</v>
      </c>
      <c r="CA721" s="166">
        <v>-18.575199999999999</v>
      </c>
      <c r="CB721" s="166" t="s">
        <v>7469</v>
      </c>
      <c r="CC721" s="166" t="s">
        <v>7469</v>
      </c>
      <c r="CD721" s="166" t="s">
        <v>7469</v>
      </c>
      <c r="CE721" s="166">
        <v>-118.983</v>
      </c>
      <c r="CF721" s="166" t="s">
        <v>7469</v>
      </c>
      <c r="CG721" s="166" t="s">
        <v>7469</v>
      </c>
      <c r="CH721" s="166" t="s">
        <v>7469</v>
      </c>
      <c r="CI721" s="166" t="s">
        <v>7469</v>
      </c>
      <c r="CJ721" s="166" t="s">
        <v>7469</v>
      </c>
      <c r="CK721" s="166" t="s">
        <v>7469</v>
      </c>
      <c r="CL721" s="166" t="s">
        <v>7469</v>
      </c>
      <c r="CM721" s="166" t="s">
        <v>7469</v>
      </c>
      <c r="CN721" s="166" t="s">
        <v>7469</v>
      </c>
      <c r="CO721" s="166" t="s">
        <v>7469</v>
      </c>
      <c r="CP721" s="166" t="s">
        <v>7469</v>
      </c>
      <c r="CQ721" s="166" t="s">
        <v>7469</v>
      </c>
      <c r="CR721" s="166" t="s">
        <v>7469</v>
      </c>
      <c r="CS721" s="166" t="s">
        <v>7469</v>
      </c>
      <c r="CT721" s="166" t="s">
        <v>7469</v>
      </c>
      <c r="CU721" s="166">
        <v>5.8894000000000002</v>
      </c>
      <c r="CV721" s="166" t="s">
        <v>7469</v>
      </c>
      <c r="CW721" s="166" t="s">
        <v>7469</v>
      </c>
      <c r="CX721" s="166" t="s">
        <v>7469</v>
      </c>
      <c r="CY721" s="166" t="s">
        <v>7469</v>
      </c>
      <c r="CZ721" s="166" t="s">
        <v>7469</v>
      </c>
      <c r="DA721" s="166" t="s">
        <v>7469</v>
      </c>
      <c r="DB721" s="166" t="s">
        <v>7469</v>
      </c>
      <c r="DC721" s="166" t="s">
        <v>7469</v>
      </c>
      <c r="DD721" s="166" t="s">
        <v>7469</v>
      </c>
      <c r="DE721" s="166" t="s">
        <v>7469</v>
      </c>
      <c r="DF721" s="166" t="s">
        <v>7469</v>
      </c>
      <c r="DG721" s="166" t="s">
        <v>7469</v>
      </c>
      <c r="DH721" s="166" t="s">
        <v>7469</v>
      </c>
      <c r="DI721" s="166" t="s">
        <v>7469</v>
      </c>
      <c r="DJ721" s="166" t="s">
        <v>7469</v>
      </c>
      <c r="DK721" s="166">
        <v>5.5976999999999997</v>
      </c>
      <c r="DL721" s="166" t="s">
        <v>7469</v>
      </c>
      <c r="DM721" s="166" t="s">
        <v>7469</v>
      </c>
      <c r="DN721" s="166" t="s">
        <v>7469</v>
      </c>
      <c r="DO721" s="166" t="s">
        <v>7469</v>
      </c>
      <c r="DP721" s="166" t="s">
        <v>7469</v>
      </c>
      <c r="DQ721" s="166">
        <v>18.209399999999999</v>
      </c>
      <c r="DR721" s="166" t="s">
        <v>7469</v>
      </c>
      <c r="DS721" s="166" t="s">
        <v>7469</v>
      </c>
      <c r="DT721" s="166" t="s">
        <v>7469</v>
      </c>
      <c r="DU721" s="166" t="s">
        <v>7469</v>
      </c>
      <c r="DV721" s="166" t="s">
        <v>7469</v>
      </c>
      <c r="DW721" s="166" t="s">
        <v>7469</v>
      </c>
      <c r="DX721" s="166" t="s">
        <v>7469</v>
      </c>
      <c r="DY721" s="166" t="s">
        <v>7469</v>
      </c>
      <c r="DZ721" s="166" t="s">
        <v>7469</v>
      </c>
      <c r="EA721" s="166" t="s">
        <v>7469</v>
      </c>
      <c r="EB721" s="166" t="s">
        <v>7469</v>
      </c>
      <c r="EC721" s="166" t="s">
        <v>7469</v>
      </c>
      <c r="ED721" s="166" t="s">
        <v>7469</v>
      </c>
      <c r="EE721" s="166" t="s">
        <v>7469</v>
      </c>
      <c r="EF721" s="166" t="s">
        <v>7469</v>
      </c>
      <c r="EG721" s="166" t="s">
        <v>7469</v>
      </c>
      <c r="EH721" s="166" t="s">
        <v>7469</v>
      </c>
      <c r="EI721" s="166" t="s">
        <v>7469</v>
      </c>
      <c r="EJ721" s="166" t="s">
        <v>7469</v>
      </c>
      <c r="EK721" s="166" t="s">
        <v>7469</v>
      </c>
      <c r="EL721" s="166" t="s">
        <v>7469</v>
      </c>
      <c r="EM721" s="166" t="s">
        <v>7469</v>
      </c>
      <c r="EN721" s="166" t="s">
        <v>7469</v>
      </c>
    </row>
    <row r="722" spans="4:144">
      <c r="E722" s="120" t="s">
        <v>8101</v>
      </c>
      <c r="F722" s="126" t="s">
        <v>8221</v>
      </c>
      <c r="G722" s="151" t="s">
        <v>8090</v>
      </c>
      <c r="H722" s="152" t="s">
        <v>8097</v>
      </c>
      <c r="I722" s="166" t="s">
        <v>7469</v>
      </c>
      <c r="J722" s="166" t="s">
        <v>7469</v>
      </c>
      <c r="K722" s="166" t="s">
        <v>7469</v>
      </c>
      <c r="L722" s="166" t="s">
        <v>7469</v>
      </c>
      <c r="M722" s="166" t="s">
        <v>7469</v>
      </c>
      <c r="N722" s="166" t="s">
        <v>7469</v>
      </c>
      <c r="O722" s="166">
        <v>32.233600000000003</v>
      </c>
      <c r="P722" s="166" t="s">
        <v>7469</v>
      </c>
      <c r="Q722" s="166" t="s">
        <v>7469</v>
      </c>
      <c r="R722" s="166">
        <v>-1.284</v>
      </c>
      <c r="S722" s="166" t="s">
        <v>7469</v>
      </c>
      <c r="T722" s="166" t="s">
        <v>7469</v>
      </c>
      <c r="U722" s="166" t="s">
        <v>7469</v>
      </c>
      <c r="V722" s="166" t="s">
        <v>7469</v>
      </c>
      <c r="W722" s="166" t="s">
        <v>7469</v>
      </c>
      <c r="X722" s="166" t="s">
        <v>7469</v>
      </c>
      <c r="Y722" s="166" t="s">
        <v>7469</v>
      </c>
      <c r="Z722" s="166" t="s">
        <v>7469</v>
      </c>
      <c r="AA722" s="166" t="s">
        <v>7469</v>
      </c>
      <c r="AB722" s="166" t="s">
        <v>7469</v>
      </c>
      <c r="AC722" s="166" t="s">
        <v>7469</v>
      </c>
      <c r="AD722" s="166" t="s">
        <v>7469</v>
      </c>
      <c r="AE722" s="166">
        <v>4.4211999999999998</v>
      </c>
      <c r="AF722" s="166">
        <v>24.975200000000001</v>
      </c>
      <c r="AG722" s="166" t="s">
        <v>7469</v>
      </c>
      <c r="AH722" s="166" t="s">
        <v>7469</v>
      </c>
      <c r="AI722" s="166" t="s">
        <v>7469</v>
      </c>
      <c r="AJ722" s="166" t="s">
        <v>7469</v>
      </c>
      <c r="AK722" s="166" t="s">
        <v>7469</v>
      </c>
      <c r="AL722" s="166" t="s">
        <v>7469</v>
      </c>
      <c r="AM722" s="166" t="s">
        <v>7469</v>
      </c>
      <c r="AN722" s="166" t="s">
        <v>7469</v>
      </c>
      <c r="AO722" s="166" t="s">
        <v>7469</v>
      </c>
      <c r="AP722" s="166">
        <v>10.7667</v>
      </c>
      <c r="AQ722" s="166" t="s">
        <v>7469</v>
      </c>
      <c r="AR722" s="166" t="s">
        <v>7469</v>
      </c>
      <c r="AS722" s="166" t="s">
        <v>7469</v>
      </c>
      <c r="AT722" s="166" t="s">
        <v>7469</v>
      </c>
      <c r="AU722" s="166" t="s">
        <v>7469</v>
      </c>
      <c r="AV722" s="166" t="s">
        <v>7469</v>
      </c>
      <c r="AW722" s="166" t="s">
        <v>7469</v>
      </c>
      <c r="AX722" s="166" t="s">
        <v>7469</v>
      </c>
      <c r="AY722" s="166" t="s">
        <v>7469</v>
      </c>
      <c r="AZ722" s="166" t="s">
        <v>7469</v>
      </c>
      <c r="BA722" s="166" t="s">
        <v>7469</v>
      </c>
      <c r="BB722" s="166" t="s">
        <v>7469</v>
      </c>
      <c r="BC722" s="166" t="s">
        <v>7469</v>
      </c>
      <c r="BD722" s="166" t="s">
        <v>7469</v>
      </c>
      <c r="BE722" s="166" t="s">
        <v>7469</v>
      </c>
      <c r="BF722" s="166" t="s">
        <v>7469</v>
      </c>
      <c r="BG722" s="166">
        <v>-18.892600000000002</v>
      </c>
      <c r="BH722" s="166" t="s">
        <v>7469</v>
      </c>
      <c r="BI722" s="166" t="s">
        <v>7469</v>
      </c>
      <c r="BJ722" s="166">
        <v>7.1166999999999998</v>
      </c>
      <c r="BK722" s="166" t="s">
        <v>7469</v>
      </c>
      <c r="BL722" s="166" t="s">
        <v>7469</v>
      </c>
      <c r="BM722" s="166" t="s">
        <v>7469</v>
      </c>
      <c r="BN722" s="166">
        <v>-10.742900000000001</v>
      </c>
      <c r="BO722" s="166" t="s">
        <v>7469</v>
      </c>
      <c r="BP722" s="166" t="s">
        <v>7469</v>
      </c>
      <c r="BQ722" s="166" t="s">
        <v>7469</v>
      </c>
      <c r="BR722" s="166" t="s">
        <v>7469</v>
      </c>
      <c r="BS722" s="166" t="s">
        <v>7469</v>
      </c>
      <c r="BT722" s="166" t="s">
        <v>7469</v>
      </c>
      <c r="BU722" s="166" t="s">
        <v>7469</v>
      </c>
      <c r="BV722" s="166" t="s">
        <v>7469</v>
      </c>
      <c r="BW722" s="166" t="s">
        <v>7469</v>
      </c>
      <c r="BX722" s="166" t="s">
        <v>7469</v>
      </c>
      <c r="BY722" s="166" t="s">
        <v>7469</v>
      </c>
      <c r="BZ722" s="166" t="s">
        <v>7469</v>
      </c>
      <c r="CA722" s="166">
        <v>-16.269300000000001</v>
      </c>
      <c r="CB722" s="166" t="s">
        <v>7469</v>
      </c>
      <c r="CC722" s="166" t="s">
        <v>7469</v>
      </c>
      <c r="CD722" s="166" t="s">
        <v>7469</v>
      </c>
      <c r="CE722" s="166" t="s">
        <v>7469</v>
      </c>
      <c r="CF722" s="166" t="s">
        <v>7469</v>
      </c>
      <c r="CG722" s="166" t="s">
        <v>7469</v>
      </c>
      <c r="CH722" s="166" t="s">
        <v>7469</v>
      </c>
      <c r="CI722" s="166" t="s">
        <v>7469</v>
      </c>
      <c r="CJ722" s="166" t="s">
        <v>7469</v>
      </c>
      <c r="CK722" s="166" t="s">
        <v>7469</v>
      </c>
      <c r="CL722" s="166" t="s">
        <v>7469</v>
      </c>
      <c r="CM722" s="166" t="s">
        <v>7469</v>
      </c>
      <c r="CN722" s="166" t="s">
        <v>7469</v>
      </c>
      <c r="CO722" s="166" t="s">
        <v>7469</v>
      </c>
      <c r="CP722" s="166" t="s">
        <v>7469</v>
      </c>
      <c r="CQ722" s="166" t="s">
        <v>7469</v>
      </c>
      <c r="CR722" s="166" t="s">
        <v>7469</v>
      </c>
      <c r="CS722" s="166" t="s">
        <v>7469</v>
      </c>
      <c r="CT722" s="166" t="s">
        <v>7469</v>
      </c>
      <c r="CU722" s="166">
        <v>4.9183000000000003</v>
      </c>
      <c r="CV722" s="166" t="s">
        <v>7469</v>
      </c>
      <c r="CW722" s="166" t="s">
        <v>7469</v>
      </c>
      <c r="CX722" s="166" t="s">
        <v>7469</v>
      </c>
      <c r="CY722" s="166" t="s">
        <v>7469</v>
      </c>
      <c r="CZ722" s="166" t="s">
        <v>7469</v>
      </c>
      <c r="DA722" s="166" t="s">
        <v>7469</v>
      </c>
      <c r="DB722" s="166" t="s">
        <v>7469</v>
      </c>
      <c r="DC722" s="166" t="s">
        <v>7469</v>
      </c>
      <c r="DD722" s="166" t="s">
        <v>7469</v>
      </c>
      <c r="DE722" s="166" t="s">
        <v>7469</v>
      </c>
      <c r="DF722" s="166" t="s">
        <v>7469</v>
      </c>
      <c r="DG722" s="166" t="s">
        <v>7469</v>
      </c>
      <c r="DH722" s="166" t="s">
        <v>7469</v>
      </c>
      <c r="DI722" s="166" t="s">
        <v>7469</v>
      </c>
      <c r="DJ722" s="166" t="s">
        <v>7469</v>
      </c>
      <c r="DK722" s="166">
        <v>6.7378999999999998</v>
      </c>
      <c r="DL722" s="166" t="s">
        <v>7469</v>
      </c>
      <c r="DM722" s="166" t="s">
        <v>7469</v>
      </c>
      <c r="DN722" s="166" t="s">
        <v>7469</v>
      </c>
      <c r="DO722" s="166" t="s">
        <v>7469</v>
      </c>
      <c r="DP722" s="166" t="s">
        <v>7469</v>
      </c>
      <c r="DQ722" s="166">
        <v>18.3855</v>
      </c>
      <c r="DR722" s="166" t="s">
        <v>7469</v>
      </c>
      <c r="DS722" s="166" t="s">
        <v>7469</v>
      </c>
      <c r="DT722" s="166" t="s">
        <v>7469</v>
      </c>
      <c r="DU722" s="166" t="s">
        <v>7469</v>
      </c>
      <c r="DV722" s="166" t="s">
        <v>7469</v>
      </c>
      <c r="DW722" s="166" t="s">
        <v>7469</v>
      </c>
      <c r="DX722" s="166" t="s">
        <v>7469</v>
      </c>
      <c r="DY722" s="166" t="s">
        <v>7469</v>
      </c>
      <c r="DZ722" s="166" t="s">
        <v>7469</v>
      </c>
      <c r="EA722" s="166" t="s">
        <v>7469</v>
      </c>
      <c r="EB722" s="166" t="s">
        <v>7469</v>
      </c>
      <c r="EC722" s="166" t="s">
        <v>7469</v>
      </c>
      <c r="ED722" s="166" t="s">
        <v>7469</v>
      </c>
      <c r="EE722" s="166" t="s">
        <v>7469</v>
      </c>
      <c r="EF722" s="166" t="s">
        <v>7469</v>
      </c>
      <c r="EG722" s="166" t="s">
        <v>7469</v>
      </c>
      <c r="EH722" s="166" t="s">
        <v>7469</v>
      </c>
      <c r="EI722" s="166" t="s">
        <v>7469</v>
      </c>
      <c r="EJ722" s="166" t="s">
        <v>7469</v>
      </c>
      <c r="EK722" s="166" t="s">
        <v>7469</v>
      </c>
      <c r="EL722" s="166" t="s">
        <v>7469</v>
      </c>
      <c r="EM722" s="166" t="s">
        <v>7469</v>
      </c>
      <c r="EN722" s="166" t="s">
        <v>7469</v>
      </c>
    </row>
    <row r="723" spans="4:144">
      <c r="E723" s="120" t="s">
        <v>8102</v>
      </c>
      <c r="F723" s="126" t="s">
        <v>8221</v>
      </c>
      <c r="G723" s="151" t="s">
        <v>8090</v>
      </c>
      <c r="H723" s="152" t="s">
        <v>8097</v>
      </c>
      <c r="I723" s="166" t="s">
        <v>7469</v>
      </c>
      <c r="J723" s="166" t="s">
        <v>7469</v>
      </c>
      <c r="K723" s="166" t="s">
        <v>7469</v>
      </c>
      <c r="L723" s="166" t="s">
        <v>7469</v>
      </c>
      <c r="M723" s="166" t="s">
        <v>7469</v>
      </c>
      <c r="N723" s="166" t="s">
        <v>7469</v>
      </c>
      <c r="O723" s="166">
        <v>25.491800000000001</v>
      </c>
      <c r="P723" s="166" t="s">
        <v>7469</v>
      </c>
      <c r="Q723" s="166" t="s">
        <v>7469</v>
      </c>
      <c r="R723" s="166" t="s">
        <v>7469</v>
      </c>
      <c r="S723" s="166" t="s">
        <v>7469</v>
      </c>
      <c r="T723" s="166" t="s">
        <v>7469</v>
      </c>
      <c r="U723" s="166" t="s">
        <v>7469</v>
      </c>
      <c r="V723" s="166" t="s">
        <v>7469</v>
      </c>
      <c r="W723" s="166" t="s">
        <v>7469</v>
      </c>
      <c r="X723" s="166" t="s">
        <v>7469</v>
      </c>
      <c r="Y723" s="166" t="s">
        <v>7469</v>
      </c>
      <c r="Z723" s="166" t="s">
        <v>7469</v>
      </c>
      <c r="AA723" s="166" t="s">
        <v>7469</v>
      </c>
      <c r="AB723" s="166" t="s">
        <v>7469</v>
      </c>
      <c r="AC723" s="166" t="s">
        <v>7469</v>
      </c>
      <c r="AD723" s="166" t="s">
        <v>7469</v>
      </c>
      <c r="AE723" s="166" t="s">
        <v>7469</v>
      </c>
      <c r="AF723" s="166" t="s">
        <v>7469</v>
      </c>
      <c r="AG723" s="166" t="s">
        <v>7469</v>
      </c>
      <c r="AH723" s="166" t="s">
        <v>7469</v>
      </c>
      <c r="AI723" s="166" t="s">
        <v>7469</v>
      </c>
      <c r="AJ723" s="166" t="s">
        <v>7469</v>
      </c>
      <c r="AK723" s="166" t="s">
        <v>7469</v>
      </c>
      <c r="AL723" s="166" t="s">
        <v>7469</v>
      </c>
      <c r="AM723" s="166" t="s">
        <v>7469</v>
      </c>
      <c r="AN723" s="166" t="s">
        <v>7469</v>
      </c>
      <c r="AO723" s="166" t="s">
        <v>7469</v>
      </c>
      <c r="AP723" s="166" t="s">
        <v>7469</v>
      </c>
      <c r="AQ723" s="166" t="s">
        <v>7469</v>
      </c>
      <c r="AR723" s="166" t="s">
        <v>7469</v>
      </c>
      <c r="AS723" s="166" t="s">
        <v>7469</v>
      </c>
      <c r="AT723" s="166" t="s">
        <v>7469</v>
      </c>
      <c r="AU723" s="166" t="s">
        <v>7469</v>
      </c>
      <c r="AV723" s="166" t="s">
        <v>7469</v>
      </c>
      <c r="AW723" s="166" t="s">
        <v>7469</v>
      </c>
      <c r="AX723" s="166" t="s">
        <v>7469</v>
      </c>
      <c r="AY723" s="166" t="s">
        <v>7469</v>
      </c>
      <c r="AZ723" s="166" t="s">
        <v>7469</v>
      </c>
      <c r="BA723" s="166" t="s">
        <v>7469</v>
      </c>
      <c r="BB723" s="166" t="s">
        <v>7469</v>
      </c>
      <c r="BC723" s="166" t="s">
        <v>7469</v>
      </c>
      <c r="BD723" s="166" t="s">
        <v>7469</v>
      </c>
      <c r="BE723" s="166" t="s">
        <v>7469</v>
      </c>
      <c r="BF723" s="166" t="s">
        <v>7469</v>
      </c>
      <c r="BG723" s="166" t="s">
        <v>7469</v>
      </c>
      <c r="BH723" s="166" t="s">
        <v>7469</v>
      </c>
      <c r="BI723" s="166" t="s">
        <v>7469</v>
      </c>
      <c r="BJ723" s="166" t="s">
        <v>7469</v>
      </c>
      <c r="BK723" s="166" t="s">
        <v>7469</v>
      </c>
      <c r="BL723" s="166" t="s">
        <v>7469</v>
      </c>
      <c r="BM723" s="166" t="s">
        <v>7469</v>
      </c>
      <c r="BN723" s="166">
        <v>-13.444699999999999</v>
      </c>
      <c r="BO723" s="166" t="s">
        <v>7469</v>
      </c>
      <c r="BP723" s="166" t="s">
        <v>7469</v>
      </c>
      <c r="BQ723" s="166" t="s">
        <v>7469</v>
      </c>
      <c r="BR723" s="166" t="s">
        <v>7469</v>
      </c>
      <c r="BS723" s="166" t="s">
        <v>7469</v>
      </c>
      <c r="BT723" s="166" t="s">
        <v>7469</v>
      </c>
      <c r="BU723" s="166" t="s">
        <v>7469</v>
      </c>
      <c r="BV723" s="166" t="s">
        <v>7469</v>
      </c>
      <c r="BW723" s="166" t="s">
        <v>7469</v>
      </c>
      <c r="BX723" s="166" t="s">
        <v>7469</v>
      </c>
      <c r="BY723" s="166" t="s">
        <v>7469</v>
      </c>
      <c r="BZ723" s="166" t="s">
        <v>7469</v>
      </c>
      <c r="CA723" s="166">
        <v>-15.712400000000001</v>
      </c>
      <c r="CB723" s="166" t="s">
        <v>7469</v>
      </c>
      <c r="CC723" s="166" t="s">
        <v>7469</v>
      </c>
      <c r="CD723" s="166" t="s">
        <v>7469</v>
      </c>
      <c r="CE723" s="166" t="s">
        <v>7469</v>
      </c>
      <c r="CF723" s="166" t="s">
        <v>7469</v>
      </c>
      <c r="CG723" s="166" t="s">
        <v>7469</v>
      </c>
      <c r="CH723" s="166" t="s">
        <v>7469</v>
      </c>
      <c r="CI723" s="166" t="s">
        <v>7469</v>
      </c>
      <c r="CJ723" s="166" t="s">
        <v>7469</v>
      </c>
      <c r="CK723" s="166" t="s">
        <v>7469</v>
      </c>
      <c r="CL723" s="166" t="s">
        <v>7469</v>
      </c>
      <c r="CM723" s="166" t="s">
        <v>7469</v>
      </c>
      <c r="CN723" s="166" t="s">
        <v>7469</v>
      </c>
      <c r="CO723" s="166" t="s">
        <v>7469</v>
      </c>
      <c r="CP723" s="166" t="s">
        <v>7469</v>
      </c>
      <c r="CQ723" s="166" t="s">
        <v>7469</v>
      </c>
      <c r="CR723" s="166" t="s">
        <v>7469</v>
      </c>
      <c r="CS723" s="166" t="s">
        <v>7469</v>
      </c>
      <c r="CT723" s="166" t="s">
        <v>7469</v>
      </c>
      <c r="CU723" s="166" t="s">
        <v>7469</v>
      </c>
      <c r="CV723" s="166" t="s">
        <v>7469</v>
      </c>
      <c r="CW723" s="166" t="s">
        <v>7469</v>
      </c>
      <c r="CX723" s="166" t="s">
        <v>7469</v>
      </c>
      <c r="CY723" s="166" t="s">
        <v>7469</v>
      </c>
      <c r="CZ723" s="166" t="s">
        <v>7469</v>
      </c>
      <c r="DA723" s="166" t="s">
        <v>7469</v>
      </c>
      <c r="DB723" s="166" t="s">
        <v>7469</v>
      </c>
      <c r="DC723" s="166" t="s">
        <v>7469</v>
      </c>
      <c r="DD723" s="166" t="s">
        <v>7469</v>
      </c>
      <c r="DE723" s="166" t="s">
        <v>7469</v>
      </c>
      <c r="DF723" s="166" t="s">
        <v>7469</v>
      </c>
      <c r="DG723" s="166" t="s">
        <v>7469</v>
      </c>
      <c r="DH723" s="166" t="s">
        <v>7469</v>
      </c>
      <c r="DI723" s="166" t="s">
        <v>7469</v>
      </c>
      <c r="DJ723" s="166" t="s">
        <v>7469</v>
      </c>
      <c r="DK723" s="166" t="s">
        <v>7469</v>
      </c>
      <c r="DL723" s="166" t="s">
        <v>7469</v>
      </c>
      <c r="DM723" s="166" t="s">
        <v>7469</v>
      </c>
      <c r="DN723" s="166" t="s">
        <v>7469</v>
      </c>
      <c r="DO723" s="166" t="s">
        <v>7469</v>
      </c>
      <c r="DP723" s="166" t="s">
        <v>7469</v>
      </c>
      <c r="DQ723" s="166" t="s">
        <v>7469</v>
      </c>
      <c r="DR723" s="166" t="s">
        <v>7469</v>
      </c>
      <c r="DS723" s="166" t="s">
        <v>7469</v>
      </c>
      <c r="DT723" s="166" t="s">
        <v>7469</v>
      </c>
      <c r="DU723" s="166" t="s">
        <v>7469</v>
      </c>
      <c r="DV723" s="166" t="s">
        <v>7469</v>
      </c>
      <c r="DW723" s="166" t="s">
        <v>7469</v>
      </c>
      <c r="DX723" s="166" t="s">
        <v>7469</v>
      </c>
      <c r="DY723" s="166" t="s">
        <v>7469</v>
      </c>
      <c r="DZ723" s="166" t="s">
        <v>7469</v>
      </c>
      <c r="EA723" s="166" t="s">
        <v>7469</v>
      </c>
      <c r="EB723" s="166" t="s">
        <v>7469</v>
      </c>
      <c r="EC723" s="166" t="s">
        <v>7469</v>
      </c>
      <c r="ED723" s="166" t="s">
        <v>7469</v>
      </c>
      <c r="EE723" s="166" t="s">
        <v>7469</v>
      </c>
      <c r="EF723" s="166" t="s">
        <v>7469</v>
      </c>
      <c r="EG723" s="166" t="s">
        <v>7469</v>
      </c>
      <c r="EH723" s="166" t="s">
        <v>7469</v>
      </c>
      <c r="EI723" s="166" t="s">
        <v>7469</v>
      </c>
      <c r="EJ723" s="166" t="s">
        <v>7469</v>
      </c>
      <c r="EK723" s="166" t="s">
        <v>7469</v>
      </c>
      <c r="EL723" s="166" t="s">
        <v>7469</v>
      </c>
      <c r="EM723" s="166" t="s">
        <v>7469</v>
      </c>
      <c r="EN723" s="166" t="s">
        <v>7469</v>
      </c>
    </row>
    <row r="724" spans="4:144">
      <c r="E724" s="120" t="s">
        <v>8103</v>
      </c>
      <c r="F724" s="126" t="s">
        <v>8221</v>
      </c>
      <c r="G724" s="151" t="s">
        <v>8090</v>
      </c>
      <c r="H724" s="152" t="s">
        <v>8097</v>
      </c>
      <c r="I724" s="166">
        <v>18.753299999999999</v>
      </c>
      <c r="J724" s="166">
        <v>-11.742699999999999</v>
      </c>
      <c r="K724" s="166">
        <v>24.261900000000001</v>
      </c>
      <c r="L724" s="166">
        <v>-178.1481</v>
      </c>
      <c r="M724" s="166" t="s">
        <v>7469</v>
      </c>
      <c r="N724" s="166" t="s">
        <v>7469</v>
      </c>
      <c r="O724" s="166">
        <v>25.628900000000002</v>
      </c>
      <c r="P724" s="166">
        <v>-192.0633</v>
      </c>
      <c r="Q724" s="166">
        <v>-28.181899999999999</v>
      </c>
      <c r="R724" s="166">
        <v>-54.7483</v>
      </c>
      <c r="S724" s="166">
        <v>-48.5867</v>
      </c>
      <c r="T724" s="166" t="s">
        <v>7469</v>
      </c>
      <c r="U724" s="166" t="s">
        <v>7469</v>
      </c>
      <c r="V724" s="166">
        <v>-27.9602</v>
      </c>
      <c r="W724" s="166">
        <v>14.2943</v>
      </c>
      <c r="X724" s="166">
        <v>74.103899999999996</v>
      </c>
      <c r="Y724" s="166">
        <v>9.1282999999999994</v>
      </c>
      <c r="Z724" s="166">
        <v>24.1892</v>
      </c>
      <c r="AA724" s="166">
        <v>9.6608000000000001</v>
      </c>
      <c r="AB724" s="166">
        <v>2.8563999999999998</v>
      </c>
      <c r="AC724" s="166" t="s">
        <v>7469</v>
      </c>
      <c r="AD724" s="166">
        <v>-8.2172999999999998</v>
      </c>
      <c r="AE724" s="166">
        <v>-21.409300000000002</v>
      </c>
      <c r="AF724" s="166">
        <v>21.997399999999999</v>
      </c>
      <c r="AG724" s="166">
        <v>15.6196</v>
      </c>
      <c r="AH724" s="166" t="s">
        <v>7469</v>
      </c>
      <c r="AI724" s="166">
        <v>16.0565</v>
      </c>
      <c r="AJ724" s="166" t="s">
        <v>7469</v>
      </c>
      <c r="AK724" s="166" t="s">
        <v>7469</v>
      </c>
      <c r="AL724" s="166">
        <v>-0.89459999999999995</v>
      </c>
      <c r="AM724" s="166" t="s">
        <v>7469</v>
      </c>
      <c r="AN724" s="166">
        <v>2.4129999999999998</v>
      </c>
      <c r="AO724" s="166" t="s">
        <v>7469</v>
      </c>
      <c r="AP724" s="166">
        <v>15.3315</v>
      </c>
      <c r="AQ724" s="166" t="s">
        <v>7469</v>
      </c>
      <c r="AR724" s="166">
        <v>-11.7096</v>
      </c>
      <c r="AS724" s="166">
        <v>12.854100000000001</v>
      </c>
      <c r="AT724" s="166">
        <v>18.454000000000001</v>
      </c>
      <c r="AU724" s="166">
        <v>13.6212</v>
      </c>
      <c r="AV724" s="166">
        <v>13.5611</v>
      </c>
      <c r="AW724" s="166" t="s">
        <v>7469</v>
      </c>
      <c r="AX724" s="166" t="s">
        <v>7469</v>
      </c>
      <c r="AY724" s="166" t="s">
        <v>7469</v>
      </c>
      <c r="AZ724" s="166">
        <v>-22.409800000000001</v>
      </c>
      <c r="BA724" s="166">
        <v>-100.0277</v>
      </c>
      <c r="BB724" s="166" t="s">
        <v>7469</v>
      </c>
      <c r="BC724" s="166" t="s">
        <v>7469</v>
      </c>
      <c r="BD724" s="166" t="s">
        <v>7469</v>
      </c>
      <c r="BE724" s="166" t="s">
        <v>7469</v>
      </c>
      <c r="BF724" s="166">
        <v>3.7414000000000001</v>
      </c>
      <c r="BG724" s="166" t="s">
        <v>7469</v>
      </c>
      <c r="BH724" s="166" t="s">
        <v>7469</v>
      </c>
      <c r="BI724" s="166" t="s">
        <v>7469</v>
      </c>
      <c r="BJ724" s="166">
        <v>14.5206</v>
      </c>
      <c r="BK724" s="166" t="s">
        <v>7469</v>
      </c>
      <c r="BL724" s="166">
        <v>7.2756999999999996</v>
      </c>
      <c r="BM724" s="166">
        <v>-13.3466</v>
      </c>
      <c r="BN724" s="166">
        <v>-3.282</v>
      </c>
      <c r="BO724" s="166">
        <v>-221.24600000000001</v>
      </c>
      <c r="BP724" s="166" t="s">
        <v>7469</v>
      </c>
      <c r="BQ724" s="166" t="s">
        <v>7469</v>
      </c>
      <c r="BR724" s="166" t="s">
        <v>7469</v>
      </c>
      <c r="BS724" s="166">
        <v>-25.508099999999999</v>
      </c>
      <c r="BT724" s="166" t="s">
        <v>7469</v>
      </c>
      <c r="BU724" s="166" t="s">
        <v>7469</v>
      </c>
      <c r="BV724" s="166" t="s">
        <v>7469</v>
      </c>
      <c r="BW724" s="166" t="s">
        <v>7469</v>
      </c>
      <c r="BX724" s="166">
        <v>6.8410000000000002</v>
      </c>
      <c r="BY724" s="166" t="s">
        <v>7469</v>
      </c>
      <c r="BZ724" s="166" t="s">
        <v>7469</v>
      </c>
      <c r="CA724" s="166">
        <v>-11.4876</v>
      </c>
      <c r="CB724" s="166">
        <v>16.233799999999999</v>
      </c>
      <c r="CC724" s="166" t="s">
        <v>7469</v>
      </c>
      <c r="CD724" s="166">
        <v>43.957099999999997</v>
      </c>
      <c r="CE724" s="166">
        <v>-39.230899999999998</v>
      </c>
      <c r="CF724" s="166" t="s">
        <v>7469</v>
      </c>
      <c r="CG724" s="166" t="s">
        <v>7469</v>
      </c>
      <c r="CH724" s="166">
        <v>-4.54</v>
      </c>
      <c r="CI724" s="166">
        <v>-5.5743</v>
      </c>
      <c r="CJ724" s="166" t="s">
        <v>7469</v>
      </c>
      <c r="CK724" s="166" t="s">
        <v>7469</v>
      </c>
      <c r="CL724" s="166" t="s">
        <v>7469</v>
      </c>
      <c r="CM724" s="166" t="s">
        <v>7469</v>
      </c>
      <c r="CN724" s="166" t="s">
        <v>7469</v>
      </c>
      <c r="CO724" s="166">
        <v>9.6951000000000001</v>
      </c>
      <c r="CP724" s="166">
        <v>15.622</v>
      </c>
      <c r="CQ724" s="166">
        <v>-62.742899999999999</v>
      </c>
      <c r="CR724" s="166" t="s">
        <v>7469</v>
      </c>
      <c r="CS724" s="166">
        <v>-12.8203</v>
      </c>
      <c r="CT724" s="166">
        <v>-11.107900000000001</v>
      </c>
      <c r="CU724" s="166">
        <v>-3.4055</v>
      </c>
      <c r="CV724" s="166" t="s">
        <v>7469</v>
      </c>
      <c r="CW724" s="166" t="s">
        <v>7469</v>
      </c>
      <c r="CX724" s="166" t="s">
        <v>7469</v>
      </c>
      <c r="CY724" s="166">
        <v>18.043199999999999</v>
      </c>
      <c r="CZ724" s="166">
        <v>8.4986999999999995</v>
      </c>
      <c r="DA724" s="166">
        <v>0.185</v>
      </c>
      <c r="DB724" s="166" t="s">
        <v>7469</v>
      </c>
      <c r="DC724" s="166">
        <v>21.2685</v>
      </c>
      <c r="DD724" s="166">
        <v>3.8805999999999998</v>
      </c>
      <c r="DE724" s="166" t="s">
        <v>7469</v>
      </c>
      <c r="DF724" s="166" t="s">
        <v>7469</v>
      </c>
      <c r="DG724" s="166">
        <v>11.519299999999999</v>
      </c>
      <c r="DH724" s="166" t="s">
        <v>7469</v>
      </c>
      <c r="DI724" s="166" t="s">
        <v>7469</v>
      </c>
      <c r="DJ724" s="166" t="s">
        <v>7469</v>
      </c>
      <c r="DK724" s="166">
        <v>-5.1943999999999999</v>
      </c>
      <c r="DL724" s="166">
        <v>11.7494</v>
      </c>
      <c r="DM724" s="166">
        <v>11.7423</v>
      </c>
      <c r="DN724" s="166">
        <v>2.5121000000000002</v>
      </c>
      <c r="DO724" s="166">
        <v>-78.631600000000006</v>
      </c>
      <c r="DP724" s="166">
        <v>-26.173100000000002</v>
      </c>
      <c r="DQ724" s="166">
        <v>34.243000000000002</v>
      </c>
      <c r="DR724" s="166" t="s">
        <v>7469</v>
      </c>
      <c r="DS724" s="166" t="s">
        <v>7469</v>
      </c>
      <c r="DT724" s="166">
        <v>0.57999999999999996</v>
      </c>
      <c r="DU724" s="166">
        <v>-4.3558000000000003</v>
      </c>
      <c r="DV724" s="166" t="s">
        <v>7469</v>
      </c>
      <c r="DW724" s="166" t="s">
        <v>7469</v>
      </c>
      <c r="DX724" s="166">
        <v>-20.944199999999999</v>
      </c>
      <c r="DY724" s="166">
        <v>5.1936</v>
      </c>
      <c r="DZ724" s="166" t="s">
        <v>7469</v>
      </c>
      <c r="EA724" s="166">
        <v>12.069800000000001</v>
      </c>
      <c r="EB724" s="166">
        <v>2.2446999999999999</v>
      </c>
      <c r="EC724" s="166">
        <v>-10.5809</v>
      </c>
      <c r="ED724" s="166">
        <v>8.7716999999999992</v>
      </c>
      <c r="EE724" s="166" t="s">
        <v>7469</v>
      </c>
      <c r="EF724" s="166">
        <v>18.100200000000001</v>
      </c>
      <c r="EG724" s="166">
        <v>5.8516000000000004</v>
      </c>
      <c r="EH724" s="166" t="s">
        <v>7469</v>
      </c>
      <c r="EI724" s="166">
        <v>27.223600000000001</v>
      </c>
      <c r="EJ724" s="166" t="s">
        <v>7469</v>
      </c>
      <c r="EK724" s="166" t="s">
        <v>7469</v>
      </c>
      <c r="EL724" s="166" t="s">
        <v>7469</v>
      </c>
      <c r="EM724" s="166" t="s">
        <v>7469</v>
      </c>
      <c r="EN724" s="166" t="s">
        <v>7469</v>
      </c>
    </row>
    <row r="725" spans="4:144">
      <c r="E725" s="120" t="s">
        <v>8144</v>
      </c>
      <c r="F725" s="126" t="s">
        <v>8222</v>
      </c>
      <c r="G725" s="151" t="s">
        <v>7699</v>
      </c>
      <c r="H725" s="152" t="s">
        <v>8146</v>
      </c>
      <c r="I725" s="166" t="s">
        <v>7469</v>
      </c>
      <c r="J725" s="166">
        <v>-19.64</v>
      </c>
      <c r="K725" s="166">
        <v>30.077999999999999</v>
      </c>
      <c r="L725" s="166" t="s">
        <v>7469</v>
      </c>
      <c r="M725" s="166">
        <v>-4.3</v>
      </c>
      <c r="N725" s="166">
        <v>128.19999999999999</v>
      </c>
      <c r="O725" s="166" t="s">
        <v>7469</v>
      </c>
      <c r="P725" s="166" t="s">
        <v>7469</v>
      </c>
      <c r="Q725" s="166" t="s">
        <v>7469</v>
      </c>
      <c r="R725" s="166">
        <v>-20.63</v>
      </c>
      <c r="S725" s="166" t="s">
        <v>7469</v>
      </c>
      <c r="T725" s="166">
        <v>-7</v>
      </c>
      <c r="U725" s="166" t="s">
        <v>7469</v>
      </c>
      <c r="V725" s="166" t="s">
        <v>7469</v>
      </c>
      <c r="W725" s="166">
        <v>-31.975000000000001</v>
      </c>
      <c r="X725" s="166">
        <v>246.023</v>
      </c>
      <c r="Y725" s="166" t="s">
        <v>7469</v>
      </c>
      <c r="Z725" s="166" t="s">
        <v>7469</v>
      </c>
      <c r="AA725" s="166">
        <v>8.9</v>
      </c>
      <c r="AB725" s="166">
        <v>0.75</v>
      </c>
      <c r="AC725" s="166" t="s">
        <v>7469</v>
      </c>
      <c r="AD725" s="166" t="s">
        <v>7469</v>
      </c>
      <c r="AE725" s="166" t="s">
        <v>7469</v>
      </c>
      <c r="AF725" s="166" t="s">
        <v>7469</v>
      </c>
      <c r="AG725" s="166" t="s">
        <v>7469</v>
      </c>
      <c r="AH725" s="166" t="s">
        <v>7469</v>
      </c>
      <c r="AI725" s="166" t="s">
        <v>7469</v>
      </c>
      <c r="AJ725" s="166">
        <v>-8</v>
      </c>
      <c r="AK725" s="166" t="s">
        <v>7469</v>
      </c>
      <c r="AL725" s="166" t="s">
        <v>7469</v>
      </c>
      <c r="AM725" s="166">
        <v>-21.400000000000002</v>
      </c>
      <c r="AN725" s="166">
        <v>4.9750000000000005</v>
      </c>
      <c r="AO725" s="166" t="s">
        <v>7469</v>
      </c>
      <c r="AP725" s="166" t="s">
        <v>7469</v>
      </c>
      <c r="AQ725" s="166" t="s">
        <v>7469</v>
      </c>
      <c r="AR725" s="166">
        <v>-2.79</v>
      </c>
      <c r="AS725" s="166" t="s">
        <v>7469</v>
      </c>
      <c r="AT725" s="166" t="s">
        <v>7469</v>
      </c>
      <c r="AU725" s="166" t="s">
        <v>7469</v>
      </c>
      <c r="AV725" s="166">
        <v>12.476000000000001</v>
      </c>
      <c r="AW725" s="166" t="s">
        <v>7469</v>
      </c>
      <c r="AX725" s="166" t="s">
        <v>7469</v>
      </c>
      <c r="AY725" s="166" t="s">
        <v>7469</v>
      </c>
      <c r="AZ725" s="166" t="s">
        <v>7469</v>
      </c>
      <c r="BA725" s="166" t="s">
        <v>7469</v>
      </c>
      <c r="BB725" s="166">
        <v>7.65</v>
      </c>
      <c r="BC725" s="166" t="s">
        <v>7469</v>
      </c>
      <c r="BD725" s="166" t="s">
        <v>7469</v>
      </c>
      <c r="BE725" s="166" t="s">
        <v>7469</v>
      </c>
      <c r="BF725" s="166" t="s">
        <v>7469</v>
      </c>
      <c r="BG725" s="166">
        <v>-14.068</v>
      </c>
      <c r="BH725" s="166">
        <v>5.2850000000000001</v>
      </c>
      <c r="BI725" s="166">
        <v>14.147</v>
      </c>
      <c r="BJ725" s="166" t="s">
        <v>7469</v>
      </c>
      <c r="BK725" s="166" t="s">
        <v>7469</v>
      </c>
      <c r="BL725" s="166" t="s">
        <v>7469</v>
      </c>
      <c r="BM725" s="166" t="s">
        <v>7469</v>
      </c>
      <c r="BN725" s="166">
        <v>-6.8650000000000002</v>
      </c>
      <c r="BO725" s="166" t="s">
        <v>7469</v>
      </c>
      <c r="BP725" s="166">
        <v>9.65</v>
      </c>
      <c r="BQ725" s="166" t="s">
        <v>7469</v>
      </c>
      <c r="BR725" s="166" t="s">
        <v>7469</v>
      </c>
      <c r="BS725" s="166">
        <v>19.940000000000001</v>
      </c>
      <c r="BT725" s="166">
        <v>-12.753</v>
      </c>
      <c r="BU725" s="166" t="s">
        <v>7469</v>
      </c>
      <c r="BV725" s="166" t="s">
        <v>7469</v>
      </c>
      <c r="BW725" s="166" t="s">
        <v>7469</v>
      </c>
      <c r="BX725" s="166" t="s">
        <v>7469</v>
      </c>
      <c r="BY725" s="166" t="s">
        <v>7469</v>
      </c>
      <c r="BZ725" s="166" t="s">
        <v>7469</v>
      </c>
      <c r="CA725" s="166">
        <v>21.725000000000001</v>
      </c>
      <c r="CB725" s="166" t="s">
        <v>7469</v>
      </c>
      <c r="CC725" s="166" t="s">
        <v>7469</v>
      </c>
      <c r="CD725" s="166" t="s">
        <v>7469</v>
      </c>
      <c r="CE725" s="166" t="s">
        <v>7469</v>
      </c>
      <c r="CF725" s="166">
        <v>-13.64</v>
      </c>
      <c r="CG725" s="166" t="s">
        <v>7469</v>
      </c>
      <c r="CH725" s="166" t="s">
        <v>7469</v>
      </c>
      <c r="CI725" s="166">
        <v>0.29099999999999998</v>
      </c>
      <c r="CJ725" s="166" t="s">
        <v>7469</v>
      </c>
      <c r="CK725" s="166" t="s">
        <v>7469</v>
      </c>
      <c r="CL725" s="166">
        <v>11.6</v>
      </c>
      <c r="CM725" s="166" t="s">
        <v>7469</v>
      </c>
      <c r="CN725" s="166" t="s">
        <v>7469</v>
      </c>
      <c r="CO725" s="166" t="s">
        <v>7469</v>
      </c>
      <c r="CP725" s="166" t="s">
        <v>7469</v>
      </c>
      <c r="CQ725" s="166" t="s">
        <v>7469</v>
      </c>
      <c r="CR725" s="166" t="s">
        <v>7469</v>
      </c>
      <c r="CS725" s="166" t="s">
        <v>7469</v>
      </c>
      <c r="CT725" s="166">
        <v>-14.5</v>
      </c>
      <c r="CU725" s="166" t="s">
        <v>7469</v>
      </c>
      <c r="CV725" s="166" t="s">
        <v>7469</v>
      </c>
      <c r="CW725" s="166" t="s">
        <v>7469</v>
      </c>
      <c r="CX725" s="166" t="s">
        <v>7469</v>
      </c>
      <c r="CY725" s="166" t="s">
        <v>7469</v>
      </c>
      <c r="CZ725" s="166" t="s">
        <v>7469</v>
      </c>
      <c r="DA725" s="166" t="s">
        <v>7469</v>
      </c>
      <c r="DB725" s="166" t="s">
        <v>7469</v>
      </c>
      <c r="DC725" s="166">
        <v>16.77</v>
      </c>
      <c r="DD725" s="166" t="s">
        <v>7469</v>
      </c>
      <c r="DE725" s="166" t="s">
        <v>7469</v>
      </c>
      <c r="DF725" s="166" t="s">
        <v>7469</v>
      </c>
      <c r="DG725" s="166">
        <v>11.57</v>
      </c>
      <c r="DH725" s="166" t="s">
        <v>7469</v>
      </c>
      <c r="DI725" s="166" t="s">
        <v>7469</v>
      </c>
      <c r="DJ725" s="166" t="s">
        <v>7469</v>
      </c>
      <c r="DK725" s="166" t="s">
        <v>7469</v>
      </c>
      <c r="DL725" s="166" t="s">
        <v>7469</v>
      </c>
      <c r="DM725" s="166" t="s">
        <v>7469</v>
      </c>
      <c r="DN725" s="166">
        <v>1.5150000000000001</v>
      </c>
      <c r="DO725" s="166" t="s">
        <v>7469</v>
      </c>
      <c r="DP725" s="166" t="s">
        <v>7469</v>
      </c>
      <c r="DQ725" s="166" t="s">
        <v>7469</v>
      </c>
      <c r="DR725" s="166" t="s">
        <v>7469</v>
      </c>
      <c r="DS725" s="166" t="s">
        <v>7469</v>
      </c>
      <c r="DT725" s="166">
        <v>1.609</v>
      </c>
      <c r="DU725" s="166" t="s">
        <v>7469</v>
      </c>
      <c r="DV725" s="166" t="s">
        <v>7469</v>
      </c>
      <c r="DW725" s="166" t="s">
        <v>7469</v>
      </c>
      <c r="DX725" s="166" t="s">
        <v>7469</v>
      </c>
      <c r="DY725" s="166" t="s">
        <v>7469</v>
      </c>
      <c r="DZ725" s="166">
        <v>94.7</v>
      </c>
      <c r="EA725" s="166">
        <v>8.077</v>
      </c>
      <c r="EB725" s="166" t="s">
        <v>7469</v>
      </c>
      <c r="EC725" s="166" t="s">
        <v>7469</v>
      </c>
      <c r="ED725" s="166" t="s">
        <v>7469</v>
      </c>
      <c r="EE725" s="166" t="s">
        <v>7469</v>
      </c>
      <c r="EF725" s="166" t="s">
        <v>7469</v>
      </c>
      <c r="EG725" s="166">
        <v>6.6230000000000002</v>
      </c>
      <c r="EH725" s="166" t="s">
        <v>7469</v>
      </c>
      <c r="EI725" s="166" t="s">
        <v>7469</v>
      </c>
      <c r="EJ725" s="166" t="s">
        <v>7469</v>
      </c>
      <c r="EK725" s="166" t="s">
        <v>7469</v>
      </c>
      <c r="EL725" s="166" t="s">
        <v>7469</v>
      </c>
      <c r="EM725" s="166">
        <v>6.8940000000000001</v>
      </c>
      <c r="EN725" s="166" t="s">
        <v>7469</v>
      </c>
    </row>
    <row r="726" spans="4:144">
      <c r="E726" s="120" t="s">
        <v>8147</v>
      </c>
      <c r="F726" s="126" t="s">
        <v>8222</v>
      </c>
      <c r="G726" s="151" t="s">
        <v>7699</v>
      </c>
      <c r="H726" s="152" t="s">
        <v>8148</v>
      </c>
      <c r="I726" s="166" t="s">
        <v>7469</v>
      </c>
      <c r="J726" s="166" t="s">
        <v>7469</v>
      </c>
      <c r="K726" s="166">
        <v>34.716000000000001</v>
      </c>
      <c r="L726" s="166" t="s">
        <v>7469</v>
      </c>
      <c r="M726" s="166">
        <v>-1.8</v>
      </c>
      <c r="N726" s="166">
        <v>66.25</v>
      </c>
      <c r="O726" s="166">
        <v>127.67</v>
      </c>
      <c r="P726" s="166" t="s">
        <v>7469</v>
      </c>
      <c r="Q726" s="166" t="s">
        <v>7469</v>
      </c>
      <c r="R726" s="166">
        <v>-9.1449999999999996</v>
      </c>
      <c r="S726" s="166" t="s">
        <v>7469</v>
      </c>
      <c r="T726" s="166">
        <v>34</v>
      </c>
      <c r="U726" s="166" t="s">
        <v>7469</v>
      </c>
      <c r="V726" s="166" t="s">
        <v>7469</v>
      </c>
      <c r="W726" s="166">
        <v>-8.4830000000000005</v>
      </c>
      <c r="X726" s="166">
        <v>212.95400000000001</v>
      </c>
      <c r="Y726" s="166" t="s">
        <v>7469</v>
      </c>
      <c r="Z726" s="166" t="s">
        <v>7469</v>
      </c>
      <c r="AA726" s="166">
        <v>10.323</v>
      </c>
      <c r="AB726" s="166">
        <v>3.15</v>
      </c>
      <c r="AC726" s="166" t="s">
        <v>7469</v>
      </c>
      <c r="AD726" s="166" t="s">
        <v>7469</v>
      </c>
      <c r="AE726" s="166" t="s">
        <v>7469</v>
      </c>
      <c r="AF726" s="166" t="s">
        <v>7469</v>
      </c>
      <c r="AG726" s="166" t="s">
        <v>7469</v>
      </c>
      <c r="AH726" s="166" t="s">
        <v>7469</v>
      </c>
      <c r="AI726" s="166" t="s">
        <v>7469</v>
      </c>
      <c r="AJ726" s="166">
        <v>-29</v>
      </c>
      <c r="AK726" s="166" t="s">
        <v>7469</v>
      </c>
      <c r="AL726" s="166" t="s">
        <v>7469</v>
      </c>
      <c r="AM726" s="166">
        <v>-17.8</v>
      </c>
      <c r="AN726" s="166">
        <v>6.0250000000000004</v>
      </c>
      <c r="AO726" s="166" t="s">
        <v>7469</v>
      </c>
      <c r="AP726" s="166" t="s">
        <v>7469</v>
      </c>
      <c r="AQ726" s="166" t="s">
        <v>7469</v>
      </c>
      <c r="AR726" s="166">
        <v>0.96499999999999997</v>
      </c>
      <c r="AS726" s="166" t="s">
        <v>7469</v>
      </c>
      <c r="AT726" s="166" t="s">
        <v>7469</v>
      </c>
      <c r="AU726" s="166" t="s">
        <v>7469</v>
      </c>
      <c r="AV726" s="166">
        <v>13.548999999999999</v>
      </c>
      <c r="AW726" s="166" t="s">
        <v>7469</v>
      </c>
      <c r="AX726" s="166" t="s">
        <v>7469</v>
      </c>
      <c r="AY726" s="166" t="s">
        <v>7469</v>
      </c>
      <c r="AZ726" s="166" t="s">
        <v>7469</v>
      </c>
      <c r="BA726" s="166" t="s">
        <v>7469</v>
      </c>
      <c r="BB726" s="166">
        <v>7.55</v>
      </c>
      <c r="BC726" s="166" t="s">
        <v>7469</v>
      </c>
      <c r="BD726" s="166" t="s">
        <v>7469</v>
      </c>
      <c r="BE726" s="166" t="s">
        <v>7469</v>
      </c>
      <c r="BF726" s="166" t="s">
        <v>7469</v>
      </c>
      <c r="BG726" s="166">
        <v>-11.526</v>
      </c>
      <c r="BH726" s="166">
        <v>8.86</v>
      </c>
      <c r="BI726" s="166">
        <v>15.032</v>
      </c>
      <c r="BJ726" s="166" t="s">
        <v>7469</v>
      </c>
      <c r="BK726" s="166" t="s">
        <v>7469</v>
      </c>
      <c r="BL726" s="166" t="s">
        <v>7469</v>
      </c>
      <c r="BM726" s="166" t="s">
        <v>7469</v>
      </c>
      <c r="BN726" s="166">
        <v>-3.75</v>
      </c>
      <c r="BO726" s="166" t="s">
        <v>7469</v>
      </c>
      <c r="BP726" s="166">
        <v>10.25</v>
      </c>
      <c r="BQ726" s="166" t="s">
        <v>7469</v>
      </c>
      <c r="BR726" s="166" t="s">
        <v>7469</v>
      </c>
      <c r="BS726" s="166">
        <v>24.895</v>
      </c>
      <c r="BT726" s="166">
        <v>-2.2570000000000001</v>
      </c>
      <c r="BU726" s="166" t="s">
        <v>7469</v>
      </c>
      <c r="BV726" s="166" t="s">
        <v>7469</v>
      </c>
      <c r="BW726" s="166" t="s">
        <v>7469</v>
      </c>
      <c r="BX726" s="166" t="s">
        <v>7469</v>
      </c>
      <c r="BY726" s="166" t="s">
        <v>7469</v>
      </c>
      <c r="BZ726" s="166" t="s">
        <v>7469</v>
      </c>
      <c r="CA726" s="166">
        <v>16.399999999999999</v>
      </c>
      <c r="CB726" s="166" t="s">
        <v>7469</v>
      </c>
      <c r="CC726" s="166" t="s">
        <v>7469</v>
      </c>
      <c r="CD726" s="166" t="s">
        <v>7469</v>
      </c>
      <c r="CE726" s="166" t="s">
        <v>7469</v>
      </c>
      <c r="CF726" s="166">
        <v>-10.61</v>
      </c>
      <c r="CG726" s="166" t="s">
        <v>7469</v>
      </c>
      <c r="CH726" s="166" t="s">
        <v>7469</v>
      </c>
      <c r="CI726" s="166">
        <v>3.181</v>
      </c>
      <c r="CJ726" s="166" t="s">
        <v>7469</v>
      </c>
      <c r="CK726" s="166" t="s">
        <v>7469</v>
      </c>
      <c r="CL726" s="166">
        <v>12.200000000000001</v>
      </c>
      <c r="CM726" s="166" t="s">
        <v>7469</v>
      </c>
      <c r="CN726" s="166" t="s">
        <v>7469</v>
      </c>
      <c r="CO726" s="166" t="s">
        <v>7469</v>
      </c>
      <c r="CP726" s="166" t="s">
        <v>7469</v>
      </c>
      <c r="CQ726" s="166" t="s">
        <v>7469</v>
      </c>
      <c r="CR726" s="166" t="s">
        <v>7469</v>
      </c>
      <c r="CS726" s="166" t="s">
        <v>7469</v>
      </c>
      <c r="CT726" s="166">
        <v>-3.3000000000000003</v>
      </c>
      <c r="CU726" s="166" t="s">
        <v>7469</v>
      </c>
      <c r="CV726" s="166" t="s">
        <v>7469</v>
      </c>
      <c r="CW726" s="166" t="s">
        <v>7469</v>
      </c>
      <c r="CX726" s="166" t="s">
        <v>7469</v>
      </c>
      <c r="CY726" s="166" t="s">
        <v>7469</v>
      </c>
      <c r="CZ726" s="166" t="s">
        <v>7469</v>
      </c>
      <c r="DA726" s="166" t="s">
        <v>7469</v>
      </c>
      <c r="DB726" s="166" t="s">
        <v>7469</v>
      </c>
      <c r="DC726" s="166">
        <v>18.684999999999999</v>
      </c>
      <c r="DD726" s="166" t="s">
        <v>7469</v>
      </c>
      <c r="DE726" s="166" t="s">
        <v>7469</v>
      </c>
      <c r="DF726" s="166" t="s">
        <v>7469</v>
      </c>
      <c r="DG726" s="166">
        <v>15.038</v>
      </c>
      <c r="DH726" s="166" t="s">
        <v>7469</v>
      </c>
      <c r="DI726" s="166" t="s">
        <v>7469</v>
      </c>
      <c r="DJ726" s="166" t="s">
        <v>7469</v>
      </c>
      <c r="DK726" s="166" t="s">
        <v>7469</v>
      </c>
      <c r="DL726" s="166" t="s">
        <v>7469</v>
      </c>
      <c r="DM726" s="166" t="s">
        <v>7469</v>
      </c>
      <c r="DN726" s="166">
        <v>2.5350000000000001</v>
      </c>
      <c r="DO726" s="166" t="s">
        <v>7469</v>
      </c>
      <c r="DP726" s="166" t="s">
        <v>7469</v>
      </c>
      <c r="DQ726" s="166" t="s">
        <v>7469</v>
      </c>
      <c r="DR726" s="166" t="s">
        <v>7469</v>
      </c>
      <c r="DS726" s="166" t="s">
        <v>7469</v>
      </c>
      <c r="DT726" s="166">
        <v>4.8710000000000004</v>
      </c>
      <c r="DU726" s="166" t="s">
        <v>7469</v>
      </c>
      <c r="DV726" s="166" t="s">
        <v>7469</v>
      </c>
      <c r="DW726" s="166" t="s">
        <v>7469</v>
      </c>
      <c r="DX726" s="166" t="s">
        <v>7469</v>
      </c>
      <c r="DY726" s="166" t="s">
        <v>7469</v>
      </c>
      <c r="DZ726" s="166">
        <v>22.7</v>
      </c>
      <c r="EA726" s="166">
        <v>10.173</v>
      </c>
      <c r="EB726" s="166" t="s">
        <v>7469</v>
      </c>
      <c r="EC726" s="166" t="s">
        <v>7469</v>
      </c>
      <c r="ED726" s="166" t="s">
        <v>7469</v>
      </c>
      <c r="EE726" s="166" t="s">
        <v>7469</v>
      </c>
      <c r="EF726" s="166" t="s">
        <v>7469</v>
      </c>
      <c r="EG726" s="166">
        <v>8.4969999999999999</v>
      </c>
      <c r="EH726" s="166" t="s">
        <v>7469</v>
      </c>
      <c r="EI726" s="166" t="s">
        <v>7469</v>
      </c>
      <c r="EJ726" s="166" t="s">
        <v>7469</v>
      </c>
      <c r="EK726" s="166" t="s">
        <v>7469</v>
      </c>
      <c r="EL726" s="166" t="s">
        <v>7469</v>
      </c>
      <c r="EM726" s="166">
        <v>8.7560000000000002</v>
      </c>
      <c r="EN726" s="166" t="s">
        <v>7469</v>
      </c>
    </row>
    <row r="727" spans="4:144">
      <c r="E727" s="120" t="s">
        <v>8149</v>
      </c>
      <c r="F727" s="126" t="s">
        <v>8222</v>
      </c>
      <c r="G727" s="151" t="s">
        <v>7699</v>
      </c>
      <c r="H727" s="152" t="s">
        <v>8150</v>
      </c>
      <c r="I727" s="166" t="s">
        <v>7469</v>
      </c>
      <c r="J727" s="166" t="s">
        <v>7469</v>
      </c>
      <c r="K727" s="166">
        <v>37.157000000000004</v>
      </c>
      <c r="L727" s="166" t="s">
        <v>7469</v>
      </c>
      <c r="M727" s="166">
        <v>2.1</v>
      </c>
      <c r="N727" s="166">
        <v>60.870000000000005</v>
      </c>
      <c r="O727" s="166">
        <v>84.66</v>
      </c>
      <c r="P727" s="166" t="s">
        <v>7469</v>
      </c>
      <c r="Q727" s="166" t="s">
        <v>7469</v>
      </c>
      <c r="R727" s="166">
        <v>-3.1</v>
      </c>
      <c r="S727" s="166" t="s">
        <v>7469</v>
      </c>
      <c r="T727" s="166">
        <v>55</v>
      </c>
      <c r="U727" s="166" t="s">
        <v>7469</v>
      </c>
      <c r="V727" s="166" t="s">
        <v>7469</v>
      </c>
      <c r="W727" s="166">
        <v>-2.08</v>
      </c>
      <c r="X727" s="166">
        <v>100.495</v>
      </c>
      <c r="Y727" s="166" t="s">
        <v>7469</v>
      </c>
      <c r="Z727" s="166" t="s">
        <v>7469</v>
      </c>
      <c r="AA727" s="166">
        <v>11.349</v>
      </c>
      <c r="AB727" s="166">
        <v>12</v>
      </c>
      <c r="AC727" s="166" t="s">
        <v>7469</v>
      </c>
      <c r="AD727" s="166" t="s">
        <v>7469</v>
      </c>
      <c r="AE727" s="166" t="s">
        <v>7469</v>
      </c>
      <c r="AF727" s="166" t="s">
        <v>7469</v>
      </c>
      <c r="AG727" s="166" t="s">
        <v>7469</v>
      </c>
      <c r="AH727" s="166" t="s">
        <v>7469</v>
      </c>
      <c r="AI727" s="166" t="s">
        <v>7469</v>
      </c>
      <c r="AJ727" s="166">
        <v>-63</v>
      </c>
      <c r="AK727" s="166" t="s">
        <v>7469</v>
      </c>
      <c r="AL727" s="166" t="s">
        <v>7469</v>
      </c>
      <c r="AM727" s="166">
        <v>1</v>
      </c>
      <c r="AN727" s="166">
        <v>7.3260000000000005</v>
      </c>
      <c r="AO727" s="166" t="s">
        <v>7469</v>
      </c>
      <c r="AP727" s="166" t="s">
        <v>7469</v>
      </c>
      <c r="AQ727" s="166" t="s">
        <v>7469</v>
      </c>
      <c r="AR727" s="166">
        <v>7.11</v>
      </c>
      <c r="AS727" s="166" t="s">
        <v>7469</v>
      </c>
      <c r="AT727" s="166" t="s">
        <v>7469</v>
      </c>
      <c r="AU727" s="166" t="s">
        <v>7469</v>
      </c>
      <c r="AV727" s="166">
        <v>14.762</v>
      </c>
      <c r="AW727" s="166" t="s">
        <v>7469</v>
      </c>
      <c r="AX727" s="166" t="s">
        <v>7469</v>
      </c>
      <c r="AY727" s="166" t="s">
        <v>7469</v>
      </c>
      <c r="AZ727" s="166" t="s">
        <v>7469</v>
      </c>
      <c r="BA727" s="166" t="s">
        <v>7469</v>
      </c>
      <c r="BB727" s="166">
        <v>8</v>
      </c>
      <c r="BC727" s="166" t="s">
        <v>7469</v>
      </c>
      <c r="BD727" s="166" t="s">
        <v>7469</v>
      </c>
      <c r="BE727" s="166" t="s">
        <v>7469</v>
      </c>
      <c r="BF727" s="166" t="s">
        <v>7469</v>
      </c>
      <c r="BG727" s="166">
        <v>-2.5070000000000001</v>
      </c>
      <c r="BH727" s="166">
        <v>14.247</v>
      </c>
      <c r="BI727" s="166">
        <v>16.698</v>
      </c>
      <c r="BJ727" s="166" t="s">
        <v>7469</v>
      </c>
      <c r="BK727" s="166" t="s">
        <v>7469</v>
      </c>
      <c r="BL727" s="166" t="s">
        <v>7469</v>
      </c>
      <c r="BM727" s="166" t="s">
        <v>7469</v>
      </c>
      <c r="BN727" s="166">
        <v>-0.48</v>
      </c>
      <c r="BO727" s="166" t="s">
        <v>7469</v>
      </c>
      <c r="BP727" s="166">
        <v>9.93</v>
      </c>
      <c r="BQ727" s="166" t="s">
        <v>7469</v>
      </c>
      <c r="BR727" s="166" t="s">
        <v>7469</v>
      </c>
      <c r="BS727" s="166">
        <v>30.44</v>
      </c>
      <c r="BT727" s="166">
        <v>8.8550000000000004</v>
      </c>
      <c r="BU727" s="166" t="s">
        <v>7469</v>
      </c>
      <c r="BV727" s="166" t="s">
        <v>7469</v>
      </c>
      <c r="BW727" s="166" t="s">
        <v>7469</v>
      </c>
      <c r="BX727" s="166" t="s">
        <v>7469</v>
      </c>
      <c r="BY727" s="166" t="s">
        <v>7469</v>
      </c>
      <c r="BZ727" s="166" t="s">
        <v>7469</v>
      </c>
      <c r="CA727" s="166">
        <v>25.393000000000001</v>
      </c>
      <c r="CB727" s="166" t="s">
        <v>7469</v>
      </c>
      <c r="CC727" s="166" t="s">
        <v>7469</v>
      </c>
      <c r="CD727" s="166" t="s">
        <v>7469</v>
      </c>
      <c r="CE727" s="166" t="s">
        <v>7469</v>
      </c>
      <c r="CF727" s="166">
        <v>-5.9</v>
      </c>
      <c r="CG727" s="166" t="s">
        <v>7469</v>
      </c>
      <c r="CH727" s="166" t="s">
        <v>7469</v>
      </c>
      <c r="CI727" s="166">
        <v>6.66</v>
      </c>
      <c r="CJ727" s="166" t="s">
        <v>7469</v>
      </c>
      <c r="CK727" s="166" t="s">
        <v>7469</v>
      </c>
      <c r="CL727" s="166">
        <v>19.5</v>
      </c>
      <c r="CM727" s="166" t="s">
        <v>7469</v>
      </c>
      <c r="CN727" s="166" t="s">
        <v>7469</v>
      </c>
      <c r="CO727" s="166" t="s">
        <v>7469</v>
      </c>
      <c r="CP727" s="166" t="s">
        <v>7469</v>
      </c>
      <c r="CQ727" s="166" t="s">
        <v>7469</v>
      </c>
      <c r="CR727" s="166" t="s">
        <v>7469</v>
      </c>
      <c r="CS727" s="166" t="s">
        <v>7469</v>
      </c>
      <c r="CT727" s="166">
        <v>2.7</v>
      </c>
      <c r="CU727" s="166" t="s">
        <v>7469</v>
      </c>
      <c r="CV727" s="166" t="s">
        <v>7469</v>
      </c>
      <c r="CW727" s="166" t="s">
        <v>7469</v>
      </c>
      <c r="CX727" s="166" t="s">
        <v>7469</v>
      </c>
      <c r="CY727" s="166" t="s">
        <v>7469</v>
      </c>
      <c r="CZ727" s="166" t="s">
        <v>7469</v>
      </c>
      <c r="DA727" s="166" t="s">
        <v>7469</v>
      </c>
      <c r="DB727" s="166" t="s">
        <v>7469</v>
      </c>
      <c r="DC727" s="166">
        <v>21.667000000000002</v>
      </c>
      <c r="DD727" s="166" t="s">
        <v>7469</v>
      </c>
      <c r="DE727" s="166" t="s">
        <v>7469</v>
      </c>
      <c r="DF727" s="166" t="s">
        <v>7469</v>
      </c>
      <c r="DG727" s="166">
        <v>16.22</v>
      </c>
      <c r="DH727" s="166" t="s">
        <v>7469</v>
      </c>
      <c r="DI727" s="166" t="s">
        <v>7469</v>
      </c>
      <c r="DJ727" s="166" t="s">
        <v>7469</v>
      </c>
      <c r="DK727" s="166" t="s">
        <v>7469</v>
      </c>
      <c r="DL727" s="166" t="s">
        <v>7469</v>
      </c>
      <c r="DM727" s="166" t="s">
        <v>7469</v>
      </c>
      <c r="DN727" s="166">
        <v>3.3450000000000002</v>
      </c>
      <c r="DO727" s="166" t="s">
        <v>7469</v>
      </c>
      <c r="DP727" s="166" t="s">
        <v>7469</v>
      </c>
      <c r="DQ727" s="166" t="s">
        <v>7469</v>
      </c>
      <c r="DR727" s="166" t="s">
        <v>7469</v>
      </c>
      <c r="DS727" s="166" t="s">
        <v>7469</v>
      </c>
      <c r="DT727" s="166">
        <v>8.5459999999999994</v>
      </c>
      <c r="DU727" s="166" t="s">
        <v>7469</v>
      </c>
      <c r="DV727" s="166" t="s">
        <v>7469</v>
      </c>
      <c r="DW727" s="166" t="s">
        <v>7469</v>
      </c>
      <c r="DX727" s="166" t="s">
        <v>7469</v>
      </c>
      <c r="DY727" s="166" t="s">
        <v>7469</v>
      </c>
      <c r="DZ727" s="166">
        <v>10.5</v>
      </c>
      <c r="EA727" s="166">
        <v>11.86</v>
      </c>
      <c r="EB727" s="166" t="s">
        <v>7469</v>
      </c>
      <c r="EC727" s="166" t="s">
        <v>7469</v>
      </c>
      <c r="ED727" s="166" t="s">
        <v>7469</v>
      </c>
      <c r="EE727" s="166" t="s">
        <v>7469</v>
      </c>
      <c r="EF727" s="166" t="s">
        <v>7469</v>
      </c>
      <c r="EG727" s="166">
        <v>11.473000000000001</v>
      </c>
      <c r="EH727" s="166" t="s">
        <v>7469</v>
      </c>
      <c r="EI727" s="166" t="s">
        <v>7469</v>
      </c>
      <c r="EJ727" s="166" t="s">
        <v>7469</v>
      </c>
      <c r="EK727" s="166" t="s">
        <v>7469</v>
      </c>
      <c r="EL727" s="166" t="s">
        <v>7469</v>
      </c>
      <c r="EM727" s="166">
        <v>10.972</v>
      </c>
      <c r="EN727" s="166" t="s">
        <v>7469</v>
      </c>
    </row>
    <row r="728" spans="4:144">
      <c r="E728" s="103" t="s">
        <v>8223</v>
      </c>
      <c r="F728" s="126" t="s">
        <v>8224</v>
      </c>
      <c r="G728" s="151"/>
      <c r="H728" s="152"/>
      <c r="I728" s="166">
        <v>16.001535463392724</v>
      </c>
      <c r="J728" s="166">
        <v>-8.4487780741916705</v>
      </c>
      <c r="K728" s="166">
        <v>23.608361809836868</v>
      </c>
      <c r="L728" s="166">
        <v>-111.93399052044872</v>
      </c>
      <c r="M728" s="166">
        <v>6.54555767866312</v>
      </c>
      <c r="N728" s="166" t="s">
        <v>7469</v>
      </c>
      <c r="O728" s="166" t="s">
        <v>7469</v>
      </c>
      <c r="P728" s="166" t="s">
        <v>7469</v>
      </c>
      <c r="Q728" s="166" t="s">
        <v>7469</v>
      </c>
      <c r="R728" s="166">
        <v>-19.949927395188972</v>
      </c>
      <c r="S728" s="166">
        <v>-80.888745285840642</v>
      </c>
      <c r="T728" s="166" t="s">
        <v>7469</v>
      </c>
      <c r="U728" s="166">
        <v>-16.847063186296889</v>
      </c>
      <c r="V728" s="166" t="s">
        <v>7469</v>
      </c>
      <c r="W728" s="166">
        <v>11.755920435718378</v>
      </c>
      <c r="X728" s="166">
        <v>48.914642323115153</v>
      </c>
      <c r="Y728" s="166">
        <v>-48.546170586268055</v>
      </c>
      <c r="Z728" s="166">
        <v>18.878177605660046</v>
      </c>
      <c r="AA728" s="166">
        <v>8.4643226582930549</v>
      </c>
      <c r="AB728" s="166">
        <v>3.892541379636866</v>
      </c>
      <c r="AC728" s="166" t="s">
        <v>7469</v>
      </c>
      <c r="AD728" s="166">
        <v>-15.285538643655178</v>
      </c>
      <c r="AE728" s="166">
        <v>-13.298113301826456</v>
      </c>
      <c r="AF728" s="166">
        <v>22.489282233956121</v>
      </c>
      <c r="AG728" s="166">
        <v>18.767605654781281</v>
      </c>
      <c r="AH728" s="166" t="s">
        <v>7469</v>
      </c>
      <c r="AI728" s="166">
        <v>12.19624771138497</v>
      </c>
      <c r="AJ728" s="166" t="s">
        <v>7469</v>
      </c>
      <c r="AK728" s="166">
        <v>25.566609806559601</v>
      </c>
      <c r="AL728" s="166">
        <v>7.6511028056622159</v>
      </c>
      <c r="AM728" s="166">
        <v>-18.838630776088866</v>
      </c>
      <c r="AN728" s="166">
        <v>3.8106845813925858</v>
      </c>
      <c r="AO728" s="166">
        <v>25.436060244593971</v>
      </c>
      <c r="AP728" s="166">
        <v>12.591716997994984</v>
      </c>
      <c r="AQ728" s="166" t="s">
        <v>7469</v>
      </c>
      <c r="AR728" s="166">
        <v>-0.33757187733636168</v>
      </c>
      <c r="AS728" s="166">
        <v>9.031586810210305</v>
      </c>
      <c r="AT728" s="166">
        <v>-3.2933608511075705</v>
      </c>
      <c r="AU728" s="166">
        <v>13.036511595830069</v>
      </c>
      <c r="AV728" s="166">
        <v>15.46955560138216</v>
      </c>
      <c r="AW728" s="166" t="s">
        <v>7893</v>
      </c>
      <c r="AX728" s="166">
        <v>-244.06015573506207</v>
      </c>
      <c r="AY728" s="166" t="s">
        <v>7469</v>
      </c>
      <c r="AZ728" s="166">
        <v>-6.7525752229653087</v>
      </c>
      <c r="BA728" s="166">
        <v>-92.998410845831657</v>
      </c>
      <c r="BB728" s="166">
        <v>7.0317277608342659</v>
      </c>
      <c r="BC728" s="166">
        <v>-117.50833291783327</v>
      </c>
      <c r="BD728" s="166">
        <v>-182.77324893791319</v>
      </c>
      <c r="BE728" s="166" t="s">
        <v>7469</v>
      </c>
      <c r="BF728" s="166">
        <v>1.9005425674148124</v>
      </c>
      <c r="BG728" s="166" t="s">
        <v>7469</v>
      </c>
      <c r="BH728" s="166">
        <v>-64.190616787999204</v>
      </c>
      <c r="BI728" s="166" t="s">
        <v>7469</v>
      </c>
      <c r="BJ728" s="166">
        <v>13.397337411241091</v>
      </c>
      <c r="BK728" s="166" t="s">
        <v>7469</v>
      </c>
      <c r="BL728" s="166">
        <v>18.166347063589981</v>
      </c>
      <c r="BM728" s="166">
        <v>-3.5050409074481621</v>
      </c>
      <c r="BN728" s="166">
        <v>-4.6627400504919869</v>
      </c>
      <c r="BO728" s="166">
        <v>-243.38283928168536</v>
      </c>
      <c r="BP728" s="166">
        <v>-34.661251535265457</v>
      </c>
      <c r="BQ728" s="166">
        <v>55.744688153624644</v>
      </c>
      <c r="BR728" s="166">
        <v>-198.05657364632634</v>
      </c>
      <c r="BS728" s="166" t="s">
        <v>7469</v>
      </c>
      <c r="BT728" s="166">
        <v>-155.38639319345364</v>
      </c>
      <c r="BU728" s="166">
        <v>21.094395956052381</v>
      </c>
      <c r="BV728" s="166">
        <v>-46.817198921588897</v>
      </c>
      <c r="BW728" s="166" t="s">
        <v>7469</v>
      </c>
      <c r="BX728" s="166">
        <v>7.6669330123074317</v>
      </c>
      <c r="BY728" s="166">
        <v>-72.732803330431324</v>
      </c>
      <c r="BZ728" s="166" t="s">
        <v>7469</v>
      </c>
      <c r="CA728" s="166" t="s">
        <v>7469</v>
      </c>
      <c r="CB728" s="166">
        <v>11.872035175306449</v>
      </c>
      <c r="CC728" s="166" t="s">
        <v>7469</v>
      </c>
      <c r="CD728" s="166">
        <v>21.689093111392694</v>
      </c>
      <c r="CE728" s="166">
        <v>-85.733891394084011</v>
      </c>
      <c r="CF728" s="166">
        <v>-8.0721831868426595</v>
      </c>
      <c r="CG728" s="166">
        <v>-39.875464567726972</v>
      </c>
      <c r="CH728" s="166">
        <v>-3.9283828631124655</v>
      </c>
      <c r="CI728" s="166">
        <v>-6.881705105874417</v>
      </c>
      <c r="CJ728" s="166" t="s">
        <v>7469</v>
      </c>
      <c r="CK728" s="166" t="s">
        <v>7469</v>
      </c>
      <c r="CL728" s="166" t="s">
        <v>7469</v>
      </c>
      <c r="CM728" s="166" t="s">
        <v>7469</v>
      </c>
      <c r="CN728" s="166" t="s">
        <v>7469</v>
      </c>
      <c r="CO728" s="166">
        <v>9.8084327363440167</v>
      </c>
      <c r="CP728" s="166">
        <v>15.224475144418138</v>
      </c>
      <c r="CQ728" s="166" t="s">
        <v>7469</v>
      </c>
      <c r="CR728" s="166">
        <v>-154.10561074371819</v>
      </c>
      <c r="CS728" s="166">
        <v>-3.9547522305935785</v>
      </c>
      <c r="CT728" s="166">
        <v>-6.9379718483596724</v>
      </c>
      <c r="CU728" s="166">
        <v>1.6571808640436156</v>
      </c>
      <c r="CV728" s="166" t="s">
        <v>7893</v>
      </c>
      <c r="CW728" s="166" t="s">
        <v>7469</v>
      </c>
      <c r="CX728" s="166">
        <v>20.00567411429817</v>
      </c>
      <c r="CY728" s="166">
        <v>12.137031669327888</v>
      </c>
      <c r="CZ728" s="166">
        <v>9.4509512506290072</v>
      </c>
      <c r="DA728" s="166">
        <v>2.8365695633018362</v>
      </c>
      <c r="DB728" s="166" t="s">
        <v>7893</v>
      </c>
      <c r="DC728" s="166">
        <v>25.792491857561028</v>
      </c>
      <c r="DD728" s="166">
        <v>15.458125181933545</v>
      </c>
      <c r="DE728" s="166">
        <v>-165.30846206640288</v>
      </c>
      <c r="DF728" s="166" t="s">
        <v>7469</v>
      </c>
      <c r="DG728" s="166">
        <v>11.30639819041963</v>
      </c>
      <c r="DH728" s="166" t="s">
        <v>7469</v>
      </c>
      <c r="DI728" s="166">
        <v>1.7637346921398436</v>
      </c>
      <c r="DJ728" s="166" t="s">
        <v>7893</v>
      </c>
      <c r="DK728" s="166">
        <v>1.7709037887031578</v>
      </c>
      <c r="DL728" s="166">
        <v>-8.4392946853885835</v>
      </c>
      <c r="DM728" s="166">
        <v>7.6443572088704919</v>
      </c>
      <c r="DN728" s="166">
        <v>11.368441142220261</v>
      </c>
      <c r="DO728" s="166">
        <v>-44.767109213840648</v>
      </c>
      <c r="DP728" s="166">
        <v>-132.37083702434541</v>
      </c>
      <c r="DQ728" s="166">
        <v>19.435550096543068</v>
      </c>
      <c r="DR728" s="166" t="s">
        <v>7893</v>
      </c>
      <c r="DS728" s="166" t="s">
        <v>7469</v>
      </c>
      <c r="DT728" s="166">
        <v>5.9587278088908562</v>
      </c>
      <c r="DU728" s="166">
        <v>-4.4219190069033543</v>
      </c>
      <c r="DV728" s="166" t="s">
        <v>7469</v>
      </c>
      <c r="DW728" s="166" t="s">
        <v>7893</v>
      </c>
      <c r="DX728" s="166">
        <v>-16.274349619226371</v>
      </c>
      <c r="DY728" s="166">
        <v>-18.633005162764711</v>
      </c>
      <c r="DZ728" s="166" t="s">
        <v>7469</v>
      </c>
      <c r="EA728" s="166">
        <v>15.268969348296361</v>
      </c>
      <c r="EB728" s="166">
        <v>3.2652336652820479</v>
      </c>
      <c r="EC728" s="166">
        <v>1.3963878084968433</v>
      </c>
      <c r="ED728" s="166">
        <v>7.6915073656221855</v>
      </c>
      <c r="EE728" s="166" t="s">
        <v>7469</v>
      </c>
      <c r="EF728" s="166">
        <v>10.417145473632104</v>
      </c>
      <c r="EG728" s="166">
        <v>7.4940067585170738</v>
      </c>
      <c r="EH728" s="166">
        <v>-26.971305674484729</v>
      </c>
      <c r="EI728" s="166">
        <v>31.261338432766497</v>
      </c>
      <c r="EJ728" s="166" t="s">
        <v>7469</v>
      </c>
      <c r="EK728" s="166">
        <v>-120.32231761764099</v>
      </c>
      <c r="EL728" s="166" t="s">
        <v>7469</v>
      </c>
      <c r="EM728" s="166">
        <v>21.615584396309771</v>
      </c>
      <c r="EN728" s="166" t="s">
        <v>7469</v>
      </c>
    </row>
    <row r="729" spans="4:144">
      <c r="E729" s="103" t="s">
        <v>8225</v>
      </c>
      <c r="F729" s="126" t="s">
        <v>8226</v>
      </c>
      <c r="G729" s="151"/>
      <c r="H729" s="152"/>
      <c r="I729" s="166">
        <v>15.703026282255001</v>
      </c>
      <c r="J729" s="166">
        <v>-8.9684207317439082</v>
      </c>
      <c r="K729" s="166">
        <v>23.149986477295343</v>
      </c>
      <c r="L729" s="166">
        <v>-84.934340748912277</v>
      </c>
      <c r="M729" s="166">
        <v>4.5934283419084574</v>
      </c>
      <c r="N729" s="166" t="s">
        <v>7469</v>
      </c>
      <c r="O729" s="166" t="s">
        <v>7469</v>
      </c>
      <c r="P729" s="166" t="s">
        <v>7469</v>
      </c>
      <c r="Q729" s="166" t="s">
        <v>7469</v>
      </c>
      <c r="R729" s="166">
        <v>-7.6952877154074457</v>
      </c>
      <c r="S729" s="166">
        <v>-68.780618620013897</v>
      </c>
      <c r="T729" s="166" t="s">
        <v>7469</v>
      </c>
      <c r="U729" s="166">
        <v>-25.196224094182167</v>
      </c>
      <c r="V729" s="166" t="s">
        <v>7469</v>
      </c>
      <c r="W729" s="166">
        <v>10.320963944507705</v>
      </c>
      <c r="X729" s="166">
        <v>38.536085991451344</v>
      </c>
      <c r="Y729" s="166">
        <v>-44.165223286000874</v>
      </c>
      <c r="Z729" s="166">
        <v>15.549794850905576</v>
      </c>
      <c r="AA729" s="166">
        <v>7.4774830850699514</v>
      </c>
      <c r="AB729" s="166">
        <v>2.5427738581560018</v>
      </c>
      <c r="AC729" s="166" t="s">
        <v>7469</v>
      </c>
      <c r="AD729" s="166">
        <v>-32.064680550099219</v>
      </c>
      <c r="AE729" s="166">
        <v>-6.2041956681575279</v>
      </c>
      <c r="AF729" s="166">
        <v>23.550046512511773</v>
      </c>
      <c r="AG729" s="166">
        <v>16.4415084661447</v>
      </c>
      <c r="AH729" s="166" t="s">
        <v>7469</v>
      </c>
      <c r="AI729" s="166">
        <v>14.27463382855268</v>
      </c>
      <c r="AJ729" s="166" t="s">
        <v>7469</v>
      </c>
      <c r="AK729" s="166">
        <v>26.991652438481054</v>
      </c>
      <c r="AL729" s="166">
        <v>20.719032638935737</v>
      </c>
      <c r="AM729" s="166">
        <v>-16.567730469367191</v>
      </c>
      <c r="AN729" s="166">
        <v>4.736426201613102</v>
      </c>
      <c r="AO729" s="166" t="s">
        <v>7469</v>
      </c>
      <c r="AP729" s="166">
        <v>12.377969759592851</v>
      </c>
      <c r="AQ729" s="166" t="s">
        <v>7469</v>
      </c>
      <c r="AR729" s="166">
        <v>3.0768597672093341</v>
      </c>
      <c r="AS729" s="166">
        <v>11.459896993904275</v>
      </c>
      <c r="AT729" s="166">
        <v>-7.2655529571098401E-2</v>
      </c>
      <c r="AU729" s="166">
        <v>12.541022265152417</v>
      </c>
      <c r="AV729" s="166">
        <v>16.037387821423739</v>
      </c>
      <c r="AW729" s="166" t="s">
        <v>7893</v>
      </c>
      <c r="AX729" s="166" t="s">
        <v>7469</v>
      </c>
      <c r="AY729" s="166" t="s">
        <v>7469</v>
      </c>
      <c r="AZ729" s="166">
        <v>-2.4442326018534528</v>
      </c>
      <c r="BA729" s="166">
        <v>-87.232298106759231</v>
      </c>
      <c r="BB729" s="166">
        <v>3.1860104836226086</v>
      </c>
      <c r="BC729" s="166">
        <v>-85.1927796775839</v>
      </c>
      <c r="BD729" s="166">
        <v>-227.55887572465844</v>
      </c>
      <c r="BE729" s="166" t="s">
        <v>7469</v>
      </c>
      <c r="BF729" s="166">
        <v>4.485872737844657</v>
      </c>
      <c r="BG729" s="166" t="s">
        <v>7469</v>
      </c>
      <c r="BH729" s="166" t="s">
        <v>7469</v>
      </c>
      <c r="BI729" s="166" t="s">
        <v>7469</v>
      </c>
      <c r="BJ729" s="166">
        <v>15.851893751364139</v>
      </c>
      <c r="BK729" s="166" t="s">
        <v>7469</v>
      </c>
      <c r="BL729" s="166">
        <v>16.299251804975491</v>
      </c>
      <c r="BM729" s="166">
        <v>2.4283613515586402</v>
      </c>
      <c r="BN729" s="166">
        <v>-4.1890613558225098</v>
      </c>
      <c r="BO729" s="166">
        <v>-191.00670742603825</v>
      </c>
      <c r="BP729" s="166">
        <v>-125.87715013999139</v>
      </c>
      <c r="BQ729" s="166" t="s">
        <v>7469</v>
      </c>
      <c r="BR729" s="166">
        <v>-142.56517636742061</v>
      </c>
      <c r="BS729" s="166" t="s">
        <v>7469</v>
      </c>
      <c r="BT729" s="166">
        <v>-207.12487858266678</v>
      </c>
      <c r="BU729" s="166" t="s">
        <v>7469</v>
      </c>
      <c r="BV729" s="166" t="s">
        <v>7469</v>
      </c>
      <c r="BW729" s="166" t="s">
        <v>7469</v>
      </c>
      <c r="BX729" s="166">
        <v>14.652788382121837</v>
      </c>
      <c r="BY729" s="166">
        <v>-54.904104023945443</v>
      </c>
      <c r="BZ729" s="166" t="s">
        <v>7469</v>
      </c>
      <c r="CA729" s="166" t="s">
        <v>7469</v>
      </c>
      <c r="CB729" s="166">
        <v>11.502676365988549</v>
      </c>
      <c r="CC729" s="166" t="s">
        <v>7469</v>
      </c>
      <c r="CD729" s="166">
        <v>23.3570050780326</v>
      </c>
      <c r="CE729" s="166" t="s">
        <v>7469</v>
      </c>
      <c r="CF729" s="166" t="s">
        <v>7469</v>
      </c>
      <c r="CG729" s="166" t="s">
        <v>7469</v>
      </c>
      <c r="CH729" s="166">
        <v>5.417917870178905</v>
      </c>
      <c r="CI729" s="166" t="s">
        <v>7469</v>
      </c>
      <c r="CJ729" s="166" t="s">
        <v>7469</v>
      </c>
      <c r="CK729" s="166" t="s">
        <v>7469</v>
      </c>
      <c r="CL729" s="166" t="s">
        <v>7469</v>
      </c>
      <c r="CM729" s="166" t="s">
        <v>7469</v>
      </c>
      <c r="CN729" s="166" t="s">
        <v>7469</v>
      </c>
      <c r="CO729" s="166">
        <v>9.4600006476739598</v>
      </c>
      <c r="CP729" s="166">
        <v>14.673360498230295</v>
      </c>
      <c r="CQ729" s="166" t="s">
        <v>7469</v>
      </c>
      <c r="CR729" s="166" t="s">
        <v>7469</v>
      </c>
      <c r="CS729" s="166">
        <v>-3.883553623649374</v>
      </c>
      <c r="CT729" s="166">
        <v>-9.4364401052615676</v>
      </c>
      <c r="CU729" s="166">
        <v>-1.5856483797107797</v>
      </c>
      <c r="CV729" s="166" t="s">
        <v>7893</v>
      </c>
      <c r="CW729" s="166" t="s">
        <v>7469</v>
      </c>
      <c r="CX729" s="166" t="s">
        <v>7469</v>
      </c>
      <c r="CY729" s="166">
        <v>11.527045187483047</v>
      </c>
      <c r="CZ729" s="166">
        <v>9.7652493868764765</v>
      </c>
      <c r="DA729" s="166">
        <v>6.0083694198467139</v>
      </c>
      <c r="DB729" s="166" t="s">
        <v>7893</v>
      </c>
      <c r="DC729" s="166" t="s">
        <v>7469</v>
      </c>
      <c r="DD729" s="166">
        <v>9.8621022850943323</v>
      </c>
      <c r="DE729" s="166" t="s">
        <v>7469</v>
      </c>
      <c r="DF729" s="166" t="s">
        <v>7469</v>
      </c>
      <c r="DG729" s="166">
        <v>4.6716143422017087</v>
      </c>
      <c r="DH729" s="166" t="s">
        <v>7469</v>
      </c>
      <c r="DI729" s="166">
        <v>8.1167720511174561</v>
      </c>
      <c r="DJ729" s="166" t="s">
        <v>7893</v>
      </c>
      <c r="DK729" s="166">
        <v>2.0231313592654443</v>
      </c>
      <c r="DL729" s="166">
        <v>-13.709679014718734</v>
      </c>
      <c r="DM729" s="166" t="s">
        <v>7469</v>
      </c>
      <c r="DN729" s="166">
        <v>17.95724192321514</v>
      </c>
      <c r="DO729" s="166">
        <v>-22.780279863302745</v>
      </c>
      <c r="DP729" s="166">
        <v>-103.81198320709476</v>
      </c>
      <c r="DQ729" s="166">
        <v>15.134030759328027</v>
      </c>
      <c r="DR729" s="166" t="s">
        <v>7893</v>
      </c>
      <c r="DS729" s="166" t="s">
        <v>7469</v>
      </c>
      <c r="DT729" s="166">
        <v>9.9802869958856242</v>
      </c>
      <c r="DU729" s="166">
        <v>3.6535259252623122</v>
      </c>
      <c r="DV729" s="166" t="s">
        <v>7469</v>
      </c>
      <c r="DW729" s="166" t="s">
        <v>7893</v>
      </c>
      <c r="DX729" s="166">
        <v>-0.76657889217950836</v>
      </c>
      <c r="DY729" s="166">
        <v>-15.461503466666766</v>
      </c>
      <c r="DZ729" s="166" t="s">
        <v>7469</v>
      </c>
      <c r="EA729" s="166">
        <v>17.548762113419343</v>
      </c>
      <c r="EB729" s="166">
        <v>4.0575832220568229</v>
      </c>
      <c r="EC729" s="166">
        <v>5.5524922979120417</v>
      </c>
      <c r="ED729" s="166">
        <v>2.6630788994652868</v>
      </c>
      <c r="EE729" s="166" t="s">
        <v>7469</v>
      </c>
      <c r="EF729" s="166">
        <v>6.9946696026446347</v>
      </c>
      <c r="EG729" s="166">
        <v>10.122540494553615</v>
      </c>
      <c r="EH729" s="166">
        <v>-19.020954995804953</v>
      </c>
      <c r="EI729" s="166" t="s">
        <v>7469</v>
      </c>
      <c r="EJ729" s="166" t="s">
        <v>7469</v>
      </c>
      <c r="EK729" s="166" t="s">
        <v>7469</v>
      </c>
      <c r="EL729" s="166" t="s">
        <v>7469</v>
      </c>
      <c r="EM729" s="166" t="s">
        <v>7469</v>
      </c>
      <c r="EN729" s="166" t="s">
        <v>7469</v>
      </c>
    </row>
    <row r="730" spans="4:144">
      <c r="D730" s="103" t="s">
        <v>8227</v>
      </c>
      <c r="E730" s="103"/>
      <c r="F730" s="126"/>
      <c r="G730" s="151"/>
      <c r="H730" s="152"/>
      <c r="I730" s="166" t="s">
        <v>8105</v>
      </c>
      <c r="J730" s="166" t="s">
        <v>8105</v>
      </c>
      <c r="K730" s="166" t="s">
        <v>8105</v>
      </c>
      <c r="L730" s="166" t="s">
        <v>8105</v>
      </c>
      <c r="M730" s="166" t="s">
        <v>8105</v>
      </c>
      <c r="N730" s="166" t="s">
        <v>8105</v>
      </c>
      <c r="O730" s="166" t="s">
        <v>8105</v>
      </c>
      <c r="P730" s="166" t="s">
        <v>8105</v>
      </c>
      <c r="Q730" s="166" t="s">
        <v>8105</v>
      </c>
      <c r="R730" s="166" t="s">
        <v>8105</v>
      </c>
      <c r="S730" s="166" t="s">
        <v>8105</v>
      </c>
      <c r="T730" s="166" t="s">
        <v>8105</v>
      </c>
      <c r="U730" s="166" t="s">
        <v>8105</v>
      </c>
      <c r="V730" s="166" t="s">
        <v>8105</v>
      </c>
      <c r="W730" s="166" t="s">
        <v>8105</v>
      </c>
      <c r="X730" s="166" t="s">
        <v>8105</v>
      </c>
      <c r="Y730" s="166" t="s">
        <v>8105</v>
      </c>
      <c r="Z730" s="166" t="s">
        <v>8105</v>
      </c>
      <c r="AA730" s="166" t="s">
        <v>8105</v>
      </c>
      <c r="AB730" s="166" t="s">
        <v>8105</v>
      </c>
      <c r="AC730" s="166" t="s">
        <v>8105</v>
      </c>
      <c r="AD730" s="166" t="s">
        <v>8105</v>
      </c>
      <c r="AE730" s="166" t="s">
        <v>8105</v>
      </c>
      <c r="AF730" s="166" t="s">
        <v>8105</v>
      </c>
      <c r="AG730" s="166" t="s">
        <v>8105</v>
      </c>
      <c r="AH730" s="166" t="s">
        <v>8105</v>
      </c>
      <c r="AI730" s="166" t="s">
        <v>8105</v>
      </c>
      <c r="AJ730" s="166" t="s">
        <v>8105</v>
      </c>
      <c r="AK730" s="166" t="s">
        <v>8105</v>
      </c>
      <c r="AL730" s="166" t="s">
        <v>8105</v>
      </c>
      <c r="AM730" s="166" t="s">
        <v>8105</v>
      </c>
      <c r="AN730" s="166" t="s">
        <v>8105</v>
      </c>
      <c r="AO730" s="166" t="s">
        <v>8105</v>
      </c>
      <c r="AP730" s="166" t="s">
        <v>8105</v>
      </c>
      <c r="AQ730" s="166" t="s">
        <v>8105</v>
      </c>
      <c r="AR730" s="166" t="s">
        <v>8105</v>
      </c>
      <c r="AS730" s="166" t="s">
        <v>8105</v>
      </c>
      <c r="AT730" s="166" t="s">
        <v>8105</v>
      </c>
      <c r="AU730" s="166" t="s">
        <v>8105</v>
      </c>
      <c r="AV730" s="166" t="s">
        <v>8105</v>
      </c>
      <c r="AW730" s="166" t="s">
        <v>8105</v>
      </c>
      <c r="AX730" s="166" t="s">
        <v>8105</v>
      </c>
      <c r="AY730" s="166" t="s">
        <v>8105</v>
      </c>
      <c r="AZ730" s="166" t="s">
        <v>8105</v>
      </c>
      <c r="BA730" s="166" t="s">
        <v>8105</v>
      </c>
      <c r="BB730" s="166" t="s">
        <v>8105</v>
      </c>
      <c r="BC730" s="166" t="s">
        <v>8105</v>
      </c>
      <c r="BD730" s="166" t="s">
        <v>8105</v>
      </c>
      <c r="BE730" s="166" t="s">
        <v>8105</v>
      </c>
      <c r="BF730" s="166" t="s">
        <v>8105</v>
      </c>
      <c r="BG730" s="166" t="s">
        <v>8105</v>
      </c>
      <c r="BH730" s="166" t="s">
        <v>8105</v>
      </c>
      <c r="BI730" s="166" t="s">
        <v>8105</v>
      </c>
      <c r="BJ730" s="166" t="s">
        <v>8105</v>
      </c>
      <c r="BK730" s="166" t="s">
        <v>8105</v>
      </c>
      <c r="BL730" s="166" t="s">
        <v>8105</v>
      </c>
      <c r="BM730" s="166" t="s">
        <v>8105</v>
      </c>
      <c r="BN730" s="166" t="s">
        <v>8105</v>
      </c>
      <c r="BO730" s="166" t="s">
        <v>8105</v>
      </c>
      <c r="BP730" s="166" t="s">
        <v>8105</v>
      </c>
      <c r="BQ730" s="166" t="s">
        <v>8105</v>
      </c>
      <c r="BR730" s="166" t="s">
        <v>8105</v>
      </c>
      <c r="BS730" s="166" t="s">
        <v>8105</v>
      </c>
      <c r="BT730" s="166" t="s">
        <v>8105</v>
      </c>
      <c r="BU730" s="166" t="s">
        <v>8105</v>
      </c>
      <c r="BV730" s="166" t="s">
        <v>8105</v>
      </c>
      <c r="BW730" s="166" t="s">
        <v>8105</v>
      </c>
      <c r="BX730" s="166" t="s">
        <v>8105</v>
      </c>
      <c r="BY730" s="166" t="s">
        <v>8105</v>
      </c>
      <c r="BZ730" s="166" t="s">
        <v>8105</v>
      </c>
      <c r="CA730" s="166" t="s">
        <v>8105</v>
      </c>
      <c r="CB730" s="166" t="s">
        <v>8105</v>
      </c>
      <c r="CC730" s="166" t="s">
        <v>8105</v>
      </c>
      <c r="CD730" s="166" t="s">
        <v>8105</v>
      </c>
      <c r="CE730" s="166" t="s">
        <v>8105</v>
      </c>
      <c r="CF730" s="166" t="s">
        <v>8105</v>
      </c>
      <c r="CG730" s="166" t="s">
        <v>8105</v>
      </c>
      <c r="CH730" s="166" t="s">
        <v>8105</v>
      </c>
      <c r="CI730" s="166" t="s">
        <v>8105</v>
      </c>
      <c r="CJ730" s="166" t="s">
        <v>8105</v>
      </c>
      <c r="CK730" s="166" t="s">
        <v>8105</v>
      </c>
      <c r="CL730" s="166" t="s">
        <v>8105</v>
      </c>
      <c r="CM730" s="166" t="s">
        <v>8105</v>
      </c>
      <c r="CN730" s="166" t="s">
        <v>8105</v>
      </c>
      <c r="CO730" s="166" t="s">
        <v>8105</v>
      </c>
      <c r="CP730" s="166" t="s">
        <v>8105</v>
      </c>
      <c r="CQ730" s="166" t="s">
        <v>8105</v>
      </c>
      <c r="CR730" s="166" t="s">
        <v>8105</v>
      </c>
      <c r="CS730" s="166" t="s">
        <v>8105</v>
      </c>
      <c r="CT730" s="166" t="s">
        <v>8105</v>
      </c>
      <c r="CU730" s="166" t="s">
        <v>8105</v>
      </c>
      <c r="CV730" s="166" t="s">
        <v>8105</v>
      </c>
      <c r="CW730" s="166" t="s">
        <v>8105</v>
      </c>
      <c r="CX730" s="166" t="s">
        <v>8105</v>
      </c>
      <c r="CY730" s="166" t="s">
        <v>8105</v>
      </c>
      <c r="CZ730" s="166" t="s">
        <v>8105</v>
      </c>
      <c r="DA730" s="166" t="s">
        <v>8105</v>
      </c>
      <c r="DB730" s="166" t="s">
        <v>8105</v>
      </c>
      <c r="DC730" s="166" t="s">
        <v>8105</v>
      </c>
      <c r="DD730" s="166" t="s">
        <v>8105</v>
      </c>
      <c r="DE730" s="166" t="s">
        <v>8105</v>
      </c>
      <c r="DF730" s="166" t="s">
        <v>8105</v>
      </c>
      <c r="DG730" s="166" t="s">
        <v>8105</v>
      </c>
      <c r="DH730" s="166" t="s">
        <v>8105</v>
      </c>
      <c r="DI730" s="166" t="s">
        <v>8105</v>
      </c>
      <c r="DJ730" s="166" t="s">
        <v>8105</v>
      </c>
      <c r="DK730" s="166" t="s">
        <v>8105</v>
      </c>
      <c r="DL730" s="166" t="s">
        <v>8105</v>
      </c>
      <c r="DM730" s="166" t="s">
        <v>8105</v>
      </c>
      <c r="DN730" s="166" t="s">
        <v>8105</v>
      </c>
      <c r="DO730" s="166" t="s">
        <v>8105</v>
      </c>
      <c r="DP730" s="166" t="s">
        <v>8105</v>
      </c>
      <c r="DQ730" s="166" t="s">
        <v>8105</v>
      </c>
      <c r="DR730" s="166" t="s">
        <v>8105</v>
      </c>
      <c r="DS730" s="166" t="s">
        <v>8105</v>
      </c>
      <c r="DT730" s="166" t="s">
        <v>8105</v>
      </c>
      <c r="DU730" s="166" t="s">
        <v>8105</v>
      </c>
      <c r="DV730" s="166" t="s">
        <v>8105</v>
      </c>
      <c r="DW730" s="166" t="s">
        <v>8105</v>
      </c>
      <c r="DX730" s="166" t="s">
        <v>8105</v>
      </c>
      <c r="DY730" s="166" t="s">
        <v>8105</v>
      </c>
      <c r="DZ730" s="166" t="s">
        <v>8105</v>
      </c>
      <c r="EA730" s="166" t="s">
        <v>8105</v>
      </c>
      <c r="EB730" s="166" t="s">
        <v>8105</v>
      </c>
      <c r="EC730" s="166" t="s">
        <v>8105</v>
      </c>
      <c r="ED730" s="166" t="s">
        <v>8105</v>
      </c>
      <c r="EE730" s="166" t="s">
        <v>8105</v>
      </c>
      <c r="EF730" s="166" t="s">
        <v>8105</v>
      </c>
      <c r="EG730" s="166" t="s">
        <v>8105</v>
      </c>
      <c r="EH730" s="166" t="s">
        <v>8105</v>
      </c>
      <c r="EI730" s="166" t="s">
        <v>8105</v>
      </c>
      <c r="EJ730" s="166" t="s">
        <v>8105</v>
      </c>
      <c r="EK730" s="166" t="s">
        <v>8105</v>
      </c>
      <c r="EL730" s="166" t="s">
        <v>8105</v>
      </c>
      <c r="EM730" s="166" t="s">
        <v>8105</v>
      </c>
      <c r="EN730" s="166" t="s">
        <v>8105</v>
      </c>
    </row>
    <row r="731" spans="4:144">
      <c r="E731" s="120" t="s">
        <v>8088</v>
      </c>
      <c r="F731" s="126" t="s">
        <v>8228</v>
      </c>
      <c r="G731" s="151" t="s">
        <v>8090</v>
      </c>
      <c r="H731" s="152" t="s">
        <v>8091</v>
      </c>
      <c r="I731" s="166">
        <v>16.772099999999998</v>
      </c>
      <c r="J731" s="166">
        <v>-8.6437000000000008</v>
      </c>
      <c r="K731" s="166">
        <v>21.3552</v>
      </c>
      <c r="L731" s="166">
        <v>-43.173699999999997</v>
      </c>
      <c r="M731" s="166">
        <v>-8.0349000000000004</v>
      </c>
      <c r="N731" s="166">
        <v>5.6083999999999996</v>
      </c>
      <c r="O731" s="166" t="s">
        <v>7469</v>
      </c>
      <c r="P731" s="166" t="s">
        <v>7469</v>
      </c>
      <c r="Q731" s="166">
        <v>-56.657800000000002</v>
      </c>
      <c r="R731" s="166">
        <v>9.4242000000000008</v>
      </c>
      <c r="S731" s="166">
        <v>-76.568399999999997</v>
      </c>
      <c r="T731" s="166">
        <v>3.6448999999999998</v>
      </c>
      <c r="U731" s="166">
        <v>-24.125499999999999</v>
      </c>
      <c r="V731" s="166" t="s">
        <v>7469</v>
      </c>
      <c r="W731" s="166">
        <v>2.5493000000000001</v>
      </c>
      <c r="X731" s="166">
        <v>38.337600000000002</v>
      </c>
      <c r="Y731" s="166">
        <v>36.942700000000002</v>
      </c>
      <c r="Z731" s="166">
        <v>9.7448999999999995</v>
      </c>
      <c r="AA731" s="166">
        <v>4.7119</v>
      </c>
      <c r="AB731" s="166">
        <v>3.6147999999999998</v>
      </c>
      <c r="AC731" s="166" t="s">
        <v>7469</v>
      </c>
      <c r="AD731" s="166">
        <v>-33.664999999999999</v>
      </c>
      <c r="AE731" s="166">
        <v>-3.1678000000000002</v>
      </c>
      <c r="AF731" s="166">
        <v>21.017299999999999</v>
      </c>
      <c r="AG731" s="166">
        <v>8.8287999999999993</v>
      </c>
      <c r="AH731" s="166">
        <v>11.2242</v>
      </c>
      <c r="AI731" s="166">
        <v>11.595499999999999</v>
      </c>
      <c r="AJ731" s="166">
        <v>-40.346800000000002</v>
      </c>
      <c r="AK731" s="166">
        <v>21.527899999999999</v>
      </c>
      <c r="AL731" s="166">
        <v>47.136899999999997</v>
      </c>
      <c r="AM731" s="166">
        <v>-12.2364</v>
      </c>
      <c r="AN731" s="166">
        <v>6.2039</v>
      </c>
      <c r="AO731" s="166" t="s">
        <v>7469</v>
      </c>
      <c r="AP731" s="166">
        <v>9.1151999999999997</v>
      </c>
      <c r="AQ731" s="166" t="s">
        <v>7469</v>
      </c>
      <c r="AR731" s="166">
        <v>11.037599999999999</v>
      </c>
      <c r="AS731" s="166">
        <v>9.7166999999999994</v>
      </c>
      <c r="AT731" s="166">
        <v>8.5744000000000007</v>
      </c>
      <c r="AU731" s="166">
        <v>9.7324000000000002</v>
      </c>
      <c r="AV731" s="166">
        <v>11.9939</v>
      </c>
      <c r="AW731" s="166" t="s">
        <v>7469</v>
      </c>
      <c r="AX731" s="166">
        <v>-129.09039999999999</v>
      </c>
      <c r="AY731" s="166" t="s">
        <v>7469</v>
      </c>
      <c r="AZ731" s="166">
        <v>6.5018000000000002</v>
      </c>
      <c r="BA731" s="166">
        <v>-90.975899999999996</v>
      </c>
      <c r="BB731" s="166">
        <v>3.1425999999999998</v>
      </c>
      <c r="BC731" s="166">
        <v>-23.4451</v>
      </c>
      <c r="BD731" s="166">
        <v>-285.98540000000003</v>
      </c>
      <c r="BE731" s="166">
        <v>-363.43310000000002</v>
      </c>
      <c r="BF731" s="166">
        <v>19.424700000000001</v>
      </c>
      <c r="BG731" s="166" t="s">
        <v>7469</v>
      </c>
      <c r="BH731" s="166" t="s">
        <v>7469</v>
      </c>
      <c r="BI731" s="166" t="s">
        <v>7469</v>
      </c>
      <c r="BJ731" s="166">
        <v>21.5746</v>
      </c>
      <c r="BK731" s="166">
        <v>-138.32859999999999</v>
      </c>
      <c r="BL731" s="166">
        <v>9.7384000000000004</v>
      </c>
      <c r="BM731" s="166">
        <v>6.0978000000000003</v>
      </c>
      <c r="BN731" s="166">
        <v>-1.0858000000000001</v>
      </c>
      <c r="BO731" s="166">
        <v>-173.04499999999999</v>
      </c>
      <c r="BP731" s="166">
        <v>-114.4111</v>
      </c>
      <c r="BQ731" s="166">
        <v>-23.833600000000001</v>
      </c>
      <c r="BR731" s="166" t="s">
        <v>7469</v>
      </c>
      <c r="BS731" s="166">
        <v>-414.26249999999999</v>
      </c>
      <c r="BT731" s="166">
        <v>-376.63690000000003</v>
      </c>
      <c r="BU731" s="166" t="s">
        <v>7469</v>
      </c>
      <c r="BV731" s="166">
        <v>-83.74</v>
      </c>
      <c r="BW731" s="166" t="s">
        <v>7469</v>
      </c>
      <c r="BX731" s="166">
        <v>23.733599999999999</v>
      </c>
      <c r="BY731" s="166">
        <v>-22.7438</v>
      </c>
      <c r="BZ731" s="166" t="s">
        <v>7469</v>
      </c>
      <c r="CA731" s="166" t="s">
        <v>7469</v>
      </c>
      <c r="CB731" s="166">
        <v>7.0664999999999996</v>
      </c>
      <c r="CC731" s="166" t="s">
        <v>7469</v>
      </c>
      <c r="CD731" s="166">
        <v>4.9156000000000004</v>
      </c>
      <c r="CE731" s="166" t="s">
        <v>7469</v>
      </c>
      <c r="CF731" s="166">
        <v>-1.0953999999999999</v>
      </c>
      <c r="CG731" s="166" t="s">
        <v>7469</v>
      </c>
      <c r="CH731" s="166">
        <v>2.5630999999999999</v>
      </c>
      <c r="CI731" s="166">
        <v>-25.648199999999999</v>
      </c>
      <c r="CJ731" s="166" t="s">
        <v>7469</v>
      </c>
      <c r="CK731" s="166" t="s">
        <v>7469</v>
      </c>
      <c r="CL731" s="166" t="s">
        <v>7469</v>
      </c>
      <c r="CM731" s="166" t="s">
        <v>7469</v>
      </c>
      <c r="CN731" s="166" t="s">
        <v>7469</v>
      </c>
      <c r="CO731" s="166">
        <v>8.7223000000000006</v>
      </c>
      <c r="CP731" s="166">
        <v>11.953799999999999</v>
      </c>
      <c r="CQ731" s="166" t="s">
        <v>7469</v>
      </c>
      <c r="CR731" s="166" t="s">
        <v>7469</v>
      </c>
      <c r="CS731" s="166">
        <v>0.42159999999999997</v>
      </c>
      <c r="CT731" s="166">
        <v>-14.464600000000001</v>
      </c>
      <c r="CU731" s="166">
        <v>-3.7105999999999999</v>
      </c>
      <c r="CV731" s="166" t="s">
        <v>7469</v>
      </c>
      <c r="CW731" s="166" t="s">
        <v>7469</v>
      </c>
      <c r="CX731" s="166" t="s">
        <v>7469</v>
      </c>
      <c r="CY731" s="166">
        <v>8.4968000000000004</v>
      </c>
      <c r="CZ731" s="166">
        <v>6.2472000000000003</v>
      </c>
      <c r="DA731" s="166">
        <v>5.6467999999999998</v>
      </c>
      <c r="DB731" s="166" t="s">
        <v>7469</v>
      </c>
      <c r="DC731" s="166">
        <v>33.957599999999999</v>
      </c>
      <c r="DD731" s="166">
        <v>0.36049999999999999</v>
      </c>
      <c r="DE731" s="166">
        <v>-59.307299999999998</v>
      </c>
      <c r="DF731" s="166" t="s">
        <v>7469</v>
      </c>
      <c r="DG731" s="166">
        <v>7.7732999999999999</v>
      </c>
      <c r="DH731" s="166" t="s">
        <v>7469</v>
      </c>
      <c r="DI731" s="166">
        <v>7.8926999999999996</v>
      </c>
      <c r="DJ731" s="166" t="s">
        <v>7469</v>
      </c>
      <c r="DK731" s="166">
        <v>0.4778</v>
      </c>
      <c r="DL731" s="166">
        <v>-7.1639999999999997</v>
      </c>
      <c r="DM731" s="166">
        <v>28.225200000000001</v>
      </c>
      <c r="DN731" s="166">
        <v>13.947699999999999</v>
      </c>
      <c r="DO731" s="166">
        <v>9.3046000000000006</v>
      </c>
      <c r="DP731" s="166">
        <v>-17.211600000000001</v>
      </c>
      <c r="DQ731" s="166">
        <v>18.204799999999999</v>
      </c>
      <c r="DR731" s="166" t="s">
        <v>7469</v>
      </c>
      <c r="DS731" s="166" t="s">
        <v>7469</v>
      </c>
      <c r="DT731" s="166">
        <v>14.767200000000001</v>
      </c>
      <c r="DU731" s="166">
        <v>3.5375000000000001</v>
      </c>
      <c r="DV731" s="166" t="s">
        <v>7469</v>
      </c>
      <c r="DW731" s="166" t="s">
        <v>7469</v>
      </c>
      <c r="DX731" s="166">
        <v>21.595400000000001</v>
      </c>
      <c r="DY731" s="166">
        <v>-7.6928999999999998</v>
      </c>
      <c r="DZ731" s="166">
        <v>-54.282800000000002</v>
      </c>
      <c r="EA731" s="166">
        <v>18.1296</v>
      </c>
      <c r="EB731" s="166">
        <v>3.4489999999999998</v>
      </c>
      <c r="EC731" s="166">
        <v>14.703900000000001</v>
      </c>
      <c r="ED731" s="166">
        <v>3.8736999999999999</v>
      </c>
      <c r="EE731" s="166" t="s">
        <v>7469</v>
      </c>
      <c r="EF731" s="166">
        <v>12.918100000000001</v>
      </c>
      <c r="EG731" s="166">
        <v>8.5846</v>
      </c>
      <c r="EH731" s="166">
        <v>8.5576000000000008</v>
      </c>
      <c r="EI731" s="166">
        <v>48.006399999999999</v>
      </c>
      <c r="EJ731" s="166" t="s">
        <v>7469</v>
      </c>
      <c r="EK731" s="166" t="s">
        <v>7469</v>
      </c>
      <c r="EL731" s="166" t="s">
        <v>7469</v>
      </c>
      <c r="EM731" s="166" t="s">
        <v>7469</v>
      </c>
      <c r="EN731" s="166" t="s">
        <v>7469</v>
      </c>
    </row>
    <row r="732" spans="4:144">
      <c r="E732" s="120" t="s">
        <v>8092</v>
      </c>
      <c r="F732" s="126" t="s">
        <v>8228</v>
      </c>
      <c r="G732" s="151" t="s">
        <v>8090</v>
      </c>
      <c r="H732" s="152" t="s">
        <v>8091</v>
      </c>
      <c r="I732" s="166">
        <v>16.897099999999998</v>
      </c>
      <c r="J732" s="166">
        <v>-7.3525</v>
      </c>
      <c r="K732" s="166">
        <v>20.762899999999998</v>
      </c>
      <c r="L732" s="166">
        <v>-41.162999999999997</v>
      </c>
      <c r="M732" s="166">
        <v>-0.7137</v>
      </c>
      <c r="N732" s="166">
        <v>0.96730000000000005</v>
      </c>
      <c r="O732" s="166">
        <v>15.700699999999999</v>
      </c>
      <c r="P732" s="166">
        <v>147.916</v>
      </c>
      <c r="Q732" s="166">
        <v>-249.32579999999999</v>
      </c>
      <c r="R732" s="166">
        <v>2.4207999999999998</v>
      </c>
      <c r="S732" s="166">
        <v>-96.410499999999999</v>
      </c>
      <c r="T732" s="166">
        <v>-10.0192</v>
      </c>
      <c r="U732" s="166">
        <v>-28.4849</v>
      </c>
      <c r="V732" s="166" t="s">
        <v>7469</v>
      </c>
      <c r="W732" s="166">
        <v>5.0949999999999998</v>
      </c>
      <c r="X732" s="166">
        <v>24.821899999999999</v>
      </c>
      <c r="Y732" s="166">
        <v>40.958500000000001</v>
      </c>
      <c r="Z732" s="166">
        <v>11.086499999999999</v>
      </c>
      <c r="AA732" s="166">
        <v>6.1020000000000003</v>
      </c>
      <c r="AB732" s="166">
        <v>6.6063999999999998</v>
      </c>
      <c r="AC732" s="166" t="s">
        <v>7469</v>
      </c>
      <c r="AD732" s="166">
        <v>-15.680199999999999</v>
      </c>
      <c r="AE732" s="166">
        <v>5.1858000000000004</v>
      </c>
      <c r="AF732" s="166">
        <v>27.73</v>
      </c>
      <c r="AG732" s="166">
        <v>10.2959</v>
      </c>
      <c r="AH732" s="166">
        <v>1.9454</v>
      </c>
      <c r="AI732" s="166">
        <v>6.3250000000000002</v>
      </c>
      <c r="AJ732" s="166">
        <v>-16.763000000000002</v>
      </c>
      <c r="AK732" s="166">
        <v>28.853100000000001</v>
      </c>
      <c r="AL732" s="166">
        <v>35.378700000000002</v>
      </c>
      <c r="AM732" s="166">
        <v>-16.331199999999999</v>
      </c>
      <c r="AN732" s="166">
        <v>5.1089000000000002</v>
      </c>
      <c r="AO732" s="166">
        <v>15.972099999999999</v>
      </c>
      <c r="AP732" s="166">
        <v>9.218</v>
      </c>
      <c r="AQ732" s="166" t="s">
        <v>7469</v>
      </c>
      <c r="AR732" s="166">
        <v>7.2191000000000001</v>
      </c>
      <c r="AS732" s="166">
        <v>3.5577999999999999</v>
      </c>
      <c r="AT732" s="166">
        <v>-6.0936000000000003</v>
      </c>
      <c r="AU732" s="166">
        <v>18.495999999999999</v>
      </c>
      <c r="AV732" s="166">
        <v>15.1912</v>
      </c>
      <c r="AW732" s="166" t="s">
        <v>7469</v>
      </c>
      <c r="AX732" s="166" t="s">
        <v>7469</v>
      </c>
      <c r="AY732" s="166" t="s">
        <v>7469</v>
      </c>
      <c r="AZ732" s="166">
        <v>5.5738000000000003</v>
      </c>
      <c r="BA732" s="166">
        <v>-115.89570000000001</v>
      </c>
      <c r="BB732" s="166">
        <v>2.8811</v>
      </c>
      <c r="BC732" s="166">
        <v>-15.7296</v>
      </c>
      <c r="BD732" s="166">
        <v>-262.37889999999999</v>
      </c>
      <c r="BE732" s="166" t="s">
        <v>7469</v>
      </c>
      <c r="BF732" s="166">
        <v>9.2090999999999994</v>
      </c>
      <c r="BG732" s="166" t="s">
        <v>7469</v>
      </c>
      <c r="BH732" s="166">
        <v>-59.695099999999996</v>
      </c>
      <c r="BI732" s="166" t="s">
        <v>7469</v>
      </c>
      <c r="BJ732" s="166">
        <v>16.190899999999999</v>
      </c>
      <c r="BK732" s="166">
        <v>-98.123699999999999</v>
      </c>
      <c r="BL732" s="166">
        <v>24.914300000000001</v>
      </c>
      <c r="BM732" s="166">
        <v>4.9245000000000001</v>
      </c>
      <c r="BN732" s="166">
        <v>-5.3094999999999999</v>
      </c>
      <c r="BO732" s="166">
        <v>-42.000799999999998</v>
      </c>
      <c r="BP732" s="166">
        <v>-464.7045</v>
      </c>
      <c r="BQ732" s="166">
        <v>70.544600000000003</v>
      </c>
      <c r="BR732" s="166" t="s">
        <v>7469</v>
      </c>
      <c r="BS732" s="166">
        <v>-75.366600000000005</v>
      </c>
      <c r="BT732" s="166">
        <v>-174.23769999999999</v>
      </c>
      <c r="BU732" s="166">
        <v>17.017800000000001</v>
      </c>
      <c r="BV732" s="166">
        <v>-43.140700000000002</v>
      </c>
      <c r="BW732" s="166" t="s">
        <v>7469</v>
      </c>
      <c r="BX732" s="166">
        <v>12.4345</v>
      </c>
      <c r="BY732" s="166">
        <v>-58.201999999999998</v>
      </c>
      <c r="BZ732" s="166" t="s">
        <v>7469</v>
      </c>
      <c r="CA732" s="166">
        <v>-417.7337</v>
      </c>
      <c r="CB732" s="166">
        <v>8.6371000000000002</v>
      </c>
      <c r="CC732" s="166">
        <v>-34.414700000000003</v>
      </c>
      <c r="CD732" s="166">
        <v>8.3392999999999997</v>
      </c>
      <c r="CE732" s="166">
        <v>-51.09</v>
      </c>
      <c r="CF732" s="166">
        <v>5.7594000000000003</v>
      </c>
      <c r="CG732" s="166">
        <v>-57.831099999999999</v>
      </c>
      <c r="CH732" s="166">
        <v>4.0749000000000004</v>
      </c>
      <c r="CI732" s="166">
        <v>-14.552300000000001</v>
      </c>
      <c r="CJ732" s="166" t="s">
        <v>7469</v>
      </c>
      <c r="CK732" s="166" t="s">
        <v>7469</v>
      </c>
      <c r="CL732" s="166" t="s">
        <v>7469</v>
      </c>
      <c r="CM732" s="166" t="s">
        <v>7469</v>
      </c>
      <c r="CN732" s="166" t="s">
        <v>7469</v>
      </c>
      <c r="CO732" s="166">
        <v>8.0337999999999994</v>
      </c>
      <c r="CP732" s="166">
        <v>10.4299</v>
      </c>
      <c r="CQ732" s="166">
        <v>-72.173199999999994</v>
      </c>
      <c r="CR732" s="166" t="s">
        <v>7469</v>
      </c>
      <c r="CS732" s="166">
        <v>2.8656000000000001</v>
      </c>
      <c r="CT732" s="166">
        <v>1.0730999999999999</v>
      </c>
      <c r="CU732" s="166">
        <v>-8.4149999999999991</v>
      </c>
      <c r="CV732" s="166" t="s">
        <v>7469</v>
      </c>
      <c r="CW732" s="166" t="s">
        <v>7469</v>
      </c>
      <c r="CX732" s="166" t="s">
        <v>7469</v>
      </c>
      <c r="CY732" s="166">
        <v>8.0792000000000002</v>
      </c>
      <c r="CZ732" s="166">
        <v>8.0863999999999994</v>
      </c>
      <c r="DA732" s="166">
        <v>3.1484000000000001</v>
      </c>
      <c r="DB732" s="166" t="s">
        <v>7469</v>
      </c>
      <c r="DC732" s="166">
        <v>26.494499999999999</v>
      </c>
      <c r="DD732" s="166">
        <v>7.6673999999999998</v>
      </c>
      <c r="DE732" s="166">
        <v>-73.811199999999999</v>
      </c>
      <c r="DF732" s="166" t="s">
        <v>7469</v>
      </c>
      <c r="DG732" s="166">
        <v>8.5259999999999998</v>
      </c>
      <c r="DH732" s="166" t="s">
        <v>7469</v>
      </c>
      <c r="DI732" s="166">
        <v>-0.10059999999999999</v>
      </c>
      <c r="DJ732" s="166" t="s">
        <v>7469</v>
      </c>
      <c r="DK732" s="166">
        <v>7.8715000000000002</v>
      </c>
      <c r="DL732" s="166">
        <v>-9.6937999999999995</v>
      </c>
      <c r="DM732" s="166">
        <v>6.7653999999999996</v>
      </c>
      <c r="DN732" s="166">
        <v>10.9635</v>
      </c>
      <c r="DO732" s="166">
        <v>-3.4016000000000002</v>
      </c>
      <c r="DP732" s="166">
        <v>-21.712900000000001</v>
      </c>
      <c r="DQ732" s="166">
        <v>0.30969999999999998</v>
      </c>
      <c r="DR732" s="166" t="s">
        <v>7469</v>
      </c>
      <c r="DS732" s="166" t="s">
        <v>7469</v>
      </c>
      <c r="DT732" s="166">
        <v>8.1823999999999995</v>
      </c>
      <c r="DU732" s="166">
        <v>-13.327299999999999</v>
      </c>
      <c r="DV732" s="166" t="s">
        <v>7469</v>
      </c>
      <c r="DW732" s="166" t="s">
        <v>7469</v>
      </c>
      <c r="DX732" s="166">
        <v>10.138299999999999</v>
      </c>
      <c r="DY732" s="166">
        <v>-12.508900000000001</v>
      </c>
      <c r="DZ732" s="166">
        <v>-71.823300000000003</v>
      </c>
      <c r="EA732" s="166">
        <v>14.901999999999999</v>
      </c>
      <c r="EB732" s="166">
        <v>3.2084999999999999</v>
      </c>
      <c r="EC732" s="166">
        <v>12.2933</v>
      </c>
      <c r="ED732" s="166">
        <v>5.6079999999999997</v>
      </c>
      <c r="EE732" s="166" t="s">
        <v>7469</v>
      </c>
      <c r="EF732" s="166">
        <v>4.6561000000000003</v>
      </c>
      <c r="EG732" s="166">
        <v>7.9535999999999998</v>
      </c>
      <c r="EH732" s="166">
        <v>-23.510400000000001</v>
      </c>
      <c r="EI732" s="166">
        <v>34.4437</v>
      </c>
      <c r="EJ732" s="166" t="s">
        <v>7469</v>
      </c>
      <c r="EK732" s="166">
        <v>-133.2987</v>
      </c>
      <c r="EL732" s="166">
        <v>-697.85299999999995</v>
      </c>
      <c r="EM732" s="166">
        <v>31.783100000000001</v>
      </c>
      <c r="EN732" s="166">
        <v>10.155900000000001</v>
      </c>
    </row>
    <row r="733" spans="4:144">
      <c r="E733" s="120" t="s">
        <v>8093</v>
      </c>
      <c r="F733" s="126" t="s">
        <v>8228</v>
      </c>
      <c r="G733" s="151" t="s">
        <v>8090</v>
      </c>
      <c r="H733" s="152" t="s">
        <v>8091</v>
      </c>
      <c r="I733" s="166">
        <v>16.4726</v>
      </c>
      <c r="J733" s="166">
        <v>-7.7595000000000001</v>
      </c>
      <c r="K733" s="166">
        <v>22.225300000000001</v>
      </c>
      <c r="L733" s="166">
        <v>-47.161700000000003</v>
      </c>
      <c r="M733" s="166">
        <v>-4.6712999999999996</v>
      </c>
      <c r="N733" s="166">
        <v>3.5669</v>
      </c>
      <c r="O733" s="166">
        <v>84.502200000000002</v>
      </c>
      <c r="P733" s="166">
        <v>-56.090699999999998</v>
      </c>
      <c r="Q733" s="166">
        <v>-56.806399999999996</v>
      </c>
      <c r="R733" s="166">
        <v>-4.5887000000000002</v>
      </c>
      <c r="S733" s="166">
        <v>-37.652799999999999</v>
      </c>
      <c r="T733" s="166">
        <v>-22.577000000000002</v>
      </c>
      <c r="U733" s="166">
        <v>-18.373200000000001</v>
      </c>
      <c r="V733" s="166">
        <v>7.3526999999999996</v>
      </c>
      <c r="W733" s="166">
        <v>12.642200000000001</v>
      </c>
      <c r="X733" s="166">
        <v>41.654800000000002</v>
      </c>
      <c r="Y733" s="166">
        <v>0.52359999999999995</v>
      </c>
      <c r="Z733" s="166">
        <v>25.947399999999998</v>
      </c>
      <c r="AA733" s="166">
        <v>9.1976999999999993</v>
      </c>
      <c r="AB733" s="166">
        <v>1.9180999999999999</v>
      </c>
      <c r="AC733" s="166" t="s">
        <v>7469</v>
      </c>
      <c r="AD733" s="166">
        <v>-6.9492000000000003</v>
      </c>
      <c r="AE733" s="166">
        <v>-12.0259</v>
      </c>
      <c r="AF733" s="166">
        <v>18.5976</v>
      </c>
      <c r="AG733" s="166">
        <v>11.7737</v>
      </c>
      <c r="AH733" s="166" t="s">
        <v>7469</v>
      </c>
      <c r="AI733" s="166">
        <v>5.5263</v>
      </c>
      <c r="AJ733" s="166">
        <v>-18.672699999999999</v>
      </c>
      <c r="AK733" s="166">
        <v>26.7971</v>
      </c>
      <c r="AL733" s="166">
        <v>17.810600000000001</v>
      </c>
      <c r="AM733" s="166">
        <v>-19.830300000000001</v>
      </c>
      <c r="AN733" s="166">
        <v>5.2579000000000002</v>
      </c>
      <c r="AO733" s="166">
        <v>31.625800000000002</v>
      </c>
      <c r="AP733" s="166">
        <v>7.7491000000000003</v>
      </c>
      <c r="AQ733" s="166" t="s">
        <v>7469</v>
      </c>
      <c r="AR733" s="166">
        <v>-6.1100000000000002E-2</v>
      </c>
      <c r="AS733" s="166">
        <v>9.8287999999999993</v>
      </c>
      <c r="AT733" s="166">
        <v>1.4818</v>
      </c>
      <c r="AU733" s="166">
        <v>14.2918</v>
      </c>
      <c r="AV733" s="166">
        <v>14.296900000000001</v>
      </c>
      <c r="AW733" s="166" t="s">
        <v>7469</v>
      </c>
      <c r="AX733" s="166">
        <v>-849.16510000000005</v>
      </c>
      <c r="AY733" s="166" t="s">
        <v>7469</v>
      </c>
      <c r="AZ733" s="166">
        <v>0.82440000000000002</v>
      </c>
      <c r="BA733" s="166">
        <v>-116.7877</v>
      </c>
      <c r="BB733" s="166">
        <v>14.48</v>
      </c>
      <c r="BC733" s="166">
        <v>-27.3508</v>
      </c>
      <c r="BD733" s="166">
        <v>-93.993899999999996</v>
      </c>
      <c r="BE733" s="166" t="s">
        <v>7469</v>
      </c>
      <c r="BF733" s="166">
        <v>-3.2363</v>
      </c>
      <c r="BG733" s="166" t="s">
        <v>7469</v>
      </c>
      <c r="BH733" s="166">
        <v>-40.501300000000001</v>
      </c>
      <c r="BI733" s="166">
        <v>-54.496099999999998</v>
      </c>
      <c r="BJ733" s="166">
        <v>18.932400000000001</v>
      </c>
      <c r="BK733" s="166">
        <v>-183.47890000000001</v>
      </c>
      <c r="BL733" s="166">
        <v>22.716699999999999</v>
      </c>
      <c r="BM733" s="166">
        <v>-0.1741</v>
      </c>
      <c r="BN733" s="166">
        <v>-4.3235999999999999</v>
      </c>
      <c r="BO733" s="166">
        <v>-36.4664</v>
      </c>
      <c r="BP733" s="166">
        <v>-48.649700000000003</v>
      </c>
      <c r="BQ733" s="166">
        <v>20.832699999999999</v>
      </c>
      <c r="BR733" s="166">
        <v>-61.285400000000003</v>
      </c>
      <c r="BS733" s="166">
        <v>-23.801200000000001</v>
      </c>
      <c r="BT733" s="166">
        <v>-224.99449999999999</v>
      </c>
      <c r="BU733" s="166">
        <v>23.3779</v>
      </c>
      <c r="BV733" s="166">
        <v>-34.091799999999999</v>
      </c>
      <c r="BW733" s="166" t="s">
        <v>7469</v>
      </c>
      <c r="BX733" s="166">
        <v>5.3795000000000002</v>
      </c>
      <c r="BY733" s="166">
        <v>-38.819899999999997</v>
      </c>
      <c r="BZ733" s="166">
        <v>-70.830200000000005</v>
      </c>
      <c r="CA733" s="166">
        <v>-36.469799999999999</v>
      </c>
      <c r="CB733" s="166">
        <v>9.9209999999999994</v>
      </c>
      <c r="CC733" s="166" t="s">
        <v>7469</v>
      </c>
      <c r="CD733" s="166">
        <v>11.6708</v>
      </c>
      <c r="CE733" s="166">
        <v>-120.0188</v>
      </c>
      <c r="CF733" s="166">
        <v>-10.8034</v>
      </c>
      <c r="CG733" s="166">
        <v>-44.3536</v>
      </c>
      <c r="CH733" s="166">
        <v>-9.0450999999999997</v>
      </c>
      <c r="CI733" s="166">
        <v>-5.1261999999999999</v>
      </c>
      <c r="CJ733" s="166" t="s">
        <v>7469</v>
      </c>
      <c r="CK733" s="166" t="s">
        <v>7469</v>
      </c>
      <c r="CL733" s="166" t="s">
        <v>7469</v>
      </c>
      <c r="CM733" s="166">
        <v>58.929600000000001</v>
      </c>
      <c r="CN733" s="166" t="s">
        <v>7469</v>
      </c>
      <c r="CO733" s="166">
        <v>8.9040999999999997</v>
      </c>
      <c r="CP733" s="166">
        <v>9.4291</v>
      </c>
      <c r="CQ733" s="166">
        <v>-24.674399999999999</v>
      </c>
      <c r="CR733" s="166" t="s">
        <v>7469</v>
      </c>
      <c r="CS733" s="166">
        <v>-2.4794</v>
      </c>
      <c r="CT733" s="166">
        <v>-8.8879000000000001</v>
      </c>
      <c r="CU733" s="166">
        <v>3.1034999999999999</v>
      </c>
      <c r="CV733" s="166" t="s">
        <v>7469</v>
      </c>
      <c r="CW733" s="166" t="s">
        <v>7469</v>
      </c>
      <c r="CX733" s="166" t="s">
        <v>7469</v>
      </c>
      <c r="CY733" s="166">
        <v>8.1364000000000001</v>
      </c>
      <c r="CZ733" s="166">
        <v>8.9065999999999992</v>
      </c>
      <c r="DA733" s="166">
        <v>4.5270999999999999</v>
      </c>
      <c r="DB733" s="166" t="s">
        <v>7469</v>
      </c>
      <c r="DC733" s="166">
        <v>27.035399999999999</v>
      </c>
      <c r="DD733" s="166">
        <v>1.5664</v>
      </c>
      <c r="DE733" s="166">
        <v>-85.65</v>
      </c>
      <c r="DF733" s="166" t="s">
        <v>7469</v>
      </c>
      <c r="DG733" s="166">
        <v>13.6264</v>
      </c>
      <c r="DH733" s="166" t="s">
        <v>7469</v>
      </c>
      <c r="DI733" s="166">
        <v>4.9680999999999997</v>
      </c>
      <c r="DJ733" s="166" t="s">
        <v>7469</v>
      </c>
      <c r="DK733" s="166">
        <v>9.4110999999999994</v>
      </c>
      <c r="DL733" s="166">
        <v>6.3982999999999999</v>
      </c>
      <c r="DM733" s="166">
        <v>5.5732999999999997</v>
      </c>
      <c r="DN733" s="166">
        <v>5.1870000000000003</v>
      </c>
      <c r="DO733" s="166">
        <v>-8.3424999999999994</v>
      </c>
      <c r="DP733" s="166">
        <v>-16.449300000000001</v>
      </c>
      <c r="DQ733" s="166">
        <v>4.6597999999999997</v>
      </c>
      <c r="DR733" s="166" t="s">
        <v>7469</v>
      </c>
      <c r="DS733" s="166">
        <v>27.380099999999999</v>
      </c>
      <c r="DT733" s="166">
        <v>7.0160999999999998</v>
      </c>
      <c r="DU733" s="166">
        <v>2.2679999999999998</v>
      </c>
      <c r="DV733" s="166" t="s">
        <v>7469</v>
      </c>
      <c r="DW733" s="166" t="s">
        <v>7469</v>
      </c>
      <c r="DX733" s="166">
        <v>-5.8596000000000004</v>
      </c>
      <c r="DY733" s="166">
        <v>8.0501000000000005</v>
      </c>
      <c r="DZ733" s="166">
        <v>-26.7928</v>
      </c>
      <c r="EA733" s="166">
        <v>11.5878</v>
      </c>
      <c r="EB733" s="166">
        <v>2.7065999999999999</v>
      </c>
      <c r="EC733" s="166">
        <v>8.8537999999999997</v>
      </c>
      <c r="ED733" s="166">
        <v>5.8315999999999999</v>
      </c>
      <c r="EE733" s="166">
        <v>-0.29659999999999997</v>
      </c>
      <c r="EF733" s="166">
        <v>6.6971999999999996</v>
      </c>
      <c r="EG733" s="166">
        <v>5.3921000000000001</v>
      </c>
      <c r="EH733" s="166">
        <v>-1.4037999999999999</v>
      </c>
      <c r="EI733" s="166">
        <v>26.6919</v>
      </c>
      <c r="EJ733" s="166" t="s">
        <v>7469</v>
      </c>
      <c r="EK733" s="166">
        <v>-116.21559999999999</v>
      </c>
      <c r="EL733" s="166">
        <v>-596.7201</v>
      </c>
      <c r="EM733" s="166">
        <v>17.579599999999999</v>
      </c>
      <c r="EN733" s="166">
        <v>47.961500000000001</v>
      </c>
    </row>
    <row r="734" spans="4:144">
      <c r="E734" s="120" t="s">
        <v>8094</v>
      </c>
      <c r="F734" s="126" t="s">
        <v>8228</v>
      </c>
      <c r="G734" s="151" t="s">
        <v>8090</v>
      </c>
      <c r="H734" s="152" t="s">
        <v>8091</v>
      </c>
      <c r="I734" s="166">
        <v>18.0198</v>
      </c>
      <c r="J734" s="166">
        <v>-11.178100000000001</v>
      </c>
      <c r="K734" s="166">
        <v>23.0015</v>
      </c>
      <c r="L734" s="166">
        <v>-77.605599999999995</v>
      </c>
      <c r="M734" s="166">
        <v>2.0396000000000001</v>
      </c>
      <c r="N734" s="166">
        <v>20.196400000000001</v>
      </c>
      <c r="O734" s="166">
        <v>23.559100000000001</v>
      </c>
      <c r="P734" s="166">
        <v>-152.06649999999999</v>
      </c>
      <c r="Q734" s="166">
        <v>-26.7286</v>
      </c>
      <c r="R734" s="166">
        <v>-38.738399999999999</v>
      </c>
      <c r="S734" s="166">
        <v>-23.824300000000001</v>
      </c>
      <c r="T734" s="166">
        <v>-15.762700000000001</v>
      </c>
      <c r="U734" s="166">
        <v>8.4092000000000002</v>
      </c>
      <c r="V734" s="166">
        <v>-24.571100000000001</v>
      </c>
      <c r="W734" s="166">
        <v>-20.072199999999999</v>
      </c>
      <c r="X734" s="166">
        <v>45.397199999999998</v>
      </c>
      <c r="Y734" s="166">
        <v>7.0542999999999996</v>
      </c>
      <c r="Z734" s="166">
        <v>22.773599999999998</v>
      </c>
      <c r="AA734" s="166">
        <v>8.9850999999999992</v>
      </c>
      <c r="AB734" s="166">
        <v>2.9940000000000002</v>
      </c>
      <c r="AC734" s="166" t="s">
        <v>7469</v>
      </c>
      <c r="AD734" s="166">
        <v>-2.855</v>
      </c>
      <c r="AE734" s="166">
        <v>-13.53</v>
      </c>
      <c r="AF734" s="166">
        <v>20.765999999999998</v>
      </c>
      <c r="AG734" s="166">
        <v>9.2209000000000003</v>
      </c>
      <c r="AH734" s="166" t="s">
        <v>7469</v>
      </c>
      <c r="AI734" s="166">
        <v>6.7808999999999999</v>
      </c>
      <c r="AJ734" s="166">
        <v>-20.163900000000002</v>
      </c>
      <c r="AK734" s="166">
        <v>18.4788</v>
      </c>
      <c r="AL734" s="166">
        <v>-0.32200000000000001</v>
      </c>
      <c r="AM734" s="166">
        <v>-9.0975999999999999</v>
      </c>
      <c r="AN734" s="166">
        <v>3.2443</v>
      </c>
      <c r="AO734" s="166">
        <v>-16.467700000000001</v>
      </c>
      <c r="AP734" s="166">
        <v>11.731400000000001</v>
      </c>
      <c r="AQ734" s="166">
        <v>-24081.697800000002</v>
      </c>
      <c r="AR734" s="166">
        <v>-6.0975999999999999</v>
      </c>
      <c r="AS734" s="166">
        <v>11.212899999999999</v>
      </c>
      <c r="AT734" s="166">
        <v>15.6358</v>
      </c>
      <c r="AU734" s="166">
        <v>12.904500000000001</v>
      </c>
      <c r="AV734" s="166">
        <v>12.992699999999999</v>
      </c>
      <c r="AW734" s="166" t="s">
        <v>7469</v>
      </c>
      <c r="AX734" s="166">
        <v>-109.8677</v>
      </c>
      <c r="AY734" s="166" t="s">
        <v>7469</v>
      </c>
      <c r="AZ734" s="166">
        <v>-15.159800000000001</v>
      </c>
      <c r="BA734" s="166">
        <v>-86.47</v>
      </c>
      <c r="BB734" s="166">
        <v>4.0664999999999996</v>
      </c>
      <c r="BC734" s="166">
        <v>-61.964300000000001</v>
      </c>
      <c r="BD734" s="166">
        <v>-64.3215</v>
      </c>
      <c r="BE734" s="166" t="s">
        <v>7469</v>
      </c>
      <c r="BF734" s="166">
        <v>4.4462000000000002</v>
      </c>
      <c r="BG734" s="166">
        <v>-68.438400000000001</v>
      </c>
      <c r="BH734" s="166">
        <v>-34.693199999999997</v>
      </c>
      <c r="BI734" s="166">
        <v>-8.9716000000000005</v>
      </c>
      <c r="BJ734" s="166">
        <v>14.1953</v>
      </c>
      <c r="BK734" s="166">
        <v>-99.900899999999993</v>
      </c>
      <c r="BL734" s="166">
        <v>7.1708999999999996</v>
      </c>
      <c r="BM734" s="166">
        <v>0.94510000000000005</v>
      </c>
      <c r="BN734" s="166">
        <v>-3.0693999999999999</v>
      </c>
      <c r="BO734" s="166">
        <v>-131.09530000000001</v>
      </c>
      <c r="BP734" s="166">
        <v>-1.3387</v>
      </c>
      <c r="BQ734" s="166">
        <v>15.614100000000001</v>
      </c>
      <c r="BR734" s="166">
        <v>-291.9622</v>
      </c>
      <c r="BS734" s="166">
        <v>-9.3666</v>
      </c>
      <c r="BT734" s="166">
        <v>-102.357</v>
      </c>
      <c r="BU734" s="166">
        <v>15.9306</v>
      </c>
      <c r="BV734" s="166">
        <v>-19.8095</v>
      </c>
      <c r="BW734" s="166" t="s">
        <v>7469</v>
      </c>
      <c r="BX734" s="166">
        <v>3.5678000000000001</v>
      </c>
      <c r="BY734" s="166">
        <v>-104.5008</v>
      </c>
      <c r="BZ734" s="166">
        <v>-285.2088</v>
      </c>
      <c r="CA734" s="166">
        <v>-8.1388999999999996</v>
      </c>
      <c r="CB734" s="166">
        <v>13.717700000000001</v>
      </c>
      <c r="CC734" s="166" t="s">
        <v>7469</v>
      </c>
      <c r="CD734" s="166">
        <v>6.8788</v>
      </c>
      <c r="CE734" s="166">
        <v>-54.594200000000001</v>
      </c>
      <c r="CF734" s="166">
        <v>-16.025700000000001</v>
      </c>
      <c r="CG734" s="166">
        <v>-19.750800000000002</v>
      </c>
      <c r="CH734" s="166">
        <v>-8.6494</v>
      </c>
      <c r="CI734" s="166">
        <v>-4.4149000000000003</v>
      </c>
      <c r="CJ734" s="166">
        <v>11.215400000000001</v>
      </c>
      <c r="CK734" s="166" t="s">
        <v>7469</v>
      </c>
      <c r="CL734" s="166" t="s">
        <v>7469</v>
      </c>
      <c r="CM734" s="166">
        <v>35.760899999999999</v>
      </c>
      <c r="CN734" s="166" t="s">
        <v>7469</v>
      </c>
      <c r="CO734" s="166">
        <v>5.8944000000000001</v>
      </c>
      <c r="CP734" s="166">
        <v>10.3467</v>
      </c>
      <c r="CQ734" s="166">
        <v>-34.985300000000002</v>
      </c>
      <c r="CR734" s="166" t="s">
        <v>7469</v>
      </c>
      <c r="CS734" s="166">
        <v>-12.067500000000001</v>
      </c>
      <c r="CT734" s="166">
        <v>-9.8862000000000005</v>
      </c>
      <c r="CU734" s="166">
        <v>-2.8340000000000001</v>
      </c>
      <c r="CV734" s="166" t="s">
        <v>7469</v>
      </c>
      <c r="CW734" s="166" t="s">
        <v>7469</v>
      </c>
      <c r="CX734" s="166" t="s">
        <v>7469</v>
      </c>
      <c r="CY734" s="166">
        <v>8.0536999999999992</v>
      </c>
      <c r="CZ734" s="166">
        <v>7.5335999999999999</v>
      </c>
      <c r="DA734" s="166">
        <v>0.2495</v>
      </c>
      <c r="DB734" s="166" t="s">
        <v>7469</v>
      </c>
      <c r="DC734" s="166">
        <v>19.370200000000001</v>
      </c>
      <c r="DD734" s="166">
        <v>1.3853</v>
      </c>
      <c r="DE734" s="166">
        <v>-158.797</v>
      </c>
      <c r="DF734" s="166" t="s">
        <v>7469</v>
      </c>
      <c r="DG734" s="166">
        <v>11.295199999999999</v>
      </c>
      <c r="DH734" s="166" t="s">
        <v>7469</v>
      </c>
      <c r="DI734" s="166">
        <v>5.0547000000000004</v>
      </c>
      <c r="DJ734" s="166" t="s">
        <v>7469</v>
      </c>
      <c r="DK734" s="166">
        <v>-5.5743999999999998</v>
      </c>
      <c r="DL734" s="166">
        <v>4.2793999999999999</v>
      </c>
      <c r="DM734" s="166">
        <v>12.835800000000001</v>
      </c>
      <c r="DN734" s="166">
        <v>0.62909999999999999</v>
      </c>
      <c r="DO734" s="166">
        <v>-9.8544</v>
      </c>
      <c r="DP734" s="166">
        <v>-4.1848000000000001</v>
      </c>
      <c r="DQ734" s="166">
        <v>33.167900000000003</v>
      </c>
      <c r="DR734" s="166" t="s">
        <v>7469</v>
      </c>
      <c r="DS734" s="166">
        <v>17.845600000000001</v>
      </c>
      <c r="DT734" s="166">
        <v>-0.85829999999999995</v>
      </c>
      <c r="DU734" s="166">
        <v>-3.3058000000000001</v>
      </c>
      <c r="DV734" s="166" t="s">
        <v>7469</v>
      </c>
      <c r="DW734" s="166" t="s">
        <v>7469</v>
      </c>
      <c r="DX734" s="166">
        <v>1.5699999999999999E-2</v>
      </c>
      <c r="DY734" s="166">
        <v>5.9692999999999996</v>
      </c>
      <c r="DZ734" s="166">
        <v>-28.796700000000001</v>
      </c>
      <c r="EA734" s="166">
        <v>9.0271000000000008</v>
      </c>
      <c r="EB734" s="166">
        <v>0.9839</v>
      </c>
      <c r="EC734" s="166">
        <v>1.276</v>
      </c>
      <c r="ED734" s="166">
        <v>8.3094000000000001</v>
      </c>
      <c r="EE734" s="166" t="s">
        <v>7469</v>
      </c>
      <c r="EF734" s="166">
        <v>5.9409000000000001</v>
      </c>
      <c r="EG734" s="166">
        <v>3.4824000000000002</v>
      </c>
      <c r="EH734" s="166">
        <v>7.4444999999999997</v>
      </c>
      <c r="EI734" s="166">
        <v>24.398399999999999</v>
      </c>
      <c r="EJ734" s="166" t="s">
        <v>7469</v>
      </c>
      <c r="EK734" s="166">
        <v>-66.056600000000003</v>
      </c>
      <c r="EL734" s="166">
        <v>-1674.8421000000001</v>
      </c>
      <c r="EM734" s="166">
        <v>12.646599999999999</v>
      </c>
      <c r="EN734" s="166" t="s">
        <v>7469</v>
      </c>
    </row>
    <row r="735" spans="4:144">
      <c r="E735" s="120" t="s">
        <v>8095</v>
      </c>
      <c r="F735" s="126" t="s">
        <v>8228</v>
      </c>
      <c r="G735" s="151" t="s">
        <v>8090</v>
      </c>
      <c r="H735" s="152" t="s">
        <v>8091</v>
      </c>
      <c r="I735" s="166" t="s">
        <v>7469</v>
      </c>
      <c r="J735" s="166" t="s">
        <v>7469</v>
      </c>
      <c r="K735" s="166" t="s">
        <v>7469</v>
      </c>
      <c r="L735" s="166" t="s">
        <v>7469</v>
      </c>
      <c r="M735" s="166" t="s">
        <v>7469</v>
      </c>
      <c r="N735" s="166">
        <v>25.052499999999998</v>
      </c>
      <c r="O735" s="166">
        <v>14.7758</v>
      </c>
      <c r="P735" s="166" t="s">
        <v>7469</v>
      </c>
      <c r="Q735" s="166" t="s">
        <v>7469</v>
      </c>
      <c r="R735" s="166">
        <v>-5.57E-2</v>
      </c>
      <c r="S735" s="166" t="s">
        <v>7469</v>
      </c>
      <c r="T735" s="166" t="s">
        <v>7469</v>
      </c>
      <c r="U735" s="166" t="s">
        <v>7469</v>
      </c>
      <c r="V735" s="166" t="s">
        <v>7469</v>
      </c>
      <c r="W735" s="166" t="s">
        <v>7469</v>
      </c>
      <c r="X735" s="166" t="s">
        <v>7469</v>
      </c>
      <c r="Y735" s="166" t="s">
        <v>7469</v>
      </c>
      <c r="Z735" s="166" t="s">
        <v>7469</v>
      </c>
      <c r="AA735" s="166" t="s">
        <v>7469</v>
      </c>
      <c r="AB735" s="166" t="s">
        <v>7469</v>
      </c>
      <c r="AC735" s="166" t="s">
        <v>7469</v>
      </c>
      <c r="AD735" s="166" t="s">
        <v>7469</v>
      </c>
      <c r="AE735" s="166">
        <v>-2.4765999999999999</v>
      </c>
      <c r="AF735" s="166">
        <v>24.728200000000001</v>
      </c>
      <c r="AG735" s="166" t="s">
        <v>7469</v>
      </c>
      <c r="AH735" s="166">
        <v>9.4047000000000001</v>
      </c>
      <c r="AI735" s="166" t="s">
        <v>7469</v>
      </c>
      <c r="AJ735" s="166" t="s">
        <v>7469</v>
      </c>
      <c r="AK735" s="166">
        <v>22.599399999999999</v>
      </c>
      <c r="AL735" s="166" t="s">
        <v>7469</v>
      </c>
      <c r="AM735" s="166" t="s">
        <v>7469</v>
      </c>
      <c r="AN735" s="166" t="s">
        <v>7469</v>
      </c>
      <c r="AO735" s="166" t="s">
        <v>7469</v>
      </c>
      <c r="AP735" s="166">
        <v>9.9588999999999999</v>
      </c>
      <c r="AQ735" s="166" t="s">
        <v>7469</v>
      </c>
      <c r="AR735" s="166" t="s">
        <v>7469</v>
      </c>
      <c r="AS735" s="166" t="s">
        <v>7469</v>
      </c>
      <c r="AT735" s="166" t="s">
        <v>7469</v>
      </c>
      <c r="AU735" s="166" t="s">
        <v>7469</v>
      </c>
      <c r="AV735" s="166" t="s">
        <v>7469</v>
      </c>
      <c r="AW735" s="166" t="s">
        <v>7469</v>
      </c>
      <c r="AX735" s="166">
        <v>-502.94099999999997</v>
      </c>
      <c r="AY735" s="166" t="s">
        <v>7469</v>
      </c>
      <c r="AZ735" s="166" t="s">
        <v>7469</v>
      </c>
      <c r="BA735" s="166" t="s">
        <v>7469</v>
      </c>
      <c r="BB735" s="166" t="s">
        <v>7469</v>
      </c>
      <c r="BC735" s="166" t="s">
        <v>7469</v>
      </c>
      <c r="BD735" s="166" t="s">
        <v>7469</v>
      </c>
      <c r="BE735" s="166" t="s">
        <v>7469</v>
      </c>
      <c r="BF735" s="166" t="s">
        <v>7469</v>
      </c>
      <c r="BG735" s="166">
        <v>-26.5838</v>
      </c>
      <c r="BH735" s="166">
        <v>0.62190000000000001</v>
      </c>
      <c r="BI735" s="166" t="s">
        <v>7469</v>
      </c>
      <c r="BJ735" s="166">
        <v>4.4340999999999999</v>
      </c>
      <c r="BK735" s="166" t="s">
        <v>7469</v>
      </c>
      <c r="BL735" s="166" t="s">
        <v>7469</v>
      </c>
      <c r="BM735" s="166" t="s">
        <v>7469</v>
      </c>
      <c r="BN735" s="166">
        <v>-5.1352000000000002</v>
      </c>
      <c r="BO735" s="166">
        <v>-287.03149999999999</v>
      </c>
      <c r="BP735" s="166">
        <v>-3.0714999999999999</v>
      </c>
      <c r="BQ735" s="166" t="s">
        <v>7469</v>
      </c>
      <c r="BR735" s="166" t="s">
        <v>7469</v>
      </c>
      <c r="BS735" s="166" t="s">
        <v>7469</v>
      </c>
      <c r="BT735" s="166">
        <v>-57.163400000000003</v>
      </c>
      <c r="BU735" s="166" t="s">
        <v>7469</v>
      </c>
      <c r="BV735" s="166">
        <v>-72.659499999999994</v>
      </c>
      <c r="BW735" s="166" t="s">
        <v>7469</v>
      </c>
      <c r="BX735" s="166" t="s">
        <v>7469</v>
      </c>
      <c r="BY735" s="166" t="s">
        <v>7469</v>
      </c>
      <c r="BZ735" s="166" t="s">
        <v>7469</v>
      </c>
      <c r="CA735" s="166">
        <v>-12.7621</v>
      </c>
      <c r="CB735" s="166" t="s">
        <v>7469</v>
      </c>
      <c r="CC735" s="166" t="s">
        <v>7469</v>
      </c>
      <c r="CD735" s="166" t="s">
        <v>7469</v>
      </c>
      <c r="CE735" s="166">
        <v>-95.547700000000006</v>
      </c>
      <c r="CF735" s="166" t="s">
        <v>7469</v>
      </c>
      <c r="CG735" s="166">
        <v>-43.390099999999997</v>
      </c>
      <c r="CH735" s="166" t="s">
        <v>7469</v>
      </c>
      <c r="CI735" s="166" t="s">
        <v>7469</v>
      </c>
      <c r="CJ735" s="166" t="s">
        <v>7469</v>
      </c>
      <c r="CK735" s="166" t="s">
        <v>7469</v>
      </c>
      <c r="CL735" s="166" t="s">
        <v>7469</v>
      </c>
      <c r="CM735" s="166" t="s">
        <v>7469</v>
      </c>
      <c r="CN735" s="166" t="s">
        <v>7469</v>
      </c>
      <c r="CO735" s="166" t="s">
        <v>7469</v>
      </c>
      <c r="CP735" s="166" t="s">
        <v>7469</v>
      </c>
      <c r="CQ735" s="166" t="s">
        <v>7469</v>
      </c>
      <c r="CR735" s="166" t="s">
        <v>7469</v>
      </c>
      <c r="CS735" s="166" t="s">
        <v>7469</v>
      </c>
      <c r="CT735" s="166" t="s">
        <v>7469</v>
      </c>
      <c r="CU735" s="166">
        <v>3.4390000000000001</v>
      </c>
      <c r="CV735" s="166" t="s">
        <v>7469</v>
      </c>
      <c r="CW735" s="166" t="s">
        <v>7469</v>
      </c>
      <c r="CX735" s="166" t="s">
        <v>7469</v>
      </c>
      <c r="CY735" s="166" t="s">
        <v>7469</v>
      </c>
      <c r="CZ735" s="166" t="s">
        <v>7469</v>
      </c>
      <c r="DA735" s="166" t="s">
        <v>7469</v>
      </c>
      <c r="DB735" s="166" t="s">
        <v>7469</v>
      </c>
      <c r="DC735" s="166" t="s">
        <v>7469</v>
      </c>
      <c r="DD735" s="166" t="s">
        <v>7469</v>
      </c>
      <c r="DE735" s="166" t="s">
        <v>7469</v>
      </c>
      <c r="DF735" s="166" t="s">
        <v>7469</v>
      </c>
      <c r="DG735" s="166" t="s">
        <v>7469</v>
      </c>
      <c r="DH735" s="166" t="s">
        <v>7469</v>
      </c>
      <c r="DI735" s="166" t="s">
        <v>7469</v>
      </c>
      <c r="DJ735" s="166" t="s">
        <v>7469</v>
      </c>
      <c r="DK735" s="166">
        <v>1.5425</v>
      </c>
      <c r="DL735" s="166" t="s">
        <v>7469</v>
      </c>
      <c r="DM735" s="166" t="s">
        <v>7469</v>
      </c>
      <c r="DN735" s="166" t="s">
        <v>7469</v>
      </c>
      <c r="DO735" s="166" t="s">
        <v>7469</v>
      </c>
      <c r="DP735" s="166" t="s">
        <v>7469</v>
      </c>
      <c r="DQ735" s="166">
        <v>20.283999999999999</v>
      </c>
      <c r="DR735" s="166" t="s">
        <v>7469</v>
      </c>
      <c r="DS735" s="166" t="s">
        <v>7469</v>
      </c>
      <c r="DT735" s="166" t="s">
        <v>7469</v>
      </c>
      <c r="DU735" s="166" t="s">
        <v>7469</v>
      </c>
      <c r="DV735" s="166" t="s">
        <v>7469</v>
      </c>
      <c r="DW735" s="166" t="s">
        <v>7469</v>
      </c>
      <c r="DX735" s="166" t="s">
        <v>7469</v>
      </c>
      <c r="DY735" s="166" t="s">
        <v>7469</v>
      </c>
      <c r="DZ735" s="166" t="s">
        <v>7469</v>
      </c>
      <c r="EA735" s="166" t="s">
        <v>7469</v>
      </c>
      <c r="EB735" s="166" t="s">
        <v>7469</v>
      </c>
      <c r="EC735" s="166" t="s">
        <v>7469</v>
      </c>
      <c r="ED735" s="166" t="s">
        <v>7469</v>
      </c>
      <c r="EE735" s="166" t="s">
        <v>7469</v>
      </c>
      <c r="EF735" s="166" t="s">
        <v>7469</v>
      </c>
      <c r="EG735" s="166" t="s">
        <v>7469</v>
      </c>
      <c r="EH735" s="166" t="s">
        <v>7469</v>
      </c>
      <c r="EI735" s="166" t="s">
        <v>7469</v>
      </c>
      <c r="EJ735" s="166" t="s">
        <v>7469</v>
      </c>
      <c r="EK735" s="166" t="s">
        <v>7469</v>
      </c>
      <c r="EL735" s="166" t="s">
        <v>7469</v>
      </c>
      <c r="EM735" s="166" t="s">
        <v>7469</v>
      </c>
      <c r="EN735" s="166" t="s">
        <v>7469</v>
      </c>
    </row>
    <row r="736" spans="4:144">
      <c r="E736" s="120" t="s">
        <v>8229</v>
      </c>
      <c r="F736" s="126" t="s">
        <v>8228</v>
      </c>
      <c r="G736" s="151" t="s">
        <v>8090</v>
      </c>
      <c r="H736" s="152" t="s">
        <v>8091</v>
      </c>
      <c r="I736" s="166" t="s">
        <v>7469</v>
      </c>
      <c r="J736" s="166" t="s">
        <v>7469</v>
      </c>
      <c r="K736" s="166" t="s">
        <v>7469</v>
      </c>
      <c r="L736" s="166" t="s">
        <v>7469</v>
      </c>
      <c r="M736" s="166" t="s">
        <v>7469</v>
      </c>
      <c r="N736" s="166" t="s">
        <v>7469</v>
      </c>
      <c r="O736" s="166" t="s">
        <v>7469</v>
      </c>
      <c r="P736" s="166" t="s">
        <v>7469</v>
      </c>
      <c r="Q736" s="166" t="s">
        <v>7469</v>
      </c>
      <c r="R736" s="166" t="s">
        <v>7469</v>
      </c>
      <c r="S736" s="166" t="s">
        <v>7469</v>
      </c>
      <c r="T736" s="166" t="s">
        <v>7469</v>
      </c>
      <c r="U736" s="166" t="s">
        <v>7469</v>
      </c>
      <c r="V736" s="166" t="s">
        <v>7469</v>
      </c>
      <c r="W736" s="166" t="s">
        <v>7469</v>
      </c>
      <c r="X736" s="166" t="s">
        <v>7469</v>
      </c>
      <c r="Y736" s="166" t="s">
        <v>7469</v>
      </c>
      <c r="Z736" s="166" t="s">
        <v>7469</v>
      </c>
      <c r="AA736" s="166" t="s">
        <v>7469</v>
      </c>
      <c r="AB736" s="166" t="s">
        <v>7469</v>
      </c>
      <c r="AC736" s="166" t="s">
        <v>7469</v>
      </c>
      <c r="AD736" s="166" t="s">
        <v>7469</v>
      </c>
      <c r="AE736" s="166" t="s">
        <v>7469</v>
      </c>
      <c r="AF736" s="166" t="s">
        <v>7469</v>
      </c>
      <c r="AG736" s="166" t="s">
        <v>7469</v>
      </c>
      <c r="AH736" s="166" t="s">
        <v>7469</v>
      </c>
      <c r="AI736" s="166" t="s">
        <v>7469</v>
      </c>
      <c r="AJ736" s="166" t="s">
        <v>7469</v>
      </c>
      <c r="AK736" s="166" t="s">
        <v>7469</v>
      </c>
      <c r="AL736" s="166" t="s">
        <v>7469</v>
      </c>
      <c r="AM736" s="166" t="s">
        <v>7469</v>
      </c>
      <c r="AN736" s="166" t="s">
        <v>7469</v>
      </c>
      <c r="AO736" s="166" t="s">
        <v>7469</v>
      </c>
      <c r="AP736" s="166" t="s">
        <v>7469</v>
      </c>
      <c r="AQ736" s="166" t="s">
        <v>7469</v>
      </c>
      <c r="AR736" s="166" t="s">
        <v>7469</v>
      </c>
      <c r="AS736" s="166" t="s">
        <v>7469</v>
      </c>
      <c r="AT736" s="166" t="s">
        <v>7469</v>
      </c>
      <c r="AU736" s="166" t="s">
        <v>7469</v>
      </c>
      <c r="AV736" s="166" t="s">
        <v>7469</v>
      </c>
      <c r="AW736" s="166" t="s">
        <v>7469</v>
      </c>
      <c r="AX736" s="166" t="s">
        <v>7469</v>
      </c>
      <c r="AY736" s="166" t="s">
        <v>7469</v>
      </c>
      <c r="AZ736" s="166" t="s">
        <v>7469</v>
      </c>
      <c r="BA736" s="166" t="s">
        <v>7469</v>
      </c>
      <c r="BB736" s="166" t="s">
        <v>7469</v>
      </c>
      <c r="BC736" s="166" t="s">
        <v>7469</v>
      </c>
      <c r="BD736" s="166" t="s">
        <v>7469</v>
      </c>
      <c r="BE736" s="166" t="s">
        <v>7469</v>
      </c>
      <c r="BF736" s="166" t="s">
        <v>7469</v>
      </c>
      <c r="BG736" s="166" t="s">
        <v>7469</v>
      </c>
      <c r="BH736" s="166" t="s">
        <v>7469</v>
      </c>
      <c r="BI736" s="166" t="s">
        <v>7469</v>
      </c>
      <c r="BJ736" s="166" t="s">
        <v>7469</v>
      </c>
      <c r="BK736" s="166" t="s">
        <v>7469</v>
      </c>
      <c r="BL736" s="166" t="s">
        <v>7469</v>
      </c>
      <c r="BM736" s="166" t="s">
        <v>7469</v>
      </c>
      <c r="BN736" s="166" t="s">
        <v>7469</v>
      </c>
      <c r="BO736" s="166" t="s">
        <v>7469</v>
      </c>
      <c r="BP736" s="166" t="s">
        <v>7469</v>
      </c>
      <c r="BQ736" s="166" t="s">
        <v>7469</v>
      </c>
      <c r="BR736" s="166" t="s">
        <v>7469</v>
      </c>
      <c r="BS736" s="166" t="s">
        <v>7469</v>
      </c>
      <c r="BT736" s="166" t="s">
        <v>7469</v>
      </c>
      <c r="BU736" s="166" t="s">
        <v>7469</v>
      </c>
      <c r="BV736" s="166" t="s">
        <v>7469</v>
      </c>
      <c r="BW736" s="166" t="s">
        <v>7469</v>
      </c>
      <c r="BX736" s="166" t="s">
        <v>7469</v>
      </c>
      <c r="BY736" s="166" t="s">
        <v>7469</v>
      </c>
      <c r="BZ736" s="166" t="s">
        <v>7469</v>
      </c>
      <c r="CA736" s="166" t="s">
        <v>7469</v>
      </c>
      <c r="CB736" s="166" t="s">
        <v>7469</v>
      </c>
      <c r="CC736" s="166" t="s">
        <v>7469</v>
      </c>
      <c r="CD736" s="166" t="s">
        <v>7469</v>
      </c>
      <c r="CE736" s="166" t="s">
        <v>7469</v>
      </c>
      <c r="CF736" s="166" t="s">
        <v>7469</v>
      </c>
      <c r="CG736" s="166" t="s">
        <v>7469</v>
      </c>
      <c r="CH736" s="166" t="s">
        <v>7469</v>
      </c>
      <c r="CI736" s="166" t="s">
        <v>7469</v>
      </c>
      <c r="CJ736" s="166" t="s">
        <v>7469</v>
      </c>
      <c r="CK736" s="166" t="s">
        <v>7469</v>
      </c>
      <c r="CL736" s="166" t="s">
        <v>7469</v>
      </c>
      <c r="CM736" s="166" t="s">
        <v>7469</v>
      </c>
      <c r="CN736" s="166" t="s">
        <v>7469</v>
      </c>
      <c r="CO736" s="166" t="s">
        <v>7469</v>
      </c>
      <c r="CP736" s="166" t="s">
        <v>7469</v>
      </c>
      <c r="CQ736" s="166" t="s">
        <v>7469</v>
      </c>
      <c r="CR736" s="166" t="s">
        <v>7469</v>
      </c>
      <c r="CS736" s="166" t="s">
        <v>7469</v>
      </c>
      <c r="CT736" s="166" t="s">
        <v>7469</v>
      </c>
      <c r="CU736" s="166" t="s">
        <v>7469</v>
      </c>
      <c r="CV736" s="166" t="s">
        <v>7469</v>
      </c>
      <c r="CW736" s="166" t="s">
        <v>7469</v>
      </c>
      <c r="CX736" s="166" t="s">
        <v>7469</v>
      </c>
      <c r="CY736" s="166" t="s">
        <v>7469</v>
      </c>
      <c r="CZ736" s="166" t="s">
        <v>7469</v>
      </c>
      <c r="DA736" s="166" t="s">
        <v>7469</v>
      </c>
      <c r="DB736" s="166" t="s">
        <v>7469</v>
      </c>
      <c r="DC736" s="166" t="s">
        <v>7469</v>
      </c>
      <c r="DD736" s="166" t="s">
        <v>7469</v>
      </c>
      <c r="DE736" s="166" t="s">
        <v>7469</v>
      </c>
      <c r="DF736" s="166" t="s">
        <v>7469</v>
      </c>
      <c r="DG736" s="166" t="s">
        <v>7469</v>
      </c>
      <c r="DH736" s="166" t="s">
        <v>7469</v>
      </c>
      <c r="DI736" s="166" t="s">
        <v>7469</v>
      </c>
      <c r="DJ736" s="166" t="s">
        <v>7469</v>
      </c>
      <c r="DK736" s="166" t="s">
        <v>7469</v>
      </c>
      <c r="DL736" s="166" t="s">
        <v>7469</v>
      </c>
      <c r="DM736" s="166" t="s">
        <v>7469</v>
      </c>
      <c r="DN736" s="166" t="s">
        <v>7469</v>
      </c>
      <c r="DO736" s="166" t="s">
        <v>7469</v>
      </c>
      <c r="DP736" s="166" t="s">
        <v>7469</v>
      </c>
      <c r="DQ736" s="166" t="s">
        <v>7469</v>
      </c>
      <c r="DR736" s="166" t="s">
        <v>7469</v>
      </c>
      <c r="DS736" s="166" t="s">
        <v>7469</v>
      </c>
      <c r="DT736" s="166" t="s">
        <v>7469</v>
      </c>
      <c r="DU736" s="166" t="s">
        <v>7469</v>
      </c>
      <c r="DV736" s="166" t="s">
        <v>7469</v>
      </c>
      <c r="DW736" s="166" t="s">
        <v>7469</v>
      </c>
      <c r="DX736" s="166" t="s">
        <v>7469</v>
      </c>
      <c r="DY736" s="166" t="s">
        <v>7469</v>
      </c>
      <c r="DZ736" s="166" t="s">
        <v>7469</v>
      </c>
      <c r="EA736" s="166" t="s">
        <v>7469</v>
      </c>
      <c r="EB736" s="166" t="s">
        <v>7469</v>
      </c>
      <c r="EC736" s="166" t="s">
        <v>7469</v>
      </c>
      <c r="ED736" s="166" t="s">
        <v>7469</v>
      </c>
      <c r="EE736" s="166" t="s">
        <v>7469</v>
      </c>
      <c r="EF736" s="166" t="s">
        <v>7469</v>
      </c>
      <c r="EG736" s="166" t="s">
        <v>7469</v>
      </c>
      <c r="EH736" s="166" t="s">
        <v>7469</v>
      </c>
      <c r="EI736" s="166" t="s">
        <v>7469</v>
      </c>
      <c r="EJ736" s="166" t="s">
        <v>7469</v>
      </c>
      <c r="EK736" s="166" t="s">
        <v>7469</v>
      </c>
      <c r="EL736" s="166" t="s">
        <v>7469</v>
      </c>
      <c r="EM736" s="166" t="s">
        <v>7469</v>
      </c>
      <c r="EN736" s="166" t="s">
        <v>7469</v>
      </c>
    </row>
    <row r="737" spans="4:144">
      <c r="D737" s="103" t="s">
        <v>8230</v>
      </c>
      <c r="F737" s="120"/>
      <c r="G737" s="151" t="s">
        <v>8105</v>
      </c>
      <c r="H737" s="152" t="s">
        <v>8105</v>
      </c>
      <c r="I737" s="166" t="s">
        <v>8105</v>
      </c>
      <c r="J737" s="166" t="s">
        <v>8105</v>
      </c>
      <c r="K737" s="166" t="s">
        <v>8105</v>
      </c>
      <c r="L737" s="166" t="s">
        <v>8105</v>
      </c>
      <c r="M737" s="166" t="s">
        <v>8105</v>
      </c>
      <c r="N737" s="166" t="s">
        <v>8105</v>
      </c>
      <c r="O737" s="166" t="s">
        <v>8105</v>
      </c>
      <c r="P737" s="166" t="s">
        <v>8105</v>
      </c>
      <c r="Q737" s="166" t="s">
        <v>8105</v>
      </c>
      <c r="R737" s="166" t="s">
        <v>8105</v>
      </c>
      <c r="S737" s="166" t="s">
        <v>8105</v>
      </c>
      <c r="T737" s="166" t="s">
        <v>8105</v>
      </c>
      <c r="U737" s="166" t="s">
        <v>8105</v>
      </c>
      <c r="V737" s="166" t="s">
        <v>8105</v>
      </c>
      <c r="W737" s="166" t="s">
        <v>8105</v>
      </c>
      <c r="X737" s="166" t="s">
        <v>8105</v>
      </c>
      <c r="Y737" s="166" t="s">
        <v>8105</v>
      </c>
      <c r="Z737" s="166" t="s">
        <v>8105</v>
      </c>
      <c r="AA737" s="166" t="s">
        <v>8105</v>
      </c>
      <c r="AB737" s="166" t="s">
        <v>8105</v>
      </c>
      <c r="AC737" s="166" t="s">
        <v>8105</v>
      </c>
      <c r="AD737" s="166" t="s">
        <v>8105</v>
      </c>
      <c r="AE737" s="166" t="s">
        <v>8105</v>
      </c>
      <c r="AF737" s="166" t="s">
        <v>8105</v>
      </c>
      <c r="AG737" s="166" t="s">
        <v>8105</v>
      </c>
      <c r="AH737" s="166" t="s">
        <v>8105</v>
      </c>
      <c r="AI737" s="166" t="s">
        <v>8105</v>
      </c>
      <c r="AJ737" s="166" t="s">
        <v>8105</v>
      </c>
      <c r="AK737" s="166" t="s">
        <v>8105</v>
      </c>
      <c r="AL737" s="166" t="s">
        <v>8105</v>
      </c>
      <c r="AM737" s="166" t="s">
        <v>8105</v>
      </c>
      <c r="AN737" s="166" t="s">
        <v>8105</v>
      </c>
      <c r="AO737" s="166" t="s">
        <v>8105</v>
      </c>
      <c r="AP737" s="166" t="s">
        <v>8105</v>
      </c>
      <c r="AQ737" s="166" t="s">
        <v>8105</v>
      </c>
      <c r="AR737" s="166" t="s">
        <v>8105</v>
      </c>
      <c r="AS737" s="166" t="s">
        <v>8105</v>
      </c>
      <c r="AT737" s="166" t="s">
        <v>8105</v>
      </c>
      <c r="AU737" s="166" t="s">
        <v>8105</v>
      </c>
      <c r="AV737" s="166" t="s">
        <v>8105</v>
      </c>
      <c r="AW737" s="166" t="s">
        <v>8105</v>
      </c>
      <c r="AX737" s="166" t="s">
        <v>8105</v>
      </c>
      <c r="AY737" s="166" t="s">
        <v>8105</v>
      </c>
      <c r="AZ737" s="166" t="s">
        <v>8105</v>
      </c>
      <c r="BA737" s="166" t="s">
        <v>8105</v>
      </c>
      <c r="BB737" s="166" t="s">
        <v>8105</v>
      </c>
      <c r="BC737" s="166" t="s">
        <v>8105</v>
      </c>
      <c r="BD737" s="166" t="s">
        <v>8105</v>
      </c>
      <c r="BE737" s="166" t="s">
        <v>8105</v>
      </c>
      <c r="BF737" s="166" t="s">
        <v>8105</v>
      </c>
      <c r="BG737" s="166" t="s">
        <v>8105</v>
      </c>
      <c r="BH737" s="166" t="s">
        <v>8105</v>
      </c>
      <c r="BI737" s="166" t="s">
        <v>8105</v>
      </c>
      <c r="BJ737" s="166" t="s">
        <v>8105</v>
      </c>
      <c r="BK737" s="166" t="s">
        <v>8105</v>
      </c>
      <c r="BL737" s="166" t="s">
        <v>8105</v>
      </c>
      <c r="BM737" s="166" t="s">
        <v>8105</v>
      </c>
      <c r="BN737" s="166" t="s">
        <v>8105</v>
      </c>
      <c r="BO737" s="166" t="s">
        <v>8105</v>
      </c>
      <c r="BP737" s="166" t="s">
        <v>8105</v>
      </c>
      <c r="BQ737" s="166" t="s">
        <v>8105</v>
      </c>
      <c r="BR737" s="166" t="s">
        <v>8105</v>
      </c>
      <c r="BS737" s="166" t="s">
        <v>8105</v>
      </c>
      <c r="BT737" s="166" t="s">
        <v>8105</v>
      </c>
      <c r="BU737" s="166" t="s">
        <v>8105</v>
      </c>
      <c r="BV737" s="166" t="s">
        <v>8105</v>
      </c>
      <c r="BW737" s="166" t="s">
        <v>8105</v>
      </c>
      <c r="BX737" s="166" t="s">
        <v>8105</v>
      </c>
      <c r="BY737" s="166" t="s">
        <v>8105</v>
      </c>
      <c r="BZ737" s="166" t="s">
        <v>8105</v>
      </c>
      <c r="CA737" s="166" t="s">
        <v>8105</v>
      </c>
      <c r="CB737" s="166" t="s">
        <v>8105</v>
      </c>
      <c r="CC737" s="166" t="s">
        <v>8105</v>
      </c>
      <c r="CD737" s="166" t="s">
        <v>8105</v>
      </c>
      <c r="CE737" s="166" t="s">
        <v>8105</v>
      </c>
      <c r="CF737" s="166" t="s">
        <v>8105</v>
      </c>
      <c r="CG737" s="166" t="s">
        <v>8105</v>
      </c>
      <c r="CH737" s="166" t="s">
        <v>8105</v>
      </c>
      <c r="CI737" s="166" t="s">
        <v>8105</v>
      </c>
      <c r="CJ737" s="166" t="s">
        <v>8105</v>
      </c>
      <c r="CK737" s="166" t="s">
        <v>8105</v>
      </c>
      <c r="CL737" s="166" t="s">
        <v>8105</v>
      </c>
      <c r="CM737" s="166" t="s">
        <v>8105</v>
      </c>
      <c r="CN737" s="166" t="s">
        <v>8105</v>
      </c>
      <c r="CO737" s="166" t="s">
        <v>8105</v>
      </c>
      <c r="CP737" s="166" t="s">
        <v>8105</v>
      </c>
      <c r="CQ737" s="166" t="s">
        <v>8105</v>
      </c>
      <c r="CR737" s="166" t="s">
        <v>8105</v>
      </c>
      <c r="CS737" s="166" t="s">
        <v>8105</v>
      </c>
      <c r="CT737" s="166" t="s">
        <v>8105</v>
      </c>
      <c r="CU737" s="166" t="s">
        <v>8105</v>
      </c>
      <c r="CV737" s="166" t="s">
        <v>8105</v>
      </c>
      <c r="CW737" s="166" t="s">
        <v>8105</v>
      </c>
      <c r="CX737" s="166" t="s">
        <v>8105</v>
      </c>
      <c r="CY737" s="166" t="s">
        <v>8105</v>
      </c>
      <c r="CZ737" s="166" t="s">
        <v>8105</v>
      </c>
      <c r="DA737" s="166" t="s">
        <v>8105</v>
      </c>
      <c r="DB737" s="166" t="s">
        <v>8105</v>
      </c>
      <c r="DC737" s="166" t="s">
        <v>8105</v>
      </c>
      <c r="DD737" s="166" t="s">
        <v>8105</v>
      </c>
      <c r="DE737" s="166" t="s">
        <v>8105</v>
      </c>
      <c r="DF737" s="166" t="s">
        <v>8105</v>
      </c>
      <c r="DG737" s="166" t="s">
        <v>8105</v>
      </c>
      <c r="DH737" s="166" t="s">
        <v>8105</v>
      </c>
      <c r="DI737" s="166" t="s">
        <v>8105</v>
      </c>
      <c r="DJ737" s="166" t="s">
        <v>8105</v>
      </c>
      <c r="DK737" s="166" t="s">
        <v>8105</v>
      </c>
      <c r="DL737" s="166" t="s">
        <v>8105</v>
      </c>
      <c r="DM737" s="166" t="s">
        <v>8105</v>
      </c>
      <c r="DN737" s="166" t="s">
        <v>8105</v>
      </c>
      <c r="DO737" s="166" t="s">
        <v>8105</v>
      </c>
      <c r="DP737" s="166" t="s">
        <v>8105</v>
      </c>
      <c r="DQ737" s="166" t="s">
        <v>8105</v>
      </c>
      <c r="DR737" s="166" t="s">
        <v>8105</v>
      </c>
      <c r="DS737" s="166" t="s">
        <v>8105</v>
      </c>
      <c r="DT737" s="166" t="s">
        <v>8105</v>
      </c>
      <c r="DU737" s="166" t="s">
        <v>8105</v>
      </c>
      <c r="DV737" s="166" t="s">
        <v>8105</v>
      </c>
      <c r="DW737" s="166" t="s">
        <v>8105</v>
      </c>
      <c r="DX737" s="166" t="s">
        <v>8105</v>
      </c>
      <c r="DY737" s="166" t="s">
        <v>8105</v>
      </c>
      <c r="DZ737" s="166" t="s">
        <v>8105</v>
      </c>
      <c r="EA737" s="166" t="s">
        <v>8105</v>
      </c>
      <c r="EB737" s="166" t="s">
        <v>8105</v>
      </c>
      <c r="EC737" s="166" t="s">
        <v>8105</v>
      </c>
      <c r="ED737" s="166" t="s">
        <v>8105</v>
      </c>
      <c r="EE737" s="166" t="s">
        <v>8105</v>
      </c>
      <c r="EF737" s="166" t="s">
        <v>8105</v>
      </c>
      <c r="EG737" s="166" t="s">
        <v>8105</v>
      </c>
      <c r="EH737" s="166" t="s">
        <v>8105</v>
      </c>
      <c r="EI737" s="166" t="s">
        <v>8105</v>
      </c>
      <c r="EJ737" s="166" t="s">
        <v>8105</v>
      </c>
      <c r="EK737" s="166" t="s">
        <v>8105</v>
      </c>
      <c r="EL737" s="166" t="s">
        <v>8105</v>
      </c>
      <c r="EM737" s="166" t="s">
        <v>8105</v>
      </c>
      <c r="EN737" s="166" t="s">
        <v>8105</v>
      </c>
    </row>
    <row r="738" spans="4:144">
      <c r="E738" s="120" t="s">
        <v>8088</v>
      </c>
      <c r="F738" s="126" t="s">
        <v>8231</v>
      </c>
      <c r="G738" s="151" t="s">
        <v>8090</v>
      </c>
      <c r="H738" s="152" t="s">
        <v>8091</v>
      </c>
      <c r="I738" s="166">
        <v>12.674099999999999</v>
      </c>
      <c r="J738" s="166" t="s">
        <v>7469</v>
      </c>
      <c r="K738" s="166">
        <v>12.7522</v>
      </c>
      <c r="L738" s="166" t="s">
        <v>7469</v>
      </c>
      <c r="M738" s="166" t="s">
        <v>7469</v>
      </c>
      <c r="N738" s="166">
        <v>39.083100000000002</v>
      </c>
      <c r="O738" s="166">
        <v>18.585100000000001</v>
      </c>
      <c r="P738" s="166">
        <v>20.744199999999999</v>
      </c>
      <c r="Q738" s="166" t="s">
        <v>7469</v>
      </c>
      <c r="R738" s="166">
        <v>10.968999999999999</v>
      </c>
      <c r="S738" s="166" t="s">
        <v>7469</v>
      </c>
      <c r="T738" s="166">
        <v>26.848099999999999</v>
      </c>
      <c r="U738" s="166" t="s">
        <v>7469</v>
      </c>
      <c r="V738" s="166" t="s">
        <v>7469</v>
      </c>
      <c r="W738" s="166">
        <v>27.287500000000001</v>
      </c>
      <c r="X738" s="166">
        <v>35.9589</v>
      </c>
      <c r="Y738" s="166">
        <v>16.7059</v>
      </c>
      <c r="Z738" s="166">
        <v>4.649</v>
      </c>
      <c r="AA738" s="166">
        <v>24.717700000000001</v>
      </c>
      <c r="AB738" s="166">
        <v>32.799900000000001</v>
      </c>
      <c r="AC738" s="166" t="s">
        <v>7469</v>
      </c>
      <c r="AD738" s="166" t="s">
        <v>7469</v>
      </c>
      <c r="AE738" s="166" t="s">
        <v>7469</v>
      </c>
      <c r="AF738" s="166">
        <v>21.262799999999999</v>
      </c>
      <c r="AG738" s="166">
        <v>6.8766999999999996</v>
      </c>
      <c r="AH738" s="166">
        <v>6.0010000000000003</v>
      </c>
      <c r="AI738" s="166">
        <v>5.1323999999999996</v>
      </c>
      <c r="AJ738" s="166" t="s">
        <v>7469</v>
      </c>
      <c r="AK738" s="166">
        <v>4.4667000000000003</v>
      </c>
      <c r="AL738" s="166">
        <v>7.1856999999999998</v>
      </c>
      <c r="AM738" s="166" t="s">
        <v>7469</v>
      </c>
      <c r="AN738" s="166">
        <v>16.7851</v>
      </c>
      <c r="AO738" s="166" t="s">
        <v>7469</v>
      </c>
      <c r="AP738" s="166">
        <v>11.8155</v>
      </c>
      <c r="AQ738" s="166" t="s">
        <v>7469</v>
      </c>
      <c r="AR738" s="166">
        <v>39.741399999999999</v>
      </c>
      <c r="AS738" s="166">
        <v>1.2129000000000001</v>
      </c>
      <c r="AT738" s="166">
        <v>10.6327</v>
      </c>
      <c r="AU738" s="166">
        <v>9.2278000000000002</v>
      </c>
      <c r="AV738" s="166">
        <v>30.231300000000001</v>
      </c>
      <c r="AW738" s="166" t="s">
        <v>7469</v>
      </c>
      <c r="AX738" s="166" t="s">
        <v>7469</v>
      </c>
      <c r="AY738" s="166" t="s">
        <v>7469</v>
      </c>
      <c r="AZ738" s="166">
        <v>40.339799999999997</v>
      </c>
      <c r="BA738" s="166" t="s">
        <v>7469</v>
      </c>
      <c r="BB738" s="166">
        <v>17.165099999999999</v>
      </c>
      <c r="BC738" s="166" t="s">
        <v>7469</v>
      </c>
      <c r="BD738" s="166" t="s">
        <v>7469</v>
      </c>
      <c r="BE738" s="166" t="s">
        <v>7469</v>
      </c>
      <c r="BF738" s="166">
        <v>10.1599</v>
      </c>
      <c r="BG738" s="166" t="s">
        <v>7469</v>
      </c>
      <c r="BH738" s="166" t="s">
        <v>7469</v>
      </c>
      <c r="BI738" s="166" t="s">
        <v>7469</v>
      </c>
      <c r="BJ738" s="166">
        <v>83.061300000000003</v>
      </c>
      <c r="BK738" s="166" t="s">
        <v>7469</v>
      </c>
      <c r="BL738" s="166">
        <v>42.888599999999997</v>
      </c>
      <c r="BM738" s="166">
        <v>7.8312999999999997</v>
      </c>
      <c r="BN738" s="166" t="s">
        <v>7469</v>
      </c>
      <c r="BO738" s="166" t="s">
        <v>7469</v>
      </c>
      <c r="BP738" s="166" t="s">
        <v>7469</v>
      </c>
      <c r="BQ738" s="166" t="s">
        <v>7469</v>
      </c>
      <c r="BR738" s="166" t="s">
        <v>7469</v>
      </c>
      <c r="BS738" s="166" t="s">
        <v>7469</v>
      </c>
      <c r="BT738" s="166" t="s">
        <v>7469</v>
      </c>
      <c r="BU738" s="166" t="s">
        <v>7469</v>
      </c>
      <c r="BV738" s="166" t="s">
        <v>7469</v>
      </c>
      <c r="BW738" s="166" t="s">
        <v>7469</v>
      </c>
      <c r="BX738" s="166" t="s">
        <v>7469</v>
      </c>
      <c r="BY738" s="166" t="s">
        <v>7469</v>
      </c>
      <c r="BZ738" s="166" t="s">
        <v>7469</v>
      </c>
      <c r="CA738" s="166" t="s">
        <v>7469</v>
      </c>
      <c r="CB738" s="166">
        <v>10.5055</v>
      </c>
      <c r="CC738" s="166" t="s">
        <v>7469</v>
      </c>
      <c r="CD738" s="166">
        <v>22.808499999999999</v>
      </c>
      <c r="CE738" s="166" t="s">
        <v>7469</v>
      </c>
      <c r="CF738" s="166">
        <v>87.030500000000004</v>
      </c>
      <c r="CG738" s="166" t="s">
        <v>7469</v>
      </c>
      <c r="CH738" s="166">
        <v>27.9543</v>
      </c>
      <c r="CI738" s="166" t="s">
        <v>7469</v>
      </c>
      <c r="CJ738" s="166" t="s">
        <v>7469</v>
      </c>
      <c r="CK738" s="166" t="s">
        <v>7469</v>
      </c>
      <c r="CL738" s="166" t="s">
        <v>7469</v>
      </c>
      <c r="CM738" s="166" t="s">
        <v>7469</v>
      </c>
      <c r="CN738" s="166" t="s">
        <v>7469</v>
      </c>
      <c r="CO738" s="166">
        <v>5.2573999999999996</v>
      </c>
      <c r="CP738" s="166">
        <v>4.8155000000000001</v>
      </c>
      <c r="CQ738" s="166" t="s">
        <v>7469</v>
      </c>
      <c r="CR738" s="166" t="s">
        <v>7469</v>
      </c>
      <c r="CS738" s="166">
        <v>34.502299999999998</v>
      </c>
      <c r="CT738" s="166" t="s">
        <v>7469</v>
      </c>
      <c r="CU738" s="166">
        <v>78.202100000000002</v>
      </c>
      <c r="CV738" s="166" t="s">
        <v>7469</v>
      </c>
      <c r="CW738" s="166" t="s">
        <v>7469</v>
      </c>
      <c r="CX738" s="166" t="s">
        <v>7469</v>
      </c>
      <c r="CY738" s="166">
        <v>10.603</v>
      </c>
      <c r="CZ738" s="166">
        <v>11.2956</v>
      </c>
      <c r="DA738" s="166">
        <v>7.1227</v>
      </c>
      <c r="DB738" s="166" t="s">
        <v>7469</v>
      </c>
      <c r="DC738" s="166" t="s">
        <v>7469</v>
      </c>
      <c r="DD738" s="166">
        <v>38.8142</v>
      </c>
      <c r="DE738" s="166" t="s">
        <v>7469</v>
      </c>
      <c r="DF738" s="166" t="s">
        <v>7469</v>
      </c>
      <c r="DG738" s="166">
        <v>27.1203</v>
      </c>
      <c r="DH738" s="166" t="s">
        <v>7469</v>
      </c>
      <c r="DI738" s="166">
        <v>1.9766999999999999</v>
      </c>
      <c r="DJ738" s="166" t="s">
        <v>7469</v>
      </c>
      <c r="DK738" s="166">
        <v>17.8032</v>
      </c>
      <c r="DL738" s="166" t="s">
        <v>7469</v>
      </c>
      <c r="DM738" s="166">
        <v>7.4638</v>
      </c>
      <c r="DN738" s="166">
        <v>33.068100000000001</v>
      </c>
      <c r="DO738" s="166">
        <v>9.9786999999999999</v>
      </c>
      <c r="DP738" s="166" t="s">
        <v>7469</v>
      </c>
      <c r="DQ738" s="166">
        <v>68.335899999999995</v>
      </c>
      <c r="DR738" s="166" t="s">
        <v>7469</v>
      </c>
      <c r="DS738" s="166" t="s">
        <v>7469</v>
      </c>
      <c r="DT738" s="166" t="s">
        <v>7469</v>
      </c>
      <c r="DU738" s="166">
        <v>85.360200000000006</v>
      </c>
      <c r="DV738" s="166" t="s">
        <v>7469</v>
      </c>
      <c r="DW738" s="166" t="s">
        <v>7469</v>
      </c>
      <c r="DX738" s="166">
        <v>13.1913</v>
      </c>
      <c r="DY738" s="166" t="s">
        <v>7469</v>
      </c>
      <c r="DZ738" s="166" t="s">
        <v>7469</v>
      </c>
      <c r="EA738" s="166" t="s">
        <v>7469</v>
      </c>
      <c r="EB738" s="166">
        <v>2.657</v>
      </c>
      <c r="EC738" s="166">
        <v>40.623800000000003</v>
      </c>
      <c r="ED738" s="166">
        <v>9.1864000000000008</v>
      </c>
      <c r="EE738" s="166" t="s">
        <v>7469</v>
      </c>
      <c r="EF738" s="166">
        <v>28.878299999999999</v>
      </c>
      <c r="EG738" s="166">
        <v>26.3004</v>
      </c>
      <c r="EH738" s="166">
        <v>34.947200000000002</v>
      </c>
      <c r="EI738" s="166" t="s">
        <v>7469</v>
      </c>
      <c r="EJ738" s="166" t="s">
        <v>7469</v>
      </c>
      <c r="EK738" s="166" t="s">
        <v>7469</v>
      </c>
      <c r="EL738" s="166" t="s">
        <v>7469</v>
      </c>
      <c r="EM738" s="166" t="s">
        <v>7469</v>
      </c>
      <c r="EN738" s="166" t="s">
        <v>7469</v>
      </c>
    </row>
    <row r="739" spans="4:144">
      <c r="E739" s="120" t="s">
        <v>8092</v>
      </c>
      <c r="F739" s="126" t="s">
        <v>8231</v>
      </c>
      <c r="G739" s="151" t="s">
        <v>8090</v>
      </c>
      <c r="H739" s="152" t="s">
        <v>8091</v>
      </c>
      <c r="I739" s="166">
        <v>11.340999999999999</v>
      </c>
      <c r="J739" s="166" t="s">
        <v>7469</v>
      </c>
      <c r="K739" s="166">
        <v>13.3338</v>
      </c>
      <c r="L739" s="166" t="s">
        <v>7469</v>
      </c>
      <c r="M739" s="166">
        <v>17.990200000000002</v>
      </c>
      <c r="N739" s="166">
        <v>21.853400000000001</v>
      </c>
      <c r="O739" s="166">
        <v>25.112100000000002</v>
      </c>
      <c r="P739" s="166">
        <v>14.756399999999999</v>
      </c>
      <c r="Q739" s="166" t="s">
        <v>7469</v>
      </c>
      <c r="R739" s="166">
        <v>21.5655</v>
      </c>
      <c r="S739" s="166" t="s">
        <v>7469</v>
      </c>
      <c r="T739" s="166">
        <v>48.268900000000002</v>
      </c>
      <c r="U739" s="166" t="s">
        <v>7469</v>
      </c>
      <c r="V739" s="166" t="s">
        <v>7469</v>
      </c>
      <c r="W739" s="166">
        <v>19.976500000000001</v>
      </c>
      <c r="X739" s="166">
        <v>38.119199999999999</v>
      </c>
      <c r="Y739" s="166">
        <v>10.4664</v>
      </c>
      <c r="Z739" s="166">
        <v>11.710699999999999</v>
      </c>
      <c r="AA739" s="166">
        <v>45.746499999999997</v>
      </c>
      <c r="AB739" s="166">
        <v>15.4727</v>
      </c>
      <c r="AC739" s="166" t="s">
        <v>7469</v>
      </c>
      <c r="AD739" s="166" t="s">
        <v>7469</v>
      </c>
      <c r="AE739" s="166">
        <v>115.21939999999999</v>
      </c>
      <c r="AF739" s="166">
        <v>36.259099999999997</v>
      </c>
      <c r="AG739" s="166">
        <v>7.4614000000000003</v>
      </c>
      <c r="AH739" s="166">
        <v>5.6816000000000004</v>
      </c>
      <c r="AI739" s="166">
        <v>10.338800000000001</v>
      </c>
      <c r="AJ739" s="166" t="s">
        <v>7469</v>
      </c>
      <c r="AK739" s="166">
        <v>3.9943</v>
      </c>
      <c r="AL739" s="166">
        <v>6.6670999999999996</v>
      </c>
      <c r="AM739" s="166" t="s">
        <v>7469</v>
      </c>
      <c r="AN739" s="166">
        <v>32.234400000000001</v>
      </c>
      <c r="AO739" s="166" t="s">
        <v>7469</v>
      </c>
      <c r="AP739" s="166">
        <v>8.5619999999999994</v>
      </c>
      <c r="AQ739" s="166" t="s">
        <v>7469</v>
      </c>
      <c r="AR739" s="166">
        <v>48.702500000000001</v>
      </c>
      <c r="AS739" s="166" t="s">
        <v>7469</v>
      </c>
      <c r="AT739" s="166">
        <v>44.506500000000003</v>
      </c>
      <c r="AU739" s="166">
        <v>5.0364000000000004</v>
      </c>
      <c r="AV739" s="166">
        <v>32.9255</v>
      </c>
      <c r="AW739" s="166" t="s">
        <v>7469</v>
      </c>
      <c r="AX739" s="166" t="s">
        <v>7469</v>
      </c>
      <c r="AY739" s="166" t="s">
        <v>7469</v>
      </c>
      <c r="AZ739" s="166">
        <v>236.22300000000001</v>
      </c>
      <c r="BA739" s="166" t="s">
        <v>7469</v>
      </c>
      <c r="BB739" s="166">
        <v>34.497799999999998</v>
      </c>
      <c r="BC739" s="166" t="s">
        <v>7469</v>
      </c>
      <c r="BD739" s="166" t="s">
        <v>7469</v>
      </c>
      <c r="BE739" s="166" t="s">
        <v>7469</v>
      </c>
      <c r="BF739" s="166">
        <v>10.9634</v>
      </c>
      <c r="BG739" s="166" t="s">
        <v>7469</v>
      </c>
      <c r="BH739" s="166" t="s">
        <v>7469</v>
      </c>
      <c r="BI739" s="166" t="s">
        <v>7469</v>
      </c>
      <c r="BJ739" s="166">
        <v>73.156099999999995</v>
      </c>
      <c r="BK739" s="166" t="s">
        <v>7469</v>
      </c>
      <c r="BL739" s="166">
        <v>55.346600000000002</v>
      </c>
      <c r="BM739" s="166">
        <v>7.3910999999999998</v>
      </c>
      <c r="BN739" s="166" t="s">
        <v>7469</v>
      </c>
      <c r="BO739" s="166" t="s">
        <v>7469</v>
      </c>
      <c r="BP739" s="166" t="s">
        <v>7469</v>
      </c>
      <c r="BQ739" s="166" t="s">
        <v>7469</v>
      </c>
      <c r="BR739" s="166" t="s">
        <v>7469</v>
      </c>
      <c r="BS739" s="166" t="s">
        <v>7469</v>
      </c>
      <c r="BT739" s="166" t="s">
        <v>7469</v>
      </c>
      <c r="BU739" s="166" t="s">
        <v>7469</v>
      </c>
      <c r="BV739" s="166" t="s">
        <v>7469</v>
      </c>
      <c r="BW739" s="166" t="s">
        <v>7469</v>
      </c>
      <c r="BX739" s="166">
        <v>56.303899999999999</v>
      </c>
      <c r="BY739" s="166" t="s">
        <v>7469</v>
      </c>
      <c r="BZ739" s="166" t="s">
        <v>7469</v>
      </c>
      <c r="CA739" s="166" t="s">
        <v>7469</v>
      </c>
      <c r="CB739" s="166">
        <v>9.6320999999999994</v>
      </c>
      <c r="CC739" s="166" t="s">
        <v>7469</v>
      </c>
      <c r="CD739" s="166">
        <v>12.5367</v>
      </c>
      <c r="CE739" s="166" t="s">
        <v>7469</v>
      </c>
      <c r="CF739" s="166">
        <v>16.665099999999999</v>
      </c>
      <c r="CG739" s="166" t="s">
        <v>7469</v>
      </c>
      <c r="CH739" s="166">
        <v>25.497800000000002</v>
      </c>
      <c r="CI739" s="166" t="s">
        <v>7469</v>
      </c>
      <c r="CJ739" s="166" t="s">
        <v>7469</v>
      </c>
      <c r="CK739" s="166" t="s">
        <v>7469</v>
      </c>
      <c r="CL739" s="166" t="s">
        <v>7469</v>
      </c>
      <c r="CM739" s="166" t="s">
        <v>7469</v>
      </c>
      <c r="CN739" s="166" t="s">
        <v>7469</v>
      </c>
      <c r="CO739" s="166">
        <v>4.8516000000000004</v>
      </c>
      <c r="CP739" s="166">
        <v>3.7728000000000002</v>
      </c>
      <c r="CQ739" s="166" t="s">
        <v>7469</v>
      </c>
      <c r="CR739" s="166" t="s">
        <v>7469</v>
      </c>
      <c r="CS739" s="166">
        <v>19.3231</v>
      </c>
      <c r="CT739" s="166">
        <v>45.351599999999998</v>
      </c>
      <c r="CU739" s="166" t="s">
        <v>7469</v>
      </c>
      <c r="CV739" s="166" t="s">
        <v>7469</v>
      </c>
      <c r="CW739" s="166" t="s">
        <v>7469</v>
      </c>
      <c r="CX739" s="166" t="s">
        <v>7469</v>
      </c>
      <c r="CY739" s="166">
        <v>15.9564</v>
      </c>
      <c r="CZ739" s="166">
        <v>8.8186</v>
      </c>
      <c r="DA739" s="166">
        <v>12.9666</v>
      </c>
      <c r="DB739" s="166" t="s">
        <v>7469</v>
      </c>
      <c r="DC739" s="166" t="s">
        <v>7469</v>
      </c>
      <c r="DD739" s="166">
        <v>74.557199999999995</v>
      </c>
      <c r="DE739" s="166" t="s">
        <v>7469</v>
      </c>
      <c r="DF739" s="166" t="s">
        <v>7469</v>
      </c>
      <c r="DG739" s="166">
        <v>73.433800000000005</v>
      </c>
      <c r="DH739" s="166" t="s">
        <v>7469</v>
      </c>
      <c r="DI739" s="166">
        <v>16.380600000000001</v>
      </c>
      <c r="DJ739" s="166" t="s">
        <v>7469</v>
      </c>
      <c r="DK739" s="166">
        <v>12.796799999999999</v>
      </c>
      <c r="DL739" s="166" t="s">
        <v>7469</v>
      </c>
      <c r="DM739" s="166">
        <v>28.7605</v>
      </c>
      <c r="DN739" s="166">
        <v>36.728099999999998</v>
      </c>
      <c r="DO739" s="166" t="s">
        <v>7469</v>
      </c>
      <c r="DP739" s="166" t="s">
        <v>7469</v>
      </c>
      <c r="DQ739" s="166">
        <v>298.78039999999999</v>
      </c>
      <c r="DR739" s="166" t="s">
        <v>7469</v>
      </c>
      <c r="DS739" s="166" t="s">
        <v>7469</v>
      </c>
      <c r="DT739" s="166">
        <v>78.708399999999997</v>
      </c>
      <c r="DU739" s="166" t="s">
        <v>7469</v>
      </c>
      <c r="DV739" s="166" t="s">
        <v>7469</v>
      </c>
      <c r="DW739" s="166" t="s">
        <v>7469</v>
      </c>
      <c r="DX739" s="166">
        <v>22.691600000000001</v>
      </c>
      <c r="DY739" s="166" t="s">
        <v>7469</v>
      </c>
      <c r="DZ739" s="166" t="s">
        <v>7469</v>
      </c>
      <c r="EA739" s="166">
        <v>55.314700000000002</v>
      </c>
      <c r="EB739" s="166">
        <v>2.6654</v>
      </c>
      <c r="EC739" s="166">
        <v>42.796799999999998</v>
      </c>
      <c r="ED739" s="166">
        <v>7.1340000000000003</v>
      </c>
      <c r="EE739" s="166" t="s">
        <v>7469</v>
      </c>
      <c r="EF739" s="166">
        <v>48.504899999999999</v>
      </c>
      <c r="EG739" s="166">
        <v>46.3003</v>
      </c>
      <c r="EH739" s="166" t="s">
        <v>7469</v>
      </c>
      <c r="EI739" s="166">
        <v>40.744599999999998</v>
      </c>
      <c r="EJ739" s="166" t="s">
        <v>7469</v>
      </c>
      <c r="EK739" s="166" t="s">
        <v>7469</v>
      </c>
      <c r="EL739" s="166" t="s">
        <v>7469</v>
      </c>
      <c r="EM739" s="166" t="s">
        <v>7469</v>
      </c>
      <c r="EN739" s="166" t="s">
        <v>7469</v>
      </c>
    </row>
    <row r="740" spans="4:144">
      <c r="E740" s="120" t="s">
        <v>8093</v>
      </c>
      <c r="F740" s="126" t="s">
        <v>8231</v>
      </c>
      <c r="G740" s="151" t="s">
        <v>8090</v>
      </c>
      <c r="H740" s="152" t="s">
        <v>8091</v>
      </c>
      <c r="I740" s="166">
        <v>9.8994</v>
      </c>
      <c r="J740" s="166" t="s">
        <v>7469</v>
      </c>
      <c r="K740" s="166">
        <v>15.106299999999999</v>
      </c>
      <c r="L740" s="166" t="s">
        <v>7469</v>
      </c>
      <c r="M740" s="166">
        <v>15.0221</v>
      </c>
      <c r="N740" s="166">
        <v>17.109100000000002</v>
      </c>
      <c r="O740" s="166">
        <v>26.437899999999999</v>
      </c>
      <c r="P740" s="166" t="s">
        <v>7469</v>
      </c>
      <c r="Q740" s="166" t="s">
        <v>7469</v>
      </c>
      <c r="R740" s="166">
        <v>28.211400000000001</v>
      </c>
      <c r="S740" s="166" t="s">
        <v>7469</v>
      </c>
      <c r="T740" s="166" t="s">
        <v>7469</v>
      </c>
      <c r="U740" s="166" t="s">
        <v>7469</v>
      </c>
      <c r="V740" s="166">
        <v>320.44990000000001</v>
      </c>
      <c r="W740" s="166">
        <v>16.791499999999999</v>
      </c>
      <c r="X740" s="166">
        <v>36.103900000000003</v>
      </c>
      <c r="Y740" s="166">
        <v>19.244499999999999</v>
      </c>
      <c r="Z740" s="166">
        <v>11.838100000000001</v>
      </c>
      <c r="AA740" s="166">
        <v>26.458300000000001</v>
      </c>
      <c r="AB740" s="166">
        <v>15.2134</v>
      </c>
      <c r="AC740" s="166" t="s">
        <v>7469</v>
      </c>
      <c r="AD740" s="166">
        <v>70.938800000000001</v>
      </c>
      <c r="AE740" s="166" t="s">
        <v>7469</v>
      </c>
      <c r="AF740" s="166">
        <v>18.4499</v>
      </c>
      <c r="AG740" s="166">
        <v>6.6593</v>
      </c>
      <c r="AH740" s="166" t="s">
        <v>7469</v>
      </c>
      <c r="AI740" s="166">
        <v>10.359</v>
      </c>
      <c r="AJ740" s="166" t="s">
        <v>7469</v>
      </c>
      <c r="AK740" s="166">
        <v>1.4663999999999999</v>
      </c>
      <c r="AL740" s="166">
        <v>25.8337</v>
      </c>
      <c r="AM740" s="166" t="s">
        <v>7469</v>
      </c>
      <c r="AN740" s="166">
        <v>29.5854</v>
      </c>
      <c r="AO740" s="166" t="s">
        <v>7469</v>
      </c>
      <c r="AP740" s="166">
        <v>1.8015000000000001</v>
      </c>
      <c r="AQ740" s="166" t="s">
        <v>7469</v>
      </c>
      <c r="AR740" s="166">
        <v>204.9588</v>
      </c>
      <c r="AS740" s="166">
        <v>0.41089999999999999</v>
      </c>
      <c r="AT740" s="166">
        <v>23.8977</v>
      </c>
      <c r="AU740" s="166">
        <v>7.0045999999999999</v>
      </c>
      <c r="AV740" s="166">
        <v>24.8642</v>
      </c>
      <c r="AW740" s="166" t="s">
        <v>7469</v>
      </c>
      <c r="AX740" s="166" t="s">
        <v>7469</v>
      </c>
      <c r="AY740" s="166" t="s">
        <v>7469</v>
      </c>
      <c r="AZ740" s="166">
        <v>158.76589999999999</v>
      </c>
      <c r="BA740" s="166" t="s">
        <v>7469</v>
      </c>
      <c r="BB740" s="166">
        <v>17.336200000000002</v>
      </c>
      <c r="BC740" s="166" t="s">
        <v>7469</v>
      </c>
      <c r="BD740" s="166" t="s">
        <v>7469</v>
      </c>
      <c r="BE740" s="166" t="s">
        <v>7469</v>
      </c>
      <c r="BF740" s="166">
        <v>14.242900000000001</v>
      </c>
      <c r="BG740" s="166" t="s">
        <v>7469</v>
      </c>
      <c r="BH740" s="166" t="s">
        <v>7469</v>
      </c>
      <c r="BI740" s="166" t="s">
        <v>7469</v>
      </c>
      <c r="BJ740" s="166">
        <v>33.536499999999997</v>
      </c>
      <c r="BK740" s="166" t="s">
        <v>7469</v>
      </c>
      <c r="BL740" s="166">
        <v>37.796900000000001</v>
      </c>
      <c r="BM740" s="166">
        <v>29.533000000000001</v>
      </c>
      <c r="BN740" s="166" t="s">
        <v>7469</v>
      </c>
      <c r="BO740" s="166" t="s">
        <v>7469</v>
      </c>
      <c r="BP740" s="166" t="s">
        <v>7469</v>
      </c>
      <c r="BQ740" s="166">
        <v>162.14250000000001</v>
      </c>
      <c r="BR740" s="166" t="s">
        <v>7469</v>
      </c>
      <c r="BS740" s="166" t="s">
        <v>7469</v>
      </c>
      <c r="BT740" s="166" t="s">
        <v>7469</v>
      </c>
      <c r="BU740" s="166" t="s">
        <v>7469</v>
      </c>
      <c r="BV740" s="166" t="s">
        <v>7469</v>
      </c>
      <c r="BW740" s="166" t="s">
        <v>7469</v>
      </c>
      <c r="BX740" s="166">
        <v>59.382399999999997</v>
      </c>
      <c r="BY740" s="166" t="s">
        <v>7469</v>
      </c>
      <c r="BZ740" s="166" t="s">
        <v>7469</v>
      </c>
      <c r="CA740" s="166" t="s">
        <v>7469</v>
      </c>
      <c r="CB740" s="166">
        <v>10.461399999999999</v>
      </c>
      <c r="CC740" s="166" t="s">
        <v>7469</v>
      </c>
      <c r="CD740" s="166">
        <v>11.0794</v>
      </c>
      <c r="CE740" s="166" t="s">
        <v>7469</v>
      </c>
      <c r="CF740" s="166" t="s">
        <v>7469</v>
      </c>
      <c r="CG740" s="166" t="s">
        <v>7469</v>
      </c>
      <c r="CH740" s="166" t="s">
        <v>7469</v>
      </c>
      <c r="CI740" s="166" t="s">
        <v>7469</v>
      </c>
      <c r="CJ740" s="166" t="s">
        <v>7469</v>
      </c>
      <c r="CK740" s="166" t="s">
        <v>7469</v>
      </c>
      <c r="CL740" s="166" t="s">
        <v>7469</v>
      </c>
      <c r="CM740" s="166" t="s">
        <v>7469</v>
      </c>
      <c r="CN740" s="166" t="s">
        <v>7469</v>
      </c>
      <c r="CO740" s="166">
        <v>14.436999999999999</v>
      </c>
      <c r="CP740" s="166">
        <v>3.673</v>
      </c>
      <c r="CQ740" s="166" t="s">
        <v>7469</v>
      </c>
      <c r="CR740" s="166" t="s">
        <v>7469</v>
      </c>
      <c r="CS740" s="166">
        <v>64.548299999999998</v>
      </c>
      <c r="CT740" s="166">
        <v>56.106999999999999</v>
      </c>
      <c r="CU740" s="166">
        <v>20.144100000000002</v>
      </c>
      <c r="CV740" s="166" t="s">
        <v>7469</v>
      </c>
      <c r="CW740" s="166" t="s">
        <v>7469</v>
      </c>
      <c r="CX740" s="166" t="s">
        <v>7469</v>
      </c>
      <c r="CY740" s="166">
        <v>17.441700000000001</v>
      </c>
      <c r="CZ740" s="166">
        <v>7.0225999999999997</v>
      </c>
      <c r="DA740" s="166">
        <v>7.8521999999999998</v>
      </c>
      <c r="DB740" s="166" t="s">
        <v>7469</v>
      </c>
      <c r="DC740" s="166" t="s">
        <v>7469</v>
      </c>
      <c r="DD740" s="166">
        <v>49.4024</v>
      </c>
      <c r="DE740" s="166" t="s">
        <v>7469</v>
      </c>
      <c r="DF740" s="166" t="s">
        <v>7469</v>
      </c>
      <c r="DG740" s="166">
        <v>45.986199999999997</v>
      </c>
      <c r="DH740" s="166" t="s">
        <v>7469</v>
      </c>
      <c r="DI740" s="166">
        <v>6.0674999999999999</v>
      </c>
      <c r="DJ740" s="166" t="s">
        <v>7469</v>
      </c>
      <c r="DK740" s="166">
        <v>6.3954000000000004</v>
      </c>
      <c r="DL740" s="166">
        <v>13.1191</v>
      </c>
      <c r="DM740" s="166">
        <v>10.879300000000001</v>
      </c>
      <c r="DN740" s="166">
        <v>37.761499999999998</v>
      </c>
      <c r="DO740" s="166" t="s">
        <v>7469</v>
      </c>
      <c r="DP740" s="166" t="s">
        <v>7469</v>
      </c>
      <c r="DQ740" s="166">
        <v>262.7801</v>
      </c>
      <c r="DR740" s="166" t="s">
        <v>7469</v>
      </c>
      <c r="DS740" s="166" t="s">
        <v>7469</v>
      </c>
      <c r="DT740" s="166">
        <v>119.2351</v>
      </c>
      <c r="DU740" s="166">
        <v>102.6138</v>
      </c>
      <c r="DV740" s="166" t="s">
        <v>7469</v>
      </c>
      <c r="DW740" s="166" t="s">
        <v>7469</v>
      </c>
      <c r="DX740" s="166" t="s">
        <v>7469</v>
      </c>
      <c r="DY740" s="166">
        <v>6.1755000000000004</v>
      </c>
      <c r="DZ740" s="166" t="s">
        <v>7469</v>
      </c>
      <c r="EA740" s="166">
        <v>52.882300000000001</v>
      </c>
      <c r="EB740" s="166">
        <v>16.106100000000001</v>
      </c>
      <c r="EC740" s="166">
        <v>32.4315</v>
      </c>
      <c r="ED740" s="166">
        <v>9.9305000000000003</v>
      </c>
      <c r="EE740" s="166" t="s">
        <v>7469</v>
      </c>
      <c r="EF740" s="166">
        <v>5.1463999999999999</v>
      </c>
      <c r="EG740" s="166">
        <v>52.0518</v>
      </c>
      <c r="EH740" s="166">
        <v>143.79400000000001</v>
      </c>
      <c r="EI740" s="166">
        <v>26.371300000000002</v>
      </c>
      <c r="EJ740" s="166" t="s">
        <v>7469</v>
      </c>
      <c r="EK740" s="166" t="s">
        <v>7469</v>
      </c>
      <c r="EL740" s="166" t="s">
        <v>7469</v>
      </c>
      <c r="EM740" s="166" t="s">
        <v>7469</v>
      </c>
      <c r="EN740" s="166" t="s">
        <v>7469</v>
      </c>
    </row>
    <row r="741" spans="4:144">
      <c r="E741" s="120" t="s">
        <v>8094</v>
      </c>
      <c r="F741" s="126" t="s">
        <v>8231</v>
      </c>
      <c r="G741" s="151" t="s">
        <v>8090</v>
      </c>
      <c r="H741" s="152" t="s">
        <v>8091</v>
      </c>
      <c r="I741" s="166">
        <v>9.8771000000000004</v>
      </c>
      <c r="J741" s="166" t="s">
        <v>7469</v>
      </c>
      <c r="K741" s="166">
        <v>11.9283</v>
      </c>
      <c r="L741" s="166" t="s">
        <v>7469</v>
      </c>
      <c r="M741" s="166">
        <v>8.1377000000000006</v>
      </c>
      <c r="N741" s="166">
        <v>14.2668</v>
      </c>
      <c r="O741" s="166">
        <v>16.410799999999998</v>
      </c>
      <c r="P741" s="166" t="s">
        <v>7469</v>
      </c>
      <c r="Q741" s="166" t="s">
        <v>7469</v>
      </c>
      <c r="R741" s="166" t="s">
        <v>7469</v>
      </c>
      <c r="S741" s="166" t="s">
        <v>7469</v>
      </c>
      <c r="T741" s="166">
        <v>160.1018</v>
      </c>
      <c r="U741" s="166">
        <v>20.315200000000001</v>
      </c>
      <c r="V741" s="166" t="s">
        <v>7469</v>
      </c>
      <c r="W741" s="166" t="s">
        <v>7469</v>
      </c>
      <c r="X741" s="166">
        <v>74.534300000000002</v>
      </c>
      <c r="Y741" s="166">
        <v>9.4083000000000006</v>
      </c>
      <c r="Z741" s="166">
        <v>6.2034000000000002</v>
      </c>
      <c r="AA741" s="166">
        <v>22.489100000000001</v>
      </c>
      <c r="AB741" s="166">
        <v>13.7645</v>
      </c>
      <c r="AC741" s="166" t="s">
        <v>7469</v>
      </c>
      <c r="AD741" s="166">
        <v>3.3620000000000001</v>
      </c>
      <c r="AE741" s="166" t="s">
        <v>7469</v>
      </c>
      <c r="AF741" s="166">
        <v>32.472999999999999</v>
      </c>
      <c r="AG741" s="166">
        <v>9.5679999999999996</v>
      </c>
      <c r="AH741" s="166">
        <v>15.5496</v>
      </c>
      <c r="AI741" s="166">
        <v>8.5732999999999997</v>
      </c>
      <c r="AJ741" s="166" t="s">
        <v>7469</v>
      </c>
      <c r="AK741" s="166" t="s">
        <v>7469</v>
      </c>
      <c r="AL741" s="166">
        <v>37.262300000000003</v>
      </c>
      <c r="AM741" s="166">
        <v>538.90859999999998</v>
      </c>
      <c r="AN741" s="166">
        <v>48.484900000000003</v>
      </c>
      <c r="AO741" s="166" t="s">
        <v>7469</v>
      </c>
      <c r="AP741" s="166">
        <v>5.1538000000000004</v>
      </c>
      <c r="AQ741" s="166" t="s">
        <v>7469</v>
      </c>
      <c r="AR741" s="166" t="s">
        <v>7469</v>
      </c>
      <c r="AS741" s="166">
        <v>6.6971999999999996</v>
      </c>
      <c r="AT741" s="166">
        <v>15.710800000000001</v>
      </c>
      <c r="AU741" s="166">
        <v>4.1821999999999999</v>
      </c>
      <c r="AV741" s="166">
        <v>22.932500000000001</v>
      </c>
      <c r="AW741" s="166" t="s">
        <v>7469</v>
      </c>
      <c r="AX741" s="166" t="s">
        <v>7469</v>
      </c>
      <c r="AY741" s="166" t="s">
        <v>7469</v>
      </c>
      <c r="AZ741" s="166" t="s">
        <v>7469</v>
      </c>
      <c r="BA741" s="166" t="s">
        <v>7469</v>
      </c>
      <c r="BB741" s="166">
        <v>31.459099999999999</v>
      </c>
      <c r="BC741" s="166" t="s">
        <v>7469</v>
      </c>
      <c r="BD741" s="166" t="s">
        <v>7469</v>
      </c>
      <c r="BE741" s="166" t="s">
        <v>7469</v>
      </c>
      <c r="BF741" s="166">
        <v>16.820799999999998</v>
      </c>
      <c r="BG741" s="166" t="s">
        <v>7469</v>
      </c>
      <c r="BH741" s="166">
        <v>1472.5522000000001</v>
      </c>
      <c r="BI741" s="166">
        <v>352.0643</v>
      </c>
      <c r="BJ741" s="166">
        <v>40.975499999999997</v>
      </c>
      <c r="BK741" s="166" t="s">
        <v>7469</v>
      </c>
      <c r="BL741" s="166">
        <v>60.478299999999997</v>
      </c>
      <c r="BM741" s="166">
        <v>13.968</v>
      </c>
      <c r="BN741" s="166">
        <v>62.594200000000001</v>
      </c>
      <c r="BO741" s="166" t="s">
        <v>7469</v>
      </c>
      <c r="BP741" s="166">
        <v>937.13419999999996</v>
      </c>
      <c r="BQ741" s="166">
        <v>45.474600000000002</v>
      </c>
      <c r="BR741" s="166" t="s">
        <v>7469</v>
      </c>
      <c r="BS741" s="166" t="s">
        <v>7469</v>
      </c>
      <c r="BT741" s="166" t="s">
        <v>7469</v>
      </c>
      <c r="BU741" s="166" t="s">
        <v>7469</v>
      </c>
      <c r="BV741" s="166" t="s">
        <v>7469</v>
      </c>
      <c r="BW741" s="166" t="s">
        <v>7469</v>
      </c>
      <c r="BX741" s="166">
        <v>32.835500000000003</v>
      </c>
      <c r="BY741" s="166" t="s">
        <v>7469</v>
      </c>
      <c r="BZ741" s="166" t="s">
        <v>7469</v>
      </c>
      <c r="CA741" s="166" t="s">
        <v>7469</v>
      </c>
      <c r="CB741" s="166">
        <v>13.9527</v>
      </c>
      <c r="CC741" s="166" t="s">
        <v>7469</v>
      </c>
      <c r="CD741" s="166">
        <v>12.869199999999999</v>
      </c>
      <c r="CE741" s="166" t="s">
        <v>7469</v>
      </c>
      <c r="CF741" s="166" t="s">
        <v>7469</v>
      </c>
      <c r="CG741" s="166" t="s">
        <v>7469</v>
      </c>
      <c r="CH741" s="166">
        <v>358.971</v>
      </c>
      <c r="CI741" s="166" t="s">
        <v>7469</v>
      </c>
      <c r="CJ741" s="166">
        <v>29.457699999999999</v>
      </c>
      <c r="CK741" s="166" t="s">
        <v>7469</v>
      </c>
      <c r="CL741" s="166" t="s">
        <v>7469</v>
      </c>
      <c r="CM741" s="166" t="s">
        <v>7469</v>
      </c>
      <c r="CN741" s="166" t="s">
        <v>7469</v>
      </c>
      <c r="CO741" s="166">
        <v>13.750500000000001</v>
      </c>
      <c r="CP741" s="166">
        <v>2.8504999999999998</v>
      </c>
      <c r="CQ741" s="166" t="s">
        <v>7469</v>
      </c>
      <c r="CR741" s="166" t="s">
        <v>7469</v>
      </c>
      <c r="CS741" s="166" t="s">
        <v>7469</v>
      </c>
      <c r="CT741" s="166">
        <v>968.22770000000003</v>
      </c>
      <c r="CU741" s="166">
        <v>42.917000000000002</v>
      </c>
      <c r="CV741" s="166" t="s">
        <v>7469</v>
      </c>
      <c r="CW741" s="166" t="s">
        <v>7469</v>
      </c>
      <c r="CX741" s="166" t="s">
        <v>7469</v>
      </c>
      <c r="CY741" s="166">
        <v>21.933199999999999</v>
      </c>
      <c r="CZ741" s="166">
        <v>5.2675000000000001</v>
      </c>
      <c r="DA741" s="166">
        <v>11.071</v>
      </c>
      <c r="DB741" s="166" t="s">
        <v>7469</v>
      </c>
      <c r="DC741" s="166">
        <v>32.8322</v>
      </c>
      <c r="DD741" s="166">
        <v>49.6631</v>
      </c>
      <c r="DE741" s="166" t="s">
        <v>7469</v>
      </c>
      <c r="DF741" s="166" t="s">
        <v>7469</v>
      </c>
      <c r="DG741" s="166">
        <v>44.986699999999999</v>
      </c>
      <c r="DH741" s="166" t="s">
        <v>7469</v>
      </c>
      <c r="DI741" s="166">
        <v>3.6476000000000002</v>
      </c>
      <c r="DJ741" s="166" t="s">
        <v>7469</v>
      </c>
      <c r="DK741" s="166" t="s">
        <v>7469</v>
      </c>
      <c r="DL741" s="166">
        <v>8.0489999999999995</v>
      </c>
      <c r="DM741" s="166">
        <v>6.5937999999999999</v>
      </c>
      <c r="DN741" s="166">
        <v>94.534599999999998</v>
      </c>
      <c r="DO741" s="166" t="s">
        <v>7469</v>
      </c>
      <c r="DP741" s="166" t="s">
        <v>7469</v>
      </c>
      <c r="DQ741" s="166">
        <v>82.299700000000001</v>
      </c>
      <c r="DR741" s="166" t="s">
        <v>7469</v>
      </c>
      <c r="DS741" s="166">
        <v>16.502400000000002</v>
      </c>
      <c r="DT741" s="166" t="s">
        <v>7469</v>
      </c>
      <c r="DU741" s="166" t="s">
        <v>7469</v>
      </c>
      <c r="DV741" s="166" t="s">
        <v>7469</v>
      </c>
      <c r="DW741" s="166" t="s">
        <v>7469</v>
      </c>
      <c r="DX741" s="166">
        <v>95.599599999999995</v>
      </c>
      <c r="DY741" s="166">
        <v>7.4245999999999999</v>
      </c>
      <c r="DZ741" s="166" t="s">
        <v>7469</v>
      </c>
      <c r="EA741" s="166">
        <v>52.5565</v>
      </c>
      <c r="EB741" s="166">
        <v>23.5367</v>
      </c>
      <c r="EC741" s="166" t="s">
        <v>7469</v>
      </c>
      <c r="ED741" s="166">
        <v>15.081300000000001</v>
      </c>
      <c r="EE741" s="166" t="s">
        <v>7469</v>
      </c>
      <c r="EF741" s="166">
        <v>5.2397999999999998</v>
      </c>
      <c r="EG741" s="166">
        <v>36.238599999999998</v>
      </c>
      <c r="EH741" s="166">
        <v>38.593499999999999</v>
      </c>
      <c r="EI741" s="166">
        <v>16.8704</v>
      </c>
      <c r="EJ741" s="166" t="s">
        <v>7469</v>
      </c>
      <c r="EK741" s="166" t="s">
        <v>7469</v>
      </c>
      <c r="EL741" s="166" t="s">
        <v>7469</v>
      </c>
      <c r="EM741" s="166" t="s">
        <v>7469</v>
      </c>
      <c r="EN741" s="166" t="s">
        <v>7469</v>
      </c>
    </row>
    <row r="742" spans="4:144">
      <c r="E742" s="120" t="s">
        <v>8095</v>
      </c>
      <c r="F742" s="126" t="s">
        <v>8231</v>
      </c>
      <c r="G742" s="151" t="s">
        <v>8090</v>
      </c>
      <c r="H742" s="152" t="s">
        <v>8091</v>
      </c>
      <c r="I742" s="166" t="s">
        <v>7469</v>
      </c>
      <c r="J742" s="166" t="s">
        <v>7469</v>
      </c>
      <c r="K742" s="166" t="s">
        <v>7469</v>
      </c>
      <c r="L742" s="166" t="s">
        <v>7469</v>
      </c>
      <c r="M742" s="166" t="s">
        <v>7469</v>
      </c>
      <c r="N742" s="166">
        <v>15.174099999999999</v>
      </c>
      <c r="O742" s="166">
        <v>17.4147</v>
      </c>
      <c r="P742" s="166" t="s">
        <v>7469</v>
      </c>
      <c r="Q742" s="166" t="s">
        <v>7469</v>
      </c>
      <c r="R742" s="166">
        <v>19.492999999999999</v>
      </c>
      <c r="S742" s="166" t="s">
        <v>7469</v>
      </c>
      <c r="T742" s="166" t="s">
        <v>7469</v>
      </c>
      <c r="U742" s="166" t="s">
        <v>7469</v>
      </c>
      <c r="V742" s="166" t="s">
        <v>7469</v>
      </c>
      <c r="W742" s="166" t="s">
        <v>7469</v>
      </c>
      <c r="X742" s="166" t="s">
        <v>7469</v>
      </c>
      <c r="Y742" s="166" t="s">
        <v>7469</v>
      </c>
      <c r="Z742" s="166" t="s">
        <v>7469</v>
      </c>
      <c r="AA742" s="166" t="s">
        <v>7469</v>
      </c>
      <c r="AB742" s="166" t="s">
        <v>7469</v>
      </c>
      <c r="AC742" s="166" t="s">
        <v>7469</v>
      </c>
      <c r="AD742" s="166" t="s">
        <v>7469</v>
      </c>
      <c r="AE742" s="166" t="s">
        <v>7469</v>
      </c>
      <c r="AF742" s="166">
        <v>17.6267</v>
      </c>
      <c r="AG742" s="166" t="s">
        <v>7469</v>
      </c>
      <c r="AH742" s="166">
        <v>9.7276000000000007</v>
      </c>
      <c r="AI742" s="166" t="s">
        <v>7469</v>
      </c>
      <c r="AJ742" s="166" t="s">
        <v>7469</v>
      </c>
      <c r="AK742" s="166" t="s">
        <v>7469</v>
      </c>
      <c r="AL742" s="166" t="s">
        <v>7469</v>
      </c>
      <c r="AM742" s="166" t="s">
        <v>7469</v>
      </c>
      <c r="AN742" s="166" t="s">
        <v>7469</v>
      </c>
      <c r="AO742" s="166" t="s">
        <v>7469</v>
      </c>
      <c r="AP742" s="166">
        <v>6.3327999999999998</v>
      </c>
      <c r="AQ742" s="166" t="s">
        <v>7469</v>
      </c>
      <c r="AR742" s="166" t="s">
        <v>7469</v>
      </c>
      <c r="AS742" s="166" t="s">
        <v>7469</v>
      </c>
      <c r="AT742" s="166" t="s">
        <v>7469</v>
      </c>
      <c r="AU742" s="166" t="s">
        <v>7469</v>
      </c>
      <c r="AV742" s="166" t="s">
        <v>7469</v>
      </c>
      <c r="AW742" s="166" t="s">
        <v>7469</v>
      </c>
      <c r="AX742" s="166" t="s">
        <v>7469</v>
      </c>
      <c r="AY742" s="166" t="s">
        <v>7469</v>
      </c>
      <c r="AZ742" s="166" t="s">
        <v>7469</v>
      </c>
      <c r="BA742" s="166" t="s">
        <v>7469</v>
      </c>
      <c r="BB742" s="166" t="s">
        <v>7469</v>
      </c>
      <c r="BC742" s="166" t="s">
        <v>7469</v>
      </c>
      <c r="BD742" s="166" t="s">
        <v>7469</v>
      </c>
      <c r="BE742" s="166" t="s">
        <v>7469</v>
      </c>
      <c r="BF742" s="166" t="s">
        <v>7469</v>
      </c>
      <c r="BG742" s="166" t="s">
        <v>7469</v>
      </c>
      <c r="BH742" s="166">
        <v>34.344999999999999</v>
      </c>
      <c r="BI742" s="166" t="s">
        <v>7469</v>
      </c>
      <c r="BJ742" s="166">
        <v>49.621299999999998</v>
      </c>
      <c r="BK742" s="166" t="s">
        <v>7469</v>
      </c>
      <c r="BL742" s="166" t="s">
        <v>7469</v>
      </c>
      <c r="BM742" s="166" t="s">
        <v>7469</v>
      </c>
      <c r="BN742" s="166">
        <v>53.7224</v>
      </c>
      <c r="BO742" s="166" t="s">
        <v>7469</v>
      </c>
      <c r="BP742" s="166">
        <v>73.755499999999998</v>
      </c>
      <c r="BQ742" s="166" t="s">
        <v>7469</v>
      </c>
      <c r="BR742" s="166" t="s">
        <v>7469</v>
      </c>
      <c r="BS742" s="166" t="s">
        <v>7469</v>
      </c>
      <c r="BT742" s="166" t="s">
        <v>7469</v>
      </c>
      <c r="BU742" s="166" t="s">
        <v>7469</v>
      </c>
      <c r="BV742" s="166" t="s">
        <v>7469</v>
      </c>
      <c r="BW742" s="166" t="s">
        <v>7469</v>
      </c>
      <c r="BX742" s="166" t="s">
        <v>7469</v>
      </c>
      <c r="BY742" s="166" t="s">
        <v>7469</v>
      </c>
      <c r="BZ742" s="166" t="s">
        <v>7469</v>
      </c>
      <c r="CA742" s="166" t="s">
        <v>7469</v>
      </c>
      <c r="CB742" s="166" t="s">
        <v>7469</v>
      </c>
      <c r="CC742" s="166" t="s">
        <v>7469</v>
      </c>
      <c r="CD742" s="166" t="s">
        <v>7469</v>
      </c>
      <c r="CE742" s="166" t="s">
        <v>7469</v>
      </c>
      <c r="CF742" s="166" t="s">
        <v>7469</v>
      </c>
      <c r="CG742" s="166" t="s">
        <v>7469</v>
      </c>
      <c r="CH742" s="166" t="s">
        <v>7469</v>
      </c>
      <c r="CI742" s="166" t="s">
        <v>7469</v>
      </c>
      <c r="CJ742" s="166" t="s">
        <v>7469</v>
      </c>
      <c r="CK742" s="166" t="s">
        <v>7469</v>
      </c>
      <c r="CL742" s="166" t="s">
        <v>7469</v>
      </c>
      <c r="CM742" s="166" t="s">
        <v>7469</v>
      </c>
      <c r="CN742" s="166" t="s">
        <v>7469</v>
      </c>
      <c r="CO742" s="166" t="s">
        <v>7469</v>
      </c>
      <c r="CP742" s="166" t="s">
        <v>7469</v>
      </c>
      <c r="CQ742" s="166" t="s">
        <v>7469</v>
      </c>
      <c r="CR742" s="166" t="s">
        <v>7469</v>
      </c>
      <c r="CS742" s="166" t="s">
        <v>7469</v>
      </c>
      <c r="CT742" s="166" t="s">
        <v>7469</v>
      </c>
      <c r="CU742" s="166">
        <v>17.818200000000001</v>
      </c>
      <c r="CV742" s="166" t="s">
        <v>7469</v>
      </c>
      <c r="CW742" s="166" t="s">
        <v>7469</v>
      </c>
      <c r="CX742" s="166" t="s">
        <v>7469</v>
      </c>
      <c r="CY742" s="166" t="s">
        <v>7469</v>
      </c>
      <c r="CZ742" s="166" t="s">
        <v>7469</v>
      </c>
      <c r="DA742" s="166" t="s">
        <v>7469</v>
      </c>
      <c r="DB742" s="166" t="s">
        <v>7469</v>
      </c>
      <c r="DC742" s="166" t="s">
        <v>7469</v>
      </c>
      <c r="DD742" s="166" t="s">
        <v>7469</v>
      </c>
      <c r="DE742" s="166" t="s">
        <v>7469</v>
      </c>
      <c r="DF742" s="166" t="s">
        <v>7469</v>
      </c>
      <c r="DG742" s="166" t="s">
        <v>7469</v>
      </c>
      <c r="DH742" s="166" t="s">
        <v>7469</v>
      </c>
      <c r="DI742" s="166" t="s">
        <v>7469</v>
      </c>
      <c r="DJ742" s="166" t="s">
        <v>7469</v>
      </c>
      <c r="DK742" s="166">
        <v>43.526200000000003</v>
      </c>
      <c r="DL742" s="166" t="s">
        <v>7469</v>
      </c>
      <c r="DM742" s="166" t="s">
        <v>7469</v>
      </c>
      <c r="DN742" s="166" t="s">
        <v>7469</v>
      </c>
      <c r="DO742" s="166" t="s">
        <v>7469</v>
      </c>
      <c r="DP742" s="166" t="s">
        <v>7469</v>
      </c>
      <c r="DQ742" s="166">
        <v>27.5853</v>
      </c>
      <c r="DR742" s="166" t="s">
        <v>7469</v>
      </c>
      <c r="DS742" s="166" t="s">
        <v>7469</v>
      </c>
      <c r="DT742" s="166" t="s">
        <v>7469</v>
      </c>
      <c r="DU742" s="166" t="s">
        <v>7469</v>
      </c>
      <c r="DV742" s="166" t="s">
        <v>7469</v>
      </c>
      <c r="DW742" s="166" t="s">
        <v>7469</v>
      </c>
      <c r="DX742" s="166" t="s">
        <v>7469</v>
      </c>
      <c r="DY742" s="166" t="s">
        <v>7469</v>
      </c>
      <c r="DZ742" s="166" t="s">
        <v>7469</v>
      </c>
      <c r="EA742" s="166" t="s">
        <v>7469</v>
      </c>
      <c r="EB742" s="166" t="s">
        <v>7469</v>
      </c>
      <c r="EC742" s="166" t="s">
        <v>7469</v>
      </c>
      <c r="ED742" s="166" t="s">
        <v>7469</v>
      </c>
      <c r="EE742" s="166" t="s">
        <v>7469</v>
      </c>
      <c r="EF742" s="166" t="s">
        <v>7469</v>
      </c>
      <c r="EG742" s="166" t="s">
        <v>7469</v>
      </c>
      <c r="EH742" s="166" t="s">
        <v>7469</v>
      </c>
      <c r="EI742" s="166" t="s">
        <v>7469</v>
      </c>
      <c r="EJ742" s="166" t="s">
        <v>7469</v>
      </c>
      <c r="EK742" s="166" t="s">
        <v>7469</v>
      </c>
      <c r="EL742" s="166" t="s">
        <v>7469</v>
      </c>
      <c r="EM742" s="166" t="s">
        <v>7469</v>
      </c>
      <c r="EN742" s="166" t="s">
        <v>7469</v>
      </c>
    </row>
    <row r="743" spans="4:144">
      <c r="D743" s="99" t="s">
        <v>8232</v>
      </c>
      <c r="E743" s="120" t="s">
        <v>8096</v>
      </c>
      <c r="F743" s="126" t="s">
        <v>8231</v>
      </c>
      <c r="G743" s="151" t="s">
        <v>8090</v>
      </c>
      <c r="H743" s="152" t="s">
        <v>8097</v>
      </c>
      <c r="I743" s="166" t="s">
        <v>7469</v>
      </c>
      <c r="J743" s="166" t="s">
        <v>7469</v>
      </c>
      <c r="K743" s="166">
        <v>15.7392</v>
      </c>
      <c r="L743" s="166" t="s">
        <v>7469</v>
      </c>
      <c r="M743" s="166" t="s">
        <v>7469</v>
      </c>
      <c r="N743" s="166">
        <v>15.165699999999999</v>
      </c>
      <c r="O743" s="166">
        <v>17.946200000000001</v>
      </c>
      <c r="P743" s="166" t="s">
        <v>7469</v>
      </c>
      <c r="Q743" s="166" t="s">
        <v>7469</v>
      </c>
      <c r="R743" s="166" t="s">
        <v>7469</v>
      </c>
      <c r="S743" s="166">
        <v>254.80099999999999</v>
      </c>
      <c r="T743" s="166" t="s">
        <v>7469</v>
      </c>
      <c r="U743" s="166" t="s">
        <v>7469</v>
      </c>
      <c r="V743" s="166" t="s">
        <v>7469</v>
      </c>
      <c r="W743" s="166" t="s">
        <v>7469</v>
      </c>
      <c r="X743" s="166">
        <v>67.646600000000007</v>
      </c>
      <c r="Y743" s="166">
        <v>7.6292</v>
      </c>
      <c r="Z743" s="166">
        <v>8.7555999999999994</v>
      </c>
      <c r="AA743" s="166" t="s">
        <v>7469</v>
      </c>
      <c r="AB743" s="166" t="s">
        <v>7469</v>
      </c>
      <c r="AC743" s="166" t="s">
        <v>7469</v>
      </c>
      <c r="AD743" s="166" t="s">
        <v>7469</v>
      </c>
      <c r="AE743" s="166" t="s">
        <v>7469</v>
      </c>
      <c r="AF743" s="166">
        <v>25.866299999999999</v>
      </c>
      <c r="AG743" s="166">
        <v>10.1204</v>
      </c>
      <c r="AH743" s="166" t="s">
        <v>7469</v>
      </c>
      <c r="AI743" s="166" t="s">
        <v>7469</v>
      </c>
      <c r="AJ743" s="166" t="s">
        <v>7469</v>
      </c>
      <c r="AK743" s="166" t="s">
        <v>7469</v>
      </c>
      <c r="AL743" s="166">
        <v>27.460699999999999</v>
      </c>
      <c r="AM743" s="166" t="s">
        <v>7469</v>
      </c>
      <c r="AN743" s="166" t="s">
        <v>7469</v>
      </c>
      <c r="AO743" s="166" t="s">
        <v>7469</v>
      </c>
      <c r="AP743" s="166" t="s">
        <v>7469</v>
      </c>
      <c r="AQ743" s="166" t="s">
        <v>7469</v>
      </c>
      <c r="AR743" s="166" t="s">
        <v>7469</v>
      </c>
      <c r="AS743" s="166">
        <v>15.383900000000001</v>
      </c>
      <c r="AT743" s="166">
        <v>10.415100000000001</v>
      </c>
      <c r="AU743" s="166">
        <v>4.5347999999999997</v>
      </c>
      <c r="AV743" s="166" t="s">
        <v>7469</v>
      </c>
      <c r="AW743" s="166" t="s">
        <v>7469</v>
      </c>
      <c r="AX743" s="166" t="s">
        <v>7469</v>
      </c>
      <c r="AY743" s="166" t="s">
        <v>7469</v>
      </c>
      <c r="AZ743" s="166" t="s">
        <v>7469</v>
      </c>
      <c r="BA743" s="166" t="s">
        <v>7469</v>
      </c>
      <c r="BB743" s="166" t="s">
        <v>7469</v>
      </c>
      <c r="BC743" s="166" t="s">
        <v>7469</v>
      </c>
      <c r="BD743" s="166" t="s">
        <v>7469</v>
      </c>
      <c r="BE743" s="166" t="s">
        <v>7469</v>
      </c>
      <c r="BF743" s="166">
        <v>20.968599999999999</v>
      </c>
      <c r="BG743" s="166" t="s">
        <v>7469</v>
      </c>
      <c r="BH743" s="166" t="s">
        <v>7469</v>
      </c>
      <c r="BI743" s="166">
        <v>341.48379999999997</v>
      </c>
      <c r="BJ743" s="166">
        <v>45.101799999999997</v>
      </c>
      <c r="BK743" s="166" t="s">
        <v>7469</v>
      </c>
      <c r="BL743" s="166" t="s">
        <v>7469</v>
      </c>
      <c r="BM743" s="166">
        <v>14.2544</v>
      </c>
      <c r="BN743" s="166">
        <v>54.232900000000001</v>
      </c>
      <c r="BO743" s="166" t="s">
        <v>7469</v>
      </c>
      <c r="BP743" s="166" t="s">
        <v>7469</v>
      </c>
      <c r="BQ743" s="166">
        <v>58.5017</v>
      </c>
      <c r="BR743" s="166" t="s">
        <v>7469</v>
      </c>
      <c r="BS743" s="166" t="s">
        <v>7469</v>
      </c>
      <c r="BT743" s="166" t="s">
        <v>7469</v>
      </c>
      <c r="BU743" s="166" t="s">
        <v>7469</v>
      </c>
      <c r="BV743" s="166" t="s">
        <v>7469</v>
      </c>
      <c r="BW743" s="166" t="s">
        <v>7469</v>
      </c>
      <c r="BX743" s="166" t="s">
        <v>7469</v>
      </c>
      <c r="BY743" s="166" t="s">
        <v>7469</v>
      </c>
      <c r="BZ743" s="166" t="s">
        <v>7469</v>
      </c>
      <c r="CA743" s="166" t="s">
        <v>7469</v>
      </c>
      <c r="CB743" s="166">
        <v>11.257199999999999</v>
      </c>
      <c r="CC743" s="166" t="s">
        <v>7469</v>
      </c>
      <c r="CD743" s="166">
        <v>15.9793</v>
      </c>
      <c r="CE743" s="166" t="s">
        <v>7469</v>
      </c>
      <c r="CF743" s="166" t="s">
        <v>7469</v>
      </c>
      <c r="CG743" s="166" t="s">
        <v>7469</v>
      </c>
      <c r="CH743" s="166">
        <v>77.7727</v>
      </c>
      <c r="CI743" s="166" t="s">
        <v>7469</v>
      </c>
      <c r="CJ743" s="166" t="s">
        <v>7469</v>
      </c>
      <c r="CK743" s="166" t="s">
        <v>7469</v>
      </c>
      <c r="CL743" s="166" t="s">
        <v>7469</v>
      </c>
      <c r="CM743" s="166" t="s">
        <v>7469</v>
      </c>
      <c r="CN743" s="166" t="s">
        <v>7469</v>
      </c>
      <c r="CO743" s="166">
        <v>12.553599999999999</v>
      </c>
      <c r="CP743" s="166">
        <v>2.8593999999999999</v>
      </c>
      <c r="CQ743" s="166" t="s">
        <v>7469</v>
      </c>
      <c r="CR743" s="166" t="s">
        <v>7469</v>
      </c>
      <c r="CS743" s="166" t="s">
        <v>7469</v>
      </c>
      <c r="CT743" s="166">
        <v>43.608800000000002</v>
      </c>
      <c r="CU743" s="166">
        <v>61.313299999999998</v>
      </c>
      <c r="CV743" s="166" t="s">
        <v>7469</v>
      </c>
      <c r="CW743" s="166" t="s">
        <v>7469</v>
      </c>
      <c r="CX743" s="166" t="s">
        <v>7469</v>
      </c>
      <c r="CY743" s="166">
        <v>28.719000000000001</v>
      </c>
      <c r="CZ743" s="166">
        <v>5.1928999999999998</v>
      </c>
      <c r="DA743" s="166">
        <v>28.8413</v>
      </c>
      <c r="DB743" s="166" t="s">
        <v>7469</v>
      </c>
      <c r="DC743" s="166" t="s">
        <v>7469</v>
      </c>
      <c r="DD743" s="166">
        <v>39.027000000000001</v>
      </c>
      <c r="DE743" s="166" t="s">
        <v>7469</v>
      </c>
      <c r="DF743" s="166" t="s">
        <v>7469</v>
      </c>
      <c r="DG743" s="166" t="s">
        <v>7469</v>
      </c>
      <c r="DH743" s="166" t="s">
        <v>7469</v>
      </c>
      <c r="DI743" s="166" t="s">
        <v>7469</v>
      </c>
      <c r="DJ743" s="166" t="s">
        <v>7469</v>
      </c>
      <c r="DK743" s="166" t="s">
        <v>7469</v>
      </c>
      <c r="DL743" s="166" t="s">
        <v>7469</v>
      </c>
      <c r="DM743" s="166">
        <v>4.1173999999999999</v>
      </c>
      <c r="DN743" s="166" t="s">
        <v>7469</v>
      </c>
      <c r="DO743" s="166" t="s">
        <v>7469</v>
      </c>
      <c r="DP743" s="166">
        <v>1010.6301999999999</v>
      </c>
      <c r="DQ743" s="166">
        <v>53.978999999999999</v>
      </c>
      <c r="DR743" s="166" t="s">
        <v>7469</v>
      </c>
      <c r="DS743" s="166" t="s">
        <v>7469</v>
      </c>
      <c r="DT743" s="166" t="s">
        <v>7469</v>
      </c>
      <c r="DU743" s="166" t="s">
        <v>7469</v>
      </c>
      <c r="DV743" s="166" t="s">
        <v>7469</v>
      </c>
      <c r="DW743" s="166" t="s">
        <v>7469</v>
      </c>
      <c r="DX743" s="166">
        <v>35.517200000000003</v>
      </c>
      <c r="DY743" s="166">
        <v>9.7421000000000006</v>
      </c>
      <c r="DZ743" s="166" t="s">
        <v>7469</v>
      </c>
      <c r="EA743" s="166" t="s">
        <v>7469</v>
      </c>
      <c r="EB743" s="166">
        <v>18.3127</v>
      </c>
      <c r="EC743" s="166" t="s">
        <v>7469</v>
      </c>
      <c r="ED743" s="166">
        <v>20.760899999999999</v>
      </c>
      <c r="EE743" s="166" t="s">
        <v>7469</v>
      </c>
      <c r="EF743" s="166">
        <v>5.2361000000000004</v>
      </c>
      <c r="EG743" s="166" t="s">
        <v>7469</v>
      </c>
      <c r="EH743" s="166" t="s">
        <v>7469</v>
      </c>
      <c r="EI743" s="166">
        <v>11.8452</v>
      </c>
      <c r="EJ743" s="166" t="s">
        <v>7469</v>
      </c>
      <c r="EK743" s="166" t="s">
        <v>7469</v>
      </c>
      <c r="EL743" s="166" t="s">
        <v>7469</v>
      </c>
      <c r="EM743" s="166" t="s">
        <v>7469</v>
      </c>
      <c r="EN743" s="166" t="s">
        <v>7469</v>
      </c>
    </row>
    <row r="744" spans="4:144">
      <c r="D744" s="99" t="s">
        <v>8232</v>
      </c>
      <c r="E744" s="120" t="s">
        <v>8098</v>
      </c>
      <c r="F744" s="126" t="s">
        <v>8231</v>
      </c>
      <c r="G744" s="151" t="s">
        <v>8090</v>
      </c>
      <c r="H744" s="152" t="s">
        <v>8097</v>
      </c>
      <c r="I744" s="166" t="s">
        <v>7469</v>
      </c>
      <c r="J744" s="166" t="s">
        <v>7469</v>
      </c>
      <c r="K744" s="166">
        <v>13.0634</v>
      </c>
      <c r="L744" s="166" t="s">
        <v>7469</v>
      </c>
      <c r="M744" s="166" t="s">
        <v>7469</v>
      </c>
      <c r="N744" s="166">
        <v>13.661099999999999</v>
      </c>
      <c r="O744" s="166">
        <v>17.037800000000001</v>
      </c>
      <c r="P744" s="166" t="s">
        <v>7469</v>
      </c>
      <c r="Q744" s="166" t="s">
        <v>7469</v>
      </c>
      <c r="R744" s="166" t="s">
        <v>7469</v>
      </c>
      <c r="S744" s="166">
        <v>42.6068</v>
      </c>
      <c r="T744" s="166" t="s">
        <v>7469</v>
      </c>
      <c r="U744" s="166" t="s">
        <v>7469</v>
      </c>
      <c r="V744" s="166" t="s">
        <v>7469</v>
      </c>
      <c r="W744" s="166" t="s">
        <v>7469</v>
      </c>
      <c r="X744" s="166">
        <v>52.159199999999998</v>
      </c>
      <c r="Y744" s="166">
        <v>7.1406999999999998</v>
      </c>
      <c r="Z744" s="166">
        <v>5.1340000000000003</v>
      </c>
      <c r="AA744" s="166" t="s">
        <v>7469</v>
      </c>
      <c r="AB744" s="166" t="s">
        <v>7469</v>
      </c>
      <c r="AC744" s="166" t="s">
        <v>7469</v>
      </c>
      <c r="AD744" s="166">
        <v>2.9367000000000001</v>
      </c>
      <c r="AE744" s="166" t="s">
        <v>7469</v>
      </c>
      <c r="AF744" s="166">
        <v>24.395700000000001</v>
      </c>
      <c r="AG744" s="166">
        <v>8.7207000000000008</v>
      </c>
      <c r="AH744" s="166" t="s">
        <v>7469</v>
      </c>
      <c r="AI744" s="166" t="s">
        <v>7469</v>
      </c>
      <c r="AJ744" s="166" t="s">
        <v>7469</v>
      </c>
      <c r="AK744" s="166" t="s">
        <v>7469</v>
      </c>
      <c r="AL744" s="166">
        <v>18.7941</v>
      </c>
      <c r="AM744" s="166" t="s">
        <v>7469</v>
      </c>
      <c r="AN744" s="166" t="s">
        <v>7469</v>
      </c>
      <c r="AO744" s="166" t="s">
        <v>7469</v>
      </c>
      <c r="AP744" s="166">
        <v>8.6852</v>
      </c>
      <c r="AQ744" s="166" t="s">
        <v>7469</v>
      </c>
      <c r="AR744" s="166" t="s">
        <v>7469</v>
      </c>
      <c r="AS744" s="166">
        <v>4.9478</v>
      </c>
      <c r="AT744" s="166">
        <v>6.5115999999999996</v>
      </c>
      <c r="AU744" s="166">
        <v>1.3122</v>
      </c>
      <c r="AV744" s="166" t="s">
        <v>7469</v>
      </c>
      <c r="AW744" s="166" t="s">
        <v>7469</v>
      </c>
      <c r="AX744" s="166" t="s">
        <v>7469</v>
      </c>
      <c r="AY744" s="166" t="s">
        <v>7469</v>
      </c>
      <c r="AZ744" s="166" t="s">
        <v>7469</v>
      </c>
      <c r="BA744" s="166" t="s">
        <v>7469</v>
      </c>
      <c r="BB744" s="166" t="s">
        <v>7469</v>
      </c>
      <c r="BC744" s="166" t="s">
        <v>7469</v>
      </c>
      <c r="BD744" s="166" t="s">
        <v>7469</v>
      </c>
      <c r="BE744" s="166" t="s">
        <v>7469</v>
      </c>
      <c r="BF744" s="166" t="s">
        <v>7469</v>
      </c>
      <c r="BG744" s="166" t="s">
        <v>7469</v>
      </c>
      <c r="BH744" s="166" t="s">
        <v>7469</v>
      </c>
      <c r="BI744" s="166">
        <v>81.010199999999998</v>
      </c>
      <c r="BJ744" s="166">
        <v>44.888300000000001</v>
      </c>
      <c r="BK744" s="166" t="s">
        <v>7469</v>
      </c>
      <c r="BL744" s="166" t="s">
        <v>7469</v>
      </c>
      <c r="BM744" s="166">
        <v>9.5296000000000003</v>
      </c>
      <c r="BN744" s="166">
        <v>271.96260000000001</v>
      </c>
      <c r="BO744" s="166" t="s">
        <v>7469</v>
      </c>
      <c r="BP744" s="166" t="s">
        <v>7469</v>
      </c>
      <c r="BQ744" s="166" t="s">
        <v>7469</v>
      </c>
      <c r="BR744" s="166" t="s">
        <v>7469</v>
      </c>
      <c r="BS744" s="166" t="s">
        <v>7469</v>
      </c>
      <c r="BT744" s="166" t="s">
        <v>7469</v>
      </c>
      <c r="BU744" s="166" t="s">
        <v>7469</v>
      </c>
      <c r="BV744" s="166" t="s">
        <v>7469</v>
      </c>
      <c r="BW744" s="166" t="s">
        <v>7469</v>
      </c>
      <c r="BX744" s="166" t="s">
        <v>7469</v>
      </c>
      <c r="BY744" s="166" t="s">
        <v>7469</v>
      </c>
      <c r="BZ744" s="166" t="s">
        <v>7469</v>
      </c>
      <c r="CA744" s="166" t="s">
        <v>7469</v>
      </c>
      <c r="CB744" s="166">
        <v>6.1439000000000004</v>
      </c>
      <c r="CC744" s="166" t="s">
        <v>7469</v>
      </c>
      <c r="CD744" s="166">
        <v>11.1692</v>
      </c>
      <c r="CE744" s="166" t="s">
        <v>7469</v>
      </c>
      <c r="CF744" s="166" t="s">
        <v>7469</v>
      </c>
      <c r="CG744" s="166" t="s">
        <v>7469</v>
      </c>
      <c r="CH744" s="166" t="s">
        <v>7469</v>
      </c>
      <c r="CI744" s="166" t="s">
        <v>7469</v>
      </c>
      <c r="CJ744" s="166" t="s">
        <v>7469</v>
      </c>
      <c r="CK744" s="166" t="s">
        <v>7469</v>
      </c>
      <c r="CL744" s="166" t="s">
        <v>7469</v>
      </c>
      <c r="CM744" s="166" t="s">
        <v>7469</v>
      </c>
      <c r="CN744" s="166" t="s">
        <v>7469</v>
      </c>
      <c r="CO744" s="166">
        <v>9.1004000000000005</v>
      </c>
      <c r="CP744" s="166">
        <v>2.0893000000000002</v>
      </c>
      <c r="CQ744" s="166" t="s">
        <v>7469</v>
      </c>
      <c r="CR744" s="166" t="s">
        <v>7469</v>
      </c>
      <c r="CS744" s="166" t="s">
        <v>7469</v>
      </c>
      <c r="CT744" s="166">
        <v>32.219499999999996</v>
      </c>
      <c r="CU744" s="166">
        <v>52.443600000000004</v>
      </c>
      <c r="CV744" s="166" t="s">
        <v>7469</v>
      </c>
      <c r="CW744" s="166" t="s">
        <v>7469</v>
      </c>
      <c r="CX744" s="166" t="s">
        <v>7469</v>
      </c>
      <c r="CY744" s="166">
        <v>18.5246</v>
      </c>
      <c r="CZ744" s="166">
        <v>5.3764000000000003</v>
      </c>
      <c r="DA744" s="166">
        <v>18.320900000000002</v>
      </c>
      <c r="DB744" s="166" t="s">
        <v>7469</v>
      </c>
      <c r="DC744" s="166" t="s">
        <v>7469</v>
      </c>
      <c r="DD744" s="166">
        <v>22.7165</v>
      </c>
      <c r="DE744" s="166" t="s">
        <v>7469</v>
      </c>
      <c r="DF744" s="166" t="s">
        <v>7469</v>
      </c>
      <c r="DG744" s="166" t="s">
        <v>7469</v>
      </c>
      <c r="DH744" s="166" t="s">
        <v>7469</v>
      </c>
      <c r="DI744" s="166" t="s">
        <v>7469</v>
      </c>
      <c r="DJ744" s="166" t="s">
        <v>7469</v>
      </c>
      <c r="DK744" s="166" t="s">
        <v>7469</v>
      </c>
      <c r="DL744" s="166">
        <v>10.059100000000001</v>
      </c>
      <c r="DM744" s="166">
        <v>6.1513999999999998</v>
      </c>
      <c r="DN744" s="166" t="s">
        <v>7469</v>
      </c>
      <c r="DO744" s="166" t="s">
        <v>7469</v>
      </c>
      <c r="DP744" s="166" t="s">
        <v>7469</v>
      </c>
      <c r="DQ744" s="166">
        <v>47.828299999999999</v>
      </c>
      <c r="DR744" s="166" t="s">
        <v>7469</v>
      </c>
      <c r="DS744" s="166" t="s">
        <v>7469</v>
      </c>
      <c r="DT744" s="166" t="s">
        <v>7469</v>
      </c>
      <c r="DU744" s="166" t="s">
        <v>7469</v>
      </c>
      <c r="DV744" s="166" t="s">
        <v>7469</v>
      </c>
      <c r="DW744" s="166" t="s">
        <v>7469</v>
      </c>
      <c r="DX744" s="166">
        <v>15.058299999999999</v>
      </c>
      <c r="DY744" s="166">
        <v>11.733000000000001</v>
      </c>
      <c r="DZ744" s="166" t="s">
        <v>7469</v>
      </c>
      <c r="EA744" s="166" t="s">
        <v>7469</v>
      </c>
      <c r="EB744" s="166">
        <v>12.9596</v>
      </c>
      <c r="EC744" s="166" t="s">
        <v>7469</v>
      </c>
      <c r="ED744" s="166">
        <v>17.702400000000001</v>
      </c>
      <c r="EE744" s="166" t="s">
        <v>7469</v>
      </c>
      <c r="EF744" s="166">
        <v>4.3113000000000001</v>
      </c>
      <c r="EG744" s="166" t="s">
        <v>7469</v>
      </c>
      <c r="EH744" s="166" t="s">
        <v>7469</v>
      </c>
      <c r="EI744" s="166">
        <v>10.7354</v>
      </c>
      <c r="EJ744" s="166" t="s">
        <v>7469</v>
      </c>
      <c r="EK744" s="166" t="s">
        <v>7469</v>
      </c>
      <c r="EL744" s="166" t="s">
        <v>7469</v>
      </c>
      <c r="EM744" s="166" t="s">
        <v>7469</v>
      </c>
      <c r="EN744" s="166" t="s">
        <v>7469</v>
      </c>
    </row>
    <row r="745" spans="4:144">
      <c r="D745" s="99" t="s">
        <v>8232</v>
      </c>
      <c r="E745" s="120" t="s">
        <v>7693</v>
      </c>
      <c r="F745" s="126" t="s">
        <v>8231</v>
      </c>
      <c r="G745" s="151" t="s">
        <v>8090</v>
      </c>
      <c r="H745" s="152" t="s">
        <v>8097</v>
      </c>
      <c r="I745" s="166" t="s">
        <v>7469</v>
      </c>
      <c r="J745" s="166" t="s">
        <v>7469</v>
      </c>
      <c r="K745" s="166">
        <v>11.8247</v>
      </c>
      <c r="L745" s="166" t="s">
        <v>7469</v>
      </c>
      <c r="M745" s="166" t="s">
        <v>7469</v>
      </c>
      <c r="N745" s="166">
        <v>13.3256</v>
      </c>
      <c r="O745" s="166">
        <v>16.113800000000001</v>
      </c>
      <c r="P745" s="166" t="s">
        <v>7469</v>
      </c>
      <c r="Q745" s="166" t="s">
        <v>7469</v>
      </c>
      <c r="R745" s="166" t="s">
        <v>7469</v>
      </c>
      <c r="S745" s="166">
        <v>28.102399999999999</v>
      </c>
      <c r="T745" s="166" t="s">
        <v>7469</v>
      </c>
      <c r="U745" s="166" t="s">
        <v>7469</v>
      </c>
      <c r="V745" s="166" t="s">
        <v>7469</v>
      </c>
      <c r="W745" s="166" t="s">
        <v>7469</v>
      </c>
      <c r="X745" s="166">
        <v>40.142800000000001</v>
      </c>
      <c r="Y745" s="166">
        <v>6.0425000000000004</v>
      </c>
      <c r="Z745" s="166">
        <v>3.9950999999999999</v>
      </c>
      <c r="AA745" s="166" t="s">
        <v>7469</v>
      </c>
      <c r="AB745" s="166" t="s">
        <v>7469</v>
      </c>
      <c r="AC745" s="166" t="s">
        <v>7469</v>
      </c>
      <c r="AD745" s="166" t="s">
        <v>7469</v>
      </c>
      <c r="AE745" s="166" t="s">
        <v>7469</v>
      </c>
      <c r="AF745" s="166">
        <v>21.243099999999998</v>
      </c>
      <c r="AG745" s="166">
        <v>10.7707</v>
      </c>
      <c r="AH745" s="166" t="s">
        <v>7469</v>
      </c>
      <c r="AI745" s="166" t="s">
        <v>7469</v>
      </c>
      <c r="AJ745" s="166" t="s">
        <v>7469</v>
      </c>
      <c r="AK745" s="166" t="s">
        <v>7469</v>
      </c>
      <c r="AL745" s="166" t="s">
        <v>7469</v>
      </c>
      <c r="AM745" s="166" t="s">
        <v>7469</v>
      </c>
      <c r="AN745" s="166" t="s">
        <v>7469</v>
      </c>
      <c r="AO745" s="166" t="s">
        <v>7469</v>
      </c>
      <c r="AP745" s="166" t="s">
        <v>7469</v>
      </c>
      <c r="AQ745" s="166" t="s">
        <v>7469</v>
      </c>
      <c r="AR745" s="166" t="s">
        <v>7469</v>
      </c>
      <c r="AS745" s="166">
        <v>3.7202000000000002</v>
      </c>
      <c r="AT745" s="166">
        <v>7.6573000000000002</v>
      </c>
      <c r="AU745" s="166">
        <v>0.66479999999999995</v>
      </c>
      <c r="AV745" s="166" t="s">
        <v>7469</v>
      </c>
      <c r="AW745" s="166" t="s">
        <v>7469</v>
      </c>
      <c r="AX745" s="166" t="s">
        <v>7469</v>
      </c>
      <c r="AY745" s="166" t="s">
        <v>7469</v>
      </c>
      <c r="AZ745" s="166" t="s">
        <v>7469</v>
      </c>
      <c r="BA745" s="166" t="s">
        <v>7469</v>
      </c>
      <c r="BB745" s="166" t="s">
        <v>7469</v>
      </c>
      <c r="BC745" s="166" t="s">
        <v>7469</v>
      </c>
      <c r="BD745" s="166" t="s">
        <v>7469</v>
      </c>
      <c r="BE745" s="166" t="s">
        <v>7469</v>
      </c>
      <c r="BF745" s="166" t="s">
        <v>7469</v>
      </c>
      <c r="BG745" s="166" t="s">
        <v>7469</v>
      </c>
      <c r="BH745" s="166" t="s">
        <v>7469</v>
      </c>
      <c r="BI745" s="166">
        <v>93.013999999999996</v>
      </c>
      <c r="BJ745" s="166">
        <v>30.990600000000001</v>
      </c>
      <c r="BK745" s="166" t="s">
        <v>7469</v>
      </c>
      <c r="BL745" s="166" t="s">
        <v>7469</v>
      </c>
      <c r="BM745" s="166" t="s">
        <v>7469</v>
      </c>
      <c r="BN745" s="166" t="s">
        <v>7469</v>
      </c>
      <c r="BO745" s="166" t="s">
        <v>7469</v>
      </c>
      <c r="BP745" s="166" t="s">
        <v>7469</v>
      </c>
      <c r="BQ745" s="166" t="s">
        <v>7469</v>
      </c>
      <c r="BR745" s="166" t="s">
        <v>7469</v>
      </c>
      <c r="BS745" s="166" t="s">
        <v>7469</v>
      </c>
      <c r="BT745" s="166" t="s">
        <v>7469</v>
      </c>
      <c r="BU745" s="166" t="s">
        <v>7469</v>
      </c>
      <c r="BV745" s="166" t="s">
        <v>7469</v>
      </c>
      <c r="BW745" s="166" t="s">
        <v>7469</v>
      </c>
      <c r="BX745" s="166" t="s">
        <v>7469</v>
      </c>
      <c r="BY745" s="166" t="s">
        <v>7469</v>
      </c>
      <c r="BZ745" s="166" t="s">
        <v>7469</v>
      </c>
      <c r="CA745" s="166" t="s">
        <v>7469</v>
      </c>
      <c r="CB745" s="166">
        <v>5.6943999999999999</v>
      </c>
      <c r="CC745" s="166" t="s">
        <v>7469</v>
      </c>
      <c r="CD745" s="166" t="s">
        <v>7469</v>
      </c>
      <c r="CE745" s="166" t="s">
        <v>7469</v>
      </c>
      <c r="CF745" s="166" t="s">
        <v>7469</v>
      </c>
      <c r="CG745" s="166" t="s">
        <v>7469</v>
      </c>
      <c r="CH745" s="166">
        <v>1556.7792999999999</v>
      </c>
      <c r="CI745" s="166" t="s">
        <v>7469</v>
      </c>
      <c r="CJ745" s="166" t="s">
        <v>7469</v>
      </c>
      <c r="CK745" s="166" t="s">
        <v>7469</v>
      </c>
      <c r="CL745" s="166" t="s">
        <v>7469</v>
      </c>
      <c r="CM745" s="166" t="s">
        <v>7469</v>
      </c>
      <c r="CN745" s="166" t="s">
        <v>7469</v>
      </c>
      <c r="CO745" s="166">
        <v>8.0305999999999997</v>
      </c>
      <c r="CP745" s="166">
        <v>0.76039999999999996</v>
      </c>
      <c r="CQ745" s="166" t="s">
        <v>7469</v>
      </c>
      <c r="CR745" s="166" t="s">
        <v>7469</v>
      </c>
      <c r="CS745" s="166" t="s">
        <v>7469</v>
      </c>
      <c r="CT745" s="166">
        <v>39.615600000000001</v>
      </c>
      <c r="CU745" s="166">
        <v>27.792000000000002</v>
      </c>
      <c r="CV745" s="166" t="s">
        <v>7469</v>
      </c>
      <c r="CW745" s="166" t="s">
        <v>7469</v>
      </c>
      <c r="CX745" s="166" t="s">
        <v>7469</v>
      </c>
      <c r="CY745" s="166">
        <v>10.9268</v>
      </c>
      <c r="CZ745" s="166">
        <v>4.8570000000000002</v>
      </c>
      <c r="DA745" s="166" t="s">
        <v>7469</v>
      </c>
      <c r="DB745" s="166" t="s">
        <v>7469</v>
      </c>
      <c r="DC745" s="166" t="s">
        <v>7469</v>
      </c>
      <c r="DD745" s="166">
        <v>28.589500000000001</v>
      </c>
      <c r="DE745" s="166" t="s">
        <v>7469</v>
      </c>
      <c r="DF745" s="166" t="s">
        <v>7469</v>
      </c>
      <c r="DG745" s="166" t="s">
        <v>7469</v>
      </c>
      <c r="DH745" s="166" t="s">
        <v>7469</v>
      </c>
      <c r="DI745" s="166" t="s">
        <v>7469</v>
      </c>
      <c r="DJ745" s="166" t="s">
        <v>7469</v>
      </c>
      <c r="DK745" s="166" t="s">
        <v>7469</v>
      </c>
      <c r="DL745" s="166" t="s">
        <v>7469</v>
      </c>
      <c r="DM745" s="166">
        <v>5.5677000000000003</v>
      </c>
      <c r="DN745" s="166" t="s">
        <v>7469</v>
      </c>
      <c r="DO745" s="166" t="s">
        <v>7469</v>
      </c>
      <c r="DP745" s="166" t="s">
        <v>7469</v>
      </c>
      <c r="DQ745" s="166">
        <v>32.974800000000002</v>
      </c>
      <c r="DR745" s="166" t="s">
        <v>7469</v>
      </c>
      <c r="DS745" s="166" t="s">
        <v>7469</v>
      </c>
      <c r="DT745" s="166" t="s">
        <v>7469</v>
      </c>
      <c r="DU745" s="166" t="s">
        <v>7469</v>
      </c>
      <c r="DV745" s="166" t="s">
        <v>7469</v>
      </c>
      <c r="DW745" s="166" t="s">
        <v>7469</v>
      </c>
      <c r="DX745" s="166">
        <v>16.361599999999999</v>
      </c>
      <c r="DY745" s="166">
        <v>12.495100000000001</v>
      </c>
      <c r="DZ745" s="166" t="s">
        <v>7469</v>
      </c>
      <c r="EA745" s="166" t="s">
        <v>7469</v>
      </c>
      <c r="EB745" s="166">
        <v>10.7873</v>
      </c>
      <c r="EC745" s="166" t="s">
        <v>7469</v>
      </c>
      <c r="ED745" s="166">
        <v>17.620100000000001</v>
      </c>
      <c r="EE745" s="166" t="s">
        <v>7469</v>
      </c>
      <c r="EF745" s="166">
        <v>4.0968999999999998</v>
      </c>
      <c r="EG745" s="166" t="s">
        <v>7469</v>
      </c>
      <c r="EH745" s="166" t="s">
        <v>7469</v>
      </c>
      <c r="EI745" s="166">
        <v>12.4231</v>
      </c>
      <c r="EJ745" s="166" t="s">
        <v>7469</v>
      </c>
      <c r="EK745" s="166" t="s">
        <v>7469</v>
      </c>
      <c r="EL745" s="166" t="s">
        <v>7469</v>
      </c>
      <c r="EM745" s="166" t="s">
        <v>7469</v>
      </c>
      <c r="EN745" s="166" t="s">
        <v>7469</v>
      </c>
    </row>
    <row r="746" spans="4:144">
      <c r="D746" s="99" t="s">
        <v>8232</v>
      </c>
      <c r="E746" s="120" t="s">
        <v>8099</v>
      </c>
      <c r="F746" s="126" t="s">
        <v>8231</v>
      </c>
      <c r="G746" s="151" t="s">
        <v>8090</v>
      </c>
      <c r="H746" s="152" t="s">
        <v>8097</v>
      </c>
      <c r="I746" s="166" t="s">
        <v>7469</v>
      </c>
      <c r="J746" s="166" t="s">
        <v>7469</v>
      </c>
      <c r="K746" s="166">
        <v>11.8247</v>
      </c>
      <c r="L746" s="166" t="s">
        <v>7469</v>
      </c>
      <c r="M746" s="166" t="s">
        <v>7469</v>
      </c>
      <c r="N746" s="166">
        <v>13.3256</v>
      </c>
      <c r="O746" s="166">
        <v>16.113800000000001</v>
      </c>
      <c r="P746" s="166" t="s">
        <v>7469</v>
      </c>
      <c r="Q746" s="166" t="s">
        <v>7469</v>
      </c>
      <c r="R746" s="166" t="s">
        <v>7469</v>
      </c>
      <c r="S746" s="166">
        <v>28.102399999999999</v>
      </c>
      <c r="T746" s="166" t="s">
        <v>7469</v>
      </c>
      <c r="U746" s="166" t="s">
        <v>7469</v>
      </c>
      <c r="V746" s="166" t="s">
        <v>7469</v>
      </c>
      <c r="W746" s="166" t="s">
        <v>7469</v>
      </c>
      <c r="X746" s="166">
        <v>40.142800000000001</v>
      </c>
      <c r="Y746" s="166">
        <v>6.0425000000000004</v>
      </c>
      <c r="Z746" s="166">
        <v>3.9950999999999999</v>
      </c>
      <c r="AA746" s="166" t="s">
        <v>7469</v>
      </c>
      <c r="AB746" s="166" t="s">
        <v>7469</v>
      </c>
      <c r="AC746" s="166" t="s">
        <v>7469</v>
      </c>
      <c r="AD746" s="166" t="s">
        <v>7469</v>
      </c>
      <c r="AE746" s="166" t="s">
        <v>7469</v>
      </c>
      <c r="AF746" s="166">
        <v>21.243099999999998</v>
      </c>
      <c r="AG746" s="166">
        <v>10.7707</v>
      </c>
      <c r="AH746" s="166" t="s">
        <v>7469</v>
      </c>
      <c r="AI746" s="166" t="s">
        <v>7469</v>
      </c>
      <c r="AJ746" s="166" t="s">
        <v>7469</v>
      </c>
      <c r="AK746" s="166" t="s">
        <v>7469</v>
      </c>
      <c r="AL746" s="166" t="s">
        <v>7469</v>
      </c>
      <c r="AM746" s="166" t="s">
        <v>7469</v>
      </c>
      <c r="AN746" s="166" t="s">
        <v>7469</v>
      </c>
      <c r="AO746" s="166" t="s">
        <v>7469</v>
      </c>
      <c r="AP746" s="166" t="s">
        <v>7469</v>
      </c>
      <c r="AQ746" s="166" t="s">
        <v>7469</v>
      </c>
      <c r="AR746" s="166" t="s">
        <v>7469</v>
      </c>
      <c r="AS746" s="166">
        <v>3.7202000000000002</v>
      </c>
      <c r="AT746" s="166">
        <v>7.6573000000000002</v>
      </c>
      <c r="AU746" s="166">
        <v>0.66479999999999995</v>
      </c>
      <c r="AV746" s="166" t="s">
        <v>7469</v>
      </c>
      <c r="AW746" s="166" t="s">
        <v>7469</v>
      </c>
      <c r="AX746" s="166" t="s">
        <v>7469</v>
      </c>
      <c r="AY746" s="166" t="s">
        <v>7469</v>
      </c>
      <c r="AZ746" s="166" t="s">
        <v>7469</v>
      </c>
      <c r="BA746" s="166" t="s">
        <v>7469</v>
      </c>
      <c r="BB746" s="166" t="s">
        <v>7469</v>
      </c>
      <c r="BC746" s="166" t="s">
        <v>7469</v>
      </c>
      <c r="BD746" s="166" t="s">
        <v>7469</v>
      </c>
      <c r="BE746" s="166" t="s">
        <v>7469</v>
      </c>
      <c r="BF746" s="166" t="s">
        <v>7469</v>
      </c>
      <c r="BG746" s="166" t="s">
        <v>7469</v>
      </c>
      <c r="BH746" s="166" t="s">
        <v>7469</v>
      </c>
      <c r="BI746" s="166">
        <v>93.013999999999996</v>
      </c>
      <c r="BJ746" s="166">
        <v>30.990600000000001</v>
      </c>
      <c r="BK746" s="166" t="s">
        <v>7469</v>
      </c>
      <c r="BL746" s="166" t="s">
        <v>7469</v>
      </c>
      <c r="BM746" s="166" t="s">
        <v>7469</v>
      </c>
      <c r="BN746" s="166" t="s">
        <v>7469</v>
      </c>
      <c r="BO746" s="166" t="s">
        <v>7469</v>
      </c>
      <c r="BP746" s="166" t="s">
        <v>7469</v>
      </c>
      <c r="BQ746" s="166" t="s">
        <v>7469</v>
      </c>
      <c r="BR746" s="166" t="s">
        <v>7469</v>
      </c>
      <c r="BS746" s="166" t="s">
        <v>7469</v>
      </c>
      <c r="BT746" s="166" t="s">
        <v>7469</v>
      </c>
      <c r="BU746" s="166" t="s">
        <v>7469</v>
      </c>
      <c r="BV746" s="166" t="s">
        <v>7469</v>
      </c>
      <c r="BW746" s="166" t="s">
        <v>7469</v>
      </c>
      <c r="BX746" s="166" t="s">
        <v>7469</v>
      </c>
      <c r="BY746" s="166" t="s">
        <v>7469</v>
      </c>
      <c r="BZ746" s="166" t="s">
        <v>7469</v>
      </c>
      <c r="CA746" s="166" t="s">
        <v>7469</v>
      </c>
      <c r="CB746" s="166">
        <v>5.6943999999999999</v>
      </c>
      <c r="CC746" s="166" t="s">
        <v>7469</v>
      </c>
      <c r="CD746" s="166" t="s">
        <v>7469</v>
      </c>
      <c r="CE746" s="166" t="s">
        <v>7469</v>
      </c>
      <c r="CF746" s="166" t="s">
        <v>7469</v>
      </c>
      <c r="CG746" s="166" t="s">
        <v>7469</v>
      </c>
      <c r="CH746" s="166">
        <v>1556.7792999999999</v>
      </c>
      <c r="CI746" s="166" t="s">
        <v>7469</v>
      </c>
      <c r="CJ746" s="166" t="s">
        <v>7469</v>
      </c>
      <c r="CK746" s="166" t="s">
        <v>7469</v>
      </c>
      <c r="CL746" s="166" t="s">
        <v>7469</v>
      </c>
      <c r="CM746" s="166" t="s">
        <v>7469</v>
      </c>
      <c r="CN746" s="166" t="s">
        <v>7469</v>
      </c>
      <c r="CO746" s="166">
        <v>8.0305999999999997</v>
      </c>
      <c r="CP746" s="166">
        <v>0.76039999999999996</v>
      </c>
      <c r="CQ746" s="166" t="s">
        <v>7469</v>
      </c>
      <c r="CR746" s="166" t="s">
        <v>7469</v>
      </c>
      <c r="CS746" s="166" t="s">
        <v>7469</v>
      </c>
      <c r="CT746" s="166">
        <v>39.615600000000001</v>
      </c>
      <c r="CU746" s="166">
        <v>27.792000000000002</v>
      </c>
      <c r="CV746" s="166" t="s">
        <v>7469</v>
      </c>
      <c r="CW746" s="166" t="s">
        <v>7469</v>
      </c>
      <c r="CX746" s="166" t="s">
        <v>7469</v>
      </c>
      <c r="CY746" s="166">
        <v>10.9268</v>
      </c>
      <c r="CZ746" s="166">
        <v>4.8570000000000002</v>
      </c>
      <c r="DA746" s="166" t="s">
        <v>7469</v>
      </c>
      <c r="DB746" s="166" t="s">
        <v>7469</v>
      </c>
      <c r="DC746" s="166" t="s">
        <v>7469</v>
      </c>
      <c r="DD746" s="166">
        <v>28.589500000000001</v>
      </c>
      <c r="DE746" s="166" t="s">
        <v>7469</v>
      </c>
      <c r="DF746" s="166" t="s">
        <v>7469</v>
      </c>
      <c r="DG746" s="166" t="s">
        <v>7469</v>
      </c>
      <c r="DH746" s="166" t="s">
        <v>7469</v>
      </c>
      <c r="DI746" s="166" t="s">
        <v>7469</v>
      </c>
      <c r="DJ746" s="166" t="s">
        <v>7469</v>
      </c>
      <c r="DK746" s="166" t="s">
        <v>7469</v>
      </c>
      <c r="DL746" s="166" t="s">
        <v>7469</v>
      </c>
      <c r="DM746" s="166">
        <v>5.5677000000000003</v>
      </c>
      <c r="DN746" s="166" t="s">
        <v>7469</v>
      </c>
      <c r="DO746" s="166" t="s">
        <v>7469</v>
      </c>
      <c r="DP746" s="166" t="s">
        <v>7469</v>
      </c>
      <c r="DQ746" s="166">
        <v>32.974800000000002</v>
      </c>
      <c r="DR746" s="166" t="s">
        <v>7469</v>
      </c>
      <c r="DS746" s="166" t="s">
        <v>7469</v>
      </c>
      <c r="DT746" s="166" t="s">
        <v>7469</v>
      </c>
      <c r="DU746" s="166" t="s">
        <v>7469</v>
      </c>
      <c r="DV746" s="166" t="s">
        <v>7469</v>
      </c>
      <c r="DW746" s="166" t="s">
        <v>7469</v>
      </c>
      <c r="DX746" s="166">
        <v>16.361599999999999</v>
      </c>
      <c r="DY746" s="166">
        <v>12.495100000000001</v>
      </c>
      <c r="DZ746" s="166" t="s">
        <v>7469</v>
      </c>
      <c r="EA746" s="166" t="s">
        <v>7469</v>
      </c>
      <c r="EB746" s="166">
        <v>10.7873</v>
      </c>
      <c r="EC746" s="166" t="s">
        <v>7469</v>
      </c>
      <c r="ED746" s="166">
        <v>17.620100000000001</v>
      </c>
      <c r="EE746" s="166" t="s">
        <v>7469</v>
      </c>
      <c r="EF746" s="166">
        <v>4.0968999999999998</v>
      </c>
      <c r="EG746" s="166" t="s">
        <v>7469</v>
      </c>
      <c r="EH746" s="166" t="s">
        <v>7469</v>
      </c>
      <c r="EI746" s="166">
        <v>12.4231</v>
      </c>
      <c r="EJ746" s="166" t="s">
        <v>7469</v>
      </c>
      <c r="EK746" s="166" t="s">
        <v>7469</v>
      </c>
      <c r="EL746" s="166" t="s">
        <v>7469</v>
      </c>
      <c r="EM746" s="166" t="s">
        <v>7469</v>
      </c>
      <c r="EN746" s="166" t="s">
        <v>7469</v>
      </c>
    </row>
    <row r="747" spans="4:144">
      <c r="D747" s="99" t="s">
        <v>8232</v>
      </c>
      <c r="E747" s="120" t="s">
        <v>8100</v>
      </c>
      <c r="F747" s="126" t="s">
        <v>8231</v>
      </c>
      <c r="G747" s="151" t="s">
        <v>8090</v>
      </c>
      <c r="H747" s="152" t="s">
        <v>8097</v>
      </c>
      <c r="I747" s="166" t="s">
        <v>7469</v>
      </c>
      <c r="J747" s="166" t="s">
        <v>7469</v>
      </c>
      <c r="K747" s="166" t="s">
        <v>7469</v>
      </c>
      <c r="L747" s="166" t="s">
        <v>7469</v>
      </c>
      <c r="M747" s="166" t="s">
        <v>7469</v>
      </c>
      <c r="N747" s="166">
        <v>13.2325</v>
      </c>
      <c r="O747" s="166">
        <v>15.3949</v>
      </c>
      <c r="P747" s="166" t="s">
        <v>7469</v>
      </c>
      <c r="Q747" s="166" t="s">
        <v>7469</v>
      </c>
      <c r="R747" s="166">
        <v>95.353700000000003</v>
      </c>
      <c r="S747" s="166" t="s">
        <v>7469</v>
      </c>
      <c r="T747" s="166" t="s">
        <v>7469</v>
      </c>
      <c r="U747" s="166" t="s">
        <v>7469</v>
      </c>
      <c r="V747" s="166" t="s">
        <v>7469</v>
      </c>
      <c r="W747" s="166" t="s">
        <v>7469</v>
      </c>
      <c r="X747" s="166" t="s">
        <v>7469</v>
      </c>
      <c r="Y747" s="166" t="s">
        <v>7469</v>
      </c>
      <c r="Z747" s="166" t="s">
        <v>7469</v>
      </c>
      <c r="AA747" s="166" t="s">
        <v>7469</v>
      </c>
      <c r="AB747" s="166" t="s">
        <v>7469</v>
      </c>
      <c r="AC747" s="166" t="s">
        <v>7469</v>
      </c>
      <c r="AD747" s="166" t="s">
        <v>7469</v>
      </c>
      <c r="AE747" s="166">
        <v>102.455</v>
      </c>
      <c r="AF747" s="166">
        <v>12.535</v>
      </c>
      <c r="AG747" s="166" t="s">
        <v>7469</v>
      </c>
      <c r="AH747" s="166" t="s">
        <v>7469</v>
      </c>
      <c r="AI747" s="166" t="s">
        <v>7469</v>
      </c>
      <c r="AJ747" s="166" t="s">
        <v>7469</v>
      </c>
      <c r="AK747" s="166" t="s">
        <v>7469</v>
      </c>
      <c r="AL747" s="166" t="s">
        <v>7469</v>
      </c>
      <c r="AM747" s="166" t="s">
        <v>7469</v>
      </c>
      <c r="AN747" s="166" t="s">
        <v>7469</v>
      </c>
      <c r="AO747" s="166" t="s">
        <v>7469</v>
      </c>
      <c r="AP747" s="166" t="s">
        <v>7469</v>
      </c>
      <c r="AQ747" s="166" t="s">
        <v>7469</v>
      </c>
      <c r="AR747" s="166" t="s">
        <v>7469</v>
      </c>
      <c r="AS747" s="166" t="s">
        <v>7469</v>
      </c>
      <c r="AT747" s="166" t="s">
        <v>7469</v>
      </c>
      <c r="AU747" s="166" t="s">
        <v>7469</v>
      </c>
      <c r="AV747" s="166" t="s">
        <v>7469</v>
      </c>
      <c r="AW747" s="166" t="s">
        <v>7469</v>
      </c>
      <c r="AX747" s="166" t="s">
        <v>7469</v>
      </c>
      <c r="AY747" s="166" t="s">
        <v>7469</v>
      </c>
      <c r="AZ747" s="166" t="s">
        <v>7469</v>
      </c>
      <c r="BA747" s="166" t="s">
        <v>7469</v>
      </c>
      <c r="BB747" s="166" t="s">
        <v>7469</v>
      </c>
      <c r="BC747" s="166" t="s">
        <v>7469</v>
      </c>
      <c r="BD747" s="166" t="s">
        <v>7469</v>
      </c>
      <c r="BE747" s="166" t="s">
        <v>7469</v>
      </c>
      <c r="BF747" s="166" t="s">
        <v>7469</v>
      </c>
      <c r="BG747" s="166" t="s">
        <v>7469</v>
      </c>
      <c r="BH747" s="166" t="s">
        <v>7469</v>
      </c>
      <c r="BI747" s="166" t="s">
        <v>7469</v>
      </c>
      <c r="BJ747" s="166">
        <v>38.234400000000001</v>
      </c>
      <c r="BK747" s="166" t="s">
        <v>7469</v>
      </c>
      <c r="BL747" s="166" t="s">
        <v>7469</v>
      </c>
      <c r="BM747" s="166" t="s">
        <v>7469</v>
      </c>
      <c r="BN747" s="166">
        <v>159.50550000000001</v>
      </c>
      <c r="BO747" s="166" t="s">
        <v>7469</v>
      </c>
      <c r="BP747" s="166" t="s">
        <v>7469</v>
      </c>
      <c r="BQ747" s="166" t="s">
        <v>7469</v>
      </c>
      <c r="BR747" s="166" t="s">
        <v>7469</v>
      </c>
      <c r="BS747" s="166" t="s">
        <v>7469</v>
      </c>
      <c r="BT747" s="166" t="s">
        <v>7469</v>
      </c>
      <c r="BU747" s="166" t="s">
        <v>7469</v>
      </c>
      <c r="BV747" s="166" t="s">
        <v>7469</v>
      </c>
      <c r="BW747" s="166" t="s">
        <v>7469</v>
      </c>
      <c r="BX747" s="166" t="s">
        <v>7469</v>
      </c>
      <c r="BY747" s="166" t="s">
        <v>7469</v>
      </c>
      <c r="BZ747" s="166" t="s">
        <v>7469</v>
      </c>
      <c r="CA747" s="166" t="s">
        <v>7469</v>
      </c>
      <c r="CB747" s="166" t="s">
        <v>7469</v>
      </c>
      <c r="CC747" s="166" t="s">
        <v>7469</v>
      </c>
      <c r="CD747" s="166" t="s">
        <v>7469</v>
      </c>
      <c r="CE747" s="166" t="s">
        <v>7469</v>
      </c>
      <c r="CF747" s="166" t="s">
        <v>7469</v>
      </c>
      <c r="CG747" s="166" t="s">
        <v>7469</v>
      </c>
      <c r="CH747" s="166" t="s">
        <v>7469</v>
      </c>
      <c r="CI747" s="166" t="s">
        <v>7469</v>
      </c>
      <c r="CJ747" s="166" t="s">
        <v>7469</v>
      </c>
      <c r="CK747" s="166" t="s">
        <v>7469</v>
      </c>
      <c r="CL747" s="166" t="s">
        <v>7469</v>
      </c>
      <c r="CM747" s="166" t="s">
        <v>7469</v>
      </c>
      <c r="CN747" s="166" t="s">
        <v>7469</v>
      </c>
      <c r="CO747" s="166" t="s">
        <v>7469</v>
      </c>
      <c r="CP747" s="166" t="s">
        <v>7469</v>
      </c>
      <c r="CQ747" s="166" t="s">
        <v>7469</v>
      </c>
      <c r="CR747" s="166" t="s">
        <v>7469</v>
      </c>
      <c r="CS747" s="166" t="s">
        <v>7469</v>
      </c>
      <c r="CT747" s="166" t="s">
        <v>7469</v>
      </c>
      <c r="CU747" s="166">
        <v>13.51</v>
      </c>
      <c r="CV747" s="166" t="s">
        <v>7469</v>
      </c>
      <c r="CW747" s="166" t="s">
        <v>7469</v>
      </c>
      <c r="CX747" s="166" t="s">
        <v>7469</v>
      </c>
      <c r="CY747" s="166" t="s">
        <v>7469</v>
      </c>
      <c r="CZ747" s="166" t="s">
        <v>7469</v>
      </c>
      <c r="DA747" s="166" t="s">
        <v>7469</v>
      </c>
      <c r="DB747" s="166" t="s">
        <v>7469</v>
      </c>
      <c r="DC747" s="166" t="s">
        <v>7469</v>
      </c>
      <c r="DD747" s="166" t="s">
        <v>7469</v>
      </c>
      <c r="DE747" s="166" t="s">
        <v>7469</v>
      </c>
      <c r="DF747" s="166" t="s">
        <v>7469</v>
      </c>
      <c r="DG747" s="166" t="s">
        <v>7469</v>
      </c>
      <c r="DH747" s="166" t="s">
        <v>7469</v>
      </c>
      <c r="DI747" s="166" t="s">
        <v>7469</v>
      </c>
      <c r="DJ747" s="166" t="s">
        <v>7469</v>
      </c>
      <c r="DK747" s="166">
        <v>12.3232</v>
      </c>
      <c r="DL747" s="166" t="s">
        <v>7469</v>
      </c>
      <c r="DM747" s="166" t="s">
        <v>7469</v>
      </c>
      <c r="DN747" s="166" t="s">
        <v>7469</v>
      </c>
      <c r="DO747" s="166" t="s">
        <v>7469</v>
      </c>
      <c r="DP747" s="166" t="s">
        <v>7469</v>
      </c>
      <c r="DQ747" s="166">
        <v>19.132400000000001</v>
      </c>
      <c r="DR747" s="166" t="s">
        <v>7469</v>
      </c>
      <c r="DS747" s="166" t="s">
        <v>7469</v>
      </c>
      <c r="DT747" s="166" t="s">
        <v>7469</v>
      </c>
      <c r="DU747" s="166" t="s">
        <v>7469</v>
      </c>
      <c r="DV747" s="166" t="s">
        <v>7469</v>
      </c>
      <c r="DW747" s="166" t="s">
        <v>7469</v>
      </c>
      <c r="DX747" s="166" t="s">
        <v>7469</v>
      </c>
      <c r="DY747" s="166" t="s">
        <v>7469</v>
      </c>
      <c r="DZ747" s="166" t="s">
        <v>7469</v>
      </c>
      <c r="EA747" s="166" t="s">
        <v>7469</v>
      </c>
      <c r="EB747" s="166" t="s">
        <v>7469</v>
      </c>
      <c r="EC747" s="166" t="s">
        <v>7469</v>
      </c>
      <c r="ED747" s="166" t="s">
        <v>7469</v>
      </c>
      <c r="EE747" s="166" t="s">
        <v>7469</v>
      </c>
      <c r="EF747" s="166" t="s">
        <v>7469</v>
      </c>
      <c r="EG747" s="166" t="s">
        <v>7469</v>
      </c>
      <c r="EH747" s="166" t="s">
        <v>7469</v>
      </c>
      <c r="EI747" s="166" t="s">
        <v>7469</v>
      </c>
      <c r="EJ747" s="166" t="s">
        <v>7469</v>
      </c>
      <c r="EK747" s="166" t="s">
        <v>7469</v>
      </c>
      <c r="EL747" s="166" t="s">
        <v>7469</v>
      </c>
      <c r="EM747" s="166" t="s">
        <v>7469</v>
      </c>
      <c r="EN747" s="166" t="s">
        <v>7469</v>
      </c>
    </row>
    <row r="748" spans="4:144">
      <c r="D748" s="99" t="s">
        <v>8232</v>
      </c>
      <c r="E748" s="120" t="s">
        <v>8101</v>
      </c>
      <c r="F748" s="126" t="s">
        <v>8231</v>
      </c>
      <c r="G748" s="151" t="s">
        <v>8090</v>
      </c>
      <c r="H748" s="152" t="s">
        <v>8097</v>
      </c>
      <c r="I748" s="166" t="s">
        <v>7469</v>
      </c>
      <c r="J748" s="166" t="s">
        <v>7469</v>
      </c>
      <c r="K748" s="166" t="s">
        <v>7469</v>
      </c>
      <c r="L748" s="166" t="s">
        <v>7469</v>
      </c>
      <c r="M748" s="166" t="s">
        <v>7469</v>
      </c>
      <c r="N748" s="166">
        <v>20.4023</v>
      </c>
      <c r="O748" s="166">
        <v>16.033799999999999</v>
      </c>
      <c r="P748" s="166" t="s">
        <v>7469</v>
      </c>
      <c r="Q748" s="166" t="s">
        <v>7469</v>
      </c>
      <c r="R748" s="166">
        <v>30.269400000000001</v>
      </c>
      <c r="S748" s="166" t="s">
        <v>7469</v>
      </c>
      <c r="T748" s="166" t="s">
        <v>7469</v>
      </c>
      <c r="U748" s="166" t="s">
        <v>7469</v>
      </c>
      <c r="V748" s="166" t="s">
        <v>7469</v>
      </c>
      <c r="W748" s="166" t="s">
        <v>7469</v>
      </c>
      <c r="X748" s="166" t="s">
        <v>7469</v>
      </c>
      <c r="Y748" s="166" t="s">
        <v>7469</v>
      </c>
      <c r="Z748" s="166" t="s">
        <v>7469</v>
      </c>
      <c r="AA748" s="166" t="s">
        <v>7469</v>
      </c>
      <c r="AB748" s="166" t="s">
        <v>7469</v>
      </c>
      <c r="AC748" s="166" t="s">
        <v>7469</v>
      </c>
      <c r="AD748" s="166" t="s">
        <v>7469</v>
      </c>
      <c r="AE748" s="166">
        <v>24.7515</v>
      </c>
      <c r="AF748" s="166">
        <v>13.788500000000001</v>
      </c>
      <c r="AG748" s="166" t="s">
        <v>7469</v>
      </c>
      <c r="AH748" s="166" t="s">
        <v>7469</v>
      </c>
      <c r="AI748" s="166" t="s">
        <v>7469</v>
      </c>
      <c r="AJ748" s="166" t="s">
        <v>7469</v>
      </c>
      <c r="AK748" s="166" t="s">
        <v>7469</v>
      </c>
      <c r="AL748" s="166" t="s">
        <v>7469</v>
      </c>
      <c r="AM748" s="166" t="s">
        <v>7469</v>
      </c>
      <c r="AN748" s="166" t="s">
        <v>7469</v>
      </c>
      <c r="AO748" s="166" t="s">
        <v>7469</v>
      </c>
      <c r="AP748" s="166">
        <v>9.7280999999999995</v>
      </c>
      <c r="AQ748" s="166" t="s">
        <v>7469</v>
      </c>
      <c r="AR748" s="166" t="s">
        <v>7469</v>
      </c>
      <c r="AS748" s="166" t="s">
        <v>7469</v>
      </c>
      <c r="AT748" s="166" t="s">
        <v>7469</v>
      </c>
      <c r="AU748" s="166" t="s">
        <v>7469</v>
      </c>
      <c r="AV748" s="166" t="s">
        <v>7469</v>
      </c>
      <c r="AW748" s="166" t="s">
        <v>7469</v>
      </c>
      <c r="AX748" s="166" t="s">
        <v>7469</v>
      </c>
      <c r="AY748" s="166" t="s">
        <v>7469</v>
      </c>
      <c r="AZ748" s="166" t="s">
        <v>7469</v>
      </c>
      <c r="BA748" s="166" t="s">
        <v>7469</v>
      </c>
      <c r="BB748" s="166" t="s">
        <v>7469</v>
      </c>
      <c r="BC748" s="166" t="s">
        <v>7469</v>
      </c>
      <c r="BD748" s="166" t="s">
        <v>7469</v>
      </c>
      <c r="BE748" s="166" t="s">
        <v>7469</v>
      </c>
      <c r="BF748" s="166" t="s">
        <v>7469</v>
      </c>
      <c r="BG748" s="166" t="s">
        <v>7469</v>
      </c>
      <c r="BH748" s="166" t="s">
        <v>7469</v>
      </c>
      <c r="BI748" s="166" t="s">
        <v>7469</v>
      </c>
      <c r="BJ748" s="166">
        <v>48.552999999999997</v>
      </c>
      <c r="BK748" s="166" t="s">
        <v>7469</v>
      </c>
      <c r="BL748" s="166" t="s">
        <v>7469</v>
      </c>
      <c r="BM748" s="166" t="s">
        <v>7469</v>
      </c>
      <c r="BN748" s="166" t="s">
        <v>7469</v>
      </c>
      <c r="BO748" s="166" t="s">
        <v>7469</v>
      </c>
      <c r="BP748" s="166" t="s">
        <v>7469</v>
      </c>
      <c r="BQ748" s="166" t="s">
        <v>7469</v>
      </c>
      <c r="BR748" s="166" t="s">
        <v>7469</v>
      </c>
      <c r="BS748" s="166" t="s">
        <v>7469</v>
      </c>
      <c r="BT748" s="166" t="s">
        <v>7469</v>
      </c>
      <c r="BU748" s="166" t="s">
        <v>7469</v>
      </c>
      <c r="BV748" s="166" t="s">
        <v>7469</v>
      </c>
      <c r="BW748" s="166" t="s">
        <v>7469</v>
      </c>
      <c r="BX748" s="166" t="s">
        <v>7469</v>
      </c>
      <c r="BY748" s="166" t="s">
        <v>7469</v>
      </c>
      <c r="BZ748" s="166" t="s">
        <v>7469</v>
      </c>
      <c r="CA748" s="166" t="s">
        <v>7469</v>
      </c>
      <c r="CB748" s="166" t="s">
        <v>7469</v>
      </c>
      <c r="CC748" s="166" t="s">
        <v>7469</v>
      </c>
      <c r="CD748" s="166" t="s">
        <v>7469</v>
      </c>
      <c r="CE748" s="166" t="s">
        <v>7469</v>
      </c>
      <c r="CF748" s="166" t="s">
        <v>7469</v>
      </c>
      <c r="CG748" s="166" t="s">
        <v>7469</v>
      </c>
      <c r="CH748" s="166" t="s">
        <v>7469</v>
      </c>
      <c r="CI748" s="166" t="s">
        <v>7469</v>
      </c>
      <c r="CJ748" s="166" t="s">
        <v>7469</v>
      </c>
      <c r="CK748" s="166" t="s">
        <v>7469</v>
      </c>
      <c r="CL748" s="166" t="s">
        <v>7469</v>
      </c>
      <c r="CM748" s="166" t="s">
        <v>7469</v>
      </c>
      <c r="CN748" s="166" t="s">
        <v>7469</v>
      </c>
      <c r="CO748" s="166" t="s">
        <v>7469</v>
      </c>
      <c r="CP748" s="166" t="s">
        <v>7469</v>
      </c>
      <c r="CQ748" s="166" t="s">
        <v>7469</v>
      </c>
      <c r="CR748" s="166" t="s">
        <v>7469</v>
      </c>
      <c r="CS748" s="166" t="s">
        <v>7469</v>
      </c>
      <c r="CT748" s="166" t="s">
        <v>7469</v>
      </c>
      <c r="CU748" s="166">
        <v>9.7598000000000003</v>
      </c>
      <c r="CV748" s="166" t="s">
        <v>7469</v>
      </c>
      <c r="CW748" s="166" t="s">
        <v>7469</v>
      </c>
      <c r="CX748" s="166" t="s">
        <v>7469</v>
      </c>
      <c r="CY748" s="166" t="s">
        <v>7469</v>
      </c>
      <c r="CZ748" s="166" t="s">
        <v>7469</v>
      </c>
      <c r="DA748" s="166" t="s">
        <v>7469</v>
      </c>
      <c r="DB748" s="166" t="s">
        <v>7469</v>
      </c>
      <c r="DC748" s="166" t="s">
        <v>7469</v>
      </c>
      <c r="DD748" s="166" t="s">
        <v>7469</v>
      </c>
      <c r="DE748" s="166" t="s">
        <v>7469</v>
      </c>
      <c r="DF748" s="166" t="s">
        <v>7469</v>
      </c>
      <c r="DG748" s="166" t="s">
        <v>7469</v>
      </c>
      <c r="DH748" s="166" t="s">
        <v>7469</v>
      </c>
      <c r="DI748" s="166" t="s">
        <v>7469</v>
      </c>
      <c r="DJ748" s="166" t="s">
        <v>7469</v>
      </c>
      <c r="DK748" s="166">
        <v>6.3971999999999998</v>
      </c>
      <c r="DL748" s="166" t="s">
        <v>7469</v>
      </c>
      <c r="DM748" s="166" t="s">
        <v>7469</v>
      </c>
      <c r="DN748" s="166" t="s">
        <v>7469</v>
      </c>
      <c r="DO748" s="166" t="s">
        <v>7469</v>
      </c>
      <c r="DP748" s="166" t="s">
        <v>7469</v>
      </c>
      <c r="DQ748" s="166">
        <v>19.875800000000002</v>
      </c>
      <c r="DR748" s="166" t="s">
        <v>7469</v>
      </c>
      <c r="DS748" s="166" t="s">
        <v>7469</v>
      </c>
      <c r="DT748" s="166" t="s">
        <v>7469</v>
      </c>
      <c r="DU748" s="166" t="s">
        <v>7469</v>
      </c>
      <c r="DV748" s="166" t="s">
        <v>7469</v>
      </c>
      <c r="DW748" s="166" t="s">
        <v>7469</v>
      </c>
      <c r="DX748" s="166" t="s">
        <v>7469</v>
      </c>
      <c r="DY748" s="166" t="s">
        <v>7469</v>
      </c>
      <c r="DZ748" s="166" t="s">
        <v>7469</v>
      </c>
      <c r="EA748" s="166" t="s">
        <v>7469</v>
      </c>
      <c r="EB748" s="166" t="s">
        <v>7469</v>
      </c>
      <c r="EC748" s="166" t="s">
        <v>7469</v>
      </c>
      <c r="ED748" s="166" t="s">
        <v>7469</v>
      </c>
      <c r="EE748" s="166" t="s">
        <v>7469</v>
      </c>
      <c r="EF748" s="166" t="s">
        <v>7469</v>
      </c>
      <c r="EG748" s="166" t="s">
        <v>7469</v>
      </c>
      <c r="EH748" s="166" t="s">
        <v>7469</v>
      </c>
      <c r="EI748" s="166" t="s">
        <v>7469</v>
      </c>
      <c r="EJ748" s="166" t="s">
        <v>7469</v>
      </c>
      <c r="EK748" s="166" t="s">
        <v>7469</v>
      </c>
      <c r="EL748" s="166" t="s">
        <v>7469</v>
      </c>
      <c r="EM748" s="166" t="s">
        <v>7469</v>
      </c>
      <c r="EN748" s="166" t="s">
        <v>7469</v>
      </c>
    </row>
    <row r="749" spans="4:144">
      <c r="D749" s="99" t="s">
        <v>8232</v>
      </c>
      <c r="E749" s="120" t="s">
        <v>8102</v>
      </c>
      <c r="F749" s="126" t="s">
        <v>8231</v>
      </c>
      <c r="G749" s="151" t="s">
        <v>8090</v>
      </c>
      <c r="H749" s="152" t="s">
        <v>8097</v>
      </c>
      <c r="I749" s="166" t="s">
        <v>7469</v>
      </c>
      <c r="J749" s="166" t="s">
        <v>7469</v>
      </c>
      <c r="K749" s="166" t="s">
        <v>7469</v>
      </c>
      <c r="L749" s="166" t="s">
        <v>7469</v>
      </c>
      <c r="M749" s="166" t="s">
        <v>7469</v>
      </c>
      <c r="N749" s="166" t="s">
        <v>7469</v>
      </c>
      <c r="O749" s="166">
        <v>15.8</v>
      </c>
      <c r="P749" s="166" t="s">
        <v>7469</v>
      </c>
      <c r="Q749" s="166" t="s">
        <v>7469</v>
      </c>
      <c r="R749" s="166" t="s">
        <v>7469</v>
      </c>
      <c r="S749" s="166" t="s">
        <v>7469</v>
      </c>
      <c r="T749" s="166" t="s">
        <v>7469</v>
      </c>
      <c r="U749" s="166" t="s">
        <v>7469</v>
      </c>
      <c r="V749" s="166" t="s">
        <v>7469</v>
      </c>
      <c r="W749" s="166" t="s">
        <v>7469</v>
      </c>
      <c r="X749" s="166" t="s">
        <v>7469</v>
      </c>
      <c r="Y749" s="166" t="s">
        <v>7469</v>
      </c>
      <c r="Z749" s="166" t="s">
        <v>7469</v>
      </c>
      <c r="AA749" s="166" t="s">
        <v>7469</v>
      </c>
      <c r="AB749" s="166" t="s">
        <v>7469</v>
      </c>
      <c r="AC749" s="166" t="s">
        <v>7469</v>
      </c>
      <c r="AD749" s="166" t="s">
        <v>7469</v>
      </c>
      <c r="AE749" s="166" t="s">
        <v>7469</v>
      </c>
      <c r="AF749" s="166" t="s">
        <v>7469</v>
      </c>
      <c r="AG749" s="166" t="s">
        <v>7469</v>
      </c>
      <c r="AH749" s="166" t="s">
        <v>7469</v>
      </c>
      <c r="AI749" s="166" t="s">
        <v>7469</v>
      </c>
      <c r="AJ749" s="166" t="s">
        <v>7469</v>
      </c>
      <c r="AK749" s="166" t="s">
        <v>7469</v>
      </c>
      <c r="AL749" s="166" t="s">
        <v>7469</v>
      </c>
      <c r="AM749" s="166" t="s">
        <v>7469</v>
      </c>
      <c r="AN749" s="166" t="s">
        <v>7469</v>
      </c>
      <c r="AO749" s="166" t="s">
        <v>7469</v>
      </c>
      <c r="AP749" s="166" t="s">
        <v>7469</v>
      </c>
      <c r="AQ749" s="166" t="s">
        <v>7469</v>
      </c>
      <c r="AR749" s="166" t="s">
        <v>7469</v>
      </c>
      <c r="AS749" s="166" t="s">
        <v>7469</v>
      </c>
      <c r="AT749" s="166" t="s">
        <v>7469</v>
      </c>
      <c r="AU749" s="166" t="s">
        <v>7469</v>
      </c>
      <c r="AV749" s="166" t="s">
        <v>7469</v>
      </c>
      <c r="AW749" s="166" t="s">
        <v>7469</v>
      </c>
      <c r="AX749" s="166" t="s">
        <v>7469</v>
      </c>
      <c r="AY749" s="166" t="s">
        <v>7469</v>
      </c>
      <c r="AZ749" s="166" t="s">
        <v>7469</v>
      </c>
      <c r="BA749" s="166" t="s">
        <v>7469</v>
      </c>
      <c r="BB749" s="166" t="s">
        <v>7469</v>
      </c>
      <c r="BC749" s="166" t="s">
        <v>7469</v>
      </c>
      <c r="BD749" s="166" t="s">
        <v>7469</v>
      </c>
      <c r="BE749" s="166" t="s">
        <v>7469</v>
      </c>
      <c r="BF749" s="166" t="s">
        <v>7469</v>
      </c>
      <c r="BG749" s="166" t="s">
        <v>7469</v>
      </c>
      <c r="BH749" s="166" t="s">
        <v>7469</v>
      </c>
      <c r="BI749" s="166" t="s">
        <v>7469</v>
      </c>
      <c r="BJ749" s="166" t="s">
        <v>7469</v>
      </c>
      <c r="BK749" s="166" t="s">
        <v>7469</v>
      </c>
      <c r="BL749" s="166" t="s">
        <v>7469</v>
      </c>
      <c r="BM749" s="166" t="s">
        <v>7469</v>
      </c>
      <c r="BN749" s="166" t="s">
        <v>7469</v>
      </c>
      <c r="BO749" s="166" t="s">
        <v>7469</v>
      </c>
      <c r="BP749" s="166" t="s">
        <v>7469</v>
      </c>
      <c r="BQ749" s="166" t="s">
        <v>7469</v>
      </c>
      <c r="BR749" s="166" t="s">
        <v>7469</v>
      </c>
      <c r="BS749" s="166" t="s">
        <v>7469</v>
      </c>
      <c r="BT749" s="166" t="s">
        <v>7469</v>
      </c>
      <c r="BU749" s="166" t="s">
        <v>7469</v>
      </c>
      <c r="BV749" s="166" t="s">
        <v>7469</v>
      </c>
      <c r="BW749" s="166" t="s">
        <v>7469</v>
      </c>
      <c r="BX749" s="166" t="s">
        <v>7469</v>
      </c>
      <c r="BY749" s="166" t="s">
        <v>7469</v>
      </c>
      <c r="BZ749" s="166" t="s">
        <v>7469</v>
      </c>
      <c r="CA749" s="166" t="s">
        <v>7469</v>
      </c>
      <c r="CB749" s="166" t="s">
        <v>7469</v>
      </c>
      <c r="CC749" s="166" t="s">
        <v>7469</v>
      </c>
      <c r="CD749" s="166" t="s">
        <v>7469</v>
      </c>
      <c r="CE749" s="166" t="s">
        <v>7469</v>
      </c>
      <c r="CF749" s="166" t="s">
        <v>7469</v>
      </c>
      <c r="CG749" s="166" t="s">
        <v>7469</v>
      </c>
      <c r="CH749" s="166" t="s">
        <v>7469</v>
      </c>
      <c r="CI749" s="166" t="s">
        <v>7469</v>
      </c>
      <c r="CJ749" s="166" t="s">
        <v>7469</v>
      </c>
      <c r="CK749" s="166" t="s">
        <v>7469</v>
      </c>
      <c r="CL749" s="166" t="s">
        <v>7469</v>
      </c>
      <c r="CM749" s="166" t="s">
        <v>7469</v>
      </c>
      <c r="CN749" s="166" t="s">
        <v>7469</v>
      </c>
      <c r="CO749" s="166" t="s">
        <v>7469</v>
      </c>
      <c r="CP749" s="166" t="s">
        <v>7469</v>
      </c>
      <c r="CQ749" s="166" t="s">
        <v>7469</v>
      </c>
      <c r="CR749" s="166" t="s">
        <v>7469</v>
      </c>
      <c r="CS749" s="166" t="s">
        <v>7469</v>
      </c>
      <c r="CT749" s="166" t="s">
        <v>7469</v>
      </c>
      <c r="CU749" s="166" t="s">
        <v>7469</v>
      </c>
      <c r="CV749" s="166" t="s">
        <v>7469</v>
      </c>
      <c r="CW749" s="166" t="s">
        <v>7469</v>
      </c>
      <c r="CX749" s="166" t="s">
        <v>7469</v>
      </c>
      <c r="CY749" s="166" t="s">
        <v>7469</v>
      </c>
      <c r="CZ749" s="166" t="s">
        <v>7469</v>
      </c>
      <c r="DA749" s="166" t="s">
        <v>7469</v>
      </c>
      <c r="DB749" s="166" t="s">
        <v>7469</v>
      </c>
      <c r="DC749" s="166" t="s">
        <v>7469</v>
      </c>
      <c r="DD749" s="166" t="s">
        <v>7469</v>
      </c>
      <c r="DE749" s="166" t="s">
        <v>7469</v>
      </c>
      <c r="DF749" s="166" t="s">
        <v>7469</v>
      </c>
      <c r="DG749" s="166" t="s">
        <v>7469</v>
      </c>
      <c r="DH749" s="166" t="s">
        <v>7469</v>
      </c>
      <c r="DI749" s="166" t="s">
        <v>7469</v>
      </c>
      <c r="DJ749" s="166" t="s">
        <v>7469</v>
      </c>
      <c r="DK749" s="166" t="s">
        <v>7469</v>
      </c>
      <c r="DL749" s="166" t="s">
        <v>7469</v>
      </c>
      <c r="DM749" s="166" t="s">
        <v>7469</v>
      </c>
      <c r="DN749" s="166" t="s">
        <v>7469</v>
      </c>
      <c r="DO749" s="166" t="s">
        <v>7469</v>
      </c>
      <c r="DP749" s="166" t="s">
        <v>7469</v>
      </c>
      <c r="DQ749" s="166" t="s">
        <v>7469</v>
      </c>
      <c r="DR749" s="166" t="s">
        <v>7469</v>
      </c>
      <c r="DS749" s="166" t="s">
        <v>7469</v>
      </c>
      <c r="DT749" s="166" t="s">
        <v>7469</v>
      </c>
      <c r="DU749" s="166" t="s">
        <v>7469</v>
      </c>
      <c r="DV749" s="166" t="s">
        <v>7469</v>
      </c>
      <c r="DW749" s="166" t="s">
        <v>7469</v>
      </c>
      <c r="DX749" s="166" t="s">
        <v>7469</v>
      </c>
      <c r="DY749" s="166" t="s">
        <v>7469</v>
      </c>
      <c r="DZ749" s="166" t="s">
        <v>7469</v>
      </c>
      <c r="EA749" s="166" t="s">
        <v>7469</v>
      </c>
      <c r="EB749" s="166" t="s">
        <v>7469</v>
      </c>
      <c r="EC749" s="166" t="s">
        <v>7469</v>
      </c>
      <c r="ED749" s="166" t="s">
        <v>7469</v>
      </c>
      <c r="EE749" s="166" t="s">
        <v>7469</v>
      </c>
      <c r="EF749" s="166" t="s">
        <v>7469</v>
      </c>
      <c r="EG749" s="166" t="s">
        <v>7469</v>
      </c>
      <c r="EH749" s="166" t="s">
        <v>7469</v>
      </c>
      <c r="EI749" s="166" t="s">
        <v>7469</v>
      </c>
      <c r="EJ749" s="166" t="s">
        <v>7469</v>
      </c>
      <c r="EK749" s="166" t="s">
        <v>7469</v>
      </c>
      <c r="EL749" s="166" t="s">
        <v>7469</v>
      </c>
      <c r="EM749" s="166" t="s">
        <v>7469</v>
      </c>
      <c r="EN749" s="166" t="s">
        <v>7469</v>
      </c>
    </row>
    <row r="750" spans="4:144">
      <c r="D750" s="99" t="s">
        <v>8232</v>
      </c>
      <c r="E750" s="120" t="s">
        <v>8103</v>
      </c>
      <c r="F750" s="126" t="s">
        <v>8231</v>
      </c>
      <c r="G750" s="151" t="s">
        <v>8090</v>
      </c>
      <c r="H750" s="152" t="s">
        <v>8097</v>
      </c>
      <c r="I750" s="166">
        <v>9.8771000000000004</v>
      </c>
      <c r="J750" s="166" t="s">
        <v>7469</v>
      </c>
      <c r="K750" s="166">
        <v>12.0313</v>
      </c>
      <c r="L750" s="166" t="s">
        <v>7469</v>
      </c>
      <c r="M750" s="166" t="s">
        <v>7469</v>
      </c>
      <c r="N750" s="166">
        <v>14.2668</v>
      </c>
      <c r="O750" s="166">
        <v>16.415299999999998</v>
      </c>
      <c r="P750" s="166" t="s">
        <v>7469</v>
      </c>
      <c r="Q750" s="166" t="s">
        <v>7469</v>
      </c>
      <c r="R750" s="166" t="s">
        <v>7469</v>
      </c>
      <c r="S750" s="166" t="s">
        <v>7469</v>
      </c>
      <c r="T750" s="166">
        <v>138.1294</v>
      </c>
      <c r="U750" s="166" t="s">
        <v>7469</v>
      </c>
      <c r="V750" s="166" t="s">
        <v>7469</v>
      </c>
      <c r="W750" s="166">
        <v>115.42319999999999</v>
      </c>
      <c r="X750" s="166">
        <v>74.534300000000002</v>
      </c>
      <c r="Y750" s="166">
        <v>9.4083000000000006</v>
      </c>
      <c r="Z750" s="166">
        <v>6.2034000000000002</v>
      </c>
      <c r="AA750" s="166" t="s">
        <v>7469</v>
      </c>
      <c r="AB750" s="166" t="s">
        <v>7469</v>
      </c>
      <c r="AC750" s="166" t="s">
        <v>7469</v>
      </c>
      <c r="AD750" s="166">
        <v>3.3620000000000001</v>
      </c>
      <c r="AE750" s="166" t="s">
        <v>7469</v>
      </c>
      <c r="AF750" s="166">
        <v>32.472999999999999</v>
      </c>
      <c r="AG750" s="166">
        <v>9.5679999999999996</v>
      </c>
      <c r="AH750" s="166" t="s">
        <v>7469</v>
      </c>
      <c r="AI750" s="166">
        <v>8.5732999999999997</v>
      </c>
      <c r="AJ750" s="166" t="s">
        <v>7469</v>
      </c>
      <c r="AK750" s="166" t="s">
        <v>7469</v>
      </c>
      <c r="AL750" s="166">
        <v>37.262300000000003</v>
      </c>
      <c r="AM750" s="166" t="s">
        <v>7469</v>
      </c>
      <c r="AN750" s="166" t="s">
        <v>7469</v>
      </c>
      <c r="AO750" s="166" t="s">
        <v>7469</v>
      </c>
      <c r="AP750" s="166">
        <v>5.1593</v>
      </c>
      <c r="AQ750" s="166" t="s">
        <v>7469</v>
      </c>
      <c r="AR750" s="166" t="s">
        <v>7469</v>
      </c>
      <c r="AS750" s="166">
        <v>6.6971999999999996</v>
      </c>
      <c r="AT750" s="166">
        <v>15.710800000000001</v>
      </c>
      <c r="AU750" s="166">
        <v>4.1821999999999999</v>
      </c>
      <c r="AV750" s="166" t="s">
        <v>7469</v>
      </c>
      <c r="AW750" s="166" t="s">
        <v>7469</v>
      </c>
      <c r="AX750" s="166" t="s">
        <v>7469</v>
      </c>
      <c r="AY750" s="166" t="s">
        <v>7469</v>
      </c>
      <c r="AZ750" s="166" t="s">
        <v>7469</v>
      </c>
      <c r="BA750" s="166" t="s">
        <v>7469</v>
      </c>
      <c r="BB750" s="166" t="s">
        <v>7469</v>
      </c>
      <c r="BC750" s="166" t="s">
        <v>7469</v>
      </c>
      <c r="BD750" s="166" t="s">
        <v>7469</v>
      </c>
      <c r="BE750" s="166" t="s">
        <v>7469</v>
      </c>
      <c r="BF750" s="166">
        <v>16.823799999999999</v>
      </c>
      <c r="BG750" s="166" t="s">
        <v>7469</v>
      </c>
      <c r="BH750" s="166" t="s">
        <v>7469</v>
      </c>
      <c r="BI750" s="166">
        <v>383.57089999999999</v>
      </c>
      <c r="BJ750" s="166">
        <v>40.975499999999997</v>
      </c>
      <c r="BK750" s="166" t="s">
        <v>7469</v>
      </c>
      <c r="BL750" s="166" t="s">
        <v>7469</v>
      </c>
      <c r="BM750" s="166">
        <v>13.968</v>
      </c>
      <c r="BN750" s="166">
        <v>63.43</v>
      </c>
      <c r="BO750" s="166" t="s">
        <v>7469</v>
      </c>
      <c r="BP750" s="166" t="s">
        <v>7469</v>
      </c>
      <c r="BQ750" s="166">
        <v>45.474600000000002</v>
      </c>
      <c r="BR750" s="166" t="s">
        <v>7469</v>
      </c>
      <c r="BS750" s="166" t="s">
        <v>7469</v>
      </c>
      <c r="BT750" s="166" t="s">
        <v>7469</v>
      </c>
      <c r="BU750" s="166" t="s">
        <v>7469</v>
      </c>
      <c r="BV750" s="166" t="s">
        <v>7469</v>
      </c>
      <c r="BW750" s="166" t="s">
        <v>7469</v>
      </c>
      <c r="BX750" s="166" t="s">
        <v>7469</v>
      </c>
      <c r="BY750" s="166" t="s">
        <v>7469</v>
      </c>
      <c r="BZ750" s="166" t="s">
        <v>7469</v>
      </c>
      <c r="CA750" s="166" t="s">
        <v>7469</v>
      </c>
      <c r="CB750" s="166">
        <v>13.9527</v>
      </c>
      <c r="CC750" s="166" t="s">
        <v>7469</v>
      </c>
      <c r="CD750" s="166">
        <v>12.869199999999999</v>
      </c>
      <c r="CE750" s="166" t="s">
        <v>7469</v>
      </c>
      <c r="CF750" s="166" t="s">
        <v>7469</v>
      </c>
      <c r="CG750" s="166" t="s">
        <v>7469</v>
      </c>
      <c r="CH750" s="166">
        <v>358.971</v>
      </c>
      <c r="CI750" s="166" t="s">
        <v>7469</v>
      </c>
      <c r="CJ750" s="166" t="s">
        <v>7469</v>
      </c>
      <c r="CK750" s="166" t="s">
        <v>7469</v>
      </c>
      <c r="CL750" s="166" t="s">
        <v>7469</v>
      </c>
      <c r="CM750" s="166" t="s">
        <v>7469</v>
      </c>
      <c r="CN750" s="166" t="s">
        <v>7469</v>
      </c>
      <c r="CO750" s="166">
        <v>13.750500000000001</v>
      </c>
      <c r="CP750" s="166">
        <v>2.8504999999999998</v>
      </c>
      <c r="CQ750" s="166" t="s">
        <v>7469</v>
      </c>
      <c r="CR750" s="166" t="s">
        <v>7469</v>
      </c>
      <c r="CS750" s="166" t="s">
        <v>7469</v>
      </c>
      <c r="CT750" s="166">
        <v>111.294</v>
      </c>
      <c r="CU750" s="166">
        <v>42.917000000000002</v>
      </c>
      <c r="CV750" s="166" t="s">
        <v>7469</v>
      </c>
      <c r="CW750" s="166" t="s">
        <v>7469</v>
      </c>
      <c r="CX750" s="166" t="s">
        <v>7469</v>
      </c>
      <c r="CY750" s="166">
        <v>21.933199999999999</v>
      </c>
      <c r="CZ750" s="166">
        <v>5.2797999999999998</v>
      </c>
      <c r="DA750" s="166">
        <v>11.071</v>
      </c>
      <c r="DB750" s="166" t="s">
        <v>7469</v>
      </c>
      <c r="DC750" s="166" t="s">
        <v>7469</v>
      </c>
      <c r="DD750" s="166">
        <v>49.6631</v>
      </c>
      <c r="DE750" s="166" t="s">
        <v>7469</v>
      </c>
      <c r="DF750" s="166" t="s">
        <v>7469</v>
      </c>
      <c r="DG750" s="166" t="s">
        <v>7469</v>
      </c>
      <c r="DH750" s="166" t="s">
        <v>7469</v>
      </c>
      <c r="DI750" s="166" t="s">
        <v>7469</v>
      </c>
      <c r="DJ750" s="166" t="s">
        <v>7469</v>
      </c>
      <c r="DK750" s="166" t="s">
        <v>7469</v>
      </c>
      <c r="DL750" s="166" t="s">
        <v>7469</v>
      </c>
      <c r="DM750" s="166">
        <v>6.5937999999999999</v>
      </c>
      <c r="DN750" s="166" t="s">
        <v>7469</v>
      </c>
      <c r="DO750" s="166" t="s">
        <v>7469</v>
      </c>
      <c r="DP750" s="166">
        <v>439.04379999999998</v>
      </c>
      <c r="DQ750" s="166">
        <v>82.299700000000001</v>
      </c>
      <c r="DR750" s="166" t="s">
        <v>7469</v>
      </c>
      <c r="DS750" s="166" t="s">
        <v>7469</v>
      </c>
      <c r="DT750" s="166" t="s">
        <v>7469</v>
      </c>
      <c r="DU750" s="166" t="s">
        <v>7469</v>
      </c>
      <c r="DV750" s="166" t="s">
        <v>7469</v>
      </c>
      <c r="DW750" s="166" t="s">
        <v>7469</v>
      </c>
      <c r="DX750" s="166">
        <v>95.930599999999998</v>
      </c>
      <c r="DY750" s="166">
        <v>6.7690999999999999</v>
      </c>
      <c r="DZ750" s="166" t="s">
        <v>7469</v>
      </c>
      <c r="EA750" s="166" t="s">
        <v>7469</v>
      </c>
      <c r="EB750" s="166">
        <v>23.5367</v>
      </c>
      <c r="EC750" s="166" t="s">
        <v>7469</v>
      </c>
      <c r="ED750" s="166">
        <v>15.081300000000001</v>
      </c>
      <c r="EE750" s="166" t="s">
        <v>7469</v>
      </c>
      <c r="EF750" s="166">
        <v>5.2397999999999998</v>
      </c>
      <c r="EG750" s="166" t="s">
        <v>7469</v>
      </c>
      <c r="EH750" s="166" t="s">
        <v>7469</v>
      </c>
      <c r="EI750" s="166">
        <v>16.8704</v>
      </c>
      <c r="EJ750" s="166" t="s">
        <v>7469</v>
      </c>
      <c r="EK750" s="166" t="s">
        <v>7469</v>
      </c>
      <c r="EL750" s="166" t="s">
        <v>7469</v>
      </c>
      <c r="EM750" s="166" t="s">
        <v>7469</v>
      </c>
      <c r="EN750" s="166" t="s">
        <v>7469</v>
      </c>
    </row>
    <row r="751" spans="4:144">
      <c r="E751" s="120" t="s">
        <v>8144</v>
      </c>
      <c r="F751" s="126" t="s">
        <v>8233</v>
      </c>
      <c r="G751" s="151" t="s">
        <v>7699</v>
      </c>
      <c r="H751" s="152" t="s">
        <v>8146</v>
      </c>
      <c r="I751" s="166" t="s">
        <v>7469</v>
      </c>
      <c r="J751" s="166" t="s">
        <v>7469</v>
      </c>
      <c r="K751" s="166">
        <v>12.257522101655983</v>
      </c>
      <c r="L751" s="166" t="s">
        <v>7469</v>
      </c>
      <c r="M751" s="166">
        <v>24.123943661971833</v>
      </c>
      <c r="N751" s="166">
        <v>14.465847745750185</v>
      </c>
      <c r="O751" s="166">
        <v>11.79473192196942</v>
      </c>
      <c r="P751" s="166" t="s">
        <v>7469</v>
      </c>
      <c r="Q751" s="166" t="s">
        <v>7469</v>
      </c>
      <c r="R751" s="166" t="s">
        <v>7469</v>
      </c>
      <c r="S751" s="166" t="s">
        <v>7469</v>
      </c>
      <c r="T751" s="166">
        <v>34.378846153846155</v>
      </c>
      <c r="U751" s="166">
        <v>57.517943743937934</v>
      </c>
      <c r="V751" s="166">
        <v>11.383487090993563</v>
      </c>
      <c r="W751" s="166" t="s">
        <v>7469</v>
      </c>
      <c r="X751" s="166">
        <v>32.419183767036365</v>
      </c>
      <c r="Y751" s="166" t="s">
        <v>7469</v>
      </c>
      <c r="Z751" s="166" t="s">
        <v>7469</v>
      </c>
      <c r="AA751" s="166">
        <v>15.762428633011291</v>
      </c>
      <c r="AB751" s="166">
        <v>11.488695652173913</v>
      </c>
      <c r="AC751" s="166" t="s">
        <v>7469</v>
      </c>
      <c r="AD751" s="166" t="s">
        <v>7469</v>
      </c>
      <c r="AE751" s="166" t="s">
        <v>7469</v>
      </c>
      <c r="AF751" s="166" t="s">
        <v>7469</v>
      </c>
      <c r="AG751" s="166" t="s">
        <v>7469</v>
      </c>
      <c r="AH751" s="166" t="s">
        <v>7469</v>
      </c>
      <c r="AI751" s="166" t="s">
        <v>7469</v>
      </c>
      <c r="AJ751" s="166">
        <v>49.444408189901296</v>
      </c>
      <c r="AK751" s="166" t="s">
        <v>7469</v>
      </c>
      <c r="AL751" s="166" t="s">
        <v>7469</v>
      </c>
      <c r="AM751" s="166" t="s">
        <v>7469</v>
      </c>
      <c r="AN751" s="166">
        <v>23.646305732484073</v>
      </c>
      <c r="AO751" s="166" t="s">
        <v>7469</v>
      </c>
      <c r="AP751" s="166" t="s">
        <v>7469</v>
      </c>
      <c r="AQ751" s="166" t="s">
        <v>7469</v>
      </c>
      <c r="AR751" s="166" t="s">
        <v>7469</v>
      </c>
      <c r="AS751" s="166" t="s">
        <v>7469</v>
      </c>
      <c r="AT751" s="166" t="s">
        <v>7469</v>
      </c>
      <c r="AU751" s="166" t="s">
        <v>7469</v>
      </c>
      <c r="AV751" s="166">
        <v>22.741601813499734</v>
      </c>
      <c r="AW751" s="166" t="s">
        <v>7469</v>
      </c>
      <c r="AX751" s="166" t="s">
        <v>7469</v>
      </c>
      <c r="AY751" s="166" t="s">
        <v>7469</v>
      </c>
      <c r="AZ751" s="166" t="s">
        <v>7469</v>
      </c>
      <c r="BA751" s="166" t="s">
        <v>7469</v>
      </c>
      <c r="BB751" s="166">
        <v>7.8172523100540818</v>
      </c>
      <c r="BC751" s="166" t="s">
        <v>7469</v>
      </c>
      <c r="BD751" s="166" t="s">
        <v>7469</v>
      </c>
      <c r="BE751" s="166" t="s">
        <v>7469</v>
      </c>
      <c r="BF751" s="166" t="s">
        <v>7469</v>
      </c>
      <c r="BG751" s="166" t="s">
        <v>7469</v>
      </c>
      <c r="BH751" s="166">
        <v>34.506882415878238</v>
      </c>
      <c r="BI751" s="166">
        <v>70.08504157549234</v>
      </c>
      <c r="BJ751" s="166" t="s">
        <v>7469</v>
      </c>
      <c r="BK751" s="166" t="s">
        <v>7469</v>
      </c>
      <c r="BL751" s="166" t="s">
        <v>7469</v>
      </c>
      <c r="BM751" s="166" t="s">
        <v>7469</v>
      </c>
      <c r="BN751" s="166" t="s">
        <v>7469</v>
      </c>
      <c r="BO751" s="166" t="s">
        <v>7469</v>
      </c>
      <c r="BP751" s="166">
        <v>6.7283404255319157</v>
      </c>
      <c r="BQ751" s="166" t="s">
        <v>7469</v>
      </c>
      <c r="BR751" s="166" t="s">
        <v>7469</v>
      </c>
      <c r="BS751" s="166">
        <v>51.66615384615384</v>
      </c>
      <c r="BT751" s="166" t="s">
        <v>7469</v>
      </c>
      <c r="BU751" s="166" t="s">
        <v>7469</v>
      </c>
      <c r="BV751" s="166" t="s">
        <v>7469</v>
      </c>
      <c r="BW751" s="166" t="s">
        <v>7469</v>
      </c>
      <c r="BX751" s="166" t="s">
        <v>7469</v>
      </c>
      <c r="BY751" s="166" t="s">
        <v>7469</v>
      </c>
      <c r="BZ751" s="166" t="s">
        <v>7469</v>
      </c>
      <c r="CA751" s="166">
        <v>67.426114275547235</v>
      </c>
      <c r="CB751" s="166" t="s">
        <v>7469</v>
      </c>
      <c r="CC751" s="166" t="s">
        <v>7469</v>
      </c>
      <c r="CD751" s="166" t="s">
        <v>7469</v>
      </c>
      <c r="CE751" s="166" t="s">
        <v>7469</v>
      </c>
      <c r="CF751" s="166" t="s">
        <v>7469</v>
      </c>
      <c r="CG751" s="166" t="s">
        <v>7469</v>
      </c>
      <c r="CH751" s="166" t="s">
        <v>7469</v>
      </c>
      <c r="CI751" s="166">
        <v>514.16843908779401</v>
      </c>
      <c r="CJ751" s="166">
        <v>11.443272727272728</v>
      </c>
      <c r="CK751" s="166" t="s">
        <v>7469</v>
      </c>
      <c r="CL751" s="166">
        <v>22.981999999999999</v>
      </c>
      <c r="CM751" s="166" t="s">
        <v>7469</v>
      </c>
      <c r="CN751" s="166" t="s">
        <v>7469</v>
      </c>
      <c r="CO751" s="166" t="s">
        <v>7469</v>
      </c>
      <c r="CP751" s="166" t="s">
        <v>7469</v>
      </c>
      <c r="CQ751" s="166" t="s">
        <v>7469</v>
      </c>
      <c r="CR751" s="166" t="s">
        <v>7469</v>
      </c>
      <c r="CS751" s="166">
        <v>220.04670050761422</v>
      </c>
      <c r="CT751" s="166">
        <v>248.16499999999999</v>
      </c>
      <c r="CU751" s="166" t="s">
        <v>7469</v>
      </c>
      <c r="CV751" s="166" t="s">
        <v>7469</v>
      </c>
      <c r="CW751" s="166" t="s">
        <v>7469</v>
      </c>
      <c r="CX751" s="166" t="s">
        <v>7469</v>
      </c>
      <c r="CY751" s="166" t="s">
        <v>7469</v>
      </c>
      <c r="CZ751" s="166" t="s">
        <v>7469</v>
      </c>
      <c r="DA751" s="166" t="s">
        <v>7469</v>
      </c>
      <c r="DB751" s="166" t="s">
        <v>7469</v>
      </c>
      <c r="DC751" s="166">
        <v>38.198031818181825</v>
      </c>
      <c r="DD751" s="166" t="s">
        <v>7469</v>
      </c>
      <c r="DE751" s="166" t="s">
        <v>7469</v>
      </c>
      <c r="DF751" s="166" t="s">
        <v>7469</v>
      </c>
      <c r="DG751" s="166">
        <v>29.680958217270195</v>
      </c>
      <c r="DH751" s="166" t="s">
        <v>7469</v>
      </c>
      <c r="DI751" s="166" t="s">
        <v>7469</v>
      </c>
      <c r="DJ751" s="166" t="s">
        <v>7469</v>
      </c>
      <c r="DK751" s="166" t="s">
        <v>7469</v>
      </c>
      <c r="DL751" s="166" t="s">
        <v>7469</v>
      </c>
      <c r="DM751" s="166" t="s">
        <v>7469</v>
      </c>
      <c r="DN751" s="166">
        <v>76.948846054333757</v>
      </c>
      <c r="DO751" s="166" t="s">
        <v>7469</v>
      </c>
      <c r="DP751" s="166" t="s">
        <v>7469</v>
      </c>
      <c r="DQ751" s="166" t="s">
        <v>7469</v>
      </c>
      <c r="DR751" s="166" t="s">
        <v>7469</v>
      </c>
      <c r="DS751" s="166" t="s">
        <v>7469</v>
      </c>
      <c r="DT751" s="166">
        <v>389.49344048870864</v>
      </c>
      <c r="DU751" s="166" t="s">
        <v>7469</v>
      </c>
      <c r="DV751" s="166" t="s">
        <v>7469</v>
      </c>
      <c r="DW751" s="166" t="s">
        <v>7469</v>
      </c>
      <c r="DX751" s="166" t="s">
        <v>7469</v>
      </c>
      <c r="DY751" s="166" t="s">
        <v>7469</v>
      </c>
      <c r="DZ751" s="166" t="s">
        <v>7469</v>
      </c>
      <c r="EA751" s="166">
        <v>23.845389285714287</v>
      </c>
      <c r="EB751" s="166" t="s">
        <v>7469</v>
      </c>
      <c r="EC751" s="166" t="s">
        <v>7469</v>
      </c>
      <c r="ED751" s="166" t="s">
        <v>7469</v>
      </c>
      <c r="EE751" s="166" t="s">
        <v>7469</v>
      </c>
      <c r="EF751" s="166" t="s">
        <v>7469</v>
      </c>
      <c r="EG751" s="166">
        <v>28.22472131147541</v>
      </c>
      <c r="EH751" s="166" t="s">
        <v>7469</v>
      </c>
      <c r="EI751" s="166" t="s">
        <v>7469</v>
      </c>
      <c r="EJ751" s="166" t="s">
        <v>7469</v>
      </c>
      <c r="EK751" s="166" t="s">
        <v>7469</v>
      </c>
      <c r="EL751" s="166" t="s">
        <v>7469</v>
      </c>
      <c r="EM751" s="166">
        <v>35.718755417956658</v>
      </c>
      <c r="EN751" s="166" t="s">
        <v>7469</v>
      </c>
    </row>
    <row r="752" spans="4:144">
      <c r="E752" s="120" t="s">
        <v>8147</v>
      </c>
      <c r="F752" s="126" t="s">
        <v>8233</v>
      </c>
      <c r="G752" s="151" t="s">
        <v>7699</v>
      </c>
      <c r="H752" s="152" t="s">
        <v>8148</v>
      </c>
      <c r="I752" s="166" t="s">
        <v>7469</v>
      </c>
      <c r="J752" s="166" t="s">
        <v>7469</v>
      </c>
      <c r="K752" s="166">
        <v>11.791488835946293</v>
      </c>
      <c r="L752" s="166" t="s">
        <v>7469</v>
      </c>
      <c r="M752" s="166">
        <v>10.256287425149701</v>
      </c>
      <c r="N752" s="166">
        <v>11.143413800956502</v>
      </c>
      <c r="O752" s="166">
        <v>11.055795666223153</v>
      </c>
      <c r="P752" s="166" t="s">
        <v>7469</v>
      </c>
      <c r="Q752" s="166" t="s">
        <v>7469</v>
      </c>
      <c r="R752" s="166" t="s">
        <v>7469</v>
      </c>
      <c r="S752" s="166" t="s">
        <v>7469</v>
      </c>
      <c r="T752" s="166">
        <v>22.919230769230772</v>
      </c>
      <c r="U752" s="166">
        <v>20.000337268128163</v>
      </c>
      <c r="V752" s="166">
        <v>26.820172009382329</v>
      </c>
      <c r="W752" s="166" t="s">
        <v>7469</v>
      </c>
      <c r="X752" s="166">
        <v>27.198273600199855</v>
      </c>
      <c r="Y752" s="166" t="s">
        <v>7469</v>
      </c>
      <c r="Z752" s="166" t="s">
        <v>7469</v>
      </c>
      <c r="AA752" s="166">
        <v>13.005710303492654</v>
      </c>
      <c r="AB752" s="166">
        <v>8.335646687697162</v>
      </c>
      <c r="AC752" s="166" t="s">
        <v>7469</v>
      </c>
      <c r="AD752" s="166" t="s">
        <v>7469</v>
      </c>
      <c r="AE752" s="166" t="s">
        <v>7469</v>
      </c>
      <c r="AF752" s="166" t="s">
        <v>7469</v>
      </c>
      <c r="AG752" s="166" t="s">
        <v>7469</v>
      </c>
      <c r="AH752" s="166" t="s">
        <v>7469</v>
      </c>
      <c r="AI752" s="166" t="s">
        <v>7469</v>
      </c>
      <c r="AJ752" s="166">
        <v>31.187208973270561</v>
      </c>
      <c r="AK752" s="166" t="s">
        <v>7469</v>
      </c>
      <c r="AL752" s="166" t="s">
        <v>7469</v>
      </c>
      <c r="AM752" s="166" t="s">
        <v>7469</v>
      </c>
      <c r="AN752" s="166">
        <v>18.318108552631578</v>
      </c>
      <c r="AO752" s="166" t="s">
        <v>7469</v>
      </c>
      <c r="AP752" s="166" t="s">
        <v>7469</v>
      </c>
      <c r="AQ752" s="166" t="s">
        <v>7469</v>
      </c>
      <c r="AR752" s="166">
        <v>232.26271003412381</v>
      </c>
      <c r="AS752" s="166" t="s">
        <v>7469</v>
      </c>
      <c r="AT752" s="166" t="s">
        <v>7469</v>
      </c>
      <c r="AU752" s="166" t="s">
        <v>7469</v>
      </c>
      <c r="AV752" s="166">
        <v>17.831200161960396</v>
      </c>
      <c r="AW752" s="166" t="s">
        <v>7469</v>
      </c>
      <c r="AX752" s="166" t="s">
        <v>7469</v>
      </c>
      <c r="AY752" s="166" t="s">
        <v>7469</v>
      </c>
      <c r="AZ752" s="166" t="s">
        <v>7469</v>
      </c>
      <c r="BA752" s="166">
        <v>11.28375</v>
      </c>
      <c r="BB752" s="166">
        <v>6.7723197969543145</v>
      </c>
      <c r="BC752" s="166" t="s">
        <v>7469</v>
      </c>
      <c r="BD752" s="166" t="s">
        <v>7469</v>
      </c>
      <c r="BE752" s="166" t="s">
        <v>7469</v>
      </c>
      <c r="BF752" s="166" t="s">
        <v>7469</v>
      </c>
      <c r="BG752" s="166" t="s">
        <v>7469</v>
      </c>
      <c r="BH752" s="166">
        <v>24.744706896551723</v>
      </c>
      <c r="BI752" s="166">
        <v>55.288525540994023</v>
      </c>
      <c r="BJ752" s="166" t="s">
        <v>7469</v>
      </c>
      <c r="BK752" s="166" t="s">
        <v>7469</v>
      </c>
      <c r="BL752" s="166" t="s">
        <v>7469</v>
      </c>
      <c r="BM752" s="166" t="s">
        <v>7469</v>
      </c>
      <c r="BN752" s="166" t="s">
        <v>7469</v>
      </c>
      <c r="BO752" s="166" t="s">
        <v>7469</v>
      </c>
      <c r="BP752" s="166">
        <v>5.9666415094339627</v>
      </c>
      <c r="BQ752" s="166" t="s">
        <v>7469</v>
      </c>
      <c r="BR752" s="166" t="s">
        <v>7469</v>
      </c>
      <c r="BS752" s="166">
        <v>38.543519641690771</v>
      </c>
      <c r="BT752" s="166">
        <v>59.631048387096776</v>
      </c>
      <c r="BU752" s="166" t="s">
        <v>7469</v>
      </c>
      <c r="BV752" s="166" t="s">
        <v>7469</v>
      </c>
      <c r="BW752" s="166" t="s">
        <v>7469</v>
      </c>
      <c r="BX752" s="166" t="s">
        <v>7469</v>
      </c>
      <c r="BY752" s="166" t="s">
        <v>7469</v>
      </c>
      <c r="BZ752" s="166" t="s">
        <v>7469</v>
      </c>
      <c r="CA752" s="166">
        <v>47.354949091730745</v>
      </c>
      <c r="CB752" s="166" t="s">
        <v>7469</v>
      </c>
      <c r="CC752" s="166" t="s">
        <v>7469</v>
      </c>
      <c r="CD752" s="166" t="s">
        <v>7469</v>
      </c>
      <c r="CE752" s="166" t="s">
        <v>7469</v>
      </c>
      <c r="CF752" s="166" t="s">
        <v>7469</v>
      </c>
      <c r="CG752" s="166" t="s">
        <v>7469</v>
      </c>
      <c r="CH752" s="166" t="s">
        <v>7469</v>
      </c>
      <c r="CI752" s="166">
        <v>95.330481646602635</v>
      </c>
      <c r="CJ752" s="166">
        <v>6.3254271356783915</v>
      </c>
      <c r="CK752" s="166" t="s">
        <v>7469</v>
      </c>
      <c r="CL752" s="166">
        <v>11.491</v>
      </c>
      <c r="CM752" s="166" t="s">
        <v>7469</v>
      </c>
      <c r="CN752" s="166" t="s">
        <v>7469</v>
      </c>
      <c r="CO752" s="166" t="s">
        <v>7469</v>
      </c>
      <c r="CP752" s="166" t="s">
        <v>7469</v>
      </c>
      <c r="CQ752" s="166" t="s">
        <v>7469</v>
      </c>
      <c r="CR752" s="166" t="s">
        <v>7469</v>
      </c>
      <c r="CS752" s="166">
        <v>355.32131147540986</v>
      </c>
      <c r="CT752" s="166">
        <v>15.5103125</v>
      </c>
      <c r="CU752" s="166" t="s">
        <v>7469</v>
      </c>
      <c r="CV752" s="166" t="s">
        <v>7469</v>
      </c>
      <c r="CW752" s="166" t="s">
        <v>7469</v>
      </c>
      <c r="CX752" s="166" t="s">
        <v>7469</v>
      </c>
      <c r="CY752" s="166" t="s">
        <v>7469</v>
      </c>
      <c r="CZ752" s="166" t="s">
        <v>7469</v>
      </c>
      <c r="DA752" s="166" t="s">
        <v>7469</v>
      </c>
      <c r="DB752" s="166" t="s">
        <v>7469</v>
      </c>
      <c r="DC752" s="166">
        <v>31.474033707865171</v>
      </c>
      <c r="DD752" s="166" t="s">
        <v>7469</v>
      </c>
      <c r="DE752" s="166" t="s">
        <v>7469</v>
      </c>
      <c r="DF752" s="166" t="s">
        <v>7469</v>
      </c>
      <c r="DG752" s="166">
        <v>21.482790322580644</v>
      </c>
      <c r="DH752" s="166" t="s">
        <v>7469</v>
      </c>
      <c r="DI752" s="166" t="s">
        <v>7469</v>
      </c>
      <c r="DJ752" s="166" t="s">
        <v>7469</v>
      </c>
      <c r="DK752" s="166" t="s">
        <v>7469</v>
      </c>
      <c r="DL752" s="166" t="s">
        <v>7469</v>
      </c>
      <c r="DM752" s="166" t="s">
        <v>7469</v>
      </c>
      <c r="DN752" s="166">
        <v>37.409722012578612</v>
      </c>
      <c r="DO752" s="166" t="s">
        <v>7469</v>
      </c>
      <c r="DP752" s="166" t="s">
        <v>7469</v>
      </c>
      <c r="DQ752" s="166" t="s">
        <v>7469</v>
      </c>
      <c r="DR752" s="166" t="s">
        <v>7469</v>
      </c>
      <c r="DS752" s="166" t="s">
        <v>7469</v>
      </c>
      <c r="DT752" s="166">
        <v>83.709883451890278</v>
      </c>
      <c r="DU752" s="166" t="s">
        <v>7469</v>
      </c>
      <c r="DV752" s="166" t="s">
        <v>7469</v>
      </c>
      <c r="DW752" s="166" t="s">
        <v>7469</v>
      </c>
      <c r="DX752" s="166" t="s">
        <v>7469</v>
      </c>
      <c r="DY752" s="166" t="s">
        <v>7469</v>
      </c>
      <c r="DZ752" s="166">
        <v>20.986000000000001</v>
      </c>
      <c r="EA752" s="166">
        <v>17.432660574412534</v>
      </c>
      <c r="EB752" s="166" t="s">
        <v>7469</v>
      </c>
      <c r="EC752" s="166" t="s">
        <v>7469</v>
      </c>
      <c r="ED752" s="166" t="s">
        <v>7469</v>
      </c>
      <c r="EE752" s="166" t="s">
        <v>7469</v>
      </c>
      <c r="EF752" s="166" t="s">
        <v>7469</v>
      </c>
      <c r="EG752" s="166">
        <v>21.656704402515725</v>
      </c>
      <c r="EH752" s="166" t="s">
        <v>7469</v>
      </c>
      <c r="EI752" s="166" t="s">
        <v>7469</v>
      </c>
      <c r="EJ752" s="166" t="s">
        <v>7469</v>
      </c>
      <c r="EK752" s="166" t="s">
        <v>7469</v>
      </c>
      <c r="EL752" s="166" t="s">
        <v>7469</v>
      </c>
      <c r="EM752" s="166">
        <v>22.755735700197238</v>
      </c>
      <c r="EN752" s="166" t="s">
        <v>7469</v>
      </c>
    </row>
    <row r="753" spans="2:144">
      <c r="E753" s="120" t="s">
        <v>8149</v>
      </c>
      <c r="F753" s="126" t="s">
        <v>8233</v>
      </c>
      <c r="G753" s="151" t="s">
        <v>7699</v>
      </c>
      <c r="H753" s="152" t="s">
        <v>8150</v>
      </c>
      <c r="I753" s="166" t="s">
        <v>7469</v>
      </c>
      <c r="J753" s="166" t="s">
        <v>7469</v>
      </c>
      <c r="K753" s="166">
        <v>11.4991037541047</v>
      </c>
      <c r="L753" s="166" t="s">
        <v>7469</v>
      </c>
      <c r="M753" s="166">
        <v>4.8475471698113211</v>
      </c>
      <c r="N753" s="166">
        <v>9.8057575150300611</v>
      </c>
      <c r="O753" s="166">
        <v>10.23302973258269</v>
      </c>
      <c r="P753" s="166" t="s">
        <v>7469</v>
      </c>
      <c r="Q753" s="166" t="s">
        <v>7469</v>
      </c>
      <c r="R753" s="166">
        <v>72.55102827763497</v>
      </c>
      <c r="S753" s="166" t="s">
        <v>7469</v>
      </c>
      <c r="T753" s="166">
        <v>15.681578947368422</v>
      </c>
      <c r="U753" s="166">
        <v>8.8508955223880594</v>
      </c>
      <c r="V753" s="166">
        <v>11.39104735339045</v>
      </c>
      <c r="W753" s="166">
        <v>57.644073241246389</v>
      </c>
      <c r="X753" s="166">
        <v>22.600753258435851</v>
      </c>
      <c r="Y753" s="166" t="s">
        <v>7469</v>
      </c>
      <c r="Z753" s="166" t="s">
        <v>7469</v>
      </c>
      <c r="AA753" s="166">
        <v>10.982436803479207</v>
      </c>
      <c r="AB753" s="166">
        <v>5.1308737864077676</v>
      </c>
      <c r="AC753" s="166" t="s">
        <v>7469</v>
      </c>
      <c r="AD753" s="166" t="s">
        <v>7469</v>
      </c>
      <c r="AE753" s="166" t="s">
        <v>7469</v>
      </c>
      <c r="AF753" s="166" t="s">
        <v>7469</v>
      </c>
      <c r="AG753" s="166" t="s">
        <v>7469</v>
      </c>
      <c r="AH753" s="166" t="s">
        <v>7469</v>
      </c>
      <c r="AI753" s="166" t="s">
        <v>7469</v>
      </c>
      <c r="AJ753" s="166">
        <v>19.665471652202125</v>
      </c>
      <c r="AK753" s="166" t="s">
        <v>7469</v>
      </c>
      <c r="AL753" s="166" t="s">
        <v>7469</v>
      </c>
      <c r="AM753" s="166">
        <v>5.9621176470588244</v>
      </c>
      <c r="AN753" s="166">
        <v>13.959569667850428</v>
      </c>
      <c r="AO753" s="166" t="s">
        <v>7469</v>
      </c>
      <c r="AP753" s="166" t="s">
        <v>7469</v>
      </c>
      <c r="AQ753" s="166" t="s">
        <v>7469</v>
      </c>
      <c r="AR753" s="166">
        <v>66.962814445828158</v>
      </c>
      <c r="AS753" s="166" t="s">
        <v>7469</v>
      </c>
      <c r="AT753" s="166" t="s">
        <v>7469</v>
      </c>
      <c r="AU753" s="166" t="s">
        <v>7469</v>
      </c>
      <c r="AV753" s="166">
        <v>14.017675642965203</v>
      </c>
      <c r="AW753" s="166" t="s">
        <v>7469</v>
      </c>
      <c r="AX753" s="166" t="s">
        <v>7469</v>
      </c>
      <c r="AY753" s="166" t="s">
        <v>7469</v>
      </c>
      <c r="AZ753" s="166" t="s">
        <v>7469</v>
      </c>
      <c r="BA753" s="166">
        <v>3.3160408163265305</v>
      </c>
      <c r="BB753" s="166">
        <v>5.4734235897435894</v>
      </c>
      <c r="BC753" s="166" t="s">
        <v>7469</v>
      </c>
      <c r="BD753" s="166" t="s">
        <v>7469</v>
      </c>
      <c r="BE753" s="166" t="s">
        <v>7469</v>
      </c>
      <c r="BF753" s="166" t="s">
        <v>7469</v>
      </c>
      <c r="BG753" s="166" t="s">
        <v>7469</v>
      </c>
      <c r="BH753" s="166">
        <v>17.312340168878166</v>
      </c>
      <c r="BI753" s="166">
        <v>41.197859641901623</v>
      </c>
      <c r="BJ753" s="166" t="s">
        <v>7469</v>
      </c>
      <c r="BK753" s="166" t="s">
        <v>7469</v>
      </c>
      <c r="BL753" s="166" t="s">
        <v>7469</v>
      </c>
      <c r="BM753" s="166" t="s">
        <v>7469</v>
      </c>
      <c r="BN753" s="166" t="s">
        <v>7469</v>
      </c>
      <c r="BO753" s="166" t="s">
        <v>7469</v>
      </c>
      <c r="BP753" s="166">
        <v>5.6470000000000002</v>
      </c>
      <c r="BQ753" s="166" t="s">
        <v>7469</v>
      </c>
      <c r="BR753" s="166" t="s">
        <v>7469</v>
      </c>
      <c r="BS753" s="166">
        <v>26.822785714285715</v>
      </c>
      <c r="BT753" s="166">
        <v>12.149730423620026</v>
      </c>
      <c r="BU753" s="166" t="s">
        <v>7469</v>
      </c>
      <c r="BV753" s="166" t="s">
        <v>7469</v>
      </c>
      <c r="BW753" s="166" t="s">
        <v>7469</v>
      </c>
      <c r="BX753" s="166" t="s">
        <v>7469</v>
      </c>
      <c r="BY753" s="166">
        <v>14.821428571428569</v>
      </c>
      <c r="BZ753" s="166" t="s">
        <v>7469</v>
      </c>
      <c r="CA753" s="166">
        <v>32.781791207137431</v>
      </c>
      <c r="CB753" s="166" t="s">
        <v>7469</v>
      </c>
      <c r="CC753" s="166" t="s">
        <v>7469</v>
      </c>
      <c r="CD753" s="166" t="s">
        <v>7469</v>
      </c>
      <c r="CE753" s="166" t="s">
        <v>7469</v>
      </c>
      <c r="CF753" s="166">
        <v>31.305067218200623</v>
      </c>
      <c r="CG753" s="166" t="s">
        <v>7469</v>
      </c>
      <c r="CH753" s="166" t="s">
        <v>7469</v>
      </c>
      <c r="CI753" s="166">
        <v>46.139407273884004</v>
      </c>
      <c r="CJ753" s="166">
        <v>3.5558192090395484</v>
      </c>
      <c r="CK753" s="166" t="s">
        <v>7469</v>
      </c>
      <c r="CL753" s="166">
        <v>4.5964</v>
      </c>
      <c r="CM753" s="166" t="s">
        <v>7469</v>
      </c>
      <c r="CN753" s="166" t="s">
        <v>7469</v>
      </c>
      <c r="CO753" s="166" t="s">
        <v>7469</v>
      </c>
      <c r="CP753" s="166" t="s">
        <v>7469</v>
      </c>
      <c r="CQ753" s="166" t="s">
        <v>7469</v>
      </c>
      <c r="CR753" s="166" t="s">
        <v>7469</v>
      </c>
      <c r="CS753" s="166">
        <v>1019.9811764705883</v>
      </c>
      <c r="CT753" s="166">
        <v>9.5448076923076925</v>
      </c>
      <c r="CU753" s="166" t="s">
        <v>7469</v>
      </c>
      <c r="CV753" s="166" t="s">
        <v>7469</v>
      </c>
      <c r="CW753" s="166" t="s">
        <v>7469</v>
      </c>
      <c r="CX753" s="166" t="s">
        <v>7469</v>
      </c>
      <c r="CY753" s="166" t="s">
        <v>7469</v>
      </c>
      <c r="CZ753" s="166" t="s">
        <v>7469</v>
      </c>
      <c r="DA753" s="166" t="s">
        <v>7469</v>
      </c>
      <c r="DB753" s="166" t="s">
        <v>7469</v>
      </c>
      <c r="DC753" s="166">
        <v>22.0566062992126</v>
      </c>
      <c r="DD753" s="166" t="s">
        <v>7469</v>
      </c>
      <c r="DE753" s="166" t="s">
        <v>7469</v>
      </c>
      <c r="DF753" s="166" t="s">
        <v>7469</v>
      </c>
      <c r="DG753" s="166">
        <v>17.729557404326123</v>
      </c>
      <c r="DH753" s="166" t="s">
        <v>7469</v>
      </c>
      <c r="DI753" s="166" t="s">
        <v>7469</v>
      </c>
      <c r="DJ753" s="166" t="s">
        <v>7469</v>
      </c>
      <c r="DK753" s="166" t="s">
        <v>7469</v>
      </c>
      <c r="DL753" s="166" t="s">
        <v>7469</v>
      </c>
      <c r="DM753" s="166" t="s">
        <v>7469</v>
      </c>
      <c r="DN753" s="166">
        <v>25.087076339097425</v>
      </c>
      <c r="DO753" s="166" t="s">
        <v>7469</v>
      </c>
      <c r="DP753" s="166" t="s">
        <v>7469</v>
      </c>
      <c r="DQ753" s="166" t="s">
        <v>7469</v>
      </c>
      <c r="DR753" s="166" t="s">
        <v>7469</v>
      </c>
      <c r="DS753" s="166" t="s">
        <v>7469</v>
      </c>
      <c r="DT753" s="166">
        <v>40.663456034376857</v>
      </c>
      <c r="DU753" s="166" t="s">
        <v>7469</v>
      </c>
      <c r="DV753" s="166" t="s">
        <v>7469</v>
      </c>
      <c r="DW753" s="166" t="s">
        <v>7469</v>
      </c>
      <c r="DX753" s="166" t="s">
        <v>7469</v>
      </c>
      <c r="DY753" s="166" t="s">
        <v>7469</v>
      </c>
      <c r="DZ753" s="166">
        <v>10.209405405405406</v>
      </c>
      <c r="EA753" s="166">
        <v>12.964483495145631</v>
      </c>
      <c r="EB753" s="166" t="s">
        <v>7469</v>
      </c>
      <c r="EC753" s="166" t="s">
        <v>7469</v>
      </c>
      <c r="ED753" s="166" t="s">
        <v>7469</v>
      </c>
      <c r="EE753" s="166" t="s">
        <v>7469</v>
      </c>
      <c r="EF753" s="166" t="s">
        <v>7469</v>
      </c>
      <c r="EG753" s="166">
        <v>16.715611650485439</v>
      </c>
      <c r="EH753" s="166" t="s">
        <v>7469</v>
      </c>
      <c r="EI753" s="166" t="s">
        <v>7469</v>
      </c>
      <c r="EJ753" s="166" t="s">
        <v>7469</v>
      </c>
      <c r="EK753" s="166" t="s">
        <v>7469</v>
      </c>
      <c r="EL753" s="166" t="s">
        <v>7469</v>
      </c>
      <c r="EM753" s="166">
        <v>15.240631439894319</v>
      </c>
      <c r="EN753" s="166" t="s">
        <v>7469</v>
      </c>
    </row>
    <row r="754" spans="2:144">
      <c r="D754" s="103" t="s">
        <v>8234</v>
      </c>
      <c r="E754" s="120"/>
      <c r="F754" s="126"/>
      <c r="G754" s="151" t="s">
        <v>8105</v>
      </c>
      <c r="H754" s="152" t="s">
        <v>8105</v>
      </c>
      <c r="I754" s="166" t="s">
        <v>8105</v>
      </c>
      <c r="J754" s="166" t="s">
        <v>8105</v>
      </c>
      <c r="K754" s="166" t="s">
        <v>8105</v>
      </c>
      <c r="L754" s="166" t="s">
        <v>8105</v>
      </c>
      <c r="M754" s="166" t="s">
        <v>8105</v>
      </c>
      <c r="N754" s="166" t="s">
        <v>8105</v>
      </c>
      <c r="O754" s="166" t="s">
        <v>8105</v>
      </c>
      <c r="P754" s="166" t="s">
        <v>8105</v>
      </c>
      <c r="Q754" s="166" t="s">
        <v>8105</v>
      </c>
      <c r="R754" s="166" t="s">
        <v>8105</v>
      </c>
      <c r="S754" s="166" t="s">
        <v>8105</v>
      </c>
      <c r="T754" s="166" t="s">
        <v>8105</v>
      </c>
      <c r="U754" s="166" t="s">
        <v>8105</v>
      </c>
      <c r="V754" s="166" t="s">
        <v>8105</v>
      </c>
      <c r="W754" s="166" t="s">
        <v>8105</v>
      </c>
      <c r="X754" s="166" t="s">
        <v>8105</v>
      </c>
      <c r="Y754" s="166" t="s">
        <v>8105</v>
      </c>
      <c r="Z754" s="166" t="s">
        <v>8105</v>
      </c>
      <c r="AA754" s="166" t="s">
        <v>8105</v>
      </c>
      <c r="AB754" s="166" t="s">
        <v>8105</v>
      </c>
      <c r="AC754" s="166" t="s">
        <v>8105</v>
      </c>
      <c r="AD754" s="166" t="s">
        <v>8105</v>
      </c>
      <c r="AE754" s="166" t="s">
        <v>8105</v>
      </c>
      <c r="AF754" s="166" t="s">
        <v>8105</v>
      </c>
      <c r="AG754" s="166" t="s">
        <v>8105</v>
      </c>
      <c r="AH754" s="166" t="s">
        <v>8105</v>
      </c>
      <c r="AI754" s="166" t="s">
        <v>8105</v>
      </c>
      <c r="AJ754" s="166" t="s">
        <v>8105</v>
      </c>
      <c r="AK754" s="166" t="s">
        <v>8105</v>
      </c>
      <c r="AL754" s="166" t="s">
        <v>8105</v>
      </c>
      <c r="AM754" s="166" t="s">
        <v>8105</v>
      </c>
      <c r="AN754" s="166" t="s">
        <v>8105</v>
      </c>
      <c r="AO754" s="166" t="s">
        <v>8105</v>
      </c>
      <c r="AP754" s="166" t="s">
        <v>8105</v>
      </c>
      <c r="AQ754" s="166" t="s">
        <v>8105</v>
      </c>
      <c r="AR754" s="166" t="s">
        <v>8105</v>
      </c>
      <c r="AS754" s="166" t="s">
        <v>8105</v>
      </c>
      <c r="AT754" s="166" t="s">
        <v>8105</v>
      </c>
      <c r="AU754" s="166" t="s">
        <v>8105</v>
      </c>
      <c r="AV754" s="166" t="s">
        <v>8105</v>
      </c>
      <c r="AW754" s="166" t="s">
        <v>8105</v>
      </c>
      <c r="AX754" s="166" t="s">
        <v>8105</v>
      </c>
      <c r="AY754" s="166" t="s">
        <v>8105</v>
      </c>
      <c r="AZ754" s="166" t="s">
        <v>8105</v>
      </c>
      <c r="BA754" s="166" t="s">
        <v>8105</v>
      </c>
      <c r="BB754" s="166" t="s">
        <v>8105</v>
      </c>
      <c r="BC754" s="166" t="s">
        <v>8105</v>
      </c>
      <c r="BD754" s="166" t="s">
        <v>8105</v>
      </c>
      <c r="BE754" s="166" t="s">
        <v>8105</v>
      </c>
      <c r="BF754" s="166" t="s">
        <v>8105</v>
      </c>
      <c r="BG754" s="166" t="s">
        <v>8105</v>
      </c>
      <c r="BH754" s="166" t="s">
        <v>8105</v>
      </c>
      <c r="BI754" s="166" t="s">
        <v>8105</v>
      </c>
      <c r="BJ754" s="166" t="s">
        <v>8105</v>
      </c>
      <c r="BK754" s="166" t="s">
        <v>8105</v>
      </c>
      <c r="BL754" s="166" t="s">
        <v>8105</v>
      </c>
      <c r="BM754" s="166" t="s">
        <v>8105</v>
      </c>
      <c r="BN754" s="166" t="s">
        <v>8105</v>
      </c>
      <c r="BO754" s="166" t="s">
        <v>8105</v>
      </c>
      <c r="BP754" s="166" t="s">
        <v>8105</v>
      </c>
      <c r="BQ754" s="166" t="s">
        <v>8105</v>
      </c>
      <c r="BR754" s="166" t="s">
        <v>8105</v>
      </c>
      <c r="BS754" s="166" t="s">
        <v>8105</v>
      </c>
      <c r="BT754" s="166" t="s">
        <v>8105</v>
      </c>
      <c r="BU754" s="166" t="s">
        <v>8105</v>
      </c>
      <c r="BV754" s="166" t="s">
        <v>8105</v>
      </c>
      <c r="BW754" s="166" t="s">
        <v>8105</v>
      </c>
      <c r="BX754" s="166" t="s">
        <v>8105</v>
      </c>
      <c r="BY754" s="166" t="s">
        <v>8105</v>
      </c>
      <c r="BZ754" s="166" t="s">
        <v>8105</v>
      </c>
      <c r="CA754" s="166" t="s">
        <v>8105</v>
      </c>
      <c r="CB754" s="166" t="s">
        <v>8105</v>
      </c>
      <c r="CC754" s="166" t="s">
        <v>8105</v>
      </c>
      <c r="CD754" s="166" t="s">
        <v>8105</v>
      </c>
      <c r="CE754" s="166" t="s">
        <v>8105</v>
      </c>
      <c r="CF754" s="166" t="s">
        <v>8105</v>
      </c>
      <c r="CG754" s="166" t="s">
        <v>8105</v>
      </c>
      <c r="CH754" s="166" t="s">
        <v>8105</v>
      </c>
      <c r="CI754" s="166" t="s">
        <v>8105</v>
      </c>
      <c r="CJ754" s="166" t="s">
        <v>8105</v>
      </c>
      <c r="CK754" s="166" t="s">
        <v>8105</v>
      </c>
      <c r="CL754" s="166" t="s">
        <v>8105</v>
      </c>
      <c r="CM754" s="166" t="s">
        <v>8105</v>
      </c>
      <c r="CN754" s="166" t="s">
        <v>8105</v>
      </c>
      <c r="CO754" s="166" t="s">
        <v>8105</v>
      </c>
      <c r="CP754" s="166" t="s">
        <v>8105</v>
      </c>
      <c r="CQ754" s="166" t="s">
        <v>8105</v>
      </c>
      <c r="CR754" s="166" t="s">
        <v>8105</v>
      </c>
      <c r="CS754" s="166" t="s">
        <v>8105</v>
      </c>
      <c r="CT754" s="166" t="s">
        <v>8105</v>
      </c>
      <c r="CU754" s="166" t="s">
        <v>8105</v>
      </c>
      <c r="CV754" s="166" t="s">
        <v>8105</v>
      </c>
      <c r="CW754" s="166" t="s">
        <v>8105</v>
      </c>
      <c r="CX754" s="166" t="s">
        <v>8105</v>
      </c>
      <c r="CY754" s="166" t="s">
        <v>8105</v>
      </c>
      <c r="CZ754" s="166" t="s">
        <v>8105</v>
      </c>
      <c r="DA754" s="166" t="s">
        <v>8105</v>
      </c>
      <c r="DB754" s="166" t="s">
        <v>8105</v>
      </c>
      <c r="DC754" s="166" t="s">
        <v>8105</v>
      </c>
      <c r="DD754" s="166" t="s">
        <v>8105</v>
      </c>
      <c r="DE754" s="166" t="s">
        <v>8105</v>
      </c>
      <c r="DF754" s="166" t="s">
        <v>8105</v>
      </c>
      <c r="DG754" s="166" t="s">
        <v>8105</v>
      </c>
      <c r="DH754" s="166" t="s">
        <v>8105</v>
      </c>
      <c r="DI754" s="166" t="s">
        <v>8105</v>
      </c>
      <c r="DJ754" s="166" t="s">
        <v>8105</v>
      </c>
      <c r="DK754" s="166" t="s">
        <v>8105</v>
      </c>
      <c r="DL754" s="166" t="s">
        <v>8105</v>
      </c>
      <c r="DM754" s="166" t="s">
        <v>8105</v>
      </c>
      <c r="DN754" s="166" t="s">
        <v>8105</v>
      </c>
      <c r="DO754" s="166" t="s">
        <v>8105</v>
      </c>
      <c r="DP754" s="166" t="s">
        <v>8105</v>
      </c>
      <c r="DQ754" s="166" t="s">
        <v>8105</v>
      </c>
      <c r="DR754" s="166" t="s">
        <v>8105</v>
      </c>
      <c r="DS754" s="166" t="s">
        <v>8105</v>
      </c>
      <c r="DT754" s="166" t="s">
        <v>8105</v>
      </c>
      <c r="DU754" s="166" t="s">
        <v>8105</v>
      </c>
      <c r="DV754" s="166" t="s">
        <v>8105</v>
      </c>
      <c r="DW754" s="166" t="s">
        <v>8105</v>
      </c>
      <c r="DX754" s="166" t="s">
        <v>8105</v>
      </c>
      <c r="DY754" s="166" t="s">
        <v>8105</v>
      </c>
      <c r="DZ754" s="166" t="s">
        <v>8105</v>
      </c>
      <c r="EA754" s="166" t="s">
        <v>8105</v>
      </c>
      <c r="EB754" s="166" t="s">
        <v>8105</v>
      </c>
      <c r="EC754" s="166" t="s">
        <v>8105</v>
      </c>
      <c r="ED754" s="166" t="s">
        <v>8105</v>
      </c>
      <c r="EE754" s="166" t="s">
        <v>8105</v>
      </c>
      <c r="EF754" s="166" t="s">
        <v>8105</v>
      </c>
      <c r="EG754" s="166" t="s">
        <v>8105</v>
      </c>
      <c r="EH754" s="166" t="s">
        <v>8105</v>
      </c>
      <c r="EI754" s="166" t="s">
        <v>8105</v>
      </c>
      <c r="EJ754" s="166" t="s">
        <v>8105</v>
      </c>
      <c r="EK754" s="166" t="s">
        <v>8105</v>
      </c>
      <c r="EL754" s="166" t="s">
        <v>8105</v>
      </c>
      <c r="EM754" s="166" t="s">
        <v>8105</v>
      </c>
      <c r="EN754" s="166" t="s">
        <v>8105</v>
      </c>
    </row>
    <row r="755" spans="2:144">
      <c r="E755" s="120" t="s">
        <v>8088</v>
      </c>
      <c r="F755" s="126" t="s">
        <v>8235</v>
      </c>
      <c r="G755" s="151" t="s">
        <v>8090</v>
      </c>
      <c r="H755" s="152" t="s">
        <v>8091</v>
      </c>
      <c r="I755" s="166">
        <v>4.0888</v>
      </c>
      <c r="J755" s="166">
        <v>1.0704</v>
      </c>
      <c r="K755" s="166">
        <v>6.2187000000000001</v>
      </c>
      <c r="L755" s="166">
        <v>4.3064</v>
      </c>
      <c r="M755" s="166">
        <v>2.0360999999999998</v>
      </c>
      <c r="N755" s="166">
        <v>7.4226000000000001</v>
      </c>
      <c r="O755" s="166">
        <v>5.359</v>
      </c>
      <c r="P755" s="166">
        <v>5.2667999999999999</v>
      </c>
      <c r="Q755" s="166">
        <v>2.5118999999999998</v>
      </c>
      <c r="R755" s="166">
        <v>5.4138999999999999</v>
      </c>
      <c r="S755" s="166">
        <v>1.0193000000000001</v>
      </c>
      <c r="T755" s="166">
        <v>3.5285000000000002</v>
      </c>
      <c r="U755" s="166">
        <v>5.9920999999999998</v>
      </c>
      <c r="V755" s="166" t="s">
        <v>7469</v>
      </c>
      <c r="W755" s="166">
        <v>1.9756</v>
      </c>
      <c r="X755" s="166">
        <v>5.7236000000000002</v>
      </c>
      <c r="Y755" s="166">
        <v>0.72030000000000005</v>
      </c>
      <c r="Z755" s="166">
        <v>0.56399999999999995</v>
      </c>
      <c r="AA755" s="166">
        <v>4.2907999999999999</v>
      </c>
      <c r="AB755" s="166">
        <v>3.8552</v>
      </c>
      <c r="AC755" s="166">
        <v>165.65110000000001</v>
      </c>
      <c r="AD755" s="166">
        <v>0.46839999999999998</v>
      </c>
      <c r="AE755" s="166">
        <v>7.2634999999999996</v>
      </c>
      <c r="AF755" s="166">
        <v>10.2905</v>
      </c>
      <c r="AG755" s="166">
        <v>0.46560000000000001</v>
      </c>
      <c r="AH755" s="166">
        <v>1.9979</v>
      </c>
      <c r="AI755" s="166">
        <v>3.1774</v>
      </c>
      <c r="AJ755" s="166">
        <v>5.7321</v>
      </c>
      <c r="AK755" s="166">
        <v>1.0264</v>
      </c>
      <c r="AL755" s="166">
        <v>1.3731</v>
      </c>
      <c r="AM755" s="166">
        <v>2.9327999999999999</v>
      </c>
      <c r="AN755" s="166">
        <v>1.9883</v>
      </c>
      <c r="AO755" s="166" t="s">
        <v>7469</v>
      </c>
      <c r="AP755" s="166">
        <v>4.4668999999999999</v>
      </c>
      <c r="AQ755" s="166" t="s">
        <v>7469</v>
      </c>
      <c r="AR755" s="166">
        <v>6.6433</v>
      </c>
      <c r="AS755" s="166">
        <v>7.1900000000000006E-2</v>
      </c>
      <c r="AT755" s="166">
        <v>1.2316</v>
      </c>
      <c r="AU755" s="166">
        <v>1.4503999999999999</v>
      </c>
      <c r="AV755" s="166">
        <v>6.9005999999999998</v>
      </c>
      <c r="AW755" s="166" t="s">
        <v>7469</v>
      </c>
      <c r="AX755" s="166">
        <v>8.4997000000000007</v>
      </c>
      <c r="AY755" s="166" t="s">
        <v>7469</v>
      </c>
      <c r="AZ755" s="166">
        <v>7.056</v>
      </c>
      <c r="BA755" s="166">
        <v>5.7743000000000002</v>
      </c>
      <c r="BB755" s="166">
        <v>2.5575999999999999</v>
      </c>
      <c r="BC755" s="166">
        <v>1.0722</v>
      </c>
      <c r="BD755" s="166">
        <v>2.2942999999999998</v>
      </c>
      <c r="BE755" s="166">
        <v>5.0369999999999999</v>
      </c>
      <c r="BF755" s="166">
        <v>1.347</v>
      </c>
      <c r="BG755" s="166" t="s">
        <v>7469</v>
      </c>
      <c r="BH755" s="166" t="s">
        <v>7469</v>
      </c>
      <c r="BI755" s="166" t="s">
        <v>7469</v>
      </c>
      <c r="BJ755" s="166">
        <v>17.053699999999999</v>
      </c>
      <c r="BK755" s="166">
        <v>6.7606999999999999</v>
      </c>
      <c r="BL755" s="166">
        <v>6.4318999999999997</v>
      </c>
      <c r="BM755" s="166">
        <v>0.95330000000000004</v>
      </c>
      <c r="BN755" s="166">
        <v>1.4188000000000001</v>
      </c>
      <c r="BO755" s="166">
        <v>32476.016100000001</v>
      </c>
      <c r="BP755" s="166">
        <v>1.0971</v>
      </c>
      <c r="BQ755" s="166" t="s">
        <v>7469</v>
      </c>
      <c r="BR755" s="166" t="s">
        <v>7469</v>
      </c>
      <c r="BS755" s="166">
        <v>7.7397</v>
      </c>
      <c r="BT755" s="166">
        <v>26.388300000000001</v>
      </c>
      <c r="BU755" s="166" t="s">
        <v>7469</v>
      </c>
      <c r="BV755" s="166">
        <v>8.4797999999999991</v>
      </c>
      <c r="BW755" s="166" t="s">
        <v>7469</v>
      </c>
      <c r="BX755" s="166" t="s">
        <v>7469</v>
      </c>
      <c r="BY755" s="166">
        <v>1471.3846000000001</v>
      </c>
      <c r="BZ755" s="166" t="s">
        <v>7469</v>
      </c>
      <c r="CA755" s="166" t="s">
        <v>7469</v>
      </c>
      <c r="CB755" s="166">
        <v>1.357</v>
      </c>
      <c r="CC755" s="166" t="s">
        <v>7469</v>
      </c>
      <c r="CD755" s="166">
        <v>0.98609999999999998</v>
      </c>
      <c r="CE755" s="166">
        <v>77.228099999999998</v>
      </c>
      <c r="CF755" s="166">
        <v>27.7669</v>
      </c>
      <c r="CG755" s="166" t="s">
        <v>7469</v>
      </c>
      <c r="CH755" s="166">
        <v>2.3045</v>
      </c>
      <c r="CI755" s="166" t="s">
        <v>7469</v>
      </c>
      <c r="CJ755" s="166" t="s">
        <v>7469</v>
      </c>
      <c r="CK755" s="166" t="s">
        <v>7469</v>
      </c>
      <c r="CL755" s="166" t="s">
        <v>7469</v>
      </c>
      <c r="CM755" s="166" t="s">
        <v>7469</v>
      </c>
      <c r="CN755" s="166" t="s">
        <v>7469</v>
      </c>
      <c r="CO755" s="166">
        <v>1.4789000000000001</v>
      </c>
      <c r="CP755" s="166">
        <v>1.4037999999999999</v>
      </c>
      <c r="CQ755" s="166" t="s">
        <v>7469</v>
      </c>
      <c r="CR755" s="166" t="s">
        <v>7469</v>
      </c>
      <c r="CS755" s="166">
        <v>1.9766999999999999</v>
      </c>
      <c r="CT755" s="166">
        <v>5.4275000000000002</v>
      </c>
      <c r="CU755" s="166">
        <v>1.9064000000000001</v>
      </c>
      <c r="CV755" s="166" t="s">
        <v>7469</v>
      </c>
      <c r="CW755" s="166" t="s">
        <v>7469</v>
      </c>
      <c r="CX755" s="166" t="s">
        <v>7469</v>
      </c>
      <c r="CY755" s="166">
        <v>1.7097</v>
      </c>
      <c r="CZ755" s="166">
        <v>1.3297000000000001</v>
      </c>
      <c r="DA755" s="166">
        <v>0.98380000000000001</v>
      </c>
      <c r="DB755" s="166" t="s">
        <v>7469</v>
      </c>
      <c r="DC755" s="166" t="s">
        <v>7469</v>
      </c>
      <c r="DD755" s="166">
        <v>4.2358000000000002</v>
      </c>
      <c r="DE755" s="166" t="s">
        <v>7469</v>
      </c>
      <c r="DF755" s="166" t="s">
        <v>7469</v>
      </c>
      <c r="DG755" s="166">
        <v>9.5155999999999992</v>
      </c>
      <c r="DH755" s="166">
        <v>61.049900000000001</v>
      </c>
      <c r="DI755" s="166">
        <v>3.1899999999999998E-2</v>
      </c>
      <c r="DJ755" s="166" t="s">
        <v>7469</v>
      </c>
      <c r="DK755" s="166">
        <v>0.51190000000000002</v>
      </c>
      <c r="DL755" s="166">
        <v>1.1297999999999999</v>
      </c>
      <c r="DM755" s="166">
        <v>1.9</v>
      </c>
      <c r="DN755" s="166">
        <v>9.3785000000000007</v>
      </c>
      <c r="DO755" s="166">
        <v>3.8155000000000001</v>
      </c>
      <c r="DP755" s="166">
        <v>8.5174000000000003</v>
      </c>
      <c r="DQ755" s="166">
        <v>7.7817999999999996</v>
      </c>
      <c r="DR755" s="166" t="s">
        <v>7469</v>
      </c>
      <c r="DS755" s="166" t="s">
        <v>7469</v>
      </c>
      <c r="DT755" s="166" t="s">
        <v>7469</v>
      </c>
      <c r="DU755" s="166">
        <v>3.1484999999999999</v>
      </c>
      <c r="DV755" s="166" t="s">
        <v>7469</v>
      </c>
      <c r="DW755" s="166" t="s">
        <v>7469</v>
      </c>
      <c r="DX755" s="166">
        <v>2.3144</v>
      </c>
      <c r="DY755" s="166">
        <v>1.3121</v>
      </c>
      <c r="DZ755" s="166">
        <v>4.5841000000000003</v>
      </c>
      <c r="EA755" s="166" t="s">
        <v>7469</v>
      </c>
      <c r="EB755" s="166">
        <v>0.70009999999999994</v>
      </c>
      <c r="EC755" s="166">
        <v>8.0692000000000004</v>
      </c>
      <c r="ED755" s="166">
        <v>1.8666</v>
      </c>
      <c r="EE755" s="166" t="s">
        <v>7469</v>
      </c>
      <c r="EF755" s="166">
        <v>3.7443</v>
      </c>
      <c r="EG755" s="166">
        <v>5.6997</v>
      </c>
      <c r="EH755" s="166">
        <v>1.8552999999999999</v>
      </c>
      <c r="EI755" s="166" t="s">
        <v>7469</v>
      </c>
      <c r="EJ755" s="166" t="s">
        <v>7469</v>
      </c>
      <c r="EK755" s="166">
        <v>454.35039999999998</v>
      </c>
      <c r="EL755" s="166" t="s">
        <v>7469</v>
      </c>
      <c r="EM755" s="166" t="s">
        <v>7469</v>
      </c>
      <c r="EN755" s="166" t="s">
        <v>7469</v>
      </c>
    </row>
    <row r="756" spans="2:144">
      <c r="E756" s="120" t="s">
        <v>8092</v>
      </c>
      <c r="F756" s="126" t="s">
        <v>8235</v>
      </c>
      <c r="G756" s="151" t="s">
        <v>8090</v>
      </c>
      <c r="H756" s="152" t="s">
        <v>8091</v>
      </c>
      <c r="I756" s="166">
        <v>3.6730999999999998</v>
      </c>
      <c r="J756" s="166">
        <v>1.97</v>
      </c>
      <c r="K756" s="166">
        <v>6.1288</v>
      </c>
      <c r="L756" s="166">
        <v>2.1766999999999999</v>
      </c>
      <c r="M756" s="166">
        <v>2.1236000000000002</v>
      </c>
      <c r="N756" s="166">
        <v>6.8780999999999999</v>
      </c>
      <c r="O756" s="166">
        <v>6.6090999999999998</v>
      </c>
      <c r="P756" s="166">
        <v>5.5422000000000002</v>
      </c>
      <c r="Q756" s="166">
        <v>4.1589</v>
      </c>
      <c r="R756" s="166">
        <v>4.9858000000000002</v>
      </c>
      <c r="S756" s="166">
        <v>0.85160000000000002</v>
      </c>
      <c r="T756" s="166">
        <v>2.8965999999999998</v>
      </c>
      <c r="U756" s="166">
        <v>3.4531999999999998</v>
      </c>
      <c r="V756" s="166" t="s">
        <v>7469</v>
      </c>
      <c r="W756" s="166">
        <v>2.2835000000000001</v>
      </c>
      <c r="X756" s="166">
        <v>7.5410000000000004</v>
      </c>
      <c r="Y756" s="166" t="s">
        <v>7469</v>
      </c>
      <c r="Z756" s="166">
        <v>1.1626000000000001</v>
      </c>
      <c r="AA756" s="166">
        <v>7.8536999999999999</v>
      </c>
      <c r="AB756" s="166">
        <v>2.9176000000000002</v>
      </c>
      <c r="AC756" s="166">
        <v>18.7117</v>
      </c>
      <c r="AD756" s="166">
        <v>0.311</v>
      </c>
      <c r="AE756" s="166">
        <v>3.597</v>
      </c>
      <c r="AF756" s="166">
        <v>20.432200000000002</v>
      </c>
      <c r="AG756" s="166">
        <v>0.5867</v>
      </c>
      <c r="AH756" s="166">
        <v>1.2990999999999999</v>
      </c>
      <c r="AI756" s="166">
        <v>4.0187999999999997</v>
      </c>
      <c r="AJ756" s="166">
        <v>8.6287000000000003</v>
      </c>
      <c r="AK756" s="166">
        <v>1.2287999999999999</v>
      </c>
      <c r="AL756" s="166">
        <v>1.6027</v>
      </c>
      <c r="AM756" s="166">
        <v>3.6695000000000002</v>
      </c>
      <c r="AN756" s="166">
        <v>2.9575999999999998</v>
      </c>
      <c r="AO756" s="166" t="s">
        <v>7469</v>
      </c>
      <c r="AP756" s="166">
        <v>3.4773000000000001</v>
      </c>
      <c r="AQ756" s="166" t="s">
        <v>7469</v>
      </c>
      <c r="AR756" s="166">
        <v>8.8165999999999993</v>
      </c>
      <c r="AS756" s="166" t="s">
        <v>7469</v>
      </c>
      <c r="AT756" s="166">
        <v>1.2126999999999999</v>
      </c>
      <c r="AU756" s="166">
        <v>1.5799000000000001</v>
      </c>
      <c r="AV756" s="166">
        <v>9.2138000000000009</v>
      </c>
      <c r="AW756" s="166" t="s">
        <v>7469</v>
      </c>
      <c r="AX756" s="166" t="s">
        <v>7469</v>
      </c>
      <c r="AY756" s="166" t="s">
        <v>7469</v>
      </c>
      <c r="AZ756" s="166">
        <v>13.9611</v>
      </c>
      <c r="BA756" s="166">
        <v>15.9956</v>
      </c>
      <c r="BB756" s="166">
        <v>5.4607999999999999</v>
      </c>
      <c r="BC756" s="166">
        <v>0.83320000000000005</v>
      </c>
      <c r="BD756" s="166">
        <v>9.6600000000000005E-2</v>
      </c>
      <c r="BE756" s="166">
        <v>3.0154000000000001</v>
      </c>
      <c r="BF756" s="166">
        <v>0.96209999999999996</v>
      </c>
      <c r="BG756" s="166" t="s">
        <v>7469</v>
      </c>
      <c r="BH756" s="166" t="s">
        <v>7469</v>
      </c>
      <c r="BI756" s="166" t="s">
        <v>7469</v>
      </c>
      <c r="BJ756" s="166">
        <v>14.626200000000001</v>
      </c>
      <c r="BK756" s="166">
        <v>17.233699999999999</v>
      </c>
      <c r="BL756" s="166">
        <v>13.376799999999999</v>
      </c>
      <c r="BM756" s="166">
        <v>0.91900000000000004</v>
      </c>
      <c r="BN756" s="166">
        <v>3.3597000000000001</v>
      </c>
      <c r="BO756" s="166" t="s">
        <v>7469</v>
      </c>
      <c r="BP756" s="166">
        <v>1.3757999999999999</v>
      </c>
      <c r="BQ756" s="166" t="s">
        <v>7469</v>
      </c>
      <c r="BR756" s="166">
        <v>3.0983999999999998</v>
      </c>
      <c r="BS756" s="166">
        <v>6.1924000000000001</v>
      </c>
      <c r="BT756" s="166">
        <v>6.4819000000000004</v>
      </c>
      <c r="BU756" s="166" t="s">
        <v>7469</v>
      </c>
      <c r="BV756" s="166">
        <v>4.9683000000000002</v>
      </c>
      <c r="BW756" s="166" t="s">
        <v>7469</v>
      </c>
      <c r="BX756" s="166">
        <v>18.104600000000001</v>
      </c>
      <c r="BY756" s="166">
        <v>5944.7947000000004</v>
      </c>
      <c r="BZ756" s="166" t="s">
        <v>7469</v>
      </c>
      <c r="CA756" s="166" t="s">
        <v>7469</v>
      </c>
      <c r="CB756" s="166">
        <v>1.1438999999999999</v>
      </c>
      <c r="CC756" s="166" t="s">
        <v>7469</v>
      </c>
      <c r="CD756" s="166">
        <v>1.5872999999999999</v>
      </c>
      <c r="CE756" s="166">
        <v>5.8848000000000003</v>
      </c>
      <c r="CF756" s="166">
        <v>6.4034000000000004</v>
      </c>
      <c r="CG756" s="166">
        <v>8.2556999999999992</v>
      </c>
      <c r="CH756" s="166">
        <v>3.4563999999999999</v>
      </c>
      <c r="CI756" s="166" t="s">
        <v>7469</v>
      </c>
      <c r="CJ756" s="166" t="s">
        <v>7469</v>
      </c>
      <c r="CK756" s="166" t="s">
        <v>7469</v>
      </c>
      <c r="CL756" s="166" t="s">
        <v>7469</v>
      </c>
      <c r="CM756" s="166" t="s">
        <v>7469</v>
      </c>
      <c r="CN756" s="166" t="s">
        <v>7469</v>
      </c>
      <c r="CO756" s="166">
        <v>1.3403</v>
      </c>
      <c r="CP756" s="166">
        <v>1.0097</v>
      </c>
      <c r="CQ756" s="166" t="s">
        <v>7469</v>
      </c>
      <c r="CR756" s="166" t="s">
        <v>7469</v>
      </c>
      <c r="CS756" s="166">
        <v>2.3374000000000001</v>
      </c>
      <c r="CT756" s="166">
        <v>5.8475999999999999</v>
      </c>
      <c r="CU756" s="166">
        <v>2.5034999999999998</v>
      </c>
      <c r="CV756" s="166" t="s">
        <v>7469</v>
      </c>
      <c r="CW756" s="166" t="s">
        <v>7469</v>
      </c>
      <c r="CX756" s="166" t="s">
        <v>7469</v>
      </c>
      <c r="CY756" s="166">
        <v>2.5920000000000001</v>
      </c>
      <c r="CZ756" s="166">
        <v>1.3002</v>
      </c>
      <c r="DA756" s="166">
        <v>1.3185</v>
      </c>
      <c r="DB756" s="166" t="s">
        <v>7469</v>
      </c>
      <c r="DC756" s="166" t="s">
        <v>7469</v>
      </c>
      <c r="DD756" s="166">
        <v>5.1134000000000004</v>
      </c>
      <c r="DE756" s="166">
        <v>11.0509</v>
      </c>
      <c r="DF756" s="166" t="s">
        <v>7469</v>
      </c>
      <c r="DG756" s="166">
        <v>24.5672</v>
      </c>
      <c r="DH756" s="166" t="s">
        <v>7469</v>
      </c>
      <c r="DI756" s="166">
        <v>9.2899999999999996E-2</v>
      </c>
      <c r="DJ756" s="166" t="s">
        <v>7469</v>
      </c>
      <c r="DK756" s="166">
        <v>1.8369</v>
      </c>
      <c r="DL756" s="166">
        <v>0.8256</v>
      </c>
      <c r="DM756" s="166">
        <v>2.0274000000000001</v>
      </c>
      <c r="DN756" s="166">
        <v>11.034000000000001</v>
      </c>
      <c r="DO756" s="166">
        <v>5.4111000000000002</v>
      </c>
      <c r="DP756" s="166">
        <v>4.7929000000000004</v>
      </c>
      <c r="DQ756" s="166">
        <v>12.2094</v>
      </c>
      <c r="DR756" s="166" t="s">
        <v>7469</v>
      </c>
      <c r="DS756" s="166" t="s">
        <v>7469</v>
      </c>
      <c r="DT756" s="166">
        <v>9.5595999999999997</v>
      </c>
      <c r="DU756" s="166">
        <v>6.4588000000000001</v>
      </c>
      <c r="DV756" s="166" t="s">
        <v>7469</v>
      </c>
      <c r="DW756" s="166" t="s">
        <v>7469</v>
      </c>
      <c r="DX756" s="166">
        <v>2.5752000000000002</v>
      </c>
      <c r="DY756" s="166">
        <v>1.0883</v>
      </c>
      <c r="DZ756" s="166">
        <v>5.3398000000000003</v>
      </c>
      <c r="EA756" s="166">
        <v>16.044499999999999</v>
      </c>
      <c r="EB756" s="166">
        <v>0.74950000000000006</v>
      </c>
      <c r="EC756" s="166">
        <v>6.5330000000000004</v>
      </c>
      <c r="ED756" s="166">
        <v>1.6446000000000001</v>
      </c>
      <c r="EE756" s="166" t="s">
        <v>7469</v>
      </c>
      <c r="EF756" s="166">
        <v>4.7495000000000003</v>
      </c>
      <c r="EG756" s="166">
        <v>9.7410999999999994</v>
      </c>
      <c r="EH756" s="166">
        <v>0.69040000000000001</v>
      </c>
      <c r="EI756" s="166">
        <v>18.453199999999999</v>
      </c>
      <c r="EJ756" s="166" t="s">
        <v>7469</v>
      </c>
      <c r="EK756" s="166">
        <v>2358.2732999999998</v>
      </c>
      <c r="EL756" s="166">
        <v>50.363300000000002</v>
      </c>
      <c r="EM756" s="166" t="s">
        <v>7469</v>
      </c>
      <c r="EN756" s="166" t="s">
        <v>7469</v>
      </c>
    </row>
    <row r="757" spans="2:144">
      <c r="E757" s="120" t="s">
        <v>8093</v>
      </c>
      <c r="F757" s="126" t="s">
        <v>8235</v>
      </c>
      <c r="G757" s="151" t="s">
        <v>8090</v>
      </c>
      <c r="H757" s="152" t="s">
        <v>8091</v>
      </c>
      <c r="I757" s="166">
        <v>3.5341999999999998</v>
      </c>
      <c r="J757" s="166">
        <v>2.0516999999999999</v>
      </c>
      <c r="K757" s="166">
        <v>6.9089999999999998</v>
      </c>
      <c r="L757" s="166">
        <v>1.8045</v>
      </c>
      <c r="M757" s="166">
        <v>3.3512</v>
      </c>
      <c r="N757" s="166">
        <v>5.1532999999999998</v>
      </c>
      <c r="O757" s="166">
        <v>6.0671999999999997</v>
      </c>
      <c r="P757" s="166">
        <v>44.202500000000001</v>
      </c>
      <c r="Q757" s="166">
        <v>3.7831000000000001</v>
      </c>
      <c r="R757" s="166">
        <v>2.6040999999999999</v>
      </c>
      <c r="S757" s="166">
        <v>1.69</v>
      </c>
      <c r="T757" s="166">
        <v>6.3019999999999996</v>
      </c>
      <c r="U757" s="166">
        <v>3.5638999999999998</v>
      </c>
      <c r="V757" s="166">
        <v>11.3527</v>
      </c>
      <c r="W757" s="166">
        <v>2.7023999999999999</v>
      </c>
      <c r="X757" s="166">
        <v>8.6155000000000008</v>
      </c>
      <c r="Y757" s="166">
        <v>1.2715000000000001</v>
      </c>
      <c r="Z757" s="166">
        <v>1.6091</v>
      </c>
      <c r="AA757" s="166">
        <v>5.2572000000000001</v>
      </c>
      <c r="AB757" s="166">
        <v>2.6095000000000002</v>
      </c>
      <c r="AC757" s="166">
        <v>271.43790000000001</v>
      </c>
      <c r="AD757" s="166">
        <v>0.34460000000000002</v>
      </c>
      <c r="AE757" s="166">
        <v>2.2698999999999998</v>
      </c>
      <c r="AF757" s="166">
        <v>10.247999999999999</v>
      </c>
      <c r="AG757" s="166">
        <v>0.52339999999999998</v>
      </c>
      <c r="AH757" s="166" t="s">
        <v>7469</v>
      </c>
      <c r="AI757" s="166">
        <v>3.6551999999999998</v>
      </c>
      <c r="AJ757" s="166">
        <v>11.8111</v>
      </c>
      <c r="AK757" s="166">
        <v>0.4093</v>
      </c>
      <c r="AL757" s="166">
        <v>4.1687000000000003</v>
      </c>
      <c r="AM757" s="166">
        <v>5.1032000000000002</v>
      </c>
      <c r="AN757" s="166">
        <v>3.9155000000000002</v>
      </c>
      <c r="AO757" s="166" t="s">
        <v>7469</v>
      </c>
      <c r="AP757" s="166">
        <v>0.57540000000000002</v>
      </c>
      <c r="AQ757" s="166" t="s">
        <v>7469</v>
      </c>
      <c r="AR757" s="166">
        <v>12.2257</v>
      </c>
      <c r="AS757" s="166">
        <v>3.3799999999999997E-2</v>
      </c>
      <c r="AT757" s="166">
        <v>2.5042</v>
      </c>
      <c r="AU757" s="166">
        <v>2.3340000000000001</v>
      </c>
      <c r="AV757" s="166">
        <v>6.6279000000000003</v>
      </c>
      <c r="AW757" s="166" t="s">
        <v>7469</v>
      </c>
      <c r="AX757" s="166" t="s">
        <v>7469</v>
      </c>
      <c r="AY757" s="166" t="s">
        <v>7469</v>
      </c>
      <c r="AZ757" s="166">
        <v>12.0107</v>
      </c>
      <c r="BA757" s="166">
        <v>11.7746</v>
      </c>
      <c r="BB757" s="166">
        <v>4.3697999999999997</v>
      </c>
      <c r="BC757" s="166">
        <v>1.1840999999999999</v>
      </c>
      <c r="BD757" s="166">
        <v>3.4289000000000001</v>
      </c>
      <c r="BE757" s="166">
        <v>4.4950999999999999</v>
      </c>
      <c r="BF757" s="166">
        <v>0.85619999999999996</v>
      </c>
      <c r="BG757" s="166" t="s">
        <v>7469</v>
      </c>
      <c r="BH757" s="166" t="s">
        <v>7469</v>
      </c>
      <c r="BI757" s="166" t="s">
        <v>7469</v>
      </c>
      <c r="BJ757" s="166">
        <v>8.3780000000000001</v>
      </c>
      <c r="BK757" s="166">
        <v>9.1598000000000006</v>
      </c>
      <c r="BL757" s="166">
        <v>9.8933</v>
      </c>
      <c r="BM757" s="166">
        <v>0.79610000000000003</v>
      </c>
      <c r="BN757" s="166">
        <v>2.0354000000000001</v>
      </c>
      <c r="BO757" s="166">
        <v>30.5273</v>
      </c>
      <c r="BP757" s="166">
        <v>2.2138</v>
      </c>
      <c r="BQ757" s="166">
        <v>26.216999999999999</v>
      </c>
      <c r="BR757" s="166">
        <v>2.1126999999999998</v>
      </c>
      <c r="BS757" s="166">
        <v>11.7819</v>
      </c>
      <c r="BT757" s="166">
        <v>10.5062</v>
      </c>
      <c r="BU757" s="166" t="s">
        <v>7469</v>
      </c>
      <c r="BV757" s="166">
        <v>3.0358999999999998</v>
      </c>
      <c r="BW757" s="166" t="s">
        <v>7469</v>
      </c>
      <c r="BX757" s="166">
        <v>8.8180999999999994</v>
      </c>
      <c r="BY757" s="166" t="s">
        <v>7469</v>
      </c>
      <c r="BZ757" s="166" t="s">
        <v>7469</v>
      </c>
      <c r="CA757" s="166">
        <v>25.129000000000001</v>
      </c>
      <c r="CB757" s="166">
        <v>1.3512999999999999</v>
      </c>
      <c r="CC757" s="166" t="s">
        <v>7469</v>
      </c>
      <c r="CD757" s="166">
        <v>1.5392999999999999</v>
      </c>
      <c r="CE757" s="166">
        <v>9.2203999999999997</v>
      </c>
      <c r="CF757" s="166">
        <v>6.2194000000000003</v>
      </c>
      <c r="CG757" s="166">
        <v>32.421700000000001</v>
      </c>
      <c r="CH757" s="166">
        <v>2.2221000000000002</v>
      </c>
      <c r="CI757" s="166">
        <v>19.343599999999999</v>
      </c>
      <c r="CJ757" s="166" t="s">
        <v>7469</v>
      </c>
      <c r="CK757" s="166" t="s">
        <v>7469</v>
      </c>
      <c r="CL757" s="166" t="s">
        <v>7469</v>
      </c>
      <c r="CM757" s="166" t="s">
        <v>7469</v>
      </c>
      <c r="CN757" s="166" t="s">
        <v>7469</v>
      </c>
      <c r="CO757" s="166">
        <v>3.9432999999999998</v>
      </c>
      <c r="CP757" s="166">
        <v>0.83340000000000003</v>
      </c>
      <c r="CQ757" s="166">
        <v>118.4825</v>
      </c>
      <c r="CR757" s="166" t="s">
        <v>7469</v>
      </c>
      <c r="CS757" s="166">
        <v>3.3814000000000002</v>
      </c>
      <c r="CT757" s="166">
        <v>4.0536000000000003</v>
      </c>
      <c r="CU757" s="166">
        <v>1.0401</v>
      </c>
      <c r="CV757" s="166" t="s">
        <v>7469</v>
      </c>
      <c r="CW757" s="166" t="s">
        <v>7469</v>
      </c>
      <c r="CX757" s="166" t="s">
        <v>7469</v>
      </c>
      <c r="CY757" s="166">
        <v>2.7721</v>
      </c>
      <c r="CZ757" s="166">
        <v>0.9738</v>
      </c>
      <c r="DA757" s="166">
        <v>1.0901000000000001</v>
      </c>
      <c r="DB757" s="166" t="s">
        <v>7469</v>
      </c>
      <c r="DC757" s="166" t="s">
        <v>7469</v>
      </c>
      <c r="DD757" s="166">
        <v>5.9917999999999996</v>
      </c>
      <c r="DE757" s="166">
        <v>38.719700000000003</v>
      </c>
      <c r="DF757" s="166" t="s">
        <v>7469</v>
      </c>
      <c r="DG757" s="166">
        <v>19.746099999999998</v>
      </c>
      <c r="DH757" s="166" t="s">
        <v>7469</v>
      </c>
      <c r="DI757" s="166">
        <v>6.5299999999999997E-2</v>
      </c>
      <c r="DJ757" s="166" t="s">
        <v>7469</v>
      </c>
      <c r="DK757" s="166">
        <v>1.2598</v>
      </c>
      <c r="DL757" s="166">
        <v>0.78029999999999999</v>
      </c>
      <c r="DM757" s="166">
        <v>0.93100000000000005</v>
      </c>
      <c r="DN757" s="166">
        <v>7.8334000000000001</v>
      </c>
      <c r="DO757" s="166">
        <v>8.8277999999999999</v>
      </c>
      <c r="DP757" s="166">
        <v>7.9345999999999997</v>
      </c>
      <c r="DQ757" s="166">
        <v>16.202999999999999</v>
      </c>
      <c r="DR757" s="166" t="s">
        <v>7469</v>
      </c>
      <c r="DS757" s="166" t="s">
        <v>7469</v>
      </c>
      <c r="DT757" s="166">
        <v>13.5311</v>
      </c>
      <c r="DU757" s="166">
        <v>4.2831000000000001</v>
      </c>
      <c r="DV757" s="166" t="s">
        <v>7469</v>
      </c>
      <c r="DW757" s="166" t="s">
        <v>7469</v>
      </c>
      <c r="DX757" s="166">
        <v>3.0648</v>
      </c>
      <c r="DY757" s="166">
        <v>0.94820000000000004</v>
      </c>
      <c r="DZ757" s="166">
        <v>3.5074999999999998</v>
      </c>
      <c r="EA757" s="166">
        <v>14.2845</v>
      </c>
      <c r="EB757" s="166">
        <v>3.2401</v>
      </c>
      <c r="EC757" s="166">
        <v>4.4885000000000002</v>
      </c>
      <c r="ED757" s="166">
        <v>1.9694</v>
      </c>
      <c r="EE757" s="166" t="s">
        <v>7469</v>
      </c>
      <c r="EF757" s="166">
        <v>2.1602999999999999</v>
      </c>
      <c r="EG757" s="166">
        <v>9.2523</v>
      </c>
      <c r="EH757" s="166">
        <v>4.7220000000000004</v>
      </c>
      <c r="EI757" s="166">
        <v>11.805300000000001</v>
      </c>
      <c r="EJ757" s="166" t="s">
        <v>7469</v>
      </c>
      <c r="EK757" s="166">
        <v>3005.6464000000001</v>
      </c>
      <c r="EL757" s="166">
        <v>252.6942</v>
      </c>
      <c r="EM757" s="166" t="s">
        <v>7469</v>
      </c>
      <c r="EN757" s="166" t="s">
        <v>7469</v>
      </c>
    </row>
    <row r="758" spans="2:144">
      <c r="E758" s="120" t="s">
        <v>8094</v>
      </c>
      <c r="F758" s="126" t="s">
        <v>8235</v>
      </c>
      <c r="G758" s="151" t="s">
        <v>8090</v>
      </c>
      <c r="H758" s="152" t="s">
        <v>8091</v>
      </c>
      <c r="I758" s="166">
        <v>3.3485</v>
      </c>
      <c r="J758" s="166">
        <v>2.4573999999999998</v>
      </c>
      <c r="K758" s="166">
        <v>5.2093999999999996</v>
      </c>
      <c r="L758" s="166">
        <v>0.50800000000000001</v>
      </c>
      <c r="M758" s="166">
        <v>1.5835999999999999</v>
      </c>
      <c r="N758" s="166">
        <v>5.9450000000000003</v>
      </c>
      <c r="O758" s="166">
        <v>5.0248999999999997</v>
      </c>
      <c r="P758" s="166">
        <v>8.9586000000000006</v>
      </c>
      <c r="Q758" s="166">
        <v>1.9292</v>
      </c>
      <c r="R758" s="166">
        <v>6.5278</v>
      </c>
      <c r="S758" s="166">
        <v>4.5693999999999999</v>
      </c>
      <c r="T758" s="166">
        <v>8.2212999999999994</v>
      </c>
      <c r="U758" s="166">
        <v>3.6118999999999999</v>
      </c>
      <c r="V758" s="166">
        <v>3.7875999999999999</v>
      </c>
      <c r="W758" s="166">
        <v>5.8598999999999997</v>
      </c>
      <c r="X758" s="166">
        <v>16.977699999999999</v>
      </c>
      <c r="Y758" s="166">
        <v>0.60760000000000003</v>
      </c>
      <c r="Z758" s="166">
        <v>1.0088999999999999</v>
      </c>
      <c r="AA758" s="166">
        <v>4.4535</v>
      </c>
      <c r="AB758" s="166">
        <v>2.1810999999999998</v>
      </c>
      <c r="AC758" s="166">
        <v>214.2277</v>
      </c>
      <c r="AD758" s="166">
        <v>0.81520000000000004</v>
      </c>
      <c r="AE758" s="166">
        <v>3.6294</v>
      </c>
      <c r="AF758" s="166">
        <v>18.2515</v>
      </c>
      <c r="AG758" s="166">
        <v>0.69989999999999997</v>
      </c>
      <c r="AH758" s="166">
        <v>5.1868999999999996</v>
      </c>
      <c r="AI758" s="166">
        <v>4.9602000000000004</v>
      </c>
      <c r="AJ758" s="166">
        <v>13.9694</v>
      </c>
      <c r="AK758" s="166">
        <v>0.79769999999999996</v>
      </c>
      <c r="AL758" s="166">
        <v>3.2469999999999999</v>
      </c>
      <c r="AM758" s="166">
        <v>7.0942999999999996</v>
      </c>
      <c r="AN758" s="166">
        <v>6.35</v>
      </c>
      <c r="AO758" s="166">
        <v>2.3033999999999999</v>
      </c>
      <c r="AP758" s="166">
        <v>2.1915</v>
      </c>
      <c r="AQ758" s="166">
        <v>1.0409999999999999</v>
      </c>
      <c r="AR758" s="166">
        <v>12.424899999999999</v>
      </c>
      <c r="AS758" s="166">
        <v>0.56240000000000001</v>
      </c>
      <c r="AT758" s="166">
        <v>3.3466</v>
      </c>
      <c r="AU758" s="166">
        <v>1.8327</v>
      </c>
      <c r="AV758" s="166">
        <v>5.3871000000000002</v>
      </c>
      <c r="AW758" s="166" t="s">
        <v>7469</v>
      </c>
      <c r="AX758" s="166" t="s">
        <v>7469</v>
      </c>
      <c r="AY758" s="166" t="s">
        <v>7469</v>
      </c>
      <c r="AZ758" s="166">
        <v>13.177300000000001</v>
      </c>
      <c r="BA758" s="166">
        <v>17.557099999999998</v>
      </c>
      <c r="BB758" s="166">
        <v>9.8080999999999996</v>
      </c>
      <c r="BC758" s="166">
        <v>2.7543000000000002</v>
      </c>
      <c r="BD758" s="166">
        <v>1.0552999999999999</v>
      </c>
      <c r="BE758" s="166">
        <v>5.0213999999999999</v>
      </c>
      <c r="BF758" s="166">
        <v>1.8687</v>
      </c>
      <c r="BG758" s="166" t="s">
        <v>7469</v>
      </c>
      <c r="BH758" s="166">
        <v>14.6082</v>
      </c>
      <c r="BI758" s="166">
        <v>15.174799999999999</v>
      </c>
      <c r="BJ758" s="166">
        <v>9.8300999999999998</v>
      </c>
      <c r="BK758" s="166">
        <v>10.8111</v>
      </c>
      <c r="BL758" s="166">
        <v>7.5842000000000001</v>
      </c>
      <c r="BM758" s="166">
        <v>0.95009999999999994</v>
      </c>
      <c r="BN758" s="166">
        <v>1.6935</v>
      </c>
      <c r="BO758" s="166">
        <v>313.14589999999998</v>
      </c>
      <c r="BP758" s="166">
        <v>3.9771999999999998</v>
      </c>
      <c r="BQ758" s="166">
        <v>8.3299000000000003</v>
      </c>
      <c r="BR758" s="166">
        <v>2.3031999999999999</v>
      </c>
      <c r="BS758" s="166">
        <v>10.918900000000001</v>
      </c>
      <c r="BT758" s="166">
        <v>22.665400000000002</v>
      </c>
      <c r="BU758" s="166" t="s">
        <v>7469</v>
      </c>
      <c r="BV758" s="166">
        <v>5.2035</v>
      </c>
      <c r="BW758" s="166" t="s">
        <v>7469</v>
      </c>
      <c r="BX758" s="166">
        <v>6.5194999999999999</v>
      </c>
      <c r="BY758" s="166">
        <v>6.3815</v>
      </c>
      <c r="BZ758" s="166">
        <v>37.298200000000001</v>
      </c>
      <c r="CA758" s="166">
        <v>53.910400000000003</v>
      </c>
      <c r="CB758" s="166">
        <v>2.8982000000000001</v>
      </c>
      <c r="CC758" s="166">
        <v>0.68889999999999996</v>
      </c>
      <c r="CD758" s="166">
        <v>1.8635999999999999</v>
      </c>
      <c r="CE758" s="166">
        <v>31.7895</v>
      </c>
      <c r="CF758" s="166">
        <v>4.6528999999999998</v>
      </c>
      <c r="CG758" s="166">
        <v>9.0017999999999994</v>
      </c>
      <c r="CH758" s="166">
        <v>1.6298999999999999</v>
      </c>
      <c r="CI758" s="166">
        <v>9.9116999999999997</v>
      </c>
      <c r="CJ758" s="166">
        <v>2.742</v>
      </c>
      <c r="CK758" s="166" t="s">
        <v>7469</v>
      </c>
      <c r="CL758" s="166" t="s">
        <v>7469</v>
      </c>
      <c r="CM758" s="166" t="s">
        <v>7469</v>
      </c>
      <c r="CN758" s="166" t="s">
        <v>7469</v>
      </c>
      <c r="CO758" s="166">
        <v>3.4998</v>
      </c>
      <c r="CP758" s="166">
        <v>0.63880000000000003</v>
      </c>
      <c r="CQ758" s="166">
        <v>42.558100000000003</v>
      </c>
      <c r="CR758" s="166" t="s">
        <v>7469</v>
      </c>
      <c r="CS758" s="166">
        <v>2.7572999999999999</v>
      </c>
      <c r="CT758" s="166">
        <v>5.8800999999999997</v>
      </c>
      <c r="CU758" s="166">
        <v>1.2669999999999999</v>
      </c>
      <c r="CV758" s="166" t="s">
        <v>7469</v>
      </c>
      <c r="CW758" s="166" t="s">
        <v>7469</v>
      </c>
      <c r="CX758" s="166" t="s">
        <v>7469</v>
      </c>
      <c r="CY758" s="166">
        <v>3.2927</v>
      </c>
      <c r="CZ758" s="166">
        <v>0.66139999999999999</v>
      </c>
      <c r="DA758" s="166">
        <v>1.1308</v>
      </c>
      <c r="DB758" s="166" t="s">
        <v>7469</v>
      </c>
      <c r="DC758" s="166">
        <v>10.7508</v>
      </c>
      <c r="DD758" s="166">
        <v>7.5439999999999996</v>
      </c>
      <c r="DE758" s="166">
        <v>117.8814</v>
      </c>
      <c r="DF758" s="166" t="s">
        <v>7469</v>
      </c>
      <c r="DG758" s="166">
        <v>15.2982</v>
      </c>
      <c r="DH758" s="166" t="s">
        <v>7469</v>
      </c>
      <c r="DI758" s="166">
        <v>7.3899999999999993E-2</v>
      </c>
      <c r="DJ758" s="166" t="s">
        <v>7469</v>
      </c>
      <c r="DK758" s="166">
        <v>3.0268999999999999</v>
      </c>
      <c r="DL758" s="166">
        <v>0.73470000000000002</v>
      </c>
      <c r="DM758" s="166">
        <v>0.96740000000000004</v>
      </c>
      <c r="DN758" s="166">
        <v>6.7245999999999997</v>
      </c>
      <c r="DO758" s="166">
        <v>23.922899999999998</v>
      </c>
      <c r="DP758" s="166">
        <v>0.8417</v>
      </c>
      <c r="DQ758" s="166">
        <v>21.587700000000002</v>
      </c>
      <c r="DR758" s="166" t="s">
        <v>7469</v>
      </c>
      <c r="DS758" s="166">
        <v>2.0047000000000001</v>
      </c>
      <c r="DT758" s="166">
        <v>9.9992000000000001</v>
      </c>
      <c r="DU758" s="166">
        <v>7.6951999999999998</v>
      </c>
      <c r="DV758" s="166" t="s">
        <v>7469</v>
      </c>
      <c r="DW758" s="166" t="s">
        <v>7469</v>
      </c>
      <c r="DX758" s="166">
        <v>3.0846</v>
      </c>
      <c r="DY758" s="166">
        <v>1.8131999999999999</v>
      </c>
      <c r="DZ758" s="166">
        <v>3.89</v>
      </c>
      <c r="EA758" s="166">
        <v>14.3309</v>
      </c>
      <c r="EB758" s="166">
        <v>4.6364999999999998</v>
      </c>
      <c r="EC758" s="166">
        <v>3.5411999999999999</v>
      </c>
      <c r="ED758" s="166">
        <v>3.3883999999999999</v>
      </c>
      <c r="EE758" s="166" t="s">
        <v>7469</v>
      </c>
      <c r="EF758" s="166">
        <v>2.1141000000000001</v>
      </c>
      <c r="EG758" s="166">
        <v>5.2952000000000004</v>
      </c>
      <c r="EH758" s="166">
        <v>1.246</v>
      </c>
      <c r="EI758" s="166">
        <v>7.6448</v>
      </c>
      <c r="EJ758" s="166" t="s">
        <v>7469</v>
      </c>
      <c r="EK758" s="166" t="s">
        <v>7469</v>
      </c>
      <c r="EL758" s="166">
        <v>1758.0523000000001</v>
      </c>
      <c r="EM758" s="166" t="s">
        <v>7469</v>
      </c>
      <c r="EN758" s="166" t="s">
        <v>7469</v>
      </c>
    </row>
    <row r="759" spans="2:144">
      <c r="E759" s="120" t="s">
        <v>8095</v>
      </c>
      <c r="F759" s="126" t="s">
        <v>8235</v>
      </c>
      <c r="G759" s="151" t="s">
        <v>8090</v>
      </c>
      <c r="H759" s="152" t="s">
        <v>8091</v>
      </c>
      <c r="I759" s="166" t="s">
        <v>7469</v>
      </c>
      <c r="J759" s="166" t="s">
        <v>7469</v>
      </c>
      <c r="K759" s="166" t="s">
        <v>7469</v>
      </c>
      <c r="L759" s="166" t="s">
        <v>7469</v>
      </c>
      <c r="M759" s="166" t="s">
        <v>7469</v>
      </c>
      <c r="N759" s="166">
        <v>6.3007999999999997</v>
      </c>
      <c r="O759" s="166">
        <v>4.9991000000000003</v>
      </c>
      <c r="P759" s="166" t="s">
        <v>7469</v>
      </c>
      <c r="Q759" s="166" t="s">
        <v>7469</v>
      </c>
      <c r="R759" s="166">
        <v>5.3483999999999998</v>
      </c>
      <c r="S759" s="166" t="s">
        <v>7469</v>
      </c>
      <c r="T759" s="166" t="s">
        <v>7469</v>
      </c>
      <c r="U759" s="166" t="s">
        <v>7469</v>
      </c>
      <c r="V759" s="166" t="s">
        <v>7469</v>
      </c>
      <c r="W759" s="166" t="s">
        <v>7469</v>
      </c>
      <c r="X759" s="166" t="s">
        <v>7469</v>
      </c>
      <c r="Y759" s="166" t="s">
        <v>7469</v>
      </c>
      <c r="Z759" s="166" t="s">
        <v>7469</v>
      </c>
      <c r="AA759" s="166" t="s">
        <v>7469</v>
      </c>
      <c r="AB759" s="166" t="s">
        <v>7469</v>
      </c>
      <c r="AC759" s="166" t="s">
        <v>7469</v>
      </c>
      <c r="AD759" s="166" t="s">
        <v>7469</v>
      </c>
      <c r="AE759" s="166">
        <v>1.5297000000000001</v>
      </c>
      <c r="AF759" s="166">
        <v>9.7685999999999993</v>
      </c>
      <c r="AG759" s="166" t="s">
        <v>7469</v>
      </c>
      <c r="AH759" s="166">
        <v>3.71</v>
      </c>
      <c r="AI759" s="166" t="s">
        <v>7469</v>
      </c>
      <c r="AJ759" s="166" t="s">
        <v>7469</v>
      </c>
      <c r="AK759" s="166">
        <v>1.5370999999999999</v>
      </c>
      <c r="AL759" s="166" t="s">
        <v>7469</v>
      </c>
      <c r="AM759" s="166" t="s">
        <v>7469</v>
      </c>
      <c r="AN759" s="166" t="s">
        <v>7469</v>
      </c>
      <c r="AO759" s="166" t="s">
        <v>7469</v>
      </c>
      <c r="AP759" s="166">
        <v>1.9793000000000001</v>
      </c>
      <c r="AQ759" s="166" t="s">
        <v>7469</v>
      </c>
      <c r="AR759" s="166" t="s">
        <v>7469</v>
      </c>
      <c r="AS759" s="166" t="s">
        <v>7469</v>
      </c>
      <c r="AT759" s="166" t="s">
        <v>7469</v>
      </c>
      <c r="AU759" s="166" t="s">
        <v>7469</v>
      </c>
      <c r="AV759" s="166" t="s">
        <v>7469</v>
      </c>
      <c r="AW759" s="166" t="s">
        <v>7469</v>
      </c>
      <c r="AX759" s="166">
        <v>1.8117000000000001</v>
      </c>
      <c r="AY759" s="166" t="s">
        <v>7469</v>
      </c>
      <c r="AZ759" s="166" t="s">
        <v>7469</v>
      </c>
      <c r="BA759" s="166" t="s">
        <v>7469</v>
      </c>
      <c r="BB759" s="166" t="s">
        <v>7469</v>
      </c>
      <c r="BC759" s="166" t="s">
        <v>7469</v>
      </c>
      <c r="BD759" s="166" t="s">
        <v>7469</v>
      </c>
      <c r="BE759" s="166" t="s">
        <v>7469</v>
      </c>
      <c r="BF759" s="166" t="s">
        <v>7469</v>
      </c>
      <c r="BG759" s="166">
        <v>51.084800000000001</v>
      </c>
      <c r="BH759" s="166">
        <v>5.2728000000000002</v>
      </c>
      <c r="BI759" s="166" t="s">
        <v>7469</v>
      </c>
      <c r="BJ759" s="166">
        <v>4.3640999999999996</v>
      </c>
      <c r="BK759" s="166" t="s">
        <v>7469</v>
      </c>
      <c r="BL759" s="166" t="s">
        <v>7469</v>
      </c>
      <c r="BM759" s="166" t="s">
        <v>7469</v>
      </c>
      <c r="BN759" s="166">
        <v>1.8129999999999999</v>
      </c>
      <c r="BO759" s="166">
        <v>2.0230999999999999</v>
      </c>
      <c r="BP759" s="166">
        <v>1.4061999999999999</v>
      </c>
      <c r="BQ759" s="166" t="s">
        <v>7469</v>
      </c>
      <c r="BR759" s="166" t="s">
        <v>7469</v>
      </c>
      <c r="BS759" s="166" t="s">
        <v>7469</v>
      </c>
      <c r="BT759" s="166">
        <v>4.8819999999999997</v>
      </c>
      <c r="BU759" s="166" t="s">
        <v>7469</v>
      </c>
      <c r="BV759" s="166">
        <v>0.54410000000000003</v>
      </c>
      <c r="BW759" s="166" t="s">
        <v>7469</v>
      </c>
      <c r="BX759" s="166" t="s">
        <v>7469</v>
      </c>
      <c r="BY759" s="166" t="s">
        <v>7469</v>
      </c>
      <c r="BZ759" s="166" t="s">
        <v>7469</v>
      </c>
      <c r="CA759" s="166">
        <v>27.876000000000001</v>
      </c>
      <c r="CB759" s="166" t="s">
        <v>7469</v>
      </c>
      <c r="CC759" s="166" t="s">
        <v>7469</v>
      </c>
      <c r="CD759" s="166" t="s">
        <v>7469</v>
      </c>
      <c r="CE759" s="166">
        <v>249.31370000000001</v>
      </c>
      <c r="CF759" s="166" t="s">
        <v>7469</v>
      </c>
      <c r="CG759" s="166">
        <v>6.4843000000000002</v>
      </c>
      <c r="CH759" s="166" t="s">
        <v>7469</v>
      </c>
      <c r="CI759" s="166" t="s">
        <v>7469</v>
      </c>
      <c r="CJ759" s="166" t="s">
        <v>7469</v>
      </c>
      <c r="CK759" s="166" t="s">
        <v>7469</v>
      </c>
      <c r="CL759" s="166" t="s">
        <v>7469</v>
      </c>
      <c r="CM759" s="166" t="s">
        <v>7469</v>
      </c>
      <c r="CN759" s="166" t="s">
        <v>7469</v>
      </c>
      <c r="CO759" s="166" t="s">
        <v>7469</v>
      </c>
      <c r="CP759" s="166" t="s">
        <v>7469</v>
      </c>
      <c r="CQ759" s="166" t="s">
        <v>7469</v>
      </c>
      <c r="CR759" s="166" t="s">
        <v>7469</v>
      </c>
      <c r="CS759" s="166" t="s">
        <v>7469</v>
      </c>
      <c r="CT759" s="166" t="s">
        <v>7469</v>
      </c>
      <c r="CU759" s="166">
        <v>0.72509999999999997</v>
      </c>
      <c r="CV759" s="166" t="s">
        <v>7469</v>
      </c>
      <c r="CW759" s="166" t="s">
        <v>7469</v>
      </c>
      <c r="CX759" s="166" t="s">
        <v>7469</v>
      </c>
      <c r="CY759" s="166" t="s">
        <v>7469</v>
      </c>
      <c r="CZ759" s="166" t="s">
        <v>7469</v>
      </c>
      <c r="DA759" s="166" t="s">
        <v>7469</v>
      </c>
      <c r="DB759" s="166" t="s">
        <v>7469</v>
      </c>
      <c r="DC759" s="166" t="s">
        <v>7469</v>
      </c>
      <c r="DD759" s="166" t="s">
        <v>7469</v>
      </c>
      <c r="DE759" s="166" t="s">
        <v>7469</v>
      </c>
      <c r="DF759" s="166" t="s">
        <v>7469</v>
      </c>
      <c r="DG759" s="166" t="s">
        <v>7469</v>
      </c>
      <c r="DH759" s="166" t="s">
        <v>7469</v>
      </c>
      <c r="DI759" s="166" t="s">
        <v>7469</v>
      </c>
      <c r="DJ759" s="166" t="s">
        <v>7469</v>
      </c>
      <c r="DK759" s="166">
        <v>1.9762</v>
      </c>
      <c r="DL759" s="166" t="s">
        <v>7469</v>
      </c>
      <c r="DM759" s="166" t="s">
        <v>7469</v>
      </c>
      <c r="DN759" s="166" t="s">
        <v>7469</v>
      </c>
      <c r="DO759" s="166" t="s">
        <v>7469</v>
      </c>
      <c r="DP759" s="166" t="s">
        <v>7469</v>
      </c>
      <c r="DQ759" s="166">
        <v>6.7512999999999996</v>
      </c>
      <c r="DR759" s="166" t="s">
        <v>7469</v>
      </c>
      <c r="DS759" s="166" t="s">
        <v>7469</v>
      </c>
      <c r="DT759" s="166" t="s">
        <v>7469</v>
      </c>
      <c r="DU759" s="166" t="s">
        <v>7469</v>
      </c>
      <c r="DV759" s="166" t="s">
        <v>7469</v>
      </c>
      <c r="DW759" s="166" t="s">
        <v>7469</v>
      </c>
      <c r="DX759" s="166" t="s">
        <v>7469</v>
      </c>
      <c r="DY759" s="166" t="s">
        <v>7469</v>
      </c>
      <c r="DZ759" s="166" t="s">
        <v>7469</v>
      </c>
      <c r="EA759" s="166" t="s">
        <v>7469</v>
      </c>
      <c r="EB759" s="166" t="s">
        <v>7469</v>
      </c>
      <c r="EC759" s="166" t="s">
        <v>7469</v>
      </c>
      <c r="ED759" s="166" t="s">
        <v>7469</v>
      </c>
      <c r="EE759" s="166">
        <v>9.2721999999999998</v>
      </c>
      <c r="EF759" s="166" t="s">
        <v>7469</v>
      </c>
      <c r="EG759" s="166" t="s">
        <v>7469</v>
      </c>
      <c r="EH759" s="166" t="s">
        <v>7469</v>
      </c>
      <c r="EI759" s="166" t="s">
        <v>7469</v>
      </c>
      <c r="EJ759" s="166" t="s">
        <v>7469</v>
      </c>
      <c r="EK759" s="166" t="s">
        <v>7469</v>
      </c>
      <c r="EL759" s="166" t="s">
        <v>7469</v>
      </c>
      <c r="EM759" s="166" t="s">
        <v>7469</v>
      </c>
      <c r="EN759" s="166" t="s">
        <v>7469</v>
      </c>
    </row>
    <row r="760" spans="2:144">
      <c r="D760" s="99" t="s">
        <v>8232</v>
      </c>
      <c r="E760" s="120" t="s">
        <v>8096</v>
      </c>
      <c r="F760" s="126" t="s">
        <v>8235</v>
      </c>
      <c r="G760" s="151" t="s">
        <v>8090</v>
      </c>
      <c r="H760" s="152" t="s">
        <v>8097</v>
      </c>
      <c r="I760" s="166" t="s">
        <v>7469</v>
      </c>
      <c r="J760" s="166">
        <v>1.5504</v>
      </c>
      <c r="K760" s="166">
        <v>6.6125999999999996</v>
      </c>
      <c r="L760" s="166">
        <v>1.0728</v>
      </c>
      <c r="M760" s="166" t="s">
        <v>7469</v>
      </c>
      <c r="N760" s="166">
        <v>7.0537999999999998</v>
      </c>
      <c r="O760" s="166">
        <v>5.6269</v>
      </c>
      <c r="P760" s="166">
        <v>6.9245999999999999</v>
      </c>
      <c r="Q760" s="166">
        <v>2.8229000000000002</v>
      </c>
      <c r="R760" s="166">
        <v>6.8701999999999996</v>
      </c>
      <c r="S760" s="166">
        <v>5.1681999999999997</v>
      </c>
      <c r="T760" s="166" t="s">
        <v>7469</v>
      </c>
      <c r="U760" s="166" t="s">
        <v>7469</v>
      </c>
      <c r="V760" s="166">
        <v>2.4226999999999999</v>
      </c>
      <c r="W760" s="166">
        <v>3.8727</v>
      </c>
      <c r="X760" s="166">
        <v>14.956300000000001</v>
      </c>
      <c r="Y760" s="166">
        <v>0.4672</v>
      </c>
      <c r="Z760" s="166">
        <v>1.25</v>
      </c>
      <c r="AA760" s="166">
        <v>3.2530000000000001</v>
      </c>
      <c r="AB760" s="166" t="s">
        <v>7469</v>
      </c>
      <c r="AC760" s="166">
        <v>232.11240000000001</v>
      </c>
      <c r="AD760" s="166" t="s">
        <v>7469</v>
      </c>
      <c r="AE760" s="166">
        <v>2.7120000000000002</v>
      </c>
      <c r="AF760" s="166">
        <v>14.4057</v>
      </c>
      <c r="AG760" s="166">
        <v>0.80349999999999999</v>
      </c>
      <c r="AH760" s="166" t="s">
        <v>7469</v>
      </c>
      <c r="AI760" s="166" t="s">
        <v>7469</v>
      </c>
      <c r="AJ760" s="166">
        <v>12.449299999999999</v>
      </c>
      <c r="AK760" s="166" t="s">
        <v>7469</v>
      </c>
      <c r="AL760" s="166">
        <v>2.7075</v>
      </c>
      <c r="AM760" s="166" t="s">
        <v>7469</v>
      </c>
      <c r="AN760" s="166">
        <v>3.6032999999999999</v>
      </c>
      <c r="AO760" s="166">
        <v>1.2089000000000001</v>
      </c>
      <c r="AP760" s="166" t="s">
        <v>7469</v>
      </c>
      <c r="AQ760" s="166" t="s">
        <v>7469</v>
      </c>
      <c r="AR760" s="166">
        <v>11.798999999999999</v>
      </c>
      <c r="AS760" s="166">
        <v>0.73640000000000005</v>
      </c>
      <c r="AT760" s="166">
        <v>2.4843000000000002</v>
      </c>
      <c r="AU760" s="166">
        <v>1.9443999999999999</v>
      </c>
      <c r="AV760" s="166">
        <v>3.7513000000000001</v>
      </c>
      <c r="AW760" s="166" t="s">
        <v>7469</v>
      </c>
      <c r="AX760" s="166" t="s">
        <v>7469</v>
      </c>
      <c r="AY760" s="166" t="s">
        <v>7469</v>
      </c>
      <c r="AZ760" s="166">
        <v>10.5398</v>
      </c>
      <c r="BA760" s="166">
        <v>13.5182</v>
      </c>
      <c r="BB760" s="166" t="s">
        <v>7469</v>
      </c>
      <c r="BC760" s="166" t="s">
        <v>7469</v>
      </c>
      <c r="BD760" s="166" t="s">
        <v>7469</v>
      </c>
      <c r="BE760" s="166">
        <v>6.7758000000000003</v>
      </c>
      <c r="BF760" s="166">
        <v>2.5371000000000001</v>
      </c>
      <c r="BG760" s="166" t="s">
        <v>7469</v>
      </c>
      <c r="BH760" s="166" t="s">
        <v>7469</v>
      </c>
      <c r="BI760" s="166">
        <v>13.9702</v>
      </c>
      <c r="BJ760" s="166">
        <v>9.0128000000000004</v>
      </c>
      <c r="BK760" s="166" t="s">
        <v>7469</v>
      </c>
      <c r="BL760" s="166">
        <v>4.7573999999999996</v>
      </c>
      <c r="BM760" s="166">
        <v>0.87019999999999997</v>
      </c>
      <c r="BN760" s="166">
        <v>1.6700999999999999</v>
      </c>
      <c r="BO760" s="166">
        <v>55.407699999999998</v>
      </c>
      <c r="BP760" s="166" t="s">
        <v>7469</v>
      </c>
      <c r="BQ760" s="166">
        <v>10.3546</v>
      </c>
      <c r="BR760" s="166" t="s">
        <v>7469</v>
      </c>
      <c r="BS760" s="166">
        <v>10.858499999999999</v>
      </c>
      <c r="BT760" s="166" t="s">
        <v>7469</v>
      </c>
      <c r="BU760" s="166" t="s">
        <v>7469</v>
      </c>
      <c r="BV760" s="166" t="s">
        <v>7469</v>
      </c>
      <c r="BW760" s="166" t="s">
        <v>7469</v>
      </c>
      <c r="BX760" s="166">
        <v>5.2206999999999999</v>
      </c>
      <c r="BY760" s="166" t="s">
        <v>7469</v>
      </c>
      <c r="BZ760" s="166" t="s">
        <v>7469</v>
      </c>
      <c r="CA760" s="166">
        <v>46.204799999999999</v>
      </c>
      <c r="CB760" s="166">
        <v>2.3839000000000001</v>
      </c>
      <c r="CC760" s="166">
        <v>0.4299</v>
      </c>
      <c r="CD760" s="166">
        <v>1.7371000000000001</v>
      </c>
      <c r="CE760" s="166">
        <v>25.522200000000002</v>
      </c>
      <c r="CF760" s="166" t="s">
        <v>7469</v>
      </c>
      <c r="CG760" s="166" t="s">
        <v>7469</v>
      </c>
      <c r="CH760" s="166">
        <v>1.3736999999999999</v>
      </c>
      <c r="CI760" s="166">
        <v>6.4203999999999999</v>
      </c>
      <c r="CJ760" s="166" t="s">
        <v>7469</v>
      </c>
      <c r="CK760" s="166" t="s">
        <v>7469</v>
      </c>
      <c r="CL760" s="166" t="s">
        <v>7469</v>
      </c>
      <c r="CM760" s="166" t="s">
        <v>7469</v>
      </c>
      <c r="CN760" s="166" t="s">
        <v>7469</v>
      </c>
      <c r="CO760" s="166">
        <v>3.0179</v>
      </c>
      <c r="CP760" s="166">
        <v>0.58099999999999996</v>
      </c>
      <c r="CQ760" s="166">
        <v>30.517299999999999</v>
      </c>
      <c r="CR760" s="166" t="s">
        <v>7469</v>
      </c>
      <c r="CS760" s="166">
        <v>2.1646000000000001</v>
      </c>
      <c r="CT760" s="166">
        <v>4.2634999999999996</v>
      </c>
      <c r="CU760" s="166">
        <v>1.2649999999999999</v>
      </c>
      <c r="CV760" s="166" t="s">
        <v>7469</v>
      </c>
      <c r="CW760" s="166" t="s">
        <v>7469</v>
      </c>
      <c r="CX760" s="166" t="s">
        <v>7469</v>
      </c>
      <c r="CY760" s="166">
        <v>4.1505000000000001</v>
      </c>
      <c r="CZ760" s="166">
        <v>0.66969999999999996</v>
      </c>
      <c r="DA760" s="166">
        <v>1.3968</v>
      </c>
      <c r="DB760" s="166" t="s">
        <v>7469</v>
      </c>
      <c r="DC760" s="166">
        <v>9.5257000000000005</v>
      </c>
      <c r="DD760" s="166">
        <v>6.0538999999999996</v>
      </c>
      <c r="DE760" s="166">
        <v>48.458599999999997</v>
      </c>
      <c r="DF760" s="166" t="s">
        <v>7469</v>
      </c>
      <c r="DG760" s="166">
        <v>11.9199</v>
      </c>
      <c r="DH760" s="166" t="s">
        <v>7469</v>
      </c>
      <c r="DI760" s="166" t="s">
        <v>7469</v>
      </c>
      <c r="DJ760" s="166" t="s">
        <v>7469</v>
      </c>
      <c r="DK760" s="166">
        <v>3.2867999999999999</v>
      </c>
      <c r="DL760" s="166">
        <v>0.74009999999999998</v>
      </c>
      <c r="DM760" s="166">
        <v>0.82179999999999997</v>
      </c>
      <c r="DN760" s="166">
        <v>4.4702999999999999</v>
      </c>
      <c r="DO760" s="166">
        <v>24.158799999999999</v>
      </c>
      <c r="DP760" s="166">
        <v>0.74439999999999995</v>
      </c>
      <c r="DQ760" s="166">
        <v>15.818099999999999</v>
      </c>
      <c r="DR760" s="166" t="s">
        <v>7469</v>
      </c>
      <c r="DS760" s="166" t="s">
        <v>7469</v>
      </c>
      <c r="DT760" s="166">
        <v>6.2969999999999997</v>
      </c>
      <c r="DU760" s="166">
        <v>8.6167999999999996</v>
      </c>
      <c r="DV760" s="166" t="s">
        <v>7469</v>
      </c>
      <c r="DW760" s="166" t="s">
        <v>7469</v>
      </c>
      <c r="DX760" s="166">
        <v>2.8447</v>
      </c>
      <c r="DY760" s="166">
        <v>2.2549000000000001</v>
      </c>
      <c r="DZ760" s="166">
        <v>3.3883999999999999</v>
      </c>
      <c r="EA760" s="166">
        <v>8.5152000000000001</v>
      </c>
      <c r="EB760" s="166">
        <v>3.1566000000000001</v>
      </c>
      <c r="EC760" s="166">
        <v>3.3592</v>
      </c>
      <c r="ED760" s="166">
        <v>3.9095</v>
      </c>
      <c r="EE760" s="166" t="s">
        <v>7469</v>
      </c>
      <c r="EF760" s="166">
        <v>2.0991</v>
      </c>
      <c r="EG760" s="166">
        <v>4.0320999999999998</v>
      </c>
      <c r="EH760" s="166" t="s">
        <v>7469</v>
      </c>
      <c r="EI760" s="166">
        <v>5.4200999999999997</v>
      </c>
      <c r="EJ760" s="166" t="s">
        <v>7469</v>
      </c>
      <c r="EK760" s="166" t="s">
        <v>7469</v>
      </c>
      <c r="EL760" s="166">
        <v>1766.9966999999999</v>
      </c>
      <c r="EM760" s="166">
        <v>4.42</v>
      </c>
      <c r="EN760" s="166" t="s">
        <v>7469</v>
      </c>
    </row>
    <row r="761" spans="2:144">
      <c r="D761" s="99" t="s">
        <v>8232</v>
      </c>
      <c r="E761" s="120" t="s">
        <v>8098</v>
      </c>
      <c r="F761" s="126" t="s">
        <v>8235</v>
      </c>
      <c r="G761" s="151" t="s">
        <v>8090</v>
      </c>
      <c r="H761" s="152" t="s">
        <v>8097</v>
      </c>
      <c r="I761" s="166" t="s">
        <v>7469</v>
      </c>
      <c r="J761" s="166">
        <v>0.8397</v>
      </c>
      <c r="K761" s="166">
        <v>5.3075999999999999</v>
      </c>
      <c r="L761" s="166">
        <v>0.76700000000000002</v>
      </c>
      <c r="M761" s="166" t="s">
        <v>7469</v>
      </c>
      <c r="N761" s="166">
        <v>6.4317000000000002</v>
      </c>
      <c r="O761" s="166">
        <v>5.2526999999999999</v>
      </c>
      <c r="P761" s="166">
        <v>11.1234</v>
      </c>
      <c r="Q761" s="166">
        <v>1.6763999999999999</v>
      </c>
      <c r="R761" s="166">
        <v>8.5091999999999999</v>
      </c>
      <c r="S761" s="166">
        <v>2.8788</v>
      </c>
      <c r="T761" s="166">
        <v>5.6836000000000002</v>
      </c>
      <c r="U761" s="166" t="s">
        <v>7469</v>
      </c>
      <c r="V761" s="166">
        <v>1.8403</v>
      </c>
      <c r="W761" s="166">
        <v>4.2911999999999999</v>
      </c>
      <c r="X761" s="166">
        <v>11.493399999999999</v>
      </c>
      <c r="Y761" s="166">
        <v>0.3715</v>
      </c>
      <c r="Z761" s="166">
        <v>0.68359999999999999</v>
      </c>
      <c r="AA761" s="166">
        <v>2.8332000000000002</v>
      </c>
      <c r="AB761" s="166">
        <v>2.0724</v>
      </c>
      <c r="AC761" s="166">
        <v>191.90119999999999</v>
      </c>
      <c r="AD761" s="166">
        <v>0.68959999999999999</v>
      </c>
      <c r="AE761" s="166">
        <v>2.1791999999999998</v>
      </c>
      <c r="AF761" s="166">
        <v>13.5913</v>
      </c>
      <c r="AG761" s="166">
        <v>0.69579999999999997</v>
      </c>
      <c r="AH761" s="166" t="s">
        <v>7469</v>
      </c>
      <c r="AI761" s="166" t="s">
        <v>7469</v>
      </c>
      <c r="AJ761" s="166">
        <v>7.4507000000000003</v>
      </c>
      <c r="AK761" s="166" t="s">
        <v>7469</v>
      </c>
      <c r="AL761" s="166">
        <v>1.7027000000000001</v>
      </c>
      <c r="AM761" s="166" t="s">
        <v>7469</v>
      </c>
      <c r="AN761" s="166">
        <v>3.1278999999999999</v>
      </c>
      <c r="AO761" s="166">
        <v>0.51780000000000004</v>
      </c>
      <c r="AP761" s="166">
        <v>3.1684000000000001</v>
      </c>
      <c r="AQ761" s="166" t="s">
        <v>7469</v>
      </c>
      <c r="AR761" s="166">
        <v>8.4159000000000006</v>
      </c>
      <c r="AS761" s="166">
        <v>0.3715</v>
      </c>
      <c r="AT761" s="166">
        <v>1.7972999999999999</v>
      </c>
      <c r="AU761" s="166">
        <v>0.58750000000000002</v>
      </c>
      <c r="AV761" s="166">
        <v>3.6269</v>
      </c>
      <c r="AW761" s="166" t="s">
        <v>7469</v>
      </c>
      <c r="AX761" s="166" t="s">
        <v>7469</v>
      </c>
      <c r="AY761" s="166" t="s">
        <v>7469</v>
      </c>
      <c r="AZ761" s="166">
        <v>12.0611</v>
      </c>
      <c r="BA761" s="166">
        <v>7.1222000000000003</v>
      </c>
      <c r="BB761" s="166" t="s">
        <v>7469</v>
      </c>
      <c r="BC761" s="166" t="s">
        <v>7469</v>
      </c>
      <c r="BD761" s="166" t="s">
        <v>7469</v>
      </c>
      <c r="BE761" s="166">
        <v>5.1074000000000002</v>
      </c>
      <c r="BF761" s="166" t="s">
        <v>7469</v>
      </c>
      <c r="BG761" s="166" t="s">
        <v>7469</v>
      </c>
      <c r="BH761" s="166" t="s">
        <v>7469</v>
      </c>
      <c r="BI761" s="166">
        <v>8.4476999999999993</v>
      </c>
      <c r="BJ761" s="166">
        <v>7.7241</v>
      </c>
      <c r="BK761" s="166" t="s">
        <v>7469</v>
      </c>
      <c r="BL761" s="166">
        <v>3.9058000000000002</v>
      </c>
      <c r="BM761" s="166">
        <v>0.7389</v>
      </c>
      <c r="BN761" s="166">
        <v>2.7317999999999998</v>
      </c>
      <c r="BO761" s="166">
        <v>3.7149000000000001</v>
      </c>
      <c r="BP761" s="166" t="s">
        <v>7469</v>
      </c>
      <c r="BQ761" s="166" t="s">
        <v>7469</v>
      </c>
      <c r="BR761" s="166" t="s">
        <v>7469</v>
      </c>
      <c r="BS761" s="166">
        <v>8.1392000000000007</v>
      </c>
      <c r="BT761" s="166" t="s">
        <v>7469</v>
      </c>
      <c r="BU761" s="166">
        <v>2.4946999999999999</v>
      </c>
      <c r="BV761" s="166" t="s">
        <v>7469</v>
      </c>
      <c r="BW761" s="166" t="s">
        <v>7469</v>
      </c>
      <c r="BX761" s="166">
        <v>4.9012000000000002</v>
      </c>
      <c r="BY761" s="166" t="s">
        <v>7469</v>
      </c>
      <c r="BZ761" s="166">
        <v>20.783200000000001</v>
      </c>
      <c r="CA761" s="166">
        <v>49.967599999999997</v>
      </c>
      <c r="CB761" s="166">
        <v>1.2986</v>
      </c>
      <c r="CC761" s="166">
        <v>0.24199999999999999</v>
      </c>
      <c r="CD761" s="166">
        <v>1.1758</v>
      </c>
      <c r="CE761" s="166">
        <v>38.797499999999999</v>
      </c>
      <c r="CF761" s="166" t="s">
        <v>7469</v>
      </c>
      <c r="CG761" s="166" t="s">
        <v>7469</v>
      </c>
      <c r="CH761" s="166">
        <v>1.0243</v>
      </c>
      <c r="CI761" s="166">
        <v>5.9203000000000001</v>
      </c>
      <c r="CJ761" s="166" t="s">
        <v>7469</v>
      </c>
      <c r="CK761" s="166" t="s">
        <v>7469</v>
      </c>
      <c r="CL761" s="166" t="s">
        <v>7469</v>
      </c>
      <c r="CM761" s="166" t="s">
        <v>7469</v>
      </c>
      <c r="CN761" s="166" t="s">
        <v>7469</v>
      </c>
      <c r="CO761" s="166">
        <v>2.0678999999999998</v>
      </c>
      <c r="CP761" s="166">
        <v>0.37330000000000002</v>
      </c>
      <c r="CQ761" s="166">
        <v>14.9968</v>
      </c>
      <c r="CR761" s="166" t="s">
        <v>7469</v>
      </c>
      <c r="CS761" s="166">
        <v>1.7756000000000001</v>
      </c>
      <c r="CT761" s="166">
        <v>3.4340999999999999</v>
      </c>
      <c r="CU761" s="166">
        <v>1.1673</v>
      </c>
      <c r="CV761" s="166" t="s">
        <v>7469</v>
      </c>
      <c r="CW761" s="166" t="s">
        <v>7469</v>
      </c>
      <c r="CX761" s="166" t="s">
        <v>7469</v>
      </c>
      <c r="CY761" s="166">
        <v>2.5426000000000002</v>
      </c>
      <c r="CZ761" s="166">
        <v>0.6109</v>
      </c>
      <c r="DA761" s="166">
        <v>1.1817</v>
      </c>
      <c r="DB761" s="166" t="s">
        <v>7469</v>
      </c>
      <c r="DC761" s="166">
        <v>8.1938999999999993</v>
      </c>
      <c r="DD761" s="166">
        <v>3.7886000000000002</v>
      </c>
      <c r="DE761" s="166">
        <v>25.778099999999998</v>
      </c>
      <c r="DF761" s="166" t="s">
        <v>7469</v>
      </c>
      <c r="DG761" s="166">
        <v>9.3844999999999992</v>
      </c>
      <c r="DH761" s="166" t="s">
        <v>7469</v>
      </c>
      <c r="DI761" s="166" t="s">
        <v>7469</v>
      </c>
      <c r="DJ761" s="166" t="s">
        <v>7469</v>
      </c>
      <c r="DK761" s="166">
        <v>3.2143000000000002</v>
      </c>
      <c r="DL761" s="166">
        <v>0.82430000000000003</v>
      </c>
      <c r="DM761" s="166">
        <v>1.1259999999999999</v>
      </c>
      <c r="DN761" s="166">
        <v>4.2458999999999998</v>
      </c>
      <c r="DO761" s="166">
        <v>26.407299999999999</v>
      </c>
      <c r="DP761" s="166">
        <v>1.0892999999999999</v>
      </c>
      <c r="DQ761" s="166">
        <v>13.9056</v>
      </c>
      <c r="DR761" s="166" t="s">
        <v>7469</v>
      </c>
      <c r="DS761" s="166" t="s">
        <v>7469</v>
      </c>
      <c r="DT761" s="166">
        <v>5.6898</v>
      </c>
      <c r="DU761" s="166">
        <v>7.0441000000000003</v>
      </c>
      <c r="DV761" s="166" t="s">
        <v>7469</v>
      </c>
      <c r="DW761" s="166" t="s">
        <v>7469</v>
      </c>
      <c r="DX761" s="166">
        <v>1.9039999999999999</v>
      </c>
      <c r="DY761" s="166">
        <v>1.7909999999999999</v>
      </c>
      <c r="DZ761" s="166">
        <v>2.5693000000000001</v>
      </c>
      <c r="EA761" s="166">
        <v>7.9469000000000003</v>
      </c>
      <c r="EB761" s="166">
        <v>2.4468000000000001</v>
      </c>
      <c r="EC761" s="166">
        <v>3.7991000000000001</v>
      </c>
      <c r="ED761" s="166">
        <v>3.5125000000000002</v>
      </c>
      <c r="EE761" s="166" t="s">
        <v>7469</v>
      </c>
      <c r="EF761" s="166">
        <v>1.7835000000000001</v>
      </c>
      <c r="EG761" s="166">
        <v>2.6261999999999999</v>
      </c>
      <c r="EH761" s="166" t="s">
        <v>7469</v>
      </c>
      <c r="EI761" s="166">
        <v>4.6792999999999996</v>
      </c>
      <c r="EJ761" s="166" t="s">
        <v>7469</v>
      </c>
      <c r="EK761" s="166" t="s">
        <v>7469</v>
      </c>
      <c r="EL761" s="166">
        <v>2422.7319000000002</v>
      </c>
      <c r="EM761" s="166">
        <v>4.0251999999999999</v>
      </c>
      <c r="EN761" s="166" t="s">
        <v>7469</v>
      </c>
    </row>
    <row r="762" spans="2:144">
      <c r="D762" s="99" t="s">
        <v>8232</v>
      </c>
      <c r="E762" s="120" t="s">
        <v>7693</v>
      </c>
      <c r="F762" s="126" t="s">
        <v>8235</v>
      </c>
      <c r="G762" s="151" t="s">
        <v>8090</v>
      </c>
      <c r="H762" s="152" t="s">
        <v>8097</v>
      </c>
      <c r="I762" s="166" t="s">
        <v>7469</v>
      </c>
      <c r="J762" s="166">
        <v>0.71389999999999998</v>
      </c>
      <c r="K762" s="166">
        <v>4.7072000000000003</v>
      </c>
      <c r="L762" s="166">
        <v>0.32100000000000001</v>
      </c>
      <c r="M762" s="166" t="s">
        <v>7469</v>
      </c>
      <c r="N762" s="166">
        <v>6.2803000000000004</v>
      </c>
      <c r="O762" s="166">
        <v>4.9832999999999998</v>
      </c>
      <c r="P762" s="166">
        <v>13.642799999999999</v>
      </c>
      <c r="Q762" s="166">
        <v>1.6819999999999999</v>
      </c>
      <c r="R762" s="166">
        <v>7.375</v>
      </c>
      <c r="S762" s="166">
        <v>2.7343999999999999</v>
      </c>
      <c r="T762" s="166" t="s">
        <v>7469</v>
      </c>
      <c r="U762" s="166" t="s">
        <v>7469</v>
      </c>
      <c r="V762" s="166">
        <v>2.0931999999999999</v>
      </c>
      <c r="W762" s="166">
        <v>1.3646</v>
      </c>
      <c r="X762" s="166">
        <v>9.1745999999999999</v>
      </c>
      <c r="Y762" s="166">
        <v>0.35010000000000002</v>
      </c>
      <c r="Z762" s="166">
        <v>0.49780000000000002</v>
      </c>
      <c r="AA762" s="166">
        <v>2.0851999999999999</v>
      </c>
      <c r="AB762" s="166" t="s">
        <v>7469</v>
      </c>
      <c r="AC762" s="166">
        <v>121.264</v>
      </c>
      <c r="AD762" s="166" t="s">
        <v>7469</v>
      </c>
      <c r="AE762" s="166">
        <v>1.954</v>
      </c>
      <c r="AF762" s="166">
        <v>11.8963</v>
      </c>
      <c r="AG762" s="166">
        <v>0.82020000000000004</v>
      </c>
      <c r="AH762" s="166" t="s">
        <v>7469</v>
      </c>
      <c r="AI762" s="166" t="s">
        <v>7469</v>
      </c>
      <c r="AJ762" s="166">
        <v>4.9146000000000001</v>
      </c>
      <c r="AK762" s="166" t="s">
        <v>7469</v>
      </c>
      <c r="AL762" s="166" t="s">
        <v>7469</v>
      </c>
      <c r="AM762" s="166" t="s">
        <v>7469</v>
      </c>
      <c r="AN762" s="166">
        <v>3.1006</v>
      </c>
      <c r="AO762" s="166">
        <v>1.2859</v>
      </c>
      <c r="AP762" s="166" t="s">
        <v>7469</v>
      </c>
      <c r="AQ762" s="166" t="s">
        <v>7469</v>
      </c>
      <c r="AR762" s="166">
        <v>9.5611999999999995</v>
      </c>
      <c r="AS762" s="166">
        <v>0.3725</v>
      </c>
      <c r="AT762" s="166">
        <v>2.016</v>
      </c>
      <c r="AU762" s="166">
        <v>0.30640000000000001</v>
      </c>
      <c r="AV762" s="166">
        <v>3.6092</v>
      </c>
      <c r="AW762" s="166" t="s">
        <v>7469</v>
      </c>
      <c r="AX762" s="166" t="s">
        <v>7469</v>
      </c>
      <c r="AY762" s="166" t="s">
        <v>7469</v>
      </c>
      <c r="AZ762" s="166">
        <v>9.5412999999999997</v>
      </c>
      <c r="BA762" s="166" t="s">
        <v>7469</v>
      </c>
      <c r="BB762" s="166" t="s">
        <v>7469</v>
      </c>
      <c r="BC762" s="166" t="s">
        <v>7469</v>
      </c>
      <c r="BD762" s="166" t="s">
        <v>7469</v>
      </c>
      <c r="BE762" s="166">
        <v>3.6572</v>
      </c>
      <c r="BF762" s="166" t="s">
        <v>7469</v>
      </c>
      <c r="BG762" s="166" t="s">
        <v>7469</v>
      </c>
      <c r="BH762" s="166" t="s">
        <v>7469</v>
      </c>
      <c r="BI762" s="166">
        <v>10.7233</v>
      </c>
      <c r="BJ762" s="166">
        <v>4.8864999999999998</v>
      </c>
      <c r="BK762" s="166" t="s">
        <v>7469</v>
      </c>
      <c r="BL762" s="166">
        <v>3.0905999999999998</v>
      </c>
      <c r="BM762" s="166" t="s">
        <v>7469</v>
      </c>
      <c r="BN762" s="166">
        <v>2.5057</v>
      </c>
      <c r="BO762" s="166">
        <v>4.0712000000000002</v>
      </c>
      <c r="BP762" s="166" t="s">
        <v>7469</v>
      </c>
      <c r="BQ762" s="166" t="s">
        <v>7469</v>
      </c>
      <c r="BR762" s="166" t="s">
        <v>7469</v>
      </c>
      <c r="BS762" s="166">
        <v>5.8456999999999999</v>
      </c>
      <c r="BT762" s="166" t="s">
        <v>7469</v>
      </c>
      <c r="BU762" s="166">
        <v>1.7433000000000001</v>
      </c>
      <c r="BV762" s="166" t="s">
        <v>7469</v>
      </c>
      <c r="BW762" s="166" t="s">
        <v>7469</v>
      </c>
      <c r="BX762" s="166">
        <v>3.9763999999999999</v>
      </c>
      <c r="BY762" s="166" t="s">
        <v>7469</v>
      </c>
      <c r="BZ762" s="166" t="s">
        <v>7469</v>
      </c>
      <c r="CA762" s="166">
        <v>49.393900000000002</v>
      </c>
      <c r="CB762" s="166">
        <v>1.2275</v>
      </c>
      <c r="CC762" s="166">
        <v>0.24199999999999999</v>
      </c>
      <c r="CD762" s="166" t="s">
        <v>7469</v>
      </c>
      <c r="CE762" s="166">
        <v>224.3203</v>
      </c>
      <c r="CF762" s="166" t="s">
        <v>7469</v>
      </c>
      <c r="CG762" s="166" t="s">
        <v>7469</v>
      </c>
      <c r="CH762" s="166">
        <v>0.93859999999999999</v>
      </c>
      <c r="CI762" s="166">
        <v>4.6131000000000002</v>
      </c>
      <c r="CJ762" s="166" t="s">
        <v>7469</v>
      </c>
      <c r="CK762" s="166" t="s">
        <v>7469</v>
      </c>
      <c r="CL762" s="166" t="s">
        <v>7469</v>
      </c>
      <c r="CM762" s="166" t="s">
        <v>7469</v>
      </c>
      <c r="CN762" s="166" t="s">
        <v>7469</v>
      </c>
      <c r="CO762" s="166">
        <v>1.7529999999999999</v>
      </c>
      <c r="CP762" s="166">
        <v>0.1348</v>
      </c>
      <c r="CQ762" s="166" t="s">
        <v>7469</v>
      </c>
      <c r="CR762" s="166" t="s">
        <v>7469</v>
      </c>
      <c r="CS762" s="166">
        <v>1.167</v>
      </c>
      <c r="CT762" s="166">
        <v>2.7717999999999998</v>
      </c>
      <c r="CU762" s="166">
        <v>0.72840000000000005</v>
      </c>
      <c r="CV762" s="166" t="s">
        <v>7469</v>
      </c>
      <c r="CW762" s="166" t="s">
        <v>7469</v>
      </c>
      <c r="CX762" s="166" t="s">
        <v>7469</v>
      </c>
      <c r="CY762" s="166">
        <v>1.5519000000000001</v>
      </c>
      <c r="CZ762" s="166">
        <v>0.58409999999999995</v>
      </c>
      <c r="DA762" s="166" t="s">
        <v>7469</v>
      </c>
      <c r="DB762" s="166" t="s">
        <v>7469</v>
      </c>
      <c r="DC762" s="166">
        <v>8.4972999999999992</v>
      </c>
      <c r="DD762" s="166">
        <v>3.3754</v>
      </c>
      <c r="DE762" s="166" t="s">
        <v>7469</v>
      </c>
      <c r="DF762" s="166" t="s">
        <v>7469</v>
      </c>
      <c r="DG762" s="166">
        <v>11.0952</v>
      </c>
      <c r="DH762" s="166" t="s">
        <v>7469</v>
      </c>
      <c r="DI762" s="166" t="s">
        <v>7469</v>
      </c>
      <c r="DJ762" s="166" t="s">
        <v>7469</v>
      </c>
      <c r="DK762" s="166">
        <v>3.0817000000000001</v>
      </c>
      <c r="DL762" s="166" t="s">
        <v>7469</v>
      </c>
      <c r="DM762" s="166">
        <v>0.93340000000000001</v>
      </c>
      <c r="DN762" s="166">
        <v>2.6095000000000002</v>
      </c>
      <c r="DO762" s="166">
        <v>39.232999999999997</v>
      </c>
      <c r="DP762" s="166">
        <v>0.81220000000000003</v>
      </c>
      <c r="DQ762" s="166">
        <v>8.8923000000000005</v>
      </c>
      <c r="DR762" s="166" t="s">
        <v>7469</v>
      </c>
      <c r="DS762" s="166" t="s">
        <v>7469</v>
      </c>
      <c r="DT762" s="166">
        <v>5.0979000000000001</v>
      </c>
      <c r="DU762" s="166">
        <v>4.7868000000000004</v>
      </c>
      <c r="DV762" s="166" t="s">
        <v>7469</v>
      </c>
      <c r="DW762" s="166" t="s">
        <v>7469</v>
      </c>
      <c r="DX762" s="166">
        <v>1.6487000000000001</v>
      </c>
      <c r="DY762" s="166">
        <v>1.7070000000000001</v>
      </c>
      <c r="DZ762" s="166">
        <v>2.6404999999999998</v>
      </c>
      <c r="EA762" s="166">
        <v>5.2603999999999997</v>
      </c>
      <c r="EB762" s="166">
        <v>2.3083999999999998</v>
      </c>
      <c r="EC762" s="166">
        <v>2.1890000000000001</v>
      </c>
      <c r="ED762" s="166">
        <v>2.9611999999999998</v>
      </c>
      <c r="EE762" s="166" t="s">
        <v>7469</v>
      </c>
      <c r="EF762" s="166">
        <v>1.7053</v>
      </c>
      <c r="EG762" s="166">
        <v>2.4055</v>
      </c>
      <c r="EH762" s="166" t="s">
        <v>7469</v>
      </c>
      <c r="EI762" s="166">
        <v>5.2248999999999999</v>
      </c>
      <c r="EJ762" s="166" t="s">
        <v>7469</v>
      </c>
      <c r="EK762" s="166" t="s">
        <v>7469</v>
      </c>
      <c r="EL762" s="166">
        <v>1653.8837000000001</v>
      </c>
      <c r="EM762" s="166">
        <v>2.9260000000000002</v>
      </c>
      <c r="EN762" s="166" t="s">
        <v>7469</v>
      </c>
    </row>
    <row r="763" spans="2:144" s="435" customFormat="1">
      <c r="B763" s="434"/>
      <c r="D763" s="435" t="s">
        <v>8232</v>
      </c>
      <c r="E763" s="436" t="s">
        <v>8099</v>
      </c>
      <c r="F763" s="437" t="s">
        <v>8235</v>
      </c>
      <c r="G763" s="438" t="s">
        <v>8090</v>
      </c>
      <c r="H763" s="439" t="s">
        <v>8097</v>
      </c>
      <c r="I763" s="440" t="s">
        <v>7469</v>
      </c>
      <c r="J763" s="440">
        <v>0.71389999999999998</v>
      </c>
      <c r="K763" s="440">
        <v>4.7072000000000003</v>
      </c>
      <c r="L763" s="440">
        <v>0.32100000000000001</v>
      </c>
      <c r="M763" s="440" t="s">
        <v>7469</v>
      </c>
      <c r="N763" s="440">
        <v>6.2803000000000004</v>
      </c>
      <c r="O763" s="440">
        <v>4.9832999999999998</v>
      </c>
      <c r="P763" s="440">
        <v>13.642799999999999</v>
      </c>
      <c r="Q763" s="440">
        <v>1.6819999999999999</v>
      </c>
      <c r="R763" s="440">
        <v>7.375</v>
      </c>
      <c r="S763" s="440">
        <v>2.7343999999999999</v>
      </c>
      <c r="T763" s="440" t="s">
        <v>7469</v>
      </c>
      <c r="U763" s="440" t="s">
        <v>7469</v>
      </c>
      <c r="V763" s="440">
        <v>2.0931999999999999</v>
      </c>
      <c r="W763" s="440">
        <v>1.3646</v>
      </c>
      <c r="X763" s="440">
        <v>9.1745999999999999</v>
      </c>
      <c r="Y763" s="440">
        <v>0.35010000000000002</v>
      </c>
      <c r="Z763" s="440">
        <v>0.49780000000000002</v>
      </c>
      <c r="AA763" s="440">
        <v>2.0851999999999999</v>
      </c>
      <c r="AB763" s="440" t="s">
        <v>7469</v>
      </c>
      <c r="AC763" s="440">
        <v>121.264</v>
      </c>
      <c r="AD763" s="440" t="s">
        <v>7469</v>
      </c>
      <c r="AE763" s="440">
        <v>1.954</v>
      </c>
      <c r="AF763" s="440">
        <v>11.8963</v>
      </c>
      <c r="AG763" s="440">
        <v>0.82020000000000004</v>
      </c>
      <c r="AH763" s="440" t="s">
        <v>7469</v>
      </c>
      <c r="AI763" s="440" t="s">
        <v>7469</v>
      </c>
      <c r="AJ763" s="440">
        <v>4.9146000000000001</v>
      </c>
      <c r="AK763" s="440" t="s">
        <v>7469</v>
      </c>
      <c r="AL763" s="440" t="s">
        <v>7469</v>
      </c>
      <c r="AM763" s="440" t="s">
        <v>7469</v>
      </c>
      <c r="AN763" s="440">
        <v>3.1006</v>
      </c>
      <c r="AO763" s="440">
        <v>1.2859</v>
      </c>
      <c r="AP763" s="440" t="s">
        <v>7469</v>
      </c>
      <c r="AQ763" s="440" t="s">
        <v>7469</v>
      </c>
      <c r="AR763" s="440">
        <v>9.5611999999999995</v>
      </c>
      <c r="AS763" s="440">
        <v>0.3725</v>
      </c>
      <c r="AT763" s="440">
        <v>2.016</v>
      </c>
      <c r="AU763" s="440">
        <v>0.30640000000000001</v>
      </c>
      <c r="AV763" s="440">
        <v>3.6092</v>
      </c>
      <c r="AW763" s="440" t="s">
        <v>7469</v>
      </c>
      <c r="AX763" s="440" t="s">
        <v>7469</v>
      </c>
      <c r="AY763" s="440" t="s">
        <v>7469</v>
      </c>
      <c r="AZ763" s="440">
        <v>9.5412999999999997</v>
      </c>
      <c r="BA763" s="440" t="s">
        <v>7469</v>
      </c>
      <c r="BB763" s="440" t="s">
        <v>7469</v>
      </c>
      <c r="BC763" s="440" t="s">
        <v>7469</v>
      </c>
      <c r="BD763" s="440" t="s">
        <v>7469</v>
      </c>
      <c r="BE763" s="440">
        <v>3.6572</v>
      </c>
      <c r="BF763" s="440" t="s">
        <v>7469</v>
      </c>
      <c r="BG763" s="440" t="s">
        <v>7469</v>
      </c>
      <c r="BH763" s="440" t="s">
        <v>7469</v>
      </c>
      <c r="BI763" s="440">
        <v>10.7233</v>
      </c>
      <c r="BJ763" s="440">
        <v>4.8864999999999998</v>
      </c>
      <c r="BK763" s="440" t="s">
        <v>7469</v>
      </c>
      <c r="BL763" s="440">
        <v>3.0905999999999998</v>
      </c>
      <c r="BM763" s="440" t="s">
        <v>7469</v>
      </c>
      <c r="BN763" s="440">
        <v>2.5057</v>
      </c>
      <c r="BO763" s="440">
        <v>4.0712000000000002</v>
      </c>
      <c r="BP763" s="440" t="s">
        <v>7469</v>
      </c>
      <c r="BQ763" s="440" t="s">
        <v>7469</v>
      </c>
      <c r="BR763" s="440" t="s">
        <v>7469</v>
      </c>
      <c r="BS763" s="440">
        <v>5.8456999999999999</v>
      </c>
      <c r="BT763" s="440" t="s">
        <v>7469</v>
      </c>
      <c r="BU763" s="440">
        <v>1.7433000000000001</v>
      </c>
      <c r="BV763" s="440" t="s">
        <v>7469</v>
      </c>
      <c r="BW763" s="440" t="s">
        <v>7469</v>
      </c>
      <c r="BX763" s="440">
        <v>3.9763999999999999</v>
      </c>
      <c r="BY763" s="440" t="s">
        <v>7469</v>
      </c>
      <c r="BZ763" s="440" t="s">
        <v>7469</v>
      </c>
      <c r="CA763" s="440">
        <v>49.393900000000002</v>
      </c>
      <c r="CB763" s="440">
        <v>1.2275</v>
      </c>
      <c r="CC763" s="440">
        <v>0.24199999999999999</v>
      </c>
      <c r="CD763" s="440" t="s">
        <v>7469</v>
      </c>
      <c r="CE763" s="440">
        <v>224.3203</v>
      </c>
      <c r="CF763" s="440" t="s">
        <v>7469</v>
      </c>
      <c r="CG763" s="440" t="s">
        <v>7469</v>
      </c>
      <c r="CH763" s="440">
        <v>0.93859999999999999</v>
      </c>
      <c r="CI763" s="440">
        <v>4.6131000000000002</v>
      </c>
      <c r="CJ763" s="440" t="s">
        <v>7469</v>
      </c>
      <c r="CK763" s="440" t="s">
        <v>7469</v>
      </c>
      <c r="CL763" s="440" t="s">
        <v>7469</v>
      </c>
      <c r="CM763" s="440" t="s">
        <v>7469</v>
      </c>
      <c r="CN763" s="440" t="s">
        <v>7469</v>
      </c>
      <c r="CO763" s="440">
        <v>1.7529999999999999</v>
      </c>
      <c r="CP763" s="440">
        <v>0.1348</v>
      </c>
      <c r="CQ763" s="440" t="s">
        <v>7469</v>
      </c>
      <c r="CR763" s="440" t="s">
        <v>7469</v>
      </c>
      <c r="CS763" s="440">
        <v>1.167</v>
      </c>
      <c r="CT763" s="440">
        <v>2.7717999999999998</v>
      </c>
      <c r="CU763" s="440">
        <v>0.72840000000000005</v>
      </c>
      <c r="CV763" s="440" t="s">
        <v>7469</v>
      </c>
      <c r="CW763" s="440" t="s">
        <v>7469</v>
      </c>
      <c r="CX763" s="440" t="s">
        <v>7469</v>
      </c>
      <c r="CY763" s="440">
        <v>1.5519000000000001</v>
      </c>
      <c r="CZ763" s="440">
        <v>0.58409999999999995</v>
      </c>
      <c r="DA763" s="440" t="s">
        <v>7469</v>
      </c>
      <c r="DB763" s="440" t="s">
        <v>7469</v>
      </c>
      <c r="DC763" s="440">
        <v>8.4972999999999992</v>
      </c>
      <c r="DD763" s="440">
        <v>3.3754</v>
      </c>
      <c r="DE763" s="440" t="s">
        <v>7469</v>
      </c>
      <c r="DF763" s="440" t="s">
        <v>7469</v>
      </c>
      <c r="DG763" s="440">
        <v>11.0952</v>
      </c>
      <c r="DH763" s="440" t="s">
        <v>7469</v>
      </c>
      <c r="DI763" s="440" t="s">
        <v>7469</v>
      </c>
      <c r="DJ763" s="440" t="s">
        <v>7469</v>
      </c>
      <c r="DK763" s="440">
        <v>3.0817000000000001</v>
      </c>
      <c r="DL763" s="440" t="s">
        <v>7469</v>
      </c>
      <c r="DM763" s="440">
        <v>0.93340000000000001</v>
      </c>
      <c r="DN763" s="440">
        <v>2.6095000000000002</v>
      </c>
      <c r="DO763" s="440">
        <v>39.232999999999997</v>
      </c>
      <c r="DP763" s="440">
        <v>0.81220000000000003</v>
      </c>
      <c r="DQ763" s="440">
        <v>8.8923000000000005</v>
      </c>
      <c r="DR763" s="440" t="s">
        <v>7469</v>
      </c>
      <c r="DS763" s="440" t="s">
        <v>7469</v>
      </c>
      <c r="DT763" s="440">
        <v>5.0979000000000001</v>
      </c>
      <c r="DU763" s="440">
        <v>4.7868000000000004</v>
      </c>
      <c r="DV763" s="440" t="s">
        <v>7469</v>
      </c>
      <c r="DW763" s="440" t="s">
        <v>7469</v>
      </c>
      <c r="DX763" s="440">
        <v>1.6487000000000001</v>
      </c>
      <c r="DY763" s="440">
        <v>1.7070000000000001</v>
      </c>
      <c r="DZ763" s="440">
        <v>2.6404999999999998</v>
      </c>
      <c r="EA763" s="440">
        <v>5.2603999999999997</v>
      </c>
      <c r="EB763" s="440">
        <v>2.3083999999999998</v>
      </c>
      <c r="EC763" s="440">
        <v>2.1890000000000001</v>
      </c>
      <c r="ED763" s="440">
        <v>2.9611999999999998</v>
      </c>
      <c r="EE763" s="440" t="s">
        <v>7469</v>
      </c>
      <c r="EF763" s="440">
        <v>1.7053</v>
      </c>
      <c r="EG763" s="440">
        <v>2.4055</v>
      </c>
      <c r="EH763" s="440" t="s">
        <v>7469</v>
      </c>
      <c r="EI763" s="440">
        <v>5.2248999999999999</v>
      </c>
      <c r="EJ763" s="440" t="s">
        <v>7469</v>
      </c>
      <c r="EK763" s="440" t="s">
        <v>7469</v>
      </c>
      <c r="EL763" s="440">
        <v>1653.8837000000001</v>
      </c>
      <c r="EM763" s="440">
        <v>2.9260000000000002</v>
      </c>
      <c r="EN763" s="440" t="s">
        <v>7469</v>
      </c>
    </row>
    <row r="764" spans="2:144" s="442" customFormat="1">
      <c r="B764" s="441"/>
      <c r="H764" s="443"/>
      <c r="I764" s="444" t="e">
        <f>I537/I325</f>
        <v>#VALUE!</v>
      </c>
      <c r="J764" s="444">
        <f t="shared" ref="J764:BU764" si="3">J537/J325</f>
        <v>0.71388714589614488</v>
      </c>
      <c r="K764" s="444">
        <f t="shared" si="3"/>
        <v>4.7071514079895218</v>
      </c>
      <c r="L764" s="444">
        <f t="shared" si="3"/>
        <v>0.32100744132799092</v>
      </c>
      <c r="M764" s="444" t="e">
        <f t="shared" si="3"/>
        <v>#VALUE!</v>
      </c>
      <c r="N764" s="444">
        <f t="shared" si="3"/>
        <v>6.2802906976744186</v>
      </c>
      <c r="O764" s="444">
        <f t="shared" si="3"/>
        <v>4.9833420881560171</v>
      </c>
      <c r="P764" s="444">
        <f t="shared" si="3"/>
        <v>13.64280724450194</v>
      </c>
      <c r="Q764" s="444">
        <f t="shared" si="3"/>
        <v>1.6819971598244257</v>
      </c>
      <c r="R764" s="444">
        <f t="shared" si="3"/>
        <v>7.3750407806191118</v>
      </c>
      <c r="S764" s="444">
        <f t="shared" si="3"/>
        <v>2.3643663682576812</v>
      </c>
      <c r="T764" s="444" t="e">
        <f t="shared" si="3"/>
        <v>#VALUE!</v>
      </c>
      <c r="U764" s="444" t="e">
        <f t="shared" si="3"/>
        <v>#VALUE!</v>
      </c>
      <c r="V764" s="444">
        <f t="shared" si="3"/>
        <v>2.093242871274354</v>
      </c>
      <c r="W764" s="444">
        <f t="shared" si="3"/>
        <v>1.2325854832078267</v>
      </c>
      <c r="X764" s="444">
        <f t="shared" si="3"/>
        <v>9.1746493411420218</v>
      </c>
      <c r="Y764" s="444">
        <f t="shared" si="3"/>
        <v>0.32435576234788832</v>
      </c>
      <c r="Z764" s="444">
        <f t="shared" si="3"/>
        <v>0.42557540561591228</v>
      </c>
      <c r="AA764" s="444">
        <f t="shared" si="3"/>
        <v>1.9195415779640876</v>
      </c>
      <c r="AB764" s="444" t="e">
        <f t="shared" si="3"/>
        <v>#VALUE!</v>
      </c>
      <c r="AC764" s="444">
        <f t="shared" si="3"/>
        <v>121.26440677966103</v>
      </c>
      <c r="AD764" s="444" t="e">
        <f t="shared" si="3"/>
        <v>#VALUE!</v>
      </c>
      <c r="AE764" s="444">
        <f t="shared" si="3"/>
        <v>1.8646750026783392</v>
      </c>
      <c r="AF764" s="444">
        <f t="shared" si="3"/>
        <v>11.352187647625646</v>
      </c>
      <c r="AG764" s="444">
        <f t="shared" si="3"/>
        <v>0.74661252916423393</v>
      </c>
      <c r="AH764" s="444" t="e">
        <f t="shared" si="3"/>
        <v>#VALUE!</v>
      </c>
      <c r="AI764" s="444" t="e">
        <f t="shared" si="3"/>
        <v>#VALUE!</v>
      </c>
      <c r="AJ764" s="444">
        <f t="shared" si="3"/>
        <v>4.9145904434243732</v>
      </c>
      <c r="AK764" s="444" t="e">
        <f t="shared" si="3"/>
        <v>#VALUE!</v>
      </c>
      <c r="AL764" s="444" t="e">
        <f t="shared" si="3"/>
        <v>#VALUE!</v>
      </c>
      <c r="AM764" s="444" t="e">
        <f t="shared" si="3"/>
        <v>#VALUE!</v>
      </c>
      <c r="AN764" s="444">
        <f t="shared" si="3"/>
        <v>2.854270977110871</v>
      </c>
      <c r="AO764" s="444">
        <f t="shared" si="3"/>
        <v>1.2431489626143974</v>
      </c>
      <c r="AP764" s="444" t="e">
        <f t="shared" si="3"/>
        <v>#VALUE!</v>
      </c>
      <c r="AQ764" s="444" t="e">
        <f t="shared" si="3"/>
        <v>#VALUE!</v>
      </c>
      <c r="AR764" s="444">
        <f t="shared" si="3"/>
        <v>9.5612472315592658</v>
      </c>
      <c r="AS764" s="444">
        <f t="shared" si="3"/>
        <v>0.32263366262442084</v>
      </c>
      <c r="AT764" s="444">
        <f t="shared" si="3"/>
        <v>1.7463123020469662</v>
      </c>
      <c r="AU764" s="444">
        <f t="shared" si="3"/>
        <v>0.2654340990900253</v>
      </c>
      <c r="AV764" s="444">
        <f t="shared" si="3"/>
        <v>3.3224684816768697</v>
      </c>
      <c r="AW764" s="444" t="e">
        <f t="shared" si="3"/>
        <v>#VALUE!</v>
      </c>
      <c r="AX764" s="444" t="e">
        <f t="shared" si="3"/>
        <v>#VALUE!</v>
      </c>
      <c r="AY764" s="444" t="e">
        <f t="shared" si="3"/>
        <v>#VALUE!</v>
      </c>
      <c r="AZ764" s="444">
        <f t="shared" si="3"/>
        <v>8.7831522536244133</v>
      </c>
      <c r="BA764" s="444" t="e">
        <f t="shared" si="3"/>
        <v>#VALUE!</v>
      </c>
      <c r="BB764" s="444" t="e">
        <f t="shared" si="3"/>
        <v>#VALUE!</v>
      </c>
      <c r="BC764" s="444" t="e">
        <f t="shared" si="3"/>
        <v>#VALUE!</v>
      </c>
      <c r="BD764" s="444" t="e">
        <f t="shared" si="3"/>
        <v>#VALUE!</v>
      </c>
      <c r="BE764" s="444">
        <f t="shared" si="3"/>
        <v>3.6572426937738243</v>
      </c>
      <c r="BF764" s="444" t="e">
        <f t="shared" si="3"/>
        <v>#VALUE!</v>
      </c>
      <c r="BG764" s="444" t="e">
        <f t="shared" si="3"/>
        <v>#VALUE!</v>
      </c>
      <c r="BH764" s="444" t="e">
        <f t="shared" si="3"/>
        <v>#VALUE!</v>
      </c>
      <c r="BI764" s="444">
        <f t="shared" si="3"/>
        <v>10.723275379657681</v>
      </c>
      <c r="BJ764" s="444">
        <f t="shared" si="3"/>
        <v>4.6630240328928618</v>
      </c>
      <c r="BK764" s="444" t="e">
        <f t="shared" si="3"/>
        <v>#VALUE!</v>
      </c>
      <c r="BL764" s="444">
        <f t="shared" si="3"/>
        <v>2.8450083685663698</v>
      </c>
      <c r="BM764" s="444" t="e">
        <f t="shared" si="3"/>
        <v>#VALUE!</v>
      </c>
      <c r="BN764" s="444">
        <f t="shared" si="3"/>
        <v>2.5056753249127168</v>
      </c>
      <c r="BO764" s="444">
        <f t="shared" si="3"/>
        <v>4.0711983035473507</v>
      </c>
      <c r="BP764" s="444" t="e">
        <f t="shared" si="3"/>
        <v>#VALUE!</v>
      </c>
      <c r="BQ764" s="444" t="e">
        <f t="shared" si="3"/>
        <v>#VALUE!</v>
      </c>
      <c r="BR764" s="444" t="e">
        <f t="shared" si="3"/>
        <v>#VALUE!</v>
      </c>
      <c r="BS764" s="444">
        <f t="shared" si="3"/>
        <v>5.84569704344496</v>
      </c>
      <c r="BT764" s="444" t="e">
        <f t="shared" si="3"/>
        <v>#VALUE!</v>
      </c>
      <c r="BU764" s="444">
        <f t="shared" si="3"/>
        <v>1.6047863461289604</v>
      </c>
      <c r="BV764" s="444" t="e">
        <f t="shared" ref="BV764:EG764" si="4">BV537/BV325</f>
        <v>#VALUE!</v>
      </c>
      <c r="BW764" s="444" t="e">
        <f t="shared" si="4"/>
        <v>#VALUE!</v>
      </c>
      <c r="BX764" s="444">
        <f t="shared" si="4"/>
        <v>3.6604237810662115</v>
      </c>
      <c r="BY764" s="444" t="e">
        <f t="shared" si="4"/>
        <v>#VALUE!</v>
      </c>
      <c r="BZ764" s="444" t="e">
        <f t="shared" si="4"/>
        <v>#VALUE!</v>
      </c>
      <c r="CA764" s="444">
        <f t="shared" si="4"/>
        <v>49.393915580783705</v>
      </c>
      <c r="CB764" s="444">
        <f t="shared" si="4"/>
        <v>1.0632771027486139</v>
      </c>
      <c r="CC764" s="444">
        <f t="shared" si="4"/>
        <v>0.23798312607801478</v>
      </c>
      <c r="CD764" s="444" t="e">
        <f t="shared" si="4"/>
        <v>#VALUE!</v>
      </c>
      <c r="CE764" s="444">
        <f t="shared" si="4"/>
        <v>224.32159353348729</v>
      </c>
      <c r="CF764" s="444" t="e">
        <f t="shared" si="4"/>
        <v>#VALUE!</v>
      </c>
      <c r="CG764" s="444" t="e">
        <f t="shared" si="4"/>
        <v>#VALUE!</v>
      </c>
      <c r="CH764" s="444">
        <f t="shared" si="4"/>
        <v>0.87048670228380198</v>
      </c>
      <c r="CI764" s="444">
        <f t="shared" si="4"/>
        <v>4.2465498735628397</v>
      </c>
      <c r="CJ764" s="444" t="e">
        <f t="shared" si="4"/>
        <v>#VALUE!</v>
      </c>
      <c r="CK764" s="444" t="e">
        <f t="shared" si="4"/>
        <v>#VALUE!</v>
      </c>
      <c r="CL764" s="444" t="e">
        <f t="shared" si="4"/>
        <v>#VALUE!</v>
      </c>
      <c r="CM764" s="444" t="e">
        <f t="shared" si="4"/>
        <v>#VALUE!</v>
      </c>
      <c r="CN764" s="444" t="e">
        <f t="shared" si="4"/>
        <v>#VALUE!</v>
      </c>
      <c r="CO764" s="444">
        <f t="shared" si="4"/>
        <v>1.518485784701916</v>
      </c>
      <c r="CP764" s="444">
        <f t="shared" si="4"/>
        <v>0.11679055320936825</v>
      </c>
      <c r="CQ764" s="444" t="e">
        <f t="shared" si="4"/>
        <v>#VALUE!</v>
      </c>
      <c r="CR764" s="444" t="e">
        <f t="shared" si="4"/>
        <v>#VALUE!</v>
      </c>
      <c r="CS764" s="444">
        <f t="shared" si="4"/>
        <v>1.166959920916145</v>
      </c>
      <c r="CT764" s="444">
        <f t="shared" si="4"/>
        <v>2.3966866886262355</v>
      </c>
      <c r="CU764" s="444">
        <f t="shared" si="4"/>
        <v>0.69504423729567111</v>
      </c>
      <c r="CV764" s="444" t="e">
        <f t="shared" si="4"/>
        <v>#VALUE!</v>
      </c>
      <c r="CW764" s="444" t="e">
        <f t="shared" si="4"/>
        <v>#VALUE!</v>
      </c>
      <c r="CX764" s="444" t="e">
        <f t="shared" si="4"/>
        <v>#VALUE!</v>
      </c>
      <c r="CY764" s="444">
        <f t="shared" si="4"/>
        <v>1.3442722674186147</v>
      </c>
      <c r="CZ764" s="444">
        <f t="shared" si="4"/>
        <v>0.54173599740869416</v>
      </c>
      <c r="DA764" s="444" t="e">
        <f t="shared" si="4"/>
        <v>#VALUE!</v>
      </c>
      <c r="DB764" s="444" t="e">
        <f t="shared" si="4"/>
        <v>#VALUE!</v>
      </c>
      <c r="DC764" s="444">
        <f t="shared" si="4"/>
        <v>7.8221028536963377</v>
      </c>
      <c r="DD764" s="444">
        <f t="shared" si="4"/>
        <v>2.9238797571449724</v>
      </c>
      <c r="DE764" s="444" t="e">
        <f t="shared" si="4"/>
        <v>#VALUE!</v>
      </c>
      <c r="DF764" s="444" t="e">
        <f t="shared" si="4"/>
        <v>#VALUE!</v>
      </c>
      <c r="DG764" s="444">
        <f t="shared" si="4"/>
        <v>10.21356400166991</v>
      </c>
      <c r="DH764" s="444" t="e">
        <f t="shared" si="4"/>
        <v>#VALUE!</v>
      </c>
      <c r="DI764" s="444" t="e">
        <f t="shared" si="4"/>
        <v>#VALUE!</v>
      </c>
      <c r="DJ764" s="444" t="e">
        <f t="shared" si="4"/>
        <v>#VALUE!</v>
      </c>
      <c r="DK764" s="444">
        <f t="shared" si="4"/>
        <v>2.940680755810126</v>
      </c>
      <c r="DL764" s="444" t="e">
        <f t="shared" si="4"/>
        <v>#VALUE!</v>
      </c>
      <c r="DM764" s="444">
        <f t="shared" si="4"/>
        <v>0.79806027389419154</v>
      </c>
      <c r="DN764" s="444">
        <f t="shared" si="4"/>
        <v>2.4021752148759217</v>
      </c>
      <c r="DO764" s="444">
        <f t="shared" si="4"/>
        <v>36.115644987635626</v>
      </c>
      <c r="DP764" s="444">
        <f t="shared" si="4"/>
        <v>0.70353256748559301</v>
      </c>
      <c r="DQ764" s="444">
        <f t="shared" si="4"/>
        <v>8.4855980399194415</v>
      </c>
      <c r="DR764" s="444" t="e">
        <f t="shared" si="4"/>
        <v>#VALUE!</v>
      </c>
      <c r="DS764" s="444" t="e">
        <f t="shared" si="4"/>
        <v>#VALUE!</v>
      </c>
      <c r="DT764" s="444">
        <f t="shared" si="4"/>
        <v>4.6928514840818556</v>
      </c>
      <c r="DU764" s="444">
        <f t="shared" si="4"/>
        <v>4.4064225714891503</v>
      </c>
      <c r="DV764" s="444" t="e">
        <f t="shared" si="4"/>
        <v>#VALUE!</v>
      </c>
      <c r="DW764" s="444" t="e">
        <f t="shared" si="4"/>
        <v>#VALUE!</v>
      </c>
      <c r="DX764" s="444">
        <f t="shared" si="4"/>
        <v>1.4281241998622114</v>
      </c>
      <c r="DY764" s="444">
        <f t="shared" si="4"/>
        <v>1.4786645892493653</v>
      </c>
      <c r="DZ764" s="444">
        <f t="shared" si="4"/>
        <v>2.2831524798094165</v>
      </c>
      <c r="EA764" s="444">
        <f t="shared" si="4"/>
        <v>4.8424527555942118</v>
      </c>
      <c r="EB764" s="444">
        <f t="shared" si="4"/>
        <v>1.9996422804620542</v>
      </c>
      <c r="EC764" s="444">
        <f t="shared" si="4"/>
        <v>2.0150822876775245</v>
      </c>
      <c r="ED764" s="444">
        <f t="shared" si="4"/>
        <v>2.5651141941267905</v>
      </c>
      <c r="EE764" s="444" t="e">
        <f t="shared" si="4"/>
        <v>#VALUE!</v>
      </c>
      <c r="EF764" s="444">
        <f t="shared" si="4"/>
        <v>1.4771812982883616</v>
      </c>
      <c r="EG764" s="444">
        <f t="shared" si="4"/>
        <v>2.2143515428070417</v>
      </c>
      <c r="EH764" s="444" t="e">
        <f t="shared" ref="EH764:EN764" si="5">EH537/EH325</f>
        <v>#VALUE!</v>
      </c>
      <c r="EI764" s="444">
        <f t="shared" si="5"/>
        <v>4.6624377615485884</v>
      </c>
      <c r="EJ764" s="444" t="e">
        <f t="shared" si="5"/>
        <v>#VALUE!</v>
      </c>
      <c r="EK764" s="444" t="e">
        <f t="shared" si="5"/>
        <v>#VALUE!</v>
      </c>
      <c r="EL764" s="444">
        <f t="shared" si="5"/>
        <v>1653.7048648648649</v>
      </c>
      <c r="EM764" s="444">
        <f t="shared" si="5"/>
        <v>2.693506623302214</v>
      </c>
      <c r="EN764" s="444" t="e">
        <f t="shared" si="5"/>
        <v>#VALUE!</v>
      </c>
    </row>
    <row r="765" spans="2:144">
      <c r="D765" s="99" t="s">
        <v>8232</v>
      </c>
      <c r="E765" s="120" t="s">
        <v>8100</v>
      </c>
      <c r="F765" s="126" t="s">
        <v>8235</v>
      </c>
      <c r="G765" s="151" t="s">
        <v>8090</v>
      </c>
      <c r="H765" s="152" t="s">
        <v>8097</v>
      </c>
      <c r="I765" s="166" t="s">
        <v>7469</v>
      </c>
      <c r="J765" s="166" t="s">
        <v>7469</v>
      </c>
      <c r="K765" s="166" t="s">
        <v>7469</v>
      </c>
      <c r="L765" s="166" t="s">
        <v>7469</v>
      </c>
      <c r="M765" s="166" t="s">
        <v>7469</v>
      </c>
      <c r="N765" s="166">
        <v>5.2705000000000002</v>
      </c>
      <c r="O765" s="166">
        <v>4.2302</v>
      </c>
      <c r="P765" s="166" t="s">
        <v>7469</v>
      </c>
      <c r="Q765" s="166" t="s">
        <v>7469</v>
      </c>
      <c r="R765" s="166">
        <v>4.6872999999999996</v>
      </c>
      <c r="S765" s="166" t="s">
        <v>7469</v>
      </c>
      <c r="T765" s="166" t="s">
        <v>7469</v>
      </c>
      <c r="U765" s="166" t="s">
        <v>7469</v>
      </c>
      <c r="V765" s="166" t="s">
        <v>7469</v>
      </c>
      <c r="W765" s="166" t="s">
        <v>7469</v>
      </c>
      <c r="X765" s="166" t="s">
        <v>7469</v>
      </c>
      <c r="Y765" s="166" t="s">
        <v>7469</v>
      </c>
      <c r="Z765" s="166" t="s">
        <v>7469</v>
      </c>
      <c r="AA765" s="166" t="s">
        <v>7469</v>
      </c>
      <c r="AB765" s="166" t="s">
        <v>7469</v>
      </c>
      <c r="AC765" s="166" t="s">
        <v>7469</v>
      </c>
      <c r="AD765" s="166" t="s">
        <v>7469</v>
      </c>
      <c r="AE765" s="166">
        <v>1.3348</v>
      </c>
      <c r="AF765" s="166">
        <v>6.9945000000000004</v>
      </c>
      <c r="AG765" s="166" t="s">
        <v>7469</v>
      </c>
      <c r="AH765" s="166" t="s">
        <v>7469</v>
      </c>
      <c r="AI765" s="166" t="s">
        <v>7469</v>
      </c>
      <c r="AJ765" s="166" t="s">
        <v>7469</v>
      </c>
      <c r="AK765" s="166" t="s">
        <v>7469</v>
      </c>
      <c r="AL765" s="166" t="s">
        <v>7469</v>
      </c>
      <c r="AM765" s="166" t="s">
        <v>7469</v>
      </c>
      <c r="AN765" s="166" t="s">
        <v>7469</v>
      </c>
      <c r="AO765" s="166" t="s">
        <v>7469</v>
      </c>
      <c r="AP765" s="166" t="s">
        <v>7469</v>
      </c>
      <c r="AQ765" s="166" t="s">
        <v>7469</v>
      </c>
      <c r="AR765" s="166" t="s">
        <v>7469</v>
      </c>
      <c r="AS765" s="166" t="s">
        <v>7469</v>
      </c>
      <c r="AT765" s="166" t="s">
        <v>7469</v>
      </c>
      <c r="AU765" s="166" t="s">
        <v>7469</v>
      </c>
      <c r="AV765" s="166" t="s">
        <v>7469</v>
      </c>
      <c r="AW765" s="166" t="s">
        <v>7469</v>
      </c>
      <c r="AX765" s="166" t="s">
        <v>7469</v>
      </c>
      <c r="AY765" s="166" t="s">
        <v>7469</v>
      </c>
      <c r="AZ765" s="166" t="s">
        <v>7469</v>
      </c>
      <c r="BA765" s="166" t="s">
        <v>7469</v>
      </c>
      <c r="BB765" s="166" t="s">
        <v>7469</v>
      </c>
      <c r="BC765" s="166" t="s">
        <v>7469</v>
      </c>
      <c r="BD765" s="166" t="s">
        <v>7469</v>
      </c>
      <c r="BE765" s="166" t="s">
        <v>7469</v>
      </c>
      <c r="BF765" s="166" t="s">
        <v>7469</v>
      </c>
      <c r="BG765" s="166">
        <v>30.442900000000002</v>
      </c>
      <c r="BH765" s="166" t="s">
        <v>7469</v>
      </c>
      <c r="BI765" s="166" t="s">
        <v>7469</v>
      </c>
      <c r="BJ765" s="166">
        <v>3.5815999999999999</v>
      </c>
      <c r="BK765" s="166" t="s">
        <v>7469</v>
      </c>
      <c r="BL765" s="166" t="s">
        <v>7469</v>
      </c>
      <c r="BM765" s="166" t="s">
        <v>7469</v>
      </c>
      <c r="BN765" s="166">
        <v>1.4666999999999999</v>
      </c>
      <c r="BO765" s="166">
        <v>2.0703</v>
      </c>
      <c r="BP765" s="166" t="s">
        <v>7469</v>
      </c>
      <c r="BQ765" s="166" t="s">
        <v>7469</v>
      </c>
      <c r="BR765" s="166" t="s">
        <v>7469</v>
      </c>
      <c r="BS765" s="166" t="s">
        <v>7469</v>
      </c>
      <c r="BT765" s="166" t="s">
        <v>7469</v>
      </c>
      <c r="BU765" s="166" t="s">
        <v>7469</v>
      </c>
      <c r="BV765" s="166" t="s">
        <v>7469</v>
      </c>
      <c r="BW765" s="166" t="s">
        <v>7469</v>
      </c>
      <c r="BX765" s="166" t="s">
        <v>7469</v>
      </c>
      <c r="BY765" s="166" t="s">
        <v>7469</v>
      </c>
      <c r="BZ765" s="166" t="s">
        <v>7469</v>
      </c>
      <c r="CA765" s="166">
        <v>27.3431</v>
      </c>
      <c r="CB765" s="166" t="s">
        <v>7469</v>
      </c>
      <c r="CC765" s="166" t="s">
        <v>7469</v>
      </c>
      <c r="CD765" s="166" t="s">
        <v>7469</v>
      </c>
      <c r="CE765" s="166">
        <v>203.67179999999999</v>
      </c>
      <c r="CF765" s="166" t="s">
        <v>7469</v>
      </c>
      <c r="CG765" s="166" t="s">
        <v>7469</v>
      </c>
      <c r="CH765" s="166" t="s">
        <v>7469</v>
      </c>
      <c r="CI765" s="166" t="s">
        <v>7469</v>
      </c>
      <c r="CJ765" s="166" t="s">
        <v>7469</v>
      </c>
      <c r="CK765" s="166" t="s">
        <v>7469</v>
      </c>
      <c r="CL765" s="166" t="s">
        <v>7469</v>
      </c>
      <c r="CM765" s="166" t="s">
        <v>7469</v>
      </c>
      <c r="CN765" s="166" t="s">
        <v>7469</v>
      </c>
      <c r="CO765" s="166" t="s">
        <v>7469</v>
      </c>
      <c r="CP765" s="166" t="s">
        <v>7469</v>
      </c>
      <c r="CQ765" s="166" t="s">
        <v>7469</v>
      </c>
      <c r="CR765" s="166" t="s">
        <v>7469</v>
      </c>
      <c r="CS765" s="166" t="s">
        <v>7469</v>
      </c>
      <c r="CT765" s="166" t="s">
        <v>7469</v>
      </c>
      <c r="CU765" s="166">
        <v>0.57279999999999998</v>
      </c>
      <c r="CV765" s="166" t="s">
        <v>7469</v>
      </c>
      <c r="CW765" s="166" t="s">
        <v>7469</v>
      </c>
      <c r="CX765" s="166" t="s">
        <v>7469</v>
      </c>
      <c r="CY765" s="166" t="s">
        <v>7469</v>
      </c>
      <c r="CZ765" s="166" t="s">
        <v>7469</v>
      </c>
      <c r="DA765" s="166" t="s">
        <v>7469</v>
      </c>
      <c r="DB765" s="166" t="s">
        <v>7469</v>
      </c>
      <c r="DC765" s="166" t="s">
        <v>7469</v>
      </c>
      <c r="DD765" s="166" t="s">
        <v>7469</v>
      </c>
      <c r="DE765" s="166" t="s">
        <v>7469</v>
      </c>
      <c r="DF765" s="166" t="s">
        <v>7469</v>
      </c>
      <c r="DG765" s="166" t="s">
        <v>7469</v>
      </c>
      <c r="DH765" s="166" t="s">
        <v>7469</v>
      </c>
      <c r="DI765" s="166" t="s">
        <v>7469</v>
      </c>
      <c r="DJ765" s="166" t="s">
        <v>7469</v>
      </c>
      <c r="DK765" s="166">
        <v>1.55</v>
      </c>
      <c r="DL765" s="166" t="s">
        <v>7469</v>
      </c>
      <c r="DM765" s="166" t="s">
        <v>7469</v>
      </c>
      <c r="DN765" s="166" t="s">
        <v>7469</v>
      </c>
      <c r="DO765" s="166" t="s">
        <v>7469</v>
      </c>
      <c r="DP765" s="166" t="s">
        <v>7469</v>
      </c>
      <c r="DQ765" s="166">
        <v>4.6497000000000002</v>
      </c>
      <c r="DR765" s="166" t="s">
        <v>7469</v>
      </c>
      <c r="DS765" s="166" t="s">
        <v>7469</v>
      </c>
      <c r="DT765" s="166" t="s">
        <v>7469</v>
      </c>
      <c r="DU765" s="166" t="s">
        <v>7469</v>
      </c>
      <c r="DV765" s="166" t="s">
        <v>7469</v>
      </c>
      <c r="DW765" s="166" t="s">
        <v>7469</v>
      </c>
      <c r="DX765" s="166" t="s">
        <v>7469</v>
      </c>
      <c r="DY765" s="166" t="s">
        <v>7469</v>
      </c>
      <c r="DZ765" s="166" t="s">
        <v>7469</v>
      </c>
      <c r="EA765" s="166" t="s">
        <v>7469</v>
      </c>
      <c r="EB765" s="166" t="s">
        <v>7469</v>
      </c>
      <c r="EC765" s="166" t="s">
        <v>7469</v>
      </c>
      <c r="ED765" s="166" t="s">
        <v>7469</v>
      </c>
      <c r="EE765" s="166" t="s">
        <v>7469</v>
      </c>
      <c r="EF765" s="166" t="s">
        <v>7469</v>
      </c>
      <c r="EG765" s="166" t="s">
        <v>7469</v>
      </c>
      <c r="EH765" s="166" t="s">
        <v>7469</v>
      </c>
      <c r="EI765" s="166" t="s">
        <v>7469</v>
      </c>
      <c r="EJ765" s="166" t="s">
        <v>7469</v>
      </c>
      <c r="EK765" s="166" t="s">
        <v>7469</v>
      </c>
      <c r="EL765" s="166" t="s">
        <v>7469</v>
      </c>
      <c r="EM765" s="166" t="s">
        <v>7469</v>
      </c>
      <c r="EN765" s="166" t="s">
        <v>7469</v>
      </c>
    </row>
    <row r="766" spans="2:144">
      <c r="D766" s="99" t="s">
        <v>8232</v>
      </c>
      <c r="E766" s="120" t="s">
        <v>8101</v>
      </c>
      <c r="F766" s="126" t="s">
        <v>8235</v>
      </c>
      <c r="G766" s="151" t="s">
        <v>8090</v>
      </c>
      <c r="H766" s="152" t="s">
        <v>8097</v>
      </c>
      <c r="I766" s="166" t="s">
        <v>7469</v>
      </c>
      <c r="J766" s="166" t="s">
        <v>7469</v>
      </c>
      <c r="K766" s="166" t="s">
        <v>7469</v>
      </c>
      <c r="L766" s="166" t="s">
        <v>7469</v>
      </c>
      <c r="M766" s="166" t="s">
        <v>7469</v>
      </c>
      <c r="N766" s="166">
        <v>7.7759999999999998</v>
      </c>
      <c r="O766" s="166">
        <v>4.4222999999999999</v>
      </c>
      <c r="P766" s="166" t="s">
        <v>7469</v>
      </c>
      <c r="Q766" s="166" t="s">
        <v>7469</v>
      </c>
      <c r="R766" s="166">
        <v>4.6798999999999999</v>
      </c>
      <c r="S766" s="166" t="s">
        <v>7469</v>
      </c>
      <c r="T766" s="166" t="s">
        <v>7469</v>
      </c>
      <c r="U766" s="166" t="s">
        <v>7469</v>
      </c>
      <c r="V766" s="166" t="s">
        <v>7469</v>
      </c>
      <c r="W766" s="166" t="s">
        <v>7469</v>
      </c>
      <c r="X766" s="166" t="s">
        <v>7469</v>
      </c>
      <c r="Y766" s="166" t="s">
        <v>7469</v>
      </c>
      <c r="Z766" s="166" t="s">
        <v>7469</v>
      </c>
      <c r="AA766" s="166" t="s">
        <v>7469</v>
      </c>
      <c r="AB766" s="166" t="s">
        <v>7469</v>
      </c>
      <c r="AC766" s="166" t="s">
        <v>7469</v>
      </c>
      <c r="AD766" s="166" t="s">
        <v>7469</v>
      </c>
      <c r="AE766" s="166">
        <v>1.0912999999999999</v>
      </c>
      <c r="AF766" s="166">
        <v>7.4790999999999999</v>
      </c>
      <c r="AG766" s="166" t="s">
        <v>7469</v>
      </c>
      <c r="AH766" s="166" t="s">
        <v>7469</v>
      </c>
      <c r="AI766" s="166" t="s">
        <v>7469</v>
      </c>
      <c r="AJ766" s="166" t="s">
        <v>7469</v>
      </c>
      <c r="AK766" s="166" t="s">
        <v>7469</v>
      </c>
      <c r="AL766" s="166" t="s">
        <v>7469</v>
      </c>
      <c r="AM766" s="166" t="s">
        <v>7469</v>
      </c>
      <c r="AN766" s="166" t="s">
        <v>7469</v>
      </c>
      <c r="AO766" s="166" t="s">
        <v>7469</v>
      </c>
      <c r="AP766" s="166">
        <v>2.3881999999999999</v>
      </c>
      <c r="AQ766" s="166" t="s">
        <v>7469</v>
      </c>
      <c r="AR766" s="166" t="s">
        <v>7469</v>
      </c>
      <c r="AS766" s="166" t="s">
        <v>7469</v>
      </c>
      <c r="AT766" s="166" t="s">
        <v>7469</v>
      </c>
      <c r="AU766" s="166" t="s">
        <v>7469</v>
      </c>
      <c r="AV766" s="166" t="s">
        <v>7469</v>
      </c>
      <c r="AW766" s="166" t="s">
        <v>7469</v>
      </c>
      <c r="AX766" s="166" t="s">
        <v>7469</v>
      </c>
      <c r="AY766" s="166" t="s">
        <v>7469</v>
      </c>
      <c r="AZ766" s="166" t="s">
        <v>7469</v>
      </c>
      <c r="BA766" s="166" t="s">
        <v>7469</v>
      </c>
      <c r="BB766" s="166" t="s">
        <v>7469</v>
      </c>
      <c r="BC766" s="166" t="s">
        <v>7469</v>
      </c>
      <c r="BD766" s="166" t="s">
        <v>7469</v>
      </c>
      <c r="BE766" s="166" t="s">
        <v>7469</v>
      </c>
      <c r="BF766" s="166" t="s">
        <v>7469</v>
      </c>
      <c r="BG766" s="166">
        <v>19.120200000000001</v>
      </c>
      <c r="BH766" s="166" t="s">
        <v>7469</v>
      </c>
      <c r="BI766" s="166" t="s">
        <v>7469</v>
      </c>
      <c r="BJ766" s="166">
        <v>3.8416999999999999</v>
      </c>
      <c r="BK766" s="166" t="s">
        <v>7469</v>
      </c>
      <c r="BL766" s="166" t="s">
        <v>7469</v>
      </c>
      <c r="BM766" s="166" t="s">
        <v>7469</v>
      </c>
      <c r="BN766" s="166">
        <v>1.3707</v>
      </c>
      <c r="BO766" s="166" t="s">
        <v>7469</v>
      </c>
      <c r="BP766" s="166" t="s">
        <v>7469</v>
      </c>
      <c r="BQ766" s="166" t="s">
        <v>7469</v>
      </c>
      <c r="BR766" s="166" t="s">
        <v>7469</v>
      </c>
      <c r="BS766" s="166" t="s">
        <v>7469</v>
      </c>
      <c r="BT766" s="166" t="s">
        <v>7469</v>
      </c>
      <c r="BU766" s="166" t="s">
        <v>7469</v>
      </c>
      <c r="BV766" s="166" t="s">
        <v>7469</v>
      </c>
      <c r="BW766" s="166" t="s">
        <v>7469</v>
      </c>
      <c r="BX766" s="166" t="s">
        <v>7469</v>
      </c>
      <c r="BY766" s="166" t="s">
        <v>7469</v>
      </c>
      <c r="BZ766" s="166" t="s">
        <v>7469</v>
      </c>
      <c r="CA766" s="166">
        <v>22.527999999999999</v>
      </c>
      <c r="CB766" s="166" t="s">
        <v>7469</v>
      </c>
      <c r="CC766" s="166" t="s">
        <v>7469</v>
      </c>
      <c r="CD766" s="166" t="s">
        <v>7469</v>
      </c>
      <c r="CE766" s="166" t="s">
        <v>7469</v>
      </c>
      <c r="CF766" s="166" t="s">
        <v>7469</v>
      </c>
      <c r="CG766" s="166" t="s">
        <v>7469</v>
      </c>
      <c r="CH766" s="166" t="s">
        <v>7469</v>
      </c>
      <c r="CI766" s="166" t="s">
        <v>7469</v>
      </c>
      <c r="CJ766" s="166" t="s">
        <v>7469</v>
      </c>
      <c r="CK766" s="166" t="s">
        <v>7469</v>
      </c>
      <c r="CL766" s="166" t="s">
        <v>7469</v>
      </c>
      <c r="CM766" s="166" t="s">
        <v>7469</v>
      </c>
      <c r="CN766" s="166" t="s">
        <v>7469</v>
      </c>
      <c r="CO766" s="166" t="s">
        <v>7469</v>
      </c>
      <c r="CP766" s="166" t="s">
        <v>7469</v>
      </c>
      <c r="CQ766" s="166" t="s">
        <v>7469</v>
      </c>
      <c r="CR766" s="166" t="s">
        <v>7469</v>
      </c>
      <c r="CS766" s="166" t="s">
        <v>7469</v>
      </c>
      <c r="CT766" s="166" t="s">
        <v>7469</v>
      </c>
      <c r="CU766" s="166">
        <v>0.51380000000000003</v>
      </c>
      <c r="CV766" s="166" t="s">
        <v>7469</v>
      </c>
      <c r="CW766" s="166" t="s">
        <v>7469</v>
      </c>
      <c r="CX766" s="166" t="s">
        <v>7469</v>
      </c>
      <c r="CY766" s="166" t="s">
        <v>7469</v>
      </c>
      <c r="CZ766" s="166" t="s">
        <v>7469</v>
      </c>
      <c r="DA766" s="166" t="s">
        <v>7469</v>
      </c>
      <c r="DB766" s="166" t="s">
        <v>7469</v>
      </c>
      <c r="DC766" s="166" t="s">
        <v>7469</v>
      </c>
      <c r="DD766" s="166" t="s">
        <v>7469</v>
      </c>
      <c r="DE766" s="166" t="s">
        <v>7469</v>
      </c>
      <c r="DF766" s="166" t="s">
        <v>7469</v>
      </c>
      <c r="DG766" s="166" t="s">
        <v>7469</v>
      </c>
      <c r="DH766" s="166" t="s">
        <v>7469</v>
      </c>
      <c r="DI766" s="166" t="s">
        <v>7469</v>
      </c>
      <c r="DJ766" s="166" t="s">
        <v>7469</v>
      </c>
      <c r="DK766" s="166">
        <v>0.95150000000000001</v>
      </c>
      <c r="DL766" s="166" t="s">
        <v>7469</v>
      </c>
      <c r="DM766" s="166" t="s">
        <v>7469</v>
      </c>
      <c r="DN766" s="166" t="s">
        <v>7469</v>
      </c>
      <c r="DO766" s="166" t="s">
        <v>7469</v>
      </c>
      <c r="DP766" s="166" t="s">
        <v>7469</v>
      </c>
      <c r="DQ766" s="166">
        <v>4.8400999999999996</v>
      </c>
      <c r="DR766" s="166" t="s">
        <v>7469</v>
      </c>
      <c r="DS766" s="166" t="s">
        <v>7469</v>
      </c>
      <c r="DT766" s="166" t="s">
        <v>7469</v>
      </c>
      <c r="DU766" s="166" t="s">
        <v>7469</v>
      </c>
      <c r="DV766" s="166" t="s">
        <v>7469</v>
      </c>
      <c r="DW766" s="166" t="s">
        <v>7469</v>
      </c>
      <c r="DX766" s="166" t="s">
        <v>7469</v>
      </c>
      <c r="DY766" s="166" t="s">
        <v>7469</v>
      </c>
      <c r="DZ766" s="166" t="s">
        <v>7469</v>
      </c>
      <c r="EA766" s="166" t="s">
        <v>7469</v>
      </c>
      <c r="EB766" s="166" t="s">
        <v>7469</v>
      </c>
      <c r="EC766" s="166" t="s">
        <v>7469</v>
      </c>
      <c r="ED766" s="166" t="s">
        <v>7469</v>
      </c>
      <c r="EE766" s="166">
        <v>7.6092000000000004</v>
      </c>
      <c r="EF766" s="166" t="s">
        <v>7469</v>
      </c>
      <c r="EG766" s="166" t="s">
        <v>7469</v>
      </c>
      <c r="EH766" s="166" t="s">
        <v>7469</v>
      </c>
      <c r="EI766" s="166" t="s">
        <v>7469</v>
      </c>
      <c r="EJ766" s="166" t="s">
        <v>7469</v>
      </c>
      <c r="EK766" s="166" t="s">
        <v>7469</v>
      </c>
      <c r="EL766" s="166" t="s">
        <v>7469</v>
      </c>
      <c r="EM766" s="166" t="s">
        <v>7469</v>
      </c>
      <c r="EN766" s="166" t="s">
        <v>7469</v>
      </c>
    </row>
    <row r="767" spans="2:144">
      <c r="D767" s="99" t="s">
        <v>8232</v>
      </c>
      <c r="E767" s="120" t="s">
        <v>8102</v>
      </c>
      <c r="F767" s="126" t="s">
        <v>8235</v>
      </c>
      <c r="G767" s="151" t="s">
        <v>8090</v>
      </c>
      <c r="H767" s="152" t="s">
        <v>8097</v>
      </c>
      <c r="I767" s="166" t="s">
        <v>7469</v>
      </c>
      <c r="J767" s="166" t="s">
        <v>7469</v>
      </c>
      <c r="K767" s="166" t="s">
        <v>7469</v>
      </c>
      <c r="L767" s="166" t="s">
        <v>7469</v>
      </c>
      <c r="M767" s="166" t="s">
        <v>7469</v>
      </c>
      <c r="N767" s="166" t="s">
        <v>7469</v>
      </c>
      <c r="O767" s="166">
        <v>4.2374000000000001</v>
      </c>
      <c r="P767" s="166" t="s">
        <v>7469</v>
      </c>
      <c r="Q767" s="166" t="s">
        <v>7469</v>
      </c>
      <c r="R767" s="166" t="s">
        <v>7469</v>
      </c>
      <c r="S767" s="166" t="s">
        <v>7469</v>
      </c>
      <c r="T767" s="166" t="s">
        <v>7469</v>
      </c>
      <c r="U767" s="166" t="s">
        <v>7469</v>
      </c>
      <c r="V767" s="166" t="s">
        <v>7469</v>
      </c>
      <c r="W767" s="166" t="s">
        <v>7469</v>
      </c>
      <c r="X767" s="166" t="s">
        <v>7469</v>
      </c>
      <c r="Y767" s="166" t="s">
        <v>7469</v>
      </c>
      <c r="Z767" s="166" t="s">
        <v>7469</v>
      </c>
      <c r="AA767" s="166" t="s">
        <v>7469</v>
      </c>
      <c r="AB767" s="166" t="s">
        <v>7469</v>
      </c>
      <c r="AC767" s="166" t="s">
        <v>7469</v>
      </c>
      <c r="AD767" s="166" t="s">
        <v>7469</v>
      </c>
      <c r="AE767" s="166" t="s">
        <v>7469</v>
      </c>
      <c r="AF767" s="166" t="s">
        <v>7469</v>
      </c>
      <c r="AG767" s="166" t="s">
        <v>7469</v>
      </c>
      <c r="AH767" s="166" t="s">
        <v>7469</v>
      </c>
      <c r="AI767" s="166" t="s">
        <v>7469</v>
      </c>
      <c r="AJ767" s="166" t="s">
        <v>7469</v>
      </c>
      <c r="AK767" s="166" t="s">
        <v>7469</v>
      </c>
      <c r="AL767" s="166" t="s">
        <v>7469</v>
      </c>
      <c r="AM767" s="166" t="s">
        <v>7469</v>
      </c>
      <c r="AN767" s="166" t="s">
        <v>7469</v>
      </c>
      <c r="AO767" s="166" t="s">
        <v>7469</v>
      </c>
      <c r="AP767" s="166" t="s">
        <v>7469</v>
      </c>
      <c r="AQ767" s="166" t="s">
        <v>7469</v>
      </c>
      <c r="AR767" s="166" t="s">
        <v>7469</v>
      </c>
      <c r="AS767" s="166" t="s">
        <v>7469</v>
      </c>
      <c r="AT767" s="166" t="s">
        <v>7469</v>
      </c>
      <c r="AU767" s="166" t="s">
        <v>7469</v>
      </c>
      <c r="AV767" s="166" t="s">
        <v>7469</v>
      </c>
      <c r="AW767" s="166" t="s">
        <v>7469</v>
      </c>
      <c r="AX767" s="166" t="s">
        <v>7469</v>
      </c>
      <c r="AY767" s="166" t="s">
        <v>7469</v>
      </c>
      <c r="AZ767" s="166" t="s">
        <v>7469</v>
      </c>
      <c r="BA767" s="166" t="s">
        <v>7469</v>
      </c>
      <c r="BB767" s="166" t="s">
        <v>7469</v>
      </c>
      <c r="BC767" s="166" t="s">
        <v>7469</v>
      </c>
      <c r="BD767" s="166" t="s">
        <v>7469</v>
      </c>
      <c r="BE767" s="166" t="s">
        <v>7469</v>
      </c>
      <c r="BF767" s="166" t="s">
        <v>7469</v>
      </c>
      <c r="BG767" s="166" t="s">
        <v>7469</v>
      </c>
      <c r="BH767" s="166" t="s">
        <v>7469</v>
      </c>
      <c r="BI767" s="166" t="s">
        <v>7469</v>
      </c>
      <c r="BJ767" s="166" t="s">
        <v>7469</v>
      </c>
      <c r="BK767" s="166" t="s">
        <v>7469</v>
      </c>
      <c r="BL767" s="166" t="s">
        <v>7469</v>
      </c>
      <c r="BM767" s="166" t="s">
        <v>7469</v>
      </c>
      <c r="BN767" s="166">
        <v>1.1574</v>
      </c>
      <c r="BO767" s="166" t="s">
        <v>7469</v>
      </c>
      <c r="BP767" s="166" t="s">
        <v>7469</v>
      </c>
      <c r="BQ767" s="166" t="s">
        <v>7469</v>
      </c>
      <c r="BR767" s="166" t="s">
        <v>7469</v>
      </c>
      <c r="BS767" s="166" t="s">
        <v>7469</v>
      </c>
      <c r="BT767" s="166" t="s">
        <v>7469</v>
      </c>
      <c r="BU767" s="166" t="s">
        <v>7469</v>
      </c>
      <c r="BV767" s="166" t="s">
        <v>7469</v>
      </c>
      <c r="BW767" s="166" t="s">
        <v>7469</v>
      </c>
      <c r="BX767" s="166" t="s">
        <v>7469</v>
      </c>
      <c r="BY767" s="166" t="s">
        <v>7469</v>
      </c>
      <c r="BZ767" s="166" t="s">
        <v>7469</v>
      </c>
      <c r="CA767" s="166">
        <v>16.469200000000001</v>
      </c>
      <c r="CB767" s="166" t="s">
        <v>7469</v>
      </c>
      <c r="CC767" s="166" t="s">
        <v>7469</v>
      </c>
      <c r="CD767" s="166" t="s">
        <v>7469</v>
      </c>
      <c r="CE767" s="166" t="s">
        <v>7469</v>
      </c>
      <c r="CF767" s="166" t="s">
        <v>7469</v>
      </c>
      <c r="CG767" s="166" t="s">
        <v>7469</v>
      </c>
      <c r="CH767" s="166" t="s">
        <v>7469</v>
      </c>
      <c r="CI767" s="166" t="s">
        <v>7469</v>
      </c>
      <c r="CJ767" s="166" t="s">
        <v>7469</v>
      </c>
      <c r="CK767" s="166" t="s">
        <v>7469</v>
      </c>
      <c r="CL767" s="166" t="s">
        <v>7469</v>
      </c>
      <c r="CM767" s="166" t="s">
        <v>7469</v>
      </c>
      <c r="CN767" s="166" t="s">
        <v>7469</v>
      </c>
      <c r="CO767" s="166" t="s">
        <v>7469</v>
      </c>
      <c r="CP767" s="166" t="s">
        <v>7469</v>
      </c>
      <c r="CQ767" s="166" t="s">
        <v>7469</v>
      </c>
      <c r="CR767" s="166" t="s">
        <v>7469</v>
      </c>
      <c r="CS767" s="166" t="s">
        <v>7469</v>
      </c>
      <c r="CT767" s="166" t="s">
        <v>7469</v>
      </c>
      <c r="CU767" s="166" t="s">
        <v>7469</v>
      </c>
      <c r="CV767" s="166" t="s">
        <v>7469</v>
      </c>
      <c r="CW767" s="166" t="s">
        <v>7469</v>
      </c>
      <c r="CX767" s="166" t="s">
        <v>7469</v>
      </c>
      <c r="CY767" s="166" t="s">
        <v>7469</v>
      </c>
      <c r="CZ767" s="166" t="s">
        <v>7469</v>
      </c>
      <c r="DA767" s="166" t="s">
        <v>7469</v>
      </c>
      <c r="DB767" s="166" t="s">
        <v>7469</v>
      </c>
      <c r="DC767" s="166" t="s">
        <v>7469</v>
      </c>
      <c r="DD767" s="166" t="s">
        <v>7469</v>
      </c>
      <c r="DE767" s="166" t="s">
        <v>7469</v>
      </c>
      <c r="DF767" s="166" t="s">
        <v>7469</v>
      </c>
      <c r="DG767" s="166" t="s">
        <v>7469</v>
      </c>
      <c r="DH767" s="166" t="s">
        <v>7469</v>
      </c>
      <c r="DI767" s="166" t="s">
        <v>7469</v>
      </c>
      <c r="DJ767" s="166" t="s">
        <v>7469</v>
      </c>
      <c r="DK767" s="166" t="s">
        <v>7469</v>
      </c>
      <c r="DL767" s="166" t="s">
        <v>7469</v>
      </c>
      <c r="DM767" s="166" t="s">
        <v>7469</v>
      </c>
      <c r="DN767" s="166" t="s">
        <v>7469</v>
      </c>
      <c r="DO767" s="166" t="s">
        <v>7469</v>
      </c>
      <c r="DP767" s="166" t="s">
        <v>7469</v>
      </c>
      <c r="DQ767" s="166" t="s">
        <v>7469</v>
      </c>
      <c r="DR767" s="166" t="s">
        <v>7469</v>
      </c>
      <c r="DS767" s="166" t="s">
        <v>7469</v>
      </c>
      <c r="DT767" s="166" t="s">
        <v>7469</v>
      </c>
      <c r="DU767" s="166" t="s">
        <v>7469</v>
      </c>
      <c r="DV767" s="166" t="s">
        <v>7469</v>
      </c>
      <c r="DW767" s="166" t="s">
        <v>7469</v>
      </c>
      <c r="DX767" s="166" t="s">
        <v>7469</v>
      </c>
      <c r="DY767" s="166" t="s">
        <v>7469</v>
      </c>
      <c r="DZ767" s="166" t="s">
        <v>7469</v>
      </c>
      <c r="EA767" s="166" t="s">
        <v>7469</v>
      </c>
      <c r="EB767" s="166" t="s">
        <v>7469</v>
      </c>
      <c r="EC767" s="166" t="s">
        <v>7469</v>
      </c>
      <c r="ED767" s="166" t="s">
        <v>7469</v>
      </c>
      <c r="EE767" s="166" t="s">
        <v>7469</v>
      </c>
      <c r="EF767" s="166" t="s">
        <v>7469</v>
      </c>
      <c r="EG767" s="166" t="s">
        <v>7469</v>
      </c>
      <c r="EH767" s="166" t="s">
        <v>7469</v>
      </c>
      <c r="EI767" s="166" t="s">
        <v>7469</v>
      </c>
      <c r="EJ767" s="166" t="s">
        <v>7469</v>
      </c>
      <c r="EK767" s="166" t="s">
        <v>7469</v>
      </c>
      <c r="EL767" s="166" t="s">
        <v>7469</v>
      </c>
      <c r="EM767" s="166" t="s">
        <v>7469</v>
      </c>
      <c r="EN767" s="166" t="s">
        <v>7469</v>
      </c>
    </row>
    <row r="768" spans="2:144">
      <c r="D768" s="99" t="s">
        <v>8232</v>
      </c>
      <c r="E768" s="120" t="s">
        <v>8103</v>
      </c>
      <c r="F768" s="126" t="s">
        <v>8235</v>
      </c>
      <c r="G768" s="151" t="s">
        <v>8090</v>
      </c>
      <c r="H768" s="152" t="s">
        <v>8097</v>
      </c>
      <c r="I768" s="166">
        <v>3.3485</v>
      </c>
      <c r="J768" s="166">
        <v>2.4573999999999998</v>
      </c>
      <c r="K768" s="166">
        <v>5.2093999999999996</v>
      </c>
      <c r="L768" s="166">
        <v>0.54100000000000004</v>
      </c>
      <c r="M768" s="166" t="s">
        <v>7469</v>
      </c>
      <c r="N768" s="166">
        <v>5.9450000000000003</v>
      </c>
      <c r="O768" s="166">
        <v>5.0248999999999997</v>
      </c>
      <c r="P768" s="166">
        <v>8.9598999999999993</v>
      </c>
      <c r="Q768" s="166">
        <v>1.9292</v>
      </c>
      <c r="R768" s="166">
        <v>6.5278</v>
      </c>
      <c r="S768" s="166">
        <v>4.5693999999999999</v>
      </c>
      <c r="T768" s="166">
        <v>8.2887000000000004</v>
      </c>
      <c r="U768" s="166" t="s">
        <v>7469</v>
      </c>
      <c r="V768" s="166">
        <v>3.8047</v>
      </c>
      <c r="W768" s="166">
        <v>4.1468999999999996</v>
      </c>
      <c r="X768" s="166">
        <v>16.977699999999999</v>
      </c>
      <c r="Y768" s="166">
        <v>0.60760000000000003</v>
      </c>
      <c r="Z768" s="166">
        <v>1.0088999999999999</v>
      </c>
      <c r="AA768" s="166">
        <v>4.4535</v>
      </c>
      <c r="AB768" s="166">
        <v>2.1827999999999999</v>
      </c>
      <c r="AC768" s="166">
        <v>214.2277</v>
      </c>
      <c r="AD768" s="166">
        <v>0.81520000000000004</v>
      </c>
      <c r="AE768" s="166">
        <v>3.6294</v>
      </c>
      <c r="AF768" s="166">
        <v>18.2515</v>
      </c>
      <c r="AG768" s="166">
        <v>0.69989999999999997</v>
      </c>
      <c r="AH768" s="166" t="s">
        <v>7469</v>
      </c>
      <c r="AI768" s="166">
        <v>4.9602000000000004</v>
      </c>
      <c r="AJ768" s="166">
        <v>13.9694</v>
      </c>
      <c r="AK768" s="166" t="s">
        <v>7469</v>
      </c>
      <c r="AL768" s="166">
        <v>3.2469999999999999</v>
      </c>
      <c r="AM768" s="166" t="s">
        <v>7469</v>
      </c>
      <c r="AN768" s="166">
        <v>6.35</v>
      </c>
      <c r="AO768" s="166">
        <v>2.3033999999999999</v>
      </c>
      <c r="AP768" s="166">
        <v>2.1915</v>
      </c>
      <c r="AQ768" s="166" t="s">
        <v>7469</v>
      </c>
      <c r="AR768" s="166">
        <v>12.424899999999999</v>
      </c>
      <c r="AS768" s="166">
        <v>0.56240000000000001</v>
      </c>
      <c r="AT768" s="166">
        <v>3.3466</v>
      </c>
      <c r="AU768" s="166">
        <v>1.8327</v>
      </c>
      <c r="AV768" s="166">
        <v>5.3871000000000002</v>
      </c>
      <c r="AW768" s="166" t="s">
        <v>7469</v>
      </c>
      <c r="AX768" s="166" t="s">
        <v>7469</v>
      </c>
      <c r="AY768" s="166" t="s">
        <v>7469</v>
      </c>
      <c r="AZ768" s="166">
        <v>13.177300000000001</v>
      </c>
      <c r="BA768" s="166">
        <v>17.5443</v>
      </c>
      <c r="BB768" s="166" t="s">
        <v>7469</v>
      </c>
      <c r="BC768" s="166" t="s">
        <v>7469</v>
      </c>
      <c r="BD768" s="166" t="s">
        <v>7469</v>
      </c>
      <c r="BE768" s="166">
        <v>5.0213999999999999</v>
      </c>
      <c r="BF768" s="166">
        <v>1.8687</v>
      </c>
      <c r="BG768" s="166" t="s">
        <v>7469</v>
      </c>
      <c r="BH768" s="166" t="s">
        <v>7469</v>
      </c>
      <c r="BI768" s="166">
        <v>15.174799999999999</v>
      </c>
      <c r="BJ768" s="166">
        <v>9.8300999999999998</v>
      </c>
      <c r="BK768" s="166" t="s">
        <v>7469</v>
      </c>
      <c r="BL768" s="166">
        <v>7.5842000000000001</v>
      </c>
      <c r="BM768" s="166">
        <v>0.95009999999999994</v>
      </c>
      <c r="BN768" s="166">
        <v>1.6935</v>
      </c>
      <c r="BO768" s="166">
        <v>313.14589999999998</v>
      </c>
      <c r="BP768" s="166" t="s">
        <v>7469</v>
      </c>
      <c r="BQ768" s="166">
        <v>8.3299000000000003</v>
      </c>
      <c r="BR768" s="166" t="s">
        <v>7469</v>
      </c>
      <c r="BS768" s="166">
        <v>10.918900000000001</v>
      </c>
      <c r="BT768" s="166" t="s">
        <v>7469</v>
      </c>
      <c r="BU768" s="166" t="s">
        <v>7469</v>
      </c>
      <c r="BV768" s="166" t="s">
        <v>7469</v>
      </c>
      <c r="BW768" s="166" t="s">
        <v>7469</v>
      </c>
      <c r="BX768" s="166">
        <v>6.5194999999999999</v>
      </c>
      <c r="BY768" s="166" t="s">
        <v>7469</v>
      </c>
      <c r="BZ768" s="166" t="s">
        <v>7469</v>
      </c>
      <c r="CA768" s="166">
        <v>53.910400000000003</v>
      </c>
      <c r="CB768" s="166">
        <v>2.8982000000000001</v>
      </c>
      <c r="CC768" s="166">
        <v>0.68889999999999996</v>
      </c>
      <c r="CD768" s="166">
        <v>1.8635999999999999</v>
      </c>
      <c r="CE768" s="166">
        <v>31.7895</v>
      </c>
      <c r="CF768" s="166" t="s">
        <v>7469</v>
      </c>
      <c r="CG768" s="166" t="s">
        <v>7469</v>
      </c>
      <c r="CH768" s="166">
        <v>1.6298999999999999</v>
      </c>
      <c r="CI768" s="166">
        <v>9.9116999999999997</v>
      </c>
      <c r="CJ768" s="166" t="s">
        <v>7469</v>
      </c>
      <c r="CK768" s="166" t="s">
        <v>7469</v>
      </c>
      <c r="CL768" s="166" t="s">
        <v>7469</v>
      </c>
      <c r="CM768" s="166" t="s">
        <v>7469</v>
      </c>
      <c r="CN768" s="166" t="s">
        <v>7469</v>
      </c>
      <c r="CO768" s="166">
        <v>3.4998</v>
      </c>
      <c r="CP768" s="166">
        <v>0.63880000000000003</v>
      </c>
      <c r="CQ768" s="166">
        <v>42.558100000000003</v>
      </c>
      <c r="CR768" s="166" t="s">
        <v>7469</v>
      </c>
      <c r="CS768" s="166">
        <v>2.7572999999999999</v>
      </c>
      <c r="CT768" s="166">
        <v>6.5865999999999998</v>
      </c>
      <c r="CU768" s="166">
        <v>1.2669999999999999</v>
      </c>
      <c r="CV768" s="166" t="s">
        <v>7469</v>
      </c>
      <c r="CW768" s="166" t="s">
        <v>7469</v>
      </c>
      <c r="CX768" s="166" t="s">
        <v>7469</v>
      </c>
      <c r="CY768" s="166">
        <v>3.2927</v>
      </c>
      <c r="CZ768" s="166">
        <v>0.66139999999999999</v>
      </c>
      <c r="DA768" s="166">
        <v>1.1308</v>
      </c>
      <c r="DB768" s="166" t="s">
        <v>7469</v>
      </c>
      <c r="DC768" s="166">
        <v>10.7508</v>
      </c>
      <c r="DD768" s="166">
        <v>7.5439999999999996</v>
      </c>
      <c r="DE768" s="166" t="s">
        <v>7469</v>
      </c>
      <c r="DF768" s="166" t="s">
        <v>7469</v>
      </c>
      <c r="DG768" s="166">
        <v>15.2982</v>
      </c>
      <c r="DH768" s="166" t="s">
        <v>7469</v>
      </c>
      <c r="DI768" s="166" t="s">
        <v>7469</v>
      </c>
      <c r="DJ768" s="166" t="s">
        <v>7469</v>
      </c>
      <c r="DK768" s="166">
        <v>3.0268999999999999</v>
      </c>
      <c r="DL768" s="166">
        <v>0.68630000000000002</v>
      </c>
      <c r="DM768" s="166">
        <v>0.96740000000000004</v>
      </c>
      <c r="DN768" s="166">
        <v>6.7245999999999997</v>
      </c>
      <c r="DO768" s="166">
        <v>23.922899999999998</v>
      </c>
      <c r="DP768" s="166">
        <v>0.8417</v>
      </c>
      <c r="DQ768" s="166">
        <v>21.587700000000002</v>
      </c>
      <c r="DR768" s="166" t="s">
        <v>7469</v>
      </c>
      <c r="DS768" s="166" t="s">
        <v>7469</v>
      </c>
      <c r="DT768" s="166">
        <v>9.9992000000000001</v>
      </c>
      <c r="DU768" s="166">
        <v>7.6951999999999998</v>
      </c>
      <c r="DV768" s="166" t="s">
        <v>7469</v>
      </c>
      <c r="DW768" s="166" t="s">
        <v>7469</v>
      </c>
      <c r="DX768" s="166">
        <v>3.0846</v>
      </c>
      <c r="DY768" s="166">
        <v>1.855</v>
      </c>
      <c r="DZ768" s="166">
        <v>3.89</v>
      </c>
      <c r="EA768" s="166">
        <v>14.3309</v>
      </c>
      <c r="EB768" s="166">
        <v>4.6364999999999998</v>
      </c>
      <c r="EC768" s="166">
        <v>3.5411999999999999</v>
      </c>
      <c r="ED768" s="166">
        <v>3.3883999999999999</v>
      </c>
      <c r="EE768" s="166" t="s">
        <v>7469</v>
      </c>
      <c r="EF768" s="166">
        <v>2.1141000000000001</v>
      </c>
      <c r="EG768" s="166">
        <v>5.2952000000000004</v>
      </c>
      <c r="EH768" s="166" t="s">
        <v>7469</v>
      </c>
      <c r="EI768" s="166">
        <v>7.6448</v>
      </c>
      <c r="EJ768" s="166" t="s">
        <v>7469</v>
      </c>
      <c r="EK768" s="166" t="s">
        <v>7469</v>
      </c>
      <c r="EL768" s="166">
        <v>1758.0523000000001</v>
      </c>
      <c r="EM768" s="166" t="s">
        <v>7469</v>
      </c>
      <c r="EN768" s="166" t="s">
        <v>7469</v>
      </c>
    </row>
    <row r="769" spans="3:144">
      <c r="E769" s="120" t="s">
        <v>8144</v>
      </c>
      <c r="F769" s="126" t="s">
        <v>8236</v>
      </c>
      <c r="G769" s="151" t="s">
        <v>7699</v>
      </c>
      <c r="H769" s="152" t="s">
        <v>8146</v>
      </c>
      <c r="I769" s="166" t="s">
        <v>7469</v>
      </c>
      <c r="J769" s="166">
        <v>0.71485252525252529</v>
      </c>
      <c r="K769" s="166">
        <v>5.6581559991184305</v>
      </c>
      <c r="L769" s="166" t="s">
        <v>7469</v>
      </c>
      <c r="M769" s="166">
        <v>0.81561904761904758</v>
      </c>
      <c r="N769" s="166">
        <v>7.3594038761550458</v>
      </c>
      <c r="O769" s="166">
        <v>4.393972365610991</v>
      </c>
      <c r="P769" s="166">
        <v>8.1170859663765356</v>
      </c>
      <c r="Q769" s="166">
        <v>0.59550000000000003</v>
      </c>
      <c r="R769" s="166">
        <v>4.1639305103148754</v>
      </c>
      <c r="S769" s="166" t="s">
        <v>7469</v>
      </c>
      <c r="T769" s="166">
        <v>4.6554687500000007</v>
      </c>
      <c r="U769" s="166">
        <v>2.6893877551020409</v>
      </c>
      <c r="V769" s="166">
        <v>0.80200932400932401</v>
      </c>
      <c r="W769" s="166">
        <v>1.3280000000000001</v>
      </c>
      <c r="X769" s="166">
        <v>9.2940468001132821</v>
      </c>
      <c r="Y769" s="166" t="s">
        <v>7469</v>
      </c>
      <c r="Z769" s="166" t="s">
        <v>7469</v>
      </c>
      <c r="AA769" s="166">
        <v>2.5722170231729056</v>
      </c>
      <c r="AB769" s="166">
        <v>1.5488862837045723</v>
      </c>
      <c r="AC769" s="166" t="s">
        <v>7469</v>
      </c>
      <c r="AD769" s="166" t="s">
        <v>7469</v>
      </c>
      <c r="AE769" s="166" t="s">
        <v>7469</v>
      </c>
      <c r="AF769" s="166" t="s">
        <v>7469</v>
      </c>
      <c r="AG769" s="166" t="s">
        <v>7469</v>
      </c>
      <c r="AH769" s="166" t="s">
        <v>7469</v>
      </c>
      <c r="AI769" s="166" t="s">
        <v>7469</v>
      </c>
      <c r="AJ769" s="166">
        <v>3.713692586256562</v>
      </c>
      <c r="AK769" s="166" t="s">
        <v>7469</v>
      </c>
      <c r="AL769" s="166" t="s">
        <v>7469</v>
      </c>
      <c r="AM769" s="166">
        <v>1.8945046728971964</v>
      </c>
      <c r="AN769" s="166">
        <v>3.1500036060938741</v>
      </c>
      <c r="AO769" s="166" t="s">
        <v>7469</v>
      </c>
      <c r="AP769" s="166" t="s">
        <v>7469</v>
      </c>
      <c r="AQ769" s="166" t="s">
        <v>7469</v>
      </c>
      <c r="AR769" s="166">
        <v>9.0056843304079859</v>
      </c>
      <c r="AS769" s="166" t="s">
        <v>7469</v>
      </c>
      <c r="AT769" s="166" t="s">
        <v>7469</v>
      </c>
      <c r="AU769" s="166" t="s">
        <v>7469</v>
      </c>
      <c r="AV769" s="166">
        <v>4.4052967681532857</v>
      </c>
      <c r="AW769" s="166" t="s">
        <v>7469</v>
      </c>
      <c r="AX769" s="166" t="s">
        <v>7469</v>
      </c>
      <c r="AY769" s="166" t="s">
        <v>7469</v>
      </c>
      <c r="AZ769" s="166" t="s">
        <v>7469</v>
      </c>
      <c r="BA769" s="166">
        <v>2.7262751677852348</v>
      </c>
      <c r="BB769" s="166">
        <v>2.1559079751726231</v>
      </c>
      <c r="BC769" s="166" t="s">
        <v>7469</v>
      </c>
      <c r="BD769" s="166" t="s">
        <v>7469</v>
      </c>
      <c r="BE769" s="166" t="s">
        <v>7469</v>
      </c>
      <c r="BF769" s="166" t="s">
        <v>7469</v>
      </c>
      <c r="BG769" s="166">
        <v>7.1137768704215194</v>
      </c>
      <c r="BH769" s="166">
        <v>5.2548939917360968</v>
      </c>
      <c r="BI769" s="166">
        <v>12.035473271490487</v>
      </c>
      <c r="BJ769" s="166" t="s">
        <v>7469</v>
      </c>
      <c r="BK769" s="166" t="s">
        <v>7469</v>
      </c>
      <c r="BL769" s="166" t="s">
        <v>7469</v>
      </c>
      <c r="BM769" s="166" t="s">
        <v>7469</v>
      </c>
      <c r="BN769" s="166">
        <v>1.0157806237468103</v>
      </c>
      <c r="BO769" s="166" t="s">
        <v>7469</v>
      </c>
      <c r="BP769" s="166">
        <v>1.0135641025641027</v>
      </c>
      <c r="BQ769" s="166" t="s">
        <v>7469</v>
      </c>
      <c r="BR769" s="166" t="s">
        <v>7469</v>
      </c>
      <c r="BS769" s="166">
        <v>6.1601072056549073</v>
      </c>
      <c r="BT769" s="166">
        <v>2.8829241547365214</v>
      </c>
      <c r="BU769" s="166" t="s">
        <v>7469</v>
      </c>
      <c r="BV769" s="166" t="s">
        <v>7469</v>
      </c>
      <c r="BW769" s="166" t="s">
        <v>7469</v>
      </c>
      <c r="BX769" s="166">
        <v>4.054306238185255</v>
      </c>
      <c r="BY769" s="166">
        <v>1.62109375</v>
      </c>
      <c r="BZ769" s="166" t="s">
        <v>7469</v>
      </c>
      <c r="CA769" s="166">
        <v>12.426392094164274</v>
      </c>
      <c r="CB769" s="166" t="s">
        <v>7469</v>
      </c>
      <c r="CC769" s="166">
        <v>0.17725096525096526</v>
      </c>
      <c r="CD769" s="166" t="s">
        <v>7469</v>
      </c>
      <c r="CE769" s="166" t="s">
        <v>7469</v>
      </c>
      <c r="CF769" s="166">
        <v>2.6789380530973452</v>
      </c>
      <c r="CG769" s="166" t="s">
        <v>7469</v>
      </c>
      <c r="CH769" s="166" t="s">
        <v>7469</v>
      </c>
      <c r="CI769" s="166">
        <v>5.6396794846870675</v>
      </c>
      <c r="CJ769" s="166">
        <v>1.1443272727272729</v>
      </c>
      <c r="CK769" s="166" t="s">
        <v>7469</v>
      </c>
      <c r="CL769" s="166">
        <v>4.5964</v>
      </c>
      <c r="CM769" s="166" t="s">
        <v>7469</v>
      </c>
      <c r="CN769" s="166" t="s">
        <v>7469</v>
      </c>
      <c r="CO769" s="166" t="s">
        <v>7469</v>
      </c>
      <c r="CP769" s="166">
        <v>1.784923619271445</v>
      </c>
      <c r="CQ769" s="166" t="s">
        <v>7469</v>
      </c>
      <c r="CR769" s="166" t="s">
        <v>7469</v>
      </c>
      <c r="CS769" s="166">
        <v>2.0586048667439165</v>
      </c>
      <c r="CT769" s="166">
        <v>2.532295918367347</v>
      </c>
      <c r="CU769" s="166" t="s">
        <v>7469</v>
      </c>
      <c r="CV769" s="166" t="s">
        <v>7469</v>
      </c>
      <c r="CW769" s="166" t="s">
        <v>7469</v>
      </c>
      <c r="CX769" s="166" t="s">
        <v>7469</v>
      </c>
      <c r="CY769" s="166" t="s">
        <v>7469</v>
      </c>
      <c r="CZ769" s="166" t="s">
        <v>7469</v>
      </c>
      <c r="DA769" s="166" t="s">
        <v>7469</v>
      </c>
      <c r="DB769" s="166" t="s">
        <v>7469</v>
      </c>
      <c r="DC769" s="166">
        <v>12.500657493492005</v>
      </c>
      <c r="DD769" s="166" t="s">
        <v>7469</v>
      </c>
      <c r="DE769" s="166" t="s">
        <v>7469</v>
      </c>
      <c r="DF769" s="166" t="s">
        <v>7469</v>
      </c>
      <c r="DG769" s="166">
        <v>9.2535510204081639</v>
      </c>
      <c r="DH769" s="166" t="s">
        <v>7469</v>
      </c>
      <c r="DI769" s="166" t="s">
        <v>7469</v>
      </c>
      <c r="DJ769" s="166" t="s">
        <v>7469</v>
      </c>
      <c r="DK769" s="166" t="s">
        <v>7469</v>
      </c>
      <c r="DL769" s="166" t="s">
        <v>7469</v>
      </c>
      <c r="DM769" s="166" t="s">
        <v>7469</v>
      </c>
      <c r="DN769" s="166">
        <v>2.7215161969253292</v>
      </c>
      <c r="DO769" s="166" t="s">
        <v>7469</v>
      </c>
      <c r="DP769" s="166" t="s">
        <v>7469</v>
      </c>
      <c r="DQ769" s="166" t="s">
        <v>7469</v>
      </c>
      <c r="DR769" s="166" t="s">
        <v>7469</v>
      </c>
      <c r="DS769" s="166" t="s">
        <v>7469</v>
      </c>
      <c r="DT769" s="166">
        <v>6.5830545812456016</v>
      </c>
      <c r="DU769" s="166" t="s">
        <v>7469</v>
      </c>
      <c r="DV769" s="166" t="s">
        <v>7469</v>
      </c>
      <c r="DW769" s="166" t="s">
        <v>7469</v>
      </c>
      <c r="DX769" s="166" t="s">
        <v>7469</v>
      </c>
      <c r="DY769" s="166" t="s">
        <v>7469</v>
      </c>
      <c r="DZ769" s="166">
        <v>2.6415944055944056</v>
      </c>
      <c r="EA769" s="166">
        <v>6.0678985361704134</v>
      </c>
      <c r="EB769" s="166" t="s">
        <v>7469</v>
      </c>
      <c r="EC769" s="166" t="s">
        <v>7469</v>
      </c>
      <c r="ED769" s="166" t="s">
        <v>7469</v>
      </c>
      <c r="EE769" s="166">
        <v>1.3480000000000001</v>
      </c>
      <c r="EF769" s="166" t="s">
        <v>7469</v>
      </c>
      <c r="EG769" s="166">
        <v>3.9488715596330275</v>
      </c>
      <c r="EH769" s="166" t="s">
        <v>7469</v>
      </c>
      <c r="EI769" s="166">
        <v>6.8243405275779381</v>
      </c>
      <c r="EJ769" s="166" t="s">
        <v>7469</v>
      </c>
      <c r="EK769" s="166" t="s">
        <v>7469</v>
      </c>
      <c r="EL769" s="166" t="s">
        <v>7469</v>
      </c>
      <c r="EM769" s="166">
        <v>2.782944405072671</v>
      </c>
      <c r="EN769" s="166" t="s">
        <v>7469</v>
      </c>
    </row>
    <row r="770" spans="3:144">
      <c r="E770" s="120" t="s">
        <v>8147</v>
      </c>
      <c r="F770" s="126" t="s">
        <v>8236</v>
      </c>
      <c r="G770" s="151" t="s">
        <v>7699</v>
      </c>
      <c r="H770" s="152" t="s">
        <v>8148</v>
      </c>
      <c r="I770" s="166" t="s">
        <v>7469</v>
      </c>
      <c r="J770" s="166">
        <v>0.65407024029574867</v>
      </c>
      <c r="K770" s="166">
        <v>5.3834035571338879</v>
      </c>
      <c r="L770" s="166" t="s">
        <v>7469</v>
      </c>
      <c r="M770" s="166">
        <v>0.75564705882352945</v>
      </c>
      <c r="N770" s="166">
        <v>6.2731088891162035</v>
      </c>
      <c r="O770" s="166">
        <v>4.1498711126488921</v>
      </c>
      <c r="P770" s="166">
        <v>5.1059776494412361</v>
      </c>
      <c r="Q770" s="166">
        <v>0.3721875</v>
      </c>
      <c r="R770" s="166">
        <v>3.7926289764298668</v>
      </c>
      <c r="S770" s="166" t="s">
        <v>7469</v>
      </c>
      <c r="T770" s="166">
        <v>3.8694805194805193</v>
      </c>
      <c r="U770" s="166">
        <v>2.1216815742397137</v>
      </c>
      <c r="V770" s="166">
        <v>0.92655668481744202</v>
      </c>
      <c r="W770" s="166">
        <v>1.1699820700896495</v>
      </c>
      <c r="X770" s="166">
        <v>7.6302838745898258</v>
      </c>
      <c r="Y770" s="166" t="s">
        <v>7469</v>
      </c>
      <c r="Z770" s="166" t="s">
        <v>7469</v>
      </c>
      <c r="AA770" s="166">
        <v>2.0898639666899421</v>
      </c>
      <c r="AB770" s="166">
        <v>1.3392802838317284</v>
      </c>
      <c r="AC770" s="166" t="s">
        <v>7469</v>
      </c>
      <c r="AD770" s="166" t="s">
        <v>7469</v>
      </c>
      <c r="AE770" s="166" t="s">
        <v>7469</v>
      </c>
      <c r="AF770" s="166" t="s">
        <v>7469</v>
      </c>
      <c r="AG770" s="166" t="s">
        <v>7469</v>
      </c>
      <c r="AH770" s="166" t="s">
        <v>7469</v>
      </c>
      <c r="AI770" s="166" t="s">
        <v>7469</v>
      </c>
      <c r="AJ770" s="166">
        <v>3.1744233668341706</v>
      </c>
      <c r="AK770" s="166" t="s">
        <v>7469</v>
      </c>
      <c r="AL770" s="166" t="s">
        <v>7469</v>
      </c>
      <c r="AM770" s="166">
        <v>1.4458773181169757</v>
      </c>
      <c r="AN770" s="166">
        <v>2.4829221322203412</v>
      </c>
      <c r="AO770" s="166" t="s">
        <v>7469</v>
      </c>
      <c r="AP770" s="166" t="s">
        <v>7469</v>
      </c>
      <c r="AQ770" s="166" t="s">
        <v>7469</v>
      </c>
      <c r="AR770" s="166">
        <v>7.3726459655603147</v>
      </c>
      <c r="AS770" s="166" t="s">
        <v>7469</v>
      </c>
      <c r="AT770" s="166" t="s">
        <v>7469</v>
      </c>
      <c r="AU770" s="166" t="s">
        <v>7469</v>
      </c>
      <c r="AV770" s="166">
        <v>3.5019929461875048</v>
      </c>
      <c r="AW770" s="166" t="s">
        <v>7469</v>
      </c>
      <c r="AX770" s="166" t="s">
        <v>7469</v>
      </c>
      <c r="AY770" s="166" t="s">
        <v>7469</v>
      </c>
      <c r="AZ770" s="166" t="s">
        <v>7469</v>
      </c>
      <c r="BA770" s="166">
        <v>1.4203321678321676</v>
      </c>
      <c r="BB770" s="166">
        <v>1.9270307785415399</v>
      </c>
      <c r="BC770" s="166" t="s">
        <v>7469</v>
      </c>
      <c r="BD770" s="166" t="s">
        <v>7469</v>
      </c>
      <c r="BE770" s="166" t="s">
        <v>7469</v>
      </c>
      <c r="BF770" s="166" t="s">
        <v>7469</v>
      </c>
      <c r="BG770" s="166">
        <v>4.336182815848959</v>
      </c>
      <c r="BH770" s="166">
        <v>4.1807562509922498</v>
      </c>
      <c r="BI770" s="166">
        <v>9.6656042375286848</v>
      </c>
      <c r="BJ770" s="166" t="s">
        <v>7469</v>
      </c>
      <c r="BK770" s="166" t="s">
        <v>7469</v>
      </c>
      <c r="BL770" s="166" t="s">
        <v>7469</v>
      </c>
      <c r="BM770" s="166" t="s">
        <v>7469</v>
      </c>
      <c r="BN770" s="166">
        <v>1.0753472222222222</v>
      </c>
      <c r="BO770" s="166" t="s">
        <v>7469</v>
      </c>
      <c r="BP770" s="166">
        <v>0.95250602409638563</v>
      </c>
      <c r="BQ770" s="166" t="s">
        <v>7469</v>
      </c>
      <c r="BR770" s="166" t="s">
        <v>7469</v>
      </c>
      <c r="BS770" s="166">
        <v>5.1156644393138961</v>
      </c>
      <c r="BT770" s="166">
        <v>2.23486186540732</v>
      </c>
      <c r="BU770" s="166" t="s">
        <v>7469</v>
      </c>
      <c r="BV770" s="166" t="s">
        <v>7469</v>
      </c>
      <c r="BW770" s="166" t="s">
        <v>7469</v>
      </c>
      <c r="BX770" s="166">
        <v>3.0551680911680914</v>
      </c>
      <c r="BY770" s="166">
        <v>1.103723404255319</v>
      </c>
      <c r="BZ770" s="166" t="s">
        <v>7469</v>
      </c>
      <c r="CA770" s="166">
        <v>9.3269529358113967</v>
      </c>
      <c r="CB770" s="166" t="s">
        <v>7469</v>
      </c>
      <c r="CC770" s="166">
        <v>0.14992815153494449</v>
      </c>
      <c r="CD770" s="166" t="s">
        <v>7469</v>
      </c>
      <c r="CE770" s="166" t="s">
        <v>7469</v>
      </c>
      <c r="CF770" s="166">
        <v>1.9850491803278689</v>
      </c>
      <c r="CG770" s="166" t="s">
        <v>7469</v>
      </c>
      <c r="CH770" s="166" t="s">
        <v>7469</v>
      </c>
      <c r="CI770" s="166">
        <v>4.2061888306227502</v>
      </c>
      <c r="CJ770" s="166">
        <v>0.75828915662650609</v>
      </c>
      <c r="CK770" s="166" t="s">
        <v>7469</v>
      </c>
      <c r="CL770" s="166">
        <v>1.9151666666666667</v>
      </c>
      <c r="CM770" s="166" t="s">
        <v>7469</v>
      </c>
      <c r="CN770" s="166" t="s">
        <v>7469</v>
      </c>
      <c r="CO770" s="166" t="s">
        <v>7469</v>
      </c>
      <c r="CP770" s="166">
        <v>1.5374190283400808</v>
      </c>
      <c r="CQ770" s="166" t="s">
        <v>7469</v>
      </c>
      <c r="CR770" s="166" t="s">
        <v>7469</v>
      </c>
      <c r="CS770" s="166">
        <v>1.9352679738562091</v>
      </c>
      <c r="CT770" s="166">
        <v>2.0341393442622948</v>
      </c>
      <c r="CU770" s="166" t="s">
        <v>7469</v>
      </c>
      <c r="CV770" s="166" t="s">
        <v>7469</v>
      </c>
      <c r="CW770" s="166" t="s">
        <v>7469</v>
      </c>
      <c r="CX770" s="166" t="s">
        <v>7469</v>
      </c>
      <c r="CY770" s="166" t="s">
        <v>7469</v>
      </c>
      <c r="CZ770" s="166" t="s">
        <v>7469</v>
      </c>
      <c r="DA770" s="166" t="s">
        <v>7469</v>
      </c>
      <c r="DB770" s="166" t="s">
        <v>7469</v>
      </c>
      <c r="DC770" s="166">
        <v>9.6205689753863783</v>
      </c>
      <c r="DD770" s="166" t="s">
        <v>7469</v>
      </c>
      <c r="DE770" s="166" t="s">
        <v>7469</v>
      </c>
      <c r="DF770" s="166" t="s">
        <v>7469</v>
      </c>
      <c r="DG770" s="166">
        <v>6.9258784530386741</v>
      </c>
      <c r="DH770" s="166" t="s">
        <v>7469</v>
      </c>
      <c r="DI770" s="166" t="s">
        <v>7469</v>
      </c>
      <c r="DJ770" s="166" t="s">
        <v>7469</v>
      </c>
      <c r="DK770" s="166" t="s">
        <v>7469</v>
      </c>
      <c r="DL770" s="166" t="s">
        <v>7469</v>
      </c>
      <c r="DM770" s="166" t="s">
        <v>7469</v>
      </c>
      <c r="DN770" s="166">
        <v>2.382021464899283</v>
      </c>
      <c r="DO770" s="166" t="s">
        <v>7469</v>
      </c>
      <c r="DP770" s="166" t="s">
        <v>7469</v>
      </c>
      <c r="DQ770" s="166" t="s">
        <v>7469</v>
      </c>
      <c r="DR770" s="166" t="s">
        <v>7469</v>
      </c>
      <c r="DS770" s="166" t="s">
        <v>7469</v>
      </c>
      <c r="DT770" s="166">
        <v>4.9020009251230139</v>
      </c>
      <c r="DU770" s="166" t="s">
        <v>7469</v>
      </c>
      <c r="DV770" s="166" t="s">
        <v>7469</v>
      </c>
      <c r="DW770" s="166" t="s">
        <v>7469</v>
      </c>
      <c r="DX770" s="166" t="s">
        <v>7469</v>
      </c>
      <c r="DY770" s="166" t="s">
        <v>7469</v>
      </c>
      <c r="DZ770" s="166">
        <v>2.1835144508670519</v>
      </c>
      <c r="EA770" s="166">
        <v>4.6788430273300632</v>
      </c>
      <c r="EB770" s="166" t="s">
        <v>7469</v>
      </c>
      <c r="EC770" s="166" t="s">
        <v>7469</v>
      </c>
      <c r="ED770" s="166" t="s">
        <v>7469</v>
      </c>
      <c r="EE770" s="166">
        <v>1.3309535563741313</v>
      </c>
      <c r="EF770" s="166" t="s">
        <v>7469</v>
      </c>
      <c r="EG770" s="166">
        <v>2.7776943324295962</v>
      </c>
      <c r="EH770" s="166" t="s">
        <v>7469</v>
      </c>
      <c r="EI770" s="166">
        <v>6.3098669623059873</v>
      </c>
      <c r="EJ770" s="166" t="s">
        <v>7469</v>
      </c>
      <c r="EK770" s="166" t="s">
        <v>7469</v>
      </c>
      <c r="EL770" s="166" t="s">
        <v>7469</v>
      </c>
      <c r="EM770" s="166">
        <v>2.1753176010706556</v>
      </c>
      <c r="EN770" s="166" t="s">
        <v>7469</v>
      </c>
    </row>
    <row r="771" spans="3:144">
      <c r="E771" s="120" t="s">
        <v>8149</v>
      </c>
      <c r="F771" s="126" t="s">
        <v>8236</v>
      </c>
      <c r="G771" s="151" t="s">
        <v>7699</v>
      </c>
      <c r="H771" s="152" t="s">
        <v>8150</v>
      </c>
      <c r="I771" s="166" t="s">
        <v>7469</v>
      </c>
      <c r="J771" s="166">
        <v>0.59106549874053738</v>
      </c>
      <c r="K771" s="166">
        <v>5.1710340023981738</v>
      </c>
      <c r="L771" s="166" t="s">
        <v>7469</v>
      </c>
      <c r="M771" s="166">
        <v>0.65961489088575087</v>
      </c>
      <c r="N771" s="166">
        <v>5.8614970131421744</v>
      </c>
      <c r="O771" s="166">
        <v>3.8713050392670159</v>
      </c>
      <c r="P771" s="166" t="s">
        <v>7469</v>
      </c>
      <c r="Q771" s="166" t="s">
        <v>7469</v>
      </c>
      <c r="R771" s="166">
        <v>3.2426550169109358</v>
      </c>
      <c r="S771" s="166" t="s">
        <v>7469</v>
      </c>
      <c r="T771" s="166">
        <v>3.286213235294118</v>
      </c>
      <c r="U771" s="166">
        <v>1.7441470588235295</v>
      </c>
      <c r="V771" s="166">
        <v>0.86738465106664053</v>
      </c>
      <c r="W771" s="166">
        <v>1.0327827338129496</v>
      </c>
      <c r="X771" s="166">
        <v>6.3588210208177856</v>
      </c>
      <c r="Y771" s="166" t="s">
        <v>7469</v>
      </c>
      <c r="Z771" s="166" t="s">
        <v>7469</v>
      </c>
      <c r="AA771" s="166">
        <v>1.691070900916511</v>
      </c>
      <c r="AB771" s="166">
        <v>1.0569600000000001</v>
      </c>
      <c r="AC771" s="166" t="s">
        <v>7469</v>
      </c>
      <c r="AD771" s="166" t="s">
        <v>7469</v>
      </c>
      <c r="AE771" s="166" t="s">
        <v>7469</v>
      </c>
      <c r="AF771" s="166" t="s">
        <v>7469</v>
      </c>
      <c r="AG771" s="166" t="s">
        <v>7469</v>
      </c>
      <c r="AH771" s="166" t="s">
        <v>7469</v>
      </c>
      <c r="AI771" s="166" t="s">
        <v>7469</v>
      </c>
      <c r="AJ771" s="166">
        <v>2.6598326315789471</v>
      </c>
      <c r="AK771" s="166" t="s">
        <v>7469</v>
      </c>
      <c r="AL771" s="166" t="s">
        <v>7469</v>
      </c>
      <c r="AM771" s="166">
        <v>1.124927857935627</v>
      </c>
      <c r="AN771" s="166">
        <v>1.9801438782835059</v>
      </c>
      <c r="AO771" s="166" t="s">
        <v>7469</v>
      </c>
      <c r="AP771" s="166" t="s">
        <v>7469</v>
      </c>
      <c r="AQ771" s="166" t="s">
        <v>7469</v>
      </c>
      <c r="AR771" s="166">
        <v>5.9634129029682246</v>
      </c>
      <c r="AS771" s="166" t="s">
        <v>7469</v>
      </c>
      <c r="AT771" s="166" t="s">
        <v>7469</v>
      </c>
      <c r="AU771" s="166" t="s">
        <v>7469</v>
      </c>
      <c r="AV771" s="166">
        <v>2.7915412147505423</v>
      </c>
      <c r="AW771" s="166" t="s">
        <v>7469</v>
      </c>
      <c r="AX771" s="166" t="s">
        <v>7469</v>
      </c>
      <c r="AY771" s="166" t="s">
        <v>7469</v>
      </c>
      <c r="AZ771" s="166" t="s">
        <v>7469</v>
      </c>
      <c r="BA771" s="166">
        <v>0.97413669064748187</v>
      </c>
      <c r="BB771" s="166">
        <v>1.7388686868686867</v>
      </c>
      <c r="BC771" s="166" t="s">
        <v>7469</v>
      </c>
      <c r="BD771" s="166" t="s">
        <v>7469</v>
      </c>
      <c r="BE771" s="166" t="s">
        <v>7469</v>
      </c>
      <c r="BF771" s="166" t="s">
        <v>7469</v>
      </c>
      <c r="BG771" s="166">
        <v>2.8873279391694289</v>
      </c>
      <c r="BH771" s="166">
        <v>3.4484744654982675</v>
      </c>
      <c r="BI771" s="166">
        <v>8.0870894442465335</v>
      </c>
      <c r="BJ771" s="166" t="s">
        <v>7469</v>
      </c>
      <c r="BK771" s="166" t="s">
        <v>7469</v>
      </c>
      <c r="BL771" s="166" t="s">
        <v>7469</v>
      </c>
      <c r="BM771" s="166" t="s">
        <v>7469</v>
      </c>
      <c r="BN771" s="166">
        <v>0.99903225806451612</v>
      </c>
      <c r="BO771" s="166" t="s">
        <v>7469</v>
      </c>
      <c r="BP771" s="166">
        <v>0.90871264367816096</v>
      </c>
      <c r="BQ771" s="166" t="s">
        <v>7469</v>
      </c>
      <c r="BR771" s="166" t="s">
        <v>7469</v>
      </c>
      <c r="BS771" s="166">
        <v>4.270822142469088</v>
      </c>
      <c r="BT771" s="166">
        <v>1.8342325581395349</v>
      </c>
      <c r="BU771" s="166" t="s">
        <v>7469</v>
      </c>
      <c r="BV771" s="166" t="s">
        <v>7469</v>
      </c>
      <c r="BW771" s="166" t="s">
        <v>7469</v>
      </c>
      <c r="BX771" s="166">
        <v>2.3990246085011186</v>
      </c>
      <c r="BY771" s="166">
        <v>0.83</v>
      </c>
      <c r="BZ771" s="166" t="s">
        <v>7469</v>
      </c>
      <c r="CA771" s="166">
        <v>7.1937800037407271</v>
      </c>
      <c r="CB771" s="166" t="s">
        <v>7469</v>
      </c>
      <c r="CC771" s="166" t="s">
        <v>7469</v>
      </c>
      <c r="CD771" s="166" t="s">
        <v>7469</v>
      </c>
      <c r="CE771" s="166" t="s">
        <v>7469</v>
      </c>
      <c r="CF771" s="166">
        <v>1.4449642004773271</v>
      </c>
      <c r="CG771" s="166" t="s">
        <v>7469</v>
      </c>
      <c r="CH771" s="166" t="s">
        <v>7469</v>
      </c>
      <c r="CI771" s="166">
        <v>3.1948043147184455</v>
      </c>
      <c r="CJ771" s="166">
        <v>0.53337288135593219</v>
      </c>
      <c r="CK771" s="166" t="s">
        <v>7469</v>
      </c>
      <c r="CL771" s="166">
        <v>1.2767777777777778</v>
      </c>
      <c r="CM771" s="166" t="s">
        <v>7469</v>
      </c>
      <c r="CN771" s="166" t="s">
        <v>7469</v>
      </c>
      <c r="CO771" s="166" t="s">
        <v>7469</v>
      </c>
      <c r="CP771" s="166" t="s">
        <v>7469</v>
      </c>
      <c r="CQ771" s="166" t="s">
        <v>7469</v>
      </c>
      <c r="CR771" s="166" t="s">
        <v>7469</v>
      </c>
      <c r="CS771" s="166">
        <v>1.8429211618257262</v>
      </c>
      <c r="CT771" s="166">
        <v>1.5510312499999999</v>
      </c>
      <c r="CU771" s="166" t="s">
        <v>7469</v>
      </c>
      <c r="CV771" s="166" t="s">
        <v>7469</v>
      </c>
      <c r="CW771" s="166" t="s">
        <v>7469</v>
      </c>
      <c r="CX771" s="166" t="s">
        <v>7469</v>
      </c>
      <c r="CY771" s="166" t="s">
        <v>7469</v>
      </c>
      <c r="CZ771" s="166" t="s">
        <v>7469</v>
      </c>
      <c r="DA771" s="166" t="s">
        <v>7469</v>
      </c>
      <c r="DB771" s="166" t="s">
        <v>7469</v>
      </c>
      <c r="DC771" s="166">
        <v>7.3244358874014779</v>
      </c>
      <c r="DD771" s="166" t="s">
        <v>7469</v>
      </c>
      <c r="DE771" s="166" t="s">
        <v>7469</v>
      </c>
      <c r="DF771" s="166" t="s">
        <v>7469</v>
      </c>
      <c r="DG771" s="166">
        <v>5.1826186770428011</v>
      </c>
      <c r="DH771" s="166" t="s">
        <v>7469</v>
      </c>
      <c r="DI771" s="166" t="s">
        <v>7469</v>
      </c>
      <c r="DJ771" s="166" t="s">
        <v>7469</v>
      </c>
      <c r="DK771" s="166" t="s">
        <v>7469</v>
      </c>
      <c r="DL771" s="166" t="s">
        <v>7469</v>
      </c>
      <c r="DM771" s="166" t="s">
        <v>7469</v>
      </c>
      <c r="DN771" s="166">
        <v>2.0952290675966041</v>
      </c>
      <c r="DO771" s="166" t="s">
        <v>7469</v>
      </c>
      <c r="DP771" s="166" t="s">
        <v>7469</v>
      </c>
      <c r="DQ771" s="166" t="s">
        <v>7469</v>
      </c>
      <c r="DR771" s="166" t="s">
        <v>7469</v>
      </c>
      <c r="DS771" s="166" t="s">
        <v>7469</v>
      </c>
      <c r="DT771" s="166">
        <v>3.7104531136672994</v>
      </c>
      <c r="DU771" s="166" t="s">
        <v>7469</v>
      </c>
      <c r="DV771" s="166" t="s">
        <v>7469</v>
      </c>
      <c r="DW771" s="166" t="s">
        <v>7469</v>
      </c>
      <c r="DX771" s="166" t="s">
        <v>7469</v>
      </c>
      <c r="DY771" s="166" t="s">
        <v>7469</v>
      </c>
      <c r="DZ771" s="166">
        <v>1.9272857142857143</v>
      </c>
      <c r="EA771" s="166">
        <v>3.7099691220653597</v>
      </c>
      <c r="EB771" s="166" t="s">
        <v>7469</v>
      </c>
      <c r="EC771" s="166" t="s">
        <v>7469</v>
      </c>
      <c r="ED771" s="166" t="s">
        <v>7469</v>
      </c>
      <c r="EE771" s="166">
        <v>1.385296442687747</v>
      </c>
      <c r="EF771" s="166" t="s">
        <v>7469</v>
      </c>
      <c r="EG771" s="166">
        <v>1.9399526760563381</v>
      </c>
      <c r="EH771" s="166" t="s">
        <v>7469</v>
      </c>
      <c r="EI771" s="166" t="s">
        <v>7469</v>
      </c>
      <c r="EJ771" s="166" t="s">
        <v>7469</v>
      </c>
      <c r="EK771" s="166" t="s">
        <v>7469</v>
      </c>
      <c r="EL771" s="166" t="s">
        <v>7469</v>
      </c>
      <c r="EM771" s="166">
        <v>1.7411949894355567</v>
      </c>
      <c r="EN771" s="166" t="s">
        <v>7469</v>
      </c>
    </row>
    <row r="772" spans="3:144">
      <c r="C772" s="163"/>
      <c r="D772" s="103"/>
      <c r="E772" s="120"/>
      <c r="F772" s="130"/>
      <c r="G772" s="120"/>
      <c r="I772" s="102"/>
      <c r="J772" s="102"/>
      <c r="K772" s="102"/>
    </row>
  </sheetData>
  <phoneticPr fontId="1"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C6130-F2AC-4715-9F28-CFE3171226B1}">
  <dimension ref="A1:O87"/>
  <sheetViews>
    <sheetView zoomScale="115" zoomScaleNormal="115" workbookViewId="0">
      <pane xSplit="3" ySplit="12" topLeftCell="D58" activePane="bottomRight" state="frozen"/>
      <selection pane="bottomRight" activeCell="B70" sqref="B70"/>
      <selection pane="bottomLeft" activeCell="A13" sqref="A13"/>
      <selection pane="topRight" activeCell="D1" sqref="D1"/>
    </sheetView>
  </sheetViews>
  <sheetFormatPr defaultColWidth="8.625" defaultRowHeight="12.75"/>
  <cols>
    <col min="1" max="1" width="1.25" style="169" customWidth="1"/>
    <col min="2" max="2" width="32.25" style="169" customWidth="1"/>
    <col min="3" max="3" width="4.125" style="169" customWidth="1"/>
    <col min="4" max="8" width="12.5" style="169" customWidth="1"/>
    <col min="9" max="9" width="12.5" style="170" customWidth="1"/>
    <col min="10" max="15" width="12.5" style="169" customWidth="1"/>
    <col min="16" max="16384" width="8.625" style="169"/>
  </cols>
  <sheetData>
    <row r="1" spans="1:15" s="23" customFormat="1">
      <c r="A1" s="168" t="s">
        <v>7370</v>
      </c>
      <c r="D1" s="25"/>
      <c r="E1" s="25"/>
      <c r="F1" s="25"/>
      <c r="G1" s="25"/>
      <c r="H1" s="25"/>
      <c r="I1" s="25"/>
      <c r="J1" s="25"/>
      <c r="K1" s="25"/>
      <c r="L1" s="25"/>
      <c r="M1" s="25"/>
      <c r="N1" s="25"/>
      <c r="O1" s="25"/>
    </row>
    <row r="2" spans="1:15" s="23" customFormat="1">
      <c r="A2" s="168" t="s">
        <v>7371</v>
      </c>
      <c r="D2" s="25"/>
      <c r="E2" s="25"/>
      <c r="F2" s="25"/>
      <c r="G2" s="25"/>
      <c r="H2" s="25"/>
      <c r="I2" s="25"/>
      <c r="J2" s="25"/>
      <c r="K2" s="27"/>
      <c r="L2" s="25"/>
      <c r="M2" s="25"/>
      <c r="N2" s="25"/>
      <c r="O2" s="25"/>
    </row>
    <row r="3" spans="1:15" s="23" customFormat="1">
      <c r="A3" s="45"/>
      <c r="D3" s="25"/>
      <c r="E3" s="25"/>
      <c r="F3" s="25"/>
      <c r="G3" s="25"/>
      <c r="H3" s="25"/>
      <c r="I3" s="25"/>
      <c r="J3" s="25"/>
      <c r="K3" s="25"/>
      <c r="L3" s="25"/>
      <c r="M3" s="25"/>
      <c r="N3" s="25"/>
      <c r="O3" s="25"/>
    </row>
    <row r="4" spans="1:15" s="23" customFormat="1">
      <c r="A4" s="45"/>
      <c r="B4" s="30" t="s">
        <v>7372</v>
      </c>
      <c r="D4" s="31">
        <v>43831</v>
      </c>
      <c r="E4" s="31">
        <v>43862</v>
      </c>
      <c r="F4" s="31">
        <v>43891</v>
      </c>
      <c r="G4" s="31">
        <v>43922</v>
      </c>
      <c r="H4" s="31">
        <v>43952</v>
      </c>
      <c r="I4" s="31">
        <v>43983</v>
      </c>
      <c r="J4" s="31">
        <v>44013</v>
      </c>
      <c r="K4" s="31">
        <v>44044</v>
      </c>
      <c r="L4" s="31">
        <v>44075</v>
      </c>
      <c r="M4" s="31">
        <v>44105</v>
      </c>
      <c r="N4" s="31">
        <v>44136</v>
      </c>
      <c r="O4" s="31">
        <v>44166</v>
      </c>
    </row>
    <row r="5" spans="1:15" s="23" customFormat="1">
      <c r="A5" s="45"/>
      <c r="B5" s="30" t="s">
        <v>7373</v>
      </c>
      <c r="D5" s="31">
        <v>43861</v>
      </c>
      <c r="E5" s="31">
        <v>43890</v>
      </c>
      <c r="F5" s="31">
        <v>43921</v>
      </c>
      <c r="G5" s="31">
        <v>43951</v>
      </c>
      <c r="H5" s="31">
        <v>43982</v>
      </c>
      <c r="I5" s="31">
        <v>44012</v>
      </c>
      <c r="J5" s="31">
        <v>44043</v>
      </c>
      <c r="K5" s="31">
        <v>44074</v>
      </c>
      <c r="L5" s="31">
        <v>44104</v>
      </c>
      <c r="M5" s="31">
        <v>44135</v>
      </c>
      <c r="N5" s="31">
        <v>44165</v>
      </c>
      <c r="O5" s="31">
        <v>44196</v>
      </c>
    </row>
    <row r="6" spans="1:15" s="23" customFormat="1">
      <c r="A6" s="45"/>
      <c r="B6" s="32" t="s">
        <v>7374</v>
      </c>
      <c r="D6" s="33">
        <v>2020</v>
      </c>
      <c r="E6" s="33">
        <v>2020</v>
      </c>
      <c r="F6" s="33">
        <v>2020</v>
      </c>
      <c r="G6" s="33">
        <v>2020</v>
      </c>
      <c r="H6" s="33">
        <v>2020</v>
      </c>
      <c r="I6" s="33">
        <v>2020</v>
      </c>
      <c r="J6" s="33">
        <v>2020</v>
      </c>
      <c r="K6" s="33">
        <v>2020</v>
      </c>
      <c r="L6" s="33">
        <v>2020</v>
      </c>
      <c r="M6" s="33">
        <v>2020</v>
      </c>
      <c r="N6" s="33">
        <v>2020</v>
      </c>
      <c r="O6" s="33">
        <v>2020</v>
      </c>
    </row>
    <row r="7" spans="1:15" s="23" customFormat="1">
      <c r="A7" s="45"/>
      <c r="B7" s="32" t="s">
        <v>7375</v>
      </c>
      <c r="D7" s="33">
        <v>1</v>
      </c>
      <c r="E7" s="33">
        <v>1</v>
      </c>
      <c r="F7" s="33">
        <v>1</v>
      </c>
      <c r="G7" s="33">
        <v>1</v>
      </c>
      <c r="H7" s="33">
        <v>1</v>
      </c>
      <c r="I7" s="33">
        <v>1</v>
      </c>
      <c r="J7" s="33">
        <v>1</v>
      </c>
      <c r="K7" s="33">
        <v>1</v>
      </c>
      <c r="L7" s="33">
        <v>1</v>
      </c>
      <c r="M7" s="33">
        <v>1</v>
      </c>
      <c r="N7" s="33">
        <v>1</v>
      </c>
      <c r="O7" s="33">
        <v>1</v>
      </c>
    </row>
    <row r="8" spans="1:15" s="23" customFormat="1">
      <c r="A8" s="45"/>
      <c r="B8" s="32" t="s">
        <v>7376</v>
      </c>
      <c r="D8" s="33">
        <v>1</v>
      </c>
      <c r="E8" s="33">
        <v>2</v>
      </c>
      <c r="F8" s="33">
        <v>3</v>
      </c>
      <c r="G8" s="33">
        <v>4</v>
      </c>
      <c r="H8" s="33">
        <v>5</v>
      </c>
      <c r="I8" s="33">
        <v>6</v>
      </c>
      <c r="J8" s="33">
        <v>7</v>
      </c>
      <c r="K8" s="33">
        <v>8</v>
      </c>
      <c r="L8" s="33">
        <v>9</v>
      </c>
      <c r="M8" s="33">
        <v>10</v>
      </c>
      <c r="N8" s="33">
        <v>11</v>
      </c>
      <c r="O8" s="33">
        <v>12</v>
      </c>
    </row>
    <row r="9" spans="1:15" s="35" customFormat="1">
      <c r="B9" s="32" t="s">
        <v>7377</v>
      </c>
      <c r="D9" s="33">
        <v>1</v>
      </c>
      <c r="E9" s="33">
        <v>1</v>
      </c>
      <c r="F9" s="33">
        <v>1</v>
      </c>
      <c r="G9" s="33">
        <v>2</v>
      </c>
      <c r="H9" s="33">
        <v>2</v>
      </c>
      <c r="I9" s="33">
        <v>2</v>
      </c>
      <c r="J9" s="33">
        <v>3</v>
      </c>
      <c r="K9" s="33">
        <v>3</v>
      </c>
      <c r="L9" s="33">
        <v>3</v>
      </c>
      <c r="M9" s="33">
        <v>4</v>
      </c>
      <c r="N9" s="33">
        <v>4</v>
      </c>
      <c r="O9" s="33">
        <v>4</v>
      </c>
    </row>
    <row r="10" spans="1:15" s="35" customFormat="1">
      <c r="B10" s="32"/>
      <c r="D10" s="33"/>
      <c r="E10" s="33"/>
      <c r="F10" s="33"/>
      <c r="G10" s="33"/>
      <c r="H10" s="33"/>
      <c r="I10" s="33"/>
      <c r="J10" s="33"/>
      <c r="K10" s="33"/>
      <c r="L10" s="33"/>
      <c r="M10" s="33"/>
      <c r="N10" s="33"/>
      <c r="O10" s="33"/>
    </row>
    <row r="11" spans="1:15" s="36" customFormat="1">
      <c r="B11" s="37" t="s">
        <v>8237</v>
      </c>
      <c r="D11" s="38" t="s">
        <v>7381</v>
      </c>
      <c r="E11" s="38" t="s">
        <v>7381</v>
      </c>
      <c r="F11" s="38" t="s">
        <v>7381</v>
      </c>
      <c r="G11" s="38" t="s">
        <v>7381</v>
      </c>
      <c r="H11" s="38" t="s">
        <v>7381</v>
      </c>
      <c r="I11" s="38" t="s">
        <v>7381</v>
      </c>
      <c r="J11" s="38" t="s">
        <v>7381</v>
      </c>
      <c r="K11" s="38" t="s">
        <v>7381</v>
      </c>
      <c r="L11" s="38" t="s">
        <v>7381</v>
      </c>
      <c r="M11" s="38" t="s">
        <v>7381</v>
      </c>
      <c r="N11" s="38" t="s">
        <v>7381</v>
      </c>
      <c r="O11" s="38" t="s">
        <v>7381</v>
      </c>
    </row>
    <row r="12" spans="1:15" s="40" customFormat="1">
      <c r="A12" s="39" t="s">
        <v>8238</v>
      </c>
      <c r="B12" s="39"/>
    </row>
    <row r="13" spans="1:15">
      <c r="J13" s="171"/>
      <c r="L13" s="170"/>
      <c r="O13" s="170"/>
    </row>
    <row r="14" spans="1:15">
      <c r="B14" s="172" t="s">
        <v>8239</v>
      </c>
      <c r="J14" s="171"/>
      <c r="L14" s="170"/>
      <c r="O14" s="170"/>
    </row>
    <row r="15" spans="1:15">
      <c r="B15" s="173" t="s">
        <v>7358</v>
      </c>
      <c r="C15" s="174"/>
      <c r="D15" s="175">
        <v>25.700000000000003</v>
      </c>
      <c r="E15" s="176">
        <v>26.7</v>
      </c>
      <c r="F15" s="176">
        <v>26.700000000000003</v>
      </c>
      <c r="G15" s="176">
        <v>25.700000000000003</v>
      </c>
      <c r="H15" s="176">
        <v>23.7</v>
      </c>
      <c r="I15" s="176">
        <v>20</v>
      </c>
      <c r="J15" s="176">
        <v>20</v>
      </c>
      <c r="K15" s="176">
        <v>20</v>
      </c>
      <c r="L15" s="176">
        <v>19</v>
      </c>
      <c r="M15" s="176">
        <v>18</v>
      </c>
      <c r="N15" s="176">
        <v>18</v>
      </c>
      <c r="O15" s="176">
        <v>18</v>
      </c>
    </row>
    <row r="16" spans="1:15">
      <c r="B16" s="169" t="s">
        <v>8240</v>
      </c>
      <c r="C16" s="174"/>
      <c r="D16" s="177">
        <v>10.8</v>
      </c>
      <c r="E16" s="178">
        <v>10.8</v>
      </c>
      <c r="F16" s="178">
        <v>11.700000000000001</v>
      </c>
      <c r="G16" s="178">
        <v>10.700000000000001</v>
      </c>
      <c r="H16" s="178">
        <v>10.700000000000001</v>
      </c>
      <c r="I16" s="178">
        <v>12.1</v>
      </c>
      <c r="J16" s="178">
        <v>12.1</v>
      </c>
      <c r="K16" s="178">
        <v>12.1</v>
      </c>
      <c r="L16" s="178">
        <v>13.100000000000001</v>
      </c>
      <c r="M16" s="178">
        <v>14.100000000000001</v>
      </c>
      <c r="N16" s="178">
        <v>14.1</v>
      </c>
      <c r="O16" s="179">
        <v>14.1</v>
      </c>
    </row>
    <row r="17" spans="2:15">
      <c r="B17" s="169" t="s">
        <v>8241</v>
      </c>
      <c r="C17" s="174"/>
      <c r="D17" s="177">
        <v>48.5</v>
      </c>
      <c r="E17" s="178">
        <v>47.5</v>
      </c>
      <c r="F17" s="178">
        <v>45.5</v>
      </c>
      <c r="G17" s="178">
        <v>42.5</v>
      </c>
      <c r="H17" s="178">
        <v>41.9</v>
      </c>
      <c r="I17" s="178">
        <v>42.9</v>
      </c>
      <c r="J17" s="178">
        <v>43.9</v>
      </c>
      <c r="K17" s="178">
        <v>42.9</v>
      </c>
      <c r="L17" s="178">
        <v>42.7</v>
      </c>
      <c r="M17" s="178">
        <v>41.7</v>
      </c>
      <c r="N17" s="178">
        <v>43.7</v>
      </c>
      <c r="O17" s="179">
        <v>43.9</v>
      </c>
    </row>
    <row r="18" spans="2:15">
      <c r="B18" s="169" t="s">
        <v>8242</v>
      </c>
      <c r="C18" s="174"/>
      <c r="D18" s="177">
        <v>4.8</v>
      </c>
      <c r="E18" s="178">
        <v>4.8</v>
      </c>
      <c r="F18" s="178">
        <v>4.8</v>
      </c>
      <c r="G18" s="178">
        <v>4.8</v>
      </c>
      <c r="H18" s="178">
        <v>4.8</v>
      </c>
      <c r="I18" s="178">
        <v>4.8</v>
      </c>
      <c r="J18" s="178">
        <v>4.8</v>
      </c>
      <c r="K18" s="178">
        <v>4.8</v>
      </c>
      <c r="L18" s="178">
        <v>3.8</v>
      </c>
      <c r="M18" s="178">
        <v>3.8</v>
      </c>
      <c r="N18" s="178">
        <v>3.8</v>
      </c>
      <c r="O18" s="179">
        <v>3.8</v>
      </c>
    </row>
    <row r="19" spans="2:15">
      <c r="B19" s="169" t="s">
        <v>8243</v>
      </c>
      <c r="C19" s="174"/>
      <c r="D19" s="177">
        <v>4</v>
      </c>
      <c r="E19" s="178">
        <v>5</v>
      </c>
      <c r="F19" s="178">
        <v>5</v>
      </c>
      <c r="G19" s="178">
        <v>5</v>
      </c>
      <c r="H19" s="178">
        <v>3</v>
      </c>
      <c r="I19" s="178">
        <v>3</v>
      </c>
      <c r="J19" s="178">
        <v>2</v>
      </c>
      <c r="K19" s="178">
        <v>2</v>
      </c>
      <c r="L19" s="178">
        <v>2</v>
      </c>
      <c r="M19" s="178">
        <v>2</v>
      </c>
      <c r="N19" s="178">
        <v>2</v>
      </c>
      <c r="O19" s="179">
        <v>2</v>
      </c>
    </row>
    <row r="20" spans="2:15">
      <c r="B20" s="169" t="s">
        <v>8244</v>
      </c>
      <c r="C20" s="174"/>
      <c r="D20" s="177">
        <v>10.6</v>
      </c>
      <c r="E20" s="178">
        <v>10.6</v>
      </c>
      <c r="F20" s="178">
        <v>10.6</v>
      </c>
      <c r="G20" s="178">
        <v>11</v>
      </c>
      <c r="H20" s="178">
        <v>11</v>
      </c>
      <c r="I20" s="178">
        <v>10.4</v>
      </c>
      <c r="J20" s="178">
        <v>11.4</v>
      </c>
      <c r="K20" s="178">
        <v>11.4</v>
      </c>
      <c r="L20" s="178">
        <v>11.4</v>
      </c>
      <c r="M20" s="178">
        <v>11.4</v>
      </c>
      <c r="N20" s="178">
        <v>12.4</v>
      </c>
      <c r="O20" s="179">
        <v>12.4</v>
      </c>
    </row>
    <row r="21" spans="2:15">
      <c r="B21" s="180" t="s">
        <v>8245</v>
      </c>
      <c r="C21" s="174"/>
      <c r="D21" s="181">
        <v>104.39999999999999</v>
      </c>
      <c r="E21" s="182">
        <v>105.39999999999999</v>
      </c>
      <c r="F21" s="182">
        <v>104.3</v>
      </c>
      <c r="G21" s="182">
        <v>99.7</v>
      </c>
      <c r="H21" s="182">
        <v>95.1</v>
      </c>
      <c r="I21" s="182">
        <v>93.2</v>
      </c>
      <c r="J21" s="182">
        <v>94.2</v>
      </c>
      <c r="K21" s="182">
        <v>93.2</v>
      </c>
      <c r="L21" s="182">
        <v>92.000000000000014</v>
      </c>
      <c r="M21" s="182">
        <v>91.000000000000014</v>
      </c>
      <c r="N21" s="182">
        <v>94.000000000000014</v>
      </c>
      <c r="O21" s="182">
        <v>94.2</v>
      </c>
    </row>
    <row r="22" spans="2:15">
      <c r="C22" s="174"/>
      <c r="D22" s="178"/>
      <c r="E22" s="178"/>
      <c r="F22" s="178"/>
      <c r="G22" s="178"/>
      <c r="H22" s="178"/>
      <c r="I22" s="178"/>
      <c r="J22" s="178"/>
      <c r="K22" s="178"/>
      <c r="L22" s="178"/>
      <c r="M22" s="178"/>
      <c r="N22" s="178"/>
      <c r="O22" s="179"/>
    </row>
    <row r="23" spans="2:15">
      <c r="B23" s="183" t="s">
        <v>7451</v>
      </c>
      <c r="C23" s="174"/>
      <c r="D23" s="178"/>
      <c r="E23" s="178"/>
      <c r="F23" s="178"/>
      <c r="G23" s="178"/>
      <c r="H23" s="178"/>
      <c r="I23" s="178"/>
      <c r="J23" s="178"/>
      <c r="K23" s="178"/>
      <c r="L23" s="178"/>
      <c r="M23" s="178"/>
      <c r="N23" s="178"/>
      <c r="O23" s="179"/>
    </row>
    <row r="24" spans="2:15">
      <c r="B24" s="169" t="s">
        <v>7346</v>
      </c>
      <c r="C24" s="184"/>
      <c r="D24" s="185">
        <v>161850.22</v>
      </c>
      <c r="E24" s="186">
        <v>28638.000000000004</v>
      </c>
      <c r="F24" s="186">
        <v>407720.32999999996</v>
      </c>
      <c r="G24" s="186">
        <v>332021</v>
      </c>
      <c r="H24" s="186">
        <v>522457.48000000027</v>
      </c>
      <c r="I24" s="186">
        <v>880432.67999999993</v>
      </c>
      <c r="J24" s="186">
        <v>403208.51000000036</v>
      </c>
      <c r="K24" s="186">
        <v>165090.69000000006</v>
      </c>
      <c r="L24" s="186">
        <v>913714.39000000013</v>
      </c>
      <c r="M24" s="186">
        <v>382038.69</v>
      </c>
      <c r="N24" s="186">
        <v>498389.61999999994</v>
      </c>
      <c r="O24" s="186">
        <v>4764358.2200000007</v>
      </c>
    </row>
    <row r="25" spans="2:15">
      <c r="B25" s="169" t="s">
        <v>7347</v>
      </c>
      <c r="C25" s="184"/>
      <c r="D25" s="187">
        <v>191699.22999999998</v>
      </c>
      <c r="E25" s="188">
        <v>59021.03</v>
      </c>
      <c r="F25" s="188">
        <v>240947.09</v>
      </c>
      <c r="G25" s="188">
        <v>38703.11</v>
      </c>
      <c r="H25" s="188">
        <v>152260.41999999998</v>
      </c>
      <c r="I25" s="188">
        <v>224768.94</v>
      </c>
      <c r="J25" s="188">
        <v>24170.21</v>
      </c>
      <c r="K25" s="188">
        <v>113131.16</v>
      </c>
      <c r="L25" s="188">
        <v>72198.97</v>
      </c>
      <c r="M25" s="188">
        <v>57995.98</v>
      </c>
      <c r="N25" s="188">
        <v>127452.86999999998</v>
      </c>
      <c r="O25" s="189">
        <v>-438217.28999999992</v>
      </c>
    </row>
    <row r="26" spans="2:15">
      <c r="B26" s="169" t="s">
        <v>7348</v>
      </c>
      <c r="C26" s="184"/>
      <c r="D26" s="187">
        <v>57182.119999999995</v>
      </c>
      <c r="E26" s="188">
        <v>34506.159999999996</v>
      </c>
      <c r="F26" s="188">
        <v>34042.43</v>
      </c>
      <c r="G26" s="188">
        <v>56992.770000000004</v>
      </c>
      <c r="H26" s="188">
        <v>-93071.169999999984</v>
      </c>
      <c r="I26" s="188">
        <v>58466.22</v>
      </c>
      <c r="J26" s="188">
        <v>64420.880000000012</v>
      </c>
      <c r="K26" s="188">
        <v>71955.42</v>
      </c>
      <c r="L26" s="188">
        <v>68602.98000000001</v>
      </c>
      <c r="M26" s="188">
        <v>163506.49</v>
      </c>
      <c r="N26" s="188">
        <v>79786.63</v>
      </c>
      <c r="O26" s="189">
        <v>54819.38</v>
      </c>
    </row>
    <row r="27" spans="2:15">
      <c r="B27" s="190" t="s">
        <v>7349</v>
      </c>
      <c r="C27" s="184"/>
      <c r="D27" s="191">
        <v>410731.56999999995</v>
      </c>
      <c r="E27" s="192">
        <v>122165.19</v>
      </c>
      <c r="F27" s="192">
        <v>682709.85</v>
      </c>
      <c r="G27" s="192">
        <v>427716.88</v>
      </c>
      <c r="H27" s="192">
        <v>581646.73000000033</v>
      </c>
      <c r="I27" s="192">
        <v>1163667.8399999999</v>
      </c>
      <c r="J27" s="192">
        <v>491799.60000000033</v>
      </c>
      <c r="K27" s="192">
        <v>350177.27000000008</v>
      </c>
      <c r="L27" s="192">
        <v>1054516.3400000001</v>
      </c>
      <c r="M27" s="192">
        <v>603541.16</v>
      </c>
      <c r="N27" s="192">
        <v>705629.11999999988</v>
      </c>
      <c r="O27" s="192">
        <v>4380960.3100000015</v>
      </c>
    </row>
    <row r="28" spans="2:15">
      <c r="B28" s="169" t="s">
        <v>7346</v>
      </c>
      <c r="C28" s="184"/>
      <c r="D28" s="187">
        <v>67957.919999999998</v>
      </c>
      <c r="E28" s="188">
        <v>275649.53000000003</v>
      </c>
      <c r="F28" s="188">
        <v>298864.82999999996</v>
      </c>
      <c r="G28" s="188">
        <v>59854.209999999992</v>
      </c>
      <c r="H28" s="188">
        <v>258298.08000000002</v>
      </c>
      <c r="I28" s="188">
        <v>114003.47000000003</v>
      </c>
      <c r="J28" s="188">
        <v>121371.29000000001</v>
      </c>
      <c r="K28" s="188">
        <v>256616.95000000004</v>
      </c>
      <c r="L28" s="188">
        <v>216615.52</v>
      </c>
      <c r="M28" s="188">
        <v>499548.98</v>
      </c>
      <c r="N28" s="188">
        <v>518461.52000000008</v>
      </c>
      <c r="O28" s="189">
        <v>1529319.9899999998</v>
      </c>
    </row>
    <row r="29" spans="2:15">
      <c r="B29" s="169" t="s">
        <v>7347</v>
      </c>
      <c r="C29" s="184"/>
      <c r="D29" s="187">
        <v>0</v>
      </c>
      <c r="E29" s="188">
        <v>5329.09</v>
      </c>
      <c r="F29" s="188">
        <v>8588.89</v>
      </c>
      <c r="G29" s="188">
        <v>2863.5</v>
      </c>
      <c r="H29" s="188">
        <v>12681.7</v>
      </c>
      <c r="I29" s="188">
        <v>3065</v>
      </c>
      <c r="J29" s="188">
        <v>780.56999999999971</v>
      </c>
      <c r="K29" s="188">
        <v>131</v>
      </c>
      <c r="L29" s="188">
        <v>134699.78</v>
      </c>
      <c r="M29" s="188">
        <v>12591.570000000005</v>
      </c>
      <c r="N29" s="188">
        <v>101207.84999999999</v>
      </c>
      <c r="O29" s="189">
        <v>22235.45</v>
      </c>
    </row>
    <row r="30" spans="2:15">
      <c r="B30" s="169" t="s">
        <v>7348</v>
      </c>
      <c r="C30" s="184"/>
      <c r="D30" s="187">
        <v>14301.78</v>
      </c>
      <c r="E30" s="188">
        <v>8793.98</v>
      </c>
      <c r="F30" s="188">
        <v>8684.3799999999992</v>
      </c>
      <c r="G30" s="188">
        <v>8632.7999999999993</v>
      </c>
      <c r="H30" s="188">
        <v>8596.5400000000009</v>
      </c>
      <c r="I30" s="188">
        <v>8589.2800000000007</v>
      </c>
      <c r="J30" s="188">
        <v>8718.23</v>
      </c>
      <c r="K30" s="188">
        <v>8699.69</v>
      </c>
      <c r="L30" s="188">
        <v>8773.0300000000007</v>
      </c>
      <c r="M30" s="188">
        <v>8773.83</v>
      </c>
      <c r="N30" s="188">
        <v>8760.1299999999992</v>
      </c>
      <c r="O30" s="189">
        <v>8751.27</v>
      </c>
    </row>
    <row r="31" spans="2:15">
      <c r="B31" s="190" t="s">
        <v>7350</v>
      </c>
      <c r="C31" s="184"/>
      <c r="D31" s="191">
        <v>82259.700000000012</v>
      </c>
      <c r="E31" s="192">
        <v>289772.60000000003</v>
      </c>
      <c r="F31" s="192">
        <v>316138.09999999998</v>
      </c>
      <c r="G31" s="192">
        <v>71350.509999999995</v>
      </c>
      <c r="H31" s="192">
        <v>279576.32000000001</v>
      </c>
      <c r="I31" s="192">
        <v>125657.75000000003</v>
      </c>
      <c r="J31" s="192">
        <v>130870.09000000001</v>
      </c>
      <c r="K31" s="192">
        <v>265447.63999999996</v>
      </c>
      <c r="L31" s="192">
        <v>360088.32999999996</v>
      </c>
      <c r="M31" s="192">
        <v>520914.37999999995</v>
      </c>
      <c r="N31" s="192">
        <v>628429.50000000012</v>
      </c>
      <c r="O31" s="192">
        <v>1560306.7099999995</v>
      </c>
    </row>
    <row r="32" spans="2:15">
      <c r="B32" s="193" t="s">
        <v>7351</v>
      </c>
      <c r="C32" s="194"/>
      <c r="D32" s="195">
        <v>492991.26999999996</v>
      </c>
      <c r="E32" s="196">
        <v>411937.79</v>
      </c>
      <c r="F32" s="196">
        <v>998847.94999999984</v>
      </c>
      <c r="G32" s="196">
        <v>499067.39</v>
      </c>
      <c r="H32" s="196">
        <v>861223.05000000028</v>
      </c>
      <c r="I32" s="196">
        <v>1289325.5899999999</v>
      </c>
      <c r="J32" s="196">
        <v>622669.69000000041</v>
      </c>
      <c r="K32" s="196">
        <v>615624.91</v>
      </c>
      <c r="L32" s="196">
        <v>1414604.6700000002</v>
      </c>
      <c r="M32" s="196">
        <v>1124455.54</v>
      </c>
      <c r="N32" s="196">
        <v>1334058.6199999999</v>
      </c>
      <c r="O32" s="196">
        <v>5941267.0200000014</v>
      </c>
    </row>
    <row r="33" spans="2:15">
      <c r="B33" s="169" t="s">
        <v>7352</v>
      </c>
      <c r="C33" s="184"/>
      <c r="D33" s="187">
        <v>-4446.04</v>
      </c>
      <c r="E33" s="188">
        <v>-14487.82</v>
      </c>
      <c r="F33" s="188">
        <v>-14359.91</v>
      </c>
      <c r="G33" s="188">
        <v>-515.20000000000005</v>
      </c>
      <c r="H33" s="188">
        <v>-2822.2</v>
      </c>
      <c r="I33" s="188">
        <v>-7197.65</v>
      </c>
      <c r="J33" s="188">
        <v>-10514.2</v>
      </c>
      <c r="K33" s="188">
        <v>4494.8500000000004</v>
      </c>
      <c r="L33" s="188">
        <v>-16287.579999999998</v>
      </c>
      <c r="M33" s="188">
        <v>10241.209999999995</v>
      </c>
      <c r="N33" s="188">
        <v>-12922.86</v>
      </c>
      <c r="O33" s="189">
        <v>-84232.75</v>
      </c>
    </row>
    <row r="34" spans="2:15">
      <c r="B34" s="193" t="s">
        <v>7353</v>
      </c>
      <c r="C34" s="197"/>
      <c r="D34" s="198">
        <v>488545.23</v>
      </c>
      <c r="E34" s="199">
        <v>397449.97000000003</v>
      </c>
      <c r="F34" s="199">
        <v>984488.0399999998</v>
      </c>
      <c r="G34" s="199">
        <v>498552.19</v>
      </c>
      <c r="H34" s="199">
        <v>858400.85000000033</v>
      </c>
      <c r="I34" s="199">
        <v>1282127.94</v>
      </c>
      <c r="J34" s="199">
        <v>612155.49000000046</v>
      </c>
      <c r="K34" s="199">
        <v>620119.76</v>
      </c>
      <c r="L34" s="199">
        <v>1398317.0900000003</v>
      </c>
      <c r="M34" s="199">
        <v>1134696.7499999998</v>
      </c>
      <c r="N34" s="199">
        <v>1321135.7599999998</v>
      </c>
      <c r="O34" s="199">
        <v>5857034.2700000014</v>
      </c>
    </row>
    <row r="35" spans="2:15">
      <c r="C35" s="184"/>
      <c r="D35" s="200"/>
      <c r="E35" s="201"/>
      <c r="F35" s="201"/>
      <c r="G35" s="201"/>
      <c r="H35" s="188"/>
      <c r="I35" s="188"/>
      <c r="J35" s="188"/>
      <c r="K35" s="188"/>
      <c r="L35" s="188"/>
      <c r="M35" s="188"/>
      <c r="N35" s="188"/>
      <c r="O35" s="189"/>
    </row>
    <row r="36" spans="2:15">
      <c r="B36" s="190" t="s">
        <v>7354</v>
      </c>
      <c r="C36" s="184"/>
      <c r="D36" s="191">
        <v>-171763.11999999936</v>
      </c>
      <c r="E36" s="192">
        <v>-119446.85</v>
      </c>
      <c r="F36" s="192">
        <v>-353573.66</v>
      </c>
      <c r="G36" s="192">
        <v>-93067.870000000272</v>
      </c>
      <c r="H36" s="192">
        <v>-279658.39000000013</v>
      </c>
      <c r="I36" s="192">
        <v>-688254.47000000009</v>
      </c>
      <c r="J36" s="192">
        <v>-220614.28000000014</v>
      </c>
      <c r="K36" s="192">
        <v>-299459.66999999981</v>
      </c>
      <c r="L36" s="192">
        <v>-330762.55000000016</v>
      </c>
      <c r="M36" s="192">
        <v>-409385.41999999981</v>
      </c>
      <c r="N36" s="192">
        <v>-345046.03999999963</v>
      </c>
      <c r="O36" s="192">
        <v>-2495014.71</v>
      </c>
    </row>
    <row r="37" spans="2:15">
      <c r="B37" s="190" t="s">
        <v>7355</v>
      </c>
      <c r="C37" s="184"/>
      <c r="D37" s="191">
        <v>-93779.239999999481</v>
      </c>
      <c r="E37" s="192">
        <v>-98678.900000000023</v>
      </c>
      <c r="F37" s="192">
        <v>-103578.69999999991</v>
      </c>
      <c r="G37" s="192">
        <v>-174022.95000000004</v>
      </c>
      <c r="H37" s="192">
        <v>-134001.81999999983</v>
      </c>
      <c r="I37" s="192">
        <v>-65864.779999999548</v>
      </c>
      <c r="J37" s="192">
        <v>-93777.749999999825</v>
      </c>
      <c r="K37" s="192">
        <v>-80551.770000000368</v>
      </c>
      <c r="L37" s="192">
        <v>-117871.37000000001</v>
      </c>
      <c r="M37" s="192">
        <v>-140077.53000000009</v>
      </c>
      <c r="N37" s="192">
        <v>-141942.73999999967</v>
      </c>
      <c r="O37" s="192">
        <v>-212542.24000000022</v>
      </c>
    </row>
    <row r="38" spans="2:15">
      <c r="B38" s="193" t="s">
        <v>7356</v>
      </c>
      <c r="C38" s="194"/>
      <c r="D38" s="195">
        <v>223002.87000000116</v>
      </c>
      <c r="E38" s="196">
        <v>179324.21999999997</v>
      </c>
      <c r="F38" s="196">
        <v>527335.67999999993</v>
      </c>
      <c r="G38" s="196">
        <v>231461.3699999997</v>
      </c>
      <c r="H38" s="196">
        <v>444740.64000000036</v>
      </c>
      <c r="I38" s="196">
        <v>528008.69000000018</v>
      </c>
      <c r="J38" s="196">
        <v>297763.46000000049</v>
      </c>
      <c r="K38" s="196">
        <v>240108.31999999989</v>
      </c>
      <c r="L38" s="196">
        <v>949683.17</v>
      </c>
      <c r="M38" s="196">
        <v>585233.79999999993</v>
      </c>
      <c r="N38" s="196">
        <v>834146.98000000068</v>
      </c>
      <c r="O38" s="196">
        <v>3149477.3200000008</v>
      </c>
    </row>
    <row r="39" spans="2:15">
      <c r="B39" s="169" t="s">
        <v>7357</v>
      </c>
      <c r="C39" s="184"/>
      <c r="D39" s="202">
        <v>0.45234648881308015</v>
      </c>
      <c r="E39" s="203">
        <v>0.43531869217436925</v>
      </c>
      <c r="F39" s="203">
        <v>0.5279438977674229</v>
      </c>
      <c r="G39" s="203">
        <v>0.46378780629205146</v>
      </c>
      <c r="H39" s="203">
        <v>0.51640587185863207</v>
      </c>
      <c r="I39" s="203">
        <v>0.40952316008867884</v>
      </c>
      <c r="J39" s="203">
        <v>0.47820451963865507</v>
      </c>
      <c r="K39" s="203">
        <v>0.39002372402377267</v>
      </c>
      <c r="L39" s="203">
        <v>0.67134174666622581</v>
      </c>
      <c r="M39" s="203">
        <v>0.5204597062147962</v>
      </c>
      <c r="N39" s="203">
        <v>0.6252701099446446</v>
      </c>
      <c r="O39" s="204">
        <v>0.53010196468160087</v>
      </c>
    </row>
    <row r="40" spans="2:15">
      <c r="C40" s="184"/>
      <c r="D40" s="205"/>
      <c r="E40" s="178"/>
      <c r="F40" s="178"/>
      <c r="G40" s="178"/>
      <c r="H40" s="178"/>
      <c r="I40" s="178"/>
      <c r="J40" s="178"/>
      <c r="K40" s="178"/>
      <c r="L40" s="178"/>
      <c r="M40" s="178"/>
      <c r="N40" s="178"/>
      <c r="O40" s="179"/>
    </row>
    <row r="41" spans="2:15">
      <c r="B41" s="169" t="s">
        <v>7358</v>
      </c>
      <c r="C41" s="184"/>
      <c r="D41" s="187">
        <v>-378226.74</v>
      </c>
      <c r="E41" s="188">
        <v>-501623.64</v>
      </c>
      <c r="F41" s="188">
        <v>-428838.36999999988</v>
      </c>
      <c r="G41" s="188">
        <v>-389368.6</v>
      </c>
      <c r="H41" s="188">
        <v>-382132.46000000008</v>
      </c>
      <c r="I41" s="188">
        <v>-307048.50000000006</v>
      </c>
      <c r="J41" s="188">
        <v>-261592.12000000002</v>
      </c>
      <c r="K41" s="188">
        <v>-287739.59000000003</v>
      </c>
      <c r="L41" s="188">
        <v>-293688.32999999996</v>
      </c>
      <c r="M41" s="188">
        <v>-271663.25999999989</v>
      </c>
      <c r="N41" s="188">
        <v>-239362.84000000003</v>
      </c>
      <c r="O41" s="189">
        <v>-339515.94</v>
      </c>
    </row>
    <row r="42" spans="2:15">
      <c r="B42" s="206" t="s">
        <v>7359</v>
      </c>
      <c r="C42" s="184"/>
      <c r="D42" s="187">
        <v>-628124.51999999979</v>
      </c>
      <c r="E42" s="188">
        <v>-586843.35000000021</v>
      </c>
      <c r="F42" s="188">
        <v>-567504.97</v>
      </c>
      <c r="G42" s="188">
        <v>-402680.59999999992</v>
      </c>
      <c r="H42" s="188">
        <v>-538180.15</v>
      </c>
      <c r="I42" s="188">
        <v>-477009.46</v>
      </c>
      <c r="J42" s="188">
        <v>-412590.42000000004</v>
      </c>
      <c r="K42" s="188">
        <v>-444260</v>
      </c>
      <c r="L42" s="188">
        <v>-521056.66</v>
      </c>
      <c r="M42" s="188">
        <v>-534453.52999999991</v>
      </c>
      <c r="N42" s="188">
        <v>-471760.61999999988</v>
      </c>
      <c r="O42" s="189">
        <v>-339387.98000000004</v>
      </c>
    </row>
    <row r="43" spans="2:15">
      <c r="B43" s="206" t="s">
        <v>7360</v>
      </c>
      <c r="C43" s="184"/>
      <c r="D43" s="187">
        <v>0</v>
      </c>
      <c r="E43" s="188">
        <v>0</v>
      </c>
      <c r="F43" s="188">
        <v>0</v>
      </c>
      <c r="G43" s="188">
        <v>0</v>
      </c>
      <c r="H43" s="188">
        <v>0</v>
      </c>
      <c r="I43" s="188">
        <v>0</v>
      </c>
      <c r="J43" s="188">
        <v>0</v>
      </c>
      <c r="K43" s="188">
        <v>0</v>
      </c>
      <c r="L43" s="188">
        <v>0</v>
      </c>
      <c r="M43" s="188">
        <v>0</v>
      </c>
      <c r="N43" s="188">
        <v>0</v>
      </c>
      <c r="O43" s="189">
        <v>3539000</v>
      </c>
    </row>
    <row r="44" spans="2:15">
      <c r="B44" s="169" t="s">
        <v>7361</v>
      </c>
      <c r="C44" s="184"/>
      <c r="D44" s="187">
        <v>-628124.51999999979</v>
      </c>
      <c r="E44" s="188">
        <v>-586843.35000000021</v>
      </c>
      <c r="F44" s="188">
        <v>-567504.97</v>
      </c>
      <c r="G44" s="188">
        <v>-402680.59999999992</v>
      </c>
      <c r="H44" s="188">
        <v>-538180.15</v>
      </c>
      <c r="I44" s="188">
        <v>-477009.46</v>
      </c>
      <c r="J44" s="188">
        <v>-412590.42000000004</v>
      </c>
      <c r="K44" s="188">
        <v>-444260</v>
      </c>
      <c r="L44" s="188">
        <v>-521056.66</v>
      </c>
      <c r="M44" s="188">
        <v>-534453.52999999991</v>
      </c>
      <c r="N44" s="188">
        <v>-471760.61999999988</v>
      </c>
      <c r="O44" s="189">
        <v>3199612.02</v>
      </c>
    </row>
    <row r="45" spans="2:15">
      <c r="B45" s="169" t="s">
        <v>7408</v>
      </c>
      <c r="C45" s="184"/>
      <c r="D45" s="187">
        <v>-111256.36</v>
      </c>
      <c r="E45" s="188">
        <v>-117290.17</v>
      </c>
      <c r="F45" s="188">
        <v>-113930.82</v>
      </c>
      <c r="G45" s="188">
        <v>-108939.80000000002</v>
      </c>
      <c r="H45" s="188">
        <v>-121331.49000000002</v>
      </c>
      <c r="I45" s="188">
        <v>-76604.200000000012</v>
      </c>
      <c r="J45" s="188">
        <v>-97252.05</v>
      </c>
      <c r="K45" s="188">
        <v>-74425.36</v>
      </c>
      <c r="L45" s="188">
        <v>-93296.950000000012</v>
      </c>
      <c r="M45" s="188">
        <v>-63082.559999999998</v>
      </c>
      <c r="N45" s="188">
        <v>-39229.249999999993</v>
      </c>
      <c r="O45" s="189">
        <v>-84376.09</v>
      </c>
    </row>
    <row r="46" spans="2:15">
      <c r="B46" s="169" t="s">
        <v>7363</v>
      </c>
      <c r="C46" s="184"/>
      <c r="D46" s="187">
        <v>-232405.98000000004</v>
      </c>
      <c r="E46" s="188">
        <v>-364395.43</v>
      </c>
      <c r="F46" s="188">
        <v>-249254.19000000006</v>
      </c>
      <c r="G46" s="188">
        <v>-246711.98</v>
      </c>
      <c r="H46" s="188">
        <v>-224941.0900000002</v>
      </c>
      <c r="I46" s="188">
        <v>-187026.95000000004</v>
      </c>
      <c r="J46" s="188">
        <v>-202551.27000000005</v>
      </c>
      <c r="K46" s="188">
        <v>-183896.54</v>
      </c>
      <c r="L46" s="188">
        <v>-237706.04000000004</v>
      </c>
      <c r="M46" s="188">
        <v>-255926.82000000004</v>
      </c>
      <c r="N46" s="188">
        <v>-255843.30000000005</v>
      </c>
      <c r="O46" s="189">
        <v>-451846.32000000007</v>
      </c>
    </row>
    <row r="47" spans="2:15">
      <c r="B47" s="193" t="s">
        <v>7364</v>
      </c>
      <c r="C47" s="194"/>
      <c r="D47" s="195">
        <v>-1350013.5999999999</v>
      </c>
      <c r="E47" s="196">
        <v>-1570152.59</v>
      </c>
      <c r="F47" s="196">
        <v>-1359528.3499999999</v>
      </c>
      <c r="G47" s="196">
        <v>-1147700.9799999997</v>
      </c>
      <c r="H47" s="196">
        <v>-1266585.1900000002</v>
      </c>
      <c r="I47" s="196">
        <v>-1047689.1100000002</v>
      </c>
      <c r="J47" s="196">
        <v>-973985.8600000001</v>
      </c>
      <c r="K47" s="196">
        <v>-990321.49</v>
      </c>
      <c r="L47" s="196">
        <v>-1145747.98</v>
      </c>
      <c r="M47" s="196">
        <v>-1125126.1699999997</v>
      </c>
      <c r="N47" s="196">
        <v>-1006196.0099999999</v>
      </c>
      <c r="O47" s="196">
        <v>2323873.67</v>
      </c>
    </row>
    <row r="48" spans="2:15">
      <c r="C48" s="184"/>
      <c r="D48" s="187"/>
      <c r="E48" s="188"/>
      <c r="F48" s="188"/>
      <c r="G48" s="188"/>
      <c r="H48" s="188"/>
      <c r="I48" s="188"/>
      <c r="J48" s="188"/>
      <c r="K48" s="188"/>
      <c r="L48" s="188"/>
      <c r="M48" s="188"/>
      <c r="N48" s="188"/>
      <c r="O48" s="189"/>
    </row>
    <row r="49" spans="2:15" ht="13.5" thickBot="1">
      <c r="B49" s="207" t="s">
        <v>7365</v>
      </c>
      <c r="C49" s="184"/>
      <c r="D49" s="208">
        <v>-1127010.7299999986</v>
      </c>
      <c r="E49" s="209">
        <v>-1390828.37</v>
      </c>
      <c r="F49" s="209">
        <v>-832192.66999999993</v>
      </c>
      <c r="G49" s="209">
        <v>-916239.6100000001</v>
      </c>
      <c r="H49" s="209">
        <v>-821844.54999999981</v>
      </c>
      <c r="I49" s="209">
        <v>-519680.42000000004</v>
      </c>
      <c r="J49" s="209">
        <v>-676222.39999999967</v>
      </c>
      <c r="K49" s="209">
        <v>-750213.17000000027</v>
      </c>
      <c r="L49" s="209">
        <v>-196064.81000000008</v>
      </c>
      <c r="M49" s="209">
        <v>-539892.36999999976</v>
      </c>
      <c r="N49" s="209">
        <v>-172049.02999999921</v>
      </c>
      <c r="O49" s="209">
        <v>5473350.9900000012</v>
      </c>
    </row>
    <row r="50" spans="2:15" ht="13.5" thickTop="1">
      <c r="B50" s="169" t="s">
        <v>7357</v>
      </c>
      <c r="C50" s="184"/>
      <c r="D50" s="210">
        <v>-2.2860663029590738</v>
      </c>
      <c r="E50" s="211">
        <v>-3.3763068205031641</v>
      </c>
      <c r="F50" s="211">
        <v>-0.83315250334147462</v>
      </c>
      <c r="G50" s="211">
        <v>-1.8359035840831037</v>
      </c>
      <c r="H50" s="211">
        <v>-0.95427607284779425</v>
      </c>
      <c r="I50" s="211">
        <v>-0.40306375986844412</v>
      </c>
      <c r="J50" s="211">
        <v>-1.0860050053183081</v>
      </c>
      <c r="K50" s="211">
        <v>-1.21862055581864</v>
      </c>
      <c r="L50" s="211">
        <v>-0.13860042608229201</v>
      </c>
      <c r="M50" s="211">
        <v>-0.48013669797918362</v>
      </c>
      <c r="N50" s="211">
        <v>-0.12896661917300101</v>
      </c>
      <c r="O50" s="212">
        <v>0.92124305667042716</v>
      </c>
    </row>
    <row r="51" spans="2:15">
      <c r="C51" s="184"/>
      <c r="D51" s="210"/>
      <c r="E51" s="211"/>
      <c r="F51" s="211"/>
      <c r="G51" s="211"/>
      <c r="H51" s="211"/>
      <c r="I51" s="211"/>
      <c r="J51" s="211"/>
      <c r="K51" s="211"/>
      <c r="L51" s="211"/>
      <c r="M51" s="211"/>
      <c r="N51" s="211"/>
      <c r="O51" s="212"/>
    </row>
    <row r="52" spans="2:15">
      <c r="B52" s="169" t="s">
        <v>7366</v>
      </c>
      <c r="C52" s="184"/>
      <c r="D52" s="213">
        <v>-286658.38999999996</v>
      </c>
      <c r="E52" s="214">
        <v>-304243.70999999996</v>
      </c>
      <c r="F52" s="214">
        <v>-303487.02999999997</v>
      </c>
      <c r="G52" s="214">
        <v>-304456.46000000002</v>
      </c>
      <c r="H52" s="214">
        <v>-324721.03000000003</v>
      </c>
      <c r="I52" s="214">
        <v>-350986.54000000004</v>
      </c>
      <c r="J52" s="214">
        <v>-302830.47000000003</v>
      </c>
      <c r="K52" s="214">
        <v>-301339.82999999996</v>
      </c>
      <c r="L52" s="214">
        <v>-309550.88000000006</v>
      </c>
      <c r="M52" s="214">
        <v>-323345.57999999996</v>
      </c>
      <c r="N52" s="214">
        <v>-291199.07999999996</v>
      </c>
      <c r="O52" s="215">
        <v>-812844.88333333505</v>
      </c>
    </row>
    <row r="53" spans="2:15">
      <c r="B53" s="169" t="s">
        <v>7367</v>
      </c>
      <c r="C53" s="184"/>
      <c r="D53" s="213">
        <v>-76684.279999999955</v>
      </c>
      <c r="E53" s="214">
        <v>89234.81</v>
      </c>
      <c r="F53" s="214">
        <v>-61435.820000000007</v>
      </c>
      <c r="G53" s="214">
        <v>-13390.140000000129</v>
      </c>
      <c r="H53" s="214">
        <v>-23786.689999999697</v>
      </c>
      <c r="I53" s="214">
        <v>-23827.039999999797</v>
      </c>
      <c r="J53" s="214">
        <v>65046.039999999994</v>
      </c>
      <c r="K53" s="214">
        <v>-91123.490000000078</v>
      </c>
      <c r="L53" s="214">
        <v>35723.570000000276</v>
      </c>
      <c r="M53" s="214">
        <v>23199.880000000423</v>
      </c>
      <c r="N53" s="214">
        <v>120967.36000000039</v>
      </c>
      <c r="O53" s="216">
        <v>-89519.650000000183</v>
      </c>
    </row>
    <row r="54" spans="2:15">
      <c r="B54" s="169" t="s">
        <v>7368</v>
      </c>
      <c r="C54" s="184"/>
      <c r="D54" s="187">
        <v>-21003.45</v>
      </c>
      <c r="E54" s="188">
        <v>-20950</v>
      </c>
      <c r="F54" s="188">
        <v>-47532.1</v>
      </c>
      <c r="G54" s="188">
        <v>-1717.46</v>
      </c>
      <c r="H54" s="188">
        <v>0</v>
      </c>
      <c r="I54" s="188">
        <v>23436.45</v>
      </c>
      <c r="J54" s="214">
        <v>-189.81</v>
      </c>
      <c r="K54" s="188">
        <v>-146596.25</v>
      </c>
      <c r="L54" s="188">
        <v>31357.389999999985</v>
      </c>
      <c r="M54" s="188">
        <v>-1070.1500000000001</v>
      </c>
      <c r="N54" s="188">
        <v>-37230.46</v>
      </c>
      <c r="O54" s="189">
        <v>8787.6299999999956</v>
      </c>
    </row>
    <row r="55" spans="2:15" ht="13.5" thickBot="1">
      <c r="B55" s="207" t="s">
        <v>7369</v>
      </c>
      <c r="C55" s="184"/>
      <c r="D55" s="208">
        <v>-1511356.8499999985</v>
      </c>
      <c r="E55" s="209">
        <v>-1626787.2700000003</v>
      </c>
      <c r="F55" s="209">
        <v>-1244647.6199999996</v>
      </c>
      <c r="G55" s="209">
        <v>-1235803.6700000002</v>
      </c>
      <c r="H55" s="209">
        <v>-1170352.2699999993</v>
      </c>
      <c r="I55" s="209">
        <v>-871057.54999999993</v>
      </c>
      <c r="J55" s="209">
        <v>-914196.63999999966</v>
      </c>
      <c r="K55" s="209">
        <v>-1289272.7400000002</v>
      </c>
      <c r="L55" s="209">
        <v>-438534.72999999986</v>
      </c>
      <c r="M55" s="209">
        <v>-841108.21999999939</v>
      </c>
      <c r="N55" s="209">
        <v>-379511.2099999988</v>
      </c>
      <c r="O55" s="209">
        <v>4579774.086666665</v>
      </c>
    </row>
    <row r="56" spans="2:15" ht="13.5" thickTop="1">
      <c r="B56" s="169" t="s">
        <v>7357</v>
      </c>
      <c r="C56" s="170"/>
      <c r="D56" s="217">
        <v>-3.0656868426899297</v>
      </c>
      <c r="E56" s="218">
        <v>-3.9491090875639263</v>
      </c>
      <c r="F56" s="218">
        <v>-1.2460831701161321</v>
      </c>
      <c r="G56" s="218">
        <v>-2.4762260463461665</v>
      </c>
      <c r="H56" s="218">
        <v>-1.3589421114541687</v>
      </c>
      <c r="I56" s="218">
        <v>-0.67559160909852101</v>
      </c>
      <c r="J56" s="218">
        <v>-1.4681887599185999</v>
      </c>
      <c r="K56" s="218">
        <v>-2.0942504422051416</v>
      </c>
      <c r="L56" s="218">
        <v>-0.31000514794002471</v>
      </c>
      <c r="M56" s="218">
        <v>-0.74801376317644308</v>
      </c>
      <c r="N56" s="218">
        <v>-0.28447866106513287</v>
      </c>
      <c r="O56" s="218">
        <v>0.77084131570754832</v>
      </c>
    </row>
    <row r="57" spans="2:15">
      <c r="C57" s="170"/>
      <c r="D57" s="214"/>
      <c r="E57" s="211"/>
      <c r="F57" s="211"/>
      <c r="G57" s="211"/>
      <c r="H57" s="211"/>
      <c r="I57" s="211"/>
      <c r="J57" s="211"/>
      <c r="K57" s="211"/>
      <c r="L57" s="211"/>
      <c r="M57" s="211"/>
      <c r="N57" s="211"/>
      <c r="O57" s="212"/>
    </row>
    <row r="58" spans="2:15">
      <c r="B58" s="183" t="s">
        <v>8246</v>
      </c>
      <c r="E58" s="171"/>
      <c r="F58" s="171"/>
      <c r="G58" s="171"/>
      <c r="H58" s="171"/>
    </row>
    <row r="59" spans="2:15">
      <c r="B59" s="173" t="s">
        <v>7321</v>
      </c>
      <c r="D59" s="185">
        <v>8198629.7199999988</v>
      </c>
      <c r="E59" s="186">
        <v>7847018.75</v>
      </c>
      <c r="F59" s="186">
        <v>7420995.2800000003</v>
      </c>
      <c r="G59" s="186">
        <v>6947936.2800000012</v>
      </c>
      <c r="H59" s="186">
        <v>5405478.2500000009</v>
      </c>
      <c r="I59" s="186">
        <v>4912259.6000000006</v>
      </c>
      <c r="J59" s="186">
        <v>7949565.3899999987</v>
      </c>
      <c r="K59" s="186">
        <v>8156277.6900000004</v>
      </c>
      <c r="L59" s="186">
        <v>7227877.1900000004</v>
      </c>
      <c r="M59" s="186">
        <v>9990806.4199999981</v>
      </c>
      <c r="N59" s="186">
        <v>9044045.7199999988</v>
      </c>
      <c r="O59" s="186">
        <v>8734708.1899999995</v>
      </c>
    </row>
    <row r="60" spans="2:15">
      <c r="B60" s="169" t="s">
        <v>7322</v>
      </c>
      <c r="D60" s="187">
        <v>3578993.0500000007</v>
      </c>
      <c r="E60" s="188">
        <v>2480288.2300000004</v>
      </c>
      <c r="F60" s="188">
        <v>2257404.41</v>
      </c>
      <c r="G60" s="188">
        <v>1497143.8100000003</v>
      </c>
      <c r="H60" s="188">
        <v>2236279.9900000002</v>
      </c>
      <c r="I60" s="188">
        <v>1799706.9600000004</v>
      </c>
      <c r="J60" s="188">
        <v>1621069.3200000008</v>
      </c>
      <c r="K60" s="188">
        <v>1303394.3500000001</v>
      </c>
      <c r="L60" s="188">
        <v>2236762.14</v>
      </c>
      <c r="M60" s="188">
        <v>1907920.2999999993</v>
      </c>
      <c r="N60" s="188">
        <v>2456336.86</v>
      </c>
      <c r="O60" s="189">
        <v>3234603.1600000029</v>
      </c>
    </row>
    <row r="61" spans="2:15">
      <c r="B61" s="169" t="s">
        <v>7323</v>
      </c>
      <c r="D61" s="187">
        <v>175526.55</v>
      </c>
      <c r="E61" s="188">
        <v>189209.80000000002</v>
      </c>
      <c r="F61" s="188">
        <v>176165.95</v>
      </c>
      <c r="G61" s="188">
        <v>241673.34000000005</v>
      </c>
      <c r="H61" s="188">
        <v>399774.59000000008</v>
      </c>
      <c r="I61" s="188">
        <v>464683.24000000011</v>
      </c>
      <c r="J61" s="188">
        <v>592434.23</v>
      </c>
      <c r="K61" s="188">
        <v>596200.36</v>
      </c>
      <c r="L61" s="188">
        <v>418894.96</v>
      </c>
      <c r="M61" s="188">
        <v>317846.47999999992</v>
      </c>
      <c r="N61" s="188">
        <v>219616.57999999984</v>
      </c>
      <c r="O61" s="189">
        <v>460833.57000000018</v>
      </c>
    </row>
    <row r="62" spans="2:15">
      <c r="B62" s="169" t="s">
        <v>7324</v>
      </c>
      <c r="D62" s="187">
        <v>2653371.16</v>
      </c>
      <c r="E62" s="188">
        <v>2930577.24</v>
      </c>
      <c r="F62" s="188">
        <v>3007121.47</v>
      </c>
      <c r="G62" s="188">
        <v>3405302.8800000004</v>
      </c>
      <c r="H62" s="188">
        <v>3769744.8800000004</v>
      </c>
      <c r="I62" s="188">
        <v>3763006.99</v>
      </c>
      <c r="J62" s="188">
        <v>4057912.7899999991</v>
      </c>
      <c r="K62" s="188">
        <v>4282291.25</v>
      </c>
      <c r="L62" s="188">
        <v>4368957.1399999997</v>
      </c>
      <c r="M62" s="188">
        <v>4414833.18</v>
      </c>
      <c r="N62" s="188">
        <v>4613381</v>
      </c>
      <c r="O62" s="189">
        <v>4032214.8100000005</v>
      </c>
    </row>
    <row r="63" spans="2:15">
      <c r="B63" s="169" t="s">
        <v>7325</v>
      </c>
      <c r="D63" s="187">
        <v>208967.74999999997</v>
      </c>
      <c r="E63" s="188">
        <v>553149.11</v>
      </c>
      <c r="F63" s="188">
        <v>560418.18000000005</v>
      </c>
      <c r="G63" s="188">
        <v>528276.87</v>
      </c>
      <c r="H63" s="188">
        <v>529710.3600000001</v>
      </c>
      <c r="I63" s="188">
        <v>495644.79000000004</v>
      </c>
      <c r="J63" s="188">
        <v>442556.15999999997</v>
      </c>
      <c r="K63" s="188">
        <v>308880.02</v>
      </c>
      <c r="L63" s="188">
        <v>314970.58</v>
      </c>
      <c r="M63" s="188">
        <v>262050.95000000013</v>
      </c>
      <c r="N63" s="188">
        <v>246102.18000000008</v>
      </c>
      <c r="O63" s="189">
        <v>228687.21000000014</v>
      </c>
    </row>
    <row r="64" spans="2:15">
      <c r="B64" s="169" t="s">
        <v>7326</v>
      </c>
      <c r="D64" s="187">
        <v>153373.19</v>
      </c>
      <c r="E64" s="188">
        <v>97873.349999999977</v>
      </c>
      <c r="F64" s="188">
        <v>97225.350000000093</v>
      </c>
      <c r="G64" s="188">
        <v>97873.349999999977</v>
      </c>
      <c r="H64" s="188">
        <v>97873.349999999977</v>
      </c>
      <c r="I64" s="188">
        <v>97873.35</v>
      </c>
      <c r="J64" s="188">
        <v>97207.350000000093</v>
      </c>
      <c r="K64" s="188">
        <v>96901.35</v>
      </c>
      <c r="L64" s="188">
        <v>96973.350000000093</v>
      </c>
      <c r="M64" s="188">
        <v>97369.34999999986</v>
      </c>
      <c r="N64" s="188">
        <v>97711.350000000093</v>
      </c>
      <c r="O64" s="189">
        <v>97731.750000000146</v>
      </c>
    </row>
    <row r="65" spans="2:15">
      <c r="B65" s="169" t="s">
        <v>7327</v>
      </c>
      <c r="D65" s="187">
        <v>-2.9558577807620168E-12</v>
      </c>
      <c r="E65" s="188">
        <v>0</v>
      </c>
      <c r="F65" s="188">
        <v>5.9117155615240335E-9</v>
      </c>
      <c r="G65" s="188">
        <v>8.8675733422860503E-12</v>
      </c>
      <c r="H65" s="188">
        <v>8.8675733422860503E-12</v>
      </c>
      <c r="I65" s="188">
        <v>8.3275608631083742E-12</v>
      </c>
      <c r="J65" s="188">
        <v>-7.531752999057062E-12</v>
      </c>
      <c r="K65" s="188">
        <v>-2.9103830456733704E-8</v>
      </c>
      <c r="L65" s="188">
        <v>0</v>
      </c>
      <c r="M65" s="188">
        <v>0</v>
      </c>
      <c r="N65" s="188">
        <v>-1.4551915228366852E-11</v>
      </c>
      <c r="O65" s="189">
        <v>1.4551915228366852E-11</v>
      </c>
    </row>
    <row r="66" spans="2:15">
      <c r="B66" s="169" t="s">
        <v>7328</v>
      </c>
      <c r="D66" s="187">
        <v>3947683.4400000004</v>
      </c>
      <c r="E66" s="188">
        <v>3823438.5400000005</v>
      </c>
      <c r="F66" s="188">
        <v>3677427.01</v>
      </c>
      <c r="G66" s="188">
        <v>3557682.5800000005</v>
      </c>
      <c r="H66" s="188">
        <v>3429026.7300000004</v>
      </c>
      <c r="I66" s="188">
        <v>3280889.24</v>
      </c>
      <c r="J66" s="188">
        <v>3167517.3499999996</v>
      </c>
      <c r="K66" s="188">
        <v>3161828</v>
      </c>
      <c r="L66" s="188">
        <v>3019825.91</v>
      </c>
      <c r="M66" s="188">
        <v>2895796.8599999994</v>
      </c>
      <c r="N66" s="188">
        <v>2862885.1</v>
      </c>
      <c r="O66" s="189">
        <v>2671924.4699999997</v>
      </c>
    </row>
    <row r="67" spans="2:15">
      <c r="B67" s="169" t="s">
        <v>7329</v>
      </c>
      <c r="D67" s="219">
        <v>14095516.27777778</v>
      </c>
      <c r="E67" s="220">
        <v>14116124.577777781</v>
      </c>
      <c r="F67" s="220">
        <v>13960932.08777778</v>
      </c>
      <c r="G67" s="188">
        <v>13839205.52777778</v>
      </c>
      <c r="H67" s="188">
        <v>13674597.987777781</v>
      </c>
      <c r="I67" s="188">
        <v>13566396.327777779</v>
      </c>
      <c r="J67" s="220">
        <v>13438412.317777783</v>
      </c>
      <c r="K67" s="188">
        <v>13330232.467777779</v>
      </c>
      <c r="L67" s="188">
        <v>13172151.977777779</v>
      </c>
      <c r="M67" s="188">
        <v>12996063.19777778</v>
      </c>
      <c r="N67" s="188">
        <v>12829626.047777779</v>
      </c>
      <c r="O67" s="189">
        <v>15717556.157777801</v>
      </c>
    </row>
    <row r="68" spans="2:15">
      <c r="B68" s="180" t="s">
        <v>7330</v>
      </c>
      <c r="D68" s="221">
        <v>33012061.137777783</v>
      </c>
      <c r="E68" s="222">
        <v>32037679.597777784</v>
      </c>
      <c r="F68" s="222">
        <v>31157689.737777784</v>
      </c>
      <c r="G68" s="222">
        <v>30115094.637777779</v>
      </c>
      <c r="H68" s="222">
        <v>29542486.137777787</v>
      </c>
      <c r="I68" s="222">
        <v>28380460.497777779</v>
      </c>
      <c r="J68" s="222">
        <v>31366674.907777779</v>
      </c>
      <c r="K68" s="222">
        <v>31236005.487777755</v>
      </c>
      <c r="L68" s="222">
        <v>30856413.247777779</v>
      </c>
      <c r="M68" s="222">
        <v>32882686.737777773</v>
      </c>
      <c r="N68" s="222">
        <v>32369704.837777779</v>
      </c>
      <c r="O68" s="222">
        <v>35178259.317777805</v>
      </c>
    </row>
    <row r="69" spans="2:15">
      <c r="B69" s="169" t="s">
        <v>7331</v>
      </c>
      <c r="D69" s="185">
        <v>636947.90999999992</v>
      </c>
      <c r="E69" s="186">
        <v>1372365.0599999998</v>
      </c>
      <c r="F69" s="186">
        <v>1196160.18</v>
      </c>
      <c r="G69" s="186">
        <v>1219029.8699999999</v>
      </c>
      <c r="H69" s="186">
        <v>1255523.1999999997</v>
      </c>
      <c r="I69" s="186">
        <v>1449517.4700000002</v>
      </c>
      <c r="J69" s="186">
        <v>548765.22000000044</v>
      </c>
      <c r="K69" s="186">
        <v>1111072.8400000001</v>
      </c>
      <c r="L69" s="186">
        <v>1036982.83</v>
      </c>
      <c r="M69" s="186">
        <v>982024.37000000011</v>
      </c>
      <c r="N69" s="186">
        <v>832416.85999999917</v>
      </c>
      <c r="O69" s="186">
        <v>1198467.9699999983</v>
      </c>
    </row>
    <row r="70" spans="2:15">
      <c r="B70" s="169" t="s">
        <v>7332</v>
      </c>
      <c r="D70" s="187">
        <v>45256.03</v>
      </c>
      <c r="E70" s="188">
        <v>22198.28</v>
      </c>
      <c r="F70" s="188">
        <v>26122.51</v>
      </c>
      <c r="G70" s="188">
        <v>54954.8</v>
      </c>
      <c r="H70" s="188">
        <v>114276.88</v>
      </c>
      <c r="I70" s="188">
        <v>103570.71</v>
      </c>
      <c r="J70" s="188">
        <v>95628.85</v>
      </c>
      <c r="K70" s="188">
        <v>5546.2699999999904</v>
      </c>
      <c r="L70" s="188">
        <v>26324.880000000001</v>
      </c>
      <c r="M70" s="188">
        <v>41584.839999999997</v>
      </c>
      <c r="N70" s="188">
        <v>32520.440000000013</v>
      </c>
      <c r="O70" s="189">
        <v>410406.74999999994</v>
      </c>
    </row>
    <row r="71" spans="2:15">
      <c r="B71" s="169" t="s">
        <v>7333</v>
      </c>
      <c r="D71" s="187">
        <v>2208843.96</v>
      </c>
      <c r="E71" s="189">
        <v>2317415.89</v>
      </c>
      <c r="F71" s="189">
        <v>2374671.2000000002</v>
      </c>
      <c r="G71" s="189">
        <v>2339581.1199999996</v>
      </c>
      <c r="H71" s="189">
        <v>2335948.0999999996</v>
      </c>
      <c r="I71" s="189">
        <v>2155045.0299999993</v>
      </c>
      <c r="J71" s="189">
        <v>2010749.7500000002</v>
      </c>
      <c r="K71" s="188">
        <v>2155605.83</v>
      </c>
      <c r="L71" s="188">
        <v>2233153.87</v>
      </c>
      <c r="M71" s="188">
        <v>2052905.3699999999</v>
      </c>
      <c r="N71" s="188">
        <v>2049029.5300000003</v>
      </c>
      <c r="O71" s="189">
        <v>2431126.46</v>
      </c>
    </row>
    <row r="72" spans="2:15">
      <c r="B72" s="169" t="s">
        <v>7334</v>
      </c>
      <c r="D72" s="187">
        <v>162290.12000000014</v>
      </c>
      <c r="E72" s="189">
        <v>46320.13000000015</v>
      </c>
      <c r="F72" s="189">
        <v>117214.23</v>
      </c>
      <c r="G72" s="189">
        <v>320029.91999999987</v>
      </c>
      <c r="H72" s="189">
        <v>237413.30999999988</v>
      </c>
      <c r="I72" s="189">
        <v>34557.559999999881</v>
      </c>
      <c r="J72" s="189">
        <v>24511.420000000031</v>
      </c>
      <c r="K72" s="188">
        <v>129300.55000000101</v>
      </c>
      <c r="L72" s="188">
        <v>32099.429999999502</v>
      </c>
      <c r="M72" s="188">
        <v>61588.200000000572</v>
      </c>
      <c r="N72" s="188">
        <v>237341.60000000105</v>
      </c>
      <c r="O72" s="189">
        <v>62548.530000000639</v>
      </c>
    </row>
    <row r="73" spans="2:15">
      <c r="B73" s="169" t="s">
        <v>7335</v>
      </c>
      <c r="D73" s="187">
        <v>798200.41</v>
      </c>
      <c r="E73" s="189">
        <v>742698.22000000009</v>
      </c>
      <c r="F73" s="189">
        <v>662588.65</v>
      </c>
      <c r="G73" s="189">
        <v>578974.57999999984</v>
      </c>
      <c r="H73" s="189">
        <v>676801.61999999988</v>
      </c>
      <c r="I73" s="189">
        <v>599311.16999999993</v>
      </c>
      <c r="J73" s="189">
        <v>613065.10000000009</v>
      </c>
      <c r="K73" s="188">
        <v>1042475.6199999999</v>
      </c>
      <c r="L73" s="188">
        <v>1274178.67</v>
      </c>
      <c r="M73" s="188">
        <v>4250004.28</v>
      </c>
      <c r="N73" s="188">
        <v>4163685.1800000006</v>
      </c>
      <c r="O73" s="189">
        <v>1415914.37</v>
      </c>
    </row>
    <row r="74" spans="2:15">
      <c r="B74" s="169" t="s">
        <v>7336</v>
      </c>
      <c r="D74" s="223">
        <v>430.89999999996508</v>
      </c>
      <c r="E74" s="220">
        <v>0</v>
      </c>
      <c r="F74" s="220">
        <v>499999.99</v>
      </c>
      <c r="G74" s="188">
        <v>520996.75</v>
      </c>
      <c r="H74" s="188">
        <v>1000000.36</v>
      </c>
      <c r="I74" s="188">
        <v>1000000</v>
      </c>
      <c r="J74" s="220">
        <v>1000000</v>
      </c>
      <c r="K74" s="188">
        <v>1000000</v>
      </c>
      <c r="L74" s="188">
        <v>1000000</v>
      </c>
      <c r="M74" s="188">
        <v>1000000</v>
      </c>
      <c r="N74" s="188">
        <v>999999.99000000011</v>
      </c>
      <c r="O74" s="189">
        <v>999999.99999999977</v>
      </c>
    </row>
    <row r="75" spans="2:15">
      <c r="B75" s="180" t="s">
        <v>7337</v>
      </c>
      <c r="D75" s="221">
        <v>3851969.33</v>
      </c>
      <c r="E75" s="222">
        <v>4500997.58</v>
      </c>
      <c r="F75" s="222">
        <v>4876756.76</v>
      </c>
      <c r="G75" s="222">
        <v>5033567.04</v>
      </c>
      <c r="H75" s="222">
        <v>5619963.4699999988</v>
      </c>
      <c r="I75" s="222">
        <v>5342001.9399999995</v>
      </c>
      <c r="J75" s="222">
        <v>4292720.3400000008</v>
      </c>
      <c r="K75" s="222">
        <v>5444001.1100000013</v>
      </c>
      <c r="L75" s="222">
        <v>5602739.6799999997</v>
      </c>
      <c r="M75" s="222">
        <v>8388107.0600000005</v>
      </c>
      <c r="N75" s="222">
        <v>8314993.6000000015</v>
      </c>
      <c r="O75" s="222">
        <v>6518464.0800000001</v>
      </c>
    </row>
    <row r="76" spans="2:15">
      <c r="B76" s="173" t="s">
        <v>7338</v>
      </c>
      <c r="D76" s="185">
        <v>1034923.8400000002</v>
      </c>
      <c r="E76" s="186">
        <v>1034898.1900000001</v>
      </c>
      <c r="F76" s="186">
        <v>1034898.19</v>
      </c>
      <c r="G76" s="186">
        <v>1034898.19</v>
      </c>
      <c r="H76" s="186">
        <v>1034898.19</v>
      </c>
      <c r="I76" s="186">
        <v>1034898.19</v>
      </c>
      <c r="J76" s="186">
        <v>1076565.1599999999</v>
      </c>
      <c r="K76" s="186">
        <v>1076565.1599999999</v>
      </c>
      <c r="L76" s="186">
        <v>1076565.1599999999</v>
      </c>
      <c r="M76" s="186">
        <v>1076565.1599999999</v>
      </c>
      <c r="N76" s="186">
        <v>1076565.1599999999</v>
      </c>
      <c r="O76" s="189">
        <v>1076565.1599999999</v>
      </c>
    </row>
    <row r="77" spans="2:15">
      <c r="B77" s="169" t="s">
        <v>7339</v>
      </c>
      <c r="D77" s="187">
        <v>53268209.160000004</v>
      </c>
      <c r="E77" s="188">
        <v>53268209.160000004</v>
      </c>
      <c r="F77" s="188">
        <v>53268209.149999999</v>
      </c>
      <c r="G77" s="188">
        <v>53268209.149999999</v>
      </c>
      <c r="H77" s="188">
        <v>53268209.149999999</v>
      </c>
      <c r="I77" s="188">
        <v>53268209.149999999</v>
      </c>
      <c r="J77" s="188">
        <v>58226542.88000001</v>
      </c>
      <c r="K77" s="188">
        <v>58226542.88000001</v>
      </c>
      <c r="L77" s="188">
        <v>58226542.88000001</v>
      </c>
      <c r="M77" s="188">
        <v>58226542.88000001</v>
      </c>
      <c r="N77" s="188">
        <v>58226542.88000001</v>
      </c>
      <c r="O77" s="189">
        <v>58226542.88000001</v>
      </c>
    </row>
    <row r="78" spans="2:15">
      <c r="B78" s="169" t="s">
        <v>7340</v>
      </c>
      <c r="D78" s="187">
        <v>-112164.13</v>
      </c>
      <c r="E78" s="188">
        <v>-112164.13</v>
      </c>
      <c r="F78" s="188">
        <v>-112164.13</v>
      </c>
      <c r="G78" s="188">
        <v>-112164.13</v>
      </c>
      <c r="H78" s="188">
        <v>-112164.13</v>
      </c>
      <c r="I78" s="188">
        <v>-112164.13</v>
      </c>
      <c r="J78" s="188">
        <v>-112164.13</v>
      </c>
      <c r="K78" s="188">
        <v>-122424</v>
      </c>
      <c r="L78" s="188">
        <v>-122424</v>
      </c>
      <c r="M78" s="188">
        <v>-122424</v>
      </c>
      <c r="N78" s="188">
        <v>-122424</v>
      </c>
      <c r="O78" s="189">
        <v>-162924.13</v>
      </c>
    </row>
    <row r="79" spans="2:15">
      <c r="B79" s="169" t="s">
        <v>7341</v>
      </c>
      <c r="D79" s="187">
        <v>-23495904.22222222</v>
      </c>
      <c r="E79" s="188">
        <v>-23495904.22222222</v>
      </c>
      <c r="F79" s="188">
        <v>-23495904.22222222</v>
      </c>
      <c r="G79" s="188">
        <v>-23495904.22222222</v>
      </c>
      <c r="H79" s="188">
        <v>-23495904.22222222</v>
      </c>
      <c r="I79" s="188">
        <v>-23495904.22222222</v>
      </c>
      <c r="J79" s="188">
        <v>-23495904.22222222</v>
      </c>
      <c r="K79" s="188">
        <v>-23495904.22222222</v>
      </c>
      <c r="L79" s="188">
        <v>-23495904.22222222</v>
      </c>
      <c r="M79" s="188">
        <v>-23495904.22222222</v>
      </c>
      <c r="N79" s="188">
        <v>-23495904.22222222</v>
      </c>
      <c r="O79" s="224">
        <v>-23495904.22222222</v>
      </c>
    </row>
    <row r="80" spans="2:15">
      <c r="B80" s="169" t="s">
        <v>7342</v>
      </c>
      <c r="D80" s="187">
        <v>-23615.990000013</v>
      </c>
      <c r="E80" s="188">
        <v>-20212.8600000033</v>
      </c>
      <c r="F80" s="188">
        <v>-31315.85</v>
      </c>
      <c r="G80" s="188">
        <v>-97315.849999999991</v>
      </c>
      <c r="H80" s="188">
        <v>3483.6800000048197</v>
      </c>
      <c r="I80" s="188">
        <v>3483.6800000048197</v>
      </c>
      <c r="J80" s="188">
        <v>-46726.240000010897</v>
      </c>
      <c r="K80" s="188">
        <v>-64687.44000000001</v>
      </c>
      <c r="L80" s="188">
        <v>-123770.26999999999</v>
      </c>
      <c r="M80" s="188">
        <v>0</v>
      </c>
      <c r="N80" s="188">
        <v>0</v>
      </c>
      <c r="O80" s="224">
        <v>-41739.560000000005</v>
      </c>
    </row>
    <row r="81" spans="2:15">
      <c r="B81" s="225" t="s">
        <v>7343</v>
      </c>
      <c r="D81" s="219">
        <v>-1511356.8499999999</v>
      </c>
      <c r="E81" s="220">
        <v>-3138144.12</v>
      </c>
      <c r="F81" s="220">
        <v>-4382790.1599999899</v>
      </c>
      <c r="G81" s="220">
        <v>-5516000</v>
      </c>
      <c r="H81" s="220">
        <v>-6776000</v>
      </c>
      <c r="I81" s="220">
        <v>-7660064.1100000003</v>
      </c>
      <c r="J81" s="220">
        <v>-8574358.879999999</v>
      </c>
      <c r="K81" s="220">
        <v>-9828000</v>
      </c>
      <c r="L81" s="220">
        <v>-10307572.710000003</v>
      </c>
      <c r="M81" s="220">
        <v>-11150379.129999999</v>
      </c>
      <c r="N81" s="220">
        <v>-11580035.049999999</v>
      </c>
      <c r="O81" s="220">
        <v>-6942854.6833333299</v>
      </c>
    </row>
    <row r="82" spans="2:15">
      <c r="B82" s="180" t="s">
        <v>7344</v>
      </c>
      <c r="D82" s="221">
        <v>29160091.807777777</v>
      </c>
      <c r="E82" s="222">
        <v>27536682.017777786</v>
      </c>
      <c r="F82" s="222">
        <v>26280932.97777779</v>
      </c>
      <c r="G82" s="222">
        <v>25081723.137777779</v>
      </c>
      <c r="H82" s="222">
        <v>23922522.667777784</v>
      </c>
      <c r="I82" s="222">
        <v>23038458.557777785</v>
      </c>
      <c r="J82" s="222">
        <v>27073954.567777779</v>
      </c>
      <c r="K82" s="222">
        <v>25792092.377777785</v>
      </c>
      <c r="L82" s="222">
        <v>25253436.837777786</v>
      </c>
      <c r="M82" s="222">
        <v>24494579.677777771</v>
      </c>
      <c r="N82" s="222">
        <v>24054711.237777777</v>
      </c>
      <c r="O82" s="220">
        <v>28659685.444444455</v>
      </c>
    </row>
    <row r="83" spans="2:15">
      <c r="D83" s="188"/>
      <c r="E83" s="188"/>
      <c r="F83" s="188"/>
      <c r="G83" s="188"/>
      <c r="H83" s="188"/>
      <c r="I83" s="188"/>
      <c r="J83" s="188"/>
      <c r="K83" s="188"/>
      <c r="L83" s="188"/>
      <c r="M83" s="188"/>
      <c r="N83" s="188"/>
      <c r="O83" s="188"/>
    </row>
    <row r="84" spans="2:15">
      <c r="B84" s="169" t="s">
        <v>8175</v>
      </c>
      <c r="D84" s="171"/>
      <c r="E84" s="171"/>
      <c r="F84" s="171"/>
      <c r="G84" s="171"/>
      <c r="H84" s="171"/>
      <c r="I84" s="171"/>
      <c r="J84" s="171"/>
      <c r="K84" s="171"/>
      <c r="L84" s="171"/>
      <c r="M84" s="171"/>
      <c r="N84" s="171"/>
      <c r="O84" s="171"/>
    </row>
    <row r="85" spans="2:15">
      <c r="D85" s="171"/>
      <c r="E85" s="171"/>
      <c r="F85" s="171"/>
      <c r="G85" s="171"/>
      <c r="H85" s="171"/>
      <c r="I85" s="171"/>
      <c r="J85" s="171"/>
      <c r="K85" s="171"/>
      <c r="L85" s="171"/>
      <c r="M85" s="171"/>
      <c r="N85" s="171"/>
      <c r="O85" s="171"/>
    </row>
    <row r="86" spans="2:15">
      <c r="I86" s="169"/>
    </row>
    <row r="87" spans="2:15">
      <c r="E87" s="171"/>
      <c r="F87" s="171"/>
      <c r="G87" s="171"/>
      <c r="H87" s="171"/>
      <c r="I87" s="171"/>
      <c r="J87" s="171"/>
      <c r="K87" s="171"/>
      <c r="L87" s="171"/>
      <c r="M87" s="171"/>
      <c r="N87" s="171"/>
      <c r="O87" s="171"/>
    </row>
  </sheetData>
  <phoneticPr fontId="1" type="noConversion"/>
  <conditionalFormatting sqref="G83">
    <cfRule type="cellIs" dxfId="1" priority="1" operator="less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C1BBF-78F4-4DCC-B718-799EDE680285}">
  <sheetPr>
    <pageSetUpPr fitToPage="1"/>
  </sheetPr>
  <dimension ref="B1:Q65"/>
  <sheetViews>
    <sheetView zoomScale="55" zoomScaleNormal="55" workbookViewId="0">
      <selection activeCell="A39" sqref="A39:XFD39"/>
    </sheetView>
  </sheetViews>
  <sheetFormatPr defaultColWidth="8.75" defaultRowHeight="16.5"/>
  <cols>
    <col min="1" max="1" width="1.375" style="227" customWidth="1"/>
    <col min="2" max="2" width="32.375" style="227" customWidth="1"/>
    <col min="3" max="3" width="0.875" style="227" customWidth="1" collapsed="1"/>
    <col min="4" max="7" width="9.875" style="227" customWidth="1"/>
    <col min="8" max="8" width="8.75" style="227"/>
    <col min="9" max="9" width="9.25" style="296" customWidth="1"/>
    <col min="10" max="12" width="9.25" style="227" customWidth="1"/>
    <col min="13" max="15" width="9.625" style="227" customWidth="1"/>
    <col min="16" max="16" width="1" style="227" customWidth="1"/>
    <col min="17" max="17" width="10.625" style="227" customWidth="1"/>
    <col min="18" max="16384" width="8.75" style="227"/>
  </cols>
  <sheetData>
    <row r="1" spans="2:17" ht="20.25">
      <c r="B1" s="226" t="s">
        <v>8247</v>
      </c>
      <c r="D1" s="228"/>
      <c r="E1" s="228"/>
      <c r="F1" s="228"/>
      <c r="G1" s="229"/>
      <c r="H1" s="229"/>
      <c r="I1" s="229"/>
      <c r="J1" s="229"/>
      <c r="K1" s="230"/>
      <c r="L1" s="230"/>
      <c r="M1" s="230"/>
      <c r="N1" s="230"/>
      <c r="O1" s="230"/>
      <c r="Q1" s="231" t="s">
        <v>7320</v>
      </c>
    </row>
    <row r="2" spans="2:17" ht="20.25" customHeight="1">
      <c r="B2" s="232"/>
      <c r="D2" s="233"/>
      <c r="E2" s="233"/>
      <c r="F2" s="233"/>
      <c r="G2" s="233"/>
      <c r="H2" s="233"/>
      <c r="I2" s="233"/>
      <c r="J2" s="234"/>
      <c r="K2" s="234"/>
      <c r="L2" s="234"/>
      <c r="M2" s="234"/>
      <c r="N2" s="234"/>
      <c r="O2" s="234"/>
    </row>
    <row r="3" spans="2:17">
      <c r="B3" s="235"/>
      <c r="D3" s="236" t="s">
        <v>8248</v>
      </c>
      <c r="E3" s="237" t="s">
        <v>8249</v>
      </c>
      <c r="F3" s="237" t="s">
        <v>8250</v>
      </c>
      <c r="G3" s="237" t="s">
        <v>8251</v>
      </c>
      <c r="H3" s="237" t="s">
        <v>8252</v>
      </c>
      <c r="I3" s="237" t="s">
        <v>8253</v>
      </c>
      <c r="J3" s="237" t="s">
        <v>8254</v>
      </c>
      <c r="K3" s="237" t="s">
        <v>8255</v>
      </c>
      <c r="L3" s="237" t="s">
        <v>8256</v>
      </c>
      <c r="M3" s="237" t="s">
        <v>8257</v>
      </c>
      <c r="N3" s="237" t="s">
        <v>8258</v>
      </c>
      <c r="O3" s="238" t="s">
        <v>8259</v>
      </c>
      <c r="Q3" s="239">
        <v>2021</v>
      </c>
    </row>
    <row r="4" spans="2:17">
      <c r="B4" s="227" t="s">
        <v>7346</v>
      </c>
      <c r="C4" s="240"/>
      <c r="D4" s="241">
        <v>88.965360000000004</v>
      </c>
      <c r="E4" s="242">
        <v>125.20483</v>
      </c>
      <c r="F4" s="242">
        <v>1233.44273</v>
      </c>
      <c r="G4" s="242">
        <v>302.69378</v>
      </c>
      <c r="H4" s="242">
        <v>254.68342999999999</v>
      </c>
      <c r="I4" s="242">
        <v>899.78386999999998</v>
      </c>
      <c r="J4" s="242">
        <v>240.09110000000001</v>
      </c>
      <c r="K4" s="242">
        <v>38.283059999999999</v>
      </c>
      <c r="L4" s="242">
        <v>61.80133</v>
      </c>
      <c r="M4" s="242">
        <v>520.77787999999998</v>
      </c>
      <c r="N4" s="242">
        <v>811.42989999999998</v>
      </c>
      <c r="O4" s="243">
        <v>6469.39005</v>
      </c>
      <c r="P4" s="240"/>
      <c r="Q4" s="244">
        <v>11046.547320000001</v>
      </c>
    </row>
    <row r="5" spans="2:17">
      <c r="B5" s="227" t="s">
        <v>7347</v>
      </c>
      <c r="C5" s="240"/>
      <c r="D5" s="245">
        <v>87.195849999999993</v>
      </c>
      <c r="E5" s="246">
        <v>79.488110000000006</v>
      </c>
      <c r="F5" s="246">
        <v>61.918600000000005</v>
      </c>
      <c r="G5" s="246">
        <v>147.56735999999998</v>
      </c>
      <c r="H5" s="246">
        <v>106.64180999999999</v>
      </c>
      <c r="I5" s="246">
        <v>129.5341</v>
      </c>
      <c r="J5" s="246">
        <v>105.75664999999999</v>
      </c>
      <c r="K5" s="246">
        <v>260.78386</v>
      </c>
      <c r="L5" s="246">
        <v>103.52489999999999</v>
      </c>
      <c r="M5" s="246">
        <v>134.66714000000002</v>
      </c>
      <c r="N5" s="246">
        <v>149.51412999999999</v>
      </c>
      <c r="O5" s="247">
        <v>628.12377000000004</v>
      </c>
      <c r="P5" s="240"/>
      <c r="Q5" s="248">
        <v>1994.7162800000001</v>
      </c>
    </row>
    <row r="6" spans="2:17">
      <c r="B6" s="227" t="s">
        <v>7348</v>
      </c>
      <c r="C6" s="240"/>
      <c r="D6" s="245">
        <v>27.926960000000001</v>
      </c>
      <c r="E6" s="246">
        <v>32.704059999999998</v>
      </c>
      <c r="F6" s="246">
        <v>79.678740000000005</v>
      </c>
      <c r="G6" s="246">
        <v>51.579050000000002</v>
      </c>
      <c r="H6" s="246">
        <v>50.34778</v>
      </c>
      <c r="I6" s="246">
        <v>79.292179999999988</v>
      </c>
      <c r="J6" s="246">
        <v>57.166080000000001</v>
      </c>
      <c r="K6" s="246">
        <v>45.147559999999999</v>
      </c>
      <c r="L6" s="246">
        <v>30.201630000000002</v>
      </c>
      <c r="M6" s="246">
        <v>60.882040000000003</v>
      </c>
      <c r="N6" s="246">
        <v>58.78322</v>
      </c>
      <c r="O6" s="247">
        <v>44.313110000000002</v>
      </c>
      <c r="P6" s="240"/>
      <c r="Q6" s="248">
        <v>618.02241000000015</v>
      </c>
    </row>
    <row r="7" spans="2:17">
      <c r="B7" s="249" t="s">
        <v>7349</v>
      </c>
      <c r="C7" s="240"/>
      <c r="D7" s="250">
        <v>204.08816999999999</v>
      </c>
      <c r="E7" s="251">
        <v>237.39700000000002</v>
      </c>
      <c r="F7" s="251">
        <v>1375.04007</v>
      </c>
      <c r="G7" s="251">
        <v>501.84018999999995</v>
      </c>
      <c r="H7" s="251">
        <v>411.67302000000001</v>
      </c>
      <c r="I7" s="251">
        <v>1108.61015</v>
      </c>
      <c r="J7" s="251">
        <v>403.01383000000004</v>
      </c>
      <c r="K7" s="251">
        <v>344.21447999999998</v>
      </c>
      <c r="L7" s="251">
        <v>195.52785999999998</v>
      </c>
      <c r="M7" s="251">
        <v>716.32705999999996</v>
      </c>
      <c r="N7" s="251">
        <v>1019.72725</v>
      </c>
      <c r="O7" s="252">
        <v>7141.8269300000002</v>
      </c>
      <c r="P7" s="240"/>
      <c r="Q7" s="253">
        <v>13659.28601</v>
      </c>
    </row>
    <row r="8" spans="2:17">
      <c r="B8" s="227" t="s">
        <v>7346</v>
      </c>
      <c r="C8" s="240"/>
      <c r="D8" s="245">
        <v>278.01301000000001</v>
      </c>
      <c r="E8" s="246">
        <v>502.32328999999999</v>
      </c>
      <c r="F8" s="246">
        <v>543.74814000000015</v>
      </c>
      <c r="G8" s="246">
        <v>652.78482999999994</v>
      </c>
      <c r="H8" s="246">
        <v>171.76577</v>
      </c>
      <c r="I8" s="246">
        <v>413.00828999999999</v>
      </c>
      <c r="J8" s="246">
        <v>490.18567999999999</v>
      </c>
      <c r="K8" s="246">
        <v>885.59256999999991</v>
      </c>
      <c r="L8" s="246">
        <v>245.01095000000001</v>
      </c>
      <c r="M8" s="246">
        <v>473.97283000000004</v>
      </c>
      <c r="N8" s="246">
        <v>313.24000999999998</v>
      </c>
      <c r="O8" s="247">
        <v>1119.9185400000001</v>
      </c>
      <c r="P8" s="240"/>
      <c r="Q8" s="248">
        <v>6089.5639100000008</v>
      </c>
    </row>
    <row r="9" spans="2:17">
      <c r="B9" s="227" t="s">
        <v>7347</v>
      </c>
      <c r="C9" s="240"/>
      <c r="D9" s="245">
        <v>2.28423</v>
      </c>
      <c r="E9" s="246">
        <v>4.6933599999999993</v>
      </c>
      <c r="F9" s="246">
        <v>7.8877999999999995</v>
      </c>
      <c r="G9" s="246">
        <v>55.219989999999996</v>
      </c>
      <c r="H9" s="246"/>
      <c r="I9" s="246">
        <v>11.0473</v>
      </c>
      <c r="J9" s="246">
        <v>5.1455799999999998</v>
      </c>
      <c r="K9" s="246">
        <v>12.764899999999999</v>
      </c>
      <c r="L9" s="246">
        <v>7.8184100000000001</v>
      </c>
      <c r="M9" s="246">
        <v>12.61584</v>
      </c>
      <c r="N9" s="246">
        <v>12.84849</v>
      </c>
      <c r="O9" s="247">
        <v>31.356439999999999</v>
      </c>
      <c r="P9" s="240"/>
      <c r="Q9" s="248">
        <v>163.68233999999998</v>
      </c>
    </row>
    <row r="10" spans="2:17">
      <c r="B10" s="227" t="s">
        <v>7348</v>
      </c>
      <c r="C10" s="240"/>
      <c r="D10" s="245">
        <v>8.7988199999999992</v>
      </c>
      <c r="E10" s="246">
        <v>8.8230000000000004</v>
      </c>
      <c r="F10" s="246">
        <v>15.465</v>
      </c>
      <c r="G10" s="246">
        <v>14.251799999999999</v>
      </c>
      <c r="H10" s="246">
        <v>14.113</v>
      </c>
      <c r="I10" s="246">
        <v>5.0389999999999997</v>
      </c>
      <c r="J10" s="246">
        <v>5.0970000000000004</v>
      </c>
      <c r="K10" s="246">
        <v>5.0609999999999999</v>
      </c>
      <c r="L10" s="246">
        <v>4.76</v>
      </c>
      <c r="M10" s="246">
        <v>5.4059999999999997</v>
      </c>
      <c r="N10" s="246">
        <v>5.1066500000000001</v>
      </c>
      <c r="O10" s="247">
        <v>7.4470000000000001</v>
      </c>
      <c r="P10" s="240"/>
      <c r="Q10" s="248">
        <v>99.36827000000001</v>
      </c>
    </row>
    <row r="11" spans="2:17">
      <c r="B11" s="249" t="s">
        <v>7350</v>
      </c>
      <c r="C11" s="240"/>
      <c r="D11" s="250">
        <v>289.09605999999997</v>
      </c>
      <c r="E11" s="251">
        <v>515.83965000000001</v>
      </c>
      <c r="F11" s="251">
        <v>567.10094000000015</v>
      </c>
      <c r="G11" s="251">
        <v>722.25661999999988</v>
      </c>
      <c r="H11" s="251">
        <v>185.87877</v>
      </c>
      <c r="I11" s="251">
        <v>429.09458999999998</v>
      </c>
      <c r="J11" s="251">
        <v>500.42825999999997</v>
      </c>
      <c r="K11" s="251">
        <v>903.41846999999996</v>
      </c>
      <c r="L11" s="251">
        <v>257.58936</v>
      </c>
      <c r="M11" s="251">
        <v>491.99467000000004</v>
      </c>
      <c r="N11" s="251">
        <v>331.19515000000001</v>
      </c>
      <c r="O11" s="252">
        <v>1158.72198</v>
      </c>
      <c r="P11" s="240"/>
      <c r="Q11" s="253">
        <v>6352.614520000001</v>
      </c>
    </row>
    <row r="12" spans="2:17">
      <c r="B12" s="254" t="s">
        <v>7351</v>
      </c>
      <c r="C12" s="240"/>
      <c r="D12" s="255">
        <v>493.18422999999996</v>
      </c>
      <c r="E12" s="256">
        <v>753.23665000000005</v>
      </c>
      <c r="F12" s="256">
        <v>1942.1410100000003</v>
      </c>
      <c r="G12" s="256">
        <v>1224.0968099999998</v>
      </c>
      <c r="H12" s="256">
        <v>597.55178999999998</v>
      </c>
      <c r="I12" s="256">
        <v>1537.7047399999999</v>
      </c>
      <c r="J12" s="256">
        <v>903.44209000000001</v>
      </c>
      <c r="K12" s="256">
        <v>1247.6329499999999</v>
      </c>
      <c r="L12" s="256">
        <v>453.11721999999997</v>
      </c>
      <c r="M12" s="256">
        <v>1208.3217300000001</v>
      </c>
      <c r="N12" s="256">
        <v>1350.9223999999999</v>
      </c>
      <c r="O12" s="257">
        <v>8300.5489099999995</v>
      </c>
      <c r="P12" s="240"/>
      <c r="Q12" s="258">
        <v>20011.900529999999</v>
      </c>
    </row>
    <row r="13" spans="2:17">
      <c r="B13" s="227" t="s">
        <v>7352</v>
      </c>
      <c r="C13" s="240"/>
      <c r="D13" s="245">
        <v>2.0526</v>
      </c>
      <c r="E13" s="246">
        <v>-108.24867</v>
      </c>
      <c r="F13" s="246">
        <v>-15.51379</v>
      </c>
      <c r="G13" s="246">
        <v>-12.30935</v>
      </c>
      <c r="H13" s="246">
        <v>7.1879999999999997</v>
      </c>
      <c r="I13" s="246">
        <v>-36.15625</v>
      </c>
      <c r="J13" s="246">
        <v>-43.953379999999996</v>
      </c>
      <c r="K13" s="246">
        <v>11.937530000000001</v>
      </c>
      <c r="L13" s="246">
        <v>-0.55053999999999992</v>
      </c>
      <c r="M13" s="246">
        <v>-13.179640000000001</v>
      </c>
      <c r="N13" s="246">
        <v>-30.752400000000002</v>
      </c>
      <c r="O13" s="247">
        <v>3.4951599999999998</v>
      </c>
      <c r="P13" s="240">
        <v>-400.14056427849181</v>
      </c>
      <c r="Q13" s="248">
        <v>-235.99072999999999</v>
      </c>
    </row>
    <row r="14" spans="2:17">
      <c r="B14" s="259" t="s">
        <v>7353</v>
      </c>
      <c r="C14" s="240"/>
      <c r="D14" s="260">
        <v>495.23682999999994</v>
      </c>
      <c r="E14" s="261">
        <v>644.98798000000011</v>
      </c>
      <c r="F14" s="261">
        <v>1926.6272200000003</v>
      </c>
      <c r="G14" s="261">
        <v>1211.7874599999998</v>
      </c>
      <c r="H14" s="261">
        <v>604.73978999999997</v>
      </c>
      <c r="I14" s="261">
        <v>1501.5484899999999</v>
      </c>
      <c r="J14" s="261">
        <v>859.48870999999997</v>
      </c>
      <c r="K14" s="261">
        <v>1259.5704799999999</v>
      </c>
      <c r="L14" s="261">
        <v>452.56667999999996</v>
      </c>
      <c r="M14" s="261">
        <v>1195.1420900000001</v>
      </c>
      <c r="N14" s="261">
        <v>1320.1699999999998</v>
      </c>
      <c r="O14" s="262">
        <v>8304.0440699999999</v>
      </c>
      <c r="P14" s="240"/>
      <c r="Q14" s="263">
        <v>19775.909800000001</v>
      </c>
    </row>
    <row r="15" spans="2:17">
      <c r="C15" s="240"/>
      <c r="D15" s="264"/>
      <c r="E15" s="265"/>
      <c r="F15" s="265"/>
      <c r="G15" s="265"/>
      <c r="H15" s="246"/>
      <c r="I15" s="246"/>
      <c r="J15" s="246"/>
      <c r="K15" s="246"/>
      <c r="L15" s="246"/>
      <c r="M15" s="246"/>
      <c r="N15" s="246"/>
      <c r="O15" s="247"/>
      <c r="P15" s="240"/>
      <c r="Q15" s="248"/>
    </row>
    <row r="16" spans="2:17">
      <c r="B16" s="227" t="s">
        <v>7354</v>
      </c>
      <c r="C16" s="240"/>
      <c r="D16" s="245">
        <v>-70.568690000000032</v>
      </c>
      <c r="E16" s="246">
        <v>-240.04294999999999</v>
      </c>
      <c r="F16" s="246">
        <v>-721.42899999999997</v>
      </c>
      <c r="G16" s="246">
        <v>-493.35279000000008</v>
      </c>
      <c r="H16" s="246">
        <v>-261.23842000000008</v>
      </c>
      <c r="I16" s="246">
        <v>-335.41756999999984</v>
      </c>
      <c r="J16" s="246">
        <v>-174.23763000000005</v>
      </c>
      <c r="K16" s="246">
        <v>-319.98717000000005</v>
      </c>
      <c r="L16" s="246">
        <v>-241.87887000000009</v>
      </c>
      <c r="M16" s="246">
        <v>-312.70378999999986</v>
      </c>
      <c r="N16" s="246">
        <v>-440.04300000000001</v>
      </c>
      <c r="O16" s="247">
        <v>-3527.4150499999996</v>
      </c>
      <c r="P16" s="240"/>
      <c r="Q16" s="248">
        <v>-7138.3149300000005</v>
      </c>
    </row>
    <row r="17" spans="2:17">
      <c r="B17" s="227" t="s">
        <v>7355</v>
      </c>
      <c r="C17" s="240"/>
      <c r="D17" s="245">
        <v>-136.58039999999994</v>
      </c>
      <c r="E17" s="246">
        <v>-150.60128000000009</v>
      </c>
      <c r="F17" s="246">
        <v>-128.80458999999996</v>
      </c>
      <c r="G17" s="246">
        <v>-135.8458</v>
      </c>
      <c r="H17" s="246">
        <v>-135.02092000000005</v>
      </c>
      <c r="I17" s="246">
        <v>-144.98527000000007</v>
      </c>
      <c r="J17" s="246">
        <v>-168.23381999999995</v>
      </c>
      <c r="K17" s="246">
        <v>-83.925629999999956</v>
      </c>
      <c r="L17" s="246">
        <v>-140.24937000000003</v>
      </c>
      <c r="M17" s="246">
        <v>-197.93847999999969</v>
      </c>
      <c r="N17" s="246">
        <v>-185.92851000000007</v>
      </c>
      <c r="O17" s="247">
        <v>-377.44717000000128</v>
      </c>
      <c r="P17" s="240"/>
      <c r="Q17" s="248">
        <v>-1985.5612400000009</v>
      </c>
    </row>
    <row r="18" spans="2:17">
      <c r="B18" s="254" t="s">
        <v>7356</v>
      </c>
      <c r="C18" s="240"/>
      <c r="D18" s="255">
        <v>288.08773999999994</v>
      </c>
      <c r="E18" s="256">
        <v>254.34375</v>
      </c>
      <c r="F18" s="256">
        <v>1076.3936300000005</v>
      </c>
      <c r="G18" s="256">
        <v>582.5888699999997</v>
      </c>
      <c r="H18" s="256">
        <v>208.48044999999985</v>
      </c>
      <c r="I18" s="256">
        <v>1021.1456499999999</v>
      </c>
      <c r="J18" s="256">
        <v>517.01725999999996</v>
      </c>
      <c r="K18" s="256">
        <v>855.6576799999998</v>
      </c>
      <c r="L18" s="256">
        <v>70.438439999999844</v>
      </c>
      <c r="M18" s="256">
        <v>684.49982000000045</v>
      </c>
      <c r="N18" s="256">
        <v>694.19848999999977</v>
      </c>
      <c r="O18" s="257">
        <v>4399.181849999999</v>
      </c>
      <c r="P18" s="240"/>
      <c r="Q18" s="258">
        <v>10652.033629999998</v>
      </c>
    </row>
    <row r="19" spans="2:17">
      <c r="B19" s="227" t="s">
        <v>7357</v>
      </c>
      <c r="C19" s="266"/>
      <c r="D19" s="267">
        <v>0.58413818300718978</v>
      </c>
      <c r="E19" s="268">
        <v>0.33766778342503645</v>
      </c>
      <c r="F19" s="268">
        <v>0.5542304211989223</v>
      </c>
      <c r="G19" s="268">
        <v>0.47593365593363468</v>
      </c>
      <c r="H19" s="268">
        <v>0.34889101411611512</v>
      </c>
      <c r="I19" s="268">
        <v>0.66407134181039207</v>
      </c>
      <c r="J19" s="268">
        <v>0.57227493131297436</v>
      </c>
      <c r="K19" s="268">
        <v>0.68582484936775667</v>
      </c>
      <c r="L19" s="268">
        <v>0.15545301941956619</v>
      </c>
      <c r="M19" s="268">
        <v>0.56648804950317366</v>
      </c>
      <c r="N19" s="268">
        <v>0.51386999727001326</v>
      </c>
      <c r="O19" s="269">
        <v>0.52998685962805792</v>
      </c>
      <c r="P19" s="266"/>
      <c r="Q19" s="270">
        <v>0.532284957844531</v>
      </c>
    </row>
    <row r="20" spans="2:17">
      <c r="C20" s="266"/>
      <c r="D20" s="271"/>
      <c r="E20" s="272"/>
      <c r="F20" s="272"/>
      <c r="G20" s="272"/>
      <c r="H20" s="272"/>
      <c r="I20" s="272"/>
      <c r="J20" s="272"/>
      <c r="K20" s="272"/>
      <c r="L20" s="272"/>
      <c r="M20" s="272"/>
      <c r="N20" s="272"/>
      <c r="O20" s="273"/>
      <c r="P20" s="266"/>
      <c r="Q20" s="274"/>
    </row>
    <row r="21" spans="2:17">
      <c r="B21" s="227" t="s">
        <v>7358</v>
      </c>
      <c r="C21" s="240"/>
      <c r="D21" s="245">
        <v>-241.95530000000008</v>
      </c>
      <c r="E21" s="246">
        <v>-316.91395999999986</v>
      </c>
      <c r="F21" s="246">
        <v>-309.72289000000006</v>
      </c>
      <c r="G21" s="246">
        <v>-286.79883999999993</v>
      </c>
      <c r="H21" s="246">
        <v>-333.28284000000008</v>
      </c>
      <c r="I21" s="246">
        <v>-342.38797999999997</v>
      </c>
      <c r="J21" s="246">
        <v>-367.58078999999992</v>
      </c>
      <c r="K21" s="246">
        <v>-342.6427700000001</v>
      </c>
      <c r="L21" s="246">
        <v>-332.33677</v>
      </c>
      <c r="M21" s="246">
        <v>-332.69371000000001</v>
      </c>
      <c r="N21" s="246">
        <v>-298.23809999999992</v>
      </c>
      <c r="O21" s="247">
        <v>-311.31821000000014</v>
      </c>
      <c r="P21" s="240"/>
      <c r="Q21" s="248">
        <v>-3815.8721599999999</v>
      </c>
    </row>
    <row r="22" spans="2:17">
      <c r="B22" s="275" t="s">
        <v>7359</v>
      </c>
      <c r="C22" s="240"/>
      <c r="D22" s="245">
        <v>-462.99333999999999</v>
      </c>
      <c r="E22" s="246">
        <v>-464.79078999999996</v>
      </c>
      <c r="F22" s="246">
        <v>-488.35896999999994</v>
      </c>
      <c r="G22" s="246">
        <v>-521.30582000000004</v>
      </c>
      <c r="H22" s="246">
        <v>-640.61934999999994</v>
      </c>
      <c r="I22" s="246">
        <v>-550.45151999999996</v>
      </c>
      <c r="J22" s="246">
        <v>-492.01801</v>
      </c>
      <c r="K22" s="246">
        <v>-570.37913000000003</v>
      </c>
      <c r="L22" s="246">
        <v>-553.78809000000001</v>
      </c>
      <c r="M22" s="246">
        <v>-491.66710999999998</v>
      </c>
      <c r="N22" s="246">
        <v>-576.02647999999999</v>
      </c>
      <c r="O22" s="247">
        <v>-504.47227000000004</v>
      </c>
      <c r="P22" s="240"/>
      <c r="Q22" s="248">
        <v>-6316.8708800000004</v>
      </c>
    </row>
    <row r="23" spans="2:17">
      <c r="B23" s="275" t="s">
        <v>7360</v>
      </c>
      <c r="C23" s="240"/>
      <c r="D23" s="245">
        <v>163.61199999999999</v>
      </c>
      <c r="E23" s="246">
        <v>140.494</v>
      </c>
      <c r="F23" s="246">
        <v>376.92500000000001</v>
      </c>
      <c r="G23" s="246">
        <v>312.39620000000002</v>
      </c>
      <c r="H23" s="246">
        <v>237.53341</v>
      </c>
      <c r="I23" s="246">
        <v>289.95299999999997</v>
      </c>
      <c r="J23" s="246">
        <v>207.78299999999999</v>
      </c>
      <c r="K23" s="246">
        <v>219</v>
      </c>
      <c r="L23" s="246">
        <v>257.49299999999999</v>
      </c>
      <c r="M23" s="246">
        <v>161.751</v>
      </c>
      <c r="N23" s="246">
        <v>250.04400000000001</v>
      </c>
      <c r="O23" s="247">
        <v>171.41300000000001</v>
      </c>
      <c r="P23" s="240"/>
      <c r="Q23" s="248">
        <v>2788.39761</v>
      </c>
    </row>
    <row r="24" spans="2:17">
      <c r="B24" s="227" t="s">
        <v>7361</v>
      </c>
      <c r="C24" s="240"/>
      <c r="D24" s="245">
        <v>-299.38134000000002</v>
      </c>
      <c r="E24" s="246">
        <v>-324.29678999999999</v>
      </c>
      <c r="F24" s="246">
        <v>-111.43396999999993</v>
      </c>
      <c r="G24" s="246">
        <v>-208.90962000000002</v>
      </c>
      <c r="H24" s="246">
        <v>-403.08593999999994</v>
      </c>
      <c r="I24" s="246">
        <v>-260.49851999999998</v>
      </c>
      <c r="J24" s="246">
        <v>-284.23500999999999</v>
      </c>
      <c r="K24" s="246">
        <v>-351.37913000000003</v>
      </c>
      <c r="L24" s="246">
        <v>-296.29509000000002</v>
      </c>
      <c r="M24" s="246">
        <v>-329.91611</v>
      </c>
      <c r="N24" s="246">
        <v>-325.98248000000001</v>
      </c>
      <c r="O24" s="247">
        <v>-333.05927000000003</v>
      </c>
      <c r="P24" s="240"/>
      <c r="Q24" s="248">
        <v>-3528.47327</v>
      </c>
    </row>
    <row r="25" spans="2:17">
      <c r="B25" s="227" t="s">
        <v>8260</v>
      </c>
      <c r="C25" s="240"/>
      <c r="D25" s="245">
        <v>-112.05157</v>
      </c>
      <c r="E25" s="246">
        <v>-117.31788</v>
      </c>
      <c r="F25" s="246">
        <v>-85.577520000000007</v>
      </c>
      <c r="G25" s="246">
        <v>-85.602519999999998</v>
      </c>
      <c r="H25" s="246">
        <v>-83.212999999999994</v>
      </c>
      <c r="I25" s="246">
        <v>-92.684700000000007</v>
      </c>
      <c r="J25" s="246">
        <v>-102.48502999999999</v>
      </c>
      <c r="K25" s="246">
        <v>-92.74051</v>
      </c>
      <c r="L25" s="246">
        <v>-92.030630000000002</v>
      </c>
      <c r="M25" s="246">
        <v>-85.495000000000005</v>
      </c>
      <c r="N25" s="246">
        <v>-66.485050000000001</v>
      </c>
      <c r="O25" s="247">
        <v>-98.32941000000001</v>
      </c>
      <c r="P25" s="240"/>
      <c r="Q25" s="248">
        <v>-1114.0128199999999</v>
      </c>
    </row>
    <row r="26" spans="2:17">
      <c r="B26" s="227" t="s">
        <v>7363</v>
      </c>
      <c r="C26" s="240"/>
      <c r="D26" s="245">
        <v>-265.73143000000005</v>
      </c>
      <c r="E26" s="246">
        <v>-259.05559000000005</v>
      </c>
      <c r="F26" s="246">
        <v>-291.70046000000008</v>
      </c>
      <c r="G26" s="246">
        <v>-248.60300000000007</v>
      </c>
      <c r="H26" s="246">
        <v>-269.60885000000007</v>
      </c>
      <c r="I26" s="246">
        <v>-267.18112000000013</v>
      </c>
      <c r="J26" s="246">
        <v>-284.12703999999997</v>
      </c>
      <c r="K26" s="246">
        <v>-243.68093999999994</v>
      </c>
      <c r="L26" s="246">
        <v>-247.26754000000008</v>
      </c>
      <c r="M26" s="246">
        <v>-263.74032000000005</v>
      </c>
      <c r="N26" s="246">
        <v>-278.03057000000001</v>
      </c>
      <c r="O26" s="247">
        <v>-821.23962000000006</v>
      </c>
      <c r="P26" s="240"/>
      <c r="Q26" s="248">
        <v>-3739.96648</v>
      </c>
    </row>
    <row r="27" spans="2:17">
      <c r="B27" s="254" t="s">
        <v>7364</v>
      </c>
      <c r="C27" s="240"/>
      <c r="D27" s="255">
        <v>-919.11964000000012</v>
      </c>
      <c r="E27" s="256">
        <v>-1017.58422</v>
      </c>
      <c r="F27" s="256">
        <v>-798.43484000000012</v>
      </c>
      <c r="G27" s="256">
        <v>-829.91398000000004</v>
      </c>
      <c r="H27" s="256">
        <v>-1089.1906300000001</v>
      </c>
      <c r="I27" s="256">
        <v>-962.75232000000005</v>
      </c>
      <c r="J27" s="256">
        <v>-1038.42787</v>
      </c>
      <c r="K27" s="256">
        <v>-1030.44335</v>
      </c>
      <c r="L27" s="256">
        <v>-967.9300300000001</v>
      </c>
      <c r="M27" s="256">
        <v>-1011.8451400000001</v>
      </c>
      <c r="N27" s="256">
        <v>-968.73619999999994</v>
      </c>
      <c r="O27" s="257">
        <v>-1563.9465100000002</v>
      </c>
      <c r="P27" s="240"/>
      <c r="Q27" s="258">
        <v>-12198.324729999998</v>
      </c>
    </row>
    <row r="28" spans="2:17">
      <c r="C28" s="240"/>
      <c r="D28" s="245"/>
      <c r="E28" s="246"/>
      <c r="F28" s="246"/>
      <c r="G28" s="246"/>
      <c r="H28" s="246"/>
      <c r="I28" s="246"/>
      <c r="J28" s="246"/>
      <c r="K28" s="246"/>
      <c r="L28" s="246"/>
      <c r="M28" s="246"/>
      <c r="N28" s="246"/>
      <c r="O28" s="247"/>
      <c r="P28" s="240"/>
      <c r="Q28" s="248"/>
    </row>
    <row r="29" spans="2:17" ht="17.25" thickBot="1">
      <c r="B29" s="276" t="s">
        <v>7365</v>
      </c>
      <c r="C29" s="240"/>
      <c r="D29" s="277">
        <v>-631.03190000000018</v>
      </c>
      <c r="E29" s="278">
        <v>-763.24046999999996</v>
      </c>
      <c r="F29" s="278">
        <v>277.95879000000036</v>
      </c>
      <c r="G29" s="278">
        <v>-247.32511000000034</v>
      </c>
      <c r="H29" s="278">
        <v>-880.71018000000026</v>
      </c>
      <c r="I29" s="278">
        <v>58.393329999999878</v>
      </c>
      <c r="J29" s="278">
        <v>-521.41061000000002</v>
      </c>
      <c r="K29" s="278">
        <v>-174.78567000000021</v>
      </c>
      <c r="L29" s="278">
        <v>-897.49159000000031</v>
      </c>
      <c r="M29" s="278">
        <v>-327.34531999999967</v>
      </c>
      <c r="N29" s="278">
        <v>-274.53771000000017</v>
      </c>
      <c r="O29" s="279">
        <v>2835.2353399999988</v>
      </c>
      <c r="P29" s="240"/>
      <c r="Q29" s="280">
        <v>-1546.2911000000026</v>
      </c>
    </row>
    <row r="30" spans="2:17" ht="17.25" thickTop="1">
      <c r="B30" s="227" t="s">
        <v>7357</v>
      </c>
      <c r="D30" s="281">
        <v>-1.2795054294416515</v>
      </c>
      <c r="E30" s="282">
        <v>-1.0132811115869096</v>
      </c>
      <c r="F30" s="282">
        <v>0.14311977789913427</v>
      </c>
      <c r="G30" s="282">
        <v>-0.20204701783349993</v>
      </c>
      <c r="H30" s="282">
        <v>-1.4738641817138567</v>
      </c>
      <c r="I30" s="282">
        <v>3.797434480172044E-2</v>
      </c>
      <c r="J30" s="282">
        <v>-0.57713783292961263</v>
      </c>
      <c r="K30" s="282">
        <v>-0.14009382326749242</v>
      </c>
      <c r="L30" s="282">
        <v>-1.9807051031960348</v>
      </c>
      <c r="M30" s="282">
        <v>-0.27090907319857571</v>
      </c>
      <c r="N30" s="282">
        <v>-0.20322241307124686</v>
      </c>
      <c r="O30" s="283">
        <v>0.34157202984302382</v>
      </c>
      <c r="Q30" s="284">
        <v>-7.7268578148384531E-2</v>
      </c>
    </row>
    <row r="31" spans="2:17">
      <c r="D31" s="281"/>
      <c r="E31" s="282"/>
      <c r="F31" s="282"/>
      <c r="G31" s="282"/>
      <c r="H31" s="282"/>
      <c r="I31" s="282"/>
      <c r="J31" s="282"/>
      <c r="K31" s="282"/>
      <c r="L31" s="282"/>
      <c r="M31" s="282"/>
      <c r="N31" s="282"/>
      <c r="O31" s="283"/>
      <c r="Q31" s="284"/>
    </row>
    <row r="32" spans="2:17">
      <c r="B32" s="227" t="s">
        <v>7366</v>
      </c>
      <c r="C32" s="240"/>
      <c r="D32" s="285">
        <v>-343.37764000000004</v>
      </c>
      <c r="E32" s="286">
        <v>-388.84213</v>
      </c>
      <c r="F32" s="286">
        <v>-368.32130000000001</v>
      </c>
      <c r="G32" s="286">
        <v>-375.93926000000005</v>
      </c>
      <c r="H32" s="286">
        <v>-381.72712999999999</v>
      </c>
      <c r="I32" s="286">
        <v>-386.70301999999992</v>
      </c>
      <c r="J32" s="286">
        <v>-377.47917000000007</v>
      </c>
      <c r="K32" s="286">
        <v>-381.81158000000005</v>
      </c>
      <c r="L32" s="286">
        <v>-387.87526000000003</v>
      </c>
      <c r="M32" s="286">
        <v>-414.11085000000003</v>
      </c>
      <c r="N32" s="286">
        <v>-407.30821999999995</v>
      </c>
      <c r="O32" s="287">
        <v>-848.47023999999999</v>
      </c>
      <c r="P32" s="240"/>
      <c r="Q32" s="288">
        <v>-5061.9657999999999</v>
      </c>
    </row>
    <row r="33" spans="2:17">
      <c r="B33" s="227" t="s">
        <v>7367</v>
      </c>
      <c r="C33" s="240"/>
      <c r="D33" s="285">
        <v>113.65958999999997</v>
      </c>
      <c r="E33" s="286">
        <v>29.018660000000061</v>
      </c>
      <c r="F33" s="286">
        <v>39.649039999999992</v>
      </c>
      <c r="G33" s="286">
        <v>20.251910000000009</v>
      </c>
      <c r="H33" s="286">
        <v>-63.32842999999999</v>
      </c>
      <c r="I33" s="286">
        <v>-14.668789999999994</v>
      </c>
      <c r="J33" s="286">
        <v>24.701889999999995</v>
      </c>
      <c r="K33" s="286">
        <v>-57.391040000000011</v>
      </c>
      <c r="L33" s="286">
        <v>10.587900000000008</v>
      </c>
      <c r="M33" s="286">
        <v>-41.720830000000007</v>
      </c>
      <c r="N33" s="286">
        <v>-39.223300000000044</v>
      </c>
      <c r="O33" s="289">
        <v>-94.289029999999954</v>
      </c>
      <c r="P33" s="240"/>
      <c r="Q33" s="290">
        <v>-72.752430000000004</v>
      </c>
    </row>
    <row r="34" spans="2:17">
      <c r="B34" s="227" t="s">
        <v>7368</v>
      </c>
      <c r="C34" s="240"/>
      <c r="D34" s="245">
        <v>-11.845740000000005</v>
      </c>
      <c r="E34" s="246">
        <v>-12.051440000000001</v>
      </c>
      <c r="F34" s="246">
        <v>-27.961449999999999</v>
      </c>
      <c r="G34" s="246">
        <v>-63.316279999999999</v>
      </c>
      <c r="H34" s="246">
        <v>-12.021219999999998</v>
      </c>
      <c r="I34" s="246">
        <v>-12.43482</v>
      </c>
      <c r="J34" s="286">
        <v>-12.62318</v>
      </c>
      <c r="K34" s="246">
        <v>-48.811050000000002</v>
      </c>
      <c r="L34" s="246">
        <v>-12.45659</v>
      </c>
      <c r="M34" s="246">
        <v>-48.492210000000007</v>
      </c>
      <c r="N34" s="246">
        <v>-23.102089999999997</v>
      </c>
      <c r="O34" s="247">
        <v>-110.83703999999999</v>
      </c>
      <c r="P34" s="240"/>
      <c r="Q34" s="248">
        <v>-395.95310999999998</v>
      </c>
    </row>
    <row r="35" spans="2:17" ht="17.25" thickBot="1">
      <c r="B35" s="276" t="s">
        <v>7369</v>
      </c>
      <c r="C35" s="240"/>
      <c r="D35" s="277">
        <v>-872.59569000000033</v>
      </c>
      <c r="E35" s="278">
        <v>-1135.11538</v>
      </c>
      <c r="F35" s="278">
        <v>-78.674919999999645</v>
      </c>
      <c r="G35" s="278">
        <v>-666.32874000000038</v>
      </c>
      <c r="H35" s="278">
        <v>-1337.7869600000004</v>
      </c>
      <c r="I35" s="278">
        <v>-355.41330000000005</v>
      </c>
      <c r="J35" s="278">
        <v>-886.81107000000009</v>
      </c>
      <c r="K35" s="278">
        <v>-662.79934000000026</v>
      </c>
      <c r="L35" s="278">
        <v>-1287.2355400000004</v>
      </c>
      <c r="M35" s="278">
        <v>-831.66920999999968</v>
      </c>
      <c r="N35" s="278">
        <v>-744.17132000000015</v>
      </c>
      <c r="O35" s="279">
        <v>1781.6390299999989</v>
      </c>
      <c r="P35" s="240"/>
      <c r="Q35" s="280">
        <v>-7076.962440000003</v>
      </c>
    </row>
    <row r="36" spans="2:17" ht="17.25" thickTop="1">
      <c r="B36" s="227" t="s">
        <v>7357</v>
      </c>
      <c r="D36" s="291">
        <v>-1.7693097972739322</v>
      </c>
      <c r="E36" s="292">
        <v>-1.5069837347930426</v>
      </c>
      <c r="F36" s="292">
        <v>-4.0509375784202009E-2</v>
      </c>
      <c r="G36" s="292">
        <v>-0.54434317168100499</v>
      </c>
      <c r="H36" s="292">
        <v>-2.2387799390576681</v>
      </c>
      <c r="I36" s="292">
        <v>-0.23113234339122871</v>
      </c>
      <c r="J36" s="292">
        <v>-0.98159149304190607</v>
      </c>
      <c r="K36" s="292">
        <v>-0.53124545965221603</v>
      </c>
      <c r="L36" s="292">
        <v>-2.8408444508023782</v>
      </c>
      <c r="M36" s="292">
        <v>-0.68828457632720019</v>
      </c>
      <c r="N36" s="292">
        <v>-0.5508616335031532</v>
      </c>
      <c r="O36" s="293">
        <v>0.21464110980101422</v>
      </c>
      <c r="Q36" s="294">
        <v>-0.35363769819817326</v>
      </c>
    </row>
    <row r="37" spans="2:17">
      <c r="D37" s="286"/>
      <c r="E37" s="282"/>
      <c r="F37" s="282"/>
      <c r="G37" s="282"/>
      <c r="H37" s="282"/>
      <c r="I37" s="282"/>
      <c r="J37" s="282"/>
      <c r="K37" s="282"/>
      <c r="L37" s="282"/>
      <c r="M37" s="282"/>
      <c r="N37" s="282"/>
      <c r="O37" s="282"/>
      <c r="Q37" s="282"/>
    </row>
    <row r="38" spans="2:17">
      <c r="D38" s="295"/>
      <c r="E38" s="240"/>
    </row>
    <row r="39" spans="2:17" ht="21">
      <c r="B39" s="226" t="s">
        <v>8246</v>
      </c>
      <c r="K39" s="297"/>
      <c r="O39" s="298"/>
    </row>
    <row r="40" spans="2:17">
      <c r="B40" s="232"/>
      <c r="E40" s="240"/>
      <c r="F40" s="240"/>
      <c r="G40" s="240"/>
      <c r="H40" s="240"/>
    </row>
    <row r="41" spans="2:17">
      <c r="B41" s="299" t="s">
        <v>7321</v>
      </c>
      <c r="D41" s="241">
        <v>7640.3837999999987</v>
      </c>
      <c r="E41" s="242">
        <v>7085.8688600000005</v>
      </c>
      <c r="F41" s="242">
        <v>6768.3960000000006</v>
      </c>
      <c r="G41" s="242">
        <v>10563.4524</v>
      </c>
      <c r="H41" s="242">
        <v>9773.8597899999986</v>
      </c>
      <c r="I41" s="242">
        <v>9174.1856300000054</v>
      </c>
      <c r="J41" s="242">
        <v>9190.2200899999953</v>
      </c>
      <c r="K41" s="242">
        <v>9076.2623599999915</v>
      </c>
      <c r="L41" s="242">
        <v>6780.8108500000008</v>
      </c>
      <c r="M41" s="242">
        <v>5356.1677499999969</v>
      </c>
      <c r="N41" s="242">
        <v>4540.1427700000049</v>
      </c>
      <c r="O41" s="243">
        <v>4308.41795</v>
      </c>
      <c r="Q41" s="240"/>
    </row>
    <row r="42" spans="2:17">
      <c r="B42" s="227" t="s">
        <v>7322</v>
      </c>
      <c r="D42" s="245">
        <v>2520.0619299999998</v>
      </c>
      <c r="E42" s="246">
        <v>1377.0365100000008</v>
      </c>
      <c r="F42" s="246">
        <v>2408.4547100000009</v>
      </c>
      <c r="G42" s="246">
        <v>2420.5737399999998</v>
      </c>
      <c r="H42" s="246">
        <v>1786.9385100000011</v>
      </c>
      <c r="I42" s="246">
        <v>4908.0809099999979</v>
      </c>
      <c r="J42" s="246">
        <v>2437.6636000000012</v>
      </c>
      <c r="K42" s="246">
        <v>1731.2076200000033</v>
      </c>
      <c r="L42" s="246">
        <v>1440.225270000001</v>
      </c>
      <c r="M42" s="246">
        <v>1478.938270000001</v>
      </c>
      <c r="N42" s="246">
        <v>2016.566140000001</v>
      </c>
      <c r="O42" s="247">
        <v>6497.4050699999943</v>
      </c>
      <c r="Q42" s="240"/>
    </row>
    <row r="43" spans="2:17">
      <c r="B43" s="227" t="s">
        <v>7323</v>
      </c>
      <c r="D43" s="245">
        <v>169.24900999999988</v>
      </c>
      <c r="E43" s="246">
        <v>292.34048999999999</v>
      </c>
      <c r="F43" s="246">
        <v>251.77337999999997</v>
      </c>
      <c r="G43" s="246">
        <v>218.16755000000015</v>
      </c>
      <c r="H43" s="246">
        <v>264.44838999999996</v>
      </c>
      <c r="I43" s="246">
        <v>326.65593999999993</v>
      </c>
      <c r="J43" s="246">
        <v>393.12072999999964</v>
      </c>
      <c r="K43" s="246">
        <v>438.26913999999931</v>
      </c>
      <c r="L43" s="246">
        <v>535.41180999999949</v>
      </c>
      <c r="M43" s="246">
        <v>495.01049999999941</v>
      </c>
      <c r="N43" s="246">
        <v>335.9387799999991</v>
      </c>
      <c r="O43" s="247">
        <v>461.77803999999969</v>
      </c>
      <c r="Q43" s="240"/>
    </row>
    <row r="44" spans="2:17">
      <c r="B44" s="227" t="s">
        <v>7324</v>
      </c>
      <c r="D44" s="245">
        <v>4214.1538499999997</v>
      </c>
      <c r="E44" s="246">
        <v>4151.0473300000003</v>
      </c>
      <c r="F44" s="246">
        <v>4160.4348999999993</v>
      </c>
      <c r="G44" s="246">
        <v>4051.5912199999989</v>
      </c>
      <c r="H44" s="246">
        <v>4230.3432500000008</v>
      </c>
      <c r="I44" s="246">
        <v>4414.2459100000015</v>
      </c>
      <c r="J44" s="246">
        <v>5559.4439900000007</v>
      </c>
      <c r="K44" s="246">
        <v>5948.1249000000007</v>
      </c>
      <c r="L44" s="246">
        <v>6516.9066600000024</v>
      </c>
      <c r="M44" s="246">
        <v>7055.448550000001</v>
      </c>
      <c r="N44" s="246">
        <v>6937.51188</v>
      </c>
      <c r="O44" s="247">
        <v>4953.4242199999917</v>
      </c>
      <c r="Q44" s="240"/>
    </row>
    <row r="45" spans="2:17">
      <c r="B45" s="227" t="s">
        <v>7325</v>
      </c>
      <c r="D45" s="245">
        <v>1249.0046500000003</v>
      </c>
      <c r="E45" s="246">
        <v>1237.4219100000003</v>
      </c>
      <c r="F45" s="246">
        <v>1055.8235</v>
      </c>
      <c r="G45" s="246">
        <v>1035.0622800000006</v>
      </c>
      <c r="H45" s="246">
        <v>926.33047000000067</v>
      </c>
      <c r="I45" s="246">
        <v>948.3905800000008</v>
      </c>
      <c r="J45" s="246">
        <v>1789.4840300000005</v>
      </c>
      <c r="K45" s="246">
        <v>1482.0313700000002</v>
      </c>
      <c r="L45" s="246">
        <v>1492.7729000000002</v>
      </c>
      <c r="M45" s="246">
        <v>1470.9178899999997</v>
      </c>
      <c r="N45" s="246">
        <v>1336.0907300000003</v>
      </c>
      <c r="O45" s="247">
        <v>1370.8643200000006</v>
      </c>
      <c r="Q45" s="240"/>
    </row>
    <row r="46" spans="2:17">
      <c r="B46" s="227" t="s">
        <v>7326</v>
      </c>
      <c r="D46" s="245">
        <v>97.736150000000166</v>
      </c>
      <c r="E46" s="246">
        <v>97.73614999999991</v>
      </c>
      <c r="F46" s="246">
        <v>97.574149999999932</v>
      </c>
      <c r="G46" s="246">
        <v>97.970150000000075</v>
      </c>
      <c r="H46" s="246">
        <v>97.646150000000077</v>
      </c>
      <c r="I46" s="246">
        <v>97.592150000000046</v>
      </c>
      <c r="J46" s="246">
        <v>97.592150000000046</v>
      </c>
      <c r="K46" s="246">
        <v>97.286150000000049</v>
      </c>
      <c r="L46" s="246">
        <v>464.67614999999989</v>
      </c>
      <c r="M46" s="246">
        <v>480.03615000000002</v>
      </c>
      <c r="N46" s="246">
        <v>484.21815000000004</v>
      </c>
      <c r="O46" s="247">
        <v>484.18694999999997</v>
      </c>
      <c r="Q46" s="240"/>
    </row>
    <row r="47" spans="2:17">
      <c r="B47" s="227" t="s">
        <v>7327</v>
      </c>
      <c r="D47" s="245">
        <v>1.4551915228366852E-14</v>
      </c>
      <c r="E47" s="246">
        <v>2.9103830456733704E-14</v>
      </c>
      <c r="F47" s="246">
        <v>1.4551915228366852E-14</v>
      </c>
      <c r="G47" s="246">
        <v>-4.3655745685100556E-14</v>
      </c>
      <c r="H47" s="246">
        <v>-4.3655745685100556E-14</v>
      </c>
      <c r="I47" s="246">
        <v>-4.3655745685100556E-14</v>
      </c>
      <c r="J47" s="246">
        <v>-4.3655745685100556E-14</v>
      </c>
      <c r="K47" s="246">
        <v>-4.3655745685100556E-14</v>
      </c>
      <c r="L47" s="246">
        <v>-4.3655745685100556E-14</v>
      </c>
      <c r="M47" s="246">
        <v>-4.3655745685100556E-14</v>
      </c>
      <c r="N47" s="246">
        <v>-4.3655745685100556E-14</v>
      </c>
      <c r="O47" s="247">
        <v>-5.8207660913467408E-14</v>
      </c>
      <c r="Q47" s="240"/>
    </row>
    <row r="48" spans="2:17">
      <c r="B48" s="227" t="s">
        <v>7328</v>
      </c>
      <c r="D48" s="245">
        <v>2549.9556599999996</v>
      </c>
      <c r="E48" s="246">
        <v>2407.2137699999994</v>
      </c>
      <c r="F48" s="246">
        <v>2286.0567299999993</v>
      </c>
      <c r="G48" s="246">
        <v>2164.235380000001</v>
      </c>
      <c r="H48" s="246">
        <v>2075.8317600000009</v>
      </c>
      <c r="I48" s="246">
        <v>1965.3139700000013</v>
      </c>
      <c r="J48" s="246">
        <v>1882.0258500000002</v>
      </c>
      <c r="K48" s="246">
        <v>1760.2480000000005</v>
      </c>
      <c r="L48" s="246">
        <v>1734.0909200000001</v>
      </c>
      <c r="M48" s="246">
        <v>1726.8722199999995</v>
      </c>
      <c r="N48" s="246">
        <v>1623.73405</v>
      </c>
      <c r="O48" s="247">
        <v>1539.3358199999993</v>
      </c>
      <c r="Q48" s="240"/>
    </row>
    <row r="49" spans="2:17">
      <c r="B49" s="227" t="s">
        <v>7329</v>
      </c>
      <c r="D49" s="300">
        <v>15726.00765</v>
      </c>
      <c r="E49" s="301">
        <v>15628.08309</v>
      </c>
      <c r="F49" s="301">
        <v>15814.835879999999</v>
      </c>
      <c r="G49" s="246">
        <v>15874.785769999999</v>
      </c>
      <c r="H49" s="246">
        <v>15908.070469999999</v>
      </c>
      <c r="I49" s="246">
        <v>15965.86031</v>
      </c>
      <c r="J49" s="301">
        <v>15961.96688</v>
      </c>
      <c r="K49" s="246">
        <v>15940.276409999999</v>
      </c>
      <c r="L49" s="246">
        <v>15957.718290000001</v>
      </c>
      <c r="M49" s="246">
        <v>15872.006440000001</v>
      </c>
      <c r="N49" s="246">
        <v>15871.915860000001</v>
      </c>
      <c r="O49" s="247">
        <v>15346.2685866667</v>
      </c>
      <c r="Q49" s="240"/>
    </row>
    <row r="50" spans="2:17">
      <c r="B50" s="302" t="s">
        <v>7330</v>
      </c>
      <c r="D50" s="303">
        <v>34166.5527</v>
      </c>
      <c r="E50" s="304">
        <v>32276.74811</v>
      </c>
      <c r="F50" s="304">
        <v>32843.349249999999</v>
      </c>
      <c r="G50" s="304">
        <v>36425.838490000002</v>
      </c>
      <c r="H50" s="304">
        <v>35063.468789999999</v>
      </c>
      <c r="I50" s="304">
        <v>37800.325400000009</v>
      </c>
      <c r="J50" s="304">
        <v>37311.517319999999</v>
      </c>
      <c r="K50" s="304">
        <v>36473.705949999989</v>
      </c>
      <c r="L50" s="304">
        <v>34922.612850000005</v>
      </c>
      <c r="M50" s="304">
        <v>33935.397769999996</v>
      </c>
      <c r="N50" s="304">
        <v>33146.118360000008</v>
      </c>
      <c r="O50" s="305">
        <v>34961.680956666685</v>
      </c>
      <c r="Q50" s="240"/>
    </row>
    <row r="51" spans="2:17">
      <c r="B51" s="227" t="s">
        <v>7331</v>
      </c>
      <c r="D51" s="241">
        <v>1083.3380500000003</v>
      </c>
      <c r="E51" s="242">
        <v>948.63136999999688</v>
      </c>
      <c r="F51" s="242">
        <v>1481.3686199999977</v>
      </c>
      <c r="G51" s="242">
        <v>894.56203999999957</v>
      </c>
      <c r="H51" s="242">
        <v>946.41581999999892</v>
      </c>
      <c r="I51" s="242">
        <v>1172.8468499999988</v>
      </c>
      <c r="J51" s="242">
        <v>1725.1402099999966</v>
      </c>
      <c r="K51" s="242">
        <v>1558.0805799999987</v>
      </c>
      <c r="L51" s="242">
        <v>1583.0332899999996</v>
      </c>
      <c r="M51" s="242">
        <v>1583.7123300000014</v>
      </c>
      <c r="N51" s="242">
        <v>1137.254180000001</v>
      </c>
      <c r="O51" s="243">
        <v>1430.8402700000024</v>
      </c>
    </row>
    <row r="52" spans="2:17">
      <c r="B52" s="227" t="s">
        <v>7332</v>
      </c>
      <c r="D52" s="245">
        <v>15.974050000000021</v>
      </c>
      <c r="E52" s="246">
        <v>24.059760000000011</v>
      </c>
      <c r="F52" s="246">
        <v>67.590440000000029</v>
      </c>
      <c r="G52" s="246">
        <v>-2.1827872842550278E-14</v>
      </c>
      <c r="H52" s="246">
        <v>0.3600300000000084</v>
      </c>
      <c r="I52" s="246">
        <v>252.72288</v>
      </c>
      <c r="J52" s="246">
        <v>12.583669999999998</v>
      </c>
      <c r="K52" s="246">
        <v>12.679160000000072</v>
      </c>
      <c r="L52" s="246">
        <v>16.934290000000082</v>
      </c>
      <c r="M52" s="246">
        <v>34.000999999999998</v>
      </c>
      <c r="N52" s="246">
        <v>47.796180000000007</v>
      </c>
      <c r="O52" s="247">
        <v>466.36833999999993</v>
      </c>
    </row>
    <row r="53" spans="2:17">
      <c r="B53" s="227" t="s">
        <v>7333</v>
      </c>
      <c r="D53" s="245">
        <v>2415.8738499999999</v>
      </c>
      <c r="E53" s="306">
        <v>1633.7930699999999</v>
      </c>
      <c r="F53" s="306">
        <v>1719.7940300000002</v>
      </c>
      <c r="G53" s="306">
        <v>1638.5997200000008</v>
      </c>
      <c r="H53" s="306">
        <v>1695.9946800000005</v>
      </c>
      <c r="I53" s="306">
        <v>1864.5037200000011</v>
      </c>
      <c r="J53" s="306">
        <v>2008.2617000000012</v>
      </c>
      <c r="K53" s="246">
        <v>2049.8615000000009</v>
      </c>
      <c r="L53" s="246">
        <v>2147.4644500000004</v>
      </c>
      <c r="M53" s="246">
        <v>2065.6966699999994</v>
      </c>
      <c r="N53" s="246">
        <v>2109.3280299999997</v>
      </c>
      <c r="O53" s="247">
        <v>2936.6148699999981</v>
      </c>
    </row>
    <row r="54" spans="2:17">
      <c r="B54" s="227" t="s">
        <v>7334</v>
      </c>
      <c r="D54" s="245">
        <v>96.982290000000432</v>
      </c>
      <c r="E54" s="306">
        <v>370.25335000000109</v>
      </c>
      <c r="F54" s="306">
        <v>198.44592000000102</v>
      </c>
      <c r="G54" s="306">
        <v>326.84593999999976</v>
      </c>
      <c r="H54" s="306">
        <v>156.97985000000108</v>
      </c>
      <c r="I54" s="306">
        <v>63.244350000000871</v>
      </c>
      <c r="J54" s="306">
        <v>112.99060000000061</v>
      </c>
      <c r="K54" s="246">
        <v>285.20759000000004</v>
      </c>
      <c r="L54" s="246">
        <v>23.9315800000007</v>
      </c>
      <c r="M54" s="246">
        <v>76.831650000000337</v>
      </c>
      <c r="N54" s="246">
        <v>266.1094499999997</v>
      </c>
      <c r="O54" s="247">
        <v>-20.134829999999603</v>
      </c>
    </row>
    <row r="55" spans="2:17">
      <c r="B55" s="227" t="s">
        <v>7335</v>
      </c>
      <c r="D55" s="245">
        <v>1766.6265600000002</v>
      </c>
      <c r="E55" s="306">
        <v>1645.3963399999998</v>
      </c>
      <c r="F55" s="306">
        <v>1824.7488599999999</v>
      </c>
      <c r="G55" s="306">
        <v>1655.7821100000001</v>
      </c>
      <c r="H55" s="306">
        <v>1707.5065400000003</v>
      </c>
      <c r="I55" s="306">
        <v>4271.7736600000007</v>
      </c>
      <c r="J55" s="306">
        <v>4159.3637800000006</v>
      </c>
      <c r="K55" s="246">
        <v>3937.0237500000003</v>
      </c>
      <c r="L55" s="246">
        <v>3827.779</v>
      </c>
      <c r="M55" s="246">
        <v>3841.7110200000002</v>
      </c>
      <c r="N55" s="246">
        <v>3996.9277300000012</v>
      </c>
      <c r="O55" s="247">
        <v>2803.7838300000012</v>
      </c>
    </row>
    <row r="56" spans="2:17">
      <c r="B56" s="227" t="s">
        <v>7336</v>
      </c>
      <c r="D56" s="307">
        <v>1000.0000000000002</v>
      </c>
      <c r="E56" s="301">
        <v>1000.0000000000001</v>
      </c>
      <c r="F56" s="301">
        <v>974.99999999999989</v>
      </c>
      <c r="G56" s="246">
        <v>975</v>
      </c>
      <c r="H56" s="246">
        <v>975.00000000000023</v>
      </c>
      <c r="I56" s="246">
        <v>950.00000000000011</v>
      </c>
      <c r="J56" s="301">
        <v>950</v>
      </c>
      <c r="K56" s="246">
        <v>950.00000000000011</v>
      </c>
      <c r="L56" s="246">
        <v>924.99999999999989</v>
      </c>
      <c r="M56" s="246">
        <v>925.00000000000023</v>
      </c>
      <c r="N56" s="246">
        <v>925.00000000000011</v>
      </c>
      <c r="O56" s="247">
        <v>899.99999999999989</v>
      </c>
    </row>
    <row r="57" spans="2:17">
      <c r="B57" s="302" t="s">
        <v>7337</v>
      </c>
      <c r="D57" s="303">
        <v>6378.7948000000006</v>
      </c>
      <c r="E57" s="304">
        <v>5622.1338899999973</v>
      </c>
      <c r="F57" s="304">
        <v>6266.9478699999991</v>
      </c>
      <c r="G57" s="304">
        <v>5490.7898100000002</v>
      </c>
      <c r="H57" s="304">
        <v>5482.2569200000007</v>
      </c>
      <c r="I57" s="304">
        <v>8575.0914600000015</v>
      </c>
      <c r="J57" s="304">
        <v>8968.3399599999993</v>
      </c>
      <c r="K57" s="304">
        <v>8792.8525800000007</v>
      </c>
      <c r="L57" s="304">
        <v>8524.1426100000008</v>
      </c>
      <c r="M57" s="304">
        <v>8526.9526700000024</v>
      </c>
      <c r="N57" s="304">
        <v>8482.4155700000028</v>
      </c>
      <c r="O57" s="305">
        <v>8517.4724800000022</v>
      </c>
    </row>
    <row r="58" spans="2:17">
      <c r="B58" s="299" t="s">
        <v>7338</v>
      </c>
      <c r="D58" s="241">
        <v>1076.5651599999999</v>
      </c>
      <c r="E58" s="242">
        <v>1076.5651599999999</v>
      </c>
      <c r="F58" s="242">
        <v>1076.5651599999999</v>
      </c>
      <c r="G58" s="242">
        <v>1118.2324900000001</v>
      </c>
      <c r="H58" s="242">
        <v>1118.2324900000001</v>
      </c>
      <c r="I58" s="242">
        <v>1118.2324900000001</v>
      </c>
      <c r="J58" s="242">
        <v>1118.2324900000001</v>
      </c>
      <c r="K58" s="242">
        <v>1118.2324900000001</v>
      </c>
      <c r="L58" s="242">
        <v>1118.2324900000001</v>
      </c>
      <c r="M58" s="242">
        <v>1118.2324900000001</v>
      </c>
      <c r="N58" s="242">
        <v>1118.2324900000001</v>
      </c>
      <c r="O58" s="247">
        <v>1118.2324900000001</v>
      </c>
    </row>
    <row r="59" spans="2:17">
      <c r="B59" s="227" t="s">
        <v>7339</v>
      </c>
      <c r="D59" s="245">
        <v>58226.542880000008</v>
      </c>
      <c r="E59" s="306">
        <v>58226.542880000008</v>
      </c>
      <c r="F59" s="246">
        <v>58226.542880000008</v>
      </c>
      <c r="G59" s="246">
        <v>63184.876610000007</v>
      </c>
      <c r="H59" s="246">
        <v>63184.876610000007</v>
      </c>
      <c r="I59" s="246">
        <v>63184.876610000007</v>
      </c>
      <c r="J59" s="246">
        <v>63184.876610000007</v>
      </c>
      <c r="K59" s="246">
        <v>63184.876610000007</v>
      </c>
      <c r="L59" s="246">
        <v>63184.876610000007</v>
      </c>
      <c r="M59" s="246">
        <v>63184.876610000007</v>
      </c>
      <c r="N59" s="246">
        <v>63184.876610000007</v>
      </c>
      <c r="O59" s="247">
        <v>63184.876610000007</v>
      </c>
      <c r="Q59" s="240"/>
    </row>
    <row r="60" spans="2:17">
      <c r="B60" s="227" t="s">
        <v>7340</v>
      </c>
      <c r="D60" s="245">
        <v>-162.92412999999999</v>
      </c>
      <c r="E60" s="306">
        <v>-162.92412999999999</v>
      </c>
      <c r="F60" s="246">
        <v>-162.92412999999999</v>
      </c>
      <c r="G60" s="246">
        <v>-162.92412999999999</v>
      </c>
      <c r="H60" s="246">
        <v>-162.92412999999999</v>
      </c>
      <c r="I60" s="246">
        <v>-162.92412999999999</v>
      </c>
      <c r="J60" s="246">
        <v>-162.92412999999999</v>
      </c>
      <c r="K60" s="246">
        <v>-162.92412999999999</v>
      </c>
      <c r="L60" s="246">
        <v>-162.92412999999999</v>
      </c>
      <c r="M60" s="308">
        <v>-325</v>
      </c>
      <c r="N60" s="308">
        <v>-325</v>
      </c>
      <c r="O60" s="247">
        <v>-325</v>
      </c>
    </row>
    <row r="61" spans="2:17">
      <c r="B61" s="227" t="s">
        <v>7341</v>
      </c>
      <c r="D61" s="245">
        <v>-30438.65497</v>
      </c>
      <c r="E61" s="306">
        <v>-30438.65497</v>
      </c>
      <c r="F61" s="246">
        <v>-30438.65497</v>
      </c>
      <c r="G61" s="246">
        <v>-30438.65497</v>
      </c>
      <c r="H61" s="246">
        <v>-30438.65497</v>
      </c>
      <c r="I61" s="246">
        <v>-30438.65497</v>
      </c>
      <c r="J61" s="246">
        <v>-30438.65497</v>
      </c>
      <c r="K61" s="246">
        <v>-30438.65497</v>
      </c>
      <c r="L61" s="246">
        <v>-30438.65497</v>
      </c>
      <c r="M61" s="246">
        <v>-30438.65497</v>
      </c>
      <c r="N61" s="246">
        <v>-30438.65497</v>
      </c>
      <c r="O61" s="309">
        <v>-30438.65497</v>
      </c>
    </row>
    <row r="62" spans="2:17">
      <c r="B62" s="227" t="s">
        <v>7342</v>
      </c>
      <c r="D62" s="245">
        <v>-41.346950000013699</v>
      </c>
      <c r="E62" s="306">
        <v>-39.204000000000001</v>
      </c>
      <c r="F62" s="246">
        <v>-39.204000000000001</v>
      </c>
      <c r="G62" s="246">
        <v>-13.766</v>
      </c>
      <c r="H62" s="246">
        <v>-29.765999999999998</v>
      </c>
      <c r="I62" s="246">
        <v>-30.381</v>
      </c>
      <c r="J62" s="246">
        <v>-25.626000000000001</v>
      </c>
      <c r="K62" s="246">
        <v>-25.626000000000001</v>
      </c>
      <c r="L62" s="246">
        <v>-20.298820000010899</v>
      </c>
      <c r="M62" s="308">
        <v>-17</v>
      </c>
      <c r="N62" s="308">
        <v>-17</v>
      </c>
      <c r="O62" s="309">
        <v>-18.179050000013401</v>
      </c>
    </row>
    <row r="63" spans="2:17">
      <c r="B63" s="310" t="s">
        <v>7343</v>
      </c>
      <c r="D63" s="300">
        <v>-872.59569000000033</v>
      </c>
      <c r="E63" s="301">
        <v>-2008</v>
      </c>
      <c r="F63" s="301">
        <v>-2086</v>
      </c>
      <c r="G63" s="301">
        <v>-2752.7147300000001</v>
      </c>
      <c r="H63" s="301">
        <v>-4090.55213</v>
      </c>
      <c r="I63" s="301">
        <v>-4445.9150600000103</v>
      </c>
      <c r="J63" s="301">
        <v>-5332.7266400000199</v>
      </c>
      <c r="K63" s="301">
        <v>-5995.0506300000297</v>
      </c>
      <c r="L63" s="301">
        <v>-7282.760940000001</v>
      </c>
      <c r="M63" s="301">
        <v>-8114.430150000001</v>
      </c>
      <c r="N63" s="301">
        <v>-8858.6014700000014</v>
      </c>
      <c r="O63" s="311">
        <v>-7076.962440000003</v>
      </c>
    </row>
    <row r="64" spans="2:17">
      <c r="B64" s="302" t="s">
        <v>7344</v>
      </c>
      <c r="D64" s="303">
        <v>27787.586299999992</v>
      </c>
      <c r="E64" s="304">
        <v>26654.324940000006</v>
      </c>
      <c r="F64" s="304">
        <v>26576.324940000006</v>
      </c>
      <c r="G64" s="304">
        <v>30935.04927000001</v>
      </c>
      <c r="H64" s="304">
        <v>29581.21187000001</v>
      </c>
      <c r="I64" s="304">
        <v>29225.233940000002</v>
      </c>
      <c r="J64" s="304">
        <v>28343.177359999998</v>
      </c>
      <c r="K64" s="304">
        <v>27680.853369999986</v>
      </c>
      <c r="L64" s="304">
        <v>26398.470240000002</v>
      </c>
      <c r="M64" s="304">
        <v>25408.023980000013</v>
      </c>
      <c r="N64" s="304">
        <v>24663.852660000011</v>
      </c>
      <c r="O64" s="311">
        <v>26444.312639999996</v>
      </c>
    </row>
    <row r="65" spans="4:15">
      <c r="D65" s="246"/>
      <c r="E65" s="246"/>
      <c r="F65" s="246"/>
      <c r="G65" s="246"/>
      <c r="H65" s="246"/>
      <c r="I65" s="246"/>
      <c r="J65" s="246"/>
      <c r="K65" s="246"/>
      <c r="L65" s="246"/>
      <c r="M65" s="246"/>
      <c r="N65" s="246"/>
      <c r="O65" s="246"/>
    </row>
  </sheetData>
  <phoneticPr fontId="1" type="noConversion"/>
  <conditionalFormatting sqref="G65">
    <cfRule type="cellIs" dxfId="0" priority="1" operator="lessThan">
      <formula>0</formula>
    </cfRule>
  </conditionalFormatting>
  <pageMargins left="0.7" right="0.7" top="0.75" bottom="0.75" header="0.3" footer="0.3"/>
  <pageSetup paperSize="9" scale="84" fitToHeight="0" orientation="landscape" horizontalDpi="300" verticalDpi="300" r:id="rId1"/>
  <rowBreaks count="1" manualBreakCount="1">
    <brk id="38" min="1" max="16"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34E50-A2C2-43DE-B1C7-E230C5A4A498}">
  <dimension ref="B2:F9"/>
  <sheetViews>
    <sheetView workbookViewId="0">
      <selection activeCell="F7" sqref="F7"/>
    </sheetView>
  </sheetViews>
  <sheetFormatPr defaultRowHeight="16.5"/>
  <cols>
    <col min="2" max="2" width="24.875" bestFit="1" customWidth="1"/>
    <col min="3" max="4" width="12.5" customWidth="1"/>
  </cols>
  <sheetData>
    <row r="2" spans="2:6">
      <c r="B2" t="s">
        <v>8261</v>
      </c>
    </row>
    <row r="4" spans="2:6" ht="33">
      <c r="B4" s="69" t="s">
        <v>8262</v>
      </c>
      <c r="C4" s="312" t="s">
        <v>8263</v>
      </c>
      <c r="D4" s="312" t="s">
        <v>8264</v>
      </c>
    </row>
    <row r="5" spans="2:6">
      <c r="B5" t="s">
        <v>7321</v>
      </c>
      <c r="C5" s="55">
        <v>9794.3436600000095</v>
      </c>
      <c r="D5" s="55"/>
      <c r="F5">
        <f>'별첨1.과거재무자료(2020이후)'!E5</f>
        <v>9794.3436600000095</v>
      </c>
    </row>
    <row r="6" spans="2:6">
      <c r="B6" t="s">
        <v>7336</v>
      </c>
      <c r="C6" s="55">
        <v>13054.000000000002</v>
      </c>
      <c r="D6" s="55"/>
      <c r="F6">
        <f>'별첨1.과거재무자료(2020이후)'!E20</f>
        <v>13054.000000000002</v>
      </c>
    </row>
    <row r="7" spans="2:6">
      <c r="B7" t="s">
        <v>392</v>
      </c>
      <c r="C7" s="55">
        <v>3259.6563399999923</v>
      </c>
      <c r="D7" s="55">
        <v>4573.3630381467892</v>
      </c>
      <c r="F7">
        <f>F5-F6</f>
        <v>-3259.6563399999923</v>
      </c>
    </row>
    <row r="9" spans="2:6">
      <c r="B9" t="s">
        <v>388</v>
      </c>
      <c r="C9" s="59">
        <v>1403.02</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7E48D-EB9F-45A2-A8DB-DD01FE918D5D}">
  <dimension ref="B2:J34"/>
  <sheetViews>
    <sheetView showGridLines="0" topLeftCell="A10" zoomScale="130" zoomScaleNormal="130" workbookViewId="0">
      <selection activeCell="C34" sqref="C34"/>
    </sheetView>
  </sheetViews>
  <sheetFormatPr defaultColWidth="8.75" defaultRowHeight="11.25"/>
  <cols>
    <col min="1" max="1" width="1.625" style="90" customWidth="1"/>
    <col min="2" max="2" width="21.125" style="90" customWidth="1"/>
    <col min="3" max="3" width="13.25" style="90" customWidth="1"/>
    <col min="4" max="6" width="14.75" style="90" customWidth="1"/>
    <col min="7" max="16384" width="8.75" style="90"/>
  </cols>
  <sheetData>
    <row r="2" spans="2:10" s="313" customFormat="1">
      <c r="B2" s="313" t="s">
        <v>8265</v>
      </c>
    </row>
    <row r="4" spans="2:10">
      <c r="B4" s="90" t="s">
        <v>8266</v>
      </c>
    </row>
    <row r="5" spans="2:10">
      <c r="B5" s="90" t="s">
        <v>8267</v>
      </c>
    </row>
    <row r="6" spans="2:10">
      <c r="B6" s="90" t="s">
        <v>8268</v>
      </c>
    </row>
    <row r="8" spans="2:10">
      <c r="B8" s="90" t="s">
        <v>8269</v>
      </c>
    </row>
    <row r="9" spans="2:10">
      <c r="B9" s="90" t="s">
        <v>7670</v>
      </c>
      <c r="C9" s="90" t="s">
        <v>8270</v>
      </c>
      <c r="E9" s="94">
        <f>'별첨6-2. Screening'!A7</f>
        <v>1697</v>
      </c>
    </row>
    <row r="10" spans="2:10">
      <c r="B10" s="90" t="s">
        <v>7672</v>
      </c>
      <c r="C10" s="90" t="s">
        <v>8271</v>
      </c>
      <c r="E10" s="94">
        <f>'별첨6-1. Public Company'!A7</f>
        <v>574</v>
      </c>
    </row>
    <row r="11" spans="2:10">
      <c r="B11" s="90" t="s">
        <v>8272</v>
      </c>
      <c r="C11" s="90" t="s">
        <v>420</v>
      </c>
      <c r="G11" s="94"/>
    </row>
    <row r="13" spans="2:10" ht="22.5">
      <c r="B13" s="314" t="s">
        <v>8273</v>
      </c>
      <c r="C13" s="314" t="s">
        <v>8274</v>
      </c>
      <c r="D13" s="314" t="s">
        <v>424</v>
      </c>
      <c r="E13" s="314" t="s">
        <v>425</v>
      </c>
      <c r="F13" s="314" t="s">
        <v>426</v>
      </c>
    </row>
    <row r="14" spans="2:10" s="313" customFormat="1" ht="15" customHeight="1">
      <c r="B14" s="313" t="s">
        <v>8275</v>
      </c>
    </row>
    <row r="15" spans="2:10" ht="15" customHeight="1">
      <c r="B15" s="315" t="s">
        <v>8276</v>
      </c>
      <c r="C15" s="94">
        <f>$E$10</f>
        <v>574</v>
      </c>
      <c r="D15" s="316">
        <v>0.54670991289198623</v>
      </c>
      <c r="E15" s="316">
        <v>0.59093422338569024</v>
      </c>
      <c r="F15" s="316">
        <v>0.64534347902097733</v>
      </c>
      <c r="H15" s="90" t="s">
        <v>8277</v>
      </c>
      <c r="I15" s="90" t="s">
        <v>8278</v>
      </c>
      <c r="J15" s="90" t="s">
        <v>8279</v>
      </c>
    </row>
    <row r="16" spans="2:10" ht="15" customHeight="1">
      <c r="B16" s="315" t="s">
        <v>8280</v>
      </c>
      <c r="C16" s="90">
        <f>$C$15-G16*2</f>
        <v>516</v>
      </c>
      <c r="D16" s="316">
        <v>0.14374804263565874</v>
      </c>
      <c r="E16" s="316">
        <v>0.16443858527131799</v>
      </c>
      <c r="F16" s="316">
        <v>0.20747668604651193</v>
      </c>
      <c r="G16" s="90">
        <f>ROUND($C$15*5%,)</f>
        <v>29</v>
      </c>
      <c r="H16" s="90">
        <f>G16+1</f>
        <v>30</v>
      </c>
      <c r="I16" s="94">
        <f>$C$15-G16</f>
        <v>545</v>
      </c>
      <c r="J16" s="94">
        <f>I16-H16+1</f>
        <v>516</v>
      </c>
    </row>
    <row r="17" spans="2:10" ht="15" customHeight="1">
      <c r="B17" s="315" t="s">
        <v>8281</v>
      </c>
      <c r="C17" s="313">
        <f>$C$15-G17*2</f>
        <v>460</v>
      </c>
      <c r="D17" s="316">
        <v>0.14405606521739109</v>
      </c>
      <c r="E17" s="317">
        <v>0.16540176086956532</v>
      </c>
      <c r="F17" s="316">
        <v>0.20734623913043507</v>
      </c>
      <c r="G17" s="90">
        <f>ROUND($C$15*10%,)</f>
        <v>57</v>
      </c>
      <c r="H17" s="90">
        <f>G17+1</f>
        <v>58</v>
      </c>
      <c r="I17" s="94">
        <f>$C$15-G17</f>
        <v>517</v>
      </c>
      <c r="J17" s="94">
        <f>I17-H17+1</f>
        <v>460</v>
      </c>
    </row>
    <row r="18" spans="2:10" ht="15" customHeight="1">
      <c r="B18" s="315" t="s">
        <v>8282</v>
      </c>
      <c r="C18" s="90">
        <f>$C$15-G18*2</f>
        <v>402</v>
      </c>
      <c r="D18" s="316">
        <v>0.15037783582089545</v>
      </c>
      <c r="E18" s="316">
        <v>0.17157813432835828</v>
      </c>
      <c r="F18" s="316">
        <v>0.21138549751243807</v>
      </c>
      <c r="G18" s="90">
        <f>ROUND($C$15*15%,)</f>
        <v>86</v>
      </c>
      <c r="H18" s="90">
        <f>G18+1</f>
        <v>87</v>
      </c>
      <c r="I18" s="94">
        <f>$C$15-G18</f>
        <v>488</v>
      </c>
      <c r="J18" s="94">
        <f>I18-H18+1</f>
        <v>402</v>
      </c>
    </row>
    <row r="19" spans="2:10" ht="15" customHeight="1">
      <c r="B19" s="315" t="s">
        <v>8283</v>
      </c>
      <c r="C19" s="90">
        <f>$C$15-G19*2</f>
        <v>344</v>
      </c>
      <c r="D19" s="316">
        <v>0.15259677325581389</v>
      </c>
      <c r="E19" s="316">
        <v>0.17576659883720938</v>
      </c>
      <c r="F19" s="316">
        <v>0.21535921511627903</v>
      </c>
      <c r="G19" s="90">
        <f>ROUND($C$15*20%,)</f>
        <v>115</v>
      </c>
      <c r="H19" s="90">
        <f>G19+1</f>
        <v>116</v>
      </c>
      <c r="I19" s="94">
        <f>$C$15-G19</f>
        <v>459</v>
      </c>
      <c r="J19" s="94">
        <f>I19-H19+1</f>
        <v>344</v>
      </c>
    </row>
    <row r="20" spans="2:10" s="313" customFormat="1" ht="15" customHeight="1">
      <c r="B20" s="313" t="s">
        <v>8284</v>
      </c>
      <c r="D20" s="317"/>
      <c r="E20" s="317"/>
      <c r="F20" s="317"/>
    </row>
    <row r="21" spans="2:10" ht="15" customHeight="1">
      <c r="B21" s="315" t="s">
        <v>8276</v>
      </c>
      <c r="C21" s="94">
        <f>$E$10</f>
        <v>574</v>
      </c>
      <c r="D21" s="316">
        <v>0.14530000000000001</v>
      </c>
      <c r="E21" s="316">
        <v>0.15869999999999998</v>
      </c>
      <c r="F21" s="316">
        <v>0.21554999999999999</v>
      </c>
    </row>
    <row r="22" spans="2:10" ht="15" customHeight="1">
      <c r="B22" s="315" t="s">
        <v>8280</v>
      </c>
      <c r="C22" s="90">
        <f>C16</f>
        <v>516</v>
      </c>
      <c r="D22" s="316">
        <v>0.14530000000000001</v>
      </c>
      <c r="E22" s="316">
        <v>0.15795000000000001</v>
      </c>
      <c r="F22" s="316">
        <v>0.21295000000000003</v>
      </c>
    </row>
    <row r="23" spans="2:10" ht="15" customHeight="1">
      <c r="B23" s="315" t="s">
        <v>8281</v>
      </c>
      <c r="C23" s="313">
        <f t="shared" ref="C23:C25" si="0">C17</f>
        <v>460</v>
      </c>
      <c r="D23" s="316">
        <v>0.14530000000000001</v>
      </c>
      <c r="E23" s="317">
        <v>0.15795000000000001</v>
      </c>
      <c r="F23" s="316">
        <v>0.21295000000000003</v>
      </c>
    </row>
    <row r="24" spans="2:10" ht="15" customHeight="1">
      <c r="B24" s="315" t="s">
        <v>8282</v>
      </c>
      <c r="C24" s="90">
        <f t="shared" si="0"/>
        <v>402</v>
      </c>
      <c r="D24" s="316">
        <v>0.14530000000000001</v>
      </c>
      <c r="E24" s="316">
        <v>0.15795000000000001</v>
      </c>
      <c r="F24" s="316">
        <v>0.21295000000000003</v>
      </c>
    </row>
    <row r="25" spans="2:10" ht="15" customHeight="1">
      <c r="B25" s="315" t="s">
        <v>8283</v>
      </c>
      <c r="C25" s="90">
        <f t="shared" si="0"/>
        <v>344</v>
      </c>
      <c r="D25" s="316">
        <v>0.14530000000000001</v>
      </c>
      <c r="E25" s="316">
        <v>0.15795000000000001</v>
      </c>
      <c r="F25" s="316">
        <v>0.21295000000000003</v>
      </c>
    </row>
    <row r="26" spans="2:10" ht="15" customHeight="1"/>
    <row r="27" spans="2:10" s="313" customFormat="1" ht="15" customHeight="1">
      <c r="B27" s="313" t="s">
        <v>8285</v>
      </c>
    </row>
    <row r="28" spans="2:10" ht="15" customHeight="1"/>
    <row r="29" spans="2:10" ht="15" customHeight="1">
      <c r="B29" s="318" t="s">
        <v>8286</v>
      </c>
    </row>
    <row r="30" spans="2:10" ht="15" customHeight="1"/>
    <row r="31" spans="2:10" ht="15" customHeight="1">
      <c r="B31" s="314" t="s">
        <v>8273</v>
      </c>
      <c r="C31" s="314" t="s">
        <v>444</v>
      </c>
      <c r="D31" s="314" t="s">
        <v>445</v>
      </c>
      <c r="E31" s="314" t="s">
        <v>8287</v>
      </c>
    </row>
    <row r="32" spans="2:10" ht="15" customHeight="1">
      <c r="B32" s="319" t="s">
        <v>8288</v>
      </c>
      <c r="C32" s="320">
        <f>E17</f>
        <v>0.16540176086956532</v>
      </c>
      <c r="D32" s="320">
        <f>E23</f>
        <v>0.15795000000000001</v>
      </c>
      <c r="E32" s="321" t="s">
        <v>448</v>
      </c>
    </row>
    <row r="33" spans="2:5" ht="15" customHeight="1">
      <c r="B33" s="321" t="s">
        <v>8289</v>
      </c>
      <c r="C33" s="322">
        <v>0.29199999999999998</v>
      </c>
      <c r="D33" s="322">
        <v>0.24199999999999999</v>
      </c>
      <c r="E33" s="321" t="s">
        <v>450</v>
      </c>
    </row>
    <row r="34" spans="2:5" ht="15" customHeight="1">
      <c r="B34" s="323" t="s">
        <v>444</v>
      </c>
      <c r="C34" s="324">
        <f>AVERAGE(C32:C33)</f>
        <v>0.22870088043478265</v>
      </c>
      <c r="D34" s="324">
        <f>AVERAGE(D32:D33)</f>
        <v>0.19997500000000001</v>
      </c>
      <c r="E34" s="323"/>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D0069-8219-4FE1-A118-36EF021981C8}">
  <sheetPr>
    <outlinePr summaryBelow="0" summaryRight="0"/>
    <pageSetUpPr autoPageBreaks="0"/>
  </sheetPr>
  <dimension ref="A6:AS582"/>
  <sheetViews>
    <sheetView zoomScale="115" zoomScaleNormal="115" workbookViewId="0">
      <pane xSplit="1" ySplit="8" topLeftCell="B581" activePane="bottomRight" state="frozen"/>
      <selection pane="bottomRight" activeCell="E22" sqref="E22"/>
      <selection pane="bottomLeft" activeCell="E22" sqref="E22"/>
      <selection pane="topRight" activeCell="E22" sqref="E22"/>
    </sheetView>
  </sheetViews>
  <sheetFormatPr defaultColWidth="8.75" defaultRowHeight="11.25"/>
  <cols>
    <col min="1" max="1" width="23.25" style="90" customWidth="1"/>
    <col min="2" max="2" width="36.75" style="90" customWidth="1"/>
    <col min="3" max="3" width="14.25" style="90" customWidth="1"/>
    <col min="4" max="5" width="17" style="90" customWidth="1"/>
    <col min="6" max="6" width="23.25" style="90" customWidth="1"/>
    <col min="7" max="8" width="36.75" style="90" customWidth="1"/>
    <col min="9" max="9" width="17" style="90" customWidth="1"/>
    <col min="10" max="10" width="23.25" style="90" customWidth="1"/>
    <col min="11" max="11" width="36.75" style="90" customWidth="1"/>
    <col min="12" max="12" width="23.25" style="90" customWidth="1"/>
    <col min="13" max="15" width="36.75" style="90" customWidth="1"/>
    <col min="16" max="16" width="23.25" style="90" customWidth="1"/>
    <col min="17" max="17" width="40.375" style="90" customWidth="1"/>
    <col min="18" max="19" width="36.75" style="90" customWidth="1"/>
    <col min="20" max="20" width="30.5" style="90" customWidth="1"/>
    <col min="21" max="21" width="26" style="90" customWidth="1"/>
    <col min="22" max="27" width="36.75" style="90" customWidth="1"/>
    <col min="28" max="37" width="23.25" style="90" customWidth="1"/>
    <col min="38" max="38" width="24.25" style="90" customWidth="1"/>
    <col min="39" max="39" width="16.125" style="90" customWidth="1"/>
    <col min="40" max="42" width="23.25" style="90" customWidth="1"/>
    <col min="43" max="16384" width="8.75" style="90"/>
  </cols>
  <sheetData>
    <row r="6" spans="1:45" ht="16.5" customHeight="1">
      <c r="A6" s="325" t="s">
        <v>46</v>
      </c>
      <c r="AM6" s="90" t="s">
        <v>445</v>
      </c>
      <c r="AN6" s="326">
        <f>MEDIAN(AN$9:AN$582)</f>
        <v>14.530000000000001</v>
      </c>
      <c r="AO6" s="326">
        <f>MEDIAN(AO$9:AO$582)</f>
        <v>15.87</v>
      </c>
      <c r="AP6" s="326">
        <f>MEDIAN(AP$9:AP$582)</f>
        <v>21.555</v>
      </c>
    </row>
    <row r="7" spans="1:45">
      <c r="A7" s="90">
        <f>SUBTOTAL(3,A9:A582)</f>
        <v>574</v>
      </c>
      <c r="AM7" s="90" t="s">
        <v>444</v>
      </c>
      <c r="AN7" s="326">
        <f>AVERAGE(AN$9:AN$582)</f>
        <v>54.670991289198618</v>
      </c>
      <c r="AO7" s="326">
        <f>AVERAGE(AO$9:AO$582)</f>
        <v>59.093422338569006</v>
      </c>
      <c r="AP7" s="326">
        <f>AVERAGE(AP$9:AP$582)</f>
        <v>64.534347902097707</v>
      </c>
    </row>
    <row r="8" spans="1:45" ht="92.45" customHeight="1">
      <c r="A8" s="327" t="s">
        <v>47</v>
      </c>
      <c r="B8" s="327" t="s">
        <v>48</v>
      </c>
      <c r="C8" s="327" t="s">
        <v>49</v>
      </c>
      <c r="D8" s="327" t="s">
        <v>50</v>
      </c>
      <c r="E8" s="327" t="s">
        <v>51</v>
      </c>
      <c r="F8" s="328" t="s">
        <v>52</v>
      </c>
      <c r="G8" s="327" t="s">
        <v>53</v>
      </c>
      <c r="H8" s="327" t="s">
        <v>54</v>
      </c>
      <c r="I8" s="327" t="s">
        <v>55</v>
      </c>
      <c r="J8" s="327" t="s">
        <v>58</v>
      </c>
      <c r="K8" s="327" t="s">
        <v>482</v>
      </c>
      <c r="L8" s="327" t="s">
        <v>8290</v>
      </c>
      <c r="M8" s="327" t="s">
        <v>8291</v>
      </c>
      <c r="N8" s="327" t="s">
        <v>8292</v>
      </c>
      <c r="O8" s="327" t="s">
        <v>8293</v>
      </c>
      <c r="P8" s="328" t="s">
        <v>8294</v>
      </c>
      <c r="Q8" s="327" t="s">
        <v>8295</v>
      </c>
      <c r="R8" s="327" t="s">
        <v>8296</v>
      </c>
      <c r="S8" s="327" t="s">
        <v>8297</v>
      </c>
      <c r="T8" s="327" t="s">
        <v>8298</v>
      </c>
      <c r="U8" s="327" t="s">
        <v>483</v>
      </c>
      <c r="V8" s="327" t="s">
        <v>8299</v>
      </c>
      <c r="W8" s="327" t="s">
        <v>8300</v>
      </c>
      <c r="X8" s="327" t="s">
        <v>8301</v>
      </c>
      <c r="Y8" s="327" t="s">
        <v>8302</v>
      </c>
      <c r="Z8" s="327" t="s">
        <v>8303</v>
      </c>
      <c r="AA8" s="327" t="s">
        <v>8304</v>
      </c>
      <c r="AB8" s="328" t="s">
        <v>8305</v>
      </c>
      <c r="AC8" s="328" t="s">
        <v>8306</v>
      </c>
      <c r="AD8" s="328" t="s">
        <v>8307</v>
      </c>
      <c r="AE8" s="328" t="s">
        <v>8308</v>
      </c>
      <c r="AF8" s="328" t="s">
        <v>8309</v>
      </c>
      <c r="AG8" s="328" t="s">
        <v>8310</v>
      </c>
      <c r="AH8" s="328" t="s">
        <v>8311</v>
      </c>
      <c r="AI8" s="328" t="s">
        <v>8312</v>
      </c>
      <c r="AJ8" s="328" t="s">
        <v>8313</v>
      </c>
      <c r="AK8" s="328" t="s">
        <v>8314</v>
      </c>
      <c r="AL8" s="327" t="s">
        <v>8315</v>
      </c>
      <c r="AM8" s="327" t="s">
        <v>8316</v>
      </c>
      <c r="AN8" s="328" t="s">
        <v>424</v>
      </c>
      <c r="AO8" s="328" t="s">
        <v>425</v>
      </c>
      <c r="AP8" s="328" t="s">
        <v>426</v>
      </c>
      <c r="AQ8" s="90" t="s">
        <v>8317</v>
      </c>
      <c r="AR8" s="90" t="s">
        <v>8318</v>
      </c>
      <c r="AS8" s="90" t="s">
        <v>8319</v>
      </c>
    </row>
    <row r="9" spans="1:45" ht="101.25">
      <c r="A9" s="329">
        <v>44806</v>
      </c>
      <c r="B9" s="330" t="s">
        <v>487</v>
      </c>
      <c r="C9" s="330" t="s">
        <v>488</v>
      </c>
      <c r="D9" s="331" t="s">
        <v>61</v>
      </c>
      <c r="E9" s="331" t="s">
        <v>77</v>
      </c>
      <c r="F9" s="332">
        <v>4.3600000000000003</v>
      </c>
      <c r="G9" s="330" t="s">
        <v>489</v>
      </c>
      <c r="H9" s="330" t="s">
        <v>60</v>
      </c>
      <c r="I9" s="331" t="s">
        <v>490</v>
      </c>
      <c r="J9" s="329">
        <v>44806</v>
      </c>
      <c r="K9" s="333" t="s">
        <v>491</v>
      </c>
      <c r="L9" s="334" t="s">
        <v>60</v>
      </c>
      <c r="M9" s="335" t="s">
        <v>8320</v>
      </c>
      <c r="N9" s="335" t="s">
        <v>8321</v>
      </c>
      <c r="O9" s="335" t="s">
        <v>8322</v>
      </c>
      <c r="P9" s="336">
        <v>30.7</v>
      </c>
      <c r="Q9" s="331" t="s">
        <v>8323</v>
      </c>
      <c r="R9" s="337" t="s">
        <v>8324</v>
      </c>
      <c r="S9" s="333" t="s">
        <v>8325</v>
      </c>
      <c r="T9" s="331" t="s">
        <v>6917</v>
      </c>
      <c r="U9" s="331" t="s">
        <v>492</v>
      </c>
      <c r="V9" s="335" t="s">
        <v>8326</v>
      </c>
      <c r="W9" s="333" t="s">
        <v>8327</v>
      </c>
      <c r="X9" s="330" t="s">
        <v>60</v>
      </c>
      <c r="Y9" s="335" t="s">
        <v>60</v>
      </c>
      <c r="Z9" s="333" t="s">
        <v>60</v>
      </c>
      <c r="AA9" s="330" t="s">
        <v>60</v>
      </c>
      <c r="AB9" s="332">
        <v>3.61</v>
      </c>
      <c r="AC9" s="338">
        <v>0.15</v>
      </c>
      <c r="AD9" s="338">
        <v>5.8999999999999997E-2</v>
      </c>
      <c r="AE9" s="338">
        <v>0.11</v>
      </c>
      <c r="AF9" s="338">
        <v>5.0000000000000001E-3</v>
      </c>
      <c r="AG9" s="338">
        <v>7.2999999999999995E-2</v>
      </c>
      <c r="AH9" s="332">
        <v>2.5299999999999998</v>
      </c>
      <c r="AI9" s="336">
        <v>14.2</v>
      </c>
      <c r="AJ9" s="338">
        <v>0.65700000000000003</v>
      </c>
      <c r="AK9" s="336">
        <v>19</v>
      </c>
      <c r="AL9" s="331" t="s">
        <v>8328</v>
      </c>
      <c r="AM9" s="331" t="s">
        <v>8329</v>
      </c>
      <c r="AN9" s="332">
        <v>6778.79</v>
      </c>
      <c r="AO9" s="332">
        <v>6778.79</v>
      </c>
      <c r="AP9" s="332">
        <v>6385.71</v>
      </c>
      <c r="AQ9" s="90">
        <f t="shared" ref="AQ9:AS72" si="0">RANK(AN9,AN$9:AN$582,0)</f>
        <v>1</v>
      </c>
      <c r="AR9" s="90">
        <f t="shared" si="0"/>
        <v>1</v>
      </c>
      <c r="AS9" s="90">
        <f t="shared" si="0"/>
        <v>1</v>
      </c>
    </row>
    <row r="10" spans="1:45" ht="90">
      <c r="A10" s="329">
        <v>44165</v>
      </c>
      <c r="B10" s="330" t="s">
        <v>493</v>
      </c>
      <c r="C10" s="330" t="s">
        <v>494</v>
      </c>
      <c r="D10" s="331" t="s">
        <v>61</v>
      </c>
      <c r="E10" s="331" t="s">
        <v>77</v>
      </c>
      <c r="F10" s="338">
        <v>0.57799999999999996</v>
      </c>
      <c r="G10" s="330" t="s">
        <v>495</v>
      </c>
      <c r="H10" s="330" t="s">
        <v>60</v>
      </c>
      <c r="I10" s="331" t="s">
        <v>496</v>
      </c>
      <c r="J10" s="329">
        <v>44165</v>
      </c>
      <c r="K10" s="333" t="s">
        <v>491</v>
      </c>
      <c r="L10" s="334" t="s">
        <v>60</v>
      </c>
      <c r="M10" s="335" t="s">
        <v>8330</v>
      </c>
      <c r="N10" s="335" t="s">
        <v>60</v>
      </c>
      <c r="O10" s="335" t="s">
        <v>60</v>
      </c>
      <c r="P10" s="332">
        <v>6.59</v>
      </c>
      <c r="Q10" s="331" t="s">
        <v>8331</v>
      </c>
      <c r="R10" s="339" t="s">
        <v>8332</v>
      </c>
      <c r="S10" s="333" t="s">
        <v>8333</v>
      </c>
      <c r="T10" s="331" t="s">
        <v>6917</v>
      </c>
      <c r="U10" s="331" t="s">
        <v>492</v>
      </c>
      <c r="V10" s="335" t="s">
        <v>8334</v>
      </c>
      <c r="W10" s="333" t="s">
        <v>8335</v>
      </c>
      <c r="X10" s="340">
        <v>216.7</v>
      </c>
      <c r="Y10" s="335" t="s">
        <v>60</v>
      </c>
      <c r="Z10" s="333" t="s">
        <v>60</v>
      </c>
      <c r="AA10" s="330" t="s">
        <v>60</v>
      </c>
      <c r="AB10" s="341" t="s">
        <v>60</v>
      </c>
      <c r="AC10" s="341" t="s">
        <v>60</v>
      </c>
      <c r="AD10" s="341" t="s">
        <v>60</v>
      </c>
      <c r="AE10" s="341" t="s">
        <v>60</v>
      </c>
      <c r="AF10" s="341" t="s">
        <v>60</v>
      </c>
      <c r="AG10" s="338">
        <v>0.57799999999999996</v>
      </c>
      <c r="AH10" s="338">
        <v>0.57799999999999996</v>
      </c>
      <c r="AI10" s="341" t="s">
        <v>60</v>
      </c>
      <c r="AJ10" s="341" t="s">
        <v>60</v>
      </c>
      <c r="AK10" s="341" t="s">
        <v>60</v>
      </c>
      <c r="AL10" s="331" t="s">
        <v>8328</v>
      </c>
      <c r="AM10" s="331" t="s">
        <v>8329</v>
      </c>
      <c r="AN10" s="332">
        <v>5094.8100000000004</v>
      </c>
      <c r="AO10" s="332">
        <v>5342.18</v>
      </c>
      <c r="AP10" s="332">
        <v>4526.95</v>
      </c>
      <c r="AQ10" s="90">
        <f t="shared" si="0"/>
        <v>2</v>
      </c>
      <c r="AR10" s="90">
        <f t="shared" si="0"/>
        <v>2</v>
      </c>
      <c r="AS10" s="90">
        <f t="shared" si="0"/>
        <v>2</v>
      </c>
    </row>
    <row r="11" spans="1:45" ht="168.75">
      <c r="A11" s="329">
        <v>44253</v>
      </c>
      <c r="B11" s="330" t="s">
        <v>497</v>
      </c>
      <c r="C11" s="330" t="s">
        <v>498</v>
      </c>
      <c r="D11" s="331" t="s">
        <v>61</v>
      </c>
      <c r="E11" s="331" t="s">
        <v>77</v>
      </c>
      <c r="F11" s="332">
        <v>53.82</v>
      </c>
      <c r="G11" s="330" t="s">
        <v>499</v>
      </c>
      <c r="H11" s="330" t="s">
        <v>500</v>
      </c>
      <c r="I11" s="331" t="s">
        <v>501</v>
      </c>
      <c r="J11" s="329">
        <v>44253</v>
      </c>
      <c r="K11" s="333" t="s">
        <v>491</v>
      </c>
      <c r="L11" s="334" t="s">
        <v>60</v>
      </c>
      <c r="M11" s="335" t="s">
        <v>8336</v>
      </c>
      <c r="N11" s="335" t="s">
        <v>60</v>
      </c>
      <c r="O11" s="335" t="s">
        <v>60</v>
      </c>
      <c r="P11" s="338">
        <v>0.42899999999999999</v>
      </c>
      <c r="Q11" s="331" t="s">
        <v>8337</v>
      </c>
      <c r="R11" s="339" t="s">
        <v>8338</v>
      </c>
      <c r="S11" s="333" t="s">
        <v>8339</v>
      </c>
      <c r="T11" s="331" t="s">
        <v>6923</v>
      </c>
      <c r="U11" s="331" t="s">
        <v>492</v>
      </c>
      <c r="V11" s="335" t="s">
        <v>60</v>
      </c>
      <c r="W11" s="333" t="s">
        <v>8340</v>
      </c>
      <c r="X11" s="330" t="s">
        <v>60</v>
      </c>
      <c r="Y11" s="335" t="s">
        <v>8341</v>
      </c>
      <c r="Z11" s="339" t="s">
        <v>8342</v>
      </c>
      <c r="AA11" s="330" t="s">
        <v>60</v>
      </c>
      <c r="AB11" s="341" t="s">
        <v>60</v>
      </c>
      <c r="AC11" s="332">
        <v>41.88</v>
      </c>
      <c r="AD11" s="341" t="s">
        <v>60</v>
      </c>
      <c r="AE11" s="341" t="s">
        <v>60</v>
      </c>
      <c r="AF11" s="341" t="s">
        <v>60</v>
      </c>
      <c r="AG11" s="332">
        <v>87.71</v>
      </c>
      <c r="AH11" s="332">
        <v>87.48</v>
      </c>
      <c r="AI11" s="341" t="s">
        <v>60</v>
      </c>
      <c r="AJ11" s="332">
        <v>-1.41</v>
      </c>
      <c r="AK11" s="338">
        <v>0.45900000000000002</v>
      </c>
      <c r="AL11" s="331" t="s">
        <v>8328</v>
      </c>
      <c r="AM11" s="331" t="s">
        <v>8329</v>
      </c>
      <c r="AN11" s="332">
        <v>2900</v>
      </c>
      <c r="AO11" s="332">
        <v>4400</v>
      </c>
      <c r="AP11" s="332">
        <v>4400</v>
      </c>
      <c r="AQ11" s="90">
        <f t="shared" si="0"/>
        <v>3</v>
      </c>
      <c r="AR11" s="90">
        <f t="shared" si="0"/>
        <v>3</v>
      </c>
      <c r="AS11" s="90">
        <f t="shared" si="0"/>
        <v>3</v>
      </c>
    </row>
    <row r="12" spans="1:45" ht="101.25">
      <c r="A12" s="329">
        <v>44684</v>
      </c>
      <c r="B12" s="330" t="s">
        <v>502</v>
      </c>
      <c r="C12" s="330" t="s">
        <v>503</v>
      </c>
      <c r="D12" s="331" t="s">
        <v>61</v>
      </c>
      <c r="E12" s="331" t="s">
        <v>77</v>
      </c>
      <c r="F12" s="338">
        <v>0.20300000000000001</v>
      </c>
      <c r="G12" s="330" t="s">
        <v>60</v>
      </c>
      <c r="H12" s="330" t="s">
        <v>504</v>
      </c>
      <c r="I12" s="331" t="s">
        <v>505</v>
      </c>
      <c r="J12" s="329">
        <v>44684</v>
      </c>
      <c r="K12" s="333" t="s">
        <v>491</v>
      </c>
      <c r="L12" s="334" t="s">
        <v>60</v>
      </c>
      <c r="M12" s="335" t="s">
        <v>8343</v>
      </c>
      <c r="N12" s="335" t="s">
        <v>60</v>
      </c>
      <c r="O12" s="335" t="s">
        <v>60</v>
      </c>
      <c r="P12" s="341" t="s">
        <v>60</v>
      </c>
      <c r="Q12" s="331" t="s">
        <v>8344</v>
      </c>
      <c r="R12" s="339" t="s">
        <v>8345</v>
      </c>
      <c r="S12" s="333" t="s">
        <v>8346</v>
      </c>
      <c r="T12" s="331" t="s">
        <v>6917</v>
      </c>
      <c r="U12" s="331" t="s">
        <v>492</v>
      </c>
      <c r="V12" s="335" t="s">
        <v>60</v>
      </c>
      <c r="W12" s="333" t="s">
        <v>60</v>
      </c>
      <c r="X12" s="330" t="s">
        <v>60</v>
      </c>
      <c r="Y12" s="335" t="s">
        <v>8347</v>
      </c>
      <c r="Z12" s="339" t="s">
        <v>8348</v>
      </c>
      <c r="AA12" s="330" t="s">
        <v>60</v>
      </c>
      <c r="AB12" s="341" t="s">
        <v>60</v>
      </c>
      <c r="AC12" s="341" t="s">
        <v>60</v>
      </c>
      <c r="AD12" s="341" t="s">
        <v>60</v>
      </c>
      <c r="AE12" s="341" t="s">
        <v>60</v>
      </c>
      <c r="AF12" s="341" t="s">
        <v>60</v>
      </c>
      <c r="AG12" s="338">
        <v>0.27100000000000002</v>
      </c>
      <c r="AH12" s="338">
        <v>0.27100000000000002</v>
      </c>
      <c r="AI12" s="341" t="s">
        <v>60</v>
      </c>
      <c r="AJ12" s="341" t="s">
        <v>60</v>
      </c>
      <c r="AK12" s="341" t="s">
        <v>60</v>
      </c>
      <c r="AL12" s="331" t="s">
        <v>8328</v>
      </c>
      <c r="AM12" s="331" t="s">
        <v>8329</v>
      </c>
      <c r="AN12" s="332">
        <v>1969.62</v>
      </c>
      <c r="AO12" s="332">
        <v>1969.62</v>
      </c>
      <c r="AP12" s="332">
        <v>1969.62</v>
      </c>
      <c r="AQ12" s="90">
        <f t="shared" si="0"/>
        <v>4</v>
      </c>
      <c r="AR12" s="90">
        <f t="shared" si="0"/>
        <v>4</v>
      </c>
      <c r="AS12" s="90">
        <f t="shared" si="0"/>
        <v>5</v>
      </c>
    </row>
    <row r="13" spans="1:45" ht="146.25">
      <c r="A13" s="329">
        <v>44353</v>
      </c>
      <c r="B13" s="330" t="s">
        <v>506</v>
      </c>
      <c r="C13" s="330" t="s">
        <v>507</v>
      </c>
      <c r="D13" s="331" t="s">
        <v>61</v>
      </c>
      <c r="E13" s="331" t="s">
        <v>67</v>
      </c>
      <c r="F13" s="332">
        <v>450.45</v>
      </c>
      <c r="G13" s="330" t="s">
        <v>508</v>
      </c>
      <c r="H13" s="330" t="s">
        <v>60</v>
      </c>
      <c r="I13" s="331" t="s">
        <v>509</v>
      </c>
      <c r="J13" s="329">
        <v>44353</v>
      </c>
      <c r="K13" s="333" t="s">
        <v>491</v>
      </c>
      <c r="L13" s="329">
        <v>44663</v>
      </c>
      <c r="M13" s="335" t="s">
        <v>8349</v>
      </c>
      <c r="N13" s="335" t="s">
        <v>8350</v>
      </c>
      <c r="O13" s="335" t="s">
        <v>60</v>
      </c>
      <c r="P13" s="341" t="s">
        <v>60</v>
      </c>
      <c r="Q13" s="331" t="s">
        <v>8351</v>
      </c>
      <c r="R13" s="333" t="s">
        <v>8352</v>
      </c>
      <c r="S13" s="333" t="s">
        <v>8353</v>
      </c>
      <c r="T13" s="331" t="s">
        <v>6917</v>
      </c>
      <c r="U13" s="331" t="s">
        <v>492</v>
      </c>
      <c r="V13" s="335" t="s">
        <v>60</v>
      </c>
      <c r="W13" s="333" t="s">
        <v>8354</v>
      </c>
      <c r="X13" s="330" t="s">
        <v>60</v>
      </c>
      <c r="Y13" s="335" t="s">
        <v>60</v>
      </c>
      <c r="Z13" s="333" t="s">
        <v>60</v>
      </c>
      <c r="AA13" s="330" t="s">
        <v>60</v>
      </c>
      <c r="AB13" s="341" t="s">
        <v>60</v>
      </c>
      <c r="AC13" s="341" t="s">
        <v>60</v>
      </c>
      <c r="AD13" s="341" t="s">
        <v>60</v>
      </c>
      <c r="AE13" s="341" t="s">
        <v>60</v>
      </c>
      <c r="AF13" s="332">
        <v>4.42</v>
      </c>
      <c r="AG13" s="332">
        <v>459.25</v>
      </c>
      <c r="AH13" s="332">
        <v>90.14</v>
      </c>
      <c r="AI13" s="336">
        <v>106.1</v>
      </c>
      <c r="AJ13" s="332">
        <v>-9.51</v>
      </c>
      <c r="AK13" s="336">
        <v>155.30000000000001</v>
      </c>
      <c r="AL13" s="331" t="s">
        <v>8328</v>
      </c>
      <c r="AM13" s="331" t="s">
        <v>8329</v>
      </c>
      <c r="AN13" s="332">
        <v>1754.35</v>
      </c>
      <c r="AO13" s="332">
        <v>1662.18</v>
      </c>
      <c r="AP13" s="332">
        <v>2453.67</v>
      </c>
      <c r="AQ13" s="90">
        <f t="shared" si="0"/>
        <v>5</v>
      </c>
      <c r="AR13" s="90">
        <f t="shared" si="0"/>
        <v>5</v>
      </c>
      <c r="AS13" s="90">
        <f t="shared" si="0"/>
        <v>4</v>
      </c>
    </row>
    <row r="14" spans="1:45" ht="213.75">
      <c r="A14" s="329">
        <v>44805</v>
      </c>
      <c r="B14" s="330" t="s">
        <v>510</v>
      </c>
      <c r="C14" s="330" t="s">
        <v>511</v>
      </c>
      <c r="D14" s="331" t="s">
        <v>61</v>
      </c>
      <c r="E14" s="331" t="s">
        <v>67</v>
      </c>
      <c r="F14" s="332">
        <v>46.44</v>
      </c>
      <c r="G14" s="330" t="s">
        <v>60</v>
      </c>
      <c r="H14" s="330" t="s">
        <v>60</v>
      </c>
      <c r="I14" s="331" t="s">
        <v>512</v>
      </c>
      <c r="J14" s="329">
        <v>44805</v>
      </c>
      <c r="K14" s="333" t="s">
        <v>491</v>
      </c>
      <c r="L14" s="329">
        <v>44805</v>
      </c>
      <c r="M14" s="335" t="s">
        <v>8355</v>
      </c>
      <c r="N14" s="335" t="s">
        <v>60</v>
      </c>
      <c r="O14" s="335" t="s">
        <v>60</v>
      </c>
      <c r="P14" s="332">
        <v>2.11</v>
      </c>
      <c r="Q14" s="331" t="s">
        <v>8356</v>
      </c>
      <c r="R14" s="339" t="s">
        <v>8357</v>
      </c>
      <c r="S14" s="333" t="s">
        <v>8358</v>
      </c>
      <c r="T14" s="331" t="s">
        <v>6915</v>
      </c>
      <c r="U14" s="331" t="s">
        <v>492</v>
      </c>
      <c r="V14" s="335" t="s">
        <v>60</v>
      </c>
      <c r="W14" s="333" t="s">
        <v>60</v>
      </c>
      <c r="X14" s="330" t="s">
        <v>60</v>
      </c>
      <c r="Y14" s="335" t="s">
        <v>60</v>
      </c>
      <c r="Z14" s="333" t="s">
        <v>60</v>
      </c>
      <c r="AA14" s="330" t="s">
        <v>60</v>
      </c>
      <c r="AB14" s="341" t="s">
        <v>60</v>
      </c>
      <c r="AC14" s="341" t="s">
        <v>60</v>
      </c>
      <c r="AD14" s="341" t="s">
        <v>60</v>
      </c>
      <c r="AE14" s="341" t="s">
        <v>60</v>
      </c>
      <c r="AF14" s="332">
        <v>1.1499999999999999</v>
      </c>
      <c r="AG14" s="332">
        <v>52.47</v>
      </c>
      <c r="AH14" s="332">
        <v>37.11</v>
      </c>
      <c r="AI14" s="336">
        <v>54.5</v>
      </c>
      <c r="AJ14" s="332">
        <v>-6.26</v>
      </c>
      <c r="AK14" s="336">
        <v>66.099999999999994</v>
      </c>
      <c r="AL14" s="331" t="s">
        <v>8328</v>
      </c>
      <c r="AM14" s="331" t="s">
        <v>8329</v>
      </c>
      <c r="AN14" s="332">
        <v>1534.54</v>
      </c>
      <c r="AO14" s="332">
        <v>1443.73</v>
      </c>
      <c r="AP14" s="332">
        <v>1289.3599999999999</v>
      </c>
      <c r="AQ14" s="90">
        <f t="shared" si="0"/>
        <v>6</v>
      </c>
      <c r="AR14" s="90">
        <f t="shared" si="0"/>
        <v>6</v>
      </c>
      <c r="AS14" s="90">
        <f t="shared" si="0"/>
        <v>6</v>
      </c>
    </row>
    <row r="15" spans="1:45" ht="213.75">
      <c r="A15" s="329">
        <v>44306</v>
      </c>
      <c r="B15" s="330" t="s">
        <v>513</v>
      </c>
      <c r="C15" s="330" t="s">
        <v>514</v>
      </c>
      <c r="D15" s="331" t="s">
        <v>61</v>
      </c>
      <c r="E15" s="331" t="s">
        <v>77</v>
      </c>
      <c r="F15" s="332">
        <v>170.01</v>
      </c>
      <c r="G15" s="330" t="s">
        <v>515</v>
      </c>
      <c r="H15" s="330" t="s">
        <v>60</v>
      </c>
      <c r="I15" s="331" t="s">
        <v>516</v>
      </c>
      <c r="J15" s="329">
        <v>44306</v>
      </c>
      <c r="K15" s="333" t="s">
        <v>491</v>
      </c>
      <c r="L15" s="334" t="s">
        <v>60</v>
      </c>
      <c r="M15" s="335" t="s">
        <v>8359</v>
      </c>
      <c r="N15" s="335" t="s">
        <v>60</v>
      </c>
      <c r="O15" s="335" t="s">
        <v>60</v>
      </c>
      <c r="P15" s="336">
        <v>11.9</v>
      </c>
      <c r="Q15" s="331" t="s">
        <v>8360</v>
      </c>
      <c r="R15" s="333" t="s">
        <v>8361</v>
      </c>
      <c r="S15" s="333" t="s">
        <v>8362</v>
      </c>
      <c r="T15" s="331" t="s">
        <v>6921</v>
      </c>
      <c r="U15" s="331" t="s">
        <v>492</v>
      </c>
      <c r="V15" s="335" t="s">
        <v>8363</v>
      </c>
      <c r="W15" s="333" t="s">
        <v>8364</v>
      </c>
      <c r="X15" s="330" t="s">
        <v>60</v>
      </c>
      <c r="Y15" s="335" t="s">
        <v>60</v>
      </c>
      <c r="Z15" s="333" t="s">
        <v>60</v>
      </c>
      <c r="AA15" s="330" t="s">
        <v>60</v>
      </c>
      <c r="AB15" s="341" t="s">
        <v>60</v>
      </c>
      <c r="AC15" s="332">
        <v>4.26</v>
      </c>
      <c r="AD15" s="341" t="s">
        <v>60</v>
      </c>
      <c r="AE15" s="341" t="s">
        <v>60</v>
      </c>
      <c r="AF15" s="332">
        <v>130.91</v>
      </c>
      <c r="AG15" s="332">
        <v>261.29000000000002</v>
      </c>
      <c r="AH15" s="332">
        <v>251.77</v>
      </c>
      <c r="AI15" s="342">
        <v>0</v>
      </c>
      <c r="AJ15" s="336">
        <v>-18.100000000000001</v>
      </c>
      <c r="AK15" s="336">
        <v>81</v>
      </c>
      <c r="AL15" s="331" t="s">
        <v>8328</v>
      </c>
      <c r="AM15" s="331" t="s">
        <v>8329</v>
      </c>
      <c r="AN15" s="332">
        <v>1133.02</v>
      </c>
      <c r="AO15" s="332">
        <v>1038.17</v>
      </c>
      <c r="AP15" s="332">
        <v>1038.17</v>
      </c>
      <c r="AQ15" s="90">
        <f t="shared" si="0"/>
        <v>7</v>
      </c>
      <c r="AR15" s="90">
        <f t="shared" si="0"/>
        <v>7</v>
      </c>
      <c r="AS15" s="90">
        <f t="shared" si="0"/>
        <v>7</v>
      </c>
    </row>
    <row r="16" spans="1:45" ht="326.25">
      <c r="A16" s="329">
        <v>44495</v>
      </c>
      <c r="B16" s="330" t="s">
        <v>517</v>
      </c>
      <c r="C16" s="330" t="s">
        <v>518</v>
      </c>
      <c r="D16" s="331" t="s">
        <v>61</v>
      </c>
      <c r="E16" s="331" t="s">
        <v>77</v>
      </c>
      <c r="F16" s="332">
        <v>59.7</v>
      </c>
      <c r="G16" s="330" t="s">
        <v>519</v>
      </c>
      <c r="H16" s="330" t="s">
        <v>520</v>
      </c>
      <c r="I16" s="331" t="s">
        <v>521</v>
      </c>
      <c r="J16" s="329">
        <v>44495</v>
      </c>
      <c r="K16" s="333" t="s">
        <v>491</v>
      </c>
      <c r="L16" s="334" t="s">
        <v>60</v>
      </c>
      <c r="M16" s="335" t="s">
        <v>8365</v>
      </c>
      <c r="N16" s="335" t="s">
        <v>60</v>
      </c>
      <c r="O16" s="335" t="s">
        <v>60</v>
      </c>
      <c r="P16" s="336">
        <v>31.9</v>
      </c>
      <c r="Q16" s="331" t="s">
        <v>8366</v>
      </c>
      <c r="R16" s="333" t="s">
        <v>8367</v>
      </c>
      <c r="S16" s="333" t="s">
        <v>8368</v>
      </c>
      <c r="T16" s="331" t="s">
        <v>6923</v>
      </c>
      <c r="U16" s="331" t="s">
        <v>492</v>
      </c>
      <c r="V16" s="335" t="s">
        <v>8369</v>
      </c>
      <c r="W16" s="333" t="s">
        <v>8370</v>
      </c>
      <c r="X16" s="330" t="s">
        <v>60</v>
      </c>
      <c r="Y16" s="335" t="s">
        <v>8371</v>
      </c>
      <c r="Z16" s="333" t="s">
        <v>8372</v>
      </c>
      <c r="AA16" s="330" t="s">
        <v>60</v>
      </c>
      <c r="AB16" s="341" t="s">
        <v>60</v>
      </c>
      <c r="AC16" s="341" t="s">
        <v>60</v>
      </c>
      <c r="AD16" s="341" t="s">
        <v>60</v>
      </c>
      <c r="AE16" s="341" t="s">
        <v>60</v>
      </c>
      <c r="AF16" s="341" t="s">
        <v>60</v>
      </c>
      <c r="AG16" s="332">
        <v>87.36</v>
      </c>
      <c r="AH16" s="332">
        <v>87.36</v>
      </c>
      <c r="AI16" s="341" t="s">
        <v>60</v>
      </c>
      <c r="AJ16" s="341" t="s">
        <v>60</v>
      </c>
      <c r="AK16" s="341" t="s">
        <v>60</v>
      </c>
      <c r="AL16" s="331" t="s">
        <v>8328</v>
      </c>
      <c r="AM16" s="331" t="s">
        <v>8329</v>
      </c>
      <c r="AN16" s="332">
        <v>670</v>
      </c>
      <c r="AO16" s="332">
        <v>531.4</v>
      </c>
      <c r="AP16" s="332">
        <v>490.09</v>
      </c>
      <c r="AQ16" s="90">
        <f t="shared" si="0"/>
        <v>8</v>
      </c>
      <c r="AR16" s="90">
        <f t="shared" si="0"/>
        <v>8</v>
      </c>
      <c r="AS16" s="90">
        <f t="shared" si="0"/>
        <v>10</v>
      </c>
    </row>
    <row r="17" spans="1:45" ht="101.25">
      <c r="A17" s="329">
        <v>44632</v>
      </c>
      <c r="B17" s="330" t="s">
        <v>531</v>
      </c>
      <c r="C17" s="330" t="s">
        <v>532</v>
      </c>
      <c r="D17" s="331" t="s">
        <v>61</v>
      </c>
      <c r="E17" s="331" t="s">
        <v>77</v>
      </c>
      <c r="F17" s="338">
        <v>0.1</v>
      </c>
      <c r="G17" s="330" t="s">
        <v>60</v>
      </c>
      <c r="H17" s="330" t="s">
        <v>60</v>
      </c>
      <c r="I17" s="331" t="s">
        <v>533</v>
      </c>
      <c r="J17" s="329">
        <v>44632</v>
      </c>
      <c r="K17" s="333" t="s">
        <v>491</v>
      </c>
      <c r="L17" s="334" t="s">
        <v>60</v>
      </c>
      <c r="M17" s="335" t="s">
        <v>8373</v>
      </c>
      <c r="N17" s="335" t="s">
        <v>60</v>
      </c>
      <c r="O17" s="335" t="s">
        <v>60</v>
      </c>
      <c r="P17" s="338">
        <v>1.7999999999999999E-2</v>
      </c>
      <c r="Q17" s="331" t="s">
        <v>8356</v>
      </c>
      <c r="R17" s="333" t="s">
        <v>8374</v>
      </c>
      <c r="S17" s="333" t="s">
        <v>8346</v>
      </c>
      <c r="T17" s="331" t="s">
        <v>6917</v>
      </c>
      <c r="U17" s="331" t="s">
        <v>492</v>
      </c>
      <c r="V17" s="335" t="s">
        <v>60</v>
      </c>
      <c r="W17" s="333" t="s">
        <v>60</v>
      </c>
      <c r="X17" s="330" t="s">
        <v>60</v>
      </c>
      <c r="Y17" s="335" t="s">
        <v>60</v>
      </c>
      <c r="Z17" s="333" t="s">
        <v>60</v>
      </c>
      <c r="AA17" s="330" t="s">
        <v>60</v>
      </c>
      <c r="AB17" s="341" t="s">
        <v>60</v>
      </c>
      <c r="AC17" s="332">
        <v>4.8</v>
      </c>
      <c r="AD17" s="341" t="s">
        <v>60</v>
      </c>
      <c r="AE17" s="341" t="s">
        <v>60</v>
      </c>
      <c r="AF17" s="341" t="s">
        <v>60</v>
      </c>
      <c r="AG17" s="338">
        <v>0.13100000000000001</v>
      </c>
      <c r="AH17" s="338">
        <v>0.104</v>
      </c>
      <c r="AI17" s="338">
        <v>0.21199999999999999</v>
      </c>
      <c r="AJ17" s="338">
        <v>2.1000000000000001E-2</v>
      </c>
      <c r="AK17" s="338">
        <v>8.3000000000000004E-2</v>
      </c>
      <c r="AL17" s="331" t="s">
        <v>8328</v>
      </c>
      <c r="AM17" s="331" t="s">
        <v>8329</v>
      </c>
      <c r="AN17" s="332">
        <v>528.92999999999995</v>
      </c>
      <c r="AO17" s="332">
        <v>528.92999999999995</v>
      </c>
      <c r="AP17" s="332">
        <v>589.66</v>
      </c>
      <c r="AQ17" s="90">
        <f t="shared" si="0"/>
        <v>9</v>
      </c>
      <c r="AR17" s="90">
        <f t="shared" si="0"/>
        <v>9</v>
      </c>
      <c r="AS17" s="90">
        <f t="shared" si="0"/>
        <v>9</v>
      </c>
    </row>
    <row r="18" spans="1:45" ht="236.25">
      <c r="A18" s="329">
        <v>44795</v>
      </c>
      <c r="B18" s="330" t="s">
        <v>2206</v>
      </c>
      <c r="C18" s="330" t="s">
        <v>8375</v>
      </c>
      <c r="D18" s="331" t="s">
        <v>61</v>
      </c>
      <c r="E18" s="331" t="s">
        <v>77</v>
      </c>
      <c r="F18" s="332">
        <v>291.02</v>
      </c>
      <c r="G18" s="330" t="s">
        <v>8376</v>
      </c>
      <c r="H18" s="330" t="s">
        <v>60</v>
      </c>
      <c r="I18" s="331" t="s">
        <v>2207</v>
      </c>
      <c r="J18" s="329">
        <v>44795</v>
      </c>
      <c r="K18" s="333" t="s">
        <v>491</v>
      </c>
      <c r="L18" s="334" t="s">
        <v>60</v>
      </c>
      <c r="M18" s="335" t="s">
        <v>8377</v>
      </c>
      <c r="N18" s="335" t="s">
        <v>60</v>
      </c>
      <c r="O18" s="335" t="s">
        <v>60</v>
      </c>
      <c r="P18" s="336">
        <v>86.5</v>
      </c>
      <c r="Q18" s="331" t="s">
        <v>8356</v>
      </c>
      <c r="R18" s="333" t="s">
        <v>8378</v>
      </c>
      <c r="S18" s="333" t="s">
        <v>8379</v>
      </c>
      <c r="T18" s="331" t="s">
        <v>6917</v>
      </c>
      <c r="U18" s="331" t="s">
        <v>492</v>
      </c>
      <c r="V18" s="335" t="s">
        <v>8380</v>
      </c>
      <c r="W18" s="333" t="s">
        <v>8381</v>
      </c>
      <c r="X18" s="330" t="s">
        <v>60</v>
      </c>
      <c r="Y18" s="335" t="s">
        <v>60</v>
      </c>
      <c r="Z18" s="333" t="s">
        <v>60</v>
      </c>
      <c r="AA18" s="330" t="s">
        <v>60</v>
      </c>
      <c r="AB18" s="332">
        <v>111.9</v>
      </c>
      <c r="AC18" s="332">
        <v>11.38</v>
      </c>
      <c r="AD18" s="341" t="s">
        <v>60</v>
      </c>
      <c r="AE18" s="341" t="s">
        <v>60</v>
      </c>
      <c r="AF18" s="332">
        <v>14.5</v>
      </c>
      <c r="AG18" s="332">
        <v>435.57</v>
      </c>
      <c r="AH18" s="332">
        <v>441.18</v>
      </c>
      <c r="AI18" s="336">
        <v>21.7</v>
      </c>
      <c r="AJ18" s="332">
        <v>2.25</v>
      </c>
      <c r="AK18" s="336">
        <v>103.2</v>
      </c>
      <c r="AL18" s="331" t="s">
        <v>8328</v>
      </c>
      <c r="AM18" s="331" t="s">
        <v>8329</v>
      </c>
      <c r="AN18" s="332">
        <v>504.81</v>
      </c>
      <c r="AO18" s="332">
        <v>488.93</v>
      </c>
      <c r="AP18" s="332">
        <v>488.93</v>
      </c>
      <c r="AQ18" s="90">
        <f t="shared" si="0"/>
        <v>10</v>
      </c>
      <c r="AR18" s="90">
        <f t="shared" si="0"/>
        <v>10</v>
      </c>
      <c r="AS18" s="90">
        <f t="shared" si="0"/>
        <v>11</v>
      </c>
    </row>
    <row r="19" spans="1:45" ht="213.75">
      <c r="A19" s="329">
        <v>44770</v>
      </c>
      <c r="B19" s="330" t="s">
        <v>8382</v>
      </c>
      <c r="C19" s="330" t="s">
        <v>8383</v>
      </c>
      <c r="D19" s="331" t="s">
        <v>61</v>
      </c>
      <c r="E19" s="331" t="s">
        <v>77</v>
      </c>
      <c r="F19" s="332">
        <v>1345</v>
      </c>
      <c r="G19" s="330" t="s">
        <v>8384</v>
      </c>
      <c r="H19" s="330" t="s">
        <v>546</v>
      </c>
      <c r="I19" s="331" t="s">
        <v>547</v>
      </c>
      <c r="J19" s="329">
        <v>44770</v>
      </c>
      <c r="K19" s="333" t="s">
        <v>491</v>
      </c>
      <c r="L19" s="334" t="s">
        <v>60</v>
      </c>
      <c r="M19" s="335" t="s">
        <v>8385</v>
      </c>
      <c r="N19" s="335" t="s">
        <v>60</v>
      </c>
      <c r="O19" s="335" t="s">
        <v>60</v>
      </c>
      <c r="P19" s="336">
        <v>823.5</v>
      </c>
      <c r="Q19" s="331" t="s">
        <v>8386</v>
      </c>
      <c r="R19" s="333" t="s">
        <v>8387</v>
      </c>
      <c r="S19" s="333" t="s">
        <v>8388</v>
      </c>
      <c r="T19" s="331" t="s">
        <v>6919</v>
      </c>
      <c r="U19" s="331" t="s">
        <v>492</v>
      </c>
      <c r="V19" s="335" t="s">
        <v>8389</v>
      </c>
      <c r="W19" s="333" t="s">
        <v>8390</v>
      </c>
      <c r="X19" s="330" t="s">
        <v>60</v>
      </c>
      <c r="Y19" s="335" t="s">
        <v>8391</v>
      </c>
      <c r="Z19" s="333" t="s">
        <v>8392</v>
      </c>
      <c r="AA19" s="340">
        <v>3029.5</v>
      </c>
      <c r="AB19" s="341" t="s">
        <v>60</v>
      </c>
      <c r="AC19" s="341" t="s">
        <v>60</v>
      </c>
      <c r="AD19" s="341" t="s">
        <v>60</v>
      </c>
      <c r="AE19" s="341" t="s">
        <v>60</v>
      </c>
      <c r="AF19" s="341" t="s">
        <v>60</v>
      </c>
      <c r="AG19" s="332">
        <v>1357.35</v>
      </c>
      <c r="AH19" s="332">
        <v>1357.35</v>
      </c>
      <c r="AI19" s="341" t="s">
        <v>60</v>
      </c>
      <c r="AJ19" s="341" t="s">
        <v>60</v>
      </c>
      <c r="AK19" s="341" t="s">
        <v>60</v>
      </c>
      <c r="AL19" s="331" t="s">
        <v>8328</v>
      </c>
      <c r="AM19" s="331" t="s">
        <v>8329</v>
      </c>
      <c r="AN19" s="332">
        <v>388.94</v>
      </c>
      <c r="AO19" s="332">
        <v>388.94</v>
      </c>
      <c r="AP19" s="332">
        <v>388.94</v>
      </c>
      <c r="AQ19" s="90">
        <f t="shared" si="0"/>
        <v>12</v>
      </c>
      <c r="AR19" s="90">
        <f t="shared" si="0"/>
        <v>11</v>
      </c>
      <c r="AS19" s="90">
        <f t="shared" si="0"/>
        <v>13</v>
      </c>
    </row>
    <row r="20" spans="1:45" ht="180">
      <c r="A20" s="329">
        <v>44762</v>
      </c>
      <c r="B20" s="330" t="s">
        <v>539</v>
      </c>
      <c r="C20" s="330" t="s">
        <v>540</v>
      </c>
      <c r="D20" s="331" t="s">
        <v>61</v>
      </c>
      <c r="E20" s="331" t="s">
        <v>77</v>
      </c>
      <c r="F20" s="332">
        <v>2.88</v>
      </c>
      <c r="G20" s="330" t="s">
        <v>60</v>
      </c>
      <c r="H20" s="330" t="s">
        <v>541</v>
      </c>
      <c r="I20" s="331" t="s">
        <v>542</v>
      </c>
      <c r="J20" s="329">
        <v>44762</v>
      </c>
      <c r="K20" s="333" t="s">
        <v>491</v>
      </c>
      <c r="L20" s="334" t="s">
        <v>60</v>
      </c>
      <c r="M20" s="335" t="s">
        <v>8393</v>
      </c>
      <c r="N20" s="335" t="s">
        <v>60</v>
      </c>
      <c r="O20" s="335" t="s">
        <v>60</v>
      </c>
      <c r="P20" s="332">
        <v>5.59</v>
      </c>
      <c r="Q20" s="331" t="s">
        <v>8356</v>
      </c>
      <c r="R20" s="339" t="s">
        <v>8394</v>
      </c>
      <c r="S20" s="333" t="s">
        <v>8346</v>
      </c>
      <c r="T20" s="331" t="s">
        <v>6917</v>
      </c>
      <c r="U20" s="331" t="s">
        <v>492</v>
      </c>
      <c r="V20" s="335" t="s">
        <v>60</v>
      </c>
      <c r="W20" s="333" t="s">
        <v>60</v>
      </c>
      <c r="X20" s="330" t="s">
        <v>60</v>
      </c>
      <c r="Y20" s="335" t="s">
        <v>8395</v>
      </c>
      <c r="Z20" s="339" t="s">
        <v>8396</v>
      </c>
      <c r="AA20" s="330" t="s">
        <v>8397</v>
      </c>
      <c r="AB20" s="332">
        <v>239.23</v>
      </c>
      <c r="AC20" s="332">
        <v>1.9</v>
      </c>
      <c r="AD20" s="341" t="s">
        <v>60</v>
      </c>
      <c r="AE20" s="341" t="s">
        <v>60</v>
      </c>
      <c r="AF20" s="341" t="s">
        <v>60</v>
      </c>
      <c r="AG20" s="332">
        <v>3.46</v>
      </c>
      <c r="AH20" s="332">
        <v>5.27</v>
      </c>
      <c r="AI20" s="342">
        <v>0</v>
      </c>
      <c r="AJ20" s="338">
        <v>7.5999999999999998E-2</v>
      </c>
      <c r="AK20" s="332">
        <v>2.95</v>
      </c>
      <c r="AL20" s="331" t="s">
        <v>8328</v>
      </c>
      <c r="AM20" s="331" t="s">
        <v>8329</v>
      </c>
      <c r="AN20" s="332">
        <v>432.74</v>
      </c>
      <c r="AO20" s="332">
        <v>381.02</v>
      </c>
      <c r="AP20" s="332">
        <v>386.35</v>
      </c>
      <c r="AQ20" s="90">
        <f t="shared" si="0"/>
        <v>11</v>
      </c>
      <c r="AR20" s="90">
        <f t="shared" si="0"/>
        <v>12</v>
      </c>
      <c r="AS20" s="90">
        <f t="shared" si="0"/>
        <v>14</v>
      </c>
    </row>
    <row r="21" spans="1:45" ht="225">
      <c r="A21" s="329">
        <v>44314</v>
      </c>
      <c r="B21" s="330" t="s">
        <v>548</v>
      </c>
      <c r="C21" s="330" t="s">
        <v>549</v>
      </c>
      <c r="D21" s="331" t="s">
        <v>61</v>
      </c>
      <c r="E21" s="331" t="s">
        <v>67</v>
      </c>
      <c r="F21" s="332">
        <v>34.03</v>
      </c>
      <c r="G21" s="330" t="s">
        <v>550</v>
      </c>
      <c r="H21" s="330" t="s">
        <v>60</v>
      </c>
      <c r="I21" s="331" t="s">
        <v>551</v>
      </c>
      <c r="J21" s="329">
        <v>44314</v>
      </c>
      <c r="K21" s="333" t="s">
        <v>491</v>
      </c>
      <c r="L21" s="329">
        <v>44384</v>
      </c>
      <c r="M21" s="335" t="s">
        <v>8398</v>
      </c>
      <c r="N21" s="335" t="s">
        <v>8399</v>
      </c>
      <c r="O21" s="335" t="s">
        <v>60</v>
      </c>
      <c r="P21" s="336">
        <v>11</v>
      </c>
      <c r="Q21" s="331" t="s">
        <v>8400</v>
      </c>
      <c r="R21" s="333" t="s">
        <v>8401</v>
      </c>
      <c r="S21" s="333" t="s">
        <v>8402</v>
      </c>
      <c r="T21" s="331" t="s">
        <v>6915</v>
      </c>
      <c r="U21" s="331" t="s">
        <v>492</v>
      </c>
      <c r="V21" s="335" t="s">
        <v>8403</v>
      </c>
      <c r="W21" s="333" t="s">
        <v>8404</v>
      </c>
      <c r="X21" s="340">
        <v>895.2</v>
      </c>
      <c r="Y21" s="335" t="s">
        <v>60</v>
      </c>
      <c r="Z21" s="333" t="s">
        <v>60</v>
      </c>
      <c r="AA21" s="330" t="s">
        <v>60</v>
      </c>
      <c r="AB21" s="341" t="s">
        <v>60</v>
      </c>
      <c r="AC21" s="332">
        <v>1.4</v>
      </c>
      <c r="AD21" s="332">
        <v>33.11</v>
      </c>
      <c r="AE21" s="341" t="s">
        <v>60</v>
      </c>
      <c r="AF21" s="332">
        <v>1.06</v>
      </c>
      <c r="AG21" s="332">
        <v>47.84</v>
      </c>
      <c r="AH21" s="332">
        <v>37.369999999999997</v>
      </c>
      <c r="AI21" s="336">
        <v>39.9</v>
      </c>
      <c r="AJ21" s="332">
        <v>-5.31</v>
      </c>
      <c r="AK21" s="336">
        <v>50.4</v>
      </c>
      <c r="AL21" s="331" t="s">
        <v>8328</v>
      </c>
      <c r="AM21" s="331" t="s">
        <v>8329</v>
      </c>
      <c r="AN21" s="332">
        <v>308.93</v>
      </c>
      <c r="AO21" s="332">
        <v>327.71</v>
      </c>
      <c r="AP21" s="332">
        <v>333.23</v>
      </c>
      <c r="AQ21" s="90">
        <f t="shared" si="0"/>
        <v>13</v>
      </c>
      <c r="AR21" s="90">
        <f t="shared" si="0"/>
        <v>13</v>
      </c>
      <c r="AS21" s="90">
        <f t="shared" si="0"/>
        <v>15</v>
      </c>
    </row>
    <row r="22" spans="1:45" ht="101.25">
      <c r="A22" s="329">
        <v>44428</v>
      </c>
      <c r="B22" s="330" t="s">
        <v>8405</v>
      </c>
      <c r="C22" s="330" t="s">
        <v>562</v>
      </c>
      <c r="D22" s="331" t="s">
        <v>61</v>
      </c>
      <c r="E22" s="331" t="s">
        <v>77</v>
      </c>
      <c r="F22" s="338">
        <v>0.64400000000000002</v>
      </c>
      <c r="G22" s="330" t="s">
        <v>60</v>
      </c>
      <c r="H22" s="330" t="s">
        <v>563</v>
      </c>
      <c r="I22" s="331" t="s">
        <v>564</v>
      </c>
      <c r="J22" s="329">
        <v>44428</v>
      </c>
      <c r="K22" s="333" t="s">
        <v>491</v>
      </c>
      <c r="L22" s="334" t="s">
        <v>60</v>
      </c>
      <c r="M22" s="335" t="s">
        <v>8406</v>
      </c>
      <c r="N22" s="335" t="s">
        <v>8407</v>
      </c>
      <c r="O22" s="335" t="s">
        <v>8408</v>
      </c>
      <c r="P22" s="336">
        <v>70.8</v>
      </c>
      <c r="Q22" s="331" t="s">
        <v>8409</v>
      </c>
      <c r="R22" s="339" t="s">
        <v>8410</v>
      </c>
      <c r="S22" s="333" t="s">
        <v>8411</v>
      </c>
      <c r="T22" s="331" t="s">
        <v>6917</v>
      </c>
      <c r="U22" s="331" t="s">
        <v>492</v>
      </c>
      <c r="V22" s="335" t="s">
        <v>60</v>
      </c>
      <c r="W22" s="333" t="s">
        <v>60</v>
      </c>
      <c r="X22" s="330" t="s">
        <v>60</v>
      </c>
      <c r="Y22" s="335" t="s">
        <v>8412</v>
      </c>
      <c r="Z22" s="333" t="s">
        <v>8413</v>
      </c>
      <c r="AA22" s="343">
        <v>0.85699999999999998</v>
      </c>
      <c r="AB22" s="332">
        <v>4.26</v>
      </c>
      <c r="AC22" s="332">
        <v>1.05</v>
      </c>
      <c r="AD22" s="341" t="s">
        <v>60</v>
      </c>
      <c r="AE22" s="341" t="s">
        <v>60</v>
      </c>
      <c r="AF22" s="341" t="s">
        <v>60</v>
      </c>
      <c r="AG22" s="341" t="s">
        <v>60</v>
      </c>
      <c r="AH22" s="332">
        <v>1.1499999999999999</v>
      </c>
      <c r="AI22" s="338">
        <v>0.17899999999999999</v>
      </c>
      <c r="AJ22" s="338">
        <v>-7.0999999999999994E-2</v>
      </c>
      <c r="AK22" s="332">
        <v>1.19</v>
      </c>
      <c r="AL22" s="331" t="s">
        <v>8328</v>
      </c>
      <c r="AM22" s="331" t="s">
        <v>8329</v>
      </c>
      <c r="AN22" s="332">
        <v>245.53</v>
      </c>
      <c r="AO22" s="332">
        <v>245.53</v>
      </c>
      <c r="AP22" s="332">
        <v>431.25</v>
      </c>
      <c r="AQ22" s="90">
        <f t="shared" si="0"/>
        <v>15</v>
      </c>
      <c r="AR22" s="90">
        <f t="shared" si="0"/>
        <v>14</v>
      </c>
      <c r="AS22" s="90">
        <f t="shared" si="0"/>
        <v>12</v>
      </c>
    </row>
    <row r="23" spans="1:45" ht="409.5">
      <c r="A23" s="329">
        <v>43927</v>
      </c>
      <c r="B23" s="330" t="s">
        <v>556</v>
      </c>
      <c r="C23" s="330" t="s">
        <v>557</v>
      </c>
      <c r="D23" s="331" t="s">
        <v>61</v>
      </c>
      <c r="E23" s="331" t="s">
        <v>67</v>
      </c>
      <c r="F23" s="332">
        <v>2716.76</v>
      </c>
      <c r="G23" s="330" t="s">
        <v>558</v>
      </c>
      <c r="H23" s="330" t="s">
        <v>559</v>
      </c>
      <c r="I23" s="331" t="s">
        <v>560</v>
      </c>
      <c r="J23" s="329">
        <v>43927</v>
      </c>
      <c r="K23" s="333" t="s">
        <v>491</v>
      </c>
      <c r="L23" s="329">
        <v>43978</v>
      </c>
      <c r="M23" s="335" t="s">
        <v>8414</v>
      </c>
      <c r="N23" s="335" t="s">
        <v>8415</v>
      </c>
      <c r="O23" s="335" t="s">
        <v>8416</v>
      </c>
      <c r="P23" s="336">
        <v>798.6</v>
      </c>
      <c r="Q23" s="331" t="s">
        <v>8417</v>
      </c>
      <c r="R23" s="339" t="s">
        <v>8418</v>
      </c>
      <c r="S23" s="333" t="s">
        <v>8402</v>
      </c>
      <c r="T23" s="331" t="s">
        <v>6915</v>
      </c>
      <c r="U23" s="331" t="s">
        <v>492</v>
      </c>
      <c r="V23" s="335" t="s">
        <v>8419</v>
      </c>
      <c r="W23" s="333" t="s">
        <v>8420</v>
      </c>
      <c r="X23" s="330" t="s">
        <v>60</v>
      </c>
      <c r="Y23" s="335" t="s">
        <v>8421</v>
      </c>
      <c r="Z23" s="339" t="s">
        <v>8422</v>
      </c>
      <c r="AA23" s="330" t="s">
        <v>60</v>
      </c>
      <c r="AB23" s="332">
        <v>40.049999999999997</v>
      </c>
      <c r="AC23" s="332">
        <v>2.2200000000000002</v>
      </c>
      <c r="AD23" s="332">
        <v>30.04</v>
      </c>
      <c r="AE23" s="332">
        <v>30.22</v>
      </c>
      <c r="AF23" s="332">
        <v>19.87</v>
      </c>
      <c r="AG23" s="332">
        <v>3681.23</v>
      </c>
      <c r="AH23" s="332">
        <v>2504.4699999999998</v>
      </c>
      <c r="AI23" s="336">
        <v>170.3</v>
      </c>
      <c r="AJ23" s="336">
        <v>56.6</v>
      </c>
      <c r="AK23" s="336">
        <v>3234.1</v>
      </c>
      <c r="AL23" s="331" t="s">
        <v>8328</v>
      </c>
      <c r="AM23" s="331" t="s">
        <v>8329</v>
      </c>
      <c r="AN23" s="332">
        <v>253.79</v>
      </c>
      <c r="AO23" s="332">
        <v>241.05</v>
      </c>
      <c r="AP23" s="332">
        <v>144.59</v>
      </c>
      <c r="AQ23" s="90">
        <f t="shared" si="0"/>
        <v>14</v>
      </c>
      <c r="AR23" s="90">
        <f t="shared" si="0"/>
        <v>15</v>
      </c>
      <c r="AS23" s="90">
        <f t="shared" si="0"/>
        <v>31</v>
      </c>
    </row>
    <row r="24" spans="1:45" ht="135">
      <c r="A24" s="329">
        <v>44362</v>
      </c>
      <c r="B24" s="330" t="s">
        <v>583</v>
      </c>
      <c r="C24" s="330" t="s">
        <v>584</v>
      </c>
      <c r="D24" s="331" t="s">
        <v>61</v>
      </c>
      <c r="E24" s="331" t="s">
        <v>77</v>
      </c>
      <c r="F24" s="332">
        <v>10.64</v>
      </c>
      <c r="G24" s="330" t="s">
        <v>585</v>
      </c>
      <c r="H24" s="330" t="s">
        <v>586</v>
      </c>
      <c r="I24" s="331" t="s">
        <v>587</v>
      </c>
      <c r="J24" s="329">
        <v>44362</v>
      </c>
      <c r="K24" s="333" t="s">
        <v>491</v>
      </c>
      <c r="L24" s="334" t="s">
        <v>60</v>
      </c>
      <c r="M24" s="335" t="s">
        <v>8423</v>
      </c>
      <c r="N24" s="335" t="s">
        <v>8424</v>
      </c>
      <c r="O24" s="335" t="s">
        <v>8425</v>
      </c>
      <c r="P24" s="336">
        <v>21.8</v>
      </c>
      <c r="Q24" s="331" t="s">
        <v>8426</v>
      </c>
      <c r="R24" s="339" t="s">
        <v>8427</v>
      </c>
      <c r="S24" s="333" t="s">
        <v>8428</v>
      </c>
      <c r="T24" s="331" t="s">
        <v>6923</v>
      </c>
      <c r="U24" s="331" t="s">
        <v>492</v>
      </c>
      <c r="V24" s="335" t="s">
        <v>8429</v>
      </c>
      <c r="W24" s="333" t="s">
        <v>8430</v>
      </c>
      <c r="X24" s="330" t="s">
        <v>60</v>
      </c>
      <c r="Y24" s="335" t="s">
        <v>8431</v>
      </c>
      <c r="Z24" s="333" t="s">
        <v>8430</v>
      </c>
      <c r="AA24" s="330" t="s">
        <v>60</v>
      </c>
      <c r="AB24" s="341" t="s">
        <v>60</v>
      </c>
      <c r="AC24" s="338">
        <v>0.751</v>
      </c>
      <c r="AD24" s="341" t="s">
        <v>60</v>
      </c>
      <c r="AE24" s="341" t="s">
        <v>60</v>
      </c>
      <c r="AF24" s="332">
        <v>6.41</v>
      </c>
      <c r="AG24" s="332">
        <v>23.52</v>
      </c>
      <c r="AH24" s="332">
        <v>26.28</v>
      </c>
      <c r="AI24" s="336">
        <v>14.3</v>
      </c>
      <c r="AJ24" s="338">
        <v>-0.114</v>
      </c>
      <c r="AK24" s="336">
        <v>43.7</v>
      </c>
      <c r="AL24" s="331" t="s">
        <v>8328</v>
      </c>
      <c r="AM24" s="331" t="s">
        <v>8329</v>
      </c>
      <c r="AN24" s="332">
        <v>191.67</v>
      </c>
      <c r="AO24" s="332">
        <v>191.67</v>
      </c>
      <c r="AP24" s="332">
        <v>218.18</v>
      </c>
      <c r="AQ24" s="90">
        <f t="shared" si="0"/>
        <v>18</v>
      </c>
      <c r="AR24" s="90">
        <f t="shared" si="0"/>
        <v>16</v>
      </c>
      <c r="AS24" s="90">
        <f t="shared" si="0"/>
        <v>18</v>
      </c>
    </row>
    <row r="25" spans="1:45" ht="191.25">
      <c r="A25" s="329">
        <v>44148</v>
      </c>
      <c r="B25" s="330" t="s">
        <v>593</v>
      </c>
      <c r="C25" s="330" t="s">
        <v>594</v>
      </c>
      <c r="D25" s="331" t="s">
        <v>61</v>
      </c>
      <c r="E25" s="331" t="s">
        <v>67</v>
      </c>
      <c r="F25" s="332">
        <v>5101.63</v>
      </c>
      <c r="G25" s="330" t="s">
        <v>595</v>
      </c>
      <c r="H25" s="330" t="s">
        <v>596</v>
      </c>
      <c r="I25" s="331" t="s">
        <v>597</v>
      </c>
      <c r="J25" s="329">
        <v>44148</v>
      </c>
      <c r="K25" s="333" t="s">
        <v>491</v>
      </c>
      <c r="L25" s="329">
        <v>44403</v>
      </c>
      <c r="M25" s="335" t="s">
        <v>8432</v>
      </c>
      <c r="N25" s="335" t="s">
        <v>8433</v>
      </c>
      <c r="O25" s="335" t="s">
        <v>60</v>
      </c>
      <c r="P25" s="336">
        <v>922.7</v>
      </c>
      <c r="Q25" s="331" t="s">
        <v>8386</v>
      </c>
      <c r="R25" s="333" t="s">
        <v>8434</v>
      </c>
      <c r="S25" s="333" t="s">
        <v>8435</v>
      </c>
      <c r="T25" s="331" t="s">
        <v>6919</v>
      </c>
      <c r="U25" s="331" t="s">
        <v>492</v>
      </c>
      <c r="V25" s="335" t="s">
        <v>8436</v>
      </c>
      <c r="W25" s="333" t="s">
        <v>8437</v>
      </c>
      <c r="X25" s="330" t="s">
        <v>60</v>
      </c>
      <c r="Y25" s="335" t="s">
        <v>8438</v>
      </c>
      <c r="Z25" s="333" t="s">
        <v>8439</v>
      </c>
      <c r="AA25" s="340">
        <v>26582.400000000001</v>
      </c>
      <c r="AB25" s="332">
        <v>28.73</v>
      </c>
      <c r="AC25" s="332">
        <v>1.36</v>
      </c>
      <c r="AD25" s="332">
        <v>14.34</v>
      </c>
      <c r="AE25" s="332">
        <v>20.2</v>
      </c>
      <c r="AF25" s="332">
        <v>2</v>
      </c>
      <c r="AG25" s="332">
        <v>4812.62</v>
      </c>
      <c r="AH25" s="332">
        <v>3164.58</v>
      </c>
      <c r="AI25" s="336">
        <v>1900.2</v>
      </c>
      <c r="AJ25" s="336">
        <v>-14.5</v>
      </c>
      <c r="AK25" s="336">
        <v>3632.1</v>
      </c>
      <c r="AL25" s="331" t="s">
        <v>8328</v>
      </c>
      <c r="AM25" s="331" t="s">
        <v>8329</v>
      </c>
      <c r="AN25" s="332">
        <v>187.33</v>
      </c>
      <c r="AO25" s="332">
        <v>187.33</v>
      </c>
      <c r="AP25" s="332">
        <v>184.09</v>
      </c>
      <c r="AQ25" s="90">
        <f t="shared" si="0"/>
        <v>20</v>
      </c>
      <c r="AR25" s="90">
        <f t="shared" si="0"/>
        <v>17</v>
      </c>
      <c r="AS25" s="90">
        <f t="shared" si="0"/>
        <v>21</v>
      </c>
    </row>
    <row r="26" spans="1:45" ht="409.5">
      <c r="A26" s="329">
        <v>44839</v>
      </c>
      <c r="B26" s="330" t="s">
        <v>645</v>
      </c>
      <c r="C26" s="330" t="s">
        <v>646</v>
      </c>
      <c r="D26" s="331" t="s">
        <v>61</v>
      </c>
      <c r="E26" s="331" t="s">
        <v>77</v>
      </c>
      <c r="F26" s="332">
        <v>470.75</v>
      </c>
      <c r="G26" s="330" t="s">
        <v>8440</v>
      </c>
      <c r="H26" s="330" t="s">
        <v>648</v>
      </c>
      <c r="I26" s="331" t="s">
        <v>649</v>
      </c>
      <c r="J26" s="329">
        <v>44839</v>
      </c>
      <c r="K26" s="333" t="s">
        <v>491</v>
      </c>
      <c r="L26" s="334" t="s">
        <v>60</v>
      </c>
      <c r="M26" s="335" t="s">
        <v>8441</v>
      </c>
      <c r="N26" s="335" t="s">
        <v>8442</v>
      </c>
      <c r="O26" s="335" t="s">
        <v>60</v>
      </c>
      <c r="P26" s="336">
        <v>261.10000000000002</v>
      </c>
      <c r="Q26" s="331" t="s">
        <v>8443</v>
      </c>
      <c r="R26" s="339" t="s">
        <v>8444</v>
      </c>
      <c r="S26" s="333" t="s">
        <v>8445</v>
      </c>
      <c r="T26" s="331" t="s">
        <v>6915</v>
      </c>
      <c r="U26" s="331" t="s">
        <v>492</v>
      </c>
      <c r="V26" s="335" t="s">
        <v>8446</v>
      </c>
      <c r="W26" s="333" t="s">
        <v>8447</v>
      </c>
      <c r="X26" s="330" t="s">
        <v>60</v>
      </c>
      <c r="Y26" s="335" t="s">
        <v>8448</v>
      </c>
      <c r="Z26" s="339" t="s">
        <v>8449</v>
      </c>
      <c r="AA26" s="340">
        <v>1776.9</v>
      </c>
      <c r="AB26" s="341" t="s">
        <v>60</v>
      </c>
      <c r="AC26" s="332">
        <v>1.4</v>
      </c>
      <c r="AD26" s="341" t="s">
        <v>60</v>
      </c>
      <c r="AE26" s="341" t="s">
        <v>60</v>
      </c>
      <c r="AF26" s="338">
        <v>0.70699999999999996</v>
      </c>
      <c r="AG26" s="332">
        <v>405.97</v>
      </c>
      <c r="AH26" s="332">
        <v>225.7</v>
      </c>
      <c r="AI26" s="336">
        <v>568.6</v>
      </c>
      <c r="AJ26" s="336">
        <v>-44.1</v>
      </c>
      <c r="AK26" s="336">
        <v>443.8</v>
      </c>
      <c r="AL26" s="331" t="s">
        <v>8328</v>
      </c>
      <c r="AM26" s="331" t="s">
        <v>8329</v>
      </c>
      <c r="AN26" s="332">
        <v>123.88</v>
      </c>
      <c r="AO26" s="332">
        <v>176.55</v>
      </c>
      <c r="AP26" s="332">
        <v>162.79</v>
      </c>
      <c r="AQ26" s="90">
        <f t="shared" si="0"/>
        <v>30</v>
      </c>
      <c r="AR26" s="90">
        <f t="shared" si="0"/>
        <v>18</v>
      </c>
      <c r="AS26" s="90">
        <f t="shared" si="0"/>
        <v>27</v>
      </c>
    </row>
    <row r="27" spans="1:45" ht="67.5">
      <c r="A27" s="329">
        <v>44812</v>
      </c>
      <c r="B27" s="330" t="s">
        <v>574</v>
      </c>
      <c r="C27" s="330" t="s">
        <v>575</v>
      </c>
      <c r="D27" s="331" t="s">
        <v>61</v>
      </c>
      <c r="E27" s="331" t="s">
        <v>77</v>
      </c>
      <c r="F27" s="332">
        <v>72.849999999999994</v>
      </c>
      <c r="G27" s="330" t="s">
        <v>576</v>
      </c>
      <c r="H27" s="330" t="s">
        <v>60</v>
      </c>
      <c r="I27" s="331" t="s">
        <v>577</v>
      </c>
      <c r="J27" s="329">
        <v>44812</v>
      </c>
      <c r="K27" s="333" t="s">
        <v>491</v>
      </c>
      <c r="L27" s="334" t="s">
        <v>60</v>
      </c>
      <c r="M27" s="335" t="s">
        <v>8450</v>
      </c>
      <c r="N27" s="335" t="s">
        <v>60</v>
      </c>
      <c r="O27" s="335" t="s">
        <v>8451</v>
      </c>
      <c r="P27" s="336">
        <v>51.1</v>
      </c>
      <c r="Q27" s="331" t="s">
        <v>8351</v>
      </c>
      <c r="R27" s="333" t="s">
        <v>8452</v>
      </c>
      <c r="S27" s="333" t="s">
        <v>8453</v>
      </c>
      <c r="T27" s="331" t="s">
        <v>6917</v>
      </c>
      <c r="U27" s="331" t="s">
        <v>492</v>
      </c>
      <c r="V27" s="335" t="s">
        <v>8454</v>
      </c>
      <c r="W27" s="333" t="s">
        <v>8455</v>
      </c>
      <c r="X27" s="330" t="s">
        <v>60</v>
      </c>
      <c r="Y27" s="335" t="s">
        <v>60</v>
      </c>
      <c r="Z27" s="333" t="s">
        <v>60</v>
      </c>
      <c r="AA27" s="330" t="s">
        <v>60</v>
      </c>
      <c r="AB27" s="341" t="s">
        <v>60</v>
      </c>
      <c r="AC27" s="341" t="s">
        <v>60</v>
      </c>
      <c r="AD27" s="341" t="s">
        <v>60</v>
      </c>
      <c r="AE27" s="341" t="s">
        <v>60</v>
      </c>
      <c r="AF27" s="341" t="s">
        <v>60</v>
      </c>
      <c r="AG27" s="332">
        <v>72.63</v>
      </c>
      <c r="AH27" s="332">
        <v>34.07</v>
      </c>
      <c r="AI27" s="338">
        <v>3.7999999999999999E-2</v>
      </c>
      <c r="AJ27" s="332">
        <v>-7.92</v>
      </c>
      <c r="AK27" s="336">
        <v>13.3</v>
      </c>
      <c r="AL27" s="331" t="s">
        <v>8328</v>
      </c>
      <c r="AM27" s="331" t="s">
        <v>8329</v>
      </c>
      <c r="AN27" s="332">
        <v>198.51</v>
      </c>
      <c r="AO27" s="332">
        <v>173.97</v>
      </c>
      <c r="AP27" s="332">
        <v>852.38</v>
      </c>
      <c r="AQ27" s="90">
        <f t="shared" si="0"/>
        <v>17</v>
      </c>
      <c r="AR27" s="90">
        <f t="shared" si="0"/>
        <v>19</v>
      </c>
      <c r="AS27" s="90">
        <f t="shared" si="0"/>
        <v>8</v>
      </c>
    </row>
    <row r="28" spans="1:45" ht="112.5">
      <c r="A28" s="329">
        <v>43924</v>
      </c>
      <c r="B28" s="330" t="s">
        <v>598</v>
      </c>
      <c r="C28" s="330" t="s">
        <v>599</v>
      </c>
      <c r="D28" s="331" t="s">
        <v>61</v>
      </c>
      <c r="E28" s="331" t="s">
        <v>67</v>
      </c>
      <c r="F28" s="332">
        <v>90.58</v>
      </c>
      <c r="G28" s="330" t="s">
        <v>600</v>
      </c>
      <c r="H28" s="330" t="s">
        <v>60</v>
      </c>
      <c r="I28" s="331" t="s">
        <v>601</v>
      </c>
      <c r="J28" s="329">
        <v>43924</v>
      </c>
      <c r="K28" s="333" t="s">
        <v>491</v>
      </c>
      <c r="L28" s="329">
        <v>44183</v>
      </c>
      <c r="M28" s="335" t="s">
        <v>8456</v>
      </c>
      <c r="N28" s="335" t="s">
        <v>8457</v>
      </c>
      <c r="O28" s="335" t="s">
        <v>8458</v>
      </c>
      <c r="P28" s="336">
        <v>31.1</v>
      </c>
      <c r="Q28" s="331" t="s">
        <v>8459</v>
      </c>
      <c r="R28" s="333" t="s">
        <v>8460</v>
      </c>
      <c r="S28" s="333" t="s">
        <v>8461</v>
      </c>
      <c r="T28" s="331" t="s">
        <v>6917</v>
      </c>
      <c r="U28" s="331" t="s">
        <v>492</v>
      </c>
      <c r="V28" s="335" t="s">
        <v>8462</v>
      </c>
      <c r="W28" s="333" t="s">
        <v>8463</v>
      </c>
      <c r="X28" s="330" t="s">
        <v>60</v>
      </c>
      <c r="Y28" s="335" t="s">
        <v>60</v>
      </c>
      <c r="Z28" s="333" t="s">
        <v>60</v>
      </c>
      <c r="AA28" s="330" t="s">
        <v>60</v>
      </c>
      <c r="AB28" s="332">
        <v>16.010000000000002</v>
      </c>
      <c r="AC28" s="332">
        <v>4.43</v>
      </c>
      <c r="AD28" s="332">
        <v>8.94</v>
      </c>
      <c r="AE28" s="332">
        <v>10.49</v>
      </c>
      <c r="AF28" s="332">
        <v>1.36</v>
      </c>
      <c r="AG28" s="332">
        <v>96.07</v>
      </c>
      <c r="AH28" s="332">
        <v>93.25</v>
      </c>
      <c r="AI28" s="336">
        <v>82.3</v>
      </c>
      <c r="AJ28" s="332">
        <v>4.84</v>
      </c>
      <c r="AK28" s="336">
        <v>50.7</v>
      </c>
      <c r="AL28" s="331" t="s">
        <v>8328</v>
      </c>
      <c r="AM28" s="331" t="s">
        <v>8329</v>
      </c>
      <c r="AN28" s="332">
        <v>185.75</v>
      </c>
      <c r="AO28" s="332">
        <v>170.85</v>
      </c>
      <c r="AP28" s="332">
        <v>162.56</v>
      </c>
      <c r="AQ28" s="90">
        <f t="shared" si="0"/>
        <v>21</v>
      </c>
      <c r="AR28" s="90">
        <f t="shared" si="0"/>
        <v>20</v>
      </c>
      <c r="AS28" s="90">
        <f t="shared" si="0"/>
        <v>28</v>
      </c>
    </row>
    <row r="29" spans="1:45" ht="180">
      <c r="A29" s="329">
        <v>44735</v>
      </c>
      <c r="B29" s="330" t="s">
        <v>8464</v>
      </c>
      <c r="C29" s="330" t="s">
        <v>8465</v>
      </c>
      <c r="D29" s="331" t="s">
        <v>61</v>
      </c>
      <c r="E29" s="331" t="s">
        <v>67</v>
      </c>
      <c r="F29" s="332">
        <v>81.58</v>
      </c>
      <c r="G29" s="330" t="s">
        <v>3035</v>
      </c>
      <c r="H29" s="330" t="s">
        <v>60</v>
      </c>
      <c r="I29" s="331" t="s">
        <v>3036</v>
      </c>
      <c r="J29" s="329">
        <v>44735</v>
      </c>
      <c r="K29" s="333" t="s">
        <v>491</v>
      </c>
      <c r="L29" s="329">
        <v>44874</v>
      </c>
      <c r="M29" s="335" t="s">
        <v>8466</v>
      </c>
      <c r="N29" s="335" t="s">
        <v>8467</v>
      </c>
      <c r="O29" s="335" t="s">
        <v>8468</v>
      </c>
      <c r="P29" s="336">
        <v>80</v>
      </c>
      <c r="Q29" s="331" t="s">
        <v>8469</v>
      </c>
      <c r="R29" s="339" t="s">
        <v>8470</v>
      </c>
      <c r="S29" s="333" t="s">
        <v>8471</v>
      </c>
      <c r="T29" s="331" t="s">
        <v>6917</v>
      </c>
      <c r="U29" s="331" t="s">
        <v>492</v>
      </c>
      <c r="V29" s="335" t="s">
        <v>8472</v>
      </c>
      <c r="W29" s="333" t="s">
        <v>8473</v>
      </c>
      <c r="X29" s="330" t="s">
        <v>60</v>
      </c>
      <c r="Y29" s="335" t="s">
        <v>60</v>
      </c>
      <c r="Z29" s="333" t="s">
        <v>60</v>
      </c>
      <c r="AA29" s="330" t="s">
        <v>60</v>
      </c>
      <c r="AB29" s="341" t="s">
        <v>60</v>
      </c>
      <c r="AC29" s="332">
        <v>2.93</v>
      </c>
      <c r="AD29" s="341" t="s">
        <v>60</v>
      </c>
      <c r="AE29" s="341" t="s">
        <v>60</v>
      </c>
      <c r="AF29" s="332">
        <v>3.54</v>
      </c>
      <c r="AG29" s="332">
        <v>64.09</v>
      </c>
      <c r="AH29" s="332">
        <v>81.040000000000006</v>
      </c>
      <c r="AI29" s="336">
        <v>19.7</v>
      </c>
      <c r="AJ29" s="338">
        <v>-0.26900000000000002</v>
      </c>
      <c r="AK29" s="336">
        <v>52.6</v>
      </c>
      <c r="AL29" s="331" t="s">
        <v>8328</v>
      </c>
      <c r="AM29" s="331" t="s">
        <v>8329</v>
      </c>
      <c r="AN29" s="332">
        <v>171.64</v>
      </c>
      <c r="AO29" s="332">
        <v>167.96</v>
      </c>
      <c r="AP29" s="332">
        <v>179.29</v>
      </c>
      <c r="AQ29" s="90">
        <f t="shared" si="0"/>
        <v>22</v>
      </c>
      <c r="AR29" s="90">
        <f t="shared" si="0"/>
        <v>21</v>
      </c>
      <c r="AS29" s="90">
        <f t="shared" si="0"/>
        <v>22</v>
      </c>
    </row>
    <row r="30" spans="1:45" ht="112.5">
      <c r="A30" s="329">
        <v>44161</v>
      </c>
      <c r="B30" s="330" t="s">
        <v>1410</v>
      </c>
      <c r="C30" s="330" t="s">
        <v>1411</v>
      </c>
      <c r="D30" s="331" t="s">
        <v>61</v>
      </c>
      <c r="E30" s="331" t="s">
        <v>77</v>
      </c>
      <c r="F30" s="332">
        <v>13.69</v>
      </c>
      <c r="G30" s="330" t="s">
        <v>1412</v>
      </c>
      <c r="H30" s="330" t="s">
        <v>1413</v>
      </c>
      <c r="I30" s="331" t="s">
        <v>1414</v>
      </c>
      <c r="J30" s="329">
        <v>44161</v>
      </c>
      <c r="K30" s="333" t="s">
        <v>491</v>
      </c>
      <c r="L30" s="334" t="s">
        <v>60</v>
      </c>
      <c r="M30" s="335" t="s">
        <v>8474</v>
      </c>
      <c r="N30" s="335" t="s">
        <v>60</v>
      </c>
      <c r="O30" s="335" t="s">
        <v>60</v>
      </c>
      <c r="P30" s="336">
        <v>50.6</v>
      </c>
      <c r="Q30" s="331" t="s">
        <v>8426</v>
      </c>
      <c r="R30" s="339" t="s">
        <v>8475</v>
      </c>
      <c r="S30" s="333" t="s">
        <v>8476</v>
      </c>
      <c r="T30" s="331" t="s">
        <v>6915</v>
      </c>
      <c r="U30" s="331" t="s">
        <v>492</v>
      </c>
      <c r="V30" s="335" t="s">
        <v>8477</v>
      </c>
      <c r="W30" s="333" t="s">
        <v>8478</v>
      </c>
      <c r="X30" s="330" t="s">
        <v>60</v>
      </c>
      <c r="Y30" s="335" t="s">
        <v>8479</v>
      </c>
      <c r="Z30" s="333" t="s">
        <v>8478</v>
      </c>
      <c r="AA30" s="330" t="s">
        <v>60</v>
      </c>
      <c r="AB30" s="341" t="s">
        <v>60</v>
      </c>
      <c r="AC30" s="332">
        <v>14.18</v>
      </c>
      <c r="AD30" s="332">
        <v>35.07</v>
      </c>
      <c r="AE30" s="341" t="s">
        <v>60</v>
      </c>
      <c r="AF30" s="332">
        <v>4.91</v>
      </c>
      <c r="AG30" s="332">
        <v>16.64</v>
      </c>
      <c r="AH30" s="332">
        <v>15.52</v>
      </c>
      <c r="AI30" s="336">
        <v>26</v>
      </c>
      <c r="AJ30" s="332">
        <v>2.48</v>
      </c>
      <c r="AK30" s="336">
        <v>30.7</v>
      </c>
      <c r="AL30" s="331" t="s">
        <v>8328</v>
      </c>
      <c r="AM30" s="331" t="s">
        <v>8329</v>
      </c>
      <c r="AN30" s="332">
        <v>25.69</v>
      </c>
      <c r="AO30" s="332">
        <v>167.08</v>
      </c>
      <c r="AP30" s="332">
        <v>264.2</v>
      </c>
      <c r="AQ30" s="90">
        <f t="shared" si="0"/>
        <v>211</v>
      </c>
      <c r="AR30" s="90">
        <f t="shared" si="0"/>
        <v>22</v>
      </c>
      <c r="AS30" s="90">
        <f t="shared" si="0"/>
        <v>17</v>
      </c>
    </row>
    <row r="31" spans="1:45" ht="78.75">
      <c r="A31" s="329">
        <v>44798</v>
      </c>
      <c r="B31" s="330" t="s">
        <v>574</v>
      </c>
      <c r="C31" s="330" t="s">
        <v>575</v>
      </c>
      <c r="D31" s="331" t="s">
        <v>61</v>
      </c>
      <c r="E31" s="331" t="s">
        <v>77</v>
      </c>
      <c r="F31" s="332">
        <v>52.67</v>
      </c>
      <c r="G31" s="330" t="s">
        <v>1732</v>
      </c>
      <c r="H31" s="330" t="s">
        <v>60</v>
      </c>
      <c r="I31" s="331" t="s">
        <v>1733</v>
      </c>
      <c r="J31" s="329">
        <v>44798</v>
      </c>
      <c r="K31" s="333" t="s">
        <v>491</v>
      </c>
      <c r="L31" s="334" t="s">
        <v>60</v>
      </c>
      <c r="M31" s="335" t="s">
        <v>8450</v>
      </c>
      <c r="N31" s="335" t="s">
        <v>60</v>
      </c>
      <c r="O31" s="335" t="s">
        <v>8451</v>
      </c>
      <c r="P31" s="336">
        <v>51.1</v>
      </c>
      <c r="Q31" s="331" t="s">
        <v>8351</v>
      </c>
      <c r="R31" s="333" t="s">
        <v>8452</v>
      </c>
      <c r="S31" s="333" t="s">
        <v>8453</v>
      </c>
      <c r="T31" s="331" t="s">
        <v>6917</v>
      </c>
      <c r="U31" s="331" t="s">
        <v>492</v>
      </c>
      <c r="V31" s="335" t="s">
        <v>8480</v>
      </c>
      <c r="W31" s="333" t="s">
        <v>8481</v>
      </c>
      <c r="X31" s="330" t="s">
        <v>60</v>
      </c>
      <c r="Y31" s="335" t="s">
        <v>60</v>
      </c>
      <c r="Z31" s="333" t="s">
        <v>60</v>
      </c>
      <c r="AA31" s="330" t="s">
        <v>60</v>
      </c>
      <c r="AB31" s="341" t="s">
        <v>60</v>
      </c>
      <c r="AC31" s="341" t="s">
        <v>60</v>
      </c>
      <c r="AD31" s="341" t="s">
        <v>60</v>
      </c>
      <c r="AE31" s="341" t="s">
        <v>60</v>
      </c>
      <c r="AF31" s="341" t="s">
        <v>60</v>
      </c>
      <c r="AG31" s="332">
        <v>52.44</v>
      </c>
      <c r="AH31" s="332">
        <v>12.66</v>
      </c>
      <c r="AI31" s="338">
        <v>3.7999999999999999E-2</v>
      </c>
      <c r="AJ31" s="332">
        <v>-7.92</v>
      </c>
      <c r="AK31" s="336">
        <v>13.3</v>
      </c>
      <c r="AL31" s="331" t="s">
        <v>8328</v>
      </c>
      <c r="AM31" s="331" t="s">
        <v>8329</v>
      </c>
      <c r="AN31" s="332">
        <v>12.5</v>
      </c>
      <c r="AO31" s="332">
        <v>166.67</v>
      </c>
      <c r="AP31" s="332">
        <v>300</v>
      </c>
      <c r="AQ31" s="90">
        <f t="shared" si="0"/>
        <v>303</v>
      </c>
      <c r="AR31" s="90">
        <f t="shared" si="0"/>
        <v>23</v>
      </c>
      <c r="AS31" s="90">
        <f t="shared" si="0"/>
        <v>16</v>
      </c>
    </row>
    <row r="32" spans="1:45" ht="236.25">
      <c r="A32" s="329">
        <v>44322</v>
      </c>
      <c r="B32" s="330" t="s">
        <v>662</v>
      </c>
      <c r="C32" s="330" t="s">
        <v>663</v>
      </c>
      <c r="D32" s="331" t="s">
        <v>61</v>
      </c>
      <c r="E32" s="331" t="s">
        <v>77</v>
      </c>
      <c r="F32" s="332">
        <v>36.92</v>
      </c>
      <c r="G32" s="330" t="s">
        <v>664</v>
      </c>
      <c r="H32" s="330" t="s">
        <v>665</v>
      </c>
      <c r="I32" s="331" t="s">
        <v>666</v>
      </c>
      <c r="J32" s="329">
        <v>44322</v>
      </c>
      <c r="K32" s="333" t="s">
        <v>491</v>
      </c>
      <c r="L32" s="334" t="s">
        <v>60</v>
      </c>
      <c r="M32" s="335" t="s">
        <v>8482</v>
      </c>
      <c r="N32" s="335" t="s">
        <v>8483</v>
      </c>
      <c r="O32" s="335" t="s">
        <v>8484</v>
      </c>
      <c r="P32" s="336">
        <v>14.7</v>
      </c>
      <c r="Q32" s="331" t="s">
        <v>8323</v>
      </c>
      <c r="R32" s="339" t="s">
        <v>8485</v>
      </c>
      <c r="S32" s="333" t="s">
        <v>8402</v>
      </c>
      <c r="T32" s="331" t="s">
        <v>6915</v>
      </c>
      <c r="U32" s="331" t="s">
        <v>492</v>
      </c>
      <c r="V32" s="335" t="s">
        <v>8486</v>
      </c>
      <c r="W32" s="333" t="s">
        <v>8487</v>
      </c>
      <c r="X32" s="330" t="s">
        <v>60</v>
      </c>
      <c r="Y32" s="335" t="s">
        <v>8488</v>
      </c>
      <c r="Z32" s="333" t="s">
        <v>8487</v>
      </c>
      <c r="AA32" s="330" t="s">
        <v>60</v>
      </c>
      <c r="AB32" s="332">
        <v>138.35</v>
      </c>
      <c r="AC32" s="332">
        <v>1.71</v>
      </c>
      <c r="AD32" s="332">
        <v>13.07</v>
      </c>
      <c r="AE32" s="332">
        <v>84.58</v>
      </c>
      <c r="AF32" s="338">
        <v>0.81499999999999995</v>
      </c>
      <c r="AG32" s="332">
        <v>51.94</v>
      </c>
      <c r="AH32" s="332">
        <v>43.28</v>
      </c>
      <c r="AI32" s="336">
        <v>51</v>
      </c>
      <c r="AJ32" s="332">
        <v>-1.79</v>
      </c>
      <c r="AK32" s="336">
        <v>42.6</v>
      </c>
      <c r="AL32" s="331" t="s">
        <v>8328</v>
      </c>
      <c r="AM32" s="331" t="s">
        <v>8329</v>
      </c>
      <c r="AN32" s="332">
        <v>119.08</v>
      </c>
      <c r="AO32" s="332">
        <v>159.72</v>
      </c>
      <c r="AP32" s="332">
        <v>172.92</v>
      </c>
      <c r="AQ32" s="90">
        <f t="shared" si="0"/>
        <v>35</v>
      </c>
      <c r="AR32" s="90">
        <f t="shared" si="0"/>
        <v>24</v>
      </c>
      <c r="AS32" s="90">
        <f t="shared" si="0"/>
        <v>25</v>
      </c>
    </row>
    <row r="33" spans="1:45" ht="202.5">
      <c r="A33" s="329">
        <v>43931</v>
      </c>
      <c r="B33" s="330" t="s">
        <v>631</v>
      </c>
      <c r="C33" s="330" t="s">
        <v>632</v>
      </c>
      <c r="D33" s="331" t="s">
        <v>61</v>
      </c>
      <c r="E33" s="331" t="s">
        <v>77</v>
      </c>
      <c r="F33" s="332">
        <v>303.83</v>
      </c>
      <c r="G33" s="330" t="s">
        <v>633</v>
      </c>
      <c r="H33" s="330" t="s">
        <v>60</v>
      </c>
      <c r="I33" s="331" t="s">
        <v>634</v>
      </c>
      <c r="J33" s="329">
        <v>43931</v>
      </c>
      <c r="K33" s="333" t="s">
        <v>491</v>
      </c>
      <c r="L33" s="334" t="s">
        <v>60</v>
      </c>
      <c r="M33" s="335" t="s">
        <v>8489</v>
      </c>
      <c r="N33" s="335" t="s">
        <v>60</v>
      </c>
      <c r="O33" s="335" t="s">
        <v>8490</v>
      </c>
      <c r="P33" s="341" t="s">
        <v>60</v>
      </c>
      <c r="Q33" s="331" t="s">
        <v>8491</v>
      </c>
      <c r="R33" s="339" t="s">
        <v>8492</v>
      </c>
      <c r="S33" s="333" t="s">
        <v>8461</v>
      </c>
      <c r="T33" s="331" t="s">
        <v>6917</v>
      </c>
      <c r="U33" s="331" t="s">
        <v>492</v>
      </c>
      <c r="V33" s="335" t="s">
        <v>8493</v>
      </c>
      <c r="W33" s="333" t="s">
        <v>8494</v>
      </c>
      <c r="X33" s="330" t="s">
        <v>60</v>
      </c>
      <c r="Y33" s="335" t="s">
        <v>60</v>
      </c>
      <c r="Z33" s="333" t="s">
        <v>60</v>
      </c>
      <c r="AA33" s="330" t="s">
        <v>60</v>
      </c>
      <c r="AB33" s="332">
        <v>35.619999999999997</v>
      </c>
      <c r="AC33" s="338">
        <v>0.90300000000000002</v>
      </c>
      <c r="AD33" s="332">
        <v>33.61</v>
      </c>
      <c r="AE33" s="332">
        <v>44.21</v>
      </c>
      <c r="AF33" s="332">
        <v>1.49</v>
      </c>
      <c r="AG33" s="332">
        <v>303.83</v>
      </c>
      <c r="AH33" s="332">
        <v>232.41</v>
      </c>
      <c r="AI33" s="336">
        <v>109.1</v>
      </c>
      <c r="AJ33" s="332">
        <v>4.16</v>
      </c>
      <c r="AK33" s="336">
        <v>524.79999999999995</v>
      </c>
      <c r="AL33" s="331" t="s">
        <v>8328</v>
      </c>
      <c r="AM33" s="331" t="s">
        <v>8329</v>
      </c>
      <c r="AN33" s="332">
        <v>124.61</v>
      </c>
      <c r="AO33" s="332">
        <v>158.41999999999999</v>
      </c>
      <c r="AP33" s="332">
        <v>58.9</v>
      </c>
      <c r="AQ33" s="90">
        <f t="shared" si="0"/>
        <v>27</v>
      </c>
      <c r="AR33" s="90">
        <f t="shared" si="0"/>
        <v>25</v>
      </c>
      <c r="AS33" s="90">
        <f t="shared" si="0"/>
        <v>105</v>
      </c>
    </row>
    <row r="34" spans="1:45" ht="360">
      <c r="A34" s="329">
        <v>44018</v>
      </c>
      <c r="B34" s="330" t="s">
        <v>640</v>
      </c>
      <c r="C34" s="330" t="s">
        <v>641</v>
      </c>
      <c r="D34" s="331" t="s">
        <v>61</v>
      </c>
      <c r="E34" s="331" t="s">
        <v>67</v>
      </c>
      <c r="F34" s="332">
        <v>31.5</v>
      </c>
      <c r="G34" s="330" t="s">
        <v>642</v>
      </c>
      <c r="H34" s="330" t="s">
        <v>643</v>
      </c>
      <c r="I34" s="331" t="s">
        <v>644</v>
      </c>
      <c r="J34" s="329">
        <v>44018</v>
      </c>
      <c r="K34" s="333" t="s">
        <v>491</v>
      </c>
      <c r="L34" s="329">
        <v>44082</v>
      </c>
      <c r="M34" s="335" t="s">
        <v>8495</v>
      </c>
      <c r="N34" s="335" t="s">
        <v>60</v>
      </c>
      <c r="O34" s="335" t="s">
        <v>8496</v>
      </c>
      <c r="P34" s="336">
        <v>111.4</v>
      </c>
      <c r="Q34" s="331" t="s">
        <v>8497</v>
      </c>
      <c r="R34" s="337" t="s">
        <v>8498</v>
      </c>
      <c r="S34" s="333" t="s">
        <v>8499</v>
      </c>
      <c r="T34" s="331" t="s">
        <v>6917</v>
      </c>
      <c r="U34" s="331" t="s">
        <v>492</v>
      </c>
      <c r="V34" s="335" t="s">
        <v>8500</v>
      </c>
      <c r="W34" s="333" t="s">
        <v>8501</v>
      </c>
      <c r="X34" s="330" t="s">
        <v>60</v>
      </c>
      <c r="Y34" s="335" t="s">
        <v>8502</v>
      </c>
      <c r="Z34" s="339" t="s">
        <v>8503</v>
      </c>
      <c r="AA34" s="330" t="s">
        <v>60</v>
      </c>
      <c r="AB34" s="332">
        <v>18.96</v>
      </c>
      <c r="AC34" s="332">
        <v>1.46</v>
      </c>
      <c r="AD34" s="341" t="s">
        <v>60</v>
      </c>
      <c r="AE34" s="341" t="s">
        <v>60</v>
      </c>
      <c r="AF34" s="341" t="s">
        <v>60</v>
      </c>
      <c r="AG34" s="341" t="s">
        <v>60</v>
      </c>
      <c r="AH34" s="332">
        <v>39.049999999999997</v>
      </c>
      <c r="AI34" s="332">
        <v>8.2100000000000009</v>
      </c>
      <c r="AJ34" s="332">
        <v>3.84</v>
      </c>
      <c r="AK34" s="336">
        <v>98</v>
      </c>
      <c r="AL34" s="331" t="s">
        <v>8328</v>
      </c>
      <c r="AM34" s="331" t="s">
        <v>8329</v>
      </c>
      <c r="AN34" s="332">
        <v>124.14</v>
      </c>
      <c r="AO34" s="332">
        <v>147.62</v>
      </c>
      <c r="AP34" s="332">
        <v>168.04</v>
      </c>
      <c r="AQ34" s="90">
        <f t="shared" si="0"/>
        <v>29</v>
      </c>
      <c r="AR34" s="90">
        <f t="shared" si="0"/>
        <v>26</v>
      </c>
      <c r="AS34" s="90">
        <f t="shared" si="0"/>
        <v>26</v>
      </c>
    </row>
    <row r="35" spans="1:45" ht="168.75">
      <c r="A35" s="329">
        <v>44433</v>
      </c>
      <c r="B35" s="330" t="s">
        <v>655</v>
      </c>
      <c r="C35" s="330" t="s">
        <v>656</v>
      </c>
      <c r="D35" s="331" t="s">
        <v>61</v>
      </c>
      <c r="E35" s="331" t="s">
        <v>67</v>
      </c>
      <c r="F35" s="332">
        <v>25.79</v>
      </c>
      <c r="G35" s="330" t="s">
        <v>60</v>
      </c>
      <c r="H35" s="330" t="s">
        <v>60</v>
      </c>
      <c r="I35" s="331" t="s">
        <v>657</v>
      </c>
      <c r="J35" s="329">
        <v>44433</v>
      </c>
      <c r="K35" s="333" t="s">
        <v>491</v>
      </c>
      <c r="L35" s="329">
        <v>44469</v>
      </c>
      <c r="M35" s="335" t="s">
        <v>8504</v>
      </c>
      <c r="N35" s="335" t="s">
        <v>8505</v>
      </c>
      <c r="O35" s="335" t="s">
        <v>8506</v>
      </c>
      <c r="P35" s="336">
        <v>25.4</v>
      </c>
      <c r="Q35" s="331" t="s">
        <v>8344</v>
      </c>
      <c r="R35" s="337" t="s">
        <v>8507</v>
      </c>
      <c r="S35" s="333" t="s">
        <v>8508</v>
      </c>
      <c r="T35" s="331" t="s">
        <v>6917</v>
      </c>
      <c r="U35" s="331" t="s">
        <v>492</v>
      </c>
      <c r="V35" s="335" t="s">
        <v>60</v>
      </c>
      <c r="W35" s="333" t="s">
        <v>60</v>
      </c>
      <c r="X35" s="330" t="s">
        <v>60</v>
      </c>
      <c r="Y35" s="335" t="s">
        <v>60</v>
      </c>
      <c r="Z35" s="333" t="s">
        <v>60</v>
      </c>
      <c r="AA35" s="330" t="s">
        <v>60</v>
      </c>
      <c r="AB35" s="341" t="s">
        <v>60</v>
      </c>
      <c r="AC35" s="332">
        <v>1.94</v>
      </c>
      <c r="AD35" s="341" t="s">
        <v>60</v>
      </c>
      <c r="AE35" s="341" t="s">
        <v>60</v>
      </c>
      <c r="AF35" s="332">
        <v>1.02</v>
      </c>
      <c r="AG35" s="332">
        <v>23.24</v>
      </c>
      <c r="AH35" s="332">
        <v>34.28</v>
      </c>
      <c r="AI35" s="336">
        <v>17.3</v>
      </c>
      <c r="AJ35" s="332">
        <v>-9.98</v>
      </c>
      <c r="AK35" s="336">
        <v>17.399999999999999</v>
      </c>
      <c r="AL35" s="331" t="s">
        <v>8328</v>
      </c>
      <c r="AM35" s="331" t="s">
        <v>8329</v>
      </c>
      <c r="AN35" s="332">
        <v>120.86</v>
      </c>
      <c r="AO35" s="332">
        <v>134.24</v>
      </c>
      <c r="AP35" s="332">
        <v>81.88</v>
      </c>
      <c r="AQ35" s="90">
        <f t="shared" si="0"/>
        <v>33</v>
      </c>
      <c r="AR35" s="90">
        <f t="shared" si="0"/>
        <v>27</v>
      </c>
      <c r="AS35" s="90">
        <f t="shared" si="0"/>
        <v>68</v>
      </c>
    </row>
    <row r="36" spans="1:45" ht="202.5">
      <c r="A36" s="329">
        <v>44140</v>
      </c>
      <c r="B36" s="330" t="s">
        <v>619</v>
      </c>
      <c r="C36" s="330" t="s">
        <v>620</v>
      </c>
      <c r="D36" s="331" t="s">
        <v>61</v>
      </c>
      <c r="E36" s="331" t="s">
        <v>67</v>
      </c>
      <c r="F36" s="332">
        <v>35.090000000000003</v>
      </c>
      <c r="G36" s="330" t="s">
        <v>60</v>
      </c>
      <c r="H36" s="330" t="s">
        <v>621</v>
      </c>
      <c r="I36" s="331" t="s">
        <v>622</v>
      </c>
      <c r="J36" s="329">
        <v>44140</v>
      </c>
      <c r="K36" s="333" t="s">
        <v>491</v>
      </c>
      <c r="L36" s="329">
        <v>44348</v>
      </c>
      <c r="M36" s="335" t="s">
        <v>8509</v>
      </c>
      <c r="N36" s="335" t="s">
        <v>8510</v>
      </c>
      <c r="O36" s="335" t="s">
        <v>60</v>
      </c>
      <c r="P36" s="336">
        <v>22.4</v>
      </c>
      <c r="Q36" s="331" t="s">
        <v>8511</v>
      </c>
      <c r="R36" s="333" t="s">
        <v>8512</v>
      </c>
      <c r="S36" s="333" t="s">
        <v>8513</v>
      </c>
      <c r="T36" s="331" t="s">
        <v>6915</v>
      </c>
      <c r="U36" s="331" t="s">
        <v>492</v>
      </c>
      <c r="V36" s="335" t="s">
        <v>60</v>
      </c>
      <c r="W36" s="333" t="s">
        <v>60</v>
      </c>
      <c r="X36" s="330" t="s">
        <v>60</v>
      </c>
      <c r="Y36" s="335" t="s">
        <v>8514</v>
      </c>
      <c r="Z36" s="333" t="s">
        <v>8515</v>
      </c>
      <c r="AA36" s="340">
        <v>137.6</v>
      </c>
      <c r="AB36" s="341" t="s">
        <v>60</v>
      </c>
      <c r="AC36" s="338">
        <v>0.97</v>
      </c>
      <c r="AD36" s="341" t="s">
        <v>60</v>
      </c>
      <c r="AE36" s="341" t="s">
        <v>60</v>
      </c>
      <c r="AF36" s="341" t="s">
        <v>60</v>
      </c>
      <c r="AG36" s="341" t="s">
        <v>60</v>
      </c>
      <c r="AH36" s="332">
        <v>58.1</v>
      </c>
      <c r="AI36" s="336">
        <v>33.9</v>
      </c>
      <c r="AJ36" s="332">
        <v>-2.97</v>
      </c>
      <c r="AK36" s="336">
        <v>954.4</v>
      </c>
      <c r="AL36" s="331" t="s">
        <v>8328</v>
      </c>
      <c r="AM36" s="331" t="s">
        <v>8329</v>
      </c>
      <c r="AN36" s="332">
        <v>129.68</v>
      </c>
      <c r="AO36" s="332">
        <v>131.13</v>
      </c>
      <c r="AP36" s="332">
        <v>140.19</v>
      </c>
      <c r="AQ36" s="90">
        <f t="shared" si="0"/>
        <v>24</v>
      </c>
      <c r="AR36" s="90">
        <f t="shared" si="0"/>
        <v>28</v>
      </c>
      <c r="AS36" s="90">
        <f t="shared" si="0"/>
        <v>32</v>
      </c>
    </row>
    <row r="37" spans="1:45" ht="409.5">
      <c r="A37" s="329">
        <v>44748</v>
      </c>
      <c r="B37" s="330" t="s">
        <v>635</v>
      </c>
      <c r="C37" s="330" t="s">
        <v>636</v>
      </c>
      <c r="D37" s="331" t="s">
        <v>61</v>
      </c>
      <c r="E37" s="331" t="s">
        <v>77</v>
      </c>
      <c r="F37" s="332">
        <v>988</v>
      </c>
      <c r="G37" s="330" t="s">
        <v>637</v>
      </c>
      <c r="H37" s="330" t="s">
        <v>638</v>
      </c>
      <c r="I37" s="331" t="s">
        <v>639</v>
      </c>
      <c r="J37" s="329">
        <v>44748</v>
      </c>
      <c r="K37" s="333" t="s">
        <v>491</v>
      </c>
      <c r="L37" s="334" t="s">
        <v>60</v>
      </c>
      <c r="M37" s="335" t="s">
        <v>8516</v>
      </c>
      <c r="N37" s="335" t="s">
        <v>60</v>
      </c>
      <c r="O37" s="335" t="s">
        <v>60</v>
      </c>
      <c r="P37" s="336">
        <v>683.1</v>
      </c>
      <c r="Q37" s="331" t="s">
        <v>8400</v>
      </c>
      <c r="R37" s="333" t="s">
        <v>8517</v>
      </c>
      <c r="S37" s="333" t="s">
        <v>8518</v>
      </c>
      <c r="T37" s="331" t="s">
        <v>6917</v>
      </c>
      <c r="U37" s="331" t="s">
        <v>492</v>
      </c>
      <c r="V37" s="335" t="s">
        <v>8519</v>
      </c>
      <c r="W37" s="339" t="s">
        <v>8520</v>
      </c>
      <c r="X37" s="330" t="s">
        <v>60</v>
      </c>
      <c r="Y37" s="335" t="s">
        <v>8521</v>
      </c>
      <c r="Z37" s="333" t="s">
        <v>8501</v>
      </c>
      <c r="AA37" s="330" t="s">
        <v>60</v>
      </c>
      <c r="AB37" s="332">
        <v>39.42</v>
      </c>
      <c r="AC37" s="332">
        <v>6.98</v>
      </c>
      <c r="AD37" s="332">
        <v>27.01</v>
      </c>
      <c r="AE37" s="332">
        <v>37.99</v>
      </c>
      <c r="AF37" s="332">
        <v>7.49</v>
      </c>
      <c r="AG37" s="332">
        <v>1739.62</v>
      </c>
      <c r="AH37" s="332">
        <v>1701.17</v>
      </c>
      <c r="AI37" s="336">
        <v>234.3</v>
      </c>
      <c r="AJ37" s="336">
        <v>43.5</v>
      </c>
      <c r="AK37" s="336">
        <v>397.1</v>
      </c>
      <c r="AL37" s="331" t="s">
        <v>8328</v>
      </c>
      <c r="AM37" s="331" t="s">
        <v>8329</v>
      </c>
      <c r="AN37" s="332">
        <v>124.55</v>
      </c>
      <c r="AO37" s="332">
        <v>130.36000000000001</v>
      </c>
      <c r="AP37" s="332">
        <v>49.26</v>
      </c>
      <c r="AQ37" s="90">
        <f t="shared" si="0"/>
        <v>28</v>
      </c>
      <c r="AR37" s="90">
        <f t="shared" si="0"/>
        <v>29</v>
      </c>
      <c r="AS37" s="90">
        <f t="shared" si="0"/>
        <v>144</v>
      </c>
    </row>
    <row r="38" spans="1:45" ht="409.5">
      <c r="A38" s="329">
        <v>44782</v>
      </c>
      <c r="B38" s="330" t="s">
        <v>8522</v>
      </c>
      <c r="C38" s="330" t="s">
        <v>8523</v>
      </c>
      <c r="D38" s="331" t="s">
        <v>61</v>
      </c>
      <c r="E38" s="331" t="s">
        <v>77</v>
      </c>
      <c r="F38" s="332">
        <v>167.4</v>
      </c>
      <c r="G38" s="330" t="s">
        <v>3481</v>
      </c>
      <c r="H38" s="330" t="s">
        <v>3482</v>
      </c>
      <c r="I38" s="331" t="s">
        <v>3483</v>
      </c>
      <c r="J38" s="329">
        <v>44782</v>
      </c>
      <c r="K38" s="333" t="s">
        <v>491</v>
      </c>
      <c r="L38" s="334" t="s">
        <v>60</v>
      </c>
      <c r="M38" s="335" t="s">
        <v>8524</v>
      </c>
      <c r="N38" s="335" t="s">
        <v>8525</v>
      </c>
      <c r="O38" s="335" t="s">
        <v>8526</v>
      </c>
      <c r="P38" s="336">
        <v>20.3</v>
      </c>
      <c r="Q38" s="331" t="s">
        <v>8527</v>
      </c>
      <c r="R38" s="333" t="s">
        <v>8528</v>
      </c>
      <c r="S38" s="333" t="s">
        <v>8529</v>
      </c>
      <c r="T38" s="331" t="s">
        <v>6921</v>
      </c>
      <c r="U38" s="331" t="s">
        <v>492</v>
      </c>
      <c r="V38" s="335" t="s">
        <v>8530</v>
      </c>
      <c r="W38" s="333" t="s">
        <v>8531</v>
      </c>
      <c r="X38" s="340">
        <v>23.8</v>
      </c>
      <c r="Y38" s="335" t="s">
        <v>8532</v>
      </c>
      <c r="Z38" s="339" t="s">
        <v>8533</v>
      </c>
      <c r="AA38" s="330" t="s">
        <v>60</v>
      </c>
      <c r="AB38" s="341" t="s">
        <v>60</v>
      </c>
      <c r="AC38" s="338">
        <v>0.77600000000000002</v>
      </c>
      <c r="AD38" s="341" t="s">
        <v>60</v>
      </c>
      <c r="AE38" s="341" t="s">
        <v>60</v>
      </c>
      <c r="AF38" s="338">
        <v>0.14899999999999999</v>
      </c>
      <c r="AG38" s="332">
        <v>43.28</v>
      </c>
      <c r="AH38" s="332">
        <v>121.48</v>
      </c>
      <c r="AI38" s="336">
        <v>273.5</v>
      </c>
      <c r="AJ38" s="336">
        <v>-98.2</v>
      </c>
      <c r="AK38" s="336">
        <v>290.3</v>
      </c>
      <c r="AL38" s="331" t="s">
        <v>8328</v>
      </c>
      <c r="AM38" s="331" t="s">
        <v>8329</v>
      </c>
      <c r="AN38" s="332">
        <v>70.040000000000006</v>
      </c>
      <c r="AO38" s="332">
        <v>125.75</v>
      </c>
      <c r="AP38" s="332">
        <v>145.77000000000001</v>
      </c>
      <c r="AQ38" s="90">
        <f t="shared" si="0"/>
        <v>70</v>
      </c>
      <c r="AR38" s="90">
        <f t="shared" si="0"/>
        <v>30</v>
      </c>
      <c r="AS38" s="90">
        <f t="shared" si="0"/>
        <v>30</v>
      </c>
    </row>
    <row r="39" spans="1:45" ht="409.5">
      <c r="A39" s="329">
        <v>44833</v>
      </c>
      <c r="B39" s="330" t="s">
        <v>8534</v>
      </c>
      <c r="C39" s="330" t="s">
        <v>8535</v>
      </c>
      <c r="D39" s="331" t="s">
        <v>61</v>
      </c>
      <c r="E39" s="331" t="s">
        <v>67</v>
      </c>
      <c r="F39" s="332">
        <v>265</v>
      </c>
      <c r="G39" s="330" t="s">
        <v>3135</v>
      </c>
      <c r="H39" s="330" t="s">
        <v>3136</v>
      </c>
      <c r="I39" s="331" t="s">
        <v>3137</v>
      </c>
      <c r="J39" s="329">
        <v>44833</v>
      </c>
      <c r="K39" s="333" t="s">
        <v>491</v>
      </c>
      <c r="L39" s="329">
        <v>44879</v>
      </c>
      <c r="M39" s="335" t="s">
        <v>8536</v>
      </c>
      <c r="N39" s="335" t="s">
        <v>60</v>
      </c>
      <c r="O39" s="335" t="s">
        <v>60</v>
      </c>
      <c r="P39" s="336">
        <v>294.3</v>
      </c>
      <c r="Q39" s="331" t="s">
        <v>8537</v>
      </c>
      <c r="R39" s="339" t="s">
        <v>8538</v>
      </c>
      <c r="S39" s="333" t="s">
        <v>8539</v>
      </c>
      <c r="T39" s="331" t="s">
        <v>6917</v>
      </c>
      <c r="U39" s="331" t="s">
        <v>492</v>
      </c>
      <c r="V39" s="335" t="s">
        <v>8540</v>
      </c>
      <c r="W39" s="333" t="s">
        <v>8541</v>
      </c>
      <c r="X39" s="330" t="s">
        <v>60</v>
      </c>
      <c r="Y39" s="335" t="s">
        <v>8542</v>
      </c>
      <c r="Z39" s="339" t="s">
        <v>8543</v>
      </c>
      <c r="AA39" s="330" t="s">
        <v>8544</v>
      </c>
      <c r="AB39" s="332">
        <v>104.09</v>
      </c>
      <c r="AC39" s="332">
        <v>10.55</v>
      </c>
      <c r="AD39" s="332">
        <v>65.36</v>
      </c>
      <c r="AE39" s="332">
        <v>71.7</v>
      </c>
      <c r="AF39" s="332">
        <v>10.96</v>
      </c>
      <c r="AG39" s="332">
        <v>271.38</v>
      </c>
      <c r="AH39" s="332">
        <v>293.88</v>
      </c>
      <c r="AI39" s="336">
        <v>23.5</v>
      </c>
      <c r="AJ39" s="332">
        <v>2.96</v>
      </c>
      <c r="AK39" s="336">
        <v>39.5</v>
      </c>
      <c r="AL39" s="331" t="s">
        <v>8328</v>
      </c>
      <c r="AM39" s="331" t="s">
        <v>8329</v>
      </c>
      <c r="AN39" s="332">
        <v>126.39</v>
      </c>
      <c r="AO39" s="332">
        <v>119.09</v>
      </c>
      <c r="AP39" s="332">
        <v>112.5</v>
      </c>
      <c r="AQ39" s="90">
        <f t="shared" si="0"/>
        <v>26</v>
      </c>
      <c r="AR39" s="90">
        <f t="shared" si="0"/>
        <v>31</v>
      </c>
      <c r="AS39" s="90">
        <f t="shared" si="0"/>
        <v>42</v>
      </c>
    </row>
    <row r="40" spans="1:45" ht="157.5">
      <c r="A40" s="329">
        <v>44735</v>
      </c>
      <c r="B40" s="330" t="s">
        <v>770</v>
      </c>
      <c r="C40" s="330" t="s">
        <v>771</v>
      </c>
      <c r="D40" s="331" t="s">
        <v>61</v>
      </c>
      <c r="E40" s="331" t="s">
        <v>77</v>
      </c>
      <c r="F40" s="332">
        <v>170.92</v>
      </c>
      <c r="G40" s="330" t="s">
        <v>772</v>
      </c>
      <c r="H40" s="330" t="s">
        <v>60</v>
      </c>
      <c r="I40" s="331" t="s">
        <v>774</v>
      </c>
      <c r="J40" s="329">
        <v>44735</v>
      </c>
      <c r="K40" s="333" t="s">
        <v>491</v>
      </c>
      <c r="L40" s="334" t="s">
        <v>60</v>
      </c>
      <c r="M40" s="335" t="s">
        <v>8545</v>
      </c>
      <c r="N40" s="335" t="s">
        <v>8546</v>
      </c>
      <c r="O40" s="335" t="s">
        <v>60</v>
      </c>
      <c r="P40" s="336">
        <v>118.9</v>
      </c>
      <c r="Q40" s="331" t="s">
        <v>8547</v>
      </c>
      <c r="R40" s="333" t="s">
        <v>8548</v>
      </c>
      <c r="S40" s="333" t="s">
        <v>8549</v>
      </c>
      <c r="T40" s="331" t="s">
        <v>6915</v>
      </c>
      <c r="U40" s="331" t="s">
        <v>492</v>
      </c>
      <c r="V40" s="335" t="s">
        <v>8550</v>
      </c>
      <c r="W40" s="333" t="s">
        <v>8551</v>
      </c>
      <c r="X40" s="330" t="s">
        <v>60</v>
      </c>
      <c r="Y40" s="335" t="s">
        <v>60</v>
      </c>
      <c r="Z40" s="333" t="s">
        <v>60</v>
      </c>
      <c r="AA40" s="330" t="s">
        <v>60</v>
      </c>
      <c r="AB40" s="341" t="s">
        <v>60</v>
      </c>
      <c r="AC40" s="332">
        <v>1.74</v>
      </c>
      <c r="AD40" s="341" t="s">
        <v>60</v>
      </c>
      <c r="AE40" s="341" t="s">
        <v>60</v>
      </c>
      <c r="AF40" s="332">
        <v>4.91</v>
      </c>
      <c r="AG40" s="332">
        <v>102.12</v>
      </c>
      <c r="AH40" s="332">
        <v>153.68</v>
      </c>
      <c r="AI40" s="336">
        <v>21.2</v>
      </c>
      <c r="AJ40" s="336">
        <v>-44.7</v>
      </c>
      <c r="AK40" s="336">
        <v>123</v>
      </c>
      <c r="AL40" s="331" t="s">
        <v>8328</v>
      </c>
      <c r="AM40" s="331" t="s">
        <v>8329</v>
      </c>
      <c r="AN40" s="332">
        <v>78.89</v>
      </c>
      <c r="AO40" s="332">
        <v>118.4</v>
      </c>
      <c r="AP40" s="332">
        <v>177.04</v>
      </c>
      <c r="AQ40" s="90">
        <f t="shared" si="0"/>
        <v>59</v>
      </c>
      <c r="AR40" s="90">
        <f t="shared" si="0"/>
        <v>32</v>
      </c>
      <c r="AS40" s="90">
        <f t="shared" si="0"/>
        <v>23</v>
      </c>
    </row>
    <row r="41" spans="1:45" ht="409.5">
      <c r="A41" s="329">
        <v>44852</v>
      </c>
      <c r="B41" s="330" t="s">
        <v>8552</v>
      </c>
      <c r="C41" s="330" t="s">
        <v>8553</v>
      </c>
      <c r="D41" s="331" t="s">
        <v>61</v>
      </c>
      <c r="E41" s="331" t="s">
        <v>77</v>
      </c>
      <c r="F41" s="332">
        <v>624.47</v>
      </c>
      <c r="G41" s="330" t="s">
        <v>3155</v>
      </c>
      <c r="H41" s="330" t="s">
        <v>3156</v>
      </c>
      <c r="I41" s="331" t="s">
        <v>3157</v>
      </c>
      <c r="J41" s="329">
        <v>44852</v>
      </c>
      <c r="K41" s="333" t="s">
        <v>491</v>
      </c>
      <c r="L41" s="334" t="s">
        <v>60</v>
      </c>
      <c r="M41" s="335" t="s">
        <v>8554</v>
      </c>
      <c r="N41" s="335" t="s">
        <v>60</v>
      </c>
      <c r="O41" s="335" t="s">
        <v>60</v>
      </c>
      <c r="P41" s="336">
        <v>486.2</v>
      </c>
      <c r="Q41" s="331" t="s">
        <v>8547</v>
      </c>
      <c r="R41" s="333" t="s">
        <v>8555</v>
      </c>
      <c r="S41" s="333" t="s">
        <v>8556</v>
      </c>
      <c r="T41" s="331" t="s">
        <v>6921</v>
      </c>
      <c r="U41" s="331" t="s">
        <v>492</v>
      </c>
      <c r="V41" s="335" t="s">
        <v>8557</v>
      </c>
      <c r="W41" s="339" t="s">
        <v>8558</v>
      </c>
      <c r="X41" s="340">
        <v>347546.6</v>
      </c>
      <c r="Y41" s="335" t="s">
        <v>8559</v>
      </c>
      <c r="Z41" s="339" t="s">
        <v>8560</v>
      </c>
      <c r="AA41" s="330" t="s">
        <v>60</v>
      </c>
      <c r="AB41" s="341" t="s">
        <v>60</v>
      </c>
      <c r="AC41" s="332">
        <v>2.5499999999999998</v>
      </c>
      <c r="AD41" s="341" t="s">
        <v>60</v>
      </c>
      <c r="AE41" s="341" t="s">
        <v>60</v>
      </c>
      <c r="AF41" s="341" t="s">
        <v>60</v>
      </c>
      <c r="AG41" s="332">
        <v>455.15</v>
      </c>
      <c r="AH41" s="332">
        <v>461.66</v>
      </c>
      <c r="AI41" s="342">
        <v>0</v>
      </c>
      <c r="AJ41" s="336">
        <v>-92.6</v>
      </c>
      <c r="AK41" s="336">
        <v>278.8</v>
      </c>
      <c r="AL41" s="331" t="s">
        <v>8328</v>
      </c>
      <c r="AM41" s="331" t="s">
        <v>8329</v>
      </c>
      <c r="AN41" s="332">
        <v>121.11</v>
      </c>
      <c r="AO41" s="332">
        <v>115.28</v>
      </c>
      <c r="AP41" s="332">
        <v>200.39</v>
      </c>
      <c r="AQ41" s="90">
        <f t="shared" si="0"/>
        <v>32</v>
      </c>
      <c r="AR41" s="90">
        <f t="shared" si="0"/>
        <v>33</v>
      </c>
      <c r="AS41" s="90">
        <f t="shared" si="0"/>
        <v>19</v>
      </c>
    </row>
    <row r="42" spans="1:45" ht="225">
      <c r="A42" s="329">
        <v>44796</v>
      </c>
      <c r="B42" s="330" t="s">
        <v>8561</v>
      </c>
      <c r="C42" s="330" t="s">
        <v>8562</v>
      </c>
      <c r="D42" s="331" t="s">
        <v>61</v>
      </c>
      <c r="E42" s="331" t="s">
        <v>77</v>
      </c>
      <c r="F42" s="332">
        <v>66.319999999999993</v>
      </c>
      <c r="G42" s="330" t="s">
        <v>674</v>
      </c>
      <c r="H42" s="330" t="s">
        <v>60</v>
      </c>
      <c r="I42" s="331" t="s">
        <v>675</v>
      </c>
      <c r="J42" s="329">
        <v>44796</v>
      </c>
      <c r="K42" s="333" t="s">
        <v>491</v>
      </c>
      <c r="L42" s="334" t="s">
        <v>60</v>
      </c>
      <c r="M42" s="335" t="s">
        <v>8563</v>
      </c>
      <c r="N42" s="335" t="s">
        <v>8564</v>
      </c>
      <c r="O42" s="335" t="s">
        <v>8565</v>
      </c>
      <c r="P42" s="336">
        <v>78.3</v>
      </c>
      <c r="Q42" s="331" t="s">
        <v>8566</v>
      </c>
      <c r="R42" s="333" t="s">
        <v>8567</v>
      </c>
      <c r="S42" s="333" t="s">
        <v>8568</v>
      </c>
      <c r="T42" s="331" t="s">
        <v>6917</v>
      </c>
      <c r="U42" s="331" t="s">
        <v>492</v>
      </c>
      <c r="V42" s="335" t="s">
        <v>8569</v>
      </c>
      <c r="W42" s="333" t="s">
        <v>8570</v>
      </c>
      <c r="X42" s="344">
        <v>5.42</v>
      </c>
      <c r="Y42" s="335" t="s">
        <v>60</v>
      </c>
      <c r="Z42" s="333" t="s">
        <v>60</v>
      </c>
      <c r="AA42" s="330" t="s">
        <v>60</v>
      </c>
      <c r="AB42" s="332">
        <v>3.12</v>
      </c>
      <c r="AC42" s="332">
        <v>9.19</v>
      </c>
      <c r="AD42" s="332">
        <v>1.46</v>
      </c>
      <c r="AE42" s="332">
        <v>1.51</v>
      </c>
      <c r="AF42" s="338">
        <v>0.70699999999999996</v>
      </c>
      <c r="AG42" s="332">
        <v>58.28</v>
      </c>
      <c r="AH42" s="332">
        <v>99.77</v>
      </c>
      <c r="AI42" s="336">
        <v>70.3</v>
      </c>
      <c r="AJ42" s="336">
        <v>24.3</v>
      </c>
      <c r="AK42" s="336">
        <v>75.7</v>
      </c>
      <c r="AL42" s="331" t="s">
        <v>8328</v>
      </c>
      <c r="AM42" s="331" t="s">
        <v>8329</v>
      </c>
      <c r="AN42" s="332">
        <v>113.4</v>
      </c>
      <c r="AO42" s="332">
        <v>115.25</v>
      </c>
      <c r="AP42" s="332">
        <v>113.4</v>
      </c>
      <c r="AQ42" s="90">
        <f t="shared" si="0"/>
        <v>37</v>
      </c>
      <c r="AR42" s="90">
        <f t="shared" si="0"/>
        <v>34</v>
      </c>
      <c r="AS42" s="90">
        <f t="shared" si="0"/>
        <v>41</v>
      </c>
    </row>
    <row r="43" spans="1:45" ht="157.5">
      <c r="A43" s="329">
        <v>44865</v>
      </c>
      <c r="B43" s="330" t="s">
        <v>615</v>
      </c>
      <c r="C43" s="330" t="s">
        <v>616</v>
      </c>
      <c r="D43" s="331" t="s">
        <v>61</v>
      </c>
      <c r="E43" s="331" t="s">
        <v>77</v>
      </c>
      <c r="F43" s="332">
        <v>60.1</v>
      </c>
      <c r="G43" s="330" t="s">
        <v>617</v>
      </c>
      <c r="H43" s="330" t="s">
        <v>60</v>
      </c>
      <c r="I43" s="331" t="s">
        <v>618</v>
      </c>
      <c r="J43" s="329">
        <v>44865</v>
      </c>
      <c r="K43" s="333" t="s">
        <v>491</v>
      </c>
      <c r="L43" s="334" t="s">
        <v>60</v>
      </c>
      <c r="M43" s="335" t="s">
        <v>8571</v>
      </c>
      <c r="N43" s="335" t="s">
        <v>8572</v>
      </c>
      <c r="O43" s="335" t="s">
        <v>8573</v>
      </c>
      <c r="P43" s="336">
        <v>55.9</v>
      </c>
      <c r="Q43" s="331" t="s">
        <v>8469</v>
      </c>
      <c r="R43" s="333" t="s">
        <v>8574</v>
      </c>
      <c r="S43" s="333" t="s">
        <v>8471</v>
      </c>
      <c r="T43" s="331" t="s">
        <v>6917</v>
      </c>
      <c r="U43" s="331" t="s">
        <v>492</v>
      </c>
      <c r="V43" s="335" t="s">
        <v>8575</v>
      </c>
      <c r="W43" s="333" t="s">
        <v>8576</v>
      </c>
      <c r="X43" s="330" t="s">
        <v>60</v>
      </c>
      <c r="Y43" s="335" t="s">
        <v>60</v>
      </c>
      <c r="Z43" s="333" t="s">
        <v>60</v>
      </c>
      <c r="AA43" s="330" t="s">
        <v>60</v>
      </c>
      <c r="AB43" s="341" t="s">
        <v>60</v>
      </c>
      <c r="AC43" s="332">
        <v>1.97</v>
      </c>
      <c r="AD43" s="341" t="s">
        <v>60</v>
      </c>
      <c r="AE43" s="341" t="s">
        <v>60</v>
      </c>
      <c r="AF43" s="332">
        <v>4</v>
      </c>
      <c r="AG43" s="332">
        <v>50.99</v>
      </c>
      <c r="AH43" s="332">
        <v>57.91</v>
      </c>
      <c r="AI43" s="336">
        <v>13.7</v>
      </c>
      <c r="AJ43" s="332">
        <v>-1.81</v>
      </c>
      <c r="AK43" s="336">
        <v>42.7</v>
      </c>
      <c r="AL43" s="331" t="s">
        <v>8328</v>
      </c>
      <c r="AM43" s="331" t="s">
        <v>8329</v>
      </c>
      <c r="AN43" s="332">
        <v>130.77000000000001</v>
      </c>
      <c r="AO43" s="332">
        <v>114.29</v>
      </c>
      <c r="AP43" s="332">
        <v>114.29</v>
      </c>
      <c r="AQ43" s="90">
        <f t="shared" si="0"/>
        <v>23</v>
      </c>
      <c r="AR43" s="90">
        <f t="shared" si="0"/>
        <v>35</v>
      </c>
      <c r="AS43" s="90">
        <f t="shared" si="0"/>
        <v>39</v>
      </c>
    </row>
    <row r="44" spans="1:45" ht="292.5">
      <c r="A44" s="329">
        <v>44865</v>
      </c>
      <c r="B44" s="330" t="s">
        <v>588</v>
      </c>
      <c r="C44" s="330" t="s">
        <v>589</v>
      </c>
      <c r="D44" s="331" t="s">
        <v>61</v>
      </c>
      <c r="E44" s="331" t="s">
        <v>77</v>
      </c>
      <c r="F44" s="332">
        <v>25.82</v>
      </c>
      <c r="G44" s="330" t="s">
        <v>590</v>
      </c>
      <c r="H44" s="330" t="s">
        <v>591</v>
      </c>
      <c r="I44" s="331" t="s">
        <v>592</v>
      </c>
      <c r="J44" s="329">
        <v>44865</v>
      </c>
      <c r="K44" s="333" t="s">
        <v>491</v>
      </c>
      <c r="L44" s="334" t="s">
        <v>60</v>
      </c>
      <c r="M44" s="335" t="s">
        <v>8577</v>
      </c>
      <c r="N44" s="335" t="s">
        <v>8578</v>
      </c>
      <c r="O44" s="335" t="s">
        <v>60</v>
      </c>
      <c r="P44" s="336">
        <v>20.100000000000001</v>
      </c>
      <c r="Q44" s="331" t="s">
        <v>8356</v>
      </c>
      <c r="R44" s="339" t="s">
        <v>8579</v>
      </c>
      <c r="S44" s="333" t="s">
        <v>8580</v>
      </c>
      <c r="T44" s="331" t="s">
        <v>6915</v>
      </c>
      <c r="U44" s="331" t="s">
        <v>492</v>
      </c>
      <c r="V44" s="335" t="s">
        <v>8581</v>
      </c>
      <c r="W44" s="333" t="s">
        <v>8582</v>
      </c>
      <c r="X44" s="340">
        <v>212.6</v>
      </c>
      <c r="Y44" s="335" t="s">
        <v>8583</v>
      </c>
      <c r="Z44" s="333" t="s">
        <v>8584</v>
      </c>
      <c r="AA44" s="340">
        <v>210.8</v>
      </c>
      <c r="AB44" s="341" t="s">
        <v>60</v>
      </c>
      <c r="AC44" s="332">
        <v>3.78</v>
      </c>
      <c r="AD44" s="341" t="s">
        <v>60</v>
      </c>
      <c r="AE44" s="341" t="s">
        <v>60</v>
      </c>
      <c r="AF44" s="338">
        <v>0.54800000000000004</v>
      </c>
      <c r="AG44" s="332">
        <v>28.4</v>
      </c>
      <c r="AH44" s="332">
        <v>20.149999999999999</v>
      </c>
      <c r="AI44" s="336">
        <v>54.8</v>
      </c>
      <c r="AJ44" s="336">
        <v>-20</v>
      </c>
      <c r="AK44" s="336">
        <v>53.8</v>
      </c>
      <c r="AL44" s="331" t="s">
        <v>8328</v>
      </c>
      <c r="AM44" s="331" t="s">
        <v>8329</v>
      </c>
      <c r="AN44" s="332">
        <v>190.32</v>
      </c>
      <c r="AO44" s="332">
        <v>114.29</v>
      </c>
      <c r="AP44" s="332">
        <v>52.54</v>
      </c>
      <c r="AQ44" s="90">
        <f t="shared" si="0"/>
        <v>19</v>
      </c>
      <c r="AR44" s="90">
        <f t="shared" si="0"/>
        <v>35</v>
      </c>
      <c r="AS44" s="90">
        <f t="shared" si="0"/>
        <v>133</v>
      </c>
    </row>
    <row r="45" spans="1:45" ht="191.25">
      <c r="A45" s="329">
        <v>44313</v>
      </c>
      <c r="B45" s="330" t="s">
        <v>658</v>
      </c>
      <c r="C45" s="330" t="s">
        <v>659</v>
      </c>
      <c r="D45" s="331" t="s">
        <v>61</v>
      </c>
      <c r="E45" s="331" t="s">
        <v>67</v>
      </c>
      <c r="F45" s="332">
        <v>30.62</v>
      </c>
      <c r="G45" s="330" t="s">
        <v>60</v>
      </c>
      <c r="H45" s="330" t="s">
        <v>660</v>
      </c>
      <c r="I45" s="331" t="s">
        <v>661</v>
      </c>
      <c r="J45" s="329">
        <v>44313</v>
      </c>
      <c r="K45" s="333" t="s">
        <v>491</v>
      </c>
      <c r="L45" s="329">
        <v>44313</v>
      </c>
      <c r="M45" s="335" t="s">
        <v>8585</v>
      </c>
      <c r="N45" s="335" t="s">
        <v>8586</v>
      </c>
      <c r="O45" s="335" t="s">
        <v>8587</v>
      </c>
      <c r="P45" s="336">
        <v>45.2</v>
      </c>
      <c r="Q45" s="331" t="s">
        <v>8588</v>
      </c>
      <c r="R45" s="339" t="s">
        <v>8589</v>
      </c>
      <c r="S45" s="333" t="s">
        <v>8508</v>
      </c>
      <c r="T45" s="331" t="s">
        <v>6917</v>
      </c>
      <c r="U45" s="331" t="s">
        <v>492</v>
      </c>
      <c r="V45" s="335" t="s">
        <v>60</v>
      </c>
      <c r="W45" s="333" t="s">
        <v>60</v>
      </c>
      <c r="X45" s="330" t="s">
        <v>60</v>
      </c>
      <c r="Y45" s="335" t="s">
        <v>8590</v>
      </c>
      <c r="Z45" s="333" t="s">
        <v>8591</v>
      </c>
      <c r="AA45" s="330" t="s">
        <v>60</v>
      </c>
      <c r="AB45" s="332">
        <v>293.20999999999998</v>
      </c>
      <c r="AC45" s="332">
        <v>2.5099999999999998</v>
      </c>
      <c r="AD45" s="332">
        <v>117.3</v>
      </c>
      <c r="AE45" s="341" t="s">
        <v>60</v>
      </c>
      <c r="AF45" s="332">
        <v>1.3</v>
      </c>
      <c r="AG45" s="332">
        <v>37.25</v>
      </c>
      <c r="AH45" s="332">
        <v>38.01</v>
      </c>
      <c r="AI45" s="336">
        <v>39.1</v>
      </c>
      <c r="AJ45" s="332">
        <v>-2.68</v>
      </c>
      <c r="AK45" s="336">
        <v>32.4</v>
      </c>
      <c r="AL45" s="331" t="s">
        <v>8328</v>
      </c>
      <c r="AM45" s="331" t="s">
        <v>8329</v>
      </c>
      <c r="AN45" s="332">
        <v>119.47</v>
      </c>
      <c r="AO45" s="332">
        <v>114.12</v>
      </c>
      <c r="AP45" s="332">
        <v>139.43</v>
      </c>
      <c r="AQ45" s="90">
        <f t="shared" si="0"/>
        <v>34</v>
      </c>
      <c r="AR45" s="90">
        <f t="shared" si="0"/>
        <v>37</v>
      </c>
      <c r="AS45" s="90">
        <f t="shared" si="0"/>
        <v>33</v>
      </c>
    </row>
    <row r="46" spans="1:45" ht="247.5">
      <c r="A46" s="329">
        <v>44834</v>
      </c>
      <c r="B46" s="330" t="s">
        <v>627</v>
      </c>
      <c r="C46" s="330" t="s">
        <v>628</v>
      </c>
      <c r="D46" s="331" t="s">
        <v>61</v>
      </c>
      <c r="E46" s="331" t="s">
        <v>77</v>
      </c>
      <c r="F46" s="332">
        <v>41.06</v>
      </c>
      <c r="G46" s="330" t="s">
        <v>629</v>
      </c>
      <c r="H46" s="330" t="s">
        <v>60</v>
      </c>
      <c r="I46" s="331" t="s">
        <v>630</v>
      </c>
      <c r="J46" s="329">
        <v>44834</v>
      </c>
      <c r="K46" s="333" t="s">
        <v>491</v>
      </c>
      <c r="L46" s="334" t="s">
        <v>60</v>
      </c>
      <c r="M46" s="335" t="s">
        <v>8592</v>
      </c>
      <c r="N46" s="335" t="s">
        <v>8593</v>
      </c>
      <c r="O46" s="335" t="s">
        <v>60</v>
      </c>
      <c r="P46" s="336">
        <v>13.8</v>
      </c>
      <c r="Q46" s="331" t="s">
        <v>8323</v>
      </c>
      <c r="R46" s="339" t="s">
        <v>8594</v>
      </c>
      <c r="S46" s="333" t="s">
        <v>8595</v>
      </c>
      <c r="T46" s="331" t="s">
        <v>6921</v>
      </c>
      <c r="U46" s="331" t="s">
        <v>492</v>
      </c>
      <c r="V46" s="335" t="s">
        <v>8596</v>
      </c>
      <c r="W46" s="333" t="s">
        <v>8551</v>
      </c>
      <c r="X46" s="330" t="s">
        <v>60</v>
      </c>
      <c r="Y46" s="335" t="s">
        <v>60</v>
      </c>
      <c r="Z46" s="333" t="s">
        <v>60</v>
      </c>
      <c r="AA46" s="330" t="s">
        <v>60</v>
      </c>
      <c r="AB46" s="332">
        <v>80.11</v>
      </c>
      <c r="AC46" s="332">
        <v>1.1000000000000001</v>
      </c>
      <c r="AD46" s="332">
        <v>38.36</v>
      </c>
      <c r="AE46" s="332">
        <v>87.5</v>
      </c>
      <c r="AF46" s="338">
        <v>0.58399999999999996</v>
      </c>
      <c r="AG46" s="332">
        <v>39.630000000000003</v>
      </c>
      <c r="AH46" s="332">
        <v>31.5</v>
      </c>
      <c r="AI46" s="336">
        <v>67.900000000000006</v>
      </c>
      <c r="AJ46" s="338">
        <v>0.39300000000000002</v>
      </c>
      <c r="AK46" s="336">
        <v>43.3</v>
      </c>
      <c r="AL46" s="331" t="s">
        <v>8328</v>
      </c>
      <c r="AM46" s="331" t="s">
        <v>8329</v>
      </c>
      <c r="AN46" s="332">
        <v>127.55</v>
      </c>
      <c r="AO46" s="332">
        <v>112.23</v>
      </c>
      <c r="AP46" s="332">
        <v>102.87</v>
      </c>
      <c r="AQ46" s="90">
        <f t="shared" si="0"/>
        <v>25</v>
      </c>
      <c r="AR46" s="90">
        <f t="shared" si="0"/>
        <v>38</v>
      </c>
      <c r="AS46" s="90">
        <f t="shared" si="0"/>
        <v>49</v>
      </c>
    </row>
    <row r="47" spans="1:45" ht="409.5">
      <c r="A47" s="329">
        <v>44861</v>
      </c>
      <c r="B47" s="330" t="s">
        <v>3290</v>
      </c>
      <c r="C47" s="330" t="s">
        <v>3291</v>
      </c>
      <c r="D47" s="331" t="s">
        <v>61</v>
      </c>
      <c r="E47" s="331" t="s">
        <v>77</v>
      </c>
      <c r="F47" s="332">
        <v>1276.32</v>
      </c>
      <c r="G47" s="330" t="s">
        <v>3292</v>
      </c>
      <c r="H47" s="330" t="s">
        <v>8597</v>
      </c>
      <c r="I47" s="331" t="s">
        <v>3294</v>
      </c>
      <c r="J47" s="329">
        <v>44861</v>
      </c>
      <c r="K47" s="333" t="s">
        <v>491</v>
      </c>
      <c r="L47" s="334" t="s">
        <v>60</v>
      </c>
      <c r="M47" s="335" t="s">
        <v>8598</v>
      </c>
      <c r="N47" s="335" t="s">
        <v>8599</v>
      </c>
      <c r="O47" s="335" t="s">
        <v>8600</v>
      </c>
      <c r="P47" s="336">
        <v>1072.3</v>
      </c>
      <c r="Q47" s="331" t="s">
        <v>8469</v>
      </c>
      <c r="R47" s="333" t="s">
        <v>8601</v>
      </c>
      <c r="S47" s="333" t="s">
        <v>8602</v>
      </c>
      <c r="T47" s="331" t="s">
        <v>6921</v>
      </c>
      <c r="U47" s="331" t="s">
        <v>492</v>
      </c>
      <c r="V47" s="335" t="s">
        <v>8603</v>
      </c>
      <c r="W47" s="339" t="s">
        <v>8604</v>
      </c>
      <c r="X47" s="330" t="s">
        <v>60</v>
      </c>
      <c r="Y47" s="335" t="s">
        <v>8605</v>
      </c>
      <c r="Z47" s="339" t="s">
        <v>8606</v>
      </c>
      <c r="AA47" s="330" t="s">
        <v>60</v>
      </c>
      <c r="AB47" s="341" t="s">
        <v>60</v>
      </c>
      <c r="AC47" s="332">
        <v>8.93</v>
      </c>
      <c r="AD47" s="341" t="s">
        <v>60</v>
      </c>
      <c r="AE47" s="341" t="s">
        <v>60</v>
      </c>
      <c r="AF47" s="332">
        <v>6</v>
      </c>
      <c r="AG47" s="332">
        <v>1111.7</v>
      </c>
      <c r="AH47" s="332">
        <v>1139.4100000000001</v>
      </c>
      <c r="AI47" s="336">
        <v>185.3</v>
      </c>
      <c r="AJ47" s="336">
        <v>-66</v>
      </c>
      <c r="AK47" s="336">
        <v>283.10000000000002</v>
      </c>
      <c r="AL47" s="331" t="s">
        <v>8328</v>
      </c>
      <c r="AM47" s="331" t="s">
        <v>8329</v>
      </c>
      <c r="AN47" s="332">
        <v>94.3</v>
      </c>
      <c r="AO47" s="332">
        <v>111.86</v>
      </c>
      <c r="AP47" s="332">
        <v>88.92</v>
      </c>
      <c r="AQ47" s="90">
        <f t="shared" si="0"/>
        <v>51</v>
      </c>
      <c r="AR47" s="90">
        <f t="shared" si="0"/>
        <v>39</v>
      </c>
      <c r="AS47" s="90">
        <f t="shared" si="0"/>
        <v>58</v>
      </c>
    </row>
    <row r="48" spans="1:45" ht="168.75">
      <c r="A48" s="329">
        <v>44526</v>
      </c>
      <c r="B48" s="330" t="s">
        <v>8607</v>
      </c>
      <c r="C48" s="330" t="s">
        <v>705</v>
      </c>
      <c r="D48" s="331" t="s">
        <v>61</v>
      </c>
      <c r="E48" s="331" t="s">
        <v>67</v>
      </c>
      <c r="F48" s="332">
        <v>334.01</v>
      </c>
      <c r="G48" s="330" t="s">
        <v>8608</v>
      </c>
      <c r="H48" s="330" t="s">
        <v>60</v>
      </c>
      <c r="I48" s="331" t="s">
        <v>707</v>
      </c>
      <c r="J48" s="329">
        <v>44526</v>
      </c>
      <c r="K48" s="333" t="s">
        <v>491</v>
      </c>
      <c r="L48" s="329">
        <v>44648</v>
      </c>
      <c r="M48" s="335" t="s">
        <v>8609</v>
      </c>
      <c r="N48" s="335" t="s">
        <v>8610</v>
      </c>
      <c r="O48" s="335" t="s">
        <v>60</v>
      </c>
      <c r="P48" s="336">
        <v>181.3</v>
      </c>
      <c r="Q48" s="331" t="s">
        <v>8443</v>
      </c>
      <c r="R48" s="339" t="s">
        <v>8611</v>
      </c>
      <c r="S48" s="333" t="s">
        <v>8333</v>
      </c>
      <c r="T48" s="331" t="s">
        <v>6917</v>
      </c>
      <c r="U48" s="331" t="s">
        <v>492</v>
      </c>
      <c r="V48" s="335" t="s">
        <v>8612</v>
      </c>
      <c r="W48" s="333" t="s">
        <v>8501</v>
      </c>
      <c r="X48" s="340">
        <v>458.4</v>
      </c>
      <c r="Y48" s="335" t="s">
        <v>60</v>
      </c>
      <c r="Z48" s="333" t="s">
        <v>60</v>
      </c>
      <c r="AA48" s="330" t="s">
        <v>60</v>
      </c>
      <c r="AB48" s="332">
        <v>25.27</v>
      </c>
      <c r="AC48" s="332">
        <v>5.15</v>
      </c>
      <c r="AD48" s="332">
        <v>17.07</v>
      </c>
      <c r="AE48" s="332">
        <v>18.37</v>
      </c>
      <c r="AF48" s="332">
        <v>3.11</v>
      </c>
      <c r="AG48" s="332">
        <v>559.91</v>
      </c>
      <c r="AH48" s="332">
        <v>648.21</v>
      </c>
      <c r="AI48" s="336">
        <v>151.5</v>
      </c>
      <c r="AJ48" s="336">
        <v>27</v>
      </c>
      <c r="AK48" s="336">
        <v>150</v>
      </c>
      <c r="AL48" s="331" t="s">
        <v>8328</v>
      </c>
      <c r="AM48" s="331" t="s">
        <v>8329</v>
      </c>
      <c r="AN48" s="332">
        <v>103.19</v>
      </c>
      <c r="AO48" s="332">
        <v>108.91</v>
      </c>
      <c r="AP48" s="332">
        <v>110.02</v>
      </c>
      <c r="AQ48" s="90">
        <f t="shared" si="0"/>
        <v>44</v>
      </c>
      <c r="AR48" s="90">
        <f t="shared" si="0"/>
        <v>40</v>
      </c>
      <c r="AS48" s="90">
        <f t="shared" si="0"/>
        <v>45</v>
      </c>
    </row>
    <row r="49" spans="1:45" ht="135">
      <c r="A49" s="329">
        <v>44193</v>
      </c>
      <c r="B49" s="330" t="s">
        <v>690</v>
      </c>
      <c r="C49" s="330" t="s">
        <v>691</v>
      </c>
      <c r="D49" s="331" t="s">
        <v>61</v>
      </c>
      <c r="E49" s="331" t="s">
        <v>67</v>
      </c>
      <c r="F49" s="332">
        <v>80.16</v>
      </c>
      <c r="G49" s="330" t="s">
        <v>692</v>
      </c>
      <c r="H49" s="330" t="s">
        <v>693</v>
      </c>
      <c r="I49" s="331" t="s">
        <v>694</v>
      </c>
      <c r="J49" s="329">
        <v>44193</v>
      </c>
      <c r="K49" s="333" t="s">
        <v>491</v>
      </c>
      <c r="L49" s="329">
        <v>44195</v>
      </c>
      <c r="M49" s="335" t="s">
        <v>8613</v>
      </c>
      <c r="N49" s="335" t="s">
        <v>60</v>
      </c>
      <c r="O49" s="335" t="s">
        <v>60</v>
      </c>
      <c r="P49" s="336">
        <v>63.2</v>
      </c>
      <c r="Q49" s="331" t="s">
        <v>8344</v>
      </c>
      <c r="R49" s="337" t="s">
        <v>8614</v>
      </c>
      <c r="S49" s="333" t="s">
        <v>8333</v>
      </c>
      <c r="T49" s="331" t="s">
        <v>6917</v>
      </c>
      <c r="U49" s="331" t="s">
        <v>492</v>
      </c>
      <c r="V49" s="335" t="s">
        <v>8615</v>
      </c>
      <c r="W49" s="333" t="s">
        <v>8501</v>
      </c>
      <c r="X49" s="340">
        <v>147.1</v>
      </c>
      <c r="Y49" s="335" t="s">
        <v>8616</v>
      </c>
      <c r="Z49" s="333" t="s">
        <v>8501</v>
      </c>
      <c r="AA49" s="340">
        <v>450.5</v>
      </c>
      <c r="AB49" s="341" t="s">
        <v>60</v>
      </c>
      <c r="AC49" s="332">
        <v>1.17</v>
      </c>
      <c r="AD49" s="341" t="s">
        <v>60</v>
      </c>
      <c r="AE49" s="341" t="s">
        <v>60</v>
      </c>
      <c r="AF49" s="338">
        <v>0.57899999999999996</v>
      </c>
      <c r="AG49" s="332">
        <v>128.49</v>
      </c>
      <c r="AH49" s="332">
        <v>98.17</v>
      </c>
      <c r="AI49" s="336">
        <v>165.3</v>
      </c>
      <c r="AJ49" s="336">
        <v>-28.2</v>
      </c>
      <c r="AK49" s="336">
        <v>108.3</v>
      </c>
      <c r="AL49" s="331" t="s">
        <v>8328</v>
      </c>
      <c r="AM49" s="331" t="s">
        <v>8329</v>
      </c>
      <c r="AN49" s="332">
        <v>108.65</v>
      </c>
      <c r="AO49" s="332">
        <v>108.13</v>
      </c>
      <c r="AP49" s="332">
        <v>176.36</v>
      </c>
      <c r="AQ49" s="90">
        <f t="shared" si="0"/>
        <v>41</v>
      </c>
      <c r="AR49" s="90">
        <f t="shared" si="0"/>
        <v>41</v>
      </c>
      <c r="AS49" s="90">
        <f t="shared" si="0"/>
        <v>24</v>
      </c>
    </row>
    <row r="50" spans="1:45" ht="225">
      <c r="A50" s="329">
        <v>43903</v>
      </c>
      <c r="B50" s="330" t="s">
        <v>569</v>
      </c>
      <c r="C50" s="330" t="s">
        <v>570</v>
      </c>
      <c r="D50" s="331" t="s">
        <v>61</v>
      </c>
      <c r="E50" s="331" t="s">
        <v>77</v>
      </c>
      <c r="F50" s="332">
        <v>37.9</v>
      </c>
      <c r="G50" s="330" t="s">
        <v>571</v>
      </c>
      <c r="H50" s="330" t="s">
        <v>572</v>
      </c>
      <c r="I50" s="331" t="s">
        <v>573</v>
      </c>
      <c r="J50" s="329">
        <v>43903</v>
      </c>
      <c r="K50" s="333" t="s">
        <v>491</v>
      </c>
      <c r="L50" s="334" t="s">
        <v>60</v>
      </c>
      <c r="M50" s="335" t="s">
        <v>8617</v>
      </c>
      <c r="N50" s="335" t="s">
        <v>8618</v>
      </c>
      <c r="O50" s="335" t="s">
        <v>8619</v>
      </c>
      <c r="P50" s="336">
        <v>232.5</v>
      </c>
      <c r="Q50" s="331" t="s">
        <v>8331</v>
      </c>
      <c r="R50" s="333" t="s">
        <v>8620</v>
      </c>
      <c r="S50" s="333" t="s">
        <v>8621</v>
      </c>
      <c r="T50" s="331" t="s">
        <v>6915</v>
      </c>
      <c r="U50" s="331" t="s">
        <v>492</v>
      </c>
      <c r="V50" s="335" t="s">
        <v>8622</v>
      </c>
      <c r="W50" s="333" t="s">
        <v>8551</v>
      </c>
      <c r="X50" s="330" t="s">
        <v>60</v>
      </c>
      <c r="Y50" s="335" t="s">
        <v>8623</v>
      </c>
      <c r="Z50" s="333" t="s">
        <v>8624</v>
      </c>
      <c r="AA50" s="330" t="s">
        <v>60</v>
      </c>
      <c r="AB50" s="341" t="s">
        <v>60</v>
      </c>
      <c r="AC50" s="332">
        <v>12.87</v>
      </c>
      <c r="AD50" s="341" t="s">
        <v>60</v>
      </c>
      <c r="AE50" s="341" t="s">
        <v>60</v>
      </c>
      <c r="AF50" s="332">
        <v>8.2200000000000006</v>
      </c>
      <c r="AG50" s="332">
        <v>37.9</v>
      </c>
      <c r="AH50" s="332">
        <v>35.36</v>
      </c>
      <c r="AI50" s="336">
        <v>21.4</v>
      </c>
      <c r="AJ50" s="336">
        <v>-24.5</v>
      </c>
      <c r="AK50" s="336">
        <v>53.4</v>
      </c>
      <c r="AL50" s="331" t="s">
        <v>8328</v>
      </c>
      <c r="AM50" s="331" t="s">
        <v>8329</v>
      </c>
      <c r="AN50" s="332">
        <v>200</v>
      </c>
      <c r="AO50" s="332">
        <v>106.9</v>
      </c>
      <c r="AP50" s="332">
        <v>66.67</v>
      </c>
      <c r="AQ50" s="90">
        <f t="shared" si="0"/>
        <v>16</v>
      </c>
      <c r="AR50" s="90">
        <f t="shared" si="0"/>
        <v>42</v>
      </c>
      <c r="AS50" s="90">
        <f t="shared" si="0"/>
        <v>85</v>
      </c>
    </row>
    <row r="51" spans="1:45" ht="270">
      <c r="A51" s="329">
        <v>44845</v>
      </c>
      <c r="B51" s="330" t="s">
        <v>700</v>
      </c>
      <c r="C51" s="330" t="s">
        <v>701</v>
      </c>
      <c r="D51" s="331" t="s">
        <v>61</v>
      </c>
      <c r="E51" s="331" t="s">
        <v>77</v>
      </c>
      <c r="F51" s="332">
        <v>2412.6799999999998</v>
      </c>
      <c r="G51" s="330" t="s">
        <v>702</v>
      </c>
      <c r="H51" s="330" t="s">
        <v>60</v>
      </c>
      <c r="I51" s="331" t="s">
        <v>703</v>
      </c>
      <c r="J51" s="329">
        <v>44845</v>
      </c>
      <c r="K51" s="333" t="s">
        <v>491</v>
      </c>
      <c r="L51" s="334" t="s">
        <v>60</v>
      </c>
      <c r="M51" s="335" t="s">
        <v>8625</v>
      </c>
      <c r="N51" s="335" t="s">
        <v>60</v>
      </c>
      <c r="O51" s="335" t="s">
        <v>60</v>
      </c>
      <c r="P51" s="336">
        <v>2069.5</v>
      </c>
      <c r="Q51" s="331" t="s">
        <v>8626</v>
      </c>
      <c r="R51" s="339" t="s">
        <v>8627</v>
      </c>
      <c r="S51" s="333" t="s">
        <v>8333</v>
      </c>
      <c r="T51" s="331" t="s">
        <v>6917</v>
      </c>
      <c r="U51" s="331" t="s">
        <v>492</v>
      </c>
      <c r="V51" s="335" t="s">
        <v>8628</v>
      </c>
      <c r="W51" s="333" t="s">
        <v>8629</v>
      </c>
      <c r="X51" s="330" t="s">
        <v>60</v>
      </c>
      <c r="Y51" s="335" t="s">
        <v>60</v>
      </c>
      <c r="Z51" s="333" t="s">
        <v>60</v>
      </c>
      <c r="AA51" s="330" t="s">
        <v>60</v>
      </c>
      <c r="AB51" s="332">
        <v>90.85</v>
      </c>
      <c r="AC51" s="332">
        <v>3.33</v>
      </c>
      <c r="AD51" s="332">
        <v>36.78</v>
      </c>
      <c r="AE51" s="332">
        <v>59.48</v>
      </c>
      <c r="AF51" s="332">
        <v>6.51</v>
      </c>
      <c r="AG51" s="332">
        <v>3361.44</v>
      </c>
      <c r="AH51" s="332">
        <v>3535.67</v>
      </c>
      <c r="AI51" s="336">
        <v>514.9</v>
      </c>
      <c r="AJ51" s="336">
        <v>38.799999999999997</v>
      </c>
      <c r="AK51" s="336">
        <v>1472.1</v>
      </c>
      <c r="AL51" s="331" t="s">
        <v>8328</v>
      </c>
      <c r="AM51" s="331" t="s">
        <v>8329</v>
      </c>
      <c r="AN51" s="332">
        <v>103.43</v>
      </c>
      <c r="AO51" s="332">
        <v>106.49</v>
      </c>
      <c r="AP51" s="332">
        <v>64.94</v>
      </c>
      <c r="AQ51" s="90">
        <f t="shared" si="0"/>
        <v>43</v>
      </c>
      <c r="AR51" s="90">
        <f t="shared" si="0"/>
        <v>43</v>
      </c>
      <c r="AS51" s="90">
        <f t="shared" si="0"/>
        <v>90</v>
      </c>
    </row>
    <row r="52" spans="1:45" ht="405">
      <c r="A52" s="329">
        <v>44852</v>
      </c>
      <c r="B52" s="330" t="s">
        <v>708</v>
      </c>
      <c r="C52" s="330" t="s">
        <v>709</v>
      </c>
      <c r="D52" s="331" t="s">
        <v>61</v>
      </c>
      <c r="E52" s="331" t="s">
        <v>77</v>
      </c>
      <c r="F52" s="332">
        <v>60.5</v>
      </c>
      <c r="G52" s="330" t="s">
        <v>710</v>
      </c>
      <c r="H52" s="330" t="s">
        <v>60</v>
      </c>
      <c r="I52" s="331" t="s">
        <v>711</v>
      </c>
      <c r="J52" s="329">
        <v>44852</v>
      </c>
      <c r="K52" s="333" t="s">
        <v>491</v>
      </c>
      <c r="L52" s="334" t="s">
        <v>60</v>
      </c>
      <c r="M52" s="335" t="s">
        <v>8630</v>
      </c>
      <c r="N52" s="335" t="s">
        <v>8631</v>
      </c>
      <c r="O52" s="335" t="s">
        <v>8632</v>
      </c>
      <c r="P52" s="336">
        <v>61.6</v>
      </c>
      <c r="Q52" s="331" t="s">
        <v>8633</v>
      </c>
      <c r="R52" s="339" t="s">
        <v>8634</v>
      </c>
      <c r="S52" s="333" t="s">
        <v>8635</v>
      </c>
      <c r="T52" s="331" t="s">
        <v>6921</v>
      </c>
      <c r="U52" s="331" t="s">
        <v>492</v>
      </c>
      <c r="V52" s="335" t="s">
        <v>8636</v>
      </c>
      <c r="W52" s="333" t="s">
        <v>8637</v>
      </c>
      <c r="X52" s="340">
        <v>1484.5</v>
      </c>
      <c r="Y52" s="335" t="s">
        <v>60</v>
      </c>
      <c r="Z52" s="333" t="s">
        <v>60</v>
      </c>
      <c r="AA52" s="330" t="s">
        <v>60</v>
      </c>
      <c r="AB52" s="332">
        <v>13.37</v>
      </c>
      <c r="AC52" s="332">
        <v>1.87</v>
      </c>
      <c r="AD52" s="341" t="s">
        <v>60</v>
      </c>
      <c r="AE52" s="341" t="s">
        <v>60</v>
      </c>
      <c r="AF52" s="341" t="s">
        <v>60</v>
      </c>
      <c r="AG52" s="341" t="s">
        <v>60</v>
      </c>
      <c r="AH52" s="332">
        <v>60.5</v>
      </c>
      <c r="AI52" s="336">
        <v>14.5</v>
      </c>
      <c r="AJ52" s="332">
        <v>4.53</v>
      </c>
      <c r="AK52" s="336">
        <v>314.10000000000002</v>
      </c>
      <c r="AL52" s="331" t="s">
        <v>8328</v>
      </c>
      <c r="AM52" s="331" t="s">
        <v>8329</v>
      </c>
      <c r="AN52" s="332">
        <v>101.7</v>
      </c>
      <c r="AO52" s="332">
        <v>104.31</v>
      </c>
      <c r="AP52" s="332">
        <v>103</v>
      </c>
      <c r="AQ52" s="90">
        <f t="shared" si="0"/>
        <v>45</v>
      </c>
      <c r="AR52" s="90">
        <f t="shared" si="0"/>
        <v>44</v>
      </c>
      <c r="AS52" s="90">
        <f t="shared" si="0"/>
        <v>48</v>
      </c>
    </row>
    <row r="53" spans="1:45" ht="191.25">
      <c r="A53" s="329">
        <v>44771</v>
      </c>
      <c r="B53" s="330" t="s">
        <v>75</v>
      </c>
      <c r="C53" s="330" t="s">
        <v>76</v>
      </c>
      <c r="D53" s="331" t="s">
        <v>61</v>
      </c>
      <c r="E53" s="331" t="s">
        <v>77</v>
      </c>
      <c r="F53" s="332">
        <v>7.61</v>
      </c>
      <c r="G53" s="330" t="s">
        <v>78</v>
      </c>
      <c r="H53" s="330" t="s">
        <v>60</v>
      </c>
      <c r="I53" s="331" t="s">
        <v>79</v>
      </c>
      <c r="J53" s="329">
        <v>44771</v>
      </c>
      <c r="K53" s="333" t="s">
        <v>491</v>
      </c>
      <c r="L53" s="334" t="s">
        <v>60</v>
      </c>
      <c r="M53" s="335" t="s">
        <v>8638</v>
      </c>
      <c r="N53" s="335" t="s">
        <v>8639</v>
      </c>
      <c r="O53" s="335" t="s">
        <v>60</v>
      </c>
      <c r="P53" s="341" t="s">
        <v>60</v>
      </c>
      <c r="Q53" s="331" t="s">
        <v>8640</v>
      </c>
      <c r="R53" s="333" t="s">
        <v>8641</v>
      </c>
      <c r="S53" s="333" t="s">
        <v>8642</v>
      </c>
      <c r="T53" s="331" t="s">
        <v>6917</v>
      </c>
      <c r="U53" s="331" t="s">
        <v>492</v>
      </c>
      <c r="V53" s="335" t="s">
        <v>8643</v>
      </c>
      <c r="W53" s="333" t="s">
        <v>8644</v>
      </c>
      <c r="X53" s="340">
        <v>24.5</v>
      </c>
      <c r="Y53" s="335" t="s">
        <v>60</v>
      </c>
      <c r="Z53" s="333" t="s">
        <v>60</v>
      </c>
      <c r="AA53" s="330" t="s">
        <v>60</v>
      </c>
      <c r="AB53" s="341" t="s">
        <v>60</v>
      </c>
      <c r="AC53" s="341" t="s">
        <v>60</v>
      </c>
      <c r="AD53" s="341" t="s">
        <v>60</v>
      </c>
      <c r="AE53" s="341" t="s">
        <v>60</v>
      </c>
      <c r="AF53" s="338">
        <v>0.625</v>
      </c>
      <c r="AG53" s="332">
        <v>6.92</v>
      </c>
      <c r="AH53" s="332">
        <v>3.68</v>
      </c>
      <c r="AI53" s="336">
        <v>10.9</v>
      </c>
      <c r="AJ53" s="336">
        <v>-11.7</v>
      </c>
      <c r="AK53" s="332">
        <v>4.3</v>
      </c>
      <c r="AL53" s="331" t="s">
        <v>8328</v>
      </c>
      <c r="AM53" s="331" t="s">
        <v>8329</v>
      </c>
      <c r="AN53" s="332">
        <v>104.17</v>
      </c>
      <c r="AO53" s="332">
        <v>104.17</v>
      </c>
      <c r="AP53" s="332">
        <v>104.17</v>
      </c>
      <c r="AQ53" s="90">
        <f t="shared" si="0"/>
        <v>42</v>
      </c>
      <c r="AR53" s="90">
        <f t="shared" si="0"/>
        <v>45</v>
      </c>
      <c r="AS53" s="90">
        <f t="shared" si="0"/>
        <v>47</v>
      </c>
    </row>
    <row r="54" spans="1:45" ht="168.75">
      <c r="A54" s="329">
        <v>43866</v>
      </c>
      <c r="B54" s="330" t="s">
        <v>667</v>
      </c>
      <c r="C54" s="330" t="s">
        <v>668</v>
      </c>
      <c r="D54" s="331" t="s">
        <v>61</v>
      </c>
      <c r="E54" s="331" t="s">
        <v>67</v>
      </c>
      <c r="F54" s="332">
        <v>224.28</v>
      </c>
      <c r="G54" s="330" t="s">
        <v>669</v>
      </c>
      <c r="H54" s="330" t="s">
        <v>670</v>
      </c>
      <c r="I54" s="331" t="s">
        <v>671</v>
      </c>
      <c r="J54" s="329">
        <v>43866</v>
      </c>
      <c r="K54" s="333" t="s">
        <v>491</v>
      </c>
      <c r="L54" s="329">
        <v>43872</v>
      </c>
      <c r="M54" s="335" t="s">
        <v>8645</v>
      </c>
      <c r="N54" s="335" t="s">
        <v>8646</v>
      </c>
      <c r="O54" s="335" t="s">
        <v>8647</v>
      </c>
      <c r="P54" s="341" t="s">
        <v>60</v>
      </c>
      <c r="Q54" s="331" t="s">
        <v>8648</v>
      </c>
      <c r="R54" s="339" t="s">
        <v>8649</v>
      </c>
      <c r="S54" s="333" t="s">
        <v>8650</v>
      </c>
      <c r="T54" s="331" t="s">
        <v>6917</v>
      </c>
      <c r="U54" s="331" t="s">
        <v>492</v>
      </c>
      <c r="V54" s="335" t="s">
        <v>8651</v>
      </c>
      <c r="W54" s="339" t="s">
        <v>8652</v>
      </c>
      <c r="X54" s="330" t="s">
        <v>60</v>
      </c>
      <c r="Y54" s="335" t="s">
        <v>8653</v>
      </c>
      <c r="Z54" s="333" t="s">
        <v>8654</v>
      </c>
      <c r="AA54" s="330" t="s">
        <v>60</v>
      </c>
      <c r="AB54" s="332">
        <v>109.35</v>
      </c>
      <c r="AC54" s="332">
        <v>7.43</v>
      </c>
      <c r="AD54" s="332">
        <v>41.7</v>
      </c>
      <c r="AE54" s="332">
        <v>119.02</v>
      </c>
      <c r="AF54" s="332">
        <v>11.61</v>
      </c>
      <c r="AG54" s="332">
        <v>312.64999999999998</v>
      </c>
      <c r="AH54" s="332">
        <v>191.54</v>
      </c>
      <c r="AI54" s="336">
        <v>34.6</v>
      </c>
      <c r="AJ54" s="332">
        <v>-4.5599999999999996</v>
      </c>
      <c r="AK54" s="336">
        <v>139</v>
      </c>
      <c r="AL54" s="331" t="s">
        <v>8328</v>
      </c>
      <c r="AM54" s="331" t="s">
        <v>8329</v>
      </c>
      <c r="AN54" s="332">
        <v>113.9</v>
      </c>
      <c r="AO54" s="332">
        <v>103.33</v>
      </c>
      <c r="AP54" s="332">
        <v>53.93</v>
      </c>
      <c r="AQ54" s="90">
        <f t="shared" si="0"/>
        <v>36</v>
      </c>
      <c r="AR54" s="90">
        <f t="shared" si="0"/>
        <v>46</v>
      </c>
      <c r="AS54" s="90">
        <f t="shared" si="0"/>
        <v>127</v>
      </c>
    </row>
    <row r="55" spans="1:45" ht="409.5">
      <c r="A55" s="329">
        <v>44697</v>
      </c>
      <c r="B55" s="330" t="s">
        <v>717</v>
      </c>
      <c r="C55" s="330" t="s">
        <v>718</v>
      </c>
      <c r="D55" s="331" t="s">
        <v>61</v>
      </c>
      <c r="E55" s="331" t="s">
        <v>77</v>
      </c>
      <c r="F55" s="332">
        <v>8754.68</v>
      </c>
      <c r="G55" s="330" t="s">
        <v>719</v>
      </c>
      <c r="H55" s="330" t="s">
        <v>720</v>
      </c>
      <c r="I55" s="331" t="s">
        <v>721</v>
      </c>
      <c r="J55" s="329">
        <v>44697</v>
      </c>
      <c r="K55" s="333" t="s">
        <v>491</v>
      </c>
      <c r="L55" s="334" t="s">
        <v>60</v>
      </c>
      <c r="M55" s="335" t="s">
        <v>8655</v>
      </c>
      <c r="N55" s="335" t="s">
        <v>8656</v>
      </c>
      <c r="O55" s="335" t="s">
        <v>8657</v>
      </c>
      <c r="P55" s="336">
        <v>2292.5</v>
      </c>
      <c r="Q55" s="331" t="s">
        <v>8658</v>
      </c>
      <c r="R55" s="333" t="s">
        <v>8659</v>
      </c>
      <c r="S55" s="333" t="s">
        <v>8660</v>
      </c>
      <c r="T55" s="331" t="s">
        <v>6921</v>
      </c>
      <c r="U55" s="331" t="s">
        <v>492</v>
      </c>
      <c r="V55" s="335" t="s">
        <v>8661</v>
      </c>
      <c r="W55" s="345" t="s">
        <v>8662</v>
      </c>
      <c r="X55" s="340">
        <v>2484.1</v>
      </c>
      <c r="Y55" s="335" t="s">
        <v>8663</v>
      </c>
      <c r="Z55" s="339" t="s">
        <v>8664</v>
      </c>
      <c r="AA55" s="330" t="s">
        <v>8665</v>
      </c>
      <c r="AB55" s="341" t="s">
        <v>60</v>
      </c>
      <c r="AC55" s="332">
        <v>1.95</v>
      </c>
      <c r="AD55" s="332">
        <v>22.29</v>
      </c>
      <c r="AE55" s="341" t="s">
        <v>60</v>
      </c>
      <c r="AF55" s="332">
        <v>1.98</v>
      </c>
      <c r="AG55" s="332">
        <v>7400.75</v>
      </c>
      <c r="AH55" s="332">
        <v>3754.67</v>
      </c>
      <c r="AI55" s="336">
        <v>4664.7</v>
      </c>
      <c r="AJ55" s="336">
        <v>-370.6</v>
      </c>
      <c r="AK55" s="336">
        <v>8540</v>
      </c>
      <c r="AL55" s="331" t="s">
        <v>8328</v>
      </c>
      <c r="AM55" s="331" t="s">
        <v>8329</v>
      </c>
      <c r="AN55" s="332">
        <v>101.12</v>
      </c>
      <c r="AO55" s="332">
        <v>103.15</v>
      </c>
      <c r="AP55" s="332">
        <v>35.950000000000003</v>
      </c>
      <c r="AQ55" s="90">
        <f t="shared" si="0"/>
        <v>46</v>
      </c>
      <c r="AR55" s="90">
        <f t="shared" si="0"/>
        <v>47</v>
      </c>
      <c r="AS55" s="90">
        <f t="shared" si="0"/>
        <v>205</v>
      </c>
    </row>
    <row r="56" spans="1:45" ht="180">
      <c r="A56" s="329">
        <v>44158</v>
      </c>
      <c r="B56" s="330" t="s">
        <v>1210</v>
      </c>
      <c r="C56" s="330" t="s">
        <v>1211</v>
      </c>
      <c r="D56" s="331" t="s">
        <v>61</v>
      </c>
      <c r="E56" s="331" t="s">
        <v>67</v>
      </c>
      <c r="F56" s="332">
        <v>295.82</v>
      </c>
      <c r="G56" s="330" t="s">
        <v>60</v>
      </c>
      <c r="H56" s="330" t="s">
        <v>1212</v>
      </c>
      <c r="I56" s="331" t="s">
        <v>1213</v>
      </c>
      <c r="J56" s="329">
        <v>44158</v>
      </c>
      <c r="K56" s="333" t="s">
        <v>491</v>
      </c>
      <c r="L56" s="329">
        <v>44202</v>
      </c>
      <c r="M56" s="335" t="s">
        <v>8666</v>
      </c>
      <c r="N56" s="335" t="s">
        <v>8667</v>
      </c>
      <c r="O56" s="335" t="s">
        <v>8668</v>
      </c>
      <c r="P56" s="336">
        <v>86.9</v>
      </c>
      <c r="Q56" s="331" t="s">
        <v>8669</v>
      </c>
      <c r="R56" s="339" t="s">
        <v>8670</v>
      </c>
      <c r="S56" s="333" t="s">
        <v>8671</v>
      </c>
      <c r="T56" s="331" t="s">
        <v>6917</v>
      </c>
      <c r="U56" s="331" t="s">
        <v>492</v>
      </c>
      <c r="V56" s="335" t="s">
        <v>60</v>
      </c>
      <c r="W56" s="333" t="s">
        <v>60</v>
      </c>
      <c r="X56" s="330" t="s">
        <v>60</v>
      </c>
      <c r="Y56" s="335" t="s">
        <v>8672</v>
      </c>
      <c r="Z56" s="333" t="s">
        <v>8463</v>
      </c>
      <c r="AA56" s="340">
        <v>356.4</v>
      </c>
      <c r="AB56" s="341" t="s">
        <v>60</v>
      </c>
      <c r="AC56" s="338">
        <v>0.76700000000000002</v>
      </c>
      <c r="AD56" s="332">
        <v>61.6</v>
      </c>
      <c r="AE56" s="332">
        <v>115.23</v>
      </c>
      <c r="AF56" s="332">
        <v>4.37</v>
      </c>
      <c r="AG56" s="332">
        <v>351.33</v>
      </c>
      <c r="AH56" s="332">
        <v>114.58</v>
      </c>
      <c r="AI56" s="336">
        <v>82.3</v>
      </c>
      <c r="AJ56" s="336">
        <v>18.2</v>
      </c>
      <c r="AK56" s="336">
        <v>379.1</v>
      </c>
      <c r="AL56" s="331" t="s">
        <v>8328</v>
      </c>
      <c r="AM56" s="331" t="s">
        <v>8329</v>
      </c>
      <c r="AN56" s="332">
        <v>36.22</v>
      </c>
      <c r="AO56" s="332">
        <v>101.6</v>
      </c>
      <c r="AP56" s="332">
        <v>149.51</v>
      </c>
      <c r="AQ56" s="90">
        <f t="shared" si="0"/>
        <v>163</v>
      </c>
      <c r="AR56" s="90">
        <f t="shared" si="0"/>
        <v>48</v>
      </c>
      <c r="AS56" s="90">
        <f t="shared" si="0"/>
        <v>29</v>
      </c>
    </row>
    <row r="57" spans="1:45" ht="409.5">
      <c r="A57" s="329">
        <v>44790</v>
      </c>
      <c r="B57" s="330" t="s">
        <v>8673</v>
      </c>
      <c r="C57" s="330" t="s">
        <v>8674</v>
      </c>
      <c r="D57" s="331" t="s">
        <v>61</v>
      </c>
      <c r="E57" s="331" t="s">
        <v>77</v>
      </c>
      <c r="F57" s="332">
        <v>287.82</v>
      </c>
      <c r="G57" s="330" t="s">
        <v>3273</v>
      </c>
      <c r="H57" s="330" t="s">
        <v>3274</v>
      </c>
      <c r="I57" s="331" t="s">
        <v>3275</v>
      </c>
      <c r="J57" s="329">
        <v>44790</v>
      </c>
      <c r="K57" s="333" t="s">
        <v>491</v>
      </c>
      <c r="L57" s="334" t="s">
        <v>60</v>
      </c>
      <c r="M57" s="335" t="s">
        <v>8675</v>
      </c>
      <c r="N57" s="335" t="s">
        <v>60</v>
      </c>
      <c r="O57" s="335" t="s">
        <v>8676</v>
      </c>
      <c r="P57" s="336">
        <v>192.4</v>
      </c>
      <c r="Q57" s="331" t="s">
        <v>8566</v>
      </c>
      <c r="R57" s="339" t="s">
        <v>8677</v>
      </c>
      <c r="S57" s="333" t="s">
        <v>8678</v>
      </c>
      <c r="T57" s="331" t="s">
        <v>6921</v>
      </c>
      <c r="U57" s="331" t="s">
        <v>492</v>
      </c>
      <c r="V57" s="335" t="s">
        <v>8679</v>
      </c>
      <c r="W57" s="333" t="s">
        <v>8680</v>
      </c>
      <c r="X57" s="330" t="s">
        <v>60</v>
      </c>
      <c r="Y57" s="335" t="s">
        <v>8681</v>
      </c>
      <c r="Z57" s="339" t="s">
        <v>8682</v>
      </c>
      <c r="AA57" s="330" t="s">
        <v>60</v>
      </c>
      <c r="AB57" s="341" t="s">
        <v>60</v>
      </c>
      <c r="AC57" s="332">
        <v>2.0699999999999998</v>
      </c>
      <c r="AD57" s="332">
        <v>10.45</v>
      </c>
      <c r="AE57" s="332">
        <v>16.48</v>
      </c>
      <c r="AF57" s="338">
        <v>0.82499999999999996</v>
      </c>
      <c r="AG57" s="332">
        <v>267.48</v>
      </c>
      <c r="AH57" s="332">
        <v>206.6</v>
      </c>
      <c r="AI57" s="336">
        <v>332.2</v>
      </c>
      <c r="AJ57" s="332">
        <v>-2.15</v>
      </c>
      <c r="AK57" s="336">
        <v>283.10000000000002</v>
      </c>
      <c r="AL57" s="331" t="s">
        <v>8328</v>
      </c>
      <c r="AM57" s="331" t="s">
        <v>8329</v>
      </c>
      <c r="AN57" s="332">
        <v>95.4</v>
      </c>
      <c r="AO57" s="332">
        <v>100</v>
      </c>
      <c r="AP57" s="332">
        <v>94.29</v>
      </c>
      <c r="AQ57" s="90">
        <f t="shared" si="0"/>
        <v>48</v>
      </c>
      <c r="AR57" s="90">
        <f t="shared" si="0"/>
        <v>49</v>
      </c>
      <c r="AS57" s="90">
        <f t="shared" si="0"/>
        <v>55</v>
      </c>
    </row>
    <row r="58" spans="1:45" ht="236.25">
      <c r="A58" s="329">
        <v>44039</v>
      </c>
      <c r="B58" s="330" t="s">
        <v>737</v>
      </c>
      <c r="C58" s="330" t="s">
        <v>738</v>
      </c>
      <c r="D58" s="331" t="s">
        <v>61</v>
      </c>
      <c r="E58" s="331" t="s">
        <v>77</v>
      </c>
      <c r="F58" s="332">
        <v>232.86</v>
      </c>
      <c r="G58" s="330" t="s">
        <v>739</v>
      </c>
      <c r="H58" s="330" t="s">
        <v>740</v>
      </c>
      <c r="I58" s="331" t="s">
        <v>741</v>
      </c>
      <c r="J58" s="329">
        <v>44039</v>
      </c>
      <c r="K58" s="333" t="s">
        <v>491</v>
      </c>
      <c r="L58" s="334" t="s">
        <v>60</v>
      </c>
      <c r="M58" s="335" t="s">
        <v>8683</v>
      </c>
      <c r="N58" s="335" t="s">
        <v>8684</v>
      </c>
      <c r="O58" s="335" t="s">
        <v>8685</v>
      </c>
      <c r="P58" s="336">
        <v>83.4</v>
      </c>
      <c r="Q58" s="331" t="s">
        <v>8469</v>
      </c>
      <c r="R58" s="339" t="s">
        <v>8686</v>
      </c>
      <c r="S58" s="333" t="s">
        <v>8687</v>
      </c>
      <c r="T58" s="331" t="s">
        <v>6921</v>
      </c>
      <c r="U58" s="331" t="s">
        <v>492</v>
      </c>
      <c r="V58" s="335" t="s">
        <v>8688</v>
      </c>
      <c r="W58" s="333" t="s">
        <v>8689</v>
      </c>
      <c r="X58" s="330" t="s">
        <v>60</v>
      </c>
      <c r="Y58" s="335" t="s">
        <v>8690</v>
      </c>
      <c r="Z58" s="339" t="s">
        <v>8691</v>
      </c>
      <c r="AA58" s="330" t="s">
        <v>60</v>
      </c>
      <c r="AB58" s="341" t="s">
        <v>60</v>
      </c>
      <c r="AC58" s="341" t="s">
        <v>60</v>
      </c>
      <c r="AD58" s="341" t="s">
        <v>60</v>
      </c>
      <c r="AE58" s="341" t="s">
        <v>60</v>
      </c>
      <c r="AF58" s="332">
        <v>3.34</v>
      </c>
      <c r="AG58" s="332">
        <v>287.88</v>
      </c>
      <c r="AH58" s="332">
        <v>244.8</v>
      </c>
      <c r="AI58" s="336">
        <v>62.9</v>
      </c>
      <c r="AJ58" s="332">
        <v>-1.1000000000000001</v>
      </c>
      <c r="AK58" s="336">
        <v>92.7</v>
      </c>
      <c r="AL58" s="331" t="s">
        <v>8328</v>
      </c>
      <c r="AM58" s="331" t="s">
        <v>8329</v>
      </c>
      <c r="AN58" s="332">
        <v>92</v>
      </c>
      <c r="AO58" s="332">
        <v>98.35</v>
      </c>
      <c r="AP58" s="332">
        <v>190.14</v>
      </c>
      <c r="AQ58" s="90">
        <f t="shared" si="0"/>
        <v>52</v>
      </c>
      <c r="AR58" s="90">
        <f t="shared" si="0"/>
        <v>50</v>
      </c>
      <c r="AS58" s="90">
        <f t="shared" si="0"/>
        <v>20</v>
      </c>
    </row>
    <row r="59" spans="1:45" ht="409.5">
      <c r="A59" s="329">
        <v>44445</v>
      </c>
      <c r="B59" s="330" t="s">
        <v>650</v>
      </c>
      <c r="C59" s="330" t="s">
        <v>651</v>
      </c>
      <c r="D59" s="331" t="s">
        <v>61</v>
      </c>
      <c r="E59" s="331" t="s">
        <v>67</v>
      </c>
      <c r="F59" s="332">
        <v>1681.84</v>
      </c>
      <c r="G59" s="330" t="s">
        <v>652</v>
      </c>
      <c r="H59" s="330" t="s">
        <v>653</v>
      </c>
      <c r="I59" s="331" t="s">
        <v>654</v>
      </c>
      <c r="J59" s="329">
        <v>44445</v>
      </c>
      <c r="K59" s="333" t="s">
        <v>491</v>
      </c>
      <c r="L59" s="329">
        <v>44470</v>
      </c>
      <c r="M59" s="335" t="s">
        <v>8692</v>
      </c>
      <c r="N59" s="335" t="s">
        <v>8693</v>
      </c>
      <c r="O59" s="335" t="s">
        <v>8694</v>
      </c>
      <c r="P59" s="341" t="s">
        <v>60</v>
      </c>
      <c r="Q59" s="331" t="s">
        <v>8695</v>
      </c>
      <c r="R59" s="333" t="s">
        <v>8696</v>
      </c>
      <c r="S59" s="333" t="s">
        <v>8499</v>
      </c>
      <c r="T59" s="331" t="s">
        <v>6917</v>
      </c>
      <c r="U59" s="331" t="s">
        <v>492</v>
      </c>
      <c r="V59" s="335" t="s">
        <v>8697</v>
      </c>
      <c r="W59" s="333" t="s">
        <v>8698</v>
      </c>
      <c r="X59" s="330" t="s">
        <v>60</v>
      </c>
      <c r="Y59" s="335" t="s">
        <v>8699</v>
      </c>
      <c r="Z59" s="339" t="s">
        <v>8700</v>
      </c>
      <c r="AA59" s="330" t="s">
        <v>8701</v>
      </c>
      <c r="AB59" s="332">
        <v>22.11</v>
      </c>
      <c r="AC59" s="332">
        <v>4.46</v>
      </c>
      <c r="AD59" s="332">
        <v>14.7</v>
      </c>
      <c r="AE59" s="332">
        <v>19.78</v>
      </c>
      <c r="AF59" s="332">
        <v>12.21</v>
      </c>
      <c r="AG59" s="332">
        <v>1738.39</v>
      </c>
      <c r="AH59" s="332">
        <v>1246.96</v>
      </c>
      <c r="AI59" s="336">
        <v>131.69999999999999</v>
      </c>
      <c r="AJ59" s="336">
        <v>14.9</v>
      </c>
      <c r="AK59" s="336">
        <v>816.7</v>
      </c>
      <c r="AL59" s="331" t="s">
        <v>8328</v>
      </c>
      <c r="AM59" s="331" t="s">
        <v>8329</v>
      </c>
      <c r="AN59" s="332">
        <v>122.13</v>
      </c>
      <c r="AO59" s="332">
        <v>96.28</v>
      </c>
      <c r="AP59" s="332">
        <v>96.28</v>
      </c>
      <c r="AQ59" s="90">
        <f t="shared" si="0"/>
        <v>31</v>
      </c>
      <c r="AR59" s="90">
        <f t="shared" si="0"/>
        <v>51</v>
      </c>
      <c r="AS59" s="90">
        <f t="shared" si="0"/>
        <v>53</v>
      </c>
    </row>
    <row r="60" spans="1:45" ht="409.5">
      <c r="A60" s="329">
        <v>44812</v>
      </c>
      <c r="B60" s="330" t="s">
        <v>680</v>
      </c>
      <c r="C60" s="330" t="s">
        <v>681</v>
      </c>
      <c r="D60" s="331" t="s">
        <v>61</v>
      </c>
      <c r="E60" s="331" t="s">
        <v>77</v>
      </c>
      <c r="F60" s="332">
        <v>297.97000000000003</v>
      </c>
      <c r="G60" s="330" t="s">
        <v>682</v>
      </c>
      <c r="H60" s="330" t="s">
        <v>683</v>
      </c>
      <c r="I60" s="331" t="s">
        <v>684</v>
      </c>
      <c r="J60" s="329">
        <v>44812</v>
      </c>
      <c r="K60" s="333" t="s">
        <v>491</v>
      </c>
      <c r="L60" s="334" t="s">
        <v>60</v>
      </c>
      <c r="M60" s="335" t="s">
        <v>8702</v>
      </c>
      <c r="N60" s="335" t="s">
        <v>8703</v>
      </c>
      <c r="O60" s="335" t="s">
        <v>8704</v>
      </c>
      <c r="P60" s="336">
        <v>61.1</v>
      </c>
      <c r="Q60" s="331" t="s">
        <v>8705</v>
      </c>
      <c r="R60" s="339" t="s">
        <v>8706</v>
      </c>
      <c r="S60" s="333" t="s">
        <v>8707</v>
      </c>
      <c r="T60" s="331" t="s">
        <v>6921</v>
      </c>
      <c r="U60" s="331" t="s">
        <v>492</v>
      </c>
      <c r="V60" s="335" t="s">
        <v>8708</v>
      </c>
      <c r="W60" s="333" t="s">
        <v>8709</v>
      </c>
      <c r="X60" s="330" t="s">
        <v>60</v>
      </c>
      <c r="Y60" s="335" t="s">
        <v>8710</v>
      </c>
      <c r="Z60" s="339" t="s">
        <v>8711</v>
      </c>
      <c r="AA60" s="330" t="s">
        <v>8712</v>
      </c>
      <c r="AB60" s="341" t="s">
        <v>60</v>
      </c>
      <c r="AC60" s="341" t="s">
        <v>60</v>
      </c>
      <c r="AD60" s="332">
        <v>19.64</v>
      </c>
      <c r="AE60" s="341" t="s">
        <v>60</v>
      </c>
      <c r="AF60" s="338">
        <v>0.77900000000000003</v>
      </c>
      <c r="AG60" s="332">
        <v>332.27</v>
      </c>
      <c r="AH60" s="332">
        <v>169.45</v>
      </c>
      <c r="AI60" s="336">
        <v>409</v>
      </c>
      <c r="AJ60" s="336">
        <v>-20.3</v>
      </c>
      <c r="AK60" s="336">
        <v>246.6</v>
      </c>
      <c r="AL60" s="331" t="s">
        <v>8328</v>
      </c>
      <c r="AM60" s="331" t="s">
        <v>8329</v>
      </c>
      <c r="AN60" s="332">
        <v>111.86</v>
      </c>
      <c r="AO60" s="332">
        <v>96.08</v>
      </c>
      <c r="AP60" s="332">
        <v>96.85</v>
      </c>
      <c r="AQ60" s="90">
        <f t="shared" si="0"/>
        <v>39</v>
      </c>
      <c r="AR60" s="90">
        <f t="shared" si="0"/>
        <v>52</v>
      </c>
      <c r="AS60" s="90">
        <f t="shared" si="0"/>
        <v>52</v>
      </c>
    </row>
    <row r="61" spans="1:45" ht="409.5">
      <c r="A61" s="329">
        <v>44036</v>
      </c>
      <c r="B61" s="330" t="s">
        <v>731</v>
      </c>
      <c r="C61" s="330" t="s">
        <v>732</v>
      </c>
      <c r="D61" s="331" t="s">
        <v>61</v>
      </c>
      <c r="E61" s="331" t="s">
        <v>733</v>
      </c>
      <c r="F61" s="332">
        <v>78.48</v>
      </c>
      <c r="G61" s="330" t="s">
        <v>734</v>
      </c>
      <c r="H61" s="330" t="s">
        <v>735</v>
      </c>
      <c r="I61" s="331" t="s">
        <v>736</v>
      </c>
      <c r="J61" s="329">
        <v>44036</v>
      </c>
      <c r="K61" s="333" t="s">
        <v>491</v>
      </c>
      <c r="L61" s="334" t="s">
        <v>60</v>
      </c>
      <c r="M61" s="335" t="s">
        <v>8713</v>
      </c>
      <c r="N61" s="335" t="s">
        <v>8714</v>
      </c>
      <c r="O61" s="335" t="s">
        <v>8715</v>
      </c>
      <c r="P61" s="336">
        <v>91.5</v>
      </c>
      <c r="Q61" s="331" t="s">
        <v>8469</v>
      </c>
      <c r="R61" s="339" t="s">
        <v>8716</v>
      </c>
      <c r="S61" s="333" t="s">
        <v>8717</v>
      </c>
      <c r="T61" s="331" t="s">
        <v>6915</v>
      </c>
      <c r="U61" s="331" t="s">
        <v>492</v>
      </c>
      <c r="V61" s="335" t="s">
        <v>8718</v>
      </c>
      <c r="W61" s="339" t="s">
        <v>8719</v>
      </c>
      <c r="X61" s="330" t="s">
        <v>60</v>
      </c>
      <c r="Y61" s="335" t="s">
        <v>8720</v>
      </c>
      <c r="Z61" s="339" t="s">
        <v>8721</v>
      </c>
      <c r="AA61" s="330" t="s">
        <v>8722</v>
      </c>
      <c r="AB61" s="341" t="s">
        <v>60</v>
      </c>
      <c r="AC61" s="332">
        <v>2.9</v>
      </c>
      <c r="AD61" s="332">
        <v>28.97</v>
      </c>
      <c r="AE61" s="341" t="s">
        <v>60</v>
      </c>
      <c r="AF61" s="332">
        <v>1.43</v>
      </c>
      <c r="AG61" s="332">
        <v>86.73</v>
      </c>
      <c r="AH61" s="332">
        <v>87.58</v>
      </c>
      <c r="AI61" s="336">
        <v>57.1</v>
      </c>
      <c r="AJ61" s="332">
        <v>-1.03</v>
      </c>
      <c r="AK61" s="336">
        <v>53.1</v>
      </c>
      <c r="AL61" s="331" t="s">
        <v>8328</v>
      </c>
      <c r="AM61" s="331" t="s">
        <v>8329</v>
      </c>
      <c r="AN61" s="332">
        <v>95.08</v>
      </c>
      <c r="AO61" s="332">
        <v>95.08</v>
      </c>
      <c r="AP61" s="332">
        <v>93.45</v>
      </c>
      <c r="AQ61" s="90">
        <f t="shared" si="0"/>
        <v>49</v>
      </c>
      <c r="AR61" s="90">
        <f t="shared" si="0"/>
        <v>53</v>
      </c>
      <c r="AS61" s="90">
        <f t="shared" si="0"/>
        <v>56</v>
      </c>
    </row>
    <row r="62" spans="1:45" ht="409.5">
      <c r="A62" s="329">
        <v>44665</v>
      </c>
      <c r="B62" s="330" t="s">
        <v>8723</v>
      </c>
      <c r="C62" s="330" t="s">
        <v>8724</v>
      </c>
      <c r="D62" s="331" t="s">
        <v>61</v>
      </c>
      <c r="E62" s="331" t="s">
        <v>67</v>
      </c>
      <c r="F62" s="332">
        <v>605.54999999999995</v>
      </c>
      <c r="G62" s="330" t="s">
        <v>3283</v>
      </c>
      <c r="H62" s="330" t="s">
        <v>3284</v>
      </c>
      <c r="I62" s="331" t="s">
        <v>3285</v>
      </c>
      <c r="J62" s="329">
        <v>44665</v>
      </c>
      <c r="K62" s="333" t="s">
        <v>491</v>
      </c>
      <c r="L62" s="329">
        <v>44733</v>
      </c>
      <c r="M62" s="335" t="s">
        <v>8725</v>
      </c>
      <c r="N62" s="335" t="s">
        <v>8726</v>
      </c>
      <c r="O62" s="335" t="s">
        <v>8727</v>
      </c>
      <c r="P62" s="336">
        <v>603.1</v>
      </c>
      <c r="Q62" s="331" t="s">
        <v>8469</v>
      </c>
      <c r="R62" s="333" t="s">
        <v>8601</v>
      </c>
      <c r="S62" s="333" t="s">
        <v>8728</v>
      </c>
      <c r="T62" s="331" t="s">
        <v>6915</v>
      </c>
      <c r="U62" s="331" t="s">
        <v>492</v>
      </c>
      <c r="V62" s="335" t="s">
        <v>8729</v>
      </c>
      <c r="W62" s="339" t="s">
        <v>8730</v>
      </c>
      <c r="X62" s="330" t="s">
        <v>60</v>
      </c>
      <c r="Y62" s="335" t="s">
        <v>8731</v>
      </c>
      <c r="Z62" s="339" t="s">
        <v>8732</v>
      </c>
      <c r="AA62" s="330" t="s">
        <v>60</v>
      </c>
      <c r="AB62" s="341" t="s">
        <v>60</v>
      </c>
      <c r="AC62" s="332">
        <v>7.72</v>
      </c>
      <c r="AD62" s="332">
        <v>41.56</v>
      </c>
      <c r="AE62" s="332">
        <v>74.66</v>
      </c>
      <c r="AF62" s="332">
        <v>4.1100000000000003</v>
      </c>
      <c r="AG62" s="332">
        <v>685.71</v>
      </c>
      <c r="AH62" s="332">
        <v>626.48</v>
      </c>
      <c r="AI62" s="336">
        <v>163.4</v>
      </c>
      <c r="AJ62" s="336">
        <v>-21.1</v>
      </c>
      <c r="AK62" s="336">
        <v>251</v>
      </c>
      <c r="AL62" s="331" t="s">
        <v>8328</v>
      </c>
      <c r="AM62" s="331" t="s">
        <v>8329</v>
      </c>
      <c r="AN62" s="332">
        <v>94.66</v>
      </c>
      <c r="AO62" s="332">
        <v>93.72</v>
      </c>
      <c r="AP62" s="332">
        <v>87.82</v>
      </c>
      <c r="AQ62" s="90">
        <f t="shared" si="0"/>
        <v>50</v>
      </c>
      <c r="AR62" s="90">
        <f t="shared" si="0"/>
        <v>54</v>
      </c>
      <c r="AS62" s="90">
        <f t="shared" si="0"/>
        <v>59</v>
      </c>
    </row>
    <row r="63" spans="1:45" ht="191.25">
      <c r="A63" s="329">
        <v>44767</v>
      </c>
      <c r="B63" s="330" t="s">
        <v>8733</v>
      </c>
      <c r="C63" s="330" t="s">
        <v>8734</v>
      </c>
      <c r="D63" s="331" t="s">
        <v>61</v>
      </c>
      <c r="E63" s="331" t="s">
        <v>77</v>
      </c>
      <c r="F63" s="332">
        <v>393.56</v>
      </c>
      <c r="G63" s="330" t="s">
        <v>8735</v>
      </c>
      <c r="H63" s="330" t="s">
        <v>60</v>
      </c>
      <c r="I63" s="331" t="s">
        <v>8736</v>
      </c>
      <c r="J63" s="329">
        <v>44767</v>
      </c>
      <c r="K63" s="333" t="s">
        <v>491</v>
      </c>
      <c r="L63" s="334" t="s">
        <v>60</v>
      </c>
      <c r="M63" s="335" t="s">
        <v>8737</v>
      </c>
      <c r="N63" s="335" t="s">
        <v>8738</v>
      </c>
      <c r="O63" s="335" t="s">
        <v>8739</v>
      </c>
      <c r="P63" s="336">
        <v>162</v>
      </c>
      <c r="Q63" s="331" t="s">
        <v>8740</v>
      </c>
      <c r="R63" s="337" t="s">
        <v>8741</v>
      </c>
      <c r="S63" s="333" t="s">
        <v>8742</v>
      </c>
      <c r="T63" s="331" t="s">
        <v>6917</v>
      </c>
      <c r="U63" s="331" t="s">
        <v>492</v>
      </c>
      <c r="V63" s="335" t="s">
        <v>8743</v>
      </c>
      <c r="W63" s="339" t="s">
        <v>8744</v>
      </c>
      <c r="X63" s="330" t="s">
        <v>60</v>
      </c>
      <c r="Y63" s="335" t="s">
        <v>60</v>
      </c>
      <c r="Z63" s="333" t="s">
        <v>60</v>
      </c>
      <c r="AA63" s="330" t="s">
        <v>60</v>
      </c>
      <c r="AB63" s="341" t="s">
        <v>60</v>
      </c>
      <c r="AC63" s="332">
        <v>1.1200000000000001</v>
      </c>
      <c r="AD63" s="332">
        <v>42.56</v>
      </c>
      <c r="AE63" s="332">
        <v>196.86</v>
      </c>
      <c r="AF63" s="332">
        <v>22.21</v>
      </c>
      <c r="AG63" s="332">
        <v>381.05</v>
      </c>
      <c r="AH63" s="332">
        <v>155.62</v>
      </c>
      <c r="AI63" s="336">
        <v>17.100000000000001</v>
      </c>
      <c r="AJ63" s="332">
        <v>-2.8</v>
      </c>
      <c r="AK63" s="336">
        <v>425.2</v>
      </c>
      <c r="AL63" s="331" t="s">
        <v>8328</v>
      </c>
      <c r="AM63" s="331" t="s">
        <v>8329</v>
      </c>
      <c r="AN63" s="332">
        <v>85.19</v>
      </c>
      <c r="AO63" s="332">
        <v>92.31</v>
      </c>
      <c r="AP63" s="332">
        <v>127.27</v>
      </c>
      <c r="AQ63" s="90">
        <f t="shared" si="0"/>
        <v>55</v>
      </c>
      <c r="AR63" s="90">
        <f t="shared" si="0"/>
        <v>55</v>
      </c>
      <c r="AS63" s="90">
        <f t="shared" si="0"/>
        <v>35</v>
      </c>
    </row>
    <row r="64" spans="1:45" ht="409.5">
      <c r="A64" s="329">
        <v>44763</v>
      </c>
      <c r="B64" s="330" t="s">
        <v>780</v>
      </c>
      <c r="C64" s="330" t="s">
        <v>781</v>
      </c>
      <c r="D64" s="331" t="s">
        <v>61</v>
      </c>
      <c r="E64" s="331" t="s">
        <v>77</v>
      </c>
      <c r="F64" s="332">
        <v>4355.76</v>
      </c>
      <c r="G64" s="330" t="s">
        <v>782</v>
      </c>
      <c r="H64" s="330" t="s">
        <v>783</v>
      </c>
      <c r="I64" s="331" t="s">
        <v>784</v>
      </c>
      <c r="J64" s="329">
        <v>44763</v>
      </c>
      <c r="K64" s="333" t="s">
        <v>491</v>
      </c>
      <c r="L64" s="334" t="s">
        <v>60</v>
      </c>
      <c r="M64" s="335" t="s">
        <v>8745</v>
      </c>
      <c r="N64" s="335" t="s">
        <v>8746</v>
      </c>
      <c r="O64" s="335" t="s">
        <v>8747</v>
      </c>
      <c r="P64" s="336">
        <v>3424.9</v>
      </c>
      <c r="Q64" s="331" t="s">
        <v>8748</v>
      </c>
      <c r="R64" s="333" t="s">
        <v>8749</v>
      </c>
      <c r="S64" s="333" t="s">
        <v>8602</v>
      </c>
      <c r="T64" s="331" t="s">
        <v>6921</v>
      </c>
      <c r="U64" s="331" t="s">
        <v>492</v>
      </c>
      <c r="V64" s="335" t="s">
        <v>8750</v>
      </c>
      <c r="W64" s="339" t="s">
        <v>8751</v>
      </c>
      <c r="X64" s="340">
        <v>958445.4</v>
      </c>
      <c r="Y64" s="335" t="s">
        <v>8752</v>
      </c>
      <c r="Z64" s="339" t="s">
        <v>8753</v>
      </c>
      <c r="AA64" s="330" t="s">
        <v>8754</v>
      </c>
      <c r="AB64" s="341" t="s">
        <v>60</v>
      </c>
      <c r="AC64" s="332">
        <v>2.29</v>
      </c>
      <c r="AD64" s="341" t="s">
        <v>60</v>
      </c>
      <c r="AE64" s="341" t="s">
        <v>60</v>
      </c>
      <c r="AF64" s="332">
        <v>4.5</v>
      </c>
      <c r="AG64" s="332">
        <v>4008.14</v>
      </c>
      <c r="AH64" s="332">
        <v>3716.91</v>
      </c>
      <c r="AI64" s="336">
        <v>1001.5</v>
      </c>
      <c r="AJ64" s="336">
        <v>-392.1</v>
      </c>
      <c r="AK64" s="336">
        <v>2627</v>
      </c>
      <c r="AL64" s="331" t="s">
        <v>8328</v>
      </c>
      <c r="AM64" s="331" t="s">
        <v>8329</v>
      </c>
      <c r="AN64" s="332">
        <v>76.819999999999993</v>
      </c>
      <c r="AO64" s="332">
        <v>89.47</v>
      </c>
      <c r="AP64" s="332">
        <v>122.5</v>
      </c>
      <c r="AQ64" s="90">
        <f t="shared" si="0"/>
        <v>60</v>
      </c>
      <c r="AR64" s="90">
        <f t="shared" si="0"/>
        <v>56</v>
      </c>
      <c r="AS64" s="90">
        <f t="shared" si="0"/>
        <v>37</v>
      </c>
    </row>
    <row r="65" spans="1:45" ht="348.75">
      <c r="A65" s="329">
        <v>43910</v>
      </c>
      <c r="B65" s="330" t="s">
        <v>685</v>
      </c>
      <c r="C65" s="330" t="s">
        <v>686</v>
      </c>
      <c r="D65" s="331" t="s">
        <v>61</v>
      </c>
      <c r="E65" s="331" t="s">
        <v>67</v>
      </c>
      <c r="F65" s="332">
        <v>118.02</v>
      </c>
      <c r="G65" s="330" t="s">
        <v>687</v>
      </c>
      <c r="H65" s="330" t="s">
        <v>688</v>
      </c>
      <c r="I65" s="331" t="s">
        <v>689</v>
      </c>
      <c r="J65" s="329">
        <v>43910</v>
      </c>
      <c r="K65" s="333" t="s">
        <v>491</v>
      </c>
      <c r="L65" s="329">
        <v>43965</v>
      </c>
      <c r="M65" s="335" t="s">
        <v>8755</v>
      </c>
      <c r="N65" s="335" t="s">
        <v>60</v>
      </c>
      <c r="O65" s="335" t="s">
        <v>60</v>
      </c>
      <c r="P65" s="336">
        <v>57.5</v>
      </c>
      <c r="Q65" s="331" t="s">
        <v>8459</v>
      </c>
      <c r="R65" s="339" t="s">
        <v>8756</v>
      </c>
      <c r="S65" s="333" t="s">
        <v>8333</v>
      </c>
      <c r="T65" s="331" t="s">
        <v>6917</v>
      </c>
      <c r="U65" s="331" t="s">
        <v>492</v>
      </c>
      <c r="V65" s="335" t="s">
        <v>8757</v>
      </c>
      <c r="W65" s="339" t="s">
        <v>8758</v>
      </c>
      <c r="X65" s="330" t="s">
        <v>8759</v>
      </c>
      <c r="Y65" s="335" t="s">
        <v>8760</v>
      </c>
      <c r="Z65" s="333" t="s">
        <v>8501</v>
      </c>
      <c r="AA65" s="330" t="s">
        <v>60</v>
      </c>
      <c r="AB65" s="332">
        <v>6.84</v>
      </c>
      <c r="AC65" s="332">
        <v>2.0299999999999998</v>
      </c>
      <c r="AD65" s="332">
        <v>8.27</v>
      </c>
      <c r="AE65" s="332">
        <v>12.04</v>
      </c>
      <c r="AF65" s="338">
        <v>0.95599999999999996</v>
      </c>
      <c r="AG65" s="332">
        <v>135.38</v>
      </c>
      <c r="AH65" s="332">
        <v>61.22</v>
      </c>
      <c r="AI65" s="336">
        <v>173.3</v>
      </c>
      <c r="AJ65" s="332">
        <v>7.12</v>
      </c>
      <c r="AK65" s="336">
        <v>164</v>
      </c>
      <c r="AL65" s="331" t="s">
        <v>8328</v>
      </c>
      <c r="AM65" s="331" t="s">
        <v>8329</v>
      </c>
      <c r="AN65" s="332">
        <v>109.44</v>
      </c>
      <c r="AO65" s="332">
        <v>87.51</v>
      </c>
      <c r="AP65" s="332">
        <v>10.51</v>
      </c>
      <c r="AQ65" s="90">
        <f t="shared" si="0"/>
        <v>40</v>
      </c>
      <c r="AR65" s="90">
        <f t="shared" si="0"/>
        <v>57</v>
      </c>
      <c r="AS65" s="90">
        <f t="shared" si="0"/>
        <v>351</v>
      </c>
    </row>
    <row r="66" spans="1:45" ht="409.5">
      <c r="A66" s="329">
        <v>44834</v>
      </c>
      <c r="B66" s="330" t="s">
        <v>761</v>
      </c>
      <c r="C66" s="330" t="s">
        <v>762</v>
      </c>
      <c r="D66" s="331" t="s">
        <v>61</v>
      </c>
      <c r="E66" s="331" t="s">
        <v>77</v>
      </c>
      <c r="F66" s="332">
        <v>425.46</v>
      </c>
      <c r="G66" s="330" t="s">
        <v>763</v>
      </c>
      <c r="H66" s="330" t="s">
        <v>764</v>
      </c>
      <c r="I66" s="331" t="s">
        <v>765</v>
      </c>
      <c r="J66" s="329">
        <v>44834</v>
      </c>
      <c r="K66" s="333" t="s">
        <v>491</v>
      </c>
      <c r="L66" s="334" t="s">
        <v>60</v>
      </c>
      <c r="M66" s="335" t="s">
        <v>8761</v>
      </c>
      <c r="N66" s="335" t="s">
        <v>8762</v>
      </c>
      <c r="O66" s="335" t="s">
        <v>60</v>
      </c>
      <c r="P66" s="336">
        <v>233.6</v>
      </c>
      <c r="Q66" s="331" t="s">
        <v>8763</v>
      </c>
      <c r="R66" s="339" t="s">
        <v>8764</v>
      </c>
      <c r="S66" s="333" t="s">
        <v>8765</v>
      </c>
      <c r="T66" s="331" t="s">
        <v>6921</v>
      </c>
      <c r="U66" s="331" t="s">
        <v>492</v>
      </c>
      <c r="V66" s="335" t="s">
        <v>8766</v>
      </c>
      <c r="W66" s="333" t="s">
        <v>8767</v>
      </c>
      <c r="X66" s="330" t="s">
        <v>60</v>
      </c>
      <c r="Y66" s="335" t="s">
        <v>8768</v>
      </c>
      <c r="Z66" s="339" t="s">
        <v>8769</v>
      </c>
      <c r="AA66" s="330" t="s">
        <v>8770</v>
      </c>
      <c r="AB66" s="341" t="s">
        <v>60</v>
      </c>
      <c r="AC66" s="332">
        <v>9.3000000000000007</v>
      </c>
      <c r="AD66" s="341" t="s">
        <v>60</v>
      </c>
      <c r="AE66" s="341" t="s">
        <v>60</v>
      </c>
      <c r="AF66" s="332">
        <v>2.72</v>
      </c>
      <c r="AG66" s="332">
        <v>466.48</v>
      </c>
      <c r="AH66" s="332">
        <v>394.77</v>
      </c>
      <c r="AI66" s="336">
        <v>171.2</v>
      </c>
      <c r="AJ66" s="336">
        <v>-77.599999999999994</v>
      </c>
      <c r="AK66" s="336">
        <v>203.9</v>
      </c>
      <c r="AL66" s="331" t="s">
        <v>8328</v>
      </c>
      <c r="AM66" s="331" t="s">
        <v>8329</v>
      </c>
      <c r="AN66" s="332">
        <v>82.65</v>
      </c>
      <c r="AO66" s="332">
        <v>85.19</v>
      </c>
      <c r="AP66" s="332">
        <v>60</v>
      </c>
      <c r="AQ66" s="90">
        <f t="shared" si="0"/>
        <v>57</v>
      </c>
      <c r="AR66" s="90">
        <f t="shared" si="0"/>
        <v>58</v>
      </c>
      <c r="AS66" s="90">
        <f t="shared" si="0"/>
        <v>103</v>
      </c>
    </row>
    <row r="67" spans="1:45" ht="405">
      <c r="A67" s="329">
        <v>44798</v>
      </c>
      <c r="B67" s="330" t="s">
        <v>722</v>
      </c>
      <c r="C67" s="330" t="s">
        <v>723</v>
      </c>
      <c r="D67" s="331" t="s">
        <v>61</v>
      </c>
      <c r="E67" s="331" t="s">
        <v>77</v>
      </c>
      <c r="F67" s="332">
        <v>6477.38</v>
      </c>
      <c r="G67" s="330" t="s">
        <v>724</v>
      </c>
      <c r="H67" s="330" t="s">
        <v>725</v>
      </c>
      <c r="I67" s="331" t="s">
        <v>726</v>
      </c>
      <c r="J67" s="329">
        <v>44798</v>
      </c>
      <c r="K67" s="333" t="s">
        <v>491</v>
      </c>
      <c r="L67" s="334" t="s">
        <v>60</v>
      </c>
      <c r="M67" s="335" t="s">
        <v>8771</v>
      </c>
      <c r="N67" s="335" t="s">
        <v>8772</v>
      </c>
      <c r="O67" s="335" t="s">
        <v>60</v>
      </c>
      <c r="P67" s="336">
        <v>2126.5</v>
      </c>
      <c r="Q67" s="331" t="s">
        <v>8469</v>
      </c>
      <c r="R67" s="333" t="s">
        <v>8773</v>
      </c>
      <c r="S67" s="333" t="s">
        <v>8774</v>
      </c>
      <c r="T67" s="331" t="s">
        <v>6915</v>
      </c>
      <c r="U67" s="331" t="s">
        <v>492</v>
      </c>
      <c r="V67" s="335" t="s">
        <v>8775</v>
      </c>
      <c r="W67" s="333" t="s">
        <v>8776</v>
      </c>
      <c r="X67" s="340">
        <v>7898.1</v>
      </c>
      <c r="Y67" s="335" t="s">
        <v>8777</v>
      </c>
      <c r="Z67" s="333" t="s">
        <v>8473</v>
      </c>
      <c r="AA67" s="330" t="s">
        <v>60</v>
      </c>
      <c r="AB67" s="341" t="s">
        <v>60</v>
      </c>
      <c r="AC67" s="338">
        <v>0.83399999999999996</v>
      </c>
      <c r="AD67" s="332">
        <v>8.92</v>
      </c>
      <c r="AE67" s="341" t="s">
        <v>60</v>
      </c>
      <c r="AF67" s="332">
        <v>2.15</v>
      </c>
      <c r="AG67" s="332">
        <v>5898.68</v>
      </c>
      <c r="AH67" s="332">
        <v>2211.5500000000002</v>
      </c>
      <c r="AI67" s="336">
        <v>2743.8</v>
      </c>
      <c r="AJ67" s="336">
        <v>-229.9</v>
      </c>
      <c r="AK67" s="336">
        <v>10346.6</v>
      </c>
      <c r="AL67" s="331" t="s">
        <v>8328</v>
      </c>
      <c r="AM67" s="331" t="s">
        <v>8329</v>
      </c>
      <c r="AN67" s="332">
        <v>98.29</v>
      </c>
      <c r="AO67" s="332">
        <v>84.66</v>
      </c>
      <c r="AP67" s="332">
        <v>90.95</v>
      </c>
      <c r="AQ67" s="90">
        <f t="shared" si="0"/>
        <v>47</v>
      </c>
      <c r="AR67" s="90">
        <f t="shared" si="0"/>
        <v>59</v>
      </c>
      <c r="AS67" s="90">
        <f t="shared" si="0"/>
        <v>57</v>
      </c>
    </row>
    <row r="68" spans="1:45" ht="180">
      <c r="A68" s="329">
        <v>44022</v>
      </c>
      <c r="B68" s="330" t="s">
        <v>1134</v>
      </c>
      <c r="C68" s="330" t="s">
        <v>1135</v>
      </c>
      <c r="D68" s="331" t="s">
        <v>61</v>
      </c>
      <c r="E68" s="331" t="s">
        <v>67</v>
      </c>
      <c r="F68" s="332">
        <v>59.33</v>
      </c>
      <c r="G68" s="330" t="s">
        <v>1136</v>
      </c>
      <c r="H68" s="330" t="s">
        <v>1137</v>
      </c>
      <c r="I68" s="331" t="s">
        <v>1138</v>
      </c>
      <c r="J68" s="329">
        <v>44022</v>
      </c>
      <c r="K68" s="333" t="s">
        <v>491</v>
      </c>
      <c r="L68" s="329">
        <v>44074</v>
      </c>
      <c r="M68" s="335" t="s">
        <v>8778</v>
      </c>
      <c r="N68" s="335" t="s">
        <v>60</v>
      </c>
      <c r="O68" s="335" t="s">
        <v>60</v>
      </c>
      <c r="P68" s="336">
        <v>60</v>
      </c>
      <c r="Q68" s="331" t="s">
        <v>8366</v>
      </c>
      <c r="R68" s="339" t="s">
        <v>8779</v>
      </c>
      <c r="S68" s="333" t="s">
        <v>8333</v>
      </c>
      <c r="T68" s="331" t="s">
        <v>6917</v>
      </c>
      <c r="U68" s="331" t="s">
        <v>492</v>
      </c>
      <c r="V68" s="335" t="s">
        <v>8780</v>
      </c>
      <c r="W68" s="333" t="s">
        <v>8381</v>
      </c>
      <c r="X68" s="330" t="s">
        <v>60</v>
      </c>
      <c r="Y68" s="335" t="s">
        <v>8781</v>
      </c>
      <c r="Z68" s="333" t="s">
        <v>8501</v>
      </c>
      <c r="AA68" s="340">
        <v>1185.8</v>
      </c>
      <c r="AB68" s="341" t="s">
        <v>60</v>
      </c>
      <c r="AC68" s="341" t="s">
        <v>60</v>
      </c>
      <c r="AD68" s="341" t="s">
        <v>60</v>
      </c>
      <c r="AE68" s="341" t="s">
        <v>60</v>
      </c>
      <c r="AF68" s="341" t="s">
        <v>60</v>
      </c>
      <c r="AG68" s="332">
        <v>116.77</v>
      </c>
      <c r="AH68" s="332">
        <v>116.77</v>
      </c>
      <c r="AI68" s="336">
        <v>179</v>
      </c>
      <c r="AJ68" s="336">
        <v>10</v>
      </c>
      <c r="AK68" s="336">
        <v>295.39999999999998</v>
      </c>
      <c r="AL68" s="331" t="s">
        <v>8328</v>
      </c>
      <c r="AM68" s="331" t="s">
        <v>8329</v>
      </c>
      <c r="AN68" s="332">
        <v>42.62</v>
      </c>
      <c r="AO68" s="332">
        <v>83.19</v>
      </c>
      <c r="AP68" s="332">
        <v>79.61</v>
      </c>
      <c r="AQ68" s="90">
        <f t="shared" si="0"/>
        <v>139</v>
      </c>
      <c r="AR68" s="90">
        <f t="shared" si="0"/>
        <v>60</v>
      </c>
      <c r="AS68" s="90">
        <f t="shared" si="0"/>
        <v>71</v>
      </c>
    </row>
    <row r="69" spans="1:45" ht="168.75">
      <c r="A69" s="329">
        <v>44806</v>
      </c>
      <c r="B69" s="330" t="s">
        <v>8782</v>
      </c>
      <c r="C69" s="330" t="s">
        <v>8783</v>
      </c>
      <c r="D69" s="331" t="s">
        <v>61</v>
      </c>
      <c r="E69" s="331" t="s">
        <v>77</v>
      </c>
      <c r="F69" s="332">
        <v>2.99</v>
      </c>
      <c r="G69" s="330" t="s">
        <v>8784</v>
      </c>
      <c r="H69" s="330" t="s">
        <v>60</v>
      </c>
      <c r="I69" s="331" t="s">
        <v>3366</v>
      </c>
      <c r="J69" s="329">
        <v>44806</v>
      </c>
      <c r="K69" s="333" t="s">
        <v>491</v>
      </c>
      <c r="L69" s="334" t="s">
        <v>60</v>
      </c>
      <c r="M69" s="335" t="s">
        <v>8785</v>
      </c>
      <c r="N69" s="335" t="s">
        <v>8786</v>
      </c>
      <c r="O69" s="335" t="s">
        <v>8787</v>
      </c>
      <c r="P69" s="332">
        <v>1.97</v>
      </c>
      <c r="Q69" s="331" t="s">
        <v>8788</v>
      </c>
      <c r="R69" s="333" t="s">
        <v>8789</v>
      </c>
      <c r="S69" s="333" t="s">
        <v>8790</v>
      </c>
      <c r="T69" s="331" t="s">
        <v>6921</v>
      </c>
      <c r="U69" s="331" t="s">
        <v>492</v>
      </c>
      <c r="V69" s="335" t="s">
        <v>8791</v>
      </c>
      <c r="W69" s="333" t="s">
        <v>8644</v>
      </c>
      <c r="X69" s="340">
        <v>10.3</v>
      </c>
      <c r="Y69" s="335" t="s">
        <v>60</v>
      </c>
      <c r="Z69" s="333" t="s">
        <v>60</v>
      </c>
      <c r="AA69" s="330" t="s">
        <v>60</v>
      </c>
      <c r="AB69" s="341" t="s">
        <v>60</v>
      </c>
      <c r="AC69" s="332">
        <v>3.65</v>
      </c>
      <c r="AD69" s="341" t="s">
        <v>60</v>
      </c>
      <c r="AE69" s="341" t="s">
        <v>60</v>
      </c>
      <c r="AF69" s="332">
        <v>2</v>
      </c>
      <c r="AG69" s="332">
        <v>1.83</v>
      </c>
      <c r="AH69" s="332">
        <v>2.99</v>
      </c>
      <c r="AI69" s="338">
        <v>0.93400000000000005</v>
      </c>
      <c r="AJ69" s="332">
        <v>-9.61</v>
      </c>
      <c r="AK69" s="332">
        <v>1.64</v>
      </c>
      <c r="AL69" s="331" t="s">
        <v>8328</v>
      </c>
      <c r="AM69" s="331" t="s">
        <v>8329</v>
      </c>
      <c r="AN69" s="332">
        <v>82.94</v>
      </c>
      <c r="AO69" s="332">
        <v>82.94</v>
      </c>
      <c r="AP69" s="332">
        <v>82.94</v>
      </c>
      <c r="AQ69" s="90">
        <f t="shared" si="0"/>
        <v>56</v>
      </c>
      <c r="AR69" s="90">
        <f t="shared" si="0"/>
        <v>61</v>
      </c>
      <c r="AS69" s="90">
        <f t="shared" si="0"/>
        <v>67</v>
      </c>
    </row>
    <row r="70" spans="1:45" ht="371.25">
      <c r="A70" s="329">
        <v>44817</v>
      </c>
      <c r="B70" s="330" t="s">
        <v>805</v>
      </c>
      <c r="C70" s="330" t="s">
        <v>806</v>
      </c>
      <c r="D70" s="331" t="s">
        <v>61</v>
      </c>
      <c r="E70" s="331" t="s">
        <v>77</v>
      </c>
      <c r="F70" s="332">
        <v>3223.37</v>
      </c>
      <c r="G70" s="330" t="s">
        <v>60</v>
      </c>
      <c r="H70" s="330" t="s">
        <v>807</v>
      </c>
      <c r="I70" s="331" t="s">
        <v>808</v>
      </c>
      <c r="J70" s="329">
        <v>44817</v>
      </c>
      <c r="K70" s="333" t="s">
        <v>491</v>
      </c>
      <c r="L70" s="334" t="s">
        <v>60</v>
      </c>
      <c r="M70" s="335" t="s">
        <v>8792</v>
      </c>
      <c r="N70" s="335" t="s">
        <v>8793</v>
      </c>
      <c r="O70" s="335" t="s">
        <v>8794</v>
      </c>
      <c r="P70" s="336">
        <v>685.3</v>
      </c>
      <c r="Q70" s="331" t="s">
        <v>8795</v>
      </c>
      <c r="R70" s="339" t="s">
        <v>8796</v>
      </c>
      <c r="S70" s="333" t="s">
        <v>8568</v>
      </c>
      <c r="T70" s="331" t="s">
        <v>6917</v>
      </c>
      <c r="U70" s="331" t="s">
        <v>492</v>
      </c>
      <c r="V70" s="335" t="s">
        <v>60</v>
      </c>
      <c r="W70" s="333" t="s">
        <v>60</v>
      </c>
      <c r="X70" s="330" t="s">
        <v>60</v>
      </c>
      <c r="Y70" s="335" t="s">
        <v>8797</v>
      </c>
      <c r="Z70" s="333" t="s">
        <v>8437</v>
      </c>
      <c r="AA70" s="330" t="s">
        <v>60</v>
      </c>
      <c r="AB70" s="341" t="s">
        <v>60</v>
      </c>
      <c r="AC70" s="332">
        <v>1.19</v>
      </c>
      <c r="AD70" s="332">
        <v>9.07</v>
      </c>
      <c r="AE70" s="332">
        <v>252.54</v>
      </c>
      <c r="AF70" s="332">
        <v>2.83</v>
      </c>
      <c r="AG70" s="332">
        <v>2731.19</v>
      </c>
      <c r="AH70" s="332">
        <v>1213.79</v>
      </c>
      <c r="AI70" s="336">
        <v>974.1</v>
      </c>
      <c r="AJ70" s="336">
        <v>-103.9</v>
      </c>
      <c r="AK70" s="336">
        <v>3635.5</v>
      </c>
      <c r="AL70" s="331" t="s">
        <v>8328</v>
      </c>
      <c r="AM70" s="331" t="s">
        <v>8329</v>
      </c>
      <c r="AN70" s="332">
        <v>74.84</v>
      </c>
      <c r="AO70" s="332">
        <v>82.63</v>
      </c>
      <c r="AP70" s="332">
        <v>56.19</v>
      </c>
      <c r="AQ70" s="90">
        <f t="shared" si="0"/>
        <v>65</v>
      </c>
      <c r="AR70" s="90">
        <f t="shared" si="0"/>
        <v>62</v>
      </c>
      <c r="AS70" s="90">
        <f t="shared" si="0"/>
        <v>115</v>
      </c>
    </row>
    <row r="71" spans="1:45" ht="202.5">
      <c r="A71" s="329">
        <v>44530</v>
      </c>
      <c r="B71" s="330" t="s">
        <v>2317</v>
      </c>
      <c r="C71" s="330" t="s">
        <v>2318</v>
      </c>
      <c r="D71" s="331" t="s">
        <v>61</v>
      </c>
      <c r="E71" s="331" t="s">
        <v>67</v>
      </c>
      <c r="F71" s="332">
        <v>1.0900000000000001</v>
      </c>
      <c r="G71" s="330" t="s">
        <v>60</v>
      </c>
      <c r="H71" s="330" t="s">
        <v>2319</v>
      </c>
      <c r="I71" s="331" t="s">
        <v>2320</v>
      </c>
      <c r="J71" s="329">
        <v>44530</v>
      </c>
      <c r="K71" s="333" t="s">
        <v>491</v>
      </c>
      <c r="L71" s="329">
        <v>44529</v>
      </c>
      <c r="M71" s="335" t="s">
        <v>8798</v>
      </c>
      <c r="N71" s="335" t="s">
        <v>60</v>
      </c>
      <c r="O71" s="335" t="s">
        <v>60</v>
      </c>
      <c r="P71" s="341" t="s">
        <v>60</v>
      </c>
      <c r="Q71" s="331" t="s">
        <v>8740</v>
      </c>
      <c r="R71" s="333" t="s">
        <v>8799</v>
      </c>
      <c r="S71" s="333" t="s">
        <v>8800</v>
      </c>
      <c r="T71" s="331" t="s">
        <v>6921</v>
      </c>
      <c r="U71" s="331" t="s">
        <v>492</v>
      </c>
      <c r="V71" s="335" t="s">
        <v>60</v>
      </c>
      <c r="W71" s="333" t="s">
        <v>60</v>
      </c>
      <c r="X71" s="330" t="s">
        <v>60</v>
      </c>
      <c r="Y71" s="335" t="s">
        <v>8801</v>
      </c>
      <c r="Z71" s="339" t="s">
        <v>8802</v>
      </c>
      <c r="AA71" s="330" t="s">
        <v>60</v>
      </c>
      <c r="AB71" s="341" t="s">
        <v>60</v>
      </c>
      <c r="AC71" s="332">
        <v>4.28</v>
      </c>
      <c r="AD71" s="341" t="s">
        <v>60</v>
      </c>
      <c r="AE71" s="341" t="s">
        <v>60</v>
      </c>
      <c r="AF71" s="341" t="s">
        <v>60</v>
      </c>
      <c r="AG71" s="338">
        <v>0.94499999999999995</v>
      </c>
      <c r="AH71" s="332">
        <v>1.26</v>
      </c>
      <c r="AI71" s="342">
        <v>0</v>
      </c>
      <c r="AJ71" s="338">
        <v>-0.25900000000000001</v>
      </c>
      <c r="AK71" s="338">
        <v>0.34200000000000003</v>
      </c>
      <c r="AL71" s="331" t="s">
        <v>8328</v>
      </c>
      <c r="AM71" s="331" t="s">
        <v>8329</v>
      </c>
      <c r="AN71" s="332">
        <v>-9.09</v>
      </c>
      <c r="AO71" s="332">
        <v>81.819999999999993</v>
      </c>
      <c r="AP71" s="332">
        <v>100</v>
      </c>
      <c r="AQ71" s="90">
        <f t="shared" si="0"/>
        <v>429</v>
      </c>
      <c r="AR71" s="90">
        <f t="shared" si="0"/>
        <v>63</v>
      </c>
      <c r="AS71" s="90">
        <f t="shared" si="0"/>
        <v>50</v>
      </c>
    </row>
    <row r="72" spans="1:45" ht="180">
      <c r="A72" s="329">
        <v>43957</v>
      </c>
      <c r="B72" s="330" t="s">
        <v>766</v>
      </c>
      <c r="C72" s="330" t="s">
        <v>767</v>
      </c>
      <c r="D72" s="331" t="s">
        <v>61</v>
      </c>
      <c r="E72" s="331" t="s">
        <v>67</v>
      </c>
      <c r="F72" s="332">
        <v>15.48</v>
      </c>
      <c r="G72" s="330" t="s">
        <v>60</v>
      </c>
      <c r="H72" s="330" t="s">
        <v>768</v>
      </c>
      <c r="I72" s="331" t="s">
        <v>769</v>
      </c>
      <c r="J72" s="329">
        <v>43957</v>
      </c>
      <c r="K72" s="333" t="s">
        <v>491</v>
      </c>
      <c r="L72" s="329">
        <v>44132</v>
      </c>
      <c r="M72" s="335" t="s">
        <v>8803</v>
      </c>
      <c r="N72" s="335" t="s">
        <v>8804</v>
      </c>
      <c r="O72" s="335" t="s">
        <v>8805</v>
      </c>
      <c r="P72" s="336">
        <v>10.199999999999999</v>
      </c>
      <c r="Q72" s="331" t="s">
        <v>8409</v>
      </c>
      <c r="R72" s="339" t="s">
        <v>8806</v>
      </c>
      <c r="S72" s="333" t="s">
        <v>8508</v>
      </c>
      <c r="T72" s="331" t="s">
        <v>6917</v>
      </c>
      <c r="U72" s="331" t="s">
        <v>492</v>
      </c>
      <c r="V72" s="335" t="s">
        <v>60</v>
      </c>
      <c r="W72" s="333" t="s">
        <v>60</v>
      </c>
      <c r="X72" s="330" t="s">
        <v>60</v>
      </c>
      <c r="Y72" s="335" t="s">
        <v>8807</v>
      </c>
      <c r="Z72" s="333" t="s">
        <v>8808</v>
      </c>
      <c r="AA72" s="330" t="s">
        <v>60</v>
      </c>
      <c r="AB72" s="341" t="s">
        <v>60</v>
      </c>
      <c r="AC72" s="338">
        <v>0.65500000000000003</v>
      </c>
      <c r="AD72" s="341" t="s">
        <v>60</v>
      </c>
      <c r="AE72" s="341" t="s">
        <v>60</v>
      </c>
      <c r="AF72" s="341" t="s">
        <v>60</v>
      </c>
      <c r="AG72" s="341" t="s">
        <v>60</v>
      </c>
      <c r="AH72" s="332">
        <v>20.64</v>
      </c>
      <c r="AI72" s="332">
        <v>1.08</v>
      </c>
      <c r="AJ72" s="332">
        <v>-3.29</v>
      </c>
      <c r="AK72" s="336">
        <v>25.5</v>
      </c>
      <c r="AL72" s="331" t="s">
        <v>8328</v>
      </c>
      <c r="AM72" s="331" t="s">
        <v>8329</v>
      </c>
      <c r="AN72" s="332">
        <v>81.819999999999993</v>
      </c>
      <c r="AO72" s="332">
        <v>81.819999999999993</v>
      </c>
      <c r="AP72" s="332">
        <v>35.590000000000003</v>
      </c>
      <c r="AQ72" s="90">
        <f t="shared" si="0"/>
        <v>58</v>
      </c>
      <c r="AR72" s="90">
        <f t="shared" si="0"/>
        <v>63</v>
      </c>
      <c r="AS72" s="90">
        <f t="shared" si="0"/>
        <v>209</v>
      </c>
    </row>
    <row r="73" spans="1:45" ht="409.5">
      <c r="A73" s="329">
        <v>44585</v>
      </c>
      <c r="B73" s="330" t="s">
        <v>676</v>
      </c>
      <c r="C73" s="330" t="s">
        <v>60</v>
      </c>
      <c r="D73" s="331" t="s">
        <v>61</v>
      </c>
      <c r="E73" s="331" t="s">
        <v>67</v>
      </c>
      <c r="F73" s="332">
        <v>814.77</v>
      </c>
      <c r="G73" s="330" t="s">
        <v>677</v>
      </c>
      <c r="H73" s="330" t="s">
        <v>678</v>
      </c>
      <c r="I73" s="331" t="s">
        <v>679</v>
      </c>
      <c r="J73" s="329">
        <v>44585</v>
      </c>
      <c r="K73" s="333" t="s">
        <v>491</v>
      </c>
      <c r="L73" s="329">
        <v>44847</v>
      </c>
      <c r="M73" s="335" t="s">
        <v>8809</v>
      </c>
      <c r="N73" s="335" t="s">
        <v>8810</v>
      </c>
      <c r="O73" s="335" t="s">
        <v>60</v>
      </c>
      <c r="P73" s="341" t="s">
        <v>60</v>
      </c>
      <c r="Q73" s="331" t="s">
        <v>8811</v>
      </c>
      <c r="R73" s="339" t="s">
        <v>8812</v>
      </c>
      <c r="S73" s="333" t="s">
        <v>8813</v>
      </c>
      <c r="T73" s="331" t="s">
        <v>6921</v>
      </c>
      <c r="U73" s="331" t="s">
        <v>492</v>
      </c>
      <c r="V73" s="335" t="s">
        <v>8814</v>
      </c>
      <c r="W73" s="333" t="s">
        <v>8815</v>
      </c>
      <c r="X73" s="340">
        <v>780</v>
      </c>
      <c r="Y73" s="335" t="s">
        <v>8816</v>
      </c>
      <c r="Z73" s="339" t="s">
        <v>8817</v>
      </c>
      <c r="AA73" s="330" t="s">
        <v>60</v>
      </c>
      <c r="AB73" s="341" t="s">
        <v>60</v>
      </c>
      <c r="AC73" s="332">
        <v>1.1499999999999999</v>
      </c>
      <c r="AD73" s="332">
        <v>4.99</v>
      </c>
      <c r="AE73" s="341" t="s">
        <v>60</v>
      </c>
      <c r="AF73" s="332">
        <v>1.2</v>
      </c>
      <c r="AG73" s="332">
        <v>758.51</v>
      </c>
      <c r="AH73" s="332">
        <v>211.28</v>
      </c>
      <c r="AI73" s="336">
        <v>760.9</v>
      </c>
      <c r="AJ73" s="336">
        <v>-84.9</v>
      </c>
      <c r="AK73" s="336">
        <v>1179.2</v>
      </c>
      <c r="AL73" s="331" t="s">
        <v>8328</v>
      </c>
      <c r="AM73" s="331" t="s">
        <v>8329</v>
      </c>
      <c r="AN73" s="332">
        <v>112.14</v>
      </c>
      <c r="AO73" s="332">
        <v>79.78</v>
      </c>
      <c r="AP73" s="332">
        <v>110.73</v>
      </c>
      <c r="AQ73" s="90">
        <f t="shared" ref="AQ73:AS136" si="1">RANK(AN73,AN$9:AN$582,0)</f>
        <v>38</v>
      </c>
      <c r="AR73" s="90">
        <f t="shared" si="1"/>
        <v>65</v>
      </c>
      <c r="AS73" s="90">
        <f t="shared" si="1"/>
        <v>44</v>
      </c>
    </row>
    <row r="74" spans="1:45" ht="258.75">
      <c r="A74" s="329">
        <v>43836</v>
      </c>
      <c r="B74" s="330" t="s">
        <v>790</v>
      </c>
      <c r="C74" s="330" t="s">
        <v>60</v>
      </c>
      <c r="D74" s="331" t="s">
        <v>61</v>
      </c>
      <c r="E74" s="331" t="s">
        <v>67</v>
      </c>
      <c r="F74" s="332">
        <v>21.94</v>
      </c>
      <c r="G74" s="330" t="s">
        <v>791</v>
      </c>
      <c r="H74" s="330" t="s">
        <v>60</v>
      </c>
      <c r="I74" s="331" t="s">
        <v>792</v>
      </c>
      <c r="J74" s="329">
        <v>43836</v>
      </c>
      <c r="K74" s="333" t="s">
        <v>491</v>
      </c>
      <c r="L74" s="329">
        <v>44013</v>
      </c>
      <c r="M74" s="335" t="s">
        <v>8818</v>
      </c>
      <c r="N74" s="335" t="s">
        <v>60</v>
      </c>
      <c r="O74" s="335" t="s">
        <v>60</v>
      </c>
      <c r="P74" s="341" t="s">
        <v>60</v>
      </c>
      <c r="Q74" s="331" t="s">
        <v>8633</v>
      </c>
      <c r="R74" s="339" t="s">
        <v>8634</v>
      </c>
      <c r="S74" s="333" t="s">
        <v>8819</v>
      </c>
      <c r="T74" s="331" t="s">
        <v>6921</v>
      </c>
      <c r="U74" s="331" t="s">
        <v>492</v>
      </c>
      <c r="V74" s="335" t="s">
        <v>8820</v>
      </c>
      <c r="W74" s="333" t="s">
        <v>8821</v>
      </c>
      <c r="X74" s="340">
        <v>161.6</v>
      </c>
      <c r="Y74" s="335" t="s">
        <v>60</v>
      </c>
      <c r="Z74" s="333" t="s">
        <v>60</v>
      </c>
      <c r="AA74" s="330" t="s">
        <v>60</v>
      </c>
      <c r="AB74" s="332">
        <v>28.75</v>
      </c>
      <c r="AC74" s="341" t="s">
        <v>60</v>
      </c>
      <c r="AD74" s="341" t="s">
        <v>60</v>
      </c>
      <c r="AE74" s="341" t="s">
        <v>60</v>
      </c>
      <c r="AF74" s="341" t="s">
        <v>60</v>
      </c>
      <c r="AG74" s="341" t="s">
        <v>60</v>
      </c>
      <c r="AH74" s="332">
        <v>21.94</v>
      </c>
      <c r="AI74" s="341" t="s">
        <v>60</v>
      </c>
      <c r="AJ74" s="341" t="s">
        <v>60</v>
      </c>
      <c r="AK74" s="341" t="s">
        <v>60</v>
      </c>
      <c r="AL74" s="331" t="s">
        <v>8328</v>
      </c>
      <c r="AM74" s="331" t="s">
        <v>8329</v>
      </c>
      <c r="AN74" s="332">
        <v>76.400000000000006</v>
      </c>
      <c r="AO74" s="332">
        <v>76.400000000000006</v>
      </c>
      <c r="AP74" s="332">
        <v>71.28</v>
      </c>
      <c r="AQ74" s="90">
        <f t="shared" si="1"/>
        <v>61</v>
      </c>
      <c r="AR74" s="90">
        <f t="shared" si="1"/>
        <v>66</v>
      </c>
      <c r="AS74" s="90">
        <f t="shared" si="1"/>
        <v>80</v>
      </c>
    </row>
    <row r="75" spans="1:45" ht="146.25">
      <c r="A75" s="329">
        <v>44247</v>
      </c>
      <c r="B75" s="330" t="s">
        <v>801</v>
      </c>
      <c r="C75" s="330" t="s">
        <v>802</v>
      </c>
      <c r="D75" s="331" t="s">
        <v>61</v>
      </c>
      <c r="E75" s="331" t="s">
        <v>67</v>
      </c>
      <c r="F75" s="332">
        <v>1.32</v>
      </c>
      <c r="G75" s="330" t="s">
        <v>60</v>
      </c>
      <c r="H75" s="330" t="s">
        <v>803</v>
      </c>
      <c r="I75" s="331" t="s">
        <v>804</v>
      </c>
      <c r="J75" s="329">
        <v>44247</v>
      </c>
      <c r="K75" s="333" t="s">
        <v>491</v>
      </c>
      <c r="L75" s="329">
        <v>44246</v>
      </c>
      <c r="M75" s="335" t="s">
        <v>8822</v>
      </c>
      <c r="N75" s="335" t="s">
        <v>8823</v>
      </c>
      <c r="O75" s="335" t="s">
        <v>8824</v>
      </c>
      <c r="P75" s="341" t="s">
        <v>60</v>
      </c>
      <c r="Q75" s="331" t="s">
        <v>8366</v>
      </c>
      <c r="R75" s="339" t="s">
        <v>8825</v>
      </c>
      <c r="S75" s="333" t="s">
        <v>8826</v>
      </c>
      <c r="T75" s="331" t="s">
        <v>6917</v>
      </c>
      <c r="U75" s="331" t="s">
        <v>492</v>
      </c>
      <c r="V75" s="335" t="s">
        <v>60</v>
      </c>
      <c r="W75" s="333" t="s">
        <v>60</v>
      </c>
      <c r="X75" s="330" t="s">
        <v>60</v>
      </c>
      <c r="Y75" s="335" t="s">
        <v>8827</v>
      </c>
      <c r="Z75" s="333" t="s">
        <v>8828</v>
      </c>
      <c r="AA75" s="330" t="s">
        <v>60</v>
      </c>
      <c r="AB75" s="341" t="s">
        <v>60</v>
      </c>
      <c r="AC75" s="338">
        <v>0.96899999999999997</v>
      </c>
      <c r="AD75" s="341" t="s">
        <v>60</v>
      </c>
      <c r="AE75" s="341" t="s">
        <v>60</v>
      </c>
      <c r="AF75" s="338">
        <v>0.78800000000000003</v>
      </c>
      <c r="AG75" s="332">
        <v>3.43</v>
      </c>
      <c r="AH75" s="332">
        <v>7.36</v>
      </c>
      <c r="AI75" s="332">
        <v>5.99</v>
      </c>
      <c r="AJ75" s="332">
        <v>1.88</v>
      </c>
      <c r="AK75" s="336">
        <v>14.4</v>
      </c>
      <c r="AL75" s="331" t="s">
        <v>8328</v>
      </c>
      <c r="AM75" s="331" t="s">
        <v>8329</v>
      </c>
      <c r="AN75" s="332">
        <v>75</v>
      </c>
      <c r="AO75" s="332">
        <v>75</v>
      </c>
      <c r="AP75" s="332">
        <v>115.38</v>
      </c>
      <c r="AQ75" s="90">
        <f t="shared" si="1"/>
        <v>64</v>
      </c>
      <c r="AR75" s="90">
        <f t="shared" si="1"/>
        <v>67</v>
      </c>
      <c r="AS75" s="90">
        <f t="shared" si="1"/>
        <v>38</v>
      </c>
    </row>
    <row r="76" spans="1:45" ht="409.5">
      <c r="A76" s="329">
        <v>44852</v>
      </c>
      <c r="B76" s="330" t="s">
        <v>1124</v>
      </c>
      <c r="C76" s="330" t="s">
        <v>1125</v>
      </c>
      <c r="D76" s="331" t="s">
        <v>61</v>
      </c>
      <c r="E76" s="331" t="s">
        <v>77</v>
      </c>
      <c r="F76" s="332">
        <v>603.70000000000005</v>
      </c>
      <c r="G76" s="330" t="s">
        <v>1126</v>
      </c>
      <c r="H76" s="330" t="s">
        <v>1127</v>
      </c>
      <c r="I76" s="331" t="s">
        <v>1128</v>
      </c>
      <c r="J76" s="329">
        <v>44852</v>
      </c>
      <c r="K76" s="333" t="s">
        <v>491</v>
      </c>
      <c r="L76" s="334" t="s">
        <v>60</v>
      </c>
      <c r="M76" s="335" t="s">
        <v>8829</v>
      </c>
      <c r="N76" s="335" t="s">
        <v>8830</v>
      </c>
      <c r="O76" s="335" t="s">
        <v>8831</v>
      </c>
      <c r="P76" s="336">
        <v>516.6</v>
      </c>
      <c r="Q76" s="331" t="s">
        <v>8547</v>
      </c>
      <c r="R76" s="333" t="s">
        <v>8548</v>
      </c>
      <c r="S76" s="333" t="s">
        <v>8556</v>
      </c>
      <c r="T76" s="331" t="s">
        <v>6921</v>
      </c>
      <c r="U76" s="331" t="s">
        <v>492</v>
      </c>
      <c r="V76" s="335" t="s">
        <v>8832</v>
      </c>
      <c r="W76" s="333" t="s">
        <v>8501</v>
      </c>
      <c r="X76" s="340">
        <v>39675.699999999997</v>
      </c>
      <c r="Y76" s="335" t="s">
        <v>8833</v>
      </c>
      <c r="Z76" s="339" t="s">
        <v>8834</v>
      </c>
      <c r="AA76" s="330" t="s">
        <v>60</v>
      </c>
      <c r="AB76" s="341" t="s">
        <v>60</v>
      </c>
      <c r="AC76" s="332">
        <v>18.079999999999998</v>
      </c>
      <c r="AD76" s="341" t="s">
        <v>60</v>
      </c>
      <c r="AE76" s="341" t="s">
        <v>60</v>
      </c>
      <c r="AF76" s="332">
        <v>5.58</v>
      </c>
      <c r="AG76" s="332">
        <v>526.29999999999995</v>
      </c>
      <c r="AH76" s="332">
        <v>521.45000000000005</v>
      </c>
      <c r="AI76" s="336">
        <v>94.3</v>
      </c>
      <c r="AJ76" s="336">
        <v>-29</v>
      </c>
      <c r="AK76" s="336">
        <v>105.3</v>
      </c>
      <c r="AL76" s="331" t="s">
        <v>8328</v>
      </c>
      <c r="AM76" s="331" t="s">
        <v>8329</v>
      </c>
      <c r="AN76" s="332">
        <v>43.13</v>
      </c>
      <c r="AO76" s="332">
        <v>73.010000000000005</v>
      </c>
      <c r="AP76" s="332">
        <v>83.82</v>
      </c>
      <c r="AQ76" s="90">
        <f t="shared" si="1"/>
        <v>136</v>
      </c>
      <c r="AR76" s="90">
        <f t="shared" si="1"/>
        <v>68</v>
      </c>
      <c r="AS76" s="90">
        <f t="shared" si="1"/>
        <v>65</v>
      </c>
    </row>
    <row r="77" spans="1:45" ht="146.25">
      <c r="A77" s="329">
        <v>44036</v>
      </c>
      <c r="B77" s="330" t="s">
        <v>870</v>
      </c>
      <c r="C77" s="330" t="s">
        <v>871</v>
      </c>
      <c r="D77" s="331" t="s">
        <v>61</v>
      </c>
      <c r="E77" s="331" t="s">
        <v>67</v>
      </c>
      <c r="F77" s="332">
        <v>16.27</v>
      </c>
      <c r="G77" s="330" t="s">
        <v>872</v>
      </c>
      <c r="H77" s="330" t="s">
        <v>60</v>
      </c>
      <c r="I77" s="331" t="s">
        <v>873</v>
      </c>
      <c r="J77" s="329">
        <v>44036</v>
      </c>
      <c r="K77" s="333" t="s">
        <v>491</v>
      </c>
      <c r="L77" s="329">
        <v>44098</v>
      </c>
      <c r="M77" s="335" t="s">
        <v>8835</v>
      </c>
      <c r="N77" s="335" t="s">
        <v>60</v>
      </c>
      <c r="O77" s="335" t="s">
        <v>60</v>
      </c>
      <c r="P77" s="336">
        <v>35.6</v>
      </c>
      <c r="Q77" s="331" t="s">
        <v>8836</v>
      </c>
      <c r="R77" s="333" t="s">
        <v>8837</v>
      </c>
      <c r="S77" s="333" t="s">
        <v>8379</v>
      </c>
      <c r="T77" s="331" t="s">
        <v>6917</v>
      </c>
      <c r="U77" s="331" t="s">
        <v>492</v>
      </c>
      <c r="V77" s="335" t="s">
        <v>8838</v>
      </c>
      <c r="W77" s="333" t="s">
        <v>8501</v>
      </c>
      <c r="X77" s="340">
        <v>181.6</v>
      </c>
      <c r="Y77" s="335" t="s">
        <v>60</v>
      </c>
      <c r="Z77" s="333" t="s">
        <v>60</v>
      </c>
      <c r="AA77" s="330" t="s">
        <v>60</v>
      </c>
      <c r="AB77" s="341" t="s">
        <v>60</v>
      </c>
      <c r="AC77" s="341" t="s">
        <v>60</v>
      </c>
      <c r="AD77" s="341" t="s">
        <v>60</v>
      </c>
      <c r="AE77" s="341" t="s">
        <v>60</v>
      </c>
      <c r="AF77" s="341" t="s">
        <v>60</v>
      </c>
      <c r="AG77" s="332">
        <v>30.48</v>
      </c>
      <c r="AH77" s="332">
        <v>30.48</v>
      </c>
      <c r="AI77" s="341" t="s">
        <v>60</v>
      </c>
      <c r="AJ77" s="341" t="s">
        <v>60</v>
      </c>
      <c r="AK77" s="341" t="s">
        <v>60</v>
      </c>
      <c r="AL77" s="331" t="s">
        <v>8328</v>
      </c>
      <c r="AM77" s="331" t="s">
        <v>8329</v>
      </c>
      <c r="AN77" s="332">
        <v>64.97</v>
      </c>
      <c r="AO77" s="332">
        <v>71.989999999999995</v>
      </c>
      <c r="AP77" s="332">
        <v>79.63</v>
      </c>
      <c r="AQ77" s="90">
        <f t="shared" si="1"/>
        <v>77</v>
      </c>
      <c r="AR77" s="90">
        <f t="shared" si="1"/>
        <v>69</v>
      </c>
      <c r="AS77" s="90">
        <f t="shared" si="1"/>
        <v>70</v>
      </c>
    </row>
    <row r="78" spans="1:45" ht="409.5">
      <c r="A78" s="329">
        <v>44747</v>
      </c>
      <c r="B78" s="330" t="s">
        <v>752</v>
      </c>
      <c r="C78" s="330" t="s">
        <v>753</v>
      </c>
      <c r="D78" s="331" t="s">
        <v>61</v>
      </c>
      <c r="E78" s="331" t="s">
        <v>77</v>
      </c>
      <c r="F78" s="332">
        <v>15.57</v>
      </c>
      <c r="G78" s="330" t="s">
        <v>754</v>
      </c>
      <c r="H78" s="330" t="s">
        <v>755</v>
      </c>
      <c r="I78" s="331" t="s">
        <v>756</v>
      </c>
      <c r="J78" s="329">
        <v>44747</v>
      </c>
      <c r="K78" s="333" t="s">
        <v>491</v>
      </c>
      <c r="L78" s="334" t="s">
        <v>60</v>
      </c>
      <c r="M78" s="335" t="s">
        <v>8839</v>
      </c>
      <c r="N78" s="335" t="s">
        <v>60</v>
      </c>
      <c r="O78" s="335" t="s">
        <v>60</v>
      </c>
      <c r="P78" s="332">
        <v>6.94</v>
      </c>
      <c r="Q78" s="331" t="s">
        <v>8840</v>
      </c>
      <c r="R78" s="339" t="s">
        <v>8841</v>
      </c>
      <c r="S78" s="333" t="s">
        <v>8842</v>
      </c>
      <c r="T78" s="331" t="s">
        <v>6923</v>
      </c>
      <c r="U78" s="331" t="s">
        <v>492</v>
      </c>
      <c r="V78" s="335" t="s">
        <v>8843</v>
      </c>
      <c r="W78" s="339" t="s">
        <v>8844</v>
      </c>
      <c r="X78" s="330" t="s">
        <v>60</v>
      </c>
      <c r="Y78" s="335" t="s">
        <v>8845</v>
      </c>
      <c r="Z78" s="339" t="s">
        <v>8846</v>
      </c>
      <c r="AA78" s="330" t="s">
        <v>60</v>
      </c>
      <c r="AB78" s="341" t="s">
        <v>60</v>
      </c>
      <c r="AC78" s="341" t="s">
        <v>60</v>
      </c>
      <c r="AD78" s="341" t="s">
        <v>60</v>
      </c>
      <c r="AE78" s="341" t="s">
        <v>60</v>
      </c>
      <c r="AF78" s="341" t="s">
        <v>60</v>
      </c>
      <c r="AG78" s="332">
        <v>15.57</v>
      </c>
      <c r="AH78" s="332">
        <v>15.57</v>
      </c>
      <c r="AI78" s="332">
        <v>3.29</v>
      </c>
      <c r="AJ78" s="341" t="s">
        <v>60</v>
      </c>
      <c r="AK78" s="341" t="s">
        <v>60</v>
      </c>
      <c r="AL78" s="331" t="s">
        <v>8328</v>
      </c>
      <c r="AM78" s="331" t="s">
        <v>8329</v>
      </c>
      <c r="AN78" s="332">
        <v>87.83</v>
      </c>
      <c r="AO78" s="332">
        <v>71.790000000000006</v>
      </c>
      <c r="AP78" s="332">
        <v>56</v>
      </c>
      <c r="AQ78" s="90">
        <f t="shared" si="1"/>
        <v>53</v>
      </c>
      <c r="AR78" s="90">
        <f t="shared" si="1"/>
        <v>70</v>
      </c>
      <c r="AS78" s="90">
        <f t="shared" si="1"/>
        <v>117</v>
      </c>
    </row>
    <row r="79" spans="1:45" ht="180">
      <c r="A79" s="329">
        <v>44454</v>
      </c>
      <c r="B79" s="330" t="s">
        <v>900</v>
      </c>
      <c r="C79" s="330" t="s">
        <v>901</v>
      </c>
      <c r="D79" s="331" t="s">
        <v>61</v>
      </c>
      <c r="E79" s="331" t="s">
        <v>67</v>
      </c>
      <c r="F79" s="332">
        <v>519.33000000000004</v>
      </c>
      <c r="G79" s="330" t="s">
        <v>902</v>
      </c>
      <c r="H79" s="330" t="s">
        <v>903</v>
      </c>
      <c r="I79" s="331" t="s">
        <v>904</v>
      </c>
      <c r="J79" s="329">
        <v>44454</v>
      </c>
      <c r="K79" s="333" t="s">
        <v>491</v>
      </c>
      <c r="L79" s="329">
        <v>44574</v>
      </c>
      <c r="M79" s="335" t="s">
        <v>8847</v>
      </c>
      <c r="N79" s="335" t="s">
        <v>8848</v>
      </c>
      <c r="O79" s="335" t="s">
        <v>8849</v>
      </c>
      <c r="P79" s="336">
        <v>595.20000000000005</v>
      </c>
      <c r="Q79" s="331" t="s">
        <v>8850</v>
      </c>
      <c r="R79" s="339" t="s">
        <v>8851</v>
      </c>
      <c r="S79" s="333" t="s">
        <v>8852</v>
      </c>
      <c r="T79" s="331" t="s">
        <v>6919</v>
      </c>
      <c r="U79" s="331" t="s">
        <v>492</v>
      </c>
      <c r="V79" s="335" t="s">
        <v>8853</v>
      </c>
      <c r="W79" s="333" t="s">
        <v>8854</v>
      </c>
      <c r="X79" s="330" t="s">
        <v>60</v>
      </c>
      <c r="Y79" s="335" t="s">
        <v>60</v>
      </c>
      <c r="Z79" s="333" t="s">
        <v>8855</v>
      </c>
      <c r="AA79" s="330" t="s">
        <v>60</v>
      </c>
      <c r="AB79" s="332">
        <v>16.489999999999998</v>
      </c>
      <c r="AC79" s="332">
        <v>6.56</v>
      </c>
      <c r="AD79" s="332">
        <v>11.18</v>
      </c>
      <c r="AE79" s="332">
        <v>15.23</v>
      </c>
      <c r="AF79" s="332">
        <v>2.83</v>
      </c>
      <c r="AG79" s="332">
        <v>683.41</v>
      </c>
      <c r="AH79" s="332">
        <v>497.21</v>
      </c>
      <c r="AI79" s="336">
        <v>352.4</v>
      </c>
      <c r="AJ79" s="336">
        <v>25.7</v>
      </c>
      <c r="AK79" s="336">
        <v>437.7</v>
      </c>
      <c r="AL79" s="331" t="s">
        <v>8328</v>
      </c>
      <c r="AM79" s="331" t="s">
        <v>8329</v>
      </c>
      <c r="AN79" s="332">
        <v>62.97</v>
      </c>
      <c r="AO79" s="332">
        <v>71.47</v>
      </c>
      <c r="AP79" s="332">
        <v>55.67</v>
      </c>
      <c r="AQ79" s="90">
        <f t="shared" si="1"/>
        <v>84</v>
      </c>
      <c r="AR79" s="90">
        <f t="shared" si="1"/>
        <v>71</v>
      </c>
      <c r="AS79" s="90">
        <f t="shared" si="1"/>
        <v>120</v>
      </c>
    </row>
    <row r="80" spans="1:45" ht="123.75">
      <c r="A80" s="329">
        <v>44441</v>
      </c>
      <c r="B80" s="330" t="s">
        <v>905</v>
      </c>
      <c r="C80" s="330" t="s">
        <v>906</v>
      </c>
      <c r="D80" s="331" t="s">
        <v>61</v>
      </c>
      <c r="E80" s="331" t="s">
        <v>77</v>
      </c>
      <c r="F80" s="332">
        <v>524.30999999999995</v>
      </c>
      <c r="G80" s="330" t="s">
        <v>907</v>
      </c>
      <c r="H80" s="330" t="s">
        <v>60</v>
      </c>
      <c r="I80" s="331" t="s">
        <v>908</v>
      </c>
      <c r="J80" s="329">
        <v>44441</v>
      </c>
      <c r="K80" s="333" t="s">
        <v>491</v>
      </c>
      <c r="L80" s="334" t="s">
        <v>60</v>
      </c>
      <c r="M80" s="335" t="s">
        <v>8856</v>
      </c>
      <c r="N80" s="335" t="s">
        <v>8857</v>
      </c>
      <c r="O80" s="335" t="s">
        <v>8858</v>
      </c>
      <c r="P80" s="336">
        <v>590.9</v>
      </c>
      <c r="Q80" s="331" t="s">
        <v>8859</v>
      </c>
      <c r="R80" s="339" t="s">
        <v>8860</v>
      </c>
      <c r="S80" s="333" t="s">
        <v>8861</v>
      </c>
      <c r="T80" s="331" t="s">
        <v>6917</v>
      </c>
      <c r="U80" s="331" t="s">
        <v>492</v>
      </c>
      <c r="V80" s="335" t="s">
        <v>8862</v>
      </c>
      <c r="W80" s="333" t="s">
        <v>8863</v>
      </c>
      <c r="X80" s="330" t="s">
        <v>60</v>
      </c>
      <c r="Y80" s="335" t="s">
        <v>60</v>
      </c>
      <c r="Z80" s="333" t="s">
        <v>60</v>
      </c>
      <c r="AA80" s="330" t="s">
        <v>60</v>
      </c>
      <c r="AB80" s="332">
        <v>42.71</v>
      </c>
      <c r="AC80" s="332">
        <v>1.94</v>
      </c>
      <c r="AD80" s="332">
        <v>15.56</v>
      </c>
      <c r="AE80" s="332">
        <v>29.73</v>
      </c>
      <c r="AF80" s="338">
        <v>0.47899999999999998</v>
      </c>
      <c r="AG80" s="332">
        <v>571.49</v>
      </c>
      <c r="AH80" s="332">
        <v>613.48</v>
      </c>
      <c r="AI80" s="336">
        <v>2792.7</v>
      </c>
      <c r="AJ80" s="336">
        <v>57.1</v>
      </c>
      <c r="AK80" s="336">
        <v>1211.0999999999999</v>
      </c>
      <c r="AL80" s="331" t="s">
        <v>8328</v>
      </c>
      <c r="AM80" s="331" t="s">
        <v>8329</v>
      </c>
      <c r="AN80" s="332">
        <v>62.93</v>
      </c>
      <c r="AO80" s="332">
        <v>71.23</v>
      </c>
      <c r="AP80" s="332">
        <v>80</v>
      </c>
      <c r="AQ80" s="90">
        <f t="shared" si="1"/>
        <v>85</v>
      </c>
      <c r="AR80" s="90">
        <f t="shared" si="1"/>
        <v>72</v>
      </c>
      <c r="AS80" s="90">
        <f t="shared" si="1"/>
        <v>69</v>
      </c>
    </row>
    <row r="81" spans="1:45" ht="409.5">
      <c r="A81" s="329">
        <v>44861</v>
      </c>
      <c r="B81" s="330" t="s">
        <v>974</v>
      </c>
      <c r="C81" s="330" t="s">
        <v>975</v>
      </c>
      <c r="D81" s="331" t="s">
        <v>61</v>
      </c>
      <c r="E81" s="331" t="s">
        <v>77</v>
      </c>
      <c r="F81" s="332">
        <v>5184.74</v>
      </c>
      <c r="G81" s="330" t="s">
        <v>976</v>
      </c>
      <c r="H81" s="330" t="s">
        <v>977</v>
      </c>
      <c r="I81" s="331" t="s">
        <v>978</v>
      </c>
      <c r="J81" s="329">
        <v>44861</v>
      </c>
      <c r="K81" s="333" t="s">
        <v>491</v>
      </c>
      <c r="L81" s="334" t="s">
        <v>60</v>
      </c>
      <c r="M81" s="335" t="s">
        <v>8864</v>
      </c>
      <c r="N81" s="335" t="s">
        <v>8865</v>
      </c>
      <c r="O81" s="335" t="s">
        <v>8866</v>
      </c>
      <c r="P81" s="336">
        <v>3790.3</v>
      </c>
      <c r="Q81" s="331" t="s">
        <v>8356</v>
      </c>
      <c r="R81" s="339" t="s">
        <v>8867</v>
      </c>
      <c r="S81" s="333" t="s">
        <v>8868</v>
      </c>
      <c r="T81" s="331" t="s">
        <v>6921</v>
      </c>
      <c r="U81" s="331" t="s">
        <v>492</v>
      </c>
      <c r="V81" s="335" t="s">
        <v>8869</v>
      </c>
      <c r="W81" s="339" t="s">
        <v>8870</v>
      </c>
      <c r="X81" s="340">
        <v>8369.5</v>
      </c>
      <c r="Y81" s="335" t="s">
        <v>8871</v>
      </c>
      <c r="Z81" s="339" t="s">
        <v>8872</v>
      </c>
      <c r="AA81" s="330" t="s">
        <v>8665</v>
      </c>
      <c r="AB81" s="332">
        <v>240.38</v>
      </c>
      <c r="AC81" s="332">
        <v>2.14</v>
      </c>
      <c r="AD81" s="332">
        <v>13.37</v>
      </c>
      <c r="AE81" s="332">
        <v>19.64</v>
      </c>
      <c r="AF81" s="332">
        <v>2.56</v>
      </c>
      <c r="AG81" s="332">
        <v>4986.54</v>
      </c>
      <c r="AH81" s="332">
        <v>4086.54</v>
      </c>
      <c r="AI81" s="336">
        <v>1945.9</v>
      </c>
      <c r="AJ81" s="336">
        <v>17</v>
      </c>
      <c r="AK81" s="336">
        <v>4130.6000000000004</v>
      </c>
      <c r="AL81" s="331" t="s">
        <v>8328</v>
      </c>
      <c r="AM81" s="331" t="s">
        <v>8329</v>
      </c>
      <c r="AN81" s="332">
        <v>54.04</v>
      </c>
      <c r="AO81" s="332">
        <v>71.180000000000007</v>
      </c>
      <c r="AP81" s="332">
        <v>84.41</v>
      </c>
      <c r="AQ81" s="90">
        <f t="shared" si="1"/>
        <v>102</v>
      </c>
      <c r="AR81" s="90">
        <f t="shared" si="1"/>
        <v>73</v>
      </c>
      <c r="AS81" s="90">
        <f t="shared" si="1"/>
        <v>64</v>
      </c>
    </row>
    <row r="82" spans="1:45" ht="258.75">
      <c r="A82" s="329">
        <v>44473</v>
      </c>
      <c r="B82" s="330" t="s">
        <v>819</v>
      </c>
      <c r="C82" s="330" t="s">
        <v>60</v>
      </c>
      <c r="D82" s="331" t="s">
        <v>61</v>
      </c>
      <c r="E82" s="331" t="s">
        <v>67</v>
      </c>
      <c r="F82" s="332">
        <v>82.85</v>
      </c>
      <c r="G82" s="330" t="s">
        <v>820</v>
      </c>
      <c r="H82" s="330" t="s">
        <v>60</v>
      </c>
      <c r="I82" s="331" t="s">
        <v>821</v>
      </c>
      <c r="J82" s="329">
        <v>44473</v>
      </c>
      <c r="K82" s="333" t="s">
        <v>491</v>
      </c>
      <c r="L82" s="329">
        <v>44694</v>
      </c>
      <c r="M82" s="335" t="s">
        <v>8873</v>
      </c>
      <c r="N82" s="335" t="s">
        <v>8874</v>
      </c>
      <c r="O82" s="335" t="s">
        <v>8875</v>
      </c>
      <c r="P82" s="341" t="s">
        <v>60</v>
      </c>
      <c r="Q82" s="331" t="s">
        <v>8876</v>
      </c>
      <c r="R82" s="339" t="s">
        <v>8877</v>
      </c>
      <c r="S82" s="333" t="s">
        <v>8878</v>
      </c>
      <c r="T82" s="331" t="s">
        <v>6921</v>
      </c>
      <c r="U82" s="331" t="s">
        <v>492</v>
      </c>
      <c r="V82" s="335" t="s">
        <v>8879</v>
      </c>
      <c r="W82" s="333" t="s">
        <v>8880</v>
      </c>
      <c r="X82" s="330" t="s">
        <v>60</v>
      </c>
      <c r="Y82" s="335" t="s">
        <v>60</v>
      </c>
      <c r="Z82" s="333" t="s">
        <v>60</v>
      </c>
      <c r="AA82" s="330" t="s">
        <v>60</v>
      </c>
      <c r="AB82" s="332">
        <v>15.17</v>
      </c>
      <c r="AC82" s="332">
        <v>1.53</v>
      </c>
      <c r="AD82" s="341" t="s">
        <v>60</v>
      </c>
      <c r="AE82" s="341" t="s">
        <v>60</v>
      </c>
      <c r="AF82" s="341" t="s">
        <v>60</v>
      </c>
      <c r="AG82" s="341" t="s">
        <v>60</v>
      </c>
      <c r="AH82" s="332">
        <v>81.95</v>
      </c>
      <c r="AI82" s="336">
        <v>22.6</v>
      </c>
      <c r="AJ82" s="332">
        <v>5.18</v>
      </c>
      <c r="AK82" s="336">
        <v>632.20000000000005</v>
      </c>
      <c r="AL82" s="331" t="s">
        <v>8328</v>
      </c>
      <c r="AM82" s="331" t="s">
        <v>8329</v>
      </c>
      <c r="AN82" s="332">
        <v>71.11</v>
      </c>
      <c r="AO82" s="332">
        <v>71.16</v>
      </c>
      <c r="AP82" s="332">
        <v>69.11</v>
      </c>
      <c r="AQ82" s="90">
        <f t="shared" si="1"/>
        <v>68</v>
      </c>
      <c r="AR82" s="90">
        <f t="shared" si="1"/>
        <v>74</v>
      </c>
      <c r="AS82" s="90">
        <f t="shared" si="1"/>
        <v>82</v>
      </c>
    </row>
    <row r="83" spans="1:45" ht="146.25">
      <c r="A83" s="329">
        <v>44685</v>
      </c>
      <c r="B83" s="330" t="s">
        <v>822</v>
      </c>
      <c r="C83" s="330" t="s">
        <v>823</v>
      </c>
      <c r="D83" s="331" t="s">
        <v>61</v>
      </c>
      <c r="E83" s="331" t="s">
        <v>67</v>
      </c>
      <c r="F83" s="332">
        <v>235.13</v>
      </c>
      <c r="G83" s="330" t="s">
        <v>824</v>
      </c>
      <c r="H83" s="330" t="s">
        <v>60</v>
      </c>
      <c r="I83" s="331" t="s">
        <v>825</v>
      </c>
      <c r="J83" s="329">
        <v>44685</v>
      </c>
      <c r="K83" s="333" t="s">
        <v>491</v>
      </c>
      <c r="L83" s="329">
        <v>44743</v>
      </c>
      <c r="M83" s="335" t="s">
        <v>8881</v>
      </c>
      <c r="N83" s="335" t="s">
        <v>8882</v>
      </c>
      <c r="O83" s="335" t="s">
        <v>8883</v>
      </c>
      <c r="P83" s="336">
        <v>122.9</v>
      </c>
      <c r="Q83" s="331" t="s">
        <v>8884</v>
      </c>
      <c r="R83" s="339" t="s">
        <v>8885</v>
      </c>
      <c r="S83" s="333" t="s">
        <v>8333</v>
      </c>
      <c r="T83" s="331" t="s">
        <v>6917</v>
      </c>
      <c r="U83" s="331" t="s">
        <v>492</v>
      </c>
      <c r="V83" s="335" t="s">
        <v>8886</v>
      </c>
      <c r="W83" s="333" t="s">
        <v>8335</v>
      </c>
      <c r="X83" s="340">
        <v>648.70000000000005</v>
      </c>
      <c r="Y83" s="335" t="s">
        <v>60</v>
      </c>
      <c r="Z83" s="333" t="s">
        <v>60</v>
      </c>
      <c r="AA83" s="330" t="s">
        <v>60</v>
      </c>
      <c r="AB83" s="332">
        <v>21.99</v>
      </c>
      <c r="AC83" s="332">
        <v>2.09</v>
      </c>
      <c r="AD83" s="332">
        <v>10.47</v>
      </c>
      <c r="AE83" s="332">
        <v>18.23</v>
      </c>
      <c r="AF83" s="332">
        <v>1.7</v>
      </c>
      <c r="AG83" s="332">
        <v>371.24</v>
      </c>
      <c r="AH83" s="332">
        <v>394.95</v>
      </c>
      <c r="AI83" s="336">
        <v>176.5</v>
      </c>
      <c r="AJ83" s="332">
        <v>4.9000000000000004</v>
      </c>
      <c r="AK83" s="336">
        <v>252</v>
      </c>
      <c r="AL83" s="331" t="s">
        <v>8328</v>
      </c>
      <c r="AM83" s="331" t="s">
        <v>8329</v>
      </c>
      <c r="AN83" s="332">
        <v>70.52</v>
      </c>
      <c r="AO83" s="332">
        <v>70.87</v>
      </c>
      <c r="AP83" s="332">
        <v>53.12</v>
      </c>
      <c r="AQ83" s="90">
        <f t="shared" si="1"/>
        <v>69</v>
      </c>
      <c r="AR83" s="90">
        <f t="shared" si="1"/>
        <v>75</v>
      </c>
      <c r="AS83" s="90">
        <f t="shared" si="1"/>
        <v>131</v>
      </c>
    </row>
    <row r="84" spans="1:45" ht="382.5">
      <c r="A84" s="329">
        <v>44270</v>
      </c>
      <c r="B84" s="330" t="s">
        <v>826</v>
      </c>
      <c r="C84" s="330" t="s">
        <v>827</v>
      </c>
      <c r="D84" s="331" t="s">
        <v>61</v>
      </c>
      <c r="E84" s="331" t="s">
        <v>77</v>
      </c>
      <c r="F84" s="332">
        <v>21278.22</v>
      </c>
      <c r="G84" s="330" t="s">
        <v>828</v>
      </c>
      <c r="H84" s="330" t="s">
        <v>60</v>
      </c>
      <c r="I84" s="331" t="s">
        <v>829</v>
      </c>
      <c r="J84" s="329">
        <v>44270</v>
      </c>
      <c r="K84" s="333" t="s">
        <v>491</v>
      </c>
      <c r="L84" s="334" t="s">
        <v>60</v>
      </c>
      <c r="M84" s="335" t="s">
        <v>8887</v>
      </c>
      <c r="N84" s="335" t="s">
        <v>8888</v>
      </c>
      <c r="O84" s="335" t="s">
        <v>8889</v>
      </c>
      <c r="P84" s="336">
        <v>13593</v>
      </c>
      <c r="Q84" s="331" t="s">
        <v>8890</v>
      </c>
      <c r="R84" s="339" t="s">
        <v>8891</v>
      </c>
      <c r="S84" s="333" t="s">
        <v>8892</v>
      </c>
      <c r="T84" s="331" t="s">
        <v>6921</v>
      </c>
      <c r="U84" s="331" t="s">
        <v>492</v>
      </c>
      <c r="V84" s="335" t="s">
        <v>8893</v>
      </c>
      <c r="W84" s="333" t="s">
        <v>8894</v>
      </c>
      <c r="X84" s="340">
        <v>22890.6</v>
      </c>
      <c r="Y84" s="335" t="s">
        <v>60</v>
      </c>
      <c r="Z84" s="333" t="s">
        <v>60</v>
      </c>
      <c r="AA84" s="330" t="s">
        <v>60</v>
      </c>
      <c r="AB84" s="332">
        <v>27.7</v>
      </c>
      <c r="AC84" s="332">
        <v>3.52</v>
      </c>
      <c r="AD84" s="332">
        <v>11.45</v>
      </c>
      <c r="AE84" s="332">
        <v>21.36</v>
      </c>
      <c r="AF84" s="332">
        <v>4.83</v>
      </c>
      <c r="AG84" s="332">
        <v>20967.3</v>
      </c>
      <c r="AH84" s="332">
        <v>16204.14</v>
      </c>
      <c r="AI84" s="336">
        <v>4319.6000000000004</v>
      </c>
      <c r="AJ84" s="336">
        <v>669.1</v>
      </c>
      <c r="AK84" s="336">
        <v>12492</v>
      </c>
      <c r="AL84" s="331" t="s">
        <v>8328</v>
      </c>
      <c r="AM84" s="331" t="s">
        <v>8329</v>
      </c>
      <c r="AN84" s="332">
        <v>69.61</v>
      </c>
      <c r="AO84" s="332">
        <v>70.400000000000006</v>
      </c>
      <c r="AP84" s="332">
        <v>79.37</v>
      </c>
      <c r="AQ84" s="90">
        <f t="shared" si="1"/>
        <v>71</v>
      </c>
      <c r="AR84" s="90">
        <f t="shared" si="1"/>
        <v>76</v>
      </c>
      <c r="AS84" s="90">
        <f t="shared" si="1"/>
        <v>73</v>
      </c>
    </row>
    <row r="85" spans="1:45" ht="405">
      <c r="A85" s="329">
        <v>44585</v>
      </c>
      <c r="B85" s="330" t="s">
        <v>833</v>
      </c>
      <c r="C85" s="330" t="s">
        <v>834</v>
      </c>
      <c r="D85" s="331" t="s">
        <v>61</v>
      </c>
      <c r="E85" s="331" t="s">
        <v>77</v>
      </c>
      <c r="F85" s="332">
        <v>1557.44</v>
      </c>
      <c r="G85" s="330" t="s">
        <v>835</v>
      </c>
      <c r="H85" s="330" t="s">
        <v>60</v>
      </c>
      <c r="I85" s="331" t="s">
        <v>836</v>
      </c>
      <c r="J85" s="329">
        <v>44585</v>
      </c>
      <c r="K85" s="333" t="s">
        <v>491</v>
      </c>
      <c r="L85" s="334" t="s">
        <v>60</v>
      </c>
      <c r="M85" s="335" t="s">
        <v>8895</v>
      </c>
      <c r="N85" s="335" t="s">
        <v>8896</v>
      </c>
      <c r="O85" s="335" t="s">
        <v>60</v>
      </c>
      <c r="P85" s="336">
        <v>1024.2</v>
      </c>
      <c r="Q85" s="331" t="s">
        <v>8840</v>
      </c>
      <c r="R85" s="339" t="s">
        <v>8897</v>
      </c>
      <c r="S85" s="333" t="s">
        <v>8568</v>
      </c>
      <c r="T85" s="331" t="s">
        <v>6917</v>
      </c>
      <c r="U85" s="331" t="s">
        <v>492</v>
      </c>
      <c r="V85" s="335" t="s">
        <v>8898</v>
      </c>
      <c r="W85" s="339" t="s">
        <v>8899</v>
      </c>
      <c r="X85" s="330" t="s">
        <v>60</v>
      </c>
      <c r="Y85" s="335" t="s">
        <v>60</v>
      </c>
      <c r="Z85" s="333" t="s">
        <v>60</v>
      </c>
      <c r="AA85" s="330" t="s">
        <v>60</v>
      </c>
      <c r="AB85" s="332">
        <v>18.649999999999999</v>
      </c>
      <c r="AC85" s="332">
        <v>1.27</v>
      </c>
      <c r="AD85" s="332">
        <v>9.6300000000000008</v>
      </c>
      <c r="AE85" s="332">
        <v>11.8</v>
      </c>
      <c r="AF85" s="332">
        <v>1.26</v>
      </c>
      <c r="AG85" s="332">
        <v>807.13</v>
      </c>
      <c r="AH85" s="332">
        <v>1531.88</v>
      </c>
      <c r="AI85" s="336">
        <v>724.1</v>
      </c>
      <c r="AJ85" s="336">
        <v>90.3</v>
      </c>
      <c r="AK85" s="336">
        <v>1671.8</v>
      </c>
      <c r="AL85" s="331" t="s">
        <v>8328</v>
      </c>
      <c r="AM85" s="331" t="s">
        <v>8329</v>
      </c>
      <c r="AN85" s="332">
        <v>69.38</v>
      </c>
      <c r="AO85" s="332">
        <v>70.069999999999993</v>
      </c>
      <c r="AP85" s="332">
        <v>83.15</v>
      </c>
      <c r="AQ85" s="90">
        <f t="shared" si="1"/>
        <v>73</v>
      </c>
      <c r="AR85" s="90">
        <f t="shared" si="1"/>
        <v>77</v>
      </c>
      <c r="AS85" s="90">
        <f t="shared" si="1"/>
        <v>66</v>
      </c>
    </row>
    <row r="86" spans="1:45" ht="409.5">
      <c r="A86" s="329">
        <v>44421</v>
      </c>
      <c r="B86" s="330" t="s">
        <v>809</v>
      </c>
      <c r="C86" s="330" t="s">
        <v>810</v>
      </c>
      <c r="D86" s="331" t="s">
        <v>61</v>
      </c>
      <c r="E86" s="331" t="s">
        <v>67</v>
      </c>
      <c r="F86" s="332">
        <v>4125.34</v>
      </c>
      <c r="G86" s="330" t="s">
        <v>811</v>
      </c>
      <c r="H86" s="330" t="s">
        <v>812</v>
      </c>
      <c r="I86" s="331" t="s">
        <v>813</v>
      </c>
      <c r="J86" s="329">
        <v>44421</v>
      </c>
      <c r="K86" s="333" t="s">
        <v>491</v>
      </c>
      <c r="L86" s="329">
        <v>44503</v>
      </c>
      <c r="M86" s="335" t="s">
        <v>8900</v>
      </c>
      <c r="N86" s="335" t="s">
        <v>8901</v>
      </c>
      <c r="O86" s="335" t="s">
        <v>8902</v>
      </c>
      <c r="P86" s="336">
        <v>2316.1999999999998</v>
      </c>
      <c r="Q86" s="331" t="s">
        <v>8443</v>
      </c>
      <c r="R86" s="333" t="s">
        <v>8903</v>
      </c>
      <c r="S86" s="333" t="s">
        <v>8904</v>
      </c>
      <c r="T86" s="331" t="s">
        <v>6915</v>
      </c>
      <c r="U86" s="331" t="s">
        <v>492</v>
      </c>
      <c r="V86" s="335" t="s">
        <v>8905</v>
      </c>
      <c r="W86" s="339" t="s">
        <v>8906</v>
      </c>
      <c r="X86" s="330" t="s">
        <v>60</v>
      </c>
      <c r="Y86" s="335" t="s">
        <v>8907</v>
      </c>
      <c r="Z86" s="339" t="s">
        <v>8908</v>
      </c>
      <c r="AA86" s="330" t="s">
        <v>8909</v>
      </c>
      <c r="AB86" s="341" t="s">
        <v>60</v>
      </c>
      <c r="AC86" s="332">
        <v>28.34</v>
      </c>
      <c r="AD86" s="332">
        <v>102.02</v>
      </c>
      <c r="AE86" s="341" t="s">
        <v>60</v>
      </c>
      <c r="AF86" s="332">
        <v>1.67</v>
      </c>
      <c r="AG86" s="332">
        <v>3914.04</v>
      </c>
      <c r="AH86" s="332">
        <v>3985.14</v>
      </c>
      <c r="AI86" s="336">
        <v>2380.3000000000002</v>
      </c>
      <c r="AJ86" s="336">
        <v>-18</v>
      </c>
      <c r="AK86" s="336">
        <v>688.7</v>
      </c>
      <c r="AL86" s="331" t="s">
        <v>8328</v>
      </c>
      <c r="AM86" s="331" t="s">
        <v>8329</v>
      </c>
      <c r="AN86" s="332">
        <v>72.540000000000006</v>
      </c>
      <c r="AO86" s="332">
        <v>68.900000000000006</v>
      </c>
      <c r="AP86" s="332">
        <v>71.31</v>
      </c>
      <c r="AQ86" s="90">
        <f t="shared" si="1"/>
        <v>66</v>
      </c>
      <c r="AR86" s="90">
        <f t="shared" si="1"/>
        <v>78</v>
      </c>
      <c r="AS86" s="90">
        <f t="shared" si="1"/>
        <v>79</v>
      </c>
    </row>
    <row r="87" spans="1:45" ht="348.75">
      <c r="A87" s="329">
        <v>44575</v>
      </c>
      <c r="B87" s="330" t="s">
        <v>1119</v>
      </c>
      <c r="C87" s="330" t="s">
        <v>1120</v>
      </c>
      <c r="D87" s="331" t="s">
        <v>61</v>
      </c>
      <c r="E87" s="331" t="s">
        <v>67</v>
      </c>
      <c r="F87" s="332">
        <v>34.049999999999997</v>
      </c>
      <c r="G87" s="330" t="s">
        <v>1121</v>
      </c>
      <c r="H87" s="330" t="s">
        <v>1122</v>
      </c>
      <c r="I87" s="331" t="s">
        <v>1123</v>
      </c>
      <c r="J87" s="329">
        <v>44575</v>
      </c>
      <c r="K87" s="333" t="s">
        <v>491</v>
      </c>
      <c r="L87" s="329">
        <v>44574</v>
      </c>
      <c r="M87" s="335" t="s">
        <v>8910</v>
      </c>
      <c r="N87" s="335" t="s">
        <v>8911</v>
      </c>
      <c r="O87" s="335" t="s">
        <v>8912</v>
      </c>
      <c r="P87" s="336">
        <v>126.7</v>
      </c>
      <c r="Q87" s="331" t="s">
        <v>8913</v>
      </c>
      <c r="R87" s="339" t="s">
        <v>8914</v>
      </c>
      <c r="S87" s="333" t="s">
        <v>8568</v>
      </c>
      <c r="T87" s="331" t="s">
        <v>6917</v>
      </c>
      <c r="U87" s="331" t="s">
        <v>492</v>
      </c>
      <c r="V87" s="335" t="s">
        <v>8915</v>
      </c>
      <c r="W87" s="333" t="s">
        <v>8916</v>
      </c>
      <c r="X87" s="330" t="s">
        <v>60</v>
      </c>
      <c r="Y87" s="335" t="s">
        <v>8917</v>
      </c>
      <c r="Z87" s="339" t="s">
        <v>8918</v>
      </c>
      <c r="AA87" s="330" t="s">
        <v>60</v>
      </c>
      <c r="AB87" s="332">
        <v>77.5</v>
      </c>
      <c r="AC87" s="332">
        <v>1.55</v>
      </c>
      <c r="AD87" s="341" t="s">
        <v>60</v>
      </c>
      <c r="AE87" s="341" t="s">
        <v>60</v>
      </c>
      <c r="AF87" s="332">
        <v>2.34</v>
      </c>
      <c r="AG87" s="332">
        <v>36.5</v>
      </c>
      <c r="AH87" s="332">
        <v>44.44</v>
      </c>
      <c r="AI87" s="336">
        <v>15.3</v>
      </c>
      <c r="AJ87" s="338">
        <v>-0.307</v>
      </c>
      <c r="AK87" s="336">
        <v>34.700000000000003</v>
      </c>
      <c r="AL87" s="331" t="s">
        <v>8328</v>
      </c>
      <c r="AM87" s="331" t="s">
        <v>8329</v>
      </c>
      <c r="AN87" s="332">
        <v>43.39</v>
      </c>
      <c r="AO87" s="332">
        <v>68.17</v>
      </c>
      <c r="AP87" s="332">
        <v>30.98</v>
      </c>
      <c r="AQ87" s="90">
        <f t="shared" si="1"/>
        <v>135</v>
      </c>
      <c r="AR87" s="90">
        <f t="shared" si="1"/>
        <v>79</v>
      </c>
      <c r="AS87" s="90">
        <f t="shared" si="1"/>
        <v>232</v>
      </c>
    </row>
    <row r="88" spans="1:45" ht="409.5">
      <c r="A88" s="329">
        <v>44748</v>
      </c>
      <c r="B88" s="330" t="s">
        <v>885</v>
      </c>
      <c r="C88" s="330" t="s">
        <v>886</v>
      </c>
      <c r="D88" s="331" t="s">
        <v>61</v>
      </c>
      <c r="E88" s="331" t="s">
        <v>77</v>
      </c>
      <c r="F88" s="332">
        <v>2909.12</v>
      </c>
      <c r="G88" s="330" t="s">
        <v>887</v>
      </c>
      <c r="H88" s="330" t="s">
        <v>888</v>
      </c>
      <c r="I88" s="331" t="s">
        <v>889</v>
      </c>
      <c r="J88" s="329">
        <v>44748</v>
      </c>
      <c r="K88" s="333" t="s">
        <v>491</v>
      </c>
      <c r="L88" s="334" t="s">
        <v>60</v>
      </c>
      <c r="M88" s="335" t="s">
        <v>8919</v>
      </c>
      <c r="N88" s="335" t="s">
        <v>8920</v>
      </c>
      <c r="O88" s="335" t="s">
        <v>60</v>
      </c>
      <c r="P88" s="336">
        <v>1625.3</v>
      </c>
      <c r="Q88" s="331" t="s">
        <v>8921</v>
      </c>
      <c r="R88" s="339" t="s">
        <v>8922</v>
      </c>
      <c r="S88" s="333" t="s">
        <v>8923</v>
      </c>
      <c r="T88" s="331" t="s">
        <v>6921</v>
      </c>
      <c r="U88" s="331" t="s">
        <v>492</v>
      </c>
      <c r="V88" s="335" t="s">
        <v>8924</v>
      </c>
      <c r="W88" s="333" t="s">
        <v>8925</v>
      </c>
      <c r="X88" s="330" t="s">
        <v>60</v>
      </c>
      <c r="Y88" s="335" t="s">
        <v>8926</v>
      </c>
      <c r="Z88" s="339" t="s">
        <v>8927</v>
      </c>
      <c r="AA88" s="330" t="s">
        <v>8928</v>
      </c>
      <c r="AB88" s="332">
        <v>6.08</v>
      </c>
      <c r="AC88" s="332">
        <v>1.26</v>
      </c>
      <c r="AD88" s="332">
        <v>3.04</v>
      </c>
      <c r="AE88" s="332">
        <v>3.89</v>
      </c>
      <c r="AF88" s="338">
        <v>0.69899999999999995</v>
      </c>
      <c r="AG88" s="332">
        <v>2554.12</v>
      </c>
      <c r="AH88" s="332">
        <v>2542.1799999999998</v>
      </c>
      <c r="AI88" s="336">
        <v>3811</v>
      </c>
      <c r="AJ88" s="336">
        <v>425</v>
      </c>
      <c r="AK88" s="336">
        <v>3538</v>
      </c>
      <c r="AL88" s="331" t="s">
        <v>8328</v>
      </c>
      <c r="AM88" s="331" t="s">
        <v>8329</v>
      </c>
      <c r="AN88" s="332">
        <v>64.13</v>
      </c>
      <c r="AO88" s="332">
        <v>67.900000000000006</v>
      </c>
      <c r="AP88" s="332">
        <v>25.31</v>
      </c>
      <c r="AQ88" s="90">
        <f t="shared" si="1"/>
        <v>82</v>
      </c>
      <c r="AR88" s="90">
        <f t="shared" si="1"/>
        <v>80</v>
      </c>
      <c r="AS88" s="90">
        <f t="shared" si="1"/>
        <v>265</v>
      </c>
    </row>
    <row r="89" spans="1:45" ht="101.25">
      <c r="A89" s="329">
        <v>44075</v>
      </c>
      <c r="B89" s="330" t="s">
        <v>856</v>
      </c>
      <c r="C89" s="330" t="s">
        <v>857</v>
      </c>
      <c r="D89" s="331" t="s">
        <v>61</v>
      </c>
      <c r="E89" s="331" t="s">
        <v>77</v>
      </c>
      <c r="F89" s="332">
        <v>681.73</v>
      </c>
      <c r="G89" s="330" t="s">
        <v>858</v>
      </c>
      <c r="H89" s="330" t="s">
        <v>859</v>
      </c>
      <c r="I89" s="331" t="s">
        <v>860</v>
      </c>
      <c r="J89" s="329">
        <v>44075</v>
      </c>
      <c r="K89" s="333" t="s">
        <v>491</v>
      </c>
      <c r="L89" s="334" t="s">
        <v>60</v>
      </c>
      <c r="M89" s="335" t="s">
        <v>8929</v>
      </c>
      <c r="N89" s="335" t="s">
        <v>8930</v>
      </c>
      <c r="O89" s="335" t="s">
        <v>8931</v>
      </c>
      <c r="P89" s="336">
        <v>229</v>
      </c>
      <c r="Q89" s="331" t="s">
        <v>8811</v>
      </c>
      <c r="R89" s="333" t="s">
        <v>8932</v>
      </c>
      <c r="S89" s="333" t="s">
        <v>8933</v>
      </c>
      <c r="T89" s="331" t="s">
        <v>6921</v>
      </c>
      <c r="U89" s="331" t="s">
        <v>492</v>
      </c>
      <c r="V89" s="335" t="s">
        <v>8934</v>
      </c>
      <c r="W89" s="333" t="s">
        <v>8935</v>
      </c>
      <c r="X89" s="330" t="s">
        <v>60</v>
      </c>
      <c r="Y89" s="335" t="s">
        <v>8936</v>
      </c>
      <c r="Z89" s="333" t="s">
        <v>8815</v>
      </c>
      <c r="AA89" s="330" t="s">
        <v>60</v>
      </c>
      <c r="AB89" s="341" t="s">
        <v>60</v>
      </c>
      <c r="AC89" s="341" t="s">
        <v>60</v>
      </c>
      <c r="AD89" s="341" t="s">
        <v>60</v>
      </c>
      <c r="AE89" s="341" t="s">
        <v>60</v>
      </c>
      <c r="AF89" s="332">
        <v>1.08</v>
      </c>
      <c r="AG89" s="332">
        <v>687.23</v>
      </c>
      <c r="AH89" s="332">
        <v>27.88</v>
      </c>
      <c r="AI89" s="336">
        <v>1022</v>
      </c>
      <c r="AJ89" s="336">
        <v>-26.2</v>
      </c>
      <c r="AK89" s="336">
        <v>705.6</v>
      </c>
      <c r="AL89" s="331" t="s">
        <v>8328</v>
      </c>
      <c r="AM89" s="331" t="s">
        <v>8329</v>
      </c>
      <c r="AN89" s="332">
        <v>66.67</v>
      </c>
      <c r="AO89" s="332">
        <v>66.67</v>
      </c>
      <c r="AP89" s="332">
        <v>78.569999999999993</v>
      </c>
      <c r="AQ89" s="90">
        <f t="shared" si="1"/>
        <v>74</v>
      </c>
      <c r="AR89" s="90">
        <f t="shared" si="1"/>
        <v>81</v>
      </c>
      <c r="AS89" s="90">
        <f t="shared" si="1"/>
        <v>74</v>
      </c>
    </row>
    <row r="90" spans="1:45" ht="409.5">
      <c r="A90" s="329">
        <v>44833</v>
      </c>
      <c r="B90" s="330" t="s">
        <v>8937</v>
      </c>
      <c r="C90" s="330" t="s">
        <v>8938</v>
      </c>
      <c r="D90" s="331" t="s">
        <v>61</v>
      </c>
      <c r="E90" s="331" t="s">
        <v>77</v>
      </c>
      <c r="F90" s="332">
        <v>68.25</v>
      </c>
      <c r="G90" s="330" t="s">
        <v>3501</v>
      </c>
      <c r="H90" s="330" t="s">
        <v>3502</v>
      </c>
      <c r="I90" s="331" t="s">
        <v>3503</v>
      </c>
      <c r="J90" s="329">
        <v>44833</v>
      </c>
      <c r="K90" s="333" t="s">
        <v>491</v>
      </c>
      <c r="L90" s="334" t="s">
        <v>60</v>
      </c>
      <c r="M90" s="335" t="s">
        <v>8939</v>
      </c>
      <c r="N90" s="335" t="s">
        <v>8940</v>
      </c>
      <c r="O90" s="335" t="s">
        <v>8941</v>
      </c>
      <c r="P90" s="336">
        <v>72.7</v>
      </c>
      <c r="Q90" s="331" t="s">
        <v>8469</v>
      </c>
      <c r="R90" s="339" t="s">
        <v>8942</v>
      </c>
      <c r="S90" s="333" t="s">
        <v>8943</v>
      </c>
      <c r="T90" s="331" t="s">
        <v>6915</v>
      </c>
      <c r="U90" s="331" t="s">
        <v>492</v>
      </c>
      <c r="V90" s="335" t="s">
        <v>8944</v>
      </c>
      <c r="W90" s="333" t="s">
        <v>8945</v>
      </c>
      <c r="X90" s="330" t="s">
        <v>60</v>
      </c>
      <c r="Y90" s="335" t="s">
        <v>8946</v>
      </c>
      <c r="Z90" s="339" t="s">
        <v>8947</v>
      </c>
      <c r="AA90" s="330" t="s">
        <v>60</v>
      </c>
      <c r="AB90" s="341" t="s">
        <v>60</v>
      </c>
      <c r="AC90" s="332">
        <v>1.67</v>
      </c>
      <c r="AD90" s="341" t="s">
        <v>60</v>
      </c>
      <c r="AE90" s="341" t="s">
        <v>60</v>
      </c>
      <c r="AF90" s="332">
        <v>2.4900000000000002</v>
      </c>
      <c r="AG90" s="332">
        <v>65.52</v>
      </c>
      <c r="AH90" s="332">
        <v>66.66</v>
      </c>
      <c r="AI90" s="336">
        <v>29.1</v>
      </c>
      <c r="AJ90" s="332">
        <v>-4.8499999999999996</v>
      </c>
      <c r="AK90" s="336">
        <v>71.3</v>
      </c>
      <c r="AL90" s="331" t="s">
        <v>8328</v>
      </c>
      <c r="AM90" s="331" t="s">
        <v>8329</v>
      </c>
      <c r="AN90" s="332">
        <v>71.430000000000007</v>
      </c>
      <c r="AO90" s="332">
        <v>66.67</v>
      </c>
      <c r="AP90" s="332">
        <v>57.89</v>
      </c>
      <c r="AQ90" s="90">
        <f t="shared" si="1"/>
        <v>67</v>
      </c>
      <c r="AR90" s="90">
        <f t="shared" si="1"/>
        <v>81</v>
      </c>
      <c r="AS90" s="90">
        <f t="shared" si="1"/>
        <v>112</v>
      </c>
    </row>
    <row r="91" spans="1:45" ht="348.75">
      <c r="A91" s="329">
        <v>44298</v>
      </c>
      <c r="B91" s="330" t="s">
        <v>830</v>
      </c>
      <c r="C91" s="330" t="s">
        <v>60</v>
      </c>
      <c r="D91" s="331" t="s">
        <v>61</v>
      </c>
      <c r="E91" s="331" t="s">
        <v>67</v>
      </c>
      <c r="F91" s="332">
        <v>248.3</v>
      </c>
      <c r="G91" s="330" t="s">
        <v>831</v>
      </c>
      <c r="H91" s="330" t="s">
        <v>60</v>
      </c>
      <c r="I91" s="331" t="s">
        <v>832</v>
      </c>
      <c r="J91" s="329">
        <v>44298</v>
      </c>
      <c r="K91" s="333" t="s">
        <v>491</v>
      </c>
      <c r="L91" s="329">
        <v>44442</v>
      </c>
      <c r="M91" s="335" t="s">
        <v>8948</v>
      </c>
      <c r="N91" s="335" t="s">
        <v>60</v>
      </c>
      <c r="O91" s="335" t="s">
        <v>60</v>
      </c>
      <c r="P91" s="341" t="s">
        <v>60</v>
      </c>
      <c r="Q91" s="331" t="s">
        <v>8633</v>
      </c>
      <c r="R91" s="339" t="s">
        <v>8949</v>
      </c>
      <c r="S91" s="333" t="s">
        <v>8950</v>
      </c>
      <c r="T91" s="331" t="s">
        <v>6921</v>
      </c>
      <c r="U91" s="331" t="s">
        <v>492</v>
      </c>
      <c r="V91" s="335" t="s">
        <v>8951</v>
      </c>
      <c r="W91" s="333" t="s">
        <v>8952</v>
      </c>
      <c r="X91" s="340">
        <v>1172.5999999999999</v>
      </c>
      <c r="Y91" s="335" t="s">
        <v>60</v>
      </c>
      <c r="Z91" s="333" t="s">
        <v>60</v>
      </c>
      <c r="AA91" s="330" t="s">
        <v>60</v>
      </c>
      <c r="AB91" s="332">
        <v>17.41</v>
      </c>
      <c r="AC91" s="332">
        <v>1.46</v>
      </c>
      <c r="AD91" s="341" t="s">
        <v>60</v>
      </c>
      <c r="AE91" s="341" t="s">
        <v>60</v>
      </c>
      <c r="AF91" s="341" t="s">
        <v>60</v>
      </c>
      <c r="AG91" s="341" t="s">
        <v>60</v>
      </c>
      <c r="AH91" s="332">
        <v>249</v>
      </c>
      <c r="AI91" s="341" t="s">
        <v>60</v>
      </c>
      <c r="AJ91" s="341" t="s">
        <v>60</v>
      </c>
      <c r="AK91" s="341" t="s">
        <v>60</v>
      </c>
      <c r="AL91" s="331" t="s">
        <v>8328</v>
      </c>
      <c r="AM91" s="331" t="s">
        <v>8329</v>
      </c>
      <c r="AN91" s="332">
        <v>69.400000000000006</v>
      </c>
      <c r="AO91" s="332">
        <v>66.37</v>
      </c>
      <c r="AP91" s="332">
        <v>58.52</v>
      </c>
      <c r="AQ91" s="90">
        <f t="shared" si="1"/>
        <v>72</v>
      </c>
      <c r="AR91" s="90">
        <f t="shared" si="1"/>
        <v>83</v>
      </c>
      <c r="AS91" s="90">
        <f t="shared" si="1"/>
        <v>106</v>
      </c>
    </row>
    <row r="92" spans="1:45" ht="405">
      <c r="A92" s="329">
        <v>44515</v>
      </c>
      <c r="B92" s="330" t="s">
        <v>833</v>
      </c>
      <c r="C92" s="330" t="s">
        <v>834</v>
      </c>
      <c r="D92" s="331" t="s">
        <v>61</v>
      </c>
      <c r="E92" s="331" t="s">
        <v>77</v>
      </c>
      <c r="F92" s="332">
        <v>783.78</v>
      </c>
      <c r="G92" s="330" t="s">
        <v>939</v>
      </c>
      <c r="H92" s="330" t="s">
        <v>60</v>
      </c>
      <c r="I92" s="331" t="s">
        <v>940</v>
      </c>
      <c r="J92" s="329">
        <v>44515</v>
      </c>
      <c r="K92" s="333" t="s">
        <v>491</v>
      </c>
      <c r="L92" s="334" t="s">
        <v>60</v>
      </c>
      <c r="M92" s="335" t="s">
        <v>8895</v>
      </c>
      <c r="N92" s="335" t="s">
        <v>8896</v>
      </c>
      <c r="O92" s="335" t="s">
        <v>60</v>
      </c>
      <c r="P92" s="336">
        <v>1024.2</v>
      </c>
      <c r="Q92" s="331" t="s">
        <v>8840</v>
      </c>
      <c r="R92" s="339" t="s">
        <v>8897</v>
      </c>
      <c r="S92" s="333" t="s">
        <v>8568</v>
      </c>
      <c r="T92" s="331" t="s">
        <v>6917</v>
      </c>
      <c r="U92" s="331" t="s">
        <v>492</v>
      </c>
      <c r="V92" s="335" t="s">
        <v>8953</v>
      </c>
      <c r="W92" s="339" t="s">
        <v>8954</v>
      </c>
      <c r="X92" s="330" t="s">
        <v>8955</v>
      </c>
      <c r="Y92" s="335" t="s">
        <v>60</v>
      </c>
      <c r="Z92" s="333" t="s">
        <v>60</v>
      </c>
      <c r="AA92" s="330" t="s">
        <v>60</v>
      </c>
      <c r="AB92" s="332">
        <v>17.63</v>
      </c>
      <c r="AC92" s="332">
        <v>1.29</v>
      </c>
      <c r="AD92" s="332">
        <v>8.68</v>
      </c>
      <c r="AE92" s="332">
        <v>9.7799999999999994</v>
      </c>
      <c r="AF92" s="332">
        <v>1.27</v>
      </c>
      <c r="AG92" s="332">
        <v>783.78</v>
      </c>
      <c r="AH92" s="332">
        <v>1470.6</v>
      </c>
      <c r="AI92" s="336">
        <v>724.1</v>
      </c>
      <c r="AJ92" s="336">
        <v>90.3</v>
      </c>
      <c r="AK92" s="336">
        <v>1671.8</v>
      </c>
      <c r="AL92" s="331" t="s">
        <v>8328</v>
      </c>
      <c r="AM92" s="331" t="s">
        <v>8329</v>
      </c>
      <c r="AN92" s="332">
        <v>57.27</v>
      </c>
      <c r="AO92" s="332">
        <v>63.71</v>
      </c>
      <c r="AP92" s="332">
        <v>22.14</v>
      </c>
      <c r="AQ92" s="90">
        <f t="shared" si="1"/>
        <v>94</v>
      </c>
      <c r="AR92" s="90">
        <f t="shared" si="1"/>
        <v>84</v>
      </c>
      <c r="AS92" s="90">
        <f t="shared" si="1"/>
        <v>283</v>
      </c>
    </row>
    <row r="93" spans="1:45" ht="191.25">
      <c r="A93" s="329">
        <v>44865</v>
      </c>
      <c r="B93" s="330" t="s">
        <v>949</v>
      </c>
      <c r="C93" s="330" t="s">
        <v>950</v>
      </c>
      <c r="D93" s="331" t="s">
        <v>61</v>
      </c>
      <c r="E93" s="331" t="s">
        <v>77</v>
      </c>
      <c r="F93" s="332">
        <v>89.8</v>
      </c>
      <c r="G93" s="330" t="s">
        <v>951</v>
      </c>
      <c r="H93" s="330" t="s">
        <v>952</v>
      </c>
      <c r="I93" s="331" t="s">
        <v>953</v>
      </c>
      <c r="J93" s="329">
        <v>44865</v>
      </c>
      <c r="K93" s="333" t="s">
        <v>491</v>
      </c>
      <c r="L93" s="334" t="s">
        <v>60</v>
      </c>
      <c r="M93" s="335" t="s">
        <v>8956</v>
      </c>
      <c r="N93" s="335" t="s">
        <v>60</v>
      </c>
      <c r="O93" s="335" t="s">
        <v>60</v>
      </c>
      <c r="P93" s="336">
        <v>100.3</v>
      </c>
      <c r="Q93" s="331" t="s">
        <v>8840</v>
      </c>
      <c r="R93" s="333" t="s">
        <v>8957</v>
      </c>
      <c r="S93" s="333" t="s">
        <v>8518</v>
      </c>
      <c r="T93" s="331" t="s">
        <v>6917</v>
      </c>
      <c r="U93" s="331" t="s">
        <v>492</v>
      </c>
      <c r="V93" s="335" t="s">
        <v>8958</v>
      </c>
      <c r="W93" s="333" t="s">
        <v>8959</v>
      </c>
      <c r="X93" s="330" t="s">
        <v>60</v>
      </c>
      <c r="Y93" s="335" t="s">
        <v>8960</v>
      </c>
      <c r="Z93" s="333" t="s">
        <v>8501</v>
      </c>
      <c r="AA93" s="330" t="s">
        <v>60</v>
      </c>
      <c r="AB93" s="332">
        <v>21.46</v>
      </c>
      <c r="AC93" s="332">
        <v>3.16</v>
      </c>
      <c r="AD93" s="332">
        <v>15.1</v>
      </c>
      <c r="AE93" s="332">
        <v>16.12</v>
      </c>
      <c r="AF93" s="332">
        <v>4.47</v>
      </c>
      <c r="AG93" s="332">
        <v>132.83000000000001</v>
      </c>
      <c r="AH93" s="332">
        <v>155.77000000000001</v>
      </c>
      <c r="AI93" s="336">
        <v>31.9</v>
      </c>
      <c r="AJ93" s="332">
        <v>7.66</v>
      </c>
      <c r="AK93" s="336">
        <v>62</v>
      </c>
      <c r="AL93" s="331" t="s">
        <v>8328</v>
      </c>
      <c r="AM93" s="331" t="s">
        <v>8329</v>
      </c>
      <c r="AN93" s="332">
        <v>56.14</v>
      </c>
      <c r="AO93" s="332">
        <v>63.67</v>
      </c>
      <c r="AP93" s="332">
        <v>65.31</v>
      </c>
      <c r="AQ93" s="90">
        <f t="shared" si="1"/>
        <v>97</v>
      </c>
      <c r="AR93" s="90">
        <f t="shared" si="1"/>
        <v>85</v>
      </c>
      <c r="AS93" s="90">
        <f t="shared" si="1"/>
        <v>89</v>
      </c>
    </row>
    <row r="94" spans="1:45" ht="112.5">
      <c r="A94" s="329">
        <v>44817</v>
      </c>
      <c r="B94" s="330" t="s">
        <v>895</v>
      </c>
      <c r="C94" s="330" t="s">
        <v>896</v>
      </c>
      <c r="D94" s="331" t="s">
        <v>61</v>
      </c>
      <c r="E94" s="331" t="s">
        <v>67</v>
      </c>
      <c r="F94" s="332">
        <v>17.100000000000001</v>
      </c>
      <c r="G94" s="330" t="s">
        <v>897</v>
      </c>
      <c r="H94" s="330" t="s">
        <v>898</v>
      </c>
      <c r="I94" s="331" t="s">
        <v>899</v>
      </c>
      <c r="J94" s="329">
        <v>44817</v>
      </c>
      <c r="K94" s="333" t="s">
        <v>491</v>
      </c>
      <c r="L94" s="329">
        <v>44832</v>
      </c>
      <c r="M94" s="335" t="s">
        <v>8961</v>
      </c>
      <c r="N94" s="335" t="s">
        <v>8962</v>
      </c>
      <c r="O94" s="335" t="s">
        <v>8963</v>
      </c>
      <c r="P94" s="336">
        <v>15.9</v>
      </c>
      <c r="Q94" s="331" t="s">
        <v>8913</v>
      </c>
      <c r="R94" s="339" t="s">
        <v>8964</v>
      </c>
      <c r="S94" s="333" t="s">
        <v>8333</v>
      </c>
      <c r="T94" s="331" t="s">
        <v>6917</v>
      </c>
      <c r="U94" s="331" t="s">
        <v>492</v>
      </c>
      <c r="V94" s="335" t="s">
        <v>8965</v>
      </c>
      <c r="W94" s="339" t="s">
        <v>8966</v>
      </c>
      <c r="X94" s="330" t="s">
        <v>60</v>
      </c>
      <c r="Y94" s="335" t="s">
        <v>8967</v>
      </c>
      <c r="Z94" s="333" t="s">
        <v>8654</v>
      </c>
      <c r="AA94" s="330" t="s">
        <v>60</v>
      </c>
      <c r="AB94" s="341" t="s">
        <v>60</v>
      </c>
      <c r="AC94" s="338">
        <v>0.95</v>
      </c>
      <c r="AD94" s="341" t="s">
        <v>60</v>
      </c>
      <c r="AE94" s="341" t="s">
        <v>60</v>
      </c>
      <c r="AF94" s="338">
        <v>0.19700000000000001</v>
      </c>
      <c r="AG94" s="332">
        <v>16.3</v>
      </c>
      <c r="AH94" s="332">
        <v>14.65</v>
      </c>
      <c r="AI94" s="336">
        <v>83.1</v>
      </c>
      <c r="AJ94" s="332">
        <v>-1.66</v>
      </c>
      <c r="AK94" s="336">
        <v>45.4</v>
      </c>
      <c r="AL94" s="331" t="s">
        <v>8328</v>
      </c>
      <c r="AM94" s="331" t="s">
        <v>8329</v>
      </c>
      <c r="AN94" s="332">
        <v>63.35</v>
      </c>
      <c r="AO94" s="332">
        <v>63.35</v>
      </c>
      <c r="AP94" s="332">
        <v>61.52</v>
      </c>
      <c r="AQ94" s="90">
        <f t="shared" si="1"/>
        <v>83</v>
      </c>
      <c r="AR94" s="90">
        <f t="shared" si="1"/>
        <v>86</v>
      </c>
      <c r="AS94" s="90">
        <f t="shared" si="1"/>
        <v>100</v>
      </c>
    </row>
    <row r="95" spans="1:45" ht="409.5">
      <c r="A95" s="329">
        <v>44340</v>
      </c>
      <c r="B95" s="330" t="s">
        <v>970</v>
      </c>
      <c r="C95" s="330" t="s">
        <v>60</v>
      </c>
      <c r="D95" s="331" t="s">
        <v>61</v>
      </c>
      <c r="E95" s="331" t="s">
        <v>67</v>
      </c>
      <c r="F95" s="332">
        <v>201.78</v>
      </c>
      <c r="G95" s="330" t="s">
        <v>971</v>
      </c>
      <c r="H95" s="330" t="s">
        <v>972</v>
      </c>
      <c r="I95" s="331" t="s">
        <v>973</v>
      </c>
      <c r="J95" s="329">
        <v>44340</v>
      </c>
      <c r="K95" s="333" t="s">
        <v>491</v>
      </c>
      <c r="L95" s="329">
        <v>44474</v>
      </c>
      <c r="M95" s="335" t="s">
        <v>8968</v>
      </c>
      <c r="N95" s="335" t="s">
        <v>60</v>
      </c>
      <c r="O95" s="335" t="s">
        <v>60</v>
      </c>
      <c r="P95" s="341" t="s">
        <v>60</v>
      </c>
      <c r="Q95" s="331" t="s">
        <v>8331</v>
      </c>
      <c r="R95" s="333" t="s">
        <v>8969</v>
      </c>
      <c r="S95" s="333" t="s">
        <v>8678</v>
      </c>
      <c r="T95" s="331" t="s">
        <v>6921</v>
      </c>
      <c r="U95" s="331" t="s">
        <v>492</v>
      </c>
      <c r="V95" s="335" t="s">
        <v>8970</v>
      </c>
      <c r="W95" s="333" t="s">
        <v>8971</v>
      </c>
      <c r="X95" s="340">
        <v>190.4</v>
      </c>
      <c r="Y95" s="335" t="s">
        <v>8972</v>
      </c>
      <c r="Z95" s="339" t="s">
        <v>8973</v>
      </c>
      <c r="AA95" s="330" t="s">
        <v>8974</v>
      </c>
      <c r="AB95" s="341" t="s">
        <v>60</v>
      </c>
      <c r="AC95" s="332">
        <v>3.3</v>
      </c>
      <c r="AD95" s="341" t="s">
        <v>60</v>
      </c>
      <c r="AE95" s="341" t="s">
        <v>60</v>
      </c>
      <c r="AF95" s="332">
        <v>6.22</v>
      </c>
      <c r="AG95" s="332">
        <v>201.78</v>
      </c>
      <c r="AH95" s="332">
        <v>184.24</v>
      </c>
      <c r="AI95" s="336">
        <v>38.1</v>
      </c>
      <c r="AJ95" s="336">
        <v>-43.6</v>
      </c>
      <c r="AK95" s="341" t="s">
        <v>60</v>
      </c>
      <c r="AL95" s="331" t="s">
        <v>8328</v>
      </c>
      <c r="AM95" s="331" t="s">
        <v>8329</v>
      </c>
      <c r="AN95" s="332">
        <v>54.38</v>
      </c>
      <c r="AO95" s="332">
        <v>63.18</v>
      </c>
      <c r="AP95" s="332">
        <v>43.1</v>
      </c>
      <c r="AQ95" s="90">
        <f t="shared" si="1"/>
        <v>101</v>
      </c>
      <c r="AR95" s="90">
        <f t="shared" si="1"/>
        <v>87</v>
      </c>
      <c r="AS95" s="90">
        <f t="shared" si="1"/>
        <v>166</v>
      </c>
    </row>
    <row r="96" spans="1:45" ht="101.25">
      <c r="A96" s="329">
        <v>43907</v>
      </c>
      <c r="B96" s="330" t="s">
        <v>967</v>
      </c>
      <c r="C96" s="330" t="s">
        <v>968</v>
      </c>
      <c r="D96" s="331" t="s">
        <v>61</v>
      </c>
      <c r="E96" s="331" t="s">
        <v>77</v>
      </c>
      <c r="F96" s="332">
        <v>12.6</v>
      </c>
      <c r="G96" s="330" t="s">
        <v>60</v>
      </c>
      <c r="H96" s="330" t="s">
        <v>60</v>
      </c>
      <c r="I96" s="331" t="s">
        <v>969</v>
      </c>
      <c r="J96" s="329">
        <v>43907</v>
      </c>
      <c r="K96" s="333" t="s">
        <v>491</v>
      </c>
      <c r="L96" s="334" t="s">
        <v>60</v>
      </c>
      <c r="M96" s="335" t="s">
        <v>8975</v>
      </c>
      <c r="N96" s="335" t="s">
        <v>8976</v>
      </c>
      <c r="O96" s="335" t="s">
        <v>8977</v>
      </c>
      <c r="P96" s="332">
        <v>6.51</v>
      </c>
      <c r="Q96" s="331" t="s">
        <v>8978</v>
      </c>
      <c r="R96" s="333" t="s">
        <v>8979</v>
      </c>
      <c r="S96" s="333" t="s">
        <v>8980</v>
      </c>
      <c r="T96" s="331" t="s">
        <v>6917</v>
      </c>
      <c r="U96" s="331" t="s">
        <v>492</v>
      </c>
      <c r="V96" s="335" t="s">
        <v>60</v>
      </c>
      <c r="W96" s="333" t="s">
        <v>60</v>
      </c>
      <c r="X96" s="330" t="s">
        <v>60</v>
      </c>
      <c r="Y96" s="335" t="s">
        <v>60</v>
      </c>
      <c r="Z96" s="333" t="s">
        <v>60</v>
      </c>
      <c r="AA96" s="330" t="s">
        <v>60</v>
      </c>
      <c r="AB96" s="341" t="s">
        <v>60</v>
      </c>
      <c r="AC96" s="332">
        <v>1.52</v>
      </c>
      <c r="AD96" s="332">
        <v>74.11</v>
      </c>
      <c r="AE96" s="341" t="s">
        <v>60</v>
      </c>
      <c r="AF96" s="338">
        <v>0.72399999999999998</v>
      </c>
      <c r="AG96" s="332">
        <v>13.92</v>
      </c>
      <c r="AH96" s="332">
        <v>3.04</v>
      </c>
      <c r="AI96" s="336">
        <v>23.8</v>
      </c>
      <c r="AJ96" s="338">
        <v>-0.495</v>
      </c>
      <c r="AK96" s="336">
        <v>13.8</v>
      </c>
      <c r="AL96" s="331" t="s">
        <v>8328</v>
      </c>
      <c r="AM96" s="331" t="s">
        <v>8329</v>
      </c>
      <c r="AN96" s="332">
        <v>55.44</v>
      </c>
      <c r="AO96" s="332">
        <v>63.04</v>
      </c>
      <c r="AP96" s="332">
        <v>125</v>
      </c>
      <c r="AQ96" s="90">
        <f t="shared" si="1"/>
        <v>99</v>
      </c>
      <c r="AR96" s="90">
        <f t="shared" si="1"/>
        <v>88</v>
      </c>
      <c r="AS96" s="90">
        <f t="shared" si="1"/>
        <v>36</v>
      </c>
    </row>
    <row r="97" spans="1:45" ht="405">
      <c r="A97" s="329">
        <v>44697</v>
      </c>
      <c r="B97" s="330" t="s">
        <v>878</v>
      </c>
      <c r="C97" s="330" t="s">
        <v>879</v>
      </c>
      <c r="D97" s="331" t="s">
        <v>61</v>
      </c>
      <c r="E97" s="331" t="s">
        <v>67</v>
      </c>
      <c r="F97" s="332">
        <v>467.58</v>
      </c>
      <c r="G97" s="330" t="s">
        <v>880</v>
      </c>
      <c r="H97" s="330" t="s">
        <v>881</v>
      </c>
      <c r="I97" s="331" t="s">
        <v>882</v>
      </c>
      <c r="J97" s="329">
        <v>44697</v>
      </c>
      <c r="K97" s="333" t="s">
        <v>491</v>
      </c>
      <c r="L97" s="329">
        <v>44859</v>
      </c>
      <c r="M97" s="335" t="s">
        <v>8981</v>
      </c>
      <c r="N97" s="335" t="s">
        <v>8982</v>
      </c>
      <c r="O97" s="335" t="s">
        <v>60</v>
      </c>
      <c r="P97" s="336">
        <v>402.5</v>
      </c>
      <c r="Q97" s="331" t="s">
        <v>8983</v>
      </c>
      <c r="R97" s="339" t="s">
        <v>8984</v>
      </c>
      <c r="S97" s="333" t="s">
        <v>8985</v>
      </c>
      <c r="T97" s="331" t="s">
        <v>6917</v>
      </c>
      <c r="U97" s="331" t="s">
        <v>492</v>
      </c>
      <c r="V97" s="335" t="s">
        <v>8986</v>
      </c>
      <c r="W97" s="333" t="s">
        <v>8541</v>
      </c>
      <c r="X97" s="330" t="s">
        <v>60</v>
      </c>
      <c r="Y97" s="335" t="s">
        <v>8987</v>
      </c>
      <c r="Z97" s="339" t="s">
        <v>8988</v>
      </c>
      <c r="AA97" s="330" t="s">
        <v>60</v>
      </c>
      <c r="AB97" s="332">
        <v>12.38</v>
      </c>
      <c r="AC97" s="332">
        <v>1.57</v>
      </c>
      <c r="AD97" s="332">
        <v>6.78</v>
      </c>
      <c r="AE97" s="332">
        <v>10.029999999999999</v>
      </c>
      <c r="AF97" s="338">
        <v>0.99199999999999999</v>
      </c>
      <c r="AG97" s="332">
        <v>480.24</v>
      </c>
      <c r="AH97" s="332">
        <v>437.41</v>
      </c>
      <c r="AI97" s="336">
        <v>484.3</v>
      </c>
      <c r="AJ97" s="336">
        <v>34.799999999999997</v>
      </c>
      <c r="AK97" s="336">
        <v>596.9</v>
      </c>
      <c r="AL97" s="331" t="s">
        <v>8328</v>
      </c>
      <c r="AM97" s="331" t="s">
        <v>8329</v>
      </c>
      <c r="AN97" s="332">
        <v>64.260000000000005</v>
      </c>
      <c r="AO97" s="332">
        <v>62.4</v>
      </c>
      <c r="AP97" s="332">
        <v>62.3</v>
      </c>
      <c r="AQ97" s="90">
        <f t="shared" si="1"/>
        <v>80</v>
      </c>
      <c r="AR97" s="90">
        <f t="shared" si="1"/>
        <v>89</v>
      </c>
      <c r="AS97" s="90">
        <f t="shared" si="1"/>
        <v>98</v>
      </c>
    </row>
    <row r="98" spans="1:45" ht="303.75">
      <c r="A98" s="329">
        <v>44865</v>
      </c>
      <c r="B98" s="330" t="s">
        <v>1129</v>
      </c>
      <c r="C98" s="330" t="s">
        <v>1130</v>
      </c>
      <c r="D98" s="331" t="s">
        <v>61</v>
      </c>
      <c r="E98" s="331" t="s">
        <v>77</v>
      </c>
      <c r="F98" s="332">
        <v>26.06</v>
      </c>
      <c r="G98" s="330" t="s">
        <v>1131</v>
      </c>
      <c r="H98" s="330" t="s">
        <v>1132</v>
      </c>
      <c r="I98" s="331" t="s">
        <v>1133</v>
      </c>
      <c r="J98" s="329">
        <v>44865</v>
      </c>
      <c r="K98" s="333" t="s">
        <v>491</v>
      </c>
      <c r="L98" s="334" t="s">
        <v>60</v>
      </c>
      <c r="M98" s="335" t="s">
        <v>8989</v>
      </c>
      <c r="N98" s="335" t="s">
        <v>8990</v>
      </c>
      <c r="O98" s="335" t="s">
        <v>8451</v>
      </c>
      <c r="P98" s="336">
        <v>27.3</v>
      </c>
      <c r="Q98" s="331" t="s">
        <v>8991</v>
      </c>
      <c r="R98" s="333" t="s">
        <v>8992</v>
      </c>
      <c r="S98" s="333" t="s">
        <v>8642</v>
      </c>
      <c r="T98" s="331" t="s">
        <v>6917</v>
      </c>
      <c r="U98" s="331" t="s">
        <v>492</v>
      </c>
      <c r="V98" s="335" t="s">
        <v>8993</v>
      </c>
      <c r="W98" s="333" t="s">
        <v>8644</v>
      </c>
      <c r="X98" s="330" t="s">
        <v>60</v>
      </c>
      <c r="Y98" s="335" t="s">
        <v>8994</v>
      </c>
      <c r="Z98" s="339" t="s">
        <v>8995</v>
      </c>
      <c r="AA98" s="330" t="s">
        <v>8996</v>
      </c>
      <c r="AB98" s="341" t="s">
        <v>60</v>
      </c>
      <c r="AC98" s="332">
        <v>3.42</v>
      </c>
      <c r="AD98" s="341" t="s">
        <v>60</v>
      </c>
      <c r="AE98" s="341" t="s">
        <v>60</v>
      </c>
      <c r="AF98" s="341" t="s">
        <v>60</v>
      </c>
      <c r="AG98" s="332">
        <v>23.96</v>
      </c>
      <c r="AH98" s="332">
        <v>24.64</v>
      </c>
      <c r="AI98" s="338">
        <v>1E-3</v>
      </c>
      <c r="AJ98" s="332">
        <v>-4.59</v>
      </c>
      <c r="AK98" s="332">
        <v>8.7200000000000006</v>
      </c>
      <c r="AL98" s="331" t="s">
        <v>8328</v>
      </c>
      <c r="AM98" s="331" t="s">
        <v>8329</v>
      </c>
      <c r="AN98" s="332">
        <v>42.86</v>
      </c>
      <c r="AO98" s="332">
        <v>60.71</v>
      </c>
      <c r="AP98" s="332">
        <v>66.67</v>
      </c>
      <c r="AQ98" s="90">
        <f t="shared" si="1"/>
        <v>137</v>
      </c>
      <c r="AR98" s="90">
        <f t="shared" si="1"/>
        <v>90</v>
      </c>
      <c r="AS98" s="90">
        <f t="shared" si="1"/>
        <v>85</v>
      </c>
    </row>
    <row r="99" spans="1:45" ht="123.75">
      <c r="A99" s="329">
        <v>44720</v>
      </c>
      <c r="B99" s="330" t="s">
        <v>635</v>
      </c>
      <c r="C99" s="330" t="s">
        <v>636</v>
      </c>
      <c r="D99" s="331" t="s">
        <v>61</v>
      </c>
      <c r="E99" s="331" t="s">
        <v>77</v>
      </c>
      <c r="F99" s="332">
        <v>1060.67</v>
      </c>
      <c r="G99" s="330" t="s">
        <v>929</v>
      </c>
      <c r="H99" s="330" t="s">
        <v>930</v>
      </c>
      <c r="I99" s="331" t="s">
        <v>931</v>
      </c>
      <c r="J99" s="329">
        <v>44720</v>
      </c>
      <c r="K99" s="333" t="s">
        <v>491</v>
      </c>
      <c r="L99" s="334" t="s">
        <v>60</v>
      </c>
      <c r="M99" s="335" t="s">
        <v>8516</v>
      </c>
      <c r="N99" s="335" t="s">
        <v>60</v>
      </c>
      <c r="O99" s="335" t="s">
        <v>60</v>
      </c>
      <c r="P99" s="336">
        <v>683.1</v>
      </c>
      <c r="Q99" s="331" t="s">
        <v>8400</v>
      </c>
      <c r="R99" s="333" t="s">
        <v>8517</v>
      </c>
      <c r="S99" s="333" t="s">
        <v>8518</v>
      </c>
      <c r="T99" s="331" t="s">
        <v>6917</v>
      </c>
      <c r="U99" s="331" t="s">
        <v>492</v>
      </c>
      <c r="V99" s="335" t="s">
        <v>8997</v>
      </c>
      <c r="W99" s="333" t="s">
        <v>8501</v>
      </c>
      <c r="X99" s="330" t="s">
        <v>60</v>
      </c>
      <c r="Y99" s="335" t="s">
        <v>8998</v>
      </c>
      <c r="Z99" s="333" t="s">
        <v>8501</v>
      </c>
      <c r="AA99" s="330" t="s">
        <v>60</v>
      </c>
      <c r="AB99" s="332">
        <v>39.56</v>
      </c>
      <c r="AC99" s="332">
        <v>7.71</v>
      </c>
      <c r="AD99" s="332">
        <v>25.22</v>
      </c>
      <c r="AE99" s="332">
        <v>34.11</v>
      </c>
      <c r="AF99" s="332">
        <v>7.72</v>
      </c>
      <c r="AG99" s="332">
        <v>1859.08</v>
      </c>
      <c r="AH99" s="332">
        <v>1878.09</v>
      </c>
      <c r="AI99" s="336">
        <v>234.3</v>
      </c>
      <c r="AJ99" s="336">
        <v>43.5</v>
      </c>
      <c r="AK99" s="336">
        <v>397.1</v>
      </c>
      <c r="AL99" s="331" t="s">
        <v>8328</v>
      </c>
      <c r="AM99" s="331" t="s">
        <v>8329</v>
      </c>
      <c r="AN99" s="332">
        <v>59.02</v>
      </c>
      <c r="AO99" s="332">
        <v>60.61</v>
      </c>
      <c r="AP99" s="332">
        <v>77.86</v>
      </c>
      <c r="AQ99" s="90">
        <f t="shared" si="1"/>
        <v>91</v>
      </c>
      <c r="AR99" s="90">
        <f t="shared" si="1"/>
        <v>91</v>
      </c>
      <c r="AS99" s="90">
        <f t="shared" si="1"/>
        <v>75</v>
      </c>
    </row>
    <row r="100" spans="1:45" ht="168.75">
      <c r="A100" s="329">
        <v>44285</v>
      </c>
      <c r="B100" s="330" t="s">
        <v>924</v>
      </c>
      <c r="C100" s="330" t="s">
        <v>925</v>
      </c>
      <c r="D100" s="331" t="s">
        <v>61</v>
      </c>
      <c r="E100" s="331" t="s">
        <v>67</v>
      </c>
      <c r="F100" s="332">
        <v>16.260000000000002</v>
      </c>
      <c r="G100" s="330" t="s">
        <v>926</v>
      </c>
      <c r="H100" s="330" t="s">
        <v>927</v>
      </c>
      <c r="I100" s="331" t="s">
        <v>928</v>
      </c>
      <c r="J100" s="329">
        <v>44285</v>
      </c>
      <c r="K100" s="333" t="s">
        <v>491</v>
      </c>
      <c r="L100" s="329">
        <v>44431</v>
      </c>
      <c r="M100" s="335" t="s">
        <v>8999</v>
      </c>
      <c r="N100" s="335" t="s">
        <v>9000</v>
      </c>
      <c r="O100" s="335" t="s">
        <v>9001</v>
      </c>
      <c r="P100" s="336">
        <v>27.4</v>
      </c>
      <c r="Q100" s="331" t="s">
        <v>8409</v>
      </c>
      <c r="R100" s="339" t="s">
        <v>9002</v>
      </c>
      <c r="S100" s="333" t="s">
        <v>8353</v>
      </c>
      <c r="T100" s="331" t="s">
        <v>6917</v>
      </c>
      <c r="U100" s="331" t="s">
        <v>492</v>
      </c>
      <c r="V100" s="335" t="s">
        <v>9003</v>
      </c>
      <c r="W100" s="333" t="s">
        <v>9004</v>
      </c>
      <c r="X100" s="330" t="s">
        <v>60</v>
      </c>
      <c r="Y100" s="335" t="s">
        <v>9005</v>
      </c>
      <c r="Z100" s="339" t="s">
        <v>9006</v>
      </c>
      <c r="AA100" s="330" t="s">
        <v>60</v>
      </c>
      <c r="AB100" s="332">
        <v>10.61</v>
      </c>
      <c r="AC100" s="338">
        <v>0.41399999999999998</v>
      </c>
      <c r="AD100" s="341" t="s">
        <v>60</v>
      </c>
      <c r="AE100" s="341" t="s">
        <v>60</v>
      </c>
      <c r="AF100" s="341" t="s">
        <v>60</v>
      </c>
      <c r="AG100" s="341" t="s">
        <v>60</v>
      </c>
      <c r="AH100" s="332">
        <v>27.23</v>
      </c>
      <c r="AI100" s="332">
        <v>5.0999999999999996</v>
      </c>
      <c r="AJ100" s="332">
        <v>2.9</v>
      </c>
      <c r="AK100" s="336">
        <v>113</v>
      </c>
      <c r="AL100" s="331" t="s">
        <v>8328</v>
      </c>
      <c r="AM100" s="331" t="s">
        <v>8329</v>
      </c>
      <c r="AN100" s="332">
        <v>59.94</v>
      </c>
      <c r="AO100" s="332">
        <v>60.26</v>
      </c>
      <c r="AP100" s="332">
        <v>100</v>
      </c>
      <c r="AQ100" s="90">
        <f t="shared" si="1"/>
        <v>88</v>
      </c>
      <c r="AR100" s="90">
        <f t="shared" si="1"/>
        <v>92</v>
      </c>
      <c r="AS100" s="90">
        <f t="shared" si="1"/>
        <v>50</v>
      </c>
    </row>
    <row r="101" spans="1:45" ht="202.5">
      <c r="A101" s="329">
        <v>44571</v>
      </c>
      <c r="B101" s="330" t="s">
        <v>232</v>
      </c>
      <c r="C101" s="330" t="s">
        <v>60</v>
      </c>
      <c r="D101" s="331" t="s">
        <v>61</v>
      </c>
      <c r="E101" s="331" t="s">
        <v>67</v>
      </c>
      <c r="F101" s="332">
        <v>50.2</v>
      </c>
      <c r="G101" s="330" t="s">
        <v>233</v>
      </c>
      <c r="H101" s="330" t="s">
        <v>60</v>
      </c>
      <c r="I101" s="331" t="s">
        <v>234</v>
      </c>
      <c r="J101" s="329">
        <v>44571</v>
      </c>
      <c r="K101" s="333" t="s">
        <v>491</v>
      </c>
      <c r="L101" s="329">
        <v>44743</v>
      </c>
      <c r="M101" s="335" t="s">
        <v>9007</v>
      </c>
      <c r="N101" s="335" t="s">
        <v>60</v>
      </c>
      <c r="O101" s="335" t="s">
        <v>60</v>
      </c>
      <c r="P101" s="341" t="s">
        <v>60</v>
      </c>
      <c r="Q101" s="331" t="s">
        <v>8633</v>
      </c>
      <c r="R101" s="339" t="s">
        <v>8949</v>
      </c>
      <c r="S101" s="333" t="s">
        <v>9008</v>
      </c>
      <c r="T101" s="331" t="s">
        <v>6921</v>
      </c>
      <c r="U101" s="331" t="s">
        <v>492</v>
      </c>
      <c r="V101" s="335" t="s">
        <v>9009</v>
      </c>
      <c r="W101" s="333" t="s">
        <v>9010</v>
      </c>
      <c r="X101" s="340">
        <v>363.8</v>
      </c>
      <c r="Y101" s="335" t="s">
        <v>60</v>
      </c>
      <c r="Z101" s="333" t="s">
        <v>60</v>
      </c>
      <c r="AA101" s="330" t="s">
        <v>60</v>
      </c>
      <c r="AB101" s="341" t="s">
        <v>60</v>
      </c>
      <c r="AC101" s="341" t="s">
        <v>60</v>
      </c>
      <c r="AD101" s="341" t="s">
        <v>60</v>
      </c>
      <c r="AE101" s="341" t="s">
        <v>60</v>
      </c>
      <c r="AF101" s="341" t="s">
        <v>60</v>
      </c>
      <c r="AG101" s="341" t="s">
        <v>60</v>
      </c>
      <c r="AH101" s="332">
        <v>50.2</v>
      </c>
      <c r="AI101" s="332">
        <v>9.8000000000000007</v>
      </c>
      <c r="AJ101" s="332">
        <v>1.96</v>
      </c>
      <c r="AK101" s="336">
        <v>315.2</v>
      </c>
      <c r="AL101" s="331" t="s">
        <v>8328</v>
      </c>
      <c r="AM101" s="331" t="s">
        <v>8329</v>
      </c>
      <c r="AN101" s="332">
        <v>59.86</v>
      </c>
      <c r="AO101" s="332">
        <v>59.86</v>
      </c>
      <c r="AP101" s="332">
        <v>94.69</v>
      </c>
      <c r="AQ101" s="90">
        <f t="shared" si="1"/>
        <v>89</v>
      </c>
      <c r="AR101" s="90">
        <f t="shared" si="1"/>
        <v>93</v>
      </c>
      <c r="AS101" s="90">
        <f t="shared" si="1"/>
        <v>54</v>
      </c>
    </row>
    <row r="102" spans="1:45" ht="101.25">
      <c r="A102" s="329">
        <v>44162</v>
      </c>
      <c r="B102" s="330" t="s">
        <v>796</v>
      </c>
      <c r="C102" s="330" t="s">
        <v>797</v>
      </c>
      <c r="D102" s="331" t="s">
        <v>61</v>
      </c>
      <c r="E102" s="331" t="s">
        <v>67</v>
      </c>
      <c r="F102" s="338">
        <v>0.625</v>
      </c>
      <c r="G102" s="330" t="s">
        <v>798</v>
      </c>
      <c r="H102" s="330" t="s">
        <v>799</v>
      </c>
      <c r="I102" s="331" t="s">
        <v>800</v>
      </c>
      <c r="J102" s="329">
        <v>44162</v>
      </c>
      <c r="K102" s="333" t="s">
        <v>491</v>
      </c>
      <c r="L102" s="329">
        <v>44641</v>
      </c>
      <c r="M102" s="335" t="s">
        <v>9011</v>
      </c>
      <c r="N102" s="335" t="s">
        <v>9012</v>
      </c>
      <c r="O102" s="335" t="s">
        <v>9013</v>
      </c>
      <c r="P102" s="332">
        <v>2.19</v>
      </c>
      <c r="Q102" s="331" t="s">
        <v>8511</v>
      </c>
      <c r="R102" s="339" t="s">
        <v>9014</v>
      </c>
      <c r="S102" s="333" t="s">
        <v>8411</v>
      </c>
      <c r="T102" s="331" t="s">
        <v>6917</v>
      </c>
      <c r="U102" s="331" t="s">
        <v>492</v>
      </c>
      <c r="V102" s="335" t="s">
        <v>9015</v>
      </c>
      <c r="W102" s="333" t="s">
        <v>8413</v>
      </c>
      <c r="X102" s="330" t="s">
        <v>60</v>
      </c>
      <c r="Y102" s="335" t="s">
        <v>9016</v>
      </c>
      <c r="Z102" s="333" t="s">
        <v>8413</v>
      </c>
      <c r="AA102" s="330" t="s">
        <v>60</v>
      </c>
      <c r="AB102" s="332">
        <v>16.5</v>
      </c>
      <c r="AC102" s="338">
        <v>0.83</v>
      </c>
      <c r="AD102" s="341" t="s">
        <v>60</v>
      </c>
      <c r="AE102" s="341" t="s">
        <v>60</v>
      </c>
      <c r="AF102" s="341" t="s">
        <v>60</v>
      </c>
      <c r="AG102" s="341" t="s">
        <v>60</v>
      </c>
      <c r="AH102" s="338">
        <v>0.876</v>
      </c>
      <c r="AI102" s="338">
        <v>0.80700000000000005</v>
      </c>
      <c r="AJ102" s="338">
        <v>1.7000000000000001E-2</v>
      </c>
      <c r="AK102" s="332">
        <v>1.18</v>
      </c>
      <c r="AL102" s="331" t="s">
        <v>8328</v>
      </c>
      <c r="AM102" s="331" t="s">
        <v>8329</v>
      </c>
      <c r="AN102" s="332">
        <v>76.13</v>
      </c>
      <c r="AO102" s="332">
        <v>59.29</v>
      </c>
      <c r="AP102" s="332">
        <v>84.43</v>
      </c>
      <c r="AQ102" s="90">
        <f t="shared" si="1"/>
        <v>63</v>
      </c>
      <c r="AR102" s="90">
        <f t="shared" si="1"/>
        <v>94</v>
      </c>
      <c r="AS102" s="90">
        <f t="shared" si="1"/>
        <v>63</v>
      </c>
    </row>
    <row r="103" spans="1:45" ht="202.5">
      <c r="A103" s="329">
        <v>44293</v>
      </c>
      <c r="B103" s="330" t="s">
        <v>1026</v>
      </c>
      <c r="C103" s="330" t="s">
        <v>1027</v>
      </c>
      <c r="D103" s="331" t="s">
        <v>61</v>
      </c>
      <c r="E103" s="331" t="s">
        <v>77</v>
      </c>
      <c r="F103" s="332">
        <v>557.01</v>
      </c>
      <c r="G103" s="330" t="s">
        <v>60</v>
      </c>
      <c r="H103" s="330" t="s">
        <v>60</v>
      </c>
      <c r="I103" s="331" t="s">
        <v>1028</v>
      </c>
      <c r="J103" s="329">
        <v>44293</v>
      </c>
      <c r="K103" s="333" t="s">
        <v>491</v>
      </c>
      <c r="L103" s="334" t="s">
        <v>60</v>
      </c>
      <c r="M103" s="335" t="s">
        <v>9017</v>
      </c>
      <c r="N103" s="335" t="s">
        <v>60</v>
      </c>
      <c r="O103" s="335" t="s">
        <v>9018</v>
      </c>
      <c r="P103" s="336">
        <v>37.700000000000003</v>
      </c>
      <c r="Q103" s="331" t="s">
        <v>8795</v>
      </c>
      <c r="R103" s="339" t="s">
        <v>9019</v>
      </c>
      <c r="S103" s="333" t="s">
        <v>9020</v>
      </c>
      <c r="T103" s="331" t="s">
        <v>6921</v>
      </c>
      <c r="U103" s="331" t="s">
        <v>492</v>
      </c>
      <c r="V103" s="335" t="s">
        <v>60</v>
      </c>
      <c r="W103" s="333" t="s">
        <v>60</v>
      </c>
      <c r="X103" s="330" t="s">
        <v>60</v>
      </c>
      <c r="Y103" s="335" t="s">
        <v>60</v>
      </c>
      <c r="Z103" s="333" t="s">
        <v>60</v>
      </c>
      <c r="AA103" s="330" t="s">
        <v>60</v>
      </c>
      <c r="AB103" s="341" t="s">
        <v>60</v>
      </c>
      <c r="AC103" s="341" t="s">
        <v>60</v>
      </c>
      <c r="AD103" s="341" t="s">
        <v>60</v>
      </c>
      <c r="AE103" s="341" t="s">
        <v>60</v>
      </c>
      <c r="AF103" s="332">
        <v>5.56</v>
      </c>
      <c r="AG103" s="332">
        <v>557.01</v>
      </c>
      <c r="AH103" s="332">
        <v>198.88</v>
      </c>
      <c r="AI103" s="336">
        <v>20</v>
      </c>
      <c r="AJ103" s="336">
        <v>-116.6</v>
      </c>
      <c r="AK103" s="336">
        <v>118</v>
      </c>
      <c r="AL103" s="331" t="s">
        <v>8328</v>
      </c>
      <c r="AM103" s="331" t="s">
        <v>8329</v>
      </c>
      <c r="AN103" s="332">
        <v>49.01</v>
      </c>
      <c r="AO103" s="332">
        <v>59.01</v>
      </c>
      <c r="AP103" s="332">
        <v>58.17</v>
      </c>
      <c r="AQ103" s="90">
        <f t="shared" si="1"/>
        <v>114</v>
      </c>
      <c r="AR103" s="90">
        <f t="shared" si="1"/>
        <v>95</v>
      </c>
      <c r="AS103" s="90">
        <f t="shared" si="1"/>
        <v>109</v>
      </c>
    </row>
    <row r="104" spans="1:45" ht="270">
      <c r="A104" s="329">
        <v>44643</v>
      </c>
      <c r="B104" s="330" t="s">
        <v>936</v>
      </c>
      <c r="C104" s="330" t="s">
        <v>60</v>
      </c>
      <c r="D104" s="331" t="s">
        <v>61</v>
      </c>
      <c r="E104" s="331" t="s">
        <v>67</v>
      </c>
      <c r="F104" s="332">
        <v>10.37</v>
      </c>
      <c r="G104" s="330" t="s">
        <v>937</v>
      </c>
      <c r="H104" s="330" t="s">
        <v>60</v>
      </c>
      <c r="I104" s="331" t="s">
        <v>938</v>
      </c>
      <c r="J104" s="329">
        <v>44643</v>
      </c>
      <c r="K104" s="333" t="s">
        <v>491</v>
      </c>
      <c r="L104" s="329">
        <v>44827</v>
      </c>
      <c r="M104" s="335" t="s">
        <v>9021</v>
      </c>
      <c r="N104" s="335" t="s">
        <v>60</v>
      </c>
      <c r="O104" s="335" t="s">
        <v>60</v>
      </c>
      <c r="P104" s="341" t="s">
        <v>60</v>
      </c>
      <c r="Q104" s="331" t="s">
        <v>8633</v>
      </c>
      <c r="R104" s="333" t="s">
        <v>9022</v>
      </c>
      <c r="S104" s="333" t="s">
        <v>9023</v>
      </c>
      <c r="T104" s="331" t="s">
        <v>6921</v>
      </c>
      <c r="U104" s="331" t="s">
        <v>492</v>
      </c>
      <c r="V104" s="335" t="s">
        <v>9024</v>
      </c>
      <c r="W104" s="333" t="s">
        <v>9025</v>
      </c>
      <c r="X104" s="330" t="s">
        <v>60</v>
      </c>
      <c r="Y104" s="335" t="s">
        <v>60</v>
      </c>
      <c r="Z104" s="333" t="s">
        <v>60</v>
      </c>
      <c r="AA104" s="330" t="s">
        <v>60</v>
      </c>
      <c r="AB104" s="341" t="s">
        <v>60</v>
      </c>
      <c r="AC104" s="341" t="s">
        <v>60</v>
      </c>
      <c r="AD104" s="341" t="s">
        <v>60</v>
      </c>
      <c r="AE104" s="341" t="s">
        <v>60</v>
      </c>
      <c r="AF104" s="341" t="s">
        <v>60</v>
      </c>
      <c r="AG104" s="341" t="s">
        <v>60</v>
      </c>
      <c r="AH104" s="332">
        <v>10.37</v>
      </c>
      <c r="AI104" s="342">
        <v>0</v>
      </c>
      <c r="AJ104" s="338">
        <v>-0.11600000000000001</v>
      </c>
      <c r="AK104" s="336">
        <v>71.3</v>
      </c>
      <c r="AL104" s="331" t="s">
        <v>8328</v>
      </c>
      <c r="AM104" s="331" t="s">
        <v>8329</v>
      </c>
      <c r="AN104" s="332">
        <v>58.6</v>
      </c>
      <c r="AO104" s="332">
        <v>58.6</v>
      </c>
      <c r="AP104" s="332">
        <v>58.5</v>
      </c>
      <c r="AQ104" s="90">
        <f t="shared" si="1"/>
        <v>93</v>
      </c>
      <c r="AR104" s="90">
        <f t="shared" si="1"/>
        <v>96</v>
      </c>
      <c r="AS104" s="90">
        <f t="shared" si="1"/>
        <v>107</v>
      </c>
    </row>
    <row r="105" spans="1:45" ht="180">
      <c r="A105" s="329">
        <v>44783</v>
      </c>
      <c r="B105" s="330" t="s">
        <v>9026</v>
      </c>
      <c r="C105" s="330" t="s">
        <v>9027</v>
      </c>
      <c r="D105" s="331" t="s">
        <v>61</v>
      </c>
      <c r="E105" s="331" t="s">
        <v>77</v>
      </c>
      <c r="F105" s="332">
        <v>50.72</v>
      </c>
      <c r="G105" s="330" t="s">
        <v>3327</v>
      </c>
      <c r="H105" s="330" t="s">
        <v>3328</v>
      </c>
      <c r="I105" s="331" t="s">
        <v>3329</v>
      </c>
      <c r="J105" s="329">
        <v>44783</v>
      </c>
      <c r="K105" s="333" t="s">
        <v>491</v>
      </c>
      <c r="L105" s="334" t="s">
        <v>60</v>
      </c>
      <c r="M105" s="335" t="s">
        <v>9028</v>
      </c>
      <c r="N105" s="335" t="s">
        <v>9029</v>
      </c>
      <c r="O105" s="335" t="s">
        <v>9030</v>
      </c>
      <c r="P105" s="336">
        <v>43.7</v>
      </c>
      <c r="Q105" s="331" t="s">
        <v>9031</v>
      </c>
      <c r="R105" s="339" t="s">
        <v>9032</v>
      </c>
      <c r="S105" s="333" t="s">
        <v>8471</v>
      </c>
      <c r="T105" s="331" t="s">
        <v>6917</v>
      </c>
      <c r="U105" s="331" t="s">
        <v>492</v>
      </c>
      <c r="V105" s="335" t="s">
        <v>9033</v>
      </c>
      <c r="W105" s="333" t="s">
        <v>8481</v>
      </c>
      <c r="X105" s="330" t="s">
        <v>60</v>
      </c>
      <c r="Y105" s="335" t="s">
        <v>9034</v>
      </c>
      <c r="Z105" s="339" t="s">
        <v>9035</v>
      </c>
      <c r="AA105" s="330" t="s">
        <v>60</v>
      </c>
      <c r="AB105" s="341" t="s">
        <v>60</v>
      </c>
      <c r="AC105" s="338">
        <v>0.69199999999999995</v>
      </c>
      <c r="AD105" s="341" t="s">
        <v>60</v>
      </c>
      <c r="AE105" s="341" t="s">
        <v>60</v>
      </c>
      <c r="AF105" s="338">
        <v>0.84699999999999998</v>
      </c>
      <c r="AG105" s="332">
        <v>55.97</v>
      </c>
      <c r="AH105" s="332">
        <v>51.1</v>
      </c>
      <c r="AI105" s="336">
        <v>64.099999999999994</v>
      </c>
      <c r="AJ105" s="332">
        <v>-8.14</v>
      </c>
      <c r="AK105" s="336">
        <v>116.8</v>
      </c>
      <c r="AL105" s="331" t="s">
        <v>8328</v>
      </c>
      <c r="AM105" s="331" t="s">
        <v>8329</v>
      </c>
      <c r="AN105" s="332">
        <v>87.5</v>
      </c>
      <c r="AO105" s="332">
        <v>57.89</v>
      </c>
      <c r="AP105" s="332">
        <v>114.29</v>
      </c>
      <c r="AQ105" s="90">
        <f t="shared" si="1"/>
        <v>54</v>
      </c>
      <c r="AR105" s="90">
        <f t="shared" si="1"/>
        <v>97</v>
      </c>
      <c r="AS105" s="90">
        <f t="shared" si="1"/>
        <v>39</v>
      </c>
    </row>
    <row r="106" spans="1:45" ht="78.75">
      <c r="A106" s="329">
        <v>44180</v>
      </c>
      <c r="B106" s="330" t="s">
        <v>9036</v>
      </c>
      <c r="C106" s="330" t="s">
        <v>1407</v>
      </c>
      <c r="D106" s="331" t="s">
        <v>61</v>
      </c>
      <c r="E106" s="331" t="s">
        <v>77</v>
      </c>
      <c r="F106" s="332">
        <v>24.63</v>
      </c>
      <c r="G106" s="330" t="s">
        <v>1408</v>
      </c>
      <c r="H106" s="330" t="s">
        <v>60</v>
      </c>
      <c r="I106" s="331" t="s">
        <v>1409</v>
      </c>
      <c r="J106" s="329">
        <v>44180</v>
      </c>
      <c r="K106" s="333" t="s">
        <v>491</v>
      </c>
      <c r="L106" s="334" t="s">
        <v>60</v>
      </c>
      <c r="M106" s="335" t="s">
        <v>9037</v>
      </c>
      <c r="N106" s="335" t="s">
        <v>9038</v>
      </c>
      <c r="O106" s="335" t="s">
        <v>9039</v>
      </c>
      <c r="P106" s="336">
        <v>16.399999999999999</v>
      </c>
      <c r="Q106" s="331" t="s">
        <v>9040</v>
      </c>
      <c r="R106" s="337" t="s">
        <v>9041</v>
      </c>
      <c r="S106" s="333" t="s">
        <v>9042</v>
      </c>
      <c r="T106" s="331" t="s">
        <v>6915</v>
      </c>
      <c r="U106" s="331" t="s">
        <v>492</v>
      </c>
      <c r="V106" s="335" t="s">
        <v>9043</v>
      </c>
      <c r="W106" s="333" t="s">
        <v>9044</v>
      </c>
      <c r="X106" s="330" t="s">
        <v>60</v>
      </c>
      <c r="Y106" s="335" t="s">
        <v>60</v>
      </c>
      <c r="Z106" s="333" t="s">
        <v>60</v>
      </c>
      <c r="AA106" s="330" t="s">
        <v>60</v>
      </c>
      <c r="AB106" s="332">
        <v>61.18</v>
      </c>
      <c r="AC106" s="332">
        <v>4.37</v>
      </c>
      <c r="AD106" s="332">
        <v>45.2</v>
      </c>
      <c r="AE106" s="332">
        <v>62.99</v>
      </c>
      <c r="AF106" s="332">
        <v>1.89</v>
      </c>
      <c r="AG106" s="332">
        <v>24.63</v>
      </c>
      <c r="AH106" s="332">
        <v>20.99</v>
      </c>
      <c r="AI106" s="336">
        <v>14.9</v>
      </c>
      <c r="AJ106" s="338">
        <v>-0.26100000000000001</v>
      </c>
      <c r="AK106" s="336">
        <v>13.2</v>
      </c>
      <c r="AL106" s="331" t="s">
        <v>8328</v>
      </c>
      <c r="AM106" s="331" t="s">
        <v>8329</v>
      </c>
      <c r="AN106" s="332">
        <v>25.87</v>
      </c>
      <c r="AO106" s="332">
        <v>57.89</v>
      </c>
      <c r="AP106" s="332">
        <v>73.91</v>
      </c>
      <c r="AQ106" s="90">
        <f t="shared" si="1"/>
        <v>209</v>
      </c>
      <c r="AR106" s="90">
        <f t="shared" si="1"/>
        <v>97</v>
      </c>
      <c r="AS106" s="90">
        <f t="shared" si="1"/>
        <v>77</v>
      </c>
    </row>
    <row r="107" spans="1:45" ht="180">
      <c r="A107" s="329">
        <v>44827</v>
      </c>
      <c r="B107" s="330" t="s">
        <v>932</v>
      </c>
      <c r="C107" s="330" t="s">
        <v>933</v>
      </c>
      <c r="D107" s="331" t="s">
        <v>61</v>
      </c>
      <c r="E107" s="331" t="s">
        <v>77</v>
      </c>
      <c r="F107" s="332">
        <v>23.7</v>
      </c>
      <c r="G107" s="330" t="s">
        <v>934</v>
      </c>
      <c r="H107" s="330" t="s">
        <v>60</v>
      </c>
      <c r="I107" s="331" t="s">
        <v>935</v>
      </c>
      <c r="J107" s="329">
        <v>44827</v>
      </c>
      <c r="K107" s="333" t="s">
        <v>491</v>
      </c>
      <c r="L107" s="334" t="s">
        <v>60</v>
      </c>
      <c r="M107" s="335" t="s">
        <v>9045</v>
      </c>
      <c r="N107" s="335" t="s">
        <v>9046</v>
      </c>
      <c r="O107" s="335" t="s">
        <v>9047</v>
      </c>
      <c r="P107" s="336">
        <v>30.7</v>
      </c>
      <c r="Q107" s="331" t="s">
        <v>8836</v>
      </c>
      <c r="R107" s="333" t="s">
        <v>9048</v>
      </c>
      <c r="S107" s="333" t="s">
        <v>9049</v>
      </c>
      <c r="T107" s="331" t="s">
        <v>6915</v>
      </c>
      <c r="U107" s="331" t="s">
        <v>492</v>
      </c>
      <c r="V107" s="335" t="s">
        <v>9050</v>
      </c>
      <c r="W107" s="333" t="s">
        <v>9051</v>
      </c>
      <c r="X107" s="340">
        <v>141</v>
      </c>
      <c r="Y107" s="335" t="s">
        <v>60</v>
      </c>
      <c r="Z107" s="333" t="s">
        <v>60</v>
      </c>
      <c r="AA107" s="330" t="s">
        <v>60</v>
      </c>
      <c r="AB107" s="341" t="s">
        <v>60</v>
      </c>
      <c r="AC107" s="332">
        <v>3.37</v>
      </c>
      <c r="AD107" s="341" t="s">
        <v>60</v>
      </c>
      <c r="AE107" s="341" t="s">
        <v>60</v>
      </c>
      <c r="AF107" s="332">
        <v>2.0299999999999998</v>
      </c>
      <c r="AG107" s="332">
        <v>25.18</v>
      </c>
      <c r="AH107" s="332">
        <v>29.12</v>
      </c>
      <c r="AI107" s="336">
        <v>13.4</v>
      </c>
      <c r="AJ107" s="338">
        <v>-0.76500000000000001</v>
      </c>
      <c r="AK107" s="336">
        <v>16.8</v>
      </c>
      <c r="AL107" s="331" t="s">
        <v>8328</v>
      </c>
      <c r="AM107" s="331" t="s">
        <v>8329</v>
      </c>
      <c r="AN107" s="332">
        <v>58.62</v>
      </c>
      <c r="AO107" s="332">
        <v>57.53</v>
      </c>
      <c r="AP107" s="332">
        <v>43.75</v>
      </c>
      <c r="AQ107" s="90">
        <f t="shared" si="1"/>
        <v>92</v>
      </c>
      <c r="AR107" s="90">
        <f t="shared" si="1"/>
        <v>99</v>
      </c>
      <c r="AS107" s="90">
        <f t="shared" si="1"/>
        <v>164</v>
      </c>
    </row>
    <row r="108" spans="1:45" ht="409.5">
      <c r="A108" s="329">
        <v>44823</v>
      </c>
      <c r="B108" s="330" t="s">
        <v>865</v>
      </c>
      <c r="C108" s="330" t="s">
        <v>866</v>
      </c>
      <c r="D108" s="331" t="s">
        <v>61</v>
      </c>
      <c r="E108" s="331" t="s">
        <v>77</v>
      </c>
      <c r="F108" s="332">
        <v>22.95</v>
      </c>
      <c r="G108" s="330" t="s">
        <v>867</v>
      </c>
      <c r="H108" s="330" t="s">
        <v>868</v>
      </c>
      <c r="I108" s="331" t="s">
        <v>869</v>
      </c>
      <c r="J108" s="329">
        <v>44823</v>
      </c>
      <c r="K108" s="333" t="s">
        <v>491</v>
      </c>
      <c r="L108" s="334" t="s">
        <v>60</v>
      </c>
      <c r="M108" s="335" t="s">
        <v>9052</v>
      </c>
      <c r="N108" s="335" t="s">
        <v>9053</v>
      </c>
      <c r="O108" s="335" t="s">
        <v>8451</v>
      </c>
      <c r="P108" s="336">
        <v>25.2</v>
      </c>
      <c r="Q108" s="331" t="s">
        <v>8991</v>
      </c>
      <c r="R108" s="333" t="s">
        <v>9054</v>
      </c>
      <c r="S108" s="333" t="s">
        <v>9055</v>
      </c>
      <c r="T108" s="331" t="s">
        <v>6917</v>
      </c>
      <c r="U108" s="331" t="s">
        <v>492</v>
      </c>
      <c r="V108" s="335" t="s">
        <v>9056</v>
      </c>
      <c r="W108" s="333" t="s">
        <v>8644</v>
      </c>
      <c r="X108" s="340">
        <v>108.3</v>
      </c>
      <c r="Y108" s="335" t="s">
        <v>9057</v>
      </c>
      <c r="Z108" s="339" t="s">
        <v>9058</v>
      </c>
      <c r="AA108" s="330" t="s">
        <v>9059</v>
      </c>
      <c r="AB108" s="341" t="s">
        <v>60</v>
      </c>
      <c r="AC108" s="332">
        <v>1.2</v>
      </c>
      <c r="AD108" s="341" t="s">
        <v>60</v>
      </c>
      <c r="AE108" s="341" t="s">
        <v>60</v>
      </c>
      <c r="AF108" s="341" t="s">
        <v>60</v>
      </c>
      <c r="AG108" s="332">
        <v>16.09</v>
      </c>
      <c r="AH108" s="332">
        <v>21.82</v>
      </c>
      <c r="AI108" s="338">
        <v>1.2E-2</v>
      </c>
      <c r="AJ108" s="338">
        <v>-0.72299999999999998</v>
      </c>
      <c r="AK108" s="336">
        <v>22</v>
      </c>
      <c r="AL108" s="331" t="s">
        <v>8328</v>
      </c>
      <c r="AM108" s="331" t="s">
        <v>8329</v>
      </c>
      <c r="AN108" s="332">
        <v>65.38</v>
      </c>
      <c r="AO108" s="332">
        <v>57.51</v>
      </c>
      <c r="AP108" s="332">
        <v>35.01</v>
      </c>
      <c r="AQ108" s="90">
        <f t="shared" si="1"/>
        <v>76</v>
      </c>
      <c r="AR108" s="90">
        <f t="shared" si="1"/>
        <v>100</v>
      </c>
      <c r="AS108" s="90">
        <f t="shared" si="1"/>
        <v>214</v>
      </c>
    </row>
    <row r="109" spans="1:45" ht="180">
      <c r="A109" s="329">
        <v>44671</v>
      </c>
      <c r="B109" s="330" t="s">
        <v>2467</v>
      </c>
      <c r="C109" s="330" t="s">
        <v>2468</v>
      </c>
      <c r="D109" s="331" t="s">
        <v>61</v>
      </c>
      <c r="E109" s="331" t="s">
        <v>77</v>
      </c>
      <c r="F109" s="332">
        <v>17.11</v>
      </c>
      <c r="G109" s="330" t="s">
        <v>2469</v>
      </c>
      <c r="H109" s="330" t="s">
        <v>60</v>
      </c>
      <c r="I109" s="331" t="s">
        <v>2470</v>
      </c>
      <c r="J109" s="329">
        <v>44671</v>
      </c>
      <c r="K109" s="333" t="s">
        <v>491</v>
      </c>
      <c r="L109" s="334" t="s">
        <v>60</v>
      </c>
      <c r="M109" s="335" t="s">
        <v>9060</v>
      </c>
      <c r="N109" s="335" t="s">
        <v>60</v>
      </c>
      <c r="O109" s="335" t="s">
        <v>60</v>
      </c>
      <c r="P109" s="341" t="s">
        <v>60</v>
      </c>
      <c r="Q109" s="331" t="s">
        <v>9061</v>
      </c>
      <c r="R109" s="339" t="s">
        <v>9062</v>
      </c>
      <c r="S109" s="333" t="s">
        <v>9063</v>
      </c>
      <c r="T109" s="331" t="s">
        <v>6921</v>
      </c>
      <c r="U109" s="331" t="s">
        <v>492</v>
      </c>
      <c r="V109" s="335" t="s">
        <v>9064</v>
      </c>
      <c r="W109" s="333" t="s">
        <v>9065</v>
      </c>
      <c r="X109" s="330" t="s">
        <v>60</v>
      </c>
      <c r="Y109" s="335" t="s">
        <v>60</v>
      </c>
      <c r="Z109" s="333" t="s">
        <v>60</v>
      </c>
      <c r="AA109" s="330" t="s">
        <v>60</v>
      </c>
      <c r="AB109" s="341" t="s">
        <v>60</v>
      </c>
      <c r="AC109" s="341" t="s">
        <v>60</v>
      </c>
      <c r="AD109" s="341" t="s">
        <v>60</v>
      </c>
      <c r="AE109" s="341" t="s">
        <v>60</v>
      </c>
      <c r="AF109" s="338">
        <v>0.76200000000000001</v>
      </c>
      <c r="AG109" s="332">
        <v>16.3</v>
      </c>
      <c r="AH109" s="332">
        <v>2.17</v>
      </c>
      <c r="AI109" s="336">
        <v>21.4</v>
      </c>
      <c r="AJ109" s="336">
        <v>-12.6</v>
      </c>
      <c r="AK109" s="332">
        <v>6.11</v>
      </c>
      <c r="AL109" s="331" t="s">
        <v>8328</v>
      </c>
      <c r="AM109" s="331" t="s">
        <v>8329</v>
      </c>
      <c r="AN109" s="332">
        <v>-21.25</v>
      </c>
      <c r="AO109" s="332">
        <v>57.5</v>
      </c>
      <c r="AP109" s="332">
        <v>-21.25</v>
      </c>
      <c r="AQ109" s="90">
        <f t="shared" si="1"/>
        <v>465</v>
      </c>
      <c r="AR109" s="90">
        <f t="shared" si="1"/>
        <v>101</v>
      </c>
      <c r="AS109" s="90">
        <f t="shared" si="1"/>
        <v>471</v>
      </c>
    </row>
    <row r="110" spans="1:45" ht="157.5">
      <c r="A110" s="329">
        <v>44634</v>
      </c>
      <c r="B110" s="330" t="s">
        <v>793</v>
      </c>
      <c r="C110" s="330" t="s">
        <v>794</v>
      </c>
      <c r="D110" s="331" t="s">
        <v>61</v>
      </c>
      <c r="E110" s="331" t="s">
        <v>77</v>
      </c>
      <c r="F110" s="332">
        <v>81.98</v>
      </c>
      <c r="G110" s="330" t="s">
        <v>60</v>
      </c>
      <c r="H110" s="330" t="s">
        <v>60</v>
      </c>
      <c r="I110" s="331" t="s">
        <v>795</v>
      </c>
      <c r="J110" s="329">
        <v>44634</v>
      </c>
      <c r="K110" s="333" t="s">
        <v>491</v>
      </c>
      <c r="L110" s="334" t="s">
        <v>60</v>
      </c>
      <c r="M110" s="335" t="s">
        <v>9066</v>
      </c>
      <c r="N110" s="335" t="s">
        <v>9067</v>
      </c>
      <c r="O110" s="335" t="s">
        <v>9068</v>
      </c>
      <c r="P110" s="336">
        <v>99.5</v>
      </c>
      <c r="Q110" s="331" t="s">
        <v>8537</v>
      </c>
      <c r="R110" s="339" t="s">
        <v>9069</v>
      </c>
      <c r="S110" s="333" t="s">
        <v>8568</v>
      </c>
      <c r="T110" s="331" t="s">
        <v>6917</v>
      </c>
      <c r="U110" s="331" t="s">
        <v>492</v>
      </c>
      <c r="V110" s="335" t="s">
        <v>60</v>
      </c>
      <c r="W110" s="333" t="s">
        <v>60</v>
      </c>
      <c r="X110" s="330" t="s">
        <v>60</v>
      </c>
      <c r="Y110" s="335" t="s">
        <v>60</v>
      </c>
      <c r="Z110" s="333" t="s">
        <v>60</v>
      </c>
      <c r="AA110" s="330" t="s">
        <v>60</v>
      </c>
      <c r="AB110" s="332">
        <v>3.62</v>
      </c>
      <c r="AC110" s="338">
        <v>0.65200000000000002</v>
      </c>
      <c r="AD110" s="332">
        <v>2.04</v>
      </c>
      <c r="AE110" s="332">
        <v>2.2200000000000002</v>
      </c>
      <c r="AF110" s="338">
        <v>0.44900000000000001</v>
      </c>
      <c r="AG110" s="332">
        <v>67.75</v>
      </c>
      <c r="AH110" s="332">
        <v>105.59</v>
      </c>
      <c r="AI110" s="336">
        <v>151</v>
      </c>
      <c r="AJ110" s="336">
        <v>29.2</v>
      </c>
      <c r="AK110" s="336">
        <v>195.2</v>
      </c>
      <c r="AL110" s="331" t="s">
        <v>8328</v>
      </c>
      <c r="AM110" s="331" t="s">
        <v>8329</v>
      </c>
      <c r="AN110" s="332">
        <v>76.16</v>
      </c>
      <c r="AO110" s="332">
        <v>57.34</v>
      </c>
      <c r="AP110" s="332">
        <v>42.2</v>
      </c>
      <c r="AQ110" s="90">
        <f t="shared" si="1"/>
        <v>62</v>
      </c>
      <c r="AR110" s="90">
        <f t="shared" si="1"/>
        <v>102</v>
      </c>
      <c r="AS110" s="90">
        <f t="shared" si="1"/>
        <v>174</v>
      </c>
    </row>
    <row r="111" spans="1:45" ht="191.25">
      <c r="A111" s="329">
        <v>44006</v>
      </c>
      <c r="B111" s="330" t="s">
        <v>1038</v>
      </c>
      <c r="C111" s="330" t="s">
        <v>1039</v>
      </c>
      <c r="D111" s="331" t="s">
        <v>61</v>
      </c>
      <c r="E111" s="331" t="s">
        <v>77</v>
      </c>
      <c r="F111" s="332">
        <v>842.33</v>
      </c>
      <c r="G111" s="330" t="s">
        <v>1040</v>
      </c>
      <c r="H111" s="330" t="s">
        <v>60</v>
      </c>
      <c r="I111" s="331" t="s">
        <v>1041</v>
      </c>
      <c r="J111" s="329">
        <v>44006</v>
      </c>
      <c r="K111" s="333" t="s">
        <v>491</v>
      </c>
      <c r="L111" s="334" t="s">
        <v>60</v>
      </c>
      <c r="M111" s="335" t="s">
        <v>9070</v>
      </c>
      <c r="N111" s="335" t="s">
        <v>9071</v>
      </c>
      <c r="O111" s="335" t="s">
        <v>9072</v>
      </c>
      <c r="P111" s="336">
        <v>515.29999999999995</v>
      </c>
      <c r="Q111" s="331" t="s">
        <v>9073</v>
      </c>
      <c r="R111" s="333" t="s">
        <v>9074</v>
      </c>
      <c r="S111" s="333" t="s">
        <v>8339</v>
      </c>
      <c r="T111" s="331" t="s">
        <v>6923</v>
      </c>
      <c r="U111" s="331" t="s">
        <v>492</v>
      </c>
      <c r="V111" s="335" t="s">
        <v>9075</v>
      </c>
      <c r="W111" s="333" t="s">
        <v>8390</v>
      </c>
      <c r="X111" s="330" t="s">
        <v>60</v>
      </c>
      <c r="Y111" s="335" t="s">
        <v>60</v>
      </c>
      <c r="Z111" s="333" t="s">
        <v>60</v>
      </c>
      <c r="AA111" s="330" t="s">
        <v>60</v>
      </c>
      <c r="AB111" s="332">
        <v>15.34</v>
      </c>
      <c r="AC111" s="332">
        <v>1.75</v>
      </c>
      <c r="AD111" s="332">
        <v>4.37</v>
      </c>
      <c r="AE111" s="332">
        <v>7.42</v>
      </c>
      <c r="AF111" s="332">
        <v>1.03</v>
      </c>
      <c r="AG111" s="332">
        <v>928.7</v>
      </c>
      <c r="AH111" s="332">
        <v>173.09</v>
      </c>
      <c r="AI111" s="336">
        <v>563.20000000000005</v>
      </c>
      <c r="AJ111" s="336">
        <v>35.1</v>
      </c>
      <c r="AK111" s="336">
        <v>824.4</v>
      </c>
      <c r="AL111" s="331" t="s">
        <v>8328</v>
      </c>
      <c r="AM111" s="331" t="s">
        <v>8329</v>
      </c>
      <c r="AN111" s="332">
        <v>48.45</v>
      </c>
      <c r="AO111" s="332">
        <v>57.14</v>
      </c>
      <c r="AP111" s="332">
        <v>112.36</v>
      </c>
      <c r="AQ111" s="90">
        <f t="shared" si="1"/>
        <v>116</v>
      </c>
      <c r="AR111" s="90">
        <f t="shared" si="1"/>
        <v>103</v>
      </c>
      <c r="AS111" s="90">
        <f t="shared" si="1"/>
        <v>43</v>
      </c>
    </row>
    <row r="112" spans="1:45" ht="281.25">
      <c r="A112" s="329">
        <v>44785</v>
      </c>
      <c r="B112" s="330" t="s">
        <v>941</v>
      </c>
      <c r="C112" s="330" t="s">
        <v>942</v>
      </c>
      <c r="D112" s="331" t="s">
        <v>61</v>
      </c>
      <c r="E112" s="331" t="s">
        <v>77</v>
      </c>
      <c r="F112" s="332">
        <v>98.05</v>
      </c>
      <c r="G112" s="330" t="s">
        <v>943</v>
      </c>
      <c r="H112" s="330" t="s">
        <v>60</v>
      </c>
      <c r="I112" s="331" t="s">
        <v>944</v>
      </c>
      <c r="J112" s="329">
        <v>44785</v>
      </c>
      <c r="K112" s="333" t="s">
        <v>491</v>
      </c>
      <c r="L112" s="334" t="s">
        <v>60</v>
      </c>
      <c r="M112" s="335" t="s">
        <v>9076</v>
      </c>
      <c r="N112" s="335" t="s">
        <v>9077</v>
      </c>
      <c r="O112" s="335" t="s">
        <v>9078</v>
      </c>
      <c r="P112" s="336">
        <v>68.3</v>
      </c>
      <c r="Q112" s="331" t="s">
        <v>8633</v>
      </c>
      <c r="R112" s="339" t="s">
        <v>9079</v>
      </c>
      <c r="S112" s="333" t="s">
        <v>9080</v>
      </c>
      <c r="T112" s="331" t="s">
        <v>6921</v>
      </c>
      <c r="U112" s="331" t="s">
        <v>492</v>
      </c>
      <c r="V112" s="335" t="s">
        <v>9081</v>
      </c>
      <c r="W112" s="333" t="s">
        <v>9082</v>
      </c>
      <c r="X112" s="340">
        <v>300.89999999999998</v>
      </c>
      <c r="Y112" s="335" t="s">
        <v>60</v>
      </c>
      <c r="Z112" s="333" t="s">
        <v>60</v>
      </c>
      <c r="AA112" s="330" t="s">
        <v>60</v>
      </c>
      <c r="AB112" s="332">
        <v>10.23</v>
      </c>
      <c r="AC112" s="332">
        <v>1.02</v>
      </c>
      <c r="AD112" s="341" t="s">
        <v>60</v>
      </c>
      <c r="AE112" s="341" t="s">
        <v>60</v>
      </c>
      <c r="AF112" s="341" t="s">
        <v>60</v>
      </c>
      <c r="AG112" s="341" t="s">
        <v>60</v>
      </c>
      <c r="AH112" s="332">
        <v>93.97</v>
      </c>
      <c r="AI112" s="336">
        <v>45.8</v>
      </c>
      <c r="AJ112" s="332">
        <v>-1.29</v>
      </c>
      <c r="AK112" s="336">
        <v>453</v>
      </c>
      <c r="AL112" s="331" t="s">
        <v>8328</v>
      </c>
      <c r="AM112" s="331" t="s">
        <v>8329</v>
      </c>
      <c r="AN112" s="332">
        <v>57.12</v>
      </c>
      <c r="AO112" s="332">
        <v>57.12</v>
      </c>
      <c r="AP112" s="332">
        <v>55.71</v>
      </c>
      <c r="AQ112" s="90">
        <f t="shared" si="1"/>
        <v>95</v>
      </c>
      <c r="AR112" s="90">
        <f t="shared" si="1"/>
        <v>104</v>
      </c>
      <c r="AS112" s="90">
        <f t="shared" si="1"/>
        <v>119</v>
      </c>
    </row>
    <row r="113" spans="1:45" ht="225">
      <c r="A113" s="329">
        <v>44860</v>
      </c>
      <c r="B113" s="330" t="s">
        <v>1062</v>
      </c>
      <c r="C113" s="330" t="s">
        <v>1063</v>
      </c>
      <c r="D113" s="331" t="s">
        <v>61</v>
      </c>
      <c r="E113" s="331" t="s">
        <v>77</v>
      </c>
      <c r="F113" s="332">
        <v>361.1</v>
      </c>
      <c r="G113" s="330" t="s">
        <v>1064</v>
      </c>
      <c r="H113" s="330" t="s">
        <v>9083</v>
      </c>
      <c r="I113" s="331" t="s">
        <v>1066</v>
      </c>
      <c r="J113" s="329">
        <v>44860</v>
      </c>
      <c r="K113" s="333" t="s">
        <v>491</v>
      </c>
      <c r="L113" s="334" t="s">
        <v>60</v>
      </c>
      <c r="M113" s="335" t="s">
        <v>9084</v>
      </c>
      <c r="N113" s="335" t="s">
        <v>9085</v>
      </c>
      <c r="O113" s="335" t="s">
        <v>9086</v>
      </c>
      <c r="P113" s="336">
        <v>312.8</v>
      </c>
      <c r="Q113" s="331" t="s">
        <v>8469</v>
      </c>
      <c r="R113" s="333" t="s">
        <v>9087</v>
      </c>
      <c r="S113" s="333" t="s">
        <v>8742</v>
      </c>
      <c r="T113" s="331" t="s">
        <v>6917</v>
      </c>
      <c r="U113" s="331" t="s">
        <v>492</v>
      </c>
      <c r="V113" s="335" t="s">
        <v>9088</v>
      </c>
      <c r="W113" s="333" t="s">
        <v>8680</v>
      </c>
      <c r="X113" s="330" t="s">
        <v>60</v>
      </c>
      <c r="Y113" s="335" t="s">
        <v>9089</v>
      </c>
      <c r="Z113" s="339" t="s">
        <v>9090</v>
      </c>
      <c r="AA113" s="330" t="s">
        <v>60</v>
      </c>
      <c r="AB113" s="341" t="s">
        <v>60</v>
      </c>
      <c r="AC113" s="332">
        <v>4.7699999999999996</v>
      </c>
      <c r="AD113" s="341" t="s">
        <v>60</v>
      </c>
      <c r="AE113" s="341" t="s">
        <v>60</v>
      </c>
      <c r="AF113" s="332">
        <v>5.77</v>
      </c>
      <c r="AG113" s="332">
        <v>343.14</v>
      </c>
      <c r="AH113" s="332">
        <v>316.27999999999997</v>
      </c>
      <c r="AI113" s="336">
        <v>63</v>
      </c>
      <c r="AJ113" s="336">
        <v>-52.9</v>
      </c>
      <c r="AK113" s="336">
        <v>196.6</v>
      </c>
      <c r="AL113" s="331" t="s">
        <v>8328</v>
      </c>
      <c r="AM113" s="331" t="s">
        <v>8329</v>
      </c>
      <c r="AN113" s="332">
        <v>46.97</v>
      </c>
      <c r="AO113" s="332">
        <v>55.95</v>
      </c>
      <c r="AP113" s="332">
        <v>106.38</v>
      </c>
      <c r="AQ113" s="90">
        <f t="shared" si="1"/>
        <v>122</v>
      </c>
      <c r="AR113" s="90">
        <f t="shared" si="1"/>
        <v>105</v>
      </c>
      <c r="AS113" s="90">
        <f t="shared" si="1"/>
        <v>46</v>
      </c>
    </row>
    <row r="114" spans="1:45" ht="409.5">
      <c r="A114" s="329">
        <v>44747</v>
      </c>
      <c r="B114" s="330" t="s">
        <v>1003</v>
      </c>
      <c r="C114" s="330" t="s">
        <v>1004</v>
      </c>
      <c r="D114" s="331" t="s">
        <v>61</v>
      </c>
      <c r="E114" s="331" t="s">
        <v>67</v>
      </c>
      <c r="F114" s="332">
        <v>2638.06</v>
      </c>
      <c r="G114" s="330" t="s">
        <v>1005</v>
      </c>
      <c r="H114" s="330" t="s">
        <v>1006</v>
      </c>
      <c r="I114" s="331" t="s">
        <v>1007</v>
      </c>
      <c r="J114" s="329">
        <v>44747</v>
      </c>
      <c r="K114" s="333" t="s">
        <v>491</v>
      </c>
      <c r="L114" s="329">
        <v>44841</v>
      </c>
      <c r="M114" s="335" t="s">
        <v>9091</v>
      </c>
      <c r="N114" s="335" t="s">
        <v>9092</v>
      </c>
      <c r="O114" s="335" t="s">
        <v>9093</v>
      </c>
      <c r="P114" s="336">
        <v>1192.9000000000001</v>
      </c>
      <c r="Q114" s="331" t="s">
        <v>9094</v>
      </c>
      <c r="R114" s="339" t="s">
        <v>9095</v>
      </c>
      <c r="S114" s="333" t="s">
        <v>9096</v>
      </c>
      <c r="T114" s="331" t="s">
        <v>6915</v>
      </c>
      <c r="U114" s="331" t="s">
        <v>492</v>
      </c>
      <c r="V114" s="335" t="s">
        <v>9097</v>
      </c>
      <c r="W114" s="333" t="s">
        <v>9098</v>
      </c>
      <c r="X114" s="330" t="s">
        <v>60</v>
      </c>
      <c r="Y114" s="335" t="s">
        <v>9099</v>
      </c>
      <c r="Z114" s="339" t="s">
        <v>9100</v>
      </c>
      <c r="AA114" s="330" t="s">
        <v>60</v>
      </c>
      <c r="AB114" s="332">
        <v>171.01</v>
      </c>
      <c r="AC114" s="332">
        <v>1.76</v>
      </c>
      <c r="AD114" s="332">
        <v>10.199999999999999</v>
      </c>
      <c r="AE114" s="332">
        <v>96.22</v>
      </c>
      <c r="AF114" s="332">
        <v>1.3</v>
      </c>
      <c r="AG114" s="332">
        <v>2514.7600000000002</v>
      </c>
      <c r="AH114" s="332">
        <v>1176.56</v>
      </c>
      <c r="AI114" s="336">
        <v>1967.6</v>
      </c>
      <c r="AJ114" s="332">
        <v>6.98</v>
      </c>
      <c r="AK114" s="336">
        <v>2547</v>
      </c>
      <c r="AL114" s="331" t="s">
        <v>8328</v>
      </c>
      <c r="AM114" s="331" t="s">
        <v>8329</v>
      </c>
      <c r="AN114" s="332">
        <v>52.05</v>
      </c>
      <c r="AO114" s="332">
        <v>55.32</v>
      </c>
      <c r="AP114" s="332">
        <v>56.82</v>
      </c>
      <c r="AQ114" s="90">
        <f t="shared" si="1"/>
        <v>109</v>
      </c>
      <c r="AR114" s="90">
        <f t="shared" si="1"/>
        <v>106</v>
      </c>
      <c r="AS114" s="90">
        <f t="shared" si="1"/>
        <v>113</v>
      </c>
    </row>
    <row r="115" spans="1:45" ht="191.25">
      <c r="A115" s="329">
        <v>44489</v>
      </c>
      <c r="B115" s="330" t="s">
        <v>861</v>
      </c>
      <c r="C115" s="330" t="s">
        <v>862</v>
      </c>
      <c r="D115" s="331" t="s">
        <v>61</v>
      </c>
      <c r="E115" s="331" t="s">
        <v>77</v>
      </c>
      <c r="F115" s="332">
        <v>185.44</v>
      </c>
      <c r="G115" s="330" t="s">
        <v>863</v>
      </c>
      <c r="H115" s="330" t="s">
        <v>60</v>
      </c>
      <c r="I115" s="331" t="s">
        <v>864</v>
      </c>
      <c r="J115" s="329">
        <v>44489</v>
      </c>
      <c r="K115" s="333" t="s">
        <v>491</v>
      </c>
      <c r="L115" s="334" t="s">
        <v>60</v>
      </c>
      <c r="M115" s="335" t="s">
        <v>9101</v>
      </c>
      <c r="N115" s="335" t="s">
        <v>9102</v>
      </c>
      <c r="O115" s="335" t="s">
        <v>9103</v>
      </c>
      <c r="P115" s="336">
        <v>57.3</v>
      </c>
      <c r="Q115" s="331" t="s">
        <v>8913</v>
      </c>
      <c r="R115" s="339" t="s">
        <v>9104</v>
      </c>
      <c r="S115" s="333" t="s">
        <v>9049</v>
      </c>
      <c r="T115" s="331" t="s">
        <v>6915</v>
      </c>
      <c r="U115" s="331" t="s">
        <v>492</v>
      </c>
      <c r="V115" s="335" t="s">
        <v>9105</v>
      </c>
      <c r="W115" s="333" t="s">
        <v>9106</v>
      </c>
      <c r="X115" s="330" t="s">
        <v>60</v>
      </c>
      <c r="Y115" s="335" t="s">
        <v>60</v>
      </c>
      <c r="Z115" s="333" t="s">
        <v>60</v>
      </c>
      <c r="AA115" s="330" t="s">
        <v>60</v>
      </c>
      <c r="AB115" s="341" t="s">
        <v>60</v>
      </c>
      <c r="AC115" s="338">
        <v>0.81699999999999995</v>
      </c>
      <c r="AD115" s="332">
        <v>9.61</v>
      </c>
      <c r="AE115" s="332">
        <v>18.690000000000001</v>
      </c>
      <c r="AF115" s="332">
        <v>1.1299999999999999</v>
      </c>
      <c r="AG115" s="332">
        <v>220</v>
      </c>
      <c r="AH115" s="332">
        <v>79.319999999999993</v>
      </c>
      <c r="AI115" s="336">
        <v>179.2</v>
      </c>
      <c r="AJ115" s="336">
        <v>-60.8</v>
      </c>
      <c r="AK115" s="336">
        <v>369.9</v>
      </c>
      <c r="AL115" s="331" t="s">
        <v>8328</v>
      </c>
      <c r="AM115" s="331" t="s">
        <v>8329</v>
      </c>
      <c r="AN115" s="332">
        <v>66.040000000000006</v>
      </c>
      <c r="AO115" s="332">
        <v>54.93</v>
      </c>
      <c r="AP115" s="332">
        <v>56.03</v>
      </c>
      <c r="AQ115" s="90">
        <f t="shared" si="1"/>
        <v>75</v>
      </c>
      <c r="AR115" s="90">
        <f t="shared" si="1"/>
        <v>107</v>
      </c>
      <c r="AS115" s="90">
        <f t="shared" si="1"/>
        <v>116</v>
      </c>
    </row>
    <row r="116" spans="1:45" ht="135">
      <c r="A116" s="329">
        <v>44839</v>
      </c>
      <c r="B116" s="330" t="s">
        <v>9107</v>
      </c>
      <c r="C116" s="330" t="s">
        <v>9108</v>
      </c>
      <c r="D116" s="331" t="s">
        <v>61</v>
      </c>
      <c r="E116" s="331" t="s">
        <v>77</v>
      </c>
      <c r="F116" s="332">
        <v>37.33</v>
      </c>
      <c r="G116" s="330" t="s">
        <v>3793</v>
      </c>
      <c r="H116" s="330" t="s">
        <v>60</v>
      </c>
      <c r="I116" s="331" t="s">
        <v>3794</v>
      </c>
      <c r="J116" s="329">
        <v>44839</v>
      </c>
      <c r="K116" s="333" t="s">
        <v>491</v>
      </c>
      <c r="L116" s="334" t="s">
        <v>60</v>
      </c>
      <c r="M116" s="335" t="s">
        <v>9109</v>
      </c>
      <c r="N116" s="335" t="s">
        <v>9110</v>
      </c>
      <c r="O116" s="335" t="s">
        <v>9111</v>
      </c>
      <c r="P116" s="336">
        <v>31.4</v>
      </c>
      <c r="Q116" s="331" t="s">
        <v>9112</v>
      </c>
      <c r="R116" s="339" t="s">
        <v>9113</v>
      </c>
      <c r="S116" s="333" t="s">
        <v>8742</v>
      </c>
      <c r="T116" s="331" t="s">
        <v>6917</v>
      </c>
      <c r="U116" s="331" t="s">
        <v>492</v>
      </c>
      <c r="V116" s="335" t="s">
        <v>9114</v>
      </c>
      <c r="W116" s="333" t="s">
        <v>8576</v>
      </c>
      <c r="X116" s="330" t="s">
        <v>60</v>
      </c>
      <c r="Y116" s="335" t="s">
        <v>60</v>
      </c>
      <c r="Z116" s="333" t="s">
        <v>60</v>
      </c>
      <c r="AA116" s="330" t="s">
        <v>60</v>
      </c>
      <c r="AB116" s="332">
        <v>11.8</v>
      </c>
      <c r="AC116" s="332">
        <v>1.98</v>
      </c>
      <c r="AD116" s="332">
        <v>6.79</v>
      </c>
      <c r="AE116" s="332">
        <v>8.6300000000000008</v>
      </c>
      <c r="AF116" s="338">
        <v>0.52900000000000003</v>
      </c>
      <c r="AG116" s="332">
        <v>31.73</v>
      </c>
      <c r="AH116" s="332">
        <v>30.66</v>
      </c>
      <c r="AI116" s="336">
        <v>64</v>
      </c>
      <c r="AJ116" s="332">
        <v>2.4</v>
      </c>
      <c r="AK116" s="336">
        <v>55.4</v>
      </c>
      <c r="AL116" s="331" t="s">
        <v>8328</v>
      </c>
      <c r="AM116" s="331" t="s">
        <v>8329</v>
      </c>
      <c r="AN116" s="332">
        <v>54.88</v>
      </c>
      <c r="AO116" s="332">
        <v>54.88</v>
      </c>
      <c r="AP116" s="332">
        <v>58.04</v>
      </c>
      <c r="AQ116" s="90">
        <f t="shared" si="1"/>
        <v>100</v>
      </c>
      <c r="AR116" s="90">
        <f t="shared" si="1"/>
        <v>108</v>
      </c>
      <c r="AS116" s="90">
        <f t="shared" si="1"/>
        <v>111</v>
      </c>
    </row>
    <row r="117" spans="1:45" ht="202.5">
      <c r="A117" s="329">
        <v>44103</v>
      </c>
      <c r="B117" s="330" t="s">
        <v>1067</v>
      </c>
      <c r="C117" s="330" t="s">
        <v>1068</v>
      </c>
      <c r="D117" s="331" t="s">
        <v>61</v>
      </c>
      <c r="E117" s="331" t="s">
        <v>77</v>
      </c>
      <c r="F117" s="332">
        <v>5.44</v>
      </c>
      <c r="G117" s="330" t="s">
        <v>1069</v>
      </c>
      <c r="H117" s="330" t="s">
        <v>60</v>
      </c>
      <c r="I117" s="331" t="s">
        <v>1070</v>
      </c>
      <c r="J117" s="329">
        <v>44103</v>
      </c>
      <c r="K117" s="333" t="s">
        <v>491</v>
      </c>
      <c r="L117" s="334" t="s">
        <v>60</v>
      </c>
      <c r="M117" s="335" t="s">
        <v>9115</v>
      </c>
      <c r="N117" s="335" t="s">
        <v>9116</v>
      </c>
      <c r="O117" s="335" t="s">
        <v>9117</v>
      </c>
      <c r="P117" s="332">
        <v>4.2</v>
      </c>
      <c r="Q117" s="331" t="s">
        <v>8497</v>
      </c>
      <c r="R117" s="337" t="s">
        <v>9118</v>
      </c>
      <c r="S117" s="333" t="s">
        <v>9119</v>
      </c>
      <c r="T117" s="331" t="s">
        <v>6917</v>
      </c>
      <c r="U117" s="331" t="s">
        <v>492</v>
      </c>
      <c r="V117" s="335" t="s">
        <v>9120</v>
      </c>
      <c r="W117" s="333" t="s">
        <v>9121</v>
      </c>
      <c r="X117" s="340">
        <v>13</v>
      </c>
      <c r="Y117" s="335" t="s">
        <v>60</v>
      </c>
      <c r="Z117" s="333" t="s">
        <v>60</v>
      </c>
      <c r="AA117" s="330" t="s">
        <v>60</v>
      </c>
      <c r="AB117" s="332">
        <v>37.880000000000003</v>
      </c>
      <c r="AC117" s="332">
        <v>1.25</v>
      </c>
      <c r="AD117" s="341" t="s">
        <v>60</v>
      </c>
      <c r="AE117" s="341" t="s">
        <v>60</v>
      </c>
      <c r="AF117" s="341" t="s">
        <v>60</v>
      </c>
      <c r="AG117" s="341" t="s">
        <v>60</v>
      </c>
      <c r="AH117" s="332">
        <v>10.82</v>
      </c>
      <c r="AI117" s="332">
        <v>4.07</v>
      </c>
      <c r="AJ117" s="332">
        <v>1.1000000000000001</v>
      </c>
      <c r="AK117" s="336">
        <v>35.6</v>
      </c>
      <c r="AL117" s="331" t="s">
        <v>8328</v>
      </c>
      <c r="AM117" s="331" t="s">
        <v>8329</v>
      </c>
      <c r="AN117" s="332">
        <v>46.83</v>
      </c>
      <c r="AO117" s="332">
        <v>54.36</v>
      </c>
      <c r="AP117" s="332">
        <v>62.7</v>
      </c>
      <c r="AQ117" s="90">
        <f t="shared" si="1"/>
        <v>123</v>
      </c>
      <c r="AR117" s="90">
        <f t="shared" si="1"/>
        <v>109</v>
      </c>
      <c r="AS117" s="90">
        <f t="shared" si="1"/>
        <v>97</v>
      </c>
    </row>
    <row r="118" spans="1:45" ht="281.25">
      <c r="A118" s="329">
        <v>44638</v>
      </c>
      <c r="B118" s="330" t="s">
        <v>1071</v>
      </c>
      <c r="C118" s="330" t="s">
        <v>1072</v>
      </c>
      <c r="D118" s="331" t="s">
        <v>61</v>
      </c>
      <c r="E118" s="331" t="s">
        <v>77</v>
      </c>
      <c r="F118" s="332">
        <v>148.30000000000001</v>
      </c>
      <c r="G118" s="330" t="s">
        <v>1073</v>
      </c>
      <c r="H118" s="330" t="s">
        <v>60</v>
      </c>
      <c r="I118" s="331" t="s">
        <v>1074</v>
      </c>
      <c r="J118" s="329">
        <v>44638</v>
      </c>
      <c r="K118" s="333" t="s">
        <v>491</v>
      </c>
      <c r="L118" s="334" t="s">
        <v>60</v>
      </c>
      <c r="M118" s="335" t="s">
        <v>9122</v>
      </c>
      <c r="N118" s="335" t="s">
        <v>9123</v>
      </c>
      <c r="O118" s="335" t="s">
        <v>60</v>
      </c>
      <c r="P118" s="336">
        <v>128.69999999999999</v>
      </c>
      <c r="Q118" s="331" t="s">
        <v>9124</v>
      </c>
      <c r="R118" s="339" t="s">
        <v>9125</v>
      </c>
      <c r="S118" s="333" t="s">
        <v>9126</v>
      </c>
      <c r="T118" s="331" t="s">
        <v>6919</v>
      </c>
      <c r="U118" s="331" t="s">
        <v>492</v>
      </c>
      <c r="V118" s="335" t="s">
        <v>9127</v>
      </c>
      <c r="W118" s="333" t="s">
        <v>9128</v>
      </c>
      <c r="X118" s="330" t="s">
        <v>60</v>
      </c>
      <c r="Y118" s="335" t="s">
        <v>60</v>
      </c>
      <c r="Z118" s="333" t="s">
        <v>60</v>
      </c>
      <c r="AA118" s="330" t="s">
        <v>60</v>
      </c>
      <c r="AB118" s="332">
        <v>48.54</v>
      </c>
      <c r="AC118" s="332">
        <v>1.46</v>
      </c>
      <c r="AD118" s="332">
        <v>14.04</v>
      </c>
      <c r="AE118" s="332">
        <v>43.37</v>
      </c>
      <c r="AF118" s="332">
        <v>1.1399999999999999</v>
      </c>
      <c r="AG118" s="332">
        <v>98.01</v>
      </c>
      <c r="AH118" s="332">
        <v>145.78</v>
      </c>
      <c r="AI118" s="336">
        <v>86.2</v>
      </c>
      <c r="AJ118" s="332">
        <v>3</v>
      </c>
      <c r="AK118" s="336">
        <v>118.3</v>
      </c>
      <c r="AL118" s="331" t="s">
        <v>8328</v>
      </c>
      <c r="AM118" s="331" t="s">
        <v>8329</v>
      </c>
      <c r="AN118" s="332">
        <v>46.2</v>
      </c>
      <c r="AO118" s="332">
        <v>54.08</v>
      </c>
      <c r="AP118" s="332">
        <v>16.28</v>
      </c>
      <c r="AQ118" s="90">
        <f t="shared" si="1"/>
        <v>124</v>
      </c>
      <c r="AR118" s="90">
        <f t="shared" si="1"/>
        <v>110</v>
      </c>
      <c r="AS118" s="90">
        <f t="shared" si="1"/>
        <v>311</v>
      </c>
    </row>
    <row r="119" spans="1:45" ht="409.5">
      <c r="A119" s="329">
        <v>44804</v>
      </c>
      <c r="B119" s="330" t="s">
        <v>775</v>
      </c>
      <c r="C119" s="330" t="s">
        <v>776</v>
      </c>
      <c r="D119" s="331" t="s">
        <v>61</v>
      </c>
      <c r="E119" s="331" t="s">
        <v>77</v>
      </c>
      <c r="F119" s="332">
        <v>232.06</v>
      </c>
      <c r="G119" s="330" t="s">
        <v>777</v>
      </c>
      <c r="H119" s="330" t="s">
        <v>778</v>
      </c>
      <c r="I119" s="331" t="s">
        <v>779</v>
      </c>
      <c r="J119" s="329">
        <v>44804</v>
      </c>
      <c r="K119" s="333" t="s">
        <v>491</v>
      </c>
      <c r="L119" s="334" t="s">
        <v>60</v>
      </c>
      <c r="M119" s="335" t="s">
        <v>9129</v>
      </c>
      <c r="N119" s="335" t="s">
        <v>9130</v>
      </c>
      <c r="O119" s="335" t="s">
        <v>9131</v>
      </c>
      <c r="P119" s="336">
        <v>339.7</v>
      </c>
      <c r="Q119" s="331" t="s">
        <v>8469</v>
      </c>
      <c r="R119" s="333" t="s">
        <v>9132</v>
      </c>
      <c r="S119" s="333" t="s">
        <v>8602</v>
      </c>
      <c r="T119" s="331" t="s">
        <v>6921</v>
      </c>
      <c r="U119" s="331" t="s">
        <v>492</v>
      </c>
      <c r="V119" s="335" t="s">
        <v>9133</v>
      </c>
      <c r="W119" s="339" t="s">
        <v>9134</v>
      </c>
      <c r="X119" s="330" t="s">
        <v>60</v>
      </c>
      <c r="Y119" s="335" t="s">
        <v>9135</v>
      </c>
      <c r="Z119" s="339" t="s">
        <v>9136</v>
      </c>
      <c r="AA119" s="330" t="s">
        <v>60</v>
      </c>
      <c r="AB119" s="341" t="s">
        <v>60</v>
      </c>
      <c r="AC119" s="332">
        <v>3.02</v>
      </c>
      <c r="AD119" s="341" t="s">
        <v>60</v>
      </c>
      <c r="AE119" s="341" t="s">
        <v>60</v>
      </c>
      <c r="AF119" s="332">
        <v>4.26</v>
      </c>
      <c r="AG119" s="332">
        <v>253.01</v>
      </c>
      <c r="AH119" s="332">
        <v>283.39999999999998</v>
      </c>
      <c r="AI119" s="336">
        <v>59.5</v>
      </c>
      <c r="AJ119" s="336">
        <v>-30.4</v>
      </c>
      <c r="AK119" s="336">
        <v>162.80000000000001</v>
      </c>
      <c r="AL119" s="331" t="s">
        <v>8328</v>
      </c>
      <c r="AM119" s="331" t="s">
        <v>8329</v>
      </c>
      <c r="AN119" s="332">
        <v>59.29</v>
      </c>
      <c r="AO119" s="332">
        <v>53.85</v>
      </c>
      <c r="AP119" s="332">
        <v>62.9</v>
      </c>
      <c r="AQ119" s="90">
        <f t="shared" si="1"/>
        <v>90</v>
      </c>
      <c r="AR119" s="90">
        <f t="shared" si="1"/>
        <v>111</v>
      </c>
      <c r="AS119" s="90">
        <f t="shared" si="1"/>
        <v>95</v>
      </c>
    </row>
    <row r="120" spans="1:45" ht="409.5">
      <c r="A120" s="329">
        <v>44832</v>
      </c>
      <c r="B120" s="330" t="s">
        <v>9137</v>
      </c>
      <c r="C120" s="330" t="s">
        <v>9138</v>
      </c>
      <c r="D120" s="331" t="s">
        <v>61</v>
      </c>
      <c r="E120" s="331" t="s">
        <v>77</v>
      </c>
      <c r="F120" s="332">
        <v>1689.8</v>
      </c>
      <c r="G120" s="330" t="s">
        <v>3608</v>
      </c>
      <c r="H120" s="330" t="s">
        <v>3609</v>
      </c>
      <c r="I120" s="331" t="s">
        <v>3610</v>
      </c>
      <c r="J120" s="329">
        <v>44832</v>
      </c>
      <c r="K120" s="333" t="s">
        <v>491</v>
      </c>
      <c r="L120" s="334" t="s">
        <v>60</v>
      </c>
      <c r="M120" s="335" t="s">
        <v>9139</v>
      </c>
      <c r="N120" s="335" t="s">
        <v>9140</v>
      </c>
      <c r="O120" s="335" t="s">
        <v>60</v>
      </c>
      <c r="P120" s="336">
        <v>1556.6</v>
      </c>
      <c r="Q120" s="331" t="s">
        <v>8469</v>
      </c>
      <c r="R120" s="339" t="s">
        <v>9141</v>
      </c>
      <c r="S120" s="333" t="s">
        <v>9142</v>
      </c>
      <c r="T120" s="331" t="s">
        <v>6921</v>
      </c>
      <c r="U120" s="331" t="s">
        <v>492</v>
      </c>
      <c r="V120" s="335" t="s">
        <v>9143</v>
      </c>
      <c r="W120" s="333" t="s">
        <v>9144</v>
      </c>
      <c r="X120" s="330" t="s">
        <v>60</v>
      </c>
      <c r="Y120" s="335" t="s">
        <v>9145</v>
      </c>
      <c r="Z120" s="339" t="s">
        <v>9146</v>
      </c>
      <c r="AA120" s="330" t="s">
        <v>60</v>
      </c>
      <c r="AB120" s="341" t="s">
        <v>60</v>
      </c>
      <c r="AC120" s="332">
        <v>6</v>
      </c>
      <c r="AD120" s="341" t="s">
        <v>60</v>
      </c>
      <c r="AE120" s="341" t="s">
        <v>60</v>
      </c>
      <c r="AF120" s="332">
        <v>10.67</v>
      </c>
      <c r="AG120" s="332">
        <v>1541.83</v>
      </c>
      <c r="AH120" s="332">
        <v>1637.41</v>
      </c>
      <c r="AI120" s="336">
        <v>154.30000000000001</v>
      </c>
      <c r="AJ120" s="336">
        <v>-81.900000000000006</v>
      </c>
      <c r="AK120" s="336">
        <v>470.6</v>
      </c>
      <c r="AL120" s="331" t="s">
        <v>8328</v>
      </c>
      <c r="AM120" s="331" t="s">
        <v>8329</v>
      </c>
      <c r="AN120" s="332">
        <v>64.64</v>
      </c>
      <c r="AO120" s="332">
        <v>53.47</v>
      </c>
      <c r="AP120" s="332">
        <v>43.94</v>
      </c>
      <c r="AQ120" s="90">
        <f t="shared" si="1"/>
        <v>79</v>
      </c>
      <c r="AR120" s="90">
        <f t="shared" si="1"/>
        <v>112</v>
      </c>
      <c r="AS120" s="90">
        <f t="shared" si="1"/>
        <v>163</v>
      </c>
    </row>
    <row r="121" spans="1:45" ht="168.75">
      <c r="A121" s="329">
        <v>44519</v>
      </c>
      <c r="B121" s="330" t="s">
        <v>1238</v>
      </c>
      <c r="C121" s="330" t="s">
        <v>1239</v>
      </c>
      <c r="D121" s="331" t="s">
        <v>61</v>
      </c>
      <c r="E121" s="331" t="s">
        <v>67</v>
      </c>
      <c r="F121" s="332">
        <v>426.77</v>
      </c>
      <c r="G121" s="330" t="s">
        <v>1240</v>
      </c>
      <c r="H121" s="330" t="s">
        <v>60</v>
      </c>
      <c r="I121" s="331" t="s">
        <v>1241</v>
      </c>
      <c r="J121" s="329">
        <v>44519</v>
      </c>
      <c r="K121" s="333" t="s">
        <v>491</v>
      </c>
      <c r="L121" s="329">
        <v>44665</v>
      </c>
      <c r="M121" s="335" t="s">
        <v>9147</v>
      </c>
      <c r="N121" s="335" t="s">
        <v>9148</v>
      </c>
      <c r="O121" s="335" t="s">
        <v>9149</v>
      </c>
      <c r="P121" s="336">
        <v>447</v>
      </c>
      <c r="Q121" s="331" t="s">
        <v>8748</v>
      </c>
      <c r="R121" s="339" t="s">
        <v>9150</v>
      </c>
      <c r="S121" s="333" t="s">
        <v>9151</v>
      </c>
      <c r="T121" s="331" t="s">
        <v>6919</v>
      </c>
      <c r="U121" s="331" t="s">
        <v>492</v>
      </c>
      <c r="V121" s="335" t="s">
        <v>60</v>
      </c>
      <c r="W121" s="333" t="s">
        <v>9152</v>
      </c>
      <c r="X121" s="330" t="s">
        <v>60</v>
      </c>
      <c r="Y121" s="335" t="s">
        <v>60</v>
      </c>
      <c r="Z121" s="333" t="s">
        <v>60</v>
      </c>
      <c r="AA121" s="330" t="s">
        <v>60</v>
      </c>
      <c r="AB121" s="332">
        <v>62.55</v>
      </c>
      <c r="AC121" s="332">
        <v>1.99</v>
      </c>
      <c r="AD121" s="332">
        <v>13.07</v>
      </c>
      <c r="AE121" s="332">
        <v>23.4</v>
      </c>
      <c r="AF121" s="332">
        <v>2.89</v>
      </c>
      <c r="AG121" s="332">
        <v>601.66999999999996</v>
      </c>
      <c r="AH121" s="332">
        <v>432.33</v>
      </c>
      <c r="AI121" s="336">
        <v>201.8</v>
      </c>
      <c r="AJ121" s="336">
        <v>-25</v>
      </c>
      <c r="AK121" s="336">
        <v>456.3</v>
      </c>
      <c r="AL121" s="331" t="s">
        <v>8328</v>
      </c>
      <c r="AM121" s="331" t="s">
        <v>8329</v>
      </c>
      <c r="AN121" s="332">
        <v>35.14</v>
      </c>
      <c r="AO121" s="332">
        <v>52.64</v>
      </c>
      <c r="AP121" s="332">
        <v>36.85</v>
      </c>
      <c r="AQ121" s="90">
        <f t="shared" si="1"/>
        <v>170</v>
      </c>
      <c r="AR121" s="90">
        <f t="shared" si="1"/>
        <v>113</v>
      </c>
      <c r="AS121" s="90">
        <f t="shared" si="1"/>
        <v>200</v>
      </c>
    </row>
    <row r="122" spans="1:45" ht="191.25">
      <c r="A122" s="329">
        <v>44594</v>
      </c>
      <c r="B122" s="330" t="s">
        <v>993</v>
      </c>
      <c r="C122" s="330" t="s">
        <v>994</v>
      </c>
      <c r="D122" s="331" t="s">
        <v>61</v>
      </c>
      <c r="E122" s="331" t="s">
        <v>77</v>
      </c>
      <c r="F122" s="332">
        <v>64.400000000000006</v>
      </c>
      <c r="G122" s="330" t="s">
        <v>995</v>
      </c>
      <c r="H122" s="330" t="s">
        <v>60</v>
      </c>
      <c r="I122" s="331" t="s">
        <v>996</v>
      </c>
      <c r="J122" s="329">
        <v>44594</v>
      </c>
      <c r="K122" s="333" t="s">
        <v>491</v>
      </c>
      <c r="L122" s="334" t="s">
        <v>60</v>
      </c>
      <c r="M122" s="335" t="s">
        <v>9153</v>
      </c>
      <c r="N122" s="335" t="s">
        <v>9154</v>
      </c>
      <c r="O122" s="335" t="s">
        <v>9155</v>
      </c>
      <c r="P122" s="336">
        <v>58.8</v>
      </c>
      <c r="Q122" s="331" t="s">
        <v>8633</v>
      </c>
      <c r="R122" s="339" t="s">
        <v>8949</v>
      </c>
      <c r="S122" s="333" t="s">
        <v>9156</v>
      </c>
      <c r="T122" s="331" t="s">
        <v>6921</v>
      </c>
      <c r="U122" s="331" t="s">
        <v>492</v>
      </c>
      <c r="V122" s="335" t="s">
        <v>9157</v>
      </c>
      <c r="W122" s="333" t="s">
        <v>9158</v>
      </c>
      <c r="X122" s="340">
        <v>4346</v>
      </c>
      <c r="Y122" s="335" t="s">
        <v>60</v>
      </c>
      <c r="Z122" s="333" t="s">
        <v>60</v>
      </c>
      <c r="AA122" s="330" t="s">
        <v>60</v>
      </c>
      <c r="AB122" s="332">
        <v>11.35</v>
      </c>
      <c r="AC122" s="332">
        <v>1.51</v>
      </c>
      <c r="AD122" s="341" t="s">
        <v>60</v>
      </c>
      <c r="AE122" s="341" t="s">
        <v>60</v>
      </c>
      <c r="AF122" s="341" t="s">
        <v>60</v>
      </c>
      <c r="AG122" s="341" t="s">
        <v>60</v>
      </c>
      <c r="AH122" s="332">
        <v>64.400000000000006</v>
      </c>
      <c r="AI122" s="336">
        <v>19.600000000000001</v>
      </c>
      <c r="AJ122" s="332">
        <v>3.7</v>
      </c>
      <c r="AK122" s="336">
        <v>554.70000000000005</v>
      </c>
      <c r="AL122" s="331" t="s">
        <v>8328</v>
      </c>
      <c r="AM122" s="331" t="s">
        <v>8329</v>
      </c>
      <c r="AN122" s="332">
        <v>52.92</v>
      </c>
      <c r="AO122" s="332">
        <v>52.34</v>
      </c>
      <c r="AP122" s="332">
        <v>48.03</v>
      </c>
      <c r="AQ122" s="90">
        <f t="shared" si="1"/>
        <v>106</v>
      </c>
      <c r="AR122" s="90">
        <f t="shared" si="1"/>
        <v>114</v>
      </c>
      <c r="AS122" s="90">
        <f t="shared" si="1"/>
        <v>150</v>
      </c>
    </row>
    <row r="123" spans="1:45" ht="405">
      <c r="A123" s="329">
        <v>44410</v>
      </c>
      <c r="B123" s="330" t="s">
        <v>833</v>
      </c>
      <c r="C123" s="330" t="s">
        <v>834</v>
      </c>
      <c r="D123" s="331" t="s">
        <v>61</v>
      </c>
      <c r="E123" s="331" t="s">
        <v>77</v>
      </c>
      <c r="F123" s="332">
        <v>722.51</v>
      </c>
      <c r="G123" s="330" t="s">
        <v>1001</v>
      </c>
      <c r="H123" s="330" t="s">
        <v>60</v>
      </c>
      <c r="I123" s="331" t="s">
        <v>1002</v>
      </c>
      <c r="J123" s="329">
        <v>44410</v>
      </c>
      <c r="K123" s="333" t="s">
        <v>491</v>
      </c>
      <c r="L123" s="334" t="s">
        <v>60</v>
      </c>
      <c r="M123" s="335" t="s">
        <v>8895</v>
      </c>
      <c r="N123" s="335" t="s">
        <v>8896</v>
      </c>
      <c r="O123" s="335" t="s">
        <v>60</v>
      </c>
      <c r="P123" s="336">
        <v>1024.2</v>
      </c>
      <c r="Q123" s="331" t="s">
        <v>8840</v>
      </c>
      <c r="R123" s="339" t="s">
        <v>8897</v>
      </c>
      <c r="S123" s="333" t="s">
        <v>8568</v>
      </c>
      <c r="T123" s="331" t="s">
        <v>6917</v>
      </c>
      <c r="U123" s="331" t="s">
        <v>492</v>
      </c>
      <c r="V123" s="335" t="s">
        <v>9159</v>
      </c>
      <c r="W123" s="333" t="s">
        <v>8437</v>
      </c>
      <c r="X123" s="330" t="s">
        <v>60</v>
      </c>
      <c r="Y123" s="335" t="s">
        <v>60</v>
      </c>
      <c r="Z123" s="333" t="s">
        <v>60</v>
      </c>
      <c r="AA123" s="330" t="s">
        <v>60</v>
      </c>
      <c r="AB123" s="332">
        <v>15.71</v>
      </c>
      <c r="AC123" s="332">
        <v>1.24</v>
      </c>
      <c r="AD123" s="332">
        <v>7.06</v>
      </c>
      <c r="AE123" s="332">
        <v>8.2200000000000006</v>
      </c>
      <c r="AF123" s="332">
        <v>1.22</v>
      </c>
      <c r="AG123" s="332">
        <v>722.51</v>
      </c>
      <c r="AH123" s="332">
        <v>1409.33</v>
      </c>
      <c r="AI123" s="336">
        <v>724.1</v>
      </c>
      <c r="AJ123" s="336">
        <v>90.3</v>
      </c>
      <c r="AK123" s="336">
        <v>1671.8</v>
      </c>
      <c r="AL123" s="331" t="s">
        <v>8328</v>
      </c>
      <c r="AM123" s="331" t="s">
        <v>8329</v>
      </c>
      <c r="AN123" s="332">
        <v>52.52</v>
      </c>
      <c r="AO123" s="332">
        <v>52.32</v>
      </c>
      <c r="AP123" s="332">
        <v>53.03</v>
      </c>
      <c r="AQ123" s="90">
        <f t="shared" si="1"/>
        <v>108</v>
      </c>
      <c r="AR123" s="90">
        <f t="shared" si="1"/>
        <v>115</v>
      </c>
      <c r="AS123" s="90">
        <f t="shared" si="1"/>
        <v>132</v>
      </c>
    </row>
    <row r="124" spans="1:45" ht="180">
      <c r="A124" s="329">
        <v>44615</v>
      </c>
      <c r="B124" s="330" t="s">
        <v>9160</v>
      </c>
      <c r="C124" s="330" t="s">
        <v>9161</v>
      </c>
      <c r="D124" s="331" t="s">
        <v>61</v>
      </c>
      <c r="E124" s="331" t="s">
        <v>77</v>
      </c>
      <c r="F124" s="332">
        <v>3122.35</v>
      </c>
      <c r="G124" s="330" t="s">
        <v>1501</v>
      </c>
      <c r="H124" s="330" t="s">
        <v>60</v>
      </c>
      <c r="I124" s="331" t="s">
        <v>3696</v>
      </c>
      <c r="J124" s="329">
        <v>44615</v>
      </c>
      <c r="K124" s="333" t="s">
        <v>491</v>
      </c>
      <c r="L124" s="334" t="s">
        <v>60</v>
      </c>
      <c r="M124" s="335" t="s">
        <v>9162</v>
      </c>
      <c r="N124" s="335" t="s">
        <v>9163</v>
      </c>
      <c r="O124" s="335" t="s">
        <v>9164</v>
      </c>
      <c r="P124" s="336">
        <v>1606.3</v>
      </c>
      <c r="Q124" s="331" t="s">
        <v>9165</v>
      </c>
      <c r="R124" s="339" t="s">
        <v>9166</v>
      </c>
      <c r="S124" s="333" t="s">
        <v>8852</v>
      </c>
      <c r="T124" s="331" t="s">
        <v>6919</v>
      </c>
      <c r="U124" s="331" t="s">
        <v>492</v>
      </c>
      <c r="V124" s="335" t="s">
        <v>9167</v>
      </c>
      <c r="W124" s="333" t="s">
        <v>8855</v>
      </c>
      <c r="X124" s="340">
        <v>10750.4</v>
      </c>
      <c r="Y124" s="335" t="s">
        <v>60</v>
      </c>
      <c r="Z124" s="333" t="s">
        <v>60</v>
      </c>
      <c r="AA124" s="330" t="s">
        <v>60</v>
      </c>
      <c r="AB124" s="332">
        <v>24.15</v>
      </c>
      <c r="AC124" s="338">
        <v>0.98699999999999999</v>
      </c>
      <c r="AD124" s="341" t="s">
        <v>60</v>
      </c>
      <c r="AE124" s="341" t="s">
        <v>60</v>
      </c>
      <c r="AF124" s="341" t="s">
        <v>60</v>
      </c>
      <c r="AG124" s="341" t="s">
        <v>60</v>
      </c>
      <c r="AH124" s="332">
        <v>1598.23</v>
      </c>
      <c r="AI124" s="336">
        <v>4204.3</v>
      </c>
      <c r="AJ124" s="336">
        <v>33.5</v>
      </c>
      <c r="AK124" s="336">
        <v>5216.5</v>
      </c>
      <c r="AL124" s="331" t="s">
        <v>8328</v>
      </c>
      <c r="AM124" s="331" t="s">
        <v>8329</v>
      </c>
      <c r="AN124" s="332">
        <v>60.46</v>
      </c>
      <c r="AO124" s="332">
        <v>52.05</v>
      </c>
      <c r="AP124" s="332">
        <v>67.88</v>
      </c>
      <c r="AQ124" s="90">
        <f t="shared" si="1"/>
        <v>86</v>
      </c>
      <c r="AR124" s="90">
        <f t="shared" si="1"/>
        <v>116</v>
      </c>
      <c r="AS124" s="90">
        <f t="shared" si="1"/>
        <v>84</v>
      </c>
    </row>
    <row r="125" spans="1:45" ht="409.5">
      <c r="A125" s="329">
        <v>44616</v>
      </c>
      <c r="B125" s="330" t="s">
        <v>988</v>
      </c>
      <c r="C125" s="330" t="s">
        <v>989</v>
      </c>
      <c r="D125" s="331" t="s">
        <v>61</v>
      </c>
      <c r="E125" s="331" t="s">
        <v>77</v>
      </c>
      <c r="F125" s="332">
        <v>7874.82</v>
      </c>
      <c r="G125" s="330" t="s">
        <v>990</v>
      </c>
      <c r="H125" s="330" t="s">
        <v>991</v>
      </c>
      <c r="I125" s="331" t="s">
        <v>992</v>
      </c>
      <c r="J125" s="329">
        <v>44616</v>
      </c>
      <c r="K125" s="333" t="s">
        <v>491</v>
      </c>
      <c r="L125" s="334" t="s">
        <v>60</v>
      </c>
      <c r="M125" s="335" t="s">
        <v>9168</v>
      </c>
      <c r="N125" s="335" t="s">
        <v>9169</v>
      </c>
      <c r="O125" s="335" t="s">
        <v>9170</v>
      </c>
      <c r="P125" s="336">
        <v>4282.8</v>
      </c>
      <c r="Q125" s="331" t="s">
        <v>9171</v>
      </c>
      <c r="R125" s="339" t="s">
        <v>9172</v>
      </c>
      <c r="S125" s="333" t="s">
        <v>9173</v>
      </c>
      <c r="T125" s="331" t="s">
        <v>6921</v>
      </c>
      <c r="U125" s="331" t="s">
        <v>492</v>
      </c>
      <c r="V125" s="335" t="s">
        <v>9174</v>
      </c>
      <c r="W125" s="339" t="s">
        <v>9175</v>
      </c>
      <c r="X125" s="330" t="s">
        <v>60</v>
      </c>
      <c r="Y125" s="335" t="s">
        <v>9176</v>
      </c>
      <c r="Z125" s="339" t="s">
        <v>9177</v>
      </c>
      <c r="AA125" s="330" t="s">
        <v>8665</v>
      </c>
      <c r="AB125" s="332">
        <v>48.28</v>
      </c>
      <c r="AC125" s="332">
        <v>2.14</v>
      </c>
      <c r="AD125" s="332">
        <v>16.579999999999998</v>
      </c>
      <c r="AE125" s="332">
        <v>30.07</v>
      </c>
      <c r="AF125" s="332">
        <v>3.94</v>
      </c>
      <c r="AG125" s="332">
        <v>7846.07</v>
      </c>
      <c r="AH125" s="332">
        <v>4250.63</v>
      </c>
      <c r="AI125" s="336">
        <v>2584.8000000000002</v>
      </c>
      <c r="AJ125" s="336">
        <v>154.69999999999999</v>
      </c>
      <c r="AK125" s="336">
        <v>7308.7</v>
      </c>
      <c r="AL125" s="331" t="s">
        <v>8328</v>
      </c>
      <c r="AM125" s="331" t="s">
        <v>8329</v>
      </c>
      <c r="AN125" s="332">
        <v>53.32</v>
      </c>
      <c r="AO125" s="332">
        <v>51.64</v>
      </c>
      <c r="AP125" s="332">
        <v>47.6</v>
      </c>
      <c r="AQ125" s="90">
        <f t="shared" si="1"/>
        <v>105</v>
      </c>
      <c r="AR125" s="90">
        <f t="shared" si="1"/>
        <v>117</v>
      </c>
      <c r="AS125" s="90">
        <f t="shared" si="1"/>
        <v>153</v>
      </c>
    </row>
    <row r="126" spans="1:45" ht="101.25">
      <c r="A126" s="329">
        <v>43902</v>
      </c>
      <c r="B126" s="330" t="s">
        <v>997</v>
      </c>
      <c r="C126" s="330" t="s">
        <v>998</v>
      </c>
      <c r="D126" s="331" t="s">
        <v>61</v>
      </c>
      <c r="E126" s="331" t="s">
        <v>67</v>
      </c>
      <c r="F126" s="338">
        <v>0.16700000000000001</v>
      </c>
      <c r="G126" s="330" t="s">
        <v>60</v>
      </c>
      <c r="H126" s="330" t="s">
        <v>999</v>
      </c>
      <c r="I126" s="331" t="s">
        <v>1000</v>
      </c>
      <c r="J126" s="329">
        <v>43902</v>
      </c>
      <c r="K126" s="333" t="s">
        <v>491</v>
      </c>
      <c r="L126" s="329">
        <v>44009</v>
      </c>
      <c r="M126" s="335" t="s">
        <v>9178</v>
      </c>
      <c r="N126" s="335" t="s">
        <v>9179</v>
      </c>
      <c r="O126" s="335" t="s">
        <v>60</v>
      </c>
      <c r="P126" s="332">
        <v>3.67</v>
      </c>
      <c r="Q126" s="331" t="s">
        <v>9180</v>
      </c>
      <c r="R126" s="337" t="s">
        <v>9181</v>
      </c>
      <c r="S126" s="333" t="s">
        <v>8980</v>
      </c>
      <c r="T126" s="331" t="s">
        <v>6917</v>
      </c>
      <c r="U126" s="331" t="s">
        <v>492</v>
      </c>
      <c r="V126" s="335" t="s">
        <v>60</v>
      </c>
      <c r="W126" s="333" t="s">
        <v>60</v>
      </c>
      <c r="X126" s="330" t="s">
        <v>60</v>
      </c>
      <c r="Y126" s="335" t="s">
        <v>9182</v>
      </c>
      <c r="Z126" s="333" t="s">
        <v>9183</v>
      </c>
      <c r="AA126" s="330" t="s">
        <v>60</v>
      </c>
      <c r="AB126" s="332">
        <v>5.92</v>
      </c>
      <c r="AC126" s="338">
        <v>0.41599999999999998</v>
      </c>
      <c r="AD126" s="332">
        <v>16.899999999999999</v>
      </c>
      <c r="AE126" s="341" t="s">
        <v>60</v>
      </c>
      <c r="AF126" s="338">
        <v>0.47399999999999998</v>
      </c>
      <c r="AG126" s="338">
        <v>0.20499999999999999</v>
      </c>
      <c r="AH126" s="338">
        <v>8.8999999999999996E-2</v>
      </c>
      <c r="AI126" s="338">
        <v>0.50900000000000001</v>
      </c>
      <c r="AJ126" s="338">
        <v>0.224</v>
      </c>
      <c r="AK126" s="338">
        <v>0.61199999999999999</v>
      </c>
      <c r="AL126" s="331" t="s">
        <v>8328</v>
      </c>
      <c r="AM126" s="331" t="s">
        <v>8329</v>
      </c>
      <c r="AN126" s="332">
        <v>52.66</v>
      </c>
      <c r="AO126" s="332">
        <v>51.5</v>
      </c>
      <c r="AP126" s="332">
        <v>25.78</v>
      </c>
      <c r="AQ126" s="90">
        <f t="shared" si="1"/>
        <v>107</v>
      </c>
      <c r="AR126" s="90">
        <f t="shared" si="1"/>
        <v>118</v>
      </c>
      <c r="AS126" s="90">
        <f t="shared" si="1"/>
        <v>264</v>
      </c>
    </row>
    <row r="127" spans="1:45" ht="90">
      <c r="A127" s="329">
        <v>44673</v>
      </c>
      <c r="B127" s="330" t="s">
        <v>1144</v>
      </c>
      <c r="C127" s="330" t="s">
        <v>1145</v>
      </c>
      <c r="D127" s="331" t="s">
        <v>61</v>
      </c>
      <c r="E127" s="331" t="s">
        <v>77</v>
      </c>
      <c r="F127" s="332">
        <v>9.51</v>
      </c>
      <c r="G127" s="330" t="s">
        <v>1146</v>
      </c>
      <c r="H127" s="330" t="s">
        <v>60</v>
      </c>
      <c r="I127" s="331" t="s">
        <v>1147</v>
      </c>
      <c r="J127" s="329">
        <v>44673</v>
      </c>
      <c r="K127" s="333" t="s">
        <v>491</v>
      </c>
      <c r="L127" s="334" t="s">
        <v>60</v>
      </c>
      <c r="M127" s="335" t="s">
        <v>9184</v>
      </c>
      <c r="N127" s="335" t="s">
        <v>9185</v>
      </c>
      <c r="O127" s="335" t="s">
        <v>60</v>
      </c>
      <c r="P127" s="341" t="s">
        <v>60</v>
      </c>
      <c r="Q127" s="331" t="s">
        <v>8511</v>
      </c>
      <c r="R127" s="337" t="s">
        <v>9186</v>
      </c>
      <c r="S127" s="333" t="s">
        <v>9187</v>
      </c>
      <c r="T127" s="331" t="s">
        <v>6919</v>
      </c>
      <c r="U127" s="331" t="s">
        <v>492</v>
      </c>
      <c r="V127" s="335" t="s">
        <v>9188</v>
      </c>
      <c r="W127" s="333" t="s">
        <v>9189</v>
      </c>
      <c r="X127" s="340">
        <v>30.8</v>
      </c>
      <c r="Y127" s="335" t="s">
        <v>60</v>
      </c>
      <c r="Z127" s="333" t="s">
        <v>60</v>
      </c>
      <c r="AA127" s="330" t="s">
        <v>60</v>
      </c>
      <c r="AB127" s="341" t="s">
        <v>60</v>
      </c>
      <c r="AC127" s="338">
        <v>0.97</v>
      </c>
      <c r="AD127" s="341" t="s">
        <v>60</v>
      </c>
      <c r="AE127" s="341" t="s">
        <v>60</v>
      </c>
      <c r="AF127" s="341" t="s">
        <v>60</v>
      </c>
      <c r="AG127" s="341" t="s">
        <v>60</v>
      </c>
      <c r="AH127" s="332">
        <v>9.51</v>
      </c>
      <c r="AI127" s="338">
        <v>3.4000000000000002E-2</v>
      </c>
      <c r="AJ127" s="338">
        <v>-0.30599999999999999</v>
      </c>
      <c r="AK127" s="336">
        <v>12.1</v>
      </c>
      <c r="AL127" s="331" t="s">
        <v>8328</v>
      </c>
      <c r="AM127" s="331" t="s">
        <v>8329</v>
      </c>
      <c r="AN127" s="332">
        <v>42.52</v>
      </c>
      <c r="AO127" s="332">
        <v>51.42</v>
      </c>
      <c r="AP127" s="332">
        <v>42.52</v>
      </c>
      <c r="AQ127" s="90">
        <f t="shared" si="1"/>
        <v>141</v>
      </c>
      <c r="AR127" s="90">
        <f t="shared" si="1"/>
        <v>119</v>
      </c>
      <c r="AS127" s="90">
        <f t="shared" si="1"/>
        <v>172</v>
      </c>
    </row>
    <row r="128" spans="1:45" ht="409.5">
      <c r="A128" s="329">
        <v>44607</v>
      </c>
      <c r="B128" s="330" t="s">
        <v>919</v>
      </c>
      <c r="C128" s="330" t="s">
        <v>920</v>
      </c>
      <c r="D128" s="331" t="s">
        <v>61</v>
      </c>
      <c r="E128" s="331" t="s">
        <v>77</v>
      </c>
      <c r="F128" s="332">
        <v>5432.46</v>
      </c>
      <c r="G128" s="330" t="s">
        <v>921</v>
      </c>
      <c r="H128" s="330" t="s">
        <v>922</v>
      </c>
      <c r="I128" s="331" t="s">
        <v>923</v>
      </c>
      <c r="J128" s="329">
        <v>44607</v>
      </c>
      <c r="K128" s="333" t="s">
        <v>491</v>
      </c>
      <c r="L128" s="334" t="s">
        <v>60</v>
      </c>
      <c r="M128" s="335" t="s">
        <v>9190</v>
      </c>
      <c r="N128" s="335" t="s">
        <v>9191</v>
      </c>
      <c r="O128" s="335" t="s">
        <v>60</v>
      </c>
      <c r="P128" s="336">
        <v>4727.7</v>
      </c>
      <c r="Q128" s="331" t="s">
        <v>9124</v>
      </c>
      <c r="R128" s="339" t="s">
        <v>9192</v>
      </c>
      <c r="S128" s="333" t="s">
        <v>8842</v>
      </c>
      <c r="T128" s="331" t="s">
        <v>6923</v>
      </c>
      <c r="U128" s="331" t="s">
        <v>492</v>
      </c>
      <c r="V128" s="335" t="s">
        <v>9193</v>
      </c>
      <c r="W128" s="339" t="s">
        <v>9194</v>
      </c>
      <c r="X128" s="340">
        <v>118548.1</v>
      </c>
      <c r="Y128" s="335" t="s">
        <v>9195</v>
      </c>
      <c r="Z128" s="339" t="s">
        <v>9196</v>
      </c>
      <c r="AA128" s="330" t="s">
        <v>9197</v>
      </c>
      <c r="AB128" s="332">
        <v>39.25</v>
      </c>
      <c r="AC128" s="332">
        <v>3.63</v>
      </c>
      <c r="AD128" s="332">
        <v>12.21</v>
      </c>
      <c r="AE128" s="332">
        <v>32.630000000000003</v>
      </c>
      <c r="AF128" s="332">
        <v>3.6</v>
      </c>
      <c r="AG128" s="332">
        <v>5432.46</v>
      </c>
      <c r="AH128" s="332">
        <v>5887.64</v>
      </c>
      <c r="AI128" s="336">
        <v>1686.5</v>
      </c>
      <c r="AJ128" s="336">
        <v>233</v>
      </c>
      <c r="AK128" s="336">
        <v>2231.1999999999998</v>
      </c>
      <c r="AL128" s="331" t="s">
        <v>8328</v>
      </c>
      <c r="AM128" s="331" t="s">
        <v>8329</v>
      </c>
      <c r="AN128" s="332">
        <v>59.98</v>
      </c>
      <c r="AO128" s="332">
        <v>50.57</v>
      </c>
      <c r="AP128" s="332">
        <v>31.84</v>
      </c>
      <c r="AQ128" s="90">
        <f t="shared" si="1"/>
        <v>87</v>
      </c>
      <c r="AR128" s="90">
        <f t="shared" si="1"/>
        <v>120</v>
      </c>
      <c r="AS128" s="90">
        <f t="shared" si="1"/>
        <v>229</v>
      </c>
    </row>
    <row r="129" spans="1:45" ht="326.25">
      <c r="A129" s="329">
        <v>44358</v>
      </c>
      <c r="B129" s="330" t="s">
        <v>1008</v>
      </c>
      <c r="C129" s="330" t="s">
        <v>1009</v>
      </c>
      <c r="D129" s="331" t="s">
        <v>61</v>
      </c>
      <c r="E129" s="331" t="s">
        <v>77</v>
      </c>
      <c r="F129" s="332">
        <v>1418.39</v>
      </c>
      <c r="G129" s="330" t="s">
        <v>9198</v>
      </c>
      <c r="H129" s="330" t="s">
        <v>60</v>
      </c>
      <c r="I129" s="331" t="s">
        <v>1011</v>
      </c>
      <c r="J129" s="329">
        <v>44358</v>
      </c>
      <c r="K129" s="333" t="s">
        <v>491</v>
      </c>
      <c r="L129" s="334" t="s">
        <v>60</v>
      </c>
      <c r="M129" s="335" t="s">
        <v>9199</v>
      </c>
      <c r="N129" s="335" t="s">
        <v>9200</v>
      </c>
      <c r="O129" s="335" t="s">
        <v>9201</v>
      </c>
      <c r="P129" s="336">
        <v>423.6</v>
      </c>
      <c r="Q129" s="331" t="s">
        <v>9124</v>
      </c>
      <c r="R129" s="333" t="s">
        <v>9202</v>
      </c>
      <c r="S129" s="333" t="s">
        <v>9203</v>
      </c>
      <c r="T129" s="331" t="s">
        <v>6915</v>
      </c>
      <c r="U129" s="331" t="s">
        <v>492</v>
      </c>
      <c r="V129" s="335" t="s">
        <v>9204</v>
      </c>
      <c r="W129" s="339" t="s">
        <v>9205</v>
      </c>
      <c r="X129" s="330" t="s">
        <v>60</v>
      </c>
      <c r="Y129" s="335" t="s">
        <v>60</v>
      </c>
      <c r="Z129" s="333" t="s">
        <v>60</v>
      </c>
      <c r="AA129" s="330" t="s">
        <v>60</v>
      </c>
      <c r="AB129" s="332">
        <v>20.68</v>
      </c>
      <c r="AC129" s="332">
        <v>3.97</v>
      </c>
      <c r="AD129" s="332">
        <v>29.58</v>
      </c>
      <c r="AE129" s="332">
        <v>41.88</v>
      </c>
      <c r="AF129" s="332">
        <v>2.78</v>
      </c>
      <c r="AG129" s="332">
        <v>1418.39</v>
      </c>
      <c r="AH129" s="332">
        <v>1668.28</v>
      </c>
      <c r="AI129" s="336">
        <v>387</v>
      </c>
      <c r="AJ129" s="336">
        <v>42.6</v>
      </c>
      <c r="AK129" s="336">
        <v>583.70000000000005</v>
      </c>
      <c r="AL129" s="331" t="s">
        <v>8328</v>
      </c>
      <c r="AM129" s="331" t="s">
        <v>8329</v>
      </c>
      <c r="AN129" s="332">
        <v>51.84</v>
      </c>
      <c r="AO129" s="332">
        <v>50.21</v>
      </c>
      <c r="AP129" s="332">
        <v>46.75</v>
      </c>
      <c r="AQ129" s="90">
        <f t="shared" si="1"/>
        <v>110</v>
      </c>
      <c r="AR129" s="90">
        <f t="shared" si="1"/>
        <v>121</v>
      </c>
      <c r="AS129" s="90">
        <f t="shared" si="1"/>
        <v>157</v>
      </c>
    </row>
    <row r="130" spans="1:45" ht="409.5">
      <c r="A130" s="329">
        <v>44845</v>
      </c>
      <c r="B130" s="330" t="s">
        <v>983</v>
      </c>
      <c r="C130" s="330" t="s">
        <v>984</v>
      </c>
      <c r="D130" s="331" t="s">
        <v>61</v>
      </c>
      <c r="E130" s="331" t="s">
        <v>77</v>
      </c>
      <c r="F130" s="332">
        <v>2341.5300000000002</v>
      </c>
      <c r="G130" s="330" t="s">
        <v>985</v>
      </c>
      <c r="H130" s="330" t="s">
        <v>9206</v>
      </c>
      <c r="I130" s="331" t="s">
        <v>987</v>
      </c>
      <c r="J130" s="329">
        <v>44845</v>
      </c>
      <c r="K130" s="333" t="s">
        <v>491</v>
      </c>
      <c r="L130" s="334" t="s">
        <v>60</v>
      </c>
      <c r="M130" s="335" t="s">
        <v>9207</v>
      </c>
      <c r="N130" s="335" t="s">
        <v>9208</v>
      </c>
      <c r="O130" s="335" t="s">
        <v>9209</v>
      </c>
      <c r="P130" s="336">
        <v>1850.6</v>
      </c>
      <c r="Q130" s="331" t="s">
        <v>8469</v>
      </c>
      <c r="R130" s="333" t="s">
        <v>9210</v>
      </c>
      <c r="S130" s="333" t="s">
        <v>8602</v>
      </c>
      <c r="T130" s="331" t="s">
        <v>6921</v>
      </c>
      <c r="U130" s="331" t="s">
        <v>492</v>
      </c>
      <c r="V130" s="335" t="s">
        <v>9211</v>
      </c>
      <c r="W130" s="339" t="s">
        <v>9212</v>
      </c>
      <c r="X130" s="330" t="s">
        <v>60</v>
      </c>
      <c r="Y130" s="335" t="s">
        <v>9213</v>
      </c>
      <c r="Z130" s="339" t="s">
        <v>9214</v>
      </c>
      <c r="AA130" s="330" t="s">
        <v>9215</v>
      </c>
      <c r="AB130" s="341" t="s">
        <v>60</v>
      </c>
      <c r="AC130" s="332">
        <v>6.67</v>
      </c>
      <c r="AD130" s="341" t="s">
        <v>60</v>
      </c>
      <c r="AE130" s="341" t="s">
        <v>60</v>
      </c>
      <c r="AF130" s="332">
        <v>9.9</v>
      </c>
      <c r="AG130" s="332">
        <v>1999.02</v>
      </c>
      <c r="AH130" s="332">
        <v>2080.23</v>
      </c>
      <c r="AI130" s="336">
        <v>201.9</v>
      </c>
      <c r="AJ130" s="336">
        <v>-62.1</v>
      </c>
      <c r="AK130" s="336">
        <v>497.2</v>
      </c>
      <c r="AL130" s="331" t="s">
        <v>8328</v>
      </c>
      <c r="AM130" s="331" t="s">
        <v>8329</v>
      </c>
      <c r="AN130" s="332">
        <v>53.36</v>
      </c>
      <c r="AO130" s="332">
        <v>50.1</v>
      </c>
      <c r="AP130" s="332">
        <v>33.31</v>
      </c>
      <c r="AQ130" s="90">
        <f t="shared" si="1"/>
        <v>104</v>
      </c>
      <c r="AR130" s="90">
        <f t="shared" si="1"/>
        <v>122</v>
      </c>
      <c r="AS130" s="90">
        <f t="shared" si="1"/>
        <v>221</v>
      </c>
    </row>
    <row r="131" spans="1:45" ht="315">
      <c r="A131" s="329">
        <v>44692</v>
      </c>
      <c r="B131" s="330" t="s">
        <v>9216</v>
      </c>
      <c r="C131" s="330" t="s">
        <v>9217</v>
      </c>
      <c r="D131" s="331" t="s">
        <v>61</v>
      </c>
      <c r="E131" s="331" t="s">
        <v>67</v>
      </c>
      <c r="F131" s="332">
        <v>17168.53</v>
      </c>
      <c r="G131" s="330" t="s">
        <v>5241</v>
      </c>
      <c r="H131" s="330" t="s">
        <v>60</v>
      </c>
      <c r="I131" s="331" t="s">
        <v>5242</v>
      </c>
      <c r="J131" s="329">
        <v>44692</v>
      </c>
      <c r="K131" s="333" t="s">
        <v>491</v>
      </c>
      <c r="L131" s="334" t="s">
        <v>60</v>
      </c>
      <c r="M131" s="335" t="s">
        <v>9218</v>
      </c>
      <c r="N131" s="335" t="s">
        <v>9219</v>
      </c>
      <c r="O131" s="335" t="s">
        <v>9220</v>
      </c>
      <c r="P131" s="336">
        <v>16668.3</v>
      </c>
      <c r="Q131" s="331" t="s">
        <v>9061</v>
      </c>
      <c r="R131" s="339" t="s">
        <v>9221</v>
      </c>
      <c r="S131" s="333" t="s">
        <v>9222</v>
      </c>
      <c r="T131" s="331" t="s">
        <v>6915</v>
      </c>
      <c r="U131" s="331" t="s">
        <v>492</v>
      </c>
      <c r="V131" s="335" t="s">
        <v>9223</v>
      </c>
      <c r="W131" s="333" t="s">
        <v>9224</v>
      </c>
      <c r="X131" s="330" t="s">
        <v>60</v>
      </c>
      <c r="Y131" s="335" t="s">
        <v>60</v>
      </c>
      <c r="Z131" s="333" t="s">
        <v>60</v>
      </c>
      <c r="AA131" s="330" t="s">
        <v>60</v>
      </c>
      <c r="AB131" s="332">
        <v>27.78</v>
      </c>
      <c r="AC131" s="341" t="s">
        <v>60</v>
      </c>
      <c r="AD131" s="332">
        <v>20.56</v>
      </c>
      <c r="AE131" s="332">
        <v>22.14</v>
      </c>
      <c r="AF131" s="332">
        <v>8.9499999999999993</v>
      </c>
      <c r="AG131" s="332">
        <v>16774.97</v>
      </c>
      <c r="AH131" s="332">
        <v>15760.47</v>
      </c>
      <c r="AI131" s="336">
        <v>1889.8</v>
      </c>
      <c r="AJ131" s="336">
        <v>571.9</v>
      </c>
      <c r="AK131" s="336">
        <v>1786.3</v>
      </c>
      <c r="AL131" s="331" t="s">
        <v>8328</v>
      </c>
      <c r="AM131" s="331" t="s">
        <v>8329</v>
      </c>
      <c r="AN131" s="332">
        <v>22.11</v>
      </c>
      <c r="AO131" s="332">
        <v>49.91</v>
      </c>
      <c r="AP131" s="332">
        <v>51.63</v>
      </c>
      <c r="AQ131" s="90">
        <f t="shared" si="1"/>
        <v>237</v>
      </c>
      <c r="AR131" s="90">
        <f t="shared" si="1"/>
        <v>123</v>
      </c>
      <c r="AS131" s="90">
        <f t="shared" si="1"/>
        <v>136</v>
      </c>
    </row>
    <row r="132" spans="1:45" ht="191.25">
      <c r="A132" s="329">
        <v>44781</v>
      </c>
      <c r="B132" s="330" t="s">
        <v>1018</v>
      </c>
      <c r="C132" s="330" t="s">
        <v>1019</v>
      </c>
      <c r="D132" s="331" t="s">
        <v>61</v>
      </c>
      <c r="E132" s="331" t="s">
        <v>77</v>
      </c>
      <c r="F132" s="332">
        <v>6866.15</v>
      </c>
      <c r="G132" s="330" t="s">
        <v>9225</v>
      </c>
      <c r="H132" s="330" t="s">
        <v>60</v>
      </c>
      <c r="I132" s="331" t="s">
        <v>1021</v>
      </c>
      <c r="J132" s="329">
        <v>44781</v>
      </c>
      <c r="K132" s="333" t="s">
        <v>491</v>
      </c>
      <c r="L132" s="334" t="s">
        <v>60</v>
      </c>
      <c r="M132" s="335" t="s">
        <v>9226</v>
      </c>
      <c r="N132" s="335" t="s">
        <v>9227</v>
      </c>
      <c r="O132" s="335" t="s">
        <v>60</v>
      </c>
      <c r="P132" s="336">
        <v>6106</v>
      </c>
      <c r="Q132" s="331" t="s">
        <v>9228</v>
      </c>
      <c r="R132" s="333" t="s">
        <v>9229</v>
      </c>
      <c r="S132" s="333" t="s">
        <v>9230</v>
      </c>
      <c r="T132" s="331" t="s">
        <v>6917</v>
      </c>
      <c r="U132" s="331" t="s">
        <v>492</v>
      </c>
      <c r="V132" s="335" t="s">
        <v>9231</v>
      </c>
      <c r="W132" s="333" t="s">
        <v>9232</v>
      </c>
      <c r="X132" s="340">
        <v>148513.1</v>
      </c>
      <c r="Y132" s="335" t="s">
        <v>60</v>
      </c>
      <c r="Z132" s="333" t="s">
        <v>60</v>
      </c>
      <c r="AA132" s="330" t="s">
        <v>60</v>
      </c>
      <c r="AB132" s="332">
        <v>25.44</v>
      </c>
      <c r="AC132" s="332">
        <v>2.48</v>
      </c>
      <c r="AD132" s="332">
        <v>12.19</v>
      </c>
      <c r="AE132" s="332">
        <v>17.45</v>
      </c>
      <c r="AF132" s="332">
        <v>5.03</v>
      </c>
      <c r="AG132" s="332">
        <v>6794.6</v>
      </c>
      <c r="AH132" s="332">
        <v>6316.92</v>
      </c>
      <c r="AI132" s="336">
        <v>1390.6</v>
      </c>
      <c r="AJ132" s="336">
        <v>255.8</v>
      </c>
      <c r="AK132" s="336">
        <v>3851.5</v>
      </c>
      <c r="AL132" s="331" t="s">
        <v>8328</v>
      </c>
      <c r="AM132" s="331" t="s">
        <v>8329</v>
      </c>
      <c r="AN132" s="332">
        <v>49.31</v>
      </c>
      <c r="AO132" s="332">
        <v>49.39</v>
      </c>
      <c r="AP132" s="332">
        <v>60.06</v>
      </c>
      <c r="AQ132" s="90">
        <f t="shared" si="1"/>
        <v>113</v>
      </c>
      <c r="AR132" s="90">
        <f t="shared" si="1"/>
        <v>124</v>
      </c>
      <c r="AS132" s="90">
        <f t="shared" si="1"/>
        <v>102</v>
      </c>
    </row>
    <row r="133" spans="1:45" ht="409.5">
      <c r="A133" s="329">
        <v>44362</v>
      </c>
      <c r="B133" s="330" t="s">
        <v>1042</v>
      </c>
      <c r="C133" s="330" t="s">
        <v>1043</v>
      </c>
      <c r="D133" s="331" t="s">
        <v>61</v>
      </c>
      <c r="E133" s="331" t="s">
        <v>67</v>
      </c>
      <c r="F133" s="332">
        <v>245.33</v>
      </c>
      <c r="G133" s="330" t="s">
        <v>1044</v>
      </c>
      <c r="H133" s="330" t="s">
        <v>1045</v>
      </c>
      <c r="I133" s="331" t="s">
        <v>1046</v>
      </c>
      <c r="J133" s="329">
        <v>44362</v>
      </c>
      <c r="K133" s="333" t="s">
        <v>491</v>
      </c>
      <c r="L133" s="329">
        <v>44363</v>
      </c>
      <c r="M133" s="335" t="s">
        <v>9233</v>
      </c>
      <c r="N133" s="335" t="s">
        <v>9234</v>
      </c>
      <c r="O133" s="335" t="s">
        <v>9235</v>
      </c>
      <c r="P133" s="341" t="s">
        <v>60</v>
      </c>
      <c r="Q133" s="331" t="s">
        <v>8417</v>
      </c>
      <c r="R133" s="339" t="s">
        <v>9236</v>
      </c>
      <c r="S133" s="333" t="s">
        <v>9237</v>
      </c>
      <c r="T133" s="331" t="s">
        <v>6915</v>
      </c>
      <c r="U133" s="331" t="s">
        <v>492</v>
      </c>
      <c r="V133" s="335" t="s">
        <v>9238</v>
      </c>
      <c r="W133" s="333" t="s">
        <v>9239</v>
      </c>
      <c r="X133" s="330" t="s">
        <v>60</v>
      </c>
      <c r="Y133" s="335" t="s">
        <v>9240</v>
      </c>
      <c r="Z133" s="339" t="s">
        <v>9241</v>
      </c>
      <c r="AA133" s="330" t="s">
        <v>9215</v>
      </c>
      <c r="AB133" s="341" t="s">
        <v>60</v>
      </c>
      <c r="AC133" s="332">
        <v>1.99</v>
      </c>
      <c r="AD133" s="341" t="s">
        <v>60</v>
      </c>
      <c r="AE133" s="341" t="s">
        <v>60</v>
      </c>
      <c r="AF133" s="332">
        <v>85.04</v>
      </c>
      <c r="AG133" s="332">
        <v>242.84</v>
      </c>
      <c r="AH133" s="332">
        <v>169.53</v>
      </c>
      <c r="AI133" s="332">
        <v>4.99</v>
      </c>
      <c r="AJ133" s="332">
        <v>-5.64</v>
      </c>
      <c r="AK133" s="336">
        <v>196.1</v>
      </c>
      <c r="AL133" s="331" t="s">
        <v>8328</v>
      </c>
      <c r="AM133" s="331" t="s">
        <v>8329</v>
      </c>
      <c r="AN133" s="332">
        <v>48.29</v>
      </c>
      <c r="AO133" s="332">
        <v>48.29</v>
      </c>
      <c r="AP133" s="332">
        <v>44.43</v>
      </c>
      <c r="AQ133" s="90">
        <f t="shared" si="1"/>
        <v>117</v>
      </c>
      <c r="AR133" s="90">
        <f t="shared" si="1"/>
        <v>125</v>
      </c>
      <c r="AS133" s="90">
        <f t="shared" si="1"/>
        <v>162</v>
      </c>
    </row>
    <row r="134" spans="1:45" ht="393.75">
      <c r="A134" s="329">
        <v>44727</v>
      </c>
      <c r="B134" s="330" t="s">
        <v>1175</v>
      </c>
      <c r="C134" s="330" t="s">
        <v>1176</v>
      </c>
      <c r="D134" s="331" t="s">
        <v>61</v>
      </c>
      <c r="E134" s="331" t="s">
        <v>77</v>
      </c>
      <c r="F134" s="332">
        <v>225.49</v>
      </c>
      <c r="G134" s="330" t="s">
        <v>853</v>
      </c>
      <c r="H134" s="330" t="s">
        <v>1177</v>
      </c>
      <c r="I134" s="331" t="s">
        <v>1178</v>
      </c>
      <c r="J134" s="329">
        <v>44727</v>
      </c>
      <c r="K134" s="333" t="s">
        <v>491</v>
      </c>
      <c r="L134" s="334" t="s">
        <v>60</v>
      </c>
      <c r="M134" s="335" t="s">
        <v>9242</v>
      </c>
      <c r="N134" s="335" t="s">
        <v>60</v>
      </c>
      <c r="O134" s="335" t="s">
        <v>60</v>
      </c>
      <c r="P134" s="336">
        <v>279.5</v>
      </c>
      <c r="Q134" s="331" t="s">
        <v>8836</v>
      </c>
      <c r="R134" s="339" t="s">
        <v>9243</v>
      </c>
      <c r="S134" s="333" t="s">
        <v>8518</v>
      </c>
      <c r="T134" s="331" t="s">
        <v>6917</v>
      </c>
      <c r="U134" s="331" t="s">
        <v>492</v>
      </c>
      <c r="V134" s="335" t="s">
        <v>9244</v>
      </c>
      <c r="W134" s="339" t="s">
        <v>9245</v>
      </c>
      <c r="X134" s="340">
        <v>62720.9</v>
      </c>
      <c r="Y134" s="335" t="s">
        <v>9246</v>
      </c>
      <c r="Z134" s="333" t="s">
        <v>8381</v>
      </c>
      <c r="AA134" s="340">
        <v>204.5</v>
      </c>
      <c r="AB134" s="341" t="s">
        <v>60</v>
      </c>
      <c r="AC134" s="341" t="s">
        <v>60</v>
      </c>
      <c r="AD134" s="341" t="s">
        <v>60</v>
      </c>
      <c r="AE134" s="341" t="s">
        <v>60</v>
      </c>
      <c r="AF134" s="341" t="s">
        <v>60</v>
      </c>
      <c r="AG134" s="332">
        <v>352.89</v>
      </c>
      <c r="AH134" s="332">
        <v>352.89</v>
      </c>
      <c r="AI134" s="336">
        <v>37</v>
      </c>
      <c r="AJ134" s="336">
        <v>12.1</v>
      </c>
      <c r="AK134" s="336">
        <v>65.900000000000006</v>
      </c>
      <c r="AL134" s="331" t="s">
        <v>8328</v>
      </c>
      <c r="AM134" s="331" t="s">
        <v>8329</v>
      </c>
      <c r="AN134" s="332">
        <v>39.42</v>
      </c>
      <c r="AO134" s="332">
        <v>48.11</v>
      </c>
      <c r="AP134" s="332">
        <v>39.42</v>
      </c>
      <c r="AQ134" s="90">
        <f t="shared" si="1"/>
        <v>152</v>
      </c>
      <c r="AR134" s="90">
        <f t="shared" si="1"/>
        <v>126</v>
      </c>
      <c r="AS134" s="90">
        <f t="shared" si="1"/>
        <v>187</v>
      </c>
    </row>
    <row r="135" spans="1:45" ht="409.5">
      <c r="A135" s="329">
        <v>44754</v>
      </c>
      <c r="B135" s="330" t="s">
        <v>9247</v>
      </c>
      <c r="C135" s="330" t="s">
        <v>9248</v>
      </c>
      <c r="D135" s="331" t="s">
        <v>61</v>
      </c>
      <c r="E135" s="331" t="s">
        <v>77</v>
      </c>
      <c r="F135" s="332">
        <v>38.44</v>
      </c>
      <c r="G135" s="330" t="s">
        <v>9249</v>
      </c>
      <c r="H135" s="330" t="s">
        <v>9250</v>
      </c>
      <c r="I135" s="331" t="s">
        <v>9251</v>
      </c>
      <c r="J135" s="329">
        <v>44754</v>
      </c>
      <c r="K135" s="333" t="s">
        <v>491</v>
      </c>
      <c r="L135" s="334" t="s">
        <v>60</v>
      </c>
      <c r="M135" s="335" t="s">
        <v>9252</v>
      </c>
      <c r="N135" s="335" t="s">
        <v>60</v>
      </c>
      <c r="O135" s="335" t="s">
        <v>9253</v>
      </c>
      <c r="P135" s="336">
        <v>32.799999999999997</v>
      </c>
      <c r="Q135" s="331" t="s">
        <v>8705</v>
      </c>
      <c r="R135" s="339" t="s">
        <v>9254</v>
      </c>
      <c r="S135" s="333" t="s">
        <v>8728</v>
      </c>
      <c r="T135" s="331" t="s">
        <v>6915</v>
      </c>
      <c r="U135" s="331" t="s">
        <v>492</v>
      </c>
      <c r="V135" s="335" t="s">
        <v>9255</v>
      </c>
      <c r="W135" s="333" t="s">
        <v>9256</v>
      </c>
      <c r="X135" s="330" t="s">
        <v>60</v>
      </c>
      <c r="Y135" s="335" t="s">
        <v>9257</v>
      </c>
      <c r="Z135" s="339" t="s">
        <v>9258</v>
      </c>
      <c r="AA135" s="330" t="s">
        <v>9259</v>
      </c>
      <c r="AB135" s="341" t="s">
        <v>60</v>
      </c>
      <c r="AC135" s="332">
        <v>2.76</v>
      </c>
      <c r="AD135" s="332">
        <v>20.399999999999999</v>
      </c>
      <c r="AE135" s="341" t="s">
        <v>60</v>
      </c>
      <c r="AF135" s="332">
        <v>1.1100000000000001</v>
      </c>
      <c r="AG135" s="332">
        <v>33.369999999999997</v>
      </c>
      <c r="AH135" s="332">
        <v>29.56</v>
      </c>
      <c r="AI135" s="336">
        <v>34.1</v>
      </c>
      <c r="AJ135" s="338">
        <v>-0.248</v>
      </c>
      <c r="AK135" s="336">
        <v>25.1</v>
      </c>
      <c r="AL135" s="331" t="s">
        <v>8328</v>
      </c>
      <c r="AM135" s="331" t="s">
        <v>8329</v>
      </c>
      <c r="AN135" s="332">
        <v>48.65</v>
      </c>
      <c r="AO135" s="332">
        <v>47.85</v>
      </c>
      <c r="AP135" s="332">
        <v>38.54</v>
      </c>
      <c r="AQ135" s="90">
        <f t="shared" si="1"/>
        <v>115</v>
      </c>
      <c r="AR135" s="90">
        <f t="shared" si="1"/>
        <v>127</v>
      </c>
      <c r="AS135" s="90">
        <f t="shared" si="1"/>
        <v>189</v>
      </c>
    </row>
    <row r="136" spans="1:45" ht="281.25">
      <c r="A136" s="329">
        <v>44350</v>
      </c>
      <c r="B136" s="330" t="s">
        <v>1153</v>
      </c>
      <c r="C136" s="330" t="s">
        <v>60</v>
      </c>
      <c r="D136" s="331" t="s">
        <v>61</v>
      </c>
      <c r="E136" s="331" t="s">
        <v>67</v>
      </c>
      <c r="F136" s="332">
        <v>304.7</v>
      </c>
      <c r="G136" s="330" t="s">
        <v>1154</v>
      </c>
      <c r="H136" s="330" t="s">
        <v>60</v>
      </c>
      <c r="I136" s="331" t="s">
        <v>1155</v>
      </c>
      <c r="J136" s="329">
        <v>44350</v>
      </c>
      <c r="K136" s="333" t="s">
        <v>491</v>
      </c>
      <c r="L136" s="329">
        <v>44533</v>
      </c>
      <c r="M136" s="335" t="s">
        <v>9260</v>
      </c>
      <c r="N136" s="335" t="s">
        <v>60</v>
      </c>
      <c r="O136" s="335" t="s">
        <v>60</v>
      </c>
      <c r="P136" s="341" t="s">
        <v>60</v>
      </c>
      <c r="Q136" s="331" t="s">
        <v>8633</v>
      </c>
      <c r="R136" s="339" t="s">
        <v>9261</v>
      </c>
      <c r="S136" s="333" t="s">
        <v>9262</v>
      </c>
      <c r="T136" s="331" t="s">
        <v>6921</v>
      </c>
      <c r="U136" s="331" t="s">
        <v>492</v>
      </c>
      <c r="V136" s="335" t="s">
        <v>9263</v>
      </c>
      <c r="W136" s="333" t="s">
        <v>8637</v>
      </c>
      <c r="X136" s="340">
        <v>5656.1</v>
      </c>
      <c r="Y136" s="335" t="s">
        <v>60</v>
      </c>
      <c r="Z136" s="333" t="s">
        <v>60</v>
      </c>
      <c r="AA136" s="330" t="s">
        <v>60</v>
      </c>
      <c r="AB136" s="332">
        <v>14.11</v>
      </c>
      <c r="AC136" s="332">
        <v>1.7</v>
      </c>
      <c r="AD136" s="341" t="s">
        <v>60</v>
      </c>
      <c r="AE136" s="341" t="s">
        <v>60</v>
      </c>
      <c r="AF136" s="341" t="s">
        <v>60</v>
      </c>
      <c r="AG136" s="341" t="s">
        <v>60</v>
      </c>
      <c r="AH136" s="332">
        <v>293.19</v>
      </c>
      <c r="AI136" s="336">
        <v>66</v>
      </c>
      <c r="AJ136" s="336">
        <v>24.1</v>
      </c>
      <c r="AK136" s="341" t="s">
        <v>60</v>
      </c>
      <c r="AL136" s="331" t="s">
        <v>8328</v>
      </c>
      <c r="AM136" s="331" t="s">
        <v>8329</v>
      </c>
      <c r="AN136" s="332">
        <v>41.92</v>
      </c>
      <c r="AO136" s="332">
        <v>47.7</v>
      </c>
      <c r="AP136" s="332">
        <v>47.37</v>
      </c>
      <c r="AQ136" s="90">
        <f t="shared" si="1"/>
        <v>143</v>
      </c>
      <c r="AR136" s="90">
        <f t="shared" si="1"/>
        <v>128</v>
      </c>
      <c r="AS136" s="90">
        <f t="shared" si="1"/>
        <v>154</v>
      </c>
    </row>
    <row r="137" spans="1:45" ht="146.25">
      <c r="A137" s="329">
        <v>44841</v>
      </c>
      <c r="B137" s="330" t="s">
        <v>1012</v>
      </c>
      <c r="C137" s="330" t="s">
        <v>1013</v>
      </c>
      <c r="D137" s="331" t="s">
        <v>61</v>
      </c>
      <c r="E137" s="331" t="s">
        <v>77</v>
      </c>
      <c r="F137" s="332">
        <v>49.88</v>
      </c>
      <c r="G137" s="330" t="s">
        <v>1014</v>
      </c>
      <c r="H137" s="330" t="s">
        <v>60</v>
      </c>
      <c r="I137" s="331" t="s">
        <v>1015</v>
      </c>
      <c r="J137" s="329">
        <v>44841</v>
      </c>
      <c r="K137" s="333" t="s">
        <v>491</v>
      </c>
      <c r="L137" s="334" t="s">
        <v>60</v>
      </c>
      <c r="M137" s="335" t="s">
        <v>9264</v>
      </c>
      <c r="N137" s="335" t="s">
        <v>9265</v>
      </c>
      <c r="O137" s="335" t="s">
        <v>60</v>
      </c>
      <c r="P137" s="336">
        <v>109.8</v>
      </c>
      <c r="Q137" s="331" t="s">
        <v>8991</v>
      </c>
      <c r="R137" s="333" t="s">
        <v>9266</v>
      </c>
      <c r="S137" s="333" t="s">
        <v>8800</v>
      </c>
      <c r="T137" s="331" t="s">
        <v>6921</v>
      </c>
      <c r="U137" s="331" t="s">
        <v>492</v>
      </c>
      <c r="V137" s="335" t="s">
        <v>9267</v>
      </c>
      <c r="W137" s="333" t="s">
        <v>9268</v>
      </c>
      <c r="X137" s="340">
        <v>469.4</v>
      </c>
      <c r="Y137" s="335" t="s">
        <v>60</v>
      </c>
      <c r="Z137" s="333" t="s">
        <v>60</v>
      </c>
      <c r="AA137" s="330" t="s">
        <v>60</v>
      </c>
      <c r="AB137" s="341" t="s">
        <v>60</v>
      </c>
      <c r="AC137" s="338">
        <v>0.78200000000000003</v>
      </c>
      <c r="AD137" s="341" t="s">
        <v>60</v>
      </c>
      <c r="AE137" s="341" t="s">
        <v>60</v>
      </c>
      <c r="AF137" s="341" t="s">
        <v>60</v>
      </c>
      <c r="AG137" s="332">
        <v>53.1</v>
      </c>
      <c r="AH137" s="332">
        <v>107.53</v>
      </c>
      <c r="AI137" s="338">
        <v>0.08</v>
      </c>
      <c r="AJ137" s="332">
        <v>-5.7</v>
      </c>
      <c r="AK137" s="336">
        <v>189.9</v>
      </c>
      <c r="AL137" s="331" t="s">
        <v>8328</v>
      </c>
      <c r="AM137" s="331" t="s">
        <v>8329</v>
      </c>
      <c r="AN137" s="332">
        <v>51.55</v>
      </c>
      <c r="AO137" s="332">
        <v>47.62</v>
      </c>
      <c r="AP137" s="332">
        <v>20.059999999999999</v>
      </c>
      <c r="AQ137" s="90">
        <f t="shared" ref="AQ137:AS200" si="2">RANK(AN137,AN$9:AN$582,0)</f>
        <v>111</v>
      </c>
      <c r="AR137" s="90">
        <f t="shared" si="2"/>
        <v>129</v>
      </c>
      <c r="AS137" s="90">
        <f t="shared" si="2"/>
        <v>294</v>
      </c>
    </row>
    <row r="138" spans="1:45" ht="90">
      <c r="A138" s="329">
        <v>44838</v>
      </c>
      <c r="B138" s="330" t="s">
        <v>4021</v>
      </c>
      <c r="C138" s="330" t="s">
        <v>4022</v>
      </c>
      <c r="D138" s="331" t="s">
        <v>61</v>
      </c>
      <c r="E138" s="331" t="s">
        <v>77</v>
      </c>
      <c r="F138" s="332">
        <v>1790.98</v>
      </c>
      <c r="G138" s="330" t="s">
        <v>4023</v>
      </c>
      <c r="H138" s="330" t="s">
        <v>4024</v>
      </c>
      <c r="I138" s="331" t="s">
        <v>4025</v>
      </c>
      <c r="J138" s="329">
        <v>44838</v>
      </c>
      <c r="K138" s="333" t="s">
        <v>491</v>
      </c>
      <c r="L138" s="334" t="s">
        <v>60</v>
      </c>
      <c r="M138" s="335" t="s">
        <v>9269</v>
      </c>
      <c r="N138" s="335" t="s">
        <v>9270</v>
      </c>
      <c r="O138" s="335" t="s">
        <v>9271</v>
      </c>
      <c r="P138" s="336">
        <v>1911.5</v>
      </c>
      <c r="Q138" s="331" t="s">
        <v>8366</v>
      </c>
      <c r="R138" s="333" t="s">
        <v>8367</v>
      </c>
      <c r="S138" s="333" t="s">
        <v>9272</v>
      </c>
      <c r="T138" s="331" t="s">
        <v>6917</v>
      </c>
      <c r="U138" s="331" t="s">
        <v>492</v>
      </c>
      <c r="V138" s="335" t="s">
        <v>9273</v>
      </c>
      <c r="W138" s="333" t="s">
        <v>9274</v>
      </c>
      <c r="X138" s="330" t="s">
        <v>60</v>
      </c>
      <c r="Y138" s="335" t="s">
        <v>9275</v>
      </c>
      <c r="Z138" s="333" t="s">
        <v>9274</v>
      </c>
      <c r="AA138" s="330" t="s">
        <v>60</v>
      </c>
      <c r="AB138" s="332">
        <v>21.3</v>
      </c>
      <c r="AC138" s="332">
        <v>2.7</v>
      </c>
      <c r="AD138" s="332">
        <v>15.01</v>
      </c>
      <c r="AE138" s="332">
        <v>18.399999999999999</v>
      </c>
      <c r="AF138" s="332">
        <v>4.08</v>
      </c>
      <c r="AG138" s="332">
        <v>1757.47</v>
      </c>
      <c r="AH138" s="332">
        <v>1879.16</v>
      </c>
      <c r="AI138" s="336">
        <v>429.8</v>
      </c>
      <c r="AJ138" s="336">
        <v>88</v>
      </c>
      <c r="AK138" s="336">
        <v>1033.9000000000001</v>
      </c>
      <c r="AL138" s="331" t="s">
        <v>8328</v>
      </c>
      <c r="AM138" s="331" t="s">
        <v>8329</v>
      </c>
      <c r="AN138" s="332">
        <v>47.79</v>
      </c>
      <c r="AO138" s="332">
        <v>47.19</v>
      </c>
      <c r="AP138" s="332">
        <v>50.41</v>
      </c>
      <c r="AQ138" s="90">
        <f t="shared" si="2"/>
        <v>120</v>
      </c>
      <c r="AR138" s="90">
        <f t="shared" si="2"/>
        <v>130</v>
      </c>
      <c r="AS138" s="90">
        <f t="shared" si="2"/>
        <v>139</v>
      </c>
    </row>
    <row r="139" spans="1:45" ht="180">
      <c r="A139" s="329">
        <v>44851</v>
      </c>
      <c r="B139" s="330" t="s">
        <v>9276</v>
      </c>
      <c r="C139" s="330" t="s">
        <v>9277</v>
      </c>
      <c r="D139" s="331" t="s">
        <v>61</v>
      </c>
      <c r="E139" s="331" t="s">
        <v>77</v>
      </c>
      <c r="F139" s="332">
        <v>5147.8</v>
      </c>
      <c r="G139" s="330" t="s">
        <v>3818</v>
      </c>
      <c r="H139" s="330" t="s">
        <v>9278</v>
      </c>
      <c r="I139" s="331" t="s">
        <v>3820</v>
      </c>
      <c r="J139" s="329">
        <v>44851</v>
      </c>
      <c r="K139" s="333" t="s">
        <v>491</v>
      </c>
      <c r="L139" s="334" t="s">
        <v>60</v>
      </c>
      <c r="M139" s="335" t="s">
        <v>9279</v>
      </c>
      <c r="N139" s="335" t="s">
        <v>9280</v>
      </c>
      <c r="O139" s="335" t="s">
        <v>9281</v>
      </c>
      <c r="P139" s="336">
        <v>2156.9</v>
      </c>
      <c r="Q139" s="331" t="s">
        <v>9282</v>
      </c>
      <c r="R139" s="339" t="s">
        <v>9283</v>
      </c>
      <c r="S139" s="333" t="s">
        <v>8813</v>
      </c>
      <c r="T139" s="331" t="s">
        <v>6921</v>
      </c>
      <c r="U139" s="331" t="s">
        <v>492</v>
      </c>
      <c r="V139" s="335" t="s">
        <v>9284</v>
      </c>
      <c r="W139" s="333" t="s">
        <v>9285</v>
      </c>
      <c r="X139" s="330" t="s">
        <v>60</v>
      </c>
      <c r="Y139" s="335" t="s">
        <v>9286</v>
      </c>
      <c r="Z139" s="339" t="s">
        <v>9287</v>
      </c>
      <c r="AA139" s="330" t="s">
        <v>60</v>
      </c>
      <c r="AB139" s="341" t="s">
        <v>60</v>
      </c>
      <c r="AC139" s="332">
        <v>24.37</v>
      </c>
      <c r="AD139" s="332">
        <v>78.58</v>
      </c>
      <c r="AE139" s="341" t="s">
        <v>60</v>
      </c>
      <c r="AF139" s="332">
        <v>16.95</v>
      </c>
      <c r="AG139" s="332">
        <v>4847.4799999999996</v>
      </c>
      <c r="AH139" s="332">
        <v>3180.48</v>
      </c>
      <c r="AI139" s="336">
        <v>286</v>
      </c>
      <c r="AJ139" s="332">
        <v>-9.61</v>
      </c>
      <c r="AK139" s="336">
        <v>1451.2</v>
      </c>
      <c r="AL139" s="331" t="s">
        <v>8328</v>
      </c>
      <c r="AM139" s="331" t="s">
        <v>8329</v>
      </c>
      <c r="AN139" s="332">
        <v>54.03</v>
      </c>
      <c r="AO139" s="332">
        <v>47.14</v>
      </c>
      <c r="AP139" s="332">
        <v>32.32</v>
      </c>
      <c r="AQ139" s="90">
        <f t="shared" si="2"/>
        <v>103</v>
      </c>
      <c r="AR139" s="90">
        <f t="shared" si="2"/>
        <v>131</v>
      </c>
      <c r="AS139" s="90">
        <f t="shared" si="2"/>
        <v>225</v>
      </c>
    </row>
    <row r="140" spans="1:45" ht="405">
      <c r="A140" s="329">
        <v>44690</v>
      </c>
      <c r="B140" s="330" t="s">
        <v>9288</v>
      </c>
      <c r="C140" s="330" t="s">
        <v>9289</v>
      </c>
      <c r="D140" s="331" t="s">
        <v>61</v>
      </c>
      <c r="E140" s="331" t="s">
        <v>77</v>
      </c>
      <c r="F140" s="332">
        <v>26.03</v>
      </c>
      <c r="G140" s="330" t="s">
        <v>60</v>
      </c>
      <c r="H140" s="330" t="s">
        <v>60</v>
      </c>
      <c r="I140" s="331" t="s">
        <v>3756</v>
      </c>
      <c r="J140" s="329">
        <v>44690</v>
      </c>
      <c r="K140" s="333" t="s">
        <v>491</v>
      </c>
      <c r="L140" s="334" t="s">
        <v>60</v>
      </c>
      <c r="M140" s="335" t="s">
        <v>9290</v>
      </c>
      <c r="N140" s="335" t="s">
        <v>9291</v>
      </c>
      <c r="O140" s="335" t="s">
        <v>9292</v>
      </c>
      <c r="P140" s="336">
        <v>34.4</v>
      </c>
      <c r="Q140" s="331" t="s">
        <v>8469</v>
      </c>
      <c r="R140" s="339" t="s">
        <v>9293</v>
      </c>
      <c r="S140" s="339" t="s">
        <v>9294</v>
      </c>
      <c r="T140" s="346" t="s">
        <v>6921</v>
      </c>
      <c r="U140" s="331" t="s">
        <v>492</v>
      </c>
      <c r="V140" s="335" t="s">
        <v>60</v>
      </c>
      <c r="W140" s="333" t="s">
        <v>60</v>
      </c>
      <c r="X140" s="330" t="s">
        <v>60</v>
      </c>
      <c r="Y140" s="335" t="s">
        <v>60</v>
      </c>
      <c r="Z140" s="333" t="s">
        <v>60</v>
      </c>
      <c r="AA140" s="330" t="s">
        <v>60</v>
      </c>
      <c r="AB140" s="341" t="s">
        <v>60</v>
      </c>
      <c r="AC140" s="332">
        <v>1.02</v>
      </c>
      <c r="AD140" s="341" t="s">
        <v>60</v>
      </c>
      <c r="AE140" s="341" t="s">
        <v>60</v>
      </c>
      <c r="AF140" s="338">
        <v>0.48899999999999999</v>
      </c>
      <c r="AG140" s="332">
        <v>25.85</v>
      </c>
      <c r="AH140" s="332">
        <v>36.229999999999997</v>
      </c>
      <c r="AI140" s="336">
        <v>50.2</v>
      </c>
      <c r="AJ140" s="336">
        <v>-19.5</v>
      </c>
      <c r="AK140" s="336">
        <v>69.3</v>
      </c>
      <c r="AL140" s="331" t="s">
        <v>8328</v>
      </c>
      <c r="AM140" s="331" t="s">
        <v>8329</v>
      </c>
      <c r="AN140" s="332">
        <v>56.99</v>
      </c>
      <c r="AO140" s="332">
        <v>46.85</v>
      </c>
      <c r="AP140" s="332">
        <v>33.53</v>
      </c>
      <c r="AQ140" s="90">
        <f t="shared" si="2"/>
        <v>96</v>
      </c>
      <c r="AR140" s="90">
        <f t="shared" si="2"/>
        <v>132</v>
      </c>
      <c r="AS140" s="90">
        <f t="shared" si="2"/>
        <v>218</v>
      </c>
    </row>
    <row r="141" spans="1:45" ht="157.5">
      <c r="A141" s="329">
        <v>44830</v>
      </c>
      <c r="B141" s="330" t="s">
        <v>1078</v>
      </c>
      <c r="C141" s="330" t="s">
        <v>1079</v>
      </c>
      <c r="D141" s="331" t="s">
        <v>61</v>
      </c>
      <c r="E141" s="331" t="s">
        <v>77</v>
      </c>
      <c r="F141" s="332">
        <v>61.28</v>
      </c>
      <c r="G141" s="330" t="s">
        <v>1080</v>
      </c>
      <c r="H141" s="330" t="s">
        <v>60</v>
      </c>
      <c r="I141" s="331" t="s">
        <v>1081</v>
      </c>
      <c r="J141" s="329">
        <v>44830</v>
      </c>
      <c r="K141" s="333" t="s">
        <v>491</v>
      </c>
      <c r="L141" s="334" t="s">
        <v>60</v>
      </c>
      <c r="M141" s="335" t="s">
        <v>9295</v>
      </c>
      <c r="N141" s="335" t="s">
        <v>9296</v>
      </c>
      <c r="O141" s="335" t="s">
        <v>60</v>
      </c>
      <c r="P141" s="336">
        <v>75.5</v>
      </c>
      <c r="Q141" s="331" t="s">
        <v>9297</v>
      </c>
      <c r="R141" s="339" t="s">
        <v>9298</v>
      </c>
      <c r="S141" s="333" t="s">
        <v>9049</v>
      </c>
      <c r="T141" s="331" t="s">
        <v>6915</v>
      </c>
      <c r="U141" s="331" t="s">
        <v>492</v>
      </c>
      <c r="V141" s="335" t="s">
        <v>9299</v>
      </c>
      <c r="W141" s="333" t="s">
        <v>9300</v>
      </c>
      <c r="X141" s="330" t="s">
        <v>60</v>
      </c>
      <c r="Y141" s="335" t="s">
        <v>60</v>
      </c>
      <c r="Z141" s="333" t="s">
        <v>60</v>
      </c>
      <c r="AA141" s="330" t="s">
        <v>60</v>
      </c>
      <c r="AB141" s="341" t="s">
        <v>60</v>
      </c>
      <c r="AC141" s="332">
        <v>16.37</v>
      </c>
      <c r="AD141" s="332">
        <v>13.76</v>
      </c>
      <c r="AE141" s="341" t="s">
        <v>60</v>
      </c>
      <c r="AF141" s="332">
        <v>5.26</v>
      </c>
      <c r="AG141" s="332">
        <v>75.680000000000007</v>
      </c>
      <c r="AH141" s="332">
        <v>69.47</v>
      </c>
      <c r="AI141" s="336">
        <v>16.600000000000001</v>
      </c>
      <c r="AJ141" s="336">
        <v>-26.4</v>
      </c>
      <c r="AK141" s="336">
        <v>28.9</v>
      </c>
      <c r="AL141" s="331" t="s">
        <v>8328</v>
      </c>
      <c r="AM141" s="331" t="s">
        <v>8329</v>
      </c>
      <c r="AN141" s="332">
        <v>45.59</v>
      </c>
      <c r="AO141" s="332">
        <v>46.72</v>
      </c>
      <c r="AP141" s="332">
        <v>48.32</v>
      </c>
      <c r="AQ141" s="90">
        <f t="shared" si="2"/>
        <v>127</v>
      </c>
      <c r="AR141" s="90">
        <f t="shared" si="2"/>
        <v>133</v>
      </c>
      <c r="AS141" s="90">
        <f t="shared" si="2"/>
        <v>147</v>
      </c>
    </row>
    <row r="142" spans="1:45" ht="382.5">
      <c r="A142" s="329">
        <v>44404</v>
      </c>
      <c r="B142" s="330" t="s">
        <v>1096</v>
      </c>
      <c r="C142" s="330" t="s">
        <v>1097</v>
      </c>
      <c r="D142" s="331" t="s">
        <v>61</v>
      </c>
      <c r="E142" s="331" t="s">
        <v>77</v>
      </c>
      <c r="F142" s="332">
        <v>2.7</v>
      </c>
      <c r="G142" s="330" t="s">
        <v>1098</v>
      </c>
      <c r="H142" s="330" t="s">
        <v>60</v>
      </c>
      <c r="I142" s="331" t="s">
        <v>1099</v>
      </c>
      <c r="J142" s="329">
        <v>44404</v>
      </c>
      <c r="K142" s="333" t="s">
        <v>491</v>
      </c>
      <c r="L142" s="334" t="s">
        <v>60</v>
      </c>
      <c r="M142" s="335" t="s">
        <v>9301</v>
      </c>
      <c r="N142" s="335" t="s">
        <v>9302</v>
      </c>
      <c r="O142" s="335" t="s">
        <v>60</v>
      </c>
      <c r="P142" s="332">
        <v>3.17</v>
      </c>
      <c r="Q142" s="331" t="s">
        <v>9303</v>
      </c>
      <c r="R142" s="333" t="s">
        <v>9304</v>
      </c>
      <c r="S142" s="333" t="s">
        <v>8980</v>
      </c>
      <c r="T142" s="331" t="s">
        <v>6917</v>
      </c>
      <c r="U142" s="331" t="s">
        <v>492</v>
      </c>
      <c r="V142" s="335" t="s">
        <v>9305</v>
      </c>
      <c r="W142" s="333" t="s">
        <v>9183</v>
      </c>
      <c r="X142" s="340">
        <v>28.8</v>
      </c>
      <c r="Y142" s="335" t="s">
        <v>60</v>
      </c>
      <c r="Z142" s="333" t="s">
        <v>60</v>
      </c>
      <c r="AA142" s="330" t="s">
        <v>60</v>
      </c>
      <c r="AB142" s="341" t="s">
        <v>60</v>
      </c>
      <c r="AC142" s="338">
        <v>0.747</v>
      </c>
      <c r="AD142" s="332">
        <v>20.97</v>
      </c>
      <c r="AE142" s="332">
        <v>86.6</v>
      </c>
      <c r="AF142" s="338">
        <v>0.48199999999999998</v>
      </c>
      <c r="AG142" s="332">
        <v>2.37</v>
      </c>
      <c r="AH142" s="332">
        <v>2.0299999999999998</v>
      </c>
      <c r="AI142" s="332">
        <v>7.28</v>
      </c>
      <c r="AJ142" s="338">
        <v>-8.5000000000000006E-2</v>
      </c>
      <c r="AK142" s="332">
        <v>5.45</v>
      </c>
      <c r="AL142" s="331" t="s">
        <v>8328</v>
      </c>
      <c r="AM142" s="331" t="s">
        <v>8329</v>
      </c>
      <c r="AN142" s="332">
        <v>44.61</v>
      </c>
      <c r="AO142" s="332">
        <v>46.34</v>
      </c>
      <c r="AP142" s="332">
        <v>62.89</v>
      </c>
      <c r="AQ142" s="90">
        <f t="shared" si="2"/>
        <v>130</v>
      </c>
      <c r="AR142" s="90">
        <f t="shared" si="2"/>
        <v>134</v>
      </c>
      <c r="AS142" s="90">
        <f t="shared" si="2"/>
        <v>96</v>
      </c>
    </row>
    <row r="143" spans="1:45" ht="213.75">
      <c r="A143" s="329">
        <v>44644</v>
      </c>
      <c r="B143" s="330" t="s">
        <v>9306</v>
      </c>
      <c r="C143" s="330" t="s">
        <v>9307</v>
      </c>
      <c r="D143" s="331" t="s">
        <v>61</v>
      </c>
      <c r="E143" s="331" t="s">
        <v>77</v>
      </c>
      <c r="F143" s="332">
        <v>104.83</v>
      </c>
      <c r="G143" s="330" t="s">
        <v>195</v>
      </c>
      <c r="H143" s="330" t="s">
        <v>60</v>
      </c>
      <c r="I143" s="331" t="s">
        <v>4827</v>
      </c>
      <c r="J143" s="329">
        <v>44644</v>
      </c>
      <c r="K143" s="333" t="s">
        <v>491</v>
      </c>
      <c r="L143" s="334" t="s">
        <v>60</v>
      </c>
      <c r="M143" s="335" t="s">
        <v>9308</v>
      </c>
      <c r="N143" s="335" t="s">
        <v>9309</v>
      </c>
      <c r="O143" s="335" t="s">
        <v>9310</v>
      </c>
      <c r="P143" s="336">
        <v>90.3</v>
      </c>
      <c r="Q143" s="331" t="s">
        <v>8633</v>
      </c>
      <c r="R143" s="339" t="s">
        <v>9311</v>
      </c>
      <c r="S143" s="333" t="s">
        <v>9312</v>
      </c>
      <c r="T143" s="331" t="s">
        <v>6921</v>
      </c>
      <c r="U143" s="331" t="s">
        <v>492</v>
      </c>
      <c r="V143" s="335" t="s">
        <v>9313</v>
      </c>
      <c r="W143" s="333" t="s">
        <v>9314</v>
      </c>
      <c r="X143" s="340">
        <v>510.2</v>
      </c>
      <c r="Y143" s="335" t="s">
        <v>60</v>
      </c>
      <c r="Z143" s="333" t="s">
        <v>60</v>
      </c>
      <c r="AA143" s="330" t="s">
        <v>60</v>
      </c>
      <c r="AB143" s="332">
        <v>10.51</v>
      </c>
      <c r="AC143" s="332">
        <v>1.1299999999999999</v>
      </c>
      <c r="AD143" s="341" t="s">
        <v>60</v>
      </c>
      <c r="AE143" s="341" t="s">
        <v>60</v>
      </c>
      <c r="AF143" s="341" t="s">
        <v>60</v>
      </c>
      <c r="AG143" s="341" t="s">
        <v>60</v>
      </c>
      <c r="AH143" s="332">
        <v>104.83</v>
      </c>
      <c r="AI143" s="336">
        <v>35.5</v>
      </c>
      <c r="AJ143" s="336">
        <v>10.4</v>
      </c>
      <c r="AK143" s="336">
        <v>1059.5</v>
      </c>
      <c r="AL143" s="331" t="s">
        <v>8328</v>
      </c>
      <c r="AM143" s="331" t="s">
        <v>8329</v>
      </c>
      <c r="AN143" s="332">
        <v>29.68</v>
      </c>
      <c r="AO143" s="332">
        <v>46.05</v>
      </c>
      <c r="AP143" s="332">
        <v>29.68</v>
      </c>
      <c r="AQ143" s="90">
        <f t="shared" si="2"/>
        <v>189</v>
      </c>
      <c r="AR143" s="90">
        <f t="shared" si="2"/>
        <v>135</v>
      </c>
      <c r="AS143" s="90">
        <f t="shared" si="2"/>
        <v>242</v>
      </c>
    </row>
    <row r="144" spans="1:45" ht="202.5">
      <c r="A144" s="329">
        <v>44000</v>
      </c>
      <c r="B144" s="330" t="s">
        <v>1075</v>
      </c>
      <c r="C144" s="330" t="s">
        <v>60</v>
      </c>
      <c r="D144" s="331" t="s">
        <v>61</v>
      </c>
      <c r="E144" s="331" t="s">
        <v>67</v>
      </c>
      <c r="F144" s="332">
        <v>53.66</v>
      </c>
      <c r="G144" s="330" t="s">
        <v>1076</v>
      </c>
      <c r="H144" s="330" t="s">
        <v>9315</v>
      </c>
      <c r="I144" s="331" t="s">
        <v>1077</v>
      </c>
      <c r="J144" s="329">
        <v>44000</v>
      </c>
      <c r="K144" s="333" t="s">
        <v>491</v>
      </c>
      <c r="L144" s="329">
        <v>44135</v>
      </c>
      <c r="M144" s="335" t="s">
        <v>9316</v>
      </c>
      <c r="N144" s="335" t="s">
        <v>60</v>
      </c>
      <c r="O144" s="335" t="s">
        <v>60</v>
      </c>
      <c r="P144" s="341" t="s">
        <v>60</v>
      </c>
      <c r="Q144" s="331" t="s">
        <v>8633</v>
      </c>
      <c r="R144" s="339" t="s">
        <v>8949</v>
      </c>
      <c r="S144" s="333" t="s">
        <v>9317</v>
      </c>
      <c r="T144" s="331" t="s">
        <v>6921</v>
      </c>
      <c r="U144" s="331" t="s">
        <v>492</v>
      </c>
      <c r="V144" s="335" t="s">
        <v>9318</v>
      </c>
      <c r="W144" s="333" t="s">
        <v>9319</v>
      </c>
      <c r="X144" s="340">
        <v>167.7</v>
      </c>
      <c r="Y144" s="335" t="s">
        <v>9320</v>
      </c>
      <c r="Z144" s="333" t="s">
        <v>9321</v>
      </c>
      <c r="AA144" s="330" t="s">
        <v>60</v>
      </c>
      <c r="AB144" s="332">
        <v>9.73</v>
      </c>
      <c r="AC144" s="338">
        <v>0.73499999999999999</v>
      </c>
      <c r="AD144" s="341" t="s">
        <v>60</v>
      </c>
      <c r="AE144" s="341" t="s">
        <v>60</v>
      </c>
      <c r="AF144" s="341" t="s">
        <v>60</v>
      </c>
      <c r="AG144" s="341" t="s">
        <v>60</v>
      </c>
      <c r="AH144" s="332">
        <v>35.35</v>
      </c>
      <c r="AI144" s="341" t="s">
        <v>60</v>
      </c>
      <c r="AJ144" s="341" t="s">
        <v>60</v>
      </c>
      <c r="AK144" s="341" t="s">
        <v>60</v>
      </c>
      <c r="AL144" s="331" t="s">
        <v>8328</v>
      </c>
      <c r="AM144" s="331" t="s">
        <v>8329</v>
      </c>
      <c r="AN144" s="332">
        <v>45.9</v>
      </c>
      <c r="AO144" s="332">
        <v>45.9</v>
      </c>
      <c r="AP144" s="332">
        <v>53.98</v>
      </c>
      <c r="AQ144" s="90">
        <f t="shared" si="2"/>
        <v>125</v>
      </c>
      <c r="AR144" s="90">
        <f t="shared" si="2"/>
        <v>136</v>
      </c>
      <c r="AS144" s="90">
        <f t="shared" si="2"/>
        <v>126</v>
      </c>
    </row>
    <row r="145" spans="1:45" ht="180">
      <c r="A145" s="329">
        <v>44812</v>
      </c>
      <c r="B145" s="330" t="s">
        <v>9322</v>
      </c>
      <c r="C145" s="330" t="s">
        <v>9323</v>
      </c>
      <c r="D145" s="331" t="s">
        <v>61</v>
      </c>
      <c r="E145" s="331" t="s">
        <v>77</v>
      </c>
      <c r="F145" s="332">
        <v>137.87</v>
      </c>
      <c r="G145" s="330" t="s">
        <v>9324</v>
      </c>
      <c r="H145" s="330" t="s">
        <v>60</v>
      </c>
      <c r="I145" s="331" t="s">
        <v>9325</v>
      </c>
      <c r="J145" s="329">
        <v>44812</v>
      </c>
      <c r="K145" s="333" t="s">
        <v>491</v>
      </c>
      <c r="L145" s="334" t="s">
        <v>60</v>
      </c>
      <c r="M145" s="335" t="s">
        <v>9326</v>
      </c>
      <c r="N145" s="335" t="s">
        <v>60</v>
      </c>
      <c r="O145" s="335" t="s">
        <v>60</v>
      </c>
      <c r="P145" s="336">
        <v>133.30000000000001</v>
      </c>
      <c r="Q145" s="331" t="s">
        <v>9327</v>
      </c>
      <c r="R145" s="339" t="s">
        <v>9328</v>
      </c>
      <c r="S145" s="333" t="s">
        <v>8333</v>
      </c>
      <c r="T145" s="331" t="s">
        <v>6917</v>
      </c>
      <c r="U145" s="331" t="s">
        <v>492</v>
      </c>
      <c r="V145" s="335" t="s">
        <v>60</v>
      </c>
      <c r="W145" s="339" t="s">
        <v>9329</v>
      </c>
      <c r="X145" s="330" t="s">
        <v>60</v>
      </c>
      <c r="Y145" s="335" t="s">
        <v>60</v>
      </c>
      <c r="Z145" s="333" t="s">
        <v>60</v>
      </c>
      <c r="AA145" s="330" t="s">
        <v>60</v>
      </c>
      <c r="AB145" s="332">
        <v>26.34</v>
      </c>
      <c r="AC145" s="332">
        <v>2.19</v>
      </c>
      <c r="AD145" s="332">
        <v>18.54</v>
      </c>
      <c r="AE145" s="332">
        <v>24.14</v>
      </c>
      <c r="AF145" s="332">
        <v>1.56</v>
      </c>
      <c r="AG145" s="332">
        <v>181.44</v>
      </c>
      <c r="AH145" s="332">
        <v>191.33</v>
      </c>
      <c r="AI145" s="336">
        <v>112.8</v>
      </c>
      <c r="AJ145" s="332">
        <v>7.54</v>
      </c>
      <c r="AK145" s="336">
        <v>118.2</v>
      </c>
      <c r="AL145" s="331" t="s">
        <v>8328</v>
      </c>
      <c r="AM145" s="331" t="s">
        <v>8329</v>
      </c>
      <c r="AN145" s="332">
        <v>14.29</v>
      </c>
      <c r="AO145" s="332">
        <v>45.68</v>
      </c>
      <c r="AP145" s="332">
        <v>56.6</v>
      </c>
      <c r="AQ145" s="90">
        <f t="shared" si="2"/>
        <v>290</v>
      </c>
      <c r="AR145" s="90">
        <f t="shared" si="2"/>
        <v>137</v>
      </c>
      <c r="AS145" s="90">
        <f t="shared" si="2"/>
        <v>114</v>
      </c>
    </row>
    <row r="146" spans="1:45" ht="78.75">
      <c r="A146" s="329">
        <v>44175</v>
      </c>
      <c r="B146" s="330" t="s">
        <v>1100</v>
      </c>
      <c r="C146" s="330" t="s">
        <v>1101</v>
      </c>
      <c r="D146" s="331" t="s">
        <v>61</v>
      </c>
      <c r="E146" s="331" t="s">
        <v>77</v>
      </c>
      <c r="F146" s="332">
        <v>21.52</v>
      </c>
      <c r="G146" s="330" t="s">
        <v>1102</v>
      </c>
      <c r="H146" s="330" t="s">
        <v>60</v>
      </c>
      <c r="I146" s="331" t="s">
        <v>1103</v>
      </c>
      <c r="J146" s="329">
        <v>44175</v>
      </c>
      <c r="K146" s="333" t="s">
        <v>491</v>
      </c>
      <c r="L146" s="334" t="s">
        <v>60</v>
      </c>
      <c r="M146" s="335" t="s">
        <v>9330</v>
      </c>
      <c r="N146" s="335" t="s">
        <v>9331</v>
      </c>
      <c r="O146" s="335" t="s">
        <v>9332</v>
      </c>
      <c r="P146" s="336">
        <v>24.1</v>
      </c>
      <c r="Q146" s="331" t="s">
        <v>8443</v>
      </c>
      <c r="R146" s="333" t="s">
        <v>9333</v>
      </c>
      <c r="S146" s="333" t="s">
        <v>9334</v>
      </c>
      <c r="T146" s="331" t="s">
        <v>6917</v>
      </c>
      <c r="U146" s="331" t="s">
        <v>492</v>
      </c>
      <c r="V146" s="335" t="s">
        <v>9335</v>
      </c>
      <c r="W146" s="333" t="s">
        <v>9336</v>
      </c>
      <c r="X146" s="330" t="s">
        <v>60</v>
      </c>
      <c r="Y146" s="335" t="s">
        <v>60</v>
      </c>
      <c r="Z146" s="333" t="s">
        <v>60</v>
      </c>
      <c r="AA146" s="330" t="s">
        <v>60</v>
      </c>
      <c r="AB146" s="332">
        <v>32.72</v>
      </c>
      <c r="AC146" s="332">
        <v>2.4500000000000002</v>
      </c>
      <c r="AD146" s="332">
        <v>10.95</v>
      </c>
      <c r="AE146" s="332">
        <v>13.33</v>
      </c>
      <c r="AF146" s="332">
        <v>1.46</v>
      </c>
      <c r="AG146" s="332">
        <v>21.52</v>
      </c>
      <c r="AH146" s="332">
        <v>47.13</v>
      </c>
      <c r="AI146" s="336">
        <v>10</v>
      </c>
      <c r="AJ146" s="332">
        <v>-2.4</v>
      </c>
      <c r="AK146" s="336">
        <v>37.700000000000003</v>
      </c>
      <c r="AL146" s="331" t="s">
        <v>8328</v>
      </c>
      <c r="AM146" s="331" t="s">
        <v>8329</v>
      </c>
      <c r="AN146" s="332">
        <v>44.51</v>
      </c>
      <c r="AO146" s="332">
        <v>45.63</v>
      </c>
      <c r="AP146" s="332">
        <v>85.19</v>
      </c>
      <c r="AQ146" s="90">
        <f t="shared" si="2"/>
        <v>131</v>
      </c>
      <c r="AR146" s="90">
        <f t="shared" si="2"/>
        <v>138</v>
      </c>
      <c r="AS146" s="90">
        <f t="shared" si="2"/>
        <v>62</v>
      </c>
    </row>
    <row r="147" spans="1:45" ht="236.25">
      <c r="A147" s="329">
        <v>43868</v>
      </c>
      <c r="B147" s="330" t="s">
        <v>1104</v>
      </c>
      <c r="C147" s="330" t="s">
        <v>1105</v>
      </c>
      <c r="D147" s="331" t="s">
        <v>61</v>
      </c>
      <c r="E147" s="331" t="s">
        <v>67</v>
      </c>
      <c r="F147" s="332">
        <v>116.73</v>
      </c>
      <c r="G147" s="330" t="s">
        <v>1106</v>
      </c>
      <c r="H147" s="330" t="s">
        <v>1107</v>
      </c>
      <c r="I147" s="331" t="s">
        <v>1108</v>
      </c>
      <c r="J147" s="329">
        <v>43868</v>
      </c>
      <c r="K147" s="333" t="s">
        <v>491</v>
      </c>
      <c r="L147" s="329">
        <v>43958</v>
      </c>
      <c r="M147" s="335" t="s">
        <v>9337</v>
      </c>
      <c r="N147" s="335" t="s">
        <v>60</v>
      </c>
      <c r="O147" s="335" t="s">
        <v>60</v>
      </c>
      <c r="P147" s="336">
        <v>185.2</v>
      </c>
      <c r="Q147" s="331" t="s">
        <v>8788</v>
      </c>
      <c r="R147" s="339" t="s">
        <v>9338</v>
      </c>
      <c r="S147" s="333" t="s">
        <v>8333</v>
      </c>
      <c r="T147" s="331" t="s">
        <v>6917</v>
      </c>
      <c r="U147" s="331" t="s">
        <v>492</v>
      </c>
      <c r="V147" s="335" t="s">
        <v>9339</v>
      </c>
      <c r="W147" s="333" t="s">
        <v>8381</v>
      </c>
      <c r="X147" s="330" t="s">
        <v>60</v>
      </c>
      <c r="Y147" s="335" t="s">
        <v>9340</v>
      </c>
      <c r="Z147" s="333" t="s">
        <v>9341</v>
      </c>
      <c r="AA147" s="330" t="s">
        <v>60</v>
      </c>
      <c r="AB147" s="332">
        <v>57.59</v>
      </c>
      <c r="AC147" s="332">
        <v>3.87</v>
      </c>
      <c r="AD147" s="332">
        <v>28.91</v>
      </c>
      <c r="AE147" s="332">
        <v>35.47</v>
      </c>
      <c r="AF147" s="332">
        <v>2.95</v>
      </c>
      <c r="AG147" s="332">
        <v>274.08</v>
      </c>
      <c r="AH147" s="332">
        <v>332.33</v>
      </c>
      <c r="AI147" s="336">
        <v>89.1</v>
      </c>
      <c r="AJ147" s="332">
        <v>4.6100000000000003</v>
      </c>
      <c r="AK147" s="336">
        <v>125.3</v>
      </c>
      <c r="AL147" s="331" t="s">
        <v>8328</v>
      </c>
      <c r="AM147" s="331" t="s">
        <v>8329</v>
      </c>
      <c r="AN147" s="332">
        <v>43.94</v>
      </c>
      <c r="AO147" s="332">
        <v>45.59</v>
      </c>
      <c r="AP147" s="332">
        <v>40.74</v>
      </c>
      <c r="AQ147" s="90">
        <f t="shared" si="2"/>
        <v>132</v>
      </c>
      <c r="AR147" s="90">
        <f t="shared" si="2"/>
        <v>139</v>
      </c>
      <c r="AS147" s="90">
        <f t="shared" si="2"/>
        <v>181</v>
      </c>
    </row>
    <row r="148" spans="1:45" ht="409.5">
      <c r="A148" s="329">
        <v>44707</v>
      </c>
      <c r="B148" s="330" t="s">
        <v>1675</v>
      </c>
      <c r="C148" s="330" t="s">
        <v>1676</v>
      </c>
      <c r="D148" s="331" t="s">
        <v>61</v>
      </c>
      <c r="E148" s="331" t="s">
        <v>77</v>
      </c>
      <c r="F148" s="332">
        <v>72967.490000000005</v>
      </c>
      <c r="G148" s="330" t="s">
        <v>1677</v>
      </c>
      <c r="H148" s="330" t="s">
        <v>1678</v>
      </c>
      <c r="I148" s="331" t="s">
        <v>1679</v>
      </c>
      <c r="J148" s="329">
        <v>44707</v>
      </c>
      <c r="K148" s="333" t="s">
        <v>491</v>
      </c>
      <c r="L148" s="334" t="s">
        <v>60</v>
      </c>
      <c r="M148" s="335" t="s">
        <v>9342</v>
      </c>
      <c r="N148" s="335" t="s">
        <v>9343</v>
      </c>
      <c r="O148" s="335" t="s">
        <v>9344</v>
      </c>
      <c r="P148" s="336">
        <v>49884.3</v>
      </c>
      <c r="Q148" s="331" t="s">
        <v>9345</v>
      </c>
      <c r="R148" s="339" t="s">
        <v>9346</v>
      </c>
      <c r="S148" s="333" t="s">
        <v>9347</v>
      </c>
      <c r="T148" s="331" t="s">
        <v>6921</v>
      </c>
      <c r="U148" s="331" t="s">
        <v>492</v>
      </c>
      <c r="V148" s="335" t="s">
        <v>9348</v>
      </c>
      <c r="W148" s="333" t="s">
        <v>9349</v>
      </c>
      <c r="X148" s="340">
        <v>211499.1</v>
      </c>
      <c r="Y148" s="335" t="s">
        <v>9350</v>
      </c>
      <c r="Z148" s="339" t="s">
        <v>9351</v>
      </c>
      <c r="AA148" s="330" t="s">
        <v>60</v>
      </c>
      <c r="AB148" s="332">
        <v>37.380000000000003</v>
      </c>
      <c r="AC148" s="341" t="s">
        <v>60</v>
      </c>
      <c r="AD148" s="332">
        <v>22.35</v>
      </c>
      <c r="AE148" s="332">
        <v>30.12</v>
      </c>
      <c r="AF148" s="332">
        <v>5.35</v>
      </c>
      <c r="AG148" s="332">
        <v>69248.490000000005</v>
      </c>
      <c r="AH148" s="332">
        <v>61194.35</v>
      </c>
      <c r="AI148" s="336">
        <v>13166</v>
      </c>
      <c r="AJ148" s="336">
        <v>1406</v>
      </c>
      <c r="AK148" s="336">
        <v>28676</v>
      </c>
      <c r="AL148" s="331" t="s">
        <v>8328</v>
      </c>
      <c r="AM148" s="331" t="s">
        <v>8329</v>
      </c>
      <c r="AN148" s="332">
        <v>14.68</v>
      </c>
      <c r="AO148" s="332">
        <v>45.59</v>
      </c>
      <c r="AP148" s="332">
        <v>29.16</v>
      </c>
      <c r="AQ148" s="90">
        <f t="shared" si="2"/>
        <v>286</v>
      </c>
      <c r="AR148" s="90">
        <f t="shared" si="2"/>
        <v>139</v>
      </c>
      <c r="AS148" s="90">
        <f t="shared" si="2"/>
        <v>245</v>
      </c>
    </row>
    <row r="149" spans="1:45" ht="409.5">
      <c r="A149" s="329">
        <v>44783</v>
      </c>
      <c r="B149" s="330" t="s">
        <v>9352</v>
      </c>
      <c r="C149" s="330" t="s">
        <v>9353</v>
      </c>
      <c r="D149" s="331" t="s">
        <v>61</v>
      </c>
      <c r="E149" s="331" t="s">
        <v>67</v>
      </c>
      <c r="F149" s="332">
        <v>90.49</v>
      </c>
      <c r="G149" s="330" t="s">
        <v>3562</v>
      </c>
      <c r="H149" s="330" t="s">
        <v>3602</v>
      </c>
      <c r="I149" s="331" t="s">
        <v>3603</v>
      </c>
      <c r="J149" s="329">
        <v>44783</v>
      </c>
      <c r="K149" s="333" t="s">
        <v>491</v>
      </c>
      <c r="L149" s="329">
        <v>44830</v>
      </c>
      <c r="M149" s="335" t="s">
        <v>9354</v>
      </c>
      <c r="N149" s="335" t="s">
        <v>60</v>
      </c>
      <c r="O149" s="335" t="s">
        <v>60</v>
      </c>
      <c r="P149" s="336">
        <v>97.5</v>
      </c>
      <c r="Q149" s="331" t="s">
        <v>8705</v>
      </c>
      <c r="R149" s="333" t="s">
        <v>9355</v>
      </c>
      <c r="S149" s="333" t="s">
        <v>8539</v>
      </c>
      <c r="T149" s="331" t="s">
        <v>6917</v>
      </c>
      <c r="U149" s="331" t="s">
        <v>492</v>
      </c>
      <c r="V149" s="335" t="s">
        <v>9356</v>
      </c>
      <c r="W149" s="339" t="s">
        <v>9357</v>
      </c>
      <c r="X149" s="330" t="s">
        <v>60</v>
      </c>
      <c r="Y149" s="335" t="s">
        <v>9358</v>
      </c>
      <c r="Z149" s="333" t="s">
        <v>8541</v>
      </c>
      <c r="AA149" s="340">
        <v>232</v>
      </c>
      <c r="AB149" s="341" t="s">
        <v>60</v>
      </c>
      <c r="AC149" s="341" t="s">
        <v>60</v>
      </c>
      <c r="AD149" s="341" t="s">
        <v>60</v>
      </c>
      <c r="AE149" s="341" t="s">
        <v>60</v>
      </c>
      <c r="AF149" s="341" t="s">
        <v>60</v>
      </c>
      <c r="AG149" s="332">
        <v>90.49</v>
      </c>
      <c r="AH149" s="332">
        <v>90.49</v>
      </c>
      <c r="AI149" s="336">
        <v>35.5</v>
      </c>
      <c r="AJ149" s="338">
        <v>0.89800000000000002</v>
      </c>
      <c r="AK149" s="336">
        <v>44.9</v>
      </c>
      <c r="AL149" s="331" t="s">
        <v>8328</v>
      </c>
      <c r="AM149" s="331" t="s">
        <v>8329</v>
      </c>
      <c r="AN149" s="332">
        <v>64.84</v>
      </c>
      <c r="AO149" s="332">
        <v>45.16</v>
      </c>
      <c r="AP149" s="332">
        <v>60.14</v>
      </c>
      <c r="AQ149" s="90">
        <f t="shared" si="2"/>
        <v>78</v>
      </c>
      <c r="AR149" s="90">
        <f t="shared" si="2"/>
        <v>141</v>
      </c>
      <c r="AS149" s="90">
        <f t="shared" si="2"/>
        <v>101</v>
      </c>
    </row>
    <row r="150" spans="1:45" ht="409.5">
      <c r="A150" s="329">
        <v>44489</v>
      </c>
      <c r="B150" s="330" t="s">
        <v>349</v>
      </c>
      <c r="C150" s="330" t="s">
        <v>60</v>
      </c>
      <c r="D150" s="331" t="s">
        <v>61</v>
      </c>
      <c r="E150" s="331" t="s">
        <v>67</v>
      </c>
      <c r="F150" s="332">
        <v>1142.53</v>
      </c>
      <c r="G150" s="330" t="s">
        <v>350</v>
      </c>
      <c r="H150" s="330" t="s">
        <v>351</v>
      </c>
      <c r="I150" s="331" t="s">
        <v>352</v>
      </c>
      <c r="J150" s="329">
        <v>44489</v>
      </c>
      <c r="K150" s="333" t="s">
        <v>491</v>
      </c>
      <c r="L150" s="329">
        <v>44712</v>
      </c>
      <c r="M150" s="335" t="s">
        <v>9359</v>
      </c>
      <c r="N150" s="335" t="s">
        <v>9360</v>
      </c>
      <c r="O150" s="335" t="s">
        <v>9361</v>
      </c>
      <c r="P150" s="341" t="s">
        <v>60</v>
      </c>
      <c r="Q150" s="331" t="s">
        <v>8633</v>
      </c>
      <c r="R150" s="339" t="s">
        <v>9362</v>
      </c>
      <c r="S150" s="333" t="s">
        <v>9363</v>
      </c>
      <c r="T150" s="331" t="s">
        <v>6921</v>
      </c>
      <c r="U150" s="331" t="s">
        <v>492</v>
      </c>
      <c r="V150" s="335" t="s">
        <v>9364</v>
      </c>
      <c r="W150" s="333" t="s">
        <v>9365</v>
      </c>
      <c r="X150" s="340">
        <v>24915.1</v>
      </c>
      <c r="Y150" s="335" t="s">
        <v>9366</v>
      </c>
      <c r="Z150" s="333" t="s">
        <v>9367</v>
      </c>
      <c r="AA150" s="330" t="s">
        <v>60</v>
      </c>
      <c r="AB150" s="332">
        <v>19.8</v>
      </c>
      <c r="AC150" s="332">
        <v>1.54</v>
      </c>
      <c r="AD150" s="341" t="s">
        <v>60</v>
      </c>
      <c r="AE150" s="341" t="s">
        <v>60</v>
      </c>
      <c r="AF150" s="341" t="s">
        <v>60</v>
      </c>
      <c r="AG150" s="341" t="s">
        <v>60</v>
      </c>
      <c r="AH150" s="332">
        <v>975.53</v>
      </c>
      <c r="AI150" s="336">
        <v>247.6</v>
      </c>
      <c r="AJ150" s="336">
        <v>83.5</v>
      </c>
      <c r="AK150" s="336">
        <v>13004.9</v>
      </c>
      <c r="AL150" s="331" t="s">
        <v>8328</v>
      </c>
      <c r="AM150" s="331" t="s">
        <v>8329</v>
      </c>
      <c r="AN150" s="332">
        <v>42.69</v>
      </c>
      <c r="AO150" s="332">
        <v>45.02</v>
      </c>
      <c r="AP150" s="332">
        <v>64.08</v>
      </c>
      <c r="AQ150" s="90">
        <f t="shared" si="2"/>
        <v>138</v>
      </c>
      <c r="AR150" s="90">
        <f t="shared" si="2"/>
        <v>142</v>
      </c>
      <c r="AS150" s="90">
        <f t="shared" si="2"/>
        <v>93</v>
      </c>
    </row>
    <row r="151" spans="1:45" ht="409.5">
      <c r="A151" s="329">
        <v>44161</v>
      </c>
      <c r="B151" s="330" t="s">
        <v>1156</v>
      </c>
      <c r="C151" s="330" t="s">
        <v>60</v>
      </c>
      <c r="D151" s="331" t="s">
        <v>61</v>
      </c>
      <c r="E151" s="331" t="s">
        <v>67</v>
      </c>
      <c r="F151" s="332">
        <v>197.59</v>
      </c>
      <c r="G151" s="330" t="s">
        <v>1157</v>
      </c>
      <c r="H151" s="330" t="s">
        <v>1158</v>
      </c>
      <c r="I151" s="331" t="s">
        <v>1159</v>
      </c>
      <c r="J151" s="329">
        <v>44161</v>
      </c>
      <c r="K151" s="333" t="s">
        <v>491</v>
      </c>
      <c r="L151" s="329">
        <v>44210</v>
      </c>
      <c r="M151" s="335" t="s">
        <v>9368</v>
      </c>
      <c r="N151" s="335" t="s">
        <v>60</v>
      </c>
      <c r="O151" s="335" t="s">
        <v>60</v>
      </c>
      <c r="P151" s="341" t="s">
        <v>60</v>
      </c>
      <c r="Q151" s="331" t="s">
        <v>8876</v>
      </c>
      <c r="R151" s="339" t="s">
        <v>9369</v>
      </c>
      <c r="S151" s="333" t="s">
        <v>9370</v>
      </c>
      <c r="T151" s="331" t="s">
        <v>6915</v>
      </c>
      <c r="U151" s="331" t="s">
        <v>492</v>
      </c>
      <c r="V151" s="335" t="s">
        <v>9371</v>
      </c>
      <c r="W151" s="333" t="s">
        <v>9372</v>
      </c>
      <c r="X151" s="340">
        <v>547.6</v>
      </c>
      <c r="Y151" s="335" t="s">
        <v>9373</v>
      </c>
      <c r="Z151" s="339" t="s">
        <v>9374</v>
      </c>
      <c r="AA151" s="330" t="s">
        <v>60</v>
      </c>
      <c r="AB151" s="332">
        <v>18.309999999999999</v>
      </c>
      <c r="AC151" s="338">
        <v>0.68700000000000006</v>
      </c>
      <c r="AD151" s="341" t="s">
        <v>60</v>
      </c>
      <c r="AE151" s="341" t="s">
        <v>60</v>
      </c>
      <c r="AF151" s="341" t="s">
        <v>60</v>
      </c>
      <c r="AG151" s="341" t="s">
        <v>60</v>
      </c>
      <c r="AH151" s="332">
        <v>197.59</v>
      </c>
      <c r="AI151" s="341" t="s">
        <v>60</v>
      </c>
      <c r="AJ151" s="341" t="s">
        <v>60</v>
      </c>
      <c r="AK151" s="341" t="s">
        <v>60</v>
      </c>
      <c r="AL151" s="331" t="s">
        <v>8328</v>
      </c>
      <c r="AM151" s="331" t="s">
        <v>8329</v>
      </c>
      <c r="AN151" s="332">
        <v>41.35</v>
      </c>
      <c r="AO151" s="332">
        <v>44.98</v>
      </c>
      <c r="AP151" s="332">
        <v>51.7</v>
      </c>
      <c r="AQ151" s="90">
        <f t="shared" si="2"/>
        <v>146</v>
      </c>
      <c r="AR151" s="90">
        <f t="shared" si="2"/>
        <v>143</v>
      </c>
      <c r="AS151" s="90">
        <f t="shared" si="2"/>
        <v>135</v>
      </c>
    </row>
    <row r="152" spans="1:45" ht="258.75">
      <c r="A152" s="329">
        <v>44140</v>
      </c>
      <c r="B152" s="330" t="s">
        <v>1299</v>
      </c>
      <c r="C152" s="330" t="s">
        <v>60</v>
      </c>
      <c r="D152" s="331" t="s">
        <v>61</v>
      </c>
      <c r="E152" s="331" t="s">
        <v>67</v>
      </c>
      <c r="F152" s="332">
        <v>20.73</v>
      </c>
      <c r="G152" s="330" t="s">
        <v>1300</v>
      </c>
      <c r="H152" s="330" t="s">
        <v>60</v>
      </c>
      <c r="I152" s="331" t="s">
        <v>1301</v>
      </c>
      <c r="J152" s="329">
        <v>44140</v>
      </c>
      <c r="K152" s="333" t="s">
        <v>491</v>
      </c>
      <c r="L152" s="329">
        <v>44256</v>
      </c>
      <c r="M152" s="335" t="s">
        <v>9375</v>
      </c>
      <c r="N152" s="335" t="s">
        <v>60</v>
      </c>
      <c r="O152" s="335" t="s">
        <v>60</v>
      </c>
      <c r="P152" s="341" t="s">
        <v>60</v>
      </c>
      <c r="Q152" s="331" t="s">
        <v>8633</v>
      </c>
      <c r="R152" s="333" t="s">
        <v>9022</v>
      </c>
      <c r="S152" s="333" t="s">
        <v>9376</v>
      </c>
      <c r="T152" s="331" t="s">
        <v>6921</v>
      </c>
      <c r="U152" s="331" t="s">
        <v>492</v>
      </c>
      <c r="V152" s="335" t="s">
        <v>9377</v>
      </c>
      <c r="W152" s="333" t="s">
        <v>9378</v>
      </c>
      <c r="X152" s="340">
        <v>71.7</v>
      </c>
      <c r="Y152" s="335" t="s">
        <v>60</v>
      </c>
      <c r="Z152" s="333" t="s">
        <v>60</v>
      </c>
      <c r="AA152" s="330" t="s">
        <v>60</v>
      </c>
      <c r="AB152" s="341" t="s">
        <v>60</v>
      </c>
      <c r="AC152" s="341" t="s">
        <v>60</v>
      </c>
      <c r="AD152" s="341" t="s">
        <v>60</v>
      </c>
      <c r="AE152" s="341" t="s">
        <v>60</v>
      </c>
      <c r="AF152" s="341" t="s">
        <v>60</v>
      </c>
      <c r="AG152" s="341" t="s">
        <v>60</v>
      </c>
      <c r="AH152" s="332">
        <v>20.73</v>
      </c>
      <c r="AI152" s="341" t="s">
        <v>60</v>
      </c>
      <c r="AJ152" s="341" t="s">
        <v>60</v>
      </c>
      <c r="AK152" s="336">
        <v>150.6</v>
      </c>
      <c r="AL152" s="331" t="s">
        <v>8328</v>
      </c>
      <c r="AM152" s="331" t="s">
        <v>8329</v>
      </c>
      <c r="AN152" s="332">
        <v>31.29</v>
      </c>
      <c r="AO152" s="332">
        <v>44.93</v>
      </c>
      <c r="AP152" s="332">
        <v>51.63</v>
      </c>
      <c r="AQ152" s="90">
        <f t="shared" si="2"/>
        <v>185</v>
      </c>
      <c r="AR152" s="90">
        <f t="shared" si="2"/>
        <v>144</v>
      </c>
      <c r="AS152" s="90">
        <f t="shared" si="2"/>
        <v>136</v>
      </c>
    </row>
    <row r="153" spans="1:45" ht="191.25">
      <c r="A153" s="329">
        <v>44643</v>
      </c>
      <c r="B153" s="330" t="s">
        <v>9379</v>
      </c>
      <c r="C153" s="330" t="s">
        <v>9380</v>
      </c>
      <c r="D153" s="331" t="s">
        <v>61</v>
      </c>
      <c r="E153" s="331" t="s">
        <v>67</v>
      </c>
      <c r="F153" s="332">
        <v>104.14</v>
      </c>
      <c r="G153" s="330" t="s">
        <v>4370</v>
      </c>
      <c r="H153" s="330" t="s">
        <v>60</v>
      </c>
      <c r="I153" s="331" t="s">
        <v>4371</v>
      </c>
      <c r="J153" s="329">
        <v>44643</v>
      </c>
      <c r="K153" s="333" t="s">
        <v>491</v>
      </c>
      <c r="L153" s="329">
        <v>44711</v>
      </c>
      <c r="M153" s="335" t="s">
        <v>9381</v>
      </c>
      <c r="N153" s="335" t="s">
        <v>9382</v>
      </c>
      <c r="O153" s="335" t="s">
        <v>9383</v>
      </c>
      <c r="P153" s="341" t="s">
        <v>60</v>
      </c>
      <c r="Q153" s="331" t="s">
        <v>9384</v>
      </c>
      <c r="R153" s="333" t="s">
        <v>9385</v>
      </c>
      <c r="S153" s="333" t="s">
        <v>8402</v>
      </c>
      <c r="T153" s="331" t="s">
        <v>6915</v>
      </c>
      <c r="U153" s="331" t="s">
        <v>492</v>
      </c>
      <c r="V153" s="335" t="s">
        <v>9386</v>
      </c>
      <c r="W153" s="333" t="s">
        <v>9387</v>
      </c>
      <c r="X153" s="340">
        <v>2234.1999999999998</v>
      </c>
      <c r="Y153" s="335" t="s">
        <v>60</v>
      </c>
      <c r="Z153" s="333" t="s">
        <v>60</v>
      </c>
      <c r="AA153" s="330" t="s">
        <v>60</v>
      </c>
      <c r="AB153" s="332">
        <v>16.79</v>
      </c>
      <c r="AC153" s="332">
        <v>3.75</v>
      </c>
      <c r="AD153" s="332">
        <v>10.32</v>
      </c>
      <c r="AE153" s="332">
        <v>14.34</v>
      </c>
      <c r="AF153" s="332">
        <v>3.53</v>
      </c>
      <c r="AG153" s="332">
        <v>107.37</v>
      </c>
      <c r="AH153" s="332">
        <v>93.9</v>
      </c>
      <c r="AI153" s="336">
        <v>26.9</v>
      </c>
      <c r="AJ153" s="332">
        <v>2.31</v>
      </c>
      <c r="AK153" s="336">
        <v>58.1</v>
      </c>
      <c r="AL153" s="331" t="s">
        <v>8328</v>
      </c>
      <c r="AM153" s="331" t="s">
        <v>8329</v>
      </c>
      <c r="AN153" s="332">
        <v>40.24</v>
      </c>
      <c r="AO153" s="332">
        <v>44.65</v>
      </c>
      <c r="AP153" s="332">
        <v>27.78</v>
      </c>
      <c r="AQ153" s="90">
        <f t="shared" si="2"/>
        <v>151</v>
      </c>
      <c r="AR153" s="90">
        <f t="shared" si="2"/>
        <v>145</v>
      </c>
      <c r="AS153" s="90">
        <f t="shared" si="2"/>
        <v>255</v>
      </c>
    </row>
    <row r="154" spans="1:45" ht="409.5">
      <c r="A154" s="329">
        <v>44781</v>
      </c>
      <c r="B154" s="330" t="s">
        <v>1160</v>
      </c>
      <c r="C154" s="330" t="s">
        <v>1161</v>
      </c>
      <c r="D154" s="331" t="s">
        <v>61</v>
      </c>
      <c r="E154" s="331" t="s">
        <v>77</v>
      </c>
      <c r="F154" s="332">
        <v>477.04</v>
      </c>
      <c r="G154" s="330" t="s">
        <v>1162</v>
      </c>
      <c r="H154" s="330" t="s">
        <v>1163</v>
      </c>
      <c r="I154" s="331" t="s">
        <v>1164</v>
      </c>
      <c r="J154" s="329">
        <v>44781</v>
      </c>
      <c r="K154" s="333" t="s">
        <v>491</v>
      </c>
      <c r="L154" s="334" t="s">
        <v>60</v>
      </c>
      <c r="M154" s="335" t="s">
        <v>9388</v>
      </c>
      <c r="N154" s="335" t="s">
        <v>9389</v>
      </c>
      <c r="O154" s="335" t="s">
        <v>9390</v>
      </c>
      <c r="P154" s="336">
        <v>406.3</v>
      </c>
      <c r="Q154" s="331" t="s">
        <v>8633</v>
      </c>
      <c r="R154" s="339" t="s">
        <v>9391</v>
      </c>
      <c r="S154" s="333" t="s">
        <v>9392</v>
      </c>
      <c r="T154" s="331" t="s">
        <v>6921</v>
      </c>
      <c r="U154" s="331" t="s">
        <v>492</v>
      </c>
      <c r="V154" s="335" t="s">
        <v>9393</v>
      </c>
      <c r="W154" s="333" t="s">
        <v>9394</v>
      </c>
      <c r="X154" s="340">
        <v>2051.6</v>
      </c>
      <c r="Y154" s="335" t="s">
        <v>9395</v>
      </c>
      <c r="Z154" s="339" t="s">
        <v>9396</v>
      </c>
      <c r="AA154" s="330" t="s">
        <v>60</v>
      </c>
      <c r="AB154" s="332">
        <v>23.35</v>
      </c>
      <c r="AC154" s="332">
        <v>1.96</v>
      </c>
      <c r="AD154" s="341" t="s">
        <v>60</v>
      </c>
      <c r="AE154" s="341" t="s">
        <v>60</v>
      </c>
      <c r="AF154" s="341" t="s">
        <v>60</v>
      </c>
      <c r="AG154" s="341" t="s">
        <v>60</v>
      </c>
      <c r="AH154" s="332">
        <v>459.01</v>
      </c>
      <c r="AI154" s="336">
        <v>83.1</v>
      </c>
      <c r="AJ154" s="336">
        <v>21.8</v>
      </c>
      <c r="AK154" s="336">
        <v>2664.1</v>
      </c>
      <c r="AL154" s="331" t="s">
        <v>8328</v>
      </c>
      <c r="AM154" s="331" t="s">
        <v>8329</v>
      </c>
      <c r="AN154" s="332">
        <v>41.31</v>
      </c>
      <c r="AO154" s="332">
        <v>44.36</v>
      </c>
      <c r="AP154" s="332">
        <v>66.03</v>
      </c>
      <c r="AQ154" s="90">
        <f t="shared" si="2"/>
        <v>147</v>
      </c>
      <c r="AR154" s="90">
        <f t="shared" si="2"/>
        <v>146</v>
      </c>
      <c r="AS154" s="90">
        <f t="shared" si="2"/>
        <v>88</v>
      </c>
    </row>
    <row r="155" spans="1:45" ht="409.5">
      <c r="A155" s="329">
        <v>44579</v>
      </c>
      <c r="B155" s="330" t="s">
        <v>1087</v>
      </c>
      <c r="C155" s="330" t="s">
        <v>1088</v>
      </c>
      <c r="D155" s="331" t="s">
        <v>61</v>
      </c>
      <c r="E155" s="331" t="s">
        <v>77</v>
      </c>
      <c r="F155" s="332">
        <v>79590.14</v>
      </c>
      <c r="G155" s="330" t="s">
        <v>1089</v>
      </c>
      <c r="H155" s="330" t="s">
        <v>1090</v>
      </c>
      <c r="I155" s="331" t="s">
        <v>1091</v>
      </c>
      <c r="J155" s="329">
        <v>44579</v>
      </c>
      <c r="K155" s="333" t="s">
        <v>491</v>
      </c>
      <c r="L155" s="334" t="s">
        <v>60</v>
      </c>
      <c r="M155" s="335" t="s">
        <v>9397</v>
      </c>
      <c r="N155" s="335" t="s">
        <v>9398</v>
      </c>
      <c r="O155" s="335" t="s">
        <v>9399</v>
      </c>
      <c r="P155" s="336">
        <v>58477.8</v>
      </c>
      <c r="Q155" s="331" t="s">
        <v>9297</v>
      </c>
      <c r="R155" s="339" t="s">
        <v>9400</v>
      </c>
      <c r="S155" s="333" t="s">
        <v>9401</v>
      </c>
      <c r="T155" s="331" t="s">
        <v>6921</v>
      </c>
      <c r="U155" s="331" t="s">
        <v>492</v>
      </c>
      <c r="V155" s="335" t="s">
        <v>9402</v>
      </c>
      <c r="W155" s="339" t="s">
        <v>9403</v>
      </c>
      <c r="X155" s="340">
        <v>1802193.4</v>
      </c>
      <c r="Y155" s="335" t="s">
        <v>9404</v>
      </c>
      <c r="Z155" s="339" t="s">
        <v>9405</v>
      </c>
      <c r="AA155" s="330" t="s">
        <v>9406</v>
      </c>
      <c r="AB155" s="332">
        <v>27.91</v>
      </c>
      <c r="AC155" s="332">
        <v>4.28</v>
      </c>
      <c r="AD155" s="332">
        <v>19.440000000000001</v>
      </c>
      <c r="AE155" s="332">
        <v>20.68</v>
      </c>
      <c r="AF155" s="332">
        <v>7.84</v>
      </c>
      <c r="AG155" s="332">
        <v>68987.14</v>
      </c>
      <c r="AH155" s="332">
        <v>75330.75</v>
      </c>
      <c r="AI155" s="336">
        <v>7357</v>
      </c>
      <c r="AJ155" s="336">
        <v>1674</v>
      </c>
      <c r="AK155" s="336">
        <v>25056</v>
      </c>
      <c r="AL155" s="331" t="s">
        <v>8328</v>
      </c>
      <c r="AM155" s="331" t="s">
        <v>8329</v>
      </c>
      <c r="AN155" s="332">
        <v>45.28</v>
      </c>
      <c r="AO155" s="332">
        <v>44.27</v>
      </c>
      <c r="AP155" s="332">
        <v>54.82</v>
      </c>
      <c r="AQ155" s="90">
        <f t="shared" si="2"/>
        <v>128</v>
      </c>
      <c r="AR155" s="90">
        <f t="shared" si="2"/>
        <v>147</v>
      </c>
      <c r="AS155" s="90">
        <f t="shared" si="2"/>
        <v>122</v>
      </c>
    </row>
    <row r="156" spans="1:45" ht="281.25">
      <c r="A156" s="329">
        <v>44515</v>
      </c>
      <c r="B156" s="330" t="s">
        <v>9407</v>
      </c>
      <c r="C156" s="330" t="s">
        <v>9408</v>
      </c>
      <c r="D156" s="331" t="s">
        <v>61</v>
      </c>
      <c r="E156" s="331" t="s">
        <v>77</v>
      </c>
      <c r="F156" s="332">
        <v>22.96</v>
      </c>
      <c r="G156" s="330" t="s">
        <v>9409</v>
      </c>
      <c r="H156" s="330" t="s">
        <v>60</v>
      </c>
      <c r="I156" s="331" t="s">
        <v>9410</v>
      </c>
      <c r="J156" s="329">
        <v>44515</v>
      </c>
      <c r="K156" s="333" t="s">
        <v>491</v>
      </c>
      <c r="L156" s="334" t="s">
        <v>60</v>
      </c>
      <c r="M156" s="335" t="s">
        <v>9411</v>
      </c>
      <c r="N156" s="335" t="s">
        <v>9412</v>
      </c>
      <c r="O156" s="335" t="s">
        <v>9413</v>
      </c>
      <c r="P156" s="336">
        <v>21.3</v>
      </c>
      <c r="Q156" s="331" t="s">
        <v>8633</v>
      </c>
      <c r="R156" s="333" t="s">
        <v>9414</v>
      </c>
      <c r="S156" s="333" t="s">
        <v>9415</v>
      </c>
      <c r="T156" s="331" t="s">
        <v>6921</v>
      </c>
      <c r="U156" s="331" t="s">
        <v>492</v>
      </c>
      <c r="V156" s="335" t="s">
        <v>9416</v>
      </c>
      <c r="W156" s="333" t="s">
        <v>9417</v>
      </c>
      <c r="X156" s="340">
        <v>66.099999999999994</v>
      </c>
      <c r="Y156" s="335" t="s">
        <v>60</v>
      </c>
      <c r="Z156" s="333" t="s">
        <v>60</v>
      </c>
      <c r="AA156" s="330" t="s">
        <v>60</v>
      </c>
      <c r="AB156" s="332">
        <v>51.88</v>
      </c>
      <c r="AC156" s="332">
        <v>1.63</v>
      </c>
      <c r="AD156" s="341" t="s">
        <v>60</v>
      </c>
      <c r="AE156" s="341" t="s">
        <v>60</v>
      </c>
      <c r="AF156" s="341" t="s">
        <v>60</v>
      </c>
      <c r="AG156" s="341" t="s">
        <v>60</v>
      </c>
      <c r="AH156" s="332">
        <v>22.78</v>
      </c>
      <c r="AI156" s="332">
        <v>6.74</v>
      </c>
      <c r="AJ156" s="332">
        <v>2</v>
      </c>
      <c r="AK156" s="336">
        <v>139.9</v>
      </c>
      <c r="AL156" s="331" t="s">
        <v>8328</v>
      </c>
      <c r="AM156" s="331" t="s">
        <v>8329</v>
      </c>
      <c r="AN156" s="332">
        <v>37.520000000000003</v>
      </c>
      <c r="AO156" s="332">
        <v>43.82</v>
      </c>
      <c r="AP156" s="332">
        <v>37.520000000000003</v>
      </c>
      <c r="AQ156" s="90">
        <f t="shared" si="2"/>
        <v>155</v>
      </c>
      <c r="AR156" s="90">
        <f t="shared" si="2"/>
        <v>148</v>
      </c>
      <c r="AS156" s="90">
        <f t="shared" si="2"/>
        <v>198</v>
      </c>
    </row>
    <row r="157" spans="1:45" ht="337.5">
      <c r="A157" s="329">
        <v>43896</v>
      </c>
      <c r="B157" s="330" t="s">
        <v>204</v>
      </c>
      <c r="C157" s="330" t="s">
        <v>60</v>
      </c>
      <c r="D157" s="331" t="s">
        <v>61</v>
      </c>
      <c r="E157" s="331" t="s">
        <v>67</v>
      </c>
      <c r="F157" s="332">
        <v>25.07</v>
      </c>
      <c r="G157" s="330" t="s">
        <v>205</v>
      </c>
      <c r="H157" s="330" t="s">
        <v>60</v>
      </c>
      <c r="I157" s="331" t="s">
        <v>206</v>
      </c>
      <c r="J157" s="329">
        <v>43896</v>
      </c>
      <c r="K157" s="333" t="s">
        <v>491</v>
      </c>
      <c r="L157" s="329">
        <v>44105</v>
      </c>
      <c r="M157" s="335" t="s">
        <v>9418</v>
      </c>
      <c r="N157" s="335" t="s">
        <v>60</v>
      </c>
      <c r="O157" s="335" t="s">
        <v>60</v>
      </c>
      <c r="P157" s="341" t="s">
        <v>60</v>
      </c>
      <c r="Q157" s="331" t="s">
        <v>8633</v>
      </c>
      <c r="R157" s="339" t="s">
        <v>8949</v>
      </c>
      <c r="S157" s="333" t="s">
        <v>9419</v>
      </c>
      <c r="T157" s="331" t="s">
        <v>6921</v>
      </c>
      <c r="U157" s="331" t="s">
        <v>492</v>
      </c>
      <c r="V157" s="335" t="s">
        <v>9420</v>
      </c>
      <c r="W157" s="333" t="s">
        <v>9319</v>
      </c>
      <c r="X157" s="340">
        <v>68.7</v>
      </c>
      <c r="Y157" s="335" t="s">
        <v>60</v>
      </c>
      <c r="Z157" s="333" t="s">
        <v>60</v>
      </c>
      <c r="AA157" s="330" t="s">
        <v>60</v>
      </c>
      <c r="AB157" s="332">
        <v>71.7</v>
      </c>
      <c r="AC157" s="332">
        <v>1.38</v>
      </c>
      <c r="AD157" s="341" t="s">
        <v>60</v>
      </c>
      <c r="AE157" s="341" t="s">
        <v>60</v>
      </c>
      <c r="AF157" s="341" t="s">
        <v>60</v>
      </c>
      <c r="AG157" s="341" t="s">
        <v>60</v>
      </c>
      <c r="AH157" s="332">
        <v>25.07</v>
      </c>
      <c r="AI157" s="341" t="s">
        <v>60</v>
      </c>
      <c r="AJ157" s="341" t="s">
        <v>60</v>
      </c>
      <c r="AK157" s="341" t="s">
        <v>60</v>
      </c>
      <c r="AL157" s="331" t="s">
        <v>8328</v>
      </c>
      <c r="AM157" s="331" t="s">
        <v>8329</v>
      </c>
      <c r="AN157" s="332">
        <v>45.66</v>
      </c>
      <c r="AO157" s="332">
        <v>43.44</v>
      </c>
      <c r="AP157" s="332">
        <v>42.58</v>
      </c>
      <c r="AQ157" s="90">
        <f t="shared" si="2"/>
        <v>126</v>
      </c>
      <c r="AR157" s="90">
        <f t="shared" si="2"/>
        <v>149</v>
      </c>
      <c r="AS157" s="90">
        <f t="shared" si="2"/>
        <v>170</v>
      </c>
    </row>
    <row r="158" spans="1:45" ht="409.5">
      <c r="A158" s="329">
        <v>44207</v>
      </c>
      <c r="B158" s="330" t="s">
        <v>1227</v>
      </c>
      <c r="C158" s="330" t="s">
        <v>1228</v>
      </c>
      <c r="D158" s="331" t="s">
        <v>61</v>
      </c>
      <c r="E158" s="331" t="s">
        <v>77</v>
      </c>
      <c r="F158" s="332">
        <v>307.11</v>
      </c>
      <c r="G158" s="330" t="s">
        <v>60</v>
      </c>
      <c r="H158" s="330" t="s">
        <v>1229</v>
      </c>
      <c r="I158" s="331" t="s">
        <v>1230</v>
      </c>
      <c r="J158" s="329">
        <v>44207</v>
      </c>
      <c r="K158" s="333" t="s">
        <v>491</v>
      </c>
      <c r="L158" s="334" t="s">
        <v>60</v>
      </c>
      <c r="M158" s="335" t="s">
        <v>9421</v>
      </c>
      <c r="N158" s="335" t="s">
        <v>9422</v>
      </c>
      <c r="O158" s="335" t="s">
        <v>9423</v>
      </c>
      <c r="P158" s="336">
        <v>167.4</v>
      </c>
      <c r="Q158" s="331" t="s">
        <v>8443</v>
      </c>
      <c r="R158" s="337" t="s">
        <v>9424</v>
      </c>
      <c r="S158" s="333" t="s">
        <v>8568</v>
      </c>
      <c r="T158" s="331" t="s">
        <v>6917</v>
      </c>
      <c r="U158" s="331" t="s">
        <v>492</v>
      </c>
      <c r="V158" s="335" t="s">
        <v>60</v>
      </c>
      <c r="W158" s="333" t="s">
        <v>60</v>
      </c>
      <c r="X158" s="330" t="s">
        <v>60</v>
      </c>
      <c r="Y158" s="335" t="s">
        <v>9425</v>
      </c>
      <c r="Z158" s="339" t="s">
        <v>9426</v>
      </c>
      <c r="AA158" s="330" t="s">
        <v>9427</v>
      </c>
      <c r="AB158" s="341" t="s">
        <v>60</v>
      </c>
      <c r="AC158" s="338">
        <v>0.64600000000000002</v>
      </c>
      <c r="AD158" s="332">
        <v>18.329999999999998</v>
      </c>
      <c r="AE158" s="332">
        <v>64.42</v>
      </c>
      <c r="AF158" s="338">
        <v>0.377</v>
      </c>
      <c r="AG158" s="332">
        <v>350.1</v>
      </c>
      <c r="AH158" s="332">
        <v>231.03</v>
      </c>
      <c r="AI158" s="336">
        <v>493</v>
      </c>
      <c r="AJ158" s="336">
        <v>-89.1</v>
      </c>
      <c r="AK158" s="336">
        <v>703.8</v>
      </c>
      <c r="AL158" s="331" t="s">
        <v>8328</v>
      </c>
      <c r="AM158" s="331" t="s">
        <v>8329</v>
      </c>
      <c r="AN158" s="332">
        <v>35.68</v>
      </c>
      <c r="AO158" s="332">
        <v>43.42</v>
      </c>
      <c r="AP158" s="332">
        <v>23.4</v>
      </c>
      <c r="AQ158" s="90">
        <f t="shared" si="2"/>
        <v>167</v>
      </c>
      <c r="AR158" s="90">
        <f t="shared" si="2"/>
        <v>150</v>
      </c>
      <c r="AS158" s="90">
        <f t="shared" si="2"/>
        <v>278</v>
      </c>
    </row>
    <row r="159" spans="1:45" ht="360">
      <c r="A159" s="329">
        <v>44109</v>
      </c>
      <c r="B159" s="330" t="s">
        <v>1250</v>
      </c>
      <c r="C159" s="330" t="s">
        <v>1251</v>
      </c>
      <c r="D159" s="331" t="s">
        <v>61</v>
      </c>
      <c r="E159" s="331" t="s">
        <v>67</v>
      </c>
      <c r="F159" s="332">
        <v>7.16</v>
      </c>
      <c r="G159" s="330" t="s">
        <v>1252</v>
      </c>
      <c r="H159" s="330" t="s">
        <v>60</v>
      </c>
      <c r="I159" s="331" t="s">
        <v>1253</v>
      </c>
      <c r="J159" s="329">
        <v>44109</v>
      </c>
      <c r="K159" s="333" t="s">
        <v>491</v>
      </c>
      <c r="L159" s="329">
        <v>44165</v>
      </c>
      <c r="M159" s="335" t="s">
        <v>9428</v>
      </c>
      <c r="N159" s="335" t="s">
        <v>9429</v>
      </c>
      <c r="O159" s="335" t="s">
        <v>9430</v>
      </c>
      <c r="P159" s="336">
        <v>11.3</v>
      </c>
      <c r="Q159" s="331" t="s">
        <v>8566</v>
      </c>
      <c r="R159" s="339" t="s">
        <v>9431</v>
      </c>
      <c r="S159" s="333" t="s">
        <v>9432</v>
      </c>
      <c r="T159" s="331" t="s">
        <v>6915</v>
      </c>
      <c r="U159" s="331" t="s">
        <v>492</v>
      </c>
      <c r="V159" s="335" t="s">
        <v>9433</v>
      </c>
      <c r="W159" s="333" t="s">
        <v>9434</v>
      </c>
      <c r="X159" s="340">
        <v>323.60000000000002</v>
      </c>
      <c r="Y159" s="335" t="s">
        <v>60</v>
      </c>
      <c r="Z159" s="333" t="s">
        <v>60</v>
      </c>
      <c r="AA159" s="330" t="s">
        <v>60</v>
      </c>
      <c r="AB159" s="341" t="s">
        <v>60</v>
      </c>
      <c r="AC159" s="332">
        <v>6.25</v>
      </c>
      <c r="AD159" s="332">
        <v>32.68</v>
      </c>
      <c r="AE159" s="341" t="s">
        <v>60</v>
      </c>
      <c r="AF159" s="338">
        <v>0.64500000000000002</v>
      </c>
      <c r="AG159" s="332">
        <v>8</v>
      </c>
      <c r="AH159" s="332">
        <v>6.73</v>
      </c>
      <c r="AI159" s="332">
        <v>8.7799999999999994</v>
      </c>
      <c r="AJ159" s="338">
        <v>9.5000000000000001E-2</v>
      </c>
      <c r="AK159" s="332">
        <v>6.2</v>
      </c>
      <c r="AL159" s="331" t="s">
        <v>8328</v>
      </c>
      <c r="AM159" s="331" t="s">
        <v>8329</v>
      </c>
      <c r="AN159" s="332">
        <v>34.479999999999997</v>
      </c>
      <c r="AO159" s="332">
        <v>43.38</v>
      </c>
      <c r="AP159" s="332">
        <v>47.73</v>
      </c>
      <c r="AQ159" s="90">
        <f t="shared" si="2"/>
        <v>173</v>
      </c>
      <c r="AR159" s="90">
        <f t="shared" si="2"/>
        <v>151</v>
      </c>
      <c r="AS159" s="90">
        <f t="shared" si="2"/>
        <v>151</v>
      </c>
    </row>
    <row r="160" spans="1:45" ht="409.5">
      <c r="A160" s="329">
        <v>44694</v>
      </c>
      <c r="B160" s="330" t="s">
        <v>1277</v>
      </c>
      <c r="C160" s="330" t="s">
        <v>1278</v>
      </c>
      <c r="D160" s="331" t="s">
        <v>61</v>
      </c>
      <c r="E160" s="331" t="s">
        <v>77</v>
      </c>
      <c r="F160" s="332">
        <v>446.99</v>
      </c>
      <c r="G160" s="330" t="s">
        <v>1279</v>
      </c>
      <c r="H160" s="330" t="s">
        <v>1280</v>
      </c>
      <c r="I160" s="331" t="s">
        <v>1281</v>
      </c>
      <c r="J160" s="329">
        <v>44694</v>
      </c>
      <c r="K160" s="333" t="s">
        <v>491</v>
      </c>
      <c r="L160" s="334" t="s">
        <v>60</v>
      </c>
      <c r="M160" s="335" t="s">
        <v>9435</v>
      </c>
      <c r="N160" s="335" t="s">
        <v>9436</v>
      </c>
      <c r="O160" s="335" t="s">
        <v>9437</v>
      </c>
      <c r="P160" s="336">
        <v>279.8</v>
      </c>
      <c r="Q160" s="331" t="s">
        <v>8469</v>
      </c>
      <c r="R160" s="339" t="s">
        <v>9438</v>
      </c>
      <c r="S160" s="333" t="s">
        <v>8742</v>
      </c>
      <c r="T160" s="331" t="s">
        <v>6917</v>
      </c>
      <c r="U160" s="331" t="s">
        <v>492</v>
      </c>
      <c r="V160" s="335" t="s">
        <v>9439</v>
      </c>
      <c r="W160" s="339" t="s">
        <v>9440</v>
      </c>
      <c r="X160" s="330" t="s">
        <v>60</v>
      </c>
      <c r="Y160" s="335" t="s">
        <v>9441</v>
      </c>
      <c r="Z160" s="333" t="s">
        <v>9442</v>
      </c>
      <c r="AA160" s="330" t="s">
        <v>60</v>
      </c>
      <c r="AB160" s="332">
        <v>69.650000000000006</v>
      </c>
      <c r="AC160" s="332">
        <v>4.37</v>
      </c>
      <c r="AD160" s="332">
        <v>34.93</v>
      </c>
      <c r="AE160" s="332">
        <v>44.41</v>
      </c>
      <c r="AF160" s="332">
        <v>5.03</v>
      </c>
      <c r="AG160" s="332">
        <v>399.22</v>
      </c>
      <c r="AH160" s="332">
        <v>442.67</v>
      </c>
      <c r="AI160" s="336">
        <v>83</v>
      </c>
      <c r="AJ160" s="332">
        <v>5.67</v>
      </c>
      <c r="AK160" s="336">
        <v>131.5</v>
      </c>
      <c r="AL160" s="331" t="s">
        <v>8328</v>
      </c>
      <c r="AM160" s="331" t="s">
        <v>8329</v>
      </c>
      <c r="AN160" s="332">
        <v>32.81</v>
      </c>
      <c r="AO160" s="332">
        <v>42.86</v>
      </c>
      <c r="AP160" s="332">
        <v>32.299999999999997</v>
      </c>
      <c r="AQ160" s="90">
        <f t="shared" si="2"/>
        <v>179</v>
      </c>
      <c r="AR160" s="90">
        <f t="shared" si="2"/>
        <v>152</v>
      </c>
      <c r="AS160" s="90">
        <f t="shared" si="2"/>
        <v>226</v>
      </c>
    </row>
    <row r="161" spans="1:45" ht="348.75">
      <c r="A161" s="329">
        <v>44369</v>
      </c>
      <c r="B161" s="330" t="s">
        <v>1016</v>
      </c>
      <c r="C161" s="330" t="s">
        <v>60</v>
      </c>
      <c r="D161" s="331" t="s">
        <v>61</v>
      </c>
      <c r="E161" s="331" t="s">
        <v>67</v>
      </c>
      <c r="F161" s="332">
        <v>218.95</v>
      </c>
      <c r="G161" s="330" t="s">
        <v>831</v>
      </c>
      <c r="H161" s="330" t="s">
        <v>60</v>
      </c>
      <c r="I161" s="331" t="s">
        <v>1017</v>
      </c>
      <c r="J161" s="329">
        <v>44369</v>
      </c>
      <c r="K161" s="333" t="s">
        <v>491</v>
      </c>
      <c r="L161" s="329">
        <v>44533</v>
      </c>
      <c r="M161" s="335" t="s">
        <v>9443</v>
      </c>
      <c r="N161" s="335" t="s">
        <v>60</v>
      </c>
      <c r="O161" s="335" t="s">
        <v>60</v>
      </c>
      <c r="P161" s="341" t="s">
        <v>60</v>
      </c>
      <c r="Q161" s="331" t="s">
        <v>8633</v>
      </c>
      <c r="R161" s="339" t="s">
        <v>9444</v>
      </c>
      <c r="S161" s="333" t="s">
        <v>9445</v>
      </c>
      <c r="T161" s="331" t="s">
        <v>6921</v>
      </c>
      <c r="U161" s="331" t="s">
        <v>492</v>
      </c>
      <c r="V161" s="335" t="s">
        <v>8951</v>
      </c>
      <c r="W161" s="333" t="s">
        <v>8952</v>
      </c>
      <c r="X161" s="340">
        <v>1172.5999999999999</v>
      </c>
      <c r="Y161" s="335" t="s">
        <v>60</v>
      </c>
      <c r="Z161" s="333" t="s">
        <v>60</v>
      </c>
      <c r="AA161" s="330" t="s">
        <v>60</v>
      </c>
      <c r="AB161" s="332">
        <v>15.05</v>
      </c>
      <c r="AC161" s="332">
        <v>1.36</v>
      </c>
      <c r="AD161" s="341" t="s">
        <v>60</v>
      </c>
      <c r="AE161" s="341" t="s">
        <v>60</v>
      </c>
      <c r="AF161" s="341" t="s">
        <v>60</v>
      </c>
      <c r="AG161" s="341" t="s">
        <v>60</v>
      </c>
      <c r="AH161" s="332">
        <v>214.59</v>
      </c>
      <c r="AI161" s="336">
        <v>63.1</v>
      </c>
      <c r="AJ161" s="336">
        <v>19.3</v>
      </c>
      <c r="AK161" s="336">
        <v>1472.4</v>
      </c>
      <c r="AL161" s="331" t="s">
        <v>8328</v>
      </c>
      <c r="AM161" s="331" t="s">
        <v>8329</v>
      </c>
      <c r="AN161" s="332">
        <v>49.59</v>
      </c>
      <c r="AO161" s="332">
        <v>42.46</v>
      </c>
      <c r="AP161" s="332">
        <v>43.28</v>
      </c>
      <c r="AQ161" s="90">
        <f t="shared" si="2"/>
        <v>112</v>
      </c>
      <c r="AR161" s="90">
        <f t="shared" si="2"/>
        <v>153</v>
      </c>
      <c r="AS161" s="90">
        <f t="shared" si="2"/>
        <v>165</v>
      </c>
    </row>
    <row r="162" spans="1:45" ht="409.5">
      <c r="A162" s="329">
        <v>44659</v>
      </c>
      <c r="B162" s="330" t="s">
        <v>1170</v>
      </c>
      <c r="C162" s="330" t="s">
        <v>1171</v>
      </c>
      <c r="D162" s="331" t="s">
        <v>61</v>
      </c>
      <c r="E162" s="331" t="s">
        <v>77</v>
      </c>
      <c r="F162" s="332">
        <v>1624.68</v>
      </c>
      <c r="G162" s="330" t="s">
        <v>1172</v>
      </c>
      <c r="H162" s="330" t="s">
        <v>1173</v>
      </c>
      <c r="I162" s="331" t="s">
        <v>1174</v>
      </c>
      <c r="J162" s="329">
        <v>44659</v>
      </c>
      <c r="K162" s="333" t="s">
        <v>491</v>
      </c>
      <c r="L162" s="334" t="s">
        <v>60</v>
      </c>
      <c r="M162" s="335" t="s">
        <v>9446</v>
      </c>
      <c r="N162" s="335" t="s">
        <v>9447</v>
      </c>
      <c r="O162" s="335" t="s">
        <v>60</v>
      </c>
      <c r="P162" s="336">
        <v>1418.4</v>
      </c>
      <c r="Q162" s="331" t="s">
        <v>8788</v>
      </c>
      <c r="R162" s="339" t="s">
        <v>9448</v>
      </c>
      <c r="S162" s="333" t="s">
        <v>9449</v>
      </c>
      <c r="T162" s="331" t="s">
        <v>6915</v>
      </c>
      <c r="U162" s="331" t="s">
        <v>492</v>
      </c>
      <c r="V162" s="335" t="s">
        <v>9450</v>
      </c>
      <c r="W162" s="333" t="s">
        <v>8551</v>
      </c>
      <c r="X162" s="330" t="s">
        <v>60</v>
      </c>
      <c r="Y162" s="335" t="s">
        <v>9451</v>
      </c>
      <c r="Z162" s="339" t="s">
        <v>9452</v>
      </c>
      <c r="AA162" s="330" t="s">
        <v>60</v>
      </c>
      <c r="AB162" s="332">
        <v>43.55</v>
      </c>
      <c r="AC162" s="332">
        <v>9.5399999999999991</v>
      </c>
      <c r="AD162" s="332">
        <v>27.36</v>
      </c>
      <c r="AE162" s="332">
        <v>31.38</v>
      </c>
      <c r="AF162" s="332">
        <v>7.02</v>
      </c>
      <c r="AG162" s="332">
        <v>1554.91</v>
      </c>
      <c r="AH162" s="332">
        <v>1622.87</v>
      </c>
      <c r="AI162" s="336">
        <v>209</v>
      </c>
      <c r="AJ162" s="336">
        <v>34.200000000000003</v>
      </c>
      <c r="AK162" s="336">
        <v>266.7</v>
      </c>
      <c r="AL162" s="331" t="s">
        <v>8328</v>
      </c>
      <c r="AM162" s="331" t="s">
        <v>8329</v>
      </c>
      <c r="AN162" s="332">
        <v>40.51</v>
      </c>
      <c r="AO162" s="332">
        <v>42.17</v>
      </c>
      <c r="AP162" s="332">
        <v>64.25</v>
      </c>
      <c r="AQ162" s="90">
        <f t="shared" si="2"/>
        <v>150</v>
      </c>
      <c r="AR162" s="90">
        <f t="shared" si="2"/>
        <v>154</v>
      </c>
      <c r="AS162" s="90">
        <f t="shared" si="2"/>
        <v>92</v>
      </c>
    </row>
    <row r="163" spans="1:45" ht="409.5">
      <c r="A163" s="329">
        <v>44788</v>
      </c>
      <c r="B163" s="330" t="s">
        <v>9453</v>
      </c>
      <c r="C163" s="330" t="s">
        <v>9454</v>
      </c>
      <c r="D163" s="331" t="s">
        <v>61</v>
      </c>
      <c r="E163" s="331" t="s">
        <v>77</v>
      </c>
      <c r="F163" s="332">
        <v>746.74</v>
      </c>
      <c r="G163" s="330" t="s">
        <v>985</v>
      </c>
      <c r="H163" s="330" t="s">
        <v>60</v>
      </c>
      <c r="I163" s="331" t="s">
        <v>4422</v>
      </c>
      <c r="J163" s="329">
        <v>44788</v>
      </c>
      <c r="K163" s="333" t="s">
        <v>491</v>
      </c>
      <c r="L163" s="334" t="s">
        <v>60</v>
      </c>
      <c r="M163" s="335" t="s">
        <v>9455</v>
      </c>
      <c r="N163" s="335" t="s">
        <v>9456</v>
      </c>
      <c r="O163" s="335" t="s">
        <v>9457</v>
      </c>
      <c r="P163" s="336">
        <v>701.7</v>
      </c>
      <c r="Q163" s="331" t="s">
        <v>8469</v>
      </c>
      <c r="R163" s="333" t="s">
        <v>9458</v>
      </c>
      <c r="S163" s="333" t="s">
        <v>8742</v>
      </c>
      <c r="T163" s="331" t="s">
        <v>6917</v>
      </c>
      <c r="U163" s="331" t="s">
        <v>492</v>
      </c>
      <c r="V163" s="335" t="s">
        <v>9211</v>
      </c>
      <c r="W163" s="339" t="s">
        <v>9212</v>
      </c>
      <c r="X163" s="330" t="s">
        <v>60</v>
      </c>
      <c r="Y163" s="335" t="s">
        <v>60</v>
      </c>
      <c r="Z163" s="333" t="s">
        <v>60</v>
      </c>
      <c r="AA163" s="330" t="s">
        <v>60</v>
      </c>
      <c r="AB163" s="341" t="s">
        <v>60</v>
      </c>
      <c r="AC163" s="332">
        <v>8.57</v>
      </c>
      <c r="AD163" s="341" t="s">
        <v>60</v>
      </c>
      <c r="AE163" s="341" t="s">
        <v>60</v>
      </c>
      <c r="AF163" s="332">
        <v>6.61</v>
      </c>
      <c r="AG163" s="332">
        <v>679.14</v>
      </c>
      <c r="AH163" s="332">
        <v>741.59</v>
      </c>
      <c r="AI163" s="336">
        <v>100.6</v>
      </c>
      <c r="AJ163" s="336">
        <v>-21.2</v>
      </c>
      <c r="AK163" s="336">
        <v>167</v>
      </c>
      <c r="AL163" s="331" t="s">
        <v>8328</v>
      </c>
      <c r="AM163" s="331" t="s">
        <v>8329</v>
      </c>
      <c r="AN163" s="332">
        <v>39.07</v>
      </c>
      <c r="AO163" s="332">
        <v>41.89</v>
      </c>
      <c r="AP163" s="332">
        <v>77.22</v>
      </c>
      <c r="AQ163" s="90">
        <f t="shared" si="2"/>
        <v>153</v>
      </c>
      <c r="AR163" s="90">
        <f t="shared" si="2"/>
        <v>155</v>
      </c>
      <c r="AS163" s="90">
        <f t="shared" si="2"/>
        <v>76</v>
      </c>
    </row>
    <row r="164" spans="1:45" ht="101.25">
      <c r="A164" s="329">
        <v>44614</v>
      </c>
      <c r="B164" s="330" t="s">
        <v>9459</v>
      </c>
      <c r="C164" s="330" t="s">
        <v>9460</v>
      </c>
      <c r="D164" s="331" t="s">
        <v>61</v>
      </c>
      <c r="E164" s="331" t="s">
        <v>77</v>
      </c>
      <c r="F164" s="332">
        <v>413.85</v>
      </c>
      <c r="G164" s="330" t="s">
        <v>5044</v>
      </c>
      <c r="H164" s="330" t="s">
        <v>60</v>
      </c>
      <c r="I164" s="331" t="s">
        <v>5045</v>
      </c>
      <c r="J164" s="329">
        <v>44614</v>
      </c>
      <c r="K164" s="333" t="s">
        <v>491</v>
      </c>
      <c r="L164" s="334" t="s">
        <v>60</v>
      </c>
      <c r="M164" s="335" t="s">
        <v>9461</v>
      </c>
      <c r="N164" s="335" t="s">
        <v>9462</v>
      </c>
      <c r="O164" s="335" t="s">
        <v>60</v>
      </c>
      <c r="P164" s="336">
        <v>320.60000000000002</v>
      </c>
      <c r="Q164" s="331" t="s">
        <v>8626</v>
      </c>
      <c r="R164" s="339" t="s">
        <v>9463</v>
      </c>
      <c r="S164" s="333" t="s">
        <v>9334</v>
      </c>
      <c r="T164" s="331" t="s">
        <v>6917</v>
      </c>
      <c r="U164" s="331" t="s">
        <v>492</v>
      </c>
      <c r="V164" s="335" t="s">
        <v>9464</v>
      </c>
      <c r="W164" s="333" t="s">
        <v>9336</v>
      </c>
      <c r="X164" s="340">
        <v>7413.1</v>
      </c>
      <c r="Y164" s="335" t="s">
        <v>60</v>
      </c>
      <c r="Z164" s="333" t="s">
        <v>60</v>
      </c>
      <c r="AA164" s="330" t="s">
        <v>60</v>
      </c>
      <c r="AB164" s="332">
        <v>26.8</v>
      </c>
      <c r="AC164" s="332">
        <v>3.49</v>
      </c>
      <c r="AD164" s="332">
        <v>15.77</v>
      </c>
      <c r="AE164" s="332">
        <v>25.1</v>
      </c>
      <c r="AF164" s="332">
        <v>3.46</v>
      </c>
      <c r="AG164" s="332">
        <v>597.55999999999995</v>
      </c>
      <c r="AH164" s="332">
        <v>570.87</v>
      </c>
      <c r="AI164" s="336">
        <v>156.4</v>
      </c>
      <c r="AJ164" s="336">
        <v>19.5</v>
      </c>
      <c r="AK164" s="336">
        <v>286.89999999999998</v>
      </c>
      <c r="AL164" s="331" t="s">
        <v>8328</v>
      </c>
      <c r="AM164" s="331" t="s">
        <v>8329</v>
      </c>
      <c r="AN164" s="332">
        <v>25.79</v>
      </c>
      <c r="AO164" s="332">
        <v>41.72</v>
      </c>
      <c r="AP164" s="332">
        <v>36.700000000000003</v>
      </c>
      <c r="AQ164" s="90">
        <f t="shared" si="2"/>
        <v>210</v>
      </c>
      <c r="AR164" s="90">
        <f t="shared" si="2"/>
        <v>156</v>
      </c>
      <c r="AS164" s="90">
        <f t="shared" si="2"/>
        <v>201</v>
      </c>
    </row>
    <row r="165" spans="1:45" ht="78.75">
      <c r="A165" s="329">
        <v>44206</v>
      </c>
      <c r="B165" s="330" t="s">
        <v>1767</v>
      </c>
      <c r="C165" s="330" t="s">
        <v>1768</v>
      </c>
      <c r="D165" s="331" t="s">
        <v>61</v>
      </c>
      <c r="E165" s="331" t="s">
        <v>77</v>
      </c>
      <c r="F165" s="332">
        <v>20.28</v>
      </c>
      <c r="G165" s="330" t="s">
        <v>1769</v>
      </c>
      <c r="H165" s="330" t="s">
        <v>60</v>
      </c>
      <c r="I165" s="331" t="s">
        <v>1770</v>
      </c>
      <c r="J165" s="329">
        <v>44206</v>
      </c>
      <c r="K165" s="333" t="s">
        <v>491</v>
      </c>
      <c r="L165" s="334" t="s">
        <v>60</v>
      </c>
      <c r="M165" s="335" t="s">
        <v>9465</v>
      </c>
      <c r="N165" s="335" t="s">
        <v>60</v>
      </c>
      <c r="O165" s="335" t="s">
        <v>60</v>
      </c>
      <c r="P165" s="332">
        <v>6.99</v>
      </c>
      <c r="Q165" s="331" t="s">
        <v>9466</v>
      </c>
      <c r="R165" s="333" t="s">
        <v>9467</v>
      </c>
      <c r="S165" s="333" t="s">
        <v>9468</v>
      </c>
      <c r="T165" s="331" t="s">
        <v>6923</v>
      </c>
      <c r="U165" s="331" t="s">
        <v>492</v>
      </c>
      <c r="V165" s="335" t="s">
        <v>9469</v>
      </c>
      <c r="W165" s="333" t="s">
        <v>9470</v>
      </c>
      <c r="X165" s="330" t="s">
        <v>60</v>
      </c>
      <c r="Y165" s="335" t="s">
        <v>60</v>
      </c>
      <c r="Z165" s="333" t="s">
        <v>60</v>
      </c>
      <c r="AA165" s="330" t="s">
        <v>60</v>
      </c>
      <c r="AB165" s="341" t="s">
        <v>60</v>
      </c>
      <c r="AC165" s="332">
        <v>8.6199999999999992</v>
      </c>
      <c r="AD165" s="341" t="s">
        <v>60</v>
      </c>
      <c r="AE165" s="341" t="s">
        <v>60</v>
      </c>
      <c r="AF165" s="341" t="s">
        <v>60</v>
      </c>
      <c r="AG165" s="332">
        <v>22.53</v>
      </c>
      <c r="AH165" s="332">
        <v>22.54</v>
      </c>
      <c r="AI165" s="342">
        <v>0</v>
      </c>
      <c r="AJ165" s="338">
        <v>-0.29799999999999999</v>
      </c>
      <c r="AK165" s="332">
        <v>3.65</v>
      </c>
      <c r="AL165" s="331" t="s">
        <v>8328</v>
      </c>
      <c r="AM165" s="331" t="s">
        <v>8329</v>
      </c>
      <c r="AN165" s="332">
        <v>11.3</v>
      </c>
      <c r="AO165" s="332">
        <v>41.51</v>
      </c>
      <c r="AP165" s="332">
        <v>25</v>
      </c>
      <c r="AQ165" s="90">
        <f t="shared" si="2"/>
        <v>311</v>
      </c>
      <c r="AR165" s="90">
        <f t="shared" si="2"/>
        <v>157</v>
      </c>
      <c r="AS165" s="90">
        <f t="shared" si="2"/>
        <v>267</v>
      </c>
    </row>
    <row r="166" spans="1:45" ht="315">
      <c r="A166" s="329">
        <v>44537</v>
      </c>
      <c r="B166" s="330" t="s">
        <v>1092</v>
      </c>
      <c r="C166" s="330" t="s">
        <v>1093</v>
      </c>
      <c r="D166" s="331" t="s">
        <v>61</v>
      </c>
      <c r="E166" s="331" t="s">
        <v>77</v>
      </c>
      <c r="F166" s="332">
        <v>112.84</v>
      </c>
      <c r="G166" s="330" t="s">
        <v>1094</v>
      </c>
      <c r="H166" s="330" t="s">
        <v>60</v>
      </c>
      <c r="I166" s="331" t="s">
        <v>1095</v>
      </c>
      <c r="J166" s="329">
        <v>44537</v>
      </c>
      <c r="K166" s="333" t="s">
        <v>491</v>
      </c>
      <c r="L166" s="334" t="s">
        <v>60</v>
      </c>
      <c r="M166" s="335" t="s">
        <v>9471</v>
      </c>
      <c r="N166" s="335" t="s">
        <v>9472</v>
      </c>
      <c r="O166" s="335" t="s">
        <v>9473</v>
      </c>
      <c r="P166" s="336">
        <v>44.9</v>
      </c>
      <c r="Q166" s="331" t="s">
        <v>9474</v>
      </c>
      <c r="R166" s="339" t="s">
        <v>9475</v>
      </c>
      <c r="S166" s="333" t="s">
        <v>9476</v>
      </c>
      <c r="T166" s="331" t="s">
        <v>6921</v>
      </c>
      <c r="U166" s="331" t="s">
        <v>492</v>
      </c>
      <c r="V166" s="335" t="s">
        <v>9477</v>
      </c>
      <c r="W166" s="333" t="s">
        <v>8971</v>
      </c>
      <c r="X166" s="330" t="s">
        <v>60</v>
      </c>
      <c r="Y166" s="335" t="s">
        <v>60</v>
      </c>
      <c r="Z166" s="333" t="s">
        <v>60</v>
      </c>
      <c r="AA166" s="330" t="s">
        <v>60</v>
      </c>
      <c r="AB166" s="341" t="s">
        <v>60</v>
      </c>
      <c r="AC166" s="338">
        <v>0.90900000000000003</v>
      </c>
      <c r="AD166" s="341" t="s">
        <v>60</v>
      </c>
      <c r="AE166" s="341" t="s">
        <v>60</v>
      </c>
      <c r="AF166" s="338">
        <v>0.30599999999999999</v>
      </c>
      <c r="AG166" s="332">
        <v>122.96</v>
      </c>
      <c r="AH166" s="332">
        <v>68.13</v>
      </c>
      <c r="AI166" s="336">
        <v>436.7</v>
      </c>
      <c r="AJ166" s="338">
        <v>0.70899999999999996</v>
      </c>
      <c r="AK166" s="336">
        <v>202.5</v>
      </c>
      <c r="AL166" s="331" t="s">
        <v>8328</v>
      </c>
      <c r="AM166" s="331" t="s">
        <v>8329</v>
      </c>
      <c r="AN166" s="332">
        <v>45.07</v>
      </c>
      <c r="AO166" s="332">
        <v>41.51</v>
      </c>
      <c r="AP166" s="332">
        <v>23.76</v>
      </c>
      <c r="AQ166" s="90">
        <f t="shared" si="2"/>
        <v>129</v>
      </c>
      <c r="AR166" s="90">
        <f t="shared" si="2"/>
        <v>157</v>
      </c>
      <c r="AS166" s="90">
        <f t="shared" si="2"/>
        <v>275</v>
      </c>
    </row>
    <row r="167" spans="1:45" ht="270">
      <c r="A167" s="329">
        <v>44509</v>
      </c>
      <c r="B167" s="330" t="s">
        <v>212</v>
      </c>
      <c r="C167" s="330" t="s">
        <v>60</v>
      </c>
      <c r="D167" s="331" t="s">
        <v>61</v>
      </c>
      <c r="E167" s="331" t="s">
        <v>67</v>
      </c>
      <c r="F167" s="332">
        <v>149.16</v>
      </c>
      <c r="G167" s="330" t="s">
        <v>213</v>
      </c>
      <c r="H167" s="330" t="s">
        <v>60</v>
      </c>
      <c r="I167" s="331" t="s">
        <v>214</v>
      </c>
      <c r="J167" s="329">
        <v>44509</v>
      </c>
      <c r="K167" s="333" t="s">
        <v>491</v>
      </c>
      <c r="L167" s="329">
        <v>44652</v>
      </c>
      <c r="M167" s="335" t="s">
        <v>9478</v>
      </c>
      <c r="N167" s="335" t="s">
        <v>9479</v>
      </c>
      <c r="O167" s="335" t="s">
        <v>9480</v>
      </c>
      <c r="P167" s="341" t="s">
        <v>60</v>
      </c>
      <c r="Q167" s="331" t="s">
        <v>8876</v>
      </c>
      <c r="R167" s="339" t="s">
        <v>9481</v>
      </c>
      <c r="S167" s="333" t="s">
        <v>9482</v>
      </c>
      <c r="T167" s="331" t="s">
        <v>6921</v>
      </c>
      <c r="U167" s="331" t="s">
        <v>492</v>
      </c>
      <c r="V167" s="335" t="s">
        <v>9483</v>
      </c>
      <c r="W167" s="333" t="s">
        <v>9484</v>
      </c>
      <c r="X167" s="340">
        <v>872.9</v>
      </c>
      <c r="Y167" s="335" t="s">
        <v>60</v>
      </c>
      <c r="Z167" s="333" t="s">
        <v>60</v>
      </c>
      <c r="AA167" s="330" t="s">
        <v>60</v>
      </c>
      <c r="AB167" s="332">
        <v>16.43</v>
      </c>
      <c r="AC167" s="332">
        <v>1.56</v>
      </c>
      <c r="AD167" s="341" t="s">
        <v>60</v>
      </c>
      <c r="AE167" s="341" t="s">
        <v>60</v>
      </c>
      <c r="AF167" s="341" t="s">
        <v>60</v>
      </c>
      <c r="AG167" s="341" t="s">
        <v>60</v>
      </c>
      <c r="AH167" s="332">
        <v>149.16</v>
      </c>
      <c r="AI167" s="336">
        <v>47.5</v>
      </c>
      <c r="AJ167" s="336">
        <v>10.6</v>
      </c>
      <c r="AK167" s="336">
        <v>1172.9000000000001</v>
      </c>
      <c r="AL167" s="331" t="s">
        <v>8328</v>
      </c>
      <c r="AM167" s="331" t="s">
        <v>8329</v>
      </c>
      <c r="AN167" s="332">
        <v>41.59</v>
      </c>
      <c r="AO167" s="332">
        <v>41.48</v>
      </c>
      <c r="AP167" s="332">
        <v>41.65</v>
      </c>
      <c r="AQ167" s="90">
        <f t="shared" si="2"/>
        <v>145</v>
      </c>
      <c r="AR167" s="90">
        <f t="shared" si="2"/>
        <v>159</v>
      </c>
      <c r="AS167" s="90">
        <f t="shared" si="2"/>
        <v>176</v>
      </c>
    </row>
    <row r="168" spans="1:45" ht="168.75">
      <c r="A168" s="329">
        <v>44278</v>
      </c>
      <c r="B168" s="330" t="s">
        <v>1311</v>
      </c>
      <c r="C168" s="330" t="s">
        <v>60</v>
      </c>
      <c r="D168" s="331" t="s">
        <v>61</v>
      </c>
      <c r="E168" s="331" t="s">
        <v>67</v>
      </c>
      <c r="F168" s="332">
        <v>16.71</v>
      </c>
      <c r="G168" s="330" t="s">
        <v>1312</v>
      </c>
      <c r="H168" s="330" t="s">
        <v>60</v>
      </c>
      <c r="I168" s="331" t="s">
        <v>1313</v>
      </c>
      <c r="J168" s="329">
        <v>44278</v>
      </c>
      <c r="K168" s="333" t="s">
        <v>491</v>
      </c>
      <c r="L168" s="329">
        <v>44334</v>
      </c>
      <c r="M168" s="335" t="s">
        <v>9485</v>
      </c>
      <c r="N168" s="335" t="s">
        <v>60</v>
      </c>
      <c r="O168" s="335" t="s">
        <v>60</v>
      </c>
      <c r="P168" s="341" t="s">
        <v>60</v>
      </c>
      <c r="Q168" s="331" t="s">
        <v>8991</v>
      </c>
      <c r="R168" s="333" t="s">
        <v>9486</v>
      </c>
      <c r="S168" s="333" t="s">
        <v>8800</v>
      </c>
      <c r="T168" s="331" t="s">
        <v>6921</v>
      </c>
      <c r="U168" s="331" t="s">
        <v>492</v>
      </c>
      <c r="V168" s="335" t="s">
        <v>9487</v>
      </c>
      <c r="W168" s="333" t="s">
        <v>9488</v>
      </c>
      <c r="X168" s="340">
        <v>88.5</v>
      </c>
      <c r="Y168" s="335" t="s">
        <v>60</v>
      </c>
      <c r="Z168" s="333" t="s">
        <v>60</v>
      </c>
      <c r="AA168" s="330" t="s">
        <v>60</v>
      </c>
      <c r="AB168" s="341" t="s">
        <v>60</v>
      </c>
      <c r="AC168" s="332">
        <v>12.26</v>
      </c>
      <c r="AD168" s="341" t="s">
        <v>60</v>
      </c>
      <c r="AE168" s="341" t="s">
        <v>60</v>
      </c>
      <c r="AF168" s="341" t="s">
        <v>60</v>
      </c>
      <c r="AG168" s="332">
        <v>18.399999999999999</v>
      </c>
      <c r="AH168" s="332">
        <v>16.96</v>
      </c>
      <c r="AI168" s="342">
        <v>0</v>
      </c>
      <c r="AJ168" s="332">
        <v>-2.0299999999999998</v>
      </c>
      <c r="AK168" s="341" t="s">
        <v>60</v>
      </c>
      <c r="AL168" s="331" t="s">
        <v>8328</v>
      </c>
      <c r="AM168" s="331" t="s">
        <v>8329</v>
      </c>
      <c r="AN168" s="332">
        <v>30.36</v>
      </c>
      <c r="AO168" s="332">
        <v>41</v>
      </c>
      <c r="AP168" s="332">
        <v>50.2</v>
      </c>
      <c r="AQ168" s="90">
        <f t="shared" si="2"/>
        <v>188</v>
      </c>
      <c r="AR168" s="90">
        <f t="shared" si="2"/>
        <v>160</v>
      </c>
      <c r="AS168" s="90">
        <f t="shared" si="2"/>
        <v>140</v>
      </c>
    </row>
    <row r="169" spans="1:45" ht="135">
      <c r="A169" s="329">
        <v>44788</v>
      </c>
      <c r="B169" s="330" t="s">
        <v>1059</v>
      </c>
      <c r="C169" s="330" t="s">
        <v>1060</v>
      </c>
      <c r="D169" s="331" t="s">
        <v>61</v>
      </c>
      <c r="E169" s="331" t="s">
        <v>77</v>
      </c>
      <c r="F169" s="332">
        <v>31.89</v>
      </c>
      <c r="G169" s="330" t="s">
        <v>60</v>
      </c>
      <c r="H169" s="330" t="s">
        <v>60</v>
      </c>
      <c r="I169" s="331" t="s">
        <v>1061</v>
      </c>
      <c r="J169" s="329">
        <v>44788</v>
      </c>
      <c r="K169" s="333" t="s">
        <v>491</v>
      </c>
      <c r="L169" s="334" t="s">
        <v>60</v>
      </c>
      <c r="M169" s="335" t="s">
        <v>9489</v>
      </c>
      <c r="N169" s="335" t="s">
        <v>9490</v>
      </c>
      <c r="O169" s="335" t="s">
        <v>9491</v>
      </c>
      <c r="P169" s="336">
        <v>12</v>
      </c>
      <c r="Q169" s="331" t="s">
        <v>8323</v>
      </c>
      <c r="R169" s="339" t="s">
        <v>9492</v>
      </c>
      <c r="S169" s="333" t="s">
        <v>9493</v>
      </c>
      <c r="T169" s="331" t="s">
        <v>6921</v>
      </c>
      <c r="U169" s="331" t="s">
        <v>492</v>
      </c>
      <c r="V169" s="335" t="s">
        <v>60</v>
      </c>
      <c r="W169" s="333" t="s">
        <v>60</v>
      </c>
      <c r="X169" s="330" t="s">
        <v>60</v>
      </c>
      <c r="Y169" s="335" t="s">
        <v>60</v>
      </c>
      <c r="Z169" s="333" t="s">
        <v>60</v>
      </c>
      <c r="AA169" s="330" t="s">
        <v>60</v>
      </c>
      <c r="AB169" s="341" t="s">
        <v>60</v>
      </c>
      <c r="AC169" s="338">
        <v>0.68</v>
      </c>
      <c r="AD169" s="341" t="s">
        <v>60</v>
      </c>
      <c r="AE169" s="341" t="s">
        <v>60</v>
      </c>
      <c r="AF169" s="338">
        <v>0.253</v>
      </c>
      <c r="AG169" s="332">
        <v>9.69</v>
      </c>
      <c r="AH169" s="332">
        <v>29.23</v>
      </c>
      <c r="AI169" s="336">
        <v>36.200000000000003</v>
      </c>
      <c r="AJ169" s="336">
        <v>-31.7</v>
      </c>
      <c r="AK169" s="336">
        <v>65.8</v>
      </c>
      <c r="AL169" s="331" t="s">
        <v>8328</v>
      </c>
      <c r="AM169" s="331" t="s">
        <v>8329</v>
      </c>
      <c r="AN169" s="332">
        <v>47.78</v>
      </c>
      <c r="AO169" s="332">
        <v>40.86</v>
      </c>
      <c r="AP169" s="332">
        <v>32.159999999999997</v>
      </c>
      <c r="AQ169" s="90">
        <f t="shared" si="2"/>
        <v>121</v>
      </c>
      <c r="AR169" s="90">
        <f t="shared" si="2"/>
        <v>161</v>
      </c>
      <c r="AS169" s="90">
        <f t="shared" si="2"/>
        <v>227</v>
      </c>
    </row>
    <row r="170" spans="1:45" ht="281.25">
      <c r="A170" s="329">
        <v>44021</v>
      </c>
      <c r="B170" s="330" t="s">
        <v>1214</v>
      </c>
      <c r="C170" s="330" t="s">
        <v>1215</v>
      </c>
      <c r="D170" s="331" t="s">
        <v>61</v>
      </c>
      <c r="E170" s="331" t="s">
        <v>67</v>
      </c>
      <c r="F170" s="332">
        <v>7.43</v>
      </c>
      <c r="G170" s="330" t="s">
        <v>1216</v>
      </c>
      <c r="H170" s="330" t="s">
        <v>60</v>
      </c>
      <c r="I170" s="331" t="s">
        <v>1217</v>
      </c>
      <c r="J170" s="329">
        <v>44021</v>
      </c>
      <c r="K170" s="333" t="s">
        <v>491</v>
      </c>
      <c r="L170" s="329">
        <v>44147</v>
      </c>
      <c r="M170" s="335" t="s">
        <v>9494</v>
      </c>
      <c r="N170" s="335" t="s">
        <v>60</v>
      </c>
      <c r="O170" s="335" t="s">
        <v>60</v>
      </c>
      <c r="P170" s="332">
        <v>8.02</v>
      </c>
      <c r="Q170" s="331" t="s">
        <v>8547</v>
      </c>
      <c r="R170" s="339" t="s">
        <v>9495</v>
      </c>
      <c r="S170" s="333" t="s">
        <v>9049</v>
      </c>
      <c r="T170" s="331" t="s">
        <v>6915</v>
      </c>
      <c r="U170" s="331" t="s">
        <v>492</v>
      </c>
      <c r="V170" s="335" t="s">
        <v>9496</v>
      </c>
      <c r="W170" s="333" t="s">
        <v>9497</v>
      </c>
      <c r="X170" s="330" t="s">
        <v>60</v>
      </c>
      <c r="Y170" s="335" t="s">
        <v>60</v>
      </c>
      <c r="Z170" s="333" t="s">
        <v>60</v>
      </c>
      <c r="AA170" s="330" t="s">
        <v>60</v>
      </c>
      <c r="AB170" s="341" t="s">
        <v>60</v>
      </c>
      <c r="AC170" s="332">
        <v>6.68</v>
      </c>
      <c r="AD170" s="332">
        <v>48.91</v>
      </c>
      <c r="AE170" s="341" t="s">
        <v>60</v>
      </c>
      <c r="AF170" s="332">
        <v>1.28</v>
      </c>
      <c r="AG170" s="332">
        <v>13.47</v>
      </c>
      <c r="AH170" s="332">
        <v>17.14</v>
      </c>
      <c r="AI170" s="336">
        <v>13.7</v>
      </c>
      <c r="AJ170" s="338">
        <v>0.29799999999999999</v>
      </c>
      <c r="AK170" s="336">
        <v>10.9</v>
      </c>
      <c r="AL170" s="331" t="s">
        <v>8328</v>
      </c>
      <c r="AM170" s="331" t="s">
        <v>8329</v>
      </c>
      <c r="AN170" s="332">
        <v>36.22</v>
      </c>
      <c r="AO170" s="332">
        <v>40.58</v>
      </c>
      <c r="AP170" s="332">
        <v>42.39</v>
      </c>
      <c r="AQ170" s="90">
        <f t="shared" si="2"/>
        <v>163</v>
      </c>
      <c r="AR170" s="90">
        <f t="shared" si="2"/>
        <v>162</v>
      </c>
      <c r="AS170" s="90">
        <f t="shared" si="2"/>
        <v>173</v>
      </c>
    </row>
    <row r="171" spans="1:45" ht="191.25">
      <c r="A171" s="329">
        <v>44434</v>
      </c>
      <c r="B171" s="330" t="s">
        <v>1218</v>
      </c>
      <c r="C171" s="330" t="s">
        <v>1219</v>
      </c>
      <c r="D171" s="331" t="s">
        <v>61</v>
      </c>
      <c r="E171" s="331" t="s">
        <v>67</v>
      </c>
      <c r="F171" s="332">
        <v>9.52</v>
      </c>
      <c r="G171" s="330" t="s">
        <v>1220</v>
      </c>
      <c r="H171" s="330" t="s">
        <v>1221</v>
      </c>
      <c r="I171" s="331" t="s">
        <v>1222</v>
      </c>
      <c r="J171" s="329">
        <v>44434</v>
      </c>
      <c r="K171" s="333" t="s">
        <v>491</v>
      </c>
      <c r="L171" s="329">
        <v>44516</v>
      </c>
      <c r="M171" s="335" t="s">
        <v>9498</v>
      </c>
      <c r="N171" s="335" t="s">
        <v>9499</v>
      </c>
      <c r="O171" s="335" t="s">
        <v>9500</v>
      </c>
      <c r="P171" s="336">
        <v>20.9</v>
      </c>
      <c r="Q171" s="331" t="s">
        <v>8850</v>
      </c>
      <c r="R171" s="333" t="s">
        <v>9501</v>
      </c>
      <c r="S171" s="333" t="s">
        <v>8499</v>
      </c>
      <c r="T171" s="331" t="s">
        <v>6917</v>
      </c>
      <c r="U171" s="331" t="s">
        <v>492</v>
      </c>
      <c r="V171" s="335" t="s">
        <v>9502</v>
      </c>
      <c r="W171" s="333" t="s">
        <v>9503</v>
      </c>
      <c r="X171" s="330" t="s">
        <v>60</v>
      </c>
      <c r="Y171" s="335" t="s">
        <v>9504</v>
      </c>
      <c r="Z171" s="333" t="s">
        <v>8828</v>
      </c>
      <c r="AA171" s="330" t="s">
        <v>60</v>
      </c>
      <c r="AB171" s="341" t="s">
        <v>60</v>
      </c>
      <c r="AC171" s="338">
        <v>0.30199999999999999</v>
      </c>
      <c r="AD171" s="332">
        <v>3.32</v>
      </c>
      <c r="AE171" s="341" t="s">
        <v>60</v>
      </c>
      <c r="AF171" s="338">
        <v>0.54700000000000004</v>
      </c>
      <c r="AG171" s="332">
        <v>9.18</v>
      </c>
      <c r="AH171" s="332">
        <v>11.82</v>
      </c>
      <c r="AI171" s="336">
        <v>20.9</v>
      </c>
      <c r="AJ171" s="332">
        <v>2.41</v>
      </c>
      <c r="AK171" s="336">
        <v>43.7</v>
      </c>
      <c r="AL171" s="331" t="s">
        <v>8328</v>
      </c>
      <c r="AM171" s="331" t="s">
        <v>8329</v>
      </c>
      <c r="AN171" s="332">
        <v>36.04</v>
      </c>
      <c r="AO171" s="332">
        <v>40.11</v>
      </c>
      <c r="AP171" s="332">
        <v>36.04</v>
      </c>
      <c r="AQ171" s="90">
        <f t="shared" si="2"/>
        <v>165</v>
      </c>
      <c r="AR171" s="90">
        <f t="shared" si="2"/>
        <v>163</v>
      </c>
      <c r="AS171" s="90">
        <f t="shared" si="2"/>
        <v>204</v>
      </c>
    </row>
    <row r="172" spans="1:45" ht="409.5">
      <c r="A172" s="329">
        <v>44777</v>
      </c>
      <c r="B172" s="330" t="s">
        <v>1936</v>
      </c>
      <c r="C172" s="330" t="s">
        <v>1937</v>
      </c>
      <c r="D172" s="331" t="s">
        <v>61</v>
      </c>
      <c r="E172" s="331" t="s">
        <v>77</v>
      </c>
      <c r="F172" s="332">
        <v>5117.7</v>
      </c>
      <c r="G172" s="330" t="s">
        <v>1938</v>
      </c>
      <c r="H172" s="330" t="s">
        <v>1939</v>
      </c>
      <c r="I172" s="331" t="s">
        <v>1940</v>
      </c>
      <c r="J172" s="329">
        <v>44777</v>
      </c>
      <c r="K172" s="333" t="s">
        <v>491</v>
      </c>
      <c r="L172" s="334" t="s">
        <v>60</v>
      </c>
      <c r="M172" s="335" t="s">
        <v>9505</v>
      </c>
      <c r="N172" s="335" t="s">
        <v>9506</v>
      </c>
      <c r="O172" s="335" t="s">
        <v>60</v>
      </c>
      <c r="P172" s="336">
        <v>2856</v>
      </c>
      <c r="Q172" s="331" t="s">
        <v>9507</v>
      </c>
      <c r="R172" s="339" t="s">
        <v>9508</v>
      </c>
      <c r="S172" s="333" t="s">
        <v>9509</v>
      </c>
      <c r="T172" s="331" t="s">
        <v>6921</v>
      </c>
      <c r="U172" s="331" t="s">
        <v>492</v>
      </c>
      <c r="V172" s="335" t="s">
        <v>9510</v>
      </c>
      <c r="W172" s="339" t="s">
        <v>9511</v>
      </c>
      <c r="X172" s="330" t="s">
        <v>9512</v>
      </c>
      <c r="Y172" s="335" t="s">
        <v>9513</v>
      </c>
      <c r="Z172" s="339" t="s">
        <v>9514</v>
      </c>
      <c r="AA172" s="330" t="s">
        <v>8665</v>
      </c>
      <c r="AB172" s="332">
        <v>6.44</v>
      </c>
      <c r="AC172" s="332">
        <v>1.05</v>
      </c>
      <c r="AD172" s="332">
        <v>4.26</v>
      </c>
      <c r="AE172" s="332">
        <v>6.69</v>
      </c>
      <c r="AF172" s="332">
        <v>1.06</v>
      </c>
      <c r="AG172" s="332">
        <v>4664.2</v>
      </c>
      <c r="AH172" s="332">
        <v>3001.25</v>
      </c>
      <c r="AI172" s="336">
        <v>4504.7</v>
      </c>
      <c r="AJ172" s="336">
        <v>406.6</v>
      </c>
      <c r="AK172" s="336">
        <v>6443.2</v>
      </c>
      <c r="AL172" s="331" t="s">
        <v>8328</v>
      </c>
      <c r="AM172" s="331" t="s">
        <v>8329</v>
      </c>
      <c r="AN172" s="332">
        <v>5.91</v>
      </c>
      <c r="AO172" s="332">
        <v>40.049999999999997</v>
      </c>
      <c r="AP172" s="332">
        <v>66.42</v>
      </c>
      <c r="AQ172" s="90">
        <f t="shared" si="2"/>
        <v>350</v>
      </c>
      <c r="AR172" s="90">
        <f t="shared" si="2"/>
        <v>164</v>
      </c>
      <c r="AS172" s="90">
        <f t="shared" si="2"/>
        <v>87</v>
      </c>
    </row>
    <row r="173" spans="1:45" ht="247.5">
      <c r="A173" s="329">
        <v>44858</v>
      </c>
      <c r="B173" s="330" t="s">
        <v>9515</v>
      </c>
      <c r="C173" s="330" t="s">
        <v>9516</v>
      </c>
      <c r="D173" s="331" t="s">
        <v>61</v>
      </c>
      <c r="E173" s="331" t="s">
        <v>77</v>
      </c>
      <c r="F173" s="332">
        <v>93.49</v>
      </c>
      <c r="G173" s="330" t="s">
        <v>4311</v>
      </c>
      <c r="H173" s="330" t="s">
        <v>60</v>
      </c>
      <c r="I173" s="331" t="s">
        <v>4312</v>
      </c>
      <c r="J173" s="329">
        <v>44858</v>
      </c>
      <c r="K173" s="333" t="s">
        <v>491</v>
      </c>
      <c r="L173" s="334" t="s">
        <v>60</v>
      </c>
      <c r="M173" s="335" t="s">
        <v>9517</v>
      </c>
      <c r="N173" s="335" t="s">
        <v>60</v>
      </c>
      <c r="O173" s="335" t="s">
        <v>60</v>
      </c>
      <c r="P173" s="336">
        <v>25.4</v>
      </c>
      <c r="Q173" s="331" t="s">
        <v>8547</v>
      </c>
      <c r="R173" s="333" t="s">
        <v>9518</v>
      </c>
      <c r="S173" s="333" t="s">
        <v>9519</v>
      </c>
      <c r="T173" s="331" t="s">
        <v>6921</v>
      </c>
      <c r="U173" s="331" t="s">
        <v>492</v>
      </c>
      <c r="V173" s="335" t="s">
        <v>9520</v>
      </c>
      <c r="W173" s="333" t="s">
        <v>9521</v>
      </c>
      <c r="X173" s="330" t="s">
        <v>9522</v>
      </c>
      <c r="Y173" s="335" t="s">
        <v>60</v>
      </c>
      <c r="Z173" s="333" t="s">
        <v>60</v>
      </c>
      <c r="AA173" s="330" t="s">
        <v>60</v>
      </c>
      <c r="AB173" s="341" t="s">
        <v>60</v>
      </c>
      <c r="AC173" s="332">
        <v>1.32</v>
      </c>
      <c r="AD173" s="341" t="s">
        <v>60</v>
      </c>
      <c r="AE173" s="341" t="s">
        <v>60</v>
      </c>
      <c r="AF173" s="332">
        <v>182.3</v>
      </c>
      <c r="AG173" s="332">
        <v>59.25</v>
      </c>
      <c r="AH173" s="332">
        <v>23.34</v>
      </c>
      <c r="AI173" s="338">
        <v>0.32500000000000001</v>
      </c>
      <c r="AJ173" s="336">
        <v>-70.2</v>
      </c>
      <c r="AK173" s="336">
        <v>66.7</v>
      </c>
      <c r="AL173" s="331" t="s">
        <v>8328</v>
      </c>
      <c r="AM173" s="331" t="s">
        <v>8329</v>
      </c>
      <c r="AN173" s="332">
        <v>41.61</v>
      </c>
      <c r="AO173" s="332">
        <v>39.92</v>
      </c>
      <c r="AP173" s="332">
        <v>16.399999999999999</v>
      </c>
      <c r="AQ173" s="90">
        <f t="shared" si="2"/>
        <v>144</v>
      </c>
      <c r="AR173" s="90">
        <f t="shared" si="2"/>
        <v>165</v>
      </c>
      <c r="AS173" s="90">
        <f t="shared" si="2"/>
        <v>310</v>
      </c>
    </row>
    <row r="174" spans="1:45" ht="191.25">
      <c r="A174" s="329">
        <v>44792</v>
      </c>
      <c r="B174" s="330" t="s">
        <v>9523</v>
      </c>
      <c r="C174" s="330" t="s">
        <v>9524</v>
      </c>
      <c r="D174" s="331" t="s">
        <v>61</v>
      </c>
      <c r="E174" s="331" t="s">
        <v>77</v>
      </c>
      <c r="F174" s="332">
        <v>139.32</v>
      </c>
      <c r="G174" s="330" t="s">
        <v>4441</v>
      </c>
      <c r="H174" s="330" t="s">
        <v>60</v>
      </c>
      <c r="I174" s="331" t="s">
        <v>4442</v>
      </c>
      <c r="J174" s="329">
        <v>44792</v>
      </c>
      <c r="K174" s="333" t="s">
        <v>491</v>
      </c>
      <c r="L174" s="334" t="s">
        <v>60</v>
      </c>
      <c r="M174" s="335" t="s">
        <v>9525</v>
      </c>
      <c r="N174" s="335" t="s">
        <v>9526</v>
      </c>
      <c r="O174" s="335" t="s">
        <v>9527</v>
      </c>
      <c r="P174" s="336">
        <v>137.69999999999999</v>
      </c>
      <c r="Q174" s="331" t="s">
        <v>9528</v>
      </c>
      <c r="R174" s="339" t="s">
        <v>9529</v>
      </c>
      <c r="S174" s="333" t="s">
        <v>9530</v>
      </c>
      <c r="T174" s="331" t="s">
        <v>6917</v>
      </c>
      <c r="U174" s="331" t="s">
        <v>492</v>
      </c>
      <c r="V174" s="335" t="s">
        <v>9531</v>
      </c>
      <c r="W174" s="333" t="s">
        <v>9532</v>
      </c>
      <c r="X174" s="330" t="s">
        <v>60</v>
      </c>
      <c r="Y174" s="335" t="s">
        <v>60</v>
      </c>
      <c r="Z174" s="333" t="s">
        <v>60</v>
      </c>
      <c r="AA174" s="330" t="s">
        <v>60</v>
      </c>
      <c r="AB174" s="332">
        <v>14.84</v>
      </c>
      <c r="AC174" s="332">
        <v>1.94</v>
      </c>
      <c r="AD174" s="341" t="s">
        <v>60</v>
      </c>
      <c r="AE174" s="341" t="s">
        <v>60</v>
      </c>
      <c r="AF174" s="341" t="s">
        <v>60</v>
      </c>
      <c r="AG174" s="341" t="s">
        <v>60</v>
      </c>
      <c r="AH174" s="332">
        <v>139.32</v>
      </c>
      <c r="AI174" s="336">
        <v>86.5</v>
      </c>
      <c r="AJ174" s="332">
        <v>9.42</v>
      </c>
      <c r="AK174" s="336">
        <v>110.7</v>
      </c>
      <c r="AL174" s="331" t="s">
        <v>8328</v>
      </c>
      <c r="AM174" s="331" t="s">
        <v>8329</v>
      </c>
      <c r="AN174" s="332">
        <v>38.700000000000003</v>
      </c>
      <c r="AO174" s="332">
        <v>39.909999999999997</v>
      </c>
      <c r="AP174" s="332">
        <v>39.299999999999997</v>
      </c>
      <c r="AQ174" s="90">
        <f t="shared" si="2"/>
        <v>154</v>
      </c>
      <c r="AR174" s="90">
        <f t="shared" si="2"/>
        <v>166</v>
      </c>
      <c r="AS174" s="90">
        <f t="shared" si="2"/>
        <v>188</v>
      </c>
    </row>
    <row r="175" spans="1:45" ht="409.5">
      <c r="A175" s="329">
        <v>44848</v>
      </c>
      <c r="B175" s="330" t="s">
        <v>1577</v>
      </c>
      <c r="C175" s="330" t="s">
        <v>1578</v>
      </c>
      <c r="D175" s="331" t="s">
        <v>61</v>
      </c>
      <c r="E175" s="331" t="s">
        <v>77</v>
      </c>
      <c r="F175" s="332">
        <v>34010.839999999997</v>
      </c>
      <c r="G175" s="330" t="s">
        <v>1579</v>
      </c>
      <c r="H175" s="330" t="s">
        <v>9533</v>
      </c>
      <c r="I175" s="331" t="s">
        <v>1581</v>
      </c>
      <c r="J175" s="329">
        <v>44848</v>
      </c>
      <c r="K175" s="333" t="s">
        <v>491</v>
      </c>
      <c r="L175" s="334" t="s">
        <v>60</v>
      </c>
      <c r="M175" s="335" t="s">
        <v>9534</v>
      </c>
      <c r="N175" s="335" t="s">
        <v>9535</v>
      </c>
      <c r="O175" s="335" t="s">
        <v>9536</v>
      </c>
      <c r="P175" s="336">
        <v>11108</v>
      </c>
      <c r="Q175" s="331" t="s">
        <v>8859</v>
      </c>
      <c r="R175" s="339" t="s">
        <v>9537</v>
      </c>
      <c r="S175" s="333" t="s">
        <v>9156</v>
      </c>
      <c r="T175" s="331" t="s">
        <v>6921</v>
      </c>
      <c r="U175" s="331" t="s">
        <v>492</v>
      </c>
      <c r="V175" s="335" t="s">
        <v>9538</v>
      </c>
      <c r="W175" s="333" t="s">
        <v>9539</v>
      </c>
      <c r="X175" s="340">
        <v>34952.800000000003</v>
      </c>
      <c r="Y175" s="335" t="s">
        <v>9540</v>
      </c>
      <c r="Z175" s="339" t="s">
        <v>9541</v>
      </c>
      <c r="AA175" s="330" t="s">
        <v>9512</v>
      </c>
      <c r="AB175" s="332">
        <v>12.93</v>
      </c>
      <c r="AC175" s="332">
        <v>4.25</v>
      </c>
      <c r="AD175" s="332">
        <v>5.73</v>
      </c>
      <c r="AE175" s="332">
        <v>11.6</v>
      </c>
      <c r="AF175" s="338">
        <v>0.40600000000000003</v>
      </c>
      <c r="AG175" s="332">
        <v>30600.44</v>
      </c>
      <c r="AH175" s="332">
        <v>18651.57</v>
      </c>
      <c r="AI175" s="336">
        <v>75341.600000000006</v>
      </c>
      <c r="AJ175" s="336">
        <v>1706.5</v>
      </c>
      <c r="AK175" s="336">
        <v>28123</v>
      </c>
      <c r="AL175" s="331" t="s">
        <v>8328</v>
      </c>
      <c r="AM175" s="331" t="s">
        <v>8329</v>
      </c>
      <c r="AN175" s="332">
        <v>19.11</v>
      </c>
      <c r="AO175" s="332">
        <v>39.58</v>
      </c>
      <c r="AP175" s="332">
        <v>19.149999999999999</v>
      </c>
      <c r="AQ175" s="90">
        <f t="shared" si="2"/>
        <v>257</v>
      </c>
      <c r="AR175" s="90">
        <f t="shared" si="2"/>
        <v>167</v>
      </c>
      <c r="AS175" s="90">
        <f t="shared" si="2"/>
        <v>297</v>
      </c>
    </row>
    <row r="176" spans="1:45" ht="371.25">
      <c r="A176" s="329">
        <v>44803</v>
      </c>
      <c r="B176" s="330" t="s">
        <v>1148</v>
      </c>
      <c r="C176" s="330" t="s">
        <v>1149</v>
      </c>
      <c r="D176" s="331" t="s">
        <v>61</v>
      </c>
      <c r="E176" s="331" t="s">
        <v>77</v>
      </c>
      <c r="F176" s="332">
        <v>137.49</v>
      </c>
      <c r="G176" s="330" t="s">
        <v>1150</v>
      </c>
      <c r="H176" s="330" t="s">
        <v>1151</v>
      </c>
      <c r="I176" s="331" t="s">
        <v>1152</v>
      </c>
      <c r="J176" s="329">
        <v>44803</v>
      </c>
      <c r="K176" s="333" t="s">
        <v>491</v>
      </c>
      <c r="L176" s="334" t="s">
        <v>60</v>
      </c>
      <c r="M176" s="335" t="s">
        <v>9542</v>
      </c>
      <c r="N176" s="335" t="s">
        <v>9543</v>
      </c>
      <c r="O176" s="335" t="s">
        <v>9544</v>
      </c>
      <c r="P176" s="336">
        <v>134</v>
      </c>
      <c r="Q176" s="331" t="s">
        <v>8633</v>
      </c>
      <c r="R176" s="339" t="s">
        <v>8949</v>
      </c>
      <c r="S176" s="333" t="s">
        <v>9545</v>
      </c>
      <c r="T176" s="331" t="s">
        <v>6921</v>
      </c>
      <c r="U176" s="331" t="s">
        <v>492</v>
      </c>
      <c r="V176" s="335" t="s">
        <v>9546</v>
      </c>
      <c r="W176" s="333" t="s">
        <v>9547</v>
      </c>
      <c r="X176" s="340">
        <v>1346.6</v>
      </c>
      <c r="Y176" s="335" t="s">
        <v>9548</v>
      </c>
      <c r="Z176" s="339" t="s">
        <v>9549</v>
      </c>
      <c r="AA176" s="330" t="s">
        <v>60</v>
      </c>
      <c r="AB176" s="332">
        <v>15.16</v>
      </c>
      <c r="AC176" s="332">
        <v>1.34</v>
      </c>
      <c r="AD176" s="341" t="s">
        <v>60</v>
      </c>
      <c r="AE176" s="341" t="s">
        <v>60</v>
      </c>
      <c r="AF176" s="341" t="s">
        <v>60</v>
      </c>
      <c r="AG176" s="341" t="s">
        <v>60</v>
      </c>
      <c r="AH176" s="332">
        <v>134.38999999999999</v>
      </c>
      <c r="AI176" s="336">
        <v>42</v>
      </c>
      <c r="AJ176" s="336">
        <v>12.6</v>
      </c>
      <c r="AK176" s="336">
        <v>983.2</v>
      </c>
      <c r="AL176" s="331" t="s">
        <v>8328</v>
      </c>
      <c r="AM176" s="331" t="s">
        <v>8329</v>
      </c>
      <c r="AN176" s="332">
        <v>42.48</v>
      </c>
      <c r="AO176" s="332">
        <v>39.51</v>
      </c>
      <c r="AP176" s="332">
        <v>55.57</v>
      </c>
      <c r="AQ176" s="90">
        <f t="shared" si="2"/>
        <v>142</v>
      </c>
      <c r="AR176" s="90">
        <f t="shared" si="2"/>
        <v>168</v>
      </c>
      <c r="AS176" s="90">
        <f t="shared" si="2"/>
        <v>121</v>
      </c>
    </row>
    <row r="177" spans="1:45" ht="409.5">
      <c r="A177" s="329">
        <v>44698</v>
      </c>
      <c r="B177" s="330" t="s">
        <v>9550</v>
      </c>
      <c r="C177" s="330" t="s">
        <v>9551</v>
      </c>
      <c r="D177" s="331" t="s">
        <v>61</v>
      </c>
      <c r="E177" s="331" t="s">
        <v>77</v>
      </c>
      <c r="F177" s="332">
        <v>6273.85</v>
      </c>
      <c r="G177" s="330" t="s">
        <v>1865</v>
      </c>
      <c r="H177" s="330" t="s">
        <v>4498</v>
      </c>
      <c r="I177" s="331" t="s">
        <v>4499</v>
      </c>
      <c r="J177" s="329">
        <v>44698</v>
      </c>
      <c r="K177" s="333" t="s">
        <v>491</v>
      </c>
      <c r="L177" s="334" t="s">
        <v>60</v>
      </c>
      <c r="M177" s="335" t="s">
        <v>9552</v>
      </c>
      <c r="N177" s="335" t="s">
        <v>9553</v>
      </c>
      <c r="O177" s="335" t="s">
        <v>9554</v>
      </c>
      <c r="P177" s="336">
        <v>1975.3</v>
      </c>
      <c r="Q177" s="331" t="s">
        <v>9555</v>
      </c>
      <c r="R177" s="339" t="s">
        <v>9556</v>
      </c>
      <c r="S177" s="333" t="s">
        <v>9557</v>
      </c>
      <c r="T177" s="331" t="s">
        <v>6915</v>
      </c>
      <c r="U177" s="331" t="s">
        <v>492</v>
      </c>
      <c r="V177" s="335" t="s">
        <v>9558</v>
      </c>
      <c r="W177" s="345" t="s">
        <v>9559</v>
      </c>
      <c r="X177" s="340">
        <v>43529.2</v>
      </c>
      <c r="Y177" s="335" t="s">
        <v>9560</v>
      </c>
      <c r="Z177" s="339" t="s">
        <v>9561</v>
      </c>
      <c r="AA177" s="330" t="s">
        <v>60</v>
      </c>
      <c r="AB177" s="332">
        <v>16.72</v>
      </c>
      <c r="AC177" s="332">
        <v>4.78</v>
      </c>
      <c r="AD177" s="332">
        <v>7.05</v>
      </c>
      <c r="AE177" s="332">
        <v>13.65</v>
      </c>
      <c r="AF177" s="332">
        <v>2.42</v>
      </c>
      <c r="AG177" s="332">
        <v>5712.65</v>
      </c>
      <c r="AH177" s="332">
        <v>2180.0500000000002</v>
      </c>
      <c r="AI177" s="336">
        <v>2567.5</v>
      </c>
      <c r="AJ177" s="336">
        <v>182.4</v>
      </c>
      <c r="AK177" s="336">
        <v>6192.4</v>
      </c>
      <c r="AL177" s="331" t="s">
        <v>8328</v>
      </c>
      <c r="AM177" s="331" t="s">
        <v>8329</v>
      </c>
      <c r="AN177" s="332">
        <v>36.299999999999997</v>
      </c>
      <c r="AO177" s="332">
        <v>39.47</v>
      </c>
      <c r="AP177" s="332">
        <v>37.72</v>
      </c>
      <c r="AQ177" s="90">
        <f t="shared" si="2"/>
        <v>162</v>
      </c>
      <c r="AR177" s="90">
        <f t="shared" si="2"/>
        <v>169</v>
      </c>
      <c r="AS177" s="90">
        <f t="shared" si="2"/>
        <v>197</v>
      </c>
    </row>
    <row r="178" spans="1:45" ht="101.25">
      <c r="A178" s="329">
        <v>44606</v>
      </c>
      <c r="B178" s="330" t="s">
        <v>1296</v>
      </c>
      <c r="C178" s="330" t="s">
        <v>1297</v>
      </c>
      <c r="D178" s="331" t="s">
        <v>61</v>
      </c>
      <c r="E178" s="331" t="s">
        <v>67</v>
      </c>
      <c r="F178" s="332">
        <v>102.7</v>
      </c>
      <c r="G178" s="330" t="s">
        <v>60</v>
      </c>
      <c r="H178" s="330" t="s">
        <v>60</v>
      </c>
      <c r="I178" s="331" t="s">
        <v>1298</v>
      </c>
      <c r="J178" s="329">
        <v>44606</v>
      </c>
      <c r="K178" s="333" t="s">
        <v>491</v>
      </c>
      <c r="L178" s="329">
        <v>44671</v>
      </c>
      <c r="M178" s="335" t="s">
        <v>9562</v>
      </c>
      <c r="N178" s="335" t="s">
        <v>60</v>
      </c>
      <c r="O178" s="335" t="s">
        <v>60</v>
      </c>
      <c r="P178" s="341" t="s">
        <v>60</v>
      </c>
      <c r="Q178" s="331" t="s">
        <v>8811</v>
      </c>
      <c r="R178" s="339" t="s">
        <v>9563</v>
      </c>
      <c r="S178" s="333" t="s">
        <v>8790</v>
      </c>
      <c r="T178" s="331" t="s">
        <v>6921</v>
      </c>
      <c r="U178" s="331" t="s">
        <v>492</v>
      </c>
      <c r="V178" s="335" t="s">
        <v>60</v>
      </c>
      <c r="W178" s="333" t="s">
        <v>60</v>
      </c>
      <c r="X178" s="330" t="s">
        <v>60</v>
      </c>
      <c r="Y178" s="335" t="s">
        <v>60</v>
      </c>
      <c r="Z178" s="333" t="s">
        <v>60</v>
      </c>
      <c r="AA178" s="330" t="s">
        <v>60</v>
      </c>
      <c r="AB178" s="341" t="s">
        <v>60</v>
      </c>
      <c r="AC178" s="332">
        <v>1.05</v>
      </c>
      <c r="AD178" s="332">
        <v>3.36</v>
      </c>
      <c r="AE178" s="332">
        <v>5.93</v>
      </c>
      <c r="AF178" s="338">
        <v>0.40799999999999997</v>
      </c>
      <c r="AG178" s="332">
        <v>111.94</v>
      </c>
      <c r="AH178" s="332">
        <v>98.94</v>
      </c>
      <c r="AI178" s="336">
        <v>276.2</v>
      </c>
      <c r="AJ178" s="332">
        <v>-2.5</v>
      </c>
      <c r="AK178" s="341" t="s">
        <v>60</v>
      </c>
      <c r="AL178" s="331" t="s">
        <v>8328</v>
      </c>
      <c r="AM178" s="331" t="s">
        <v>8329</v>
      </c>
      <c r="AN178" s="332">
        <v>31.58</v>
      </c>
      <c r="AO178" s="332">
        <v>38.89</v>
      </c>
      <c r="AP178" s="332">
        <v>49.81</v>
      </c>
      <c r="AQ178" s="90">
        <f t="shared" si="2"/>
        <v>184</v>
      </c>
      <c r="AR178" s="90">
        <f t="shared" si="2"/>
        <v>170</v>
      </c>
      <c r="AS178" s="90">
        <f t="shared" si="2"/>
        <v>141</v>
      </c>
    </row>
    <row r="179" spans="1:45" ht="348.75">
      <c r="A179" s="329">
        <v>44859</v>
      </c>
      <c r="B179" s="330" t="s">
        <v>269</v>
      </c>
      <c r="C179" s="330" t="s">
        <v>270</v>
      </c>
      <c r="D179" s="331" t="s">
        <v>61</v>
      </c>
      <c r="E179" s="331" t="s">
        <v>77</v>
      </c>
      <c r="F179" s="332">
        <v>215.57</v>
      </c>
      <c r="G179" s="330" t="s">
        <v>271</v>
      </c>
      <c r="H179" s="330" t="s">
        <v>9564</v>
      </c>
      <c r="I179" s="331" t="s">
        <v>273</v>
      </c>
      <c r="J179" s="329">
        <v>44859</v>
      </c>
      <c r="K179" s="333" t="s">
        <v>491</v>
      </c>
      <c r="L179" s="334" t="s">
        <v>60</v>
      </c>
      <c r="M179" s="335" t="s">
        <v>9565</v>
      </c>
      <c r="N179" s="335" t="s">
        <v>9566</v>
      </c>
      <c r="O179" s="335" t="s">
        <v>9567</v>
      </c>
      <c r="P179" s="336">
        <v>189.8</v>
      </c>
      <c r="Q179" s="331" t="s">
        <v>8633</v>
      </c>
      <c r="R179" s="339" t="s">
        <v>8634</v>
      </c>
      <c r="S179" s="333" t="s">
        <v>9568</v>
      </c>
      <c r="T179" s="331" t="s">
        <v>6921</v>
      </c>
      <c r="U179" s="331" t="s">
        <v>492</v>
      </c>
      <c r="V179" s="335" t="s">
        <v>9569</v>
      </c>
      <c r="W179" s="333" t="s">
        <v>9570</v>
      </c>
      <c r="X179" s="340">
        <v>819.6</v>
      </c>
      <c r="Y179" s="335" t="s">
        <v>9571</v>
      </c>
      <c r="Z179" s="333" t="s">
        <v>9417</v>
      </c>
      <c r="AA179" s="330" t="s">
        <v>60</v>
      </c>
      <c r="AB179" s="332">
        <v>12.98</v>
      </c>
      <c r="AC179" s="332">
        <v>1.68</v>
      </c>
      <c r="AD179" s="341" t="s">
        <v>60</v>
      </c>
      <c r="AE179" s="341" t="s">
        <v>60</v>
      </c>
      <c r="AF179" s="341" t="s">
        <v>60</v>
      </c>
      <c r="AG179" s="341" t="s">
        <v>60</v>
      </c>
      <c r="AH179" s="332">
        <v>215.57</v>
      </c>
      <c r="AI179" s="336">
        <v>55</v>
      </c>
      <c r="AJ179" s="336">
        <v>16.899999999999999</v>
      </c>
      <c r="AK179" s="336">
        <v>1415.7</v>
      </c>
      <c r="AL179" s="331" t="s">
        <v>8328</v>
      </c>
      <c r="AM179" s="331" t="s">
        <v>8329</v>
      </c>
      <c r="AN179" s="332">
        <v>41.11</v>
      </c>
      <c r="AO179" s="332">
        <v>38.65</v>
      </c>
      <c r="AP179" s="332">
        <v>41.47</v>
      </c>
      <c r="AQ179" s="90">
        <f t="shared" si="2"/>
        <v>148</v>
      </c>
      <c r="AR179" s="90">
        <f t="shared" si="2"/>
        <v>171</v>
      </c>
      <c r="AS179" s="90">
        <f t="shared" si="2"/>
        <v>178</v>
      </c>
    </row>
    <row r="180" spans="1:45" ht="409.5">
      <c r="A180" s="329">
        <v>44186</v>
      </c>
      <c r="B180" s="330" t="s">
        <v>1715</v>
      </c>
      <c r="C180" s="330" t="s">
        <v>1716</v>
      </c>
      <c r="D180" s="331" t="s">
        <v>61</v>
      </c>
      <c r="E180" s="331" t="s">
        <v>67</v>
      </c>
      <c r="F180" s="332">
        <v>2361.46</v>
      </c>
      <c r="G180" s="330" t="s">
        <v>1717</v>
      </c>
      <c r="H180" s="330" t="s">
        <v>1718</v>
      </c>
      <c r="I180" s="331" t="s">
        <v>1719</v>
      </c>
      <c r="J180" s="329">
        <v>44186</v>
      </c>
      <c r="K180" s="333" t="s">
        <v>491</v>
      </c>
      <c r="L180" s="329">
        <v>44305</v>
      </c>
      <c r="M180" s="335" t="s">
        <v>9572</v>
      </c>
      <c r="N180" s="335" t="s">
        <v>9573</v>
      </c>
      <c r="O180" s="335" t="s">
        <v>9574</v>
      </c>
      <c r="P180" s="336">
        <v>792.9</v>
      </c>
      <c r="Q180" s="331" t="s">
        <v>8890</v>
      </c>
      <c r="R180" s="339" t="s">
        <v>9575</v>
      </c>
      <c r="S180" s="333" t="s">
        <v>8445</v>
      </c>
      <c r="T180" s="331" t="s">
        <v>6915</v>
      </c>
      <c r="U180" s="331" t="s">
        <v>492</v>
      </c>
      <c r="V180" s="335" t="s">
        <v>9576</v>
      </c>
      <c r="W180" s="339" t="s">
        <v>9577</v>
      </c>
      <c r="X180" s="330" t="s">
        <v>60</v>
      </c>
      <c r="Y180" s="335" t="s">
        <v>9578</v>
      </c>
      <c r="Z180" s="339" t="s">
        <v>9579</v>
      </c>
      <c r="AA180" s="330" t="s">
        <v>9580</v>
      </c>
      <c r="AB180" s="341" t="s">
        <v>60</v>
      </c>
      <c r="AC180" s="332">
        <v>3.95</v>
      </c>
      <c r="AD180" s="332">
        <v>9.77</v>
      </c>
      <c r="AE180" s="332">
        <v>122.65</v>
      </c>
      <c r="AF180" s="332">
        <v>3.92</v>
      </c>
      <c r="AG180" s="332">
        <v>2401.56</v>
      </c>
      <c r="AH180" s="332">
        <v>498.69</v>
      </c>
      <c r="AI180" s="336">
        <v>459.4</v>
      </c>
      <c r="AJ180" s="336">
        <v>-107.4</v>
      </c>
      <c r="AK180" s="336">
        <v>2343.6</v>
      </c>
      <c r="AL180" s="331" t="s">
        <v>8328</v>
      </c>
      <c r="AM180" s="331" t="s">
        <v>8329</v>
      </c>
      <c r="AN180" s="332">
        <v>13.24</v>
      </c>
      <c r="AO180" s="332">
        <v>38.299999999999997</v>
      </c>
      <c r="AP180" s="332">
        <v>36.270000000000003</v>
      </c>
      <c r="AQ180" s="90">
        <f t="shared" si="2"/>
        <v>301</v>
      </c>
      <c r="AR180" s="90">
        <f t="shared" si="2"/>
        <v>172</v>
      </c>
      <c r="AS180" s="90">
        <f t="shared" si="2"/>
        <v>202</v>
      </c>
    </row>
    <row r="181" spans="1:45" ht="78.75">
      <c r="A181" s="329">
        <v>44747</v>
      </c>
      <c r="B181" s="330" t="s">
        <v>1223</v>
      </c>
      <c r="C181" s="330" t="s">
        <v>1224</v>
      </c>
      <c r="D181" s="331" t="s">
        <v>61</v>
      </c>
      <c r="E181" s="331" t="s">
        <v>77</v>
      </c>
      <c r="F181" s="332">
        <v>458.18</v>
      </c>
      <c r="G181" s="330" t="s">
        <v>1225</v>
      </c>
      <c r="H181" s="330" t="s">
        <v>60</v>
      </c>
      <c r="I181" s="331" t="s">
        <v>1226</v>
      </c>
      <c r="J181" s="329">
        <v>44747</v>
      </c>
      <c r="K181" s="333" t="s">
        <v>491</v>
      </c>
      <c r="L181" s="334" t="s">
        <v>60</v>
      </c>
      <c r="M181" s="335" t="s">
        <v>9581</v>
      </c>
      <c r="N181" s="335" t="s">
        <v>9582</v>
      </c>
      <c r="O181" s="335" t="s">
        <v>9583</v>
      </c>
      <c r="P181" s="336">
        <v>254.7</v>
      </c>
      <c r="Q181" s="331" t="s">
        <v>9584</v>
      </c>
      <c r="R181" s="333" t="s">
        <v>9585</v>
      </c>
      <c r="S181" s="333" t="s">
        <v>9468</v>
      </c>
      <c r="T181" s="331" t="s">
        <v>6923</v>
      </c>
      <c r="U181" s="331" t="s">
        <v>492</v>
      </c>
      <c r="V181" s="335" t="s">
        <v>9586</v>
      </c>
      <c r="W181" s="333" t="s">
        <v>9587</v>
      </c>
      <c r="X181" s="340">
        <v>184</v>
      </c>
      <c r="Y181" s="335" t="s">
        <v>60</v>
      </c>
      <c r="Z181" s="333" t="s">
        <v>60</v>
      </c>
      <c r="AA181" s="330" t="s">
        <v>60</v>
      </c>
      <c r="AB181" s="332">
        <v>26.29</v>
      </c>
      <c r="AC181" s="332">
        <v>1.47</v>
      </c>
      <c r="AD181" s="332">
        <v>15.14</v>
      </c>
      <c r="AE181" s="332">
        <v>16.829999999999998</v>
      </c>
      <c r="AF181" s="332">
        <v>3.36</v>
      </c>
      <c r="AG181" s="332">
        <v>458.18</v>
      </c>
      <c r="AH181" s="332">
        <v>336.57</v>
      </c>
      <c r="AI181" s="336">
        <v>141.30000000000001</v>
      </c>
      <c r="AJ181" s="336">
        <v>15.8</v>
      </c>
      <c r="AK181" s="336">
        <v>800.6</v>
      </c>
      <c r="AL181" s="331" t="s">
        <v>8328</v>
      </c>
      <c r="AM181" s="331" t="s">
        <v>8329</v>
      </c>
      <c r="AN181" s="332">
        <v>36</v>
      </c>
      <c r="AO181" s="332">
        <v>38.21</v>
      </c>
      <c r="AP181" s="332">
        <v>58.14</v>
      </c>
      <c r="AQ181" s="90">
        <f t="shared" si="2"/>
        <v>166</v>
      </c>
      <c r="AR181" s="90">
        <f t="shared" si="2"/>
        <v>173</v>
      </c>
      <c r="AS181" s="90">
        <f t="shared" si="2"/>
        <v>110</v>
      </c>
    </row>
    <row r="182" spans="1:45" ht="409.5">
      <c r="A182" s="329">
        <v>44620</v>
      </c>
      <c r="B182" s="330" t="s">
        <v>1195</v>
      </c>
      <c r="C182" s="330" t="s">
        <v>1196</v>
      </c>
      <c r="D182" s="331" t="s">
        <v>61</v>
      </c>
      <c r="E182" s="331" t="s">
        <v>77</v>
      </c>
      <c r="F182" s="332">
        <v>13553.84</v>
      </c>
      <c r="G182" s="330" t="s">
        <v>1197</v>
      </c>
      <c r="H182" s="330" t="s">
        <v>1198</v>
      </c>
      <c r="I182" s="331" t="s">
        <v>1199</v>
      </c>
      <c r="J182" s="329">
        <v>44620</v>
      </c>
      <c r="K182" s="333" t="s">
        <v>491</v>
      </c>
      <c r="L182" s="334" t="s">
        <v>60</v>
      </c>
      <c r="M182" s="335" t="s">
        <v>9588</v>
      </c>
      <c r="N182" s="335" t="s">
        <v>9589</v>
      </c>
      <c r="O182" s="335" t="s">
        <v>9590</v>
      </c>
      <c r="P182" s="336">
        <v>13216.1</v>
      </c>
      <c r="Q182" s="331" t="s">
        <v>8633</v>
      </c>
      <c r="R182" s="339" t="s">
        <v>9591</v>
      </c>
      <c r="S182" s="333" t="s">
        <v>9592</v>
      </c>
      <c r="T182" s="331" t="s">
        <v>6921</v>
      </c>
      <c r="U182" s="331" t="s">
        <v>492</v>
      </c>
      <c r="V182" s="335" t="s">
        <v>9593</v>
      </c>
      <c r="W182" s="339" t="s">
        <v>9594</v>
      </c>
      <c r="X182" s="340">
        <v>121302.9</v>
      </c>
      <c r="Y182" s="335" t="s">
        <v>9595</v>
      </c>
      <c r="Z182" s="339" t="s">
        <v>9596</v>
      </c>
      <c r="AA182" s="330" t="s">
        <v>8665</v>
      </c>
      <c r="AB182" s="332">
        <v>14.09</v>
      </c>
      <c r="AC182" s="332">
        <v>1.77</v>
      </c>
      <c r="AD182" s="341" t="s">
        <v>60</v>
      </c>
      <c r="AE182" s="341" t="s">
        <v>60</v>
      </c>
      <c r="AF182" s="341" t="s">
        <v>60</v>
      </c>
      <c r="AG182" s="341" t="s">
        <v>60</v>
      </c>
      <c r="AH182" s="332">
        <v>13553.84</v>
      </c>
      <c r="AI182" s="336">
        <v>3089</v>
      </c>
      <c r="AJ182" s="336">
        <v>861</v>
      </c>
      <c r="AK182" s="336">
        <v>89092</v>
      </c>
      <c r="AL182" s="331" t="s">
        <v>8328</v>
      </c>
      <c r="AM182" s="331" t="s">
        <v>8329</v>
      </c>
      <c r="AN182" s="332">
        <v>36.99</v>
      </c>
      <c r="AO182" s="332">
        <v>38.119999999999997</v>
      </c>
      <c r="AP182" s="332">
        <v>44.59</v>
      </c>
      <c r="AQ182" s="90">
        <f t="shared" si="2"/>
        <v>159</v>
      </c>
      <c r="AR182" s="90">
        <f t="shared" si="2"/>
        <v>174</v>
      </c>
      <c r="AS182" s="90">
        <f t="shared" si="2"/>
        <v>161</v>
      </c>
    </row>
    <row r="183" spans="1:45" ht="409.5">
      <c r="A183" s="329">
        <v>44544</v>
      </c>
      <c r="B183" s="330" t="s">
        <v>9597</v>
      </c>
      <c r="C183" s="330" t="s">
        <v>9598</v>
      </c>
      <c r="D183" s="331" t="s">
        <v>61</v>
      </c>
      <c r="E183" s="331" t="s">
        <v>67</v>
      </c>
      <c r="F183" s="332">
        <v>12078.17</v>
      </c>
      <c r="G183" s="330" t="s">
        <v>5417</v>
      </c>
      <c r="H183" s="330" t="s">
        <v>5418</v>
      </c>
      <c r="I183" s="331" t="s">
        <v>5419</v>
      </c>
      <c r="J183" s="329">
        <v>44544</v>
      </c>
      <c r="K183" s="333" t="s">
        <v>491</v>
      </c>
      <c r="L183" s="329">
        <v>44782</v>
      </c>
      <c r="M183" s="335" t="s">
        <v>9599</v>
      </c>
      <c r="N183" s="335" t="s">
        <v>9600</v>
      </c>
      <c r="O183" s="335" t="s">
        <v>9601</v>
      </c>
      <c r="P183" s="336">
        <v>11588.7</v>
      </c>
      <c r="Q183" s="331" t="s">
        <v>8331</v>
      </c>
      <c r="R183" s="333" t="s">
        <v>9602</v>
      </c>
      <c r="S183" s="333" t="s">
        <v>9603</v>
      </c>
      <c r="T183" s="331" t="s">
        <v>6915</v>
      </c>
      <c r="U183" s="331" t="s">
        <v>492</v>
      </c>
      <c r="V183" s="335" t="s">
        <v>9604</v>
      </c>
      <c r="W183" s="333" t="s">
        <v>9605</v>
      </c>
      <c r="X183" s="330" t="s">
        <v>60</v>
      </c>
      <c r="Y183" s="335" t="s">
        <v>9606</v>
      </c>
      <c r="Z183" s="339" t="s">
        <v>9607</v>
      </c>
      <c r="AA183" s="330" t="s">
        <v>9608</v>
      </c>
      <c r="AB183" s="332">
        <v>73.959999999999994</v>
      </c>
      <c r="AC183" s="332">
        <v>3.11</v>
      </c>
      <c r="AD183" s="332">
        <v>19.36</v>
      </c>
      <c r="AE183" s="332">
        <v>29.16</v>
      </c>
      <c r="AF183" s="332">
        <v>6.02</v>
      </c>
      <c r="AG183" s="332">
        <v>11711.31</v>
      </c>
      <c r="AH183" s="332">
        <v>11632.89</v>
      </c>
      <c r="AI183" s="336">
        <v>1987.8</v>
      </c>
      <c r="AJ183" s="336">
        <v>158.4</v>
      </c>
      <c r="AK183" s="336">
        <v>5594.1</v>
      </c>
      <c r="AL183" s="331" t="s">
        <v>8328</v>
      </c>
      <c r="AM183" s="331" t="s">
        <v>8329</v>
      </c>
      <c r="AN183" s="332">
        <v>19.03</v>
      </c>
      <c r="AO183" s="332">
        <v>37.729999999999997</v>
      </c>
      <c r="AP183" s="332">
        <v>39.92</v>
      </c>
      <c r="AQ183" s="90">
        <f t="shared" si="2"/>
        <v>259</v>
      </c>
      <c r="AR183" s="90">
        <f t="shared" si="2"/>
        <v>175</v>
      </c>
      <c r="AS183" s="90">
        <f t="shared" si="2"/>
        <v>183</v>
      </c>
    </row>
    <row r="184" spans="1:45" ht="135">
      <c r="A184" s="329">
        <v>44414</v>
      </c>
      <c r="B184" s="330" t="s">
        <v>1379</v>
      </c>
      <c r="C184" s="330" t="s">
        <v>1380</v>
      </c>
      <c r="D184" s="331" t="s">
        <v>61</v>
      </c>
      <c r="E184" s="331" t="s">
        <v>77</v>
      </c>
      <c r="F184" s="332">
        <v>195.97</v>
      </c>
      <c r="G184" s="330" t="s">
        <v>1381</v>
      </c>
      <c r="H184" s="330" t="s">
        <v>1382</v>
      </c>
      <c r="I184" s="331" t="s">
        <v>1383</v>
      </c>
      <c r="J184" s="329">
        <v>44414</v>
      </c>
      <c r="K184" s="333" t="s">
        <v>491</v>
      </c>
      <c r="L184" s="334" t="s">
        <v>60</v>
      </c>
      <c r="M184" s="335" t="s">
        <v>9609</v>
      </c>
      <c r="N184" s="335" t="s">
        <v>9610</v>
      </c>
      <c r="O184" s="335" t="s">
        <v>60</v>
      </c>
      <c r="P184" s="336">
        <v>192.2</v>
      </c>
      <c r="Q184" s="331" t="s">
        <v>9180</v>
      </c>
      <c r="R184" s="333" t="s">
        <v>9611</v>
      </c>
      <c r="S184" s="333" t="s">
        <v>9612</v>
      </c>
      <c r="T184" s="331" t="s">
        <v>6915</v>
      </c>
      <c r="U184" s="331" t="s">
        <v>492</v>
      </c>
      <c r="V184" s="335" t="s">
        <v>9613</v>
      </c>
      <c r="W184" s="339" t="s">
        <v>9614</v>
      </c>
      <c r="X184" s="330" t="s">
        <v>60</v>
      </c>
      <c r="Y184" s="335" t="s">
        <v>9615</v>
      </c>
      <c r="Z184" s="339" t="s">
        <v>9616</v>
      </c>
      <c r="AA184" s="330" t="s">
        <v>60</v>
      </c>
      <c r="AB184" s="341" t="s">
        <v>60</v>
      </c>
      <c r="AC184" s="332">
        <v>10.82</v>
      </c>
      <c r="AD184" s="341" t="s">
        <v>60</v>
      </c>
      <c r="AE184" s="341" t="s">
        <v>60</v>
      </c>
      <c r="AF184" s="341" t="s">
        <v>60</v>
      </c>
      <c r="AG184" s="341" t="s">
        <v>60</v>
      </c>
      <c r="AH184" s="332">
        <v>195.97</v>
      </c>
      <c r="AI184" s="336">
        <v>117.3</v>
      </c>
      <c r="AJ184" s="332">
        <v>-5.63</v>
      </c>
      <c r="AK184" s="336">
        <v>1071.4000000000001</v>
      </c>
      <c r="AL184" s="331" t="s">
        <v>8328</v>
      </c>
      <c r="AM184" s="331" t="s">
        <v>8329</v>
      </c>
      <c r="AN184" s="332">
        <v>26.73</v>
      </c>
      <c r="AO184" s="332">
        <v>37.630000000000003</v>
      </c>
      <c r="AP184" s="332">
        <v>40.35</v>
      </c>
      <c r="AQ184" s="90">
        <f t="shared" si="2"/>
        <v>204</v>
      </c>
      <c r="AR184" s="90">
        <f t="shared" si="2"/>
        <v>176</v>
      </c>
      <c r="AS184" s="90">
        <f t="shared" si="2"/>
        <v>182</v>
      </c>
    </row>
    <row r="185" spans="1:45" ht="101.25">
      <c r="A185" s="329">
        <v>44166</v>
      </c>
      <c r="B185" s="330" t="s">
        <v>1186</v>
      </c>
      <c r="C185" s="330" t="s">
        <v>1187</v>
      </c>
      <c r="D185" s="331" t="s">
        <v>61</v>
      </c>
      <c r="E185" s="331" t="s">
        <v>77</v>
      </c>
      <c r="F185" s="338">
        <v>0.14699999999999999</v>
      </c>
      <c r="G185" s="330" t="s">
        <v>1188</v>
      </c>
      <c r="H185" s="330" t="s">
        <v>60</v>
      </c>
      <c r="I185" s="331" t="s">
        <v>1189</v>
      </c>
      <c r="J185" s="329">
        <v>44166</v>
      </c>
      <c r="K185" s="333" t="s">
        <v>491</v>
      </c>
      <c r="L185" s="334" t="s">
        <v>60</v>
      </c>
      <c r="M185" s="335" t="s">
        <v>9617</v>
      </c>
      <c r="N185" s="335" t="s">
        <v>60</v>
      </c>
      <c r="O185" s="335" t="s">
        <v>60</v>
      </c>
      <c r="P185" s="341" t="s">
        <v>60</v>
      </c>
      <c r="Q185" s="331" t="s">
        <v>8588</v>
      </c>
      <c r="R185" s="333" t="s">
        <v>9618</v>
      </c>
      <c r="S185" s="333" t="s">
        <v>8346</v>
      </c>
      <c r="T185" s="331" t="s">
        <v>6917</v>
      </c>
      <c r="U185" s="331" t="s">
        <v>492</v>
      </c>
      <c r="V185" s="335" t="s">
        <v>9619</v>
      </c>
      <c r="W185" s="333" t="s">
        <v>9620</v>
      </c>
      <c r="X185" s="330" t="s">
        <v>60</v>
      </c>
      <c r="Y185" s="335" t="s">
        <v>60</v>
      </c>
      <c r="Z185" s="333" t="s">
        <v>60</v>
      </c>
      <c r="AA185" s="330" t="s">
        <v>60</v>
      </c>
      <c r="AB185" s="341" t="s">
        <v>60</v>
      </c>
      <c r="AC185" s="332">
        <v>27.6</v>
      </c>
      <c r="AD185" s="341" t="s">
        <v>60</v>
      </c>
      <c r="AE185" s="341" t="s">
        <v>60</v>
      </c>
      <c r="AF185" s="332">
        <v>45.92</v>
      </c>
      <c r="AG185" s="338">
        <v>0.20100000000000001</v>
      </c>
      <c r="AH185" s="338">
        <v>0.20300000000000001</v>
      </c>
      <c r="AI185" s="342">
        <v>0</v>
      </c>
      <c r="AJ185" s="338">
        <v>-2.9000000000000001E-2</v>
      </c>
      <c r="AK185" s="338">
        <v>0</v>
      </c>
      <c r="AL185" s="331" t="s">
        <v>8328</v>
      </c>
      <c r="AM185" s="331" t="s">
        <v>8329</v>
      </c>
      <c r="AN185" s="332">
        <v>37.43</v>
      </c>
      <c r="AO185" s="332">
        <v>37.43</v>
      </c>
      <c r="AP185" s="332">
        <v>37.43</v>
      </c>
      <c r="AQ185" s="90">
        <f t="shared" si="2"/>
        <v>157</v>
      </c>
      <c r="AR185" s="90">
        <f t="shared" si="2"/>
        <v>177</v>
      </c>
      <c r="AS185" s="90">
        <f t="shared" si="2"/>
        <v>199</v>
      </c>
    </row>
    <row r="186" spans="1:45" ht="303.75">
      <c r="A186" s="329">
        <v>44686</v>
      </c>
      <c r="B186" s="330" t="s">
        <v>1165</v>
      </c>
      <c r="C186" s="330" t="s">
        <v>1166</v>
      </c>
      <c r="D186" s="331" t="s">
        <v>61</v>
      </c>
      <c r="E186" s="331" t="s">
        <v>77</v>
      </c>
      <c r="F186" s="332">
        <v>3937.64</v>
      </c>
      <c r="G186" s="330" t="s">
        <v>1167</v>
      </c>
      <c r="H186" s="330" t="s">
        <v>1168</v>
      </c>
      <c r="I186" s="331" t="s">
        <v>1169</v>
      </c>
      <c r="J186" s="329">
        <v>44686</v>
      </c>
      <c r="K186" s="333" t="s">
        <v>491</v>
      </c>
      <c r="L186" s="334" t="s">
        <v>60</v>
      </c>
      <c r="M186" s="335" t="s">
        <v>9621</v>
      </c>
      <c r="N186" s="335" t="s">
        <v>9622</v>
      </c>
      <c r="O186" s="335" t="s">
        <v>60</v>
      </c>
      <c r="P186" s="336">
        <v>2103.5</v>
      </c>
      <c r="Q186" s="331" t="s">
        <v>9124</v>
      </c>
      <c r="R186" s="339" t="s">
        <v>9623</v>
      </c>
      <c r="S186" s="333" t="s">
        <v>8508</v>
      </c>
      <c r="T186" s="331" t="s">
        <v>6917</v>
      </c>
      <c r="U186" s="331" t="s">
        <v>492</v>
      </c>
      <c r="V186" s="335" t="s">
        <v>9624</v>
      </c>
      <c r="W186" s="333" t="s">
        <v>9625</v>
      </c>
      <c r="X186" s="340">
        <v>2745.1</v>
      </c>
      <c r="Y186" s="335" t="s">
        <v>9626</v>
      </c>
      <c r="Z186" s="333" t="s">
        <v>9627</v>
      </c>
      <c r="AA186" s="330" t="s">
        <v>60</v>
      </c>
      <c r="AB186" s="332">
        <v>17.89</v>
      </c>
      <c r="AC186" s="332">
        <v>6.36</v>
      </c>
      <c r="AD186" s="332">
        <v>12.84</v>
      </c>
      <c r="AE186" s="332">
        <v>13.91</v>
      </c>
      <c r="AF186" s="332">
        <v>3.78</v>
      </c>
      <c r="AG186" s="332">
        <v>3711.25</v>
      </c>
      <c r="AH186" s="332">
        <v>3937.64</v>
      </c>
      <c r="AI186" s="336">
        <v>1009.5</v>
      </c>
      <c r="AJ186" s="336">
        <v>209.6</v>
      </c>
      <c r="AK186" s="336">
        <v>971.3</v>
      </c>
      <c r="AL186" s="331" t="s">
        <v>8328</v>
      </c>
      <c r="AM186" s="331" t="s">
        <v>8329</v>
      </c>
      <c r="AN186" s="332">
        <v>40.81</v>
      </c>
      <c r="AO186" s="332">
        <v>37.35</v>
      </c>
      <c r="AP186" s="332">
        <v>64.260000000000005</v>
      </c>
      <c r="AQ186" s="90">
        <f t="shared" si="2"/>
        <v>149</v>
      </c>
      <c r="AR186" s="90">
        <f t="shared" si="2"/>
        <v>178</v>
      </c>
      <c r="AS186" s="90">
        <f t="shared" si="2"/>
        <v>91</v>
      </c>
    </row>
    <row r="187" spans="1:45" ht="409.5">
      <c r="A187" s="329">
        <v>44165</v>
      </c>
      <c r="B187" s="330" t="s">
        <v>8561</v>
      </c>
      <c r="C187" s="330" t="s">
        <v>8562</v>
      </c>
      <c r="D187" s="331" t="s">
        <v>61</v>
      </c>
      <c r="E187" s="331" t="s">
        <v>77</v>
      </c>
      <c r="F187" s="332">
        <v>104.81</v>
      </c>
      <c r="G187" s="330" t="s">
        <v>1415</v>
      </c>
      <c r="H187" s="330" t="s">
        <v>60</v>
      </c>
      <c r="I187" s="331" t="s">
        <v>1416</v>
      </c>
      <c r="J187" s="329">
        <v>44165</v>
      </c>
      <c r="K187" s="333" t="s">
        <v>491</v>
      </c>
      <c r="L187" s="334" t="s">
        <v>60</v>
      </c>
      <c r="M187" s="335" t="s">
        <v>8563</v>
      </c>
      <c r="N187" s="335" t="s">
        <v>8564</v>
      </c>
      <c r="O187" s="335" t="s">
        <v>8565</v>
      </c>
      <c r="P187" s="336">
        <v>78.3</v>
      </c>
      <c r="Q187" s="331" t="s">
        <v>8566</v>
      </c>
      <c r="R187" s="333" t="s">
        <v>8567</v>
      </c>
      <c r="S187" s="333" t="s">
        <v>8568</v>
      </c>
      <c r="T187" s="331" t="s">
        <v>6917</v>
      </c>
      <c r="U187" s="331" t="s">
        <v>492</v>
      </c>
      <c r="V187" s="335" t="s">
        <v>9628</v>
      </c>
      <c r="W187" s="339" t="s">
        <v>9629</v>
      </c>
      <c r="X187" s="330" t="s">
        <v>60</v>
      </c>
      <c r="Y187" s="335" t="s">
        <v>60</v>
      </c>
      <c r="Z187" s="333" t="s">
        <v>60</v>
      </c>
      <c r="AA187" s="330" t="s">
        <v>60</v>
      </c>
      <c r="AB187" s="332">
        <v>4.96</v>
      </c>
      <c r="AC187" s="332">
        <v>5.96</v>
      </c>
      <c r="AD187" s="332">
        <v>2.64</v>
      </c>
      <c r="AE187" s="332">
        <v>2.71</v>
      </c>
      <c r="AF187" s="332">
        <v>1.36</v>
      </c>
      <c r="AG187" s="332">
        <v>128.29</v>
      </c>
      <c r="AH187" s="332">
        <v>208.91</v>
      </c>
      <c r="AI187" s="336">
        <v>70.3</v>
      </c>
      <c r="AJ187" s="336">
        <v>24.3</v>
      </c>
      <c r="AK187" s="336">
        <v>75.7</v>
      </c>
      <c r="AL187" s="331" t="s">
        <v>8328</v>
      </c>
      <c r="AM187" s="331" t="s">
        <v>8329</v>
      </c>
      <c r="AN187" s="332">
        <v>25.07</v>
      </c>
      <c r="AO187" s="332">
        <v>37.28</v>
      </c>
      <c r="AP187" s="332">
        <v>73.13</v>
      </c>
      <c r="AQ187" s="90">
        <f t="shared" si="2"/>
        <v>213</v>
      </c>
      <c r="AR187" s="90">
        <f t="shared" si="2"/>
        <v>179</v>
      </c>
      <c r="AS187" s="90">
        <f t="shared" si="2"/>
        <v>78</v>
      </c>
    </row>
    <row r="188" spans="1:45" ht="326.25">
      <c r="A188" s="329">
        <v>44312</v>
      </c>
      <c r="B188" s="330" t="s">
        <v>257</v>
      </c>
      <c r="C188" s="330" t="s">
        <v>60</v>
      </c>
      <c r="D188" s="331" t="s">
        <v>61</v>
      </c>
      <c r="E188" s="331" t="s">
        <v>67</v>
      </c>
      <c r="F188" s="332">
        <v>397.09</v>
      </c>
      <c r="G188" s="330" t="s">
        <v>258</v>
      </c>
      <c r="H188" s="330" t="s">
        <v>60</v>
      </c>
      <c r="I188" s="331" t="s">
        <v>259</v>
      </c>
      <c r="J188" s="329">
        <v>44312</v>
      </c>
      <c r="K188" s="333" t="s">
        <v>491</v>
      </c>
      <c r="L188" s="329">
        <v>44398</v>
      </c>
      <c r="M188" s="335" t="s">
        <v>9630</v>
      </c>
      <c r="N188" s="335" t="s">
        <v>60</v>
      </c>
      <c r="O188" s="335" t="s">
        <v>60</v>
      </c>
      <c r="P188" s="341" t="s">
        <v>60</v>
      </c>
      <c r="Q188" s="331" t="s">
        <v>8633</v>
      </c>
      <c r="R188" s="339" t="s">
        <v>8949</v>
      </c>
      <c r="S188" s="333" t="s">
        <v>9401</v>
      </c>
      <c r="T188" s="331" t="s">
        <v>6921</v>
      </c>
      <c r="U188" s="331" t="s">
        <v>492</v>
      </c>
      <c r="V188" s="335" t="s">
        <v>9631</v>
      </c>
      <c r="W188" s="333" t="s">
        <v>9632</v>
      </c>
      <c r="X188" s="340">
        <v>1919.2</v>
      </c>
      <c r="Y188" s="335" t="s">
        <v>60</v>
      </c>
      <c r="Z188" s="333" t="s">
        <v>60</v>
      </c>
      <c r="AA188" s="330" t="s">
        <v>60</v>
      </c>
      <c r="AB188" s="332">
        <v>11.7</v>
      </c>
      <c r="AC188" s="332">
        <v>1.37</v>
      </c>
      <c r="AD188" s="341" t="s">
        <v>60</v>
      </c>
      <c r="AE188" s="341" t="s">
        <v>60</v>
      </c>
      <c r="AF188" s="341" t="s">
        <v>60</v>
      </c>
      <c r="AG188" s="341" t="s">
        <v>60</v>
      </c>
      <c r="AH188" s="332">
        <v>394.99</v>
      </c>
      <c r="AI188" s="336">
        <v>95.6</v>
      </c>
      <c r="AJ188" s="336">
        <v>34.200000000000003</v>
      </c>
      <c r="AK188" s="336">
        <v>2283.1</v>
      </c>
      <c r="AL188" s="331" t="s">
        <v>8328</v>
      </c>
      <c r="AM188" s="331" t="s">
        <v>8329</v>
      </c>
      <c r="AN188" s="332">
        <v>34.97</v>
      </c>
      <c r="AO188" s="332">
        <v>36.74</v>
      </c>
      <c r="AP188" s="332">
        <v>35.130000000000003</v>
      </c>
      <c r="AQ188" s="90">
        <f t="shared" si="2"/>
        <v>171</v>
      </c>
      <c r="AR188" s="90">
        <f t="shared" si="2"/>
        <v>180</v>
      </c>
      <c r="AS188" s="90">
        <f t="shared" si="2"/>
        <v>213</v>
      </c>
    </row>
    <row r="189" spans="1:45" ht="292.5">
      <c r="A189" s="329">
        <v>44853</v>
      </c>
      <c r="B189" s="330" t="s">
        <v>1139</v>
      </c>
      <c r="C189" s="330" t="s">
        <v>1140</v>
      </c>
      <c r="D189" s="331" t="s">
        <v>61</v>
      </c>
      <c r="E189" s="331" t="s">
        <v>77</v>
      </c>
      <c r="F189" s="332">
        <v>66.95</v>
      </c>
      <c r="G189" s="330" t="s">
        <v>1141</v>
      </c>
      <c r="H189" s="330" t="s">
        <v>60</v>
      </c>
      <c r="I189" s="331" t="s">
        <v>1143</v>
      </c>
      <c r="J189" s="329">
        <v>44853</v>
      </c>
      <c r="K189" s="333" t="s">
        <v>491</v>
      </c>
      <c r="L189" s="334" t="s">
        <v>60</v>
      </c>
      <c r="M189" s="335" t="s">
        <v>9633</v>
      </c>
      <c r="N189" s="335" t="s">
        <v>60</v>
      </c>
      <c r="O189" s="335" t="s">
        <v>9634</v>
      </c>
      <c r="P189" s="336">
        <v>57.9</v>
      </c>
      <c r="Q189" s="331" t="s">
        <v>8876</v>
      </c>
      <c r="R189" s="339" t="s">
        <v>9635</v>
      </c>
      <c r="S189" s="333" t="s">
        <v>9636</v>
      </c>
      <c r="T189" s="331" t="s">
        <v>6921</v>
      </c>
      <c r="U189" s="331" t="s">
        <v>492</v>
      </c>
      <c r="V189" s="335" t="s">
        <v>9637</v>
      </c>
      <c r="W189" s="333" t="s">
        <v>9638</v>
      </c>
      <c r="X189" s="340">
        <v>286.60000000000002</v>
      </c>
      <c r="Y189" s="335" t="s">
        <v>60</v>
      </c>
      <c r="Z189" s="333" t="s">
        <v>60</v>
      </c>
      <c r="AA189" s="330" t="s">
        <v>60</v>
      </c>
      <c r="AB189" s="332">
        <v>27.78</v>
      </c>
      <c r="AC189" s="332">
        <v>1.54</v>
      </c>
      <c r="AD189" s="341" t="s">
        <v>60</v>
      </c>
      <c r="AE189" s="341" t="s">
        <v>60</v>
      </c>
      <c r="AF189" s="341" t="s">
        <v>60</v>
      </c>
      <c r="AG189" s="341" t="s">
        <v>60</v>
      </c>
      <c r="AH189" s="332">
        <v>63.81</v>
      </c>
      <c r="AI189" s="336">
        <v>25</v>
      </c>
      <c r="AJ189" s="332">
        <v>2.2999999999999998</v>
      </c>
      <c r="AK189" s="336">
        <v>560.1</v>
      </c>
      <c r="AL189" s="331" t="s">
        <v>8328</v>
      </c>
      <c r="AM189" s="331" t="s">
        <v>8329</v>
      </c>
      <c r="AN189" s="332">
        <v>42.56</v>
      </c>
      <c r="AO189" s="332">
        <v>35.71</v>
      </c>
      <c r="AP189" s="332">
        <v>35.520000000000003</v>
      </c>
      <c r="AQ189" s="90">
        <f t="shared" si="2"/>
        <v>140</v>
      </c>
      <c r="AR189" s="90">
        <f t="shared" si="2"/>
        <v>181</v>
      </c>
      <c r="AS189" s="90">
        <f t="shared" si="2"/>
        <v>210</v>
      </c>
    </row>
    <row r="190" spans="1:45" ht="405">
      <c r="A190" s="329">
        <v>44172</v>
      </c>
      <c r="B190" s="330" t="s">
        <v>833</v>
      </c>
      <c r="C190" s="330" t="s">
        <v>834</v>
      </c>
      <c r="D190" s="331" t="s">
        <v>61</v>
      </c>
      <c r="E190" s="331" t="s">
        <v>77</v>
      </c>
      <c r="F190" s="332">
        <v>291.37</v>
      </c>
      <c r="G190" s="330" t="s">
        <v>1204</v>
      </c>
      <c r="H190" s="330" t="s">
        <v>60</v>
      </c>
      <c r="I190" s="331" t="s">
        <v>1205</v>
      </c>
      <c r="J190" s="329">
        <v>44172</v>
      </c>
      <c r="K190" s="333" t="s">
        <v>491</v>
      </c>
      <c r="L190" s="334" t="s">
        <v>60</v>
      </c>
      <c r="M190" s="335" t="s">
        <v>8895</v>
      </c>
      <c r="N190" s="335" t="s">
        <v>8896</v>
      </c>
      <c r="O190" s="335" t="s">
        <v>60</v>
      </c>
      <c r="P190" s="336">
        <v>1024.2</v>
      </c>
      <c r="Q190" s="331" t="s">
        <v>8840</v>
      </c>
      <c r="R190" s="339" t="s">
        <v>8897</v>
      </c>
      <c r="S190" s="333" t="s">
        <v>8568</v>
      </c>
      <c r="T190" s="331" t="s">
        <v>6917</v>
      </c>
      <c r="U190" s="331" t="s">
        <v>492</v>
      </c>
      <c r="V190" s="335" t="s">
        <v>60</v>
      </c>
      <c r="W190" s="339" t="s">
        <v>9639</v>
      </c>
      <c r="X190" s="330" t="s">
        <v>60</v>
      </c>
      <c r="Y190" s="335" t="s">
        <v>60</v>
      </c>
      <c r="Z190" s="333" t="s">
        <v>60</v>
      </c>
      <c r="AA190" s="330" t="s">
        <v>60</v>
      </c>
      <c r="AB190" s="332">
        <v>15.34</v>
      </c>
      <c r="AC190" s="338">
        <v>0.95299999999999996</v>
      </c>
      <c r="AD190" s="332">
        <v>3.06</v>
      </c>
      <c r="AE190" s="332">
        <v>3.4</v>
      </c>
      <c r="AF190" s="338">
        <v>0.68300000000000005</v>
      </c>
      <c r="AG190" s="332">
        <v>365.05</v>
      </c>
      <c r="AH190" s="332">
        <v>1035.18</v>
      </c>
      <c r="AI190" s="336">
        <v>724.1</v>
      </c>
      <c r="AJ190" s="336">
        <v>90.3</v>
      </c>
      <c r="AK190" s="336">
        <v>1671.8</v>
      </c>
      <c r="AL190" s="331" t="s">
        <v>8328</v>
      </c>
      <c r="AM190" s="331" t="s">
        <v>8329</v>
      </c>
      <c r="AN190" s="332">
        <v>36.69</v>
      </c>
      <c r="AO190" s="332">
        <v>35.61</v>
      </c>
      <c r="AP190" s="332">
        <v>50.93</v>
      </c>
      <c r="AQ190" s="90">
        <f t="shared" si="2"/>
        <v>161</v>
      </c>
      <c r="AR190" s="90">
        <f t="shared" si="2"/>
        <v>182</v>
      </c>
      <c r="AS190" s="90">
        <f t="shared" si="2"/>
        <v>138</v>
      </c>
    </row>
    <row r="191" spans="1:45" ht="168.75">
      <c r="A191" s="329">
        <v>44575</v>
      </c>
      <c r="B191" s="330" t="s">
        <v>9640</v>
      </c>
      <c r="C191" s="330" t="s">
        <v>9641</v>
      </c>
      <c r="D191" s="331" t="s">
        <v>61</v>
      </c>
      <c r="E191" s="331" t="s">
        <v>67</v>
      </c>
      <c r="F191" s="332">
        <v>2710.29</v>
      </c>
      <c r="G191" s="330" t="s">
        <v>5080</v>
      </c>
      <c r="H191" s="330" t="s">
        <v>60</v>
      </c>
      <c r="I191" s="331" t="s">
        <v>5081</v>
      </c>
      <c r="J191" s="329">
        <v>44575</v>
      </c>
      <c r="K191" s="333" t="s">
        <v>491</v>
      </c>
      <c r="L191" s="329">
        <v>44651</v>
      </c>
      <c r="M191" s="335" t="s">
        <v>9642</v>
      </c>
      <c r="N191" s="335" t="s">
        <v>60</v>
      </c>
      <c r="O191" s="335" t="s">
        <v>9643</v>
      </c>
      <c r="P191" s="336">
        <v>1309.2</v>
      </c>
      <c r="Q191" s="331" t="s">
        <v>8417</v>
      </c>
      <c r="R191" s="339" t="s">
        <v>9644</v>
      </c>
      <c r="S191" s="333" t="s">
        <v>9645</v>
      </c>
      <c r="T191" s="331" t="s">
        <v>6919</v>
      </c>
      <c r="U191" s="331" t="s">
        <v>492</v>
      </c>
      <c r="V191" s="335" t="s">
        <v>9646</v>
      </c>
      <c r="W191" s="333" t="s">
        <v>9647</v>
      </c>
      <c r="X191" s="340">
        <v>873.7</v>
      </c>
      <c r="Y191" s="335" t="s">
        <v>60</v>
      </c>
      <c r="Z191" s="333" t="s">
        <v>60</v>
      </c>
      <c r="AA191" s="330" t="s">
        <v>60</v>
      </c>
      <c r="AB191" s="332">
        <v>40.799999999999997</v>
      </c>
      <c r="AC191" s="338">
        <v>0.76200000000000001</v>
      </c>
      <c r="AD191" s="332">
        <v>16.690000000000001</v>
      </c>
      <c r="AE191" s="332">
        <v>17.98</v>
      </c>
      <c r="AF191" s="332">
        <v>10.56</v>
      </c>
      <c r="AG191" s="332">
        <v>2706.56</v>
      </c>
      <c r="AH191" s="332">
        <v>1765.71</v>
      </c>
      <c r="AI191" s="336">
        <v>252.8</v>
      </c>
      <c r="AJ191" s="336">
        <v>100.2</v>
      </c>
      <c r="AK191" s="336">
        <v>3497.3</v>
      </c>
      <c r="AL191" s="331" t="s">
        <v>8328</v>
      </c>
      <c r="AM191" s="331" t="s">
        <v>8329</v>
      </c>
      <c r="AN191" s="332">
        <v>25.37</v>
      </c>
      <c r="AO191" s="332">
        <v>35.19</v>
      </c>
      <c r="AP191" s="332">
        <v>21.05</v>
      </c>
      <c r="AQ191" s="90">
        <f t="shared" si="2"/>
        <v>212</v>
      </c>
      <c r="AR191" s="90">
        <f t="shared" si="2"/>
        <v>183</v>
      </c>
      <c r="AS191" s="90">
        <f t="shared" si="2"/>
        <v>289</v>
      </c>
    </row>
    <row r="192" spans="1:45" ht="315">
      <c r="A192" s="329">
        <v>44348</v>
      </c>
      <c r="B192" s="330" t="s">
        <v>1327</v>
      </c>
      <c r="C192" s="330" t="s">
        <v>60</v>
      </c>
      <c r="D192" s="331" t="s">
        <v>61</v>
      </c>
      <c r="E192" s="331" t="s">
        <v>67</v>
      </c>
      <c r="F192" s="332">
        <v>314.27</v>
      </c>
      <c r="G192" s="330" t="s">
        <v>226</v>
      </c>
      <c r="H192" s="330" t="s">
        <v>60</v>
      </c>
      <c r="I192" s="331" t="s">
        <v>1328</v>
      </c>
      <c r="J192" s="329">
        <v>44348</v>
      </c>
      <c r="K192" s="333" t="s">
        <v>491</v>
      </c>
      <c r="L192" s="329">
        <v>44484</v>
      </c>
      <c r="M192" s="335" t="s">
        <v>9648</v>
      </c>
      <c r="N192" s="335" t="s">
        <v>60</v>
      </c>
      <c r="O192" s="335" t="s">
        <v>60</v>
      </c>
      <c r="P192" s="341" t="s">
        <v>60</v>
      </c>
      <c r="Q192" s="331" t="s">
        <v>8633</v>
      </c>
      <c r="R192" s="339" t="s">
        <v>8949</v>
      </c>
      <c r="S192" s="333" t="s">
        <v>9649</v>
      </c>
      <c r="T192" s="331" t="s">
        <v>6921</v>
      </c>
      <c r="U192" s="331" t="s">
        <v>492</v>
      </c>
      <c r="V192" s="335" t="s">
        <v>9650</v>
      </c>
      <c r="W192" s="333" t="s">
        <v>9651</v>
      </c>
      <c r="X192" s="340">
        <v>1717.4</v>
      </c>
      <c r="Y192" s="335" t="s">
        <v>60</v>
      </c>
      <c r="Z192" s="333" t="s">
        <v>60</v>
      </c>
      <c r="AA192" s="330" t="s">
        <v>60</v>
      </c>
      <c r="AB192" s="332">
        <v>23.27</v>
      </c>
      <c r="AC192" s="332">
        <v>1.47</v>
      </c>
      <c r="AD192" s="341" t="s">
        <v>60</v>
      </c>
      <c r="AE192" s="341" t="s">
        <v>60</v>
      </c>
      <c r="AF192" s="341" t="s">
        <v>60</v>
      </c>
      <c r="AG192" s="341" t="s">
        <v>60</v>
      </c>
      <c r="AH192" s="332">
        <v>311.86</v>
      </c>
      <c r="AI192" s="336">
        <v>72.7</v>
      </c>
      <c r="AJ192" s="336">
        <v>22.5</v>
      </c>
      <c r="AK192" s="341" t="s">
        <v>60</v>
      </c>
      <c r="AL192" s="331" t="s">
        <v>8328</v>
      </c>
      <c r="AM192" s="331" t="s">
        <v>8329</v>
      </c>
      <c r="AN192" s="332">
        <v>28.57</v>
      </c>
      <c r="AO192" s="332">
        <v>35.1</v>
      </c>
      <c r="AP192" s="332">
        <v>53.55</v>
      </c>
      <c r="AQ192" s="90">
        <f t="shared" si="2"/>
        <v>191</v>
      </c>
      <c r="AR192" s="90">
        <f t="shared" si="2"/>
        <v>184</v>
      </c>
      <c r="AS192" s="90">
        <f t="shared" si="2"/>
        <v>129</v>
      </c>
    </row>
    <row r="193" spans="1:45" ht="409.5">
      <c r="A193" s="329">
        <v>44512</v>
      </c>
      <c r="B193" s="330" t="s">
        <v>1190</v>
      </c>
      <c r="C193" s="330" t="s">
        <v>1191</v>
      </c>
      <c r="D193" s="331" t="s">
        <v>61</v>
      </c>
      <c r="E193" s="331" t="s">
        <v>77</v>
      </c>
      <c r="F193" s="332">
        <v>3106.3</v>
      </c>
      <c r="G193" s="330" t="s">
        <v>1192</v>
      </c>
      <c r="H193" s="330" t="s">
        <v>1193</v>
      </c>
      <c r="I193" s="331" t="s">
        <v>1194</v>
      </c>
      <c r="J193" s="329">
        <v>44512</v>
      </c>
      <c r="K193" s="333" t="s">
        <v>491</v>
      </c>
      <c r="L193" s="334" t="s">
        <v>60</v>
      </c>
      <c r="M193" s="335" t="s">
        <v>9652</v>
      </c>
      <c r="N193" s="335" t="s">
        <v>9653</v>
      </c>
      <c r="O193" s="335" t="s">
        <v>9654</v>
      </c>
      <c r="P193" s="336">
        <v>3696.4</v>
      </c>
      <c r="Q193" s="331" t="s">
        <v>8323</v>
      </c>
      <c r="R193" s="339" t="s">
        <v>9655</v>
      </c>
      <c r="S193" s="333" t="s">
        <v>9656</v>
      </c>
      <c r="T193" s="331" t="s">
        <v>6919</v>
      </c>
      <c r="U193" s="331" t="s">
        <v>492</v>
      </c>
      <c r="V193" s="335" t="s">
        <v>9657</v>
      </c>
      <c r="W193" s="333" t="s">
        <v>9658</v>
      </c>
      <c r="X193" s="330" t="s">
        <v>60</v>
      </c>
      <c r="Y193" s="335" t="s">
        <v>9659</v>
      </c>
      <c r="Z193" s="339" t="s">
        <v>9660</v>
      </c>
      <c r="AA193" s="330" t="s">
        <v>9661</v>
      </c>
      <c r="AB193" s="332">
        <v>20.39</v>
      </c>
      <c r="AC193" s="332">
        <v>1.72</v>
      </c>
      <c r="AD193" s="332">
        <v>11.83</v>
      </c>
      <c r="AE193" s="332">
        <v>16.47</v>
      </c>
      <c r="AF193" s="332">
        <v>1.42</v>
      </c>
      <c r="AG193" s="332">
        <v>4426.16</v>
      </c>
      <c r="AH193" s="332">
        <v>3531.39</v>
      </c>
      <c r="AI193" s="336">
        <v>3425.4</v>
      </c>
      <c r="AJ193" s="336">
        <v>188</v>
      </c>
      <c r="AK193" s="336">
        <v>4168.1000000000004</v>
      </c>
      <c r="AL193" s="331" t="s">
        <v>8328</v>
      </c>
      <c r="AM193" s="331" t="s">
        <v>8329</v>
      </c>
      <c r="AN193" s="332">
        <v>37.28</v>
      </c>
      <c r="AO193" s="332">
        <v>35.049999999999997</v>
      </c>
      <c r="AP193" s="332">
        <v>36.159999999999997</v>
      </c>
      <c r="AQ193" s="90">
        <f t="shared" si="2"/>
        <v>158</v>
      </c>
      <c r="AR193" s="90">
        <f t="shared" si="2"/>
        <v>185</v>
      </c>
      <c r="AS193" s="90">
        <f t="shared" si="2"/>
        <v>203</v>
      </c>
    </row>
    <row r="194" spans="1:45" ht="360">
      <c r="A194" s="329">
        <v>44775</v>
      </c>
      <c r="B194" s="330" t="s">
        <v>5120</v>
      </c>
      <c r="C194" s="330" t="s">
        <v>5121</v>
      </c>
      <c r="D194" s="331" t="s">
        <v>61</v>
      </c>
      <c r="E194" s="331" t="s">
        <v>77</v>
      </c>
      <c r="F194" s="332">
        <v>1361.82</v>
      </c>
      <c r="G194" s="330" t="s">
        <v>9662</v>
      </c>
      <c r="H194" s="330" t="s">
        <v>60</v>
      </c>
      <c r="I194" s="331" t="s">
        <v>5123</v>
      </c>
      <c r="J194" s="329">
        <v>44775</v>
      </c>
      <c r="K194" s="333" t="s">
        <v>491</v>
      </c>
      <c r="L194" s="334" t="s">
        <v>60</v>
      </c>
      <c r="M194" s="335" t="s">
        <v>9663</v>
      </c>
      <c r="N194" s="335" t="s">
        <v>9664</v>
      </c>
      <c r="O194" s="335" t="s">
        <v>9665</v>
      </c>
      <c r="P194" s="336">
        <v>1133.2</v>
      </c>
      <c r="Q194" s="331" t="s">
        <v>9474</v>
      </c>
      <c r="R194" s="339" t="s">
        <v>9666</v>
      </c>
      <c r="S194" s="333" t="s">
        <v>8790</v>
      </c>
      <c r="T194" s="331" t="s">
        <v>6921</v>
      </c>
      <c r="U194" s="331" t="s">
        <v>492</v>
      </c>
      <c r="V194" s="335" t="s">
        <v>9667</v>
      </c>
      <c r="W194" s="333" t="s">
        <v>9668</v>
      </c>
      <c r="X194" s="340">
        <v>1850.9</v>
      </c>
      <c r="Y194" s="335" t="s">
        <v>60</v>
      </c>
      <c r="Z194" s="333" t="s">
        <v>60</v>
      </c>
      <c r="AA194" s="330" t="s">
        <v>60</v>
      </c>
      <c r="AB194" s="341" t="s">
        <v>60</v>
      </c>
      <c r="AC194" s="332">
        <v>4.55</v>
      </c>
      <c r="AD194" s="332">
        <v>67.61</v>
      </c>
      <c r="AE194" s="341" t="s">
        <v>60</v>
      </c>
      <c r="AF194" s="332">
        <v>2.0699999999999998</v>
      </c>
      <c r="AG194" s="332">
        <v>1230.21</v>
      </c>
      <c r="AH194" s="332">
        <v>1280.82</v>
      </c>
      <c r="AI194" s="336">
        <v>676.9</v>
      </c>
      <c r="AJ194" s="336">
        <v>-21.6</v>
      </c>
      <c r="AK194" s="336">
        <v>547.1</v>
      </c>
      <c r="AL194" s="331" t="s">
        <v>8328</v>
      </c>
      <c r="AM194" s="331" t="s">
        <v>8329</v>
      </c>
      <c r="AN194" s="332">
        <v>24.91</v>
      </c>
      <c r="AO194" s="332">
        <v>35.03</v>
      </c>
      <c r="AP194" s="332">
        <v>32.159999999999997</v>
      </c>
      <c r="AQ194" s="90">
        <f t="shared" si="2"/>
        <v>215</v>
      </c>
      <c r="AR194" s="90">
        <f t="shared" si="2"/>
        <v>186</v>
      </c>
      <c r="AS194" s="90">
        <f t="shared" si="2"/>
        <v>227</v>
      </c>
    </row>
    <row r="195" spans="1:45" ht="348.75">
      <c r="A195" s="329">
        <v>44796</v>
      </c>
      <c r="B195" s="330" t="s">
        <v>1368</v>
      </c>
      <c r="C195" s="330" t="s">
        <v>1369</v>
      </c>
      <c r="D195" s="331" t="s">
        <v>61</v>
      </c>
      <c r="E195" s="331" t="s">
        <v>77</v>
      </c>
      <c r="F195" s="332">
        <v>101.38</v>
      </c>
      <c r="G195" s="330" t="s">
        <v>323</v>
      </c>
      <c r="H195" s="330" t="s">
        <v>60</v>
      </c>
      <c r="I195" s="331" t="s">
        <v>1370</v>
      </c>
      <c r="J195" s="329">
        <v>44796</v>
      </c>
      <c r="K195" s="333" t="s">
        <v>491</v>
      </c>
      <c r="L195" s="334" t="s">
        <v>60</v>
      </c>
      <c r="M195" s="335" t="s">
        <v>9669</v>
      </c>
      <c r="N195" s="335" t="s">
        <v>9670</v>
      </c>
      <c r="O195" s="335" t="s">
        <v>9671</v>
      </c>
      <c r="P195" s="336">
        <v>106.6</v>
      </c>
      <c r="Q195" s="331" t="s">
        <v>8633</v>
      </c>
      <c r="R195" s="339" t="s">
        <v>8949</v>
      </c>
      <c r="S195" s="333" t="s">
        <v>9672</v>
      </c>
      <c r="T195" s="331" t="s">
        <v>6921</v>
      </c>
      <c r="U195" s="331" t="s">
        <v>492</v>
      </c>
      <c r="V195" s="335" t="s">
        <v>9673</v>
      </c>
      <c r="W195" s="333" t="s">
        <v>9674</v>
      </c>
      <c r="X195" s="340">
        <v>564.4</v>
      </c>
      <c r="Y195" s="335" t="s">
        <v>60</v>
      </c>
      <c r="Z195" s="333" t="s">
        <v>60</v>
      </c>
      <c r="AA195" s="330" t="s">
        <v>60</v>
      </c>
      <c r="AB195" s="332">
        <v>8.35</v>
      </c>
      <c r="AC195" s="332">
        <v>1.28</v>
      </c>
      <c r="AD195" s="341" t="s">
        <v>60</v>
      </c>
      <c r="AE195" s="341" t="s">
        <v>60</v>
      </c>
      <c r="AF195" s="341" t="s">
        <v>60</v>
      </c>
      <c r="AG195" s="341" t="s">
        <v>60</v>
      </c>
      <c r="AH195" s="332">
        <v>101.38</v>
      </c>
      <c r="AI195" s="336">
        <v>43.6</v>
      </c>
      <c r="AJ195" s="336">
        <v>11.6</v>
      </c>
      <c r="AK195" s="336">
        <v>907</v>
      </c>
      <c r="AL195" s="331" t="s">
        <v>8328</v>
      </c>
      <c r="AM195" s="331" t="s">
        <v>8329</v>
      </c>
      <c r="AN195" s="332">
        <v>27.36</v>
      </c>
      <c r="AO195" s="332">
        <v>34.57</v>
      </c>
      <c r="AP195" s="332">
        <v>34.57</v>
      </c>
      <c r="AQ195" s="90">
        <f t="shared" si="2"/>
        <v>201</v>
      </c>
      <c r="AR195" s="90">
        <f t="shared" si="2"/>
        <v>187</v>
      </c>
      <c r="AS195" s="90">
        <f t="shared" si="2"/>
        <v>216</v>
      </c>
    </row>
    <row r="196" spans="1:45" ht="270">
      <c r="A196" s="329">
        <v>44463</v>
      </c>
      <c r="B196" s="330" t="s">
        <v>1566</v>
      </c>
      <c r="C196" s="330" t="s">
        <v>1567</v>
      </c>
      <c r="D196" s="331" t="s">
        <v>61</v>
      </c>
      <c r="E196" s="331" t="s">
        <v>77</v>
      </c>
      <c r="F196" s="332">
        <v>632.25</v>
      </c>
      <c r="G196" s="330" t="s">
        <v>1568</v>
      </c>
      <c r="H196" s="330" t="s">
        <v>60</v>
      </c>
      <c r="I196" s="331" t="s">
        <v>1569</v>
      </c>
      <c r="J196" s="329">
        <v>44463</v>
      </c>
      <c r="K196" s="333" t="s">
        <v>491</v>
      </c>
      <c r="L196" s="334" t="s">
        <v>60</v>
      </c>
      <c r="M196" s="335" t="s">
        <v>9675</v>
      </c>
      <c r="N196" s="335" t="s">
        <v>60</v>
      </c>
      <c r="O196" s="335" t="s">
        <v>60</v>
      </c>
      <c r="P196" s="336">
        <v>22</v>
      </c>
      <c r="Q196" s="331" t="s">
        <v>8705</v>
      </c>
      <c r="R196" s="339" t="s">
        <v>9676</v>
      </c>
      <c r="S196" s="333" t="s">
        <v>8508</v>
      </c>
      <c r="T196" s="331" t="s">
        <v>6917</v>
      </c>
      <c r="U196" s="331" t="s">
        <v>492</v>
      </c>
      <c r="V196" s="335" t="s">
        <v>9677</v>
      </c>
      <c r="W196" s="339" t="s">
        <v>9678</v>
      </c>
      <c r="X196" s="330" t="s">
        <v>60</v>
      </c>
      <c r="Y196" s="335" t="s">
        <v>60</v>
      </c>
      <c r="Z196" s="333" t="s">
        <v>60</v>
      </c>
      <c r="AA196" s="330" t="s">
        <v>60</v>
      </c>
      <c r="AB196" s="341" t="s">
        <v>60</v>
      </c>
      <c r="AC196" s="332">
        <v>2.21</v>
      </c>
      <c r="AD196" s="341" t="s">
        <v>60</v>
      </c>
      <c r="AE196" s="341" t="s">
        <v>60</v>
      </c>
      <c r="AF196" s="332">
        <v>2.16</v>
      </c>
      <c r="AG196" s="332">
        <v>632.25</v>
      </c>
      <c r="AH196" s="332">
        <v>637.1</v>
      </c>
      <c r="AI196" s="336">
        <v>248.6</v>
      </c>
      <c r="AJ196" s="336">
        <v>-62</v>
      </c>
      <c r="AK196" s="336">
        <v>507.7</v>
      </c>
      <c r="AL196" s="331" t="s">
        <v>8328</v>
      </c>
      <c r="AM196" s="331" t="s">
        <v>8329</v>
      </c>
      <c r="AN196" s="332">
        <v>19.47</v>
      </c>
      <c r="AO196" s="332">
        <v>34.46</v>
      </c>
      <c r="AP196" s="332">
        <v>35.81</v>
      </c>
      <c r="AQ196" s="90">
        <f t="shared" si="2"/>
        <v>254</v>
      </c>
      <c r="AR196" s="90">
        <f t="shared" si="2"/>
        <v>188</v>
      </c>
      <c r="AS196" s="90">
        <f t="shared" si="2"/>
        <v>206</v>
      </c>
    </row>
    <row r="197" spans="1:45" ht="135">
      <c r="A197" s="329">
        <v>44167</v>
      </c>
      <c r="B197" s="330" t="s">
        <v>1468</v>
      </c>
      <c r="C197" s="330" t="s">
        <v>1469</v>
      </c>
      <c r="D197" s="331" t="s">
        <v>61</v>
      </c>
      <c r="E197" s="331" t="s">
        <v>77</v>
      </c>
      <c r="F197" s="332">
        <v>274.94</v>
      </c>
      <c r="G197" s="330" t="s">
        <v>1470</v>
      </c>
      <c r="H197" s="330" t="s">
        <v>60</v>
      </c>
      <c r="I197" s="331" t="s">
        <v>1471</v>
      </c>
      <c r="J197" s="329">
        <v>44167</v>
      </c>
      <c r="K197" s="333" t="s">
        <v>491</v>
      </c>
      <c r="L197" s="334" t="s">
        <v>60</v>
      </c>
      <c r="M197" s="335" t="s">
        <v>9679</v>
      </c>
      <c r="N197" s="335" t="s">
        <v>9680</v>
      </c>
      <c r="O197" s="335" t="s">
        <v>9681</v>
      </c>
      <c r="P197" s="336">
        <v>1332.3</v>
      </c>
      <c r="Q197" s="331" t="s">
        <v>8626</v>
      </c>
      <c r="R197" s="339" t="s">
        <v>9682</v>
      </c>
      <c r="S197" s="333" t="s">
        <v>9683</v>
      </c>
      <c r="T197" s="331" t="s">
        <v>6917</v>
      </c>
      <c r="U197" s="331" t="s">
        <v>492</v>
      </c>
      <c r="V197" s="335" t="s">
        <v>9684</v>
      </c>
      <c r="W197" s="333" t="s">
        <v>9336</v>
      </c>
      <c r="X197" s="330" t="s">
        <v>60</v>
      </c>
      <c r="Y197" s="335" t="s">
        <v>60</v>
      </c>
      <c r="Z197" s="333" t="s">
        <v>60</v>
      </c>
      <c r="AA197" s="330" t="s">
        <v>60</v>
      </c>
      <c r="AB197" s="332">
        <v>12.75</v>
      </c>
      <c r="AC197" s="332">
        <v>2.52</v>
      </c>
      <c r="AD197" s="332">
        <v>5.63</v>
      </c>
      <c r="AE197" s="332">
        <v>7.36</v>
      </c>
      <c r="AF197" s="338">
        <v>0.79400000000000004</v>
      </c>
      <c r="AG197" s="332">
        <v>558.27</v>
      </c>
      <c r="AH197" s="332">
        <v>631.48</v>
      </c>
      <c r="AI197" s="336">
        <v>906.2</v>
      </c>
      <c r="AJ197" s="336">
        <v>58.7</v>
      </c>
      <c r="AK197" s="336">
        <v>552.1</v>
      </c>
      <c r="AL197" s="331" t="s">
        <v>8328</v>
      </c>
      <c r="AM197" s="331" t="s">
        <v>8329</v>
      </c>
      <c r="AN197" s="332">
        <v>23.06</v>
      </c>
      <c r="AO197" s="332">
        <v>34.32</v>
      </c>
      <c r="AP197" s="332">
        <v>70.64</v>
      </c>
      <c r="AQ197" s="90">
        <f t="shared" si="2"/>
        <v>230</v>
      </c>
      <c r="AR197" s="90">
        <f t="shared" si="2"/>
        <v>189</v>
      </c>
      <c r="AS197" s="90">
        <f t="shared" si="2"/>
        <v>81</v>
      </c>
    </row>
    <row r="198" spans="1:45" ht="409.5">
      <c r="A198" s="329">
        <v>44165</v>
      </c>
      <c r="B198" s="330" t="s">
        <v>674</v>
      </c>
      <c r="C198" s="330" t="s">
        <v>1544</v>
      </c>
      <c r="D198" s="331" t="s">
        <v>61</v>
      </c>
      <c r="E198" s="331" t="s">
        <v>77</v>
      </c>
      <c r="F198" s="332">
        <v>476.86</v>
      </c>
      <c r="G198" s="330" t="s">
        <v>1415</v>
      </c>
      <c r="H198" s="330" t="s">
        <v>608</v>
      </c>
      <c r="I198" s="331" t="s">
        <v>1545</v>
      </c>
      <c r="J198" s="329">
        <v>44165</v>
      </c>
      <c r="K198" s="333" t="s">
        <v>491</v>
      </c>
      <c r="L198" s="334" t="s">
        <v>60</v>
      </c>
      <c r="M198" s="335" t="s">
        <v>8569</v>
      </c>
      <c r="N198" s="335" t="s">
        <v>60</v>
      </c>
      <c r="O198" s="335" t="s">
        <v>60</v>
      </c>
      <c r="P198" s="332">
        <v>5.42</v>
      </c>
      <c r="Q198" s="331" t="s">
        <v>8537</v>
      </c>
      <c r="R198" s="339" t="s">
        <v>9685</v>
      </c>
      <c r="S198" s="333" t="s">
        <v>9686</v>
      </c>
      <c r="T198" s="331" t="s">
        <v>6917</v>
      </c>
      <c r="U198" s="331" t="s">
        <v>492</v>
      </c>
      <c r="V198" s="335" t="s">
        <v>9628</v>
      </c>
      <c r="W198" s="339" t="s">
        <v>9629</v>
      </c>
      <c r="X198" s="330" t="s">
        <v>60</v>
      </c>
      <c r="Y198" s="335" t="s">
        <v>9687</v>
      </c>
      <c r="Z198" s="339" t="s">
        <v>9688</v>
      </c>
      <c r="AA198" s="340">
        <v>10664.5</v>
      </c>
      <c r="AB198" s="341" t="s">
        <v>60</v>
      </c>
      <c r="AC198" s="338">
        <v>0.22600000000000001</v>
      </c>
      <c r="AD198" s="332">
        <v>15.11</v>
      </c>
      <c r="AE198" s="332">
        <v>97.93</v>
      </c>
      <c r="AF198" s="332">
        <v>2.39</v>
      </c>
      <c r="AG198" s="332">
        <v>500.43</v>
      </c>
      <c r="AH198" s="332">
        <v>139.46</v>
      </c>
      <c r="AI198" s="341" t="s">
        <v>60</v>
      </c>
      <c r="AJ198" s="341" t="s">
        <v>60</v>
      </c>
      <c r="AK198" s="336">
        <v>1904.9</v>
      </c>
      <c r="AL198" s="331" t="s">
        <v>8328</v>
      </c>
      <c r="AM198" s="331" t="s">
        <v>8329</v>
      </c>
      <c r="AN198" s="332">
        <v>20.03</v>
      </c>
      <c r="AO198" s="332">
        <v>34.31</v>
      </c>
      <c r="AP198" s="332">
        <v>47.69</v>
      </c>
      <c r="AQ198" s="90">
        <f t="shared" si="2"/>
        <v>248</v>
      </c>
      <c r="AR198" s="90">
        <f t="shared" si="2"/>
        <v>190</v>
      </c>
      <c r="AS198" s="90">
        <f t="shared" si="2"/>
        <v>152</v>
      </c>
    </row>
    <row r="199" spans="1:45" ht="213.75">
      <c r="A199" s="329">
        <v>44797</v>
      </c>
      <c r="B199" s="330" t="s">
        <v>9689</v>
      </c>
      <c r="C199" s="330" t="s">
        <v>9690</v>
      </c>
      <c r="D199" s="331" t="s">
        <v>61</v>
      </c>
      <c r="E199" s="331" t="s">
        <v>77</v>
      </c>
      <c r="F199" s="332">
        <v>82.85</v>
      </c>
      <c r="G199" s="330" t="s">
        <v>4894</v>
      </c>
      <c r="H199" s="330" t="s">
        <v>4895</v>
      </c>
      <c r="I199" s="331" t="s">
        <v>4896</v>
      </c>
      <c r="J199" s="329">
        <v>44797</v>
      </c>
      <c r="K199" s="333" t="s">
        <v>491</v>
      </c>
      <c r="L199" s="334" t="s">
        <v>60</v>
      </c>
      <c r="M199" s="335" t="s">
        <v>9691</v>
      </c>
      <c r="N199" s="335" t="s">
        <v>9692</v>
      </c>
      <c r="O199" s="335" t="s">
        <v>60</v>
      </c>
      <c r="P199" s="336">
        <v>75.8</v>
      </c>
      <c r="Q199" s="331" t="s">
        <v>9297</v>
      </c>
      <c r="R199" s="339" t="s">
        <v>9693</v>
      </c>
      <c r="S199" s="333" t="s">
        <v>9694</v>
      </c>
      <c r="T199" s="331" t="s">
        <v>6915</v>
      </c>
      <c r="U199" s="331" t="s">
        <v>492</v>
      </c>
      <c r="V199" s="335" t="s">
        <v>9695</v>
      </c>
      <c r="W199" s="333" t="s">
        <v>9696</v>
      </c>
      <c r="X199" s="330" t="s">
        <v>60</v>
      </c>
      <c r="Y199" s="335" t="s">
        <v>9697</v>
      </c>
      <c r="Z199" s="339" t="s">
        <v>9698</v>
      </c>
      <c r="AA199" s="330" t="s">
        <v>60</v>
      </c>
      <c r="AB199" s="341" t="s">
        <v>60</v>
      </c>
      <c r="AC199" s="332">
        <v>2.04</v>
      </c>
      <c r="AD199" s="341" t="s">
        <v>60</v>
      </c>
      <c r="AE199" s="341" t="s">
        <v>60</v>
      </c>
      <c r="AF199" s="332">
        <v>2.63</v>
      </c>
      <c r="AG199" s="332">
        <v>62.66</v>
      </c>
      <c r="AH199" s="332">
        <v>82.45</v>
      </c>
      <c r="AI199" s="336">
        <v>23.8</v>
      </c>
      <c r="AJ199" s="336">
        <v>-16</v>
      </c>
      <c r="AK199" s="336">
        <v>54.7</v>
      </c>
      <c r="AL199" s="331" t="s">
        <v>8328</v>
      </c>
      <c r="AM199" s="331" t="s">
        <v>8329</v>
      </c>
      <c r="AN199" s="332">
        <v>28.46</v>
      </c>
      <c r="AO199" s="332">
        <v>34.159999999999997</v>
      </c>
      <c r="AP199" s="332">
        <v>54.76</v>
      </c>
      <c r="AQ199" s="90">
        <f t="shared" si="2"/>
        <v>192</v>
      </c>
      <c r="AR199" s="90">
        <f t="shared" si="2"/>
        <v>191</v>
      </c>
      <c r="AS199" s="90">
        <f t="shared" si="2"/>
        <v>123</v>
      </c>
    </row>
    <row r="200" spans="1:45" ht="292.5">
      <c r="A200" s="329">
        <v>44617</v>
      </c>
      <c r="B200" s="330" t="s">
        <v>9699</v>
      </c>
      <c r="C200" s="330" t="s">
        <v>9700</v>
      </c>
      <c r="D200" s="331" t="s">
        <v>61</v>
      </c>
      <c r="E200" s="331" t="s">
        <v>77</v>
      </c>
      <c r="F200" s="332">
        <v>67.569999999999993</v>
      </c>
      <c r="G200" s="330" t="s">
        <v>4228</v>
      </c>
      <c r="H200" s="330" t="s">
        <v>4229</v>
      </c>
      <c r="I200" s="331" t="s">
        <v>4230</v>
      </c>
      <c r="J200" s="329">
        <v>44617</v>
      </c>
      <c r="K200" s="333" t="s">
        <v>491</v>
      </c>
      <c r="L200" s="334" t="s">
        <v>60</v>
      </c>
      <c r="M200" s="335" t="s">
        <v>9701</v>
      </c>
      <c r="N200" s="335" t="s">
        <v>9702</v>
      </c>
      <c r="O200" s="335" t="s">
        <v>9703</v>
      </c>
      <c r="P200" s="336">
        <v>40.700000000000003</v>
      </c>
      <c r="Q200" s="331" t="s">
        <v>8323</v>
      </c>
      <c r="R200" s="339" t="s">
        <v>9704</v>
      </c>
      <c r="S200" s="333" t="s">
        <v>8671</v>
      </c>
      <c r="T200" s="331" t="s">
        <v>6917</v>
      </c>
      <c r="U200" s="331" t="s">
        <v>492</v>
      </c>
      <c r="V200" s="335" t="s">
        <v>9705</v>
      </c>
      <c r="W200" s="333" t="s">
        <v>8463</v>
      </c>
      <c r="X200" s="340">
        <v>44.8</v>
      </c>
      <c r="Y200" s="335" t="s">
        <v>9706</v>
      </c>
      <c r="Z200" s="339" t="s">
        <v>9707</v>
      </c>
      <c r="AA200" s="330" t="s">
        <v>60</v>
      </c>
      <c r="AB200" s="332">
        <v>36.21</v>
      </c>
      <c r="AC200" s="332">
        <v>1.68</v>
      </c>
      <c r="AD200" s="332">
        <v>13.8</v>
      </c>
      <c r="AE200" s="332">
        <v>38.64</v>
      </c>
      <c r="AF200" s="338">
        <v>0.93899999999999995</v>
      </c>
      <c r="AG200" s="332">
        <v>66.17</v>
      </c>
      <c r="AH200" s="332">
        <v>51.4</v>
      </c>
      <c r="AI200" s="336">
        <v>63.5</v>
      </c>
      <c r="AJ200" s="338">
        <v>0.98599999999999999</v>
      </c>
      <c r="AK200" s="336">
        <v>59.3</v>
      </c>
      <c r="AL200" s="331" t="s">
        <v>8328</v>
      </c>
      <c r="AM200" s="331" t="s">
        <v>8329</v>
      </c>
      <c r="AN200" s="332">
        <v>43.54</v>
      </c>
      <c r="AO200" s="332">
        <v>33.97</v>
      </c>
      <c r="AP200" s="332">
        <v>38.31</v>
      </c>
      <c r="AQ200" s="90">
        <f t="shared" si="2"/>
        <v>134</v>
      </c>
      <c r="AR200" s="90">
        <f t="shared" si="2"/>
        <v>192</v>
      </c>
      <c r="AS200" s="90">
        <f t="shared" si="2"/>
        <v>190</v>
      </c>
    </row>
    <row r="201" spans="1:45" ht="409.5">
      <c r="A201" s="329">
        <v>44824</v>
      </c>
      <c r="B201" s="330" t="s">
        <v>9708</v>
      </c>
      <c r="C201" s="330" t="s">
        <v>9709</v>
      </c>
      <c r="D201" s="331" t="s">
        <v>61</v>
      </c>
      <c r="E201" s="331" t="s">
        <v>77</v>
      </c>
      <c r="F201" s="332">
        <v>47.22</v>
      </c>
      <c r="G201" s="330" t="s">
        <v>3234</v>
      </c>
      <c r="H201" s="330" t="s">
        <v>3235</v>
      </c>
      <c r="I201" s="331" t="s">
        <v>3236</v>
      </c>
      <c r="J201" s="329">
        <v>44824</v>
      </c>
      <c r="K201" s="333" t="s">
        <v>491</v>
      </c>
      <c r="L201" s="334" t="s">
        <v>60</v>
      </c>
      <c r="M201" s="335" t="s">
        <v>9710</v>
      </c>
      <c r="N201" s="335" t="s">
        <v>60</v>
      </c>
      <c r="O201" s="335" t="s">
        <v>60</v>
      </c>
      <c r="P201" s="336">
        <v>48.6</v>
      </c>
      <c r="Q201" s="331" t="s">
        <v>8547</v>
      </c>
      <c r="R201" s="333" t="s">
        <v>9711</v>
      </c>
      <c r="S201" s="333" t="s">
        <v>9712</v>
      </c>
      <c r="T201" s="331" t="s">
        <v>6921</v>
      </c>
      <c r="U201" s="331" t="s">
        <v>492</v>
      </c>
      <c r="V201" s="335" t="s">
        <v>9713</v>
      </c>
      <c r="W201" s="333" t="s">
        <v>9714</v>
      </c>
      <c r="X201" s="340">
        <v>1326.7</v>
      </c>
      <c r="Y201" s="335" t="s">
        <v>9715</v>
      </c>
      <c r="Z201" s="339" t="s">
        <v>9716</v>
      </c>
      <c r="AA201" s="330" t="s">
        <v>60</v>
      </c>
      <c r="AB201" s="341" t="s">
        <v>60</v>
      </c>
      <c r="AC201" s="338">
        <v>0.81299999999999994</v>
      </c>
      <c r="AD201" s="341" t="s">
        <v>60</v>
      </c>
      <c r="AE201" s="341" t="s">
        <v>60</v>
      </c>
      <c r="AF201" s="341" t="s">
        <v>60</v>
      </c>
      <c r="AG201" s="332">
        <v>-14.78</v>
      </c>
      <c r="AH201" s="332">
        <v>46.65</v>
      </c>
      <c r="AI201" s="342">
        <v>0</v>
      </c>
      <c r="AJ201" s="336">
        <v>-13.2</v>
      </c>
      <c r="AK201" s="336">
        <v>81</v>
      </c>
      <c r="AL201" s="331" t="s">
        <v>8328</v>
      </c>
      <c r="AM201" s="331" t="s">
        <v>8329</v>
      </c>
      <c r="AN201" s="332">
        <v>23.23</v>
      </c>
      <c r="AO201" s="332">
        <v>33.79</v>
      </c>
      <c r="AP201" s="332">
        <v>37.729999999999997</v>
      </c>
      <c r="AQ201" s="90">
        <f t="shared" ref="AQ201:AS264" si="3">RANK(AN201,AN$9:AN$582,0)</f>
        <v>229</v>
      </c>
      <c r="AR201" s="90">
        <f t="shared" si="3"/>
        <v>193</v>
      </c>
      <c r="AS201" s="90">
        <f t="shared" si="3"/>
        <v>196</v>
      </c>
    </row>
    <row r="202" spans="1:45" ht="247.5">
      <c r="A202" s="329">
        <v>43906</v>
      </c>
      <c r="B202" s="330" t="s">
        <v>1047</v>
      </c>
      <c r="C202" s="330" t="s">
        <v>60</v>
      </c>
      <c r="D202" s="331" t="s">
        <v>61</v>
      </c>
      <c r="E202" s="331" t="s">
        <v>67</v>
      </c>
      <c r="F202" s="332">
        <v>115.98</v>
      </c>
      <c r="G202" s="330" t="s">
        <v>1048</v>
      </c>
      <c r="H202" s="330" t="s">
        <v>1049</v>
      </c>
      <c r="I202" s="331" t="s">
        <v>1050</v>
      </c>
      <c r="J202" s="329">
        <v>43906</v>
      </c>
      <c r="K202" s="333" t="s">
        <v>491</v>
      </c>
      <c r="L202" s="329">
        <v>43971</v>
      </c>
      <c r="M202" s="335" t="s">
        <v>9717</v>
      </c>
      <c r="N202" s="335" t="s">
        <v>60</v>
      </c>
      <c r="O202" s="335" t="s">
        <v>60</v>
      </c>
      <c r="P202" s="341" t="s">
        <v>60</v>
      </c>
      <c r="Q202" s="331" t="s">
        <v>8331</v>
      </c>
      <c r="R202" s="333" t="s">
        <v>9602</v>
      </c>
      <c r="S202" s="333" t="s">
        <v>8678</v>
      </c>
      <c r="T202" s="331" t="s">
        <v>6921</v>
      </c>
      <c r="U202" s="331" t="s">
        <v>492</v>
      </c>
      <c r="V202" s="335" t="s">
        <v>9718</v>
      </c>
      <c r="W202" s="333" t="s">
        <v>9719</v>
      </c>
      <c r="X202" s="340">
        <v>138.6</v>
      </c>
      <c r="Y202" s="335" t="s">
        <v>9720</v>
      </c>
      <c r="Z202" s="333" t="s">
        <v>8916</v>
      </c>
      <c r="AA202" s="330" t="s">
        <v>60</v>
      </c>
      <c r="AB202" s="338">
        <v>0.34599999999999997</v>
      </c>
      <c r="AC202" s="338">
        <v>0.495</v>
      </c>
      <c r="AD202" s="341" t="s">
        <v>60</v>
      </c>
      <c r="AE202" s="341" t="s">
        <v>60</v>
      </c>
      <c r="AF202" s="332">
        <v>1.43</v>
      </c>
      <c r="AG202" s="332">
        <v>115.98</v>
      </c>
      <c r="AH202" s="332">
        <v>20.98</v>
      </c>
      <c r="AI202" s="341" t="s">
        <v>60</v>
      </c>
      <c r="AJ202" s="341" t="s">
        <v>60</v>
      </c>
      <c r="AK202" s="341" t="s">
        <v>60</v>
      </c>
      <c r="AL202" s="331" t="s">
        <v>8328</v>
      </c>
      <c r="AM202" s="331" t="s">
        <v>8329</v>
      </c>
      <c r="AN202" s="332">
        <v>48.15</v>
      </c>
      <c r="AO202" s="332">
        <v>33.33</v>
      </c>
      <c r="AP202" s="332">
        <v>-14.89</v>
      </c>
      <c r="AQ202" s="90">
        <f t="shared" si="3"/>
        <v>118</v>
      </c>
      <c r="AR202" s="90">
        <f t="shared" si="3"/>
        <v>194</v>
      </c>
      <c r="AS202" s="90">
        <f t="shared" si="3"/>
        <v>455</v>
      </c>
    </row>
    <row r="203" spans="1:45" ht="225">
      <c r="A203" s="329">
        <v>44831</v>
      </c>
      <c r="B203" s="330" t="s">
        <v>1273</v>
      </c>
      <c r="C203" s="330" t="s">
        <v>1274</v>
      </c>
      <c r="D203" s="331" t="s">
        <v>61</v>
      </c>
      <c r="E203" s="331" t="s">
        <v>77</v>
      </c>
      <c r="F203" s="332">
        <v>590.79999999999995</v>
      </c>
      <c r="G203" s="330" t="s">
        <v>1275</v>
      </c>
      <c r="H203" s="330" t="s">
        <v>60</v>
      </c>
      <c r="I203" s="331" t="s">
        <v>1276</v>
      </c>
      <c r="J203" s="329">
        <v>44831</v>
      </c>
      <c r="K203" s="333" t="s">
        <v>491</v>
      </c>
      <c r="L203" s="334" t="s">
        <v>60</v>
      </c>
      <c r="M203" s="335" t="s">
        <v>9721</v>
      </c>
      <c r="N203" s="335" t="s">
        <v>9722</v>
      </c>
      <c r="O203" s="335" t="s">
        <v>9723</v>
      </c>
      <c r="P203" s="336">
        <v>1165.8</v>
      </c>
      <c r="Q203" s="331" t="s">
        <v>8417</v>
      </c>
      <c r="R203" s="339" t="s">
        <v>9724</v>
      </c>
      <c r="S203" s="333" t="s">
        <v>8568</v>
      </c>
      <c r="T203" s="331" t="s">
        <v>6917</v>
      </c>
      <c r="U203" s="331" t="s">
        <v>492</v>
      </c>
      <c r="V203" s="335" t="s">
        <v>9725</v>
      </c>
      <c r="W203" s="333" t="s">
        <v>9128</v>
      </c>
      <c r="X203" s="330" t="s">
        <v>60</v>
      </c>
      <c r="Y203" s="335" t="s">
        <v>60</v>
      </c>
      <c r="Z203" s="333" t="s">
        <v>60</v>
      </c>
      <c r="AA203" s="330" t="s">
        <v>60</v>
      </c>
      <c r="AB203" s="332">
        <v>8.0500000000000007</v>
      </c>
      <c r="AC203" s="338">
        <v>0.95299999999999996</v>
      </c>
      <c r="AD203" s="332">
        <v>3.3</v>
      </c>
      <c r="AE203" s="332">
        <v>3.43</v>
      </c>
      <c r="AF203" s="338">
        <v>0.60899999999999999</v>
      </c>
      <c r="AG203" s="332">
        <v>504.89</v>
      </c>
      <c r="AH203" s="332">
        <v>997.99</v>
      </c>
      <c r="AI203" s="336">
        <v>887.5</v>
      </c>
      <c r="AJ203" s="336">
        <v>132.9</v>
      </c>
      <c r="AK203" s="336">
        <v>1643.3</v>
      </c>
      <c r="AL203" s="331" t="s">
        <v>8328</v>
      </c>
      <c r="AM203" s="331" t="s">
        <v>8329</v>
      </c>
      <c r="AN203" s="332">
        <v>33.04</v>
      </c>
      <c r="AO203" s="332">
        <v>33.04</v>
      </c>
      <c r="AP203" s="332">
        <v>9.09</v>
      </c>
      <c r="AQ203" s="90">
        <f t="shared" si="3"/>
        <v>178</v>
      </c>
      <c r="AR203" s="90">
        <f t="shared" si="3"/>
        <v>195</v>
      </c>
      <c r="AS203" s="90">
        <f t="shared" si="3"/>
        <v>359</v>
      </c>
    </row>
    <row r="204" spans="1:45" ht="371.25">
      <c r="A204" s="329">
        <v>44769</v>
      </c>
      <c r="B204" s="330" t="s">
        <v>9726</v>
      </c>
      <c r="C204" s="330" t="s">
        <v>9727</v>
      </c>
      <c r="D204" s="331" t="s">
        <v>61</v>
      </c>
      <c r="E204" s="331" t="s">
        <v>77</v>
      </c>
      <c r="F204" s="332">
        <v>206.65</v>
      </c>
      <c r="G204" s="330" t="s">
        <v>254</v>
      </c>
      <c r="H204" s="330" t="s">
        <v>60</v>
      </c>
      <c r="I204" s="331" t="s">
        <v>255</v>
      </c>
      <c r="J204" s="329">
        <v>44769</v>
      </c>
      <c r="K204" s="333" t="s">
        <v>491</v>
      </c>
      <c r="L204" s="334" t="s">
        <v>60</v>
      </c>
      <c r="M204" s="335" t="s">
        <v>9728</v>
      </c>
      <c r="N204" s="335" t="s">
        <v>9729</v>
      </c>
      <c r="O204" s="335" t="s">
        <v>9730</v>
      </c>
      <c r="P204" s="336">
        <v>229.6</v>
      </c>
      <c r="Q204" s="331" t="s">
        <v>8633</v>
      </c>
      <c r="R204" s="339" t="s">
        <v>8634</v>
      </c>
      <c r="S204" s="333" t="s">
        <v>9731</v>
      </c>
      <c r="T204" s="331" t="s">
        <v>6921</v>
      </c>
      <c r="U204" s="331" t="s">
        <v>492</v>
      </c>
      <c r="V204" s="335" t="s">
        <v>9732</v>
      </c>
      <c r="W204" s="333" t="s">
        <v>9733</v>
      </c>
      <c r="X204" s="340">
        <v>811.2</v>
      </c>
      <c r="Y204" s="335" t="s">
        <v>60</v>
      </c>
      <c r="Z204" s="333" t="s">
        <v>60</v>
      </c>
      <c r="AA204" s="330" t="s">
        <v>60</v>
      </c>
      <c r="AB204" s="332">
        <v>15</v>
      </c>
      <c r="AC204" s="332">
        <v>1.38</v>
      </c>
      <c r="AD204" s="341" t="s">
        <v>60</v>
      </c>
      <c r="AE204" s="341" t="s">
        <v>60</v>
      </c>
      <c r="AF204" s="341" t="s">
        <v>60</v>
      </c>
      <c r="AG204" s="341" t="s">
        <v>60</v>
      </c>
      <c r="AH204" s="332">
        <v>206.65</v>
      </c>
      <c r="AI204" s="336">
        <v>71.900000000000006</v>
      </c>
      <c r="AJ204" s="336">
        <v>15.9</v>
      </c>
      <c r="AK204" s="336">
        <v>1654.6</v>
      </c>
      <c r="AL204" s="331" t="s">
        <v>8328</v>
      </c>
      <c r="AM204" s="331" t="s">
        <v>8329</v>
      </c>
      <c r="AN204" s="332">
        <v>31.99</v>
      </c>
      <c r="AO204" s="332">
        <v>32.909999999999997</v>
      </c>
      <c r="AP204" s="332">
        <v>35.74</v>
      </c>
      <c r="AQ204" s="90">
        <f t="shared" si="3"/>
        <v>182</v>
      </c>
      <c r="AR204" s="90">
        <f t="shared" si="3"/>
        <v>196</v>
      </c>
      <c r="AS204" s="90">
        <f t="shared" si="3"/>
        <v>207</v>
      </c>
    </row>
    <row r="205" spans="1:45" ht="409.5">
      <c r="A205" s="329">
        <v>44771</v>
      </c>
      <c r="B205" s="330" t="s">
        <v>9734</v>
      </c>
      <c r="C205" s="330" t="s">
        <v>9735</v>
      </c>
      <c r="D205" s="331" t="s">
        <v>61</v>
      </c>
      <c r="E205" s="331" t="s">
        <v>67</v>
      </c>
      <c r="F205" s="332">
        <v>101.58</v>
      </c>
      <c r="G205" s="330" t="s">
        <v>5234</v>
      </c>
      <c r="H205" s="330" t="s">
        <v>5235</v>
      </c>
      <c r="I205" s="331" t="s">
        <v>5236</v>
      </c>
      <c r="J205" s="329">
        <v>44771</v>
      </c>
      <c r="K205" s="333" t="s">
        <v>491</v>
      </c>
      <c r="L205" s="329">
        <v>44816</v>
      </c>
      <c r="M205" s="335" t="s">
        <v>9736</v>
      </c>
      <c r="N205" s="335" t="s">
        <v>60</v>
      </c>
      <c r="O205" s="335" t="s">
        <v>60</v>
      </c>
      <c r="P205" s="336">
        <v>116.9</v>
      </c>
      <c r="Q205" s="331" t="s">
        <v>8626</v>
      </c>
      <c r="R205" s="339" t="s">
        <v>9737</v>
      </c>
      <c r="S205" s="333" t="s">
        <v>9738</v>
      </c>
      <c r="T205" s="331" t="s">
        <v>6917</v>
      </c>
      <c r="U205" s="331" t="s">
        <v>492</v>
      </c>
      <c r="V205" s="335" t="s">
        <v>9739</v>
      </c>
      <c r="W205" s="333" t="s">
        <v>8541</v>
      </c>
      <c r="X205" s="340">
        <v>6764.7</v>
      </c>
      <c r="Y205" s="335" t="s">
        <v>9740</v>
      </c>
      <c r="Z205" s="339" t="s">
        <v>9741</v>
      </c>
      <c r="AA205" s="330" t="s">
        <v>9742</v>
      </c>
      <c r="AB205" s="332">
        <v>17.559999999999999</v>
      </c>
      <c r="AC205" s="332">
        <v>1.37</v>
      </c>
      <c r="AD205" s="332">
        <v>7.32</v>
      </c>
      <c r="AE205" s="332">
        <v>10.31</v>
      </c>
      <c r="AF205" s="338">
        <v>0.59699999999999998</v>
      </c>
      <c r="AG205" s="332">
        <v>82.44</v>
      </c>
      <c r="AH205" s="332">
        <v>114.35</v>
      </c>
      <c r="AI205" s="336">
        <v>144.19999999999999</v>
      </c>
      <c r="AJ205" s="332">
        <v>6.55</v>
      </c>
      <c r="AK205" s="336">
        <v>133.9</v>
      </c>
      <c r="AL205" s="331" t="s">
        <v>8328</v>
      </c>
      <c r="AM205" s="331" t="s">
        <v>8329</v>
      </c>
      <c r="AN205" s="332">
        <v>22.4</v>
      </c>
      <c r="AO205" s="332">
        <v>32.770000000000003</v>
      </c>
      <c r="AP205" s="332">
        <v>27.95</v>
      </c>
      <c r="AQ205" s="90">
        <f t="shared" si="3"/>
        <v>234</v>
      </c>
      <c r="AR205" s="90">
        <f t="shared" si="3"/>
        <v>197</v>
      </c>
      <c r="AS205" s="90">
        <f t="shared" si="3"/>
        <v>253</v>
      </c>
    </row>
    <row r="206" spans="1:45" ht="112.5">
      <c r="A206" s="329">
        <v>44641</v>
      </c>
      <c r="B206" s="330" t="s">
        <v>1485</v>
      </c>
      <c r="C206" s="330" t="s">
        <v>1486</v>
      </c>
      <c r="D206" s="331" t="s">
        <v>61</v>
      </c>
      <c r="E206" s="331" t="s">
        <v>67</v>
      </c>
      <c r="F206" s="332">
        <v>102.13</v>
      </c>
      <c r="G206" s="330" t="s">
        <v>1487</v>
      </c>
      <c r="H206" s="330" t="s">
        <v>60</v>
      </c>
      <c r="I206" s="331" t="s">
        <v>1488</v>
      </c>
      <c r="J206" s="329">
        <v>44641</v>
      </c>
      <c r="K206" s="333" t="s">
        <v>491</v>
      </c>
      <c r="L206" s="329">
        <v>44685</v>
      </c>
      <c r="M206" s="335" t="s">
        <v>9743</v>
      </c>
      <c r="N206" s="335" t="s">
        <v>60</v>
      </c>
      <c r="O206" s="335" t="s">
        <v>60</v>
      </c>
      <c r="P206" s="336">
        <v>525.20000000000005</v>
      </c>
      <c r="Q206" s="331" t="s">
        <v>9466</v>
      </c>
      <c r="R206" s="333" t="s">
        <v>9744</v>
      </c>
      <c r="S206" s="333" t="s">
        <v>9745</v>
      </c>
      <c r="T206" s="331" t="s">
        <v>6917</v>
      </c>
      <c r="U206" s="331" t="s">
        <v>492</v>
      </c>
      <c r="V206" s="335" t="s">
        <v>9746</v>
      </c>
      <c r="W206" s="339" t="s">
        <v>9747</v>
      </c>
      <c r="X206" s="330" t="s">
        <v>60</v>
      </c>
      <c r="Y206" s="335" t="s">
        <v>60</v>
      </c>
      <c r="Z206" s="333" t="s">
        <v>60</v>
      </c>
      <c r="AA206" s="330" t="s">
        <v>60</v>
      </c>
      <c r="AB206" s="341" t="s">
        <v>60</v>
      </c>
      <c r="AC206" s="332">
        <v>2.44</v>
      </c>
      <c r="AD206" s="332">
        <v>104.91</v>
      </c>
      <c r="AE206" s="332">
        <v>257.73</v>
      </c>
      <c r="AF206" s="332">
        <v>1.45</v>
      </c>
      <c r="AG206" s="332">
        <v>131.15</v>
      </c>
      <c r="AH206" s="332">
        <v>115.65</v>
      </c>
      <c r="AI206" s="336">
        <v>101.8</v>
      </c>
      <c r="AJ206" s="338">
        <v>-3.0000000000000001E-3</v>
      </c>
      <c r="AK206" s="336">
        <v>78.7</v>
      </c>
      <c r="AL206" s="331" t="s">
        <v>8328</v>
      </c>
      <c r="AM206" s="331" t="s">
        <v>8329</v>
      </c>
      <c r="AN206" s="332">
        <v>22.34</v>
      </c>
      <c r="AO206" s="332">
        <v>32.619999999999997</v>
      </c>
      <c r="AP206" s="332">
        <v>41.65</v>
      </c>
      <c r="AQ206" s="90">
        <f t="shared" si="3"/>
        <v>235</v>
      </c>
      <c r="AR206" s="90">
        <f t="shared" si="3"/>
        <v>198</v>
      </c>
      <c r="AS206" s="90">
        <f t="shared" si="3"/>
        <v>176</v>
      </c>
    </row>
    <row r="207" spans="1:45" ht="409.5">
      <c r="A207" s="329">
        <v>44778</v>
      </c>
      <c r="B207" s="330" t="s">
        <v>1497</v>
      </c>
      <c r="C207" s="330" t="s">
        <v>1498</v>
      </c>
      <c r="D207" s="331" t="s">
        <v>61</v>
      </c>
      <c r="E207" s="331" t="s">
        <v>77</v>
      </c>
      <c r="F207" s="332">
        <v>1829.22</v>
      </c>
      <c r="G207" s="330" t="s">
        <v>782</v>
      </c>
      <c r="H207" s="330" t="s">
        <v>1499</v>
      </c>
      <c r="I207" s="331" t="s">
        <v>1500</v>
      </c>
      <c r="J207" s="329">
        <v>44778</v>
      </c>
      <c r="K207" s="333" t="s">
        <v>491</v>
      </c>
      <c r="L207" s="334" t="s">
        <v>60</v>
      </c>
      <c r="M207" s="335" t="s">
        <v>9748</v>
      </c>
      <c r="N207" s="335" t="s">
        <v>9749</v>
      </c>
      <c r="O207" s="335" t="s">
        <v>9750</v>
      </c>
      <c r="P207" s="336">
        <v>1417.6</v>
      </c>
      <c r="Q207" s="331" t="s">
        <v>9751</v>
      </c>
      <c r="R207" s="339" t="s">
        <v>9752</v>
      </c>
      <c r="S207" s="333" t="s">
        <v>9753</v>
      </c>
      <c r="T207" s="331" t="s">
        <v>6921</v>
      </c>
      <c r="U207" s="331" t="s">
        <v>492</v>
      </c>
      <c r="V207" s="335" t="s">
        <v>8750</v>
      </c>
      <c r="W207" s="339" t="s">
        <v>9754</v>
      </c>
      <c r="X207" s="340">
        <v>958445.4</v>
      </c>
      <c r="Y207" s="335" t="s">
        <v>9755</v>
      </c>
      <c r="Z207" s="339" t="s">
        <v>9756</v>
      </c>
      <c r="AA207" s="330" t="s">
        <v>8665</v>
      </c>
      <c r="AB207" s="341" t="s">
        <v>60</v>
      </c>
      <c r="AC207" s="332">
        <v>2.59</v>
      </c>
      <c r="AD207" s="341" t="s">
        <v>60</v>
      </c>
      <c r="AE207" s="341" t="s">
        <v>60</v>
      </c>
      <c r="AF207" s="332">
        <v>1.22</v>
      </c>
      <c r="AG207" s="332">
        <v>1765.81</v>
      </c>
      <c r="AH207" s="332">
        <v>1753.06</v>
      </c>
      <c r="AI207" s="336">
        <v>1281</v>
      </c>
      <c r="AJ207" s="336">
        <v>-233.7</v>
      </c>
      <c r="AK207" s="336">
        <v>1184.4000000000001</v>
      </c>
      <c r="AL207" s="331" t="s">
        <v>8328</v>
      </c>
      <c r="AM207" s="331" t="s">
        <v>8329</v>
      </c>
      <c r="AN207" s="332">
        <v>22.02</v>
      </c>
      <c r="AO207" s="332">
        <v>32.58</v>
      </c>
      <c r="AP207" s="332">
        <v>55.89</v>
      </c>
      <c r="AQ207" s="90">
        <f t="shared" si="3"/>
        <v>238</v>
      </c>
      <c r="AR207" s="90">
        <f t="shared" si="3"/>
        <v>199</v>
      </c>
      <c r="AS207" s="90">
        <f t="shared" si="3"/>
        <v>118</v>
      </c>
    </row>
    <row r="208" spans="1:45" ht="409.5">
      <c r="A208" s="329">
        <v>44679</v>
      </c>
      <c r="B208" s="330" t="s">
        <v>1863</v>
      </c>
      <c r="C208" s="330" t="s">
        <v>1864</v>
      </c>
      <c r="D208" s="331" t="s">
        <v>61</v>
      </c>
      <c r="E208" s="331" t="s">
        <v>77</v>
      </c>
      <c r="F208" s="332">
        <v>6745.17</v>
      </c>
      <c r="G208" s="330" t="s">
        <v>1865</v>
      </c>
      <c r="H208" s="330" t="s">
        <v>1866</v>
      </c>
      <c r="I208" s="331" t="s">
        <v>1867</v>
      </c>
      <c r="J208" s="329">
        <v>44679</v>
      </c>
      <c r="K208" s="333" t="s">
        <v>491</v>
      </c>
      <c r="L208" s="334" t="s">
        <v>60</v>
      </c>
      <c r="M208" s="335" t="s">
        <v>9757</v>
      </c>
      <c r="N208" s="335" t="s">
        <v>9758</v>
      </c>
      <c r="O208" s="335" t="s">
        <v>9759</v>
      </c>
      <c r="P208" s="336">
        <v>5370</v>
      </c>
      <c r="Q208" s="331" t="s">
        <v>9507</v>
      </c>
      <c r="R208" s="339" t="s">
        <v>9760</v>
      </c>
      <c r="S208" s="333" t="s">
        <v>8539</v>
      </c>
      <c r="T208" s="331" t="s">
        <v>6917</v>
      </c>
      <c r="U208" s="331" t="s">
        <v>492</v>
      </c>
      <c r="V208" s="335" t="s">
        <v>9558</v>
      </c>
      <c r="W208" s="345" t="s">
        <v>9559</v>
      </c>
      <c r="X208" s="340">
        <v>43529.2</v>
      </c>
      <c r="Y208" s="335" t="s">
        <v>9761</v>
      </c>
      <c r="Z208" s="339" t="s">
        <v>9762</v>
      </c>
      <c r="AA208" s="330" t="s">
        <v>9763</v>
      </c>
      <c r="AB208" s="332">
        <v>55.32</v>
      </c>
      <c r="AC208" s="332">
        <v>4.3899999999999997</v>
      </c>
      <c r="AD208" s="332">
        <v>12.01</v>
      </c>
      <c r="AE208" s="332">
        <v>27.79</v>
      </c>
      <c r="AF208" s="332">
        <v>1.45</v>
      </c>
      <c r="AG208" s="332">
        <v>8219.75</v>
      </c>
      <c r="AH208" s="332">
        <v>5716.18</v>
      </c>
      <c r="AI208" s="336">
        <v>5498.7</v>
      </c>
      <c r="AJ208" s="336">
        <v>134.9</v>
      </c>
      <c r="AK208" s="336">
        <v>6521.1</v>
      </c>
      <c r="AL208" s="331" t="s">
        <v>8328</v>
      </c>
      <c r="AM208" s="331" t="s">
        <v>8329</v>
      </c>
      <c r="AN208" s="332">
        <v>7.78</v>
      </c>
      <c r="AO208" s="332">
        <v>31.85</v>
      </c>
      <c r="AP208" s="332">
        <v>30.12</v>
      </c>
      <c r="AQ208" s="90">
        <f t="shared" si="3"/>
        <v>332</v>
      </c>
      <c r="AR208" s="90">
        <f t="shared" si="3"/>
        <v>200</v>
      </c>
      <c r="AS208" s="90">
        <f t="shared" si="3"/>
        <v>240</v>
      </c>
    </row>
    <row r="209" spans="1:45" ht="202.5">
      <c r="A209" s="329">
        <v>44742</v>
      </c>
      <c r="B209" s="330" t="s">
        <v>1114</v>
      </c>
      <c r="C209" s="330" t="s">
        <v>1115</v>
      </c>
      <c r="D209" s="331" t="s">
        <v>61</v>
      </c>
      <c r="E209" s="331" t="s">
        <v>77</v>
      </c>
      <c r="F209" s="332">
        <v>270.83</v>
      </c>
      <c r="G209" s="330" t="s">
        <v>1116</v>
      </c>
      <c r="H209" s="330" t="s">
        <v>60</v>
      </c>
      <c r="I209" s="331" t="s">
        <v>1118</v>
      </c>
      <c r="J209" s="329">
        <v>44742</v>
      </c>
      <c r="K209" s="333" t="s">
        <v>491</v>
      </c>
      <c r="L209" s="334" t="s">
        <v>60</v>
      </c>
      <c r="M209" s="335" t="s">
        <v>9764</v>
      </c>
      <c r="N209" s="335" t="s">
        <v>9765</v>
      </c>
      <c r="O209" s="335" t="s">
        <v>9766</v>
      </c>
      <c r="P209" s="336">
        <v>157.6</v>
      </c>
      <c r="Q209" s="331" t="s">
        <v>9767</v>
      </c>
      <c r="R209" s="339" t="s">
        <v>9768</v>
      </c>
      <c r="S209" s="333" t="s">
        <v>8339</v>
      </c>
      <c r="T209" s="331" t="s">
        <v>6923</v>
      </c>
      <c r="U209" s="331" t="s">
        <v>492</v>
      </c>
      <c r="V209" s="335" t="s">
        <v>9769</v>
      </c>
      <c r="W209" s="339" t="s">
        <v>9770</v>
      </c>
      <c r="X209" s="330" t="s">
        <v>60</v>
      </c>
      <c r="Y209" s="335" t="s">
        <v>60</v>
      </c>
      <c r="Z209" s="333" t="s">
        <v>60</v>
      </c>
      <c r="AA209" s="330" t="s">
        <v>60</v>
      </c>
      <c r="AB209" s="332">
        <v>4.0599999999999996</v>
      </c>
      <c r="AC209" s="338">
        <v>0.92600000000000005</v>
      </c>
      <c r="AD209" s="332">
        <v>3.26</v>
      </c>
      <c r="AE209" s="332">
        <v>3.94</v>
      </c>
      <c r="AF209" s="338">
        <v>0.18</v>
      </c>
      <c r="AG209" s="332">
        <v>258.27999999999997</v>
      </c>
      <c r="AH209" s="332">
        <v>170.12</v>
      </c>
      <c r="AI209" s="336">
        <v>1431.2</v>
      </c>
      <c r="AJ209" s="336">
        <v>41.9</v>
      </c>
      <c r="AK209" s="336">
        <v>593.9</v>
      </c>
      <c r="AL209" s="331" t="s">
        <v>8328</v>
      </c>
      <c r="AM209" s="331" t="s">
        <v>8329</v>
      </c>
      <c r="AN209" s="332">
        <v>28.21</v>
      </c>
      <c r="AO209" s="332">
        <v>31.58</v>
      </c>
      <c r="AP209" s="332">
        <v>26.39</v>
      </c>
      <c r="AQ209" s="90">
        <f t="shared" si="3"/>
        <v>194</v>
      </c>
      <c r="AR209" s="90">
        <f t="shared" si="3"/>
        <v>201</v>
      </c>
      <c r="AS209" s="90">
        <f t="shared" si="3"/>
        <v>260</v>
      </c>
    </row>
    <row r="210" spans="1:45" ht="157.5">
      <c r="A210" s="329">
        <v>44647</v>
      </c>
      <c r="B210" s="330" t="s">
        <v>9771</v>
      </c>
      <c r="C210" s="330" t="s">
        <v>9772</v>
      </c>
      <c r="D210" s="331" t="s">
        <v>61</v>
      </c>
      <c r="E210" s="331" t="s">
        <v>77</v>
      </c>
      <c r="F210" s="332">
        <v>1250.5</v>
      </c>
      <c r="G210" s="330" t="s">
        <v>1649</v>
      </c>
      <c r="H210" s="330" t="s">
        <v>1650</v>
      </c>
      <c r="I210" s="331" t="s">
        <v>1651</v>
      </c>
      <c r="J210" s="329">
        <v>44647</v>
      </c>
      <c r="K210" s="333" t="s">
        <v>491</v>
      </c>
      <c r="L210" s="334" t="s">
        <v>60</v>
      </c>
      <c r="M210" s="335" t="s">
        <v>9773</v>
      </c>
      <c r="N210" s="335" t="s">
        <v>9774</v>
      </c>
      <c r="O210" s="335" t="s">
        <v>9775</v>
      </c>
      <c r="P210" s="336">
        <v>809.2</v>
      </c>
      <c r="Q210" s="331" t="s">
        <v>9112</v>
      </c>
      <c r="R210" s="333" t="s">
        <v>9776</v>
      </c>
      <c r="S210" s="333" t="s">
        <v>8346</v>
      </c>
      <c r="T210" s="331" t="s">
        <v>6917</v>
      </c>
      <c r="U210" s="331" t="s">
        <v>492</v>
      </c>
      <c r="V210" s="335" t="s">
        <v>9777</v>
      </c>
      <c r="W210" s="333" t="s">
        <v>9778</v>
      </c>
      <c r="X210" s="340">
        <v>1398.9</v>
      </c>
      <c r="Y210" s="335" t="s">
        <v>9779</v>
      </c>
      <c r="Z210" s="339" t="s">
        <v>9780</v>
      </c>
      <c r="AA210" s="330" t="s">
        <v>9781</v>
      </c>
      <c r="AB210" s="341" t="s">
        <v>60</v>
      </c>
      <c r="AC210" s="332">
        <v>9.2799999999999994</v>
      </c>
      <c r="AD210" s="341" t="s">
        <v>60</v>
      </c>
      <c r="AE210" s="341" t="s">
        <v>60</v>
      </c>
      <c r="AF210" s="332">
        <v>20.440000000000001</v>
      </c>
      <c r="AG210" s="332">
        <v>1223.97</v>
      </c>
      <c r="AH210" s="332">
        <v>876.6</v>
      </c>
      <c r="AI210" s="336">
        <v>193</v>
      </c>
      <c r="AJ210" s="332">
        <v>-1.57</v>
      </c>
      <c r="AK210" s="336">
        <v>524.4</v>
      </c>
      <c r="AL210" s="331" t="s">
        <v>8328</v>
      </c>
      <c r="AM210" s="331" t="s">
        <v>8329</v>
      </c>
      <c r="AN210" s="332">
        <v>16.350000000000001</v>
      </c>
      <c r="AO210" s="332">
        <v>31.5</v>
      </c>
      <c r="AP210" s="332">
        <v>35.39</v>
      </c>
      <c r="AQ210" s="90">
        <f t="shared" si="3"/>
        <v>277</v>
      </c>
      <c r="AR210" s="90">
        <f t="shared" si="3"/>
        <v>202</v>
      </c>
      <c r="AS210" s="90">
        <f t="shared" si="3"/>
        <v>211</v>
      </c>
    </row>
    <row r="211" spans="1:45" ht="409.5">
      <c r="A211" s="329">
        <v>44837</v>
      </c>
      <c r="B211" s="330" t="s">
        <v>9782</v>
      </c>
      <c r="C211" s="330" t="s">
        <v>9783</v>
      </c>
      <c r="D211" s="331" t="s">
        <v>61</v>
      </c>
      <c r="E211" s="331" t="s">
        <v>77</v>
      </c>
      <c r="F211" s="332">
        <v>1637.1</v>
      </c>
      <c r="G211" s="330" t="s">
        <v>5721</v>
      </c>
      <c r="H211" s="330" t="s">
        <v>5722</v>
      </c>
      <c r="I211" s="331" t="s">
        <v>5723</v>
      </c>
      <c r="J211" s="329">
        <v>44837</v>
      </c>
      <c r="K211" s="333" t="s">
        <v>491</v>
      </c>
      <c r="L211" s="334" t="s">
        <v>60</v>
      </c>
      <c r="M211" s="335" t="s">
        <v>9784</v>
      </c>
      <c r="N211" s="335" t="s">
        <v>9785</v>
      </c>
      <c r="O211" s="335" t="s">
        <v>60</v>
      </c>
      <c r="P211" s="336">
        <v>1408.8</v>
      </c>
      <c r="Q211" s="331" t="s">
        <v>8443</v>
      </c>
      <c r="R211" s="339" t="s">
        <v>9786</v>
      </c>
      <c r="S211" s="333" t="s">
        <v>8602</v>
      </c>
      <c r="T211" s="331" t="s">
        <v>6921</v>
      </c>
      <c r="U211" s="331" t="s">
        <v>492</v>
      </c>
      <c r="V211" s="335" t="s">
        <v>9787</v>
      </c>
      <c r="W211" s="333" t="s">
        <v>8381</v>
      </c>
      <c r="X211" s="340">
        <v>20248</v>
      </c>
      <c r="Y211" s="335" t="s">
        <v>9788</v>
      </c>
      <c r="Z211" s="339" t="s">
        <v>9789</v>
      </c>
      <c r="AA211" s="330" t="s">
        <v>60</v>
      </c>
      <c r="AB211" s="341" t="s">
        <v>60</v>
      </c>
      <c r="AC211" s="332">
        <v>3.96</v>
      </c>
      <c r="AD211" s="341" t="s">
        <v>60</v>
      </c>
      <c r="AE211" s="341" t="s">
        <v>60</v>
      </c>
      <c r="AF211" s="332">
        <v>2.97</v>
      </c>
      <c r="AG211" s="332">
        <v>1048.29</v>
      </c>
      <c r="AH211" s="332">
        <v>1568.39</v>
      </c>
      <c r="AI211" s="336">
        <v>352.6</v>
      </c>
      <c r="AJ211" s="336">
        <v>-75.2</v>
      </c>
      <c r="AK211" s="336">
        <v>608.70000000000005</v>
      </c>
      <c r="AL211" s="331" t="s">
        <v>8328</v>
      </c>
      <c r="AM211" s="331" t="s">
        <v>8329</v>
      </c>
      <c r="AN211" s="332">
        <v>14.23</v>
      </c>
      <c r="AO211" s="332">
        <v>31.42</v>
      </c>
      <c r="AP211" s="332">
        <v>63.32</v>
      </c>
      <c r="AQ211" s="90">
        <f t="shared" si="3"/>
        <v>292</v>
      </c>
      <c r="AR211" s="90">
        <f t="shared" si="3"/>
        <v>203</v>
      </c>
      <c r="AS211" s="90">
        <f t="shared" si="3"/>
        <v>94</v>
      </c>
    </row>
    <row r="212" spans="1:45" ht="409.5">
      <c r="A212" s="329">
        <v>44415</v>
      </c>
      <c r="B212" s="330" t="s">
        <v>9790</v>
      </c>
      <c r="C212" s="330" t="s">
        <v>9791</v>
      </c>
      <c r="D212" s="331" t="s">
        <v>61</v>
      </c>
      <c r="E212" s="331" t="s">
        <v>67</v>
      </c>
      <c r="F212" s="332">
        <v>589.39</v>
      </c>
      <c r="G212" s="330" t="s">
        <v>608</v>
      </c>
      <c r="H212" s="330" t="s">
        <v>9792</v>
      </c>
      <c r="I212" s="331" t="s">
        <v>9793</v>
      </c>
      <c r="J212" s="329">
        <v>44415</v>
      </c>
      <c r="K212" s="333" t="s">
        <v>491</v>
      </c>
      <c r="L212" s="329">
        <v>44480</v>
      </c>
      <c r="M212" s="335" t="s">
        <v>9794</v>
      </c>
      <c r="N212" s="335" t="s">
        <v>9795</v>
      </c>
      <c r="O212" s="335" t="s">
        <v>9796</v>
      </c>
      <c r="P212" s="336">
        <v>661.2</v>
      </c>
      <c r="Q212" s="331" t="s">
        <v>8356</v>
      </c>
      <c r="R212" s="339" t="s">
        <v>9797</v>
      </c>
      <c r="S212" s="333" t="s">
        <v>8904</v>
      </c>
      <c r="T212" s="331" t="s">
        <v>6915</v>
      </c>
      <c r="U212" s="331" t="s">
        <v>492</v>
      </c>
      <c r="V212" s="335" t="s">
        <v>9687</v>
      </c>
      <c r="W212" s="339" t="s">
        <v>9688</v>
      </c>
      <c r="X212" s="340">
        <v>10664.5</v>
      </c>
      <c r="Y212" s="335" t="s">
        <v>9798</v>
      </c>
      <c r="Z212" s="339" t="s">
        <v>9799</v>
      </c>
      <c r="AA212" s="330" t="s">
        <v>60</v>
      </c>
      <c r="AB212" s="332">
        <v>52.15</v>
      </c>
      <c r="AC212" s="332">
        <v>4.0599999999999996</v>
      </c>
      <c r="AD212" s="332">
        <v>15.18</v>
      </c>
      <c r="AE212" s="332">
        <v>24.08</v>
      </c>
      <c r="AF212" s="332">
        <v>1.22</v>
      </c>
      <c r="AG212" s="332">
        <v>729.52</v>
      </c>
      <c r="AH212" s="332">
        <v>642.79</v>
      </c>
      <c r="AI212" s="336">
        <v>604.20000000000005</v>
      </c>
      <c r="AJ212" s="332">
        <v>9.69</v>
      </c>
      <c r="AK212" s="336">
        <v>622.6</v>
      </c>
      <c r="AL212" s="331" t="s">
        <v>8328</v>
      </c>
      <c r="AM212" s="331" t="s">
        <v>8329</v>
      </c>
      <c r="AN212" s="332">
        <v>31.94</v>
      </c>
      <c r="AO212" s="332">
        <v>31.29</v>
      </c>
      <c r="AP212" s="332">
        <v>49.03</v>
      </c>
      <c r="AQ212" s="90">
        <f t="shared" si="3"/>
        <v>183</v>
      </c>
      <c r="AR212" s="90">
        <f t="shared" si="3"/>
        <v>204</v>
      </c>
      <c r="AS212" s="90">
        <f t="shared" si="3"/>
        <v>145</v>
      </c>
    </row>
    <row r="213" spans="1:45" ht="409.5">
      <c r="A213" s="329">
        <v>44796</v>
      </c>
      <c r="B213" s="330" t="s">
        <v>1286</v>
      </c>
      <c r="C213" s="330" t="s">
        <v>1287</v>
      </c>
      <c r="D213" s="331" t="s">
        <v>61</v>
      </c>
      <c r="E213" s="331" t="s">
        <v>67</v>
      </c>
      <c r="F213" s="332">
        <v>275.31</v>
      </c>
      <c r="G213" s="330" t="s">
        <v>1288</v>
      </c>
      <c r="H213" s="330" t="s">
        <v>1289</v>
      </c>
      <c r="I213" s="331" t="s">
        <v>1290</v>
      </c>
      <c r="J213" s="329">
        <v>44796</v>
      </c>
      <c r="K213" s="333" t="s">
        <v>491</v>
      </c>
      <c r="L213" s="329">
        <v>44834</v>
      </c>
      <c r="M213" s="335" t="s">
        <v>9800</v>
      </c>
      <c r="N213" s="335" t="s">
        <v>9801</v>
      </c>
      <c r="O213" s="335" t="s">
        <v>9802</v>
      </c>
      <c r="P213" s="336">
        <v>47.9</v>
      </c>
      <c r="Q213" s="331" t="s">
        <v>9803</v>
      </c>
      <c r="R213" s="339" t="s">
        <v>9804</v>
      </c>
      <c r="S213" s="333" t="s">
        <v>8539</v>
      </c>
      <c r="T213" s="331" t="s">
        <v>6917</v>
      </c>
      <c r="U213" s="331" t="s">
        <v>492</v>
      </c>
      <c r="V213" s="335" t="s">
        <v>9805</v>
      </c>
      <c r="W213" s="333" t="s">
        <v>8541</v>
      </c>
      <c r="X213" s="340">
        <v>5192.3</v>
      </c>
      <c r="Y213" s="335" t="s">
        <v>9806</v>
      </c>
      <c r="Z213" s="333" t="s">
        <v>8541</v>
      </c>
      <c r="AA213" s="340">
        <v>178.7</v>
      </c>
      <c r="AB213" s="332">
        <v>12.84</v>
      </c>
      <c r="AC213" s="332">
        <v>1.65</v>
      </c>
      <c r="AD213" s="332">
        <v>39.630000000000003</v>
      </c>
      <c r="AE213" s="332">
        <v>42.2</v>
      </c>
      <c r="AF213" s="332">
        <v>1.49</v>
      </c>
      <c r="AG213" s="332">
        <v>281.88</v>
      </c>
      <c r="AH213" s="332">
        <v>43.64</v>
      </c>
      <c r="AI213" s="336">
        <v>190.5</v>
      </c>
      <c r="AJ213" s="332">
        <v>3.14</v>
      </c>
      <c r="AK213" s="336">
        <v>297.10000000000002</v>
      </c>
      <c r="AL213" s="331" t="s">
        <v>8328</v>
      </c>
      <c r="AM213" s="331" t="s">
        <v>8329</v>
      </c>
      <c r="AN213" s="332">
        <v>32.08</v>
      </c>
      <c r="AO213" s="332">
        <v>31.25</v>
      </c>
      <c r="AP213" s="332">
        <v>44.83</v>
      </c>
      <c r="AQ213" s="90">
        <f t="shared" si="3"/>
        <v>181</v>
      </c>
      <c r="AR213" s="90">
        <f t="shared" si="3"/>
        <v>205</v>
      </c>
      <c r="AS213" s="90">
        <f t="shared" si="3"/>
        <v>159</v>
      </c>
    </row>
    <row r="214" spans="1:45" ht="78.75">
      <c r="A214" s="329">
        <v>44790</v>
      </c>
      <c r="B214" s="330" t="s">
        <v>9807</v>
      </c>
      <c r="C214" s="330" t="s">
        <v>9808</v>
      </c>
      <c r="D214" s="331" t="s">
        <v>61</v>
      </c>
      <c r="E214" s="331" t="s">
        <v>77</v>
      </c>
      <c r="F214" s="332">
        <v>157.49</v>
      </c>
      <c r="G214" s="330" t="s">
        <v>4634</v>
      </c>
      <c r="H214" s="330" t="s">
        <v>60</v>
      </c>
      <c r="I214" s="331" t="s">
        <v>4635</v>
      </c>
      <c r="J214" s="329">
        <v>44790</v>
      </c>
      <c r="K214" s="333" t="s">
        <v>491</v>
      </c>
      <c r="L214" s="334" t="s">
        <v>60</v>
      </c>
      <c r="M214" s="335" t="s">
        <v>9809</v>
      </c>
      <c r="N214" s="335" t="s">
        <v>9810</v>
      </c>
      <c r="O214" s="335" t="s">
        <v>9811</v>
      </c>
      <c r="P214" s="336">
        <v>107.1</v>
      </c>
      <c r="Q214" s="331" t="s">
        <v>8337</v>
      </c>
      <c r="R214" s="339" t="s">
        <v>9812</v>
      </c>
      <c r="S214" s="333" t="s">
        <v>8461</v>
      </c>
      <c r="T214" s="331" t="s">
        <v>6917</v>
      </c>
      <c r="U214" s="331" t="s">
        <v>492</v>
      </c>
      <c r="V214" s="335" t="s">
        <v>9813</v>
      </c>
      <c r="W214" s="333" t="s">
        <v>9696</v>
      </c>
      <c r="X214" s="330" t="s">
        <v>60</v>
      </c>
      <c r="Y214" s="335" t="s">
        <v>60</v>
      </c>
      <c r="Z214" s="333" t="s">
        <v>60</v>
      </c>
      <c r="AA214" s="330" t="s">
        <v>60</v>
      </c>
      <c r="AB214" s="332">
        <v>17.329999999999998</v>
      </c>
      <c r="AC214" s="332">
        <v>1.82</v>
      </c>
      <c r="AD214" s="332">
        <v>12.32</v>
      </c>
      <c r="AE214" s="332">
        <v>20.41</v>
      </c>
      <c r="AF214" s="332">
        <v>1.8</v>
      </c>
      <c r="AG214" s="332">
        <v>93.71</v>
      </c>
      <c r="AH214" s="332">
        <v>111.25</v>
      </c>
      <c r="AI214" s="336">
        <v>50.2</v>
      </c>
      <c r="AJ214" s="332">
        <v>5.17</v>
      </c>
      <c r="AK214" s="336">
        <v>117.7</v>
      </c>
      <c r="AL214" s="331" t="s">
        <v>8328</v>
      </c>
      <c r="AM214" s="331" t="s">
        <v>8329</v>
      </c>
      <c r="AN214" s="332">
        <v>33.65</v>
      </c>
      <c r="AO214" s="332">
        <v>30.97</v>
      </c>
      <c r="AP214" s="332">
        <v>28.01</v>
      </c>
      <c r="AQ214" s="90">
        <f t="shared" si="3"/>
        <v>174</v>
      </c>
      <c r="AR214" s="90">
        <f t="shared" si="3"/>
        <v>206</v>
      </c>
      <c r="AS214" s="90">
        <f t="shared" si="3"/>
        <v>252</v>
      </c>
    </row>
    <row r="215" spans="1:45" ht="409.5">
      <c r="A215" s="329">
        <v>44151</v>
      </c>
      <c r="B215" s="330" t="s">
        <v>1762</v>
      </c>
      <c r="C215" s="330" t="s">
        <v>1763</v>
      </c>
      <c r="D215" s="331" t="s">
        <v>61</v>
      </c>
      <c r="E215" s="331" t="s">
        <v>77</v>
      </c>
      <c r="F215" s="332">
        <v>161.72999999999999</v>
      </c>
      <c r="G215" s="330" t="s">
        <v>1764</v>
      </c>
      <c r="H215" s="330" t="s">
        <v>1765</v>
      </c>
      <c r="I215" s="331" t="s">
        <v>1766</v>
      </c>
      <c r="J215" s="329">
        <v>44151</v>
      </c>
      <c r="K215" s="333" t="s">
        <v>491</v>
      </c>
      <c r="L215" s="334" t="s">
        <v>60</v>
      </c>
      <c r="M215" s="335" t="s">
        <v>9814</v>
      </c>
      <c r="N215" s="335" t="s">
        <v>9815</v>
      </c>
      <c r="O215" s="335" t="s">
        <v>9816</v>
      </c>
      <c r="P215" s="336">
        <v>85.3</v>
      </c>
      <c r="Q215" s="331" t="s">
        <v>9817</v>
      </c>
      <c r="R215" s="333" t="s">
        <v>9818</v>
      </c>
      <c r="S215" s="333" t="s">
        <v>9819</v>
      </c>
      <c r="T215" s="331" t="s">
        <v>6923</v>
      </c>
      <c r="U215" s="331" t="s">
        <v>492</v>
      </c>
      <c r="V215" s="335" t="s">
        <v>9820</v>
      </c>
      <c r="W215" s="333" t="s">
        <v>9821</v>
      </c>
      <c r="X215" s="340">
        <v>105.7</v>
      </c>
      <c r="Y215" s="335" t="s">
        <v>9822</v>
      </c>
      <c r="Z215" s="339" t="s">
        <v>9823</v>
      </c>
      <c r="AA215" s="330" t="s">
        <v>9824</v>
      </c>
      <c r="AB215" s="341" t="s">
        <v>60</v>
      </c>
      <c r="AC215" s="332">
        <v>4.84</v>
      </c>
      <c r="AD215" s="341" t="s">
        <v>60</v>
      </c>
      <c r="AE215" s="341" t="s">
        <v>60</v>
      </c>
      <c r="AF215" s="341" t="s">
        <v>60</v>
      </c>
      <c r="AG215" s="341" t="s">
        <v>60</v>
      </c>
      <c r="AH215" s="332">
        <v>161.72999999999999</v>
      </c>
      <c r="AI215" s="336">
        <v>59.5</v>
      </c>
      <c r="AJ215" s="336">
        <v>-11.1</v>
      </c>
      <c r="AK215" s="336">
        <v>92.1</v>
      </c>
      <c r="AL215" s="331" t="s">
        <v>8328</v>
      </c>
      <c r="AM215" s="331" t="s">
        <v>8329</v>
      </c>
      <c r="AN215" s="332">
        <v>11.4</v>
      </c>
      <c r="AO215" s="332">
        <v>30.66</v>
      </c>
      <c r="AP215" s="332">
        <v>13.59</v>
      </c>
      <c r="AQ215" s="90">
        <f t="shared" si="3"/>
        <v>309</v>
      </c>
      <c r="AR215" s="90">
        <f t="shared" si="3"/>
        <v>207</v>
      </c>
      <c r="AS215" s="90">
        <f t="shared" si="3"/>
        <v>331</v>
      </c>
    </row>
    <row r="216" spans="1:45" ht="270">
      <c r="A216" s="329">
        <v>44438</v>
      </c>
      <c r="B216" s="330" t="s">
        <v>1200</v>
      </c>
      <c r="C216" s="330" t="s">
        <v>1201</v>
      </c>
      <c r="D216" s="331" t="s">
        <v>61</v>
      </c>
      <c r="E216" s="331" t="s">
        <v>77</v>
      </c>
      <c r="F216" s="332">
        <v>157.84</v>
      </c>
      <c r="G216" s="330" t="s">
        <v>1202</v>
      </c>
      <c r="H216" s="330" t="s">
        <v>60</v>
      </c>
      <c r="I216" s="331" t="s">
        <v>1203</v>
      </c>
      <c r="J216" s="329">
        <v>44438</v>
      </c>
      <c r="K216" s="333" t="s">
        <v>491</v>
      </c>
      <c r="L216" s="334" t="s">
        <v>60</v>
      </c>
      <c r="M216" s="335" t="s">
        <v>9825</v>
      </c>
      <c r="N216" s="335" t="s">
        <v>9826</v>
      </c>
      <c r="O216" s="335" t="s">
        <v>9827</v>
      </c>
      <c r="P216" s="336">
        <v>157.80000000000001</v>
      </c>
      <c r="Q216" s="331" t="s">
        <v>9828</v>
      </c>
      <c r="R216" s="339" t="s">
        <v>9829</v>
      </c>
      <c r="S216" s="333" t="s">
        <v>9830</v>
      </c>
      <c r="T216" s="331" t="s">
        <v>6921</v>
      </c>
      <c r="U216" s="331" t="s">
        <v>492</v>
      </c>
      <c r="V216" s="335" t="s">
        <v>9831</v>
      </c>
      <c r="W216" s="333" t="s">
        <v>9832</v>
      </c>
      <c r="X216" s="340">
        <v>178.5</v>
      </c>
      <c r="Y216" s="335" t="s">
        <v>60</v>
      </c>
      <c r="Z216" s="333" t="s">
        <v>60</v>
      </c>
      <c r="AA216" s="330" t="s">
        <v>60</v>
      </c>
      <c r="AB216" s="341" t="s">
        <v>60</v>
      </c>
      <c r="AC216" s="332">
        <v>1.1399999999999999</v>
      </c>
      <c r="AD216" s="332">
        <v>7.28</v>
      </c>
      <c r="AE216" s="341" t="s">
        <v>60</v>
      </c>
      <c r="AF216" s="332">
        <v>1.17</v>
      </c>
      <c r="AG216" s="332">
        <v>172.29</v>
      </c>
      <c r="AH216" s="332">
        <v>222.38</v>
      </c>
      <c r="AI216" s="336">
        <v>135.80000000000001</v>
      </c>
      <c r="AJ216" s="336">
        <v>-19</v>
      </c>
      <c r="AK216" s="336">
        <v>248.2</v>
      </c>
      <c r="AL216" s="331" t="s">
        <v>8328</v>
      </c>
      <c r="AM216" s="331" t="s">
        <v>8329</v>
      </c>
      <c r="AN216" s="332">
        <v>36.770000000000003</v>
      </c>
      <c r="AO216" s="332">
        <v>30.62</v>
      </c>
      <c r="AP216" s="332">
        <v>30.46</v>
      </c>
      <c r="AQ216" s="90">
        <f t="shared" si="3"/>
        <v>160</v>
      </c>
      <c r="AR216" s="90">
        <f t="shared" si="3"/>
        <v>208</v>
      </c>
      <c r="AS216" s="90">
        <f t="shared" si="3"/>
        <v>236</v>
      </c>
    </row>
    <row r="217" spans="1:45" ht="213.75">
      <c r="A217" s="329">
        <v>44224</v>
      </c>
      <c r="B217" s="330" t="s">
        <v>1334</v>
      </c>
      <c r="C217" s="330" t="s">
        <v>60</v>
      </c>
      <c r="D217" s="331" t="s">
        <v>61</v>
      </c>
      <c r="E217" s="331" t="s">
        <v>67</v>
      </c>
      <c r="F217" s="332">
        <v>24.8</v>
      </c>
      <c r="G217" s="330" t="s">
        <v>1335</v>
      </c>
      <c r="H217" s="330" t="s">
        <v>60</v>
      </c>
      <c r="I217" s="331" t="s">
        <v>1336</v>
      </c>
      <c r="J217" s="329">
        <v>44224</v>
      </c>
      <c r="K217" s="333" t="s">
        <v>491</v>
      </c>
      <c r="L217" s="329">
        <v>44378</v>
      </c>
      <c r="M217" s="335" t="s">
        <v>9833</v>
      </c>
      <c r="N217" s="335" t="s">
        <v>60</v>
      </c>
      <c r="O217" s="335" t="s">
        <v>60</v>
      </c>
      <c r="P217" s="341" t="s">
        <v>60</v>
      </c>
      <c r="Q217" s="331" t="s">
        <v>8633</v>
      </c>
      <c r="R217" s="333" t="s">
        <v>9022</v>
      </c>
      <c r="S217" s="333" t="s">
        <v>9834</v>
      </c>
      <c r="T217" s="331" t="s">
        <v>6921</v>
      </c>
      <c r="U217" s="331" t="s">
        <v>492</v>
      </c>
      <c r="V217" s="335" t="s">
        <v>9835</v>
      </c>
      <c r="W217" s="333" t="s">
        <v>8680</v>
      </c>
      <c r="X217" s="340">
        <v>120.5</v>
      </c>
      <c r="Y217" s="335" t="s">
        <v>60</v>
      </c>
      <c r="Z217" s="333" t="s">
        <v>60</v>
      </c>
      <c r="AA217" s="330" t="s">
        <v>60</v>
      </c>
      <c r="AB217" s="341" t="s">
        <v>60</v>
      </c>
      <c r="AC217" s="341" t="s">
        <v>60</v>
      </c>
      <c r="AD217" s="341" t="s">
        <v>60</v>
      </c>
      <c r="AE217" s="341" t="s">
        <v>60</v>
      </c>
      <c r="AF217" s="341" t="s">
        <v>60</v>
      </c>
      <c r="AG217" s="341" t="s">
        <v>60</v>
      </c>
      <c r="AH217" s="332">
        <v>23.11</v>
      </c>
      <c r="AI217" s="341" t="s">
        <v>60</v>
      </c>
      <c r="AJ217" s="341" t="s">
        <v>60</v>
      </c>
      <c r="AK217" s="341" t="s">
        <v>60</v>
      </c>
      <c r="AL217" s="331" t="s">
        <v>8328</v>
      </c>
      <c r="AM217" s="331" t="s">
        <v>8329</v>
      </c>
      <c r="AN217" s="332">
        <v>28.13</v>
      </c>
      <c r="AO217" s="332">
        <v>30.57</v>
      </c>
      <c r="AP217" s="332">
        <v>30.57</v>
      </c>
      <c r="AQ217" s="90">
        <f t="shared" si="3"/>
        <v>195</v>
      </c>
      <c r="AR217" s="90">
        <f t="shared" si="3"/>
        <v>209</v>
      </c>
      <c r="AS217" s="90">
        <f t="shared" si="3"/>
        <v>234</v>
      </c>
    </row>
    <row r="218" spans="1:45" ht="326.25">
      <c r="A218" s="329">
        <v>44685</v>
      </c>
      <c r="B218" s="330" t="s">
        <v>1282</v>
      </c>
      <c r="C218" s="330" t="s">
        <v>1283</v>
      </c>
      <c r="D218" s="331" t="s">
        <v>61</v>
      </c>
      <c r="E218" s="331" t="s">
        <v>77</v>
      </c>
      <c r="F218" s="332">
        <v>16382.89</v>
      </c>
      <c r="G218" s="330" t="s">
        <v>1284</v>
      </c>
      <c r="H218" s="330" t="s">
        <v>60</v>
      </c>
      <c r="I218" s="331" t="s">
        <v>1285</v>
      </c>
      <c r="J218" s="329">
        <v>44685</v>
      </c>
      <c r="K218" s="333" t="s">
        <v>491</v>
      </c>
      <c r="L218" s="334" t="s">
        <v>60</v>
      </c>
      <c r="M218" s="335" t="s">
        <v>9836</v>
      </c>
      <c r="N218" s="335" t="s">
        <v>9837</v>
      </c>
      <c r="O218" s="335" t="s">
        <v>9838</v>
      </c>
      <c r="P218" s="336">
        <v>9447.7999999999993</v>
      </c>
      <c r="Q218" s="331" t="s">
        <v>8469</v>
      </c>
      <c r="R218" s="339" t="s">
        <v>9839</v>
      </c>
      <c r="S218" s="333" t="s">
        <v>9840</v>
      </c>
      <c r="T218" s="331" t="s">
        <v>6921</v>
      </c>
      <c r="U218" s="331" t="s">
        <v>492</v>
      </c>
      <c r="V218" s="335" t="s">
        <v>9841</v>
      </c>
      <c r="W218" s="339" t="s">
        <v>9842</v>
      </c>
      <c r="X218" s="340">
        <v>58692.6</v>
      </c>
      <c r="Y218" s="335" t="s">
        <v>60</v>
      </c>
      <c r="Z218" s="333" t="s">
        <v>60</v>
      </c>
      <c r="AA218" s="330" t="s">
        <v>60</v>
      </c>
      <c r="AB218" s="332">
        <v>25.42</v>
      </c>
      <c r="AC218" s="332">
        <v>5.38</v>
      </c>
      <c r="AD218" s="332">
        <v>19.38</v>
      </c>
      <c r="AE218" s="332">
        <v>26.04</v>
      </c>
      <c r="AF218" s="332">
        <v>10.81</v>
      </c>
      <c r="AG218" s="332">
        <v>16355.29</v>
      </c>
      <c r="AH218" s="332">
        <v>13178.04</v>
      </c>
      <c r="AI218" s="336">
        <v>1554.6</v>
      </c>
      <c r="AJ218" s="336">
        <v>495.6</v>
      </c>
      <c r="AK218" s="336">
        <v>6350.9</v>
      </c>
      <c r="AL218" s="331" t="s">
        <v>8328</v>
      </c>
      <c r="AM218" s="331" t="s">
        <v>8329</v>
      </c>
      <c r="AN218" s="332">
        <v>32.78</v>
      </c>
      <c r="AO218" s="332">
        <v>30.56</v>
      </c>
      <c r="AP218" s="332">
        <v>42.54</v>
      </c>
      <c r="AQ218" s="90">
        <f t="shared" si="3"/>
        <v>180</v>
      </c>
      <c r="AR218" s="90">
        <f t="shared" si="3"/>
        <v>210</v>
      </c>
      <c r="AS218" s="90">
        <f t="shared" si="3"/>
        <v>171</v>
      </c>
    </row>
    <row r="219" spans="1:45" ht="409.5">
      <c r="A219" s="329">
        <v>44544</v>
      </c>
      <c r="B219" s="330" t="s">
        <v>1707</v>
      </c>
      <c r="C219" s="330" t="s">
        <v>1708</v>
      </c>
      <c r="D219" s="331" t="s">
        <v>61</v>
      </c>
      <c r="E219" s="331" t="s">
        <v>77</v>
      </c>
      <c r="F219" s="332">
        <v>208.2</v>
      </c>
      <c r="G219" s="330" t="s">
        <v>1709</v>
      </c>
      <c r="H219" s="330" t="s">
        <v>60</v>
      </c>
      <c r="I219" s="331" t="s">
        <v>1710</v>
      </c>
      <c r="J219" s="329">
        <v>44544</v>
      </c>
      <c r="K219" s="333" t="s">
        <v>491</v>
      </c>
      <c r="L219" s="334" t="s">
        <v>60</v>
      </c>
      <c r="M219" s="335" t="s">
        <v>9843</v>
      </c>
      <c r="N219" s="335" t="s">
        <v>9844</v>
      </c>
      <c r="O219" s="335" t="s">
        <v>9845</v>
      </c>
      <c r="P219" s="336">
        <v>129.9</v>
      </c>
      <c r="Q219" s="331" t="s">
        <v>8913</v>
      </c>
      <c r="R219" s="339" t="s">
        <v>9846</v>
      </c>
      <c r="S219" s="333" t="s">
        <v>9847</v>
      </c>
      <c r="T219" s="331" t="s">
        <v>6915</v>
      </c>
      <c r="U219" s="331" t="s">
        <v>492</v>
      </c>
      <c r="V219" s="335" t="s">
        <v>9848</v>
      </c>
      <c r="W219" s="339" t="s">
        <v>9849</v>
      </c>
      <c r="X219" s="330" t="s">
        <v>60</v>
      </c>
      <c r="Y219" s="335" t="s">
        <v>60</v>
      </c>
      <c r="Z219" s="333" t="s">
        <v>60</v>
      </c>
      <c r="AA219" s="330" t="s">
        <v>60</v>
      </c>
      <c r="AB219" s="332">
        <v>31.37</v>
      </c>
      <c r="AC219" s="332">
        <v>6</v>
      </c>
      <c r="AD219" s="332">
        <v>17.14</v>
      </c>
      <c r="AE219" s="332">
        <v>19.010000000000002</v>
      </c>
      <c r="AF219" s="332">
        <v>1.35</v>
      </c>
      <c r="AG219" s="332">
        <v>180.44</v>
      </c>
      <c r="AH219" s="332">
        <v>202.88</v>
      </c>
      <c r="AI219" s="336">
        <v>135.4</v>
      </c>
      <c r="AJ219" s="332">
        <v>6.19</v>
      </c>
      <c r="AK219" s="336">
        <v>76.599999999999994</v>
      </c>
      <c r="AL219" s="331" t="s">
        <v>8328</v>
      </c>
      <c r="AM219" s="331" t="s">
        <v>8329</v>
      </c>
      <c r="AN219" s="332">
        <v>13.42</v>
      </c>
      <c r="AO219" s="332">
        <v>30.43</v>
      </c>
      <c r="AP219" s="332">
        <v>39.75</v>
      </c>
      <c r="AQ219" s="90">
        <f t="shared" si="3"/>
        <v>299</v>
      </c>
      <c r="AR219" s="90">
        <f t="shared" si="3"/>
        <v>211</v>
      </c>
      <c r="AS219" s="90">
        <f t="shared" si="3"/>
        <v>186</v>
      </c>
    </row>
    <row r="220" spans="1:45" ht="281.25">
      <c r="A220" s="329">
        <v>44020</v>
      </c>
      <c r="B220" s="330" t="s">
        <v>1329</v>
      </c>
      <c r="C220" s="330" t="s">
        <v>1330</v>
      </c>
      <c r="D220" s="331" t="s">
        <v>61</v>
      </c>
      <c r="E220" s="331" t="s">
        <v>67</v>
      </c>
      <c r="F220" s="332">
        <v>666.46</v>
      </c>
      <c r="G220" s="330" t="s">
        <v>1331</v>
      </c>
      <c r="H220" s="330" t="s">
        <v>1332</v>
      </c>
      <c r="I220" s="331" t="s">
        <v>1333</v>
      </c>
      <c r="J220" s="329">
        <v>44020</v>
      </c>
      <c r="K220" s="333" t="s">
        <v>491</v>
      </c>
      <c r="L220" s="329">
        <v>44179</v>
      </c>
      <c r="M220" s="335" t="s">
        <v>9850</v>
      </c>
      <c r="N220" s="335" t="s">
        <v>9851</v>
      </c>
      <c r="O220" s="335" t="s">
        <v>9852</v>
      </c>
      <c r="P220" s="336">
        <v>1088.3</v>
      </c>
      <c r="Q220" s="331" t="s">
        <v>8626</v>
      </c>
      <c r="R220" s="339" t="s">
        <v>9853</v>
      </c>
      <c r="S220" s="333" t="s">
        <v>9854</v>
      </c>
      <c r="T220" s="331" t="s">
        <v>6917</v>
      </c>
      <c r="U220" s="331" t="s">
        <v>492</v>
      </c>
      <c r="V220" s="335" t="s">
        <v>9855</v>
      </c>
      <c r="W220" s="333" t="s">
        <v>8501</v>
      </c>
      <c r="X220" s="330" t="s">
        <v>60</v>
      </c>
      <c r="Y220" s="335" t="s">
        <v>9856</v>
      </c>
      <c r="Z220" s="333" t="s">
        <v>8501</v>
      </c>
      <c r="AA220" s="340">
        <v>1300.8</v>
      </c>
      <c r="AB220" s="332">
        <v>76.63</v>
      </c>
      <c r="AC220" s="332">
        <v>9.39</v>
      </c>
      <c r="AD220" s="332">
        <v>25.74</v>
      </c>
      <c r="AE220" s="332">
        <v>34.82</v>
      </c>
      <c r="AF220" s="332">
        <v>5.0599999999999996</v>
      </c>
      <c r="AG220" s="332">
        <v>1186.3800000000001</v>
      </c>
      <c r="AH220" s="332">
        <v>1104.53</v>
      </c>
      <c r="AI220" s="336">
        <v>311.8</v>
      </c>
      <c r="AJ220" s="332">
        <v>-1.32</v>
      </c>
      <c r="AK220" s="336">
        <v>849.3</v>
      </c>
      <c r="AL220" s="331" t="s">
        <v>8328</v>
      </c>
      <c r="AM220" s="331" t="s">
        <v>8329</v>
      </c>
      <c r="AN220" s="332">
        <v>28.43</v>
      </c>
      <c r="AO220" s="332">
        <v>30.37</v>
      </c>
      <c r="AP220" s="332">
        <v>7.88</v>
      </c>
      <c r="AQ220" s="90">
        <f t="shared" si="3"/>
        <v>193</v>
      </c>
      <c r="AR220" s="90">
        <f t="shared" si="3"/>
        <v>212</v>
      </c>
      <c r="AS220" s="90">
        <f t="shared" si="3"/>
        <v>371</v>
      </c>
    </row>
    <row r="221" spans="1:45" ht="236.25">
      <c r="A221" s="329">
        <v>44643</v>
      </c>
      <c r="B221" s="330" t="s">
        <v>1652</v>
      </c>
      <c r="C221" s="330" t="s">
        <v>1653</v>
      </c>
      <c r="D221" s="331" t="s">
        <v>61</v>
      </c>
      <c r="E221" s="331" t="s">
        <v>77</v>
      </c>
      <c r="F221" s="332">
        <v>1774.38</v>
      </c>
      <c r="G221" s="330" t="s">
        <v>1654</v>
      </c>
      <c r="H221" s="330" t="s">
        <v>60</v>
      </c>
      <c r="I221" s="331" t="s">
        <v>1655</v>
      </c>
      <c r="J221" s="329">
        <v>44643</v>
      </c>
      <c r="K221" s="333" t="s">
        <v>491</v>
      </c>
      <c r="L221" s="334" t="s">
        <v>60</v>
      </c>
      <c r="M221" s="335" t="s">
        <v>9857</v>
      </c>
      <c r="N221" s="335" t="s">
        <v>9858</v>
      </c>
      <c r="O221" s="335" t="s">
        <v>9859</v>
      </c>
      <c r="P221" s="336">
        <v>717.6</v>
      </c>
      <c r="Q221" s="331" t="s">
        <v>8331</v>
      </c>
      <c r="R221" s="339" t="s">
        <v>9860</v>
      </c>
      <c r="S221" s="333" t="s">
        <v>9861</v>
      </c>
      <c r="T221" s="331" t="s">
        <v>6921</v>
      </c>
      <c r="U221" s="331" t="s">
        <v>492</v>
      </c>
      <c r="V221" s="335" t="s">
        <v>9862</v>
      </c>
      <c r="W221" s="333" t="s">
        <v>8971</v>
      </c>
      <c r="X221" s="340">
        <v>1013.7</v>
      </c>
      <c r="Y221" s="335" t="s">
        <v>60</v>
      </c>
      <c r="Z221" s="333" t="s">
        <v>60</v>
      </c>
      <c r="AA221" s="330" t="s">
        <v>60</v>
      </c>
      <c r="AB221" s="341" t="s">
        <v>60</v>
      </c>
      <c r="AC221" s="332">
        <v>2.4</v>
      </c>
      <c r="AD221" s="332">
        <v>21.56</v>
      </c>
      <c r="AE221" s="341" t="s">
        <v>60</v>
      </c>
      <c r="AF221" s="332">
        <v>3.66</v>
      </c>
      <c r="AG221" s="332">
        <v>1685.22</v>
      </c>
      <c r="AH221" s="332">
        <v>1373.63</v>
      </c>
      <c r="AI221" s="336">
        <v>524.70000000000005</v>
      </c>
      <c r="AJ221" s="336">
        <v>-169.2</v>
      </c>
      <c r="AK221" s="336">
        <v>1376.5</v>
      </c>
      <c r="AL221" s="331" t="s">
        <v>8328</v>
      </c>
      <c r="AM221" s="331" t="s">
        <v>8329</v>
      </c>
      <c r="AN221" s="332">
        <v>16.11</v>
      </c>
      <c r="AO221" s="332">
        <v>30.34</v>
      </c>
      <c r="AP221" s="332">
        <v>14.37</v>
      </c>
      <c r="AQ221" s="90">
        <f t="shared" si="3"/>
        <v>278</v>
      </c>
      <c r="AR221" s="90">
        <f t="shared" si="3"/>
        <v>213</v>
      </c>
      <c r="AS221" s="90">
        <f t="shared" si="3"/>
        <v>323</v>
      </c>
    </row>
    <row r="222" spans="1:45" ht="101.25">
      <c r="A222" s="329">
        <v>44725</v>
      </c>
      <c r="B222" s="330" t="s">
        <v>1302</v>
      </c>
      <c r="C222" s="330" t="s">
        <v>1303</v>
      </c>
      <c r="D222" s="331" t="s">
        <v>61</v>
      </c>
      <c r="E222" s="331" t="s">
        <v>67</v>
      </c>
      <c r="F222" s="332">
        <v>20.55</v>
      </c>
      <c r="G222" s="330" t="s">
        <v>1304</v>
      </c>
      <c r="H222" s="330" t="s">
        <v>1305</v>
      </c>
      <c r="I222" s="331" t="s">
        <v>1306</v>
      </c>
      <c r="J222" s="329">
        <v>44725</v>
      </c>
      <c r="K222" s="333" t="s">
        <v>491</v>
      </c>
      <c r="L222" s="329">
        <v>44777</v>
      </c>
      <c r="M222" s="335" t="s">
        <v>9863</v>
      </c>
      <c r="N222" s="335" t="s">
        <v>9864</v>
      </c>
      <c r="O222" s="335" t="s">
        <v>60</v>
      </c>
      <c r="P222" s="336">
        <v>60.4</v>
      </c>
      <c r="Q222" s="331" t="s">
        <v>8409</v>
      </c>
      <c r="R222" s="339" t="s">
        <v>9865</v>
      </c>
      <c r="S222" s="333" t="s">
        <v>9866</v>
      </c>
      <c r="T222" s="331" t="s">
        <v>6923</v>
      </c>
      <c r="U222" s="331" t="s">
        <v>492</v>
      </c>
      <c r="V222" s="335" t="s">
        <v>9867</v>
      </c>
      <c r="W222" s="333" t="s">
        <v>9658</v>
      </c>
      <c r="X222" s="330" t="s">
        <v>60</v>
      </c>
      <c r="Y222" s="335" t="s">
        <v>60</v>
      </c>
      <c r="Z222" s="333" t="s">
        <v>9587</v>
      </c>
      <c r="AA222" s="340">
        <v>41.8</v>
      </c>
      <c r="AB222" s="341" t="s">
        <v>60</v>
      </c>
      <c r="AC222" s="332">
        <v>1.86</v>
      </c>
      <c r="AD222" s="341" t="s">
        <v>60</v>
      </c>
      <c r="AE222" s="341" t="s">
        <v>60</v>
      </c>
      <c r="AF222" s="341" t="s">
        <v>60</v>
      </c>
      <c r="AG222" s="341" t="s">
        <v>60</v>
      </c>
      <c r="AH222" s="332">
        <v>36.76</v>
      </c>
      <c r="AI222" s="336">
        <v>14.9</v>
      </c>
      <c r="AJ222" s="336">
        <v>-15.1</v>
      </c>
      <c r="AK222" s="336">
        <v>125.6</v>
      </c>
      <c r="AL222" s="331" t="s">
        <v>8328</v>
      </c>
      <c r="AM222" s="331" t="s">
        <v>8329</v>
      </c>
      <c r="AN222" s="332">
        <v>30.52</v>
      </c>
      <c r="AO222" s="332">
        <v>30.17</v>
      </c>
      <c r="AP222" s="332">
        <v>34.78</v>
      </c>
      <c r="AQ222" s="90">
        <f t="shared" si="3"/>
        <v>187</v>
      </c>
      <c r="AR222" s="90">
        <f t="shared" si="3"/>
        <v>214</v>
      </c>
      <c r="AS222" s="90">
        <f t="shared" si="3"/>
        <v>215</v>
      </c>
    </row>
    <row r="223" spans="1:45" ht="202.5">
      <c r="A223" s="329">
        <v>44658</v>
      </c>
      <c r="B223" s="330" t="s">
        <v>9868</v>
      </c>
      <c r="C223" s="330" t="s">
        <v>9869</v>
      </c>
      <c r="D223" s="331" t="s">
        <v>61</v>
      </c>
      <c r="E223" s="331" t="s">
        <v>77</v>
      </c>
      <c r="F223" s="332">
        <v>4069.02</v>
      </c>
      <c r="G223" s="330" t="s">
        <v>9870</v>
      </c>
      <c r="H223" s="330" t="s">
        <v>9871</v>
      </c>
      <c r="I223" s="331" t="s">
        <v>9872</v>
      </c>
      <c r="J223" s="329">
        <v>44658</v>
      </c>
      <c r="K223" s="333" t="s">
        <v>491</v>
      </c>
      <c r="L223" s="334" t="s">
        <v>60</v>
      </c>
      <c r="M223" s="335" t="s">
        <v>9873</v>
      </c>
      <c r="N223" s="335" t="s">
        <v>60</v>
      </c>
      <c r="O223" s="335" t="s">
        <v>60</v>
      </c>
      <c r="P223" s="336">
        <v>3692</v>
      </c>
      <c r="Q223" s="331" t="s">
        <v>9874</v>
      </c>
      <c r="R223" s="339" t="s">
        <v>9875</v>
      </c>
      <c r="S223" s="333" t="s">
        <v>9876</v>
      </c>
      <c r="T223" s="331" t="s">
        <v>6915</v>
      </c>
      <c r="U223" s="331" t="s">
        <v>492</v>
      </c>
      <c r="V223" s="335" t="s">
        <v>9877</v>
      </c>
      <c r="W223" s="333" t="s">
        <v>9878</v>
      </c>
      <c r="X223" s="340">
        <v>2887.4</v>
      </c>
      <c r="Y223" s="335" t="s">
        <v>9879</v>
      </c>
      <c r="Z223" s="333" t="s">
        <v>9880</v>
      </c>
      <c r="AA223" s="330" t="s">
        <v>60</v>
      </c>
      <c r="AB223" s="341" t="s">
        <v>60</v>
      </c>
      <c r="AC223" s="332">
        <v>1.43</v>
      </c>
      <c r="AD223" s="332">
        <v>60.2</v>
      </c>
      <c r="AE223" s="341" t="s">
        <v>60</v>
      </c>
      <c r="AF223" s="332">
        <v>10.39</v>
      </c>
      <c r="AG223" s="332">
        <v>4418.51</v>
      </c>
      <c r="AH223" s="332">
        <v>2763.49</v>
      </c>
      <c r="AI223" s="336">
        <v>604</v>
      </c>
      <c r="AJ223" s="336">
        <v>-104</v>
      </c>
      <c r="AK223" s="336">
        <v>3768.5</v>
      </c>
      <c r="AL223" s="331" t="s">
        <v>8328</v>
      </c>
      <c r="AM223" s="331" t="s">
        <v>8329</v>
      </c>
      <c r="AN223" s="332">
        <v>18.22</v>
      </c>
      <c r="AO223" s="332">
        <v>30.12</v>
      </c>
      <c r="AP223" s="332">
        <v>17.12</v>
      </c>
      <c r="AQ223" s="90">
        <f t="shared" si="3"/>
        <v>269</v>
      </c>
      <c r="AR223" s="90">
        <f t="shared" si="3"/>
        <v>215</v>
      </c>
      <c r="AS223" s="90">
        <f t="shared" si="3"/>
        <v>302</v>
      </c>
    </row>
    <row r="224" spans="1:45" ht="409.5">
      <c r="A224" s="329">
        <v>44200</v>
      </c>
      <c r="B224" s="330" t="s">
        <v>1319</v>
      </c>
      <c r="C224" s="330" t="s">
        <v>60</v>
      </c>
      <c r="D224" s="331" t="s">
        <v>61</v>
      </c>
      <c r="E224" s="331" t="s">
        <v>67</v>
      </c>
      <c r="F224" s="332">
        <v>941.42</v>
      </c>
      <c r="G224" s="330" t="s">
        <v>1320</v>
      </c>
      <c r="H224" s="330" t="s">
        <v>1321</v>
      </c>
      <c r="I224" s="331" t="s">
        <v>1322</v>
      </c>
      <c r="J224" s="329">
        <v>44200</v>
      </c>
      <c r="K224" s="333" t="s">
        <v>491</v>
      </c>
      <c r="L224" s="329">
        <v>44378</v>
      </c>
      <c r="M224" s="335" t="s">
        <v>9881</v>
      </c>
      <c r="N224" s="335" t="s">
        <v>60</v>
      </c>
      <c r="O224" s="335" t="s">
        <v>60</v>
      </c>
      <c r="P224" s="341" t="s">
        <v>60</v>
      </c>
      <c r="Q224" s="331" t="s">
        <v>8633</v>
      </c>
      <c r="R224" s="339" t="s">
        <v>9882</v>
      </c>
      <c r="S224" s="333" t="s">
        <v>8556</v>
      </c>
      <c r="T224" s="331" t="s">
        <v>6921</v>
      </c>
      <c r="U224" s="331" t="s">
        <v>492</v>
      </c>
      <c r="V224" s="335" t="s">
        <v>9883</v>
      </c>
      <c r="W224" s="339" t="s">
        <v>9884</v>
      </c>
      <c r="X224" s="340">
        <v>12856.3</v>
      </c>
      <c r="Y224" s="335" t="s">
        <v>9885</v>
      </c>
      <c r="Z224" s="333" t="s">
        <v>9886</v>
      </c>
      <c r="AA224" s="330" t="s">
        <v>60</v>
      </c>
      <c r="AB224" s="332">
        <v>20.66</v>
      </c>
      <c r="AC224" s="332">
        <v>1.08</v>
      </c>
      <c r="AD224" s="341" t="s">
        <v>60</v>
      </c>
      <c r="AE224" s="341" t="s">
        <v>60</v>
      </c>
      <c r="AF224" s="341" t="s">
        <v>60</v>
      </c>
      <c r="AG224" s="341" t="s">
        <v>60</v>
      </c>
      <c r="AH224" s="332">
        <v>941.42</v>
      </c>
      <c r="AI224" s="341" t="s">
        <v>60</v>
      </c>
      <c r="AJ224" s="341" t="s">
        <v>60</v>
      </c>
      <c r="AK224" s="341" t="s">
        <v>60</v>
      </c>
      <c r="AL224" s="331" t="s">
        <v>8328</v>
      </c>
      <c r="AM224" s="331" t="s">
        <v>8329</v>
      </c>
      <c r="AN224" s="332">
        <v>29.5</v>
      </c>
      <c r="AO224" s="332">
        <v>30.11</v>
      </c>
      <c r="AP224" s="332">
        <v>37.99</v>
      </c>
      <c r="AQ224" s="90">
        <f t="shared" si="3"/>
        <v>190</v>
      </c>
      <c r="AR224" s="90">
        <f t="shared" si="3"/>
        <v>216</v>
      </c>
      <c r="AS224" s="90">
        <f t="shared" si="3"/>
        <v>193</v>
      </c>
    </row>
    <row r="225" spans="1:45" ht="409.5">
      <c r="A225" s="329">
        <v>44774</v>
      </c>
      <c r="B225" s="330" t="s">
        <v>1438</v>
      </c>
      <c r="C225" s="330" t="s">
        <v>1439</v>
      </c>
      <c r="D225" s="331" t="s">
        <v>61</v>
      </c>
      <c r="E225" s="331" t="s">
        <v>77</v>
      </c>
      <c r="F225" s="332">
        <v>3967.2</v>
      </c>
      <c r="G225" s="330" t="s">
        <v>1440</v>
      </c>
      <c r="H225" s="330" t="s">
        <v>1441</v>
      </c>
      <c r="I225" s="331" t="s">
        <v>1442</v>
      </c>
      <c r="J225" s="329">
        <v>44774</v>
      </c>
      <c r="K225" s="333" t="s">
        <v>491</v>
      </c>
      <c r="L225" s="334" t="s">
        <v>60</v>
      </c>
      <c r="M225" s="335" t="s">
        <v>9887</v>
      </c>
      <c r="N225" s="335" t="s">
        <v>9888</v>
      </c>
      <c r="O225" s="335" t="s">
        <v>9889</v>
      </c>
      <c r="P225" s="336">
        <v>1626.1</v>
      </c>
      <c r="Q225" s="331" t="s">
        <v>9890</v>
      </c>
      <c r="R225" s="339" t="s">
        <v>9891</v>
      </c>
      <c r="S225" s="333" t="s">
        <v>9020</v>
      </c>
      <c r="T225" s="331" t="s">
        <v>6921</v>
      </c>
      <c r="U225" s="331" t="s">
        <v>492</v>
      </c>
      <c r="V225" s="335" t="s">
        <v>9892</v>
      </c>
      <c r="W225" s="333" t="s">
        <v>9893</v>
      </c>
      <c r="X225" s="340">
        <v>26977.9</v>
      </c>
      <c r="Y225" s="335" t="s">
        <v>9894</v>
      </c>
      <c r="Z225" s="339" t="s">
        <v>9895</v>
      </c>
      <c r="AA225" s="330" t="s">
        <v>60</v>
      </c>
      <c r="AB225" s="341" t="s">
        <v>60</v>
      </c>
      <c r="AC225" s="341" t="s">
        <v>60</v>
      </c>
      <c r="AD225" s="332">
        <v>20.010000000000002</v>
      </c>
      <c r="AE225" s="332">
        <v>42.22</v>
      </c>
      <c r="AF225" s="332">
        <v>6.61</v>
      </c>
      <c r="AG225" s="332">
        <v>3522.35</v>
      </c>
      <c r="AH225" s="332">
        <v>2312.65</v>
      </c>
      <c r="AI225" s="336">
        <v>536.4</v>
      </c>
      <c r="AJ225" s="336">
        <v>11</v>
      </c>
      <c r="AK225" s="336">
        <v>1753.4</v>
      </c>
      <c r="AL225" s="331" t="s">
        <v>8328</v>
      </c>
      <c r="AM225" s="331" t="s">
        <v>8329</v>
      </c>
      <c r="AN225" s="332">
        <v>24.36</v>
      </c>
      <c r="AO225" s="332">
        <v>29.67</v>
      </c>
      <c r="AP225" s="332">
        <v>42.86</v>
      </c>
      <c r="AQ225" s="90">
        <f t="shared" si="3"/>
        <v>222</v>
      </c>
      <c r="AR225" s="90">
        <f t="shared" si="3"/>
        <v>217</v>
      </c>
      <c r="AS225" s="90">
        <f t="shared" si="3"/>
        <v>168</v>
      </c>
    </row>
    <row r="226" spans="1:45" ht="236.25">
      <c r="A226" s="329">
        <v>44722</v>
      </c>
      <c r="B226" s="330" t="s">
        <v>1428</v>
      </c>
      <c r="C226" s="330" t="s">
        <v>1429</v>
      </c>
      <c r="D226" s="331" t="s">
        <v>61</v>
      </c>
      <c r="E226" s="331" t="s">
        <v>77</v>
      </c>
      <c r="F226" s="332">
        <v>175.79</v>
      </c>
      <c r="G226" s="330" t="s">
        <v>1430</v>
      </c>
      <c r="H226" s="330" t="s">
        <v>1431</v>
      </c>
      <c r="I226" s="331" t="s">
        <v>1432</v>
      </c>
      <c r="J226" s="329">
        <v>44722</v>
      </c>
      <c r="K226" s="333" t="s">
        <v>491</v>
      </c>
      <c r="L226" s="334" t="s">
        <v>60</v>
      </c>
      <c r="M226" s="335" t="s">
        <v>9896</v>
      </c>
      <c r="N226" s="335" t="s">
        <v>9897</v>
      </c>
      <c r="O226" s="335" t="s">
        <v>9898</v>
      </c>
      <c r="P226" s="336">
        <v>153.19999999999999</v>
      </c>
      <c r="Q226" s="331" t="s">
        <v>8409</v>
      </c>
      <c r="R226" s="339" t="s">
        <v>9899</v>
      </c>
      <c r="S226" s="333" t="s">
        <v>8508</v>
      </c>
      <c r="T226" s="331" t="s">
        <v>6917</v>
      </c>
      <c r="U226" s="331" t="s">
        <v>492</v>
      </c>
      <c r="V226" s="335" t="s">
        <v>9900</v>
      </c>
      <c r="W226" s="333" t="s">
        <v>9901</v>
      </c>
      <c r="X226" s="330" t="s">
        <v>60</v>
      </c>
      <c r="Y226" s="335" t="s">
        <v>9902</v>
      </c>
      <c r="Z226" s="333" t="s">
        <v>9903</v>
      </c>
      <c r="AA226" s="330" t="s">
        <v>60</v>
      </c>
      <c r="AB226" s="341" t="s">
        <v>60</v>
      </c>
      <c r="AC226" s="338">
        <v>0.33300000000000002</v>
      </c>
      <c r="AD226" s="341" t="s">
        <v>60</v>
      </c>
      <c r="AE226" s="341" t="s">
        <v>60</v>
      </c>
      <c r="AF226" s="341" t="s">
        <v>60</v>
      </c>
      <c r="AG226" s="341" t="s">
        <v>60</v>
      </c>
      <c r="AH226" s="332">
        <v>175.79</v>
      </c>
      <c r="AI226" s="336">
        <v>44.8</v>
      </c>
      <c r="AJ226" s="336">
        <v>-105.2</v>
      </c>
      <c r="AK226" s="336">
        <v>616.4</v>
      </c>
      <c r="AL226" s="331" t="s">
        <v>8328</v>
      </c>
      <c r="AM226" s="331" t="s">
        <v>8329</v>
      </c>
      <c r="AN226" s="332">
        <v>24.4</v>
      </c>
      <c r="AO226" s="332">
        <v>29.58</v>
      </c>
      <c r="AP226" s="332">
        <v>48.1</v>
      </c>
      <c r="AQ226" s="90">
        <f t="shared" si="3"/>
        <v>220</v>
      </c>
      <c r="AR226" s="90">
        <f t="shared" si="3"/>
        <v>218</v>
      </c>
      <c r="AS226" s="90">
        <f t="shared" si="3"/>
        <v>149</v>
      </c>
    </row>
    <row r="227" spans="1:45" ht="315">
      <c r="A227" s="329">
        <v>44540</v>
      </c>
      <c r="B227" s="330" t="s">
        <v>9904</v>
      </c>
      <c r="C227" s="330" t="s">
        <v>9905</v>
      </c>
      <c r="D227" s="331" t="s">
        <v>61</v>
      </c>
      <c r="E227" s="331" t="s">
        <v>77</v>
      </c>
      <c r="F227" s="332">
        <v>252.15</v>
      </c>
      <c r="G227" s="330" t="s">
        <v>4661</v>
      </c>
      <c r="H227" s="330" t="s">
        <v>4662</v>
      </c>
      <c r="I227" s="331" t="s">
        <v>4663</v>
      </c>
      <c r="J227" s="329">
        <v>44540</v>
      </c>
      <c r="K227" s="333" t="s">
        <v>491</v>
      </c>
      <c r="L227" s="334" t="s">
        <v>60</v>
      </c>
      <c r="M227" s="335" t="s">
        <v>9906</v>
      </c>
      <c r="N227" s="335" t="s">
        <v>9907</v>
      </c>
      <c r="O227" s="335" t="s">
        <v>9908</v>
      </c>
      <c r="P227" s="336">
        <v>126.4</v>
      </c>
      <c r="Q227" s="331" t="s">
        <v>9909</v>
      </c>
      <c r="R227" s="339" t="s">
        <v>9910</v>
      </c>
      <c r="S227" s="333" t="s">
        <v>9530</v>
      </c>
      <c r="T227" s="331" t="s">
        <v>6917</v>
      </c>
      <c r="U227" s="331" t="s">
        <v>492</v>
      </c>
      <c r="V227" s="335" t="s">
        <v>9911</v>
      </c>
      <c r="W227" s="333" t="s">
        <v>9912</v>
      </c>
      <c r="X227" s="340">
        <v>347</v>
      </c>
      <c r="Y227" s="335" t="s">
        <v>9913</v>
      </c>
      <c r="Z227" s="333" t="s">
        <v>8541</v>
      </c>
      <c r="AA227" s="340">
        <v>66048.899999999994</v>
      </c>
      <c r="AB227" s="341" t="s">
        <v>60</v>
      </c>
      <c r="AC227" s="332">
        <v>3.98</v>
      </c>
      <c r="AD227" s="332">
        <v>14.38</v>
      </c>
      <c r="AE227" s="332">
        <v>128.63999999999999</v>
      </c>
      <c r="AF227" s="332">
        <v>1.29</v>
      </c>
      <c r="AG227" s="332">
        <v>228.45</v>
      </c>
      <c r="AH227" s="332">
        <v>91.33</v>
      </c>
      <c r="AI227" s="336">
        <v>183.2</v>
      </c>
      <c r="AJ227" s="332">
        <v>-3.21</v>
      </c>
      <c r="AK227" s="336">
        <v>242.1</v>
      </c>
      <c r="AL227" s="331" t="s">
        <v>8328</v>
      </c>
      <c r="AM227" s="331" t="s">
        <v>8329</v>
      </c>
      <c r="AN227" s="332">
        <v>33.26</v>
      </c>
      <c r="AO227" s="332">
        <v>28.62</v>
      </c>
      <c r="AP227" s="332">
        <v>12.92</v>
      </c>
      <c r="AQ227" s="90">
        <f t="shared" si="3"/>
        <v>177</v>
      </c>
      <c r="AR227" s="90">
        <f t="shared" si="3"/>
        <v>219</v>
      </c>
      <c r="AS227" s="90">
        <f t="shared" si="3"/>
        <v>333</v>
      </c>
    </row>
    <row r="228" spans="1:45" ht="146.25">
      <c r="A228" s="329">
        <v>44470</v>
      </c>
      <c r="B228" s="330" t="s">
        <v>1346</v>
      </c>
      <c r="C228" s="330" t="s">
        <v>1347</v>
      </c>
      <c r="D228" s="331" t="s">
        <v>61</v>
      </c>
      <c r="E228" s="331" t="s">
        <v>77</v>
      </c>
      <c r="F228" s="332">
        <v>141.58000000000001</v>
      </c>
      <c r="G228" s="330" t="s">
        <v>1348</v>
      </c>
      <c r="H228" s="330" t="s">
        <v>1349</v>
      </c>
      <c r="I228" s="331" t="s">
        <v>1350</v>
      </c>
      <c r="J228" s="329">
        <v>44470</v>
      </c>
      <c r="K228" s="333" t="s">
        <v>491</v>
      </c>
      <c r="L228" s="334" t="s">
        <v>60</v>
      </c>
      <c r="M228" s="335" t="s">
        <v>9914</v>
      </c>
      <c r="N228" s="335" t="s">
        <v>60</v>
      </c>
      <c r="O228" s="335" t="s">
        <v>9915</v>
      </c>
      <c r="P228" s="336">
        <v>166.7</v>
      </c>
      <c r="Q228" s="331" t="s">
        <v>8417</v>
      </c>
      <c r="R228" s="339" t="s">
        <v>9916</v>
      </c>
      <c r="S228" s="333" t="s">
        <v>8904</v>
      </c>
      <c r="T228" s="331" t="s">
        <v>6915</v>
      </c>
      <c r="U228" s="331" t="s">
        <v>492</v>
      </c>
      <c r="V228" s="335" t="s">
        <v>9917</v>
      </c>
      <c r="W228" s="333" t="s">
        <v>8854</v>
      </c>
      <c r="X228" s="330" t="s">
        <v>60</v>
      </c>
      <c r="Y228" s="335" t="s">
        <v>9918</v>
      </c>
      <c r="Z228" s="333" t="s">
        <v>9832</v>
      </c>
      <c r="AA228" s="330" t="s">
        <v>60</v>
      </c>
      <c r="AB228" s="332">
        <v>40.74</v>
      </c>
      <c r="AC228" s="332">
        <v>2.8</v>
      </c>
      <c r="AD228" s="332">
        <v>19.84</v>
      </c>
      <c r="AE228" s="332">
        <v>39.96</v>
      </c>
      <c r="AF228" s="332">
        <v>12.33</v>
      </c>
      <c r="AG228" s="332">
        <v>161.06</v>
      </c>
      <c r="AH228" s="332">
        <v>107.44</v>
      </c>
      <c r="AI228" s="336">
        <v>11.9</v>
      </c>
      <c r="AJ228" s="332">
        <v>2.64</v>
      </c>
      <c r="AK228" s="336">
        <v>82.4</v>
      </c>
      <c r="AL228" s="331" t="s">
        <v>8328</v>
      </c>
      <c r="AM228" s="331" t="s">
        <v>8329</v>
      </c>
      <c r="AN228" s="332">
        <v>27.55</v>
      </c>
      <c r="AO228" s="332">
        <v>28.37</v>
      </c>
      <c r="AP228" s="332">
        <v>28.37</v>
      </c>
      <c r="AQ228" s="90">
        <f t="shared" si="3"/>
        <v>197</v>
      </c>
      <c r="AR228" s="90">
        <f t="shared" si="3"/>
        <v>220</v>
      </c>
      <c r="AS228" s="90">
        <f t="shared" si="3"/>
        <v>249</v>
      </c>
    </row>
    <row r="229" spans="1:45" ht="409.5">
      <c r="A229" s="329">
        <v>44823</v>
      </c>
      <c r="B229" s="330" t="s">
        <v>1109</v>
      </c>
      <c r="C229" s="330" t="s">
        <v>1110</v>
      </c>
      <c r="D229" s="331" t="s">
        <v>61</v>
      </c>
      <c r="E229" s="331" t="s">
        <v>77</v>
      </c>
      <c r="F229" s="332">
        <v>4589.78</v>
      </c>
      <c r="G229" s="330" t="s">
        <v>1111</v>
      </c>
      <c r="H229" s="330" t="s">
        <v>9919</v>
      </c>
      <c r="I229" s="331" t="s">
        <v>1113</v>
      </c>
      <c r="J229" s="329">
        <v>44823</v>
      </c>
      <c r="K229" s="333" t="s">
        <v>491</v>
      </c>
      <c r="L229" s="334" t="s">
        <v>60</v>
      </c>
      <c r="M229" s="335" t="s">
        <v>9920</v>
      </c>
      <c r="N229" s="335" t="s">
        <v>9921</v>
      </c>
      <c r="O229" s="335" t="s">
        <v>9922</v>
      </c>
      <c r="P229" s="336">
        <v>4356.3999999999996</v>
      </c>
      <c r="Q229" s="331" t="s">
        <v>9345</v>
      </c>
      <c r="R229" s="333" t="s">
        <v>9923</v>
      </c>
      <c r="S229" s="333" t="s">
        <v>8707</v>
      </c>
      <c r="T229" s="331" t="s">
        <v>6921</v>
      </c>
      <c r="U229" s="331" t="s">
        <v>492</v>
      </c>
      <c r="V229" s="335" t="s">
        <v>9924</v>
      </c>
      <c r="W229" s="339" t="s">
        <v>9925</v>
      </c>
      <c r="X229" s="330" t="s">
        <v>60</v>
      </c>
      <c r="Y229" s="335" t="s">
        <v>9926</v>
      </c>
      <c r="Z229" s="339" t="s">
        <v>9927</v>
      </c>
      <c r="AA229" s="330" t="s">
        <v>9928</v>
      </c>
      <c r="AB229" s="341" t="s">
        <v>60</v>
      </c>
      <c r="AC229" s="332">
        <v>19.059999999999999</v>
      </c>
      <c r="AD229" s="332">
        <v>210.34</v>
      </c>
      <c r="AE229" s="341" t="s">
        <v>60</v>
      </c>
      <c r="AF229" s="332">
        <v>15.15</v>
      </c>
      <c r="AG229" s="332">
        <v>4380.3500000000004</v>
      </c>
      <c r="AH229" s="332">
        <v>4507.22</v>
      </c>
      <c r="AI229" s="336">
        <v>310.89999999999998</v>
      </c>
      <c r="AJ229" s="336">
        <v>15.6</v>
      </c>
      <c r="AK229" s="336">
        <v>537.70000000000005</v>
      </c>
      <c r="AL229" s="331" t="s">
        <v>8328</v>
      </c>
      <c r="AM229" s="331" t="s">
        <v>8329</v>
      </c>
      <c r="AN229" s="332">
        <v>43.93</v>
      </c>
      <c r="AO229" s="332">
        <v>28.28</v>
      </c>
      <c r="AP229" s="332">
        <v>27.04</v>
      </c>
      <c r="AQ229" s="90">
        <f t="shared" si="3"/>
        <v>133</v>
      </c>
      <c r="AR229" s="90">
        <f t="shared" si="3"/>
        <v>221</v>
      </c>
      <c r="AS229" s="90">
        <f t="shared" si="3"/>
        <v>257</v>
      </c>
    </row>
    <row r="230" spans="1:45" ht="315">
      <c r="A230" s="329">
        <v>44505</v>
      </c>
      <c r="B230" s="330" t="s">
        <v>275</v>
      </c>
      <c r="C230" s="330" t="s">
        <v>60</v>
      </c>
      <c r="D230" s="331" t="s">
        <v>61</v>
      </c>
      <c r="E230" s="331" t="s">
        <v>67</v>
      </c>
      <c r="F230" s="332">
        <v>565.94000000000005</v>
      </c>
      <c r="G230" s="330" t="s">
        <v>276</v>
      </c>
      <c r="H230" s="330" t="s">
        <v>60</v>
      </c>
      <c r="I230" s="331" t="s">
        <v>277</v>
      </c>
      <c r="J230" s="329">
        <v>44505</v>
      </c>
      <c r="K230" s="333" t="s">
        <v>491</v>
      </c>
      <c r="L230" s="329">
        <v>44659</v>
      </c>
      <c r="M230" s="335" t="s">
        <v>9929</v>
      </c>
      <c r="N230" s="335" t="s">
        <v>9930</v>
      </c>
      <c r="O230" s="335" t="s">
        <v>9931</v>
      </c>
      <c r="P230" s="341" t="s">
        <v>60</v>
      </c>
      <c r="Q230" s="331" t="s">
        <v>8633</v>
      </c>
      <c r="R230" s="339" t="s">
        <v>8634</v>
      </c>
      <c r="S230" s="333" t="s">
        <v>9932</v>
      </c>
      <c r="T230" s="331" t="s">
        <v>6921</v>
      </c>
      <c r="U230" s="331" t="s">
        <v>492</v>
      </c>
      <c r="V230" s="335" t="s">
        <v>9933</v>
      </c>
      <c r="W230" s="333" t="s">
        <v>9934</v>
      </c>
      <c r="X230" s="340">
        <v>2924.1</v>
      </c>
      <c r="Y230" s="335" t="s">
        <v>60</v>
      </c>
      <c r="Z230" s="333" t="s">
        <v>60</v>
      </c>
      <c r="AA230" s="330" t="s">
        <v>60</v>
      </c>
      <c r="AB230" s="332">
        <v>11.86</v>
      </c>
      <c r="AC230" s="332">
        <v>1.39</v>
      </c>
      <c r="AD230" s="341" t="s">
        <v>60</v>
      </c>
      <c r="AE230" s="341" t="s">
        <v>60</v>
      </c>
      <c r="AF230" s="341" t="s">
        <v>60</v>
      </c>
      <c r="AG230" s="341" t="s">
        <v>60</v>
      </c>
      <c r="AH230" s="332">
        <v>538.61</v>
      </c>
      <c r="AI230" s="336">
        <v>124.5</v>
      </c>
      <c r="AJ230" s="336">
        <v>42.1</v>
      </c>
      <c r="AK230" s="336">
        <v>3266</v>
      </c>
      <c r="AL230" s="331" t="s">
        <v>8328</v>
      </c>
      <c r="AM230" s="331" t="s">
        <v>8329</v>
      </c>
      <c r="AN230" s="332">
        <v>24.51</v>
      </c>
      <c r="AO230" s="332">
        <v>28.25</v>
      </c>
      <c r="AP230" s="332">
        <v>29.2</v>
      </c>
      <c r="AQ230" s="90">
        <f t="shared" si="3"/>
        <v>218</v>
      </c>
      <c r="AR230" s="90">
        <f t="shared" si="3"/>
        <v>222</v>
      </c>
      <c r="AS230" s="90">
        <f t="shared" si="3"/>
        <v>244</v>
      </c>
    </row>
    <row r="231" spans="1:45" ht="326.25">
      <c r="A231" s="329">
        <v>44063</v>
      </c>
      <c r="B231" s="330" t="s">
        <v>329</v>
      </c>
      <c r="C231" s="330" t="s">
        <v>60</v>
      </c>
      <c r="D231" s="331" t="s">
        <v>61</v>
      </c>
      <c r="E231" s="331" t="s">
        <v>67</v>
      </c>
      <c r="F231" s="332">
        <v>156.75</v>
      </c>
      <c r="G231" s="330" t="s">
        <v>258</v>
      </c>
      <c r="H231" s="330" t="s">
        <v>60</v>
      </c>
      <c r="I231" s="331" t="s">
        <v>330</v>
      </c>
      <c r="J231" s="329">
        <v>44063</v>
      </c>
      <c r="K231" s="333" t="s">
        <v>491</v>
      </c>
      <c r="L231" s="329">
        <v>44147</v>
      </c>
      <c r="M231" s="335" t="s">
        <v>9935</v>
      </c>
      <c r="N231" s="335" t="s">
        <v>60</v>
      </c>
      <c r="O231" s="335" t="s">
        <v>60</v>
      </c>
      <c r="P231" s="341" t="s">
        <v>60</v>
      </c>
      <c r="Q231" s="331" t="s">
        <v>8633</v>
      </c>
      <c r="R231" s="339" t="s">
        <v>8949</v>
      </c>
      <c r="S231" s="333" t="s">
        <v>9936</v>
      </c>
      <c r="T231" s="331" t="s">
        <v>6921</v>
      </c>
      <c r="U231" s="331" t="s">
        <v>492</v>
      </c>
      <c r="V231" s="335" t="s">
        <v>9631</v>
      </c>
      <c r="W231" s="333" t="s">
        <v>9632</v>
      </c>
      <c r="X231" s="340">
        <v>1919.2</v>
      </c>
      <c r="Y231" s="335" t="s">
        <v>60</v>
      </c>
      <c r="Z231" s="333" t="s">
        <v>60</v>
      </c>
      <c r="AA231" s="330" t="s">
        <v>60</v>
      </c>
      <c r="AB231" s="332">
        <v>10.4</v>
      </c>
      <c r="AC231" s="332">
        <v>1.17</v>
      </c>
      <c r="AD231" s="341" t="s">
        <v>60</v>
      </c>
      <c r="AE231" s="341" t="s">
        <v>60</v>
      </c>
      <c r="AF231" s="341" t="s">
        <v>60</v>
      </c>
      <c r="AG231" s="341" t="s">
        <v>60</v>
      </c>
      <c r="AH231" s="332">
        <v>154.51</v>
      </c>
      <c r="AI231" s="336">
        <v>68.400000000000006</v>
      </c>
      <c r="AJ231" s="336">
        <v>14.9</v>
      </c>
      <c r="AK231" s="336">
        <v>1131.4000000000001</v>
      </c>
      <c r="AL231" s="331" t="s">
        <v>8328</v>
      </c>
      <c r="AM231" s="331" t="s">
        <v>8329</v>
      </c>
      <c r="AN231" s="332">
        <v>31.12</v>
      </c>
      <c r="AO231" s="332">
        <v>28.04</v>
      </c>
      <c r="AP231" s="332">
        <v>26.3</v>
      </c>
      <c r="AQ231" s="90">
        <f t="shared" si="3"/>
        <v>186</v>
      </c>
      <c r="AR231" s="90">
        <f t="shared" si="3"/>
        <v>223</v>
      </c>
      <c r="AS231" s="90">
        <f t="shared" si="3"/>
        <v>261</v>
      </c>
    </row>
    <row r="232" spans="1:45" ht="135">
      <c r="A232" s="329">
        <v>44823</v>
      </c>
      <c r="B232" s="330" t="s">
        <v>958</v>
      </c>
      <c r="C232" s="330" t="s">
        <v>959</v>
      </c>
      <c r="D232" s="331" t="s">
        <v>61</v>
      </c>
      <c r="E232" s="331" t="s">
        <v>77</v>
      </c>
      <c r="F232" s="332">
        <v>378.33</v>
      </c>
      <c r="G232" s="330" t="s">
        <v>960</v>
      </c>
      <c r="H232" s="330" t="s">
        <v>60</v>
      </c>
      <c r="I232" s="331" t="s">
        <v>962</v>
      </c>
      <c r="J232" s="329">
        <v>44823</v>
      </c>
      <c r="K232" s="333" t="s">
        <v>491</v>
      </c>
      <c r="L232" s="334" t="s">
        <v>60</v>
      </c>
      <c r="M232" s="335" t="s">
        <v>9937</v>
      </c>
      <c r="N232" s="335" t="s">
        <v>9938</v>
      </c>
      <c r="O232" s="335" t="s">
        <v>60</v>
      </c>
      <c r="P232" s="336">
        <v>393.8</v>
      </c>
      <c r="Q232" s="331" t="s">
        <v>9939</v>
      </c>
      <c r="R232" s="339" t="s">
        <v>9940</v>
      </c>
      <c r="S232" s="333" t="s">
        <v>9941</v>
      </c>
      <c r="T232" s="331" t="s">
        <v>6921</v>
      </c>
      <c r="U232" s="331" t="s">
        <v>492</v>
      </c>
      <c r="V232" s="335" t="s">
        <v>9942</v>
      </c>
      <c r="W232" s="333" t="s">
        <v>9943</v>
      </c>
      <c r="X232" s="330" t="s">
        <v>60</v>
      </c>
      <c r="Y232" s="335" t="s">
        <v>60</v>
      </c>
      <c r="Z232" s="333" t="s">
        <v>60</v>
      </c>
      <c r="AA232" s="330" t="s">
        <v>60</v>
      </c>
      <c r="AB232" s="341" t="s">
        <v>60</v>
      </c>
      <c r="AC232" s="332">
        <v>1.84</v>
      </c>
      <c r="AD232" s="341" t="s">
        <v>60</v>
      </c>
      <c r="AE232" s="341" t="s">
        <v>60</v>
      </c>
      <c r="AF232" s="338">
        <v>0.79900000000000004</v>
      </c>
      <c r="AG232" s="332">
        <v>514.88</v>
      </c>
      <c r="AH232" s="332">
        <v>402.2</v>
      </c>
      <c r="AI232" s="336">
        <v>617</v>
      </c>
      <c r="AJ232" s="336">
        <v>-41.1</v>
      </c>
      <c r="AK232" s="336">
        <v>642.5</v>
      </c>
      <c r="AL232" s="331" t="s">
        <v>8328</v>
      </c>
      <c r="AM232" s="331" t="s">
        <v>8329</v>
      </c>
      <c r="AN232" s="332">
        <v>55.91</v>
      </c>
      <c r="AO232" s="332">
        <v>27.94</v>
      </c>
      <c r="AP232" s="332">
        <v>39.869999999999997</v>
      </c>
      <c r="AQ232" s="90">
        <f t="shared" si="3"/>
        <v>98</v>
      </c>
      <c r="AR232" s="90">
        <f t="shared" si="3"/>
        <v>224</v>
      </c>
      <c r="AS232" s="90">
        <f t="shared" si="3"/>
        <v>184</v>
      </c>
    </row>
    <row r="233" spans="1:45" ht="409.5">
      <c r="A233" s="329">
        <v>44719</v>
      </c>
      <c r="B233" s="330" t="s">
        <v>1393</v>
      </c>
      <c r="C233" s="330" t="s">
        <v>1394</v>
      </c>
      <c r="D233" s="331" t="s">
        <v>61</v>
      </c>
      <c r="E233" s="331" t="s">
        <v>77</v>
      </c>
      <c r="F233" s="332">
        <v>2041.42</v>
      </c>
      <c r="G233" s="330" t="s">
        <v>1395</v>
      </c>
      <c r="H233" s="330" t="s">
        <v>1396</v>
      </c>
      <c r="I233" s="331" t="s">
        <v>1397</v>
      </c>
      <c r="J233" s="329">
        <v>44719</v>
      </c>
      <c r="K233" s="333" t="s">
        <v>491</v>
      </c>
      <c r="L233" s="334" t="s">
        <v>60</v>
      </c>
      <c r="M233" s="335" t="s">
        <v>9944</v>
      </c>
      <c r="N233" s="335" t="s">
        <v>9945</v>
      </c>
      <c r="O233" s="335" t="s">
        <v>9946</v>
      </c>
      <c r="P233" s="336">
        <v>1482.7</v>
      </c>
      <c r="Q233" s="331" t="s">
        <v>9384</v>
      </c>
      <c r="R233" s="339" t="s">
        <v>9947</v>
      </c>
      <c r="S233" s="333" t="s">
        <v>9948</v>
      </c>
      <c r="T233" s="331" t="s">
        <v>6915</v>
      </c>
      <c r="U233" s="331" t="s">
        <v>492</v>
      </c>
      <c r="V233" s="335" t="s">
        <v>9949</v>
      </c>
      <c r="W233" s="339" t="s">
        <v>9950</v>
      </c>
      <c r="X233" s="330" t="s">
        <v>60</v>
      </c>
      <c r="Y233" s="335" t="s">
        <v>9951</v>
      </c>
      <c r="Z233" s="339" t="s">
        <v>9952</v>
      </c>
      <c r="AA233" s="330" t="s">
        <v>60</v>
      </c>
      <c r="AB233" s="341" t="s">
        <v>60</v>
      </c>
      <c r="AC233" s="332">
        <v>2.6</v>
      </c>
      <c r="AD233" s="332">
        <v>12.93</v>
      </c>
      <c r="AE233" s="332">
        <v>102.89</v>
      </c>
      <c r="AF233" s="332">
        <v>1.28</v>
      </c>
      <c r="AG233" s="332">
        <v>1980.03</v>
      </c>
      <c r="AH233" s="332">
        <v>1348.41</v>
      </c>
      <c r="AI233" s="336">
        <v>1903.3</v>
      </c>
      <c r="AJ233" s="336">
        <v>-23.2</v>
      </c>
      <c r="AK233" s="336">
        <v>2241.8000000000002</v>
      </c>
      <c r="AL233" s="331" t="s">
        <v>8328</v>
      </c>
      <c r="AM233" s="331" t="s">
        <v>8329</v>
      </c>
      <c r="AN233" s="332">
        <v>26.15</v>
      </c>
      <c r="AO233" s="332">
        <v>27.57</v>
      </c>
      <c r="AP233" s="332">
        <v>28.29</v>
      </c>
      <c r="AQ233" s="90">
        <f t="shared" si="3"/>
        <v>207</v>
      </c>
      <c r="AR233" s="90">
        <f t="shared" si="3"/>
        <v>225</v>
      </c>
      <c r="AS233" s="90">
        <f t="shared" si="3"/>
        <v>250</v>
      </c>
    </row>
    <row r="234" spans="1:45" ht="112.5">
      <c r="A234" s="329">
        <v>44176</v>
      </c>
      <c r="B234" s="330" t="s">
        <v>1268</v>
      </c>
      <c r="C234" s="330" t="s">
        <v>1269</v>
      </c>
      <c r="D234" s="331" t="s">
        <v>61</v>
      </c>
      <c r="E234" s="331" t="s">
        <v>67</v>
      </c>
      <c r="F234" s="332">
        <v>50.33</v>
      </c>
      <c r="G234" s="330" t="s">
        <v>1270</v>
      </c>
      <c r="H234" s="330" t="s">
        <v>1271</v>
      </c>
      <c r="I234" s="331" t="s">
        <v>1272</v>
      </c>
      <c r="J234" s="329">
        <v>44176</v>
      </c>
      <c r="K234" s="333" t="s">
        <v>491</v>
      </c>
      <c r="L234" s="329">
        <v>44285</v>
      </c>
      <c r="M234" s="335" t="s">
        <v>9953</v>
      </c>
      <c r="N234" s="335" t="s">
        <v>9954</v>
      </c>
      <c r="O234" s="335" t="s">
        <v>60</v>
      </c>
      <c r="P234" s="336">
        <v>34</v>
      </c>
      <c r="Q234" s="331" t="s">
        <v>8884</v>
      </c>
      <c r="R234" s="333" t="s">
        <v>9955</v>
      </c>
      <c r="S234" s="333" t="s">
        <v>9119</v>
      </c>
      <c r="T234" s="331" t="s">
        <v>6917</v>
      </c>
      <c r="U234" s="331" t="s">
        <v>492</v>
      </c>
      <c r="V234" s="335" t="s">
        <v>9956</v>
      </c>
      <c r="W234" s="333" t="s">
        <v>9183</v>
      </c>
      <c r="X234" s="330" t="s">
        <v>60</v>
      </c>
      <c r="Y234" s="335" t="s">
        <v>9957</v>
      </c>
      <c r="Z234" s="333" t="s">
        <v>9183</v>
      </c>
      <c r="AA234" s="330" t="s">
        <v>60</v>
      </c>
      <c r="AB234" s="332">
        <v>18.059999999999999</v>
      </c>
      <c r="AC234" s="332">
        <v>2.2999999999999998</v>
      </c>
      <c r="AD234" s="332">
        <v>8.18</v>
      </c>
      <c r="AE234" s="332">
        <v>14.63</v>
      </c>
      <c r="AF234" s="332">
        <v>1.88</v>
      </c>
      <c r="AG234" s="332">
        <v>76.040000000000006</v>
      </c>
      <c r="AH234" s="332">
        <v>59.05</v>
      </c>
      <c r="AI234" s="336">
        <v>40.9</v>
      </c>
      <c r="AJ234" s="332">
        <v>7.56</v>
      </c>
      <c r="AK234" s="336">
        <v>37.6</v>
      </c>
      <c r="AL234" s="331" t="s">
        <v>8328</v>
      </c>
      <c r="AM234" s="331" t="s">
        <v>8329</v>
      </c>
      <c r="AN234" s="332">
        <v>33.33</v>
      </c>
      <c r="AO234" s="332">
        <v>27.47</v>
      </c>
      <c r="AP234" s="332">
        <v>46.84</v>
      </c>
      <c r="AQ234" s="90">
        <f t="shared" si="3"/>
        <v>176</v>
      </c>
      <c r="AR234" s="90">
        <f t="shared" si="3"/>
        <v>226</v>
      </c>
      <c r="AS234" s="90">
        <f t="shared" si="3"/>
        <v>156</v>
      </c>
    </row>
    <row r="235" spans="1:45" ht="168.75">
      <c r="A235" s="329">
        <v>44123</v>
      </c>
      <c r="B235" s="330" t="s">
        <v>1539</v>
      </c>
      <c r="C235" s="330" t="s">
        <v>1540</v>
      </c>
      <c r="D235" s="331" t="s">
        <v>61</v>
      </c>
      <c r="E235" s="331" t="s">
        <v>77</v>
      </c>
      <c r="F235" s="332">
        <v>41.27</v>
      </c>
      <c r="G235" s="330" t="s">
        <v>1541</v>
      </c>
      <c r="H235" s="330" t="s">
        <v>1542</v>
      </c>
      <c r="I235" s="331" t="s">
        <v>1543</v>
      </c>
      <c r="J235" s="329">
        <v>44123</v>
      </c>
      <c r="K235" s="333" t="s">
        <v>491</v>
      </c>
      <c r="L235" s="334" t="s">
        <v>60</v>
      </c>
      <c r="M235" s="335" t="s">
        <v>9958</v>
      </c>
      <c r="N235" s="335" t="s">
        <v>9959</v>
      </c>
      <c r="O235" s="335" t="s">
        <v>9960</v>
      </c>
      <c r="P235" s="336">
        <v>16.399999999999999</v>
      </c>
      <c r="Q235" s="331" t="s">
        <v>9961</v>
      </c>
      <c r="R235" s="339" t="s">
        <v>9962</v>
      </c>
      <c r="S235" s="333" t="s">
        <v>9963</v>
      </c>
      <c r="T235" s="331" t="s">
        <v>6919</v>
      </c>
      <c r="U235" s="331" t="s">
        <v>492</v>
      </c>
      <c r="V235" s="335" t="s">
        <v>9964</v>
      </c>
      <c r="W235" s="333" t="s">
        <v>9658</v>
      </c>
      <c r="X235" s="330" t="s">
        <v>60</v>
      </c>
      <c r="Y235" s="335" t="s">
        <v>9965</v>
      </c>
      <c r="Z235" s="333" t="s">
        <v>9966</v>
      </c>
      <c r="AA235" s="330" t="s">
        <v>60</v>
      </c>
      <c r="AB235" s="332">
        <v>86.5</v>
      </c>
      <c r="AC235" s="332">
        <v>4.17</v>
      </c>
      <c r="AD235" s="332">
        <v>38.020000000000003</v>
      </c>
      <c r="AE235" s="332">
        <v>61.32</v>
      </c>
      <c r="AF235" s="332">
        <v>9.7200000000000006</v>
      </c>
      <c r="AG235" s="332">
        <v>49.95</v>
      </c>
      <c r="AH235" s="332">
        <v>54.64</v>
      </c>
      <c r="AI235" s="332">
        <v>3.75</v>
      </c>
      <c r="AJ235" s="332">
        <v>-1.4</v>
      </c>
      <c r="AK235" s="336">
        <v>22.5</v>
      </c>
      <c r="AL235" s="331" t="s">
        <v>8328</v>
      </c>
      <c r="AM235" s="331" t="s">
        <v>8329</v>
      </c>
      <c r="AN235" s="332">
        <v>20.2</v>
      </c>
      <c r="AO235" s="332">
        <v>27.29</v>
      </c>
      <c r="AP235" s="332">
        <v>49.32</v>
      </c>
      <c r="AQ235" s="90">
        <f t="shared" si="3"/>
        <v>247</v>
      </c>
      <c r="AR235" s="90">
        <f t="shared" si="3"/>
        <v>227</v>
      </c>
      <c r="AS235" s="90">
        <f t="shared" si="3"/>
        <v>143</v>
      </c>
    </row>
    <row r="236" spans="1:45" ht="146.25">
      <c r="A236" s="329">
        <v>44713</v>
      </c>
      <c r="B236" s="330" t="s">
        <v>1671</v>
      </c>
      <c r="C236" s="330" t="s">
        <v>1672</v>
      </c>
      <c r="D236" s="331" t="s">
        <v>61</v>
      </c>
      <c r="E236" s="331" t="s">
        <v>67</v>
      </c>
      <c r="F236" s="332">
        <v>14.35</v>
      </c>
      <c r="G236" s="330" t="s">
        <v>1673</v>
      </c>
      <c r="H236" s="330" t="s">
        <v>60</v>
      </c>
      <c r="I236" s="331" t="s">
        <v>1674</v>
      </c>
      <c r="J236" s="329">
        <v>44713</v>
      </c>
      <c r="K236" s="333" t="s">
        <v>491</v>
      </c>
      <c r="L236" s="329">
        <v>44790</v>
      </c>
      <c r="M236" s="335" t="s">
        <v>9967</v>
      </c>
      <c r="N236" s="335" t="s">
        <v>9968</v>
      </c>
      <c r="O236" s="335" t="s">
        <v>60</v>
      </c>
      <c r="P236" s="336">
        <v>13.8</v>
      </c>
      <c r="Q236" s="331" t="s">
        <v>9969</v>
      </c>
      <c r="R236" s="339" t="s">
        <v>9970</v>
      </c>
      <c r="S236" s="333" t="s">
        <v>8508</v>
      </c>
      <c r="T236" s="331" t="s">
        <v>6917</v>
      </c>
      <c r="U236" s="331" t="s">
        <v>492</v>
      </c>
      <c r="V236" s="335" t="s">
        <v>9971</v>
      </c>
      <c r="W236" s="333" t="s">
        <v>8808</v>
      </c>
      <c r="X236" s="330" t="s">
        <v>60</v>
      </c>
      <c r="Y236" s="335" t="s">
        <v>60</v>
      </c>
      <c r="Z236" s="333" t="s">
        <v>60</v>
      </c>
      <c r="AA236" s="330" t="s">
        <v>60</v>
      </c>
      <c r="AB236" s="341" t="s">
        <v>60</v>
      </c>
      <c r="AC236" s="332">
        <v>3.58</v>
      </c>
      <c r="AD236" s="341" t="s">
        <v>60</v>
      </c>
      <c r="AE236" s="341" t="s">
        <v>60</v>
      </c>
      <c r="AF236" s="341" t="s">
        <v>60</v>
      </c>
      <c r="AG236" s="341" t="s">
        <v>60</v>
      </c>
      <c r="AH236" s="332">
        <v>26.14</v>
      </c>
      <c r="AI236" s="336">
        <v>45.8</v>
      </c>
      <c r="AJ236" s="338">
        <v>0.255</v>
      </c>
      <c r="AK236" s="336">
        <v>26.4</v>
      </c>
      <c r="AL236" s="331" t="s">
        <v>8328</v>
      </c>
      <c r="AM236" s="331" t="s">
        <v>8329</v>
      </c>
      <c r="AN236" s="332">
        <v>14.86</v>
      </c>
      <c r="AO236" s="332">
        <v>27.17</v>
      </c>
      <c r="AP236" s="332">
        <v>30.27</v>
      </c>
      <c r="AQ236" s="90">
        <f t="shared" si="3"/>
        <v>284</v>
      </c>
      <c r="AR236" s="90">
        <f t="shared" si="3"/>
        <v>228</v>
      </c>
      <c r="AS236" s="90">
        <f t="shared" si="3"/>
        <v>238</v>
      </c>
    </row>
    <row r="237" spans="1:45" ht="112.5">
      <c r="A237" s="329">
        <v>44244</v>
      </c>
      <c r="B237" s="330" t="s">
        <v>1376</v>
      </c>
      <c r="C237" s="330" t="s">
        <v>1377</v>
      </c>
      <c r="D237" s="331" t="s">
        <v>61</v>
      </c>
      <c r="E237" s="331" t="s">
        <v>77</v>
      </c>
      <c r="F237" s="338">
        <v>0.108</v>
      </c>
      <c r="G237" s="330" t="s">
        <v>60</v>
      </c>
      <c r="H237" s="330" t="s">
        <v>60</v>
      </c>
      <c r="I237" s="331" t="s">
        <v>1378</v>
      </c>
      <c r="J237" s="329">
        <v>44244</v>
      </c>
      <c r="K237" s="333" t="s">
        <v>491</v>
      </c>
      <c r="L237" s="334" t="s">
        <v>60</v>
      </c>
      <c r="M237" s="335" t="s">
        <v>9972</v>
      </c>
      <c r="N237" s="335" t="s">
        <v>60</v>
      </c>
      <c r="O237" s="335" t="s">
        <v>60</v>
      </c>
      <c r="P237" s="332">
        <v>1.02</v>
      </c>
      <c r="Q237" s="331" t="s">
        <v>8669</v>
      </c>
      <c r="R237" s="339" t="s">
        <v>9973</v>
      </c>
      <c r="S237" s="333" t="s">
        <v>8346</v>
      </c>
      <c r="T237" s="331" t="s">
        <v>6917</v>
      </c>
      <c r="U237" s="331" t="s">
        <v>492</v>
      </c>
      <c r="V237" s="335" t="s">
        <v>60</v>
      </c>
      <c r="W237" s="333" t="s">
        <v>60</v>
      </c>
      <c r="X237" s="330" t="s">
        <v>60</v>
      </c>
      <c r="Y237" s="335" t="s">
        <v>60</v>
      </c>
      <c r="Z237" s="333" t="s">
        <v>60</v>
      </c>
      <c r="AA237" s="330" t="s">
        <v>60</v>
      </c>
      <c r="AB237" s="341" t="s">
        <v>60</v>
      </c>
      <c r="AC237" s="332">
        <v>2.09</v>
      </c>
      <c r="AD237" s="341" t="s">
        <v>60</v>
      </c>
      <c r="AE237" s="341" t="s">
        <v>60</v>
      </c>
      <c r="AF237" s="332">
        <v>45.26</v>
      </c>
      <c r="AG237" s="338">
        <v>0.216</v>
      </c>
      <c r="AH237" s="338">
        <v>0.375</v>
      </c>
      <c r="AI237" s="342">
        <v>0</v>
      </c>
      <c r="AJ237" s="338">
        <v>-6.9000000000000006E-2</v>
      </c>
      <c r="AK237" s="332">
        <v>2.81</v>
      </c>
      <c r="AL237" s="331" t="s">
        <v>8328</v>
      </c>
      <c r="AM237" s="331" t="s">
        <v>8329</v>
      </c>
      <c r="AN237" s="332">
        <v>27.12</v>
      </c>
      <c r="AO237" s="332">
        <v>27.12</v>
      </c>
      <c r="AP237" s="332">
        <v>33.33</v>
      </c>
      <c r="AQ237" s="90">
        <f t="shared" si="3"/>
        <v>203</v>
      </c>
      <c r="AR237" s="90">
        <f t="shared" si="3"/>
        <v>229</v>
      </c>
      <c r="AS237" s="90">
        <f t="shared" si="3"/>
        <v>220</v>
      </c>
    </row>
    <row r="238" spans="1:45" ht="393.75">
      <c r="A238" s="329">
        <v>44602</v>
      </c>
      <c r="B238" s="330" t="s">
        <v>1417</v>
      </c>
      <c r="C238" s="330" t="s">
        <v>1418</v>
      </c>
      <c r="D238" s="331" t="s">
        <v>61</v>
      </c>
      <c r="E238" s="331" t="s">
        <v>67</v>
      </c>
      <c r="F238" s="332">
        <v>4.13</v>
      </c>
      <c r="G238" s="330" t="s">
        <v>1419</v>
      </c>
      <c r="H238" s="330" t="s">
        <v>60</v>
      </c>
      <c r="I238" s="331" t="s">
        <v>1420</v>
      </c>
      <c r="J238" s="329">
        <v>44602</v>
      </c>
      <c r="K238" s="333" t="s">
        <v>491</v>
      </c>
      <c r="L238" s="329">
        <v>44627</v>
      </c>
      <c r="M238" s="335" t="s">
        <v>9974</v>
      </c>
      <c r="N238" s="335" t="s">
        <v>9975</v>
      </c>
      <c r="O238" s="335" t="s">
        <v>9976</v>
      </c>
      <c r="P238" s="336">
        <v>14.8</v>
      </c>
      <c r="Q238" s="331" t="s">
        <v>8840</v>
      </c>
      <c r="R238" s="339" t="s">
        <v>9977</v>
      </c>
      <c r="S238" s="333" t="s">
        <v>9334</v>
      </c>
      <c r="T238" s="331" t="s">
        <v>6917</v>
      </c>
      <c r="U238" s="331" t="s">
        <v>492</v>
      </c>
      <c r="V238" s="335" t="s">
        <v>9978</v>
      </c>
      <c r="W238" s="333" t="s">
        <v>9336</v>
      </c>
      <c r="X238" s="340">
        <v>3056</v>
      </c>
      <c r="Y238" s="335" t="s">
        <v>60</v>
      </c>
      <c r="Z238" s="333" t="s">
        <v>60</v>
      </c>
      <c r="AA238" s="330" t="s">
        <v>60</v>
      </c>
      <c r="AB238" s="332">
        <v>10.88</v>
      </c>
      <c r="AC238" s="332">
        <v>1.1299999999999999</v>
      </c>
      <c r="AD238" s="332">
        <v>3.51</v>
      </c>
      <c r="AE238" s="332">
        <v>4.4400000000000004</v>
      </c>
      <c r="AF238" s="338">
        <v>0.40400000000000003</v>
      </c>
      <c r="AG238" s="332">
        <v>13.92</v>
      </c>
      <c r="AH238" s="332">
        <v>22.28</v>
      </c>
      <c r="AI238" s="336">
        <v>30.6</v>
      </c>
      <c r="AJ238" s="332">
        <v>1.53</v>
      </c>
      <c r="AK238" s="336">
        <v>29.9</v>
      </c>
      <c r="AL238" s="331" t="s">
        <v>8328</v>
      </c>
      <c r="AM238" s="331" t="s">
        <v>8329</v>
      </c>
      <c r="AN238" s="332">
        <v>25</v>
      </c>
      <c r="AO238" s="332">
        <v>27.12</v>
      </c>
      <c r="AP238" s="332">
        <v>17.649999999999999</v>
      </c>
      <c r="AQ238" s="90">
        <f t="shared" si="3"/>
        <v>214</v>
      </c>
      <c r="AR238" s="90">
        <f t="shared" si="3"/>
        <v>229</v>
      </c>
      <c r="AS238" s="90">
        <f t="shared" si="3"/>
        <v>301</v>
      </c>
    </row>
    <row r="239" spans="1:45" ht="303.75">
      <c r="A239" s="329">
        <v>44225</v>
      </c>
      <c r="B239" s="330" t="s">
        <v>1371</v>
      </c>
      <c r="C239" s="330" t="s">
        <v>1372</v>
      </c>
      <c r="D239" s="331" t="s">
        <v>61</v>
      </c>
      <c r="E239" s="331" t="s">
        <v>67</v>
      </c>
      <c r="F239" s="332">
        <v>129.62</v>
      </c>
      <c r="G239" s="330" t="s">
        <v>1373</v>
      </c>
      <c r="H239" s="330" t="s">
        <v>1374</v>
      </c>
      <c r="I239" s="331" t="s">
        <v>1375</v>
      </c>
      <c r="J239" s="329">
        <v>44225</v>
      </c>
      <c r="K239" s="333" t="s">
        <v>491</v>
      </c>
      <c r="L239" s="329">
        <v>44257</v>
      </c>
      <c r="M239" s="335" t="s">
        <v>9979</v>
      </c>
      <c r="N239" s="335" t="s">
        <v>60</v>
      </c>
      <c r="O239" s="335" t="s">
        <v>60</v>
      </c>
      <c r="P239" s="336">
        <v>155.6</v>
      </c>
      <c r="Q239" s="331" t="s">
        <v>8547</v>
      </c>
      <c r="R239" s="337" t="s">
        <v>9980</v>
      </c>
      <c r="S239" s="333" t="s">
        <v>9981</v>
      </c>
      <c r="T239" s="331" t="s">
        <v>6917</v>
      </c>
      <c r="U239" s="331" t="s">
        <v>492</v>
      </c>
      <c r="V239" s="335" t="s">
        <v>9982</v>
      </c>
      <c r="W239" s="333" t="s">
        <v>9983</v>
      </c>
      <c r="X239" s="340">
        <v>1833.2</v>
      </c>
      <c r="Y239" s="335" t="s">
        <v>9984</v>
      </c>
      <c r="Z239" s="333" t="s">
        <v>8541</v>
      </c>
      <c r="AA239" s="330" t="s">
        <v>60</v>
      </c>
      <c r="AB239" s="341" t="s">
        <v>60</v>
      </c>
      <c r="AC239" s="332">
        <v>4.6100000000000003</v>
      </c>
      <c r="AD239" s="341" t="s">
        <v>60</v>
      </c>
      <c r="AE239" s="341" t="s">
        <v>60</v>
      </c>
      <c r="AF239" s="332">
        <v>12.76</v>
      </c>
      <c r="AG239" s="332">
        <v>261.55</v>
      </c>
      <c r="AH239" s="332">
        <v>312.02</v>
      </c>
      <c r="AI239" s="336">
        <v>14.5</v>
      </c>
      <c r="AJ239" s="332">
        <v>-4.5</v>
      </c>
      <c r="AK239" s="336">
        <v>62.6</v>
      </c>
      <c r="AL239" s="331" t="s">
        <v>8328</v>
      </c>
      <c r="AM239" s="331" t="s">
        <v>8329</v>
      </c>
      <c r="AN239" s="332">
        <v>27.33</v>
      </c>
      <c r="AO239" s="332">
        <v>26.74</v>
      </c>
      <c r="AP239" s="332">
        <v>33.119999999999997</v>
      </c>
      <c r="AQ239" s="90">
        <f t="shared" si="3"/>
        <v>202</v>
      </c>
      <c r="AR239" s="90">
        <f t="shared" si="3"/>
        <v>231</v>
      </c>
      <c r="AS239" s="90">
        <f t="shared" si="3"/>
        <v>222</v>
      </c>
    </row>
    <row r="240" spans="1:45" ht="409.5">
      <c r="A240" s="329">
        <v>44256</v>
      </c>
      <c r="B240" s="330" t="s">
        <v>176</v>
      </c>
      <c r="C240" s="330" t="s">
        <v>60</v>
      </c>
      <c r="D240" s="331" t="s">
        <v>61</v>
      </c>
      <c r="E240" s="331" t="s">
        <v>67</v>
      </c>
      <c r="F240" s="332">
        <v>975.19</v>
      </c>
      <c r="G240" s="330" t="s">
        <v>177</v>
      </c>
      <c r="H240" s="330" t="s">
        <v>60</v>
      </c>
      <c r="I240" s="331" t="s">
        <v>178</v>
      </c>
      <c r="J240" s="329">
        <v>44256</v>
      </c>
      <c r="K240" s="333" t="s">
        <v>491</v>
      </c>
      <c r="L240" s="329">
        <v>44562</v>
      </c>
      <c r="M240" s="335" t="s">
        <v>9985</v>
      </c>
      <c r="N240" s="335" t="s">
        <v>60</v>
      </c>
      <c r="O240" s="335" t="s">
        <v>60</v>
      </c>
      <c r="P240" s="341" t="s">
        <v>60</v>
      </c>
      <c r="Q240" s="331" t="s">
        <v>8633</v>
      </c>
      <c r="R240" s="339" t="s">
        <v>9986</v>
      </c>
      <c r="S240" s="333" t="s">
        <v>9987</v>
      </c>
      <c r="T240" s="331" t="s">
        <v>6921</v>
      </c>
      <c r="U240" s="331" t="s">
        <v>492</v>
      </c>
      <c r="V240" s="335" t="s">
        <v>9988</v>
      </c>
      <c r="W240" s="333" t="s">
        <v>9989</v>
      </c>
      <c r="X240" s="340">
        <v>2911.2</v>
      </c>
      <c r="Y240" s="335" t="s">
        <v>60</v>
      </c>
      <c r="Z240" s="333" t="s">
        <v>60</v>
      </c>
      <c r="AA240" s="330" t="s">
        <v>60</v>
      </c>
      <c r="AB240" s="332">
        <v>29.94</v>
      </c>
      <c r="AC240" s="332">
        <v>1.57</v>
      </c>
      <c r="AD240" s="341" t="s">
        <v>60</v>
      </c>
      <c r="AE240" s="341" t="s">
        <v>60</v>
      </c>
      <c r="AF240" s="341" t="s">
        <v>60</v>
      </c>
      <c r="AG240" s="341" t="s">
        <v>60</v>
      </c>
      <c r="AH240" s="332">
        <v>975.19</v>
      </c>
      <c r="AI240" s="342">
        <v>0</v>
      </c>
      <c r="AJ240" s="336">
        <v>52</v>
      </c>
      <c r="AK240" s="336">
        <v>5044</v>
      </c>
      <c r="AL240" s="331" t="s">
        <v>8328</v>
      </c>
      <c r="AM240" s="331" t="s">
        <v>8329</v>
      </c>
      <c r="AN240" s="332">
        <v>26.42</v>
      </c>
      <c r="AO240" s="332">
        <v>26.73</v>
      </c>
      <c r="AP240" s="332">
        <v>53.88</v>
      </c>
      <c r="AQ240" s="90">
        <f t="shared" si="3"/>
        <v>206</v>
      </c>
      <c r="AR240" s="90">
        <f t="shared" si="3"/>
        <v>232</v>
      </c>
      <c r="AS240" s="90">
        <f t="shared" si="3"/>
        <v>128</v>
      </c>
    </row>
    <row r="241" spans="1:45" ht="303.75">
      <c r="A241" s="329">
        <v>44832</v>
      </c>
      <c r="B241" s="330" t="s">
        <v>1589</v>
      </c>
      <c r="C241" s="330" t="s">
        <v>1590</v>
      </c>
      <c r="D241" s="331" t="s">
        <v>61</v>
      </c>
      <c r="E241" s="331" t="s">
        <v>77</v>
      </c>
      <c r="F241" s="332">
        <v>107.45</v>
      </c>
      <c r="G241" s="330" t="s">
        <v>1591</v>
      </c>
      <c r="H241" s="330" t="s">
        <v>60</v>
      </c>
      <c r="I241" s="331" t="s">
        <v>1592</v>
      </c>
      <c r="J241" s="329">
        <v>44832</v>
      </c>
      <c r="K241" s="333" t="s">
        <v>491</v>
      </c>
      <c r="L241" s="334" t="s">
        <v>60</v>
      </c>
      <c r="M241" s="335" t="s">
        <v>9990</v>
      </c>
      <c r="N241" s="335" t="s">
        <v>60</v>
      </c>
      <c r="O241" s="335" t="s">
        <v>9991</v>
      </c>
      <c r="P241" s="336">
        <v>160.6</v>
      </c>
      <c r="Q241" s="331" t="s">
        <v>9165</v>
      </c>
      <c r="R241" s="333" t="s">
        <v>9992</v>
      </c>
      <c r="S241" s="333" t="s">
        <v>9993</v>
      </c>
      <c r="T241" s="331" t="s">
        <v>6915</v>
      </c>
      <c r="U241" s="331" t="s">
        <v>492</v>
      </c>
      <c r="V241" s="335" t="s">
        <v>9994</v>
      </c>
      <c r="W241" s="339" t="s">
        <v>9995</v>
      </c>
      <c r="X241" s="330" t="s">
        <v>60</v>
      </c>
      <c r="Y241" s="335" t="s">
        <v>60</v>
      </c>
      <c r="Z241" s="333" t="s">
        <v>60</v>
      </c>
      <c r="AA241" s="330" t="s">
        <v>60</v>
      </c>
      <c r="AB241" s="332">
        <v>15.77</v>
      </c>
      <c r="AC241" s="332">
        <v>2</v>
      </c>
      <c r="AD241" s="341" t="s">
        <v>60</v>
      </c>
      <c r="AE241" s="341" t="s">
        <v>60</v>
      </c>
      <c r="AF241" s="341" t="s">
        <v>60</v>
      </c>
      <c r="AG241" s="341" t="s">
        <v>60</v>
      </c>
      <c r="AH241" s="332">
        <v>151.34</v>
      </c>
      <c r="AI241" s="336">
        <v>77.3</v>
      </c>
      <c r="AJ241" s="336">
        <v>12.9</v>
      </c>
      <c r="AK241" s="336">
        <v>606.9</v>
      </c>
      <c r="AL241" s="331" t="s">
        <v>8328</v>
      </c>
      <c r="AM241" s="331" t="s">
        <v>8329</v>
      </c>
      <c r="AN241" s="332">
        <v>18.75</v>
      </c>
      <c r="AO241" s="332">
        <v>26.67</v>
      </c>
      <c r="AP241" s="332">
        <v>30.14</v>
      </c>
      <c r="AQ241" s="90">
        <f t="shared" si="3"/>
        <v>261</v>
      </c>
      <c r="AR241" s="90">
        <f t="shared" si="3"/>
        <v>233</v>
      </c>
      <c r="AS241" s="90">
        <f t="shared" si="3"/>
        <v>239</v>
      </c>
    </row>
    <row r="242" spans="1:45" ht="213.75">
      <c r="A242" s="329">
        <v>44140</v>
      </c>
      <c r="B242" s="330" t="s">
        <v>1529</v>
      </c>
      <c r="C242" s="330" t="s">
        <v>1530</v>
      </c>
      <c r="D242" s="331" t="s">
        <v>61</v>
      </c>
      <c r="E242" s="331" t="s">
        <v>77</v>
      </c>
      <c r="F242" s="338">
        <v>0.27200000000000002</v>
      </c>
      <c r="G242" s="330" t="s">
        <v>60</v>
      </c>
      <c r="H242" s="330" t="s">
        <v>1531</v>
      </c>
      <c r="I242" s="331" t="s">
        <v>1532</v>
      </c>
      <c r="J242" s="329">
        <v>44140</v>
      </c>
      <c r="K242" s="333" t="s">
        <v>491</v>
      </c>
      <c r="L242" s="334" t="s">
        <v>60</v>
      </c>
      <c r="M242" s="335" t="s">
        <v>9996</v>
      </c>
      <c r="N242" s="335" t="s">
        <v>60</v>
      </c>
      <c r="O242" s="335" t="s">
        <v>60</v>
      </c>
      <c r="P242" s="332">
        <v>8.26</v>
      </c>
      <c r="Q242" s="331" t="s">
        <v>8876</v>
      </c>
      <c r="R242" s="333" t="s">
        <v>9997</v>
      </c>
      <c r="S242" s="333" t="s">
        <v>8980</v>
      </c>
      <c r="T242" s="331" t="s">
        <v>6917</v>
      </c>
      <c r="U242" s="331" t="s">
        <v>492</v>
      </c>
      <c r="V242" s="335" t="s">
        <v>60</v>
      </c>
      <c r="W242" s="333" t="s">
        <v>60</v>
      </c>
      <c r="X242" s="330" t="s">
        <v>60</v>
      </c>
      <c r="Y242" s="335" t="s">
        <v>9998</v>
      </c>
      <c r="Z242" s="339" t="s">
        <v>9999</v>
      </c>
      <c r="AA242" s="330" t="s">
        <v>10000</v>
      </c>
      <c r="AB242" s="341" t="s">
        <v>60</v>
      </c>
      <c r="AC242" s="338">
        <v>0.73</v>
      </c>
      <c r="AD242" s="341" t="s">
        <v>60</v>
      </c>
      <c r="AE242" s="341" t="s">
        <v>60</v>
      </c>
      <c r="AF242" s="341" t="s">
        <v>60</v>
      </c>
      <c r="AG242" s="341" t="s">
        <v>60</v>
      </c>
      <c r="AH242" s="338">
        <v>0.375</v>
      </c>
      <c r="AI242" s="342">
        <v>0</v>
      </c>
      <c r="AJ242" s="338">
        <v>-1.9E-2</v>
      </c>
      <c r="AK242" s="338">
        <v>0.72099999999999997</v>
      </c>
      <c r="AL242" s="331" t="s">
        <v>8328</v>
      </c>
      <c r="AM242" s="331" t="s">
        <v>8329</v>
      </c>
      <c r="AN242" s="332">
        <v>20.64</v>
      </c>
      <c r="AO242" s="332">
        <v>26.58</v>
      </c>
      <c r="AP242" s="332">
        <v>32.74</v>
      </c>
      <c r="AQ242" s="90">
        <f t="shared" si="3"/>
        <v>244</v>
      </c>
      <c r="AR242" s="90">
        <f t="shared" si="3"/>
        <v>234</v>
      </c>
      <c r="AS242" s="90">
        <f t="shared" si="3"/>
        <v>223</v>
      </c>
    </row>
    <row r="243" spans="1:45" ht="409.5">
      <c r="A243" s="329">
        <v>44277</v>
      </c>
      <c r="B243" s="330" t="s">
        <v>261</v>
      </c>
      <c r="C243" s="330" t="s">
        <v>60</v>
      </c>
      <c r="D243" s="331" t="s">
        <v>61</v>
      </c>
      <c r="E243" s="331" t="s">
        <v>67</v>
      </c>
      <c r="F243" s="332">
        <v>246.41</v>
      </c>
      <c r="G243" s="330" t="s">
        <v>262</v>
      </c>
      <c r="H243" s="330" t="s">
        <v>263</v>
      </c>
      <c r="I243" s="331" t="s">
        <v>264</v>
      </c>
      <c r="J243" s="329">
        <v>44277</v>
      </c>
      <c r="K243" s="333" t="s">
        <v>491</v>
      </c>
      <c r="L243" s="329">
        <v>44487</v>
      </c>
      <c r="M243" s="335" t="s">
        <v>10001</v>
      </c>
      <c r="N243" s="335" t="s">
        <v>60</v>
      </c>
      <c r="O243" s="335" t="s">
        <v>60</v>
      </c>
      <c r="P243" s="341" t="s">
        <v>60</v>
      </c>
      <c r="Q243" s="331" t="s">
        <v>8633</v>
      </c>
      <c r="R243" s="339" t="s">
        <v>8949</v>
      </c>
      <c r="S243" s="333" t="s">
        <v>9401</v>
      </c>
      <c r="T243" s="331" t="s">
        <v>6921</v>
      </c>
      <c r="U243" s="331" t="s">
        <v>492</v>
      </c>
      <c r="V243" s="335" t="s">
        <v>10002</v>
      </c>
      <c r="W243" s="333" t="s">
        <v>8680</v>
      </c>
      <c r="X243" s="340">
        <v>1000.4</v>
      </c>
      <c r="Y243" s="335" t="s">
        <v>10003</v>
      </c>
      <c r="Z243" s="339" t="s">
        <v>10004</v>
      </c>
      <c r="AA243" s="330" t="s">
        <v>60</v>
      </c>
      <c r="AB243" s="332">
        <v>29.76</v>
      </c>
      <c r="AC243" s="332">
        <v>1.55</v>
      </c>
      <c r="AD243" s="341" t="s">
        <v>60</v>
      </c>
      <c r="AE243" s="341" t="s">
        <v>60</v>
      </c>
      <c r="AF243" s="341" t="s">
        <v>60</v>
      </c>
      <c r="AG243" s="341" t="s">
        <v>60</v>
      </c>
      <c r="AH243" s="332">
        <v>245.86</v>
      </c>
      <c r="AI243" s="336">
        <v>60.3</v>
      </c>
      <c r="AJ243" s="336">
        <v>16.100000000000001</v>
      </c>
      <c r="AK243" s="336">
        <v>1587.6</v>
      </c>
      <c r="AL243" s="331" t="s">
        <v>8328</v>
      </c>
      <c r="AM243" s="331" t="s">
        <v>8329</v>
      </c>
      <c r="AN243" s="332">
        <v>24.54</v>
      </c>
      <c r="AO243" s="332">
        <v>26.55</v>
      </c>
      <c r="AP243" s="332">
        <v>44.63</v>
      </c>
      <c r="AQ243" s="90">
        <f t="shared" si="3"/>
        <v>217</v>
      </c>
      <c r="AR243" s="90">
        <f t="shared" si="3"/>
        <v>235</v>
      </c>
      <c r="AS243" s="90">
        <f t="shared" si="3"/>
        <v>160</v>
      </c>
    </row>
    <row r="244" spans="1:45" ht="101.25">
      <c r="A244" s="329">
        <v>44207</v>
      </c>
      <c r="B244" s="330" t="s">
        <v>1586</v>
      </c>
      <c r="C244" s="330" t="s">
        <v>60</v>
      </c>
      <c r="D244" s="331" t="s">
        <v>61</v>
      </c>
      <c r="E244" s="331" t="s">
        <v>67</v>
      </c>
      <c r="F244" s="332">
        <v>414.03</v>
      </c>
      <c r="G244" s="330" t="s">
        <v>1587</v>
      </c>
      <c r="H244" s="330" t="s">
        <v>60</v>
      </c>
      <c r="I244" s="331" t="s">
        <v>1588</v>
      </c>
      <c r="J244" s="329">
        <v>44207</v>
      </c>
      <c r="K244" s="333" t="s">
        <v>491</v>
      </c>
      <c r="L244" s="329">
        <v>44335</v>
      </c>
      <c r="M244" s="335" t="s">
        <v>10005</v>
      </c>
      <c r="N244" s="335" t="s">
        <v>60</v>
      </c>
      <c r="O244" s="335" t="s">
        <v>60</v>
      </c>
      <c r="P244" s="341" t="s">
        <v>60</v>
      </c>
      <c r="Q244" s="331" t="s">
        <v>9584</v>
      </c>
      <c r="R244" s="339" t="s">
        <v>10006</v>
      </c>
      <c r="S244" s="333" t="s">
        <v>9237</v>
      </c>
      <c r="T244" s="331" t="s">
        <v>6915</v>
      </c>
      <c r="U244" s="331" t="s">
        <v>492</v>
      </c>
      <c r="V244" s="335" t="s">
        <v>10007</v>
      </c>
      <c r="W244" s="333" t="s">
        <v>10008</v>
      </c>
      <c r="X244" s="340">
        <v>644.5</v>
      </c>
      <c r="Y244" s="335" t="s">
        <v>60</v>
      </c>
      <c r="Z244" s="333" t="s">
        <v>60</v>
      </c>
      <c r="AA244" s="330" t="s">
        <v>60</v>
      </c>
      <c r="AB244" s="341" t="s">
        <v>60</v>
      </c>
      <c r="AC244" s="338">
        <v>0.46400000000000002</v>
      </c>
      <c r="AD244" s="341" t="s">
        <v>60</v>
      </c>
      <c r="AE244" s="341" t="s">
        <v>60</v>
      </c>
      <c r="AF244" s="332">
        <v>1.89</v>
      </c>
      <c r="AG244" s="332">
        <v>414.03</v>
      </c>
      <c r="AH244" s="332">
        <v>75.66</v>
      </c>
      <c r="AI244" s="341" t="s">
        <v>60</v>
      </c>
      <c r="AJ244" s="341" t="s">
        <v>60</v>
      </c>
      <c r="AK244" s="336">
        <v>657.9</v>
      </c>
      <c r="AL244" s="331" t="s">
        <v>8328</v>
      </c>
      <c r="AM244" s="331" t="s">
        <v>8329</v>
      </c>
      <c r="AN244" s="332">
        <v>18.96</v>
      </c>
      <c r="AO244" s="332">
        <v>25.59</v>
      </c>
      <c r="AP244" s="332">
        <v>15.75</v>
      </c>
      <c r="AQ244" s="90">
        <f t="shared" si="3"/>
        <v>260</v>
      </c>
      <c r="AR244" s="90">
        <f t="shared" si="3"/>
        <v>236</v>
      </c>
      <c r="AS244" s="90">
        <f t="shared" si="3"/>
        <v>316</v>
      </c>
    </row>
    <row r="245" spans="1:45" ht="213.75">
      <c r="A245" s="329">
        <v>44589</v>
      </c>
      <c r="B245" s="330" t="s">
        <v>1403</v>
      </c>
      <c r="C245" s="330" t="s">
        <v>60</v>
      </c>
      <c r="D245" s="331" t="s">
        <v>61</v>
      </c>
      <c r="E245" s="331" t="s">
        <v>67</v>
      </c>
      <c r="F245" s="332">
        <v>64.430000000000007</v>
      </c>
      <c r="G245" s="330" t="s">
        <v>1404</v>
      </c>
      <c r="H245" s="330" t="s">
        <v>60</v>
      </c>
      <c r="I245" s="331" t="s">
        <v>1405</v>
      </c>
      <c r="J245" s="329">
        <v>44589</v>
      </c>
      <c r="K245" s="333" t="s">
        <v>491</v>
      </c>
      <c r="L245" s="329">
        <v>44749</v>
      </c>
      <c r="M245" s="335" t="s">
        <v>10009</v>
      </c>
      <c r="N245" s="335" t="s">
        <v>60</v>
      </c>
      <c r="O245" s="335" t="s">
        <v>60</v>
      </c>
      <c r="P245" s="341" t="s">
        <v>60</v>
      </c>
      <c r="Q245" s="331" t="s">
        <v>8876</v>
      </c>
      <c r="R245" s="339" t="s">
        <v>10010</v>
      </c>
      <c r="S245" s="333" t="s">
        <v>9476</v>
      </c>
      <c r="T245" s="331" t="s">
        <v>6921</v>
      </c>
      <c r="U245" s="331" t="s">
        <v>492</v>
      </c>
      <c r="V245" s="335" t="s">
        <v>10011</v>
      </c>
      <c r="W245" s="333" t="s">
        <v>9319</v>
      </c>
      <c r="X245" s="330" t="s">
        <v>60</v>
      </c>
      <c r="Y245" s="335" t="s">
        <v>60</v>
      </c>
      <c r="Z245" s="333" t="s">
        <v>60</v>
      </c>
      <c r="AA245" s="330" t="s">
        <v>60</v>
      </c>
      <c r="AB245" s="332">
        <v>76.14</v>
      </c>
      <c r="AC245" s="332">
        <v>1.28</v>
      </c>
      <c r="AD245" s="341" t="s">
        <v>60</v>
      </c>
      <c r="AE245" s="341" t="s">
        <v>60</v>
      </c>
      <c r="AF245" s="341" t="s">
        <v>60</v>
      </c>
      <c r="AG245" s="341" t="s">
        <v>60</v>
      </c>
      <c r="AH245" s="332">
        <v>62.51</v>
      </c>
      <c r="AI245" s="332">
        <v>8.52</v>
      </c>
      <c r="AJ245" s="338">
        <v>0.82099999999999995</v>
      </c>
      <c r="AK245" s="336">
        <v>234.8</v>
      </c>
      <c r="AL245" s="331" t="s">
        <v>8328</v>
      </c>
      <c r="AM245" s="331" t="s">
        <v>8329</v>
      </c>
      <c r="AN245" s="332">
        <v>25.89</v>
      </c>
      <c r="AO245" s="332">
        <v>25.44</v>
      </c>
      <c r="AP245" s="332">
        <v>27.15</v>
      </c>
      <c r="AQ245" s="90">
        <f t="shared" si="3"/>
        <v>208</v>
      </c>
      <c r="AR245" s="90">
        <f t="shared" si="3"/>
        <v>237</v>
      </c>
      <c r="AS245" s="90">
        <f t="shared" si="3"/>
        <v>256</v>
      </c>
    </row>
    <row r="246" spans="1:45" ht="123.75">
      <c r="A246" s="329">
        <v>44747</v>
      </c>
      <c r="B246" s="330" t="s">
        <v>1797</v>
      </c>
      <c r="C246" s="330" t="s">
        <v>1798</v>
      </c>
      <c r="D246" s="331" t="s">
        <v>61</v>
      </c>
      <c r="E246" s="331" t="s">
        <v>77</v>
      </c>
      <c r="F246" s="332">
        <v>84.5</v>
      </c>
      <c r="G246" s="330" t="s">
        <v>1793</v>
      </c>
      <c r="H246" s="330" t="s">
        <v>1799</v>
      </c>
      <c r="I246" s="331" t="s">
        <v>1800</v>
      </c>
      <c r="J246" s="329">
        <v>44747</v>
      </c>
      <c r="K246" s="333" t="s">
        <v>491</v>
      </c>
      <c r="L246" s="334" t="s">
        <v>60</v>
      </c>
      <c r="M246" s="335" t="s">
        <v>10012</v>
      </c>
      <c r="N246" s="335" t="s">
        <v>10013</v>
      </c>
      <c r="O246" s="335" t="s">
        <v>10014</v>
      </c>
      <c r="P246" s="336">
        <v>97.6</v>
      </c>
      <c r="Q246" s="331" t="s">
        <v>10015</v>
      </c>
      <c r="R246" s="333" t="s">
        <v>10016</v>
      </c>
      <c r="S246" s="333" t="s">
        <v>8642</v>
      </c>
      <c r="T246" s="331" t="s">
        <v>6917</v>
      </c>
      <c r="U246" s="331" t="s">
        <v>492</v>
      </c>
      <c r="V246" s="335" t="s">
        <v>10017</v>
      </c>
      <c r="W246" s="333" t="s">
        <v>8644</v>
      </c>
      <c r="X246" s="340">
        <v>349.8</v>
      </c>
      <c r="Y246" s="335" t="s">
        <v>10018</v>
      </c>
      <c r="Z246" s="333" t="s">
        <v>8576</v>
      </c>
      <c r="AA246" s="330" t="s">
        <v>60</v>
      </c>
      <c r="AB246" s="341" t="s">
        <v>60</v>
      </c>
      <c r="AC246" s="332">
        <v>1</v>
      </c>
      <c r="AD246" s="332">
        <v>3.52</v>
      </c>
      <c r="AE246" s="341" t="s">
        <v>60</v>
      </c>
      <c r="AF246" s="338">
        <v>0.48</v>
      </c>
      <c r="AG246" s="332">
        <v>72.680000000000007</v>
      </c>
      <c r="AH246" s="332">
        <v>74.62</v>
      </c>
      <c r="AI246" s="336">
        <v>154.1</v>
      </c>
      <c r="AJ246" s="336">
        <v>-136.69999999999999</v>
      </c>
      <c r="AK246" s="336">
        <v>125.2</v>
      </c>
      <c r="AL246" s="331" t="s">
        <v>8328</v>
      </c>
      <c r="AM246" s="331" t="s">
        <v>8329</v>
      </c>
      <c r="AN246" s="332">
        <v>10.42</v>
      </c>
      <c r="AO246" s="332">
        <v>25.41</v>
      </c>
      <c r="AP246" s="332">
        <v>-47.91</v>
      </c>
      <c r="AQ246" s="90">
        <f t="shared" si="3"/>
        <v>316</v>
      </c>
      <c r="AR246" s="90">
        <f t="shared" si="3"/>
        <v>238</v>
      </c>
      <c r="AS246" s="90">
        <f t="shared" si="3"/>
        <v>506</v>
      </c>
    </row>
    <row r="247" spans="1:45" ht="409.5">
      <c r="A247" s="329">
        <v>44845</v>
      </c>
      <c r="B247" s="330" t="s">
        <v>10019</v>
      </c>
      <c r="C247" s="330" t="s">
        <v>10020</v>
      </c>
      <c r="D247" s="331" t="s">
        <v>61</v>
      </c>
      <c r="E247" s="331" t="s">
        <v>77</v>
      </c>
      <c r="F247" s="332">
        <v>328.32</v>
      </c>
      <c r="G247" s="330" t="s">
        <v>1183</v>
      </c>
      <c r="H247" s="330" t="s">
        <v>4463</v>
      </c>
      <c r="I247" s="331" t="s">
        <v>4464</v>
      </c>
      <c r="J247" s="329">
        <v>44845</v>
      </c>
      <c r="K247" s="333" t="s">
        <v>491</v>
      </c>
      <c r="L247" s="334" t="s">
        <v>60</v>
      </c>
      <c r="M247" s="335" t="s">
        <v>10021</v>
      </c>
      <c r="N247" s="335" t="s">
        <v>10022</v>
      </c>
      <c r="O247" s="335" t="s">
        <v>10023</v>
      </c>
      <c r="P247" s="336">
        <v>265.8</v>
      </c>
      <c r="Q247" s="331" t="s">
        <v>8836</v>
      </c>
      <c r="R247" s="333" t="s">
        <v>10024</v>
      </c>
      <c r="S247" s="333" t="s">
        <v>9936</v>
      </c>
      <c r="T247" s="331" t="s">
        <v>6921</v>
      </c>
      <c r="U247" s="331" t="s">
        <v>492</v>
      </c>
      <c r="V247" s="335" t="s">
        <v>10025</v>
      </c>
      <c r="W247" s="333" t="s">
        <v>10026</v>
      </c>
      <c r="X247" s="340">
        <v>340.6</v>
      </c>
      <c r="Y247" s="335" t="s">
        <v>10027</v>
      </c>
      <c r="Z247" s="339" t="s">
        <v>10028</v>
      </c>
      <c r="AA247" s="330" t="s">
        <v>8665</v>
      </c>
      <c r="AB247" s="341" t="s">
        <v>60</v>
      </c>
      <c r="AC247" s="332">
        <v>1.04</v>
      </c>
      <c r="AD247" s="341" t="s">
        <v>60</v>
      </c>
      <c r="AE247" s="341" t="s">
        <v>60</v>
      </c>
      <c r="AF247" s="332">
        <v>1.23</v>
      </c>
      <c r="AG247" s="332">
        <v>281.56</v>
      </c>
      <c r="AH247" s="332">
        <v>284.97000000000003</v>
      </c>
      <c r="AI247" s="336">
        <v>229.7</v>
      </c>
      <c r="AJ247" s="336">
        <v>-64.8</v>
      </c>
      <c r="AK247" s="336">
        <v>377.3</v>
      </c>
      <c r="AL247" s="331" t="s">
        <v>8328</v>
      </c>
      <c r="AM247" s="331" t="s">
        <v>8329</v>
      </c>
      <c r="AN247" s="332">
        <v>37.520000000000003</v>
      </c>
      <c r="AO247" s="332">
        <v>24.96</v>
      </c>
      <c r="AP247" s="332">
        <v>9.27</v>
      </c>
      <c r="AQ247" s="90">
        <f t="shared" si="3"/>
        <v>155</v>
      </c>
      <c r="AR247" s="90">
        <f t="shared" si="3"/>
        <v>239</v>
      </c>
      <c r="AS247" s="90">
        <f t="shared" si="3"/>
        <v>358</v>
      </c>
    </row>
    <row r="248" spans="1:45" ht="348.75">
      <c r="A248" s="329">
        <v>44813</v>
      </c>
      <c r="B248" s="330" t="s">
        <v>1546</v>
      </c>
      <c r="C248" s="330" t="s">
        <v>1547</v>
      </c>
      <c r="D248" s="331" t="s">
        <v>61</v>
      </c>
      <c r="E248" s="331" t="s">
        <v>77</v>
      </c>
      <c r="F248" s="332">
        <v>511.2</v>
      </c>
      <c r="G248" s="330" t="s">
        <v>1548</v>
      </c>
      <c r="H248" s="330" t="s">
        <v>60</v>
      </c>
      <c r="I248" s="331" t="s">
        <v>1549</v>
      </c>
      <c r="J248" s="329">
        <v>44813</v>
      </c>
      <c r="K248" s="333" t="s">
        <v>491</v>
      </c>
      <c r="L248" s="334" t="s">
        <v>60</v>
      </c>
      <c r="M248" s="335" t="s">
        <v>10029</v>
      </c>
      <c r="N248" s="335" t="s">
        <v>60</v>
      </c>
      <c r="O248" s="335" t="s">
        <v>10030</v>
      </c>
      <c r="P248" s="336">
        <v>239</v>
      </c>
      <c r="Q248" s="331" t="s">
        <v>10031</v>
      </c>
      <c r="R248" s="339" t="s">
        <v>10032</v>
      </c>
      <c r="S248" s="333" t="s">
        <v>8568</v>
      </c>
      <c r="T248" s="331" t="s">
        <v>6917</v>
      </c>
      <c r="U248" s="331" t="s">
        <v>492</v>
      </c>
      <c r="V248" s="335" t="s">
        <v>10033</v>
      </c>
      <c r="W248" s="333" t="s">
        <v>8437</v>
      </c>
      <c r="X248" s="330" t="s">
        <v>60</v>
      </c>
      <c r="Y248" s="335" t="s">
        <v>60</v>
      </c>
      <c r="Z248" s="333" t="s">
        <v>60</v>
      </c>
      <c r="AA248" s="330" t="s">
        <v>60</v>
      </c>
      <c r="AB248" s="341" t="s">
        <v>60</v>
      </c>
      <c r="AC248" s="341" t="s">
        <v>60</v>
      </c>
      <c r="AD248" s="341" t="s">
        <v>60</v>
      </c>
      <c r="AE248" s="341" t="s">
        <v>60</v>
      </c>
      <c r="AF248" s="338">
        <v>0.20799999999999999</v>
      </c>
      <c r="AG248" s="332">
        <v>385.47</v>
      </c>
      <c r="AH248" s="332">
        <v>304.77</v>
      </c>
      <c r="AI248" s="336">
        <v>1914.6</v>
      </c>
      <c r="AJ248" s="336">
        <v>-85.1</v>
      </c>
      <c r="AK248" s="336">
        <v>495.2</v>
      </c>
      <c r="AL248" s="331" t="s">
        <v>8328</v>
      </c>
      <c r="AM248" s="331" t="s">
        <v>8329</v>
      </c>
      <c r="AN248" s="332">
        <v>20</v>
      </c>
      <c r="AO248" s="332">
        <v>24.91</v>
      </c>
      <c r="AP248" s="332">
        <v>54.43</v>
      </c>
      <c r="AQ248" s="90">
        <f t="shared" si="3"/>
        <v>249</v>
      </c>
      <c r="AR248" s="90">
        <f t="shared" si="3"/>
        <v>240</v>
      </c>
      <c r="AS248" s="90">
        <f t="shared" si="3"/>
        <v>124</v>
      </c>
    </row>
    <row r="249" spans="1:45" ht="409.5">
      <c r="A249" s="329">
        <v>44607</v>
      </c>
      <c r="B249" s="330" t="s">
        <v>1475</v>
      </c>
      <c r="C249" s="330" t="s">
        <v>1476</v>
      </c>
      <c r="D249" s="331" t="s">
        <v>61</v>
      </c>
      <c r="E249" s="331" t="s">
        <v>77</v>
      </c>
      <c r="F249" s="332">
        <v>1730.93</v>
      </c>
      <c r="G249" s="330" t="s">
        <v>1477</v>
      </c>
      <c r="H249" s="330" t="s">
        <v>1478</v>
      </c>
      <c r="I249" s="331" t="s">
        <v>1479</v>
      </c>
      <c r="J249" s="329">
        <v>44607</v>
      </c>
      <c r="K249" s="333" t="s">
        <v>491</v>
      </c>
      <c r="L249" s="334" t="s">
        <v>60</v>
      </c>
      <c r="M249" s="335" t="s">
        <v>10034</v>
      </c>
      <c r="N249" s="335" t="s">
        <v>10035</v>
      </c>
      <c r="O249" s="335" t="s">
        <v>60</v>
      </c>
      <c r="P249" s="336">
        <v>1054.3</v>
      </c>
      <c r="Q249" s="331" t="s">
        <v>9890</v>
      </c>
      <c r="R249" s="339" t="s">
        <v>10036</v>
      </c>
      <c r="S249" s="333" t="s">
        <v>10037</v>
      </c>
      <c r="T249" s="331" t="s">
        <v>6921</v>
      </c>
      <c r="U249" s="331" t="s">
        <v>492</v>
      </c>
      <c r="V249" s="335" t="s">
        <v>10038</v>
      </c>
      <c r="W249" s="337" t="s">
        <v>10039</v>
      </c>
      <c r="X249" s="330" t="s">
        <v>60</v>
      </c>
      <c r="Y249" s="335" t="s">
        <v>10040</v>
      </c>
      <c r="Z249" s="333" t="s">
        <v>10041</v>
      </c>
      <c r="AA249" s="330" t="s">
        <v>60</v>
      </c>
      <c r="AB249" s="341" t="s">
        <v>60</v>
      </c>
      <c r="AC249" s="341" t="s">
        <v>60</v>
      </c>
      <c r="AD249" s="332">
        <v>6.67</v>
      </c>
      <c r="AE249" s="332">
        <v>20.51</v>
      </c>
      <c r="AF249" s="332">
        <v>1.35</v>
      </c>
      <c r="AG249" s="332">
        <v>1730.93</v>
      </c>
      <c r="AH249" s="332">
        <v>1043.1300000000001</v>
      </c>
      <c r="AI249" s="336">
        <v>1292.5999999999999</v>
      </c>
      <c r="AJ249" s="336">
        <v>16.600000000000001</v>
      </c>
      <c r="AK249" s="336">
        <v>4476.5</v>
      </c>
      <c r="AL249" s="331" t="s">
        <v>8328</v>
      </c>
      <c r="AM249" s="331" t="s">
        <v>8329</v>
      </c>
      <c r="AN249" s="332">
        <v>22.91</v>
      </c>
      <c r="AO249" s="332">
        <v>24.72</v>
      </c>
      <c r="AP249" s="332">
        <v>39.770000000000003</v>
      </c>
      <c r="AQ249" s="90">
        <f t="shared" si="3"/>
        <v>232</v>
      </c>
      <c r="AR249" s="90">
        <f t="shared" si="3"/>
        <v>241</v>
      </c>
      <c r="AS249" s="90">
        <f t="shared" si="3"/>
        <v>185</v>
      </c>
    </row>
    <row r="250" spans="1:45" ht="168.75">
      <c r="A250" s="329">
        <v>44374</v>
      </c>
      <c r="B250" s="330" t="s">
        <v>1384</v>
      </c>
      <c r="C250" s="330" t="s">
        <v>1385</v>
      </c>
      <c r="D250" s="331" t="s">
        <v>61</v>
      </c>
      <c r="E250" s="331" t="s">
        <v>67</v>
      </c>
      <c r="F250" s="332">
        <v>137.59</v>
      </c>
      <c r="G250" s="330" t="s">
        <v>1386</v>
      </c>
      <c r="H250" s="330" t="s">
        <v>60</v>
      </c>
      <c r="I250" s="331" t="s">
        <v>1387</v>
      </c>
      <c r="J250" s="329">
        <v>44374</v>
      </c>
      <c r="K250" s="333" t="s">
        <v>491</v>
      </c>
      <c r="L250" s="329">
        <v>44742</v>
      </c>
      <c r="M250" s="335" t="s">
        <v>10042</v>
      </c>
      <c r="N250" s="335" t="s">
        <v>10043</v>
      </c>
      <c r="O250" s="335" t="s">
        <v>10044</v>
      </c>
      <c r="P250" s="336">
        <v>92.1</v>
      </c>
      <c r="Q250" s="331" t="s">
        <v>9165</v>
      </c>
      <c r="R250" s="339" t="s">
        <v>10045</v>
      </c>
      <c r="S250" s="333" t="s">
        <v>8842</v>
      </c>
      <c r="T250" s="331" t="s">
        <v>6923</v>
      </c>
      <c r="U250" s="331" t="s">
        <v>492</v>
      </c>
      <c r="V250" s="335" t="s">
        <v>10046</v>
      </c>
      <c r="W250" s="333" t="s">
        <v>10047</v>
      </c>
      <c r="X250" s="340">
        <v>49.4</v>
      </c>
      <c r="Y250" s="335" t="s">
        <v>60</v>
      </c>
      <c r="Z250" s="333" t="s">
        <v>60</v>
      </c>
      <c r="AA250" s="330" t="s">
        <v>60</v>
      </c>
      <c r="AB250" s="332">
        <v>19.57</v>
      </c>
      <c r="AC250" s="338">
        <v>0.879</v>
      </c>
      <c r="AD250" s="341" t="s">
        <v>60</v>
      </c>
      <c r="AE250" s="341" t="s">
        <v>60</v>
      </c>
      <c r="AF250" s="341" t="s">
        <v>60</v>
      </c>
      <c r="AG250" s="341" t="s">
        <v>60</v>
      </c>
      <c r="AH250" s="332">
        <v>205.35</v>
      </c>
      <c r="AI250" s="336">
        <v>716</v>
      </c>
      <c r="AJ250" s="336">
        <v>-12.1</v>
      </c>
      <c r="AK250" s="336">
        <v>5150.2</v>
      </c>
      <c r="AL250" s="331" t="s">
        <v>8328</v>
      </c>
      <c r="AM250" s="331" t="s">
        <v>8329</v>
      </c>
      <c r="AN250" s="332">
        <v>26.63</v>
      </c>
      <c r="AO250" s="332">
        <v>24.32</v>
      </c>
      <c r="AP250" s="332">
        <v>38.06</v>
      </c>
      <c r="AQ250" s="90">
        <f t="shared" si="3"/>
        <v>205</v>
      </c>
      <c r="AR250" s="90">
        <f t="shared" si="3"/>
        <v>242</v>
      </c>
      <c r="AS250" s="90">
        <f t="shared" si="3"/>
        <v>192</v>
      </c>
    </row>
    <row r="251" spans="1:45" ht="180">
      <c r="A251" s="329">
        <v>44721</v>
      </c>
      <c r="B251" s="330" t="s">
        <v>1455</v>
      </c>
      <c r="C251" s="330" t="s">
        <v>1456</v>
      </c>
      <c r="D251" s="331" t="s">
        <v>61</v>
      </c>
      <c r="E251" s="331" t="s">
        <v>77</v>
      </c>
      <c r="F251" s="332">
        <v>4.08</v>
      </c>
      <c r="G251" s="330" t="s">
        <v>1457</v>
      </c>
      <c r="H251" s="330" t="s">
        <v>60</v>
      </c>
      <c r="I251" s="331" t="s">
        <v>1458</v>
      </c>
      <c r="J251" s="329">
        <v>44721</v>
      </c>
      <c r="K251" s="333" t="s">
        <v>491</v>
      </c>
      <c r="L251" s="334" t="s">
        <v>60</v>
      </c>
      <c r="M251" s="335" t="s">
        <v>10048</v>
      </c>
      <c r="N251" s="335" t="s">
        <v>60</v>
      </c>
      <c r="O251" s="335" t="s">
        <v>60</v>
      </c>
      <c r="P251" s="332">
        <v>2.58</v>
      </c>
      <c r="Q251" s="331" t="s">
        <v>8991</v>
      </c>
      <c r="R251" s="333" t="s">
        <v>10049</v>
      </c>
      <c r="S251" s="333" t="s">
        <v>8923</v>
      </c>
      <c r="T251" s="331" t="s">
        <v>6921</v>
      </c>
      <c r="U251" s="331" t="s">
        <v>492</v>
      </c>
      <c r="V251" s="335" t="s">
        <v>10050</v>
      </c>
      <c r="W251" s="333" t="s">
        <v>9488</v>
      </c>
      <c r="X251" s="340">
        <v>13</v>
      </c>
      <c r="Y251" s="335" t="s">
        <v>60</v>
      </c>
      <c r="Z251" s="333" t="s">
        <v>60</v>
      </c>
      <c r="AA251" s="330" t="s">
        <v>60</v>
      </c>
      <c r="AB251" s="332">
        <v>20.5</v>
      </c>
      <c r="AC251" s="338">
        <v>0.56299999999999994</v>
      </c>
      <c r="AD251" s="341" t="s">
        <v>60</v>
      </c>
      <c r="AE251" s="332">
        <v>11.78</v>
      </c>
      <c r="AF251" s="341" t="s">
        <v>60</v>
      </c>
      <c r="AG251" s="332">
        <v>3.67</v>
      </c>
      <c r="AH251" s="332">
        <v>4.08</v>
      </c>
      <c r="AI251" s="342">
        <v>0</v>
      </c>
      <c r="AJ251" s="338">
        <v>0.219</v>
      </c>
      <c r="AK251" s="332">
        <v>7.28</v>
      </c>
      <c r="AL251" s="331" t="s">
        <v>8328</v>
      </c>
      <c r="AM251" s="331" t="s">
        <v>8329</v>
      </c>
      <c r="AN251" s="332">
        <v>23.8</v>
      </c>
      <c r="AO251" s="332">
        <v>23.8</v>
      </c>
      <c r="AP251" s="332">
        <v>48.56</v>
      </c>
      <c r="AQ251" s="90">
        <f t="shared" si="3"/>
        <v>225</v>
      </c>
      <c r="AR251" s="90">
        <f t="shared" si="3"/>
        <v>243</v>
      </c>
      <c r="AS251" s="90">
        <f t="shared" si="3"/>
        <v>146</v>
      </c>
    </row>
    <row r="252" spans="1:45" ht="409.5">
      <c r="A252" s="329">
        <v>44505</v>
      </c>
      <c r="B252" s="330" t="s">
        <v>1446</v>
      </c>
      <c r="C252" s="330" t="s">
        <v>1447</v>
      </c>
      <c r="D252" s="331" t="s">
        <v>61</v>
      </c>
      <c r="E252" s="331" t="s">
        <v>77</v>
      </c>
      <c r="F252" s="332">
        <v>2877.37</v>
      </c>
      <c r="G252" s="330" t="s">
        <v>608</v>
      </c>
      <c r="H252" s="330" t="s">
        <v>1448</v>
      </c>
      <c r="I252" s="331" t="s">
        <v>1449</v>
      </c>
      <c r="J252" s="329">
        <v>44505</v>
      </c>
      <c r="K252" s="333" t="s">
        <v>491</v>
      </c>
      <c r="L252" s="334" t="s">
        <v>60</v>
      </c>
      <c r="M252" s="335" t="s">
        <v>10051</v>
      </c>
      <c r="N252" s="335" t="s">
        <v>10052</v>
      </c>
      <c r="O252" s="335" t="s">
        <v>10053</v>
      </c>
      <c r="P252" s="336">
        <v>1219.5</v>
      </c>
      <c r="Q252" s="331" t="s">
        <v>9890</v>
      </c>
      <c r="R252" s="339" t="s">
        <v>10054</v>
      </c>
      <c r="S252" s="333" t="s">
        <v>8742</v>
      </c>
      <c r="T252" s="331" t="s">
        <v>6917</v>
      </c>
      <c r="U252" s="331" t="s">
        <v>492</v>
      </c>
      <c r="V252" s="335" t="s">
        <v>9687</v>
      </c>
      <c r="W252" s="339" t="s">
        <v>9688</v>
      </c>
      <c r="X252" s="340">
        <v>10664.5</v>
      </c>
      <c r="Y252" s="335" t="s">
        <v>10055</v>
      </c>
      <c r="Z252" s="339" t="s">
        <v>10056</v>
      </c>
      <c r="AA252" s="330" t="s">
        <v>60</v>
      </c>
      <c r="AB252" s="341" t="s">
        <v>60</v>
      </c>
      <c r="AC252" s="332">
        <v>1.88</v>
      </c>
      <c r="AD252" s="332">
        <v>25.24</v>
      </c>
      <c r="AE252" s="332">
        <v>62.51</v>
      </c>
      <c r="AF252" s="332">
        <v>3.35</v>
      </c>
      <c r="AG252" s="332">
        <v>2877.37</v>
      </c>
      <c r="AH252" s="332">
        <v>2136.0100000000002</v>
      </c>
      <c r="AI252" s="336">
        <v>809.8</v>
      </c>
      <c r="AJ252" s="336">
        <v>-46.8</v>
      </c>
      <c r="AK252" s="336">
        <v>2716.1</v>
      </c>
      <c r="AL252" s="331" t="s">
        <v>8328</v>
      </c>
      <c r="AM252" s="331" t="s">
        <v>8329</v>
      </c>
      <c r="AN252" s="332">
        <v>24.25</v>
      </c>
      <c r="AO252" s="332">
        <v>23.68</v>
      </c>
      <c r="AP252" s="332">
        <v>27.79</v>
      </c>
      <c r="AQ252" s="90">
        <f t="shared" si="3"/>
        <v>223</v>
      </c>
      <c r="AR252" s="90">
        <f t="shared" si="3"/>
        <v>244</v>
      </c>
      <c r="AS252" s="90">
        <f t="shared" si="3"/>
        <v>254</v>
      </c>
    </row>
    <row r="253" spans="1:45" ht="409.5">
      <c r="A253" s="329">
        <v>44818</v>
      </c>
      <c r="B253" s="330" t="s">
        <v>10057</v>
      </c>
      <c r="C253" s="330" t="s">
        <v>10058</v>
      </c>
      <c r="D253" s="331" t="s">
        <v>61</v>
      </c>
      <c r="E253" s="331" t="s">
        <v>77</v>
      </c>
      <c r="F253" s="332">
        <v>181.64</v>
      </c>
      <c r="G253" s="330" t="s">
        <v>5166</v>
      </c>
      <c r="H253" s="330" t="s">
        <v>5167</v>
      </c>
      <c r="I253" s="331" t="s">
        <v>5168</v>
      </c>
      <c r="J253" s="329">
        <v>44818</v>
      </c>
      <c r="K253" s="333" t="s">
        <v>491</v>
      </c>
      <c r="L253" s="334" t="s">
        <v>60</v>
      </c>
      <c r="M253" s="335" t="s">
        <v>10059</v>
      </c>
      <c r="N253" s="335" t="s">
        <v>60</v>
      </c>
      <c r="O253" s="335" t="s">
        <v>60</v>
      </c>
      <c r="P253" s="336">
        <v>282.7</v>
      </c>
      <c r="Q253" s="331" t="s">
        <v>9112</v>
      </c>
      <c r="R253" s="339" t="s">
        <v>10060</v>
      </c>
      <c r="S253" s="333" t="s">
        <v>8539</v>
      </c>
      <c r="T253" s="331" t="s">
        <v>6917</v>
      </c>
      <c r="U253" s="331" t="s">
        <v>492</v>
      </c>
      <c r="V253" s="335" t="s">
        <v>10061</v>
      </c>
      <c r="W253" s="333" t="s">
        <v>8541</v>
      </c>
      <c r="X253" s="340">
        <v>7437.3</v>
      </c>
      <c r="Y253" s="335" t="s">
        <v>10062</v>
      </c>
      <c r="Z253" s="339" t="s">
        <v>10063</v>
      </c>
      <c r="AA253" s="330" t="s">
        <v>10064</v>
      </c>
      <c r="AB253" s="341" t="s">
        <v>60</v>
      </c>
      <c r="AC253" s="332">
        <v>1.44</v>
      </c>
      <c r="AD253" s="332">
        <v>25.41</v>
      </c>
      <c r="AE253" s="332">
        <v>242.25</v>
      </c>
      <c r="AF253" s="332">
        <v>1.77</v>
      </c>
      <c r="AG253" s="332">
        <v>313.91000000000003</v>
      </c>
      <c r="AH253" s="332">
        <v>279.27</v>
      </c>
      <c r="AI253" s="336">
        <v>187</v>
      </c>
      <c r="AJ253" s="338">
        <v>7.0000000000000001E-3</v>
      </c>
      <c r="AK253" s="336">
        <v>389</v>
      </c>
      <c r="AL253" s="331" t="s">
        <v>8328</v>
      </c>
      <c r="AM253" s="331" t="s">
        <v>8329</v>
      </c>
      <c r="AN253" s="332">
        <v>23.68</v>
      </c>
      <c r="AO253" s="332">
        <v>23.68</v>
      </c>
      <c r="AP253" s="332">
        <v>23.68</v>
      </c>
      <c r="AQ253" s="90">
        <f t="shared" si="3"/>
        <v>227</v>
      </c>
      <c r="AR253" s="90">
        <f t="shared" si="3"/>
        <v>244</v>
      </c>
      <c r="AS253" s="90">
        <f t="shared" si="3"/>
        <v>276</v>
      </c>
    </row>
    <row r="254" spans="1:45" ht="348.75">
      <c r="A254" s="329">
        <v>43882</v>
      </c>
      <c r="B254" s="330" t="s">
        <v>2148</v>
      </c>
      <c r="C254" s="330" t="s">
        <v>2149</v>
      </c>
      <c r="D254" s="331" t="s">
        <v>61</v>
      </c>
      <c r="E254" s="331" t="s">
        <v>67</v>
      </c>
      <c r="F254" s="332">
        <v>212.46</v>
      </c>
      <c r="G254" s="330" t="s">
        <v>2150</v>
      </c>
      <c r="H254" s="330" t="s">
        <v>60</v>
      </c>
      <c r="I254" s="331" t="s">
        <v>2151</v>
      </c>
      <c r="J254" s="329">
        <v>43882</v>
      </c>
      <c r="K254" s="333" t="s">
        <v>491</v>
      </c>
      <c r="L254" s="329">
        <v>44028</v>
      </c>
      <c r="M254" s="335" t="s">
        <v>10065</v>
      </c>
      <c r="N254" s="335" t="s">
        <v>10066</v>
      </c>
      <c r="O254" s="335" t="s">
        <v>60</v>
      </c>
      <c r="P254" s="341" t="s">
        <v>60</v>
      </c>
      <c r="Q254" s="331" t="s">
        <v>10067</v>
      </c>
      <c r="R254" s="339" t="s">
        <v>10068</v>
      </c>
      <c r="S254" s="333" t="s">
        <v>8904</v>
      </c>
      <c r="T254" s="331" t="s">
        <v>6915</v>
      </c>
      <c r="U254" s="331" t="s">
        <v>492</v>
      </c>
      <c r="V254" s="335" t="s">
        <v>10069</v>
      </c>
      <c r="W254" s="333" t="s">
        <v>10070</v>
      </c>
      <c r="X254" s="330" t="s">
        <v>60</v>
      </c>
      <c r="Y254" s="335" t="s">
        <v>60</v>
      </c>
      <c r="Z254" s="333" t="s">
        <v>60</v>
      </c>
      <c r="AA254" s="330" t="s">
        <v>60</v>
      </c>
      <c r="AB254" s="332">
        <v>28.88</v>
      </c>
      <c r="AC254" s="332">
        <v>1.74</v>
      </c>
      <c r="AD254" s="341" t="s">
        <v>60</v>
      </c>
      <c r="AE254" s="341" t="s">
        <v>60</v>
      </c>
      <c r="AF254" s="341" t="s">
        <v>60</v>
      </c>
      <c r="AG254" s="341" t="s">
        <v>60</v>
      </c>
      <c r="AH254" s="332">
        <v>424.07</v>
      </c>
      <c r="AI254" s="336">
        <v>718.4</v>
      </c>
      <c r="AJ254" s="336">
        <v>10.1</v>
      </c>
      <c r="AK254" s="336">
        <v>1358.8</v>
      </c>
      <c r="AL254" s="331" t="s">
        <v>8328</v>
      </c>
      <c r="AM254" s="331" t="s">
        <v>8329</v>
      </c>
      <c r="AN254" s="338">
        <v>0.89700000000000002</v>
      </c>
      <c r="AO254" s="332">
        <v>23.63</v>
      </c>
      <c r="AP254" s="332">
        <v>47.3</v>
      </c>
      <c r="AQ254" s="90">
        <f t="shared" si="3"/>
        <v>390</v>
      </c>
      <c r="AR254" s="90">
        <f t="shared" si="3"/>
        <v>246</v>
      </c>
      <c r="AS254" s="90">
        <f t="shared" si="3"/>
        <v>155</v>
      </c>
    </row>
    <row r="255" spans="1:45" ht="382.5">
      <c r="A255" s="329">
        <v>44293</v>
      </c>
      <c r="B255" s="330" t="s">
        <v>1525</v>
      </c>
      <c r="C255" s="330" t="s">
        <v>60</v>
      </c>
      <c r="D255" s="331" t="s">
        <v>61</v>
      </c>
      <c r="E255" s="331" t="s">
        <v>67</v>
      </c>
      <c r="F255" s="332">
        <v>641.87</v>
      </c>
      <c r="G255" s="330" t="s">
        <v>1526</v>
      </c>
      <c r="H255" s="330" t="s">
        <v>1527</v>
      </c>
      <c r="I255" s="331" t="s">
        <v>1528</v>
      </c>
      <c r="J255" s="329">
        <v>44293</v>
      </c>
      <c r="K255" s="333" t="s">
        <v>491</v>
      </c>
      <c r="L255" s="329">
        <v>44512</v>
      </c>
      <c r="M255" s="335" t="s">
        <v>10071</v>
      </c>
      <c r="N255" s="335" t="s">
        <v>60</v>
      </c>
      <c r="O255" s="335" t="s">
        <v>60</v>
      </c>
      <c r="P255" s="341" t="s">
        <v>60</v>
      </c>
      <c r="Q255" s="331" t="s">
        <v>8633</v>
      </c>
      <c r="R255" s="339" t="s">
        <v>10072</v>
      </c>
      <c r="S255" s="333" t="s">
        <v>8556</v>
      </c>
      <c r="T255" s="331" t="s">
        <v>6921</v>
      </c>
      <c r="U255" s="331" t="s">
        <v>492</v>
      </c>
      <c r="V255" s="335" t="s">
        <v>10073</v>
      </c>
      <c r="W255" s="333" t="s">
        <v>10074</v>
      </c>
      <c r="X255" s="340">
        <v>3062.8</v>
      </c>
      <c r="Y255" s="335" t="s">
        <v>10075</v>
      </c>
      <c r="Z255" s="333" t="s">
        <v>10074</v>
      </c>
      <c r="AA255" s="330" t="s">
        <v>60</v>
      </c>
      <c r="AB255" s="332">
        <v>14.82</v>
      </c>
      <c r="AC255" s="332">
        <v>1.68</v>
      </c>
      <c r="AD255" s="341" t="s">
        <v>60</v>
      </c>
      <c r="AE255" s="341" t="s">
        <v>60</v>
      </c>
      <c r="AF255" s="341" t="s">
        <v>60</v>
      </c>
      <c r="AG255" s="341" t="s">
        <v>60</v>
      </c>
      <c r="AH255" s="332">
        <v>641.87</v>
      </c>
      <c r="AI255" s="336">
        <v>135.1</v>
      </c>
      <c r="AJ255" s="336">
        <v>44.9</v>
      </c>
      <c r="AK255" s="336">
        <v>6358.8</v>
      </c>
      <c r="AL255" s="331" t="s">
        <v>8328</v>
      </c>
      <c r="AM255" s="331" t="s">
        <v>8329</v>
      </c>
      <c r="AN255" s="332">
        <v>20.79</v>
      </c>
      <c r="AO255" s="332">
        <v>23.55</v>
      </c>
      <c r="AP255" s="332">
        <v>20.71</v>
      </c>
      <c r="AQ255" s="90">
        <f t="shared" si="3"/>
        <v>243</v>
      </c>
      <c r="AR255" s="90">
        <f t="shared" si="3"/>
        <v>247</v>
      </c>
      <c r="AS255" s="90">
        <f t="shared" si="3"/>
        <v>292</v>
      </c>
    </row>
    <row r="256" spans="1:45" ht="409.5">
      <c r="A256" s="329">
        <v>44865</v>
      </c>
      <c r="B256" s="330" t="s">
        <v>775</v>
      </c>
      <c r="C256" s="330" t="s">
        <v>776</v>
      </c>
      <c r="D256" s="331" t="s">
        <v>61</v>
      </c>
      <c r="E256" s="331" t="s">
        <v>77</v>
      </c>
      <c r="F256" s="332">
        <v>339.08</v>
      </c>
      <c r="G256" s="330" t="s">
        <v>1443</v>
      </c>
      <c r="H256" s="330" t="s">
        <v>1444</v>
      </c>
      <c r="I256" s="331" t="s">
        <v>1445</v>
      </c>
      <c r="J256" s="329">
        <v>44865</v>
      </c>
      <c r="K256" s="333" t="s">
        <v>491</v>
      </c>
      <c r="L256" s="334" t="s">
        <v>60</v>
      </c>
      <c r="M256" s="335" t="s">
        <v>9129</v>
      </c>
      <c r="N256" s="335" t="s">
        <v>9130</v>
      </c>
      <c r="O256" s="335" t="s">
        <v>9131</v>
      </c>
      <c r="P256" s="336">
        <v>339.7</v>
      </c>
      <c r="Q256" s="331" t="s">
        <v>8469</v>
      </c>
      <c r="R256" s="333" t="s">
        <v>9132</v>
      </c>
      <c r="S256" s="333" t="s">
        <v>8602</v>
      </c>
      <c r="T256" s="331" t="s">
        <v>6921</v>
      </c>
      <c r="U256" s="331" t="s">
        <v>492</v>
      </c>
      <c r="V256" s="335" t="s">
        <v>10076</v>
      </c>
      <c r="W256" s="333" t="s">
        <v>10077</v>
      </c>
      <c r="X256" s="330" t="s">
        <v>60</v>
      </c>
      <c r="Y256" s="335" t="s">
        <v>10078</v>
      </c>
      <c r="Z256" s="339" t="s">
        <v>10079</v>
      </c>
      <c r="AA256" s="330" t="s">
        <v>60</v>
      </c>
      <c r="AB256" s="341" t="s">
        <v>60</v>
      </c>
      <c r="AC256" s="332">
        <v>3.55</v>
      </c>
      <c r="AD256" s="341" t="s">
        <v>60</v>
      </c>
      <c r="AE256" s="341" t="s">
        <v>60</v>
      </c>
      <c r="AF256" s="332">
        <v>5.1100000000000003</v>
      </c>
      <c r="AG256" s="332">
        <v>303.91000000000003</v>
      </c>
      <c r="AH256" s="332">
        <v>332.98</v>
      </c>
      <c r="AI256" s="336">
        <v>59.5</v>
      </c>
      <c r="AJ256" s="336">
        <v>-30.4</v>
      </c>
      <c r="AK256" s="336">
        <v>162.80000000000001</v>
      </c>
      <c r="AL256" s="331" t="s">
        <v>8328</v>
      </c>
      <c r="AM256" s="331" t="s">
        <v>8329</v>
      </c>
      <c r="AN256" s="332">
        <v>15.61</v>
      </c>
      <c r="AO256" s="332">
        <v>23.46</v>
      </c>
      <c r="AP256" s="332">
        <v>24.22</v>
      </c>
      <c r="AQ256" s="90">
        <f t="shared" si="3"/>
        <v>281</v>
      </c>
      <c r="AR256" s="90">
        <f t="shared" si="3"/>
        <v>248</v>
      </c>
      <c r="AS256" s="90">
        <f t="shared" si="3"/>
        <v>271</v>
      </c>
    </row>
    <row r="257" spans="1:45" ht="326.25">
      <c r="A257" s="329">
        <v>44686</v>
      </c>
      <c r="B257" s="330" t="s">
        <v>1234</v>
      </c>
      <c r="C257" s="330" t="s">
        <v>1235</v>
      </c>
      <c r="D257" s="331" t="s">
        <v>61</v>
      </c>
      <c r="E257" s="331" t="s">
        <v>77</v>
      </c>
      <c r="F257" s="332">
        <v>590.91999999999996</v>
      </c>
      <c r="G257" s="330" t="s">
        <v>1236</v>
      </c>
      <c r="H257" s="330" t="s">
        <v>60</v>
      </c>
      <c r="I257" s="331" t="s">
        <v>1237</v>
      </c>
      <c r="J257" s="329">
        <v>44686</v>
      </c>
      <c r="K257" s="333" t="s">
        <v>491</v>
      </c>
      <c r="L257" s="334" t="s">
        <v>60</v>
      </c>
      <c r="M257" s="335" t="s">
        <v>10080</v>
      </c>
      <c r="N257" s="335" t="s">
        <v>10081</v>
      </c>
      <c r="O257" s="335" t="s">
        <v>60</v>
      </c>
      <c r="P257" s="336">
        <v>336.1</v>
      </c>
      <c r="Q257" s="331" t="s">
        <v>8658</v>
      </c>
      <c r="R257" s="339" t="s">
        <v>10082</v>
      </c>
      <c r="S257" s="333" t="s">
        <v>9530</v>
      </c>
      <c r="T257" s="331" t="s">
        <v>6917</v>
      </c>
      <c r="U257" s="331" t="s">
        <v>492</v>
      </c>
      <c r="V257" s="335" t="s">
        <v>10083</v>
      </c>
      <c r="W257" s="337" t="s">
        <v>10084</v>
      </c>
      <c r="X257" s="340">
        <v>7496.1</v>
      </c>
      <c r="Y257" s="335" t="s">
        <v>60</v>
      </c>
      <c r="Z257" s="333" t="s">
        <v>60</v>
      </c>
      <c r="AA257" s="330" t="s">
        <v>60</v>
      </c>
      <c r="AB257" s="341" t="s">
        <v>60</v>
      </c>
      <c r="AC257" s="332">
        <v>2.44</v>
      </c>
      <c r="AD257" s="332">
        <v>16.28</v>
      </c>
      <c r="AE257" s="332">
        <v>63.69</v>
      </c>
      <c r="AF257" s="332">
        <v>2.77</v>
      </c>
      <c r="AG257" s="332">
        <v>684.79</v>
      </c>
      <c r="AH257" s="332">
        <v>543.61</v>
      </c>
      <c r="AI257" s="336">
        <v>255.8</v>
      </c>
      <c r="AJ257" s="332">
        <v>-3.59</v>
      </c>
      <c r="AK257" s="336">
        <v>459.2</v>
      </c>
      <c r="AL257" s="331" t="s">
        <v>8328</v>
      </c>
      <c r="AM257" s="331" t="s">
        <v>8329</v>
      </c>
      <c r="AN257" s="332">
        <v>35.33</v>
      </c>
      <c r="AO257" s="332">
        <v>23.38</v>
      </c>
      <c r="AP257" s="332">
        <v>24.35</v>
      </c>
      <c r="AQ257" s="90">
        <f t="shared" si="3"/>
        <v>169</v>
      </c>
      <c r="AR257" s="90">
        <f t="shared" si="3"/>
        <v>249</v>
      </c>
      <c r="AS257" s="90">
        <f t="shared" si="3"/>
        <v>269</v>
      </c>
    </row>
    <row r="258" spans="1:45" ht="409.5">
      <c r="A258" s="329">
        <v>44173</v>
      </c>
      <c r="B258" s="330" t="s">
        <v>1355</v>
      </c>
      <c r="C258" s="330" t="s">
        <v>1356</v>
      </c>
      <c r="D258" s="331" t="s">
        <v>61</v>
      </c>
      <c r="E258" s="331" t="s">
        <v>77</v>
      </c>
      <c r="F258" s="332">
        <v>219.56</v>
      </c>
      <c r="G258" s="330" t="s">
        <v>60</v>
      </c>
      <c r="H258" s="330" t="s">
        <v>1357</v>
      </c>
      <c r="I258" s="331" t="s">
        <v>1358</v>
      </c>
      <c r="J258" s="329">
        <v>44173</v>
      </c>
      <c r="K258" s="333" t="s">
        <v>491</v>
      </c>
      <c r="L258" s="334" t="s">
        <v>60</v>
      </c>
      <c r="M258" s="335" t="s">
        <v>10085</v>
      </c>
      <c r="N258" s="335" t="s">
        <v>60</v>
      </c>
      <c r="O258" s="335" t="s">
        <v>10086</v>
      </c>
      <c r="P258" s="336">
        <v>62</v>
      </c>
      <c r="Q258" s="331" t="s">
        <v>10087</v>
      </c>
      <c r="R258" s="333" t="s">
        <v>10088</v>
      </c>
      <c r="S258" s="333" t="s">
        <v>10089</v>
      </c>
      <c r="T258" s="331" t="s">
        <v>6917</v>
      </c>
      <c r="U258" s="331" t="s">
        <v>492</v>
      </c>
      <c r="V258" s="335" t="s">
        <v>60</v>
      </c>
      <c r="W258" s="333" t="s">
        <v>60</v>
      </c>
      <c r="X258" s="330" t="s">
        <v>60</v>
      </c>
      <c r="Y258" s="335" t="s">
        <v>10090</v>
      </c>
      <c r="Z258" s="339" t="s">
        <v>10091</v>
      </c>
      <c r="AA258" s="330" t="s">
        <v>9215</v>
      </c>
      <c r="AB258" s="341" t="s">
        <v>60</v>
      </c>
      <c r="AC258" s="341" t="s">
        <v>60</v>
      </c>
      <c r="AD258" s="341" t="s">
        <v>60</v>
      </c>
      <c r="AE258" s="341" t="s">
        <v>60</v>
      </c>
      <c r="AF258" s="332">
        <v>1.06</v>
      </c>
      <c r="AG258" s="332">
        <v>286.33</v>
      </c>
      <c r="AH258" s="332">
        <v>217.76</v>
      </c>
      <c r="AI258" s="336">
        <v>379.6</v>
      </c>
      <c r="AJ258" s="336">
        <v>-30</v>
      </c>
      <c r="AK258" s="336">
        <v>258.39999999999998</v>
      </c>
      <c r="AL258" s="331" t="s">
        <v>8328</v>
      </c>
      <c r="AM258" s="331" t="s">
        <v>8329</v>
      </c>
      <c r="AN258" s="332">
        <v>27.39</v>
      </c>
      <c r="AO258" s="332">
        <v>23.08</v>
      </c>
      <c r="AP258" s="332">
        <v>86.92</v>
      </c>
      <c r="AQ258" s="90">
        <f t="shared" si="3"/>
        <v>198</v>
      </c>
      <c r="AR258" s="90">
        <f t="shared" si="3"/>
        <v>250</v>
      </c>
      <c r="AS258" s="90">
        <f t="shared" si="3"/>
        <v>60</v>
      </c>
    </row>
    <row r="259" spans="1:45" ht="123.75">
      <c r="A259" s="329">
        <v>44849</v>
      </c>
      <c r="B259" s="330" t="s">
        <v>1642</v>
      </c>
      <c r="C259" s="330" t="s">
        <v>1643</v>
      </c>
      <c r="D259" s="331" t="s">
        <v>61</v>
      </c>
      <c r="E259" s="331" t="s">
        <v>77</v>
      </c>
      <c r="F259" s="332">
        <v>340.28</v>
      </c>
      <c r="G259" s="330" t="s">
        <v>1644</v>
      </c>
      <c r="H259" s="330" t="s">
        <v>1645</v>
      </c>
      <c r="I259" s="331" t="s">
        <v>1646</v>
      </c>
      <c r="J259" s="329">
        <v>44849</v>
      </c>
      <c r="K259" s="333" t="s">
        <v>491</v>
      </c>
      <c r="L259" s="334" t="s">
        <v>60</v>
      </c>
      <c r="M259" s="335" t="s">
        <v>10092</v>
      </c>
      <c r="N259" s="335" t="s">
        <v>60</v>
      </c>
      <c r="O259" s="335" t="s">
        <v>10093</v>
      </c>
      <c r="P259" s="336">
        <v>481.4</v>
      </c>
      <c r="Q259" s="331" t="s">
        <v>8400</v>
      </c>
      <c r="R259" s="333" t="s">
        <v>10094</v>
      </c>
      <c r="S259" s="333" t="s">
        <v>10095</v>
      </c>
      <c r="T259" s="331" t="s">
        <v>6917</v>
      </c>
      <c r="U259" s="331" t="s">
        <v>492</v>
      </c>
      <c r="V259" s="335" t="s">
        <v>10096</v>
      </c>
      <c r="W259" s="333" t="s">
        <v>10097</v>
      </c>
      <c r="X259" s="330" t="s">
        <v>60</v>
      </c>
      <c r="Y259" s="335" t="s">
        <v>10098</v>
      </c>
      <c r="Z259" s="333" t="s">
        <v>10097</v>
      </c>
      <c r="AA259" s="340">
        <v>3215.9</v>
      </c>
      <c r="AB259" s="332">
        <v>74.17</v>
      </c>
      <c r="AC259" s="332">
        <v>3.77</v>
      </c>
      <c r="AD259" s="332">
        <v>26.24</v>
      </c>
      <c r="AE259" s="332">
        <v>30.52</v>
      </c>
      <c r="AF259" s="332">
        <v>5.12</v>
      </c>
      <c r="AG259" s="332">
        <v>442.15</v>
      </c>
      <c r="AH259" s="332">
        <v>575.23</v>
      </c>
      <c r="AI259" s="336">
        <v>87.3</v>
      </c>
      <c r="AJ259" s="332">
        <v>7.84</v>
      </c>
      <c r="AK259" s="336">
        <v>211.2</v>
      </c>
      <c r="AL259" s="331" t="s">
        <v>8328</v>
      </c>
      <c r="AM259" s="331" t="s">
        <v>8329</v>
      </c>
      <c r="AN259" s="332">
        <v>16.48</v>
      </c>
      <c r="AO259" s="332">
        <v>22.83</v>
      </c>
      <c r="AP259" s="332">
        <v>18.29</v>
      </c>
      <c r="AQ259" s="90">
        <f t="shared" si="3"/>
        <v>276</v>
      </c>
      <c r="AR259" s="90">
        <f t="shared" si="3"/>
        <v>251</v>
      </c>
      <c r="AS259" s="90">
        <f t="shared" si="3"/>
        <v>299</v>
      </c>
    </row>
    <row r="260" spans="1:45" ht="135">
      <c r="A260" s="329">
        <v>44712</v>
      </c>
      <c r="B260" s="330" t="s">
        <v>1489</v>
      </c>
      <c r="C260" s="330" t="s">
        <v>1490</v>
      </c>
      <c r="D260" s="331" t="s">
        <v>61</v>
      </c>
      <c r="E260" s="331" t="s">
        <v>77</v>
      </c>
      <c r="F260" s="332">
        <v>14.74</v>
      </c>
      <c r="G260" s="330" t="s">
        <v>60</v>
      </c>
      <c r="H260" s="330" t="s">
        <v>1491</v>
      </c>
      <c r="I260" s="331" t="s">
        <v>1492</v>
      </c>
      <c r="J260" s="329">
        <v>44712</v>
      </c>
      <c r="K260" s="333" t="s">
        <v>491</v>
      </c>
      <c r="L260" s="334" t="s">
        <v>60</v>
      </c>
      <c r="M260" s="335" t="s">
        <v>10099</v>
      </c>
      <c r="N260" s="335" t="s">
        <v>10100</v>
      </c>
      <c r="O260" s="335" t="s">
        <v>10101</v>
      </c>
      <c r="P260" s="336">
        <v>20</v>
      </c>
      <c r="Q260" s="331" t="s">
        <v>8511</v>
      </c>
      <c r="R260" s="339" t="s">
        <v>10102</v>
      </c>
      <c r="S260" s="333" t="s">
        <v>8325</v>
      </c>
      <c r="T260" s="331" t="s">
        <v>6917</v>
      </c>
      <c r="U260" s="331" t="s">
        <v>492</v>
      </c>
      <c r="V260" s="335" t="s">
        <v>60</v>
      </c>
      <c r="W260" s="333" t="s">
        <v>60</v>
      </c>
      <c r="X260" s="330" t="s">
        <v>60</v>
      </c>
      <c r="Y260" s="335" t="s">
        <v>10103</v>
      </c>
      <c r="Z260" s="333" t="s">
        <v>8828</v>
      </c>
      <c r="AA260" s="330" t="s">
        <v>60</v>
      </c>
      <c r="AB260" s="341" t="s">
        <v>60</v>
      </c>
      <c r="AC260" s="338">
        <v>0.64500000000000002</v>
      </c>
      <c r="AD260" s="341" t="s">
        <v>60</v>
      </c>
      <c r="AE260" s="341" t="s">
        <v>60</v>
      </c>
      <c r="AF260" s="341" t="s">
        <v>60</v>
      </c>
      <c r="AG260" s="341" t="s">
        <v>60</v>
      </c>
      <c r="AH260" s="332">
        <v>24.1</v>
      </c>
      <c r="AI260" s="332">
        <v>4.46</v>
      </c>
      <c r="AJ260" s="338">
        <v>3.4000000000000002E-2</v>
      </c>
      <c r="AK260" s="336">
        <v>50.4</v>
      </c>
      <c r="AL260" s="331" t="s">
        <v>8328</v>
      </c>
      <c r="AM260" s="331" t="s">
        <v>8329</v>
      </c>
      <c r="AN260" s="332">
        <v>22.22</v>
      </c>
      <c r="AO260" s="332">
        <v>22.22</v>
      </c>
      <c r="AP260" s="332">
        <v>10</v>
      </c>
      <c r="AQ260" s="90">
        <f t="shared" si="3"/>
        <v>236</v>
      </c>
      <c r="AR260" s="90">
        <f t="shared" si="3"/>
        <v>252</v>
      </c>
      <c r="AS260" s="90">
        <f t="shared" si="3"/>
        <v>354</v>
      </c>
    </row>
    <row r="261" spans="1:45" ht="123.75">
      <c r="A261" s="329">
        <v>44147</v>
      </c>
      <c r="B261" s="330" t="s">
        <v>1424</v>
      </c>
      <c r="C261" s="330" t="s">
        <v>1425</v>
      </c>
      <c r="D261" s="331" t="s">
        <v>61</v>
      </c>
      <c r="E261" s="331" t="s">
        <v>77</v>
      </c>
      <c r="F261" s="332">
        <v>145.97999999999999</v>
      </c>
      <c r="G261" s="330" t="s">
        <v>1426</v>
      </c>
      <c r="H261" s="330" t="s">
        <v>60</v>
      </c>
      <c r="I261" s="331" t="s">
        <v>1427</v>
      </c>
      <c r="J261" s="329">
        <v>44147</v>
      </c>
      <c r="K261" s="333" t="s">
        <v>491</v>
      </c>
      <c r="L261" s="334" t="s">
        <v>60</v>
      </c>
      <c r="M261" s="335" t="s">
        <v>10104</v>
      </c>
      <c r="N261" s="335" t="s">
        <v>10105</v>
      </c>
      <c r="O261" s="335" t="s">
        <v>10106</v>
      </c>
      <c r="P261" s="336">
        <v>251.7</v>
      </c>
      <c r="Q261" s="331" t="s">
        <v>10087</v>
      </c>
      <c r="R261" s="333" t="s">
        <v>10107</v>
      </c>
      <c r="S261" s="333" t="s">
        <v>10108</v>
      </c>
      <c r="T261" s="331" t="s">
        <v>6917</v>
      </c>
      <c r="U261" s="331" t="s">
        <v>492</v>
      </c>
      <c r="V261" s="335" t="s">
        <v>10109</v>
      </c>
      <c r="W261" s="333" t="s">
        <v>9620</v>
      </c>
      <c r="X261" s="330" t="s">
        <v>60</v>
      </c>
      <c r="Y261" s="335" t="s">
        <v>60</v>
      </c>
      <c r="Z261" s="333" t="s">
        <v>60</v>
      </c>
      <c r="AA261" s="330" t="s">
        <v>60</v>
      </c>
      <c r="AB261" s="332">
        <v>121.12</v>
      </c>
      <c r="AC261" s="332">
        <v>8.1199999999999992</v>
      </c>
      <c r="AD261" s="332">
        <v>66.099999999999994</v>
      </c>
      <c r="AE261" s="332">
        <v>72.319999999999993</v>
      </c>
      <c r="AF261" s="332">
        <v>3.59</v>
      </c>
      <c r="AG261" s="332">
        <v>145.97999999999999</v>
      </c>
      <c r="AH261" s="332">
        <v>153.13</v>
      </c>
      <c r="AI261" s="336">
        <v>67</v>
      </c>
      <c r="AJ261" s="338">
        <v>-0.36899999999999999</v>
      </c>
      <c r="AK261" s="336">
        <v>177.6</v>
      </c>
      <c r="AL261" s="331" t="s">
        <v>8328</v>
      </c>
      <c r="AM261" s="331" t="s">
        <v>8329</v>
      </c>
      <c r="AN261" s="332">
        <v>24.48</v>
      </c>
      <c r="AO261" s="332">
        <v>21.95</v>
      </c>
      <c r="AP261" s="332">
        <v>20.97</v>
      </c>
      <c r="AQ261" s="90">
        <f t="shared" si="3"/>
        <v>219</v>
      </c>
      <c r="AR261" s="90">
        <f t="shared" si="3"/>
        <v>253</v>
      </c>
      <c r="AS261" s="90">
        <f t="shared" si="3"/>
        <v>290</v>
      </c>
    </row>
    <row r="262" spans="1:45" ht="371.25">
      <c r="A262" s="329">
        <v>44455</v>
      </c>
      <c r="B262" s="330" t="s">
        <v>1421</v>
      </c>
      <c r="C262" s="330" t="s">
        <v>60</v>
      </c>
      <c r="D262" s="331" t="s">
        <v>61</v>
      </c>
      <c r="E262" s="331" t="s">
        <v>67</v>
      </c>
      <c r="F262" s="332">
        <v>1965.14</v>
      </c>
      <c r="G262" s="330" t="s">
        <v>1422</v>
      </c>
      <c r="H262" s="330" t="s">
        <v>60</v>
      </c>
      <c r="I262" s="331" t="s">
        <v>1423</v>
      </c>
      <c r="J262" s="329">
        <v>44455</v>
      </c>
      <c r="K262" s="333" t="s">
        <v>491</v>
      </c>
      <c r="L262" s="329">
        <v>44593</v>
      </c>
      <c r="M262" s="335" t="s">
        <v>10110</v>
      </c>
      <c r="N262" s="335" t="s">
        <v>10111</v>
      </c>
      <c r="O262" s="335" t="s">
        <v>10112</v>
      </c>
      <c r="P262" s="341" t="s">
        <v>60</v>
      </c>
      <c r="Q262" s="331" t="s">
        <v>8633</v>
      </c>
      <c r="R262" s="339" t="s">
        <v>9261</v>
      </c>
      <c r="S262" s="333" t="s">
        <v>10113</v>
      </c>
      <c r="T262" s="331" t="s">
        <v>6921</v>
      </c>
      <c r="U262" s="331" t="s">
        <v>492</v>
      </c>
      <c r="V262" s="335" t="s">
        <v>10114</v>
      </c>
      <c r="W262" s="333" t="s">
        <v>10115</v>
      </c>
      <c r="X262" s="340">
        <v>4557.1000000000004</v>
      </c>
      <c r="Y262" s="335" t="s">
        <v>60</v>
      </c>
      <c r="Z262" s="333" t="s">
        <v>60</v>
      </c>
      <c r="AA262" s="330" t="s">
        <v>60</v>
      </c>
      <c r="AB262" s="332">
        <v>12.09</v>
      </c>
      <c r="AC262" s="332">
        <v>1.69</v>
      </c>
      <c r="AD262" s="341" t="s">
        <v>60</v>
      </c>
      <c r="AE262" s="341" t="s">
        <v>60</v>
      </c>
      <c r="AF262" s="341" t="s">
        <v>60</v>
      </c>
      <c r="AG262" s="341" t="s">
        <v>60</v>
      </c>
      <c r="AH262" s="332">
        <v>1965.14</v>
      </c>
      <c r="AI262" s="336">
        <v>505.1</v>
      </c>
      <c r="AJ262" s="336">
        <v>201.2</v>
      </c>
      <c r="AK262" s="336">
        <v>13351.6</v>
      </c>
      <c r="AL262" s="331" t="s">
        <v>8328</v>
      </c>
      <c r="AM262" s="331" t="s">
        <v>8329</v>
      </c>
      <c r="AN262" s="332">
        <v>24.67</v>
      </c>
      <c r="AO262" s="332">
        <v>21.9</v>
      </c>
      <c r="AP262" s="332">
        <v>13.62</v>
      </c>
      <c r="AQ262" s="90">
        <f t="shared" si="3"/>
        <v>216</v>
      </c>
      <c r="AR262" s="90">
        <f t="shared" si="3"/>
        <v>254</v>
      </c>
      <c r="AS262" s="90">
        <f t="shared" si="3"/>
        <v>330</v>
      </c>
    </row>
    <row r="263" spans="1:45" ht="157.5">
      <c r="A263" s="329">
        <v>44468</v>
      </c>
      <c r="B263" s="330" t="s">
        <v>1600</v>
      </c>
      <c r="C263" s="330" t="s">
        <v>1601</v>
      </c>
      <c r="D263" s="331" t="s">
        <v>61</v>
      </c>
      <c r="E263" s="331" t="s">
        <v>77</v>
      </c>
      <c r="F263" s="332">
        <v>6481.27</v>
      </c>
      <c r="G263" s="330" t="s">
        <v>60</v>
      </c>
      <c r="H263" s="330" t="s">
        <v>60</v>
      </c>
      <c r="I263" s="331" t="s">
        <v>1602</v>
      </c>
      <c r="J263" s="329">
        <v>44468</v>
      </c>
      <c r="K263" s="333" t="s">
        <v>491</v>
      </c>
      <c r="L263" s="334" t="s">
        <v>60</v>
      </c>
      <c r="M263" s="335" t="s">
        <v>10116</v>
      </c>
      <c r="N263" s="335" t="s">
        <v>10117</v>
      </c>
      <c r="O263" s="335" t="s">
        <v>10118</v>
      </c>
      <c r="P263" s="336">
        <v>1897.8</v>
      </c>
      <c r="Q263" s="331" t="s">
        <v>8890</v>
      </c>
      <c r="R263" s="339" t="s">
        <v>10119</v>
      </c>
      <c r="S263" s="333" t="s">
        <v>9049</v>
      </c>
      <c r="T263" s="331" t="s">
        <v>6915</v>
      </c>
      <c r="U263" s="331" t="s">
        <v>492</v>
      </c>
      <c r="V263" s="335" t="s">
        <v>60</v>
      </c>
      <c r="W263" s="333" t="s">
        <v>60</v>
      </c>
      <c r="X263" s="330" t="s">
        <v>60</v>
      </c>
      <c r="Y263" s="335" t="s">
        <v>60</v>
      </c>
      <c r="Z263" s="333" t="s">
        <v>60</v>
      </c>
      <c r="AA263" s="330" t="s">
        <v>60</v>
      </c>
      <c r="AB263" s="332">
        <v>13.01</v>
      </c>
      <c r="AC263" s="332">
        <v>1.07</v>
      </c>
      <c r="AD263" s="332">
        <v>6.05</v>
      </c>
      <c r="AE263" s="332">
        <v>13.47</v>
      </c>
      <c r="AF263" s="332">
        <v>4.5199999999999996</v>
      </c>
      <c r="AG263" s="332">
        <v>6481.27</v>
      </c>
      <c r="AH263" s="332">
        <v>3235.8</v>
      </c>
      <c r="AI263" s="336">
        <v>1203.8</v>
      </c>
      <c r="AJ263" s="336">
        <v>241.3</v>
      </c>
      <c r="AK263" s="336">
        <v>7917.2</v>
      </c>
      <c r="AL263" s="331" t="s">
        <v>8328</v>
      </c>
      <c r="AM263" s="331" t="s">
        <v>8329</v>
      </c>
      <c r="AN263" s="332">
        <v>18.34</v>
      </c>
      <c r="AO263" s="332">
        <v>21.51</v>
      </c>
      <c r="AP263" s="332">
        <v>22.89</v>
      </c>
      <c r="AQ263" s="90">
        <f t="shared" si="3"/>
        <v>265</v>
      </c>
      <c r="AR263" s="90">
        <f t="shared" si="3"/>
        <v>255</v>
      </c>
      <c r="AS263" s="90">
        <f t="shared" si="3"/>
        <v>280</v>
      </c>
    </row>
    <row r="264" spans="1:45" ht="213.75">
      <c r="A264" s="329">
        <v>44468</v>
      </c>
      <c r="B264" s="330" t="s">
        <v>1615</v>
      </c>
      <c r="C264" s="330" t="s">
        <v>1616</v>
      </c>
      <c r="D264" s="331" t="s">
        <v>61</v>
      </c>
      <c r="E264" s="331" t="s">
        <v>77</v>
      </c>
      <c r="F264" s="332">
        <v>899.34</v>
      </c>
      <c r="G264" s="330" t="s">
        <v>1617</v>
      </c>
      <c r="H264" s="330" t="s">
        <v>60</v>
      </c>
      <c r="I264" s="331" t="s">
        <v>1618</v>
      </c>
      <c r="J264" s="329">
        <v>44468</v>
      </c>
      <c r="K264" s="333" t="s">
        <v>491</v>
      </c>
      <c r="L264" s="334" t="s">
        <v>60</v>
      </c>
      <c r="M264" s="335" t="s">
        <v>10120</v>
      </c>
      <c r="N264" s="335" t="s">
        <v>10121</v>
      </c>
      <c r="O264" s="335" t="s">
        <v>10122</v>
      </c>
      <c r="P264" s="336">
        <v>408.6</v>
      </c>
      <c r="Q264" s="331" t="s">
        <v>10123</v>
      </c>
      <c r="R264" s="339" t="s">
        <v>10124</v>
      </c>
      <c r="S264" s="333" t="s">
        <v>8742</v>
      </c>
      <c r="T264" s="331" t="s">
        <v>6917</v>
      </c>
      <c r="U264" s="331" t="s">
        <v>492</v>
      </c>
      <c r="V264" s="335" t="s">
        <v>10125</v>
      </c>
      <c r="W264" s="339" t="s">
        <v>10126</v>
      </c>
      <c r="X264" s="330" t="s">
        <v>60</v>
      </c>
      <c r="Y264" s="335" t="s">
        <v>60</v>
      </c>
      <c r="Z264" s="333" t="s">
        <v>60</v>
      </c>
      <c r="AA264" s="330" t="s">
        <v>60</v>
      </c>
      <c r="AB264" s="332">
        <v>21.92</v>
      </c>
      <c r="AC264" s="332">
        <v>4.5</v>
      </c>
      <c r="AD264" s="332">
        <v>13.05</v>
      </c>
      <c r="AE264" s="332">
        <v>14.37</v>
      </c>
      <c r="AF264" s="332">
        <v>5.52</v>
      </c>
      <c r="AG264" s="332">
        <v>899.34</v>
      </c>
      <c r="AH264" s="332">
        <v>895.13</v>
      </c>
      <c r="AI264" s="336">
        <v>155.69999999999999</v>
      </c>
      <c r="AJ264" s="336">
        <v>43.5</v>
      </c>
      <c r="AK264" s="336">
        <v>296.89999999999998</v>
      </c>
      <c r="AL264" s="331" t="s">
        <v>8328</v>
      </c>
      <c r="AM264" s="331" t="s">
        <v>8329</v>
      </c>
      <c r="AN264" s="332">
        <v>17.68</v>
      </c>
      <c r="AO264" s="332">
        <v>21.39</v>
      </c>
      <c r="AP264" s="332">
        <v>15.63</v>
      </c>
      <c r="AQ264" s="90">
        <f t="shared" si="3"/>
        <v>271</v>
      </c>
      <c r="AR264" s="90">
        <f t="shared" si="3"/>
        <v>256</v>
      </c>
      <c r="AS264" s="90">
        <f t="shared" si="3"/>
        <v>317</v>
      </c>
    </row>
    <row r="265" spans="1:45" ht="101.25">
      <c r="A265" s="329">
        <v>44138</v>
      </c>
      <c r="B265" s="330" t="s">
        <v>1619</v>
      </c>
      <c r="C265" s="330" t="s">
        <v>1620</v>
      </c>
      <c r="D265" s="331" t="s">
        <v>61</v>
      </c>
      <c r="E265" s="331" t="s">
        <v>77</v>
      </c>
      <c r="F265" s="338">
        <v>0.28199999999999997</v>
      </c>
      <c r="G265" s="330" t="s">
        <v>60</v>
      </c>
      <c r="H265" s="330" t="s">
        <v>60</v>
      </c>
      <c r="I265" s="331" t="s">
        <v>1621</v>
      </c>
      <c r="J265" s="329">
        <v>44138</v>
      </c>
      <c r="K265" s="333" t="s">
        <v>491</v>
      </c>
      <c r="L265" s="334" t="s">
        <v>60</v>
      </c>
      <c r="M265" s="335" t="s">
        <v>10127</v>
      </c>
      <c r="N265" s="335" t="s">
        <v>10128</v>
      </c>
      <c r="O265" s="335" t="s">
        <v>10129</v>
      </c>
      <c r="P265" s="332">
        <v>2.63</v>
      </c>
      <c r="Q265" s="331" t="s">
        <v>8344</v>
      </c>
      <c r="R265" s="339" t="s">
        <v>10130</v>
      </c>
      <c r="S265" s="333" t="s">
        <v>10131</v>
      </c>
      <c r="T265" s="331" t="s">
        <v>6917</v>
      </c>
      <c r="U265" s="331" t="s">
        <v>492</v>
      </c>
      <c r="V265" s="335" t="s">
        <v>60</v>
      </c>
      <c r="W265" s="333" t="s">
        <v>60</v>
      </c>
      <c r="X265" s="330" t="s">
        <v>60</v>
      </c>
      <c r="Y265" s="335" t="s">
        <v>60</v>
      </c>
      <c r="Z265" s="333" t="s">
        <v>60</v>
      </c>
      <c r="AA265" s="330" t="s">
        <v>60</v>
      </c>
      <c r="AB265" s="332">
        <v>142.96</v>
      </c>
      <c r="AC265" s="338">
        <v>0.38500000000000001</v>
      </c>
      <c r="AD265" s="341" t="s">
        <v>60</v>
      </c>
      <c r="AE265" s="341" t="s">
        <v>60</v>
      </c>
      <c r="AF265" s="332">
        <v>27.24</v>
      </c>
      <c r="AG265" s="338">
        <v>0.55800000000000005</v>
      </c>
      <c r="AH265" s="338">
        <v>0.57399999999999995</v>
      </c>
      <c r="AI265" s="338">
        <v>0.45500000000000002</v>
      </c>
      <c r="AJ265" s="338">
        <v>1.2999999999999999E-2</v>
      </c>
      <c r="AK265" s="332">
        <v>1.98</v>
      </c>
      <c r="AL265" s="331" t="s">
        <v>8328</v>
      </c>
      <c r="AM265" s="331" t="s">
        <v>8329</v>
      </c>
      <c r="AN265" s="332">
        <v>17.649999999999999</v>
      </c>
      <c r="AO265" s="332">
        <v>21.21</v>
      </c>
      <c r="AP265" s="332">
        <v>5.26</v>
      </c>
      <c r="AQ265" s="90">
        <f t="shared" ref="AQ265:AS328" si="4">RANK(AN265,AN$9:AN$582,0)</f>
        <v>272</v>
      </c>
      <c r="AR265" s="90">
        <f t="shared" si="4"/>
        <v>257</v>
      </c>
      <c r="AS265" s="90">
        <f t="shared" si="4"/>
        <v>384</v>
      </c>
    </row>
    <row r="266" spans="1:45" ht="236.25">
      <c r="A266" s="329">
        <v>44642</v>
      </c>
      <c r="B266" s="330" t="s">
        <v>1830</v>
      </c>
      <c r="C266" s="330" t="s">
        <v>1831</v>
      </c>
      <c r="D266" s="331" t="s">
        <v>61</v>
      </c>
      <c r="E266" s="331" t="s">
        <v>67</v>
      </c>
      <c r="F266" s="332">
        <v>56.7</v>
      </c>
      <c r="G266" s="330" t="s">
        <v>1832</v>
      </c>
      <c r="H266" s="330" t="s">
        <v>60</v>
      </c>
      <c r="I266" s="331" t="s">
        <v>1833</v>
      </c>
      <c r="J266" s="329">
        <v>44642</v>
      </c>
      <c r="K266" s="333" t="s">
        <v>491</v>
      </c>
      <c r="L266" s="329">
        <v>44697</v>
      </c>
      <c r="M266" s="335" t="s">
        <v>10132</v>
      </c>
      <c r="N266" s="335" t="s">
        <v>10133</v>
      </c>
      <c r="O266" s="335" t="s">
        <v>10134</v>
      </c>
      <c r="P266" s="336">
        <v>113</v>
      </c>
      <c r="Q266" s="331" t="s">
        <v>8913</v>
      </c>
      <c r="R266" s="339" t="s">
        <v>10135</v>
      </c>
      <c r="S266" s="333" t="s">
        <v>8402</v>
      </c>
      <c r="T266" s="331" t="s">
        <v>6915</v>
      </c>
      <c r="U266" s="331" t="s">
        <v>492</v>
      </c>
      <c r="V266" s="335" t="s">
        <v>10136</v>
      </c>
      <c r="W266" s="333" t="s">
        <v>10137</v>
      </c>
      <c r="X266" s="330" t="s">
        <v>60</v>
      </c>
      <c r="Y266" s="335" t="s">
        <v>60</v>
      </c>
      <c r="Z266" s="333" t="s">
        <v>60</v>
      </c>
      <c r="AA266" s="330" t="s">
        <v>60</v>
      </c>
      <c r="AB266" s="332">
        <v>8.6199999999999992</v>
      </c>
      <c r="AC266" s="332">
        <v>1.72</v>
      </c>
      <c r="AD266" s="332">
        <v>6.77</v>
      </c>
      <c r="AE266" s="332">
        <v>9.07</v>
      </c>
      <c r="AF266" s="332">
        <v>1.41</v>
      </c>
      <c r="AG266" s="332">
        <v>65.02</v>
      </c>
      <c r="AH266" s="332">
        <v>60.92</v>
      </c>
      <c r="AI266" s="336">
        <v>47</v>
      </c>
      <c r="AJ266" s="332">
        <v>7.01</v>
      </c>
      <c r="AK266" s="336">
        <v>70.3</v>
      </c>
      <c r="AL266" s="331" t="s">
        <v>8328</v>
      </c>
      <c r="AM266" s="331" t="s">
        <v>8329</v>
      </c>
      <c r="AN266" s="332">
        <v>9.09</v>
      </c>
      <c r="AO266" s="332">
        <v>20.72</v>
      </c>
      <c r="AP266" s="332">
        <v>21.46</v>
      </c>
      <c r="AQ266" s="90">
        <f t="shared" si="4"/>
        <v>324</v>
      </c>
      <c r="AR266" s="90">
        <f t="shared" si="4"/>
        <v>258</v>
      </c>
      <c r="AS266" s="90">
        <f t="shared" si="4"/>
        <v>287</v>
      </c>
    </row>
    <row r="267" spans="1:45" ht="270">
      <c r="A267" s="329">
        <v>44508</v>
      </c>
      <c r="B267" s="330" t="s">
        <v>1630</v>
      </c>
      <c r="C267" s="330" t="s">
        <v>1631</v>
      </c>
      <c r="D267" s="331" t="s">
        <v>61</v>
      </c>
      <c r="E267" s="331" t="s">
        <v>67</v>
      </c>
      <c r="F267" s="332">
        <v>956.11</v>
      </c>
      <c r="G267" s="330" t="s">
        <v>60</v>
      </c>
      <c r="H267" s="330" t="s">
        <v>1632</v>
      </c>
      <c r="I267" s="331" t="s">
        <v>1633</v>
      </c>
      <c r="J267" s="329">
        <v>44508</v>
      </c>
      <c r="K267" s="333" t="s">
        <v>491</v>
      </c>
      <c r="L267" s="329">
        <v>44572</v>
      </c>
      <c r="M267" s="335" t="s">
        <v>10138</v>
      </c>
      <c r="N267" s="335" t="s">
        <v>10139</v>
      </c>
      <c r="O267" s="335" t="s">
        <v>10140</v>
      </c>
      <c r="P267" s="336">
        <v>472</v>
      </c>
      <c r="Q267" s="331" t="s">
        <v>10141</v>
      </c>
      <c r="R267" s="339" t="s">
        <v>10142</v>
      </c>
      <c r="S267" s="333" t="s">
        <v>8539</v>
      </c>
      <c r="T267" s="331" t="s">
        <v>6917</v>
      </c>
      <c r="U267" s="331" t="s">
        <v>492</v>
      </c>
      <c r="V267" s="335" t="s">
        <v>60</v>
      </c>
      <c r="W267" s="333" t="s">
        <v>60</v>
      </c>
      <c r="X267" s="330" t="s">
        <v>60</v>
      </c>
      <c r="Y267" s="335" t="s">
        <v>10143</v>
      </c>
      <c r="Z267" s="333" t="s">
        <v>8916</v>
      </c>
      <c r="AA267" s="330" t="s">
        <v>60</v>
      </c>
      <c r="AB267" s="332">
        <v>11.39</v>
      </c>
      <c r="AC267" s="332">
        <v>1.1499999999999999</v>
      </c>
      <c r="AD267" s="332">
        <v>12.85</v>
      </c>
      <c r="AE267" s="332">
        <v>25.23</v>
      </c>
      <c r="AF267" s="332">
        <v>2.0099999999999998</v>
      </c>
      <c r="AG267" s="332">
        <v>658.91</v>
      </c>
      <c r="AH267" s="332">
        <v>636.9</v>
      </c>
      <c r="AI267" s="336">
        <v>234.1</v>
      </c>
      <c r="AJ267" s="336">
        <v>12.4</v>
      </c>
      <c r="AK267" s="336">
        <v>1215.7</v>
      </c>
      <c r="AL267" s="331" t="s">
        <v>8328</v>
      </c>
      <c r="AM267" s="331" t="s">
        <v>8329</v>
      </c>
      <c r="AN267" s="332">
        <v>17.420000000000002</v>
      </c>
      <c r="AO267" s="332">
        <v>20.65</v>
      </c>
      <c r="AP267" s="332">
        <v>26.77</v>
      </c>
      <c r="AQ267" s="90">
        <f t="shared" si="4"/>
        <v>274</v>
      </c>
      <c r="AR267" s="90">
        <f t="shared" si="4"/>
        <v>259</v>
      </c>
      <c r="AS267" s="90">
        <f t="shared" si="4"/>
        <v>259</v>
      </c>
    </row>
    <row r="268" spans="1:45" ht="78.75">
      <c r="A268" s="329">
        <v>44756</v>
      </c>
      <c r="B268" s="330" t="s">
        <v>842</v>
      </c>
      <c r="C268" s="330" t="s">
        <v>843</v>
      </c>
      <c r="D268" s="331" t="s">
        <v>61</v>
      </c>
      <c r="E268" s="331" t="s">
        <v>77</v>
      </c>
      <c r="F268" s="332">
        <v>24.56</v>
      </c>
      <c r="G268" s="330" t="s">
        <v>1533</v>
      </c>
      <c r="H268" s="330" t="s">
        <v>60</v>
      </c>
      <c r="I268" s="331" t="s">
        <v>1534</v>
      </c>
      <c r="J268" s="329">
        <v>44756</v>
      </c>
      <c r="K268" s="333" t="s">
        <v>491</v>
      </c>
      <c r="L268" s="334" t="s">
        <v>60</v>
      </c>
      <c r="M268" s="335" t="s">
        <v>10144</v>
      </c>
      <c r="N268" s="335" t="s">
        <v>10145</v>
      </c>
      <c r="O268" s="335" t="s">
        <v>10146</v>
      </c>
      <c r="P268" s="336">
        <v>24.4</v>
      </c>
      <c r="Q268" s="331" t="s">
        <v>8400</v>
      </c>
      <c r="R268" s="333" t="s">
        <v>10147</v>
      </c>
      <c r="S268" s="333" t="s">
        <v>9468</v>
      </c>
      <c r="T268" s="331" t="s">
        <v>6923</v>
      </c>
      <c r="U268" s="331" t="s">
        <v>492</v>
      </c>
      <c r="V268" s="335" t="s">
        <v>10148</v>
      </c>
      <c r="W268" s="333" t="s">
        <v>9587</v>
      </c>
      <c r="X268" s="330" t="s">
        <v>60</v>
      </c>
      <c r="Y268" s="335" t="s">
        <v>60</v>
      </c>
      <c r="Z268" s="333" t="s">
        <v>60</v>
      </c>
      <c r="AA268" s="330" t="s">
        <v>60</v>
      </c>
      <c r="AB268" s="332">
        <v>255.12</v>
      </c>
      <c r="AC268" s="338">
        <v>0.90400000000000003</v>
      </c>
      <c r="AD268" s="332">
        <v>113.75</v>
      </c>
      <c r="AE268" s="341" t="s">
        <v>60</v>
      </c>
      <c r="AF268" s="338">
        <v>0.47</v>
      </c>
      <c r="AG268" s="332">
        <v>21.48</v>
      </c>
      <c r="AH268" s="332">
        <v>23.48</v>
      </c>
      <c r="AI268" s="336">
        <v>48</v>
      </c>
      <c r="AJ268" s="338">
        <v>9.7000000000000003E-2</v>
      </c>
      <c r="AK268" s="336">
        <v>47</v>
      </c>
      <c r="AL268" s="331" t="s">
        <v>8328</v>
      </c>
      <c r="AM268" s="331" t="s">
        <v>8329</v>
      </c>
      <c r="AN268" s="332">
        <v>20.5</v>
      </c>
      <c r="AO268" s="332">
        <v>20.5</v>
      </c>
      <c r="AP268" s="332">
        <v>24.75</v>
      </c>
      <c r="AQ268" s="90">
        <f t="shared" si="4"/>
        <v>245</v>
      </c>
      <c r="AR268" s="90">
        <f t="shared" si="4"/>
        <v>260</v>
      </c>
      <c r="AS268" s="90">
        <f t="shared" si="4"/>
        <v>268</v>
      </c>
    </row>
    <row r="269" spans="1:45" ht="123.75">
      <c r="A269" s="329">
        <v>44453</v>
      </c>
      <c r="B269" s="330" t="s">
        <v>1559</v>
      </c>
      <c r="C269" s="330" t="s">
        <v>1560</v>
      </c>
      <c r="D269" s="331" t="s">
        <v>61</v>
      </c>
      <c r="E269" s="331" t="s">
        <v>67</v>
      </c>
      <c r="F269" s="332">
        <v>66.64</v>
      </c>
      <c r="G269" s="330" t="s">
        <v>1561</v>
      </c>
      <c r="H269" s="330" t="s">
        <v>60</v>
      </c>
      <c r="I269" s="331" t="s">
        <v>1562</v>
      </c>
      <c r="J269" s="329">
        <v>44453</v>
      </c>
      <c r="K269" s="333" t="s">
        <v>491</v>
      </c>
      <c r="L269" s="329">
        <v>44453</v>
      </c>
      <c r="M269" s="335" t="s">
        <v>10149</v>
      </c>
      <c r="N269" s="335" t="s">
        <v>60</v>
      </c>
      <c r="O269" s="335" t="s">
        <v>60</v>
      </c>
      <c r="P269" s="336">
        <v>196</v>
      </c>
      <c r="Q269" s="331" t="s">
        <v>10150</v>
      </c>
      <c r="R269" s="333" t="s">
        <v>10151</v>
      </c>
      <c r="S269" s="333" t="s">
        <v>8333</v>
      </c>
      <c r="T269" s="331" t="s">
        <v>6917</v>
      </c>
      <c r="U269" s="331" t="s">
        <v>492</v>
      </c>
      <c r="V269" s="335" t="s">
        <v>10152</v>
      </c>
      <c r="W269" s="333" t="s">
        <v>8501</v>
      </c>
      <c r="X269" s="340">
        <v>1519.4</v>
      </c>
      <c r="Y269" s="335" t="s">
        <v>60</v>
      </c>
      <c r="Z269" s="333" t="s">
        <v>60</v>
      </c>
      <c r="AA269" s="330" t="s">
        <v>60</v>
      </c>
      <c r="AB269" s="332">
        <v>9.2799999999999994</v>
      </c>
      <c r="AC269" s="338">
        <v>0.61099999999999999</v>
      </c>
      <c r="AD269" s="332">
        <v>3.83</v>
      </c>
      <c r="AE269" s="332">
        <v>5.36</v>
      </c>
      <c r="AF269" s="332">
        <v>1.84</v>
      </c>
      <c r="AG269" s="332">
        <v>246.5</v>
      </c>
      <c r="AH269" s="332">
        <v>375.35</v>
      </c>
      <c r="AI269" s="336">
        <v>138.80000000000001</v>
      </c>
      <c r="AJ269" s="336">
        <v>44.1</v>
      </c>
      <c r="AK269" s="336">
        <v>715.5</v>
      </c>
      <c r="AL269" s="331" t="s">
        <v>8328</v>
      </c>
      <c r="AM269" s="331" t="s">
        <v>8329</v>
      </c>
      <c r="AN269" s="332">
        <v>19.739999999999998</v>
      </c>
      <c r="AO269" s="332">
        <v>20.260000000000002</v>
      </c>
      <c r="AP269" s="332">
        <v>33.43</v>
      </c>
      <c r="AQ269" s="90">
        <f t="shared" si="4"/>
        <v>251</v>
      </c>
      <c r="AR269" s="90">
        <f t="shared" si="4"/>
        <v>261</v>
      </c>
      <c r="AS269" s="90">
        <f t="shared" si="4"/>
        <v>219</v>
      </c>
    </row>
    <row r="270" spans="1:45" ht="281.25">
      <c r="A270" s="329">
        <v>44269</v>
      </c>
      <c r="B270" s="330" t="s">
        <v>1225</v>
      </c>
      <c r="C270" s="330" t="s">
        <v>1472</v>
      </c>
      <c r="D270" s="331" t="s">
        <v>61</v>
      </c>
      <c r="E270" s="331" t="s">
        <v>67</v>
      </c>
      <c r="F270" s="332">
        <v>433.45</v>
      </c>
      <c r="G270" s="330" t="s">
        <v>1473</v>
      </c>
      <c r="H270" s="330" t="s">
        <v>60</v>
      </c>
      <c r="I270" s="331" t="s">
        <v>1474</v>
      </c>
      <c r="J270" s="329">
        <v>44269</v>
      </c>
      <c r="K270" s="333" t="s">
        <v>491</v>
      </c>
      <c r="L270" s="329">
        <v>44545</v>
      </c>
      <c r="M270" s="335" t="s">
        <v>9586</v>
      </c>
      <c r="N270" s="335" t="s">
        <v>10153</v>
      </c>
      <c r="O270" s="335" t="s">
        <v>10154</v>
      </c>
      <c r="P270" s="336">
        <v>184</v>
      </c>
      <c r="Q270" s="331" t="s">
        <v>8669</v>
      </c>
      <c r="R270" s="337" t="s">
        <v>10155</v>
      </c>
      <c r="S270" s="333" t="s">
        <v>9468</v>
      </c>
      <c r="T270" s="331" t="s">
        <v>6923</v>
      </c>
      <c r="U270" s="331" t="s">
        <v>492</v>
      </c>
      <c r="V270" s="335" t="s">
        <v>10156</v>
      </c>
      <c r="W270" s="339" t="s">
        <v>10157</v>
      </c>
      <c r="X270" s="330" t="s">
        <v>10158</v>
      </c>
      <c r="Y270" s="335" t="s">
        <v>60</v>
      </c>
      <c r="Z270" s="333" t="s">
        <v>60</v>
      </c>
      <c r="AA270" s="330" t="s">
        <v>60</v>
      </c>
      <c r="AB270" s="332">
        <v>7.34</v>
      </c>
      <c r="AC270" s="332">
        <v>1.17</v>
      </c>
      <c r="AD270" s="332">
        <v>6.15</v>
      </c>
      <c r="AE270" s="332">
        <v>6.54</v>
      </c>
      <c r="AF270" s="332">
        <v>1.27</v>
      </c>
      <c r="AG270" s="332">
        <v>499.1</v>
      </c>
      <c r="AH270" s="332">
        <v>453.42</v>
      </c>
      <c r="AI270" s="336">
        <v>422.8</v>
      </c>
      <c r="AJ270" s="336">
        <v>48.7</v>
      </c>
      <c r="AK270" s="336">
        <v>1706.2</v>
      </c>
      <c r="AL270" s="331" t="s">
        <v>8328</v>
      </c>
      <c r="AM270" s="331" t="s">
        <v>8329</v>
      </c>
      <c r="AN270" s="332">
        <v>23</v>
      </c>
      <c r="AO270" s="332">
        <v>20.190000000000001</v>
      </c>
      <c r="AP270" s="332">
        <v>26.9</v>
      </c>
      <c r="AQ270" s="90">
        <f t="shared" si="4"/>
        <v>231</v>
      </c>
      <c r="AR270" s="90">
        <f t="shared" si="4"/>
        <v>262</v>
      </c>
      <c r="AS270" s="90">
        <f t="shared" si="4"/>
        <v>258</v>
      </c>
    </row>
    <row r="271" spans="1:45" ht="393.75">
      <c r="A271" s="329">
        <v>44007</v>
      </c>
      <c r="B271" s="330" t="s">
        <v>1459</v>
      </c>
      <c r="C271" s="330" t="s">
        <v>60</v>
      </c>
      <c r="D271" s="331" t="s">
        <v>61</v>
      </c>
      <c r="E271" s="331" t="s">
        <v>67</v>
      </c>
      <c r="F271" s="332">
        <v>14857.7</v>
      </c>
      <c r="G271" s="330" t="s">
        <v>1460</v>
      </c>
      <c r="H271" s="330" t="s">
        <v>1461</v>
      </c>
      <c r="I271" s="331" t="s">
        <v>1462</v>
      </c>
      <c r="J271" s="329">
        <v>44007</v>
      </c>
      <c r="K271" s="333" t="s">
        <v>491</v>
      </c>
      <c r="L271" s="329">
        <v>44287</v>
      </c>
      <c r="M271" s="335" t="s">
        <v>10159</v>
      </c>
      <c r="N271" s="335" t="s">
        <v>60</v>
      </c>
      <c r="O271" s="335" t="s">
        <v>60</v>
      </c>
      <c r="P271" s="341" t="s">
        <v>60</v>
      </c>
      <c r="Q271" s="331" t="s">
        <v>10160</v>
      </c>
      <c r="R271" s="339" t="s">
        <v>10161</v>
      </c>
      <c r="S271" s="333" t="s">
        <v>10162</v>
      </c>
      <c r="T271" s="331" t="s">
        <v>6923</v>
      </c>
      <c r="U271" s="331" t="s">
        <v>492</v>
      </c>
      <c r="V271" s="335" t="s">
        <v>10163</v>
      </c>
      <c r="W271" s="333" t="s">
        <v>10164</v>
      </c>
      <c r="X271" s="340">
        <v>61658.7</v>
      </c>
      <c r="Y271" s="335" t="s">
        <v>10165</v>
      </c>
      <c r="Z271" s="339" t="s">
        <v>10166</v>
      </c>
      <c r="AA271" s="330" t="s">
        <v>60</v>
      </c>
      <c r="AB271" s="332">
        <v>13.22</v>
      </c>
      <c r="AC271" s="332">
        <v>1.18</v>
      </c>
      <c r="AD271" s="341" t="s">
        <v>60</v>
      </c>
      <c r="AE271" s="341" t="s">
        <v>60</v>
      </c>
      <c r="AF271" s="341" t="s">
        <v>60</v>
      </c>
      <c r="AG271" s="341" t="s">
        <v>60</v>
      </c>
      <c r="AH271" s="332">
        <v>14857.7</v>
      </c>
      <c r="AI271" s="341" t="s">
        <v>60</v>
      </c>
      <c r="AJ271" s="341" t="s">
        <v>60</v>
      </c>
      <c r="AK271" s="336">
        <v>79153.7</v>
      </c>
      <c r="AL271" s="331" t="s">
        <v>8328</v>
      </c>
      <c r="AM271" s="331" t="s">
        <v>8329</v>
      </c>
      <c r="AN271" s="332">
        <v>23.7</v>
      </c>
      <c r="AO271" s="332">
        <v>20.05</v>
      </c>
      <c r="AP271" s="332">
        <v>20.76</v>
      </c>
      <c r="AQ271" s="90">
        <f t="shared" si="4"/>
        <v>226</v>
      </c>
      <c r="AR271" s="90">
        <f t="shared" si="4"/>
        <v>263</v>
      </c>
      <c r="AS271" s="90">
        <f t="shared" si="4"/>
        <v>291</v>
      </c>
    </row>
    <row r="272" spans="1:45" ht="270">
      <c r="A272" s="329">
        <v>44487</v>
      </c>
      <c r="B272" s="330" t="s">
        <v>1566</v>
      </c>
      <c r="C272" s="330" t="s">
        <v>1567</v>
      </c>
      <c r="D272" s="331" t="s">
        <v>61</v>
      </c>
      <c r="E272" s="331" t="s">
        <v>77</v>
      </c>
      <c r="F272" s="332">
        <v>689.47</v>
      </c>
      <c r="G272" s="330" t="s">
        <v>1664</v>
      </c>
      <c r="H272" s="330" t="s">
        <v>60</v>
      </c>
      <c r="I272" s="331" t="s">
        <v>1665</v>
      </c>
      <c r="J272" s="329">
        <v>44487</v>
      </c>
      <c r="K272" s="333" t="s">
        <v>491</v>
      </c>
      <c r="L272" s="334" t="s">
        <v>60</v>
      </c>
      <c r="M272" s="335" t="s">
        <v>9675</v>
      </c>
      <c r="N272" s="335" t="s">
        <v>60</v>
      </c>
      <c r="O272" s="335" t="s">
        <v>60</v>
      </c>
      <c r="P272" s="336">
        <v>22</v>
      </c>
      <c r="Q272" s="331" t="s">
        <v>8705</v>
      </c>
      <c r="R272" s="339" t="s">
        <v>9676</v>
      </c>
      <c r="S272" s="333" t="s">
        <v>8508</v>
      </c>
      <c r="T272" s="331" t="s">
        <v>6917</v>
      </c>
      <c r="U272" s="331" t="s">
        <v>492</v>
      </c>
      <c r="V272" s="335" t="s">
        <v>10167</v>
      </c>
      <c r="W272" s="333" t="s">
        <v>9903</v>
      </c>
      <c r="X272" s="330" t="s">
        <v>60</v>
      </c>
      <c r="Y272" s="335" t="s">
        <v>60</v>
      </c>
      <c r="Z272" s="333" t="s">
        <v>60</v>
      </c>
      <c r="AA272" s="330" t="s">
        <v>60</v>
      </c>
      <c r="AB272" s="341" t="s">
        <v>60</v>
      </c>
      <c r="AC272" s="332">
        <v>2.4500000000000002</v>
      </c>
      <c r="AD272" s="341" t="s">
        <v>60</v>
      </c>
      <c r="AE272" s="341" t="s">
        <v>60</v>
      </c>
      <c r="AF272" s="332">
        <v>2.2200000000000002</v>
      </c>
      <c r="AG272" s="332">
        <v>689.47</v>
      </c>
      <c r="AH272" s="332">
        <v>707.89</v>
      </c>
      <c r="AI272" s="336">
        <v>248.6</v>
      </c>
      <c r="AJ272" s="336">
        <v>-62</v>
      </c>
      <c r="AK272" s="336">
        <v>507.7</v>
      </c>
      <c r="AL272" s="331" t="s">
        <v>8328</v>
      </c>
      <c r="AM272" s="331" t="s">
        <v>8329</v>
      </c>
      <c r="AN272" s="332">
        <v>15.38</v>
      </c>
      <c r="AO272" s="332">
        <v>20</v>
      </c>
      <c r="AP272" s="332">
        <v>49.4</v>
      </c>
      <c r="AQ272" s="90">
        <f t="shared" si="4"/>
        <v>282</v>
      </c>
      <c r="AR272" s="90">
        <f t="shared" si="4"/>
        <v>264</v>
      </c>
      <c r="AS272" s="90">
        <f t="shared" si="4"/>
        <v>142</v>
      </c>
    </row>
    <row r="273" spans="1:45" ht="157.5">
      <c r="A273" s="329">
        <v>44281</v>
      </c>
      <c r="B273" s="330" t="s">
        <v>2070</v>
      </c>
      <c r="C273" s="330" t="s">
        <v>2071</v>
      </c>
      <c r="D273" s="331" t="s">
        <v>61</v>
      </c>
      <c r="E273" s="331" t="s">
        <v>67</v>
      </c>
      <c r="F273" s="332">
        <v>337.12</v>
      </c>
      <c r="G273" s="330" t="s">
        <v>2072</v>
      </c>
      <c r="H273" s="330" t="s">
        <v>2073</v>
      </c>
      <c r="I273" s="331" t="s">
        <v>2074</v>
      </c>
      <c r="J273" s="329">
        <v>44281</v>
      </c>
      <c r="K273" s="333" t="s">
        <v>491</v>
      </c>
      <c r="L273" s="329">
        <v>44334</v>
      </c>
      <c r="M273" s="335" t="s">
        <v>10168</v>
      </c>
      <c r="N273" s="335" t="s">
        <v>10169</v>
      </c>
      <c r="O273" s="335" t="s">
        <v>60</v>
      </c>
      <c r="P273" s="336">
        <v>139.19999999999999</v>
      </c>
      <c r="Q273" s="331" t="s">
        <v>9584</v>
      </c>
      <c r="R273" s="339" t="s">
        <v>10170</v>
      </c>
      <c r="S273" s="333" t="s">
        <v>8325</v>
      </c>
      <c r="T273" s="331" t="s">
        <v>6917</v>
      </c>
      <c r="U273" s="331" t="s">
        <v>492</v>
      </c>
      <c r="V273" s="335" t="s">
        <v>10171</v>
      </c>
      <c r="W273" s="333" t="s">
        <v>8327</v>
      </c>
      <c r="X273" s="330" t="s">
        <v>60</v>
      </c>
      <c r="Y273" s="335" t="s">
        <v>60</v>
      </c>
      <c r="Z273" s="333" t="s">
        <v>10172</v>
      </c>
      <c r="AA273" s="330" t="s">
        <v>60</v>
      </c>
      <c r="AB273" s="341" t="s">
        <v>60</v>
      </c>
      <c r="AC273" s="338">
        <v>0.49</v>
      </c>
      <c r="AD273" s="332">
        <v>179.16</v>
      </c>
      <c r="AE273" s="341" t="s">
        <v>60</v>
      </c>
      <c r="AF273" s="332">
        <v>6.74</v>
      </c>
      <c r="AG273" s="332">
        <v>425.54</v>
      </c>
      <c r="AH273" s="332">
        <v>207.02</v>
      </c>
      <c r="AI273" s="336">
        <v>54.1</v>
      </c>
      <c r="AJ273" s="336">
        <v>18.3</v>
      </c>
      <c r="AK273" s="336">
        <v>796.3</v>
      </c>
      <c r="AL273" s="331" t="s">
        <v>8328</v>
      </c>
      <c r="AM273" s="331" t="s">
        <v>8329</v>
      </c>
      <c r="AN273" s="332">
        <v>2.56</v>
      </c>
      <c r="AO273" s="332">
        <v>20</v>
      </c>
      <c r="AP273" s="332">
        <v>42.86</v>
      </c>
      <c r="AQ273" s="90">
        <f t="shared" si="4"/>
        <v>376</v>
      </c>
      <c r="AR273" s="90">
        <f t="shared" si="4"/>
        <v>264</v>
      </c>
      <c r="AS273" s="90">
        <f t="shared" si="4"/>
        <v>168</v>
      </c>
    </row>
    <row r="274" spans="1:45" ht="409.5">
      <c r="A274" s="329">
        <v>44775</v>
      </c>
      <c r="B274" s="330" t="s">
        <v>1812</v>
      </c>
      <c r="C274" s="330" t="s">
        <v>1813</v>
      </c>
      <c r="D274" s="331" t="s">
        <v>61</v>
      </c>
      <c r="E274" s="331" t="s">
        <v>77</v>
      </c>
      <c r="F274" s="332">
        <v>1330.08</v>
      </c>
      <c r="G274" s="330" t="s">
        <v>1814</v>
      </c>
      <c r="H274" s="330" t="s">
        <v>1815</v>
      </c>
      <c r="I274" s="331" t="s">
        <v>1816</v>
      </c>
      <c r="J274" s="329">
        <v>44775</v>
      </c>
      <c r="K274" s="333" t="s">
        <v>491</v>
      </c>
      <c r="L274" s="334" t="s">
        <v>60</v>
      </c>
      <c r="M274" s="335" t="s">
        <v>10173</v>
      </c>
      <c r="N274" s="335" t="s">
        <v>10174</v>
      </c>
      <c r="O274" s="335" t="s">
        <v>60</v>
      </c>
      <c r="P274" s="336">
        <v>1045.3</v>
      </c>
      <c r="Q274" s="331" t="s">
        <v>8409</v>
      </c>
      <c r="R274" s="333" t="s">
        <v>10175</v>
      </c>
      <c r="S274" s="339" t="s">
        <v>10176</v>
      </c>
      <c r="T274" s="331" t="s">
        <v>6921</v>
      </c>
      <c r="U274" s="331" t="s">
        <v>492</v>
      </c>
      <c r="V274" s="335" t="s">
        <v>10177</v>
      </c>
      <c r="W274" s="339" t="s">
        <v>10178</v>
      </c>
      <c r="X274" s="330" t="s">
        <v>60</v>
      </c>
      <c r="Y274" s="335" t="s">
        <v>10179</v>
      </c>
      <c r="Z274" s="339" t="s">
        <v>10180</v>
      </c>
      <c r="AA274" s="330" t="s">
        <v>8665</v>
      </c>
      <c r="AB274" s="332">
        <v>9.16</v>
      </c>
      <c r="AC274" s="332">
        <v>1.41</v>
      </c>
      <c r="AD274" s="341" t="s">
        <v>60</v>
      </c>
      <c r="AE274" s="341" t="s">
        <v>60</v>
      </c>
      <c r="AF274" s="341" t="s">
        <v>60</v>
      </c>
      <c r="AG274" s="341" t="s">
        <v>60</v>
      </c>
      <c r="AH274" s="332">
        <v>1330.08</v>
      </c>
      <c r="AI274" s="336">
        <v>1393.7</v>
      </c>
      <c r="AJ274" s="336">
        <v>128.5</v>
      </c>
      <c r="AK274" s="336">
        <v>8748.7999999999993</v>
      </c>
      <c r="AL274" s="331" t="s">
        <v>8328</v>
      </c>
      <c r="AM274" s="331" t="s">
        <v>8329</v>
      </c>
      <c r="AN274" s="332">
        <v>9.89</v>
      </c>
      <c r="AO274" s="332">
        <v>19.96</v>
      </c>
      <c r="AP274" s="332">
        <v>62.23</v>
      </c>
      <c r="AQ274" s="90">
        <f t="shared" si="4"/>
        <v>321</v>
      </c>
      <c r="AR274" s="90">
        <f t="shared" si="4"/>
        <v>266</v>
      </c>
      <c r="AS274" s="90">
        <f t="shared" si="4"/>
        <v>99</v>
      </c>
    </row>
    <row r="275" spans="1:45" ht="315">
      <c r="A275" s="329">
        <v>44454</v>
      </c>
      <c r="B275" s="330" t="s">
        <v>1364</v>
      </c>
      <c r="C275" s="330" t="s">
        <v>1365</v>
      </c>
      <c r="D275" s="331" t="s">
        <v>61</v>
      </c>
      <c r="E275" s="331" t="s">
        <v>77</v>
      </c>
      <c r="F275" s="332">
        <v>7378.74</v>
      </c>
      <c r="G275" s="330" t="s">
        <v>1366</v>
      </c>
      <c r="H275" s="330" t="s">
        <v>60</v>
      </c>
      <c r="I275" s="331" t="s">
        <v>1367</v>
      </c>
      <c r="J275" s="329">
        <v>44454</v>
      </c>
      <c r="K275" s="333" t="s">
        <v>491</v>
      </c>
      <c r="L275" s="334" t="s">
        <v>60</v>
      </c>
      <c r="M275" s="335" t="s">
        <v>10181</v>
      </c>
      <c r="N275" s="335" t="s">
        <v>10182</v>
      </c>
      <c r="O275" s="335" t="s">
        <v>10183</v>
      </c>
      <c r="P275" s="336">
        <v>2779.7</v>
      </c>
      <c r="Q275" s="331" t="s">
        <v>10184</v>
      </c>
      <c r="R275" s="339" t="s">
        <v>10185</v>
      </c>
      <c r="S275" s="333" t="s">
        <v>9049</v>
      </c>
      <c r="T275" s="331" t="s">
        <v>6915</v>
      </c>
      <c r="U275" s="331" t="s">
        <v>492</v>
      </c>
      <c r="V275" s="335" t="s">
        <v>10186</v>
      </c>
      <c r="W275" s="333" t="s">
        <v>10187</v>
      </c>
      <c r="X275" s="340">
        <v>8960.7999999999993</v>
      </c>
      <c r="Y275" s="335" t="s">
        <v>60</v>
      </c>
      <c r="Z275" s="333" t="s">
        <v>60</v>
      </c>
      <c r="AA275" s="330" t="s">
        <v>60</v>
      </c>
      <c r="AB275" s="341" t="s">
        <v>60</v>
      </c>
      <c r="AC275" s="332">
        <v>4.45</v>
      </c>
      <c r="AD275" s="332">
        <v>11.25</v>
      </c>
      <c r="AE275" s="341" t="s">
        <v>60</v>
      </c>
      <c r="AF275" s="332">
        <v>1.39</v>
      </c>
      <c r="AG275" s="332">
        <v>8164.01</v>
      </c>
      <c r="AH275" s="332">
        <v>4116.3900000000003</v>
      </c>
      <c r="AI275" s="336">
        <v>6395.6</v>
      </c>
      <c r="AJ275" s="332">
        <v>7.32</v>
      </c>
      <c r="AK275" s="336">
        <v>9952.2000000000007</v>
      </c>
      <c r="AL275" s="331" t="s">
        <v>8328</v>
      </c>
      <c r="AM275" s="331" t="s">
        <v>8329</v>
      </c>
      <c r="AN275" s="332">
        <v>27.37</v>
      </c>
      <c r="AO275" s="332">
        <v>19.72</v>
      </c>
      <c r="AP275" s="332">
        <v>12.43</v>
      </c>
      <c r="AQ275" s="90">
        <f t="shared" si="4"/>
        <v>200</v>
      </c>
      <c r="AR275" s="90">
        <f t="shared" si="4"/>
        <v>267</v>
      </c>
      <c r="AS275" s="90">
        <f t="shared" si="4"/>
        <v>335</v>
      </c>
    </row>
    <row r="276" spans="1:45" ht="101.25">
      <c r="A276" s="329">
        <v>43971</v>
      </c>
      <c r="B276" s="330" t="s">
        <v>1513</v>
      </c>
      <c r="C276" s="330" t="s">
        <v>1514</v>
      </c>
      <c r="D276" s="331" t="s">
        <v>61</v>
      </c>
      <c r="E276" s="331" t="s">
        <v>77</v>
      </c>
      <c r="F276" s="332">
        <v>24.64</v>
      </c>
      <c r="G276" s="330" t="s">
        <v>1515</v>
      </c>
      <c r="H276" s="330" t="s">
        <v>60</v>
      </c>
      <c r="I276" s="331" t="s">
        <v>1516</v>
      </c>
      <c r="J276" s="329">
        <v>43971</v>
      </c>
      <c r="K276" s="333" t="s">
        <v>491</v>
      </c>
      <c r="L276" s="334" t="s">
        <v>60</v>
      </c>
      <c r="M276" s="335" t="s">
        <v>10188</v>
      </c>
      <c r="N276" s="335" t="s">
        <v>60</v>
      </c>
      <c r="O276" s="335" t="s">
        <v>60</v>
      </c>
      <c r="P276" s="341" t="s">
        <v>60</v>
      </c>
      <c r="Q276" s="331" t="s">
        <v>8978</v>
      </c>
      <c r="R276" s="333" t="s">
        <v>10189</v>
      </c>
      <c r="S276" s="333" t="s">
        <v>9334</v>
      </c>
      <c r="T276" s="331" t="s">
        <v>6917</v>
      </c>
      <c r="U276" s="331" t="s">
        <v>492</v>
      </c>
      <c r="V276" s="335" t="s">
        <v>10190</v>
      </c>
      <c r="W276" s="333" t="s">
        <v>9336</v>
      </c>
      <c r="X276" s="340">
        <v>59.6</v>
      </c>
      <c r="Y276" s="335" t="s">
        <v>60</v>
      </c>
      <c r="Z276" s="333" t="s">
        <v>60</v>
      </c>
      <c r="AA276" s="330" t="s">
        <v>60</v>
      </c>
      <c r="AB276" s="341" t="s">
        <v>60</v>
      </c>
      <c r="AC276" s="332">
        <v>1.87</v>
      </c>
      <c r="AD276" s="341" t="s">
        <v>60</v>
      </c>
      <c r="AE276" s="341" t="s">
        <v>60</v>
      </c>
      <c r="AF276" s="332">
        <v>2.25</v>
      </c>
      <c r="AG276" s="332">
        <v>47.08</v>
      </c>
      <c r="AH276" s="332">
        <v>47.47</v>
      </c>
      <c r="AI276" s="336">
        <v>30.2</v>
      </c>
      <c r="AJ276" s="338">
        <v>0.95699999999999996</v>
      </c>
      <c r="AK276" s="336">
        <v>40.200000000000003</v>
      </c>
      <c r="AL276" s="331" t="s">
        <v>8328</v>
      </c>
      <c r="AM276" s="331" t="s">
        <v>8329</v>
      </c>
      <c r="AN276" s="332">
        <v>21.29</v>
      </c>
      <c r="AO276" s="332">
        <v>19.71</v>
      </c>
      <c r="AP276" s="332">
        <v>30.51</v>
      </c>
      <c r="AQ276" s="90">
        <f t="shared" si="4"/>
        <v>240</v>
      </c>
      <c r="AR276" s="90">
        <f t="shared" si="4"/>
        <v>268</v>
      </c>
      <c r="AS276" s="90">
        <f t="shared" si="4"/>
        <v>235</v>
      </c>
    </row>
    <row r="277" spans="1:45" ht="202.5">
      <c r="A277" s="329">
        <v>44382</v>
      </c>
      <c r="B277" s="330" t="s">
        <v>1433</v>
      </c>
      <c r="C277" s="330" t="s">
        <v>1434</v>
      </c>
      <c r="D277" s="331" t="s">
        <v>61</v>
      </c>
      <c r="E277" s="331" t="s">
        <v>67</v>
      </c>
      <c r="F277" s="332">
        <v>1933.6</v>
      </c>
      <c r="G277" s="330" t="s">
        <v>1435</v>
      </c>
      <c r="H277" s="330" t="s">
        <v>1436</v>
      </c>
      <c r="I277" s="331" t="s">
        <v>1437</v>
      </c>
      <c r="J277" s="329">
        <v>44382</v>
      </c>
      <c r="K277" s="333" t="s">
        <v>491</v>
      </c>
      <c r="L277" s="329">
        <v>44545</v>
      </c>
      <c r="M277" s="335" t="s">
        <v>10191</v>
      </c>
      <c r="N277" s="335" t="s">
        <v>60</v>
      </c>
      <c r="O277" s="335" t="s">
        <v>60</v>
      </c>
      <c r="P277" s="336">
        <v>1506</v>
      </c>
      <c r="Q277" s="331" t="s">
        <v>8491</v>
      </c>
      <c r="R277" s="339" t="s">
        <v>10192</v>
      </c>
      <c r="S277" s="333" t="s">
        <v>8333</v>
      </c>
      <c r="T277" s="331" t="s">
        <v>6917</v>
      </c>
      <c r="U277" s="331" t="s">
        <v>492</v>
      </c>
      <c r="V277" s="335" t="s">
        <v>10193</v>
      </c>
      <c r="W277" s="333" t="s">
        <v>10194</v>
      </c>
      <c r="X277" s="330" t="s">
        <v>60</v>
      </c>
      <c r="Y277" s="335" t="s">
        <v>10195</v>
      </c>
      <c r="Z277" s="333" t="s">
        <v>8501</v>
      </c>
      <c r="AA277" s="330" t="s">
        <v>60</v>
      </c>
      <c r="AB277" s="332">
        <v>8.93</v>
      </c>
      <c r="AC277" s="332">
        <v>1.36</v>
      </c>
      <c r="AD277" s="332">
        <v>4.6100000000000003</v>
      </c>
      <c r="AE277" s="332">
        <v>5.3</v>
      </c>
      <c r="AF277" s="338">
        <v>0.503</v>
      </c>
      <c r="AG277" s="332">
        <v>3708.98</v>
      </c>
      <c r="AH277" s="332">
        <v>3604.87</v>
      </c>
      <c r="AI277" s="336">
        <v>6719.8</v>
      </c>
      <c r="AJ277" s="336">
        <v>349.7</v>
      </c>
      <c r="AK277" s="336">
        <v>8779.7000000000007</v>
      </c>
      <c r="AL277" s="331" t="s">
        <v>8328</v>
      </c>
      <c r="AM277" s="331" t="s">
        <v>8329</v>
      </c>
      <c r="AN277" s="332">
        <v>24.37</v>
      </c>
      <c r="AO277" s="332">
        <v>19.22</v>
      </c>
      <c r="AP277" s="332">
        <v>10.24</v>
      </c>
      <c r="AQ277" s="90">
        <f t="shared" si="4"/>
        <v>221</v>
      </c>
      <c r="AR277" s="90">
        <f t="shared" si="4"/>
        <v>269</v>
      </c>
      <c r="AS277" s="90">
        <f t="shared" si="4"/>
        <v>353</v>
      </c>
    </row>
    <row r="278" spans="1:45" ht="157.5">
      <c r="A278" s="329">
        <v>44560</v>
      </c>
      <c r="B278" s="330" t="s">
        <v>1573</v>
      </c>
      <c r="C278" s="330" t="s">
        <v>1574</v>
      </c>
      <c r="D278" s="331" t="s">
        <v>61</v>
      </c>
      <c r="E278" s="331" t="s">
        <v>733</v>
      </c>
      <c r="F278" s="332">
        <v>10.39</v>
      </c>
      <c r="G278" s="330" t="s">
        <v>1575</v>
      </c>
      <c r="H278" s="330" t="s">
        <v>60</v>
      </c>
      <c r="I278" s="331" t="s">
        <v>1576</v>
      </c>
      <c r="J278" s="329">
        <v>44560</v>
      </c>
      <c r="K278" s="333" t="s">
        <v>491</v>
      </c>
      <c r="L278" s="334" t="s">
        <v>60</v>
      </c>
      <c r="M278" s="335" t="s">
        <v>10196</v>
      </c>
      <c r="N278" s="335" t="s">
        <v>60</v>
      </c>
      <c r="O278" s="335" t="s">
        <v>60</v>
      </c>
      <c r="P278" s="336">
        <v>13.1</v>
      </c>
      <c r="Q278" s="331" t="s">
        <v>10184</v>
      </c>
      <c r="R278" s="339" t="s">
        <v>10197</v>
      </c>
      <c r="S278" s="333" t="s">
        <v>10198</v>
      </c>
      <c r="T278" s="331" t="s">
        <v>6915</v>
      </c>
      <c r="U278" s="331" t="s">
        <v>492</v>
      </c>
      <c r="V278" s="335" t="s">
        <v>10199</v>
      </c>
      <c r="W278" s="333" t="s">
        <v>10200</v>
      </c>
      <c r="X278" s="330" t="s">
        <v>60</v>
      </c>
      <c r="Y278" s="335" t="s">
        <v>60</v>
      </c>
      <c r="Z278" s="333" t="s">
        <v>60</v>
      </c>
      <c r="AA278" s="330" t="s">
        <v>60</v>
      </c>
      <c r="AB278" s="332">
        <v>24.98</v>
      </c>
      <c r="AC278" s="332">
        <v>3.1</v>
      </c>
      <c r="AD278" s="332">
        <v>5.94</v>
      </c>
      <c r="AE278" s="332">
        <v>19.489999999999998</v>
      </c>
      <c r="AF278" s="338">
        <v>0.85899999999999999</v>
      </c>
      <c r="AG278" s="332">
        <v>15.13</v>
      </c>
      <c r="AH278" s="332">
        <v>13.54</v>
      </c>
      <c r="AI278" s="336">
        <v>17.5</v>
      </c>
      <c r="AJ278" s="338">
        <v>9.8000000000000004E-2</v>
      </c>
      <c r="AK278" s="336">
        <v>10.7</v>
      </c>
      <c r="AL278" s="331" t="s">
        <v>8328</v>
      </c>
      <c r="AM278" s="331" t="s">
        <v>8329</v>
      </c>
      <c r="AN278" s="332">
        <v>19.21</v>
      </c>
      <c r="AO278" s="332">
        <v>19.21</v>
      </c>
      <c r="AP278" s="332">
        <v>2.37</v>
      </c>
      <c r="AQ278" s="90">
        <f t="shared" si="4"/>
        <v>256</v>
      </c>
      <c r="AR278" s="90">
        <f t="shared" si="4"/>
        <v>270</v>
      </c>
      <c r="AS278" s="90">
        <f t="shared" si="4"/>
        <v>398</v>
      </c>
    </row>
    <row r="279" spans="1:45" ht="292.5">
      <c r="A279" s="329">
        <v>44622</v>
      </c>
      <c r="B279" s="330" t="s">
        <v>1517</v>
      </c>
      <c r="C279" s="330" t="s">
        <v>60</v>
      </c>
      <c r="D279" s="331" t="s">
        <v>61</v>
      </c>
      <c r="E279" s="331" t="s">
        <v>67</v>
      </c>
      <c r="F279" s="332">
        <v>138.12</v>
      </c>
      <c r="G279" s="330" t="s">
        <v>1518</v>
      </c>
      <c r="H279" s="330" t="s">
        <v>1519</v>
      </c>
      <c r="I279" s="331" t="s">
        <v>1520</v>
      </c>
      <c r="J279" s="329">
        <v>44622</v>
      </c>
      <c r="K279" s="333" t="s">
        <v>491</v>
      </c>
      <c r="L279" s="329">
        <v>44743</v>
      </c>
      <c r="M279" s="335" t="s">
        <v>10201</v>
      </c>
      <c r="N279" s="335" t="s">
        <v>10202</v>
      </c>
      <c r="O279" s="335" t="s">
        <v>10203</v>
      </c>
      <c r="P279" s="341" t="s">
        <v>60</v>
      </c>
      <c r="Q279" s="331" t="s">
        <v>8876</v>
      </c>
      <c r="R279" s="339" t="s">
        <v>10010</v>
      </c>
      <c r="S279" s="333" t="s">
        <v>8678</v>
      </c>
      <c r="T279" s="331" t="s">
        <v>6921</v>
      </c>
      <c r="U279" s="331" t="s">
        <v>492</v>
      </c>
      <c r="V279" s="335" t="s">
        <v>10204</v>
      </c>
      <c r="W279" s="333" t="s">
        <v>10205</v>
      </c>
      <c r="X279" s="340">
        <v>3070.2</v>
      </c>
      <c r="Y279" s="335" t="s">
        <v>60</v>
      </c>
      <c r="Z279" s="333" t="s">
        <v>8971</v>
      </c>
      <c r="AA279" s="330" t="s">
        <v>60</v>
      </c>
      <c r="AB279" s="332">
        <v>17.55</v>
      </c>
      <c r="AC279" s="332">
        <v>1.02</v>
      </c>
      <c r="AD279" s="341" t="s">
        <v>60</v>
      </c>
      <c r="AE279" s="341" t="s">
        <v>60</v>
      </c>
      <c r="AF279" s="341" t="s">
        <v>60</v>
      </c>
      <c r="AG279" s="341" t="s">
        <v>60</v>
      </c>
      <c r="AH279" s="332">
        <v>136.54</v>
      </c>
      <c r="AI279" s="336">
        <v>23.5</v>
      </c>
      <c r="AJ279" s="338">
        <v>-0.44800000000000001</v>
      </c>
      <c r="AK279" s="336">
        <v>1100.5</v>
      </c>
      <c r="AL279" s="331" t="s">
        <v>8328</v>
      </c>
      <c r="AM279" s="331" t="s">
        <v>8329</v>
      </c>
      <c r="AN279" s="332">
        <v>21.14</v>
      </c>
      <c r="AO279" s="332">
        <v>18.84</v>
      </c>
      <c r="AP279" s="332">
        <v>23.79</v>
      </c>
      <c r="AQ279" s="90">
        <f t="shared" si="4"/>
        <v>241</v>
      </c>
      <c r="AR279" s="90">
        <f t="shared" si="4"/>
        <v>271</v>
      </c>
      <c r="AS279" s="90">
        <f t="shared" si="4"/>
        <v>273</v>
      </c>
    </row>
    <row r="280" spans="1:45" ht="326.25">
      <c r="A280" s="329">
        <v>44522</v>
      </c>
      <c r="B280" s="330" t="s">
        <v>1895</v>
      </c>
      <c r="C280" s="330" t="s">
        <v>1896</v>
      </c>
      <c r="D280" s="331" t="s">
        <v>61</v>
      </c>
      <c r="E280" s="331" t="s">
        <v>77</v>
      </c>
      <c r="F280" s="332">
        <v>5541.3</v>
      </c>
      <c r="G280" s="330" t="s">
        <v>1897</v>
      </c>
      <c r="H280" s="330" t="s">
        <v>1898</v>
      </c>
      <c r="I280" s="331" t="s">
        <v>1899</v>
      </c>
      <c r="J280" s="329">
        <v>44522</v>
      </c>
      <c r="K280" s="333" t="s">
        <v>491</v>
      </c>
      <c r="L280" s="334" t="s">
        <v>60</v>
      </c>
      <c r="M280" s="335" t="s">
        <v>10206</v>
      </c>
      <c r="N280" s="335" t="s">
        <v>10207</v>
      </c>
      <c r="O280" s="335" t="s">
        <v>10208</v>
      </c>
      <c r="P280" s="336">
        <v>2714.4</v>
      </c>
      <c r="Q280" s="331" t="s">
        <v>9828</v>
      </c>
      <c r="R280" s="339" t="s">
        <v>10209</v>
      </c>
      <c r="S280" s="333" t="s">
        <v>8671</v>
      </c>
      <c r="T280" s="331" t="s">
        <v>6917</v>
      </c>
      <c r="U280" s="331" t="s">
        <v>492</v>
      </c>
      <c r="V280" s="335" t="s">
        <v>10210</v>
      </c>
      <c r="W280" s="333" t="s">
        <v>8463</v>
      </c>
      <c r="X280" s="340">
        <v>4254.3999999999996</v>
      </c>
      <c r="Y280" s="335" t="s">
        <v>10211</v>
      </c>
      <c r="Z280" s="333" t="s">
        <v>8828</v>
      </c>
      <c r="AA280" s="330" t="s">
        <v>60</v>
      </c>
      <c r="AB280" s="332">
        <v>30.16</v>
      </c>
      <c r="AC280" s="332">
        <v>5.23</v>
      </c>
      <c r="AD280" s="332">
        <v>6.35</v>
      </c>
      <c r="AE280" s="332">
        <v>25.36</v>
      </c>
      <c r="AF280" s="332">
        <v>2.68</v>
      </c>
      <c r="AG280" s="332">
        <v>5364.5</v>
      </c>
      <c r="AH280" s="332">
        <v>3172.1</v>
      </c>
      <c r="AI280" s="336">
        <v>1768.9</v>
      </c>
      <c r="AJ280" s="336">
        <v>63.3</v>
      </c>
      <c r="AK280" s="336">
        <v>4948.6000000000004</v>
      </c>
      <c r="AL280" s="331" t="s">
        <v>8328</v>
      </c>
      <c r="AM280" s="331" t="s">
        <v>8329</v>
      </c>
      <c r="AN280" s="332">
        <v>7.03</v>
      </c>
      <c r="AO280" s="332">
        <v>18.52</v>
      </c>
      <c r="AP280" s="332">
        <v>11.07</v>
      </c>
      <c r="AQ280" s="90">
        <f t="shared" si="4"/>
        <v>339</v>
      </c>
      <c r="AR280" s="90">
        <f t="shared" si="4"/>
        <v>272</v>
      </c>
      <c r="AS280" s="90">
        <f t="shared" si="4"/>
        <v>347</v>
      </c>
    </row>
    <row r="281" spans="1:45" ht="191.25">
      <c r="A281" s="329">
        <v>43920</v>
      </c>
      <c r="B281" s="330" t="s">
        <v>2067</v>
      </c>
      <c r="C281" s="330" t="s">
        <v>60</v>
      </c>
      <c r="D281" s="331" t="s">
        <v>61</v>
      </c>
      <c r="E281" s="331" t="s">
        <v>67</v>
      </c>
      <c r="F281" s="332">
        <v>88.94</v>
      </c>
      <c r="G281" s="330" t="s">
        <v>2068</v>
      </c>
      <c r="H281" s="330" t="s">
        <v>60</v>
      </c>
      <c r="I281" s="331" t="s">
        <v>2069</v>
      </c>
      <c r="J281" s="329">
        <v>43920</v>
      </c>
      <c r="K281" s="333" t="s">
        <v>491</v>
      </c>
      <c r="L281" s="329">
        <v>44013</v>
      </c>
      <c r="M281" s="335" t="s">
        <v>10212</v>
      </c>
      <c r="N281" s="335" t="s">
        <v>60</v>
      </c>
      <c r="O281" s="335" t="s">
        <v>60</v>
      </c>
      <c r="P281" s="341" t="s">
        <v>60</v>
      </c>
      <c r="Q281" s="331" t="s">
        <v>10015</v>
      </c>
      <c r="R281" s="333" t="s">
        <v>10213</v>
      </c>
      <c r="S281" s="333" t="s">
        <v>8790</v>
      </c>
      <c r="T281" s="331" t="s">
        <v>6921</v>
      </c>
      <c r="U281" s="331" t="s">
        <v>492</v>
      </c>
      <c r="V281" s="335" t="s">
        <v>10214</v>
      </c>
      <c r="W281" s="333" t="s">
        <v>10215</v>
      </c>
      <c r="X281" s="340">
        <v>230.4</v>
      </c>
      <c r="Y281" s="335" t="s">
        <v>60</v>
      </c>
      <c r="Z281" s="333" t="s">
        <v>60</v>
      </c>
      <c r="AA281" s="330" t="s">
        <v>60</v>
      </c>
      <c r="AB281" s="341" t="s">
        <v>60</v>
      </c>
      <c r="AC281" s="338">
        <v>0.374</v>
      </c>
      <c r="AD281" s="341" t="s">
        <v>60</v>
      </c>
      <c r="AE281" s="341" t="s">
        <v>60</v>
      </c>
      <c r="AF281" s="338">
        <v>0.79700000000000004</v>
      </c>
      <c r="AG281" s="332">
        <v>88.94</v>
      </c>
      <c r="AH281" s="332">
        <v>44.42</v>
      </c>
      <c r="AI281" s="341" t="s">
        <v>60</v>
      </c>
      <c r="AJ281" s="341" t="s">
        <v>60</v>
      </c>
      <c r="AK281" s="341" t="s">
        <v>60</v>
      </c>
      <c r="AL281" s="331" t="s">
        <v>8328</v>
      </c>
      <c r="AM281" s="331" t="s">
        <v>8329</v>
      </c>
      <c r="AN281" s="332">
        <v>2.93</v>
      </c>
      <c r="AO281" s="332">
        <v>18.37</v>
      </c>
      <c r="AP281" s="332">
        <v>-15.45</v>
      </c>
      <c r="AQ281" s="90">
        <f t="shared" si="4"/>
        <v>375</v>
      </c>
      <c r="AR281" s="90">
        <f t="shared" si="4"/>
        <v>273</v>
      </c>
      <c r="AS281" s="90">
        <f t="shared" si="4"/>
        <v>456</v>
      </c>
    </row>
    <row r="282" spans="1:45" ht="135">
      <c r="A282" s="329">
        <v>44736</v>
      </c>
      <c r="B282" s="330" t="s">
        <v>1607</v>
      </c>
      <c r="C282" s="330" t="s">
        <v>1608</v>
      </c>
      <c r="D282" s="331" t="s">
        <v>61</v>
      </c>
      <c r="E282" s="331" t="s">
        <v>77</v>
      </c>
      <c r="F282" s="332">
        <v>489.47</v>
      </c>
      <c r="G282" s="330" t="s">
        <v>1609</v>
      </c>
      <c r="H282" s="330" t="s">
        <v>60</v>
      </c>
      <c r="I282" s="331" t="s">
        <v>1610</v>
      </c>
      <c r="J282" s="329">
        <v>44736</v>
      </c>
      <c r="K282" s="333" t="s">
        <v>491</v>
      </c>
      <c r="L282" s="334" t="s">
        <v>60</v>
      </c>
      <c r="M282" s="335" t="s">
        <v>10216</v>
      </c>
      <c r="N282" s="335" t="s">
        <v>10217</v>
      </c>
      <c r="O282" s="335" t="s">
        <v>10218</v>
      </c>
      <c r="P282" s="336">
        <v>285</v>
      </c>
      <c r="Q282" s="331" t="s">
        <v>10219</v>
      </c>
      <c r="R282" s="339" t="s">
        <v>10220</v>
      </c>
      <c r="S282" s="333" t="s">
        <v>10221</v>
      </c>
      <c r="T282" s="331" t="s">
        <v>6917</v>
      </c>
      <c r="U282" s="331" t="s">
        <v>492</v>
      </c>
      <c r="V282" s="335" t="s">
        <v>60</v>
      </c>
      <c r="W282" s="333" t="s">
        <v>9903</v>
      </c>
      <c r="X282" s="330" t="s">
        <v>60</v>
      </c>
      <c r="Y282" s="335" t="s">
        <v>60</v>
      </c>
      <c r="Z282" s="333" t="s">
        <v>60</v>
      </c>
      <c r="AA282" s="330" t="s">
        <v>60</v>
      </c>
      <c r="AB282" s="332">
        <v>14.24</v>
      </c>
      <c r="AC282" s="332">
        <v>1.3</v>
      </c>
      <c r="AD282" s="332">
        <v>3.75</v>
      </c>
      <c r="AE282" s="332">
        <v>9.69</v>
      </c>
      <c r="AF282" s="338">
        <v>0.83</v>
      </c>
      <c r="AG282" s="332">
        <v>367.8</v>
      </c>
      <c r="AH282" s="332">
        <v>378.37</v>
      </c>
      <c r="AI282" s="336">
        <v>455.7</v>
      </c>
      <c r="AJ282" s="336">
        <v>28.9</v>
      </c>
      <c r="AK282" s="336">
        <v>539.6</v>
      </c>
      <c r="AL282" s="331" t="s">
        <v>8328</v>
      </c>
      <c r="AM282" s="331" t="s">
        <v>8329</v>
      </c>
      <c r="AN282" s="332">
        <v>18.239999999999998</v>
      </c>
      <c r="AO282" s="332">
        <v>18.239999999999998</v>
      </c>
      <c r="AP282" s="332">
        <v>13.94</v>
      </c>
      <c r="AQ282" s="90">
        <f t="shared" si="4"/>
        <v>268</v>
      </c>
      <c r="AR282" s="90">
        <f t="shared" si="4"/>
        <v>274</v>
      </c>
      <c r="AS282" s="90">
        <f t="shared" si="4"/>
        <v>327</v>
      </c>
    </row>
    <row r="283" spans="1:45" ht="191.25">
      <c r="A283" s="329">
        <v>44529</v>
      </c>
      <c r="B283" s="330" t="s">
        <v>1582</v>
      </c>
      <c r="C283" s="330" t="s">
        <v>1583</v>
      </c>
      <c r="D283" s="331" t="s">
        <v>61</v>
      </c>
      <c r="E283" s="331" t="s">
        <v>77</v>
      </c>
      <c r="F283" s="332">
        <v>2033.84</v>
      </c>
      <c r="G283" s="330" t="s">
        <v>1584</v>
      </c>
      <c r="H283" s="330" t="s">
        <v>60</v>
      </c>
      <c r="I283" s="331" t="s">
        <v>1585</v>
      </c>
      <c r="J283" s="329">
        <v>44529</v>
      </c>
      <c r="K283" s="333" t="s">
        <v>491</v>
      </c>
      <c r="L283" s="334" t="s">
        <v>60</v>
      </c>
      <c r="M283" s="335" t="s">
        <v>10222</v>
      </c>
      <c r="N283" s="335" t="s">
        <v>10223</v>
      </c>
      <c r="O283" s="335" t="s">
        <v>10224</v>
      </c>
      <c r="P283" s="336">
        <v>2836.2</v>
      </c>
      <c r="Q283" s="331" t="s">
        <v>10225</v>
      </c>
      <c r="R283" s="339" t="s">
        <v>10226</v>
      </c>
      <c r="S283" s="333" t="s">
        <v>8339</v>
      </c>
      <c r="T283" s="331" t="s">
        <v>6923</v>
      </c>
      <c r="U283" s="331" t="s">
        <v>492</v>
      </c>
      <c r="V283" s="335" t="s">
        <v>10227</v>
      </c>
      <c r="W283" s="333" t="s">
        <v>10228</v>
      </c>
      <c r="X283" s="340">
        <v>10056.799999999999</v>
      </c>
      <c r="Y283" s="335" t="s">
        <v>60</v>
      </c>
      <c r="Z283" s="333" t="s">
        <v>60</v>
      </c>
      <c r="AA283" s="330" t="s">
        <v>60</v>
      </c>
      <c r="AB283" s="332">
        <v>5.92</v>
      </c>
      <c r="AC283" s="332">
        <v>1.72</v>
      </c>
      <c r="AD283" s="332">
        <v>4.1900000000000004</v>
      </c>
      <c r="AE283" s="332">
        <v>4.91</v>
      </c>
      <c r="AF283" s="332">
        <v>2.2000000000000002</v>
      </c>
      <c r="AG283" s="332">
        <v>2361.1999999999998</v>
      </c>
      <c r="AH283" s="332">
        <v>2566.2600000000002</v>
      </c>
      <c r="AI283" s="336">
        <v>917.4</v>
      </c>
      <c r="AJ283" s="336">
        <v>233.9</v>
      </c>
      <c r="AK283" s="336">
        <v>2195.9</v>
      </c>
      <c r="AL283" s="331" t="s">
        <v>8328</v>
      </c>
      <c r="AM283" s="331" t="s">
        <v>8329</v>
      </c>
      <c r="AN283" s="332">
        <v>19.079999999999998</v>
      </c>
      <c r="AO283" s="332">
        <v>18.100000000000001</v>
      </c>
      <c r="AP283" s="332">
        <v>31.54</v>
      </c>
      <c r="AQ283" s="90">
        <f t="shared" si="4"/>
        <v>258</v>
      </c>
      <c r="AR283" s="90">
        <f t="shared" si="4"/>
        <v>275</v>
      </c>
      <c r="AS283" s="90">
        <f t="shared" si="4"/>
        <v>231</v>
      </c>
    </row>
    <row r="284" spans="1:45" ht="202.5">
      <c r="A284" s="329">
        <v>44769</v>
      </c>
      <c r="B284" s="330" t="s">
        <v>1611</v>
      </c>
      <c r="C284" s="330" t="s">
        <v>1612</v>
      </c>
      <c r="D284" s="331" t="s">
        <v>61</v>
      </c>
      <c r="E284" s="331" t="s">
        <v>67</v>
      </c>
      <c r="F284" s="332">
        <v>37.68</v>
      </c>
      <c r="G284" s="330" t="s">
        <v>1613</v>
      </c>
      <c r="H284" s="330" t="s">
        <v>60</v>
      </c>
      <c r="I284" s="331" t="s">
        <v>1614</v>
      </c>
      <c r="J284" s="329">
        <v>44769</v>
      </c>
      <c r="K284" s="333" t="s">
        <v>491</v>
      </c>
      <c r="L284" s="329">
        <v>44790</v>
      </c>
      <c r="M284" s="335" t="s">
        <v>10229</v>
      </c>
      <c r="N284" s="335" t="s">
        <v>10230</v>
      </c>
      <c r="O284" s="335" t="s">
        <v>60</v>
      </c>
      <c r="P284" s="336">
        <v>46.1</v>
      </c>
      <c r="Q284" s="331" t="s">
        <v>9124</v>
      </c>
      <c r="R284" s="339" t="s">
        <v>10231</v>
      </c>
      <c r="S284" s="333" t="s">
        <v>9334</v>
      </c>
      <c r="T284" s="331" t="s">
        <v>6917</v>
      </c>
      <c r="U284" s="331" t="s">
        <v>492</v>
      </c>
      <c r="V284" s="335" t="s">
        <v>10232</v>
      </c>
      <c r="W284" s="333" t="s">
        <v>9336</v>
      </c>
      <c r="X284" s="340">
        <v>258.60000000000002</v>
      </c>
      <c r="Y284" s="335" t="s">
        <v>60</v>
      </c>
      <c r="Z284" s="333" t="s">
        <v>60</v>
      </c>
      <c r="AA284" s="330" t="s">
        <v>60</v>
      </c>
      <c r="AB284" s="332">
        <v>14.9</v>
      </c>
      <c r="AC284" s="332">
        <v>3.24</v>
      </c>
      <c r="AD284" s="332">
        <v>10.25</v>
      </c>
      <c r="AE284" s="332">
        <v>10.85</v>
      </c>
      <c r="AF284" s="332">
        <v>2.64</v>
      </c>
      <c r="AG284" s="332">
        <v>57.28</v>
      </c>
      <c r="AH284" s="332">
        <v>73.09</v>
      </c>
      <c r="AI284" s="336">
        <v>19.5</v>
      </c>
      <c r="AJ284" s="332">
        <v>4.53</v>
      </c>
      <c r="AK284" s="336">
        <v>29.2</v>
      </c>
      <c r="AL284" s="331" t="s">
        <v>8328</v>
      </c>
      <c r="AM284" s="331" t="s">
        <v>8329</v>
      </c>
      <c r="AN284" s="332">
        <v>17.96</v>
      </c>
      <c r="AO284" s="332">
        <v>17.96</v>
      </c>
      <c r="AP284" s="332">
        <v>8.64</v>
      </c>
      <c r="AQ284" s="90">
        <f t="shared" si="4"/>
        <v>270</v>
      </c>
      <c r="AR284" s="90">
        <f t="shared" si="4"/>
        <v>276</v>
      </c>
      <c r="AS284" s="90">
        <f t="shared" si="4"/>
        <v>366</v>
      </c>
    </row>
    <row r="285" spans="1:45" ht="348.75">
      <c r="A285" s="329">
        <v>44621</v>
      </c>
      <c r="B285" s="330" t="s">
        <v>1914</v>
      </c>
      <c r="C285" s="330" t="s">
        <v>1915</v>
      </c>
      <c r="D285" s="331" t="s">
        <v>61</v>
      </c>
      <c r="E285" s="331" t="s">
        <v>77</v>
      </c>
      <c r="F285" s="332">
        <v>283.39999999999998</v>
      </c>
      <c r="G285" s="330" t="s">
        <v>1916</v>
      </c>
      <c r="H285" s="330" t="s">
        <v>1917</v>
      </c>
      <c r="I285" s="331" t="s">
        <v>1918</v>
      </c>
      <c r="J285" s="329">
        <v>44621</v>
      </c>
      <c r="K285" s="333" t="s">
        <v>491</v>
      </c>
      <c r="L285" s="334" t="s">
        <v>60</v>
      </c>
      <c r="M285" s="335" t="s">
        <v>10233</v>
      </c>
      <c r="N285" s="335" t="s">
        <v>10234</v>
      </c>
      <c r="O285" s="335" t="s">
        <v>10235</v>
      </c>
      <c r="P285" s="336">
        <v>209.4</v>
      </c>
      <c r="Q285" s="331" t="s">
        <v>8991</v>
      </c>
      <c r="R285" s="339" t="s">
        <v>10236</v>
      </c>
      <c r="S285" s="333" t="s">
        <v>10237</v>
      </c>
      <c r="T285" s="331" t="s">
        <v>6917</v>
      </c>
      <c r="U285" s="331" t="s">
        <v>492</v>
      </c>
      <c r="V285" s="335" t="s">
        <v>10238</v>
      </c>
      <c r="W285" s="333" t="s">
        <v>10239</v>
      </c>
      <c r="X285" s="330" t="s">
        <v>60</v>
      </c>
      <c r="Y285" s="335" t="s">
        <v>10240</v>
      </c>
      <c r="Z285" s="333" t="s">
        <v>10241</v>
      </c>
      <c r="AA285" s="340">
        <v>952.3</v>
      </c>
      <c r="AB285" s="332">
        <v>6.23</v>
      </c>
      <c r="AC285" s="338">
        <v>0.80900000000000005</v>
      </c>
      <c r="AD285" s="332">
        <v>2.08</v>
      </c>
      <c r="AE285" s="332">
        <v>5.2</v>
      </c>
      <c r="AF285" s="338">
        <v>0.55900000000000005</v>
      </c>
      <c r="AG285" s="332">
        <v>232.41</v>
      </c>
      <c r="AH285" s="332">
        <v>210</v>
      </c>
      <c r="AI285" s="336">
        <v>428.8</v>
      </c>
      <c r="AJ285" s="336">
        <v>32.700000000000003</v>
      </c>
      <c r="AK285" s="336">
        <v>532.70000000000005</v>
      </c>
      <c r="AL285" s="331" t="s">
        <v>8328</v>
      </c>
      <c r="AM285" s="331" t="s">
        <v>8329</v>
      </c>
      <c r="AN285" s="332">
        <v>6.29</v>
      </c>
      <c r="AO285" s="332">
        <v>17.54</v>
      </c>
      <c r="AP285" s="332">
        <v>30.32</v>
      </c>
      <c r="AQ285" s="90">
        <f t="shared" si="4"/>
        <v>345</v>
      </c>
      <c r="AR285" s="90">
        <f t="shared" si="4"/>
        <v>277</v>
      </c>
      <c r="AS285" s="90">
        <f t="shared" si="4"/>
        <v>237</v>
      </c>
    </row>
    <row r="286" spans="1:45" ht="409.5">
      <c r="A286" s="329">
        <v>44299</v>
      </c>
      <c r="B286" s="330" t="s">
        <v>1480</v>
      </c>
      <c r="C286" s="330" t="s">
        <v>1481</v>
      </c>
      <c r="D286" s="331" t="s">
        <v>61</v>
      </c>
      <c r="E286" s="331" t="s">
        <v>67</v>
      </c>
      <c r="F286" s="332">
        <v>684.86</v>
      </c>
      <c r="G286" s="330" t="s">
        <v>1482</v>
      </c>
      <c r="H286" s="330" t="s">
        <v>1483</v>
      </c>
      <c r="I286" s="331" t="s">
        <v>1484</v>
      </c>
      <c r="J286" s="329">
        <v>44299</v>
      </c>
      <c r="K286" s="333" t="s">
        <v>491</v>
      </c>
      <c r="L286" s="329">
        <v>44371</v>
      </c>
      <c r="M286" s="335" t="s">
        <v>10242</v>
      </c>
      <c r="N286" s="335" t="s">
        <v>10243</v>
      </c>
      <c r="O286" s="335" t="s">
        <v>10244</v>
      </c>
      <c r="P286" s="336">
        <v>436</v>
      </c>
      <c r="Q286" s="331" t="s">
        <v>10245</v>
      </c>
      <c r="R286" s="339" t="s">
        <v>10246</v>
      </c>
      <c r="S286" s="333" t="s">
        <v>8800</v>
      </c>
      <c r="T286" s="331" t="s">
        <v>6921</v>
      </c>
      <c r="U286" s="331" t="s">
        <v>492</v>
      </c>
      <c r="V286" s="335" t="s">
        <v>10247</v>
      </c>
      <c r="W286" s="345" t="s">
        <v>10248</v>
      </c>
      <c r="X286" s="340">
        <v>37204.199999999997</v>
      </c>
      <c r="Y286" s="335" t="s">
        <v>10249</v>
      </c>
      <c r="Z286" s="333" t="s">
        <v>10077</v>
      </c>
      <c r="AA286" s="330" t="s">
        <v>60</v>
      </c>
      <c r="AB286" s="341" t="s">
        <v>60</v>
      </c>
      <c r="AC286" s="332">
        <v>2.42</v>
      </c>
      <c r="AD286" s="332">
        <v>12.61</v>
      </c>
      <c r="AE286" s="332">
        <v>129.03</v>
      </c>
      <c r="AF286" s="332">
        <v>1.02</v>
      </c>
      <c r="AG286" s="332">
        <v>833.94</v>
      </c>
      <c r="AH286" s="332">
        <v>418.45</v>
      </c>
      <c r="AI286" s="336">
        <v>1127.3</v>
      </c>
      <c r="AJ286" s="336">
        <v>-59.8</v>
      </c>
      <c r="AK286" s="336">
        <v>1278.3</v>
      </c>
      <c r="AL286" s="331" t="s">
        <v>8328</v>
      </c>
      <c r="AM286" s="331" t="s">
        <v>8329</v>
      </c>
      <c r="AN286" s="332">
        <v>22.55</v>
      </c>
      <c r="AO286" s="332">
        <v>17.510000000000002</v>
      </c>
      <c r="AP286" s="338">
        <v>0.60399999999999998</v>
      </c>
      <c r="AQ286" s="90">
        <f t="shared" si="4"/>
        <v>233</v>
      </c>
      <c r="AR286" s="90">
        <f t="shared" si="4"/>
        <v>278</v>
      </c>
      <c r="AS286" s="90">
        <f t="shared" si="4"/>
        <v>408</v>
      </c>
    </row>
    <row r="287" spans="1:45" ht="135">
      <c r="A287" s="329">
        <v>44840</v>
      </c>
      <c r="B287" s="330" t="s">
        <v>10250</v>
      </c>
      <c r="C287" s="330" t="s">
        <v>10251</v>
      </c>
      <c r="D287" s="331" t="s">
        <v>61</v>
      </c>
      <c r="E287" s="331" t="s">
        <v>77</v>
      </c>
      <c r="F287" s="332">
        <v>80.86</v>
      </c>
      <c r="G287" s="330" t="s">
        <v>5510</v>
      </c>
      <c r="H287" s="330" t="s">
        <v>5511</v>
      </c>
      <c r="I287" s="331" t="s">
        <v>5512</v>
      </c>
      <c r="J287" s="329">
        <v>44840</v>
      </c>
      <c r="K287" s="333" t="s">
        <v>491</v>
      </c>
      <c r="L287" s="334" t="s">
        <v>60</v>
      </c>
      <c r="M287" s="335" t="s">
        <v>10252</v>
      </c>
      <c r="N287" s="335" t="s">
        <v>10253</v>
      </c>
      <c r="O287" s="335" t="s">
        <v>10254</v>
      </c>
      <c r="P287" s="336">
        <v>78.5</v>
      </c>
      <c r="Q287" s="331" t="s">
        <v>8748</v>
      </c>
      <c r="R287" s="339" t="s">
        <v>10255</v>
      </c>
      <c r="S287" s="333" t="s">
        <v>8826</v>
      </c>
      <c r="T287" s="331" t="s">
        <v>6917</v>
      </c>
      <c r="U287" s="331" t="s">
        <v>492</v>
      </c>
      <c r="V287" s="335" t="s">
        <v>10256</v>
      </c>
      <c r="W287" s="333" t="s">
        <v>8828</v>
      </c>
      <c r="X287" s="330" t="s">
        <v>60</v>
      </c>
      <c r="Y287" s="335" t="s">
        <v>10257</v>
      </c>
      <c r="Z287" s="339" t="s">
        <v>10258</v>
      </c>
      <c r="AA287" s="330" t="s">
        <v>60</v>
      </c>
      <c r="AB287" s="332">
        <v>20.46</v>
      </c>
      <c r="AC287" s="332">
        <v>1.91</v>
      </c>
      <c r="AD287" s="332">
        <v>12.24</v>
      </c>
      <c r="AE287" s="332">
        <v>14.26</v>
      </c>
      <c r="AF287" s="332">
        <v>3.5</v>
      </c>
      <c r="AG287" s="332">
        <v>68.75</v>
      </c>
      <c r="AH287" s="332">
        <v>76.180000000000007</v>
      </c>
      <c r="AI287" s="336">
        <v>20.7</v>
      </c>
      <c r="AJ287" s="332">
        <v>3.92</v>
      </c>
      <c r="AK287" s="336">
        <v>45.5</v>
      </c>
      <c r="AL287" s="331" t="s">
        <v>8328</v>
      </c>
      <c r="AM287" s="331" t="s">
        <v>8329</v>
      </c>
      <c r="AN287" s="332">
        <v>17.5</v>
      </c>
      <c r="AO287" s="332">
        <v>17.5</v>
      </c>
      <c r="AP287" s="332">
        <v>18.989999999999998</v>
      </c>
      <c r="AQ287" s="90">
        <f t="shared" si="4"/>
        <v>273</v>
      </c>
      <c r="AR287" s="90">
        <f t="shared" si="4"/>
        <v>279</v>
      </c>
      <c r="AS287" s="90">
        <f t="shared" si="4"/>
        <v>298</v>
      </c>
    </row>
    <row r="288" spans="1:45" ht="146.25">
      <c r="A288" s="329">
        <v>44057</v>
      </c>
      <c r="B288" s="330" t="s">
        <v>2161</v>
      </c>
      <c r="C288" s="330" t="s">
        <v>2162</v>
      </c>
      <c r="D288" s="331" t="s">
        <v>61</v>
      </c>
      <c r="E288" s="331" t="s">
        <v>67</v>
      </c>
      <c r="F288" s="332">
        <v>6.56</v>
      </c>
      <c r="G288" s="330" t="s">
        <v>60</v>
      </c>
      <c r="H288" s="330" t="s">
        <v>2163</v>
      </c>
      <c r="I288" s="331" t="s">
        <v>2164</v>
      </c>
      <c r="J288" s="329">
        <v>44057</v>
      </c>
      <c r="K288" s="333" t="s">
        <v>491</v>
      </c>
      <c r="L288" s="329">
        <v>44057</v>
      </c>
      <c r="M288" s="335" t="s">
        <v>10259</v>
      </c>
      <c r="N288" s="335" t="s">
        <v>60</v>
      </c>
      <c r="O288" s="335" t="s">
        <v>10260</v>
      </c>
      <c r="P288" s="336">
        <v>79</v>
      </c>
      <c r="Q288" s="331" t="s">
        <v>8695</v>
      </c>
      <c r="R288" s="339" t="s">
        <v>10261</v>
      </c>
      <c r="S288" s="333" t="s">
        <v>8826</v>
      </c>
      <c r="T288" s="331" t="s">
        <v>6917</v>
      </c>
      <c r="U288" s="331" t="s">
        <v>492</v>
      </c>
      <c r="V288" s="335" t="s">
        <v>60</v>
      </c>
      <c r="W288" s="333" t="s">
        <v>60</v>
      </c>
      <c r="X288" s="330" t="s">
        <v>60</v>
      </c>
      <c r="Y288" s="335" t="s">
        <v>10262</v>
      </c>
      <c r="Z288" s="333" t="s">
        <v>8828</v>
      </c>
      <c r="AA288" s="330" t="s">
        <v>60</v>
      </c>
      <c r="AB288" s="341" t="s">
        <v>60</v>
      </c>
      <c r="AC288" s="332">
        <v>13.08</v>
      </c>
      <c r="AD288" s="341" t="s">
        <v>60</v>
      </c>
      <c r="AE288" s="341" t="s">
        <v>60</v>
      </c>
      <c r="AF288" s="338">
        <v>0.94799999999999995</v>
      </c>
      <c r="AG288" s="332">
        <v>7.99</v>
      </c>
      <c r="AH288" s="332">
        <v>3.9</v>
      </c>
      <c r="AI288" s="332">
        <v>8.1199999999999992</v>
      </c>
      <c r="AJ288" s="332">
        <v>-7.69</v>
      </c>
      <c r="AK288" s="336">
        <v>55.3</v>
      </c>
      <c r="AL288" s="331" t="s">
        <v>8328</v>
      </c>
      <c r="AM288" s="331" t="s">
        <v>8329</v>
      </c>
      <c r="AN288" s="338">
        <v>0.57099999999999995</v>
      </c>
      <c r="AO288" s="332">
        <v>17.329999999999998</v>
      </c>
      <c r="AP288" s="332">
        <v>3.53</v>
      </c>
      <c r="AQ288" s="90">
        <f t="shared" si="4"/>
        <v>393</v>
      </c>
      <c r="AR288" s="90">
        <f t="shared" si="4"/>
        <v>280</v>
      </c>
      <c r="AS288" s="90">
        <f t="shared" si="4"/>
        <v>392</v>
      </c>
    </row>
    <row r="289" spans="1:45" ht="409.5">
      <c r="A289" s="329">
        <v>44606</v>
      </c>
      <c r="B289" s="330" t="s">
        <v>5451</v>
      </c>
      <c r="C289" s="330" t="s">
        <v>5452</v>
      </c>
      <c r="D289" s="331" t="s">
        <v>61</v>
      </c>
      <c r="E289" s="331" t="s">
        <v>77</v>
      </c>
      <c r="F289" s="332">
        <v>3067.67</v>
      </c>
      <c r="G289" s="330" t="s">
        <v>5453</v>
      </c>
      <c r="H289" s="330" t="s">
        <v>5454</v>
      </c>
      <c r="I289" s="331" t="s">
        <v>5455</v>
      </c>
      <c r="J289" s="329">
        <v>44606</v>
      </c>
      <c r="K289" s="333" t="s">
        <v>491</v>
      </c>
      <c r="L289" s="334" t="s">
        <v>60</v>
      </c>
      <c r="M289" s="335" t="s">
        <v>10263</v>
      </c>
      <c r="N289" s="335" t="s">
        <v>10264</v>
      </c>
      <c r="O289" s="335" t="s">
        <v>60</v>
      </c>
      <c r="P289" s="336">
        <v>944.6</v>
      </c>
      <c r="Q289" s="331" t="s">
        <v>8850</v>
      </c>
      <c r="R289" s="339" t="s">
        <v>10265</v>
      </c>
      <c r="S289" s="333" t="s">
        <v>10266</v>
      </c>
      <c r="T289" s="331" t="s">
        <v>6915</v>
      </c>
      <c r="U289" s="331" t="s">
        <v>492</v>
      </c>
      <c r="V289" s="335" t="s">
        <v>10267</v>
      </c>
      <c r="W289" s="333" t="s">
        <v>8404</v>
      </c>
      <c r="X289" s="340">
        <v>4902.3</v>
      </c>
      <c r="Y289" s="335" t="s">
        <v>10268</v>
      </c>
      <c r="Z289" s="339" t="s">
        <v>10269</v>
      </c>
      <c r="AA289" s="330" t="s">
        <v>60</v>
      </c>
      <c r="AB289" s="332">
        <v>17.489999999999998</v>
      </c>
      <c r="AC289" s="332">
        <v>2.0099999999999998</v>
      </c>
      <c r="AD289" s="332">
        <v>17.59</v>
      </c>
      <c r="AE289" s="332">
        <v>24.6</v>
      </c>
      <c r="AF289" s="332">
        <v>4.99</v>
      </c>
      <c r="AG289" s="332">
        <v>3801.06</v>
      </c>
      <c r="AH289" s="332">
        <v>1821.9</v>
      </c>
      <c r="AI289" s="336">
        <v>418.9</v>
      </c>
      <c r="AJ289" s="336">
        <v>-165.2</v>
      </c>
      <c r="AK289" s="336">
        <v>3660.2</v>
      </c>
      <c r="AL289" s="331" t="s">
        <v>8328</v>
      </c>
      <c r="AM289" s="331" t="s">
        <v>8329</v>
      </c>
      <c r="AN289" s="332">
        <v>18.48</v>
      </c>
      <c r="AO289" s="332">
        <v>16.95</v>
      </c>
      <c r="AP289" s="332">
        <v>45.87</v>
      </c>
      <c r="AQ289" s="90">
        <f t="shared" si="4"/>
        <v>264</v>
      </c>
      <c r="AR289" s="90">
        <f t="shared" si="4"/>
        <v>281</v>
      </c>
      <c r="AS289" s="90">
        <f t="shared" si="4"/>
        <v>158</v>
      </c>
    </row>
    <row r="290" spans="1:45" ht="67.5">
      <c r="A290" s="329">
        <v>44829</v>
      </c>
      <c r="B290" s="330" t="s">
        <v>1596</v>
      </c>
      <c r="C290" s="330" t="s">
        <v>1597</v>
      </c>
      <c r="D290" s="331" t="s">
        <v>61</v>
      </c>
      <c r="E290" s="331" t="s">
        <v>77</v>
      </c>
      <c r="F290" s="332">
        <v>379.66</v>
      </c>
      <c r="G290" s="330" t="s">
        <v>1598</v>
      </c>
      <c r="H290" s="330" t="s">
        <v>60</v>
      </c>
      <c r="I290" s="331" t="s">
        <v>1599</v>
      </c>
      <c r="J290" s="329">
        <v>44829</v>
      </c>
      <c r="K290" s="333" t="s">
        <v>491</v>
      </c>
      <c r="L290" s="334" t="s">
        <v>60</v>
      </c>
      <c r="M290" s="335" t="s">
        <v>10270</v>
      </c>
      <c r="N290" s="335" t="s">
        <v>10271</v>
      </c>
      <c r="O290" s="335" t="s">
        <v>10272</v>
      </c>
      <c r="P290" s="336">
        <v>293</v>
      </c>
      <c r="Q290" s="331" t="s">
        <v>8366</v>
      </c>
      <c r="R290" s="333" t="s">
        <v>8367</v>
      </c>
      <c r="S290" s="333" t="s">
        <v>9819</v>
      </c>
      <c r="T290" s="331" t="s">
        <v>6923</v>
      </c>
      <c r="U290" s="331" t="s">
        <v>492</v>
      </c>
      <c r="V290" s="335" t="s">
        <v>10273</v>
      </c>
      <c r="W290" s="333" t="s">
        <v>9821</v>
      </c>
      <c r="X290" s="340">
        <v>1509</v>
      </c>
      <c r="Y290" s="335" t="s">
        <v>60</v>
      </c>
      <c r="Z290" s="333" t="s">
        <v>60</v>
      </c>
      <c r="AA290" s="330" t="s">
        <v>60</v>
      </c>
      <c r="AB290" s="341" t="s">
        <v>60</v>
      </c>
      <c r="AC290" s="332">
        <v>1.3</v>
      </c>
      <c r="AD290" s="332">
        <v>21.31</v>
      </c>
      <c r="AE290" s="341" t="s">
        <v>60</v>
      </c>
      <c r="AF290" s="332">
        <v>4.76</v>
      </c>
      <c r="AG290" s="332">
        <v>342.41</v>
      </c>
      <c r="AH290" s="332">
        <v>377.26</v>
      </c>
      <c r="AI290" s="336">
        <v>84.5</v>
      </c>
      <c r="AJ290" s="332">
        <v>-2.84</v>
      </c>
      <c r="AK290" s="336">
        <v>319.10000000000002</v>
      </c>
      <c r="AL290" s="331" t="s">
        <v>8328</v>
      </c>
      <c r="AM290" s="331" t="s">
        <v>8329</v>
      </c>
      <c r="AN290" s="332">
        <v>18.64</v>
      </c>
      <c r="AO290" s="332">
        <v>16.73</v>
      </c>
      <c r="AP290" s="332">
        <v>8.51</v>
      </c>
      <c r="AQ290" s="90">
        <f t="shared" si="4"/>
        <v>263</v>
      </c>
      <c r="AR290" s="90">
        <f t="shared" si="4"/>
        <v>282</v>
      </c>
      <c r="AS290" s="90">
        <f t="shared" si="4"/>
        <v>367</v>
      </c>
    </row>
    <row r="291" spans="1:45" ht="90">
      <c r="A291" s="329">
        <v>44469</v>
      </c>
      <c r="B291" s="330" t="s">
        <v>1801</v>
      </c>
      <c r="C291" s="330" t="s">
        <v>1802</v>
      </c>
      <c r="D291" s="331" t="s">
        <v>61</v>
      </c>
      <c r="E291" s="331" t="s">
        <v>77</v>
      </c>
      <c r="F291" s="332">
        <v>23.07</v>
      </c>
      <c r="G291" s="330" t="s">
        <v>60</v>
      </c>
      <c r="H291" s="330" t="s">
        <v>60</v>
      </c>
      <c r="I291" s="331" t="s">
        <v>1803</v>
      </c>
      <c r="J291" s="329">
        <v>44469</v>
      </c>
      <c r="K291" s="333" t="s">
        <v>491</v>
      </c>
      <c r="L291" s="334" t="s">
        <v>60</v>
      </c>
      <c r="M291" s="335" t="s">
        <v>10274</v>
      </c>
      <c r="N291" s="335" t="s">
        <v>10275</v>
      </c>
      <c r="O291" s="335" t="s">
        <v>10276</v>
      </c>
      <c r="P291" s="336">
        <v>12.1</v>
      </c>
      <c r="Q291" s="331" t="s">
        <v>8409</v>
      </c>
      <c r="R291" s="339" t="s">
        <v>10277</v>
      </c>
      <c r="S291" s="333" t="s">
        <v>8508</v>
      </c>
      <c r="T291" s="331" t="s">
        <v>6917</v>
      </c>
      <c r="U291" s="331" t="s">
        <v>492</v>
      </c>
      <c r="V291" s="335" t="s">
        <v>60</v>
      </c>
      <c r="W291" s="333" t="s">
        <v>60</v>
      </c>
      <c r="X291" s="330" t="s">
        <v>60</v>
      </c>
      <c r="Y291" s="335" t="s">
        <v>60</v>
      </c>
      <c r="Z291" s="333" t="s">
        <v>60</v>
      </c>
      <c r="AA291" s="330" t="s">
        <v>60</v>
      </c>
      <c r="AB291" s="341" t="s">
        <v>60</v>
      </c>
      <c r="AC291" s="332">
        <v>1.87</v>
      </c>
      <c r="AD291" s="341" t="s">
        <v>60</v>
      </c>
      <c r="AE291" s="341" t="s">
        <v>60</v>
      </c>
      <c r="AF291" s="341" t="s">
        <v>60</v>
      </c>
      <c r="AG291" s="341" t="s">
        <v>60</v>
      </c>
      <c r="AH291" s="332">
        <v>45.98</v>
      </c>
      <c r="AI291" s="332">
        <v>2.2200000000000002</v>
      </c>
      <c r="AJ291" s="332">
        <v>-1.03</v>
      </c>
      <c r="AK291" s="336">
        <v>25.6</v>
      </c>
      <c r="AL291" s="331" t="s">
        <v>8328</v>
      </c>
      <c r="AM291" s="331" t="s">
        <v>8329</v>
      </c>
      <c r="AN291" s="332">
        <v>10.19</v>
      </c>
      <c r="AO291" s="332">
        <v>16.68</v>
      </c>
      <c r="AP291" s="332">
        <v>16.68</v>
      </c>
      <c r="AQ291" s="90">
        <f t="shared" si="4"/>
        <v>318</v>
      </c>
      <c r="AR291" s="90">
        <f t="shared" si="4"/>
        <v>283</v>
      </c>
      <c r="AS291" s="90">
        <f t="shared" si="4"/>
        <v>306</v>
      </c>
    </row>
    <row r="292" spans="1:45" ht="101.25">
      <c r="A292" s="329">
        <v>44154</v>
      </c>
      <c r="B292" s="330" t="s">
        <v>1638</v>
      </c>
      <c r="C292" s="330" t="s">
        <v>1639</v>
      </c>
      <c r="D292" s="331" t="s">
        <v>61</v>
      </c>
      <c r="E292" s="331" t="s">
        <v>67</v>
      </c>
      <c r="F292" s="338">
        <v>0.16300000000000001</v>
      </c>
      <c r="G292" s="330" t="s">
        <v>60</v>
      </c>
      <c r="H292" s="330" t="s">
        <v>1640</v>
      </c>
      <c r="I292" s="331" t="s">
        <v>1641</v>
      </c>
      <c r="J292" s="329">
        <v>44154</v>
      </c>
      <c r="K292" s="333" t="s">
        <v>491</v>
      </c>
      <c r="L292" s="329">
        <v>44219</v>
      </c>
      <c r="M292" s="335" t="s">
        <v>10278</v>
      </c>
      <c r="N292" s="335" t="s">
        <v>10279</v>
      </c>
      <c r="O292" s="335" t="s">
        <v>10280</v>
      </c>
      <c r="P292" s="332">
        <v>2.23</v>
      </c>
      <c r="Q292" s="331" t="s">
        <v>8409</v>
      </c>
      <c r="R292" s="333" t="s">
        <v>10281</v>
      </c>
      <c r="S292" s="333" t="s">
        <v>8346</v>
      </c>
      <c r="T292" s="331" t="s">
        <v>6917</v>
      </c>
      <c r="U292" s="331" t="s">
        <v>492</v>
      </c>
      <c r="V292" s="335" t="s">
        <v>60</v>
      </c>
      <c r="W292" s="333" t="s">
        <v>60</v>
      </c>
      <c r="X292" s="330" t="s">
        <v>60</v>
      </c>
      <c r="Y292" s="335" t="s">
        <v>10282</v>
      </c>
      <c r="Z292" s="333" t="s">
        <v>9183</v>
      </c>
      <c r="AA292" s="330" t="s">
        <v>60</v>
      </c>
      <c r="AB292" s="341" t="s">
        <v>60</v>
      </c>
      <c r="AC292" s="338">
        <v>0.89500000000000002</v>
      </c>
      <c r="AD292" s="341" t="s">
        <v>60</v>
      </c>
      <c r="AE292" s="341" t="s">
        <v>60</v>
      </c>
      <c r="AF292" s="341" t="s">
        <v>60</v>
      </c>
      <c r="AG292" s="341" t="s">
        <v>60</v>
      </c>
      <c r="AH292" s="338">
        <v>0.26300000000000001</v>
      </c>
      <c r="AI292" s="332">
        <v>2.76</v>
      </c>
      <c r="AJ292" s="338">
        <v>9.9000000000000005E-2</v>
      </c>
      <c r="AK292" s="332">
        <v>1.08</v>
      </c>
      <c r="AL292" s="331" t="s">
        <v>8328</v>
      </c>
      <c r="AM292" s="331" t="s">
        <v>8329</v>
      </c>
      <c r="AN292" s="332">
        <v>16.59</v>
      </c>
      <c r="AO292" s="332">
        <v>16.59</v>
      </c>
      <c r="AP292" s="332">
        <v>16.59</v>
      </c>
      <c r="AQ292" s="90">
        <f t="shared" si="4"/>
        <v>275</v>
      </c>
      <c r="AR292" s="90">
        <f t="shared" si="4"/>
        <v>284</v>
      </c>
      <c r="AS292" s="90">
        <f t="shared" si="4"/>
        <v>308</v>
      </c>
    </row>
    <row r="293" spans="1:45" ht="168.75">
      <c r="A293" s="329">
        <v>44462</v>
      </c>
      <c r="B293" s="330" t="s">
        <v>1603</v>
      </c>
      <c r="C293" s="330" t="s">
        <v>1604</v>
      </c>
      <c r="D293" s="331" t="s">
        <v>61</v>
      </c>
      <c r="E293" s="331" t="s">
        <v>77</v>
      </c>
      <c r="F293" s="332">
        <v>161.30000000000001</v>
      </c>
      <c r="G293" s="330" t="s">
        <v>1605</v>
      </c>
      <c r="H293" s="330" t="s">
        <v>60</v>
      </c>
      <c r="I293" s="331" t="s">
        <v>1606</v>
      </c>
      <c r="J293" s="329">
        <v>44462</v>
      </c>
      <c r="K293" s="333" t="s">
        <v>491</v>
      </c>
      <c r="L293" s="334" t="s">
        <v>60</v>
      </c>
      <c r="M293" s="335" t="s">
        <v>10283</v>
      </c>
      <c r="N293" s="335" t="s">
        <v>60</v>
      </c>
      <c r="O293" s="335" t="s">
        <v>10284</v>
      </c>
      <c r="P293" s="336">
        <v>185.2</v>
      </c>
      <c r="Q293" s="331" t="s">
        <v>8913</v>
      </c>
      <c r="R293" s="333" t="s">
        <v>10285</v>
      </c>
      <c r="S293" s="333" t="s">
        <v>9049</v>
      </c>
      <c r="T293" s="331" t="s">
        <v>6915</v>
      </c>
      <c r="U293" s="331" t="s">
        <v>492</v>
      </c>
      <c r="V293" s="335" t="s">
        <v>10286</v>
      </c>
      <c r="W293" s="333" t="s">
        <v>10287</v>
      </c>
      <c r="X293" s="330" t="s">
        <v>60</v>
      </c>
      <c r="Y293" s="335" t="s">
        <v>60</v>
      </c>
      <c r="Z293" s="333" t="s">
        <v>60</v>
      </c>
      <c r="AA293" s="330" t="s">
        <v>60</v>
      </c>
      <c r="AB293" s="332">
        <v>36.56</v>
      </c>
      <c r="AC293" s="332">
        <v>1.39</v>
      </c>
      <c r="AD293" s="332">
        <v>7.76</v>
      </c>
      <c r="AE293" s="332">
        <v>17.3</v>
      </c>
      <c r="AF293" s="338">
        <v>0.80800000000000005</v>
      </c>
      <c r="AG293" s="332">
        <v>207</v>
      </c>
      <c r="AH293" s="332">
        <v>162.88999999999999</v>
      </c>
      <c r="AI293" s="336">
        <v>246.8</v>
      </c>
      <c r="AJ293" s="332">
        <v>5.37</v>
      </c>
      <c r="AK293" s="336">
        <v>287.3</v>
      </c>
      <c r="AL293" s="331" t="s">
        <v>8328</v>
      </c>
      <c r="AM293" s="331" t="s">
        <v>8329</v>
      </c>
      <c r="AN293" s="332">
        <v>18.32</v>
      </c>
      <c r="AO293" s="332">
        <v>16.54</v>
      </c>
      <c r="AP293" s="332">
        <v>23.51</v>
      </c>
      <c r="AQ293" s="90">
        <f t="shared" si="4"/>
        <v>266</v>
      </c>
      <c r="AR293" s="90">
        <f t="shared" si="4"/>
        <v>285</v>
      </c>
      <c r="AS293" s="90">
        <f t="shared" si="4"/>
        <v>277</v>
      </c>
    </row>
    <row r="294" spans="1:45" ht="112.5">
      <c r="A294" s="329">
        <v>44862</v>
      </c>
      <c r="B294" s="330" t="s">
        <v>1941</v>
      </c>
      <c r="C294" s="330" t="s">
        <v>1942</v>
      </c>
      <c r="D294" s="331" t="s">
        <v>61</v>
      </c>
      <c r="E294" s="331" t="s">
        <v>77</v>
      </c>
      <c r="F294" s="332">
        <v>78.67</v>
      </c>
      <c r="G294" s="330" t="s">
        <v>1943</v>
      </c>
      <c r="H294" s="330" t="s">
        <v>1944</v>
      </c>
      <c r="I294" s="331" t="s">
        <v>1945</v>
      </c>
      <c r="J294" s="329">
        <v>44862</v>
      </c>
      <c r="K294" s="333" t="s">
        <v>491</v>
      </c>
      <c r="L294" s="334" t="s">
        <v>60</v>
      </c>
      <c r="M294" s="335" t="s">
        <v>10288</v>
      </c>
      <c r="N294" s="335" t="s">
        <v>10289</v>
      </c>
      <c r="O294" s="335" t="s">
        <v>10290</v>
      </c>
      <c r="P294" s="336">
        <v>77.5</v>
      </c>
      <c r="Q294" s="331" t="s">
        <v>10291</v>
      </c>
      <c r="R294" s="339" t="s">
        <v>10292</v>
      </c>
      <c r="S294" s="333" t="s">
        <v>8671</v>
      </c>
      <c r="T294" s="331" t="s">
        <v>6917</v>
      </c>
      <c r="U294" s="331" t="s">
        <v>492</v>
      </c>
      <c r="V294" s="335" t="s">
        <v>10293</v>
      </c>
      <c r="W294" s="333" t="s">
        <v>8463</v>
      </c>
      <c r="X294" s="330" t="s">
        <v>60</v>
      </c>
      <c r="Y294" s="335" t="s">
        <v>10294</v>
      </c>
      <c r="Z294" s="339" t="s">
        <v>10295</v>
      </c>
      <c r="AA294" s="330" t="s">
        <v>60</v>
      </c>
      <c r="AB294" s="332">
        <v>26.62</v>
      </c>
      <c r="AC294" s="332">
        <v>2.4500000000000002</v>
      </c>
      <c r="AD294" s="341" t="s">
        <v>60</v>
      </c>
      <c r="AE294" s="341" t="s">
        <v>60</v>
      </c>
      <c r="AF294" s="341" t="s">
        <v>60</v>
      </c>
      <c r="AG294" s="341" t="s">
        <v>60</v>
      </c>
      <c r="AH294" s="332">
        <v>78.67</v>
      </c>
      <c r="AI294" s="336">
        <v>70.900000000000006</v>
      </c>
      <c r="AJ294" s="332">
        <v>2.97</v>
      </c>
      <c r="AK294" s="336">
        <v>132.4</v>
      </c>
      <c r="AL294" s="331" t="s">
        <v>8328</v>
      </c>
      <c r="AM294" s="331" t="s">
        <v>8329</v>
      </c>
      <c r="AN294" s="332">
        <v>5.91</v>
      </c>
      <c r="AO294" s="332">
        <v>16.53</v>
      </c>
      <c r="AP294" s="332">
        <v>23.92</v>
      </c>
      <c r="AQ294" s="90">
        <f t="shared" si="4"/>
        <v>350</v>
      </c>
      <c r="AR294" s="90">
        <f t="shared" si="4"/>
        <v>286</v>
      </c>
      <c r="AS294" s="90">
        <f t="shared" si="4"/>
        <v>272</v>
      </c>
    </row>
    <row r="295" spans="1:45" ht="123.75">
      <c r="A295" s="329">
        <v>44375</v>
      </c>
      <c r="B295" s="330" t="s">
        <v>1656</v>
      </c>
      <c r="C295" s="330" t="s">
        <v>1657</v>
      </c>
      <c r="D295" s="331" t="s">
        <v>61</v>
      </c>
      <c r="E295" s="331" t="s">
        <v>77</v>
      </c>
      <c r="F295" s="332">
        <v>968.58</v>
      </c>
      <c r="G295" s="330" t="s">
        <v>1658</v>
      </c>
      <c r="H295" s="330" t="s">
        <v>60</v>
      </c>
      <c r="I295" s="331" t="s">
        <v>1659</v>
      </c>
      <c r="J295" s="329">
        <v>44375</v>
      </c>
      <c r="K295" s="333" t="s">
        <v>491</v>
      </c>
      <c r="L295" s="334" t="s">
        <v>60</v>
      </c>
      <c r="M295" s="335" t="s">
        <v>10296</v>
      </c>
      <c r="N295" s="335" t="s">
        <v>60</v>
      </c>
      <c r="O295" s="335" t="s">
        <v>60</v>
      </c>
      <c r="P295" s="336">
        <v>1013.6</v>
      </c>
      <c r="Q295" s="331" t="s">
        <v>8426</v>
      </c>
      <c r="R295" s="339" t="s">
        <v>10297</v>
      </c>
      <c r="S295" s="333" t="s">
        <v>8568</v>
      </c>
      <c r="T295" s="331" t="s">
        <v>6917</v>
      </c>
      <c r="U295" s="331" t="s">
        <v>492</v>
      </c>
      <c r="V295" s="335" t="s">
        <v>10298</v>
      </c>
      <c r="W295" s="333" t="s">
        <v>10299</v>
      </c>
      <c r="X295" s="340">
        <v>549.6</v>
      </c>
      <c r="Y295" s="335" t="s">
        <v>60</v>
      </c>
      <c r="Z295" s="333" t="s">
        <v>60</v>
      </c>
      <c r="AA295" s="330" t="s">
        <v>60</v>
      </c>
      <c r="AB295" s="341" t="s">
        <v>60</v>
      </c>
      <c r="AC295" s="332">
        <v>7.9</v>
      </c>
      <c r="AD295" s="341" t="s">
        <v>60</v>
      </c>
      <c r="AE295" s="341" t="s">
        <v>60</v>
      </c>
      <c r="AF295" s="332">
        <v>11.73</v>
      </c>
      <c r="AG295" s="332">
        <v>968.58</v>
      </c>
      <c r="AH295" s="332">
        <v>943.35</v>
      </c>
      <c r="AI295" s="336">
        <v>68.5</v>
      </c>
      <c r="AJ295" s="336">
        <v>-54.9</v>
      </c>
      <c r="AK295" s="336">
        <v>400.2</v>
      </c>
      <c r="AL295" s="331" t="s">
        <v>8328</v>
      </c>
      <c r="AM295" s="331" t="s">
        <v>8329</v>
      </c>
      <c r="AN295" s="332">
        <v>15.87</v>
      </c>
      <c r="AO295" s="332">
        <v>15.87</v>
      </c>
      <c r="AP295" s="332">
        <v>15.87</v>
      </c>
      <c r="AQ295" s="90">
        <f t="shared" si="4"/>
        <v>279</v>
      </c>
      <c r="AR295" s="90">
        <f t="shared" si="4"/>
        <v>287</v>
      </c>
      <c r="AS295" s="90">
        <f t="shared" si="4"/>
        <v>314</v>
      </c>
    </row>
    <row r="296" spans="1:45" ht="393.75">
      <c r="A296" s="329">
        <v>44694</v>
      </c>
      <c r="B296" s="330" t="s">
        <v>1535</v>
      </c>
      <c r="C296" s="330" t="s">
        <v>1536</v>
      </c>
      <c r="D296" s="331" t="s">
        <v>61</v>
      </c>
      <c r="E296" s="331" t="s">
        <v>77</v>
      </c>
      <c r="F296" s="332">
        <v>4084.45</v>
      </c>
      <c r="G296" s="330" t="s">
        <v>1537</v>
      </c>
      <c r="H296" s="330" t="s">
        <v>60</v>
      </c>
      <c r="I296" s="331" t="s">
        <v>1538</v>
      </c>
      <c r="J296" s="329">
        <v>44694</v>
      </c>
      <c r="K296" s="333" t="s">
        <v>491</v>
      </c>
      <c r="L296" s="334" t="s">
        <v>60</v>
      </c>
      <c r="M296" s="335" t="s">
        <v>10300</v>
      </c>
      <c r="N296" s="335" t="s">
        <v>10301</v>
      </c>
      <c r="O296" s="335" t="s">
        <v>10302</v>
      </c>
      <c r="P296" s="336">
        <v>4635.2</v>
      </c>
      <c r="Q296" s="331" t="s">
        <v>10067</v>
      </c>
      <c r="R296" s="339" t="s">
        <v>10303</v>
      </c>
      <c r="S296" s="333" t="s">
        <v>10304</v>
      </c>
      <c r="T296" s="331" t="s">
        <v>6921</v>
      </c>
      <c r="U296" s="331" t="s">
        <v>492</v>
      </c>
      <c r="V296" s="335" t="s">
        <v>10305</v>
      </c>
      <c r="W296" s="333" t="s">
        <v>9832</v>
      </c>
      <c r="X296" s="330" t="s">
        <v>60</v>
      </c>
      <c r="Y296" s="335" t="s">
        <v>60</v>
      </c>
      <c r="Z296" s="333" t="s">
        <v>60</v>
      </c>
      <c r="AA296" s="330" t="s">
        <v>60</v>
      </c>
      <c r="AB296" s="332">
        <v>7.02</v>
      </c>
      <c r="AC296" s="332">
        <v>1.7</v>
      </c>
      <c r="AD296" s="341" t="s">
        <v>60</v>
      </c>
      <c r="AE296" s="341" t="s">
        <v>60</v>
      </c>
      <c r="AF296" s="341" t="s">
        <v>60</v>
      </c>
      <c r="AG296" s="341" t="s">
        <v>60</v>
      </c>
      <c r="AH296" s="332">
        <v>4510.07</v>
      </c>
      <c r="AI296" s="336">
        <v>11523</v>
      </c>
      <c r="AJ296" s="336">
        <v>842</v>
      </c>
      <c r="AK296" s="336">
        <v>13834.3</v>
      </c>
      <c r="AL296" s="331" t="s">
        <v>8328</v>
      </c>
      <c r="AM296" s="331" t="s">
        <v>8329</v>
      </c>
      <c r="AN296" s="332">
        <v>20.309999999999999</v>
      </c>
      <c r="AO296" s="332">
        <v>15.72</v>
      </c>
      <c r="AP296" s="332">
        <v>32.590000000000003</v>
      </c>
      <c r="AQ296" s="90">
        <f t="shared" si="4"/>
        <v>246</v>
      </c>
      <c r="AR296" s="90">
        <f t="shared" si="4"/>
        <v>288</v>
      </c>
      <c r="AS296" s="90">
        <f t="shared" si="4"/>
        <v>224</v>
      </c>
    </row>
    <row r="297" spans="1:45" ht="409.5">
      <c r="A297" s="329">
        <v>44543</v>
      </c>
      <c r="B297" s="330" t="s">
        <v>1666</v>
      </c>
      <c r="C297" s="330" t="s">
        <v>1667</v>
      </c>
      <c r="D297" s="331" t="s">
        <v>61</v>
      </c>
      <c r="E297" s="331" t="s">
        <v>77</v>
      </c>
      <c r="F297" s="332">
        <v>2036.69</v>
      </c>
      <c r="G297" s="330" t="s">
        <v>10306</v>
      </c>
      <c r="H297" s="330" t="s">
        <v>1669</v>
      </c>
      <c r="I297" s="331" t="s">
        <v>1670</v>
      </c>
      <c r="J297" s="329">
        <v>44543</v>
      </c>
      <c r="K297" s="333" t="s">
        <v>491</v>
      </c>
      <c r="L297" s="334" t="s">
        <v>60</v>
      </c>
      <c r="M297" s="335" t="s">
        <v>10307</v>
      </c>
      <c r="N297" s="335" t="s">
        <v>10308</v>
      </c>
      <c r="O297" s="335" t="s">
        <v>10309</v>
      </c>
      <c r="P297" s="336">
        <v>1579.2</v>
      </c>
      <c r="Q297" s="331" t="s">
        <v>8497</v>
      </c>
      <c r="R297" s="339" t="s">
        <v>10310</v>
      </c>
      <c r="S297" s="333" t="s">
        <v>10311</v>
      </c>
      <c r="T297" s="331" t="s">
        <v>6917</v>
      </c>
      <c r="U297" s="331" t="s">
        <v>492</v>
      </c>
      <c r="V297" s="335" t="s">
        <v>10312</v>
      </c>
      <c r="W297" s="333" t="s">
        <v>9183</v>
      </c>
      <c r="X297" s="340">
        <v>4196</v>
      </c>
      <c r="Y297" s="335" t="s">
        <v>10313</v>
      </c>
      <c r="Z297" s="339" t="s">
        <v>10314</v>
      </c>
      <c r="AA297" s="330" t="s">
        <v>10315</v>
      </c>
      <c r="AB297" s="332">
        <v>13.83</v>
      </c>
      <c r="AC297" s="332">
        <v>1.74</v>
      </c>
      <c r="AD297" s="341" t="s">
        <v>60</v>
      </c>
      <c r="AE297" s="341" t="s">
        <v>60</v>
      </c>
      <c r="AF297" s="341" t="s">
        <v>60</v>
      </c>
      <c r="AG297" s="341" t="s">
        <v>60</v>
      </c>
      <c r="AH297" s="332">
        <v>2028.51</v>
      </c>
      <c r="AI297" s="336">
        <v>574.9</v>
      </c>
      <c r="AJ297" s="336">
        <v>162.4</v>
      </c>
      <c r="AK297" s="336">
        <v>5871.4</v>
      </c>
      <c r="AL297" s="331" t="s">
        <v>8328</v>
      </c>
      <c r="AM297" s="331" t="s">
        <v>8329</v>
      </c>
      <c r="AN297" s="332">
        <v>15.04</v>
      </c>
      <c r="AO297" s="332">
        <v>15.45</v>
      </c>
      <c r="AP297" s="332">
        <v>11.26</v>
      </c>
      <c r="AQ297" s="90">
        <f t="shared" si="4"/>
        <v>283</v>
      </c>
      <c r="AR297" s="90">
        <f t="shared" si="4"/>
        <v>289</v>
      </c>
      <c r="AS297" s="90">
        <f t="shared" si="4"/>
        <v>343</v>
      </c>
    </row>
    <row r="298" spans="1:45" ht="123.75">
      <c r="A298" s="329">
        <v>44734</v>
      </c>
      <c r="B298" s="330" t="s">
        <v>10316</v>
      </c>
      <c r="C298" s="330" t="s">
        <v>10317</v>
      </c>
      <c r="D298" s="331" t="s">
        <v>61</v>
      </c>
      <c r="E298" s="331" t="s">
        <v>77</v>
      </c>
      <c r="F298" s="332">
        <v>20.87</v>
      </c>
      <c r="G298" s="330" t="s">
        <v>5689</v>
      </c>
      <c r="H298" s="330" t="s">
        <v>60</v>
      </c>
      <c r="I298" s="331" t="s">
        <v>5690</v>
      </c>
      <c r="J298" s="329">
        <v>44734</v>
      </c>
      <c r="K298" s="333" t="s">
        <v>491</v>
      </c>
      <c r="L298" s="334" t="s">
        <v>60</v>
      </c>
      <c r="M298" s="335" t="s">
        <v>10318</v>
      </c>
      <c r="N298" s="335" t="s">
        <v>60</v>
      </c>
      <c r="O298" s="335" t="s">
        <v>60</v>
      </c>
      <c r="P298" s="336">
        <v>25.5</v>
      </c>
      <c r="Q298" s="331" t="s">
        <v>8991</v>
      </c>
      <c r="R298" s="333" t="s">
        <v>10319</v>
      </c>
      <c r="S298" s="333" t="s">
        <v>8790</v>
      </c>
      <c r="T298" s="331" t="s">
        <v>6921</v>
      </c>
      <c r="U298" s="331" t="s">
        <v>492</v>
      </c>
      <c r="V298" s="335" t="s">
        <v>10320</v>
      </c>
      <c r="W298" s="333" t="s">
        <v>8576</v>
      </c>
      <c r="X298" s="340">
        <v>133.30000000000001</v>
      </c>
      <c r="Y298" s="335" t="s">
        <v>60</v>
      </c>
      <c r="Z298" s="333" t="s">
        <v>60</v>
      </c>
      <c r="AA298" s="330" t="s">
        <v>60</v>
      </c>
      <c r="AB298" s="332">
        <v>1.4</v>
      </c>
      <c r="AC298" s="338">
        <v>0.623</v>
      </c>
      <c r="AD298" s="341" t="s">
        <v>60</v>
      </c>
      <c r="AE298" s="341" t="s">
        <v>60</v>
      </c>
      <c r="AF298" s="341" t="s">
        <v>60</v>
      </c>
      <c r="AG298" s="332">
        <v>17.579999999999998</v>
      </c>
      <c r="AH298" s="332">
        <v>19.34</v>
      </c>
      <c r="AI298" s="342">
        <v>0</v>
      </c>
      <c r="AJ298" s="336">
        <v>12.7</v>
      </c>
      <c r="AK298" s="336">
        <v>32.4</v>
      </c>
      <c r="AL298" s="331" t="s">
        <v>8328</v>
      </c>
      <c r="AM298" s="331" t="s">
        <v>8329</v>
      </c>
      <c r="AN298" s="332">
        <v>14.69</v>
      </c>
      <c r="AO298" s="332">
        <v>14.69</v>
      </c>
      <c r="AP298" s="332">
        <v>-10.050000000000001</v>
      </c>
      <c r="AQ298" s="90">
        <f t="shared" si="4"/>
        <v>285</v>
      </c>
      <c r="AR298" s="90">
        <f t="shared" si="4"/>
        <v>290</v>
      </c>
      <c r="AS298" s="90">
        <f t="shared" si="4"/>
        <v>445</v>
      </c>
    </row>
    <row r="299" spans="1:45" ht="409.5">
      <c r="A299" s="329">
        <v>43907</v>
      </c>
      <c r="B299" s="330" t="s">
        <v>1259</v>
      </c>
      <c r="C299" s="330" t="s">
        <v>1260</v>
      </c>
      <c r="D299" s="331" t="s">
        <v>61</v>
      </c>
      <c r="E299" s="331" t="s">
        <v>77</v>
      </c>
      <c r="F299" s="332">
        <v>8684.35</v>
      </c>
      <c r="G299" s="330" t="s">
        <v>1261</v>
      </c>
      <c r="H299" s="330" t="s">
        <v>1262</v>
      </c>
      <c r="I299" s="331" t="s">
        <v>1263</v>
      </c>
      <c r="J299" s="329">
        <v>43907</v>
      </c>
      <c r="K299" s="333" t="s">
        <v>491</v>
      </c>
      <c r="L299" s="334" t="s">
        <v>60</v>
      </c>
      <c r="M299" s="335" t="s">
        <v>10321</v>
      </c>
      <c r="N299" s="335" t="s">
        <v>10322</v>
      </c>
      <c r="O299" s="335" t="s">
        <v>60</v>
      </c>
      <c r="P299" s="336">
        <v>4345.3</v>
      </c>
      <c r="Q299" s="331" t="s">
        <v>10323</v>
      </c>
      <c r="R299" s="339" t="s">
        <v>10324</v>
      </c>
      <c r="S299" s="339" t="s">
        <v>10325</v>
      </c>
      <c r="T299" s="331" t="s">
        <v>6921</v>
      </c>
      <c r="U299" s="331" t="s">
        <v>492</v>
      </c>
      <c r="V299" s="335" t="s">
        <v>10326</v>
      </c>
      <c r="W299" s="339" t="s">
        <v>10327</v>
      </c>
      <c r="X299" s="330" t="s">
        <v>60</v>
      </c>
      <c r="Y299" s="335" t="s">
        <v>10328</v>
      </c>
      <c r="Z299" s="333" t="s">
        <v>9832</v>
      </c>
      <c r="AA299" s="330" t="s">
        <v>60</v>
      </c>
      <c r="AB299" s="332">
        <v>15.42</v>
      </c>
      <c r="AC299" s="332">
        <v>2.77</v>
      </c>
      <c r="AD299" s="332">
        <v>11.93</v>
      </c>
      <c r="AE299" s="332">
        <v>14.39</v>
      </c>
      <c r="AF299" s="332">
        <v>3.78</v>
      </c>
      <c r="AG299" s="332">
        <v>8684.35</v>
      </c>
      <c r="AH299" s="332">
        <v>4412.9399999999996</v>
      </c>
      <c r="AI299" s="336">
        <v>3136.8</v>
      </c>
      <c r="AJ299" s="336">
        <v>541.29999999999995</v>
      </c>
      <c r="AK299" s="336">
        <v>6917.6</v>
      </c>
      <c r="AL299" s="331" t="s">
        <v>8328</v>
      </c>
      <c r="AM299" s="331" t="s">
        <v>8329</v>
      </c>
      <c r="AN299" s="332">
        <v>33.42</v>
      </c>
      <c r="AO299" s="332">
        <v>14.68</v>
      </c>
      <c r="AP299" s="332">
        <v>18.27</v>
      </c>
      <c r="AQ299" s="90">
        <f t="shared" si="4"/>
        <v>175</v>
      </c>
      <c r="AR299" s="90">
        <f t="shared" si="4"/>
        <v>291</v>
      </c>
      <c r="AS299" s="90">
        <f t="shared" si="4"/>
        <v>300</v>
      </c>
    </row>
    <row r="300" spans="1:45" ht="101.25">
      <c r="A300" s="329">
        <v>44192</v>
      </c>
      <c r="B300" s="330" t="s">
        <v>1660</v>
      </c>
      <c r="C300" s="330" t="s">
        <v>1661</v>
      </c>
      <c r="D300" s="331" t="s">
        <v>61</v>
      </c>
      <c r="E300" s="331" t="s">
        <v>77</v>
      </c>
      <c r="F300" s="332">
        <v>45.66</v>
      </c>
      <c r="G300" s="330" t="s">
        <v>1662</v>
      </c>
      <c r="H300" s="330" t="s">
        <v>60</v>
      </c>
      <c r="I300" s="331" t="s">
        <v>1663</v>
      </c>
      <c r="J300" s="329">
        <v>44192</v>
      </c>
      <c r="K300" s="333" t="s">
        <v>491</v>
      </c>
      <c r="L300" s="334" t="s">
        <v>60</v>
      </c>
      <c r="M300" s="335" t="s">
        <v>10329</v>
      </c>
      <c r="N300" s="335" t="s">
        <v>60</v>
      </c>
      <c r="O300" s="335" t="s">
        <v>60</v>
      </c>
      <c r="P300" s="336">
        <v>126.3</v>
      </c>
      <c r="Q300" s="331" t="s">
        <v>9124</v>
      </c>
      <c r="R300" s="339" t="s">
        <v>10330</v>
      </c>
      <c r="S300" s="333" t="s">
        <v>9334</v>
      </c>
      <c r="T300" s="331" t="s">
        <v>6917</v>
      </c>
      <c r="U300" s="331" t="s">
        <v>492</v>
      </c>
      <c r="V300" s="335" t="s">
        <v>10331</v>
      </c>
      <c r="W300" s="333" t="s">
        <v>9336</v>
      </c>
      <c r="X300" s="340">
        <v>2754.3</v>
      </c>
      <c r="Y300" s="335" t="s">
        <v>60</v>
      </c>
      <c r="Z300" s="333" t="s">
        <v>60</v>
      </c>
      <c r="AA300" s="330" t="s">
        <v>60</v>
      </c>
      <c r="AB300" s="341" t="s">
        <v>60</v>
      </c>
      <c r="AC300" s="332">
        <v>2.19</v>
      </c>
      <c r="AD300" s="332">
        <v>61.1</v>
      </c>
      <c r="AE300" s="341" t="s">
        <v>60</v>
      </c>
      <c r="AF300" s="332">
        <v>1.4</v>
      </c>
      <c r="AG300" s="332">
        <v>45.66</v>
      </c>
      <c r="AH300" s="332">
        <v>53.92</v>
      </c>
      <c r="AI300" s="336">
        <v>40.5</v>
      </c>
      <c r="AJ300" s="332">
        <v>4.07</v>
      </c>
      <c r="AK300" s="336">
        <v>37.200000000000003</v>
      </c>
      <c r="AL300" s="331" t="s">
        <v>8328</v>
      </c>
      <c r="AM300" s="331" t="s">
        <v>8329</v>
      </c>
      <c r="AN300" s="332">
        <v>15.79</v>
      </c>
      <c r="AO300" s="332">
        <v>14.58</v>
      </c>
      <c r="AP300" s="332">
        <v>29.03</v>
      </c>
      <c r="AQ300" s="90">
        <f t="shared" si="4"/>
        <v>280</v>
      </c>
      <c r="AR300" s="90">
        <f t="shared" si="4"/>
        <v>292</v>
      </c>
      <c r="AS300" s="90">
        <f t="shared" si="4"/>
        <v>246</v>
      </c>
    </row>
    <row r="301" spans="1:45" ht="90">
      <c r="A301" s="329">
        <v>44124</v>
      </c>
      <c r="B301" s="330" t="s">
        <v>1682</v>
      </c>
      <c r="C301" s="330" t="s">
        <v>1683</v>
      </c>
      <c r="D301" s="331" t="s">
        <v>61</v>
      </c>
      <c r="E301" s="331" t="s">
        <v>67</v>
      </c>
      <c r="F301" s="332">
        <v>4.54</v>
      </c>
      <c r="G301" s="330" t="s">
        <v>1684</v>
      </c>
      <c r="H301" s="330" t="s">
        <v>60</v>
      </c>
      <c r="I301" s="331" t="s">
        <v>1685</v>
      </c>
      <c r="J301" s="329">
        <v>44124</v>
      </c>
      <c r="K301" s="333" t="s">
        <v>491</v>
      </c>
      <c r="L301" s="329">
        <v>44123</v>
      </c>
      <c r="M301" s="335" t="s">
        <v>10332</v>
      </c>
      <c r="N301" s="335" t="s">
        <v>10333</v>
      </c>
      <c r="O301" s="335" t="s">
        <v>10334</v>
      </c>
      <c r="P301" s="332">
        <v>6.93</v>
      </c>
      <c r="Q301" s="331" t="s">
        <v>8409</v>
      </c>
      <c r="R301" s="333" t="s">
        <v>10175</v>
      </c>
      <c r="S301" s="333" t="s">
        <v>10335</v>
      </c>
      <c r="T301" s="331" t="s">
        <v>6921</v>
      </c>
      <c r="U301" s="331" t="s">
        <v>492</v>
      </c>
      <c r="V301" s="335" t="s">
        <v>60</v>
      </c>
      <c r="W301" s="333" t="s">
        <v>9878</v>
      </c>
      <c r="X301" s="330" t="s">
        <v>60</v>
      </c>
      <c r="Y301" s="335" t="s">
        <v>60</v>
      </c>
      <c r="Z301" s="333" t="s">
        <v>60</v>
      </c>
      <c r="AA301" s="330" t="s">
        <v>60</v>
      </c>
      <c r="AB301" s="341" t="s">
        <v>60</v>
      </c>
      <c r="AC301" s="338">
        <v>0.877</v>
      </c>
      <c r="AD301" s="341" t="s">
        <v>60</v>
      </c>
      <c r="AE301" s="341" t="s">
        <v>60</v>
      </c>
      <c r="AF301" s="341" t="s">
        <v>60</v>
      </c>
      <c r="AG301" s="341" t="s">
        <v>60</v>
      </c>
      <c r="AH301" s="332">
        <v>7.54</v>
      </c>
      <c r="AI301" s="336">
        <v>-10.9</v>
      </c>
      <c r="AJ301" s="336">
        <v>-11.7</v>
      </c>
      <c r="AK301" s="336">
        <v>26.2</v>
      </c>
      <c r="AL301" s="331" t="s">
        <v>8328</v>
      </c>
      <c r="AM301" s="331" t="s">
        <v>8329</v>
      </c>
      <c r="AN301" s="332">
        <v>14.5</v>
      </c>
      <c r="AO301" s="332">
        <v>14.5</v>
      </c>
      <c r="AP301" s="332">
        <v>23.78</v>
      </c>
      <c r="AQ301" s="90">
        <f t="shared" si="4"/>
        <v>288</v>
      </c>
      <c r="AR301" s="90">
        <f t="shared" si="4"/>
        <v>293</v>
      </c>
      <c r="AS301" s="90">
        <f t="shared" si="4"/>
        <v>274</v>
      </c>
    </row>
    <row r="302" spans="1:45" ht="371.25">
      <c r="A302" s="329">
        <v>44662</v>
      </c>
      <c r="B302" s="330" t="s">
        <v>805</v>
      </c>
      <c r="C302" s="330" t="s">
        <v>806</v>
      </c>
      <c r="D302" s="331" t="s">
        <v>61</v>
      </c>
      <c r="E302" s="331" t="s">
        <v>77</v>
      </c>
      <c r="F302" s="332">
        <v>2859.8</v>
      </c>
      <c r="G302" s="330" t="s">
        <v>1051</v>
      </c>
      <c r="H302" s="330" t="s">
        <v>1052</v>
      </c>
      <c r="I302" s="331" t="s">
        <v>1053</v>
      </c>
      <c r="J302" s="329">
        <v>44662</v>
      </c>
      <c r="K302" s="333" t="s">
        <v>491</v>
      </c>
      <c r="L302" s="334" t="s">
        <v>60</v>
      </c>
      <c r="M302" s="335" t="s">
        <v>8792</v>
      </c>
      <c r="N302" s="335" t="s">
        <v>8793</v>
      </c>
      <c r="O302" s="335" t="s">
        <v>8794</v>
      </c>
      <c r="P302" s="336">
        <v>685.3</v>
      </c>
      <c r="Q302" s="331" t="s">
        <v>8795</v>
      </c>
      <c r="R302" s="339" t="s">
        <v>8796</v>
      </c>
      <c r="S302" s="333" t="s">
        <v>8568</v>
      </c>
      <c r="T302" s="331" t="s">
        <v>6917</v>
      </c>
      <c r="U302" s="331" t="s">
        <v>492</v>
      </c>
      <c r="V302" s="335" t="s">
        <v>10336</v>
      </c>
      <c r="W302" s="339" t="s">
        <v>10337</v>
      </c>
      <c r="X302" s="330" t="s">
        <v>60</v>
      </c>
      <c r="Y302" s="335" t="s">
        <v>10338</v>
      </c>
      <c r="Z302" s="339" t="s">
        <v>10339</v>
      </c>
      <c r="AA302" s="330" t="s">
        <v>60</v>
      </c>
      <c r="AB302" s="332">
        <v>11.26</v>
      </c>
      <c r="AC302" s="332">
        <v>1.03</v>
      </c>
      <c r="AD302" s="332">
        <v>9.01</v>
      </c>
      <c r="AE302" s="332">
        <v>159.76</v>
      </c>
      <c r="AF302" s="332">
        <v>2.82</v>
      </c>
      <c r="AG302" s="332">
        <v>2859.8</v>
      </c>
      <c r="AH302" s="332">
        <v>1184.19</v>
      </c>
      <c r="AI302" s="336">
        <v>974.1</v>
      </c>
      <c r="AJ302" s="336">
        <v>-103.9</v>
      </c>
      <c r="AK302" s="336">
        <v>3635.5</v>
      </c>
      <c r="AL302" s="331" t="s">
        <v>8328</v>
      </c>
      <c r="AM302" s="331" t="s">
        <v>8329</v>
      </c>
      <c r="AN302" s="332">
        <v>48.15</v>
      </c>
      <c r="AO302" s="332">
        <v>14.45</v>
      </c>
      <c r="AP302" s="332">
        <v>68.069999999999993</v>
      </c>
      <c r="AQ302" s="90">
        <f t="shared" si="4"/>
        <v>118</v>
      </c>
      <c r="AR302" s="90">
        <f t="shared" si="4"/>
        <v>294</v>
      </c>
      <c r="AS302" s="90">
        <f t="shared" si="4"/>
        <v>83</v>
      </c>
    </row>
    <row r="303" spans="1:45" ht="405">
      <c r="A303" s="329">
        <v>44831</v>
      </c>
      <c r="B303" s="330" t="s">
        <v>342</v>
      </c>
      <c r="C303" s="330" t="s">
        <v>343</v>
      </c>
      <c r="D303" s="331" t="s">
        <v>61</v>
      </c>
      <c r="E303" s="331" t="s">
        <v>77</v>
      </c>
      <c r="F303" s="332">
        <v>1248.56</v>
      </c>
      <c r="G303" s="330" t="s">
        <v>266</v>
      </c>
      <c r="H303" s="330" t="s">
        <v>60</v>
      </c>
      <c r="I303" s="331" t="s">
        <v>344</v>
      </c>
      <c r="J303" s="329">
        <v>44831</v>
      </c>
      <c r="K303" s="333" t="s">
        <v>491</v>
      </c>
      <c r="L303" s="334" t="s">
        <v>60</v>
      </c>
      <c r="M303" s="335" t="s">
        <v>10340</v>
      </c>
      <c r="N303" s="335" t="s">
        <v>10341</v>
      </c>
      <c r="O303" s="335" t="s">
        <v>10342</v>
      </c>
      <c r="P303" s="336">
        <v>1185.4000000000001</v>
      </c>
      <c r="Q303" s="331" t="s">
        <v>8633</v>
      </c>
      <c r="R303" s="339" t="s">
        <v>10343</v>
      </c>
      <c r="S303" s="333" t="s">
        <v>10344</v>
      </c>
      <c r="T303" s="331" t="s">
        <v>6921</v>
      </c>
      <c r="U303" s="331" t="s">
        <v>492</v>
      </c>
      <c r="V303" s="335" t="s">
        <v>10345</v>
      </c>
      <c r="W303" s="333" t="s">
        <v>10346</v>
      </c>
      <c r="X303" s="340">
        <v>1637.8</v>
      </c>
      <c r="Y303" s="335" t="s">
        <v>60</v>
      </c>
      <c r="Z303" s="333" t="s">
        <v>60</v>
      </c>
      <c r="AA303" s="330" t="s">
        <v>60</v>
      </c>
      <c r="AB303" s="332">
        <v>14.13</v>
      </c>
      <c r="AC303" s="332">
        <v>1.1499999999999999</v>
      </c>
      <c r="AD303" s="341" t="s">
        <v>60</v>
      </c>
      <c r="AE303" s="341" t="s">
        <v>60</v>
      </c>
      <c r="AF303" s="341" t="s">
        <v>60</v>
      </c>
      <c r="AG303" s="341" t="s">
        <v>60</v>
      </c>
      <c r="AH303" s="332">
        <v>1248.56</v>
      </c>
      <c r="AI303" s="336">
        <v>305.3</v>
      </c>
      <c r="AJ303" s="336">
        <v>96</v>
      </c>
      <c r="AK303" s="336">
        <v>8198.1</v>
      </c>
      <c r="AL303" s="331" t="s">
        <v>8328</v>
      </c>
      <c r="AM303" s="331" t="s">
        <v>8329</v>
      </c>
      <c r="AN303" s="332">
        <v>18.27</v>
      </c>
      <c r="AO303" s="332">
        <v>14.34</v>
      </c>
      <c r="AP303" s="332">
        <v>16.489999999999998</v>
      </c>
      <c r="AQ303" s="90">
        <f t="shared" si="4"/>
        <v>267</v>
      </c>
      <c r="AR303" s="90">
        <f t="shared" si="4"/>
        <v>295</v>
      </c>
      <c r="AS303" s="90">
        <f t="shared" si="4"/>
        <v>309</v>
      </c>
    </row>
    <row r="304" spans="1:45" ht="315">
      <c r="A304" s="329">
        <v>44733</v>
      </c>
      <c r="B304" s="330" t="s">
        <v>10347</v>
      </c>
      <c r="C304" s="330" t="s">
        <v>10348</v>
      </c>
      <c r="D304" s="331" t="s">
        <v>61</v>
      </c>
      <c r="E304" s="331" t="s">
        <v>77</v>
      </c>
      <c r="F304" s="332">
        <v>181.09</v>
      </c>
      <c r="G304" s="330" t="s">
        <v>226</v>
      </c>
      <c r="H304" s="330" t="s">
        <v>60</v>
      </c>
      <c r="I304" s="331" t="s">
        <v>227</v>
      </c>
      <c r="J304" s="329">
        <v>44733</v>
      </c>
      <c r="K304" s="333" t="s">
        <v>491</v>
      </c>
      <c r="L304" s="334" t="s">
        <v>60</v>
      </c>
      <c r="M304" s="335" t="s">
        <v>10349</v>
      </c>
      <c r="N304" s="335" t="s">
        <v>10350</v>
      </c>
      <c r="O304" s="335" t="s">
        <v>10351</v>
      </c>
      <c r="P304" s="336">
        <v>233.6</v>
      </c>
      <c r="Q304" s="331" t="s">
        <v>8633</v>
      </c>
      <c r="R304" s="339" t="s">
        <v>8949</v>
      </c>
      <c r="S304" s="333" t="s">
        <v>10352</v>
      </c>
      <c r="T304" s="331" t="s">
        <v>6921</v>
      </c>
      <c r="U304" s="331" t="s">
        <v>492</v>
      </c>
      <c r="V304" s="335" t="s">
        <v>9650</v>
      </c>
      <c r="W304" s="333" t="s">
        <v>9651</v>
      </c>
      <c r="X304" s="340">
        <v>1717.4</v>
      </c>
      <c r="Y304" s="335" t="s">
        <v>60</v>
      </c>
      <c r="Z304" s="333" t="s">
        <v>60</v>
      </c>
      <c r="AA304" s="330" t="s">
        <v>60</v>
      </c>
      <c r="AB304" s="332">
        <v>10.42</v>
      </c>
      <c r="AC304" s="332">
        <v>1.7</v>
      </c>
      <c r="AD304" s="341" t="s">
        <v>60</v>
      </c>
      <c r="AE304" s="341" t="s">
        <v>60</v>
      </c>
      <c r="AF304" s="341" t="s">
        <v>60</v>
      </c>
      <c r="AG304" s="341" t="s">
        <v>60</v>
      </c>
      <c r="AH304" s="332">
        <v>163.74</v>
      </c>
      <c r="AI304" s="336">
        <v>55.3</v>
      </c>
      <c r="AJ304" s="336">
        <v>16.899999999999999</v>
      </c>
      <c r="AK304" s="336">
        <v>1203.7</v>
      </c>
      <c r="AL304" s="331" t="s">
        <v>8328</v>
      </c>
      <c r="AM304" s="331" t="s">
        <v>8329</v>
      </c>
      <c r="AN304" s="332">
        <v>14.3</v>
      </c>
      <c r="AO304" s="332">
        <v>14.3</v>
      </c>
      <c r="AP304" s="332">
        <v>15.77</v>
      </c>
      <c r="AQ304" s="90">
        <f t="shared" si="4"/>
        <v>289</v>
      </c>
      <c r="AR304" s="90">
        <f t="shared" si="4"/>
        <v>296</v>
      </c>
      <c r="AS304" s="90">
        <f t="shared" si="4"/>
        <v>315</v>
      </c>
    </row>
    <row r="305" spans="1:45" ht="409.5">
      <c r="A305" s="329">
        <v>44305</v>
      </c>
      <c r="B305" s="330" t="s">
        <v>1779</v>
      </c>
      <c r="C305" s="330" t="s">
        <v>1780</v>
      </c>
      <c r="D305" s="331" t="s">
        <v>61</v>
      </c>
      <c r="E305" s="331" t="s">
        <v>67</v>
      </c>
      <c r="F305" s="332">
        <v>5731.63</v>
      </c>
      <c r="G305" s="330" t="s">
        <v>1781</v>
      </c>
      <c r="H305" s="330" t="s">
        <v>1782</v>
      </c>
      <c r="I305" s="331" t="s">
        <v>1783</v>
      </c>
      <c r="J305" s="329">
        <v>44305</v>
      </c>
      <c r="K305" s="333" t="s">
        <v>491</v>
      </c>
      <c r="L305" s="329">
        <v>44561</v>
      </c>
      <c r="M305" s="335" t="s">
        <v>10353</v>
      </c>
      <c r="N305" s="335" t="s">
        <v>10354</v>
      </c>
      <c r="O305" s="335" t="s">
        <v>60</v>
      </c>
      <c r="P305" s="336">
        <v>6545.1</v>
      </c>
      <c r="Q305" s="331" t="s">
        <v>9828</v>
      </c>
      <c r="R305" s="339" t="s">
        <v>10355</v>
      </c>
      <c r="S305" s="333" t="s">
        <v>8671</v>
      </c>
      <c r="T305" s="331" t="s">
        <v>6917</v>
      </c>
      <c r="U305" s="331" t="s">
        <v>492</v>
      </c>
      <c r="V305" s="335" t="s">
        <v>10356</v>
      </c>
      <c r="W305" s="333" t="s">
        <v>8463</v>
      </c>
      <c r="X305" s="340">
        <v>17059.099999999999</v>
      </c>
      <c r="Y305" s="335" t="s">
        <v>10357</v>
      </c>
      <c r="Z305" s="339" t="s">
        <v>10358</v>
      </c>
      <c r="AA305" s="330" t="s">
        <v>10359</v>
      </c>
      <c r="AB305" s="332">
        <v>19</v>
      </c>
      <c r="AC305" s="332">
        <v>5.71</v>
      </c>
      <c r="AD305" s="332">
        <v>17.28</v>
      </c>
      <c r="AE305" s="332">
        <v>19.350000000000001</v>
      </c>
      <c r="AF305" s="332">
        <v>60</v>
      </c>
      <c r="AG305" s="332">
        <v>6669.24</v>
      </c>
      <c r="AH305" s="332">
        <v>6682.58</v>
      </c>
      <c r="AI305" s="336">
        <v>79.599999999999994</v>
      </c>
      <c r="AJ305" s="336">
        <v>271.89999999999998</v>
      </c>
      <c r="AK305" s="336">
        <v>1625.8</v>
      </c>
      <c r="AL305" s="331" t="s">
        <v>8328</v>
      </c>
      <c r="AM305" s="331" t="s">
        <v>8329</v>
      </c>
      <c r="AN305" s="332">
        <v>11.11</v>
      </c>
      <c r="AO305" s="332">
        <v>14.04</v>
      </c>
      <c r="AP305" s="332">
        <v>15.56</v>
      </c>
      <c r="AQ305" s="90">
        <f t="shared" si="4"/>
        <v>313</v>
      </c>
      <c r="AR305" s="90">
        <f t="shared" si="4"/>
        <v>297</v>
      </c>
      <c r="AS305" s="90">
        <f t="shared" si="4"/>
        <v>318</v>
      </c>
    </row>
    <row r="306" spans="1:45" ht="337.5">
      <c r="A306" s="329">
        <v>44391</v>
      </c>
      <c r="B306" s="330" t="s">
        <v>1784</v>
      </c>
      <c r="C306" s="330" t="s">
        <v>60</v>
      </c>
      <c r="D306" s="331" t="s">
        <v>61</v>
      </c>
      <c r="E306" s="331" t="s">
        <v>67</v>
      </c>
      <c r="F306" s="332">
        <v>518.45000000000005</v>
      </c>
      <c r="G306" s="330" t="s">
        <v>208</v>
      </c>
      <c r="H306" s="330" t="s">
        <v>60</v>
      </c>
      <c r="I306" s="331" t="s">
        <v>1785</v>
      </c>
      <c r="J306" s="329">
        <v>44391</v>
      </c>
      <c r="K306" s="333" t="s">
        <v>491</v>
      </c>
      <c r="L306" s="329">
        <v>44562</v>
      </c>
      <c r="M306" s="335" t="s">
        <v>10360</v>
      </c>
      <c r="N306" s="335" t="s">
        <v>60</v>
      </c>
      <c r="O306" s="335" t="s">
        <v>60</v>
      </c>
      <c r="P306" s="341" t="s">
        <v>60</v>
      </c>
      <c r="Q306" s="331" t="s">
        <v>8633</v>
      </c>
      <c r="R306" s="339" t="s">
        <v>10361</v>
      </c>
      <c r="S306" s="333" t="s">
        <v>10362</v>
      </c>
      <c r="T306" s="331" t="s">
        <v>6921</v>
      </c>
      <c r="U306" s="331" t="s">
        <v>492</v>
      </c>
      <c r="V306" s="335" t="s">
        <v>10363</v>
      </c>
      <c r="W306" s="333" t="s">
        <v>10364</v>
      </c>
      <c r="X306" s="340">
        <v>4069.5</v>
      </c>
      <c r="Y306" s="335" t="s">
        <v>60</v>
      </c>
      <c r="Z306" s="333" t="s">
        <v>60</v>
      </c>
      <c r="AA306" s="330" t="s">
        <v>60</v>
      </c>
      <c r="AB306" s="332">
        <v>10.57</v>
      </c>
      <c r="AC306" s="332">
        <v>1.49</v>
      </c>
      <c r="AD306" s="341" t="s">
        <v>60</v>
      </c>
      <c r="AE306" s="341" t="s">
        <v>60</v>
      </c>
      <c r="AF306" s="341" t="s">
        <v>60</v>
      </c>
      <c r="AG306" s="341" t="s">
        <v>60</v>
      </c>
      <c r="AH306" s="332">
        <v>517.25</v>
      </c>
      <c r="AI306" s="336">
        <v>159.80000000000001</v>
      </c>
      <c r="AJ306" s="336">
        <v>50.7</v>
      </c>
      <c r="AK306" s="336">
        <v>3026.5</v>
      </c>
      <c r="AL306" s="331" t="s">
        <v>8328</v>
      </c>
      <c r="AM306" s="331" t="s">
        <v>8329</v>
      </c>
      <c r="AN306" s="332">
        <v>11.04</v>
      </c>
      <c r="AO306" s="332">
        <v>13.97</v>
      </c>
      <c r="AP306" s="332">
        <v>7.45</v>
      </c>
      <c r="AQ306" s="90">
        <f t="shared" si="4"/>
        <v>314</v>
      </c>
      <c r="AR306" s="90">
        <f t="shared" si="4"/>
        <v>298</v>
      </c>
      <c r="AS306" s="90">
        <f t="shared" si="4"/>
        <v>375</v>
      </c>
    </row>
    <row r="307" spans="1:45" ht="409.5">
      <c r="A307" s="329">
        <v>44424</v>
      </c>
      <c r="B307" s="330" t="s">
        <v>1238</v>
      </c>
      <c r="C307" s="330" t="s">
        <v>1239</v>
      </c>
      <c r="D307" s="331" t="s">
        <v>61</v>
      </c>
      <c r="E307" s="331" t="s">
        <v>77</v>
      </c>
      <c r="F307" s="332">
        <v>431.28</v>
      </c>
      <c r="G307" s="330" t="s">
        <v>1501</v>
      </c>
      <c r="H307" s="330" t="s">
        <v>1502</v>
      </c>
      <c r="I307" s="331" t="s">
        <v>1503</v>
      </c>
      <c r="J307" s="329">
        <v>44424</v>
      </c>
      <c r="K307" s="333" t="s">
        <v>491</v>
      </c>
      <c r="L307" s="334" t="s">
        <v>60</v>
      </c>
      <c r="M307" s="335" t="s">
        <v>9147</v>
      </c>
      <c r="N307" s="335" t="s">
        <v>9148</v>
      </c>
      <c r="O307" s="335" t="s">
        <v>9149</v>
      </c>
      <c r="P307" s="336">
        <v>447</v>
      </c>
      <c r="Q307" s="331" t="s">
        <v>8748</v>
      </c>
      <c r="R307" s="339" t="s">
        <v>9150</v>
      </c>
      <c r="S307" s="333" t="s">
        <v>9151</v>
      </c>
      <c r="T307" s="331" t="s">
        <v>6919</v>
      </c>
      <c r="U307" s="331" t="s">
        <v>492</v>
      </c>
      <c r="V307" s="335" t="s">
        <v>9167</v>
      </c>
      <c r="W307" s="333" t="s">
        <v>8855</v>
      </c>
      <c r="X307" s="340">
        <v>10750.4</v>
      </c>
      <c r="Y307" s="335" t="s">
        <v>10365</v>
      </c>
      <c r="Z307" s="339" t="s">
        <v>10366</v>
      </c>
      <c r="AA307" s="330" t="s">
        <v>60</v>
      </c>
      <c r="AB307" s="332">
        <v>46.22</v>
      </c>
      <c r="AC307" s="332">
        <v>1.1200000000000001</v>
      </c>
      <c r="AD307" s="332">
        <v>9.6300000000000008</v>
      </c>
      <c r="AE307" s="332">
        <v>18.54</v>
      </c>
      <c r="AF307" s="332">
        <v>2.02</v>
      </c>
      <c r="AG307" s="332">
        <v>431.28</v>
      </c>
      <c r="AH307" s="332">
        <v>259.06</v>
      </c>
      <c r="AI307" s="336">
        <v>201.8</v>
      </c>
      <c r="AJ307" s="336">
        <v>-25</v>
      </c>
      <c r="AK307" s="336">
        <v>456.3</v>
      </c>
      <c r="AL307" s="331" t="s">
        <v>8328</v>
      </c>
      <c r="AM307" s="331" t="s">
        <v>8329</v>
      </c>
      <c r="AN307" s="332">
        <v>21.82</v>
      </c>
      <c r="AO307" s="332">
        <v>13.75</v>
      </c>
      <c r="AP307" s="332">
        <v>8.18</v>
      </c>
      <c r="AQ307" s="90">
        <f t="shared" si="4"/>
        <v>239</v>
      </c>
      <c r="AR307" s="90">
        <f t="shared" si="4"/>
        <v>299</v>
      </c>
      <c r="AS307" s="90">
        <f t="shared" si="4"/>
        <v>369</v>
      </c>
    </row>
    <row r="308" spans="1:45" ht="90">
      <c r="A308" s="329">
        <v>43861</v>
      </c>
      <c r="B308" s="330" t="s">
        <v>1359</v>
      </c>
      <c r="C308" s="330" t="s">
        <v>1360</v>
      </c>
      <c r="D308" s="331" t="s">
        <v>61</v>
      </c>
      <c r="E308" s="331" t="s">
        <v>67</v>
      </c>
      <c r="F308" s="332">
        <v>297.12</v>
      </c>
      <c r="G308" s="330" t="s">
        <v>1361</v>
      </c>
      <c r="H308" s="330" t="s">
        <v>1362</v>
      </c>
      <c r="I308" s="331" t="s">
        <v>1363</v>
      </c>
      <c r="J308" s="329">
        <v>43861</v>
      </c>
      <c r="K308" s="333" t="s">
        <v>491</v>
      </c>
      <c r="L308" s="329">
        <v>43861</v>
      </c>
      <c r="M308" s="335" t="s">
        <v>10367</v>
      </c>
      <c r="N308" s="335" t="s">
        <v>60</v>
      </c>
      <c r="O308" s="335" t="s">
        <v>60</v>
      </c>
      <c r="P308" s="336">
        <v>172.8</v>
      </c>
      <c r="Q308" s="331" t="s">
        <v>8459</v>
      </c>
      <c r="R308" s="333" t="s">
        <v>10368</v>
      </c>
      <c r="S308" s="333" t="s">
        <v>8518</v>
      </c>
      <c r="T308" s="331" t="s">
        <v>6917</v>
      </c>
      <c r="U308" s="331" t="s">
        <v>492</v>
      </c>
      <c r="V308" s="335" t="s">
        <v>10369</v>
      </c>
      <c r="W308" s="333" t="s">
        <v>8381</v>
      </c>
      <c r="X308" s="330" t="s">
        <v>60</v>
      </c>
      <c r="Y308" s="335" t="s">
        <v>10370</v>
      </c>
      <c r="Z308" s="333" t="s">
        <v>8501</v>
      </c>
      <c r="AA308" s="330" t="s">
        <v>60</v>
      </c>
      <c r="AB308" s="332">
        <v>32.9</v>
      </c>
      <c r="AC308" s="332">
        <v>1.04</v>
      </c>
      <c r="AD308" s="332">
        <v>13.88</v>
      </c>
      <c r="AE308" s="332">
        <v>55.29</v>
      </c>
      <c r="AF308" s="338">
        <v>0.876</v>
      </c>
      <c r="AG308" s="332">
        <v>407.44</v>
      </c>
      <c r="AH308" s="332">
        <v>268.11</v>
      </c>
      <c r="AI308" s="336">
        <v>552.20000000000005</v>
      </c>
      <c r="AJ308" s="332">
        <v>9.1199999999999992</v>
      </c>
      <c r="AK308" s="336">
        <v>504.4</v>
      </c>
      <c r="AL308" s="331" t="s">
        <v>8328</v>
      </c>
      <c r="AM308" s="331" t="s">
        <v>8329</v>
      </c>
      <c r="AN308" s="332">
        <v>27.38</v>
      </c>
      <c r="AO308" s="332">
        <v>13.71</v>
      </c>
      <c r="AP308" s="332">
        <v>5.95</v>
      </c>
      <c r="AQ308" s="90">
        <f t="shared" si="4"/>
        <v>199</v>
      </c>
      <c r="AR308" s="90">
        <f t="shared" si="4"/>
        <v>300</v>
      </c>
      <c r="AS308" s="90">
        <f t="shared" si="4"/>
        <v>380</v>
      </c>
    </row>
    <row r="309" spans="1:45" ht="247.5">
      <c r="A309" s="329">
        <v>44496</v>
      </c>
      <c r="B309" s="330" t="s">
        <v>1698</v>
      </c>
      <c r="C309" s="330" t="s">
        <v>1699</v>
      </c>
      <c r="D309" s="331" t="s">
        <v>61</v>
      </c>
      <c r="E309" s="331" t="s">
        <v>77</v>
      </c>
      <c r="F309" s="332">
        <v>1379.48</v>
      </c>
      <c r="G309" s="330" t="s">
        <v>1700</v>
      </c>
      <c r="H309" s="330" t="s">
        <v>1701</v>
      </c>
      <c r="I309" s="331" t="s">
        <v>1702</v>
      </c>
      <c r="J309" s="329">
        <v>44496</v>
      </c>
      <c r="K309" s="333" t="s">
        <v>491</v>
      </c>
      <c r="L309" s="334" t="s">
        <v>60</v>
      </c>
      <c r="M309" s="335" t="s">
        <v>10371</v>
      </c>
      <c r="N309" s="335" t="s">
        <v>10372</v>
      </c>
      <c r="O309" s="335" t="s">
        <v>10373</v>
      </c>
      <c r="P309" s="336">
        <v>902.6</v>
      </c>
      <c r="Q309" s="331" t="s">
        <v>8323</v>
      </c>
      <c r="R309" s="339" t="s">
        <v>10374</v>
      </c>
      <c r="S309" s="333" t="s">
        <v>8508</v>
      </c>
      <c r="T309" s="331" t="s">
        <v>6917</v>
      </c>
      <c r="U309" s="331" t="s">
        <v>492</v>
      </c>
      <c r="V309" s="335" t="s">
        <v>10375</v>
      </c>
      <c r="W309" s="333" t="s">
        <v>9903</v>
      </c>
      <c r="X309" s="330" t="s">
        <v>60</v>
      </c>
      <c r="Y309" s="335" t="s">
        <v>10376</v>
      </c>
      <c r="Z309" s="339" t="s">
        <v>10377</v>
      </c>
      <c r="AA309" s="330" t="s">
        <v>10378</v>
      </c>
      <c r="AB309" s="332">
        <v>13.48</v>
      </c>
      <c r="AC309" s="332">
        <v>2.7</v>
      </c>
      <c r="AD309" s="332">
        <v>8.73</v>
      </c>
      <c r="AE309" s="332">
        <v>10.51</v>
      </c>
      <c r="AF309" s="332">
        <v>1.59</v>
      </c>
      <c r="AG309" s="332">
        <v>2182.54</v>
      </c>
      <c r="AH309" s="332">
        <v>2339.41</v>
      </c>
      <c r="AI309" s="336">
        <v>1228.0999999999999</v>
      </c>
      <c r="AJ309" s="336">
        <v>99</v>
      </c>
      <c r="AK309" s="336">
        <v>1497.7</v>
      </c>
      <c r="AL309" s="331" t="s">
        <v>8328</v>
      </c>
      <c r="AM309" s="331" t="s">
        <v>8329</v>
      </c>
      <c r="AN309" s="332">
        <v>13.67</v>
      </c>
      <c r="AO309" s="332">
        <v>13.67</v>
      </c>
      <c r="AP309" s="332">
        <v>48.16</v>
      </c>
      <c r="AQ309" s="90">
        <f t="shared" si="4"/>
        <v>298</v>
      </c>
      <c r="AR309" s="90">
        <f t="shared" si="4"/>
        <v>301</v>
      </c>
      <c r="AS309" s="90">
        <f t="shared" si="4"/>
        <v>148</v>
      </c>
    </row>
    <row r="310" spans="1:45" ht="157.5">
      <c r="A310" s="329">
        <v>43992</v>
      </c>
      <c r="B310" s="330" t="s">
        <v>1563</v>
      </c>
      <c r="C310" s="330" t="s">
        <v>60</v>
      </c>
      <c r="D310" s="331" t="s">
        <v>61</v>
      </c>
      <c r="E310" s="331" t="s">
        <v>67</v>
      </c>
      <c r="F310" s="332">
        <v>24.21</v>
      </c>
      <c r="G310" s="330" t="s">
        <v>1564</v>
      </c>
      <c r="H310" s="330" t="s">
        <v>60</v>
      </c>
      <c r="I310" s="331" t="s">
        <v>1565</v>
      </c>
      <c r="J310" s="329">
        <v>43992</v>
      </c>
      <c r="K310" s="333" t="s">
        <v>491</v>
      </c>
      <c r="L310" s="329">
        <v>44061</v>
      </c>
      <c r="M310" s="335" t="s">
        <v>10379</v>
      </c>
      <c r="N310" s="335" t="s">
        <v>60</v>
      </c>
      <c r="O310" s="335" t="s">
        <v>60</v>
      </c>
      <c r="P310" s="341" t="s">
        <v>60</v>
      </c>
      <c r="Q310" s="331" t="s">
        <v>10225</v>
      </c>
      <c r="R310" s="333" t="s">
        <v>10380</v>
      </c>
      <c r="S310" s="333" t="s">
        <v>10381</v>
      </c>
      <c r="T310" s="331" t="s">
        <v>6921</v>
      </c>
      <c r="U310" s="331" t="s">
        <v>492</v>
      </c>
      <c r="V310" s="335" t="s">
        <v>10382</v>
      </c>
      <c r="W310" s="333" t="s">
        <v>10383</v>
      </c>
      <c r="X310" s="340">
        <v>53.8</v>
      </c>
      <c r="Y310" s="335" t="s">
        <v>60</v>
      </c>
      <c r="Z310" s="333" t="s">
        <v>60</v>
      </c>
      <c r="AA310" s="330" t="s">
        <v>60</v>
      </c>
      <c r="AB310" s="341" t="s">
        <v>60</v>
      </c>
      <c r="AC310" s="332">
        <v>7.66</v>
      </c>
      <c r="AD310" s="341" t="s">
        <v>60</v>
      </c>
      <c r="AE310" s="341" t="s">
        <v>60</v>
      </c>
      <c r="AF310" s="341" t="s">
        <v>60</v>
      </c>
      <c r="AG310" s="332">
        <v>22.41</v>
      </c>
      <c r="AH310" s="332">
        <v>23.24</v>
      </c>
      <c r="AI310" s="341" t="s">
        <v>60</v>
      </c>
      <c r="AJ310" s="341" t="s">
        <v>60</v>
      </c>
      <c r="AK310" s="341" t="s">
        <v>60</v>
      </c>
      <c r="AL310" s="331" t="s">
        <v>8328</v>
      </c>
      <c r="AM310" s="331" t="s">
        <v>8329</v>
      </c>
      <c r="AN310" s="332">
        <v>19.57</v>
      </c>
      <c r="AO310" s="332">
        <v>13.59</v>
      </c>
      <c r="AP310" s="332">
        <v>54.02</v>
      </c>
      <c r="AQ310" s="90">
        <f t="shared" si="4"/>
        <v>253</v>
      </c>
      <c r="AR310" s="90">
        <f t="shared" si="4"/>
        <v>302</v>
      </c>
      <c r="AS310" s="90">
        <f t="shared" si="4"/>
        <v>125</v>
      </c>
    </row>
    <row r="311" spans="1:45" ht="247.5">
      <c r="A311" s="329">
        <v>44407</v>
      </c>
      <c r="B311" s="330" t="s">
        <v>1926</v>
      </c>
      <c r="C311" s="330" t="s">
        <v>1927</v>
      </c>
      <c r="D311" s="331" t="s">
        <v>61</v>
      </c>
      <c r="E311" s="331" t="s">
        <v>67</v>
      </c>
      <c r="F311" s="332">
        <v>770.52</v>
      </c>
      <c r="G311" s="330" t="s">
        <v>1928</v>
      </c>
      <c r="H311" s="330" t="s">
        <v>1929</v>
      </c>
      <c r="I311" s="331" t="s">
        <v>1930</v>
      </c>
      <c r="J311" s="329">
        <v>44407</v>
      </c>
      <c r="K311" s="333" t="s">
        <v>491</v>
      </c>
      <c r="L311" s="329">
        <v>44734</v>
      </c>
      <c r="M311" s="335" t="s">
        <v>10384</v>
      </c>
      <c r="N311" s="335" t="s">
        <v>10385</v>
      </c>
      <c r="O311" s="335" t="s">
        <v>10386</v>
      </c>
      <c r="P311" s="336">
        <v>549.4</v>
      </c>
      <c r="Q311" s="331" t="s">
        <v>10387</v>
      </c>
      <c r="R311" s="339" t="s">
        <v>10388</v>
      </c>
      <c r="S311" s="333" t="s">
        <v>10389</v>
      </c>
      <c r="T311" s="331" t="s">
        <v>6917</v>
      </c>
      <c r="U311" s="331" t="s">
        <v>492</v>
      </c>
      <c r="V311" s="335" t="s">
        <v>10390</v>
      </c>
      <c r="W311" s="339" t="s">
        <v>10391</v>
      </c>
      <c r="X311" s="330" t="s">
        <v>10392</v>
      </c>
      <c r="Y311" s="335" t="s">
        <v>10393</v>
      </c>
      <c r="Z311" s="339" t="s">
        <v>10394</v>
      </c>
      <c r="AA311" s="330" t="s">
        <v>10395</v>
      </c>
      <c r="AB311" s="332">
        <v>13.8</v>
      </c>
      <c r="AC311" s="332">
        <v>2.74</v>
      </c>
      <c r="AD311" s="332">
        <v>6.28</v>
      </c>
      <c r="AE311" s="332">
        <v>10.53</v>
      </c>
      <c r="AF311" s="332">
        <v>3.59</v>
      </c>
      <c r="AG311" s="332">
        <v>1061.78</v>
      </c>
      <c r="AH311" s="332">
        <v>914.72</v>
      </c>
      <c r="AI311" s="336">
        <v>289.8</v>
      </c>
      <c r="AJ311" s="336">
        <v>29.2</v>
      </c>
      <c r="AK311" s="336">
        <v>684.1</v>
      </c>
      <c r="AL311" s="331" t="s">
        <v>8328</v>
      </c>
      <c r="AM311" s="331" t="s">
        <v>8329</v>
      </c>
      <c r="AN311" s="332">
        <v>5.96</v>
      </c>
      <c r="AO311" s="332">
        <v>13.48</v>
      </c>
      <c r="AP311" s="332">
        <v>11.63</v>
      </c>
      <c r="AQ311" s="90">
        <f t="shared" si="4"/>
        <v>348</v>
      </c>
      <c r="AR311" s="90">
        <f t="shared" si="4"/>
        <v>303</v>
      </c>
      <c r="AS311" s="90">
        <f t="shared" si="4"/>
        <v>340</v>
      </c>
    </row>
    <row r="312" spans="1:45" ht="236.25">
      <c r="A312" s="329">
        <v>44705</v>
      </c>
      <c r="B312" s="330" t="s">
        <v>10396</v>
      </c>
      <c r="C312" s="330" t="s">
        <v>10397</v>
      </c>
      <c r="D312" s="331" t="s">
        <v>61</v>
      </c>
      <c r="E312" s="331" t="s">
        <v>77</v>
      </c>
      <c r="F312" s="332">
        <v>321.77999999999997</v>
      </c>
      <c r="G312" s="330" t="s">
        <v>237</v>
      </c>
      <c r="H312" s="330" t="s">
        <v>60</v>
      </c>
      <c r="I312" s="331" t="s">
        <v>238</v>
      </c>
      <c r="J312" s="329">
        <v>44705</v>
      </c>
      <c r="K312" s="333" t="s">
        <v>491</v>
      </c>
      <c r="L312" s="334" t="s">
        <v>60</v>
      </c>
      <c r="M312" s="335" t="s">
        <v>10398</v>
      </c>
      <c r="N312" s="335" t="s">
        <v>10399</v>
      </c>
      <c r="O312" s="335" t="s">
        <v>10400</v>
      </c>
      <c r="P312" s="336">
        <v>305.89999999999998</v>
      </c>
      <c r="Q312" s="331" t="s">
        <v>8633</v>
      </c>
      <c r="R312" s="339" t="s">
        <v>10401</v>
      </c>
      <c r="S312" s="333" t="s">
        <v>9509</v>
      </c>
      <c r="T312" s="331" t="s">
        <v>6921</v>
      </c>
      <c r="U312" s="331" t="s">
        <v>492</v>
      </c>
      <c r="V312" s="335" t="s">
        <v>10402</v>
      </c>
      <c r="W312" s="333" t="s">
        <v>10403</v>
      </c>
      <c r="X312" s="340">
        <v>1076.5</v>
      </c>
      <c r="Y312" s="335" t="s">
        <v>60</v>
      </c>
      <c r="Z312" s="333" t="s">
        <v>60</v>
      </c>
      <c r="AA312" s="330" t="s">
        <v>60</v>
      </c>
      <c r="AB312" s="332">
        <v>21.49</v>
      </c>
      <c r="AC312" s="332">
        <v>1.1499999999999999</v>
      </c>
      <c r="AD312" s="341" t="s">
        <v>60</v>
      </c>
      <c r="AE312" s="341" t="s">
        <v>60</v>
      </c>
      <c r="AF312" s="341" t="s">
        <v>60</v>
      </c>
      <c r="AG312" s="341" t="s">
        <v>60</v>
      </c>
      <c r="AH312" s="332">
        <v>317.8</v>
      </c>
      <c r="AI312" s="336">
        <v>57.9</v>
      </c>
      <c r="AJ312" s="336">
        <v>16</v>
      </c>
      <c r="AK312" s="336">
        <v>1989.1</v>
      </c>
      <c r="AL312" s="331" t="s">
        <v>8328</v>
      </c>
      <c r="AM312" s="331" t="s">
        <v>8329</v>
      </c>
      <c r="AN312" s="332">
        <v>13.87</v>
      </c>
      <c r="AO312" s="332">
        <v>13.43</v>
      </c>
      <c r="AP312" s="332">
        <v>11.96</v>
      </c>
      <c r="AQ312" s="90">
        <f t="shared" si="4"/>
        <v>296</v>
      </c>
      <c r="AR312" s="90">
        <f t="shared" si="4"/>
        <v>304</v>
      </c>
      <c r="AS312" s="90">
        <f t="shared" si="4"/>
        <v>338</v>
      </c>
    </row>
    <row r="313" spans="1:45" ht="409.5">
      <c r="A313" s="329">
        <v>44665</v>
      </c>
      <c r="B313" s="330" t="s">
        <v>10404</v>
      </c>
      <c r="C313" s="330" t="s">
        <v>10405</v>
      </c>
      <c r="D313" s="331" t="s">
        <v>61</v>
      </c>
      <c r="E313" s="331" t="s">
        <v>67</v>
      </c>
      <c r="F313" s="332">
        <v>63896.24</v>
      </c>
      <c r="G313" s="330" t="s">
        <v>6237</v>
      </c>
      <c r="H313" s="330" t="s">
        <v>6238</v>
      </c>
      <c r="I313" s="331" t="s">
        <v>6239</v>
      </c>
      <c r="J313" s="329">
        <v>44665</v>
      </c>
      <c r="K313" s="333" t="s">
        <v>491</v>
      </c>
      <c r="L313" s="329">
        <v>44890</v>
      </c>
      <c r="M313" s="335" t="s">
        <v>10406</v>
      </c>
      <c r="N313" s="335" t="s">
        <v>10407</v>
      </c>
      <c r="O313" s="335" t="s">
        <v>60</v>
      </c>
      <c r="P313" s="336">
        <v>19497</v>
      </c>
      <c r="Q313" s="331" t="s">
        <v>10408</v>
      </c>
      <c r="R313" s="339" t="s">
        <v>10409</v>
      </c>
      <c r="S313" s="333" t="s">
        <v>9993</v>
      </c>
      <c r="T313" s="331" t="s">
        <v>6915</v>
      </c>
      <c r="U313" s="331" t="s">
        <v>492</v>
      </c>
      <c r="V313" s="335" t="s">
        <v>10410</v>
      </c>
      <c r="W313" s="333" t="s">
        <v>10411</v>
      </c>
      <c r="X313" s="330" t="s">
        <v>60</v>
      </c>
      <c r="Y313" s="335" t="s">
        <v>10412</v>
      </c>
      <c r="Z313" s="339" t="s">
        <v>10413</v>
      </c>
      <c r="AA313" s="330" t="s">
        <v>10414</v>
      </c>
      <c r="AB313" s="341" t="s">
        <v>60</v>
      </c>
      <c r="AC313" s="332">
        <v>2.16</v>
      </c>
      <c r="AD313" s="332">
        <v>14.7</v>
      </c>
      <c r="AE313" s="332">
        <v>55.96</v>
      </c>
      <c r="AF313" s="332">
        <v>8.77</v>
      </c>
      <c r="AG313" s="332">
        <v>61509.81</v>
      </c>
      <c r="AH313" s="332">
        <v>20526.349999999999</v>
      </c>
      <c r="AI313" s="336">
        <v>6855.3</v>
      </c>
      <c r="AJ313" s="336">
        <v>6044.3</v>
      </c>
      <c r="AK313" s="336">
        <v>90827.9</v>
      </c>
      <c r="AL313" s="331" t="s">
        <v>8328</v>
      </c>
      <c r="AM313" s="331" t="s">
        <v>8329</v>
      </c>
      <c r="AN313" s="332">
        <v>5.07</v>
      </c>
      <c r="AO313" s="332">
        <v>13.3</v>
      </c>
      <c r="AP313" s="332">
        <v>37.770000000000003</v>
      </c>
      <c r="AQ313" s="90">
        <f t="shared" si="4"/>
        <v>356</v>
      </c>
      <c r="AR313" s="90">
        <f t="shared" si="4"/>
        <v>305</v>
      </c>
      <c r="AS313" s="90">
        <f t="shared" si="4"/>
        <v>195</v>
      </c>
    </row>
    <row r="314" spans="1:45" ht="67.5">
      <c r="A314" s="329">
        <v>44525</v>
      </c>
      <c r="B314" s="330" t="s">
        <v>2097</v>
      </c>
      <c r="C314" s="330" t="s">
        <v>2098</v>
      </c>
      <c r="D314" s="331" t="s">
        <v>61</v>
      </c>
      <c r="E314" s="331" t="s">
        <v>67</v>
      </c>
      <c r="F314" s="332">
        <v>3.05</v>
      </c>
      <c r="G314" s="330" t="s">
        <v>60</v>
      </c>
      <c r="H314" s="330" t="s">
        <v>60</v>
      </c>
      <c r="I314" s="331" t="s">
        <v>2099</v>
      </c>
      <c r="J314" s="329">
        <v>44525</v>
      </c>
      <c r="K314" s="333" t="s">
        <v>491</v>
      </c>
      <c r="L314" s="329">
        <v>44526</v>
      </c>
      <c r="M314" s="335" t="s">
        <v>10415</v>
      </c>
      <c r="N314" s="335" t="s">
        <v>60</v>
      </c>
      <c r="O314" s="335" t="s">
        <v>10416</v>
      </c>
      <c r="P314" s="332">
        <v>6.63</v>
      </c>
      <c r="Q314" s="331" t="s">
        <v>9297</v>
      </c>
      <c r="R314" s="333" t="s">
        <v>10417</v>
      </c>
      <c r="S314" s="333" t="s">
        <v>8508</v>
      </c>
      <c r="T314" s="331" t="s">
        <v>6917</v>
      </c>
      <c r="U314" s="331" t="s">
        <v>492</v>
      </c>
      <c r="V314" s="335" t="s">
        <v>60</v>
      </c>
      <c r="W314" s="333" t="s">
        <v>60</v>
      </c>
      <c r="X314" s="330" t="s">
        <v>60</v>
      </c>
      <c r="Y314" s="335" t="s">
        <v>60</v>
      </c>
      <c r="Z314" s="333" t="s">
        <v>60</v>
      </c>
      <c r="AA314" s="330" t="s">
        <v>60</v>
      </c>
      <c r="AB314" s="341" t="s">
        <v>60</v>
      </c>
      <c r="AC314" s="332">
        <v>3.43</v>
      </c>
      <c r="AD314" s="341" t="s">
        <v>60</v>
      </c>
      <c r="AE314" s="341" t="s">
        <v>60</v>
      </c>
      <c r="AF314" s="338">
        <v>0.93500000000000005</v>
      </c>
      <c r="AG314" s="332">
        <v>9.09</v>
      </c>
      <c r="AH314" s="332">
        <v>12.31</v>
      </c>
      <c r="AI314" s="336">
        <v>11.7</v>
      </c>
      <c r="AJ314" s="338">
        <v>-0.71099999999999997</v>
      </c>
      <c r="AK314" s="332">
        <v>7.02</v>
      </c>
      <c r="AL314" s="331" t="s">
        <v>8328</v>
      </c>
      <c r="AM314" s="331" t="s">
        <v>8329</v>
      </c>
      <c r="AN314" s="332">
        <v>1.69</v>
      </c>
      <c r="AO314" s="332">
        <v>13.21</v>
      </c>
      <c r="AP314" s="332">
        <v>41.18</v>
      </c>
      <c r="AQ314" s="90">
        <f t="shared" si="4"/>
        <v>381</v>
      </c>
      <c r="AR314" s="90">
        <f t="shared" si="4"/>
        <v>306</v>
      </c>
      <c r="AS314" s="90">
        <f t="shared" si="4"/>
        <v>179</v>
      </c>
    </row>
    <row r="315" spans="1:45" ht="409.5">
      <c r="A315" s="329">
        <v>44657</v>
      </c>
      <c r="B315" s="330" t="s">
        <v>2108</v>
      </c>
      <c r="C315" s="330" t="s">
        <v>2109</v>
      </c>
      <c r="D315" s="331" t="s">
        <v>61</v>
      </c>
      <c r="E315" s="331" t="s">
        <v>77</v>
      </c>
      <c r="F315" s="332">
        <v>2119.1799999999998</v>
      </c>
      <c r="G315" s="330" t="s">
        <v>2110</v>
      </c>
      <c r="H315" s="330" t="s">
        <v>2111</v>
      </c>
      <c r="I315" s="331" t="s">
        <v>2112</v>
      </c>
      <c r="J315" s="329">
        <v>44657</v>
      </c>
      <c r="K315" s="333" t="s">
        <v>491</v>
      </c>
      <c r="L315" s="334" t="s">
        <v>60</v>
      </c>
      <c r="M315" s="335" t="s">
        <v>10418</v>
      </c>
      <c r="N315" s="335" t="s">
        <v>10419</v>
      </c>
      <c r="O315" s="335" t="s">
        <v>60</v>
      </c>
      <c r="P315" s="336">
        <v>2057.4</v>
      </c>
      <c r="Q315" s="331" t="s">
        <v>8876</v>
      </c>
      <c r="R315" s="339" t="s">
        <v>10420</v>
      </c>
      <c r="S315" s="333" t="s">
        <v>10421</v>
      </c>
      <c r="T315" s="331" t="s">
        <v>6915</v>
      </c>
      <c r="U315" s="331" t="s">
        <v>492</v>
      </c>
      <c r="V315" s="335" t="s">
        <v>10422</v>
      </c>
      <c r="W315" s="339" t="s">
        <v>10423</v>
      </c>
      <c r="X315" s="330" t="s">
        <v>60</v>
      </c>
      <c r="Y315" s="335" t="s">
        <v>10424</v>
      </c>
      <c r="Z315" s="339" t="s">
        <v>10425</v>
      </c>
      <c r="AA315" s="330" t="s">
        <v>60</v>
      </c>
      <c r="AB315" s="332">
        <v>37.99</v>
      </c>
      <c r="AC315" s="338">
        <v>0.64400000000000002</v>
      </c>
      <c r="AD315" s="341" t="s">
        <v>60</v>
      </c>
      <c r="AE315" s="341" t="s">
        <v>60</v>
      </c>
      <c r="AF315" s="341" t="s">
        <v>60</v>
      </c>
      <c r="AG315" s="341" t="s">
        <v>60</v>
      </c>
      <c r="AH315" s="332">
        <v>2119.1799999999998</v>
      </c>
      <c r="AI315" s="336">
        <v>729.6</v>
      </c>
      <c r="AJ315" s="336">
        <v>110.8</v>
      </c>
      <c r="AK315" s="336">
        <v>55416.800000000003</v>
      </c>
      <c r="AL315" s="331" t="s">
        <v>8328</v>
      </c>
      <c r="AM315" s="331" t="s">
        <v>8329</v>
      </c>
      <c r="AN315" s="332">
        <v>1.6</v>
      </c>
      <c r="AO315" s="332">
        <v>13.09</v>
      </c>
      <c r="AP315" s="332">
        <v>43.1</v>
      </c>
      <c r="AQ315" s="90">
        <f t="shared" si="4"/>
        <v>384</v>
      </c>
      <c r="AR315" s="90">
        <f t="shared" si="4"/>
        <v>307</v>
      </c>
      <c r="AS315" s="90">
        <f t="shared" si="4"/>
        <v>166</v>
      </c>
    </row>
    <row r="316" spans="1:45" ht="409.5">
      <c r="A316" s="329">
        <v>44614</v>
      </c>
      <c r="B316" s="330" t="s">
        <v>1259</v>
      </c>
      <c r="C316" s="330" t="s">
        <v>1260</v>
      </c>
      <c r="D316" s="331" t="s">
        <v>61</v>
      </c>
      <c r="E316" s="331" t="s">
        <v>77</v>
      </c>
      <c r="F316" s="332">
        <v>8563.25</v>
      </c>
      <c r="G316" s="330" t="s">
        <v>1262</v>
      </c>
      <c r="H316" s="330" t="s">
        <v>1680</v>
      </c>
      <c r="I316" s="331" t="s">
        <v>1681</v>
      </c>
      <c r="J316" s="329">
        <v>44614</v>
      </c>
      <c r="K316" s="333" t="s">
        <v>491</v>
      </c>
      <c r="L316" s="334" t="s">
        <v>60</v>
      </c>
      <c r="M316" s="335" t="s">
        <v>10321</v>
      </c>
      <c r="N316" s="335" t="s">
        <v>10322</v>
      </c>
      <c r="O316" s="335" t="s">
        <v>60</v>
      </c>
      <c r="P316" s="336">
        <v>4345.3</v>
      </c>
      <c r="Q316" s="331" t="s">
        <v>10323</v>
      </c>
      <c r="R316" s="339" t="s">
        <v>10324</v>
      </c>
      <c r="S316" s="339" t="s">
        <v>10325</v>
      </c>
      <c r="T316" s="331" t="s">
        <v>6921</v>
      </c>
      <c r="U316" s="331" t="s">
        <v>492</v>
      </c>
      <c r="V316" s="335" t="s">
        <v>10328</v>
      </c>
      <c r="W316" s="333" t="s">
        <v>9832</v>
      </c>
      <c r="X316" s="330" t="s">
        <v>60</v>
      </c>
      <c r="Y316" s="335" t="s">
        <v>10426</v>
      </c>
      <c r="Z316" s="339" t="s">
        <v>10427</v>
      </c>
      <c r="AA316" s="330" t="s">
        <v>8665</v>
      </c>
      <c r="AB316" s="332">
        <v>11.48</v>
      </c>
      <c r="AC316" s="332">
        <v>2.17</v>
      </c>
      <c r="AD316" s="332">
        <v>9.0500000000000007</v>
      </c>
      <c r="AE316" s="332">
        <v>10.65</v>
      </c>
      <c r="AF316" s="332">
        <v>2.93</v>
      </c>
      <c r="AG316" s="332">
        <v>8768.9500000000007</v>
      </c>
      <c r="AH316" s="332">
        <v>5477</v>
      </c>
      <c r="AI316" s="336">
        <v>3136.8</v>
      </c>
      <c r="AJ316" s="336">
        <v>541.29999999999995</v>
      </c>
      <c r="AK316" s="336">
        <v>6917.6</v>
      </c>
      <c r="AL316" s="331" t="s">
        <v>8328</v>
      </c>
      <c r="AM316" s="331" t="s">
        <v>8329</v>
      </c>
      <c r="AN316" s="332">
        <v>14.56</v>
      </c>
      <c r="AO316" s="332">
        <v>13.05</v>
      </c>
      <c r="AP316" s="332">
        <v>22.01</v>
      </c>
      <c r="AQ316" s="90">
        <f t="shared" si="4"/>
        <v>287</v>
      </c>
      <c r="AR316" s="90">
        <f t="shared" si="4"/>
        <v>308</v>
      </c>
      <c r="AS316" s="90">
        <f t="shared" si="4"/>
        <v>284</v>
      </c>
    </row>
    <row r="317" spans="1:45" ht="157.5">
      <c r="A317" s="329">
        <v>44314</v>
      </c>
      <c r="B317" s="330" t="s">
        <v>1231</v>
      </c>
      <c r="C317" s="330" t="s">
        <v>60</v>
      </c>
      <c r="D317" s="331" t="s">
        <v>61</v>
      </c>
      <c r="E317" s="331" t="s">
        <v>67</v>
      </c>
      <c r="F317" s="332">
        <v>42.94</v>
      </c>
      <c r="G317" s="330" t="s">
        <v>1232</v>
      </c>
      <c r="H317" s="330" t="s">
        <v>60</v>
      </c>
      <c r="I317" s="331" t="s">
        <v>1233</v>
      </c>
      <c r="J317" s="329">
        <v>44314</v>
      </c>
      <c r="K317" s="333" t="s">
        <v>491</v>
      </c>
      <c r="L317" s="329">
        <v>44342</v>
      </c>
      <c r="M317" s="335" t="s">
        <v>10428</v>
      </c>
      <c r="N317" s="335" t="s">
        <v>60</v>
      </c>
      <c r="O317" s="335" t="s">
        <v>60</v>
      </c>
      <c r="P317" s="341" t="s">
        <v>60</v>
      </c>
      <c r="Q317" s="331" t="s">
        <v>8511</v>
      </c>
      <c r="R317" s="339" t="s">
        <v>10429</v>
      </c>
      <c r="S317" s="333" t="s">
        <v>10430</v>
      </c>
      <c r="T317" s="331" t="s">
        <v>6921</v>
      </c>
      <c r="U317" s="331" t="s">
        <v>492</v>
      </c>
      <c r="V317" s="335" t="s">
        <v>10431</v>
      </c>
      <c r="W317" s="333" t="s">
        <v>9696</v>
      </c>
      <c r="X317" s="330" t="s">
        <v>60</v>
      </c>
      <c r="Y317" s="335" t="s">
        <v>60</v>
      </c>
      <c r="Z317" s="333" t="s">
        <v>60</v>
      </c>
      <c r="AA317" s="330" t="s">
        <v>60</v>
      </c>
      <c r="AB317" s="341" t="s">
        <v>60</v>
      </c>
      <c r="AC317" s="341" t="s">
        <v>60</v>
      </c>
      <c r="AD317" s="341" t="s">
        <v>60</v>
      </c>
      <c r="AE317" s="341" t="s">
        <v>60</v>
      </c>
      <c r="AF317" s="341" t="s">
        <v>60</v>
      </c>
      <c r="AG317" s="341" t="s">
        <v>60</v>
      </c>
      <c r="AH317" s="332">
        <v>42.94</v>
      </c>
      <c r="AI317" s="341" t="s">
        <v>60</v>
      </c>
      <c r="AJ317" s="341" t="s">
        <v>60</v>
      </c>
      <c r="AK317" s="341" t="s">
        <v>60</v>
      </c>
      <c r="AL317" s="331" t="s">
        <v>8328</v>
      </c>
      <c r="AM317" s="331" t="s">
        <v>8329</v>
      </c>
      <c r="AN317" s="332">
        <v>35.380000000000003</v>
      </c>
      <c r="AO317" s="332">
        <v>12.82</v>
      </c>
      <c r="AP317" s="332">
        <v>35.380000000000003</v>
      </c>
      <c r="AQ317" s="90">
        <f t="shared" si="4"/>
        <v>168</v>
      </c>
      <c r="AR317" s="90">
        <f t="shared" si="4"/>
        <v>309</v>
      </c>
      <c r="AS317" s="90">
        <f t="shared" si="4"/>
        <v>212</v>
      </c>
    </row>
    <row r="318" spans="1:45" ht="409.5">
      <c r="A318" s="329">
        <v>44713</v>
      </c>
      <c r="B318" s="330" t="s">
        <v>10432</v>
      </c>
      <c r="C318" s="330" t="s">
        <v>10433</v>
      </c>
      <c r="D318" s="331" t="s">
        <v>61</v>
      </c>
      <c r="E318" s="331" t="s">
        <v>77</v>
      </c>
      <c r="F318" s="332">
        <v>117</v>
      </c>
      <c r="G318" s="330" t="s">
        <v>285</v>
      </c>
      <c r="H318" s="330" t="s">
        <v>286</v>
      </c>
      <c r="I318" s="331" t="s">
        <v>287</v>
      </c>
      <c r="J318" s="329">
        <v>44713</v>
      </c>
      <c r="K318" s="333" t="s">
        <v>491</v>
      </c>
      <c r="L318" s="334" t="s">
        <v>60</v>
      </c>
      <c r="M318" s="335" t="s">
        <v>10434</v>
      </c>
      <c r="N318" s="335" t="s">
        <v>10435</v>
      </c>
      <c r="O318" s="335" t="s">
        <v>10436</v>
      </c>
      <c r="P318" s="336">
        <v>132.4</v>
      </c>
      <c r="Q318" s="331" t="s">
        <v>8633</v>
      </c>
      <c r="R318" s="339" t="s">
        <v>8634</v>
      </c>
      <c r="S318" s="333" t="s">
        <v>10437</v>
      </c>
      <c r="T318" s="331" t="s">
        <v>6921</v>
      </c>
      <c r="U318" s="331" t="s">
        <v>492</v>
      </c>
      <c r="V318" s="335" t="s">
        <v>10438</v>
      </c>
      <c r="W318" s="339" t="s">
        <v>10439</v>
      </c>
      <c r="X318" s="340">
        <v>4830.3</v>
      </c>
      <c r="Y318" s="335" t="s">
        <v>10440</v>
      </c>
      <c r="Z318" s="333" t="s">
        <v>10441</v>
      </c>
      <c r="AA318" s="330" t="s">
        <v>60</v>
      </c>
      <c r="AB318" s="332">
        <v>9.2100000000000009</v>
      </c>
      <c r="AC318" s="332">
        <v>1.32</v>
      </c>
      <c r="AD318" s="341" t="s">
        <v>60</v>
      </c>
      <c r="AE318" s="341" t="s">
        <v>60</v>
      </c>
      <c r="AF318" s="341" t="s">
        <v>60</v>
      </c>
      <c r="AG318" s="341" t="s">
        <v>60</v>
      </c>
      <c r="AH318" s="332">
        <v>117</v>
      </c>
      <c r="AI318" s="336">
        <v>39</v>
      </c>
      <c r="AJ318" s="336">
        <v>12.2</v>
      </c>
      <c r="AK318" s="336">
        <v>1157.8</v>
      </c>
      <c r="AL318" s="331" t="s">
        <v>8328</v>
      </c>
      <c r="AM318" s="331" t="s">
        <v>8329</v>
      </c>
      <c r="AN318" s="332">
        <v>10.210000000000001</v>
      </c>
      <c r="AO318" s="332">
        <v>12.75</v>
      </c>
      <c r="AP318" s="332">
        <v>11.08</v>
      </c>
      <c r="AQ318" s="90">
        <f t="shared" si="4"/>
        <v>317</v>
      </c>
      <c r="AR318" s="90">
        <f t="shared" si="4"/>
        <v>310</v>
      </c>
      <c r="AS318" s="90">
        <f t="shared" si="4"/>
        <v>346</v>
      </c>
    </row>
    <row r="319" spans="1:45" ht="326.25">
      <c r="A319" s="329">
        <v>44238</v>
      </c>
      <c r="B319" s="330" t="s">
        <v>2001</v>
      </c>
      <c r="C319" s="330" t="s">
        <v>2002</v>
      </c>
      <c r="D319" s="331" t="s">
        <v>61</v>
      </c>
      <c r="E319" s="331" t="s">
        <v>67</v>
      </c>
      <c r="F319" s="332">
        <v>196.28</v>
      </c>
      <c r="G319" s="330" t="s">
        <v>2003</v>
      </c>
      <c r="H319" s="330" t="s">
        <v>60</v>
      </c>
      <c r="I319" s="331" t="s">
        <v>2004</v>
      </c>
      <c r="J319" s="329">
        <v>44238</v>
      </c>
      <c r="K319" s="333" t="s">
        <v>491</v>
      </c>
      <c r="L319" s="329">
        <v>44271</v>
      </c>
      <c r="M319" s="335" t="s">
        <v>10442</v>
      </c>
      <c r="N319" s="335" t="s">
        <v>10443</v>
      </c>
      <c r="O319" s="335" t="s">
        <v>10444</v>
      </c>
      <c r="P319" s="336">
        <v>213.7</v>
      </c>
      <c r="Q319" s="331" t="s">
        <v>10445</v>
      </c>
      <c r="R319" s="339" t="s">
        <v>10446</v>
      </c>
      <c r="S319" s="333" t="s">
        <v>9468</v>
      </c>
      <c r="T319" s="331" t="s">
        <v>6923</v>
      </c>
      <c r="U319" s="331" t="s">
        <v>492</v>
      </c>
      <c r="V319" s="335" t="s">
        <v>10447</v>
      </c>
      <c r="W319" s="333" t="s">
        <v>9587</v>
      </c>
      <c r="X319" s="330" t="s">
        <v>60</v>
      </c>
      <c r="Y319" s="335" t="s">
        <v>60</v>
      </c>
      <c r="Z319" s="333" t="s">
        <v>60</v>
      </c>
      <c r="AA319" s="330" t="s">
        <v>60</v>
      </c>
      <c r="AB319" s="332">
        <v>9.9</v>
      </c>
      <c r="AC319" s="332">
        <v>1.5</v>
      </c>
      <c r="AD319" s="341" t="s">
        <v>60</v>
      </c>
      <c r="AE319" s="341" t="s">
        <v>60</v>
      </c>
      <c r="AF319" s="341" t="s">
        <v>60</v>
      </c>
      <c r="AG319" s="341" t="s">
        <v>60</v>
      </c>
      <c r="AH319" s="332">
        <v>300.58999999999997</v>
      </c>
      <c r="AI319" s="336">
        <v>148.6</v>
      </c>
      <c r="AJ319" s="336">
        <v>38.6</v>
      </c>
      <c r="AK319" s="336">
        <v>1178.0999999999999</v>
      </c>
      <c r="AL319" s="331" t="s">
        <v>8328</v>
      </c>
      <c r="AM319" s="331" t="s">
        <v>8329</v>
      </c>
      <c r="AN319" s="332">
        <v>4.21</v>
      </c>
      <c r="AO319" s="332">
        <v>12.71</v>
      </c>
      <c r="AP319" s="332">
        <v>21.13</v>
      </c>
      <c r="AQ319" s="90">
        <f t="shared" si="4"/>
        <v>363</v>
      </c>
      <c r="AR319" s="90">
        <f t="shared" si="4"/>
        <v>311</v>
      </c>
      <c r="AS319" s="90">
        <f t="shared" si="4"/>
        <v>288</v>
      </c>
    </row>
    <row r="320" spans="1:45" ht="360">
      <c r="A320" s="329">
        <v>44862</v>
      </c>
      <c r="B320" s="330" t="s">
        <v>1728</v>
      </c>
      <c r="C320" s="330" t="s">
        <v>1729</v>
      </c>
      <c r="D320" s="331" t="s">
        <v>61</v>
      </c>
      <c r="E320" s="331" t="s">
        <v>77</v>
      </c>
      <c r="F320" s="332">
        <v>752.27</v>
      </c>
      <c r="G320" s="330" t="s">
        <v>1730</v>
      </c>
      <c r="H320" s="330" t="s">
        <v>60</v>
      </c>
      <c r="I320" s="331" t="s">
        <v>1731</v>
      </c>
      <c r="J320" s="329">
        <v>44862</v>
      </c>
      <c r="K320" s="333" t="s">
        <v>491</v>
      </c>
      <c r="L320" s="334" t="s">
        <v>60</v>
      </c>
      <c r="M320" s="335" t="s">
        <v>10448</v>
      </c>
      <c r="N320" s="335" t="s">
        <v>10449</v>
      </c>
      <c r="O320" s="335" t="s">
        <v>10450</v>
      </c>
      <c r="P320" s="336">
        <v>905.7</v>
      </c>
      <c r="Q320" s="331" t="s">
        <v>9890</v>
      </c>
      <c r="R320" s="339" t="s">
        <v>10451</v>
      </c>
      <c r="S320" s="333" t="s">
        <v>10452</v>
      </c>
      <c r="T320" s="331" t="s">
        <v>6917</v>
      </c>
      <c r="U320" s="331" t="s">
        <v>492</v>
      </c>
      <c r="V320" s="335" t="s">
        <v>10453</v>
      </c>
      <c r="W320" s="339" t="s">
        <v>10454</v>
      </c>
      <c r="X320" s="330" t="s">
        <v>60</v>
      </c>
      <c r="Y320" s="335" t="s">
        <v>60</v>
      </c>
      <c r="Z320" s="333" t="s">
        <v>60</v>
      </c>
      <c r="AA320" s="330" t="s">
        <v>60</v>
      </c>
      <c r="AB320" s="332">
        <v>38.42</v>
      </c>
      <c r="AC320" s="332">
        <v>5.04</v>
      </c>
      <c r="AD320" s="332">
        <v>19.71</v>
      </c>
      <c r="AE320" s="332">
        <v>23.45</v>
      </c>
      <c r="AF320" s="332">
        <v>4.37</v>
      </c>
      <c r="AG320" s="332">
        <v>927.58</v>
      </c>
      <c r="AH320" s="332">
        <v>886.2</v>
      </c>
      <c r="AI320" s="336">
        <v>212.4</v>
      </c>
      <c r="AJ320" s="336">
        <v>23.1</v>
      </c>
      <c r="AK320" s="336">
        <v>261.3</v>
      </c>
      <c r="AL320" s="331" t="s">
        <v>8328</v>
      </c>
      <c r="AM320" s="331" t="s">
        <v>8329</v>
      </c>
      <c r="AN320" s="332">
        <v>12.61</v>
      </c>
      <c r="AO320" s="332">
        <v>12.61</v>
      </c>
      <c r="AP320" s="332">
        <v>25.23</v>
      </c>
      <c r="AQ320" s="90">
        <f t="shared" si="4"/>
        <v>302</v>
      </c>
      <c r="AR320" s="90">
        <f t="shared" si="4"/>
        <v>312</v>
      </c>
      <c r="AS320" s="90">
        <f t="shared" si="4"/>
        <v>266</v>
      </c>
    </row>
    <row r="321" spans="1:45" ht="371.25">
      <c r="A321" s="329">
        <v>43966</v>
      </c>
      <c r="B321" s="330" t="s">
        <v>1734</v>
      </c>
      <c r="C321" s="330" t="s">
        <v>1735</v>
      </c>
      <c r="D321" s="331" t="s">
        <v>61</v>
      </c>
      <c r="E321" s="331" t="s">
        <v>67</v>
      </c>
      <c r="F321" s="332">
        <v>111.32</v>
      </c>
      <c r="G321" s="330" t="s">
        <v>1736</v>
      </c>
      <c r="H321" s="330" t="s">
        <v>1737</v>
      </c>
      <c r="I321" s="331" t="s">
        <v>1738</v>
      </c>
      <c r="J321" s="329">
        <v>43966</v>
      </c>
      <c r="K321" s="333" t="s">
        <v>491</v>
      </c>
      <c r="L321" s="329">
        <v>44350</v>
      </c>
      <c r="M321" s="335" t="s">
        <v>10455</v>
      </c>
      <c r="N321" s="335" t="s">
        <v>10456</v>
      </c>
      <c r="O321" s="335" t="s">
        <v>10457</v>
      </c>
      <c r="P321" s="336">
        <v>42</v>
      </c>
      <c r="Q321" s="331" t="s">
        <v>10150</v>
      </c>
      <c r="R321" s="339" t="s">
        <v>10458</v>
      </c>
      <c r="S321" s="333" t="s">
        <v>8508</v>
      </c>
      <c r="T321" s="331" t="s">
        <v>6917</v>
      </c>
      <c r="U321" s="331" t="s">
        <v>492</v>
      </c>
      <c r="V321" s="335" t="s">
        <v>10459</v>
      </c>
      <c r="W321" s="333" t="s">
        <v>9903</v>
      </c>
      <c r="X321" s="340">
        <v>1619.9</v>
      </c>
      <c r="Y321" s="335" t="s">
        <v>10460</v>
      </c>
      <c r="Z321" s="339" t="s">
        <v>10461</v>
      </c>
      <c r="AA321" s="330" t="s">
        <v>60</v>
      </c>
      <c r="AB321" s="341" t="s">
        <v>60</v>
      </c>
      <c r="AC321" s="332">
        <v>12.02</v>
      </c>
      <c r="AD321" s="341" t="s">
        <v>60</v>
      </c>
      <c r="AE321" s="341" t="s">
        <v>60</v>
      </c>
      <c r="AF321" s="332">
        <v>4.79</v>
      </c>
      <c r="AG321" s="332">
        <v>109.12</v>
      </c>
      <c r="AH321" s="332">
        <v>66.650000000000006</v>
      </c>
      <c r="AI321" s="336">
        <v>21.6</v>
      </c>
      <c r="AJ321" s="336">
        <v>-11.7</v>
      </c>
      <c r="AK321" s="336">
        <v>91.5</v>
      </c>
      <c r="AL321" s="331" t="s">
        <v>8328</v>
      </c>
      <c r="AM321" s="331" t="s">
        <v>8329</v>
      </c>
      <c r="AN321" s="332">
        <v>12.43</v>
      </c>
      <c r="AO321" s="332">
        <v>12.43</v>
      </c>
      <c r="AP321" s="332">
        <v>38.07</v>
      </c>
      <c r="AQ321" s="90">
        <f t="shared" si="4"/>
        <v>304</v>
      </c>
      <c r="AR321" s="90">
        <f t="shared" si="4"/>
        <v>313</v>
      </c>
      <c r="AS321" s="90">
        <f t="shared" si="4"/>
        <v>191</v>
      </c>
    </row>
    <row r="322" spans="1:45" ht="315">
      <c r="A322" s="329">
        <v>43959</v>
      </c>
      <c r="B322" s="330" t="s">
        <v>1868</v>
      </c>
      <c r="C322" s="330" t="s">
        <v>1869</v>
      </c>
      <c r="D322" s="331" t="s">
        <v>61</v>
      </c>
      <c r="E322" s="331" t="s">
        <v>67</v>
      </c>
      <c r="F322" s="332">
        <v>178.97</v>
      </c>
      <c r="G322" s="330" t="s">
        <v>1870</v>
      </c>
      <c r="H322" s="330" t="s">
        <v>1871</v>
      </c>
      <c r="I322" s="331" t="s">
        <v>1872</v>
      </c>
      <c r="J322" s="329">
        <v>43959</v>
      </c>
      <c r="K322" s="333" t="s">
        <v>491</v>
      </c>
      <c r="L322" s="329">
        <v>44082</v>
      </c>
      <c r="M322" s="335" t="s">
        <v>10462</v>
      </c>
      <c r="N322" s="335" t="s">
        <v>10463</v>
      </c>
      <c r="O322" s="335" t="s">
        <v>10464</v>
      </c>
      <c r="P322" s="336">
        <v>273.89999999999998</v>
      </c>
      <c r="Q322" s="331" t="s">
        <v>8331</v>
      </c>
      <c r="R322" s="333" t="s">
        <v>10465</v>
      </c>
      <c r="S322" s="333" t="s">
        <v>8346</v>
      </c>
      <c r="T322" s="331" t="s">
        <v>6917</v>
      </c>
      <c r="U322" s="331" t="s">
        <v>492</v>
      </c>
      <c r="V322" s="335" t="s">
        <v>10466</v>
      </c>
      <c r="W322" s="333" t="s">
        <v>10467</v>
      </c>
      <c r="X322" s="330" t="s">
        <v>60</v>
      </c>
      <c r="Y322" s="335" t="s">
        <v>10468</v>
      </c>
      <c r="Z322" s="339" t="s">
        <v>10469</v>
      </c>
      <c r="AA322" s="330" t="s">
        <v>60</v>
      </c>
      <c r="AB322" s="332">
        <v>26.91</v>
      </c>
      <c r="AC322" s="332">
        <v>2.88</v>
      </c>
      <c r="AD322" s="332">
        <v>12.66</v>
      </c>
      <c r="AE322" s="332">
        <v>17.82</v>
      </c>
      <c r="AF322" s="332">
        <v>1.93</v>
      </c>
      <c r="AG322" s="332">
        <v>313.47000000000003</v>
      </c>
      <c r="AH322" s="332">
        <v>286.27</v>
      </c>
      <c r="AI322" s="336">
        <v>174.6</v>
      </c>
      <c r="AJ322" s="338">
        <v>0.90500000000000003</v>
      </c>
      <c r="AK322" s="336">
        <v>189.9</v>
      </c>
      <c r="AL322" s="331" t="s">
        <v>8328</v>
      </c>
      <c r="AM322" s="331" t="s">
        <v>8329</v>
      </c>
      <c r="AN322" s="332">
        <v>7.7</v>
      </c>
      <c r="AO322" s="332">
        <v>12.27</v>
      </c>
      <c r="AP322" s="332">
        <v>11.04</v>
      </c>
      <c r="AQ322" s="90">
        <f t="shared" si="4"/>
        <v>333</v>
      </c>
      <c r="AR322" s="90">
        <f t="shared" si="4"/>
        <v>314</v>
      </c>
      <c r="AS322" s="90">
        <f t="shared" si="4"/>
        <v>348</v>
      </c>
    </row>
    <row r="323" spans="1:45" ht="180">
      <c r="A323" s="329">
        <v>44029</v>
      </c>
      <c r="B323" s="330" t="s">
        <v>1746</v>
      </c>
      <c r="C323" s="330" t="s">
        <v>1747</v>
      </c>
      <c r="D323" s="331" t="s">
        <v>61</v>
      </c>
      <c r="E323" s="331" t="s">
        <v>77</v>
      </c>
      <c r="F323" s="332">
        <v>106.93</v>
      </c>
      <c r="G323" s="330" t="s">
        <v>60</v>
      </c>
      <c r="H323" s="330" t="s">
        <v>60</v>
      </c>
      <c r="I323" s="331" t="s">
        <v>1748</v>
      </c>
      <c r="J323" s="329">
        <v>44029</v>
      </c>
      <c r="K323" s="333" t="s">
        <v>491</v>
      </c>
      <c r="L323" s="334" t="s">
        <v>60</v>
      </c>
      <c r="M323" s="335" t="s">
        <v>10470</v>
      </c>
      <c r="N323" s="335" t="s">
        <v>10471</v>
      </c>
      <c r="O323" s="335" t="s">
        <v>10472</v>
      </c>
      <c r="P323" s="336">
        <v>127.5</v>
      </c>
      <c r="Q323" s="331" t="s">
        <v>8511</v>
      </c>
      <c r="R323" s="339" t="s">
        <v>10473</v>
      </c>
      <c r="S323" s="333" t="s">
        <v>8508</v>
      </c>
      <c r="T323" s="331" t="s">
        <v>6917</v>
      </c>
      <c r="U323" s="331" t="s">
        <v>492</v>
      </c>
      <c r="V323" s="335" t="s">
        <v>60</v>
      </c>
      <c r="W323" s="333" t="s">
        <v>60</v>
      </c>
      <c r="X323" s="330" t="s">
        <v>60</v>
      </c>
      <c r="Y323" s="335" t="s">
        <v>60</v>
      </c>
      <c r="Z323" s="333" t="s">
        <v>60</v>
      </c>
      <c r="AA323" s="330" t="s">
        <v>60</v>
      </c>
      <c r="AB323" s="341" t="s">
        <v>60</v>
      </c>
      <c r="AC323" s="338">
        <v>0.27100000000000002</v>
      </c>
      <c r="AD323" s="341" t="s">
        <v>60</v>
      </c>
      <c r="AE323" s="341" t="s">
        <v>60</v>
      </c>
      <c r="AF323" s="341" t="s">
        <v>60</v>
      </c>
      <c r="AG323" s="341" t="s">
        <v>60</v>
      </c>
      <c r="AH323" s="332">
        <v>139.74</v>
      </c>
      <c r="AI323" s="336">
        <v>156.6</v>
      </c>
      <c r="AJ323" s="336">
        <v>-72.400000000000006</v>
      </c>
      <c r="AK323" s="336">
        <v>850</v>
      </c>
      <c r="AL323" s="331" t="s">
        <v>8328</v>
      </c>
      <c r="AM323" s="331" t="s">
        <v>8329</v>
      </c>
      <c r="AN323" s="332">
        <v>12</v>
      </c>
      <c r="AO323" s="332">
        <v>12</v>
      </c>
      <c r="AP323" s="332">
        <v>21.74</v>
      </c>
      <c r="AQ323" s="90">
        <f t="shared" si="4"/>
        <v>306</v>
      </c>
      <c r="AR323" s="90">
        <f t="shared" si="4"/>
        <v>315</v>
      </c>
      <c r="AS323" s="90">
        <f t="shared" si="4"/>
        <v>285</v>
      </c>
    </row>
    <row r="324" spans="1:45" ht="409.5">
      <c r="A324" s="329">
        <v>44749</v>
      </c>
      <c r="B324" s="330" t="s">
        <v>2123</v>
      </c>
      <c r="C324" s="330" t="s">
        <v>2124</v>
      </c>
      <c r="D324" s="331" t="s">
        <v>61</v>
      </c>
      <c r="E324" s="331" t="s">
        <v>77</v>
      </c>
      <c r="F324" s="332">
        <v>1564.11</v>
      </c>
      <c r="G324" s="330" t="s">
        <v>2125</v>
      </c>
      <c r="H324" s="330" t="s">
        <v>2126</v>
      </c>
      <c r="I324" s="331" t="s">
        <v>2127</v>
      </c>
      <c r="J324" s="329">
        <v>44749</v>
      </c>
      <c r="K324" s="333" t="s">
        <v>491</v>
      </c>
      <c r="L324" s="334" t="s">
        <v>60</v>
      </c>
      <c r="M324" s="335" t="s">
        <v>10474</v>
      </c>
      <c r="N324" s="335" t="s">
        <v>10475</v>
      </c>
      <c r="O324" s="335" t="s">
        <v>10476</v>
      </c>
      <c r="P324" s="336">
        <v>1384.1</v>
      </c>
      <c r="Q324" s="331" t="s">
        <v>10477</v>
      </c>
      <c r="R324" s="339" t="s">
        <v>10478</v>
      </c>
      <c r="S324" s="333" t="s">
        <v>10479</v>
      </c>
      <c r="T324" s="331" t="s">
        <v>6921</v>
      </c>
      <c r="U324" s="331" t="s">
        <v>492</v>
      </c>
      <c r="V324" s="335" t="s">
        <v>10480</v>
      </c>
      <c r="W324" s="339" t="s">
        <v>10481</v>
      </c>
      <c r="X324" s="330" t="s">
        <v>10482</v>
      </c>
      <c r="Y324" s="335" t="s">
        <v>10483</v>
      </c>
      <c r="Z324" s="339" t="s">
        <v>10484</v>
      </c>
      <c r="AA324" s="330" t="s">
        <v>8665</v>
      </c>
      <c r="AB324" s="332">
        <v>34.909999999999997</v>
      </c>
      <c r="AC324" s="332">
        <v>4.1500000000000004</v>
      </c>
      <c r="AD324" s="332">
        <v>14.18</v>
      </c>
      <c r="AE324" s="332">
        <v>17.309999999999999</v>
      </c>
      <c r="AF324" s="332">
        <v>4.3099999999999996</v>
      </c>
      <c r="AG324" s="332">
        <v>1480.62</v>
      </c>
      <c r="AH324" s="332">
        <v>1515.4</v>
      </c>
      <c r="AI324" s="336">
        <v>333</v>
      </c>
      <c r="AJ324" s="336">
        <v>42.5</v>
      </c>
      <c r="AK324" s="336">
        <v>463.1</v>
      </c>
      <c r="AL324" s="331" t="s">
        <v>8328</v>
      </c>
      <c r="AM324" s="331" t="s">
        <v>8329</v>
      </c>
      <c r="AN324" s="332">
        <v>1.34</v>
      </c>
      <c r="AO324" s="332">
        <v>11.77</v>
      </c>
      <c r="AP324" s="332">
        <v>22.66</v>
      </c>
      <c r="AQ324" s="90">
        <f t="shared" si="4"/>
        <v>386</v>
      </c>
      <c r="AR324" s="90">
        <f t="shared" si="4"/>
        <v>316</v>
      </c>
      <c r="AS324" s="90">
        <f t="shared" si="4"/>
        <v>282</v>
      </c>
    </row>
    <row r="325" spans="1:45" ht="405">
      <c r="A325" s="329">
        <v>44655</v>
      </c>
      <c r="B325" s="330" t="s">
        <v>2043</v>
      </c>
      <c r="C325" s="330" t="s">
        <v>2044</v>
      </c>
      <c r="D325" s="331" t="s">
        <v>61</v>
      </c>
      <c r="E325" s="331" t="s">
        <v>77</v>
      </c>
      <c r="F325" s="332">
        <v>61253.03</v>
      </c>
      <c r="G325" s="330" t="s">
        <v>2045</v>
      </c>
      <c r="H325" s="330" t="s">
        <v>2046</v>
      </c>
      <c r="I325" s="331" t="s">
        <v>2047</v>
      </c>
      <c r="J325" s="329">
        <v>44655</v>
      </c>
      <c r="K325" s="333" t="s">
        <v>491</v>
      </c>
      <c r="L325" s="334" t="s">
        <v>60</v>
      </c>
      <c r="M325" s="335" t="s">
        <v>10485</v>
      </c>
      <c r="N325" s="335" t="s">
        <v>10486</v>
      </c>
      <c r="O325" s="335" t="s">
        <v>60</v>
      </c>
      <c r="P325" s="336">
        <v>59325.1</v>
      </c>
      <c r="Q325" s="331" t="s">
        <v>10487</v>
      </c>
      <c r="R325" s="339" t="s">
        <v>10488</v>
      </c>
      <c r="S325" s="333" t="s">
        <v>10489</v>
      </c>
      <c r="T325" s="331" t="s">
        <v>6917</v>
      </c>
      <c r="U325" s="331" t="s">
        <v>492</v>
      </c>
      <c r="V325" s="335" t="s">
        <v>10490</v>
      </c>
      <c r="W325" s="333" t="s">
        <v>9183</v>
      </c>
      <c r="X325" s="340">
        <v>109278.39999999999</v>
      </c>
      <c r="Y325" s="335" t="s">
        <v>10491</v>
      </c>
      <c r="Z325" s="333" t="s">
        <v>10492</v>
      </c>
      <c r="AA325" s="330" t="s">
        <v>60</v>
      </c>
      <c r="AB325" s="332">
        <v>20.37</v>
      </c>
      <c r="AC325" s="332">
        <v>2.56</v>
      </c>
      <c r="AD325" s="341" t="s">
        <v>60</v>
      </c>
      <c r="AE325" s="341" t="s">
        <v>60</v>
      </c>
      <c r="AF325" s="341" t="s">
        <v>60</v>
      </c>
      <c r="AG325" s="341" t="s">
        <v>60</v>
      </c>
      <c r="AH325" s="332">
        <v>61031.51</v>
      </c>
      <c r="AI325" s="336">
        <v>12440</v>
      </c>
      <c r="AJ325" s="336">
        <v>2968.7</v>
      </c>
      <c r="AK325" s="336">
        <v>127335.8</v>
      </c>
      <c r="AL325" s="331" t="s">
        <v>8328</v>
      </c>
      <c r="AM325" s="331" t="s">
        <v>8329</v>
      </c>
      <c r="AN325" s="332">
        <v>3.23</v>
      </c>
      <c r="AO325" s="332">
        <v>11.57</v>
      </c>
      <c r="AP325" s="332">
        <v>13.98</v>
      </c>
      <c r="AQ325" s="90">
        <f t="shared" si="4"/>
        <v>372</v>
      </c>
      <c r="AR325" s="90">
        <f t="shared" si="4"/>
        <v>317</v>
      </c>
      <c r="AS325" s="90">
        <f t="shared" si="4"/>
        <v>326</v>
      </c>
    </row>
    <row r="326" spans="1:45" ht="371.25">
      <c r="A326" s="329">
        <v>44700</v>
      </c>
      <c r="B326" s="330" t="s">
        <v>10493</v>
      </c>
      <c r="C326" s="330" t="s">
        <v>10494</v>
      </c>
      <c r="D326" s="331" t="s">
        <v>61</v>
      </c>
      <c r="E326" s="331" t="s">
        <v>77</v>
      </c>
      <c r="F326" s="332">
        <v>6079.35</v>
      </c>
      <c r="G326" s="330" t="s">
        <v>3982</v>
      </c>
      <c r="H326" s="330" t="s">
        <v>60</v>
      </c>
      <c r="I326" s="331" t="s">
        <v>5743</v>
      </c>
      <c r="J326" s="329">
        <v>44700</v>
      </c>
      <c r="K326" s="333" t="s">
        <v>491</v>
      </c>
      <c r="L326" s="334" t="s">
        <v>60</v>
      </c>
      <c r="M326" s="335" t="s">
        <v>10495</v>
      </c>
      <c r="N326" s="335" t="s">
        <v>10496</v>
      </c>
      <c r="O326" s="335" t="s">
        <v>60</v>
      </c>
      <c r="P326" s="336">
        <v>4822.3</v>
      </c>
      <c r="Q326" s="331" t="s">
        <v>8588</v>
      </c>
      <c r="R326" s="339" t="s">
        <v>10497</v>
      </c>
      <c r="S326" s="333" t="s">
        <v>10498</v>
      </c>
      <c r="T326" s="331" t="s">
        <v>6915</v>
      </c>
      <c r="U326" s="331" t="s">
        <v>492</v>
      </c>
      <c r="V326" s="335" t="s">
        <v>10499</v>
      </c>
      <c r="W326" s="333" t="s">
        <v>10500</v>
      </c>
      <c r="X326" s="340">
        <v>17070.599999999999</v>
      </c>
      <c r="Y326" s="335" t="s">
        <v>60</v>
      </c>
      <c r="Z326" s="333" t="s">
        <v>60</v>
      </c>
      <c r="AA326" s="330" t="s">
        <v>60</v>
      </c>
      <c r="AB326" s="332">
        <v>30.42</v>
      </c>
      <c r="AC326" s="332">
        <v>6.44</v>
      </c>
      <c r="AD326" s="332">
        <v>17.100000000000001</v>
      </c>
      <c r="AE326" s="332">
        <v>24.25</v>
      </c>
      <c r="AF326" s="332">
        <v>3.28</v>
      </c>
      <c r="AG326" s="332">
        <v>5860.05</v>
      </c>
      <c r="AH326" s="332">
        <v>5051.03</v>
      </c>
      <c r="AI326" s="336">
        <v>1708.4</v>
      </c>
      <c r="AJ326" s="336">
        <v>150.4</v>
      </c>
      <c r="AK326" s="336">
        <v>2582.5</v>
      </c>
      <c r="AL326" s="331" t="s">
        <v>8328</v>
      </c>
      <c r="AM326" s="331" t="s">
        <v>8329</v>
      </c>
      <c r="AN326" s="332">
        <v>13.96</v>
      </c>
      <c r="AO326" s="332">
        <v>11.52</v>
      </c>
      <c r="AP326" s="332">
        <v>40.85</v>
      </c>
      <c r="AQ326" s="90">
        <f t="shared" si="4"/>
        <v>295</v>
      </c>
      <c r="AR326" s="90">
        <f t="shared" si="4"/>
        <v>318</v>
      </c>
      <c r="AS326" s="90">
        <f t="shared" si="4"/>
        <v>180</v>
      </c>
    </row>
    <row r="327" spans="1:45" ht="258.75">
      <c r="A327" s="329">
        <v>44375</v>
      </c>
      <c r="B327" s="330" t="s">
        <v>2262</v>
      </c>
      <c r="C327" s="330" t="s">
        <v>60</v>
      </c>
      <c r="D327" s="331" t="s">
        <v>61</v>
      </c>
      <c r="E327" s="331" t="s">
        <v>67</v>
      </c>
      <c r="F327" s="332">
        <v>106.92</v>
      </c>
      <c r="G327" s="330" t="s">
        <v>2263</v>
      </c>
      <c r="H327" s="330" t="s">
        <v>2264</v>
      </c>
      <c r="I327" s="331" t="s">
        <v>2265</v>
      </c>
      <c r="J327" s="329">
        <v>44375</v>
      </c>
      <c r="K327" s="333" t="s">
        <v>491</v>
      </c>
      <c r="L327" s="329">
        <v>44454</v>
      </c>
      <c r="M327" s="335" t="s">
        <v>10501</v>
      </c>
      <c r="N327" s="335" t="s">
        <v>60</v>
      </c>
      <c r="O327" s="335" t="s">
        <v>60</v>
      </c>
      <c r="P327" s="341" t="s">
        <v>60</v>
      </c>
      <c r="Q327" s="331" t="s">
        <v>9345</v>
      </c>
      <c r="R327" s="333" t="s">
        <v>10502</v>
      </c>
      <c r="S327" s="333" t="s">
        <v>8333</v>
      </c>
      <c r="T327" s="331" t="s">
        <v>6917</v>
      </c>
      <c r="U327" s="331" t="s">
        <v>492</v>
      </c>
      <c r="V327" s="335" t="s">
        <v>10503</v>
      </c>
      <c r="W327" s="333" t="s">
        <v>8381</v>
      </c>
      <c r="X327" s="340">
        <v>149.80000000000001</v>
      </c>
      <c r="Y327" s="335" t="s">
        <v>10504</v>
      </c>
      <c r="Z327" s="333" t="s">
        <v>10505</v>
      </c>
      <c r="AA327" s="330" t="s">
        <v>10506</v>
      </c>
      <c r="AB327" s="332">
        <v>12.78</v>
      </c>
      <c r="AC327" s="332">
        <v>1.36</v>
      </c>
      <c r="AD327" s="332">
        <v>5.6</v>
      </c>
      <c r="AE327" s="332">
        <v>8.75</v>
      </c>
      <c r="AF327" s="332">
        <v>2.44</v>
      </c>
      <c r="AG327" s="332">
        <v>67.900000000000006</v>
      </c>
      <c r="AH327" s="332">
        <v>78.38</v>
      </c>
      <c r="AI327" s="336">
        <v>26.9</v>
      </c>
      <c r="AJ327" s="332">
        <v>5.34</v>
      </c>
      <c r="AK327" s="336">
        <v>116.4</v>
      </c>
      <c r="AL327" s="331" t="s">
        <v>8328</v>
      </c>
      <c r="AM327" s="331" t="s">
        <v>8329</v>
      </c>
      <c r="AN327" s="332">
        <v>-3.81</v>
      </c>
      <c r="AO327" s="332">
        <v>10.93</v>
      </c>
      <c r="AP327" s="332">
        <v>31.6</v>
      </c>
      <c r="AQ327" s="90">
        <f t="shared" si="4"/>
        <v>414</v>
      </c>
      <c r="AR327" s="90">
        <f t="shared" si="4"/>
        <v>319</v>
      </c>
      <c r="AS327" s="90">
        <f t="shared" si="4"/>
        <v>230</v>
      </c>
    </row>
    <row r="328" spans="1:45" ht="409.5">
      <c r="A328" s="329">
        <v>44055</v>
      </c>
      <c r="B328" s="330" t="s">
        <v>2278</v>
      </c>
      <c r="C328" s="330" t="s">
        <v>60</v>
      </c>
      <c r="D328" s="331" t="s">
        <v>61</v>
      </c>
      <c r="E328" s="331" t="s">
        <v>67</v>
      </c>
      <c r="F328" s="332">
        <v>900.85</v>
      </c>
      <c r="G328" s="330" t="s">
        <v>2279</v>
      </c>
      <c r="H328" s="330" t="s">
        <v>2280</v>
      </c>
      <c r="I328" s="331" t="s">
        <v>2281</v>
      </c>
      <c r="J328" s="329">
        <v>44055</v>
      </c>
      <c r="K328" s="333" t="s">
        <v>491</v>
      </c>
      <c r="L328" s="329">
        <v>44148</v>
      </c>
      <c r="M328" s="335" t="s">
        <v>10507</v>
      </c>
      <c r="N328" s="335" t="s">
        <v>60</v>
      </c>
      <c r="O328" s="335" t="s">
        <v>60</v>
      </c>
      <c r="P328" s="341" t="s">
        <v>60</v>
      </c>
      <c r="Q328" s="331" t="s">
        <v>8360</v>
      </c>
      <c r="R328" s="333" t="s">
        <v>10508</v>
      </c>
      <c r="S328" s="333" t="s">
        <v>10509</v>
      </c>
      <c r="T328" s="331" t="s">
        <v>6921</v>
      </c>
      <c r="U328" s="331" t="s">
        <v>492</v>
      </c>
      <c r="V328" s="335" t="s">
        <v>10510</v>
      </c>
      <c r="W328" s="333" t="s">
        <v>10511</v>
      </c>
      <c r="X328" s="340">
        <v>7547</v>
      </c>
      <c r="Y328" s="335" t="s">
        <v>10512</v>
      </c>
      <c r="Z328" s="339" t="s">
        <v>10513</v>
      </c>
      <c r="AA328" s="330" t="s">
        <v>60</v>
      </c>
      <c r="AB328" s="341" t="s">
        <v>60</v>
      </c>
      <c r="AC328" s="338">
        <v>0.22700000000000001</v>
      </c>
      <c r="AD328" s="332">
        <v>3.48</v>
      </c>
      <c r="AE328" s="332">
        <v>28.34</v>
      </c>
      <c r="AF328" s="332">
        <v>1.6</v>
      </c>
      <c r="AG328" s="332">
        <v>900.85</v>
      </c>
      <c r="AH328" s="332">
        <v>212.27</v>
      </c>
      <c r="AI328" s="341" t="s">
        <v>60</v>
      </c>
      <c r="AJ328" s="341" t="s">
        <v>60</v>
      </c>
      <c r="AK328" s="341" t="s">
        <v>60</v>
      </c>
      <c r="AL328" s="331" t="s">
        <v>8328</v>
      </c>
      <c r="AM328" s="331" t="s">
        <v>8329</v>
      </c>
      <c r="AN328" s="332">
        <v>-5</v>
      </c>
      <c r="AO328" s="332">
        <v>10.77</v>
      </c>
      <c r="AP328" s="332">
        <v>58.42</v>
      </c>
      <c r="AQ328" s="90">
        <f t="shared" si="4"/>
        <v>418</v>
      </c>
      <c r="AR328" s="90">
        <f t="shared" si="4"/>
        <v>320</v>
      </c>
      <c r="AS328" s="90">
        <f t="shared" si="4"/>
        <v>108</v>
      </c>
    </row>
    <row r="329" spans="1:45" ht="258.75">
      <c r="A329" s="329">
        <v>44614</v>
      </c>
      <c r="B329" s="330" t="s">
        <v>2089</v>
      </c>
      <c r="C329" s="330" t="s">
        <v>2090</v>
      </c>
      <c r="D329" s="331" t="s">
        <v>61</v>
      </c>
      <c r="E329" s="331" t="s">
        <v>67</v>
      </c>
      <c r="F329" s="332">
        <v>178.66</v>
      </c>
      <c r="G329" s="330" t="s">
        <v>2091</v>
      </c>
      <c r="H329" s="330" t="s">
        <v>2092</v>
      </c>
      <c r="I329" s="331" t="s">
        <v>2093</v>
      </c>
      <c r="J329" s="329">
        <v>44614</v>
      </c>
      <c r="K329" s="333" t="s">
        <v>491</v>
      </c>
      <c r="L329" s="329">
        <v>44645</v>
      </c>
      <c r="M329" s="335" t="s">
        <v>10514</v>
      </c>
      <c r="N329" s="335" t="s">
        <v>10515</v>
      </c>
      <c r="O329" s="335" t="s">
        <v>60</v>
      </c>
      <c r="P329" s="336">
        <v>329.7</v>
      </c>
      <c r="Q329" s="331" t="s">
        <v>9751</v>
      </c>
      <c r="R329" s="339" t="s">
        <v>10516</v>
      </c>
      <c r="S329" s="333" t="s">
        <v>10311</v>
      </c>
      <c r="T329" s="331" t="s">
        <v>6917</v>
      </c>
      <c r="U329" s="331" t="s">
        <v>492</v>
      </c>
      <c r="V329" s="335" t="s">
        <v>10517</v>
      </c>
      <c r="W329" s="333" t="s">
        <v>9183</v>
      </c>
      <c r="X329" s="340">
        <v>2822.6</v>
      </c>
      <c r="Y329" s="335" t="s">
        <v>10518</v>
      </c>
      <c r="Z329" s="339" t="s">
        <v>10519</v>
      </c>
      <c r="AA329" s="330" t="s">
        <v>60</v>
      </c>
      <c r="AB329" s="332">
        <v>56.55</v>
      </c>
      <c r="AC329" s="332">
        <v>10.029999999999999</v>
      </c>
      <c r="AD329" s="332">
        <v>27.64</v>
      </c>
      <c r="AE329" s="332">
        <v>33.9</v>
      </c>
      <c r="AF329" s="332">
        <v>2.4300000000000002</v>
      </c>
      <c r="AG329" s="332">
        <v>329.81</v>
      </c>
      <c r="AH329" s="332">
        <v>335.91</v>
      </c>
      <c r="AI329" s="336">
        <v>135.5</v>
      </c>
      <c r="AJ329" s="332">
        <v>3.45</v>
      </c>
      <c r="AK329" s="336">
        <v>68.3</v>
      </c>
      <c r="AL329" s="331" t="s">
        <v>8328</v>
      </c>
      <c r="AM329" s="331" t="s">
        <v>8329</v>
      </c>
      <c r="AN329" s="332">
        <v>1.86</v>
      </c>
      <c r="AO329" s="332">
        <v>10.77</v>
      </c>
      <c r="AP329" s="332">
        <v>9.8800000000000008</v>
      </c>
      <c r="AQ329" s="90">
        <f t="shared" ref="AQ329:AS392" si="5">RANK(AN329,AN$9:AN$582,0)</f>
        <v>379</v>
      </c>
      <c r="AR329" s="90">
        <f t="shared" si="5"/>
        <v>320</v>
      </c>
      <c r="AS329" s="90">
        <f t="shared" si="5"/>
        <v>356</v>
      </c>
    </row>
    <row r="330" spans="1:45" ht="409.5">
      <c r="A330" s="329">
        <v>44649</v>
      </c>
      <c r="B330" s="330" t="s">
        <v>1849</v>
      </c>
      <c r="C330" s="330" t="s">
        <v>1850</v>
      </c>
      <c r="D330" s="331" t="s">
        <v>61</v>
      </c>
      <c r="E330" s="331" t="s">
        <v>77</v>
      </c>
      <c r="F330" s="332">
        <v>6163.38</v>
      </c>
      <c r="G330" s="330" t="s">
        <v>1851</v>
      </c>
      <c r="H330" s="330" t="s">
        <v>1852</v>
      </c>
      <c r="I330" s="331" t="s">
        <v>1853</v>
      </c>
      <c r="J330" s="329">
        <v>44649</v>
      </c>
      <c r="K330" s="333" t="s">
        <v>491</v>
      </c>
      <c r="L330" s="334" t="s">
        <v>60</v>
      </c>
      <c r="M330" s="335" t="s">
        <v>10520</v>
      </c>
      <c r="N330" s="335" t="s">
        <v>10521</v>
      </c>
      <c r="O330" s="335" t="s">
        <v>10522</v>
      </c>
      <c r="P330" s="336">
        <v>5207.3</v>
      </c>
      <c r="Q330" s="331" t="s">
        <v>8748</v>
      </c>
      <c r="R330" s="339" t="s">
        <v>10523</v>
      </c>
      <c r="S330" s="333" t="s">
        <v>10524</v>
      </c>
      <c r="T330" s="331" t="s">
        <v>6921</v>
      </c>
      <c r="U330" s="331" t="s">
        <v>492</v>
      </c>
      <c r="V330" s="335" t="s">
        <v>10525</v>
      </c>
      <c r="W330" s="333" t="s">
        <v>10526</v>
      </c>
      <c r="X330" s="330" t="s">
        <v>60</v>
      </c>
      <c r="Y330" s="335" t="s">
        <v>10527</v>
      </c>
      <c r="Z330" s="339" t="s">
        <v>10528</v>
      </c>
      <c r="AA330" s="330" t="s">
        <v>8665</v>
      </c>
      <c r="AB330" s="332">
        <v>45.56</v>
      </c>
      <c r="AC330" s="332">
        <v>3.37</v>
      </c>
      <c r="AD330" s="332">
        <v>22.42</v>
      </c>
      <c r="AE330" s="332">
        <v>31.56</v>
      </c>
      <c r="AF330" s="332">
        <v>2.77</v>
      </c>
      <c r="AG330" s="332">
        <v>6153.57</v>
      </c>
      <c r="AH330" s="332">
        <v>5273.01</v>
      </c>
      <c r="AI330" s="336">
        <v>2308</v>
      </c>
      <c r="AJ330" s="336">
        <v>63</v>
      </c>
      <c r="AK330" s="336">
        <v>2895.6</v>
      </c>
      <c r="AL330" s="331" t="s">
        <v>8328</v>
      </c>
      <c r="AM330" s="331" t="s">
        <v>8329</v>
      </c>
      <c r="AN330" s="332">
        <v>8.1199999999999992</v>
      </c>
      <c r="AO330" s="332">
        <v>10.55</v>
      </c>
      <c r="AP330" s="332">
        <v>25.96</v>
      </c>
      <c r="AQ330" s="90">
        <f t="shared" si="5"/>
        <v>328</v>
      </c>
      <c r="AR330" s="90">
        <f t="shared" si="5"/>
        <v>322</v>
      </c>
      <c r="AS330" s="90">
        <f t="shared" si="5"/>
        <v>263</v>
      </c>
    </row>
    <row r="331" spans="1:45" ht="315">
      <c r="A331" s="329">
        <v>43843</v>
      </c>
      <c r="B331" s="330" t="s">
        <v>1931</v>
      </c>
      <c r="C331" s="330" t="s">
        <v>1932</v>
      </c>
      <c r="D331" s="331" t="s">
        <v>61</v>
      </c>
      <c r="E331" s="331" t="s">
        <v>67</v>
      </c>
      <c r="F331" s="332">
        <v>177.15</v>
      </c>
      <c r="G331" s="330" t="s">
        <v>1933</v>
      </c>
      <c r="H331" s="330" t="s">
        <v>1934</v>
      </c>
      <c r="I331" s="331" t="s">
        <v>1935</v>
      </c>
      <c r="J331" s="329">
        <v>43843</v>
      </c>
      <c r="K331" s="333" t="s">
        <v>491</v>
      </c>
      <c r="L331" s="329">
        <v>43864</v>
      </c>
      <c r="M331" s="335" t="s">
        <v>10529</v>
      </c>
      <c r="N331" s="335" t="s">
        <v>10530</v>
      </c>
      <c r="O331" s="335" t="s">
        <v>10531</v>
      </c>
      <c r="P331" s="336">
        <v>39.1</v>
      </c>
      <c r="Q331" s="331" t="s">
        <v>8669</v>
      </c>
      <c r="R331" s="339" t="s">
        <v>10532</v>
      </c>
      <c r="S331" s="333" t="s">
        <v>8826</v>
      </c>
      <c r="T331" s="331" t="s">
        <v>6917</v>
      </c>
      <c r="U331" s="331" t="s">
        <v>492</v>
      </c>
      <c r="V331" s="335" t="s">
        <v>10533</v>
      </c>
      <c r="W331" s="333" t="s">
        <v>8327</v>
      </c>
      <c r="X331" s="330" t="s">
        <v>60</v>
      </c>
      <c r="Y331" s="335" t="s">
        <v>10534</v>
      </c>
      <c r="Z331" s="333" t="s">
        <v>8828</v>
      </c>
      <c r="AA331" s="330" t="s">
        <v>60</v>
      </c>
      <c r="AB331" s="341" t="s">
        <v>60</v>
      </c>
      <c r="AC331" s="338">
        <v>0.71199999999999997</v>
      </c>
      <c r="AD331" s="341" t="s">
        <v>60</v>
      </c>
      <c r="AE331" s="341" t="s">
        <v>60</v>
      </c>
      <c r="AF331" s="332">
        <v>3.28</v>
      </c>
      <c r="AG331" s="332">
        <v>198.97</v>
      </c>
      <c r="AH331" s="332">
        <v>59.41</v>
      </c>
      <c r="AI331" s="336">
        <v>54</v>
      </c>
      <c r="AJ331" s="332">
        <v>-5.43</v>
      </c>
      <c r="AK331" s="336">
        <v>190.6</v>
      </c>
      <c r="AL331" s="331" t="s">
        <v>8328</v>
      </c>
      <c r="AM331" s="331" t="s">
        <v>8329</v>
      </c>
      <c r="AN331" s="332">
        <v>5.92</v>
      </c>
      <c r="AO331" s="332">
        <v>10.49</v>
      </c>
      <c r="AP331" s="332">
        <v>11.88</v>
      </c>
      <c r="AQ331" s="90">
        <f t="shared" si="5"/>
        <v>349</v>
      </c>
      <c r="AR331" s="90">
        <f t="shared" si="5"/>
        <v>323</v>
      </c>
      <c r="AS331" s="90">
        <f t="shared" si="5"/>
        <v>339</v>
      </c>
    </row>
    <row r="332" spans="1:45" ht="270">
      <c r="A332" s="329">
        <v>44770</v>
      </c>
      <c r="B332" s="330" t="s">
        <v>10535</v>
      </c>
      <c r="C332" s="330" t="s">
        <v>10536</v>
      </c>
      <c r="D332" s="331" t="s">
        <v>61</v>
      </c>
      <c r="E332" s="331" t="s">
        <v>77</v>
      </c>
      <c r="F332" s="332">
        <v>1148.17</v>
      </c>
      <c r="G332" s="330" t="s">
        <v>6580</v>
      </c>
      <c r="H332" s="330" t="s">
        <v>60</v>
      </c>
      <c r="I332" s="331" t="s">
        <v>6581</v>
      </c>
      <c r="J332" s="329">
        <v>44770</v>
      </c>
      <c r="K332" s="333" t="s">
        <v>491</v>
      </c>
      <c r="L332" s="334" t="s">
        <v>60</v>
      </c>
      <c r="M332" s="335" t="s">
        <v>10537</v>
      </c>
      <c r="N332" s="335" t="s">
        <v>10538</v>
      </c>
      <c r="O332" s="335" t="s">
        <v>10539</v>
      </c>
      <c r="P332" s="336">
        <v>1302.5</v>
      </c>
      <c r="Q332" s="331" t="s">
        <v>9874</v>
      </c>
      <c r="R332" s="333" t="s">
        <v>10540</v>
      </c>
      <c r="S332" s="333" t="s">
        <v>10541</v>
      </c>
      <c r="T332" s="331" t="s">
        <v>6921</v>
      </c>
      <c r="U332" s="331" t="s">
        <v>492</v>
      </c>
      <c r="V332" s="335" t="s">
        <v>10542</v>
      </c>
      <c r="W332" s="333" t="s">
        <v>10346</v>
      </c>
      <c r="X332" s="330" t="s">
        <v>60</v>
      </c>
      <c r="Y332" s="335" t="s">
        <v>60</v>
      </c>
      <c r="Z332" s="333" t="s">
        <v>60</v>
      </c>
      <c r="AA332" s="330" t="s">
        <v>60</v>
      </c>
      <c r="AB332" s="332">
        <v>7.37</v>
      </c>
      <c r="AC332" s="332">
        <v>3.95</v>
      </c>
      <c r="AD332" s="332">
        <v>7.17</v>
      </c>
      <c r="AE332" s="332">
        <v>8.56</v>
      </c>
      <c r="AF332" s="332">
        <v>4.5999999999999996</v>
      </c>
      <c r="AG332" s="332">
        <v>1661.01</v>
      </c>
      <c r="AH332" s="332">
        <v>1138.33</v>
      </c>
      <c r="AI332" s="336">
        <v>361.7</v>
      </c>
      <c r="AJ332" s="336">
        <v>152.69999999999999</v>
      </c>
      <c r="AK332" s="336">
        <v>901.3</v>
      </c>
      <c r="AL332" s="331" t="s">
        <v>8328</v>
      </c>
      <c r="AM332" s="331" t="s">
        <v>8329</v>
      </c>
      <c r="AN332" s="332">
        <v>-3.35</v>
      </c>
      <c r="AO332" s="332">
        <v>10.36</v>
      </c>
      <c r="AP332" s="332">
        <v>12.11</v>
      </c>
      <c r="AQ332" s="90">
        <f t="shared" si="5"/>
        <v>410</v>
      </c>
      <c r="AR332" s="90">
        <f t="shared" si="5"/>
        <v>324</v>
      </c>
      <c r="AS332" s="90">
        <f t="shared" si="5"/>
        <v>337</v>
      </c>
    </row>
    <row r="333" spans="1:45" ht="180">
      <c r="A333" s="329">
        <v>43889</v>
      </c>
      <c r="B333" s="330" t="s">
        <v>1873</v>
      </c>
      <c r="C333" s="330" t="s">
        <v>1874</v>
      </c>
      <c r="D333" s="331" t="s">
        <v>61</v>
      </c>
      <c r="E333" s="331" t="s">
        <v>67</v>
      </c>
      <c r="F333" s="332">
        <v>4.3</v>
      </c>
      <c r="G333" s="330" t="s">
        <v>1875</v>
      </c>
      <c r="H333" s="330" t="s">
        <v>1876</v>
      </c>
      <c r="I333" s="331" t="s">
        <v>1877</v>
      </c>
      <c r="J333" s="329">
        <v>43889</v>
      </c>
      <c r="K333" s="333" t="s">
        <v>491</v>
      </c>
      <c r="L333" s="329">
        <v>44376</v>
      </c>
      <c r="M333" s="335" t="s">
        <v>10543</v>
      </c>
      <c r="N333" s="335" t="s">
        <v>10544</v>
      </c>
      <c r="O333" s="335" t="s">
        <v>10545</v>
      </c>
      <c r="P333" s="336">
        <v>48.6</v>
      </c>
      <c r="Q333" s="331" t="s">
        <v>8409</v>
      </c>
      <c r="R333" s="339" t="s">
        <v>10546</v>
      </c>
      <c r="S333" s="333" t="s">
        <v>10547</v>
      </c>
      <c r="T333" s="331" t="s">
        <v>6917</v>
      </c>
      <c r="U333" s="331" t="s">
        <v>492</v>
      </c>
      <c r="V333" s="335" t="s">
        <v>10548</v>
      </c>
      <c r="W333" s="333" t="s">
        <v>10549</v>
      </c>
      <c r="X333" s="330" t="s">
        <v>60</v>
      </c>
      <c r="Y333" s="335" t="s">
        <v>10550</v>
      </c>
      <c r="Z333" s="333" t="s">
        <v>10549</v>
      </c>
      <c r="AA333" s="340">
        <v>74</v>
      </c>
      <c r="AB333" s="341" t="s">
        <v>60</v>
      </c>
      <c r="AC333" s="332">
        <v>1.1399999999999999</v>
      </c>
      <c r="AD333" s="341" t="s">
        <v>60</v>
      </c>
      <c r="AE333" s="341" t="s">
        <v>60</v>
      </c>
      <c r="AF333" s="341" t="s">
        <v>60</v>
      </c>
      <c r="AG333" s="341" t="s">
        <v>60</v>
      </c>
      <c r="AH333" s="332">
        <v>5.57</v>
      </c>
      <c r="AI333" s="332">
        <v>2.92</v>
      </c>
      <c r="AJ333" s="338">
        <v>0.70599999999999996</v>
      </c>
      <c r="AK333" s="336">
        <v>12</v>
      </c>
      <c r="AL333" s="331" t="s">
        <v>8328</v>
      </c>
      <c r="AM333" s="331" t="s">
        <v>8329</v>
      </c>
      <c r="AN333" s="332">
        <v>7.5</v>
      </c>
      <c r="AO333" s="332">
        <v>10.26</v>
      </c>
      <c r="AP333" s="332">
        <v>15.44</v>
      </c>
      <c r="AQ333" s="90">
        <f t="shared" si="5"/>
        <v>335</v>
      </c>
      <c r="AR333" s="90">
        <f t="shared" si="5"/>
        <v>325</v>
      </c>
      <c r="AS333" s="90">
        <f t="shared" si="5"/>
        <v>320</v>
      </c>
    </row>
    <row r="334" spans="1:45" ht="258.75">
      <c r="A334" s="329">
        <v>44600</v>
      </c>
      <c r="B334" s="330" t="s">
        <v>1984</v>
      </c>
      <c r="C334" s="330" t="s">
        <v>1985</v>
      </c>
      <c r="D334" s="331" t="s">
        <v>61</v>
      </c>
      <c r="E334" s="331" t="s">
        <v>77</v>
      </c>
      <c r="F334" s="332">
        <v>518.32000000000005</v>
      </c>
      <c r="G334" s="330" t="s">
        <v>1986</v>
      </c>
      <c r="H334" s="330" t="s">
        <v>1987</v>
      </c>
      <c r="I334" s="331" t="s">
        <v>1988</v>
      </c>
      <c r="J334" s="329">
        <v>44600</v>
      </c>
      <c r="K334" s="333" t="s">
        <v>491</v>
      </c>
      <c r="L334" s="334" t="s">
        <v>60</v>
      </c>
      <c r="M334" s="335" t="s">
        <v>10551</v>
      </c>
      <c r="N334" s="335" t="s">
        <v>10552</v>
      </c>
      <c r="O334" s="335" t="s">
        <v>60</v>
      </c>
      <c r="P334" s="336">
        <v>419.1</v>
      </c>
      <c r="Q334" s="331" t="s">
        <v>8705</v>
      </c>
      <c r="R334" s="339" t="s">
        <v>10553</v>
      </c>
      <c r="S334" s="333" t="s">
        <v>8539</v>
      </c>
      <c r="T334" s="331" t="s">
        <v>6917</v>
      </c>
      <c r="U334" s="331" t="s">
        <v>492</v>
      </c>
      <c r="V334" s="335" t="s">
        <v>60</v>
      </c>
      <c r="W334" s="339" t="s">
        <v>10554</v>
      </c>
      <c r="X334" s="330" t="s">
        <v>10555</v>
      </c>
      <c r="Y334" s="335" t="s">
        <v>10556</v>
      </c>
      <c r="Z334" s="339" t="s">
        <v>10557</v>
      </c>
      <c r="AA334" s="330" t="s">
        <v>60</v>
      </c>
      <c r="AB334" s="332">
        <v>23.91</v>
      </c>
      <c r="AC334" s="332">
        <v>2.5499999999999998</v>
      </c>
      <c r="AD334" s="332">
        <v>10.57</v>
      </c>
      <c r="AE334" s="332">
        <v>13.31</v>
      </c>
      <c r="AF334" s="332">
        <v>1.19</v>
      </c>
      <c r="AG334" s="332">
        <v>551.27</v>
      </c>
      <c r="AH334" s="332">
        <v>614.57000000000005</v>
      </c>
      <c r="AI334" s="336">
        <v>418.5</v>
      </c>
      <c r="AJ334" s="336">
        <v>23.4</v>
      </c>
      <c r="AK334" s="336">
        <v>335.8</v>
      </c>
      <c r="AL334" s="331" t="s">
        <v>8328</v>
      </c>
      <c r="AM334" s="331" t="s">
        <v>8329</v>
      </c>
      <c r="AN334" s="332">
        <v>4.78</v>
      </c>
      <c r="AO334" s="332">
        <v>10.23</v>
      </c>
      <c r="AP334" s="332">
        <v>21.65</v>
      </c>
      <c r="AQ334" s="90">
        <f t="shared" si="5"/>
        <v>359</v>
      </c>
      <c r="AR334" s="90">
        <f t="shared" si="5"/>
        <v>326</v>
      </c>
      <c r="AS334" s="90">
        <f t="shared" si="5"/>
        <v>286</v>
      </c>
    </row>
    <row r="335" spans="1:45" ht="371.25">
      <c r="A335" s="329">
        <v>44405</v>
      </c>
      <c r="B335" s="330" t="s">
        <v>1743</v>
      </c>
      <c r="C335" s="330" t="s">
        <v>1744</v>
      </c>
      <c r="D335" s="331" t="s">
        <v>61</v>
      </c>
      <c r="E335" s="331" t="s">
        <v>67</v>
      </c>
      <c r="F335" s="332">
        <v>3727.65</v>
      </c>
      <c r="G335" s="330" t="s">
        <v>190</v>
      </c>
      <c r="H335" s="330" t="s">
        <v>60</v>
      </c>
      <c r="I335" s="331" t="s">
        <v>1745</v>
      </c>
      <c r="J335" s="329">
        <v>44405</v>
      </c>
      <c r="K335" s="333" t="s">
        <v>491</v>
      </c>
      <c r="L335" s="329">
        <v>44657</v>
      </c>
      <c r="M335" s="335" t="s">
        <v>10558</v>
      </c>
      <c r="N335" s="335" t="s">
        <v>10559</v>
      </c>
      <c r="O335" s="335" t="s">
        <v>10560</v>
      </c>
      <c r="P335" s="341" t="s">
        <v>60</v>
      </c>
      <c r="Q335" s="331" t="s">
        <v>8633</v>
      </c>
      <c r="R335" s="339" t="s">
        <v>10561</v>
      </c>
      <c r="S335" s="333" t="s">
        <v>10541</v>
      </c>
      <c r="T335" s="331" t="s">
        <v>6921</v>
      </c>
      <c r="U335" s="331" t="s">
        <v>492</v>
      </c>
      <c r="V335" s="335" t="s">
        <v>10562</v>
      </c>
      <c r="W335" s="333" t="s">
        <v>10563</v>
      </c>
      <c r="X335" s="340">
        <v>20251.2</v>
      </c>
      <c r="Y335" s="335" t="s">
        <v>60</v>
      </c>
      <c r="Z335" s="333" t="s">
        <v>60</v>
      </c>
      <c r="AA335" s="330" t="s">
        <v>60</v>
      </c>
      <c r="AB335" s="332">
        <v>12.75</v>
      </c>
      <c r="AC335" s="332">
        <v>1.32</v>
      </c>
      <c r="AD335" s="341" t="s">
        <v>60</v>
      </c>
      <c r="AE335" s="341" t="s">
        <v>60</v>
      </c>
      <c r="AF335" s="341" t="s">
        <v>60</v>
      </c>
      <c r="AG335" s="341" t="s">
        <v>60</v>
      </c>
      <c r="AH335" s="332">
        <v>3716.22</v>
      </c>
      <c r="AI335" s="336">
        <v>884.2</v>
      </c>
      <c r="AJ335" s="336">
        <v>313.3</v>
      </c>
      <c r="AK335" s="336">
        <v>27806.6</v>
      </c>
      <c r="AL335" s="331" t="s">
        <v>8328</v>
      </c>
      <c r="AM335" s="331" t="s">
        <v>8329</v>
      </c>
      <c r="AN335" s="332">
        <v>12.31</v>
      </c>
      <c r="AO335" s="332">
        <v>10.199999999999999</v>
      </c>
      <c r="AP335" s="332">
        <v>1.41</v>
      </c>
      <c r="AQ335" s="90">
        <f t="shared" si="5"/>
        <v>305</v>
      </c>
      <c r="AR335" s="90">
        <f t="shared" si="5"/>
        <v>327</v>
      </c>
      <c r="AS335" s="90">
        <f t="shared" si="5"/>
        <v>403</v>
      </c>
    </row>
    <row r="336" spans="1:45" ht="409.5">
      <c r="A336" s="329">
        <v>44809</v>
      </c>
      <c r="B336" s="330" t="s">
        <v>369</v>
      </c>
      <c r="C336" s="330" t="s">
        <v>370</v>
      </c>
      <c r="D336" s="331" t="s">
        <v>61</v>
      </c>
      <c r="E336" s="331" t="s">
        <v>77</v>
      </c>
      <c r="F336" s="332">
        <v>8149.37</v>
      </c>
      <c r="G336" s="330" t="s">
        <v>371</v>
      </c>
      <c r="H336" s="330" t="s">
        <v>372</v>
      </c>
      <c r="I336" s="331" t="s">
        <v>373</v>
      </c>
      <c r="J336" s="329">
        <v>44809</v>
      </c>
      <c r="K336" s="333" t="s">
        <v>491</v>
      </c>
      <c r="L336" s="334" t="s">
        <v>60</v>
      </c>
      <c r="M336" s="335" t="s">
        <v>10564</v>
      </c>
      <c r="N336" s="335" t="s">
        <v>10565</v>
      </c>
      <c r="O336" s="335" t="s">
        <v>10566</v>
      </c>
      <c r="P336" s="336">
        <v>5122</v>
      </c>
      <c r="Q336" s="331" t="s">
        <v>8748</v>
      </c>
      <c r="R336" s="339" t="s">
        <v>10567</v>
      </c>
      <c r="S336" s="333" t="s">
        <v>10037</v>
      </c>
      <c r="T336" s="331" t="s">
        <v>6921</v>
      </c>
      <c r="U336" s="331" t="s">
        <v>492</v>
      </c>
      <c r="V336" s="335" t="s">
        <v>10568</v>
      </c>
      <c r="W336" s="333" t="s">
        <v>10563</v>
      </c>
      <c r="X336" s="330" t="s">
        <v>60</v>
      </c>
      <c r="Y336" s="335" t="s">
        <v>10569</v>
      </c>
      <c r="Z336" s="339" t="s">
        <v>10570</v>
      </c>
      <c r="AA336" s="330" t="s">
        <v>60</v>
      </c>
      <c r="AB336" s="341" t="s">
        <v>60</v>
      </c>
      <c r="AC336" s="332">
        <v>9.1</v>
      </c>
      <c r="AD336" s="332">
        <v>53.43</v>
      </c>
      <c r="AE336" s="332">
        <v>126.6</v>
      </c>
      <c r="AF336" s="332">
        <v>9.14</v>
      </c>
      <c r="AG336" s="332">
        <v>7709.97</v>
      </c>
      <c r="AH336" s="332">
        <v>7339.56</v>
      </c>
      <c r="AI336" s="336">
        <v>783.9</v>
      </c>
      <c r="AJ336" s="336">
        <v>-517.70000000000005</v>
      </c>
      <c r="AK336" s="336">
        <v>2127.1999999999998</v>
      </c>
      <c r="AL336" s="331" t="s">
        <v>8328</v>
      </c>
      <c r="AM336" s="331" t="s">
        <v>8329</v>
      </c>
      <c r="AN336" s="332">
        <v>6.01</v>
      </c>
      <c r="AO336" s="332">
        <v>10.11</v>
      </c>
      <c r="AP336" s="332">
        <v>53.5</v>
      </c>
      <c r="AQ336" s="90">
        <f t="shared" si="5"/>
        <v>347</v>
      </c>
      <c r="AR336" s="90">
        <f t="shared" si="5"/>
        <v>328</v>
      </c>
      <c r="AS336" s="90">
        <f t="shared" si="5"/>
        <v>130</v>
      </c>
    </row>
    <row r="337" spans="1:45" ht="225">
      <c r="A337" s="329">
        <v>44749</v>
      </c>
      <c r="B337" s="330" t="s">
        <v>1692</v>
      </c>
      <c r="C337" s="330" t="s">
        <v>1693</v>
      </c>
      <c r="D337" s="331" t="s">
        <v>61</v>
      </c>
      <c r="E337" s="331" t="s">
        <v>77</v>
      </c>
      <c r="F337" s="332">
        <v>6084.13</v>
      </c>
      <c r="G337" s="330" t="s">
        <v>1694</v>
      </c>
      <c r="H337" s="330" t="s">
        <v>60</v>
      </c>
      <c r="I337" s="331" t="s">
        <v>1695</v>
      </c>
      <c r="J337" s="329">
        <v>44749</v>
      </c>
      <c r="K337" s="333" t="s">
        <v>491</v>
      </c>
      <c r="L337" s="334" t="s">
        <v>60</v>
      </c>
      <c r="M337" s="335" t="s">
        <v>10571</v>
      </c>
      <c r="N337" s="335" t="s">
        <v>10572</v>
      </c>
      <c r="O337" s="335" t="s">
        <v>10573</v>
      </c>
      <c r="P337" s="336">
        <v>4390.3</v>
      </c>
      <c r="Q337" s="331" t="s">
        <v>8648</v>
      </c>
      <c r="R337" s="339" t="s">
        <v>10574</v>
      </c>
      <c r="S337" s="333" t="s">
        <v>10575</v>
      </c>
      <c r="T337" s="331" t="s">
        <v>6923</v>
      </c>
      <c r="U337" s="331" t="s">
        <v>492</v>
      </c>
      <c r="V337" s="335" t="s">
        <v>10576</v>
      </c>
      <c r="W337" s="333" t="s">
        <v>10577</v>
      </c>
      <c r="X337" s="330" t="s">
        <v>10578</v>
      </c>
      <c r="Y337" s="335" t="s">
        <v>60</v>
      </c>
      <c r="Z337" s="333" t="s">
        <v>60</v>
      </c>
      <c r="AA337" s="330" t="s">
        <v>60</v>
      </c>
      <c r="AB337" s="332">
        <v>23.22</v>
      </c>
      <c r="AC337" s="332">
        <v>1.05</v>
      </c>
      <c r="AD337" s="332">
        <v>13.22</v>
      </c>
      <c r="AE337" s="332">
        <v>22.4</v>
      </c>
      <c r="AF337" s="332">
        <v>1.9</v>
      </c>
      <c r="AG337" s="332">
        <v>7526.51</v>
      </c>
      <c r="AH337" s="332">
        <v>4459.83</v>
      </c>
      <c r="AI337" s="336">
        <v>3769.7</v>
      </c>
      <c r="AJ337" s="336">
        <v>188.3</v>
      </c>
      <c r="AK337" s="336">
        <v>9473.7000000000007</v>
      </c>
      <c r="AL337" s="331" t="s">
        <v>8328</v>
      </c>
      <c r="AM337" s="331" t="s">
        <v>8329</v>
      </c>
      <c r="AN337" s="332">
        <v>13.98</v>
      </c>
      <c r="AO337" s="332">
        <v>10.09</v>
      </c>
      <c r="AP337" s="332">
        <v>22.69</v>
      </c>
      <c r="AQ337" s="90">
        <f t="shared" si="5"/>
        <v>294</v>
      </c>
      <c r="AR337" s="90">
        <f t="shared" si="5"/>
        <v>329</v>
      </c>
      <c r="AS337" s="90">
        <f t="shared" si="5"/>
        <v>281</v>
      </c>
    </row>
    <row r="338" spans="1:45" ht="90">
      <c r="A338" s="329">
        <v>44272</v>
      </c>
      <c r="B338" s="330" t="s">
        <v>1804</v>
      </c>
      <c r="C338" s="330" t="s">
        <v>1805</v>
      </c>
      <c r="D338" s="331" t="s">
        <v>61</v>
      </c>
      <c r="E338" s="331" t="s">
        <v>77</v>
      </c>
      <c r="F338" s="338">
        <v>0.78</v>
      </c>
      <c r="G338" s="330" t="s">
        <v>1806</v>
      </c>
      <c r="H338" s="330" t="s">
        <v>60</v>
      </c>
      <c r="I338" s="331" t="s">
        <v>1807</v>
      </c>
      <c r="J338" s="329">
        <v>44272</v>
      </c>
      <c r="K338" s="333" t="s">
        <v>491</v>
      </c>
      <c r="L338" s="334" t="s">
        <v>60</v>
      </c>
      <c r="M338" s="335" t="s">
        <v>10579</v>
      </c>
      <c r="N338" s="335" t="s">
        <v>10580</v>
      </c>
      <c r="O338" s="335" t="s">
        <v>8408</v>
      </c>
      <c r="P338" s="332">
        <v>4.74</v>
      </c>
      <c r="Q338" s="331" t="s">
        <v>10445</v>
      </c>
      <c r="R338" s="333" t="s">
        <v>10581</v>
      </c>
      <c r="S338" s="333" t="s">
        <v>8346</v>
      </c>
      <c r="T338" s="331" t="s">
        <v>6917</v>
      </c>
      <c r="U338" s="331" t="s">
        <v>492</v>
      </c>
      <c r="V338" s="335" t="s">
        <v>10582</v>
      </c>
      <c r="W338" s="339" t="s">
        <v>10583</v>
      </c>
      <c r="X338" s="330" t="s">
        <v>60</v>
      </c>
      <c r="Y338" s="335" t="s">
        <v>60</v>
      </c>
      <c r="Z338" s="333" t="s">
        <v>60</v>
      </c>
      <c r="AA338" s="330" t="s">
        <v>60</v>
      </c>
      <c r="AB338" s="341" t="s">
        <v>60</v>
      </c>
      <c r="AC338" s="332">
        <v>1.54</v>
      </c>
      <c r="AD338" s="341" t="s">
        <v>60</v>
      </c>
      <c r="AE338" s="341" t="s">
        <v>60</v>
      </c>
      <c r="AF338" s="341" t="s">
        <v>60</v>
      </c>
      <c r="AG338" s="341" t="s">
        <v>60</v>
      </c>
      <c r="AH338" s="332">
        <v>1.41</v>
      </c>
      <c r="AI338" s="338">
        <v>0.22500000000000001</v>
      </c>
      <c r="AJ338" s="338">
        <v>-6.6000000000000003E-2</v>
      </c>
      <c r="AK338" s="338">
        <v>0.97599999999999998</v>
      </c>
      <c r="AL338" s="331" t="s">
        <v>8328</v>
      </c>
      <c r="AM338" s="331" t="s">
        <v>8329</v>
      </c>
      <c r="AN338" s="332">
        <v>10</v>
      </c>
      <c r="AO338" s="332">
        <v>10</v>
      </c>
      <c r="AP338" s="332">
        <v>10</v>
      </c>
      <c r="AQ338" s="90">
        <f t="shared" si="5"/>
        <v>319</v>
      </c>
      <c r="AR338" s="90">
        <f t="shared" si="5"/>
        <v>330</v>
      </c>
      <c r="AS338" s="90">
        <f t="shared" si="5"/>
        <v>354</v>
      </c>
    </row>
    <row r="339" spans="1:45" ht="247.5">
      <c r="A339" s="329">
        <v>44679</v>
      </c>
      <c r="B339" s="330" t="s">
        <v>2185</v>
      </c>
      <c r="C339" s="330" t="s">
        <v>2186</v>
      </c>
      <c r="D339" s="331" t="s">
        <v>61</v>
      </c>
      <c r="E339" s="331" t="s">
        <v>67</v>
      </c>
      <c r="F339" s="332">
        <v>621.15</v>
      </c>
      <c r="G339" s="330" t="s">
        <v>2187</v>
      </c>
      <c r="H339" s="330" t="s">
        <v>60</v>
      </c>
      <c r="I339" s="331" t="s">
        <v>2188</v>
      </c>
      <c r="J339" s="329">
        <v>44679</v>
      </c>
      <c r="K339" s="333" t="s">
        <v>491</v>
      </c>
      <c r="L339" s="329">
        <v>44739</v>
      </c>
      <c r="M339" s="335" t="s">
        <v>10584</v>
      </c>
      <c r="N339" s="335" t="s">
        <v>10585</v>
      </c>
      <c r="O339" s="335" t="s">
        <v>10586</v>
      </c>
      <c r="P339" s="336">
        <v>280.89999999999998</v>
      </c>
      <c r="Q339" s="331" t="s">
        <v>9384</v>
      </c>
      <c r="R339" s="339" t="s">
        <v>10587</v>
      </c>
      <c r="S339" s="333" t="s">
        <v>8508</v>
      </c>
      <c r="T339" s="331" t="s">
        <v>6917</v>
      </c>
      <c r="U339" s="331" t="s">
        <v>492</v>
      </c>
      <c r="V339" s="335" t="s">
        <v>10588</v>
      </c>
      <c r="W339" s="333" t="s">
        <v>9903</v>
      </c>
      <c r="X339" s="340">
        <v>2416</v>
      </c>
      <c r="Y339" s="335" t="s">
        <v>60</v>
      </c>
      <c r="Z339" s="333" t="s">
        <v>60</v>
      </c>
      <c r="AA339" s="330" t="s">
        <v>60</v>
      </c>
      <c r="AB339" s="332">
        <v>6.13</v>
      </c>
      <c r="AC339" s="338">
        <v>0.82799999999999996</v>
      </c>
      <c r="AD339" s="332">
        <v>4.2300000000000004</v>
      </c>
      <c r="AE339" s="332">
        <v>7.14</v>
      </c>
      <c r="AF339" s="338">
        <v>0.96499999999999997</v>
      </c>
      <c r="AG339" s="332">
        <v>565.05999999999995</v>
      </c>
      <c r="AH339" s="332">
        <v>357.91</v>
      </c>
      <c r="AI339" s="336">
        <v>603.29999999999995</v>
      </c>
      <c r="AJ339" s="336">
        <v>52.8</v>
      </c>
      <c r="AK339" s="336">
        <v>1047.0999999999999</v>
      </c>
      <c r="AL339" s="331" t="s">
        <v>8328</v>
      </c>
      <c r="AM339" s="331" t="s">
        <v>8329</v>
      </c>
      <c r="AN339" s="338">
        <v>-4.0000000000000001E-3</v>
      </c>
      <c r="AO339" s="332">
        <v>9.86</v>
      </c>
      <c r="AP339" s="332">
        <v>30</v>
      </c>
      <c r="AQ339" s="90">
        <f t="shared" si="5"/>
        <v>398</v>
      </c>
      <c r="AR339" s="90">
        <f t="shared" si="5"/>
        <v>331</v>
      </c>
      <c r="AS339" s="90">
        <f t="shared" si="5"/>
        <v>241</v>
      </c>
    </row>
    <row r="340" spans="1:45" ht="303.75">
      <c r="A340" s="329">
        <v>44125</v>
      </c>
      <c r="B340" s="330" t="s">
        <v>1808</v>
      </c>
      <c r="C340" s="330" t="s">
        <v>1809</v>
      </c>
      <c r="D340" s="331" t="s">
        <v>61</v>
      </c>
      <c r="E340" s="331" t="s">
        <v>77</v>
      </c>
      <c r="F340" s="332">
        <v>7666.71</v>
      </c>
      <c r="G340" s="330" t="s">
        <v>1810</v>
      </c>
      <c r="H340" s="330" t="s">
        <v>60</v>
      </c>
      <c r="I340" s="331" t="s">
        <v>1811</v>
      </c>
      <c r="J340" s="329">
        <v>44125</v>
      </c>
      <c r="K340" s="333" t="s">
        <v>491</v>
      </c>
      <c r="L340" s="334" t="s">
        <v>60</v>
      </c>
      <c r="M340" s="335" t="s">
        <v>10589</v>
      </c>
      <c r="N340" s="335" t="s">
        <v>10590</v>
      </c>
      <c r="O340" s="335" t="s">
        <v>10591</v>
      </c>
      <c r="P340" s="336">
        <v>4181.8999999999996</v>
      </c>
      <c r="Q340" s="331" t="s">
        <v>8386</v>
      </c>
      <c r="R340" s="339" t="s">
        <v>10592</v>
      </c>
      <c r="S340" s="333" t="s">
        <v>10593</v>
      </c>
      <c r="T340" s="331" t="s">
        <v>6921</v>
      </c>
      <c r="U340" s="331" t="s">
        <v>492</v>
      </c>
      <c r="V340" s="335" t="s">
        <v>10594</v>
      </c>
      <c r="W340" s="333" t="s">
        <v>10595</v>
      </c>
      <c r="X340" s="340">
        <v>16396.7</v>
      </c>
      <c r="Y340" s="335" t="s">
        <v>60</v>
      </c>
      <c r="Z340" s="333" t="s">
        <v>60</v>
      </c>
      <c r="AA340" s="330" t="s">
        <v>60</v>
      </c>
      <c r="AB340" s="332">
        <v>20.56</v>
      </c>
      <c r="AC340" s="332">
        <v>2.27</v>
      </c>
      <c r="AD340" s="332">
        <v>11.65</v>
      </c>
      <c r="AE340" s="332">
        <v>23.88</v>
      </c>
      <c r="AF340" s="332">
        <v>5.08</v>
      </c>
      <c r="AG340" s="332">
        <v>7666.71</v>
      </c>
      <c r="AH340" s="332">
        <v>4025.96</v>
      </c>
      <c r="AI340" s="336">
        <v>2107.8000000000002</v>
      </c>
      <c r="AJ340" s="336">
        <v>165</v>
      </c>
      <c r="AK340" s="336">
        <v>8666.9</v>
      </c>
      <c r="AL340" s="331" t="s">
        <v>8328</v>
      </c>
      <c r="AM340" s="331" t="s">
        <v>8329</v>
      </c>
      <c r="AN340" s="332">
        <v>9.9700000000000006</v>
      </c>
      <c r="AO340" s="332">
        <v>9.61</v>
      </c>
      <c r="AP340" s="332">
        <v>26.03</v>
      </c>
      <c r="AQ340" s="90">
        <f t="shared" si="5"/>
        <v>320</v>
      </c>
      <c r="AR340" s="90">
        <f t="shared" si="5"/>
        <v>332</v>
      </c>
      <c r="AS340" s="90">
        <f t="shared" si="5"/>
        <v>262</v>
      </c>
    </row>
    <row r="341" spans="1:45" ht="101.25">
      <c r="A341" s="329">
        <v>44671</v>
      </c>
      <c r="B341" s="330" t="s">
        <v>1997</v>
      </c>
      <c r="C341" s="330" t="s">
        <v>1998</v>
      </c>
      <c r="D341" s="331" t="s">
        <v>61</v>
      </c>
      <c r="E341" s="331" t="s">
        <v>77</v>
      </c>
      <c r="F341" s="338">
        <v>0.312</v>
      </c>
      <c r="G341" s="330" t="s">
        <v>1999</v>
      </c>
      <c r="H341" s="330" t="s">
        <v>60</v>
      </c>
      <c r="I341" s="331" t="s">
        <v>2000</v>
      </c>
      <c r="J341" s="329">
        <v>44671</v>
      </c>
      <c r="K341" s="333" t="s">
        <v>491</v>
      </c>
      <c r="L341" s="334" t="s">
        <v>60</v>
      </c>
      <c r="M341" s="335" t="s">
        <v>10596</v>
      </c>
      <c r="N341" s="335" t="s">
        <v>60</v>
      </c>
      <c r="O341" s="335" t="s">
        <v>60</v>
      </c>
      <c r="P341" s="341" t="s">
        <v>60</v>
      </c>
      <c r="Q341" s="331" t="s">
        <v>10597</v>
      </c>
      <c r="R341" s="333" t="s">
        <v>10598</v>
      </c>
      <c r="S341" s="333" t="s">
        <v>8411</v>
      </c>
      <c r="T341" s="331" t="s">
        <v>6917</v>
      </c>
      <c r="U341" s="331" t="s">
        <v>492</v>
      </c>
      <c r="V341" s="335" t="s">
        <v>10599</v>
      </c>
      <c r="W341" s="333" t="s">
        <v>8413</v>
      </c>
      <c r="X341" s="330" t="s">
        <v>60</v>
      </c>
      <c r="Y341" s="335" t="s">
        <v>60</v>
      </c>
      <c r="Z341" s="333" t="s">
        <v>60</v>
      </c>
      <c r="AA341" s="330" t="s">
        <v>60</v>
      </c>
      <c r="AB341" s="341" t="s">
        <v>60</v>
      </c>
      <c r="AC341" s="341" t="s">
        <v>60</v>
      </c>
      <c r="AD341" s="341" t="s">
        <v>60</v>
      </c>
      <c r="AE341" s="341" t="s">
        <v>60</v>
      </c>
      <c r="AF341" s="341" t="s">
        <v>60</v>
      </c>
      <c r="AG341" s="338">
        <v>0.35399999999999998</v>
      </c>
      <c r="AH341" s="338">
        <v>0.157</v>
      </c>
      <c r="AI341" s="342">
        <v>0</v>
      </c>
      <c r="AJ341" s="338">
        <v>-7.0000000000000001E-3</v>
      </c>
      <c r="AK341" s="338">
        <v>0.11799999999999999</v>
      </c>
      <c r="AL341" s="331" t="s">
        <v>8328</v>
      </c>
      <c r="AM341" s="331" t="s">
        <v>8329</v>
      </c>
      <c r="AN341" s="332">
        <v>4.22</v>
      </c>
      <c r="AO341" s="332">
        <v>9.4</v>
      </c>
      <c r="AP341" s="332">
        <v>4.49</v>
      </c>
      <c r="AQ341" s="90">
        <f t="shared" si="5"/>
        <v>362</v>
      </c>
      <c r="AR341" s="90">
        <f t="shared" si="5"/>
        <v>333</v>
      </c>
      <c r="AS341" s="90">
        <f t="shared" si="5"/>
        <v>388</v>
      </c>
    </row>
    <row r="342" spans="1:45" ht="348.75">
      <c r="A342" s="329">
        <v>44060</v>
      </c>
      <c r="B342" s="330" t="s">
        <v>1521</v>
      </c>
      <c r="C342" s="330" t="s">
        <v>1522</v>
      </c>
      <c r="D342" s="331" t="s">
        <v>61</v>
      </c>
      <c r="E342" s="331" t="s">
        <v>77</v>
      </c>
      <c r="F342" s="332">
        <v>50.65</v>
      </c>
      <c r="G342" s="330" t="s">
        <v>1523</v>
      </c>
      <c r="H342" s="330" t="s">
        <v>60</v>
      </c>
      <c r="I342" s="331" t="s">
        <v>1524</v>
      </c>
      <c r="J342" s="329">
        <v>44060</v>
      </c>
      <c r="K342" s="333" t="s">
        <v>491</v>
      </c>
      <c r="L342" s="334" t="s">
        <v>60</v>
      </c>
      <c r="M342" s="335" t="s">
        <v>10600</v>
      </c>
      <c r="N342" s="335" t="s">
        <v>10601</v>
      </c>
      <c r="O342" s="335" t="s">
        <v>60</v>
      </c>
      <c r="P342" s="336">
        <v>37.5</v>
      </c>
      <c r="Q342" s="331" t="s">
        <v>8626</v>
      </c>
      <c r="R342" s="339" t="s">
        <v>10602</v>
      </c>
      <c r="S342" s="333" t="s">
        <v>8904</v>
      </c>
      <c r="T342" s="331" t="s">
        <v>6915</v>
      </c>
      <c r="U342" s="331" t="s">
        <v>492</v>
      </c>
      <c r="V342" s="335" t="s">
        <v>60</v>
      </c>
      <c r="W342" s="333" t="s">
        <v>10603</v>
      </c>
      <c r="X342" s="330" t="s">
        <v>60</v>
      </c>
      <c r="Y342" s="335" t="s">
        <v>60</v>
      </c>
      <c r="Z342" s="333" t="s">
        <v>60</v>
      </c>
      <c r="AA342" s="330" t="s">
        <v>60</v>
      </c>
      <c r="AB342" s="332">
        <v>222.24</v>
      </c>
      <c r="AC342" s="332">
        <v>1.62</v>
      </c>
      <c r="AD342" s="332">
        <v>11.52</v>
      </c>
      <c r="AE342" s="341" t="s">
        <v>60</v>
      </c>
      <c r="AF342" s="338">
        <v>0.75800000000000001</v>
      </c>
      <c r="AG342" s="332">
        <v>59.67</v>
      </c>
      <c r="AH342" s="332">
        <v>30.06</v>
      </c>
      <c r="AI342" s="336">
        <v>95.7</v>
      </c>
      <c r="AJ342" s="332">
        <v>1.32</v>
      </c>
      <c r="AK342" s="336">
        <v>66.400000000000006</v>
      </c>
      <c r="AL342" s="331" t="s">
        <v>8328</v>
      </c>
      <c r="AM342" s="331" t="s">
        <v>8329</v>
      </c>
      <c r="AN342" s="332">
        <v>20.97</v>
      </c>
      <c r="AO342" s="332">
        <v>9.09</v>
      </c>
      <c r="AP342" s="332">
        <v>11.11</v>
      </c>
      <c r="AQ342" s="90">
        <f t="shared" si="5"/>
        <v>242</v>
      </c>
      <c r="AR342" s="90">
        <f t="shared" si="5"/>
        <v>334</v>
      </c>
      <c r="AS342" s="90">
        <f t="shared" si="5"/>
        <v>345</v>
      </c>
    </row>
    <row r="343" spans="1:45" ht="112.5">
      <c r="A343" s="329">
        <v>44140</v>
      </c>
      <c r="B343" s="330" t="s">
        <v>1834</v>
      </c>
      <c r="C343" s="330" t="s">
        <v>60</v>
      </c>
      <c r="D343" s="331" t="s">
        <v>61</v>
      </c>
      <c r="E343" s="331" t="s">
        <v>67</v>
      </c>
      <c r="F343" s="332">
        <v>2.38</v>
      </c>
      <c r="G343" s="330" t="s">
        <v>1835</v>
      </c>
      <c r="H343" s="330" t="s">
        <v>60</v>
      </c>
      <c r="I343" s="331" t="s">
        <v>1836</v>
      </c>
      <c r="J343" s="329">
        <v>44140</v>
      </c>
      <c r="K343" s="333" t="s">
        <v>491</v>
      </c>
      <c r="L343" s="329">
        <v>44168</v>
      </c>
      <c r="M343" s="335" t="s">
        <v>10604</v>
      </c>
      <c r="N343" s="335" t="s">
        <v>60</v>
      </c>
      <c r="O343" s="335" t="s">
        <v>60</v>
      </c>
      <c r="P343" s="341" t="s">
        <v>60</v>
      </c>
      <c r="Q343" s="331" t="s">
        <v>8360</v>
      </c>
      <c r="R343" s="333" t="s">
        <v>10508</v>
      </c>
      <c r="S343" s="333" t="s">
        <v>10605</v>
      </c>
      <c r="T343" s="331" t="s">
        <v>6919</v>
      </c>
      <c r="U343" s="331" t="s">
        <v>492</v>
      </c>
      <c r="V343" s="335" t="s">
        <v>10606</v>
      </c>
      <c r="W343" s="333" t="s">
        <v>8808</v>
      </c>
      <c r="X343" s="330" t="s">
        <v>60</v>
      </c>
      <c r="Y343" s="335" t="s">
        <v>60</v>
      </c>
      <c r="Z343" s="333" t="s">
        <v>60</v>
      </c>
      <c r="AA343" s="330" t="s">
        <v>60</v>
      </c>
      <c r="AB343" s="341" t="s">
        <v>60</v>
      </c>
      <c r="AC343" s="341" t="s">
        <v>60</v>
      </c>
      <c r="AD343" s="341" t="s">
        <v>60</v>
      </c>
      <c r="AE343" s="341" t="s">
        <v>60</v>
      </c>
      <c r="AF343" s="341" t="s">
        <v>60</v>
      </c>
      <c r="AG343" s="332">
        <v>1.85</v>
      </c>
      <c r="AH343" s="332">
        <v>2.31</v>
      </c>
      <c r="AI343" s="341" t="s">
        <v>60</v>
      </c>
      <c r="AJ343" s="341" t="s">
        <v>60</v>
      </c>
      <c r="AK343" s="341" t="s">
        <v>60</v>
      </c>
      <c r="AL343" s="331" t="s">
        <v>8328</v>
      </c>
      <c r="AM343" s="331" t="s">
        <v>8329</v>
      </c>
      <c r="AN343" s="332">
        <v>9.09</v>
      </c>
      <c r="AO343" s="332">
        <v>9.09</v>
      </c>
      <c r="AP343" s="332">
        <v>-7.69</v>
      </c>
      <c r="AQ343" s="90">
        <f t="shared" si="5"/>
        <v>324</v>
      </c>
      <c r="AR343" s="90">
        <f t="shared" si="5"/>
        <v>334</v>
      </c>
      <c r="AS343" s="90">
        <f t="shared" si="5"/>
        <v>435</v>
      </c>
    </row>
    <row r="344" spans="1:45" ht="360">
      <c r="A344" s="329">
        <v>44312</v>
      </c>
      <c r="B344" s="330" t="s">
        <v>10607</v>
      </c>
      <c r="C344" s="330" t="s">
        <v>10608</v>
      </c>
      <c r="D344" s="331" t="s">
        <v>61</v>
      </c>
      <c r="E344" s="331" t="s">
        <v>77</v>
      </c>
      <c r="F344" s="332">
        <v>2586.46</v>
      </c>
      <c r="G344" s="330" t="s">
        <v>1924</v>
      </c>
      <c r="H344" s="330" t="s">
        <v>60</v>
      </c>
      <c r="I344" s="331" t="s">
        <v>1925</v>
      </c>
      <c r="J344" s="329">
        <v>44312</v>
      </c>
      <c r="K344" s="333" t="s">
        <v>491</v>
      </c>
      <c r="L344" s="334" t="s">
        <v>60</v>
      </c>
      <c r="M344" s="335" t="s">
        <v>10609</v>
      </c>
      <c r="N344" s="335" t="s">
        <v>10610</v>
      </c>
      <c r="O344" s="335" t="s">
        <v>10611</v>
      </c>
      <c r="P344" s="336">
        <v>1983.1</v>
      </c>
      <c r="Q344" s="331" t="s">
        <v>8876</v>
      </c>
      <c r="R344" s="339" t="s">
        <v>10612</v>
      </c>
      <c r="S344" s="333" t="s">
        <v>10613</v>
      </c>
      <c r="T344" s="331" t="s">
        <v>6921</v>
      </c>
      <c r="U344" s="331" t="s">
        <v>492</v>
      </c>
      <c r="V344" s="335" t="s">
        <v>10614</v>
      </c>
      <c r="W344" s="333" t="s">
        <v>10615</v>
      </c>
      <c r="X344" s="340">
        <v>4325.7</v>
      </c>
      <c r="Y344" s="335" t="s">
        <v>60</v>
      </c>
      <c r="Z344" s="333" t="s">
        <v>60</v>
      </c>
      <c r="AA344" s="330" t="s">
        <v>60</v>
      </c>
      <c r="AB344" s="332">
        <v>4.04</v>
      </c>
      <c r="AC344" s="332">
        <v>1.1000000000000001</v>
      </c>
      <c r="AD344" s="341" t="s">
        <v>60</v>
      </c>
      <c r="AE344" s="341" t="s">
        <v>60</v>
      </c>
      <c r="AF344" s="341" t="s">
        <v>60</v>
      </c>
      <c r="AG344" s="341" t="s">
        <v>60</v>
      </c>
      <c r="AH344" s="332">
        <v>2586.46</v>
      </c>
      <c r="AI344" s="336">
        <v>1390</v>
      </c>
      <c r="AJ344" s="336">
        <v>271</v>
      </c>
      <c r="AK344" s="336">
        <v>25483</v>
      </c>
      <c r="AL344" s="331" t="s">
        <v>8328</v>
      </c>
      <c r="AM344" s="331" t="s">
        <v>8329</v>
      </c>
      <c r="AN344" s="332">
        <v>6.11</v>
      </c>
      <c r="AO344" s="332">
        <v>8.9700000000000006</v>
      </c>
      <c r="AP344" s="332">
        <v>6.98</v>
      </c>
      <c r="AQ344" s="90">
        <f t="shared" si="5"/>
        <v>346</v>
      </c>
      <c r="AR344" s="90">
        <f t="shared" si="5"/>
        <v>336</v>
      </c>
      <c r="AS344" s="90">
        <f t="shared" si="5"/>
        <v>377</v>
      </c>
    </row>
    <row r="345" spans="1:45" ht="281.25">
      <c r="A345" s="329">
        <v>44280</v>
      </c>
      <c r="B345" s="330" t="s">
        <v>1817</v>
      </c>
      <c r="C345" s="330" t="s">
        <v>1818</v>
      </c>
      <c r="D345" s="331" t="s">
        <v>61</v>
      </c>
      <c r="E345" s="331" t="s">
        <v>77</v>
      </c>
      <c r="F345" s="332">
        <v>135.84</v>
      </c>
      <c r="G345" s="330" t="s">
        <v>1819</v>
      </c>
      <c r="H345" s="330" t="s">
        <v>1820</v>
      </c>
      <c r="I345" s="331" t="s">
        <v>1821</v>
      </c>
      <c r="J345" s="329">
        <v>44280</v>
      </c>
      <c r="K345" s="333" t="s">
        <v>491</v>
      </c>
      <c r="L345" s="334" t="s">
        <v>60</v>
      </c>
      <c r="M345" s="335" t="s">
        <v>10616</v>
      </c>
      <c r="N345" s="335" t="s">
        <v>10617</v>
      </c>
      <c r="O345" s="335" t="s">
        <v>60</v>
      </c>
      <c r="P345" s="336">
        <v>70.7</v>
      </c>
      <c r="Q345" s="331" t="s">
        <v>8337</v>
      </c>
      <c r="R345" s="339" t="s">
        <v>10618</v>
      </c>
      <c r="S345" s="333" t="s">
        <v>8742</v>
      </c>
      <c r="T345" s="331" t="s">
        <v>6917</v>
      </c>
      <c r="U345" s="331" t="s">
        <v>492</v>
      </c>
      <c r="V345" s="335" t="s">
        <v>10619</v>
      </c>
      <c r="W345" s="333" t="s">
        <v>10620</v>
      </c>
      <c r="X345" s="330" t="s">
        <v>60</v>
      </c>
      <c r="Y345" s="335" t="s">
        <v>10621</v>
      </c>
      <c r="Z345" s="339" t="s">
        <v>10622</v>
      </c>
      <c r="AA345" s="330" t="s">
        <v>60</v>
      </c>
      <c r="AB345" s="332">
        <v>114.63</v>
      </c>
      <c r="AC345" s="332">
        <v>1.39</v>
      </c>
      <c r="AD345" s="332">
        <v>9.5399999999999991</v>
      </c>
      <c r="AE345" s="332">
        <v>12.67</v>
      </c>
      <c r="AF345" s="338">
        <v>0.85899999999999999</v>
      </c>
      <c r="AG345" s="332">
        <v>142.30000000000001</v>
      </c>
      <c r="AH345" s="332">
        <v>130.53</v>
      </c>
      <c r="AI345" s="336">
        <v>147.6</v>
      </c>
      <c r="AJ345" s="338">
        <v>0.22900000000000001</v>
      </c>
      <c r="AK345" s="336">
        <v>146.1</v>
      </c>
      <c r="AL345" s="331" t="s">
        <v>8328</v>
      </c>
      <c r="AM345" s="331" t="s">
        <v>8329</v>
      </c>
      <c r="AN345" s="332">
        <v>9.84</v>
      </c>
      <c r="AO345" s="332">
        <v>8.94</v>
      </c>
      <c r="AP345" s="332">
        <v>7.63</v>
      </c>
      <c r="AQ345" s="90">
        <f t="shared" si="5"/>
        <v>322</v>
      </c>
      <c r="AR345" s="90">
        <f t="shared" si="5"/>
        <v>337</v>
      </c>
      <c r="AS345" s="90">
        <f t="shared" si="5"/>
        <v>373</v>
      </c>
    </row>
    <row r="346" spans="1:45" ht="67.5">
      <c r="A346" s="329">
        <v>43882</v>
      </c>
      <c r="B346" s="330" t="s">
        <v>1754</v>
      </c>
      <c r="C346" s="330" t="s">
        <v>1755</v>
      </c>
      <c r="D346" s="331" t="s">
        <v>61</v>
      </c>
      <c r="E346" s="331" t="s">
        <v>77</v>
      </c>
      <c r="F346" s="332">
        <v>35.909999999999997</v>
      </c>
      <c r="G346" s="330" t="s">
        <v>60</v>
      </c>
      <c r="H346" s="330" t="s">
        <v>60</v>
      </c>
      <c r="I346" s="331" t="s">
        <v>1756</v>
      </c>
      <c r="J346" s="329">
        <v>43882</v>
      </c>
      <c r="K346" s="333" t="s">
        <v>491</v>
      </c>
      <c r="L346" s="334" t="s">
        <v>60</v>
      </c>
      <c r="M346" s="335" t="s">
        <v>10623</v>
      </c>
      <c r="N346" s="335" t="s">
        <v>10624</v>
      </c>
      <c r="O346" s="335" t="s">
        <v>60</v>
      </c>
      <c r="P346" s="336">
        <v>179.4</v>
      </c>
      <c r="Q346" s="331" t="s">
        <v>8344</v>
      </c>
      <c r="R346" s="339" t="s">
        <v>10625</v>
      </c>
      <c r="S346" s="333" t="s">
        <v>10626</v>
      </c>
      <c r="T346" s="331" t="s">
        <v>6915</v>
      </c>
      <c r="U346" s="331" t="s">
        <v>492</v>
      </c>
      <c r="V346" s="335" t="s">
        <v>60</v>
      </c>
      <c r="W346" s="333" t="s">
        <v>60</v>
      </c>
      <c r="X346" s="330" t="s">
        <v>60</v>
      </c>
      <c r="Y346" s="335" t="s">
        <v>60</v>
      </c>
      <c r="Z346" s="333" t="s">
        <v>60</v>
      </c>
      <c r="AA346" s="330" t="s">
        <v>60</v>
      </c>
      <c r="AB346" s="332">
        <v>9.59</v>
      </c>
      <c r="AC346" s="332">
        <v>2.23</v>
      </c>
      <c r="AD346" s="332">
        <v>7.22</v>
      </c>
      <c r="AE346" s="332">
        <v>8.9499999999999993</v>
      </c>
      <c r="AF346" s="332">
        <v>1.29</v>
      </c>
      <c r="AG346" s="332">
        <v>50.38</v>
      </c>
      <c r="AH346" s="332">
        <v>50.24</v>
      </c>
      <c r="AI346" s="336">
        <v>56.2</v>
      </c>
      <c r="AJ346" s="332">
        <v>9.02</v>
      </c>
      <c r="AK346" s="336">
        <v>52.9</v>
      </c>
      <c r="AL346" s="331" t="s">
        <v>8328</v>
      </c>
      <c r="AM346" s="331" t="s">
        <v>8329</v>
      </c>
      <c r="AN346" s="332">
        <v>11.45</v>
      </c>
      <c r="AO346" s="332">
        <v>8.82</v>
      </c>
      <c r="AP346" s="338">
        <v>0.54400000000000004</v>
      </c>
      <c r="AQ346" s="90">
        <f t="shared" si="5"/>
        <v>308</v>
      </c>
      <c r="AR346" s="90">
        <f t="shared" si="5"/>
        <v>338</v>
      </c>
      <c r="AS346" s="90">
        <f t="shared" si="5"/>
        <v>410</v>
      </c>
    </row>
    <row r="347" spans="1:45" ht="225">
      <c r="A347" s="329">
        <v>44305</v>
      </c>
      <c r="B347" s="330" t="s">
        <v>2014</v>
      </c>
      <c r="C347" s="330" t="s">
        <v>2015</v>
      </c>
      <c r="D347" s="331" t="s">
        <v>61</v>
      </c>
      <c r="E347" s="331" t="s">
        <v>67</v>
      </c>
      <c r="F347" s="332">
        <v>238.7</v>
      </c>
      <c r="G347" s="330" t="s">
        <v>2016</v>
      </c>
      <c r="H347" s="330" t="s">
        <v>2017</v>
      </c>
      <c r="I347" s="331" t="s">
        <v>2018</v>
      </c>
      <c r="J347" s="329">
        <v>44305</v>
      </c>
      <c r="K347" s="333" t="s">
        <v>491</v>
      </c>
      <c r="L347" s="329">
        <v>44327</v>
      </c>
      <c r="M347" s="335" t="s">
        <v>10627</v>
      </c>
      <c r="N347" s="335" t="s">
        <v>60</v>
      </c>
      <c r="O347" s="335" t="s">
        <v>60</v>
      </c>
      <c r="P347" s="336">
        <v>242.3</v>
      </c>
      <c r="Q347" s="331" t="s">
        <v>10628</v>
      </c>
      <c r="R347" s="333" t="s">
        <v>10629</v>
      </c>
      <c r="S347" s="333" t="s">
        <v>9049</v>
      </c>
      <c r="T347" s="331" t="s">
        <v>6915</v>
      </c>
      <c r="U347" s="331" t="s">
        <v>492</v>
      </c>
      <c r="V347" s="335" t="s">
        <v>10630</v>
      </c>
      <c r="W347" s="333" t="s">
        <v>9336</v>
      </c>
      <c r="X347" s="340">
        <v>7823.8</v>
      </c>
      <c r="Y347" s="335" t="s">
        <v>10631</v>
      </c>
      <c r="Z347" s="333" t="s">
        <v>9106</v>
      </c>
      <c r="AA347" s="330" t="s">
        <v>60</v>
      </c>
      <c r="AB347" s="341" t="s">
        <v>60</v>
      </c>
      <c r="AC347" s="341" t="s">
        <v>60</v>
      </c>
      <c r="AD347" s="341" t="s">
        <v>60</v>
      </c>
      <c r="AE347" s="341" t="s">
        <v>60</v>
      </c>
      <c r="AF347" s="332">
        <v>24.61</v>
      </c>
      <c r="AG347" s="332">
        <v>359.39</v>
      </c>
      <c r="AH347" s="332">
        <v>305.39999999999998</v>
      </c>
      <c r="AI347" s="336">
        <v>111.8</v>
      </c>
      <c r="AJ347" s="336">
        <v>-21.7</v>
      </c>
      <c r="AK347" s="336">
        <v>264.7</v>
      </c>
      <c r="AL347" s="331" t="s">
        <v>8328</v>
      </c>
      <c r="AM347" s="331" t="s">
        <v>8329</v>
      </c>
      <c r="AN347" s="332">
        <v>4</v>
      </c>
      <c r="AO347" s="332">
        <v>8.7799999999999994</v>
      </c>
      <c r="AP347" s="332">
        <v>20.52</v>
      </c>
      <c r="AQ347" s="90">
        <f t="shared" si="5"/>
        <v>366</v>
      </c>
      <c r="AR347" s="90">
        <f t="shared" si="5"/>
        <v>339</v>
      </c>
      <c r="AS347" s="90">
        <f t="shared" si="5"/>
        <v>293</v>
      </c>
    </row>
    <row r="348" spans="1:45" ht="168.75">
      <c r="A348" s="329">
        <v>44080</v>
      </c>
      <c r="B348" s="330" t="s">
        <v>2104</v>
      </c>
      <c r="C348" s="330" t="s">
        <v>2105</v>
      </c>
      <c r="D348" s="331" t="s">
        <v>61</v>
      </c>
      <c r="E348" s="331" t="s">
        <v>77</v>
      </c>
      <c r="F348" s="332">
        <v>229.77</v>
      </c>
      <c r="G348" s="330" t="s">
        <v>2106</v>
      </c>
      <c r="H348" s="330" t="s">
        <v>60</v>
      </c>
      <c r="I348" s="331" t="s">
        <v>2107</v>
      </c>
      <c r="J348" s="329">
        <v>44080</v>
      </c>
      <c r="K348" s="333" t="s">
        <v>491</v>
      </c>
      <c r="L348" s="334" t="s">
        <v>60</v>
      </c>
      <c r="M348" s="335" t="s">
        <v>10632</v>
      </c>
      <c r="N348" s="335" t="s">
        <v>10633</v>
      </c>
      <c r="O348" s="335" t="s">
        <v>10634</v>
      </c>
      <c r="P348" s="336">
        <v>120</v>
      </c>
      <c r="Q348" s="331" t="s">
        <v>9466</v>
      </c>
      <c r="R348" s="333" t="s">
        <v>10635</v>
      </c>
      <c r="S348" s="333" t="s">
        <v>10636</v>
      </c>
      <c r="T348" s="331" t="s">
        <v>6917</v>
      </c>
      <c r="U348" s="331" t="s">
        <v>492</v>
      </c>
      <c r="V348" s="335" t="s">
        <v>10637</v>
      </c>
      <c r="W348" s="333" t="s">
        <v>8437</v>
      </c>
      <c r="X348" s="340">
        <v>6205.8</v>
      </c>
      <c r="Y348" s="335" t="s">
        <v>60</v>
      </c>
      <c r="Z348" s="333" t="s">
        <v>60</v>
      </c>
      <c r="AA348" s="330" t="s">
        <v>60</v>
      </c>
      <c r="AB348" s="332">
        <v>8.33</v>
      </c>
      <c r="AC348" s="338">
        <v>0.58699999999999997</v>
      </c>
      <c r="AD348" s="332">
        <v>3.56</v>
      </c>
      <c r="AE348" s="332">
        <v>4.41</v>
      </c>
      <c r="AF348" s="332">
        <v>1.06</v>
      </c>
      <c r="AG348" s="332">
        <v>229.77</v>
      </c>
      <c r="AH348" s="332">
        <v>381.27</v>
      </c>
      <c r="AI348" s="336">
        <v>290.8</v>
      </c>
      <c r="AJ348" s="336">
        <v>16.7</v>
      </c>
      <c r="AK348" s="336">
        <v>1052.8</v>
      </c>
      <c r="AL348" s="331" t="s">
        <v>8328</v>
      </c>
      <c r="AM348" s="331" t="s">
        <v>8329</v>
      </c>
      <c r="AN348" s="332">
        <v>1.61</v>
      </c>
      <c r="AO348" s="332">
        <v>8.6199999999999992</v>
      </c>
      <c r="AP348" s="332">
        <v>10.53</v>
      </c>
      <c r="AQ348" s="90">
        <f t="shared" si="5"/>
        <v>383</v>
      </c>
      <c r="AR348" s="90">
        <f t="shared" si="5"/>
        <v>340</v>
      </c>
      <c r="AS348" s="90">
        <f t="shared" si="5"/>
        <v>350</v>
      </c>
    </row>
    <row r="349" spans="1:45" ht="146.25">
      <c r="A349" s="329">
        <v>44720</v>
      </c>
      <c r="B349" s="330" t="s">
        <v>10638</v>
      </c>
      <c r="C349" s="330" t="s">
        <v>10639</v>
      </c>
      <c r="D349" s="331" t="s">
        <v>61</v>
      </c>
      <c r="E349" s="331" t="s">
        <v>77</v>
      </c>
      <c r="F349" s="332">
        <v>11.15</v>
      </c>
      <c r="G349" s="330" t="s">
        <v>5379</v>
      </c>
      <c r="H349" s="330" t="s">
        <v>60</v>
      </c>
      <c r="I349" s="331" t="s">
        <v>5380</v>
      </c>
      <c r="J349" s="329">
        <v>44720</v>
      </c>
      <c r="K349" s="333" t="s">
        <v>491</v>
      </c>
      <c r="L349" s="334" t="s">
        <v>60</v>
      </c>
      <c r="M349" s="335" t="s">
        <v>10640</v>
      </c>
      <c r="N349" s="335" t="s">
        <v>10641</v>
      </c>
      <c r="O349" s="335" t="s">
        <v>10642</v>
      </c>
      <c r="P349" s="336">
        <v>17.7</v>
      </c>
      <c r="Q349" s="331" t="s">
        <v>8417</v>
      </c>
      <c r="R349" s="339" t="s">
        <v>10643</v>
      </c>
      <c r="S349" s="333" t="s">
        <v>10644</v>
      </c>
      <c r="T349" s="331" t="s">
        <v>6917</v>
      </c>
      <c r="U349" s="331" t="s">
        <v>492</v>
      </c>
      <c r="V349" s="335" t="s">
        <v>10645</v>
      </c>
      <c r="W349" s="333" t="s">
        <v>8413</v>
      </c>
      <c r="X349" s="330" t="s">
        <v>60</v>
      </c>
      <c r="Y349" s="335" t="s">
        <v>60</v>
      </c>
      <c r="Z349" s="333" t="s">
        <v>60</v>
      </c>
      <c r="AA349" s="330" t="s">
        <v>60</v>
      </c>
      <c r="AB349" s="332">
        <v>122.35</v>
      </c>
      <c r="AC349" s="332">
        <v>1.68</v>
      </c>
      <c r="AD349" s="332">
        <v>38.94</v>
      </c>
      <c r="AE349" s="332">
        <v>68.89</v>
      </c>
      <c r="AF349" s="332">
        <v>13.87</v>
      </c>
      <c r="AG349" s="332">
        <v>19.21</v>
      </c>
      <c r="AH349" s="332">
        <v>18.18</v>
      </c>
      <c r="AI349" s="332">
        <v>1.4</v>
      </c>
      <c r="AJ349" s="338">
        <v>0.15</v>
      </c>
      <c r="AK349" s="336">
        <v>14.8</v>
      </c>
      <c r="AL349" s="331" t="s">
        <v>8328</v>
      </c>
      <c r="AM349" s="331" t="s">
        <v>8329</v>
      </c>
      <c r="AN349" s="332">
        <v>19.690000000000001</v>
      </c>
      <c r="AO349" s="332">
        <v>8.6199999999999992</v>
      </c>
      <c r="AP349" s="332">
        <v>8.8699999999999992</v>
      </c>
      <c r="AQ349" s="90">
        <f t="shared" si="5"/>
        <v>252</v>
      </c>
      <c r="AR349" s="90">
        <f t="shared" si="5"/>
        <v>340</v>
      </c>
      <c r="AS349" s="90">
        <f t="shared" si="5"/>
        <v>362</v>
      </c>
    </row>
    <row r="350" spans="1:45" ht="409.5">
      <c r="A350" s="329">
        <v>44539</v>
      </c>
      <c r="B350" s="330" t="s">
        <v>1946</v>
      </c>
      <c r="C350" s="330" t="s">
        <v>1947</v>
      </c>
      <c r="D350" s="331" t="s">
        <v>61</v>
      </c>
      <c r="E350" s="331" t="s">
        <v>77</v>
      </c>
      <c r="F350" s="332">
        <v>128.75</v>
      </c>
      <c r="G350" s="330" t="s">
        <v>1948</v>
      </c>
      <c r="H350" s="330" t="s">
        <v>60</v>
      </c>
      <c r="I350" s="331" t="s">
        <v>1949</v>
      </c>
      <c r="J350" s="329">
        <v>44539</v>
      </c>
      <c r="K350" s="333" t="s">
        <v>491</v>
      </c>
      <c r="L350" s="334" t="s">
        <v>60</v>
      </c>
      <c r="M350" s="335" t="s">
        <v>10646</v>
      </c>
      <c r="N350" s="335" t="s">
        <v>10647</v>
      </c>
      <c r="O350" s="335" t="s">
        <v>10648</v>
      </c>
      <c r="P350" s="336">
        <v>164.3</v>
      </c>
      <c r="Q350" s="331" t="s">
        <v>10408</v>
      </c>
      <c r="R350" s="333" t="s">
        <v>10649</v>
      </c>
      <c r="S350" s="333" t="s">
        <v>10650</v>
      </c>
      <c r="T350" s="331" t="s">
        <v>6915</v>
      </c>
      <c r="U350" s="331" t="s">
        <v>492</v>
      </c>
      <c r="V350" s="335" t="s">
        <v>10651</v>
      </c>
      <c r="W350" s="333" t="s">
        <v>10652</v>
      </c>
      <c r="X350" s="330" t="s">
        <v>10653</v>
      </c>
      <c r="Y350" s="335" t="s">
        <v>60</v>
      </c>
      <c r="Z350" s="333" t="s">
        <v>60</v>
      </c>
      <c r="AA350" s="330" t="s">
        <v>60</v>
      </c>
      <c r="AB350" s="332">
        <v>16.25</v>
      </c>
      <c r="AC350" s="332">
        <v>2.16</v>
      </c>
      <c r="AD350" s="332">
        <v>7.03</v>
      </c>
      <c r="AE350" s="332">
        <v>12.16</v>
      </c>
      <c r="AF350" s="332">
        <v>5.21</v>
      </c>
      <c r="AG350" s="332">
        <v>188.86</v>
      </c>
      <c r="AH350" s="332">
        <v>177.87</v>
      </c>
      <c r="AI350" s="336">
        <v>36.9</v>
      </c>
      <c r="AJ350" s="336">
        <v>13.4</v>
      </c>
      <c r="AK350" s="336">
        <v>161</v>
      </c>
      <c r="AL350" s="331" t="s">
        <v>8328</v>
      </c>
      <c r="AM350" s="331" t="s">
        <v>8329</v>
      </c>
      <c r="AN350" s="332">
        <v>5.88</v>
      </c>
      <c r="AO350" s="332">
        <v>8.43</v>
      </c>
      <c r="AP350" s="332">
        <v>8.8699999999999992</v>
      </c>
      <c r="AQ350" s="90">
        <f t="shared" si="5"/>
        <v>352</v>
      </c>
      <c r="AR350" s="90">
        <f t="shared" si="5"/>
        <v>342</v>
      </c>
      <c r="AS350" s="90">
        <f t="shared" si="5"/>
        <v>362</v>
      </c>
    </row>
    <row r="351" spans="1:45" ht="326.25">
      <c r="A351" s="329">
        <v>44120</v>
      </c>
      <c r="B351" s="330" t="s">
        <v>1786</v>
      </c>
      <c r="C351" s="330" t="s">
        <v>60</v>
      </c>
      <c r="D351" s="331" t="s">
        <v>61</v>
      </c>
      <c r="E351" s="331" t="s">
        <v>67</v>
      </c>
      <c r="F351" s="332">
        <v>2158.5500000000002</v>
      </c>
      <c r="G351" s="330" t="s">
        <v>1787</v>
      </c>
      <c r="H351" s="330" t="s">
        <v>60</v>
      </c>
      <c r="I351" s="331" t="s">
        <v>1788</v>
      </c>
      <c r="J351" s="329">
        <v>44120</v>
      </c>
      <c r="K351" s="333" t="s">
        <v>491</v>
      </c>
      <c r="L351" s="329">
        <v>44564</v>
      </c>
      <c r="M351" s="335" t="s">
        <v>10654</v>
      </c>
      <c r="N351" s="335" t="s">
        <v>10655</v>
      </c>
      <c r="O351" s="335" t="s">
        <v>60</v>
      </c>
      <c r="P351" s="341" t="s">
        <v>60</v>
      </c>
      <c r="Q351" s="331" t="s">
        <v>8633</v>
      </c>
      <c r="R351" s="339" t="s">
        <v>9311</v>
      </c>
      <c r="S351" s="339" t="s">
        <v>10656</v>
      </c>
      <c r="T351" s="346" t="s">
        <v>6921</v>
      </c>
      <c r="U351" s="331" t="s">
        <v>492</v>
      </c>
      <c r="V351" s="335" t="s">
        <v>10657</v>
      </c>
      <c r="W351" s="333" t="s">
        <v>10658</v>
      </c>
      <c r="X351" s="330" t="s">
        <v>60</v>
      </c>
      <c r="Y351" s="335" t="s">
        <v>60</v>
      </c>
      <c r="Z351" s="333" t="s">
        <v>60</v>
      </c>
      <c r="AA351" s="330" t="s">
        <v>60</v>
      </c>
      <c r="AB351" s="341" t="s">
        <v>60</v>
      </c>
      <c r="AC351" s="338">
        <v>0.41199999999999998</v>
      </c>
      <c r="AD351" s="341" t="s">
        <v>60</v>
      </c>
      <c r="AE351" s="341" t="s">
        <v>60</v>
      </c>
      <c r="AF351" s="341" t="s">
        <v>60</v>
      </c>
      <c r="AG351" s="341" t="s">
        <v>60</v>
      </c>
      <c r="AH351" s="332">
        <v>2158.5500000000002</v>
      </c>
      <c r="AI351" s="336">
        <v>2817.9</v>
      </c>
      <c r="AJ351" s="336">
        <v>922.3</v>
      </c>
      <c r="AK351" s="336">
        <v>53239.6</v>
      </c>
      <c r="AL351" s="331" t="s">
        <v>8328</v>
      </c>
      <c r="AM351" s="331" t="s">
        <v>8329</v>
      </c>
      <c r="AN351" s="332">
        <v>10.97</v>
      </c>
      <c r="AO351" s="332">
        <v>8.39</v>
      </c>
      <c r="AP351" s="332">
        <v>19.25</v>
      </c>
      <c r="AQ351" s="90">
        <f t="shared" si="5"/>
        <v>315</v>
      </c>
      <c r="AR351" s="90">
        <f t="shared" si="5"/>
        <v>343</v>
      </c>
      <c r="AS351" s="90">
        <f t="shared" si="5"/>
        <v>296</v>
      </c>
    </row>
    <row r="352" spans="1:45" ht="409.5">
      <c r="A352" s="329">
        <v>44834</v>
      </c>
      <c r="B352" s="330" t="s">
        <v>10659</v>
      </c>
      <c r="C352" s="330" t="s">
        <v>10660</v>
      </c>
      <c r="D352" s="331" t="s">
        <v>61</v>
      </c>
      <c r="E352" s="331" t="s">
        <v>77</v>
      </c>
      <c r="F352" s="332">
        <v>16.100000000000001</v>
      </c>
      <c r="G352" s="330" t="s">
        <v>2860</v>
      </c>
      <c r="H352" s="330" t="s">
        <v>60</v>
      </c>
      <c r="I352" s="331" t="s">
        <v>6713</v>
      </c>
      <c r="J352" s="329">
        <v>44834</v>
      </c>
      <c r="K352" s="333" t="s">
        <v>491</v>
      </c>
      <c r="L352" s="334" t="s">
        <v>60</v>
      </c>
      <c r="M352" s="335" t="s">
        <v>10661</v>
      </c>
      <c r="N352" s="335" t="s">
        <v>60</v>
      </c>
      <c r="O352" s="335" t="s">
        <v>60</v>
      </c>
      <c r="P352" s="336">
        <v>16.899999999999999</v>
      </c>
      <c r="Q352" s="331" t="s">
        <v>8991</v>
      </c>
      <c r="R352" s="333" t="s">
        <v>10662</v>
      </c>
      <c r="S352" s="333" t="s">
        <v>8790</v>
      </c>
      <c r="T352" s="331" t="s">
        <v>6921</v>
      </c>
      <c r="U352" s="331" t="s">
        <v>492</v>
      </c>
      <c r="V352" s="335" t="s">
        <v>10663</v>
      </c>
      <c r="W352" s="339" t="s">
        <v>10664</v>
      </c>
      <c r="X352" s="330" t="s">
        <v>60</v>
      </c>
      <c r="Y352" s="335" t="s">
        <v>60</v>
      </c>
      <c r="Z352" s="333" t="s">
        <v>60</v>
      </c>
      <c r="AA352" s="330" t="s">
        <v>60</v>
      </c>
      <c r="AB352" s="341" t="s">
        <v>60</v>
      </c>
      <c r="AC352" s="341" t="s">
        <v>60</v>
      </c>
      <c r="AD352" s="341" t="s">
        <v>60</v>
      </c>
      <c r="AE352" s="341" t="s">
        <v>60</v>
      </c>
      <c r="AF352" s="341" t="s">
        <v>60</v>
      </c>
      <c r="AG352" s="332">
        <v>24.56</v>
      </c>
      <c r="AH352" s="332">
        <v>19.02</v>
      </c>
      <c r="AI352" s="342">
        <v>0</v>
      </c>
      <c r="AJ352" s="336">
        <v>-12.8</v>
      </c>
      <c r="AK352" s="332">
        <v>7.59</v>
      </c>
      <c r="AL352" s="331" t="s">
        <v>8328</v>
      </c>
      <c r="AM352" s="331" t="s">
        <v>8329</v>
      </c>
      <c r="AN352" s="332">
        <v>-18.75</v>
      </c>
      <c r="AO352" s="332">
        <v>8.33</v>
      </c>
      <c r="AP352" s="332">
        <v>8.33</v>
      </c>
      <c r="AQ352" s="90">
        <f t="shared" si="5"/>
        <v>458</v>
      </c>
      <c r="AR352" s="90">
        <f t="shared" si="5"/>
        <v>344</v>
      </c>
      <c r="AS352" s="90">
        <f t="shared" si="5"/>
        <v>368</v>
      </c>
    </row>
    <row r="353" spans="1:45" ht="213.75">
      <c r="A353" s="329">
        <v>44308</v>
      </c>
      <c r="B353" s="330" t="s">
        <v>1846</v>
      </c>
      <c r="C353" s="330" t="s">
        <v>60</v>
      </c>
      <c r="D353" s="331" t="s">
        <v>61</v>
      </c>
      <c r="E353" s="331" t="s">
        <v>67</v>
      </c>
      <c r="F353" s="332">
        <v>83.23</v>
      </c>
      <c r="G353" s="330" t="s">
        <v>1847</v>
      </c>
      <c r="H353" s="330" t="s">
        <v>9315</v>
      </c>
      <c r="I353" s="331" t="s">
        <v>1848</v>
      </c>
      <c r="J353" s="329">
        <v>44308</v>
      </c>
      <c r="K353" s="333" t="s">
        <v>491</v>
      </c>
      <c r="L353" s="329">
        <v>44409</v>
      </c>
      <c r="M353" s="335" t="s">
        <v>10665</v>
      </c>
      <c r="N353" s="335" t="s">
        <v>60</v>
      </c>
      <c r="O353" s="335" t="s">
        <v>60</v>
      </c>
      <c r="P353" s="341" t="s">
        <v>60</v>
      </c>
      <c r="Q353" s="331" t="s">
        <v>8633</v>
      </c>
      <c r="R353" s="339" t="s">
        <v>8949</v>
      </c>
      <c r="S353" s="333" t="s">
        <v>9020</v>
      </c>
      <c r="T353" s="331" t="s">
        <v>6921</v>
      </c>
      <c r="U353" s="331" t="s">
        <v>492</v>
      </c>
      <c r="V353" s="335" t="s">
        <v>10666</v>
      </c>
      <c r="W353" s="333" t="s">
        <v>10667</v>
      </c>
      <c r="X353" s="340">
        <v>240.4</v>
      </c>
      <c r="Y353" s="335" t="s">
        <v>9320</v>
      </c>
      <c r="Z353" s="333" t="s">
        <v>9321</v>
      </c>
      <c r="AA353" s="330" t="s">
        <v>60</v>
      </c>
      <c r="AB353" s="332">
        <v>11.79</v>
      </c>
      <c r="AC353" s="332">
        <v>1.65</v>
      </c>
      <c r="AD353" s="341" t="s">
        <v>60</v>
      </c>
      <c r="AE353" s="341" t="s">
        <v>60</v>
      </c>
      <c r="AF353" s="341" t="s">
        <v>60</v>
      </c>
      <c r="AG353" s="341" t="s">
        <v>60</v>
      </c>
      <c r="AH353" s="332">
        <v>83.23</v>
      </c>
      <c r="AI353" s="336">
        <v>25.6</v>
      </c>
      <c r="AJ353" s="332">
        <v>7.06</v>
      </c>
      <c r="AK353" s="336">
        <v>715.1</v>
      </c>
      <c r="AL353" s="331" t="s">
        <v>8328</v>
      </c>
      <c r="AM353" s="331" t="s">
        <v>8329</v>
      </c>
      <c r="AN353" s="332">
        <v>8.32</v>
      </c>
      <c r="AO353" s="332">
        <v>8.32</v>
      </c>
      <c r="AP353" s="332">
        <v>14.02</v>
      </c>
      <c r="AQ353" s="90">
        <f t="shared" si="5"/>
        <v>327</v>
      </c>
      <c r="AR353" s="90">
        <f t="shared" si="5"/>
        <v>345</v>
      </c>
      <c r="AS353" s="90">
        <f t="shared" si="5"/>
        <v>325</v>
      </c>
    </row>
    <row r="354" spans="1:45" ht="409.5">
      <c r="A354" s="329">
        <v>44692</v>
      </c>
      <c r="B354" s="330" t="s">
        <v>10668</v>
      </c>
      <c r="C354" s="330" t="s">
        <v>10669</v>
      </c>
      <c r="D354" s="331" t="s">
        <v>61</v>
      </c>
      <c r="E354" s="331" t="s">
        <v>77</v>
      </c>
      <c r="F354" s="332">
        <v>10606.55</v>
      </c>
      <c r="G354" s="330" t="s">
        <v>5913</v>
      </c>
      <c r="H354" s="330" t="s">
        <v>5914</v>
      </c>
      <c r="I354" s="331" t="s">
        <v>5915</v>
      </c>
      <c r="J354" s="329">
        <v>44692</v>
      </c>
      <c r="K354" s="333" t="s">
        <v>491</v>
      </c>
      <c r="L354" s="334" t="s">
        <v>60</v>
      </c>
      <c r="M354" s="335" t="s">
        <v>10670</v>
      </c>
      <c r="N354" s="335" t="s">
        <v>10671</v>
      </c>
      <c r="O354" s="335" t="s">
        <v>10672</v>
      </c>
      <c r="P354" s="336">
        <v>5403.6</v>
      </c>
      <c r="Q354" s="331" t="s">
        <v>8795</v>
      </c>
      <c r="R354" s="333" t="s">
        <v>10673</v>
      </c>
      <c r="S354" s="333" t="s">
        <v>10674</v>
      </c>
      <c r="T354" s="331" t="s">
        <v>6921</v>
      </c>
      <c r="U354" s="331" t="s">
        <v>492</v>
      </c>
      <c r="V354" s="335" t="s">
        <v>10675</v>
      </c>
      <c r="W354" s="339" t="s">
        <v>10676</v>
      </c>
      <c r="X354" s="330" t="s">
        <v>10677</v>
      </c>
      <c r="Y354" s="335" t="s">
        <v>10678</v>
      </c>
      <c r="Z354" s="339" t="s">
        <v>10679</v>
      </c>
      <c r="AA354" s="330" t="s">
        <v>60</v>
      </c>
      <c r="AB354" s="341" t="s">
        <v>60</v>
      </c>
      <c r="AC354" s="332">
        <v>25.12</v>
      </c>
      <c r="AD354" s="332">
        <v>35.04</v>
      </c>
      <c r="AE354" s="332">
        <v>99.29</v>
      </c>
      <c r="AF354" s="332">
        <v>16.91</v>
      </c>
      <c r="AG354" s="332">
        <v>10579.06</v>
      </c>
      <c r="AH354" s="332">
        <v>8509.81</v>
      </c>
      <c r="AI354" s="336">
        <v>668.6</v>
      </c>
      <c r="AJ354" s="336">
        <v>379.2</v>
      </c>
      <c r="AK354" s="336">
        <v>2918.6</v>
      </c>
      <c r="AL354" s="331" t="s">
        <v>8328</v>
      </c>
      <c r="AM354" s="331" t="s">
        <v>8329</v>
      </c>
      <c r="AN354" s="332">
        <v>11.38</v>
      </c>
      <c r="AO354" s="332">
        <v>8.25</v>
      </c>
      <c r="AP354" s="332">
        <v>11.56</v>
      </c>
      <c r="AQ354" s="90">
        <f t="shared" si="5"/>
        <v>310</v>
      </c>
      <c r="AR354" s="90">
        <f t="shared" si="5"/>
        <v>346</v>
      </c>
      <c r="AS354" s="90">
        <f t="shared" si="5"/>
        <v>342</v>
      </c>
    </row>
    <row r="355" spans="1:45" ht="315">
      <c r="A355" s="329">
        <v>44105</v>
      </c>
      <c r="B355" s="330" t="s">
        <v>375</v>
      </c>
      <c r="C355" s="330" t="s">
        <v>60</v>
      </c>
      <c r="D355" s="331" t="s">
        <v>61</v>
      </c>
      <c r="E355" s="331" t="s">
        <v>67</v>
      </c>
      <c r="F355" s="332">
        <v>62.47</v>
      </c>
      <c r="G355" s="330" t="s">
        <v>376</v>
      </c>
      <c r="H355" s="330" t="s">
        <v>60</v>
      </c>
      <c r="I355" s="331" t="s">
        <v>377</v>
      </c>
      <c r="J355" s="329">
        <v>44105</v>
      </c>
      <c r="K355" s="333" t="s">
        <v>491</v>
      </c>
      <c r="L355" s="329">
        <v>44287</v>
      </c>
      <c r="M355" s="335" t="s">
        <v>10680</v>
      </c>
      <c r="N355" s="335" t="s">
        <v>60</v>
      </c>
      <c r="O355" s="335" t="s">
        <v>60</v>
      </c>
      <c r="P355" s="341" t="s">
        <v>60</v>
      </c>
      <c r="Q355" s="331" t="s">
        <v>8633</v>
      </c>
      <c r="R355" s="339" t="s">
        <v>10681</v>
      </c>
      <c r="S355" s="333" t="s">
        <v>10682</v>
      </c>
      <c r="T355" s="331" t="s">
        <v>6921</v>
      </c>
      <c r="U355" s="331" t="s">
        <v>492</v>
      </c>
      <c r="V355" s="335" t="s">
        <v>10683</v>
      </c>
      <c r="W355" s="333" t="s">
        <v>10684</v>
      </c>
      <c r="X355" s="340">
        <v>186.2</v>
      </c>
      <c r="Y355" s="335" t="s">
        <v>60</v>
      </c>
      <c r="Z355" s="333" t="s">
        <v>60</v>
      </c>
      <c r="AA355" s="330" t="s">
        <v>60</v>
      </c>
      <c r="AB355" s="332">
        <v>10.25</v>
      </c>
      <c r="AC355" s="338">
        <v>0.86499999999999999</v>
      </c>
      <c r="AD355" s="341" t="s">
        <v>60</v>
      </c>
      <c r="AE355" s="341" t="s">
        <v>60</v>
      </c>
      <c r="AF355" s="341" t="s">
        <v>60</v>
      </c>
      <c r="AG355" s="341" t="s">
        <v>60</v>
      </c>
      <c r="AH355" s="332">
        <v>62.47</v>
      </c>
      <c r="AI355" s="341" t="s">
        <v>60</v>
      </c>
      <c r="AJ355" s="341" t="s">
        <v>60</v>
      </c>
      <c r="AK355" s="336">
        <v>867.2</v>
      </c>
      <c r="AL355" s="331" t="s">
        <v>8328</v>
      </c>
      <c r="AM355" s="331" t="s">
        <v>8329</v>
      </c>
      <c r="AN355" s="332">
        <v>8.09</v>
      </c>
      <c r="AO355" s="332">
        <v>8.09</v>
      </c>
      <c r="AP355" s="332">
        <v>4.41</v>
      </c>
      <c r="AQ355" s="90">
        <f t="shared" si="5"/>
        <v>329</v>
      </c>
      <c r="AR355" s="90">
        <f t="shared" si="5"/>
        <v>347</v>
      </c>
      <c r="AS355" s="90">
        <f t="shared" si="5"/>
        <v>390</v>
      </c>
    </row>
    <row r="356" spans="1:45" ht="101.25">
      <c r="A356" s="329">
        <v>44610</v>
      </c>
      <c r="B356" s="330" t="s">
        <v>1771</v>
      </c>
      <c r="C356" s="330" t="s">
        <v>1772</v>
      </c>
      <c r="D356" s="331" t="s">
        <v>61</v>
      </c>
      <c r="E356" s="331" t="s">
        <v>67</v>
      </c>
      <c r="F356" s="332">
        <v>31.73</v>
      </c>
      <c r="G356" s="330" t="s">
        <v>1773</v>
      </c>
      <c r="H356" s="330" t="s">
        <v>60</v>
      </c>
      <c r="I356" s="331" t="s">
        <v>1774</v>
      </c>
      <c r="J356" s="329">
        <v>44610</v>
      </c>
      <c r="K356" s="333" t="s">
        <v>491</v>
      </c>
      <c r="L356" s="329">
        <v>44642</v>
      </c>
      <c r="M356" s="335" t="s">
        <v>10685</v>
      </c>
      <c r="N356" s="335" t="s">
        <v>60</v>
      </c>
      <c r="O356" s="335" t="s">
        <v>60</v>
      </c>
      <c r="P356" s="336">
        <v>79.2</v>
      </c>
      <c r="Q356" s="331" t="s">
        <v>9507</v>
      </c>
      <c r="R356" s="339" t="s">
        <v>10686</v>
      </c>
      <c r="S356" s="333" t="s">
        <v>8539</v>
      </c>
      <c r="T356" s="331" t="s">
        <v>6917</v>
      </c>
      <c r="U356" s="331" t="s">
        <v>492</v>
      </c>
      <c r="V356" s="335" t="s">
        <v>10687</v>
      </c>
      <c r="W356" s="333" t="s">
        <v>10688</v>
      </c>
      <c r="X356" s="340">
        <v>1354.1</v>
      </c>
      <c r="Y356" s="335" t="s">
        <v>60</v>
      </c>
      <c r="Z356" s="333" t="s">
        <v>60</v>
      </c>
      <c r="AA356" s="330" t="s">
        <v>60</v>
      </c>
      <c r="AB356" s="332">
        <v>27.73</v>
      </c>
      <c r="AC356" s="332">
        <v>3.79</v>
      </c>
      <c r="AD356" s="332">
        <v>11.67</v>
      </c>
      <c r="AE356" s="332">
        <v>15.51</v>
      </c>
      <c r="AF356" s="338">
        <v>0.43099999999999999</v>
      </c>
      <c r="AG356" s="332">
        <v>56.48</v>
      </c>
      <c r="AH356" s="332">
        <v>59.57</v>
      </c>
      <c r="AI356" s="336">
        <v>153.69999999999999</v>
      </c>
      <c r="AJ356" s="332">
        <v>4.3499999999999996</v>
      </c>
      <c r="AK356" s="336">
        <v>48.1</v>
      </c>
      <c r="AL356" s="331" t="s">
        <v>8328</v>
      </c>
      <c r="AM356" s="331" t="s">
        <v>8329</v>
      </c>
      <c r="AN356" s="332">
        <v>11.3</v>
      </c>
      <c r="AO356" s="332">
        <v>7.89</v>
      </c>
      <c r="AP356" s="332">
        <v>29.34</v>
      </c>
      <c r="AQ356" s="90">
        <f t="shared" si="5"/>
        <v>311</v>
      </c>
      <c r="AR356" s="90">
        <f t="shared" si="5"/>
        <v>348</v>
      </c>
      <c r="AS356" s="90">
        <f t="shared" si="5"/>
        <v>243</v>
      </c>
    </row>
    <row r="357" spans="1:45" ht="180">
      <c r="A357" s="329">
        <v>44740</v>
      </c>
      <c r="B357" s="330" t="s">
        <v>1550</v>
      </c>
      <c r="C357" s="330" t="s">
        <v>1551</v>
      </c>
      <c r="D357" s="331" t="s">
        <v>61</v>
      </c>
      <c r="E357" s="331" t="s">
        <v>67</v>
      </c>
      <c r="F357" s="332">
        <v>10.36</v>
      </c>
      <c r="G357" s="330" t="s">
        <v>1552</v>
      </c>
      <c r="H357" s="330" t="s">
        <v>1553</v>
      </c>
      <c r="I357" s="331" t="s">
        <v>1554</v>
      </c>
      <c r="J357" s="329">
        <v>44740</v>
      </c>
      <c r="K357" s="333" t="s">
        <v>491</v>
      </c>
      <c r="L357" s="329">
        <v>44739</v>
      </c>
      <c r="M357" s="335" t="s">
        <v>10689</v>
      </c>
      <c r="N357" s="335" t="s">
        <v>60</v>
      </c>
      <c r="O357" s="335" t="s">
        <v>60</v>
      </c>
      <c r="P357" s="332">
        <v>7.5</v>
      </c>
      <c r="Q357" s="331" t="s">
        <v>9474</v>
      </c>
      <c r="R357" s="333" t="s">
        <v>10690</v>
      </c>
      <c r="S357" s="333" t="s">
        <v>8518</v>
      </c>
      <c r="T357" s="331" t="s">
        <v>6917</v>
      </c>
      <c r="U357" s="331" t="s">
        <v>492</v>
      </c>
      <c r="V357" s="335" t="s">
        <v>10691</v>
      </c>
      <c r="W357" s="333" t="s">
        <v>8501</v>
      </c>
      <c r="X357" s="340">
        <v>490.8</v>
      </c>
      <c r="Y357" s="335" t="s">
        <v>10692</v>
      </c>
      <c r="Z357" s="333" t="s">
        <v>8501</v>
      </c>
      <c r="AA357" s="340">
        <v>170.8</v>
      </c>
      <c r="AB357" s="341" t="s">
        <v>60</v>
      </c>
      <c r="AC357" s="341" t="s">
        <v>60</v>
      </c>
      <c r="AD357" s="341" t="s">
        <v>60</v>
      </c>
      <c r="AE357" s="341" t="s">
        <v>60</v>
      </c>
      <c r="AF357" s="341" t="s">
        <v>60</v>
      </c>
      <c r="AG357" s="332">
        <v>14.07</v>
      </c>
      <c r="AH357" s="332">
        <v>14.07</v>
      </c>
      <c r="AI357" s="341" t="s">
        <v>60</v>
      </c>
      <c r="AJ357" s="341" t="s">
        <v>60</v>
      </c>
      <c r="AK357" s="341" t="s">
        <v>60</v>
      </c>
      <c r="AL357" s="331" t="s">
        <v>8328</v>
      </c>
      <c r="AM357" s="331" t="s">
        <v>8329</v>
      </c>
      <c r="AN357" s="332">
        <v>20</v>
      </c>
      <c r="AO357" s="332">
        <v>7.84</v>
      </c>
      <c r="AP357" s="332">
        <v>-16.52</v>
      </c>
      <c r="AQ357" s="90">
        <f t="shared" si="5"/>
        <v>249</v>
      </c>
      <c r="AR357" s="90">
        <f t="shared" si="5"/>
        <v>349</v>
      </c>
      <c r="AS357" s="90">
        <f t="shared" si="5"/>
        <v>457</v>
      </c>
    </row>
    <row r="358" spans="1:45" ht="409.5">
      <c r="A358" s="329">
        <v>44178</v>
      </c>
      <c r="B358" s="330" t="s">
        <v>1751</v>
      </c>
      <c r="C358" s="330" t="s">
        <v>60</v>
      </c>
      <c r="D358" s="331" t="s">
        <v>61</v>
      </c>
      <c r="E358" s="331" t="s">
        <v>67</v>
      </c>
      <c r="F358" s="332">
        <v>6206.37</v>
      </c>
      <c r="G358" s="330" t="s">
        <v>1752</v>
      </c>
      <c r="H358" s="330" t="s">
        <v>60</v>
      </c>
      <c r="I358" s="331" t="s">
        <v>1753</v>
      </c>
      <c r="J358" s="329">
        <v>44178</v>
      </c>
      <c r="K358" s="333" t="s">
        <v>491</v>
      </c>
      <c r="L358" s="329">
        <v>44356</v>
      </c>
      <c r="M358" s="335" t="s">
        <v>10693</v>
      </c>
      <c r="N358" s="335" t="s">
        <v>60</v>
      </c>
      <c r="O358" s="335" t="s">
        <v>60</v>
      </c>
      <c r="P358" s="341" t="s">
        <v>60</v>
      </c>
      <c r="Q358" s="331" t="s">
        <v>8633</v>
      </c>
      <c r="R358" s="339" t="s">
        <v>10694</v>
      </c>
      <c r="S358" s="333" t="s">
        <v>10695</v>
      </c>
      <c r="T358" s="346" t="s">
        <v>6921</v>
      </c>
      <c r="U358" s="331" t="s">
        <v>492</v>
      </c>
      <c r="V358" s="335" t="s">
        <v>10696</v>
      </c>
      <c r="W358" s="339" t="s">
        <v>10697</v>
      </c>
      <c r="X358" s="340">
        <v>21713.200000000001</v>
      </c>
      <c r="Y358" s="335" t="s">
        <v>60</v>
      </c>
      <c r="Z358" s="333" t="s">
        <v>60</v>
      </c>
      <c r="AA358" s="330" t="s">
        <v>60</v>
      </c>
      <c r="AB358" s="332">
        <v>25.79</v>
      </c>
      <c r="AC358" s="332">
        <v>1.1000000000000001</v>
      </c>
      <c r="AD358" s="341" t="s">
        <v>60</v>
      </c>
      <c r="AE358" s="341" t="s">
        <v>60</v>
      </c>
      <c r="AF358" s="341" t="s">
        <v>60</v>
      </c>
      <c r="AG358" s="341" t="s">
        <v>60</v>
      </c>
      <c r="AH358" s="332">
        <v>6031.37</v>
      </c>
      <c r="AI358" s="341" t="s">
        <v>60</v>
      </c>
      <c r="AJ358" s="341" t="s">
        <v>60</v>
      </c>
      <c r="AK358" s="341" t="s">
        <v>60</v>
      </c>
      <c r="AL358" s="331" t="s">
        <v>8328</v>
      </c>
      <c r="AM358" s="331" t="s">
        <v>8329</v>
      </c>
      <c r="AN358" s="332">
        <v>11.63</v>
      </c>
      <c r="AO358" s="332">
        <v>7.76</v>
      </c>
      <c r="AP358" s="332">
        <v>19.87</v>
      </c>
      <c r="AQ358" s="90">
        <f t="shared" si="5"/>
        <v>307</v>
      </c>
      <c r="AR358" s="90">
        <f t="shared" si="5"/>
        <v>350</v>
      </c>
      <c r="AS358" s="90">
        <f t="shared" si="5"/>
        <v>295</v>
      </c>
    </row>
    <row r="359" spans="1:45" ht="409.5">
      <c r="A359" s="329">
        <v>44370</v>
      </c>
      <c r="B359" s="330" t="s">
        <v>221</v>
      </c>
      <c r="C359" s="330" t="s">
        <v>60</v>
      </c>
      <c r="D359" s="331" t="s">
        <v>61</v>
      </c>
      <c r="E359" s="331" t="s">
        <v>67</v>
      </c>
      <c r="F359" s="332">
        <v>268.83999999999997</v>
      </c>
      <c r="G359" s="330" t="s">
        <v>222</v>
      </c>
      <c r="H359" s="330" t="s">
        <v>60</v>
      </c>
      <c r="I359" s="331" t="s">
        <v>223</v>
      </c>
      <c r="J359" s="329">
        <v>44370</v>
      </c>
      <c r="K359" s="333" t="s">
        <v>491</v>
      </c>
      <c r="L359" s="329">
        <v>44469</v>
      </c>
      <c r="M359" s="335" t="s">
        <v>10698</v>
      </c>
      <c r="N359" s="335" t="s">
        <v>60</v>
      </c>
      <c r="O359" s="335" t="s">
        <v>60</v>
      </c>
      <c r="P359" s="341" t="s">
        <v>60</v>
      </c>
      <c r="Q359" s="331" t="s">
        <v>8633</v>
      </c>
      <c r="R359" s="339" t="s">
        <v>10699</v>
      </c>
      <c r="S359" s="333" t="s">
        <v>10700</v>
      </c>
      <c r="T359" s="331" t="s">
        <v>6921</v>
      </c>
      <c r="U359" s="331" t="s">
        <v>492</v>
      </c>
      <c r="V359" s="335" t="s">
        <v>10701</v>
      </c>
      <c r="W359" s="333" t="s">
        <v>10702</v>
      </c>
      <c r="X359" s="340">
        <v>2600.3000000000002</v>
      </c>
      <c r="Y359" s="335" t="s">
        <v>60</v>
      </c>
      <c r="Z359" s="333" t="s">
        <v>60</v>
      </c>
      <c r="AA359" s="330" t="s">
        <v>60</v>
      </c>
      <c r="AB359" s="332">
        <v>14.78</v>
      </c>
      <c r="AC359" s="332">
        <v>1.52</v>
      </c>
      <c r="AD359" s="341" t="s">
        <v>60</v>
      </c>
      <c r="AE359" s="341" t="s">
        <v>60</v>
      </c>
      <c r="AF359" s="341" t="s">
        <v>60</v>
      </c>
      <c r="AG359" s="341" t="s">
        <v>60</v>
      </c>
      <c r="AH359" s="332">
        <v>268.44</v>
      </c>
      <c r="AI359" s="336">
        <v>60.2</v>
      </c>
      <c r="AJ359" s="336">
        <v>18.5</v>
      </c>
      <c r="AK359" s="336">
        <v>1764</v>
      </c>
      <c r="AL359" s="331" t="s">
        <v>8328</v>
      </c>
      <c r="AM359" s="331" t="s">
        <v>8329</v>
      </c>
      <c r="AN359" s="332">
        <v>13.73</v>
      </c>
      <c r="AO359" s="332">
        <v>7.35</v>
      </c>
      <c r="AP359" s="332">
        <v>9.57</v>
      </c>
      <c r="AQ359" s="90">
        <f t="shared" si="5"/>
        <v>297</v>
      </c>
      <c r="AR359" s="90">
        <f t="shared" si="5"/>
        <v>351</v>
      </c>
      <c r="AS359" s="90">
        <f t="shared" si="5"/>
        <v>357</v>
      </c>
    </row>
    <row r="360" spans="1:45" ht="168.75">
      <c r="A360" s="329">
        <v>44803</v>
      </c>
      <c r="B360" s="330" t="s">
        <v>667</v>
      </c>
      <c r="C360" s="330" t="s">
        <v>668</v>
      </c>
      <c r="D360" s="331" t="s">
        <v>61</v>
      </c>
      <c r="E360" s="331" t="s">
        <v>67</v>
      </c>
      <c r="F360" s="332">
        <v>161.61000000000001</v>
      </c>
      <c r="G360" s="330" t="s">
        <v>2137</v>
      </c>
      <c r="H360" s="330" t="s">
        <v>669</v>
      </c>
      <c r="I360" s="331" t="s">
        <v>2138</v>
      </c>
      <c r="J360" s="329">
        <v>44803</v>
      </c>
      <c r="K360" s="333" t="s">
        <v>491</v>
      </c>
      <c r="L360" s="329">
        <v>44834</v>
      </c>
      <c r="M360" s="335" t="s">
        <v>8645</v>
      </c>
      <c r="N360" s="335" t="s">
        <v>8646</v>
      </c>
      <c r="O360" s="335" t="s">
        <v>8647</v>
      </c>
      <c r="P360" s="341" t="s">
        <v>60</v>
      </c>
      <c r="Q360" s="331" t="s">
        <v>8648</v>
      </c>
      <c r="R360" s="339" t="s">
        <v>8649</v>
      </c>
      <c r="S360" s="333" t="s">
        <v>8650</v>
      </c>
      <c r="T360" s="331" t="s">
        <v>6917</v>
      </c>
      <c r="U360" s="331" t="s">
        <v>492</v>
      </c>
      <c r="V360" s="335" t="s">
        <v>10703</v>
      </c>
      <c r="W360" s="333" t="s">
        <v>10704</v>
      </c>
      <c r="X360" s="330" t="s">
        <v>60</v>
      </c>
      <c r="Y360" s="335" t="s">
        <v>8651</v>
      </c>
      <c r="Z360" s="339" t="s">
        <v>8652</v>
      </c>
      <c r="AA360" s="330" t="s">
        <v>60</v>
      </c>
      <c r="AB360" s="341" t="s">
        <v>60</v>
      </c>
      <c r="AC360" s="332">
        <v>4.3899999999999997</v>
      </c>
      <c r="AD360" s="332">
        <v>59.25</v>
      </c>
      <c r="AE360" s="332">
        <v>187.57</v>
      </c>
      <c r="AF360" s="332">
        <v>5.94</v>
      </c>
      <c r="AG360" s="332">
        <v>202.79</v>
      </c>
      <c r="AH360" s="332">
        <v>102.38</v>
      </c>
      <c r="AI360" s="336">
        <v>34.6</v>
      </c>
      <c r="AJ360" s="332">
        <v>-4.5599999999999996</v>
      </c>
      <c r="AK360" s="336">
        <v>139</v>
      </c>
      <c r="AL360" s="331" t="s">
        <v>8328</v>
      </c>
      <c r="AM360" s="331" t="s">
        <v>8329</v>
      </c>
      <c r="AN360" s="332">
        <v>1.1399999999999999</v>
      </c>
      <c r="AO360" s="332">
        <v>7.23</v>
      </c>
      <c r="AP360" s="332">
        <v>58.93</v>
      </c>
      <c r="AQ360" s="90">
        <f t="shared" si="5"/>
        <v>387</v>
      </c>
      <c r="AR360" s="90">
        <f t="shared" si="5"/>
        <v>352</v>
      </c>
      <c r="AS360" s="90">
        <f t="shared" si="5"/>
        <v>104</v>
      </c>
    </row>
    <row r="361" spans="1:45" ht="191.25">
      <c r="A361" s="329">
        <v>43868</v>
      </c>
      <c r="B361" s="330" t="s">
        <v>2372</v>
      </c>
      <c r="C361" s="330" t="s">
        <v>2373</v>
      </c>
      <c r="D361" s="331" t="s">
        <v>61</v>
      </c>
      <c r="E361" s="331" t="s">
        <v>77</v>
      </c>
      <c r="F361" s="332">
        <v>1283.73</v>
      </c>
      <c r="G361" s="330" t="s">
        <v>2374</v>
      </c>
      <c r="H361" s="330" t="s">
        <v>60</v>
      </c>
      <c r="I361" s="331" t="s">
        <v>2375</v>
      </c>
      <c r="J361" s="329">
        <v>43868</v>
      </c>
      <c r="K361" s="333" t="s">
        <v>491</v>
      </c>
      <c r="L361" s="334" t="s">
        <v>60</v>
      </c>
      <c r="M361" s="335" t="s">
        <v>10705</v>
      </c>
      <c r="N361" s="335" t="s">
        <v>10706</v>
      </c>
      <c r="O361" s="335" t="s">
        <v>60</v>
      </c>
      <c r="P361" s="336">
        <v>1152</v>
      </c>
      <c r="Q361" s="331" t="s">
        <v>10707</v>
      </c>
      <c r="R361" s="339" t="s">
        <v>10708</v>
      </c>
      <c r="S361" s="333" t="s">
        <v>9272</v>
      </c>
      <c r="T361" s="331" t="s">
        <v>6917</v>
      </c>
      <c r="U361" s="331" t="s">
        <v>492</v>
      </c>
      <c r="V361" s="335" t="s">
        <v>10709</v>
      </c>
      <c r="W361" s="333" t="s">
        <v>9274</v>
      </c>
      <c r="X361" s="330" t="s">
        <v>60</v>
      </c>
      <c r="Y361" s="335" t="s">
        <v>60</v>
      </c>
      <c r="Z361" s="333" t="s">
        <v>60</v>
      </c>
      <c r="AA361" s="330" t="s">
        <v>60</v>
      </c>
      <c r="AB361" s="332">
        <v>4.88</v>
      </c>
      <c r="AC361" s="338">
        <v>0.49099999999999999</v>
      </c>
      <c r="AD361" s="332">
        <v>5.92</v>
      </c>
      <c r="AE361" s="332">
        <v>7.73</v>
      </c>
      <c r="AF361" s="332">
        <v>3.47</v>
      </c>
      <c r="AG361" s="332">
        <v>1487.26</v>
      </c>
      <c r="AH361" s="332">
        <v>527.26</v>
      </c>
      <c r="AI361" s="336">
        <v>364.9</v>
      </c>
      <c r="AJ361" s="336">
        <v>81.900000000000006</v>
      </c>
      <c r="AK361" s="336">
        <v>3214.5</v>
      </c>
      <c r="AL361" s="331" t="s">
        <v>8328</v>
      </c>
      <c r="AM361" s="331" t="s">
        <v>8329</v>
      </c>
      <c r="AN361" s="332">
        <v>-13.1</v>
      </c>
      <c r="AO361" s="332">
        <v>6.91</v>
      </c>
      <c r="AP361" s="332">
        <v>28.46</v>
      </c>
      <c r="AQ361" s="90">
        <f t="shared" si="5"/>
        <v>441</v>
      </c>
      <c r="AR361" s="90">
        <f t="shared" si="5"/>
        <v>353</v>
      </c>
      <c r="AS361" s="90">
        <f t="shared" si="5"/>
        <v>248</v>
      </c>
    </row>
    <row r="362" spans="1:45" ht="247.5">
      <c r="A362" s="329">
        <v>43853</v>
      </c>
      <c r="B362" s="330" t="s">
        <v>1900</v>
      </c>
      <c r="C362" s="330" t="s">
        <v>1901</v>
      </c>
      <c r="D362" s="331" t="s">
        <v>61</v>
      </c>
      <c r="E362" s="331" t="s">
        <v>67</v>
      </c>
      <c r="F362" s="332">
        <v>13.02</v>
      </c>
      <c r="G362" s="330" t="s">
        <v>1902</v>
      </c>
      <c r="H362" s="330" t="s">
        <v>1903</v>
      </c>
      <c r="I362" s="331" t="s">
        <v>1904</v>
      </c>
      <c r="J362" s="329">
        <v>43853</v>
      </c>
      <c r="K362" s="333" t="s">
        <v>491</v>
      </c>
      <c r="L362" s="329">
        <v>43916</v>
      </c>
      <c r="M362" s="335" t="s">
        <v>10710</v>
      </c>
      <c r="N362" s="335" t="s">
        <v>60</v>
      </c>
      <c r="O362" s="335" t="s">
        <v>60</v>
      </c>
      <c r="P362" s="341" t="s">
        <v>60</v>
      </c>
      <c r="Q362" s="331" t="s">
        <v>8409</v>
      </c>
      <c r="R362" s="339" t="s">
        <v>10711</v>
      </c>
      <c r="S362" s="333" t="s">
        <v>10712</v>
      </c>
      <c r="T362" s="331" t="s">
        <v>6923</v>
      </c>
      <c r="U362" s="331" t="s">
        <v>492</v>
      </c>
      <c r="V362" s="335" t="s">
        <v>10713</v>
      </c>
      <c r="W362" s="333" t="s">
        <v>10714</v>
      </c>
      <c r="X362" s="340">
        <v>480.2</v>
      </c>
      <c r="Y362" s="335" t="s">
        <v>60</v>
      </c>
      <c r="Z362" s="333" t="s">
        <v>10714</v>
      </c>
      <c r="AA362" s="330" t="s">
        <v>60</v>
      </c>
      <c r="AB362" s="341" t="s">
        <v>60</v>
      </c>
      <c r="AC362" s="341" t="s">
        <v>60</v>
      </c>
      <c r="AD362" s="341" t="s">
        <v>60</v>
      </c>
      <c r="AE362" s="341" t="s">
        <v>60</v>
      </c>
      <c r="AF362" s="341" t="s">
        <v>60</v>
      </c>
      <c r="AG362" s="341" t="s">
        <v>60</v>
      </c>
      <c r="AH362" s="332">
        <v>25.8</v>
      </c>
      <c r="AI362" s="332">
        <v>5.68</v>
      </c>
      <c r="AJ362" s="332">
        <v>2.04</v>
      </c>
      <c r="AK362" s="341" t="s">
        <v>60</v>
      </c>
      <c r="AL362" s="331" t="s">
        <v>8328</v>
      </c>
      <c r="AM362" s="331" t="s">
        <v>8329</v>
      </c>
      <c r="AN362" s="332">
        <v>6.83</v>
      </c>
      <c r="AO362" s="332">
        <v>6.76</v>
      </c>
      <c r="AP362" s="332">
        <v>8.68</v>
      </c>
      <c r="AQ362" s="90">
        <f t="shared" si="5"/>
        <v>340</v>
      </c>
      <c r="AR362" s="90">
        <f t="shared" si="5"/>
        <v>354</v>
      </c>
      <c r="AS362" s="90">
        <f t="shared" si="5"/>
        <v>365</v>
      </c>
    </row>
    <row r="363" spans="1:45" ht="101.25">
      <c r="A363" s="329">
        <v>44824</v>
      </c>
      <c r="B363" s="330" t="s">
        <v>1859</v>
      </c>
      <c r="C363" s="330" t="s">
        <v>1860</v>
      </c>
      <c r="D363" s="331" t="s">
        <v>61</v>
      </c>
      <c r="E363" s="331" t="s">
        <v>67</v>
      </c>
      <c r="F363" s="332">
        <v>510.77</v>
      </c>
      <c r="G363" s="330" t="s">
        <v>1861</v>
      </c>
      <c r="H363" s="330" t="s">
        <v>60</v>
      </c>
      <c r="I363" s="331" t="s">
        <v>1862</v>
      </c>
      <c r="J363" s="329">
        <v>44824</v>
      </c>
      <c r="K363" s="333" t="s">
        <v>491</v>
      </c>
      <c r="L363" s="329">
        <v>44869</v>
      </c>
      <c r="M363" s="335" t="s">
        <v>10715</v>
      </c>
      <c r="N363" s="335" t="s">
        <v>10716</v>
      </c>
      <c r="O363" s="335" t="s">
        <v>10717</v>
      </c>
      <c r="P363" s="336">
        <v>288.7</v>
      </c>
      <c r="Q363" s="331" t="s">
        <v>9584</v>
      </c>
      <c r="R363" s="339" t="s">
        <v>10718</v>
      </c>
      <c r="S363" s="333" t="s">
        <v>8539</v>
      </c>
      <c r="T363" s="331" t="s">
        <v>6917</v>
      </c>
      <c r="U363" s="331" t="s">
        <v>492</v>
      </c>
      <c r="V363" s="335" t="s">
        <v>10719</v>
      </c>
      <c r="W363" s="333" t="s">
        <v>9903</v>
      </c>
      <c r="X363" s="330" t="s">
        <v>60</v>
      </c>
      <c r="Y363" s="335" t="s">
        <v>60</v>
      </c>
      <c r="Z363" s="333" t="s">
        <v>60</v>
      </c>
      <c r="AA363" s="330" t="s">
        <v>60</v>
      </c>
      <c r="AB363" s="332">
        <v>6.74</v>
      </c>
      <c r="AC363" s="338">
        <v>0.92300000000000004</v>
      </c>
      <c r="AD363" s="332">
        <v>5.17</v>
      </c>
      <c r="AE363" s="332">
        <v>5.8</v>
      </c>
      <c r="AF363" s="338">
        <v>0.94199999999999995</v>
      </c>
      <c r="AG363" s="332">
        <v>466.51</v>
      </c>
      <c r="AH363" s="332">
        <v>338.25</v>
      </c>
      <c r="AI363" s="336">
        <v>465.5</v>
      </c>
      <c r="AJ363" s="336">
        <v>50.2</v>
      </c>
      <c r="AK363" s="336">
        <v>904.6</v>
      </c>
      <c r="AL363" s="331" t="s">
        <v>8328</v>
      </c>
      <c r="AM363" s="331" t="s">
        <v>8329</v>
      </c>
      <c r="AN363" s="332">
        <v>7.8</v>
      </c>
      <c r="AO363" s="332">
        <v>6.58</v>
      </c>
      <c r="AP363" s="332">
        <v>2.35</v>
      </c>
      <c r="AQ363" s="90">
        <f t="shared" si="5"/>
        <v>331</v>
      </c>
      <c r="AR363" s="90">
        <f t="shared" si="5"/>
        <v>355</v>
      </c>
      <c r="AS363" s="90">
        <f t="shared" si="5"/>
        <v>399</v>
      </c>
    </row>
    <row r="364" spans="1:45" ht="236.25">
      <c r="A364" s="329">
        <v>44571</v>
      </c>
      <c r="B364" s="330" t="s">
        <v>1909</v>
      </c>
      <c r="C364" s="330" t="s">
        <v>1910</v>
      </c>
      <c r="D364" s="331" t="s">
        <v>61</v>
      </c>
      <c r="E364" s="331" t="s">
        <v>67</v>
      </c>
      <c r="F364" s="332">
        <v>259.69</v>
      </c>
      <c r="G364" s="330" t="s">
        <v>1911</v>
      </c>
      <c r="H364" s="330" t="s">
        <v>1912</v>
      </c>
      <c r="I364" s="331" t="s">
        <v>1913</v>
      </c>
      <c r="J364" s="329">
        <v>44571</v>
      </c>
      <c r="K364" s="333" t="s">
        <v>491</v>
      </c>
      <c r="L364" s="329">
        <v>44579</v>
      </c>
      <c r="M364" s="335" t="s">
        <v>10720</v>
      </c>
      <c r="N364" s="335" t="s">
        <v>10721</v>
      </c>
      <c r="O364" s="335" t="s">
        <v>10722</v>
      </c>
      <c r="P364" s="341" t="s">
        <v>60</v>
      </c>
      <c r="Q364" s="331" t="s">
        <v>9961</v>
      </c>
      <c r="R364" s="339" t="s">
        <v>10723</v>
      </c>
      <c r="S364" s="333" t="s">
        <v>8508</v>
      </c>
      <c r="T364" s="331" t="s">
        <v>6917</v>
      </c>
      <c r="U364" s="331" t="s">
        <v>492</v>
      </c>
      <c r="V364" s="335" t="s">
        <v>10724</v>
      </c>
      <c r="W364" s="333" t="s">
        <v>10725</v>
      </c>
      <c r="X364" s="330" t="s">
        <v>60</v>
      </c>
      <c r="Y364" s="335" t="s">
        <v>10726</v>
      </c>
      <c r="Z364" s="339" t="s">
        <v>10727</v>
      </c>
      <c r="AA364" s="330" t="s">
        <v>60</v>
      </c>
      <c r="AB364" s="332">
        <v>91.63</v>
      </c>
      <c r="AC364" s="332">
        <v>2.39</v>
      </c>
      <c r="AD364" s="341" t="s">
        <v>60</v>
      </c>
      <c r="AE364" s="341" t="s">
        <v>60</v>
      </c>
      <c r="AF364" s="332">
        <v>9.9</v>
      </c>
      <c r="AG364" s="332">
        <v>314.66000000000003</v>
      </c>
      <c r="AH364" s="332">
        <v>254.48</v>
      </c>
      <c r="AI364" s="336">
        <v>32.5</v>
      </c>
      <c r="AJ364" s="332">
        <v>4.83</v>
      </c>
      <c r="AK364" s="336">
        <v>216</v>
      </c>
      <c r="AL364" s="331" t="s">
        <v>8328</v>
      </c>
      <c r="AM364" s="331" t="s">
        <v>8329</v>
      </c>
      <c r="AN364" s="332">
        <v>6.48</v>
      </c>
      <c r="AO364" s="332">
        <v>6.48</v>
      </c>
      <c r="AP364" s="332">
        <v>33.72</v>
      </c>
      <c r="AQ364" s="90">
        <f t="shared" si="5"/>
        <v>343</v>
      </c>
      <c r="AR364" s="90">
        <f t="shared" si="5"/>
        <v>356</v>
      </c>
      <c r="AS364" s="90">
        <f t="shared" si="5"/>
        <v>217</v>
      </c>
    </row>
    <row r="365" spans="1:45" ht="236.25">
      <c r="A365" s="329">
        <v>44568</v>
      </c>
      <c r="B365" s="330" t="s">
        <v>1246</v>
      </c>
      <c r="C365" s="330" t="s">
        <v>1247</v>
      </c>
      <c r="D365" s="331" t="s">
        <v>61</v>
      </c>
      <c r="E365" s="331" t="s">
        <v>77</v>
      </c>
      <c r="F365" s="332">
        <v>532.77</v>
      </c>
      <c r="G365" s="330" t="s">
        <v>1248</v>
      </c>
      <c r="H365" s="330" t="s">
        <v>60</v>
      </c>
      <c r="I365" s="331" t="s">
        <v>1249</v>
      </c>
      <c r="J365" s="329">
        <v>44568</v>
      </c>
      <c r="K365" s="333" t="s">
        <v>491</v>
      </c>
      <c r="L365" s="334" t="s">
        <v>60</v>
      </c>
      <c r="M365" s="335" t="s">
        <v>10728</v>
      </c>
      <c r="N365" s="335" t="s">
        <v>10729</v>
      </c>
      <c r="O365" s="335" t="s">
        <v>10730</v>
      </c>
      <c r="P365" s="336">
        <v>305</v>
      </c>
      <c r="Q365" s="331" t="s">
        <v>8409</v>
      </c>
      <c r="R365" s="339" t="s">
        <v>10731</v>
      </c>
      <c r="S365" s="333" t="s">
        <v>9645</v>
      </c>
      <c r="T365" s="331" t="s">
        <v>6919</v>
      </c>
      <c r="U365" s="331" t="s">
        <v>492</v>
      </c>
      <c r="V365" s="335" t="s">
        <v>10732</v>
      </c>
      <c r="W365" s="333" t="s">
        <v>8855</v>
      </c>
      <c r="X365" s="340">
        <v>8942.2000000000007</v>
      </c>
      <c r="Y365" s="335" t="s">
        <v>60</v>
      </c>
      <c r="Z365" s="333" t="s">
        <v>60</v>
      </c>
      <c r="AA365" s="330" t="s">
        <v>60</v>
      </c>
      <c r="AB365" s="332">
        <v>19.27</v>
      </c>
      <c r="AC365" s="332">
        <v>2.36</v>
      </c>
      <c r="AD365" s="341" t="s">
        <v>60</v>
      </c>
      <c r="AE365" s="341" t="s">
        <v>60</v>
      </c>
      <c r="AF365" s="341" t="s">
        <v>60</v>
      </c>
      <c r="AG365" s="341" t="s">
        <v>60</v>
      </c>
      <c r="AH365" s="332">
        <v>532.77</v>
      </c>
      <c r="AI365" s="336">
        <v>154.1</v>
      </c>
      <c r="AJ365" s="336">
        <v>13.4</v>
      </c>
      <c r="AK365" s="336">
        <v>1246.0999999999999</v>
      </c>
      <c r="AL365" s="331" t="s">
        <v>8328</v>
      </c>
      <c r="AM365" s="331" t="s">
        <v>8329</v>
      </c>
      <c r="AN365" s="332">
        <v>34.590000000000003</v>
      </c>
      <c r="AO365" s="332">
        <v>6.43</v>
      </c>
      <c r="AP365" s="332">
        <v>11.58</v>
      </c>
      <c r="AQ365" s="90">
        <f t="shared" si="5"/>
        <v>172</v>
      </c>
      <c r="AR365" s="90">
        <f t="shared" si="5"/>
        <v>357</v>
      </c>
      <c r="AS365" s="90">
        <f t="shared" si="5"/>
        <v>341</v>
      </c>
    </row>
    <row r="366" spans="1:45" ht="371.25">
      <c r="A366" s="329">
        <v>43902</v>
      </c>
      <c r="B366" s="330" t="s">
        <v>265</v>
      </c>
      <c r="C366" s="330" t="s">
        <v>60</v>
      </c>
      <c r="D366" s="331" t="s">
        <v>61</v>
      </c>
      <c r="E366" s="331" t="s">
        <v>67</v>
      </c>
      <c r="F366" s="332">
        <v>212.06</v>
      </c>
      <c r="G366" s="330" t="s">
        <v>266</v>
      </c>
      <c r="H366" s="330" t="s">
        <v>267</v>
      </c>
      <c r="I366" s="331" t="s">
        <v>268</v>
      </c>
      <c r="J366" s="329">
        <v>43902</v>
      </c>
      <c r="K366" s="333" t="s">
        <v>491</v>
      </c>
      <c r="L366" s="329">
        <v>44043</v>
      </c>
      <c r="M366" s="335" t="s">
        <v>10733</v>
      </c>
      <c r="N366" s="335" t="s">
        <v>60</v>
      </c>
      <c r="O366" s="335" t="s">
        <v>60</v>
      </c>
      <c r="P366" s="341" t="s">
        <v>60</v>
      </c>
      <c r="Q366" s="331" t="s">
        <v>8633</v>
      </c>
      <c r="R366" s="339" t="s">
        <v>9444</v>
      </c>
      <c r="S366" s="333" t="s">
        <v>10734</v>
      </c>
      <c r="T366" s="331" t="s">
        <v>6921</v>
      </c>
      <c r="U366" s="331" t="s">
        <v>492</v>
      </c>
      <c r="V366" s="335" t="s">
        <v>10345</v>
      </c>
      <c r="W366" s="333" t="s">
        <v>10346</v>
      </c>
      <c r="X366" s="340">
        <v>1637.8</v>
      </c>
      <c r="Y366" s="335" t="s">
        <v>10735</v>
      </c>
      <c r="Z366" s="333" t="s">
        <v>8971</v>
      </c>
      <c r="AA366" s="330" t="s">
        <v>60</v>
      </c>
      <c r="AB366" s="332">
        <v>9.3800000000000008</v>
      </c>
      <c r="AC366" s="332">
        <v>1.06</v>
      </c>
      <c r="AD366" s="341" t="s">
        <v>60</v>
      </c>
      <c r="AE366" s="341" t="s">
        <v>60</v>
      </c>
      <c r="AF366" s="341" t="s">
        <v>60</v>
      </c>
      <c r="AG366" s="341" t="s">
        <v>60</v>
      </c>
      <c r="AH366" s="332">
        <v>211.52</v>
      </c>
      <c r="AI366" s="336">
        <v>71.400000000000006</v>
      </c>
      <c r="AJ366" s="336">
        <v>21.8</v>
      </c>
      <c r="AK366" s="336">
        <v>2001.7</v>
      </c>
      <c r="AL366" s="331" t="s">
        <v>8328</v>
      </c>
      <c r="AM366" s="331" t="s">
        <v>8329</v>
      </c>
      <c r="AN366" s="332">
        <v>23.42</v>
      </c>
      <c r="AO366" s="332">
        <v>6.31</v>
      </c>
      <c r="AP366" s="332">
        <v>-10.38</v>
      </c>
      <c r="AQ366" s="90">
        <f t="shared" si="5"/>
        <v>228</v>
      </c>
      <c r="AR366" s="90">
        <f t="shared" si="5"/>
        <v>358</v>
      </c>
      <c r="AS366" s="90">
        <f t="shared" si="5"/>
        <v>447</v>
      </c>
    </row>
    <row r="367" spans="1:45" ht="236.25">
      <c r="A367" s="329">
        <v>44742</v>
      </c>
      <c r="B367" s="330" t="s">
        <v>1686</v>
      </c>
      <c r="C367" s="330" t="s">
        <v>1687</v>
      </c>
      <c r="D367" s="331" t="s">
        <v>61</v>
      </c>
      <c r="E367" s="331" t="s">
        <v>77</v>
      </c>
      <c r="F367" s="332">
        <v>570.20000000000005</v>
      </c>
      <c r="G367" s="330" t="s">
        <v>1688</v>
      </c>
      <c r="H367" s="330" t="s">
        <v>60</v>
      </c>
      <c r="I367" s="331" t="s">
        <v>1689</v>
      </c>
      <c r="J367" s="329">
        <v>44742</v>
      </c>
      <c r="K367" s="333" t="s">
        <v>491</v>
      </c>
      <c r="L367" s="334" t="s">
        <v>60</v>
      </c>
      <c r="M367" s="335" t="s">
        <v>10736</v>
      </c>
      <c r="N367" s="335" t="s">
        <v>10737</v>
      </c>
      <c r="O367" s="335" t="s">
        <v>10738</v>
      </c>
      <c r="P367" s="336">
        <v>536.1</v>
      </c>
      <c r="Q367" s="331" t="s">
        <v>8748</v>
      </c>
      <c r="R367" s="339" t="s">
        <v>10739</v>
      </c>
      <c r="S367" s="333" t="s">
        <v>10740</v>
      </c>
      <c r="T367" s="331" t="s">
        <v>6919</v>
      </c>
      <c r="U367" s="331" t="s">
        <v>492</v>
      </c>
      <c r="V367" s="335" t="s">
        <v>10741</v>
      </c>
      <c r="W367" s="333" t="s">
        <v>8855</v>
      </c>
      <c r="X367" s="340">
        <v>1032.8</v>
      </c>
      <c r="Y367" s="335" t="s">
        <v>60</v>
      </c>
      <c r="Z367" s="333" t="s">
        <v>60</v>
      </c>
      <c r="AA367" s="330" t="s">
        <v>60</v>
      </c>
      <c r="AB367" s="332">
        <v>12.54</v>
      </c>
      <c r="AC367" s="332">
        <v>2.58</v>
      </c>
      <c r="AD367" s="332">
        <v>6.92</v>
      </c>
      <c r="AE367" s="332">
        <v>8.7799999999999994</v>
      </c>
      <c r="AF367" s="332">
        <v>1.44</v>
      </c>
      <c r="AG367" s="332">
        <v>562.79</v>
      </c>
      <c r="AH367" s="332">
        <v>465.35</v>
      </c>
      <c r="AI367" s="336">
        <v>382.3</v>
      </c>
      <c r="AJ367" s="336">
        <v>31.6</v>
      </c>
      <c r="AK367" s="336">
        <v>414.6</v>
      </c>
      <c r="AL367" s="331" t="s">
        <v>8328</v>
      </c>
      <c r="AM367" s="331" t="s">
        <v>8329</v>
      </c>
      <c r="AN367" s="332">
        <v>14.24</v>
      </c>
      <c r="AO367" s="332">
        <v>6.15</v>
      </c>
      <c r="AP367" s="332">
        <v>-9.26</v>
      </c>
      <c r="AQ367" s="90">
        <f t="shared" si="5"/>
        <v>291</v>
      </c>
      <c r="AR367" s="90">
        <f t="shared" si="5"/>
        <v>359</v>
      </c>
      <c r="AS367" s="90">
        <f t="shared" si="5"/>
        <v>440</v>
      </c>
    </row>
    <row r="368" spans="1:45" ht="168.75">
      <c r="A368" s="329">
        <v>44735</v>
      </c>
      <c r="B368" s="330" t="s">
        <v>10742</v>
      </c>
      <c r="C368" s="330" t="s">
        <v>10743</v>
      </c>
      <c r="D368" s="331" t="s">
        <v>61</v>
      </c>
      <c r="E368" s="331" t="s">
        <v>67</v>
      </c>
      <c r="F368" s="332">
        <v>144.79</v>
      </c>
      <c r="G368" s="330" t="s">
        <v>6182</v>
      </c>
      <c r="H368" s="330" t="s">
        <v>60</v>
      </c>
      <c r="I368" s="331" t="s">
        <v>6183</v>
      </c>
      <c r="J368" s="329">
        <v>44735</v>
      </c>
      <c r="K368" s="333" t="s">
        <v>491</v>
      </c>
      <c r="L368" s="329">
        <v>44781</v>
      </c>
      <c r="M368" s="335" t="s">
        <v>10744</v>
      </c>
      <c r="N368" s="335" t="s">
        <v>60</v>
      </c>
      <c r="O368" s="335" t="s">
        <v>60</v>
      </c>
      <c r="P368" s="336">
        <v>173.1</v>
      </c>
      <c r="Q368" s="331" t="s">
        <v>9474</v>
      </c>
      <c r="R368" s="339" t="s">
        <v>10745</v>
      </c>
      <c r="S368" s="333" t="s">
        <v>8539</v>
      </c>
      <c r="T368" s="331" t="s">
        <v>6917</v>
      </c>
      <c r="U368" s="331" t="s">
        <v>492</v>
      </c>
      <c r="V368" s="335" t="s">
        <v>10746</v>
      </c>
      <c r="W368" s="333" t="s">
        <v>8541</v>
      </c>
      <c r="X368" s="330" t="s">
        <v>60</v>
      </c>
      <c r="Y368" s="335" t="s">
        <v>60</v>
      </c>
      <c r="Z368" s="333" t="s">
        <v>60</v>
      </c>
      <c r="AA368" s="330" t="s">
        <v>60</v>
      </c>
      <c r="AB368" s="332">
        <v>9.0399999999999991</v>
      </c>
      <c r="AC368" s="338">
        <v>0.70799999999999996</v>
      </c>
      <c r="AD368" s="332">
        <v>9.0299999999999994</v>
      </c>
      <c r="AE368" s="332">
        <v>12.46</v>
      </c>
      <c r="AF368" s="332">
        <v>1.45</v>
      </c>
      <c r="AG368" s="332">
        <v>151.19</v>
      </c>
      <c r="AH368" s="332">
        <v>179.02</v>
      </c>
      <c r="AI368" s="336">
        <v>101</v>
      </c>
      <c r="AJ368" s="336">
        <v>19.600000000000001</v>
      </c>
      <c r="AK368" s="336">
        <v>357.5</v>
      </c>
      <c r="AL368" s="331" t="s">
        <v>8328</v>
      </c>
      <c r="AM368" s="331" t="s">
        <v>8329</v>
      </c>
      <c r="AN368" s="332">
        <v>6.36</v>
      </c>
      <c r="AO368" s="332">
        <v>5.94</v>
      </c>
      <c r="AP368" s="332">
        <v>41.97</v>
      </c>
      <c r="AQ368" s="90">
        <f t="shared" si="5"/>
        <v>344</v>
      </c>
      <c r="AR368" s="90">
        <f t="shared" si="5"/>
        <v>360</v>
      </c>
      <c r="AS368" s="90">
        <f t="shared" si="5"/>
        <v>175</v>
      </c>
    </row>
    <row r="369" spans="1:45" ht="202.5">
      <c r="A369" s="329">
        <v>44297</v>
      </c>
      <c r="B369" s="330" t="s">
        <v>1827</v>
      </c>
      <c r="C369" s="330" t="s">
        <v>60</v>
      </c>
      <c r="D369" s="331" t="s">
        <v>61</v>
      </c>
      <c r="E369" s="331" t="s">
        <v>67</v>
      </c>
      <c r="F369" s="332">
        <v>193.35</v>
      </c>
      <c r="G369" s="330" t="s">
        <v>1828</v>
      </c>
      <c r="H369" s="330" t="s">
        <v>60</v>
      </c>
      <c r="I369" s="331" t="s">
        <v>1829</v>
      </c>
      <c r="J369" s="329">
        <v>44297</v>
      </c>
      <c r="K369" s="333" t="s">
        <v>491</v>
      </c>
      <c r="L369" s="329">
        <v>44573</v>
      </c>
      <c r="M369" s="335" t="s">
        <v>10747</v>
      </c>
      <c r="N369" s="335" t="s">
        <v>60</v>
      </c>
      <c r="O369" s="335" t="s">
        <v>60</v>
      </c>
      <c r="P369" s="341" t="s">
        <v>60</v>
      </c>
      <c r="Q369" s="331" t="s">
        <v>9165</v>
      </c>
      <c r="R369" s="333" t="s">
        <v>10748</v>
      </c>
      <c r="S369" s="333" t="s">
        <v>9819</v>
      </c>
      <c r="T369" s="331" t="s">
        <v>6923</v>
      </c>
      <c r="U369" s="331" t="s">
        <v>492</v>
      </c>
      <c r="V369" s="335" t="s">
        <v>10749</v>
      </c>
      <c r="W369" s="333" t="s">
        <v>9821</v>
      </c>
      <c r="X369" s="340">
        <v>288.2</v>
      </c>
      <c r="Y369" s="335" t="s">
        <v>60</v>
      </c>
      <c r="Z369" s="333" t="s">
        <v>60</v>
      </c>
      <c r="AA369" s="330" t="s">
        <v>60</v>
      </c>
      <c r="AB369" s="332">
        <v>67.06</v>
      </c>
      <c r="AC369" s="332">
        <v>2.85</v>
      </c>
      <c r="AD369" s="341" t="s">
        <v>60</v>
      </c>
      <c r="AE369" s="341" t="s">
        <v>60</v>
      </c>
      <c r="AF369" s="341" t="s">
        <v>60</v>
      </c>
      <c r="AG369" s="341" t="s">
        <v>60</v>
      </c>
      <c r="AH369" s="332">
        <v>193.35</v>
      </c>
      <c r="AI369" s="336">
        <v>53.9</v>
      </c>
      <c r="AJ369" s="332">
        <v>1.25</v>
      </c>
      <c r="AK369" s="336">
        <v>290.2</v>
      </c>
      <c r="AL369" s="331" t="s">
        <v>8328</v>
      </c>
      <c r="AM369" s="331" t="s">
        <v>8329</v>
      </c>
      <c r="AN369" s="332">
        <v>9.31</v>
      </c>
      <c r="AO369" s="332">
        <v>5.86</v>
      </c>
      <c r="AP369" s="332">
        <v>10.99</v>
      </c>
      <c r="AQ369" s="90">
        <f t="shared" si="5"/>
        <v>323</v>
      </c>
      <c r="AR369" s="90">
        <f t="shared" si="5"/>
        <v>361</v>
      </c>
      <c r="AS369" s="90">
        <f t="shared" si="5"/>
        <v>349</v>
      </c>
    </row>
    <row r="370" spans="1:45" ht="225">
      <c r="A370" s="329">
        <v>44160</v>
      </c>
      <c r="B370" s="330" t="s">
        <v>2257</v>
      </c>
      <c r="C370" s="330" t="s">
        <v>2258</v>
      </c>
      <c r="D370" s="331" t="s">
        <v>61</v>
      </c>
      <c r="E370" s="331" t="s">
        <v>77</v>
      </c>
      <c r="F370" s="332">
        <v>11.38</v>
      </c>
      <c r="G370" s="330" t="s">
        <v>2259</v>
      </c>
      <c r="H370" s="330" t="s">
        <v>2260</v>
      </c>
      <c r="I370" s="331" t="s">
        <v>2261</v>
      </c>
      <c r="J370" s="329">
        <v>44160</v>
      </c>
      <c r="K370" s="333" t="s">
        <v>491</v>
      </c>
      <c r="L370" s="334" t="s">
        <v>60</v>
      </c>
      <c r="M370" s="335" t="s">
        <v>10750</v>
      </c>
      <c r="N370" s="335" t="s">
        <v>10751</v>
      </c>
      <c r="O370" s="335" t="s">
        <v>10752</v>
      </c>
      <c r="P370" s="336">
        <v>11.2</v>
      </c>
      <c r="Q370" s="331" t="s">
        <v>10753</v>
      </c>
      <c r="R370" s="339" t="s">
        <v>10754</v>
      </c>
      <c r="S370" s="333" t="s">
        <v>10755</v>
      </c>
      <c r="T370" s="331" t="s">
        <v>6923</v>
      </c>
      <c r="U370" s="331" t="s">
        <v>492</v>
      </c>
      <c r="V370" s="335" t="s">
        <v>10756</v>
      </c>
      <c r="W370" s="333" t="s">
        <v>10757</v>
      </c>
      <c r="X370" s="340">
        <v>25.3</v>
      </c>
      <c r="Y370" s="335" t="s">
        <v>10758</v>
      </c>
      <c r="Z370" s="339" t="s">
        <v>10759</v>
      </c>
      <c r="AA370" s="330" t="s">
        <v>60</v>
      </c>
      <c r="AB370" s="332">
        <v>16.2</v>
      </c>
      <c r="AC370" s="338">
        <v>0.77100000000000002</v>
      </c>
      <c r="AD370" s="332">
        <v>3.76</v>
      </c>
      <c r="AE370" s="332">
        <v>9.66</v>
      </c>
      <c r="AF370" s="338">
        <v>0.67500000000000004</v>
      </c>
      <c r="AG370" s="332">
        <v>6.22</v>
      </c>
      <c r="AH370" s="332">
        <v>11.3</v>
      </c>
      <c r="AI370" s="336">
        <v>12.2</v>
      </c>
      <c r="AJ370" s="338">
        <v>0.95699999999999996</v>
      </c>
      <c r="AK370" s="336">
        <v>17.600000000000001</v>
      </c>
      <c r="AL370" s="331" t="s">
        <v>8328</v>
      </c>
      <c r="AM370" s="331" t="s">
        <v>8329</v>
      </c>
      <c r="AN370" s="332">
        <v>-3.79</v>
      </c>
      <c r="AO370" s="332">
        <v>5.83</v>
      </c>
      <c r="AP370" s="332">
        <v>7.63</v>
      </c>
      <c r="AQ370" s="90">
        <f t="shared" si="5"/>
        <v>413</v>
      </c>
      <c r="AR370" s="90">
        <f t="shared" si="5"/>
        <v>362</v>
      </c>
      <c r="AS370" s="90">
        <f t="shared" si="5"/>
        <v>373</v>
      </c>
    </row>
    <row r="371" spans="1:45" ht="409.5">
      <c r="A371" s="329">
        <v>44827</v>
      </c>
      <c r="B371" s="330" t="s">
        <v>1883</v>
      </c>
      <c r="C371" s="330" t="s">
        <v>1884</v>
      </c>
      <c r="D371" s="331" t="s">
        <v>61</v>
      </c>
      <c r="E371" s="331" t="s">
        <v>77</v>
      </c>
      <c r="F371" s="332">
        <v>770.72</v>
      </c>
      <c r="G371" s="330" t="s">
        <v>1885</v>
      </c>
      <c r="H371" s="330" t="s">
        <v>1886</v>
      </c>
      <c r="I371" s="331" t="s">
        <v>1887</v>
      </c>
      <c r="J371" s="329">
        <v>44827</v>
      </c>
      <c r="K371" s="333" t="s">
        <v>491</v>
      </c>
      <c r="L371" s="334" t="s">
        <v>60</v>
      </c>
      <c r="M371" s="335" t="s">
        <v>10760</v>
      </c>
      <c r="N371" s="335" t="s">
        <v>10761</v>
      </c>
      <c r="O371" s="335" t="s">
        <v>60</v>
      </c>
      <c r="P371" s="336">
        <v>697.5</v>
      </c>
      <c r="Q371" s="331" t="s">
        <v>9384</v>
      </c>
      <c r="R371" s="339" t="s">
        <v>10762</v>
      </c>
      <c r="S371" s="333" t="s">
        <v>10763</v>
      </c>
      <c r="T371" s="331" t="s">
        <v>6915</v>
      </c>
      <c r="U371" s="331" t="s">
        <v>492</v>
      </c>
      <c r="V371" s="335" t="s">
        <v>10764</v>
      </c>
      <c r="W371" s="339" t="s">
        <v>10765</v>
      </c>
      <c r="X371" s="340">
        <v>8082.3</v>
      </c>
      <c r="Y371" s="335" t="s">
        <v>10766</v>
      </c>
      <c r="Z371" s="339" t="s">
        <v>10767</v>
      </c>
      <c r="AA371" s="330" t="s">
        <v>60</v>
      </c>
      <c r="AB371" s="332">
        <v>71.64</v>
      </c>
      <c r="AC371" s="332">
        <v>1.67</v>
      </c>
      <c r="AD371" s="332">
        <v>13.52</v>
      </c>
      <c r="AE371" s="332">
        <v>22.55</v>
      </c>
      <c r="AF371" s="332">
        <v>1.34</v>
      </c>
      <c r="AG371" s="332">
        <v>749.41</v>
      </c>
      <c r="AH371" s="332">
        <v>673.53</v>
      </c>
      <c r="AI371" s="336">
        <v>619.70000000000005</v>
      </c>
      <c r="AJ371" s="336">
        <v>10.5</v>
      </c>
      <c r="AK371" s="336">
        <v>826.2</v>
      </c>
      <c r="AL371" s="331" t="s">
        <v>8328</v>
      </c>
      <c r="AM371" s="331" t="s">
        <v>8329</v>
      </c>
      <c r="AN371" s="332">
        <v>7.25</v>
      </c>
      <c r="AO371" s="332">
        <v>5.71</v>
      </c>
      <c r="AP371" s="332">
        <v>5.71</v>
      </c>
      <c r="AQ371" s="90">
        <f t="shared" si="5"/>
        <v>337</v>
      </c>
      <c r="AR371" s="90">
        <f t="shared" si="5"/>
        <v>363</v>
      </c>
      <c r="AS371" s="90">
        <f t="shared" si="5"/>
        <v>381</v>
      </c>
    </row>
    <row r="372" spans="1:45" ht="326.25">
      <c r="A372" s="329">
        <v>44456</v>
      </c>
      <c r="B372" s="330" t="s">
        <v>1993</v>
      </c>
      <c r="C372" s="330" t="s">
        <v>1994</v>
      </c>
      <c r="D372" s="331" t="s">
        <v>61</v>
      </c>
      <c r="E372" s="331" t="s">
        <v>67</v>
      </c>
      <c r="F372" s="332">
        <v>1536.35</v>
      </c>
      <c r="G372" s="330" t="s">
        <v>1995</v>
      </c>
      <c r="H372" s="330" t="s">
        <v>60</v>
      </c>
      <c r="I372" s="331" t="s">
        <v>1996</v>
      </c>
      <c r="J372" s="329">
        <v>44456</v>
      </c>
      <c r="K372" s="333" t="s">
        <v>491</v>
      </c>
      <c r="L372" s="329">
        <v>44565</v>
      </c>
      <c r="M372" s="335" t="s">
        <v>10768</v>
      </c>
      <c r="N372" s="335" t="s">
        <v>10769</v>
      </c>
      <c r="O372" s="335" t="s">
        <v>10770</v>
      </c>
      <c r="P372" s="336">
        <v>1598.5</v>
      </c>
      <c r="Q372" s="331" t="s">
        <v>8547</v>
      </c>
      <c r="R372" s="337" t="s">
        <v>10771</v>
      </c>
      <c r="S372" s="333" t="s">
        <v>10772</v>
      </c>
      <c r="T372" s="331" t="s">
        <v>6915</v>
      </c>
      <c r="U372" s="331" t="s">
        <v>492</v>
      </c>
      <c r="V372" s="335" t="s">
        <v>10773</v>
      </c>
      <c r="W372" s="333" t="s">
        <v>10774</v>
      </c>
      <c r="X372" s="340">
        <v>6498.4</v>
      </c>
      <c r="Y372" s="335" t="s">
        <v>60</v>
      </c>
      <c r="Z372" s="333" t="s">
        <v>60</v>
      </c>
      <c r="AA372" s="330" t="s">
        <v>60</v>
      </c>
      <c r="AB372" s="341" t="s">
        <v>60</v>
      </c>
      <c r="AC372" s="332">
        <v>3.52</v>
      </c>
      <c r="AD372" s="341" t="s">
        <v>60</v>
      </c>
      <c r="AE372" s="341" t="s">
        <v>60</v>
      </c>
      <c r="AF372" s="332">
        <v>3.75</v>
      </c>
      <c r="AG372" s="332">
        <v>2229.9299999999998</v>
      </c>
      <c r="AH372" s="332">
        <v>1744.54</v>
      </c>
      <c r="AI372" s="336">
        <v>495.2</v>
      </c>
      <c r="AJ372" s="336">
        <v>-68</v>
      </c>
      <c r="AK372" s="336">
        <v>1255.8</v>
      </c>
      <c r="AL372" s="331" t="s">
        <v>8328</v>
      </c>
      <c r="AM372" s="331" t="s">
        <v>8329</v>
      </c>
      <c r="AN372" s="332">
        <v>4.2300000000000004</v>
      </c>
      <c r="AO372" s="332">
        <v>5.41</v>
      </c>
      <c r="AP372" s="332">
        <v>5.71</v>
      </c>
      <c r="AQ372" s="90">
        <f t="shared" si="5"/>
        <v>361</v>
      </c>
      <c r="AR372" s="90">
        <f t="shared" si="5"/>
        <v>364</v>
      </c>
      <c r="AS372" s="90">
        <f t="shared" si="5"/>
        <v>381</v>
      </c>
    </row>
    <row r="373" spans="1:45" ht="409.5">
      <c r="A373" s="329">
        <v>44358</v>
      </c>
      <c r="B373" s="330" t="s">
        <v>1878</v>
      </c>
      <c r="C373" s="330" t="s">
        <v>1879</v>
      </c>
      <c r="D373" s="331" t="s">
        <v>61</v>
      </c>
      <c r="E373" s="331" t="s">
        <v>67</v>
      </c>
      <c r="F373" s="332">
        <v>192.58</v>
      </c>
      <c r="G373" s="330" t="s">
        <v>1880</v>
      </c>
      <c r="H373" s="330" t="s">
        <v>1881</v>
      </c>
      <c r="I373" s="331" t="s">
        <v>1882</v>
      </c>
      <c r="J373" s="329">
        <v>44358</v>
      </c>
      <c r="K373" s="333" t="s">
        <v>491</v>
      </c>
      <c r="L373" s="329">
        <v>44391</v>
      </c>
      <c r="M373" s="335" t="s">
        <v>10775</v>
      </c>
      <c r="N373" s="335" t="s">
        <v>10776</v>
      </c>
      <c r="O373" s="335" t="s">
        <v>60</v>
      </c>
      <c r="P373" s="336">
        <v>226</v>
      </c>
      <c r="Q373" s="331" t="s">
        <v>8836</v>
      </c>
      <c r="R373" s="339" t="s">
        <v>10777</v>
      </c>
      <c r="S373" s="333" t="s">
        <v>9042</v>
      </c>
      <c r="T373" s="331" t="s">
        <v>6915</v>
      </c>
      <c r="U373" s="331" t="s">
        <v>492</v>
      </c>
      <c r="V373" s="335" t="s">
        <v>10778</v>
      </c>
      <c r="W373" s="339" t="s">
        <v>10779</v>
      </c>
      <c r="X373" s="330" t="s">
        <v>60</v>
      </c>
      <c r="Y373" s="335" t="s">
        <v>10780</v>
      </c>
      <c r="Z373" s="339" t="s">
        <v>10781</v>
      </c>
      <c r="AA373" s="330" t="s">
        <v>10782</v>
      </c>
      <c r="AB373" s="332">
        <v>27.92</v>
      </c>
      <c r="AC373" s="332">
        <v>2.98</v>
      </c>
      <c r="AD373" s="332">
        <v>10.7</v>
      </c>
      <c r="AE373" s="332">
        <v>15.11</v>
      </c>
      <c r="AF373" s="332">
        <v>2.94</v>
      </c>
      <c r="AG373" s="332">
        <v>222.89</v>
      </c>
      <c r="AH373" s="332">
        <v>201.05</v>
      </c>
      <c r="AI373" s="336">
        <v>75.900000000000006</v>
      </c>
      <c r="AJ373" s="332">
        <v>8.48</v>
      </c>
      <c r="AK373" s="336">
        <v>124.6</v>
      </c>
      <c r="AL373" s="331" t="s">
        <v>8328</v>
      </c>
      <c r="AM373" s="331" t="s">
        <v>8329</v>
      </c>
      <c r="AN373" s="332">
        <v>7.5</v>
      </c>
      <c r="AO373" s="332">
        <v>5.39</v>
      </c>
      <c r="AP373" s="332">
        <v>24.28</v>
      </c>
      <c r="AQ373" s="90">
        <f t="shared" si="5"/>
        <v>335</v>
      </c>
      <c r="AR373" s="90">
        <f t="shared" si="5"/>
        <v>365</v>
      </c>
      <c r="AS373" s="90">
        <f t="shared" si="5"/>
        <v>270</v>
      </c>
    </row>
    <row r="374" spans="1:45" ht="90">
      <c r="A374" s="329">
        <v>44043</v>
      </c>
      <c r="B374" s="330" t="s">
        <v>2032</v>
      </c>
      <c r="C374" s="330" t="s">
        <v>2033</v>
      </c>
      <c r="D374" s="331" t="s">
        <v>61</v>
      </c>
      <c r="E374" s="331" t="s">
        <v>77</v>
      </c>
      <c r="F374" s="332">
        <v>15.77</v>
      </c>
      <c r="G374" s="330" t="s">
        <v>60</v>
      </c>
      <c r="H374" s="330" t="s">
        <v>60</v>
      </c>
      <c r="I374" s="331" t="s">
        <v>2034</v>
      </c>
      <c r="J374" s="329">
        <v>44043</v>
      </c>
      <c r="K374" s="333" t="s">
        <v>491</v>
      </c>
      <c r="L374" s="334" t="s">
        <v>60</v>
      </c>
      <c r="M374" s="335" t="s">
        <v>10783</v>
      </c>
      <c r="N374" s="335" t="s">
        <v>10784</v>
      </c>
      <c r="O374" s="335" t="s">
        <v>10785</v>
      </c>
      <c r="P374" s="336">
        <v>52.7</v>
      </c>
      <c r="Q374" s="331" t="s">
        <v>8740</v>
      </c>
      <c r="R374" s="337" t="s">
        <v>10786</v>
      </c>
      <c r="S374" s="333" t="s">
        <v>8671</v>
      </c>
      <c r="T374" s="331" t="s">
        <v>6917</v>
      </c>
      <c r="U374" s="331" t="s">
        <v>492</v>
      </c>
      <c r="V374" s="335" t="s">
        <v>60</v>
      </c>
      <c r="W374" s="333" t="s">
        <v>60</v>
      </c>
      <c r="X374" s="330" t="s">
        <v>60</v>
      </c>
      <c r="Y374" s="335" t="s">
        <v>60</v>
      </c>
      <c r="Z374" s="333" t="s">
        <v>60</v>
      </c>
      <c r="AA374" s="330" t="s">
        <v>60</v>
      </c>
      <c r="AB374" s="341" t="s">
        <v>60</v>
      </c>
      <c r="AC374" s="332">
        <v>1.49</v>
      </c>
      <c r="AD374" s="341" t="s">
        <v>60</v>
      </c>
      <c r="AE374" s="341" t="s">
        <v>60</v>
      </c>
      <c r="AF374" s="332">
        <v>2.44</v>
      </c>
      <c r="AG374" s="332">
        <v>31.35</v>
      </c>
      <c r="AH374" s="332">
        <v>34.78</v>
      </c>
      <c r="AI374" s="336">
        <v>11.5</v>
      </c>
      <c r="AJ374" s="332">
        <v>2.73</v>
      </c>
      <c r="AK374" s="336">
        <v>38.4</v>
      </c>
      <c r="AL374" s="331" t="s">
        <v>8328</v>
      </c>
      <c r="AM374" s="331" t="s">
        <v>8329</v>
      </c>
      <c r="AN374" s="332">
        <v>3.43</v>
      </c>
      <c r="AO374" s="332">
        <v>5.23</v>
      </c>
      <c r="AP374" s="332">
        <v>1.69</v>
      </c>
      <c r="AQ374" s="90">
        <f t="shared" si="5"/>
        <v>369</v>
      </c>
      <c r="AR374" s="90">
        <f t="shared" si="5"/>
        <v>366</v>
      </c>
      <c r="AS374" s="90">
        <f t="shared" si="5"/>
        <v>400</v>
      </c>
    </row>
    <row r="375" spans="1:45" ht="146.25">
      <c r="A375" s="329">
        <v>44858</v>
      </c>
      <c r="B375" s="330" t="s">
        <v>979</v>
      </c>
      <c r="C375" s="330" t="s">
        <v>980</v>
      </c>
      <c r="D375" s="331" t="s">
        <v>61</v>
      </c>
      <c r="E375" s="331" t="s">
        <v>77</v>
      </c>
      <c r="F375" s="332">
        <v>1901.55</v>
      </c>
      <c r="G375" s="330" t="s">
        <v>981</v>
      </c>
      <c r="H375" s="330" t="s">
        <v>60</v>
      </c>
      <c r="I375" s="331" t="s">
        <v>982</v>
      </c>
      <c r="J375" s="329">
        <v>44858</v>
      </c>
      <c r="K375" s="333" t="s">
        <v>491</v>
      </c>
      <c r="L375" s="334" t="s">
        <v>60</v>
      </c>
      <c r="M375" s="335" t="s">
        <v>10787</v>
      </c>
      <c r="N375" s="335" t="s">
        <v>10788</v>
      </c>
      <c r="O375" s="335" t="s">
        <v>60</v>
      </c>
      <c r="P375" s="336">
        <v>352.9</v>
      </c>
      <c r="Q375" s="331" t="s">
        <v>9751</v>
      </c>
      <c r="R375" s="339" t="s">
        <v>10789</v>
      </c>
      <c r="S375" s="337" t="s">
        <v>10790</v>
      </c>
      <c r="T375" s="346" t="s">
        <v>6921</v>
      </c>
      <c r="U375" s="331" t="s">
        <v>492</v>
      </c>
      <c r="V375" s="335" t="s">
        <v>10791</v>
      </c>
      <c r="W375" s="333" t="s">
        <v>10792</v>
      </c>
      <c r="X375" s="330" t="s">
        <v>60</v>
      </c>
      <c r="Y375" s="335" t="s">
        <v>60</v>
      </c>
      <c r="Z375" s="333" t="s">
        <v>60</v>
      </c>
      <c r="AA375" s="330" t="s">
        <v>60</v>
      </c>
      <c r="AB375" s="341" t="s">
        <v>60</v>
      </c>
      <c r="AC375" s="341" t="s">
        <v>60</v>
      </c>
      <c r="AD375" s="341" t="s">
        <v>60</v>
      </c>
      <c r="AE375" s="341" t="s">
        <v>60</v>
      </c>
      <c r="AF375" s="332">
        <v>1.4</v>
      </c>
      <c r="AG375" s="332">
        <v>2483.83</v>
      </c>
      <c r="AH375" s="332">
        <v>1318.17</v>
      </c>
      <c r="AI375" s="336">
        <v>1768.6</v>
      </c>
      <c r="AJ375" s="336">
        <v>-89.1</v>
      </c>
      <c r="AK375" s="336">
        <v>1551</v>
      </c>
      <c r="AL375" s="331" t="s">
        <v>8328</v>
      </c>
      <c r="AM375" s="331" t="s">
        <v>8329</v>
      </c>
      <c r="AN375" s="332">
        <v>19.27</v>
      </c>
      <c r="AO375" s="332">
        <v>4.87</v>
      </c>
      <c r="AP375" s="332">
        <v>-4.43</v>
      </c>
      <c r="AQ375" s="90">
        <f t="shared" si="5"/>
        <v>255</v>
      </c>
      <c r="AR375" s="90">
        <f t="shared" si="5"/>
        <v>367</v>
      </c>
      <c r="AS375" s="90">
        <f t="shared" si="5"/>
        <v>425</v>
      </c>
    </row>
    <row r="376" spans="1:45" ht="236.25">
      <c r="A376" s="329">
        <v>44436</v>
      </c>
      <c r="B376" s="330" t="s">
        <v>2005</v>
      </c>
      <c r="C376" s="330" t="s">
        <v>2006</v>
      </c>
      <c r="D376" s="331" t="s">
        <v>61</v>
      </c>
      <c r="E376" s="331" t="s">
        <v>67</v>
      </c>
      <c r="F376" s="332">
        <v>1.84</v>
      </c>
      <c r="G376" s="330" t="s">
        <v>10793</v>
      </c>
      <c r="H376" s="330" t="s">
        <v>2008</v>
      </c>
      <c r="I376" s="331" t="s">
        <v>2009</v>
      </c>
      <c r="J376" s="329">
        <v>44436</v>
      </c>
      <c r="K376" s="333" t="s">
        <v>491</v>
      </c>
      <c r="L376" s="329">
        <v>44533</v>
      </c>
      <c r="M376" s="335" t="s">
        <v>10794</v>
      </c>
      <c r="N376" s="335" t="s">
        <v>60</v>
      </c>
      <c r="O376" s="335" t="s">
        <v>60</v>
      </c>
      <c r="P376" s="332">
        <v>6.23</v>
      </c>
      <c r="Q376" s="331" t="s">
        <v>8417</v>
      </c>
      <c r="R376" s="339" t="s">
        <v>10795</v>
      </c>
      <c r="S376" s="333" t="s">
        <v>10311</v>
      </c>
      <c r="T376" s="331" t="s">
        <v>6917</v>
      </c>
      <c r="U376" s="331" t="s">
        <v>492</v>
      </c>
      <c r="V376" s="335" t="s">
        <v>10796</v>
      </c>
      <c r="W376" s="333" t="s">
        <v>8413</v>
      </c>
      <c r="X376" s="340">
        <v>512</v>
      </c>
      <c r="Y376" s="335" t="s">
        <v>60</v>
      </c>
      <c r="Z376" s="333" t="s">
        <v>10797</v>
      </c>
      <c r="AA376" s="330" t="s">
        <v>60</v>
      </c>
      <c r="AB376" s="332">
        <v>126.77</v>
      </c>
      <c r="AC376" s="332">
        <v>10.75</v>
      </c>
      <c r="AD376" s="341" t="s">
        <v>60</v>
      </c>
      <c r="AE376" s="341" t="s">
        <v>60</v>
      </c>
      <c r="AF376" s="332">
        <v>29.99</v>
      </c>
      <c r="AG376" s="332">
        <v>2.48</v>
      </c>
      <c r="AH376" s="332">
        <v>2.5299999999999998</v>
      </c>
      <c r="AI376" s="338">
        <v>8.9999999999999993E-3</v>
      </c>
      <c r="AJ376" s="338">
        <v>-5.1999999999999998E-2</v>
      </c>
      <c r="AK376" s="338">
        <v>0.29899999999999999</v>
      </c>
      <c r="AL376" s="331" t="s">
        <v>8328</v>
      </c>
      <c r="AM376" s="331" t="s">
        <v>8329</v>
      </c>
      <c r="AN376" s="332">
        <v>4.18</v>
      </c>
      <c r="AO376" s="332">
        <v>4.18</v>
      </c>
      <c r="AP376" s="338">
        <v>-0.71799999999999997</v>
      </c>
      <c r="AQ376" s="90">
        <f t="shared" si="5"/>
        <v>364</v>
      </c>
      <c r="AR376" s="90">
        <f t="shared" si="5"/>
        <v>368</v>
      </c>
      <c r="AS376" s="90">
        <f t="shared" si="5"/>
        <v>418</v>
      </c>
    </row>
    <row r="377" spans="1:45" ht="409.5">
      <c r="A377" s="329">
        <v>44791</v>
      </c>
      <c r="B377" s="330" t="s">
        <v>2010</v>
      </c>
      <c r="C377" s="330" t="s">
        <v>2011</v>
      </c>
      <c r="D377" s="331" t="s">
        <v>61</v>
      </c>
      <c r="E377" s="331" t="s">
        <v>77</v>
      </c>
      <c r="F377" s="332">
        <v>59.4</v>
      </c>
      <c r="G377" s="330" t="s">
        <v>2012</v>
      </c>
      <c r="H377" s="330" t="s">
        <v>60</v>
      </c>
      <c r="I377" s="331" t="s">
        <v>2013</v>
      </c>
      <c r="J377" s="329">
        <v>44791</v>
      </c>
      <c r="K377" s="333" t="s">
        <v>491</v>
      </c>
      <c r="L377" s="334" t="s">
        <v>60</v>
      </c>
      <c r="M377" s="335" t="s">
        <v>10798</v>
      </c>
      <c r="N377" s="335" t="s">
        <v>10799</v>
      </c>
      <c r="O377" s="335" t="s">
        <v>10800</v>
      </c>
      <c r="P377" s="336">
        <v>59.1</v>
      </c>
      <c r="Q377" s="331" t="s">
        <v>8633</v>
      </c>
      <c r="R377" s="339" t="s">
        <v>9444</v>
      </c>
      <c r="S377" s="333" t="s">
        <v>10801</v>
      </c>
      <c r="T377" s="331" t="s">
        <v>6921</v>
      </c>
      <c r="U377" s="331" t="s">
        <v>492</v>
      </c>
      <c r="V377" s="335" t="s">
        <v>10802</v>
      </c>
      <c r="W377" s="333" t="s">
        <v>10803</v>
      </c>
      <c r="X377" s="340">
        <v>2291.1</v>
      </c>
      <c r="Y377" s="335" t="s">
        <v>60</v>
      </c>
      <c r="Z377" s="333" t="s">
        <v>60</v>
      </c>
      <c r="AA377" s="330" t="s">
        <v>60</v>
      </c>
      <c r="AB377" s="332">
        <v>11.48</v>
      </c>
      <c r="AC377" s="332">
        <v>1.55</v>
      </c>
      <c r="AD377" s="341" t="s">
        <v>60</v>
      </c>
      <c r="AE377" s="341" t="s">
        <v>60</v>
      </c>
      <c r="AF377" s="341" t="s">
        <v>60</v>
      </c>
      <c r="AG377" s="341" t="s">
        <v>60</v>
      </c>
      <c r="AH377" s="332">
        <v>59.4</v>
      </c>
      <c r="AI377" s="336">
        <v>25.5</v>
      </c>
      <c r="AJ377" s="332">
        <v>4.6100000000000003</v>
      </c>
      <c r="AK377" s="336">
        <v>623.5</v>
      </c>
      <c r="AL377" s="331" t="s">
        <v>8328</v>
      </c>
      <c r="AM377" s="331" t="s">
        <v>8329</v>
      </c>
      <c r="AN377" s="332">
        <v>4.16</v>
      </c>
      <c r="AO377" s="332">
        <v>4.16</v>
      </c>
      <c r="AP377" s="332">
        <v>5.04</v>
      </c>
      <c r="AQ377" s="90">
        <f t="shared" si="5"/>
        <v>365</v>
      </c>
      <c r="AR377" s="90">
        <f t="shared" si="5"/>
        <v>369</v>
      </c>
      <c r="AS377" s="90">
        <f t="shared" si="5"/>
        <v>385</v>
      </c>
    </row>
    <row r="378" spans="1:45" ht="112.5">
      <c r="A378" s="329">
        <v>44854</v>
      </c>
      <c r="B378" s="330" t="s">
        <v>2052</v>
      </c>
      <c r="C378" s="330" t="s">
        <v>2053</v>
      </c>
      <c r="D378" s="331" t="s">
        <v>61</v>
      </c>
      <c r="E378" s="331" t="s">
        <v>67</v>
      </c>
      <c r="F378" s="332">
        <v>14.17</v>
      </c>
      <c r="G378" s="330" t="s">
        <v>2054</v>
      </c>
      <c r="H378" s="330" t="s">
        <v>2055</v>
      </c>
      <c r="I378" s="331" t="s">
        <v>2056</v>
      </c>
      <c r="J378" s="329">
        <v>44854</v>
      </c>
      <c r="K378" s="333" t="s">
        <v>491</v>
      </c>
      <c r="L378" s="329">
        <v>44853</v>
      </c>
      <c r="M378" s="335" t="s">
        <v>10804</v>
      </c>
      <c r="N378" s="335" t="s">
        <v>10805</v>
      </c>
      <c r="O378" s="335" t="s">
        <v>10806</v>
      </c>
      <c r="P378" s="336">
        <v>17.600000000000001</v>
      </c>
      <c r="Q378" s="331" t="s">
        <v>9327</v>
      </c>
      <c r="R378" s="337" t="s">
        <v>10807</v>
      </c>
      <c r="S378" s="333" t="s">
        <v>8499</v>
      </c>
      <c r="T378" s="331" t="s">
        <v>6917</v>
      </c>
      <c r="U378" s="331" t="s">
        <v>492</v>
      </c>
      <c r="V378" s="335" t="s">
        <v>10808</v>
      </c>
      <c r="W378" s="333" t="s">
        <v>10239</v>
      </c>
      <c r="X378" s="330" t="s">
        <v>60</v>
      </c>
      <c r="Y378" s="335" t="s">
        <v>10809</v>
      </c>
      <c r="Z378" s="333" t="s">
        <v>10241</v>
      </c>
      <c r="AA378" s="330" t="s">
        <v>60</v>
      </c>
      <c r="AB378" s="332">
        <v>21.34</v>
      </c>
      <c r="AC378" s="332">
        <v>1.1200000000000001</v>
      </c>
      <c r="AD378" s="332">
        <v>5.9</v>
      </c>
      <c r="AE378" s="332">
        <v>36.94</v>
      </c>
      <c r="AF378" s="332">
        <v>1.22</v>
      </c>
      <c r="AG378" s="332">
        <v>21.59</v>
      </c>
      <c r="AH378" s="332">
        <v>17.72</v>
      </c>
      <c r="AI378" s="336">
        <v>18.100000000000001</v>
      </c>
      <c r="AJ378" s="338">
        <v>0.84799999999999998</v>
      </c>
      <c r="AK378" s="336">
        <v>31</v>
      </c>
      <c r="AL378" s="331" t="s">
        <v>8328</v>
      </c>
      <c r="AM378" s="331" t="s">
        <v>8329</v>
      </c>
      <c r="AN378" s="332">
        <v>3.15</v>
      </c>
      <c r="AO378" s="332">
        <v>4.09</v>
      </c>
      <c r="AP378" s="332">
        <v>11.17</v>
      </c>
      <c r="AQ378" s="90">
        <f t="shared" si="5"/>
        <v>373</v>
      </c>
      <c r="AR378" s="90">
        <f t="shared" si="5"/>
        <v>370</v>
      </c>
      <c r="AS378" s="90">
        <f t="shared" si="5"/>
        <v>344</v>
      </c>
    </row>
    <row r="379" spans="1:45" ht="101.25">
      <c r="A379" s="329">
        <v>44097</v>
      </c>
      <c r="B379" s="330" t="s">
        <v>1892</v>
      </c>
      <c r="C379" s="330" t="s">
        <v>60</v>
      </c>
      <c r="D379" s="331" t="s">
        <v>61</v>
      </c>
      <c r="E379" s="331" t="s">
        <v>67</v>
      </c>
      <c r="F379" s="332">
        <v>2188.1</v>
      </c>
      <c r="G379" s="330" t="s">
        <v>1893</v>
      </c>
      <c r="H379" s="330" t="s">
        <v>60</v>
      </c>
      <c r="I379" s="331" t="s">
        <v>1894</v>
      </c>
      <c r="J379" s="329">
        <v>44097</v>
      </c>
      <c r="K379" s="333" t="s">
        <v>491</v>
      </c>
      <c r="L379" s="329">
        <v>44743</v>
      </c>
      <c r="M379" s="335" t="s">
        <v>10810</v>
      </c>
      <c r="N379" s="335" t="s">
        <v>10811</v>
      </c>
      <c r="O379" s="335" t="s">
        <v>10812</v>
      </c>
      <c r="P379" s="341" t="s">
        <v>60</v>
      </c>
      <c r="Q379" s="331" t="s">
        <v>10067</v>
      </c>
      <c r="R379" s="339" t="s">
        <v>10813</v>
      </c>
      <c r="S379" s="333" t="s">
        <v>9151</v>
      </c>
      <c r="T379" s="331" t="s">
        <v>6919</v>
      </c>
      <c r="U379" s="331" t="s">
        <v>492</v>
      </c>
      <c r="V379" s="335" t="s">
        <v>10814</v>
      </c>
      <c r="W379" s="333" t="s">
        <v>10815</v>
      </c>
      <c r="X379" s="340">
        <v>10628.7</v>
      </c>
      <c r="Y379" s="335" t="s">
        <v>60</v>
      </c>
      <c r="Z379" s="333" t="s">
        <v>60</v>
      </c>
      <c r="AA379" s="330" t="s">
        <v>60</v>
      </c>
      <c r="AB379" s="332">
        <v>11.53</v>
      </c>
      <c r="AC379" s="332">
        <v>2.2599999999999998</v>
      </c>
      <c r="AD379" s="341" t="s">
        <v>60</v>
      </c>
      <c r="AE379" s="341" t="s">
        <v>60</v>
      </c>
      <c r="AF379" s="341" t="s">
        <v>60</v>
      </c>
      <c r="AG379" s="341" t="s">
        <v>60</v>
      </c>
      <c r="AH379" s="332">
        <v>2188.1</v>
      </c>
      <c r="AI379" s="336">
        <v>1459.5</v>
      </c>
      <c r="AJ379" s="336">
        <v>78.2</v>
      </c>
      <c r="AK379" s="336">
        <v>3320.8</v>
      </c>
      <c r="AL379" s="331" t="s">
        <v>8328</v>
      </c>
      <c r="AM379" s="331" t="s">
        <v>8329</v>
      </c>
      <c r="AN379" s="332">
        <v>7.05</v>
      </c>
      <c r="AO379" s="332">
        <v>4.05</v>
      </c>
      <c r="AP379" s="332">
        <v>12.24</v>
      </c>
      <c r="AQ379" s="90">
        <f t="shared" si="5"/>
        <v>338</v>
      </c>
      <c r="AR379" s="90">
        <f t="shared" si="5"/>
        <v>371</v>
      </c>
      <c r="AS379" s="90">
        <f t="shared" si="5"/>
        <v>336</v>
      </c>
    </row>
    <row r="380" spans="1:45" ht="168.75">
      <c r="A380" s="329">
        <v>44761</v>
      </c>
      <c r="B380" s="330" t="s">
        <v>8673</v>
      </c>
      <c r="C380" s="330" t="s">
        <v>8674</v>
      </c>
      <c r="D380" s="331" t="s">
        <v>61</v>
      </c>
      <c r="E380" s="331" t="s">
        <v>77</v>
      </c>
      <c r="F380" s="332">
        <v>188.88</v>
      </c>
      <c r="G380" s="330" t="s">
        <v>10816</v>
      </c>
      <c r="H380" s="330" t="s">
        <v>60</v>
      </c>
      <c r="I380" s="331" t="s">
        <v>10817</v>
      </c>
      <c r="J380" s="329">
        <v>44761</v>
      </c>
      <c r="K380" s="333" t="s">
        <v>491</v>
      </c>
      <c r="L380" s="334" t="s">
        <v>60</v>
      </c>
      <c r="M380" s="335" t="s">
        <v>8675</v>
      </c>
      <c r="N380" s="335" t="s">
        <v>60</v>
      </c>
      <c r="O380" s="335" t="s">
        <v>8676</v>
      </c>
      <c r="P380" s="336">
        <v>192.4</v>
      </c>
      <c r="Q380" s="331" t="s">
        <v>8566</v>
      </c>
      <c r="R380" s="339" t="s">
        <v>8677</v>
      </c>
      <c r="S380" s="333" t="s">
        <v>8678</v>
      </c>
      <c r="T380" s="331" t="s">
        <v>6921</v>
      </c>
      <c r="U380" s="331" t="s">
        <v>492</v>
      </c>
      <c r="V380" s="335" t="s">
        <v>10818</v>
      </c>
      <c r="W380" s="333" t="s">
        <v>8935</v>
      </c>
      <c r="X380" s="330" t="s">
        <v>60</v>
      </c>
      <c r="Y380" s="335" t="s">
        <v>60</v>
      </c>
      <c r="Z380" s="333" t="s">
        <v>60</v>
      </c>
      <c r="AA380" s="330" t="s">
        <v>60</v>
      </c>
      <c r="AB380" s="341" t="s">
        <v>60</v>
      </c>
      <c r="AC380" s="332">
        <v>1.08</v>
      </c>
      <c r="AD380" s="332">
        <v>6.58</v>
      </c>
      <c r="AE380" s="332">
        <v>10.38</v>
      </c>
      <c r="AF380" s="338">
        <v>0.52</v>
      </c>
      <c r="AG380" s="332">
        <v>168.54</v>
      </c>
      <c r="AH380" s="332">
        <v>107.66</v>
      </c>
      <c r="AI380" s="336">
        <v>332.2</v>
      </c>
      <c r="AJ380" s="332">
        <v>-2.15</v>
      </c>
      <c r="AK380" s="336">
        <v>283.10000000000002</v>
      </c>
      <c r="AL380" s="331" t="s">
        <v>8328</v>
      </c>
      <c r="AM380" s="331" t="s">
        <v>8329</v>
      </c>
      <c r="AN380" s="332">
        <v>5.71</v>
      </c>
      <c r="AO380" s="332">
        <v>3.93</v>
      </c>
      <c r="AP380" s="332">
        <v>14.2</v>
      </c>
      <c r="AQ380" s="90">
        <f t="shared" si="5"/>
        <v>353</v>
      </c>
      <c r="AR380" s="90">
        <f t="shared" si="5"/>
        <v>372</v>
      </c>
      <c r="AS380" s="90">
        <f t="shared" si="5"/>
        <v>324</v>
      </c>
    </row>
    <row r="381" spans="1:45" ht="101.25">
      <c r="A381" s="329">
        <v>44337</v>
      </c>
      <c r="B381" s="330" t="s">
        <v>1950</v>
      </c>
      <c r="C381" s="330" t="s">
        <v>1951</v>
      </c>
      <c r="D381" s="331" t="s">
        <v>61</v>
      </c>
      <c r="E381" s="331" t="s">
        <v>77</v>
      </c>
      <c r="F381" s="338">
        <v>0.50900000000000001</v>
      </c>
      <c r="G381" s="330" t="s">
        <v>1952</v>
      </c>
      <c r="H381" s="330" t="s">
        <v>60</v>
      </c>
      <c r="I381" s="331" t="s">
        <v>1953</v>
      </c>
      <c r="J381" s="329">
        <v>44337</v>
      </c>
      <c r="K381" s="333" t="s">
        <v>491</v>
      </c>
      <c r="L381" s="334" t="s">
        <v>60</v>
      </c>
      <c r="M381" s="335" t="s">
        <v>10819</v>
      </c>
      <c r="N381" s="335" t="s">
        <v>10820</v>
      </c>
      <c r="O381" s="335" t="s">
        <v>10821</v>
      </c>
      <c r="P381" s="341" t="s">
        <v>60</v>
      </c>
      <c r="Q381" s="331" t="s">
        <v>9180</v>
      </c>
      <c r="R381" s="333" t="s">
        <v>10822</v>
      </c>
      <c r="S381" s="333" t="s">
        <v>10823</v>
      </c>
      <c r="T381" s="331" t="s">
        <v>6919</v>
      </c>
      <c r="U381" s="331" t="s">
        <v>492</v>
      </c>
      <c r="V381" s="335" t="s">
        <v>10824</v>
      </c>
      <c r="W381" s="333" t="s">
        <v>8629</v>
      </c>
      <c r="X381" s="330" t="s">
        <v>60</v>
      </c>
      <c r="Y381" s="335" t="s">
        <v>60</v>
      </c>
      <c r="Z381" s="333" t="s">
        <v>60</v>
      </c>
      <c r="AA381" s="330" t="s">
        <v>60</v>
      </c>
      <c r="AB381" s="332">
        <v>9.15</v>
      </c>
      <c r="AC381" s="332">
        <v>2.15</v>
      </c>
      <c r="AD381" s="332">
        <v>2.14</v>
      </c>
      <c r="AE381" s="332">
        <v>2.2599999999999998</v>
      </c>
      <c r="AF381" s="338">
        <v>0.114</v>
      </c>
      <c r="AG381" s="332">
        <v>3.89</v>
      </c>
      <c r="AH381" s="332">
        <v>6.78</v>
      </c>
      <c r="AI381" s="336">
        <v>44.1</v>
      </c>
      <c r="AJ381" s="332">
        <v>1.62</v>
      </c>
      <c r="AK381" s="336">
        <v>36.299999999999997</v>
      </c>
      <c r="AL381" s="331" t="s">
        <v>8328</v>
      </c>
      <c r="AM381" s="331" t="s">
        <v>8329</v>
      </c>
      <c r="AN381" s="332">
        <v>5.68</v>
      </c>
      <c r="AO381" s="332">
        <v>3.79</v>
      </c>
      <c r="AP381" s="332">
        <v>16.25</v>
      </c>
      <c r="AQ381" s="90">
        <f t="shared" si="5"/>
        <v>354</v>
      </c>
      <c r="AR381" s="90">
        <f t="shared" si="5"/>
        <v>373</v>
      </c>
      <c r="AS381" s="90">
        <f t="shared" si="5"/>
        <v>313</v>
      </c>
    </row>
    <row r="382" spans="1:45" ht="258.75">
      <c r="A382" s="329">
        <v>43887</v>
      </c>
      <c r="B382" s="330" t="s">
        <v>2024</v>
      </c>
      <c r="C382" s="330" t="s">
        <v>2025</v>
      </c>
      <c r="D382" s="331" t="s">
        <v>61</v>
      </c>
      <c r="E382" s="331" t="s">
        <v>67</v>
      </c>
      <c r="F382" s="332">
        <v>429.35</v>
      </c>
      <c r="G382" s="330" t="s">
        <v>2026</v>
      </c>
      <c r="H382" s="330" t="s">
        <v>60</v>
      </c>
      <c r="I382" s="331" t="s">
        <v>2027</v>
      </c>
      <c r="J382" s="329">
        <v>43887</v>
      </c>
      <c r="K382" s="333" t="s">
        <v>491</v>
      </c>
      <c r="L382" s="329">
        <v>44195</v>
      </c>
      <c r="M382" s="335" t="s">
        <v>10825</v>
      </c>
      <c r="N382" s="335" t="s">
        <v>60</v>
      </c>
      <c r="O382" s="335" t="s">
        <v>60</v>
      </c>
      <c r="P382" s="341" t="s">
        <v>60</v>
      </c>
      <c r="Q382" s="331" t="s">
        <v>10160</v>
      </c>
      <c r="R382" s="339" t="s">
        <v>10826</v>
      </c>
      <c r="S382" s="333" t="s">
        <v>10827</v>
      </c>
      <c r="T382" s="331" t="s">
        <v>6915</v>
      </c>
      <c r="U382" s="331" t="s">
        <v>492</v>
      </c>
      <c r="V382" s="335" t="s">
        <v>10828</v>
      </c>
      <c r="W382" s="333" t="s">
        <v>10829</v>
      </c>
      <c r="X382" s="340">
        <v>1183.8</v>
      </c>
      <c r="Y382" s="335" t="s">
        <v>60</v>
      </c>
      <c r="Z382" s="333" t="s">
        <v>60</v>
      </c>
      <c r="AA382" s="330" t="s">
        <v>60</v>
      </c>
      <c r="AB382" s="332">
        <v>6.23</v>
      </c>
      <c r="AC382" s="338">
        <v>0.70199999999999996</v>
      </c>
      <c r="AD382" s="341" t="s">
        <v>60</v>
      </c>
      <c r="AE382" s="341" t="s">
        <v>60</v>
      </c>
      <c r="AF382" s="341" t="s">
        <v>60</v>
      </c>
      <c r="AG382" s="341" t="s">
        <v>60</v>
      </c>
      <c r="AH382" s="332">
        <v>515.86</v>
      </c>
      <c r="AI382" s="336">
        <v>197.1</v>
      </c>
      <c r="AJ382" s="336">
        <v>40</v>
      </c>
      <c r="AK382" s="336">
        <v>4734.7</v>
      </c>
      <c r="AL382" s="331" t="s">
        <v>8328</v>
      </c>
      <c r="AM382" s="331" t="s">
        <v>8329</v>
      </c>
      <c r="AN382" s="332">
        <v>3.47</v>
      </c>
      <c r="AO382" s="332">
        <v>3.6</v>
      </c>
      <c r="AP382" s="338">
        <v>0.58099999999999996</v>
      </c>
      <c r="AQ382" s="90">
        <f t="shared" si="5"/>
        <v>368</v>
      </c>
      <c r="AR382" s="90">
        <f t="shared" si="5"/>
        <v>374</v>
      </c>
      <c r="AS382" s="90">
        <f t="shared" si="5"/>
        <v>409</v>
      </c>
    </row>
    <row r="383" spans="1:45" ht="281.25">
      <c r="A383" s="329">
        <v>44353</v>
      </c>
      <c r="B383" s="330" t="s">
        <v>1593</v>
      </c>
      <c r="C383" s="330" t="s">
        <v>1594</v>
      </c>
      <c r="D383" s="331" t="s">
        <v>61</v>
      </c>
      <c r="E383" s="331" t="s">
        <v>67</v>
      </c>
      <c r="F383" s="332">
        <v>22.24</v>
      </c>
      <c r="G383" s="330" t="s">
        <v>60</v>
      </c>
      <c r="H383" s="330" t="s">
        <v>60</v>
      </c>
      <c r="I383" s="331" t="s">
        <v>1595</v>
      </c>
      <c r="J383" s="329">
        <v>44353</v>
      </c>
      <c r="K383" s="333" t="s">
        <v>491</v>
      </c>
      <c r="L383" s="329">
        <v>44357</v>
      </c>
      <c r="M383" s="335" t="s">
        <v>10830</v>
      </c>
      <c r="N383" s="335" t="s">
        <v>10831</v>
      </c>
      <c r="O383" s="335" t="s">
        <v>10832</v>
      </c>
      <c r="P383" s="336">
        <v>17.5</v>
      </c>
      <c r="Q383" s="331" t="s">
        <v>8426</v>
      </c>
      <c r="R383" s="339" t="s">
        <v>10833</v>
      </c>
      <c r="S383" s="333" t="s">
        <v>8650</v>
      </c>
      <c r="T383" s="331" t="s">
        <v>6917</v>
      </c>
      <c r="U383" s="331" t="s">
        <v>492</v>
      </c>
      <c r="V383" s="335" t="s">
        <v>60</v>
      </c>
      <c r="W383" s="333" t="s">
        <v>60</v>
      </c>
      <c r="X383" s="330" t="s">
        <v>60</v>
      </c>
      <c r="Y383" s="335" t="s">
        <v>60</v>
      </c>
      <c r="Z383" s="333" t="s">
        <v>60</v>
      </c>
      <c r="AA383" s="330" t="s">
        <v>60</v>
      </c>
      <c r="AB383" s="341" t="s">
        <v>60</v>
      </c>
      <c r="AC383" s="332">
        <v>2.2200000000000002</v>
      </c>
      <c r="AD383" s="341" t="s">
        <v>60</v>
      </c>
      <c r="AE383" s="341" t="s">
        <v>60</v>
      </c>
      <c r="AF383" s="332">
        <v>5.24</v>
      </c>
      <c r="AG383" s="332">
        <v>25.81</v>
      </c>
      <c r="AH383" s="332">
        <v>35.24</v>
      </c>
      <c r="AI383" s="332">
        <v>8.81</v>
      </c>
      <c r="AJ383" s="332">
        <v>-7.15</v>
      </c>
      <c r="AK383" s="336">
        <v>19.899999999999999</v>
      </c>
      <c r="AL383" s="331" t="s">
        <v>8328</v>
      </c>
      <c r="AM383" s="331" t="s">
        <v>8329</v>
      </c>
      <c r="AN383" s="332">
        <v>18.649999999999999</v>
      </c>
      <c r="AO383" s="332">
        <v>3.55</v>
      </c>
      <c r="AP383" s="332">
        <v>6.45</v>
      </c>
      <c r="AQ383" s="90">
        <f t="shared" si="5"/>
        <v>262</v>
      </c>
      <c r="AR383" s="90">
        <f t="shared" si="5"/>
        <v>375</v>
      </c>
      <c r="AS383" s="90">
        <f t="shared" si="5"/>
        <v>378</v>
      </c>
    </row>
    <row r="384" spans="1:45" ht="157.5">
      <c r="A384" s="329">
        <v>44701</v>
      </c>
      <c r="B384" s="330" t="s">
        <v>2019</v>
      </c>
      <c r="C384" s="330" t="s">
        <v>2020</v>
      </c>
      <c r="D384" s="331" t="s">
        <v>61</v>
      </c>
      <c r="E384" s="331" t="s">
        <v>77</v>
      </c>
      <c r="F384" s="332">
        <v>63.62</v>
      </c>
      <c r="G384" s="330" t="s">
        <v>2021</v>
      </c>
      <c r="H384" s="330" t="s">
        <v>2022</v>
      </c>
      <c r="I384" s="331" t="s">
        <v>2023</v>
      </c>
      <c r="J384" s="329">
        <v>44701</v>
      </c>
      <c r="K384" s="333" t="s">
        <v>491</v>
      </c>
      <c r="L384" s="334" t="s">
        <v>60</v>
      </c>
      <c r="M384" s="335" t="s">
        <v>10834</v>
      </c>
      <c r="N384" s="335" t="s">
        <v>10835</v>
      </c>
      <c r="O384" s="335" t="s">
        <v>60</v>
      </c>
      <c r="P384" s="336">
        <v>47</v>
      </c>
      <c r="Q384" s="331" t="s">
        <v>9180</v>
      </c>
      <c r="R384" s="339" t="s">
        <v>10836</v>
      </c>
      <c r="S384" s="333" t="s">
        <v>8346</v>
      </c>
      <c r="T384" s="331" t="s">
        <v>6917</v>
      </c>
      <c r="U384" s="331" t="s">
        <v>492</v>
      </c>
      <c r="V384" s="335" t="s">
        <v>10837</v>
      </c>
      <c r="W384" s="333" t="s">
        <v>9183</v>
      </c>
      <c r="X384" s="340">
        <v>743.2</v>
      </c>
      <c r="Y384" s="335" t="s">
        <v>60</v>
      </c>
      <c r="Z384" s="333" t="s">
        <v>9183</v>
      </c>
      <c r="AA384" s="330" t="s">
        <v>60</v>
      </c>
      <c r="AB384" s="332">
        <v>3</v>
      </c>
      <c r="AC384" s="338">
        <v>0.14899999999999999</v>
      </c>
      <c r="AD384" s="332">
        <v>4.0199999999999996</v>
      </c>
      <c r="AE384" s="332">
        <v>5.0599999999999996</v>
      </c>
      <c r="AF384" s="338">
        <v>0.29499999999999998</v>
      </c>
      <c r="AG384" s="332">
        <v>80.94</v>
      </c>
      <c r="AH384" s="332">
        <v>40.31</v>
      </c>
      <c r="AI384" s="336">
        <v>233.9</v>
      </c>
      <c r="AJ384" s="332">
        <v>9.52</v>
      </c>
      <c r="AK384" s="336">
        <v>527.29999999999995</v>
      </c>
      <c r="AL384" s="331" t="s">
        <v>8328</v>
      </c>
      <c r="AM384" s="331" t="s">
        <v>8329</v>
      </c>
      <c r="AN384" s="332">
        <v>3.72</v>
      </c>
      <c r="AO384" s="332">
        <v>3.54</v>
      </c>
      <c r="AP384" s="332">
        <v>-9.93</v>
      </c>
      <c r="AQ384" s="90">
        <f t="shared" si="5"/>
        <v>367</v>
      </c>
      <c r="AR384" s="90">
        <f t="shared" si="5"/>
        <v>376</v>
      </c>
      <c r="AS384" s="90">
        <f t="shared" si="5"/>
        <v>444</v>
      </c>
    </row>
    <row r="385" spans="1:45" ht="409.5">
      <c r="A385" s="329">
        <v>44098</v>
      </c>
      <c r="B385" s="330" t="s">
        <v>2035</v>
      </c>
      <c r="C385" s="330" t="s">
        <v>60</v>
      </c>
      <c r="D385" s="331" t="s">
        <v>61</v>
      </c>
      <c r="E385" s="331" t="s">
        <v>67</v>
      </c>
      <c r="F385" s="332">
        <v>2842.05</v>
      </c>
      <c r="G385" s="330" t="s">
        <v>2036</v>
      </c>
      <c r="H385" s="330" t="s">
        <v>2037</v>
      </c>
      <c r="I385" s="331" t="s">
        <v>2038</v>
      </c>
      <c r="J385" s="329">
        <v>44098</v>
      </c>
      <c r="K385" s="333" t="s">
        <v>491</v>
      </c>
      <c r="L385" s="329">
        <v>44287</v>
      </c>
      <c r="M385" s="335" t="s">
        <v>10838</v>
      </c>
      <c r="N385" s="335" t="s">
        <v>60</v>
      </c>
      <c r="O385" s="335" t="s">
        <v>60</v>
      </c>
      <c r="P385" s="341" t="s">
        <v>60</v>
      </c>
      <c r="Q385" s="331" t="s">
        <v>8497</v>
      </c>
      <c r="R385" s="339" t="s">
        <v>10839</v>
      </c>
      <c r="S385" s="333" t="s">
        <v>10840</v>
      </c>
      <c r="T385" s="331" t="s">
        <v>6917</v>
      </c>
      <c r="U385" s="331" t="s">
        <v>492</v>
      </c>
      <c r="V385" s="335" t="s">
        <v>10841</v>
      </c>
      <c r="W385" s="339" t="s">
        <v>10842</v>
      </c>
      <c r="X385" s="340">
        <v>6752.7</v>
      </c>
      <c r="Y385" s="335" t="s">
        <v>10843</v>
      </c>
      <c r="Z385" s="339" t="s">
        <v>10844</v>
      </c>
      <c r="AA385" s="330" t="s">
        <v>10845</v>
      </c>
      <c r="AB385" s="332">
        <v>10.72</v>
      </c>
      <c r="AC385" s="338">
        <v>0.82699999999999996</v>
      </c>
      <c r="AD385" s="341" t="s">
        <v>60</v>
      </c>
      <c r="AE385" s="341" t="s">
        <v>60</v>
      </c>
      <c r="AF385" s="341" t="s">
        <v>60</v>
      </c>
      <c r="AG385" s="341" t="s">
        <v>60</v>
      </c>
      <c r="AH385" s="332">
        <v>2966.66</v>
      </c>
      <c r="AI385" s="336">
        <v>4224.1000000000004</v>
      </c>
      <c r="AJ385" s="336">
        <v>289.60000000000002</v>
      </c>
      <c r="AK385" s="336">
        <v>34457.800000000003</v>
      </c>
      <c r="AL385" s="331" t="s">
        <v>8328</v>
      </c>
      <c r="AM385" s="331" t="s">
        <v>8329</v>
      </c>
      <c r="AN385" s="332">
        <v>3.3</v>
      </c>
      <c r="AO385" s="332">
        <v>3.5</v>
      </c>
      <c r="AP385" s="338">
        <v>-0.317</v>
      </c>
      <c r="AQ385" s="90">
        <f t="shared" si="5"/>
        <v>370</v>
      </c>
      <c r="AR385" s="90">
        <f t="shared" si="5"/>
        <v>377</v>
      </c>
      <c r="AS385" s="90">
        <f t="shared" si="5"/>
        <v>417</v>
      </c>
    </row>
    <row r="386" spans="1:45" ht="123.75">
      <c r="A386" s="329">
        <v>44312</v>
      </c>
      <c r="B386" s="330" t="s">
        <v>1963</v>
      </c>
      <c r="C386" s="330" t="s">
        <v>60</v>
      </c>
      <c r="D386" s="331" t="s">
        <v>61</v>
      </c>
      <c r="E386" s="331" t="s">
        <v>67</v>
      </c>
      <c r="F386" s="332">
        <v>54.57</v>
      </c>
      <c r="G386" s="330" t="s">
        <v>1964</v>
      </c>
      <c r="H386" s="330" t="s">
        <v>1965</v>
      </c>
      <c r="I386" s="331" t="s">
        <v>1966</v>
      </c>
      <c r="J386" s="329">
        <v>44312</v>
      </c>
      <c r="K386" s="333" t="s">
        <v>491</v>
      </c>
      <c r="L386" s="329">
        <v>44469</v>
      </c>
      <c r="M386" s="335" t="s">
        <v>10846</v>
      </c>
      <c r="N386" s="335" t="s">
        <v>60</v>
      </c>
      <c r="O386" s="335" t="s">
        <v>60</v>
      </c>
      <c r="P386" s="341" t="s">
        <v>60</v>
      </c>
      <c r="Q386" s="331" t="s">
        <v>10847</v>
      </c>
      <c r="R386" s="333" t="s">
        <v>10848</v>
      </c>
      <c r="S386" s="333" t="s">
        <v>10849</v>
      </c>
      <c r="T386" s="331" t="s">
        <v>6921</v>
      </c>
      <c r="U386" s="331" t="s">
        <v>492</v>
      </c>
      <c r="V386" s="335" t="s">
        <v>10850</v>
      </c>
      <c r="W386" s="333" t="s">
        <v>10851</v>
      </c>
      <c r="X386" s="340">
        <v>139.19999999999999</v>
      </c>
      <c r="Y386" s="335" t="s">
        <v>10852</v>
      </c>
      <c r="Z386" s="333" t="s">
        <v>10851</v>
      </c>
      <c r="AA386" s="330" t="s">
        <v>60</v>
      </c>
      <c r="AB386" s="332">
        <v>6.23</v>
      </c>
      <c r="AC386" s="338">
        <v>0.60299999999999998</v>
      </c>
      <c r="AD386" s="341" t="s">
        <v>60</v>
      </c>
      <c r="AE386" s="341" t="s">
        <v>60</v>
      </c>
      <c r="AF386" s="341" t="s">
        <v>60</v>
      </c>
      <c r="AG386" s="341" t="s">
        <v>60</v>
      </c>
      <c r="AH386" s="332">
        <v>54.57</v>
      </c>
      <c r="AI386" s="336">
        <v>13.8</v>
      </c>
      <c r="AJ386" s="332">
        <v>6.5</v>
      </c>
      <c r="AK386" s="336">
        <v>294.2</v>
      </c>
      <c r="AL386" s="331" t="s">
        <v>8328</v>
      </c>
      <c r="AM386" s="331" t="s">
        <v>8329</v>
      </c>
      <c r="AN386" s="332">
        <v>5.46</v>
      </c>
      <c r="AO386" s="332">
        <v>3.45</v>
      </c>
      <c r="AP386" s="332">
        <v>15.39</v>
      </c>
      <c r="AQ386" s="90">
        <f t="shared" si="5"/>
        <v>355</v>
      </c>
      <c r="AR386" s="90">
        <f t="shared" si="5"/>
        <v>378</v>
      </c>
      <c r="AS386" s="90">
        <f t="shared" si="5"/>
        <v>321</v>
      </c>
    </row>
    <row r="387" spans="1:45" ht="157.5">
      <c r="A387" s="329">
        <v>44011</v>
      </c>
      <c r="B387" s="330" t="s">
        <v>1837</v>
      </c>
      <c r="C387" s="330" t="s">
        <v>1838</v>
      </c>
      <c r="D387" s="331" t="s">
        <v>61</v>
      </c>
      <c r="E387" s="331" t="s">
        <v>67</v>
      </c>
      <c r="F387" s="332">
        <v>3955.43</v>
      </c>
      <c r="G387" s="330" t="s">
        <v>1839</v>
      </c>
      <c r="H387" s="330" t="s">
        <v>1840</v>
      </c>
      <c r="I387" s="331" t="s">
        <v>1841</v>
      </c>
      <c r="J387" s="329">
        <v>44011</v>
      </c>
      <c r="K387" s="333" t="s">
        <v>491</v>
      </c>
      <c r="L387" s="329">
        <v>44018</v>
      </c>
      <c r="M387" s="335" t="s">
        <v>10853</v>
      </c>
      <c r="N387" s="335" t="s">
        <v>60</v>
      </c>
      <c r="O387" s="335" t="s">
        <v>60</v>
      </c>
      <c r="P387" s="341" t="s">
        <v>60</v>
      </c>
      <c r="Q387" s="331" t="s">
        <v>8669</v>
      </c>
      <c r="R387" s="339" t="s">
        <v>10854</v>
      </c>
      <c r="S387" s="333" t="s">
        <v>8445</v>
      </c>
      <c r="T387" s="331" t="s">
        <v>6915</v>
      </c>
      <c r="U387" s="331" t="s">
        <v>492</v>
      </c>
      <c r="V387" s="335" t="s">
        <v>10855</v>
      </c>
      <c r="W387" s="333" t="s">
        <v>8854</v>
      </c>
      <c r="X387" s="340">
        <v>308.7</v>
      </c>
      <c r="Y387" s="335" t="s">
        <v>10856</v>
      </c>
      <c r="Z387" s="333" t="s">
        <v>8854</v>
      </c>
      <c r="AA387" s="330" t="s">
        <v>60</v>
      </c>
      <c r="AB387" s="341" t="s">
        <v>60</v>
      </c>
      <c r="AC387" s="338">
        <v>0.873</v>
      </c>
      <c r="AD387" s="332">
        <v>16.95</v>
      </c>
      <c r="AE387" s="332">
        <v>17.690000000000001</v>
      </c>
      <c r="AF387" s="332">
        <v>5.3</v>
      </c>
      <c r="AG387" s="332">
        <v>4187.75</v>
      </c>
      <c r="AH387" s="332">
        <v>902.44</v>
      </c>
      <c r="AI387" s="341" t="s">
        <v>60</v>
      </c>
      <c r="AJ387" s="341" t="s">
        <v>60</v>
      </c>
      <c r="AK387" s="336">
        <v>2284.9</v>
      </c>
      <c r="AL387" s="331" t="s">
        <v>8328</v>
      </c>
      <c r="AM387" s="331" t="s">
        <v>8329</v>
      </c>
      <c r="AN387" s="332">
        <v>8.7899999999999991</v>
      </c>
      <c r="AO387" s="332">
        <v>3.43</v>
      </c>
      <c r="AP387" s="332">
        <v>17.02</v>
      </c>
      <c r="AQ387" s="90">
        <f t="shared" si="5"/>
        <v>326</v>
      </c>
      <c r="AR387" s="90">
        <f t="shared" si="5"/>
        <v>379</v>
      </c>
      <c r="AS387" s="90">
        <f t="shared" si="5"/>
        <v>304</v>
      </c>
    </row>
    <row r="388" spans="1:45" ht="409.5">
      <c r="A388" s="329">
        <v>44588</v>
      </c>
      <c r="B388" s="330" t="s">
        <v>1905</v>
      </c>
      <c r="C388" s="330" t="s">
        <v>1906</v>
      </c>
      <c r="D388" s="331" t="s">
        <v>61</v>
      </c>
      <c r="E388" s="331" t="s">
        <v>67</v>
      </c>
      <c r="F388" s="332">
        <v>586.62</v>
      </c>
      <c r="G388" s="330" t="s">
        <v>1907</v>
      </c>
      <c r="H388" s="330" t="s">
        <v>60</v>
      </c>
      <c r="I388" s="331" t="s">
        <v>1908</v>
      </c>
      <c r="J388" s="329">
        <v>44588</v>
      </c>
      <c r="K388" s="333" t="s">
        <v>491</v>
      </c>
      <c r="L388" s="329">
        <v>44656</v>
      </c>
      <c r="M388" s="335" t="s">
        <v>10857</v>
      </c>
      <c r="N388" s="335" t="s">
        <v>60</v>
      </c>
      <c r="O388" s="335" t="s">
        <v>60</v>
      </c>
      <c r="P388" s="336">
        <v>910.9</v>
      </c>
      <c r="Q388" s="331" t="s">
        <v>8836</v>
      </c>
      <c r="R388" s="333" t="s">
        <v>10858</v>
      </c>
      <c r="S388" s="333" t="s">
        <v>8333</v>
      </c>
      <c r="T388" s="331" t="s">
        <v>6917</v>
      </c>
      <c r="U388" s="331" t="s">
        <v>492</v>
      </c>
      <c r="V388" s="335" t="s">
        <v>10859</v>
      </c>
      <c r="W388" s="339" t="s">
        <v>10860</v>
      </c>
      <c r="X388" s="330" t="s">
        <v>60</v>
      </c>
      <c r="Y388" s="335" t="s">
        <v>60</v>
      </c>
      <c r="Z388" s="333" t="s">
        <v>60</v>
      </c>
      <c r="AA388" s="330" t="s">
        <v>60</v>
      </c>
      <c r="AB388" s="332">
        <v>25.14</v>
      </c>
      <c r="AC388" s="332">
        <v>6.72</v>
      </c>
      <c r="AD388" s="332">
        <v>20.059999999999999</v>
      </c>
      <c r="AE388" s="332">
        <v>21.04</v>
      </c>
      <c r="AF388" s="332">
        <v>10.82</v>
      </c>
      <c r="AG388" s="332">
        <v>904.51</v>
      </c>
      <c r="AH388" s="332">
        <v>915.29</v>
      </c>
      <c r="AI388" s="336">
        <v>88.2</v>
      </c>
      <c r="AJ388" s="336">
        <v>38.299999999999997</v>
      </c>
      <c r="AK388" s="336">
        <v>181.7</v>
      </c>
      <c r="AL388" s="331" t="s">
        <v>8328</v>
      </c>
      <c r="AM388" s="331" t="s">
        <v>8329</v>
      </c>
      <c r="AN388" s="332">
        <v>6.58</v>
      </c>
      <c r="AO388" s="332">
        <v>3.34</v>
      </c>
      <c r="AP388" s="332">
        <v>-13.71</v>
      </c>
      <c r="AQ388" s="90">
        <f t="shared" si="5"/>
        <v>341</v>
      </c>
      <c r="AR388" s="90">
        <f t="shared" si="5"/>
        <v>380</v>
      </c>
      <c r="AS388" s="90">
        <f t="shared" si="5"/>
        <v>453</v>
      </c>
    </row>
    <row r="389" spans="1:45" ht="157.5">
      <c r="A389" s="329">
        <v>44494</v>
      </c>
      <c r="B389" s="330" t="s">
        <v>1975</v>
      </c>
      <c r="C389" s="330" t="s">
        <v>1976</v>
      </c>
      <c r="D389" s="331" t="s">
        <v>61</v>
      </c>
      <c r="E389" s="331" t="s">
        <v>67</v>
      </c>
      <c r="F389" s="332">
        <v>16.920000000000002</v>
      </c>
      <c r="G389" s="330" t="s">
        <v>1977</v>
      </c>
      <c r="H389" s="330" t="s">
        <v>60</v>
      </c>
      <c r="I389" s="331" t="s">
        <v>1978</v>
      </c>
      <c r="J389" s="329">
        <v>44494</v>
      </c>
      <c r="K389" s="333" t="s">
        <v>491</v>
      </c>
      <c r="L389" s="329">
        <v>44575</v>
      </c>
      <c r="M389" s="335" t="s">
        <v>10861</v>
      </c>
      <c r="N389" s="335" t="s">
        <v>10862</v>
      </c>
      <c r="O389" s="335" t="s">
        <v>10863</v>
      </c>
      <c r="P389" s="336">
        <v>49.1</v>
      </c>
      <c r="Q389" s="331" t="s">
        <v>8811</v>
      </c>
      <c r="R389" s="333" t="s">
        <v>10864</v>
      </c>
      <c r="S389" s="333" t="s">
        <v>10865</v>
      </c>
      <c r="T389" s="331" t="s">
        <v>6921</v>
      </c>
      <c r="U389" s="331" t="s">
        <v>492</v>
      </c>
      <c r="V389" s="335" t="s">
        <v>10866</v>
      </c>
      <c r="W389" s="333" t="s">
        <v>8935</v>
      </c>
      <c r="X389" s="330" t="s">
        <v>60</v>
      </c>
      <c r="Y389" s="335" t="s">
        <v>60</v>
      </c>
      <c r="Z389" s="333" t="s">
        <v>60</v>
      </c>
      <c r="AA389" s="330" t="s">
        <v>60</v>
      </c>
      <c r="AB389" s="341" t="s">
        <v>60</v>
      </c>
      <c r="AC389" s="338">
        <v>0.90500000000000003</v>
      </c>
      <c r="AD389" s="341" t="s">
        <v>60</v>
      </c>
      <c r="AE389" s="341" t="s">
        <v>60</v>
      </c>
      <c r="AF389" s="332">
        <v>1.46</v>
      </c>
      <c r="AG389" s="332">
        <v>36.08</v>
      </c>
      <c r="AH389" s="332">
        <v>56.51</v>
      </c>
      <c r="AI389" s="336">
        <v>33.700000000000003</v>
      </c>
      <c r="AJ389" s="336">
        <v>-24.7</v>
      </c>
      <c r="AK389" s="336">
        <v>74</v>
      </c>
      <c r="AL389" s="331" t="s">
        <v>8328</v>
      </c>
      <c r="AM389" s="331" t="s">
        <v>8329</v>
      </c>
      <c r="AN389" s="332">
        <v>4.93</v>
      </c>
      <c r="AO389" s="332">
        <v>3.08</v>
      </c>
      <c r="AP389" s="338">
        <v>-0.84799999999999998</v>
      </c>
      <c r="AQ389" s="90">
        <f t="shared" si="5"/>
        <v>357</v>
      </c>
      <c r="AR389" s="90">
        <f t="shared" si="5"/>
        <v>381</v>
      </c>
      <c r="AS389" s="90">
        <f t="shared" si="5"/>
        <v>419</v>
      </c>
    </row>
    <row r="390" spans="1:45" ht="101.25">
      <c r="A390" s="329">
        <v>44812</v>
      </c>
      <c r="B390" s="330" t="s">
        <v>10867</v>
      </c>
      <c r="C390" s="330" t="s">
        <v>10868</v>
      </c>
      <c r="D390" s="331" t="s">
        <v>61</v>
      </c>
      <c r="E390" s="331" t="s">
        <v>77</v>
      </c>
      <c r="F390" s="332">
        <v>69.45</v>
      </c>
      <c r="G390" s="330" t="s">
        <v>4707</v>
      </c>
      <c r="H390" s="330" t="s">
        <v>60</v>
      </c>
      <c r="I390" s="331" t="s">
        <v>4708</v>
      </c>
      <c r="J390" s="329">
        <v>44812</v>
      </c>
      <c r="K390" s="333" t="s">
        <v>491</v>
      </c>
      <c r="L390" s="334" t="s">
        <v>60</v>
      </c>
      <c r="M390" s="335" t="s">
        <v>10869</v>
      </c>
      <c r="N390" s="335" t="s">
        <v>10870</v>
      </c>
      <c r="O390" s="335" t="s">
        <v>10871</v>
      </c>
      <c r="P390" s="336">
        <v>72.7</v>
      </c>
      <c r="Q390" s="331" t="s">
        <v>9073</v>
      </c>
      <c r="R390" s="333" t="s">
        <v>10872</v>
      </c>
      <c r="S390" s="333" t="s">
        <v>10873</v>
      </c>
      <c r="T390" s="331" t="s">
        <v>6921</v>
      </c>
      <c r="U390" s="331" t="s">
        <v>492</v>
      </c>
      <c r="V390" s="335" t="s">
        <v>10874</v>
      </c>
      <c r="W390" s="333" t="s">
        <v>10875</v>
      </c>
      <c r="X390" s="330" t="s">
        <v>60</v>
      </c>
      <c r="Y390" s="335" t="s">
        <v>60</v>
      </c>
      <c r="Z390" s="333" t="s">
        <v>60</v>
      </c>
      <c r="AA390" s="330" t="s">
        <v>60</v>
      </c>
      <c r="AB390" s="332">
        <v>4.2699999999999996</v>
      </c>
      <c r="AC390" s="332">
        <v>1.66</v>
      </c>
      <c r="AD390" s="332">
        <v>3.02</v>
      </c>
      <c r="AE390" s="332">
        <v>3.18</v>
      </c>
      <c r="AF390" s="338">
        <v>0.72399999999999998</v>
      </c>
      <c r="AG390" s="332">
        <v>37.79</v>
      </c>
      <c r="AH390" s="332">
        <v>68.09</v>
      </c>
      <c r="AI390" s="336">
        <v>52.9</v>
      </c>
      <c r="AJ390" s="336">
        <v>10</v>
      </c>
      <c r="AK390" s="336">
        <v>47.2</v>
      </c>
      <c r="AL390" s="331" t="s">
        <v>8328</v>
      </c>
      <c r="AM390" s="331" t="s">
        <v>8329</v>
      </c>
      <c r="AN390" s="332">
        <v>7.67</v>
      </c>
      <c r="AO390" s="332">
        <v>3.05</v>
      </c>
      <c r="AP390" s="332">
        <v>51.86</v>
      </c>
      <c r="AQ390" s="90">
        <f t="shared" si="5"/>
        <v>334</v>
      </c>
      <c r="AR390" s="90">
        <f t="shared" si="5"/>
        <v>382</v>
      </c>
      <c r="AS390" s="90">
        <f t="shared" si="5"/>
        <v>134</v>
      </c>
    </row>
    <row r="391" spans="1:45" ht="101.25">
      <c r="A391" s="329">
        <v>44308</v>
      </c>
      <c r="B391" s="330" t="s">
        <v>2062</v>
      </c>
      <c r="C391" s="330" t="s">
        <v>2063</v>
      </c>
      <c r="D391" s="331" t="s">
        <v>61</v>
      </c>
      <c r="E391" s="331" t="s">
        <v>77</v>
      </c>
      <c r="F391" s="338">
        <v>0.28999999999999998</v>
      </c>
      <c r="G391" s="330" t="s">
        <v>2064</v>
      </c>
      <c r="H391" s="330" t="s">
        <v>2065</v>
      </c>
      <c r="I391" s="331" t="s">
        <v>2066</v>
      </c>
      <c r="J391" s="329">
        <v>44308</v>
      </c>
      <c r="K391" s="333" t="s">
        <v>491</v>
      </c>
      <c r="L391" s="334" t="s">
        <v>60</v>
      </c>
      <c r="M391" s="335" t="s">
        <v>10876</v>
      </c>
      <c r="N391" s="335" t="s">
        <v>60</v>
      </c>
      <c r="O391" s="335" t="s">
        <v>60</v>
      </c>
      <c r="P391" s="341" t="s">
        <v>60</v>
      </c>
      <c r="Q391" s="331" t="s">
        <v>8409</v>
      </c>
      <c r="R391" s="333" t="s">
        <v>10281</v>
      </c>
      <c r="S391" s="333" t="s">
        <v>10131</v>
      </c>
      <c r="T391" s="331" t="s">
        <v>6917</v>
      </c>
      <c r="U391" s="331" t="s">
        <v>492</v>
      </c>
      <c r="V391" s="335" t="s">
        <v>10877</v>
      </c>
      <c r="W391" s="333" t="s">
        <v>10797</v>
      </c>
      <c r="X391" s="330" t="s">
        <v>60</v>
      </c>
      <c r="Y391" s="335" t="s">
        <v>10878</v>
      </c>
      <c r="Z391" s="333" t="s">
        <v>10879</v>
      </c>
      <c r="AA391" s="330" t="s">
        <v>60</v>
      </c>
      <c r="AB391" s="341" t="s">
        <v>60</v>
      </c>
      <c r="AC391" s="341" t="s">
        <v>60</v>
      </c>
      <c r="AD391" s="341" t="s">
        <v>60</v>
      </c>
      <c r="AE391" s="341" t="s">
        <v>60</v>
      </c>
      <c r="AF391" s="341" t="s">
        <v>60</v>
      </c>
      <c r="AG391" s="341" t="s">
        <v>60</v>
      </c>
      <c r="AH391" s="338">
        <v>0.48</v>
      </c>
      <c r="AI391" s="341" t="s">
        <v>60</v>
      </c>
      <c r="AJ391" s="341" t="s">
        <v>60</v>
      </c>
      <c r="AK391" s="341" t="s">
        <v>60</v>
      </c>
      <c r="AL391" s="331" t="s">
        <v>8328</v>
      </c>
      <c r="AM391" s="331" t="s">
        <v>8329</v>
      </c>
      <c r="AN391" s="332">
        <v>3</v>
      </c>
      <c r="AO391" s="332">
        <v>3</v>
      </c>
      <c r="AP391" s="332">
        <v>3</v>
      </c>
      <c r="AQ391" s="90">
        <f t="shared" si="5"/>
        <v>374</v>
      </c>
      <c r="AR391" s="90">
        <f t="shared" si="5"/>
        <v>383</v>
      </c>
      <c r="AS391" s="90">
        <f t="shared" si="5"/>
        <v>394</v>
      </c>
    </row>
    <row r="392" spans="1:45" ht="405">
      <c r="A392" s="329">
        <v>44734</v>
      </c>
      <c r="B392" s="330" t="s">
        <v>10880</v>
      </c>
      <c r="C392" s="330" t="s">
        <v>10881</v>
      </c>
      <c r="D392" s="331" t="s">
        <v>61</v>
      </c>
      <c r="E392" s="331" t="s">
        <v>77</v>
      </c>
      <c r="F392" s="332">
        <v>96.97</v>
      </c>
      <c r="G392" s="330" t="s">
        <v>10882</v>
      </c>
      <c r="H392" s="330" t="s">
        <v>60</v>
      </c>
      <c r="I392" s="331" t="s">
        <v>10883</v>
      </c>
      <c r="J392" s="329">
        <v>44734</v>
      </c>
      <c r="K392" s="333" t="s">
        <v>491</v>
      </c>
      <c r="L392" s="334" t="s">
        <v>60</v>
      </c>
      <c r="M392" s="335" t="s">
        <v>10884</v>
      </c>
      <c r="N392" s="335" t="s">
        <v>10885</v>
      </c>
      <c r="O392" s="335" t="s">
        <v>60</v>
      </c>
      <c r="P392" s="336">
        <v>93.4</v>
      </c>
      <c r="Q392" s="331" t="s">
        <v>10886</v>
      </c>
      <c r="R392" s="339" t="s">
        <v>10887</v>
      </c>
      <c r="S392" s="333" t="s">
        <v>10311</v>
      </c>
      <c r="T392" s="331" t="s">
        <v>6917</v>
      </c>
      <c r="U392" s="331" t="s">
        <v>492</v>
      </c>
      <c r="V392" s="335" t="s">
        <v>10888</v>
      </c>
      <c r="W392" s="333" t="s">
        <v>9620</v>
      </c>
      <c r="X392" s="340">
        <v>777.4</v>
      </c>
      <c r="Y392" s="335" t="s">
        <v>60</v>
      </c>
      <c r="Z392" s="333" t="s">
        <v>60</v>
      </c>
      <c r="AA392" s="330" t="s">
        <v>60</v>
      </c>
      <c r="AB392" s="332">
        <v>20.079999999999998</v>
      </c>
      <c r="AC392" s="332">
        <v>3.42</v>
      </c>
      <c r="AD392" s="332">
        <v>8.0299999999999994</v>
      </c>
      <c r="AE392" s="332">
        <v>11.1</v>
      </c>
      <c r="AF392" s="332">
        <v>1.99</v>
      </c>
      <c r="AG392" s="332">
        <v>80.56</v>
      </c>
      <c r="AH392" s="332">
        <v>91.47</v>
      </c>
      <c r="AI392" s="336">
        <v>43.1</v>
      </c>
      <c r="AJ392" s="332">
        <v>7.4</v>
      </c>
      <c r="AK392" s="336">
        <v>38.799999999999997</v>
      </c>
      <c r="AL392" s="331" t="s">
        <v>8328</v>
      </c>
      <c r="AM392" s="331" t="s">
        <v>8329</v>
      </c>
      <c r="AN392" s="332">
        <v>6.57</v>
      </c>
      <c r="AO392" s="332">
        <v>2.94</v>
      </c>
      <c r="AP392" s="338">
        <v>0.113</v>
      </c>
      <c r="AQ392" s="90">
        <f t="shared" si="5"/>
        <v>342</v>
      </c>
      <c r="AR392" s="90">
        <f t="shared" si="5"/>
        <v>384</v>
      </c>
      <c r="AS392" s="90">
        <f t="shared" si="5"/>
        <v>413</v>
      </c>
    </row>
    <row r="393" spans="1:45" ht="337.5">
      <c r="A393" s="329">
        <v>44523</v>
      </c>
      <c r="B393" s="330" t="s">
        <v>2246</v>
      </c>
      <c r="C393" s="330" t="s">
        <v>2247</v>
      </c>
      <c r="D393" s="331" t="s">
        <v>61</v>
      </c>
      <c r="E393" s="331" t="s">
        <v>77</v>
      </c>
      <c r="F393" s="332">
        <v>26.4</v>
      </c>
      <c r="G393" s="330" t="s">
        <v>2248</v>
      </c>
      <c r="H393" s="330" t="s">
        <v>60</v>
      </c>
      <c r="I393" s="331" t="s">
        <v>2249</v>
      </c>
      <c r="J393" s="329">
        <v>44523</v>
      </c>
      <c r="K393" s="333" t="s">
        <v>491</v>
      </c>
      <c r="L393" s="334" t="s">
        <v>60</v>
      </c>
      <c r="M393" s="335" t="s">
        <v>10889</v>
      </c>
      <c r="N393" s="335" t="s">
        <v>60</v>
      </c>
      <c r="O393" s="335" t="s">
        <v>10890</v>
      </c>
      <c r="P393" s="336">
        <v>246.3</v>
      </c>
      <c r="Q393" s="331" t="s">
        <v>8913</v>
      </c>
      <c r="R393" s="339" t="s">
        <v>10891</v>
      </c>
      <c r="S393" s="333" t="s">
        <v>8568</v>
      </c>
      <c r="T393" s="331" t="s">
        <v>6917</v>
      </c>
      <c r="U393" s="331" t="s">
        <v>492</v>
      </c>
      <c r="V393" s="335" t="s">
        <v>10892</v>
      </c>
      <c r="W393" s="333" t="s">
        <v>10893</v>
      </c>
      <c r="X393" s="330" t="s">
        <v>60</v>
      </c>
      <c r="Y393" s="335" t="s">
        <v>60</v>
      </c>
      <c r="Z393" s="333" t="s">
        <v>60</v>
      </c>
      <c r="AA393" s="330" t="s">
        <v>60</v>
      </c>
      <c r="AB393" s="341" t="s">
        <v>60</v>
      </c>
      <c r="AC393" s="332">
        <v>1.59</v>
      </c>
      <c r="AD393" s="341" t="s">
        <v>60</v>
      </c>
      <c r="AE393" s="341" t="s">
        <v>60</v>
      </c>
      <c r="AF393" s="332">
        <v>1.65</v>
      </c>
      <c r="AG393" s="332">
        <v>154.44999999999999</v>
      </c>
      <c r="AH393" s="332">
        <v>388.03</v>
      </c>
      <c r="AI393" s="336">
        <v>52.8</v>
      </c>
      <c r="AJ393" s="336">
        <v>-23.6</v>
      </c>
      <c r="AK393" s="336">
        <v>381.6</v>
      </c>
      <c r="AL393" s="331" t="s">
        <v>8328</v>
      </c>
      <c r="AM393" s="331" t="s">
        <v>8329</v>
      </c>
      <c r="AN393" s="332">
        <v>-2.96</v>
      </c>
      <c r="AO393" s="332">
        <v>2.88</v>
      </c>
      <c r="AP393" s="332">
        <v>16.96</v>
      </c>
      <c r="AQ393" s="90">
        <f t="shared" ref="AQ393:AS456" si="6">RANK(AN393,AN$9:AN$582,0)</f>
        <v>408</v>
      </c>
      <c r="AR393" s="90">
        <f t="shared" si="6"/>
        <v>385</v>
      </c>
      <c r="AS393" s="90">
        <f t="shared" si="6"/>
        <v>305</v>
      </c>
    </row>
    <row r="394" spans="1:45" ht="146.25">
      <c r="A394" s="329">
        <v>44245</v>
      </c>
      <c r="B394" s="330" t="s">
        <v>2039</v>
      </c>
      <c r="C394" s="330" t="s">
        <v>2040</v>
      </c>
      <c r="D394" s="331" t="s">
        <v>61</v>
      </c>
      <c r="E394" s="331" t="s">
        <v>67</v>
      </c>
      <c r="F394" s="332">
        <v>197.79</v>
      </c>
      <c r="G394" s="330" t="s">
        <v>2041</v>
      </c>
      <c r="H394" s="330" t="s">
        <v>60</v>
      </c>
      <c r="I394" s="331" t="s">
        <v>2042</v>
      </c>
      <c r="J394" s="329">
        <v>44245</v>
      </c>
      <c r="K394" s="333" t="s">
        <v>491</v>
      </c>
      <c r="L394" s="329">
        <v>44308</v>
      </c>
      <c r="M394" s="335" t="s">
        <v>10894</v>
      </c>
      <c r="N394" s="335" t="s">
        <v>10895</v>
      </c>
      <c r="O394" s="335" t="s">
        <v>10896</v>
      </c>
      <c r="P394" s="336">
        <v>110.6</v>
      </c>
      <c r="Q394" s="331" t="s">
        <v>9803</v>
      </c>
      <c r="R394" s="339" t="s">
        <v>10897</v>
      </c>
      <c r="S394" s="333" t="s">
        <v>8402</v>
      </c>
      <c r="T394" s="331" t="s">
        <v>6915</v>
      </c>
      <c r="U394" s="331" t="s">
        <v>492</v>
      </c>
      <c r="V394" s="335" t="s">
        <v>10898</v>
      </c>
      <c r="W394" s="333" t="s">
        <v>8487</v>
      </c>
      <c r="X394" s="340">
        <v>269.5</v>
      </c>
      <c r="Y394" s="335" t="s">
        <v>60</v>
      </c>
      <c r="Z394" s="333" t="s">
        <v>60</v>
      </c>
      <c r="AA394" s="330" t="s">
        <v>60</v>
      </c>
      <c r="AB394" s="332">
        <v>6</v>
      </c>
      <c r="AC394" s="332">
        <v>1.1100000000000001</v>
      </c>
      <c r="AD394" s="332">
        <v>7.45</v>
      </c>
      <c r="AE394" s="332">
        <v>7.62</v>
      </c>
      <c r="AF394" s="332">
        <v>1.4</v>
      </c>
      <c r="AG394" s="332">
        <v>208.87</v>
      </c>
      <c r="AH394" s="332">
        <v>170.94</v>
      </c>
      <c r="AI394" s="336">
        <v>130.4</v>
      </c>
      <c r="AJ394" s="336">
        <v>29.1</v>
      </c>
      <c r="AK394" s="336">
        <v>335.4</v>
      </c>
      <c r="AL394" s="331" t="s">
        <v>8328</v>
      </c>
      <c r="AM394" s="331" t="s">
        <v>8329</v>
      </c>
      <c r="AN394" s="332">
        <v>3.24</v>
      </c>
      <c r="AO394" s="332">
        <v>2.82</v>
      </c>
      <c r="AP394" s="332">
        <v>4.5199999999999996</v>
      </c>
      <c r="AQ394" s="90">
        <f t="shared" si="6"/>
        <v>371</v>
      </c>
      <c r="AR394" s="90">
        <f t="shared" si="6"/>
        <v>386</v>
      </c>
      <c r="AS394" s="90">
        <f t="shared" si="6"/>
        <v>387</v>
      </c>
    </row>
    <row r="395" spans="1:45" ht="90">
      <c r="A395" s="329">
        <v>44070</v>
      </c>
      <c r="B395" s="330" t="s">
        <v>2253</v>
      </c>
      <c r="C395" s="330" t="s">
        <v>2254</v>
      </c>
      <c r="D395" s="331" t="s">
        <v>61</v>
      </c>
      <c r="E395" s="331" t="s">
        <v>77</v>
      </c>
      <c r="F395" s="332">
        <v>131.69999999999999</v>
      </c>
      <c r="G395" s="330" t="s">
        <v>2255</v>
      </c>
      <c r="H395" s="330" t="s">
        <v>60</v>
      </c>
      <c r="I395" s="331" t="s">
        <v>2256</v>
      </c>
      <c r="J395" s="329">
        <v>44070</v>
      </c>
      <c r="K395" s="333" t="s">
        <v>491</v>
      </c>
      <c r="L395" s="334" t="s">
        <v>60</v>
      </c>
      <c r="M395" s="335" t="s">
        <v>10899</v>
      </c>
      <c r="N395" s="335" t="s">
        <v>10900</v>
      </c>
      <c r="O395" s="335" t="s">
        <v>10901</v>
      </c>
      <c r="P395" s="336">
        <v>207.3</v>
      </c>
      <c r="Q395" s="331" t="s">
        <v>10123</v>
      </c>
      <c r="R395" s="339" t="s">
        <v>10902</v>
      </c>
      <c r="S395" s="333" t="s">
        <v>9222</v>
      </c>
      <c r="T395" s="331" t="s">
        <v>6915</v>
      </c>
      <c r="U395" s="331" t="s">
        <v>492</v>
      </c>
      <c r="V395" s="335" t="s">
        <v>10903</v>
      </c>
      <c r="W395" s="333" t="s">
        <v>10904</v>
      </c>
      <c r="X395" s="330" t="s">
        <v>60</v>
      </c>
      <c r="Y395" s="335" t="s">
        <v>60</v>
      </c>
      <c r="Z395" s="333" t="s">
        <v>60</v>
      </c>
      <c r="AA395" s="330" t="s">
        <v>60</v>
      </c>
      <c r="AB395" s="332">
        <v>15.55</v>
      </c>
      <c r="AC395" s="332">
        <v>6.34</v>
      </c>
      <c r="AD395" s="332">
        <v>11.57</v>
      </c>
      <c r="AE395" s="332">
        <v>14.29</v>
      </c>
      <c r="AF395" s="338">
        <v>0.11899999999999999</v>
      </c>
      <c r="AG395" s="332">
        <v>174.22</v>
      </c>
      <c r="AH395" s="332">
        <v>138.55000000000001</v>
      </c>
      <c r="AI395" s="336">
        <v>1372.8</v>
      </c>
      <c r="AJ395" s="336">
        <v>11.6</v>
      </c>
      <c r="AK395" s="336">
        <v>411.9</v>
      </c>
      <c r="AL395" s="331" t="s">
        <v>8328</v>
      </c>
      <c r="AM395" s="331" t="s">
        <v>8329</v>
      </c>
      <c r="AN395" s="332">
        <v>-3.75</v>
      </c>
      <c r="AO395" s="332">
        <v>2.57</v>
      </c>
      <c r="AP395" s="332">
        <v>-2.42</v>
      </c>
      <c r="AQ395" s="90">
        <f t="shared" si="6"/>
        <v>412</v>
      </c>
      <c r="AR395" s="90">
        <f t="shared" si="6"/>
        <v>387</v>
      </c>
      <c r="AS395" s="90">
        <f t="shared" si="6"/>
        <v>423</v>
      </c>
    </row>
    <row r="396" spans="1:45" ht="258.75">
      <c r="A396" s="329">
        <v>44259</v>
      </c>
      <c r="B396" s="330" t="s">
        <v>1711</v>
      </c>
      <c r="C396" s="330" t="s">
        <v>1712</v>
      </c>
      <c r="D396" s="331" t="s">
        <v>61</v>
      </c>
      <c r="E396" s="331" t="s">
        <v>77</v>
      </c>
      <c r="F396" s="338">
        <v>0.32900000000000001</v>
      </c>
      <c r="G396" s="330" t="s">
        <v>1713</v>
      </c>
      <c r="H396" s="330" t="s">
        <v>60</v>
      </c>
      <c r="I396" s="331" t="s">
        <v>1714</v>
      </c>
      <c r="J396" s="329">
        <v>44259</v>
      </c>
      <c r="K396" s="333" t="s">
        <v>491</v>
      </c>
      <c r="L396" s="334" t="s">
        <v>60</v>
      </c>
      <c r="M396" s="335" t="s">
        <v>10905</v>
      </c>
      <c r="N396" s="335" t="s">
        <v>10906</v>
      </c>
      <c r="O396" s="335" t="s">
        <v>10907</v>
      </c>
      <c r="P396" s="332">
        <v>1.43</v>
      </c>
      <c r="Q396" s="331" t="s">
        <v>8913</v>
      </c>
      <c r="R396" s="339" t="s">
        <v>10908</v>
      </c>
      <c r="S396" s="333" t="s">
        <v>8346</v>
      </c>
      <c r="T396" s="331" t="s">
        <v>6917</v>
      </c>
      <c r="U396" s="331" t="s">
        <v>492</v>
      </c>
      <c r="V396" s="335" t="s">
        <v>10909</v>
      </c>
      <c r="W396" s="339" t="s">
        <v>10910</v>
      </c>
      <c r="X396" s="330" t="s">
        <v>10911</v>
      </c>
      <c r="Y396" s="335" t="s">
        <v>60</v>
      </c>
      <c r="Z396" s="333" t="s">
        <v>60</v>
      </c>
      <c r="AA396" s="330" t="s">
        <v>60</v>
      </c>
      <c r="AB396" s="332">
        <v>8.9600000000000009</v>
      </c>
      <c r="AC396" s="338">
        <v>0.503</v>
      </c>
      <c r="AD396" s="332">
        <v>1.59</v>
      </c>
      <c r="AE396" s="332">
        <v>1.61</v>
      </c>
      <c r="AF396" s="332">
        <v>1.7</v>
      </c>
      <c r="AG396" s="338">
        <v>0.58199999999999996</v>
      </c>
      <c r="AH396" s="338">
        <v>0.59099999999999997</v>
      </c>
      <c r="AI396" s="338">
        <v>0.379</v>
      </c>
      <c r="AJ396" s="338">
        <v>0.21199999999999999</v>
      </c>
      <c r="AK396" s="332">
        <v>1.49</v>
      </c>
      <c r="AL396" s="331" t="s">
        <v>8328</v>
      </c>
      <c r="AM396" s="331" t="s">
        <v>8329</v>
      </c>
      <c r="AN396" s="332">
        <v>13.33</v>
      </c>
      <c r="AO396" s="332">
        <v>2.5299999999999998</v>
      </c>
      <c r="AP396" s="332">
        <v>23.19</v>
      </c>
      <c r="AQ396" s="90">
        <f t="shared" si="6"/>
        <v>300</v>
      </c>
      <c r="AR396" s="90">
        <f t="shared" si="6"/>
        <v>388</v>
      </c>
      <c r="AS396" s="90">
        <f t="shared" si="6"/>
        <v>279</v>
      </c>
    </row>
    <row r="397" spans="1:45" ht="191.25">
      <c r="A397" s="329">
        <v>44833</v>
      </c>
      <c r="B397" s="330" t="s">
        <v>1842</v>
      </c>
      <c r="C397" s="330" t="s">
        <v>1843</v>
      </c>
      <c r="D397" s="331" t="s">
        <v>61</v>
      </c>
      <c r="E397" s="331" t="s">
        <v>77</v>
      </c>
      <c r="F397" s="332">
        <v>7643.54</v>
      </c>
      <c r="G397" s="330" t="s">
        <v>1844</v>
      </c>
      <c r="H397" s="330" t="s">
        <v>60</v>
      </c>
      <c r="I397" s="331" t="s">
        <v>1845</v>
      </c>
      <c r="J397" s="329">
        <v>44833</v>
      </c>
      <c r="K397" s="333" t="s">
        <v>491</v>
      </c>
      <c r="L397" s="334" t="s">
        <v>60</v>
      </c>
      <c r="M397" s="335" t="s">
        <v>10912</v>
      </c>
      <c r="N397" s="335" t="s">
        <v>60</v>
      </c>
      <c r="O397" s="335" t="s">
        <v>60</v>
      </c>
      <c r="P397" s="336">
        <v>5872.8</v>
      </c>
      <c r="Q397" s="331" t="s">
        <v>9528</v>
      </c>
      <c r="R397" s="339" t="s">
        <v>10913</v>
      </c>
      <c r="S397" s="333" t="s">
        <v>8568</v>
      </c>
      <c r="T397" s="331" t="s">
        <v>6917</v>
      </c>
      <c r="U397" s="331" t="s">
        <v>492</v>
      </c>
      <c r="V397" s="335" t="s">
        <v>10914</v>
      </c>
      <c r="W397" s="333" t="s">
        <v>8437</v>
      </c>
      <c r="X397" s="340">
        <v>4704.1000000000004</v>
      </c>
      <c r="Y397" s="335" t="s">
        <v>60</v>
      </c>
      <c r="Z397" s="333" t="s">
        <v>60</v>
      </c>
      <c r="AA397" s="330" t="s">
        <v>60</v>
      </c>
      <c r="AB397" s="332">
        <v>34.43</v>
      </c>
      <c r="AC397" s="332">
        <v>3.43</v>
      </c>
      <c r="AD397" s="332">
        <v>23.55</v>
      </c>
      <c r="AE397" s="332">
        <v>36.51</v>
      </c>
      <c r="AF397" s="332">
        <v>3.06</v>
      </c>
      <c r="AG397" s="332">
        <v>6719.43</v>
      </c>
      <c r="AH397" s="332">
        <v>6817.71</v>
      </c>
      <c r="AI397" s="336">
        <v>2214</v>
      </c>
      <c r="AJ397" s="336">
        <v>199.6</v>
      </c>
      <c r="AK397" s="336">
        <v>5492.8</v>
      </c>
      <c r="AL397" s="331" t="s">
        <v>8328</v>
      </c>
      <c r="AM397" s="331" t="s">
        <v>8329</v>
      </c>
      <c r="AN397" s="332">
        <v>7.82</v>
      </c>
      <c r="AO397" s="332">
        <v>2.5099999999999998</v>
      </c>
      <c r="AP397" s="332">
        <v>10.39</v>
      </c>
      <c r="AQ397" s="90">
        <f t="shared" si="6"/>
        <v>330</v>
      </c>
      <c r="AR397" s="90">
        <f t="shared" si="6"/>
        <v>389</v>
      </c>
      <c r="AS397" s="90">
        <f t="shared" si="6"/>
        <v>352</v>
      </c>
    </row>
    <row r="398" spans="1:45" ht="292.5">
      <c r="A398" s="329">
        <v>44790</v>
      </c>
      <c r="B398" s="330" t="s">
        <v>10915</v>
      </c>
      <c r="C398" s="330" t="s">
        <v>10916</v>
      </c>
      <c r="D398" s="331" t="s">
        <v>61</v>
      </c>
      <c r="E398" s="331" t="s">
        <v>77</v>
      </c>
      <c r="F398" s="332">
        <v>10087.76</v>
      </c>
      <c r="G398" s="330" t="s">
        <v>10917</v>
      </c>
      <c r="H398" s="330" t="s">
        <v>10918</v>
      </c>
      <c r="I398" s="331" t="s">
        <v>10919</v>
      </c>
      <c r="J398" s="329">
        <v>44790</v>
      </c>
      <c r="K398" s="333" t="s">
        <v>491</v>
      </c>
      <c r="L398" s="334" t="s">
        <v>60</v>
      </c>
      <c r="M398" s="335" t="s">
        <v>10920</v>
      </c>
      <c r="N398" s="335" t="s">
        <v>10921</v>
      </c>
      <c r="O398" s="335" t="s">
        <v>60</v>
      </c>
      <c r="P398" s="336">
        <v>8054.5</v>
      </c>
      <c r="Q398" s="331" t="s">
        <v>9874</v>
      </c>
      <c r="R398" s="339" t="s">
        <v>10922</v>
      </c>
      <c r="S398" s="333" t="s">
        <v>10923</v>
      </c>
      <c r="T398" s="331" t="s">
        <v>6921</v>
      </c>
      <c r="U398" s="331" t="s">
        <v>492</v>
      </c>
      <c r="V398" s="335" t="s">
        <v>10924</v>
      </c>
      <c r="W398" s="333" t="s">
        <v>10925</v>
      </c>
      <c r="X398" s="340">
        <v>50959.199999999997</v>
      </c>
      <c r="Y398" s="335" t="s">
        <v>10926</v>
      </c>
      <c r="Z398" s="333" t="s">
        <v>10927</v>
      </c>
      <c r="AA398" s="340">
        <v>83756.5</v>
      </c>
      <c r="AB398" s="332">
        <v>9.41</v>
      </c>
      <c r="AC398" s="332">
        <v>1.35</v>
      </c>
      <c r="AD398" s="332">
        <v>8.59</v>
      </c>
      <c r="AE398" s="332">
        <v>11.6</v>
      </c>
      <c r="AF398" s="338">
        <v>0.92500000000000004</v>
      </c>
      <c r="AG398" s="332">
        <v>13227.76</v>
      </c>
      <c r="AH398" s="332">
        <v>7277.76</v>
      </c>
      <c r="AI398" s="336">
        <v>15612</v>
      </c>
      <c r="AJ398" s="336">
        <v>1106</v>
      </c>
      <c r="AK398" s="336">
        <v>13380</v>
      </c>
      <c r="AL398" s="331" t="s">
        <v>8328</v>
      </c>
      <c r="AM398" s="331" t="s">
        <v>8329</v>
      </c>
      <c r="AN398" s="332">
        <v>-3.47</v>
      </c>
      <c r="AO398" s="332">
        <v>2.27</v>
      </c>
      <c r="AP398" s="332">
        <v>13.67</v>
      </c>
      <c r="AQ398" s="90">
        <f t="shared" si="6"/>
        <v>411</v>
      </c>
      <c r="AR398" s="90">
        <f t="shared" si="6"/>
        <v>390</v>
      </c>
      <c r="AS398" s="90">
        <f t="shared" si="6"/>
        <v>329</v>
      </c>
    </row>
    <row r="399" spans="1:45" ht="101.25">
      <c r="A399" s="329">
        <v>44081</v>
      </c>
      <c r="B399" s="330" t="s">
        <v>1341</v>
      </c>
      <c r="C399" s="330" t="s">
        <v>1342</v>
      </c>
      <c r="D399" s="331" t="s">
        <v>61</v>
      </c>
      <c r="E399" s="331" t="s">
        <v>77</v>
      </c>
      <c r="F399" s="332">
        <v>14.07</v>
      </c>
      <c r="G399" s="330" t="s">
        <v>1343</v>
      </c>
      <c r="H399" s="330" t="s">
        <v>1344</v>
      </c>
      <c r="I399" s="331" t="s">
        <v>1345</v>
      </c>
      <c r="J399" s="329">
        <v>44081</v>
      </c>
      <c r="K399" s="333" t="s">
        <v>491</v>
      </c>
      <c r="L399" s="334" t="s">
        <v>60</v>
      </c>
      <c r="M399" s="335" t="s">
        <v>10928</v>
      </c>
      <c r="N399" s="335" t="s">
        <v>10929</v>
      </c>
      <c r="O399" s="335" t="s">
        <v>10930</v>
      </c>
      <c r="P399" s="332">
        <v>5.58</v>
      </c>
      <c r="Q399" s="331" t="s">
        <v>10931</v>
      </c>
      <c r="R399" s="333" t="s">
        <v>10932</v>
      </c>
      <c r="S399" s="333" t="s">
        <v>8402</v>
      </c>
      <c r="T399" s="331" t="s">
        <v>6915</v>
      </c>
      <c r="U399" s="331" t="s">
        <v>492</v>
      </c>
      <c r="V399" s="335" t="s">
        <v>10933</v>
      </c>
      <c r="W399" s="333" t="s">
        <v>8487</v>
      </c>
      <c r="X399" s="344">
        <v>8.91</v>
      </c>
      <c r="Y399" s="335" t="s">
        <v>10934</v>
      </c>
      <c r="Z399" s="333" t="s">
        <v>8551</v>
      </c>
      <c r="AA399" s="330" t="s">
        <v>60</v>
      </c>
      <c r="AB399" s="332">
        <v>29.79</v>
      </c>
      <c r="AC399" s="332">
        <v>7.69</v>
      </c>
      <c r="AD399" s="332">
        <v>26.53</v>
      </c>
      <c r="AE399" s="332">
        <v>26.53</v>
      </c>
      <c r="AF399" s="332">
        <v>7.72</v>
      </c>
      <c r="AG399" s="332">
        <v>24.74</v>
      </c>
      <c r="AH399" s="332">
        <v>24.69</v>
      </c>
      <c r="AI399" s="332">
        <v>1.9</v>
      </c>
      <c r="AJ399" s="338">
        <v>-2.4E-2</v>
      </c>
      <c r="AK399" s="332">
        <v>2.52</v>
      </c>
      <c r="AL399" s="331" t="s">
        <v>8328</v>
      </c>
      <c r="AM399" s="331" t="s">
        <v>8329</v>
      </c>
      <c r="AN399" s="332">
        <v>27.91</v>
      </c>
      <c r="AO399" s="332">
        <v>1.85</v>
      </c>
      <c r="AP399" s="332">
        <v>-33.729999999999997</v>
      </c>
      <c r="AQ399" s="90">
        <f t="shared" si="6"/>
        <v>196</v>
      </c>
      <c r="AR399" s="90">
        <f t="shared" si="6"/>
        <v>391</v>
      </c>
      <c r="AS399" s="90">
        <f t="shared" si="6"/>
        <v>494</v>
      </c>
    </row>
    <row r="400" spans="1:45" ht="315">
      <c r="A400" s="329">
        <v>44707</v>
      </c>
      <c r="B400" s="330" t="s">
        <v>10935</v>
      </c>
      <c r="C400" s="330" t="s">
        <v>10936</v>
      </c>
      <c r="D400" s="331" t="s">
        <v>61</v>
      </c>
      <c r="E400" s="331" t="s">
        <v>77</v>
      </c>
      <c r="F400" s="332">
        <v>62.81</v>
      </c>
      <c r="G400" s="330" t="s">
        <v>2095</v>
      </c>
      <c r="H400" s="330" t="s">
        <v>9315</v>
      </c>
      <c r="I400" s="331" t="s">
        <v>2096</v>
      </c>
      <c r="J400" s="329">
        <v>44707</v>
      </c>
      <c r="K400" s="333" t="s">
        <v>491</v>
      </c>
      <c r="L400" s="334" t="s">
        <v>60</v>
      </c>
      <c r="M400" s="335" t="s">
        <v>10937</v>
      </c>
      <c r="N400" s="335" t="s">
        <v>60</v>
      </c>
      <c r="O400" s="335" t="s">
        <v>60</v>
      </c>
      <c r="P400" s="341" t="s">
        <v>60</v>
      </c>
      <c r="Q400" s="331" t="s">
        <v>8633</v>
      </c>
      <c r="R400" s="339" t="s">
        <v>10938</v>
      </c>
      <c r="S400" s="333" t="s">
        <v>10939</v>
      </c>
      <c r="T400" s="331" t="s">
        <v>6921</v>
      </c>
      <c r="U400" s="331" t="s">
        <v>492</v>
      </c>
      <c r="V400" s="335" t="s">
        <v>10940</v>
      </c>
      <c r="W400" s="333" t="s">
        <v>10941</v>
      </c>
      <c r="X400" s="340">
        <v>167.6</v>
      </c>
      <c r="Y400" s="335" t="s">
        <v>9320</v>
      </c>
      <c r="Z400" s="333" t="s">
        <v>9321</v>
      </c>
      <c r="AA400" s="330" t="s">
        <v>60</v>
      </c>
      <c r="AB400" s="332">
        <v>13.2</v>
      </c>
      <c r="AC400" s="332">
        <v>1.0900000000000001</v>
      </c>
      <c r="AD400" s="341" t="s">
        <v>60</v>
      </c>
      <c r="AE400" s="341" t="s">
        <v>60</v>
      </c>
      <c r="AF400" s="341" t="s">
        <v>60</v>
      </c>
      <c r="AG400" s="341" t="s">
        <v>60</v>
      </c>
      <c r="AH400" s="332">
        <v>62.28</v>
      </c>
      <c r="AI400" s="336">
        <v>17.5</v>
      </c>
      <c r="AJ400" s="332">
        <v>4.2300000000000004</v>
      </c>
      <c r="AK400" s="336">
        <v>433.5</v>
      </c>
      <c r="AL400" s="331" t="s">
        <v>8328</v>
      </c>
      <c r="AM400" s="331" t="s">
        <v>8329</v>
      </c>
      <c r="AN400" s="332">
        <v>1.72</v>
      </c>
      <c r="AO400" s="332">
        <v>1.72</v>
      </c>
      <c r="AP400" s="332">
        <v>2.4</v>
      </c>
      <c r="AQ400" s="90">
        <f t="shared" si="6"/>
        <v>380</v>
      </c>
      <c r="AR400" s="90">
        <f t="shared" si="6"/>
        <v>392</v>
      </c>
      <c r="AS400" s="90">
        <f t="shared" si="6"/>
        <v>397</v>
      </c>
    </row>
    <row r="401" spans="1:45" ht="337.5">
      <c r="A401" s="329">
        <v>44456</v>
      </c>
      <c r="B401" s="330" t="s">
        <v>2100</v>
      </c>
      <c r="C401" s="330" t="s">
        <v>2101</v>
      </c>
      <c r="D401" s="331" t="s">
        <v>61</v>
      </c>
      <c r="E401" s="331" t="s">
        <v>67</v>
      </c>
      <c r="F401" s="332">
        <v>6.11</v>
      </c>
      <c r="G401" s="330" t="s">
        <v>2102</v>
      </c>
      <c r="H401" s="330" t="s">
        <v>60</v>
      </c>
      <c r="I401" s="331" t="s">
        <v>2103</v>
      </c>
      <c r="J401" s="329">
        <v>44456</v>
      </c>
      <c r="K401" s="333" t="s">
        <v>491</v>
      </c>
      <c r="L401" s="329">
        <v>44524</v>
      </c>
      <c r="M401" s="335" t="s">
        <v>10942</v>
      </c>
      <c r="N401" s="335" t="s">
        <v>10943</v>
      </c>
      <c r="O401" s="335" t="s">
        <v>60</v>
      </c>
      <c r="P401" s="332">
        <v>1.44</v>
      </c>
      <c r="Q401" s="331" t="s">
        <v>8459</v>
      </c>
      <c r="R401" s="333" t="s">
        <v>10944</v>
      </c>
      <c r="S401" s="333" t="s">
        <v>9119</v>
      </c>
      <c r="T401" s="331" t="s">
        <v>6917</v>
      </c>
      <c r="U401" s="331" t="s">
        <v>492</v>
      </c>
      <c r="V401" s="335" t="s">
        <v>10945</v>
      </c>
      <c r="W401" s="333" t="s">
        <v>9121</v>
      </c>
      <c r="X401" s="340">
        <v>13.1</v>
      </c>
      <c r="Y401" s="335" t="s">
        <v>60</v>
      </c>
      <c r="Z401" s="333" t="s">
        <v>60</v>
      </c>
      <c r="AA401" s="330" t="s">
        <v>60</v>
      </c>
      <c r="AB401" s="341" t="s">
        <v>60</v>
      </c>
      <c r="AC401" s="332">
        <v>3.99</v>
      </c>
      <c r="AD401" s="332">
        <v>57.57</v>
      </c>
      <c r="AE401" s="341" t="s">
        <v>60</v>
      </c>
      <c r="AF401" s="332">
        <v>1.1000000000000001</v>
      </c>
      <c r="AG401" s="332">
        <v>7.26</v>
      </c>
      <c r="AH401" s="332">
        <v>2.48</v>
      </c>
      <c r="AI401" s="332">
        <v>2.2999999999999998</v>
      </c>
      <c r="AJ401" s="338">
        <v>-0.22600000000000001</v>
      </c>
      <c r="AK401" s="332">
        <v>4.6100000000000003</v>
      </c>
      <c r="AL401" s="331" t="s">
        <v>8328</v>
      </c>
      <c r="AM401" s="331" t="s">
        <v>8329</v>
      </c>
      <c r="AN401" s="332">
        <v>1.67</v>
      </c>
      <c r="AO401" s="332">
        <v>1.67</v>
      </c>
      <c r="AP401" s="332">
        <v>79.41</v>
      </c>
      <c r="AQ401" s="90">
        <f t="shared" si="6"/>
        <v>382</v>
      </c>
      <c r="AR401" s="90">
        <f t="shared" si="6"/>
        <v>393</v>
      </c>
      <c r="AS401" s="90">
        <f t="shared" si="6"/>
        <v>72</v>
      </c>
    </row>
    <row r="402" spans="1:45" ht="146.25">
      <c r="A402" s="329">
        <v>44099</v>
      </c>
      <c r="B402" s="330" t="s">
        <v>1979</v>
      </c>
      <c r="C402" s="330" t="s">
        <v>1980</v>
      </c>
      <c r="D402" s="331" t="s">
        <v>61</v>
      </c>
      <c r="E402" s="331" t="s">
        <v>77</v>
      </c>
      <c r="F402" s="332">
        <v>2.0699999999999998</v>
      </c>
      <c r="G402" s="330" t="s">
        <v>1981</v>
      </c>
      <c r="H402" s="330" t="s">
        <v>1982</v>
      </c>
      <c r="I402" s="331" t="s">
        <v>1983</v>
      </c>
      <c r="J402" s="329">
        <v>44099</v>
      </c>
      <c r="K402" s="333" t="s">
        <v>491</v>
      </c>
      <c r="L402" s="334" t="s">
        <v>60</v>
      </c>
      <c r="M402" s="335" t="s">
        <v>10946</v>
      </c>
      <c r="N402" s="335" t="s">
        <v>60</v>
      </c>
      <c r="O402" s="335" t="s">
        <v>60</v>
      </c>
      <c r="P402" s="332">
        <v>4.3099999999999996</v>
      </c>
      <c r="Q402" s="331" t="s">
        <v>8356</v>
      </c>
      <c r="R402" s="333" t="s">
        <v>10947</v>
      </c>
      <c r="S402" s="333" t="s">
        <v>8402</v>
      </c>
      <c r="T402" s="331" t="s">
        <v>6915</v>
      </c>
      <c r="U402" s="331" t="s">
        <v>492</v>
      </c>
      <c r="V402" s="335" t="s">
        <v>10948</v>
      </c>
      <c r="W402" s="333" t="s">
        <v>8487</v>
      </c>
      <c r="X402" s="344">
        <v>8.8000000000000007</v>
      </c>
      <c r="Y402" s="335" t="s">
        <v>10949</v>
      </c>
      <c r="Z402" s="333" t="s">
        <v>8487</v>
      </c>
      <c r="AA402" s="330" t="s">
        <v>60</v>
      </c>
      <c r="AB402" s="332">
        <v>3.63</v>
      </c>
      <c r="AC402" s="338">
        <v>0.28799999999999998</v>
      </c>
      <c r="AD402" s="332">
        <v>2.56</v>
      </c>
      <c r="AE402" s="332">
        <v>4.04</v>
      </c>
      <c r="AF402" s="338">
        <v>0.35</v>
      </c>
      <c r="AG402" s="332">
        <v>3.61</v>
      </c>
      <c r="AH402" s="332">
        <v>3.28</v>
      </c>
      <c r="AI402" s="341" t="s">
        <v>60</v>
      </c>
      <c r="AJ402" s="341" t="s">
        <v>60</v>
      </c>
      <c r="AK402" s="341" t="s">
        <v>60</v>
      </c>
      <c r="AL402" s="331" t="s">
        <v>8328</v>
      </c>
      <c r="AM402" s="331" t="s">
        <v>8329</v>
      </c>
      <c r="AN402" s="332">
        <v>4.8</v>
      </c>
      <c r="AO402" s="332">
        <v>1.55</v>
      </c>
      <c r="AP402" s="332">
        <v>4.8</v>
      </c>
      <c r="AQ402" s="90">
        <f t="shared" si="6"/>
        <v>358</v>
      </c>
      <c r="AR402" s="90">
        <f t="shared" si="6"/>
        <v>394</v>
      </c>
      <c r="AS402" s="90">
        <f t="shared" si="6"/>
        <v>386</v>
      </c>
    </row>
    <row r="403" spans="1:45" ht="409.5">
      <c r="A403" s="329">
        <v>44092</v>
      </c>
      <c r="B403" s="330" t="s">
        <v>2118</v>
      </c>
      <c r="C403" s="330" t="s">
        <v>2119</v>
      </c>
      <c r="D403" s="331" t="s">
        <v>61</v>
      </c>
      <c r="E403" s="331" t="s">
        <v>67</v>
      </c>
      <c r="F403" s="332">
        <v>233.46</v>
      </c>
      <c r="G403" s="330" t="s">
        <v>2120</v>
      </c>
      <c r="H403" s="330" t="s">
        <v>2121</v>
      </c>
      <c r="I403" s="331" t="s">
        <v>2122</v>
      </c>
      <c r="J403" s="329">
        <v>44092</v>
      </c>
      <c r="K403" s="333" t="s">
        <v>491</v>
      </c>
      <c r="L403" s="329">
        <v>44145</v>
      </c>
      <c r="M403" s="335" t="s">
        <v>10950</v>
      </c>
      <c r="N403" s="335" t="s">
        <v>10951</v>
      </c>
      <c r="O403" s="335" t="s">
        <v>10952</v>
      </c>
      <c r="P403" s="336">
        <v>150.5</v>
      </c>
      <c r="Q403" s="331" t="s">
        <v>8836</v>
      </c>
      <c r="R403" s="339" t="s">
        <v>10953</v>
      </c>
      <c r="S403" s="333" t="s">
        <v>10954</v>
      </c>
      <c r="T403" s="331" t="s">
        <v>6915</v>
      </c>
      <c r="U403" s="331" t="s">
        <v>492</v>
      </c>
      <c r="V403" s="335" t="s">
        <v>10955</v>
      </c>
      <c r="W403" s="339" t="s">
        <v>10956</v>
      </c>
      <c r="X403" s="330" t="s">
        <v>60</v>
      </c>
      <c r="Y403" s="335" t="s">
        <v>10957</v>
      </c>
      <c r="Z403" s="333" t="s">
        <v>10958</v>
      </c>
      <c r="AA403" s="330" t="s">
        <v>60</v>
      </c>
      <c r="AB403" s="341" t="s">
        <v>60</v>
      </c>
      <c r="AC403" s="332">
        <v>1.42</v>
      </c>
      <c r="AD403" s="332">
        <v>12.49</v>
      </c>
      <c r="AE403" s="341" t="s">
        <v>60</v>
      </c>
      <c r="AF403" s="332">
        <v>2.37</v>
      </c>
      <c r="AG403" s="332">
        <v>247.99</v>
      </c>
      <c r="AH403" s="332">
        <v>121.81</v>
      </c>
      <c r="AI403" s="336">
        <v>91.5</v>
      </c>
      <c r="AJ403" s="332">
        <v>-4.59</v>
      </c>
      <c r="AK403" s="336">
        <v>271.2</v>
      </c>
      <c r="AL403" s="331" t="s">
        <v>8328</v>
      </c>
      <c r="AM403" s="331" t="s">
        <v>8329</v>
      </c>
      <c r="AN403" s="332">
        <v>1.42</v>
      </c>
      <c r="AO403" s="332">
        <v>1.42</v>
      </c>
      <c r="AP403" s="332">
        <v>1.42</v>
      </c>
      <c r="AQ403" s="90">
        <f t="shared" si="6"/>
        <v>385</v>
      </c>
      <c r="AR403" s="90">
        <f t="shared" si="6"/>
        <v>395</v>
      </c>
      <c r="AS403" s="90">
        <f t="shared" si="6"/>
        <v>402</v>
      </c>
    </row>
    <row r="404" spans="1:45" ht="247.5">
      <c r="A404" s="329">
        <v>44372</v>
      </c>
      <c r="B404" s="330" t="s">
        <v>2270</v>
      </c>
      <c r="C404" s="330" t="s">
        <v>2271</v>
      </c>
      <c r="D404" s="331" t="s">
        <v>61</v>
      </c>
      <c r="E404" s="331" t="s">
        <v>67</v>
      </c>
      <c r="F404" s="332">
        <v>598.44000000000005</v>
      </c>
      <c r="G404" s="330" t="s">
        <v>2272</v>
      </c>
      <c r="H404" s="330" t="s">
        <v>2273</v>
      </c>
      <c r="I404" s="331" t="s">
        <v>2274</v>
      </c>
      <c r="J404" s="329">
        <v>44372</v>
      </c>
      <c r="K404" s="333" t="s">
        <v>491</v>
      </c>
      <c r="L404" s="329">
        <v>44440</v>
      </c>
      <c r="M404" s="335" t="s">
        <v>10959</v>
      </c>
      <c r="N404" s="335" t="s">
        <v>10960</v>
      </c>
      <c r="O404" s="335" t="s">
        <v>10961</v>
      </c>
      <c r="P404" s="336">
        <v>399.2</v>
      </c>
      <c r="Q404" s="331" t="s">
        <v>8748</v>
      </c>
      <c r="R404" s="339" t="s">
        <v>10962</v>
      </c>
      <c r="S404" s="333" t="s">
        <v>8346</v>
      </c>
      <c r="T404" s="331" t="s">
        <v>6917</v>
      </c>
      <c r="U404" s="331" t="s">
        <v>492</v>
      </c>
      <c r="V404" s="335" t="s">
        <v>10963</v>
      </c>
      <c r="W404" s="333" t="s">
        <v>9620</v>
      </c>
      <c r="X404" s="330" t="s">
        <v>60</v>
      </c>
      <c r="Y404" s="335" t="s">
        <v>10964</v>
      </c>
      <c r="Z404" s="339" t="s">
        <v>10965</v>
      </c>
      <c r="AA404" s="330" t="s">
        <v>60</v>
      </c>
      <c r="AB404" s="332">
        <v>60.75</v>
      </c>
      <c r="AC404" s="332">
        <v>16.09</v>
      </c>
      <c r="AD404" s="332">
        <v>39.49</v>
      </c>
      <c r="AE404" s="332">
        <v>47.96</v>
      </c>
      <c r="AF404" s="332">
        <v>13.68</v>
      </c>
      <c r="AG404" s="332">
        <v>912.3</v>
      </c>
      <c r="AH404" s="332">
        <v>927.02</v>
      </c>
      <c r="AI404" s="336">
        <v>62.8</v>
      </c>
      <c r="AJ404" s="332">
        <v>9.83</v>
      </c>
      <c r="AK404" s="336">
        <v>80.099999999999994</v>
      </c>
      <c r="AL404" s="331" t="s">
        <v>8328</v>
      </c>
      <c r="AM404" s="331" t="s">
        <v>8329</v>
      </c>
      <c r="AN404" s="332">
        <v>-4.63</v>
      </c>
      <c r="AO404" s="338">
        <v>0.95899999999999996</v>
      </c>
      <c r="AP404" s="332">
        <v>28.72</v>
      </c>
      <c r="AQ404" s="90">
        <f t="shared" si="6"/>
        <v>416</v>
      </c>
      <c r="AR404" s="90">
        <f t="shared" si="6"/>
        <v>396</v>
      </c>
      <c r="AS404" s="90">
        <f t="shared" si="6"/>
        <v>247</v>
      </c>
    </row>
    <row r="405" spans="1:45" ht="409.5">
      <c r="A405" s="329">
        <v>44630</v>
      </c>
      <c r="B405" s="330" t="s">
        <v>2156</v>
      </c>
      <c r="C405" s="330" t="s">
        <v>2157</v>
      </c>
      <c r="D405" s="331" t="s">
        <v>61</v>
      </c>
      <c r="E405" s="331" t="s">
        <v>67</v>
      </c>
      <c r="F405" s="332">
        <v>332.76</v>
      </c>
      <c r="G405" s="330" t="s">
        <v>2158</v>
      </c>
      <c r="H405" s="330" t="s">
        <v>2159</v>
      </c>
      <c r="I405" s="331" t="s">
        <v>2160</v>
      </c>
      <c r="J405" s="329">
        <v>44630</v>
      </c>
      <c r="K405" s="333" t="s">
        <v>491</v>
      </c>
      <c r="L405" s="329">
        <v>44630</v>
      </c>
      <c r="M405" s="335" t="s">
        <v>10966</v>
      </c>
      <c r="N405" s="335" t="s">
        <v>10967</v>
      </c>
      <c r="O405" s="335" t="s">
        <v>60</v>
      </c>
      <c r="P405" s="336">
        <v>818.2</v>
      </c>
      <c r="Q405" s="331" t="s">
        <v>10968</v>
      </c>
      <c r="R405" s="333" t="s">
        <v>10969</v>
      </c>
      <c r="S405" s="333" t="s">
        <v>9334</v>
      </c>
      <c r="T405" s="331" t="s">
        <v>6917</v>
      </c>
      <c r="U405" s="331" t="s">
        <v>492</v>
      </c>
      <c r="V405" s="335" t="s">
        <v>10970</v>
      </c>
      <c r="W405" s="333" t="s">
        <v>9336</v>
      </c>
      <c r="X405" s="330" t="s">
        <v>60</v>
      </c>
      <c r="Y405" s="335" t="s">
        <v>10971</v>
      </c>
      <c r="Z405" s="339" t="s">
        <v>10972</v>
      </c>
      <c r="AA405" s="330" t="s">
        <v>60</v>
      </c>
      <c r="AB405" s="341" t="s">
        <v>60</v>
      </c>
      <c r="AC405" s="338">
        <v>8.1000000000000003E-2</v>
      </c>
      <c r="AD405" s="332">
        <v>8.8699999999999992</v>
      </c>
      <c r="AE405" s="341" t="s">
        <v>60</v>
      </c>
      <c r="AF405" s="338">
        <v>0.90900000000000003</v>
      </c>
      <c r="AG405" s="332">
        <v>332.76</v>
      </c>
      <c r="AH405" s="332">
        <v>10</v>
      </c>
      <c r="AI405" s="336">
        <v>408</v>
      </c>
      <c r="AJ405" s="336">
        <v>-100.5</v>
      </c>
      <c r="AK405" s="336">
        <v>844.4</v>
      </c>
      <c r="AL405" s="331" t="s">
        <v>8328</v>
      </c>
      <c r="AM405" s="331" t="s">
        <v>8329</v>
      </c>
      <c r="AN405" s="338">
        <v>0.60399999999999998</v>
      </c>
      <c r="AO405" s="338">
        <v>0.80700000000000005</v>
      </c>
      <c r="AP405" s="332">
        <v>1.01</v>
      </c>
      <c r="AQ405" s="90">
        <f t="shared" si="6"/>
        <v>392</v>
      </c>
      <c r="AR405" s="90">
        <f t="shared" si="6"/>
        <v>397</v>
      </c>
      <c r="AS405" s="90">
        <f t="shared" si="6"/>
        <v>406</v>
      </c>
    </row>
    <row r="406" spans="1:45" ht="180">
      <c r="A406" s="329">
        <v>44803</v>
      </c>
      <c r="B406" s="330" t="s">
        <v>2355</v>
      </c>
      <c r="C406" s="330" t="s">
        <v>2356</v>
      </c>
      <c r="D406" s="331" t="s">
        <v>61</v>
      </c>
      <c r="E406" s="331" t="s">
        <v>77</v>
      </c>
      <c r="F406" s="332">
        <v>548.34</v>
      </c>
      <c r="G406" s="330" t="s">
        <v>2357</v>
      </c>
      <c r="H406" s="330" t="s">
        <v>60</v>
      </c>
      <c r="I406" s="331" t="s">
        <v>2358</v>
      </c>
      <c r="J406" s="329">
        <v>44803</v>
      </c>
      <c r="K406" s="333" t="s">
        <v>491</v>
      </c>
      <c r="L406" s="334" t="s">
        <v>60</v>
      </c>
      <c r="M406" s="335" t="s">
        <v>10973</v>
      </c>
      <c r="N406" s="335" t="s">
        <v>10974</v>
      </c>
      <c r="O406" s="335" t="s">
        <v>60</v>
      </c>
      <c r="P406" s="336">
        <v>490.1</v>
      </c>
      <c r="Q406" s="331" t="s">
        <v>8850</v>
      </c>
      <c r="R406" s="333" t="s">
        <v>10975</v>
      </c>
      <c r="S406" s="333" t="s">
        <v>8826</v>
      </c>
      <c r="T406" s="331" t="s">
        <v>6917</v>
      </c>
      <c r="U406" s="331" t="s">
        <v>492</v>
      </c>
      <c r="V406" s="335" t="s">
        <v>60</v>
      </c>
      <c r="W406" s="333" t="s">
        <v>10976</v>
      </c>
      <c r="X406" s="330" t="s">
        <v>60</v>
      </c>
      <c r="Y406" s="335" t="s">
        <v>60</v>
      </c>
      <c r="Z406" s="333" t="s">
        <v>60</v>
      </c>
      <c r="AA406" s="330" t="s">
        <v>60</v>
      </c>
      <c r="AB406" s="332">
        <v>2.1800000000000002</v>
      </c>
      <c r="AC406" s="332">
        <v>1.03</v>
      </c>
      <c r="AD406" s="332">
        <v>1.97</v>
      </c>
      <c r="AE406" s="332">
        <v>2.5299999999999998</v>
      </c>
      <c r="AF406" s="338">
        <v>0.88500000000000001</v>
      </c>
      <c r="AG406" s="332">
        <v>486.39</v>
      </c>
      <c r="AH406" s="332">
        <v>398.93</v>
      </c>
      <c r="AI406" s="336">
        <v>521.5</v>
      </c>
      <c r="AJ406" s="336">
        <v>160.69999999999999</v>
      </c>
      <c r="AK406" s="336">
        <v>645.20000000000005</v>
      </c>
      <c r="AL406" s="331" t="s">
        <v>8328</v>
      </c>
      <c r="AM406" s="331" t="s">
        <v>8329</v>
      </c>
      <c r="AN406" s="332">
        <v>-12.24</v>
      </c>
      <c r="AO406" s="338">
        <v>0.67100000000000004</v>
      </c>
      <c r="AP406" s="332">
        <v>16.600000000000001</v>
      </c>
      <c r="AQ406" s="90">
        <f t="shared" si="6"/>
        <v>437</v>
      </c>
      <c r="AR406" s="90">
        <f t="shared" si="6"/>
        <v>398</v>
      </c>
      <c r="AS406" s="90">
        <f t="shared" si="6"/>
        <v>307</v>
      </c>
    </row>
    <row r="407" spans="1:45" ht="191.25">
      <c r="A407" s="329">
        <v>44224</v>
      </c>
      <c r="B407" s="330" t="s">
        <v>2331</v>
      </c>
      <c r="C407" s="330" t="s">
        <v>2332</v>
      </c>
      <c r="D407" s="331" t="s">
        <v>61</v>
      </c>
      <c r="E407" s="331" t="s">
        <v>67</v>
      </c>
      <c r="F407" s="332">
        <v>183.29</v>
      </c>
      <c r="G407" s="330" t="s">
        <v>2333</v>
      </c>
      <c r="H407" s="330" t="s">
        <v>60</v>
      </c>
      <c r="I407" s="331" t="s">
        <v>2334</v>
      </c>
      <c r="J407" s="329">
        <v>44224</v>
      </c>
      <c r="K407" s="333" t="s">
        <v>491</v>
      </c>
      <c r="L407" s="329">
        <v>44279</v>
      </c>
      <c r="M407" s="335" t="s">
        <v>10977</v>
      </c>
      <c r="N407" s="335" t="s">
        <v>10978</v>
      </c>
      <c r="O407" s="335" t="s">
        <v>60</v>
      </c>
      <c r="P407" s="336">
        <v>117.8</v>
      </c>
      <c r="Q407" s="331" t="s">
        <v>8913</v>
      </c>
      <c r="R407" s="339" t="s">
        <v>10979</v>
      </c>
      <c r="S407" s="333" t="s">
        <v>8842</v>
      </c>
      <c r="T407" s="331" t="s">
        <v>6923</v>
      </c>
      <c r="U407" s="331" t="s">
        <v>492</v>
      </c>
      <c r="V407" s="335" t="s">
        <v>10980</v>
      </c>
      <c r="W407" s="333" t="s">
        <v>10047</v>
      </c>
      <c r="X407" s="330" t="s">
        <v>60</v>
      </c>
      <c r="Y407" s="335" t="s">
        <v>60</v>
      </c>
      <c r="Z407" s="333" t="s">
        <v>60</v>
      </c>
      <c r="AA407" s="330" t="s">
        <v>60</v>
      </c>
      <c r="AB407" s="332">
        <v>17.93</v>
      </c>
      <c r="AC407" s="332">
        <v>2.4700000000000002</v>
      </c>
      <c r="AD407" s="332">
        <v>8.91</v>
      </c>
      <c r="AE407" s="332">
        <v>12.57</v>
      </c>
      <c r="AF407" s="338">
        <v>0.61699999999999999</v>
      </c>
      <c r="AG407" s="332">
        <v>264.24</v>
      </c>
      <c r="AH407" s="332">
        <v>215.86</v>
      </c>
      <c r="AI407" s="336">
        <v>457.3</v>
      </c>
      <c r="AJ407" s="332">
        <v>7.26</v>
      </c>
      <c r="AK407" s="336">
        <v>345.2</v>
      </c>
      <c r="AL407" s="331" t="s">
        <v>8328</v>
      </c>
      <c r="AM407" s="331" t="s">
        <v>8329</v>
      </c>
      <c r="AN407" s="332">
        <v>-9.7200000000000006</v>
      </c>
      <c r="AO407" s="338">
        <v>0.55700000000000005</v>
      </c>
      <c r="AP407" s="332">
        <v>15.49</v>
      </c>
      <c r="AQ407" s="90">
        <f t="shared" si="6"/>
        <v>432</v>
      </c>
      <c r="AR407" s="90">
        <f t="shared" si="6"/>
        <v>399</v>
      </c>
      <c r="AS407" s="90">
        <f t="shared" si="6"/>
        <v>319</v>
      </c>
    </row>
    <row r="408" spans="1:45" ht="292.5">
      <c r="A408" s="329">
        <v>44855</v>
      </c>
      <c r="B408" s="330" t="s">
        <v>2139</v>
      </c>
      <c r="C408" s="330" t="s">
        <v>2140</v>
      </c>
      <c r="D408" s="331" t="s">
        <v>61</v>
      </c>
      <c r="E408" s="331" t="s">
        <v>77</v>
      </c>
      <c r="F408" s="332">
        <v>14.9</v>
      </c>
      <c r="G408" s="330" t="s">
        <v>2141</v>
      </c>
      <c r="H408" s="330" t="s">
        <v>2142</v>
      </c>
      <c r="I408" s="331" t="s">
        <v>2143</v>
      </c>
      <c r="J408" s="329">
        <v>44855</v>
      </c>
      <c r="K408" s="333" t="s">
        <v>491</v>
      </c>
      <c r="L408" s="334" t="s">
        <v>60</v>
      </c>
      <c r="M408" s="335" t="s">
        <v>10981</v>
      </c>
      <c r="N408" s="335" t="s">
        <v>10982</v>
      </c>
      <c r="O408" s="335" t="s">
        <v>10983</v>
      </c>
      <c r="P408" s="336">
        <v>14.9</v>
      </c>
      <c r="Q408" s="331" t="s">
        <v>8491</v>
      </c>
      <c r="R408" s="339" t="s">
        <v>10984</v>
      </c>
      <c r="S408" s="333" t="s">
        <v>10985</v>
      </c>
      <c r="T408" s="331" t="s">
        <v>6917</v>
      </c>
      <c r="U408" s="331" t="s">
        <v>492</v>
      </c>
      <c r="V408" s="335" t="s">
        <v>10986</v>
      </c>
      <c r="W408" s="333" t="s">
        <v>10172</v>
      </c>
      <c r="X408" s="330" t="s">
        <v>60</v>
      </c>
      <c r="Y408" s="335" t="s">
        <v>10987</v>
      </c>
      <c r="Z408" s="339" t="s">
        <v>10988</v>
      </c>
      <c r="AA408" s="330" t="s">
        <v>60</v>
      </c>
      <c r="AB408" s="341" t="s">
        <v>60</v>
      </c>
      <c r="AC408" s="332">
        <v>1.32</v>
      </c>
      <c r="AD408" s="332">
        <v>228.07</v>
      </c>
      <c r="AE408" s="341" t="s">
        <v>60</v>
      </c>
      <c r="AF408" s="332">
        <v>1.76</v>
      </c>
      <c r="AG408" s="332">
        <v>19.54</v>
      </c>
      <c r="AH408" s="332">
        <v>13.43</v>
      </c>
      <c r="AI408" s="336">
        <v>11.3</v>
      </c>
      <c r="AJ408" s="338">
        <v>-0.42299999999999999</v>
      </c>
      <c r="AK408" s="336">
        <v>28.4</v>
      </c>
      <c r="AL408" s="331" t="s">
        <v>8328</v>
      </c>
      <c r="AM408" s="331" t="s">
        <v>8329</v>
      </c>
      <c r="AN408" s="332">
        <v>1.06</v>
      </c>
      <c r="AO408" s="338">
        <v>0.52900000000000003</v>
      </c>
      <c r="AP408" s="342">
        <v>0</v>
      </c>
      <c r="AQ408" s="90">
        <f t="shared" si="6"/>
        <v>388</v>
      </c>
      <c r="AR408" s="90">
        <f t="shared" si="6"/>
        <v>400</v>
      </c>
      <c r="AS408" s="90">
        <f t="shared" si="6"/>
        <v>414</v>
      </c>
    </row>
    <row r="409" spans="1:45" ht="191.25">
      <c r="A409" s="329">
        <v>44091</v>
      </c>
      <c r="B409" s="330" t="s">
        <v>2286</v>
      </c>
      <c r="C409" s="330" t="s">
        <v>2287</v>
      </c>
      <c r="D409" s="331" t="s">
        <v>61</v>
      </c>
      <c r="E409" s="331" t="s">
        <v>67</v>
      </c>
      <c r="F409" s="332">
        <v>50.59</v>
      </c>
      <c r="G409" s="330" t="s">
        <v>2288</v>
      </c>
      <c r="H409" s="330" t="s">
        <v>60</v>
      </c>
      <c r="I409" s="331" t="s">
        <v>2289</v>
      </c>
      <c r="J409" s="329">
        <v>44091</v>
      </c>
      <c r="K409" s="333" t="s">
        <v>491</v>
      </c>
      <c r="L409" s="329">
        <v>44118</v>
      </c>
      <c r="M409" s="335" t="s">
        <v>10989</v>
      </c>
      <c r="N409" s="335" t="s">
        <v>10990</v>
      </c>
      <c r="O409" s="335" t="s">
        <v>60</v>
      </c>
      <c r="P409" s="336">
        <v>133.4</v>
      </c>
      <c r="Q409" s="331" t="s">
        <v>8323</v>
      </c>
      <c r="R409" s="339" t="s">
        <v>10991</v>
      </c>
      <c r="S409" s="333" t="s">
        <v>10992</v>
      </c>
      <c r="T409" s="331" t="s">
        <v>6917</v>
      </c>
      <c r="U409" s="331" t="s">
        <v>492</v>
      </c>
      <c r="V409" s="335" t="s">
        <v>10993</v>
      </c>
      <c r="W409" s="333" t="s">
        <v>10241</v>
      </c>
      <c r="X409" s="340">
        <v>1262.5</v>
      </c>
      <c r="Y409" s="335" t="s">
        <v>60</v>
      </c>
      <c r="Z409" s="333" t="s">
        <v>60</v>
      </c>
      <c r="AA409" s="330" t="s">
        <v>60</v>
      </c>
      <c r="AB409" s="332">
        <v>14.54</v>
      </c>
      <c r="AC409" s="332">
        <v>3.53</v>
      </c>
      <c r="AD409" s="332">
        <v>7.17</v>
      </c>
      <c r="AE409" s="332">
        <v>9.57</v>
      </c>
      <c r="AF409" s="332">
        <v>1.61</v>
      </c>
      <c r="AG409" s="332">
        <v>103.16</v>
      </c>
      <c r="AH409" s="332">
        <v>116.81</v>
      </c>
      <c r="AI409" s="336">
        <v>73.5</v>
      </c>
      <c r="AJ409" s="336">
        <v>10.1</v>
      </c>
      <c r="AK409" s="336">
        <v>53.9</v>
      </c>
      <c r="AL409" s="331" t="s">
        <v>8328</v>
      </c>
      <c r="AM409" s="331" t="s">
        <v>8329</v>
      </c>
      <c r="AN409" s="332">
        <v>-6.02</v>
      </c>
      <c r="AO409" s="338">
        <v>0.52200000000000002</v>
      </c>
      <c r="AP409" s="332">
        <v>7.04</v>
      </c>
      <c r="AQ409" s="90">
        <f t="shared" si="6"/>
        <v>420</v>
      </c>
      <c r="AR409" s="90">
        <f t="shared" si="6"/>
        <v>401</v>
      </c>
      <c r="AS409" s="90">
        <f t="shared" si="6"/>
        <v>376</v>
      </c>
    </row>
    <row r="410" spans="1:45" ht="78.75">
      <c r="A410" s="329">
        <v>44273</v>
      </c>
      <c r="B410" s="330" t="s">
        <v>2170</v>
      </c>
      <c r="C410" s="330" t="s">
        <v>2171</v>
      </c>
      <c r="D410" s="331" t="s">
        <v>61</v>
      </c>
      <c r="E410" s="331" t="s">
        <v>67</v>
      </c>
      <c r="F410" s="332">
        <v>32.89</v>
      </c>
      <c r="G410" s="330" t="s">
        <v>2172</v>
      </c>
      <c r="H410" s="330" t="s">
        <v>60</v>
      </c>
      <c r="I410" s="331" t="s">
        <v>2173</v>
      </c>
      <c r="J410" s="329">
        <v>44273</v>
      </c>
      <c r="K410" s="333" t="s">
        <v>491</v>
      </c>
      <c r="L410" s="329">
        <v>44273</v>
      </c>
      <c r="M410" s="335" t="s">
        <v>10994</v>
      </c>
      <c r="N410" s="335" t="s">
        <v>10995</v>
      </c>
      <c r="O410" s="335" t="s">
        <v>10996</v>
      </c>
      <c r="P410" s="341" t="s">
        <v>60</v>
      </c>
      <c r="Q410" s="331" t="s">
        <v>10997</v>
      </c>
      <c r="R410" s="333" t="s">
        <v>10998</v>
      </c>
      <c r="S410" s="333" t="s">
        <v>9468</v>
      </c>
      <c r="T410" s="331" t="s">
        <v>6923</v>
      </c>
      <c r="U410" s="331" t="s">
        <v>492</v>
      </c>
      <c r="V410" s="335" t="s">
        <v>10999</v>
      </c>
      <c r="W410" s="333" t="s">
        <v>9587</v>
      </c>
      <c r="X410" s="330" t="s">
        <v>60</v>
      </c>
      <c r="Y410" s="335" t="s">
        <v>60</v>
      </c>
      <c r="Z410" s="333" t="s">
        <v>60</v>
      </c>
      <c r="AA410" s="330" t="s">
        <v>60</v>
      </c>
      <c r="AB410" s="332">
        <v>134.07</v>
      </c>
      <c r="AC410" s="338">
        <v>0.89400000000000002</v>
      </c>
      <c r="AD410" s="341" t="s">
        <v>60</v>
      </c>
      <c r="AE410" s="341" t="s">
        <v>60</v>
      </c>
      <c r="AF410" s="332">
        <v>5.0599999999999996</v>
      </c>
      <c r="AG410" s="332">
        <v>35.08</v>
      </c>
      <c r="AH410" s="332">
        <v>23.52</v>
      </c>
      <c r="AI410" s="336">
        <v>13.2</v>
      </c>
      <c r="AJ410" s="332">
        <v>2.04</v>
      </c>
      <c r="AK410" s="336">
        <v>48.1</v>
      </c>
      <c r="AL410" s="331" t="s">
        <v>8328</v>
      </c>
      <c r="AM410" s="331" t="s">
        <v>8329</v>
      </c>
      <c r="AN410" s="338">
        <v>0.28199999999999997</v>
      </c>
      <c r="AO410" s="338">
        <v>0.28199999999999997</v>
      </c>
      <c r="AP410" s="338">
        <v>0.28199999999999997</v>
      </c>
      <c r="AQ410" s="90">
        <f t="shared" si="6"/>
        <v>395</v>
      </c>
      <c r="AR410" s="90">
        <f t="shared" si="6"/>
        <v>402</v>
      </c>
      <c r="AS410" s="90">
        <f t="shared" si="6"/>
        <v>411</v>
      </c>
    </row>
    <row r="411" spans="1:45" ht="405">
      <c r="A411" s="329">
        <v>44732</v>
      </c>
      <c r="B411" s="330" t="s">
        <v>1277</v>
      </c>
      <c r="C411" s="330" t="s">
        <v>1278</v>
      </c>
      <c r="D411" s="331" t="s">
        <v>61</v>
      </c>
      <c r="E411" s="331" t="s">
        <v>77</v>
      </c>
      <c r="F411" s="332">
        <v>457.49</v>
      </c>
      <c r="G411" s="330" t="s">
        <v>1690</v>
      </c>
      <c r="H411" s="330" t="s">
        <v>1280</v>
      </c>
      <c r="I411" s="331" t="s">
        <v>1691</v>
      </c>
      <c r="J411" s="329">
        <v>44732</v>
      </c>
      <c r="K411" s="333" t="s">
        <v>491</v>
      </c>
      <c r="L411" s="334" t="s">
        <v>60</v>
      </c>
      <c r="M411" s="335" t="s">
        <v>9435</v>
      </c>
      <c r="N411" s="335" t="s">
        <v>9436</v>
      </c>
      <c r="O411" s="335" t="s">
        <v>9437</v>
      </c>
      <c r="P411" s="336">
        <v>279.8</v>
      </c>
      <c r="Q411" s="331" t="s">
        <v>8469</v>
      </c>
      <c r="R411" s="339" t="s">
        <v>9438</v>
      </c>
      <c r="S411" s="333" t="s">
        <v>8742</v>
      </c>
      <c r="T411" s="331" t="s">
        <v>6917</v>
      </c>
      <c r="U411" s="331" t="s">
        <v>492</v>
      </c>
      <c r="V411" s="335" t="s">
        <v>11000</v>
      </c>
      <c r="W411" s="333" t="s">
        <v>8935</v>
      </c>
      <c r="X411" s="330" t="s">
        <v>60</v>
      </c>
      <c r="Y411" s="335" t="s">
        <v>9441</v>
      </c>
      <c r="Z411" s="333" t="s">
        <v>9442</v>
      </c>
      <c r="AA411" s="330" t="s">
        <v>60</v>
      </c>
      <c r="AB411" s="332">
        <v>69.540000000000006</v>
      </c>
      <c r="AC411" s="332">
        <v>4.3600000000000003</v>
      </c>
      <c r="AD411" s="332">
        <v>35.520000000000003</v>
      </c>
      <c r="AE411" s="332">
        <v>45.17</v>
      </c>
      <c r="AF411" s="332">
        <v>5.12</v>
      </c>
      <c r="AG411" s="332">
        <v>409.33</v>
      </c>
      <c r="AH411" s="332">
        <v>445.56</v>
      </c>
      <c r="AI411" s="336">
        <v>83</v>
      </c>
      <c r="AJ411" s="332">
        <v>5.67</v>
      </c>
      <c r="AK411" s="336">
        <v>131.5</v>
      </c>
      <c r="AL411" s="331" t="s">
        <v>8328</v>
      </c>
      <c r="AM411" s="331" t="s">
        <v>8329</v>
      </c>
      <c r="AN411" s="332">
        <v>14.09</v>
      </c>
      <c r="AO411" s="342">
        <v>0</v>
      </c>
      <c r="AP411" s="332">
        <v>3.03</v>
      </c>
      <c r="AQ411" s="90">
        <f t="shared" si="6"/>
        <v>293</v>
      </c>
      <c r="AR411" s="90">
        <f t="shared" si="6"/>
        <v>403</v>
      </c>
      <c r="AS411" s="90">
        <f t="shared" si="6"/>
        <v>393</v>
      </c>
    </row>
    <row r="412" spans="1:45" ht="101.25">
      <c r="A412" s="329">
        <v>43963</v>
      </c>
      <c r="B412" s="330" t="s">
        <v>1450</v>
      </c>
      <c r="C412" s="330" t="s">
        <v>1451</v>
      </c>
      <c r="D412" s="331" t="s">
        <v>61</v>
      </c>
      <c r="E412" s="331" t="s">
        <v>67</v>
      </c>
      <c r="F412" s="332">
        <v>21.47</v>
      </c>
      <c r="G412" s="330" t="s">
        <v>1452</v>
      </c>
      <c r="H412" s="330" t="s">
        <v>1453</v>
      </c>
      <c r="I412" s="331" t="s">
        <v>1454</v>
      </c>
      <c r="J412" s="329">
        <v>43963</v>
      </c>
      <c r="K412" s="333" t="s">
        <v>491</v>
      </c>
      <c r="L412" s="329">
        <v>43963</v>
      </c>
      <c r="M412" s="335" t="s">
        <v>11001</v>
      </c>
      <c r="N412" s="335" t="s">
        <v>11002</v>
      </c>
      <c r="O412" s="335" t="s">
        <v>60</v>
      </c>
      <c r="P412" s="336">
        <v>38</v>
      </c>
      <c r="Q412" s="331" t="s">
        <v>9466</v>
      </c>
      <c r="R412" s="339" t="s">
        <v>11003</v>
      </c>
      <c r="S412" s="333" t="s">
        <v>9119</v>
      </c>
      <c r="T412" s="331" t="s">
        <v>6917</v>
      </c>
      <c r="U412" s="331" t="s">
        <v>492</v>
      </c>
      <c r="V412" s="335" t="s">
        <v>11004</v>
      </c>
      <c r="W412" s="333" t="s">
        <v>9121</v>
      </c>
      <c r="X412" s="330" t="s">
        <v>60</v>
      </c>
      <c r="Y412" s="335" t="s">
        <v>11005</v>
      </c>
      <c r="Z412" s="333" t="s">
        <v>9121</v>
      </c>
      <c r="AA412" s="330" t="s">
        <v>60</v>
      </c>
      <c r="AB412" s="332">
        <v>4.8899999999999997</v>
      </c>
      <c r="AC412" s="338">
        <v>0.88400000000000001</v>
      </c>
      <c r="AD412" s="332">
        <v>3.54</v>
      </c>
      <c r="AE412" s="332">
        <v>4.5599999999999996</v>
      </c>
      <c r="AF412" s="332">
        <v>1.53</v>
      </c>
      <c r="AG412" s="332">
        <v>27.02</v>
      </c>
      <c r="AH412" s="332">
        <v>21.55</v>
      </c>
      <c r="AI412" s="336">
        <v>20.9</v>
      </c>
      <c r="AJ412" s="332">
        <v>9.61</v>
      </c>
      <c r="AK412" s="336">
        <v>30.2</v>
      </c>
      <c r="AL412" s="331" t="s">
        <v>8328</v>
      </c>
      <c r="AM412" s="331" t="s">
        <v>8329</v>
      </c>
      <c r="AN412" s="332">
        <v>24.22</v>
      </c>
      <c r="AO412" s="342">
        <v>0</v>
      </c>
      <c r="AP412" s="342">
        <v>0</v>
      </c>
      <c r="AQ412" s="90">
        <f t="shared" si="6"/>
        <v>224</v>
      </c>
      <c r="AR412" s="90">
        <f t="shared" si="6"/>
        <v>403</v>
      </c>
      <c r="AS412" s="90">
        <f t="shared" si="6"/>
        <v>414</v>
      </c>
    </row>
    <row r="413" spans="1:45" ht="78.75">
      <c r="A413" s="329">
        <v>43851</v>
      </c>
      <c r="B413" s="330" t="s">
        <v>2178</v>
      </c>
      <c r="C413" s="330" t="s">
        <v>2179</v>
      </c>
      <c r="D413" s="331" t="s">
        <v>61</v>
      </c>
      <c r="E413" s="331" t="s">
        <v>77</v>
      </c>
      <c r="F413" s="332">
        <v>35.74</v>
      </c>
      <c r="G413" s="330" t="s">
        <v>2180</v>
      </c>
      <c r="H413" s="330" t="s">
        <v>60</v>
      </c>
      <c r="I413" s="331" t="s">
        <v>2181</v>
      </c>
      <c r="J413" s="329">
        <v>43851</v>
      </c>
      <c r="K413" s="333" t="s">
        <v>491</v>
      </c>
      <c r="L413" s="334" t="s">
        <v>60</v>
      </c>
      <c r="M413" s="335" t="s">
        <v>11006</v>
      </c>
      <c r="N413" s="335" t="s">
        <v>60</v>
      </c>
      <c r="O413" s="335" t="s">
        <v>60</v>
      </c>
      <c r="P413" s="336">
        <v>84.3</v>
      </c>
      <c r="Q413" s="331" t="s">
        <v>10141</v>
      </c>
      <c r="R413" s="339" t="s">
        <v>11007</v>
      </c>
      <c r="S413" s="333" t="s">
        <v>11008</v>
      </c>
      <c r="T413" s="331" t="s">
        <v>6915</v>
      </c>
      <c r="U413" s="331" t="s">
        <v>492</v>
      </c>
      <c r="V413" s="335" t="s">
        <v>11009</v>
      </c>
      <c r="W413" s="333" t="s">
        <v>11010</v>
      </c>
      <c r="X413" s="330" t="s">
        <v>60</v>
      </c>
      <c r="Y413" s="335" t="s">
        <v>60</v>
      </c>
      <c r="Z413" s="333" t="s">
        <v>60</v>
      </c>
      <c r="AA413" s="330" t="s">
        <v>60</v>
      </c>
      <c r="AB413" s="341" t="s">
        <v>60</v>
      </c>
      <c r="AC413" s="341" t="s">
        <v>60</v>
      </c>
      <c r="AD413" s="341" t="s">
        <v>60</v>
      </c>
      <c r="AE413" s="341" t="s">
        <v>60</v>
      </c>
      <c r="AF413" s="341" t="s">
        <v>60</v>
      </c>
      <c r="AG413" s="332">
        <v>66.73</v>
      </c>
      <c r="AH413" s="332">
        <v>66.73</v>
      </c>
      <c r="AI413" s="341" t="s">
        <v>60</v>
      </c>
      <c r="AJ413" s="341" t="s">
        <v>60</v>
      </c>
      <c r="AK413" s="341" t="s">
        <v>60</v>
      </c>
      <c r="AL413" s="331" t="s">
        <v>8328</v>
      </c>
      <c r="AM413" s="331" t="s">
        <v>8329</v>
      </c>
      <c r="AN413" s="342">
        <v>0</v>
      </c>
      <c r="AO413" s="342">
        <v>0</v>
      </c>
      <c r="AP413" s="342">
        <v>0</v>
      </c>
      <c r="AQ413" s="90">
        <f t="shared" si="6"/>
        <v>396</v>
      </c>
      <c r="AR413" s="90">
        <f t="shared" si="6"/>
        <v>403</v>
      </c>
      <c r="AS413" s="90">
        <f t="shared" si="6"/>
        <v>414</v>
      </c>
    </row>
    <row r="414" spans="1:45" ht="225">
      <c r="A414" s="329">
        <v>44118</v>
      </c>
      <c r="B414" s="330" t="s">
        <v>2182</v>
      </c>
      <c r="C414" s="330" t="s">
        <v>2183</v>
      </c>
      <c r="D414" s="331" t="s">
        <v>61</v>
      </c>
      <c r="E414" s="331" t="s">
        <v>77</v>
      </c>
      <c r="F414" s="332">
        <v>6.76</v>
      </c>
      <c r="G414" s="330" t="s">
        <v>60</v>
      </c>
      <c r="H414" s="330" t="s">
        <v>60</v>
      </c>
      <c r="I414" s="331" t="s">
        <v>2184</v>
      </c>
      <c r="J414" s="329">
        <v>44118</v>
      </c>
      <c r="K414" s="333" t="s">
        <v>491</v>
      </c>
      <c r="L414" s="334" t="s">
        <v>60</v>
      </c>
      <c r="M414" s="335" t="s">
        <v>11011</v>
      </c>
      <c r="N414" s="335" t="s">
        <v>60</v>
      </c>
      <c r="O414" s="335" t="s">
        <v>60</v>
      </c>
      <c r="P414" s="332">
        <v>5.64</v>
      </c>
      <c r="Q414" s="331" t="s">
        <v>8566</v>
      </c>
      <c r="R414" s="339" t="s">
        <v>11012</v>
      </c>
      <c r="S414" s="333" t="s">
        <v>8325</v>
      </c>
      <c r="T414" s="331" t="s">
        <v>6917</v>
      </c>
      <c r="U414" s="331" t="s">
        <v>492</v>
      </c>
      <c r="V414" s="335" t="s">
        <v>60</v>
      </c>
      <c r="W414" s="333" t="s">
        <v>60</v>
      </c>
      <c r="X414" s="330" t="s">
        <v>60</v>
      </c>
      <c r="Y414" s="335" t="s">
        <v>60</v>
      </c>
      <c r="Z414" s="333" t="s">
        <v>60</v>
      </c>
      <c r="AA414" s="330" t="s">
        <v>60</v>
      </c>
      <c r="AB414" s="341" t="s">
        <v>60</v>
      </c>
      <c r="AC414" s="332">
        <v>1.73</v>
      </c>
      <c r="AD414" s="341" t="s">
        <v>60</v>
      </c>
      <c r="AE414" s="341" t="s">
        <v>60</v>
      </c>
      <c r="AF414" s="332">
        <v>2.98</v>
      </c>
      <c r="AG414" s="332">
        <v>6.76</v>
      </c>
      <c r="AH414" s="332">
        <v>7.59</v>
      </c>
      <c r="AI414" s="338">
        <v>0.99299999999999999</v>
      </c>
      <c r="AJ414" s="332">
        <v>-1.01</v>
      </c>
      <c r="AK414" s="332">
        <v>3.78</v>
      </c>
      <c r="AL414" s="331" t="s">
        <v>8328</v>
      </c>
      <c r="AM414" s="331" t="s">
        <v>8329</v>
      </c>
      <c r="AN414" s="342">
        <v>0</v>
      </c>
      <c r="AO414" s="342">
        <v>0</v>
      </c>
      <c r="AP414" s="332">
        <v>-23.53</v>
      </c>
      <c r="AQ414" s="90">
        <f t="shared" si="6"/>
        <v>396</v>
      </c>
      <c r="AR414" s="90">
        <f t="shared" si="6"/>
        <v>403</v>
      </c>
      <c r="AS414" s="90">
        <f t="shared" si="6"/>
        <v>477</v>
      </c>
    </row>
    <row r="415" spans="1:45" ht="191.25">
      <c r="A415" s="329">
        <v>44502</v>
      </c>
      <c r="B415" s="330" t="s">
        <v>2266</v>
      </c>
      <c r="C415" s="330" t="s">
        <v>2267</v>
      </c>
      <c r="D415" s="331" t="s">
        <v>61</v>
      </c>
      <c r="E415" s="331" t="s">
        <v>77</v>
      </c>
      <c r="F415" s="332">
        <v>1.29</v>
      </c>
      <c r="G415" s="330" t="s">
        <v>60</v>
      </c>
      <c r="H415" s="330" t="s">
        <v>2268</v>
      </c>
      <c r="I415" s="331" t="s">
        <v>2269</v>
      </c>
      <c r="J415" s="329">
        <v>44502</v>
      </c>
      <c r="K415" s="333" t="s">
        <v>491</v>
      </c>
      <c r="L415" s="334" t="s">
        <v>60</v>
      </c>
      <c r="M415" s="335" t="s">
        <v>11013</v>
      </c>
      <c r="N415" s="335" t="s">
        <v>11014</v>
      </c>
      <c r="O415" s="335" t="s">
        <v>11015</v>
      </c>
      <c r="P415" s="336">
        <v>38.700000000000003</v>
      </c>
      <c r="Q415" s="331" t="s">
        <v>8409</v>
      </c>
      <c r="R415" s="333" t="s">
        <v>11016</v>
      </c>
      <c r="S415" s="333" t="s">
        <v>8346</v>
      </c>
      <c r="T415" s="331" t="s">
        <v>6917</v>
      </c>
      <c r="U415" s="331" t="s">
        <v>492</v>
      </c>
      <c r="V415" s="335" t="s">
        <v>60</v>
      </c>
      <c r="W415" s="333" t="s">
        <v>60</v>
      </c>
      <c r="X415" s="330" t="s">
        <v>60</v>
      </c>
      <c r="Y415" s="335" t="s">
        <v>11017</v>
      </c>
      <c r="Z415" s="339" t="s">
        <v>11018</v>
      </c>
      <c r="AA415" s="330" t="s">
        <v>11019</v>
      </c>
      <c r="AB415" s="332">
        <v>3.92</v>
      </c>
      <c r="AC415" s="332">
        <v>1.07</v>
      </c>
      <c r="AD415" s="341" t="s">
        <v>60</v>
      </c>
      <c r="AE415" s="341" t="s">
        <v>60</v>
      </c>
      <c r="AF415" s="341" t="s">
        <v>60</v>
      </c>
      <c r="AG415" s="341" t="s">
        <v>60</v>
      </c>
      <c r="AH415" s="332">
        <v>2.15</v>
      </c>
      <c r="AI415" s="338">
        <v>0.70299999999999996</v>
      </c>
      <c r="AJ415" s="338">
        <v>0.30499999999999999</v>
      </c>
      <c r="AK415" s="332">
        <v>2.04</v>
      </c>
      <c r="AL415" s="331" t="s">
        <v>8328</v>
      </c>
      <c r="AM415" s="331" t="s">
        <v>8329</v>
      </c>
      <c r="AN415" s="332">
        <v>-4.38</v>
      </c>
      <c r="AO415" s="338">
        <v>-1E-3</v>
      </c>
      <c r="AP415" s="332">
        <v>-14.55</v>
      </c>
      <c r="AQ415" s="90">
        <f t="shared" si="6"/>
        <v>415</v>
      </c>
      <c r="AR415" s="90">
        <f t="shared" si="6"/>
        <v>407</v>
      </c>
      <c r="AS415" s="90">
        <f t="shared" si="6"/>
        <v>454</v>
      </c>
    </row>
    <row r="416" spans="1:45" ht="371.25">
      <c r="A416" s="329">
        <v>44712</v>
      </c>
      <c r="B416" s="330" t="s">
        <v>2152</v>
      </c>
      <c r="C416" s="330" t="s">
        <v>2153</v>
      </c>
      <c r="D416" s="331" t="s">
        <v>61</v>
      </c>
      <c r="E416" s="331" t="s">
        <v>77</v>
      </c>
      <c r="F416" s="332">
        <v>24.07</v>
      </c>
      <c r="G416" s="330" t="s">
        <v>2154</v>
      </c>
      <c r="H416" s="330" t="s">
        <v>60</v>
      </c>
      <c r="I416" s="331" t="s">
        <v>2155</v>
      </c>
      <c r="J416" s="329">
        <v>44712</v>
      </c>
      <c r="K416" s="333" t="s">
        <v>491</v>
      </c>
      <c r="L416" s="334" t="s">
        <v>60</v>
      </c>
      <c r="M416" s="335" t="s">
        <v>11020</v>
      </c>
      <c r="N416" s="335" t="s">
        <v>11021</v>
      </c>
      <c r="O416" s="335" t="s">
        <v>60</v>
      </c>
      <c r="P416" s="336">
        <v>34.200000000000003</v>
      </c>
      <c r="Q416" s="331" t="s">
        <v>8356</v>
      </c>
      <c r="R416" s="339" t="s">
        <v>11022</v>
      </c>
      <c r="S416" s="333" t="s">
        <v>11023</v>
      </c>
      <c r="T416" s="331" t="s">
        <v>6917</v>
      </c>
      <c r="U416" s="331" t="s">
        <v>492</v>
      </c>
      <c r="V416" s="335" t="s">
        <v>11024</v>
      </c>
      <c r="W416" s="333" t="s">
        <v>9183</v>
      </c>
      <c r="X416" s="340">
        <v>141.4</v>
      </c>
      <c r="Y416" s="335" t="s">
        <v>60</v>
      </c>
      <c r="Z416" s="333" t="s">
        <v>60</v>
      </c>
      <c r="AA416" s="330" t="s">
        <v>60</v>
      </c>
      <c r="AB416" s="332">
        <v>11.84</v>
      </c>
      <c r="AC416" s="332">
        <v>2.06</v>
      </c>
      <c r="AD416" s="332">
        <v>6.84</v>
      </c>
      <c r="AE416" s="332">
        <v>7.72</v>
      </c>
      <c r="AF416" s="338">
        <v>0.93200000000000005</v>
      </c>
      <c r="AG416" s="332">
        <v>25.17</v>
      </c>
      <c r="AH416" s="332">
        <v>32.619999999999997</v>
      </c>
      <c r="AI416" s="336">
        <v>25.1</v>
      </c>
      <c r="AJ416" s="332">
        <v>2.0499999999999998</v>
      </c>
      <c r="AK416" s="336">
        <v>20.8</v>
      </c>
      <c r="AL416" s="331" t="s">
        <v>8328</v>
      </c>
      <c r="AM416" s="331" t="s">
        <v>8329</v>
      </c>
      <c r="AN416" s="338">
        <v>0.81799999999999995</v>
      </c>
      <c r="AO416" s="338">
        <v>-8.6999999999999994E-2</v>
      </c>
      <c r="AP416" s="338">
        <v>0.121</v>
      </c>
      <c r="AQ416" s="90">
        <f t="shared" si="6"/>
        <v>391</v>
      </c>
      <c r="AR416" s="90">
        <f t="shared" si="6"/>
        <v>408</v>
      </c>
      <c r="AS416" s="90">
        <f t="shared" si="6"/>
        <v>412</v>
      </c>
    </row>
    <row r="417" spans="1:45" ht="202.5">
      <c r="A417" s="329">
        <v>44642</v>
      </c>
      <c r="B417" s="330" t="s">
        <v>2215</v>
      </c>
      <c r="C417" s="330" t="s">
        <v>2216</v>
      </c>
      <c r="D417" s="331" t="s">
        <v>61</v>
      </c>
      <c r="E417" s="331" t="s">
        <v>77</v>
      </c>
      <c r="F417" s="332">
        <v>264.73</v>
      </c>
      <c r="G417" s="330" t="s">
        <v>2217</v>
      </c>
      <c r="H417" s="330" t="s">
        <v>60</v>
      </c>
      <c r="I417" s="331" t="s">
        <v>2218</v>
      </c>
      <c r="J417" s="329">
        <v>44642</v>
      </c>
      <c r="K417" s="333" t="s">
        <v>491</v>
      </c>
      <c r="L417" s="334" t="s">
        <v>60</v>
      </c>
      <c r="M417" s="335" t="s">
        <v>11025</v>
      </c>
      <c r="N417" s="335" t="s">
        <v>11026</v>
      </c>
      <c r="O417" s="335" t="s">
        <v>11027</v>
      </c>
      <c r="P417" s="336">
        <v>96</v>
      </c>
      <c r="Q417" s="331" t="s">
        <v>9327</v>
      </c>
      <c r="R417" s="337" t="s">
        <v>11028</v>
      </c>
      <c r="S417" s="333" t="s">
        <v>9042</v>
      </c>
      <c r="T417" s="331" t="s">
        <v>6915</v>
      </c>
      <c r="U417" s="331" t="s">
        <v>492</v>
      </c>
      <c r="V417" s="335" t="s">
        <v>11029</v>
      </c>
      <c r="W417" s="333" t="s">
        <v>11030</v>
      </c>
      <c r="X417" s="330" t="s">
        <v>60</v>
      </c>
      <c r="Y417" s="335" t="s">
        <v>60</v>
      </c>
      <c r="Z417" s="333" t="s">
        <v>60</v>
      </c>
      <c r="AA417" s="330" t="s">
        <v>60</v>
      </c>
      <c r="AB417" s="332">
        <v>30.12</v>
      </c>
      <c r="AC417" s="332">
        <v>6.62</v>
      </c>
      <c r="AD417" s="332">
        <v>20.21</v>
      </c>
      <c r="AE417" s="332">
        <v>23.95</v>
      </c>
      <c r="AF417" s="332">
        <v>3.14</v>
      </c>
      <c r="AG417" s="332">
        <v>289.10000000000002</v>
      </c>
      <c r="AH417" s="332">
        <v>186.9</v>
      </c>
      <c r="AI417" s="336">
        <v>150.80000000000001</v>
      </c>
      <c r="AJ417" s="336">
        <v>11.3</v>
      </c>
      <c r="AK417" s="336">
        <v>261.2</v>
      </c>
      <c r="AL417" s="331" t="s">
        <v>8328</v>
      </c>
      <c r="AM417" s="331" t="s">
        <v>8329</v>
      </c>
      <c r="AN417" s="332">
        <v>-1.19</v>
      </c>
      <c r="AO417" s="338">
        <v>-0.39800000000000002</v>
      </c>
      <c r="AP417" s="332">
        <v>16.28</v>
      </c>
      <c r="AQ417" s="90">
        <f t="shared" si="6"/>
        <v>402</v>
      </c>
      <c r="AR417" s="90">
        <f t="shared" si="6"/>
        <v>409</v>
      </c>
      <c r="AS417" s="90">
        <f t="shared" si="6"/>
        <v>311</v>
      </c>
    </row>
    <row r="418" spans="1:45" ht="78.75">
      <c r="A418" s="329">
        <v>44039</v>
      </c>
      <c r="B418" s="330" t="s">
        <v>2282</v>
      </c>
      <c r="C418" s="330" t="s">
        <v>2283</v>
      </c>
      <c r="D418" s="331" t="s">
        <v>61</v>
      </c>
      <c r="E418" s="331" t="s">
        <v>77</v>
      </c>
      <c r="F418" s="332">
        <v>11.36</v>
      </c>
      <c r="G418" s="330" t="s">
        <v>2284</v>
      </c>
      <c r="H418" s="330" t="s">
        <v>60</v>
      </c>
      <c r="I418" s="331" t="s">
        <v>2285</v>
      </c>
      <c r="J418" s="329">
        <v>44039</v>
      </c>
      <c r="K418" s="333" t="s">
        <v>491</v>
      </c>
      <c r="L418" s="334" t="s">
        <v>60</v>
      </c>
      <c r="M418" s="335" t="s">
        <v>11031</v>
      </c>
      <c r="N418" s="335" t="s">
        <v>11032</v>
      </c>
      <c r="O418" s="335" t="s">
        <v>60</v>
      </c>
      <c r="P418" s="336">
        <v>54.2</v>
      </c>
      <c r="Q418" s="331" t="s">
        <v>8547</v>
      </c>
      <c r="R418" s="333" t="s">
        <v>11033</v>
      </c>
      <c r="S418" s="333" t="s">
        <v>11034</v>
      </c>
      <c r="T418" s="331" t="s">
        <v>6915</v>
      </c>
      <c r="U418" s="331" t="s">
        <v>492</v>
      </c>
      <c r="V418" s="335" t="s">
        <v>11035</v>
      </c>
      <c r="W418" s="333" t="s">
        <v>11036</v>
      </c>
      <c r="X418" s="340">
        <v>72.3</v>
      </c>
      <c r="Y418" s="335" t="s">
        <v>60</v>
      </c>
      <c r="Z418" s="333" t="s">
        <v>60</v>
      </c>
      <c r="AA418" s="330" t="s">
        <v>60</v>
      </c>
      <c r="AB418" s="341" t="s">
        <v>60</v>
      </c>
      <c r="AC418" s="338">
        <v>0.95799999999999996</v>
      </c>
      <c r="AD418" s="341" t="s">
        <v>60</v>
      </c>
      <c r="AE418" s="341" t="s">
        <v>60</v>
      </c>
      <c r="AF418" s="332">
        <v>14.2</v>
      </c>
      <c r="AG418" s="332">
        <v>16.16</v>
      </c>
      <c r="AH418" s="332">
        <v>114.21</v>
      </c>
      <c r="AI418" s="332">
        <v>3.07</v>
      </c>
      <c r="AJ418" s="336">
        <v>-20.5</v>
      </c>
      <c r="AK418" s="336">
        <v>99.4</v>
      </c>
      <c r="AL418" s="331" t="s">
        <v>8328</v>
      </c>
      <c r="AM418" s="331" t="s">
        <v>8329</v>
      </c>
      <c r="AN418" s="332">
        <v>-5.66</v>
      </c>
      <c r="AO418" s="338">
        <v>-0.99</v>
      </c>
      <c r="AP418" s="332">
        <v>-1.48</v>
      </c>
      <c r="AQ418" s="90">
        <f t="shared" si="6"/>
        <v>419</v>
      </c>
      <c r="AR418" s="90">
        <f t="shared" si="6"/>
        <v>410</v>
      </c>
      <c r="AS418" s="90">
        <f t="shared" si="6"/>
        <v>420</v>
      </c>
    </row>
    <row r="419" spans="1:45" ht="135">
      <c r="A419" s="329">
        <v>44515</v>
      </c>
      <c r="B419" s="330" t="s">
        <v>2219</v>
      </c>
      <c r="C419" s="330" t="s">
        <v>2220</v>
      </c>
      <c r="D419" s="331" t="s">
        <v>61</v>
      </c>
      <c r="E419" s="331" t="s">
        <v>77</v>
      </c>
      <c r="F419" s="332">
        <v>2667.74</v>
      </c>
      <c r="G419" s="330" t="s">
        <v>2221</v>
      </c>
      <c r="H419" s="330" t="s">
        <v>60</v>
      </c>
      <c r="I419" s="331" t="s">
        <v>2222</v>
      </c>
      <c r="J419" s="329">
        <v>44515</v>
      </c>
      <c r="K419" s="333" t="s">
        <v>491</v>
      </c>
      <c r="L419" s="334" t="s">
        <v>60</v>
      </c>
      <c r="M419" s="335" t="s">
        <v>11037</v>
      </c>
      <c r="N419" s="335" t="s">
        <v>60</v>
      </c>
      <c r="O419" s="335" t="s">
        <v>11038</v>
      </c>
      <c r="P419" s="336">
        <v>2248.6</v>
      </c>
      <c r="Q419" s="331" t="s">
        <v>11039</v>
      </c>
      <c r="R419" s="339" t="s">
        <v>11040</v>
      </c>
      <c r="S419" s="333" t="s">
        <v>10575</v>
      </c>
      <c r="T419" s="331" t="s">
        <v>6923</v>
      </c>
      <c r="U419" s="331" t="s">
        <v>492</v>
      </c>
      <c r="V419" s="335" t="s">
        <v>11041</v>
      </c>
      <c r="W419" s="333" t="s">
        <v>11042</v>
      </c>
      <c r="X419" s="330" t="s">
        <v>60</v>
      </c>
      <c r="Y419" s="335" t="s">
        <v>60</v>
      </c>
      <c r="Z419" s="333" t="s">
        <v>60</v>
      </c>
      <c r="AA419" s="330" t="s">
        <v>60</v>
      </c>
      <c r="AB419" s="332">
        <v>19.489999999999998</v>
      </c>
      <c r="AC419" s="332">
        <v>2.62</v>
      </c>
      <c r="AD419" s="332">
        <v>11.29</v>
      </c>
      <c r="AE419" s="332">
        <v>14.46</v>
      </c>
      <c r="AF419" s="332">
        <v>2.21</v>
      </c>
      <c r="AG419" s="332">
        <v>2667.74</v>
      </c>
      <c r="AH419" s="332">
        <v>2598.69</v>
      </c>
      <c r="AI419" s="336">
        <v>1441.3</v>
      </c>
      <c r="AJ419" s="336">
        <v>145.19999999999999</v>
      </c>
      <c r="AK419" s="336">
        <v>1795.3</v>
      </c>
      <c r="AL419" s="331" t="s">
        <v>8328</v>
      </c>
      <c r="AM419" s="331" t="s">
        <v>8329</v>
      </c>
      <c r="AN419" s="332">
        <v>-1.42</v>
      </c>
      <c r="AO419" s="332">
        <v>-1.1299999999999999</v>
      </c>
      <c r="AP419" s="332">
        <v>-2.25</v>
      </c>
      <c r="AQ419" s="90">
        <f t="shared" si="6"/>
        <v>403</v>
      </c>
      <c r="AR419" s="90">
        <f t="shared" si="6"/>
        <v>411</v>
      </c>
      <c r="AS419" s="90">
        <f t="shared" si="6"/>
        <v>421</v>
      </c>
    </row>
    <row r="420" spans="1:45" ht="303.75">
      <c r="A420" s="329">
        <v>44160</v>
      </c>
      <c r="B420" s="330" t="s">
        <v>2233</v>
      </c>
      <c r="C420" s="330" t="s">
        <v>60</v>
      </c>
      <c r="D420" s="331" t="s">
        <v>61</v>
      </c>
      <c r="E420" s="331" t="s">
        <v>67</v>
      </c>
      <c r="F420" s="332">
        <v>257.63</v>
      </c>
      <c r="G420" s="330" t="s">
        <v>2234</v>
      </c>
      <c r="H420" s="330" t="s">
        <v>60</v>
      </c>
      <c r="I420" s="331" t="s">
        <v>2235</v>
      </c>
      <c r="J420" s="329">
        <v>44160</v>
      </c>
      <c r="K420" s="333" t="s">
        <v>491</v>
      </c>
      <c r="L420" s="329">
        <v>44286</v>
      </c>
      <c r="M420" s="335" t="s">
        <v>11043</v>
      </c>
      <c r="N420" s="335" t="s">
        <v>60</v>
      </c>
      <c r="O420" s="335" t="s">
        <v>60</v>
      </c>
      <c r="P420" s="341" t="s">
        <v>60</v>
      </c>
      <c r="Q420" s="331" t="s">
        <v>9165</v>
      </c>
      <c r="R420" s="339" t="s">
        <v>11044</v>
      </c>
      <c r="S420" s="333" t="s">
        <v>11045</v>
      </c>
      <c r="T420" s="331" t="s">
        <v>6915</v>
      </c>
      <c r="U420" s="331" t="s">
        <v>492</v>
      </c>
      <c r="V420" s="335" t="s">
        <v>11046</v>
      </c>
      <c r="W420" s="333" t="s">
        <v>11047</v>
      </c>
      <c r="X420" s="340">
        <v>690.7</v>
      </c>
      <c r="Y420" s="335" t="s">
        <v>60</v>
      </c>
      <c r="Z420" s="333" t="s">
        <v>60</v>
      </c>
      <c r="AA420" s="330" t="s">
        <v>60</v>
      </c>
      <c r="AB420" s="332">
        <v>9.6999999999999993</v>
      </c>
      <c r="AC420" s="332">
        <v>1.69</v>
      </c>
      <c r="AD420" s="341" t="s">
        <v>60</v>
      </c>
      <c r="AE420" s="341" t="s">
        <v>60</v>
      </c>
      <c r="AF420" s="341" t="s">
        <v>60</v>
      </c>
      <c r="AG420" s="341" t="s">
        <v>60</v>
      </c>
      <c r="AH420" s="332">
        <v>257.63</v>
      </c>
      <c r="AI420" s="341" t="s">
        <v>60</v>
      </c>
      <c r="AJ420" s="341" t="s">
        <v>60</v>
      </c>
      <c r="AK420" s="336">
        <v>650.5</v>
      </c>
      <c r="AL420" s="331" t="s">
        <v>8328</v>
      </c>
      <c r="AM420" s="331" t="s">
        <v>8329</v>
      </c>
      <c r="AN420" s="332">
        <v>-2.2400000000000002</v>
      </c>
      <c r="AO420" s="332">
        <v>-1.17</v>
      </c>
      <c r="AP420" s="332">
        <v>13.77</v>
      </c>
      <c r="AQ420" s="90">
        <f t="shared" si="6"/>
        <v>406</v>
      </c>
      <c r="AR420" s="90">
        <f t="shared" si="6"/>
        <v>412</v>
      </c>
      <c r="AS420" s="90">
        <f t="shared" si="6"/>
        <v>328</v>
      </c>
    </row>
    <row r="421" spans="1:45" ht="123.75">
      <c r="A421" s="329">
        <v>43913</v>
      </c>
      <c r="B421" s="330" t="s">
        <v>883</v>
      </c>
      <c r="C421" s="330" t="s">
        <v>60</v>
      </c>
      <c r="D421" s="331" t="s">
        <v>61</v>
      </c>
      <c r="E421" s="331" t="s">
        <v>67</v>
      </c>
      <c r="F421" s="338">
        <v>0.28299999999999997</v>
      </c>
      <c r="G421" s="330" t="s">
        <v>60</v>
      </c>
      <c r="H421" s="330" t="s">
        <v>60</v>
      </c>
      <c r="I421" s="331" t="s">
        <v>884</v>
      </c>
      <c r="J421" s="329">
        <v>43913</v>
      </c>
      <c r="K421" s="333" t="s">
        <v>491</v>
      </c>
      <c r="L421" s="329">
        <v>43916</v>
      </c>
      <c r="M421" s="335" t="s">
        <v>11048</v>
      </c>
      <c r="N421" s="335" t="s">
        <v>60</v>
      </c>
      <c r="O421" s="335" t="s">
        <v>60</v>
      </c>
      <c r="P421" s="341" t="s">
        <v>60</v>
      </c>
      <c r="Q421" s="331" t="s">
        <v>8795</v>
      </c>
      <c r="R421" s="339" t="s">
        <v>11049</v>
      </c>
      <c r="S421" s="333" t="s">
        <v>11050</v>
      </c>
      <c r="T421" s="331" t="s">
        <v>6921</v>
      </c>
      <c r="U421" s="331" t="s">
        <v>492</v>
      </c>
      <c r="V421" s="335" t="s">
        <v>60</v>
      </c>
      <c r="W421" s="333" t="s">
        <v>60</v>
      </c>
      <c r="X421" s="330" t="s">
        <v>60</v>
      </c>
      <c r="Y421" s="335" t="s">
        <v>60</v>
      </c>
      <c r="Z421" s="333" t="s">
        <v>60</v>
      </c>
      <c r="AA421" s="330" t="s">
        <v>60</v>
      </c>
      <c r="AB421" s="341" t="s">
        <v>60</v>
      </c>
      <c r="AC421" s="341" t="s">
        <v>60</v>
      </c>
      <c r="AD421" s="341" t="s">
        <v>60</v>
      </c>
      <c r="AE421" s="341" t="s">
        <v>60</v>
      </c>
      <c r="AF421" s="332">
        <v>17.5</v>
      </c>
      <c r="AG421" s="338">
        <v>0.45100000000000001</v>
      </c>
      <c r="AH421" s="338">
        <v>0.38500000000000001</v>
      </c>
      <c r="AI421" s="341" t="s">
        <v>60</v>
      </c>
      <c r="AJ421" s="341" t="s">
        <v>60</v>
      </c>
      <c r="AK421" s="338">
        <v>5.7000000000000002E-2</v>
      </c>
      <c r="AL421" s="331" t="s">
        <v>8328</v>
      </c>
      <c r="AM421" s="331" t="s">
        <v>8329</v>
      </c>
      <c r="AN421" s="332">
        <v>64.209999999999994</v>
      </c>
      <c r="AO421" s="332">
        <v>-1.47</v>
      </c>
      <c r="AP421" s="332">
        <v>134.59</v>
      </c>
      <c r="AQ421" s="90">
        <f t="shared" si="6"/>
        <v>81</v>
      </c>
      <c r="AR421" s="90">
        <f t="shared" si="6"/>
        <v>413</v>
      </c>
      <c r="AS421" s="90">
        <f t="shared" si="6"/>
        <v>34</v>
      </c>
    </row>
    <row r="422" spans="1:45" ht="123.75">
      <c r="A422" s="329">
        <v>44365</v>
      </c>
      <c r="B422" s="330" t="s">
        <v>2079</v>
      </c>
      <c r="C422" s="330" t="s">
        <v>2080</v>
      </c>
      <c r="D422" s="331" t="s">
        <v>61</v>
      </c>
      <c r="E422" s="331" t="s">
        <v>77</v>
      </c>
      <c r="F422" s="332">
        <v>96.81</v>
      </c>
      <c r="G422" s="330" t="s">
        <v>2081</v>
      </c>
      <c r="H422" s="330" t="s">
        <v>2082</v>
      </c>
      <c r="I422" s="331" t="s">
        <v>2083</v>
      </c>
      <c r="J422" s="329">
        <v>44365</v>
      </c>
      <c r="K422" s="333" t="s">
        <v>491</v>
      </c>
      <c r="L422" s="334" t="s">
        <v>60</v>
      </c>
      <c r="M422" s="335" t="s">
        <v>11051</v>
      </c>
      <c r="N422" s="335" t="s">
        <v>11052</v>
      </c>
      <c r="O422" s="335" t="s">
        <v>11053</v>
      </c>
      <c r="P422" s="336">
        <v>29.7</v>
      </c>
      <c r="Q422" s="331" t="s">
        <v>11054</v>
      </c>
      <c r="R422" s="333" t="s">
        <v>11055</v>
      </c>
      <c r="S422" s="333" t="s">
        <v>8742</v>
      </c>
      <c r="T422" s="331" t="s">
        <v>6917</v>
      </c>
      <c r="U422" s="331" t="s">
        <v>492</v>
      </c>
      <c r="V422" s="335" t="s">
        <v>11056</v>
      </c>
      <c r="W422" s="333" t="s">
        <v>9878</v>
      </c>
      <c r="X422" s="330" t="s">
        <v>60</v>
      </c>
      <c r="Y422" s="335" t="s">
        <v>11057</v>
      </c>
      <c r="Z422" s="333" t="s">
        <v>8576</v>
      </c>
      <c r="AA422" s="330" t="s">
        <v>60</v>
      </c>
      <c r="AB422" s="332">
        <v>8.44</v>
      </c>
      <c r="AC422" s="338">
        <v>0.745</v>
      </c>
      <c r="AD422" s="341" t="s">
        <v>60</v>
      </c>
      <c r="AE422" s="332">
        <v>7.01</v>
      </c>
      <c r="AF422" s="332">
        <v>1.48</v>
      </c>
      <c r="AG422" s="332">
        <v>115.11</v>
      </c>
      <c r="AH422" s="332">
        <v>53.05</v>
      </c>
      <c r="AI422" s="336">
        <v>13</v>
      </c>
      <c r="AJ422" s="336">
        <v>24.3</v>
      </c>
      <c r="AK422" s="336">
        <v>136.4</v>
      </c>
      <c r="AL422" s="331" t="s">
        <v>8328</v>
      </c>
      <c r="AM422" s="331" t="s">
        <v>8329</v>
      </c>
      <c r="AN422" s="332">
        <v>2.44</v>
      </c>
      <c r="AO422" s="332">
        <v>-2.33</v>
      </c>
      <c r="AP422" s="332">
        <v>-2.33</v>
      </c>
      <c r="AQ422" s="90">
        <f t="shared" si="6"/>
        <v>377</v>
      </c>
      <c r="AR422" s="90">
        <f t="shared" si="6"/>
        <v>414</v>
      </c>
      <c r="AS422" s="90">
        <f t="shared" si="6"/>
        <v>422</v>
      </c>
    </row>
    <row r="423" spans="1:45" ht="236.25">
      <c r="A423" s="329">
        <v>44029</v>
      </c>
      <c r="B423" s="330" t="s">
        <v>2346</v>
      </c>
      <c r="C423" s="330" t="s">
        <v>2347</v>
      </c>
      <c r="D423" s="331" t="s">
        <v>61</v>
      </c>
      <c r="E423" s="331" t="s">
        <v>67</v>
      </c>
      <c r="F423" s="338">
        <v>0.152</v>
      </c>
      <c r="G423" s="330" t="s">
        <v>60</v>
      </c>
      <c r="H423" s="330" t="s">
        <v>2348</v>
      </c>
      <c r="I423" s="331" t="s">
        <v>2349</v>
      </c>
      <c r="J423" s="329">
        <v>44029</v>
      </c>
      <c r="K423" s="333" t="s">
        <v>491</v>
      </c>
      <c r="L423" s="329">
        <v>44036</v>
      </c>
      <c r="M423" s="335" t="s">
        <v>11058</v>
      </c>
      <c r="N423" s="335" t="s">
        <v>11059</v>
      </c>
      <c r="O423" s="335" t="s">
        <v>11060</v>
      </c>
      <c r="P423" s="336">
        <v>16.5</v>
      </c>
      <c r="Q423" s="331" t="s">
        <v>10886</v>
      </c>
      <c r="R423" s="339" t="s">
        <v>11061</v>
      </c>
      <c r="S423" s="333" t="s">
        <v>8671</v>
      </c>
      <c r="T423" s="331" t="s">
        <v>6917</v>
      </c>
      <c r="U423" s="331" t="s">
        <v>492</v>
      </c>
      <c r="V423" s="335" t="s">
        <v>60</v>
      </c>
      <c r="W423" s="333" t="s">
        <v>60</v>
      </c>
      <c r="X423" s="330" t="s">
        <v>60</v>
      </c>
      <c r="Y423" s="335" t="s">
        <v>11062</v>
      </c>
      <c r="Z423" s="333" t="s">
        <v>8463</v>
      </c>
      <c r="AA423" s="344">
        <v>4.95</v>
      </c>
      <c r="AB423" s="332">
        <v>58.64</v>
      </c>
      <c r="AC423" s="332">
        <v>1.07</v>
      </c>
      <c r="AD423" s="332">
        <v>13.3</v>
      </c>
      <c r="AE423" s="332">
        <v>43.46</v>
      </c>
      <c r="AF423" s="338">
        <v>0.73599999999999999</v>
      </c>
      <c r="AG423" s="332">
        <v>2.99</v>
      </c>
      <c r="AH423" s="332">
        <v>7.89</v>
      </c>
      <c r="AI423" s="332">
        <v>2.57</v>
      </c>
      <c r="AJ423" s="338">
        <v>0.27400000000000002</v>
      </c>
      <c r="AK423" s="332">
        <v>7.19</v>
      </c>
      <c r="AL423" s="331" t="s">
        <v>8328</v>
      </c>
      <c r="AM423" s="331" t="s">
        <v>8329</v>
      </c>
      <c r="AN423" s="332">
        <v>-11.5</v>
      </c>
      <c r="AO423" s="332">
        <v>-2.91</v>
      </c>
      <c r="AP423" s="332">
        <v>28.21</v>
      </c>
      <c r="AQ423" s="90">
        <f t="shared" si="6"/>
        <v>435</v>
      </c>
      <c r="AR423" s="90">
        <f t="shared" si="6"/>
        <v>415</v>
      </c>
      <c r="AS423" s="90">
        <f t="shared" si="6"/>
        <v>251</v>
      </c>
    </row>
    <row r="424" spans="1:45" ht="281.25">
      <c r="A424" s="329">
        <v>44422</v>
      </c>
      <c r="B424" s="330" t="s">
        <v>2297</v>
      </c>
      <c r="C424" s="330" t="s">
        <v>2298</v>
      </c>
      <c r="D424" s="331" t="s">
        <v>61</v>
      </c>
      <c r="E424" s="331" t="s">
        <v>67</v>
      </c>
      <c r="F424" s="332">
        <v>6185.8</v>
      </c>
      <c r="G424" s="330" t="s">
        <v>2299</v>
      </c>
      <c r="H424" s="330" t="s">
        <v>60</v>
      </c>
      <c r="I424" s="331" t="s">
        <v>2300</v>
      </c>
      <c r="J424" s="329">
        <v>44422</v>
      </c>
      <c r="K424" s="333" t="s">
        <v>491</v>
      </c>
      <c r="L424" s="329">
        <v>44592</v>
      </c>
      <c r="M424" s="335" t="s">
        <v>11063</v>
      </c>
      <c r="N424" s="335" t="s">
        <v>11064</v>
      </c>
      <c r="O424" s="335" t="s">
        <v>11065</v>
      </c>
      <c r="P424" s="336">
        <v>9247.7000000000007</v>
      </c>
      <c r="Q424" s="331" t="s">
        <v>10245</v>
      </c>
      <c r="R424" s="339" t="s">
        <v>11066</v>
      </c>
      <c r="S424" s="333" t="s">
        <v>11067</v>
      </c>
      <c r="T424" s="331" t="s">
        <v>6915</v>
      </c>
      <c r="U424" s="331" t="s">
        <v>492</v>
      </c>
      <c r="V424" s="335" t="s">
        <v>11068</v>
      </c>
      <c r="W424" s="333" t="s">
        <v>11069</v>
      </c>
      <c r="X424" s="340">
        <v>3169</v>
      </c>
      <c r="Y424" s="335" t="s">
        <v>60</v>
      </c>
      <c r="Z424" s="333" t="s">
        <v>60</v>
      </c>
      <c r="AA424" s="330" t="s">
        <v>60</v>
      </c>
      <c r="AB424" s="332">
        <v>18.239999999999998</v>
      </c>
      <c r="AC424" s="332">
        <v>2.66</v>
      </c>
      <c r="AD424" s="332">
        <v>9.32</v>
      </c>
      <c r="AE424" s="332">
        <v>18.93</v>
      </c>
      <c r="AF424" s="332">
        <v>1.01</v>
      </c>
      <c r="AG424" s="332">
        <v>7599.27</v>
      </c>
      <c r="AH424" s="332">
        <v>7712.91</v>
      </c>
      <c r="AI424" s="336">
        <v>6691.7</v>
      </c>
      <c r="AJ424" s="336">
        <v>175.9</v>
      </c>
      <c r="AK424" s="336">
        <v>6914.5</v>
      </c>
      <c r="AL424" s="331" t="s">
        <v>8328</v>
      </c>
      <c r="AM424" s="331" t="s">
        <v>8329</v>
      </c>
      <c r="AN424" s="332">
        <v>-7.19</v>
      </c>
      <c r="AO424" s="332">
        <v>-3.01</v>
      </c>
      <c r="AP424" s="338">
        <v>0.89500000000000002</v>
      </c>
      <c r="AQ424" s="90">
        <f t="shared" si="6"/>
        <v>424</v>
      </c>
      <c r="AR424" s="90">
        <f t="shared" si="6"/>
        <v>416</v>
      </c>
      <c r="AS424" s="90">
        <f t="shared" si="6"/>
        <v>407</v>
      </c>
    </row>
    <row r="425" spans="1:45" ht="281.25">
      <c r="A425" s="329">
        <v>44133</v>
      </c>
      <c r="B425" s="330" t="s">
        <v>2250</v>
      </c>
      <c r="C425" s="330" t="s">
        <v>2251</v>
      </c>
      <c r="D425" s="331" t="s">
        <v>61</v>
      </c>
      <c r="E425" s="331" t="s">
        <v>67</v>
      </c>
      <c r="F425" s="332">
        <v>43.45</v>
      </c>
      <c r="G425" s="330" t="s">
        <v>60</v>
      </c>
      <c r="H425" s="330" t="s">
        <v>60</v>
      </c>
      <c r="I425" s="331" t="s">
        <v>2252</v>
      </c>
      <c r="J425" s="329">
        <v>44133</v>
      </c>
      <c r="K425" s="333" t="s">
        <v>491</v>
      </c>
      <c r="L425" s="329">
        <v>44119</v>
      </c>
      <c r="M425" s="335" t="s">
        <v>11070</v>
      </c>
      <c r="N425" s="335" t="s">
        <v>11071</v>
      </c>
      <c r="O425" s="335" t="s">
        <v>11072</v>
      </c>
      <c r="P425" s="336">
        <v>36.799999999999997</v>
      </c>
      <c r="Q425" s="331" t="s">
        <v>8491</v>
      </c>
      <c r="R425" s="339" t="s">
        <v>11073</v>
      </c>
      <c r="S425" s="333" t="s">
        <v>8650</v>
      </c>
      <c r="T425" s="331" t="s">
        <v>6917</v>
      </c>
      <c r="U425" s="331" t="s">
        <v>492</v>
      </c>
      <c r="V425" s="335" t="s">
        <v>60</v>
      </c>
      <c r="W425" s="333" t="s">
        <v>60</v>
      </c>
      <c r="X425" s="330" t="s">
        <v>60</v>
      </c>
      <c r="Y425" s="335" t="s">
        <v>60</v>
      </c>
      <c r="Z425" s="333" t="s">
        <v>60</v>
      </c>
      <c r="AA425" s="330" t="s">
        <v>60</v>
      </c>
      <c r="AB425" s="341" t="s">
        <v>60</v>
      </c>
      <c r="AC425" s="332">
        <v>2.59</v>
      </c>
      <c r="AD425" s="341" t="s">
        <v>60</v>
      </c>
      <c r="AE425" s="341" t="s">
        <v>60</v>
      </c>
      <c r="AF425" s="332">
        <v>2.21</v>
      </c>
      <c r="AG425" s="332">
        <v>51.88</v>
      </c>
      <c r="AH425" s="332">
        <v>34.82</v>
      </c>
      <c r="AI425" s="336">
        <v>15.4</v>
      </c>
      <c r="AJ425" s="332">
        <v>-7.72</v>
      </c>
      <c r="AK425" s="336">
        <v>40</v>
      </c>
      <c r="AL425" s="331" t="s">
        <v>8328</v>
      </c>
      <c r="AM425" s="331" t="s">
        <v>8329</v>
      </c>
      <c r="AN425" s="332">
        <v>-3.02</v>
      </c>
      <c r="AO425" s="332">
        <v>-3.02</v>
      </c>
      <c r="AP425" s="332">
        <v>14.8</v>
      </c>
      <c r="AQ425" s="90">
        <f t="shared" si="6"/>
        <v>409</v>
      </c>
      <c r="AR425" s="90">
        <f t="shared" si="6"/>
        <v>417</v>
      </c>
      <c r="AS425" s="90">
        <f t="shared" si="6"/>
        <v>322</v>
      </c>
    </row>
    <row r="426" spans="1:45" ht="90">
      <c r="A426" s="329">
        <v>44726</v>
      </c>
      <c r="B426" s="330" t="s">
        <v>2427</v>
      </c>
      <c r="C426" s="330" t="s">
        <v>2428</v>
      </c>
      <c r="D426" s="331" t="s">
        <v>61</v>
      </c>
      <c r="E426" s="331" t="s">
        <v>77</v>
      </c>
      <c r="F426" s="332">
        <v>140.26</v>
      </c>
      <c r="G426" s="330" t="s">
        <v>2429</v>
      </c>
      <c r="H426" s="330" t="s">
        <v>2430</v>
      </c>
      <c r="I426" s="331" t="s">
        <v>2431</v>
      </c>
      <c r="J426" s="329">
        <v>44726</v>
      </c>
      <c r="K426" s="333" t="s">
        <v>491</v>
      </c>
      <c r="L426" s="334" t="s">
        <v>60</v>
      </c>
      <c r="M426" s="335" t="s">
        <v>11074</v>
      </c>
      <c r="N426" s="335" t="s">
        <v>11075</v>
      </c>
      <c r="O426" s="335" t="s">
        <v>11076</v>
      </c>
      <c r="P426" s="336">
        <v>196.2</v>
      </c>
      <c r="Q426" s="331" t="s">
        <v>8921</v>
      </c>
      <c r="R426" s="333" t="s">
        <v>11077</v>
      </c>
      <c r="S426" s="333" t="s">
        <v>8518</v>
      </c>
      <c r="T426" s="331" t="s">
        <v>6917</v>
      </c>
      <c r="U426" s="331" t="s">
        <v>492</v>
      </c>
      <c r="V426" s="335" t="s">
        <v>11078</v>
      </c>
      <c r="W426" s="333" t="s">
        <v>8335</v>
      </c>
      <c r="X426" s="340">
        <v>79.5</v>
      </c>
      <c r="Y426" s="335" t="s">
        <v>11079</v>
      </c>
      <c r="Z426" s="333" t="s">
        <v>8501</v>
      </c>
      <c r="AA426" s="330" t="s">
        <v>60</v>
      </c>
      <c r="AB426" s="332">
        <v>49.72</v>
      </c>
      <c r="AC426" s="332">
        <v>1.92</v>
      </c>
      <c r="AD426" s="332">
        <v>21.45</v>
      </c>
      <c r="AE426" s="332">
        <v>39.340000000000003</v>
      </c>
      <c r="AF426" s="332">
        <v>2.17</v>
      </c>
      <c r="AG426" s="332">
        <v>200.89</v>
      </c>
      <c r="AH426" s="332">
        <v>197.62</v>
      </c>
      <c r="AI426" s="336">
        <v>79.3</v>
      </c>
      <c r="AJ426" s="332">
        <v>4.1900000000000004</v>
      </c>
      <c r="AK426" s="336">
        <v>176</v>
      </c>
      <c r="AL426" s="331" t="s">
        <v>8328</v>
      </c>
      <c r="AM426" s="331" t="s">
        <v>8329</v>
      </c>
      <c r="AN426" s="332">
        <v>-17.940000000000001</v>
      </c>
      <c r="AO426" s="332">
        <v>-3.46</v>
      </c>
      <c r="AP426" s="332">
        <v>-23.41</v>
      </c>
      <c r="AQ426" s="90">
        <f t="shared" si="6"/>
        <v>455</v>
      </c>
      <c r="AR426" s="90">
        <f t="shared" si="6"/>
        <v>418</v>
      </c>
      <c r="AS426" s="90">
        <f t="shared" si="6"/>
        <v>476</v>
      </c>
    </row>
    <row r="427" spans="1:45" ht="270">
      <c r="A427" s="329">
        <v>44186</v>
      </c>
      <c r="B427" s="330" t="s">
        <v>2309</v>
      </c>
      <c r="C427" s="330" t="s">
        <v>2310</v>
      </c>
      <c r="D427" s="331" t="s">
        <v>61</v>
      </c>
      <c r="E427" s="331" t="s">
        <v>77</v>
      </c>
      <c r="F427" s="332">
        <v>23.74</v>
      </c>
      <c r="G427" s="330" t="s">
        <v>2311</v>
      </c>
      <c r="H427" s="330" t="s">
        <v>60</v>
      </c>
      <c r="I427" s="331" t="s">
        <v>2312</v>
      </c>
      <c r="J427" s="329">
        <v>44186</v>
      </c>
      <c r="K427" s="333" t="s">
        <v>491</v>
      </c>
      <c r="L427" s="334" t="s">
        <v>60</v>
      </c>
      <c r="M427" s="335" t="s">
        <v>11080</v>
      </c>
      <c r="N427" s="335" t="s">
        <v>11081</v>
      </c>
      <c r="O427" s="335" t="s">
        <v>60</v>
      </c>
      <c r="P427" s="336">
        <v>31.9</v>
      </c>
      <c r="Q427" s="331" t="s">
        <v>8459</v>
      </c>
      <c r="R427" s="339" t="s">
        <v>11082</v>
      </c>
      <c r="S427" s="333" t="s">
        <v>8325</v>
      </c>
      <c r="T427" s="331" t="s">
        <v>6917</v>
      </c>
      <c r="U427" s="331" t="s">
        <v>492</v>
      </c>
      <c r="V427" s="335" t="s">
        <v>11083</v>
      </c>
      <c r="W427" s="333" t="s">
        <v>8327</v>
      </c>
      <c r="X427" s="330" t="s">
        <v>60</v>
      </c>
      <c r="Y427" s="335" t="s">
        <v>60</v>
      </c>
      <c r="Z427" s="333" t="s">
        <v>60</v>
      </c>
      <c r="AA427" s="330" t="s">
        <v>60</v>
      </c>
      <c r="AB427" s="341" t="s">
        <v>60</v>
      </c>
      <c r="AC427" s="332">
        <v>2.74</v>
      </c>
      <c r="AD427" s="341" t="s">
        <v>60</v>
      </c>
      <c r="AE427" s="341" t="s">
        <v>60</v>
      </c>
      <c r="AF427" s="332">
        <v>3.89</v>
      </c>
      <c r="AG427" s="332">
        <v>40.35</v>
      </c>
      <c r="AH427" s="332">
        <v>43.96</v>
      </c>
      <c r="AI427" s="336">
        <v>19.600000000000001</v>
      </c>
      <c r="AJ427" s="338">
        <v>0.17599999999999999</v>
      </c>
      <c r="AK427" s="336">
        <v>25.8</v>
      </c>
      <c r="AL427" s="331" t="s">
        <v>8328</v>
      </c>
      <c r="AM427" s="331" t="s">
        <v>8329</v>
      </c>
      <c r="AN427" s="332">
        <v>-8.5</v>
      </c>
      <c r="AO427" s="332">
        <v>-4.1100000000000003</v>
      </c>
      <c r="AP427" s="332">
        <v>6.06</v>
      </c>
      <c r="AQ427" s="90">
        <f t="shared" si="6"/>
        <v>427</v>
      </c>
      <c r="AR427" s="90">
        <f t="shared" si="6"/>
        <v>419</v>
      </c>
      <c r="AS427" s="90">
        <f t="shared" si="6"/>
        <v>379</v>
      </c>
    </row>
    <row r="428" spans="1:45" ht="270">
      <c r="A428" s="329">
        <v>44836</v>
      </c>
      <c r="B428" s="330" t="s">
        <v>2198</v>
      </c>
      <c r="C428" s="330" t="s">
        <v>2199</v>
      </c>
      <c r="D428" s="331" t="s">
        <v>61</v>
      </c>
      <c r="E428" s="331" t="s">
        <v>67</v>
      </c>
      <c r="F428" s="332">
        <v>15.04</v>
      </c>
      <c r="G428" s="330" t="s">
        <v>60</v>
      </c>
      <c r="H428" s="330" t="s">
        <v>60</v>
      </c>
      <c r="I428" s="331" t="s">
        <v>2200</v>
      </c>
      <c r="J428" s="329">
        <v>44836</v>
      </c>
      <c r="K428" s="333" t="s">
        <v>491</v>
      </c>
      <c r="L428" s="329">
        <v>44834</v>
      </c>
      <c r="M428" s="335" t="s">
        <v>11084</v>
      </c>
      <c r="N428" s="335" t="s">
        <v>11085</v>
      </c>
      <c r="O428" s="335" t="s">
        <v>11086</v>
      </c>
      <c r="P428" s="336">
        <v>70.099999999999994</v>
      </c>
      <c r="Q428" s="331" t="s">
        <v>8344</v>
      </c>
      <c r="R428" s="339" t="s">
        <v>11087</v>
      </c>
      <c r="S428" s="333" t="s">
        <v>8508</v>
      </c>
      <c r="T428" s="331" t="s">
        <v>6917</v>
      </c>
      <c r="U428" s="331" t="s">
        <v>492</v>
      </c>
      <c r="V428" s="335" t="s">
        <v>60</v>
      </c>
      <c r="W428" s="333" t="s">
        <v>60</v>
      </c>
      <c r="X428" s="330" t="s">
        <v>60</v>
      </c>
      <c r="Y428" s="335" t="s">
        <v>60</v>
      </c>
      <c r="Z428" s="333" t="s">
        <v>60</v>
      </c>
      <c r="AA428" s="330" t="s">
        <v>60</v>
      </c>
      <c r="AB428" s="332">
        <v>29.46</v>
      </c>
      <c r="AC428" s="332">
        <v>1.28</v>
      </c>
      <c r="AD428" s="332">
        <v>14.24</v>
      </c>
      <c r="AE428" s="332">
        <v>66.14</v>
      </c>
      <c r="AF428" s="338">
        <v>0.312</v>
      </c>
      <c r="AG428" s="332">
        <v>20.7</v>
      </c>
      <c r="AH428" s="332">
        <v>24.9</v>
      </c>
      <c r="AI428" s="336">
        <v>66.400000000000006</v>
      </c>
      <c r="AJ428" s="338">
        <v>0.84599999999999997</v>
      </c>
      <c r="AK428" s="336">
        <v>37.1</v>
      </c>
      <c r="AL428" s="331" t="s">
        <v>8328</v>
      </c>
      <c r="AM428" s="331" t="s">
        <v>8329</v>
      </c>
      <c r="AN428" s="338">
        <v>-0.41699999999999998</v>
      </c>
      <c r="AO428" s="332">
        <v>-4.4000000000000004</v>
      </c>
      <c r="AP428" s="332">
        <v>-9.81</v>
      </c>
      <c r="AQ428" s="90">
        <f t="shared" si="6"/>
        <v>400</v>
      </c>
      <c r="AR428" s="90">
        <f t="shared" si="6"/>
        <v>420</v>
      </c>
      <c r="AS428" s="90">
        <f t="shared" si="6"/>
        <v>442</v>
      </c>
    </row>
    <row r="429" spans="1:45" ht="213.75">
      <c r="A429" s="329">
        <v>44805</v>
      </c>
      <c r="B429" s="330" t="s">
        <v>11088</v>
      </c>
      <c r="C429" s="330" t="s">
        <v>11089</v>
      </c>
      <c r="D429" s="331" t="s">
        <v>61</v>
      </c>
      <c r="E429" s="331" t="s">
        <v>77</v>
      </c>
      <c r="F429" s="332">
        <v>156.94999999999999</v>
      </c>
      <c r="G429" s="330" t="s">
        <v>6480</v>
      </c>
      <c r="H429" s="330" t="s">
        <v>6481</v>
      </c>
      <c r="I429" s="331" t="s">
        <v>6482</v>
      </c>
      <c r="J429" s="329">
        <v>44805</v>
      </c>
      <c r="K429" s="333" t="s">
        <v>491</v>
      </c>
      <c r="L429" s="334" t="s">
        <v>60</v>
      </c>
      <c r="M429" s="335" t="s">
        <v>11090</v>
      </c>
      <c r="N429" s="335" t="s">
        <v>11091</v>
      </c>
      <c r="O429" s="335" t="s">
        <v>11092</v>
      </c>
      <c r="P429" s="336">
        <v>174.6</v>
      </c>
      <c r="Q429" s="331" t="s">
        <v>8360</v>
      </c>
      <c r="R429" s="333" t="s">
        <v>10508</v>
      </c>
      <c r="S429" s="333" t="s">
        <v>8852</v>
      </c>
      <c r="T429" s="331" t="s">
        <v>6919</v>
      </c>
      <c r="U429" s="331" t="s">
        <v>492</v>
      </c>
      <c r="V429" s="335" t="s">
        <v>11093</v>
      </c>
      <c r="W429" s="333" t="s">
        <v>9647</v>
      </c>
      <c r="X429" s="340">
        <v>5449.6</v>
      </c>
      <c r="Y429" s="335" t="s">
        <v>60</v>
      </c>
      <c r="Z429" s="333" t="s">
        <v>8855</v>
      </c>
      <c r="AA429" s="330" t="s">
        <v>60</v>
      </c>
      <c r="AB429" s="341" t="s">
        <v>60</v>
      </c>
      <c r="AC429" s="341" t="s">
        <v>60</v>
      </c>
      <c r="AD429" s="332">
        <v>1.05</v>
      </c>
      <c r="AE429" s="332">
        <v>1.08</v>
      </c>
      <c r="AF429" s="332">
        <v>2.52</v>
      </c>
      <c r="AG429" s="332">
        <v>142.11000000000001</v>
      </c>
      <c r="AH429" s="332">
        <v>156.94</v>
      </c>
      <c r="AI429" s="336">
        <v>61.4</v>
      </c>
      <c r="AJ429" s="338">
        <v>-0.67800000000000005</v>
      </c>
      <c r="AK429" s="336">
        <v>41.5</v>
      </c>
      <c r="AL429" s="331" t="s">
        <v>8328</v>
      </c>
      <c r="AM429" s="331" t="s">
        <v>8329</v>
      </c>
      <c r="AN429" s="338">
        <v>-0.14000000000000001</v>
      </c>
      <c r="AO429" s="332">
        <v>-4.87</v>
      </c>
      <c r="AP429" s="332">
        <v>1.1200000000000001</v>
      </c>
      <c r="AQ429" s="90">
        <f t="shared" si="6"/>
        <v>399</v>
      </c>
      <c r="AR429" s="90">
        <f t="shared" si="6"/>
        <v>421</v>
      </c>
      <c r="AS429" s="90">
        <f t="shared" si="6"/>
        <v>405</v>
      </c>
    </row>
    <row r="430" spans="1:45" ht="157.5">
      <c r="A430" s="329">
        <v>44748</v>
      </c>
      <c r="B430" s="330" t="s">
        <v>2275</v>
      </c>
      <c r="C430" s="330" t="s">
        <v>2276</v>
      </c>
      <c r="D430" s="331" t="s">
        <v>61</v>
      </c>
      <c r="E430" s="331" t="s">
        <v>77</v>
      </c>
      <c r="F430" s="332">
        <v>1326.81</v>
      </c>
      <c r="G430" s="330" t="s">
        <v>60</v>
      </c>
      <c r="H430" s="330" t="s">
        <v>60</v>
      </c>
      <c r="I430" s="331" t="s">
        <v>2277</v>
      </c>
      <c r="J430" s="329">
        <v>44748</v>
      </c>
      <c r="K430" s="333" t="s">
        <v>491</v>
      </c>
      <c r="L430" s="334" t="s">
        <v>60</v>
      </c>
      <c r="M430" s="335" t="s">
        <v>11094</v>
      </c>
      <c r="N430" s="335" t="s">
        <v>60</v>
      </c>
      <c r="O430" s="335" t="s">
        <v>60</v>
      </c>
      <c r="P430" s="336">
        <v>2120.9</v>
      </c>
      <c r="Q430" s="331" t="s">
        <v>8409</v>
      </c>
      <c r="R430" s="339" t="s">
        <v>11095</v>
      </c>
      <c r="S430" s="333" t="s">
        <v>11096</v>
      </c>
      <c r="T430" s="331" t="s">
        <v>6917</v>
      </c>
      <c r="U430" s="331" t="s">
        <v>492</v>
      </c>
      <c r="V430" s="335" t="s">
        <v>60</v>
      </c>
      <c r="W430" s="333" t="s">
        <v>60</v>
      </c>
      <c r="X430" s="330" t="s">
        <v>60</v>
      </c>
      <c r="Y430" s="335" t="s">
        <v>60</v>
      </c>
      <c r="Z430" s="333" t="s">
        <v>60</v>
      </c>
      <c r="AA430" s="330" t="s">
        <v>60</v>
      </c>
      <c r="AB430" s="341" t="s">
        <v>60</v>
      </c>
      <c r="AC430" s="332">
        <v>1.56</v>
      </c>
      <c r="AD430" s="341" t="s">
        <v>60</v>
      </c>
      <c r="AE430" s="341" t="s">
        <v>60</v>
      </c>
      <c r="AF430" s="341" t="s">
        <v>60</v>
      </c>
      <c r="AG430" s="341" t="s">
        <v>60</v>
      </c>
      <c r="AH430" s="332">
        <v>2632.57</v>
      </c>
      <c r="AI430" s="336">
        <v>299.3</v>
      </c>
      <c r="AJ430" s="336">
        <v>-37.299999999999997</v>
      </c>
      <c r="AK430" s="336">
        <v>4933.3</v>
      </c>
      <c r="AL430" s="331" t="s">
        <v>8328</v>
      </c>
      <c r="AM430" s="331" t="s">
        <v>8329</v>
      </c>
      <c r="AN430" s="332">
        <v>-4.9400000000000004</v>
      </c>
      <c r="AO430" s="332">
        <v>-4.9400000000000004</v>
      </c>
      <c r="AP430" s="332">
        <v>-4.9400000000000004</v>
      </c>
      <c r="AQ430" s="90">
        <f t="shared" si="6"/>
        <v>417</v>
      </c>
      <c r="AR430" s="90">
        <f t="shared" si="6"/>
        <v>422</v>
      </c>
      <c r="AS430" s="90">
        <f t="shared" si="6"/>
        <v>429</v>
      </c>
    </row>
    <row r="431" spans="1:45" ht="409.5">
      <c r="A431" s="329">
        <v>44610</v>
      </c>
      <c r="B431" s="330" t="s">
        <v>2084</v>
      </c>
      <c r="C431" s="330" t="s">
        <v>2085</v>
      </c>
      <c r="D431" s="331" t="s">
        <v>61</v>
      </c>
      <c r="E431" s="331" t="s">
        <v>67</v>
      </c>
      <c r="F431" s="332">
        <v>248.6</v>
      </c>
      <c r="G431" s="330" t="s">
        <v>2086</v>
      </c>
      <c r="H431" s="330" t="s">
        <v>2087</v>
      </c>
      <c r="I431" s="331" t="s">
        <v>2088</v>
      </c>
      <c r="J431" s="329">
        <v>44610</v>
      </c>
      <c r="K431" s="333" t="s">
        <v>491</v>
      </c>
      <c r="L431" s="329">
        <v>44645</v>
      </c>
      <c r="M431" s="335" t="s">
        <v>11097</v>
      </c>
      <c r="N431" s="335" t="s">
        <v>11098</v>
      </c>
      <c r="O431" s="335" t="s">
        <v>11099</v>
      </c>
      <c r="P431" s="336">
        <v>273.39999999999998</v>
      </c>
      <c r="Q431" s="331" t="s">
        <v>8400</v>
      </c>
      <c r="R431" s="339" t="s">
        <v>11100</v>
      </c>
      <c r="S431" s="333" t="s">
        <v>8671</v>
      </c>
      <c r="T431" s="331" t="s">
        <v>6917</v>
      </c>
      <c r="U431" s="331" t="s">
        <v>492</v>
      </c>
      <c r="V431" s="335" t="s">
        <v>11101</v>
      </c>
      <c r="W431" s="333" t="s">
        <v>8828</v>
      </c>
      <c r="X431" s="330" t="s">
        <v>60</v>
      </c>
      <c r="Y431" s="335" t="s">
        <v>11102</v>
      </c>
      <c r="Z431" s="339" t="s">
        <v>11103</v>
      </c>
      <c r="AA431" s="330" t="s">
        <v>11104</v>
      </c>
      <c r="AB431" s="332">
        <v>2.78</v>
      </c>
      <c r="AC431" s="338">
        <v>0.34399999999999997</v>
      </c>
      <c r="AD431" s="332">
        <v>2.3199999999999998</v>
      </c>
      <c r="AE431" s="332">
        <v>2.5499999999999998</v>
      </c>
      <c r="AF431" s="338">
        <v>0.97499999999999998</v>
      </c>
      <c r="AG431" s="332">
        <v>291.49</v>
      </c>
      <c r="AH431" s="332">
        <v>313.38</v>
      </c>
      <c r="AI431" s="336">
        <v>297.7</v>
      </c>
      <c r="AJ431" s="336">
        <v>86</v>
      </c>
      <c r="AK431" s="336">
        <v>1005.1</v>
      </c>
      <c r="AL431" s="331" t="s">
        <v>8328</v>
      </c>
      <c r="AM431" s="331" t="s">
        <v>8329</v>
      </c>
      <c r="AN431" s="332">
        <v>2.04</v>
      </c>
      <c r="AO431" s="332">
        <v>-5.21</v>
      </c>
      <c r="AP431" s="332">
        <v>-6.98</v>
      </c>
      <c r="AQ431" s="90">
        <f t="shared" si="6"/>
        <v>378</v>
      </c>
      <c r="AR431" s="90">
        <f t="shared" si="6"/>
        <v>423</v>
      </c>
      <c r="AS431" s="90">
        <f t="shared" si="6"/>
        <v>433</v>
      </c>
    </row>
    <row r="432" spans="1:45" ht="180">
      <c r="A432" s="329">
        <v>44627</v>
      </c>
      <c r="B432" s="330" t="s">
        <v>2338</v>
      </c>
      <c r="C432" s="330" t="s">
        <v>2339</v>
      </c>
      <c r="D432" s="331" t="s">
        <v>61</v>
      </c>
      <c r="E432" s="331" t="s">
        <v>77</v>
      </c>
      <c r="F432" s="338">
        <v>0.60799999999999998</v>
      </c>
      <c r="G432" s="330" t="s">
        <v>60</v>
      </c>
      <c r="H432" s="330" t="s">
        <v>2340</v>
      </c>
      <c r="I432" s="331" t="s">
        <v>2341</v>
      </c>
      <c r="J432" s="329">
        <v>44627</v>
      </c>
      <c r="K432" s="333" t="s">
        <v>491</v>
      </c>
      <c r="L432" s="334" t="s">
        <v>60</v>
      </c>
      <c r="M432" s="335" t="s">
        <v>11105</v>
      </c>
      <c r="N432" s="335" t="s">
        <v>11106</v>
      </c>
      <c r="O432" s="335" t="s">
        <v>11107</v>
      </c>
      <c r="P432" s="332">
        <v>3.38</v>
      </c>
      <c r="Q432" s="331" t="s">
        <v>8497</v>
      </c>
      <c r="R432" s="333" t="s">
        <v>11108</v>
      </c>
      <c r="S432" s="333" t="s">
        <v>8411</v>
      </c>
      <c r="T432" s="331" t="s">
        <v>6917</v>
      </c>
      <c r="U432" s="331" t="s">
        <v>492</v>
      </c>
      <c r="V432" s="335" t="s">
        <v>60</v>
      </c>
      <c r="W432" s="333" t="s">
        <v>60</v>
      </c>
      <c r="X432" s="330" t="s">
        <v>60</v>
      </c>
      <c r="Y432" s="335" t="s">
        <v>11109</v>
      </c>
      <c r="Z432" s="339" t="s">
        <v>11110</v>
      </c>
      <c r="AA432" s="330" t="s">
        <v>60</v>
      </c>
      <c r="AB432" s="332">
        <v>55.45</v>
      </c>
      <c r="AC432" s="341" t="s">
        <v>60</v>
      </c>
      <c r="AD432" s="341" t="s">
        <v>60</v>
      </c>
      <c r="AE432" s="341" t="s">
        <v>60</v>
      </c>
      <c r="AF432" s="341" t="s">
        <v>60</v>
      </c>
      <c r="AG432" s="341" t="s">
        <v>60</v>
      </c>
      <c r="AH432" s="332">
        <v>1.06</v>
      </c>
      <c r="AI432" s="338">
        <v>0.107</v>
      </c>
      <c r="AJ432" s="338">
        <v>2E-3</v>
      </c>
      <c r="AK432" s="332">
        <v>1.9</v>
      </c>
      <c r="AL432" s="331" t="s">
        <v>8328</v>
      </c>
      <c r="AM432" s="331" t="s">
        <v>8329</v>
      </c>
      <c r="AN432" s="332">
        <v>-10.26</v>
      </c>
      <c r="AO432" s="332">
        <v>-5.41</v>
      </c>
      <c r="AP432" s="332">
        <v>4.4800000000000004</v>
      </c>
      <c r="AQ432" s="90">
        <f t="shared" si="6"/>
        <v>434</v>
      </c>
      <c r="AR432" s="90">
        <f t="shared" si="6"/>
        <v>424</v>
      </c>
      <c r="AS432" s="90">
        <f t="shared" si="6"/>
        <v>389</v>
      </c>
    </row>
    <row r="433" spans="1:45" ht="213.75">
      <c r="A433" s="329">
        <v>44833</v>
      </c>
      <c r="B433" s="330" t="s">
        <v>2208</v>
      </c>
      <c r="C433" s="330" t="s">
        <v>2209</v>
      </c>
      <c r="D433" s="331" t="s">
        <v>61</v>
      </c>
      <c r="E433" s="331" t="s">
        <v>67</v>
      </c>
      <c r="F433" s="332">
        <v>81.91</v>
      </c>
      <c r="G433" s="330" t="s">
        <v>60</v>
      </c>
      <c r="H433" s="330" t="s">
        <v>60</v>
      </c>
      <c r="I433" s="331" t="s">
        <v>2210</v>
      </c>
      <c r="J433" s="329">
        <v>44833</v>
      </c>
      <c r="K433" s="333" t="s">
        <v>491</v>
      </c>
      <c r="L433" s="329">
        <v>44886</v>
      </c>
      <c r="M433" s="335" t="s">
        <v>11111</v>
      </c>
      <c r="N433" s="335" t="s">
        <v>11112</v>
      </c>
      <c r="O433" s="335" t="s">
        <v>60</v>
      </c>
      <c r="P433" s="336">
        <v>81.8</v>
      </c>
      <c r="Q433" s="331" t="s">
        <v>11113</v>
      </c>
      <c r="R433" s="339" t="s">
        <v>11114</v>
      </c>
      <c r="S433" s="333" t="s">
        <v>11115</v>
      </c>
      <c r="T433" s="331" t="s">
        <v>6917</v>
      </c>
      <c r="U433" s="331" t="s">
        <v>492</v>
      </c>
      <c r="V433" s="335" t="s">
        <v>60</v>
      </c>
      <c r="W433" s="333" t="s">
        <v>60</v>
      </c>
      <c r="X433" s="330" t="s">
        <v>60</v>
      </c>
      <c r="Y433" s="335" t="s">
        <v>60</v>
      </c>
      <c r="Z433" s="333" t="s">
        <v>60</v>
      </c>
      <c r="AA433" s="330" t="s">
        <v>60</v>
      </c>
      <c r="AB433" s="332">
        <v>35.119999999999997</v>
      </c>
      <c r="AC433" s="332">
        <v>4.0599999999999996</v>
      </c>
      <c r="AD433" s="332">
        <v>23.54</v>
      </c>
      <c r="AE433" s="332">
        <v>30.88</v>
      </c>
      <c r="AF433" s="332">
        <v>4.5999999999999996</v>
      </c>
      <c r="AG433" s="332">
        <v>129.46</v>
      </c>
      <c r="AH433" s="332">
        <v>116.97</v>
      </c>
      <c r="AI433" s="336">
        <v>31.5</v>
      </c>
      <c r="AJ433" s="332">
        <v>3.66</v>
      </c>
      <c r="AK433" s="336">
        <v>51.2</v>
      </c>
      <c r="AL433" s="331" t="s">
        <v>8328</v>
      </c>
      <c r="AM433" s="331" t="s">
        <v>8329</v>
      </c>
      <c r="AN433" s="338">
        <v>-0.76300000000000001</v>
      </c>
      <c r="AO433" s="332">
        <v>-5.73</v>
      </c>
      <c r="AP433" s="332">
        <v>7.74</v>
      </c>
      <c r="AQ433" s="90">
        <f t="shared" si="6"/>
        <v>401</v>
      </c>
      <c r="AR433" s="90">
        <f t="shared" si="6"/>
        <v>425</v>
      </c>
      <c r="AS433" s="90">
        <f t="shared" si="6"/>
        <v>372</v>
      </c>
    </row>
    <row r="434" spans="1:45" ht="292.5">
      <c r="A434" s="329">
        <v>44182</v>
      </c>
      <c r="B434" s="330" t="s">
        <v>2384</v>
      </c>
      <c r="C434" s="330" t="s">
        <v>2385</v>
      </c>
      <c r="D434" s="331" t="s">
        <v>61</v>
      </c>
      <c r="E434" s="331" t="s">
        <v>67</v>
      </c>
      <c r="F434" s="332">
        <v>105.33</v>
      </c>
      <c r="G434" s="330" t="s">
        <v>2386</v>
      </c>
      <c r="H434" s="330" t="s">
        <v>2387</v>
      </c>
      <c r="I434" s="331" t="s">
        <v>2388</v>
      </c>
      <c r="J434" s="329">
        <v>44182</v>
      </c>
      <c r="K434" s="333" t="s">
        <v>491</v>
      </c>
      <c r="L434" s="329">
        <v>44252</v>
      </c>
      <c r="M434" s="335" t="s">
        <v>11116</v>
      </c>
      <c r="N434" s="335" t="s">
        <v>11117</v>
      </c>
      <c r="O434" s="335" t="s">
        <v>11118</v>
      </c>
      <c r="P434" s="336">
        <v>99.2</v>
      </c>
      <c r="Q434" s="331" t="s">
        <v>9112</v>
      </c>
      <c r="R434" s="333" t="s">
        <v>11119</v>
      </c>
      <c r="S434" s="333" t="s">
        <v>8333</v>
      </c>
      <c r="T434" s="331" t="s">
        <v>6917</v>
      </c>
      <c r="U434" s="331" t="s">
        <v>492</v>
      </c>
      <c r="V434" s="335" t="s">
        <v>11120</v>
      </c>
      <c r="W434" s="333" t="s">
        <v>8501</v>
      </c>
      <c r="X434" s="330" t="s">
        <v>60</v>
      </c>
      <c r="Y434" s="335" t="s">
        <v>11121</v>
      </c>
      <c r="Z434" s="333" t="s">
        <v>11122</v>
      </c>
      <c r="AA434" s="330" t="s">
        <v>60</v>
      </c>
      <c r="AB434" s="341" t="s">
        <v>60</v>
      </c>
      <c r="AC434" s="332">
        <v>1.66</v>
      </c>
      <c r="AD434" s="332">
        <v>5.04</v>
      </c>
      <c r="AE434" s="341" t="s">
        <v>60</v>
      </c>
      <c r="AF434" s="332">
        <v>1.72</v>
      </c>
      <c r="AG434" s="332">
        <v>133.54</v>
      </c>
      <c r="AH434" s="332">
        <v>196.89</v>
      </c>
      <c r="AI434" s="336">
        <v>40.6</v>
      </c>
      <c r="AJ434" s="336">
        <v>-15.7</v>
      </c>
      <c r="AK434" s="336">
        <v>200.3</v>
      </c>
      <c r="AL434" s="331" t="s">
        <v>8328</v>
      </c>
      <c r="AM434" s="331" t="s">
        <v>8329</v>
      </c>
      <c r="AN434" s="332">
        <v>-14.11</v>
      </c>
      <c r="AO434" s="332">
        <v>-5.88</v>
      </c>
      <c r="AP434" s="332">
        <v>1.59</v>
      </c>
      <c r="AQ434" s="90">
        <f t="shared" si="6"/>
        <v>444</v>
      </c>
      <c r="AR434" s="90">
        <f t="shared" si="6"/>
        <v>426</v>
      </c>
      <c r="AS434" s="90">
        <f t="shared" si="6"/>
        <v>401</v>
      </c>
    </row>
    <row r="435" spans="1:45" ht="180">
      <c r="A435" s="329">
        <v>44425</v>
      </c>
      <c r="B435" s="330" t="s">
        <v>2290</v>
      </c>
      <c r="C435" s="330" t="s">
        <v>2291</v>
      </c>
      <c r="D435" s="331" t="s">
        <v>61</v>
      </c>
      <c r="E435" s="331" t="s">
        <v>77</v>
      </c>
      <c r="F435" s="332">
        <v>167.4</v>
      </c>
      <c r="G435" s="330" t="s">
        <v>2292</v>
      </c>
      <c r="H435" s="330" t="s">
        <v>60</v>
      </c>
      <c r="I435" s="331" t="s">
        <v>2293</v>
      </c>
      <c r="J435" s="329">
        <v>44425</v>
      </c>
      <c r="K435" s="333" t="s">
        <v>491</v>
      </c>
      <c r="L435" s="334" t="s">
        <v>60</v>
      </c>
      <c r="M435" s="335" t="s">
        <v>11123</v>
      </c>
      <c r="N435" s="335" t="s">
        <v>11124</v>
      </c>
      <c r="O435" s="335" t="s">
        <v>11125</v>
      </c>
      <c r="P435" s="336">
        <v>263.3</v>
      </c>
      <c r="Q435" s="331" t="s">
        <v>8633</v>
      </c>
      <c r="R435" s="333" t="s">
        <v>11126</v>
      </c>
      <c r="S435" s="333" t="s">
        <v>11127</v>
      </c>
      <c r="T435" s="331" t="s">
        <v>6915</v>
      </c>
      <c r="U435" s="331" t="s">
        <v>492</v>
      </c>
      <c r="V435" s="335" t="s">
        <v>11128</v>
      </c>
      <c r="W435" s="333" t="s">
        <v>11129</v>
      </c>
      <c r="X435" s="340">
        <v>1721.5</v>
      </c>
      <c r="Y435" s="335" t="s">
        <v>60</v>
      </c>
      <c r="Z435" s="333" t="s">
        <v>60</v>
      </c>
      <c r="AA435" s="330" t="s">
        <v>60</v>
      </c>
      <c r="AB435" s="332">
        <v>8.4600000000000009</v>
      </c>
      <c r="AC435" s="338">
        <v>0.77500000000000002</v>
      </c>
      <c r="AD435" s="341" t="s">
        <v>60</v>
      </c>
      <c r="AE435" s="341" t="s">
        <v>60</v>
      </c>
      <c r="AF435" s="341" t="s">
        <v>60</v>
      </c>
      <c r="AG435" s="341" t="s">
        <v>60</v>
      </c>
      <c r="AH435" s="332">
        <v>264.33</v>
      </c>
      <c r="AI435" s="336">
        <v>83.2</v>
      </c>
      <c r="AJ435" s="336">
        <v>15.8</v>
      </c>
      <c r="AK435" s="336">
        <v>2065.6999999999998</v>
      </c>
      <c r="AL435" s="331" t="s">
        <v>8328</v>
      </c>
      <c r="AM435" s="331" t="s">
        <v>8329</v>
      </c>
      <c r="AN435" s="332">
        <v>-6.76</v>
      </c>
      <c r="AO435" s="332">
        <v>-6.33</v>
      </c>
      <c r="AP435" s="332">
        <v>-5.48</v>
      </c>
      <c r="AQ435" s="90">
        <f t="shared" si="6"/>
        <v>421</v>
      </c>
      <c r="AR435" s="90">
        <f t="shared" si="6"/>
        <v>427</v>
      </c>
      <c r="AS435" s="90">
        <f t="shared" si="6"/>
        <v>432</v>
      </c>
    </row>
    <row r="436" spans="1:45" ht="78.75">
      <c r="A436" s="329">
        <v>44586</v>
      </c>
      <c r="B436" s="330" t="s">
        <v>2228</v>
      </c>
      <c r="C436" s="330" t="s">
        <v>2229</v>
      </c>
      <c r="D436" s="331" t="s">
        <v>61</v>
      </c>
      <c r="E436" s="331" t="s">
        <v>77</v>
      </c>
      <c r="F436" s="332">
        <v>12.84</v>
      </c>
      <c r="G436" s="330" t="s">
        <v>2230</v>
      </c>
      <c r="H436" s="330" t="s">
        <v>2231</v>
      </c>
      <c r="I436" s="331" t="s">
        <v>2232</v>
      </c>
      <c r="J436" s="329">
        <v>44586</v>
      </c>
      <c r="K436" s="333" t="s">
        <v>491</v>
      </c>
      <c r="L436" s="334" t="s">
        <v>60</v>
      </c>
      <c r="M436" s="335" t="s">
        <v>11130</v>
      </c>
      <c r="N436" s="335" t="s">
        <v>11131</v>
      </c>
      <c r="O436" s="335" t="s">
        <v>60</v>
      </c>
      <c r="P436" s="336">
        <v>37.5</v>
      </c>
      <c r="Q436" s="331" t="s">
        <v>9969</v>
      </c>
      <c r="R436" s="333" t="s">
        <v>11132</v>
      </c>
      <c r="S436" s="333" t="s">
        <v>9334</v>
      </c>
      <c r="T436" s="331" t="s">
        <v>6917</v>
      </c>
      <c r="U436" s="331" t="s">
        <v>492</v>
      </c>
      <c r="V436" s="335" t="s">
        <v>11133</v>
      </c>
      <c r="W436" s="339" t="s">
        <v>11134</v>
      </c>
      <c r="X436" s="330" t="s">
        <v>60</v>
      </c>
      <c r="Y436" s="335" t="s">
        <v>11135</v>
      </c>
      <c r="Z436" s="339" t="s">
        <v>11136</v>
      </c>
      <c r="AA436" s="330" t="s">
        <v>60</v>
      </c>
      <c r="AB436" s="341" t="s">
        <v>60</v>
      </c>
      <c r="AC436" s="332">
        <v>13.37</v>
      </c>
      <c r="AD436" s="341" t="s">
        <v>60</v>
      </c>
      <c r="AE436" s="341" t="s">
        <v>60</v>
      </c>
      <c r="AF436" s="332">
        <v>3.25</v>
      </c>
      <c r="AG436" s="332">
        <v>12.84</v>
      </c>
      <c r="AH436" s="332">
        <v>10.94</v>
      </c>
      <c r="AI436" s="332">
        <v>2.88</v>
      </c>
      <c r="AJ436" s="332">
        <v>-1.36</v>
      </c>
      <c r="AK436" s="332">
        <v>3.56</v>
      </c>
      <c r="AL436" s="331" t="s">
        <v>8328</v>
      </c>
      <c r="AM436" s="331" t="s">
        <v>8329</v>
      </c>
      <c r="AN436" s="332">
        <v>-2.13</v>
      </c>
      <c r="AO436" s="332">
        <v>-6.5</v>
      </c>
      <c r="AP436" s="332">
        <v>2.68</v>
      </c>
      <c r="AQ436" s="90">
        <f t="shared" si="6"/>
        <v>405</v>
      </c>
      <c r="AR436" s="90">
        <f t="shared" si="6"/>
        <v>428</v>
      </c>
      <c r="AS436" s="90">
        <f t="shared" si="6"/>
        <v>396</v>
      </c>
    </row>
    <row r="437" spans="1:45" ht="281.25">
      <c r="A437" s="329">
        <v>43948</v>
      </c>
      <c r="B437" s="330" t="s">
        <v>2294</v>
      </c>
      <c r="C437" s="330" t="s">
        <v>2295</v>
      </c>
      <c r="D437" s="331" t="s">
        <v>61</v>
      </c>
      <c r="E437" s="331" t="s">
        <v>67</v>
      </c>
      <c r="F437" s="332">
        <v>22.99</v>
      </c>
      <c r="G437" s="330" t="s">
        <v>60</v>
      </c>
      <c r="H437" s="330" t="s">
        <v>60</v>
      </c>
      <c r="I437" s="331" t="s">
        <v>2296</v>
      </c>
      <c r="J437" s="329">
        <v>43948</v>
      </c>
      <c r="K437" s="333" t="s">
        <v>491</v>
      </c>
      <c r="L437" s="329">
        <v>43990</v>
      </c>
      <c r="M437" s="335" t="s">
        <v>11137</v>
      </c>
      <c r="N437" s="335" t="s">
        <v>11138</v>
      </c>
      <c r="O437" s="335" t="s">
        <v>11139</v>
      </c>
      <c r="P437" s="336">
        <v>17.7</v>
      </c>
      <c r="Q437" s="331" t="s">
        <v>10931</v>
      </c>
      <c r="R437" s="339" t="s">
        <v>11140</v>
      </c>
      <c r="S437" s="333" t="s">
        <v>8325</v>
      </c>
      <c r="T437" s="331" t="s">
        <v>6917</v>
      </c>
      <c r="U437" s="331" t="s">
        <v>492</v>
      </c>
      <c r="V437" s="335" t="s">
        <v>60</v>
      </c>
      <c r="W437" s="333" t="s">
        <v>60</v>
      </c>
      <c r="X437" s="330" t="s">
        <v>60</v>
      </c>
      <c r="Y437" s="335" t="s">
        <v>60</v>
      </c>
      <c r="Z437" s="333" t="s">
        <v>60</v>
      </c>
      <c r="AA437" s="330" t="s">
        <v>60</v>
      </c>
      <c r="AB437" s="341" t="s">
        <v>60</v>
      </c>
      <c r="AC437" s="332">
        <v>2.93</v>
      </c>
      <c r="AD437" s="332">
        <v>72.73</v>
      </c>
      <c r="AE437" s="341" t="s">
        <v>60</v>
      </c>
      <c r="AF437" s="338">
        <v>0.628</v>
      </c>
      <c r="AG437" s="332">
        <v>27.83</v>
      </c>
      <c r="AH437" s="332">
        <v>24.09</v>
      </c>
      <c r="AI437" s="336">
        <v>107.1</v>
      </c>
      <c r="AJ437" s="338">
        <v>-0.35199999999999998</v>
      </c>
      <c r="AK437" s="336">
        <v>41.2</v>
      </c>
      <c r="AL437" s="331" t="s">
        <v>8328</v>
      </c>
      <c r="AM437" s="331" t="s">
        <v>8329</v>
      </c>
      <c r="AN437" s="332">
        <v>-6.82</v>
      </c>
      <c r="AO437" s="332">
        <v>-6.82</v>
      </c>
      <c r="AP437" s="332">
        <v>86.36</v>
      </c>
      <c r="AQ437" s="90">
        <f t="shared" si="6"/>
        <v>422</v>
      </c>
      <c r="AR437" s="90">
        <f t="shared" si="6"/>
        <v>429</v>
      </c>
      <c r="AS437" s="90">
        <f t="shared" si="6"/>
        <v>61</v>
      </c>
    </row>
    <row r="438" spans="1:45" ht="270">
      <c r="A438" s="329">
        <v>44680</v>
      </c>
      <c r="B438" s="330" t="s">
        <v>1989</v>
      </c>
      <c r="C438" s="330" t="s">
        <v>1990</v>
      </c>
      <c r="D438" s="331" t="s">
        <v>61</v>
      </c>
      <c r="E438" s="331" t="s">
        <v>77</v>
      </c>
      <c r="F438" s="332">
        <v>290.98</v>
      </c>
      <c r="G438" s="330" t="s">
        <v>1991</v>
      </c>
      <c r="H438" s="330" t="s">
        <v>60</v>
      </c>
      <c r="I438" s="331" t="s">
        <v>1992</v>
      </c>
      <c r="J438" s="329">
        <v>44680</v>
      </c>
      <c r="K438" s="333" t="s">
        <v>491</v>
      </c>
      <c r="L438" s="334" t="s">
        <v>60</v>
      </c>
      <c r="M438" s="335" t="s">
        <v>11141</v>
      </c>
      <c r="N438" s="335" t="s">
        <v>11142</v>
      </c>
      <c r="O438" s="335" t="s">
        <v>11143</v>
      </c>
      <c r="P438" s="336">
        <v>246.6</v>
      </c>
      <c r="Q438" s="331" t="s">
        <v>11144</v>
      </c>
      <c r="R438" s="337" t="s">
        <v>11145</v>
      </c>
      <c r="S438" s="333" t="s">
        <v>8402</v>
      </c>
      <c r="T438" s="331" t="s">
        <v>6915</v>
      </c>
      <c r="U438" s="331" t="s">
        <v>492</v>
      </c>
      <c r="V438" s="335" t="s">
        <v>11146</v>
      </c>
      <c r="W438" s="333" t="s">
        <v>8370</v>
      </c>
      <c r="X438" s="340">
        <v>14733.2</v>
      </c>
      <c r="Y438" s="335" t="s">
        <v>60</v>
      </c>
      <c r="Z438" s="333" t="s">
        <v>60</v>
      </c>
      <c r="AA438" s="330" t="s">
        <v>60</v>
      </c>
      <c r="AB438" s="332">
        <v>6.68</v>
      </c>
      <c r="AC438" s="332">
        <v>1.43</v>
      </c>
      <c r="AD438" s="332">
        <v>5.94</v>
      </c>
      <c r="AE438" s="332">
        <v>7.12</v>
      </c>
      <c r="AF438" s="338">
        <v>0.51400000000000001</v>
      </c>
      <c r="AG438" s="332">
        <v>290.86</v>
      </c>
      <c r="AH438" s="332">
        <v>240.16</v>
      </c>
      <c r="AI438" s="336">
        <v>635.1</v>
      </c>
      <c r="AJ438" s="336">
        <v>43.9</v>
      </c>
      <c r="AK438" s="336">
        <v>290.8</v>
      </c>
      <c r="AL438" s="331" t="s">
        <v>8328</v>
      </c>
      <c r="AM438" s="331" t="s">
        <v>8329</v>
      </c>
      <c r="AN438" s="332">
        <v>4.75</v>
      </c>
      <c r="AO438" s="332">
        <v>-6.94</v>
      </c>
      <c r="AP438" s="332">
        <v>-8.56</v>
      </c>
      <c r="AQ438" s="90">
        <f t="shared" si="6"/>
        <v>360</v>
      </c>
      <c r="AR438" s="90">
        <f t="shared" si="6"/>
        <v>430</v>
      </c>
      <c r="AS438" s="90">
        <f t="shared" si="6"/>
        <v>436</v>
      </c>
    </row>
    <row r="439" spans="1:45" ht="371.25">
      <c r="A439" s="329">
        <v>44266</v>
      </c>
      <c r="B439" s="330" t="s">
        <v>2389</v>
      </c>
      <c r="C439" s="330" t="s">
        <v>2390</v>
      </c>
      <c r="D439" s="331" t="s">
        <v>61</v>
      </c>
      <c r="E439" s="331" t="s">
        <v>67</v>
      </c>
      <c r="F439" s="332">
        <v>91.32</v>
      </c>
      <c r="G439" s="330" t="s">
        <v>2391</v>
      </c>
      <c r="H439" s="330" t="s">
        <v>2392</v>
      </c>
      <c r="I439" s="331" t="s">
        <v>2393</v>
      </c>
      <c r="J439" s="329">
        <v>44266</v>
      </c>
      <c r="K439" s="333" t="s">
        <v>491</v>
      </c>
      <c r="L439" s="329">
        <v>44377</v>
      </c>
      <c r="M439" s="335" t="s">
        <v>11147</v>
      </c>
      <c r="N439" s="335" t="s">
        <v>11148</v>
      </c>
      <c r="O439" s="335" t="s">
        <v>60</v>
      </c>
      <c r="P439" s="336">
        <v>27.3</v>
      </c>
      <c r="Q439" s="331" t="s">
        <v>8983</v>
      </c>
      <c r="R439" s="339" t="s">
        <v>11149</v>
      </c>
      <c r="S439" s="333" t="s">
        <v>11067</v>
      </c>
      <c r="T439" s="331" t="s">
        <v>6915</v>
      </c>
      <c r="U439" s="331" t="s">
        <v>492</v>
      </c>
      <c r="V439" s="335" t="s">
        <v>11150</v>
      </c>
      <c r="W439" s="333" t="s">
        <v>11151</v>
      </c>
      <c r="X439" s="330" t="s">
        <v>60</v>
      </c>
      <c r="Y439" s="335" t="s">
        <v>11152</v>
      </c>
      <c r="Z439" s="333" t="s">
        <v>11153</v>
      </c>
      <c r="AA439" s="340">
        <v>400.5</v>
      </c>
      <c r="AB439" s="341" t="s">
        <v>60</v>
      </c>
      <c r="AC439" s="338">
        <v>0.89</v>
      </c>
      <c r="AD439" s="332">
        <v>4.45</v>
      </c>
      <c r="AE439" s="341" t="s">
        <v>60</v>
      </c>
      <c r="AF439" s="338">
        <v>0.28699999999999998</v>
      </c>
      <c r="AG439" s="332">
        <v>81.96</v>
      </c>
      <c r="AH439" s="332">
        <v>54.44</v>
      </c>
      <c r="AI439" s="336">
        <v>237</v>
      </c>
      <c r="AJ439" s="332">
        <v>-8.68</v>
      </c>
      <c r="AK439" s="336">
        <v>226.8</v>
      </c>
      <c r="AL439" s="331" t="s">
        <v>8328</v>
      </c>
      <c r="AM439" s="331" t="s">
        <v>8329</v>
      </c>
      <c r="AN439" s="332">
        <v>-14.22</v>
      </c>
      <c r="AO439" s="332">
        <v>-7.16</v>
      </c>
      <c r="AP439" s="332">
        <v>-9.09</v>
      </c>
      <c r="AQ439" s="90">
        <f t="shared" si="6"/>
        <v>445</v>
      </c>
      <c r="AR439" s="90">
        <f t="shared" si="6"/>
        <v>431</v>
      </c>
      <c r="AS439" s="90">
        <f t="shared" si="6"/>
        <v>438</v>
      </c>
    </row>
    <row r="440" spans="1:45" ht="168.75">
      <c r="A440" s="329">
        <v>44337</v>
      </c>
      <c r="B440" s="330" t="s">
        <v>2223</v>
      </c>
      <c r="C440" s="330" t="s">
        <v>2224</v>
      </c>
      <c r="D440" s="331" t="s">
        <v>61</v>
      </c>
      <c r="E440" s="331" t="s">
        <v>67</v>
      </c>
      <c r="F440" s="332">
        <v>3.41</v>
      </c>
      <c r="G440" s="330" t="s">
        <v>2225</v>
      </c>
      <c r="H440" s="330" t="s">
        <v>2226</v>
      </c>
      <c r="I440" s="331" t="s">
        <v>2227</v>
      </c>
      <c r="J440" s="329">
        <v>44337</v>
      </c>
      <c r="K440" s="333" t="s">
        <v>491</v>
      </c>
      <c r="L440" s="329">
        <v>44608</v>
      </c>
      <c r="M440" s="335" t="s">
        <v>11154</v>
      </c>
      <c r="N440" s="335" t="s">
        <v>11155</v>
      </c>
      <c r="O440" s="335" t="s">
        <v>11156</v>
      </c>
      <c r="P440" s="336">
        <v>53.6</v>
      </c>
      <c r="Q440" s="331" t="s">
        <v>8323</v>
      </c>
      <c r="R440" s="339" t="s">
        <v>11157</v>
      </c>
      <c r="S440" s="333" t="s">
        <v>8346</v>
      </c>
      <c r="T440" s="331" t="s">
        <v>6917</v>
      </c>
      <c r="U440" s="331" t="s">
        <v>492</v>
      </c>
      <c r="V440" s="335" t="s">
        <v>11158</v>
      </c>
      <c r="W440" s="333" t="s">
        <v>9183</v>
      </c>
      <c r="X440" s="330" t="s">
        <v>60</v>
      </c>
      <c r="Y440" s="335" t="s">
        <v>11159</v>
      </c>
      <c r="Z440" s="333" t="s">
        <v>9183</v>
      </c>
      <c r="AA440" s="344">
        <v>6.04</v>
      </c>
      <c r="AB440" s="332">
        <v>140.88</v>
      </c>
      <c r="AC440" s="338">
        <v>0.94099999999999995</v>
      </c>
      <c r="AD440" s="341" t="s">
        <v>60</v>
      </c>
      <c r="AE440" s="341" t="s">
        <v>60</v>
      </c>
      <c r="AF440" s="338">
        <v>0.66300000000000003</v>
      </c>
      <c r="AG440" s="332">
        <v>5.53</v>
      </c>
      <c r="AH440" s="332">
        <v>4.72</v>
      </c>
      <c r="AI440" s="336">
        <v>36.4</v>
      </c>
      <c r="AJ440" s="332">
        <v>1.06</v>
      </c>
      <c r="AK440" s="332">
        <v>6.34</v>
      </c>
      <c r="AL440" s="331" t="s">
        <v>8328</v>
      </c>
      <c r="AM440" s="331" t="s">
        <v>8329</v>
      </c>
      <c r="AN440" s="332">
        <v>-1.56</v>
      </c>
      <c r="AO440" s="332">
        <v>-7.35</v>
      </c>
      <c r="AP440" s="332">
        <v>5.7</v>
      </c>
      <c r="AQ440" s="90">
        <f t="shared" si="6"/>
        <v>404</v>
      </c>
      <c r="AR440" s="90">
        <f t="shared" si="6"/>
        <v>432</v>
      </c>
      <c r="AS440" s="90">
        <f t="shared" si="6"/>
        <v>383</v>
      </c>
    </row>
    <row r="441" spans="1:45" ht="236.25">
      <c r="A441" s="329">
        <v>44298</v>
      </c>
      <c r="B441" s="330" t="s">
        <v>2305</v>
      </c>
      <c r="C441" s="330" t="s">
        <v>2306</v>
      </c>
      <c r="D441" s="331" t="s">
        <v>61</v>
      </c>
      <c r="E441" s="331" t="s">
        <v>77</v>
      </c>
      <c r="F441" s="332">
        <v>4492.55</v>
      </c>
      <c r="G441" s="330" t="s">
        <v>2307</v>
      </c>
      <c r="H441" s="330" t="s">
        <v>60</v>
      </c>
      <c r="I441" s="331" t="s">
        <v>2308</v>
      </c>
      <c r="J441" s="329">
        <v>44298</v>
      </c>
      <c r="K441" s="333" t="s">
        <v>491</v>
      </c>
      <c r="L441" s="334" t="s">
        <v>60</v>
      </c>
      <c r="M441" s="335" t="s">
        <v>11160</v>
      </c>
      <c r="N441" s="335" t="s">
        <v>11161</v>
      </c>
      <c r="O441" s="335" t="s">
        <v>11162</v>
      </c>
      <c r="P441" s="336">
        <v>2357.5</v>
      </c>
      <c r="Q441" s="331" t="s">
        <v>8386</v>
      </c>
      <c r="R441" s="333" t="s">
        <v>11163</v>
      </c>
      <c r="S441" s="333" t="s">
        <v>10740</v>
      </c>
      <c r="T441" s="331" t="s">
        <v>6919</v>
      </c>
      <c r="U441" s="331" t="s">
        <v>492</v>
      </c>
      <c r="V441" s="335" t="s">
        <v>11164</v>
      </c>
      <c r="W441" s="333" t="s">
        <v>10815</v>
      </c>
      <c r="X441" s="340">
        <v>3765.9</v>
      </c>
      <c r="Y441" s="335" t="s">
        <v>60</v>
      </c>
      <c r="Z441" s="333" t="s">
        <v>60</v>
      </c>
      <c r="AA441" s="330" t="s">
        <v>60</v>
      </c>
      <c r="AB441" s="332">
        <v>15.29</v>
      </c>
      <c r="AC441" s="332">
        <v>4.54</v>
      </c>
      <c r="AD441" s="332">
        <v>9</v>
      </c>
      <c r="AE441" s="332">
        <v>11.42</v>
      </c>
      <c r="AF441" s="332">
        <v>2.15</v>
      </c>
      <c r="AG441" s="332">
        <v>4492.55</v>
      </c>
      <c r="AH441" s="332">
        <v>3121.13</v>
      </c>
      <c r="AI441" s="336">
        <v>2927.9</v>
      </c>
      <c r="AJ441" s="336">
        <v>283.2</v>
      </c>
      <c r="AK441" s="336">
        <v>4422.7</v>
      </c>
      <c r="AL441" s="331" t="s">
        <v>8328</v>
      </c>
      <c r="AM441" s="331" t="s">
        <v>8329</v>
      </c>
      <c r="AN441" s="332">
        <v>-8.08</v>
      </c>
      <c r="AO441" s="332">
        <v>-8.08</v>
      </c>
      <c r="AP441" s="332">
        <v>-9.85</v>
      </c>
      <c r="AQ441" s="90">
        <f t="shared" si="6"/>
        <v>426</v>
      </c>
      <c r="AR441" s="90">
        <f t="shared" si="6"/>
        <v>433</v>
      </c>
      <c r="AS441" s="90">
        <f t="shared" si="6"/>
        <v>443</v>
      </c>
    </row>
    <row r="442" spans="1:45" ht="247.5">
      <c r="A442" s="329">
        <v>44193</v>
      </c>
      <c r="B442" s="330" t="s">
        <v>2321</v>
      </c>
      <c r="C442" s="330" t="s">
        <v>2322</v>
      </c>
      <c r="D442" s="331" t="s">
        <v>61</v>
      </c>
      <c r="E442" s="331" t="s">
        <v>67</v>
      </c>
      <c r="F442" s="332">
        <v>39.869999999999997</v>
      </c>
      <c r="G442" s="330" t="s">
        <v>2323</v>
      </c>
      <c r="H442" s="330" t="s">
        <v>2324</v>
      </c>
      <c r="I442" s="331" t="s">
        <v>2325</v>
      </c>
      <c r="J442" s="329">
        <v>44193</v>
      </c>
      <c r="K442" s="333" t="s">
        <v>491</v>
      </c>
      <c r="L442" s="329">
        <v>44412</v>
      </c>
      <c r="M442" s="335" t="s">
        <v>11165</v>
      </c>
      <c r="N442" s="335" t="s">
        <v>11166</v>
      </c>
      <c r="O442" s="335" t="s">
        <v>11167</v>
      </c>
      <c r="P442" s="336">
        <v>119.4</v>
      </c>
      <c r="Q442" s="331" t="s">
        <v>8983</v>
      </c>
      <c r="R442" s="339" t="s">
        <v>11168</v>
      </c>
      <c r="S442" s="333" t="s">
        <v>11115</v>
      </c>
      <c r="T442" s="331" t="s">
        <v>6917</v>
      </c>
      <c r="U442" s="331" t="s">
        <v>492</v>
      </c>
      <c r="V442" s="335" t="s">
        <v>11169</v>
      </c>
      <c r="W442" s="333" t="s">
        <v>11170</v>
      </c>
      <c r="X442" s="340">
        <v>1334.5</v>
      </c>
      <c r="Y442" s="335" t="s">
        <v>11171</v>
      </c>
      <c r="Z442" s="333" t="s">
        <v>11170</v>
      </c>
      <c r="AA442" s="330" t="s">
        <v>60</v>
      </c>
      <c r="AB442" s="332">
        <v>31.62</v>
      </c>
      <c r="AC442" s="332">
        <v>1.17</v>
      </c>
      <c r="AD442" s="332">
        <v>14.71</v>
      </c>
      <c r="AE442" s="332">
        <v>16.57</v>
      </c>
      <c r="AF442" s="332">
        <v>1.67</v>
      </c>
      <c r="AG442" s="332">
        <v>58.42</v>
      </c>
      <c r="AH442" s="332">
        <v>38.159999999999997</v>
      </c>
      <c r="AI442" s="336">
        <v>39.9</v>
      </c>
      <c r="AJ442" s="332">
        <v>1.1499999999999999</v>
      </c>
      <c r="AK442" s="336">
        <v>131.1</v>
      </c>
      <c r="AL442" s="331" t="s">
        <v>8328</v>
      </c>
      <c r="AM442" s="331" t="s">
        <v>8329</v>
      </c>
      <c r="AN442" s="332">
        <v>-9.09</v>
      </c>
      <c r="AO442" s="332">
        <v>-8.16</v>
      </c>
      <c r="AP442" s="332">
        <v>-7.22</v>
      </c>
      <c r="AQ442" s="90">
        <f t="shared" si="6"/>
        <v>429</v>
      </c>
      <c r="AR442" s="90">
        <f t="shared" si="6"/>
        <v>434</v>
      </c>
      <c r="AS442" s="90">
        <f t="shared" si="6"/>
        <v>434</v>
      </c>
    </row>
    <row r="443" spans="1:45" ht="270">
      <c r="A443" s="329">
        <v>43851</v>
      </c>
      <c r="B443" s="330" t="s">
        <v>249</v>
      </c>
      <c r="C443" s="330" t="s">
        <v>60</v>
      </c>
      <c r="D443" s="331" t="s">
        <v>61</v>
      </c>
      <c r="E443" s="331" t="s">
        <v>67</v>
      </c>
      <c r="F443" s="332">
        <v>23.64</v>
      </c>
      <c r="G443" s="330" t="s">
        <v>250</v>
      </c>
      <c r="H443" s="330" t="s">
        <v>60</v>
      </c>
      <c r="I443" s="331" t="s">
        <v>251</v>
      </c>
      <c r="J443" s="329">
        <v>43851</v>
      </c>
      <c r="K443" s="333" t="s">
        <v>491</v>
      </c>
      <c r="L443" s="329">
        <v>44134</v>
      </c>
      <c r="M443" s="335" t="s">
        <v>11172</v>
      </c>
      <c r="N443" s="335" t="s">
        <v>60</v>
      </c>
      <c r="O443" s="335" t="s">
        <v>60</v>
      </c>
      <c r="P443" s="341" t="s">
        <v>60</v>
      </c>
      <c r="Q443" s="331" t="s">
        <v>8633</v>
      </c>
      <c r="R443" s="339" t="s">
        <v>8949</v>
      </c>
      <c r="S443" s="333" t="s">
        <v>11173</v>
      </c>
      <c r="T443" s="331" t="s">
        <v>6921</v>
      </c>
      <c r="U443" s="331" t="s">
        <v>492</v>
      </c>
      <c r="V443" s="335" t="s">
        <v>11174</v>
      </c>
      <c r="W443" s="333" t="s">
        <v>11175</v>
      </c>
      <c r="X443" s="340">
        <v>44.7</v>
      </c>
      <c r="Y443" s="335" t="s">
        <v>60</v>
      </c>
      <c r="Z443" s="333" t="s">
        <v>60</v>
      </c>
      <c r="AA443" s="330" t="s">
        <v>60</v>
      </c>
      <c r="AB443" s="332">
        <v>11.72</v>
      </c>
      <c r="AC443" s="338">
        <v>0.96099999999999997</v>
      </c>
      <c r="AD443" s="341" t="s">
        <v>60</v>
      </c>
      <c r="AE443" s="341" t="s">
        <v>60</v>
      </c>
      <c r="AF443" s="341" t="s">
        <v>60</v>
      </c>
      <c r="AG443" s="341" t="s">
        <v>60</v>
      </c>
      <c r="AH443" s="332">
        <v>23.64</v>
      </c>
      <c r="AI443" s="332">
        <v>9.49</v>
      </c>
      <c r="AJ443" s="332">
        <v>1.69</v>
      </c>
      <c r="AK443" s="336">
        <v>217.6</v>
      </c>
      <c r="AL443" s="331" t="s">
        <v>8328</v>
      </c>
      <c r="AM443" s="331" t="s">
        <v>8329</v>
      </c>
      <c r="AN443" s="332">
        <v>-6.94</v>
      </c>
      <c r="AO443" s="332">
        <v>-9.61</v>
      </c>
      <c r="AP443" s="332">
        <v>-10.56</v>
      </c>
      <c r="AQ443" s="90">
        <f t="shared" si="6"/>
        <v>423</v>
      </c>
      <c r="AR443" s="90">
        <f t="shared" si="6"/>
        <v>435</v>
      </c>
      <c r="AS443" s="90">
        <f t="shared" si="6"/>
        <v>448</v>
      </c>
    </row>
    <row r="444" spans="1:45" ht="191.25">
      <c r="A444" s="329">
        <v>44207</v>
      </c>
      <c r="B444" s="330" t="s">
        <v>2368</v>
      </c>
      <c r="C444" s="330" t="s">
        <v>2369</v>
      </c>
      <c r="D444" s="331" t="s">
        <v>61</v>
      </c>
      <c r="E444" s="331" t="s">
        <v>77</v>
      </c>
      <c r="F444" s="332">
        <v>48.72</v>
      </c>
      <c r="G444" s="330" t="s">
        <v>2370</v>
      </c>
      <c r="H444" s="330" t="s">
        <v>60</v>
      </c>
      <c r="I444" s="331" t="s">
        <v>2371</v>
      </c>
      <c r="J444" s="329">
        <v>44207</v>
      </c>
      <c r="K444" s="333" t="s">
        <v>491</v>
      </c>
      <c r="L444" s="334" t="s">
        <v>60</v>
      </c>
      <c r="M444" s="335" t="s">
        <v>11176</v>
      </c>
      <c r="N444" s="335" t="s">
        <v>11177</v>
      </c>
      <c r="O444" s="335" t="s">
        <v>11178</v>
      </c>
      <c r="P444" s="336">
        <v>67.099999999999994</v>
      </c>
      <c r="Q444" s="331" t="s">
        <v>8983</v>
      </c>
      <c r="R444" s="337" t="s">
        <v>11179</v>
      </c>
      <c r="S444" s="333" t="s">
        <v>11067</v>
      </c>
      <c r="T444" s="331" t="s">
        <v>6915</v>
      </c>
      <c r="U444" s="331" t="s">
        <v>492</v>
      </c>
      <c r="V444" s="335" t="s">
        <v>11180</v>
      </c>
      <c r="W444" s="333" t="s">
        <v>11181</v>
      </c>
      <c r="X444" s="330" t="s">
        <v>11182</v>
      </c>
      <c r="Y444" s="335" t="s">
        <v>60</v>
      </c>
      <c r="Z444" s="333" t="s">
        <v>60</v>
      </c>
      <c r="AA444" s="330" t="s">
        <v>60</v>
      </c>
      <c r="AB444" s="341" t="s">
        <v>60</v>
      </c>
      <c r="AC444" s="338">
        <v>0.80800000000000005</v>
      </c>
      <c r="AD444" s="332">
        <v>44.57</v>
      </c>
      <c r="AE444" s="341" t="s">
        <v>60</v>
      </c>
      <c r="AF444" s="332">
        <v>1.01</v>
      </c>
      <c r="AG444" s="332">
        <v>62.68</v>
      </c>
      <c r="AH444" s="332">
        <v>46.15</v>
      </c>
      <c r="AI444" s="336">
        <v>91.3</v>
      </c>
      <c r="AJ444" s="336">
        <v>16.100000000000001</v>
      </c>
      <c r="AK444" s="336">
        <v>137.9</v>
      </c>
      <c r="AL444" s="331" t="s">
        <v>8328</v>
      </c>
      <c r="AM444" s="331" t="s">
        <v>8329</v>
      </c>
      <c r="AN444" s="332">
        <v>-12.37</v>
      </c>
      <c r="AO444" s="332">
        <v>-9.67</v>
      </c>
      <c r="AP444" s="332">
        <v>-3.75</v>
      </c>
      <c r="AQ444" s="90">
        <f t="shared" si="6"/>
        <v>440</v>
      </c>
      <c r="AR444" s="90">
        <f t="shared" si="6"/>
        <v>436</v>
      </c>
      <c r="AS444" s="90">
        <f t="shared" si="6"/>
        <v>424</v>
      </c>
    </row>
    <row r="445" spans="1:45" ht="213.75">
      <c r="A445" s="329">
        <v>43916</v>
      </c>
      <c r="B445" s="330" t="s">
        <v>2326</v>
      </c>
      <c r="C445" s="330" t="s">
        <v>2327</v>
      </c>
      <c r="D445" s="331" t="s">
        <v>61</v>
      </c>
      <c r="E445" s="331" t="s">
        <v>67</v>
      </c>
      <c r="F445" s="332">
        <v>8.3800000000000008</v>
      </c>
      <c r="G445" s="330" t="s">
        <v>2328</v>
      </c>
      <c r="H445" s="330" t="s">
        <v>2329</v>
      </c>
      <c r="I445" s="331" t="s">
        <v>2330</v>
      </c>
      <c r="J445" s="329">
        <v>43916</v>
      </c>
      <c r="K445" s="333" t="s">
        <v>491</v>
      </c>
      <c r="L445" s="329">
        <v>43966</v>
      </c>
      <c r="M445" s="335" t="s">
        <v>11183</v>
      </c>
      <c r="N445" s="335" t="s">
        <v>11184</v>
      </c>
      <c r="O445" s="335" t="s">
        <v>11185</v>
      </c>
      <c r="P445" s="336">
        <v>64.3</v>
      </c>
      <c r="Q445" s="331" t="s">
        <v>10291</v>
      </c>
      <c r="R445" s="337" t="s">
        <v>11186</v>
      </c>
      <c r="S445" s="333" t="s">
        <v>8671</v>
      </c>
      <c r="T445" s="331" t="s">
        <v>6917</v>
      </c>
      <c r="U445" s="331" t="s">
        <v>492</v>
      </c>
      <c r="V445" s="335" t="s">
        <v>11187</v>
      </c>
      <c r="W445" s="333" t="s">
        <v>8463</v>
      </c>
      <c r="X445" s="330" t="s">
        <v>60</v>
      </c>
      <c r="Y445" s="335" t="s">
        <v>11188</v>
      </c>
      <c r="Z445" s="339" t="s">
        <v>11189</v>
      </c>
      <c r="AA445" s="330" t="s">
        <v>60</v>
      </c>
      <c r="AB445" s="341" t="s">
        <v>60</v>
      </c>
      <c r="AC445" s="332">
        <v>2.37</v>
      </c>
      <c r="AD445" s="341" t="s">
        <v>60</v>
      </c>
      <c r="AE445" s="341" t="s">
        <v>60</v>
      </c>
      <c r="AF445" s="341" t="s">
        <v>60</v>
      </c>
      <c r="AG445" s="341" t="s">
        <v>60</v>
      </c>
      <c r="AH445" s="332">
        <v>11.16</v>
      </c>
      <c r="AI445" s="336">
        <v>58.1</v>
      </c>
      <c r="AJ445" s="336">
        <v>20</v>
      </c>
      <c r="AK445" s="336">
        <v>21.2</v>
      </c>
      <c r="AL445" s="331" t="s">
        <v>8328</v>
      </c>
      <c r="AM445" s="331" t="s">
        <v>8329</v>
      </c>
      <c r="AN445" s="332">
        <v>-9.68</v>
      </c>
      <c r="AO445" s="332">
        <v>-9.68</v>
      </c>
      <c r="AP445" s="332">
        <v>-9.68</v>
      </c>
      <c r="AQ445" s="90">
        <f t="shared" si="6"/>
        <v>431</v>
      </c>
      <c r="AR445" s="90">
        <f t="shared" si="6"/>
        <v>437</v>
      </c>
      <c r="AS445" s="90">
        <f t="shared" si="6"/>
        <v>441</v>
      </c>
    </row>
    <row r="446" spans="1:45" ht="382.5">
      <c r="A446" s="329">
        <v>43882</v>
      </c>
      <c r="B446" s="330" t="s">
        <v>2301</v>
      </c>
      <c r="C446" s="330" t="s">
        <v>2302</v>
      </c>
      <c r="D446" s="331" t="s">
        <v>61</v>
      </c>
      <c r="E446" s="331" t="s">
        <v>67</v>
      </c>
      <c r="F446" s="332">
        <v>1404.44</v>
      </c>
      <c r="G446" s="330" t="s">
        <v>2303</v>
      </c>
      <c r="H446" s="330" t="s">
        <v>60</v>
      </c>
      <c r="I446" s="331" t="s">
        <v>2304</v>
      </c>
      <c r="J446" s="329">
        <v>43882</v>
      </c>
      <c r="K446" s="333" t="s">
        <v>491</v>
      </c>
      <c r="L446" s="329">
        <v>43979</v>
      </c>
      <c r="M446" s="335" t="s">
        <v>11190</v>
      </c>
      <c r="N446" s="335" t="s">
        <v>11191</v>
      </c>
      <c r="O446" s="335" t="s">
        <v>11192</v>
      </c>
      <c r="P446" s="336">
        <v>160.1</v>
      </c>
      <c r="Q446" s="331" t="s">
        <v>8669</v>
      </c>
      <c r="R446" s="339" t="s">
        <v>11193</v>
      </c>
      <c r="S446" s="333" t="s">
        <v>8508</v>
      </c>
      <c r="T446" s="331" t="s">
        <v>6917</v>
      </c>
      <c r="U446" s="331" t="s">
        <v>492</v>
      </c>
      <c r="V446" s="335" t="s">
        <v>11194</v>
      </c>
      <c r="W446" s="333" t="s">
        <v>9903</v>
      </c>
      <c r="X446" s="340">
        <v>208.2</v>
      </c>
      <c r="Y446" s="335" t="s">
        <v>60</v>
      </c>
      <c r="Z446" s="333" t="s">
        <v>60</v>
      </c>
      <c r="AA446" s="330" t="s">
        <v>60</v>
      </c>
      <c r="AB446" s="341" t="s">
        <v>60</v>
      </c>
      <c r="AC446" s="338">
        <v>0.20799999999999999</v>
      </c>
      <c r="AD446" s="332">
        <v>55.85</v>
      </c>
      <c r="AE446" s="341" t="s">
        <v>60</v>
      </c>
      <c r="AF446" s="332">
        <v>9.1</v>
      </c>
      <c r="AG446" s="332">
        <v>1578.87</v>
      </c>
      <c r="AH446" s="332">
        <v>383.87</v>
      </c>
      <c r="AI446" s="336">
        <v>320.5</v>
      </c>
      <c r="AJ446" s="336">
        <v>-17.100000000000001</v>
      </c>
      <c r="AK446" s="336">
        <v>4303.8</v>
      </c>
      <c r="AL446" s="331" t="s">
        <v>8328</v>
      </c>
      <c r="AM446" s="331" t="s">
        <v>8329</v>
      </c>
      <c r="AN446" s="332">
        <v>-7.61</v>
      </c>
      <c r="AO446" s="332">
        <v>-9.74</v>
      </c>
      <c r="AP446" s="332">
        <v>-4.57</v>
      </c>
      <c r="AQ446" s="90">
        <f t="shared" si="6"/>
        <v>425</v>
      </c>
      <c r="AR446" s="90">
        <f t="shared" si="6"/>
        <v>438</v>
      </c>
      <c r="AS446" s="90">
        <f t="shared" si="6"/>
        <v>426</v>
      </c>
    </row>
    <row r="447" spans="1:45" ht="123.75">
      <c r="A447" s="329">
        <v>44550</v>
      </c>
      <c r="B447" s="330" t="s">
        <v>2165</v>
      </c>
      <c r="C447" s="330" t="s">
        <v>2166</v>
      </c>
      <c r="D447" s="331" t="s">
        <v>61</v>
      </c>
      <c r="E447" s="331" t="s">
        <v>67</v>
      </c>
      <c r="F447" s="332">
        <v>250.99</v>
      </c>
      <c r="G447" s="330" t="s">
        <v>2167</v>
      </c>
      <c r="H447" s="330" t="s">
        <v>2168</v>
      </c>
      <c r="I447" s="331" t="s">
        <v>2169</v>
      </c>
      <c r="J447" s="329">
        <v>44550</v>
      </c>
      <c r="K447" s="333" t="s">
        <v>491</v>
      </c>
      <c r="L447" s="329">
        <v>44648</v>
      </c>
      <c r="M447" s="335" t="s">
        <v>11195</v>
      </c>
      <c r="N447" s="335" t="s">
        <v>11196</v>
      </c>
      <c r="O447" s="335" t="s">
        <v>60</v>
      </c>
      <c r="P447" s="336">
        <v>166.6</v>
      </c>
      <c r="Q447" s="331" t="s">
        <v>11197</v>
      </c>
      <c r="R447" s="333" t="s">
        <v>11198</v>
      </c>
      <c r="S447" s="333" t="s">
        <v>9151</v>
      </c>
      <c r="T447" s="331" t="s">
        <v>6919</v>
      </c>
      <c r="U447" s="331" t="s">
        <v>492</v>
      </c>
      <c r="V447" s="335" t="s">
        <v>11199</v>
      </c>
      <c r="W447" s="333" t="s">
        <v>8855</v>
      </c>
      <c r="X447" s="330" t="s">
        <v>60</v>
      </c>
      <c r="Y447" s="335" t="s">
        <v>11200</v>
      </c>
      <c r="Z447" s="333" t="s">
        <v>11201</v>
      </c>
      <c r="AA447" s="330" t="s">
        <v>60</v>
      </c>
      <c r="AB447" s="332">
        <v>3.79</v>
      </c>
      <c r="AC447" s="332">
        <v>11.91</v>
      </c>
      <c r="AD447" s="332">
        <v>3.45</v>
      </c>
      <c r="AE447" s="332">
        <v>3.62</v>
      </c>
      <c r="AF447" s="338">
        <v>0.56499999999999995</v>
      </c>
      <c r="AG447" s="332">
        <v>340.44</v>
      </c>
      <c r="AH447" s="332">
        <v>188.31</v>
      </c>
      <c r="AI447" s="336">
        <v>1069.0999999999999</v>
      </c>
      <c r="AJ447" s="336">
        <v>65</v>
      </c>
      <c r="AK447" s="336">
        <v>517.1</v>
      </c>
      <c r="AL447" s="331" t="s">
        <v>8328</v>
      </c>
      <c r="AM447" s="331" t="s">
        <v>8329</v>
      </c>
      <c r="AN447" s="338">
        <v>0.45200000000000001</v>
      </c>
      <c r="AO447" s="332">
        <v>-10.47</v>
      </c>
      <c r="AP447" s="332">
        <v>2.72</v>
      </c>
      <c r="AQ447" s="90">
        <f t="shared" si="6"/>
        <v>394</v>
      </c>
      <c r="AR447" s="90">
        <f t="shared" si="6"/>
        <v>439</v>
      </c>
      <c r="AS447" s="90">
        <f t="shared" si="6"/>
        <v>395</v>
      </c>
    </row>
    <row r="448" spans="1:45" ht="112.5">
      <c r="A448" s="329">
        <v>44860</v>
      </c>
      <c r="B448" s="330" t="s">
        <v>2313</v>
      </c>
      <c r="C448" s="330" t="s">
        <v>2314</v>
      </c>
      <c r="D448" s="331" t="s">
        <v>61</v>
      </c>
      <c r="E448" s="331" t="s">
        <v>77</v>
      </c>
      <c r="F448" s="332">
        <v>4.58</v>
      </c>
      <c r="G448" s="330" t="s">
        <v>2315</v>
      </c>
      <c r="H448" s="330" t="s">
        <v>60</v>
      </c>
      <c r="I448" s="331" t="s">
        <v>2316</v>
      </c>
      <c r="J448" s="329">
        <v>44860</v>
      </c>
      <c r="K448" s="333" t="s">
        <v>491</v>
      </c>
      <c r="L448" s="334" t="s">
        <v>60</v>
      </c>
      <c r="M448" s="335" t="s">
        <v>11202</v>
      </c>
      <c r="N448" s="335" t="s">
        <v>60</v>
      </c>
      <c r="O448" s="335" t="s">
        <v>60</v>
      </c>
      <c r="P448" s="336">
        <v>12.7</v>
      </c>
      <c r="Q448" s="331" t="s">
        <v>11203</v>
      </c>
      <c r="R448" s="333" t="s">
        <v>11204</v>
      </c>
      <c r="S448" s="333" t="s">
        <v>8518</v>
      </c>
      <c r="T448" s="331" t="s">
        <v>6917</v>
      </c>
      <c r="U448" s="331" t="s">
        <v>492</v>
      </c>
      <c r="V448" s="335" t="s">
        <v>11205</v>
      </c>
      <c r="W448" s="333" t="s">
        <v>8501</v>
      </c>
      <c r="X448" s="330" t="s">
        <v>60</v>
      </c>
      <c r="Y448" s="335" t="s">
        <v>60</v>
      </c>
      <c r="Z448" s="333" t="s">
        <v>60</v>
      </c>
      <c r="AA448" s="330" t="s">
        <v>60</v>
      </c>
      <c r="AB448" s="341" t="s">
        <v>60</v>
      </c>
      <c r="AC448" s="341" t="s">
        <v>60</v>
      </c>
      <c r="AD448" s="341" t="s">
        <v>60</v>
      </c>
      <c r="AE448" s="341" t="s">
        <v>60</v>
      </c>
      <c r="AF448" s="341" t="s">
        <v>60</v>
      </c>
      <c r="AG448" s="332">
        <v>7.63</v>
      </c>
      <c r="AH448" s="332">
        <v>7.63</v>
      </c>
      <c r="AI448" s="332">
        <v>1.8</v>
      </c>
      <c r="AJ448" s="341" t="s">
        <v>60</v>
      </c>
      <c r="AK448" s="341" t="s">
        <v>60</v>
      </c>
      <c r="AL448" s="331" t="s">
        <v>8328</v>
      </c>
      <c r="AM448" s="331" t="s">
        <v>8329</v>
      </c>
      <c r="AN448" s="332">
        <v>-8.58</v>
      </c>
      <c r="AO448" s="332">
        <v>-11.07</v>
      </c>
      <c r="AP448" s="332">
        <v>-30.38</v>
      </c>
      <c r="AQ448" s="90">
        <f t="shared" si="6"/>
        <v>428</v>
      </c>
      <c r="AR448" s="90">
        <f t="shared" si="6"/>
        <v>440</v>
      </c>
      <c r="AS448" s="90">
        <f t="shared" si="6"/>
        <v>491</v>
      </c>
    </row>
    <row r="449" spans="1:45" ht="236.25">
      <c r="A449" s="329">
        <v>43892</v>
      </c>
      <c r="B449" s="330" t="s">
        <v>2236</v>
      </c>
      <c r="C449" s="330" t="s">
        <v>2237</v>
      </c>
      <c r="D449" s="331" t="s">
        <v>61</v>
      </c>
      <c r="E449" s="331" t="s">
        <v>67</v>
      </c>
      <c r="F449" s="332">
        <v>197.26</v>
      </c>
      <c r="G449" s="330" t="s">
        <v>2238</v>
      </c>
      <c r="H449" s="330" t="s">
        <v>2239</v>
      </c>
      <c r="I449" s="331" t="s">
        <v>2240</v>
      </c>
      <c r="J449" s="329">
        <v>43892</v>
      </c>
      <c r="K449" s="333" t="s">
        <v>491</v>
      </c>
      <c r="L449" s="329">
        <v>43891</v>
      </c>
      <c r="M449" s="335" t="s">
        <v>11206</v>
      </c>
      <c r="N449" s="335" t="s">
        <v>11207</v>
      </c>
      <c r="O449" s="335" t="s">
        <v>11208</v>
      </c>
      <c r="P449" s="336">
        <v>638</v>
      </c>
      <c r="Q449" s="331" t="s">
        <v>9890</v>
      </c>
      <c r="R449" s="339" t="s">
        <v>11209</v>
      </c>
      <c r="S449" s="333" t="s">
        <v>9468</v>
      </c>
      <c r="T449" s="331" t="s">
        <v>6923</v>
      </c>
      <c r="U449" s="331" t="s">
        <v>492</v>
      </c>
      <c r="V449" s="335" t="s">
        <v>11210</v>
      </c>
      <c r="W449" s="339" t="s">
        <v>11211</v>
      </c>
      <c r="X449" s="330" t="s">
        <v>60</v>
      </c>
      <c r="Y449" s="335" t="s">
        <v>11212</v>
      </c>
      <c r="Z449" s="333" t="s">
        <v>8854</v>
      </c>
      <c r="AA449" s="330" t="s">
        <v>60</v>
      </c>
      <c r="AB449" s="332">
        <v>54.99</v>
      </c>
      <c r="AC449" s="332">
        <v>9.5399999999999991</v>
      </c>
      <c r="AD449" s="332">
        <v>28.25</v>
      </c>
      <c r="AE449" s="332">
        <v>39.75</v>
      </c>
      <c r="AF449" s="332">
        <v>5.79</v>
      </c>
      <c r="AG449" s="332">
        <v>327.54000000000002</v>
      </c>
      <c r="AH449" s="332">
        <v>361.78</v>
      </c>
      <c r="AI449" s="336">
        <v>107.2</v>
      </c>
      <c r="AJ449" s="332">
        <v>7.77</v>
      </c>
      <c r="AK449" s="336">
        <v>262.60000000000002</v>
      </c>
      <c r="AL449" s="331" t="s">
        <v>8328</v>
      </c>
      <c r="AM449" s="331" t="s">
        <v>8329</v>
      </c>
      <c r="AN449" s="332">
        <v>-2.79</v>
      </c>
      <c r="AO449" s="332">
        <v>-11.31</v>
      </c>
      <c r="AP449" s="332">
        <v>-4.88</v>
      </c>
      <c r="AQ449" s="90">
        <f t="shared" si="6"/>
        <v>407</v>
      </c>
      <c r="AR449" s="90">
        <f t="shared" si="6"/>
        <v>441</v>
      </c>
      <c r="AS449" s="90">
        <f t="shared" si="6"/>
        <v>427</v>
      </c>
    </row>
    <row r="450" spans="1:45" ht="382.5">
      <c r="A450" s="329">
        <v>44355</v>
      </c>
      <c r="B450" s="330" t="s">
        <v>2350</v>
      </c>
      <c r="C450" s="330" t="s">
        <v>2351</v>
      </c>
      <c r="D450" s="331" t="s">
        <v>61</v>
      </c>
      <c r="E450" s="331" t="s">
        <v>67</v>
      </c>
      <c r="F450" s="332">
        <v>1.77</v>
      </c>
      <c r="G450" s="330" t="s">
        <v>2352</v>
      </c>
      <c r="H450" s="330" t="s">
        <v>2353</v>
      </c>
      <c r="I450" s="331" t="s">
        <v>2354</v>
      </c>
      <c r="J450" s="329">
        <v>44355</v>
      </c>
      <c r="K450" s="333" t="s">
        <v>491</v>
      </c>
      <c r="L450" s="329">
        <v>44423</v>
      </c>
      <c r="M450" s="335" t="s">
        <v>11213</v>
      </c>
      <c r="N450" s="335" t="s">
        <v>11214</v>
      </c>
      <c r="O450" s="335" t="s">
        <v>11215</v>
      </c>
      <c r="P450" s="332">
        <v>1.91</v>
      </c>
      <c r="Q450" s="331" t="s">
        <v>8409</v>
      </c>
      <c r="R450" s="333" t="s">
        <v>10175</v>
      </c>
      <c r="S450" s="333" t="s">
        <v>9468</v>
      </c>
      <c r="T450" s="331" t="s">
        <v>6923</v>
      </c>
      <c r="U450" s="331" t="s">
        <v>492</v>
      </c>
      <c r="V450" s="335" t="s">
        <v>11216</v>
      </c>
      <c r="W450" s="333" t="s">
        <v>9587</v>
      </c>
      <c r="X450" s="330" t="s">
        <v>60</v>
      </c>
      <c r="Y450" s="335" t="s">
        <v>11217</v>
      </c>
      <c r="Z450" s="333" t="s">
        <v>9587</v>
      </c>
      <c r="AA450" s="340">
        <v>119.8</v>
      </c>
      <c r="AB450" s="332">
        <v>12.2</v>
      </c>
      <c r="AC450" s="332">
        <v>2.11</v>
      </c>
      <c r="AD450" s="341" t="s">
        <v>60</v>
      </c>
      <c r="AE450" s="341" t="s">
        <v>60</v>
      </c>
      <c r="AF450" s="341" t="s">
        <v>60</v>
      </c>
      <c r="AG450" s="341" t="s">
        <v>60</v>
      </c>
      <c r="AH450" s="332">
        <v>2.08</v>
      </c>
      <c r="AI450" s="338">
        <v>-0.33200000000000002</v>
      </c>
      <c r="AJ450" s="338">
        <v>-0.39100000000000001</v>
      </c>
      <c r="AK450" s="338">
        <v>0.82</v>
      </c>
      <c r="AL450" s="331" t="s">
        <v>8328</v>
      </c>
      <c r="AM450" s="331" t="s">
        <v>8329</v>
      </c>
      <c r="AN450" s="332">
        <v>-11.6</v>
      </c>
      <c r="AO450" s="332">
        <v>-11.6</v>
      </c>
      <c r="AP450" s="332">
        <v>-11.6</v>
      </c>
      <c r="AQ450" s="90">
        <f t="shared" si="6"/>
        <v>436</v>
      </c>
      <c r="AR450" s="90">
        <f t="shared" si="6"/>
        <v>442</v>
      </c>
      <c r="AS450" s="90">
        <f t="shared" si="6"/>
        <v>450</v>
      </c>
    </row>
    <row r="451" spans="1:45" ht="146.25">
      <c r="A451" s="329">
        <v>44722</v>
      </c>
      <c r="B451" s="330" t="s">
        <v>2359</v>
      </c>
      <c r="C451" s="330" t="s">
        <v>2360</v>
      </c>
      <c r="D451" s="331" t="s">
        <v>61</v>
      </c>
      <c r="E451" s="331" t="s">
        <v>77</v>
      </c>
      <c r="F451" s="332">
        <v>2.2599999999999998</v>
      </c>
      <c r="G451" s="330" t="s">
        <v>2361</v>
      </c>
      <c r="H451" s="330" t="s">
        <v>2362</v>
      </c>
      <c r="I451" s="331" t="s">
        <v>2363</v>
      </c>
      <c r="J451" s="329">
        <v>44722</v>
      </c>
      <c r="K451" s="333" t="s">
        <v>491</v>
      </c>
      <c r="L451" s="334" t="s">
        <v>60</v>
      </c>
      <c r="M451" s="335" t="s">
        <v>11218</v>
      </c>
      <c r="N451" s="335" t="s">
        <v>11219</v>
      </c>
      <c r="O451" s="335" t="s">
        <v>11220</v>
      </c>
      <c r="P451" s="332">
        <v>1.36</v>
      </c>
      <c r="Q451" s="331" t="s">
        <v>8840</v>
      </c>
      <c r="R451" s="339" t="s">
        <v>11221</v>
      </c>
      <c r="S451" s="333" t="s">
        <v>8411</v>
      </c>
      <c r="T451" s="331" t="s">
        <v>6917</v>
      </c>
      <c r="U451" s="331" t="s">
        <v>492</v>
      </c>
      <c r="V451" s="335" t="s">
        <v>11222</v>
      </c>
      <c r="W451" s="339" t="s">
        <v>11223</v>
      </c>
      <c r="X451" s="330" t="s">
        <v>60</v>
      </c>
      <c r="Y451" s="335" t="s">
        <v>11224</v>
      </c>
      <c r="Z451" s="333" t="s">
        <v>8413</v>
      </c>
      <c r="AA451" s="330" t="s">
        <v>60</v>
      </c>
      <c r="AB451" s="341" t="s">
        <v>60</v>
      </c>
      <c r="AC451" s="341" t="s">
        <v>60</v>
      </c>
      <c r="AD451" s="332">
        <v>180.15</v>
      </c>
      <c r="AE451" s="341" t="s">
        <v>60</v>
      </c>
      <c r="AF451" s="332">
        <v>1.1399999999999999</v>
      </c>
      <c r="AG451" s="332">
        <v>2.5</v>
      </c>
      <c r="AH451" s="332">
        <v>1</v>
      </c>
      <c r="AI451" s="332">
        <v>2.95</v>
      </c>
      <c r="AJ451" s="338">
        <v>0.152</v>
      </c>
      <c r="AK451" s="338">
        <v>0.98499999999999999</v>
      </c>
      <c r="AL451" s="331" t="s">
        <v>8328</v>
      </c>
      <c r="AM451" s="331" t="s">
        <v>8329</v>
      </c>
      <c r="AN451" s="332">
        <v>-12.28</v>
      </c>
      <c r="AO451" s="332">
        <v>-12.28</v>
      </c>
      <c r="AP451" s="332">
        <v>-16.670000000000002</v>
      </c>
      <c r="AQ451" s="90">
        <f t="shared" si="6"/>
        <v>438</v>
      </c>
      <c r="AR451" s="90">
        <f t="shared" si="6"/>
        <v>443</v>
      </c>
      <c r="AS451" s="90">
        <f t="shared" si="6"/>
        <v>458</v>
      </c>
    </row>
    <row r="452" spans="1:45" ht="101.25">
      <c r="A452" s="329">
        <v>44678</v>
      </c>
      <c r="B452" s="330" t="s">
        <v>2364</v>
      </c>
      <c r="C452" s="330" t="s">
        <v>2365</v>
      </c>
      <c r="D452" s="331" t="s">
        <v>61</v>
      </c>
      <c r="E452" s="331" t="s">
        <v>77</v>
      </c>
      <c r="F452" s="338">
        <v>0.66400000000000003</v>
      </c>
      <c r="G452" s="330" t="s">
        <v>2366</v>
      </c>
      <c r="H452" s="330" t="s">
        <v>60</v>
      </c>
      <c r="I452" s="331" t="s">
        <v>2367</v>
      </c>
      <c r="J452" s="329">
        <v>44678</v>
      </c>
      <c r="K452" s="333" t="s">
        <v>491</v>
      </c>
      <c r="L452" s="334" t="s">
        <v>60</v>
      </c>
      <c r="M452" s="335" t="s">
        <v>11225</v>
      </c>
      <c r="N452" s="335" t="s">
        <v>60</v>
      </c>
      <c r="O452" s="335" t="s">
        <v>60</v>
      </c>
      <c r="P452" s="338">
        <v>0.84799999999999998</v>
      </c>
      <c r="Q452" s="331" t="s">
        <v>9112</v>
      </c>
      <c r="R452" s="339" t="s">
        <v>11226</v>
      </c>
      <c r="S452" s="333" t="s">
        <v>8346</v>
      </c>
      <c r="T452" s="331" t="s">
        <v>6917</v>
      </c>
      <c r="U452" s="331" t="s">
        <v>492</v>
      </c>
      <c r="V452" s="335" t="s">
        <v>11227</v>
      </c>
      <c r="W452" s="333" t="s">
        <v>9778</v>
      </c>
      <c r="X452" s="330" t="s">
        <v>60</v>
      </c>
      <c r="Y452" s="335" t="s">
        <v>60</v>
      </c>
      <c r="Z452" s="333" t="s">
        <v>60</v>
      </c>
      <c r="AA452" s="330" t="s">
        <v>60</v>
      </c>
      <c r="AB452" s="341" t="s">
        <v>60</v>
      </c>
      <c r="AC452" s="338">
        <v>0.252</v>
      </c>
      <c r="AD452" s="341" t="s">
        <v>60</v>
      </c>
      <c r="AE452" s="341" t="s">
        <v>60</v>
      </c>
      <c r="AF452" s="332">
        <v>142.84</v>
      </c>
      <c r="AG452" s="338">
        <v>0.81799999999999995</v>
      </c>
      <c r="AH452" s="338">
        <v>0.39300000000000002</v>
      </c>
      <c r="AI452" s="338">
        <v>5.0000000000000001E-3</v>
      </c>
      <c r="AJ452" s="338">
        <v>-8.1000000000000003E-2</v>
      </c>
      <c r="AK452" s="332">
        <v>2.04</v>
      </c>
      <c r="AL452" s="331" t="s">
        <v>8328</v>
      </c>
      <c r="AM452" s="331" t="s">
        <v>8329</v>
      </c>
      <c r="AN452" s="332">
        <v>-12.28</v>
      </c>
      <c r="AO452" s="332">
        <v>-12.28</v>
      </c>
      <c r="AP452" s="332">
        <v>-20.76</v>
      </c>
      <c r="AQ452" s="90">
        <f t="shared" si="6"/>
        <v>438</v>
      </c>
      <c r="AR452" s="90">
        <f t="shared" si="6"/>
        <v>443</v>
      </c>
      <c r="AS452" s="90">
        <f t="shared" si="6"/>
        <v>467</v>
      </c>
    </row>
    <row r="453" spans="1:45" ht="157.5">
      <c r="A453" s="329">
        <v>44627</v>
      </c>
      <c r="B453" s="330" t="s">
        <v>11228</v>
      </c>
      <c r="C453" s="330" t="s">
        <v>11229</v>
      </c>
      <c r="D453" s="331" t="s">
        <v>61</v>
      </c>
      <c r="E453" s="331" t="s">
        <v>67</v>
      </c>
      <c r="F453" s="332">
        <v>33.21</v>
      </c>
      <c r="G453" s="330" t="s">
        <v>60</v>
      </c>
      <c r="H453" s="330" t="s">
        <v>2545</v>
      </c>
      <c r="I453" s="331" t="s">
        <v>2546</v>
      </c>
      <c r="J453" s="329">
        <v>44627</v>
      </c>
      <c r="K453" s="333" t="s">
        <v>491</v>
      </c>
      <c r="L453" s="329">
        <v>44706</v>
      </c>
      <c r="M453" s="335" t="s">
        <v>11230</v>
      </c>
      <c r="N453" s="335" t="s">
        <v>60</v>
      </c>
      <c r="O453" s="335" t="s">
        <v>11231</v>
      </c>
      <c r="P453" s="336">
        <v>65.400000000000006</v>
      </c>
      <c r="Q453" s="331" t="s">
        <v>10323</v>
      </c>
      <c r="R453" s="339" t="s">
        <v>11232</v>
      </c>
      <c r="S453" s="333" t="s">
        <v>8671</v>
      </c>
      <c r="T453" s="331" t="s">
        <v>6917</v>
      </c>
      <c r="U453" s="331" t="s">
        <v>492</v>
      </c>
      <c r="V453" s="335" t="s">
        <v>60</v>
      </c>
      <c r="W453" s="333" t="s">
        <v>60</v>
      </c>
      <c r="X453" s="330" t="s">
        <v>60</v>
      </c>
      <c r="Y453" s="335" t="s">
        <v>11233</v>
      </c>
      <c r="Z453" s="333" t="s">
        <v>8463</v>
      </c>
      <c r="AA453" s="340">
        <v>28.4</v>
      </c>
      <c r="AB453" s="341" t="s">
        <v>60</v>
      </c>
      <c r="AC453" s="332">
        <v>2.37</v>
      </c>
      <c r="AD453" s="341" t="s">
        <v>60</v>
      </c>
      <c r="AE453" s="341" t="s">
        <v>60</v>
      </c>
      <c r="AF453" s="332">
        <v>3.43</v>
      </c>
      <c r="AG453" s="332">
        <v>48.13</v>
      </c>
      <c r="AH453" s="332">
        <v>44.33</v>
      </c>
      <c r="AI453" s="336">
        <v>10.5</v>
      </c>
      <c r="AJ453" s="332">
        <v>-1.71</v>
      </c>
      <c r="AK453" s="336">
        <v>28.6</v>
      </c>
      <c r="AL453" s="331" t="s">
        <v>8328</v>
      </c>
      <c r="AM453" s="331" t="s">
        <v>8329</v>
      </c>
      <c r="AN453" s="332">
        <v>-33.33</v>
      </c>
      <c r="AO453" s="332">
        <v>-12.75</v>
      </c>
      <c r="AP453" s="332">
        <v>-13.33</v>
      </c>
      <c r="AQ453" s="90">
        <f t="shared" si="6"/>
        <v>484</v>
      </c>
      <c r="AR453" s="90">
        <f t="shared" si="6"/>
        <v>445</v>
      </c>
      <c r="AS453" s="90">
        <f t="shared" si="6"/>
        <v>451</v>
      </c>
    </row>
    <row r="454" spans="1:45" ht="409.5">
      <c r="A454" s="329">
        <v>44367</v>
      </c>
      <c r="B454" s="330" t="s">
        <v>2350</v>
      </c>
      <c r="C454" s="330" t="s">
        <v>2351</v>
      </c>
      <c r="D454" s="331" t="s">
        <v>61</v>
      </c>
      <c r="E454" s="331" t="s">
        <v>77</v>
      </c>
      <c r="F454" s="332">
        <v>2.04</v>
      </c>
      <c r="G454" s="330" t="s">
        <v>2376</v>
      </c>
      <c r="H454" s="330" t="s">
        <v>2377</v>
      </c>
      <c r="I454" s="331" t="s">
        <v>2378</v>
      </c>
      <c r="J454" s="329">
        <v>44367</v>
      </c>
      <c r="K454" s="333" t="s">
        <v>491</v>
      </c>
      <c r="L454" s="334" t="s">
        <v>60</v>
      </c>
      <c r="M454" s="335" t="s">
        <v>11213</v>
      </c>
      <c r="N454" s="335" t="s">
        <v>11214</v>
      </c>
      <c r="O454" s="335" t="s">
        <v>11215</v>
      </c>
      <c r="P454" s="332">
        <v>1.91</v>
      </c>
      <c r="Q454" s="331" t="s">
        <v>8409</v>
      </c>
      <c r="R454" s="333" t="s">
        <v>10175</v>
      </c>
      <c r="S454" s="333" t="s">
        <v>9468</v>
      </c>
      <c r="T454" s="331" t="s">
        <v>6923</v>
      </c>
      <c r="U454" s="331" t="s">
        <v>492</v>
      </c>
      <c r="V454" s="335" t="s">
        <v>11234</v>
      </c>
      <c r="W454" s="333" t="s">
        <v>9587</v>
      </c>
      <c r="X454" s="330" t="s">
        <v>60</v>
      </c>
      <c r="Y454" s="335" t="s">
        <v>11235</v>
      </c>
      <c r="Z454" s="333" t="s">
        <v>11236</v>
      </c>
      <c r="AA454" s="330" t="s">
        <v>11237</v>
      </c>
      <c r="AB454" s="332">
        <v>11.93</v>
      </c>
      <c r="AC454" s="332">
        <v>2.0699999999999998</v>
      </c>
      <c r="AD454" s="341" t="s">
        <v>60</v>
      </c>
      <c r="AE454" s="341" t="s">
        <v>60</v>
      </c>
      <c r="AF454" s="341" t="s">
        <v>60</v>
      </c>
      <c r="AG454" s="341" t="s">
        <v>60</v>
      </c>
      <c r="AH454" s="332">
        <v>2.04</v>
      </c>
      <c r="AI454" s="338">
        <v>-0.33200000000000002</v>
      </c>
      <c r="AJ454" s="338">
        <v>-0.39100000000000001</v>
      </c>
      <c r="AK454" s="338">
        <v>0.82</v>
      </c>
      <c r="AL454" s="331" t="s">
        <v>8328</v>
      </c>
      <c r="AM454" s="331" t="s">
        <v>8329</v>
      </c>
      <c r="AN454" s="332">
        <v>-13.44</v>
      </c>
      <c r="AO454" s="332">
        <v>-13.44</v>
      </c>
      <c r="AP454" s="332">
        <v>-13.44</v>
      </c>
      <c r="AQ454" s="90">
        <f t="shared" si="6"/>
        <v>442</v>
      </c>
      <c r="AR454" s="90">
        <f t="shared" si="6"/>
        <v>446</v>
      </c>
      <c r="AS454" s="90">
        <f t="shared" si="6"/>
        <v>452</v>
      </c>
    </row>
    <row r="455" spans="1:45" ht="409.5">
      <c r="A455" s="329">
        <v>44312</v>
      </c>
      <c r="B455" s="330" t="s">
        <v>2394</v>
      </c>
      <c r="C455" s="330" t="s">
        <v>2395</v>
      </c>
      <c r="D455" s="331" t="s">
        <v>61</v>
      </c>
      <c r="E455" s="331" t="s">
        <v>67</v>
      </c>
      <c r="F455" s="332">
        <v>1844.83</v>
      </c>
      <c r="G455" s="330" t="s">
        <v>2396</v>
      </c>
      <c r="H455" s="330" t="s">
        <v>2397</v>
      </c>
      <c r="I455" s="331" t="s">
        <v>2398</v>
      </c>
      <c r="J455" s="329">
        <v>44312</v>
      </c>
      <c r="K455" s="333" t="s">
        <v>491</v>
      </c>
      <c r="L455" s="329">
        <v>44418</v>
      </c>
      <c r="M455" s="335" t="s">
        <v>11238</v>
      </c>
      <c r="N455" s="335" t="s">
        <v>11239</v>
      </c>
      <c r="O455" s="335" t="s">
        <v>11240</v>
      </c>
      <c r="P455" s="336">
        <v>4638.8999999999996</v>
      </c>
      <c r="Q455" s="331" t="s">
        <v>8913</v>
      </c>
      <c r="R455" s="339" t="s">
        <v>11241</v>
      </c>
      <c r="S455" s="333" t="s">
        <v>11242</v>
      </c>
      <c r="T455" s="331" t="s">
        <v>6917</v>
      </c>
      <c r="U455" s="331" t="s">
        <v>492</v>
      </c>
      <c r="V455" s="335" t="s">
        <v>11243</v>
      </c>
      <c r="W455" s="339" t="s">
        <v>11244</v>
      </c>
      <c r="X455" s="340">
        <v>61826.9</v>
      </c>
      <c r="Y455" s="335" t="s">
        <v>11245</v>
      </c>
      <c r="Z455" s="333" t="s">
        <v>8828</v>
      </c>
      <c r="AA455" s="330" t="s">
        <v>60</v>
      </c>
      <c r="AB455" s="332">
        <v>22.61</v>
      </c>
      <c r="AC455" s="332">
        <v>4.22</v>
      </c>
      <c r="AD455" s="332">
        <v>14.67</v>
      </c>
      <c r="AE455" s="332">
        <v>16.71</v>
      </c>
      <c r="AF455" s="332">
        <v>2.68</v>
      </c>
      <c r="AG455" s="332">
        <v>3489.11</v>
      </c>
      <c r="AH455" s="332">
        <v>3679.37</v>
      </c>
      <c r="AI455" s="336">
        <v>1638.4</v>
      </c>
      <c r="AJ455" s="336">
        <v>192.9</v>
      </c>
      <c r="AK455" s="336">
        <v>1417.3</v>
      </c>
      <c r="AL455" s="331" t="s">
        <v>8328</v>
      </c>
      <c r="AM455" s="331" t="s">
        <v>8329</v>
      </c>
      <c r="AN455" s="332">
        <v>-14.47</v>
      </c>
      <c r="AO455" s="332">
        <v>-14.53</v>
      </c>
      <c r="AP455" s="332">
        <v>-11.31</v>
      </c>
      <c r="AQ455" s="90">
        <f t="shared" si="6"/>
        <v>446</v>
      </c>
      <c r="AR455" s="90">
        <f t="shared" si="6"/>
        <v>447</v>
      </c>
      <c r="AS455" s="90">
        <f t="shared" si="6"/>
        <v>449</v>
      </c>
    </row>
    <row r="456" spans="1:45" ht="303.75">
      <c r="A456" s="329">
        <v>44244</v>
      </c>
      <c r="B456" s="330" t="s">
        <v>2403</v>
      </c>
      <c r="C456" s="330" t="s">
        <v>2404</v>
      </c>
      <c r="D456" s="331" t="s">
        <v>61</v>
      </c>
      <c r="E456" s="331" t="s">
        <v>67</v>
      </c>
      <c r="F456" s="332">
        <v>28.13</v>
      </c>
      <c r="G456" s="330" t="s">
        <v>2405</v>
      </c>
      <c r="H456" s="330" t="s">
        <v>2406</v>
      </c>
      <c r="I456" s="331" t="s">
        <v>2407</v>
      </c>
      <c r="J456" s="329">
        <v>44244</v>
      </c>
      <c r="K456" s="333" t="s">
        <v>491</v>
      </c>
      <c r="L456" s="329">
        <v>44833</v>
      </c>
      <c r="M456" s="335" t="s">
        <v>11246</v>
      </c>
      <c r="N456" s="335" t="s">
        <v>11247</v>
      </c>
      <c r="O456" s="335" t="s">
        <v>11248</v>
      </c>
      <c r="P456" s="336">
        <v>46.6</v>
      </c>
      <c r="Q456" s="331" t="s">
        <v>8648</v>
      </c>
      <c r="R456" s="333" t="s">
        <v>11249</v>
      </c>
      <c r="S456" s="333" t="s">
        <v>9468</v>
      </c>
      <c r="T456" s="331" t="s">
        <v>6923</v>
      </c>
      <c r="U456" s="331" t="s">
        <v>492</v>
      </c>
      <c r="V456" s="335" t="s">
        <v>11250</v>
      </c>
      <c r="W456" s="333" t="s">
        <v>11251</v>
      </c>
      <c r="X456" s="330" t="s">
        <v>60</v>
      </c>
      <c r="Y456" s="335" t="s">
        <v>11252</v>
      </c>
      <c r="Z456" s="333" t="s">
        <v>11253</v>
      </c>
      <c r="AA456" s="340">
        <v>17741.5</v>
      </c>
      <c r="AB456" s="332">
        <v>77.650000000000006</v>
      </c>
      <c r="AC456" s="332">
        <v>3.08</v>
      </c>
      <c r="AD456" s="332">
        <v>20.170000000000002</v>
      </c>
      <c r="AE456" s="332">
        <v>31.9</v>
      </c>
      <c r="AF456" s="332">
        <v>2.64</v>
      </c>
      <c r="AG456" s="332">
        <v>36.369999999999997</v>
      </c>
      <c r="AH456" s="332">
        <v>38.79</v>
      </c>
      <c r="AI456" s="336">
        <v>14.4</v>
      </c>
      <c r="AJ456" s="338">
        <v>0.52</v>
      </c>
      <c r="AK456" s="336">
        <v>22.4</v>
      </c>
      <c r="AL456" s="331" t="s">
        <v>8328</v>
      </c>
      <c r="AM456" s="331" t="s">
        <v>8329</v>
      </c>
      <c r="AN456" s="332">
        <v>-15.12</v>
      </c>
      <c r="AO456" s="332">
        <v>-15.12</v>
      </c>
      <c r="AP456" s="332">
        <v>1.1599999999999999</v>
      </c>
      <c r="AQ456" s="90">
        <f t="shared" si="6"/>
        <v>448</v>
      </c>
      <c r="AR456" s="90">
        <f t="shared" si="6"/>
        <v>448</v>
      </c>
      <c r="AS456" s="90">
        <f t="shared" si="6"/>
        <v>404</v>
      </c>
    </row>
    <row r="457" spans="1:45" ht="146.25">
      <c r="A457" s="329">
        <v>44495</v>
      </c>
      <c r="B457" s="330" t="s">
        <v>2335</v>
      </c>
      <c r="C457" s="330" t="s">
        <v>2336</v>
      </c>
      <c r="D457" s="331" t="s">
        <v>61</v>
      </c>
      <c r="E457" s="331" t="s">
        <v>77</v>
      </c>
      <c r="F457" s="332">
        <v>264.19</v>
      </c>
      <c r="G457" s="330" t="s">
        <v>60</v>
      </c>
      <c r="H457" s="330" t="s">
        <v>60</v>
      </c>
      <c r="I457" s="331" t="s">
        <v>2337</v>
      </c>
      <c r="J457" s="329">
        <v>44495</v>
      </c>
      <c r="K457" s="333" t="s">
        <v>491</v>
      </c>
      <c r="L457" s="334" t="s">
        <v>60</v>
      </c>
      <c r="M457" s="335" t="s">
        <v>11254</v>
      </c>
      <c r="N457" s="335" t="s">
        <v>60</v>
      </c>
      <c r="O457" s="335" t="s">
        <v>60</v>
      </c>
      <c r="P457" s="336">
        <v>914.8</v>
      </c>
      <c r="Q457" s="331" t="s">
        <v>8811</v>
      </c>
      <c r="R457" s="339" t="s">
        <v>11255</v>
      </c>
      <c r="S457" s="333" t="s">
        <v>11256</v>
      </c>
      <c r="T457" s="331" t="s">
        <v>6917</v>
      </c>
      <c r="U457" s="331" t="s">
        <v>492</v>
      </c>
      <c r="V457" s="335" t="s">
        <v>60</v>
      </c>
      <c r="W457" s="333" t="s">
        <v>60</v>
      </c>
      <c r="X457" s="330" t="s">
        <v>60</v>
      </c>
      <c r="Y457" s="335" t="s">
        <v>60</v>
      </c>
      <c r="Z457" s="333" t="s">
        <v>60</v>
      </c>
      <c r="AA457" s="330" t="s">
        <v>60</v>
      </c>
      <c r="AB457" s="341" t="s">
        <v>60</v>
      </c>
      <c r="AC457" s="332">
        <v>3.86</v>
      </c>
      <c r="AD457" s="341" t="s">
        <v>60</v>
      </c>
      <c r="AE457" s="341" t="s">
        <v>60</v>
      </c>
      <c r="AF457" s="332">
        <v>3.24</v>
      </c>
      <c r="AG457" s="332">
        <v>522.67999999999995</v>
      </c>
      <c r="AH457" s="332">
        <v>516.99</v>
      </c>
      <c r="AI457" s="336">
        <v>264.60000000000002</v>
      </c>
      <c r="AJ457" s="336">
        <v>11</v>
      </c>
      <c r="AK457" s="336">
        <v>282.60000000000002</v>
      </c>
      <c r="AL457" s="331" t="s">
        <v>8328</v>
      </c>
      <c r="AM457" s="331" t="s">
        <v>8329</v>
      </c>
      <c r="AN457" s="332">
        <v>-9.86</v>
      </c>
      <c r="AO457" s="332">
        <v>-16.41</v>
      </c>
      <c r="AP457" s="332">
        <v>-4.9400000000000004</v>
      </c>
      <c r="AQ457" s="90">
        <f t="shared" ref="AQ457:AS520" si="7">RANK(AN457,AN$9:AN$582,0)</f>
        <v>433</v>
      </c>
      <c r="AR457" s="90">
        <f t="shared" si="7"/>
        <v>449</v>
      </c>
      <c r="AS457" s="90">
        <f t="shared" si="7"/>
        <v>429</v>
      </c>
    </row>
    <row r="458" spans="1:45" ht="157.5">
      <c r="A458" s="329">
        <v>44174</v>
      </c>
      <c r="B458" s="330" t="s">
        <v>2462</v>
      </c>
      <c r="C458" s="330" t="s">
        <v>2463</v>
      </c>
      <c r="D458" s="331" t="s">
        <v>61</v>
      </c>
      <c r="E458" s="331" t="s">
        <v>77</v>
      </c>
      <c r="F458" s="332">
        <v>5.88</v>
      </c>
      <c r="G458" s="330" t="s">
        <v>2464</v>
      </c>
      <c r="H458" s="330" t="s">
        <v>2465</v>
      </c>
      <c r="I458" s="331" t="s">
        <v>2466</v>
      </c>
      <c r="J458" s="329">
        <v>44174</v>
      </c>
      <c r="K458" s="333" t="s">
        <v>491</v>
      </c>
      <c r="L458" s="334" t="s">
        <v>60</v>
      </c>
      <c r="M458" s="335" t="s">
        <v>11257</v>
      </c>
      <c r="N458" s="335" t="s">
        <v>11258</v>
      </c>
      <c r="O458" s="335" t="s">
        <v>11259</v>
      </c>
      <c r="P458" s="332">
        <v>5.0599999999999996</v>
      </c>
      <c r="Q458" s="331" t="s">
        <v>9180</v>
      </c>
      <c r="R458" s="339" t="s">
        <v>11260</v>
      </c>
      <c r="S458" s="333" t="s">
        <v>10547</v>
      </c>
      <c r="T458" s="331" t="s">
        <v>6917</v>
      </c>
      <c r="U458" s="331" t="s">
        <v>492</v>
      </c>
      <c r="V458" s="335" t="s">
        <v>11261</v>
      </c>
      <c r="W458" s="333" t="s">
        <v>10549</v>
      </c>
      <c r="X458" s="330" t="s">
        <v>60</v>
      </c>
      <c r="Y458" s="335" t="s">
        <v>11262</v>
      </c>
      <c r="Z458" s="333" t="s">
        <v>10549</v>
      </c>
      <c r="AA458" s="330" t="s">
        <v>60</v>
      </c>
      <c r="AB458" s="341" t="s">
        <v>60</v>
      </c>
      <c r="AC458" s="338">
        <v>0.44800000000000001</v>
      </c>
      <c r="AD458" s="341" t="s">
        <v>60</v>
      </c>
      <c r="AE458" s="341" t="s">
        <v>60</v>
      </c>
      <c r="AF458" s="332">
        <v>2.06</v>
      </c>
      <c r="AG458" s="332">
        <v>8.0399999999999991</v>
      </c>
      <c r="AH458" s="332">
        <v>7.31</v>
      </c>
      <c r="AI458" s="332">
        <v>3.23</v>
      </c>
      <c r="AJ458" s="332">
        <v>-1.72</v>
      </c>
      <c r="AK458" s="332">
        <v>8.93</v>
      </c>
      <c r="AL458" s="331" t="s">
        <v>8328</v>
      </c>
      <c r="AM458" s="331" t="s">
        <v>8329</v>
      </c>
      <c r="AN458" s="332">
        <v>-20.68</v>
      </c>
      <c r="AO458" s="332">
        <v>-16.77</v>
      </c>
      <c r="AP458" s="332">
        <v>-20.83</v>
      </c>
      <c r="AQ458" s="90">
        <f t="shared" si="7"/>
        <v>464</v>
      </c>
      <c r="AR458" s="90">
        <f t="shared" si="7"/>
        <v>450</v>
      </c>
      <c r="AS458" s="90">
        <f t="shared" si="7"/>
        <v>468</v>
      </c>
    </row>
    <row r="459" spans="1:45" ht="191.25">
      <c r="A459" s="329">
        <v>44218</v>
      </c>
      <c r="B459" s="330" t="s">
        <v>2417</v>
      </c>
      <c r="C459" s="330" t="s">
        <v>2418</v>
      </c>
      <c r="D459" s="331" t="s">
        <v>61</v>
      </c>
      <c r="E459" s="331" t="s">
        <v>77</v>
      </c>
      <c r="F459" s="332">
        <v>3409.64</v>
      </c>
      <c r="G459" s="330" t="s">
        <v>2419</v>
      </c>
      <c r="H459" s="330" t="s">
        <v>2420</v>
      </c>
      <c r="I459" s="331" t="s">
        <v>2421</v>
      </c>
      <c r="J459" s="329">
        <v>44218</v>
      </c>
      <c r="K459" s="333" t="s">
        <v>491</v>
      </c>
      <c r="L459" s="334" t="s">
        <v>60</v>
      </c>
      <c r="M459" s="335" t="s">
        <v>11263</v>
      </c>
      <c r="N459" s="335" t="s">
        <v>60</v>
      </c>
      <c r="O459" s="335" t="s">
        <v>11264</v>
      </c>
      <c r="P459" s="336">
        <v>737.6</v>
      </c>
      <c r="Q459" s="331" t="s">
        <v>9384</v>
      </c>
      <c r="R459" s="339" t="s">
        <v>11265</v>
      </c>
      <c r="S459" s="333" t="s">
        <v>11266</v>
      </c>
      <c r="T459" s="331" t="s">
        <v>6917</v>
      </c>
      <c r="U459" s="331" t="s">
        <v>492</v>
      </c>
      <c r="V459" s="335" t="s">
        <v>11267</v>
      </c>
      <c r="W459" s="333" t="s">
        <v>11268</v>
      </c>
      <c r="X459" s="340">
        <v>922</v>
      </c>
      <c r="Y459" s="335" t="s">
        <v>11269</v>
      </c>
      <c r="Z459" s="333" t="s">
        <v>8437</v>
      </c>
      <c r="AA459" s="330" t="s">
        <v>60</v>
      </c>
      <c r="AB459" s="341" t="s">
        <v>60</v>
      </c>
      <c r="AC459" s="338">
        <v>0.80900000000000005</v>
      </c>
      <c r="AD459" s="332">
        <v>41.86</v>
      </c>
      <c r="AE459" s="341" t="s">
        <v>60</v>
      </c>
      <c r="AF459" s="332">
        <v>2.71</v>
      </c>
      <c r="AG459" s="332">
        <v>3409.64</v>
      </c>
      <c r="AH459" s="332">
        <v>1210.31</v>
      </c>
      <c r="AI459" s="336">
        <v>1110</v>
      </c>
      <c r="AJ459" s="336">
        <v>-135.19999999999999</v>
      </c>
      <c r="AK459" s="336">
        <v>5160.3999999999996</v>
      </c>
      <c r="AL459" s="331" t="s">
        <v>8328</v>
      </c>
      <c r="AM459" s="331" t="s">
        <v>8329</v>
      </c>
      <c r="AN459" s="332">
        <v>-16.8</v>
      </c>
      <c r="AO459" s="332">
        <v>-16.8</v>
      </c>
      <c r="AP459" s="332">
        <v>-22.68</v>
      </c>
      <c r="AQ459" s="90">
        <f t="shared" si="7"/>
        <v>452</v>
      </c>
      <c r="AR459" s="90">
        <f t="shared" si="7"/>
        <v>451</v>
      </c>
      <c r="AS459" s="90">
        <f t="shared" si="7"/>
        <v>473</v>
      </c>
    </row>
    <row r="460" spans="1:45" ht="326.25">
      <c r="A460" s="329">
        <v>43899</v>
      </c>
      <c r="B460" s="330" t="s">
        <v>332</v>
      </c>
      <c r="C460" s="330" t="s">
        <v>60</v>
      </c>
      <c r="D460" s="331" t="s">
        <v>61</v>
      </c>
      <c r="E460" s="331" t="s">
        <v>67</v>
      </c>
      <c r="F460" s="332">
        <v>212.67</v>
      </c>
      <c r="G460" s="330" t="s">
        <v>208</v>
      </c>
      <c r="H460" s="330" t="s">
        <v>60</v>
      </c>
      <c r="I460" s="331" t="s">
        <v>333</v>
      </c>
      <c r="J460" s="329">
        <v>43899</v>
      </c>
      <c r="K460" s="333" t="s">
        <v>491</v>
      </c>
      <c r="L460" s="329">
        <v>44013</v>
      </c>
      <c r="M460" s="335" t="s">
        <v>11270</v>
      </c>
      <c r="N460" s="335" t="s">
        <v>60</v>
      </c>
      <c r="O460" s="335" t="s">
        <v>60</v>
      </c>
      <c r="P460" s="341" t="s">
        <v>60</v>
      </c>
      <c r="Q460" s="331" t="s">
        <v>8633</v>
      </c>
      <c r="R460" s="339" t="s">
        <v>11271</v>
      </c>
      <c r="S460" s="333" t="s">
        <v>11272</v>
      </c>
      <c r="T460" s="331" t="s">
        <v>6921</v>
      </c>
      <c r="U460" s="331" t="s">
        <v>492</v>
      </c>
      <c r="V460" s="335" t="s">
        <v>10363</v>
      </c>
      <c r="W460" s="333" t="s">
        <v>10364</v>
      </c>
      <c r="X460" s="340">
        <v>4069.5</v>
      </c>
      <c r="Y460" s="335" t="s">
        <v>60</v>
      </c>
      <c r="Z460" s="333" t="s">
        <v>60</v>
      </c>
      <c r="AA460" s="330" t="s">
        <v>60</v>
      </c>
      <c r="AB460" s="332">
        <v>9.76</v>
      </c>
      <c r="AC460" s="338">
        <v>0.85099999999999998</v>
      </c>
      <c r="AD460" s="341" t="s">
        <v>60</v>
      </c>
      <c r="AE460" s="341" t="s">
        <v>60</v>
      </c>
      <c r="AF460" s="341" t="s">
        <v>60</v>
      </c>
      <c r="AG460" s="341" t="s">
        <v>60</v>
      </c>
      <c r="AH460" s="332">
        <v>143.96</v>
      </c>
      <c r="AI460" s="336">
        <v>59.6</v>
      </c>
      <c r="AJ460" s="336">
        <v>18.3</v>
      </c>
      <c r="AK460" s="336">
        <v>1874.1</v>
      </c>
      <c r="AL460" s="331" t="s">
        <v>8328</v>
      </c>
      <c r="AM460" s="331" t="s">
        <v>8329</v>
      </c>
      <c r="AN460" s="332">
        <v>-17.14</v>
      </c>
      <c r="AO460" s="332">
        <v>-17.41</v>
      </c>
      <c r="AP460" s="332">
        <v>-19.16</v>
      </c>
      <c r="AQ460" s="90">
        <f t="shared" si="7"/>
        <v>453</v>
      </c>
      <c r="AR460" s="90">
        <f t="shared" si="7"/>
        <v>452</v>
      </c>
      <c r="AS460" s="90">
        <f t="shared" si="7"/>
        <v>464</v>
      </c>
    </row>
    <row r="461" spans="1:45" ht="236.25">
      <c r="A461" s="329">
        <v>44603</v>
      </c>
      <c r="B461" s="330" t="s">
        <v>2379</v>
      </c>
      <c r="C461" s="330" t="s">
        <v>2380</v>
      </c>
      <c r="D461" s="331" t="s">
        <v>61</v>
      </c>
      <c r="E461" s="331" t="s">
        <v>67</v>
      </c>
      <c r="F461" s="332">
        <v>286.88</v>
      </c>
      <c r="G461" s="330" t="s">
        <v>2381</v>
      </c>
      <c r="H461" s="330" t="s">
        <v>2382</v>
      </c>
      <c r="I461" s="331" t="s">
        <v>2383</v>
      </c>
      <c r="J461" s="329">
        <v>44603</v>
      </c>
      <c r="K461" s="333" t="s">
        <v>491</v>
      </c>
      <c r="L461" s="329">
        <v>44636</v>
      </c>
      <c r="M461" s="335" t="s">
        <v>11273</v>
      </c>
      <c r="N461" s="335" t="s">
        <v>11274</v>
      </c>
      <c r="O461" s="335" t="s">
        <v>11275</v>
      </c>
      <c r="P461" s="336">
        <v>358.4</v>
      </c>
      <c r="Q461" s="331" t="s">
        <v>10931</v>
      </c>
      <c r="R461" s="333" t="s">
        <v>11276</v>
      </c>
      <c r="S461" s="333" t="s">
        <v>11277</v>
      </c>
      <c r="T461" s="331" t="s">
        <v>6917</v>
      </c>
      <c r="U461" s="331" t="s">
        <v>492</v>
      </c>
      <c r="V461" s="335" t="s">
        <v>11278</v>
      </c>
      <c r="W461" s="333" t="s">
        <v>9903</v>
      </c>
      <c r="X461" s="330" t="s">
        <v>60</v>
      </c>
      <c r="Y461" s="335" t="s">
        <v>11279</v>
      </c>
      <c r="Z461" s="339" t="s">
        <v>11280</v>
      </c>
      <c r="AA461" s="330" t="s">
        <v>60</v>
      </c>
      <c r="AB461" s="332">
        <v>8.32</v>
      </c>
      <c r="AC461" s="332">
        <v>1.41</v>
      </c>
      <c r="AD461" s="332">
        <v>6.73</v>
      </c>
      <c r="AE461" s="332">
        <v>8.58</v>
      </c>
      <c r="AF461" s="338">
        <v>0.68600000000000005</v>
      </c>
      <c r="AG461" s="332">
        <v>303.19</v>
      </c>
      <c r="AH461" s="332">
        <v>189.58</v>
      </c>
      <c r="AI461" s="336">
        <v>458.4</v>
      </c>
      <c r="AJ461" s="336">
        <v>21.5</v>
      </c>
      <c r="AK461" s="336">
        <v>406.4</v>
      </c>
      <c r="AL461" s="331" t="s">
        <v>8328</v>
      </c>
      <c r="AM461" s="331" t="s">
        <v>8329</v>
      </c>
      <c r="AN461" s="332">
        <v>-13.98</v>
      </c>
      <c r="AO461" s="332">
        <v>-17.53</v>
      </c>
      <c r="AP461" s="332">
        <v>8.11</v>
      </c>
      <c r="AQ461" s="90">
        <f t="shared" si="7"/>
        <v>443</v>
      </c>
      <c r="AR461" s="90">
        <f t="shared" si="7"/>
        <v>453</v>
      </c>
      <c r="AS461" s="90">
        <f t="shared" si="7"/>
        <v>370</v>
      </c>
    </row>
    <row r="462" spans="1:45" ht="135">
      <c r="A462" s="329">
        <v>44207</v>
      </c>
      <c r="B462" s="330" t="s">
        <v>2408</v>
      </c>
      <c r="C462" s="330" t="s">
        <v>2409</v>
      </c>
      <c r="D462" s="331" t="s">
        <v>61</v>
      </c>
      <c r="E462" s="331" t="s">
        <v>77</v>
      </c>
      <c r="F462" s="332">
        <v>100.26</v>
      </c>
      <c r="G462" s="330" t="s">
        <v>2410</v>
      </c>
      <c r="H462" s="330" t="s">
        <v>2411</v>
      </c>
      <c r="I462" s="331" t="s">
        <v>2412</v>
      </c>
      <c r="J462" s="329">
        <v>44207</v>
      </c>
      <c r="K462" s="333" t="s">
        <v>491</v>
      </c>
      <c r="L462" s="334" t="s">
        <v>60</v>
      </c>
      <c r="M462" s="335" t="s">
        <v>11281</v>
      </c>
      <c r="N462" s="335" t="s">
        <v>11282</v>
      </c>
      <c r="O462" s="335" t="s">
        <v>60</v>
      </c>
      <c r="P462" s="336">
        <v>133.4</v>
      </c>
      <c r="Q462" s="331" t="s">
        <v>9112</v>
      </c>
      <c r="R462" s="339" t="s">
        <v>11283</v>
      </c>
      <c r="S462" s="333" t="s">
        <v>8445</v>
      </c>
      <c r="T462" s="331" t="s">
        <v>6915</v>
      </c>
      <c r="U462" s="331" t="s">
        <v>492</v>
      </c>
      <c r="V462" s="335" t="s">
        <v>11284</v>
      </c>
      <c r="W462" s="333" t="s">
        <v>11285</v>
      </c>
      <c r="X462" s="330" t="s">
        <v>60</v>
      </c>
      <c r="Y462" s="335" t="s">
        <v>11286</v>
      </c>
      <c r="Z462" s="339" t="s">
        <v>11287</v>
      </c>
      <c r="AA462" s="330" t="s">
        <v>60</v>
      </c>
      <c r="AB462" s="341" t="s">
        <v>60</v>
      </c>
      <c r="AC462" s="332">
        <v>5.0199999999999996</v>
      </c>
      <c r="AD462" s="341" t="s">
        <v>60</v>
      </c>
      <c r="AE462" s="341" t="s">
        <v>60</v>
      </c>
      <c r="AF462" s="332">
        <v>2.82</v>
      </c>
      <c r="AG462" s="332">
        <v>113.11</v>
      </c>
      <c r="AH462" s="332">
        <v>73.7</v>
      </c>
      <c r="AI462" s="336">
        <v>201.8</v>
      </c>
      <c r="AJ462" s="332">
        <v>1.57</v>
      </c>
      <c r="AK462" s="336">
        <v>351.1</v>
      </c>
      <c r="AL462" s="331" t="s">
        <v>8328</v>
      </c>
      <c r="AM462" s="331" t="s">
        <v>8329</v>
      </c>
      <c r="AN462" s="332">
        <v>-15.34</v>
      </c>
      <c r="AO462" s="332">
        <v>-18.04</v>
      </c>
      <c r="AP462" s="332">
        <v>-4.92</v>
      </c>
      <c r="AQ462" s="90">
        <f t="shared" si="7"/>
        <v>449</v>
      </c>
      <c r="AR462" s="90">
        <f t="shared" si="7"/>
        <v>454</v>
      </c>
      <c r="AS462" s="90">
        <f t="shared" si="7"/>
        <v>428</v>
      </c>
    </row>
    <row r="463" spans="1:45" ht="225">
      <c r="A463" s="329">
        <v>44644</v>
      </c>
      <c r="B463" s="330" t="s">
        <v>2432</v>
      </c>
      <c r="C463" s="330" t="s">
        <v>2433</v>
      </c>
      <c r="D463" s="331" t="s">
        <v>61</v>
      </c>
      <c r="E463" s="331" t="s">
        <v>77</v>
      </c>
      <c r="F463" s="332">
        <v>35.76</v>
      </c>
      <c r="G463" s="330" t="s">
        <v>60</v>
      </c>
      <c r="H463" s="330" t="s">
        <v>60</v>
      </c>
      <c r="I463" s="331" t="s">
        <v>2434</v>
      </c>
      <c r="J463" s="329">
        <v>44644</v>
      </c>
      <c r="K463" s="333" t="s">
        <v>491</v>
      </c>
      <c r="L463" s="334" t="s">
        <v>60</v>
      </c>
      <c r="M463" s="335" t="s">
        <v>11288</v>
      </c>
      <c r="N463" s="335" t="s">
        <v>11289</v>
      </c>
      <c r="O463" s="335" t="s">
        <v>60</v>
      </c>
      <c r="P463" s="336">
        <v>16.2</v>
      </c>
      <c r="Q463" s="331" t="s">
        <v>10219</v>
      </c>
      <c r="R463" s="339" t="s">
        <v>11290</v>
      </c>
      <c r="S463" s="333" t="s">
        <v>11291</v>
      </c>
      <c r="T463" s="331" t="s">
        <v>6915</v>
      </c>
      <c r="U463" s="331" t="s">
        <v>492</v>
      </c>
      <c r="V463" s="335" t="s">
        <v>60</v>
      </c>
      <c r="W463" s="333" t="s">
        <v>60</v>
      </c>
      <c r="X463" s="330" t="s">
        <v>60</v>
      </c>
      <c r="Y463" s="335" t="s">
        <v>60</v>
      </c>
      <c r="Z463" s="333" t="s">
        <v>60</v>
      </c>
      <c r="AA463" s="330" t="s">
        <v>60</v>
      </c>
      <c r="AB463" s="332">
        <v>4.2300000000000004</v>
      </c>
      <c r="AC463" s="338">
        <v>0.32200000000000001</v>
      </c>
      <c r="AD463" s="332">
        <v>3.89</v>
      </c>
      <c r="AE463" s="332">
        <v>7.61</v>
      </c>
      <c r="AF463" s="338">
        <v>0.69899999999999995</v>
      </c>
      <c r="AG463" s="332">
        <v>35.130000000000003</v>
      </c>
      <c r="AH463" s="332">
        <v>9.0299999999999994</v>
      </c>
      <c r="AI463" s="336">
        <v>53.3</v>
      </c>
      <c r="AJ463" s="332">
        <v>1.24</v>
      </c>
      <c r="AK463" s="336">
        <v>69.099999999999994</v>
      </c>
      <c r="AL463" s="331" t="s">
        <v>8328</v>
      </c>
      <c r="AM463" s="331" t="s">
        <v>8329</v>
      </c>
      <c r="AN463" s="332">
        <v>-18.100000000000001</v>
      </c>
      <c r="AO463" s="332">
        <v>-18.100000000000001</v>
      </c>
      <c r="AP463" s="332">
        <v>-18.100000000000001</v>
      </c>
      <c r="AQ463" s="90">
        <f t="shared" si="7"/>
        <v>456</v>
      </c>
      <c r="AR463" s="90">
        <f t="shared" si="7"/>
        <v>455</v>
      </c>
      <c r="AS463" s="90">
        <f t="shared" si="7"/>
        <v>460</v>
      </c>
    </row>
    <row r="464" spans="1:45" ht="409.5">
      <c r="A464" s="329">
        <v>44705</v>
      </c>
      <c r="B464" s="330" t="s">
        <v>6695</v>
      </c>
      <c r="C464" s="330" t="s">
        <v>6696</v>
      </c>
      <c r="D464" s="331" t="s">
        <v>61</v>
      </c>
      <c r="E464" s="331" t="s">
        <v>77</v>
      </c>
      <c r="F464" s="332">
        <v>150.05000000000001</v>
      </c>
      <c r="G464" s="330" t="s">
        <v>6697</v>
      </c>
      <c r="H464" s="330" t="s">
        <v>6698</v>
      </c>
      <c r="I464" s="331" t="s">
        <v>6699</v>
      </c>
      <c r="J464" s="329">
        <v>44705</v>
      </c>
      <c r="K464" s="333" t="s">
        <v>491</v>
      </c>
      <c r="L464" s="334" t="s">
        <v>60</v>
      </c>
      <c r="M464" s="335" t="s">
        <v>11292</v>
      </c>
      <c r="N464" s="335" t="s">
        <v>11293</v>
      </c>
      <c r="O464" s="335" t="s">
        <v>11294</v>
      </c>
      <c r="P464" s="336">
        <v>135.5</v>
      </c>
      <c r="Q464" s="331" t="s">
        <v>9180</v>
      </c>
      <c r="R464" s="339" t="s">
        <v>11295</v>
      </c>
      <c r="S464" s="333" t="s">
        <v>11296</v>
      </c>
      <c r="T464" s="331" t="s">
        <v>6915</v>
      </c>
      <c r="U464" s="331" t="s">
        <v>492</v>
      </c>
      <c r="V464" s="335" t="s">
        <v>11297</v>
      </c>
      <c r="W464" s="333" t="s">
        <v>11298</v>
      </c>
      <c r="X464" s="330" t="s">
        <v>60</v>
      </c>
      <c r="Y464" s="335" t="s">
        <v>11299</v>
      </c>
      <c r="Z464" s="339" t="s">
        <v>11300</v>
      </c>
      <c r="AA464" s="330" t="s">
        <v>11301</v>
      </c>
      <c r="AB464" s="332">
        <v>15.97</v>
      </c>
      <c r="AC464" s="332">
        <v>1.04</v>
      </c>
      <c r="AD464" s="332">
        <v>6.04</v>
      </c>
      <c r="AE464" s="332">
        <v>12.09</v>
      </c>
      <c r="AF464" s="338">
        <v>0.33400000000000002</v>
      </c>
      <c r="AG464" s="332">
        <v>173.4</v>
      </c>
      <c r="AH464" s="332">
        <v>99.75</v>
      </c>
      <c r="AI464" s="336">
        <v>519.20000000000005</v>
      </c>
      <c r="AJ464" s="336">
        <v>10.199999999999999</v>
      </c>
      <c r="AK464" s="336">
        <v>300.60000000000002</v>
      </c>
      <c r="AL464" s="331" t="s">
        <v>8328</v>
      </c>
      <c r="AM464" s="331" t="s">
        <v>8329</v>
      </c>
      <c r="AN464" s="332">
        <v>-15.7</v>
      </c>
      <c r="AO464" s="332">
        <v>-18.309999999999999</v>
      </c>
      <c r="AP464" s="332">
        <v>-18.77</v>
      </c>
      <c r="AQ464" s="90">
        <f t="shared" si="7"/>
        <v>450</v>
      </c>
      <c r="AR464" s="90">
        <f t="shared" si="7"/>
        <v>456</v>
      </c>
      <c r="AS464" s="90">
        <f t="shared" si="7"/>
        <v>461</v>
      </c>
    </row>
    <row r="465" spans="1:45" ht="90">
      <c r="A465" s="329">
        <v>44813</v>
      </c>
      <c r="B465" s="330" t="s">
        <v>11302</v>
      </c>
      <c r="C465" s="330" t="s">
        <v>2439</v>
      </c>
      <c r="D465" s="331" t="s">
        <v>61</v>
      </c>
      <c r="E465" s="331" t="s">
        <v>67</v>
      </c>
      <c r="F465" s="338">
        <v>0.497</v>
      </c>
      <c r="G465" s="330" t="s">
        <v>2440</v>
      </c>
      <c r="H465" s="330" t="s">
        <v>60</v>
      </c>
      <c r="I465" s="331" t="s">
        <v>2441</v>
      </c>
      <c r="J465" s="329">
        <v>44813</v>
      </c>
      <c r="K465" s="333" t="s">
        <v>491</v>
      </c>
      <c r="L465" s="329">
        <v>44804</v>
      </c>
      <c r="M465" s="335" t="s">
        <v>11303</v>
      </c>
      <c r="N465" s="335" t="s">
        <v>60</v>
      </c>
      <c r="O465" s="335" t="s">
        <v>60</v>
      </c>
      <c r="P465" s="341" t="s">
        <v>60</v>
      </c>
      <c r="Q465" s="331" t="s">
        <v>8469</v>
      </c>
      <c r="R465" s="333" t="s">
        <v>11304</v>
      </c>
      <c r="S465" s="333" t="s">
        <v>11305</v>
      </c>
      <c r="T465" s="331" t="s">
        <v>6917</v>
      </c>
      <c r="U465" s="331" t="s">
        <v>492</v>
      </c>
      <c r="V465" s="335" t="s">
        <v>11306</v>
      </c>
      <c r="W465" s="333" t="s">
        <v>8437</v>
      </c>
      <c r="X465" s="330" t="s">
        <v>60</v>
      </c>
      <c r="Y465" s="335" t="s">
        <v>60</v>
      </c>
      <c r="Z465" s="333" t="s">
        <v>60</v>
      </c>
      <c r="AA465" s="330" t="s">
        <v>60</v>
      </c>
      <c r="AB465" s="341" t="s">
        <v>60</v>
      </c>
      <c r="AC465" s="341" t="s">
        <v>60</v>
      </c>
      <c r="AD465" s="341" t="s">
        <v>60</v>
      </c>
      <c r="AE465" s="341" t="s">
        <v>60</v>
      </c>
      <c r="AF465" s="341" t="s">
        <v>60</v>
      </c>
      <c r="AG465" s="338">
        <v>0.60199999999999998</v>
      </c>
      <c r="AH465" s="338">
        <v>0.53200000000000003</v>
      </c>
      <c r="AI465" s="342">
        <v>0</v>
      </c>
      <c r="AJ465" s="338">
        <v>-6.4000000000000001E-2</v>
      </c>
      <c r="AK465" s="338">
        <v>2.4E-2</v>
      </c>
      <c r="AL465" s="331" t="s">
        <v>8328</v>
      </c>
      <c r="AM465" s="331" t="s">
        <v>8329</v>
      </c>
      <c r="AN465" s="332">
        <v>-19.079999999999998</v>
      </c>
      <c r="AO465" s="332">
        <v>-19.079999999999998</v>
      </c>
      <c r="AP465" s="332">
        <v>-19.079999999999998</v>
      </c>
      <c r="AQ465" s="90">
        <f t="shared" si="7"/>
        <v>459</v>
      </c>
      <c r="AR465" s="90">
        <f t="shared" si="7"/>
        <v>457</v>
      </c>
      <c r="AS465" s="90">
        <f t="shared" si="7"/>
        <v>463</v>
      </c>
    </row>
    <row r="466" spans="1:45" ht="393.75">
      <c r="A466" s="329">
        <v>44617</v>
      </c>
      <c r="B466" s="330" t="s">
        <v>2422</v>
      </c>
      <c r="C466" s="330" t="s">
        <v>2423</v>
      </c>
      <c r="D466" s="331" t="s">
        <v>61</v>
      </c>
      <c r="E466" s="331" t="s">
        <v>77</v>
      </c>
      <c r="F466" s="332">
        <v>1279.8</v>
      </c>
      <c r="G466" s="330" t="s">
        <v>2424</v>
      </c>
      <c r="H466" s="330" t="s">
        <v>2425</v>
      </c>
      <c r="I466" s="331" t="s">
        <v>2426</v>
      </c>
      <c r="J466" s="329">
        <v>44617</v>
      </c>
      <c r="K466" s="333" t="s">
        <v>491</v>
      </c>
      <c r="L466" s="334" t="s">
        <v>60</v>
      </c>
      <c r="M466" s="335" t="s">
        <v>11307</v>
      </c>
      <c r="N466" s="335" t="s">
        <v>11308</v>
      </c>
      <c r="O466" s="335" t="s">
        <v>60</v>
      </c>
      <c r="P466" s="336">
        <v>838.8</v>
      </c>
      <c r="Q466" s="331" t="s">
        <v>8695</v>
      </c>
      <c r="R466" s="339" t="s">
        <v>11309</v>
      </c>
      <c r="S466" s="333" t="s">
        <v>9334</v>
      </c>
      <c r="T466" s="331" t="s">
        <v>6917</v>
      </c>
      <c r="U466" s="331" t="s">
        <v>492</v>
      </c>
      <c r="V466" s="335" t="s">
        <v>11310</v>
      </c>
      <c r="W466" s="333" t="s">
        <v>9336</v>
      </c>
      <c r="X466" s="340">
        <v>6987.6</v>
      </c>
      <c r="Y466" s="335" t="s">
        <v>11311</v>
      </c>
      <c r="Z466" s="333" t="s">
        <v>9336</v>
      </c>
      <c r="AA466" s="340">
        <v>44699.199999999997</v>
      </c>
      <c r="AB466" s="341" t="s">
        <v>60</v>
      </c>
      <c r="AC466" s="338">
        <v>0.96099999999999997</v>
      </c>
      <c r="AD466" s="341" t="s">
        <v>60</v>
      </c>
      <c r="AE466" s="341" t="s">
        <v>60</v>
      </c>
      <c r="AF466" s="332">
        <v>3.04</v>
      </c>
      <c r="AG466" s="332">
        <v>1371.44</v>
      </c>
      <c r="AH466" s="332">
        <v>1008.53</v>
      </c>
      <c r="AI466" s="336">
        <v>406</v>
      </c>
      <c r="AJ466" s="336">
        <v>-171</v>
      </c>
      <c r="AK466" s="336">
        <v>1647.6</v>
      </c>
      <c r="AL466" s="331" t="s">
        <v>8328</v>
      </c>
      <c r="AM466" s="331" t="s">
        <v>8329</v>
      </c>
      <c r="AN466" s="332">
        <v>-17.62</v>
      </c>
      <c r="AO466" s="332">
        <v>-19.149999999999999</v>
      </c>
      <c r="AP466" s="332">
        <v>-17.72</v>
      </c>
      <c r="AQ466" s="90">
        <f t="shared" si="7"/>
        <v>454</v>
      </c>
      <c r="AR466" s="90">
        <f t="shared" si="7"/>
        <v>458</v>
      </c>
      <c r="AS466" s="90">
        <f t="shared" si="7"/>
        <v>459</v>
      </c>
    </row>
    <row r="467" spans="1:45" ht="382.5">
      <c r="A467" s="329">
        <v>44229</v>
      </c>
      <c r="B467" s="330" t="s">
        <v>2350</v>
      </c>
      <c r="C467" s="330" t="s">
        <v>2351</v>
      </c>
      <c r="D467" s="331" t="s">
        <v>61</v>
      </c>
      <c r="E467" s="331" t="s">
        <v>77</v>
      </c>
      <c r="F467" s="332">
        <v>1.8</v>
      </c>
      <c r="G467" s="330" t="s">
        <v>2442</v>
      </c>
      <c r="H467" s="330" t="s">
        <v>2353</v>
      </c>
      <c r="I467" s="331" t="s">
        <v>2443</v>
      </c>
      <c r="J467" s="329">
        <v>44229</v>
      </c>
      <c r="K467" s="333" t="s">
        <v>491</v>
      </c>
      <c r="L467" s="334" t="s">
        <v>60</v>
      </c>
      <c r="M467" s="335" t="s">
        <v>11213</v>
      </c>
      <c r="N467" s="335" t="s">
        <v>11214</v>
      </c>
      <c r="O467" s="335" t="s">
        <v>11215</v>
      </c>
      <c r="P467" s="332">
        <v>1.91</v>
      </c>
      <c r="Q467" s="331" t="s">
        <v>8409</v>
      </c>
      <c r="R467" s="333" t="s">
        <v>10175</v>
      </c>
      <c r="S467" s="333" t="s">
        <v>9468</v>
      </c>
      <c r="T467" s="331" t="s">
        <v>6923</v>
      </c>
      <c r="U467" s="331" t="s">
        <v>492</v>
      </c>
      <c r="V467" s="335" t="s">
        <v>11312</v>
      </c>
      <c r="W467" s="333" t="s">
        <v>9658</v>
      </c>
      <c r="X467" s="330" t="s">
        <v>60</v>
      </c>
      <c r="Y467" s="335" t="s">
        <v>11217</v>
      </c>
      <c r="Z467" s="333" t="s">
        <v>9587</v>
      </c>
      <c r="AA467" s="340">
        <v>119.8</v>
      </c>
      <c r="AB467" s="332">
        <v>6.46</v>
      </c>
      <c r="AC467" s="332">
        <v>2.0099999999999998</v>
      </c>
      <c r="AD467" s="341" t="s">
        <v>60</v>
      </c>
      <c r="AE467" s="341" t="s">
        <v>60</v>
      </c>
      <c r="AF467" s="341" t="s">
        <v>60</v>
      </c>
      <c r="AG467" s="341" t="s">
        <v>60</v>
      </c>
      <c r="AH467" s="332">
        <v>2</v>
      </c>
      <c r="AI467" s="338">
        <v>-0.33200000000000002</v>
      </c>
      <c r="AJ467" s="338">
        <v>-0.39100000000000001</v>
      </c>
      <c r="AK467" s="338">
        <v>0.82</v>
      </c>
      <c r="AL467" s="331" t="s">
        <v>8328</v>
      </c>
      <c r="AM467" s="331" t="s">
        <v>8329</v>
      </c>
      <c r="AN467" s="332">
        <v>-19.25</v>
      </c>
      <c r="AO467" s="332">
        <v>-19.25</v>
      </c>
      <c r="AP467" s="332">
        <v>-19.25</v>
      </c>
      <c r="AQ467" s="90">
        <f t="shared" si="7"/>
        <v>460</v>
      </c>
      <c r="AR467" s="90">
        <f t="shared" si="7"/>
        <v>459</v>
      </c>
      <c r="AS467" s="90">
        <f t="shared" si="7"/>
        <v>465</v>
      </c>
    </row>
    <row r="468" spans="1:45" ht="78.75">
      <c r="A468" s="329">
        <v>44497</v>
      </c>
      <c r="B468" s="330" t="s">
        <v>2413</v>
      </c>
      <c r="C468" s="330" t="s">
        <v>2414</v>
      </c>
      <c r="D468" s="331" t="s">
        <v>61</v>
      </c>
      <c r="E468" s="331" t="s">
        <v>77</v>
      </c>
      <c r="F468" s="332">
        <v>77.540000000000006</v>
      </c>
      <c r="G468" s="330" t="s">
        <v>2415</v>
      </c>
      <c r="H468" s="330" t="s">
        <v>60</v>
      </c>
      <c r="I468" s="331" t="s">
        <v>2416</v>
      </c>
      <c r="J468" s="329">
        <v>44497</v>
      </c>
      <c r="K468" s="333" t="s">
        <v>491</v>
      </c>
      <c r="L468" s="334" t="s">
        <v>60</v>
      </c>
      <c r="M468" s="335" t="s">
        <v>11313</v>
      </c>
      <c r="N468" s="335" t="s">
        <v>11314</v>
      </c>
      <c r="O468" s="335" t="s">
        <v>11315</v>
      </c>
      <c r="P468" s="336">
        <v>109.7</v>
      </c>
      <c r="Q468" s="331" t="s">
        <v>8763</v>
      </c>
      <c r="R468" s="333" t="s">
        <v>11316</v>
      </c>
      <c r="S468" s="333" t="s">
        <v>9334</v>
      </c>
      <c r="T468" s="331" t="s">
        <v>6917</v>
      </c>
      <c r="U468" s="331" t="s">
        <v>492</v>
      </c>
      <c r="V468" s="335" t="s">
        <v>60</v>
      </c>
      <c r="W468" s="339" t="s">
        <v>11317</v>
      </c>
      <c r="X468" s="330" t="s">
        <v>60</v>
      </c>
      <c r="Y468" s="335" t="s">
        <v>60</v>
      </c>
      <c r="Z468" s="333" t="s">
        <v>60</v>
      </c>
      <c r="AA468" s="330" t="s">
        <v>60</v>
      </c>
      <c r="AB468" s="332">
        <v>18.059999999999999</v>
      </c>
      <c r="AC468" s="338">
        <v>0.90800000000000003</v>
      </c>
      <c r="AD468" s="332">
        <v>13.45</v>
      </c>
      <c r="AE468" s="332">
        <v>19.7</v>
      </c>
      <c r="AF468" s="332">
        <v>6.37</v>
      </c>
      <c r="AG468" s="332">
        <v>77.540000000000006</v>
      </c>
      <c r="AH468" s="332">
        <v>60.39</v>
      </c>
      <c r="AI468" s="336">
        <v>14</v>
      </c>
      <c r="AJ468" s="332">
        <v>3.37</v>
      </c>
      <c r="AK468" s="336">
        <v>135.1</v>
      </c>
      <c r="AL468" s="331" t="s">
        <v>8328</v>
      </c>
      <c r="AM468" s="331" t="s">
        <v>8329</v>
      </c>
      <c r="AN468" s="332">
        <v>-15.79</v>
      </c>
      <c r="AO468" s="332">
        <v>-19.8</v>
      </c>
      <c r="AP468" s="332">
        <v>-20.99</v>
      </c>
      <c r="AQ468" s="90">
        <f t="shared" si="7"/>
        <v>451</v>
      </c>
      <c r="AR468" s="90">
        <f t="shared" si="7"/>
        <v>460</v>
      </c>
      <c r="AS468" s="90">
        <f t="shared" si="7"/>
        <v>470</v>
      </c>
    </row>
    <row r="469" spans="1:45" ht="157.5">
      <c r="A469" s="329">
        <v>44795</v>
      </c>
      <c r="B469" s="330" t="s">
        <v>2144</v>
      </c>
      <c r="C469" s="330" t="s">
        <v>2145</v>
      </c>
      <c r="D469" s="331" t="s">
        <v>61</v>
      </c>
      <c r="E469" s="331" t="s">
        <v>77</v>
      </c>
      <c r="F469" s="332">
        <v>103.65</v>
      </c>
      <c r="G469" s="330" t="s">
        <v>2146</v>
      </c>
      <c r="H469" s="330" t="s">
        <v>60</v>
      </c>
      <c r="I469" s="331" t="s">
        <v>2147</v>
      </c>
      <c r="J469" s="329">
        <v>44795</v>
      </c>
      <c r="K469" s="333" t="s">
        <v>491</v>
      </c>
      <c r="L469" s="334" t="s">
        <v>60</v>
      </c>
      <c r="M469" s="335" t="s">
        <v>11318</v>
      </c>
      <c r="N469" s="335" t="s">
        <v>11319</v>
      </c>
      <c r="O469" s="335" t="s">
        <v>11320</v>
      </c>
      <c r="P469" s="336">
        <v>64.2</v>
      </c>
      <c r="Q469" s="331" t="s">
        <v>8331</v>
      </c>
      <c r="R469" s="339" t="s">
        <v>11321</v>
      </c>
      <c r="S469" s="333" t="s">
        <v>11322</v>
      </c>
      <c r="T469" s="331" t="s">
        <v>6921</v>
      </c>
      <c r="U469" s="331" t="s">
        <v>492</v>
      </c>
      <c r="V469" s="335" t="s">
        <v>11323</v>
      </c>
      <c r="W469" s="333" t="s">
        <v>8815</v>
      </c>
      <c r="X469" s="340">
        <v>596.20000000000005</v>
      </c>
      <c r="Y469" s="335" t="s">
        <v>60</v>
      </c>
      <c r="Z469" s="333" t="s">
        <v>60</v>
      </c>
      <c r="AA469" s="330" t="s">
        <v>60</v>
      </c>
      <c r="AB469" s="341" t="s">
        <v>60</v>
      </c>
      <c r="AC469" s="338">
        <v>0.97299999999999998</v>
      </c>
      <c r="AD469" s="341" t="s">
        <v>60</v>
      </c>
      <c r="AE469" s="341" t="s">
        <v>60</v>
      </c>
      <c r="AF469" s="332">
        <v>1.38</v>
      </c>
      <c r="AG469" s="332">
        <v>91.54</v>
      </c>
      <c r="AH469" s="332">
        <v>78.569999999999993</v>
      </c>
      <c r="AI469" s="336">
        <v>65.7</v>
      </c>
      <c r="AJ469" s="336">
        <v>-180.1</v>
      </c>
      <c r="AK469" s="336">
        <v>269.3</v>
      </c>
      <c r="AL469" s="331" t="s">
        <v>8328</v>
      </c>
      <c r="AM469" s="331" t="s">
        <v>8329</v>
      </c>
      <c r="AN469" s="338">
        <v>0.89900000000000002</v>
      </c>
      <c r="AO469" s="332">
        <v>-20.170000000000002</v>
      </c>
      <c r="AP469" s="332">
        <v>35.619999999999997</v>
      </c>
      <c r="AQ469" s="90">
        <f t="shared" si="7"/>
        <v>389</v>
      </c>
      <c r="AR469" s="90">
        <f t="shared" si="7"/>
        <v>461</v>
      </c>
      <c r="AS469" s="90">
        <f t="shared" si="7"/>
        <v>208</v>
      </c>
    </row>
    <row r="470" spans="1:45" ht="101.25">
      <c r="A470" s="329">
        <v>43901</v>
      </c>
      <c r="B470" s="330" t="s">
        <v>2444</v>
      </c>
      <c r="C470" s="330" t="s">
        <v>2445</v>
      </c>
      <c r="D470" s="331" t="s">
        <v>61</v>
      </c>
      <c r="E470" s="331" t="s">
        <v>77</v>
      </c>
      <c r="F470" s="332">
        <v>144.88</v>
      </c>
      <c r="G470" s="330" t="s">
        <v>2446</v>
      </c>
      <c r="H470" s="330" t="s">
        <v>60</v>
      </c>
      <c r="I470" s="331" t="s">
        <v>2447</v>
      </c>
      <c r="J470" s="329">
        <v>43901</v>
      </c>
      <c r="K470" s="333" t="s">
        <v>491</v>
      </c>
      <c r="L470" s="334" t="s">
        <v>60</v>
      </c>
      <c r="M470" s="335" t="s">
        <v>11324</v>
      </c>
      <c r="N470" s="335" t="s">
        <v>60</v>
      </c>
      <c r="O470" s="335" t="s">
        <v>60</v>
      </c>
      <c r="P470" s="336">
        <v>546.9</v>
      </c>
      <c r="Q470" s="331" t="s">
        <v>8356</v>
      </c>
      <c r="R470" s="337" t="s">
        <v>11325</v>
      </c>
      <c r="S470" s="333" t="s">
        <v>8568</v>
      </c>
      <c r="T470" s="331" t="s">
        <v>6917</v>
      </c>
      <c r="U470" s="331" t="s">
        <v>492</v>
      </c>
      <c r="V470" s="335" t="s">
        <v>11326</v>
      </c>
      <c r="W470" s="333" t="s">
        <v>8437</v>
      </c>
      <c r="X470" s="330" t="s">
        <v>60</v>
      </c>
      <c r="Y470" s="335" t="s">
        <v>60</v>
      </c>
      <c r="Z470" s="333" t="s">
        <v>60</v>
      </c>
      <c r="AA470" s="330" t="s">
        <v>60</v>
      </c>
      <c r="AB470" s="341" t="s">
        <v>60</v>
      </c>
      <c r="AC470" s="341" t="s">
        <v>60</v>
      </c>
      <c r="AD470" s="341" t="s">
        <v>60</v>
      </c>
      <c r="AE470" s="341" t="s">
        <v>60</v>
      </c>
      <c r="AF470" s="332">
        <v>67.19</v>
      </c>
      <c r="AG470" s="332">
        <v>227.22</v>
      </c>
      <c r="AH470" s="332">
        <v>208.15</v>
      </c>
      <c r="AI470" s="336">
        <v>231</v>
      </c>
      <c r="AJ470" s="336">
        <v>23.2</v>
      </c>
      <c r="AK470" s="336">
        <v>434.5</v>
      </c>
      <c r="AL470" s="331" t="s">
        <v>8328</v>
      </c>
      <c r="AM470" s="331" t="s">
        <v>8329</v>
      </c>
      <c r="AN470" s="332">
        <v>-19.670000000000002</v>
      </c>
      <c r="AO470" s="332">
        <v>-21.55</v>
      </c>
      <c r="AP470" s="332">
        <v>-10.23</v>
      </c>
      <c r="AQ470" s="90">
        <f t="shared" si="7"/>
        <v>461</v>
      </c>
      <c r="AR470" s="90">
        <f t="shared" si="7"/>
        <v>462</v>
      </c>
      <c r="AS470" s="90">
        <f t="shared" si="7"/>
        <v>446</v>
      </c>
    </row>
    <row r="471" spans="1:45" ht="326.25">
      <c r="A471" s="329">
        <v>44446</v>
      </c>
      <c r="B471" s="330" t="s">
        <v>2487</v>
      </c>
      <c r="C471" s="330" t="s">
        <v>60</v>
      </c>
      <c r="D471" s="331" t="s">
        <v>61</v>
      </c>
      <c r="E471" s="331" t="s">
        <v>67</v>
      </c>
      <c r="F471" s="332">
        <v>54.7</v>
      </c>
      <c r="G471" s="330" t="s">
        <v>2488</v>
      </c>
      <c r="H471" s="330" t="s">
        <v>60</v>
      </c>
      <c r="I471" s="331" t="s">
        <v>2489</v>
      </c>
      <c r="J471" s="329">
        <v>44446</v>
      </c>
      <c r="K471" s="333" t="s">
        <v>491</v>
      </c>
      <c r="L471" s="329">
        <v>44593</v>
      </c>
      <c r="M471" s="335" t="s">
        <v>11327</v>
      </c>
      <c r="N471" s="335" t="s">
        <v>60</v>
      </c>
      <c r="O471" s="335" t="s">
        <v>60</v>
      </c>
      <c r="P471" s="341" t="s">
        <v>60</v>
      </c>
      <c r="Q471" s="331" t="s">
        <v>8633</v>
      </c>
      <c r="R471" s="339" t="s">
        <v>8634</v>
      </c>
      <c r="S471" s="333" t="s">
        <v>9401</v>
      </c>
      <c r="T471" s="331" t="s">
        <v>6921</v>
      </c>
      <c r="U471" s="331" t="s">
        <v>492</v>
      </c>
      <c r="V471" s="335" t="s">
        <v>11328</v>
      </c>
      <c r="W471" s="333" t="s">
        <v>11329</v>
      </c>
      <c r="X471" s="340">
        <v>244.2</v>
      </c>
      <c r="Y471" s="335" t="s">
        <v>60</v>
      </c>
      <c r="Z471" s="333" t="s">
        <v>60</v>
      </c>
      <c r="AA471" s="330" t="s">
        <v>60</v>
      </c>
      <c r="AB471" s="332">
        <v>10.050000000000001</v>
      </c>
      <c r="AC471" s="338">
        <v>0.89100000000000001</v>
      </c>
      <c r="AD471" s="341" t="s">
        <v>60</v>
      </c>
      <c r="AE471" s="341" t="s">
        <v>60</v>
      </c>
      <c r="AF471" s="341" t="s">
        <v>60</v>
      </c>
      <c r="AG471" s="341" t="s">
        <v>60</v>
      </c>
      <c r="AH471" s="332">
        <v>54.37</v>
      </c>
      <c r="AI471" s="336">
        <v>27.6</v>
      </c>
      <c r="AJ471" s="332">
        <v>6.95</v>
      </c>
      <c r="AK471" s="336">
        <v>603.79999999999995</v>
      </c>
      <c r="AL471" s="331" t="s">
        <v>8328</v>
      </c>
      <c r="AM471" s="331" t="s">
        <v>8329</v>
      </c>
      <c r="AN471" s="332">
        <v>-25.9</v>
      </c>
      <c r="AO471" s="332">
        <v>-22.64</v>
      </c>
      <c r="AP471" s="332">
        <v>-20.92</v>
      </c>
      <c r="AQ471" s="90">
        <f t="shared" si="7"/>
        <v>469</v>
      </c>
      <c r="AR471" s="90">
        <f t="shared" si="7"/>
        <v>463</v>
      </c>
      <c r="AS471" s="90">
        <f t="shared" si="7"/>
        <v>469</v>
      </c>
    </row>
    <row r="472" spans="1:45" ht="409.5">
      <c r="A472" s="329">
        <v>44353</v>
      </c>
      <c r="B472" s="330" t="s">
        <v>2403</v>
      </c>
      <c r="C472" s="330" t="s">
        <v>2404</v>
      </c>
      <c r="D472" s="331" t="s">
        <v>61</v>
      </c>
      <c r="E472" s="331" t="s">
        <v>77</v>
      </c>
      <c r="F472" s="332">
        <v>36.54</v>
      </c>
      <c r="G472" s="330" t="s">
        <v>2471</v>
      </c>
      <c r="H472" s="330" t="s">
        <v>2472</v>
      </c>
      <c r="I472" s="331" t="s">
        <v>2473</v>
      </c>
      <c r="J472" s="329">
        <v>44353</v>
      </c>
      <c r="K472" s="333" t="s">
        <v>491</v>
      </c>
      <c r="L472" s="334" t="s">
        <v>60</v>
      </c>
      <c r="M472" s="335" t="s">
        <v>11246</v>
      </c>
      <c r="N472" s="335" t="s">
        <v>11247</v>
      </c>
      <c r="O472" s="335" t="s">
        <v>11248</v>
      </c>
      <c r="P472" s="336">
        <v>46.6</v>
      </c>
      <c r="Q472" s="331" t="s">
        <v>8648</v>
      </c>
      <c r="R472" s="333" t="s">
        <v>11249</v>
      </c>
      <c r="S472" s="333" t="s">
        <v>9468</v>
      </c>
      <c r="T472" s="331" t="s">
        <v>6923</v>
      </c>
      <c r="U472" s="331" t="s">
        <v>492</v>
      </c>
      <c r="V472" s="335" t="s">
        <v>11330</v>
      </c>
      <c r="W472" s="333" t="s">
        <v>9658</v>
      </c>
      <c r="X472" s="330" t="s">
        <v>60</v>
      </c>
      <c r="Y472" s="335" t="s">
        <v>11331</v>
      </c>
      <c r="Z472" s="339" t="s">
        <v>11332</v>
      </c>
      <c r="AA472" s="330" t="s">
        <v>11333</v>
      </c>
      <c r="AB472" s="332">
        <v>70.94</v>
      </c>
      <c r="AC472" s="332">
        <v>2.82</v>
      </c>
      <c r="AD472" s="332">
        <v>18.309999999999999</v>
      </c>
      <c r="AE472" s="332">
        <v>28.97</v>
      </c>
      <c r="AF472" s="332">
        <v>2.4</v>
      </c>
      <c r="AG472" s="332">
        <v>33.29</v>
      </c>
      <c r="AH472" s="332">
        <v>35.729999999999997</v>
      </c>
      <c r="AI472" s="336">
        <v>14.4</v>
      </c>
      <c r="AJ472" s="338">
        <v>0.52</v>
      </c>
      <c r="AK472" s="336">
        <v>22.4</v>
      </c>
      <c r="AL472" s="331" t="s">
        <v>8328</v>
      </c>
      <c r="AM472" s="331" t="s">
        <v>8329</v>
      </c>
      <c r="AN472" s="332">
        <v>-22.8</v>
      </c>
      <c r="AO472" s="332">
        <v>-22.8</v>
      </c>
      <c r="AP472" s="332">
        <v>-28.73</v>
      </c>
      <c r="AQ472" s="90">
        <f t="shared" si="7"/>
        <v>466</v>
      </c>
      <c r="AR472" s="90">
        <f t="shared" si="7"/>
        <v>464</v>
      </c>
      <c r="AS472" s="90">
        <f t="shared" si="7"/>
        <v>485</v>
      </c>
    </row>
    <row r="473" spans="1:45" ht="135">
      <c r="A473" s="329">
        <v>44623</v>
      </c>
      <c r="B473" s="330" t="s">
        <v>2547</v>
      </c>
      <c r="C473" s="330" t="s">
        <v>2548</v>
      </c>
      <c r="D473" s="331" t="s">
        <v>61</v>
      </c>
      <c r="E473" s="331" t="s">
        <v>77</v>
      </c>
      <c r="F473" s="338">
        <v>0.34899999999999998</v>
      </c>
      <c r="G473" s="330" t="s">
        <v>2549</v>
      </c>
      <c r="H473" s="330" t="s">
        <v>2550</v>
      </c>
      <c r="I473" s="331" t="s">
        <v>2551</v>
      </c>
      <c r="J473" s="329">
        <v>44623</v>
      </c>
      <c r="K473" s="333" t="s">
        <v>491</v>
      </c>
      <c r="L473" s="334" t="s">
        <v>60</v>
      </c>
      <c r="M473" s="335" t="s">
        <v>11334</v>
      </c>
      <c r="N473" s="335" t="s">
        <v>11335</v>
      </c>
      <c r="O473" s="335" t="s">
        <v>11336</v>
      </c>
      <c r="P473" s="332">
        <v>1.25</v>
      </c>
      <c r="Q473" s="331" t="s">
        <v>10445</v>
      </c>
      <c r="R473" s="337" t="s">
        <v>11337</v>
      </c>
      <c r="S473" s="333" t="s">
        <v>11338</v>
      </c>
      <c r="T473" s="331" t="s">
        <v>6917</v>
      </c>
      <c r="U473" s="331" t="s">
        <v>492</v>
      </c>
      <c r="V473" s="335" t="s">
        <v>11339</v>
      </c>
      <c r="W473" s="333" t="s">
        <v>9620</v>
      </c>
      <c r="X473" s="330" t="s">
        <v>60</v>
      </c>
      <c r="Y473" s="335" t="s">
        <v>11340</v>
      </c>
      <c r="Z473" s="339" t="s">
        <v>11341</v>
      </c>
      <c r="AA473" s="330" t="s">
        <v>60</v>
      </c>
      <c r="AB473" s="341" t="s">
        <v>60</v>
      </c>
      <c r="AC473" s="338">
        <v>0.76800000000000002</v>
      </c>
      <c r="AD473" s="341" t="s">
        <v>60</v>
      </c>
      <c r="AE473" s="341" t="s">
        <v>60</v>
      </c>
      <c r="AF473" s="341" t="s">
        <v>60</v>
      </c>
      <c r="AG473" s="341" t="s">
        <v>60</v>
      </c>
      <c r="AH473" s="338">
        <v>0.52300000000000002</v>
      </c>
      <c r="AI473" s="338">
        <v>3.1E-2</v>
      </c>
      <c r="AJ473" s="338">
        <v>-1E-3</v>
      </c>
      <c r="AK473" s="338">
        <v>0.68899999999999995</v>
      </c>
      <c r="AL473" s="331" t="s">
        <v>8328</v>
      </c>
      <c r="AM473" s="331" t="s">
        <v>8329</v>
      </c>
      <c r="AN473" s="332">
        <v>-33.380000000000003</v>
      </c>
      <c r="AO473" s="332">
        <v>-23.08</v>
      </c>
      <c r="AP473" s="332">
        <v>37.93</v>
      </c>
      <c r="AQ473" s="90">
        <f t="shared" si="7"/>
        <v>485</v>
      </c>
      <c r="AR473" s="90">
        <f t="shared" si="7"/>
        <v>465</v>
      </c>
      <c r="AS473" s="90">
        <f t="shared" si="7"/>
        <v>194</v>
      </c>
    </row>
    <row r="474" spans="1:45" ht="101.25">
      <c r="A474" s="329">
        <v>44547</v>
      </c>
      <c r="B474" s="330" t="s">
        <v>2399</v>
      </c>
      <c r="C474" s="330" t="s">
        <v>2400</v>
      </c>
      <c r="D474" s="331" t="s">
        <v>61</v>
      </c>
      <c r="E474" s="331" t="s">
        <v>77</v>
      </c>
      <c r="F474" s="338">
        <v>0.18</v>
      </c>
      <c r="G474" s="330" t="s">
        <v>60</v>
      </c>
      <c r="H474" s="330" t="s">
        <v>2401</v>
      </c>
      <c r="I474" s="331" t="s">
        <v>2402</v>
      </c>
      <c r="J474" s="329">
        <v>44547</v>
      </c>
      <c r="K474" s="333" t="s">
        <v>491</v>
      </c>
      <c r="L474" s="334" t="s">
        <v>60</v>
      </c>
      <c r="M474" s="335" t="s">
        <v>11342</v>
      </c>
      <c r="N474" s="335" t="s">
        <v>60</v>
      </c>
      <c r="O474" s="335" t="s">
        <v>60</v>
      </c>
      <c r="P474" s="332">
        <v>1.1299999999999999</v>
      </c>
      <c r="Q474" s="331" t="s">
        <v>8511</v>
      </c>
      <c r="R474" s="337" t="s">
        <v>11343</v>
      </c>
      <c r="S474" s="333" t="s">
        <v>8346</v>
      </c>
      <c r="T474" s="331" t="s">
        <v>6917</v>
      </c>
      <c r="U474" s="331" t="s">
        <v>492</v>
      </c>
      <c r="V474" s="335" t="s">
        <v>60</v>
      </c>
      <c r="W474" s="333" t="s">
        <v>60</v>
      </c>
      <c r="X474" s="330" t="s">
        <v>60</v>
      </c>
      <c r="Y474" s="335" t="s">
        <v>11344</v>
      </c>
      <c r="Z474" s="339" t="s">
        <v>11345</v>
      </c>
      <c r="AA474" s="330" t="s">
        <v>60</v>
      </c>
      <c r="AB474" s="332">
        <v>13.03</v>
      </c>
      <c r="AC474" s="332">
        <v>1.04</v>
      </c>
      <c r="AD474" s="341" t="s">
        <v>60</v>
      </c>
      <c r="AE474" s="341" t="s">
        <v>60</v>
      </c>
      <c r="AF474" s="341" t="s">
        <v>60</v>
      </c>
      <c r="AG474" s="341" t="s">
        <v>60</v>
      </c>
      <c r="AH474" s="338">
        <v>0.309</v>
      </c>
      <c r="AI474" s="338">
        <v>0.11799999999999999</v>
      </c>
      <c r="AJ474" s="338">
        <v>-4.9000000000000002E-2</v>
      </c>
      <c r="AK474" s="338">
        <v>0.28799999999999998</v>
      </c>
      <c r="AL474" s="331" t="s">
        <v>8328</v>
      </c>
      <c r="AM474" s="331" t="s">
        <v>8329</v>
      </c>
      <c r="AN474" s="332">
        <v>-15.05</v>
      </c>
      <c r="AO474" s="332">
        <v>-23.33</v>
      </c>
      <c r="AP474" s="332">
        <v>17.059999999999999</v>
      </c>
      <c r="AQ474" s="90">
        <f t="shared" si="7"/>
        <v>447</v>
      </c>
      <c r="AR474" s="90">
        <f t="shared" si="7"/>
        <v>466</v>
      </c>
      <c r="AS474" s="90">
        <f t="shared" si="7"/>
        <v>303</v>
      </c>
    </row>
    <row r="475" spans="1:45" ht="326.25">
      <c r="A475" s="329">
        <v>44369</v>
      </c>
      <c r="B475" s="330" t="s">
        <v>2492</v>
      </c>
      <c r="C475" s="330" t="s">
        <v>2493</v>
      </c>
      <c r="D475" s="331" t="s">
        <v>61</v>
      </c>
      <c r="E475" s="331" t="s">
        <v>67</v>
      </c>
      <c r="F475" s="332">
        <v>13.89</v>
      </c>
      <c r="G475" s="330" t="s">
        <v>2494</v>
      </c>
      <c r="H475" s="330" t="s">
        <v>2495</v>
      </c>
      <c r="I475" s="331" t="s">
        <v>2496</v>
      </c>
      <c r="J475" s="329">
        <v>44369</v>
      </c>
      <c r="K475" s="333" t="s">
        <v>491</v>
      </c>
      <c r="L475" s="329">
        <v>44369</v>
      </c>
      <c r="M475" s="335" t="s">
        <v>11346</v>
      </c>
      <c r="N475" s="335" t="s">
        <v>11347</v>
      </c>
      <c r="O475" s="335" t="s">
        <v>11348</v>
      </c>
      <c r="P475" s="332">
        <v>7.66</v>
      </c>
      <c r="Q475" s="331" t="s">
        <v>11349</v>
      </c>
      <c r="R475" s="339" t="s">
        <v>11350</v>
      </c>
      <c r="S475" s="333" t="s">
        <v>8325</v>
      </c>
      <c r="T475" s="331" t="s">
        <v>6917</v>
      </c>
      <c r="U475" s="331" t="s">
        <v>492</v>
      </c>
      <c r="V475" s="335" t="s">
        <v>11351</v>
      </c>
      <c r="W475" s="333" t="s">
        <v>11170</v>
      </c>
      <c r="X475" s="340">
        <v>22.6</v>
      </c>
      <c r="Y475" s="335" t="s">
        <v>11352</v>
      </c>
      <c r="Z475" s="333" t="s">
        <v>11353</v>
      </c>
      <c r="AA475" s="330" t="s">
        <v>60</v>
      </c>
      <c r="AB475" s="332">
        <v>70.23</v>
      </c>
      <c r="AC475" s="338">
        <v>0.33900000000000002</v>
      </c>
      <c r="AD475" s="332">
        <v>12.44</v>
      </c>
      <c r="AE475" s="332">
        <v>13.67</v>
      </c>
      <c r="AF475" s="332">
        <v>3.97</v>
      </c>
      <c r="AG475" s="332">
        <v>18.059999999999999</v>
      </c>
      <c r="AH475" s="332">
        <v>9.89</v>
      </c>
      <c r="AI475" s="332">
        <v>5.88</v>
      </c>
      <c r="AJ475" s="338">
        <v>0.51600000000000001</v>
      </c>
      <c r="AK475" s="336">
        <v>40.299999999999997</v>
      </c>
      <c r="AL475" s="331" t="s">
        <v>8328</v>
      </c>
      <c r="AM475" s="331" t="s">
        <v>8329</v>
      </c>
      <c r="AN475" s="332">
        <v>-26.53</v>
      </c>
      <c r="AO475" s="332">
        <v>-23.4</v>
      </c>
      <c r="AP475" s="332">
        <v>-26.53</v>
      </c>
      <c r="AQ475" s="90">
        <f t="shared" si="7"/>
        <v>471</v>
      </c>
      <c r="AR475" s="90">
        <f t="shared" si="7"/>
        <v>467</v>
      </c>
      <c r="AS475" s="90">
        <f t="shared" si="7"/>
        <v>481</v>
      </c>
    </row>
    <row r="476" spans="1:45" ht="123.75">
      <c r="A476" s="329">
        <v>43941</v>
      </c>
      <c r="B476" s="330" t="s">
        <v>2457</v>
      </c>
      <c r="C476" s="330" t="s">
        <v>2458</v>
      </c>
      <c r="D476" s="331" t="s">
        <v>61</v>
      </c>
      <c r="E476" s="331" t="s">
        <v>67</v>
      </c>
      <c r="F476" s="332">
        <v>58.36</v>
      </c>
      <c r="G476" s="330" t="s">
        <v>2459</v>
      </c>
      <c r="H476" s="330" t="s">
        <v>2460</v>
      </c>
      <c r="I476" s="331" t="s">
        <v>2461</v>
      </c>
      <c r="J476" s="329">
        <v>43941</v>
      </c>
      <c r="K476" s="333" t="s">
        <v>491</v>
      </c>
      <c r="L476" s="329">
        <v>43940</v>
      </c>
      <c r="M476" s="335" t="s">
        <v>11354</v>
      </c>
      <c r="N476" s="335" t="s">
        <v>11355</v>
      </c>
      <c r="O476" s="335" t="s">
        <v>60</v>
      </c>
      <c r="P476" s="336">
        <v>169.1</v>
      </c>
      <c r="Q476" s="331" t="s">
        <v>8360</v>
      </c>
      <c r="R476" s="333" t="s">
        <v>10508</v>
      </c>
      <c r="S476" s="333" t="s">
        <v>8842</v>
      </c>
      <c r="T476" s="331" t="s">
        <v>6923</v>
      </c>
      <c r="U476" s="331" t="s">
        <v>492</v>
      </c>
      <c r="V476" s="335" t="s">
        <v>11356</v>
      </c>
      <c r="W476" s="333" t="s">
        <v>11357</v>
      </c>
      <c r="X476" s="330" t="s">
        <v>60</v>
      </c>
      <c r="Y476" s="335" t="s">
        <v>11358</v>
      </c>
      <c r="Z476" s="333" t="s">
        <v>10047</v>
      </c>
      <c r="AA476" s="340">
        <v>2068.1999999999998</v>
      </c>
      <c r="AB476" s="341" t="s">
        <v>60</v>
      </c>
      <c r="AC476" s="332">
        <v>9.8699999999999992</v>
      </c>
      <c r="AD476" s="341" t="s">
        <v>60</v>
      </c>
      <c r="AE476" s="341" t="s">
        <v>60</v>
      </c>
      <c r="AF476" s="332">
        <v>10.5</v>
      </c>
      <c r="AG476" s="332">
        <v>103.54</v>
      </c>
      <c r="AH476" s="332">
        <v>112.75</v>
      </c>
      <c r="AI476" s="336">
        <v>19.2</v>
      </c>
      <c r="AJ476" s="336">
        <v>17.3</v>
      </c>
      <c r="AK476" s="336">
        <v>23.4</v>
      </c>
      <c r="AL476" s="331" t="s">
        <v>8328</v>
      </c>
      <c r="AM476" s="331" t="s">
        <v>8329</v>
      </c>
      <c r="AN476" s="332">
        <v>-20.49</v>
      </c>
      <c r="AO476" s="332">
        <v>-23.87</v>
      </c>
      <c r="AP476" s="332">
        <v>30.85</v>
      </c>
      <c r="AQ476" s="90">
        <f t="shared" si="7"/>
        <v>463</v>
      </c>
      <c r="AR476" s="90">
        <f t="shared" si="7"/>
        <v>468</v>
      </c>
      <c r="AS476" s="90">
        <f t="shared" si="7"/>
        <v>233</v>
      </c>
    </row>
    <row r="477" spans="1:45" ht="270">
      <c r="A477" s="329">
        <v>44484</v>
      </c>
      <c r="B477" s="330" t="s">
        <v>2501</v>
      </c>
      <c r="C477" s="330" t="s">
        <v>2502</v>
      </c>
      <c r="D477" s="331" t="s">
        <v>61</v>
      </c>
      <c r="E477" s="331" t="s">
        <v>67</v>
      </c>
      <c r="F477" s="332">
        <v>4.47</v>
      </c>
      <c r="G477" s="330" t="s">
        <v>2503</v>
      </c>
      <c r="H477" s="330" t="s">
        <v>2504</v>
      </c>
      <c r="I477" s="331" t="s">
        <v>2505</v>
      </c>
      <c r="J477" s="329">
        <v>44484</v>
      </c>
      <c r="K477" s="333" t="s">
        <v>491</v>
      </c>
      <c r="L477" s="329">
        <v>44804</v>
      </c>
      <c r="M477" s="335" t="s">
        <v>11359</v>
      </c>
      <c r="N477" s="335" t="s">
        <v>60</v>
      </c>
      <c r="O477" s="335" t="s">
        <v>60</v>
      </c>
      <c r="P477" s="341" t="s">
        <v>60</v>
      </c>
      <c r="Q477" s="331" t="s">
        <v>9180</v>
      </c>
      <c r="R477" s="339" t="s">
        <v>11360</v>
      </c>
      <c r="S477" s="333" t="s">
        <v>9049</v>
      </c>
      <c r="T477" s="331" t="s">
        <v>6915</v>
      </c>
      <c r="U477" s="331" t="s">
        <v>492</v>
      </c>
      <c r="V477" s="335" t="s">
        <v>11361</v>
      </c>
      <c r="W477" s="333" t="s">
        <v>8854</v>
      </c>
      <c r="X477" s="330" t="s">
        <v>60</v>
      </c>
      <c r="Y477" s="335" t="s">
        <v>11362</v>
      </c>
      <c r="Z477" s="333" t="s">
        <v>9300</v>
      </c>
      <c r="AA477" s="330" t="s">
        <v>60</v>
      </c>
      <c r="AB477" s="332">
        <v>16.309999999999999</v>
      </c>
      <c r="AC477" s="332">
        <v>1.52</v>
      </c>
      <c r="AD477" s="341" t="s">
        <v>60</v>
      </c>
      <c r="AE477" s="341" t="s">
        <v>60</v>
      </c>
      <c r="AF477" s="341" t="s">
        <v>60</v>
      </c>
      <c r="AG477" s="341" t="s">
        <v>60</v>
      </c>
      <c r="AH477" s="332">
        <v>4.63</v>
      </c>
      <c r="AI477" s="342">
        <v>0</v>
      </c>
      <c r="AJ477" s="338">
        <v>-0.16500000000000001</v>
      </c>
      <c r="AK477" s="332">
        <v>3.09</v>
      </c>
      <c r="AL477" s="331" t="s">
        <v>8328</v>
      </c>
      <c r="AM477" s="331" t="s">
        <v>8329</v>
      </c>
      <c r="AN477" s="332">
        <v>-27.06</v>
      </c>
      <c r="AO477" s="332">
        <v>-24.29</v>
      </c>
      <c r="AP477" s="332">
        <v>-24.29</v>
      </c>
      <c r="AQ477" s="90">
        <f t="shared" si="7"/>
        <v>472</v>
      </c>
      <c r="AR477" s="90">
        <f t="shared" si="7"/>
        <v>469</v>
      </c>
      <c r="AS477" s="90">
        <f t="shared" si="7"/>
        <v>478</v>
      </c>
    </row>
    <row r="478" spans="1:45" ht="371.25">
      <c r="A478" s="329">
        <v>44676</v>
      </c>
      <c r="B478" s="330" t="s">
        <v>2526</v>
      </c>
      <c r="C478" s="330" t="s">
        <v>2527</v>
      </c>
      <c r="D478" s="331" t="s">
        <v>61</v>
      </c>
      <c r="E478" s="331" t="s">
        <v>77</v>
      </c>
      <c r="F478" s="332">
        <v>122.72</v>
      </c>
      <c r="G478" s="330" t="s">
        <v>2528</v>
      </c>
      <c r="H478" s="330" t="s">
        <v>2529</v>
      </c>
      <c r="I478" s="331" t="s">
        <v>2530</v>
      </c>
      <c r="J478" s="329">
        <v>44676</v>
      </c>
      <c r="K478" s="333" t="s">
        <v>491</v>
      </c>
      <c r="L478" s="334" t="s">
        <v>60</v>
      </c>
      <c r="M478" s="335" t="s">
        <v>11363</v>
      </c>
      <c r="N478" s="335" t="s">
        <v>11364</v>
      </c>
      <c r="O478" s="335" t="s">
        <v>11365</v>
      </c>
      <c r="P478" s="336">
        <v>143.19999999999999</v>
      </c>
      <c r="Q478" s="331" t="s">
        <v>11366</v>
      </c>
      <c r="R478" s="339" t="s">
        <v>11367</v>
      </c>
      <c r="S478" s="333" t="s">
        <v>8826</v>
      </c>
      <c r="T478" s="331" t="s">
        <v>6917</v>
      </c>
      <c r="U478" s="331" t="s">
        <v>492</v>
      </c>
      <c r="V478" s="335" t="s">
        <v>11368</v>
      </c>
      <c r="W478" s="339" t="s">
        <v>11369</v>
      </c>
      <c r="X478" s="330" t="s">
        <v>60</v>
      </c>
      <c r="Y478" s="335" t="s">
        <v>11370</v>
      </c>
      <c r="Z478" s="333" t="s">
        <v>11371</v>
      </c>
      <c r="AA478" s="330" t="s">
        <v>60</v>
      </c>
      <c r="AB478" s="332">
        <v>5.75</v>
      </c>
      <c r="AC478" s="332">
        <v>1.24</v>
      </c>
      <c r="AD478" s="332">
        <v>4.33</v>
      </c>
      <c r="AE478" s="332">
        <v>4.8099999999999996</v>
      </c>
      <c r="AF478" s="338">
        <v>0.28399999999999997</v>
      </c>
      <c r="AG478" s="332">
        <v>150.97</v>
      </c>
      <c r="AH478" s="332">
        <v>147.19999999999999</v>
      </c>
      <c r="AI478" s="336">
        <v>519.79999999999995</v>
      </c>
      <c r="AJ478" s="336">
        <v>25.2</v>
      </c>
      <c r="AK478" s="336">
        <v>286.2</v>
      </c>
      <c r="AL478" s="331" t="s">
        <v>8328</v>
      </c>
      <c r="AM478" s="331" t="s">
        <v>8329</v>
      </c>
      <c r="AN478" s="332">
        <v>-30.06</v>
      </c>
      <c r="AO478" s="332">
        <v>-25.49</v>
      </c>
      <c r="AP478" s="332">
        <v>-22.97</v>
      </c>
      <c r="AQ478" s="90">
        <f t="shared" si="7"/>
        <v>480</v>
      </c>
      <c r="AR478" s="90">
        <f t="shared" si="7"/>
        <v>470</v>
      </c>
      <c r="AS478" s="90">
        <f t="shared" si="7"/>
        <v>475</v>
      </c>
    </row>
    <row r="479" spans="1:45" ht="382.5">
      <c r="A479" s="329">
        <v>44199</v>
      </c>
      <c r="B479" s="330" t="s">
        <v>2350</v>
      </c>
      <c r="C479" s="330" t="s">
        <v>2351</v>
      </c>
      <c r="D479" s="331" t="s">
        <v>61</v>
      </c>
      <c r="E479" s="331" t="s">
        <v>77</v>
      </c>
      <c r="F479" s="332">
        <v>1.63</v>
      </c>
      <c r="G479" s="330" t="s">
        <v>2490</v>
      </c>
      <c r="H479" s="330" t="s">
        <v>2353</v>
      </c>
      <c r="I479" s="331" t="s">
        <v>2491</v>
      </c>
      <c r="J479" s="329">
        <v>44199</v>
      </c>
      <c r="K479" s="333" t="s">
        <v>491</v>
      </c>
      <c r="L479" s="334" t="s">
        <v>60</v>
      </c>
      <c r="M479" s="335" t="s">
        <v>11213</v>
      </c>
      <c r="N479" s="335" t="s">
        <v>11214</v>
      </c>
      <c r="O479" s="335" t="s">
        <v>11215</v>
      </c>
      <c r="P479" s="332">
        <v>1.91</v>
      </c>
      <c r="Q479" s="331" t="s">
        <v>8409</v>
      </c>
      <c r="R479" s="333" t="s">
        <v>10175</v>
      </c>
      <c r="S479" s="333" t="s">
        <v>9468</v>
      </c>
      <c r="T479" s="331" t="s">
        <v>6923</v>
      </c>
      <c r="U479" s="331" t="s">
        <v>492</v>
      </c>
      <c r="V479" s="335" t="s">
        <v>60</v>
      </c>
      <c r="W479" s="333" t="s">
        <v>9587</v>
      </c>
      <c r="X479" s="330" t="s">
        <v>60</v>
      </c>
      <c r="Y479" s="335" t="s">
        <v>11217</v>
      </c>
      <c r="Z479" s="333" t="s">
        <v>9587</v>
      </c>
      <c r="AA479" s="340">
        <v>119.8</v>
      </c>
      <c r="AB479" s="332">
        <v>6.3</v>
      </c>
      <c r="AC479" s="332">
        <v>1.81</v>
      </c>
      <c r="AD479" s="341" t="s">
        <v>60</v>
      </c>
      <c r="AE479" s="341" t="s">
        <v>60</v>
      </c>
      <c r="AF479" s="341" t="s">
        <v>60</v>
      </c>
      <c r="AG479" s="341" t="s">
        <v>60</v>
      </c>
      <c r="AH479" s="332">
        <v>1.81</v>
      </c>
      <c r="AI479" s="338">
        <v>-0.33200000000000002</v>
      </c>
      <c r="AJ479" s="338">
        <v>-0.39100000000000001</v>
      </c>
      <c r="AK479" s="338">
        <v>0.82</v>
      </c>
      <c r="AL479" s="331" t="s">
        <v>8328</v>
      </c>
      <c r="AM479" s="331" t="s">
        <v>8329</v>
      </c>
      <c r="AN479" s="332">
        <v>-25.98</v>
      </c>
      <c r="AO479" s="332">
        <v>-25.98</v>
      </c>
      <c r="AP479" s="332">
        <v>-25.98</v>
      </c>
      <c r="AQ479" s="90">
        <f t="shared" si="7"/>
        <v>470</v>
      </c>
      <c r="AR479" s="90">
        <f t="shared" si="7"/>
        <v>471</v>
      </c>
      <c r="AS479" s="90">
        <f t="shared" si="7"/>
        <v>480</v>
      </c>
    </row>
    <row r="480" spans="1:45" ht="123.75">
      <c r="A480" s="329">
        <v>44427</v>
      </c>
      <c r="B480" s="330" t="s">
        <v>2435</v>
      </c>
      <c r="C480" s="330" t="s">
        <v>2436</v>
      </c>
      <c r="D480" s="331" t="s">
        <v>61</v>
      </c>
      <c r="E480" s="331" t="s">
        <v>77</v>
      </c>
      <c r="F480" s="338">
        <v>0.66</v>
      </c>
      <c r="G480" s="330" t="s">
        <v>60</v>
      </c>
      <c r="H480" s="330" t="s">
        <v>60</v>
      </c>
      <c r="I480" s="331" t="s">
        <v>2437</v>
      </c>
      <c r="J480" s="329">
        <v>44427</v>
      </c>
      <c r="K480" s="333" t="s">
        <v>491</v>
      </c>
      <c r="L480" s="334" t="s">
        <v>60</v>
      </c>
      <c r="M480" s="335" t="s">
        <v>11372</v>
      </c>
      <c r="N480" s="335" t="s">
        <v>60</v>
      </c>
      <c r="O480" s="335" t="s">
        <v>60</v>
      </c>
      <c r="P480" s="332">
        <v>6.04</v>
      </c>
      <c r="Q480" s="331" t="s">
        <v>9555</v>
      </c>
      <c r="R480" s="339" t="s">
        <v>11373</v>
      </c>
      <c r="S480" s="333" t="s">
        <v>8980</v>
      </c>
      <c r="T480" s="331" t="s">
        <v>6917</v>
      </c>
      <c r="U480" s="331" t="s">
        <v>492</v>
      </c>
      <c r="V480" s="335" t="s">
        <v>60</v>
      </c>
      <c r="W480" s="333" t="s">
        <v>60</v>
      </c>
      <c r="X480" s="330" t="s">
        <v>60</v>
      </c>
      <c r="Y480" s="335" t="s">
        <v>60</v>
      </c>
      <c r="Z480" s="333" t="s">
        <v>60</v>
      </c>
      <c r="AA480" s="330" t="s">
        <v>60</v>
      </c>
      <c r="AB480" s="332">
        <v>38.869999999999997</v>
      </c>
      <c r="AC480" s="332">
        <v>1.02</v>
      </c>
      <c r="AD480" s="341" t="s">
        <v>60</v>
      </c>
      <c r="AE480" s="341" t="s">
        <v>60</v>
      </c>
      <c r="AF480" s="332">
        <v>1.37</v>
      </c>
      <c r="AG480" s="332">
        <v>1.07</v>
      </c>
      <c r="AH480" s="332">
        <v>1.61</v>
      </c>
      <c r="AI480" s="338">
        <v>1E-3</v>
      </c>
      <c r="AJ480" s="338">
        <v>6.9000000000000006E-2</v>
      </c>
      <c r="AK480" s="332">
        <v>1.79</v>
      </c>
      <c r="AL480" s="331" t="s">
        <v>8328</v>
      </c>
      <c r="AM480" s="331" t="s">
        <v>8329</v>
      </c>
      <c r="AN480" s="332">
        <v>-18.23</v>
      </c>
      <c r="AO480" s="332">
        <v>-26.94</v>
      </c>
      <c r="AP480" s="332">
        <v>-34.26</v>
      </c>
      <c r="AQ480" s="90">
        <f t="shared" si="7"/>
        <v>457</v>
      </c>
      <c r="AR480" s="90">
        <f t="shared" si="7"/>
        <v>472</v>
      </c>
      <c r="AS480" s="90">
        <f t="shared" si="7"/>
        <v>496</v>
      </c>
    </row>
    <row r="481" spans="1:45" ht="213.75">
      <c r="A481" s="329">
        <v>44599</v>
      </c>
      <c r="B481" s="330" t="s">
        <v>2506</v>
      </c>
      <c r="C481" s="330" t="s">
        <v>2507</v>
      </c>
      <c r="D481" s="331" t="s">
        <v>61</v>
      </c>
      <c r="E481" s="331" t="s">
        <v>67</v>
      </c>
      <c r="F481" s="332">
        <v>29.36</v>
      </c>
      <c r="G481" s="330" t="s">
        <v>2508</v>
      </c>
      <c r="H481" s="330" t="s">
        <v>2509</v>
      </c>
      <c r="I481" s="331" t="s">
        <v>2510</v>
      </c>
      <c r="J481" s="329">
        <v>44599</v>
      </c>
      <c r="K481" s="333" t="s">
        <v>491</v>
      </c>
      <c r="L481" s="329">
        <v>44581</v>
      </c>
      <c r="M481" s="335" t="s">
        <v>11374</v>
      </c>
      <c r="N481" s="335" t="s">
        <v>11375</v>
      </c>
      <c r="O481" s="335" t="s">
        <v>11376</v>
      </c>
      <c r="P481" s="336">
        <v>86.6</v>
      </c>
      <c r="Q481" s="331" t="s">
        <v>9297</v>
      </c>
      <c r="R481" s="339" t="s">
        <v>11377</v>
      </c>
      <c r="S481" s="333" t="s">
        <v>11096</v>
      </c>
      <c r="T481" s="331" t="s">
        <v>6917</v>
      </c>
      <c r="U481" s="331" t="s">
        <v>492</v>
      </c>
      <c r="V481" s="335" t="s">
        <v>11378</v>
      </c>
      <c r="W481" s="333" t="s">
        <v>8437</v>
      </c>
      <c r="X481" s="330" t="s">
        <v>60</v>
      </c>
      <c r="Y481" s="335" t="s">
        <v>11379</v>
      </c>
      <c r="Z481" s="339" t="s">
        <v>11380</v>
      </c>
      <c r="AA481" s="330" t="s">
        <v>60</v>
      </c>
      <c r="AB481" s="341" t="s">
        <v>60</v>
      </c>
      <c r="AC481" s="332">
        <v>1.9</v>
      </c>
      <c r="AD481" s="341" t="s">
        <v>60</v>
      </c>
      <c r="AE481" s="341" t="s">
        <v>60</v>
      </c>
      <c r="AF481" s="332">
        <v>2</v>
      </c>
      <c r="AG481" s="332">
        <v>36.22</v>
      </c>
      <c r="AH481" s="332">
        <v>38.54</v>
      </c>
      <c r="AI481" s="336">
        <v>18.899999999999999</v>
      </c>
      <c r="AJ481" s="336">
        <v>-15.1</v>
      </c>
      <c r="AK481" s="336">
        <v>27.4</v>
      </c>
      <c r="AL481" s="331" t="s">
        <v>8328</v>
      </c>
      <c r="AM481" s="331" t="s">
        <v>8329</v>
      </c>
      <c r="AN481" s="332">
        <v>-27.63</v>
      </c>
      <c r="AO481" s="332">
        <v>-27.63</v>
      </c>
      <c r="AP481" s="332">
        <v>-31.25</v>
      </c>
      <c r="AQ481" s="90">
        <f t="shared" si="7"/>
        <v>473</v>
      </c>
      <c r="AR481" s="90">
        <f t="shared" si="7"/>
        <v>473</v>
      </c>
      <c r="AS481" s="90">
        <f t="shared" si="7"/>
        <v>492</v>
      </c>
    </row>
    <row r="482" spans="1:45" ht="135">
      <c r="A482" s="329">
        <v>44295</v>
      </c>
      <c r="B482" s="330" t="s">
        <v>2511</v>
      </c>
      <c r="C482" s="330" t="s">
        <v>2512</v>
      </c>
      <c r="D482" s="331" t="s">
        <v>61</v>
      </c>
      <c r="E482" s="331" t="s">
        <v>67</v>
      </c>
      <c r="F482" s="332">
        <v>14.5</v>
      </c>
      <c r="G482" s="330" t="s">
        <v>60</v>
      </c>
      <c r="H482" s="330" t="s">
        <v>2513</v>
      </c>
      <c r="I482" s="331" t="s">
        <v>2514</v>
      </c>
      <c r="J482" s="329">
        <v>44295</v>
      </c>
      <c r="K482" s="333" t="s">
        <v>491</v>
      </c>
      <c r="L482" s="329">
        <v>44302</v>
      </c>
      <c r="M482" s="335" t="s">
        <v>11381</v>
      </c>
      <c r="N482" s="335" t="s">
        <v>11382</v>
      </c>
      <c r="O482" s="335" t="s">
        <v>11383</v>
      </c>
      <c r="P482" s="336">
        <v>113</v>
      </c>
      <c r="Q482" s="331" t="s">
        <v>8491</v>
      </c>
      <c r="R482" s="339" t="s">
        <v>11384</v>
      </c>
      <c r="S482" s="333" t="s">
        <v>8508</v>
      </c>
      <c r="T482" s="331" t="s">
        <v>6917</v>
      </c>
      <c r="U482" s="331" t="s">
        <v>492</v>
      </c>
      <c r="V482" s="335" t="s">
        <v>60</v>
      </c>
      <c r="W482" s="333" t="s">
        <v>60</v>
      </c>
      <c r="X482" s="330" t="s">
        <v>60</v>
      </c>
      <c r="Y482" s="335" t="s">
        <v>11385</v>
      </c>
      <c r="Z482" s="333" t="s">
        <v>8654</v>
      </c>
      <c r="AA482" s="330" t="s">
        <v>60</v>
      </c>
      <c r="AB482" s="341" t="s">
        <v>60</v>
      </c>
      <c r="AC482" s="338">
        <v>0.93100000000000005</v>
      </c>
      <c r="AD482" s="341" t="s">
        <v>60</v>
      </c>
      <c r="AE482" s="341" t="s">
        <v>60</v>
      </c>
      <c r="AF482" s="338">
        <v>0.246</v>
      </c>
      <c r="AG482" s="332">
        <v>1.63</v>
      </c>
      <c r="AH482" s="332">
        <v>19.34</v>
      </c>
      <c r="AI482" s="332">
        <v>7.22</v>
      </c>
      <c r="AJ482" s="332">
        <v>-8.1</v>
      </c>
      <c r="AK482" s="336">
        <v>24</v>
      </c>
      <c r="AL482" s="331" t="s">
        <v>8328</v>
      </c>
      <c r="AM482" s="331" t="s">
        <v>8329</v>
      </c>
      <c r="AN482" s="332">
        <v>-27.69</v>
      </c>
      <c r="AO482" s="332">
        <v>-27.69</v>
      </c>
      <c r="AP482" s="332">
        <v>-9.18</v>
      </c>
      <c r="AQ482" s="90">
        <f t="shared" si="7"/>
        <v>474</v>
      </c>
      <c r="AR482" s="90">
        <f t="shared" si="7"/>
        <v>474</v>
      </c>
      <c r="AS482" s="90">
        <f t="shared" si="7"/>
        <v>439</v>
      </c>
    </row>
    <row r="483" spans="1:45" ht="409.5">
      <c r="A483" s="329">
        <v>44192</v>
      </c>
      <c r="B483" s="330" t="s">
        <v>2350</v>
      </c>
      <c r="C483" s="330" t="s">
        <v>2351</v>
      </c>
      <c r="D483" s="331" t="s">
        <v>61</v>
      </c>
      <c r="E483" s="331" t="s">
        <v>77</v>
      </c>
      <c r="F483" s="332">
        <v>1.51</v>
      </c>
      <c r="G483" s="330" t="s">
        <v>60</v>
      </c>
      <c r="H483" s="330" t="s">
        <v>2377</v>
      </c>
      <c r="I483" s="331" t="s">
        <v>2515</v>
      </c>
      <c r="J483" s="329">
        <v>44192</v>
      </c>
      <c r="K483" s="333" t="s">
        <v>491</v>
      </c>
      <c r="L483" s="334" t="s">
        <v>60</v>
      </c>
      <c r="M483" s="335" t="s">
        <v>11213</v>
      </c>
      <c r="N483" s="335" t="s">
        <v>11214</v>
      </c>
      <c r="O483" s="335" t="s">
        <v>11215</v>
      </c>
      <c r="P483" s="332">
        <v>1.91</v>
      </c>
      <c r="Q483" s="331" t="s">
        <v>8409</v>
      </c>
      <c r="R483" s="333" t="s">
        <v>10175</v>
      </c>
      <c r="S483" s="333" t="s">
        <v>9468</v>
      </c>
      <c r="T483" s="331" t="s">
        <v>6923</v>
      </c>
      <c r="U483" s="331" t="s">
        <v>492</v>
      </c>
      <c r="V483" s="335" t="s">
        <v>60</v>
      </c>
      <c r="W483" s="333" t="s">
        <v>60</v>
      </c>
      <c r="X483" s="330" t="s">
        <v>60</v>
      </c>
      <c r="Y483" s="335" t="s">
        <v>11235</v>
      </c>
      <c r="Z483" s="333" t="s">
        <v>11236</v>
      </c>
      <c r="AA483" s="330" t="s">
        <v>11237</v>
      </c>
      <c r="AB483" s="332">
        <v>4.92</v>
      </c>
      <c r="AC483" s="332">
        <v>1.61</v>
      </c>
      <c r="AD483" s="341" t="s">
        <v>60</v>
      </c>
      <c r="AE483" s="341" t="s">
        <v>60</v>
      </c>
      <c r="AF483" s="341" t="s">
        <v>60</v>
      </c>
      <c r="AG483" s="341" t="s">
        <v>60</v>
      </c>
      <c r="AH483" s="332">
        <v>1.78</v>
      </c>
      <c r="AI483" s="338">
        <v>-0.33200000000000002</v>
      </c>
      <c r="AJ483" s="338">
        <v>-0.39100000000000001</v>
      </c>
      <c r="AK483" s="338">
        <v>0.82</v>
      </c>
      <c r="AL483" s="331" t="s">
        <v>8328</v>
      </c>
      <c r="AM483" s="331" t="s">
        <v>8329</v>
      </c>
      <c r="AN483" s="332">
        <v>-28.4</v>
      </c>
      <c r="AO483" s="332">
        <v>-28.4</v>
      </c>
      <c r="AP483" s="332">
        <v>-28.4</v>
      </c>
      <c r="AQ483" s="90">
        <f t="shared" si="7"/>
        <v>476</v>
      </c>
      <c r="AR483" s="90">
        <f t="shared" si="7"/>
        <v>475</v>
      </c>
      <c r="AS483" s="90">
        <f t="shared" si="7"/>
        <v>482</v>
      </c>
    </row>
    <row r="484" spans="1:45" ht="382.5">
      <c r="A484" s="329">
        <v>44186</v>
      </c>
      <c r="B484" s="330" t="s">
        <v>2350</v>
      </c>
      <c r="C484" s="330" t="s">
        <v>2351</v>
      </c>
      <c r="D484" s="331" t="s">
        <v>61</v>
      </c>
      <c r="E484" s="331" t="s">
        <v>77</v>
      </c>
      <c r="F484" s="332">
        <v>1.59</v>
      </c>
      <c r="G484" s="330" t="s">
        <v>2516</v>
      </c>
      <c r="H484" s="330" t="s">
        <v>2353</v>
      </c>
      <c r="I484" s="331" t="s">
        <v>2517</v>
      </c>
      <c r="J484" s="329">
        <v>44186</v>
      </c>
      <c r="K484" s="333" t="s">
        <v>491</v>
      </c>
      <c r="L484" s="334" t="s">
        <v>60</v>
      </c>
      <c r="M484" s="335" t="s">
        <v>11213</v>
      </c>
      <c r="N484" s="335" t="s">
        <v>11214</v>
      </c>
      <c r="O484" s="335" t="s">
        <v>11215</v>
      </c>
      <c r="P484" s="332">
        <v>1.91</v>
      </c>
      <c r="Q484" s="331" t="s">
        <v>8409</v>
      </c>
      <c r="R484" s="333" t="s">
        <v>10175</v>
      </c>
      <c r="S484" s="333" t="s">
        <v>9468</v>
      </c>
      <c r="T484" s="331" t="s">
        <v>6923</v>
      </c>
      <c r="U484" s="331" t="s">
        <v>492</v>
      </c>
      <c r="V484" s="335" t="s">
        <v>11386</v>
      </c>
      <c r="W484" s="333" t="s">
        <v>9587</v>
      </c>
      <c r="X484" s="330" t="s">
        <v>60</v>
      </c>
      <c r="Y484" s="335" t="s">
        <v>11217</v>
      </c>
      <c r="Z484" s="333" t="s">
        <v>9587</v>
      </c>
      <c r="AA484" s="340">
        <v>119.8</v>
      </c>
      <c r="AB484" s="332">
        <v>4.91</v>
      </c>
      <c r="AC484" s="332">
        <v>1.6</v>
      </c>
      <c r="AD484" s="341" t="s">
        <v>60</v>
      </c>
      <c r="AE484" s="341" t="s">
        <v>60</v>
      </c>
      <c r="AF484" s="341" t="s">
        <v>60</v>
      </c>
      <c r="AG484" s="341" t="s">
        <v>60</v>
      </c>
      <c r="AH484" s="332">
        <v>1.77</v>
      </c>
      <c r="AI484" s="338">
        <v>-0.33200000000000002</v>
      </c>
      <c r="AJ484" s="338">
        <v>-0.39100000000000001</v>
      </c>
      <c r="AK484" s="338">
        <v>0.82</v>
      </c>
      <c r="AL484" s="331" t="s">
        <v>8328</v>
      </c>
      <c r="AM484" s="331" t="s">
        <v>8329</v>
      </c>
      <c r="AN484" s="332">
        <v>-28.67</v>
      </c>
      <c r="AO484" s="332">
        <v>-28.67</v>
      </c>
      <c r="AP484" s="332">
        <v>-28.67</v>
      </c>
      <c r="AQ484" s="90">
        <f t="shared" si="7"/>
        <v>477</v>
      </c>
      <c r="AR484" s="90">
        <f t="shared" si="7"/>
        <v>476</v>
      </c>
      <c r="AS484" s="90">
        <f t="shared" si="7"/>
        <v>484</v>
      </c>
    </row>
    <row r="485" spans="1:45" ht="337.5">
      <c r="A485" s="329">
        <v>44379</v>
      </c>
      <c r="B485" s="330" t="s">
        <v>2452</v>
      </c>
      <c r="C485" s="330" t="s">
        <v>2453</v>
      </c>
      <c r="D485" s="331" t="s">
        <v>61</v>
      </c>
      <c r="E485" s="331" t="s">
        <v>67</v>
      </c>
      <c r="F485" s="332">
        <v>80.34</v>
      </c>
      <c r="G485" s="330" t="s">
        <v>2454</v>
      </c>
      <c r="H485" s="330" t="s">
        <v>2455</v>
      </c>
      <c r="I485" s="331" t="s">
        <v>2456</v>
      </c>
      <c r="J485" s="329">
        <v>44379</v>
      </c>
      <c r="K485" s="333" t="s">
        <v>491</v>
      </c>
      <c r="L485" s="329">
        <v>44459</v>
      </c>
      <c r="M485" s="335" t="s">
        <v>11387</v>
      </c>
      <c r="N485" s="335" t="s">
        <v>11388</v>
      </c>
      <c r="O485" s="335" t="s">
        <v>11389</v>
      </c>
      <c r="P485" s="336">
        <v>167.1</v>
      </c>
      <c r="Q485" s="331" t="s">
        <v>11390</v>
      </c>
      <c r="R485" s="339" t="s">
        <v>11391</v>
      </c>
      <c r="S485" s="333" t="s">
        <v>8671</v>
      </c>
      <c r="T485" s="331" t="s">
        <v>6917</v>
      </c>
      <c r="U485" s="331" t="s">
        <v>492</v>
      </c>
      <c r="V485" s="335" t="s">
        <v>11392</v>
      </c>
      <c r="W485" s="333" t="s">
        <v>8463</v>
      </c>
      <c r="X485" s="340">
        <v>471.5</v>
      </c>
      <c r="Y485" s="335" t="s">
        <v>11393</v>
      </c>
      <c r="Z485" s="333" t="s">
        <v>8463</v>
      </c>
      <c r="AA485" s="340">
        <v>162.1</v>
      </c>
      <c r="AB485" s="332">
        <v>36.049999999999997</v>
      </c>
      <c r="AC485" s="332">
        <v>2.77</v>
      </c>
      <c r="AD485" s="332">
        <v>12.77</v>
      </c>
      <c r="AE485" s="332">
        <v>35.840000000000003</v>
      </c>
      <c r="AF485" s="332">
        <v>2.0299999999999998</v>
      </c>
      <c r="AG485" s="332">
        <v>102.88</v>
      </c>
      <c r="AH485" s="332">
        <v>84.98</v>
      </c>
      <c r="AI485" s="336">
        <v>20.8</v>
      </c>
      <c r="AJ485" s="332">
        <v>7.4</v>
      </c>
      <c r="AK485" s="336">
        <v>44.1</v>
      </c>
      <c r="AL485" s="331" t="s">
        <v>8328</v>
      </c>
      <c r="AM485" s="331" t="s">
        <v>8329</v>
      </c>
      <c r="AN485" s="332">
        <v>-19.989999999999998</v>
      </c>
      <c r="AO485" s="332">
        <v>-28.93</v>
      </c>
      <c r="AP485" s="332">
        <v>13.23</v>
      </c>
      <c r="AQ485" s="90">
        <f t="shared" si="7"/>
        <v>462</v>
      </c>
      <c r="AR485" s="90">
        <f t="shared" si="7"/>
        <v>477</v>
      </c>
      <c r="AS485" s="90">
        <f t="shared" si="7"/>
        <v>332</v>
      </c>
    </row>
    <row r="486" spans="1:45" ht="202.5">
      <c r="A486" s="329">
        <v>44362</v>
      </c>
      <c r="B486" s="330" t="s">
        <v>2523</v>
      </c>
      <c r="C486" s="330" t="s">
        <v>60</v>
      </c>
      <c r="D486" s="331" t="s">
        <v>61</v>
      </c>
      <c r="E486" s="331" t="s">
        <v>67</v>
      </c>
      <c r="F486" s="332">
        <v>17.5</v>
      </c>
      <c r="G486" s="330" t="s">
        <v>2524</v>
      </c>
      <c r="H486" s="330" t="s">
        <v>60</v>
      </c>
      <c r="I486" s="331" t="s">
        <v>2525</v>
      </c>
      <c r="J486" s="329">
        <v>44362</v>
      </c>
      <c r="K486" s="333" t="s">
        <v>491</v>
      </c>
      <c r="L486" s="329">
        <v>44459</v>
      </c>
      <c r="M486" s="335" t="s">
        <v>11394</v>
      </c>
      <c r="N486" s="335" t="s">
        <v>60</v>
      </c>
      <c r="O486" s="335" t="s">
        <v>60</v>
      </c>
      <c r="P486" s="341" t="s">
        <v>60</v>
      </c>
      <c r="Q486" s="331" t="s">
        <v>8633</v>
      </c>
      <c r="R486" s="339" t="s">
        <v>11395</v>
      </c>
      <c r="S486" s="333" t="s">
        <v>11396</v>
      </c>
      <c r="T486" s="331" t="s">
        <v>6921</v>
      </c>
      <c r="U486" s="331" t="s">
        <v>492</v>
      </c>
      <c r="V486" s="335" t="s">
        <v>11397</v>
      </c>
      <c r="W486" s="333" t="s">
        <v>11398</v>
      </c>
      <c r="X486" s="330" t="s">
        <v>60</v>
      </c>
      <c r="Y486" s="335" t="s">
        <v>60</v>
      </c>
      <c r="Z486" s="333" t="s">
        <v>60</v>
      </c>
      <c r="AA486" s="330" t="s">
        <v>60</v>
      </c>
      <c r="AB486" s="341" t="s">
        <v>60</v>
      </c>
      <c r="AC486" s="341" t="s">
        <v>60</v>
      </c>
      <c r="AD486" s="341" t="s">
        <v>60</v>
      </c>
      <c r="AE486" s="341" t="s">
        <v>60</v>
      </c>
      <c r="AF486" s="341" t="s">
        <v>60</v>
      </c>
      <c r="AG486" s="341" t="s">
        <v>60</v>
      </c>
      <c r="AH486" s="332">
        <v>17.5</v>
      </c>
      <c r="AI486" s="341" t="s">
        <v>60</v>
      </c>
      <c r="AJ486" s="341" t="s">
        <v>60</v>
      </c>
      <c r="AK486" s="341" t="s">
        <v>60</v>
      </c>
      <c r="AL486" s="331" t="s">
        <v>8328</v>
      </c>
      <c r="AM486" s="331" t="s">
        <v>8329</v>
      </c>
      <c r="AN486" s="332">
        <v>-30</v>
      </c>
      <c r="AO486" s="332">
        <v>-30</v>
      </c>
      <c r="AP486" s="332">
        <v>-30</v>
      </c>
      <c r="AQ486" s="90">
        <f t="shared" si="7"/>
        <v>479</v>
      </c>
      <c r="AR486" s="90">
        <f t="shared" si="7"/>
        <v>478</v>
      </c>
      <c r="AS486" s="90">
        <f t="shared" si="7"/>
        <v>489</v>
      </c>
    </row>
    <row r="487" spans="1:45" ht="168.75">
      <c r="A487" s="329">
        <v>44449</v>
      </c>
      <c r="B487" s="330" t="s">
        <v>2534</v>
      </c>
      <c r="C487" s="330" t="s">
        <v>2535</v>
      </c>
      <c r="D487" s="331" t="s">
        <v>61</v>
      </c>
      <c r="E487" s="331" t="s">
        <v>67</v>
      </c>
      <c r="F487" s="332">
        <v>7.91</v>
      </c>
      <c r="G487" s="330" t="s">
        <v>60</v>
      </c>
      <c r="H487" s="330" t="s">
        <v>2536</v>
      </c>
      <c r="I487" s="331" t="s">
        <v>2537</v>
      </c>
      <c r="J487" s="329">
        <v>44449</v>
      </c>
      <c r="K487" s="333" t="s">
        <v>491</v>
      </c>
      <c r="L487" s="329">
        <v>44441</v>
      </c>
      <c r="M487" s="335" t="s">
        <v>11399</v>
      </c>
      <c r="N487" s="335" t="s">
        <v>11400</v>
      </c>
      <c r="O487" s="335" t="s">
        <v>11401</v>
      </c>
      <c r="P487" s="336">
        <v>35</v>
      </c>
      <c r="Q487" s="331" t="s">
        <v>9040</v>
      </c>
      <c r="R487" s="339" t="s">
        <v>11402</v>
      </c>
      <c r="S487" s="333" t="s">
        <v>11096</v>
      </c>
      <c r="T487" s="331" t="s">
        <v>6917</v>
      </c>
      <c r="U487" s="331" t="s">
        <v>492</v>
      </c>
      <c r="V487" s="335" t="s">
        <v>60</v>
      </c>
      <c r="W487" s="333" t="s">
        <v>60</v>
      </c>
      <c r="X487" s="330" t="s">
        <v>60</v>
      </c>
      <c r="Y487" s="335" t="s">
        <v>11403</v>
      </c>
      <c r="Z487" s="333" t="s">
        <v>11404</v>
      </c>
      <c r="AA487" s="330" t="s">
        <v>60</v>
      </c>
      <c r="AB487" s="332">
        <v>4.32</v>
      </c>
      <c r="AC487" s="338">
        <v>0.60699999999999998</v>
      </c>
      <c r="AD487" s="332">
        <v>2.38</v>
      </c>
      <c r="AE487" s="332">
        <v>2.97</v>
      </c>
      <c r="AF487" s="338">
        <v>0.25</v>
      </c>
      <c r="AG487" s="332">
        <v>11</v>
      </c>
      <c r="AH487" s="332">
        <v>12.34</v>
      </c>
      <c r="AI487" s="336">
        <v>35.799999999999997</v>
      </c>
      <c r="AJ487" s="332">
        <v>-2.89</v>
      </c>
      <c r="AK487" s="336">
        <v>31.9</v>
      </c>
      <c r="AL487" s="331" t="s">
        <v>8328</v>
      </c>
      <c r="AM487" s="331" t="s">
        <v>8329</v>
      </c>
      <c r="AN487" s="332">
        <v>-31.43</v>
      </c>
      <c r="AO487" s="332">
        <v>-31.43</v>
      </c>
      <c r="AP487" s="332">
        <v>-29.82</v>
      </c>
      <c r="AQ487" s="90">
        <f t="shared" si="7"/>
        <v>482</v>
      </c>
      <c r="AR487" s="90">
        <f t="shared" si="7"/>
        <v>479</v>
      </c>
      <c r="AS487" s="90">
        <f t="shared" si="7"/>
        <v>488</v>
      </c>
    </row>
    <row r="488" spans="1:45" ht="360">
      <c r="A488" s="329">
        <v>44312</v>
      </c>
      <c r="B488" s="330" t="s">
        <v>2574</v>
      </c>
      <c r="C488" s="330" t="s">
        <v>2575</v>
      </c>
      <c r="D488" s="331" t="s">
        <v>61</v>
      </c>
      <c r="E488" s="331" t="s">
        <v>67</v>
      </c>
      <c r="F488" s="332">
        <v>48.06</v>
      </c>
      <c r="G488" s="330" t="s">
        <v>2576</v>
      </c>
      <c r="H488" s="330" t="s">
        <v>2577</v>
      </c>
      <c r="I488" s="331" t="s">
        <v>2578</v>
      </c>
      <c r="J488" s="329">
        <v>44312</v>
      </c>
      <c r="K488" s="333" t="s">
        <v>491</v>
      </c>
      <c r="L488" s="329">
        <v>44312</v>
      </c>
      <c r="M488" s="335" t="s">
        <v>11405</v>
      </c>
      <c r="N488" s="335" t="s">
        <v>11406</v>
      </c>
      <c r="O488" s="335" t="s">
        <v>11407</v>
      </c>
      <c r="P488" s="336">
        <v>58.9</v>
      </c>
      <c r="Q488" s="331" t="s">
        <v>8344</v>
      </c>
      <c r="R488" s="339" t="s">
        <v>11408</v>
      </c>
      <c r="S488" s="333" t="s">
        <v>8650</v>
      </c>
      <c r="T488" s="331" t="s">
        <v>6917</v>
      </c>
      <c r="U488" s="331" t="s">
        <v>492</v>
      </c>
      <c r="V488" s="335" t="s">
        <v>11409</v>
      </c>
      <c r="W488" s="333" t="s">
        <v>8541</v>
      </c>
      <c r="X488" s="330" t="s">
        <v>60</v>
      </c>
      <c r="Y488" s="335" t="s">
        <v>11410</v>
      </c>
      <c r="Z488" s="333" t="s">
        <v>11411</v>
      </c>
      <c r="AA488" s="330" t="s">
        <v>60</v>
      </c>
      <c r="AB488" s="332">
        <v>75.94</v>
      </c>
      <c r="AC488" s="332">
        <v>3.71</v>
      </c>
      <c r="AD488" s="332">
        <v>43.73</v>
      </c>
      <c r="AE488" s="332">
        <v>64.62</v>
      </c>
      <c r="AF488" s="332">
        <v>1.01</v>
      </c>
      <c r="AG488" s="332">
        <v>52.94</v>
      </c>
      <c r="AH488" s="332">
        <v>63.66</v>
      </c>
      <c r="AI488" s="336">
        <v>54.2</v>
      </c>
      <c r="AJ488" s="332">
        <v>-2.25</v>
      </c>
      <c r="AK488" s="336">
        <v>31.8</v>
      </c>
      <c r="AL488" s="331" t="s">
        <v>8328</v>
      </c>
      <c r="AM488" s="331" t="s">
        <v>8329</v>
      </c>
      <c r="AN488" s="332">
        <v>-37.86</v>
      </c>
      <c r="AO488" s="332">
        <v>-32.79</v>
      </c>
      <c r="AP488" s="332">
        <v>-5</v>
      </c>
      <c r="AQ488" s="90">
        <f t="shared" si="7"/>
        <v>490</v>
      </c>
      <c r="AR488" s="90">
        <f t="shared" si="7"/>
        <v>480</v>
      </c>
      <c r="AS488" s="90">
        <f t="shared" si="7"/>
        <v>431</v>
      </c>
    </row>
    <row r="489" spans="1:45" ht="337.5">
      <c r="A489" s="329">
        <v>44774</v>
      </c>
      <c r="B489" s="330" t="s">
        <v>11412</v>
      </c>
      <c r="C489" s="330" t="s">
        <v>2519</v>
      </c>
      <c r="D489" s="331" t="s">
        <v>61</v>
      </c>
      <c r="E489" s="331" t="s">
        <v>77</v>
      </c>
      <c r="F489" s="332">
        <v>88.4</v>
      </c>
      <c r="G489" s="330" t="s">
        <v>2520</v>
      </c>
      <c r="H489" s="330" t="s">
        <v>2521</v>
      </c>
      <c r="I489" s="331" t="s">
        <v>2522</v>
      </c>
      <c r="J489" s="329">
        <v>44774</v>
      </c>
      <c r="K489" s="333" t="s">
        <v>491</v>
      </c>
      <c r="L489" s="334" t="s">
        <v>60</v>
      </c>
      <c r="M489" s="335" t="s">
        <v>11413</v>
      </c>
      <c r="N489" s="335" t="s">
        <v>11414</v>
      </c>
      <c r="O489" s="335" t="s">
        <v>11415</v>
      </c>
      <c r="P489" s="336">
        <v>170.2</v>
      </c>
      <c r="Q489" s="331" t="s">
        <v>8400</v>
      </c>
      <c r="R489" s="333" t="s">
        <v>11416</v>
      </c>
      <c r="S489" s="333" t="s">
        <v>8980</v>
      </c>
      <c r="T489" s="331" t="s">
        <v>6917</v>
      </c>
      <c r="U489" s="331" t="s">
        <v>492</v>
      </c>
      <c r="V489" s="335" t="s">
        <v>11417</v>
      </c>
      <c r="W489" s="333" t="s">
        <v>11418</v>
      </c>
      <c r="X489" s="330" t="s">
        <v>60</v>
      </c>
      <c r="Y489" s="335" t="s">
        <v>11419</v>
      </c>
      <c r="Z489" s="333" t="s">
        <v>11420</v>
      </c>
      <c r="AA489" s="330" t="s">
        <v>60</v>
      </c>
      <c r="AB489" s="332">
        <v>3.26</v>
      </c>
      <c r="AC489" s="332">
        <v>1.23</v>
      </c>
      <c r="AD489" s="332">
        <v>1.86</v>
      </c>
      <c r="AE489" s="332">
        <v>2.0099999999999998</v>
      </c>
      <c r="AF489" s="338">
        <v>0.39100000000000001</v>
      </c>
      <c r="AG489" s="332">
        <v>117.72</v>
      </c>
      <c r="AH489" s="332">
        <v>133.63999999999999</v>
      </c>
      <c r="AI489" s="336">
        <v>287</v>
      </c>
      <c r="AJ489" s="336">
        <v>31.6</v>
      </c>
      <c r="AK489" s="336">
        <v>162.30000000000001</v>
      </c>
      <c r="AL489" s="331" t="s">
        <v>8328</v>
      </c>
      <c r="AM489" s="331" t="s">
        <v>8329</v>
      </c>
      <c r="AN489" s="332">
        <v>-28.99</v>
      </c>
      <c r="AO489" s="332">
        <v>-32.81</v>
      </c>
      <c r="AP489" s="332">
        <v>-22.71</v>
      </c>
      <c r="AQ489" s="90">
        <f t="shared" si="7"/>
        <v>478</v>
      </c>
      <c r="AR489" s="90">
        <f t="shared" si="7"/>
        <v>481</v>
      </c>
      <c r="AS489" s="90">
        <f t="shared" si="7"/>
        <v>474</v>
      </c>
    </row>
    <row r="490" spans="1:45" ht="135">
      <c r="A490" s="329">
        <v>44137</v>
      </c>
      <c r="B490" s="330" t="s">
        <v>2569</v>
      </c>
      <c r="C490" s="330" t="s">
        <v>2570</v>
      </c>
      <c r="D490" s="331" t="s">
        <v>61</v>
      </c>
      <c r="E490" s="331" t="s">
        <v>67</v>
      </c>
      <c r="F490" s="332">
        <v>21.02</v>
      </c>
      <c r="G490" s="330" t="s">
        <v>2571</v>
      </c>
      <c r="H490" s="330" t="s">
        <v>2572</v>
      </c>
      <c r="I490" s="331" t="s">
        <v>2573</v>
      </c>
      <c r="J490" s="329">
        <v>44137</v>
      </c>
      <c r="K490" s="333" t="s">
        <v>491</v>
      </c>
      <c r="L490" s="329">
        <v>44270</v>
      </c>
      <c r="M490" s="335" t="s">
        <v>11421</v>
      </c>
      <c r="N490" s="335" t="s">
        <v>11422</v>
      </c>
      <c r="O490" s="335" t="s">
        <v>11423</v>
      </c>
      <c r="P490" s="336">
        <v>2990.1</v>
      </c>
      <c r="Q490" s="331" t="s">
        <v>10160</v>
      </c>
      <c r="R490" s="333" t="s">
        <v>11424</v>
      </c>
      <c r="S490" s="333" t="s">
        <v>8499</v>
      </c>
      <c r="T490" s="331" t="s">
        <v>6917</v>
      </c>
      <c r="U490" s="331" t="s">
        <v>492</v>
      </c>
      <c r="V490" s="335" t="s">
        <v>11425</v>
      </c>
      <c r="W490" s="333" t="s">
        <v>10239</v>
      </c>
      <c r="X490" s="330" t="s">
        <v>60</v>
      </c>
      <c r="Y490" s="335" t="s">
        <v>11426</v>
      </c>
      <c r="Z490" s="333" t="s">
        <v>10239</v>
      </c>
      <c r="AA490" s="330" t="s">
        <v>60</v>
      </c>
      <c r="AB490" s="332">
        <v>22.55</v>
      </c>
      <c r="AC490" s="332">
        <v>1.2</v>
      </c>
      <c r="AD490" s="341" t="s">
        <v>60</v>
      </c>
      <c r="AE490" s="341" t="s">
        <v>60</v>
      </c>
      <c r="AF490" s="341" t="s">
        <v>60</v>
      </c>
      <c r="AG490" s="341" t="s">
        <v>60</v>
      </c>
      <c r="AH490" s="332">
        <v>28.52</v>
      </c>
      <c r="AI490" s="336">
        <v>42.6</v>
      </c>
      <c r="AJ490" s="336">
        <v>20.7</v>
      </c>
      <c r="AK490" s="336">
        <v>326.3</v>
      </c>
      <c r="AL490" s="331" t="s">
        <v>8328</v>
      </c>
      <c r="AM490" s="331" t="s">
        <v>8329</v>
      </c>
      <c r="AN490" s="332">
        <v>-35.9</v>
      </c>
      <c r="AO490" s="332">
        <v>-32.89</v>
      </c>
      <c r="AP490" s="332">
        <v>-28.57</v>
      </c>
      <c r="AQ490" s="90">
        <f t="shared" si="7"/>
        <v>489</v>
      </c>
      <c r="AR490" s="90">
        <f t="shared" si="7"/>
        <v>482</v>
      </c>
      <c r="AS490" s="90">
        <f t="shared" si="7"/>
        <v>483</v>
      </c>
    </row>
    <row r="491" spans="1:45" ht="337.5">
      <c r="A491" s="329">
        <v>44826</v>
      </c>
      <c r="B491" s="330" t="s">
        <v>2652</v>
      </c>
      <c r="C491" s="330" t="s">
        <v>2653</v>
      </c>
      <c r="D491" s="331" t="s">
        <v>61</v>
      </c>
      <c r="E491" s="331" t="s">
        <v>77</v>
      </c>
      <c r="F491" s="332">
        <v>52.45</v>
      </c>
      <c r="G491" s="330" t="s">
        <v>2654</v>
      </c>
      <c r="H491" s="330" t="s">
        <v>60</v>
      </c>
      <c r="I491" s="331" t="s">
        <v>2655</v>
      </c>
      <c r="J491" s="329">
        <v>44826</v>
      </c>
      <c r="K491" s="333" t="s">
        <v>491</v>
      </c>
      <c r="L491" s="334" t="s">
        <v>60</v>
      </c>
      <c r="M491" s="335" t="s">
        <v>11427</v>
      </c>
      <c r="N491" s="335" t="s">
        <v>11428</v>
      </c>
      <c r="O491" s="335" t="s">
        <v>60</v>
      </c>
      <c r="P491" s="336">
        <v>21.7</v>
      </c>
      <c r="Q491" s="331" t="s">
        <v>8356</v>
      </c>
      <c r="R491" s="339" t="s">
        <v>11429</v>
      </c>
      <c r="S491" s="333" t="s">
        <v>11430</v>
      </c>
      <c r="T491" s="331" t="s">
        <v>6917</v>
      </c>
      <c r="U491" s="331" t="s">
        <v>492</v>
      </c>
      <c r="V491" s="335" t="s">
        <v>11431</v>
      </c>
      <c r="W491" s="333" t="s">
        <v>11432</v>
      </c>
      <c r="X491" s="340">
        <v>15715.8</v>
      </c>
      <c r="Y491" s="335" t="s">
        <v>60</v>
      </c>
      <c r="Z491" s="333" t="s">
        <v>60</v>
      </c>
      <c r="AA491" s="330" t="s">
        <v>60</v>
      </c>
      <c r="AB491" s="332">
        <v>10.45</v>
      </c>
      <c r="AC491" s="341" t="s">
        <v>60</v>
      </c>
      <c r="AD491" s="332">
        <v>25.6</v>
      </c>
      <c r="AE491" s="332">
        <v>29.44</v>
      </c>
      <c r="AF491" s="332">
        <v>3.07</v>
      </c>
      <c r="AG491" s="332">
        <v>57.91</v>
      </c>
      <c r="AH491" s="332">
        <v>24.11</v>
      </c>
      <c r="AI491" s="336">
        <v>22.9</v>
      </c>
      <c r="AJ491" s="336">
        <v>10.3</v>
      </c>
      <c r="AK491" s="336">
        <v>48.5</v>
      </c>
      <c r="AL491" s="331" t="s">
        <v>8328</v>
      </c>
      <c r="AM491" s="331" t="s">
        <v>8329</v>
      </c>
      <c r="AN491" s="332">
        <v>-50.18</v>
      </c>
      <c r="AO491" s="332">
        <v>-33.56</v>
      </c>
      <c r="AP491" s="332">
        <v>8.98</v>
      </c>
      <c r="AQ491" s="90">
        <f t="shared" si="7"/>
        <v>505</v>
      </c>
      <c r="AR491" s="90">
        <f t="shared" si="7"/>
        <v>483</v>
      </c>
      <c r="AS491" s="90">
        <f t="shared" si="7"/>
        <v>361</v>
      </c>
    </row>
    <row r="492" spans="1:45" ht="78.75">
      <c r="A492" s="329">
        <v>44312</v>
      </c>
      <c r="B492" s="330" t="s">
        <v>2552</v>
      </c>
      <c r="C492" s="330" t="s">
        <v>2553</v>
      </c>
      <c r="D492" s="331" t="s">
        <v>61</v>
      </c>
      <c r="E492" s="331" t="s">
        <v>77</v>
      </c>
      <c r="F492" s="332">
        <v>23.1</v>
      </c>
      <c r="G492" s="330" t="s">
        <v>2554</v>
      </c>
      <c r="H492" s="330" t="s">
        <v>60</v>
      </c>
      <c r="I492" s="331" t="s">
        <v>2555</v>
      </c>
      <c r="J492" s="329">
        <v>44312</v>
      </c>
      <c r="K492" s="333" t="s">
        <v>491</v>
      </c>
      <c r="L492" s="334" t="s">
        <v>60</v>
      </c>
      <c r="M492" s="335" t="s">
        <v>11433</v>
      </c>
      <c r="N492" s="335" t="s">
        <v>11434</v>
      </c>
      <c r="O492" s="335" t="s">
        <v>11435</v>
      </c>
      <c r="P492" s="336">
        <v>28.7</v>
      </c>
      <c r="Q492" s="331" t="s">
        <v>9112</v>
      </c>
      <c r="R492" s="339" t="s">
        <v>11436</v>
      </c>
      <c r="S492" s="333" t="s">
        <v>8435</v>
      </c>
      <c r="T492" s="331" t="s">
        <v>6919</v>
      </c>
      <c r="U492" s="331" t="s">
        <v>492</v>
      </c>
      <c r="V492" s="335" t="s">
        <v>60</v>
      </c>
      <c r="W492" s="333" t="s">
        <v>8392</v>
      </c>
      <c r="X492" s="330" t="s">
        <v>60</v>
      </c>
      <c r="Y492" s="335" t="s">
        <v>60</v>
      </c>
      <c r="Z492" s="333" t="s">
        <v>60</v>
      </c>
      <c r="AA492" s="330" t="s">
        <v>60</v>
      </c>
      <c r="AB492" s="341" t="s">
        <v>60</v>
      </c>
      <c r="AC492" s="332">
        <v>1.73</v>
      </c>
      <c r="AD492" s="332">
        <v>7.1</v>
      </c>
      <c r="AE492" s="341" t="s">
        <v>60</v>
      </c>
      <c r="AF492" s="332">
        <v>1.83</v>
      </c>
      <c r="AG492" s="332">
        <v>32.18</v>
      </c>
      <c r="AH492" s="332">
        <v>24.58</v>
      </c>
      <c r="AI492" s="336">
        <v>14.4</v>
      </c>
      <c r="AJ492" s="332">
        <v>-3.86</v>
      </c>
      <c r="AK492" s="336">
        <v>30.7</v>
      </c>
      <c r="AL492" s="331" t="s">
        <v>8328</v>
      </c>
      <c r="AM492" s="331" t="s">
        <v>8329</v>
      </c>
      <c r="AN492" s="332">
        <v>-34.08</v>
      </c>
      <c r="AO492" s="332">
        <v>-34.08</v>
      </c>
      <c r="AP492" s="332">
        <v>-34.08</v>
      </c>
      <c r="AQ492" s="90">
        <f t="shared" si="7"/>
        <v>486</v>
      </c>
      <c r="AR492" s="90">
        <f t="shared" si="7"/>
        <v>484</v>
      </c>
      <c r="AS492" s="90">
        <f t="shared" si="7"/>
        <v>495</v>
      </c>
    </row>
    <row r="493" spans="1:45" ht="409.5">
      <c r="A493" s="329">
        <v>44589</v>
      </c>
      <c r="B493" s="330" t="s">
        <v>2556</v>
      </c>
      <c r="C493" s="330" t="s">
        <v>2557</v>
      </c>
      <c r="D493" s="331" t="s">
        <v>61</v>
      </c>
      <c r="E493" s="331" t="s">
        <v>77</v>
      </c>
      <c r="F493" s="332">
        <v>40.270000000000003</v>
      </c>
      <c r="G493" s="330" t="s">
        <v>2558</v>
      </c>
      <c r="H493" s="330" t="s">
        <v>2559</v>
      </c>
      <c r="I493" s="331" t="s">
        <v>2560</v>
      </c>
      <c r="J493" s="329">
        <v>44589</v>
      </c>
      <c r="K493" s="333" t="s">
        <v>491</v>
      </c>
      <c r="L493" s="334" t="s">
        <v>60</v>
      </c>
      <c r="M493" s="335" t="s">
        <v>11437</v>
      </c>
      <c r="N493" s="335" t="s">
        <v>11438</v>
      </c>
      <c r="O493" s="335" t="s">
        <v>11439</v>
      </c>
      <c r="P493" s="336">
        <v>63.9</v>
      </c>
      <c r="Q493" s="331" t="s">
        <v>9180</v>
      </c>
      <c r="R493" s="339" t="s">
        <v>11440</v>
      </c>
      <c r="S493" s="333" t="s">
        <v>8339</v>
      </c>
      <c r="T493" s="331" t="s">
        <v>6923</v>
      </c>
      <c r="U493" s="331" t="s">
        <v>492</v>
      </c>
      <c r="V493" s="335" t="s">
        <v>11441</v>
      </c>
      <c r="W493" s="339" t="s">
        <v>11442</v>
      </c>
      <c r="X493" s="330" t="s">
        <v>60</v>
      </c>
      <c r="Y493" s="335" t="s">
        <v>11443</v>
      </c>
      <c r="Z493" s="339" t="s">
        <v>11444</v>
      </c>
      <c r="AA493" s="330" t="s">
        <v>11445</v>
      </c>
      <c r="AB493" s="332">
        <v>5.46</v>
      </c>
      <c r="AC493" s="338">
        <v>0.378</v>
      </c>
      <c r="AD493" s="341" t="s">
        <v>60</v>
      </c>
      <c r="AE493" s="341" t="s">
        <v>60</v>
      </c>
      <c r="AF493" s="341" t="s">
        <v>60</v>
      </c>
      <c r="AG493" s="341" t="s">
        <v>60</v>
      </c>
      <c r="AH493" s="332">
        <v>64.930000000000007</v>
      </c>
      <c r="AI493" s="336">
        <v>326</v>
      </c>
      <c r="AJ493" s="336">
        <v>13.5</v>
      </c>
      <c r="AK493" s="336">
        <v>346.8</v>
      </c>
      <c r="AL493" s="331" t="s">
        <v>8328</v>
      </c>
      <c r="AM493" s="331" t="s">
        <v>8329</v>
      </c>
      <c r="AN493" s="332">
        <v>-34.119999999999997</v>
      </c>
      <c r="AO493" s="332">
        <v>-34.119999999999997</v>
      </c>
      <c r="AP493" s="332">
        <v>-30</v>
      </c>
      <c r="AQ493" s="90">
        <f t="shared" si="7"/>
        <v>487</v>
      </c>
      <c r="AR493" s="90">
        <f t="shared" si="7"/>
        <v>485</v>
      </c>
      <c r="AS493" s="90">
        <f t="shared" si="7"/>
        <v>489</v>
      </c>
    </row>
    <row r="494" spans="1:45" ht="292.5">
      <c r="A494" s="329">
        <v>44167</v>
      </c>
      <c r="B494" s="330" t="s">
        <v>2538</v>
      </c>
      <c r="C494" s="330" t="s">
        <v>2539</v>
      </c>
      <c r="D494" s="331" t="s">
        <v>61</v>
      </c>
      <c r="E494" s="331" t="s">
        <v>67</v>
      </c>
      <c r="F494" s="332">
        <v>113.67</v>
      </c>
      <c r="G494" s="330" t="s">
        <v>2540</v>
      </c>
      <c r="H494" s="330" t="s">
        <v>2541</v>
      </c>
      <c r="I494" s="331" t="s">
        <v>2542</v>
      </c>
      <c r="J494" s="329">
        <v>44167</v>
      </c>
      <c r="K494" s="333" t="s">
        <v>491</v>
      </c>
      <c r="L494" s="329">
        <v>44166</v>
      </c>
      <c r="M494" s="335" t="s">
        <v>11446</v>
      </c>
      <c r="N494" s="335" t="s">
        <v>11447</v>
      </c>
      <c r="O494" s="335" t="s">
        <v>11448</v>
      </c>
      <c r="P494" s="336">
        <v>296</v>
      </c>
      <c r="Q494" s="331" t="s">
        <v>8648</v>
      </c>
      <c r="R494" s="333" t="s">
        <v>11249</v>
      </c>
      <c r="S494" s="333" t="s">
        <v>8499</v>
      </c>
      <c r="T494" s="331" t="s">
        <v>6917</v>
      </c>
      <c r="U494" s="331" t="s">
        <v>492</v>
      </c>
      <c r="V494" s="335" t="s">
        <v>11449</v>
      </c>
      <c r="W494" s="333" t="s">
        <v>10241</v>
      </c>
      <c r="X494" s="340">
        <v>5797.2</v>
      </c>
      <c r="Y494" s="335" t="s">
        <v>11450</v>
      </c>
      <c r="Z494" s="333" t="s">
        <v>10241</v>
      </c>
      <c r="AA494" s="330" t="s">
        <v>60</v>
      </c>
      <c r="AB494" s="341" t="s">
        <v>60</v>
      </c>
      <c r="AC494" s="332">
        <v>1.45</v>
      </c>
      <c r="AD494" s="332">
        <v>21.79</v>
      </c>
      <c r="AE494" s="341" t="s">
        <v>60</v>
      </c>
      <c r="AF494" s="332">
        <v>3.86</v>
      </c>
      <c r="AG494" s="332">
        <v>129.68</v>
      </c>
      <c r="AH494" s="332">
        <v>56.95</v>
      </c>
      <c r="AI494" s="336">
        <v>85.5</v>
      </c>
      <c r="AJ494" s="332">
        <v>-1.1100000000000001</v>
      </c>
      <c r="AK494" s="336">
        <v>347.3</v>
      </c>
      <c r="AL494" s="331" t="s">
        <v>8328</v>
      </c>
      <c r="AM494" s="331" t="s">
        <v>8329</v>
      </c>
      <c r="AN494" s="332">
        <v>-31.5</v>
      </c>
      <c r="AO494" s="332">
        <v>-34.130000000000003</v>
      </c>
      <c r="AP494" s="332">
        <v>-18.93</v>
      </c>
      <c r="AQ494" s="90">
        <f t="shared" si="7"/>
        <v>483</v>
      </c>
      <c r="AR494" s="90">
        <f t="shared" si="7"/>
        <v>486</v>
      </c>
      <c r="AS494" s="90">
        <f t="shared" si="7"/>
        <v>462</v>
      </c>
    </row>
    <row r="495" spans="1:45" ht="90">
      <c r="A495" s="329">
        <v>44085</v>
      </c>
      <c r="B495" s="330" t="s">
        <v>2728</v>
      </c>
      <c r="C495" s="330" t="s">
        <v>60</v>
      </c>
      <c r="D495" s="331" t="s">
        <v>61</v>
      </c>
      <c r="E495" s="331" t="s">
        <v>67</v>
      </c>
      <c r="F495" s="338">
        <v>0.248</v>
      </c>
      <c r="G495" s="330" t="s">
        <v>60</v>
      </c>
      <c r="H495" s="330" t="s">
        <v>60</v>
      </c>
      <c r="I495" s="331" t="s">
        <v>2729</v>
      </c>
      <c r="J495" s="329">
        <v>44085</v>
      </c>
      <c r="K495" s="333" t="s">
        <v>491</v>
      </c>
      <c r="L495" s="329">
        <v>44078</v>
      </c>
      <c r="M495" s="335" t="s">
        <v>11451</v>
      </c>
      <c r="N495" s="335" t="s">
        <v>60</v>
      </c>
      <c r="O495" s="335" t="s">
        <v>60</v>
      </c>
      <c r="P495" s="341" t="s">
        <v>60</v>
      </c>
      <c r="Q495" s="331" t="s">
        <v>11390</v>
      </c>
      <c r="R495" s="333" t="s">
        <v>11452</v>
      </c>
      <c r="S495" s="333" t="s">
        <v>9509</v>
      </c>
      <c r="T495" s="331" t="s">
        <v>6921</v>
      </c>
      <c r="U495" s="331" t="s">
        <v>492</v>
      </c>
      <c r="V495" s="335" t="s">
        <v>60</v>
      </c>
      <c r="W495" s="333" t="s">
        <v>60</v>
      </c>
      <c r="X495" s="330" t="s">
        <v>60</v>
      </c>
      <c r="Y495" s="335" t="s">
        <v>60</v>
      </c>
      <c r="Z495" s="333" t="s">
        <v>60</v>
      </c>
      <c r="AA495" s="330" t="s">
        <v>60</v>
      </c>
      <c r="AB495" s="341" t="s">
        <v>60</v>
      </c>
      <c r="AC495" s="341" t="s">
        <v>60</v>
      </c>
      <c r="AD495" s="341" t="s">
        <v>60</v>
      </c>
      <c r="AE495" s="341" t="s">
        <v>60</v>
      </c>
      <c r="AF495" s="341" t="s">
        <v>60</v>
      </c>
      <c r="AG495" s="338">
        <v>0.36599999999999999</v>
      </c>
      <c r="AH495" s="338">
        <v>0.35299999999999998</v>
      </c>
      <c r="AI495" s="341" t="s">
        <v>60</v>
      </c>
      <c r="AJ495" s="341" t="s">
        <v>60</v>
      </c>
      <c r="AK495" s="341" t="s">
        <v>60</v>
      </c>
      <c r="AL495" s="331" t="s">
        <v>8328</v>
      </c>
      <c r="AM495" s="331" t="s">
        <v>8329</v>
      </c>
      <c r="AN495" s="332">
        <v>-65.709999999999994</v>
      </c>
      <c r="AO495" s="332">
        <v>-34.21</v>
      </c>
      <c r="AP495" s="332">
        <v>-63.65</v>
      </c>
      <c r="AQ495" s="90">
        <f t="shared" si="7"/>
        <v>523</v>
      </c>
      <c r="AR495" s="90">
        <f t="shared" si="7"/>
        <v>487</v>
      </c>
      <c r="AS495" s="90">
        <f t="shared" si="7"/>
        <v>527</v>
      </c>
    </row>
    <row r="496" spans="1:45" ht="191.25">
      <c r="A496" s="329">
        <v>44671</v>
      </c>
      <c r="B496" s="330" t="s">
        <v>2561</v>
      </c>
      <c r="C496" s="330" t="s">
        <v>2562</v>
      </c>
      <c r="D496" s="331" t="s">
        <v>61</v>
      </c>
      <c r="E496" s="331" t="s">
        <v>77</v>
      </c>
      <c r="F496" s="338">
        <v>0.114</v>
      </c>
      <c r="G496" s="330" t="s">
        <v>60</v>
      </c>
      <c r="H496" s="330" t="s">
        <v>60</v>
      </c>
      <c r="I496" s="331" t="s">
        <v>2563</v>
      </c>
      <c r="J496" s="329">
        <v>44671</v>
      </c>
      <c r="K496" s="333" t="s">
        <v>491</v>
      </c>
      <c r="L496" s="334" t="s">
        <v>60</v>
      </c>
      <c r="M496" s="335" t="s">
        <v>11453</v>
      </c>
      <c r="N496" s="335" t="s">
        <v>11454</v>
      </c>
      <c r="O496" s="335" t="s">
        <v>11336</v>
      </c>
      <c r="P496" s="338">
        <v>0.34599999999999997</v>
      </c>
      <c r="Q496" s="331" t="s">
        <v>8795</v>
      </c>
      <c r="R496" s="339" t="s">
        <v>11455</v>
      </c>
      <c r="S496" s="333" t="s">
        <v>10311</v>
      </c>
      <c r="T496" s="331" t="s">
        <v>6917</v>
      </c>
      <c r="U496" s="331" t="s">
        <v>492</v>
      </c>
      <c r="V496" s="335" t="s">
        <v>60</v>
      </c>
      <c r="W496" s="333" t="s">
        <v>60</v>
      </c>
      <c r="X496" s="330" t="s">
        <v>60</v>
      </c>
      <c r="Y496" s="335" t="s">
        <v>60</v>
      </c>
      <c r="Z496" s="333" t="s">
        <v>60</v>
      </c>
      <c r="AA496" s="330" t="s">
        <v>60</v>
      </c>
      <c r="AB496" s="332">
        <v>102.63</v>
      </c>
      <c r="AC496" s="338">
        <v>0.33100000000000002</v>
      </c>
      <c r="AD496" s="332">
        <v>47.52</v>
      </c>
      <c r="AE496" s="332">
        <v>76.930000000000007</v>
      </c>
      <c r="AF496" s="332">
        <v>5.85</v>
      </c>
      <c r="AG496" s="338">
        <v>0.192</v>
      </c>
      <c r="AH496" s="338">
        <v>0.19500000000000001</v>
      </c>
      <c r="AI496" s="338">
        <v>2.4E-2</v>
      </c>
      <c r="AJ496" s="338">
        <v>-1.4999999999999999E-2</v>
      </c>
      <c r="AK496" s="338">
        <v>0.59499999999999997</v>
      </c>
      <c r="AL496" s="331" t="s">
        <v>8328</v>
      </c>
      <c r="AM496" s="331" t="s">
        <v>8329</v>
      </c>
      <c r="AN496" s="332">
        <v>-35.270000000000003</v>
      </c>
      <c r="AO496" s="332">
        <v>-35.270000000000003</v>
      </c>
      <c r="AP496" s="332">
        <v>-32.11</v>
      </c>
      <c r="AQ496" s="90">
        <f t="shared" si="7"/>
        <v>488</v>
      </c>
      <c r="AR496" s="90">
        <f t="shared" si="7"/>
        <v>488</v>
      </c>
      <c r="AS496" s="90">
        <f t="shared" si="7"/>
        <v>493</v>
      </c>
    </row>
    <row r="497" spans="1:45" ht="78.75">
      <c r="A497" s="329">
        <v>44713</v>
      </c>
      <c r="B497" s="330" t="s">
        <v>11456</v>
      </c>
      <c r="C497" s="330" t="s">
        <v>11457</v>
      </c>
      <c r="D497" s="331" t="s">
        <v>61</v>
      </c>
      <c r="E497" s="331" t="s">
        <v>77</v>
      </c>
      <c r="F497" s="332">
        <v>6.44</v>
      </c>
      <c r="G497" s="330" t="s">
        <v>6751</v>
      </c>
      <c r="H497" s="330" t="s">
        <v>60</v>
      </c>
      <c r="I497" s="331" t="s">
        <v>6752</v>
      </c>
      <c r="J497" s="329">
        <v>44713</v>
      </c>
      <c r="K497" s="333" t="s">
        <v>491</v>
      </c>
      <c r="L497" s="334" t="s">
        <v>60</v>
      </c>
      <c r="M497" s="335" t="s">
        <v>11458</v>
      </c>
      <c r="N497" s="335" t="s">
        <v>60</v>
      </c>
      <c r="O497" s="335" t="s">
        <v>60</v>
      </c>
      <c r="P497" s="341" t="s">
        <v>60</v>
      </c>
      <c r="Q497" s="331" t="s">
        <v>10931</v>
      </c>
      <c r="R497" s="333" t="s">
        <v>11459</v>
      </c>
      <c r="S497" s="333" t="s">
        <v>9222</v>
      </c>
      <c r="T497" s="331" t="s">
        <v>6915</v>
      </c>
      <c r="U497" s="331" t="s">
        <v>492</v>
      </c>
      <c r="V497" s="335" t="s">
        <v>11460</v>
      </c>
      <c r="W497" s="333" t="s">
        <v>10904</v>
      </c>
      <c r="X497" s="330" t="s">
        <v>60</v>
      </c>
      <c r="Y497" s="335" t="s">
        <v>60</v>
      </c>
      <c r="Z497" s="333" t="s">
        <v>60</v>
      </c>
      <c r="AA497" s="330" t="s">
        <v>60</v>
      </c>
      <c r="AB497" s="341" t="s">
        <v>60</v>
      </c>
      <c r="AC497" s="332">
        <v>1.41</v>
      </c>
      <c r="AD497" s="341" t="s">
        <v>60</v>
      </c>
      <c r="AE497" s="341" t="s">
        <v>60</v>
      </c>
      <c r="AF497" s="332">
        <v>3.82</v>
      </c>
      <c r="AG497" s="332">
        <v>6.43</v>
      </c>
      <c r="AH497" s="332">
        <v>6.21</v>
      </c>
      <c r="AI497" s="332">
        <v>1.77</v>
      </c>
      <c r="AJ497" s="332">
        <v>-2.82</v>
      </c>
      <c r="AK497" s="332">
        <v>4.5</v>
      </c>
      <c r="AL497" s="331" t="s">
        <v>8328</v>
      </c>
      <c r="AM497" s="331" t="s">
        <v>8329</v>
      </c>
      <c r="AN497" s="332">
        <v>-28.21</v>
      </c>
      <c r="AO497" s="332">
        <v>-36.25</v>
      </c>
      <c r="AP497" s="332">
        <v>-54.13</v>
      </c>
      <c r="AQ497" s="90">
        <f t="shared" si="7"/>
        <v>475</v>
      </c>
      <c r="AR497" s="90">
        <f t="shared" si="7"/>
        <v>489</v>
      </c>
      <c r="AS497" s="90">
        <f t="shared" si="7"/>
        <v>518</v>
      </c>
    </row>
    <row r="498" spans="1:45" ht="191.25">
      <c r="A498" s="329">
        <v>44167</v>
      </c>
      <c r="B498" s="330" t="s">
        <v>2579</v>
      </c>
      <c r="C498" s="330" t="s">
        <v>2580</v>
      </c>
      <c r="D498" s="331" t="s">
        <v>61</v>
      </c>
      <c r="E498" s="331" t="s">
        <v>67</v>
      </c>
      <c r="F498" s="332">
        <v>20.52</v>
      </c>
      <c r="G498" s="330" t="s">
        <v>60</v>
      </c>
      <c r="H498" s="330" t="s">
        <v>2581</v>
      </c>
      <c r="I498" s="331" t="s">
        <v>2582</v>
      </c>
      <c r="J498" s="329">
        <v>44167</v>
      </c>
      <c r="K498" s="333" t="s">
        <v>491</v>
      </c>
      <c r="L498" s="329">
        <v>44169</v>
      </c>
      <c r="M498" s="335" t="s">
        <v>11461</v>
      </c>
      <c r="N498" s="335" t="s">
        <v>11462</v>
      </c>
      <c r="O498" s="335" t="s">
        <v>11463</v>
      </c>
      <c r="P498" s="336">
        <v>384.8</v>
      </c>
      <c r="Q498" s="331" t="s">
        <v>8491</v>
      </c>
      <c r="R498" s="339" t="s">
        <v>11464</v>
      </c>
      <c r="S498" s="333" t="s">
        <v>8508</v>
      </c>
      <c r="T498" s="331" t="s">
        <v>6917</v>
      </c>
      <c r="U498" s="331" t="s">
        <v>492</v>
      </c>
      <c r="V498" s="335" t="s">
        <v>60</v>
      </c>
      <c r="W498" s="333" t="s">
        <v>60</v>
      </c>
      <c r="X498" s="330" t="s">
        <v>60</v>
      </c>
      <c r="Y498" s="335" t="s">
        <v>11465</v>
      </c>
      <c r="Z498" s="333" t="s">
        <v>8808</v>
      </c>
      <c r="AA498" s="330" t="s">
        <v>60</v>
      </c>
      <c r="AB498" s="341" t="s">
        <v>60</v>
      </c>
      <c r="AC498" s="332">
        <v>1.8</v>
      </c>
      <c r="AD498" s="341" t="s">
        <v>60</v>
      </c>
      <c r="AE498" s="341" t="s">
        <v>60</v>
      </c>
      <c r="AF498" s="338">
        <v>0.47799999999999998</v>
      </c>
      <c r="AG498" s="332">
        <v>21.5</v>
      </c>
      <c r="AH498" s="332">
        <v>25.8</v>
      </c>
      <c r="AI498" s="336">
        <v>43.5</v>
      </c>
      <c r="AJ498" s="336">
        <v>10.1</v>
      </c>
      <c r="AK498" s="336">
        <v>34.5</v>
      </c>
      <c r="AL498" s="331" t="s">
        <v>8328</v>
      </c>
      <c r="AM498" s="331" t="s">
        <v>8329</v>
      </c>
      <c r="AN498" s="332">
        <v>-40.479999999999997</v>
      </c>
      <c r="AO498" s="332">
        <v>-36.549999999999997</v>
      </c>
      <c r="AP498" s="332">
        <v>-29.78</v>
      </c>
      <c r="AQ498" s="90">
        <f t="shared" si="7"/>
        <v>491</v>
      </c>
      <c r="AR498" s="90">
        <f t="shared" si="7"/>
        <v>490</v>
      </c>
      <c r="AS498" s="90">
        <f t="shared" si="7"/>
        <v>487</v>
      </c>
    </row>
    <row r="499" spans="1:45" ht="157.5">
      <c r="A499" s="329">
        <v>44754</v>
      </c>
      <c r="B499" s="330" t="s">
        <v>2592</v>
      </c>
      <c r="C499" s="330" t="s">
        <v>2593</v>
      </c>
      <c r="D499" s="331" t="s">
        <v>61</v>
      </c>
      <c r="E499" s="331" t="s">
        <v>67</v>
      </c>
      <c r="F499" s="332">
        <v>10.6</v>
      </c>
      <c r="G499" s="330" t="s">
        <v>2594</v>
      </c>
      <c r="H499" s="330" t="s">
        <v>2595</v>
      </c>
      <c r="I499" s="331" t="s">
        <v>2596</v>
      </c>
      <c r="J499" s="329">
        <v>44754</v>
      </c>
      <c r="K499" s="333" t="s">
        <v>491</v>
      </c>
      <c r="L499" s="329">
        <v>44767</v>
      </c>
      <c r="M499" s="335" t="s">
        <v>11466</v>
      </c>
      <c r="N499" s="335" t="s">
        <v>11467</v>
      </c>
      <c r="O499" s="335" t="s">
        <v>60</v>
      </c>
      <c r="P499" s="336">
        <v>42.8</v>
      </c>
      <c r="Q499" s="331" t="s">
        <v>9073</v>
      </c>
      <c r="R499" s="339" t="s">
        <v>11468</v>
      </c>
      <c r="S499" s="333" t="s">
        <v>8508</v>
      </c>
      <c r="T499" s="331" t="s">
        <v>6917</v>
      </c>
      <c r="U499" s="331" t="s">
        <v>492</v>
      </c>
      <c r="V499" s="335" t="s">
        <v>11469</v>
      </c>
      <c r="W499" s="333" t="s">
        <v>9903</v>
      </c>
      <c r="X499" s="330" t="s">
        <v>60</v>
      </c>
      <c r="Y499" s="335" t="s">
        <v>11470</v>
      </c>
      <c r="Z499" s="333" t="s">
        <v>11471</v>
      </c>
      <c r="AA499" s="340">
        <v>20.7</v>
      </c>
      <c r="AB499" s="341" t="s">
        <v>60</v>
      </c>
      <c r="AC499" s="332">
        <v>1.39</v>
      </c>
      <c r="AD499" s="341" t="s">
        <v>60</v>
      </c>
      <c r="AE499" s="341" t="s">
        <v>60</v>
      </c>
      <c r="AF499" s="332">
        <v>5.33</v>
      </c>
      <c r="AG499" s="332">
        <v>16.37</v>
      </c>
      <c r="AH499" s="332">
        <v>19.559999999999999</v>
      </c>
      <c r="AI499" s="332">
        <v>3.93</v>
      </c>
      <c r="AJ499" s="336">
        <v>-18</v>
      </c>
      <c r="AK499" s="336">
        <v>21.2</v>
      </c>
      <c r="AL499" s="331" t="s">
        <v>8328</v>
      </c>
      <c r="AM499" s="331" t="s">
        <v>8329</v>
      </c>
      <c r="AN499" s="332">
        <v>-44</v>
      </c>
      <c r="AO499" s="332">
        <v>-37.78</v>
      </c>
      <c r="AP499" s="332">
        <v>12.9</v>
      </c>
      <c r="AQ499" s="90">
        <f t="shared" si="7"/>
        <v>493</v>
      </c>
      <c r="AR499" s="90">
        <f t="shared" si="7"/>
        <v>491</v>
      </c>
      <c r="AS499" s="90">
        <f t="shared" si="7"/>
        <v>334</v>
      </c>
    </row>
    <row r="500" spans="1:45" ht="409.5">
      <c r="A500" s="329">
        <v>44155</v>
      </c>
      <c r="B500" s="330" t="s">
        <v>2588</v>
      </c>
      <c r="C500" s="330" t="s">
        <v>2589</v>
      </c>
      <c r="D500" s="331" t="s">
        <v>61</v>
      </c>
      <c r="E500" s="331" t="s">
        <v>67</v>
      </c>
      <c r="F500" s="332">
        <v>15.36</v>
      </c>
      <c r="G500" s="330" t="s">
        <v>60</v>
      </c>
      <c r="H500" s="330" t="s">
        <v>2590</v>
      </c>
      <c r="I500" s="331" t="s">
        <v>2591</v>
      </c>
      <c r="J500" s="329">
        <v>44155</v>
      </c>
      <c r="K500" s="333" t="s">
        <v>491</v>
      </c>
      <c r="L500" s="329">
        <v>44174</v>
      </c>
      <c r="M500" s="335" t="s">
        <v>11472</v>
      </c>
      <c r="N500" s="335" t="s">
        <v>11473</v>
      </c>
      <c r="O500" s="335" t="s">
        <v>60</v>
      </c>
      <c r="P500" s="336">
        <v>223.9</v>
      </c>
      <c r="Q500" s="331" t="s">
        <v>8588</v>
      </c>
      <c r="R500" s="339" t="s">
        <v>11474</v>
      </c>
      <c r="S500" s="333" t="s">
        <v>8671</v>
      </c>
      <c r="T500" s="331" t="s">
        <v>6917</v>
      </c>
      <c r="U500" s="331" t="s">
        <v>492</v>
      </c>
      <c r="V500" s="335" t="s">
        <v>60</v>
      </c>
      <c r="W500" s="333" t="s">
        <v>60</v>
      </c>
      <c r="X500" s="330" t="s">
        <v>60</v>
      </c>
      <c r="Y500" s="335" t="s">
        <v>11475</v>
      </c>
      <c r="Z500" s="339" t="s">
        <v>11476</v>
      </c>
      <c r="AA500" s="330" t="s">
        <v>11477</v>
      </c>
      <c r="AB500" s="341" t="s">
        <v>60</v>
      </c>
      <c r="AC500" s="338">
        <v>0.80400000000000005</v>
      </c>
      <c r="AD500" s="341" t="s">
        <v>60</v>
      </c>
      <c r="AE500" s="341" t="s">
        <v>60</v>
      </c>
      <c r="AF500" s="341" t="s">
        <v>60</v>
      </c>
      <c r="AG500" s="341" t="s">
        <v>60</v>
      </c>
      <c r="AH500" s="332">
        <v>22.2</v>
      </c>
      <c r="AI500" s="336">
        <v>15.4</v>
      </c>
      <c r="AJ500" s="332">
        <v>-2.95</v>
      </c>
      <c r="AK500" s="336">
        <v>30.2</v>
      </c>
      <c r="AL500" s="331" t="s">
        <v>8328</v>
      </c>
      <c r="AM500" s="331" t="s">
        <v>8329</v>
      </c>
      <c r="AN500" s="332">
        <v>-41.75</v>
      </c>
      <c r="AO500" s="332">
        <v>-38.14</v>
      </c>
      <c r="AP500" s="332">
        <v>-22.08</v>
      </c>
      <c r="AQ500" s="90">
        <f t="shared" si="7"/>
        <v>492</v>
      </c>
      <c r="AR500" s="90">
        <f t="shared" si="7"/>
        <v>492</v>
      </c>
      <c r="AS500" s="90">
        <f t="shared" si="7"/>
        <v>472</v>
      </c>
    </row>
    <row r="501" spans="1:45" ht="90">
      <c r="A501" s="329">
        <v>44188</v>
      </c>
      <c r="B501" s="330" t="s">
        <v>2661</v>
      </c>
      <c r="C501" s="330" t="s">
        <v>2662</v>
      </c>
      <c r="D501" s="331" t="s">
        <v>61</v>
      </c>
      <c r="E501" s="331" t="s">
        <v>67</v>
      </c>
      <c r="F501" s="332">
        <v>2.79</v>
      </c>
      <c r="G501" s="330" t="s">
        <v>60</v>
      </c>
      <c r="H501" s="330" t="s">
        <v>2663</v>
      </c>
      <c r="I501" s="331" t="s">
        <v>2664</v>
      </c>
      <c r="J501" s="329">
        <v>44188</v>
      </c>
      <c r="K501" s="333" t="s">
        <v>491</v>
      </c>
      <c r="L501" s="329">
        <v>44187</v>
      </c>
      <c r="M501" s="335" t="s">
        <v>11478</v>
      </c>
      <c r="N501" s="335" t="s">
        <v>60</v>
      </c>
      <c r="O501" s="335" t="s">
        <v>60</v>
      </c>
      <c r="P501" s="336">
        <v>30.5</v>
      </c>
      <c r="Q501" s="331" t="s">
        <v>8511</v>
      </c>
      <c r="R501" s="333" t="s">
        <v>11479</v>
      </c>
      <c r="S501" s="333" t="s">
        <v>8842</v>
      </c>
      <c r="T501" s="331" t="s">
        <v>6923</v>
      </c>
      <c r="U501" s="331" t="s">
        <v>492</v>
      </c>
      <c r="V501" s="335" t="s">
        <v>60</v>
      </c>
      <c r="W501" s="333" t="s">
        <v>60</v>
      </c>
      <c r="X501" s="330" t="s">
        <v>60</v>
      </c>
      <c r="Y501" s="335" t="s">
        <v>11480</v>
      </c>
      <c r="Z501" s="333" t="s">
        <v>11481</v>
      </c>
      <c r="AA501" s="330" t="s">
        <v>60</v>
      </c>
      <c r="AB501" s="341" t="s">
        <v>60</v>
      </c>
      <c r="AC501" s="332">
        <v>3.55</v>
      </c>
      <c r="AD501" s="341" t="s">
        <v>60</v>
      </c>
      <c r="AE501" s="341" t="s">
        <v>60</v>
      </c>
      <c r="AF501" s="341" t="s">
        <v>60</v>
      </c>
      <c r="AG501" s="341" t="s">
        <v>60</v>
      </c>
      <c r="AH501" s="332">
        <v>4.53</v>
      </c>
      <c r="AI501" s="342">
        <v>0</v>
      </c>
      <c r="AJ501" s="336">
        <v>-13.8</v>
      </c>
      <c r="AK501" s="338">
        <v>0.61099999999999999</v>
      </c>
      <c r="AL501" s="331" t="s">
        <v>8328</v>
      </c>
      <c r="AM501" s="331" t="s">
        <v>8329</v>
      </c>
      <c r="AN501" s="332">
        <v>-50.33</v>
      </c>
      <c r="AO501" s="332">
        <v>-38.71</v>
      </c>
      <c r="AP501" s="332">
        <v>-19.32</v>
      </c>
      <c r="AQ501" s="90">
        <f t="shared" si="7"/>
        <v>506</v>
      </c>
      <c r="AR501" s="90">
        <f t="shared" si="7"/>
        <v>493</v>
      </c>
      <c r="AS501" s="90">
        <f t="shared" si="7"/>
        <v>466</v>
      </c>
    </row>
    <row r="502" spans="1:45" ht="180">
      <c r="A502" s="329">
        <v>44217</v>
      </c>
      <c r="B502" s="330" t="s">
        <v>2531</v>
      </c>
      <c r="C502" s="330" t="s">
        <v>2532</v>
      </c>
      <c r="D502" s="331" t="s">
        <v>61</v>
      </c>
      <c r="E502" s="331" t="s">
        <v>67</v>
      </c>
      <c r="F502" s="332">
        <v>13.43</v>
      </c>
      <c r="G502" s="330" t="s">
        <v>60</v>
      </c>
      <c r="H502" s="330" t="s">
        <v>60</v>
      </c>
      <c r="I502" s="331" t="s">
        <v>2533</v>
      </c>
      <c r="J502" s="329">
        <v>44217</v>
      </c>
      <c r="K502" s="333" t="s">
        <v>491</v>
      </c>
      <c r="L502" s="329">
        <v>44216</v>
      </c>
      <c r="M502" s="335" t="s">
        <v>11482</v>
      </c>
      <c r="N502" s="335" t="s">
        <v>11483</v>
      </c>
      <c r="O502" s="335" t="s">
        <v>11484</v>
      </c>
      <c r="P502" s="332">
        <v>8.8699999999999992</v>
      </c>
      <c r="Q502" s="331" t="s">
        <v>8695</v>
      </c>
      <c r="R502" s="339" t="s">
        <v>11485</v>
      </c>
      <c r="S502" s="333" t="s">
        <v>8508</v>
      </c>
      <c r="T502" s="331" t="s">
        <v>6917</v>
      </c>
      <c r="U502" s="331" t="s">
        <v>492</v>
      </c>
      <c r="V502" s="335" t="s">
        <v>60</v>
      </c>
      <c r="W502" s="333" t="s">
        <v>60</v>
      </c>
      <c r="X502" s="330" t="s">
        <v>60</v>
      </c>
      <c r="Y502" s="335" t="s">
        <v>60</v>
      </c>
      <c r="Z502" s="333" t="s">
        <v>60</v>
      </c>
      <c r="AA502" s="330" t="s">
        <v>60</v>
      </c>
      <c r="AB502" s="332">
        <v>10.51</v>
      </c>
      <c r="AC502" s="332">
        <v>7.16</v>
      </c>
      <c r="AD502" s="341" t="s">
        <v>60</v>
      </c>
      <c r="AE502" s="341" t="s">
        <v>60</v>
      </c>
      <c r="AF502" s="332">
        <v>2.16</v>
      </c>
      <c r="AG502" s="332">
        <v>20.170000000000002</v>
      </c>
      <c r="AH502" s="332">
        <v>22.86</v>
      </c>
      <c r="AI502" s="336">
        <v>10.199999999999999</v>
      </c>
      <c r="AJ502" s="332">
        <v>-2.95</v>
      </c>
      <c r="AK502" s="336">
        <v>12.2</v>
      </c>
      <c r="AL502" s="331" t="s">
        <v>8328</v>
      </c>
      <c r="AM502" s="331" t="s">
        <v>8329</v>
      </c>
      <c r="AN502" s="332">
        <v>-30.58</v>
      </c>
      <c r="AO502" s="332">
        <v>-39.75</v>
      </c>
      <c r="AP502" s="332">
        <v>-44.69</v>
      </c>
      <c r="AQ502" s="90">
        <f t="shared" si="7"/>
        <v>481</v>
      </c>
      <c r="AR502" s="90">
        <f t="shared" si="7"/>
        <v>494</v>
      </c>
      <c r="AS502" s="90">
        <f t="shared" si="7"/>
        <v>504</v>
      </c>
    </row>
    <row r="503" spans="1:45" ht="90">
      <c r="A503" s="329">
        <v>44852</v>
      </c>
      <c r="B503" s="330" t="s">
        <v>2478</v>
      </c>
      <c r="C503" s="330" t="s">
        <v>2479</v>
      </c>
      <c r="D503" s="331" t="s">
        <v>61</v>
      </c>
      <c r="E503" s="331" t="s">
        <v>77</v>
      </c>
      <c r="F503" s="332">
        <v>23.63</v>
      </c>
      <c r="G503" s="330" t="s">
        <v>2480</v>
      </c>
      <c r="H503" s="330" t="s">
        <v>60</v>
      </c>
      <c r="I503" s="331" t="s">
        <v>2481</v>
      </c>
      <c r="J503" s="329">
        <v>44852</v>
      </c>
      <c r="K503" s="333" t="s">
        <v>491</v>
      </c>
      <c r="L503" s="334" t="s">
        <v>60</v>
      </c>
      <c r="M503" s="335" t="s">
        <v>11486</v>
      </c>
      <c r="N503" s="335" t="s">
        <v>60</v>
      </c>
      <c r="O503" s="335" t="s">
        <v>60</v>
      </c>
      <c r="P503" s="336">
        <v>28.4</v>
      </c>
      <c r="Q503" s="331" t="s">
        <v>10245</v>
      </c>
      <c r="R503" s="339" t="s">
        <v>11487</v>
      </c>
      <c r="S503" s="333" t="s">
        <v>8671</v>
      </c>
      <c r="T503" s="331" t="s">
        <v>6917</v>
      </c>
      <c r="U503" s="331" t="s">
        <v>492</v>
      </c>
      <c r="V503" s="335" t="s">
        <v>11488</v>
      </c>
      <c r="W503" s="333" t="s">
        <v>9903</v>
      </c>
      <c r="X503" s="330" t="s">
        <v>60</v>
      </c>
      <c r="Y503" s="335" t="s">
        <v>60</v>
      </c>
      <c r="Z503" s="333" t="s">
        <v>60</v>
      </c>
      <c r="AA503" s="330" t="s">
        <v>60</v>
      </c>
      <c r="AB503" s="332">
        <v>21.49</v>
      </c>
      <c r="AC503" s="332">
        <v>1.07</v>
      </c>
      <c r="AD503" s="332">
        <v>8.98</v>
      </c>
      <c r="AE503" s="332">
        <v>19.34</v>
      </c>
      <c r="AF503" s="338">
        <v>0.68600000000000005</v>
      </c>
      <c r="AG503" s="332">
        <v>24.25</v>
      </c>
      <c r="AH503" s="332">
        <v>18.32</v>
      </c>
      <c r="AI503" s="336">
        <v>35.700000000000003</v>
      </c>
      <c r="AJ503" s="338">
        <v>0.86099999999999999</v>
      </c>
      <c r="AK503" s="336">
        <v>34.5</v>
      </c>
      <c r="AL503" s="331" t="s">
        <v>8328</v>
      </c>
      <c r="AM503" s="331" t="s">
        <v>8329</v>
      </c>
      <c r="AN503" s="332">
        <v>-24.62</v>
      </c>
      <c r="AO503" s="332">
        <v>-40.42</v>
      </c>
      <c r="AP503" s="332">
        <v>8.74</v>
      </c>
      <c r="AQ503" s="90">
        <f t="shared" si="7"/>
        <v>467</v>
      </c>
      <c r="AR503" s="90">
        <f t="shared" si="7"/>
        <v>495</v>
      </c>
      <c r="AS503" s="90">
        <f t="shared" si="7"/>
        <v>364</v>
      </c>
    </row>
    <row r="504" spans="1:45" ht="270">
      <c r="A504" s="329">
        <v>44666</v>
      </c>
      <c r="B504" s="330" t="s">
        <v>2610</v>
      </c>
      <c r="C504" s="330" t="s">
        <v>2611</v>
      </c>
      <c r="D504" s="331" t="s">
        <v>61</v>
      </c>
      <c r="E504" s="331" t="s">
        <v>77</v>
      </c>
      <c r="F504" s="332">
        <v>13.51</v>
      </c>
      <c r="G504" s="330" t="s">
        <v>2612</v>
      </c>
      <c r="H504" s="330" t="s">
        <v>60</v>
      </c>
      <c r="I504" s="331" t="s">
        <v>2613</v>
      </c>
      <c r="J504" s="329">
        <v>44666</v>
      </c>
      <c r="K504" s="333" t="s">
        <v>491</v>
      </c>
      <c r="L504" s="334" t="s">
        <v>60</v>
      </c>
      <c r="M504" s="335" t="s">
        <v>11489</v>
      </c>
      <c r="N504" s="335" t="s">
        <v>11490</v>
      </c>
      <c r="O504" s="335" t="s">
        <v>11491</v>
      </c>
      <c r="P504" s="336">
        <v>31.7</v>
      </c>
      <c r="Q504" s="331" t="s">
        <v>8344</v>
      </c>
      <c r="R504" s="339" t="s">
        <v>11492</v>
      </c>
      <c r="S504" s="333" t="s">
        <v>9334</v>
      </c>
      <c r="T504" s="331" t="s">
        <v>6917</v>
      </c>
      <c r="U504" s="331" t="s">
        <v>492</v>
      </c>
      <c r="V504" s="335" t="s">
        <v>11493</v>
      </c>
      <c r="W504" s="339" t="s">
        <v>11494</v>
      </c>
      <c r="X504" s="330" t="s">
        <v>60</v>
      </c>
      <c r="Y504" s="335" t="s">
        <v>60</v>
      </c>
      <c r="Z504" s="333" t="s">
        <v>60</v>
      </c>
      <c r="AA504" s="330" t="s">
        <v>60</v>
      </c>
      <c r="AB504" s="341" t="s">
        <v>60</v>
      </c>
      <c r="AC504" s="332">
        <v>3.6</v>
      </c>
      <c r="AD504" s="341" t="s">
        <v>60</v>
      </c>
      <c r="AE504" s="341" t="s">
        <v>60</v>
      </c>
      <c r="AF504" s="332">
        <v>2.44</v>
      </c>
      <c r="AG504" s="332">
        <v>19.37</v>
      </c>
      <c r="AH504" s="332">
        <v>19.579999999999998</v>
      </c>
      <c r="AI504" s="332">
        <v>4.2699999999999996</v>
      </c>
      <c r="AJ504" s="332">
        <v>-3.16</v>
      </c>
      <c r="AK504" s="336">
        <v>10.1</v>
      </c>
      <c r="AL504" s="331" t="s">
        <v>8328</v>
      </c>
      <c r="AM504" s="331" t="s">
        <v>8329</v>
      </c>
      <c r="AN504" s="332">
        <v>-45.96</v>
      </c>
      <c r="AO504" s="332">
        <v>-40.61</v>
      </c>
      <c r="AP504" s="332">
        <v>-48.82</v>
      </c>
      <c r="AQ504" s="90">
        <f t="shared" si="7"/>
        <v>496</v>
      </c>
      <c r="AR504" s="90">
        <f t="shared" si="7"/>
        <v>496</v>
      </c>
      <c r="AS504" s="90">
        <f t="shared" si="7"/>
        <v>509</v>
      </c>
    </row>
    <row r="505" spans="1:45" ht="281.25">
      <c r="A505" s="329">
        <v>44167</v>
      </c>
      <c r="B505" s="330" t="s">
        <v>2614</v>
      </c>
      <c r="C505" s="330" t="s">
        <v>2615</v>
      </c>
      <c r="D505" s="331" t="s">
        <v>61</v>
      </c>
      <c r="E505" s="331" t="s">
        <v>67</v>
      </c>
      <c r="F505" s="332">
        <v>4.76</v>
      </c>
      <c r="G505" s="330" t="s">
        <v>2616</v>
      </c>
      <c r="H505" s="330" t="s">
        <v>2617</v>
      </c>
      <c r="I505" s="331" t="s">
        <v>2618</v>
      </c>
      <c r="J505" s="329">
        <v>44167</v>
      </c>
      <c r="K505" s="333" t="s">
        <v>491</v>
      </c>
      <c r="L505" s="329">
        <v>44228</v>
      </c>
      <c r="M505" s="335" t="s">
        <v>11495</v>
      </c>
      <c r="N505" s="335" t="s">
        <v>11496</v>
      </c>
      <c r="O505" s="335" t="s">
        <v>60</v>
      </c>
      <c r="P505" s="332">
        <v>1.23</v>
      </c>
      <c r="Q505" s="331" t="s">
        <v>8323</v>
      </c>
      <c r="R505" s="339" t="s">
        <v>11497</v>
      </c>
      <c r="S505" s="333" t="s">
        <v>9119</v>
      </c>
      <c r="T505" s="331" t="s">
        <v>6917</v>
      </c>
      <c r="U505" s="331" t="s">
        <v>492</v>
      </c>
      <c r="V505" s="335" t="s">
        <v>11498</v>
      </c>
      <c r="W505" s="333" t="s">
        <v>9121</v>
      </c>
      <c r="X505" s="330" t="s">
        <v>60</v>
      </c>
      <c r="Y505" s="335" t="s">
        <v>11499</v>
      </c>
      <c r="Z505" s="339" t="s">
        <v>11500</v>
      </c>
      <c r="AA505" s="330" t="s">
        <v>60</v>
      </c>
      <c r="AB505" s="332">
        <v>5.37</v>
      </c>
      <c r="AC505" s="332">
        <v>8.67</v>
      </c>
      <c r="AD505" s="332">
        <v>9.07</v>
      </c>
      <c r="AE505" s="332">
        <v>9.91</v>
      </c>
      <c r="AF505" s="338">
        <v>0.90400000000000003</v>
      </c>
      <c r="AG505" s="332">
        <v>5.34</v>
      </c>
      <c r="AH505" s="332">
        <v>1.19</v>
      </c>
      <c r="AI505" s="332">
        <v>6.35</v>
      </c>
      <c r="AJ505" s="338">
        <v>-0.50900000000000001</v>
      </c>
      <c r="AK505" s="332">
        <v>4.1500000000000004</v>
      </c>
      <c r="AL505" s="331" t="s">
        <v>8328</v>
      </c>
      <c r="AM505" s="331" t="s">
        <v>8329</v>
      </c>
      <c r="AN505" s="332">
        <v>-46.97</v>
      </c>
      <c r="AO505" s="332">
        <v>-44.44</v>
      </c>
      <c r="AP505" s="332">
        <v>-38.6</v>
      </c>
      <c r="AQ505" s="90">
        <f t="shared" si="7"/>
        <v>497</v>
      </c>
      <c r="AR505" s="90">
        <f t="shared" si="7"/>
        <v>497</v>
      </c>
      <c r="AS505" s="90">
        <f t="shared" si="7"/>
        <v>499</v>
      </c>
    </row>
    <row r="506" spans="1:45" ht="157.5">
      <c r="A506" s="329">
        <v>44473</v>
      </c>
      <c r="B506" s="330" t="s">
        <v>2639</v>
      </c>
      <c r="C506" s="330" t="s">
        <v>2640</v>
      </c>
      <c r="D506" s="331" t="s">
        <v>61</v>
      </c>
      <c r="E506" s="331" t="s">
        <v>67</v>
      </c>
      <c r="F506" s="332">
        <v>27.83</v>
      </c>
      <c r="G506" s="330" t="s">
        <v>2641</v>
      </c>
      <c r="H506" s="330" t="s">
        <v>2642</v>
      </c>
      <c r="I506" s="331" t="s">
        <v>2643</v>
      </c>
      <c r="J506" s="329">
        <v>44473</v>
      </c>
      <c r="K506" s="333" t="s">
        <v>491</v>
      </c>
      <c r="L506" s="329">
        <v>44468</v>
      </c>
      <c r="M506" s="335" t="s">
        <v>11501</v>
      </c>
      <c r="N506" s="335" t="s">
        <v>11502</v>
      </c>
      <c r="O506" s="335" t="s">
        <v>11503</v>
      </c>
      <c r="P506" s="336">
        <v>40.700000000000003</v>
      </c>
      <c r="Q506" s="331" t="s">
        <v>9767</v>
      </c>
      <c r="R506" s="339" t="s">
        <v>11504</v>
      </c>
      <c r="S506" s="333" t="s">
        <v>11505</v>
      </c>
      <c r="T506" s="331" t="s">
        <v>6917</v>
      </c>
      <c r="U506" s="331" t="s">
        <v>492</v>
      </c>
      <c r="V506" s="335" t="s">
        <v>11506</v>
      </c>
      <c r="W506" s="333" t="s">
        <v>9903</v>
      </c>
      <c r="X506" s="330" t="s">
        <v>60</v>
      </c>
      <c r="Y506" s="335" t="s">
        <v>11507</v>
      </c>
      <c r="Z506" s="333" t="s">
        <v>8808</v>
      </c>
      <c r="AA506" s="330" t="s">
        <v>60</v>
      </c>
      <c r="AB506" s="341" t="s">
        <v>60</v>
      </c>
      <c r="AC506" s="332">
        <v>1.31</v>
      </c>
      <c r="AD506" s="341" t="s">
        <v>60</v>
      </c>
      <c r="AE506" s="341" t="s">
        <v>60</v>
      </c>
      <c r="AF506" s="338">
        <v>0.622</v>
      </c>
      <c r="AG506" s="332">
        <v>33.450000000000003</v>
      </c>
      <c r="AH506" s="332">
        <v>24.22</v>
      </c>
      <c r="AI506" s="336">
        <v>59</v>
      </c>
      <c r="AJ506" s="332">
        <v>-4.04</v>
      </c>
      <c r="AK506" s="336">
        <v>22.8</v>
      </c>
      <c r="AL506" s="331" t="s">
        <v>8328</v>
      </c>
      <c r="AM506" s="331" t="s">
        <v>8329</v>
      </c>
      <c r="AN506" s="332">
        <v>-49.15</v>
      </c>
      <c r="AO506" s="332">
        <v>-45.45</v>
      </c>
      <c r="AP506" s="332">
        <v>-48.28</v>
      </c>
      <c r="AQ506" s="90">
        <f t="shared" si="7"/>
        <v>502</v>
      </c>
      <c r="AR506" s="90">
        <f t="shared" si="7"/>
        <v>498</v>
      </c>
      <c r="AS506" s="90">
        <f t="shared" si="7"/>
        <v>507</v>
      </c>
    </row>
    <row r="507" spans="1:45" ht="112.5">
      <c r="A507" s="329">
        <v>44477</v>
      </c>
      <c r="B507" s="330" t="s">
        <v>2619</v>
      </c>
      <c r="C507" s="330" t="s">
        <v>2620</v>
      </c>
      <c r="D507" s="331" t="s">
        <v>61</v>
      </c>
      <c r="E507" s="331" t="s">
        <v>67</v>
      </c>
      <c r="F507" s="332">
        <v>4.93</v>
      </c>
      <c r="G507" s="330" t="s">
        <v>2621</v>
      </c>
      <c r="H507" s="330" t="s">
        <v>60</v>
      </c>
      <c r="I507" s="331" t="s">
        <v>2622</v>
      </c>
      <c r="J507" s="329">
        <v>44477</v>
      </c>
      <c r="K507" s="333" t="s">
        <v>491</v>
      </c>
      <c r="L507" s="329">
        <v>44477</v>
      </c>
      <c r="M507" s="335" t="s">
        <v>11508</v>
      </c>
      <c r="N507" s="335" t="s">
        <v>11509</v>
      </c>
      <c r="O507" s="335" t="s">
        <v>60</v>
      </c>
      <c r="P507" s="336">
        <v>961.2</v>
      </c>
      <c r="Q507" s="331" t="s">
        <v>8884</v>
      </c>
      <c r="R507" s="339" t="s">
        <v>11510</v>
      </c>
      <c r="S507" s="333" t="s">
        <v>10237</v>
      </c>
      <c r="T507" s="331" t="s">
        <v>6917</v>
      </c>
      <c r="U507" s="331" t="s">
        <v>492</v>
      </c>
      <c r="V507" s="335" t="s">
        <v>60</v>
      </c>
      <c r="W507" s="333" t="s">
        <v>10239</v>
      </c>
      <c r="X507" s="330" t="s">
        <v>60</v>
      </c>
      <c r="Y507" s="335" t="s">
        <v>60</v>
      </c>
      <c r="Z507" s="333" t="s">
        <v>60</v>
      </c>
      <c r="AA507" s="330" t="s">
        <v>60</v>
      </c>
      <c r="AB507" s="332">
        <v>63.59</v>
      </c>
      <c r="AC507" s="332">
        <v>1.66</v>
      </c>
      <c r="AD507" s="332">
        <v>11.5</v>
      </c>
      <c r="AE507" s="332">
        <v>21.98</v>
      </c>
      <c r="AF507" s="338">
        <v>0.34699999999999998</v>
      </c>
      <c r="AG507" s="332">
        <v>5.78</v>
      </c>
      <c r="AH507" s="332">
        <v>4.76</v>
      </c>
      <c r="AI507" s="336">
        <v>22.3</v>
      </c>
      <c r="AJ507" s="338">
        <v>0.121</v>
      </c>
      <c r="AK507" s="336">
        <v>11.5</v>
      </c>
      <c r="AL507" s="331" t="s">
        <v>8328</v>
      </c>
      <c r="AM507" s="331" t="s">
        <v>8329</v>
      </c>
      <c r="AN507" s="332">
        <v>-47.12</v>
      </c>
      <c r="AO507" s="332">
        <v>-46.08</v>
      </c>
      <c r="AP507" s="332">
        <v>-43.1</v>
      </c>
      <c r="AQ507" s="90">
        <f t="shared" si="7"/>
        <v>498</v>
      </c>
      <c r="AR507" s="90">
        <f t="shared" si="7"/>
        <v>499</v>
      </c>
      <c r="AS507" s="90">
        <f t="shared" si="7"/>
        <v>503</v>
      </c>
    </row>
    <row r="508" spans="1:45" ht="270">
      <c r="A508" s="329">
        <v>44180</v>
      </c>
      <c r="B508" s="330" t="s">
        <v>2482</v>
      </c>
      <c r="C508" s="330" t="s">
        <v>2483</v>
      </c>
      <c r="D508" s="331" t="s">
        <v>61</v>
      </c>
      <c r="E508" s="331" t="s">
        <v>67</v>
      </c>
      <c r="F508" s="332">
        <v>12.71</v>
      </c>
      <c r="G508" s="330" t="s">
        <v>2484</v>
      </c>
      <c r="H508" s="330" t="s">
        <v>2485</v>
      </c>
      <c r="I508" s="331" t="s">
        <v>2486</v>
      </c>
      <c r="J508" s="329">
        <v>44180</v>
      </c>
      <c r="K508" s="333" t="s">
        <v>491</v>
      </c>
      <c r="L508" s="329">
        <v>44180</v>
      </c>
      <c r="M508" s="335" t="s">
        <v>11511</v>
      </c>
      <c r="N508" s="335" t="s">
        <v>11512</v>
      </c>
      <c r="O508" s="335" t="s">
        <v>11513</v>
      </c>
      <c r="P508" s="332">
        <v>2.46</v>
      </c>
      <c r="Q508" s="331" t="s">
        <v>8426</v>
      </c>
      <c r="R508" s="333" t="s">
        <v>11514</v>
      </c>
      <c r="S508" s="333" t="s">
        <v>9119</v>
      </c>
      <c r="T508" s="331" t="s">
        <v>6917</v>
      </c>
      <c r="U508" s="331" t="s">
        <v>492</v>
      </c>
      <c r="V508" s="335" t="s">
        <v>11515</v>
      </c>
      <c r="W508" s="333" t="s">
        <v>9121</v>
      </c>
      <c r="X508" s="340">
        <v>24.2</v>
      </c>
      <c r="Y508" s="335" t="s">
        <v>11516</v>
      </c>
      <c r="Z508" s="333" t="s">
        <v>9121</v>
      </c>
      <c r="AA508" s="340">
        <v>90.4</v>
      </c>
      <c r="AB508" s="341" t="s">
        <v>60</v>
      </c>
      <c r="AC508" s="338">
        <v>0.66800000000000004</v>
      </c>
      <c r="AD508" s="332">
        <v>20.239999999999998</v>
      </c>
      <c r="AE508" s="341" t="s">
        <v>60</v>
      </c>
      <c r="AF508" s="332">
        <v>2.39</v>
      </c>
      <c r="AG508" s="332">
        <v>15.96</v>
      </c>
      <c r="AH508" s="332">
        <v>7.48</v>
      </c>
      <c r="AI508" s="332">
        <v>2.42</v>
      </c>
      <c r="AJ508" s="332">
        <v>-1.98</v>
      </c>
      <c r="AK508" s="336">
        <v>24.6</v>
      </c>
      <c r="AL508" s="331" t="s">
        <v>8328</v>
      </c>
      <c r="AM508" s="331" t="s">
        <v>8329</v>
      </c>
      <c r="AN508" s="332">
        <v>-24.87</v>
      </c>
      <c r="AO508" s="332">
        <v>-46.62</v>
      </c>
      <c r="AP508" s="332">
        <v>-29</v>
      </c>
      <c r="AQ508" s="90">
        <f t="shared" si="7"/>
        <v>468</v>
      </c>
      <c r="AR508" s="90">
        <f t="shared" si="7"/>
        <v>500</v>
      </c>
      <c r="AS508" s="90">
        <f t="shared" si="7"/>
        <v>486</v>
      </c>
    </row>
    <row r="509" spans="1:45" ht="146.25">
      <c r="A509" s="329">
        <v>44536</v>
      </c>
      <c r="B509" s="330" t="s">
        <v>2623</v>
      </c>
      <c r="C509" s="330" t="s">
        <v>2624</v>
      </c>
      <c r="D509" s="331" t="s">
        <v>61</v>
      </c>
      <c r="E509" s="331" t="s">
        <v>67</v>
      </c>
      <c r="F509" s="332">
        <v>7.22</v>
      </c>
      <c r="G509" s="330" t="s">
        <v>60</v>
      </c>
      <c r="H509" s="330" t="s">
        <v>2625</v>
      </c>
      <c r="I509" s="331" t="s">
        <v>2626</v>
      </c>
      <c r="J509" s="329">
        <v>44536</v>
      </c>
      <c r="K509" s="333" t="s">
        <v>491</v>
      </c>
      <c r="L509" s="329">
        <v>44529</v>
      </c>
      <c r="M509" s="335" t="s">
        <v>11517</v>
      </c>
      <c r="N509" s="335" t="s">
        <v>11518</v>
      </c>
      <c r="O509" s="335" t="s">
        <v>11519</v>
      </c>
      <c r="P509" s="336">
        <v>10.9</v>
      </c>
      <c r="Q509" s="331" t="s">
        <v>9031</v>
      </c>
      <c r="R509" s="339" t="s">
        <v>11520</v>
      </c>
      <c r="S509" s="333" t="s">
        <v>8508</v>
      </c>
      <c r="T509" s="331" t="s">
        <v>6917</v>
      </c>
      <c r="U509" s="331" t="s">
        <v>492</v>
      </c>
      <c r="V509" s="335" t="s">
        <v>60</v>
      </c>
      <c r="W509" s="333" t="s">
        <v>60</v>
      </c>
      <c r="X509" s="330" t="s">
        <v>60</v>
      </c>
      <c r="Y509" s="335" t="s">
        <v>11521</v>
      </c>
      <c r="Z509" s="333" t="s">
        <v>11411</v>
      </c>
      <c r="AA509" s="330" t="s">
        <v>60</v>
      </c>
      <c r="AB509" s="332">
        <v>21.82</v>
      </c>
      <c r="AC509" s="332">
        <v>2.12</v>
      </c>
      <c r="AD509" s="332">
        <v>7.1</v>
      </c>
      <c r="AE509" s="332">
        <v>12.52</v>
      </c>
      <c r="AF509" s="332">
        <v>1.63</v>
      </c>
      <c r="AG509" s="332">
        <v>10.57</v>
      </c>
      <c r="AH509" s="332">
        <v>12.82</v>
      </c>
      <c r="AI509" s="332">
        <v>5.64</v>
      </c>
      <c r="AJ509" s="338">
        <v>2.9000000000000001E-2</v>
      </c>
      <c r="AK509" s="332">
        <v>7.54</v>
      </c>
      <c r="AL509" s="331" t="s">
        <v>8328</v>
      </c>
      <c r="AM509" s="331" t="s">
        <v>8329</v>
      </c>
      <c r="AN509" s="332">
        <v>-47.82</v>
      </c>
      <c r="AO509" s="332">
        <v>-47.82</v>
      </c>
      <c r="AP509" s="332">
        <v>-48.4</v>
      </c>
      <c r="AQ509" s="90">
        <f t="shared" si="7"/>
        <v>499</v>
      </c>
      <c r="AR509" s="90">
        <f t="shared" si="7"/>
        <v>501</v>
      </c>
      <c r="AS509" s="90">
        <f t="shared" si="7"/>
        <v>508</v>
      </c>
    </row>
    <row r="510" spans="1:45" ht="180">
      <c r="A510" s="329">
        <v>44525</v>
      </c>
      <c r="B510" s="330" t="s">
        <v>2636</v>
      </c>
      <c r="C510" s="330" t="s">
        <v>2637</v>
      </c>
      <c r="D510" s="331" t="s">
        <v>61</v>
      </c>
      <c r="E510" s="331" t="s">
        <v>67</v>
      </c>
      <c r="F510" s="332">
        <v>6.9</v>
      </c>
      <c r="G510" s="330" t="s">
        <v>60</v>
      </c>
      <c r="H510" s="330" t="s">
        <v>60</v>
      </c>
      <c r="I510" s="331" t="s">
        <v>2638</v>
      </c>
      <c r="J510" s="329">
        <v>44525</v>
      </c>
      <c r="K510" s="333" t="s">
        <v>491</v>
      </c>
      <c r="L510" s="329">
        <v>44529</v>
      </c>
      <c r="M510" s="335" t="s">
        <v>11522</v>
      </c>
      <c r="N510" s="335" t="s">
        <v>11523</v>
      </c>
      <c r="O510" s="335" t="s">
        <v>11524</v>
      </c>
      <c r="P510" s="332">
        <v>4.4000000000000004</v>
      </c>
      <c r="Q510" s="331" t="s">
        <v>8840</v>
      </c>
      <c r="R510" s="333" t="s">
        <v>11525</v>
      </c>
      <c r="S510" s="333" t="s">
        <v>11096</v>
      </c>
      <c r="T510" s="331" t="s">
        <v>6917</v>
      </c>
      <c r="U510" s="331" t="s">
        <v>492</v>
      </c>
      <c r="V510" s="335" t="s">
        <v>60</v>
      </c>
      <c r="W510" s="333" t="s">
        <v>60</v>
      </c>
      <c r="X510" s="330" t="s">
        <v>60</v>
      </c>
      <c r="Y510" s="335" t="s">
        <v>60</v>
      </c>
      <c r="Z510" s="333" t="s">
        <v>60</v>
      </c>
      <c r="AA510" s="330" t="s">
        <v>60</v>
      </c>
      <c r="AB510" s="341" t="s">
        <v>60</v>
      </c>
      <c r="AC510" s="332">
        <v>1.27</v>
      </c>
      <c r="AD510" s="341" t="s">
        <v>60</v>
      </c>
      <c r="AE510" s="341" t="s">
        <v>60</v>
      </c>
      <c r="AF510" s="332">
        <v>1.86</v>
      </c>
      <c r="AG510" s="332">
        <v>10.4</v>
      </c>
      <c r="AH510" s="332">
        <v>9.6199999999999992</v>
      </c>
      <c r="AI510" s="332">
        <v>4.1500000000000004</v>
      </c>
      <c r="AJ510" s="332">
        <v>-2.02</v>
      </c>
      <c r="AK510" s="332">
        <v>9.16</v>
      </c>
      <c r="AL510" s="331" t="s">
        <v>8328</v>
      </c>
      <c r="AM510" s="331" t="s">
        <v>8329</v>
      </c>
      <c r="AN510" s="332">
        <v>-48.63</v>
      </c>
      <c r="AO510" s="332">
        <v>-48.63</v>
      </c>
      <c r="AP510" s="332">
        <v>9.01</v>
      </c>
      <c r="AQ510" s="90">
        <f t="shared" si="7"/>
        <v>501</v>
      </c>
      <c r="AR510" s="90">
        <f t="shared" si="7"/>
        <v>502</v>
      </c>
      <c r="AS510" s="90">
        <f t="shared" si="7"/>
        <v>360</v>
      </c>
    </row>
    <row r="511" spans="1:45" ht="135">
      <c r="A511" s="329">
        <v>43839</v>
      </c>
      <c r="B511" s="330" t="s">
        <v>2644</v>
      </c>
      <c r="C511" s="330" t="s">
        <v>2645</v>
      </c>
      <c r="D511" s="331" t="s">
        <v>61</v>
      </c>
      <c r="E511" s="331" t="s">
        <v>67</v>
      </c>
      <c r="F511" s="338">
        <v>0.184</v>
      </c>
      <c r="G511" s="330" t="s">
        <v>60</v>
      </c>
      <c r="H511" s="330" t="s">
        <v>2646</v>
      </c>
      <c r="I511" s="331" t="s">
        <v>2647</v>
      </c>
      <c r="J511" s="329">
        <v>43839</v>
      </c>
      <c r="K511" s="333" t="s">
        <v>491</v>
      </c>
      <c r="L511" s="329">
        <v>43990</v>
      </c>
      <c r="M511" s="335" t="s">
        <v>11526</v>
      </c>
      <c r="N511" s="335" t="s">
        <v>60</v>
      </c>
      <c r="O511" s="335" t="s">
        <v>60</v>
      </c>
      <c r="P511" s="341" t="s">
        <v>60</v>
      </c>
      <c r="Q511" s="331" t="s">
        <v>8669</v>
      </c>
      <c r="R511" s="333" t="s">
        <v>11527</v>
      </c>
      <c r="S511" s="333" t="s">
        <v>10311</v>
      </c>
      <c r="T511" s="331" t="s">
        <v>6917</v>
      </c>
      <c r="U511" s="331" t="s">
        <v>492</v>
      </c>
      <c r="V511" s="335" t="s">
        <v>60</v>
      </c>
      <c r="W511" s="333" t="s">
        <v>60</v>
      </c>
      <c r="X511" s="330" t="s">
        <v>60</v>
      </c>
      <c r="Y511" s="335" t="s">
        <v>11528</v>
      </c>
      <c r="Z511" s="333" t="s">
        <v>11170</v>
      </c>
      <c r="AA511" s="330" t="s">
        <v>60</v>
      </c>
      <c r="AB511" s="341" t="s">
        <v>60</v>
      </c>
      <c r="AC511" s="332">
        <v>26.9</v>
      </c>
      <c r="AD511" s="341" t="s">
        <v>60</v>
      </c>
      <c r="AE511" s="341" t="s">
        <v>60</v>
      </c>
      <c r="AF511" s="332">
        <v>16.899999999999999</v>
      </c>
      <c r="AG511" s="338">
        <v>0.32100000000000001</v>
      </c>
      <c r="AH511" s="338">
        <v>0.314</v>
      </c>
      <c r="AI511" s="342">
        <v>0</v>
      </c>
      <c r="AJ511" s="338">
        <v>-3.7999999999999999E-2</v>
      </c>
      <c r="AK511" s="338">
        <v>8.0000000000000002E-3</v>
      </c>
      <c r="AL511" s="331" t="s">
        <v>8328</v>
      </c>
      <c r="AM511" s="331" t="s">
        <v>8329</v>
      </c>
      <c r="AN511" s="332">
        <v>-49.15</v>
      </c>
      <c r="AO511" s="332">
        <v>-49.15</v>
      </c>
      <c r="AP511" s="332">
        <v>-49.15</v>
      </c>
      <c r="AQ511" s="90">
        <f t="shared" si="7"/>
        <v>502</v>
      </c>
      <c r="AR511" s="90">
        <f t="shared" si="7"/>
        <v>503</v>
      </c>
      <c r="AS511" s="90">
        <f t="shared" si="7"/>
        <v>510</v>
      </c>
    </row>
    <row r="512" spans="1:45" ht="101.25">
      <c r="A512" s="329">
        <v>44258</v>
      </c>
      <c r="B512" s="330" t="s">
        <v>2648</v>
      </c>
      <c r="C512" s="330" t="s">
        <v>2649</v>
      </c>
      <c r="D512" s="331" t="s">
        <v>61</v>
      </c>
      <c r="E512" s="331" t="s">
        <v>67</v>
      </c>
      <c r="F512" s="332">
        <v>2.37</v>
      </c>
      <c r="G512" s="330" t="s">
        <v>2650</v>
      </c>
      <c r="H512" s="330" t="s">
        <v>60</v>
      </c>
      <c r="I512" s="331" t="s">
        <v>2651</v>
      </c>
      <c r="J512" s="329">
        <v>44258</v>
      </c>
      <c r="K512" s="333" t="s">
        <v>491</v>
      </c>
      <c r="L512" s="329">
        <v>44258</v>
      </c>
      <c r="M512" s="335" t="s">
        <v>11529</v>
      </c>
      <c r="N512" s="335" t="s">
        <v>60</v>
      </c>
      <c r="O512" s="335" t="s">
        <v>11530</v>
      </c>
      <c r="P512" s="332">
        <v>3.71</v>
      </c>
      <c r="Q512" s="331" t="s">
        <v>9180</v>
      </c>
      <c r="R512" s="339" t="s">
        <v>11531</v>
      </c>
      <c r="S512" s="333" t="s">
        <v>8499</v>
      </c>
      <c r="T512" s="331" t="s">
        <v>6917</v>
      </c>
      <c r="U512" s="331" t="s">
        <v>492</v>
      </c>
      <c r="V512" s="335" t="s">
        <v>11532</v>
      </c>
      <c r="W512" s="333" t="s">
        <v>10241</v>
      </c>
      <c r="X512" s="330" t="s">
        <v>60</v>
      </c>
      <c r="Y512" s="335" t="s">
        <v>60</v>
      </c>
      <c r="Z512" s="333" t="s">
        <v>60</v>
      </c>
      <c r="AA512" s="330" t="s">
        <v>60</v>
      </c>
      <c r="AB512" s="341" t="s">
        <v>60</v>
      </c>
      <c r="AC512" s="338">
        <v>0.39600000000000002</v>
      </c>
      <c r="AD512" s="341" t="s">
        <v>60</v>
      </c>
      <c r="AE512" s="341" t="s">
        <v>60</v>
      </c>
      <c r="AF512" s="332">
        <v>2.16</v>
      </c>
      <c r="AG512" s="332">
        <v>2.65</v>
      </c>
      <c r="AH512" s="332">
        <v>1.51</v>
      </c>
      <c r="AI512" s="338">
        <v>0.35299999999999998</v>
      </c>
      <c r="AJ512" s="338">
        <v>-0.115</v>
      </c>
      <c r="AK512" s="332">
        <v>3.54</v>
      </c>
      <c r="AL512" s="331" t="s">
        <v>8328</v>
      </c>
      <c r="AM512" s="331" t="s">
        <v>8329</v>
      </c>
      <c r="AN512" s="332">
        <v>-49.56</v>
      </c>
      <c r="AO512" s="332">
        <v>-49.56</v>
      </c>
      <c r="AP512" s="332">
        <v>-49.56</v>
      </c>
      <c r="AQ512" s="90">
        <f t="shared" si="7"/>
        <v>504</v>
      </c>
      <c r="AR512" s="90">
        <f t="shared" si="7"/>
        <v>504</v>
      </c>
      <c r="AS512" s="90">
        <f t="shared" si="7"/>
        <v>511</v>
      </c>
    </row>
    <row r="513" spans="1:45" ht="180">
      <c r="A513" s="329">
        <v>44480</v>
      </c>
      <c r="B513" s="330" t="s">
        <v>2670</v>
      </c>
      <c r="C513" s="330" t="s">
        <v>2671</v>
      </c>
      <c r="D513" s="331" t="s">
        <v>61</v>
      </c>
      <c r="E513" s="331" t="s">
        <v>77</v>
      </c>
      <c r="F513" s="332">
        <v>18.920000000000002</v>
      </c>
      <c r="G513" s="330" t="s">
        <v>2672</v>
      </c>
      <c r="H513" s="330" t="s">
        <v>2673</v>
      </c>
      <c r="I513" s="331" t="s">
        <v>2674</v>
      </c>
      <c r="J513" s="329">
        <v>44480</v>
      </c>
      <c r="K513" s="333" t="s">
        <v>491</v>
      </c>
      <c r="L513" s="334" t="s">
        <v>60</v>
      </c>
      <c r="M513" s="335" t="s">
        <v>11533</v>
      </c>
      <c r="N513" s="335" t="s">
        <v>11534</v>
      </c>
      <c r="O513" s="335" t="s">
        <v>60</v>
      </c>
      <c r="P513" s="336">
        <v>49.4</v>
      </c>
      <c r="Q513" s="331" t="s">
        <v>9303</v>
      </c>
      <c r="R513" s="333" t="s">
        <v>11535</v>
      </c>
      <c r="S513" s="333" t="s">
        <v>8346</v>
      </c>
      <c r="T513" s="331" t="s">
        <v>6917</v>
      </c>
      <c r="U513" s="331" t="s">
        <v>492</v>
      </c>
      <c r="V513" s="335" t="s">
        <v>11536</v>
      </c>
      <c r="W513" s="333" t="s">
        <v>9183</v>
      </c>
      <c r="X513" s="330" t="s">
        <v>60</v>
      </c>
      <c r="Y513" s="335" t="s">
        <v>11537</v>
      </c>
      <c r="Z513" s="333" t="s">
        <v>8828</v>
      </c>
      <c r="AA513" s="330" t="s">
        <v>60</v>
      </c>
      <c r="AB513" s="332">
        <v>4.6900000000000004</v>
      </c>
      <c r="AC513" s="332">
        <v>2.8</v>
      </c>
      <c r="AD513" s="332">
        <v>5.78</v>
      </c>
      <c r="AE513" s="332">
        <v>6.99</v>
      </c>
      <c r="AF513" s="338">
        <v>0.85499999999999998</v>
      </c>
      <c r="AG513" s="332">
        <v>25.5</v>
      </c>
      <c r="AH513" s="332">
        <v>17.489999999999998</v>
      </c>
      <c r="AI513" s="336">
        <v>30.9</v>
      </c>
      <c r="AJ513" s="332">
        <v>1.95</v>
      </c>
      <c r="AK513" s="336">
        <v>22.9</v>
      </c>
      <c r="AL513" s="331" t="s">
        <v>8328</v>
      </c>
      <c r="AM513" s="331" t="s">
        <v>8329</v>
      </c>
      <c r="AN513" s="332">
        <v>-52.03</v>
      </c>
      <c r="AO513" s="332">
        <v>-52.33</v>
      </c>
      <c r="AP513" s="332">
        <v>-42.03</v>
      </c>
      <c r="AQ513" s="90">
        <f t="shared" si="7"/>
        <v>508</v>
      </c>
      <c r="AR513" s="90">
        <f t="shared" si="7"/>
        <v>505</v>
      </c>
      <c r="AS513" s="90">
        <f t="shared" si="7"/>
        <v>502</v>
      </c>
    </row>
    <row r="514" spans="1:45" ht="157.5">
      <c r="A514" s="329">
        <v>44628</v>
      </c>
      <c r="B514" s="330" t="s">
        <v>2665</v>
      </c>
      <c r="C514" s="330" t="s">
        <v>2666</v>
      </c>
      <c r="D514" s="331" t="s">
        <v>61</v>
      </c>
      <c r="E514" s="331" t="s">
        <v>77</v>
      </c>
      <c r="F514" s="332">
        <v>95.88</v>
      </c>
      <c r="G514" s="330" t="s">
        <v>2667</v>
      </c>
      <c r="H514" s="330" t="s">
        <v>2668</v>
      </c>
      <c r="I514" s="331" t="s">
        <v>2669</v>
      </c>
      <c r="J514" s="329">
        <v>44628</v>
      </c>
      <c r="K514" s="333" t="s">
        <v>491</v>
      </c>
      <c r="L514" s="334" t="s">
        <v>60</v>
      </c>
      <c r="M514" s="335" t="s">
        <v>11538</v>
      </c>
      <c r="N514" s="335" t="s">
        <v>11539</v>
      </c>
      <c r="O514" s="335" t="s">
        <v>11540</v>
      </c>
      <c r="P514" s="336">
        <v>137.4</v>
      </c>
      <c r="Q514" s="331" t="s">
        <v>8669</v>
      </c>
      <c r="R514" s="337" t="s">
        <v>11541</v>
      </c>
      <c r="S514" s="333" t="s">
        <v>8671</v>
      </c>
      <c r="T514" s="331" t="s">
        <v>6917</v>
      </c>
      <c r="U514" s="331" t="s">
        <v>492</v>
      </c>
      <c r="V514" s="335" t="s">
        <v>11542</v>
      </c>
      <c r="W514" s="333" t="s">
        <v>8463</v>
      </c>
      <c r="X514" s="340">
        <v>158.80000000000001</v>
      </c>
      <c r="Y514" s="335" t="s">
        <v>11543</v>
      </c>
      <c r="Z514" s="333" t="s">
        <v>8463</v>
      </c>
      <c r="AA514" s="330" t="s">
        <v>60</v>
      </c>
      <c r="AB514" s="341" t="s">
        <v>60</v>
      </c>
      <c r="AC514" s="338">
        <v>0.55800000000000005</v>
      </c>
      <c r="AD514" s="341" t="s">
        <v>60</v>
      </c>
      <c r="AE514" s="341" t="s">
        <v>60</v>
      </c>
      <c r="AF514" s="332">
        <v>3.37</v>
      </c>
      <c r="AG514" s="332">
        <v>118.24</v>
      </c>
      <c r="AH514" s="332">
        <v>63.25</v>
      </c>
      <c r="AI514" s="336">
        <v>25.9</v>
      </c>
      <c r="AJ514" s="332">
        <v>-5.87</v>
      </c>
      <c r="AK514" s="336">
        <v>182</v>
      </c>
      <c r="AL514" s="331" t="s">
        <v>8328</v>
      </c>
      <c r="AM514" s="331" t="s">
        <v>8329</v>
      </c>
      <c r="AN514" s="332">
        <v>-50.5</v>
      </c>
      <c r="AO514" s="332">
        <v>-52.38</v>
      </c>
      <c r="AP514" s="332">
        <v>-50</v>
      </c>
      <c r="AQ514" s="90">
        <f t="shared" si="7"/>
        <v>507</v>
      </c>
      <c r="AR514" s="90">
        <f t="shared" si="7"/>
        <v>506</v>
      </c>
      <c r="AS514" s="90">
        <f t="shared" si="7"/>
        <v>513</v>
      </c>
    </row>
    <row r="515" spans="1:45" ht="157.5">
      <c r="A515" s="329">
        <v>44487</v>
      </c>
      <c r="B515" s="330" t="s">
        <v>2606</v>
      </c>
      <c r="C515" s="330" t="s">
        <v>2607</v>
      </c>
      <c r="D515" s="331" t="s">
        <v>61</v>
      </c>
      <c r="E515" s="331" t="s">
        <v>67</v>
      </c>
      <c r="F515" s="332">
        <v>1.85</v>
      </c>
      <c r="G515" s="330" t="s">
        <v>2608</v>
      </c>
      <c r="H515" s="330" t="s">
        <v>60</v>
      </c>
      <c r="I515" s="331" t="s">
        <v>2609</v>
      </c>
      <c r="J515" s="329">
        <v>44487</v>
      </c>
      <c r="K515" s="333" t="s">
        <v>491</v>
      </c>
      <c r="L515" s="329">
        <v>44664</v>
      </c>
      <c r="M515" s="335" t="s">
        <v>11544</v>
      </c>
      <c r="N515" s="335" t="s">
        <v>60</v>
      </c>
      <c r="O515" s="335" t="s">
        <v>11545</v>
      </c>
      <c r="P515" s="332">
        <v>8.99</v>
      </c>
      <c r="Q515" s="331" t="s">
        <v>8811</v>
      </c>
      <c r="R515" s="339" t="s">
        <v>11546</v>
      </c>
      <c r="S515" s="333" t="s">
        <v>8499</v>
      </c>
      <c r="T515" s="331" t="s">
        <v>6917</v>
      </c>
      <c r="U515" s="331" t="s">
        <v>492</v>
      </c>
      <c r="V515" s="335" t="s">
        <v>11547</v>
      </c>
      <c r="W515" s="333" t="s">
        <v>10241</v>
      </c>
      <c r="X515" s="330" t="s">
        <v>60</v>
      </c>
      <c r="Y515" s="335" t="s">
        <v>60</v>
      </c>
      <c r="Z515" s="333" t="s">
        <v>60</v>
      </c>
      <c r="AA515" s="330" t="s">
        <v>60</v>
      </c>
      <c r="AB515" s="332">
        <v>49.56</v>
      </c>
      <c r="AC515" s="332">
        <v>1.02</v>
      </c>
      <c r="AD515" s="341" t="s">
        <v>60</v>
      </c>
      <c r="AE515" s="341" t="s">
        <v>60</v>
      </c>
      <c r="AF515" s="332">
        <v>3.4</v>
      </c>
      <c r="AG515" s="332">
        <v>3.31</v>
      </c>
      <c r="AH515" s="332">
        <v>3.05</v>
      </c>
      <c r="AI515" s="338">
        <v>0.89500000000000002</v>
      </c>
      <c r="AJ515" s="332">
        <v>-1.55</v>
      </c>
      <c r="AK515" s="332">
        <v>4.53</v>
      </c>
      <c r="AL515" s="331" t="s">
        <v>8328</v>
      </c>
      <c r="AM515" s="331" t="s">
        <v>8329</v>
      </c>
      <c r="AN515" s="332">
        <v>-45.93</v>
      </c>
      <c r="AO515" s="332">
        <v>-52.6</v>
      </c>
      <c r="AP515" s="332">
        <v>-8.75</v>
      </c>
      <c r="AQ515" s="90">
        <f t="shared" si="7"/>
        <v>495</v>
      </c>
      <c r="AR515" s="90">
        <f t="shared" si="7"/>
        <v>507</v>
      </c>
      <c r="AS515" s="90">
        <f t="shared" si="7"/>
        <v>437</v>
      </c>
    </row>
    <row r="516" spans="1:45" ht="112.5">
      <c r="A516" s="329">
        <v>44548</v>
      </c>
      <c r="B516" s="330" t="s">
        <v>2709</v>
      </c>
      <c r="C516" s="330" t="s">
        <v>2710</v>
      </c>
      <c r="D516" s="331" t="s">
        <v>61</v>
      </c>
      <c r="E516" s="331" t="s">
        <v>77</v>
      </c>
      <c r="F516" s="332">
        <v>1.22</v>
      </c>
      <c r="G516" s="330" t="s">
        <v>2711</v>
      </c>
      <c r="H516" s="330" t="s">
        <v>2712</v>
      </c>
      <c r="I516" s="331" t="s">
        <v>2713</v>
      </c>
      <c r="J516" s="329">
        <v>44548</v>
      </c>
      <c r="K516" s="333" t="s">
        <v>491</v>
      </c>
      <c r="L516" s="334" t="s">
        <v>60</v>
      </c>
      <c r="M516" s="335" t="s">
        <v>11548</v>
      </c>
      <c r="N516" s="335" t="s">
        <v>11549</v>
      </c>
      <c r="O516" s="335" t="s">
        <v>11336</v>
      </c>
      <c r="P516" s="336">
        <v>15.2</v>
      </c>
      <c r="Q516" s="331" t="s">
        <v>8669</v>
      </c>
      <c r="R516" s="339" t="s">
        <v>11550</v>
      </c>
      <c r="S516" s="333" t="s">
        <v>11551</v>
      </c>
      <c r="T516" s="331" t="s">
        <v>6917</v>
      </c>
      <c r="U516" s="331" t="s">
        <v>492</v>
      </c>
      <c r="V516" s="335" t="s">
        <v>11552</v>
      </c>
      <c r="W516" s="339" t="s">
        <v>11553</v>
      </c>
      <c r="X516" s="330" t="s">
        <v>60</v>
      </c>
      <c r="Y516" s="335" t="s">
        <v>11554</v>
      </c>
      <c r="Z516" s="333" t="s">
        <v>10797</v>
      </c>
      <c r="AA516" s="330" t="s">
        <v>60</v>
      </c>
      <c r="AB516" s="341" t="s">
        <v>60</v>
      </c>
      <c r="AC516" s="332">
        <v>1.03</v>
      </c>
      <c r="AD516" s="341" t="s">
        <v>60</v>
      </c>
      <c r="AE516" s="341" t="s">
        <v>60</v>
      </c>
      <c r="AF516" s="341" t="s">
        <v>60</v>
      </c>
      <c r="AG516" s="332">
        <v>1.63</v>
      </c>
      <c r="AH516" s="332">
        <v>1.63</v>
      </c>
      <c r="AI516" s="338">
        <v>1E-3</v>
      </c>
      <c r="AJ516" s="338">
        <v>-2.1000000000000001E-2</v>
      </c>
      <c r="AK516" s="332">
        <v>1.8</v>
      </c>
      <c r="AL516" s="331" t="s">
        <v>8328</v>
      </c>
      <c r="AM516" s="331" t="s">
        <v>8329</v>
      </c>
      <c r="AN516" s="332">
        <v>-59.51</v>
      </c>
      <c r="AO516" s="332">
        <v>-53.91</v>
      </c>
      <c r="AP516" s="332">
        <v>-51.78</v>
      </c>
      <c r="AQ516" s="90">
        <f t="shared" si="7"/>
        <v>518</v>
      </c>
      <c r="AR516" s="90">
        <f t="shared" si="7"/>
        <v>508</v>
      </c>
      <c r="AS516" s="90">
        <f t="shared" si="7"/>
        <v>516</v>
      </c>
    </row>
    <row r="517" spans="1:45" ht="123.75">
      <c r="A517" s="329">
        <v>43847</v>
      </c>
      <c r="B517" s="330" t="s">
        <v>2701</v>
      </c>
      <c r="C517" s="330" t="s">
        <v>60</v>
      </c>
      <c r="D517" s="331" t="s">
        <v>61</v>
      </c>
      <c r="E517" s="331" t="s">
        <v>67</v>
      </c>
      <c r="F517" s="332">
        <v>81.67</v>
      </c>
      <c r="G517" s="330" t="s">
        <v>2702</v>
      </c>
      <c r="H517" s="330" t="s">
        <v>60</v>
      </c>
      <c r="I517" s="331" t="s">
        <v>2703</v>
      </c>
      <c r="J517" s="329">
        <v>43847</v>
      </c>
      <c r="K517" s="333" t="s">
        <v>491</v>
      </c>
      <c r="L517" s="329">
        <v>43873</v>
      </c>
      <c r="M517" s="335" t="s">
        <v>11555</v>
      </c>
      <c r="N517" s="335" t="s">
        <v>60</v>
      </c>
      <c r="O517" s="335" t="s">
        <v>60</v>
      </c>
      <c r="P517" s="341" t="s">
        <v>60</v>
      </c>
      <c r="Q517" s="331" t="s">
        <v>9327</v>
      </c>
      <c r="R517" s="333" t="s">
        <v>11556</v>
      </c>
      <c r="S517" s="333" t="s">
        <v>8346</v>
      </c>
      <c r="T517" s="331" t="s">
        <v>6917</v>
      </c>
      <c r="U517" s="331" t="s">
        <v>492</v>
      </c>
      <c r="V517" s="335" t="s">
        <v>11557</v>
      </c>
      <c r="W517" s="333" t="s">
        <v>9183</v>
      </c>
      <c r="X517" s="340">
        <v>864.2</v>
      </c>
      <c r="Y517" s="335" t="s">
        <v>60</v>
      </c>
      <c r="Z517" s="333" t="s">
        <v>60</v>
      </c>
      <c r="AA517" s="330" t="s">
        <v>60</v>
      </c>
      <c r="AB517" s="341" t="s">
        <v>60</v>
      </c>
      <c r="AC517" s="332">
        <v>2.57</v>
      </c>
      <c r="AD517" s="332">
        <v>25.96</v>
      </c>
      <c r="AE517" s="332">
        <v>157.52000000000001</v>
      </c>
      <c r="AF517" s="332">
        <v>2.42</v>
      </c>
      <c r="AG517" s="332">
        <v>81.67</v>
      </c>
      <c r="AH517" s="332">
        <v>32.96</v>
      </c>
      <c r="AI517" s="341" t="s">
        <v>60</v>
      </c>
      <c r="AJ517" s="341" t="s">
        <v>60</v>
      </c>
      <c r="AK517" s="341" t="s">
        <v>60</v>
      </c>
      <c r="AL517" s="331" t="s">
        <v>8328</v>
      </c>
      <c r="AM517" s="331" t="s">
        <v>8329</v>
      </c>
      <c r="AN517" s="332">
        <v>-56.94</v>
      </c>
      <c r="AO517" s="332">
        <v>-54.17</v>
      </c>
      <c r="AP517" s="332">
        <v>-51.71</v>
      </c>
      <c r="AQ517" s="90">
        <f t="shared" si="7"/>
        <v>515</v>
      </c>
      <c r="AR517" s="90">
        <f t="shared" si="7"/>
        <v>509</v>
      </c>
      <c r="AS517" s="90">
        <f t="shared" si="7"/>
        <v>515</v>
      </c>
    </row>
    <row r="518" spans="1:45" ht="168.75">
      <c r="A518" s="329">
        <v>44519</v>
      </c>
      <c r="B518" s="330" t="s">
        <v>2675</v>
      </c>
      <c r="C518" s="330" t="s">
        <v>2676</v>
      </c>
      <c r="D518" s="331" t="s">
        <v>61</v>
      </c>
      <c r="E518" s="331" t="s">
        <v>67</v>
      </c>
      <c r="F518" s="332">
        <v>76</v>
      </c>
      <c r="G518" s="330" t="s">
        <v>2677</v>
      </c>
      <c r="H518" s="330" t="s">
        <v>2678</v>
      </c>
      <c r="I518" s="331" t="s">
        <v>2679</v>
      </c>
      <c r="J518" s="329">
        <v>44519</v>
      </c>
      <c r="K518" s="333" t="s">
        <v>491</v>
      </c>
      <c r="L518" s="329">
        <v>44575</v>
      </c>
      <c r="M518" s="335" t="s">
        <v>11558</v>
      </c>
      <c r="N518" s="335" t="s">
        <v>11559</v>
      </c>
      <c r="O518" s="335" t="s">
        <v>60</v>
      </c>
      <c r="P518" s="341" t="s">
        <v>60</v>
      </c>
      <c r="Q518" s="331" t="s">
        <v>8351</v>
      </c>
      <c r="R518" s="339" t="s">
        <v>11560</v>
      </c>
      <c r="S518" s="333" t="s">
        <v>9656</v>
      </c>
      <c r="T518" s="331" t="s">
        <v>6919</v>
      </c>
      <c r="U518" s="331" t="s">
        <v>492</v>
      </c>
      <c r="V518" s="335" t="s">
        <v>11561</v>
      </c>
      <c r="W518" s="339" t="s">
        <v>11562</v>
      </c>
      <c r="X518" s="330" t="s">
        <v>11563</v>
      </c>
      <c r="Y518" s="335" t="s">
        <v>11564</v>
      </c>
      <c r="Z518" s="333" t="s">
        <v>11565</v>
      </c>
      <c r="AA518" s="330" t="s">
        <v>60</v>
      </c>
      <c r="AB518" s="338">
        <v>0.76800000000000002</v>
      </c>
      <c r="AC518" s="338">
        <v>0.08</v>
      </c>
      <c r="AD518" s="338">
        <v>0.58099999999999996</v>
      </c>
      <c r="AE518" s="338">
        <v>0.876</v>
      </c>
      <c r="AF518" s="338">
        <v>0.13</v>
      </c>
      <c r="AG518" s="332">
        <v>45.59</v>
      </c>
      <c r="AH518" s="332">
        <v>22.67</v>
      </c>
      <c r="AI518" s="336">
        <v>361.8</v>
      </c>
      <c r="AJ518" s="336">
        <v>27.8</v>
      </c>
      <c r="AK518" s="336">
        <v>508.9</v>
      </c>
      <c r="AL518" s="331" t="s">
        <v>8328</v>
      </c>
      <c r="AM518" s="331" t="s">
        <v>8329</v>
      </c>
      <c r="AN518" s="332">
        <v>-54.2</v>
      </c>
      <c r="AO518" s="332">
        <v>-54.2</v>
      </c>
      <c r="AP518" s="332">
        <v>-54.2</v>
      </c>
      <c r="AQ518" s="90">
        <f t="shared" si="7"/>
        <v>509</v>
      </c>
      <c r="AR518" s="90">
        <f t="shared" si="7"/>
        <v>510</v>
      </c>
      <c r="AS518" s="90">
        <f t="shared" si="7"/>
        <v>519</v>
      </c>
    </row>
    <row r="519" spans="1:45" ht="135">
      <c r="A519" s="329">
        <v>44182</v>
      </c>
      <c r="B519" s="330" t="s">
        <v>11566</v>
      </c>
      <c r="C519" s="330" t="s">
        <v>2685</v>
      </c>
      <c r="D519" s="331" t="s">
        <v>61</v>
      </c>
      <c r="E519" s="331" t="s">
        <v>67</v>
      </c>
      <c r="F519" s="332">
        <v>12.18</v>
      </c>
      <c r="G519" s="330" t="s">
        <v>60</v>
      </c>
      <c r="H519" s="330" t="s">
        <v>2686</v>
      </c>
      <c r="I519" s="331" t="s">
        <v>2687</v>
      </c>
      <c r="J519" s="329">
        <v>44182</v>
      </c>
      <c r="K519" s="333" t="s">
        <v>491</v>
      </c>
      <c r="L519" s="329">
        <v>44179</v>
      </c>
      <c r="M519" s="335" t="s">
        <v>11567</v>
      </c>
      <c r="N519" s="335" t="s">
        <v>60</v>
      </c>
      <c r="O519" s="335" t="s">
        <v>11568</v>
      </c>
      <c r="P519" s="332">
        <v>5.67</v>
      </c>
      <c r="Q519" s="331" t="s">
        <v>9969</v>
      </c>
      <c r="R519" s="339" t="s">
        <v>11569</v>
      </c>
      <c r="S519" s="333" t="s">
        <v>8508</v>
      </c>
      <c r="T519" s="331" t="s">
        <v>6917</v>
      </c>
      <c r="U519" s="331" t="s">
        <v>492</v>
      </c>
      <c r="V519" s="335" t="s">
        <v>60</v>
      </c>
      <c r="W519" s="333" t="s">
        <v>60</v>
      </c>
      <c r="X519" s="330" t="s">
        <v>60</v>
      </c>
      <c r="Y519" s="335" t="s">
        <v>11570</v>
      </c>
      <c r="Z519" s="339" t="s">
        <v>11571</v>
      </c>
      <c r="AA519" s="330" t="s">
        <v>60</v>
      </c>
      <c r="AB519" s="341" t="s">
        <v>60</v>
      </c>
      <c r="AC519" s="341" t="s">
        <v>60</v>
      </c>
      <c r="AD519" s="341" t="s">
        <v>60</v>
      </c>
      <c r="AE519" s="341" t="s">
        <v>60</v>
      </c>
      <c r="AF519" s="332">
        <v>3.98</v>
      </c>
      <c r="AG519" s="332">
        <v>16.61</v>
      </c>
      <c r="AH519" s="332">
        <v>9.91</v>
      </c>
      <c r="AI519" s="332">
        <v>5.45</v>
      </c>
      <c r="AJ519" s="332">
        <v>-1.25</v>
      </c>
      <c r="AK519" s="332">
        <v>4.0199999999999996</v>
      </c>
      <c r="AL519" s="331" t="s">
        <v>8328</v>
      </c>
      <c r="AM519" s="331" t="s">
        <v>8329</v>
      </c>
      <c r="AN519" s="332">
        <v>-55.06</v>
      </c>
      <c r="AO519" s="332">
        <v>-55.06</v>
      </c>
      <c r="AP519" s="332">
        <v>-56.04</v>
      </c>
      <c r="AQ519" s="90">
        <f t="shared" si="7"/>
        <v>511</v>
      </c>
      <c r="AR519" s="90">
        <f t="shared" si="7"/>
        <v>511</v>
      </c>
      <c r="AS519" s="90">
        <f t="shared" si="7"/>
        <v>521</v>
      </c>
    </row>
    <row r="520" spans="1:45" ht="135">
      <c r="A520" s="329">
        <v>44004</v>
      </c>
      <c r="B520" s="330" t="s">
        <v>2601</v>
      </c>
      <c r="C520" s="330" t="s">
        <v>2602</v>
      </c>
      <c r="D520" s="331" t="s">
        <v>61</v>
      </c>
      <c r="E520" s="331" t="s">
        <v>67</v>
      </c>
      <c r="F520" s="332">
        <v>88.25</v>
      </c>
      <c r="G520" s="330" t="s">
        <v>2603</v>
      </c>
      <c r="H520" s="330" t="s">
        <v>2604</v>
      </c>
      <c r="I520" s="331" t="s">
        <v>2605</v>
      </c>
      <c r="J520" s="329">
        <v>44004</v>
      </c>
      <c r="K520" s="333" t="s">
        <v>491</v>
      </c>
      <c r="L520" s="329">
        <v>44035</v>
      </c>
      <c r="M520" s="335" t="s">
        <v>11572</v>
      </c>
      <c r="N520" s="335" t="s">
        <v>11573</v>
      </c>
      <c r="O520" s="335" t="s">
        <v>11574</v>
      </c>
      <c r="P520" s="336">
        <v>69.599999999999994</v>
      </c>
      <c r="Q520" s="331" t="s">
        <v>8360</v>
      </c>
      <c r="R520" s="333" t="s">
        <v>10508</v>
      </c>
      <c r="S520" s="333" t="s">
        <v>10335</v>
      </c>
      <c r="T520" s="331" t="s">
        <v>6921</v>
      </c>
      <c r="U520" s="331" t="s">
        <v>492</v>
      </c>
      <c r="V520" s="335" t="s">
        <v>11575</v>
      </c>
      <c r="W520" s="333" t="s">
        <v>11576</v>
      </c>
      <c r="X520" s="330" t="s">
        <v>60</v>
      </c>
      <c r="Y520" s="335" t="s">
        <v>11577</v>
      </c>
      <c r="Z520" s="333" t="s">
        <v>9224</v>
      </c>
      <c r="AA520" s="330" t="s">
        <v>60</v>
      </c>
      <c r="AB520" s="341" t="s">
        <v>60</v>
      </c>
      <c r="AC520" s="338">
        <v>7.8E-2</v>
      </c>
      <c r="AD520" s="332">
        <v>3.1</v>
      </c>
      <c r="AE520" s="341" t="s">
        <v>60</v>
      </c>
      <c r="AF520" s="332">
        <v>1.1599999999999999</v>
      </c>
      <c r="AG520" s="332">
        <v>96.33</v>
      </c>
      <c r="AH520" s="332">
        <v>24.48</v>
      </c>
      <c r="AI520" s="336">
        <v>191.3</v>
      </c>
      <c r="AJ520" s="336">
        <v>54.6</v>
      </c>
      <c r="AK520" s="336">
        <v>587.70000000000005</v>
      </c>
      <c r="AL520" s="331" t="s">
        <v>8328</v>
      </c>
      <c r="AM520" s="331" t="s">
        <v>8329</v>
      </c>
      <c r="AN520" s="332">
        <v>-45.46</v>
      </c>
      <c r="AO520" s="332">
        <v>-57.15</v>
      </c>
      <c r="AP520" s="332">
        <v>-40</v>
      </c>
      <c r="AQ520" s="90">
        <f t="shared" si="7"/>
        <v>494</v>
      </c>
      <c r="AR520" s="90">
        <f t="shared" si="7"/>
        <v>512</v>
      </c>
      <c r="AS520" s="90">
        <f t="shared" si="7"/>
        <v>500</v>
      </c>
    </row>
    <row r="521" spans="1:45" ht="281.25">
      <c r="A521" s="329">
        <v>44741</v>
      </c>
      <c r="B521" s="330" t="s">
        <v>6813</v>
      </c>
      <c r="C521" s="330" t="s">
        <v>6814</v>
      </c>
      <c r="D521" s="331" t="s">
        <v>61</v>
      </c>
      <c r="E521" s="331" t="s">
        <v>67</v>
      </c>
      <c r="F521" s="332">
        <v>117.34</v>
      </c>
      <c r="G521" s="330" t="s">
        <v>6815</v>
      </c>
      <c r="H521" s="330" t="s">
        <v>6816</v>
      </c>
      <c r="I521" s="331" t="s">
        <v>6817</v>
      </c>
      <c r="J521" s="329">
        <v>44741</v>
      </c>
      <c r="K521" s="333" t="s">
        <v>491</v>
      </c>
      <c r="L521" s="329">
        <v>44832</v>
      </c>
      <c r="M521" s="335" t="s">
        <v>11578</v>
      </c>
      <c r="N521" s="335" t="s">
        <v>11579</v>
      </c>
      <c r="O521" s="335" t="s">
        <v>60</v>
      </c>
      <c r="P521" s="336">
        <v>218.6</v>
      </c>
      <c r="Q521" s="331" t="s">
        <v>8811</v>
      </c>
      <c r="R521" s="339" t="s">
        <v>11580</v>
      </c>
      <c r="S521" s="333" t="s">
        <v>11581</v>
      </c>
      <c r="T521" s="331" t="s">
        <v>6915</v>
      </c>
      <c r="U521" s="331" t="s">
        <v>492</v>
      </c>
      <c r="V521" s="335" t="s">
        <v>11582</v>
      </c>
      <c r="W521" s="333" t="s">
        <v>11583</v>
      </c>
      <c r="X521" s="340">
        <v>1647.2</v>
      </c>
      <c r="Y521" s="335" t="s">
        <v>11584</v>
      </c>
      <c r="Z521" s="333" t="s">
        <v>9832</v>
      </c>
      <c r="AA521" s="330" t="s">
        <v>60</v>
      </c>
      <c r="AB521" s="341" t="s">
        <v>60</v>
      </c>
      <c r="AC521" s="338">
        <v>0.434</v>
      </c>
      <c r="AD521" s="332">
        <v>2.64</v>
      </c>
      <c r="AE521" s="341" t="s">
        <v>60</v>
      </c>
      <c r="AF521" s="338">
        <v>0.40500000000000003</v>
      </c>
      <c r="AG521" s="332">
        <v>117.64</v>
      </c>
      <c r="AH521" s="332">
        <v>64.88</v>
      </c>
      <c r="AI521" s="336">
        <v>350.1</v>
      </c>
      <c r="AJ521" s="336">
        <v>-40.1</v>
      </c>
      <c r="AK521" s="336">
        <v>305</v>
      </c>
      <c r="AL521" s="331" t="s">
        <v>8328</v>
      </c>
      <c r="AM521" s="331" t="s">
        <v>8329</v>
      </c>
      <c r="AN521" s="332">
        <v>-57.78</v>
      </c>
      <c r="AO521" s="332">
        <v>-57.78</v>
      </c>
      <c r="AP521" s="332">
        <v>-60.53</v>
      </c>
      <c r="AQ521" s="90">
        <f t="shared" ref="AQ521:AS582" si="8">RANK(AN521,AN$9:AN$582,0)</f>
        <v>516</v>
      </c>
      <c r="AR521" s="90">
        <f t="shared" si="8"/>
        <v>513</v>
      </c>
      <c r="AS521" s="90">
        <f t="shared" si="8"/>
        <v>524</v>
      </c>
    </row>
    <row r="522" spans="1:45" ht="157.5">
      <c r="A522" s="329">
        <v>44413</v>
      </c>
      <c r="B522" s="330" t="s">
        <v>2688</v>
      </c>
      <c r="C522" s="330" t="s">
        <v>2689</v>
      </c>
      <c r="D522" s="331" t="s">
        <v>61</v>
      </c>
      <c r="E522" s="331" t="s">
        <v>67</v>
      </c>
      <c r="F522" s="332">
        <v>23.11</v>
      </c>
      <c r="G522" s="330" t="s">
        <v>2690</v>
      </c>
      <c r="H522" s="330" t="s">
        <v>60</v>
      </c>
      <c r="I522" s="331" t="s">
        <v>2691</v>
      </c>
      <c r="J522" s="329">
        <v>44413</v>
      </c>
      <c r="K522" s="333" t="s">
        <v>491</v>
      </c>
      <c r="L522" s="329">
        <v>44320</v>
      </c>
      <c r="M522" s="335" t="s">
        <v>11585</v>
      </c>
      <c r="N522" s="335" t="s">
        <v>11586</v>
      </c>
      <c r="O522" s="335" t="s">
        <v>11587</v>
      </c>
      <c r="P522" s="336">
        <v>37.299999999999997</v>
      </c>
      <c r="Q522" s="331" t="s">
        <v>8588</v>
      </c>
      <c r="R522" s="339" t="s">
        <v>11588</v>
      </c>
      <c r="S522" s="333" t="s">
        <v>10992</v>
      </c>
      <c r="T522" s="331" t="s">
        <v>6917</v>
      </c>
      <c r="U522" s="331" t="s">
        <v>492</v>
      </c>
      <c r="V522" s="335" t="s">
        <v>11589</v>
      </c>
      <c r="W522" s="333" t="s">
        <v>11411</v>
      </c>
      <c r="X522" s="330" t="s">
        <v>60</v>
      </c>
      <c r="Y522" s="335" t="s">
        <v>60</v>
      </c>
      <c r="Z522" s="333" t="s">
        <v>60</v>
      </c>
      <c r="AA522" s="330" t="s">
        <v>60</v>
      </c>
      <c r="AB522" s="332">
        <v>5.6</v>
      </c>
      <c r="AC522" s="332">
        <v>1.82</v>
      </c>
      <c r="AD522" s="332">
        <v>3.8</v>
      </c>
      <c r="AE522" s="332">
        <v>6.12</v>
      </c>
      <c r="AF522" s="332">
        <v>2.37</v>
      </c>
      <c r="AG522" s="332">
        <v>24.2</v>
      </c>
      <c r="AH522" s="332">
        <v>14.36</v>
      </c>
      <c r="AI522" s="336">
        <v>10</v>
      </c>
      <c r="AJ522" s="338">
        <v>0.82299999999999995</v>
      </c>
      <c r="AK522" s="336">
        <v>23.9</v>
      </c>
      <c r="AL522" s="331" t="s">
        <v>8328</v>
      </c>
      <c r="AM522" s="331" t="s">
        <v>8329</v>
      </c>
      <c r="AN522" s="332">
        <v>-55.41</v>
      </c>
      <c r="AO522" s="332">
        <v>-58.47</v>
      </c>
      <c r="AP522" s="332">
        <v>-55.77</v>
      </c>
      <c r="AQ522" s="90">
        <f t="shared" si="8"/>
        <v>512</v>
      </c>
      <c r="AR522" s="90">
        <f t="shared" si="8"/>
        <v>514</v>
      </c>
      <c r="AS522" s="90">
        <f t="shared" si="8"/>
        <v>520</v>
      </c>
    </row>
    <row r="523" spans="1:45" ht="168.75">
      <c r="A523" s="329">
        <v>44593</v>
      </c>
      <c r="B523" s="330" t="s">
        <v>2631</v>
      </c>
      <c r="C523" s="330" t="s">
        <v>2632</v>
      </c>
      <c r="D523" s="331" t="s">
        <v>61</v>
      </c>
      <c r="E523" s="331" t="s">
        <v>67</v>
      </c>
      <c r="F523" s="332">
        <v>1.98</v>
      </c>
      <c r="G523" s="330" t="s">
        <v>2633</v>
      </c>
      <c r="H523" s="330" t="s">
        <v>2634</v>
      </c>
      <c r="I523" s="331" t="s">
        <v>2635</v>
      </c>
      <c r="J523" s="329">
        <v>44593</v>
      </c>
      <c r="K523" s="333" t="s">
        <v>491</v>
      </c>
      <c r="L523" s="329">
        <v>44636</v>
      </c>
      <c r="M523" s="335" t="s">
        <v>11590</v>
      </c>
      <c r="N523" s="335" t="s">
        <v>11591</v>
      </c>
      <c r="O523" s="335" t="s">
        <v>11592</v>
      </c>
      <c r="P523" s="341" t="s">
        <v>60</v>
      </c>
      <c r="Q523" s="331" t="s">
        <v>8497</v>
      </c>
      <c r="R523" s="339" t="s">
        <v>11593</v>
      </c>
      <c r="S523" s="333" t="s">
        <v>9119</v>
      </c>
      <c r="T523" s="331" t="s">
        <v>6917</v>
      </c>
      <c r="U523" s="331" t="s">
        <v>492</v>
      </c>
      <c r="V523" s="335" t="s">
        <v>11594</v>
      </c>
      <c r="W523" s="333" t="s">
        <v>9121</v>
      </c>
      <c r="X523" s="340">
        <v>57.5</v>
      </c>
      <c r="Y523" s="335" t="s">
        <v>11595</v>
      </c>
      <c r="Z523" s="333" t="s">
        <v>9121</v>
      </c>
      <c r="AA523" s="330" t="s">
        <v>60</v>
      </c>
      <c r="AB523" s="341" t="s">
        <v>60</v>
      </c>
      <c r="AC523" s="332">
        <v>1.37</v>
      </c>
      <c r="AD523" s="341" t="s">
        <v>60</v>
      </c>
      <c r="AE523" s="341" t="s">
        <v>60</v>
      </c>
      <c r="AF523" s="341" t="s">
        <v>60</v>
      </c>
      <c r="AG523" s="341" t="s">
        <v>60</v>
      </c>
      <c r="AH523" s="332">
        <v>3.06</v>
      </c>
      <c r="AI523" s="338">
        <v>-0.16</v>
      </c>
      <c r="AJ523" s="338">
        <v>-0.49</v>
      </c>
      <c r="AK523" s="332">
        <v>2.1</v>
      </c>
      <c r="AL523" s="331" t="s">
        <v>8328</v>
      </c>
      <c r="AM523" s="331" t="s">
        <v>8329</v>
      </c>
      <c r="AN523" s="332">
        <v>-48.52</v>
      </c>
      <c r="AO523" s="332">
        <v>-58.6</v>
      </c>
      <c r="AP523" s="332">
        <v>-37.229999999999997</v>
      </c>
      <c r="AQ523" s="90">
        <f t="shared" si="8"/>
        <v>500</v>
      </c>
      <c r="AR523" s="90">
        <f t="shared" si="8"/>
        <v>515</v>
      </c>
      <c r="AS523" s="90">
        <f t="shared" si="8"/>
        <v>497</v>
      </c>
    </row>
    <row r="524" spans="1:45" ht="157.5">
      <c r="A524" s="329">
        <v>43857</v>
      </c>
      <c r="B524" s="330" t="s">
        <v>2696</v>
      </c>
      <c r="C524" s="330" t="s">
        <v>2697</v>
      </c>
      <c r="D524" s="331" t="s">
        <v>61</v>
      </c>
      <c r="E524" s="331" t="s">
        <v>67</v>
      </c>
      <c r="F524" s="332">
        <v>67.53</v>
      </c>
      <c r="G524" s="330" t="s">
        <v>2698</v>
      </c>
      <c r="H524" s="330" t="s">
        <v>2699</v>
      </c>
      <c r="I524" s="331" t="s">
        <v>2700</v>
      </c>
      <c r="J524" s="329">
        <v>43857</v>
      </c>
      <c r="K524" s="333" t="s">
        <v>491</v>
      </c>
      <c r="L524" s="329">
        <v>44067</v>
      </c>
      <c r="M524" s="335" t="s">
        <v>11596</v>
      </c>
      <c r="N524" s="335" t="s">
        <v>11597</v>
      </c>
      <c r="O524" s="335" t="s">
        <v>11598</v>
      </c>
      <c r="P524" s="336">
        <v>21.1</v>
      </c>
      <c r="Q524" s="331" t="s">
        <v>10123</v>
      </c>
      <c r="R524" s="339" t="s">
        <v>11599</v>
      </c>
      <c r="S524" s="333" t="s">
        <v>8402</v>
      </c>
      <c r="T524" s="331" t="s">
        <v>6915</v>
      </c>
      <c r="U524" s="331" t="s">
        <v>492</v>
      </c>
      <c r="V524" s="335" t="s">
        <v>11600</v>
      </c>
      <c r="W524" s="333" t="s">
        <v>8515</v>
      </c>
      <c r="X524" s="330" t="s">
        <v>60</v>
      </c>
      <c r="Y524" s="335" t="s">
        <v>60</v>
      </c>
      <c r="Z524" s="333" t="s">
        <v>8487</v>
      </c>
      <c r="AA524" s="330" t="s">
        <v>60</v>
      </c>
      <c r="AB524" s="341" t="s">
        <v>60</v>
      </c>
      <c r="AC524" s="341" t="s">
        <v>60</v>
      </c>
      <c r="AD524" s="332">
        <v>92.53</v>
      </c>
      <c r="AE524" s="341" t="s">
        <v>60</v>
      </c>
      <c r="AF524" s="338">
        <v>0.14199999999999999</v>
      </c>
      <c r="AG524" s="332">
        <v>54.43</v>
      </c>
      <c r="AH524" s="332">
        <v>3.7</v>
      </c>
      <c r="AI524" s="336">
        <v>108.2</v>
      </c>
      <c r="AJ524" s="336">
        <v>-10</v>
      </c>
      <c r="AK524" s="336">
        <v>106.1</v>
      </c>
      <c r="AL524" s="331" t="s">
        <v>8328</v>
      </c>
      <c r="AM524" s="331" t="s">
        <v>8329</v>
      </c>
      <c r="AN524" s="332">
        <v>-56.66</v>
      </c>
      <c r="AO524" s="332">
        <v>-58.9</v>
      </c>
      <c r="AP524" s="332">
        <v>-59.85</v>
      </c>
      <c r="AQ524" s="90">
        <f t="shared" si="8"/>
        <v>514</v>
      </c>
      <c r="AR524" s="90">
        <f t="shared" si="8"/>
        <v>516</v>
      </c>
      <c r="AS524" s="90">
        <f t="shared" si="8"/>
        <v>523</v>
      </c>
    </row>
    <row r="525" spans="1:45" ht="348.75">
      <c r="A525" s="329">
        <v>44308</v>
      </c>
      <c r="B525" s="330" t="s">
        <v>2704</v>
      </c>
      <c r="C525" s="330" t="s">
        <v>2705</v>
      </c>
      <c r="D525" s="331" t="s">
        <v>61</v>
      </c>
      <c r="E525" s="331" t="s">
        <v>67</v>
      </c>
      <c r="F525" s="332">
        <v>51.86</v>
      </c>
      <c r="G525" s="330" t="s">
        <v>2706</v>
      </c>
      <c r="H525" s="330" t="s">
        <v>2707</v>
      </c>
      <c r="I525" s="331" t="s">
        <v>2708</v>
      </c>
      <c r="J525" s="329">
        <v>44308</v>
      </c>
      <c r="K525" s="333" t="s">
        <v>491</v>
      </c>
      <c r="L525" s="329">
        <v>44307</v>
      </c>
      <c r="M525" s="335" t="s">
        <v>11601</v>
      </c>
      <c r="N525" s="335" t="s">
        <v>11602</v>
      </c>
      <c r="O525" s="335" t="s">
        <v>11603</v>
      </c>
      <c r="P525" s="336">
        <v>183.4</v>
      </c>
      <c r="Q525" s="331" t="s">
        <v>11604</v>
      </c>
      <c r="R525" s="339" t="s">
        <v>11605</v>
      </c>
      <c r="S525" s="333" t="s">
        <v>11277</v>
      </c>
      <c r="T525" s="331" t="s">
        <v>6917</v>
      </c>
      <c r="U525" s="331" t="s">
        <v>492</v>
      </c>
      <c r="V525" s="335" t="s">
        <v>11606</v>
      </c>
      <c r="W525" s="333" t="s">
        <v>9903</v>
      </c>
      <c r="X525" s="330" t="s">
        <v>60</v>
      </c>
      <c r="Y525" s="335" t="s">
        <v>11607</v>
      </c>
      <c r="Z525" s="333" t="s">
        <v>8808</v>
      </c>
      <c r="AA525" s="330" t="s">
        <v>60</v>
      </c>
      <c r="AB525" s="332">
        <v>25.13</v>
      </c>
      <c r="AC525" s="332">
        <v>1.52</v>
      </c>
      <c r="AD525" s="332">
        <v>11.85</v>
      </c>
      <c r="AE525" s="332">
        <v>20.52</v>
      </c>
      <c r="AF525" s="338">
        <v>0.72699999999999998</v>
      </c>
      <c r="AG525" s="332">
        <v>59.27</v>
      </c>
      <c r="AH525" s="332">
        <v>58</v>
      </c>
      <c r="AI525" s="336">
        <v>106.9</v>
      </c>
      <c r="AJ525" s="336">
        <v>-14.3</v>
      </c>
      <c r="AK525" s="336">
        <v>148.19999999999999</v>
      </c>
      <c r="AL525" s="331" t="s">
        <v>8328</v>
      </c>
      <c r="AM525" s="331" t="s">
        <v>8329</v>
      </c>
      <c r="AN525" s="332">
        <v>-59.46</v>
      </c>
      <c r="AO525" s="332">
        <v>-59.46</v>
      </c>
      <c r="AP525" s="332">
        <v>-24.62</v>
      </c>
      <c r="AQ525" s="90">
        <f t="shared" si="8"/>
        <v>517</v>
      </c>
      <c r="AR525" s="90">
        <f t="shared" si="8"/>
        <v>517</v>
      </c>
      <c r="AS525" s="90">
        <f t="shared" si="8"/>
        <v>479</v>
      </c>
    </row>
    <row r="526" spans="1:45" ht="225">
      <c r="A526" s="329">
        <v>43973</v>
      </c>
      <c r="B526" s="330" t="s">
        <v>2714</v>
      </c>
      <c r="C526" s="330" t="s">
        <v>2715</v>
      </c>
      <c r="D526" s="331" t="s">
        <v>61</v>
      </c>
      <c r="E526" s="331" t="s">
        <v>67</v>
      </c>
      <c r="F526" s="332">
        <v>30.4</v>
      </c>
      <c r="G526" s="330" t="s">
        <v>2716</v>
      </c>
      <c r="H526" s="330" t="s">
        <v>2717</v>
      </c>
      <c r="I526" s="331" t="s">
        <v>2718</v>
      </c>
      <c r="J526" s="329">
        <v>43973</v>
      </c>
      <c r="K526" s="333" t="s">
        <v>491</v>
      </c>
      <c r="L526" s="329">
        <v>44005</v>
      </c>
      <c r="M526" s="335" t="s">
        <v>11608</v>
      </c>
      <c r="N526" s="335" t="s">
        <v>11609</v>
      </c>
      <c r="O526" s="335" t="s">
        <v>11610</v>
      </c>
      <c r="P526" s="336">
        <v>25.1</v>
      </c>
      <c r="Q526" s="331" t="s">
        <v>11611</v>
      </c>
      <c r="R526" s="339" t="s">
        <v>11612</v>
      </c>
      <c r="S526" s="333" t="s">
        <v>8539</v>
      </c>
      <c r="T526" s="331" t="s">
        <v>6917</v>
      </c>
      <c r="U526" s="331" t="s">
        <v>492</v>
      </c>
      <c r="V526" s="335" t="s">
        <v>11613</v>
      </c>
      <c r="W526" s="333" t="s">
        <v>8680</v>
      </c>
      <c r="X526" s="330" t="s">
        <v>60</v>
      </c>
      <c r="Y526" s="335" t="s">
        <v>11614</v>
      </c>
      <c r="Z526" s="333" t="s">
        <v>11615</v>
      </c>
      <c r="AA526" s="330" t="s">
        <v>60</v>
      </c>
      <c r="AB526" s="332">
        <v>64.02</v>
      </c>
      <c r="AC526" s="332">
        <v>1.31</v>
      </c>
      <c r="AD526" s="332">
        <v>4.76</v>
      </c>
      <c r="AE526" s="332">
        <v>14.17</v>
      </c>
      <c r="AF526" s="338">
        <v>0.27500000000000002</v>
      </c>
      <c r="AG526" s="332">
        <v>37.700000000000003</v>
      </c>
      <c r="AH526" s="332">
        <v>16.079999999999998</v>
      </c>
      <c r="AI526" s="336">
        <v>112.9</v>
      </c>
      <c r="AJ526" s="332">
        <v>2.67</v>
      </c>
      <c r="AK526" s="336">
        <v>83</v>
      </c>
      <c r="AL526" s="331" t="s">
        <v>8328</v>
      </c>
      <c r="AM526" s="331" t="s">
        <v>8329</v>
      </c>
      <c r="AN526" s="332">
        <v>-59.73</v>
      </c>
      <c r="AO526" s="332">
        <v>-59.73</v>
      </c>
      <c r="AP526" s="332">
        <v>-58.33</v>
      </c>
      <c r="AQ526" s="90">
        <f t="shared" si="8"/>
        <v>519</v>
      </c>
      <c r="AR526" s="90">
        <f t="shared" si="8"/>
        <v>518</v>
      </c>
      <c r="AS526" s="90">
        <f t="shared" si="8"/>
        <v>522</v>
      </c>
    </row>
    <row r="527" spans="1:45" ht="146.25">
      <c r="A527" s="329">
        <v>44692</v>
      </c>
      <c r="B527" s="330" t="s">
        <v>2719</v>
      </c>
      <c r="C527" s="330" t="s">
        <v>2720</v>
      </c>
      <c r="D527" s="331" t="s">
        <v>61</v>
      </c>
      <c r="E527" s="331" t="s">
        <v>67</v>
      </c>
      <c r="F527" s="332">
        <v>35.08</v>
      </c>
      <c r="G527" s="330" t="s">
        <v>60</v>
      </c>
      <c r="H527" s="330" t="s">
        <v>60</v>
      </c>
      <c r="I527" s="331" t="s">
        <v>2721</v>
      </c>
      <c r="J527" s="329">
        <v>44692</v>
      </c>
      <c r="K527" s="333" t="s">
        <v>491</v>
      </c>
      <c r="L527" s="329">
        <v>44680</v>
      </c>
      <c r="M527" s="335" t="s">
        <v>11616</v>
      </c>
      <c r="N527" s="335" t="s">
        <v>11617</v>
      </c>
      <c r="O527" s="335" t="s">
        <v>11618</v>
      </c>
      <c r="P527" s="336">
        <v>47.9</v>
      </c>
      <c r="Q527" s="331" t="s">
        <v>8491</v>
      </c>
      <c r="R527" s="339" t="s">
        <v>11619</v>
      </c>
      <c r="S527" s="333" t="s">
        <v>11277</v>
      </c>
      <c r="T527" s="331" t="s">
        <v>6917</v>
      </c>
      <c r="U527" s="331" t="s">
        <v>492</v>
      </c>
      <c r="V527" s="335" t="s">
        <v>60</v>
      </c>
      <c r="W527" s="333" t="s">
        <v>60</v>
      </c>
      <c r="X527" s="330" t="s">
        <v>60</v>
      </c>
      <c r="Y527" s="335" t="s">
        <v>60</v>
      </c>
      <c r="Z527" s="333" t="s">
        <v>60</v>
      </c>
      <c r="AA527" s="330" t="s">
        <v>60</v>
      </c>
      <c r="AB527" s="341" t="s">
        <v>60</v>
      </c>
      <c r="AC527" s="332">
        <v>2.5</v>
      </c>
      <c r="AD527" s="341" t="s">
        <v>60</v>
      </c>
      <c r="AE527" s="341" t="s">
        <v>60</v>
      </c>
      <c r="AF527" s="332">
        <v>1.54</v>
      </c>
      <c r="AG527" s="332">
        <v>45.59</v>
      </c>
      <c r="AH527" s="332">
        <v>42.04</v>
      </c>
      <c r="AI527" s="336">
        <v>28.5</v>
      </c>
      <c r="AJ527" s="338">
        <v>-0.94</v>
      </c>
      <c r="AK527" s="336">
        <v>26.5</v>
      </c>
      <c r="AL527" s="331" t="s">
        <v>8328</v>
      </c>
      <c r="AM527" s="331" t="s">
        <v>8329</v>
      </c>
      <c r="AN527" s="332">
        <v>-59.8</v>
      </c>
      <c r="AO527" s="332">
        <v>-59.8</v>
      </c>
      <c r="AP527" s="332">
        <v>-50.89</v>
      </c>
      <c r="AQ527" s="90">
        <f t="shared" si="8"/>
        <v>520</v>
      </c>
      <c r="AR527" s="90">
        <f t="shared" si="8"/>
        <v>519</v>
      </c>
      <c r="AS527" s="90">
        <f t="shared" si="8"/>
        <v>514</v>
      </c>
    </row>
    <row r="528" spans="1:45" ht="191.25">
      <c r="A528" s="329">
        <v>44151</v>
      </c>
      <c r="B528" s="330" t="s">
        <v>2777</v>
      </c>
      <c r="C528" s="330" t="s">
        <v>2778</v>
      </c>
      <c r="D528" s="331" t="s">
        <v>61</v>
      </c>
      <c r="E528" s="331" t="s">
        <v>67</v>
      </c>
      <c r="F528" s="332">
        <v>8.2899999999999991</v>
      </c>
      <c r="G528" s="330" t="s">
        <v>60</v>
      </c>
      <c r="H528" s="330" t="s">
        <v>2779</v>
      </c>
      <c r="I528" s="331" t="s">
        <v>2780</v>
      </c>
      <c r="J528" s="329">
        <v>44151</v>
      </c>
      <c r="K528" s="333" t="s">
        <v>491</v>
      </c>
      <c r="L528" s="329">
        <v>44151</v>
      </c>
      <c r="M528" s="335" t="s">
        <v>11620</v>
      </c>
      <c r="N528" s="335" t="s">
        <v>11621</v>
      </c>
      <c r="O528" s="335" t="s">
        <v>11622</v>
      </c>
      <c r="P528" s="336">
        <v>40.1</v>
      </c>
      <c r="Q528" s="331" t="s">
        <v>8588</v>
      </c>
      <c r="R528" s="339" t="s">
        <v>11623</v>
      </c>
      <c r="S528" s="333" t="s">
        <v>8826</v>
      </c>
      <c r="T528" s="331" t="s">
        <v>6917</v>
      </c>
      <c r="U528" s="331" t="s">
        <v>492</v>
      </c>
      <c r="V528" s="335" t="s">
        <v>60</v>
      </c>
      <c r="W528" s="333" t="s">
        <v>60</v>
      </c>
      <c r="X528" s="330" t="s">
        <v>60</v>
      </c>
      <c r="Y528" s="335" t="s">
        <v>11624</v>
      </c>
      <c r="Z528" s="333" t="s">
        <v>8828</v>
      </c>
      <c r="AA528" s="330" t="s">
        <v>60</v>
      </c>
      <c r="AB528" s="341" t="s">
        <v>60</v>
      </c>
      <c r="AC528" s="332">
        <v>3.7</v>
      </c>
      <c r="AD528" s="332">
        <v>13.87</v>
      </c>
      <c r="AE528" s="332">
        <v>33.9</v>
      </c>
      <c r="AF528" s="332">
        <v>3.95</v>
      </c>
      <c r="AG528" s="332">
        <v>11.55</v>
      </c>
      <c r="AH528" s="332">
        <v>8.19</v>
      </c>
      <c r="AI528" s="332">
        <v>3.06</v>
      </c>
      <c r="AJ528" s="332">
        <v>-4.75</v>
      </c>
      <c r="AK528" s="332">
        <v>8.0399999999999991</v>
      </c>
      <c r="AL528" s="331" t="s">
        <v>8328</v>
      </c>
      <c r="AM528" s="331" t="s">
        <v>8329</v>
      </c>
      <c r="AN528" s="332">
        <v>-80</v>
      </c>
      <c r="AO528" s="332">
        <v>-60</v>
      </c>
      <c r="AP528" s="332">
        <v>-80</v>
      </c>
      <c r="AQ528" s="90">
        <f t="shared" si="8"/>
        <v>533</v>
      </c>
      <c r="AR528" s="90">
        <f t="shared" si="8"/>
        <v>520</v>
      </c>
      <c r="AS528" s="90">
        <f t="shared" si="8"/>
        <v>537</v>
      </c>
    </row>
    <row r="529" spans="1:45" ht="157.5">
      <c r="A529" s="329">
        <v>44165</v>
      </c>
      <c r="B529" s="330" t="s">
        <v>2725</v>
      </c>
      <c r="C529" s="330" t="s">
        <v>2726</v>
      </c>
      <c r="D529" s="331" t="s">
        <v>61</v>
      </c>
      <c r="E529" s="331" t="s">
        <v>77</v>
      </c>
      <c r="F529" s="332">
        <v>12.99</v>
      </c>
      <c r="G529" s="330" t="s">
        <v>60</v>
      </c>
      <c r="H529" s="330" t="s">
        <v>60</v>
      </c>
      <c r="I529" s="331" t="s">
        <v>2727</v>
      </c>
      <c r="J529" s="329">
        <v>44165</v>
      </c>
      <c r="K529" s="333" t="s">
        <v>491</v>
      </c>
      <c r="L529" s="334" t="s">
        <v>60</v>
      </c>
      <c r="M529" s="335" t="s">
        <v>11625</v>
      </c>
      <c r="N529" s="335" t="s">
        <v>60</v>
      </c>
      <c r="O529" s="335" t="s">
        <v>60</v>
      </c>
      <c r="P529" s="336">
        <v>26</v>
      </c>
      <c r="Q529" s="331" t="s">
        <v>10067</v>
      </c>
      <c r="R529" s="339" t="s">
        <v>11626</v>
      </c>
      <c r="S529" s="333" t="s">
        <v>8325</v>
      </c>
      <c r="T529" s="331" t="s">
        <v>6917</v>
      </c>
      <c r="U529" s="331" t="s">
        <v>492</v>
      </c>
      <c r="V529" s="335" t="s">
        <v>60</v>
      </c>
      <c r="W529" s="333" t="s">
        <v>60</v>
      </c>
      <c r="X529" s="330" t="s">
        <v>60</v>
      </c>
      <c r="Y529" s="335" t="s">
        <v>60</v>
      </c>
      <c r="Z529" s="333" t="s">
        <v>60</v>
      </c>
      <c r="AA529" s="330" t="s">
        <v>60</v>
      </c>
      <c r="AB529" s="341" t="s">
        <v>60</v>
      </c>
      <c r="AC529" s="332">
        <v>1.31</v>
      </c>
      <c r="AD529" s="341" t="s">
        <v>60</v>
      </c>
      <c r="AE529" s="341" t="s">
        <v>60</v>
      </c>
      <c r="AF529" s="332">
        <v>10.39</v>
      </c>
      <c r="AG529" s="332">
        <v>23.22</v>
      </c>
      <c r="AH529" s="332">
        <v>32.1</v>
      </c>
      <c r="AI529" s="332">
        <v>9.74</v>
      </c>
      <c r="AJ529" s="332">
        <v>-2.44</v>
      </c>
      <c r="AK529" s="336">
        <v>70.3</v>
      </c>
      <c r="AL529" s="331" t="s">
        <v>8328</v>
      </c>
      <c r="AM529" s="331" t="s">
        <v>8329</v>
      </c>
      <c r="AN529" s="332">
        <v>-64.97</v>
      </c>
      <c r="AO529" s="332">
        <v>-61.28</v>
      </c>
      <c r="AP529" s="332">
        <v>4.04</v>
      </c>
      <c r="AQ529" s="90">
        <f t="shared" si="8"/>
        <v>522</v>
      </c>
      <c r="AR529" s="90">
        <f t="shared" si="8"/>
        <v>521</v>
      </c>
      <c r="AS529" s="90">
        <f t="shared" si="8"/>
        <v>391</v>
      </c>
    </row>
    <row r="530" spans="1:45" ht="180">
      <c r="A530" s="329">
        <v>44565</v>
      </c>
      <c r="B530" s="330" t="s">
        <v>2722</v>
      </c>
      <c r="C530" s="330" t="s">
        <v>2723</v>
      </c>
      <c r="D530" s="331" t="s">
        <v>61</v>
      </c>
      <c r="E530" s="331" t="s">
        <v>67</v>
      </c>
      <c r="F530" s="332">
        <v>6.16</v>
      </c>
      <c r="G530" s="330" t="s">
        <v>60</v>
      </c>
      <c r="H530" s="330" t="s">
        <v>60</v>
      </c>
      <c r="I530" s="331" t="s">
        <v>2724</v>
      </c>
      <c r="J530" s="329">
        <v>44565</v>
      </c>
      <c r="K530" s="333" t="s">
        <v>491</v>
      </c>
      <c r="L530" s="329">
        <v>44554</v>
      </c>
      <c r="M530" s="335" t="s">
        <v>11627</v>
      </c>
      <c r="N530" s="335" t="s">
        <v>11628</v>
      </c>
      <c r="O530" s="335" t="s">
        <v>11629</v>
      </c>
      <c r="P530" s="336">
        <v>62.2</v>
      </c>
      <c r="Q530" s="331" t="s">
        <v>8795</v>
      </c>
      <c r="R530" s="339" t="s">
        <v>11630</v>
      </c>
      <c r="S530" s="333" t="s">
        <v>8508</v>
      </c>
      <c r="T530" s="331" t="s">
        <v>6917</v>
      </c>
      <c r="U530" s="331" t="s">
        <v>492</v>
      </c>
      <c r="V530" s="335" t="s">
        <v>60</v>
      </c>
      <c r="W530" s="333" t="s">
        <v>60</v>
      </c>
      <c r="X530" s="330" t="s">
        <v>60</v>
      </c>
      <c r="Y530" s="335" t="s">
        <v>60</v>
      </c>
      <c r="Z530" s="333" t="s">
        <v>60</v>
      </c>
      <c r="AA530" s="330" t="s">
        <v>60</v>
      </c>
      <c r="AB530" s="341" t="s">
        <v>60</v>
      </c>
      <c r="AC530" s="332">
        <v>1.26</v>
      </c>
      <c r="AD530" s="332">
        <v>8.16</v>
      </c>
      <c r="AE530" s="341" t="s">
        <v>60</v>
      </c>
      <c r="AF530" s="332">
        <v>1.17</v>
      </c>
      <c r="AG530" s="332">
        <v>13.76</v>
      </c>
      <c r="AH530" s="332">
        <v>15.4</v>
      </c>
      <c r="AI530" s="336">
        <v>17.100000000000001</v>
      </c>
      <c r="AJ530" s="332">
        <v>-2.2200000000000002</v>
      </c>
      <c r="AK530" s="336">
        <v>19.600000000000001</v>
      </c>
      <c r="AL530" s="331" t="s">
        <v>8328</v>
      </c>
      <c r="AM530" s="331" t="s">
        <v>8329</v>
      </c>
      <c r="AN530" s="332">
        <v>-64.91</v>
      </c>
      <c r="AO530" s="332">
        <v>-64.91</v>
      </c>
      <c r="AP530" s="332">
        <v>-54.02</v>
      </c>
      <c r="AQ530" s="90">
        <f t="shared" si="8"/>
        <v>521</v>
      </c>
      <c r="AR530" s="90">
        <f t="shared" si="8"/>
        <v>522</v>
      </c>
      <c r="AS530" s="90">
        <f t="shared" si="8"/>
        <v>517</v>
      </c>
    </row>
    <row r="531" spans="1:45" ht="168.75">
      <c r="A531" s="329">
        <v>44270</v>
      </c>
      <c r="B531" s="330" t="s">
        <v>2734</v>
      </c>
      <c r="C531" s="330" t="s">
        <v>2735</v>
      </c>
      <c r="D531" s="331" t="s">
        <v>61</v>
      </c>
      <c r="E531" s="331" t="s">
        <v>77</v>
      </c>
      <c r="F531" s="332">
        <v>1278.75</v>
      </c>
      <c r="G531" s="330" t="s">
        <v>2736</v>
      </c>
      <c r="H531" s="330" t="s">
        <v>2737</v>
      </c>
      <c r="I531" s="331" t="s">
        <v>2738</v>
      </c>
      <c r="J531" s="329">
        <v>44270</v>
      </c>
      <c r="K531" s="333" t="s">
        <v>491</v>
      </c>
      <c r="L531" s="334" t="s">
        <v>60</v>
      </c>
      <c r="M531" s="335" t="s">
        <v>11631</v>
      </c>
      <c r="N531" s="335" t="s">
        <v>60</v>
      </c>
      <c r="O531" s="335" t="s">
        <v>60</v>
      </c>
      <c r="P531" s="336">
        <v>685.9</v>
      </c>
      <c r="Q531" s="331" t="s">
        <v>10408</v>
      </c>
      <c r="R531" s="339" t="s">
        <v>11632</v>
      </c>
      <c r="S531" s="333" t="s">
        <v>8508</v>
      </c>
      <c r="T531" s="331" t="s">
        <v>6917</v>
      </c>
      <c r="U531" s="331" t="s">
        <v>492</v>
      </c>
      <c r="V531" s="335" t="s">
        <v>11633</v>
      </c>
      <c r="W531" s="333" t="s">
        <v>9903</v>
      </c>
      <c r="X531" s="330" t="s">
        <v>60</v>
      </c>
      <c r="Y531" s="335" t="s">
        <v>11634</v>
      </c>
      <c r="Z531" s="333" t="s">
        <v>11635</v>
      </c>
      <c r="AA531" s="330" t="s">
        <v>60</v>
      </c>
      <c r="AB531" s="332">
        <v>4.1500000000000004</v>
      </c>
      <c r="AC531" s="338">
        <v>0.57399999999999995</v>
      </c>
      <c r="AD531" s="332">
        <v>35.08</v>
      </c>
      <c r="AE531" s="332">
        <v>35.159999999999997</v>
      </c>
      <c r="AF531" s="341" t="s">
        <v>60</v>
      </c>
      <c r="AG531" s="332">
        <v>1402.5</v>
      </c>
      <c r="AH531" s="332">
        <v>439.24</v>
      </c>
      <c r="AI531" s="342">
        <v>0</v>
      </c>
      <c r="AJ531" s="336">
        <v>48.9</v>
      </c>
      <c r="AK531" s="336">
        <v>1128.9000000000001</v>
      </c>
      <c r="AL531" s="331" t="s">
        <v>8328</v>
      </c>
      <c r="AM531" s="331" t="s">
        <v>8329</v>
      </c>
      <c r="AN531" s="332">
        <v>-68.64</v>
      </c>
      <c r="AO531" s="332">
        <v>-65.94</v>
      </c>
      <c r="AP531" s="332">
        <v>-61.43</v>
      </c>
      <c r="AQ531" s="90">
        <f t="shared" si="8"/>
        <v>524</v>
      </c>
      <c r="AR531" s="90">
        <f t="shared" si="8"/>
        <v>523</v>
      </c>
      <c r="AS531" s="90">
        <f t="shared" si="8"/>
        <v>525</v>
      </c>
    </row>
    <row r="532" spans="1:45" ht="180">
      <c r="A532" s="329">
        <v>44407</v>
      </c>
      <c r="B532" s="330" t="s">
        <v>2773</v>
      </c>
      <c r="C532" s="330" t="s">
        <v>2774</v>
      </c>
      <c r="D532" s="331" t="s">
        <v>61</v>
      </c>
      <c r="E532" s="331" t="s">
        <v>67</v>
      </c>
      <c r="F532" s="332">
        <v>42.22</v>
      </c>
      <c r="G532" s="330" t="s">
        <v>60</v>
      </c>
      <c r="H532" s="330" t="s">
        <v>2775</v>
      </c>
      <c r="I532" s="331" t="s">
        <v>2776</v>
      </c>
      <c r="J532" s="329">
        <v>44407</v>
      </c>
      <c r="K532" s="333" t="s">
        <v>491</v>
      </c>
      <c r="L532" s="329">
        <v>44439</v>
      </c>
      <c r="M532" s="335" t="s">
        <v>11636</v>
      </c>
      <c r="N532" s="335" t="s">
        <v>11637</v>
      </c>
      <c r="O532" s="335" t="s">
        <v>60</v>
      </c>
      <c r="P532" s="336">
        <v>357.3</v>
      </c>
      <c r="Q532" s="331" t="s">
        <v>10323</v>
      </c>
      <c r="R532" s="339" t="s">
        <v>11638</v>
      </c>
      <c r="S532" s="333" t="s">
        <v>11639</v>
      </c>
      <c r="T532" s="331" t="s">
        <v>6917</v>
      </c>
      <c r="U532" s="331" t="s">
        <v>492</v>
      </c>
      <c r="V532" s="335" t="s">
        <v>60</v>
      </c>
      <c r="W532" s="333" t="s">
        <v>60</v>
      </c>
      <c r="X532" s="330" t="s">
        <v>60</v>
      </c>
      <c r="Y532" s="335" t="s">
        <v>11640</v>
      </c>
      <c r="Z532" s="333" t="s">
        <v>11641</v>
      </c>
      <c r="AA532" s="330" t="s">
        <v>60</v>
      </c>
      <c r="AB532" s="341" t="s">
        <v>60</v>
      </c>
      <c r="AC532" s="332">
        <v>2.29</v>
      </c>
      <c r="AD532" s="341" t="s">
        <v>60</v>
      </c>
      <c r="AE532" s="341" t="s">
        <v>60</v>
      </c>
      <c r="AF532" s="332">
        <v>1.25</v>
      </c>
      <c r="AG532" s="332">
        <v>40.840000000000003</v>
      </c>
      <c r="AH532" s="332">
        <v>21.03</v>
      </c>
      <c r="AI532" s="336">
        <v>34.200000000000003</v>
      </c>
      <c r="AJ532" s="336">
        <v>-10.1</v>
      </c>
      <c r="AK532" s="336">
        <v>66.5</v>
      </c>
      <c r="AL532" s="331" t="s">
        <v>8328</v>
      </c>
      <c r="AM532" s="331" t="s">
        <v>8329</v>
      </c>
      <c r="AN532" s="332">
        <v>-79.87</v>
      </c>
      <c r="AO532" s="332">
        <v>-66.599999999999994</v>
      </c>
      <c r="AP532" s="332">
        <v>-40.75</v>
      </c>
      <c r="AQ532" s="90">
        <f t="shared" si="8"/>
        <v>531</v>
      </c>
      <c r="AR532" s="90">
        <f t="shared" si="8"/>
        <v>524</v>
      </c>
      <c r="AS532" s="90">
        <f t="shared" si="8"/>
        <v>501</v>
      </c>
    </row>
    <row r="533" spans="1:45" ht="45">
      <c r="A533" s="329">
        <v>44716</v>
      </c>
      <c r="B533" s="330" t="s">
        <v>2743</v>
      </c>
      <c r="C533" s="330" t="s">
        <v>2744</v>
      </c>
      <c r="D533" s="331" t="s">
        <v>61</v>
      </c>
      <c r="E533" s="331" t="s">
        <v>77</v>
      </c>
      <c r="F533" s="338">
        <v>0.14199999999999999</v>
      </c>
      <c r="G533" s="330" t="s">
        <v>60</v>
      </c>
      <c r="H533" s="330" t="s">
        <v>60</v>
      </c>
      <c r="I533" s="331" t="s">
        <v>2745</v>
      </c>
      <c r="J533" s="329">
        <v>44716</v>
      </c>
      <c r="K533" s="333" t="s">
        <v>491</v>
      </c>
      <c r="L533" s="334" t="s">
        <v>60</v>
      </c>
      <c r="M533" s="335" t="s">
        <v>11642</v>
      </c>
      <c r="N533" s="335" t="s">
        <v>11643</v>
      </c>
      <c r="O533" s="335" t="s">
        <v>11336</v>
      </c>
      <c r="P533" s="341" t="s">
        <v>60</v>
      </c>
      <c r="Q533" s="331" t="s">
        <v>9180</v>
      </c>
      <c r="R533" s="333" t="s">
        <v>11644</v>
      </c>
      <c r="S533" s="333" t="s">
        <v>8346</v>
      </c>
      <c r="T533" s="331" t="s">
        <v>6917</v>
      </c>
      <c r="U533" s="331" t="s">
        <v>492</v>
      </c>
      <c r="V533" s="335" t="s">
        <v>60</v>
      </c>
      <c r="W533" s="333" t="s">
        <v>60</v>
      </c>
      <c r="X533" s="330" t="s">
        <v>60</v>
      </c>
      <c r="Y533" s="335" t="s">
        <v>60</v>
      </c>
      <c r="Z533" s="333" t="s">
        <v>60</v>
      </c>
      <c r="AA533" s="330" t="s">
        <v>60</v>
      </c>
      <c r="AB533" s="341" t="s">
        <v>60</v>
      </c>
      <c r="AC533" s="341" t="s">
        <v>60</v>
      </c>
      <c r="AD533" s="341" t="s">
        <v>60</v>
      </c>
      <c r="AE533" s="341" t="s">
        <v>60</v>
      </c>
      <c r="AF533" s="341" t="s">
        <v>60</v>
      </c>
      <c r="AG533" s="338">
        <v>0.17100000000000001</v>
      </c>
      <c r="AH533" s="338">
        <v>0.12</v>
      </c>
      <c r="AI533" s="338">
        <v>3.0000000000000001E-3</v>
      </c>
      <c r="AJ533" s="338">
        <v>-1.7000000000000001E-2</v>
      </c>
      <c r="AK533" s="338">
        <v>3.2000000000000001E-2</v>
      </c>
      <c r="AL533" s="331" t="s">
        <v>8328</v>
      </c>
      <c r="AM533" s="331" t="s">
        <v>8329</v>
      </c>
      <c r="AN533" s="332">
        <v>-70</v>
      </c>
      <c r="AO533" s="332">
        <v>-71.400000000000006</v>
      </c>
      <c r="AP533" s="332">
        <v>-71.959999999999994</v>
      </c>
      <c r="AQ533" s="90">
        <f t="shared" si="8"/>
        <v>526</v>
      </c>
      <c r="AR533" s="90">
        <f t="shared" si="8"/>
        <v>525</v>
      </c>
      <c r="AS533" s="90">
        <f t="shared" si="8"/>
        <v>530</v>
      </c>
    </row>
    <row r="534" spans="1:45" ht="101.25">
      <c r="A534" s="329">
        <v>44414</v>
      </c>
      <c r="B534" s="330" t="s">
        <v>2680</v>
      </c>
      <c r="C534" s="330" t="s">
        <v>2681</v>
      </c>
      <c r="D534" s="331" t="s">
        <v>61</v>
      </c>
      <c r="E534" s="331" t="s">
        <v>67</v>
      </c>
      <c r="F534" s="338">
        <v>0.85399999999999998</v>
      </c>
      <c r="G534" s="330" t="s">
        <v>2682</v>
      </c>
      <c r="H534" s="330" t="s">
        <v>60</v>
      </c>
      <c r="I534" s="331" t="s">
        <v>2683</v>
      </c>
      <c r="J534" s="329">
        <v>44414</v>
      </c>
      <c r="K534" s="333" t="s">
        <v>491</v>
      </c>
      <c r="L534" s="329">
        <v>44434</v>
      </c>
      <c r="M534" s="335" t="s">
        <v>11645</v>
      </c>
      <c r="N534" s="335" t="s">
        <v>60</v>
      </c>
      <c r="O534" s="335" t="s">
        <v>60</v>
      </c>
      <c r="P534" s="332">
        <v>2.5</v>
      </c>
      <c r="Q534" s="331" t="s">
        <v>8469</v>
      </c>
      <c r="R534" s="337" t="s">
        <v>11646</v>
      </c>
      <c r="S534" s="333" t="s">
        <v>8742</v>
      </c>
      <c r="T534" s="331" t="s">
        <v>6917</v>
      </c>
      <c r="U534" s="331" t="s">
        <v>492</v>
      </c>
      <c r="V534" s="335" t="s">
        <v>11647</v>
      </c>
      <c r="W534" s="333" t="s">
        <v>11635</v>
      </c>
      <c r="X534" s="330" t="s">
        <v>60</v>
      </c>
      <c r="Y534" s="335" t="s">
        <v>60</v>
      </c>
      <c r="Z534" s="333" t="s">
        <v>60</v>
      </c>
      <c r="AA534" s="330" t="s">
        <v>60</v>
      </c>
      <c r="AB534" s="341" t="s">
        <v>60</v>
      </c>
      <c r="AC534" s="341" t="s">
        <v>60</v>
      </c>
      <c r="AD534" s="341" t="s">
        <v>60</v>
      </c>
      <c r="AE534" s="341" t="s">
        <v>60</v>
      </c>
      <c r="AF534" s="341" t="s">
        <v>60</v>
      </c>
      <c r="AG534" s="332">
        <v>1.05</v>
      </c>
      <c r="AH534" s="338">
        <v>0.71699999999999997</v>
      </c>
      <c r="AI534" s="342">
        <v>0</v>
      </c>
      <c r="AJ534" s="338">
        <v>-0.248</v>
      </c>
      <c r="AK534" s="338">
        <v>2.1999999999999999E-2</v>
      </c>
      <c r="AL534" s="331" t="s">
        <v>8328</v>
      </c>
      <c r="AM534" s="331" t="s">
        <v>8329</v>
      </c>
      <c r="AN534" s="332">
        <v>-54.95</v>
      </c>
      <c r="AO534" s="332">
        <v>-72.11</v>
      </c>
      <c r="AP534" s="332">
        <v>-80.48</v>
      </c>
      <c r="AQ534" s="90">
        <f t="shared" si="8"/>
        <v>510</v>
      </c>
      <c r="AR534" s="90">
        <f t="shared" si="8"/>
        <v>526</v>
      </c>
      <c r="AS534" s="90">
        <f t="shared" si="8"/>
        <v>539</v>
      </c>
    </row>
    <row r="535" spans="1:45" ht="101.25">
      <c r="A535" s="329">
        <v>44708</v>
      </c>
      <c r="B535" s="330" t="s">
        <v>2739</v>
      </c>
      <c r="C535" s="330" t="s">
        <v>2740</v>
      </c>
      <c r="D535" s="331" t="s">
        <v>61</v>
      </c>
      <c r="E535" s="331" t="s">
        <v>77</v>
      </c>
      <c r="F535" s="332">
        <v>8.23</v>
      </c>
      <c r="G535" s="330" t="s">
        <v>2741</v>
      </c>
      <c r="H535" s="330" t="s">
        <v>60</v>
      </c>
      <c r="I535" s="331" t="s">
        <v>2742</v>
      </c>
      <c r="J535" s="329">
        <v>44708</v>
      </c>
      <c r="K535" s="333" t="s">
        <v>491</v>
      </c>
      <c r="L535" s="334" t="s">
        <v>60</v>
      </c>
      <c r="M535" s="335" t="s">
        <v>11648</v>
      </c>
      <c r="N535" s="335" t="s">
        <v>11649</v>
      </c>
      <c r="O535" s="335" t="s">
        <v>60</v>
      </c>
      <c r="P535" s="336">
        <v>44.7</v>
      </c>
      <c r="Q535" s="331" t="s">
        <v>9297</v>
      </c>
      <c r="R535" s="333" t="s">
        <v>10417</v>
      </c>
      <c r="S535" s="333" t="s">
        <v>11650</v>
      </c>
      <c r="T535" s="331" t="s">
        <v>6915</v>
      </c>
      <c r="U535" s="331" t="s">
        <v>492</v>
      </c>
      <c r="V535" s="335" t="s">
        <v>11651</v>
      </c>
      <c r="W535" s="333" t="s">
        <v>8680</v>
      </c>
      <c r="X535" s="330" t="s">
        <v>60</v>
      </c>
      <c r="Y535" s="335" t="s">
        <v>60</v>
      </c>
      <c r="Z535" s="333" t="s">
        <v>60</v>
      </c>
      <c r="AA535" s="330" t="s">
        <v>60</v>
      </c>
      <c r="AB535" s="341" t="s">
        <v>60</v>
      </c>
      <c r="AC535" s="341" t="s">
        <v>60</v>
      </c>
      <c r="AD535" s="341" t="s">
        <v>60</v>
      </c>
      <c r="AE535" s="341" t="s">
        <v>60</v>
      </c>
      <c r="AF535" s="332">
        <v>5.96</v>
      </c>
      <c r="AG535" s="332">
        <v>6.02</v>
      </c>
      <c r="AH535" s="332">
        <v>8.23</v>
      </c>
      <c r="AI535" s="332">
        <v>1.25</v>
      </c>
      <c r="AJ535" s="332">
        <v>-3.27</v>
      </c>
      <c r="AK535" s="332">
        <v>4.34</v>
      </c>
      <c r="AL535" s="331" t="s">
        <v>8328</v>
      </c>
      <c r="AM535" s="331" t="s">
        <v>8329</v>
      </c>
      <c r="AN535" s="332">
        <v>-69.59</v>
      </c>
      <c r="AO535" s="332">
        <v>-72.290000000000006</v>
      </c>
      <c r="AP535" s="332">
        <v>-45.17</v>
      </c>
      <c r="AQ535" s="90">
        <f t="shared" si="8"/>
        <v>525</v>
      </c>
      <c r="AR535" s="90">
        <f t="shared" si="8"/>
        <v>527</v>
      </c>
      <c r="AS535" s="90">
        <f t="shared" si="8"/>
        <v>505</v>
      </c>
    </row>
    <row r="536" spans="1:45" ht="326.25">
      <c r="A536" s="329">
        <v>43966</v>
      </c>
      <c r="B536" s="330" t="s">
        <v>2746</v>
      </c>
      <c r="C536" s="330" t="s">
        <v>2747</v>
      </c>
      <c r="D536" s="331" t="s">
        <v>61</v>
      </c>
      <c r="E536" s="331" t="s">
        <v>67</v>
      </c>
      <c r="F536" s="332">
        <v>24.93</v>
      </c>
      <c r="G536" s="330" t="s">
        <v>2748</v>
      </c>
      <c r="H536" s="330" t="s">
        <v>60</v>
      </c>
      <c r="I536" s="331" t="s">
        <v>2749</v>
      </c>
      <c r="J536" s="329">
        <v>43966</v>
      </c>
      <c r="K536" s="333" t="s">
        <v>491</v>
      </c>
      <c r="L536" s="329">
        <v>44033</v>
      </c>
      <c r="M536" s="335" t="s">
        <v>11652</v>
      </c>
      <c r="N536" s="335" t="s">
        <v>11653</v>
      </c>
      <c r="O536" s="335" t="s">
        <v>11654</v>
      </c>
      <c r="P536" s="336">
        <v>116.8</v>
      </c>
      <c r="Q536" s="331" t="s">
        <v>10219</v>
      </c>
      <c r="R536" s="339" t="s">
        <v>11655</v>
      </c>
      <c r="S536" s="333" t="s">
        <v>8650</v>
      </c>
      <c r="T536" s="331" t="s">
        <v>6917</v>
      </c>
      <c r="U536" s="331" t="s">
        <v>492</v>
      </c>
      <c r="V536" s="335" t="s">
        <v>11656</v>
      </c>
      <c r="W536" s="333" t="s">
        <v>10704</v>
      </c>
      <c r="X536" s="340">
        <v>1225.9000000000001</v>
      </c>
      <c r="Y536" s="335" t="s">
        <v>60</v>
      </c>
      <c r="Z536" s="333" t="s">
        <v>60</v>
      </c>
      <c r="AA536" s="330" t="s">
        <v>60</v>
      </c>
      <c r="AB536" s="341" t="s">
        <v>60</v>
      </c>
      <c r="AC536" s="338">
        <v>0.125</v>
      </c>
      <c r="AD536" s="332">
        <v>9.81</v>
      </c>
      <c r="AE536" s="341" t="s">
        <v>60</v>
      </c>
      <c r="AF536" s="338">
        <v>0.14799999999999999</v>
      </c>
      <c r="AG536" s="332">
        <v>27.95</v>
      </c>
      <c r="AH536" s="332">
        <v>9.0299999999999994</v>
      </c>
      <c r="AI536" s="336">
        <v>88.1</v>
      </c>
      <c r="AJ536" s="336">
        <v>-17.5</v>
      </c>
      <c r="AK536" s="336">
        <v>95.4</v>
      </c>
      <c r="AL536" s="331" t="s">
        <v>8328</v>
      </c>
      <c r="AM536" s="331" t="s">
        <v>8329</v>
      </c>
      <c r="AN536" s="332">
        <v>-71.180000000000007</v>
      </c>
      <c r="AO536" s="332">
        <v>-72.31</v>
      </c>
      <c r="AP536" s="332">
        <v>-67.930000000000007</v>
      </c>
      <c r="AQ536" s="90">
        <f t="shared" si="8"/>
        <v>527</v>
      </c>
      <c r="AR536" s="90">
        <f t="shared" si="8"/>
        <v>528</v>
      </c>
      <c r="AS536" s="90">
        <f t="shared" si="8"/>
        <v>528</v>
      </c>
    </row>
    <row r="537" spans="1:45" ht="45">
      <c r="A537" s="329">
        <v>44614</v>
      </c>
      <c r="B537" s="330" t="s">
        <v>2754</v>
      </c>
      <c r="C537" s="330" t="s">
        <v>2755</v>
      </c>
      <c r="D537" s="331" t="s">
        <v>61</v>
      </c>
      <c r="E537" s="331" t="s">
        <v>77</v>
      </c>
      <c r="F537" s="338">
        <v>0.17299999999999999</v>
      </c>
      <c r="G537" s="330" t="s">
        <v>60</v>
      </c>
      <c r="H537" s="330" t="s">
        <v>60</v>
      </c>
      <c r="I537" s="331" t="s">
        <v>2756</v>
      </c>
      <c r="J537" s="329">
        <v>44614</v>
      </c>
      <c r="K537" s="333" t="s">
        <v>491</v>
      </c>
      <c r="L537" s="334" t="s">
        <v>60</v>
      </c>
      <c r="M537" s="335" t="s">
        <v>11657</v>
      </c>
      <c r="N537" s="335" t="s">
        <v>60</v>
      </c>
      <c r="O537" s="335" t="s">
        <v>60</v>
      </c>
      <c r="P537" s="341" t="s">
        <v>60</v>
      </c>
      <c r="Q537" s="331" t="s">
        <v>10597</v>
      </c>
      <c r="R537" s="333" t="s">
        <v>11658</v>
      </c>
      <c r="S537" s="333" t="s">
        <v>8346</v>
      </c>
      <c r="T537" s="331" t="s">
        <v>6917</v>
      </c>
      <c r="U537" s="331" t="s">
        <v>492</v>
      </c>
      <c r="V537" s="335" t="s">
        <v>60</v>
      </c>
      <c r="W537" s="333" t="s">
        <v>60</v>
      </c>
      <c r="X537" s="330" t="s">
        <v>60</v>
      </c>
      <c r="Y537" s="335" t="s">
        <v>60</v>
      </c>
      <c r="Z537" s="333" t="s">
        <v>60</v>
      </c>
      <c r="AA537" s="330" t="s">
        <v>60</v>
      </c>
      <c r="AB537" s="332">
        <v>44.86</v>
      </c>
      <c r="AC537" s="332">
        <v>1.23</v>
      </c>
      <c r="AD537" s="341" t="s">
        <v>60</v>
      </c>
      <c r="AE537" s="341" t="s">
        <v>60</v>
      </c>
      <c r="AF537" s="341" t="s">
        <v>60</v>
      </c>
      <c r="AG537" s="338">
        <v>0.27100000000000002</v>
      </c>
      <c r="AH537" s="338">
        <v>0.27200000000000002</v>
      </c>
      <c r="AI537" s="332">
        <v>1.84</v>
      </c>
      <c r="AJ537" s="338">
        <v>0.17199999999999999</v>
      </c>
      <c r="AK537" s="338">
        <v>0.218</v>
      </c>
      <c r="AL537" s="331" t="s">
        <v>8328</v>
      </c>
      <c r="AM537" s="331" t="s">
        <v>8329</v>
      </c>
      <c r="AN537" s="332">
        <v>-72.38</v>
      </c>
      <c r="AO537" s="332">
        <v>-72.38</v>
      </c>
      <c r="AP537" s="332">
        <v>-72.38</v>
      </c>
      <c r="AQ537" s="90">
        <f t="shared" si="8"/>
        <v>528</v>
      </c>
      <c r="AR537" s="90">
        <f t="shared" si="8"/>
        <v>529</v>
      </c>
      <c r="AS537" s="90">
        <f t="shared" si="8"/>
        <v>531</v>
      </c>
    </row>
    <row r="538" spans="1:45" ht="146.25">
      <c r="A538" s="329">
        <v>44448</v>
      </c>
      <c r="B538" s="330" t="s">
        <v>2692</v>
      </c>
      <c r="C538" s="330" t="s">
        <v>2693</v>
      </c>
      <c r="D538" s="331" t="s">
        <v>61</v>
      </c>
      <c r="E538" s="331" t="s">
        <v>67</v>
      </c>
      <c r="F538" s="338">
        <v>0.38500000000000001</v>
      </c>
      <c r="G538" s="330" t="s">
        <v>60</v>
      </c>
      <c r="H538" s="330" t="s">
        <v>2694</v>
      </c>
      <c r="I538" s="331" t="s">
        <v>2695</v>
      </c>
      <c r="J538" s="329">
        <v>44448</v>
      </c>
      <c r="K538" s="333" t="s">
        <v>491</v>
      </c>
      <c r="L538" s="329">
        <v>44441</v>
      </c>
      <c r="M538" s="335" t="s">
        <v>11659</v>
      </c>
      <c r="N538" s="335" t="s">
        <v>60</v>
      </c>
      <c r="O538" s="335" t="s">
        <v>60</v>
      </c>
      <c r="P538" s="332">
        <v>4.68</v>
      </c>
      <c r="Q538" s="331" t="s">
        <v>8511</v>
      </c>
      <c r="R538" s="333" t="s">
        <v>8512</v>
      </c>
      <c r="S538" s="333" t="s">
        <v>10801</v>
      </c>
      <c r="T538" s="331" t="s">
        <v>6921</v>
      </c>
      <c r="U538" s="331" t="s">
        <v>492</v>
      </c>
      <c r="V538" s="335" t="s">
        <v>60</v>
      </c>
      <c r="W538" s="333" t="s">
        <v>60</v>
      </c>
      <c r="X538" s="330" t="s">
        <v>60</v>
      </c>
      <c r="Y538" s="335" t="s">
        <v>60</v>
      </c>
      <c r="Z538" s="333" t="s">
        <v>9832</v>
      </c>
      <c r="AA538" s="330" t="s">
        <v>60</v>
      </c>
      <c r="AB538" s="341" t="s">
        <v>60</v>
      </c>
      <c r="AC538" s="341" t="s">
        <v>60</v>
      </c>
      <c r="AD538" s="341" t="s">
        <v>60</v>
      </c>
      <c r="AE538" s="341" t="s">
        <v>60</v>
      </c>
      <c r="AF538" s="341" t="s">
        <v>60</v>
      </c>
      <c r="AG538" s="341" t="s">
        <v>60</v>
      </c>
      <c r="AH538" s="338">
        <v>0.55100000000000005</v>
      </c>
      <c r="AI538" s="338">
        <v>0.14000000000000001</v>
      </c>
      <c r="AJ538" s="332">
        <v>-1.1499999999999999</v>
      </c>
      <c r="AK538" s="338">
        <v>0.48399999999999999</v>
      </c>
      <c r="AL538" s="331" t="s">
        <v>8328</v>
      </c>
      <c r="AM538" s="331" t="s">
        <v>8329</v>
      </c>
      <c r="AN538" s="332">
        <v>-55.79</v>
      </c>
      <c r="AO538" s="332">
        <v>-74.099999999999994</v>
      </c>
      <c r="AP538" s="332">
        <v>-49.65</v>
      </c>
      <c r="AQ538" s="90">
        <f t="shared" si="8"/>
        <v>513</v>
      </c>
      <c r="AR538" s="90">
        <f t="shared" si="8"/>
        <v>530</v>
      </c>
      <c r="AS538" s="90">
        <f t="shared" si="8"/>
        <v>512</v>
      </c>
    </row>
    <row r="539" spans="1:45" ht="146.25">
      <c r="A539" s="329">
        <v>44546</v>
      </c>
      <c r="B539" s="330" t="s">
        <v>2757</v>
      </c>
      <c r="C539" s="330" t="s">
        <v>2758</v>
      </c>
      <c r="D539" s="331" t="s">
        <v>61</v>
      </c>
      <c r="E539" s="331" t="s">
        <v>67</v>
      </c>
      <c r="F539" s="332">
        <v>68.88</v>
      </c>
      <c r="G539" s="330" t="s">
        <v>60</v>
      </c>
      <c r="H539" s="330" t="s">
        <v>2759</v>
      </c>
      <c r="I539" s="331" t="s">
        <v>2760</v>
      </c>
      <c r="J539" s="329">
        <v>44546</v>
      </c>
      <c r="K539" s="333" t="s">
        <v>491</v>
      </c>
      <c r="L539" s="329">
        <v>44545</v>
      </c>
      <c r="M539" s="335" t="s">
        <v>11660</v>
      </c>
      <c r="N539" s="335" t="s">
        <v>11661</v>
      </c>
      <c r="O539" s="335" t="s">
        <v>11662</v>
      </c>
      <c r="P539" s="336">
        <v>101.5</v>
      </c>
      <c r="Q539" s="331" t="s">
        <v>9969</v>
      </c>
      <c r="R539" s="333" t="s">
        <v>11663</v>
      </c>
      <c r="S539" s="333" t="s">
        <v>8508</v>
      </c>
      <c r="T539" s="331" t="s">
        <v>6917</v>
      </c>
      <c r="U539" s="331" t="s">
        <v>492</v>
      </c>
      <c r="V539" s="335" t="s">
        <v>60</v>
      </c>
      <c r="W539" s="333" t="s">
        <v>60</v>
      </c>
      <c r="X539" s="330" t="s">
        <v>60</v>
      </c>
      <c r="Y539" s="335" t="s">
        <v>11664</v>
      </c>
      <c r="Z539" s="333" t="s">
        <v>11665</v>
      </c>
      <c r="AA539" s="330" t="s">
        <v>60</v>
      </c>
      <c r="AB539" s="341" t="s">
        <v>60</v>
      </c>
      <c r="AC539" s="332">
        <v>8.24</v>
      </c>
      <c r="AD539" s="332">
        <v>34.700000000000003</v>
      </c>
      <c r="AE539" s="341" t="s">
        <v>60</v>
      </c>
      <c r="AF539" s="332">
        <v>1.78</v>
      </c>
      <c r="AG539" s="332">
        <v>63.28</v>
      </c>
      <c r="AH539" s="332">
        <v>33.9</v>
      </c>
      <c r="AI539" s="336">
        <v>37.799999999999997</v>
      </c>
      <c r="AJ539" s="332">
        <v>-4.09</v>
      </c>
      <c r="AK539" s="336">
        <v>43</v>
      </c>
      <c r="AL539" s="331" t="s">
        <v>8328</v>
      </c>
      <c r="AM539" s="331" t="s">
        <v>8329</v>
      </c>
      <c r="AN539" s="332">
        <v>-74.16</v>
      </c>
      <c r="AO539" s="332">
        <v>-74.16</v>
      </c>
      <c r="AP539" s="332">
        <v>-74.16</v>
      </c>
      <c r="AQ539" s="90">
        <f t="shared" si="8"/>
        <v>529</v>
      </c>
      <c r="AR539" s="90">
        <f t="shared" si="8"/>
        <v>531</v>
      </c>
      <c r="AS539" s="90">
        <f t="shared" si="8"/>
        <v>532</v>
      </c>
    </row>
    <row r="540" spans="1:45" ht="67.5">
      <c r="A540" s="329">
        <v>44214</v>
      </c>
      <c r="B540" s="330" t="s">
        <v>2811</v>
      </c>
      <c r="C540" s="330" t="s">
        <v>2812</v>
      </c>
      <c r="D540" s="331" t="s">
        <v>61</v>
      </c>
      <c r="E540" s="331" t="s">
        <v>77</v>
      </c>
      <c r="F540" s="338">
        <v>0.77200000000000002</v>
      </c>
      <c r="G540" s="330" t="s">
        <v>60</v>
      </c>
      <c r="H540" s="330" t="s">
        <v>60</v>
      </c>
      <c r="I540" s="331" t="s">
        <v>2813</v>
      </c>
      <c r="J540" s="329">
        <v>44214</v>
      </c>
      <c r="K540" s="333" t="s">
        <v>491</v>
      </c>
      <c r="L540" s="334" t="s">
        <v>60</v>
      </c>
      <c r="M540" s="335" t="s">
        <v>11666</v>
      </c>
      <c r="N540" s="335" t="s">
        <v>60</v>
      </c>
      <c r="O540" s="335" t="s">
        <v>60</v>
      </c>
      <c r="P540" s="338">
        <v>0.504</v>
      </c>
      <c r="Q540" s="331" t="s">
        <v>8978</v>
      </c>
      <c r="R540" s="333" t="s">
        <v>11667</v>
      </c>
      <c r="S540" s="333" t="s">
        <v>10547</v>
      </c>
      <c r="T540" s="331" t="s">
        <v>6917</v>
      </c>
      <c r="U540" s="331" t="s">
        <v>492</v>
      </c>
      <c r="V540" s="335" t="s">
        <v>60</v>
      </c>
      <c r="W540" s="333" t="s">
        <v>60</v>
      </c>
      <c r="X540" s="330" t="s">
        <v>60</v>
      </c>
      <c r="Y540" s="335" t="s">
        <v>60</v>
      </c>
      <c r="Z540" s="333" t="s">
        <v>60</v>
      </c>
      <c r="AA540" s="330" t="s">
        <v>60</v>
      </c>
      <c r="AB540" s="341" t="s">
        <v>60</v>
      </c>
      <c r="AC540" s="341" t="s">
        <v>60</v>
      </c>
      <c r="AD540" s="341" t="s">
        <v>60</v>
      </c>
      <c r="AE540" s="341" t="s">
        <v>60</v>
      </c>
      <c r="AF540" s="341" t="s">
        <v>60</v>
      </c>
      <c r="AG540" s="338">
        <v>0.84799999999999998</v>
      </c>
      <c r="AH540" s="338">
        <v>0.23200000000000001</v>
      </c>
      <c r="AI540" s="336">
        <v>11.8</v>
      </c>
      <c r="AJ540" s="338">
        <v>0.153</v>
      </c>
      <c r="AK540" s="338">
        <v>0.52800000000000002</v>
      </c>
      <c r="AL540" s="331" t="s">
        <v>8328</v>
      </c>
      <c r="AM540" s="331" t="s">
        <v>8329</v>
      </c>
      <c r="AN540" s="332">
        <v>-83.87</v>
      </c>
      <c r="AO540" s="332">
        <v>-74.569999999999993</v>
      </c>
      <c r="AP540" s="332">
        <v>-63.33</v>
      </c>
      <c r="AQ540" s="90">
        <f t="shared" si="8"/>
        <v>540</v>
      </c>
      <c r="AR540" s="90">
        <f t="shared" si="8"/>
        <v>532</v>
      </c>
      <c r="AS540" s="90">
        <f t="shared" si="8"/>
        <v>526</v>
      </c>
    </row>
    <row r="541" spans="1:45" ht="112.5">
      <c r="A541" s="329">
        <v>44762</v>
      </c>
      <c r="B541" s="330" t="s">
        <v>2832</v>
      </c>
      <c r="C541" s="330" t="s">
        <v>2833</v>
      </c>
      <c r="D541" s="331" t="s">
        <v>61</v>
      </c>
      <c r="E541" s="331" t="s">
        <v>67</v>
      </c>
      <c r="F541" s="332">
        <v>4.12</v>
      </c>
      <c r="G541" s="330" t="s">
        <v>60</v>
      </c>
      <c r="H541" s="330" t="s">
        <v>60</v>
      </c>
      <c r="I541" s="331" t="s">
        <v>2834</v>
      </c>
      <c r="J541" s="329">
        <v>44762</v>
      </c>
      <c r="K541" s="333" t="s">
        <v>491</v>
      </c>
      <c r="L541" s="329">
        <v>44757</v>
      </c>
      <c r="M541" s="335" t="s">
        <v>11668</v>
      </c>
      <c r="N541" s="335" t="s">
        <v>60</v>
      </c>
      <c r="O541" s="335" t="s">
        <v>60</v>
      </c>
      <c r="P541" s="341" t="s">
        <v>60</v>
      </c>
      <c r="Q541" s="331" t="s">
        <v>8537</v>
      </c>
      <c r="R541" s="337" t="s">
        <v>11669</v>
      </c>
      <c r="S541" s="333" t="s">
        <v>8800</v>
      </c>
      <c r="T541" s="331" t="s">
        <v>6921</v>
      </c>
      <c r="U541" s="331" t="s">
        <v>492</v>
      </c>
      <c r="V541" s="335" t="s">
        <v>60</v>
      </c>
      <c r="W541" s="333" t="s">
        <v>60</v>
      </c>
      <c r="X541" s="330" t="s">
        <v>60</v>
      </c>
      <c r="Y541" s="335" t="s">
        <v>60</v>
      </c>
      <c r="Z541" s="333" t="s">
        <v>60</v>
      </c>
      <c r="AA541" s="330" t="s">
        <v>60</v>
      </c>
      <c r="AB541" s="341" t="s">
        <v>60</v>
      </c>
      <c r="AC541" s="341" t="s">
        <v>60</v>
      </c>
      <c r="AD541" s="341" t="s">
        <v>60</v>
      </c>
      <c r="AE541" s="341" t="s">
        <v>60</v>
      </c>
      <c r="AF541" s="332">
        <v>96.08</v>
      </c>
      <c r="AG541" s="332">
        <v>4.17</v>
      </c>
      <c r="AH541" s="338">
        <v>0.51800000000000002</v>
      </c>
      <c r="AI541" s="338">
        <v>0.05</v>
      </c>
      <c r="AJ541" s="332">
        <v>-3.12</v>
      </c>
      <c r="AK541" s="338">
        <v>2.1000000000000001E-2</v>
      </c>
      <c r="AL541" s="331" t="s">
        <v>8328</v>
      </c>
      <c r="AM541" s="331" t="s">
        <v>8329</v>
      </c>
      <c r="AN541" s="332">
        <v>-87.19</v>
      </c>
      <c r="AO541" s="332">
        <v>-74.64</v>
      </c>
      <c r="AP541" s="332">
        <v>-84.48</v>
      </c>
      <c r="AQ541" s="90">
        <f t="shared" si="8"/>
        <v>546</v>
      </c>
      <c r="AR541" s="90">
        <f t="shared" si="8"/>
        <v>533</v>
      </c>
      <c r="AS541" s="90">
        <f t="shared" si="8"/>
        <v>543</v>
      </c>
    </row>
    <row r="542" spans="1:45" ht="112.5">
      <c r="A542" s="329">
        <v>44771</v>
      </c>
      <c r="B542" s="330" t="s">
        <v>2799</v>
      </c>
      <c r="C542" s="330" t="s">
        <v>2800</v>
      </c>
      <c r="D542" s="331" t="s">
        <v>61</v>
      </c>
      <c r="E542" s="331" t="s">
        <v>77</v>
      </c>
      <c r="F542" s="332">
        <v>4.42</v>
      </c>
      <c r="G542" s="330" t="s">
        <v>2801</v>
      </c>
      <c r="H542" s="330" t="s">
        <v>2802</v>
      </c>
      <c r="I542" s="331" t="s">
        <v>2803</v>
      </c>
      <c r="J542" s="329">
        <v>44771</v>
      </c>
      <c r="K542" s="333" t="s">
        <v>491</v>
      </c>
      <c r="L542" s="334" t="s">
        <v>60</v>
      </c>
      <c r="M542" s="335" t="s">
        <v>11670</v>
      </c>
      <c r="N542" s="335" t="s">
        <v>11671</v>
      </c>
      <c r="O542" s="335" t="s">
        <v>11015</v>
      </c>
      <c r="P542" s="341" t="s">
        <v>60</v>
      </c>
      <c r="Q542" s="331" t="s">
        <v>9112</v>
      </c>
      <c r="R542" s="339" t="s">
        <v>11672</v>
      </c>
      <c r="S542" s="333" t="s">
        <v>10311</v>
      </c>
      <c r="T542" s="331" t="s">
        <v>6917</v>
      </c>
      <c r="U542" s="331" t="s">
        <v>492</v>
      </c>
      <c r="V542" s="335" t="s">
        <v>11673</v>
      </c>
      <c r="W542" s="333" t="s">
        <v>8551</v>
      </c>
      <c r="X542" s="330" t="s">
        <v>60</v>
      </c>
      <c r="Y542" s="335" t="s">
        <v>11674</v>
      </c>
      <c r="Z542" s="333" t="s">
        <v>11675</v>
      </c>
      <c r="AA542" s="330" t="s">
        <v>60</v>
      </c>
      <c r="AB542" s="341" t="s">
        <v>60</v>
      </c>
      <c r="AC542" s="341" t="s">
        <v>60</v>
      </c>
      <c r="AD542" s="332">
        <v>25.17</v>
      </c>
      <c r="AE542" s="341" t="s">
        <v>60</v>
      </c>
      <c r="AF542" s="332">
        <v>30.82</v>
      </c>
      <c r="AG542" s="332">
        <v>4.59</v>
      </c>
      <c r="AH542" s="338">
        <v>0.371</v>
      </c>
      <c r="AI542" s="338">
        <v>0.70399999999999996</v>
      </c>
      <c r="AJ542" s="338">
        <v>5.7000000000000002E-2</v>
      </c>
      <c r="AK542" s="332">
        <v>4.62</v>
      </c>
      <c r="AL542" s="331" t="s">
        <v>8328</v>
      </c>
      <c r="AM542" s="331" t="s">
        <v>8329</v>
      </c>
      <c r="AN542" s="332">
        <v>-81.239999999999995</v>
      </c>
      <c r="AO542" s="332">
        <v>-77.25</v>
      </c>
      <c r="AP542" s="332">
        <v>-69.040000000000006</v>
      </c>
      <c r="AQ542" s="90">
        <f t="shared" si="8"/>
        <v>538</v>
      </c>
      <c r="AR542" s="90">
        <f t="shared" si="8"/>
        <v>534</v>
      </c>
      <c r="AS542" s="90">
        <f t="shared" si="8"/>
        <v>529</v>
      </c>
    </row>
    <row r="543" spans="1:45" ht="101.25">
      <c r="A543" s="329">
        <v>44348</v>
      </c>
      <c r="B543" s="330" t="s">
        <v>2769</v>
      </c>
      <c r="C543" s="330" t="s">
        <v>2770</v>
      </c>
      <c r="D543" s="331" t="s">
        <v>61</v>
      </c>
      <c r="E543" s="331" t="s">
        <v>77</v>
      </c>
      <c r="F543" s="338">
        <v>0.27600000000000002</v>
      </c>
      <c r="G543" s="330" t="s">
        <v>2771</v>
      </c>
      <c r="H543" s="330" t="s">
        <v>60</v>
      </c>
      <c r="I543" s="331" t="s">
        <v>2772</v>
      </c>
      <c r="J543" s="329">
        <v>44348</v>
      </c>
      <c r="K543" s="333" t="s">
        <v>491</v>
      </c>
      <c r="L543" s="334" t="s">
        <v>60</v>
      </c>
      <c r="M543" s="335" t="s">
        <v>11676</v>
      </c>
      <c r="N543" s="335" t="s">
        <v>11677</v>
      </c>
      <c r="O543" s="335" t="s">
        <v>11678</v>
      </c>
      <c r="P543" s="341" t="s">
        <v>60</v>
      </c>
      <c r="Q543" s="331" t="s">
        <v>9180</v>
      </c>
      <c r="R543" s="333" t="s">
        <v>11679</v>
      </c>
      <c r="S543" s="333" t="s">
        <v>10131</v>
      </c>
      <c r="T543" s="331" t="s">
        <v>6917</v>
      </c>
      <c r="U543" s="331" t="s">
        <v>492</v>
      </c>
      <c r="V543" s="335" t="s">
        <v>11680</v>
      </c>
      <c r="W543" s="333" t="s">
        <v>9620</v>
      </c>
      <c r="X543" s="330" t="s">
        <v>60</v>
      </c>
      <c r="Y543" s="335" t="s">
        <v>60</v>
      </c>
      <c r="Z543" s="333" t="s">
        <v>60</v>
      </c>
      <c r="AA543" s="330" t="s">
        <v>60</v>
      </c>
      <c r="AB543" s="332">
        <v>110.11</v>
      </c>
      <c r="AC543" s="338">
        <v>0.64600000000000002</v>
      </c>
      <c r="AD543" s="341" t="s">
        <v>60</v>
      </c>
      <c r="AE543" s="332">
        <v>77.94</v>
      </c>
      <c r="AF543" s="332">
        <v>7.7</v>
      </c>
      <c r="AG543" s="338">
        <v>0.36899999999999999</v>
      </c>
      <c r="AH543" s="338">
        <v>0.371</v>
      </c>
      <c r="AI543" s="338">
        <v>0.32100000000000001</v>
      </c>
      <c r="AJ543" s="338">
        <v>0.17299999999999999</v>
      </c>
      <c r="AK543" s="338">
        <v>0.88800000000000001</v>
      </c>
      <c r="AL543" s="331" t="s">
        <v>8328</v>
      </c>
      <c r="AM543" s="331" t="s">
        <v>8329</v>
      </c>
      <c r="AN543" s="332">
        <v>-77.78</v>
      </c>
      <c r="AO543" s="332">
        <v>-77.78</v>
      </c>
      <c r="AP543" s="332">
        <v>-78.05</v>
      </c>
      <c r="AQ543" s="90">
        <f t="shared" si="8"/>
        <v>530</v>
      </c>
      <c r="AR543" s="90">
        <f t="shared" si="8"/>
        <v>535</v>
      </c>
      <c r="AS543" s="90">
        <f t="shared" si="8"/>
        <v>535</v>
      </c>
    </row>
    <row r="544" spans="1:45" ht="101.25">
      <c r="A544" s="329">
        <v>44792</v>
      </c>
      <c r="B544" s="330" t="s">
        <v>2791</v>
      </c>
      <c r="C544" s="330" t="s">
        <v>2792</v>
      </c>
      <c r="D544" s="331" t="s">
        <v>61</v>
      </c>
      <c r="E544" s="331" t="s">
        <v>67</v>
      </c>
      <c r="F544" s="332">
        <v>26.86</v>
      </c>
      <c r="G544" s="330" t="s">
        <v>2793</v>
      </c>
      <c r="H544" s="330" t="s">
        <v>2794</v>
      </c>
      <c r="I544" s="331" t="s">
        <v>2795</v>
      </c>
      <c r="J544" s="329">
        <v>44792</v>
      </c>
      <c r="K544" s="333" t="s">
        <v>491</v>
      </c>
      <c r="L544" s="329">
        <v>44820</v>
      </c>
      <c r="M544" s="335" t="s">
        <v>11681</v>
      </c>
      <c r="N544" s="335" t="s">
        <v>11682</v>
      </c>
      <c r="O544" s="335" t="s">
        <v>60</v>
      </c>
      <c r="P544" s="336">
        <v>20.2</v>
      </c>
      <c r="Q544" s="331" t="s">
        <v>8426</v>
      </c>
      <c r="R544" s="333" t="s">
        <v>11683</v>
      </c>
      <c r="S544" s="333" t="s">
        <v>8539</v>
      </c>
      <c r="T544" s="331" t="s">
        <v>6917</v>
      </c>
      <c r="U544" s="331" t="s">
        <v>492</v>
      </c>
      <c r="V544" s="335" t="s">
        <v>11684</v>
      </c>
      <c r="W544" s="333" t="s">
        <v>8680</v>
      </c>
      <c r="X544" s="330" t="s">
        <v>60</v>
      </c>
      <c r="Y544" s="335" t="s">
        <v>11685</v>
      </c>
      <c r="Z544" s="333" t="s">
        <v>8828</v>
      </c>
      <c r="AA544" s="330" t="s">
        <v>60</v>
      </c>
      <c r="AB544" s="338">
        <v>0.82199999999999995</v>
      </c>
      <c r="AC544" s="338">
        <v>0.5</v>
      </c>
      <c r="AD544" s="341" t="s">
        <v>60</v>
      </c>
      <c r="AE544" s="341" t="s">
        <v>60</v>
      </c>
      <c r="AF544" s="332">
        <v>7.1</v>
      </c>
      <c r="AG544" s="332">
        <v>27.28</v>
      </c>
      <c r="AH544" s="332">
        <v>4.63</v>
      </c>
      <c r="AI544" s="332">
        <v>3.14</v>
      </c>
      <c r="AJ544" s="332">
        <v>8.82</v>
      </c>
      <c r="AK544" s="336">
        <v>113.7</v>
      </c>
      <c r="AL544" s="331" t="s">
        <v>8328</v>
      </c>
      <c r="AM544" s="331" t="s">
        <v>8329</v>
      </c>
      <c r="AN544" s="332">
        <v>-80.36</v>
      </c>
      <c r="AO544" s="332">
        <v>-78.849999999999994</v>
      </c>
      <c r="AP544" s="332">
        <v>-79.25</v>
      </c>
      <c r="AQ544" s="90">
        <f t="shared" si="8"/>
        <v>536</v>
      </c>
      <c r="AR544" s="90">
        <f t="shared" si="8"/>
        <v>536</v>
      </c>
      <c r="AS544" s="90">
        <f t="shared" si="8"/>
        <v>536</v>
      </c>
    </row>
    <row r="545" spans="1:45" ht="101.25">
      <c r="A545" s="329">
        <v>44208</v>
      </c>
      <c r="B545" s="330" t="s">
        <v>2786</v>
      </c>
      <c r="C545" s="330" t="s">
        <v>2787</v>
      </c>
      <c r="D545" s="331" t="s">
        <v>61</v>
      </c>
      <c r="E545" s="331" t="s">
        <v>67</v>
      </c>
      <c r="F545" s="338">
        <v>0.51900000000000002</v>
      </c>
      <c r="G545" s="330" t="s">
        <v>2788</v>
      </c>
      <c r="H545" s="330" t="s">
        <v>2789</v>
      </c>
      <c r="I545" s="331" t="s">
        <v>2790</v>
      </c>
      <c r="J545" s="329">
        <v>44208</v>
      </c>
      <c r="K545" s="333" t="s">
        <v>491</v>
      </c>
      <c r="L545" s="329">
        <v>44203</v>
      </c>
      <c r="M545" s="335" t="s">
        <v>11686</v>
      </c>
      <c r="N545" s="335" t="s">
        <v>60</v>
      </c>
      <c r="O545" s="335" t="s">
        <v>60</v>
      </c>
      <c r="P545" s="341" t="s">
        <v>60</v>
      </c>
      <c r="Q545" s="331" t="s">
        <v>9031</v>
      </c>
      <c r="R545" s="333" t="s">
        <v>11687</v>
      </c>
      <c r="S545" s="333" t="s">
        <v>9861</v>
      </c>
      <c r="T545" s="331" t="s">
        <v>6921</v>
      </c>
      <c r="U545" s="331" t="s">
        <v>492</v>
      </c>
      <c r="V545" s="335" t="s">
        <v>11688</v>
      </c>
      <c r="W545" s="333" t="s">
        <v>9903</v>
      </c>
      <c r="X545" s="330" t="s">
        <v>60</v>
      </c>
      <c r="Y545" s="335" t="s">
        <v>11689</v>
      </c>
      <c r="Z545" s="333" t="s">
        <v>9378</v>
      </c>
      <c r="AA545" s="330" t="s">
        <v>60</v>
      </c>
      <c r="AB545" s="341" t="s">
        <v>60</v>
      </c>
      <c r="AC545" s="341" t="s">
        <v>60</v>
      </c>
      <c r="AD545" s="341" t="s">
        <v>60</v>
      </c>
      <c r="AE545" s="341" t="s">
        <v>60</v>
      </c>
      <c r="AF545" s="341" t="s">
        <v>60</v>
      </c>
      <c r="AG545" s="338">
        <v>0.57599999999999996</v>
      </c>
      <c r="AH545" s="338">
        <v>0.377</v>
      </c>
      <c r="AI545" s="342">
        <v>0</v>
      </c>
      <c r="AJ545" s="338">
        <v>-0.11899999999999999</v>
      </c>
      <c r="AK545" s="341" t="s">
        <v>60</v>
      </c>
      <c r="AL545" s="331" t="s">
        <v>8328</v>
      </c>
      <c r="AM545" s="331" t="s">
        <v>8329</v>
      </c>
      <c r="AN545" s="332">
        <v>-80.2</v>
      </c>
      <c r="AO545" s="332">
        <v>-80.2</v>
      </c>
      <c r="AP545" s="332">
        <v>-77.37</v>
      </c>
      <c r="AQ545" s="90">
        <f t="shared" si="8"/>
        <v>535</v>
      </c>
      <c r="AR545" s="90">
        <f t="shared" si="8"/>
        <v>537</v>
      </c>
      <c r="AS545" s="90">
        <f t="shared" si="8"/>
        <v>533</v>
      </c>
    </row>
    <row r="546" spans="1:45" ht="123.75">
      <c r="A546" s="329">
        <v>43872</v>
      </c>
      <c r="B546" s="330" t="s">
        <v>2796</v>
      </c>
      <c r="C546" s="330" t="s">
        <v>2797</v>
      </c>
      <c r="D546" s="331" t="s">
        <v>61</v>
      </c>
      <c r="E546" s="331" t="s">
        <v>67</v>
      </c>
      <c r="F546" s="332">
        <v>21.12</v>
      </c>
      <c r="G546" s="330" t="s">
        <v>60</v>
      </c>
      <c r="H546" s="330" t="s">
        <v>60</v>
      </c>
      <c r="I546" s="331" t="s">
        <v>2798</v>
      </c>
      <c r="J546" s="329">
        <v>43872</v>
      </c>
      <c r="K546" s="333" t="s">
        <v>491</v>
      </c>
      <c r="L546" s="329">
        <v>43850</v>
      </c>
      <c r="M546" s="335" t="s">
        <v>11690</v>
      </c>
      <c r="N546" s="335" t="s">
        <v>11691</v>
      </c>
      <c r="O546" s="335" t="s">
        <v>11692</v>
      </c>
      <c r="P546" s="332">
        <v>8.9600000000000009</v>
      </c>
      <c r="Q546" s="331" t="s">
        <v>11693</v>
      </c>
      <c r="R546" s="339" t="s">
        <v>11694</v>
      </c>
      <c r="S546" s="333" t="s">
        <v>8650</v>
      </c>
      <c r="T546" s="331" t="s">
        <v>6917</v>
      </c>
      <c r="U546" s="331" t="s">
        <v>492</v>
      </c>
      <c r="V546" s="335" t="s">
        <v>60</v>
      </c>
      <c r="W546" s="333" t="s">
        <v>60</v>
      </c>
      <c r="X546" s="330" t="s">
        <v>60</v>
      </c>
      <c r="Y546" s="335" t="s">
        <v>60</v>
      </c>
      <c r="Z546" s="333" t="s">
        <v>60</v>
      </c>
      <c r="AA546" s="330" t="s">
        <v>60</v>
      </c>
      <c r="AB546" s="341" t="s">
        <v>60</v>
      </c>
      <c r="AC546" s="338">
        <v>0.39</v>
      </c>
      <c r="AD546" s="341" t="s">
        <v>60</v>
      </c>
      <c r="AE546" s="341" t="s">
        <v>60</v>
      </c>
      <c r="AF546" s="338">
        <v>0.78200000000000003</v>
      </c>
      <c r="AG546" s="332">
        <v>17.32</v>
      </c>
      <c r="AH546" s="332">
        <v>5.52</v>
      </c>
      <c r="AI546" s="336">
        <v>29.5</v>
      </c>
      <c r="AJ546" s="338">
        <v>-0.89100000000000001</v>
      </c>
      <c r="AK546" s="336">
        <v>24.8</v>
      </c>
      <c r="AL546" s="331" t="s">
        <v>8328</v>
      </c>
      <c r="AM546" s="331" t="s">
        <v>8329</v>
      </c>
      <c r="AN546" s="332">
        <v>-80.86</v>
      </c>
      <c r="AO546" s="332">
        <v>-80.86</v>
      </c>
      <c r="AP546" s="332">
        <v>-81.19</v>
      </c>
      <c r="AQ546" s="90">
        <f t="shared" si="8"/>
        <v>537</v>
      </c>
      <c r="AR546" s="90">
        <f t="shared" si="8"/>
        <v>538</v>
      </c>
      <c r="AS546" s="90">
        <f t="shared" si="8"/>
        <v>540</v>
      </c>
    </row>
    <row r="547" spans="1:45" ht="236.25">
      <c r="A547" s="329">
        <v>44355</v>
      </c>
      <c r="B547" s="330" t="s">
        <v>2781</v>
      </c>
      <c r="C547" s="330" t="s">
        <v>2782</v>
      </c>
      <c r="D547" s="331" t="s">
        <v>61</v>
      </c>
      <c r="E547" s="331" t="s">
        <v>67</v>
      </c>
      <c r="F547" s="332">
        <v>16.82</v>
      </c>
      <c r="G547" s="330" t="s">
        <v>2783</v>
      </c>
      <c r="H547" s="330" t="s">
        <v>2784</v>
      </c>
      <c r="I547" s="331" t="s">
        <v>2785</v>
      </c>
      <c r="J547" s="329">
        <v>44355</v>
      </c>
      <c r="K547" s="333" t="s">
        <v>491</v>
      </c>
      <c r="L547" s="329">
        <v>44356</v>
      </c>
      <c r="M547" s="335" t="s">
        <v>11695</v>
      </c>
      <c r="N547" s="335" t="s">
        <v>11696</v>
      </c>
      <c r="O547" s="335" t="s">
        <v>60</v>
      </c>
      <c r="P547" s="336">
        <v>289</v>
      </c>
      <c r="Q547" s="331" t="s">
        <v>10245</v>
      </c>
      <c r="R547" s="339" t="s">
        <v>11697</v>
      </c>
      <c r="S547" s="333" t="s">
        <v>11698</v>
      </c>
      <c r="T547" s="331" t="s">
        <v>6917</v>
      </c>
      <c r="U547" s="331" t="s">
        <v>492</v>
      </c>
      <c r="V547" s="335" t="s">
        <v>11699</v>
      </c>
      <c r="W547" s="333" t="s">
        <v>9903</v>
      </c>
      <c r="X547" s="330" t="s">
        <v>60</v>
      </c>
      <c r="Y547" s="335" t="s">
        <v>11700</v>
      </c>
      <c r="Z547" s="333" t="s">
        <v>8808</v>
      </c>
      <c r="AA547" s="330" t="s">
        <v>60</v>
      </c>
      <c r="AB547" s="332">
        <v>124.89</v>
      </c>
      <c r="AC547" s="332">
        <v>1.68</v>
      </c>
      <c r="AD547" s="332">
        <v>47.52</v>
      </c>
      <c r="AE547" s="332">
        <v>89.35</v>
      </c>
      <c r="AF547" s="332">
        <v>3.34</v>
      </c>
      <c r="AG547" s="332">
        <v>17.350000000000001</v>
      </c>
      <c r="AH547" s="332">
        <v>32.86</v>
      </c>
      <c r="AI547" s="332">
        <v>7.21</v>
      </c>
      <c r="AJ547" s="338">
        <v>-0.59299999999999997</v>
      </c>
      <c r="AK547" s="336">
        <v>19.5</v>
      </c>
      <c r="AL547" s="331" t="s">
        <v>8328</v>
      </c>
      <c r="AM547" s="331" t="s">
        <v>8329</v>
      </c>
      <c r="AN547" s="332">
        <v>-80.12</v>
      </c>
      <c r="AO547" s="332">
        <v>-81.11</v>
      </c>
      <c r="AP547" s="332">
        <v>-38.4</v>
      </c>
      <c r="AQ547" s="90">
        <f t="shared" si="8"/>
        <v>534</v>
      </c>
      <c r="AR547" s="90">
        <f t="shared" si="8"/>
        <v>539</v>
      </c>
      <c r="AS547" s="90">
        <f t="shared" si="8"/>
        <v>498</v>
      </c>
    </row>
    <row r="548" spans="1:45" ht="409.5">
      <c r="A548" s="329">
        <v>44041</v>
      </c>
      <c r="B548" s="330" t="s">
        <v>2822</v>
      </c>
      <c r="C548" s="330" t="s">
        <v>60</v>
      </c>
      <c r="D548" s="331" t="s">
        <v>61</v>
      </c>
      <c r="E548" s="331" t="s">
        <v>67</v>
      </c>
      <c r="F548" s="332">
        <v>103.3</v>
      </c>
      <c r="G548" s="330" t="s">
        <v>2823</v>
      </c>
      <c r="H548" s="330" t="s">
        <v>60</v>
      </c>
      <c r="I548" s="331" t="s">
        <v>2824</v>
      </c>
      <c r="J548" s="329">
        <v>44041</v>
      </c>
      <c r="K548" s="333" t="s">
        <v>491</v>
      </c>
      <c r="L548" s="329">
        <v>44099</v>
      </c>
      <c r="M548" s="335" t="s">
        <v>11701</v>
      </c>
      <c r="N548" s="335" t="s">
        <v>60</v>
      </c>
      <c r="O548" s="335" t="s">
        <v>60</v>
      </c>
      <c r="P548" s="341" t="s">
        <v>60</v>
      </c>
      <c r="Q548" s="331" t="s">
        <v>8491</v>
      </c>
      <c r="R548" s="339" t="s">
        <v>11702</v>
      </c>
      <c r="S548" s="333" t="s">
        <v>10335</v>
      </c>
      <c r="T548" s="331" t="s">
        <v>6921</v>
      </c>
      <c r="U548" s="331" t="s">
        <v>492</v>
      </c>
      <c r="V548" s="335" t="s">
        <v>11703</v>
      </c>
      <c r="W548" s="333" t="s">
        <v>11704</v>
      </c>
      <c r="X548" s="340">
        <v>286.7</v>
      </c>
      <c r="Y548" s="335" t="s">
        <v>60</v>
      </c>
      <c r="Z548" s="333" t="s">
        <v>60</v>
      </c>
      <c r="AA548" s="330" t="s">
        <v>60</v>
      </c>
      <c r="AB548" s="341" t="s">
        <v>60</v>
      </c>
      <c r="AC548" s="341" t="s">
        <v>60</v>
      </c>
      <c r="AD548" s="332">
        <v>10.29</v>
      </c>
      <c r="AE548" s="341" t="s">
        <v>60</v>
      </c>
      <c r="AF548" s="338">
        <v>0.14599999999999999</v>
      </c>
      <c r="AG548" s="332">
        <v>99.82</v>
      </c>
      <c r="AH548" s="332">
        <v>3.33</v>
      </c>
      <c r="AI548" s="341" t="s">
        <v>60</v>
      </c>
      <c r="AJ548" s="341" t="s">
        <v>60</v>
      </c>
      <c r="AK548" s="341" t="s">
        <v>60</v>
      </c>
      <c r="AL548" s="331" t="s">
        <v>8328</v>
      </c>
      <c r="AM548" s="331" t="s">
        <v>8329</v>
      </c>
      <c r="AN548" s="332">
        <v>-85.26</v>
      </c>
      <c r="AO548" s="332">
        <v>-82.51</v>
      </c>
      <c r="AP548" s="332">
        <v>-85.42</v>
      </c>
      <c r="AQ548" s="90">
        <f t="shared" si="8"/>
        <v>543</v>
      </c>
      <c r="AR548" s="90">
        <f t="shared" si="8"/>
        <v>540</v>
      </c>
      <c r="AS548" s="90">
        <f t="shared" si="8"/>
        <v>546</v>
      </c>
    </row>
    <row r="549" spans="1:45" ht="247.5">
      <c r="A549" s="329">
        <v>44518</v>
      </c>
      <c r="B549" s="330" t="s">
        <v>2828</v>
      </c>
      <c r="C549" s="330" t="s">
        <v>2829</v>
      </c>
      <c r="D549" s="331" t="s">
        <v>61</v>
      </c>
      <c r="E549" s="331" t="s">
        <v>67</v>
      </c>
      <c r="F549" s="332">
        <v>2.62</v>
      </c>
      <c r="G549" s="330" t="s">
        <v>60</v>
      </c>
      <c r="H549" s="330" t="s">
        <v>2830</v>
      </c>
      <c r="I549" s="331" t="s">
        <v>2831</v>
      </c>
      <c r="J549" s="329">
        <v>44518</v>
      </c>
      <c r="K549" s="333" t="s">
        <v>491</v>
      </c>
      <c r="L549" s="329">
        <v>44518</v>
      </c>
      <c r="M549" s="335" t="s">
        <v>11705</v>
      </c>
      <c r="N549" s="335" t="s">
        <v>11706</v>
      </c>
      <c r="O549" s="335" t="s">
        <v>11707</v>
      </c>
      <c r="P549" s="336">
        <v>38.700000000000003</v>
      </c>
      <c r="Q549" s="331" t="s">
        <v>8811</v>
      </c>
      <c r="R549" s="339" t="s">
        <v>11708</v>
      </c>
      <c r="S549" s="333" t="s">
        <v>8826</v>
      </c>
      <c r="T549" s="331" t="s">
        <v>6917</v>
      </c>
      <c r="U549" s="331" t="s">
        <v>492</v>
      </c>
      <c r="V549" s="335" t="s">
        <v>60</v>
      </c>
      <c r="W549" s="333" t="s">
        <v>60</v>
      </c>
      <c r="X549" s="330" t="s">
        <v>60</v>
      </c>
      <c r="Y549" s="335" t="s">
        <v>11709</v>
      </c>
      <c r="Z549" s="333" t="s">
        <v>11710</v>
      </c>
      <c r="AA549" s="330" t="s">
        <v>60</v>
      </c>
      <c r="AB549" s="332">
        <v>22.71</v>
      </c>
      <c r="AC549" s="332">
        <v>2.09</v>
      </c>
      <c r="AD549" s="341" t="s">
        <v>60</v>
      </c>
      <c r="AE549" s="341" t="s">
        <v>60</v>
      </c>
      <c r="AF549" s="338">
        <v>0.34599999999999997</v>
      </c>
      <c r="AG549" s="332">
        <v>3.14</v>
      </c>
      <c r="AH549" s="332">
        <v>4.05</v>
      </c>
      <c r="AI549" s="332">
        <v>8.27</v>
      </c>
      <c r="AJ549" s="332">
        <v>-4.8499999999999996</v>
      </c>
      <c r="AK549" s="332">
        <v>3.96</v>
      </c>
      <c r="AL549" s="331" t="s">
        <v>8328</v>
      </c>
      <c r="AM549" s="331" t="s">
        <v>8329</v>
      </c>
      <c r="AN549" s="332">
        <v>-86.84</v>
      </c>
      <c r="AO549" s="332">
        <v>-82.76</v>
      </c>
      <c r="AP549" s="332">
        <v>-86.67</v>
      </c>
      <c r="AQ549" s="90">
        <f t="shared" si="8"/>
        <v>545</v>
      </c>
      <c r="AR549" s="90">
        <f t="shared" si="8"/>
        <v>541</v>
      </c>
      <c r="AS549" s="90">
        <f t="shared" si="8"/>
        <v>548</v>
      </c>
    </row>
    <row r="550" spans="1:45" ht="101.25">
      <c r="A550" s="329">
        <v>44379</v>
      </c>
      <c r="B550" s="330" t="s">
        <v>2808</v>
      </c>
      <c r="C550" s="330" t="s">
        <v>2809</v>
      </c>
      <c r="D550" s="331" t="s">
        <v>61</v>
      </c>
      <c r="E550" s="331" t="s">
        <v>67</v>
      </c>
      <c r="F550" s="338">
        <v>0.55200000000000005</v>
      </c>
      <c r="G550" s="330" t="s">
        <v>60</v>
      </c>
      <c r="H550" s="330" t="s">
        <v>60</v>
      </c>
      <c r="I550" s="331" t="s">
        <v>2810</v>
      </c>
      <c r="J550" s="329">
        <v>44379</v>
      </c>
      <c r="K550" s="333" t="s">
        <v>491</v>
      </c>
      <c r="L550" s="329">
        <v>44418</v>
      </c>
      <c r="M550" s="335" t="s">
        <v>11711</v>
      </c>
      <c r="N550" s="335" t="s">
        <v>60</v>
      </c>
      <c r="O550" s="335" t="s">
        <v>60</v>
      </c>
      <c r="P550" s="332">
        <v>3.97</v>
      </c>
      <c r="Q550" s="331" t="s">
        <v>10245</v>
      </c>
      <c r="R550" s="333" t="s">
        <v>11712</v>
      </c>
      <c r="S550" s="333" t="s">
        <v>8568</v>
      </c>
      <c r="T550" s="331" t="s">
        <v>6917</v>
      </c>
      <c r="U550" s="331" t="s">
        <v>492</v>
      </c>
      <c r="V550" s="335" t="s">
        <v>60</v>
      </c>
      <c r="W550" s="333" t="s">
        <v>60</v>
      </c>
      <c r="X550" s="330" t="s">
        <v>60</v>
      </c>
      <c r="Y550" s="335" t="s">
        <v>60</v>
      </c>
      <c r="Z550" s="333" t="s">
        <v>60</v>
      </c>
      <c r="AA550" s="330" t="s">
        <v>60</v>
      </c>
      <c r="AB550" s="341" t="s">
        <v>60</v>
      </c>
      <c r="AC550" s="341" t="s">
        <v>60</v>
      </c>
      <c r="AD550" s="341" t="s">
        <v>60</v>
      </c>
      <c r="AE550" s="341" t="s">
        <v>60</v>
      </c>
      <c r="AF550" s="341" t="s">
        <v>60</v>
      </c>
      <c r="AG550" s="338">
        <v>0.79600000000000004</v>
      </c>
      <c r="AH550" s="338">
        <v>0.59299999999999997</v>
      </c>
      <c r="AI550" s="341" t="s">
        <v>60</v>
      </c>
      <c r="AJ550" s="341" t="s">
        <v>60</v>
      </c>
      <c r="AK550" s="341" t="s">
        <v>60</v>
      </c>
      <c r="AL550" s="331" t="s">
        <v>8328</v>
      </c>
      <c r="AM550" s="331" t="s">
        <v>8329</v>
      </c>
      <c r="AN550" s="332">
        <v>-82.5</v>
      </c>
      <c r="AO550" s="332">
        <v>-83.17</v>
      </c>
      <c r="AP550" s="332">
        <v>-82.57</v>
      </c>
      <c r="AQ550" s="90">
        <f t="shared" si="8"/>
        <v>539</v>
      </c>
      <c r="AR550" s="90">
        <f t="shared" si="8"/>
        <v>542</v>
      </c>
      <c r="AS550" s="90">
        <f t="shared" si="8"/>
        <v>541</v>
      </c>
    </row>
    <row r="551" spans="1:45" ht="101.25">
      <c r="A551" s="329">
        <v>44019</v>
      </c>
      <c r="B551" s="330" t="s">
        <v>2818</v>
      </c>
      <c r="C551" s="330" t="s">
        <v>2819</v>
      </c>
      <c r="D551" s="331" t="s">
        <v>61</v>
      </c>
      <c r="E551" s="331" t="s">
        <v>67</v>
      </c>
      <c r="F551" s="338">
        <v>0.22500000000000001</v>
      </c>
      <c r="G551" s="330" t="s">
        <v>60</v>
      </c>
      <c r="H551" s="330" t="s">
        <v>2820</v>
      </c>
      <c r="I551" s="331" t="s">
        <v>2821</v>
      </c>
      <c r="J551" s="329">
        <v>44019</v>
      </c>
      <c r="K551" s="333" t="s">
        <v>491</v>
      </c>
      <c r="L551" s="329">
        <v>44012</v>
      </c>
      <c r="M551" s="335" t="s">
        <v>11713</v>
      </c>
      <c r="N551" s="335" t="s">
        <v>60</v>
      </c>
      <c r="O551" s="335" t="s">
        <v>60</v>
      </c>
      <c r="P551" s="341" t="s">
        <v>60</v>
      </c>
      <c r="Q551" s="331" t="s">
        <v>11611</v>
      </c>
      <c r="R551" s="339" t="s">
        <v>11714</v>
      </c>
      <c r="S551" s="333" t="s">
        <v>10674</v>
      </c>
      <c r="T551" s="331" t="s">
        <v>6921</v>
      </c>
      <c r="U551" s="331" t="s">
        <v>492</v>
      </c>
      <c r="V551" s="335" t="s">
        <v>60</v>
      </c>
      <c r="W551" s="333" t="s">
        <v>60</v>
      </c>
      <c r="X551" s="330" t="s">
        <v>60</v>
      </c>
      <c r="Y551" s="335" t="s">
        <v>11715</v>
      </c>
      <c r="Z551" s="333" t="s">
        <v>11716</v>
      </c>
      <c r="AA551" s="330" t="s">
        <v>60</v>
      </c>
      <c r="AB551" s="341" t="s">
        <v>60</v>
      </c>
      <c r="AC551" s="341" t="s">
        <v>60</v>
      </c>
      <c r="AD551" s="341" t="s">
        <v>60</v>
      </c>
      <c r="AE551" s="341" t="s">
        <v>60</v>
      </c>
      <c r="AF551" s="341" t="s">
        <v>60</v>
      </c>
      <c r="AG551" s="338">
        <v>0.23599999999999999</v>
      </c>
      <c r="AH551" s="338">
        <v>0.23599999999999999</v>
      </c>
      <c r="AI551" s="341" t="s">
        <v>60</v>
      </c>
      <c r="AJ551" s="341" t="s">
        <v>60</v>
      </c>
      <c r="AK551" s="341" t="s">
        <v>60</v>
      </c>
      <c r="AL551" s="331" t="s">
        <v>8328</v>
      </c>
      <c r="AM551" s="331" t="s">
        <v>8329</v>
      </c>
      <c r="AN551" s="332">
        <v>-84.75</v>
      </c>
      <c r="AO551" s="332">
        <v>-84.75</v>
      </c>
      <c r="AP551" s="332">
        <v>-84.75</v>
      </c>
      <c r="AQ551" s="90">
        <f t="shared" si="8"/>
        <v>542</v>
      </c>
      <c r="AR551" s="90">
        <f t="shared" si="8"/>
        <v>543</v>
      </c>
      <c r="AS551" s="90">
        <f t="shared" si="8"/>
        <v>544</v>
      </c>
    </row>
    <row r="552" spans="1:45" ht="78.75">
      <c r="A552" s="329">
        <v>44288</v>
      </c>
      <c r="B552" s="330" t="s">
        <v>2825</v>
      </c>
      <c r="C552" s="330" t="s">
        <v>2826</v>
      </c>
      <c r="D552" s="331" t="s">
        <v>61</v>
      </c>
      <c r="E552" s="331" t="s">
        <v>67</v>
      </c>
      <c r="F552" s="338">
        <v>0.4</v>
      </c>
      <c r="G552" s="330" t="s">
        <v>60</v>
      </c>
      <c r="H552" s="330" t="s">
        <v>60</v>
      </c>
      <c r="I552" s="331" t="s">
        <v>2827</v>
      </c>
      <c r="J552" s="329">
        <v>44288</v>
      </c>
      <c r="K552" s="333" t="s">
        <v>491</v>
      </c>
      <c r="L552" s="329">
        <v>44286</v>
      </c>
      <c r="M552" s="335" t="s">
        <v>11717</v>
      </c>
      <c r="N552" s="335" t="s">
        <v>60</v>
      </c>
      <c r="O552" s="335" t="s">
        <v>60</v>
      </c>
      <c r="P552" s="341" t="s">
        <v>60</v>
      </c>
      <c r="Q552" s="331" t="s">
        <v>8511</v>
      </c>
      <c r="R552" s="333" t="s">
        <v>11718</v>
      </c>
      <c r="S552" s="333" t="s">
        <v>11719</v>
      </c>
      <c r="T552" s="331" t="s">
        <v>6921</v>
      </c>
      <c r="U552" s="331" t="s">
        <v>492</v>
      </c>
      <c r="V552" s="335" t="s">
        <v>60</v>
      </c>
      <c r="W552" s="333" t="s">
        <v>60</v>
      </c>
      <c r="X552" s="330" t="s">
        <v>60</v>
      </c>
      <c r="Y552" s="335" t="s">
        <v>60</v>
      </c>
      <c r="Z552" s="333" t="s">
        <v>60</v>
      </c>
      <c r="AA552" s="330" t="s">
        <v>60</v>
      </c>
      <c r="AB552" s="332">
        <v>6.27</v>
      </c>
      <c r="AC552" s="341" t="s">
        <v>60</v>
      </c>
      <c r="AD552" s="341" t="s">
        <v>60</v>
      </c>
      <c r="AE552" s="341" t="s">
        <v>60</v>
      </c>
      <c r="AF552" s="341" t="s">
        <v>60</v>
      </c>
      <c r="AG552" s="341" t="s">
        <v>60</v>
      </c>
      <c r="AH552" s="338">
        <v>0.66700000000000004</v>
      </c>
      <c r="AI552" s="342">
        <v>0</v>
      </c>
      <c r="AJ552" s="338">
        <v>-0.04</v>
      </c>
      <c r="AK552" s="342">
        <v>0</v>
      </c>
      <c r="AL552" s="331" t="s">
        <v>8328</v>
      </c>
      <c r="AM552" s="331" t="s">
        <v>8329</v>
      </c>
      <c r="AN552" s="332">
        <v>-86.53</v>
      </c>
      <c r="AO552" s="332">
        <v>-86.1</v>
      </c>
      <c r="AP552" s="332">
        <v>-86.53</v>
      </c>
      <c r="AQ552" s="90">
        <f t="shared" si="8"/>
        <v>544</v>
      </c>
      <c r="AR552" s="90">
        <f t="shared" si="8"/>
        <v>544</v>
      </c>
      <c r="AS552" s="90">
        <f t="shared" si="8"/>
        <v>547</v>
      </c>
    </row>
    <row r="553" spans="1:45" ht="101.25">
      <c r="A553" s="329">
        <v>44050</v>
      </c>
      <c r="B553" s="330" t="s">
        <v>2814</v>
      </c>
      <c r="C553" s="330" t="s">
        <v>2815</v>
      </c>
      <c r="D553" s="331" t="s">
        <v>61</v>
      </c>
      <c r="E553" s="331" t="s">
        <v>67</v>
      </c>
      <c r="F553" s="338">
        <v>0.40200000000000002</v>
      </c>
      <c r="G553" s="330" t="s">
        <v>60</v>
      </c>
      <c r="H553" s="330" t="s">
        <v>2816</v>
      </c>
      <c r="I553" s="331" t="s">
        <v>2817</v>
      </c>
      <c r="J553" s="329">
        <v>44050</v>
      </c>
      <c r="K553" s="333" t="s">
        <v>491</v>
      </c>
      <c r="L553" s="329">
        <v>43986</v>
      </c>
      <c r="M553" s="335" t="s">
        <v>11720</v>
      </c>
      <c r="N553" s="335" t="s">
        <v>60</v>
      </c>
      <c r="O553" s="335" t="s">
        <v>60</v>
      </c>
      <c r="P553" s="341" t="s">
        <v>60</v>
      </c>
      <c r="Q553" s="331" t="s">
        <v>10597</v>
      </c>
      <c r="R553" s="333" t="s">
        <v>10598</v>
      </c>
      <c r="S553" s="333" t="s">
        <v>11721</v>
      </c>
      <c r="T553" s="331" t="s">
        <v>6921</v>
      </c>
      <c r="U553" s="331" t="s">
        <v>492</v>
      </c>
      <c r="V553" s="335" t="s">
        <v>60</v>
      </c>
      <c r="W553" s="333" t="s">
        <v>60</v>
      </c>
      <c r="X553" s="330" t="s">
        <v>60</v>
      </c>
      <c r="Y553" s="335" t="s">
        <v>11722</v>
      </c>
      <c r="Z553" s="333" t="s">
        <v>11723</v>
      </c>
      <c r="AA553" s="330" t="s">
        <v>60</v>
      </c>
      <c r="AB553" s="341" t="s">
        <v>60</v>
      </c>
      <c r="AC553" s="341" t="s">
        <v>60</v>
      </c>
      <c r="AD553" s="341" t="s">
        <v>60</v>
      </c>
      <c r="AE553" s="341" t="s">
        <v>60</v>
      </c>
      <c r="AF553" s="341" t="s">
        <v>60</v>
      </c>
      <c r="AG553" s="338">
        <v>0.52400000000000002</v>
      </c>
      <c r="AH553" s="338">
        <v>0.52200000000000002</v>
      </c>
      <c r="AI553" s="342">
        <v>0</v>
      </c>
      <c r="AJ553" s="338">
        <v>-0.74399999999999999</v>
      </c>
      <c r="AK553" s="341" t="s">
        <v>60</v>
      </c>
      <c r="AL553" s="331" t="s">
        <v>8328</v>
      </c>
      <c r="AM553" s="331" t="s">
        <v>8329</v>
      </c>
      <c r="AN553" s="332">
        <v>-83.89</v>
      </c>
      <c r="AO553" s="332">
        <v>-88.24</v>
      </c>
      <c r="AP553" s="332">
        <v>-83.33</v>
      </c>
      <c r="AQ553" s="90">
        <f t="shared" si="8"/>
        <v>541</v>
      </c>
      <c r="AR553" s="90">
        <f t="shared" si="8"/>
        <v>545</v>
      </c>
      <c r="AS553" s="90">
        <f t="shared" si="8"/>
        <v>542</v>
      </c>
    </row>
    <row r="554" spans="1:45" ht="393.75">
      <c r="A554" s="329">
        <v>44120</v>
      </c>
      <c r="B554" s="330" t="s">
        <v>2835</v>
      </c>
      <c r="C554" s="330" t="s">
        <v>2836</v>
      </c>
      <c r="D554" s="331" t="s">
        <v>61</v>
      </c>
      <c r="E554" s="331" t="s">
        <v>77</v>
      </c>
      <c r="F554" s="332">
        <v>281.08</v>
      </c>
      <c r="G554" s="330" t="s">
        <v>2837</v>
      </c>
      <c r="H554" s="330" t="s">
        <v>60</v>
      </c>
      <c r="I554" s="331" t="s">
        <v>2838</v>
      </c>
      <c r="J554" s="329">
        <v>44120</v>
      </c>
      <c r="K554" s="333" t="s">
        <v>491</v>
      </c>
      <c r="L554" s="334" t="s">
        <v>60</v>
      </c>
      <c r="M554" s="335" t="s">
        <v>11724</v>
      </c>
      <c r="N554" s="335" t="s">
        <v>11725</v>
      </c>
      <c r="O554" s="335" t="s">
        <v>60</v>
      </c>
      <c r="P554" s="336">
        <v>7042.8</v>
      </c>
      <c r="Q554" s="331" t="s">
        <v>10160</v>
      </c>
      <c r="R554" s="339" t="s">
        <v>11726</v>
      </c>
      <c r="S554" s="333" t="s">
        <v>8842</v>
      </c>
      <c r="T554" s="331" t="s">
        <v>6923</v>
      </c>
      <c r="U554" s="331" t="s">
        <v>492</v>
      </c>
      <c r="V554" s="335" t="s">
        <v>11727</v>
      </c>
      <c r="W554" s="333" t="s">
        <v>10047</v>
      </c>
      <c r="X554" s="340">
        <v>1024.2</v>
      </c>
      <c r="Y554" s="335" t="s">
        <v>60</v>
      </c>
      <c r="Z554" s="333" t="s">
        <v>60</v>
      </c>
      <c r="AA554" s="330" t="s">
        <v>60</v>
      </c>
      <c r="AB554" s="332">
        <v>1.31</v>
      </c>
      <c r="AC554" s="338">
        <v>7.0999999999999994E-2</v>
      </c>
      <c r="AD554" s="341" t="s">
        <v>60</v>
      </c>
      <c r="AE554" s="341" t="s">
        <v>60</v>
      </c>
      <c r="AF554" s="341" t="s">
        <v>60</v>
      </c>
      <c r="AG554" s="341" t="s">
        <v>60</v>
      </c>
      <c r="AH554" s="332">
        <v>400.74</v>
      </c>
      <c r="AI554" s="336">
        <v>3271.5</v>
      </c>
      <c r="AJ554" s="336">
        <v>833.2</v>
      </c>
      <c r="AK554" s="336">
        <v>107734.9</v>
      </c>
      <c r="AL554" s="331" t="s">
        <v>8328</v>
      </c>
      <c r="AM554" s="331" t="s">
        <v>8329</v>
      </c>
      <c r="AN554" s="332">
        <v>-88.48</v>
      </c>
      <c r="AO554" s="332">
        <v>-88.36</v>
      </c>
      <c r="AP554" s="332">
        <v>-87.79</v>
      </c>
      <c r="AQ554" s="90">
        <f t="shared" si="8"/>
        <v>547</v>
      </c>
      <c r="AR554" s="90">
        <f t="shared" si="8"/>
        <v>546</v>
      </c>
      <c r="AS554" s="90">
        <f t="shared" si="8"/>
        <v>550</v>
      </c>
    </row>
    <row r="555" spans="1:45" ht="78.75">
      <c r="A555" s="329">
        <v>44753</v>
      </c>
      <c r="B555" s="330" t="s">
        <v>2839</v>
      </c>
      <c r="C555" s="330" t="s">
        <v>2840</v>
      </c>
      <c r="D555" s="331" t="s">
        <v>61</v>
      </c>
      <c r="E555" s="331" t="s">
        <v>67</v>
      </c>
      <c r="F555" s="338">
        <v>0.36699999999999999</v>
      </c>
      <c r="G555" s="330" t="s">
        <v>60</v>
      </c>
      <c r="H555" s="330" t="s">
        <v>60</v>
      </c>
      <c r="I555" s="331" t="s">
        <v>2841</v>
      </c>
      <c r="J555" s="329">
        <v>44753</v>
      </c>
      <c r="K555" s="333" t="s">
        <v>491</v>
      </c>
      <c r="L555" s="329">
        <v>44750</v>
      </c>
      <c r="M555" s="335" t="s">
        <v>11728</v>
      </c>
      <c r="N555" s="335" t="s">
        <v>60</v>
      </c>
      <c r="O555" s="335" t="s">
        <v>60</v>
      </c>
      <c r="P555" s="341" t="s">
        <v>60</v>
      </c>
      <c r="Q555" s="331" t="s">
        <v>8426</v>
      </c>
      <c r="R555" s="333" t="s">
        <v>11729</v>
      </c>
      <c r="S555" s="333" t="s">
        <v>11730</v>
      </c>
      <c r="T555" s="331" t="s">
        <v>6919</v>
      </c>
      <c r="U555" s="331" t="s">
        <v>492</v>
      </c>
      <c r="V555" s="335" t="s">
        <v>60</v>
      </c>
      <c r="W555" s="333" t="s">
        <v>60</v>
      </c>
      <c r="X555" s="330" t="s">
        <v>60</v>
      </c>
      <c r="Y555" s="335" t="s">
        <v>60</v>
      </c>
      <c r="Z555" s="333" t="s">
        <v>60</v>
      </c>
      <c r="AA555" s="330" t="s">
        <v>60</v>
      </c>
      <c r="AB555" s="341" t="s">
        <v>60</v>
      </c>
      <c r="AC555" s="341" t="s">
        <v>60</v>
      </c>
      <c r="AD555" s="341" t="s">
        <v>60</v>
      </c>
      <c r="AE555" s="341" t="s">
        <v>60</v>
      </c>
      <c r="AF555" s="332">
        <v>117.71</v>
      </c>
      <c r="AG555" s="338">
        <v>0.47099999999999997</v>
      </c>
      <c r="AH555" s="338">
        <v>0.45400000000000001</v>
      </c>
      <c r="AI555" s="338">
        <v>4.0000000000000001E-3</v>
      </c>
      <c r="AJ555" s="338">
        <v>-8.9999999999999993E-3</v>
      </c>
      <c r="AK555" s="338">
        <v>7.0000000000000001E-3</v>
      </c>
      <c r="AL555" s="331" t="s">
        <v>8328</v>
      </c>
      <c r="AM555" s="331" t="s">
        <v>8329</v>
      </c>
      <c r="AN555" s="332">
        <v>-88.89</v>
      </c>
      <c r="AO555" s="332">
        <v>-88.89</v>
      </c>
      <c r="AP555" s="332">
        <v>-88.89</v>
      </c>
      <c r="AQ555" s="90">
        <f t="shared" si="8"/>
        <v>548</v>
      </c>
      <c r="AR555" s="90">
        <f t="shared" si="8"/>
        <v>547</v>
      </c>
      <c r="AS555" s="90">
        <f t="shared" si="8"/>
        <v>551</v>
      </c>
    </row>
    <row r="556" spans="1:45" ht="180">
      <c r="A556" s="329">
        <v>44109</v>
      </c>
      <c r="B556" s="330" t="s">
        <v>2842</v>
      </c>
      <c r="C556" s="330" t="s">
        <v>60</v>
      </c>
      <c r="D556" s="331" t="s">
        <v>61</v>
      </c>
      <c r="E556" s="331" t="s">
        <v>67</v>
      </c>
      <c r="F556" s="332">
        <v>2.93</v>
      </c>
      <c r="G556" s="330" t="s">
        <v>60</v>
      </c>
      <c r="H556" s="330" t="s">
        <v>2843</v>
      </c>
      <c r="I556" s="331" t="s">
        <v>2844</v>
      </c>
      <c r="J556" s="329">
        <v>44109</v>
      </c>
      <c r="K556" s="333" t="s">
        <v>491</v>
      </c>
      <c r="L556" s="329">
        <v>44127</v>
      </c>
      <c r="M556" s="335" t="s">
        <v>11731</v>
      </c>
      <c r="N556" s="335" t="s">
        <v>60</v>
      </c>
      <c r="O556" s="335" t="s">
        <v>60</v>
      </c>
      <c r="P556" s="341" t="s">
        <v>60</v>
      </c>
      <c r="Q556" s="331" t="s">
        <v>8840</v>
      </c>
      <c r="R556" s="339" t="s">
        <v>11732</v>
      </c>
      <c r="S556" s="333" t="s">
        <v>9401</v>
      </c>
      <c r="T556" s="331" t="s">
        <v>6921</v>
      </c>
      <c r="U556" s="331" t="s">
        <v>492</v>
      </c>
      <c r="V556" s="335" t="s">
        <v>60</v>
      </c>
      <c r="W556" s="333" t="s">
        <v>60</v>
      </c>
      <c r="X556" s="330" t="s">
        <v>60</v>
      </c>
      <c r="Y556" s="335" t="s">
        <v>11733</v>
      </c>
      <c r="Z556" s="333" t="s">
        <v>8680</v>
      </c>
      <c r="AA556" s="330" t="s">
        <v>60</v>
      </c>
      <c r="AB556" s="341" t="s">
        <v>60</v>
      </c>
      <c r="AC556" s="341" t="s">
        <v>60</v>
      </c>
      <c r="AD556" s="341" t="s">
        <v>60</v>
      </c>
      <c r="AE556" s="341" t="s">
        <v>60</v>
      </c>
      <c r="AF556" s="332">
        <v>18.78</v>
      </c>
      <c r="AG556" s="332">
        <v>3.02</v>
      </c>
      <c r="AH556" s="338">
        <v>0.58799999999999997</v>
      </c>
      <c r="AI556" s="341" t="s">
        <v>60</v>
      </c>
      <c r="AJ556" s="341" t="s">
        <v>60</v>
      </c>
      <c r="AK556" s="341" t="s">
        <v>60</v>
      </c>
      <c r="AL556" s="331" t="s">
        <v>8328</v>
      </c>
      <c r="AM556" s="331" t="s">
        <v>8329</v>
      </c>
      <c r="AN556" s="332">
        <v>-90.96</v>
      </c>
      <c r="AO556" s="332">
        <v>-89.39</v>
      </c>
      <c r="AP556" s="332">
        <v>-89.98</v>
      </c>
      <c r="AQ556" s="90">
        <f t="shared" si="8"/>
        <v>549</v>
      </c>
      <c r="AR556" s="90">
        <f t="shared" si="8"/>
        <v>548</v>
      </c>
      <c r="AS556" s="90">
        <f t="shared" si="8"/>
        <v>552</v>
      </c>
    </row>
    <row r="557" spans="1:45" ht="101.25">
      <c r="A557" s="329">
        <v>44286</v>
      </c>
      <c r="B557" s="330" t="s">
        <v>2875</v>
      </c>
      <c r="C557" s="330" t="s">
        <v>60</v>
      </c>
      <c r="D557" s="331" t="s">
        <v>61</v>
      </c>
      <c r="E557" s="331" t="s">
        <v>67</v>
      </c>
      <c r="F557" s="338">
        <v>0.255</v>
      </c>
      <c r="G557" s="330" t="s">
        <v>60</v>
      </c>
      <c r="H557" s="330" t="s">
        <v>2876</v>
      </c>
      <c r="I557" s="331" t="s">
        <v>2877</v>
      </c>
      <c r="J557" s="329">
        <v>44286</v>
      </c>
      <c r="K557" s="333" t="s">
        <v>491</v>
      </c>
      <c r="L557" s="329">
        <v>44313</v>
      </c>
      <c r="M557" s="335" t="s">
        <v>11734</v>
      </c>
      <c r="N557" s="335" t="s">
        <v>60</v>
      </c>
      <c r="O557" s="335" t="s">
        <v>60</v>
      </c>
      <c r="P557" s="341" t="s">
        <v>60</v>
      </c>
      <c r="Q557" s="331" t="s">
        <v>8537</v>
      </c>
      <c r="R557" s="333" t="s">
        <v>11735</v>
      </c>
      <c r="S557" s="333" t="s">
        <v>11096</v>
      </c>
      <c r="T557" s="331" t="s">
        <v>6917</v>
      </c>
      <c r="U557" s="331" t="s">
        <v>492</v>
      </c>
      <c r="V557" s="335" t="s">
        <v>60</v>
      </c>
      <c r="W557" s="333" t="s">
        <v>60</v>
      </c>
      <c r="X557" s="330" t="s">
        <v>60</v>
      </c>
      <c r="Y557" s="335" t="s">
        <v>11736</v>
      </c>
      <c r="Z557" s="339" t="s">
        <v>11737</v>
      </c>
      <c r="AA557" s="330" t="s">
        <v>60</v>
      </c>
      <c r="AB557" s="341" t="s">
        <v>60</v>
      </c>
      <c r="AC557" s="341" t="s">
        <v>60</v>
      </c>
      <c r="AD557" s="341" t="s">
        <v>60</v>
      </c>
      <c r="AE557" s="341" t="s">
        <v>60</v>
      </c>
      <c r="AF557" s="341" t="s">
        <v>60</v>
      </c>
      <c r="AG557" s="338">
        <v>0.32700000000000001</v>
      </c>
      <c r="AH557" s="338">
        <v>0.32700000000000001</v>
      </c>
      <c r="AI557" s="338">
        <v>-4.0000000000000001E-3</v>
      </c>
      <c r="AJ557" s="338">
        <v>-0.22500000000000001</v>
      </c>
      <c r="AK557" s="338">
        <v>4.0000000000000001E-3</v>
      </c>
      <c r="AL557" s="331" t="s">
        <v>8328</v>
      </c>
      <c r="AM557" s="331" t="s">
        <v>8329</v>
      </c>
      <c r="AN557" s="332">
        <v>-93.28</v>
      </c>
      <c r="AO557" s="332">
        <v>-90.45</v>
      </c>
      <c r="AP557" s="332">
        <v>-77.819999999999993</v>
      </c>
      <c r="AQ557" s="90">
        <f t="shared" si="8"/>
        <v>557</v>
      </c>
      <c r="AR557" s="90">
        <f t="shared" si="8"/>
        <v>549</v>
      </c>
      <c r="AS557" s="90">
        <f t="shared" si="8"/>
        <v>534</v>
      </c>
    </row>
    <row r="558" spans="1:45" ht="123.75">
      <c r="A558" s="329">
        <v>44174</v>
      </c>
      <c r="B558" s="330" t="s">
        <v>2845</v>
      </c>
      <c r="C558" s="330" t="s">
        <v>60</v>
      </c>
      <c r="D558" s="331" t="s">
        <v>61</v>
      </c>
      <c r="E558" s="331" t="s">
        <v>77</v>
      </c>
      <c r="F558" s="332">
        <v>3.57</v>
      </c>
      <c r="G558" s="330" t="s">
        <v>2846</v>
      </c>
      <c r="H558" s="330" t="s">
        <v>60</v>
      </c>
      <c r="I558" s="331" t="s">
        <v>2847</v>
      </c>
      <c r="J558" s="329">
        <v>44174</v>
      </c>
      <c r="K558" s="333" t="s">
        <v>491</v>
      </c>
      <c r="L558" s="334" t="s">
        <v>60</v>
      </c>
      <c r="M558" s="335" t="s">
        <v>11738</v>
      </c>
      <c r="N558" s="335" t="s">
        <v>11739</v>
      </c>
      <c r="O558" s="335" t="s">
        <v>11740</v>
      </c>
      <c r="P558" s="341" t="s">
        <v>60</v>
      </c>
      <c r="Q558" s="331" t="s">
        <v>9466</v>
      </c>
      <c r="R558" s="339" t="s">
        <v>11741</v>
      </c>
      <c r="S558" s="333" t="s">
        <v>11742</v>
      </c>
      <c r="T558" s="331" t="s">
        <v>6923</v>
      </c>
      <c r="U558" s="331" t="s">
        <v>492</v>
      </c>
      <c r="V558" s="335" t="s">
        <v>11743</v>
      </c>
      <c r="W558" s="333" t="s">
        <v>8372</v>
      </c>
      <c r="X558" s="330" t="s">
        <v>60</v>
      </c>
      <c r="Y558" s="335" t="s">
        <v>60</v>
      </c>
      <c r="Z558" s="333" t="s">
        <v>60</v>
      </c>
      <c r="AA558" s="330" t="s">
        <v>60</v>
      </c>
      <c r="AB558" s="338">
        <v>0.27800000000000002</v>
      </c>
      <c r="AC558" s="338">
        <v>0.121</v>
      </c>
      <c r="AD558" s="332">
        <v>1.19</v>
      </c>
      <c r="AE558" s="332">
        <v>1.47</v>
      </c>
      <c r="AF558" s="338">
        <v>0.85899999999999999</v>
      </c>
      <c r="AG558" s="332">
        <v>3.8</v>
      </c>
      <c r="AH558" s="332">
        <v>1.23</v>
      </c>
      <c r="AI558" s="336">
        <v>28.9</v>
      </c>
      <c r="AJ558" s="332">
        <v>-2.02</v>
      </c>
      <c r="AK558" s="336">
        <v>59.5</v>
      </c>
      <c r="AL558" s="331" t="s">
        <v>8328</v>
      </c>
      <c r="AM558" s="331" t="s">
        <v>8329</v>
      </c>
      <c r="AN558" s="332">
        <v>-91.09</v>
      </c>
      <c r="AO558" s="332">
        <v>-91.07</v>
      </c>
      <c r="AP558" s="332">
        <v>-90.54</v>
      </c>
      <c r="AQ558" s="90">
        <f t="shared" si="8"/>
        <v>550</v>
      </c>
      <c r="AR558" s="90">
        <f t="shared" si="8"/>
        <v>550</v>
      </c>
      <c r="AS558" s="90">
        <f t="shared" si="8"/>
        <v>554</v>
      </c>
    </row>
    <row r="559" spans="1:45" ht="146.25">
      <c r="A559" s="329">
        <v>44592</v>
      </c>
      <c r="B559" s="330" t="s">
        <v>2848</v>
      </c>
      <c r="C559" s="330" t="s">
        <v>2849</v>
      </c>
      <c r="D559" s="331" t="s">
        <v>61</v>
      </c>
      <c r="E559" s="331" t="s">
        <v>77</v>
      </c>
      <c r="F559" s="338">
        <v>0.60899999999999999</v>
      </c>
      <c r="G559" s="330" t="s">
        <v>2850</v>
      </c>
      <c r="H559" s="330" t="s">
        <v>2851</v>
      </c>
      <c r="I559" s="331" t="s">
        <v>2852</v>
      </c>
      <c r="J559" s="329">
        <v>44592</v>
      </c>
      <c r="K559" s="333" t="s">
        <v>491</v>
      </c>
      <c r="L559" s="334" t="s">
        <v>60</v>
      </c>
      <c r="M559" s="335" t="s">
        <v>11744</v>
      </c>
      <c r="N559" s="335" t="s">
        <v>60</v>
      </c>
      <c r="O559" s="335" t="s">
        <v>60</v>
      </c>
      <c r="P559" s="332">
        <v>1.37</v>
      </c>
      <c r="Q559" s="331" t="s">
        <v>8850</v>
      </c>
      <c r="R559" s="339" t="s">
        <v>11745</v>
      </c>
      <c r="S559" s="333" t="s">
        <v>8980</v>
      </c>
      <c r="T559" s="331" t="s">
        <v>6917</v>
      </c>
      <c r="U559" s="331" t="s">
        <v>492</v>
      </c>
      <c r="V559" s="335" t="s">
        <v>11746</v>
      </c>
      <c r="W559" s="333" t="s">
        <v>11418</v>
      </c>
      <c r="X559" s="330" t="s">
        <v>60</v>
      </c>
      <c r="Y559" s="335" t="s">
        <v>11747</v>
      </c>
      <c r="Z559" s="333" t="s">
        <v>11748</v>
      </c>
      <c r="AA559" s="330" t="s">
        <v>60</v>
      </c>
      <c r="AB559" s="341" t="s">
        <v>60</v>
      </c>
      <c r="AC559" s="341" t="s">
        <v>60</v>
      </c>
      <c r="AD559" s="341" t="s">
        <v>60</v>
      </c>
      <c r="AE559" s="341" t="s">
        <v>60</v>
      </c>
      <c r="AF559" s="341" t="s">
        <v>60</v>
      </c>
      <c r="AG559" s="338">
        <v>0.63100000000000001</v>
      </c>
      <c r="AH559" s="338">
        <v>9.0999999999999998E-2</v>
      </c>
      <c r="AI559" s="332">
        <v>1.95</v>
      </c>
      <c r="AJ559" s="338">
        <v>-1.4E-2</v>
      </c>
      <c r="AK559" s="338">
        <v>2.4E-2</v>
      </c>
      <c r="AL559" s="331" t="s">
        <v>8328</v>
      </c>
      <c r="AM559" s="331" t="s">
        <v>8329</v>
      </c>
      <c r="AN559" s="332">
        <v>-91.45</v>
      </c>
      <c r="AO559" s="332">
        <v>-91.11</v>
      </c>
      <c r="AP559" s="332">
        <v>-90.15</v>
      </c>
      <c r="AQ559" s="90">
        <f t="shared" si="8"/>
        <v>551</v>
      </c>
      <c r="AR559" s="90">
        <f t="shared" si="8"/>
        <v>551</v>
      </c>
      <c r="AS559" s="90">
        <f t="shared" si="8"/>
        <v>553</v>
      </c>
    </row>
    <row r="560" spans="1:45" ht="213.75">
      <c r="A560" s="329">
        <v>44714</v>
      </c>
      <c r="B560" s="330" t="s">
        <v>2865</v>
      </c>
      <c r="C560" s="330" t="s">
        <v>2866</v>
      </c>
      <c r="D560" s="331" t="s">
        <v>61</v>
      </c>
      <c r="E560" s="331" t="s">
        <v>67</v>
      </c>
      <c r="F560" s="338">
        <v>0.88300000000000001</v>
      </c>
      <c r="G560" s="330" t="s">
        <v>2867</v>
      </c>
      <c r="H560" s="330" t="s">
        <v>2868</v>
      </c>
      <c r="I560" s="331" t="s">
        <v>2869</v>
      </c>
      <c r="J560" s="329">
        <v>44714</v>
      </c>
      <c r="K560" s="333" t="s">
        <v>491</v>
      </c>
      <c r="L560" s="329">
        <v>44709</v>
      </c>
      <c r="M560" s="335" t="s">
        <v>11749</v>
      </c>
      <c r="N560" s="335" t="s">
        <v>60</v>
      </c>
      <c r="O560" s="335" t="s">
        <v>60</v>
      </c>
      <c r="P560" s="336">
        <v>29.3</v>
      </c>
      <c r="Q560" s="331" t="s">
        <v>8356</v>
      </c>
      <c r="R560" s="337" t="s">
        <v>11750</v>
      </c>
      <c r="S560" s="333" t="s">
        <v>8602</v>
      </c>
      <c r="T560" s="331" t="s">
        <v>6921</v>
      </c>
      <c r="U560" s="331" t="s">
        <v>492</v>
      </c>
      <c r="V560" s="335" t="s">
        <v>11751</v>
      </c>
      <c r="W560" s="333" t="s">
        <v>11752</v>
      </c>
      <c r="X560" s="330" t="s">
        <v>60</v>
      </c>
      <c r="Y560" s="335" t="s">
        <v>11753</v>
      </c>
      <c r="Z560" s="333" t="s">
        <v>11754</v>
      </c>
      <c r="AA560" s="330" t="s">
        <v>60</v>
      </c>
      <c r="AB560" s="341" t="s">
        <v>60</v>
      </c>
      <c r="AC560" s="341" t="s">
        <v>60</v>
      </c>
      <c r="AD560" s="341" t="s">
        <v>60</v>
      </c>
      <c r="AE560" s="341" t="s">
        <v>60</v>
      </c>
      <c r="AF560" s="341" t="s">
        <v>60</v>
      </c>
      <c r="AG560" s="332">
        <v>1.02</v>
      </c>
      <c r="AH560" s="338">
        <v>0.64900000000000002</v>
      </c>
      <c r="AI560" s="336">
        <v>37.299999999999997</v>
      </c>
      <c r="AJ560" s="332">
        <v>4.0599999999999996</v>
      </c>
      <c r="AK560" s="338">
        <v>0.22600000000000001</v>
      </c>
      <c r="AL560" s="331" t="s">
        <v>8328</v>
      </c>
      <c r="AM560" s="331" t="s">
        <v>8329</v>
      </c>
      <c r="AN560" s="332">
        <v>-92.72</v>
      </c>
      <c r="AO560" s="332">
        <v>-91.21</v>
      </c>
      <c r="AP560" s="332">
        <v>-86.99</v>
      </c>
      <c r="AQ560" s="90">
        <f t="shared" si="8"/>
        <v>555</v>
      </c>
      <c r="AR560" s="90">
        <f t="shared" si="8"/>
        <v>552</v>
      </c>
      <c r="AS560" s="90">
        <f t="shared" si="8"/>
        <v>549</v>
      </c>
    </row>
    <row r="561" spans="1:45" ht="135">
      <c r="A561" s="329">
        <v>44634</v>
      </c>
      <c r="B561" s="330" t="s">
        <v>2853</v>
      </c>
      <c r="C561" s="330" t="s">
        <v>2854</v>
      </c>
      <c r="D561" s="331" t="s">
        <v>61</v>
      </c>
      <c r="E561" s="331" t="s">
        <v>67</v>
      </c>
      <c r="F561" s="332">
        <v>11.55</v>
      </c>
      <c r="G561" s="330" t="s">
        <v>60</v>
      </c>
      <c r="H561" s="330" t="s">
        <v>2855</v>
      </c>
      <c r="I561" s="331" t="s">
        <v>2856</v>
      </c>
      <c r="J561" s="329">
        <v>44634</v>
      </c>
      <c r="K561" s="333" t="s">
        <v>491</v>
      </c>
      <c r="L561" s="329">
        <v>44627</v>
      </c>
      <c r="M561" s="335" t="s">
        <v>11755</v>
      </c>
      <c r="N561" s="335" t="s">
        <v>11756</v>
      </c>
      <c r="O561" s="335" t="s">
        <v>11757</v>
      </c>
      <c r="P561" s="336">
        <v>773.6</v>
      </c>
      <c r="Q561" s="331" t="s">
        <v>9112</v>
      </c>
      <c r="R561" s="339" t="s">
        <v>11758</v>
      </c>
      <c r="S561" s="333" t="s">
        <v>8650</v>
      </c>
      <c r="T561" s="331" t="s">
        <v>6917</v>
      </c>
      <c r="U561" s="331" t="s">
        <v>492</v>
      </c>
      <c r="V561" s="335" t="s">
        <v>60</v>
      </c>
      <c r="W561" s="333" t="s">
        <v>60</v>
      </c>
      <c r="X561" s="330" t="s">
        <v>60</v>
      </c>
      <c r="Y561" s="335" t="s">
        <v>11759</v>
      </c>
      <c r="Z561" s="333" t="s">
        <v>8808</v>
      </c>
      <c r="AA561" s="330" t="s">
        <v>60</v>
      </c>
      <c r="AB561" s="341" t="s">
        <v>60</v>
      </c>
      <c r="AC561" s="332">
        <v>2.17</v>
      </c>
      <c r="AD561" s="341" t="s">
        <v>60</v>
      </c>
      <c r="AE561" s="341" t="s">
        <v>60</v>
      </c>
      <c r="AF561" s="332">
        <v>6.18</v>
      </c>
      <c r="AG561" s="332">
        <v>19.149999999999999</v>
      </c>
      <c r="AH561" s="332">
        <v>17.059999999999999</v>
      </c>
      <c r="AI561" s="332">
        <v>3.42</v>
      </c>
      <c r="AJ561" s="332">
        <v>-1.25</v>
      </c>
      <c r="AK561" s="336">
        <v>11.1</v>
      </c>
      <c r="AL561" s="331" t="s">
        <v>8328</v>
      </c>
      <c r="AM561" s="331" t="s">
        <v>8329</v>
      </c>
      <c r="AN561" s="332">
        <v>-91.97</v>
      </c>
      <c r="AO561" s="332">
        <v>-91.97</v>
      </c>
      <c r="AP561" s="332">
        <v>-80.349999999999994</v>
      </c>
      <c r="AQ561" s="90">
        <f t="shared" si="8"/>
        <v>552</v>
      </c>
      <c r="AR561" s="90">
        <f t="shared" si="8"/>
        <v>553</v>
      </c>
      <c r="AS561" s="90">
        <f t="shared" si="8"/>
        <v>538</v>
      </c>
    </row>
    <row r="562" spans="1:45" ht="90">
      <c r="A562" s="329">
        <v>44286</v>
      </c>
      <c r="B562" s="330" t="s">
        <v>11760</v>
      </c>
      <c r="C562" s="330" t="s">
        <v>11761</v>
      </c>
      <c r="D562" s="331" t="s">
        <v>61</v>
      </c>
      <c r="E562" s="331" t="s">
        <v>67</v>
      </c>
      <c r="F562" s="332">
        <v>4.01</v>
      </c>
      <c r="G562" s="330" t="s">
        <v>60</v>
      </c>
      <c r="H562" s="330" t="s">
        <v>60</v>
      </c>
      <c r="I562" s="331" t="s">
        <v>2864</v>
      </c>
      <c r="J562" s="329">
        <v>44286</v>
      </c>
      <c r="K562" s="333" t="s">
        <v>491</v>
      </c>
      <c r="L562" s="329">
        <v>44391</v>
      </c>
      <c r="M562" s="335" t="s">
        <v>11762</v>
      </c>
      <c r="N562" s="335" t="s">
        <v>11763</v>
      </c>
      <c r="O562" s="335" t="s">
        <v>11764</v>
      </c>
      <c r="P562" s="336">
        <v>40.799999999999997</v>
      </c>
      <c r="Q562" s="331" t="s">
        <v>11765</v>
      </c>
      <c r="R562" s="333" t="s">
        <v>11766</v>
      </c>
      <c r="S562" s="333" t="s">
        <v>8411</v>
      </c>
      <c r="T562" s="331" t="s">
        <v>6917</v>
      </c>
      <c r="U562" s="331" t="s">
        <v>492</v>
      </c>
      <c r="V562" s="335" t="s">
        <v>60</v>
      </c>
      <c r="W562" s="333" t="s">
        <v>60</v>
      </c>
      <c r="X562" s="330" t="s">
        <v>60</v>
      </c>
      <c r="Y562" s="335" t="s">
        <v>60</v>
      </c>
      <c r="Z562" s="333" t="s">
        <v>60</v>
      </c>
      <c r="AA562" s="330" t="s">
        <v>60</v>
      </c>
      <c r="AB562" s="341" t="s">
        <v>60</v>
      </c>
      <c r="AC562" s="341" t="s">
        <v>60</v>
      </c>
      <c r="AD562" s="341" t="s">
        <v>60</v>
      </c>
      <c r="AE562" s="341" t="s">
        <v>60</v>
      </c>
      <c r="AF562" s="341" t="s">
        <v>60</v>
      </c>
      <c r="AG562" s="332">
        <v>4.0599999999999996</v>
      </c>
      <c r="AH562" s="338">
        <v>0.14899999999999999</v>
      </c>
      <c r="AI562" s="336">
        <v>22.3</v>
      </c>
      <c r="AJ562" s="338">
        <v>0.46899999999999997</v>
      </c>
      <c r="AK562" s="332">
        <v>2.2200000000000002</v>
      </c>
      <c r="AL562" s="331" t="s">
        <v>8328</v>
      </c>
      <c r="AM562" s="331" t="s">
        <v>8329</v>
      </c>
      <c r="AN562" s="332">
        <v>-92.02</v>
      </c>
      <c r="AO562" s="332">
        <v>-92.02</v>
      </c>
      <c r="AP562" s="332">
        <v>-85</v>
      </c>
      <c r="AQ562" s="90">
        <f t="shared" si="8"/>
        <v>554</v>
      </c>
      <c r="AR562" s="90">
        <f t="shared" si="8"/>
        <v>554</v>
      </c>
      <c r="AS562" s="90">
        <f t="shared" si="8"/>
        <v>545</v>
      </c>
    </row>
    <row r="563" spans="1:45" ht="168.75">
      <c r="A563" s="329">
        <v>44643</v>
      </c>
      <c r="B563" s="330" t="s">
        <v>2870</v>
      </c>
      <c r="C563" s="330" t="s">
        <v>2871</v>
      </c>
      <c r="D563" s="331" t="s">
        <v>61</v>
      </c>
      <c r="E563" s="331" t="s">
        <v>67</v>
      </c>
      <c r="F563" s="338">
        <v>0.35299999999999998</v>
      </c>
      <c r="G563" s="330" t="s">
        <v>2872</v>
      </c>
      <c r="H563" s="330" t="s">
        <v>2873</v>
      </c>
      <c r="I563" s="331" t="s">
        <v>2874</v>
      </c>
      <c r="J563" s="329">
        <v>44643</v>
      </c>
      <c r="K563" s="333" t="s">
        <v>491</v>
      </c>
      <c r="L563" s="329">
        <v>44642</v>
      </c>
      <c r="M563" s="335" t="s">
        <v>11767</v>
      </c>
      <c r="N563" s="335" t="s">
        <v>60</v>
      </c>
      <c r="O563" s="335" t="s">
        <v>60</v>
      </c>
      <c r="P563" s="341" t="s">
        <v>60</v>
      </c>
      <c r="Q563" s="331" t="s">
        <v>8511</v>
      </c>
      <c r="R563" s="333" t="s">
        <v>8512</v>
      </c>
      <c r="S563" s="333" t="s">
        <v>9861</v>
      </c>
      <c r="T563" s="331" t="s">
        <v>6921</v>
      </c>
      <c r="U563" s="331" t="s">
        <v>492</v>
      </c>
      <c r="V563" s="335" t="s">
        <v>11768</v>
      </c>
      <c r="W563" s="339" t="s">
        <v>11769</v>
      </c>
      <c r="X563" s="330" t="s">
        <v>60</v>
      </c>
      <c r="Y563" s="335" t="s">
        <v>11770</v>
      </c>
      <c r="Z563" s="333" t="s">
        <v>11771</v>
      </c>
      <c r="AA563" s="330" t="s">
        <v>60</v>
      </c>
      <c r="AB563" s="341" t="s">
        <v>60</v>
      </c>
      <c r="AC563" s="341" t="s">
        <v>60</v>
      </c>
      <c r="AD563" s="341" t="s">
        <v>60</v>
      </c>
      <c r="AE563" s="341" t="s">
        <v>60</v>
      </c>
      <c r="AF563" s="341" t="s">
        <v>60</v>
      </c>
      <c r="AG563" s="341" t="s">
        <v>60</v>
      </c>
      <c r="AH563" s="338">
        <v>0.35799999999999998</v>
      </c>
      <c r="AI563" s="342">
        <v>0</v>
      </c>
      <c r="AJ563" s="338">
        <v>-7.8E-2</v>
      </c>
      <c r="AK563" s="341" t="s">
        <v>60</v>
      </c>
      <c r="AL563" s="331" t="s">
        <v>8328</v>
      </c>
      <c r="AM563" s="331" t="s">
        <v>8329</v>
      </c>
      <c r="AN563" s="332">
        <v>-93.11</v>
      </c>
      <c r="AO563" s="332">
        <v>-93.11</v>
      </c>
      <c r="AP563" s="332">
        <v>-93.11</v>
      </c>
      <c r="AQ563" s="90">
        <f t="shared" si="8"/>
        <v>556</v>
      </c>
      <c r="AR563" s="90">
        <f t="shared" si="8"/>
        <v>555</v>
      </c>
      <c r="AS563" s="90">
        <f t="shared" si="8"/>
        <v>557</v>
      </c>
    </row>
    <row r="564" spans="1:45" ht="409.5">
      <c r="A564" s="329">
        <v>44726</v>
      </c>
      <c r="B564" s="330" t="s">
        <v>2857</v>
      </c>
      <c r="C564" s="330" t="s">
        <v>2858</v>
      </c>
      <c r="D564" s="331" t="s">
        <v>61</v>
      </c>
      <c r="E564" s="331" t="s">
        <v>67</v>
      </c>
      <c r="F564" s="332">
        <v>27.65</v>
      </c>
      <c r="G564" s="330" t="s">
        <v>2859</v>
      </c>
      <c r="H564" s="330" t="s">
        <v>2860</v>
      </c>
      <c r="I564" s="331" t="s">
        <v>2861</v>
      </c>
      <c r="J564" s="329">
        <v>44726</v>
      </c>
      <c r="K564" s="333" t="s">
        <v>491</v>
      </c>
      <c r="L564" s="329">
        <v>44726</v>
      </c>
      <c r="M564" s="335" t="s">
        <v>11772</v>
      </c>
      <c r="N564" s="335" t="s">
        <v>11773</v>
      </c>
      <c r="O564" s="335" t="s">
        <v>11774</v>
      </c>
      <c r="P564" s="332">
        <v>4.72</v>
      </c>
      <c r="Q564" s="331" t="s">
        <v>11113</v>
      </c>
      <c r="R564" s="333" t="s">
        <v>11775</v>
      </c>
      <c r="S564" s="333" t="s">
        <v>11776</v>
      </c>
      <c r="T564" s="331" t="s">
        <v>6923</v>
      </c>
      <c r="U564" s="331" t="s">
        <v>492</v>
      </c>
      <c r="V564" s="335" t="s">
        <v>11777</v>
      </c>
      <c r="W564" s="333" t="s">
        <v>9658</v>
      </c>
      <c r="X564" s="330" t="s">
        <v>60</v>
      </c>
      <c r="Y564" s="335" t="s">
        <v>10663</v>
      </c>
      <c r="Z564" s="339" t="s">
        <v>10664</v>
      </c>
      <c r="AA564" s="330" t="s">
        <v>60</v>
      </c>
      <c r="AB564" s="341" t="s">
        <v>60</v>
      </c>
      <c r="AC564" s="341" t="s">
        <v>60</v>
      </c>
      <c r="AD564" s="332">
        <v>11.4</v>
      </c>
      <c r="AE564" s="332">
        <v>17.96</v>
      </c>
      <c r="AF564" s="332">
        <v>1.1399999999999999</v>
      </c>
      <c r="AG564" s="332">
        <v>27.19</v>
      </c>
      <c r="AH564" s="338">
        <v>0.65400000000000003</v>
      </c>
      <c r="AI564" s="336">
        <v>23.6</v>
      </c>
      <c r="AJ564" s="338">
        <v>-0.37</v>
      </c>
      <c r="AK564" s="336">
        <v>10.9</v>
      </c>
      <c r="AL564" s="331" t="s">
        <v>8328</v>
      </c>
      <c r="AM564" s="331" t="s">
        <v>8329</v>
      </c>
      <c r="AN564" s="332">
        <v>-91.98</v>
      </c>
      <c r="AO564" s="332">
        <v>-93.31</v>
      </c>
      <c r="AP564" s="332">
        <v>-91.98</v>
      </c>
      <c r="AQ564" s="90">
        <f t="shared" si="8"/>
        <v>553</v>
      </c>
      <c r="AR564" s="90">
        <f t="shared" si="8"/>
        <v>556</v>
      </c>
      <c r="AS564" s="90">
        <f t="shared" si="8"/>
        <v>556</v>
      </c>
    </row>
    <row r="565" spans="1:45" ht="67.5">
      <c r="A565" s="329">
        <v>44259</v>
      </c>
      <c r="B565" s="330" t="s">
        <v>2878</v>
      </c>
      <c r="C565" s="330" t="s">
        <v>2879</v>
      </c>
      <c r="D565" s="331" t="s">
        <v>61</v>
      </c>
      <c r="E565" s="331" t="s">
        <v>67</v>
      </c>
      <c r="F565" s="338">
        <v>0.34</v>
      </c>
      <c r="G565" s="330" t="s">
        <v>60</v>
      </c>
      <c r="H565" s="330" t="s">
        <v>60</v>
      </c>
      <c r="I565" s="331" t="s">
        <v>2880</v>
      </c>
      <c r="J565" s="329">
        <v>44259</v>
      </c>
      <c r="K565" s="333" t="s">
        <v>491</v>
      </c>
      <c r="L565" s="329">
        <v>44253</v>
      </c>
      <c r="M565" s="335" t="s">
        <v>11778</v>
      </c>
      <c r="N565" s="335" t="s">
        <v>60</v>
      </c>
      <c r="O565" s="335" t="s">
        <v>60</v>
      </c>
      <c r="P565" s="341" t="s">
        <v>60</v>
      </c>
      <c r="Q565" s="331" t="s">
        <v>8491</v>
      </c>
      <c r="R565" s="333" t="s">
        <v>11779</v>
      </c>
      <c r="S565" s="333" t="s">
        <v>8325</v>
      </c>
      <c r="T565" s="331" t="s">
        <v>6917</v>
      </c>
      <c r="U565" s="331" t="s">
        <v>492</v>
      </c>
      <c r="V565" s="335" t="s">
        <v>60</v>
      </c>
      <c r="W565" s="333" t="s">
        <v>60</v>
      </c>
      <c r="X565" s="330" t="s">
        <v>60</v>
      </c>
      <c r="Y565" s="335" t="s">
        <v>60</v>
      </c>
      <c r="Z565" s="333" t="s">
        <v>60</v>
      </c>
      <c r="AA565" s="330" t="s">
        <v>60</v>
      </c>
      <c r="AB565" s="341" t="s">
        <v>60</v>
      </c>
      <c r="AC565" s="341" t="s">
        <v>60</v>
      </c>
      <c r="AD565" s="341" t="s">
        <v>60</v>
      </c>
      <c r="AE565" s="341" t="s">
        <v>60</v>
      </c>
      <c r="AF565" s="341" t="s">
        <v>60</v>
      </c>
      <c r="AG565" s="338">
        <v>0.505</v>
      </c>
      <c r="AH565" s="338">
        <v>0.505</v>
      </c>
      <c r="AI565" s="338">
        <v>0.91400000000000003</v>
      </c>
      <c r="AJ565" s="332">
        <v>-2.94</v>
      </c>
      <c r="AK565" s="342">
        <v>0</v>
      </c>
      <c r="AL565" s="331" t="s">
        <v>8328</v>
      </c>
      <c r="AM565" s="331" t="s">
        <v>8329</v>
      </c>
      <c r="AN565" s="332">
        <v>-93.58</v>
      </c>
      <c r="AO565" s="332">
        <v>-93.58</v>
      </c>
      <c r="AP565" s="332">
        <v>-93.2</v>
      </c>
      <c r="AQ565" s="90">
        <f t="shared" si="8"/>
        <v>558</v>
      </c>
      <c r="AR565" s="90">
        <f t="shared" si="8"/>
        <v>557</v>
      </c>
      <c r="AS565" s="90">
        <f t="shared" si="8"/>
        <v>558</v>
      </c>
    </row>
    <row r="566" spans="1:45" ht="135">
      <c r="A566" s="329">
        <v>44113</v>
      </c>
      <c r="B566" s="330" t="s">
        <v>2881</v>
      </c>
      <c r="C566" s="330" t="s">
        <v>2882</v>
      </c>
      <c r="D566" s="331" t="s">
        <v>61</v>
      </c>
      <c r="E566" s="331" t="s">
        <v>67</v>
      </c>
      <c r="F566" s="338">
        <v>0.251</v>
      </c>
      <c r="G566" s="330" t="s">
        <v>2883</v>
      </c>
      <c r="H566" s="330" t="s">
        <v>60</v>
      </c>
      <c r="I566" s="331" t="s">
        <v>2884</v>
      </c>
      <c r="J566" s="329">
        <v>44113</v>
      </c>
      <c r="K566" s="333" t="s">
        <v>491</v>
      </c>
      <c r="L566" s="329">
        <v>44109</v>
      </c>
      <c r="M566" s="335" t="s">
        <v>11780</v>
      </c>
      <c r="N566" s="335" t="s">
        <v>60</v>
      </c>
      <c r="O566" s="335" t="s">
        <v>60</v>
      </c>
      <c r="P566" s="341" t="s">
        <v>60</v>
      </c>
      <c r="Q566" s="331" t="s">
        <v>8469</v>
      </c>
      <c r="R566" s="333" t="s">
        <v>8773</v>
      </c>
      <c r="S566" s="333" t="s">
        <v>8800</v>
      </c>
      <c r="T566" s="331" t="s">
        <v>6921</v>
      </c>
      <c r="U566" s="331" t="s">
        <v>492</v>
      </c>
      <c r="V566" s="335" t="s">
        <v>11781</v>
      </c>
      <c r="W566" s="333" t="s">
        <v>10077</v>
      </c>
      <c r="X566" s="330" t="s">
        <v>60</v>
      </c>
      <c r="Y566" s="335" t="s">
        <v>60</v>
      </c>
      <c r="Z566" s="333" t="s">
        <v>60</v>
      </c>
      <c r="AA566" s="330" t="s">
        <v>60</v>
      </c>
      <c r="AB566" s="341" t="s">
        <v>60</v>
      </c>
      <c r="AC566" s="341" t="s">
        <v>60</v>
      </c>
      <c r="AD566" s="341" t="s">
        <v>60</v>
      </c>
      <c r="AE566" s="341" t="s">
        <v>60</v>
      </c>
      <c r="AF566" s="341" t="s">
        <v>60</v>
      </c>
      <c r="AG566" s="338">
        <v>0.34200000000000003</v>
      </c>
      <c r="AH566" s="338">
        <v>0.32300000000000001</v>
      </c>
      <c r="AI566" s="342">
        <v>0</v>
      </c>
      <c r="AJ566" s="332">
        <v>-3.55</v>
      </c>
      <c r="AK566" s="338">
        <v>1.2E-2</v>
      </c>
      <c r="AL566" s="331" t="s">
        <v>8328</v>
      </c>
      <c r="AM566" s="331" t="s">
        <v>8329</v>
      </c>
      <c r="AN566" s="332">
        <v>-95.37</v>
      </c>
      <c r="AO566" s="332">
        <v>-95.37</v>
      </c>
      <c r="AP566" s="332">
        <v>-95.37</v>
      </c>
      <c r="AQ566" s="90">
        <f t="shared" si="8"/>
        <v>559</v>
      </c>
      <c r="AR566" s="90">
        <f t="shared" si="8"/>
        <v>558</v>
      </c>
      <c r="AS566" s="90">
        <f t="shared" si="8"/>
        <v>561</v>
      </c>
    </row>
    <row r="567" spans="1:45" ht="135">
      <c r="A567" s="329">
        <v>44487</v>
      </c>
      <c r="B567" s="330" t="s">
        <v>2885</v>
      </c>
      <c r="C567" s="330" t="s">
        <v>2886</v>
      </c>
      <c r="D567" s="331" t="s">
        <v>61</v>
      </c>
      <c r="E567" s="331" t="s">
        <v>77</v>
      </c>
      <c r="F567" s="338">
        <v>0.19400000000000001</v>
      </c>
      <c r="G567" s="330" t="s">
        <v>2887</v>
      </c>
      <c r="H567" s="330" t="s">
        <v>60</v>
      </c>
      <c r="I567" s="331" t="s">
        <v>2888</v>
      </c>
      <c r="J567" s="329">
        <v>44487</v>
      </c>
      <c r="K567" s="333" t="s">
        <v>491</v>
      </c>
      <c r="L567" s="334" t="s">
        <v>60</v>
      </c>
      <c r="M567" s="335" t="s">
        <v>11782</v>
      </c>
      <c r="N567" s="335" t="s">
        <v>60</v>
      </c>
      <c r="O567" s="335" t="s">
        <v>11015</v>
      </c>
      <c r="P567" s="332">
        <v>3.04</v>
      </c>
      <c r="Q567" s="331" t="s">
        <v>10931</v>
      </c>
      <c r="R567" s="339" t="s">
        <v>11783</v>
      </c>
      <c r="S567" s="333" t="s">
        <v>8353</v>
      </c>
      <c r="T567" s="331" t="s">
        <v>6917</v>
      </c>
      <c r="U567" s="331" t="s">
        <v>492</v>
      </c>
      <c r="V567" s="335" t="s">
        <v>11784</v>
      </c>
      <c r="W567" s="333" t="s">
        <v>9004</v>
      </c>
      <c r="X567" s="344">
        <v>3.04</v>
      </c>
      <c r="Y567" s="335" t="s">
        <v>60</v>
      </c>
      <c r="Z567" s="333" t="s">
        <v>60</v>
      </c>
      <c r="AA567" s="330" t="s">
        <v>60</v>
      </c>
      <c r="AB567" s="332">
        <v>9.35</v>
      </c>
      <c r="AC567" s="338">
        <v>0.16700000000000001</v>
      </c>
      <c r="AD567" s="332">
        <v>4.8499999999999996</v>
      </c>
      <c r="AE567" s="332">
        <v>6.43</v>
      </c>
      <c r="AF567" s="338">
        <v>0.56200000000000006</v>
      </c>
      <c r="AG567" s="338">
        <v>0.27400000000000002</v>
      </c>
      <c r="AH567" s="338">
        <v>0.28399999999999997</v>
      </c>
      <c r="AI567" s="338">
        <v>0.73499999999999999</v>
      </c>
      <c r="AJ567" s="338">
        <v>2.8000000000000001E-2</v>
      </c>
      <c r="AK567" s="332">
        <v>1.9</v>
      </c>
      <c r="AL567" s="331" t="s">
        <v>8328</v>
      </c>
      <c r="AM567" s="331" t="s">
        <v>8329</v>
      </c>
      <c r="AN567" s="332">
        <v>-95.38</v>
      </c>
      <c r="AO567" s="332">
        <v>-95.51</v>
      </c>
      <c r="AP567" s="332">
        <v>-95.76</v>
      </c>
      <c r="AQ567" s="90">
        <f t="shared" si="8"/>
        <v>560</v>
      </c>
      <c r="AR567" s="90">
        <f t="shared" si="8"/>
        <v>559</v>
      </c>
      <c r="AS567" s="90">
        <f t="shared" si="8"/>
        <v>562</v>
      </c>
    </row>
    <row r="568" spans="1:45" ht="157.5">
      <c r="A568" s="329">
        <v>44252</v>
      </c>
      <c r="B568" s="330" t="s">
        <v>2889</v>
      </c>
      <c r="C568" s="330" t="s">
        <v>2890</v>
      </c>
      <c r="D568" s="331" t="s">
        <v>61</v>
      </c>
      <c r="E568" s="331" t="s">
        <v>77</v>
      </c>
      <c r="F568" s="338">
        <v>1.4999999999999999E-2</v>
      </c>
      <c r="G568" s="330" t="s">
        <v>60</v>
      </c>
      <c r="H568" s="330" t="s">
        <v>2891</v>
      </c>
      <c r="I568" s="331" t="s">
        <v>2892</v>
      </c>
      <c r="J568" s="329">
        <v>44252</v>
      </c>
      <c r="K568" s="333" t="s">
        <v>491</v>
      </c>
      <c r="L568" s="334" t="s">
        <v>60</v>
      </c>
      <c r="M568" s="335" t="s">
        <v>11785</v>
      </c>
      <c r="N568" s="335" t="s">
        <v>11786</v>
      </c>
      <c r="O568" s="335" t="s">
        <v>11336</v>
      </c>
      <c r="P568" s="332">
        <v>1.73</v>
      </c>
      <c r="Q568" s="331" t="s">
        <v>10445</v>
      </c>
      <c r="R568" s="333" t="s">
        <v>11787</v>
      </c>
      <c r="S568" s="333" t="s">
        <v>11788</v>
      </c>
      <c r="T568" s="331" t="s">
        <v>6917</v>
      </c>
      <c r="U568" s="331" t="s">
        <v>492</v>
      </c>
      <c r="V568" s="335" t="s">
        <v>60</v>
      </c>
      <c r="W568" s="333" t="s">
        <v>60</v>
      </c>
      <c r="X568" s="330" t="s">
        <v>60</v>
      </c>
      <c r="Y568" s="335" t="s">
        <v>11789</v>
      </c>
      <c r="Z568" s="333" t="s">
        <v>11790</v>
      </c>
      <c r="AA568" s="340">
        <v>40.9</v>
      </c>
      <c r="AB568" s="341" t="s">
        <v>60</v>
      </c>
      <c r="AC568" s="341" t="s">
        <v>60</v>
      </c>
      <c r="AD568" s="341" t="s">
        <v>60</v>
      </c>
      <c r="AE568" s="341" t="s">
        <v>60</v>
      </c>
      <c r="AF568" s="341" t="s">
        <v>60</v>
      </c>
      <c r="AG568" s="341" t="s">
        <v>60</v>
      </c>
      <c r="AH568" s="338">
        <v>0.02</v>
      </c>
      <c r="AI568" s="338">
        <v>1.6E-2</v>
      </c>
      <c r="AJ568" s="338">
        <v>-3.5999999999999997E-2</v>
      </c>
      <c r="AK568" s="338">
        <v>0.32100000000000001</v>
      </c>
      <c r="AL568" s="331" t="s">
        <v>8328</v>
      </c>
      <c r="AM568" s="331" t="s">
        <v>8329</v>
      </c>
      <c r="AN568" s="332">
        <v>-95.5</v>
      </c>
      <c r="AO568" s="332">
        <v>-95.82</v>
      </c>
      <c r="AP568" s="332">
        <v>-93.72</v>
      </c>
      <c r="AQ568" s="90">
        <f t="shared" si="8"/>
        <v>561</v>
      </c>
      <c r="AR568" s="90">
        <f t="shared" si="8"/>
        <v>560</v>
      </c>
      <c r="AS568" s="90">
        <f t="shared" si="8"/>
        <v>559</v>
      </c>
    </row>
    <row r="569" spans="1:45" ht="360">
      <c r="A569" s="329">
        <v>44863</v>
      </c>
      <c r="B569" s="330" t="s">
        <v>6883</v>
      </c>
      <c r="C569" s="330" t="s">
        <v>6884</v>
      </c>
      <c r="D569" s="331" t="s">
        <v>61</v>
      </c>
      <c r="E569" s="331" t="s">
        <v>77</v>
      </c>
      <c r="F569" s="332">
        <v>20.260000000000002</v>
      </c>
      <c r="G569" s="330" t="s">
        <v>6885</v>
      </c>
      <c r="H569" s="330" t="s">
        <v>6886</v>
      </c>
      <c r="I569" s="331" t="s">
        <v>6887</v>
      </c>
      <c r="J569" s="329">
        <v>44863</v>
      </c>
      <c r="K569" s="333" t="s">
        <v>491</v>
      </c>
      <c r="L569" s="334" t="s">
        <v>60</v>
      </c>
      <c r="M569" s="335" t="s">
        <v>11791</v>
      </c>
      <c r="N569" s="335" t="s">
        <v>11792</v>
      </c>
      <c r="O569" s="335" t="s">
        <v>60</v>
      </c>
      <c r="P569" s="338">
        <v>0.48399999999999999</v>
      </c>
      <c r="Q569" s="331" t="s">
        <v>10886</v>
      </c>
      <c r="R569" s="339" t="s">
        <v>11793</v>
      </c>
      <c r="S569" s="333" t="s">
        <v>8800</v>
      </c>
      <c r="T569" s="331" t="s">
        <v>6921</v>
      </c>
      <c r="U569" s="331" t="s">
        <v>492</v>
      </c>
      <c r="V569" s="335" t="s">
        <v>11794</v>
      </c>
      <c r="W569" s="333" t="s">
        <v>8551</v>
      </c>
      <c r="X569" s="330" t="s">
        <v>60</v>
      </c>
      <c r="Y569" s="335" t="s">
        <v>11795</v>
      </c>
      <c r="Z569" s="333" t="s">
        <v>11796</v>
      </c>
      <c r="AA569" s="330" t="s">
        <v>11797</v>
      </c>
      <c r="AB569" s="341" t="s">
        <v>60</v>
      </c>
      <c r="AC569" s="338">
        <v>1.2999999999999999E-2</v>
      </c>
      <c r="AD569" s="341" t="s">
        <v>60</v>
      </c>
      <c r="AE569" s="341" t="s">
        <v>60</v>
      </c>
      <c r="AF569" s="338">
        <v>0.54900000000000004</v>
      </c>
      <c r="AG569" s="332">
        <v>16</v>
      </c>
      <c r="AH569" s="338">
        <v>7.4999999999999997E-2</v>
      </c>
      <c r="AI569" s="336">
        <v>31</v>
      </c>
      <c r="AJ569" s="332">
        <v>-2.84</v>
      </c>
      <c r="AK569" s="336">
        <v>43.4</v>
      </c>
      <c r="AL569" s="331" t="s">
        <v>8328</v>
      </c>
      <c r="AM569" s="331" t="s">
        <v>8329</v>
      </c>
      <c r="AN569" s="332">
        <v>-96.5</v>
      </c>
      <c r="AO569" s="332">
        <v>-96.5</v>
      </c>
      <c r="AP569" s="332">
        <v>-95.33</v>
      </c>
      <c r="AQ569" s="90">
        <f t="shared" si="8"/>
        <v>563</v>
      </c>
      <c r="AR569" s="90">
        <f t="shared" si="8"/>
        <v>561</v>
      </c>
      <c r="AS569" s="90">
        <f t="shared" si="8"/>
        <v>560</v>
      </c>
    </row>
    <row r="570" spans="1:45" ht="191.25">
      <c r="A570" s="329">
        <v>44119</v>
      </c>
      <c r="B570" s="330" t="s">
        <v>2897</v>
      </c>
      <c r="C570" s="330" t="s">
        <v>60</v>
      </c>
      <c r="D570" s="331" t="s">
        <v>61</v>
      </c>
      <c r="E570" s="331" t="s">
        <v>67</v>
      </c>
      <c r="F570" s="338">
        <v>0.28000000000000003</v>
      </c>
      <c r="G570" s="330" t="s">
        <v>2898</v>
      </c>
      <c r="H570" s="330" t="s">
        <v>2820</v>
      </c>
      <c r="I570" s="331" t="s">
        <v>2899</v>
      </c>
      <c r="J570" s="329">
        <v>44119</v>
      </c>
      <c r="K570" s="333" t="s">
        <v>491</v>
      </c>
      <c r="L570" s="329">
        <v>44000</v>
      </c>
      <c r="M570" s="335" t="s">
        <v>11798</v>
      </c>
      <c r="N570" s="335" t="s">
        <v>60</v>
      </c>
      <c r="O570" s="335" t="s">
        <v>60</v>
      </c>
      <c r="P570" s="341" t="s">
        <v>60</v>
      </c>
      <c r="Q570" s="331" t="s">
        <v>8626</v>
      </c>
      <c r="R570" s="333" t="s">
        <v>11799</v>
      </c>
      <c r="S570" s="333" t="s">
        <v>11800</v>
      </c>
      <c r="T570" s="331" t="s">
        <v>6917</v>
      </c>
      <c r="U570" s="331" t="s">
        <v>492</v>
      </c>
      <c r="V570" s="335" t="s">
        <v>11801</v>
      </c>
      <c r="W570" s="339" t="s">
        <v>11802</v>
      </c>
      <c r="X570" s="330" t="s">
        <v>60</v>
      </c>
      <c r="Y570" s="335" t="s">
        <v>11715</v>
      </c>
      <c r="Z570" s="333" t="s">
        <v>11716</v>
      </c>
      <c r="AA570" s="330" t="s">
        <v>60</v>
      </c>
      <c r="AB570" s="341" t="s">
        <v>60</v>
      </c>
      <c r="AC570" s="332">
        <v>6.1</v>
      </c>
      <c r="AD570" s="341" t="s">
        <v>60</v>
      </c>
      <c r="AE570" s="341" t="s">
        <v>60</v>
      </c>
      <c r="AF570" s="341" t="s">
        <v>60</v>
      </c>
      <c r="AG570" s="338">
        <v>0.55500000000000005</v>
      </c>
      <c r="AH570" s="338">
        <v>0.55500000000000005</v>
      </c>
      <c r="AI570" s="336">
        <v>38.6</v>
      </c>
      <c r="AJ570" s="332">
        <v>9.4499999999999993</v>
      </c>
      <c r="AK570" s="336">
        <v>68.7</v>
      </c>
      <c r="AL570" s="331" t="s">
        <v>8328</v>
      </c>
      <c r="AM570" s="331" t="s">
        <v>8329</v>
      </c>
      <c r="AN570" s="332">
        <v>-96.73</v>
      </c>
      <c r="AO570" s="332">
        <v>-96.73</v>
      </c>
      <c r="AP570" s="332">
        <v>-90.67</v>
      </c>
      <c r="AQ570" s="90">
        <f t="shared" si="8"/>
        <v>564</v>
      </c>
      <c r="AR570" s="90">
        <f t="shared" si="8"/>
        <v>562</v>
      </c>
      <c r="AS570" s="90">
        <f t="shared" si="8"/>
        <v>555</v>
      </c>
    </row>
    <row r="571" spans="1:45" ht="270">
      <c r="A571" s="329">
        <v>44253</v>
      </c>
      <c r="B571" s="330" t="s">
        <v>2893</v>
      </c>
      <c r="C571" s="330" t="s">
        <v>2894</v>
      </c>
      <c r="D571" s="331" t="s">
        <v>61</v>
      </c>
      <c r="E571" s="331" t="s">
        <v>77</v>
      </c>
      <c r="F571" s="332">
        <v>144.16</v>
      </c>
      <c r="G571" s="330" t="s">
        <v>60</v>
      </c>
      <c r="H571" s="330" t="s">
        <v>2895</v>
      </c>
      <c r="I571" s="331" t="s">
        <v>2896</v>
      </c>
      <c r="J571" s="329">
        <v>44253</v>
      </c>
      <c r="K571" s="333" t="s">
        <v>491</v>
      </c>
      <c r="L571" s="334" t="s">
        <v>60</v>
      </c>
      <c r="M571" s="335" t="s">
        <v>11803</v>
      </c>
      <c r="N571" s="335" t="s">
        <v>11804</v>
      </c>
      <c r="O571" s="335" t="s">
        <v>60</v>
      </c>
      <c r="P571" s="336">
        <v>395.9</v>
      </c>
      <c r="Q571" s="331" t="s">
        <v>8469</v>
      </c>
      <c r="R571" s="339" t="s">
        <v>11805</v>
      </c>
      <c r="S571" s="333" t="s">
        <v>8508</v>
      </c>
      <c r="T571" s="331" t="s">
        <v>6917</v>
      </c>
      <c r="U571" s="331" t="s">
        <v>492</v>
      </c>
      <c r="V571" s="335" t="s">
        <v>60</v>
      </c>
      <c r="W571" s="333" t="s">
        <v>60</v>
      </c>
      <c r="X571" s="330" t="s">
        <v>60</v>
      </c>
      <c r="Y571" s="335" t="s">
        <v>11806</v>
      </c>
      <c r="Z571" s="339" t="s">
        <v>11807</v>
      </c>
      <c r="AA571" s="330" t="s">
        <v>60</v>
      </c>
      <c r="AB571" s="341" t="s">
        <v>60</v>
      </c>
      <c r="AC571" s="338">
        <v>0.505</v>
      </c>
      <c r="AD571" s="341" t="s">
        <v>60</v>
      </c>
      <c r="AE571" s="341" t="s">
        <v>60</v>
      </c>
      <c r="AF571" s="338">
        <v>0.67200000000000004</v>
      </c>
      <c r="AG571" s="332">
        <v>188.98</v>
      </c>
      <c r="AH571" s="332">
        <v>300.83</v>
      </c>
      <c r="AI571" s="336">
        <v>209.8</v>
      </c>
      <c r="AJ571" s="336">
        <v>-339.6</v>
      </c>
      <c r="AK571" s="336">
        <v>1081.9000000000001</v>
      </c>
      <c r="AL571" s="331" t="s">
        <v>8328</v>
      </c>
      <c r="AM571" s="331" t="s">
        <v>8329</v>
      </c>
      <c r="AN571" s="332">
        <v>-95.92</v>
      </c>
      <c r="AO571" s="332">
        <v>-96.77</v>
      </c>
      <c r="AP571" s="332">
        <v>-96.11</v>
      </c>
      <c r="AQ571" s="90">
        <f t="shared" si="8"/>
        <v>562</v>
      </c>
      <c r="AR571" s="90">
        <f t="shared" si="8"/>
        <v>563</v>
      </c>
      <c r="AS571" s="90">
        <f t="shared" si="8"/>
        <v>563</v>
      </c>
    </row>
    <row r="572" spans="1:45" ht="123.75">
      <c r="A572" s="329">
        <v>44551</v>
      </c>
      <c r="B572" s="330" t="s">
        <v>2900</v>
      </c>
      <c r="C572" s="330" t="s">
        <v>2901</v>
      </c>
      <c r="D572" s="331" t="s">
        <v>61</v>
      </c>
      <c r="E572" s="331" t="s">
        <v>67</v>
      </c>
      <c r="F572" s="338">
        <v>0.28499999999999998</v>
      </c>
      <c r="G572" s="330" t="s">
        <v>2902</v>
      </c>
      <c r="H572" s="330" t="s">
        <v>60</v>
      </c>
      <c r="I572" s="331" t="s">
        <v>2903</v>
      </c>
      <c r="J572" s="329">
        <v>44551</v>
      </c>
      <c r="K572" s="333" t="s">
        <v>491</v>
      </c>
      <c r="L572" s="329">
        <v>44546</v>
      </c>
      <c r="M572" s="335" t="s">
        <v>11808</v>
      </c>
      <c r="N572" s="335" t="s">
        <v>11809</v>
      </c>
      <c r="O572" s="335" t="s">
        <v>11810</v>
      </c>
      <c r="P572" s="336">
        <v>43.2</v>
      </c>
      <c r="Q572" s="331" t="s">
        <v>8337</v>
      </c>
      <c r="R572" s="333" t="s">
        <v>11811</v>
      </c>
      <c r="S572" s="333" t="s">
        <v>10674</v>
      </c>
      <c r="T572" s="331" t="s">
        <v>6921</v>
      </c>
      <c r="U572" s="331" t="s">
        <v>492</v>
      </c>
      <c r="V572" s="335" t="s">
        <v>11812</v>
      </c>
      <c r="W572" s="333" t="s">
        <v>9696</v>
      </c>
      <c r="X572" s="330" t="s">
        <v>60</v>
      </c>
      <c r="Y572" s="335" t="s">
        <v>60</v>
      </c>
      <c r="Z572" s="333" t="s">
        <v>60</v>
      </c>
      <c r="AA572" s="330" t="s">
        <v>60</v>
      </c>
      <c r="AB572" s="341" t="s">
        <v>60</v>
      </c>
      <c r="AC572" s="341" t="s">
        <v>60</v>
      </c>
      <c r="AD572" s="341" t="s">
        <v>60</v>
      </c>
      <c r="AE572" s="341" t="s">
        <v>60</v>
      </c>
      <c r="AF572" s="341" t="s">
        <v>60</v>
      </c>
      <c r="AG572" s="338">
        <v>0.30599999999999999</v>
      </c>
      <c r="AH572" s="338">
        <v>0.221</v>
      </c>
      <c r="AI572" s="338">
        <v>-0.28999999999999998</v>
      </c>
      <c r="AJ572" s="332">
        <v>-1.87</v>
      </c>
      <c r="AK572" s="338">
        <v>2.1999999999999999E-2</v>
      </c>
      <c r="AL572" s="331" t="s">
        <v>8328</v>
      </c>
      <c r="AM572" s="331" t="s">
        <v>8329</v>
      </c>
      <c r="AN572" s="332">
        <v>-96.91</v>
      </c>
      <c r="AO572" s="332">
        <v>-96.91</v>
      </c>
      <c r="AP572" s="332">
        <v>-97.79</v>
      </c>
      <c r="AQ572" s="90">
        <f t="shared" si="8"/>
        <v>565</v>
      </c>
      <c r="AR572" s="90">
        <f t="shared" si="8"/>
        <v>564</v>
      </c>
      <c r="AS572" s="90">
        <f t="shared" si="8"/>
        <v>567</v>
      </c>
    </row>
    <row r="573" spans="1:45" ht="135">
      <c r="A573" s="329">
        <v>44599</v>
      </c>
      <c r="B573" s="330" t="s">
        <v>2904</v>
      </c>
      <c r="C573" s="330" t="s">
        <v>2905</v>
      </c>
      <c r="D573" s="331" t="s">
        <v>61</v>
      </c>
      <c r="E573" s="331" t="s">
        <v>77</v>
      </c>
      <c r="F573" s="332">
        <v>125.84</v>
      </c>
      <c r="G573" s="330" t="s">
        <v>60</v>
      </c>
      <c r="H573" s="330" t="s">
        <v>2906</v>
      </c>
      <c r="I573" s="331" t="s">
        <v>2907</v>
      </c>
      <c r="J573" s="329">
        <v>44599</v>
      </c>
      <c r="K573" s="333" t="s">
        <v>491</v>
      </c>
      <c r="L573" s="334" t="s">
        <v>60</v>
      </c>
      <c r="M573" s="335" t="s">
        <v>11813</v>
      </c>
      <c r="N573" s="335" t="s">
        <v>11814</v>
      </c>
      <c r="O573" s="335" t="s">
        <v>11815</v>
      </c>
      <c r="P573" s="336">
        <v>55.8</v>
      </c>
      <c r="Q573" s="331" t="s">
        <v>8417</v>
      </c>
      <c r="R573" s="339" t="s">
        <v>11816</v>
      </c>
      <c r="S573" s="333" t="s">
        <v>9222</v>
      </c>
      <c r="T573" s="331" t="s">
        <v>6915</v>
      </c>
      <c r="U573" s="331" t="s">
        <v>492</v>
      </c>
      <c r="V573" s="335" t="s">
        <v>60</v>
      </c>
      <c r="W573" s="333" t="s">
        <v>60</v>
      </c>
      <c r="X573" s="330" t="s">
        <v>60</v>
      </c>
      <c r="Y573" s="335" t="s">
        <v>11817</v>
      </c>
      <c r="Z573" s="333" t="s">
        <v>11818</v>
      </c>
      <c r="AA573" s="330" t="s">
        <v>60</v>
      </c>
      <c r="AB573" s="338">
        <v>0.108</v>
      </c>
      <c r="AC573" s="338">
        <v>2.3E-2</v>
      </c>
      <c r="AD573" s="341" t="s">
        <v>60</v>
      </c>
      <c r="AE573" s="332">
        <v>34.11</v>
      </c>
      <c r="AF573" s="332">
        <v>10.39</v>
      </c>
      <c r="AG573" s="332">
        <v>126.97</v>
      </c>
      <c r="AH573" s="332">
        <v>2.29</v>
      </c>
      <c r="AI573" s="336">
        <v>15.7</v>
      </c>
      <c r="AJ573" s="332">
        <v>7.19</v>
      </c>
      <c r="AK573" s="336">
        <v>251.8</v>
      </c>
      <c r="AL573" s="331" t="s">
        <v>8328</v>
      </c>
      <c r="AM573" s="331" t="s">
        <v>8329</v>
      </c>
      <c r="AN573" s="332">
        <v>-97.02</v>
      </c>
      <c r="AO573" s="332">
        <v>-97</v>
      </c>
      <c r="AP573" s="332">
        <v>-97.13</v>
      </c>
      <c r="AQ573" s="90">
        <f t="shared" si="8"/>
        <v>566</v>
      </c>
      <c r="AR573" s="90">
        <f t="shared" si="8"/>
        <v>565</v>
      </c>
      <c r="AS573" s="90">
        <f t="shared" si="8"/>
        <v>565</v>
      </c>
    </row>
    <row r="574" spans="1:45" ht="101.25">
      <c r="A574" s="329">
        <v>44550</v>
      </c>
      <c r="B574" s="330" t="s">
        <v>2914</v>
      </c>
      <c r="C574" s="330" t="s">
        <v>2915</v>
      </c>
      <c r="D574" s="331" t="s">
        <v>61</v>
      </c>
      <c r="E574" s="331" t="s">
        <v>67</v>
      </c>
      <c r="F574" s="338">
        <v>0.433</v>
      </c>
      <c r="G574" s="330" t="s">
        <v>2916</v>
      </c>
      <c r="H574" s="330" t="s">
        <v>60</v>
      </c>
      <c r="I574" s="331" t="s">
        <v>2917</v>
      </c>
      <c r="J574" s="329">
        <v>44550</v>
      </c>
      <c r="K574" s="333" t="s">
        <v>491</v>
      </c>
      <c r="L574" s="329">
        <v>44550</v>
      </c>
      <c r="M574" s="335" t="s">
        <v>11819</v>
      </c>
      <c r="N574" s="335" t="s">
        <v>60</v>
      </c>
      <c r="O574" s="335" t="s">
        <v>60</v>
      </c>
      <c r="P574" s="332">
        <v>8.4600000000000009</v>
      </c>
      <c r="Q574" s="331" t="s">
        <v>8356</v>
      </c>
      <c r="R574" s="333" t="s">
        <v>8374</v>
      </c>
      <c r="S574" s="333" t="s">
        <v>9334</v>
      </c>
      <c r="T574" s="331" t="s">
        <v>6917</v>
      </c>
      <c r="U574" s="331" t="s">
        <v>492</v>
      </c>
      <c r="V574" s="335" t="s">
        <v>11820</v>
      </c>
      <c r="W574" s="339" t="s">
        <v>11821</v>
      </c>
      <c r="X574" s="330" t="s">
        <v>60</v>
      </c>
      <c r="Y574" s="335" t="s">
        <v>60</v>
      </c>
      <c r="Z574" s="333" t="s">
        <v>60</v>
      </c>
      <c r="AA574" s="330" t="s">
        <v>60</v>
      </c>
      <c r="AB574" s="341" t="s">
        <v>60</v>
      </c>
      <c r="AC574" s="341" t="s">
        <v>60</v>
      </c>
      <c r="AD574" s="341" t="s">
        <v>60</v>
      </c>
      <c r="AE574" s="341" t="s">
        <v>60</v>
      </c>
      <c r="AF574" s="341" t="s">
        <v>60</v>
      </c>
      <c r="AG574" s="338">
        <v>0.48499999999999999</v>
      </c>
      <c r="AH574" s="338">
        <v>0.47199999999999998</v>
      </c>
      <c r="AI574" s="342">
        <v>0</v>
      </c>
      <c r="AJ574" s="338">
        <v>-2.8000000000000001E-2</v>
      </c>
      <c r="AK574" s="341" t="s">
        <v>60</v>
      </c>
      <c r="AL574" s="331" t="s">
        <v>8328</v>
      </c>
      <c r="AM574" s="331" t="s">
        <v>8329</v>
      </c>
      <c r="AN574" s="332">
        <v>-98.39</v>
      </c>
      <c r="AO574" s="332">
        <v>-97.86</v>
      </c>
      <c r="AP574" s="332">
        <v>-96.83</v>
      </c>
      <c r="AQ574" s="90">
        <f t="shared" si="8"/>
        <v>569</v>
      </c>
      <c r="AR574" s="90">
        <f t="shared" si="8"/>
        <v>566</v>
      </c>
      <c r="AS574" s="90">
        <f t="shared" si="8"/>
        <v>564</v>
      </c>
    </row>
    <row r="575" spans="1:45" ht="78.75">
      <c r="A575" s="329">
        <v>44063</v>
      </c>
      <c r="B575" s="330" t="s">
        <v>2908</v>
      </c>
      <c r="C575" s="330" t="s">
        <v>2909</v>
      </c>
      <c r="D575" s="331" t="s">
        <v>61</v>
      </c>
      <c r="E575" s="331" t="s">
        <v>67</v>
      </c>
      <c r="F575" s="338">
        <v>0.30499999999999999</v>
      </c>
      <c r="G575" s="330" t="s">
        <v>60</v>
      </c>
      <c r="H575" s="330" t="s">
        <v>60</v>
      </c>
      <c r="I575" s="331" t="s">
        <v>2910</v>
      </c>
      <c r="J575" s="329">
        <v>44063</v>
      </c>
      <c r="K575" s="333" t="s">
        <v>491</v>
      </c>
      <c r="L575" s="329">
        <v>44057</v>
      </c>
      <c r="M575" s="335" t="s">
        <v>11822</v>
      </c>
      <c r="N575" s="335" t="s">
        <v>60</v>
      </c>
      <c r="O575" s="335" t="s">
        <v>60</v>
      </c>
      <c r="P575" s="341" t="s">
        <v>60</v>
      </c>
      <c r="Q575" s="331" t="s">
        <v>8469</v>
      </c>
      <c r="R575" s="333" t="s">
        <v>11823</v>
      </c>
      <c r="S575" s="333" t="s">
        <v>11096</v>
      </c>
      <c r="T575" s="331" t="s">
        <v>6917</v>
      </c>
      <c r="U575" s="331" t="s">
        <v>492</v>
      </c>
      <c r="V575" s="335" t="s">
        <v>60</v>
      </c>
      <c r="W575" s="333" t="s">
        <v>60</v>
      </c>
      <c r="X575" s="330" t="s">
        <v>60</v>
      </c>
      <c r="Y575" s="335" t="s">
        <v>60</v>
      </c>
      <c r="Z575" s="333" t="s">
        <v>60</v>
      </c>
      <c r="AA575" s="330" t="s">
        <v>60</v>
      </c>
      <c r="AB575" s="341" t="s">
        <v>60</v>
      </c>
      <c r="AC575" s="341" t="s">
        <v>60</v>
      </c>
      <c r="AD575" s="341" t="s">
        <v>60</v>
      </c>
      <c r="AE575" s="341" t="s">
        <v>60</v>
      </c>
      <c r="AF575" s="341" t="s">
        <v>60</v>
      </c>
      <c r="AG575" s="338">
        <v>0.31</v>
      </c>
      <c r="AH575" s="338">
        <v>0.30499999999999999</v>
      </c>
      <c r="AI575" s="342">
        <v>0</v>
      </c>
      <c r="AJ575" s="338">
        <v>-2.5999999999999999E-2</v>
      </c>
      <c r="AK575" s="341" t="s">
        <v>60</v>
      </c>
      <c r="AL575" s="331" t="s">
        <v>8328</v>
      </c>
      <c r="AM575" s="331" t="s">
        <v>8329</v>
      </c>
      <c r="AN575" s="332">
        <v>-98.14</v>
      </c>
      <c r="AO575" s="332">
        <v>-98.1</v>
      </c>
      <c r="AP575" s="332">
        <v>-98.1</v>
      </c>
      <c r="AQ575" s="90">
        <f t="shared" si="8"/>
        <v>567</v>
      </c>
      <c r="AR575" s="90">
        <f t="shared" si="8"/>
        <v>567</v>
      </c>
      <c r="AS575" s="90">
        <f t="shared" si="8"/>
        <v>568</v>
      </c>
    </row>
    <row r="576" spans="1:45" ht="90">
      <c r="A576" s="329">
        <v>43994</v>
      </c>
      <c r="B576" s="330" t="s">
        <v>2911</v>
      </c>
      <c r="C576" s="330" t="s">
        <v>2912</v>
      </c>
      <c r="D576" s="331" t="s">
        <v>61</v>
      </c>
      <c r="E576" s="331" t="s">
        <v>67</v>
      </c>
      <c r="F576" s="338">
        <v>0.28199999999999997</v>
      </c>
      <c r="G576" s="330" t="s">
        <v>60</v>
      </c>
      <c r="H576" s="330" t="s">
        <v>60</v>
      </c>
      <c r="I576" s="331" t="s">
        <v>2913</v>
      </c>
      <c r="J576" s="329">
        <v>43994</v>
      </c>
      <c r="K576" s="333" t="s">
        <v>491</v>
      </c>
      <c r="L576" s="329">
        <v>43993</v>
      </c>
      <c r="M576" s="335" t="s">
        <v>11824</v>
      </c>
      <c r="N576" s="335" t="s">
        <v>60</v>
      </c>
      <c r="O576" s="335" t="s">
        <v>60</v>
      </c>
      <c r="P576" s="341" t="s">
        <v>60</v>
      </c>
      <c r="Q576" s="331" t="s">
        <v>8795</v>
      </c>
      <c r="R576" s="339" t="s">
        <v>11825</v>
      </c>
      <c r="S576" s="333" t="s">
        <v>9861</v>
      </c>
      <c r="T576" s="331" t="s">
        <v>6921</v>
      </c>
      <c r="U576" s="331" t="s">
        <v>492</v>
      </c>
      <c r="V576" s="335" t="s">
        <v>60</v>
      </c>
      <c r="W576" s="333" t="s">
        <v>60</v>
      </c>
      <c r="X576" s="330" t="s">
        <v>60</v>
      </c>
      <c r="Y576" s="335" t="s">
        <v>60</v>
      </c>
      <c r="Z576" s="333" t="s">
        <v>60</v>
      </c>
      <c r="AA576" s="330" t="s">
        <v>60</v>
      </c>
      <c r="AB576" s="341" t="s">
        <v>60</v>
      </c>
      <c r="AC576" s="341" t="s">
        <v>60</v>
      </c>
      <c r="AD576" s="341" t="s">
        <v>60</v>
      </c>
      <c r="AE576" s="341" t="s">
        <v>60</v>
      </c>
      <c r="AF576" s="332">
        <v>69.3</v>
      </c>
      <c r="AG576" s="338">
        <v>0.36699999999999999</v>
      </c>
      <c r="AH576" s="338">
        <v>0.35499999999999998</v>
      </c>
      <c r="AI576" s="342">
        <v>0</v>
      </c>
      <c r="AJ576" s="338">
        <v>-0.83699999999999997</v>
      </c>
      <c r="AK576" s="332">
        <v>1.06</v>
      </c>
      <c r="AL576" s="331" t="s">
        <v>8328</v>
      </c>
      <c r="AM576" s="331" t="s">
        <v>8329</v>
      </c>
      <c r="AN576" s="332">
        <v>-98.35</v>
      </c>
      <c r="AO576" s="332">
        <v>-98.35</v>
      </c>
      <c r="AP576" s="332">
        <v>-98.35</v>
      </c>
      <c r="AQ576" s="90">
        <f t="shared" si="8"/>
        <v>568</v>
      </c>
      <c r="AR576" s="90">
        <f t="shared" si="8"/>
        <v>568</v>
      </c>
      <c r="AS576" s="90">
        <f t="shared" si="8"/>
        <v>569</v>
      </c>
    </row>
    <row r="577" spans="1:45" ht="281.25">
      <c r="A577" s="329">
        <v>44630</v>
      </c>
      <c r="B577" s="330" t="s">
        <v>2918</v>
      </c>
      <c r="C577" s="330" t="s">
        <v>2919</v>
      </c>
      <c r="D577" s="331" t="s">
        <v>61</v>
      </c>
      <c r="E577" s="331" t="s">
        <v>67</v>
      </c>
      <c r="F577" s="332">
        <v>3182.22</v>
      </c>
      <c r="G577" s="330" t="s">
        <v>2920</v>
      </c>
      <c r="H577" s="330" t="s">
        <v>2921</v>
      </c>
      <c r="I577" s="331" t="s">
        <v>2922</v>
      </c>
      <c r="J577" s="329">
        <v>44630</v>
      </c>
      <c r="K577" s="333" t="s">
        <v>491</v>
      </c>
      <c r="L577" s="329">
        <v>44651</v>
      </c>
      <c r="M577" s="335" t="s">
        <v>11826</v>
      </c>
      <c r="N577" s="335" t="s">
        <v>11827</v>
      </c>
      <c r="O577" s="335" t="s">
        <v>11828</v>
      </c>
      <c r="P577" s="336">
        <v>3233.2</v>
      </c>
      <c r="Q577" s="331" t="s">
        <v>8695</v>
      </c>
      <c r="R577" s="339" t="s">
        <v>11829</v>
      </c>
      <c r="S577" s="333" t="s">
        <v>11830</v>
      </c>
      <c r="T577" s="331" t="s">
        <v>6923</v>
      </c>
      <c r="U577" s="331" t="s">
        <v>492</v>
      </c>
      <c r="V577" s="335" t="s">
        <v>11831</v>
      </c>
      <c r="W577" s="333" t="s">
        <v>11832</v>
      </c>
      <c r="X577" s="330" t="s">
        <v>60</v>
      </c>
      <c r="Y577" s="335" t="s">
        <v>11833</v>
      </c>
      <c r="Z577" s="333" t="s">
        <v>11832</v>
      </c>
      <c r="AA577" s="330" t="s">
        <v>60</v>
      </c>
      <c r="AB577" s="332">
        <v>7.72</v>
      </c>
      <c r="AC577" s="332">
        <v>3.12</v>
      </c>
      <c r="AD577" s="332">
        <v>4.53</v>
      </c>
      <c r="AE577" s="332">
        <v>7.14</v>
      </c>
      <c r="AF577" s="332">
        <v>1.96</v>
      </c>
      <c r="AG577" s="332">
        <v>4532.22</v>
      </c>
      <c r="AH577" s="332">
        <v>3000</v>
      </c>
      <c r="AI577" s="336">
        <v>2300.6</v>
      </c>
      <c r="AJ577" s="336">
        <v>227.1</v>
      </c>
      <c r="AK577" s="336">
        <v>4418.5</v>
      </c>
      <c r="AL577" s="331" t="s">
        <v>8328</v>
      </c>
      <c r="AM577" s="331" t="s">
        <v>8329</v>
      </c>
      <c r="AN577" s="332">
        <v>-98.74</v>
      </c>
      <c r="AO577" s="332">
        <v>-98.69</v>
      </c>
      <c r="AP577" s="332">
        <v>-98.63</v>
      </c>
      <c r="AQ577" s="90">
        <f t="shared" si="8"/>
        <v>570</v>
      </c>
      <c r="AR577" s="90">
        <f t="shared" si="8"/>
        <v>569</v>
      </c>
      <c r="AS577" s="90">
        <f t="shared" si="8"/>
        <v>570</v>
      </c>
    </row>
    <row r="578" spans="1:45" ht="101.25">
      <c r="A578" s="329">
        <v>44573</v>
      </c>
      <c r="B578" s="330" t="s">
        <v>2923</v>
      </c>
      <c r="C578" s="330" t="s">
        <v>2924</v>
      </c>
      <c r="D578" s="331" t="s">
        <v>61</v>
      </c>
      <c r="E578" s="331" t="s">
        <v>77</v>
      </c>
      <c r="F578" s="338">
        <v>0.435</v>
      </c>
      <c r="G578" s="330" t="s">
        <v>60</v>
      </c>
      <c r="H578" s="330" t="s">
        <v>2816</v>
      </c>
      <c r="I578" s="331" t="s">
        <v>2925</v>
      </c>
      <c r="J578" s="329">
        <v>44573</v>
      </c>
      <c r="K578" s="333" t="s">
        <v>491</v>
      </c>
      <c r="L578" s="334" t="s">
        <v>60</v>
      </c>
      <c r="M578" s="335" t="s">
        <v>11834</v>
      </c>
      <c r="N578" s="335" t="s">
        <v>60</v>
      </c>
      <c r="O578" s="335" t="s">
        <v>60</v>
      </c>
      <c r="P578" s="341" t="s">
        <v>60</v>
      </c>
      <c r="Q578" s="331" t="s">
        <v>10245</v>
      </c>
      <c r="R578" s="333" t="s">
        <v>11835</v>
      </c>
      <c r="S578" s="333" t="s">
        <v>8842</v>
      </c>
      <c r="T578" s="331" t="s">
        <v>6923</v>
      </c>
      <c r="U578" s="331" t="s">
        <v>492</v>
      </c>
      <c r="V578" s="335" t="s">
        <v>60</v>
      </c>
      <c r="W578" s="333" t="s">
        <v>60</v>
      </c>
      <c r="X578" s="330" t="s">
        <v>60</v>
      </c>
      <c r="Y578" s="335" t="s">
        <v>11722</v>
      </c>
      <c r="Z578" s="333" t="s">
        <v>11723</v>
      </c>
      <c r="AA578" s="330" t="s">
        <v>60</v>
      </c>
      <c r="AB578" s="341" t="s">
        <v>60</v>
      </c>
      <c r="AC578" s="341" t="s">
        <v>60</v>
      </c>
      <c r="AD578" s="341" t="s">
        <v>60</v>
      </c>
      <c r="AE578" s="341" t="s">
        <v>60</v>
      </c>
      <c r="AF578" s="341" t="s">
        <v>60</v>
      </c>
      <c r="AG578" s="338">
        <v>0.46200000000000002</v>
      </c>
      <c r="AH578" s="338">
        <v>0.46200000000000002</v>
      </c>
      <c r="AI578" s="342">
        <v>0</v>
      </c>
      <c r="AJ578" s="338">
        <v>-7.0999999999999994E-2</v>
      </c>
      <c r="AK578" s="341" t="s">
        <v>60</v>
      </c>
      <c r="AL578" s="331" t="s">
        <v>8328</v>
      </c>
      <c r="AM578" s="331" t="s">
        <v>8329</v>
      </c>
      <c r="AN578" s="332">
        <v>-98.92</v>
      </c>
      <c r="AO578" s="332">
        <v>-98.8</v>
      </c>
      <c r="AP578" s="332">
        <v>-97.39</v>
      </c>
      <c r="AQ578" s="90">
        <f t="shared" si="8"/>
        <v>571</v>
      </c>
      <c r="AR578" s="90">
        <f t="shared" si="8"/>
        <v>570</v>
      </c>
      <c r="AS578" s="90">
        <f t="shared" si="8"/>
        <v>566</v>
      </c>
    </row>
    <row r="579" spans="1:45" ht="135">
      <c r="A579" s="329">
        <v>44103</v>
      </c>
      <c r="B579" s="330" t="s">
        <v>2926</v>
      </c>
      <c r="C579" s="330" t="s">
        <v>60</v>
      </c>
      <c r="D579" s="331" t="s">
        <v>61</v>
      </c>
      <c r="E579" s="331" t="s">
        <v>67</v>
      </c>
      <c r="F579" s="332">
        <v>1.73</v>
      </c>
      <c r="G579" s="330" t="s">
        <v>60</v>
      </c>
      <c r="H579" s="330" t="s">
        <v>2927</v>
      </c>
      <c r="I579" s="331" t="s">
        <v>2928</v>
      </c>
      <c r="J579" s="329">
        <v>44103</v>
      </c>
      <c r="K579" s="333" t="s">
        <v>491</v>
      </c>
      <c r="L579" s="329">
        <v>44106</v>
      </c>
      <c r="M579" s="335" t="s">
        <v>11836</v>
      </c>
      <c r="N579" s="335" t="s">
        <v>60</v>
      </c>
      <c r="O579" s="335" t="s">
        <v>60</v>
      </c>
      <c r="P579" s="341" t="s">
        <v>60</v>
      </c>
      <c r="Q579" s="331" t="s">
        <v>10477</v>
      </c>
      <c r="R579" s="333" t="s">
        <v>11837</v>
      </c>
      <c r="S579" s="333" t="s">
        <v>8568</v>
      </c>
      <c r="T579" s="331" t="s">
        <v>6917</v>
      </c>
      <c r="U579" s="331" t="s">
        <v>492</v>
      </c>
      <c r="V579" s="335" t="s">
        <v>60</v>
      </c>
      <c r="W579" s="333" t="s">
        <v>60</v>
      </c>
      <c r="X579" s="330" t="s">
        <v>60</v>
      </c>
      <c r="Y579" s="335" t="s">
        <v>11838</v>
      </c>
      <c r="Z579" s="339" t="s">
        <v>11839</v>
      </c>
      <c r="AA579" s="330" t="s">
        <v>60</v>
      </c>
      <c r="AB579" s="332">
        <v>1.21</v>
      </c>
      <c r="AC579" s="341" t="s">
        <v>60</v>
      </c>
      <c r="AD579" s="341" t="s">
        <v>60</v>
      </c>
      <c r="AE579" s="341" t="s">
        <v>60</v>
      </c>
      <c r="AF579" s="341" t="s">
        <v>60</v>
      </c>
      <c r="AG579" s="332">
        <v>1.73</v>
      </c>
      <c r="AH579" s="338">
        <v>0.25800000000000001</v>
      </c>
      <c r="AI579" s="341" t="s">
        <v>60</v>
      </c>
      <c r="AJ579" s="341" t="s">
        <v>60</v>
      </c>
      <c r="AK579" s="341" t="s">
        <v>60</v>
      </c>
      <c r="AL579" s="331" t="s">
        <v>8328</v>
      </c>
      <c r="AM579" s="331" t="s">
        <v>8329</v>
      </c>
      <c r="AN579" s="332">
        <v>-99.68</v>
      </c>
      <c r="AO579" s="332">
        <v>-99.68</v>
      </c>
      <c r="AP579" s="332">
        <v>-99.54</v>
      </c>
      <c r="AQ579" s="90">
        <f t="shared" si="8"/>
        <v>572</v>
      </c>
      <c r="AR579" s="90">
        <f t="shared" si="8"/>
        <v>571</v>
      </c>
      <c r="AS579" s="90">
        <f t="shared" si="8"/>
        <v>571</v>
      </c>
    </row>
    <row r="580" spans="1:45" ht="45">
      <c r="A580" s="329">
        <v>44391</v>
      </c>
      <c r="B580" s="330" t="s">
        <v>6888</v>
      </c>
      <c r="C580" s="330" t="s">
        <v>6889</v>
      </c>
      <c r="D580" s="331" t="s">
        <v>61</v>
      </c>
      <c r="E580" s="331" t="s">
        <v>67</v>
      </c>
      <c r="F580" s="338">
        <v>2.8000000000000001E-2</v>
      </c>
      <c r="G580" s="330" t="s">
        <v>60</v>
      </c>
      <c r="H580" s="330" t="s">
        <v>60</v>
      </c>
      <c r="I580" s="331" t="s">
        <v>6890</v>
      </c>
      <c r="J580" s="329">
        <v>44391</v>
      </c>
      <c r="K580" s="333" t="s">
        <v>491</v>
      </c>
      <c r="L580" s="329">
        <v>44288</v>
      </c>
      <c r="M580" s="335" t="s">
        <v>11840</v>
      </c>
      <c r="N580" s="335" t="s">
        <v>60</v>
      </c>
      <c r="O580" s="335" t="s">
        <v>60</v>
      </c>
      <c r="P580" s="341" t="s">
        <v>60</v>
      </c>
      <c r="Q580" s="331" t="s">
        <v>8511</v>
      </c>
      <c r="R580" s="333" t="s">
        <v>11718</v>
      </c>
      <c r="S580" s="333" t="s">
        <v>9941</v>
      </c>
      <c r="T580" s="331" t="s">
        <v>6921</v>
      </c>
      <c r="U580" s="331" t="s">
        <v>492</v>
      </c>
      <c r="V580" s="335" t="s">
        <v>60</v>
      </c>
      <c r="W580" s="333" t="s">
        <v>60</v>
      </c>
      <c r="X580" s="330" t="s">
        <v>60</v>
      </c>
      <c r="Y580" s="335" t="s">
        <v>60</v>
      </c>
      <c r="Z580" s="333" t="s">
        <v>60</v>
      </c>
      <c r="AA580" s="330" t="s">
        <v>60</v>
      </c>
      <c r="AB580" s="341" t="s">
        <v>60</v>
      </c>
      <c r="AC580" s="341" t="s">
        <v>60</v>
      </c>
      <c r="AD580" s="341" t="s">
        <v>60</v>
      </c>
      <c r="AE580" s="341" t="s">
        <v>60</v>
      </c>
      <c r="AF580" s="341" t="s">
        <v>60</v>
      </c>
      <c r="AG580" s="341" t="s">
        <v>60</v>
      </c>
      <c r="AH580" s="338">
        <v>5.5E-2</v>
      </c>
      <c r="AI580" s="342">
        <v>0</v>
      </c>
      <c r="AJ580" s="338">
        <v>-8.3000000000000004E-2</v>
      </c>
      <c r="AK580" s="338">
        <v>1.6E-2</v>
      </c>
      <c r="AL580" s="331" t="s">
        <v>8328</v>
      </c>
      <c r="AM580" s="331" t="s">
        <v>8329</v>
      </c>
      <c r="AN580" s="332">
        <v>-99.69</v>
      </c>
      <c r="AO580" s="332">
        <v>-99.69</v>
      </c>
      <c r="AP580" s="341"/>
      <c r="AQ580" s="90">
        <f t="shared" si="8"/>
        <v>573</v>
      </c>
      <c r="AR580" s="90">
        <f t="shared" si="8"/>
        <v>572</v>
      </c>
      <c r="AS580" s="90">
        <f t="shared" si="8"/>
        <v>414</v>
      </c>
    </row>
    <row r="581" spans="1:45" ht="90">
      <c r="A581" s="329">
        <v>44463</v>
      </c>
      <c r="B581" s="330" t="s">
        <v>2929</v>
      </c>
      <c r="C581" s="330" t="s">
        <v>2930</v>
      </c>
      <c r="D581" s="331" t="s">
        <v>61</v>
      </c>
      <c r="E581" s="331" t="s">
        <v>67</v>
      </c>
      <c r="F581" s="332">
        <v>30.51</v>
      </c>
      <c r="G581" s="330" t="s">
        <v>60</v>
      </c>
      <c r="H581" s="330" t="s">
        <v>2931</v>
      </c>
      <c r="I581" s="331" t="s">
        <v>2932</v>
      </c>
      <c r="J581" s="329">
        <v>44463</v>
      </c>
      <c r="K581" s="333" t="s">
        <v>491</v>
      </c>
      <c r="L581" s="329">
        <v>44463</v>
      </c>
      <c r="M581" s="335" t="s">
        <v>11841</v>
      </c>
      <c r="N581" s="335" t="s">
        <v>60</v>
      </c>
      <c r="O581" s="335" t="s">
        <v>60</v>
      </c>
      <c r="P581" s="341" t="s">
        <v>60</v>
      </c>
      <c r="Q581" s="331" t="s">
        <v>8360</v>
      </c>
      <c r="R581" s="333" t="s">
        <v>10508</v>
      </c>
      <c r="S581" s="333" t="s">
        <v>11842</v>
      </c>
      <c r="T581" s="331" t="s">
        <v>6919</v>
      </c>
      <c r="U581" s="331" t="s">
        <v>492</v>
      </c>
      <c r="V581" s="335" t="s">
        <v>60</v>
      </c>
      <c r="W581" s="333" t="s">
        <v>60</v>
      </c>
      <c r="X581" s="330" t="s">
        <v>60</v>
      </c>
      <c r="Y581" s="335" t="s">
        <v>11843</v>
      </c>
      <c r="Z581" s="333" t="s">
        <v>10077</v>
      </c>
      <c r="AA581" s="330" t="s">
        <v>60</v>
      </c>
      <c r="AB581" s="341" t="s">
        <v>60</v>
      </c>
      <c r="AC581" s="342">
        <v>0</v>
      </c>
      <c r="AD581" s="341" t="s">
        <v>60</v>
      </c>
      <c r="AE581" s="341" t="s">
        <v>60</v>
      </c>
      <c r="AF581" s="341" t="s">
        <v>60</v>
      </c>
      <c r="AG581" s="332">
        <v>30.51</v>
      </c>
      <c r="AH581" s="338">
        <v>0</v>
      </c>
      <c r="AI581" s="342">
        <v>0</v>
      </c>
      <c r="AJ581" s="332">
        <v>-1.26</v>
      </c>
      <c r="AK581" s="338">
        <v>2E-3</v>
      </c>
      <c r="AL581" s="331" t="s">
        <v>8328</v>
      </c>
      <c r="AM581" s="331" t="s">
        <v>8329</v>
      </c>
      <c r="AN581" s="332">
        <v>-100</v>
      </c>
      <c r="AO581" s="332">
        <v>-100</v>
      </c>
      <c r="AP581" s="332">
        <v>-100</v>
      </c>
      <c r="AQ581" s="90">
        <f t="shared" si="8"/>
        <v>574</v>
      </c>
      <c r="AR581" s="90">
        <f t="shared" si="8"/>
        <v>573</v>
      </c>
      <c r="AS581" s="90">
        <f t="shared" si="8"/>
        <v>572</v>
      </c>
    </row>
    <row r="582" spans="1:45" ht="180">
      <c r="A582" s="329">
        <v>43924</v>
      </c>
      <c r="B582" s="330" t="s">
        <v>6846</v>
      </c>
      <c r="C582" s="330" t="s">
        <v>60</v>
      </c>
      <c r="D582" s="331" t="s">
        <v>61</v>
      </c>
      <c r="E582" s="331" t="s">
        <v>67</v>
      </c>
      <c r="F582" s="338">
        <v>0.41099999999999998</v>
      </c>
      <c r="G582" s="330" t="s">
        <v>60</v>
      </c>
      <c r="H582" s="330" t="s">
        <v>60</v>
      </c>
      <c r="I582" s="331" t="s">
        <v>6847</v>
      </c>
      <c r="J582" s="329">
        <v>43924</v>
      </c>
      <c r="K582" s="333" t="s">
        <v>491</v>
      </c>
      <c r="L582" s="329">
        <v>43936</v>
      </c>
      <c r="M582" s="335" t="s">
        <v>11844</v>
      </c>
      <c r="N582" s="335" t="s">
        <v>60</v>
      </c>
      <c r="O582" s="335" t="s">
        <v>60</v>
      </c>
      <c r="P582" s="341" t="s">
        <v>60</v>
      </c>
      <c r="Q582" s="331" t="s">
        <v>9939</v>
      </c>
      <c r="R582" s="333" t="s">
        <v>11845</v>
      </c>
      <c r="S582" s="333" t="s">
        <v>9936</v>
      </c>
      <c r="T582" s="331" t="s">
        <v>6921</v>
      </c>
      <c r="U582" s="331" t="s">
        <v>492</v>
      </c>
      <c r="V582" s="335" t="s">
        <v>60</v>
      </c>
      <c r="W582" s="333" t="s">
        <v>60</v>
      </c>
      <c r="X582" s="330" t="s">
        <v>60</v>
      </c>
      <c r="Y582" s="335" t="s">
        <v>60</v>
      </c>
      <c r="Z582" s="333" t="s">
        <v>60</v>
      </c>
      <c r="AA582" s="330" t="s">
        <v>60</v>
      </c>
      <c r="AB582" s="341" t="s">
        <v>60</v>
      </c>
      <c r="AC582" s="341" t="s">
        <v>60</v>
      </c>
      <c r="AD582" s="341" t="s">
        <v>60</v>
      </c>
      <c r="AE582" s="341" t="s">
        <v>60</v>
      </c>
      <c r="AF582" s="341" t="s">
        <v>60</v>
      </c>
      <c r="AG582" s="338">
        <v>0.42799999999999999</v>
      </c>
      <c r="AH582" s="338">
        <v>0.40799999999999997</v>
      </c>
      <c r="AI582" s="342">
        <v>0</v>
      </c>
      <c r="AJ582" s="338">
        <v>-7.0000000000000001E-3</v>
      </c>
      <c r="AK582" s="338">
        <v>1E-3</v>
      </c>
      <c r="AL582" s="331" t="s">
        <v>8328</v>
      </c>
      <c r="AM582" s="331" t="s">
        <v>8329</v>
      </c>
      <c r="AN582" s="332">
        <v>-79.900000000000006</v>
      </c>
      <c r="AO582" s="341"/>
      <c r="AP582" s="341"/>
      <c r="AQ582" s="90">
        <f t="shared" si="8"/>
        <v>532</v>
      </c>
      <c r="AR582" s="90">
        <f t="shared" si="8"/>
        <v>403</v>
      </c>
      <c r="AS582" s="90">
        <f t="shared" si="8"/>
        <v>414</v>
      </c>
    </row>
  </sheetData>
  <autoFilter ref="A8:AP582" xr:uid="{00000000-0009-0000-0000-000000000000}">
    <sortState xmlns:xlrd2="http://schemas.microsoft.com/office/spreadsheetml/2017/richdata2" ref="A9:AP582">
      <sortCondition descending="1" ref="AN9:AN582"/>
    </sortState>
  </autoFilter>
  <phoneticPr fontId="1" type="noConversion"/>
  <pageMargins left="0.2" right="0.2" top="0.5" bottom="0.5" header="0.5" footer="0.5"/>
  <pageSetup fitToWidth="0" fitToHeight="0" orientation="landscape" horizontalDpi="300" verticalDpi="300"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F6A01-6174-41EB-8F1B-A91FAA5D551C}">
  <sheetPr>
    <outlinePr summaryBelow="0" summaryRight="0"/>
    <pageSetUpPr autoPageBreaks="0"/>
  </sheetPr>
  <dimension ref="A6:AP1705"/>
  <sheetViews>
    <sheetView zoomScale="115" zoomScaleNormal="115" workbookViewId="0">
      <pane xSplit="1" ySplit="8" topLeftCell="AJ9" activePane="bottomRight" state="frozen"/>
      <selection pane="bottomRight" activeCell="E22" sqref="E22"/>
      <selection pane="bottomLeft" activeCell="E22" sqref="E22"/>
      <selection pane="topRight" activeCell="E22" sqref="E22"/>
    </sheetView>
  </sheetViews>
  <sheetFormatPr defaultColWidth="8.75" defaultRowHeight="11.25"/>
  <cols>
    <col min="1" max="1" width="23.25" style="90" customWidth="1"/>
    <col min="2" max="2" width="36.75" style="90" customWidth="1"/>
    <col min="3" max="3" width="14.25" style="90" customWidth="1"/>
    <col min="4" max="5" width="17" style="90" customWidth="1"/>
    <col min="6" max="6" width="23.25" style="90" customWidth="1"/>
    <col min="7" max="8" width="36.75" style="90" customWidth="1"/>
    <col min="9" max="9" width="17" style="90" customWidth="1"/>
    <col min="10" max="10" width="23.25" style="90" customWidth="1"/>
    <col min="11" max="11" width="36.75" style="90" customWidth="1"/>
    <col min="12" max="12" width="23.25" style="90" customWidth="1"/>
    <col min="13" max="15" width="36.75" style="90" customWidth="1"/>
    <col min="16" max="16" width="23.25" style="90" customWidth="1"/>
    <col min="17" max="17" width="40.375" style="90" customWidth="1"/>
    <col min="18" max="19" width="36.75" style="90" customWidth="1"/>
    <col min="20" max="20" width="30.5" style="90" customWidth="1"/>
    <col min="21" max="21" width="26" style="90" customWidth="1"/>
    <col min="22" max="27" width="36.75" style="90" customWidth="1"/>
    <col min="28" max="37" width="23.25" style="90" customWidth="1"/>
    <col min="38" max="38" width="24.25" style="90" customWidth="1"/>
    <col min="39" max="39" width="16.125" style="90" customWidth="1"/>
    <col min="40" max="42" width="23.25" style="90" customWidth="1"/>
    <col min="43" max="16384" width="8.75" style="90"/>
  </cols>
  <sheetData>
    <row r="6" spans="1:42" ht="16.5" customHeight="1">
      <c r="A6" s="325" t="s">
        <v>46</v>
      </c>
    </row>
    <row r="7" spans="1:42">
      <c r="A7" s="90">
        <f>SUBTOTAL(3,A9:A1705)</f>
        <v>1697</v>
      </c>
    </row>
    <row r="8" spans="1:42" ht="92.45" customHeight="1">
      <c r="A8" s="327" t="s">
        <v>47</v>
      </c>
      <c r="B8" s="327" t="s">
        <v>48</v>
      </c>
      <c r="C8" s="327" t="s">
        <v>49</v>
      </c>
      <c r="D8" s="327" t="s">
        <v>50</v>
      </c>
      <c r="E8" s="327" t="s">
        <v>51</v>
      </c>
      <c r="F8" s="328" t="s">
        <v>52</v>
      </c>
      <c r="G8" s="327" t="s">
        <v>53</v>
      </c>
      <c r="H8" s="327" t="s">
        <v>54</v>
      </c>
      <c r="I8" s="327" t="s">
        <v>55</v>
      </c>
      <c r="J8" s="327" t="s">
        <v>58</v>
      </c>
      <c r="K8" s="327" t="s">
        <v>482</v>
      </c>
      <c r="L8" s="327" t="s">
        <v>8290</v>
      </c>
      <c r="M8" s="327" t="s">
        <v>8291</v>
      </c>
      <c r="N8" s="327" t="s">
        <v>8292</v>
      </c>
      <c r="O8" s="327" t="s">
        <v>8293</v>
      </c>
      <c r="P8" s="328" t="s">
        <v>8294</v>
      </c>
      <c r="Q8" s="327" t="s">
        <v>8295</v>
      </c>
      <c r="R8" s="327" t="s">
        <v>8296</v>
      </c>
      <c r="S8" s="327" t="s">
        <v>8297</v>
      </c>
      <c r="T8" s="327" t="s">
        <v>8298</v>
      </c>
      <c r="U8" s="327" t="s">
        <v>483</v>
      </c>
      <c r="V8" s="327" t="s">
        <v>8299</v>
      </c>
      <c r="W8" s="327" t="s">
        <v>8300</v>
      </c>
      <c r="X8" s="327" t="s">
        <v>8301</v>
      </c>
      <c r="Y8" s="327" t="s">
        <v>8302</v>
      </c>
      <c r="Z8" s="327" t="s">
        <v>8303</v>
      </c>
      <c r="AA8" s="327" t="s">
        <v>8304</v>
      </c>
      <c r="AB8" s="328" t="s">
        <v>8305</v>
      </c>
      <c r="AC8" s="328" t="s">
        <v>8306</v>
      </c>
      <c r="AD8" s="328" t="s">
        <v>8307</v>
      </c>
      <c r="AE8" s="328" t="s">
        <v>8308</v>
      </c>
      <c r="AF8" s="328" t="s">
        <v>8309</v>
      </c>
      <c r="AG8" s="328" t="s">
        <v>8310</v>
      </c>
      <c r="AH8" s="328" t="s">
        <v>8311</v>
      </c>
      <c r="AI8" s="328" t="s">
        <v>8312</v>
      </c>
      <c r="AJ8" s="328" t="s">
        <v>8313</v>
      </c>
      <c r="AK8" s="328" t="s">
        <v>8314</v>
      </c>
      <c r="AL8" s="327" t="s">
        <v>8315</v>
      </c>
      <c r="AM8" s="327" t="s">
        <v>8316</v>
      </c>
      <c r="AN8" s="328" t="s">
        <v>424</v>
      </c>
      <c r="AO8" s="328" t="s">
        <v>425</v>
      </c>
      <c r="AP8" s="328" t="s">
        <v>426</v>
      </c>
    </row>
    <row r="9" spans="1:42" ht="101.25">
      <c r="A9" s="329">
        <v>44806</v>
      </c>
      <c r="B9" s="330" t="s">
        <v>487</v>
      </c>
      <c r="C9" s="330" t="s">
        <v>488</v>
      </c>
      <c r="D9" s="331" t="s">
        <v>61</v>
      </c>
      <c r="E9" s="331" t="s">
        <v>77</v>
      </c>
      <c r="F9" s="332">
        <v>4.3600000000000003</v>
      </c>
      <c r="G9" s="330" t="s">
        <v>489</v>
      </c>
      <c r="H9" s="330" t="s">
        <v>60</v>
      </c>
      <c r="I9" s="331" t="s">
        <v>490</v>
      </c>
      <c r="J9" s="329">
        <v>44806</v>
      </c>
      <c r="K9" s="333" t="s">
        <v>491</v>
      </c>
      <c r="L9" s="334" t="s">
        <v>60</v>
      </c>
      <c r="M9" s="335" t="s">
        <v>8320</v>
      </c>
      <c r="N9" s="335" t="s">
        <v>8321</v>
      </c>
      <c r="O9" s="335" t="s">
        <v>8322</v>
      </c>
      <c r="P9" s="336">
        <v>30.7</v>
      </c>
      <c r="Q9" s="331" t="s">
        <v>8323</v>
      </c>
      <c r="R9" s="337" t="s">
        <v>8324</v>
      </c>
      <c r="S9" s="333" t="s">
        <v>8325</v>
      </c>
      <c r="T9" s="331" t="s">
        <v>6917</v>
      </c>
      <c r="U9" s="331" t="s">
        <v>492</v>
      </c>
      <c r="V9" s="335" t="s">
        <v>8326</v>
      </c>
      <c r="W9" s="333" t="s">
        <v>8327</v>
      </c>
      <c r="X9" s="330" t="s">
        <v>60</v>
      </c>
      <c r="Y9" s="335" t="s">
        <v>60</v>
      </c>
      <c r="Z9" s="333" t="s">
        <v>60</v>
      </c>
      <c r="AA9" s="330" t="s">
        <v>60</v>
      </c>
      <c r="AB9" s="332">
        <v>3.61</v>
      </c>
      <c r="AC9" s="338">
        <v>0.15</v>
      </c>
      <c r="AD9" s="338">
        <v>5.8999999999999997E-2</v>
      </c>
      <c r="AE9" s="338">
        <v>0.11</v>
      </c>
      <c r="AF9" s="338">
        <v>5.0000000000000001E-3</v>
      </c>
      <c r="AG9" s="338">
        <v>7.2999999999999995E-2</v>
      </c>
      <c r="AH9" s="332">
        <v>2.5299999999999998</v>
      </c>
      <c r="AI9" s="336">
        <v>14.2</v>
      </c>
      <c r="AJ9" s="338">
        <v>0.65700000000000003</v>
      </c>
      <c r="AK9" s="336">
        <v>19</v>
      </c>
      <c r="AL9" s="331" t="s">
        <v>8328</v>
      </c>
      <c r="AM9" s="331" t="s">
        <v>8329</v>
      </c>
      <c r="AN9" s="332">
        <v>6778.79</v>
      </c>
      <c r="AO9" s="332">
        <v>6778.79</v>
      </c>
      <c r="AP9" s="332">
        <v>6385.71</v>
      </c>
    </row>
    <row r="10" spans="1:42" ht="90">
      <c r="A10" s="329">
        <v>44165</v>
      </c>
      <c r="B10" s="330" t="s">
        <v>493</v>
      </c>
      <c r="C10" s="330" t="s">
        <v>494</v>
      </c>
      <c r="D10" s="331" t="s">
        <v>61</v>
      </c>
      <c r="E10" s="331" t="s">
        <v>77</v>
      </c>
      <c r="F10" s="338">
        <v>0.57799999999999996</v>
      </c>
      <c r="G10" s="330" t="s">
        <v>495</v>
      </c>
      <c r="H10" s="330" t="s">
        <v>60</v>
      </c>
      <c r="I10" s="331" t="s">
        <v>496</v>
      </c>
      <c r="J10" s="329">
        <v>44165</v>
      </c>
      <c r="K10" s="333" t="s">
        <v>491</v>
      </c>
      <c r="L10" s="334" t="s">
        <v>60</v>
      </c>
      <c r="M10" s="335" t="s">
        <v>8330</v>
      </c>
      <c r="N10" s="335" t="s">
        <v>60</v>
      </c>
      <c r="O10" s="335" t="s">
        <v>60</v>
      </c>
      <c r="P10" s="332">
        <v>6.59</v>
      </c>
      <c r="Q10" s="331" t="s">
        <v>8331</v>
      </c>
      <c r="R10" s="339" t="s">
        <v>8332</v>
      </c>
      <c r="S10" s="333" t="s">
        <v>8333</v>
      </c>
      <c r="T10" s="331" t="s">
        <v>6917</v>
      </c>
      <c r="U10" s="331" t="s">
        <v>492</v>
      </c>
      <c r="V10" s="335" t="s">
        <v>8334</v>
      </c>
      <c r="W10" s="333" t="s">
        <v>8335</v>
      </c>
      <c r="X10" s="340">
        <v>216.7</v>
      </c>
      <c r="Y10" s="335" t="s">
        <v>60</v>
      </c>
      <c r="Z10" s="333" t="s">
        <v>60</v>
      </c>
      <c r="AA10" s="330" t="s">
        <v>60</v>
      </c>
      <c r="AB10" s="341" t="s">
        <v>60</v>
      </c>
      <c r="AC10" s="341" t="s">
        <v>60</v>
      </c>
      <c r="AD10" s="341" t="s">
        <v>60</v>
      </c>
      <c r="AE10" s="341" t="s">
        <v>60</v>
      </c>
      <c r="AF10" s="341" t="s">
        <v>60</v>
      </c>
      <c r="AG10" s="338">
        <v>0.57799999999999996</v>
      </c>
      <c r="AH10" s="338">
        <v>0.57799999999999996</v>
      </c>
      <c r="AI10" s="341" t="s">
        <v>60</v>
      </c>
      <c r="AJ10" s="341" t="s">
        <v>60</v>
      </c>
      <c r="AK10" s="341" t="s">
        <v>60</v>
      </c>
      <c r="AL10" s="331" t="s">
        <v>8328</v>
      </c>
      <c r="AM10" s="331" t="s">
        <v>8329</v>
      </c>
      <c r="AN10" s="332">
        <v>5094.8100000000004</v>
      </c>
      <c r="AO10" s="332">
        <v>5342.18</v>
      </c>
      <c r="AP10" s="332">
        <v>4526.95</v>
      </c>
    </row>
    <row r="11" spans="1:42" ht="101.25">
      <c r="A11" s="329">
        <v>44211</v>
      </c>
      <c r="B11" s="330" t="s">
        <v>2933</v>
      </c>
      <c r="C11" s="330" t="s">
        <v>60</v>
      </c>
      <c r="D11" s="331" t="s">
        <v>61</v>
      </c>
      <c r="E11" s="331" t="s">
        <v>67</v>
      </c>
      <c r="F11" s="332">
        <v>14.71</v>
      </c>
      <c r="G11" s="330" t="s">
        <v>2934</v>
      </c>
      <c r="H11" s="330" t="s">
        <v>2935</v>
      </c>
      <c r="I11" s="331" t="s">
        <v>2936</v>
      </c>
      <c r="J11" s="329">
        <v>44211</v>
      </c>
      <c r="K11" s="333" t="s">
        <v>491</v>
      </c>
      <c r="L11" s="329">
        <v>44272</v>
      </c>
      <c r="M11" s="335" t="s">
        <v>11846</v>
      </c>
      <c r="N11" s="335" t="s">
        <v>60</v>
      </c>
      <c r="O11" s="335" t="s">
        <v>60</v>
      </c>
      <c r="P11" s="341" t="s">
        <v>60</v>
      </c>
      <c r="Q11" s="331" t="s">
        <v>10225</v>
      </c>
      <c r="R11" s="333" t="s">
        <v>11847</v>
      </c>
      <c r="S11" s="333" t="s">
        <v>8790</v>
      </c>
      <c r="T11" s="331" t="s">
        <v>6921</v>
      </c>
      <c r="U11" s="331" t="s">
        <v>11848</v>
      </c>
      <c r="V11" s="335" t="s">
        <v>11849</v>
      </c>
      <c r="W11" s="333" t="s">
        <v>10383</v>
      </c>
      <c r="X11" s="330" t="s">
        <v>60</v>
      </c>
      <c r="Y11" s="335" t="s">
        <v>11850</v>
      </c>
      <c r="Z11" s="333" t="s">
        <v>8654</v>
      </c>
      <c r="AA11" s="330" t="s">
        <v>60</v>
      </c>
      <c r="AB11" s="338">
        <v>0.78500000000000003</v>
      </c>
      <c r="AC11" s="341" t="s">
        <v>60</v>
      </c>
      <c r="AD11" s="341" t="s">
        <v>60</v>
      </c>
      <c r="AE11" s="332">
        <v>17.559999999999999</v>
      </c>
      <c r="AF11" s="332">
        <v>15.27</v>
      </c>
      <c r="AG11" s="332">
        <v>14.69</v>
      </c>
      <c r="AH11" s="338">
        <v>0.216</v>
      </c>
      <c r="AI11" s="341" t="s">
        <v>60</v>
      </c>
      <c r="AJ11" s="341" t="s">
        <v>60</v>
      </c>
      <c r="AK11" s="341" t="s">
        <v>60</v>
      </c>
      <c r="AL11" s="331" t="s">
        <v>8328</v>
      </c>
      <c r="AM11" s="331" t="s">
        <v>8329</v>
      </c>
      <c r="AN11" s="332">
        <v>3837.01</v>
      </c>
      <c r="AO11" s="332">
        <v>3837.01</v>
      </c>
      <c r="AP11" s="332">
        <v>499900</v>
      </c>
    </row>
    <row r="12" spans="1:42" ht="168.75">
      <c r="A12" s="329">
        <v>44253</v>
      </c>
      <c r="B12" s="330" t="s">
        <v>497</v>
      </c>
      <c r="C12" s="330" t="s">
        <v>498</v>
      </c>
      <c r="D12" s="331" t="s">
        <v>61</v>
      </c>
      <c r="E12" s="331" t="s">
        <v>77</v>
      </c>
      <c r="F12" s="332">
        <v>53.82</v>
      </c>
      <c r="G12" s="330" t="s">
        <v>499</v>
      </c>
      <c r="H12" s="330" t="s">
        <v>500</v>
      </c>
      <c r="I12" s="331" t="s">
        <v>501</v>
      </c>
      <c r="J12" s="329">
        <v>44253</v>
      </c>
      <c r="K12" s="333" t="s">
        <v>491</v>
      </c>
      <c r="L12" s="334" t="s">
        <v>60</v>
      </c>
      <c r="M12" s="335" t="s">
        <v>8336</v>
      </c>
      <c r="N12" s="335" t="s">
        <v>60</v>
      </c>
      <c r="O12" s="335" t="s">
        <v>60</v>
      </c>
      <c r="P12" s="338">
        <v>0.42899999999999999</v>
      </c>
      <c r="Q12" s="331" t="s">
        <v>8337</v>
      </c>
      <c r="R12" s="339" t="s">
        <v>8338</v>
      </c>
      <c r="S12" s="333" t="s">
        <v>8339</v>
      </c>
      <c r="T12" s="331" t="s">
        <v>6923</v>
      </c>
      <c r="U12" s="331" t="s">
        <v>492</v>
      </c>
      <c r="V12" s="335" t="s">
        <v>60</v>
      </c>
      <c r="W12" s="333" t="s">
        <v>8340</v>
      </c>
      <c r="X12" s="330" t="s">
        <v>60</v>
      </c>
      <c r="Y12" s="335" t="s">
        <v>8341</v>
      </c>
      <c r="Z12" s="339" t="s">
        <v>8342</v>
      </c>
      <c r="AA12" s="330" t="s">
        <v>60</v>
      </c>
      <c r="AB12" s="341" t="s">
        <v>60</v>
      </c>
      <c r="AC12" s="332">
        <v>41.88</v>
      </c>
      <c r="AD12" s="341" t="s">
        <v>60</v>
      </c>
      <c r="AE12" s="341" t="s">
        <v>60</v>
      </c>
      <c r="AF12" s="341" t="s">
        <v>60</v>
      </c>
      <c r="AG12" s="332">
        <v>87.71</v>
      </c>
      <c r="AH12" s="332">
        <v>87.48</v>
      </c>
      <c r="AI12" s="341" t="s">
        <v>60</v>
      </c>
      <c r="AJ12" s="332">
        <v>-1.41</v>
      </c>
      <c r="AK12" s="338">
        <v>0.45900000000000002</v>
      </c>
      <c r="AL12" s="331" t="s">
        <v>8328</v>
      </c>
      <c r="AM12" s="331" t="s">
        <v>8329</v>
      </c>
      <c r="AN12" s="332">
        <v>2900</v>
      </c>
      <c r="AO12" s="332">
        <v>4400</v>
      </c>
      <c r="AP12" s="332">
        <v>4400</v>
      </c>
    </row>
    <row r="13" spans="1:42" ht="101.25">
      <c r="A13" s="329">
        <v>44684</v>
      </c>
      <c r="B13" s="330" t="s">
        <v>502</v>
      </c>
      <c r="C13" s="330" t="s">
        <v>503</v>
      </c>
      <c r="D13" s="331" t="s">
        <v>61</v>
      </c>
      <c r="E13" s="331" t="s">
        <v>77</v>
      </c>
      <c r="F13" s="338">
        <v>0.20300000000000001</v>
      </c>
      <c r="G13" s="330" t="s">
        <v>60</v>
      </c>
      <c r="H13" s="330" t="s">
        <v>504</v>
      </c>
      <c r="I13" s="331" t="s">
        <v>505</v>
      </c>
      <c r="J13" s="329">
        <v>44684</v>
      </c>
      <c r="K13" s="333" t="s">
        <v>491</v>
      </c>
      <c r="L13" s="334" t="s">
        <v>60</v>
      </c>
      <c r="M13" s="335" t="s">
        <v>8343</v>
      </c>
      <c r="N13" s="335" t="s">
        <v>60</v>
      </c>
      <c r="O13" s="335" t="s">
        <v>60</v>
      </c>
      <c r="P13" s="341" t="s">
        <v>60</v>
      </c>
      <c r="Q13" s="331" t="s">
        <v>8344</v>
      </c>
      <c r="R13" s="339" t="s">
        <v>8345</v>
      </c>
      <c r="S13" s="333" t="s">
        <v>8346</v>
      </c>
      <c r="T13" s="331" t="s">
        <v>6917</v>
      </c>
      <c r="U13" s="331" t="s">
        <v>492</v>
      </c>
      <c r="V13" s="335" t="s">
        <v>60</v>
      </c>
      <c r="W13" s="333" t="s">
        <v>60</v>
      </c>
      <c r="X13" s="330" t="s">
        <v>60</v>
      </c>
      <c r="Y13" s="335" t="s">
        <v>8347</v>
      </c>
      <c r="Z13" s="339" t="s">
        <v>8348</v>
      </c>
      <c r="AA13" s="330" t="s">
        <v>60</v>
      </c>
      <c r="AB13" s="341" t="s">
        <v>60</v>
      </c>
      <c r="AC13" s="341" t="s">
        <v>60</v>
      </c>
      <c r="AD13" s="341" t="s">
        <v>60</v>
      </c>
      <c r="AE13" s="341" t="s">
        <v>60</v>
      </c>
      <c r="AF13" s="341" t="s">
        <v>60</v>
      </c>
      <c r="AG13" s="338">
        <v>0.27100000000000002</v>
      </c>
      <c r="AH13" s="338">
        <v>0.27100000000000002</v>
      </c>
      <c r="AI13" s="341" t="s">
        <v>60</v>
      </c>
      <c r="AJ13" s="341" t="s">
        <v>60</v>
      </c>
      <c r="AK13" s="341" t="s">
        <v>60</v>
      </c>
      <c r="AL13" s="331" t="s">
        <v>8328</v>
      </c>
      <c r="AM13" s="331" t="s">
        <v>8329</v>
      </c>
      <c r="AN13" s="332">
        <v>1969.62</v>
      </c>
      <c r="AO13" s="332">
        <v>1969.62</v>
      </c>
      <c r="AP13" s="332">
        <v>1969.62</v>
      </c>
    </row>
    <row r="14" spans="1:42" ht="146.25">
      <c r="A14" s="329">
        <v>44353</v>
      </c>
      <c r="B14" s="330" t="s">
        <v>506</v>
      </c>
      <c r="C14" s="330" t="s">
        <v>507</v>
      </c>
      <c r="D14" s="331" t="s">
        <v>61</v>
      </c>
      <c r="E14" s="331" t="s">
        <v>67</v>
      </c>
      <c r="F14" s="332">
        <v>450.45</v>
      </c>
      <c r="G14" s="330" t="s">
        <v>508</v>
      </c>
      <c r="H14" s="330" t="s">
        <v>60</v>
      </c>
      <c r="I14" s="331" t="s">
        <v>509</v>
      </c>
      <c r="J14" s="329">
        <v>44353</v>
      </c>
      <c r="K14" s="333" t="s">
        <v>491</v>
      </c>
      <c r="L14" s="329">
        <v>44663</v>
      </c>
      <c r="M14" s="335" t="s">
        <v>8349</v>
      </c>
      <c r="N14" s="335" t="s">
        <v>8350</v>
      </c>
      <c r="O14" s="335" t="s">
        <v>60</v>
      </c>
      <c r="P14" s="341" t="s">
        <v>60</v>
      </c>
      <c r="Q14" s="331" t="s">
        <v>8351</v>
      </c>
      <c r="R14" s="333" t="s">
        <v>8352</v>
      </c>
      <c r="S14" s="333" t="s">
        <v>8353</v>
      </c>
      <c r="T14" s="331" t="s">
        <v>6917</v>
      </c>
      <c r="U14" s="331" t="s">
        <v>492</v>
      </c>
      <c r="V14" s="335" t="s">
        <v>60</v>
      </c>
      <c r="W14" s="333" t="s">
        <v>8354</v>
      </c>
      <c r="X14" s="330" t="s">
        <v>60</v>
      </c>
      <c r="Y14" s="335" t="s">
        <v>60</v>
      </c>
      <c r="Z14" s="333" t="s">
        <v>60</v>
      </c>
      <c r="AA14" s="330" t="s">
        <v>60</v>
      </c>
      <c r="AB14" s="341" t="s">
        <v>60</v>
      </c>
      <c r="AC14" s="341" t="s">
        <v>60</v>
      </c>
      <c r="AD14" s="341" t="s">
        <v>60</v>
      </c>
      <c r="AE14" s="341" t="s">
        <v>60</v>
      </c>
      <c r="AF14" s="332">
        <v>4.42</v>
      </c>
      <c r="AG14" s="332">
        <v>459.25</v>
      </c>
      <c r="AH14" s="332">
        <v>90.14</v>
      </c>
      <c r="AI14" s="336">
        <v>106.1</v>
      </c>
      <c r="AJ14" s="332">
        <v>-9.51</v>
      </c>
      <c r="AK14" s="336">
        <v>155.30000000000001</v>
      </c>
      <c r="AL14" s="331" t="s">
        <v>8328</v>
      </c>
      <c r="AM14" s="331" t="s">
        <v>8329</v>
      </c>
      <c r="AN14" s="332">
        <v>1754.35</v>
      </c>
      <c r="AO14" s="332">
        <v>1662.18</v>
      </c>
      <c r="AP14" s="332">
        <v>2453.67</v>
      </c>
    </row>
    <row r="15" spans="1:42" ht="213.75">
      <c r="A15" s="329">
        <v>44805</v>
      </c>
      <c r="B15" s="330" t="s">
        <v>510</v>
      </c>
      <c r="C15" s="330" t="s">
        <v>511</v>
      </c>
      <c r="D15" s="331" t="s">
        <v>61</v>
      </c>
      <c r="E15" s="331" t="s">
        <v>67</v>
      </c>
      <c r="F15" s="332">
        <v>46.44</v>
      </c>
      <c r="G15" s="330" t="s">
        <v>60</v>
      </c>
      <c r="H15" s="330" t="s">
        <v>60</v>
      </c>
      <c r="I15" s="331" t="s">
        <v>512</v>
      </c>
      <c r="J15" s="329">
        <v>44805</v>
      </c>
      <c r="K15" s="333" t="s">
        <v>491</v>
      </c>
      <c r="L15" s="329">
        <v>44805</v>
      </c>
      <c r="M15" s="335" t="s">
        <v>8355</v>
      </c>
      <c r="N15" s="335" t="s">
        <v>60</v>
      </c>
      <c r="O15" s="335" t="s">
        <v>60</v>
      </c>
      <c r="P15" s="332">
        <v>2.11</v>
      </c>
      <c r="Q15" s="331" t="s">
        <v>8356</v>
      </c>
      <c r="R15" s="339" t="s">
        <v>8357</v>
      </c>
      <c r="S15" s="333" t="s">
        <v>8358</v>
      </c>
      <c r="T15" s="331" t="s">
        <v>6915</v>
      </c>
      <c r="U15" s="331" t="s">
        <v>492</v>
      </c>
      <c r="V15" s="335" t="s">
        <v>60</v>
      </c>
      <c r="W15" s="333" t="s">
        <v>60</v>
      </c>
      <c r="X15" s="330" t="s">
        <v>60</v>
      </c>
      <c r="Y15" s="335" t="s">
        <v>60</v>
      </c>
      <c r="Z15" s="333" t="s">
        <v>60</v>
      </c>
      <c r="AA15" s="330" t="s">
        <v>60</v>
      </c>
      <c r="AB15" s="341" t="s">
        <v>60</v>
      </c>
      <c r="AC15" s="341" t="s">
        <v>60</v>
      </c>
      <c r="AD15" s="341" t="s">
        <v>60</v>
      </c>
      <c r="AE15" s="341" t="s">
        <v>60</v>
      </c>
      <c r="AF15" s="332">
        <v>1.1499999999999999</v>
      </c>
      <c r="AG15" s="332">
        <v>52.47</v>
      </c>
      <c r="AH15" s="332">
        <v>37.11</v>
      </c>
      <c r="AI15" s="336">
        <v>54.5</v>
      </c>
      <c r="AJ15" s="332">
        <v>-6.26</v>
      </c>
      <c r="AK15" s="336">
        <v>66.099999999999994</v>
      </c>
      <c r="AL15" s="331" t="s">
        <v>8328</v>
      </c>
      <c r="AM15" s="331" t="s">
        <v>8329</v>
      </c>
      <c r="AN15" s="332">
        <v>1534.54</v>
      </c>
      <c r="AO15" s="332">
        <v>1443.73</v>
      </c>
      <c r="AP15" s="332">
        <v>1289.3599999999999</v>
      </c>
    </row>
    <row r="16" spans="1:42" ht="213.75">
      <c r="A16" s="329">
        <v>44306</v>
      </c>
      <c r="B16" s="330" t="s">
        <v>513</v>
      </c>
      <c r="C16" s="330" t="s">
        <v>514</v>
      </c>
      <c r="D16" s="331" t="s">
        <v>61</v>
      </c>
      <c r="E16" s="331" t="s">
        <v>77</v>
      </c>
      <c r="F16" s="332">
        <v>170.01</v>
      </c>
      <c r="G16" s="330" t="s">
        <v>515</v>
      </c>
      <c r="H16" s="330" t="s">
        <v>60</v>
      </c>
      <c r="I16" s="331" t="s">
        <v>516</v>
      </c>
      <c r="J16" s="329">
        <v>44306</v>
      </c>
      <c r="K16" s="333" t="s">
        <v>491</v>
      </c>
      <c r="L16" s="334" t="s">
        <v>60</v>
      </c>
      <c r="M16" s="335" t="s">
        <v>8359</v>
      </c>
      <c r="N16" s="335" t="s">
        <v>60</v>
      </c>
      <c r="O16" s="335" t="s">
        <v>60</v>
      </c>
      <c r="P16" s="336">
        <v>11.9</v>
      </c>
      <c r="Q16" s="331" t="s">
        <v>8360</v>
      </c>
      <c r="R16" s="333" t="s">
        <v>8361</v>
      </c>
      <c r="S16" s="333" t="s">
        <v>8362</v>
      </c>
      <c r="T16" s="331" t="s">
        <v>6921</v>
      </c>
      <c r="U16" s="331" t="s">
        <v>492</v>
      </c>
      <c r="V16" s="335" t="s">
        <v>8363</v>
      </c>
      <c r="W16" s="333" t="s">
        <v>8364</v>
      </c>
      <c r="X16" s="330" t="s">
        <v>60</v>
      </c>
      <c r="Y16" s="335" t="s">
        <v>60</v>
      </c>
      <c r="Z16" s="333" t="s">
        <v>60</v>
      </c>
      <c r="AA16" s="330" t="s">
        <v>60</v>
      </c>
      <c r="AB16" s="341" t="s">
        <v>60</v>
      </c>
      <c r="AC16" s="332">
        <v>4.26</v>
      </c>
      <c r="AD16" s="341" t="s">
        <v>60</v>
      </c>
      <c r="AE16" s="341" t="s">
        <v>60</v>
      </c>
      <c r="AF16" s="332">
        <v>130.91</v>
      </c>
      <c r="AG16" s="332">
        <v>261.29000000000002</v>
      </c>
      <c r="AH16" s="332">
        <v>251.77</v>
      </c>
      <c r="AI16" s="342">
        <v>0</v>
      </c>
      <c r="AJ16" s="336">
        <v>-18.100000000000001</v>
      </c>
      <c r="AK16" s="336">
        <v>81</v>
      </c>
      <c r="AL16" s="331" t="s">
        <v>8328</v>
      </c>
      <c r="AM16" s="331" t="s">
        <v>8329</v>
      </c>
      <c r="AN16" s="332">
        <v>1133.02</v>
      </c>
      <c r="AO16" s="332">
        <v>1038.17</v>
      </c>
      <c r="AP16" s="332">
        <v>1038.17</v>
      </c>
    </row>
    <row r="17" spans="1:42" ht="326.25">
      <c r="A17" s="329">
        <v>44495</v>
      </c>
      <c r="B17" s="330" t="s">
        <v>517</v>
      </c>
      <c r="C17" s="330" t="s">
        <v>518</v>
      </c>
      <c r="D17" s="331" t="s">
        <v>61</v>
      </c>
      <c r="E17" s="331" t="s">
        <v>77</v>
      </c>
      <c r="F17" s="332">
        <v>59.7</v>
      </c>
      <c r="G17" s="330" t="s">
        <v>519</v>
      </c>
      <c r="H17" s="330" t="s">
        <v>520</v>
      </c>
      <c r="I17" s="331" t="s">
        <v>521</v>
      </c>
      <c r="J17" s="329">
        <v>44495</v>
      </c>
      <c r="K17" s="333" t="s">
        <v>491</v>
      </c>
      <c r="L17" s="334" t="s">
        <v>60</v>
      </c>
      <c r="M17" s="335" t="s">
        <v>8365</v>
      </c>
      <c r="N17" s="335" t="s">
        <v>60</v>
      </c>
      <c r="O17" s="335" t="s">
        <v>60</v>
      </c>
      <c r="P17" s="336">
        <v>31.9</v>
      </c>
      <c r="Q17" s="331" t="s">
        <v>8366</v>
      </c>
      <c r="R17" s="333" t="s">
        <v>8367</v>
      </c>
      <c r="S17" s="333" t="s">
        <v>8368</v>
      </c>
      <c r="T17" s="331" t="s">
        <v>6923</v>
      </c>
      <c r="U17" s="331" t="s">
        <v>492</v>
      </c>
      <c r="V17" s="335" t="s">
        <v>8369</v>
      </c>
      <c r="W17" s="333" t="s">
        <v>8370</v>
      </c>
      <c r="X17" s="330" t="s">
        <v>60</v>
      </c>
      <c r="Y17" s="335" t="s">
        <v>8371</v>
      </c>
      <c r="Z17" s="333" t="s">
        <v>8372</v>
      </c>
      <c r="AA17" s="330" t="s">
        <v>60</v>
      </c>
      <c r="AB17" s="341" t="s">
        <v>60</v>
      </c>
      <c r="AC17" s="341" t="s">
        <v>60</v>
      </c>
      <c r="AD17" s="341" t="s">
        <v>60</v>
      </c>
      <c r="AE17" s="341" t="s">
        <v>60</v>
      </c>
      <c r="AF17" s="341" t="s">
        <v>60</v>
      </c>
      <c r="AG17" s="332">
        <v>87.36</v>
      </c>
      <c r="AH17" s="332">
        <v>87.36</v>
      </c>
      <c r="AI17" s="341" t="s">
        <v>60</v>
      </c>
      <c r="AJ17" s="341" t="s">
        <v>60</v>
      </c>
      <c r="AK17" s="341" t="s">
        <v>60</v>
      </c>
      <c r="AL17" s="331" t="s">
        <v>8328</v>
      </c>
      <c r="AM17" s="331" t="s">
        <v>8329</v>
      </c>
      <c r="AN17" s="332">
        <v>670</v>
      </c>
      <c r="AO17" s="332">
        <v>531.4</v>
      </c>
      <c r="AP17" s="332">
        <v>490.09</v>
      </c>
    </row>
    <row r="18" spans="1:42" ht="409.5">
      <c r="A18" s="329">
        <v>44837</v>
      </c>
      <c r="B18" s="330" t="s">
        <v>2937</v>
      </c>
      <c r="C18" s="330" t="s">
        <v>60</v>
      </c>
      <c r="D18" s="331" t="s">
        <v>61</v>
      </c>
      <c r="E18" s="331" t="s">
        <v>67</v>
      </c>
      <c r="F18" s="332">
        <v>78.209999999999994</v>
      </c>
      <c r="G18" s="330" t="s">
        <v>2938</v>
      </c>
      <c r="H18" s="330" t="s">
        <v>2939</v>
      </c>
      <c r="I18" s="331" t="s">
        <v>2940</v>
      </c>
      <c r="J18" s="329">
        <v>44837</v>
      </c>
      <c r="K18" s="333" t="s">
        <v>491</v>
      </c>
      <c r="L18" s="329">
        <v>44880</v>
      </c>
      <c r="M18" s="335" t="s">
        <v>11851</v>
      </c>
      <c r="N18" s="335" t="s">
        <v>11852</v>
      </c>
      <c r="O18" s="335" t="s">
        <v>60</v>
      </c>
      <c r="P18" s="336">
        <v>68.2</v>
      </c>
      <c r="Q18" s="331" t="s">
        <v>8547</v>
      </c>
      <c r="R18" s="333" t="s">
        <v>9711</v>
      </c>
      <c r="S18" s="333" t="s">
        <v>10849</v>
      </c>
      <c r="T18" s="331" t="s">
        <v>6921</v>
      </c>
      <c r="U18" s="331" t="s">
        <v>11848</v>
      </c>
      <c r="V18" s="335" t="s">
        <v>11853</v>
      </c>
      <c r="W18" s="333" t="s">
        <v>10074</v>
      </c>
      <c r="X18" s="330" t="s">
        <v>60</v>
      </c>
      <c r="Y18" s="335" t="s">
        <v>11854</v>
      </c>
      <c r="Z18" s="339" t="s">
        <v>11855</v>
      </c>
      <c r="AA18" s="330" t="s">
        <v>11856</v>
      </c>
      <c r="AB18" s="341" t="s">
        <v>60</v>
      </c>
      <c r="AC18" s="332">
        <v>4.34</v>
      </c>
      <c r="AD18" s="341" t="s">
        <v>60</v>
      </c>
      <c r="AE18" s="341" t="s">
        <v>60</v>
      </c>
      <c r="AF18" s="332">
        <v>4.41</v>
      </c>
      <c r="AG18" s="332">
        <v>47.43</v>
      </c>
      <c r="AH18" s="332">
        <v>68.23</v>
      </c>
      <c r="AI18" s="336">
        <v>10.8</v>
      </c>
      <c r="AJ18" s="336">
        <v>-26.5</v>
      </c>
      <c r="AK18" s="336">
        <v>62.8</v>
      </c>
      <c r="AL18" s="331" t="s">
        <v>8328</v>
      </c>
      <c r="AM18" s="331" t="s">
        <v>8329</v>
      </c>
      <c r="AN18" s="332">
        <v>659.63</v>
      </c>
      <c r="AO18" s="332">
        <v>618.75</v>
      </c>
      <c r="AP18" s="332">
        <v>475</v>
      </c>
    </row>
    <row r="19" spans="1:42" ht="90">
      <c r="A19" s="329">
        <v>44760</v>
      </c>
      <c r="B19" s="330" t="s">
        <v>526</v>
      </c>
      <c r="C19" s="330" t="s">
        <v>527</v>
      </c>
      <c r="D19" s="331" t="s">
        <v>61</v>
      </c>
      <c r="E19" s="331" t="s">
        <v>67</v>
      </c>
      <c r="F19" s="332">
        <v>68.28</v>
      </c>
      <c r="G19" s="330" t="s">
        <v>528</v>
      </c>
      <c r="H19" s="330" t="s">
        <v>529</v>
      </c>
      <c r="I19" s="331" t="s">
        <v>530</v>
      </c>
      <c r="J19" s="329">
        <v>44760</v>
      </c>
      <c r="K19" s="333" t="s">
        <v>491</v>
      </c>
      <c r="L19" s="329">
        <v>44834</v>
      </c>
      <c r="M19" s="335" t="s">
        <v>11857</v>
      </c>
      <c r="N19" s="335" t="s">
        <v>60</v>
      </c>
      <c r="O19" s="335" t="s">
        <v>60</v>
      </c>
      <c r="P19" s="336">
        <v>122.2</v>
      </c>
      <c r="Q19" s="331" t="s">
        <v>8836</v>
      </c>
      <c r="R19" s="333" t="s">
        <v>10858</v>
      </c>
      <c r="S19" s="333" t="s">
        <v>8518</v>
      </c>
      <c r="T19" s="331" t="s">
        <v>6917</v>
      </c>
      <c r="U19" s="331" t="s">
        <v>11848</v>
      </c>
      <c r="V19" s="335" t="s">
        <v>11858</v>
      </c>
      <c r="W19" s="333" t="s">
        <v>8501</v>
      </c>
      <c r="X19" s="330" t="s">
        <v>60</v>
      </c>
      <c r="Y19" s="335" t="s">
        <v>11859</v>
      </c>
      <c r="Z19" s="333" t="s">
        <v>8501</v>
      </c>
      <c r="AA19" s="330" t="s">
        <v>60</v>
      </c>
      <c r="AB19" s="341" t="s">
        <v>60</v>
      </c>
      <c r="AC19" s="338">
        <v>0.82499999999999996</v>
      </c>
      <c r="AD19" s="341" t="s">
        <v>60</v>
      </c>
      <c r="AE19" s="341" t="s">
        <v>60</v>
      </c>
      <c r="AF19" s="332">
        <v>1.6</v>
      </c>
      <c r="AG19" s="332">
        <v>20.64</v>
      </c>
      <c r="AH19" s="332">
        <v>33.64</v>
      </c>
      <c r="AI19" s="336">
        <v>11.8</v>
      </c>
      <c r="AJ19" s="332">
        <v>-3.77</v>
      </c>
      <c r="AK19" s="336">
        <v>76.599999999999994</v>
      </c>
      <c r="AL19" s="331" t="s">
        <v>8328</v>
      </c>
      <c r="AM19" s="331" t="s">
        <v>8329</v>
      </c>
      <c r="AN19" s="332">
        <v>625.80999999999995</v>
      </c>
      <c r="AO19" s="332">
        <v>926.23</v>
      </c>
      <c r="AP19" s="332">
        <v>1151.74</v>
      </c>
    </row>
    <row r="20" spans="1:42" ht="270">
      <c r="A20" s="329">
        <v>44442</v>
      </c>
      <c r="B20" s="330" t="s">
        <v>2941</v>
      </c>
      <c r="C20" s="330" t="s">
        <v>60</v>
      </c>
      <c r="D20" s="331" t="s">
        <v>61</v>
      </c>
      <c r="E20" s="331" t="s">
        <v>67</v>
      </c>
      <c r="F20" s="332">
        <v>137.88999999999999</v>
      </c>
      <c r="G20" s="330" t="s">
        <v>2942</v>
      </c>
      <c r="H20" s="330" t="s">
        <v>60</v>
      </c>
      <c r="I20" s="331" t="s">
        <v>2943</v>
      </c>
      <c r="J20" s="329">
        <v>44442</v>
      </c>
      <c r="K20" s="333" t="s">
        <v>491</v>
      </c>
      <c r="L20" s="329">
        <v>44495</v>
      </c>
      <c r="M20" s="335" t="s">
        <v>11860</v>
      </c>
      <c r="N20" s="335" t="s">
        <v>60</v>
      </c>
      <c r="O20" s="335" t="s">
        <v>60</v>
      </c>
      <c r="P20" s="341" t="s">
        <v>60</v>
      </c>
      <c r="Q20" s="331" t="s">
        <v>11693</v>
      </c>
      <c r="R20" s="339" t="s">
        <v>11861</v>
      </c>
      <c r="S20" s="333" t="s">
        <v>11862</v>
      </c>
      <c r="T20" s="331" t="s">
        <v>6921</v>
      </c>
      <c r="U20" s="331" t="s">
        <v>11848</v>
      </c>
      <c r="V20" s="335" t="s">
        <v>11863</v>
      </c>
      <c r="W20" s="333" t="s">
        <v>11864</v>
      </c>
      <c r="X20" s="330" t="s">
        <v>60</v>
      </c>
      <c r="Y20" s="335" t="s">
        <v>60</v>
      </c>
      <c r="Z20" s="333" t="s">
        <v>60</v>
      </c>
      <c r="AA20" s="330" t="s">
        <v>60</v>
      </c>
      <c r="AB20" s="332">
        <v>49.65</v>
      </c>
      <c r="AC20" s="332">
        <v>9.59</v>
      </c>
      <c r="AD20" s="332">
        <v>22.85</v>
      </c>
      <c r="AE20" s="332">
        <v>34.29</v>
      </c>
      <c r="AF20" s="332">
        <v>1.59</v>
      </c>
      <c r="AG20" s="332">
        <v>131.84</v>
      </c>
      <c r="AH20" s="332">
        <v>129.22999999999999</v>
      </c>
      <c r="AI20" s="341" t="s">
        <v>60</v>
      </c>
      <c r="AJ20" s="341" t="s">
        <v>60</v>
      </c>
      <c r="AK20" s="336">
        <v>40.6</v>
      </c>
      <c r="AL20" s="331" t="s">
        <v>8328</v>
      </c>
      <c r="AM20" s="331" t="s">
        <v>8329</v>
      </c>
      <c r="AN20" s="332">
        <v>598.12</v>
      </c>
      <c r="AO20" s="332">
        <v>273.67</v>
      </c>
      <c r="AP20" s="332">
        <v>317.67</v>
      </c>
    </row>
    <row r="21" spans="1:42" ht="157.5">
      <c r="A21" s="329">
        <v>44670</v>
      </c>
      <c r="B21" s="330" t="s">
        <v>2944</v>
      </c>
      <c r="C21" s="330" t="s">
        <v>60</v>
      </c>
      <c r="D21" s="331" t="s">
        <v>61</v>
      </c>
      <c r="E21" s="331" t="s">
        <v>67</v>
      </c>
      <c r="F21" s="332">
        <v>61.87</v>
      </c>
      <c r="G21" s="330" t="s">
        <v>2945</v>
      </c>
      <c r="H21" s="330" t="s">
        <v>2946</v>
      </c>
      <c r="I21" s="331" t="s">
        <v>2947</v>
      </c>
      <c r="J21" s="329">
        <v>44670</v>
      </c>
      <c r="K21" s="333" t="s">
        <v>491</v>
      </c>
      <c r="L21" s="329">
        <v>44813</v>
      </c>
      <c r="M21" s="335" t="s">
        <v>11865</v>
      </c>
      <c r="N21" s="335" t="s">
        <v>60</v>
      </c>
      <c r="O21" s="335" t="s">
        <v>60</v>
      </c>
      <c r="P21" s="341" t="s">
        <v>60</v>
      </c>
      <c r="Q21" s="331" t="s">
        <v>10015</v>
      </c>
      <c r="R21" s="333" t="s">
        <v>10016</v>
      </c>
      <c r="S21" s="333" t="s">
        <v>8642</v>
      </c>
      <c r="T21" s="331" t="s">
        <v>6917</v>
      </c>
      <c r="U21" s="331" t="s">
        <v>11848</v>
      </c>
      <c r="V21" s="335" t="s">
        <v>11866</v>
      </c>
      <c r="W21" s="333" t="s">
        <v>11867</v>
      </c>
      <c r="X21" s="340">
        <v>392.5</v>
      </c>
      <c r="Y21" s="335" t="s">
        <v>11868</v>
      </c>
      <c r="Z21" s="333" t="s">
        <v>11869</v>
      </c>
      <c r="AA21" s="330" t="s">
        <v>60</v>
      </c>
      <c r="AB21" s="341" t="s">
        <v>60</v>
      </c>
      <c r="AC21" s="332">
        <v>2.38</v>
      </c>
      <c r="AD21" s="341" t="s">
        <v>60</v>
      </c>
      <c r="AE21" s="341" t="s">
        <v>60</v>
      </c>
      <c r="AF21" s="341" t="s">
        <v>60</v>
      </c>
      <c r="AG21" s="332">
        <v>49.61</v>
      </c>
      <c r="AH21" s="332">
        <v>61.78</v>
      </c>
      <c r="AI21" s="342">
        <v>0</v>
      </c>
      <c r="AJ21" s="332">
        <v>-2.0499999999999998</v>
      </c>
      <c r="AK21" s="336">
        <v>27.1</v>
      </c>
      <c r="AL21" s="331" t="s">
        <v>8328</v>
      </c>
      <c r="AM21" s="331" t="s">
        <v>8329</v>
      </c>
      <c r="AN21" s="332">
        <v>566.65</v>
      </c>
      <c r="AO21" s="332">
        <v>543.66</v>
      </c>
      <c r="AP21" s="332">
        <v>512.01</v>
      </c>
    </row>
    <row r="22" spans="1:42" ht="101.25">
      <c r="A22" s="329">
        <v>44632</v>
      </c>
      <c r="B22" s="330" t="s">
        <v>531</v>
      </c>
      <c r="C22" s="330" t="s">
        <v>532</v>
      </c>
      <c r="D22" s="331" t="s">
        <v>61</v>
      </c>
      <c r="E22" s="331" t="s">
        <v>77</v>
      </c>
      <c r="F22" s="338">
        <v>0.1</v>
      </c>
      <c r="G22" s="330" t="s">
        <v>60</v>
      </c>
      <c r="H22" s="330" t="s">
        <v>60</v>
      </c>
      <c r="I22" s="331" t="s">
        <v>533</v>
      </c>
      <c r="J22" s="329">
        <v>44632</v>
      </c>
      <c r="K22" s="333" t="s">
        <v>491</v>
      </c>
      <c r="L22" s="334" t="s">
        <v>60</v>
      </c>
      <c r="M22" s="335" t="s">
        <v>8373</v>
      </c>
      <c r="N22" s="335" t="s">
        <v>60</v>
      </c>
      <c r="O22" s="335" t="s">
        <v>60</v>
      </c>
      <c r="P22" s="338">
        <v>1.7999999999999999E-2</v>
      </c>
      <c r="Q22" s="331" t="s">
        <v>8356</v>
      </c>
      <c r="R22" s="333" t="s">
        <v>8374</v>
      </c>
      <c r="S22" s="333" t="s">
        <v>8346</v>
      </c>
      <c r="T22" s="331" t="s">
        <v>6917</v>
      </c>
      <c r="U22" s="331" t="s">
        <v>492</v>
      </c>
      <c r="V22" s="335" t="s">
        <v>60</v>
      </c>
      <c r="W22" s="333" t="s">
        <v>60</v>
      </c>
      <c r="X22" s="330" t="s">
        <v>60</v>
      </c>
      <c r="Y22" s="335" t="s">
        <v>60</v>
      </c>
      <c r="Z22" s="333" t="s">
        <v>60</v>
      </c>
      <c r="AA22" s="330" t="s">
        <v>60</v>
      </c>
      <c r="AB22" s="341" t="s">
        <v>60</v>
      </c>
      <c r="AC22" s="332">
        <v>4.8</v>
      </c>
      <c r="AD22" s="341" t="s">
        <v>60</v>
      </c>
      <c r="AE22" s="341" t="s">
        <v>60</v>
      </c>
      <c r="AF22" s="341" t="s">
        <v>60</v>
      </c>
      <c r="AG22" s="338">
        <v>0.13100000000000001</v>
      </c>
      <c r="AH22" s="338">
        <v>0.104</v>
      </c>
      <c r="AI22" s="338">
        <v>0.21199999999999999</v>
      </c>
      <c r="AJ22" s="338">
        <v>2.1000000000000001E-2</v>
      </c>
      <c r="AK22" s="338">
        <v>8.3000000000000004E-2</v>
      </c>
      <c r="AL22" s="331" t="s">
        <v>8328</v>
      </c>
      <c r="AM22" s="331" t="s">
        <v>8329</v>
      </c>
      <c r="AN22" s="332">
        <v>528.92999999999995</v>
      </c>
      <c r="AO22" s="332">
        <v>528.92999999999995</v>
      </c>
      <c r="AP22" s="332">
        <v>589.66</v>
      </c>
    </row>
    <row r="23" spans="1:42" ht="236.25">
      <c r="A23" s="329">
        <v>44795</v>
      </c>
      <c r="B23" s="330" t="s">
        <v>2206</v>
      </c>
      <c r="C23" s="330" t="s">
        <v>8375</v>
      </c>
      <c r="D23" s="331" t="s">
        <v>61</v>
      </c>
      <c r="E23" s="331" t="s">
        <v>77</v>
      </c>
      <c r="F23" s="332">
        <v>291.02</v>
      </c>
      <c r="G23" s="330" t="s">
        <v>8376</v>
      </c>
      <c r="H23" s="330" t="s">
        <v>60</v>
      </c>
      <c r="I23" s="331" t="s">
        <v>2207</v>
      </c>
      <c r="J23" s="329">
        <v>44795</v>
      </c>
      <c r="K23" s="333" t="s">
        <v>491</v>
      </c>
      <c r="L23" s="334" t="s">
        <v>60</v>
      </c>
      <c r="M23" s="335" t="s">
        <v>8377</v>
      </c>
      <c r="N23" s="335" t="s">
        <v>60</v>
      </c>
      <c r="O23" s="335" t="s">
        <v>60</v>
      </c>
      <c r="P23" s="336">
        <v>86.5</v>
      </c>
      <c r="Q23" s="331" t="s">
        <v>8356</v>
      </c>
      <c r="R23" s="333" t="s">
        <v>8378</v>
      </c>
      <c r="S23" s="333" t="s">
        <v>8379</v>
      </c>
      <c r="T23" s="331" t="s">
        <v>6917</v>
      </c>
      <c r="U23" s="331" t="s">
        <v>492</v>
      </c>
      <c r="V23" s="335" t="s">
        <v>8380</v>
      </c>
      <c r="W23" s="333" t="s">
        <v>8381</v>
      </c>
      <c r="X23" s="330" t="s">
        <v>60</v>
      </c>
      <c r="Y23" s="335" t="s">
        <v>60</v>
      </c>
      <c r="Z23" s="333" t="s">
        <v>60</v>
      </c>
      <c r="AA23" s="330" t="s">
        <v>60</v>
      </c>
      <c r="AB23" s="332">
        <v>111.9</v>
      </c>
      <c r="AC23" s="332">
        <v>11.38</v>
      </c>
      <c r="AD23" s="341" t="s">
        <v>60</v>
      </c>
      <c r="AE23" s="341" t="s">
        <v>60</v>
      </c>
      <c r="AF23" s="332">
        <v>14.5</v>
      </c>
      <c r="AG23" s="332">
        <v>435.57</v>
      </c>
      <c r="AH23" s="332">
        <v>441.18</v>
      </c>
      <c r="AI23" s="336">
        <v>21.7</v>
      </c>
      <c r="AJ23" s="332">
        <v>2.25</v>
      </c>
      <c r="AK23" s="336">
        <v>103.2</v>
      </c>
      <c r="AL23" s="331" t="s">
        <v>8328</v>
      </c>
      <c r="AM23" s="331" t="s">
        <v>8329</v>
      </c>
      <c r="AN23" s="332">
        <v>504.81</v>
      </c>
      <c r="AO23" s="332">
        <v>488.93</v>
      </c>
      <c r="AP23" s="332">
        <v>488.93</v>
      </c>
    </row>
    <row r="24" spans="1:42" ht="180">
      <c r="A24" s="329">
        <v>44762</v>
      </c>
      <c r="B24" s="330" t="s">
        <v>539</v>
      </c>
      <c r="C24" s="330" t="s">
        <v>540</v>
      </c>
      <c r="D24" s="331" t="s">
        <v>61</v>
      </c>
      <c r="E24" s="331" t="s">
        <v>77</v>
      </c>
      <c r="F24" s="332">
        <v>2.88</v>
      </c>
      <c r="G24" s="330" t="s">
        <v>60</v>
      </c>
      <c r="H24" s="330" t="s">
        <v>541</v>
      </c>
      <c r="I24" s="331" t="s">
        <v>542</v>
      </c>
      <c r="J24" s="329">
        <v>44762</v>
      </c>
      <c r="K24" s="333" t="s">
        <v>491</v>
      </c>
      <c r="L24" s="334" t="s">
        <v>60</v>
      </c>
      <c r="M24" s="335" t="s">
        <v>8393</v>
      </c>
      <c r="N24" s="335" t="s">
        <v>60</v>
      </c>
      <c r="O24" s="335" t="s">
        <v>60</v>
      </c>
      <c r="P24" s="332">
        <v>5.59</v>
      </c>
      <c r="Q24" s="331" t="s">
        <v>8356</v>
      </c>
      <c r="R24" s="339" t="s">
        <v>8394</v>
      </c>
      <c r="S24" s="333" t="s">
        <v>8346</v>
      </c>
      <c r="T24" s="331" t="s">
        <v>6917</v>
      </c>
      <c r="U24" s="331" t="s">
        <v>492</v>
      </c>
      <c r="V24" s="335" t="s">
        <v>60</v>
      </c>
      <c r="W24" s="333" t="s">
        <v>60</v>
      </c>
      <c r="X24" s="330" t="s">
        <v>60</v>
      </c>
      <c r="Y24" s="335" t="s">
        <v>8395</v>
      </c>
      <c r="Z24" s="339" t="s">
        <v>8396</v>
      </c>
      <c r="AA24" s="330" t="s">
        <v>8397</v>
      </c>
      <c r="AB24" s="332">
        <v>239.23</v>
      </c>
      <c r="AC24" s="332">
        <v>1.9</v>
      </c>
      <c r="AD24" s="341" t="s">
        <v>60</v>
      </c>
      <c r="AE24" s="341" t="s">
        <v>60</v>
      </c>
      <c r="AF24" s="341" t="s">
        <v>60</v>
      </c>
      <c r="AG24" s="332">
        <v>3.46</v>
      </c>
      <c r="AH24" s="332">
        <v>5.27</v>
      </c>
      <c r="AI24" s="342">
        <v>0</v>
      </c>
      <c r="AJ24" s="338">
        <v>7.5999999999999998E-2</v>
      </c>
      <c r="AK24" s="332">
        <v>2.95</v>
      </c>
      <c r="AL24" s="331" t="s">
        <v>8328</v>
      </c>
      <c r="AM24" s="331" t="s">
        <v>8329</v>
      </c>
      <c r="AN24" s="332">
        <v>432.74</v>
      </c>
      <c r="AO24" s="332">
        <v>381.02</v>
      </c>
      <c r="AP24" s="332">
        <v>386.35</v>
      </c>
    </row>
    <row r="25" spans="1:42" ht="213.75">
      <c r="A25" s="329">
        <v>44770</v>
      </c>
      <c r="B25" s="330" t="s">
        <v>8382</v>
      </c>
      <c r="C25" s="330" t="s">
        <v>8383</v>
      </c>
      <c r="D25" s="331" t="s">
        <v>61</v>
      </c>
      <c r="E25" s="331" t="s">
        <v>77</v>
      </c>
      <c r="F25" s="332">
        <v>1345</v>
      </c>
      <c r="G25" s="330" t="s">
        <v>8384</v>
      </c>
      <c r="H25" s="330" t="s">
        <v>546</v>
      </c>
      <c r="I25" s="331" t="s">
        <v>547</v>
      </c>
      <c r="J25" s="329">
        <v>44770</v>
      </c>
      <c r="K25" s="333" t="s">
        <v>491</v>
      </c>
      <c r="L25" s="334" t="s">
        <v>60</v>
      </c>
      <c r="M25" s="335" t="s">
        <v>8385</v>
      </c>
      <c r="N25" s="335" t="s">
        <v>60</v>
      </c>
      <c r="O25" s="335" t="s">
        <v>60</v>
      </c>
      <c r="P25" s="336">
        <v>823.5</v>
      </c>
      <c r="Q25" s="331" t="s">
        <v>8386</v>
      </c>
      <c r="R25" s="333" t="s">
        <v>8387</v>
      </c>
      <c r="S25" s="333" t="s">
        <v>8388</v>
      </c>
      <c r="T25" s="331" t="s">
        <v>6919</v>
      </c>
      <c r="U25" s="331" t="s">
        <v>492</v>
      </c>
      <c r="V25" s="335" t="s">
        <v>8389</v>
      </c>
      <c r="W25" s="333" t="s">
        <v>8390</v>
      </c>
      <c r="X25" s="330" t="s">
        <v>60</v>
      </c>
      <c r="Y25" s="335" t="s">
        <v>8391</v>
      </c>
      <c r="Z25" s="333" t="s">
        <v>8392</v>
      </c>
      <c r="AA25" s="340">
        <v>3029.5</v>
      </c>
      <c r="AB25" s="341" t="s">
        <v>60</v>
      </c>
      <c r="AC25" s="341" t="s">
        <v>60</v>
      </c>
      <c r="AD25" s="341" t="s">
        <v>60</v>
      </c>
      <c r="AE25" s="341" t="s">
        <v>60</v>
      </c>
      <c r="AF25" s="341" t="s">
        <v>60</v>
      </c>
      <c r="AG25" s="332">
        <v>1357.35</v>
      </c>
      <c r="AH25" s="332">
        <v>1357.35</v>
      </c>
      <c r="AI25" s="341" t="s">
        <v>60</v>
      </c>
      <c r="AJ25" s="341" t="s">
        <v>60</v>
      </c>
      <c r="AK25" s="341" t="s">
        <v>60</v>
      </c>
      <c r="AL25" s="331" t="s">
        <v>8328</v>
      </c>
      <c r="AM25" s="331" t="s">
        <v>8329</v>
      </c>
      <c r="AN25" s="332">
        <v>388.94</v>
      </c>
      <c r="AO25" s="332">
        <v>388.94</v>
      </c>
      <c r="AP25" s="332">
        <v>388.94</v>
      </c>
    </row>
    <row r="26" spans="1:42" ht="409.5">
      <c r="A26" s="329">
        <v>44595</v>
      </c>
      <c r="B26" s="330" t="s">
        <v>2948</v>
      </c>
      <c r="C26" s="330" t="s">
        <v>60</v>
      </c>
      <c r="D26" s="331" t="s">
        <v>61</v>
      </c>
      <c r="E26" s="331" t="s">
        <v>67</v>
      </c>
      <c r="F26" s="332">
        <v>398.73</v>
      </c>
      <c r="G26" s="330" t="s">
        <v>2949</v>
      </c>
      <c r="H26" s="330" t="s">
        <v>2950</v>
      </c>
      <c r="I26" s="331" t="s">
        <v>2951</v>
      </c>
      <c r="J26" s="329">
        <v>44595</v>
      </c>
      <c r="K26" s="333" t="s">
        <v>491</v>
      </c>
      <c r="L26" s="329">
        <v>44657</v>
      </c>
      <c r="M26" s="335" t="s">
        <v>11870</v>
      </c>
      <c r="N26" s="335" t="s">
        <v>11871</v>
      </c>
      <c r="O26" s="335" t="s">
        <v>11872</v>
      </c>
      <c r="P26" s="341" t="s">
        <v>60</v>
      </c>
      <c r="Q26" s="331" t="s">
        <v>8748</v>
      </c>
      <c r="R26" s="333" t="s">
        <v>11873</v>
      </c>
      <c r="S26" s="333" t="s">
        <v>10682</v>
      </c>
      <c r="T26" s="331" t="s">
        <v>6921</v>
      </c>
      <c r="U26" s="331" t="s">
        <v>11848</v>
      </c>
      <c r="V26" s="335" t="s">
        <v>11874</v>
      </c>
      <c r="W26" s="333" t="s">
        <v>8473</v>
      </c>
      <c r="X26" s="330" t="s">
        <v>60</v>
      </c>
      <c r="Y26" s="335" t="s">
        <v>11875</v>
      </c>
      <c r="Z26" s="339" t="s">
        <v>11876</v>
      </c>
      <c r="AA26" s="330" t="s">
        <v>60</v>
      </c>
      <c r="AB26" s="341" t="s">
        <v>60</v>
      </c>
      <c r="AC26" s="332">
        <v>1.87</v>
      </c>
      <c r="AD26" s="341" t="s">
        <v>60</v>
      </c>
      <c r="AE26" s="341" t="s">
        <v>60</v>
      </c>
      <c r="AF26" s="332">
        <v>3.81</v>
      </c>
      <c r="AG26" s="332">
        <v>359.79</v>
      </c>
      <c r="AH26" s="332">
        <v>311.95999999999998</v>
      </c>
      <c r="AI26" s="336">
        <v>94.4</v>
      </c>
      <c r="AJ26" s="336">
        <v>-50.5</v>
      </c>
      <c r="AK26" s="336">
        <v>274.2</v>
      </c>
      <c r="AL26" s="331" t="s">
        <v>8328</v>
      </c>
      <c r="AM26" s="331" t="s">
        <v>8329</v>
      </c>
      <c r="AN26" s="332">
        <v>366.13</v>
      </c>
      <c r="AO26" s="332">
        <v>416.35</v>
      </c>
      <c r="AP26" s="332">
        <v>122.22</v>
      </c>
    </row>
    <row r="27" spans="1:42" ht="135">
      <c r="A27" s="329">
        <v>44341</v>
      </c>
      <c r="B27" s="330" t="s">
        <v>2952</v>
      </c>
      <c r="C27" s="330" t="s">
        <v>60</v>
      </c>
      <c r="D27" s="331" t="s">
        <v>61</v>
      </c>
      <c r="E27" s="331" t="s">
        <v>67</v>
      </c>
      <c r="F27" s="332">
        <v>429.21</v>
      </c>
      <c r="G27" s="330" t="s">
        <v>2953</v>
      </c>
      <c r="H27" s="330" t="s">
        <v>60</v>
      </c>
      <c r="I27" s="331" t="s">
        <v>2954</v>
      </c>
      <c r="J27" s="329">
        <v>44341</v>
      </c>
      <c r="K27" s="333" t="s">
        <v>491</v>
      </c>
      <c r="L27" s="329">
        <v>44658</v>
      </c>
      <c r="M27" s="335" t="s">
        <v>11877</v>
      </c>
      <c r="N27" s="335" t="s">
        <v>60</v>
      </c>
      <c r="O27" s="335" t="s">
        <v>60</v>
      </c>
      <c r="P27" s="341" t="s">
        <v>60</v>
      </c>
      <c r="Q27" s="331" t="s">
        <v>8991</v>
      </c>
      <c r="R27" s="339" t="s">
        <v>11878</v>
      </c>
      <c r="S27" s="333" t="s">
        <v>8800</v>
      </c>
      <c r="T27" s="331" t="s">
        <v>6921</v>
      </c>
      <c r="U27" s="331" t="s">
        <v>11848</v>
      </c>
      <c r="V27" s="335" t="s">
        <v>11879</v>
      </c>
      <c r="W27" s="333" t="s">
        <v>8644</v>
      </c>
      <c r="X27" s="330" t="s">
        <v>60</v>
      </c>
      <c r="Y27" s="335" t="s">
        <v>60</v>
      </c>
      <c r="Z27" s="333" t="s">
        <v>60</v>
      </c>
      <c r="AA27" s="330" t="s">
        <v>60</v>
      </c>
      <c r="AB27" s="341" t="s">
        <v>60</v>
      </c>
      <c r="AC27" s="341" t="s">
        <v>60</v>
      </c>
      <c r="AD27" s="341" t="s">
        <v>60</v>
      </c>
      <c r="AE27" s="341" t="s">
        <v>60</v>
      </c>
      <c r="AF27" s="341" t="s">
        <v>60</v>
      </c>
      <c r="AG27" s="332">
        <v>515.42999999999995</v>
      </c>
      <c r="AH27" s="332">
        <v>367.48</v>
      </c>
      <c r="AI27" s="341" t="s">
        <v>60</v>
      </c>
      <c r="AJ27" s="341" t="s">
        <v>60</v>
      </c>
      <c r="AK27" s="341" t="s">
        <v>60</v>
      </c>
      <c r="AL27" s="331" t="s">
        <v>8328</v>
      </c>
      <c r="AM27" s="331" t="s">
        <v>8329</v>
      </c>
      <c r="AN27" s="332">
        <v>358.33</v>
      </c>
      <c r="AO27" s="332">
        <v>348.98</v>
      </c>
      <c r="AP27" s="332">
        <v>300</v>
      </c>
    </row>
    <row r="28" spans="1:42" ht="409.5">
      <c r="A28" s="329">
        <v>44670</v>
      </c>
      <c r="B28" s="330" t="s">
        <v>2955</v>
      </c>
      <c r="C28" s="330" t="s">
        <v>60</v>
      </c>
      <c r="D28" s="331" t="s">
        <v>61</v>
      </c>
      <c r="E28" s="331" t="s">
        <v>67</v>
      </c>
      <c r="F28" s="332">
        <v>274.75</v>
      </c>
      <c r="G28" s="330" t="s">
        <v>2956</v>
      </c>
      <c r="H28" s="330" t="s">
        <v>2957</v>
      </c>
      <c r="I28" s="331" t="s">
        <v>2958</v>
      </c>
      <c r="J28" s="329">
        <v>44670</v>
      </c>
      <c r="K28" s="333" t="s">
        <v>491</v>
      </c>
      <c r="L28" s="329">
        <v>44708</v>
      </c>
      <c r="M28" s="335" t="s">
        <v>11880</v>
      </c>
      <c r="N28" s="335" t="s">
        <v>60</v>
      </c>
      <c r="O28" s="335" t="s">
        <v>60</v>
      </c>
      <c r="P28" s="341" t="s">
        <v>60</v>
      </c>
      <c r="Q28" s="331" t="s">
        <v>8547</v>
      </c>
      <c r="R28" s="333" t="s">
        <v>8548</v>
      </c>
      <c r="S28" s="333" t="s">
        <v>8556</v>
      </c>
      <c r="T28" s="331" t="s">
        <v>6921</v>
      </c>
      <c r="U28" s="331" t="s">
        <v>11848</v>
      </c>
      <c r="V28" s="335" t="s">
        <v>11881</v>
      </c>
      <c r="W28" s="339" t="s">
        <v>11882</v>
      </c>
      <c r="X28" s="340">
        <v>79191.5</v>
      </c>
      <c r="Y28" s="335" t="s">
        <v>11883</v>
      </c>
      <c r="Z28" s="339" t="s">
        <v>11884</v>
      </c>
      <c r="AA28" s="330" t="s">
        <v>60</v>
      </c>
      <c r="AB28" s="341" t="s">
        <v>60</v>
      </c>
      <c r="AC28" s="332">
        <v>4.6399999999999997</v>
      </c>
      <c r="AD28" s="341" t="s">
        <v>60</v>
      </c>
      <c r="AE28" s="341" t="s">
        <v>60</v>
      </c>
      <c r="AF28" s="341" t="s">
        <v>60</v>
      </c>
      <c r="AG28" s="332">
        <v>214.72</v>
      </c>
      <c r="AH28" s="332">
        <v>254.94</v>
      </c>
      <c r="AI28" s="342">
        <v>0</v>
      </c>
      <c r="AJ28" s="336">
        <v>-63.1</v>
      </c>
      <c r="AK28" s="336">
        <v>78.8</v>
      </c>
      <c r="AL28" s="331" t="s">
        <v>8328</v>
      </c>
      <c r="AM28" s="331" t="s">
        <v>8329</v>
      </c>
      <c r="AN28" s="332">
        <v>335.68</v>
      </c>
      <c r="AO28" s="332">
        <v>293.26</v>
      </c>
      <c r="AP28" s="332">
        <v>233.33</v>
      </c>
    </row>
    <row r="29" spans="1:42" ht="135">
      <c r="A29" s="329">
        <v>43879</v>
      </c>
      <c r="B29" s="330" t="s">
        <v>2959</v>
      </c>
      <c r="C29" s="330" t="s">
        <v>60</v>
      </c>
      <c r="D29" s="331" t="s">
        <v>61</v>
      </c>
      <c r="E29" s="331" t="s">
        <v>67</v>
      </c>
      <c r="F29" s="332">
        <v>202.07</v>
      </c>
      <c r="G29" s="330" t="s">
        <v>2960</v>
      </c>
      <c r="H29" s="330" t="s">
        <v>2961</v>
      </c>
      <c r="I29" s="331" t="s">
        <v>2962</v>
      </c>
      <c r="J29" s="329">
        <v>43879</v>
      </c>
      <c r="K29" s="333" t="s">
        <v>491</v>
      </c>
      <c r="L29" s="329">
        <v>43951</v>
      </c>
      <c r="M29" s="335" t="s">
        <v>11885</v>
      </c>
      <c r="N29" s="335" t="s">
        <v>60</v>
      </c>
      <c r="O29" s="335" t="s">
        <v>60</v>
      </c>
      <c r="P29" s="341" t="s">
        <v>60</v>
      </c>
      <c r="Q29" s="331" t="s">
        <v>8400</v>
      </c>
      <c r="R29" s="339" t="s">
        <v>11886</v>
      </c>
      <c r="S29" s="333" t="s">
        <v>11887</v>
      </c>
      <c r="T29" s="331" t="s">
        <v>6919</v>
      </c>
      <c r="U29" s="331" t="s">
        <v>11848</v>
      </c>
      <c r="V29" s="335" t="s">
        <v>11888</v>
      </c>
      <c r="W29" s="333" t="s">
        <v>11889</v>
      </c>
      <c r="X29" s="330" t="s">
        <v>60</v>
      </c>
      <c r="Y29" s="335" t="s">
        <v>11890</v>
      </c>
      <c r="Z29" s="333" t="s">
        <v>11889</v>
      </c>
      <c r="AA29" s="330" t="s">
        <v>60</v>
      </c>
      <c r="AB29" s="341" t="s">
        <v>60</v>
      </c>
      <c r="AC29" s="332">
        <v>1.95</v>
      </c>
      <c r="AD29" s="332">
        <v>9.2200000000000006</v>
      </c>
      <c r="AE29" s="332">
        <v>40.9</v>
      </c>
      <c r="AF29" s="332">
        <v>1.01</v>
      </c>
      <c r="AG29" s="332">
        <v>202.07</v>
      </c>
      <c r="AH29" s="332">
        <v>202.07</v>
      </c>
      <c r="AI29" s="336">
        <v>184.2</v>
      </c>
      <c r="AJ29" s="332">
        <v>-8.5500000000000007</v>
      </c>
      <c r="AK29" s="336">
        <v>271</v>
      </c>
      <c r="AL29" s="331" t="s">
        <v>8328</v>
      </c>
      <c r="AM29" s="331" t="s">
        <v>8329</v>
      </c>
      <c r="AN29" s="332">
        <v>315.17</v>
      </c>
      <c r="AO29" s="332">
        <v>315.17</v>
      </c>
      <c r="AP29" s="332">
        <v>315.17</v>
      </c>
    </row>
    <row r="30" spans="1:42" ht="225">
      <c r="A30" s="329">
        <v>44314</v>
      </c>
      <c r="B30" s="330" t="s">
        <v>548</v>
      </c>
      <c r="C30" s="330" t="s">
        <v>549</v>
      </c>
      <c r="D30" s="331" t="s">
        <v>61</v>
      </c>
      <c r="E30" s="331" t="s">
        <v>67</v>
      </c>
      <c r="F30" s="332">
        <v>34.03</v>
      </c>
      <c r="G30" s="330" t="s">
        <v>550</v>
      </c>
      <c r="H30" s="330" t="s">
        <v>60</v>
      </c>
      <c r="I30" s="331" t="s">
        <v>551</v>
      </c>
      <c r="J30" s="329">
        <v>44314</v>
      </c>
      <c r="K30" s="333" t="s">
        <v>491</v>
      </c>
      <c r="L30" s="329">
        <v>44384</v>
      </c>
      <c r="M30" s="335" t="s">
        <v>8398</v>
      </c>
      <c r="N30" s="335" t="s">
        <v>8399</v>
      </c>
      <c r="O30" s="335" t="s">
        <v>60</v>
      </c>
      <c r="P30" s="336">
        <v>11</v>
      </c>
      <c r="Q30" s="331" t="s">
        <v>8400</v>
      </c>
      <c r="R30" s="333" t="s">
        <v>8401</v>
      </c>
      <c r="S30" s="333" t="s">
        <v>8402</v>
      </c>
      <c r="T30" s="331" t="s">
        <v>6915</v>
      </c>
      <c r="U30" s="331" t="s">
        <v>492</v>
      </c>
      <c r="V30" s="335" t="s">
        <v>8403</v>
      </c>
      <c r="W30" s="333" t="s">
        <v>8404</v>
      </c>
      <c r="X30" s="340">
        <v>895.2</v>
      </c>
      <c r="Y30" s="335" t="s">
        <v>60</v>
      </c>
      <c r="Z30" s="333" t="s">
        <v>60</v>
      </c>
      <c r="AA30" s="330" t="s">
        <v>60</v>
      </c>
      <c r="AB30" s="341" t="s">
        <v>60</v>
      </c>
      <c r="AC30" s="332">
        <v>1.4</v>
      </c>
      <c r="AD30" s="332">
        <v>33.11</v>
      </c>
      <c r="AE30" s="341" t="s">
        <v>60</v>
      </c>
      <c r="AF30" s="332">
        <v>1.06</v>
      </c>
      <c r="AG30" s="332">
        <v>47.84</v>
      </c>
      <c r="AH30" s="332">
        <v>37.369999999999997</v>
      </c>
      <c r="AI30" s="336">
        <v>39.9</v>
      </c>
      <c r="AJ30" s="332">
        <v>-5.31</v>
      </c>
      <c r="AK30" s="336">
        <v>50.4</v>
      </c>
      <c r="AL30" s="331" t="s">
        <v>8328</v>
      </c>
      <c r="AM30" s="331" t="s">
        <v>8329</v>
      </c>
      <c r="AN30" s="332">
        <v>308.93</v>
      </c>
      <c r="AO30" s="332">
        <v>327.71</v>
      </c>
      <c r="AP30" s="332">
        <v>333.23</v>
      </c>
    </row>
    <row r="31" spans="1:42" ht="409.5">
      <c r="A31" s="329">
        <v>44137</v>
      </c>
      <c r="B31" s="330" t="s">
        <v>2963</v>
      </c>
      <c r="C31" s="330" t="s">
        <v>60</v>
      </c>
      <c r="D31" s="331" t="s">
        <v>61</v>
      </c>
      <c r="E31" s="331" t="s">
        <v>67</v>
      </c>
      <c r="F31" s="332">
        <v>271.32</v>
      </c>
      <c r="G31" s="330" t="s">
        <v>2964</v>
      </c>
      <c r="H31" s="330" t="s">
        <v>2965</v>
      </c>
      <c r="I31" s="331" t="s">
        <v>2966</v>
      </c>
      <c r="J31" s="329">
        <v>44137</v>
      </c>
      <c r="K31" s="333" t="s">
        <v>491</v>
      </c>
      <c r="L31" s="329">
        <v>44298</v>
      </c>
      <c r="M31" s="335" t="s">
        <v>11891</v>
      </c>
      <c r="N31" s="335" t="s">
        <v>60</v>
      </c>
      <c r="O31" s="335" t="s">
        <v>60</v>
      </c>
      <c r="P31" s="341" t="s">
        <v>60</v>
      </c>
      <c r="Q31" s="331" t="s">
        <v>8547</v>
      </c>
      <c r="R31" s="333" t="s">
        <v>11892</v>
      </c>
      <c r="S31" s="333" t="s">
        <v>11893</v>
      </c>
      <c r="T31" s="331" t="s">
        <v>6915</v>
      </c>
      <c r="U31" s="331" t="s">
        <v>11848</v>
      </c>
      <c r="V31" s="335" t="s">
        <v>11894</v>
      </c>
      <c r="W31" s="333" t="s">
        <v>11042</v>
      </c>
      <c r="X31" s="330" t="s">
        <v>60</v>
      </c>
      <c r="Y31" s="335" t="s">
        <v>11895</v>
      </c>
      <c r="Z31" s="339" t="s">
        <v>11896</v>
      </c>
      <c r="AA31" s="330" t="s">
        <v>60</v>
      </c>
      <c r="AB31" s="341" t="s">
        <v>60</v>
      </c>
      <c r="AC31" s="341" t="s">
        <v>60</v>
      </c>
      <c r="AD31" s="341" t="s">
        <v>60</v>
      </c>
      <c r="AE31" s="341" t="s">
        <v>60</v>
      </c>
      <c r="AF31" s="332">
        <v>24.88</v>
      </c>
      <c r="AG31" s="332">
        <v>255.42</v>
      </c>
      <c r="AH31" s="332">
        <v>253.93</v>
      </c>
      <c r="AI31" s="336">
        <v>21.4</v>
      </c>
      <c r="AJ31" s="336">
        <v>-100.2</v>
      </c>
      <c r="AK31" s="336">
        <v>76.8</v>
      </c>
      <c r="AL31" s="331" t="s">
        <v>8328</v>
      </c>
      <c r="AM31" s="331" t="s">
        <v>8329</v>
      </c>
      <c r="AN31" s="332">
        <v>272.27</v>
      </c>
      <c r="AO31" s="332">
        <v>263.08999999999997</v>
      </c>
      <c r="AP31" s="332">
        <v>253.44</v>
      </c>
    </row>
    <row r="32" spans="1:42" ht="270">
      <c r="A32" s="329">
        <v>44606</v>
      </c>
      <c r="B32" s="330" t="s">
        <v>2967</v>
      </c>
      <c r="C32" s="330" t="s">
        <v>60</v>
      </c>
      <c r="D32" s="331" t="s">
        <v>61</v>
      </c>
      <c r="E32" s="331" t="s">
        <v>67</v>
      </c>
      <c r="F32" s="332">
        <v>312.36</v>
      </c>
      <c r="G32" s="330" t="s">
        <v>2968</v>
      </c>
      <c r="H32" s="330" t="s">
        <v>2969</v>
      </c>
      <c r="I32" s="331" t="s">
        <v>2970</v>
      </c>
      <c r="J32" s="329">
        <v>44606</v>
      </c>
      <c r="K32" s="333" t="s">
        <v>491</v>
      </c>
      <c r="L32" s="329">
        <v>44648</v>
      </c>
      <c r="M32" s="335" t="s">
        <v>11897</v>
      </c>
      <c r="N32" s="335" t="s">
        <v>11898</v>
      </c>
      <c r="O32" s="335" t="s">
        <v>11899</v>
      </c>
      <c r="P32" s="341" t="s">
        <v>60</v>
      </c>
      <c r="Q32" s="331" t="s">
        <v>9474</v>
      </c>
      <c r="R32" s="333" t="s">
        <v>11900</v>
      </c>
      <c r="S32" s="333" t="s">
        <v>8765</v>
      </c>
      <c r="T32" s="331" t="s">
        <v>6921</v>
      </c>
      <c r="U32" s="331" t="s">
        <v>11848</v>
      </c>
      <c r="V32" s="335" t="s">
        <v>11901</v>
      </c>
      <c r="W32" s="333" t="s">
        <v>10364</v>
      </c>
      <c r="X32" s="330" t="s">
        <v>60</v>
      </c>
      <c r="Y32" s="335" t="s">
        <v>11902</v>
      </c>
      <c r="Z32" s="333" t="s">
        <v>8680</v>
      </c>
      <c r="AA32" s="330" t="s">
        <v>60</v>
      </c>
      <c r="AB32" s="341" t="s">
        <v>60</v>
      </c>
      <c r="AC32" s="332">
        <v>21.23</v>
      </c>
      <c r="AD32" s="341" t="s">
        <v>60</v>
      </c>
      <c r="AE32" s="341" t="s">
        <v>60</v>
      </c>
      <c r="AF32" s="332">
        <v>139.80000000000001</v>
      </c>
      <c r="AG32" s="332">
        <v>304.49</v>
      </c>
      <c r="AH32" s="332">
        <v>323.92</v>
      </c>
      <c r="AI32" s="332">
        <v>2.1800000000000002</v>
      </c>
      <c r="AJ32" s="336">
        <v>-36</v>
      </c>
      <c r="AK32" s="336">
        <v>28.4</v>
      </c>
      <c r="AL32" s="331" t="s">
        <v>8328</v>
      </c>
      <c r="AM32" s="331" t="s">
        <v>8329</v>
      </c>
      <c r="AN32" s="332">
        <v>262.89999999999998</v>
      </c>
      <c r="AO32" s="332">
        <v>216.9</v>
      </c>
      <c r="AP32" s="332">
        <v>192.21</v>
      </c>
    </row>
    <row r="33" spans="1:42" ht="213.75">
      <c r="A33" s="329">
        <v>44428</v>
      </c>
      <c r="B33" s="330" t="s">
        <v>2971</v>
      </c>
      <c r="C33" s="330" t="s">
        <v>60</v>
      </c>
      <c r="D33" s="331" t="s">
        <v>61</v>
      </c>
      <c r="E33" s="331" t="s">
        <v>67</v>
      </c>
      <c r="F33" s="332">
        <v>419.38</v>
      </c>
      <c r="G33" s="330" t="s">
        <v>2972</v>
      </c>
      <c r="H33" s="330" t="s">
        <v>2973</v>
      </c>
      <c r="I33" s="331" t="s">
        <v>2974</v>
      </c>
      <c r="J33" s="329">
        <v>44428</v>
      </c>
      <c r="K33" s="333" t="s">
        <v>491</v>
      </c>
      <c r="L33" s="329">
        <v>44519</v>
      </c>
      <c r="M33" s="335" t="s">
        <v>11903</v>
      </c>
      <c r="N33" s="335" t="s">
        <v>60</v>
      </c>
      <c r="O33" s="335" t="s">
        <v>60</v>
      </c>
      <c r="P33" s="341" t="s">
        <v>60</v>
      </c>
      <c r="Q33" s="331" t="s">
        <v>8648</v>
      </c>
      <c r="R33" s="339" t="s">
        <v>11904</v>
      </c>
      <c r="S33" s="333" t="s">
        <v>11905</v>
      </c>
      <c r="T33" s="331" t="s">
        <v>6921</v>
      </c>
      <c r="U33" s="331" t="s">
        <v>11848</v>
      </c>
      <c r="V33" s="335" t="s">
        <v>11906</v>
      </c>
      <c r="W33" s="333" t="s">
        <v>11752</v>
      </c>
      <c r="X33" s="330" t="s">
        <v>60</v>
      </c>
      <c r="Y33" s="335" t="s">
        <v>11907</v>
      </c>
      <c r="Z33" s="333" t="s">
        <v>11908</v>
      </c>
      <c r="AA33" s="330" t="s">
        <v>60</v>
      </c>
      <c r="AB33" s="332">
        <v>7.17</v>
      </c>
      <c r="AC33" s="341" t="s">
        <v>60</v>
      </c>
      <c r="AD33" s="332">
        <v>4.0199999999999996</v>
      </c>
      <c r="AE33" s="332">
        <v>11.21</v>
      </c>
      <c r="AF33" s="338">
        <v>0.85699999999999998</v>
      </c>
      <c r="AG33" s="332">
        <v>396.12</v>
      </c>
      <c r="AH33" s="332">
        <v>73.02</v>
      </c>
      <c r="AI33" s="336">
        <v>459.9</v>
      </c>
      <c r="AJ33" s="332">
        <v>2.44</v>
      </c>
      <c r="AK33" s="341" t="s">
        <v>60</v>
      </c>
      <c r="AL33" s="331" t="s">
        <v>8328</v>
      </c>
      <c r="AM33" s="331" t="s">
        <v>8329</v>
      </c>
      <c r="AN33" s="332">
        <v>255.63</v>
      </c>
      <c r="AO33" s="332">
        <v>248.28</v>
      </c>
      <c r="AP33" s="332">
        <v>206.06</v>
      </c>
    </row>
    <row r="34" spans="1:42" ht="409.5">
      <c r="A34" s="329">
        <v>43927</v>
      </c>
      <c r="B34" s="330" t="s">
        <v>556</v>
      </c>
      <c r="C34" s="330" t="s">
        <v>557</v>
      </c>
      <c r="D34" s="331" t="s">
        <v>61</v>
      </c>
      <c r="E34" s="331" t="s">
        <v>67</v>
      </c>
      <c r="F34" s="332">
        <v>2716.76</v>
      </c>
      <c r="G34" s="330" t="s">
        <v>558</v>
      </c>
      <c r="H34" s="330" t="s">
        <v>559</v>
      </c>
      <c r="I34" s="331" t="s">
        <v>560</v>
      </c>
      <c r="J34" s="329">
        <v>43927</v>
      </c>
      <c r="K34" s="333" t="s">
        <v>491</v>
      </c>
      <c r="L34" s="329">
        <v>43978</v>
      </c>
      <c r="M34" s="335" t="s">
        <v>8414</v>
      </c>
      <c r="N34" s="335" t="s">
        <v>8415</v>
      </c>
      <c r="O34" s="335" t="s">
        <v>8416</v>
      </c>
      <c r="P34" s="336">
        <v>798.6</v>
      </c>
      <c r="Q34" s="331" t="s">
        <v>8417</v>
      </c>
      <c r="R34" s="339" t="s">
        <v>8418</v>
      </c>
      <c r="S34" s="333" t="s">
        <v>8402</v>
      </c>
      <c r="T34" s="331" t="s">
        <v>6915</v>
      </c>
      <c r="U34" s="331" t="s">
        <v>492</v>
      </c>
      <c r="V34" s="335" t="s">
        <v>8419</v>
      </c>
      <c r="W34" s="333" t="s">
        <v>8420</v>
      </c>
      <c r="X34" s="330" t="s">
        <v>60</v>
      </c>
      <c r="Y34" s="335" t="s">
        <v>8421</v>
      </c>
      <c r="Z34" s="339" t="s">
        <v>8422</v>
      </c>
      <c r="AA34" s="330" t="s">
        <v>60</v>
      </c>
      <c r="AB34" s="332">
        <v>40.049999999999997</v>
      </c>
      <c r="AC34" s="332">
        <v>2.2200000000000002</v>
      </c>
      <c r="AD34" s="332">
        <v>30.04</v>
      </c>
      <c r="AE34" s="332">
        <v>30.22</v>
      </c>
      <c r="AF34" s="332">
        <v>19.87</v>
      </c>
      <c r="AG34" s="332">
        <v>3681.23</v>
      </c>
      <c r="AH34" s="332">
        <v>2504.4699999999998</v>
      </c>
      <c r="AI34" s="336">
        <v>170.3</v>
      </c>
      <c r="AJ34" s="336">
        <v>56.6</v>
      </c>
      <c r="AK34" s="336">
        <v>3234.1</v>
      </c>
      <c r="AL34" s="331" t="s">
        <v>8328</v>
      </c>
      <c r="AM34" s="331" t="s">
        <v>8329</v>
      </c>
      <c r="AN34" s="332">
        <v>253.79</v>
      </c>
      <c r="AO34" s="332">
        <v>241.05</v>
      </c>
      <c r="AP34" s="332">
        <v>144.59</v>
      </c>
    </row>
    <row r="35" spans="1:42" ht="101.25">
      <c r="A35" s="329">
        <v>44428</v>
      </c>
      <c r="B35" s="330" t="s">
        <v>8405</v>
      </c>
      <c r="C35" s="330" t="s">
        <v>562</v>
      </c>
      <c r="D35" s="331" t="s">
        <v>61</v>
      </c>
      <c r="E35" s="331" t="s">
        <v>77</v>
      </c>
      <c r="F35" s="338">
        <v>0.64400000000000002</v>
      </c>
      <c r="G35" s="330" t="s">
        <v>60</v>
      </c>
      <c r="H35" s="330" t="s">
        <v>563</v>
      </c>
      <c r="I35" s="331" t="s">
        <v>564</v>
      </c>
      <c r="J35" s="329">
        <v>44428</v>
      </c>
      <c r="K35" s="333" t="s">
        <v>491</v>
      </c>
      <c r="L35" s="334" t="s">
        <v>60</v>
      </c>
      <c r="M35" s="335" t="s">
        <v>8406</v>
      </c>
      <c r="N35" s="335" t="s">
        <v>8407</v>
      </c>
      <c r="O35" s="335" t="s">
        <v>8408</v>
      </c>
      <c r="P35" s="336">
        <v>70.8</v>
      </c>
      <c r="Q35" s="331" t="s">
        <v>8409</v>
      </c>
      <c r="R35" s="339" t="s">
        <v>8410</v>
      </c>
      <c r="S35" s="333" t="s">
        <v>8411</v>
      </c>
      <c r="T35" s="331" t="s">
        <v>6917</v>
      </c>
      <c r="U35" s="331" t="s">
        <v>492</v>
      </c>
      <c r="V35" s="335" t="s">
        <v>60</v>
      </c>
      <c r="W35" s="333" t="s">
        <v>60</v>
      </c>
      <c r="X35" s="330" t="s">
        <v>60</v>
      </c>
      <c r="Y35" s="335" t="s">
        <v>8412</v>
      </c>
      <c r="Z35" s="333" t="s">
        <v>8413</v>
      </c>
      <c r="AA35" s="343">
        <v>0.85699999999999998</v>
      </c>
      <c r="AB35" s="332">
        <v>4.26</v>
      </c>
      <c r="AC35" s="332">
        <v>1.05</v>
      </c>
      <c r="AD35" s="341" t="s">
        <v>60</v>
      </c>
      <c r="AE35" s="341" t="s">
        <v>60</v>
      </c>
      <c r="AF35" s="341" t="s">
        <v>60</v>
      </c>
      <c r="AG35" s="341" t="s">
        <v>60</v>
      </c>
      <c r="AH35" s="332">
        <v>1.1499999999999999</v>
      </c>
      <c r="AI35" s="338">
        <v>0.17899999999999999</v>
      </c>
      <c r="AJ35" s="338">
        <v>-7.0999999999999994E-2</v>
      </c>
      <c r="AK35" s="332">
        <v>1.19</v>
      </c>
      <c r="AL35" s="331" t="s">
        <v>8328</v>
      </c>
      <c r="AM35" s="331" t="s">
        <v>8329</v>
      </c>
      <c r="AN35" s="332">
        <v>245.53</v>
      </c>
      <c r="AO35" s="332">
        <v>245.53</v>
      </c>
      <c r="AP35" s="332">
        <v>431.25</v>
      </c>
    </row>
    <row r="36" spans="1:42" ht="409.5">
      <c r="A36" s="329">
        <v>44223</v>
      </c>
      <c r="B36" s="330" t="s">
        <v>2975</v>
      </c>
      <c r="C36" s="330" t="s">
        <v>60</v>
      </c>
      <c r="D36" s="331" t="s">
        <v>61</v>
      </c>
      <c r="E36" s="331" t="s">
        <v>67</v>
      </c>
      <c r="F36" s="332">
        <v>2201.66</v>
      </c>
      <c r="G36" s="330" t="s">
        <v>2976</v>
      </c>
      <c r="H36" s="330" t="s">
        <v>2977</v>
      </c>
      <c r="I36" s="331" t="s">
        <v>2978</v>
      </c>
      <c r="J36" s="329">
        <v>44223</v>
      </c>
      <c r="K36" s="333" t="s">
        <v>491</v>
      </c>
      <c r="L36" s="329">
        <v>44348</v>
      </c>
      <c r="M36" s="335" t="s">
        <v>11909</v>
      </c>
      <c r="N36" s="335" t="s">
        <v>60</v>
      </c>
      <c r="O36" s="335" t="s">
        <v>60</v>
      </c>
      <c r="P36" s="341" t="s">
        <v>60</v>
      </c>
      <c r="Q36" s="331" t="s">
        <v>8331</v>
      </c>
      <c r="R36" s="337" t="s">
        <v>11910</v>
      </c>
      <c r="S36" s="333" t="s">
        <v>11911</v>
      </c>
      <c r="T36" s="331" t="s">
        <v>6915</v>
      </c>
      <c r="U36" s="331" t="s">
        <v>11848</v>
      </c>
      <c r="V36" s="335" t="s">
        <v>11912</v>
      </c>
      <c r="W36" s="339" t="s">
        <v>11913</v>
      </c>
      <c r="X36" s="330" t="s">
        <v>60</v>
      </c>
      <c r="Y36" s="335" t="s">
        <v>11914</v>
      </c>
      <c r="Z36" s="339" t="s">
        <v>11915</v>
      </c>
      <c r="AA36" s="330" t="s">
        <v>60</v>
      </c>
      <c r="AB36" s="341" t="s">
        <v>60</v>
      </c>
      <c r="AC36" s="332">
        <v>114.61</v>
      </c>
      <c r="AD36" s="332">
        <v>8.91</v>
      </c>
      <c r="AE36" s="332">
        <v>60.57</v>
      </c>
      <c r="AF36" s="332">
        <v>3.88</v>
      </c>
      <c r="AG36" s="332">
        <v>2041.48</v>
      </c>
      <c r="AH36" s="332">
        <v>869.41</v>
      </c>
      <c r="AI36" s="336">
        <v>531.70000000000005</v>
      </c>
      <c r="AJ36" s="336">
        <v>-81.400000000000006</v>
      </c>
      <c r="AK36" s="336">
        <v>1581</v>
      </c>
      <c r="AL36" s="331" t="s">
        <v>8328</v>
      </c>
      <c r="AM36" s="331" t="s">
        <v>8329</v>
      </c>
      <c r="AN36" s="332">
        <v>238.43</v>
      </c>
      <c r="AO36" s="332">
        <v>293.17</v>
      </c>
      <c r="AP36" s="332">
        <v>255.51</v>
      </c>
    </row>
    <row r="37" spans="1:42" ht="191.25">
      <c r="A37" s="329">
        <v>44512</v>
      </c>
      <c r="B37" s="330" t="s">
        <v>2979</v>
      </c>
      <c r="C37" s="330" t="s">
        <v>60</v>
      </c>
      <c r="D37" s="331" t="s">
        <v>61</v>
      </c>
      <c r="E37" s="331" t="s">
        <v>67</v>
      </c>
      <c r="F37" s="332">
        <v>37</v>
      </c>
      <c r="G37" s="330" t="s">
        <v>2980</v>
      </c>
      <c r="H37" s="330" t="s">
        <v>60</v>
      </c>
      <c r="I37" s="331" t="s">
        <v>2981</v>
      </c>
      <c r="J37" s="329">
        <v>44512</v>
      </c>
      <c r="K37" s="333" t="s">
        <v>491</v>
      </c>
      <c r="L37" s="329">
        <v>44557</v>
      </c>
      <c r="M37" s="335" t="s">
        <v>11916</v>
      </c>
      <c r="N37" s="335" t="s">
        <v>11917</v>
      </c>
      <c r="O37" s="335" t="s">
        <v>60</v>
      </c>
      <c r="P37" s="341" t="s">
        <v>60</v>
      </c>
      <c r="Q37" s="331" t="s">
        <v>11611</v>
      </c>
      <c r="R37" s="339" t="s">
        <v>11918</v>
      </c>
      <c r="S37" s="333" t="s">
        <v>8539</v>
      </c>
      <c r="T37" s="331" t="s">
        <v>6917</v>
      </c>
      <c r="U37" s="331" t="s">
        <v>11848</v>
      </c>
      <c r="V37" s="335" t="s">
        <v>11919</v>
      </c>
      <c r="W37" s="333" t="s">
        <v>9983</v>
      </c>
      <c r="X37" s="330" t="s">
        <v>60</v>
      </c>
      <c r="Y37" s="335" t="s">
        <v>60</v>
      </c>
      <c r="Z37" s="333" t="s">
        <v>60</v>
      </c>
      <c r="AA37" s="330" t="s">
        <v>60</v>
      </c>
      <c r="AB37" s="332">
        <v>27.55</v>
      </c>
      <c r="AC37" s="332">
        <v>1.1299999999999999</v>
      </c>
      <c r="AD37" s="332">
        <v>12.73</v>
      </c>
      <c r="AE37" s="332">
        <v>20.23</v>
      </c>
      <c r="AF37" s="338">
        <v>0.755</v>
      </c>
      <c r="AG37" s="332">
        <v>43.33</v>
      </c>
      <c r="AH37" s="332">
        <v>55.66</v>
      </c>
      <c r="AI37" s="336">
        <v>57.3</v>
      </c>
      <c r="AJ37" s="332">
        <v>2.1800000000000002</v>
      </c>
      <c r="AK37" s="336">
        <v>63.5</v>
      </c>
      <c r="AL37" s="331" t="s">
        <v>8328</v>
      </c>
      <c r="AM37" s="331" t="s">
        <v>8329</v>
      </c>
      <c r="AN37" s="332">
        <v>226.61</v>
      </c>
      <c r="AO37" s="332">
        <v>225.36</v>
      </c>
      <c r="AP37" s="332">
        <v>231.06</v>
      </c>
    </row>
    <row r="38" spans="1:42" ht="348.75">
      <c r="A38" s="329">
        <v>44091</v>
      </c>
      <c r="B38" s="330" t="s">
        <v>2982</v>
      </c>
      <c r="C38" s="330" t="s">
        <v>60</v>
      </c>
      <c r="D38" s="331" t="s">
        <v>61</v>
      </c>
      <c r="E38" s="331" t="s">
        <v>67</v>
      </c>
      <c r="F38" s="332">
        <v>399.97</v>
      </c>
      <c r="G38" s="330" t="s">
        <v>2983</v>
      </c>
      <c r="H38" s="330" t="s">
        <v>60</v>
      </c>
      <c r="I38" s="331" t="s">
        <v>2984</v>
      </c>
      <c r="J38" s="329">
        <v>44091</v>
      </c>
      <c r="K38" s="333" t="s">
        <v>491</v>
      </c>
      <c r="L38" s="329">
        <v>44196</v>
      </c>
      <c r="M38" s="335" t="s">
        <v>11920</v>
      </c>
      <c r="N38" s="335" t="s">
        <v>60</v>
      </c>
      <c r="O38" s="335" t="s">
        <v>60</v>
      </c>
      <c r="P38" s="341" t="s">
        <v>60</v>
      </c>
      <c r="Q38" s="331" t="s">
        <v>10291</v>
      </c>
      <c r="R38" s="339" t="s">
        <v>11921</v>
      </c>
      <c r="S38" s="333" t="s">
        <v>10037</v>
      </c>
      <c r="T38" s="331" t="s">
        <v>6921</v>
      </c>
      <c r="U38" s="331" t="s">
        <v>11848</v>
      </c>
      <c r="V38" s="335" t="s">
        <v>11922</v>
      </c>
      <c r="W38" s="339" t="s">
        <v>11923</v>
      </c>
      <c r="X38" s="330" t="s">
        <v>60</v>
      </c>
      <c r="Y38" s="335" t="s">
        <v>60</v>
      </c>
      <c r="Z38" s="333" t="s">
        <v>60</v>
      </c>
      <c r="AA38" s="330" t="s">
        <v>60</v>
      </c>
      <c r="AB38" s="332">
        <v>13.45</v>
      </c>
      <c r="AC38" s="332">
        <v>3.56</v>
      </c>
      <c r="AD38" s="341" t="s">
        <v>60</v>
      </c>
      <c r="AE38" s="341" t="s">
        <v>60</v>
      </c>
      <c r="AF38" s="341" t="s">
        <v>60</v>
      </c>
      <c r="AG38" s="341" t="s">
        <v>60</v>
      </c>
      <c r="AH38" s="332">
        <v>399.97</v>
      </c>
      <c r="AI38" s="341" t="s">
        <v>60</v>
      </c>
      <c r="AJ38" s="341" t="s">
        <v>60</v>
      </c>
      <c r="AK38" s="341" t="s">
        <v>60</v>
      </c>
      <c r="AL38" s="331" t="s">
        <v>8328</v>
      </c>
      <c r="AM38" s="331" t="s">
        <v>8329</v>
      </c>
      <c r="AN38" s="332">
        <v>222.95</v>
      </c>
      <c r="AO38" s="332">
        <v>215.82</v>
      </c>
      <c r="AP38" s="332">
        <v>182.58</v>
      </c>
    </row>
    <row r="39" spans="1:42" ht="101.25">
      <c r="A39" s="329">
        <v>44564</v>
      </c>
      <c r="B39" s="330" t="s">
        <v>2985</v>
      </c>
      <c r="C39" s="330" t="s">
        <v>60</v>
      </c>
      <c r="D39" s="331" t="s">
        <v>61</v>
      </c>
      <c r="E39" s="331" t="s">
        <v>67</v>
      </c>
      <c r="F39" s="332">
        <v>46.51</v>
      </c>
      <c r="G39" s="330" t="s">
        <v>2986</v>
      </c>
      <c r="H39" s="330" t="s">
        <v>60</v>
      </c>
      <c r="I39" s="331" t="s">
        <v>2987</v>
      </c>
      <c r="J39" s="329">
        <v>44564</v>
      </c>
      <c r="K39" s="333" t="s">
        <v>491</v>
      </c>
      <c r="L39" s="329">
        <v>44785</v>
      </c>
      <c r="M39" s="335" t="s">
        <v>11924</v>
      </c>
      <c r="N39" s="335" t="s">
        <v>11925</v>
      </c>
      <c r="O39" s="335" t="s">
        <v>60</v>
      </c>
      <c r="P39" s="341" t="s">
        <v>60</v>
      </c>
      <c r="Q39" s="331" t="s">
        <v>8537</v>
      </c>
      <c r="R39" s="339" t="s">
        <v>11926</v>
      </c>
      <c r="S39" s="333" t="s">
        <v>11927</v>
      </c>
      <c r="T39" s="331" t="s">
        <v>6917</v>
      </c>
      <c r="U39" s="331" t="s">
        <v>11848</v>
      </c>
      <c r="V39" s="335" t="s">
        <v>60</v>
      </c>
      <c r="W39" s="333" t="s">
        <v>8916</v>
      </c>
      <c r="X39" s="330" t="s">
        <v>60</v>
      </c>
      <c r="Y39" s="335" t="s">
        <v>60</v>
      </c>
      <c r="Z39" s="333" t="s">
        <v>60</v>
      </c>
      <c r="AA39" s="330" t="s">
        <v>60</v>
      </c>
      <c r="AB39" s="341" t="s">
        <v>60</v>
      </c>
      <c r="AC39" s="338">
        <v>0.95099999999999996</v>
      </c>
      <c r="AD39" s="341" t="s">
        <v>60</v>
      </c>
      <c r="AE39" s="341" t="s">
        <v>60</v>
      </c>
      <c r="AF39" s="338">
        <v>6.9000000000000006E-2</v>
      </c>
      <c r="AG39" s="332">
        <v>11.69</v>
      </c>
      <c r="AH39" s="332">
        <v>66.63</v>
      </c>
      <c r="AI39" s="336">
        <v>169.5</v>
      </c>
      <c r="AJ39" s="336">
        <v>-48.7</v>
      </c>
      <c r="AK39" s="336">
        <v>96</v>
      </c>
      <c r="AL39" s="331" t="s">
        <v>8328</v>
      </c>
      <c r="AM39" s="331" t="s">
        <v>8329</v>
      </c>
      <c r="AN39" s="332">
        <v>222.7</v>
      </c>
      <c r="AO39" s="332">
        <v>252.67</v>
      </c>
      <c r="AP39" s="332">
        <v>226.98</v>
      </c>
    </row>
    <row r="40" spans="1:42" ht="236.25">
      <c r="A40" s="329">
        <v>44085</v>
      </c>
      <c r="B40" s="330" t="s">
        <v>2988</v>
      </c>
      <c r="C40" s="330" t="s">
        <v>60</v>
      </c>
      <c r="D40" s="331" t="s">
        <v>61</v>
      </c>
      <c r="E40" s="331" t="s">
        <v>67</v>
      </c>
      <c r="F40" s="332">
        <v>42.91</v>
      </c>
      <c r="G40" s="330" t="s">
        <v>2989</v>
      </c>
      <c r="H40" s="330" t="s">
        <v>60</v>
      </c>
      <c r="I40" s="331" t="s">
        <v>2990</v>
      </c>
      <c r="J40" s="329">
        <v>44085</v>
      </c>
      <c r="K40" s="333" t="s">
        <v>491</v>
      </c>
      <c r="L40" s="329">
        <v>44145</v>
      </c>
      <c r="M40" s="335" t="s">
        <v>11928</v>
      </c>
      <c r="N40" s="335" t="s">
        <v>60</v>
      </c>
      <c r="O40" s="335" t="s">
        <v>60</v>
      </c>
      <c r="P40" s="341" t="s">
        <v>60</v>
      </c>
      <c r="Q40" s="331" t="s">
        <v>10931</v>
      </c>
      <c r="R40" s="339" t="s">
        <v>11929</v>
      </c>
      <c r="S40" s="333" t="s">
        <v>11930</v>
      </c>
      <c r="T40" s="331" t="s">
        <v>6921</v>
      </c>
      <c r="U40" s="331" t="s">
        <v>11848</v>
      </c>
      <c r="V40" s="335" t="s">
        <v>11931</v>
      </c>
      <c r="W40" s="333" t="s">
        <v>8629</v>
      </c>
      <c r="X40" s="330" t="s">
        <v>60</v>
      </c>
      <c r="Y40" s="335" t="s">
        <v>60</v>
      </c>
      <c r="Z40" s="333" t="s">
        <v>60</v>
      </c>
      <c r="AA40" s="330" t="s">
        <v>60</v>
      </c>
      <c r="AB40" s="332">
        <v>42.13</v>
      </c>
      <c r="AC40" s="332">
        <v>5.98</v>
      </c>
      <c r="AD40" s="332">
        <v>22.06</v>
      </c>
      <c r="AE40" s="332">
        <v>44.07</v>
      </c>
      <c r="AF40" s="332">
        <v>1.58</v>
      </c>
      <c r="AG40" s="332">
        <v>40.89</v>
      </c>
      <c r="AH40" s="332">
        <v>36.99</v>
      </c>
      <c r="AI40" s="341" t="s">
        <v>60</v>
      </c>
      <c r="AJ40" s="341" t="s">
        <v>60</v>
      </c>
      <c r="AK40" s="341" t="s">
        <v>60</v>
      </c>
      <c r="AL40" s="331" t="s">
        <v>8328</v>
      </c>
      <c r="AM40" s="331" t="s">
        <v>8329</v>
      </c>
      <c r="AN40" s="332">
        <v>208.5</v>
      </c>
      <c r="AO40" s="332">
        <v>193.81</v>
      </c>
      <c r="AP40" s="332">
        <v>177.93</v>
      </c>
    </row>
    <row r="41" spans="1:42" ht="393.75">
      <c r="A41" s="329">
        <v>44754</v>
      </c>
      <c r="B41" s="330" t="s">
        <v>2991</v>
      </c>
      <c r="C41" s="330" t="s">
        <v>60</v>
      </c>
      <c r="D41" s="331" t="s">
        <v>61</v>
      </c>
      <c r="E41" s="331" t="s">
        <v>67</v>
      </c>
      <c r="F41" s="332">
        <v>191.89</v>
      </c>
      <c r="G41" s="330" t="s">
        <v>2992</v>
      </c>
      <c r="H41" s="330" t="s">
        <v>60</v>
      </c>
      <c r="I41" s="331" t="s">
        <v>2993</v>
      </c>
      <c r="J41" s="329">
        <v>44754</v>
      </c>
      <c r="K41" s="333" t="s">
        <v>491</v>
      </c>
      <c r="L41" s="329">
        <v>44796</v>
      </c>
      <c r="M41" s="335" t="s">
        <v>11932</v>
      </c>
      <c r="N41" s="335" t="s">
        <v>11933</v>
      </c>
      <c r="O41" s="335" t="s">
        <v>11934</v>
      </c>
      <c r="P41" s="341" t="s">
        <v>60</v>
      </c>
      <c r="Q41" s="331" t="s">
        <v>8748</v>
      </c>
      <c r="R41" s="339" t="s">
        <v>11935</v>
      </c>
      <c r="S41" s="333" t="s">
        <v>8813</v>
      </c>
      <c r="T41" s="331" t="s">
        <v>6921</v>
      </c>
      <c r="U41" s="331" t="s">
        <v>11848</v>
      </c>
      <c r="V41" s="335" t="s">
        <v>11936</v>
      </c>
      <c r="W41" s="337" t="s">
        <v>11937</v>
      </c>
      <c r="X41" s="330" t="s">
        <v>60</v>
      </c>
      <c r="Y41" s="335" t="s">
        <v>60</v>
      </c>
      <c r="Z41" s="333" t="s">
        <v>60</v>
      </c>
      <c r="AA41" s="330" t="s">
        <v>60</v>
      </c>
      <c r="AB41" s="332">
        <v>42.59</v>
      </c>
      <c r="AC41" s="332">
        <v>2.67</v>
      </c>
      <c r="AD41" s="332">
        <v>25.04</v>
      </c>
      <c r="AE41" s="332">
        <v>154.05000000000001</v>
      </c>
      <c r="AF41" s="332">
        <v>2.39</v>
      </c>
      <c r="AG41" s="332">
        <v>165.14</v>
      </c>
      <c r="AH41" s="332">
        <v>171.93</v>
      </c>
      <c r="AI41" s="336">
        <v>69.099999999999994</v>
      </c>
      <c r="AJ41" s="332">
        <v>4.04</v>
      </c>
      <c r="AK41" s="336">
        <v>75.400000000000006</v>
      </c>
      <c r="AL41" s="331" t="s">
        <v>8328</v>
      </c>
      <c r="AM41" s="331" t="s">
        <v>8329</v>
      </c>
      <c r="AN41" s="332">
        <v>207.02</v>
      </c>
      <c r="AO41" s="332">
        <v>207.02</v>
      </c>
      <c r="AP41" s="332">
        <v>152.88999999999999</v>
      </c>
    </row>
    <row r="42" spans="1:42" ht="157.5">
      <c r="A42" s="329">
        <v>44041</v>
      </c>
      <c r="B42" s="330" t="s">
        <v>2994</v>
      </c>
      <c r="C42" s="330" t="s">
        <v>60</v>
      </c>
      <c r="D42" s="331" t="s">
        <v>61</v>
      </c>
      <c r="E42" s="331" t="s">
        <v>67</v>
      </c>
      <c r="F42" s="332">
        <v>116.83</v>
      </c>
      <c r="G42" s="330" t="s">
        <v>2995</v>
      </c>
      <c r="H42" s="330" t="s">
        <v>60</v>
      </c>
      <c r="I42" s="331" t="s">
        <v>2996</v>
      </c>
      <c r="J42" s="329">
        <v>44041</v>
      </c>
      <c r="K42" s="333" t="s">
        <v>491</v>
      </c>
      <c r="L42" s="329">
        <v>44113</v>
      </c>
      <c r="M42" s="335" t="s">
        <v>11938</v>
      </c>
      <c r="N42" s="335" t="s">
        <v>60</v>
      </c>
      <c r="O42" s="335" t="s">
        <v>60</v>
      </c>
      <c r="P42" s="341" t="s">
        <v>60</v>
      </c>
      <c r="Q42" s="331" t="s">
        <v>8991</v>
      </c>
      <c r="R42" s="333" t="s">
        <v>11939</v>
      </c>
      <c r="S42" s="333" t="s">
        <v>8800</v>
      </c>
      <c r="T42" s="331" t="s">
        <v>6921</v>
      </c>
      <c r="U42" s="331" t="s">
        <v>11848</v>
      </c>
      <c r="V42" s="335" t="s">
        <v>11940</v>
      </c>
      <c r="W42" s="333" t="s">
        <v>10383</v>
      </c>
      <c r="X42" s="340">
        <v>49.8</v>
      </c>
      <c r="Y42" s="335" t="s">
        <v>60</v>
      </c>
      <c r="Z42" s="333" t="s">
        <v>60</v>
      </c>
      <c r="AA42" s="330" t="s">
        <v>60</v>
      </c>
      <c r="AB42" s="341" t="s">
        <v>60</v>
      </c>
      <c r="AC42" s="332">
        <v>2.19</v>
      </c>
      <c r="AD42" s="341" t="s">
        <v>60</v>
      </c>
      <c r="AE42" s="341" t="s">
        <v>60</v>
      </c>
      <c r="AF42" s="341" t="s">
        <v>60</v>
      </c>
      <c r="AG42" s="332">
        <v>116.83</v>
      </c>
      <c r="AH42" s="332">
        <v>113.1</v>
      </c>
      <c r="AI42" s="341" t="s">
        <v>60</v>
      </c>
      <c r="AJ42" s="341" t="s">
        <v>60</v>
      </c>
      <c r="AK42" s="341" t="s">
        <v>60</v>
      </c>
      <c r="AL42" s="331" t="s">
        <v>8328</v>
      </c>
      <c r="AM42" s="331" t="s">
        <v>8329</v>
      </c>
      <c r="AN42" s="332">
        <v>205.74</v>
      </c>
      <c r="AO42" s="332">
        <v>205.74</v>
      </c>
      <c r="AP42" s="332">
        <v>333.13</v>
      </c>
    </row>
    <row r="43" spans="1:42" ht="409.5">
      <c r="A43" s="329">
        <v>44431</v>
      </c>
      <c r="B43" s="330" t="s">
        <v>2997</v>
      </c>
      <c r="C43" s="330" t="s">
        <v>60</v>
      </c>
      <c r="D43" s="331" t="s">
        <v>61</v>
      </c>
      <c r="E43" s="331" t="s">
        <v>67</v>
      </c>
      <c r="F43" s="332">
        <v>1839.9</v>
      </c>
      <c r="G43" s="330" t="s">
        <v>2998</v>
      </c>
      <c r="H43" s="330" t="s">
        <v>2999</v>
      </c>
      <c r="I43" s="331" t="s">
        <v>3000</v>
      </c>
      <c r="J43" s="329">
        <v>44431</v>
      </c>
      <c r="K43" s="333" t="s">
        <v>491</v>
      </c>
      <c r="L43" s="329">
        <v>44517</v>
      </c>
      <c r="M43" s="335" t="s">
        <v>11941</v>
      </c>
      <c r="N43" s="335" t="s">
        <v>60</v>
      </c>
      <c r="O43" s="335" t="s">
        <v>60</v>
      </c>
      <c r="P43" s="341" t="s">
        <v>60</v>
      </c>
      <c r="Q43" s="331" t="s">
        <v>8547</v>
      </c>
      <c r="R43" s="333" t="s">
        <v>8548</v>
      </c>
      <c r="S43" s="333" t="s">
        <v>8556</v>
      </c>
      <c r="T43" s="331" t="s">
        <v>6921</v>
      </c>
      <c r="U43" s="331" t="s">
        <v>11848</v>
      </c>
      <c r="V43" s="335" t="s">
        <v>11942</v>
      </c>
      <c r="W43" s="333" t="s">
        <v>11943</v>
      </c>
      <c r="X43" s="340">
        <v>278252</v>
      </c>
      <c r="Y43" s="335" t="s">
        <v>11944</v>
      </c>
      <c r="Z43" s="339" t="s">
        <v>11945</v>
      </c>
      <c r="AA43" s="330" t="s">
        <v>60</v>
      </c>
      <c r="AB43" s="341" t="s">
        <v>60</v>
      </c>
      <c r="AC43" s="332">
        <v>8.0500000000000007</v>
      </c>
      <c r="AD43" s="341" t="s">
        <v>60</v>
      </c>
      <c r="AE43" s="341" t="s">
        <v>60</v>
      </c>
      <c r="AF43" s="341" t="s">
        <v>60</v>
      </c>
      <c r="AG43" s="332">
        <v>1882.92</v>
      </c>
      <c r="AH43" s="332">
        <v>1962.14</v>
      </c>
      <c r="AI43" s="338">
        <v>4.2999999999999997E-2</v>
      </c>
      <c r="AJ43" s="336">
        <v>-55.9</v>
      </c>
      <c r="AK43" s="336">
        <v>300.8</v>
      </c>
      <c r="AL43" s="331" t="s">
        <v>8328</v>
      </c>
      <c r="AM43" s="331" t="s">
        <v>8329</v>
      </c>
      <c r="AN43" s="332">
        <v>200.45</v>
      </c>
      <c r="AO43" s="332">
        <v>192.21</v>
      </c>
      <c r="AP43" s="332">
        <v>159.85</v>
      </c>
    </row>
    <row r="44" spans="1:42" ht="225">
      <c r="A44" s="329">
        <v>43903</v>
      </c>
      <c r="B44" s="330" t="s">
        <v>569</v>
      </c>
      <c r="C44" s="330" t="s">
        <v>570</v>
      </c>
      <c r="D44" s="331" t="s">
        <v>61</v>
      </c>
      <c r="E44" s="331" t="s">
        <v>77</v>
      </c>
      <c r="F44" s="332">
        <v>37.9</v>
      </c>
      <c r="G44" s="330" t="s">
        <v>571</v>
      </c>
      <c r="H44" s="330" t="s">
        <v>572</v>
      </c>
      <c r="I44" s="331" t="s">
        <v>573</v>
      </c>
      <c r="J44" s="329">
        <v>43903</v>
      </c>
      <c r="K44" s="333" t="s">
        <v>491</v>
      </c>
      <c r="L44" s="334" t="s">
        <v>60</v>
      </c>
      <c r="M44" s="335" t="s">
        <v>8617</v>
      </c>
      <c r="N44" s="335" t="s">
        <v>8618</v>
      </c>
      <c r="O44" s="335" t="s">
        <v>8619</v>
      </c>
      <c r="P44" s="336">
        <v>232.5</v>
      </c>
      <c r="Q44" s="331" t="s">
        <v>8331</v>
      </c>
      <c r="R44" s="333" t="s">
        <v>8620</v>
      </c>
      <c r="S44" s="333" t="s">
        <v>8621</v>
      </c>
      <c r="T44" s="331" t="s">
        <v>6915</v>
      </c>
      <c r="U44" s="331" t="s">
        <v>492</v>
      </c>
      <c r="V44" s="335" t="s">
        <v>8622</v>
      </c>
      <c r="W44" s="333" t="s">
        <v>8551</v>
      </c>
      <c r="X44" s="330" t="s">
        <v>60</v>
      </c>
      <c r="Y44" s="335" t="s">
        <v>8623</v>
      </c>
      <c r="Z44" s="333" t="s">
        <v>8624</v>
      </c>
      <c r="AA44" s="330" t="s">
        <v>60</v>
      </c>
      <c r="AB44" s="341" t="s">
        <v>60</v>
      </c>
      <c r="AC44" s="332">
        <v>12.87</v>
      </c>
      <c r="AD44" s="341" t="s">
        <v>60</v>
      </c>
      <c r="AE44" s="341" t="s">
        <v>60</v>
      </c>
      <c r="AF44" s="332">
        <v>8.2200000000000006</v>
      </c>
      <c r="AG44" s="332">
        <v>37.9</v>
      </c>
      <c r="AH44" s="332">
        <v>35.36</v>
      </c>
      <c r="AI44" s="336">
        <v>21.4</v>
      </c>
      <c r="AJ44" s="336">
        <v>-24.5</v>
      </c>
      <c r="AK44" s="336">
        <v>53.4</v>
      </c>
      <c r="AL44" s="331" t="s">
        <v>8328</v>
      </c>
      <c r="AM44" s="331" t="s">
        <v>8329</v>
      </c>
      <c r="AN44" s="332">
        <v>200</v>
      </c>
      <c r="AO44" s="332">
        <v>106.9</v>
      </c>
      <c r="AP44" s="332">
        <v>66.67</v>
      </c>
    </row>
    <row r="45" spans="1:42" ht="236.25">
      <c r="A45" s="329">
        <v>44132</v>
      </c>
      <c r="B45" s="330" t="s">
        <v>3001</v>
      </c>
      <c r="C45" s="330" t="s">
        <v>60</v>
      </c>
      <c r="D45" s="331" t="s">
        <v>61</v>
      </c>
      <c r="E45" s="331" t="s">
        <v>67</v>
      </c>
      <c r="F45" s="332">
        <v>41.85</v>
      </c>
      <c r="G45" s="330" t="s">
        <v>3002</v>
      </c>
      <c r="H45" s="330" t="s">
        <v>60</v>
      </c>
      <c r="I45" s="331" t="s">
        <v>3003</v>
      </c>
      <c r="J45" s="329">
        <v>44132</v>
      </c>
      <c r="K45" s="333" t="s">
        <v>491</v>
      </c>
      <c r="L45" s="329">
        <v>44246</v>
      </c>
      <c r="M45" s="335" t="s">
        <v>11946</v>
      </c>
      <c r="N45" s="335" t="s">
        <v>60</v>
      </c>
      <c r="O45" s="335" t="s">
        <v>60</v>
      </c>
      <c r="P45" s="341" t="s">
        <v>60</v>
      </c>
      <c r="Q45" s="331" t="s">
        <v>10445</v>
      </c>
      <c r="R45" s="333" t="s">
        <v>11947</v>
      </c>
      <c r="S45" s="333" t="s">
        <v>8742</v>
      </c>
      <c r="T45" s="331" t="s">
        <v>6917</v>
      </c>
      <c r="U45" s="331" t="s">
        <v>11848</v>
      </c>
      <c r="V45" s="335" t="s">
        <v>11948</v>
      </c>
      <c r="W45" s="333" t="s">
        <v>11949</v>
      </c>
      <c r="X45" s="340">
        <v>1428</v>
      </c>
      <c r="Y45" s="335" t="s">
        <v>60</v>
      </c>
      <c r="Z45" s="333" t="s">
        <v>60</v>
      </c>
      <c r="AA45" s="330" t="s">
        <v>60</v>
      </c>
      <c r="AB45" s="341" t="s">
        <v>60</v>
      </c>
      <c r="AC45" s="332">
        <v>1.57</v>
      </c>
      <c r="AD45" s="341" t="s">
        <v>60</v>
      </c>
      <c r="AE45" s="341" t="s">
        <v>60</v>
      </c>
      <c r="AF45" s="341" t="s">
        <v>60</v>
      </c>
      <c r="AG45" s="341" t="s">
        <v>60</v>
      </c>
      <c r="AH45" s="332">
        <v>41.56</v>
      </c>
      <c r="AI45" s="336">
        <v>18.3</v>
      </c>
      <c r="AJ45" s="332">
        <v>-1.22</v>
      </c>
      <c r="AK45" s="336">
        <v>29.5</v>
      </c>
      <c r="AL45" s="331" t="s">
        <v>8328</v>
      </c>
      <c r="AM45" s="331" t="s">
        <v>8329</v>
      </c>
      <c r="AN45" s="332">
        <v>199.63</v>
      </c>
      <c r="AO45" s="332">
        <v>174.66</v>
      </c>
      <c r="AP45" s="332">
        <v>218.96</v>
      </c>
    </row>
    <row r="46" spans="1:42" ht="67.5">
      <c r="A46" s="329">
        <v>44812</v>
      </c>
      <c r="B46" s="330" t="s">
        <v>574</v>
      </c>
      <c r="C46" s="330" t="s">
        <v>575</v>
      </c>
      <c r="D46" s="331" t="s">
        <v>61</v>
      </c>
      <c r="E46" s="331" t="s">
        <v>77</v>
      </c>
      <c r="F46" s="332">
        <v>72.849999999999994</v>
      </c>
      <c r="G46" s="330" t="s">
        <v>576</v>
      </c>
      <c r="H46" s="330" t="s">
        <v>60</v>
      </c>
      <c r="I46" s="331" t="s">
        <v>577</v>
      </c>
      <c r="J46" s="329">
        <v>44812</v>
      </c>
      <c r="K46" s="333" t="s">
        <v>491</v>
      </c>
      <c r="L46" s="334" t="s">
        <v>60</v>
      </c>
      <c r="M46" s="335" t="s">
        <v>8450</v>
      </c>
      <c r="N46" s="335" t="s">
        <v>60</v>
      </c>
      <c r="O46" s="335" t="s">
        <v>8451</v>
      </c>
      <c r="P46" s="336">
        <v>51.1</v>
      </c>
      <c r="Q46" s="331" t="s">
        <v>8351</v>
      </c>
      <c r="R46" s="333" t="s">
        <v>8452</v>
      </c>
      <c r="S46" s="333" t="s">
        <v>8453</v>
      </c>
      <c r="T46" s="331" t="s">
        <v>6917</v>
      </c>
      <c r="U46" s="331" t="s">
        <v>492</v>
      </c>
      <c r="V46" s="335" t="s">
        <v>8454</v>
      </c>
      <c r="W46" s="333" t="s">
        <v>8455</v>
      </c>
      <c r="X46" s="330" t="s">
        <v>60</v>
      </c>
      <c r="Y46" s="335" t="s">
        <v>60</v>
      </c>
      <c r="Z46" s="333" t="s">
        <v>60</v>
      </c>
      <c r="AA46" s="330" t="s">
        <v>60</v>
      </c>
      <c r="AB46" s="341" t="s">
        <v>60</v>
      </c>
      <c r="AC46" s="341" t="s">
        <v>60</v>
      </c>
      <c r="AD46" s="341" t="s">
        <v>60</v>
      </c>
      <c r="AE46" s="341" t="s">
        <v>60</v>
      </c>
      <c r="AF46" s="341" t="s">
        <v>60</v>
      </c>
      <c r="AG46" s="332">
        <v>72.63</v>
      </c>
      <c r="AH46" s="332">
        <v>34.07</v>
      </c>
      <c r="AI46" s="338">
        <v>3.7999999999999999E-2</v>
      </c>
      <c r="AJ46" s="332">
        <v>-7.92</v>
      </c>
      <c r="AK46" s="336">
        <v>13.3</v>
      </c>
      <c r="AL46" s="331" t="s">
        <v>8328</v>
      </c>
      <c r="AM46" s="331" t="s">
        <v>8329</v>
      </c>
      <c r="AN46" s="332">
        <v>198.51</v>
      </c>
      <c r="AO46" s="332">
        <v>173.97</v>
      </c>
      <c r="AP46" s="332">
        <v>852.38</v>
      </c>
    </row>
    <row r="47" spans="1:42" ht="270">
      <c r="A47" s="329">
        <v>43839</v>
      </c>
      <c r="B47" s="330" t="s">
        <v>3004</v>
      </c>
      <c r="C47" s="330" t="s">
        <v>60</v>
      </c>
      <c r="D47" s="331" t="s">
        <v>61</v>
      </c>
      <c r="E47" s="331" t="s">
        <v>67</v>
      </c>
      <c r="F47" s="332">
        <v>33.67</v>
      </c>
      <c r="G47" s="330" t="s">
        <v>3005</v>
      </c>
      <c r="H47" s="330" t="s">
        <v>60</v>
      </c>
      <c r="I47" s="331" t="s">
        <v>3006</v>
      </c>
      <c r="J47" s="329">
        <v>43839</v>
      </c>
      <c r="K47" s="333" t="s">
        <v>491</v>
      </c>
      <c r="L47" s="329">
        <v>43990</v>
      </c>
      <c r="M47" s="335" t="s">
        <v>11950</v>
      </c>
      <c r="N47" s="335" t="s">
        <v>60</v>
      </c>
      <c r="O47" s="335" t="s">
        <v>60</v>
      </c>
      <c r="P47" s="341" t="s">
        <v>60</v>
      </c>
      <c r="Q47" s="331" t="s">
        <v>9303</v>
      </c>
      <c r="R47" s="339" t="s">
        <v>11951</v>
      </c>
      <c r="S47" s="333" t="s">
        <v>9468</v>
      </c>
      <c r="T47" s="331" t="s">
        <v>6923</v>
      </c>
      <c r="U47" s="331" t="s">
        <v>11848</v>
      </c>
      <c r="V47" s="335" t="s">
        <v>11952</v>
      </c>
      <c r="W47" s="333" t="s">
        <v>9587</v>
      </c>
      <c r="X47" s="330" t="s">
        <v>60</v>
      </c>
      <c r="Y47" s="335" t="s">
        <v>60</v>
      </c>
      <c r="Z47" s="333" t="s">
        <v>60</v>
      </c>
      <c r="AA47" s="330" t="s">
        <v>60</v>
      </c>
      <c r="AB47" s="332">
        <v>6.33</v>
      </c>
      <c r="AC47" s="332">
        <v>2.74</v>
      </c>
      <c r="AD47" s="332">
        <v>6.1</v>
      </c>
      <c r="AE47" s="332">
        <v>6.76</v>
      </c>
      <c r="AF47" s="332">
        <v>1.06</v>
      </c>
      <c r="AG47" s="332">
        <v>32.880000000000003</v>
      </c>
      <c r="AH47" s="332">
        <v>29.54</v>
      </c>
      <c r="AI47" s="341" t="s">
        <v>60</v>
      </c>
      <c r="AJ47" s="341" t="s">
        <v>60</v>
      </c>
      <c r="AK47" s="341" t="s">
        <v>60</v>
      </c>
      <c r="AL47" s="331" t="s">
        <v>8328</v>
      </c>
      <c r="AM47" s="331" t="s">
        <v>8329</v>
      </c>
      <c r="AN47" s="332">
        <v>198.47</v>
      </c>
      <c r="AO47" s="332">
        <v>180.89</v>
      </c>
      <c r="AP47" s="332">
        <v>185.4</v>
      </c>
    </row>
    <row r="48" spans="1:42" ht="135">
      <c r="A48" s="329">
        <v>44362</v>
      </c>
      <c r="B48" s="330" t="s">
        <v>583</v>
      </c>
      <c r="C48" s="330" t="s">
        <v>584</v>
      </c>
      <c r="D48" s="331" t="s">
        <v>61</v>
      </c>
      <c r="E48" s="331" t="s">
        <v>77</v>
      </c>
      <c r="F48" s="332">
        <v>10.64</v>
      </c>
      <c r="G48" s="330" t="s">
        <v>585</v>
      </c>
      <c r="H48" s="330" t="s">
        <v>586</v>
      </c>
      <c r="I48" s="331" t="s">
        <v>587</v>
      </c>
      <c r="J48" s="329">
        <v>44362</v>
      </c>
      <c r="K48" s="333" t="s">
        <v>491</v>
      </c>
      <c r="L48" s="334" t="s">
        <v>60</v>
      </c>
      <c r="M48" s="335" t="s">
        <v>8423</v>
      </c>
      <c r="N48" s="335" t="s">
        <v>8424</v>
      </c>
      <c r="O48" s="335" t="s">
        <v>8425</v>
      </c>
      <c r="P48" s="336">
        <v>21.8</v>
      </c>
      <c r="Q48" s="331" t="s">
        <v>8426</v>
      </c>
      <c r="R48" s="339" t="s">
        <v>8427</v>
      </c>
      <c r="S48" s="333" t="s">
        <v>8428</v>
      </c>
      <c r="T48" s="331" t="s">
        <v>6923</v>
      </c>
      <c r="U48" s="331" t="s">
        <v>492</v>
      </c>
      <c r="V48" s="335" t="s">
        <v>8429</v>
      </c>
      <c r="W48" s="333" t="s">
        <v>8430</v>
      </c>
      <c r="X48" s="330" t="s">
        <v>60</v>
      </c>
      <c r="Y48" s="335" t="s">
        <v>8431</v>
      </c>
      <c r="Z48" s="333" t="s">
        <v>8430</v>
      </c>
      <c r="AA48" s="330" t="s">
        <v>60</v>
      </c>
      <c r="AB48" s="341" t="s">
        <v>60</v>
      </c>
      <c r="AC48" s="338">
        <v>0.751</v>
      </c>
      <c r="AD48" s="341" t="s">
        <v>60</v>
      </c>
      <c r="AE48" s="341" t="s">
        <v>60</v>
      </c>
      <c r="AF48" s="332">
        <v>6.41</v>
      </c>
      <c r="AG48" s="332">
        <v>23.52</v>
      </c>
      <c r="AH48" s="332">
        <v>26.28</v>
      </c>
      <c r="AI48" s="336">
        <v>14.3</v>
      </c>
      <c r="AJ48" s="338">
        <v>-0.114</v>
      </c>
      <c r="AK48" s="336">
        <v>43.7</v>
      </c>
      <c r="AL48" s="331" t="s">
        <v>8328</v>
      </c>
      <c r="AM48" s="331" t="s">
        <v>8329</v>
      </c>
      <c r="AN48" s="332">
        <v>191.67</v>
      </c>
      <c r="AO48" s="332">
        <v>191.67</v>
      </c>
      <c r="AP48" s="332">
        <v>218.18</v>
      </c>
    </row>
    <row r="49" spans="1:42" ht="292.5">
      <c r="A49" s="329">
        <v>44865</v>
      </c>
      <c r="B49" s="330" t="s">
        <v>588</v>
      </c>
      <c r="C49" s="330" t="s">
        <v>589</v>
      </c>
      <c r="D49" s="331" t="s">
        <v>61</v>
      </c>
      <c r="E49" s="331" t="s">
        <v>77</v>
      </c>
      <c r="F49" s="332">
        <v>25.82</v>
      </c>
      <c r="G49" s="330" t="s">
        <v>590</v>
      </c>
      <c r="H49" s="330" t="s">
        <v>591</v>
      </c>
      <c r="I49" s="331" t="s">
        <v>592</v>
      </c>
      <c r="J49" s="329">
        <v>44865</v>
      </c>
      <c r="K49" s="333" t="s">
        <v>491</v>
      </c>
      <c r="L49" s="334" t="s">
        <v>60</v>
      </c>
      <c r="M49" s="335" t="s">
        <v>8577</v>
      </c>
      <c r="N49" s="335" t="s">
        <v>8578</v>
      </c>
      <c r="O49" s="335" t="s">
        <v>60</v>
      </c>
      <c r="P49" s="336">
        <v>20.100000000000001</v>
      </c>
      <c r="Q49" s="331" t="s">
        <v>8356</v>
      </c>
      <c r="R49" s="339" t="s">
        <v>8579</v>
      </c>
      <c r="S49" s="333" t="s">
        <v>8580</v>
      </c>
      <c r="T49" s="331" t="s">
        <v>6915</v>
      </c>
      <c r="U49" s="331" t="s">
        <v>492</v>
      </c>
      <c r="V49" s="335" t="s">
        <v>8581</v>
      </c>
      <c r="W49" s="333" t="s">
        <v>8582</v>
      </c>
      <c r="X49" s="340">
        <v>212.6</v>
      </c>
      <c r="Y49" s="335" t="s">
        <v>8583</v>
      </c>
      <c r="Z49" s="333" t="s">
        <v>8584</v>
      </c>
      <c r="AA49" s="340">
        <v>210.8</v>
      </c>
      <c r="AB49" s="341" t="s">
        <v>60</v>
      </c>
      <c r="AC49" s="332">
        <v>3.78</v>
      </c>
      <c r="AD49" s="341" t="s">
        <v>60</v>
      </c>
      <c r="AE49" s="341" t="s">
        <v>60</v>
      </c>
      <c r="AF49" s="338">
        <v>0.54800000000000004</v>
      </c>
      <c r="AG49" s="332">
        <v>28.4</v>
      </c>
      <c r="AH49" s="332">
        <v>20.149999999999999</v>
      </c>
      <c r="AI49" s="336">
        <v>54.8</v>
      </c>
      <c r="AJ49" s="336">
        <v>-20</v>
      </c>
      <c r="AK49" s="336">
        <v>53.8</v>
      </c>
      <c r="AL49" s="331" t="s">
        <v>8328</v>
      </c>
      <c r="AM49" s="331" t="s">
        <v>8329</v>
      </c>
      <c r="AN49" s="332">
        <v>190.32</v>
      </c>
      <c r="AO49" s="332">
        <v>114.29</v>
      </c>
      <c r="AP49" s="332">
        <v>52.54</v>
      </c>
    </row>
    <row r="50" spans="1:42" ht="191.25">
      <c r="A50" s="329">
        <v>44148</v>
      </c>
      <c r="B50" s="330" t="s">
        <v>593</v>
      </c>
      <c r="C50" s="330" t="s">
        <v>594</v>
      </c>
      <c r="D50" s="331" t="s">
        <v>61</v>
      </c>
      <c r="E50" s="331" t="s">
        <v>67</v>
      </c>
      <c r="F50" s="332">
        <v>5101.63</v>
      </c>
      <c r="G50" s="330" t="s">
        <v>595</v>
      </c>
      <c r="H50" s="330" t="s">
        <v>596</v>
      </c>
      <c r="I50" s="331" t="s">
        <v>597</v>
      </c>
      <c r="J50" s="329">
        <v>44148</v>
      </c>
      <c r="K50" s="333" t="s">
        <v>491</v>
      </c>
      <c r="L50" s="329">
        <v>44403</v>
      </c>
      <c r="M50" s="335" t="s">
        <v>8432</v>
      </c>
      <c r="N50" s="335" t="s">
        <v>8433</v>
      </c>
      <c r="O50" s="335" t="s">
        <v>60</v>
      </c>
      <c r="P50" s="336">
        <v>922.7</v>
      </c>
      <c r="Q50" s="331" t="s">
        <v>8386</v>
      </c>
      <c r="R50" s="333" t="s">
        <v>8434</v>
      </c>
      <c r="S50" s="333" t="s">
        <v>8435</v>
      </c>
      <c r="T50" s="331" t="s">
        <v>6919</v>
      </c>
      <c r="U50" s="331" t="s">
        <v>492</v>
      </c>
      <c r="V50" s="335" t="s">
        <v>8436</v>
      </c>
      <c r="W50" s="333" t="s">
        <v>8437</v>
      </c>
      <c r="X50" s="330" t="s">
        <v>60</v>
      </c>
      <c r="Y50" s="335" t="s">
        <v>8438</v>
      </c>
      <c r="Z50" s="333" t="s">
        <v>8439</v>
      </c>
      <c r="AA50" s="340">
        <v>26582.400000000001</v>
      </c>
      <c r="AB50" s="332">
        <v>28.73</v>
      </c>
      <c r="AC50" s="332">
        <v>1.36</v>
      </c>
      <c r="AD50" s="332">
        <v>14.34</v>
      </c>
      <c r="AE50" s="332">
        <v>20.2</v>
      </c>
      <c r="AF50" s="332">
        <v>2</v>
      </c>
      <c r="AG50" s="332">
        <v>4812.62</v>
      </c>
      <c r="AH50" s="332">
        <v>3164.58</v>
      </c>
      <c r="AI50" s="336">
        <v>1900.2</v>
      </c>
      <c r="AJ50" s="336">
        <v>-14.5</v>
      </c>
      <c r="AK50" s="336">
        <v>3632.1</v>
      </c>
      <c r="AL50" s="331" t="s">
        <v>8328</v>
      </c>
      <c r="AM50" s="331" t="s">
        <v>8329</v>
      </c>
      <c r="AN50" s="332">
        <v>187.33</v>
      </c>
      <c r="AO50" s="332">
        <v>187.33</v>
      </c>
      <c r="AP50" s="332">
        <v>184.09</v>
      </c>
    </row>
    <row r="51" spans="1:42" ht="112.5">
      <c r="A51" s="329">
        <v>43924</v>
      </c>
      <c r="B51" s="330" t="s">
        <v>598</v>
      </c>
      <c r="C51" s="330" t="s">
        <v>599</v>
      </c>
      <c r="D51" s="331" t="s">
        <v>61</v>
      </c>
      <c r="E51" s="331" t="s">
        <v>67</v>
      </c>
      <c r="F51" s="332">
        <v>90.58</v>
      </c>
      <c r="G51" s="330" t="s">
        <v>600</v>
      </c>
      <c r="H51" s="330" t="s">
        <v>60</v>
      </c>
      <c r="I51" s="331" t="s">
        <v>601</v>
      </c>
      <c r="J51" s="329">
        <v>43924</v>
      </c>
      <c r="K51" s="333" t="s">
        <v>491</v>
      </c>
      <c r="L51" s="329">
        <v>44183</v>
      </c>
      <c r="M51" s="335" t="s">
        <v>8456</v>
      </c>
      <c r="N51" s="335" t="s">
        <v>8457</v>
      </c>
      <c r="O51" s="335" t="s">
        <v>8458</v>
      </c>
      <c r="P51" s="336">
        <v>31.1</v>
      </c>
      <c r="Q51" s="331" t="s">
        <v>8459</v>
      </c>
      <c r="R51" s="333" t="s">
        <v>8460</v>
      </c>
      <c r="S51" s="333" t="s">
        <v>8461</v>
      </c>
      <c r="T51" s="331" t="s">
        <v>6917</v>
      </c>
      <c r="U51" s="331" t="s">
        <v>492</v>
      </c>
      <c r="V51" s="335" t="s">
        <v>8462</v>
      </c>
      <c r="W51" s="333" t="s">
        <v>8463</v>
      </c>
      <c r="X51" s="330" t="s">
        <v>60</v>
      </c>
      <c r="Y51" s="335" t="s">
        <v>60</v>
      </c>
      <c r="Z51" s="333" t="s">
        <v>60</v>
      </c>
      <c r="AA51" s="330" t="s">
        <v>60</v>
      </c>
      <c r="AB51" s="332">
        <v>16.010000000000002</v>
      </c>
      <c r="AC51" s="332">
        <v>4.43</v>
      </c>
      <c r="AD51" s="332">
        <v>8.94</v>
      </c>
      <c r="AE51" s="332">
        <v>10.49</v>
      </c>
      <c r="AF51" s="332">
        <v>1.36</v>
      </c>
      <c r="AG51" s="332">
        <v>96.07</v>
      </c>
      <c r="AH51" s="332">
        <v>93.25</v>
      </c>
      <c r="AI51" s="336">
        <v>82.3</v>
      </c>
      <c r="AJ51" s="332">
        <v>4.84</v>
      </c>
      <c r="AK51" s="336">
        <v>50.7</v>
      </c>
      <c r="AL51" s="331" t="s">
        <v>8328</v>
      </c>
      <c r="AM51" s="331" t="s">
        <v>8329</v>
      </c>
      <c r="AN51" s="332">
        <v>185.75</v>
      </c>
      <c r="AO51" s="332">
        <v>170.85</v>
      </c>
      <c r="AP51" s="332">
        <v>162.56</v>
      </c>
    </row>
    <row r="52" spans="1:42" ht="146.25">
      <c r="A52" s="329">
        <v>44692</v>
      </c>
      <c r="B52" s="330" t="s">
        <v>3007</v>
      </c>
      <c r="C52" s="330" t="s">
        <v>60</v>
      </c>
      <c r="D52" s="331" t="s">
        <v>61</v>
      </c>
      <c r="E52" s="331" t="s">
        <v>67</v>
      </c>
      <c r="F52" s="332">
        <v>21.61</v>
      </c>
      <c r="G52" s="330" t="s">
        <v>3008</v>
      </c>
      <c r="H52" s="330" t="s">
        <v>3009</v>
      </c>
      <c r="I52" s="331" t="s">
        <v>3010</v>
      </c>
      <c r="J52" s="329">
        <v>44692</v>
      </c>
      <c r="K52" s="333" t="s">
        <v>491</v>
      </c>
      <c r="L52" s="329">
        <v>44875</v>
      </c>
      <c r="M52" s="335" t="s">
        <v>11953</v>
      </c>
      <c r="N52" s="335" t="s">
        <v>11954</v>
      </c>
      <c r="O52" s="335" t="s">
        <v>11955</v>
      </c>
      <c r="P52" s="341" t="s">
        <v>60</v>
      </c>
      <c r="Q52" s="331" t="s">
        <v>8331</v>
      </c>
      <c r="R52" s="333" t="s">
        <v>11956</v>
      </c>
      <c r="S52" s="333" t="s">
        <v>8790</v>
      </c>
      <c r="T52" s="331" t="s">
        <v>6921</v>
      </c>
      <c r="U52" s="331" t="s">
        <v>11848</v>
      </c>
      <c r="V52" s="335" t="s">
        <v>11957</v>
      </c>
      <c r="W52" s="333" t="s">
        <v>11958</v>
      </c>
      <c r="X52" s="340">
        <v>16</v>
      </c>
      <c r="Y52" s="335" t="s">
        <v>11959</v>
      </c>
      <c r="Z52" s="333" t="s">
        <v>10383</v>
      </c>
      <c r="AA52" s="330" t="s">
        <v>60</v>
      </c>
      <c r="AB52" s="341" t="s">
        <v>60</v>
      </c>
      <c r="AC52" s="338">
        <v>0.80400000000000005</v>
      </c>
      <c r="AD52" s="341" t="s">
        <v>60</v>
      </c>
      <c r="AE52" s="341" t="s">
        <v>60</v>
      </c>
      <c r="AF52" s="332">
        <v>1.28</v>
      </c>
      <c r="AG52" s="332">
        <v>9.1300000000000008</v>
      </c>
      <c r="AH52" s="332">
        <v>18.84</v>
      </c>
      <c r="AI52" s="332">
        <v>5.53</v>
      </c>
      <c r="AJ52" s="336">
        <v>-21.9</v>
      </c>
      <c r="AK52" s="336">
        <v>32.299999999999997</v>
      </c>
      <c r="AL52" s="331" t="s">
        <v>8328</v>
      </c>
      <c r="AM52" s="331" t="s">
        <v>8329</v>
      </c>
      <c r="AN52" s="332">
        <v>185.45</v>
      </c>
      <c r="AO52" s="332">
        <v>185.45</v>
      </c>
      <c r="AP52" s="332">
        <v>107.6</v>
      </c>
    </row>
    <row r="53" spans="1:42" ht="157.5">
      <c r="A53" s="329">
        <v>43867</v>
      </c>
      <c r="B53" s="330" t="s">
        <v>3011</v>
      </c>
      <c r="C53" s="330" t="s">
        <v>60</v>
      </c>
      <c r="D53" s="331" t="s">
        <v>61</v>
      </c>
      <c r="E53" s="331" t="s">
        <v>67</v>
      </c>
      <c r="F53" s="338">
        <v>0.98</v>
      </c>
      <c r="G53" s="330" t="s">
        <v>3012</v>
      </c>
      <c r="H53" s="330" t="s">
        <v>60</v>
      </c>
      <c r="I53" s="331" t="s">
        <v>3013</v>
      </c>
      <c r="J53" s="329">
        <v>43867</v>
      </c>
      <c r="K53" s="333" t="s">
        <v>491</v>
      </c>
      <c r="L53" s="329">
        <v>43927</v>
      </c>
      <c r="M53" s="335" t="s">
        <v>11960</v>
      </c>
      <c r="N53" s="335" t="s">
        <v>60</v>
      </c>
      <c r="O53" s="335" t="s">
        <v>60</v>
      </c>
      <c r="P53" s="341" t="s">
        <v>60</v>
      </c>
      <c r="Q53" s="331" t="s">
        <v>8795</v>
      </c>
      <c r="R53" s="337" t="s">
        <v>11961</v>
      </c>
      <c r="S53" s="333" t="s">
        <v>8800</v>
      </c>
      <c r="T53" s="331" t="s">
        <v>6921</v>
      </c>
      <c r="U53" s="331" t="s">
        <v>11848</v>
      </c>
      <c r="V53" s="335" t="s">
        <v>11962</v>
      </c>
      <c r="W53" s="333" t="s">
        <v>10077</v>
      </c>
      <c r="X53" s="330" t="s">
        <v>60</v>
      </c>
      <c r="Y53" s="335" t="s">
        <v>60</v>
      </c>
      <c r="Z53" s="333" t="s">
        <v>60</v>
      </c>
      <c r="AA53" s="330" t="s">
        <v>60</v>
      </c>
      <c r="AB53" s="341" t="s">
        <v>60</v>
      </c>
      <c r="AC53" s="332">
        <v>1.1000000000000001</v>
      </c>
      <c r="AD53" s="341" t="s">
        <v>60</v>
      </c>
      <c r="AE53" s="341" t="s">
        <v>60</v>
      </c>
      <c r="AF53" s="338">
        <v>0.48599999999999999</v>
      </c>
      <c r="AG53" s="338">
        <v>0.59399999999999997</v>
      </c>
      <c r="AH53" s="338">
        <v>0.92600000000000005</v>
      </c>
      <c r="AI53" s="341" t="s">
        <v>60</v>
      </c>
      <c r="AJ53" s="341" t="s">
        <v>60</v>
      </c>
      <c r="AK53" s="341" t="s">
        <v>60</v>
      </c>
      <c r="AL53" s="331" t="s">
        <v>8328</v>
      </c>
      <c r="AM53" s="331" t="s">
        <v>8329</v>
      </c>
      <c r="AN53" s="332">
        <v>185.27</v>
      </c>
      <c r="AO53" s="332">
        <v>185.27</v>
      </c>
      <c r="AP53" s="332">
        <v>327.95</v>
      </c>
    </row>
    <row r="54" spans="1:42" ht="236.25">
      <c r="A54" s="329">
        <v>44575</v>
      </c>
      <c r="B54" s="330" t="s">
        <v>3014</v>
      </c>
      <c r="C54" s="330" t="s">
        <v>60</v>
      </c>
      <c r="D54" s="331" t="s">
        <v>61</v>
      </c>
      <c r="E54" s="331" t="s">
        <v>67</v>
      </c>
      <c r="F54" s="332">
        <v>8.75</v>
      </c>
      <c r="G54" s="330" t="s">
        <v>3015</v>
      </c>
      <c r="H54" s="330" t="s">
        <v>3016</v>
      </c>
      <c r="I54" s="331" t="s">
        <v>3017</v>
      </c>
      <c r="J54" s="329">
        <v>44575</v>
      </c>
      <c r="K54" s="333" t="s">
        <v>491</v>
      </c>
      <c r="L54" s="329">
        <v>44655</v>
      </c>
      <c r="M54" s="335" t="s">
        <v>11963</v>
      </c>
      <c r="N54" s="335" t="s">
        <v>60</v>
      </c>
      <c r="O54" s="335" t="s">
        <v>60</v>
      </c>
      <c r="P54" s="341" t="s">
        <v>60</v>
      </c>
      <c r="Q54" s="331" t="s">
        <v>8469</v>
      </c>
      <c r="R54" s="339" t="s">
        <v>11964</v>
      </c>
      <c r="S54" s="333" t="s">
        <v>8842</v>
      </c>
      <c r="T54" s="331" t="s">
        <v>6923</v>
      </c>
      <c r="U54" s="331" t="s">
        <v>11848</v>
      </c>
      <c r="V54" s="335" t="s">
        <v>11965</v>
      </c>
      <c r="W54" s="333" t="s">
        <v>11966</v>
      </c>
      <c r="X54" s="330" t="s">
        <v>60</v>
      </c>
      <c r="Y54" s="335" t="s">
        <v>11967</v>
      </c>
      <c r="Z54" s="333" t="s">
        <v>10047</v>
      </c>
      <c r="AA54" s="330" t="s">
        <v>60</v>
      </c>
      <c r="AB54" s="341" t="s">
        <v>60</v>
      </c>
      <c r="AC54" s="332">
        <v>1.98</v>
      </c>
      <c r="AD54" s="341" t="s">
        <v>60</v>
      </c>
      <c r="AE54" s="341" t="s">
        <v>60</v>
      </c>
      <c r="AF54" s="332">
        <v>1.05</v>
      </c>
      <c r="AG54" s="332">
        <v>3.94</v>
      </c>
      <c r="AH54" s="332">
        <v>8.39</v>
      </c>
      <c r="AI54" s="332">
        <v>3.75</v>
      </c>
      <c r="AJ54" s="332">
        <v>-1.56</v>
      </c>
      <c r="AK54" s="332">
        <v>7.4</v>
      </c>
      <c r="AL54" s="331" t="s">
        <v>8328</v>
      </c>
      <c r="AM54" s="331" t="s">
        <v>8329</v>
      </c>
      <c r="AN54" s="332">
        <v>183.92</v>
      </c>
      <c r="AO54" s="332">
        <v>183.92</v>
      </c>
      <c r="AP54" s="332">
        <v>183.92</v>
      </c>
    </row>
    <row r="55" spans="1:42" ht="157.5">
      <c r="A55" s="329">
        <v>43929</v>
      </c>
      <c r="B55" s="330" t="s">
        <v>3018</v>
      </c>
      <c r="C55" s="330" t="s">
        <v>60</v>
      </c>
      <c r="D55" s="331" t="s">
        <v>61</v>
      </c>
      <c r="E55" s="331" t="s">
        <v>67</v>
      </c>
      <c r="F55" s="332">
        <v>16.54</v>
      </c>
      <c r="G55" s="330" t="s">
        <v>3019</v>
      </c>
      <c r="H55" s="330" t="s">
        <v>3020</v>
      </c>
      <c r="I55" s="331" t="s">
        <v>3021</v>
      </c>
      <c r="J55" s="329">
        <v>43929</v>
      </c>
      <c r="K55" s="333" t="s">
        <v>491</v>
      </c>
      <c r="L55" s="329">
        <v>44040</v>
      </c>
      <c r="M55" s="335" t="s">
        <v>11968</v>
      </c>
      <c r="N55" s="335" t="s">
        <v>60</v>
      </c>
      <c r="O55" s="335" t="s">
        <v>60</v>
      </c>
      <c r="P55" s="341" t="s">
        <v>60</v>
      </c>
      <c r="Q55" s="331" t="s">
        <v>8836</v>
      </c>
      <c r="R55" s="333" t="s">
        <v>9048</v>
      </c>
      <c r="S55" s="333" t="s">
        <v>8471</v>
      </c>
      <c r="T55" s="331" t="s">
        <v>6917</v>
      </c>
      <c r="U55" s="331" t="s">
        <v>11848</v>
      </c>
      <c r="V55" s="335" t="s">
        <v>11969</v>
      </c>
      <c r="W55" s="333" t="s">
        <v>10620</v>
      </c>
      <c r="X55" s="340">
        <v>35</v>
      </c>
      <c r="Y55" s="335" t="s">
        <v>60</v>
      </c>
      <c r="Z55" s="333" t="s">
        <v>8644</v>
      </c>
      <c r="AA55" s="330" t="s">
        <v>60</v>
      </c>
      <c r="AB55" s="341" t="s">
        <v>60</v>
      </c>
      <c r="AC55" s="332">
        <v>2.73</v>
      </c>
      <c r="AD55" s="341" t="s">
        <v>60</v>
      </c>
      <c r="AE55" s="341" t="s">
        <v>60</v>
      </c>
      <c r="AF55" s="332">
        <v>21.58</v>
      </c>
      <c r="AG55" s="332">
        <v>13.44</v>
      </c>
      <c r="AH55" s="332">
        <v>15.36</v>
      </c>
      <c r="AI55" s="341" t="s">
        <v>60</v>
      </c>
      <c r="AJ55" s="341" t="s">
        <v>60</v>
      </c>
      <c r="AK55" s="341" t="s">
        <v>60</v>
      </c>
      <c r="AL55" s="331" t="s">
        <v>8328</v>
      </c>
      <c r="AM55" s="331" t="s">
        <v>8329</v>
      </c>
      <c r="AN55" s="332">
        <v>183.64</v>
      </c>
      <c r="AO55" s="332">
        <v>183.64</v>
      </c>
      <c r="AP55" s="332">
        <v>95</v>
      </c>
    </row>
    <row r="56" spans="1:42" ht="270">
      <c r="A56" s="329">
        <v>44075</v>
      </c>
      <c r="B56" s="330" t="s">
        <v>3022</v>
      </c>
      <c r="C56" s="330" t="s">
        <v>60</v>
      </c>
      <c r="D56" s="331" t="s">
        <v>61</v>
      </c>
      <c r="E56" s="331" t="s">
        <v>67</v>
      </c>
      <c r="F56" s="332">
        <v>29.9</v>
      </c>
      <c r="G56" s="330" t="s">
        <v>3023</v>
      </c>
      <c r="H56" s="330" t="s">
        <v>3024</v>
      </c>
      <c r="I56" s="331" t="s">
        <v>3025</v>
      </c>
      <c r="J56" s="329">
        <v>44075</v>
      </c>
      <c r="K56" s="333" t="s">
        <v>491</v>
      </c>
      <c r="L56" s="329">
        <v>44083</v>
      </c>
      <c r="M56" s="335" t="s">
        <v>11970</v>
      </c>
      <c r="N56" s="335" t="s">
        <v>60</v>
      </c>
      <c r="O56" s="335" t="s">
        <v>60</v>
      </c>
      <c r="P56" s="341" t="s">
        <v>60</v>
      </c>
      <c r="Q56" s="331" t="s">
        <v>9180</v>
      </c>
      <c r="R56" s="339" t="s">
        <v>11971</v>
      </c>
      <c r="S56" s="333" t="s">
        <v>10335</v>
      </c>
      <c r="T56" s="331" t="s">
        <v>6921</v>
      </c>
      <c r="U56" s="331" t="s">
        <v>11848</v>
      </c>
      <c r="V56" s="335" t="s">
        <v>11972</v>
      </c>
      <c r="W56" s="333" t="s">
        <v>10383</v>
      </c>
      <c r="X56" s="340">
        <v>25.5</v>
      </c>
      <c r="Y56" s="335" t="s">
        <v>11973</v>
      </c>
      <c r="Z56" s="333" t="s">
        <v>9832</v>
      </c>
      <c r="AA56" s="330" t="s">
        <v>60</v>
      </c>
      <c r="AB56" s="341" t="s">
        <v>60</v>
      </c>
      <c r="AC56" s="338">
        <v>0.67900000000000005</v>
      </c>
      <c r="AD56" s="341" t="s">
        <v>60</v>
      </c>
      <c r="AE56" s="341" t="s">
        <v>60</v>
      </c>
      <c r="AF56" s="341" t="s">
        <v>60</v>
      </c>
      <c r="AG56" s="341" t="s">
        <v>60</v>
      </c>
      <c r="AH56" s="332">
        <v>16.760000000000002</v>
      </c>
      <c r="AI56" s="336">
        <v>11.7</v>
      </c>
      <c r="AJ56" s="338">
        <v>-0.501</v>
      </c>
      <c r="AK56" s="336">
        <v>27.2</v>
      </c>
      <c r="AL56" s="331" t="s">
        <v>8328</v>
      </c>
      <c r="AM56" s="331" t="s">
        <v>8329</v>
      </c>
      <c r="AN56" s="332">
        <v>182.07</v>
      </c>
      <c r="AO56" s="332">
        <v>252.59</v>
      </c>
      <c r="AP56" s="332">
        <v>323.11</v>
      </c>
    </row>
    <row r="57" spans="1:42" ht="409.5">
      <c r="A57" s="329">
        <v>44074</v>
      </c>
      <c r="B57" s="330" t="s">
        <v>3026</v>
      </c>
      <c r="C57" s="330" t="s">
        <v>60</v>
      </c>
      <c r="D57" s="331" t="s">
        <v>61</v>
      </c>
      <c r="E57" s="331" t="s">
        <v>67</v>
      </c>
      <c r="F57" s="332">
        <v>2103.48</v>
      </c>
      <c r="G57" s="330" t="s">
        <v>3027</v>
      </c>
      <c r="H57" s="330" t="s">
        <v>3028</v>
      </c>
      <c r="I57" s="331" t="s">
        <v>3029</v>
      </c>
      <c r="J57" s="329">
        <v>44074</v>
      </c>
      <c r="K57" s="333" t="s">
        <v>491</v>
      </c>
      <c r="L57" s="329">
        <v>44113</v>
      </c>
      <c r="M57" s="335" t="s">
        <v>11974</v>
      </c>
      <c r="N57" s="335" t="s">
        <v>60</v>
      </c>
      <c r="O57" s="335" t="s">
        <v>60</v>
      </c>
      <c r="P57" s="341" t="s">
        <v>60</v>
      </c>
      <c r="Q57" s="331" t="s">
        <v>8547</v>
      </c>
      <c r="R57" s="333" t="s">
        <v>11975</v>
      </c>
      <c r="S57" s="333" t="s">
        <v>8602</v>
      </c>
      <c r="T57" s="331" t="s">
        <v>6921</v>
      </c>
      <c r="U57" s="331" t="s">
        <v>11848</v>
      </c>
      <c r="V57" s="335" t="s">
        <v>11976</v>
      </c>
      <c r="W57" s="333" t="s">
        <v>11977</v>
      </c>
      <c r="X57" s="330" t="s">
        <v>60</v>
      </c>
      <c r="Y57" s="335" t="s">
        <v>11978</v>
      </c>
      <c r="Z57" s="339" t="s">
        <v>11979</v>
      </c>
      <c r="AA57" s="330" t="s">
        <v>60</v>
      </c>
      <c r="AB57" s="341" t="s">
        <v>60</v>
      </c>
      <c r="AC57" s="332">
        <v>12.71</v>
      </c>
      <c r="AD57" s="341" t="s">
        <v>60</v>
      </c>
      <c r="AE57" s="341" t="s">
        <v>60</v>
      </c>
      <c r="AF57" s="341" t="s">
        <v>60</v>
      </c>
      <c r="AG57" s="332">
        <v>2232.3200000000002</v>
      </c>
      <c r="AH57" s="332">
        <v>2286.29</v>
      </c>
      <c r="AI57" s="341" t="s">
        <v>60</v>
      </c>
      <c r="AJ57" s="341" t="s">
        <v>60</v>
      </c>
      <c r="AK57" s="341" t="s">
        <v>60</v>
      </c>
      <c r="AL57" s="331" t="s">
        <v>8328</v>
      </c>
      <c r="AM57" s="331" t="s">
        <v>8329</v>
      </c>
      <c r="AN57" s="332">
        <v>173.81</v>
      </c>
      <c r="AO57" s="332">
        <v>176.44</v>
      </c>
      <c r="AP57" s="332">
        <v>161.16999999999999</v>
      </c>
    </row>
    <row r="58" spans="1:42" ht="409.5">
      <c r="A58" s="329">
        <v>44144</v>
      </c>
      <c r="B58" s="330" t="s">
        <v>3030</v>
      </c>
      <c r="C58" s="330" t="s">
        <v>60</v>
      </c>
      <c r="D58" s="331" t="s">
        <v>61</v>
      </c>
      <c r="E58" s="331" t="s">
        <v>67</v>
      </c>
      <c r="F58" s="332">
        <v>379.7</v>
      </c>
      <c r="G58" s="330" t="s">
        <v>3031</v>
      </c>
      <c r="H58" s="330" t="s">
        <v>3032</v>
      </c>
      <c r="I58" s="331" t="s">
        <v>3033</v>
      </c>
      <c r="J58" s="329">
        <v>44144</v>
      </c>
      <c r="K58" s="333" t="s">
        <v>491</v>
      </c>
      <c r="L58" s="329">
        <v>44263</v>
      </c>
      <c r="M58" s="335" t="s">
        <v>11980</v>
      </c>
      <c r="N58" s="335" t="s">
        <v>60</v>
      </c>
      <c r="O58" s="335" t="s">
        <v>60</v>
      </c>
      <c r="P58" s="341" t="s">
        <v>60</v>
      </c>
      <c r="Q58" s="331" t="s">
        <v>11366</v>
      </c>
      <c r="R58" s="339" t="s">
        <v>11981</v>
      </c>
      <c r="S58" s="333" t="s">
        <v>9948</v>
      </c>
      <c r="T58" s="331" t="s">
        <v>6915</v>
      </c>
      <c r="U58" s="331" t="s">
        <v>11848</v>
      </c>
      <c r="V58" s="335" t="s">
        <v>11982</v>
      </c>
      <c r="W58" s="333" t="s">
        <v>11983</v>
      </c>
      <c r="X58" s="330" t="s">
        <v>60</v>
      </c>
      <c r="Y58" s="335" t="s">
        <v>11984</v>
      </c>
      <c r="Z58" s="339" t="s">
        <v>11985</v>
      </c>
      <c r="AA58" s="330" t="s">
        <v>60</v>
      </c>
      <c r="AB58" s="341" t="s">
        <v>60</v>
      </c>
      <c r="AC58" s="332">
        <v>1.69</v>
      </c>
      <c r="AD58" s="332">
        <v>53.39</v>
      </c>
      <c r="AE58" s="341" t="s">
        <v>60</v>
      </c>
      <c r="AF58" s="338">
        <v>0.56899999999999995</v>
      </c>
      <c r="AG58" s="332">
        <v>321.18</v>
      </c>
      <c r="AH58" s="332">
        <v>176.69</v>
      </c>
      <c r="AI58" s="341" t="s">
        <v>60</v>
      </c>
      <c r="AJ58" s="341" t="s">
        <v>60</v>
      </c>
      <c r="AK58" s="341" t="s">
        <v>60</v>
      </c>
      <c r="AL58" s="331" t="s">
        <v>8328</v>
      </c>
      <c r="AM58" s="331" t="s">
        <v>8329</v>
      </c>
      <c r="AN58" s="332">
        <v>172.41</v>
      </c>
      <c r="AO58" s="332">
        <v>148.74</v>
      </c>
      <c r="AP58" s="332">
        <v>112.25</v>
      </c>
    </row>
    <row r="59" spans="1:42" ht="180">
      <c r="A59" s="329">
        <v>44735</v>
      </c>
      <c r="B59" s="330" t="s">
        <v>8464</v>
      </c>
      <c r="C59" s="330" t="s">
        <v>8465</v>
      </c>
      <c r="D59" s="331" t="s">
        <v>61</v>
      </c>
      <c r="E59" s="331" t="s">
        <v>67</v>
      </c>
      <c r="F59" s="332">
        <v>81.58</v>
      </c>
      <c r="G59" s="330" t="s">
        <v>3035</v>
      </c>
      <c r="H59" s="330" t="s">
        <v>60</v>
      </c>
      <c r="I59" s="331" t="s">
        <v>3036</v>
      </c>
      <c r="J59" s="329">
        <v>44735</v>
      </c>
      <c r="K59" s="333" t="s">
        <v>491</v>
      </c>
      <c r="L59" s="329">
        <v>44874</v>
      </c>
      <c r="M59" s="335" t="s">
        <v>8466</v>
      </c>
      <c r="N59" s="335" t="s">
        <v>8467</v>
      </c>
      <c r="O59" s="335" t="s">
        <v>8468</v>
      </c>
      <c r="P59" s="336">
        <v>80</v>
      </c>
      <c r="Q59" s="331" t="s">
        <v>8469</v>
      </c>
      <c r="R59" s="339" t="s">
        <v>8470</v>
      </c>
      <c r="S59" s="333" t="s">
        <v>8471</v>
      </c>
      <c r="T59" s="331" t="s">
        <v>6917</v>
      </c>
      <c r="U59" s="331" t="s">
        <v>492</v>
      </c>
      <c r="V59" s="335" t="s">
        <v>8472</v>
      </c>
      <c r="W59" s="333" t="s">
        <v>8473</v>
      </c>
      <c r="X59" s="330" t="s">
        <v>60</v>
      </c>
      <c r="Y59" s="335" t="s">
        <v>60</v>
      </c>
      <c r="Z59" s="333" t="s">
        <v>60</v>
      </c>
      <c r="AA59" s="330" t="s">
        <v>60</v>
      </c>
      <c r="AB59" s="341" t="s">
        <v>60</v>
      </c>
      <c r="AC59" s="332">
        <v>2.93</v>
      </c>
      <c r="AD59" s="341" t="s">
        <v>60</v>
      </c>
      <c r="AE59" s="341" t="s">
        <v>60</v>
      </c>
      <c r="AF59" s="332">
        <v>3.54</v>
      </c>
      <c r="AG59" s="332">
        <v>64.09</v>
      </c>
      <c r="AH59" s="332">
        <v>81.040000000000006</v>
      </c>
      <c r="AI59" s="336">
        <v>19.7</v>
      </c>
      <c r="AJ59" s="338">
        <v>-0.26900000000000002</v>
      </c>
      <c r="AK59" s="336">
        <v>52.6</v>
      </c>
      <c r="AL59" s="331" t="s">
        <v>8328</v>
      </c>
      <c r="AM59" s="331" t="s">
        <v>8329</v>
      </c>
      <c r="AN59" s="332">
        <v>171.64</v>
      </c>
      <c r="AO59" s="332">
        <v>167.96</v>
      </c>
      <c r="AP59" s="332">
        <v>179.29</v>
      </c>
    </row>
    <row r="60" spans="1:42" ht="101.25">
      <c r="A60" s="329">
        <v>44337</v>
      </c>
      <c r="B60" s="330" t="s">
        <v>3037</v>
      </c>
      <c r="C60" s="330" t="s">
        <v>60</v>
      </c>
      <c r="D60" s="331" t="s">
        <v>61</v>
      </c>
      <c r="E60" s="331" t="s">
        <v>77</v>
      </c>
      <c r="F60" s="332">
        <v>1.28</v>
      </c>
      <c r="G60" s="330" t="s">
        <v>3038</v>
      </c>
      <c r="H60" s="330" t="s">
        <v>60</v>
      </c>
      <c r="I60" s="331" t="s">
        <v>3039</v>
      </c>
      <c r="J60" s="329">
        <v>44337</v>
      </c>
      <c r="K60" s="333" t="s">
        <v>491</v>
      </c>
      <c r="L60" s="334" t="s">
        <v>60</v>
      </c>
      <c r="M60" s="335" t="s">
        <v>11986</v>
      </c>
      <c r="N60" s="335" t="s">
        <v>60</v>
      </c>
      <c r="O60" s="335" t="s">
        <v>60</v>
      </c>
      <c r="P60" s="341" t="s">
        <v>60</v>
      </c>
      <c r="Q60" s="331" t="s">
        <v>8360</v>
      </c>
      <c r="R60" s="333" t="s">
        <v>10508</v>
      </c>
      <c r="S60" s="333" t="s">
        <v>11581</v>
      </c>
      <c r="T60" s="331" t="s">
        <v>6915</v>
      </c>
      <c r="U60" s="331" t="s">
        <v>11848</v>
      </c>
      <c r="V60" s="335" t="s">
        <v>11987</v>
      </c>
      <c r="W60" s="333" t="s">
        <v>8551</v>
      </c>
      <c r="X60" s="330" t="s">
        <v>60</v>
      </c>
      <c r="Y60" s="335" t="s">
        <v>60</v>
      </c>
      <c r="Z60" s="333" t="s">
        <v>60</v>
      </c>
      <c r="AA60" s="330" t="s">
        <v>60</v>
      </c>
      <c r="AB60" s="341" t="s">
        <v>60</v>
      </c>
      <c r="AC60" s="341" t="s">
        <v>60</v>
      </c>
      <c r="AD60" s="341" t="s">
        <v>60</v>
      </c>
      <c r="AE60" s="341" t="s">
        <v>60</v>
      </c>
      <c r="AF60" s="341" t="s">
        <v>60</v>
      </c>
      <c r="AG60" s="332">
        <v>1.28</v>
      </c>
      <c r="AH60" s="332">
        <v>1.28</v>
      </c>
      <c r="AI60" s="341" t="s">
        <v>60</v>
      </c>
      <c r="AJ60" s="341" t="s">
        <v>60</v>
      </c>
      <c r="AK60" s="341" t="s">
        <v>60</v>
      </c>
      <c r="AL60" s="331" t="s">
        <v>8328</v>
      </c>
      <c r="AM60" s="331" t="s">
        <v>8329</v>
      </c>
      <c r="AN60" s="332">
        <v>169.89</v>
      </c>
      <c r="AO60" s="332">
        <v>169.89</v>
      </c>
      <c r="AP60" s="332">
        <v>169.89</v>
      </c>
    </row>
    <row r="61" spans="1:42" ht="371.25">
      <c r="A61" s="329">
        <v>43910</v>
      </c>
      <c r="B61" s="330" t="s">
        <v>3040</v>
      </c>
      <c r="C61" s="330" t="s">
        <v>60</v>
      </c>
      <c r="D61" s="331" t="s">
        <v>61</v>
      </c>
      <c r="E61" s="331" t="s">
        <v>67</v>
      </c>
      <c r="F61" s="332">
        <v>2716.03</v>
      </c>
      <c r="G61" s="330" t="s">
        <v>3041</v>
      </c>
      <c r="H61" s="330" t="s">
        <v>3042</v>
      </c>
      <c r="I61" s="331" t="s">
        <v>3043</v>
      </c>
      <c r="J61" s="329">
        <v>43910</v>
      </c>
      <c r="K61" s="333" t="s">
        <v>491</v>
      </c>
      <c r="L61" s="329">
        <v>43977</v>
      </c>
      <c r="M61" s="335" t="s">
        <v>11988</v>
      </c>
      <c r="N61" s="335" t="s">
        <v>60</v>
      </c>
      <c r="O61" s="335" t="s">
        <v>60</v>
      </c>
      <c r="P61" s="341" t="s">
        <v>60</v>
      </c>
      <c r="Q61" s="331" t="s">
        <v>8344</v>
      </c>
      <c r="R61" s="339" t="s">
        <v>11989</v>
      </c>
      <c r="S61" s="333" t="s">
        <v>11990</v>
      </c>
      <c r="T61" s="331" t="s">
        <v>6917</v>
      </c>
      <c r="U61" s="331" t="s">
        <v>11848</v>
      </c>
      <c r="V61" s="335" t="s">
        <v>11991</v>
      </c>
      <c r="W61" s="333" t="s">
        <v>9903</v>
      </c>
      <c r="X61" s="330" t="s">
        <v>60</v>
      </c>
      <c r="Y61" s="335" t="s">
        <v>11992</v>
      </c>
      <c r="Z61" s="339" t="s">
        <v>11993</v>
      </c>
      <c r="AA61" s="330" t="s">
        <v>60</v>
      </c>
      <c r="AB61" s="332">
        <v>82.17</v>
      </c>
      <c r="AC61" s="338">
        <v>0.71699999999999997</v>
      </c>
      <c r="AD61" s="332">
        <v>5.23</v>
      </c>
      <c r="AE61" s="332">
        <v>11.46</v>
      </c>
      <c r="AF61" s="338">
        <v>0.19500000000000001</v>
      </c>
      <c r="AG61" s="332">
        <v>2228.7800000000002</v>
      </c>
      <c r="AH61" s="332">
        <v>1376.19</v>
      </c>
      <c r="AI61" s="341" t="s">
        <v>60</v>
      </c>
      <c r="AJ61" s="341" t="s">
        <v>60</v>
      </c>
      <c r="AK61" s="341" t="s">
        <v>60</v>
      </c>
      <c r="AL61" s="331" t="s">
        <v>8328</v>
      </c>
      <c r="AM61" s="331" t="s">
        <v>8329</v>
      </c>
      <c r="AN61" s="332">
        <v>163.16</v>
      </c>
      <c r="AO61" s="332">
        <v>131.47999999999999</v>
      </c>
      <c r="AP61" s="332">
        <v>76.06</v>
      </c>
    </row>
    <row r="62" spans="1:42" ht="409.5">
      <c r="A62" s="329">
        <v>44070</v>
      </c>
      <c r="B62" s="330" t="s">
        <v>3044</v>
      </c>
      <c r="C62" s="330" t="s">
        <v>60</v>
      </c>
      <c r="D62" s="331" t="s">
        <v>61</v>
      </c>
      <c r="E62" s="331" t="s">
        <v>67</v>
      </c>
      <c r="F62" s="332">
        <v>32.96</v>
      </c>
      <c r="G62" s="330" t="s">
        <v>3045</v>
      </c>
      <c r="H62" s="330" t="s">
        <v>3046</v>
      </c>
      <c r="I62" s="331" t="s">
        <v>3047</v>
      </c>
      <c r="J62" s="329">
        <v>44070</v>
      </c>
      <c r="K62" s="333" t="s">
        <v>491</v>
      </c>
      <c r="L62" s="329">
        <v>44123</v>
      </c>
      <c r="M62" s="335" t="s">
        <v>11994</v>
      </c>
      <c r="N62" s="335" t="s">
        <v>60</v>
      </c>
      <c r="O62" s="335" t="s">
        <v>60</v>
      </c>
      <c r="P62" s="341" t="s">
        <v>60</v>
      </c>
      <c r="Q62" s="331" t="s">
        <v>8547</v>
      </c>
      <c r="R62" s="339" t="s">
        <v>11995</v>
      </c>
      <c r="S62" s="333" t="s">
        <v>8943</v>
      </c>
      <c r="T62" s="331" t="s">
        <v>6915</v>
      </c>
      <c r="U62" s="331" t="s">
        <v>11848</v>
      </c>
      <c r="V62" s="335" t="s">
        <v>11996</v>
      </c>
      <c r="W62" s="333" t="s">
        <v>11997</v>
      </c>
      <c r="X62" s="330" t="s">
        <v>60</v>
      </c>
      <c r="Y62" s="335" t="s">
        <v>11998</v>
      </c>
      <c r="Z62" s="339" t="s">
        <v>11999</v>
      </c>
      <c r="AA62" s="330" t="s">
        <v>60</v>
      </c>
      <c r="AB62" s="341" t="s">
        <v>60</v>
      </c>
      <c r="AC62" s="332">
        <v>1.63</v>
      </c>
      <c r="AD62" s="341" t="s">
        <v>60</v>
      </c>
      <c r="AE62" s="341" t="s">
        <v>60</v>
      </c>
      <c r="AF62" s="332">
        <v>7.07</v>
      </c>
      <c r="AG62" s="332">
        <v>37.42</v>
      </c>
      <c r="AH62" s="332">
        <v>38.369999999999997</v>
      </c>
      <c r="AI62" s="341" t="s">
        <v>60</v>
      </c>
      <c r="AJ62" s="341" t="s">
        <v>60</v>
      </c>
      <c r="AK62" s="341" t="s">
        <v>60</v>
      </c>
      <c r="AL62" s="331" t="s">
        <v>8328</v>
      </c>
      <c r="AM62" s="331" t="s">
        <v>8329</v>
      </c>
      <c r="AN62" s="332">
        <v>160</v>
      </c>
      <c r="AO62" s="332">
        <v>150</v>
      </c>
      <c r="AP62" s="332">
        <v>136.36000000000001</v>
      </c>
    </row>
    <row r="63" spans="1:42" ht="409.5">
      <c r="A63" s="329">
        <v>44438</v>
      </c>
      <c r="B63" s="330" t="s">
        <v>3048</v>
      </c>
      <c r="C63" s="330" t="s">
        <v>60</v>
      </c>
      <c r="D63" s="331" t="s">
        <v>61</v>
      </c>
      <c r="E63" s="331" t="s">
        <v>67</v>
      </c>
      <c r="F63" s="332">
        <v>103.1</v>
      </c>
      <c r="G63" s="330" t="s">
        <v>3049</v>
      </c>
      <c r="H63" s="330" t="s">
        <v>3050</v>
      </c>
      <c r="I63" s="331" t="s">
        <v>3051</v>
      </c>
      <c r="J63" s="329">
        <v>44438</v>
      </c>
      <c r="K63" s="333" t="s">
        <v>491</v>
      </c>
      <c r="L63" s="329">
        <v>44580</v>
      </c>
      <c r="M63" s="335" t="s">
        <v>12000</v>
      </c>
      <c r="N63" s="335" t="s">
        <v>60</v>
      </c>
      <c r="O63" s="335" t="s">
        <v>60</v>
      </c>
      <c r="P63" s="341" t="s">
        <v>60</v>
      </c>
      <c r="Q63" s="331" t="s">
        <v>8323</v>
      </c>
      <c r="R63" s="339" t="s">
        <v>12001</v>
      </c>
      <c r="S63" s="333" t="s">
        <v>8800</v>
      </c>
      <c r="T63" s="331" t="s">
        <v>6921</v>
      </c>
      <c r="U63" s="331" t="s">
        <v>11848</v>
      </c>
      <c r="V63" s="335" t="s">
        <v>12002</v>
      </c>
      <c r="W63" s="333" t="s">
        <v>12003</v>
      </c>
      <c r="X63" s="330" t="s">
        <v>60</v>
      </c>
      <c r="Y63" s="335" t="s">
        <v>12004</v>
      </c>
      <c r="Z63" s="339" t="s">
        <v>12005</v>
      </c>
      <c r="AA63" s="330" t="s">
        <v>60</v>
      </c>
      <c r="AB63" s="341" t="s">
        <v>60</v>
      </c>
      <c r="AC63" s="332">
        <v>5.0599999999999996</v>
      </c>
      <c r="AD63" s="341" t="s">
        <v>60</v>
      </c>
      <c r="AE63" s="341" t="s">
        <v>60</v>
      </c>
      <c r="AF63" s="332">
        <v>5.19</v>
      </c>
      <c r="AG63" s="332">
        <v>93.06</v>
      </c>
      <c r="AH63" s="332">
        <v>88.88</v>
      </c>
      <c r="AI63" s="336">
        <v>18.2</v>
      </c>
      <c r="AJ63" s="332">
        <v>-3.54</v>
      </c>
      <c r="AK63" s="341" t="s">
        <v>60</v>
      </c>
      <c r="AL63" s="331" t="s">
        <v>8328</v>
      </c>
      <c r="AM63" s="331" t="s">
        <v>8329</v>
      </c>
      <c r="AN63" s="332">
        <v>157.5</v>
      </c>
      <c r="AO63" s="332">
        <v>157.5</v>
      </c>
      <c r="AP63" s="332">
        <v>182.19</v>
      </c>
    </row>
    <row r="64" spans="1:42" ht="180">
      <c r="A64" s="329">
        <v>44362</v>
      </c>
      <c r="B64" s="330" t="s">
        <v>3052</v>
      </c>
      <c r="C64" s="330" t="s">
        <v>60</v>
      </c>
      <c r="D64" s="331" t="s">
        <v>61</v>
      </c>
      <c r="E64" s="331" t="s">
        <v>67</v>
      </c>
      <c r="F64" s="332">
        <v>62.49</v>
      </c>
      <c r="G64" s="330" t="s">
        <v>3053</v>
      </c>
      <c r="H64" s="330" t="s">
        <v>60</v>
      </c>
      <c r="I64" s="331" t="s">
        <v>3054</v>
      </c>
      <c r="J64" s="329">
        <v>44362</v>
      </c>
      <c r="K64" s="333" t="s">
        <v>491</v>
      </c>
      <c r="L64" s="329">
        <v>44440</v>
      </c>
      <c r="M64" s="335" t="s">
        <v>12006</v>
      </c>
      <c r="N64" s="335" t="s">
        <v>60</v>
      </c>
      <c r="O64" s="335" t="s">
        <v>60</v>
      </c>
      <c r="P64" s="341" t="s">
        <v>60</v>
      </c>
      <c r="Q64" s="331" t="s">
        <v>8469</v>
      </c>
      <c r="R64" s="333" t="s">
        <v>8601</v>
      </c>
      <c r="S64" s="333" t="s">
        <v>8742</v>
      </c>
      <c r="T64" s="331" t="s">
        <v>6917</v>
      </c>
      <c r="U64" s="331" t="s">
        <v>11848</v>
      </c>
      <c r="V64" s="335" t="s">
        <v>12007</v>
      </c>
      <c r="W64" s="333" t="s">
        <v>8551</v>
      </c>
      <c r="X64" s="340">
        <v>135.9</v>
      </c>
      <c r="Y64" s="335" t="s">
        <v>60</v>
      </c>
      <c r="Z64" s="333" t="s">
        <v>60</v>
      </c>
      <c r="AA64" s="330" t="s">
        <v>60</v>
      </c>
      <c r="AB64" s="341" t="s">
        <v>60</v>
      </c>
      <c r="AC64" s="338">
        <v>0.88700000000000001</v>
      </c>
      <c r="AD64" s="332">
        <v>7.86</v>
      </c>
      <c r="AE64" s="341" t="s">
        <v>60</v>
      </c>
      <c r="AF64" s="338">
        <v>0.74199999999999999</v>
      </c>
      <c r="AG64" s="332">
        <v>55.06</v>
      </c>
      <c r="AH64" s="332">
        <v>27.2</v>
      </c>
      <c r="AI64" s="336">
        <v>74.5</v>
      </c>
      <c r="AJ64" s="336">
        <v>-13.5</v>
      </c>
      <c r="AK64" s="336">
        <v>91.2</v>
      </c>
      <c r="AL64" s="331" t="s">
        <v>8328</v>
      </c>
      <c r="AM64" s="331" t="s">
        <v>8329</v>
      </c>
      <c r="AN64" s="332">
        <v>157.35</v>
      </c>
      <c r="AO64" s="332">
        <v>157.35</v>
      </c>
      <c r="AP64" s="332">
        <v>133.33000000000001</v>
      </c>
    </row>
    <row r="65" spans="1:42" ht="90">
      <c r="A65" s="329">
        <v>44505</v>
      </c>
      <c r="B65" s="330" t="s">
        <v>3055</v>
      </c>
      <c r="C65" s="330" t="s">
        <v>60</v>
      </c>
      <c r="D65" s="331" t="s">
        <v>61</v>
      </c>
      <c r="E65" s="331" t="s">
        <v>67</v>
      </c>
      <c r="F65" s="332">
        <v>275.05</v>
      </c>
      <c r="G65" s="330" t="s">
        <v>3056</v>
      </c>
      <c r="H65" s="330" t="s">
        <v>60</v>
      </c>
      <c r="I65" s="331" t="s">
        <v>3057</v>
      </c>
      <c r="J65" s="329">
        <v>44505</v>
      </c>
      <c r="K65" s="333" t="s">
        <v>491</v>
      </c>
      <c r="L65" s="329">
        <v>44568</v>
      </c>
      <c r="M65" s="335" t="s">
        <v>12008</v>
      </c>
      <c r="N65" s="335" t="s">
        <v>60</v>
      </c>
      <c r="O65" s="335" t="s">
        <v>60</v>
      </c>
      <c r="P65" s="341" t="s">
        <v>60</v>
      </c>
      <c r="Q65" s="331" t="s">
        <v>8337</v>
      </c>
      <c r="R65" s="333" t="s">
        <v>12009</v>
      </c>
      <c r="S65" s="333" t="s">
        <v>8800</v>
      </c>
      <c r="T65" s="331" t="s">
        <v>6921</v>
      </c>
      <c r="U65" s="331" t="s">
        <v>12010</v>
      </c>
      <c r="V65" s="335" t="s">
        <v>12011</v>
      </c>
      <c r="W65" s="333" t="s">
        <v>9106</v>
      </c>
      <c r="X65" s="330" t="s">
        <v>60</v>
      </c>
      <c r="Y65" s="335" t="s">
        <v>60</v>
      </c>
      <c r="Z65" s="333" t="s">
        <v>60</v>
      </c>
      <c r="AA65" s="330" t="s">
        <v>60</v>
      </c>
      <c r="AB65" s="332">
        <v>7.76</v>
      </c>
      <c r="AC65" s="332">
        <v>2.83</v>
      </c>
      <c r="AD65" s="332">
        <v>5.96</v>
      </c>
      <c r="AE65" s="332">
        <v>7.31</v>
      </c>
      <c r="AF65" s="332">
        <v>1.52</v>
      </c>
      <c r="AG65" s="332">
        <v>246.8</v>
      </c>
      <c r="AH65" s="332">
        <v>263.73</v>
      </c>
      <c r="AI65" s="336">
        <v>160.30000000000001</v>
      </c>
      <c r="AJ65" s="336">
        <v>33.4</v>
      </c>
      <c r="AK65" s="341" t="s">
        <v>60</v>
      </c>
      <c r="AL65" s="331" t="s">
        <v>8328</v>
      </c>
      <c r="AM65" s="331" t="s">
        <v>8329</v>
      </c>
      <c r="AN65" s="332">
        <v>157.13999999999999</v>
      </c>
      <c r="AO65" s="332">
        <v>139.36000000000001</v>
      </c>
      <c r="AP65" s="332">
        <v>172.73</v>
      </c>
    </row>
    <row r="66" spans="1:42" ht="258.75">
      <c r="A66" s="329">
        <v>44739</v>
      </c>
      <c r="B66" s="330" t="s">
        <v>3058</v>
      </c>
      <c r="C66" s="330" t="s">
        <v>60</v>
      </c>
      <c r="D66" s="331" t="s">
        <v>61</v>
      </c>
      <c r="E66" s="331" t="s">
        <v>67</v>
      </c>
      <c r="F66" s="332">
        <v>707.11</v>
      </c>
      <c r="G66" s="330" t="s">
        <v>3059</v>
      </c>
      <c r="H66" s="330" t="s">
        <v>3060</v>
      </c>
      <c r="I66" s="331" t="s">
        <v>3061</v>
      </c>
      <c r="J66" s="329">
        <v>44739</v>
      </c>
      <c r="K66" s="333" t="s">
        <v>491</v>
      </c>
      <c r="L66" s="329">
        <v>44784</v>
      </c>
      <c r="M66" s="335" t="s">
        <v>12012</v>
      </c>
      <c r="N66" s="335" t="s">
        <v>12013</v>
      </c>
      <c r="O66" s="335" t="s">
        <v>12014</v>
      </c>
      <c r="P66" s="341" t="s">
        <v>60</v>
      </c>
      <c r="Q66" s="331" t="s">
        <v>8547</v>
      </c>
      <c r="R66" s="333" t="s">
        <v>8548</v>
      </c>
      <c r="S66" s="333" t="s">
        <v>8556</v>
      </c>
      <c r="T66" s="331" t="s">
        <v>6921</v>
      </c>
      <c r="U66" s="331" t="s">
        <v>11848</v>
      </c>
      <c r="V66" s="335" t="s">
        <v>12015</v>
      </c>
      <c r="W66" s="333" t="s">
        <v>12016</v>
      </c>
      <c r="X66" s="330" t="s">
        <v>60</v>
      </c>
      <c r="Y66" s="335" t="s">
        <v>12017</v>
      </c>
      <c r="Z66" s="333" t="s">
        <v>12018</v>
      </c>
      <c r="AA66" s="330" t="s">
        <v>60</v>
      </c>
      <c r="AB66" s="341" t="s">
        <v>60</v>
      </c>
      <c r="AC66" s="341" t="s">
        <v>60</v>
      </c>
      <c r="AD66" s="341" t="s">
        <v>60</v>
      </c>
      <c r="AE66" s="341" t="s">
        <v>60</v>
      </c>
      <c r="AF66" s="332">
        <v>13.18</v>
      </c>
      <c r="AG66" s="332">
        <v>507.38</v>
      </c>
      <c r="AH66" s="332">
        <v>246.53</v>
      </c>
      <c r="AI66" s="336">
        <v>53</v>
      </c>
      <c r="AJ66" s="336">
        <v>-207.7</v>
      </c>
      <c r="AK66" s="336">
        <v>289</v>
      </c>
      <c r="AL66" s="331" t="s">
        <v>8328</v>
      </c>
      <c r="AM66" s="331" t="s">
        <v>8329</v>
      </c>
      <c r="AN66" s="332">
        <v>156.81</v>
      </c>
      <c r="AO66" s="332">
        <v>255.95</v>
      </c>
      <c r="AP66" s="332">
        <v>440.36</v>
      </c>
    </row>
    <row r="67" spans="1:42" ht="303.75">
      <c r="A67" s="329">
        <v>44453</v>
      </c>
      <c r="B67" s="330" t="s">
        <v>3062</v>
      </c>
      <c r="C67" s="330" t="s">
        <v>60</v>
      </c>
      <c r="D67" s="331" t="s">
        <v>61</v>
      </c>
      <c r="E67" s="331" t="s">
        <v>67</v>
      </c>
      <c r="F67" s="332">
        <v>149.43</v>
      </c>
      <c r="G67" s="330" t="s">
        <v>3063</v>
      </c>
      <c r="H67" s="330" t="s">
        <v>60</v>
      </c>
      <c r="I67" s="331" t="s">
        <v>3064</v>
      </c>
      <c r="J67" s="329">
        <v>44453</v>
      </c>
      <c r="K67" s="333" t="s">
        <v>491</v>
      </c>
      <c r="L67" s="329">
        <v>44530</v>
      </c>
      <c r="M67" s="335" t="s">
        <v>12019</v>
      </c>
      <c r="N67" s="335" t="s">
        <v>60</v>
      </c>
      <c r="O67" s="335" t="s">
        <v>60</v>
      </c>
      <c r="P67" s="341" t="s">
        <v>60</v>
      </c>
      <c r="Q67" s="331" t="s">
        <v>9961</v>
      </c>
      <c r="R67" s="337" t="s">
        <v>12020</v>
      </c>
      <c r="S67" s="333" t="s">
        <v>8800</v>
      </c>
      <c r="T67" s="331" t="s">
        <v>6921</v>
      </c>
      <c r="U67" s="331" t="s">
        <v>11848</v>
      </c>
      <c r="V67" s="335" t="s">
        <v>12021</v>
      </c>
      <c r="W67" s="333" t="s">
        <v>11864</v>
      </c>
      <c r="X67" s="340">
        <v>176.4</v>
      </c>
      <c r="Y67" s="335" t="s">
        <v>60</v>
      </c>
      <c r="Z67" s="333" t="s">
        <v>60</v>
      </c>
      <c r="AA67" s="330" t="s">
        <v>60</v>
      </c>
      <c r="AB67" s="341" t="s">
        <v>60</v>
      </c>
      <c r="AC67" s="332">
        <v>26.73</v>
      </c>
      <c r="AD67" s="332">
        <v>203.78</v>
      </c>
      <c r="AE67" s="341" t="s">
        <v>60</v>
      </c>
      <c r="AF67" s="332">
        <v>8.2100000000000009</v>
      </c>
      <c r="AG67" s="332">
        <v>149.43</v>
      </c>
      <c r="AH67" s="332">
        <v>153.53</v>
      </c>
      <c r="AI67" s="336">
        <v>19</v>
      </c>
      <c r="AJ67" s="332">
        <v>-4.3600000000000003</v>
      </c>
      <c r="AK67" s="336">
        <v>17.3</v>
      </c>
      <c r="AL67" s="331" t="s">
        <v>8328</v>
      </c>
      <c r="AM67" s="331" t="s">
        <v>8329</v>
      </c>
      <c r="AN67" s="332">
        <v>153.56</v>
      </c>
      <c r="AO67" s="332">
        <v>158.91999999999999</v>
      </c>
      <c r="AP67" s="332">
        <v>153.56</v>
      </c>
    </row>
    <row r="68" spans="1:42" ht="337.5">
      <c r="A68" s="329">
        <v>44701</v>
      </c>
      <c r="B68" s="330" t="s">
        <v>3065</v>
      </c>
      <c r="C68" s="330" t="s">
        <v>60</v>
      </c>
      <c r="D68" s="331" t="s">
        <v>61</v>
      </c>
      <c r="E68" s="331" t="s">
        <v>67</v>
      </c>
      <c r="F68" s="332">
        <v>82.04</v>
      </c>
      <c r="G68" s="330" t="s">
        <v>3066</v>
      </c>
      <c r="H68" s="330" t="s">
        <v>60</v>
      </c>
      <c r="I68" s="331" t="s">
        <v>3067</v>
      </c>
      <c r="J68" s="329">
        <v>44701</v>
      </c>
      <c r="K68" s="333" t="s">
        <v>491</v>
      </c>
      <c r="L68" s="329">
        <v>44756</v>
      </c>
      <c r="M68" s="335" t="s">
        <v>12022</v>
      </c>
      <c r="N68" s="335" t="s">
        <v>60</v>
      </c>
      <c r="O68" s="335" t="s">
        <v>60</v>
      </c>
      <c r="P68" s="341" t="s">
        <v>60</v>
      </c>
      <c r="Q68" s="331" t="s">
        <v>8356</v>
      </c>
      <c r="R68" s="339" t="s">
        <v>12023</v>
      </c>
      <c r="S68" s="333" t="s">
        <v>8539</v>
      </c>
      <c r="T68" s="331" t="s">
        <v>6917</v>
      </c>
      <c r="U68" s="331" t="s">
        <v>11848</v>
      </c>
      <c r="V68" s="335" t="s">
        <v>12024</v>
      </c>
      <c r="W68" s="333" t="s">
        <v>8541</v>
      </c>
      <c r="X68" s="330" t="s">
        <v>60</v>
      </c>
      <c r="Y68" s="335" t="s">
        <v>60</v>
      </c>
      <c r="Z68" s="333" t="s">
        <v>60</v>
      </c>
      <c r="AA68" s="330" t="s">
        <v>60</v>
      </c>
      <c r="AB68" s="332">
        <v>24.45</v>
      </c>
      <c r="AC68" s="332">
        <v>1.0900000000000001</v>
      </c>
      <c r="AD68" s="332">
        <v>6.81</v>
      </c>
      <c r="AE68" s="332">
        <v>7.35</v>
      </c>
      <c r="AF68" s="338">
        <v>0.54500000000000004</v>
      </c>
      <c r="AG68" s="332">
        <v>36.56</v>
      </c>
      <c r="AH68" s="332">
        <v>83.48</v>
      </c>
      <c r="AI68" s="336">
        <v>68.7</v>
      </c>
      <c r="AJ68" s="332">
        <v>3.5</v>
      </c>
      <c r="AK68" s="336">
        <v>137.9</v>
      </c>
      <c r="AL68" s="331" t="s">
        <v>8328</v>
      </c>
      <c r="AM68" s="331" t="s">
        <v>8329</v>
      </c>
      <c r="AN68" s="332">
        <v>152.81</v>
      </c>
      <c r="AO68" s="332">
        <v>155.32</v>
      </c>
      <c r="AP68" s="332">
        <v>159.37</v>
      </c>
    </row>
    <row r="69" spans="1:42" ht="409.5">
      <c r="A69" s="329">
        <v>44217</v>
      </c>
      <c r="B69" s="330" t="s">
        <v>3068</v>
      </c>
      <c r="C69" s="330" t="s">
        <v>60</v>
      </c>
      <c r="D69" s="331" t="s">
        <v>61</v>
      </c>
      <c r="E69" s="331" t="s">
        <v>67</v>
      </c>
      <c r="F69" s="332">
        <v>121</v>
      </c>
      <c r="G69" s="330" t="s">
        <v>3069</v>
      </c>
      <c r="H69" s="330" t="s">
        <v>3070</v>
      </c>
      <c r="I69" s="331" t="s">
        <v>3071</v>
      </c>
      <c r="J69" s="329">
        <v>44217</v>
      </c>
      <c r="K69" s="333" t="s">
        <v>491</v>
      </c>
      <c r="L69" s="329">
        <v>44364</v>
      </c>
      <c r="M69" s="335" t="s">
        <v>12025</v>
      </c>
      <c r="N69" s="335" t="s">
        <v>60</v>
      </c>
      <c r="O69" s="335" t="s">
        <v>60</v>
      </c>
      <c r="P69" s="341" t="s">
        <v>60</v>
      </c>
      <c r="Q69" s="331" t="s">
        <v>8840</v>
      </c>
      <c r="R69" s="339" t="s">
        <v>12026</v>
      </c>
      <c r="S69" s="333" t="s">
        <v>8471</v>
      </c>
      <c r="T69" s="331" t="s">
        <v>6917</v>
      </c>
      <c r="U69" s="331" t="s">
        <v>11848</v>
      </c>
      <c r="V69" s="335" t="s">
        <v>12027</v>
      </c>
      <c r="W69" s="333" t="s">
        <v>12028</v>
      </c>
      <c r="X69" s="340">
        <v>2347.1</v>
      </c>
      <c r="Y69" s="335" t="s">
        <v>12029</v>
      </c>
      <c r="Z69" s="339" t="s">
        <v>12030</v>
      </c>
      <c r="AA69" s="330" t="s">
        <v>60</v>
      </c>
      <c r="AB69" s="341" t="s">
        <v>60</v>
      </c>
      <c r="AC69" s="332">
        <v>2.62</v>
      </c>
      <c r="AD69" s="332">
        <v>13.5</v>
      </c>
      <c r="AE69" s="341" t="s">
        <v>60</v>
      </c>
      <c r="AF69" s="332">
        <v>1.51</v>
      </c>
      <c r="AG69" s="332">
        <v>121</v>
      </c>
      <c r="AH69" s="332">
        <v>112.43</v>
      </c>
      <c r="AI69" s="336">
        <v>80.2</v>
      </c>
      <c r="AJ69" s="332">
        <v>-7.74</v>
      </c>
      <c r="AK69" s="336">
        <v>89.1</v>
      </c>
      <c r="AL69" s="331" t="s">
        <v>8328</v>
      </c>
      <c r="AM69" s="331" t="s">
        <v>8329</v>
      </c>
      <c r="AN69" s="332">
        <v>146.15</v>
      </c>
      <c r="AO69" s="332">
        <v>146.15</v>
      </c>
      <c r="AP69" s="332">
        <v>149.35</v>
      </c>
    </row>
    <row r="70" spans="1:42" ht="409.5">
      <c r="A70" s="329">
        <v>44803</v>
      </c>
      <c r="B70" s="330" t="s">
        <v>3072</v>
      </c>
      <c r="C70" s="330" t="s">
        <v>60</v>
      </c>
      <c r="D70" s="331" t="s">
        <v>61</v>
      </c>
      <c r="E70" s="331" t="s">
        <v>67</v>
      </c>
      <c r="F70" s="332">
        <v>54.55</v>
      </c>
      <c r="G70" s="330" t="s">
        <v>3073</v>
      </c>
      <c r="H70" s="330" t="s">
        <v>3074</v>
      </c>
      <c r="I70" s="331" t="s">
        <v>3075</v>
      </c>
      <c r="J70" s="329">
        <v>44803</v>
      </c>
      <c r="K70" s="333" t="s">
        <v>491</v>
      </c>
      <c r="L70" s="329">
        <v>44866</v>
      </c>
      <c r="M70" s="335" t="s">
        <v>12031</v>
      </c>
      <c r="N70" s="335" t="s">
        <v>12032</v>
      </c>
      <c r="O70" s="335" t="s">
        <v>12033</v>
      </c>
      <c r="P70" s="341" t="s">
        <v>60</v>
      </c>
      <c r="Q70" s="331" t="s">
        <v>8547</v>
      </c>
      <c r="R70" s="333" t="s">
        <v>11975</v>
      </c>
      <c r="S70" s="333" t="s">
        <v>12034</v>
      </c>
      <c r="T70" s="331" t="s">
        <v>6915</v>
      </c>
      <c r="U70" s="331" t="s">
        <v>11848</v>
      </c>
      <c r="V70" s="335" t="s">
        <v>12035</v>
      </c>
      <c r="W70" s="333" t="s">
        <v>11958</v>
      </c>
      <c r="X70" s="340">
        <v>11695.7</v>
      </c>
      <c r="Y70" s="335" t="s">
        <v>12036</v>
      </c>
      <c r="Z70" s="339" t="s">
        <v>12037</v>
      </c>
      <c r="AA70" s="330" t="s">
        <v>12038</v>
      </c>
      <c r="AB70" s="341" t="s">
        <v>60</v>
      </c>
      <c r="AC70" s="332">
        <v>2.17</v>
      </c>
      <c r="AD70" s="341" t="s">
        <v>60</v>
      </c>
      <c r="AE70" s="341" t="s">
        <v>60</v>
      </c>
      <c r="AF70" s="332">
        <v>6.46</v>
      </c>
      <c r="AG70" s="332">
        <v>35.31</v>
      </c>
      <c r="AH70" s="332">
        <v>54.55</v>
      </c>
      <c r="AI70" s="332">
        <v>5.69</v>
      </c>
      <c r="AJ70" s="336">
        <v>-20.100000000000001</v>
      </c>
      <c r="AK70" s="336">
        <v>32.299999999999997</v>
      </c>
      <c r="AL70" s="331" t="s">
        <v>8328</v>
      </c>
      <c r="AM70" s="331" t="s">
        <v>8329</v>
      </c>
      <c r="AN70" s="332">
        <v>144.44</v>
      </c>
      <c r="AO70" s="332">
        <v>158.82</v>
      </c>
      <c r="AP70" s="332">
        <v>178.48</v>
      </c>
    </row>
    <row r="71" spans="1:42" ht="101.25">
      <c r="A71" s="329">
        <v>44158</v>
      </c>
      <c r="B71" s="330" t="s">
        <v>3076</v>
      </c>
      <c r="C71" s="330" t="s">
        <v>60</v>
      </c>
      <c r="D71" s="331" t="s">
        <v>61</v>
      </c>
      <c r="E71" s="331" t="s">
        <v>67</v>
      </c>
      <c r="F71" s="332">
        <v>336.31</v>
      </c>
      <c r="G71" s="330" t="s">
        <v>3077</v>
      </c>
      <c r="H71" s="330" t="s">
        <v>3078</v>
      </c>
      <c r="I71" s="331" t="s">
        <v>3079</v>
      </c>
      <c r="J71" s="329">
        <v>44158</v>
      </c>
      <c r="K71" s="333" t="s">
        <v>491</v>
      </c>
      <c r="L71" s="329">
        <v>44476</v>
      </c>
      <c r="M71" s="335" t="s">
        <v>12039</v>
      </c>
      <c r="N71" s="335" t="s">
        <v>60</v>
      </c>
      <c r="O71" s="335" t="s">
        <v>60</v>
      </c>
      <c r="P71" s="341" t="s">
        <v>60</v>
      </c>
      <c r="Q71" s="331" t="s">
        <v>10087</v>
      </c>
      <c r="R71" s="333" t="s">
        <v>12040</v>
      </c>
      <c r="S71" s="333" t="s">
        <v>8742</v>
      </c>
      <c r="T71" s="331" t="s">
        <v>6917</v>
      </c>
      <c r="U71" s="331" t="s">
        <v>11848</v>
      </c>
      <c r="V71" s="335" t="s">
        <v>12041</v>
      </c>
      <c r="W71" s="333" t="s">
        <v>8481</v>
      </c>
      <c r="X71" s="330" t="s">
        <v>60</v>
      </c>
      <c r="Y71" s="335" t="s">
        <v>60</v>
      </c>
      <c r="Z71" s="333" t="s">
        <v>10620</v>
      </c>
      <c r="AA71" s="330" t="s">
        <v>60</v>
      </c>
      <c r="AB71" s="332">
        <v>26.49</v>
      </c>
      <c r="AC71" s="332">
        <v>3.8</v>
      </c>
      <c r="AD71" s="332">
        <v>10.050000000000001</v>
      </c>
      <c r="AE71" s="332">
        <v>15.81</v>
      </c>
      <c r="AF71" s="332">
        <v>3.06</v>
      </c>
      <c r="AG71" s="332">
        <v>361.12</v>
      </c>
      <c r="AH71" s="332">
        <v>152.31</v>
      </c>
      <c r="AI71" s="336">
        <v>129.19999999999999</v>
      </c>
      <c r="AJ71" s="332">
        <v>5.89</v>
      </c>
      <c r="AK71" s="336">
        <v>266.60000000000002</v>
      </c>
      <c r="AL71" s="331" t="s">
        <v>8328</v>
      </c>
      <c r="AM71" s="331" t="s">
        <v>8329</v>
      </c>
      <c r="AN71" s="332">
        <v>144.27000000000001</v>
      </c>
      <c r="AO71" s="332">
        <v>146.15</v>
      </c>
      <c r="AP71" s="332">
        <v>224.87</v>
      </c>
    </row>
    <row r="72" spans="1:42" ht="281.25">
      <c r="A72" s="329">
        <v>43955</v>
      </c>
      <c r="B72" s="330" t="s">
        <v>3080</v>
      </c>
      <c r="C72" s="330" t="s">
        <v>60</v>
      </c>
      <c r="D72" s="331" t="s">
        <v>61</v>
      </c>
      <c r="E72" s="331" t="s">
        <v>67</v>
      </c>
      <c r="F72" s="332">
        <v>678.18</v>
      </c>
      <c r="G72" s="330" t="s">
        <v>3081</v>
      </c>
      <c r="H72" s="330" t="s">
        <v>60</v>
      </c>
      <c r="I72" s="331" t="s">
        <v>3082</v>
      </c>
      <c r="J72" s="329">
        <v>43955</v>
      </c>
      <c r="K72" s="333" t="s">
        <v>491</v>
      </c>
      <c r="L72" s="329">
        <v>43992</v>
      </c>
      <c r="M72" s="335" t="s">
        <v>12042</v>
      </c>
      <c r="N72" s="335" t="s">
        <v>60</v>
      </c>
      <c r="O72" s="335" t="s">
        <v>60</v>
      </c>
      <c r="P72" s="341" t="s">
        <v>60</v>
      </c>
      <c r="Q72" s="331" t="s">
        <v>8547</v>
      </c>
      <c r="R72" s="333" t="s">
        <v>8548</v>
      </c>
      <c r="S72" s="333" t="s">
        <v>9861</v>
      </c>
      <c r="T72" s="331" t="s">
        <v>6921</v>
      </c>
      <c r="U72" s="331" t="s">
        <v>11848</v>
      </c>
      <c r="V72" s="335" t="s">
        <v>12043</v>
      </c>
      <c r="W72" s="333" t="s">
        <v>12044</v>
      </c>
      <c r="X72" s="330" t="s">
        <v>60</v>
      </c>
      <c r="Y72" s="335" t="s">
        <v>60</v>
      </c>
      <c r="Z72" s="333" t="s">
        <v>60</v>
      </c>
      <c r="AA72" s="330" t="s">
        <v>60</v>
      </c>
      <c r="AB72" s="341" t="s">
        <v>60</v>
      </c>
      <c r="AC72" s="332">
        <v>4.16</v>
      </c>
      <c r="AD72" s="341" t="s">
        <v>60</v>
      </c>
      <c r="AE72" s="341" t="s">
        <v>60</v>
      </c>
      <c r="AF72" s="332">
        <v>11.18</v>
      </c>
      <c r="AG72" s="332">
        <v>525.9</v>
      </c>
      <c r="AH72" s="332">
        <v>614.29</v>
      </c>
      <c r="AI72" s="341" t="s">
        <v>60</v>
      </c>
      <c r="AJ72" s="341" t="s">
        <v>60</v>
      </c>
      <c r="AK72" s="341" t="s">
        <v>60</v>
      </c>
      <c r="AL72" s="331" t="s">
        <v>8328</v>
      </c>
      <c r="AM72" s="331" t="s">
        <v>8329</v>
      </c>
      <c r="AN72" s="332">
        <v>142.11000000000001</v>
      </c>
      <c r="AO72" s="332">
        <v>105.36</v>
      </c>
      <c r="AP72" s="332">
        <v>157.85</v>
      </c>
    </row>
    <row r="73" spans="1:42" ht="371.25">
      <c r="A73" s="329">
        <v>43948</v>
      </c>
      <c r="B73" s="330" t="s">
        <v>3083</v>
      </c>
      <c r="C73" s="330" t="s">
        <v>60</v>
      </c>
      <c r="D73" s="331" t="s">
        <v>61</v>
      </c>
      <c r="E73" s="331" t="s">
        <v>67</v>
      </c>
      <c r="F73" s="332">
        <v>5.88</v>
      </c>
      <c r="G73" s="330" t="s">
        <v>3084</v>
      </c>
      <c r="H73" s="330" t="s">
        <v>3085</v>
      </c>
      <c r="I73" s="331" t="s">
        <v>3086</v>
      </c>
      <c r="J73" s="329">
        <v>43948</v>
      </c>
      <c r="K73" s="333" t="s">
        <v>491</v>
      </c>
      <c r="L73" s="329">
        <v>44025</v>
      </c>
      <c r="M73" s="335" t="s">
        <v>12045</v>
      </c>
      <c r="N73" s="335" t="s">
        <v>60</v>
      </c>
      <c r="O73" s="335" t="s">
        <v>60</v>
      </c>
      <c r="P73" s="341" t="s">
        <v>60</v>
      </c>
      <c r="Q73" s="331" t="s">
        <v>8360</v>
      </c>
      <c r="R73" s="333" t="s">
        <v>12046</v>
      </c>
      <c r="S73" s="333" t="s">
        <v>8642</v>
      </c>
      <c r="T73" s="331" t="s">
        <v>6917</v>
      </c>
      <c r="U73" s="331" t="s">
        <v>11848</v>
      </c>
      <c r="V73" s="335" t="s">
        <v>12047</v>
      </c>
      <c r="W73" s="333" t="s">
        <v>8644</v>
      </c>
      <c r="X73" s="340">
        <v>122</v>
      </c>
      <c r="Y73" s="335" t="s">
        <v>12048</v>
      </c>
      <c r="Z73" s="339" t="s">
        <v>12049</v>
      </c>
      <c r="AA73" s="330" t="s">
        <v>60</v>
      </c>
      <c r="AB73" s="332">
        <v>1.17</v>
      </c>
      <c r="AC73" s="332">
        <v>1.1499999999999999</v>
      </c>
      <c r="AD73" s="341" t="s">
        <v>60</v>
      </c>
      <c r="AE73" s="341" t="s">
        <v>60</v>
      </c>
      <c r="AF73" s="332">
        <v>141.04</v>
      </c>
      <c r="AG73" s="332">
        <v>4.1100000000000003</v>
      </c>
      <c r="AH73" s="332">
        <v>5.43</v>
      </c>
      <c r="AI73" s="341" t="s">
        <v>60</v>
      </c>
      <c r="AJ73" s="341" t="s">
        <v>60</v>
      </c>
      <c r="AK73" s="341" t="s">
        <v>60</v>
      </c>
      <c r="AL73" s="331" t="s">
        <v>8328</v>
      </c>
      <c r="AM73" s="331" t="s">
        <v>8329</v>
      </c>
      <c r="AN73" s="332">
        <v>140</v>
      </c>
      <c r="AO73" s="332">
        <v>200</v>
      </c>
      <c r="AP73" s="332">
        <v>140</v>
      </c>
    </row>
    <row r="74" spans="1:42" ht="409.5">
      <c r="A74" s="329">
        <v>43952</v>
      </c>
      <c r="B74" s="330" t="s">
        <v>3087</v>
      </c>
      <c r="C74" s="330" t="s">
        <v>60</v>
      </c>
      <c r="D74" s="331" t="s">
        <v>61</v>
      </c>
      <c r="E74" s="331" t="s">
        <v>67</v>
      </c>
      <c r="F74" s="332">
        <v>35.32</v>
      </c>
      <c r="G74" s="330" t="s">
        <v>3088</v>
      </c>
      <c r="H74" s="330" t="s">
        <v>3089</v>
      </c>
      <c r="I74" s="331" t="s">
        <v>3090</v>
      </c>
      <c r="J74" s="329">
        <v>43952</v>
      </c>
      <c r="K74" s="333" t="s">
        <v>491</v>
      </c>
      <c r="L74" s="329">
        <v>44251</v>
      </c>
      <c r="M74" s="335" t="s">
        <v>12050</v>
      </c>
      <c r="N74" s="335" t="s">
        <v>60</v>
      </c>
      <c r="O74" s="335" t="s">
        <v>60</v>
      </c>
      <c r="P74" s="341" t="s">
        <v>60</v>
      </c>
      <c r="Q74" s="331" t="s">
        <v>8409</v>
      </c>
      <c r="R74" s="339" t="s">
        <v>12051</v>
      </c>
      <c r="S74" s="333" t="s">
        <v>9861</v>
      </c>
      <c r="T74" s="331" t="s">
        <v>6921</v>
      </c>
      <c r="U74" s="331" t="s">
        <v>11848</v>
      </c>
      <c r="V74" s="335" t="s">
        <v>12052</v>
      </c>
      <c r="W74" s="339" t="s">
        <v>12053</v>
      </c>
      <c r="X74" s="340">
        <v>1227.3</v>
      </c>
      <c r="Y74" s="335" t="s">
        <v>12054</v>
      </c>
      <c r="Z74" s="333" t="s">
        <v>9832</v>
      </c>
      <c r="AA74" s="330" t="s">
        <v>60</v>
      </c>
      <c r="AB74" s="341" t="s">
        <v>60</v>
      </c>
      <c r="AC74" s="332">
        <v>1.39</v>
      </c>
      <c r="AD74" s="341" t="s">
        <v>60</v>
      </c>
      <c r="AE74" s="341" t="s">
        <v>60</v>
      </c>
      <c r="AF74" s="341" t="s">
        <v>60</v>
      </c>
      <c r="AG74" s="341" t="s">
        <v>60</v>
      </c>
      <c r="AH74" s="332">
        <v>64.459999999999994</v>
      </c>
      <c r="AI74" s="341" t="s">
        <v>60</v>
      </c>
      <c r="AJ74" s="341" t="s">
        <v>60</v>
      </c>
      <c r="AK74" s="336">
        <v>107.2</v>
      </c>
      <c r="AL74" s="331" t="s">
        <v>8328</v>
      </c>
      <c r="AM74" s="331" t="s">
        <v>8329</v>
      </c>
      <c r="AN74" s="332">
        <v>137.22999999999999</v>
      </c>
      <c r="AO74" s="332">
        <v>132.13999999999999</v>
      </c>
      <c r="AP74" s="332">
        <v>100.63</v>
      </c>
    </row>
    <row r="75" spans="1:42" ht="326.25">
      <c r="A75" s="329">
        <v>44616</v>
      </c>
      <c r="B75" s="330" t="s">
        <v>3091</v>
      </c>
      <c r="C75" s="330" t="s">
        <v>60</v>
      </c>
      <c r="D75" s="331" t="s">
        <v>61</v>
      </c>
      <c r="E75" s="331" t="s">
        <v>67</v>
      </c>
      <c r="F75" s="332">
        <v>112.12</v>
      </c>
      <c r="G75" s="330" t="s">
        <v>3092</v>
      </c>
      <c r="H75" s="330" t="s">
        <v>3093</v>
      </c>
      <c r="I75" s="331" t="s">
        <v>3094</v>
      </c>
      <c r="J75" s="329">
        <v>44616</v>
      </c>
      <c r="K75" s="333" t="s">
        <v>491</v>
      </c>
      <c r="L75" s="329">
        <v>44693</v>
      </c>
      <c r="M75" s="335" t="s">
        <v>12055</v>
      </c>
      <c r="N75" s="335" t="s">
        <v>12056</v>
      </c>
      <c r="O75" s="335" t="s">
        <v>12057</v>
      </c>
      <c r="P75" s="341" t="s">
        <v>60</v>
      </c>
      <c r="Q75" s="331" t="s">
        <v>8795</v>
      </c>
      <c r="R75" s="339" t="s">
        <v>12058</v>
      </c>
      <c r="S75" s="333" t="s">
        <v>8333</v>
      </c>
      <c r="T75" s="331" t="s">
        <v>6917</v>
      </c>
      <c r="U75" s="331" t="s">
        <v>11848</v>
      </c>
      <c r="V75" s="335" t="s">
        <v>12059</v>
      </c>
      <c r="W75" s="333" t="s">
        <v>8381</v>
      </c>
      <c r="X75" s="330" t="s">
        <v>60</v>
      </c>
      <c r="Y75" s="335" t="s">
        <v>12060</v>
      </c>
      <c r="Z75" s="333" t="s">
        <v>8501</v>
      </c>
      <c r="AA75" s="340">
        <v>258.3</v>
      </c>
      <c r="AB75" s="332">
        <v>22.08</v>
      </c>
      <c r="AC75" s="332">
        <v>2.56</v>
      </c>
      <c r="AD75" s="332">
        <v>5.27</v>
      </c>
      <c r="AE75" s="332">
        <v>16.739999999999998</v>
      </c>
      <c r="AF75" s="332">
        <v>1.7</v>
      </c>
      <c r="AG75" s="332">
        <v>180.14</v>
      </c>
      <c r="AH75" s="332">
        <v>169.94</v>
      </c>
      <c r="AI75" s="336">
        <v>96.6</v>
      </c>
      <c r="AJ75" s="332">
        <v>1.88</v>
      </c>
      <c r="AK75" s="336">
        <v>111.5</v>
      </c>
      <c r="AL75" s="331" t="s">
        <v>8328</v>
      </c>
      <c r="AM75" s="331" t="s">
        <v>8329</v>
      </c>
      <c r="AN75" s="332">
        <v>135.59</v>
      </c>
      <c r="AO75" s="332">
        <v>149.25</v>
      </c>
      <c r="AP75" s="332">
        <v>190.02</v>
      </c>
    </row>
    <row r="76" spans="1:42" ht="191.25">
      <c r="A76" s="329">
        <v>44536</v>
      </c>
      <c r="B76" s="330" t="s">
        <v>3095</v>
      </c>
      <c r="C76" s="330" t="s">
        <v>60</v>
      </c>
      <c r="D76" s="331" t="s">
        <v>61</v>
      </c>
      <c r="E76" s="331" t="s">
        <v>67</v>
      </c>
      <c r="F76" s="332">
        <v>742.98</v>
      </c>
      <c r="G76" s="330" t="s">
        <v>3096</v>
      </c>
      <c r="H76" s="330" t="s">
        <v>60</v>
      </c>
      <c r="I76" s="331" t="s">
        <v>3097</v>
      </c>
      <c r="J76" s="329">
        <v>44536</v>
      </c>
      <c r="K76" s="333" t="s">
        <v>491</v>
      </c>
      <c r="L76" s="329">
        <v>44827</v>
      </c>
      <c r="M76" s="335" t="s">
        <v>12061</v>
      </c>
      <c r="N76" s="335" t="s">
        <v>60</v>
      </c>
      <c r="O76" s="335" t="s">
        <v>60</v>
      </c>
      <c r="P76" s="341" t="s">
        <v>60</v>
      </c>
      <c r="Q76" s="331" t="s">
        <v>8811</v>
      </c>
      <c r="R76" s="333" t="s">
        <v>12062</v>
      </c>
      <c r="S76" s="333" t="s">
        <v>12063</v>
      </c>
      <c r="T76" s="331" t="s">
        <v>6919</v>
      </c>
      <c r="U76" s="331" t="s">
        <v>11848</v>
      </c>
      <c r="V76" s="335" t="s">
        <v>12064</v>
      </c>
      <c r="W76" s="333" t="s">
        <v>8370</v>
      </c>
      <c r="X76" s="330" t="s">
        <v>60</v>
      </c>
      <c r="Y76" s="335" t="s">
        <v>60</v>
      </c>
      <c r="Z76" s="333" t="s">
        <v>60</v>
      </c>
      <c r="AA76" s="330" t="s">
        <v>60</v>
      </c>
      <c r="AB76" s="332">
        <v>7.56</v>
      </c>
      <c r="AC76" s="338">
        <v>0.79600000000000004</v>
      </c>
      <c r="AD76" s="332">
        <v>6.8</v>
      </c>
      <c r="AE76" s="332">
        <v>8.26</v>
      </c>
      <c r="AF76" s="332">
        <v>5.96</v>
      </c>
      <c r="AG76" s="332">
        <v>844.46</v>
      </c>
      <c r="AH76" s="332">
        <v>308.7</v>
      </c>
      <c r="AI76" s="336">
        <v>145.4</v>
      </c>
      <c r="AJ76" s="336">
        <v>66</v>
      </c>
      <c r="AK76" s="336">
        <v>1004</v>
      </c>
      <c r="AL76" s="331" t="s">
        <v>8328</v>
      </c>
      <c r="AM76" s="331" t="s">
        <v>8329</v>
      </c>
      <c r="AN76" s="332">
        <v>135.37</v>
      </c>
      <c r="AO76" s="332">
        <v>109.28</v>
      </c>
      <c r="AP76" s="332">
        <v>101.53</v>
      </c>
    </row>
    <row r="77" spans="1:42" ht="315">
      <c r="A77" s="329">
        <v>44662</v>
      </c>
      <c r="B77" s="330" t="s">
        <v>3098</v>
      </c>
      <c r="C77" s="330" t="s">
        <v>60</v>
      </c>
      <c r="D77" s="331" t="s">
        <v>61</v>
      </c>
      <c r="E77" s="331" t="s">
        <v>67</v>
      </c>
      <c r="F77" s="332">
        <v>56.31</v>
      </c>
      <c r="G77" s="330" t="s">
        <v>3099</v>
      </c>
      <c r="H77" s="330" t="s">
        <v>3100</v>
      </c>
      <c r="I77" s="331" t="s">
        <v>3101</v>
      </c>
      <c r="J77" s="329">
        <v>44662</v>
      </c>
      <c r="K77" s="333" t="s">
        <v>491</v>
      </c>
      <c r="L77" s="329">
        <v>44712</v>
      </c>
      <c r="M77" s="335" t="s">
        <v>12065</v>
      </c>
      <c r="N77" s="335" t="s">
        <v>12066</v>
      </c>
      <c r="O77" s="335" t="s">
        <v>12067</v>
      </c>
      <c r="P77" s="341" t="s">
        <v>60</v>
      </c>
      <c r="Q77" s="331" t="s">
        <v>8344</v>
      </c>
      <c r="R77" s="339" t="s">
        <v>12068</v>
      </c>
      <c r="S77" s="333" t="s">
        <v>12069</v>
      </c>
      <c r="T77" s="331" t="s">
        <v>6915</v>
      </c>
      <c r="U77" s="331" t="s">
        <v>11848</v>
      </c>
      <c r="V77" s="335" t="s">
        <v>12070</v>
      </c>
      <c r="W77" s="333" t="s">
        <v>8515</v>
      </c>
      <c r="X77" s="330" t="s">
        <v>60</v>
      </c>
      <c r="Y77" s="335" t="s">
        <v>12071</v>
      </c>
      <c r="Z77" s="333" t="s">
        <v>12072</v>
      </c>
      <c r="AA77" s="330" t="s">
        <v>60</v>
      </c>
      <c r="AB77" s="341" t="s">
        <v>60</v>
      </c>
      <c r="AC77" s="332">
        <v>4.08</v>
      </c>
      <c r="AD77" s="332">
        <v>34.39</v>
      </c>
      <c r="AE77" s="341" t="s">
        <v>60</v>
      </c>
      <c r="AF77" s="338">
        <v>0.88600000000000001</v>
      </c>
      <c r="AG77" s="332">
        <v>48.33</v>
      </c>
      <c r="AH77" s="332">
        <v>35.229999999999997</v>
      </c>
      <c r="AI77" s="336">
        <v>57</v>
      </c>
      <c r="AJ77" s="332">
        <v>-1.61</v>
      </c>
      <c r="AK77" s="336">
        <v>56.1</v>
      </c>
      <c r="AL77" s="331" t="s">
        <v>8328</v>
      </c>
      <c r="AM77" s="331" t="s">
        <v>8329</v>
      </c>
      <c r="AN77" s="332">
        <v>134.9</v>
      </c>
      <c r="AO77" s="332">
        <v>152.30000000000001</v>
      </c>
      <c r="AP77" s="332">
        <v>152.30000000000001</v>
      </c>
    </row>
    <row r="78" spans="1:42" ht="315">
      <c r="A78" s="329">
        <v>44252</v>
      </c>
      <c r="B78" s="330" t="s">
        <v>3102</v>
      </c>
      <c r="C78" s="330" t="s">
        <v>60</v>
      </c>
      <c r="D78" s="331" t="s">
        <v>61</v>
      </c>
      <c r="E78" s="331" t="s">
        <v>67</v>
      </c>
      <c r="F78" s="332">
        <v>1813.14</v>
      </c>
      <c r="G78" s="330" t="s">
        <v>3103</v>
      </c>
      <c r="H78" s="330" t="s">
        <v>60</v>
      </c>
      <c r="I78" s="331" t="s">
        <v>3104</v>
      </c>
      <c r="J78" s="329">
        <v>44252</v>
      </c>
      <c r="K78" s="333" t="s">
        <v>491</v>
      </c>
      <c r="L78" s="329">
        <v>44287</v>
      </c>
      <c r="M78" s="335" t="s">
        <v>12073</v>
      </c>
      <c r="N78" s="335" t="s">
        <v>60</v>
      </c>
      <c r="O78" s="335" t="s">
        <v>60</v>
      </c>
      <c r="P78" s="341" t="s">
        <v>60</v>
      </c>
      <c r="Q78" s="331" t="s">
        <v>8547</v>
      </c>
      <c r="R78" s="333" t="s">
        <v>12074</v>
      </c>
      <c r="S78" s="333" t="s">
        <v>10849</v>
      </c>
      <c r="T78" s="331" t="s">
        <v>6921</v>
      </c>
      <c r="U78" s="331" t="s">
        <v>11848</v>
      </c>
      <c r="V78" s="335" t="s">
        <v>12075</v>
      </c>
      <c r="W78" s="333" t="s">
        <v>10346</v>
      </c>
      <c r="X78" s="330" t="s">
        <v>60</v>
      </c>
      <c r="Y78" s="335" t="s">
        <v>60</v>
      </c>
      <c r="Z78" s="333" t="s">
        <v>60</v>
      </c>
      <c r="AA78" s="330" t="s">
        <v>60</v>
      </c>
      <c r="AB78" s="341" t="s">
        <v>60</v>
      </c>
      <c r="AC78" s="332">
        <v>8.25</v>
      </c>
      <c r="AD78" s="341" t="s">
        <v>60</v>
      </c>
      <c r="AE78" s="341" t="s">
        <v>60</v>
      </c>
      <c r="AF78" s="332">
        <v>181.48</v>
      </c>
      <c r="AG78" s="332">
        <v>1593.25</v>
      </c>
      <c r="AH78" s="332">
        <v>1770.93</v>
      </c>
      <c r="AI78" s="332">
        <v>8.7799999999999994</v>
      </c>
      <c r="AJ78" s="336">
        <v>-38.1</v>
      </c>
      <c r="AK78" s="336">
        <v>227.9</v>
      </c>
      <c r="AL78" s="331" t="s">
        <v>8328</v>
      </c>
      <c r="AM78" s="331" t="s">
        <v>8329</v>
      </c>
      <c r="AN78" s="332">
        <v>134.1</v>
      </c>
      <c r="AO78" s="332">
        <v>176.75</v>
      </c>
      <c r="AP78" s="332">
        <v>235.95</v>
      </c>
    </row>
    <row r="79" spans="1:42" ht="348.75">
      <c r="A79" s="329">
        <v>44347</v>
      </c>
      <c r="B79" s="330" t="s">
        <v>3105</v>
      </c>
      <c r="C79" s="330" t="s">
        <v>60</v>
      </c>
      <c r="D79" s="331" t="s">
        <v>61</v>
      </c>
      <c r="E79" s="331" t="s">
        <v>67</v>
      </c>
      <c r="F79" s="332">
        <v>631.04999999999995</v>
      </c>
      <c r="G79" s="330" t="s">
        <v>3106</v>
      </c>
      <c r="H79" s="330" t="s">
        <v>3107</v>
      </c>
      <c r="I79" s="331" t="s">
        <v>3108</v>
      </c>
      <c r="J79" s="329">
        <v>44347</v>
      </c>
      <c r="K79" s="333" t="s">
        <v>491</v>
      </c>
      <c r="L79" s="329">
        <v>44519</v>
      </c>
      <c r="M79" s="335" t="s">
        <v>12076</v>
      </c>
      <c r="N79" s="335" t="s">
        <v>60</v>
      </c>
      <c r="O79" s="335" t="s">
        <v>60</v>
      </c>
      <c r="P79" s="341" t="s">
        <v>60</v>
      </c>
      <c r="Q79" s="331" t="s">
        <v>10387</v>
      </c>
      <c r="R79" s="339" t="s">
        <v>12077</v>
      </c>
      <c r="S79" s="333" t="s">
        <v>10198</v>
      </c>
      <c r="T79" s="331" t="s">
        <v>6915</v>
      </c>
      <c r="U79" s="331" t="s">
        <v>11848</v>
      </c>
      <c r="V79" s="335" t="s">
        <v>12078</v>
      </c>
      <c r="W79" s="333" t="s">
        <v>8515</v>
      </c>
      <c r="X79" s="330" t="s">
        <v>60</v>
      </c>
      <c r="Y79" s="335" t="s">
        <v>12079</v>
      </c>
      <c r="Z79" s="339" t="s">
        <v>12080</v>
      </c>
      <c r="AA79" s="330" t="s">
        <v>60</v>
      </c>
      <c r="AB79" s="332">
        <v>35.15</v>
      </c>
      <c r="AC79" s="332">
        <v>2.85</v>
      </c>
      <c r="AD79" s="332">
        <v>14.99</v>
      </c>
      <c r="AE79" s="332">
        <v>58.22</v>
      </c>
      <c r="AF79" s="332">
        <v>3.78</v>
      </c>
      <c r="AG79" s="332">
        <v>764.39</v>
      </c>
      <c r="AH79" s="332">
        <v>591.41</v>
      </c>
      <c r="AI79" s="336">
        <v>202.3</v>
      </c>
      <c r="AJ79" s="336">
        <v>19.100000000000001</v>
      </c>
      <c r="AK79" s="341" t="s">
        <v>60</v>
      </c>
      <c r="AL79" s="331" t="s">
        <v>8328</v>
      </c>
      <c r="AM79" s="331" t="s">
        <v>8329</v>
      </c>
      <c r="AN79" s="332">
        <v>133.66999999999999</v>
      </c>
      <c r="AO79" s="332">
        <v>139.69999999999999</v>
      </c>
      <c r="AP79" s="332">
        <v>162.05000000000001</v>
      </c>
    </row>
    <row r="80" spans="1:42" ht="405">
      <c r="A80" s="329">
        <v>43956</v>
      </c>
      <c r="B80" s="330" t="s">
        <v>3109</v>
      </c>
      <c r="C80" s="330" t="s">
        <v>60</v>
      </c>
      <c r="D80" s="331" t="s">
        <v>61</v>
      </c>
      <c r="E80" s="331" t="s">
        <v>67</v>
      </c>
      <c r="F80" s="332">
        <v>1771.52</v>
      </c>
      <c r="G80" s="330" t="s">
        <v>2938</v>
      </c>
      <c r="H80" s="330" t="s">
        <v>60</v>
      </c>
      <c r="I80" s="331" t="s">
        <v>3110</v>
      </c>
      <c r="J80" s="329">
        <v>43956</v>
      </c>
      <c r="K80" s="333" t="s">
        <v>491</v>
      </c>
      <c r="L80" s="329">
        <v>44013</v>
      </c>
      <c r="M80" s="335" t="s">
        <v>12081</v>
      </c>
      <c r="N80" s="335" t="s">
        <v>60</v>
      </c>
      <c r="O80" s="335" t="s">
        <v>60</v>
      </c>
      <c r="P80" s="341" t="s">
        <v>60</v>
      </c>
      <c r="Q80" s="331" t="s">
        <v>8547</v>
      </c>
      <c r="R80" s="333" t="s">
        <v>12082</v>
      </c>
      <c r="S80" s="333" t="s">
        <v>8602</v>
      </c>
      <c r="T80" s="331" t="s">
        <v>6921</v>
      </c>
      <c r="U80" s="331" t="s">
        <v>11848</v>
      </c>
      <c r="V80" s="335" t="s">
        <v>11853</v>
      </c>
      <c r="W80" s="333" t="s">
        <v>10074</v>
      </c>
      <c r="X80" s="330" t="s">
        <v>60</v>
      </c>
      <c r="Y80" s="335" t="s">
        <v>60</v>
      </c>
      <c r="Z80" s="333" t="s">
        <v>60</v>
      </c>
      <c r="AA80" s="330" t="s">
        <v>60</v>
      </c>
      <c r="AB80" s="341" t="s">
        <v>60</v>
      </c>
      <c r="AC80" s="332">
        <v>19.95</v>
      </c>
      <c r="AD80" s="341" t="s">
        <v>60</v>
      </c>
      <c r="AE80" s="341" t="s">
        <v>60</v>
      </c>
      <c r="AF80" s="332">
        <v>12.06</v>
      </c>
      <c r="AG80" s="332">
        <v>1457.21</v>
      </c>
      <c r="AH80" s="332">
        <v>1437.27</v>
      </c>
      <c r="AI80" s="341" t="s">
        <v>60</v>
      </c>
      <c r="AJ80" s="341" t="s">
        <v>60</v>
      </c>
      <c r="AK80" s="341" t="s">
        <v>60</v>
      </c>
      <c r="AL80" s="331" t="s">
        <v>8328</v>
      </c>
      <c r="AM80" s="331" t="s">
        <v>8329</v>
      </c>
      <c r="AN80" s="332">
        <v>131.96</v>
      </c>
      <c r="AO80" s="332">
        <v>154.24</v>
      </c>
      <c r="AP80" s="332">
        <v>179.07</v>
      </c>
    </row>
    <row r="81" spans="1:42" ht="146.25">
      <c r="A81" s="329">
        <v>44662</v>
      </c>
      <c r="B81" s="330" t="s">
        <v>3111</v>
      </c>
      <c r="C81" s="330" t="s">
        <v>60</v>
      </c>
      <c r="D81" s="331" t="s">
        <v>61</v>
      </c>
      <c r="E81" s="331" t="s">
        <v>67</v>
      </c>
      <c r="F81" s="332">
        <v>124.54</v>
      </c>
      <c r="G81" s="330" t="s">
        <v>3112</v>
      </c>
      <c r="H81" s="330" t="s">
        <v>60</v>
      </c>
      <c r="I81" s="331" t="s">
        <v>3113</v>
      </c>
      <c r="J81" s="329">
        <v>44662</v>
      </c>
      <c r="K81" s="333" t="s">
        <v>491</v>
      </c>
      <c r="L81" s="329">
        <v>44819</v>
      </c>
      <c r="M81" s="335" t="s">
        <v>12083</v>
      </c>
      <c r="N81" s="335" t="s">
        <v>12084</v>
      </c>
      <c r="O81" s="335" t="s">
        <v>12085</v>
      </c>
      <c r="P81" s="341" t="s">
        <v>60</v>
      </c>
      <c r="Q81" s="331" t="s">
        <v>8788</v>
      </c>
      <c r="R81" s="339" t="s">
        <v>12086</v>
      </c>
      <c r="S81" s="333" t="s">
        <v>9530</v>
      </c>
      <c r="T81" s="331" t="s">
        <v>6917</v>
      </c>
      <c r="U81" s="331" t="s">
        <v>11848</v>
      </c>
      <c r="V81" s="335" t="s">
        <v>12087</v>
      </c>
      <c r="W81" s="333" t="s">
        <v>8576</v>
      </c>
      <c r="X81" s="330" t="s">
        <v>60</v>
      </c>
      <c r="Y81" s="335" t="s">
        <v>60</v>
      </c>
      <c r="Z81" s="333" t="s">
        <v>60</v>
      </c>
      <c r="AA81" s="330" t="s">
        <v>60</v>
      </c>
      <c r="AB81" s="341" t="s">
        <v>60</v>
      </c>
      <c r="AC81" s="332">
        <v>259.32</v>
      </c>
      <c r="AD81" s="341" t="s">
        <v>60</v>
      </c>
      <c r="AE81" s="341" t="s">
        <v>60</v>
      </c>
      <c r="AF81" s="332">
        <v>46.81</v>
      </c>
      <c r="AG81" s="332">
        <v>122.97</v>
      </c>
      <c r="AH81" s="332">
        <v>123.27</v>
      </c>
      <c r="AI81" s="332">
        <v>2.63</v>
      </c>
      <c r="AJ81" s="332">
        <v>-4.8899999999999997</v>
      </c>
      <c r="AK81" s="332">
        <v>4.01</v>
      </c>
      <c r="AL81" s="331" t="s">
        <v>8328</v>
      </c>
      <c r="AM81" s="331" t="s">
        <v>8329</v>
      </c>
      <c r="AN81" s="332">
        <v>131.11000000000001</v>
      </c>
      <c r="AO81" s="332">
        <v>147.62</v>
      </c>
      <c r="AP81" s="332">
        <v>225</v>
      </c>
    </row>
    <row r="82" spans="1:42" ht="157.5">
      <c r="A82" s="329">
        <v>44865</v>
      </c>
      <c r="B82" s="330" t="s">
        <v>615</v>
      </c>
      <c r="C82" s="330" t="s">
        <v>616</v>
      </c>
      <c r="D82" s="331" t="s">
        <v>61</v>
      </c>
      <c r="E82" s="331" t="s">
        <v>77</v>
      </c>
      <c r="F82" s="332">
        <v>60.1</v>
      </c>
      <c r="G82" s="330" t="s">
        <v>617</v>
      </c>
      <c r="H82" s="330" t="s">
        <v>60</v>
      </c>
      <c r="I82" s="331" t="s">
        <v>618</v>
      </c>
      <c r="J82" s="329">
        <v>44865</v>
      </c>
      <c r="K82" s="333" t="s">
        <v>491</v>
      </c>
      <c r="L82" s="334" t="s">
        <v>60</v>
      </c>
      <c r="M82" s="335" t="s">
        <v>8571</v>
      </c>
      <c r="N82" s="335" t="s">
        <v>8572</v>
      </c>
      <c r="O82" s="335" t="s">
        <v>8573</v>
      </c>
      <c r="P82" s="336">
        <v>55.9</v>
      </c>
      <c r="Q82" s="331" t="s">
        <v>8469</v>
      </c>
      <c r="R82" s="333" t="s">
        <v>8574</v>
      </c>
      <c r="S82" s="333" t="s">
        <v>8471</v>
      </c>
      <c r="T82" s="331" t="s">
        <v>6917</v>
      </c>
      <c r="U82" s="331" t="s">
        <v>492</v>
      </c>
      <c r="V82" s="335" t="s">
        <v>8575</v>
      </c>
      <c r="W82" s="333" t="s">
        <v>8576</v>
      </c>
      <c r="X82" s="330" t="s">
        <v>60</v>
      </c>
      <c r="Y82" s="335" t="s">
        <v>60</v>
      </c>
      <c r="Z82" s="333" t="s">
        <v>60</v>
      </c>
      <c r="AA82" s="330" t="s">
        <v>60</v>
      </c>
      <c r="AB82" s="341" t="s">
        <v>60</v>
      </c>
      <c r="AC82" s="332">
        <v>1.97</v>
      </c>
      <c r="AD82" s="341" t="s">
        <v>60</v>
      </c>
      <c r="AE82" s="341" t="s">
        <v>60</v>
      </c>
      <c r="AF82" s="332">
        <v>4</v>
      </c>
      <c r="AG82" s="332">
        <v>50.99</v>
      </c>
      <c r="AH82" s="332">
        <v>57.91</v>
      </c>
      <c r="AI82" s="336">
        <v>13.7</v>
      </c>
      <c r="AJ82" s="332">
        <v>-1.81</v>
      </c>
      <c r="AK82" s="336">
        <v>42.7</v>
      </c>
      <c r="AL82" s="331" t="s">
        <v>8328</v>
      </c>
      <c r="AM82" s="331" t="s">
        <v>8329</v>
      </c>
      <c r="AN82" s="332">
        <v>130.77000000000001</v>
      </c>
      <c r="AO82" s="332">
        <v>114.29</v>
      </c>
      <c r="AP82" s="332">
        <v>114.29</v>
      </c>
    </row>
    <row r="83" spans="1:42" ht="337.5">
      <c r="A83" s="329">
        <v>44088</v>
      </c>
      <c r="B83" s="330" t="s">
        <v>3114</v>
      </c>
      <c r="C83" s="330" t="s">
        <v>60</v>
      </c>
      <c r="D83" s="331" t="s">
        <v>61</v>
      </c>
      <c r="E83" s="331" t="s">
        <v>67</v>
      </c>
      <c r="F83" s="332">
        <v>15</v>
      </c>
      <c r="G83" s="330" t="s">
        <v>3115</v>
      </c>
      <c r="H83" s="330" t="s">
        <v>60</v>
      </c>
      <c r="I83" s="331" t="s">
        <v>3116</v>
      </c>
      <c r="J83" s="329">
        <v>44088</v>
      </c>
      <c r="K83" s="333" t="s">
        <v>491</v>
      </c>
      <c r="L83" s="329">
        <v>44088</v>
      </c>
      <c r="M83" s="335" t="s">
        <v>12088</v>
      </c>
      <c r="N83" s="335" t="s">
        <v>60</v>
      </c>
      <c r="O83" s="335" t="s">
        <v>60</v>
      </c>
      <c r="P83" s="341" t="s">
        <v>60</v>
      </c>
      <c r="Q83" s="331" t="s">
        <v>8469</v>
      </c>
      <c r="R83" s="333" t="s">
        <v>12089</v>
      </c>
      <c r="S83" s="333" t="s">
        <v>12090</v>
      </c>
      <c r="T83" s="331" t="s">
        <v>6921</v>
      </c>
      <c r="U83" s="331" t="s">
        <v>11848</v>
      </c>
      <c r="V83" s="335" t="s">
        <v>12091</v>
      </c>
      <c r="W83" s="333" t="s">
        <v>12092</v>
      </c>
      <c r="X83" s="330" t="s">
        <v>60</v>
      </c>
      <c r="Y83" s="335" t="s">
        <v>60</v>
      </c>
      <c r="Z83" s="333" t="s">
        <v>60</v>
      </c>
      <c r="AA83" s="330" t="s">
        <v>60</v>
      </c>
      <c r="AB83" s="341" t="s">
        <v>60</v>
      </c>
      <c r="AC83" s="341" t="s">
        <v>60</v>
      </c>
      <c r="AD83" s="341" t="s">
        <v>60</v>
      </c>
      <c r="AE83" s="341" t="s">
        <v>60</v>
      </c>
      <c r="AF83" s="341" t="s">
        <v>60</v>
      </c>
      <c r="AG83" s="332">
        <v>15</v>
      </c>
      <c r="AH83" s="332">
        <v>15</v>
      </c>
      <c r="AI83" s="341" t="s">
        <v>60</v>
      </c>
      <c r="AJ83" s="341" t="s">
        <v>60</v>
      </c>
      <c r="AK83" s="341" t="s">
        <v>60</v>
      </c>
      <c r="AL83" s="331" t="s">
        <v>8328</v>
      </c>
      <c r="AM83" s="331" t="s">
        <v>8329</v>
      </c>
      <c r="AN83" s="332">
        <v>130.43</v>
      </c>
      <c r="AO83" s="332">
        <v>76.67</v>
      </c>
      <c r="AP83" s="332">
        <v>47.22</v>
      </c>
    </row>
    <row r="84" spans="1:42" ht="191.25">
      <c r="A84" s="329">
        <v>44083</v>
      </c>
      <c r="B84" s="330" t="s">
        <v>3117</v>
      </c>
      <c r="C84" s="330" t="s">
        <v>60</v>
      </c>
      <c r="D84" s="331" t="s">
        <v>61</v>
      </c>
      <c r="E84" s="331" t="s">
        <v>67</v>
      </c>
      <c r="F84" s="332">
        <v>852.75</v>
      </c>
      <c r="G84" s="330" t="s">
        <v>3118</v>
      </c>
      <c r="H84" s="330" t="s">
        <v>60</v>
      </c>
      <c r="I84" s="331" t="s">
        <v>3119</v>
      </c>
      <c r="J84" s="329">
        <v>44083</v>
      </c>
      <c r="K84" s="333" t="s">
        <v>491</v>
      </c>
      <c r="L84" s="329">
        <v>44397</v>
      </c>
      <c r="M84" s="335" t="s">
        <v>12093</v>
      </c>
      <c r="N84" s="335" t="s">
        <v>60</v>
      </c>
      <c r="O84" s="335" t="s">
        <v>60</v>
      </c>
      <c r="P84" s="341" t="s">
        <v>60</v>
      </c>
      <c r="Q84" s="331" t="s">
        <v>8921</v>
      </c>
      <c r="R84" s="339" t="s">
        <v>12094</v>
      </c>
      <c r="S84" s="333" t="s">
        <v>11096</v>
      </c>
      <c r="T84" s="331" t="s">
        <v>6917</v>
      </c>
      <c r="U84" s="331" t="s">
        <v>11848</v>
      </c>
      <c r="V84" s="335" t="s">
        <v>12095</v>
      </c>
      <c r="W84" s="333" t="s">
        <v>11635</v>
      </c>
      <c r="X84" s="340">
        <v>937.1</v>
      </c>
      <c r="Y84" s="335" t="s">
        <v>60</v>
      </c>
      <c r="Z84" s="333" t="s">
        <v>60</v>
      </c>
      <c r="AA84" s="330" t="s">
        <v>60</v>
      </c>
      <c r="AB84" s="332">
        <v>16.96</v>
      </c>
      <c r="AC84" s="332">
        <v>1.25</v>
      </c>
      <c r="AD84" s="332">
        <v>9.14</v>
      </c>
      <c r="AE84" s="332">
        <v>13.73</v>
      </c>
      <c r="AF84" s="332">
        <v>1.03</v>
      </c>
      <c r="AG84" s="332">
        <v>698.64</v>
      </c>
      <c r="AH84" s="332">
        <v>423.72</v>
      </c>
      <c r="AI84" s="336">
        <v>668.2</v>
      </c>
      <c r="AJ84" s="336">
        <v>24.5</v>
      </c>
      <c r="AK84" s="336">
        <v>865.2</v>
      </c>
      <c r="AL84" s="331" t="s">
        <v>8328</v>
      </c>
      <c r="AM84" s="331" t="s">
        <v>8329</v>
      </c>
      <c r="AN84" s="332">
        <v>130.1</v>
      </c>
      <c r="AO84" s="332">
        <v>126.9</v>
      </c>
      <c r="AP84" s="332">
        <v>123.01</v>
      </c>
    </row>
    <row r="85" spans="1:42" ht="202.5">
      <c r="A85" s="329">
        <v>44140</v>
      </c>
      <c r="B85" s="330" t="s">
        <v>619</v>
      </c>
      <c r="C85" s="330" t="s">
        <v>620</v>
      </c>
      <c r="D85" s="331" t="s">
        <v>61</v>
      </c>
      <c r="E85" s="331" t="s">
        <v>67</v>
      </c>
      <c r="F85" s="332">
        <v>35.090000000000003</v>
      </c>
      <c r="G85" s="330" t="s">
        <v>60</v>
      </c>
      <c r="H85" s="330" t="s">
        <v>621</v>
      </c>
      <c r="I85" s="331" t="s">
        <v>622</v>
      </c>
      <c r="J85" s="329">
        <v>44140</v>
      </c>
      <c r="K85" s="333" t="s">
        <v>491</v>
      </c>
      <c r="L85" s="329">
        <v>44348</v>
      </c>
      <c r="M85" s="335" t="s">
        <v>8509</v>
      </c>
      <c r="N85" s="335" t="s">
        <v>8510</v>
      </c>
      <c r="O85" s="335" t="s">
        <v>60</v>
      </c>
      <c r="P85" s="336">
        <v>22.4</v>
      </c>
      <c r="Q85" s="331" t="s">
        <v>8511</v>
      </c>
      <c r="R85" s="333" t="s">
        <v>8512</v>
      </c>
      <c r="S85" s="333" t="s">
        <v>8513</v>
      </c>
      <c r="T85" s="331" t="s">
        <v>6915</v>
      </c>
      <c r="U85" s="331" t="s">
        <v>492</v>
      </c>
      <c r="V85" s="335" t="s">
        <v>60</v>
      </c>
      <c r="W85" s="333" t="s">
        <v>60</v>
      </c>
      <c r="X85" s="330" t="s">
        <v>60</v>
      </c>
      <c r="Y85" s="335" t="s">
        <v>8514</v>
      </c>
      <c r="Z85" s="333" t="s">
        <v>8515</v>
      </c>
      <c r="AA85" s="340">
        <v>137.6</v>
      </c>
      <c r="AB85" s="341" t="s">
        <v>60</v>
      </c>
      <c r="AC85" s="338">
        <v>0.97</v>
      </c>
      <c r="AD85" s="341" t="s">
        <v>60</v>
      </c>
      <c r="AE85" s="341" t="s">
        <v>60</v>
      </c>
      <c r="AF85" s="341" t="s">
        <v>60</v>
      </c>
      <c r="AG85" s="341" t="s">
        <v>60</v>
      </c>
      <c r="AH85" s="332">
        <v>58.1</v>
      </c>
      <c r="AI85" s="336">
        <v>33.9</v>
      </c>
      <c r="AJ85" s="332">
        <v>-2.97</v>
      </c>
      <c r="AK85" s="336">
        <v>954.4</v>
      </c>
      <c r="AL85" s="331" t="s">
        <v>8328</v>
      </c>
      <c r="AM85" s="331" t="s">
        <v>8329</v>
      </c>
      <c r="AN85" s="332">
        <v>129.68</v>
      </c>
      <c r="AO85" s="332">
        <v>131.13</v>
      </c>
      <c r="AP85" s="332">
        <v>140.19</v>
      </c>
    </row>
    <row r="86" spans="1:42" ht="393.75">
      <c r="A86" s="329">
        <v>43907</v>
      </c>
      <c r="B86" s="330" t="s">
        <v>3120</v>
      </c>
      <c r="C86" s="330" t="s">
        <v>60</v>
      </c>
      <c r="D86" s="331" t="s">
        <v>61</v>
      </c>
      <c r="E86" s="331" t="s">
        <v>67</v>
      </c>
      <c r="F86" s="332">
        <v>35.71</v>
      </c>
      <c r="G86" s="330" t="s">
        <v>3121</v>
      </c>
      <c r="H86" s="330" t="s">
        <v>3122</v>
      </c>
      <c r="I86" s="331" t="s">
        <v>3123</v>
      </c>
      <c r="J86" s="329">
        <v>43907</v>
      </c>
      <c r="K86" s="333" t="s">
        <v>491</v>
      </c>
      <c r="L86" s="329">
        <v>43998</v>
      </c>
      <c r="M86" s="335" t="s">
        <v>12096</v>
      </c>
      <c r="N86" s="335" t="s">
        <v>60</v>
      </c>
      <c r="O86" s="335" t="s">
        <v>60</v>
      </c>
      <c r="P86" s="341" t="s">
        <v>60</v>
      </c>
      <c r="Q86" s="331" t="s">
        <v>8840</v>
      </c>
      <c r="R86" s="339" t="s">
        <v>12097</v>
      </c>
      <c r="S86" s="333" t="s">
        <v>12098</v>
      </c>
      <c r="T86" s="331" t="s">
        <v>6915</v>
      </c>
      <c r="U86" s="331" t="s">
        <v>11848</v>
      </c>
      <c r="V86" s="335" t="s">
        <v>12099</v>
      </c>
      <c r="W86" s="345" t="s">
        <v>12100</v>
      </c>
      <c r="X86" s="340">
        <v>44472.7</v>
      </c>
      <c r="Y86" s="335" t="s">
        <v>12101</v>
      </c>
      <c r="Z86" s="339" t="s">
        <v>12102</v>
      </c>
      <c r="AA86" s="330" t="s">
        <v>60</v>
      </c>
      <c r="AB86" s="332">
        <v>21.51</v>
      </c>
      <c r="AC86" s="332">
        <v>1.97</v>
      </c>
      <c r="AD86" s="332">
        <v>11.74</v>
      </c>
      <c r="AE86" s="332">
        <v>16.579999999999998</v>
      </c>
      <c r="AF86" s="338">
        <v>0.71199999999999997</v>
      </c>
      <c r="AG86" s="332">
        <v>35.71</v>
      </c>
      <c r="AH86" s="332">
        <v>35.81</v>
      </c>
      <c r="AI86" s="341" t="s">
        <v>60</v>
      </c>
      <c r="AJ86" s="341" t="s">
        <v>60</v>
      </c>
      <c r="AK86" s="341" t="s">
        <v>60</v>
      </c>
      <c r="AL86" s="331" t="s">
        <v>8328</v>
      </c>
      <c r="AM86" s="331" t="s">
        <v>8329</v>
      </c>
      <c r="AN86" s="332">
        <v>128.81</v>
      </c>
      <c r="AO86" s="332">
        <v>98.53</v>
      </c>
      <c r="AP86" s="332">
        <v>97.56</v>
      </c>
    </row>
    <row r="87" spans="1:42" ht="409.5">
      <c r="A87" s="329">
        <v>44523</v>
      </c>
      <c r="B87" s="330" t="s">
        <v>3124</v>
      </c>
      <c r="C87" s="330" t="s">
        <v>60</v>
      </c>
      <c r="D87" s="331" t="s">
        <v>61</v>
      </c>
      <c r="E87" s="331" t="s">
        <v>67</v>
      </c>
      <c r="F87" s="332">
        <v>50.81</v>
      </c>
      <c r="G87" s="330" t="s">
        <v>3125</v>
      </c>
      <c r="H87" s="330" t="s">
        <v>3126</v>
      </c>
      <c r="I87" s="331" t="s">
        <v>3127</v>
      </c>
      <c r="J87" s="329">
        <v>44523</v>
      </c>
      <c r="K87" s="333" t="s">
        <v>491</v>
      </c>
      <c r="L87" s="329">
        <v>44580</v>
      </c>
      <c r="M87" s="335" t="s">
        <v>12103</v>
      </c>
      <c r="N87" s="335" t="s">
        <v>60</v>
      </c>
      <c r="O87" s="335" t="s">
        <v>60</v>
      </c>
      <c r="P87" s="341" t="s">
        <v>60</v>
      </c>
      <c r="Q87" s="331" t="s">
        <v>9890</v>
      </c>
      <c r="R87" s="339" t="s">
        <v>12104</v>
      </c>
      <c r="S87" s="333" t="s">
        <v>12105</v>
      </c>
      <c r="T87" s="331" t="s">
        <v>6915</v>
      </c>
      <c r="U87" s="331" t="s">
        <v>11848</v>
      </c>
      <c r="V87" s="335" t="s">
        <v>12106</v>
      </c>
      <c r="W87" s="333" t="s">
        <v>12107</v>
      </c>
      <c r="X87" s="330" t="s">
        <v>60</v>
      </c>
      <c r="Y87" s="335" t="s">
        <v>12108</v>
      </c>
      <c r="Z87" s="339" t="s">
        <v>12109</v>
      </c>
      <c r="AA87" s="330" t="s">
        <v>60</v>
      </c>
      <c r="AB87" s="341" t="s">
        <v>60</v>
      </c>
      <c r="AC87" s="332">
        <v>1.39</v>
      </c>
      <c r="AD87" s="332">
        <v>18.28</v>
      </c>
      <c r="AE87" s="332">
        <v>203.08</v>
      </c>
      <c r="AF87" s="332">
        <v>1.72</v>
      </c>
      <c r="AG87" s="332">
        <v>49.99</v>
      </c>
      <c r="AH87" s="332">
        <v>41.91</v>
      </c>
      <c r="AI87" s="336">
        <v>29.9</v>
      </c>
      <c r="AJ87" s="332">
        <v>-1.1100000000000001</v>
      </c>
      <c r="AK87" s="336">
        <v>52</v>
      </c>
      <c r="AL87" s="331" t="s">
        <v>8328</v>
      </c>
      <c r="AM87" s="331" t="s">
        <v>8329</v>
      </c>
      <c r="AN87" s="332">
        <v>128.57</v>
      </c>
      <c r="AO87" s="332">
        <v>118.18</v>
      </c>
      <c r="AP87" s="332">
        <v>207.69</v>
      </c>
    </row>
    <row r="88" spans="1:42" ht="112.5">
      <c r="A88" s="329">
        <v>44707</v>
      </c>
      <c r="B88" s="330" t="s">
        <v>3128</v>
      </c>
      <c r="C88" s="330" t="s">
        <v>60</v>
      </c>
      <c r="D88" s="331" t="s">
        <v>61</v>
      </c>
      <c r="E88" s="331" t="s">
        <v>67</v>
      </c>
      <c r="F88" s="332">
        <v>61.99</v>
      </c>
      <c r="G88" s="330" t="s">
        <v>3129</v>
      </c>
      <c r="H88" s="330" t="s">
        <v>60</v>
      </c>
      <c r="I88" s="331" t="s">
        <v>3130</v>
      </c>
      <c r="J88" s="329">
        <v>44707</v>
      </c>
      <c r="K88" s="333" t="s">
        <v>491</v>
      </c>
      <c r="L88" s="329">
        <v>44812</v>
      </c>
      <c r="M88" s="335" t="s">
        <v>12110</v>
      </c>
      <c r="N88" s="335" t="s">
        <v>60</v>
      </c>
      <c r="O88" s="335" t="s">
        <v>60</v>
      </c>
      <c r="P88" s="341" t="s">
        <v>60</v>
      </c>
      <c r="Q88" s="331" t="s">
        <v>10015</v>
      </c>
      <c r="R88" s="333" t="s">
        <v>10016</v>
      </c>
      <c r="S88" s="333" t="s">
        <v>8742</v>
      </c>
      <c r="T88" s="331" t="s">
        <v>6917</v>
      </c>
      <c r="U88" s="331" t="s">
        <v>11848</v>
      </c>
      <c r="V88" s="335" t="s">
        <v>12111</v>
      </c>
      <c r="W88" s="333" t="s">
        <v>10383</v>
      </c>
      <c r="X88" s="340">
        <v>3619.6</v>
      </c>
      <c r="Y88" s="335" t="s">
        <v>60</v>
      </c>
      <c r="Z88" s="333" t="s">
        <v>60</v>
      </c>
      <c r="AA88" s="330" t="s">
        <v>60</v>
      </c>
      <c r="AB88" s="341" t="s">
        <v>60</v>
      </c>
      <c r="AC88" s="332">
        <v>1.28</v>
      </c>
      <c r="AD88" s="341" t="s">
        <v>60</v>
      </c>
      <c r="AE88" s="341" t="s">
        <v>60</v>
      </c>
      <c r="AF88" s="341" t="s">
        <v>60</v>
      </c>
      <c r="AG88" s="332">
        <v>57.92</v>
      </c>
      <c r="AH88" s="332">
        <v>61.99</v>
      </c>
      <c r="AI88" s="338">
        <v>-1E-3</v>
      </c>
      <c r="AJ88" s="332">
        <v>-1.32</v>
      </c>
      <c r="AK88" s="336">
        <v>53.7</v>
      </c>
      <c r="AL88" s="331" t="s">
        <v>8328</v>
      </c>
      <c r="AM88" s="331" t="s">
        <v>8329</v>
      </c>
      <c r="AN88" s="332">
        <v>128.49</v>
      </c>
      <c r="AO88" s="332">
        <v>117.07</v>
      </c>
      <c r="AP88" s="332">
        <v>92.95</v>
      </c>
    </row>
    <row r="89" spans="1:42" ht="247.5">
      <c r="A89" s="329">
        <v>44834</v>
      </c>
      <c r="B89" s="330" t="s">
        <v>627</v>
      </c>
      <c r="C89" s="330" t="s">
        <v>628</v>
      </c>
      <c r="D89" s="331" t="s">
        <v>61</v>
      </c>
      <c r="E89" s="331" t="s">
        <v>77</v>
      </c>
      <c r="F89" s="332">
        <v>41.06</v>
      </c>
      <c r="G89" s="330" t="s">
        <v>629</v>
      </c>
      <c r="H89" s="330" t="s">
        <v>60</v>
      </c>
      <c r="I89" s="331" t="s">
        <v>630</v>
      </c>
      <c r="J89" s="329">
        <v>44834</v>
      </c>
      <c r="K89" s="333" t="s">
        <v>491</v>
      </c>
      <c r="L89" s="334" t="s">
        <v>60</v>
      </c>
      <c r="M89" s="335" t="s">
        <v>8592</v>
      </c>
      <c r="N89" s="335" t="s">
        <v>8593</v>
      </c>
      <c r="O89" s="335" t="s">
        <v>60</v>
      </c>
      <c r="P89" s="336">
        <v>13.8</v>
      </c>
      <c r="Q89" s="331" t="s">
        <v>8323</v>
      </c>
      <c r="R89" s="339" t="s">
        <v>8594</v>
      </c>
      <c r="S89" s="333" t="s">
        <v>8595</v>
      </c>
      <c r="T89" s="331" t="s">
        <v>6921</v>
      </c>
      <c r="U89" s="331" t="s">
        <v>492</v>
      </c>
      <c r="V89" s="335" t="s">
        <v>8596</v>
      </c>
      <c r="W89" s="333" t="s">
        <v>8551</v>
      </c>
      <c r="X89" s="330" t="s">
        <v>60</v>
      </c>
      <c r="Y89" s="335" t="s">
        <v>60</v>
      </c>
      <c r="Z89" s="333" t="s">
        <v>60</v>
      </c>
      <c r="AA89" s="330" t="s">
        <v>60</v>
      </c>
      <c r="AB89" s="332">
        <v>80.11</v>
      </c>
      <c r="AC89" s="332">
        <v>1.1000000000000001</v>
      </c>
      <c r="AD89" s="332">
        <v>38.36</v>
      </c>
      <c r="AE89" s="332">
        <v>87.5</v>
      </c>
      <c r="AF89" s="338">
        <v>0.58399999999999996</v>
      </c>
      <c r="AG89" s="332">
        <v>39.630000000000003</v>
      </c>
      <c r="AH89" s="332">
        <v>31.5</v>
      </c>
      <c r="AI89" s="336">
        <v>67.900000000000006</v>
      </c>
      <c r="AJ89" s="338">
        <v>0.39300000000000002</v>
      </c>
      <c r="AK89" s="336">
        <v>43.3</v>
      </c>
      <c r="AL89" s="331" t="s">
        <v>8328</v>
      </c>
      <c r="AM89" s="331" t="s">
        <v>8329</v>
      </c>
      <c r="AN89" s="332">
        <v>127.55</v>
      </c>
      <c r="AO89" s="332">
        <v>112.23</v>
      </c>
      <c r="AP89" s="332">
        <v>102.87</v>
      </c>
    </row>
    <row r="90" spans="1:42" ht="371.25">
      <c r="A90" s="329">
        <v>44028</v>
      </c>
      <c r="B90" s="330" t="s">
        <v>3131</v>
      </c>
      <c r="C90" s="330" t="s">
        <v>60</v>
      </c>
      <c r="D90" s="331" t="s">
        <v>61</v>
      </c>
      <c r="E90" s="331" t="s">
        <v>67</v>
      </c>
      <c r="F90" s="332">
        <v>331.37</v>
      </c>
      <c r="G90" s="330" t="s">
        <v>3132</v>
      </c>
      <c r="H90" s="330" t="s">
        <v>60</v>
      </c>
      <c r="I90" s="331" t="s">
        <v>3133</v>
      </c>
      <c r="J90" s="329">
        <v>44028</v>
      </c>
      <c r="K90" s="333" t="s">
        <v>491</v>
      </c>
      <c r="L90" s="329">
        <v>44105</v>
      </c>
      <c r="M90" s="335" t="s">
        <v>12112</v>
      </c>
      <c r="N90" s="335" t="s">
        <v>60</v>
      </c>
      <c r="O90" s="335" t="s">
        <v>60</v>
      </c>
      <c r="P90" s="341" t="s">
        <v>60</v>
      </c>
      <c r="Q90" s="331" t="s">
        <v>8566</v>
      </c>
      <c r="R90" s="339" t="s">
        <v>12113</v>
      </c>
      <c r="S90" s="333" t="s">
        <v>12114</v>
      </c>
      <c r="T90" s="331" t="s">
        <v>6921</v>
      </c>
      <c r="U90" s="331" t="s">
        <v>11848</v>
      </c>
      <c r="V90" s="335" t="s">
        <v>12115</v>
      </c>
      <c r="W90" s="333" t="s">
        <v>12116</v>
      </c>
      <c r="X90" s="330" t="s">
        <v>60</v>
      </c>
      <c r="Y90" s="335" t="s">
        <v>60</v>
      </c>
      <c r="Z90" s="333" t="s">
        <v>60</v>
      </c>
      <c r="AA90" s="330" t="s">
        <v>60</v>
      </c>
      <c r="AB90" s="341" t="s">
        <v>60</v>
      </c>
      <c r="AC90" s="338">
        <v>0.95699999999999996</v>
      </c>
      <c r="AD90" s="332">
        <v>6.54</v>
      </c>
      <c r="AE90" s="332">
        <v>12.18</v>
      </c>
      <c r="AF90" s="338">
        <v>0.27600000000000002</v>
      </c>
      <c r="AG90" s="332">
        <v>296.06</v>
      </c>
      <c r="AH90" s="332">
        <v>158.53</v>
      </c>
      <c r="AI90" s="341" t="s">
        <v>60</v>
      </c>
      <c r="AJ90" s="341" t="s">
        <v>60</v>
      </c>
      <c r="AK90" s="341" t="s">
        <v>60</v>
      </c>
      <c r="AL90" s="331" t="s">
        <v>8328</v>
      </c>
      <c r="AM90" s="331" t="s">
        <v>8329</v>
      </c>
      <c r="AN90" s="332">
        <v>127.27</v>
      </c>
      <c r="AO90" s="332">
        <v>143.9</v>
      </c>
      <c r="AP90" s="332">
        <v>86.34</v>
      </c>
    </row>
    <row r="91" spans="1:42" ht="409.5">
      <c r="A91" s="329">
        <v>44833</v>
      </c>
      <c r="B91" s="330" t="s">
        <v>8534</v>
      </c>
      <c r="C91" s="330" t="s">
        <v>8535</v>
      </c>
      <c r="D91" s="331" t="s">
        <v>61</v>
      </c>
      <c r="E91" s="331" t="s">
        <v>67</v>
      </c>
      <c r="F91" s="332">
        <v>265</v>
      </c>
      <c r="G91" s="330" t="s">
        <v>3135</v>
      </c>
      <c r="H91" s="330" t="s">
        <v>3136</v>
      </c>
      <c r="I91" s="331" t="s">
        <v>3137</v>
      </c>
      <c r="J91" s="329">
        <v>44833</v>
      </c>
      <c r="K91" s="333" t="s">
        <v>491</v>
      </c>
      <c r="L91" s="329">
        <v>44879</v>
      </c>
      <c r="M91" s="335" t="s">
        <v>8536</v>
      </c>
      <c r="N91" s="335" t="s">
        <v>60</v>
      </c>
      <c r="O91" s="335" t="s">
        <v>60</v>
      </c>
      <c r="P91" s="336">
        <v>294.3</v>
      </c>
      <c r="Q91" s="331" t="s">
        <v>8537</v>
      </c>
      <c r="R91" s="339" t="s">
        <v>8538</v>
      </c>
      <c r="S91" s="333" t="s">
        <v>8539</v>
      </c>
      <c r="T91" s="331" t="s">
        <v>6917</v>
      </c>
      <c r="U91" s="331" t="s">
        <v>492</v>
      </c>
      <c r="V91" s="335" t="s">
        <v>8540</v>
      </c>
      <c r="W91" s="333" t="s">
        <v>8541</v>
      </c>
      <c r="X91" s="330" t="s">
        <v>60</v>
      </c>
      <c r="Y91" s="335" t="s">
        <v>8542</v>
      </c>
      <c r="Z91" s="339" t="s">
        <v>8543</v>
      </c>
      <c r="AA91" s="330" t="s">
        <v>8544</v>
      </c>
      <c r="AB91" s="332">
        <v>104.09</v>
      </c>
      <c r="AC91" s="332">
        <v>10.55</v>
      </c>
      <c r="AD91" s="332">
        <v>65.36</v>
      </c>
      <c r="AE91" s="332">
        <v>71.7</v>
      </c>
      <c r="AF91" s="332">
        <v>10.96</v>
      </c>
      <c r="AG91" s="332">
        <v>271.38</v>
      </c>
      <c r="AH91" s="332">
        <v>293.88</v>
      </c>
      <c r="AI91" s="336">
        <v>23.5</v>
      </c>
      <c r="AJ91" s="332">
        <v>2.96</v>
      </c>
      <c r="AK91" s="336">
        <v>39.5</v>
      </c>
      <c r="AL91" s="331" t="s">
        <v>8328</v>
      </c>
      <c r="AM91" s="331" t="s">
        <v>8329</v>
      </c>
      <c r="AN91" s="332">
        <v>126.39</v>
      </c>
      <c r="AO91" s="332">
        <v>119.09</v>
      </c>
      <c r="AP91" s="332">
        <v>112.5</v>
      </c>
    </row>
    <row r="92" spans="1:42" ht="409.5">
      <c r="A92" s="329">
        <v>44183</v>
      </c>
      <c r="B92" s="330" t="s">
        <v>3138</v>
      </c>
      <c r="C92" s="330" t="s">
        <v>60</v>
      </c>
      <c r="D92" s="331" t="s">
        <v>61</v>
      </c>
      <c r="E92" s="331" t="s">
        <v>67</v>
      </c>
      <c r="F92" s="332">
        <v>1920.61</v>
      </c>
      <c r="G92" s="330" t="s">
        <v>3139</v>
      </c>
      <c r="H92" s="330" t="s">
        <v>3140</v>
      </c>
      <c r="I92" s="331" t="s">
        <v>3141</v>
      </c>
      <c r="J92" s="329">
        <v>44183</v>
      </c>
      <c r="K92" s="333" t="s">
        <v>491</v>
      </c>
      <c r="L92" s="329">
        <v>44351</v>
      </c>
      <c r="M92" s="335" t="s">
        <v>12117</v>
      </c>
      <c r="N92" s="335" t="s">
        <v>60</v>
      </c>
      <c r="O92" s="335" t="s">
        <v>60</v>
      </c>
      <c r="P92" s="341" t="s">
        <v>60</v>
      </c>
      <c r="Q92" s="331" t="s">
        <v>8400</v>
      </c>
      <c r="R92" s="333" t="s">
        <v>12118</v>
      </c>
      <c r="S92" s="333" t="s">
        <v>8728</v>
      </c>
      <c r="T92" s="331" t="s">
        <v>6915</v>
      </c>
      <c r="U92" s="331" t="s">
        <v>11848</v>
      </c>
      <c r="V92" s="335" t="s">
        <v>12119</v>
      </c>
      <c r="W92" s="333" t="s">
        <v>12120</v>
      </c>
      <c r="X92" s="340">
        <v>30624.1</v>
      </c>
      <c r="Y92" s="335" t="s">
        <v>12121</v>
      </c>
      <c r="Z92" s="339" t="s">
        <v>12122</v>
      </c>
      <c r="AA92" s="330" t="s">
        <v>60</v>
      </c>
      <c r="AB92" s="332">
        <v>34.81</v>
      </c>
      <c r="AC92" s="332">
        <v>8.27</v>
      </c>
      <c r="AD92" s="332">
        <v>17.559999999999999</v>
      </c>
      <c r="AE92" s="332">
        <v>23.93</v>
      </c>
      <c r="AF92" s="332">
        <v>2.59</v>
      </c>
      <c r="AG92" s="332">
        <v>1810.46</v>
      </c>
      <c r="AH92" s="332">
        <v>1795.93</v>
      </c>
      <c r="AI92" s="341" t="s">
        <v>60</v>
      </c>
      <c r="AJ92" s="341" t="s">
        <v>60</v>
      </c>
      <c r="AK92" s="341" t="s">
        <v>60</v>
      </c>
      <c r="AL92" s="331" t="s">
        <v>8328</v>
      </c>
      <c r="AM92" s="331" t="s">
        <v>8329</v>
      </c>
      <c r="AN92" s="332">
        <v>126.06</v>
      </c>
      <c r="AO92" s="332">
        <v>137.43</v>
      </c>
      <c r="AP92" s="332">
        <v>141.82</v>
      </c>
    </row>
    <row r="93" spans="1:42" ht="202.5">
      <c r="A93" s="329">
        <v>43931</v>
      </c>
      <c r="B93" s="330" t="s">
        <v>631</v>
      </c>
      <c r="C93" s="330" t="s">
        <v>632</v>
      </c>
      <c r="D93" s="331" t="s">
        <v>61</v>
      </c>
      <c r="E93" s="331" t="s">
        <v>77</v>
      </c>
      <c r="F93" s="332">
        <v>303.83</v>
      </c>
      <c r="G93" s="330" t="s">
        <v>633</v>
      </c>
      <c r="H93" s="330" t="s">
        <v>60</v>
      </c>
      <c r="I93" s="331" t="s">
        <v>634</v>
      </c>
      <c r="J93" s="329">
        <v>43931</v>
      </c>
      <c r="K93" s="333" t="s">
        <v>491</v>
      </c>
      <c r="L93" s="334" t="s">
        <v>60</v>
      </c>
      <c r="M93" s="335" t="s">
        <v>8489</v>
      </c>
      <c r="N93" s="335" t="s">
        <v>60</v>
      </c>
      <c r="O93" s="335" t="s">
        <v>8490</v>
      </c>
      <c r="P93" s="341" t="s">
        <v>60</v>
      </c>
      <c r="Q93" s="331" t="s">
        <v>8491</v>
      </c>
      <c r="R93" s="339" t="s">
        <v>8492</v>
      </c>
      <c r="S93" s="333" t="s">
        <v>8461</v>
      </c>
      <c r="T93" s="331" t="s">
        <v>6917</v>
      </c>
      <c r="U93" s="331" t="s">
        <v>492</v>
      </c>
      <c r="V93" s="335" t="s">
        <v>8493</v>
      </c>
      <c r="W93" s="333" t="s">
        <v>8494</v>
      </c>
      <c r="X93" s="330" t="s">
        <v>60</v>
      </c>
      <c r="Y93" s="335" t="s">
        <v>60</v>
      </c>
      <c r="Z93" s="333" t="s">
        <v>60</v>
      </c>
      <c r="AA93" s="330" t="s">
        <v>60</v>
      </c>
      <c r="AB93" s="332">
        <v>35.619999999999997</v>
      </c>
      <c r="AC93" s="338">
        <v>0.90300000000000002</v>
      </c>
      <c r="AD93" s="332">
        <v>33.61</v>
      </c>
      <c r="AE93" s="332">
        <v>44.21</v>
      </c>
      <c r="AF93" s="332">
        <v>1.49</v>
      </c>
      <c r="AG93" s="332">
        <v>303.83</v>
      </c>
      <c r="AH93" s="332">
        <v>232.41</v>
      </c>
      <c r="AI93" s="336">
        <v>109.1</v>
      </c>
      <c r="AJ93" s="332">
        <v>4.16</v>
      </c>
      <c r="AK93" s="336">
        <v>524.79999999999995</v>
      </c>
      <c r="AL93" s="331" t="s">
        <v>8328</v>
      </c>
      <c r="AM93" s="331" t="s">
        <v>8329</v>
      </c>
      <c r="AN93" s="332">
        <v>124.61</v>
      </c>
      <c r="AO93" s="332">
        <v>158.41999999999999</v>
      </c>
      <c r="AP93" s="332">
        <v>58.9</v>
      </c>
    </row>
    <row r="94" spans="1:42" ht="409.5">
      <c r="A94" s="329">
        <v>44748</v>
      </c>
      <c r="B94" s="330" t="s">
        <v>635</v>
      </c>
      <c r="C94" s="330" t="s">
        <v>636</v>
      </c>
      <c r="D94" s="331" t="s">
        <v>61</v>
      </c>
      <c r="E94" s="331" t="s">
        <v>77</v>
      </c>
      <c r="F94" s="332">
        <v>988</v>
      </c>
      <c r="G94" s="330" t="s">
        <v>637</v>
      </c>
      <c r="H94" s="330" t="s">
        <v>638</v>
      </c>
      <c r="I94" s="331" t="s">
        <v>639</v>
      </c>
      <c r="J94" s="329">
        <v>44748</v>
      </c>
      <c r="K94" s="333" t="s">
        <v>491</v>
      </c>
      <c r="L94" s="334" t="s">
        <v>60</v>
      </c>
      <c r="M94" s="335" t="s">
        <v>8516</v>
      </c>
      <c r="N94" s="335" t="s">
        <v>60</v>
      </c>
      <c r="O94" s="335" t="s">
        <v>60</v>
      </c>
      <c r="P94" s="336">
        <v>683.1</v>
      </c>
      <c r="Q94" s="331" t="s">
        <v>8400</v>
      </c>
      <c r="R94" s="333" t="s">
        <v>8517</v>
      </c>
      <c r="S94" s="333" t="s">
        <v>8518</v>
      </c>
      <c r="T94" s="331" t="s">
        <v>6917</v>
      </c>
      <c r="U94" s="331" t="s">
        <v>492</v>
      </c>
      <c r="V94" s="335" t="s">
        <v>8519</v>
      </c>
      <c r="W94" s="339" t="s">
        <v>8520</v>
      </c>
      <c r="X94" s="330" t="s">
        <v>60</v>
      </c>
      <c r="Y94" s="335" t="s">
        <v>8521</v>
      </c>
      <c r="Z94" s="333" t="s">
        <v>8501</v>
      </c>
      <c r="AA94" s="330" t="s">
        <v>60</v>
      </c>
      <c r="AB94" s="332">
        <v>39.42</v>
      </c>
      <c r="AC94" s="332">
        <v>6.98</v>
      </c>
      <c r="AD94" s="332">
        <v>27.01</v>
      </c>
      <c r="AE94" s="332">
        <v>37.99</v>
      </c>
      <c r="AF94" s="332">
        <v>7.49</v>
      </c>
      <c r="AG94" s="332">
        <v>1739.62</v>
      </c>
      <c r="AH94" s="332">
        <v>1701.17</v>
      </c>
      <c r="AI94" s="336">
        <v>234.3</v>
      </c>
      <c r="AJ94" s="336">
        <v>43.5</v>
      </c>
      <c r="AK94" s="336">
        <v>397.1</v>
      </c>
      <c r="AL94" s="331" t="s">
        <v>8328</v>
      </c>
      <c r="AM94" s="331" t="s">
        <v>8329</v>
      </c>
      <c r="AN94" s="332">
        <v>124.55</v>
      </c>
      <c r="AO94" s="332">
        <v>130.36000000000001</v>
      </c>
      <c r="AP94" s="332">
        <v>49.26</v>
      </c>
    </row>
    <row r="95" spans="1:42" ht="292.5">
      <c r="A95" s="329">
        <v>44726</v>
      </c>
      <c r="B95" s="330" t="s">
        <v>180</v>
      </c>
      <c r="C95" s="330" t="s">
        <v>60</v>
      </c>
      <c r="D95" s="331" t="s">
        <v>61</v>
      </c>
      <c r="E95" s="331" t="s">
        <v>67</v>
      </c>
      <c r="F95" s="332">
        <v>27.3</v>
      </c>
      <c r="G95" s="330" t="s">
        <v>181</v>
      </c>
      <c r="H95" s="330" t="s">
        <v>60</v>
      </c>
      <c r="I95" s="331" t="s">
        <v>182</v>
      </c>
      <c r="J95" s="329">
        <v>44726</v>
      </c>
      <c r="K95" s="333" t="s">
        <v>491</v>
      </c>
      <c r="L95" s="329">
        <v>44835</v>
      </c>
      <c r="M95" s="335" t="s">
        <v>12123</v>
      </c>
      <c r="N95" s="335" t="s">
        <v>60</v>
      </c>
      <c r="O95" s="335" t="s">
        <v>60</v>
      </c>
      <c r="P95" s="341" t="s">
        <v>60</v>
      </c>
      <c r="Q95" s="331" t="s">
        <v>8876</v>
      </c>
      <c r="R95" s="333" t="s">
        <v>12124</v>
      </c>
      <c r="S95" s="333" t="s">
        <v>12125</v>
      </c>
      <c r="T95" s="331" t="s">
        <v>6921</v>
      </c>
      <c r="U95" s="331" t="s">
        <v>11848</v>
      </c>
      <c r="V95" s="335" t="s">
        <v>12126</v>
      </c>
      <c r="W95" s="333" t="s">
        <v>12127</v>
      </c>
      <c r="X95" s="340">
        <v>374.5</v>
      </c>
      <c r="Y95" s="335" t="s">
        <v>60</v>
      </c>
      <c r="Z95" s="333" t="s">
        <v>60</v>
      </c>
      <c r="AA95" s="330" t="s">
        <v>60</v>
      </c>
      <c r="AB95" s="332">
        <v>44.35</v>
      </c>
      <c r="AC95" s="332">
        <v>1.75</v>
      </c>
      <c r="AD95" s="341" t="s">
        <v>60</v>
      </c>
      <c r="AE95" s="341" t="s">
        <v>60</v>
      </c>
      <c r="AF95" s="341" t="s">
        <v>60</v>
      </c>
      <c r="AG95" s="341" t="s">
        <v>60</v>
      </c>
      <c r="AH95" s="332">
        <v>27.3</v>
      </c>
      <c r="AI95" s="332">
        <v>4.32</v>
      </c>
      <c r="AJ95" s="338">
        <v>0.61599999999999999</v>
      </c>
      <c r="AK95" s="336">
        <v>127.1</v>
      </c>
      <c r="AL95" s="331" t="s">
        <v>8328</v>
      </c>
      <c r="AM95" s="331" t="s">
        <v>8329</v>
      </c>
      <c r="AN95" s="332">
        <v>124.52</v>
      </c>
      <c r="AO95" s="332">
        <v>124.31</v>
      </c>
      <c r="AP95" s="332">
        <v>112.88</v>
      </c>
    </row>
    <row r="96" spans="1:42" ht="360">
      <c r="A96" s="329">
        <v>44018</v>
      </c>
      <c r="B96" s="330" t="s">
        <v>640</v>
      </c>
      <c r="C96" s="330" t="s">
        <v>641</v>
      </c>
      <c r="D96" s="331" t="s">
        <v>61</v>
      </c>
      <c r="E96" s="331" t="s">
        <v>67</v>
      </c>
      <c r="F96" s="332">
        <v>31.5</v>
      </c>
      <c r="G96" s="330" t="s">
        <v>642</v>
      </c>
      <c r="H96" s="330" t="s">
        <v>643</v>
      </c>
      <c r="I96" s="331" t="s">
        <v>644</v>
      </c>
      <c r="J96" s="329">
        <v>44018</v>
      </c>
      <c r="K96" s="333" t="s">
        <v>491</v>
      </c>
      <c r="L96" s="329">
        <v>44082</v>
      </c>
      <c r="M96" s="335" t="s">
        <v>8495</v>
      </c>
      <c r="N96" s="335" t="s">
        <v>60</v>
      </c>
      <c r="O96" s="335" t="s">
        <v>8496</v>
      </c>
      <c r="P96" s="336">
        <v>111.4</v>
      </c>
      <c r="Q96" s="331" t="s">
        <v>8497</v>
      </c>
      <c r="R96" s="337" t="s">
        <v>8498</v>
      </c>
      <c r="S96" s="333" t="s">
        <v>8499</v>
      </c>
      <c r="T96" s="331" t="s">
        <v>6917</v>
      </c>
      <c r="U96" s="331" t="s">
        <v>492</v>
      </c>
      <c r="V96" s="335" t="s">
        <v>8500</v>
      </c>
      <c r="W96" s="333" t="s">
        <v>8501</v>
      </c>
      <c r="X96" s="330" t="s">
        <v>60</v>
      </c>
      <c r="Y96" s="335" t="s">
        <v>8502</v>
      </c>
      <c r="Z96" s="339" t="s">
        <v>8503</v>
      </c>
      <c r="AA96" s="330" t="s">
        <v>60</v>
      </c>
      <c r="AB96" s="332">
        <v>18.96</v>
      </c>
      <c r="AC96" s="332">
        <v>1.46</v>
      </c>
      <c r="AD96" s="341" t="s">
        <v>60</v>
      </c>
      <c r="AE96" s="341" t="s">
        <v>60</v>
      </c>
      <c r="AF96" s="341" t="s">
        <v>60</v>
      </c>
      <c r="AG96" s="341" t="s">
        <v>60</v>
      </c>
      <c r="AH96" s="332">
        <v>39.049999999999997</v>
      </c>
      <c r="AI96" s="332">
        <v>8.2100000000000009</v>
      </c>
      <c r="AJ96" s="332">
        <v>3.84</v>
      </c>
      <c r="AK96" s="336">
        <v>98</v>
      </c>
      <c r="AL96" s="331" t="s">
        <v>8328</v>
      </c>
      <c r="AM96" s="331" t="s">
        <v>8329</v>
      </c>
      <c r="AN96" s="332">
        <v>124.14</v>
      </c>
      <c r="AO96" s="332">
        <v>147.62</v>
      </c>
      <c r="AP96" s="332">
        <v>168.04</v>
      </c>
    </row>
    <row r="97" spans="1:42" ht="409.5">
      <c r="A97" s="329">
        <v>44000</v>
      </c>
      <c r="B97" s="330" t="s">
        <v>3142</v>
      </c>
      <c r="C97" s="330" t="s">
        <v>60</v>
      </c>
      <c r="D97" s="331" t="s">
        <v>61</v>
      </c>
      <c r="E97" s="331" t="s">
        <v>67</v>
      </c>
      <c r="F97" s="332">
        <v>471.63</v>
      </c>
      <c r="G97" s="330" t="s">
        <v>3143</v>
      </c>
      <c r="H97" s="330" t="s">
        <v>3144</v>
      </c>
      <c r="I97" s="331" t="s">
        <v>3145</v>
      </c>
      <c r="J97" s="329">
        <v>44000</v>
      </c>
      <c r="K97" s="333" t="s">
        <v>491</v>
      </c>
      <c r="L97" s="329">
        <v>44215</v>
      </c>
      <c r="M97" s="335" t="s">
        <v>12128</v>
      </c>
      <c r="N97" s="335" t="s">
        <v>60</v>
      </c>
      <c r="O97" s="335" t="s">
        <v>60</v>
      </c>
      <c r="P97" s="341" t="s">
        <v>60</v>
      </c>
      <c r="Q97" s="331" t="s">
        <v>10015</v>
      </c>
      <c r="R97" s="333" t="s">
        <v>10016</v>
      </c>
      <c r="S97" s="333" t="s">
        <v>8642</v>
      </c>
      <c r="T97" s="331" t="s">
        <v>6917</v>
      </c>
      <c r="U97" s="331" t="s">
        <v>11848</v>
      </c>
      <c r="V97" s="335" t="s">
        <v>12129</v>
      </c>
      <c r="W97" s="333" t="s">
        <v>9903</v>
      </c>
      <c r="X97" s="330" t="s">
        <v>60</v>
      </c>
      <c r="Y97" s="335" t="s">
        <v>12130</v>
      </c>
      <c r="Z97" s="339" t="s">
        <v>12131</v>
      </c>
      <c r="AA97" s="330" t="s">
        <v>12132</v>
      </c>
      <c r="AB97" s="341" t="s">
        <v>60</v>
      </c>
      <c r="AC97" s="341" t="s">
        <v>60</v>
      </c>
      <c r="AD97" s="341" t="s">
        <v>60</v>
      </c>
      <c r="AE97" s="341" t="s">
        <v>60</v>
      </c>
      <c r="AF97" s="341" t="s">
        <v>60</v>
      </c>
      <c r="AG97" s="332">
        <v>464.49</v>
      </c>
      <c r="AH97" s="332">
        <v>435.83</v>
      </c>
      <c r="AI97" s="338">
        <v>0.11600000000000001</v>
      </c>
      <c r="AJ97" s="336">
        <v>-56.1</v>
      </c>
      <c r="AK97" s="332">
        <v>4.34</v>
      </c>
      <c r="AL97" s="331" t="s">
        <v>8328</v>
      </c>
      <c r="AM97" s="331" t="s">
        <v>8329</v>
      </c>
      <c r="AN97" s="332">
        <v>123.96</v>
      </c>
      <c r="AO97" s="332">
        <v>136.26</v>
      </c>
      <c r="AP97" s="332">
        <v>152.94</v>
      </c>
    </row>
    <row r="98" spans="1:42" ht="409.5">
      <c r="A98" s="329">
        <v>44839</v>
      </c>
      <c r="B98" s="330" t="s">
        <v>645</v>
      </c>
      <c r="C98" s="330" t="s">
        <v>646</v>
      </c>
      <c r="D98" s="331" t="s">
        <v>61</v>
      </c>
      <c r="E98" s="331" t="s">
        <v>77</v>
      </c>
      <c r="F98" s="332">
        <v>470.75</v>
      </c>
      <c r="G98" s="330" t="s">
        <v>8440</v>
      </c>
      <c r="H98" s="330" t="s">
        <v>648</v>
      </c>
      <c r="I98" s="331" t="s">
        <v>649</v>
      </c>
      <c r="J98" s="329">
        <v>44839</v>
      </c>
      <c r="K98" s="333" t="s">
        <v>491</v>
      </c>
      <c r="L98" s="334" t="s">
        <v>60</v>
      </c>
      <c r="M98" s="335" t="s">
        <v>8441</v>
      </c>
      <c r="N98" s="335" t="s">
        <v>8442</v>
      </c>
      <c r="O98" s="335" t="s">
        <v>60</v>
      </c>
      <c r="P98" s="336">
        <v>261.10000000000002</v>
      </c>
      <c r="Q98" s="331" t="s">
        <v>8443</v>
      </c>
      <c r="R98" s="339" t="s">
        <v>8444</v>
      </c>
      <c r="S98" s="333" t="s">
        <v>8445</v>
      </c>
      <c r="T98" s="331" t="s">
        <v>6915</v>
      </c>
      <c r="U98" s="331" t="s">
        <v>492</v>
      </c>
      <c r="V98" s="335" t="s">
        <v>8446</v>
      </c>
      <c r="W98" s="333" t="s">
        <v>8447</v>
      </c>
      <c r="X98" s="330" t="s">
        <v>60</v>
      </c>
      <c r="Y98" s="335" t="s">
        <v>8448</v>
      </c>
      <c r="Z98" s="339" t="s">
        <v>8449</v>
      </c>
      <c r="AA98" s="340">
        <v>1776.9</v>
      </c>
      <c r="AB98" s="341" t="s">
        <v>60</v>
      </c>
      <c r="AC98" s="332">
        <v>1.4</v>
      </c>
      <c r="AD98" s="341" t="s">
        <v>60</v>
      </c>
      <c r="AE98" s="341" t="s">
        <v>60</v>
      </c>
      <c r="AF98" s="338">
        <v>0.70699999999999996</v>
      </c>
      <c r="AG98" s="332">
        <v>405.97</v>
      </c>
      <c r="AH98" s="332">
        <v>225.7</v>
      </c>
      <c r="AI98" s="336">
        <v>568.6</v>
      </c>
      <c r="AJ98" s="336">
        <v>-44.1</v>
      </c>
      <c r="AK98" s="336">
        <v>443.8</v>
      </c>
      <c r="AL98" s="331" t="s">
        <v>8328</v>
      </c>
      <c r="AM98" s="331" t="s">
        <v>8329</v>
      </c>
      <c r="AN98" s="332">
        <v>123.88</v>
      </c>
      <c r="AO98" s="332">
        <v>176.55</v>
      </c>
      <c r="AP98" s="332">
        <v>162.79</v>
      </c>
    </row>
    <row r="99" spans="1:42" ht="409.5">
      <c r="A99" s="329">
        <v>44680</v>
      </c>
      <c r="B99" s="330" t="s">
        <v>3146</v>
      </c>
      <c r="C99" s="330" t="s">
        <v>60</v>
      </c>
      <c r="D99" s="331" t="s">
        <v>61</v>
      </c>
      <c r="E99" s="331" t="s">
        <v>67</v>
      </c>
      <c r="F99" s="332">
        <v>428.54</v>
      </c>
      <c r="G99" s="330" t="s">
        <v>3147</v>
      </c>
      <c r="H99" s="330" t="s">
        <v>3148</v>
      </c>
      <c r="I99" s="331" t="s">
        <v>3149</v>
      </c>
      <c r="J99" s="329">
        <v>44680</v>
      </c>
      <c r="K99" s="333" t="s">
        <v>491</v>
      </c>
      <c r="L99" s="329">
        <v>44749</v>
      </c>
      <c r="M99" s="335" t="s">
        <v>12133</v>
      </c>
      <c r="N99" s="335" t="s">
        <v>12134</v>
      </c>
      <c r="O99" s="335" t="s">
        <v>12135</v>
      </c>
      <c r="P99" s="341" t="s">
        <v>60</v>
      </c>
      <c r="Q99" s="331" t="s">
        <v>8469</v>
      </c>
      <c r="R99" s="339" t="s">
        <v>12136</v>
      </c>
      <c r="S99" s="333" t="s">
        <v>8556</v>
      </c>
      <c r="T99" s="331" t="s">
        <v>6921</v>
      </c>
      <c r="U99" s="331" t="s">
        <v>11848</v>
      </c>
      <c r="V99" s="335" t="s">
        <v>12137</v>
      </c>
      <c r="W99" s="339" t="s">
        <v>12138</v>
      </c>
      <c r="X99" s="330" t="s">
        <v>60</v>
      </c>
      <c r="Y99" s="335" t="s">
        <v>12139</v>
      </c>
      <c r="Z99" s="339" t="s">
        <v>12140</v>
      </c>
      <c r="AA99" s="330" t="s">
        <v>60</v>
      </c>
      <c r="AB99" s="341" t="s">
        <v>60</v>
      </c>
      <c r="AC99" s="332">
        <v>1.5</v>
      </c>
      <c r="AD99" s="341" t="s">
        <v>60</v>
      </c>
      <c r="AE99" s="341" t="s">
        <v>60</v>
      </c>
      <c r="AF99" s="332">
        <v>6.61</v>
      </c>
      <c r="AG99" s="332">
        <v>417.26</v>
      </c>
      <c r="AH99" s="332">
        <v>397.9</v>
      </c>
      <c r="AI99" s="336">
        <v>63.1</v>
      </c>
      <c r="AJ99" s="336">
        <v>-40.5</v>
      </c>
      <c r="AK99" s="336">
        <v>394.9</v>
      </c>
      <c r="AL99" s="331" t="s">
        <v>8328</v>
      </c>
      <c r="AM99" s="331" t="s">
        <v>8329</v>
      </c>
      <c r="AN99" s="332">
        <v>122.61</v>
      </c>
      <c r="AO99" s="332">
        <v>138.63999999999999</v>
      </c>
      <c r="AP99" s="332">
        <v>86.39</v>
      </c>
    </row>
    <row r="100" spans="1:42" ht="409.5">
      <c r="A100" s="329">
        <v>44715</v>
      </c>
      <c r="B100" s="330" t="s">
        <v>3150</v>
      </c>
      <c r="C100" s="330" t="s">
        <v>60</v>
      </c>
      <c r="D100" s="331" t="s">
        <v>61</v>
      </c>
      <c r="E100" s="331" t="s">
        <v>67</v>
      </c>
      <c r="F100" s="332">
        <v>3975.8</v>
      </c>
      <c r="G100" s="330" t="s">
        <v>3151</v>
      </c>
      <c r="H100" s="330" t="s">
        <v>3152</v>
      </c>
      <c r="I100" s="331" t="s">
        <v>3153</v>
      </c>
      <c r="J100" s="329">
        <v>44715</v>
      </c>
      <c r="K100" s="333" t="s">
        <v>491</v>
      </c>
      <c r="L100" s="329">
        <v>44788</v>
      </c>
      <c r="M100" s="335" t="s">
        <v>12141</v>
      </c>
      <c r="N100" s="335" t="s">
        <v>12142</v>
      </c>
      <c r="O100" s="335" t="s">
        <v>12143</v>
      </c>
      <c r="P100" s="341" t="s">
        <v>60</v>
      </c>
      <c r="Q100" s="331" t="s">
        <v>8547</v>
      </c>
      <c r="R100" s="333" t="s">
        <v>8548</v>
      </c>
      <c r="S100" s="333" t="s">
        <v>9936</v>
      </c>
      <c r="T100" s="331" t="s">
        <v>6921</v>
      </c>
      <c r="U100" s="331" t="s">
        <v>11848</v>
      </c>
      <c r="V100" s="335" t="s">
        <v>12144</v>
      </c>
      <c r="W100" s="339" t="s">
        <v>12145</v>
      </c>
      <c r="X100" s="340">
        <v>175662.7</v>
      </c>
      <c r="Y100" s="335" t="s">
        <v>12146</v>
      </c>
      <c r="Z100" s="339" t="s">
        <v>12147</v>
      </c>
      <c r="AA100" s="330" t="s">
        <v>60</v>
      </c>
      <c r="AB100" s="341" t="s">
        <v>60</v>
      </c>
      <c r="AC100" s="332">
        <v>4.3099999999999996</v>
      </c>
      <c r="AD100" s="341" t="s">
        <v>60</v>
      </c>
      <c r="AE100" s="341" t="s">
        <v>60</v>
      </c>
      <c r="AF100" s="341" t="s">
        <v>60</v>
      </c>
      <c r="AG100" s="332">
        <v>3057.61</v>
      </c>
      <c r="AH100" s="332">
        <v>3837.72</v>
      </c>
      <c r="AI100" s="332">
        <v>1.01</v>
      </c>
      <c r="AJ100" s="336">
        <v>-342.3</v>
      </c>
      <c r="AK100" s="336">
        <v>1003.5</v>
      </c>
      <c r="AL100" s="331" t="s">
        <v>8328</v>
      </c>
      <c r="AM100" s="331" t="s">
        <v>8329</v>
      </c>
      <c r="AN100" s="332">
        <v>122.48</v>
      </c>
      <c r="AO100" s="332">
        <v>110.18</v>
      </c>
      <c r="AP100" s="332">
        <v>126.66</v>
      </c>
    </row>
    <row r="101" spans="1:42" ht="409.5">
      <c r="A101" s="329">
        <v>44445</v>
      </c>
      <c r="B101" s="330" t="s">
        <v>650</v>
      </c>
      <c r="C101" s="330" t="s">
        <v>651</v>
      </c>
      <c r="D101" s="331" t="s">
        <v>61</v>
      </c>
      <c r="E101" s="331" t="s">
        <v>67</v>
      </c>
      <c r="F101" s="332">
        <v>1681.84</v>
      </c>
      <c r="G101" s="330" t="s">
        <v>652</v>
      </c>
      <c r="H101" s="330" t="s">
        <v>653</v>
      </c>
      <c r="I101" s="331" t="s">
        <v>654</v>
      </c>
      <c r="J101" s="329">
        <v>44445</v>
      </c>
      <c r="K101" s="333" t="s">
        <v>491</v>
      </c>
      <c r="L101" s="329">
        <v>44470</v>
      </c>
      <c r="M101" s="335" t="s">
        <v>8692</v>
      </c>
      <c r="N101" s="335" t="s">
        <v>8693</v>
      </c>
      <c r="O101" s="335" t="s">
        <v>8694</v>
      </c>
      <c r="P101" s="341" t="s">
        <v>60</v>
      </c>
      <c r="Q101" s="331" t="s">
        <v>8695</v>
      </c>
      <c r="R101" s="333" t="s">
        <v>8696</v>
      </c>
      <c r="S101" s="333" t="s">
        <v>8499</v>
      </c>
      <c r="T101" s="331" t="s">
        <v>6917</v>
      </c>
      <c r="U101" s="331" t="s">
        <v>492</v>
      </c>
      <c r="V101" s="335" t="s">
        <v>8697</v>
      </c>
      <c r="W101" s="333" t="s">
        <v>8698</v>
      </c>
      <c r="X101" s="330" t="s">
        <v>60</v>
      </c>
      <c r="Y101" s="335" t="s">
        <v>8699</v>
      </c>
      <c r="Z101" s="339" t="s">
        <v>8700</v>
      </c>
      <c r="AA101" s="330" t="s">
        <v>8701</v>
      </c>
      <c r="AB101" s="332">
        <v>22.11</v>
      </c>
      <c r="AC101" s="332">
        <v>4.46</v>
      </c>
      <c r="AD101" s="332">
        <v>14.7</v>
      </c>
      <c r="AE101" s="332">
        <v>19.78</v>
      </c>
      <c r="AF101" s="332">
        <v>12.21</v>
      </c>
      <c r="AG101" s="332">
        <v>1738.39</v>
      </c>
      <c r="AH101" s="332">
        <v>1246.96</v>
      </c>
      <c r="AI101" s="336">
        <v>131.69999999999999</v>
      </c>
      <c r="AJ101" s="336">
        <v>14.9</v>
      </c>
      <c r="AK101" s="336">
        <v>816.7</v>
      </c>
      <c r="AL101" s="331" t="s">
        <v>8328</v>
      </c>
      <c r="AM101" s="331" t="s">
        <v>8329</v>
      </c>
      <c r="AN101" s="332">
        <v>122.13</v>
      </c>
      <c r="AO101" s="332">
        <v>96.28</v>
      </c>
      <c r="AP101" s="332">
        <v>96.28</v>
      </c>
    </row>
    <row r="102" spans="1:42" ht="409.5">
      <c r="A102" s="329">
        <v>44852</v>
      </c>
      <c r="B102" s="330" t="s">
        <v>8552</v>
      </c>
      <c r="C102" s="330" t="s">
        <v>8553</v>
      </c>
      <c r="D102" s="331" t="s">
        <v>61</v>
      </c>
      <c r="E102" s="331" t="s">
        <v>77</v>
      </c>
      <c r="F102" s="332">
        <v>624.47</v>
      </c>
      <c r="G102" s="330" t="s">
        <v>3155</v>
      </c>
      <c r="H102" s="330" t="s">
        <v>3156</v>
      </c>
      <c r="I102" s="331" t="s">
        <v>3157</v>
      </c>
      <c r="J102" s="329">
        <v>44852</v>
      </c>
      <c r="K102" s="333" t="s">
        <v>491</v>
      </c>
      <c r="L102" s="334" t="s">
        <v>60</v>
      </c>
      <c r="M102" s="335" t="s">
        <v>8554</v>
      </c>
      <c r="N102" s="335" t="s">
        <v>60</v>
      </c>
      <c r="O102" s="335" t="s">
        <v>60</v>
      </c>
      <c r="P102" s="336">
        <v>486.2</v>
      </c>
      <c r="Q102" s="331" t="s">
        <v>8547</v>
      </c>
      <c r="R102" s="333" t="s">
        <v>8555</v>
      </c>
      <c r="S102" s="333" t="s">
        <v>8556</v>
      </c>
      <c r="T102" s="331" t="s">
        <v>6921</v>
      </c>
      <c r="U102" s="331" t="s">
        <v>492</v>
      </c>
      <c r="V102" s="335" t="s">
        <v>8557</v>
      </c>
      <c r="W102" s="339" t="s">
        <v>8558</v>
      </c>
      <c r="X102" s="340">
        <v>347546.6</v>
      </c>
      <c r="Y102" s="335" t="s">
        <v>8559</v>
      </c>
      <c r="Z102" s="339" t="s">
        <v>8560</v>
      </c>
      <c r="AA102" s="330" t="s">
        <v>60</v>
      </c>
      <c r="AB102" s="341" t="s">
        <v>60</v>
      </c>
      <c r="AC102" s="332">
        <v>2.5499999999999998</v>
      </c>
      <c r="AD102" s="341" t="s">
        <v>60</v>
      </c>
      <c r="AE102" s="341" t="s">
        <v>60</v>
      </c>
      <c r="AF102" s="341" t="s">
        <v>60</v>
      </c>
      <c r="AG102" s="332">
        <v>455.15</v>
      </c>
      <c r="AH102" s="332">
        <v>461.66</v>
      </c>
      <c r="AI102" s="342">
        <v>0</v>
      </c>
      <c r="AJ102" s="336">
        <v>-92.6</v>
      </c>
      <c r="AK102" s="336">
        <v>278.8</v>
      </c>
      <c r="AL102" s="331" t="s">
        <v>8328</v>
      </c>
      <c r="AM102" s="331" t="s">
        <v>8329</v>
      </c>
      <c r="AN102" s="332">
        <v>121.11</v>
      </c>
      <c r="AO102" s="332">
        <v>115.28</v>
      </c>
      <c r="AP102" s="332">
        <v>200.39</v>
      </c>
    </row>
    <row r="103" spans="1:42" ht="409.5">
      <c r="A103" s="329">
        <v>44734</v>
      </c>
      <c r="B103" s="330" t="s">
        <v>3158</v>
      </c>
      <c r="C103" s="330" t="s">
        <v>60</v>
      </c>
      <c r="D103" s="331" t="s">
        <v>61</v>
      </c>
      <c r="E103" s="331" t="s">
        <v>67</v>
      </c>
      <c r="F103" s="332">
        <v>132.81</v>
      </c>
      <c r="G103" s="330" t="s">
        <v>3159</v>
      </c>
      <c r="H103" s="330" t="s">
        <v>60</v>
      </c>
      <c r="I103" s="331" t="s">
        <v>3160</v>
      </c>
      <c r="J103" s="329">
        <v>44734</v>
      </c>
      <c r="K103" s="333" t="s">
        <v>491</v>
      </c>
      <c r="L103" s="329">
        <v>44782</v>
      </c>
      <c r="M103" s="335" t="s">
        <v>12148</v>
      </c>
      <c r="N103" s="335" t="s">
        <v>12149</v>
      </c>
      <c r="O103" s="335" t="s">
        <v>60</v>
      </c>
      <c r="P103" s="341" t="s">
        <v>60</v>
      </c>
      <c r="Q103" s="331" t="s">
        <v>11203</v>
      </c>
      <c r="R103" s="339" t="s">
        <v>12150</v>
      </c>
      <c r="S103" s="333" t="s">
        <v>12151</v>
      </c>
      <c r="T103" s="331" t="s">
        <v>6921</v>
      </c>
      <c r="U103" s="331" t="s">
        <v>11848</v>
      </c>
      <c r="V103" s="335" t="s">
        <v>12152</v>
      </c>
      <c r="W103" s="333" t="s">
        <v>10364</v>
      </c>
      <c r="X103" s="340">
        <v>439.8</v>
      </c>
      <c r="Y103" s="335" t="s">
        <v>60</v>
      </c>
      <c r="Z103" s="333" t="s">
        <v>60</v>
      </c>
      <c r="AA103" s="330" t="s">
        <v>60</v>
      </c>
      <c r="AB103" s="332">
        <v>15.95</v>
      </c>
      <c r="AC103" s="332">
        <v>2.57</v>
      </c>
      <c r="AD103" s="332">
        <v>10.5</v>
      </c>
      <c r="AE103" s="332">
        <v>12.19</v>
      </c>
      <c r="AF103" s="332">
        <v>1.92</v>
      </c>
      <c r="AG103" s="332">
        <v>122.59</v>
      </c>
      <c r="AH103" s="332">
        <v>124.39</v>
      </c>
      <c r="AI103" s="336">
        <v>63.4</v>
      </c>
      <c r="AJ103" s="332">
        <v>4.88</v>
      </c>
      <c r="AK103" s="336">
        <v>60.3</v>
      </c>
      <c r="AL103" s="331" t="s">
        <v>8328</v>
      </c>
      <c r="AM103" s="331" t="s">
        <v>8329</v>
      </c>
      <c r="AN103" s="332">
        <v>120.95</v>
      </c>
      <c r="AO103" s="332">
        <v>104.38</v>
      </c>
      <c r="AP103" s="332">
        <v>87.81</v>
      </c>
    </row>
    <row r="104" spans="1:42" ht="168.75">
      <c r="A104" s="329">
        <v>44433</v>
      </c>
      <c r="B104" s="330" t="s">
        <v>655</v>
      </c>
      <c r="C104" s="330" t="s">
        <v>656</v>
      </c>
      <c r="D104" s="331" t="s">
        <v>61</v>
      </c>
      <c r="E104" s="331" t="s">
        <v>67</v>
      </c>
      <c r="F104" s="332">
        <v>25.79</v>
      </c>
      <c r="G104" s="330" t="s">
        <v>60</v>
      </c>
      <c r="H104" s="330" t="s">
        <v>60</v>
      </c>
      <c r="I104" s="331" t="s">
        <v>657</v>
      </c>
      <c r="J104" s="329">
        <v>44433</v>
      </c>
      <c r="K104" s="333" t="s">
        <v>491</v>
      </c>
      <c r="L104" s="329">
        <v>44469</v>
      </c>
      <c r="M104" s="335" t="s">
        <v>8504</v>
      </c>
      <c r="N104" s="335" t="s">
        <v>8505</v>
      </c>
      <c r="O104" s="335" t="s">
        <v>8506</v>
      </c>
      <c r="P104" s="336">
        <v>25.4</v>
      </c>
      <c r="Q104" s="331" t="s">
        <v>8344</v>
      </c>
      <c r="R104" s="337" t="s">
        <v>8507</v>
      </c>
      <c r="S104" s="333" t="s">
        <v>8508</v>
      </c>
      <c r="T104" s="331" t="s">
        <v>6917</v>
      </c>
      <c r="U104" s="331" t="s">
        <v>492</v>
      </c>
      <c r="V104" s="335" t="s">
        <v>60</v>
      </c>
      <c r="W104" s="333" t="s">
        <v>60</v>
      </c>
      <c r="X104" s="330" t="s">
        <v>60</v>
      </c>
      <c r="Y104" s="335" t="s">
        <v>60</v>
      </c>
      <c r="Z104" s="333" t="s">
        <v>60</v>
      </c>
      <c r="AA104" s="330" t="s">
        <v>60</v>
      </c>
      <c r="AB104" s="341" t="s">
        <v>60</v>
      </c>
      <c r="AC104" s="332">
        <v>1.94</v>
      </c>
      <c r="AD104" s="341" t="s">
        <v>60</v>
      </c>
      <c r="AE104" s="341" t="s">
        <v>60</v>
      </c>
      <c r="AF104" s="332">
        <v>1.02</v>
      </c>
      <c r="AG104" s="332">
        <v>23.24</v>
      </c>
      <c r="AH104" s="332">
        <v>34.28</v>
      </c>
      <c r="AI104" s="336">
        <v>17.3</v>
      </c>
      <c r="AJ104" s="332">
        <v>-9.98</v>
      </c>
      <c r="AK104" s="336">
        <v>17.399999999999999</v>
      </c>
      <c r="AL104" s="331" t="s">
        <v>8328</v>
      </c>
      <c r="AM104" s="331" t="s">
        <v>8329</v>
      </c>
      <c r="AN104" s="332">
        <v>120.86</v>
      </c>
      <c r="AO104" s="332">
        <v>134.24</v>
      </c>
      <c r="AP104" s="332">
        <v>81.88</v>
      </c>
    </row>
    <row r="105" spans="1:42" ht="112.5">
      <c r="A105" s="329">
        <v>44262</v>
      </c>
      <c r="B105" s="330" t="s">
        <v>3161</v>
      </c>
      <c r="C105" s="330" t="s">
        <v>60</v>
      </c>
      <c r="D105" s="331" t="s">
        <v>61</v>
      </c>
      <c r="E105" s="331" t="s">
        <v>67</v>
      </c>
      <c r="F105" s="332">
        <v>93.74</v>
      </c>
      <c r="G105" s="330" t="s">
        <v>3162</v>
      </c>
      <c r="H105" s="330" t="s">
        <v>60</v>
      </c>
      <c r="I105" s="331" t="s">
        <v>3163</v>
      </c>
      <c r="J105" s="329">
        <v>44262</v>
      </c>
      <c r="K105" s="333" t="s">
        <v>491</v>
      </c>
      <c r="L105" s="329">
        <v>44379</v>
      </c>
      <c r="M105" s="335" t="s">
        <v>12153</v>
      </c>
      <c r="N105" s="335" t="s">
        <v>60</v>
      </c>
      <c r="O105" s="335" t="s">
        <v>60</v>
      </c>
      <c r="P105" s="341" t="s">
        <v>60</v>
      </c>
      <c r="Q105" s="331" t="s">
        <v>11197</v>
      </c>
      <c r="R105" s="333" t="s">
        <v>11198</v>
      </c>
      <c r="S105" s="333" t="s">
        <v>10198</v>
      </c>
      <c r="T105" s="331" t="s">
        <v>6915</v>
      </c>
      <c r="U105" s="331" t="s">
        <v>11848</v>
      </c>
      <c r="V105" s="335" t="s">
        <v>12154</v>
      </c>
      <c r="W105" s="333" t="s">
        <v>12107</v>
      </c>
      <c r="X105" s="330" t="s">
        <v>60</v>
      </c>
      <c r="Y105" s="335" t="s">
        <v>60</v>
      </c>
      <c r="Z105" s="333" t="s">
        <v>60</v>
      </c>
      <c r="AA105" s="330" t="s">
        <v>60</v>
      </c>
      <c r="AB105" s="332">
        <v>6.7</v>
      </c>
      <c r="AC105" s="332">
        <v>1.01</v>
      </c>
      <c r="AD105" s="332">
        <v>22.93</v>
      </c>
      <c r="AE105" s="341" t="s">
        <v>60</v>
      </c>
      <c r="AF105" s="338">
        <v>0.79300000000000004</v>
      </c>
      <c r="AG105" s="332">
        <v>104.75</v>
      </c>
      <c r="AH105" s="332">
        <v>127.33</v>
      </c>
      <c r="AI105" s="336">
        <v>146</v>
      </c>
      <c r="AJ105" s="336">
        <v>21.1</v>
      </c>
      <c r="AK105" s="336">
        <v>187.1</v>
      </c>
      <c r="AL105" s="331" t="s">
        <v>8328</v>
      </c>
      <c r="AM105" s="331" t="s">
        <v>8329</v>
      </c>
      <c r="AN105" s="332">
        <v>120.8</v>
      </c>
      <c r="AO105" s="332">
        <v>120.8</v>
      </c>
      <c r="AP105" s="332">
        <v>150.91</v>
      </c>
    </row>
    <row r="106" spans="1:42" ht="405">
      <c r="A106" s="329">
        <v>44481</v>
      </c>
      <c r="B106" s="330" t="s">
        <v>3164</v>
      </c>
      <c r="C106" s="330" t="s">
        <v>60</v>
      </c>
      <c r="D106" s="331" t="s">
        <v>61</v>
      </c>
      <c r="E106" s="331" t="s">
        <v>67</v>
      </c>
      <c r="F106" s="332">
        <v>2528.3000000000002</v>
      </c>
      <c r="G106" s="330" t="s">
        <v>3165</v>
      </c>
      <c r="H106" s="330" t="s">
        <v>60</v>
      </c>
      <c r="I106" s="331" t="s">
        <v>3166</v>
      </c>
      <c r="J106" s="329">
        <v>44481</v>
      </c>
      <c r="K106" s="333" t="s">
        <v>491</v>
      </c>
      <c r="L106" s="329">
        <v>44617</v>
      </c>
      <c r="M106" s="335" t="s">
        <v>12155</v>
      </c>
      <c r="N106" s="335" t="s">
        <v>60</v>
      </c>
      <c r="O106" s="335" t="s">
        <v>60</v>
      </c>
      <c r="P106" s="341" t="s">
        <v>60</v>
      </c>
      <c r="Q106" s="331" t="s">
        <v>11390</v>
      </c>
      <c r="R106" s="339" t="s">
        <v>12156</v>
      </c>
      <c r="S106" s="339" t="s">
        <v>12157</v>
      </c>
      <c r="T106" s="346" t="s">
        <v>6921</v>
      </c>
      <c r="U106" s="331" t="s">
        <v>11848</v>
      </c>
      <c r="V106" s="335" t="s">
        <v>12158</v>
      </c>
      <c r="W106" s="333" t="s">
        <v>12016</v>
      </c>
      <c r="X106" s="330" t="s">
        <v>60</v>
      </c>
      <c r="Y106" s="335" t="s">
        <v>60</v>
      </c>
      <c r="Z106" s="333" t="s">
        <v>60</v>
      </c>
      <c r="AA106" s="330" t="s">
        <v>60</v>
      </c>
      <c r="AB106" s="332">
        <v>23.93</v>
      </c>
      <c r="AC106" s="341" t="s">
        <v>60</v>
      </c>
      <c r="AD106" s="332">
        <v>5.79</v>
      </c>
      <c r="AE106" s="332">
        <v>11.06</v>
      </c>
      <c r="AF106" s="338">
        <v>0.54900000000000004</v>
      </c>
      <c r="AG106" s="332">
        <v>2708.31</v>
      </c>
      <c r="AH106" s="332">
        <v>1201.1099999999999</v>
      </c>
      <c r="AI106" s="336">
        <v>5358.7</v>
      </c>
      <c r="AJ106" s="336">
        <v>14.8</v>
      </c>
      <c r="AK106" s="336">
        <v>3131.4</v>
      </c>
      <c r="AL106" s="331" t="s">
        <v>8328</v>
      </c>
      <c r="AM106" s="331" t="s">
        <v>8329</v>
      </c>
      <c r="AN106" s="332">
        <v>120.08</v>
      </c>
      <c r="AO106" s="332">
        <v>93.06</v>
      </c>
      <c r="AP106" s="332">
        <v>140.58000000000001</v>
      </c>
    </row>
    <row r="107" spans="1:42" ht="191.25">
      <c r="A107" s="329">
        <v>44313</v>
      </c>
      <c r="B107" s="330" t="s">
        <v>658</v>
      </c>
      <c r="C107" s="330" t="s">
        <v>659</v>
      </c>
      <c r="D107" s="331" t="s">
        <v>61</v>
      </c>
      <c r="E107" s="331" t="s">
        <v>67</v>
      </c>
      <c r="F107" s="332">
        <v>30.62</v>
      </c>
      <c r="G107" s="330" t="s">
        <v>60</v>
      </c>
      <c r="H107" s="330" t="s">
        <v>660</v>
      </c>
      <c r="I107" s="331" t="s">
        <v>661</v>
      </c>
      <c r="J107" s="329">
        <v>44313</v>
      </c>
      <c r="K107" s="333" t="s">
        <v>491</v>
      </c>
      <c r="L107" s="329">
        <v>44313</v>
      </c>
      <c r="M107" s="335" t="s">
        <v>8585</v>
      </c>
      <c r="N107" s="335" t="s">
        <v>8586</v>
      </c>
      <c r="O107" s="335" t="s">
        <v>8587</v>
      </c>
      <c r="P107" s="336">
        <v>45.2</v>
      </c>
      <c r="Q107" s="331" t="s">
        <v>8588</v>
      </c>
      <c r="R107" s="339" t="s">
        <v>8589</v>
      </c>
      <c r="S107" s="333" t="s">
        <v>8508</v>
      </c>
      <c r="T107" s="331" t="s">
        <v>6917</v>
      </c>
      <c r="U107" s="331" t="s">
        <v>492</v>
      </c>
      <c r="V107" s="335" t="s">
        <v>60</v>
      </c>
      <c r="W107" s="333" t="s">
        <v>60</v>
      </c>
      <c r="X107" s="330" t="s">
        <v>60</v>
      </c>
      <c r="Y107" s="335" t="s">
        <v>8590</v>
      </c>
      <c r="Z107" s="333" t="s">
        <v>8591</v>
      </c>
      <c r="AA107" s="330" t="s">
        <v>60</v>
      </c>
      <c r="AB107" s="332">
        <v>293.20999999999998</v>
      </c>
      <c r="AC107" s="332">
        <v>2.5099999999999998</v>
      </c>
      <c r="AD107" s="332">
        <v>117.3</v>
      </c>
      <c r="AE107" s="341" t="s">
        <v>60</v>
      </c>
      <c r="AF107" s="332">
        <v>1.3</v>
      </c>
      <c r="AG107" s="332">
        <v>37.25</v>
      </c>
      <c r="AH107" s="332">
        <v>38.01</v>
      </c>
      <c r="AI107" s="336">
        <v>39.1</v>
      </c>
      <c r="AJ107" s="332">
        <v>-2.68</v>
      </c>
      <c r="AK107" s="336">
        <v>32.4</v>
      </c>
      <c r="AL107" s="331" t="s">
        <v>8328</v>
      </c>
      <c r="AM107" s="331" t="s">
        <v>8329</v>
      </c>
      <c r="AN107" s="332">
        <v>119.47</v>
      </c>
      <c r="AO107" s="332">
        <v>114.12</v>
      </c>
      <c r="AP107" s="332">
        <v>139.43</v>
      </c>
    </row>
    <row r="108" spans="1:42" ht="236.25">
      <c r="A108" s="329">
        <v>44322</v>
      </c>
      <c r="B108" s="330" t="s">
        <v>662</v>
      </c>
      <c r="C108" s="330" t="s">
        <v>663</v>
      </c>
      <c r="D108" s="331" t="s">
        <v>61</v>
      </c>
      <c r="E108" s="331" t="s">
        <v>77</v>
      </c>
      <c r="F108" s="332">
        <v>36.92</v>
      </c>
      <c r="G108" s="330" t="s">
        <v>664</v>
      </c>
      <c r="H108" s="330" t="s">
        <v>665</v>
      </c>
      <c r="I108" s="331" t="s">
        <v>666</v>
      </c>
      <c r="J108" s="329">
        <v>44322</v>
      </c>
      <c r="K108" s="333" t="s">
        <v>491</v>
      </c>
      <c r="L108" s="334" t="s">
        <v>60</v>
      </c>
      <c r="M108" s="335" t="s">
        <v>8482</v>
      </c>
      <c r="N108" s="335" t="s">
        <v>8483</v>
      </c>
      <c r="O108" s="335" t="s">
        <v>8484</v>
      </c>
      <c r="P108" s="336">
        <v>14.7</v>
      </c>
      <c r="Q108" s="331" t="s">
        <v>8323</v>
      </c>
      <c r="R108" s="339" t="s">
        <v>8485</v>
      </c>
      <c r="S108" s="333" t="s">
        <v>8402</v>
      </c>
      <c r="T108" s="331" t="s">
        <v>6915</v>
      </c>
      <c r="U108" s="331" t="s">
        <v>492</v>
      </c>
      <c r="V108" s="335" t="s">
        <v>8486</v>
      </c>
      <c r="W108" s="333" t="s">
        <v>8487</v>
      </c>
      <c r="X108" s="330" t="s">
        <v>60</v>
      </c>
      <c r="Y108" s="335" t="s">
        <v>8488</v>
      </c>
      <c r="Z108" s="333" t="s">
        <v>8487</v>
      </c>
      <c r="AA108" s="330" t="s">
        <v>60</v>
      </c>
      <c r="AB108" s="332">
        <v>138.35</v>
      </c>
      <c r="AC108" s="332">
        <v>1.71</v>
      </c>
      <c r="AD108" s="332">
        <v>13.07</v>
      </c>
      <c r="AE108" s="332">
        <v>84.58</v>
      </c>
      <c r="AF108" s="338">
        <v>0.81499999999999995</v>
      </c>
      <c r="AG108" s="332">
        <v>51.94</v>
      </c>
      <c r="AH108" s="332">
        <v>43.28</v>
      </c>
      <c r="AI108" s="336">
        <v>51</v>
      </c>
      <c r="AJ108" s="332">
        <v>-1.79</v>
      </c>
      <c r="AK108" s="336">
        <v>42.6</v>
      </c>
      <c r="AL108" s="331" t="s">
        <v>8328</v>
      </c>
      <c r="AM108" s="331" t="s">
        <v>8329</v>
      </c>
      <c r="AN108" s="332">
        <v>119.08</v>
      </c>
      <c r="AO108" s="332">
        <v>159.72</v>
      </c>
      <c r="AP108" s="332">
        <v>172.92</v>
      </c>
    </row>
    <row r="109" spans="1:42" ht="409.5">
      <c r="A109" s="329">
        <v>44736</v>
      </c>
      <c r="B109" s="330" t="s">
        <v>3167</v>
      </c>
      <c r="C109" s="330" t="s">
        <v>60</v>
      </c>
      <c r="D109" s="331" t="s">
        <v>61</v>
      </c>
      <c r="E109" s="331" t="s">
        <v>67</v>
      </c>
      <c r="F109" s="332">
        <v>473.31</v>
      </c>
      <c r="G109" s="330" t="s">
        <v>3168</v>
      </c>
      <c r="H109" s="330" t="s">
        <v>3169</v>
      </c>
      <c r="I109" s="331" t="s">
        <v>3170</v>
      </c>
      <c r="J109" s="329">
        <v>44736</v>
      </c>
      <c r="K109" s="333" t="s">
        <v>491</v>
      </c>
      <c r="L109" s="329">
        <v>44819</v>
      </c>
      <c r="M109" s="335" t="s">
        <v>12159</v>
      </c>
      <c r="N109" s="335" t="s">
        <v>12160</v>
      </c>
      <c r="O109" s="335" t="s">
        <v>12161</v>
      </c>
      <c r="P109" s="341" t="s">
        <v>60</v>
      </c>
      <c r="Q109" s="331" t="s">
        <v>10067</v>
      </c>
      <c r="R109" s="333" t="s">
        <v>12162</v>
      </c>
      <c r="S109" s="333" t="s">
        <v>12163</v>
      </c>
      <c r="T109" s="331" t="s">
        <v>6921</v>
      </c>
      <c r="U109" s="331" t="s">
        <v>11848</v>
      </c>
      <c r="V109" s="335" t="s">
        <v>12164</v>
      </c>
      <c r="W109" s="333" t="s">
        <v>10803</v>
      </c>
      <c r="X109" s="330" t="s">
        <v>60</v>
      </c>
      <c r="Y109" s="335" t="s">
        <v>12165</v>
      </c>
      <c r="Z109" s="339" t="s">
        <v>12166</v>
      </c>
      <c r="AA109" s="330" t="s">
        <v>60</v>
      </c>
      <c r="AB109" s="332">
        <v>8.43</v>
      </c>
      <c r="AC109" s="332">
        <v>2.33</v>
      </c>
      <c r="AD109" s="332">
        <v>5.21</v>
      </c>
      <c r="AE109" s="332">
        <v>10.75</v>
      </c>
      <c r="AF109" s="338">
        <v>0.61299999999999999</v>
      </c>
      <c r="AG109" s="332">
        <v>461.29</v>
      </c>
      <c r="AH109" s="332">
        <v>289.07</v>
      </c>
      <c r="AI109" s="336">
        <v>785</v>
      </c>
      <c r="AJ109" s="336">
        <v>33.299999999999997</v>
      </c>
      <c r="AK109" s="336">
        <v>364</v>
      </c>
      <c r="AL109" s="331" t="s">
        <v>8328</v>
      </c>
      <c r="AM109" s="331" t="s">
        <v>8329</v>
      </c>
      <c r="AN109" s="332">
        <v>117.56</v>
      </c>
      <c r="AO109" s="332">
        <v>124.65</v>
      </c>
      <c r="AP109" s="332">
        <v>104.91</v>
      </c>
    </row>
    <row r="110" spans="1:42" ht="270">
      <c r="A110" s="329">
        <v>44704</v>
      </c>
      <c r="B110" s="330" t="s">
        <v>3171</v>
      </c>
      <c r="C110" s="330" t="s">
        <v>60</v>
      </c>
      <c r="D110" s="331" t="s">
        <v>61</v>
      </c>
      <c r="E110" s="331" t="s">
        <v>67</v>
      </c>
      <c r="F110" s="332">
        <v>17.440000000000001</v>
      </c>
      <c r="G110" s="330" t="s">
        <v>3172</v>
      </c>
      <c r="H110" s="330" t="s">
        <v>3173</v>
      </c>
      <c r="I110" s="331" t="s">
        <v>3174</v>
      </c>
      <c r="J110" s="329">
        <v>44704</v>
      </c>
      <c r="K110" s="333" t="s">
        <v>491</v>
      </c>
      <c r="L110" s="329">
        <v>44805</v>
      </c>
      <c r="M110" s="335" t="s">
        <v>12167</v>
      </c>
      <c r="N110" s="335" t="s">
        <v>12168</v>
      </c>
      <c r="O110" s="335" t="s">
        <v>12169</v>
      </c>
      <c r="P110" s="341" t="s">
        <v>60</v>
      </c>
      <c r="Q110" s="331" t="s">
        <v>8748</v>
      </c>
      <c r="R110" s="333" t="s">
        <v>12170</v>
      </c>
      <c r="S110" s="333" t="s">
        <v>8765</v>
      </c>
      <c r="T110" s="331" t="s">
        <v>6921</v>
      </c>
      <c r="U110" s="331" t="s">
        <v>11848</v>
      </c>
      <c r="V110" s="335" t="s">
        <v>12171</v>
      </c>
      <c r="W110" s="333" t="s">
        <v>11615</v>
      </c>
      <c r="X110" s="330" t="s">
        <v>60</v>
      </c>
      <c r="Y110" s="335" t="s">
        <v>12172</v>
      </c>
      <c r="Z110" s="333" t="s">
        <v>8680</v>
      </c>
      <c r="AA110" s="330" t="s">
        <v>60</v>
      </c>
      <c r="AB110" s="341" t="s">
        <v>60</v>
      </c>
      <c r="AC110" s="338">
        <v>0.748</v>
      </c>
      <c r="AD110" s="341" t="s">
        <v>60</v>
      </c>
      <c r="AE110" s="341" t="s">
        <v>60</v>
      </c>
      <c r="AF110" s="338">
        <v>0.96699999999999997</v>
      </c>
      <c r="AG110" s="332">
        <v>16.23</v>
      </c>
      <c r="AH110" s="332">
        <v>17.420000000000002</v>
      </c>
      <c r="AI110" s="336">
        <v>16.899999999999999</v>
      </c>
      <c r="AJ110" s="336">
        <v>-10.4</v>
      </c>
      <c r="AK110" s="336">
        <v>28.9</v>
      </c>
      <c r="AL110" s="331" t="s">
        <v>8328</v>
      </c>
      <c r="AM110" s="331" t="s">
        <v>8329</v>
      </c>
      <c r="AN110" s="332">
        <v>115.89</v>
      </c>
      <c r="AO110" s="332">
        <v>73.510000000000005</v>
      </c>
      <c r="AP110" s="332">
        <v>32.33</v>
      </c>
    </row>
    <row r="111" spans="1:42" ht="409.5">
      <c r="A111" s="329">
        <v>44777</v>
      </c>
      <c r="B111" s="330" t="s">
        <v>3175</v>
      </c>
      <c r="C111" s="330" t="s">
        <v>60</v>
      </c>
      <c r="D111" s="331" t="s">
        <v>61</v>
      </c>
      <c r="E111" s="331" t="s">
        <v>67</v>
      </c>
      <c r="F111" s="332">
        <v>3972.23</v>
      </c>
      <c r="G111" s="330" t="s">
        <v>1557</v>
      </c>
      <c r="H111" s="330" t="s">
        <v>3176</v>
      </c>
      <c r="I111" s="331" t="s">
        <v>3177</v>
      </c>
      <c r="J111" s="329">
        <v>44777</v>
      </c>
      <c r="K111" s="333" t="s">
        <v>491</v>
      </c>
      <c r="L111" s="329">
        <v>44854</v>
      </c>
      <c r="M111" s="335" t="s">
        <v>12173</v>
      </c>
      <c r="N111" s="335" t="s">
        <v>12174</v>
      </c>
      <c r="O111" s="335" t="s">
        <v>12175</v>
      </c>
      <c r="P111" s="341" t="s">
        <v>60</v>
      </c>
      <c r="Q111" s="331" t="s">
        <v>8547</v>
      </c>
      <c r="R111" s="333" t="s">
        <v>12176</v>
      </c>
      <c r="S111" s="333" t="s">
        <v>8602</v>
      </c>
      <c r="T111" s="331" t="s">
        <v>6921</v>
      </c>
      <c r="U111" s="331" t="s">
        <v>11848</v>
      </c>
      <c r="V111" s="335" t="s">
        <v>12177</v>
      </c>
      <c r="W111" s="333" t="s">
        <v>8680</v>
      </c>
      <c r="X111" s="340">
        <v>150800.20000000001</v>
      </c>
      <c r="Y111" s="335" t="s">
        <v>12178</v>
      </c>
      <c r="Z111" s="339" t="s">
        <v>12179</v>
      </c>
      <c r="AA111" s="330" t="s">
        <v>12180</v>
      </c>
      <c r="AB111" s="341" t="s">
        <v>60</v>
      </c>
      <c r="AC111" s="332">
        <v>15.94</v>
      </c>
      <c r="AD111" s="341" t="s">
        <v>60</v>
      </c>
      <c r="AE111" s="341" t="s">
        <v>60</v>
      </c>
      <c r="AF111" s="332">
        <v>97.74</v>
      </c>
      <c r="AG111" s="332">
        <v>3643.61</v>
      </c>
      <c r="AH111" s="332">
        <v>3770.11</v>
      </c>
      <c r="AI111" s="336">
        <v>37.299999999999997</v>
      </c>
      <c r="AJ111" s="336">
        <v>-133.1</v>
      </c>
      <c r="AK111" s="336">
        <v>425.7</v>
      </c>
      <c r="AL111" s="331" t="s">
        <v>8328</v>
      </c>
      <c r="AM111" s="331" t="s">
        <v>8329</v>
      </c>
      <c r="AN111" s="332">
        <v>115.68</v>
      </c>
      <c r="AO111" s="332">
        <v>123.85</v>
      </c>
      <c r="AP111" s="332">
        <v>93.67</v>
      </c>
    </row>
    <row r="112" spans="1:42" ht="67.5">
      <c r="A112" s="329">
        <v>44658</v>
      </c>
      <c r="B112" s="330" t="s">
        <v>3178</v>
      </c>
      <c r="C112" s="330" t="s">
        <v>60</v>
      </c>
      <c r="D112" s="331" t="s">
        <v>61</v>
      </c>
      <c r="E112" s="331" t="s">
        <v>67</v>
      </c>
      <c r="F112" s="332">
        <v>1617.77</v>
      </c>
      <c r="G112" s="330" t="s">
        <v>3179</v>
      </c>
      <c r="H112" s="330" t="s">
        <v>60</v>
      </c>
      <c r="I112" s="331" t="s">
        <v>3180</v>
      </c>
      <c r="J112" s="329">
        <v>44658</v>
      </c>
      <c r="K112" s="333" t="s">
        <v>491</v>
      </c>
      <c r="L112" s="329">
        <v>44685</v>
      </c>
      <c r="M112" s="335" t="s">
        <v>12181</v>
      </c>
      <c r="N112" s="335" t="s">
        <v>12182</v>
      </c>
      <c r="O112" s="335" t="s">
        <v>12183</v>
      </c>
      <c r="P112" s="341" t="s">
        <v>60</v>
      </c>
      <c r="Q112" s="331" t="s">
        <v>8511</v>
      </c>
      <c r="R112" s="333" t="s">
        <v>8512</v>
      </c>
      <c r="S112" s="333" t="s">
        <v>12184</v>
      </c>
      <c r="T112" s="331" t="s">
        <v>6923</v>
      </c>
      <c r="U112" s="331" t="s">
        <v>12010</v>
      </c>
      <c r="V112" s="335" t="s">
        <v>60</v>
      </c>
      <c r="W112" s="333" t="s">
        <v>9658</v>
      </c>
      <c r="X112" s="330" t="s">
        <v>60</v>
      </c>
      <c r="Y112" s="335" t="s">
        <v>60</v>
      </c>
      <c r="Z112" s="333" t="s">
        <v>60</v>
      </c>
      <c r="AA112" s="330" t="s">
        <v>60</v>
      </c>
      <c r="AB112" s="332">
        <v>4.6100000000000003</v>
      </c>
      <c r="AC112" s="338">
        <v>0.877</v>
      </c>
      <c r="AD112" s="341" t="s">
        <v>60</v>
      </c>
      <c r="AE112" s="341" t="s">
        <v>60</v>
      </c>
      <c r="AF112" s="341" t="s">
        <v>60</v>
      </c>
      <c r="AG112" s="341" t="s">
        <v>60</v>
      </c>
      <c r="AH112" s="332">
        <v>1617.77</v>
      </c>
      <c r="AI112" s="336">
        <v>15.6</v>
      </c>
      <c r="AJ112" s="336">
        <v>350.6</v>
      </c>
      <c r="AK112" s="336">
        <v>1968.5</v>
      </c>
      <c r="AL112" s="331" t="s">
        <v>8328</v>
      </c>
      <c r="AM112" s="331" t="s">
        <v>8329</v>
      </c>
      <c r="AN112" s="332">
        <v>115.4</v>
      </c>
      <c r="AO112" s="332">
        <v>115.4</v>
      </c>
      <c r="AP112" s="332">
        <v>150.25</v>
      </c>
    </row>
    <row r="113" spans="1:42" ht="168.75">
      <c r="A113" s="329">
        <v>43866</v>
      </c>
      <c r="B113" s="330" t="s">
        <v>667</v>
      </c>
      <c r="C113" s="330" t="s">
        <v>668</v>
      </c>
      <c r="D113" s="331" t="s">
        <v>61</v>
      </c>
      <c r="E113" s="331" t="s">
        <v>67</v>
      </c>
      <c r="F113" s="332">
        <v>224.28</v>
      </c>
      <c r="G113" s="330" t="s">
        <v>669</v>
      </c>
      <c r="H113" s="330" t="s">
        <v>670</v>
      </c>
      <c r="I113" s="331" t="s">
        <v>671</v>
      </c>
      <c r="J113" s="329">
        <v>43866</v>
      </c>
      <c r="K113" s="333" t="s">
        <v>491</v>
      </c>
      <c r="L113" s="329">
        <v>43872</v>
      </c>
      <c r="M113" s="335" t="s">
        <v>8645</v>
      </c>
      <c r="N113" s="335" t="s">
        <v>8646</v>
      </c>
      <c r="O113" s="335" t="s">
        <v>8647</v>
      </c>
      <c r="P113" s="341" t="s">
        <v>60</v>
      </c>
      <c r="Q113" s="331" t="s">
        <v>8648</v>
      </c>
      <c r="R113" s="339" t="s">
        <v>8649</v>
      </c>
      <c r="S113" s="333" t="s">
        <v>8650</v>
      </c>
      <c r="T113" s="331" t="s">
        <v>6917</v>
      </c>
      <c r="U113" s="331" t="s">
        <v>492</v>
      </c>
      <c r="V113" s="335" t="s">
        <v>8651</v>
      </c>
      <c r="W113" s="339" t="s">
        <v>8652</v>
      </c>
      <c r="X113" s="330" t="s">
        <v>60</v>
      </c>
      <c r="Y113" s="335" t="s">
        <v>8653</v>
      </c>
      <c r="Z113" s="333" t="s">
        <v>8654</v>
      </c>
      <c r="AA113" s="330" t="s">
        <v>60</v>
      </c>
      <c r="AB113" s="332">
        <v>109.35</v>
      </c>
      <c r="AC113" s="332">
        <v>7.43</v>
      </c>
      <c r="AD113" s="332">
        <v>41.7</v>
      </c>
      <c r="AE113" s="332">
        <v>119.02</v>
      </c>
      <c r="AF113" s="332">
        <v>11.61</v>
      </c>
      <c r="AG113" s="332">
        <v>312.64999999999998</v>
      </c>
      <c r="AH113" s="332">
        <v>191.54</v>
      </c>
      <c r="AI113" s="336">
        <v>34.6</v>
      </c>
      <c r="AJ113" s="332">
        <v>-4.5599999999999996</v>
      </c>
      <c r="AK113" s="336">
        <v>139</v>
      </c>
      <c r="AL113" s="331" t="s">
        <v>8328</v>
      </c>
      <c r="AM113" s="331" t="s">
        <v>8329</v>
      </c>
      <c r="AN113" s="332">
        <v>113.9</v>
      </c>
      <c r="AO113" s="332">
        <v>103.33</v>
      </c>
      <c r="AP113" s="332">
        <v>53.93</v>
      </c>
    </row>
    <row r="114" spans="1:42" ht="225">
      <c r="A114" s="329">
        <v>44796</v>
      </c>
      <c r="B114" s="330" t="s">
        <v>8561</v>
      </c>
      <c r="C114" s="330" t="s">
        <v>8562</v>
      </c>
      <c r="D114" s="331" t="s">
        <v>61</v>
      </c>
      <c r="E114" s="331" t="s">
        <v>77</v>
      </c>
      <c r="F114" s="332">
        <v>66.319999999999993</v>
      </c>
      <c r="G114" s="330" t="s">
        <v>674</v>
      </c>
      <c r="H114" s="330" t="s">
        <v>60</v>
      </c>
      <c r="I114" s="331" t="s">
        <v>675</v>
      </c>
      <c r="J114" s="329">
        <v>44796</v>
      </c>
      <c r="K114" s="333" t="s">
        <v>491</v>
      </c>
      <c r="L114" s="334" t="s">
        <v>60</v>
      </c>
      <c r="M114" s="335" t="s">
        <v>8563</v>
      </c>
      <c r="N114" s="335" t="s">
        <v>8564</v>
      </c>
      <c r="O114" s="335" t="s">
        <v>8565</v>
      </c>
      <c r="P114" s="336">
        <v>78.3</v>
      </c>
      <c r="Q114" s="331" t="s">
        <v>8566</v>
      </c>
      <c r="R114" s="333" t="s">
        <v>8567</v>
      </c>
      <c r="S114" s="333" t="s">
        <v>8568</v>
      </c>
      <c r="T114" s="331" t="s">
        <v>6917</v>
      </c>
      <c r="U114" s="331" t="s">
        <v>492</v>
      </c>
      <c r="V114" s="335" t="s">
        <v>8569</v>
      </c>
      <c r="W114" s="333" t="s">
        <v>8570</v>
      </c>
      <c r="X114" s="344">
        <v>5.42</v>
      </c>
      <c r="Y114" s="335" t="s">
        <v>60</v>
      </c>
      <c r="Z114" s="333" t="s">
        <v>60</v>
      </c>
      <c r="AA114" s="330" t="s">
        <v>60</v>
      </c>
      <c r="AB114" s="332">
        <v>3.12</v>
      </c>
      <c r="AC114" s="332">
        <v>9.19</v>
      </c>
      <c r="AD114" s="332">
        <v>1.46</v>
      </c>
      <c r="AE114" s="332">
        <v>1.51</v>
      </c>
      <c r="AF114" s="338">
        <v>0.70699999999999996</v>
      </c>
      <c r="AG114" s="332">
        <v>58.28</v>
      </c>
      <c r="AH114" s="332">
        <v>99.77</v>
      </c>
      <c r="AI114" s="336">
        <v>70.3</v>
      </c>
      <c r="AJ114" s="336">
        <v>24.3</v>
      </c>
      <c r="AK114" s="336">
        <v>75.7</v>
      </c>
      <c r="AL114" s="331" t="s">
        <v>8328</v>
      </c>
      <c r="AM114" s="331" t="s">
        <v>8329</v>
      </c>
      <c r="AN114" s="332">
        <v>113.4</v>
      </c>
      <c r="AO114" s="332">
        <v>115.25</v>
      </c>
      <c r="AP114" s="332">
        <v>113.4</v>
      </c>
    </row>
    <row r="115" spans="1:42" ht="393.75">
      <c r="A115" s="329">
        <v>44621</v>
      </c>
      <c r="B115" s="330" t="s">
        <v>3181</v>
      </c>
      <c r="C115" s="330" t="s">
        <v>60</v>
      </c>
      <c r="D115" s="331" t="s">
        <v>61</v>
      </c>
      <c r="E115" s="331" t="s">
        <v>67</v>
      </c>
      <c r="F115" s="332">
        <v>69.430000000000007</v>
      </c>
      <c r="G115" s="330" t="s">
        <v>3182</v>
      </c>
      <c r="H115" s="330" t="s">
        <v>3183</v>
      </c>
      <c r="I115" s="331" t="s">
        <v>3184</v>
      </c>
      <c r="J115" s="329">
        <v>44621</v>
      </c>
      <c r="K115" s="333" t="s">
        <v>491</v>
      </c>
      <c r="L115" s="329">
        <v>44659</v>
      </c>
      <c r="M115" s="335" t="s">
        <v>12185</v>
      </c>
      <c r="N115" s="335" t="s">
        <v>12186</v>
      </c>
      <c r="O115" s="335" t="s">
        <v>12187</v>
      </c>
      <c r="P115" s="341" t="s">
        <v>60</v>
      </c>
      <c r="Q115" s="331" t="s">
        <v>9297</v>
      </c>
      <c r="R115" s="333" t="s">
        <v>10417</v>
      </c>
      <c r="S115" s="333" t="s">
        <v>8728</v>
      </c>
      <c r="T115" s="331" t="s">
        <v>6915</v>
      </c>
      <c r="U115" s="331" t="s">
        <v>11848</v>
      </c>
      <c r="V115" s="335" t="s">
        <v>12188</v>
      </c>
      <c r="W115" s="339" t="s">
        <v>12189</v>
      </c>
      <c r="X115" s="340">
        <v>125126.39999999999</v>
      </c>
      <c r="Y115" s="335" t="s">
        <v>12190</v>
      </c>
      <c r="Z115" s="333" t="s">
        <v>9696</v>
      </c>
      <c r="AA115" s="330" t="s">
        <v>60</v>
      </c>
      <c r="AB115" s="341" t="s">
        <v>60</v>
      </c>
      <c r="AC115" s="332">
        <v>3.39</v>
      </c>
      <c r="AD115" s="341" t="s">
        <v>60</v>
      </c>
      <c r="AE115" s="341" t="s">
        <v>60</v>
      </c>
      <c r="AF115" s="332">
        <v>2.61</v>
      </c>
      <c r="AG115" s="332">
        <v>71.53</v>
      </c>
      <c r="AH115" s="332">
        <v>68.7</v>
      </c>
      <c r="AI115" s="336">
        <v>28.7</v>
      </c>
      <c r="AJ115" s="332">
        <v>-6.03</v>
      </c>
      <c r="AK115" s="336">
        <v>38.1</v>
      </c>
      <c r="AL115" s="331" t="s">
        <v>8328</v>
      </c>
      <c r="AM115" s="331" t="s">
        <v>8329</v>
      </c>
      <c r="AN115" s="332">
        <v>113.2</v>
      </c>
      <c r="AO115" s="332">
        <v>113.2</v>
      </c>
      <c r="AP115" s="332">
        <v>128.01</v>
      </c>
    </row>
    <row r="116" spans="1:42" ht="409.5">
      <c r="A116" s="329">
        <v>44585</v>
      </c>
      <c r="B116" s="330" t="s">
        <v>676</v>
      </c>
      <c r="C116" s="330" t="s">
        <v>60</v>
      </c>
      <c r="D116" s="331" t="s">
        <v>61</v>
      </c>
      <c r="E116" s="331" t="s">
        <v>67</v>
      </c>
      <c r="F116" s="332">
        <v>814.77</v>
      </c>
      <c r="G116" s="330" t="s">
        <v>677</v>
      </c>
      <c r="H116" s="330" t="s">
        <v>678</v>
      </c>
      <c r="I116" s="331" t="s">
        <v>679</v>
      </c>
      <c r="J116" s="329">
        <v>44585</v>
      </c>
      <c r="K116" s="333" t="s">
        <v>491</v>
      </c>
      <c r="L116" s="329">
        <v>44847</v>
      </c>
      <c r="M116" s="335" t="s">
        <v>8809</v>
      </c>
      <c r="N116" s="335" t="s">
        <v>8810</v>
      </c>
      <c r="O116" s="335" t="s">
        <v>60</v>
      </c>
      <c r="P116" s="341" t="s">
        <v>60</v>
      </c>
      <c r="Q116" s="331" t="s">
        <v>8811</v>
      </c>
      <c r="R116" s="339" t="s">
        <v>8812</v>
      </c>
      <c r="S116" s="333" t="s">
        <v>8813</v>
      </c>
      <c r="T116" s="331" t="s">
        <v>6921</v>
      </c>
      <c r="U116" s="331" t="s">
        <v>492</v>
      </c>
      <c r="V116" s="335" t="s">
        <v>8814</v>
      </c>
      <c r="W116" s="333" t="s">
        <v>8815</v>
      </c>
      <c r="X116" s="340">
        <v>780</v>
      </c>
      <c r="Y116" s="335" t="s">
        <v>8816</v>
      </c>
      <c r="Z116" s="339" t="s">
        <v>8817</v>
      </c>
      <c r="AA116" s="330" t="s">
        <v>60</v>
      </c>
      <c r="AB116" s="341" t="s">
        <v>60</v>
      </c>
      <c r="AC116" s="332">
        <v>1.1499999999999999</v>
      </c>
      <c r="AD116" s="332">
        <v>4.99</v>
      </c>
      <c r="AE116" s="341" t="s">
        <v>60</v>
      </c>
      <c r="AF116" s="332">
        <v>1.2</v>
      </c>
      <c r="AG116" s="332">
        <v>758.51</v>
      </c>
      <c r="AH116" s="332">
        <v>211.28</v>
      </c>
      <c r="AI116" s="336">
        <v>760.9</v>
      </c>
      <c r="AJ116" s="336">
        <v>-84.9</v>
      </c>
      <c r="AK116" s="336">
        <v>1179.2</v>
      </c>
      <c r="AL116" s="331" t="s">
        <v>8328</v>
      </c>
      <c r="AM116" s="331" t="s">
        <v>8329</v>
      </c>
      <c r="AN116" s="332">
        <v>112.14</v>
      </c>
      <c r="AO116" s="332">
        <v>79.78</v>
      </c>
      <c r="AP116" s="332">
        <v>110.73</v>
      </c>
    </row>
    <row r="117" spans="1:42" ht="409.5">
      <c r="A117" s="329">
        <v>44812</v>
      </c>
      <c r="B117" s="330" t="s">
        <v>680</v>
      </c>
      <c r="C117" s="330" t="s">
        <v>681</v>
      </c>
      <c r="D117" s="331" t="s">
        <v>61</v>
      </c>
      <c r="E117" s="331" t="s">
        <v>77</v>
      </c>
      <c r="F117" s="332">
        <v>297.97000000000003</v>
      </c>
      <c r="G117" s="330" t="s">
        <v>682</v>
      </c>
      <c r="H117" s="330" t="s">
        <v>683</v>
      </c>
      <c r="I117" s="331" t="s">
        <v>684</v>
      </c>
      <c r="J117" s="329">
        <v>44812</v>
      </c>
      <c r="K117" s="333" t="s">
        <v>491</v>
      </c>
      <c r="L117" s="334" t="s">
        <v>60</v>
      </c>
      <c r="M117" s="335" t="s">
        <v>8702</v>
      </c>
      <c r="N117" s="335" t="s">
        <v>8703</v>
      </c>
      <c r="O117" s="335" t="s">
        <v>8704</v>
      </c>
      <c r="P117" s="336">
        <v>61.1</v>
      </c>
      <c r="Q117" s="331" t="s">
        <v>8705</v>
      </c>
      <c r="R117" s="339" t="s">
        <v>8706</v>
      </c>
      <c r="S117" s="333" t="s">
        <v>8707</v>
      </c>
      <c r="T117" s="331" t="s">
        <v>6921</v>
      </c>
      <c r="U117" s="331" t="s">
        <v>492</v>
      </c>
      <c r="V117" s="335" t="s">
        <v>8708</v>
      </c>
      <c r="W117" s="333" t="s">
        <v>8709</v>
      </c>
      <c r="X117" s="330" t="s">
        <v>60</v>
      </c>
      <c r="Y117" s="335" t="s">
        <v>8710</v>
      </c>
      <c r="Z117" s="339" t="s">
        <v>8711</v>
      </c>
      <c r="AA117" s="330" t="s">
        <v>8712</v>
      </c>
      <c r="AB117" s="341" t="s">
        <v>60</v>
      </c>
      <c r="AC117" s="341" t="s">
        <v>60</v>
      </c>
      <c r="AD117" s="332">
        <v>19.64</v>
      </c>
      <c r="AE117" s="341" t="s">
        <v>60</v>
      </c>
      <c r="AF117" s="338">
        <v>0.77900000000000003</v>
      </c>
      <c r="AG117" s="332">
        <v>332.27</v>
      </c>
      <c r="AH117" s="332">
        <v>169.45</v>
      </c>
      <c r="AI117" s="336">
        <v>409</v>
      </c>
      <c r="AJ117" s="336">
        <v>-20.3</v>
      </c>
      <c r="AK117" s="336">
        <v>246.6</v>
      </c>
      <c r="AL117" s="331" t="s">
        <v>8328</v>
      </c>
      <c r="AM117" s="331" t="s">
        <v>8329</v>
      </c>
      <c r="AN117" s="332">
        <v>111.86</v>
      </c>
      <c r="AO117" s="332">
        <v>96.08</v>
      </c>
      <c r="AP117" s="332">
        <v>96.85</v>
      </c>
    </row>
    <row r="118" spans="1:42" ht="409.5">
      <c r="A118" s="329">
        <v>44043</v>
      </c>
      <c r="B118" s="330" t="s">
        <v>3185</v>
      </c>
      <c r="C118" s="330" t="s">
        <v>60</v>
      </c>
      <c r="D118" s="331" t="s">
        <v>61</v>
      </c>
      <c r="E118" s="331" t="s">
        <v>67</v>
      </c>
      <c r="F118" s="332">
        <v>45.84</v>
      </c>
      <c r="G118" s="330" t="s">
        <v>3186</v>
      </c>
      <c r="H118" s="330" t="s">
        <v>3187</v>
      </c>
      <c r="I118" s="331" t="s">
        <v>3188</v>
      </c>
      <c r="J118" s="329">
        <v>44043</v>
      </c>
      <c r="K118" s="333" t="s">
        <v>491</v>
      </c>
      <c r="L118" s="329">
        <v>44104</v>
      </c>
      <c r="M118" s="335" t="s">
        <v>12191</v>
      </c>
      <c r="N118" s="335" t="s">
        <v>60</v>
      </c>
      <c r="O118" s="335" t="s">
        <v>60</v>
      </c>
      <c r="P118" s="341" t="s">
        <v>60</v>
      </c>
      <c r="Q118" s="331" t="s">
        <v>10477</v>
      </c>
      <c r="R118" s="339" t="s">
        <v>12192</v>
      </c>
      <c r="S118" s="333" t="s">
        <v>8539</v>
      </c>
      <c r="T118" s="331" t="s">
        <v>6917</v>
      </c>
      <c r="U118" s="331" t="s">
        <v>11848</v>
      </c>
      <c r="V118" s="335" t="s">
        <v>12193</v>
      </c>
      <c r="W118" s="333" t="s">
        <v>8541</v>
      </c>
      <c r="X118" s="340">
        <v>1502.8</v>
      </c>
      <c r="Y118" s="335" t="s">
        <v>12194</v>
      </c>
      <c r="Z118" s="339" t="s">
        <v>12195</v>
      </c>
      <c r="AA118" s="330" t="s">
        <v>12196</v>
      </c>
      <c r="AB118" s="332">
        <v>29.03</v>
      </c>
      <c r="AC118" s="338">
        <v>0.99099999999999999</v>
      </c>
      <c r="AD118" s="332">
        <v>8.99</v>
      </c>
      <c r="AE118" s="332">
        <v>37.11</v>
      </c>
      <c r="AF118" s="338">
        <v>0.83299999999999996</v>
      </c>
      <c r="AG118" s="332">
        <v>171.55</v>
      </c>
      <c r="AH118" s="332">
        <v>369.59</v>
      </c>
      <c r="AI118" s="336">
        <v>201.5</v>
      </c>
      <c r="AJ118" s="336">
        <v>12.5</v>
      </c>
      <c r="AK118" s="336">
        <v>410.1</v>
      </c>
      <c r="AL118" s="331" t="s">
        <v>8328</v>
      </c>
      <c r="AM118" s="331" t="s">
        <v>8329</v>
      </c>
      <c r="AN118" s="332">
        <v>111.18</v>
      </c>
      <c r="AO118" s="332">
        <v>105.07</v>
      </c>
      <c r="AP118" s="332">
        <v>96.08</v>
      </c>
    </row>
    <row r="119" spans="1:42" ht="258.75">
      <c r="A119" s="329">
        <v>44630</v>
      </c>
      <c r="B119" s="330" t="s">
        <v>3189</v>
      </c>
      <c r="C119" s="330" t="s">
        <v>60</v>
      </c>
      <c r="D119" s="331" t="s">
        <v>61</v>
      </c>
      <c r="E119" s="331" t="s">
        <v>67</v>
      </c>
      <c r="F119" s="332">
        <v>91.4</v>
      </c>
      <c r="G119" s="330" t="s">
        <v>3190</v>
      </c>
      <c r="H119" s="330" t="s">
        <v>60</v>
      </c>
      <c r="I119" s="331" t="s">
        <v>3191</v>
      </c>
      <c r="J119" s="329">
        <v>44630</v>
      </c>
      <c r="K119" s="333" t="s">
        <v>491</v>
      </c>
      <c r="L119" s="329">
        <v>44834</v>
      </c>
      <c r="M119" s="335" t="s">
        <v>12197</v>
      </c>
      <c r="N119" s="335" t="s">
        <v>12198</v>
      </c>
      <c r="O119" s="335" t="s">
        <v>12199</v>
      </c>
      <c r="P119" s="341" t="s">
        <v>60</v>
      </c>
      <c r="Q119" s="331" t="s">
        <v>8633</v>
      </c>
      <c r="R119" s="339" t="s">
        <v>12200</v>
      </c>
      <c r="S119" s="333" t="s">
        <v>12201</v>
      </c>
      <c r="T119" s="331" t="s">
        <v>6921</v>
      </c>
      <c r="U119" s="331" t="s">
        <v>11848</v>
      </c>
      <c r="V119" s="335" t="s">
        <v>12202</v>
      </c>
      <c r="W119" s="333" t="s">
        <v>12028</v>
      </c>
      <c r="X119" s="330" t="s">
        <v>60</v>
      </c>
      <c r="Y119" s="335" t="s">
        <v>60</v>
      </c>
      <c r="Z119" s="333" t="s">
        <v>60</v>
      </c>
      <c r="AA119" s="330" t="s">
        <v>60</v>
      </c>
      <c r="AB119" s="332">
        <v>16.16</v>
      </c>
      <c r="AC119" s="332">
        <v>2.4300000000000002</v>
      </c>
      <c r="AD119" s="341" t="s">
        <v>60</v>
      </c>
      <c r="AE119" s="341" t="s">
        <v>60</v>
      </c>
      <c r="AF119" s="341" t="s">
        <v>60</v>
      </c>
      <c r="AG119" s="341" t="s">
        <v>60</v>
      </c>
      <c r="AH119" s="332">
        <v>91.4</v>
      </c>
      <c r="AI119" s="336">
        <v>21.8</v>
      </c>
      <c r="AJ119" s="332">
        <v>5.15</v>
      </c>
      <c r="AK119" s="336">
        <v>539.5</v>
      </c>
      <c r="AL119" s="331" t="s">
        <v>8328</v>
      </c>
      <c r="AM119" s="331" t="s">
        <v>8329</v>
      </c>
      <c r="AN119" s="332">
        <v>110.01</v>
      </c>
      <c r="AO119" s="332">
        <v>110.01</v>
      </c>
      <c r="AP119" s="332">
        <v>110.01</v>
      </c>
    </row>
    <row r="120" spans="1:42" ht="409.5">
      <c r="A120" s="329">
        <v>44706</v>
      </c>
      <c r="B120" s="330" t="s">
        <v>3192</v>
      </c>
      <c r="C120" s="330" t="s">
        <v>60</v>
      </c>
      <c r="D120" s="331" t="s">
        <v>61</v>
      </c>
      <c r="E120" s="331" t="s">
        <v>67</v>
      </c>
      <c r="F120" s="332">
        <v>489.89</v>
      </c>
      <c r="G120" s="330" t="s">
        <v>985</v>
      </c>
      <c r="H120" s="330" t="s">
        <v>3193</v>
      </c>
      <c r="I120" s="331" t="s">
        <v>3194</v>
      </c>
      <c r="J120" s="329">
        <v>44706</v>
      </c>
      <c r="K120" s="333" t="s">
        <v>491</v>
      </c>
      <c r="L120" s="329">
        <v>44776</v>
      </c>
      <c r="M120" s="335" t="s">
        <v>12203</v>
      </c>
      <c r="N120" s="335" t="s">
        <v>12204</v>
      </c>
      <c r="O120" s="335" t="s">
        <v>12205</v>
      </c>
      <c r="P120" s="341" t="s">
        <v>60</v>
      </c>
      <c r="Q120" s="331" t="s">
        <v>8469</v>
      </c>
      <c r="R120" s="339" t="s">
        <v>12206</v>
      </c>
      <c r="S120" s="333" t="s">
        <v>9694</v>
      </c>
      <c r="T120" s="331" t="s">
        <v>6915</v>
      </c>
      <c r="U120" s="331" t="s">
        <v>11848</v>
      </c>
      <c r="V120" s="335" t="s">
        <v>9211</v>
      </c>
      <c r="W120" s="339" t="s">
        <v>9212</v>
      </c>
      <c r="X120" s="330" t="s">
        <v>60</v>
      </c>
      <c r="Y120" s="335" t="s">
        <v>12207</v>
      </c>
      <c r="Z120" s="339" t="s">
        <v>12208</v>
      </c>
      <c r="AA120" s="330" t="s">
        <v>60</v>
      </c>
      <c r="AB120" s="341" t="s">
        <v>60</v>
      </c>
      <c r="AC120" s="332">
        <v>1.54</v>
      </c>
      <c r="AD120" s="332">
        <v>68.52</v>
      </c>
      <c r="AE120" s="341" t="s">
        <v>60</v>
      </c>
      <c r="AF120" s="332">
        <v>6.03</v>
      </c>
      <c r="AG120" s="332">
        <v>476.54</v>
      </c>
      <c r="AH120" s="332">
        <v>329.52</v>
      </c>
      <c r="AI120" s="336">
        <v>86.7</v>
      </c>
      <c r="AJ120" s="336">
        <v>-17.2</v>
      </c>
      <c r="AK120" s="336">
        <v>510</v>
      </c>
      <c r="AL120" s="331" t="s">
        <v>8328</v>
      </c>
      <c r="AM120" s="331" t="s">
        <v>8329</v>
      </c>
      <c r="AN120" s="332">
        <v>109.65</v>
      </c>
      <c r="AO120" s="332">
        <v>111.76</v>
      </c>
      <c r="AP120" s="332">
        <v>109.65</v>
      </c>
    </row>
    <row r="121" spans="1:42" ht="348.75">
      <c r="A121" s="329">
        <v>43910</v>
      </c>
      <c r="B121" s="330" t="s">
        <v>685</v>
      </c>
      <c r="C121" s="330" t="s">
        <v>686</v>
      </c>
      <c r="D121" s="331" t="s">
        <v>61</v>
      </c>
      <c r="E121" s="331" t="s">
        <v>67</v>
      </c>
      <c r="F121" s="332">
        <v>118.02</v>
      </c>
      <c r="G121" s="330" t="s">
        <v>687</v>
      </c>
      <c r="H121" s="330" t="s">
        <v>688</v>
      </c>
      <c r="I121" s="331" t="s">
        <v>689</v>
      </c>
      <c r="J121" s="329">
        <v>43910</v>
      </c>
      <c r="K121" s="333" t="s">
        <v>491</v>
      </c>
      <c r="L121" s="329">
        <v>43965</v>
      </c>
      <c r="M121" s="335" t="s">
        <v>8755</v>
      </c>
      <c r="N121" s="335" t="s">
        <v>60</v>
      </c>
      <c r="O121" s="335" t="s">
        <v>60</v>
      </c>
      <c r="P121" s="336">
        <v>57.5</v>
      </c>
      <c r="Q121" s="331" t="s">
        <v>8459</v>
      </c>
      <c r="R121" s="339" t="s">
        <v>8756</v>
      </c>
      <c r="S121" s="333" t="s">
        <v>8333</v>
      </c>
      <c r="T121" s="331" t="s">
        <v>6917</v>
      </c>
      <c r="U121" s="331" t="s">
        <v>492</v>
      </c>
      <c r="V121" s="335" t="s">
        <v>8757</v>
      </c>
      <c r="W121" s="339" t="s">
        <v>8758</v>
      </c>
      <c r="X121" s="330" t="s">
        <v>8759</v>
      </c>
      <c r="Y121" s="335" t="s">
        <v>8760</v>
      </c>
      <c r="Z121" s="333" t="s">
        <v>8501</v>
      </c>
      <c r="AA121" s="330" t="s">
        <v>60</v>
      </c>
      <c r="AB121" s="332">
        <v>6.84</v>
      </c>
      <c r="AC121" s="332">
        <v>2.0299999999999998</v>
      </c>
      <c r="AD121" s="332">
        <v>8.27</v>
      </c>
      <c r="AE121" s="332">
        <v>12.04</v>
      </c>
      <c r="AF121" s="338">
        <v>0.95599999999999996</v>
      </c>
      <c r="AG121" s="332">
        <v>135.38</v>
      </c>
      <c r="AH121" s="332">
        <v>61.22</v>
      </c>
      <c r="AI121" s="336">
        <v>173.3</v>
      </c>
      <c r="AJ121" s="332">
        <v>7.12</v>
      </c>
      <c r="AK121" s="336">
        <v>164</v>
      </c>
      <c r="AL121" s="331" t="s">
        <v>8328</v>
      </c>
      <c r="AM121" s="331" t="s">
        <v>8329</v>
      </c>
      <c r="AN121" s="332">
        <v>109.44</v>
      </c>
      <c r="AO121" s="332">
        <v>87.51</v>
      </c>
      <c r="AP121" s="332">
        <v>10.51</v>
      </c>
    </row>
    <row r="122" spans="1:42" ht="409.5">
      <c r="A122" s="329">
        <v>44032</v>
      </c>
      <c r="B122" s="330" t="s">
        <v>3195</v>
      </c>
      <c r="C122" s="330" t="s">
        <v>60</v>
      </c>
      <c r="D122" s="331" t="s">
        <v>61</v>
      </c>
      <c r="E122" s="331" t="s">
        <v>67</v>
      </c>
      <c r="F122" s="332">
        <v>732.94</v>
      </c>
      <c r="G122" s="330" t="s">
        <v>985</v>
      </c>
      <c r="H122" s="330" t="s">
        <v>12209</v>
      </c>
      <c r="I122" s="331" t="s">
        <v>3197</v>
      </c>
      <c r="J122" s="329">
        <v>44032</v>
      </c>
      <c r="K122" s="333" t="s">
        <v>491</v>
      </c>
      <c r="L122" s="329">
        <v>44095</v>
      </c>
      <c r="M122" s="335" t="s">
        <v>12210</v>
      </c>
      <c r="N122" s="335" t="s">
        <v>60</v>
      </c>
      <c r="O122" s="335" t="s">
        <v>60</v>
      </c>
      <c r="P122" s="341" t="s">
        <v>60</v>
      </c>
      <c r="Q122" s="331" t="s">
        <v>8469</v>
      </c>
      <c r="R122" s="339" t="s">
        <v>12211</v>
      </c>
      <c r="S122" s="333" t="s">
        <v>12212</v>
      </c>
      <c r="T122" s="331" t="s">
        <v>6921</v>
      </c>
      <c r="U122" s="331" t="s">
        <v>11848</v>
      </c>
      <c r="V122" s="335" t="s">
        <v>9211</v>
      </c>
      <c r="W122" s="339" t="s">
        <v>9212</v>
      </c>
      <c r="X122" s="330" t="s">
        <v>60</v>
      </c>
      <c r="Y122" s="335" t="s">
        <v>12213</v>
      </c>
      <c r="Z122" s="339" t="s">
        <v>12214</v>
      </c>
      <c r="AA122" s="330" t="s">
        <v>12215</v>
      </c>
      <c r="AB122" s="332">
        <v>72.2</v>
      </c>
      <c r="AC122" s="332">
        <v>6.42</v>
      </c>
      <c r="AD122" s="332">
        <v>35.619999999999997</v>
      </c>
      <c r="AE122" s="332">
        <v>60.32</v>
      </c>
      <c r="AF122" s="332">
        <v>4.67</v>
      </c>
      <c r="AG122" s="332">
        <v>702.08</v>
      </c>
      <c r="AH122" s="332">
        <v>699.24</v>
      </c>
      <c r="AI122" s="341" t="s">
        <v>60</v>
      </c>
      <c r="AJ122" s="341" t="s">
        <v>60</v>
      </c>
      <c r="AK122" s="341" t="s">
        <v>60</v>
      </c>
      <c r="AL122" s="331" t="s">
        <v>8328</v>
      </c>
      <c r="AM122" s="331" t="s">
        <v>8329</v>
      </c>
      <c r="AN122" s="332">
        <v>109.42</v>
      </c>
      <c r="AO122" s="332">
        <v>101.26</v>
      </c>
      <c r="AP122" s="332">
        <v>126.31</v>
      </c>
    </row>
    <row r="123" spans="1:42" ht="135">
      <c r="A123" s="329">
        <v>44193</v>
      </c>
      <c r="B123" s="330" t="s">
        <v>690</v>
      </c>
      <c r="C123" s="330" t="s">
        <v>691</v>
      </c>
      <c r="D123" s="331" t="s">
        <v>61</v>
      </c>
      <c r="E123" s="331" t="s">
        <v>67</v>
      </c>
      <c r="F123" s="332">
        <v>80.16</v>
      </c>
      <c r="G123" s="330" t="s">
        <v>692</v>
      </c>
      <c r="H123" s="330" t="s">
        <v>693</v>
      </c>
      <c r="I123" s="331" t="s">
        <v>694</v>
      </c>
      <c r="J123" s="329">
        <v>44193</v>
      </c>
      <c r="K123" s="333" t="s">
        <v>491</v>
      </c>
      <c r="L123" s="329">
        <v>44195</v>
      </c>
      <c r="M123" s="335" t="s">
        <v>8613</v>
      </c>
      <c r="N123" s="335" t="s">
        <v>60</v>
      </c>
      <c r="O123" s="335" t="s">
        <v>60</v>
      </c>
      <c r="P123" s="336">
        <v>63.2</v>
      </c>
      <c r="Q123" s="331" t="s">
        <v>8344</v>
      </c>
      <c r="R123" s="337" t="s">
        <v>8614</v>
      </c>
      <c r="S123" s="333" t="s">
        <v>8333</v>
      </c>
      <c r="T123" s="331" t="s">
        <v>6917</v>
      </c>
      <c r="U123" s="331" t="s">
        <v>492</v>
      </c>
      <c r="V123" s="335" t="s">
        <v>8615</v>
      </c>
      <c r="W123" s="333" t="s">
        <v>8501</v>
      </c>
      <c r="X123" s="340">
        <v>147.1</v>
      </c>
      <c r="Y123" s="335" t="s">
        <v>8616</v>
      </c>
      <c r="Z123" s="333" t="s">
        <v>8501</v>
      </c>
      <c r="AA123" s="340">
        <v>450.5</v>
      </c>
      <c r="AB123" s="341" t="s">
        <v>60</v>
      </c>
      <c r="AC123" s="332">
        <v>1.17</v>
      </c>
      <c r="AD123" s="341" t="s">
        <v>60</v>
      </c>
      <c r="AE123" s="341" t="s">
        <v>60</v>
      </c>
      <c r="AF123" s="338">
        <v>0.57899999999999996</v>
      </c>
      <c r="AG123" s="332">
        <v>128.49</v>
      </c>
      <c r="AH123" s="332">
        <v>98.17</v>
      </c>
      <c r="AI123" s="336">
        <v>165.3</v>
      </c>
      <c r="AJ123" s="336">
        <v>-28.2</v>
      </c>
      <c r="AK123" s="336">
        <v>108.3</v>
      </c>
      <c r="AL123" s="331" t="s">
        <v>8328</v>
      </c>
      <c r="AM123" s="331" t="s">
        <v>8329</v>
      </c>
      <c r="AN123" s="332">
        <v>108.65</v>
      </c>
      <c r="AO123" s="332">
        <v>108.13</v>
      </c>
      <c r="AP123" s="332">
        <v>176.36</v>
      </c>
    </row>
    <row r="124" spans="1:42" ht="157.5">
      <c r="A124" s="329">
        <v>44137</v>
      </c>
      <c r="B124" s="330" t="s">
        <v>3198</v>
      </c>
      <c r="C124" s="330" t="s">
        <v>60</v>
      </c>
      <c r="D124" s="331" t="s">
        <v>61</v>
      </c>
      <c r="E124" s="331" t="s">
        <v>67</v>
      </c>
      <c r="F124" s="332">
        <v>395.98</v>
      </c>
      <c r="G124" s="330" t="s">
        <v>3199</v>
      </c>
      <c r="H124" s="330" t="s">
        <v>3200</v>
      </c>
      <c r="I124" s="331" t="s">
        <v>3201</v>
      </c>
      <c r="J124" s="329">
        <v>44137</v>
      </c>
      <c r="K124" s="333" t="s">
        <v>491</v>
      </c>
      <c r="L124" s="329">
        <v>44188</v>
      </c>
      <c r="M124" s="335" t="s">
        <v>12216</v>
      </c>
      <c r="N124" s="335" t="s">
        <v>60</v>
      </c>
      <c r="O124" s="335" t="s">
        <v>60</v>
      </c>
      <c r="P124" s="341" t="s">
        <v>60</v>
      </c>
      <c r="Q124" s="331" t="s">
        <v>12217</v>
      </c>
      <c r="R124" s="333" t="s">
        <v>12218</v>
      </c>
      <c r="S124" s="333" t="s">
        <v>8549</v>
      </c>
      <c r="T124" s="331" t="s">
        <v>6915</v>
      </c>
      <c r="U124" s="331" t="s">
        <v>11848</v>
      </c>
      <c r="V124" s="335" t="s">
        <v>12219</v>
      </c>
      <c r="W124" s="333" t="s">
        <v>12220</v>
      </c>
      <c r="X124" s="330" t="s">
        <v>60</v>
      </c>
      <c r="Y124" s="335" t="s">
        <v>12221</v>
      </c>
      <c r="Z124" s="333" t="s">
        <v>8473</v>
      </c>
      <c r="AA124" s="330" t="s">
        <v>60</v>
      </c>
      <c r="AB124" s="341" t="s">
        <v>60</v>
      </c>
      <c r="AC124" s="332">
        <v>2.23</v>
      </c>
      <c r="AD124" s="341" t="s">
        <v>60</v>
      </c>
      <c r="AE124" s="341" t="s">
        <v>60</v>
      </c>
      <c r="AF124" s="332">
        <v>5.19</v>
      </c>
      <c r="AG124" s="332">
        <v>365.54</v>
      </c>
      <c r="AH124" s="332">
        <v>377.82</v>
      </c>
      <c r="AI124" s="341" t="s">
        <v>60</v>
      </c>
      <c r="AJ124" s="341" t="s">
        <v>60</v>
      </c>
      <c r="AK124" s="341" t="s">
        <v>60</v>
      </c>
      <c r="AL124" s="331" t="s">
        <v>8328</v>
      </c>
      <c r="AM124" s="331" t="s">
        <v>8329</v>
      </c>
      <c r="AN124" s="332">
        <v>108.33</v>
      </c>
      <c r="AO124" s="332">
        <v>98.92</v>
      </c>
      <c r="AP124" s="332">
        <v>95.56</v>
      </c>
    </row>
    <row r="125" spans="1:42" ht="409.5">
      <c r="A125" s="329">
        <v>44087</v>
      </c>
      <c r="B125" s="330" t="s">
        <v>3202</v>
      </c>
      <c r="C125" s="330" t="s">
        <v>60</v>
      </c>
      <c r="D125" s="331" t="s">
        <v>61</v>
      </c>
      <c r="E125" s="331" t="s">
        <v>67</v>
      </c>
      <c r="F125" s="332">
        <v>19915.650000000001</v>
      </c>
      <c r="G125" s="330" t="s">
        <v>3203</v>
      </c>
      <c r="H125" s="330" t="s">
        <v>3204</v>
      </c>
      <c r="I125" s="331" t="s">
        <v>3205</v>
      </c>
      <c r="J125" s="329">
        <v>44087</v>
      </c>
      <c r="K125" s="333" t="s">
        <v>491</v>
      </c>
      <c r="L125" s="329">
        <v>44127</v>
      </c>
      <c r="M125" s="335" t="s">
        <v>12222</v>
      </c>
      <c r="N125" s="335" t="s">
        <v>60</v>
      </c>
      <c r="O125" s="335" t="s">
        <v>60</v>
      </c>
      <c r="P125" s="341" t="s">
        <v>60</v>
      </c>
      <c r="Q125" s="331" t="s">
        <v>8547</v>
      </c>
      <c r="R125" s="333" t="s">
        <v>8548</v>
      </c>
      <c r="S125" s="333" t="s">
        <v>12223</v>
      </c>
      <c r="T125" s="331" t="s">
        <v>6921</v>
      </c>
      <c r="U125" s="331" t="s">
        <v>11848</v>
      </c>
      <c r="V125" s="335" t="s">
        <v>12224</v>
      </c>
      <c r="W125" s="333" t="s">
        <v>12225</v>
      </c>
      <c r="X125" s="340">
        <v>106874.1</v>
      </c>
      <c r="Y125" s="335" t="s">
        <v>12226</v>
      </c>
      <c r="Z125" s="339" t="s">
        <v>12227</v>
      </c>
      <c r="AA125" s="330" t="s">
        <v>60</v>
      </c>
      <c r="AB125" s="341" t="s">
        <v>60</v>
      </c>
      <c r="AC125" s="332">
        <v>34.33</v>
      </c>
      <c r="AD125" s="341" t="s">
        <v>60</v>
      </c>
      <c r="AE125" s="341" t="s">
        <v>60</v>
      </c>
      <c r="AF125" s="341" t="s">
        <v>60</v>
      </c>
      <c r="AG125" s="332">
        <v>19915.650000000001</v>
      </c>
      <c r="AH125" s="332">
        <v>20367.3</v>
      </c>
      <c r="AI125" s="341" t="s">
        <v>60</v>
      </c>
      <c r="AJ125" s="341" t="s">
        <v>60</v>
      </c>
      <c r="AK125" s="341" t="s">
        <v>60</v>
      </c>
      <c r="AL125" s="331" t="s">
        <v>8328</v>
      </c>
      <c r="AM125" s="331" t="s">
        <v>8329</v>
      </c>
      <c r="AN125" s="332">
        <v>108.28</v>
      </c>
      <c r="AO125" s="332">
        <v>109.87</v>
      </c>
      <c r="AP125" s="332">
        <v>120</v>
      </c>
    </row>
    <row r="126" spans="1:42" ht="337.5">
      <c r="A126" s="329">
        <v>43978</v>
      </c>
      <c r="B126" s="330" t="s">
        <v>3209</v>
      </c>
      <c r="C126" s="330" t="s">
        <v>60</v>
      </c>
      <c r="D126" s="331" t="s">
        <v>61</v>
      </c>
      <c r="E126" s="331" t="s">
        <v>67</v>
      </c>
      <c r="F126" s="332">
        <v>30.31</v>
      </c>
      <c r="G126" s="330" t="s">
        <v>3210</v>
      </c>
      <c r="H126" s="330" t="s">
        <v>60</v>
      </c>
      <c r="I126" s="331" t="s">
        <v>3211</v>
      </c>
      <c r="J126" s="329">
        <v>43978</v>
      </c>
      <c r="K126" s="333" t="s">
        <v>491</v>
      </c>
      <c r="L126" s="329">
        <v>44055</v>
      </c>
      <c r="M126" s="335" t="s">
        <v>12228</v>
      </c>
      <c r="N126" s="335" t="s">
        <v>60</v>
      </c>
      <c r="O126" s="335" t="s">
        <v>60</v>
      </c>
      <c r="P126" s="341" t="s">
        <v>60</v>
      </c>
      <c r="Q126" s="331" t="s">
        <v>8836</v>
      </c>
      <c r="R126" s="339" t="s">
        <v>12229</v>
      </c>
      <c r="S126" s="333" t="s">
        <v>8790</v>
      </c>
      <c r="T126" s="331" t="s">
        <v>6921</v>
      </c>
      <c r="U126" s="331" t="s">
        <v>11848</v>
      </c>
      <c r="V126" s="335" t="s">
        <v>12230</v>
      </c>
      <c r="W126" s="333" t="s">
        <v>8680</v>
      </c>
      <c r="X126" s="330" t="s">
        <v>60</v>
      </c>
      <c r="Y126" s="335" t="s">
        <v>60</v>
      </c>
      <c r="Z126" s="333" t="s">
        <v>60</v>
      </c>
      <c r="AA126" s="330" t="s">
        <v>60</v>
      </c>
      <c r="AB126" s="332">
        <v>31.43</v>
      </c>
      <c r="AC126" s="332">
        <v>3.31</v>
      </c>
      <c r="AD126" s="332">
        <v>48.34</v>
      </c>
      <c r="AE126" s="332">
        <v>56.19</v>
      </c>
      <c r="AF126" s="332">
        <v>1.85</v>
      </c>
      <c r="AG126" s="332">
        <v>28.83</v>
      </c>
      <c r="AH126" s="332">
        <v>20.28</v>
      </c>
      <c r="AI126" s="341" t="s">
        <v>60</v>
      </c>
      <c r="AJ126" s="341" t="s">
        <v>60</v>
      </c>
      <c r="AK126" s="341" t="s">
        <v>60</v>
      </c>
      <c r="AL126" s="331" t="s">
        <v>8328</v>
      </c>
      <c r="AM126" s="331" t="s">
        <v>8329</v>
      </c>
      <c r="AN126" s="332">
        <v>106.35</v>
      </c>
      <c r="AO126" s="332">
        <v>96.97</v>
      </c>
      <c r="AP126" s="332">
        <v>160</v>
      </c>
    </row>
    <row r="127" spans="1:42" ht="247.5">
      <c r="A127" s="329">
        <v>44223</v>
      </c>
      <c r="B127" s="330" t="s">
        <v>3212</v>
      </c>
      <c r="C127" s="330" t="s">
        <v>60</v>
      </c>
      <c r="D127" s="331" t="s">
        <v>61</v>
      </c>
      <c r="E127" s="331" t="s">
        <v>67</v>
      </c>
      <c r="F127" s="332">
        <v>232.95</v>
      </c>
      <c r="G127" s="330" t="s">
        <v>3213</v>
      </c>
      <c r="H127" s="330" t="s">
        <v>60</v>
      </c>
      <c r="I127" s="331" t="s">
        <v>3214</v>
      </c>
      <c r="J127" s="329">
        <v>44223</v>
      </c>
      <c r="K127" s="333" t="s">
        <v>491</v>
      </c>
      <c r="L127" s="329">
        <v>44347</v>
      </c>
      <c r="M127" s="335" t="s">
        <v>12231</v>
      </c>
      <c r="N127" s="335" t="s">
        <v>60</v>
      </c>
      <c r="O127" s="335" t="s">
        <v>60</v>
      </c>
      <c r="P127" s="341" t="s">
        <v>60</v>
      </c>
      <c r="Q127" s="331" t="s">
        <v>8633</v>
      </c>
      <c r="R127" s="339" t="s">
        <v>9444</v>
      </c>
      <c r="S127" s="333" t="s">
        <v>8635</v>
      </c>
      <c r="T127" s="331" t="s">
        <v>6921</v>
      </c>
      <c r="U127" s="331" t="s">
        <v>11848</v>
      </c>
      <c r="V127" s="335" t="s">
        <v>12232</v>
      </c>
      <c r="W127" s="333" t="s">
        <v>12233</v>
      </c>
      <c r="X127" s="340">
        <v>2176.5</v>
      </c>
      <c r="Y127" s="335" t="s">
        <v>60</v>
      </c>
      <c r="Z127" s="333" t="s">
        <v>60</v>
      </c>
      <c r="AA127" s="330" t="s">
        <v>60</v>
      </c>
      <c r="AB127" s="332">
        <v>18.78</v>
      </c>
      <c r="AC127" s="332">
        <v>1.83</v>
      </c>
      <c r="AD127" s="341" t="s">
        <v>60</v>
      </c>
      <c r="AE127" s="341" t="s">
        <v>60</v>
      </c>
      <c r="AF127" s="341" t="s">
        <v>60</v>
      </c>
      <c r="AG127" s="341" t="s">
        <v>60</v>
      </c>
      <c r="AH127" s="332">
        <v>232.95</v>
      </c>
      <c r="AI127" s="341" t="s">
        <v>60</v>
      </c>
      <c r="AJ127" s="341" t="s">
        <v>60</v>
      </c>
      <c r="AK127" s="341" t="s">
        <v>60</v>
      </c>
      <c r="AL127" s="331" t="s">
        <v>8328</v>
      </c>
      <c r="AM127" s="331" t="s">
        <v>8329</v>
      </c>
      <c r="AN127" s="332">
        <v>105.55</v>
      </c>
      <c r="AO127" s="332">
        <v>105.55</v>
      </c>
      <c r="AP127" s="332">
        <v>104.59</v>
      </c>
    </row>
    <row r="128" spans="1:42" ht="247.5">
      <c r="A128" s="329">
        <v>43871</v>
      </c>
      <c r="B128" s="330" t="s">
        <v>3215</v>
      </c>
      <c r="C128" s="330" t="s">
        <v>60</v>
      </c>
      <c r="D128" s="331" t="s">
        <v>61</v>
      </c>
      <c r="E128" s="331" t="s">
        <v>67</v>
      </c>
      <c r="F128" s="332">
        <v>18.23</v>
      </c>
      <c r="G128" s="330" t="s">
        <v>3216</v>
      </c>
      <c r="H128" s="330" t="s">
        <v>60</v>
      </c>
      <c r="I128" s="331" t="s">
        <v>3217</v>
      </c>
      <c r="J128" s="329">
        <v>43871</v>
      </c>
      <c r="K128" s="333" t="s">
        <v>491</v>
      </c>
      <c r="L128" s="329">
        <v>43915</v>
      </c>
      <c r="M128" s="335" t="s">
        <v>12234</v>
      </c>
      <c r="N128" s="335" t="s">
        <v>60</v>
      </c>
      <c r="O128" s="335" t="s">
        <v>60</v>
      </c>
      <c r="P128" s="341" t="s">
        <v>60</v>
      </c>
      <c r="Q128" s="331" t="s">
        <v>8840</v>
      </c>
      <c r="R128" s="339" t="s">
        <v>12235</v>
      </c>
      <c r="S128" s="333" t="s">
        <v>9941</v>
      </c>
      <c r="T128" s="331" t="s">
        <v>6921</v>
      </c>
      <c r="U128" s="331" t="s">
        <v>11848</v>
      </c>
      <c r="V128" s="335" t="s">
        <v>12236</v>
      </c>
      <c r="W128" s="333" t="s">
        <v>12237</v>
      </c>
      <c r="X128" s="330" t="s">
        <v>60</v>
      </c>
      <c r="Y128" s="335" t="s">
        <v>60</v>
      </c>
      <c r="Z128" s="333" t="s">
        <v>60</v>
      </c>
      <c r="AA128" s="330" t="s">
        <v>60</v>
      </c>
      <c r="AB128" s="341" t="s">
        <v>60</v>
      </c>
      <c r="AC128" s="332">
        <v>2.04</v>
      </c>
      <c r="AD128" s="341" t="s">
        <v>60</v>
      </c>
      <c r="AE128" s="341" t="s">
        <v>60</v>
      </c>
      <c r="AF128" s="338">
        <v>0.443</v>
      </c>
      <c r="AG128" s="332">
        <v>12.27</v>
      </c>
      <c r="AH128" s="332">
        <v>13.66</v>
      </c>
      <c r="AI128" s="341" t="s">
        <v>60</v>
      </c>
      <c r="AJ128" s="341" t="s">
        <v>60</v>
      </c>
      <c r="AK128" s="341" t="s">
        <v>60</v>
      </c>
      <c r="AL128" s="331" t="s">
        <v>8328</v>
      </c>
      <c r="AM128" s="331" t="s">
        <v>8329</v>
      </c>
      <c r="AN128" s="332">
        <v>105.17</v>
      </c>
      <c r="AO128" s="332">
        <v>116.32</v>
      </c>
      <c r="AP128" s="332">
        <v>82.63</v>
      </c>
    </row>
    <row r="129" spans="1:42" ht="213.75">
      <c r="A129" s="329">
        <v>44601</v>
      </c>
      <c r="B129" s="330" t="s">
        <v>3218</v>
      </c>
      <c r="C129" s="330" t="s">
        <v>60</v>
      </c>
      <c r="D129" s="331" t="s">
        <v>61</v>
      </c>
      <c r="E129" s="331" t="s">
        <v>67</v>
      </c>
      <c r="F129" s="332">
        <v>132.18</v>
      </c>
      <c r="G129" s="330" t="s">
        <v>3219</v>
      </c>
      <c r="H129" s="330" t="s">
        <v>3220</v>
      </c>
      <c r="I129" s="331" t="s">
        <v>3221</v>
      </c>
      <c r="J129" s="329">
        <v>44601</v>
      </c>
      <c r="K129" s="333" t="s">
        <v>491</v>
      </c>
      <c r="L129" s="329">
        <v>44648</v>
      </c>
      <c r="M129" s="335" t="s">
        <v>12238</v>
      </c>
      <c r="N129" s="335" t="s">
        <v>60</v>
      </c>
      <c r="O129" s="335" t="s">
        <v>60</v>
      </c>
      <c r="P129" s="341" t="s">
        <v>60</v>
      </c>
      <c r="Q129" s="331" t="s">
        <v>8705</v>
      </c>
      <c r="R129" s="339" t="s">
        <v>12239</v>
      </c>
      <c r="S129" s="333" t="s">
        <v>8539</v>
      </c>
      <c r="T129" s="331" t="s">
        <v>6917</v>
      </c>
      <c r="U129" s="331" t="s">
        <v>11848</v>
      </c>
      <c r="V129" s="335" t="s">
        <v>12240</v>
      </c>
      <c r="W129" s="333" t="s">
        <v>8541</v>
      </c>
      <c r="X129" s="340">
        <v>3634.6</v>
      </c>
      <c r="Y129" s="335" t="s">
        <v>12241</v>
      </c>
      <c r="Z129" s="333" t="s">
        <v>8541</v>
      </c>
      <c r="AA129" s="340">
        <v>149.19999999999999</v>
      </c>
      <c r="AB129" s="332">
        <v>153.79</v>
      </c>
      <c r="AC129" s="332">
        <v>6.1</v>
      </c>
      <c r="AD129" s="332">
        <v>28.28</v>
      </c>
      <c r="AE129" s="332">
        <v>51.54</v>
      </c>
      <c r="AF129" s="338">
        <v>0.80500000000000005</v>
      </c>
      <c r="AG129" s="332">
        <v>145.78</v>
      </c>
      <c r="AH129" s="332">
        <v>158.28</v>
      </c>
      <c r="AI129" s="336">
        <v>194.1</v>
      </c>
      <c r="AJ129" s="332">
        <v>1.1000000000000001</v>
      </c>
      <c r="AK129" s="336">
        <v>67.400000000000006</v>
      </c>
      <c r="AL129" s="331" t="s">
        <v>8328</v>
      </c>
      <c r="AM129" s="331" t="s">
        <v>8329</v>
      </c>
      <c r="AN129" s="332">
        <v>104.41</v>
      </c>
      <c r="AO129" s="332">
        <v>82.18</v>
      </c>
      <c r="AP129" s="332">
        <v>61.66</v>
      </c>
    </row>
    <row r="130" spans="1:42" ht="191.25">
      <c r="A130" s="329">
        <v>44771</v>
      </c>
      <c r="B130" s="330" t="s">
        <v>75</v>
      </c>
      <c r="C130" s="330" t="s">
        <v>76</v>
      </c>
      <c r="D130" s="331" t="s">
        <v>61</v>
      </c>
      <c r="E130" s="331" t="s">
        <v>77</v>
      </c>
      <c r="F130" s="332">
        <v>7.61</v>
      </c>
      <c r="G130" s="330" t="s">
        <v>78</v>
      </c>
      <c r="H130" s="330" t="s">
        <v>60</v>
      </c>
      <c r="I130" s="331" t="s">
        <v>79</v>
      </c>
      <c r="J130" s="329">
        <v>44771</v>
      </c>
      <c r="K130" s="333" t="s">
        <v>491</v>
      </c>
      <c r="L130" s="334" t="s">
        <v>60</v>
      </c>
      <c r="M130" s="335" t="s">
        <v>8638</v>
      </c>
      <c r="N130" s="335" t="s">
        <v>8639</v>
      </c>
      <c r="O130" s="335" t="s">
        <v>60</v>
      </c>
      <c r="P130" s="341" t="s">
        <v>60</v>
      </c>
      <c r="Q130" s="331" t="s">
        <v>8640</v>
      </c>
      <c r="R130" s="333" t="s">
        <v>8641</v>
      </c>
      <c r="S130" s="333" t="s">
        <v>8642</v>
      </c>
      <c r="T130" s="331" t="s">
        <v>6917</v>
      </c>
      <c r="U130" s="331" t="s">
        <v>492</v>
      </c>
      <c r="V130" s="335" t="s">
        <v>8643</v>
      </c>
      <c r="W130" s="333" t="s">
        <v>8644</v>
      </c>
      <c r="X130" s="340">
        <v>24.5</v>
      </c>
      <c r="Y130" s="335" t="s">
        <v>60</v>
      </c>
      <c r="Z130" s="333" t="s">
        <v>60</v>
      </c>
      <c r="AA130" s="330" t="s">
        <v>60</v>
      </c>
      <c r="AB130" s="341" t="s">
        <v>60</v>
      </c>
      <c r="AC130" s="341" t="s">
        <v>60</v>
      </c>
      <c r="AD130" s="341" t="s">
        <v>60</v>
      </c>
      <c r="AE130" s="341" t="s">
        <v>60</v>
      </c>
      <c r="AF130" s="338">
        <v>0.625</v>
      </c>
      <c r="AG130" s="332">
        <v>6.92</v>
      </c>
      <c r="AH130" s="332">
        <v>3.68</v>
      </c>
      <c r="AI130" s="336">
        <v>10.9</v>
      </c>
      <c r="AJ130" s="336">
        <v>-11.7</v>
      </c>
      <c r="AK130" s="332">
        <v>4.3</v>
      </c>
      <c r="AL130" s="331" t="s">
        <v>8328</v>
      </c>
      <c r="AM130" s="331" t="s">
        <v>8329</v>
      </c>
      <c r="AN130" s="332">
        <v>104.17</v>
      </c>
      <c r="AO130" s="332">
        <v>104.17</v>
      </c>
      <c r="AP130" s="332">
        <v>104.17</v>
      </c>
    </row>
    <row r="131" spans="1:42" ht="382.5">
      <c r="A131" s="329">
        <v>44628</v>
      </c>
      <c r="B131" s="330" t="s">
        <v>3222</v>
      </c>
      <c r="C131" s="330" t="s">
        <v>60</v>
      </c>
      <c r="D131" s="331" t="s">
        <v>61</v>
      </c>
      <c r="E131" s="331" t="s">
        <v>67</v>
      </c>
      <c r="F131" s="332">
        <v>92.86</v>
      </c>
      <c r="G131" s="330" t="s">
        <v>3223</v>
      </c>
      <c r="H131" s="330" t="s">
        <v>3224</v>
      </c>
      <c r="I131" s="331" t="s">
        <v>3225</v>
      </c>
      <c r="J131" s="329">
        <v>44628</v>
      </c>
      <c r="K131" s="333" t="s">
        <v>491</v>
      </c>
      <c r="L131" s="329">
        <v>44837</v>
      </c>
      <c r="M131" s="335" t="s">
        <v>12242</v>
      </c>
      <c r="N131" s="335" t="s">
        <v>12243</v>
      </c>
      <c r="O131" s="335" t="s">
        <v>12244</v>
      </c>
      <c r="P131" s="341" t="s">
        <v>60</v>
      </c>
      <c r="Q131" s="331" t="s">
        <v>10707</v>
      </c>
      <c r="R131" s="333" t="s">
        <v>12245</v>
      </c>
      <c r="S131" s="333" t="s">
        <v>12246</v>
      </c>
      <c r="T131" s="331" t="s">
        <v>6921</v>
      </c>
      <c r="U131" s="331" t="s">
        <v>11848</v>
      </c>
      <c r="V131" s="335" t="s">
        <v>12247</v>
      </c>
      <c r="W131" s="333" t="s">
        <v>10595</v>
      </c>
      <c r="X131" s="330" t="s">
        <v>60</v>
      </c>
      <c r="Y131" s="335" t="s">
        <v>12248</v>
      </c>
      <c r="Z131" s="333" t="s">
        <v>12249</v>
      </c>
      <c r="AA131" s="330" t="s">
        <v>60</v>
      </c>
      <c r="AB131" s="332">
        <v>44.64</v>
      </c>
      <c r="AC131" s="332">
        <v>3.38</v>
      </c>
      <c r="AD131" s="332">
        <v>26.18</v>
      </c>
      <c r="AE131" s="332">
        <v>45.36</v>
      </c>
      <c r="AF131" s="332">
        <v>11.65</v>
      </c>
      <c r="AG131" s="332">
        <v>91.28</v>
      </c>
      <c r="AH131" s="332">
        <v>80.19</v>
      </c>
      <c r="AI131" s="332">
        <v>7.84</v>
      </c>
      <c r="AJ131" s="332">
        <v>1.8</v>
      </c>
      <c r="AK131" s="336">
        <v>65.7</v>
      </c>
      <c r="AL131" s="331" t="s">
        <v>8328</v>
      </c>
      <c r="AM131" s="331" t="s">
        <v>8329</v>
      </c>
      <c r="AN131" s="332">
        <v>103.98</v>
      </c>
      <c r="AO131" s="332">
        <v>103.98</v>
      </c>
      <c r="AP131" s="332">
        <v>100.63</v>
      </c>
    </row>
    <row r="132" spans="1:42" ht="270">
      <c r="A132" s="329">
        <v>44845</v>
      </c>
      <c r="B132" s="330" t="s">
        <v>700</v>
      </c>
      <c r="C132" s="330" t="s">
        <v>701</v>
      </c>
      <c r="D132" s="331" t="s">
        <v>61</v>
      </c>
      <c r="E132" s="331" t="s">
        <v>77</v>
      </c>
      <c r="F132" s="332">
        <v>2412.6799999999998</v>
      </c>
      <c r="G132" s="330" t="s">
        <v>702</v>
      </c>
      <c r="H132" s="330" t="s">
        <v>60</v>
      </c>
      <c r="I132" s="331" t="s">
        <v>703</v>
      </c>
      <c r="J132" s="329">
        <v>44845</v>
      </c>
      <c r="K132" s="333" t="s">
        <v>491</v>
      </c>
      <c r="L132" s="334" t="s">
        <v>60</v>
      </c>
      <c r="M132" s="335" t="s">
        <v>8625</v>
      </c>
      <c r="N132" s="335" t="s">
        <v>60</v>
      </c>
      <c r="O132" s="335" t="s">
        <v>60</v>
      </c>
      <c r="P132" s="336">
        <v>2069.5</v>
      </c>
      <c r="Q132" s="331" t="s">
        <v>8626</v>
      </c>
      <c r="R132" s="339" t="s">
        <v>8627</v>
      </c>
      <c r="S132" s="333" t="s">
        <v>8333</v>
      </c>
      <c r="T132" s="331" t="s">
        <v>6917</v>
      </c>
      <c r="U132" s="331" t="s">
        <v>492</v>
      </c>
      <c r="V132" s="335" t="s">
        <v>8628</v>
      </c>
      <c r="W132" s="333" t="s">
        <v>8629</v>
      </c>
      <c r="X132" s="330" t="s">
        <v>60</v>
      </c>
      <c r="Y132" s="335" t="s">
        <v>60</v>
      </c>
      <c r="Z132" s="333" t="s">
        <v>60</v>
      </c>
      <c r="AA132" s="330" t="s">
        <v>60</v>
      </c>
      <c r="AB132" s="332">
        <v>90.85</v>
      </c>
      <c r="AC132" s="332">
        <v>3.33</v>
      </c>
      <c r="AD132" s="332">
        <v>36.78</v>
      </c>
      <c r="AE132" s="332">
        <v>59.48</v>
      </c>
      <c r="AF132" s="332">
        <v>6.51</v>
      </c>
      <c r="AG132" s="332">
        <v>3361.44</v>
      </c>
      <c r="AH132" s="332">
        <v>3535.67</v>
      </c>
      <c r="AI132" s="336">
        <v>514.9</v>
      </c>
      <c r="AJ132" s="336">
        <v>38.799999999999997</v>
      </c>
      <c r="AK132" s="336">
        <v>1472.1</v>
      </c>
      <c r="AL132" s="331" t="s">
        <v>8328</v>
      </c>
      <c r="AM132" s="331" t="s">
        <v>8329</v>
      </c>
      <c r="AN132" s="332">
        <v>103.43</v>
      </c>
      <c r="AO132" s="332">
        <v>106.49</v>
      </c>
      <c r="AP132" s="332">
        <v>64.94</v>
      </c>
    </row>
    <row r="133" spans="1:42" ht="168.75">
      <c r="A133" s="329">
        <v>44526</v>
      </c>
      <c r="B133" s="330" t="s">
        <v>8607</v>
      </c>
      <c r="C133" s="330" t="s">
        <v>705</v>
      </c>
      <c r="D133" s="331" t="s">
        <v>61</v>
      </c>
      <c r="E133" s="331" t="s">
        <v>67</v>
      </c>
      <c r="F133" s="332">
        <v>334.01</v>
      </c>
      <c r="G133" s="330" t="s">
        <v>8608</v>
      </c>
      <c r="H133" s="330" t="s">
        <v>60</v>
      </c>
      <c r="I133" s="331" t="s">
        <v>707</v>
      </c>
      <c r="J133" s="329">
        <v>44526</v>
      </c>
      <c r="K133" s="333" t="s">
        <v>491</v>
      </c>
      <c r="L133" s="329">
        <v>44648</v>
      </c>
      <c r="M133" s="335" t="s">
        <v>8609</v>
      </c>
      <c r="N133" s="335" t="s">
        <v>8610</v>
      </c>
      <c r="O133" s="335" t="s">
        <v>60</v>
      </c>
      <c r="P133" s="336">
        <v>181.3</v>
      </c>
      <c r="Q133" s="331" t="s">
        <v>8443</v>
      </c>
      <c r="R133" s="339" t="s">
        <v>8611</v>
      </c>
      <c r="S133" s="333" t="s">
        <v>8333</v>
      </c>
      <c r="T133" s="331" t="s">
        <v>6917</v>
      </c>
      <c r="U133" s="331" t="s">
        <v>492</v>
      </c>
      <c r="V133" s="335" t="s">
        <v>8612</v>
      </c>
      <c r="W133" s="333" t="s">
        <v>8501</v>
      </c>
      <c r="X133" s="340">
        <v>458.4</v>
      </c>
      <c r="Y133" s="335" t="s">
        <v>60</v>
      </c>
      <c r="Z133" s="333" t="s">
        <v>60</v>
      </c>
      <c r="AA133" s="330" t="s">
        <v>60</v>
      </c>
      <c r="AB133" s="332">
        <v>25.27</v>
      </c>
      <c r="AC133" s="332">
        <v>5.15</v>
      </c>
      <c r="AD133" s="332">
        <v>17.07</v>
      </c>
      <c r="AE133" s="332">
        <v>18.37</v>
      </c>
      <c r="AF133" s="332">
        <v>3.11</v>
      </c>
      <c r="AG133" s="332">
        <v>559.91</v>
      </c>
      <c r="AH133" s="332">
        <v>648.21</v>
      </c>
      <c r="AI133" s="336">
        <v>151.5</v>
      </c>
      <c r="AJ133" s="336">
        <v>27</v>
      </c>
      <c r="AK133" s="336">
        <v>150</v>
      </c>
      <c r="AL133" s="331" t="s">
        <v>8328</v>
      </c>
      <c r="AM133" s="331" t="s">
        <v>8329</v>
      </c>
      <c r="AN133" s="332">
        <v>103.19</v>
      </c>
      <c r="AO133" s="332">
        <v>108.91</v>
      </c>
      <c r="AP133" s="332">
        <v>110.02</v>
      </c>
    </row>
    <row r="134" spans="1:42" ht="123.75">
      <c r="A134" s="329">
        <v>43887</v>
      </c>
      <c r="B134" s="330" t="s">
        <v>3226</v>
      </c>
      <c r="C134" s="330" t="s">
        <v>60</v>
      </c>
      <c r="D134" s="331" t="s">
        <v>61</v>
      </c>
      <c r="E134" s="331" t="s">
        <v>67</v>
      </c>
      <c r="F134" s="332">
        <v>21.47</v>
      </c>
      <c r="G134" s="330" t="s">
        <v>3227</v>
      </c>
      <c r="H134" s="330" t="s">
        <v>3228</v>
      </c>
      <c r="I134" s="331" t="s">
        <v>3229</v>
      </c>
      <c r="J134" s="329">
        <v>43887</v>
      </c>
      <c r="K134" s="333" t="s">
        <v>491</v>
      </c>
      <c r="L134" s="329">
        <v>43949</v>
      </c>
      <c r="M134" s="335" t="s">
        <v>12250</v>
      </c>
      <c r="N134" s="335" t="s">
        <v>60</v>
      </c>
      <c r="O134" s="335" t="s">
        <v>60</v>
      </c>
      <c r="P134" s="341" t="s">
        <v>60</v>
      </c>
      <c r="Q134" s="331" t="s">
        <v>8537</v>
      </c>
      <c r="R134" s="339" t="s">
        <v>12251</v>
      </c>
      <c r="S134" s="333" t="s">
        <v>8402</v>
      </c>
      <c r="T134" s="331" t="s">
        <v>6915</v>
      </c>
      <c r="U134" s="331" t="s">
        <v>11848</v>
      </c>
      <c r="V134" s="335" t="s">
        <v>12252</v>
      </c>
      <c r="W134" s="333" t="s">
        <v>12253</v>
      </c>
      <c r="X134" s="330" t="s">
        <v>60</v>
      </c>
      <c r="Y134" s="335" t="s">
        <v>12254</v>
      </c>
      <c r="Z134" s="333" t="s">
        <v>8487</v>
      </c>
      <c r="AA134" s="330" t="s">
        <v>60</v>
      </c>
      <c r="AB134" s="332">
        <v>48.4</v>
      </c>
      <c r="AC134" s="332">
        <v>2.81</v>
      </c>
      <c r="AD134" s="332">
        <v>35.729999999999997</v>
      </c>
      <c r="AE134" s="332">
        <v>37.96</v>
      </c>
      <c r="AF134" s="332">
        <v>2.5299999999999998</v>
      </c>
      <c r="AG134" s="332">
        <v>21.19</v>
      </c>
      <c r="AH134" s="332">
        <v>21.14</v>
      </c>
      <c r="AI134" s="341" t="s">
        <v>60</v>
      </c>
      <c r="AJ134" s="341" t="s">
        <v>60</v>
      </c>
      <c r="AK134" s="341" t="s">
        <v>60</v>
      </c>
      <c r="AL134" s="331" t="s">
        <v>8328</v>
      </c>
      <c r="AM134" s="331" t="s">
        <v>8329</v>
      </c>
      <c r="AN134" s="332">
        <v>103.09</v>
      </c>
      <c r="AO134" s="332">
        <v>89.42</v>
      </c>
      <c r="AP134" s="332">
        <v>162.66999999999999</v>
      </c>
    </row>
    <row r="135" spans="1:42" ht="135">
      <c r="A135" s="329">
        <v>44151</v>
      </c>
      <c r="B135" s="330" t="s">
        <v>3230</v>
      </c>
      <c r="C135" s="330" t="s">
        <v>60</v>
      </c>
      <c r="D135" s="331" t="s">
        <v>61</v>
      </c>
      <c r="E135" s="331" t="s">
        <v>67</v>
      </c>
      <c r="F135" s="332">
        <v>325.10000000000002</v>
      </c>
      <c r="G135" s="330" t="s">
        <v>3231</v>
      </c>
      <c r="H135" s="330" t="s">
        <v>60</v>
      </c>
      <c r="I135" s="331" t="s">
        <v>3232</v>
      </c>
      <c r="J135" s="329">
        <v>44151</v>
      </c>
      <c r="K135" s="333" t="s">
        <v>491</v>
      </c>
      <c r="L135" s="329">
        <v>44286</v>
      </c>
      <c r="M135" s="335" t="s">
        <v>12255</v>
      </c>
      <c r="N135" s="335" t="s">
        <v>60</v>
      </c>
      <c r="O135" s="335" t="s">
        <v>60</v>
      </c>
      <c r="P135" s="341" t="s">
        <v>60</v>
      </c>
      <c r="Q135" s="331" t="s">
        <v>8850</v>
      </c>
      <c r="R135" s="333" t="s">
        <v>12256</v>
      </c>
      <c r="S135" s="333" t="s">
        <v>12257</v>
      </c>
      <c r="T135" s="331" t="s">
        <v>6915</v>
      </c>
      <c r="U135" s="331" t="s">
        <v>11848</v>
      </c>
      <c r="V135" s="335" t="s">
        <v>12258</v>
      </c>
      <c r="W135" s="333" t="s">
        <v>12259</v>
      </c>
      <c r="X135" s="340">
        <v>771.7</v>
      </c>
      <c r="Y135" s="335" t="s">
        <v>60</v>
      </c>
      <c r="Z135" s="333" t="s">
        <v>60</v>
      </c>
      <c r="AA135" s="330" t="s">
        <v>60</v>
      </c>
      <c r="AB135" s="332">
        <v>45.15</v>
      </c>
      <c r="AC135" s="338">
        <v>0.78900000000000003</v>
      </c>
      <c r="AD135" s="332">
        <v>10.63</v>
      </c>
      <c r="AE135" s="332">
        <v>20.05</v>
      </c>
      <c r="AF135" s="332">
        <v>2.95</v>
      </c>
      <c r="AG135" s="332">
        <v>375.73</v>
      </c>
      <c r="AH135" s="332">
        <v>151.15</v>
      </c>
      <c r="AI135" s="341" t="s">
        <v>60</v>
      </c>
      <c r="AJ135" s="341" t="s">
        <v>60</v>
      </c>
      <c r="AK135" s="336">
        <v>430.8</v>
      </c>
      <c r="AL135" s="331" t="s">
        <v>8328</v>
      </c>
      <c r="AM135" s="331" t="s">
        <v>8329</v>
      </c>
      <c r="AN135" s="332">
        <v>102.22</v>
      </c>
      <c r="AO135" s="332">
        <v>120.61</v>
      </c>
      <c r="AP135" s="332">
        <v>209.79</v>
      </c>
    </row>
    <row r="136" spans="1:42" ht="405">
      <c r="A136" s="329">
        <v>44852</v>
      </c>
      <c r="B136" s="330" t="s">
        <v>708</v>
      </c>
      <c r="C136" s="330" t="s">
        <v>709</v>
      </c>
      <c r="D136" s="331" t="s">
        <v>61</v>
      </c>
      <c r="E136" s="331" t="s">
        <v>77</v>
      </c>
      <c r="F136" s="332">
        <v>60.5</v>
      </c>
      <c r="G136" s="330" t="s">
        <v>710</v>
      </c>
      <c r="H136" s="330" t="s">
        <v>60</v>
      </c>
      <c r="I136" s="331" t="s">
        <v>711</v>
      </c>
      <c r="J136" s="329">
        <v>44852</v>
      </c>
      <c r="K136" s="333" t="s">
        <v>491</v>
      </c>
      <c r="L136" s="334" t="s">
        <v>60</v>
      </c>
      <c r="M136" s="335" t="s">
        <v>8630</v>
      </c>
      <c r="N136" s="335" t="s">
        <v>8631</v>
      </c>
      <c r="O136" s="335" t="s">
        <v>8632</v>
      </c>
      <c r="P136" s="336">
        <v>61.6</v>
      </c>
      <c r="Q136" s="331" t="s">
        <v>8633</v>
      </c>
      <c r="R136" s="339" t="s">
        <v>8634</v>
      </c>
      <c r="S136" s="333" t="s">
        <v>8635</v>
      </c>
      <c r="T136" s="331" t="s">
        <v>6921</v>
      </c>
      <c r="U136" s="331" t="s">
        <v>492</v>
      </c>
      <c r="V136" s="335" t="s">
        <v>8636</v>
      </c>
      <c r="W136" s="333" t="s">
        <v>8637</v>
      </c>
      <c r="X136" s="340">
        <v>1484.5</v>
      </c>
      <c r="Y136" s="335" t="s">
        <v>60</v>
      </c>
      <c r="Z136" s="333" t="s">
        <v>60</v>
      </c>
      <c r="AA136" s="330" t="s">
        <v>60</v>
      </c>
      <c r="AB136" s="332">
        <v>13.37</v>
      </c>
      <c r="AC136" s="332">
        <v>1.87</v>
      </c>
      <c r="AD136" s="341" t="s">
        <v>60</v>
      </c>
      <c r="AE136" s="341" t="s">
        <v>60</v>
      </c>
      <c r="AF136" s="341" t="s">
        <v>60</v>
      </c>
      <c r="AG136" s="341" t="s">
        <v>60</v>
      </c>
      <c r="AH136" s="332">
        <v>60.5</v>
      </c>
      <c r="AI136" s="336">
        <v>14.5</v>
      </c>
      <c r="AJ136" s="332">
        <v>4.53</v>
      </c>
      <c r="AK136" s="336">
        <v>314.10000000000002</v>
      </c>
      <c r="AL136" s="331" t="s">
        <v>8328</v>
      </c>
      <c r="AM136" s="331" t="s">
        <v>8329</v>
      </c>
      <c r="AN136" s="332">
        <v>101.7</v>
      </c>
      <c r="AO136" s="332">
        <v>104.31</v>
      </c>
      <c r="AP136" s="332">
        <v>103</v>
      </c>
    </row>
    <row r="137" spans="1:42" ht="326.25">
      <c r="A137" s="329">
        <v>44123</v>
      </c>
      <c r="B137" s="330" t="s">
        <v>3237</v>
      </c>
      <c r="C137" s="330" t="s">
        <v>60</v>
      </c>
      <c r="D137" s="331" t="s">
        <v>61</v>
      </c>
      <c r="E137" s="331" t="s">
        <v>77</v>
      </c>
      <c r="F137" s="332">
        <v>358.58</v>
      </c>
      <c r="G137" s="330" t="s">
        <v>3238</v>
      </c>
      <c r="H137" s="330" t="s">
        <v>3239</v>
      </c>
      <c r="I137" s="331" t="s">
        <v>3240</v>
      </c>
      <c r="J137" s="329">
        <v>44123</v>
      </c>
      <c r="K137" s="333" t="s">
        <v>491</v>
      </c>
      <c r="L137" s="334" t="s">
        <v>60</v>
      </c>
      <c r="M137" s="335" t="s">
        <v>12260</v>
      </c>
      <c r="N137" s="335" t="s">
        <v>60</v>
      </c>
      <c r="O137" s="335" t="s">
        <v>60</v>
      </c>
      <c r="P137" s="341" t="s">
        <v>60</v>
      </c>
      <c r="Q137" s="331" t="s">
        <v>11611</v>
      </c>
      <c r="R137" s="339" t="s">
        <v>12261</v>
      </c>
      <c r="S137" s="333" t="s">
        <v>9683</v>
      </c>
      <c r="T137" s="331" t="s">
        <v>6917</v>
      </c>
      <c r="U137" s="331" t="s">
        <v>11848</v>
      </c>
      <c r="V137" s="335" t="s">
        <v>12262</v>
      </c>
      <c r="W137" s="333" t="s">
        <v>8437</v>
      </c>
      <c r="X137" s="330" t="s">
        <v>60</v>
      </c>
      <c r="Y137" s="335" t="s">
        <v>12263</v>
      </c>
      <c r="Z137" s="339" t="s">
        <v>12264</v>
      </c>
      <c r="AA137" s="330" t="s">
        <v>60</v>
      </c>
      <c r="AB137" s="332">
        <v>10.77</v>
      </c>
      <c r="AC137" s="338">
        <v>0.48499999999999999</v>
      </c>
      <c r="AD137" s="332">
        <v>9.61</v>
      </c>
      <c r="AE137" s="332">
        <v>12.44</v>
      </c>
      <c r="AF137" s="338">
        <v>0.48399999999999999</v>
      </c>
      <c r="AG137" s="332">
        <v>283.64</v>
      </c>
      <c r="AH137" s="332">
        <v>122.91</v>
      </c>
      <c r="AI137" s="341" t="s">
        <v>60</v>
      </c>
      <c r="AJ137" s="341" t="s">
        <v>60</v>
      </c>
      <c r="AK137" s="341" t="s">
        <v>60</v>
      </c>
      <c r="AL137" s="331" t="s">
        <v>8328</v>
      </c>
      <c r="AM137" s="331" t="s">
        <v>8329</v>
      </c>
      <c r="AN137" s="332">
        <v>101.58</v>
      </c>
      <c r="AO137" s="332">
        <v>101.58</v>
      </c>
      <c r="AP137" s="332">
        <v>95.3</v>
      </c>
    </row>
    <row r="138" spans="1:42" ht="409.5">
      <c r="A138" s="329">
        <v>44697</v>
      </c>
      <c r="B138" s="330" t="s">
        <v>717</v>
      </c>
      <c r="C138" s="330" t="s">
        <v>718</v>
      </c>
      <c r="D138" s="331" t="s">
        <v>61</v>
      </c>
      <c r="E138" s="331" t="s">
        <v>77</v>
      </c>
      <c r="F138" s="332">
        <v>8754.68</v>
      </c>
      <c r="G138" s="330" t="s">
        <v>719</v>
      </c>
      <c r="H138" s="330" t="s">
        <v>720</v>
      </c>
      <c r="I138" s="331" t="s">
        <v>721</v>
      </c>
      <c r="J138" s="329">
        <v>44697</v>
      </c>
      <c r="K138" s="333" t="s">
        <v>491</v>
      </c>
      <c r="L138" s="334" t="s">
        <v>60</v>
      </c>
      <c r="M138" s="335" t="s">
        <v>8655</v>
      </c>
      <c r="N138" s="335" t="s">
        <v>8656</v>
      </c>
      <c r="O138" s="335" t="s">
        <v>8657</v>
      </c>
      <c r="P138" s="336">
        <v>2292.5</v>
      </c>
      <c r="Q138" s="331" t="s">
        <v>8658</v>
      </c>
      <c r="R138" s="333" t="s">
        <v>8659</v>
      </c>
      <c r="S138" s="333" t="s">
        <v>8660</v>
      </c>
      <c r="T138" s="331" t="s">
        <v>6921</v>
      </c>
      <c r="U138" s="331" t="s">
        <v>492</v>
      </c>
      <c r="V138" s="335" t="s">
        <v>8661</v>
      </c>
      <c r="W138" s="345" t="s">
        <v>8662</v>
      </c>
      <c r="X138" s="340">
        <v>2484.1</v>
      </c>
      <c r="Y138" s="335" t="s">
        <v>8663</v>
      </c>
      <c r="Z138" s="339" t="s">
        <v>8664</v>
      </c>
      <c r="AA138" s="330" t="s">
        <v>8665</v>
      </c>
      <c r="AB138" s="341" t="s">
        <v>60</v>
      </c>
      <c r="AC138" s="332">
        <v>1.95</v>
      </c>
      <c r="AD138" s="332">
        <v>22.29</v>
      </c>
      <c r="AE138" s="341" t="s">
        <v>60</v>
      </c>
      <c r="AF138" s="332">
        <v>1.98</v>
      </c>
      <c r="AG138" s="332">
        <v>7400.75</v>
      </c>
      <c r="AH138" s="332">
        <v>3754.67</v>
      </c>
      <c r="AI138" s="336">
        <v>4664.7</v>
      </c>
      <c r="AJ138" s="336">
        <v>-370.6</v>
      </c>
      <c r="AK138" s="336">
        <v>8540</v>
      </c>
      <c r="AL138" s="331" t="s">
        <v>8328</v>
      </c>
      <c r="AM138" s="331" t="s">
        <v>8329</v>
      </c>
      <c r="AN138" s="332">
        <v>101.12</v>
      </c>
      <c r="AO138" s="332">
        <v>103.15</v>
      </c>
      <c r="AP138" s="332">
        <v>35.950000000000003</v>
      </c>
    </row>
    <row r="139" spans="1:42" ht="409.5">
      <c r="A139" s="329">
        <v>43850</v>
      </c>
      <c r="B139" s="330" t="s">
        <v>3241</v>
      </c>
      <c r="C139" s="330" t="s">
        <v>60</v>
      </c>
      <c r="D139" s="331" t="s">
        <v>61</v>
      </c>
      <c r="E139" s="331" t="s">
        <v>67</v>
      </c>
      <c r="F139" s="332">
        <v>178.23</v>
      </c>
      <c r="G139" s="330" t="s">
        <v>3242</v>
      </c>
      <c r="H139" s="330" t="s">
        <v>60</v>
      </c>
      <c r="I139" s="331" t="s">
        <v>3243</v>
      </c>
      <c r="J139" s="329">
        <v>43850</v>
      </c>
      <c r="K139" s="333" t="s">
        <v>491</v>
      </c>
      <c r="L139" s="329">
        <v>43889</v>
      </c>
      <c r="M139" s="335" t="s">
        <v>12265</v>
      </c>
      <c r="N139" s="335" t="s">
        <v>60</v>
      </c>
      <c r="O139" s="335" t="s">
        <v>60</v>
      </c>
      <c r="P139" s="341" t="s">
        <v>60</v>
      </c>
      <c r="Q139" s="331" t="s">
        <v>12266</v>
      </c>
      <c r="R139" s="339" t="s">
        <v>12267</v>
      </c>
      <c r="S139" s="333" t="s">
        <v>12268</v>
      </c>
      <c r="T139" s="331" t="s">
        <v>6921</v>
      </c>
      <c r="U139" s="331" t="s">
        <v>11848</v>
      </c>
      <c r="V139" s="335" t="s">
        <v>12269</v>
      </c>
      <c r="W139" s="333" t="s">
        <v>9532</v>
      </c>
      <c r="X139" s="330" t="s">
        <v>60</v>
      </c>
      <c r="Y139" s="335" t="s">
        <v>60</v>
      </c>
      <c r="Z139" s="333" t="s">
        <v>60</v>
      </c>
      <c r="AA139" s="330" t="s">
        <v>60</v>
      </c>
      <c r="AB139" s="341" t="s">
        <v>60</v>
      </c>
      <c r="AC139" s="338">
        <v>0.505</v>
      </c>
      <c r="AD139" s="332">
        <v>8.69</v>
      </c>
      <c r="AE139" s="341" t="s">
        <v>60</v>
      </c>
      <c r="AF139" s="338">
        <v>0.49</v>
      </c>
      <c r="AG139" s="332">
        <v>165.89</v>
      </c>
      <c r="AH139" s="332">
        <v>94.51</v>
      </c>
      <c r="AI139" s="341" t="s">
        <v>60</v>
      </c>
      <c r="AJ139" s="341" t="s">
        <v>60</v>
      </c>
      <c r="AK139" s="341" t="s">
        <v>60</v>
      </c>
      <c r="AL139" s="331" t="s">
        <v>8328</v>
      </c>
      <c r="AM139" s="331" t="s">
        <v>8329</v>
      </c>
      <c r="AN139" s="332">
        <v>100.43</v>
      </c>
      <c r="AO139" s="332">
        <v>107.05</v>
      </c>
      <c r="AP139" s="332">
        <v>98.73</v>
      </c>
    </row>
    <row r="140" spans="1:42" ht="409.5">
      <c r="A140" s="329">
        <v>44615</v>
      </c>
      <c r="B140" s="330" t="s">
        <v>3244</v>
      </c>
      <c r="C140" s="330" t="s">
        <v>60</v>
      </c>
      <c r="D140" s="331" t="s">
        <v>61</v>
      </c>
      <c r="E140" s="331" t="s">
        <v>67</v>
      </c>
      <c r="F140" s="332">
        <v>7566.85</v>
      </c>
      <c r="G140" s="330" t="s">
        <v>1482</v>
      </c>
      <c r="H140" s="330" t="s">
        <v>3245</v>
      </c>
      <c r="I140" s="331" t="s">
        <v>3246</v>
      </c>
      <c r="J140" s="329">
        <v>44615</v>
      </c>
      <c r="K140" s="333" t="s">
        <v>491</v>
      </c>
      <c r="L140" s="329">
        <v>44882</v>
      </c>
      <c r="M140" s="335" t="s">
        <v>12270</v>
      </c>
      <c r="N140" s="335" t="s">
        <v>12271</v>
      </c>
      <c r="O140" s="335" t="s">
        <v>60</v>
      </c>
      <c r="P140" s="336">
        <v>1669</v>
      </c>
      <c r="Q140" s="331" t="s">
        <v>10245</v>
      </c>
      <c r="R140" s="339" t="s">
        <v>12272</v>
      </c>
      <c r="S140" s="339" t="s">
        <v>12273</v>
      </c>
      <c r="T140" s="346" t="s">
        <v>6921</v>
      </c>
      <c r="U140" s="331" t="s">
        <v>11848</v>
      </c>
      <c r="V140" s="335" t="s">
        <v>10247</v>
      </c>
      <c r="W140" s="345" t="s">
        <v>12274</v>
      </c>
      <c r="X140" s="340">
        <v>37204.199999999997</v>
      </c>
      <c r="Y140" s="335" t="s">
        <v>12275</v>
      </c>
      <c r="Z140" s="339" t="s">
        <v>12276</v>
      </c>
      <c r="AA140" s="330" t="s">
        <v>8665</v>
      </c>
      <c r="AB140" s="332">
        <v>50.22</v>
      </c>
      <c r="AC140" s="332">
        <v>20.68</v>
      </c>
      <c r="AD140" s="332">
        <v>5.09</v>
      </c>
      <c r="AE140" s="332">
        <v>11.39</v>
      </c>
      <c r="AF140" s="338">
        <v>0.372</v>
      </c>
      <c r="AG140" s="332">
        <v>6707.85</v>
      </c>
      <c r="AH140" s="332">
        <v>1757.85</v>
      </c>
      <c r="AI140" s="336">
        <v>18634</v>
      </c>
      <c r="AJ140" s="336">
        <v>-238</v>
      </c>
      <c r="AK140" s="336">
        <v>11622</v>
      </c>
      <c r="AL140" s="331" t="s">
        <v>8328</v>
      </c>
      <c r="AM140" s="331" t="s">
        <v>8329</v>
      </c>
      <c r="AN140" s="332">
        <v>100.4</v>
      </c>
      <c r="AO140" s="332">
        <v>84.33</v>
      </c>
      <c r="AP140" s="332">
        <v>85.01</v>
      </c>
    </row>
    <row r="141" spans="1:42" ht="348.75">
      <c r="A141" s="329">
        <v>44543</v>
      </c>
      <c r="B141" s="330" t="s">
        <v>3247</v>
      </c>
      <c r="C141" s="330" t="s">
        <v>60</v>
      </c>
      <c r="D141" s="331" t="s">
        <v>61</v>
      </c>
      <c r="E141" s="331" t="s">
        <v>67</v>
      </c>
      <c r="F141" s="332">
        <v>5956.52</v>
      </c>
      <c r="G141" s="330" t="s">
        <v>2998</v>
      </c>
      <c r="H141" s="330" t="s">
        <v>60</v>
      </c>
      <c r="I141" s="331" t="s">
        <v>3248</v>
      </c>
      <c r="J141" s="329">
        <v>44543</v>
      </c>
      <c r="K141" s="333" t="s">
        <v>491</v>
      </c>
      <c r="L141" s="329">
        <v>44631</v>
      </c>
      <c r="M141" s="335" t="s">
        <v>12277</v>
      </c>
      <c r="N141" s="335" t="s">
        <v>12278</v>
      </c>
      <c r="O141" s="335" t="s">
        <v>60</v>
      </c>
      <c r="P141" s="341" t="s">
        <v>60</v>
      </c>
      <c r="Q141" s="331" t="s">
        <v>8547</v>
      </c>
      <c r="R141" s="333" t="s">
        <v>12279</v>
      </c>
      <c r="S141" s="333" t="s">
        <v>12280</v>
      </c>
      <c r="T141" s="331" t="s">
        <v>6921</v>
      </c>
      <c r="U141" s="331" t="s">
        <v>11848</v>
      </c>
      <c r="V141" s="335" t="s">
        <v>11942</v>
      </c>
      <c r="W141" s="333" t="s">
        <v>11943</v>
      </c>
      <c r="X141" s="340">
        <v>278252</v>
      </c>
      <c r="Y141" s="335" t="s">
        <v>60</v>
      </c>
      <c r="Z141" s="333" t="s">
        <v>60</v>
      </c>
      <c r="AA141" s="330" t="s">
        <v>60</v>
      </c>
      <c r="AB141" s="341" t="s">
        <v>60</v>
      </c>
      <c r="AC141" s="332">
        <v>7.81</v>
      </c>
      <c r="AD141" s="341" t="s">
        <v>60</v>
      </c>
      <c r="AE141" s="341" t="s">
        <v>60</v>
      </c>
      <c r="AF141" s="341" t="s">
        <v>60</v>
      </c>
      <c r="AG141" s="332">
        <v>5956.52</v>
      </c>
      <c r="AH141" s="332">
        <v>6251.11</v>
      </c>
      <c r="AI141" s="338">
        <v>5.3999999999999999E-2</v>
      </c>
      <c r="AJ141" s="336">
        <v>-616.4</v>
      </c>
      <c r="AK141" s="336">
        <v>784.7</v>
      </c>
      <c r="AL141" s="331" t="s">
        <v>8328</v>
      </c>
      <c r="AM141" s="331" t="s">
        <v>8329</v>
      </c>
      <c r="AN141" s="332">
        <v>100.24</v>
      </c>
      <c r="AO141" s="332">
        <v>99.72</v>
      </c>
      <c r="AP141" s="332">
        <v>66.72</v>
      </c>
    </row>
    <row r="142" spans="1:42" ht="270">
      <c r="A142" s="329">
        <v>44012</v>
      </c>
      <c r="B142" s="330" t="s">
        <v>3249</v>
      </c>
      <c r="C142" s="330" t="s">
        <v>60</v>
      </c>
      <c r="D142" s="331" t="s">
        <v>61</v>
      </c>
      <c r="E142" s="331" t="s">
        <v>67</v>
      </c>
      <c r="F142" s="332">
        <v>119.05</v>
      </c>
      <c r="G142" s="330" t="s">
        <v>60</v>
      </c>
      <c r="H142" s="330" t="s">
        <v>60</v>
      </c>
      <c r="I142" s="331" t="s">
        <v>3250</v>
      </c>
      <c r="J142" s="329">
        <v>44012</v>
      </c>
      <c r="K142" s="333" t="s">
        <v>491</v>
      </c>
      <c r="L142" s="329">
        <v>44088</v>
      </c>
      <c r="M142" s="335" t="s">
        <v>12281</v>
      </c>
      <c r="N142" s="335" t="s">
        <v>60</v>
      </c>
      <c r="O142" s="335" t="s">
        <v>60</v>
      </c>
      <c r="P142" s="341" t="s">
        <v>60</v>
      </c>
      <c r="Q142" s="331" t="s">
        <v>8323</v>
      </c>
      <c r="R142" s="339" t="s">
        <v>12282</v>
      </c>
      <c r="S142" s="333" t="s">
        <v>12283</v>
      </c>
      <c r="T142" s="331" t="s">
        <v>6917</v>
      </c>
      <c r="U142" s="331" t="s">
        <v>11848</v>
      </c>
      <c r="V142" s="335" t="s">
        <v>60</v>
      </c>
      <c r="W142" s="333" t="s">
        <v>60</v>
      </c>
      <c r="X142" s="330" t="s">
        <v>60</v>
      </c>
      <c r="Y142" s="335" t="s">
        <v>60</v>
      </c>
      <c r="Z142" s="333" t="s">
        <v>60</v>
      </c>
      <c r="AA142" s="330" t="s">
        <v>60</v>
      </c>
      <c r="AB142" s="341" t="s">
        <v>60</v>
      </c>
      <c r="AC142" s="341" t="s">
        <v>60</v>
      </c>
      <c r="AD142" s="332">
        <v>8.82</v>
      </c>
      <c r="AE142" s="332">
        <v>25.98</v>
      </c>
      <c r="AF142" s="338">
        <v>0.39400000000000002</v>
      </c>
      <c r="AG142" s="332">
        <v>103.27</v>
      </c>
      <c r="AH142" s="332">
        <v>12.78</v>
      </c>
      <c r="AI142" s="341" t="s">
        <v>60</v>
      </c>
      <c r="AJ142" s="341" t="s">
        <v>60</v>
      </c>
      <c r="AK142" s="341" t="s">
        <v>60</v>
      </c>
      <c r="AL142" s="331" t="s">
        <v>8328</v>
      </c>
      <c r="AM142" s="331" t="s">
        <v>8329</v>
      </c>
      <c r="AN142" s="332">
        <v>100</v>
      </c>
      <c r="AO142" s="332">
        <v>150</v>
      </c>
      <c r="AP142" s="332">
        <v>275</v>
      </c>
    </row>
    <row r="143" spans="1:42" ht="409.5">
      <c r="A143" s="329">
        <v>43907</v>
      </c>
      <c r="B143" s="330" t="s">
        <v>3251</v>
      </c>
      <c r="C143" s="330" t="s">
        <v>60</v>
      </c>
      <c r="D143" s="331" t="s">
        <v>61</v>
      </c>
      <c r="E143" s="331" t="s">
        <v>67</v>
      </c>
      <c r="F143" s="332">
        <v>252.76</v>
      </c>
      <c r="G143" s="330" t="s">
        <v>3252</v>
      </c>
      <c r="H143" s="330" t="s">
        <v>3253</v>
      </c>
      <c r="I143" s="331" t="s">
        <v>3254</v>
      </c>
      <c r="J143" s="329">
        <v>43907</v>
      </c>
      <c r="K143" s="333" t="s">
        <v>491</v>
      </c>
      <c r="L143" s="329">
        <v>44036</v>
      </c>
      <c r="M143" s="335" t="s">
        <v>12284</v>
      </c>
      <c r="N143" s="335" t="s">
        <v>60</v>
      </c>
      <c r="O143" s="335" t="s">
        <v>60</v>
      </c>
      <c r="P143" s="341" t="s">
        <v>60</v>
      </c>
      <c r="Q143" s="331" t="s">
        <v>8547</v>
      </c>
      <c r="R143" s="339" t="s">
        <v>12285</v>
      </c>
      <c r="S143" s="333" t="s">
        <v>10198</v>
      </c>
      <c r="T143" s="331" t="s">
        <v>6915</v>
      </c>
      <c r="U143" s="331" t="s">
        <v>11848</v>
      </c>
      <c r="V143" s="335" t="s">
        <v>12286</v>
      </c>
      <c r="W143" s="333" t="s">
        <v>8541</v>
      </c>
      <c r="X143" s="340">
        <v>7374.3</v>
      </c>
      <c r="Y143" s="335" t="s">
        <v>12287</v>
      </c>
      <c r="Z143" s="339" t="s">
        <v>12288</v>
      </c>
      <c r="AA143" s="330" t="s">
        <v>60</v>
      </c>
      <c r="AB143" s="332">
        <v>61.79</v>
      </c>
      <c r="AC143" s="332">
        <v>9.39</v>
      </c>
      <c r="AD143" s="332">
        <v>28.91</v>
      </c>
      <c r="AE143" s="332">
        <v>44.96</v>
      </c>
      <c r="AF143" s="332">
        <v>5.77</v>
      </c>
      <c r="AG143" s="332">
        <v>271.64999999999998</v>
      </c>
      <c r="AH143" s="332">
        <v>279.20999999999998</v>
      </c>
      <c r="AI143" s="341" t="s">
        <v>60</v>
      </c>
      <c r="AJ143" s="341" t="s">
        <v>60</v>
      </c>
      <c r="AK143" s="341" t="s">
        <v>60</v>
      </c>
      <c r="AL143" s="331" t="s">
        <v>8328</v>
      </c>
      <c r="AM143" s="331" t="s">
        <v>8329</v>
      </c>
      <c r="AN143" s="332">
        <v>100</v>
      </c>
      <c r="AO143" s="332">
        <v>58.41</v>
      </c>
      <c r="AP143" s="332">
        <v>37.58</v>
      </c>
    </row>
    <row r="144" spans="1:42" ht="371.25">
      <c r="A144" s="329">
        <v>44074</v>
      </c>
      <c r="B144" s="330" t="s">
        <v>3255</v>
      </c>
      <c r="C144" s="330" t="s">
        <v>60</v>
      </c>
      <c r="D144" s="331" t="s">
        <v>61</v>
      </c>
      <c r="E144" s="331" t="s">
        <v>67</v>
      </c>
      <c r="F144" s="332">
        <v>273.51</v>
      </c>
      <c r="G144" s="330" t="s">
        <v>3256</v>
      </c>
      <c r="H144" s="330" t="s">
        <v>60</v>
      </c>
      <c r="I144" s="331" t="s">
        <v>3257</v>
      </c>
      <c r="J144" s="329">
        <v>44074</v>
      </c>
      <c r="K144" s="333" t="s">
        <v>491</v>
      </c>
      <c r="L144" s="329">
        <v>44187</v>
      </c>
      <c r="M144" s="335" t="s">
        <v>12289</v>
      </c>
      <c r="N144" s="335" t="s">
        <v>60</v>
      </c>
      <c r="O144" s="335" t="s">
        <v>60</v>
      </c>
      <c r="P144" s="341" t="s">
        <v>60</v>
      </c>
      <c r="Q144" s="331" t="s">
        <v>8748</v>
      </c>
      <c r="R144" s="333" t="s">
        <v>12290</v>
      </c>
      <c r="S144" s="333" t="s">
        <v>12291</v>
      </c>
      <c r="T144" s="331" t="s">
        <v>6917</v>
      </c>
      <c r="U144" s="331" t="s">
        <v>11848</v>
      </c>
      <c r="V144" s="335" t="s">
        <v>12292</v>
      </c>
      <c r="W144" s="339" t="s">
        <v>12293</v>
      </c>
      <c r="X144" s="330" t="s">
        <v>60</v>
      </c>
      <c r="Y144" s="335" t="s">
        <v>60</v>
      </c>
      <c r="Z144" s="333" t="s">
        <v>60</v>
      </c>
      <c r="AA144" s="330" t="s">
        <v>60</v>
      </c>
      <c r="AB144" s="341" t="s">
        <v>60</v>
      </c>
      <c r="AC144" s="332">
        <v>1.43</v>
      </c>
      <c r="AD144" s="332">
        <v>17.350000000000001</v>
      </c>
      <c r="AE144" s="341" t="s">
        <v>60</v>
      </c>
      <c r="AF144" s="332">
        <v>1.57</v>
      </c>
      <c r="AG144" s="332">
        <v>262.54000000000002</v>
      </c>
      <c r="AH144" s="332">
        <v>93.84</v>
      </c>
      <c r="AI144" s="341" t="s">
        <v>60</v>
      </c>
      <c r="AJ144" s="341" t="s">
        <v>60</v>
      </c>
      <c r="AK144" s="341" t="s">
        <v>60</v>
      </c>
      <c r="AL144" s="331" t="s">
        <v>8328</v>
      </c>
      <c r="AM144" s="331" t="s">
        <v>8329</v>
      </c>
      <c r="AN144" s="332">
        <v>99.23</v>
      </c>
      <c r="AO144" s="332">
        <v>96.23</v>
      </c>
      <c r="AP144" s="332">
        <v>89.09</v>
      </c>
    </row>
    <row r="145" spans="1:42" ht="202.5">
      <c r="A145" s="329">
        <v>44405</v>
      </c>
      <c r="B145" s="330" t="s">
        <v>3258</v>
      </c>
      <c r="C145" s="330" t="s">
        <v>60</v>
      </c>
      <c r="D145" s="331" t="s">
        <v>61</v>
      </c>
      <c r="E145" s="331" t="s">
        <v>67</v>
      </c>
      <c r="F145" s="332">
        <v>1608.17</v>
      </c>
      <c r="G145" s="330" t="s">
        <v>3259</v>
      </c>
      <c r="H145" s="330" t="s">
        <v>3260</v>
      </c>
      <c r="I145" s="331" t="s">
        <v>3261</v>
      </c>
      <c r="J145" s="329">
        <v>44405</v>
      </c>
      <c r="K145" s="333" t="s">
        <v>491</v>
      </c>
      <c r="L145" s="329">
        <v>44616</v>
      </c>
      <c r="M145" s="335" t="s">
        <v>12294</v>
      </c>
      <c r="N145" s="335" t="s">
        <v>12295</v>
      </c>
      <c r="O145" s="335" t="s">
        <v>12296</v>
      </c>
      <c r="P145" s="341" t="s">
        <v>60</v>
      </c>
      <c r="Q145" s="331" t="s">
        <v>8566</v>
      </c>
      <c r="R145" s="339" t="s">
        <v>12297</v>
      </c>
      <c r="S145" s="333" t="s">
        <v>12298</v>
      </c>
      <c r="T145" s="331" t="s">
        <v>6915</v>
      </c>
      <c r="U145" s="331" t="s">
        <v>11848</v>
      </c>
      <c r="V145" s="335" t="s">
        <v>12299</v>
      </c>
      <c r="W145" s="333" t="s">
        <v>12300</v>
      </c>
      <c r="X145" s="340">
        <v>5671.4</v>
      </c>
      <c r="Y145" s="335" t="s">
        <v>12301</v>
      </c>
      <c r="Z145" s="333" t="s">
        <v>8854</v>
      </c>
      <c r="AA145" s="330" t="s">
        <v>60</v>
      </c>
      <c r="AB145" s="341" t="s">
        <v>60</v>
      </c>
      <c r="AC145" s="332">
        <v>3.31</v>
      </c>
      <c r="AD145" s="341" t="s">
        <v>60</v>
      </c>
      <c r="AE145" s="341" t="s">
        <v>60</v>
      </c>
      <c r="AF145" s="332">
        <v>1.32</v>
      </c>
      <c r="AG145" s="332">
        <v>2332.0100000000002</v>
      </c>
      <c r="AH145" s="332">
        <v>1805.54</v>
      </c>
      <c r="AI145" s="336">
        <v>1766.6</v>
      </c>
      <c r="AJ145" s="336">
        <v>-13</v>
      </c>
      <c r="AK145" s="336">
        <v>2284.4</v>
      </c>
      <c r="AL145" s="331" t="s">
        <v>8328</v>
      </c>
      <c r="AM145" s="331" t="s">
        <v>8329</v>
      </c>
      <c r="AN145" s="332">
        <v>99.19</v>
      </c>
      <c r="AO145" s="332">
        <v>119.93</v>
      </c>
      <c r="AP145" s="332">
        <v>108.51</v>
      </c>
    </row>
    <row r="146" spans="1:42" ht="337.5">
      <c r="A146" s="329">
        <v>44634</v>
      </c>
      <c r="B146" s="330" t="s">
        <v>3262</v>
      </c>
      <c r="C146" s="330" t="s">
        <v>60</v>
      </c>
      <c r="D146" s="331" t="s">
        <v>61</v>
      </c>
      <c r="E146" s="331" t="s">
        <v>67</v>
      </c>
      <c r="F146" s="332">
        <v>231.84</v>
      </c>
      <c r="G146" s="330" t="s">
        <v>3263</v>
      </c>
      <c r="H146" s="330" t="s">
        <v>60</v>
      </c>
      <c r="I146" s="331" t="s">
        <v>3264</v>
      </c>
      <c r="J146" s="329">
        <v>44634</v>
      </c>
      <c r="K146" s="333" t="s">
        <v>491</v>
      </c>
      <c r="L146" s="329">
        <v>44676</v>
      </c>
      <c r="M146" s="335" t="s">
        <v>12302</v>
      </c>
      <c r="N146" s="335" t="s">
        <v>12303</v>
      </c>
      <c r="O146" s="335" t="s">
        <v>12304</v>
      </c>
      <c r="P146" s="341" t="s">
        <v>60</v>
      </c>
      <c r="Q146" s="331" t="s">
        <v>10123</v>
      </c>
      <c r="R146" s="339" t="s">
        <v>12305</v>
      </c>
      <c r="S146" s="333" t="s">
        <v>12306</v>
      </c>
      <c r="T146" s="331" t="s">
        <v>6921</v>
      </c>
      <c r="U146" s="331" t="s">
        <v>11848</v>
      </c>
      <c r="V146" s="335" t="s">
        <v>12307</v>
      </c>
      <c r="W146" s="333" t="s">
        <v>10364</v>
      </c>
      <c r="X146" s="330" t="s">
        <v>60</v>
      </c>
      <c r="Y146" s="335" t="s">
        <v>60</v>
      </c>
      <c r="Z146" s="333" t="s">
        <v>60</v>
      </c>
      <c r="AA146" s="330" t="s">
        <v>60</v>
      </c>
      <c r="AB146" s="332">
        <v>51.09</v>
      </c>
      <c r="AC146" s="332">
        <v>4.46</v>
      </c>
      <c r="AD146" s="332">
        <v>6.93</v>
      </c>
      <c r="AE146" s="332">
        <v>19.079999999999998</v>
      </c>
      <c r="AF146" s="338">
        <v>0.19800000000000001</v>
      </c>
      <c r="AG146" s="332">
        <v>176.98</v>
      </c>
      <c r="AH146" s="332">
        <v>132.88</v>
      </c>
      <c r="AI146" s="336">
        <v>894.4</v>
      </c>
      <c r="AJ146" s="332">
        <v>2.6</v>
      </c>
      <c r="AK146" s="336">
        <v>260.10000000000002</v>
      </c>
      <c r="AL146" s="331" t="s">
        <v>8328</v>
      </c>
      <c r="AM146" s="331" t="s">
        <v>8329</v>
      </c>
      <c r="AN146" s="332">
        <v>98.68</v>
      </c>
      <c r="AO146" s="332">
        <v>98.68</v>
      </c>
      <c r="AP146" s="332">
        <v>93.55</v>
      </c>
    </row>
    <row r="147" spans="1:42" ht="180">
      <c r="A147" s="329">
        <v>44810</v>
      </c>
      <c r="B147" s="330" t="s">
        <v>3265</v>
      </c>
      <c r="C147" s="330" t="s">
        <v>60</v>
      </c>
      <c r="D147" s="331" t="s">
        <v>61</v>
      </c>
      <c r="E147" s="331" t="s">
        <v>67</v>
      </c>
      <c r="F147" s="332">
        <v>20.28</v>
      </c>
      <c r="G147" s="330" t="s">
        <v>3266</v>
      </c>
      <c r="H147" s="330" t="s">
        <v>60</v>
      </c>
      <c r="I147" s="331" t="s">
        <v>3267</v>
      </c>
      <c r="J147" s="329">
        <v>44810</v>
      </c>
      <c r="K147" s="333" t="s">
        <v>491</v>
      </c>
      <c r="L147" s="329">
        <v>44869</v>
      </c>
      <c r="M147" s="335" t="s">
        <v>12308</v>
      </c>
      <c r="N147" s="335" t="s">
        <v>60</v>
      </c>
      <c r="O147" s="335" t="s">
        <v>60</v>
      </c>
      <c r="P147" s="341" t="s">
        <v>60</v>
      </c>
      <c r="Q147" s="331" t="s">
        <v>8991</v>
      </c>
      <c r="R147" s="339" t="s">
        <v>12309</v>
      </c>
      <c r="S147" s="333" t="s">
        <v>8800</v>
      </c>
      <c r="T147" s="331" t="s">
        <v>6921</v>
      </c>
      <c r="U147" s="331" t="s">
        <v>11848</v>
      </c>
      <c r="V147" s="335" t="s">
        <v>12310</v>
      </c>
      <c r="W147" s="333" t="s">
        <v>10077</v>
      </c>
      <c r="X147" s="340">
        <v>52.2</v>
      </c>
      <c r="Y147" s="335" t="s">
        <v>60</v>
      </c>
      <c r="Z147" s="333" t="s">
        <v>60</v>
      </c>
      <c r="AA147" s="330" t="s">
        <v>60</v>
      </c>
      <c r="AB147" s="341" t="s">
        <v>60</v>
      </c>
      <c r="AC147" s="332">
        <v>46.17</v>
      </c>
      <c r="AD147" s="341" t="s">
        <v>60</v>
      </c>
      <c r="AE147" s="341" t="s">
        <v>60</v>
      </c>
      <c r="AF147" s="332">
        <v>201.5</v>
      </c>
      <c r="AG147" s="332">
        <v>19.18</v>
      </c>
      <c r="AH147" s="332">
        <v>13.54</v>
      </c>
      <c r="AI147" s="338">
        <v>9.7000000000000003E-2</v>
      </c>
      <c r="AJ147" s="332">
        <v>-3.31</v>
      </c>
      <c r="AK147" s="332">
        <v>3.16</v>
      </c>
      <c r="AL147" s="331" t="s">
        <v>8328</v>
      </c>
      <c r="AM147" s="331" t="s">
        <v>8329</v>
      </c>
      <c r="AN147" s="332">
        <v>98.54</v>
      </c>
      <c r="AO147" s="332">
        <v>98.54</v>
      </c>
      <c r="AP147" s="332">
        <v>98.54</v>
      </c>
    </row>
    <row r="148" spans="1:42" ht="405">
      <c r="A148" s="329">
        <v>44798</v>
      </c>
      <c r="B148" s="330" t="s">
        <v>722</v>
      </c>
      <c r="C148" s="330" t="s">
        <v>723</v>
      </c>
      <c r="D148" s="331" t="s">
        <v>61</v>
      </c>
      <c r="E148" s="331" t="s">
        <v>77</v>
      </c>
      <c r="F148" s="332">
        <v>6477.38</v>
      </c>
      <c r="G148" s="330" t="s">
        <v>724</v>
      </c>
      <c r="H148" s="330" t="s">
        <v>725</v>
      </c>
      <c r="I148" s="331" t="s">
        <v>726</v>
      </c>
      <c r="J148" s="329">
        <v>44798</v>
      </c>
      <c r="K148" s="333" t="s">
        <v>491</v>
      </c>
      <c r="L148" s="334" t="s">
        <v>60</v>
      </c>
      <c r="M148" s="335" t="s">
        <v>8771</v>
      </c>
      <c r="N148" s="335" t="s">
        <v>8772</v>
      </c>
      <c r="O148" s="335" t="s">
        <v>60</v>
      </c>
      <c r="P148" s="336">
        <v>2126.5</v>
      </c>
      <c r="Q148" s="331" t="s">
        <v>8469</v>
      </c>
      <c r="R148" s="333" t="s">
        <v>8773</v>
      </c>
      <c r="S148" s="333" t="s">
        <v>8774</v>
      </c>
      <c r="T148" s="331" t="s">
        <v>6915</v>
      </c>
      <c r="U148" s="331" t="s">
        <v>492</v>
      </c>
      <c r="V148" s="335" t="s">
        <v>8775</v>
      </c>
      <c r="W148" s="333" t="s">
        <v>8776</v>
      </c>
      <c r="X148" s="340">
        <v>7898.1</v>
      </c>
      <c r="Y148" s="335" t="s">
        <v>8777</v>
      </c>
      <c r="Z148" s="333" t="s">
        <v>8473</v>
      </c>
      <c r="AA148" s="330" t="s">
        <v>60</v>
      </c>
      <c r="AB148" s="341" t="s">
        <v>60</v>
      </c>
      <c r="AC148" s="338">
        <v>0.83399999999999996</v>
      </c>
      <c r="AD148" s="332">
        <v>8.92</v>
      </c>
      <c r="AE148" s="341" t="s">
        <v>60</v>
      </c>
      <c r="AF148" s="332">
        <v>2.15</v>
      </c>
      <c r="AG148" s="332">
        <v>5898.68</v>
      </c>
      <c r="AH148" s="332">
        <v>2211.5500000000002</v>
      </c>
      <c r="AI148" s="336">
        <v>2743.8</v>
      </c>
      <c r="AJ148" s="336">
        <v>-229.9</v>
      </c>
      <c r="AK148" s="336">
        <v>10346.6</v>
      </c>
      <c r="AL148" s="331" t="s">
        <v>8328</v>
      </c>
      <c r="AM148" s="331" t="s">
        <v>8329</v>
      </c>
      <c r="AN148" s="332">
        <v>98.29</v>
      </c>
      <c r="AO148" s="332">
        <v>84.66</v>
      </c>
      <c r="AP148" s="332">
        <v>90.95</v>
      </c>
    </row>
    <row r="149" spans="1:42" ht="157.5">
      <c r="A149" s="329">
        <v>44627</v>
      </c>
      <c r="B149" s="330" t="s">
        <v>3268</v>
      </c>
      <c r="C149" s="330" t="s">
        <v>60</v>
      </c>
      <c r="D149" s="331" t="s">
        <v>61</v>
      </c>
      <c r="E149" s="331" t="s">
        <v>67</v>
      </c>
      <c r="F149" s="332">
        <v>308.56</v>
      </c>
      <c r="G149" s="330" t="s">
        <v>3269</v>
      </c>
      <c r="H149" s="330" t="s">
        <v>3270</v>
      </c>
      <c r="I149" s="331" t="s">
        <v>3271</v>
      </c>
      <c r="J149" s="329">
        <v>44627</v>
      </c>
      <c r="K149" s="333" t="s">
        <v>491</v>
      </c>
      <c r="L149" s="329">
        <v>44673</v>
      </c>
      <c r="M149" s="335" t="s">
        <v>12311</v>
      </c>
      <c r="N149" s="335" t="s">
        <v>12312</v>
      </c>
      <c r="O149" s="335" t="s">
        <v>12313</v>
      </c>
      <c r="P149" s="341" t="s">
        <v>60</v>
      </c>
      <c r="Q149" s="331" t="s">
        <v>8748</v>
      </c>
      <c r="R149" s="333" t="s">
        <v>12314</v>
      </c>
      <c r="S149" s="333" t="s">
        <v>9042</v>
      </c>
      <c r="T149" s="331" t="s">
        <v>6915</v>
      </c>
      <c r="U149" s="331" t="s">
        <v>11848</v>
      </c>
      <c r="V149" s="335" t="s">
        <v>12315</v>
      </c>
      <c r="W149" s="333" t="s">
        <v>11030</v>
      </c>
      <c r="X149" s="330" t="s">
        <v>60</v>
      </c>
      <c r="Y149" s="335" t="s">
        <v>12316</v>
      </c>
      <c r="Z149" s="339" t="s">
        <v>12317</v>
      </c>
      <c r="AA149" s="330" t="s">
        <v>60</v>
      </c>
      <c r="AB149" s="332">
        <v>54.16</v>
      </c>
      <c r="AC149" s="332">
        <v>4.62</v>
      </c>
      <c r="AD149" s="332">
        <v>16.079999999999998</v>
      </c>
      <c r="AE149" s="332">
        <v>39.89</v>
      </c>
      <c r="AF149" s="332">
        <v>1.94</v>
      </c>
      <c r="AG149" s="332">
        <v>299.39</v>
      </c>
      <c r="AH149" s="332">
        <v>252.84</v>
      </c>
      <c r="AI149" s="336">
        <v>160.5</v>
      </c>
      <c r="AJ149" s="332">
        <v>4.8600000000000003</v>
      </c>
      <c r="AK149" s="336">
        <v>135.19999999999999</v>
      </c>
      <c r="AL149" s="331" t="s">
        <v>8328</v>
      </c>
      <c r="AM149" s="331" t="s">
        <v>8329</v>
      </c>
      <c r="AN149" s="332">
        <v>95.75</v>
      </c>
      <c r="AO149" s="332">
        <v>86.37</v>
      </c>
      <c r="AP149" s="332">
        <v>44.03</v>
      </c>
    </row>
    <row r="150" spans="1:42" ht="409.5">
      <c r="A150" s="329">
        <v>44790</v>
      </c>
      <c r="B150" s="330" t="s">
        <v>8673</v>
      </c>
      <c r="C150" s="330" t="s">
        <v>8674</v>
      </c>
      <c r="D150" s="331" t="s">
        <v>61</v>
      </c>
      <c r="E150" s="331" t="s">
        <v>77</v>
      </c>
      <c r="F150" s="332">
        <v>287.82</v>
      </c>
      <c r="G150" s="330" t="s">
        <v>3273</v>
      </c>
      <c r="H150" s="330" t="s">
        <v>3274</v>
      </c>
      <c r="I150" s="331" t="s">
        <v>3275</v>
      </c>
      <c r="J150" s="329">
        <v>44790</v>
      </c>
      <c r="K150" s="333" t="s">
        <v>491</v>
      </c>
      <c r="L150" s="334" t="s">
        <v>60</v>
      </c>
      <c r="M150" s="335" t="s">
        <v>8675</v>
      </c>
      <c r="N150" s="335" t="s">
        <v>60</v>
      </c>
      <c r="O150" s="335" t="s">
        <v>8676</v>
      </c>
      <c r="P150" s="336">
        <v>192.4</v>
      </c>
      <c r="Q150" s="331" t="s">
        <v>8566</v>
      </c>
      <c r="R150" s="339" t="s">
        <v>8677</v>
      </c>
      <c r="S150" s="333" t="s">
        <v>8678</v>
      </c>
      <c r="T150" s="331" t="s">
        <v>6921</v>
      </c>
      <c r="U150" s="331" t="s">
        <v>492</v>
      </c>
      <c r="V150" s="335" t="s">
        <v>8679</v>
      </c>
      <c r="W150" s="333" t="s">
        <v>8680</v>
      </c>
      <c r="X150" s="330" t="s">
        <v>60</v>
      </c>
      <c r="Y150" s="335" t="s">
        <v>8681</v>
      </c>
      <c r="Z150" s="339" t="s">
        <v>8682</v>
      </c>
      <c r="AA150" s="330" t="s">
        <v>60</v>
      </c>
      <c r="AB150" s="341" t="s">
        <v>60</v>
      </c>
      <c r="AC150" s="332">
        <v>2.0699999999999998</v>
      </c>
      <c r="AD150" s="332">
        <v>10.45</v>
      </c>
      <c r="AE150" s="332">
        <v>16.48</v>
      </c>
      <c r="AF150" s="338">
        <v>0.82499999999999996</v>
      </c>
      <c r="AG150" s="332">
        <v>267.48</v>
      </c>
      <c r="AH150" s="332">
        <v>206.6</v>
      </c>
      <c r="AI150" s="336">
        <v>332.2</v>
      </c>
      <c r="AJ150" s="332">
        <v>-2.15</v>
      </c>
      <c r="AK150" s="336">
        <v>283.10000000000002</v>
      </c>
      <c r="AL150" s="331" t="s">
        <v>8328</v>
      </c>
      <c r="AM150" s="331" t="s">
        <v>8329</v>
      </c>
      <c r="AN150" s="332">
        <v>95.4</v>
      </c>
      <c r="AO150" s="332">
        <v>100</v>
      </c>
      <c r="AP150" s="332">
        <v>94.29</v>
      </c>
    </row>
    <row r="151" spans="1:42" ht="303.75">
      <c r="A151" s="329">
        <v>44740</v>
      </c>
      <c r="B151" s="330" t="s">
        <v>3276</v>
      </c>
      <c r="C151" s="330" t="s">
        <v>60</v>
      </c>
      <c r="D151" s="331" t="s">
        <v>61</v>
      </c>
      <c r="E151" s="331" t="s">
        <v>67</v>
      </c>
      <c r="F151" s="332">
        <v>60.23</v>
      </c>
      <c r="G151" s="330" t="s">
        <v>12318</v>
      </c>
      <c r="H151" s="330" t="s">
        <v>60</v>
      </c>
      <c r="I151" s="331" t="s">
        <v>3278</v>
      </c>
      <c r="J151" s="329">
        <v>44740</v>
      </c>
      <c r="K151" s="333" t="s">
        <v>491</v>
      </c>
      <c r="L151" s="329">
        <v>44790</v>
      </c>
      <c r="M151" s="335" t="s">
        <v>12319</v>
      </c>
      <c r="N151" s="335" t="s">
        <v>12320</v>
      </c>
      <c r="O151" s="335" t="s">
        <v>60</v>
      </c>
      <c r="P151" s="341" t="s">
        <v>60</v>
      </c>
      <c r="Q151" s="331" t="s">
        <v>9384</v>
      </c>
      <c r="R151" s="339" t="s">
        <v>12321</v>
      </c>
      <c r="S151" s="333" t="s">
        <v>9530</v>
      </c>
      <c r="T151" s="331" t="s">
        <v>6917</v>
      </c>
      <c r="U151" s="331" t="s">
        <v>11848</v>
      </c>
      <c r="V151" s="335" t="s">
        <v>12322</v>
      </c>
      <c r="W151" s="333" t="s">
        <v>8481</v>
      </c>
      <c r="X151" s="330" t="s">
        <v>60</v>
      </c>
      <c r="Y151" s="335" t="s">
        <v>60</v>
      </c>
      <c r="Z151" s="333" t="s">
        <v>60</v>
      </c>
      <c r="AA151" s="330" t="s">
        <v>60</v>
      </c>
      <c r="AB151" s="341" t="s">
        <v>60</v>
      </c>
      <c r="AC151" s="332">
        <v>2.93</v>
      </c>
      <c r="AD151" s="332">
        <v>17.760000000000002</v>
      </c>
      <c r="AE151" s="332">
        <v>70.849999999999994</v>
      </c>
      <c r="AF151" s="332">
        <v>2.38</v>
      </c>
      <c r="AG151" s="332">
        <v>59.64</v>
      </c>
      <c r="AH151" s="332">
        <v>54.71</v>
      </c>
      <c r="AI151" s="336">
        <v>26.4</v>
      </c>
      <c r="AJ151" s="338">
        <v>8.8999999999999996E-2</v>
      </c>
      <c r="AK151" s="336">
        <v>27.1</v>
      </c>
      <c r="AL151" s="331" t="s">
        <v>8328</v>
      </c>
      <c r="AM151" s="331" t="s">
        <v>8329</v>
      </c>
      <c r="AN151" s="332">
        <v>95.12</v>
      </c>
      <c r="AO151" s="332">
        <v>86.05</v>
      </c>
      <c r="AP151" s="332">
        <v>88.24</v>
      </c>
    </row>
    <row r="152" spans="1:42" ht="409.5">
      <c r="A152" s="329">
        <v>44036</v>
      </c>
      <c r="B152" s="330" t="s">
        <v>731</v>
      </c>
      <c r="C152" s="330" t="s">
        <v>732</v>
      </c>
      <c r="D152" s="331" t="s">
        <v>61</v>
      </c>
      <c r="E152" s="331" t="s">
        <v>733</v>
      </c>
      <c r="F152" s="332">
        <v>78.48</v>
      </c>
      <c r="G152" s="330" t="s">
        <v>734</v>
      </c>
      <c r="H152" s="330" t="s">
        <v>735</v>
      </c>
      <c r="I152" s="331" t="s">
        <v>736</v>
      </c>
      <c r="J152" s="329">
        <v>44036</v>
      </c>
      <c r="K152" s="333" t="s">
        <v>491</v>
      </c>
      <c r="L152" s="334" t="s">
        <v>60</v>
      </c>
      <c r="M152" s="335" t="s">
        <v>8713</v>
      </c>
      <c r="N152" s="335" t="s">
        <v>8714</v>
      </c>
      <c r="O152" s="335" t="s">
        <v>8715</v>
      </c>
      <c r="P152" s="336">
        <v>91.5</v>
      </c>
      <c r="Q152" s="331" t="s">
        <v>8469</v>
      </c>
      <c r="R152" s="339" t="s">
        <v>8716</v>
      </c>
      <c r="S152" s="333" t="s">
        <v>8717</v>
      </c>
      <c r="T152" s="331" t="s">
        <v>6915</v>
      </c>
      <c r="U152" s="331" t="s">
        <v>492</v>
      </c>
      <c r="V152" s="335" t="s">
        <v>8718</v>
      </c>
      <c r="W152" s="339" t="s">
        <v>8719</v>
      </c>
      <c r="X152" s="330" t="s">
        <v>60</v>
      </c>
      <c r="Y152" s="335" t="s">
        <v>8720</v>
      </c>
      <c r="Z152" s="339" t="s">
        <v>8721</v>
      </c>
      <c r="AA152" s="330" t="s">
        <v>8722</v>
      </c>
      <c r="AB152" s="341" t="s">
        <v>60</v>
      </c>
      <c r="AC152" s="332">
        <v>2.9</v>
      </c>
      <c r="AD152" s="332">
        <v>28.97</v>
      </c>
      <c r="AE152" s="341" t="s">
        <v>60</v>
      </c>
      <c r="AF152" s="332">
        <v>1.43</v>
      </c>
      <c r="AG152" s="332">
        <v>86.73</v>
      </c>
      <c r="AH152" s="332">
        <v>87.58</v>
      </c>
      <c r="AI152" s="336">
        <v>57.1</v>
      </c>
      <c r="AJ152" s="332">
        <v>-1.03</v>
      </c>
      <c r="AK152" s="336">
        <v>53.1</v>
      </c>
      <c r="AL152" s="331" t="s">
        <v>8328</v>
      </c>
      <c r="AM152" s="331" t="s">
        <v>8329</v>
      </c>
      <c r="AN152" s="332">
        <v>95.08</v>
      </c>
      <c r="AO152" s="332">
        <v>95.08</v>
      </c>
      <c r="AP152" s="332">
        <v>93.45</v>
      </c>
    </row>
    <row r="153" spans="1:42" ht="236.25">
      <c r="A153" s="329">
        <v>44294</v>
      </c>
      <c r="B153" s="330" t="s">
        <v>3279</v>
      </c>
      <c r="C153" s="330" t="s">
        <v>60</v>
      </c>
      <c r="D153" s="331" t="s">
        <v>61</v>
      </c>
      <c r="E153" s="331" t="s">
        <v>67</v>
      </c>
      <c r="F153" s="332">
        <v>50.42</v>
      </c>
      <c r="G153" s="330" t="s">
        <v>3280</v>
      </c>
      <c r="H153" s="330" t="s">
        <v>60</v>
      </c>
      <c r="I153" s="331" t="s">
        <v>3281</v>
      </c>
      <c r="J153" s="329">
        <v>44294</v>
      </c>
      <c r="K153" s="333" t="s">
        <v>491</v>
      </c>
      <c r="L153" s="329">
        <v>44531</v>
      </c>
      <c r="M153" s="335" t="s">
        <v>12323</v>
      </c>
      <c r="N153" s="335" t="s">
        <v>60</v>
      </c>
      <c r="O153" s="335" t="s">
        <v>60</v>
      </c>
      <c r="P153" s="341" t="s">
        <v>60</v>
      </c>
      <c r="Q153" s="331" t="s">
        <v>10707</v>
      </c>
      <c r="R153" s="339" t="s">
        <v>12324</v>
      </c>
      <c r="S153" s="333" t="s">
        <v>12325</v>
      </c>
      <c r="T153" s="331" t="s">
        <v>6921</v>
      </c>
      <c r="U153" s="331" t="s">
        <v>11848</v>
      </c>
      <c r="V153" s="335" t="s">
        <v>12326</v>
      </c>
      <c r="W153" s="333" t="s">
        <v>10595</v>
      </c>
      <c r="X153" s="330" t="s">
        <v>60</v>
      </c>
      <c r="Y153" s="335" t="s">
        <v>60</v>
      </c>
      <c r="Z153" s="333" t="s">
        <v>60</v>
      </c>
      <c r="AA153" s="330" t="s">
        <v>60</v>
      </c>
      <c r="AB153" s="332">
        <v>43.38</v>
      </c>
      <c r="AC153" s="332">
        <v>2.41</v>
      </c>
      <c r="AD153" s="332">
        <v>17.82</v>
      </c>
      <c r="AE153" s="332">
        <v>31.29</v>
      </c>
      <c r="AF153" s="332">
        <v>6.11</v>
      </c>
      <c r="AG153" s="332">
        <v>48.82</v>
      </c>
      <c r="AH153" s="332">
        <v>40.47</v>
      </c>
      <c r="AI153" s="341" t="s">
        <v>60</v>
      </c>
      <c r="AJ153" s="341" t="s">
        <v>60</v>
      </c>
      <c r="AK153" s="336">
        <v>46</v>
      </c>
      <c r="AL153" s="331" t="s">
        <v>8328</v>
      </c>
      <c r="AM153" s="331" t="s">
        <v>8329</v>
      </c>
      <c r="AN153" s="332">
        <v>95.04</v>
      </c>
      <c r="AO153" s="332">
        <v>95.04</v>
      </c>
      <c r="AP153" s="332">
        <v>95.04</v>
      </c>
    </row>
    <row r="154" spans="1:42" ht="409.5">
      <c r="A154" s="329">
        <v>44665</v>
      </c>
      <c r="B154" s="330" t="s">
        <v>8723</v>
      </c>
      <c r="C154" s="330" t="s">
        <v>8724</v>
      </c>
      <c r="D154" s="331" t="s">
        <v>61</v>
      </c>
      <c r="E154" s="331" t="s">
        <v>67</v>
      </c>
      <c r="F154" s="332">
        <v>605.54999999999995</v>
      </c>
      <c r="G154" s="330" t="s">
        <v>3283</v>
      </c>
      <c r="H154" s="330" t="s">
        <v>3284</v>
      </c>
      <c r="I154" s="331" t="s">
        <v>3285</v>
      </c>
      <c r="J154" s="329">
        <v>44665</v>
      </c>
      <c r="K154" s="333" t="s">
        <v>491</v>
      </c>
      <c r="L154" s="329">
        <v>44733</v>
      </c>
      <c r="M154" s="335" t="s">
        <v>8725</v>
      </c>
      <c r="N154" s="335" t="s">
        <v>8726</v>
      </c>
      <c r="O154" s="335" t="s">
        <v>8727</v>
      </c>
      <c r="P154" s="336">
        <v>603.1</v>
      </c>
      <c r="Q154" s="331" t="s">
        <v>8469</v>
      </c>
      <c r="R154" s="333" t="s">
        <v>8601</v>
      </c>
      <c r="S154" s="333" t="s">
        <v>8728</v>
      </c>
      <c r="T154" s="331" t="s">
        <v>6915</v>
      </c>
      <c r="U154" s="331" t="s">
        <v>492</v>
      </c>
      <c r="V154" s="335" t="s">
        <v>8729</v>
      </c>
      <c r="W154" s="339" t="s">
        <v>8730</v>
      </c>
      <c r="X154" s="330" t="s">
        <v>60</v>
      </c>
      <c r="Y154" s="335" t="s">
        <v>8731</v>
      </c>
      <c r="Z154" s="339" t="s">
        <v>8732</v>
      </c>
      <c r="AA154" s="330" t="s">
        <v>60</v>
      </c>
      <c r="AB154" s="341" t="s">
        <v>60</v>
      </c>
      <c r="AC154" s="332">
        <v>7.72</v>
      </c>
      <c r="AD154" s="332">
        <v>41.56</v>
      </c>
      <c r="AE154" s="332">
        <v>74.66</v>
      </c>
      <c r="AF154" s="332">
        <v>4.1100000000000003</v>
      </c>
      <c r="AG154" s="332">
        <v>685.71</v>
      </c>
      <c r="AH154" s="332">
        <v>626.48</v>
      </c>
      <c r="AI154" s="336">
        <v>163.4</v>
      </c>
      <c r="AJ154" s="336">
        <v>-21.1</v>
      </c>
      <c r="AK154" s="336">
        <v>251</v>
      </c>
      <c r="AL154" s="331" t="s">
        <v>8328</v>
      </c>
      <c r="AM154" s="331" t="s">
        <v>8329</v>
      </c>
      <c r="AN154" s="332">
        <v>94.66</v>
      </c>
      <c r="AO154" s="332">
        <v>93.72</v>
      </c>
      <c r="AP154" s="332">
        <v>87.82</v>
      </c>
    </row>
    <row r="155" spans="1:42" ht="409.5">
      <c r="A155" s="329">
        <v>44515</v>
      </c>
      <c r="B155" s="330" t="s">
        <v>3286</v>
      </c>
      <c r="C155" s="330" t="s">
        <v>60</v>
      </c>
      <c r="D155" s="331" t="s">
        <v>61</v>
      </c>
      <c r="E155" s="331" t="s">
        <v>67</v>
      </c>
      <c r="F155" s="332">
        <v>375.41</v>
      </c>
      <c r="G155" s="330" t="s">
        <v>3287</v>
      </c>
      <c r="H155" s="330" t="s">
        <v>3288</v>
      </c>
      <c r="I155" s="331" t="s">
        <v>3289</v>
      </c>
      <c r="J155" s="329">
        <v>44515</v>
      </c>
      <c r="K155" s="333" t="s">
        <v>491</v>
      </c>
      <c r="L155" s="329">
        <v>44586</v>
      </c>
      <c r="M155" s="335" t="s">
        <v>12327</v>
      </c>
      <c r="N155" s="335" t="s">
        <v>60</v>
      </c>
      <c r="O155" s="335" t="s">
        <v>60</v>
      </c>
      <c r="P155" s="341" t="s">
        <v>60</v>
      </c>
      <c r="Q155" s="331" t="s">
        <v>9939</v>
      </c>
      <c r="R155" s="339" t="s">
        <v>12328</v>
      </c>
      <c r="S155" s="333" t="s">
        <v>9861</v>
      </c>
      <c r="T155" s="331" t="s">
        <v>6921</v>
      </c>
      <c r="U155" s="331" t="s">
        <v>11848</v>
      </c>
      <c r="V155" s="335" t="s">
        <v>12329</v>
      </c>
      <c r="W155" s="333" t="s">
        <v>9832</v>
      </c>
      <c r="X155" s="330" t="s">
        <v>60</v>
      </c>
      <c r="Y155" s="335" t="s">
        <v>12330</v>
      </c>
      <c r="Z155" s="339" t="s">
        <v>12331</v>
      </c>
      <c r="AA155" s="330" t="s">
        <v>60</v>
      </c>
      <c r="AB155" s="341" t="s">
        <v>60</v>
      </c>
      <c r="AC155" s="341" t="s">
        <v>60</v>
      </c>
      <c r="AD155" s="341" t="s">
        <v>60</v>
      </c>
      <c r="AE155" s="341" t="s">
        <v>60</v>
      </c>
      <c r="AF155" s="338">
        <v>0.56699999999999995</v>
      </c>
      <c r="AG155" s="332">
        <v>332.31</v>
      </c>
      <c r="AH155" s="332">
        <v>308.62</v>
      </c>
      <c r="AI155" s="336">
        <v>586.29999999999995</v>
      </c>
      <c r="AJ155" s="336">
        <v>-95.2</v>
      </c>
      <c r="AK155" s="336">
        <v>234.2</v>
      </c>
      <c r="AL155" s="331" t="s">
        <v>8328</v>
      </c>
      <c r="AM155" s="331" t="s">
        <v>8329</v>
      </c>
      <c r="AN155" s="332">
        <v>94.37</v>
      </c>
      <c r="AO155" s="332">
        <v>74.239999999999995</v>
      </c>
      <c r="AP155" s="332">
        <v>64.290000000000006</v>
      </c>
    </row>
    <row r="156" spans="1:42" ht="409.5">
      <c r="A156" s="329">
        <v>44861</v>
      </c>
      <c r="B156" s="330" t="s">
        <v>3290</v>
      </c>
      <c r="C156" s="330" t="s">
        <v>3291</v>
      </c>
      <c r="D156" s="331" t="s">
        <v>61</v>
      </c>
      <c r="E156" s="331" t="s">
        <v>77</v>
      </c>
      <c r="F156" s="332">
        <v>1276.32</v>
      </c>
      <c r="G156" s="330" t="s">
        <v>3292</v>
      </c>
      <c r="H156" s="330" t="s">
        <v>8597</v>
      </c>
      <c r="I156" s="331" t="s">
        <v>3294</v>
      </c>
      <c r="J156" s="329">
        <v>44861</v>
      </c>
      <c r="K156" s="333" t="s">
        <v>491</v>
      </c>
      <c r="L156" s="334" t="s">
        <v>60</v>
      </c>
      <c r="M156" s="335" t="s">
        <v>8598</v>
      </c>
      <c r="N156" s="335" t="s">
        <v>8599</v>
      </c>
      <c r="O156" s="335" t="s">
        <v>8600</v>
      </c>
      <c r="P156" s="336">
        <v>1072.3</v>
      </c>
      <c r="Q156" s="331" t="s">
        <v>8469</v>
      </c>
      <c r="R156" s="333" t="s">
        <v>8601</v>
      </c>
      <c r="S156" s="333" t="s">
        <v>8602</v>
      </c>
      <c r="T156" s="331" t="s">
        <v>6921</v>
      </c>
      <c r="U156" s="331" t="s">
        <v>492</v>
      </c>
      <c r="V156" s="335" t="s">
        <v>8603</v>
      </c>
      <c r="W156" s="339" t="s">
        <v>8604</v>
      </c>
      <c r="X156" s="330" t="s">
        <v>60</v>
      </c>
      <c r="Y156" s="335" t="s">
        <v>8605</v>
      </c>
      <c r="Z156" s="339" t="s">
        <v>8606</v>
      </c>
      <c r="AA156" s="330" t="s">
        <v>60</v>
      </c>
      <c r="AB156" s="341" t="s">
        <v>60</v>
      </c>
      <c r="AC156" s="332">
        <v>8.93</v>
      </c>
      <c r="AD156" s="341" t="s">
        <v>60</v>
      </c>
      <c r="AE156" s="341" t="s">
        <v>60</v>
      </c>
      <c r="AF156" s="332">
        <v>6</v>
      </c>
      <c r="AG156" s="332">
        <v>1111.7</v>
      </c>
      <c r="AH156" s="332">
        <v>1139.4100000000001</v>
      </c>
      <c r="AI156" s="336">
        <v>185.3</v>
      </c>
      <c r="AJ156" s="336">
        <v>-66</v>
      </c>
      <c r="AK156" s="336">
        <v>283.10000000000002</v>
      </c>
      <c r="AL156" s="331" t="s">
        <v>8328</v>
      </c>
      <c r="AM156" s="331" t="s">
        <v>8329</v>
      </c>
      <c r="AN156" s="332">
        <v>94.3</v>
      </c>
      <c r="AO156" s="332">
        <v>111.86</v>
      </c>
      <c r="AP156" s="332">
        <v>88.92</v>
      </c>
    </row>
    <row r="157" spans="1:42" ht="292.5">
      <c r="A157" s="329">
        <v>44187</v>
      </c>
      <c r="B157" s="330" t="s">
        <v>3295</v>
      </c>
      <c r="C157" s="330" t="s">
        <v>60</v>
      </c>
      <c r="D157" s="331" t="s">
        <v>61</v>
      </c>
      <c r="E157" s="331" t="s">
        <v>67</v>
      </c>
      <c r="F157" s="332">
        <v>299.45</v>
      </c>
      <c r="G157" s="330" t="s">
        <v>3296</v>
      </c>
      <c r="H157" s="330" t="s">
        <v>3297</v>
      </c>
      <c r="I157" s="331" t="s">
        <v>3298</v>
      </c>
      <c r="J157" s="329">
        <v>44187</v>
      </c>
      <c r="K157" s="333" t="s">
        <v>491</v>
      </c>
      <c r="L157" s="329">
        <v>44252</v>
      </c>
      <c r="M157" s="335" t="s">
        <v>12332</v>
      </c>
      <c r="N157" s="335" t="s">
        <v>60</v>
      </c>
      <c r="O157" s="335" t="s">
        <v>60</v>
      </c>
      <c r="P157" s="341" t="s">
        <v>60</v>
      </c>
      <c r="Q157" s="331" t="s">
        <v>8331</v>
      </c>
      <c r="R157" s="339" t="s">
        <v>9860</v>
      </c>
      <c r="S157" s="333" t="s">
        <v>9519</v>
      </c>
      <c r="T157" s="331" t="s">
        <v>6921</v>
      </c>
      <c r="U157" s="331" t="s">
        <v>11848</v>
      </c>
      <c r="V157" s="335" t="s">
        <v>12333</v>
      </c>
      <c r="W157" s="333" t="s">
        <v>12334</v>
      </c>
      <c r="X157" s="340">
        <v>193.7</v>
      </c>
      <c r="Y157" s="335" t="s">
        <v>12335</v>
      </c>
      <c r="Z157" s="339" t="s">
        <v>12336</v>
      </c>
      <c r="AA157" s="330" t="s">
        <v>60</v>
      </c>
      <c r="AB157" s="332">
        <v>75.63</v>
      </c>
      <c r="AC157" s="332">
        <v>2.56</v>
      </c>
      <c r="AD157" s="332">
        <v>10.130000000000001</v>
      </c>
      <c r="AE157" s="332">
        <v>12.56</v>
      </c>
      <c r="AF157" s="332">
        <v>5.74</v>
      </c>
      <c r="AG157" s="332">
        <v>299.45</v>
      </c>
      <c r="AH157" s="332">
        <v>280.87</v>
      </c>
      <c r="AI157" s="336">
        <v>51.9</v>
      </c>
      <c r="AJ157" s="332">
        <v>3.69</v>
      </c>
      <c r="AK157" s="336">
        <v>143.5</v>
      </c>
      <c r="AL157" s="331" t="s">
        <v>8328</v>
      </c>
      <c r="AM157" s="331" t="s">
        <v>8329</v>
      </c>
      <c r="AN157" s="332">
        <v>94.24</v>
      </c>
      <c r="AO157" s="332">
        <v>105.67</v>
      </c>
      <c r="AP157" s="332">
        <v>130.53</v>
      </c>
    </row>
    <row r="158" spans="1:42" ht="168.75">
      <c r="A158" s="329">
        <v>44755</v>
      </c>
      <c r="B158" s="330" t="s">
        <v>3299</v>
      </c>
      <c r="C158" s="330" t="s">
        <v>60</v>
      </c>
      <c r="D158" s="331" t="s">
        <v>61</v>
      </c>
      <c r="E158" s="331" t="s">
        <v>67</v>
      </c>
      <c r="F158" s="332">
        <v>4740.32</v>
      </c>
      <c r="G158" s="330" t="s">
        <v>3300</v>
      </c>
      <c r="H158" s="330" t="s">
        <v>3301</v>
      </c>
      <c r="I158" s="331" t="s">
        <v>3302</v>
      </c>
      <c r="J158" s="329">
        <v>44755</v>
      </c>
      <c r="K158" s="333" t="s">
        <v>491</v>
      </c>
      <c r="L158" s="329">
        <v>44872</v>
      </c>
      <c r="M158" s="335" t="s">
        <v>12337</v>
      </c>
      <c r="N158" s="335" t="s">
        <v>12338</v>
      </c>
      <c r="O158" s="335" t="s">
        <v>12339</v>
      </c>
      <c r="P158" s="341" t="s">
        <v>60</v>
      </c>
      <c r="Q158" s="331" t="s">
        <v>9345</v>
      </c>
      <c r="R158" s="333" t="s">
        <v>12340</v>
      </c>
      <c r="S158" s="333" t="s">
        <v>8842</v>
      </c>
      <c r="T158" s="331" t="s">
        <v>6923</v>
      </c>
      <c r="U158" s="331" t="s">
        <v>11848</v>
      </c>
      <c r="V158" s="335" t="s">
        <v>12341</v>
      </c>
      <c r="W158" s="333" t="s">
        <v>12342</v>
      </c>
      <c r="X158" s="340">
        <v>10679.5</v>
      </c>
      <c r="Y158" s="335" t="s">
        <v>12343</v>
      </c>
      <c r="Z158" s="333" t="s">
        <v>8854</v>
      </c>
      <c r="AA158" s="330" t="s">
        <v>60</v>
      </c>
      <c r="AB158" s="332">
        <v>67.22</v>
      </c>
      <c r="AC158" s="332">
        <v>3.74</v>
      </c>
      <c r="AD158" s="332">
        <v>37.72</v>
      </c>
      <c r="AE158" s="332">
        <v>51.5</v>
      </c>
      <c r="AF158" s="332">
        <v>6.49</v>
      </c>
      <c r="AG158" s="332">
        <v>4353.8</v>
      </c>
      <c r="AH158" s="332">
        <v>4431.3999999999996</v>
      </c>
      <c r="AI158" s="336">
        <v>671.2</v>
      </c>
      <c r="AJ158" s="336">
        <v>66.099999999999994</v>
      </c>
      <c r="AK158" s="336">
        <v>1450.8</v>
      </c>
      <c r="AL158" s="331" t="s">
        <v>8328</v>
      </c>
      <c r="AM158" s="331" t="s">
        <v>8329</v>
      </c>
      <c r="AN158" s="332">
        <v>94.16</v>
      </c>
      <c r="AO158" s="332">
        <v>78.180000000000007</v>
      </c>
      <c r="AP158" s="332">
        <v>85.04</v>
      </c>
    </row>
    <row r="159" spans="1:42" ht="202.5">
      <c r="A159" s="329">
        <v>44533</v>
      </c>
      <c r="B159" s="330" t="s">
        <v>3303</v>
      </c>
      <c r="C159" s="330" t="s">
        <v>60</v>
      </c>
      <c r="D159" s="331" t="s">
        <v>61</v>
      </c>
      <c r="E159" s="331" t="s">
        <v>67</v>
      </c>
      <c r="F159" s="332">
        <v>75.2</v>
      </c>
      <c r="G159" s="330" t="s">
        <v>3304</v>
      </c>
      <c r="H159" s="330" t="s">
        <v>60</v>
      </c>
      <c r="I159" s="331" t="s">
        <v>3305</v>
      </c>
      <c r="J159" s="329">
        <v>44533</v>
      </c>
      <c r="K159" s="333" t="s">
        <v>491</v>
      </c>
      <c r="L159" s="329">
        <v>44585</v>
      </c>
      <c r="M159" s="335" t="s">
        <v>12344</v>
      </c>
      <c r="N159" s="335" t="s">
        <v>12345</v>
      </c>
      <c r="O159" s="335" t="s">
        <v>12346</v>
      </c>
      <c r="P159" s="341" t="s">
        <v>60</v>
      </c>
      <c r="Q159" s="331" t="s">
        <v>8469</v>
      </c>
      <c r="R159" s="339" t="s">
        <v>12347</v>
      </c>
      <c r="S159" s="333" t="s">
        <v>8539</v>
      </c>
      <c r="T159" s="331" t="s">
        <v>6917</v>
      </c>
      <c r="U159" s="331" t="s">
        <v>11848</v>
      </c>
      <c r="V159" s="335" t="s">
        <v>12348</v>
      </c>
      <c r="W159" s="333" t="s">
        <v>8541</v>
      </c>
      <c r="X159" s="340">
        <v>336.9</v>
      </c>
      <c r="Y159" s="335" t="s">
        <v>60</v>
      </c>
      <c r="Z159" s="333" t="s">
        <v>60</v>
      </c>
      <c r="AA159" s="330" t="s">
        <v>60</v>
      </c>
      <c r="AB159" s="332">
        <v>7.69</v>
      </c>
      <c r="AC159" s="332">
        <v>1.72</v>
      </c>
      <c r="AD159" s="332">
        <v>1.93</v>
      </c>
      <c r="AE159" s="332">
        <v>2.04</v>
      </c>
      <c r="AF159" s="338">
        <v>0.30599999999999999</v>
      </c>
      <c r="AG159" s="332">
        <v>52.81</v>
      </c>
      <c r="AH159" s="332">
        <v>130.55000000000001</v>
      </c>
      <c r="AI159" s="336">
        <v>172.2</v>
      </c>
      <c r="AJ159" s="336">
        <v>17</v>
      </c>
      <c r="AK159" s="336">
        <v>156.80000000000001</v>
      </c>
      <c r="AL159" s="331" t="s">
        <v>8328</v>
      </c>
      <c r="AM159" s="331" t="s">
        <v>8329</v>
      </c>
      <c r="AN159" s="332">
        <v>92.72</v>
      </c>
      <c r="AO159" s="332">
        <v>105.99</v>
      </c>
      <c r="AP159" s="332">
        <v>83.88</v>
      </c>
    </row>
    <row r="160" spans="1:42" ht="315">
      <c r="A160" s="329">
        <v>43991</v>
      </c>
      <c r="B160" s="330" t="s">
        <v>3306</v>
      </c>
      <c r="C160" s="330" t="s">
        <v>60</v>
      </c>
      <c r="D160" s="331" t="s">
        <v>61</v>
      </c>
      <c r="E160" s="331" t="s">
        <v>67</v>
      </c>
      <c r="F160" s="332">
        <v>18.829999999999998</v>
      </c>
      <c r="G160" s="330" t="s">
        <v>3307</v>
      </c>
      <c r="H160" s="330" t="s">
        <v>3308</v>
      </c>
      <c r="I160" s="331" t="s">
        <v>3309</v>
      </c>
      <c r="J160" s="329">
        <v>43991</v>
      </c>
      <c r="K160" s="333" t="s">
        <v>491</v>
      </c>
      <c r="L160" s="329">
        <v>44075</v>
      </c>
      <c r="M160" s="335" t="s">
        <v>12349</v>
      </c>
      <c r="N160" s="335" t="s">
        <v>60</v>
      </c>
      <c r="O160" s="335" t="s">
        <v>60</v>
      </c>
      <c r="P160" s="341" t="s">
        <v>60</v>
      </c>
      <c r="Q160" s="331" t="s">
        <v>8705</v>
      </c>
      <c r="R160" s="333" t="s">
        <v>12350</v>
      </c>
      <c r="S160" s="333" t="s">
        <v>8943</v>
      </c>
      <c r="T160" s="331" t="s">
        <v>6915</v>
      </c>
      <c r="U160" s="331" t="s">
        <v>11848</v>
      </c>
      <c r="V160" s="335" t="s">
        <v>12351</v>
      </c>
      <c r="W160" s="333" t="s">
        <v>8551</v>
      </c>
      <c r="X160" s="330" t="s">
        <v>60</v>
      </c>
      <c r="Y160" s="335" t="s">
        <v>12352</v>
      </c>
      <c r="Z160" s="333" t="s">
        <v>12353</v>
      </c>
      <c r="AA160" s="330" t="s">
        <v>60</v>
      </c>
      <c r="AB160" s="341" t="s">
        <v>60</v>
      </c>
      <c r="AC160" s="338">
        <v>0.437</v>
      </c>
      <c r="AD160" s="332">
        <v>3.58</v>
      </c>
      <c r="AE160" s="332">
        <v>16.309999999999999</v>
      </c>
      <c r="AF160" s="338">
        <v>0.23200000000000001</v>
      </c>
      <c r="AG160" s="332">
        <v>16.489999999999998</v>
      </c>
      <c r="AH160" s="332">
        <v>7.94</v>
      </c>
      <c r="AI160" s="341" t="s">
        <v>60</v>
      </c>
      <c r="AJ160" s="341" t="s">
        <v>60</v>
      </c>
      <c r="AK160" s="341" t="s">
        <v>60</v>
      </c>
      <c r="AL160" s="331" t="s">
        <v>8328</v>
      </c>
      <c r="AM160" s="331" t="s">
        <v>8329</v>
      </c>
      <c r="AN160" s="332">
        <v>92.31</v>
      </c>
      <c r="AO160" s="332">
        <v>112.77</v>
      </c>
      <c r="AP160" s="332">
        <v>81.819999999999993</v>
      </c>
    </row>
    <row r="161" spans="1:42" ht="236.25">
      <c r="A161" s="329">
        <v>44039</v>
      </c>
      <c r="B161" s="330" t="s">
        <v>737</v>
      </c>
      <c r="C161" s="330" t="s">
        <v>738</v>
      </c>
      <c r="D161" s="331" t="s">
        <v>61</v>
      </c>
      <c r="E161" s="331" t="s">
        <v>77</v>
      </c>
      <c r="F161" s="332">
        <v>232.86</v>
      </c>
      <c r="G161" s="330" t="s">
        <v>739</v>
      </c>
      <c r="H161" s="330" t="s">
        <v>740</v>
      </c>
      <c r="I161" s="331" t="s">
        <v>741</v>
      </c>
      <c r="J161" s="329">
        <v>44039</v>
      </c>
      <c r="K161" s="333" t="s">
        <v>491</v>
      </c>
      <c r="L161" s="334" t="s">
        <v>60</v>
      </c>
      <c r="M161" s="335" t="s">
        <v>8683</v>
      </c>
      <c r="N161" s="335" t="s">
        <v>8684</v>
      </c>
      <c r="O161" s="335" t="s">
        <v>8685</v>
      </c>
      <c r="P161" s="336">
        <v>83.4</v>
      </c>
      <c r="Q161" s="331" t="s">
        <v>8469</v>
      </c>
      <c r="R161" s="339" t="s">
        <v>8686</v>
      </c>
      <c r="S161" s="333" t="s">
        <v>8687</v>
      </c>
      <c r="T161" s="331" t="s">
        <v>6921</v>
      </c>
      <c r="U161" s="331" t="s">
        <v>492</v>
      </c>
      <c r="V161" s="335" t="s">
        <v>8688</v>
      </c>
      <c r="W161" s="333" t="s">
        <v>8689</v>
      </c>
      <c r="X161" s="330" t="s">
        <v>60</v>
      </c>
      <c r="Y161" s="335" t="s">
        <v>8690</v>
      </c>
      <c r="Z161" s="339" t="s">
        <v>8691</v>
      </c>
      <c r="AA161" s="330" t="s">
        <v>60</v>
      </c>
      <c r="AB161" s="341" t="s">
        <v>60</v>
      </c>
      <c r="AC161" s="341" t="s">
        <v>60</v>
      </c>
      <c r="AD161" s="341" t="s">
        <v>60</v>
      </c>
      <c r="AE161" s="341" t="s">
        <v>60</v>
      </c>
      <c r="AF161" s="332">
        <v>3.34</v>
      </c>
      <c r="AG161" s="332">
        <v>287.88</v>
      </c>
      <c r="AH161" s="332">
        <v>244.8</v>
      </c>
      <c r="AI161" s="336">
        <v>62.9</v>
      </c>
      <c r="AJ161" s="332">
        <v>-1.1000000000000001</v>
      </c>
      <c r="AK161" s="336">
        <v>92.7</v>
      </c>
      <c r="AL161" s="331" t="s">
        <v>8328</v>
      </c>
      <c r="AM161" s="331" t="s">
        <v>8329</v>
      </c>
      <c r="AN161" s="332">
        <v>92</v>
      </c>
      <c r="AO161" s="332">
        <v>98.35</v>
      </c>
      <c r="AP161" s="332">
        <v>190.14</v>
      </c>
    </row>
    <row r="162" spans="1:42" ht="409.5">
      <c r="A162" s="329">
        <v>44040</v>
      </c>
      <c r="B162" s="330" t="s">
        <v>3310</v>
      </c>
      <c r="C162" s="330" t="s">
        <v>60</v>
      </c>
      <c r="D162" s="331" t="s">
        <v>61</v>
      </c>
      <c r="E162" s="331" t="s">
        <v>67</v>
      </c>
      <c r="F162" s="332">
        <v>89.62</v>
      </c>
      <c r="G162" s="330" t="s">
        <v>3311</v>
      </c>
      <c r="H162" s="330" t="s">
        <v>3312</v>
      </c>
      <c r="I162" s="331" t="s">
        <v>3313</v>
      </c>
      <c r="J162" s="329">
        <v>44040</v>
      </c>
      <c r="K162" s="333" t="s">
        <v>491</v>
      </c>
      <c r="L162" s="329">
        <v>44117</v>
      </c>
      <c r="M162" s="335" t="s">
        <v>12354</v>
      </c>
      <c r="N162" s="335" t="s">
        <v>60</v>
      </c>
      <c r="O162" s="335" t="s">
        <v>60</v>
      </c>
      <c r="P162" s="341" t="s">
        <v>60</v>
      </c>
      <c r="Q162" s="331" t="s">
        <v>10445</v>
      </c>
      <c r="R162" s="333" t="s">
        <v>12355</v>
      </c>
      <c r="S162" s="333" t="s">
        <v>9861</v>
      </c>
      <c r="T162" s="331" t="s">
        <v>6921</v>
      </c>
      <c r="U162" s="331" t="s">
        <v>11848</v>
      </c>
      <c r="V162" s="335" t="s">
        <v>12356</v>
      </c>
      <c r="W162" s="333" t="s">
        <v>8971</v>
      </c>
      <c r="X162" s="340">
        <v>1237.9000000000001</v>
      </c>
      <c r="Y162" s="335" t="s">
        <v>12357</v>
      </c>
      <c r="Z162" s="339" t="s">
        <v>12358</v>
      </c>
      <c r="AA162" s="330" t="s">
        <v>60</v>
      </c>
      <c r="AB162" s="341" t="s">
        <v>60</v>
      </c>
      <c r="AC162" s="338">
        <v>0.41199999999999998</v>
      </c>
      <c r="AD162" s="341" t="s">
        <v>60</v>
      </c>
      <c r="AE162" s="341" t="s">
        <v>60</v>
      </c>
      <c r="AF162" s="341" t="s">
        <v>60</v>
      </c>
      <c r="AG162" s="341" t="s">
        <v>60</v>
      </c>
      <c r="AH162" s="332">
        <v>89.62</v>
      </c>
      <c r="AI162" s="341" t="s">
        <v>60</v>
      </c>
      <c r="AJ162" s="341" t="s">
        <v>60</v>
      </c>
      <c r="AK162" s="341" t="s">
        <v>60</v>
      </c>
      <c r="AL162" s="331" t="s">
        <v>8328</v>
      </c>
      <c r="AM162" s="331" t="s">
        <v>8329</v>
      </c>
      <c r="AN162" s="332">
        <v>90.37</v>
      </c>
      <c r="AO162" s="332">
        <v>73.81</v>
      </c>
      <c r="AP162" s="332">
        <v>83.15</v>
      </c>
    </row>
    <row r="163" spans="1:42" ht="180">
      <c r="A163" s="329">
        <v>44718</v>
      </c>
      <c r="B163" s="330" t="s">
        <v>3314</v>
      </c>
      <c r="C163" s="330" t="s">
        <v>60</v>
      </c>
      <c r="D163" s="331" t="s">
        <v>61</v>
      </c>
      <c r="E163" s="331" t="s">
        <v>67</v>
      </c>
      <c r="F163" s="332">
        <v>6.31</v>
      </c>
      <c r="G163" s="330" t="s">
        <v>3315</v>
      </c>
      <c r="H163" s="330" t="s">
        <v>3316</v>
      </c>
      <c r="I163" s="331" t="s">
        <v>3317</v>
      </c>
      <c r="J163" s="329">
        <v>44718</v>
      </c>
      <c r="K163" s="333" t="s">
        <v>491</v>
      </c>
      <c r="L163" s="329">
        <v>44803</v>
      </c>
      <c r="M163" s="335" t="s">
        <v>12359</v>
      </c>
      <c r="N163" s="335" t="s">
        <v>12360</v>
      </c>
      <c r="O163" s="335" t="s">
        <v>12361</v>
      </c>
      <c r="P163" s="341" t="s">
        <v>60</v>
      </c>
      <c r="Q163" s="331" t="s">
        <v>8469</v>
      </c>
      <c r="R163" s="333" t="s">
        <v>8601</v>
      </c>
      <c r="S163" s="333" t="s">
        <v>8471</v>
      </c>
      <c r="T163" s="331" t="s">
        <v>6917</v>
      </c>
      <c r="U163" s="331" t="s">
        <v>11848</v>
      </c>
      <c r="V163" s="335" t="s">
        <v>12362</v>
      </c>
      <c r="W163" s="333" t="s">
        <v>8576</v>
      </c>
      <c r="X163" s="340">
        <v>22.9</v>
      </c>
      <c r="Y163" s="335" t="s">
        <v>12363</v>
      </c>
      <c r="Z163" s="339" t="s">
        <v>12364</v>
      </c>
      <c r="AA163" s="330" t="s">
        <v>60</v>
      </c>
      <c r="AB163" s="341" t="s">
        <v>60</v>
      </c>
      <c r="AC163" s="332">
        <v>3.34</v>
      </c>
      <c r="AD163" s="341" t="s">
        <v>60</v>
      </c>
      <c r="AE163" s="341" t="s">
        <v>60</v>
      </c>
      <c r="AF163" s="332">
        <v>6.42</v>
      </c>
      <c r="AG163" s="332">
        <v>4.74</v>
      </c>
      <c r="AH163" s="332">
        <v>6.28</v>
      </c>
      <c r="AI163" s="338">
        <v>0.73599999999999999</v>
      </c>
      <c r="AJ163" s="338">
        <v>-0.72299999999999998</v>
      </c>
      <c r="AK163" s="332">
        <v>2.04</v>
      </c>
      <c r="AL163" s="331" t="s">
        <v>8328</v>
      </c>
      <c r="AM163" s="331" t="s">
        <v>8329</v>
      </c>
      <c r="AN163" s="332">
        <v>89.9</v>
      </c>
      <c r="AO163" s="332">
        <v>74.08</v>
      </c>
      <c r="AP163" s="332">
        <v>30.56</v>
      </c>
    </row>
    <row r="164" spans="1:42" ht="409.5">
      <c r="A164" s="329">
        <v>44544</v>
      </c>
      <c r="B164" s="330" t="s">
        <v>3318</v>
      </c>
      <c r="C164" s="330" t="s">
        <v>60</v>
      </c>
      <c r="D164" s="331" t="s">
        <v>61</v>
      </c>
      <c r="E164" s="331" t="s">
        <v>67</v>
      </c>
      <c r="F164" s="332">
        <v>100.65</v>
      </c>
      <c r="G164" s="330" t="s">
        <v>3319</v>
      </c>
      <c r="H164" s="330" t="s">
        <v>3320</v>
      </c>
      <c r="I164" s="331" t="s">
        <v>3321</v>
      </c>
      <c r="J164" s="329">
        <v>44544</v>
      </c>
      <c r="K164" s="333" t="s">
        <v>491</v>
      </c>
      <c r="L164" s="329">
        <v>44729</v>
      </c>
      <c r="M164" s="335" t="s">
        <v>12365</v>
      </c>
      <c r="N164" s="335" t="s">
        <v>60</v>
      </c>
      <c r="O164" s="335" t="s">
        <v>60</v>
      </c>
      <c r="P164" s="341" t="s">
        <v>60</v>
      </c>
      <c r="Q164" s="331" t="s">
        <v>9890</v>
      </c>
      <c r="R164" s="333" t="s">
        <v>12366</v>
      </c>
      <c r="S164" s="333" t="s">
        <v>8943</v>
      </c>
      <c r="T164" s="331" t="s">
        <v>6915</v>
      </c>
      <c r="U164" s="331" t="s">
        <v>11848</v>
      </c>
      <c r="V164" s="335" t="s">
        <v>12367</v>
      </c>
      <c r="W164" s="333" t="s">
        <v>12368</v>
      </c>
      <c r="X164" s="330" t="s">
        <v>60</v>
      </c>
      <c r="Y164" s="335" t="s">
        <v>12369</v>
      </c>
      <c r="Z164" s="339" t="s">
        <v>12370</v>
      </c>
      <c r="AA164" s="330" t="s">
        <v>60</v>
      </c>
      <c r="AB164" s="341" t="s">
        <v>60</v>
      </c>
      <c r="AC164" s="332">
        <v>1.24</v>
      </c>
      <c r="AD164" s="332">
        <v>18.73</v>
      </c>
      <c r="AE164" s="332">
        <v>29.92</v>
      </c>
      <c r="AF164" s="332">
        <v>2.11</v>
      </c>
      <c r="AG164" s="332">
        <v>95.77</v>
      </c>
      <c r="AH164" s="332">
        <v>86.75</v>
      </c>
      <c r="AI164" s="336">
        <v>49.8</v>
      </c>
      <c r="AJ164" s="332">
        <v>-4.88</v>
      </c>
      <c r="AK164" s="336">
        <v>110.9</v>
      </c>
      <c r="AL164" s="331" t="s">
        <v>8328</v>
      </c>
      <c r="AM164" s="331" t="s">
        <v>8329</v>
      </c>
      <c r="AN164" s="332">
        <v>89.66</v>
      </c>
      <c r="AO164" s="332">
        <v>52.78</v>
      </c>
      <c r="AP164" s="332">
        <v>125.41</v>
      </c>
    </row>
    <row r="165" spans="1:42" ht="409.5">
      <c r="A165" s="329">
        <v>43901</v>
      </c>
      <c r="B165" s="330" t="s">
        <v>12371</v>
      </c>
      <c r="C165" s="330" t="s">
        <v>60</v>
      </c>
      <c r="D165" s="331" t="s">
        <v>61</v>
      </c>
      <c r="E165" s="331" t="s">
        <v>67</v>
      </c>
      <c r="F165" s="332">
        <v>33.409999999999997</v>
      </c>
      <c r="G165" s="330" t="s">
        <v>3323</v>
      </c>
      <c r="H165" s="330" t="s">
        <v>3324</v>
      </c>
      <c r="I165" s="331" t="s">
        <v>3325</v>
      </c>
      <c r="J165" s="329">
        <v>43901</v>
      </c>
      <c r="K165" s="333" t="s">
        <v>491</v>
      </c>
      <c r="L165" s="329">
        <v>43945</v>
      </c>
      <c r="M165" s="335" t="s">
        <v>12372</v>
      </c>
      <c r="N165" s="335" t="s">
        <v>60</v>
      </c>
      <c r="O165" s="335" t="s">
        <v>60</v>
      </c>
      <c r="P165" s="341" t="s">
        <v>60</v>
      </c>
      <c r="Q165" s="331" t="s">
        <v>9031</v>
      </c>
      <c r="R165" s="333" t="s">
        <v>12373</v>
      </c>
      <c r="S165" s="333" t="s">
        <v>8539</v>
      </c>
      <c r="T165" s="331" t="s">
        <v>6917</v>
      </c>
      <c r="U165" s="331" t="s">
        <v>11848</v>
      </c>
      <c r="V165" s="335" t="s">
        <v>12374</v>
      </c>
      <c r="W165" s="333" t="s">
        <v>8541</v>
      </c>
      <c r="X165" s="340">
        <v>281</v>
      </c>
      <c r="Y165" s="335" t="s">
        <v>12375</v>
      </c>
      <c r="Z165" s="339" t="s">
        <v>12376</v>
      </c>
      <c r="AA165" s="330" t="s">
        <v>12377</v>
      </c>
      <c r="AB165" s="341" t="s">
        <v>60</v>
      </c>
      <c r="AC165" s="341" t="s">
        <v>60</v>
      </c>
      <c r="AD165" s="341" t="s">
        <v>60</v>
      </c>
      <c r="AE165" s="341" t="s">
        <v>60</v>
      </c>
      <c r="AF165" s="341" t="s">
        <v>60</v>
      </c>
      <c r="AG165" s="332">
        <v>33.409999999999997</v>
      </c>
      <c r="AH165" s="332">
        <v>33.409999999999997</v>
      </c>
      <c r="AI165" s="336">
        <v>28.2</v>
      </c>
      <c r="AJ165" s="332">
        <v>-4.1100000000000003</v>
      </c>
      <c r="AK165" s="336">
        <v>24.1</v>
      </c>
      <c r="AL165" s="331" t="s">
        <v>8328</v>
      </c>
      <c r="AM165" s="331" t="s">
        <v>8329</v>
      </c>
      <c r="AN165" s="332">
        <v>88.09</v>
      </c>
      <c r="AO165" s="332">
        <v>76.8</v>
      </c>
      <c r="AP165" s="332">
        <v>32.729999999999997</v>
      </c>
    </row>
    <row r="166" spans="1:42" ht="409.5">
      <c r="A166" s="329">
        <v>44747</v>
      </c>
      <c r="B166" s="330" t="s">
        <v>752</v>
      </c>
      <c r="C166" s="330" t="s">
        <v>753</v>
      </c>
      <c r="D166" s="331" t="s">
        <v>61</v>
      </c>
      <c r="E166" s="331" t="s">
        <v>77</v>
      </c>
      <c r="F166" s="332">
        <v>15.57</v>
      </c>
      <c r="G166" s="330" t="s">
        <v>754</v>
      </c>
      <c r="H166" s="330" t="s">
        <v>755</v>
      </c>
      <c r="I166" s="331" t="s">
        <v>756</v>
      </c>
      <c r="J166" s="329">
        <v>44747</v>
      </c>
      <c r="K166" s="333" t="s">
        <v>491</v>
      </c>
      <c r="L166" s="334" t="s">
        <v>60</v>
      </c>
      <c r="M166" s="335" t="s">
        <v>8839</v>
      </c>
      <c r="N166" s="335" t="s">
        <v>60</v>
      </c>
      <c r="O166" s="335" t="s">
        <v>60</v>
      </c>
      <c r="P166" s="332">
        <v>6.94</v>
      </c>
      <c r="Q166" s="331" t="s">
        <v>8840</v>
      </c>
      <c r="R166" s="339" t="s">
        <v>8841</v>
      </c>
      <c r="S166" s="333" t="s">
        <v>8842</v>
      </c>
      <c r="T166" s="331" t="s">
        <v>6923</v>
      </c>
      <c r="U166" s="331" t="s">
        <v>492</v>
      </c>
      <c r="V166" s="335" t="s">
        <v>8843</v>
      </c>
      <c r="W166" s="339" t="s">
        <v>8844</v>
      </c>
      <c r="X166" s="330" t="s">
        <v>60</v>
      </c>
      <c r="Y166" s="335" t="s">
        <v>8845</v>
      </c>
      <c r="Z166" s="339" t="s">
        <v>8846</v>
      </c>
      <c r="AA166" s="330" t="s">
        <v>60</v>
      </c>
      <c r="AB166" s="341" t="s">
        <v>60</v>
      </c>
      <c r="AC166" s="341" t="s">
        <v>60</v>
      </c>
      <c r="AD166" s="341" t="s">
        <v>60</v>
      </c>
      <c r="AE166" s="341" t="s">
        <v>60</v>
      </c>
      <c r="AF166" s="341" t="s">
        <v>60</v>
      </c>
      <c r="AG166" s="332">
        <v>15.57</v>
      </c>
      <c r="AH166" s="332">
        <v>15.57</v>
      </c>
      <c r="AI166" s="332">
        <v>3.29</v>
      </c>
      <c r="AJ166" s="341" t="s">
        <v>60</v>
      </c>
      <c r="AK166" s="341" t="s">
        <v>60</v>
      </c>
      <c r="AL166" s="331" t="s">
        <v>8328</v>
      </c>
      <c r="AM166" s="331" t="s">
        <v>8329</v>
      </c>
      <c r="AN166" s="332">
        <v>87.83</v>
      </c>
      <c r="AO166" s="332">
        <v>71.790000000000006</v>
      </c>
      <c r="AP166" s="332">
        <v>56</v>
      </c>
    </row>
    <row r="167" spans="1:42" ht="180">
      <c r="A167" s="329">
        <v>44783</v>
      </c>
      <c r="B167" s="330" t="s">
        <v>9026</v>
      </c>
      <c r="C167" s="330" t="s">
        <v>9027</v>
      </c>
      <c r="D167" s="331" t="s">
        <v>61</v>
      </c>
      <c r="E167" s="331" t="s">
        <v>77</v>
      </c>
      <c r="F167" s="332">
        <v>50.72</v>
      </c>
      <c r="G167" s="330" t="s">
        <v>3327</v>
      </c>
      <c r="H167" s="330" t="s">
        <v>3328</v>
      </c>
      <c r="I167" s="331" t="s">
        <v>3329</v>
      </c>
      <c r="J167" s="329">
        <v>44783</v>
      </c>
      <c r="K167" s="333" t="s">
        <v>491</v>
      </c>
      <c r="L167" s="334" t="s">
        <v>60</v>
      </c>
      <c r="M167" s="335" t="s">
        <v>9028</v>
      </c>
      <c r="N167" s="335" t="s">
        <v>9029</v>
      </c>
      <c r="O167" s="335" t="s">
        <v>9030</v>
      </c>
      <c r="P167" s="336">
        <v>43.7</v>
      </c>
      <c r="Q167" s="331" t="s">
        <v>9031</v>
      </c>
      <c r="R167" s="339" t="s">
        <v>9032</v>
      </c>
      <c r="S167" s="333" t="s">
        <v>8471</v>
      </c>
      <c r="T167" s="331" t="s">
        <v>6917</v>
      </c>
      <c r="U167" s="331" t="s">
        <v>492</v>
      </c>
      <c r="V167" s="335" t="s">
        <v>9033</v>
      </c>
      <c r="W167" s="333" t="s">
        <v>8481</v>
      </c>
      <c r="X167" s="330" t="s">
        <v>60</v>
      </c>
      <c r="Y167" s="335" t="s">
        <v>9034</v>
      </c>
      <c r="Z167" s="339" t="s">
        <v>9035</v>
      </c>
      <c r="AA167" s="330" t="s">
        <v>60</v>
      </c>
      <c r="AB167" s="341" t="s">
        <v>60</v>
      </c>
      <c r="AC167" s="338">
        <v>0.69199999999999995</v>
      </c>
      <c r="AD167" s="341" t="s">
        <v>60</v>
      </c>
      <c r="AE167" s="341" t="s">
        <v>60</v>
      </c>
      <c r="AF167" s="338">
        <v>0.84699999999999998</v>
      </c>
      <c r="AG167" s="332">
        <v>55.97</v>
      </c>
      <c r="AH167" s="332">
        <v>51.1</v>
      </c>
      <c r="AI167" s="336">
        <v>64.099999999999994</v>
      </c>
      <c r="AJ167" s="332">
        <v>-8.14</v>
      </c>
      <c r="AK167" s="336">
        <v>116.8</v>
      </c>
      <c r="AL167" s="331" t="s">
        <v>8328</v>
      </c>
      <c r="AM167" s="331" t="s">
        <v>8329</v>
      </c>
      <c r="AN167" s="332">
        <v>87.5</v>
      </c>
      <c r="AO167" s="332">
        <v>57.89</v>
      </c>
      <c r="AP167" s="332">
        <v>114.29</v>
      </c>
    </row>
    <row r="168" spans="1:42" ht="146.25">
      <c r="A168" s="329">
        <v>44571</v>
      </c>
      <c r="B168" s="330" t="s">
        <v>3330</v>
      </c>
      <c r="C168" s="330" t="s">
        <v>60</v>
      </c>
      <c r="D168" s="331" t="s">
        <v>61</v>
      </c>
      <c r="E168" s="331" t="s">
        <v>67</v>
      </c>
      <c r="F168" s="332">
        <v>26.18</v>
      </c>
      <c r="G168" s="330" t="s">
        <v>3331</v>
      </c>
      <c r="H168" s="330" t="s">
        <v>3332</v>
      </c>
      <c r="I168" s="331" t="s">
        <v>3333</v>
      </c>
      <c r="J168" s="329">
        <v>44571</v>
      </c>
      <c r="K168" s="333" t="s">
        <v>491</v>
      </c>
      <c r="L168" s="329">
        <v>44678</v>
      </c>
      <c r="M168" s="335" t="s">
        <v>12378</v>
      </c>
      <c r="N168" s="335" t="s">
        <v>12379</v>
      </c>
      <c r="O168" s="335" t="s">
        <v>60</v>
      </c>
      <c r="P168" s="341" t="s">
        <v>60</v>
      </c>
      <c r="Q168" s="331" t="s">
        <v>11611</v>
      </c>
      <c r="R168" s="333" t="s">
        <v>12380</v>
      </c>
      <c r="S168" s="333" t="s">
        <v>12381</v>
      </c>
      <c r="T168" s="331" t="s">
        <v>6915</v>
      </c>
      <c r="U168" s="331" t="s">
        <v>11848</v>
      </c>
      <c r="V168" s="335" t="s">
        <v>12382</v>
      </c>
      <c r="W168" s="333" t="s">
        <v>12383</v>
      </c>
      <c r="X168" s="340">
        <v>54.4</v>
      </c>
      <c r="Y168" s="335" t="s">
        <v>12384</v>
      </c>
      <c r="Z168" s="339" t="s">
        <v>12385</v>
      </c>
      <c r="AA168" s="330" t="s">
        <v>60</v>
      </c>
      <c r="AB168" s="341" t="s">
        <v>60</v>
      </c>
      <c r="AC168" s="332">
        <v>2.68</v>
      </c>
      <c r="AD168" s="332">
        <v>44.81</v>
      </c>
      <c r="AE168" s="341" t="s">
        <v>60</v>
      </c>
      <c r="AF168" s="332">
        <v>1.33</v>
      </c>
      <c r="AG168" s="332">
        <v>24.18</v>
      </c>
      <c r="AH168" s="332">
        <v>25.3</v>
      </c>
      <c r="AI168" s="336">
        <v>17.899999999999999</v>
      </c>
      <c r="AJ168" s="338">
        <v>-0.83899999999999997</v>
      </c>
      <c r="AK168" s="336">
        <v>15.9</v>
      </c>
      <c r="AL168" s="331" t="s">
        <v>8328</v>
      </c>
      <c r="AM168" s="331" t="s">
        <v>8329</v>
      </c>
      <c r="AN168" s="332">
        <v>86.59</v>
      </c>
      <c r="AO168" s="332">
        <v>97.01</v>
      </c>
      <c r="AP168" s="332">
        <v>95.16</v>
      </c>
    </row>
    <row r="169" spans="1:42" ht="371.25">
      <c r="A169" s="329">
        <v>44368</v>
      </c>
      <c r="B169" s="330" t="s">
        <v>3334</v>
      </c>
      <c r="C169" s="330" t="s">
        <v>60</v>
      </c>
      <c r="D169" s="331" t="s">
        <v>61</v>
      </c>
      <c r="E169" s="331" t="s">
        <v>67</v>
      </c>
      <c r="F169" s="332">
        <v>1445.58</v>
      </c>
      <c r="G169" s="330" t="s">
        <v>3335</v>
      </c>
      <c r="H169" s="330" t="s">
        <v>60</v>
      </c>
      <c r="I169" s="331" t="s">
        <v>3336</v>
      </c>
      <c r="J169" s="329">
        <v>44368</v>
      </c>
      <c r="K169" s="333" t="s">
        <v>491</v>
      </c>
      <c r="L169" s="329">
        <v>44477</v>
      </c>
      <c r="M169" s="335" t="s">
        <v>12386</v>
      </c>
      <c r="N169" s="335" t="s">
        <v>60</v>
      </c>
      <c r="O169" s="335" t="s">
        <v>60</v>
      </c>
      <c r="P169" s="341" t="s">
        <v>60</v>
      </c>
      <c r="Q169" s="331" t="s">
        <v>8356</v>
      </c>
      <c r="R169" s="333" t="s">
        <v>12387</v>
      </c>
      <c r="S169" s="333" t="s">
        <v>12388</v>
      </c>
      <c r="T169" s="331" t="s">
        <v>6921</v>
      </c>
      <c r="U169" s="331" t="s">
        <v>11848</v>
      </c>
      <c r="V169" s="335" t="s">
        <v>12389</v>
      </c>
      <c r="W169" s="333" t="s">
        <v>12390</v>
      </c>
      <c r="X169" s="330" t="s">
        <v>60</v>
      </c>
      <c r="Y169" s="335" t="s">
        <v>60</v>
      </c>
      <c r="Z169" s="333" t="s">
        <v>60</v>
      </c>
      <c r="AA169" s="330" t="s">
        <v>60</v>
      </c>
      <c r="AB169" s="341" t="s">
        <v>60</v>
      </c>
      <c r="AC169" s="332">
        <v>4.3099999999999996</v>
      </c>
      <c r="AD169" s="332">
        <v>15.32</v>
      </c>
      <c r="AE169" s="332">
        <v>52.11</v>
      </c>
      <c r="AF169" s="332">
        <v>1.72</v>
      </c>
      <c r="AG169" s="332">
        <v>1356.86</v>
      </c>
      <c r="AH169" s="332">
        <v>1139.6600000000001</v>
      </c>
      <c r="AI169" s="341" t="s">
        <v>60</v>
      </c>
      <c r="AJ169" s="341" t="s">
        <v>60</v>
      </c>
      <c r="AK169" s="341" t="s">
        <v>60</v>
      </c>
      <c r="AL169" s="331" t="s">
        <v>8328</v>
      </c>
      <c r="AM169" s="331" t="s">
        <v>8329</v>
      </c>
      <c r="AN169" s="332">
        <v>86.54</v>
      </c>
      <c r="AO169" s="332">
        <v>72.45</v>
      </c>
      <c r="AP169" s="332">
        <v>74</v>
      </c>
    </row>
    <row r="170" spans="1:42" ht="157.5">
      <c r="A170" s="329">
        <v>44708</v>
      </c>
      <c r="B170" s="330" t="s">
        <v>12391</v>
      </c>
      <c r="C170" s="330" t="s">
        <v>12392</v>
      </c>
      <c r="D170" s="331" t="s">
        <v>61</v>
      </c>
      <c r="E170" s="331" t="s">
        <v>67</v>
      </c>
      <c r="F170" s="332">
        <v>5.38</v>
      </c>
      <c r="G170" s="330" t="s">
        <v>3338</v>
      </c>
      <c r="H170" s="330" t="s">
        <v>60</v>
      </c>
      <c r="I170" s="331" t="s">
        <v>3339</v>
      </c>
      <c r="J170" s="329">
        <v>44708</v>
      </c>
      <c r="K170" s="333" t="s">
        <v>491</v>
      </c>
      <c r="L170" s="329">
        <v>44749</v>
      </c>
      <c r="M170" s="335" t="s">
        <v>12393</v>
      </c>
      <c r="N170" s="335" t="s">
        <v>12394</v>
      </c>
      <c r="O170" s="335" t="s">
        <v>60</v>
      </c>
      <c r="P170" s="341" t="s">
        <v>60</v>
      </c>
      <c r="Q170" s="331" t="s">
        <v>8469</v>
      </c>
      <c r="R170" s="333" t="s">
        <v>12395</v>
      </c>
      <c r="S170" s="333" t="s">
        <v>12396</v>
      </c>
      <c r="T170" s="331" t="s">
        <v>6915</v>
      </c>
      <c r="U170" s="331" t="s">
        <v>11848</v>
      </c>
      <c r="V170" s="335" t="s">
        <v>12397</v>
      </c>
      <c r="W170" s="333" t="s">
        <v>12398</v>
      </c>
      <c r="X170" s="340">
        <v>61.8</v>
      </c>
      <c r="Y170" s="335" t="s">
        <v>60</v>
      </c>
      <c r="Z170" s="333" t="s">
        <v>60</v>
      </c>
      <c r="AA170" s="330" t="s">
        <v>60</v>
      </c>
      <c r="AB170" s="332">
        <v>131.88999999999999</v>
      </c>
      <c r="AC170" s="332">
        <v>18.97</v>
      </c>
      <c r="AD170" s="332">
        <v>109.53</v>
      </c>
      <c r="AE170" s="332">
        <v>142.09</v>
      </c>
      <c r="AF170" s="332">
        <v>5.84</v>
      </c>
      <c r="AG170" s="332">
        <v>5.7</v>
      </c>
      <c r="AH170" s="332">
        <v>5.81</v>
      </c>
      <c r="AI170" s="332">
        <v>1.02</v>
      </c>
      <c r="AJ170" s="338">
        <v>4.5999999999999999E-2</v>
      </c>
      <c r="AK170" s="338">
        <v>0.432</v>
      </c>
      <c r="AL170" s="331" t="s">
        <v>8328</v>
      </c>
      <c r="AM170" s="331" t="s">
        <v>8329</v>
      </c>
      <c r="AN170" s="332">
        <v>85.58</v>
      </c>
      <c r="AO170" s="332">
        <v>85.58</v>
      </c>
      <c r="AP170" s="332">
        <v>90</v>
      </c>
    </row>
    <row r="171" spans="1:42" ht="191.25">
      <c r="A171" s="329">
        <v>44767</v>
      </c>
      <c r="B171" s="330" t="s">
        <v>8733</v>
      </c>
      <c r="C171" s="330" t="s">
        <v>8734</v>
      </c>
      <c r="D171" s="331" t="s">
        <v>61</v>
      </c>
      <c r="E171" s="331" t="s">
        <v>77</v>
      </c>
      <c r="F171" s="332">
        <v>393.56</v>
      </c>
      <c r="G171" s="330" t="s">
        <v>8735</v>
      </c>
      <c r="H171" s="330" t="s">
        <v>60</v>
      </c>
      <c r="I171" s="331" t="s">
        <v>8736</v>
      </c>
      <c r="J171" s="329">
        <v>44767</v>
      </c>
      <c r="K171" s="333" t="s">
        <v>491</v>
      </c>
      <c r="L171" s="334" t="s">
        <v>60</v>
      </c>
      <c r="M171" s="335" t="s">
        <v>8737</v>
      </c>
      <c r="N171" s="335" t="s">
        <v>8738</v>
      </c>
      <c r="O171" s="335" t="s">
        <v>8739</v>
      </c>
      <c r="P171" s="336">
        <v>162</v>
      </c>
      <c r="Q171" s="331" t="s">
        <v>8740</v>
      </c>
      <c r="R171" s="337" t="s">
        <v>8741</v>
      </c>
      <c r="S171" s="333" t="s">
        <v>8742</v>
      </c>
      <c r="T171" s="331" t="s">
        <v>6917</v>
      </c>
      <c r="U171" s="331" t="s">
        <v>492</v>
      </c>
      <c r="V171" s="335" t="s">
        <v>8743</v>
      </c>
      <c r="W171" s="339" t="s">
        <v>8744</v>
      </c>
      <c r="X171" s="330" t="s">
        <v>60</v>
      </c>
      <c r="Y171" s="335" t="s">
        <v>60</v>
      </c>
      <c r="Z171" s="333" t="s">
        <v>60</v>
      </c>
      <c r="AA171" s="330" t="s">
        <v>60</v>
      </c>
      <c r="AB171" s="341" t="s">
        <v>60</v>
      </c>
      <c r="AC171" s="332">
        <v>1.1200000000000001</v>
      </c>
      <c r="AD171" s="332">
        <v>42.56</v>
      </c>
      <c r="AE171" s="332">
        <v>196.86</v>
      </c>
      <c r="AF171" s="332">
        <v>22.21</v>
      </c>
      <c r="AG171" s="332">
        <v>381.05</v>
      </c>
      <c r="AH171" s="332">
        <v>155.62</v>
      </c>
      <c r="AI171" s="336">
        <v>17.100000000000001</v>
      </c>
      <c r="AJ171" s="332">
        <v>-2.8</v>
      </c>
      <c r="AK171" s="336">
        <v>425.2</v>
      </c>
      <c r="AL171" s="331" t="s">
        <v>8328</v>
      </c>
      <c r="AM171" s="331" t="s">
        <v>8329</v>
      </c>
      <c r="AN171" s="332">
        <v>85.19</v>
      </c>
      <c r="AO171" s="332">
        <v>92.31</v>
      </c>
      <c r="AP171" s="332">
        <v>127.27</v>
      </c>
    </row>
    <row r="172" spans="1:42" ht="146.25">
      <c r="A172" s="329">
        <v>44400</v>
      </c>
      <c r="B172" s="330" t="s">
        <v>3340</v>
      </c>
      <c r="C172" s="330" t="s">
        <v>60</v>
      </c>
      <c r="D172" s="331" t="s">
        <v>61</v>
      </c>
      <c r="E172" s="331" t="s">
        <v>67</v>
      </c>
      <c r="F172" s="332">
        <v>454.58</v>
      </c>
      <c r="G172" s="330" t="s">
        <v>3341</v>
      </c>
      <c r="H172" s="330" t="s">
        <v>3342</v>
      </c>
      <c r="I172" s="331" t="s">
        <v>3343</v>
      </c>
      <c r="J172" s="329">
        <v>44400</v>
      </c>
      <c r="K172" s="333" t="s">
        <v>491</v>
      </c>
      <c r="L172" s="329">
        <v>44447</v>
      </c>
      <c r="M172" s="335" t="s">
        <v>12399</v>
      </c>
      <c r="N172" s="335" t="s">
        <v>60</v>
      </c>
      <c r="O172" s="335" t="s">
        <v>60</v>
      </c>
      <c r="P172" s="341" t="s">
        <v>60</v>
      </c>
      <c r="Q172" s="331" t="s">
        <v>9803</v>
      </c>
      <c r="R172" s="333" t="s">
        <v>12400</v>
      </c>
      <c r="S172" s="333" t="s">
        <v>9401</v>
      </c>
      <c r="T172" s="331" t="s">
        <v>6921</v>
      </c>
      <c r="U172" s="331" t="s">
        <v>11848</v>
      </c>
      <c r="V172" s="335" t="s">
        <v>12401</v>
      </c>
      <c r="W172" s="333" t="s">
        <v>8629</v>
      </c>
      <c r="X172" s="330" t="s">
        <v>60</v>
      </c>
      <c r="Y172" s="335" t="s">
        <v>12402</v>
      </c>
      <c r="Z172" s="333" t="s">
        <v>8680</v>
      </c>
      <c r="AA172" s="330" t="s">
        <v>60</v>
      </c>
      <c r="AB172" s="332">
        <v>32.43</v>
      </c>
      <c r="AC172" s="338">
        <v>0.84399999999999997</v>
      </c>
      <c r="AD172" s="332">
        <v>16.12</v>
      </c>
      <c r="AE172" s="332">
        <v>18.41</v>
      </c>
      <c r="AF172" s="338">
        <v>0.65300000000000002</v>
      </c>
      <c r="AG172" s="332">
        <v>337.25</v>
      </c>
      <c r="AH172" s="332">
        <v>171.11</v>
      </c>
      <c r="AI172" s="341" t="s">
        <v>60</v>
      </c>
      <c r="AJ172" s="341" t="s">
        <v>60</v>
      </c>
      <c r="AK172" s="341" t="s">
        <v>60</v>
      </c>
      <c r="AL172" s="331" t="s">
        <v>8328</v>
      </c>
      <c r="AM172" s="331" t="s">
        <v>8329</v>
      </c>
      <c r="AN172" s="332">
        <v>85.19</v>
      </c>
      <c r="AO172" s="332">
        <v>85.57</v>
      </c>
      <c r="AP172" s="332">
        <v>50</v>
      </c>
    </row>
    <row r="173" spans="1:42" ht="409.5">
      <c r="A173" s="329">
        <v>43860</v>
      </c>
      <c r="B173" s="330" t="s">
        <v>3344</v>
      </c>
      <c r="C173" s="330" t="s">
        <v>60</v>
      </c>
      <c r="D173" s="331" t="s">
        <v>61</v>
      </c>
      <c r="E173" s="331" t="s">
        <v>67</v>
      </c>
      <c r="F173" s="332">
        <v>9414.66</v>
      </c>
      <c r="G173" s="330" t="s">
        <v>3345</v>
      </c>
      <c r="H173" s="330" t="s">
        <v>3346</v>
      </c>
      <c r="I173" s="331" t="s">
        <v>3347</v>
      </c>
      <c r="J173" s="329">
        <v>43860</v>
      </c>
      <c r="K173" s="333" t="s">
        <v>491</v>
      </c>
      <c r="L173" s="329">
        <v>44378</v>
      </c>
      <c r="M173" s="335" t="s">
        <v>12403</v>
      </c>
      <c r="N173" s="335" t="s">
        <v>60</v>
      </c>
      <c r="O173" s="335" t="s">
        <v>60</v>
      </c>
      <c r="P173" s="341" t="s">
        <v>60</v>
      </c>
      <c r="Q173" s="331" t="s">
        <v>8983</v>
      </c>
      <c r="R173" s="339" t="s">
        <v>12404</v>
      </c>
      <c r="S173" s="339" t="s">
        <v>12405</v>
      </c>
      <c r="T173" s="346" t="s">
        <v>6921</v>
      </c>
      <c r="U173" s="331" t="s">
        <v>11848</v>
      </c>
      <c r="V173" s="335" t="s">
        <v>12406</v>
      </c>
      <c r="W173" s="333" t="s">
        <v>12407</v>
      </c>
      <c r="X173" s="330" t="s">
        <v>60</v>
      </c>
      <c r="Y173" s="335" t="s">
        <v>12408</v>
      </c>
      <c r="Z173" s="339" t="s">
        <v>12409</v>
      </c>
      <c r="AA173" s="330" t="s">
        <v>12410</v>
      </c>
      <c r="AB173" s="341" t="s">
        <v>60</v>
      </c>
      <c r="AC173" s="341" t="s">
        <v>60</v>
      </c>
      <c r="AD173" s="332">
        <v>19.440000000000001</v>
      </c>
      <c r="AE173" s="332">
        <v>31.44</v>
      </c>
      <c r="AF173" s="332">
        <v>1.04</v>
      </c>
      <c r="AG173" s="332">
        <v>8551.42</v>
      </c>
      <c r="AH173" s="332">
        <v>4453.38</v>
      </c>
      <c r="AI173" s="341" t="s">
        <v>60</v>
      </c>
      <c r="AJ173" s="341" t="s">
        <v>60</v>
      </c>
      <c r="AK173" s="341" t="s">
        <v>60</v>
      </c>
      <c r="AL173" s="331" t="s">
        <v>8328</v>
      </c>
      <c r="AM173" s="331" t="s">
        <v>8329</v>
      </c>
      <c r="AN173" s="332">
        <v>84.57</v>
      </c>
      <c r="AO173" s="332">
        <v>70.17</v>
      </c>
      <c r="AP173" s="332">
        <v>53.77</v>
      </c>
    </row>
    <row r="174" spans="1:42" ht="315">
      <c r="A174" s="329">
        <v>44753</v>
      </c>
      <c r="B174" s="330" t="s">
        <v>3348</v>
      </c>
      <c r="C174" s="330" t="s">
        <v>60</v>
      </c>
      <c r="D174" s="331" t="s">
        <v>61</v>
      </c>
      <c r="E174" s="331" t="s">
        <v>67</v>
      </c>
      <c r="F174" s="332">
        <v>325.77999999999997</v>
      </c>
      <c r="G174" s="330" t="s">
        <v>3349</v>
      </c>
      <c r="H174" s="330" t="s">
        <v>60</v>
      </c>
      <c r="I174" s="331" t="s">
        <v>3350</v>
      </c>
      <c r="J174" s="329">
        <v>44753</v>
      </c>
      <c r="K174" s="333" t="s">
        <v>491</v>
      </c>
      <c r="L174" s="329">
        <v>44795</v>
      </c>
      <c r="M174" s="335" t="s">
        <v>12411</v>
      </c>
      <c r="N174" s="335" t="s">
        <v>12412</v>
      </c>
      <c r="O174" s="335" t="s">
        <v>12413</v>
      </c>
      <c r="P174" s="341" t="s">
        <v>60</v>
      </c>
      <c r="Q174" s="331" t="s">
        <v>8547</v>
      </c>
      <c r="R174" s="333" t="s">
        <v>11975</v>
      </c>
      <c r="S174" s="333" t="s">
        <v>10849</v>
      </c>
      <c r="T174" s="331" t="s">
        <v>6921</v>
      </c>
      <c r="U174" s="331" t="s">
        <v>11848</v>
      </c>
      <c r="V174" s="335" t="s">
        <v>12414</v>
      </c>
      <c r="W174" s="333" t="s">
        <v>8473</v>
      </c>
      <c r="X174" s="340">
        <v>900.9</v>
      </c>
      <c r="Y174" s="335" t="s">
        <v>60</v>
      </c>
      <c r="Z174" s="333" t="s">
        <v>60</v>
      </c>
      <c r="AA174" s="330" t="s">
        <v>60</v>
      </c>
      <c r="AB174" s="332">
        <v>39.090000000000003</v>
      </c>
      <c r="AC174" s="341" t="s">
        <v>60</v>
      </c>
      <c r="AD174" s="341" t="s">
        <v>60</v>
      </c>
      <c r="AE174" s="341" t="s">
        <v>60</v>
      </c>
      <c r="AF174" s="332">
        <v>5.96</v>
      </c>
      <c r="AG174" s="332">
        <v>277.12</v>
      </c>
      <c r="AH174" s="332">
        <v>155.13999999999999</v>
      </c>
      <c r="AI174" s="336">
        <v>46.5</v>
      </c>
      <c r="AJ174" s="332">
        <v>3.97</v>
      </c>
      <c r="AK174" s="336">
        <v>101.2</v>
      </c>
      <c r="AL174" s="331" t="s">
        <v>8328</v>
      </c>
      <c r="AM174" s="331" t="s">
        <v>8329</v>
      </c>
      <c r="AN174" s="332">
        <v>83.78</v>
      </c>
      <c r="AO174" s="332">
        <v>99.68</v>
      </c>
      <c r="AP174" s="332">
        <v>80.06</v>
      </c>
    </row>
    <row r="175" spans="1:42" ht="303.75">
      <c r="A175" s="329">
        <v>44235</v>
      </c>
      <c r="B175" s="330" t="s">
        <v>3351</v>
      </c>
      <c r="C175" s="330" t="s">
        <v>60</v>
      </c>
      <c r="D175" s="331" t="s">
        <v>61</v>
      </c>
      <c r="E175" s="331" t="s">
        <v>67</v>
      </c>
      <c r="F175" s="332">
        <v>422.3</v>
      </c>
      <c r="G175" s="330" t="s">
        <v>3352</v>
      </c>
      <c r="H175" s="330" t="s">
        <v>60</v>
      </c>
      <c r="I175" s="331" t="s">
        <v>3353</v>
      </c>
      <c r="J175" s="329">
        <v>44235</v>
      </c>
      <c r="K175" s="333" t="s">
        <v>491</v>
      </c>
      <c r="L175" s="329">
        <v>44308</v>
      </c>
      <c r="M175" s="335" t="s">
        <v>12415</v>
      </c>
      <c r="N175" s="335" t="s">
        <v>60</v>
      </c>
      <c r="O175" s="335" t="s">
        <v>60</v>
      </c>
      <c r="P175" s="341" t="s">
        <v>60</v>
      </c>
      <c r="Q175" s="331" t="s">
        <v>8748</v>
      </c>
      <c r="R175" s="337" t="s">
        <v>12416</v>
      </c>
      <c r="S175" s="333" t="s">
        <v>8790</v>
      </c>
      <c r="T175" s="331" t="s">
        <v>6921</v>
      </c>
      <c r="U175" s="331" t="s">
        <v>11848</v>
      </c>
      <c r="V175" s="335" t="s">
        <v>12417</v>
      </c>
      <c r="W175" s="333" t="s">
        <v>10383</v>
      </c>
      <c r="X175" s="340">
        <v>490.7</v>
      </c>
      <c r="Y175" s="335" t="s">
        <v>60</v>
      </c>
      <c r="Z175" s="333" t="s">
        <v>60</v>
      </c>
      <c r="AA175" s="330" t="s">
        <v>60</v>
      </c>
      <c r="AB175" s="341" t="s">
        <v>60</v>
      </c>
      <c r="AC175" s="332">
        <v>5.58</v>
      </c>
      <c r="AD175" s="332">
        <v>12.23</v>
      </c>
      <c r="AE175" s="341" t="s">
        <v>60</v>
      </c>
      <c r="AF175" s="332">
        <v>3.98</v>
      </c>
      <c r="AG175" s="332">
        <v>422.3</v>
      </c>
      <c r="AH175" s="332">
        <v>299.52999999999997</v>
      </c>
      <c r="AI175" s="341" t="s">
        <v>60</v>
      </c>
      <c r="AJ175" s="341" t="s">
        <v>60</v>
      </c>
      <c r="AK175" s="341" t="s">
        <v>60</v>
      </c>
      <c r="AL175" s="331" t="s">
        <v>8328</v>
      </c>
      <c r="AM175" s="331" t="s">
        <v>8329</v>
      </c>
      <c r="AN175" s="332">
        <v>83.67</v>
      </c>
      <c r="AO175" s="332">
        <v>81.709999999999994</v>
      </c>
      <c r="AP175" s="332">
        <v>82.35</v>
      </c>
    </row>
    <row r="176" spans="1:42" ht="409.5">
      <c r="A176" s="329">
        <v>44518</v>
      </c>
      <c r="B176" s="330" t="s">
        <v>12418</v>
      </c>
      <c r="C176" s="330" t="s">
        <v>60</v>
      </c>
      <c r="D176" s="331" t="s">
        <v>61</v>
      </c>
      <c r="E176" s="331" t="s">
        <v>67</v>
      </c>
      <c r="F176" s="332">
        <v>76.38</v>
      </c>
      <c r="G176" s="330" t="s">
        <v>3355</v>
      </c>
      <c r="H176" s="330" t="s">
        <v>60</v>
      </c>
      <c r="I176" s="331" t="s">
        <v>3356</v>
      </c>
      <c r="J176" s="329">
        <v>44518</v>
      </c>
      <c r="K176" s="333" t="s">
        <v>491</v>
      </c>
      <c r="L176" s="329">
        <v>44578</v>
      </c>
      <c r="M176" s="335" t="s">
        <v>12419</v>
      </c>
      <c r="N176" s="335" t="s">
        <v>60</v>
      </c>
      <c r="O176" s="335" t="s">
        <v>60</v>
      </c>
      <c r="P176" s="341" t="s">
        <v>60</v>
      </c>
      <c r="Q176" s="331" t="s">
        <v>9969</v>
      </c>
      <c r="R176" s="339" t="s">
        <v>12420</v>
      </c>
      <c r="S176" s="333" t="s">
        <v>8923</v>
      </c>
      <c r="T176" s="331" t="s">
        <v>6921</v>
      </c>
      <c r="U176" s="331" t="s">
        <v>11848</v>
      </c>
      <c r="V176" s="335" t="s">
        <v>12421</v>
      </c>
      <c r="W176" s="339" t="s">
        <v>12422</v>
      </c>
      <c r="X176" s="330" t="s">
        <v>60</v>
      </c>
      <c r="Y176" s="335" t="s">
        <v>60</v>
      </c>
      <c r="Z176" s="333" t="s">
        <v>60</v>
      </c>
      <c r="AA176" s="330" t="s">
        <v>60</v>
      </c>
      <c r="AB176" s="332">
        <v>107.28</v>
      </c>
      <c r="AC176" s="332">
        <v>1.84</v>
      </c>
      <c r="AD176" s="332">
        <v>10.48</v>
      </c>
      <c r="AE176" s="332">
        <v>62.24</v>
      </c>
      <c r="AF176" s="332">
        <v>1.48</v>
      </c>
      <c r="AG176" s="332">
        <v>79.260000000000005</v>
      </c>
      <c r="AH176" s="332">
        <v>49.16</v>
      </c>
      <c r="AI176" s="341" t="s">
        <v>60</v>
      </c>
      <c r="AJ176" s="341" t="s">
        <v>60</v>
      </c>
      <c r="AK176" s="336">
        <v>77.099999999999994</v>
      </c>
      <c r="AL176" s="331" t="s">
        <v>8328</v>
      </c>
      <c r="AM176" s="331" t="s">
        <v>8329</v>
      </c>
      <c r="AN176" s="332">
        <v>83.54</v>
      </c>
      <c r="AO176" s="332">
        <v>83.54</v>
      </c>
      <c r="AP176" s="332">
        <v>89.79</v>
      </c>
    </row>
    <row r="177" spans="1:42" ht="225">
      <c r="A177" s="329">
        <v>44019</v>
      </c>
      <c r="B177" s="330" t="s">
        <v>3357</v>
      </c>
      <c r="C177" s="330" t="s">
        <v>60</v>
      </c>
      <c r="D177" s="331" t="s">
        <v>61</v>
      </c>
      <c r="E177" s="331" t="s">
        <v>67</v>
      </c>
      <c r="F177" s="332">
        <v>1.06</v>
      </c>
      <c r="G177" s="330" t="s">
        <v>3358</v>
      </c>
      <c r="H177" s="330" t="s">
        <v>3359</v>
      </c>
      <c r="I177" s="331" t="s">
        <v>3360</v>
      </c>
      <c r="J177" s="329">
        <v>44019</v>
      </c>
      <c r="K177" s="333" t="s">
        <v>491</v>
      </c>
      <c r="L177" s="329">
        <v>44104</v>
      </c>
      <c r="M177" s="335" t="s">
        <v>12423</v>
      </c>
      <c r="N177" s="335" t="s">
        <v>60</v>
      </c>
      <c r="O177" s="335" t="s">
        <v>60</v>
      </c>
      <c r="P177" s="341" t="s">
        <v>60</v>
      </c>
      <c r="Q177" s="331" t="s">
        <v>10597</v>
      </c>
      <c r="R177" s="339" t="s">
        <v>12424</v>
      </c>
      <c r="S177" s="333" t="s">
        <v>8790</v>
      </c>
      <c r="T177" s="331" t="s">
        <v>6921</v>
      </c>
      <c r="U177" s="331" t="s">
        <v>11848</v>
      </c>
      <c r="V177" s="335" t="s">
        <v>12425</v>
      </c>
      <c r="W177" s="333" t="s">
        <v>9336</v>
      </c>
      <c r="X177" s="340">
        <v>40.1</v>
      </c>
      <c r="Y177" s="335" t="s">
        <v>12426</v>
      </c>
      <c r="Z177" s="333" t="s">
        <v>10383</v>
      </c>
      <c r="AA177" s="330" t="s">
        <v>60</v>
      </c>
      <c r="AB177" s="341" t="s">
        <v>60</v>
      </c>
      <c r="AC177" s="341" t="s">
        <v>60</v>
      </c>
      <c r="AD177" s="341" t="s">
        <v>60</v>
      </c>
      <c r="AE177" s="341" t="s">
        <v>60</v>
      </c>
      <c r="AF177" s="332">
        <v>5.89</v>
      </c>
      <c r="AG177" s="332">
        <v>1.31</v>
      </c>
      <c r="AH177" s="332">
        <v>1.31</v>
      </c>
      <c r="AI177" s="341" t="s">
        <v>60</v>
      </c>
      <c r="AJ177" s="341" t="s">
        <v>60</v>
      </c>
      <c r="AK177" s="341" t="s">
        <v>60</v>
      </c>
      <c r="AL177" s="331" t="s">
        <v>8328</v>
      </c>
      <c r="AM177" s="331" t="s">
        <v>8329</v>
      </c>
      <c r="AN177" s="332">
        <v>83.33</v>
      </c>
      <c r="AO177" s="332">
        <v>83.33</v>
      </c>
      <c r="AP177" s="332">
        <v>83.33</v>
      </c>
    </row>
    <row r="178" spans="1:42" ht="112.5">
      <c r="A178" s="329">
        <v>43994</v>
      </c>
      <c r="B178" s="330" t="s">
        <v>3361</v>
      </c>
      <c r="C178" s="330" t="s">
        <v>60</v>
      </c>
      <c r="D178" s="331" t="s">
        <v>61</v>
      </c>
      <c r="E178" s="331" t="s">
        <v>67</v>
      </c>
      <c r="F178" s="332">
        <v>35.31</v>
      </c>
      <c r="G178" s="330" t="s">
        <v>3362</v>
      </c>
      <c r="H178" s="330" t="s">
        <v>60</v>
      </c>
      <c r="I178" s="331" t="s">
        <v>3363</v>
      </c>
      <c r="J178" s="329">
        <v>43994</v>
      </c>
      <c r="K178" s="333" t="s">
        <v>491</v>
      </c>
      <c r="L178" s="329">
        <v>44105</v>
      </c>
      <c r="M178" s="335" t="s">
        <v>12427</v>
      </c>
      <c r="N178" s="335" t="s">
        <v>12428</v>
      </c>
      <c r="O178" s="335" t="s">
        <v>60</v>
      </c>
      <c r="P178" s="341" t="s">
        <v>60</v>
      </c>
      <c r="Q178" s="331" t="s">
        <v>8633</v>
      </c>
      <c r="R178" s="333" t="s">
        <v>12429</v>
      </c>
      <c r="S178" s="333" t="s">
        <v>12430</v>
      </c>
      <c r="T178" s="331" t="s">
        <v>6915</v>
      </c>
      <c r="U178" s="331" t="s">
        <v>11848</v>
      </c>
      <c r="V178" s="335" t="s">
        <v>12431</v>
      </c>
      <c r="W178" s="333" t="s">
        <v>8370</v>
      </c>
      <c r="X178" s="340">
        <v>76</v>
      </c>
      <c r="Y178" s="335" t="s">
        <v>60</v>
      </c>
      <c r="Z178" s="333" t="s">
        <v>60</v>
      </c>
      <c r="AA178" s="330" t="s">
        <v>60</v>
      </c>
      <c r="AB178" s="341" t="s">
        <v>60</v>
      </c>
      <c r="AC178" s="338">
        <v>0.42399999999999999</v>
      </c>
      <c r="AD178" s="341" t="s">
        <v>60</v>
      </c>
      <c r="AE178" s="341" t="s">
        <v>60</v>
      </c>
      <c r="AF178" s="341" t="s">
        <v>60</v>
      </c>
      <c r="AG178" s="341" t="s">
        <v>60</v>
      </c>
      <c r="AH178" s="332">
        <v>35.31</v>
      </c>
      <c r="AI178" s="336">
        <v>37.799999999999997</v>
      </c>
      <c r="AJ178" s="336">
        <v>14.4</v>
      </c>
      <c r="AK178" s="336">
        <v>809.3</v>
      </c>
      <c r="AL178" s="331" t="s">
        <v>8328</v>
      </c>
      <c r="AM178" s="331" t="s">
        <v>8329</v>
      </c>
      <c r="AN178" s="332">
        <v>82.96</v>
      </c>
      <c r="AO178" s="332">
        <v>78.17</v>
      </c>
      <c r="AP178" s="332">
        <v>80.53</v>
      </c>
    </row>
    <row r="179" spans="1:42" ht="168.75">
      <c r="A179" s="329">
        <v>44806</v>
      </c>
      <c r="B179" s="330" t="s">
        <v>8782</v>
      </c>
      <c r="C179" s="330" t="s">
        <v>8783</v>
      </c>
      <c r="D179" s="331" t="s">
        <v>61</v>
      </c>
      <c r="E179" s="331" t="s">
        <v>77</v>
      </c>
      <c r="F179" s="332">
        <v>2.99</v>
      </c>
      <c r="G179" s="330" t="s">
        <v>8784</v>
      </c>
      <c r="H179" s="330" t="s">
        <v>60</v>
      </c>
      <c r="I179" s="331" t="s">
        <v>3366</v>
      </c>
      <c r="J179" s="329">
        <v>44806</v>
      </c>
      <c r="K179" s="333" t="s">
        <v>491</v>
      </c>
      <c r="L179" s="334" t="s">
        <v>60</v>
      </c>
      <c r="M179" s="335" t="s">
        <v>8785</v>
      </c>
      <c r="N179" s="335" t="s">
        <v>8786</v>
      </c>
      <c r="O179" s="335" t="s">
        <v>8787</v>
      </c>
      <c r="P179" s="332">
        <v>1.97</v>
      </c>
      <c r="Q179" s="331" t="s">
        <v>8788</v>
      </c>
      <c r="R179" s="333" t="s">
        <v>8789</v>
      </c>
      <c r="S179" s="333" t="s">
        <v>8790</v>
      </c>
      <c r="T179" s="331" t="s">
        <v>6921</v>
      </c>
      <c r="U179" s="331" t="s">
        <v>492</v>
      </c>
      <c r="V179" s="335" t="s">
        <v>8791</v>
      </c>
      <c r="W179" s="333" t="s">
        <v>8644</v>
      </c>
      <c r="X179" s="340">
        <v>10.3</v>
      </c>
      <c r="Y179" s="335" t="s">
        <v>60</v>
      </c>
      <c r="Z179" s="333" t="s">
        <v>60</v>
      </c>
      <c r="AA179" s="330" t="s">
        <v>60</v>
      </c>
      <c r="AB179" s="341" t="s">
        <v>60</v>
      </c>
      <c r="AC179" s="332">
        <v>3.65</v>
      </c>
      <c r="AD179" s="341" t="s">
        <v>60</v>
      </c>
      <c r="AE179" s="341" t="s">
        <v>60</v>
      </c>
      <c r="AF179" s="332">
        <v>2</v>
      </c>
      <c r="AG179" s="332">
        <v>1.83</v>
      </c>
      <c r="AH179" s="332">
        <v>2.99</v>
      </c>
      <c r="AI179" s="338">
        <v>0.93400000000000005</v>
      </c>
      <c r="AJ179" s="332">
        <v>-9.61</v>
      </c>
      <c r="AK179" s="332">
        <v>1.64</v>
      </c>
      <c r="AL179" s="331" t="s">
        <v>8328</v>
      </c>
      <c r="AM179" s="331" t="s">
        <v>8329</v>
      </c>
      <c r="AN179" s="332">
        <v>82.94</v>
      </c>
      <c r="AO179" s="332">
        <v>82.94</v>
      </c>
      <c r="AP179" s="332">
        <v>82.94</v>
      </c>
    </row>
    <row r="180" spans="1:42" ht="409.5">
      <c r="A180" s="329">
        <v>44834</v>
      </c>
      <c r="B180" s="330" t="s">
        <v>761</v>
      </c>
      <c r="C180" s="330" t="s">
        <v>762</v>
      </c>
      <c r="D180" s="331" t="s">
        <v>61</v>
      </c>
      <c r="E180" s="331" t="s">
        <v>77</v>
      </c>
      <c r="F180" s="332">
        <v>425.46</v>
      </c>
      <c r="G180" s="330" t="s">
        <v>763</v>
      </c>
      <c r="H180" s="330" t="s">
        <v>764</v>
      </c>
      <c r="I180" s="331" t="s">
        <v>765</v>
      </c>
      <c r="J180" s="329">
        <v>44834</v>
      </c>
      <c r="K180" s="333" t="s">
        <v>491</v>
      </c>
      <c r="L180" s="334" t="s">
        <v>60</v>
      </c>
      <c r="M180" s="335" t="s">
        <v>8761</v>
      </c>
      <c r="N180" s="335" t="s">
        <v>8762</v>
      </c>
      <c r="O180" s="335" t="s">
        <v>60</v>
      </c>
      <c r="P180" s="336">
        <v>233.6</v>
      </c>
      <c r="Q180" s="331" t="s">
        <v>8763</v>
      </c>
      <c r="R180" s="339" t="s">
        <v>8764</v>
      </c>
      <c r="S180" s="333" t="s">
        <v>8765</v>
      </c>
      <c r="T180" s="331" t="s">
        <v>6921</v>
      </c>
      <c r="U180" s="331" t="s">
        <v>492</v>
      </c>
      <c r="V180" s="335" t="s">
        <v>8766</v>
      </c>
      <c r="W180" s="333" t="s">
        <v>8767</v>
      </c>
      <c r="X180" s="330" t="s">
        <v>60</v>
      </c>
      <c r="Y180" s="335" t="s">
        <v>8768</v>
      </c>
      <c r="Z180" s="339" t="s">
        <v>8769</v>
      </c>
      <c r="AA180" s="330" t="s">
        <v>8770</v>
      </c>
      <c r="AB180" s="341" t="s">
        <v>60</v>
      </c>
      <c r="AC180" s="332">
        <v>9.3000000000000007</v>
      </c>
      <c r="AD180" s="341" t="s">
        <v>60</v>
      </c>
      <c r="AE180" s="341" t="s">
        <v>60</v>
      </c>
      <c r="AF180" s="332">
        <v>2.72</v>
      </c>
      <c r="AG180" s="332">
        <v>466.48</v>
      </c>
      <c r="AH180" s="332">
        <v>394.77</v>
      </c>
      <c r="AI180" s="336">
        <v>171.2</v>
      </c>
      <c r="AJ180" s="336">
        <v>-77.599999999999994</v>
      </c>
      <c r="AK180" s="336">
        <v>203.9</v>
      </c>
      <c r="AL180" s="331" t="s">
        <v>8328</v>
      </c>
      <c r="AM180" s="331" t="s">
        <v>8329</v>
      </c>
      <c r="AN180" s="332">
        <v>82.65</v>
      </c>
      <c r="AO180" s="332">
        <v>85.19</v>
      </c>
      <c r="AP180" s="332">
        <v>60</v>
      </c>
    </row>
    <row r="181" spans="1:42" ht="101.25">
      <c r="A181" s="329">
        <v>44390</v>
      </c>
      <c r="B181" s="330" t="s">
        <v>3367</v>
      </c>
      <c r="C181" s="330" t="s">
        <v>60</v>
      </c>
      <c r="D181" s="331" t="s">
        <v>61</v>
      </c>
      <c r="E181" s="331" t="s">
        <v>67</v>
      </c>
      <c r="F181" s="332">
        <v>97.81</v>
      </c>
      <c r="G181" s="330" t="s">
        <v>3368</v>
      </c>
      <c r="H181" s="330" t="s">
        <v>3369</v>
      </c>
      <c r="I181" s="331" t="s">
        <v>3370</v>
      </c>
      <c r="J181" s="329">
        <v>44390</v>
      </c>
      <c r="K181" s="333" t="s">
        <v>491</v>
      </c>
      <c r="L181" s="329">
        <v>44482</v>
      </c>
      <c r="M181" s="335" t="s">
        <v>12432</v>
      </c>
      <c r="N181" s="335" t="s">
        <v>60</v>
      </c>
      <c r="O181" s="335" t="s">
        <v>60</v>
      </c>
      <c r="P181" s="341" t="s">
        <v>60</v>
      </c>
      <c r="Q181" s="331" t="s">
        <v>8323</v>
      </c>
      <c r="R181" s="339" t="s">
        <v>12433</v>
      </c>
      <c r="S181" s="333" t="s">
        <v>9530</v>
      </c>
      <c r="T181" s="331" t="s">
        <v>6917</v>
      </c>
      <c r="U181" s="331" t="s">
        <v>11848</v>
      </c>
      <c r="V181" s="335" t="s">
        <v>12434</v>
      </c>
      <c r="W181" s="333" t="s">
        <v>8576</v>
      </c>
      <c r="X181" s="330" t="s">
        <v>60</v>
      </c>
      <c r="Y181" s="335" t="s">
        <v>12435</v>
      </c>
      <c r="Z181" s="333" t="s">
        <v>8455</v>
      </c>
      <c r="AA181" s="330" t="s">
        <v>60</v>
      </c>
      <c r="AB181" s="341" t="s">
        <v>60</v>
      </c>
      <c r="AC181" s="332">
        <v>4.99</v>
      </c>
      <c r="AD181" s="341" t="s">
        <v>60</v>
      </c>
      <c r="AE181" s="341" t="s">
        <v>60</v>
      </c>
      <c r="AF181" s="338">
        <v>0.70799999999999996</v>
      </c>
      <c r="AG181" s="332">
        <v>77.349999999999994</v>
      </c>
      <c r="AH181" s="332">
        <v>93.42</v>
      </c>
      <c r="AI181" s="336">
        <v>110.9</v>
      </c>
      <c r="AJ181" s="332">
        <v>-2.65</v>
      </c>
      <c r="AK181" s="336">
        <v>41.4</v>
      </c>
      <c r="AL181" s="331" t="s">
        <v>8328</v>
      </c>
      <c r="AM181" s="331" t="s">
        <v>8329</v>
      </c>
      <c r="AN181" s="332">
        <v>82.35</v>
      </c>
      <c r="AO181" s="332">
        <v>72.22</v>
      </c>
      <c r="AP181" s="332">
        <v>116.28</v>
      </c>
    </row>
    <row r="182" spans="1:42" ht="348.75">
      <c r="A182" s="329">
        <v>44172</v>
      </c>
      <c r="B182" s="330" t="s">
        <v>3371</v>
      </c>
      <c r="C182" s="330" t="s">
        <v>60</v>
      </c>
      <c r="D182" s="331" t="s">
        <v>61</v>
      </c>
      <c r="E182" s="331" t="s">
        <v>67</v>
      </c>
      <c r="F182" s="332">
        <v>193.34</v>
      </c>
      <c r="G182" s="330" t="s">
        <v>3372</v>
      </c>
      <c r="H182" s="330" t="s">
        <v>60</v>
      </c>
      <c r="I182" s="331" t="s">
        <v>3373</v>
      </c>
      <c r="J182" s="329">
        <v>44172</v>
      </c>
      <c r="K182" s="333" t="s">
        <v>491</v>
      </c>
      <c r="L182" s="329">
        <v>44267</v>
      </c>
      <c r="M182" s="335" t="s">
        <v>12436</v>
      </c>
      <c r="N182" s="335" t="s">
        <v>60</v>
      </c>
      <c r="O182" s="335" t="s">
        <v>60</v>
      </c>
      <c r="P182" s="341" t="s">
        <v>60</v>
      </c>
      <c r="Q182" s="331" t="s">
        <v>8356</v>
      </c>
      <c r="R182" s="333" t="s">
        <v>12437</v>
      </c>
      <c r="S182" s="333" t="s">
        <v>12438</v>
      </c>
      <c r="T182" s="331" t="s">
        <v>6915</v>
      </c>
      <c r="U182" s="331" t="s">
        <v>11848</v>
      </c>
      <c r="V182" s="335" t="s">
        <v>12439</v>
      </c>
      <c r="W182" s="333" t="s">
        <v>10077</v>
      </c>
      <c r="X182" s="340">
        <v>2992.1</v>
      </c>
      <c r="Y182" s="335" t="s">
        <v>60</v>
      </c>
      <c r="Z182" s="333" t="s">
        <v>60</v>
      </c>
      <c r="AA182" s="330" t="s">
        <v>60</v>
      </c>
      <c r="AB182" s="332">
        <v>83.96</v>
      </c>
      <c r="AC182" s="332">
        <v>1.81</v>
      </c>
      <c r="AD182" s="332">
        <v>25.46</v>
      </c>
      <c r="AE182" s="341" t="s">
        <v>60</v>
      </c>
      <c r="AF182" s="338">
        <v>0.71199999999999997</v>
      </c>
      <c r="AG182" s="332">
        <v>201.19</v>
      </c>
      <c r="AH182" s="332">
        <v>108.3</v>
      </c>
      <c r="AI182" s="341" t="s">
        <v>60</v>
      </c>
      <c r="AJ182" s="341" t="s">
        <v>60</v>
      </c>
      <c r="AK182" s="341" t="s">
        <v>60</v>
      </c>
      <c r="AL182" s="331" t="s">
        <v>8328</v>
      </c>
      <c r="AM182" s="331" t="s">
        <v>8329</v>
      </c>
      <c r="AN182" s="332">
        <v>81.819999999999993</v>
      </c>
      <c r="AO182" s="332">
        <v>135.29</v>
      </c>
      <c r="AP182" s="332">
        <v>142.74</v>
      </c>
    </row>
    <row r="183" spans="1:42" ht="180">
      <c r="A183" s="329">
        <v>43957</v>
      </c>
      <c r="B183" s="330" t="s">
        <v>766</v>
      </c>
      <c r="C183" s="330" t="s">
        <v>767</v>
      </c>
      <c r="D183" s="331" t="s">
        <v>61</v>
      </c>
      <c r="E183" s="331" t="s">
        <v>67</v>
      </c>
      <c r="F183" s="332">
        <v>15.48</v>
      </c>
      <c r="G183" s="330" t="s">
        <v>60</v>
      </c>
      <c r="H183" s="330" t="s">
        <v>768</v>
      </c>
      <c r="I183" s="331" t="s">
        <v>769</v>
      </c>
      <c r="J183" s="329">
        <v>43957</v>
      </c>
      <c r="K183" s="333" t="s">
        <v>491</v>
      </c>
      <c r="L183" s="329">
        <v>44132</v>
      </c>
      <c r="M183" s="335" t="s">
        <v>8803</v>
      </c>
      <c r="N183" s="335" t="s">
        <v>8804</v>
      </c>
      <c r="O183" s="335" t="s">
        <v>8805</v>
      </c>
      <c r="P183" s="336">
        <v>10.199999999999999</v>
      </c>
      <c r="Q183" s="331" t="s">
        <v>8409</v>
      </c>
      <c r="R183" s="339" t="s">
        <v>8806</v>
      </c>
      <c r="S183" s="333" t="s">
        <v>8508</v>
      </c>
      <c r="T183" s="331" t="s">
        <v>6917</v>
      </c>
      <c r="U183" s="331" t="s">
        <v>492</v>
      </c>
      <c r="V183" s="335" t="s">
        <v>60</v>
      </c>
      <c r="W183" s="333" t="s">
        <v>60</v>
      </c>
      <c r="X183" s="330" t="s">
        <v>60</v>
      </c>
      <c r="Y183" s="335" t="s">
        <v>8807</v>
      </c>
      <c r="Z183" s="333" t="s">
        <v>8808</v>
      </c>
      <c r="AA183" s="330" t="s">
        <v>60</v>
      </c>
      <c r="AB183" s="341" t="s">
        <v>60</v>
      </c>
      <c r="AC183" s="338">
        <v>0.65500000000000003</v>
      </c>
      <c r="AD183" s="341" t="s">
        <v>60</v>
      </c>
      <c r="AE183" s="341" t="s">
        <v>60</v>
      </c>
      <c r="AF183" s="341" t="s">
        <v>60</v>
      </c>
      <c r="AG183" s="341" t="s">
        <v>60</v>
      </c>
      <c r="AH183" s="332">
        <v>20.64</v>
      </c>
      <c r="AI183" s="332">
        <v>1.08</v>
      </c>
      <c r="AJ183" s="332">
        <v>-3.29</v>
      </c>
      <c r="AK183" s="336">
        <v>25.5</v>
      </c>
      <c r="AL183" s="331" t="s">
        <v>8328</v>
      </c>
      <c r="AM183" s="331" t="s">
        <v>8329</v>
      </c>
      <c r="AN183" s="332">
        <v>81.819999999999993</v>
      </c>
      <c r="AO183" s="332">
        <v>81.819999999999993</v>
      </c>
      <c r="AP183" s="332">
        <v>35.590000000000003</v>
      </c>
    </row>
    <row r="184" spans="1:42" ht="337.5">
      <c r="A184" s="329">
        <v>44628</v>
      </c>
      <c r="B184" s="330" t="s">
        <v>3374</v>
      </c>
      <c r="C184" s="330" t="s">
        <v>60</v>
      </c>
      <c r="D184" s="331" t="s">
        <v>61</v>
      </c>
      <c r="E184" s="331" t="s">
        <v>67</v>
      </c>
      <c r="F184" s="332">
        <v>2542.64</v>
      </c>
      <c r="G184" s="330" t="s">
        <v>3375</v>
      </c>
      <c r="H184" s="330" t="s">
        <v>60</v>
      </c>
      <c r="I184" s="331" t="s">
        <v>3376</v>
      </c>
      <c r="J184" s="329">
        <v>44628</v>
      </c>
      <c r="K184" s="333" t="s">
        <v>491</v>
      </c>
      <c r="L184" s="329">
        <v>44740</v>
      </c>
      <c r="M184" s="335" t="s">
        <v>12440</v>
      </c>
      <c r="N184" s="335" t="s">
        <v>60</v>
      </c>
      <c r="O184" s="335" t="s">
        <v>60</v>
      </c>
      <c r="P184" s="341" t="s">
        <v>60</v>
      </c>
      <c r="Q184" s="331" t="s">
        <v>8884</v>
      </c>
      <c r="R184" s="339" t="s">
        <v>12441</v>
      </c>
      <c r="S184" s="333" t="s">
        <v>12442</v>
      </c>
      <c r="T184" s="331" t="s">
        <v>6921</v>
      </c>
      <c r="U184" s="331" t="s">
        <v>11848</v>
      </c>
      <c r="V184" s="335" t="s">
        <v>12443</v>
      </c>
      <c r="W184" s="333" t="s">
        <v>12444</v>
      </c>
      <c r="X184" s="330" t="s">
        <v>60</v>
      </c>
      <c r="Y184" s="335" t="s">
        <v>60</v>
      </c>
      <c r="Z184" s="333" t="s">
        <v>60</v>
      </c>
      <c r="AA184" s="330" t="s">
        <v>60</v>
      </c>
      <c r="AB184" s="332">
        <v>28.41</v>
      </c>
      <c r="AC184" s="332">
        <v>5.7</v>
      </c>
      <c r="AD184" s="332">
        <v>11.26</v>
      </c>
      <c r="AE184" s="332">
        <v>15.74</v>
      </c>
      <c r="AF184" s="332">
        <v>1.64</v>
      </c>
      <c r="AG184" s="332">
        <v>2516.35</v>
      </c>
      <c r="AH184" s="332">
        <v>1926.57</v>
      </c>
      <c r="AI184" s="336">
        <v>1592.3</v>
      </c>
      <c r="AJ184" s="332">
        <v>-7.93</v>
      </c>
      <c r="AK184" s="336">
        <v>1333.8</v>
      </c>
      <c r="AL184" s="331" t="s">
        <v>8328</v>
      </c>
      <c r="AM184" s="331" t="s">
        <v>8329</v>
      </c>
      <c r="AN184" s="332">
        <v>81.78</v>
      </c>
      <c r="AO184" s="332">
        <v>74.040000000000006</v>
      </c>
      <c r="AP184" s="332">
        <v>63.64</v>
      </c>
    </row>
    <row r="185" spans="1:42" ht="101.25">
      <c r="A185" s="329">
        <v>44629</v>
      </c>
      <c r="B185" s="330" t="s">
        <v>3377</v>
      </c>
      <c r="C185" s="330" t="s">
        <v>60</v>
      </c>
      <c r="D185" s="331" t="s">
        <v>61</v>
      </c>
      <c r="E185" s="331" t="s">
        <v>67</v>
      </c>
      <c r="F185" s="332">
        <v>29</v>
      </c>
      <c r="G185" s="330" t="s">
        <v>3378</v>
      </c>
      <c r="H185" s="330" t="s">
        <v>60</v>
      </c>
      <c r="I185" s="331" t="s">
        <v>3379</v>
      </c>
      <c r="J185" s="329">
        <v>44629</v>
      </c>
      <c r="K185" s="333" t="s">
        <v>491</v>
      </c>
      <c r="L185" s="329">
        <v>44659</v>
      </c>
      <c r="M185" s="335" t="s">
        <v>12445</v>
      </c>
      <c r="N185" s="335" t="s">
        <v>60</v>
      </c>
      <c r="O185" s="335" t="s">
        <v>60</v>
      </c>
      <c r="P185" s="341" t="s">
        <v>60</v>
      </c>
      <c r="Q185" s="331" t="s">
        <v>8876</v>
      </c>
      <c r="R185" s="333" t="s">
        <v>12446</v>
      </c>
      <c r="S185" s="333" t="s">
        <v>12447</v>
      </c>
      <c r="T185" s="331" t="s">
        <v>6921</v>
      </c>
      <c r="U185" s="331" t="s">
        <v>11848</v>
      </c>
      <c r="V185" s="335" t="s">
        <v>12448</v>
      </c>
      <c r="W185" s="333" t="s">
        <v>12092</v>
      </c>
      <c r="X185" s="330" t="s">
        <v>60</v>
      </c>
      <c r="Y185" s="335" t="s">
        <v>60</v>
      </c>
      <c r="Z185" s="333" t="s">
        <v>60</v>
      </c>
      <c r="AA185" s="330" t="s">
        <v>60</v>
      </c>
      <c r="AB185" s="341" t="s">
        <v>60</v>
      </c>
      <c r="AC185" s="341" t="s">
        <v>60</v>
      </c>
      <c r="AD185" s="341" t="s">
        <v>60</v>
      </c>
      <c r="AE185" s="341" t="s">
        <v>60</v>
      </c>
      <c r="AF185" s="341" t="s">
        <v>60</v>
      </c>
      <c r="AG185" s="341" t="s">
        <v>60</v>
      </c>
      <c r="AH185" s="332">
        <v>29</v>
      </c>
      <c r="AI185" s="341" t="s">
        <v>60</v>
      </c>
      <c r="AJ185" s="341" t="s">
        <v>60</v>
      </c>
      <c r="AK185" s="341" t="s">
        <v>60</v>
      </c>
      <c r="AL185" s="331" t="s">
        <v>8328</v>
      </c>
      <c r="AM185" s="331" t="s">
        <v>8329</v>
      </c>
      <c r="AN185" s="332">
        <v>81.72</v>
      </c>
      <c r="AO185" s="332">
        <v>81.72</v>
      </c>
      <c r="AP185" s="332">
        <v>81.72</v>
      </c>
    </row>
    <row r="186" spans="1:42" ht="157.5">
      <c r="A186" s="329">
        <v>44601</v>
      </c>
      <c r="B186" s="330" t="s">
        <v>3380</v>
      </c>
      <c r="C186" s="330" t="s">
        <v>60</v>
      </c>
      <c r="D186" s="331" t="s">
        <v>61</v>
      </c>
      <c r="E186" s="331" t="s">
        <v>67</v>
      </c>
      <c r="F186" s="332">
        <v>1383.82</v>
      </c>
      <c r="G186" s="330" t="s">
        <v>3381</v>
      </c>
      <c r="H186" s="330" t="s">
        <v>60</v>
      </c>
      <c r="I186" s="331" t="s">
        <v>3382</v>
      </c>
      <c r="J186" s="329">
        <v>44601</v>
      </c>
      <c r="K186" s="333" t="s">
        <v>491</v>
      </c>
      <c r="L186" s="329">
        <v>44777</v>
      </c>
      <c r="M186" s="335" t="s">
        <v>12449</v>
      </c>
      <c r="N186" s="335" t="s">
        <v>12450</v>
      </c>
      <c r="O186" s="335" t="s">
        <v>12451</v>
      </c>
      <c r="P186" s="341" t="s">
        <v>60</v>
      </c>
      <c r="Q186" s="331" t="s">
        <v>12452</v>
      </c>
      <c r="R186" s="333" t="s">
        <v>12453</v>
      </c>
      <c r="S186" s="333" t="s">
        <v>12098</v>
      </c>
      <c r="T186" s="331" t="s">
        <v>6915</v>
      </c>
      <c r="U186" s="331" t="s">
        <v>11848</v>
      </c>
      <c r="V186" s="335" t="s">
        <v>12454</v>
      </c>
      <c r="W186" s="333" t="s">
        <v>12455</v>
      </c>
      <c r="X186" s="330" t="s">
        <v>60</v>
      </c>
      <c r="Y186" s="335" t="s">
        <v>60</v>
      </c>
      <c r="Z186" s="333" t="s">
        <v>60</v>
      </c>
      <c r="AA186" s="330" t="s">
        <v>60</v>
      </c>
      <c r="AB186" s="332">
        <v>50.02</v>
      </c>
      <c r="AC186" s="341" t="s">
        <v>60</v>
      </c>
      <c r="AD186" s="332">
        <v>6.78</v>
      </c>
      <c r="AE186" s="332">
        <v>19.36</v>
      </c>
      <c r="AF186" s="338">
        <v>0.94199999999999995</v>
      </c>
      <c r="AG186" s="332">
        <v>1273.77</v>
      </c>
      <c r="AH186" s="332">
        <v>760.37</v>
      </c>
      <c r="AI186" s="336">
        <v>1352.5</v>
      </c>
      <c r="AJ186" s="336">
        <v>15.2</v>
      </c>
      <c r="AK186" s="336">
        <v>1258.4000000000001</v>
      </c>
      <c r="AL186" s="331" t="s">
        <v>8328</v>
      </c>
      <c r="AM186" s="331" t="s">
        <v>8329</v>
      </c>
      <c r="AN186" s="332">
        <v>81.489999999999995</v>
      </c>
      <c r="AO186" s="332">
        <v>109.66</v>
      </c>
      <c r="AP186" s="332">
        <v>95.5</v>
      </c>
    </row>
    <row r="187" spans="1:42" ht="123.75">
      <c r="A187" s="329">
        <v>44403</v>
      </c>
      <c r="B187" s="330" t="s">
        <v>3383</v>
      </c>
      <c r="C187" s="330" t="s">
        <v>3384</v>
      </c>
      <c r="D187" s="331" t="s">
        <v>61</v>
      </c>
      <c r="E187" s="331" t="s">
        <v>67</v>
      </c>
      <c r="F187" s="332">
        <v>4071.62</v>
      </c>
      <c r="G187" s="330" t="s">
        <v>3385</v>
      </c>
      <c r="H187" s="330" t="s">
        <v>60</v>
      </c>
      <c r="I187" s="331" t="s">
        <v>3386</v>
      </c>
      <c r="J187" s="329">
        <v>44403</v>
      </c>
      <c r="K187" s="333" t="s">
        <v>491</v>
      </c>
      <c r="L187" s="329">
        <v>44546</v>
      </c>
      <c r="M187" s="335" t="s">
        <v>12456</v>
      </c>
      <c r="N187" s="335" t="s">
        <v>60</v>
      </c>
      <c r="O187" s="335" t="s">
        <v>60</v>
      </c>
      <c r="P187" s="341" t="s">
        <v>60</v>
      </c>
      <c r="Q187" s="331" t="s">
        <v>12457</v>
      </c>
      <c r="R187" s="333" t="s">
        <v>12458</v>
      </c>
      <c r="S187" s="333" t="s">
        <v>9401</v>
      </c>
      <c r="T187" s="331" t="s">
        <v>6921</v>
      </c>
      <c r="U187" s="331" t="s">
        <v>12459</v>
      </c>
      <c r="V187" s="335" t="s">
        <v>12460</v>
      </c>
      <c r="W187" s="333" t="s">
        <v>9417</v>
      </c>
      <c r="X187" s="340">
        <v>3852.3</v>
      </c>
      <c r="Y187" s="335" t="s">
        <v>60</v>
      </c>
      <c r="Z187" s="333" t="s">
        <v>60</v>
      </c>
      <c r="AA187" s="330" t="s">
        <v>60</v>
      </c>
      <c r="AB187" s="341" t="s">
        <v>60</v>
      </c>
      <c r="AC187" s="332">
        <v>2.17</v>
      </c>
      <c r="AD187" s="332">
        <v>27.76</v>
      </c>
      <c r="AE187" s="332">
        <v>299.56</v>
      </c>
      <c r="AF187" s="332">
        <v>12.17</v>
      </c>
      <c r="AG187" s="332">
        <v>4071.62</v>
      </c>
      <c r="AH187" s="332">
        <v>1996.31</v>
      </c>
      <c r="AI187" s="341" t="s">
        <v>60</v>
      </c>
      <c r="AJ187" s="341" t="s">
        <v>60</v>
      </c>
      <c r="AK187" s="341" t="s">
        <v>60</v>
      </c>
      <c r="AL187" s="331" t="s">
        <v>8328</v>
      </c>
      <c r="AM187" s="331" t="s">
        <v>8329</v>
      </c>
      <c r="AN187" s="332">
        <v>80.819999999999993</v>
      </c>
      <c r="AO187" s="332">
        <v>79.739999999999995</v>
      </c>
      <c r="AP187" s="332">
        <v>79.739999999999995</v>
      </c>
    </row>
    <row r="188" spans="1:42" ht="315">
      <c r="A188" s="329">
        <v>44511</v>
      </c>
      <c r="B188" s="330" t="s">
        <v>3387</v>
      </c>
      <c r="C188" s="330" t="s">
        <v>60</v>
      </c>
      <c r="D188" s="331" t="s">
        <v>61</v>
      </c>
      <c r="E188" s="331" t="s">
        <v>67</v>
      </c>
      <c r="F188" s="332">
        <v>12.09</v>
      </c>
      <c r="G188" s="330" t="s">
        <v>3388</v>
      </c>
      <c r="H188" s="330" t="s">
        <v>3308</v>
      </c>
      <c r="I188" s="331" t="s">
        <v>3389</v>
      </c>
      <c r="J188" s="329">
        <v>44511</v>
      </c>
      <c r="K188" s="333" t="s">
        <v>491</v>
      </c>
      <c r="L188" s="329">
        <v>44545</v>
      </c>
      <c r="M188" s="335" t="s">
        <v>12461</v>
      </c>
      <c r="N188" s="335" t="s">
        <v>60</v>
      </c>
      <c r="O188" s="335" t="s">
        <v>60</v>
      </c>
      <c r="P188" s="341" t="s">
        <v>60</v>
      </c>
      <c r="Q188" s="331" t="s">
        <v>11604</v>
      </c>
      <c r="R188" s="339" t="s">
        <v>12462</v>
      </c>
      <c r="S188" s="333" t="s">
        <v>12463</v>
      </c>
      <c r="T188" s="331" t="s">
        <v>6921</v>
      </c>
      <c r="U188" s="331" t="s">
        <v>11848</v>
      </c>
      <c r="V188" s="335" t="s">
        <v>12464</v>
      </c>
      <c r="W188" s="333" t="s">
        <v>8629</v>
      </c>
      <c r="X188" s="330" t="s">
        <v>60</v>
      </c>
      <c r="Y188" s="335" t="s">
        <v>12352</v>
      </c>
      <c r="Z188" s="333" t="s">
        <v>12353</v>
      </c>
      <c r="AA188" s="330" t="s">
        <v>60</v>
      </c>
      <c r="AB188" s="332">
        <v>8.2899999999999991</v>
      </c>
      <c r="AC188" s="332">
        <v>1.95</v>
      </c>
      <c r="AD188" s="332">
        <v>7.06</v>
      </c>
      <c r="AE188" s="332">
        <v>10.28</v>
      </c>
      <c r="AF188" s="338">
        <v>0.626</v>
      </c>
      <c r="AG188" s="332">
        <v>9.09</v>
      </c>
      <c r="AH188" s="332">
        <v>10.92</v>
      </c>
      <c r="AI188" s="341" t="s">
        <v>60</v>
      </c>
      <c r="AJ188" s="341" t="s">
        <v>60</v>
      </c>
      <c r="AK188" s="341" t="s">
        <v>60</v>
      </c>
      <c r="AL188" s="331" t="s">
        <v>8328</v>
      </c>
      <c r="AM188" s="331" t="s">
        <v>8329</v>
      </c>
      <c r="AN188" s="332">
        <v>80</v>
      </c>
      <c r="AO188" s="332">
        <v>80</v>
      </c>
      <c r="AP188" s="332">
        <v>50</v>
      </c>
    </row>
    <row r="189" spans="1:42" ht="409.5">
      <c r="A189" s="329">
        <v>44180</v>
      </c>
      <c r="B189" s="330" t="s">
        <v>3390</v>
      </c>
      <c r="C189" s="330" t="s">
        <v>60</v>
      </c>
      <c r="D189" s="331" t="s">
        <v>61</v>
      </c>
      <c r="E189" s="331" t="s">
        <v>67</v>
      </c>
      <c r="F189" s="332">
        <v>1068.79</v>
      </c>
      <c r="G189" s="330" t="s">
        <v>3155</v>
      </c>
      <c r="H189" s="330" t="s">
        <v>3391</v>
      </c>
      <c r="I189" s="331" t="s">
        <v>3392</v>
      </c>
      <c r="J189" s="329">
        <v>44180</v>
      </c>
      <c r="K189" s="333" t="s">
        <v>491</v>
      </c>
      <c r="L189" s="329">
        <v>44218</v>
      </c>
      <c r="M189" s="335" t="s">
        <v>12465</v>
      </c>
      <c r="N189" s="335" t="s">
        <v>60</v>
      </c>
      <c r="O189" s="335" t="s">
        <v>60</v>
      </c>
      <c r="P189" s="341" t="s">
        <v>60</v>
      </c>
      <c r="Q189" s="331" t="s">
        <v>8547</v>
      </c>
      <c r="R189" s="333" t="s">
        <v>9711</v>
      </c>
      <c r="S189" s="333" t="s">
        <v>9861</v>
      </c>
      <c r="T189" s="331" t="s">
        <v>6921</v>
      </c>
      <c r="U189" s="331" t="s">
        <v>11848</v>
      </c>
      <c r="V189" s="335" t="s">
        <v>8557</v>
      </c>
      <c r="W189" s="339" t="s">
        <v>8558</v>
      </c>
      <c r="X189" s="340">
        <v>347546.6</v>
      </c>
      <c r="Y189" s="335" t="s">
        <v>12466</v>
      </c>
      <c r="Z189" s="339" t="s">
        <v>12467</v>
      </c>
      <c r="AA189" s="330" t="s">
        <v>60</v>
      </c>
      <c r="AB189" s="341" t="s">
        <v>60</v>
      </c>
      <c r="AC189" s="332">
        <v>6.95</v>
      </c>
      <c r="AD189" s="341" t="s">
        <v>60</v>
      </c>
      <c r="AE189" s="341" t="s">
        <v>60</v>
      </c>
      <c r="AF189" s="341" t="s">
        <v>60</v>
      </c>
      <c r="AG189" s="332">
        <v>977.3</v>
      </c>
      <c r="AH189" s="332">
        <v>782.69</v>
      </c>
      <c r="AI189" s="342">
        <v>0</v>
      </c>
      <c r="AJ189" s="336">
        <v>-77.099999999999994</v>
      </c>
      <c r="AK189" s="336">
        <v>187.1</v>
      </c>
      <c r="AL189" s="331" t="s">
        <v>8328</v>
      </c>
      <c r="AM189" s="331" t="s">
        <v>8329</v>
      </c>
      <c r="AN189" s="332">
        <v>80</v>
      </c>
      <c r="AO189" s="332">
        <v>105.67</v>
      </c>
      <c r="AP189" s="332">
        <v>130.53</v>
      </c>
    </row>
    <row r="190" spans="1:42" ht="409.5">
      <c r="A190" s="329">
        <v>44518</v>
      </c>
      <c r="B190" s="330" t="s">
        <v>184</v>
      </c>
      <c r="C190" s="330" t="s">
        <v>60</v>
      </c>
      <c r="D190" s="331" t="s">
        <v>61</v>
      </c>
      <c r="E190" s="331" t="s">
        <v>67</v>
      </c>
      <c r="F190" s="332">
        <v>3211.34</v>
      </c>
      <c r="G190" s="330" t="s">
        <v>185</v>
      </c>
      <c r="H190" s="330" t="s">
        <v>186</v>
      </c>
      <c r="I190" s="331" t="s">
        <v>187</v>
      </c>
      <c r="J190" s="329">
        <v>44518</v>
      </c>
      <c r="K190" s="333" t="s">
        <v>491</v>
      </c>
      <c r="L190" s="329">
        <v>44558</v>
      </c>
      <c r="M190" s="335" t="s">
        <v>12468</v>
      </c>
      <c r="N190" s="335" t="s">
        <v>60</v>
      </c>
      <c r="O190" s="335" t="s">
        <v>60</v>
      </c>
      <c r="P190" s="341" t="s">
        <v>60</v>
      </c>
      <c r="Q190" s="331" t="s">
        <v>8547</v>
      </c>
      <c r="R190" s="333" t="s">
        <v>12469</v>
      </c>
      <c r="S190" s="333" t="s">
        <v>10849</v>
      </c>
      <c r="T190" s="331" t="s">
        <v>6921</v>
      </c>
      <c r="U190" s="331" t="s">
        <v>11848</v>
      </c>
      <c r="V190" s="335" t="s">
        <v>12470</v>
      </c>
      <c r="W190" s="333" t="s">
        <v>12471</v>
      </c>
      <c r="X190" s="340">
        <v>270880.7</v>
      </c>
      <c r="Y190" s="335" t="s">
        <v>12472</v>
      </c>
      <c r="Z190" s="339" t="s">
        <v>12473</v>
      </c>
      <c r="AA190" s="330" t="s">
        <v>60</v>
      </c>
      <c r="AB190" s="341" t="s">
        <v>60</v>
      </c>
      <c r="AC190" s="332">
        <v>27.36</v>
      </c>
      <c r="AD190" s="341" t="s">
        <v>60</v>
      </c>
      <c r="AE190" s="341" t="s">
        <v>60</v>
      </c>
      <c r="AF190" s="332">
        <v>14.18</v>
      </c>
      <c r="AG190" s="332">
        <v>2734.37</v>
      </c>
      <c r="AH190" s="332">
        <v>2945.49</v>
      </c>
      <c r="AI190" s="336">
        <v>192.9</v>
      </c>
      <c r="AJ190" s="336">
        <v>-124.4</v>
      </c>
      <c r="AK190" s="336">
        <v>707.8</v>
      </c>
      <c r="AL190" s="331" t="s">
        <v>8328</v>
      </c>
      <c r="AM190" s="331" t="s">
        <v>8329</v>
      </c>
      <c r="AN190" s="332">
        <v>79.75</v>
      </c>
      <c r="AO190" s="332">
        <v>72.760000000000005</v>
      </c>
      <c r="AP190" s="332">
        <v>83.28</v>
      </c>
    </row>
    <row r="191" spans="1:42" ht="409.5">
      <c r="A191" s="329">
        <v>44316</v>
      </c>
      <c r="B191" s="330" t="s">
        <v>3393</v>
      </c>
      <c r="C191" s="330" t="s">
        <v>60</v>
      </c>
      <c r="D191" s="331" t="s">
        <v>61</v>
      </c>
      <c r="E191" s="331" t="s">
        <v>67</v>
      </c>
      <c r="F191" s="332">
        <v>181.24</v>
      </c>
      <c r="G191" s="330" t="s">
        <v>3394</v>
      </c>
      <c r="H191" s="330" t="s">
        <v>3395</v>
      </c>
      <c r="I191" s="331" t="s">
        <v>3396</v>
      </c>
      <c r="J191" s="329">
        <v>44316</v>
      </c>
      <c r="K191" s="333" t="s">
        <v>491</v>
      </c>
      <c r="L191" s="329">
        <v>44404</v>
      </c>
      <c r="M191" s="335" t="s">
        <v>12474</v>
      </c>
      <c r="N191" s="335" t="s">
        <v>60</v>
      </c>
      <c r="O191" s="335" t="s">
        <v>60</v>
      </c>
      <c r="P191" s="341" t="s">
        <v>60</v>
      </c>
      <c r="Q191" s="331" t="s">
        <v>8469</v>
      </c>
      <c r="R191" s="339" t="s">
        <v>12475</v>
      </c>
      <c r="S191" s="333" t="s">
        <v>9449</v>
      </c>
      <c r="T191" s="331" t="s">
        <v>6915</v>
      </c>
      <c r="U191" s="331" t="s">
        <v>11848</v>
      </c>
      <c r="V191" s="335" t="s">
        <v>12476</v>
      </c>
      <c r="W191" s="339" t="s">
        <v>12477</v>
      </c>
      <c r="X191" s="330" t="s">
        <v>60</v>
      </c>
      <c r="Y191" s="335" t="s">
        <v>12478</v>
      </c>
      <c r="Z191" s="339" t="s">
        <v>12479</v>
      </c>
      <c r="AA191" s="330" t="s">
        <v>60</v>
      </c>
      <c r="AB191" s="341" t="s">
        <v>60</v>
      </c>
      <c r="AC191" s="332">
        <v>1.72</v>
      </c>
      <c r="AD191" s="341" t="s">
        <v>60</v>
      </c>
      <c r="AE191" s="341" t="s">
        <v>60</v>
      </c>
      <c r="AF191" s="332">
        <v>2.66</v>
      </c>
      <c r="AG191" s="332">
        <v>177.08</v>
      </c>
      <c r="AH191" s="332">
        <v>107.17</v>
      </c>
      <c r="AI191" s="341" t="s">
        <v>60</v>
      </c>
      <c r="AJ191" s="341" t="s">
        <v>60</v>
      </c>
      <c r="AK191" s="336">
        <v>199.2</v>
      </c>
      <c r="AL191" s="331" t="s">
        <v>8328</v>
      </c>
      <c r="AM191" s="331" t="s">
        <v>8329</v>
      </c>
      <c r="AN191" s="332">
        <v>79.430000000000007</v>
      </c>
      <c r="AO191" s="332">
        <v>64.84</v>
      </c>
      <c r="AP191" s="332">
        <v>76.47</v>
      </c>
    </row>
    <row r="192" spans="1:42" ht="337.5">
      <c r="A192" s="329">
        <v>44447</v>
      </c>
      <c r="B192" s="330" t="s">
        <v>3397</v>
      </c>
      <c r="C192" s="330" t="s">
        <v>3398</v>
      </c>
      <c r="D192" s="331" t="s">
        <v>61</v>
      </c>
      <c r="E192" s="331" t="s">
        <v>67</v>
      </c>
      <c r="F192" s="332">
        <v>1783.95</v>
      </c>
      <c r="G192" s="330" t="s">
        <v>3399</v>
      </c>
      <c r="H192" s="330" t="s">
        <v>60</v>
      </c>
      <c r="I192" s="331" t="s">
        <v>3400</v>
      </c>
      <c r="J192" s="329">
        <v>44447</v>
      </c>
      <c r="K192" s="333" t="s">
        <v>491</v>
      </c>
      <c r="L192" s="329">
        <v>44509</v>
      </c>
      <c r="M192" s="335" t="s">
        <v>12480</v>
      </c>
      <c r="N192" s="335" t="s">
        <v>60</v>
      </c>
      <c r="O192" s="335" t="s">
        <v>60</v>
      </c>
      <c r="P192" s="341" t="s">
        <v>60</v>
      </c>
      <c r="Q192" s="331" t="s">
        <v>8547</v>
      </c>
      <c r="R192" s="333" t="s">
        <v>12481</v>
      </c>
      <c r="S192" s="333" t="s">
        <v>9861</v>
      </c>
      <c r="T192" s="331" t="s">
        <v>6921</v>
      </c>
      <c r="U192" s="331" t="s">
        <v>11848</v>
      </c>
      <c r="V192" s="335" t="s">
        <v>12482</v>
      </c>
      <c r="W192" s="333" t="s">
        <v>9106</v>
      </c>
      <c r="X192" s="340">
        <v>114454.2</v>
      </c>
      <c r="Y192" s="335" t="s">
        <v>60</v>
      </c>
      <c r="Z192" s="333" t="s">
        <v>60</v>
      </c>
      <c r="AA192" s="330" t="s">
        <v>60</v>
      </c>
      <c r="AB192" s="341" t="s">
        <v>60</v>
      </c>
      <c r="AC192" s="341" t="s">
        <v>60</v>
      </c>
      <c r="AD192" s="341" t="s">
        <v>60</v>
      </c>
      <c r="AE192" s="341" t="s">
        <v>60</v>
      </c>
      <c r="AF192" s="341" t="s">
        <v>60</v>
      </c>
      <c r="AG192" s="332">
        <v>1783.95</v>
      </c>
      <c r="AH192" s="332">
        <v>1646.65</v>
      </c>
      <c r="AI192" s="336">
        <v>16.100000000000001</v>
      </c>
      <c r="AJ192" s="336">
        <v>-120.2</v>
      </c>
      <c r="AK192" s="336">
        <v>162.69999999999999</v>
      </c>
      <c r="AL192" s="331" t="s">
        <v>8328</v>
      </c>
      <c r="AM192" s="331" t="s">
        <v>8329</v>
      </c>
      <c r="AN192" s="332">
        <v>79.25</v>
      </c>
      <c r="AO192" s="332">
        <v>74.95</v>
      </c>
      <c r="AP192" s="332">
        <v>95.88</v>
      </c>
    </row>
    <row r="193" spans="1:42" ht="409.5">
      <c r="A193" s="329">
        <v>43983</v>
      </c>
      <c r="B193" s="330" t="s">
        <v>3401</v>
      </c>
      <c r="C193" s="330" t="s">
        <v>60</v>
      </c>
      <c r="D193" s="331" t="s">
        <v>61</v>
      </c>
      <c r="E193" s="331" t="s">
        <v>67</v>
      </c>
      <c r="F193" s="332">
        <v>81.3</v>
      </c>
      <c r="G193" s="330" t="s">
        <v>3402</v>
      </c>
      <c r="H193" s="330" t="s">
        <v>3403</v>
      </c>
      <c r="I193" s="331" t="s">
        <v>3404</v>
      </c>
      <c r="J193" s="329">
        <v>43983</v>
      </c>
      <c r="K193" s="333" t="s">
        <v>491</v>
      </c>
      <c r="L193" s="329">
        <v>44141</v>
      </c>
      <c r="M193" s="335" t="s">
        <v>12483</v>
      </c>
      <c r="N193" s="335" t="s">
        <v>60</v>
      </c>
      <c r="O193" s="335" t="s">
        <v>60</v>
      </c>
      <c r="P193" s="341" t="s">
        <v>60</v>
      </c>
      <c r="Q193" s="331" t="s">
        <v>10445</v>
      </c>
      <c r="R193" s="333" t="s">
        <v>10581</v>
      </c>
      <c r="S193" s="333" t="s">
        <v>8742</v>
      </c>
      <c r="T193" s="331" t="s">
        <v>6917</v>
      </c>
      <c r="U193" s="331" t="s">
        <v>11848</v>
      </c>
      <c r="V193" s="335" t="s">
        <v>12484</v>
      </c>
      <c r="W193" s="333" t="s">
        <v>12485</v>
      </c>
      <c r="X193" s="340">
        <v>1165.7</v>
      </c>
      <c r="Y193" s="335" t="s">
        <v>12486</v>
      </c>
      <c r="Z193" s="339" t="s">
        <v>12487</v>
      </c>
      <c r="AA193" s="330" t="s">
        <v>60</v>
      </c>
      <c r="AB193" s="341" t="s">
        <v>60</v>
      </c>
      <c r="AC193" s="332">
        <v>1.72</v>
      </c>
      <c r="AD193" s="341" t="s">
        <v>60</v>
      </c>
      <c r="AE193" s="341" t="s">
        <v>60</v>
      </c>
      <c r="AF193" s="341" t="s">
        <v>60</v>
      </c>
      <c r="AG193" s="341" t="s">
        <v>60</v>
      </c>
      <c r="AH193" s="332">
        <v>81.3</v>
      </c>
      <c r="AI193" s="341" t="s">
        <v>60</v>
      </c>
      <c r="AJ193" s="341" t="s">
        <v>60</v>
      </c>
      <c r="AK193" s="341" t="s">
        <v>60</v>
      </c>
      <c r="AL193" s="331" t="s">
        <v>8328</v>
      </c>
      <c r="AM193" s="331" t="s">
        <v>8329</v>
      </c>
      <c r="AN193" s="332">
        <v>79.17</v>
      </c>
      <c r="AO193" s="332">
        <v>104.76</v>
      </c>
      <c r="AP193" s="332">
        <v>91.11</v>
      </c>
    </row>
    <row r="194" spans="1:42" ht="409.5">
      <c r="A194" s="329">
        <v>44321</v>
      </c>
      <c r="B194" s="330" t="s">
        <v>3405</v>
      </c>
      <c r="C194" s="330" t="s">
        <v>60</v>
      </c>
      <c r="D194" s="331" t="s">
        <v>61</v>
      </c>
      <c r="E194" s="331" t="s">
        <v>67</v>
      </c>
      <c r="F194" s="332">
        <v>213.44</v>
      </c>
      <c r="G194" s="330" t="s">
        <v>3406</v>
      </c>
      <c r="H194" s="330" t="s">
        <v>3407</v>
      </c>
      <c r="I194" s="331" t="s">
        <v>3408</v>
      </c>
      <c r="J194" s="329">
        <v>44321</v>
      </c>
      <c r="K194" s="333" t="s">
        <v>491</v>
      </c>
      <c r="L194" s="329">
        <v>44413</v>
      </c>
      <c r="M194" s="335" t="s">
        <v>12488</v>
      </c>
      <c r="N194" s="335" t="s">
        <v>60</v>
      </c>
      <c r="O194" s="335" t="s">
        <v>60</v>
      </c>
      <c r="P194" s="341" t="s">
        <v>60</v>
      </c>
      <c r="Q194" s="331" t="s">
        <v>8331</v>
      </c>
      <c r="R194" s="333" t="s">
        <v>12489</v>
      </c>
      <c r="S194" s="333" t="s">
        <v>10849</v>
      </c>
      <c r="T194" s="331" t="s">
        <v>6921</v>
      </c>
      <c r="U194" s="331" t="s">
        <v>11848</v>
      </c>
      <c r="V194" s="335" t="s">
        <v>12490</v>
      </c>
      <c r="W194" s="333" t="s">
        <v>12491</v>
      </c>
      <c r="X194" s="340">
        <v>449.1</v>
      </c>
      <c r="Y194" s="335" t="s">
        <v>12492</v>
      </c>
      <c r="Z194" s="339" t="s">
        <v>12493</v>
      </c>
      <c r="AA194" s="330" t="s">
        <v>60</v>
      </c>
      <c r="AB194" s="341" t="s">
        <v>60</v>
      </c>
      <c r="AC194" s="332">
        <v>4.71</v>
      </c>
      <c r="AD194" s="341" t="s">
        <v>60</v>
      </c>
      <c r="AE194" s="341" t="s">
        <v>60</v>
      </c>
      <c r="AF194" s="332">
        <v>70.44</v>
      </c>
      <c r="AG194" s="332">
        <v>213.44</v>
      </c>
      <c r="AH194" s="332">
        <v>294.98</v>
      </c>
      <c r="AI194" s="332">
        <v>6.96</v>
      </c>
      <c r="AJ194" s="336">
        <v>-88.7</v>
      </c>
      <c r="AK194" s="336">
        <v>176.3</v>
      </c>
      <c r="AL194" s="331" t="s">
        <v>8328</v>
      </c>
      <c r="AM194" s="331" t="s">
        <v>8329</v>
      </c>
      <c r="AN194" s="332">
        <v>79.040000000000006</v>
      </c>
      <c r="AO194" s="332">
        <v>64.55</v>
      </c>
      <c r="AP194" s="332">
        <v>66.709999999999994</v>
      </c>
    </row>
    <row r="195" spans="1:42" ht="202.5">
      <c r="A195" s="329">
        <v>44580</v>
      </c>
      <c r="B195" s="330" t="s">
        <v>3409</v>
      </c>
      <c r="C195" s="330" t="s">
        <v>60</v>
      </c>
      <c r="D195" s="331" t="s">
        <v>61</v>
      </c>
      <c r="E195" s="331" t="s">
        <v>67</v>
      </c>
      <c r="F195" s="332">
        <v>1880.25</v>
      </c>
      <c r="G195" s="330" t="s">
        <v>3410</v>
      </c>
      <c r="H195" s="330" t="s">
        <v>60</v>
      </c>
      <c r="I195" s="331" t="s">
        <v>3411</v>
      </c>
      <c r="J195" s="329">
        <v>44580</v>
      </c>
      <c r="K195" s="333" t="s">
        <v>491</v>
      </c>
      <c r="L195" s="329">
        <v>44624</v>
      </c>
      <c r="M195" s="335" t="s">
        <v>12494</v>
      </c>
      <c r="N195" s="335" t="s">
        <v>12495</v>
      </c>
      <c r="O195" s="335" t="s">
        <v>12496</v>
      </c>
      <c r="P195" s="341" t="s">
        <v>60</v>
      </c>
      <c r="Q195" s="331" t="s">
        <v>8331</v>
      </c>
      <c r="R195" s="333" t="s">
        <v>12497</v>
      </c>
      <c r="S195" s="333" t="s">
        <v>12090</v>
      </c>
      <c r="T195" s="331" t="s">
        <v>6921</v>
      </c>
      <c r="U195" s="331" t="s">
        <v>11848</v>
      </c>
      <c r="V195" s="335" t="s">
        <v>12498</v>
      </c>
      <c r="W195" s="333" t="s">
        <v>10441</v>
      </c>
      <c r="X195" s="330" t="s">
        <v>60</v>
      </c>
      <c r="Y195" s="335" t="s">
        <v>60</v>
      </c>
      <c r="Z195" s="333" t="s">
        <v>60</v>
      </c>
      <c r="AA195" s="330" t="s">
        <v>60</v>
      </c>
      <c r="AB195" s="341" t="s">
        <v>60</v>
      </c>
      <c r="AC195" s="332">
        <v>8.31</v>
      </c>
      <c r="AD195" s="341" t="s">
        <v>60</v>
      </c>
      <c r="AE195" s="341" t="s">
        <v>60</v>
      </c>
      <c r="AF195" s="332">
        <v>19.32</v>
      </c>
      <c r="AG195" s="332">
        <v>1578.53</v>
      </c>
      <c r="AH195" s="332">
        <v>1487.98</v>
      </c>
      <c r="AI195" s="336">
        <v>81.7</v>
      </c>
      <c r="AJ195" s="336">
        <v>-227.4</v>
      </c>
      <c r="AK195" s="336">
        <v>468.5</v>
      </c>
      <c r="AL195" s="331" t="s">
        <v>8328</v>
      </c>
      <c r="AM195" s="331" t="s">
        <v>8329</v>
      </c>
      <c r="AN195" s="332">
        <v>79.03</v>
      </c>
      <c r="AO195" s="332">
        <v>80.06</v>
      </c>
      <c r="AP195" s="332">
        <v>87.54</v>
      </c>
    </row>
    <row r="196" spans="1:42" ht="157.5">
      <c r="A196" s="329">
        <v>44735</v>
      </c>
      <c r="B196" s="330" t="s">
        <v>770</v>
      </c>
      <c r="C196" s="330" t="s">
        <v>771</v>
      </c>
      <c r="D196" s="331" t="s">
        <v>61</v>
      </c>
      <c r="E196" s="331" t="s">
        <v>77</v>
      </c>
      <c r="F196" s="332">
        <v>170.92</v>
      </c>
      <c r="G196" s="330" t="s">
        <v>772</v>
      </c>
      <c r="H196" s="330" t="s">
        <v>60</v>
      </c>
      <c r="I196" s="331" t="s">
        <v>774</v>
      </c>
      <c r="J196" s="329">
        <v>44735</v>
      </c>
      <c r="K196" s="333" t="s">
        <v>491</v>
      </c>
      <c r="L196" s="334" t="s">
        <v>60</v>
      </c>
      <c r="M196" s="335" t="s">
        <v>8545</v>
      </c>
      <c r="N196" s="335" t="s">
        <v>8546</v>
      </c>
      <c r="O196" s="335" t="s">
        <v>60</v>
      </c>
      <c r="P196" s="336">
        <v>118.9</v>
      </c>
      <c r="Q196" s="331" t="s">
        <v>8547</v>
      </c>
      <c r="R196" s="333" t="s">
        <v>8548</v>
      </c>
      <c r="S196" s="333" t="s">
        <v>8549</v>
      </c>
      <c r="T196" s="331" t="s">
        <v>6915</v>
      </c>
      <c r="U196" s="331" t="s">
        <v>492</v>
      </c>
      <c r="V196" s="335" t="s">
        <v>8550</v>
      </c>
      <c r="W196" s="333" t="s">
        <v>8551</v>
      </c>
      <c r="X196" s="330" t="s">
        <v>60</v>
      </c>
      <c r="Y196" s="335" t="s">
        <v>60</v>
      </c>
      <c r="Z196" s="333" t="s">
        <v>60</v>
      </c>
      <c r="AA196" s="330" t="s">
        <v>60</v>
      </c>
      <c r="AB196" s="341" t="s">
        <v>60</v>
      </c>
      <c r="AC196" s="332">
        <v>1.74</v>
      </c>
      <c r="AD196" s="341" t="s">
        <v>60</v>
      </c>
      <c r="AE196" s="341" t="s">
        <v>60</v>
      </c>
      <c r="AF196" s="332">
        <v>4.91</v>
      </c>
      <c r="AG196" s="332">
        <v>102.12</v>
      </c>
      <c r="AH196" s="332">
        <v>153.68</v>
      </c>
      <c r="AI196" s="336">
        <v>21.2</v>
      </c>
      <c r="AJ196" s="336">
        <v>-44.7</v>
      </c>
      <c r="AK196" s="336">
        <v>123</v>
      </c>
      <c r="AL196" s="331" t="s">
        <v>8328</v>
      </c>
      <c r="AM196" s="331" t="s">
        <v>8329</v>
      </c>
      <c r="AN196" s="332">
        <v>78.89</v>
      </c>
      <c r="AO196" s="332">
        <v>118.4</v>
      </c>
      <c r="AP196" s="332">
        <v>177.04</v>
      </c>
    </row>
    <row r="197" spans="1:42" ht="405">
      <c r="A197" s="329">
        <v>44259</v>
      </c>
      <c r="B197" s="330" t="s">
        <v>3412</v>
      </c>
      <c r="C197" s="330" t="s">
        <v>60</v>
      </c>
      <c r="D197" s="331" t="s">
        <v>61</v>
      </c>
      <c r="E197" s="331" t="s">
        <v>67</v>
      </c>
      <c r="F197" s="332">
        <v>1651.86</v>
      </c>
      <c r="G197" s="330" t="s">
        <v>1557</v>
      </c>
      <c r="H197" s="330" t="s">
        <v>3151</v>
      </c>
      <c r="I197" s="331" t="s">
        <v>3413</v>
      </c>
      <c r="J197" s="329">
        <v>44259</v>
      </c>
      <c r="K197" s="333" t="s">
        <v>491</v>
      </c>
      <c r="L197" s="329">
        <v>44302</v>
      </c>
      <c r="M197" s="335" t="s">
        <v>12499</v>
      </c>
      <c r="N197" s="335" t="s">
        <v>60</v>
      </c>
      <c r="O197" s="335" t="s">
        <v>60</v>
      </c>
      <c r="P197" s="341" t="s">
        <v>60</v>
      </c>
      <c r="Q197" s="331" t="s">
        <v>8547</v>
      </c>
      <c r="R197" s="339" t="s">
        <v>12500</v>
      </c>
      <c r="S197" s="333" t="s">
        <v>8602</v>
      </c>
      <c r="T197" s="331" t="s">
        <v>6921</v>
      </c>
      <c r="U197" s="331" t="s">
        <v>11848</v>
      </c>
      <c r="V197" s="335" t="s">
        <v>12177</v>
      </c>
      <c r="W197" s="333" t="s">
        <v>8680</v>
      </c>
      <c r="X197" s="340">
        <v>150800.20000000001</v>
      </c>
      <c r="Y197" s="335" t="s">
        <v>12144</v>
      </c>
      <c r="Z197" s="339" t="s">
        <v>12145</v>
      </c>
      <c r="AA197" s="340">
        <v>175662.7</v>
      </c>
      <c r="AB197" s="341" t="s">
        <v>60</v>
      </c>
      <c r="AC197" s="332">
        <v>6.68</v>
      </c>
      <c r="AD197" s="341" t="s">
        <v>60</v>
      </c>
      <c r="AE197" s="341" t="s">
        <v>60</v>
      </c>
      <c r="AF197" s="332">
        <v>125.35</v>
      </c>
      <c r="AG197" s="332">
        <v>1651.86</v>
      </c>
      <c r="AH197" s="332">
        <v>1769.77</v>
      </c>
      <c r="AI197" s="341" t="s">
        <v>60</v>
      </c>
      <c r="AJ197" s="341" t="s">
        <v>60</v>
      </c>
      <c r="AK197" s="336">
        <v>331.7</v>
      </c>
      <c r="AL197" s="331" t="s">
        <v>8328</v>
      </c>
      <c r="AM197" s="331" t="s">
        <v>8329</v>
      </c>
      <c r="AN197" s="332">
        <v>78.739999999999995</v>
      </c>
      <c r="AO197" s="332">
        <v>64.64</v>
      </c>
      <c r="AP197" s="332">
        <v>113.84</v>
      </c>
    </row>
    <row r="198" spans="1:42" ht="409.5">
      <c r="A198" s="329">
        <v>44691</v>
      </c>
      <c r="B198" s="330" t="s">
        <v>3414</v>
      </c>
      <c r="C198" s="330" t="s">
        <v>60</v>
      </c>
      <c r="D198" s="331" t="s">
        <v>61</v>
      </c>
      <c r="E198" s="331" t="s">
        <v>67</v>
      </c>
      <c r="F198" s="332">
        <v>12184.48</v>
      </c>
      <c r="G198" s="330" t="s">
        <v>2998</v>
      </c>
      <c r="H198" s="330" t="s">
        <v>3415</v>
      </c>
      <c r="I198" s="331" t="s">
        <v>3416</v>
      </c>
      <c r="J198" s="329">
        <v>44691</v>
      </c>
      <c r="K198" s="333" t="s">
        <v>491</v>
      </c>
      <c r="L198" s="329">
        <v>44837</v>
      </c>
      <c r="M198" s="335" t="s">
        <v>12501</v>
      </c>
      <c r="N198" s="335" t="s">
        <v>12502</v>
      </c>
      <c r="O198" s="335" t="s">
        <v>12503</v>
      </c>
      <c r="P198" s="341" t="s">
        <v>60</v>
      </c>
      <c r="Q198" s="331" t="s">
        <v>8547</v>
      </c>
      <c r="R198" s="333" t="s">
        <v>12504</v>
      </c>
      <c r="S198" s="333" t="s">
        <v>12505</v>
      </c>
      <c r="T198" s="331" t="s">
        <v>6921</v>
      </c>
      <c r="U198" s="331" t="s">
        <v>11848</v>
      </c>
      <c r="V198" s="335" t="s">
        <v>11942</v>
      </c>
      <c r="W198" s="333" t="s">
        <v>11943</v>
      </c>
      <c r="X198" s="340">
        <v>278252</v>
      </c>
      <c r="Y198" s="335" t="s">
        <v>12506</v>
      </c>
      <c r="Z198" s="339" t="s">
        <v>12507</v>
      </c>
      <c r="AA198" s="330" t="s">
        <v>8665</v>
      </c>
      <c r="AB198" s="341" t="s">
        <v>60</v>
      </c>
      <c r="AC198" s="341" t="s">
        <v>60</v>
      </c>
      <c r="AD198" s="341" t="s">
        <v>60</v>
      </c>
      <c r="AE198" s="341" t="s">
        <v>60</v>
      </c>
      <c r="AF198" s="332">
        <v>16.12</v>
      </c>
      <c r="AG198" s="332">
        <v>11891.2</v>
      </c>
      <c r="AH198" s="332">
        <v>10860.6</v>
      </c>
      <c r="AI198" s="336">
        <v>859.7</v>
      </c>
      <c r="AJ198" s="336">
        <v>-1021.5</v>
      </c>
      <c r="AK198" s="336">
        <v>1077.2</v>
      </c>
      <c r="AL198" s="331" t="s">
        <v>8328</v>
      </c>
      <c r="AM198" s="331" t="s">
        <v>8329</v>
      </c>
      <c r="AN198" s="332">
        <v>78.61</v>
      </c>
      <c r="AO198" s="332">
        <v>64.819999999999993</v>
      </c>
      <c r="AP198" s="332">
        <v>25.34</v>
      </c>
    </row>
    <row r="199" spans="1:42" ht="168.75">
      <c r="A199" s="329">
        <v>44792</v>
      </c>
      <c r="B199" s="330" t="s">
        <v>12508</v>
      </c>
      <c r="C199" s="330" t="s">
        <v>12509</v>
      </c>
      <c r="D199" s="331" t="s">
        <v>61</v>
      </c>
      <c r="E199" s="331" t="s">
        <v>77</v>
      </c>
      <c r="F199" s="332">
        <v>13.81</v>
      </c>
      <c r="G199" s="330" t="s">
        <v>3418</v>
      </c>
      <c r="H199" s="330" t="s">
        <v>60</v>
      </c>
      <c r="I199" s="331" t="s">
        <v>3419</v>
      </c>
      <c r="J199" s="329">
        <v>44792</v>
      </c>
      <c r="K199" s="333" t="s">
        <v>491</v>
      </c>
      <c r="L199" s="334" t="s">
        <v>60</v>
      </c>
      <c r="M199" s="335" t="s">
        <v>12510</v>
      </c>
      <c r="N199" s="335" t="s">
        <v>60</v>
      </c>
      <c r="O199" s="335" t="s">
        <v>60</v>
      </c>
      <c r="P199" s="332">
        <v>4.0599999999999996</v>
      </c>
      <c r="Q199" s="331" t="s">
        <v>8991</v>
      </c>
      <c r="R199" s="333" t="s">
        <v>12511</v>
      </c>
      <c r="S199" s="333" t="s">
        <v>8790</v>
      </c>
      <c r="T199" s="331" t="s">
        <v>6921</v>
      </c>
      <c r="U199" s="331" t="s">
        <v>12459</v>
      </c>
      <c r="V199" s="335" t="s">
        <v>12512</v>
      </c>
      <c r="W199" s="333" t="s">
        <v>10383</v>
      </c>
      <c r="X199" s="340">
        <v>11.6</v>
      </c>
      <c r="Y199" s="335" t="s">
        <v>60</v>
      </c>
      <c r="Z199" s="333" t="s">
        <v>60</v>
      </c>
      <c r="AA199" s="330" t="s">
        <v>60</v>
      </c>
      <c r="AB199" s="341" t="s">
        <v>60</v>
      </c>
      <c r="AC199" s="332">
        <v>3.57</v>
      </c>
      <c r="AD199" s="341" t="s">
        <v>60</v>
      </c>
      <c r="AE199" s="341" t="s">
        <v>60</v>
      </c>
      <c r="AF199" s="341" t="s">
        <v>60</v>
      </c>
      <c r="AG199" s="332">
        <v>13.41</v>
      </c>
      <c r="AH199" s="332">
        <v>11.65</v>
      </c>
      <c r="AI199" s="342">
        <v>0</v>
      </c>
      <c r="AJ199" s="332">
        <v>-1.6</v>
      </c>
      <c r="AK199" s="338">
        <v>0.98099999999999998</v>
      </c>
      <c r="AL199" s="331" t="s">
        <v>8328</v>
      </c>
      <c r="AM199" s="331" t="s">
        <v>8329</v>
      </c>
      <c r="AN199" s="332">
        <v>78.5</v>
      </c>
      <c r="AO199" s="332">
        <v>78.5</v>
      </c>
      <c r="AP199" s="332">
        <v>78.5</v>
      </c>
    </row>
    <row r="200" spans="1:42" ht="405">
      <c r="A200" s="329">
        <v>44137</v>
      </c>
      <c r="B200" s="330" t="s">
        <v>3420</v>
      </c>
      <c r="C200" s="330" t="s">
        <v>60</v>
      </c>
      <c r="D200" s="331" t="s">
        <v>61</v>
      </c>
      <c r="E200" s="331" t="s">
        <v>67</v>
      </c>
      <c r="F200" s="332">
        <v>38.630000000000003</v>
      </c>
      <c r="G200" s="330" t="s">
        <v>3421</v>
      </c>
      <c r="H200" s="330" t="s">
        <v>3422</v>
      </c>
      <c r="I200" s="331" t="s">
        <v>3423</v>
      </c>
      <c r="J200" s="329">
        <v>44137</v>
      </c>
      <c r="K200" s="333" t="s">
        <v>491</v>
      </c>
      <c r="L200" s="329">
        <v>44196</v>
      </c>
      <c r="M200" s="335" t="s">
        <v>12513</v>
      </c>
      <c r="N200" s="335" t="s">
        <v>60</v>
      </c>
      <c r="O200" s="335" t="s">
        <v>60</v>
      </c>
      <c r="P200" s="341" t="s">
        <v>60</v>
      </c>
      <c r="Q200" s="331" t="s">
        <v>8836</v>
      </c>
      <c r="R200" s="339" t="s">
        <v>12514</v>
      </c>
      <c r="S200" s="333" t="s">
        <v>8943</v>
      </c>
      <c r="T200" s="331" t="s">
        <v>6915</v>
      </c>
      <c r="U200" s="331" t="s">
        <v>11848</v>
      </c>
      <c r="V200" s="335" t="s">
        <v>12515</v>
      </c>
      <c r="W200" s="333" t="s">
        <v>12516</v>
      </c>
      <c r="X200" s="340">
        <v>7462.1</v>
      </c>
      <c r="Y200" s="335" t="s">
        <v>12517</v>
      </c>
      <c r="Z200" s="339" t="s">
        <v>12518</v>
      </c>
      <c r="AA200" s="330" t="s">
        <v>60</v>
      </c>
      <c r="AB200" s="332">
        <v>26.34</v>
      </c>
      <c r="AC200" s="332">
        <v>4.34</v>
      </c>
      <c r="AD200" s="332">
        <v>21.95</v>
      </c>
      <c r="AE200" s="332">
        <v>37.82</v>
      </c>
      <c r="AF200" s="332">
        <v>2.94</v>
      </c>
      <c r="AG200" s="332">
        <v>38.630000000000003</v>
      </c>
      <c r="AH200" s="332">
        <v>39.270000000000003</v>
      </c>
      <c r="AI200" s="341" t="s">
        <v>60</v>
      </c>
      <c r="AJ200" s="341" t="s">
        <v>60</v>
      </c>
      <c r="AK200" s="341" t="s">
        <v>60</v>
      </c>
      <c r="AL200" s="331" t="s">
        <v>8328</v>
      </c>
      <c r="AM200" s="331" t="s">
        <v>8329</v>
      </c>
      <c r="AN200" s="332">
        <v>77.78</v>
      </c>
      <c r="AO200" s="332">
        <v>92</v>
      </c>
      <c r="AP200" s="332">
        <v>77.78</v>
      </c>
    </row>
    <row r="201" spans="1:42" ht="213.75">
      <c r="A201" s="329">
        <v>44587</v>
      </c>
      <c r="B201" s="330" t="s">
        <v>3424</v>
      </c>
      <c r="C201" s="330" t="s">
        <v>60</v>
      </c>
      <c r="D201" s="331" t="s">
        <v>61</v>
      </c>
      <c r="E201" s="331" t="s">
        <v>67</v>
      </c>
      <c r="F201" s="332">
        <v>41.36</v>
      </c>
      <c r="G201" s="330" t="s">
        <v>60</v>
      </c>
      <c r="H201" s="330" t="s">
        <v>60</v>
      </c>
      <c r="I201" s="331" t="s">
        <v>3425</v>
      </c>
      <c r="J201" s="329">
        <v>44587</v>
      </c>
      <c r="K201" s="333" t="s">
        <v>491</v>
      </c>
      <c r="L201" s="329">
        <v>44742</v>
      </c>
      <c r="M201" s="335" t="s">
        <v>12519</v>
      </c>
      <c r="N201" s="335" t="s">
        <v>12520</v>
      </c>
      <c r="O201" s="335" t="s">
        <v>12521</v>
      </c>
      <c r="P201" s="341" t="s">
        <v>60</v>
      </c>
      <c r="Q201" s="331" t="s">
        <v>10291</v>
      </c>
      <c r="R201" s="339" t="s">
        <v>12522</v>
      </c>
      <c r="S201" s="333" t="s">
        <v>12523</v>
      </c>
      <c r="T201" s="331" t="s">
        <v>6921</v>
      </c>
      <c r="U201" s="331" t="s">
        <v>11848</v>
      </c>
      <c r="V201" s="335" t="s">
        <v>60</v>
      </c>
      <c r="W201" s="333" t="s">
        <v>60</v>
      </c>
      <c r="X201" s="330" t="s">
        <v>60</v>
      </c>
      <c r="Y201" s="335" t="s">
        <v>60</v>
      </c>
      <c r="Z201" s="333" t="s">
        <v>60</v>
      </c>
      <c r="AA201" s="330" t="s">
        <v>60</v>
      </c>
      <c r="AB201" s="332">
        <v>71.069999999999993</v>
      </c>
      <c r="AC201" s="338">
        <v>0.94399999999999995</v>
      </c>
      <c r="AD201" s="341" t="s">
        <v>60</v>
      </c>
      <c r="AE201" s="341" t="s">
        <v>60</v>
      </c>
      <c r="AF201" s="341" t="s">
        <v>60</v>
      </c>
      <c r="AG201" s="341" t="s">
        <v>60</v>
      </c>
      <c r="AH201" s="332">
        <v>41.36</v>
      </c>
      <c r="AI201" s="336">
        <v>66.099999999999994</v>
      </c>
      <c r="AJ201" s="338">
        <v>0.82299999999999995</v>
      </c>
      <c r="AK201" s="336">
        <v>151.69999999999999</v>
      </c>
      <c r="AL201" s="331" t="s">
        <v>8328</v>
      </c>
      <c r="AM201" s="331" t="s">
        <v>8329</v>
      </c>
      <c r="AN201" s="332">
        <v>77.239999999999995</v>
      </c>
      <c r="AO201" s="332">
        <v>81.67</v>
      </c>
      <c r="AP201" s="332">
        <v>67.69</v>
      </c>
    </row>
    <row r="202" spans="1:42" ht="409.5">
      <c r="A202" s="329">
        <v>43846</v>
      </c>
      <c r="B202" s="330" t="s">
        <v>3426</v>
      </c>
      <c r="C202" s="330" t="s">
        <v>60</v>
      </c>
      <c r="D202" s="331" t="s">
        <v>61</v>
      </c>
      <c r="E202" s="331" t="s">
        <v>67</v>
      </c>
      <c r="F202" s="332">
        <v>52.03</v>
      </c>
      <c r="G202" s="330" t="s">
        <v>3427</v>
      </c>
      <c r="H202" s="330" t="s">
        <v>3428</v>
      </c>
      <c r="I202" s="331" t="s">
        <v>3429</v>
      </c>
      <c r="J202" s="329">
        <v>43846</v>
      </c>
      <c r="K202" s="333" t="s">
        <v>491</v>
      </c>
      <c r="L202" s="329">
        <v>43957</v>
      </c>
      <c r="M202" s="335" t="s">
        <v>12524</v>
      </c>
      <c r="N202" s="335" t="s">
        <v>60</v>
      </c>
      <c r="O202" s="335" t="s">
        <v>60</v>
      </c>
      <c r="P202" s="341" t="s">
        <v>60</v>
      </c>
      <c r="Q202" s="331" t="s">
        <v>8547</v>
      </c>
      <c r="R202" s="333" t="s">
        <v>12525</v>
      </c>
      <c r="S202" s="333" t="s">
        <v>8556</v>
      </c>
      <c r="T202" s="331" t="s">
        <v>6921</v>
      </c>
      <c r="U202" s="331" t="s">
        <v>11848</v>
      </c>
      <c r="V202" s="335" t="s">
        <v>12526</v>
      </c>
      <c r="W202" s="333" t="s">
        <v>12527</v>
      </c>
      <c r="X202" s="340">
        <v>39245.199999999997</v>
      </c>
      <c r="Y202" s="335" t="s">
        <v>12528</v>
      </c>
      <c r="Z202" s="339" t="s">
        <v>12529</v>
      </c>
      <c r="AA202" s="330" t="s">
        <v>12530</v>
      </c>
      <c r="AB202" s="341" t="s">
        <v>60</v>
      </c>
      <c r="AC202" s="332">
        <v>2.5</v>
      </c>
      <c r="AD202" s="341" t="s">
        <v>60</v>
      </c>
      <c r="AE202" s="341" t="s">
        <v>60</v>
      </c>
      <c r="AF202" s="341" t="s">
        <v>60</v>
      </c>
      <c r="AG202" s="332">
        <v>52.03</v>
      </c>
      <c r="AH202" s="332">
        <v>73.64</v>
      </c>
      <c r="AI202" s="341" t="s">
        <v>60</v>
      </c>
      <c r="AJ202" s="341" t="s">
        <v>60</v>
      </c>
      <c r="AK202" s="341" t="s">
        <v>60</v>
      </c>
      <c r="AL202" s="331" t="s">
        <v>8328</v>
      </c>
      <c r="AM202" s="331" t="s">
        <v>8329</v>
      </c>
      <c r="AN202" s="332">
        <v>76.959999999999994</v>
      </c>
      <c r="AO202" s="332">
        <v>86.04</v>
      </c>
      <c r="AP202" s="332">
        <v>97.88</v>
      </c>
    </row>
    <row r="203" spans="1:42" ht="123.75">
      <c r="A203" s="329">
        <v>44510</v>
      </c>
      <c r="B203" s="330" t="s">
        <v>3430</v>
      </c>
      <c r="C203" s="330" t="s">
        <v>60</v>
      </c>
      <c r="D203" s="331" t="s">
        <v>61</v>
      </c>
      <c r="E203" s="331" t="s">
        <v>67</v>
      </c>
      <c r="F203" s="332">
        <v>87.61</v>
      </c>
      <c r="G203" s="330" t="s">
        <v>3431</v>
      </c>
      <c r="H203" s="330" t="s">
        <v>3432</v>
      </c>
      <c r="I203" s="331" t="s">
        <v>3433</v>
      </c>
      <c r="J203" s="329">
        <v>44510</v>
      </c>
      <c r="K203" s="333" t="s">
        <v>491</v>
      </c>
      <c r="L203" s="329">
        <v>44617</v>
      </c>
      <c r="M203" s="335" t="s">
        <v>12531</v>
      </c>
      <c r="N203" s="335" t="s">
        <v>60</v>
      </c>
      <c r="O203" s="335" t="s">
        <v>60</v>
      </c>
      <c r="P203" s="341" t="s">
        <v>60</v>
      </c>
      <c r="Q203" s="331" t="s">
        <v>8991</v>
      </c>
      <c r="R203" s="333" t="s">
        <v>11939</v>
      </c>
      <c r="S203" s="333" t="s">
        <v>9230</v>
      </c>
      <c r="T203" s="331" t="s">
        <v>6917</v>
      </c>
      <c r="U203" s="331" t="s">
        <v>11848</v>
      </c>
      <c r="V203" s="335" t="s">
        <v>12532</v>
      </c>
      <c r="W203" s="333" t="s">
        <v>12533</v>
      </c>
      <c r="X203" s="340">
        <v>95.5</v>
      </c>
      <c r="Y203" s="335" t="s">
        <v>12534</v>
      </c>
      <c r="Z203" s="339" t="s">
        <v>12535</v>
      </c>
      <c r="AA203" s="330" t="s">
        <v>60</v>
      </c>
      <c r="AB203" s="341" t="s">
        <v>60</v>
      </c>
      <c r="AC203" s="332">
        <v>8.5500000000000007</v>
      </c>
      <c r="AD203" s="341" t="s">
        <v>60</v>
      </c>
      <c r="AE203" s="341" t="s">
        <v>60</v>
      </c>
      <c r="AF203" s="341" t="s">
        <v>60</v>
      </c>
      <c r="AG203" s="332">
        <v>87.24</v>
      </c>
      <c r="AH203" s="332">
        <v>84.92</v>
      </c>
      <c r="AI203" s="338">
        <v>6.0999999999999999E-2</v>
      </c>
      <c r="AJ203" s="332">
        <v>-3.22</v>
      </c>
      <c r="AK203" s="336">
        <v>12</v>
      </c>
      <c r="AL203" s="331" t="s">
        <v>8328</v>
      </c>
      <c r="AM203" s="331" t="s">
        <v>8329</v>
      </c>
      <c r="AN203" s="332">
        <v>76.92</v>
      </c>
      <c r="AO203" s="332">
        <v>76.92</v>
      </c>
      <c r="AP203" s="332">
        <v>119.05</v>
      </c>
    </row>
    <row r="204" spans="1:42" ht="409.5">
      <c r="A204" s="329">
        <v>44763</v>
      </c>
      <c r="B204" s="330" t="s">
        <v>780</v>
      </c>
      <c r="C204" s="330" t="s">
        <v>781</v>
      </c>
      <c r="D204" s="331" t="s">
        <v>61</v>
      </c>
      <c r="E204" s="331" t="s">
        <v>77</v>
      </c>
      <c r="F204" s="332">
        <v>4355.76</v>
      </c>
      <c r="G204" s="330" t="s">
        <v>782</v>
      </c>
      <c r="H204" s="330" t="s">
        <v>783</v>
      </c>
      <c r="I204" s="331" t="s">
        <v>784</v>
      </c>
      <c r="J204" s="329">
        <v>44763</v>
      </c>
      <c r="K204" s="333" t="s">
        <v>491</v>
      </c>
      <c r="L204" s="334" t="s">
        <v>60</v>
      </c>
      <c r="M204" s="335" t="s">
        <v>8745</v>
      </c>
      <c r="N204" s="335" t="s">
        <v>8746</v>
      </c>
      <c r="O204" s="335" t="s">
        <v>8747</v>
      </c>
      <c r="P204" s="336">
        <v>3424.9</v>
      </c>
      <c r="Q204" s="331" t="s">
        <v>8748</v>
      </c>
      <c r="R204" s="333" t="s">
        <v>8749</v>
      </c>
      <c r="S204" s="333" t="s">
        <v>8602</v>
      </c>
      <c r="T204" s="331" t="s">
        <v>6921</v>
      </c>
      <c r="U204" s="331" t="s">
        <v>492</v>
      </c>
      <c r="V204" s="335" t="s">
        <v>8750</v>
      </c>
      <c r="W204" s="339" t="s">
        <v>8751</v>
      </c>
      <c r="X204" s="340">
        <v>958445.4</v>
      </c>
      <c r="Y204" s="335" t="s">
        <v>8752</v>
      </c>
      <c r="Z204" s="339" t="s">
        <v>8753</v>
      </c>
      <c r="AA204" s="330" t="s">
        <v>8754</v>
      </c>
      <c r="AB204" s="341" t="s">
        <v>60</v>
      </c>
      <c r="AC204" s="332">
        <v>2.29</v>
      </c>
      <c r="AD204" s="341" t="s">
        <v>60</v>
      </c>
      <c r="AE204" s="341" t="s">
        <v>60</v>
      </c>
      <c r="AF204" s="332">
        <v>4.5</v>
      </c>
      <c r="AG204" s="332">
        <v>4008.14</v>
      </c>
      <c r="AH204" s="332">
        <v>3716.91</v>
      </c>
      <c r="AI204" s="336">
        <v>1001.5</v>
      </c>
      <c r="AJ204" s="336">
        <v>-392.1</v>
      </c>
      <c r="AK204" s="336">
        <v>2627</v>
      </c>
      <c r="AL204" s="331" t="s">
        <v>8328</v>
      </c>
      <c r="AM204" s="331" t="s">
        <v>8329</v>
      </c>
      <c r="AN204" s="332">
        <v>76.819999999999993</v>
      </c>
      <c r="AO204" s="332">
        <v>89.47</v>
      </c>
      <c r="AP204" s="332">
        <v>122.5</v>
      </c>
    </row>
    <row r="205" spans="1:42" ht="409.5">
      <c r="A205" s="329">
        <v>44390</v>
      </c>
      <c r="B205" s="330" t="s">
        <v>3434</v>
      </c>
      <c r="C205" s="330" t="s">
        <v>60</v>
      </c>
      <c r="D205" s="331" t="s">
        <v>61</v>
      </c>
      <c r="E205" s="331" t="s">
        <v>67</v>
      </c>
      <c r="F205" s="332">
        <v>145.65</v>
      </c>
      <c r="G205" s="330" t="s">
        <v>3435</v>
      </c>
      <c r="H205" s="330" t="s">
        <v>3436</v>
      </c>
      <c r="I205" s="331" t="s">
        <v>3437</v>
      </c>
      <c r="J205" s="329">
        <v>44390</v>
      </c>
      <c r="K205" s="333" t="s">
        <v>491</v>
      </c>
      <c r="L205" s="329">
        <v>44594</v>
      </c>
      <c r="M205" s="335" t="s">
        <v>12536</v>
      </c>
      <c r="N205" s="335" t="s">
        <v>60</v>
      </c>
      <c r="O205" s="335" t="s">
        <v>60</v>
      </c>
      <c r="P205" s="341" t="s">
        <v>60</v>
      </c>
      <c r="Q205" s="331" t="s">
        <v>8537</v>
      </c>
      <c r="R205" s="339" t="s">
        <v>12537</v>
      </c>
      <c r="S205" s="333" t="s">
        <v>8325</v>
      </c>
      <c r="T205" s="331" t="s">
        <v>6917</v>
      </c>
      <c r="U205" s="331" t="s">
        <v>11848</v>
      </c>
      <c r="V205" s="335" t="s">
        <v>12538</v>
      </c>
      <c r="W205" s="333" t="s">
        <v>8327</v>
      </c>
      <c r="X205" s="330" t="s">
        <v>60</v>
      </c>
      <c r="Y205" s="335" t="s">
        <v>12539</v>
      </c>
      <c r="Z205" s="339" t="s">
        <v>12540</v>
      </c>
      <c r="AA205" s="330" t="s">
        <v>12541</v>
      </c>
      <c r="AB205" s="341" t="s">
        <v>60</v>
      </c>
      <c r="AC205" s="332">
        <v>10.93</v>
      </c>
      <c r="AD205" s="341" t="s">
        <v>60</v>
      </c>
      <c r="AE205" s="341" t="s">
        <v>60</v>
      </c>
      <c r="AF205" s="332">
        <v>15.14</v>
      </c>
      <c r="AG205" s="332">
        <v>179.72</v>
      </c>
      <c r="AH205" s="332">
        <v>176.69</v>
      </c>
      <c r="AI205" s="336">
        <v>12</v>
      </c>
      <c r="AJ205" s="332">
        <v>-7.05</v>
      </c>
      <c r="AK205" s="336">
        <v>30.1</v>
      </c>
      <c r="AL205" s="331" t="s">
        <v>8328</v>
      </c>
      <c r="AM205" s="331" t="s">
        <v>8329</v>
      </c>
      <c r="AN205" s="332">
        <v>76.67</v>
      </c>
      <c r="AO205" s="332">
        <v>76.67</v>
      </c>
      <c r="AP205" s="332">
        <v>82.76</v>
      </c>
    </row>
    <row r="206" spans="1:42" ht="348.75">
      <c r="A206" s="329">
        <v>44728</v>
      </c>
      <c r="B206" s="330" t="s">
        <v>3438</v>
      </c>
      <c r="C206" s="330" t="s">
        <v>60</v>
      </c>
      <c r="D206" s="331" t="s">
        <v>61</v>
      </c>
      <c r="E206" s="331" t="s">
        <v>67</v>
      </c>
      <c r="F206" s="332">
        <v>2253.94</v>
      </c>
      <c r="G206" s="330" t="s">
        <v>3439</v>
      </c>
      <c r="H206" s="330" t="s">
        <v>60</v>
      </c>
      <c r="I206" s="331" t="s">
        <v>3440</v>
      </c>
      <c r="J206" s="329">
        <v>44728</v>
      </c>
      <c r="K206" s="333" t="s">
        <v>491</v>
      </c>
      <c r="L206" s="329">
        <v>44805</v>
      </c>
      <c r="M206" s="335" t="s">
        <v>12542</v>
      </c>
      <c r="N206" s="335" t="s">
        <v>12543</v>
      </c>
      <c r="O206" s="335" t="s">
        <v>12544</v>
      </c>
      <c r="P206" s="341" t="s">
        <v>60</v>
      </c>
      <c r="Q206" s="331" t="s">
        <v>10123</v>
      </c>
      <c r="R206" s="339" t="s">
        <v>12545</v>
      </c>
      <c r="S206" s="333" t="s">
        <v>8800</v>
      </c>
      <c r="T206" s="331" t="s">
        <v>6921</v>
      </c>
      <c r="U206" s="331" t="s">
        <v>11848</v>
      </c>
      <c r="V206" s="335" t="s">
        <v>12546</v>
      </c>
      <c r="W206" s="333" t="s">
        <v>12547</v>
      </c>
      <c r="X206" s="340">
        <v>30686.400000000001</v>
      </c>
      <c r="Y206" s="335" t="s">
        <v>60</v>
      </c>
      <c r="Z206" s="333" t="s">
        <v>60</v>
      </c>
      <c r="AA206" s="330" t="s">
        <v>60</v>
      </c>
      <c r="AB206" s="341" t="s">
        <v>60</v>
      </c>
      <c r="AC206" s="332">
        <v>3.95</v>
      </c>
      <c r="AD206" s="332">
        <v>21.48</v>
      </c>
      <c r="AE206" s="341" t="s">
        <v>60</v>
      </c>
      <c r="AF206" s="332">
        <v>2.84</v>
      </c>
      <c r="AG206" s="332">
        <v>2238.96</v>
      </c>
      <c r="AH206" s="332">
        <v>1773.59</v>
      </c>
      <c r="AI206" s="336">
        <v>796</v>
      </c>
      <c r="AJ206" s="336">
        <v>19.899999999999999</v>
      </c>
      <c r="AK206" s="336">
        <v>1153.2</v>
      </c>
      <c r="AL206" s="331" t="s">
        <v>8328</v>
      </c>
      <c r="AM206" s="331" t="s">
        <v>8329</v>
      </c>
      <c r="AN206" s="332">
        <v>76.5</v>
      </c>
      <c r="AO206" s="332">
        <v>77.77</v>
      </c>
      <c r="AP206" s="332">
        <v>88.07</v>
      </c>
    </row>
    <row r="207" spans="1:42" ht="258.75">
      <c r="A207" s="329">
        <v>43836</v>
      </c>
      <c r="B207" s="330" t="s">
        <v>790</v>
      </c>
      <c r="C207" s="330" t="s">
        <v>60</v>
      </c>
      <c r="D207" s="331" t="s">
        <v>61</v>
      </c>
      <c r="E207" s="331" t="s">
        <v>67</v>
      </c>
      <c r="F207" s="332">
        <v>21.94</v>
      </c>
      <c r="G207" s="330" t="s">
        <v>791</v>
      </c>
      <c r="H207" s="330" t="s">
        <v>60</v>
      </c>
      <c r="I207" s="331" t="s">
        <v>792</v>
      </c>
      <c r="J207" s="329">
        <v>43836</v>
      </c>
      <c r="K207" s="333" t="s">
        <v>491</v>
      </c>
      <c r="L207" s="329">
        <v>44013</v>
      </c>
      <c r="M207" s="335" t="s">
        <v>8818</v>
      </c>
      <c r="N207" s="335" t="s">
        <v>60</v>
      </c>
      <c r="O207" s="335" t="s">
        <v>60</v>
      </c>
      <c r="P207" s="341" t="s">
        <v>60</v>
      </c>
      <c r="Q207" s="331" t="s">
        <v>8633</v>
      </c>
      <c r="R207" s="339" t="s">
        <v>8634</v>
      </c>
      <c r="S207" s="333" t="s">
        <v>8819</v>
      </c>
      <c r="T207" s="331" t="s">
        <v>6921</v>
      </c>
      <c r="U207" s="331" t="s">
        <v>492</v>
      </c>
      <c r="V207" s="335" t="s">
        <v>8820</v>
      </c>
      <c r="W207" s="333" t="s">
        <v>8821</v>
      </c>
      <c r="X207" s="340">
        <v>161.6</v>
      </c>
      <c r="Y207" s="335" t="s">
        <v>60</v>
      </c>
      <c r="Z207" s="333" t="s">
        <v>60</v>
      </c>
      <c r="AA207" s="330" t="s">
        <v>60</v>
      </c>
      <c r="AB207" s="332">
        <v>28.75</v>
      </c>
      <c r="AC207" s="341" t="s">
        <v>60</v>
      </c>
      <c r="AD207" s="341" t="s">
        <v>60</v>
      </c>
      <c r="AE207" s="341" t="s">
        <v>60</v>
      </c>
      <c r="AF207" s="341" t="s">
        <v>60</v>
      </c>
      <c r="AG207" s="341" t="s">
        <v>60</v>
      </c>
      <c r="AH207" s="332">
        <v>21.94</v>
      </c>
      <c r="AI207" s="341" t="s">
        <v>60</v>
      </c>
      <c r="AJ207" s="341" t="s">
        <v>60</v>
      </c>
      <c r="AK207" s="341" t="s">
        <v>60</v>
      </c>
      <c r="AL207" s="331" t="s">
        <v>8328</v>
      </c>
      <c r="AM207" s="331" t="s">
        <v>8329</v>
      </c>
      <c r="AN207" s="332">
        <v>76.400000000000006</v>
      </c>
      <c r="AO207" s="332">
        <v>76.400000000000006</v>
      </c>
      <c r="AP207" s="332">
        <v>71.28</v>
      </c>
    </row>
    <row r="208" spans="1:42" ht="157.5">
      <c r="A208" s="329">
        <v>44634</v>
      </c>
      <c r="B208" s="330" t="s">
        <v>793</v>
      </c>
      <c r="C208" s="330" t="s">
        <v>794</v>
      </c>
      <c r="D208" s="331" t="s">
        <v>61</v>
      </c>
      <c r="E208" s="331" t="s">
        <v>77</v>
      </c>
      <c r="F208" s="332">
        <v>81.98</v>
      </c>
      <c r="G208" s="330" t="s">
        <v>60</v>
      </c>
      <c r="H208" s="330" t="s">
        <v>60</v>
      </c>
      <c r="I208" s="331" t="s">
        <v>795</v>
      </c>
      <c r="J208" s="329">
        <v>44634</v>
      </c>
      <c r="K208" s="333" t="s">
        <v>491</v>
      </c>
      <c r="L208" s="334" t="s">
        <v>60</v>
      </c>
      <c r="M208" s="335" t="s">
        <v>9066</v>
      </c>
      <c r="N208" s="335" t="s">
        <v>9067</v>
      </c>
      <c r="O208" s="335" t="s">
        <v>9068</v>
      </c>
      <c r="P208" s="336">
        <v>99.5</v>
      </c>
      <c r="Q208" s="331" t="s">
        <v>8537</v>
      </c>
      <c r="R208" s="339" t="s">
        <v>9069</v>
      </c>
      <c r="S208" s="333" t="s">
        <v>8568</v>
      </c>
      <c r="T208" s="331" t="s">
        <v>6917</v>
      </c>
      <c r="U208" s="331" t="s">
        <v>492</v>
      </c>
      <c r="V208" s="335" t="s">
        <v>60</v>
      </c>
      <c r="W208" s="333" t="s">
        <v>60</v>
      </c>
      <c r="X208" s="330" t="s">
        <v>60</v>
      </c>
      <c r="Y208" s="335" t="s">
        <v>60</v>
      </c>
      <c r="Z208" s="333" t="s">
        <v>60</v>
      </c>
      <c r="AA208" s="330" t="s">
        <v>60</v>
      </c>
      <c r="AB208" s="332">
        <v>3.62</v>
      </c>
      <c r="AC208" s="338">
        <v>0.65200000000000002</v>
      </c>
      <c r="AD208" s="332">
        <v>2.04</v>
      </c>
      <c r="AE208" s="332">
        <v>2.2200000000000002</v>
      </c>
      <c r="AF208" s="338">
        <v>0.44900000000000001</v>
      </c>
      <c r="AG208" s="332">
        <v>67.75</v>
      </c>
      <c r="AH208" s="332">
        <v>105.59</v>
      </c>
      <c r="AI208" s="336">
        <v>151</v>
      </c>
      <c r="AJ208" s="336">
        <v>29.2</v>
      </c>
      <c r="AK208" s="336">
        <v>195.2</v>
      </c>
      <c r="AL208" s="331" t="s">
        <v>8328</v>
      </c>
      <c r="AM208" s="331" t="s">
        <v>8329</v>
      </c>
      <c r="AN208" s="332">
        <v>76.16</v>
      </c>
      <c r="AO208" s="332">
        <v>57.34</v>
      </c>
      <c r="AP208" s="332">
        <v>42.2</v>
      </c>
    </row>
    <row r="209" spans="1:42" ht="101.25">
      <c r="A209" s="329">
        <v>44162</v>
      </c>
      <c r="B209" s="330" t="s">
        <v>796</v>
      </c>
      <c r="C209" s="330" t="s">
        <v>797</v>
      </c>
      <c r="D209" s="331" t="s">
        <v>61</v>
      </c>
      <c r="E209" s="331" t="s">
        <v>67</v>
      </c>
      <c r="F209" s="338">
        <v>0.625</v>
      </c>
      <c r="G209" s="330" t="s">
        <v>798</v>
      </c>
      <c r="H209" s="330" t="s">
        <v>799</v>
      </c>
      <c r="I209" s="331" t="s">
        <v>800</v>
      </c>
      <c r="J209" s="329">
        <v>44162</v>
      </c>
      <c r="K209" s="333" t="s">
        <v>491</v>
      </c>
      <c r="L209" s="329">
        <v>44641</v>
      </c>
      <c r="M209" s="335" t="s">
        <v>9011</v>
      </c>
      <c r="N209" s="335" t="s">
        <v>9012</v>
      </c>
      <c r="O209" s="335" t="s">
        <v>9013</v>
      </c>
      <c r="P209" s="332">
        <v>2.19</v>
      </c>
      <c r="Q209" s="331" t="s">
        <v>8511</v>
      </c>
      <c r="R209" s="339" t="s">
        <v>9014</v>
      </c>
      <c r="S209" s="333" t="s">
        <v>8411</v>
      </c>
      <c r="T209" s="331" t="s">
        <v>6917</v>
      </c>
      <c r="U209" s="331" t="s">
        <v>492</v>
      </c>
      <c r="V209" s="335" t="s">
        <v>9015</v>
      </c>
      <c r="W209" s="333" t="s">
        <v>8413</v>
      </c>
      <c r="X209" s="330" t="s">
        <v>60</v>
      </c>
      <c r="Y209" s="335" t="s">
        <v>9016</v>
      </c>
      <c r="Z209" s="333" t="s">
        <v>8413</v>
      </c>
      <c r="AA209" s="330" t="s">
        <v>60</v>
      </c>
      <c r="AB209" s="332">
        <v>16.5</v>
      </c>
      <c r="AC209" s="338">
        <v>0.83</v>
      </c>
      <c r="AD209" s="341" t="s">
        <v>60</v>
      </c>
      <c r="AE209" s="341" t="s">
        <v>60</v>
      </c>
      <c r="AF209" s="341" t="s">
        <v>60</v>
      </c>
      <c r="AG209" s="341" t="s">
        <v>60</v>
      </c>
      <c r="AH209" s="338">
        <v>0.876</v>
      </c>
      <c r="AI209" s="338">
        <v>0.80700000000000005</v>
      </c>
      <c r="AJ209" s="338">
        <v>1.7000000000000001E-2</v>
      </c>
      <c r="AK209" s="332">
        <v>1.18</v>
      </c>
      <c r="AL209" s="331" t="s">
        <v>8328</v>
      </c>
      <c r="AM209" s="331" t="s">
        <v>8329</v>
      </c>
      <c r="AN209" s="332">
        <v>76.13</v>
      </c>
      <c r="AO209" s="332">
        <v>59.29</v>
      </c>
      <c r="AP209" s="332">
        <v>84.43</v>
      </c>
    </row>
    <row r="210" spans="1:42" ht="157.5">
      <c r="A210" s="329">
        <v>44725</v>
      </c>
      <c r="B210" s="330" t="s">
        <v>3441</v>
      </c>
      <c r="C210" s="330" t="s">
        <v>60</v>
      </c>
      <c r="D210" s="331" t="s">
        <v>61</v>
      </c>
      <c r="E210" s="331" t="s">
        <v>67</v>
      </c>
      <c r="F210" s="332">
        <v>223.57</v>
      </c>
      <c r="G210" s="330" t="s">
        <v>3442</v>
      </c>
      <c r="H210" s="330" t="s">
        <v>60</v>
      </c>
      <c r="I210" s="331" t="s">
        <v>3443</v>
      </c>
      <c r="J210" s="329">
        <v>44725</v>
      </c>
      <c r="K210" s="333" t="s">
        <v>491</v>
      </c>
      <c r="L210" s="329">
        <v>44792</v>
      </c>
      <c r="M210" s="335" t="s">
        <v>12548</v>
      </c>
      <c r="N210" s="335" t="s">
        <v>60</v>
      </c>
      <c r="O210" s="335" t="s">
        <v>60</v>
      </c>
      <c r="P210" s="341" t="s">
        <v>60</v>
      </c>
      <c r="Q210" s="331" t="s">
        <v>11113</v>
      </c>
      <c r="R210" s="333" t="s">
        <v>12549</v>
      </c>
      <c r="S210" s="333" t="s">
        <v>8790</v>
      </c>
      <c r="T210" s="331" t="s">
        <v>6921</v>
      </c>
      <c r="U210" s="331" t="s">
        <v>11848</v>
      </c>
      <c r="V210" s="335" t="s">
        <v>12550</v>
      </c>
      <c r="W210" s="333" t="s">
        <v>12551</v>
      </c>
      <c r="X210" s="340">
        <v>1325.1</v>
      </c>
      <c r="Y210" s="335" t="s">
        <v>60</v>
      </c>
      <c r="Z210" s="333" t="s">
        <v>60</v>
      </c>
      <c r="AA210" s="330" t="s">
        <v>60</v>
      </c>
      <c r="AB210" s="341" t="s">
        <v>60</v>
      </c>
      <c r="AC210" s="332">
        <v>7.56</v>
      </c>
      <c r="AD210" s="341" t="s">
        <v>60</v>
      </c>
      <c r="AE210" s="341" t="s">
        <v>60</v>
      </c>
      <c r="AF210" s="341" t="s">
        <v>60</v>
      </c>
      <c r="AG210" s="332">
        <v>217.21</v>
      </c>
      <c r="AH210" s="332">
        <v>212.27</v>
      </c>
      <c r="AI210" s="338">
        <v>2.5999999999999999E-2</v>
      </c>
      <c r="AJ210" s="332">
        <v>-7.88</v>
      </c>
      <c r="AK210" s="336">
        <v>31.1</v>
      </c>
      <c r="AL210" s="331" t="s">
        <v>8328</v>
      </c>
      <c r="AM210" s="331" t="s">
        <v>8329</v>
      </c>
      <c r="AN210" s="332">
        <v>75.97</v>
      </c>
      <c r="AO210" s="332">
        <v>82.37</v>
      </c>
      <c r="AP210" s="332">
        <v>75.97</v>
      </c>
    </row>
    <row r="211" spans="1:42" ht="168.75">
      <c r="A211" s="329">
        <v>44099</v>
      </c>
      <c r="B211" s="330" t="s">
        <v>297</v>
      </c>
      <c r="C211" s="330" t="s">
        <v>60</v>
      </c>
      <c r="D211" s="331" t="s">
        <v>61</v>
      </c>
      <c r="E211" s="331" t="s">
        <v>67</v>
      </c>
      <c r="F211" s="332">
        <v>153.38999999999999</v>
      </c>
      <c r="G211" s="330" t="s">
        <v>298</v>
      </c>
      <c r="H211" s="330" t="s">
        <v>60</v>
      </c>
      <c r="I211" s="331" t="s">
        <v>299</v>
      </c>
      <c r="J211" s="329">
        <v>44099</v>
      </c>
      <c r="K211" s="333" t="s">
        <v>491</v>
      </c>
      <c r="L211" s="329">
        <v>44344</v>
      </c>
      <c r="M211" s="335" t="s">
        <v>12552</v>
      </c>
      <c r="N211" s="335" t="s">
        <v>60</v>
      </c>
      <c r="O211" s="335" t="s">
        <v>60</v>
      </c>
      <c r="P211" s="341" t="s">
        <v>60</v>
      </c>
      <c r="Q211" s="331" t="s">
        <v>8876</v>
      </c>
      <c r="R211" s="339" t="s">
        <v>10010</v>
      </c>
      <c r="S211" s="333" t="s">
        <v>9363</v>
      </c>
      <c r="T211" s="331" t="s">
        <v>6921</v>
      </c>
      <c r="U211" s="331" t="s">
        <v>11848</v>
      </c>
      <c r="V211" s="335" t="s">
        <v>12553</v>
      </c>
      <c r="W211" s="333" t="s">
        <v>12092</v>
      </c>
      <c r="X211" s="330" t="s">
        <v>60</v>
      </c>
      <c r="Y211" s="335" t="s">
        <v>60</v>
      </c>
      <c r="Z211" s="333" t="s">
        <v>60</v>
      </c>
      <c r="AA211" s="330" t="s">
        <v>60</v>
      </c>
      <c r="AB211" s="332">
        <v>22.05</v>
      </c>
      <c r="AC211" s="332">
        <v>1.05</v>
      </c>
      <c r="AD211" s="341" t="s">
        <v>60</v>
      </c>
      <c r="AE211" s="341" t="s">
        <v>60</v>
      </c>
      <c r="AF211" s="341" t="s">
        <v>60</v>
      </c>
      <c r="AG211" s="341" t="s">
        <v>60</v>
      </c>
      <c r="AH211" s="332">
        <v>149.66</v>
      </c>
      <c r="AI211" s="336">
        <v>31.9</v>
      </c>
      <c r="AJ211" s="332">
        <v>7.95</v>
      </c>
      <c r="AK211" s="336">
        <v>1051.5999999999999</v>
      </c>
      <c r="AL211" s="331" t="s">
        <v>8328</v>
      </c>
      <c r="AM211" s="331" t="s">
        <v>8329</v>
      </c>
      <c r="AN211" s="332">
        <v>75.91</v>
      </c>
      <c r="AO211" s="332">
        <v>67.680000000000007</v>
      </c>
      <c r="AP211" s="332">
        <v>74.7</v>
      </c>
    </row>
    <row r="212" spans="1:42" ht="409.5">
      <c r="A212" s="329">
        <v>44480</v>
      </c>
      <c r="B212" s="330" t="s">
        <v>3444</v>
      </c>
      <c r="C212" s="330" t="s">
        <v>60</v>
      </c>
      <c r="D212" s="331" t="s">
        <v>61</v>
      </c>
      <c r="E212" s="331" t="s">
        <v>67</v>
      </c>
      <c r="F212" s="332">
        <v>503.23</v>
      </c>
      <c r="G212" s="330" t="s">
        <v>3445</v>
      </c>
      <c r="H212" s="330" t="s">
        <v>3446</v>
      </c>
      <c r="I212" s="331" t="s">
        <v>3447</v>
      </c>
      <c r="J212" s="329">
        <v>44480</v>
      </c>
      <c r="K212" s="333" t="s">
        <v>491</v>
      </c>
      <c r="L212" s="329">
        <v>44524</v>
      </c>
      <c r="M212" s="335" t="s">
        <v>12554</v>
      </c>
      <c r="N212" s="335" t="s">
        <v>60</v>
      </c>
      <c r="O212" s="335" t="s">
        <v>60</v>
      </c>
      <c r="P212" s="341" t="s">
        <v>60</v>
      </c>
      <c r="Q212" s="331" t="s">
        <v>8547</v>
      </c>
      <c r="R212" s="333" t="s">
        <v>12504</v>
      </c>
      <c r="S212" s="333" t="s">
        <v>12090</v>
      </c>
      <c r="T212" s="331" t="s">
        <v>6921</v>
      </c>
      <c r="U212" s="331" t="s">
        <v>11848</v>
      </c>
      <c r="V212" s="335" t="s">
        <v>12555</v>
      </c>
      <c r="W212" s="333" t="s">
        <v>12556</v>
      </c>
      <c r="X212" s="340">
        <v>1924.5</v>
      </c>
      <c r="Y212" s="335" t="s">
        <v>12557</v>
      </c>
      <c r="Z212" s="333" t="s">
        <v>8473</v>
      </c>
      <c r="AA212" s="330" t="s">
        <v>60</v>
      </c>
      <c r="AB212" s="341" t="s">
        <v>60</v>
      </c>
      <c r="AC212" s="341" t="s">
        <v>60</v>
      </c>
      <c r="AD212" s="341" t="s">
        <v>60</v>
      </c>
      <c r="AE212" s="341" t="s">
        <v>60</v>
      </c>
      <c r="AF212" s="332">
        <v>5.71</v>
      </c>
      <c r="AG212" s="332">
        <v>503.23</v>
      </c>
      <c r="AH212" s="332">
        <v>391.34</v>
      </c>
      <c r="AI212" s="336">
        <v>88.2</v>
      </c>
      <c r="AJ212" s="336">
        <v>-62.7</v>
      </c>
      <c r="AK212" s="336">
        <v>120</v>
      </c>
      <c r="AL212" s="331" t="s">
        <v>8328</v>
      </c>
      <c r="AM212" s="331" t="s">
        <v>8329</v>
      </c>
      <c r="AN212" s="332">
        <v>75.709999999999994</v>
      </c>
      <c r="AO212" s="332">
        <v>74.569999999999993</v>
      </c>
      <c r="AP212" s="332">
        <v>78.02</v>
      </c>
    </row>
    <row r="213" spans="1:42" ht="315">
      <c r="A213" s="329">
        <v>44484</v>
      </c>
      <c r="B213" s="330" t="s">
        <v>3448</v>
      </c>
      <c r="C213" s="330" t="s">
        <v>60</v>
      </c>
      <c r="D213" s="331" t="s">
        <v>61</v>
      </c>
      <c r="E213" s="331" t="s">
        <v>67</v>
      </c>
      <c r="F213" s="332">
        <v>79.38</v>
      </c>
      <c r="G213" s="330" t="s">
        <v>3449</v>
      </c>
      <c r="H213" s="330" t="s">
        <v>3450</v>
      </c>
      <c r="I213" s="331" t="s">
        <v>3451</v>
      </c>
      <c r="J213" s="329">
        <v>44484</v>
      </c>
      <c r="K213" s="333" t="s">
        <v>491</v>
      </c>
      <c r="L213" s="329">
        <v>44623</v>
      </c>
      <c r="M213" s="335" t="s">
        <v>12558</v>
      </c>
      <c r="N213" s="335" t="s">
        <v>60</v>
      </c>
      <c r="O213" s="335" t="s">
        <v>60</v>
      </c>
      <c r="P213" s="341" t="s">
        <v>60</v>
      </c>
      <c r="Q213" s="331" t="s">
        <v>8626</v>
      </c>
      <c r="R213" s="339" t="s">
        <v>12559</v>
      </c>
      <c r="S213" s="333" t="s">
        <v>11277</v>
      </c>
      <c r="T213" s="331" t="s">
        <v>6917</v>
      </c>
      <c r="U213" s="331" t="s">
        <v>11848</v>
      </c>
      <c r="V213" s="335" t="s">
        <v>12560</v>
      </c>
      <c r="W213" s="333" t="s">
        <v>10704</v>
      </c>
      <c r="X213" s="330" t="s">
        <v>60</v>
      </c>
      <c r="Y213" s="335" t="s">
        <v>12561</v>
      </c>
      <c r="Z213" s="339" t="s">
        <v>12562</v>
      </c>
      <c r="AA213" s="330" t="s">
        <v>60</v>
      </c>
      <c r="AB213" s="341" t="s">
        <v>60</v>
      </c>
      <c r="AC213" s="332">
        <v>1.23</v>
      </c>
      <c r="AD213" s="332">
        <v>5.54</v>
      </c>
      <c r="AE213" s="332">
        <v>18.07</v>
      </c>
      <c r="AF213" s="338">
        <v>0.439</v>
      </c>
      <c r="AG213" s="332">
        <v>26.61</v>
      </c>
      <c r="AH213" s="332">
        <v>104.63</v>
      </c>
      <c r="AI213" s="336">
        <v>60.6</v>
      </c>
      <c r="AJ213" s="332">
        <v>-1.35</v>
      </c>
      <c r="AK213" s="336">
        <v>110.2</v>
      </c>
      <c r="AL213" s="331" t="s">
        <v>8328</v>
      </c>
      <c r="AM213" s="331" t="s">
        <v>8329</v>
      </c>
      <c r="AN213" s="332">
        <v>75.260000000000005</v>
      </c>
      <c r="AO213" s="332">
        <v>75.260000000000005</v>
      </c>
      <c r="AP213" s="332">
        <v>103.88</v>
      </c>
    </row>
    <row r="214" spans="1:42" ht="180">
      <c r="A214" s="329">
        <v>44733</v>
      </c>
      <c r="B214" s="330" t="s">
        <v>3452</v>
      </c>
      <c r="C214" s="330" t="s">
        <v>60</v>
      </c>
      <c r="D214" s="331" t="s">
        <v>61</v>
      </c>
      <c r="E214" s="331" t="s">
        <v>67</v>
      </c>
      <c r="F214" s="332">
        <v>312.18</v>
      </c>
      <c r="G214" s="330" t="s">
        <v>3453</v>
      </c>
      <c r="H214" s="330" t="s">
        <v>3454</v>
      </c>
      <c r="I214" s="331" t="s">
        <v>3455</v>
      </c>
      <c r="J214" s="329">
        <v>44733</v>
      </c>
      <c r="K214" s="333" t="s">
        <v>491</v>
      </c>
      <c r="L214" s="329">
        <v>44866</v>
      </c>
      <c r="M214" s="335" t="s">
        <v>12563</v>
      </c>
      <c r="N214" s="335" t="s">
        <v>12564</v>
      </c>
      <c r="O214" s="335" t="s">
        <v>12565</v>
      </c>
      <c r="P214" s="341" t="s">
        <v>60</v>
      </c>
      <c r="Q214" s="331" t="s">
        <v>10997</v>
      </c>
      <c r="R214" s="333" t="s">
        <v>12566</v>
      </c>
      <c r="S214" s="333" t="s">
        <v>8813</v>
      </c>
      <c r="T214" s="331" t="s">
        <v>6921</v>
      </c>
      <c r="U214" s="331" t="s">
        <v>11848</v>
      </c>
      <c r="V214" s="335" t="s">
        <v>12567</v>
      </c>
      <c r="W214" s="333" t="s">
        <v>8935</v>
      </c>
      <c r="X214" s="340">
        <v>1241.5999999999999</v>
      </c>
      <c r="Y214" s="335" t="s">
        <v>12568</v>
      </c>
      <c r="Z214" s="339" t="s">
        <v>12569</v>
      </c>
      <c r="AA214" s="330" t="s">
        <v>60</v>
      </c>
      <c r="AB214" s="341" t="s">
        <v>60</v>
      </c>
      <c r="AC214" s="341" t="s">
        <v>60</v>
      </c>
      <c r="AD214" s="332">
        <v>13.34</v>
      </c>
      <c r="AE214" s="341" t="s">
        <v>60</v>
      </c>
      <c r="AF214" s="332">
        <v>1.26</v>
      </c>
      <c r="AG214" s="332">
        <v>271.77</v>
      </c>
      <c r="AH214" s="332">
        <v>98.71</v>
      </c>
      <c r="AI214" s="336">
        <v>205.3</v>
      </c>
      <c r="AJ214" s="336">
        <v>-67.400000000000006</v>
      </c>
      <c r="AK214" s="336">
        <v>243.6</v>
      </c>
      <c r="AL214" s="331" t="s">
        <v>8328</v>
      </c>
      <c r="AM214" s="331" t="s">
        <v>8329</v>
      </c>
      <c r="AN214" s="332">
        <v>75.11</v>
      </c>
      <c r="AO214" s="332">
        <v>72.45</v>
      </c>
      <c r="AP214" s="332">
        <v>104.16</v>
      </c>
    </row>
    <row r="215" spans="1:42" ht="123.75">
      <c r="A215" s="329">
        <v>44316</v>
      </c>
      <c r="B215" s="330" t="s">
        <v>3456</v>
      </c>
      <c r="C215" s="330" t="s">
        <v>60</v>
      </c>
      <c r="D215" s="331" t="s">
        <v>61</v>
      </c>
      <c r="E215" s="331" t="s">
        <v>67</v>
      </c>
      <c r="F215" s="332">
        <v>495.05</v>
      </c>
      <c r="G215" s="330" t="s">
        <v>3457</v>
      </c>
      <c r="H215" s="330" t="s">
        <v>60</v>
      </c>
      <c r="I215" s="331" t="s">
        <v>3458</v>
      </c>
      <c r="J215" s="329">
        <v>44316</v>
      </c>
      <c r="K215" s="333" t="s">
        <v>491</v>
      </c>
      <c r="L215" s="329">
        <v>44505</v>
      </c>
      <c r="M215" s="335" t="s">
        <v>12570</v>
      </c>
      <c r="N215" s="335" t="s">
        <v>60</v>
      </c>
      <c r="O215" s="335" t="s">
        <v>60</v>
      </c>
      <c r="P215" s="341" t="s">
        <v>60</v>
      </c>
      <c r="Q215" s="331" t="s">
        <v>8648</v>
      </c>
      <c r="R215" s="333" t="s">
        <v>12571</v>
      </c>
      <c r="S215" s="333" t="s">
        <v>8471</v>
      </c>
      <c r="T215" s="331" t="s">
        <v>6917</v>
      </c>
      <c r="U215" s="331" t="s">
        <v>11848</v>
      </c>
      <c r="V215" s="335" t="s">
        <v>12572</v>
      </c>
      <c r="W215" s="333" t="s">
        <v>12573</v>
      </c>
      <c r="X215" s="330" t="s">
        <v>60</v>
      </c>
      <c r="Y215" s="335" t="s">
        <v>60</v>
      </c>
      <c r="Z215" s="333" t="s">
        <v>60</v>
      </c>
      <c r="AA215" s="330" t="s">
        <v>60</v>
      </c>
      <c r="AB215" s="341" t="s">
        <v>60</v>
      </c>
      <c r="AC215" s="332">
        <v>1.8</v>
      </c>
      <c r="AD215" s="341" t="s">
        <v>60</v>
      </c>
      <c r="AE215" s="341" t="s">
        <v>60</v>
      </c>
      <c r="AF215" s="332">
        <v>1.49</v>
      </c>
      <c r="AG215" s="332">
        <v>462.9</v>
      </c>
      <c r="AH215" s="332">
        <v>280.13</v>
      </c>
      <c r="AI215" s="336">
        <v>314.5</v>
      </c>
      <c r="AJ215" s="336">
        <v>-10.6</v>
      </c>
      <c r="AK215" s="336">
        <v>957.8</v>
      </c>
      <c r="AL215" s="331" t="s">
        <v>8328</v>
      </c>
      <c r="AM215" s="331" t="s">
        <v>8329</v>
      </c>
      <c r="AN215" s="332">
        <v>75</v>
      </c>
      <c r="AO215" s="332">
        <v>79.489999999999995</v>
      </c>
      <c r="AP215" s="332">
        <v>89.19</v>
      </c>
    </row>
    <row r="216" spans="1:42" ht="146.25">
      <c r="A216" s="329">
        <v>44247</v>
      </c>
      <c r="B216" s="330" t="s">
        <v>801</v>
      </c>
      <c r="C216" s="330" t="s">
        <v>802</v>
      </c>
      <c r="D216" s="331" t="s">
        <v>61</v>
      </c>
      <c r="E216" s="331" t="s">
        <v>67</v>
      </c>
      <c r="F216" s="332">
        <v>1.32</v>
      </c>
      <c r="G216" s="330" t="s">
        <v>60</v>
      </c>
      <c r="H216" s="330" t="s">
        <v>803</v>
      </c>
      <c r="I216" s="331" t="s">
        <v>804</v>
      </c>
      <c r="J216" s="329">
        <v>44247</v>
      </c>
      <c r="K216" s="333" t="s">
        <v>491</v>
      </c>
      <c r="L216" s="329">
        <v>44246</v>
      </c>
      <c r="M216" s="335" t="s">
        <v>8822</v>
      </c>
      <c r="N216" s="335" t="s">
        <v>8823</v>
      </c>
      <c r="O216" s="335" t="s">
        <v>8824</v>
      </c>
      <c r="P216" s="341" t="s">
        <v>60</v>
      </c>
      <c r="Q216" s="331" t="s">
        <v>8366</v>
      </c>
      <c r="R216" s="339" t="s">
        <v>8825</v>
      </c>
      <c r="S216" s="333" t="s">
        <v>8826</v>
      </c>
      <c r="T216" s="331" t="s">
        <v>6917</v>
      </c>
      <c r="U216" s="331" t="s">
        <v>492</v>
      </c>
      <c r="V216" s="335" t="s">
        <v>60</v>
      </c>
      <c r="W216" s="333" t="s">
        <v>60</v>
      </c>
      <c r="X216" s="330" t="s">
        <v>60</v>
      </c>
      <c r="Y216" s="335" t="s">
        <v>8827</v>
      </c>
      <c r="Z216" s="333" t="s">
        <v>8828</v>
      </c>
      <c r="AA216" s="330" t="s">
        <v>60</v>
      </c>
      <c r="AB216" s="341" t="s">
        <v>60</v>
      </c>
      <c r="AC216" s="338">
        <v>0.96899999999999997</v>
      </c>
      <c r="AD216" s="341" t="s">
        <v>60</v>
      </c>
      <c r="AE216" s="341" t="s">
        <v>60</v>
      </c>
      <c r="AF216" s="338">
        <v>0.78800000000000003</v>
      </c>
      <c r="AG216" s="332">
        <v>3.43</v>
      </c>
      <c r="AH216" s="332">
        <v>7.36</v>
      </c>
      <c r="AI216" s="332">
        <v>5.99</v>
      </c>
      <c r="AJ216" s="332">
        <v>1.88</v>
      </c>
      <c r="AK216" s="336">
        <v>14.4</v>
      </c>
      <c r="AL216" s="331" t="s">
        <v>8328</v>
      </c>
      <c r="AM216" s="331" t="s">
        <v>8329</v>
      </c>
      <c r="AN216" s="332">
        <v>75</v>
      </c>
      <c r="AO216" s="332">
        <v>75</v>
      </c>
      <c r="AP216" s="332">
        <v>115.38</v>
      </c>
    </row>
    <row r="217" spans="1:42" ht="236.25">
      <c r="A217" s="329">
        <v>43854</v>
      </c>
      <c r="B217" s="330" t="s">
        <v>3459</v>
      </c>
      <c r="C217" s="330" t="s">
        <v>60</v>
      </c>
      <c r="D217" s="331" t="s">
        <v>61</v>
      </c>
      <c r="E217" s="331" t="s">
        <v>67</v>
      </c>
      <c r="F217" s="332">
        <v>32.11</v>
      </c>
      <c r="G217" s="330" t="s">
        <v>3460</v>
      </c>
      <c r="H217" s="330" t="s">
        <v>3461</v>
      </c>
      <c r="I217" s="331" t="s">
        <v>3462</v>
      </c>
      <c r="J217" s="329">
        <v>43854</v>
      </c>
      <c r="K217" s="333" t="s">
        <v>491</v>
      </c>
      <c r="L217" s="329">
        <v>43908</v>
      </c>
      <c r="M217" s="335" t="s">
        <v>12574</v>
      </c>
      <c r="N217" s="335" t="s">
        <v>60</v>
      </c>
      <c r="O217" s="335" t="s">
        <v>60</v>
      </c>
      <c r="P217" s="341" t="s">
        <v>60</v>
      </c>
      <c r="Q217" s="331" t="s">
        <v>9180</v>
      </c>
      <c r="R217" s="339" t="s">
        <v>12575</v>
      </c>
      <c r="S217" s="333" t="s">
        <v>8800</v>
      </c>
      <c r="T217" s="331" t="s">
        <v>6921</v>
      </c>
      <c r="U217" s="331" t="s">
        <v>11848</v>
      </c>
      <c r="V217" s="335" t="s">
        <v>12576</v>
      </c>
      <c r="W217" s="333" t="s">
        <v>10077</v>
      </c>
      <c r="X217" s="330" t="s">
        <v>60</v>
      </c>
      <c r="Y217" s="335" t="s">
        <v>12577</v>
      </c>
      <c r="Z217" s="339" t="s">
        <v>12578</v>
      </c>
      <c r="AA217" s="330" t="s">
        <v>60</v>
      </c>
      <c r="AB217" s="332">
        <v>8.8800000000000008</v>
      </c>
      <c r="AC217" s="332">
        <v>1.36</v>
      </c>
      <c r="AD217" s="341" t="s">
        <v>60</v>
      </c>
      <c r="AE217" s="341" t="s">
        <v>60</v>
      </c>
      <c r="AF217" s="341" t="s">
        <v>60</v>
      </c>
      <c r="AG217" s="341" t="s">
        <v>60</v>
      </c>
      <c r="AH217" s="332">
        <v>32.04</v>
      </c>
      <c r="AI217" s="341" t="s">
        <v>60</v>
      </c>
      <c r="AJ217" s="341" t="s">
        <v>60</v>
      </c>
      <c r="AK217" s="341" t="s">
        <v>60</v>
      </c>
      <c r="AL217" s="331" t="s">
        <v>8328</v>
      </c>
      <c r="AM217" s="331" t="s">
        <v>8329</v>
      </c>
      <c r="AN217" s="332">
        <v>75</v>
      </c>
      <c r="AO217" s="332">
        <v>78.98</v>
      </c>
      <c r="AP217" s="332">
        <v>62.37</v>
      </c>
    </row>
    <row r="218" spans="1:42" ht="371.25">
      <c r="A218" s="329">
        <v>44817</v>
      </c>
      <c r="B218" s="330" t="s">
        <v>805</v>
      </c>
      <c r="C218" s="330" t="s">
        <v>806</v>
      </c>
      <c r="D218" s="331" t="s">
        <v>61</v>
      </c>
      <c r="E218" s="331" t="s">
        <v>77</v>
      </c>
      <c r="F218" s="332">
        <v>3223.37</v>
      </c>
      <c r="G218" s="330" t="s">
        <v>60</v>
      </c>
      <c r="H218" s="330" t="s">
        <v>807</v>
      </c>
      <c r="I218" s="331" t="s">
        <v>808</v>
      </c>
      <c r="J218" s="329">
        <v>44817</v>
      </c>
      <c r="K218" s="333" t="s">
        <v>491</v>
      </c>
      <c r="L218" s="334" t="s">
        <v>60</v>
      </c>
      <c r="M218" s="335" t="s">
        <v>8792</v>
      </c>
      <c r="N218" s="335" t="s">
        <v>8793</v>
      </c>
      <c r="O218" s="335" t="s">
        <v>8794</v>
      </c>
      <c r="P218" s="336">
        <v>685.3</v>
      </c>
      <c r="Q218" s="331" t="s">
        <v>8795</v>
      </c>
      <c r="R218" s="339" t="s">
        <v>8796</v>
      </c>
      <c r="S218" s="333" t="s">
        <v>8568</v>
      </c>
      <c r="T218" s="331" t="s">
        <v>6917</v>
      </c>
      <c r="U218" s="331" t="s">
        <v>492</v>
      </c>
      <c r="V218" s="335" t="s">
        <v>60</v>
      </c>
      <c r="W218" s="333" t="s">
        <v>60</v>
      </c>
      <c r="X218" s="330" t="s">
        <v>60</v>
      </c>
      <c r="Y218" s="335" t="s">
        <v>8797</v>
      </c>
      <c r="Z218" s="333" t="s">
        <v>8437</v>
      </c>
      <c r="AA218" s="330" t="s">
        <v>60</v>
      </c>
      <c r="AB218" s="341" t="s">
        <v>60</v>
      </c>
      <c r="AC218" s="332">
        <v>1.19</v>
      </c>
      <c r="AD218" s="332">
        <v>9.07</v>
      </c>
      <c r="AE218" s="332">
        <v>252.54</v>
      </c>
      <c r="AF218" s="332">
        <v>2.83</v>
      </c>
      <c r="AG218" s="332">
        <v>2731.19</v>
      </c>
      <c r="AH218" s="332">
        <v>1213.79</v>
      </c>
      <c r="AI218" s="336">
        <v>974.1</v>
      </c>
      <c r="AJ218" s="336">
        <v>-103.9</v>
      </c>
      <c r="AK218" s="336">
        <v>3635.5</v>
      </c>
      <c r="AL218" s="331" t="s">
        <v>8328</v>
      </c>
      <c r="AM218" s="331" t="s">
        <v>8329</v>
      </c>
      <c r="AN218" s="332">
        <v>74.84</v>
      </c>
      <c r="AO218" s="332">
        <v>82.63</v>
      </c>
      <c r="AP218" s="332">
        <v>56.19</v>
      </c>
    </row>
    <row r="219" spans="1:42" ht="101.25">
      <c r="A219" s="329">
        <v>43958</v>
      </c>
      <c r="B219" s="330" t="s">
        <v>3466</v>
      </c>
      <c r="C219" s="330" t="s">
        <v>60</v>
      </c>
      <c r="D219" s="331" t="s">
        <v>61</v>
      </c>
      <c r="E219" s="331" t="s">
        <v>67</v>
      </c>
      <c r="F219" s="332">
        <v>22.82</v>
      </c>
      <c r="G219" s="330" t="s">
        <v>3467</v>
      </c>
      <c r="H219" s="330" t="s">
        <v>3468</v>
      </c>
      <c r="I219" s="331" t="s">
        <v>3469</v>
      </c>
      <c r="J219" s="329">
        <v>43958</v>
      </c>
      <c r="K219" s="333" t="s">
        <v>491</v>
      </c>
      <c r="L219" s="329">
        <v>44071</v>
      </c>
      <c r="M219" s="335" t="s">
        <v>12579</v>
      </c>
      <c r="N219" s="335" t="s">
        <v>60</v>
      </c>
      <c r="O219" s="335" t="s">
        <v>60</v>
      </c>
      <c r="P219" s="341" t="s">
        <v>60</v>
      </c>
      <c r="Q219" s="331" t="s">
        <v>10015</v>
      </c>
      <c r="R219" s="333" t="s">
        <v>12580</v>
      </c>
      <c r="S219" s="333" t="s">
        <v>8742</v>
      </c>
      <c r="T219" s="331" t="s">
        <v>6917</v>
      </c>
      <c r="U219" s="331" t="s">
        <v>11848</v>
      </c>
      <c r="V219" s="335" t="s">
        <v>12581</v>
      </c>
      <c r="W219" s="333" t="s">
        <v>8576</v>
      </c>
      <c r="X219" s="330" t="s">
        <v>60</v>
      </c>
      <c r="Y219" s="335" t="s">
        <v>12582</v>
      </c>
      <c r="Z219" s="339" t="s">
        <v>12583</v>
      </c>
      <c r="AA219" s="330" t="s">
        <v>60</v>
      </c>
      <c r="AB219" s="341" t="s">
        <v>60</v>
      </c>
      <c r="AC219" s="332">
        <v>1.89</v>
      </c>
      <c r="AD219" s="341" t="s">
        <v>60</v>
      </c>
      <c r="AE219" s="341" t="s">
        <v>60</v>
      </c>
      <c r="AF219" s="341" t="s">
        <v>60</v>
      </c>
      <c r="AG219" s="332">
        <v>21.23</v>
      </c>
      <c r="AH219" s="332">
        <v>19.850000000000001</v>
      </c>
      <c r="AI219" s="341" t="s">
        <v>60</v>
      </c>
      <c r="AJ219" s="341" t="s">
        <v>60</v>
      </c>
      <c r="AK219" s="341" t="s">
        <v>60</v>
      </c>
      <c r="AL219" s="331" t="s">
        <v>8328</v>
      </c>
      <c r="AM219" s="331" t="s">
        <v>8329</v>
      </c>
      <c r="AN219" s="332">
        <v>74.14</v>
      </c>
      <c r="AO219" s="332">
        <v>74.14</v>
      </c>
      <c r="AP219" s="332">
        <v>215.63</v>
      </c>
    </row>
    <row r="220" spans="1:42" ht="292.5">
      <c r="A220" s="329">
        <v>44347</v>
      </c>
      <c r="B220" s="330" t="s">
        <v>3470</v>
      </c>
      <c r="C220" s="330" t="s">
        <v>60</v>
      </c>
      <c r="D220" s="331" t="s">
        <v>61</v>
      </c>
      <c r="E220" s="331" t="s">
        <v>67</v>
      </c>
      <c r="F220" s="332">
        <v>137.56</v>
      </c>
      <c r="G220" s="330" t="s">
        <v>60</v>
      </c>
      <c r="H220" s="330" t="s">
        <v>3471</v>
      </c>
      <c r="I220" s="331" t="s">
        <v>3472</v>
      </c>
      <c r="J220" s="329">
        <v>44347</v>
      </c>
      <c r="K220" s="333" t="s">
        <v>491</v>
      </c>
      <c r="L220" s="329">
        <v>44424</v>
      </c>
      <c r="M220" s="335" t="s">
        <v>12584</v>
      </c>
      <c r="N220" s="335" t="s">
        <v>60</v>
      </c>
      <c r="O220" s="335" t="s">
        <v>60</v>
      </c>
      <c r="P220" s="341" t="s">
        <v>60</v>
      </c>
      <c r="Q220" s="331" t="s">
        <v>8840</v>
      </c>
      <c r="R220" s="339" t="s">
        <v>12585</v>
      </c>
      <c r="S220" s="333" t="s">
        <v>12586</v>
      </c>
      <c r="T220" s="331" t="s">
        <v>6917</v>
      </c>
      <c r="U220" s="331" t="s">
        <v>11848</v>
      </c>
      <c r="V220" s="335" t="s">
        <v>60</v>
      </c>
      <c r="W220" s="333" t="s">
        <v>60</v>
      </c>
      <c r="X220" s="330" t="s">
        <v>60</v>
      </c>
      <c r="Y220" s="335" t="s">
        <v>12587</v>
      </c>
      <c r="Z220" s="339" t="s">
        <v>12588</v>
      </c>
      <c r="AA220" s="330" t="s">
        <v>60</v>
      </c>
      <c r="AB220" s="332">
        <v>9.83</v>
      </c>
      <c r="AC220" s="338">
        <v>0.71099999999999997</v>
      </c>
      <c r="AD220" s="332">
        <v>2.56</v>
      </c>
      <c r="AE220" s="332">
        <v>3.61</v>
      </c>
      <c r="AF220" s="338">
        <v>0.19800000000000001</v>
      </c>
      <c r="AG220" s="332">
        <v>57.57</v>
      </c>
      <c r="AH220" s="332">
        <v>114.54</v>
      </c>
      <c r="AI220" s="336">
        <v>290.8</v>
      </c>
      <c r="AJ220" s="336">
        <v>11.7</v>
      </c>
      <c r="AK220" s="336">
        <v>256.39999999999998</v>
      </c>
      <c r="AL220" s="331" t="s">
        <v>8328</v>
      </c>
      <c r="AM220" s="331" t="s">
        <v>8329</v>
      </c>
      <c r="AN220" s="332">
        <v>74</v>
      </c>
      <c r="AO220" s="332">
        <v>70.59</v>
      </c>
      <c r="AP220" s="332">
        <v>67.31</v>
      </c>
    </row>
    <row r="221" spans="1:42" ht="90">
      <c r="A221" s="329">
        <v>44413</v>
      </c>
      <c r="B221" s="330" t="s">
        <v>3473</v>
      </c>
      <c r="C221" s="330" t="s">
        <v>60</v>
      </c>
      <c r="D221" s="331" t="s">
        <v>61</v>
      </c>
      <c r="E221" s="331" t="s">
        <v>67</v>
      </c>
      <c r="F221" s="332">
        <v>11.28</v>
      </c>
      <c r="G221" s="330" t="s">
        <v>3474</v>
      </c>
      <c r="H221" s="330" t="s">
        <v>60</v>
      </c>
      <c r="I221" s="331" t="s">
        <v>3475</v>
      </c>
      <c r="J221" s="329">
        <v>44413</v>
      </c>
      <c r="K221" s="333" t="s">
        <v>491</v>
      </c>
      <c r="L221" s="329">
        <v>44488</v>
      </c>
      <c r="M221" s="335" t="s">
        <v>12589</v>
      </c>
      <c r="N221" s="335" t="s">
        <v>60</v>
      </c>
      <c r="O221" s="335" t="s">
        <v>60</v>
      </c>
      <c r="P221" s="341" t="s">
        <v>60</v>
      </c>
      <c r="Q221" s="331" t="s">
        <v>11611</v>
      </c>
      <c r="R221" s="339" t="s">
        <v>12590</v>
      </c>
      <c r="S221" s="333" t="s">
        <v>8539</v>
      </c>
      <c r="T221" s="331" t="s">
        <v>6917</v>
      </c>
      <c r="U221" s="331" t="s">
        <v>11848</v>
      </c>
      <c r="V221" s="335" t="s">
        <v>60</v>
      </c>
      <c r="W221" s="333" t="s">
        <v>8541</v>
      </c>
      <c r="X221" s="330" t="s">
        <v>60</v>
      </c>
      <c r="Y221" s="335" t="s">
        <v>60</v>
      </c>
      <c r="Z221" s="333" t="s">
        <v>60</v>
      </c>
      <c r="AA221" s="330" t="s">
        <v>60</v>
      </c>
      <c r="AB221" s="341" t="s">
        <v>60</v>
      </c>
      <c r="AC221" s="341" t="s">
        <v>60</v>
      </c>
      <c r="AD221" s="341" t="s">
        <v>60</v>
      </c>
      <c r="AE221" s="341" t="s">
        <v>60</v>
      </c>
      <c r="AF221" s="341" t="s">
        <v>60</v>
      </c>
      <c r="AG221" s="332">
        <v>11.28</v>
      </c>
      <c r="AH221" s="332">
        <v>11.28</v>
      </c>
      <c r="AI221" s="332">
        <v>8.32</v>
      </c>
      <c r="AJ221" s="338">
        <v>-2.7E-2</v>
      </c>
      <c r="AK221" s="336">
        <v>25.8</v>
      </c>
      <c r="AL221" s="331" t="s">
        <v>8328</v>
      </c>
      <c r="AM221" s="331" t="s">
        <v>8329</v>
      </c>
      <c r="AN221" s="332">
        <v>73.319999999999993</v>
      </c>
      <c r="AO221" s="332">
        <v>79.510000000000005</v>
      </c>
      <c r="AP221" s="332">
        <v>76.2</v>
      </c>
    </row>
    <row r="222" spans="1:42" ht="409.5">
      <c r="A222" s="329">
        <v>44501</v>
      </c>
      <c r="B222" s="330" t="s">
        <v>3476</v>
      </c>
      <c r="C222" s="330" t="s">
        <v>60</v>
      </c>
      <c r="D222" s="331" t="s">
        <v>61</v>
      </c>
      <c r="E222" s="331" t="s">
        <v>67</v>
      </c>
      <c r="F222" s="332">
        <v>449.75</v>
      </c>
      <c r="G222" s="330" t="s">
        <v>3477</v>
      </c>
      <c r="H222" s="330" t="s">
        <v>3478</v>
      </c>
      <c r="I222" s="331" t="s">
        <v>3479</v>
      </c>
      <c r="J222" s="329">
        <v>44501</v>
      </c>
      <c r="K222" s="333" t="s">
        <v>491</v>
      </c>
      <c r="L222" s="329">
        <v>44544</v>
      </c>
      <c r="M222" s="335" t="s">
        <v>12591</v>
      </c>
      <c r="N222" s="335" t="s">
        <v>60</v>
      </c>
      <c r="O222" s="335" t="s">
        <v>60</v>
      </c>
      <c r="P222" s="341" t="s">
        <v>60</v>
      </c>
      <c r="Q222" s="331" t="s">
        <v>9584</v>
      </c>
      <c r="R222" s="339" t="s">
        <v>12592</v>
      </c>
      <c r="S222" s="333" t="s">
        <v>8943</v>
      </c>
      <c r="T222" s="331" t="s">
        <v>6915</v>
      </c>
      <c r="U222" s="331" t="s">
        <v>11848</v>
      </c>
      <c r="V222" s="335" t="s">
        <v>12593</v>
      </c>
      <c r="W222" s="333" t="s">
        <v>12594</v>
      </c>
      <c r="X222" s="340">
        <v>5553.7</v>
      </c>
      <c r="Y222" s="335" t="s">
        <v>12595</v>
      </c>
      <c r="Z222" s="339" t="s">
        <v>12596</v>
      </c>
      <c r="AA222" s="330" t="s">
        <v>60</v>
      </c>
      <c r="AB222" s="341" t="s">
        <v>60</v>
      </c>
      <c r="AC222" s="338">
        <v>0.92100000000000004</v>
      </c>
      <c r="AD222" s="341" t="s">
        <v>60</v>
      </c>
      <c r="AE222" s="341" t="s">
        <v>60</v>
      </c>
      <c r="AF222" s="332">
        <v>7.18</v>
      </c>
      <c r="AG222" s="332">
        <v>449.75</v>
      </c>
      <c r="AH222" s="332">
        <v>255.56</v>
      </c>
      <c r="AI222" s="341" t="s">
        <v>60</v>
      </c>
      <c r="AJ222" s="341" t="s">
        <v>60</v>
      </c>
      <c r="AK222" s="336">
        <v>588.20000000000005</v>
      </c>
      <c r="AL222" s="331" t="s">
        <v>8328</v>
      </c>
      <c r="AM222" s="331" t="s">
        <v>8329</v>
      </c>
      <c r="AN222" s="332">
        <v>73.260000000000005</v>
      </c>
      <c r="AO222" s="332">
        <v>72.06</v>
      </c>
      <c r="AP222" s="332">
        <v>71.66</v>
      </c>
    </row>
    <row r="223" spans="1:42" ht="409.5">
      <c r="A223" s="329">
        <v>44307</v>
      </c>
      <c r="B223" s="330" t="s">
        <v>3484</v>
      </c>
      <c r="C223" s="330" t="s">
        <v>60</v>
      </c>
      <c r="D223" s="331" t="s">
        <v>61</v>
      </c>
      <c r="E223" s="331" t="s">
        <v>67</v>
      </c>
      <c r="F223" s="332">
        <v>12.98</v>
      </c>
      <c r="G223" s="330" t="s">
        <v>3485</v>
      </c>
      <c r="H223" s="330" t="s">
        <v>3486</v>
      </c>
      <c r="I223" s="331" t="s">
        <v>3487</v>
      </c>
      <c r="J223" s="329">
        <v>44307</v>
      </c>
      <c r="K223" s="333" t="s">
        <v>491</v>
      </c>
      <c r="L223" s="329">
        <v>44424</v>
      </c>
      <c r="M223" s="335" t="s">
        <v>12597</v>
      </c>
      <c r="N223" s="335" t="s">
        <v>60</v>
      </c>
      <c r="O223" s="335" t="s">
        <v>60</v>
      </c>
      <c r="P223" s="341" t="s">
        <v>60</v>
      </c>
      <c r="Q223" s="331" t="s">
        <v>10015</v>
      </c>
      <c r="R223" s="333" t="s">
        <v>10016</v>
      </c>
      <c r="S223" s="333" t="s">
        <v>8800</v>
      </c>
      <c r="T223" s="331" t="s">
        <v>6921</v>
      </c>
      <c r="U223" s="331" t="s">
        <v>11848</v>
      </c>
      <c r="V223" s="335" t="s">
        <v>12598</v>
      </c>
      <c r="W223" s="333" t="s">
        <v>10077</v>
      </c>
      <c r="X223" s="344">
        <v>5.98</v>
      </c>
      <c r="Y223" s="335" t="s">
        <v>12599</v>
      </c>
      <c r="Z223" s="333" t="s">
        <v>12600</v>
      </c>
      <c r="AA223" s="330" t="s">
        <v>60</v>
      </c>
      <c r="AB223" s="341" t="s">
        <v>60</v>
      </c>
      <c r="AC223" s="332">
        <v>15.58</v>
      </c>
      <c r="AD223" s="341" t="s">
        <v>60</v>
      </c>
      <c r="AE223" s="341" t="s">
        <v>60</v>
      </c>
      <c r="AF223" s="332">
        <v>47.04</v>
      </c>
      <c r="AG223" s="332">
        <v>12.95</v>
      </c>
      <c r="AH223" s="332">
        <v>9.91</v>
      </c>
      <c r="AI223" s="338">
        <v>0.28499999999999998</v>
      </c>
      <c r="AJ223" s="332">
        <v>-5.31</v>
      </c>
      <c r="AK223" s="332">
        <v>6.45</v>
      </c>
      <c r="AL223" s="331" t="s">
        <v>8328</v>
      </c>
      <c r="AM223" s="331" t="s">
        <v>8329</v>
      </c>
      <c r="AN223" s="332">
        <v>72.73</v>
      </c>
      <c r="AO223" s="332">
        <v>100</v>
      </c>
      <c r="AP223" s="332">
        <v>58.33</v>
      </c>
    </row>
    <row r="224" spans="1:42" ht="409.5">
      <c r="A224" s="329">
        <v>44421</v>
      </c>
      <c r="B224" s="330" t="s">
        <v>809</v>
      </c>
      <c r="C224" s="330" t="s">
        <v>810</v>
      </c>
      <c r="D224" s="331" t="s">
        <v>61</v>
      </c>
      <c r="E224" s="331" t="s">
        <v>67</v>
      </c>
      <c r="F224" s="332">
        <v>4125.34</v>
      </c>
      <c r="G224" s="330" t="s">
        <v>811</v>
      </c>
      <c r="H224" s="330" t="s">
        <v>812</v>
      </c>
      <c r="I224" s="331" t="s">
        <v>813</v>
      </c>
      <c r="J224" s="329">
        <v>44421</v>
      </c>
      <c r="K224" s="333" t="s">
        <v>491</v>
      </c>
      <c r="L224" s="329">
        <v>44503</v>
      </c>
      <c r="M224" s="335" t="s">
        <v>8900</v>
      </c>
      <c r="N224" s="335" t="s">
        <v>8901</v>
      </c>
      <c r="O224" s="335" t="s">
        <v>8902</v>
      </c>
      <c r="P224" s="336">
        <v>2316.1999999999998</v>
      </c>
      <c r="Q224" s="331" t="s">
        <v>8443</v>
      </c>
      <c r="R224" s="333" t="s">
        <v>8903</v>
      </c>
      <c r="S224" s="333" t="s">
        <v>8904</v>
      </c>
      <c r="T224" s="331" t="s">
        <v>6915</v>
      </c>
      <c r="U224" s="331" t="s">
        <v>492</v>
      </c>
      <c r="V224" s="335" t="s">
        <v>8905</v>
      </c>
      <c r="W224" s="339" t="s">
        <v>8906</v>
      </c>
      <c r="X224" s="330" t="s">
        <v>60</v>
      </c>
      <c r="Y224" s="335" t="s">
        <v>8907</v>
      </c>
      <c r="Z224" s="339" t="s">
        <v>8908</v>
      </c>
      <c r="AA224" s="330" t="s">
        <v>8909</v>
      </c>
      <c r="AB224" s="341" t="s">
        <v>60</v>
      </c>
      <c r="AC224" s="332">
        <v>28.34</v>
      </c>
      <c r="AD224" s="332">
        <v>102.02</v>
      </c>
      <c r="AE224" s="341" t="s">
        <v>60</v>
      </c>
      <c r="AF224" s="332">
        <v>1.67</v>
      </c>
      <c r="AG224" s="332">
        <v>3914.04</v>
      </c>
      <c r="AH224" s="332">
        <v>3985.14</v>
      </c>
      <c r="AI224" s="336">
        <v>2380.3000000000002</v>
      </c>
      <c r="AJ224" s="336">
        <v>-18</v>
      </c>
      <c r="AK224" s="336">
        <v>688.7</v>
      </c>
      <c r="AL224" s="331" t="s">
        <v>8328</v>
      </c>
      <c r="AM224" s="331" t="s">
        <v>8329</v>
      </c>
      <c r="AN224" s="332">
        <v>72.540000000000006</v>
      </c>
      <c r="AO224" s="332">
        <v>68.900000000000006</v>
      </c>
      <c r="AP224" s="332">
        <v>71.31</v>
      </c>
    </row>
    <row r="225" spans="1:42" ht="337.5">
      <c r="A225" s="329">
        <v>44741</v>
      </c>
      <c r="B225" s="330" t="s">
        <v>3488</v>
      </c>
      <c r="C225" s="330" t="s">
        <v>60</v>
      </c>
      <c r="D225" s="331" t="s">
        <v>61</v>
      </c>
      <c r="E225" s="331" t="s">
        <v>67</v>
      </c>
      <c r="F225" s="332">
        <v>904.58</v>
      </c>
      <c r="G225" s="330" t="s">
        <v>3489</v>
      </c>
      <c r="H225" s="330" t="s">
        <v>60</v>
      </c>
      <c r="I225" s="331" t="s">
        <v>3490</v>
      </c>
      <c r="J225" s="329">
        <v>44741</v>
      </c>
      <c r="K225" s="333" t="s">
        <v>491</v>
      </c>
      <c r="L225" s="329">
        <v>44844</v>
      </c>
      <c r="M225" s="335" t="s">
        <v>12601</v>
      </c>
      <c r="N225" s="335" t="s">
        <v>12602</v>
      </c>
      <c r="O225" s="335" t="s">
        <v>60</v>
      </c>
      <c r="P225" s="341" t="s">
        <v>60</v>
      </c>
      <c r="Q225" s="331" t="s">
        <v>9031</v>
      </c>
      <c r="R225" s="339" t="s">
        <v>12603</v>
      </c>
      <c r="S225" s="333" t="s">
        <v>9222</v>
      </c>
      <c r="T225" s="331" t="s">
        <v>6915</v>
      </c>
      <c r="U225" s="331" t="s">
        <v>11848</v>
      </c>
      <c r="V225" s="335" t="s">
        <v>12604</v>
      </c>
      <c r="W225" s="339" t="s">
        <v>12605</v>
      </c>
      <c r="X225" s="330" t="s">
        <v>60</v>
      </c>
      <c r="Y225" s="335" t="s">
        <v>60</v>
      </c>
      <c r="Z225" s="333" t="s">
        <v>60</v>
      </c>
      <c r="AA225" s="330" t="s">
        <v>60</v>
      </c>
      <c r="AB225" s="332">
        <v>93.36</v>
      </c>
      <c r="AC225" s="332">
        <v>5.45</v>
      </c>
      <c r="AD225" s="332">
        <v>25.37</v>
      </c>
      <c r="AE225" s="332">
        <v>47.43</v>
      </c>
      <c r="AF225" s="332">
        <v>4.22</v>
      </c>
      <c r="AG225" s="332">
        <v>1138.21</v>
      </c>
      <c r="AH225" s="332">
        <v>857.94</v>
      </c>
      <c r="AI225" s="336">
        <v>283.3</v>
      </c>
      <c r="AJ225" s="332">
        <v>9.9</v>
      </c>
      <c r="AK225" s="336">
        <v>377.9</v>
      </c>
      <c r="AL225" s="331" t="s">
        <v>8328</v>
      </c>
      <c r="AM225" s="331" t="s">
        <v>8329</v>
      </c>
      <c r="AN225" s="332">
        <v>72.41</v>
      </c>
      <c r="AO225" s="332">
        <v>64.47</v>
      </c>
      <c r="AP225" s="332">
        <v>15.13</v>
      </c>
    </row>
    <row r="226" spans="1:42" ht="202.5">
      <c r="A226" s="329">
        <v>43963</v>
      </c>
      <c r="B226" s="330" t="s">
        <v>3491</v>
      </c>
      <c r="C226" s="330" t="s">
        <v>60</v>
      </c>
      <c r="D226" s="331" t="s">
        <v>61</v>
      </c>
      <c r="E226" s="331" t="s">
        <v>67</v>
      </c>
      <c r="F226" s="332">
        <v>36.130000000000003</v>
      </c>
      <c r="G226" s="330" t="s">
        <v>60</v>
      </c>
      <c r="H226" s="330" t="s">
        <v>60</v>
      </c>
      <c r="I226" s="331" t="s">
        <v>3492</v>
      </c>
      <c r="J226" s="329">
        <v>43963</v>
      </c>
      <c r="K226" s="333" t="s">
        <v>491</v>
      </c>
      <c r="L226" s="329">
        <v>44389</v>
      </c>
      <c r="M226" s="335" t="s">
        <v>12606</v>
      </c>
      <c r="N226" s="335" t="s">
        <v>60</v>
      </c>
      <c r="O226" s="335" t="s">
        <v>60</v>
      </c>
      <c r="P226" s="341" t="s">
        <v>60</v>
      </c>
      <c r="Q226" s="331" t="s">
        <v>8356</v>
      </c>
      <c r="R226" s="339" t="s">
        <v>12607</v>
      </c>
      <c r="S226" s="333" t="s">
        <v>12283</v>
      </c>
      <c r="T226" s="331" t="s">
        <v>6917</v>
      </c>
      <c r="U226" s="331" t="s">
        <v>11848</v>
      </c>
      <c r="V226" s="335" t="s">
        <v>60</v>
      </c>
      <c r="W226" s="333" t="s">
        <v>60</v>
      </c>
      <c r="X226" s="330" t="s">
        <v>60</v>
      </c>
      <c r="Y226" s="335" t="s">
        <v>60</v>
      </c>
      <c r="Z226" s="333" t="s">
        <v>60</v>
      </c>
      <c r="AA226" s="330" t="s">
        <v>60</v>
      </c>
      <c r="AB226" s="332">
        <v>6.64</v>
      </c>
      <c r="AC226" s="332">
        <v>1.26</v>
      </c>
      <c r="AD226" s="332">
        <v>4.5599999999999996</v>
      </c>
      <c r="AE226" s="332">
        <v>5.89</v>
      </c>
      <c r="AF226" s="332">
        <v>1.17</v>
      </c>
      <c r="AG226" s="332">
        <v>45.64</v>
      </c>
      <c r="AH226" s="332">
        <v>39.450000000000003</v>
      </c>
      <c r="AI226" s="341" t="s">
        <v>60</v>
      </c>
      <c r="AJ226" s="341" t="s">
        <v>60</v>
      </c>
      <c r="AK226" s="336">
        <v>93.2</v>
      </c>
      <c r="AL226" s="331" t="s">
        <v>8328</v>
      </c>
      <c r="AM226" s="331" t="s">
        <v>8329</v>
      </c>
      <c r="AN226" s="332">
        <v>72.14</v>
      </c>
      <c r="AO226" s="332">
        <v>60.09</v>
      </c>
      <c r="AP226" s="332">
        <v>58.42</v>
      </c>
    </row>
    <row r="227" spans="1:42" ht="409.5">
      <c r="A227" s="329">
        <v>44539</v>
      </c>
      <c r="B227" s="330" t="s">
        <v>3493</v>
      </c>
      <c r="C227" s="330" t="s">
        <v>60</v>
      </c>
      <c r="D227" s="331" t="s">
        <v>61</v>
      </c>
      <c r="E227" s="331" t="s">
        <v>67</v>
      </c>
      <c r="F227" s="332">
        <v>51.24</v>
      </c>
      <c r="G227" s="330" t="s">
        <v>3494</v>
      </c>
      <c r="H227" s="330" t="s">
        <v>3495</v>
      </c>
      <c r="I227" s="331" t="s">
        <v>3496</v>
      </c>
      <c r="J227" s="329">
        <v>44539</v>
      </c>
      <c r="K227" s="333" t="s">
        <v>491</v>
      </c>
      <c r="L227" s="329">
        <v>44587</v>
      </c>
      <c r="M227" s="335" t="s">
        <v>12608</v>
      </c>
      <c r="N227" s="335" t="s">
        <v>12609</v>
      </c>
      <c r="O227" s="335" t="s">
        <v>12610</v>
      </c>
      <c r="P227" s="341" t="s">
        <v>60</v>
      </c>
      <c r="Q227" s="331" t="s">
        <v>10387</v>
      </c>
      <c r="R227" s="339" t="s">
        <v>12611</v>
      </c>
      <c r="S227" s="333" t="s">
        <v>12612</v>
      </c>
      <c r="T227" s="331" t="s">
        <v>6915</v>
      </c>
      <c r="U227" s="331" t="s">
        <v>11848</v>
      </c>
      <c r="V227" s="335" t="s">
        <v>12613</v>
      </c>
      <c r="W227" s="333" t="s">
        <v>8473</v>
      </c>
      <c r="X227" s="330" t="s">
        <v>60</v>
      </c>
      <c r="Y227" s="335" t="s">
        <v>12614</v>
      </c>
      <c r="Z227" s="339" t="s">
        <v>12615</v>
      </c>
      <c r="AA227" s="330" t="s">
        <v>60</v>
      </c>
      <c r="AB227" s="341" t="s">
        <v>60</v>
      </c>
      <c r="AC227" s="332">
        <v>3.87</v>
      </c>
      <c r="AD227" s="341" t="s">
        <v>60</v>
      </c>
      <c r="AE227" s="341" t="s">
        <v>60</v>
      </c>
      <c r="AF227" s="332">
        <v>2.99</v>
      </c>
      <c r="AG227" s="332">
        <v>51.24</v>
      </c>
      <c r="AH227" s="332">
        <v>51.64</v>
      </c>
      <c r="AI227" s="336">
        <v>18.399999999999999</v>
      </c>
      <c r="AJ227" s="332">
        <v>-9.61</v>
      </c>
      <c r="AK227" s="336">
        <v>24.9</v>
      </c>
      <c r="AL227" s="331" t="s">
        <v>8328</v>
      </c>
      <c r="AM227" s="331" t="s">
        <v>8329</v>
      </c>
      <c r="AN227" s="332">
        <v>71.58</v>
      </c>
      <c r="AO227" s="332">
        <v>71.58</v>
      </c>
      <c r="AP227" s="332">
        <v>44.25</v>
      </c>
    </row>
    <row r="228" spans="1:42" ht="393.75">
      <c r="A228" s="329">
        <v>44223</v>
      </c>
      <c r="B228" s="330" t="s">
        <v>3497</v>
      </c>
      <c r="C228" s="330" t="s">
        <v>60</v>
      </c>
      <c r="D228" s="331" t="s">
        <v>61</v>
      </c>
      <c r="E228" s="331" t="s">
        <v>77</v>
      </c>
      <c r="F228" s="332">
        <v>103.91</v>
      </c>
      <c r="G228" s="330" t="s">
        <v>3498</v>
      </c>
      <c r="H228" s="330" t="s">
        <v>60</v>
      </c>
      <c r="I228" s="331" t="s">
        <v>3499</v>
      </c>
      <c r="J228" s="329">
        <v>44223</v>
      </c>
      <c r="K228" s="333" t="s">
        <v>491</v>
      </c>
      <c r="L228" s="334" t="s">
        <v>60</v>
      </c>
      <c r="M228" s="335" t="s">
        <v>12616</v>
      </c>
      <c r="N228" s="335" t="s">
        <v>60</v>
      </c>
      <c r="O228" s="335" t="s">
        <v>60</v>
      </c>
      <c r="P228" s="341" t="s">
        <v>60</v>
      </c>
      <c r="Q228" s="331" t="s">
        <v>9345</v>
      </c>
      <c r="R228" s="339" t="s">
        <v>12617</v>
      </c>
      <c r="S228" s="333" t="s">
        <v>8339</v>
      </c>
      <c r="T228" s="331" t="s">
        <v>6923</v>
      </c>
      <c r="U228" s="331" t="s">
        <v>11848</v>
      </c>
      <c r="V228" s="335" t="s">
        <v>12618</v>
      </c>
      <c r="W228" s="333" t="s">
        <v>8372</v>
      </c>
      <c r="X228" s="340">
        <v>23.4</v>
      </c>
      <c r="Y228" s="335" t="s">
        <v>60</v>
      </c>
      <c r="Z228" s="333" t="s">
        <v>60</v>
      </c>
      <c r="AA228" s="330" t="s">
        <v>60</v>
      </c>
      <c r="AB228" s="332">
        <v>13.44</v>
      </c>
      <c r="AC228" s="332">
        <v>1.23</v>
      </c>
      <c r="AD228" s="332">
        <v>5.0199999999999996</v>
      </c>
      <c r="AE228" s="332">
        <v>7.21</v>
      </c>
      <c r="AF228" s="338">
        <v>0.96199999999999997</v>
      </c>
      <c r="AG228" s="332">
        <v>103.91</v>
      </c>
      <c r="AH228" s="332">
        <v>71.92</v>
      </c>
      <c r="AI228" s="336">
        <v>105.3</v>
      </c>
      <c r="AJ228" s="332">
        <v>4.84</v>
      </c>
      <c r="AK228" s="336">
        <v>120.1</v>
      </c>
      <c r="AL228" s="331" t="s">
        <v>8328</v>
      </c>
      <c r="AM228" s="331" t="s">
        <v>8329</v>
      </c>
      <c r="AN228" s="332">
        <v>71.58</v>
      </c>
      <c r="AO228" s="332">
        <v>61.94</v>
      </c>
      <c r="AP228" s="332">
        <v>64.150000000000006</v>
      </c>
    </row>
    <row r="229" spans="1:42" ht="409.5">
      <c r="A229" s="329">
        <v>44833</v>
      </c>
      <c r="B229" s="330" t="s">
        <v>8937</v>
      </c>
      <c r="C229" s="330" t="s">
        <v>8938</v>
      </c>
      <c r="D229" s="331" t="s">
        <v>61</v>
      </c>
      <c r="E229" s="331" t="s">
        <v>77</v>
      </c>
      <c r="F229" s="332">
        <v>68.25</v>
      </c>
      <c r="G229" s="330" t="s">
        <v>3501</v>
      </c>
      <c r="H229" s="330" t="s">
        <v>3502</v>
      </c>
      <c r="I229" s="331" t="s">
        <v>3503</v>
      </c>
      <c r="J229" s="329">
        <v>44833</v>
      </c>
      <c r="K229" s="333" t="s">
        <v>491</v>
      </c>
      <c r="L229" s="334" t="s">
        <v>60</v>
      </c>
      <c r="M229" s="335" t="s">
        <v>8939</v>
      </c>
      <c r="N229" s="335" t="s">
        <v>8940</v>
      </c>
      <c r="O229" s="335" t="s">
        <v>8941</v>
      </c>
      <c r="P229" s="336">
        <v>72.7</v>
      </c>
      <c r="Q229" s="331" t="s">
        <v>8469</v>
      </c>
      <c r="R229" s="339" t="s">
        <v>8942</v>
      </c>
      <c r="S229" s="333" t="s">
        <v>8943</v>
      </c>
      <c r="T229" s="331" t="s">
        <v>6915</v>
      </c>
      <c r="U229" s="331" t="s">
        <v>492</v>
      </c>
      <c r="V229" s="335" t="s">
        <v>8944</v>
      </c>
      <c r="W229" s="333" t="s">
        <v>8945</v>
      </c>
      <c r="X229" s="330" t="s">
        <v>60</v>
      </c>
      <c r="Y229" s="335" t="s">
        <v>8946</v>
      </c>
      <c r="Z229" s="339" t="s">
        <v>8947</v>
      </c>
      <c r="AA229" s="330" t="s">
        <v>60</v>
      </c>
      <c r="AB229" s="341" t="s">
        <v>60</v>
      </c>
      <c r="AC229" s="332">
        <v>1.67</v>
      </c>
      <c r="AD229" s="341" t="s">
        <v>60</v>
      </c>
      <c r="AE229" s="341" t="s">
        <v>60</v>
      </c>
      <c r="AF229" s="332">
        <v>2.4900000000000002</v>
      </c>
      <c r="AG229" s="332">
        <v>65.52</v>
      </c>
      <c r="AH229" s="332">
        <v>66.66</v>
      </c>
      <c r="AI229" s="336">
        <v>29.1</v>
      </c>
      <c r="AJ229" s="332">
        <v>-4.8499999999999996</v>
      </c>
      <c r="AK229" s="336">
        <v>71.3</v>
      </c>
      <c r="AL229" s="331" t="s">
        <v>8328</v>
      </c>
      <c r="AM229" s="331" t="s">
        <v>8329</v>
      </c>
      <c r="AN229" s="332">
        <v>71.430000000000007</v>
      </c>
      <c r="AO229" s="332">
        <v>66.67</v>
      </c>
      <c r="AP229" s="332">
        <v>57.89</v>
      </c>
    </row>
    <row r="230" spans="1:42" ht="303.75">
      <c r="A230" s="329">
        <v>44732</v>
      </c>
      <c r="B230" s="330" t="s">
        <v>3504</v>
      </c>
      <c r="C230" s="330" t="s">
        <v>60</v>
      </c>
      <c r="D230" s="331" t="s">
        <v>61</v>
      </c>
      <c r="E230" s="331" t="s">
        <v>67</v>
      </c>
      <c r="F230" s="332">
        <v>166.13</v>
      </c>
      <c r="G230" s="330" t="s">
        <v>3505</v>
      </c>
      <c r="H230" s="330" t="s">
        <v>60</v>
      </c>
      <c r="I230" s="331" t="s">
        <v>3506</v>
      </c>
      <c r="J230" s="329">
        <v>44732</v>
      </c>
      <c r="K230" s="333" t="s">
        <v>491</v>
      </c>
      <c r="L230" s="329">
        <v>44739</v>
      </c>
      <c r="M230" s="335" t="s">
        <v>12619</v>
      </c>
      <c r="N230" s="335" t="s">
        <v>12620</v>
      </c>
      <c r="O230" s="335" t="s">
        <v>12621</v>
      </c>
      <c r="P230" s="341" t="s">
        <v>60</v>
      </c>
      <c r="Q230" s="331" t="s">
        <v>8469</v>
      </c>
      <c r="R230" s="337" t="s">
        <v>12622</v>
      </c>
      <c r="S230" s="333" t="s">
        <v>9222</v>
      </c>
      <c r="T230" s="331" t="s">
        <v>6915</v>
      </c>
      <c r="U230" s="331" t="s">
        <v>11848</v>
      </c>
      <c r="V230" s="335" t="s">
        <v>12623</v>
      </c>
      <c r="W230" s="333" t="s">
        <v>12527</v>
      </c>
      <c r="X230" s="330" t="s">
        <v>60</v>
      </c>
      <c r="Y230" s="335" t="s">
        <v>60</v>
      </c>
      <c r="Z230" s="333" t="s">
        <v>60</v>
      </c>
      <c r="AA230" s="330" t="s">
        <v>60</v>
      </c>
      <c r="AB230" s="332">
        <v>165.97</v>
      </c>
      <c r="AC230" s="332">
        <v>10.95</v>
      </c>
      <c r="AD230" s="332">
        <v>87.53</v>
      </c>
      <c r="AE230" s="332">
        <v>121.88</v>
      </c>
      <c r="AF230" s="332">
        <v>17.18</v>
      </c>
      <c r="AG230" s="332">
        <v>169.01</v>
      </c>
      <c r="AH230" s="332">
        <v>177.94</v>
      </c>
      <c r="AI230" s="336">
        <v>10.6</v>
      </c>
      <c r="AJ230" s="332">
        <v>1.1599999999999999</v>
      </c>
      <c r="AK230" s="336">
        <v>21.6</v>
      </c>
      <c r="AL230" s="331" t="s">
        <v>8328</v>
      </c>
      <c r="AM230" s="331" t="s">
        <v>8329</v>
      </c>
      <c r="AN230" s="332">
        <v>71.430000000000007</v>
      </c>
      <c r="AO230" s="332">
        <v>61.46</v>
      </c>
      <c r="AP230" s="332">
        <v>56.48</v>
      </c>
    </row>
    <row r="231" spans="1:42" ht="337.5">
      <c r="A231" s="329">
        <v>44102</v>
      </c>
      <c r="B231" s="330" t="s">
        <v>3507</v>
      </c>
      <c r="C231" s="330" t="s">
        <v>60</v>
      </c>
      <c r="D231" s="331" t="s">
        <v>61</v>
      </c>
      <c r="E231" s="331" t="s">
        <v>67</v>
      </c>
      <c r="F231" s="332">
        <v>77.44</v>
      </c>
      <c r="G231" s="330" t="s">
        <v>3508</v>
      </c>
      <c r="H231" s="330" t="s">
        <v>3509</v>
      </c>
      <c r="I231" s="331" t="s">
        <v>3510</v>
      </c>
      <c r="J231" s="329">
        <v>44102</v>
      </c>
      <c r="K231" s="333" t="s">
        <v>491</v>
      </c>
      <c r="L231" s="329">
        <v>44186</v>
      </c>
      <c r="M231" s="335" t="s">
        <v>12624</v>
      </c>
      <c r="N231" s="335" t="s">
        <v>60</v>
      </c>
      <c r="O231" s="335" t="s">
        <v>60</v>
      </c>
      <c r="P231" s="341" t="s">
        <v>60</v>
      </c>
      <c r="Q231" s="331" t="s">
        <v>8840</v>
      </c>
      <c r="R231" s="339" t="s">
        <v>12625</v>
      </c>
      <c r="S231" s="333" t="s">
        <v>12626</v>
      </c>
      <c r="T231" s="331" t="s">
        <v>6921</v>
      </c>
      <c r="U231" s="331" t="s">
        <v>11848</v>
      </c>
      <c r="V231" s="335" t="s">
        <v>12627</v>
      </c>
      <c r="W231" s="333" t="s">
        <v>10346</v>
      </c>
      <c r="X231" s="330" t="s">
        <v>60</v>
      </c>
      <c r="Y231" s="335" t="s">
        <v>12628</v>
      </c>
      <c r="Z231" s="339" t="s">
        <v>12629</v>
      </c>
      <c r="AA231" s="330" t="s">
        <v>60</v>
      </c>
      <c r="AB231" s="341" t="s">
        <v>60</v>
      </c>
      <c r="AC231" s="332">
        <v>1.8</v>
      </c>
      <c r="AD231" s="332">
        <v>33.56</v>
      </c>
      <c r="AE231" s="341" t="s">
        <v>60</v>
      </c>
      <c r="AF231" s="332">
        <v>1.07</v>
      </c>
      <c r="AG231" s="332">
        <v>66.459999999999994</v>
      </c>
      <c r="AH231" s="332">
        <v>68.88</v>
      </c>
      <c r="AI231" s="341" t="s">
        <v>60</v>
      </c>
      <c r="AJ231" s="341" t="s">
        <v>60</v>
      </c>
      <c r="AK231" s="341" t="s">
        <v>60</v>
      </c>
      <c r="AL231" s="331" t="s">
        <v>8328</v>
      </c>
      <c r="AM231" s="331" t="s">
        <v>8329</v>
      </c>
      <c r="AN231" s="332">
        <v>71.150000000000006</v>
      </c>
      <c r="AO231" s="332">
        <v>71.989999999999995</v>
      </c>
      <c r="AP231" s="332">
        <v>64.319999999999993</v>
      </c>
    </row>
    <row r="232" spans="1:42" ht="258.75">
      <c r="A232" s="329">
        <v>44473</v>
      </c>
      <c r="B232" s="330" t="s">
        <v>819</v>
      </c>
      <c r="C232" s="330" t="s">
        <v>60</v>
      </c>
      <c r="D232" s="331" t="s">
        <v>61</v>
      </c>
      <c r="E232" s="331" t="s">
        <v>67</v>
      </c>
      <c r="F232" s="332">
        <v>82.85</v>
      </c>
      <c r="G232" s="330" t="s">
        <v>820</v>
      </c>
      <c r="H232" s="330" t="s">
        <v>60</v>
      </c>
      <c r="I232" s="331" t="s">
        <v>821</v>
      </c>
      <c r="J232" s="329">
        <v>44473</v>
      </c>
      <c r="K232" s="333" t="s">
        <v>491</v>
      </c>
      <c r="L232" s="329">
        <v>44694</v>
      </c>
      <c r="M232" s="335" t="s">
        <v>8873</v>
      </c>
      <c r="N232" s="335" t="s">
        <v>8874</v>
      </c>
      <c r="O232" s="335" t="s">
        <v>8875</v>
      </c>
      <c r="P232" s="341" t="s">
        <v>60</v>
      </c>
      <c r="Q232" s="331" t="s">
        <v>8876</v>
      </c>
      <c r="R232" s="339" t="s">
        <v>8877</v>
      </c>
      <c r="S232" s="333" t="s">
        <v>8878</v>
      </c>
      <c r="T232" s="331" t="s">
        <v>6921</v>
      </c>
      <c r="U232" s="331" t="s">
        <v>492</v>
      </c>
      <c r="V232" s="335" t="s">
        <v>8879</v>
      </c>
      <c r="W232" s="333" t="s">
        <v>8880</v>
      </c>
      <c r="X232" s="330" t="s">
        <v>60</v>
      </c>
      <c r="Y232" s="335" t="s">
        <v>60</v>
      </c>
      <c r="Z232" s="333" t="s">
        <v>60</v>
      </c>
      <c r="AA232" s="330" t="s">
        <v>60</v>
      </c>
      <c r="AB232" s="332">
        <v>15.17</v>
      </c>
      <c r="AC232" s="332">
        <v>1.53</v>
      </c>
      <c r="AD232" s="341" t="s">
        <v>60</v>
      </c>
      <c r="AE232" s="341" t="s">
        <v>60</v>
      </c>
      <c r="AF232" s="341" t="s">
        <v>60</v>
      </c>
      <c r="AG232" s="341" t="s">
        <v>60</v>
      </c>
      <c r="AH232" s="332">
        <v>81.95</v>
      </c>
      <c r="AI232" s="336">
        <v>22.6</v>
      </c>
      <c r="AJ232" s="332">
        <v>5.18</v>
      </c>
      <c r="AK232" s="336">
        <v>632.20000000000005</v>
      </c>
      <c r="AL232" s="331" t="s">
        <v>8328</v>
      </c>
      <c r="AM232" s="331" t="s">
        <v>8329</v>
      </c>
      <c r="AN232" s="332">
        <v>71.11</v>
      </c>
      <c r="AO232" s="332">
        <v>71.16</v>
      </c>
      <c r="AP232" s="332">
        <v>69.11</v>
      </c>
    </row>
    <row r="233" spans="1:42" ht="405">
      <c r="A233" s="329">
        <v>44410</v>
      </c>
      <c r="B233" s="330" t="s">
        <v>3511</v>
      </c>
      <c r="C233" s="330" t="s">
        <v>60</v>
      </c>
      <c r="D233" s="331" t="s">
        <v>61</v>
      </c>
      <c r="E233" s="331" t="s">
        <v>67</v>
      </c>
      <c r="F233" s="332">
        <v>10105.049999999999</v>
      </c>
      <c r="G233" s="330" t="s">
        <v>3512</v>
      </c>
      <c r="H233" s="330" t="s">
        <v>60</v>
      </c>
      <c r="I233" s="331" t="s">
        <v>3513</v>
      </c>
      <c r="J233" s="329">
        <v>44410</v>
      </c>
      <c r="K233" s="333" t="s">
        <v>491</v>
      </c>
      <c r="L233" s="329">
        <v>44816</v>
      </c>
      <c r="M233" s="335" t="s">
        <v>12630</v>
      </c>
      <c r="N233" s="335" t="s">
        <v>12631</v>
      </c>
      <c r="O233" s="335" t="s">
        <v>60</v>
      </c>
      <c r="P233" s="341" t="s">
        <v>60</v>
      </c>
      <c r="Q233" s="331" t="s">
        <v>9528</v>
      </c>
      <c r="R233" s="339" t="s">
        <v>12632</v>
      </c>
      <c r="S233" s="333" t="s">
        <v>12633</v>
      </c>
      <c r="T233" s="331" t="s">
        <v>6915</v>
      </c>
      <c r="U233" s="331" t="s">
        <v>11848</v>
      </c>
      <c r="V233" s="335" t="s">
        <v>12634</v>
      </c>
      <c r="W233" s="339" t="s">
        <v>12635</v>
      </c>
      <c r="X233" s="340">
        <v>37888.699999999997</v>
      </c>
      <c r="Y233" s="335" t="s">
        <v>60</v>
      </c>
      <c r="Z233" s="333" t="s">
        <v>60</v>
      </c>
      <c r="AA233" s="330" t="s">
        <v>60</v>
      </c>
      <c r="AB233" s="332">
        <v>108.02</v>
      </c>
      <c r="AC233" s="332">
        <v>3.05</v>
      </c>
      <c r="AD233" s="341" t="s">
        <v>60</v>
      </c>
      <c r="AE233" s="332">
        <v>45.77</v>
      </c>
      <c r="AF233" s="332">
        <v>4.93</v>
      </c>
      <c r="AG233" s="332">
        <v>9911.43</v>
      </c>
      <c r="AH233" s="332">
        <v>8768.09</v>
      </c>
      <c r="AI233" s="336">
        <v>1980.9</v>
      </c>
      <c r="AJ233" s="332">
        <v>5.0999999999999996</v>
      </c>
      <c r="AK233" s="336">
        <v>5377.4</v>
      </c>
      <c r="AL233" s="331" t="s">
        <v>8328</v>
      </c>
      <c r="AM233" s="331" t="s">
        <v>8329</v>
      </c>
      <c r="AN233" s="332">
        <v>70.540000000000006</v>
      </c>
      <c r="AO233" s="332">
        <v>80.02</v>
      </c>
      <c r="AP233" s="332">
        <v>70.87</v>
      </c>
    </row>
    <row r="234" spans="1:42" ht="146.25">
      <c r="A234" s="329">
        <v>44685</v>
      </c>
      <c r="B234" s="330" t="s">
        <v>822</v>
      </c>
      <c r="C234" s="330" t="s">
        <v>823</v>
      </c>
      <c r="D234" s="331" t="s">
        <v>61</v>
      </c>
      <c r="E234" s="331" t="s">
        <v>67</v>
      </c>
      <c r="F234" s="332">
        <v>235.13</v>
      </c>
      <c r="G234" s="330" t="s">
        <v>824</v>
      </c>
      <c r="H234" s="330" t="s">
        <v>60</v>
      </c>
      <c r="I234" s="331" t="s">
        <v>825</v>
      </c>
      <c r="J234" s="329">
        <v>44685</v>
      </c>
      <c r="K234" s="333" t="s">
        <v>491</v>
      </c>
      <c r="L234" s="329">
        <v>44743</v>
      </c>
      <c r="M234" s="335" t="s">
        <v>8881</v>
      </c>
      <c r="N234" s="335" t="s">
        <v>8882</v>
      </c>
      <c r="O234" s="335" t="s">
        <v>8883</v>
      </c>
      <c r="P234" s="336">
        <v>122.9</v>
      </c>
      <c r="Q234" s="331" t="s">
        <v>8884</v>
      </c>
      <c r="R234" s="339" t="s">
        <v>8885</v>
      </c>
      <c r="S234" s="333" t="s">
        <v>8333</v>
      </c>
      <c r="T234" s="331" t="s">
        <v>6917</v>
      </c>
      <c r="U234" s="331" t="s">
        <v>492</v>
      </c>
      <c r="V234" s="335" t="s">
        <v>8886</v>
      </c>
      <c r="W234" s="333" t="s">
        <v>8335</v>
      </c>
      <c r="X234" s="340">
        <v>648.70000000000005</v>
      </c>
      <c r="Y234" s="335" t="s">
        <v>60</v>
      </c>
      <c r="Z234" s="333" t="s">
        <v>60</v>
      </c>
      <c r="AA234" s="330" t="s">
        <v>60</v>
      </c>
      <c r="AB234" s="332">
        <v>21.99</v>
      </c>
      <c r="AC234" s="332">
        <v>2.09</v>
      </c>
      <c r="AD234" s="332">
        <v>10.47</v>
      </c>
      <c r="AE234" s="332">
        <v>18.23</v>
      </c>
      <c r="AF234" s="332">
        <v>1.7</v>
      </c>
      <c r="AG234" s="332">
        <v>371.24</v>
      </c>
      <c r="AH234" s="332">
        <v>394.95</v>
      </c>
      <c r="AI234" s="336">
        <v>176.5</v>
      </c>
      <c r="AJ234" s="332">
        <v>4.9000000000000004</v>
      </c>
      <c r="AK234" s="336">
        <v>252</v>
      </c>
      <c r="AL234" s="331" t="s">
        <v>8328</v>
      </c>
      <c r="AM234" s="331" t="s">
        <v>8329</v>
      </c>
      <c r="AN234" s="332">
        <v>70.52</v>
      </c>
      <c r="AO234" s="332">
        <v>70.87</v>
      </c>
      <c r="AP234" s="332">
        <v>53.12</v>
      </c>
    </row>
    <row r="235" spans="1:42" ht="409.5">
      <c r="A235" s="329">
        <v>44062</v>
      </c>
      <c r="B235" s="330" t="s">
        <v>3514</v>
      </c>
      <c r="C235" s="330" t="s">
        <v>60</v>
      </c>
      <c r="D235" s="331" t="s">
        <v>61</v>
      </c>
      <c r="E235" s="331" t="s">
        <v>67</v>
      </c>
      <c r="F235" s="332">
        <v>5930.42</v>
      </c>
      <c r="G235" s="330" t="s">
        <v>3515</v>
      </c>
      <c r="H235" s="330" t="s">
        <v>60</v>
      </c>
      <c r="I235" s="331" t="s">
        <v>3516</v>
      </c>
      <c r="J235" s="329">
        <v>44062</v>
      </c>
      <c r="K235" s="333" t="s">
        <v>491</v>
      </c>
      <c r="L235" s="329">
        <v>44105</v>
      </c>
      <c r="M235" s="335" t="s">
        <v>12636</v>
      </c>
      <c r="N235" s="335" t="s">
        <v>60</v>
      </c>
      <c r="O235" s="335" t="s">
        <v>60</v>
      </c>
      <c r="P235" s="341" t="s">
        <v>60</v>
      </c>
      <c r="Q235" s="331" t="s">
        <v>8547</v>
      </c>
      <c r="R235" s="333" t="s">
        <v>11975</v>
      </c>
      <c r="S235" s="333" t="s">
        <v>8556</v>
      </c>
      <c r="T235" s="331" t="s">
        <v>6921</v>
      </c>
      <c r="U235" s="331" t="s">
        <v>11848</v>
      </c>
      <c r="V235" s="335" t="s">
        <v>12637</v>
      </c>
      <c r="W235" s="339" t="s">
        <v>12638</v>
      </c>
      <c r="X235" s="340">
        <v>463626.4</v>
      </c>
      <c r="Y235" s="335" t="s">
        <v>60</v>
      </c>
      <c r="Z235" s="333" t="s">
        <v>60</v>
      </c>
      <c r="AA235" s="330" t="s">
        <v>60</v>
      </c>
      <c r="AB235" s="341" t="s">
        <v>60</v>
      </c>
      <c r="AC235" s="332">
        <v>15.89</v>
      </c>
      <c r="AD235" s="341" t="s">
        <v>60</v>
      </c>
      <c r="AE235" s="341" t="s">
        <v>60</v>
      </c>
      <c r="AF235" s="332">
        <v>197.21</v>
      </c>
      <c r="AG235" s="332">
        <v>5930.42</v>
      </c>
      <c r="AH235" s="332">
        <v>6280.38</v>
      </c>
      <c r="AI235" s="341" t="s">
        <v>60</v>
      </c>
      <c r="AJ235" s="341" t="s">
        <v>60</v>
      </c>
      <c r="AK235" s="341" t="s">
        <v>60</v>
      </c>
      <c r="AL235" s="331" t="s">
        <v>8328</v>
      </c>
      <c r="AM235" s="331" t="s">
        <v>8329</v>
      </c>
      <c r="AN235" s="332">
        <v>70.400000000000006</v>
      </c>
      <c r="AO235" s="332">
        <v>82.61</v>
      </c>
      <c r="AP235" s="332">
        <v>51.12</v>
      </c>
    </row>
    <row r="236" spans="1:42" ht="409.5">
      <c r="A236" s="329">
        <v>44601</v>
      </c>
      <c r="B236" s="330" t="s">
        <v>3517</v>
      </c>
      <c r="C236" s="330" t="s">
        <v>3518</v>
      </c>
      <c r="D236" s="331" t="s">
        <v>61</v>
      </c>
      <c r="E236" s="331" t="s">
        <v>67</v>
      </c>
      <c r="F236" s="332">
        <v>2329.87</v>
      </c>
      <c r="G236" s="330" t="s">
        <v>3519</v>
      </c>
      <c r="H236" s="330" t="s">
        <v>3520</v>
      </c>
      <c r="I236" s="331" t="s">
        <v>3521</v>
      </c>
      <c r="J236" s="329">
        <v>44601</v>
      </c>
      <c r="K236" s="333" t="s">
        <v>491</v>
      </c>
      <c r="L236" s="329">
        <v>44683</v>
      </c>
      <c r="M236" s="335" t="s">
        <v>12639</v>
      </c>
      <c r="N236" s="335" t="s">
        <v>12640</v>
      </c>
      <c r="O236" s="335" t="s">
        <v>12641</v>
      </c>
      <c r="P236" s="341" t="s">
        <v>60</v>
      </c>
      <c r="Q236" s="331" t="s">
        <v>9384</v>
      </c>
      <c r="R236" s="339" t="s">
        <v>12642</v>
      </c>
      <c r="S236" s="333" t="s">
        <v>9156</v>
      </c>
      <c r="T236" s="331" t="s">
        <v>6921</v>
      </c>
      <c r="U236" s="331" t="s">
        <v>11848</v>
      </c>
      <c r="V236" s="335" t="s">
        <v>12643</v>
      </c>
      <c r="W236" s="333" t="s">
        <v>12644</v>
      </c>
      <c r="X236" s="340">
        <v>43140.4</v>
      </c>
      <c r="Y236" s="335" t="s">
        <v>12645</v>
      </c>
      <c r="Z236" s="339" t="s">
        <v>12646</v>
      </c>
      <c r="AA236" s="330" t="s">
        <v>8665</v>
      </c>
      <c r="AB236" s="332">
        <v>286.32</v>
      </c>
      <c r="AC236" s="332">
        <v>2.4500000000000002</v>
      </c>
      <c r="AD236" s="332">
        <v>13.57</v>
      </c>
      <c r="AE236" s="332">
        <v>62.8</v>
      </c>
      <c r="AF236" s="332">
        <v>2.29</v>
      </c>
      <c r="AG236" s="332">
        <v>2262.38</v>
      </c>
      <c r="AH236" s="332">
        <v>1528.11</v>
      </c>
      <c r="AI236" s="336">
        <v>1000.4</v>
      </c>
      <c r="AJ236" s="332">
        <v>-2.89</v>
      </c>
      <c r="AK236" s="336">
        <v>1805.4</v>
      </c>
      <c r="AL236" s="331" t="s">
        <v>8328</v>
      </c>
      <c r="AM236" s="331" t="s">
        <v>8329</v>
      </c>
      <c r="AN236" s="332">
        <v>70.39</v>
      </c>
      <c r="AO236" s="332">
        <v>68.540000000000006</v>
      </c>
      <c r="AP236" s="332">
        <v>50.19</v>
      </c>
    </row>
    <row r="237" spans="1:42" ht="409.5">
      <c r="A237" s="329">
        <v>44494</v>
      </c>
      <c r="B237" s="330" t="s">
        <v>3522</v>
      </c>
      <c r="C237" s="330" t="s">
        <v>60</v>
      </c>
      <c r="D237" s="331" t="s">
        <v>61</v>
      </c>
      <c r="E237" s="331" t="s">
        <v>67</v>
      </c>
      <c r="F237" s="332">
        <v>2070.15</v>
      </c>
      <c r="G237" s="330" t="s">
        <v>3523</v>
      </c>
      <c r="H237" s="330" t="s">
        <v>3524</v>
      </c>
      <c r="I237" s="331" t="s">
        <v>3525</v>
      </c>
      <c r="J237" s="329">
        <v>44494</v>
      </c>
      <c r="K237" s="333" t="s">
        <v>491</v>
      </c>
      <c r="L237" s="329">
        <v>44607</v>
      </c>
      <c r="M237" s="335" t="s">
        <v>12647</v>
      </c>
      <c r="N237" s="335" t="s">
        <v>60</v>
      </c>
      <c r="O237" s="335" t="s">
        <v>60</v>
      </c>
      <c r="P237" s="341" t="s">
        <v>60</v>
      </c>
      <c r="Q237" s="331" t="s">
        <v>9528</v>
      </c>
      <c r="R237" s="339" t="s">
        <v>12648</v>
      </c>
      <c r="S237" s="333" t="s">
        <v>10682</v>
      </c>
      <c r="T237" s="331" t="s">
        <v>6921</v>
      </c>
      <c r="U237" s="331" t="s">
        <v>11848</v>
      </c>
      <c r="V237" s="335" t="s">
        <v>12649</v>
      </c>
      <c r="W237" s="333" t="s">
        <v>12556</v>
      </c>
      <c r="X237" s="330" t="s">
        <v>60</v>
      </c>
      <c r="Y237" s="335" t="s">
        <v>12650</v>
      </c>
      <c r="Z237" s="339" t="s">
        <v>12651</v>
      </c>
      <c r="AA237" s="330" t="s">
        <v>60</v>
      </c>
      <c r="AB237" s="332">
        <v>19.940000000000001</v>
      </c>
      <c r="AC237" s="332">
        <v>8.4700000000000006</v>
      </c>
      <c r="AD237" s="332">
        <v>8.7200000000000006</v>
      </c>
      <c r="AE237" s="332">
        <v>18.7</v>
      </c>
      <c r="AF237" s="338">
        <v>0.64300000000000002</v>
      </c>
      <c r="AG237" s="332">
        <v>1912.88</v>
      </c>
      <c r="AH237" s="332">
        <v>965.59</v>
      </c>
      <c r="AI237" s="336">
        <v>2973.1</v>
      </c>
      <c r="AJ237" s="336">
        <v>48.4</v>
      </c>
      <c r="AK237" s="336">
        <v>1829.4</v>
      </c>
      <c r="AL237" s="331" t="s">
        <v>8328</v>
      </c>
      <c r="AM237" s="331" t="s">
        <v>8329</v>
      </c>
      <c r="AN237" s="332">
        <v>70.34</v>
      </c>
      <c r="AO237" s="332">
        <v>72.98</v>
      </c>
      <c r="AP237" s="332">
        <v>76.63</v>
      </c>
    </row>
    <row r="238" spans="1:42" ht="247.5">
      <c r="A238" s="329">
        <v>44651</v>
      </c>
      <c r="B238" s="330" t="s">
        <v>3526</v>
      </c>
      <c r="C238" s="330" t="s">
        <v>60</v>
      </c>
      <c r="D238" s="331" t="s">
        <v>61</v>
      </c>
      <c r="E238" s="331" t="s">
        <v>67</v>
      </c>
      <c r="F238" s="332">
        <v>18.739999999999998</v>
      </c>
      <c r="G238" s="330" t="s">
        <v>3527</v>
      </c>
      <c r="H238" s="330" t="s">
        <v>60</v>
      </c>
      <c r="I238" s="331" t="s">
        <v>3528</v>
      </c>
      <c r="J238" s="329">
        <v>44651</v>
      </c>
      <c r="K238" s="333" t="s">
        <v>491</v>
      </c>
      <c r="L238" s="329">
        <v>44712</v>
      </c>
      <c r="M238" s="335" t="s">
        <v>12652</v>
      </c>
      <c r="N238" s="335" t="s">
        <v>12653</v>
      </c>
      <c r="O238" s="335" t="s">
        <v>12654</v>
      </c>
      <c r="P238" s="341" t="s">
        <v>60</v>
      </c>
      <c r="Q238" s="331" t="s">
        <v>8337</v>
      </c>
      <c r="R238" s="339" t="s">
        <v>12655</v>
      </c>
      <c r="S238" s="333" t="s">
        <v>8943</v>
      </c>
      <c r="T238" s="331" t="s">
        <v>6915</v>
      </c>
      <c r="U238" s="331" t="s">
        <v>11848</v>
      </c>
      <c r="V238" s="335" t="s">
        <v>12656</v>
      </c>
      <c r="W238" s="333" t="s">
        <v>8551</v>
      </c>
      <c r="X238" s="344">
        <v>8.9</v>
      </c>
      <c r="Y238" s="335" t="s">
        <v>60</v>
      </c>
      <c r="Z238" s="333" t="s">
        <v>60</v>
      </c>
      <c r="AA238" s="330" t="s">
        <v>60</v>
      </c>
      <c r="AB238" s="341" t="s">
        <v>60</v>
      </c>
      <c r="AC238" s="332">
        <v>6</v>
      </c>
      <c r="AD238" s="341" t="s">
        <v>60</v>
      </c>
      <c r="AE238" s="341" t="s">
        <v>60</v>
      </c>
      <c r="AF238" s="332">
        <v>1.32</v>
      </c>
      <c r="AG238" s="332">
        <v>16.989999999999998</v>
      </c>
      <c r="AH238" s="332">
        <v>17.149999999999999</v>
      </c>
      <c r="AI238" s="336">
        <v>13.3</v>
      </c>
      <c r="AJ238" s="332">
        <v>-2.42</v>
      </c>
      <c r="AK238" s="332">
        <v>9.59</v>
      </c>
      <c r="AL238" s="331" t="s">
        <v>8328</v>
      </c>
      <c r="AM238" s="331" t="s">
        <v>8329</v>
      </c>
      <c r="AN238" s="332">
        <v>70.22</v>
      </c>
      <c r="AO238" s="332">
        <v>67.819999999999993</v>
      </c>
      <c r="AP238" s="332">
        <v>38.15</v>
      </c>
    </row>
    <row r="239" spans="1:42" ht="409.5">
      <c r="A239" s="329">
        <v>44782</v>
      </c>
      <c r="B239" s="330" t="s">
        <v>8522</v>
      </c>
      <c r="C239" s="330" t="s">
        <v>8523</v>
      </c>
      <c r="D239" s="331" t="s">
        <v>61</v>
      </c>
      <c r="E239" s="331" t="s">
        <v>77</v>
      </c>
      <c r="F239" s="332">
        <v>167.4</v>
      </c>
      <c r="G239" s="330" t="s">
        <v>3481</v>
      </c>
      <c r="H239" s="330" t="s">
        <v>3482</v>
      </c>
      <c r="I239" s="331" t="s">
        <v>3483</v>
      </c>
      <c r="J239" s="329">
        <v>44782</v>
      </c>
      <c r="K239" s="333" t="s">
        <v>491</v>
      </c>
      <c r="L239" s="334" t="s">
        <v>60</v>
      </c>
      <c r="M239" s="335" t="s">
        <v>8524</v>
      </c>
      <c r="N239" s="335" t="s">
        <v>8525</v>
      </c>
      <c r="O239" s="335" t="s">
        <v>8526</v>
      </c>
      <c r="P239" s="336">
        <v>20.3</v>
      </c>
      <c r="Q239" s="331" t="s">
        <v>8527</v>
      </c>
      <c r="R239" s="333" t="s">
        <v>8528</v>
      </c>
      <c r="S239" s="333" t="s">
        <v>8529</v>
      </c>
      <c r="T239" s="331" t="s">
        <v>6921</v>
      </c>
      <c r="U239" s="331" t="s">
        <v>492</v>
      </c>
      <c r="V239" s="335" t="s">
        <v>8530</v>
      </c>
      <c r="W239" s="333" t="s">
        <v>8531</v>
      </c>
      <c r="X239" s="340">
        <v>23.8</v>
      </c>
      <c r="Y239" s="335" t="s">
        <v>8532</v>
      </c>
      <c r="Z239" s="339" t="s">
        <v>8533</v>
      </c>
      <c r="AA239" s="330" t="s">
        <v>60</v>
      </c>
      <c r="AB239" s="341" t="s">
        <v>60</v>
      </c>
      <c r="AC239" s="338">
        <v>0.77600000000000002</v>
      </c>
      <c r="AD239" s="341" t="s">
        <v>60</v>
      </c>
      <c r="AE239" s="341" t="s">
        <v>60</v>
      </c>
      <c r="AF239" s="338">
        <v>0.14899999999999999</v>
      </c>
      <c r="AG239" s="332">
        <v>43.28</v>
      </c>
      <c r="AH239" s="332">
        <v>121.48</v>
      </c>
      <c r="AI239" s="336">
        <v>273.5</v>
      </c>
      <c r="AJ239" s="336">
        <v>-98.2</v>
      </c>
      <c r="AK239" s="336">
        <v>290.3</v>
      </c>
      <c r="AL239" s="331" t="s">
        <v>8328</v>
      </c>
      <c r="AM239" s="331" t="s">
        <v>8329</v>
      </c>
      <c r="AN239" s="332">
        <v>70.040000000000006</v>
      </c>
      <c r="AO239" s="332">
        <v>125.75</v>
      </c>
      <c r="AP239" s="332">
        <v>145.77000000000001</v>
      </c>
    </row>
    <row r="240" spans="1:42" ht="112.5">
      <c r="A240" s="329">
        <v>44217</v>
      </c>
      <c r="B240" s="330" t="s">
        <v>3529</v>
      </c>
      <c r="C240" s="330" t="s">
        <v>60</v>
      </c>
      <c r="D240" s="331" t="s">
        <v>61</v>
      </c>
      <c r="E240" s="331" t="s">
        <v>67</v>
      </c>
      <c r="F240" s="332">
        <v>5.6</v>
      </c>
      <c r="G240" s="330" t="s">
        <v>3530</v>
      </c>
      <c r="H240" s="330" t="s">
        <v>60</v>
      </c>
      <c r="I240" s="331" t="s">
        <v>3531</v>
      </c>
      <c r="J240" s="329">
        <v>44217</v>
      </c>
      <c r="K240" s="333" t="s">
        <v>491</v>
      </c>
      <c r="L240" s="329">
        <v>44599</v>
      </c>
      <c r="M240" s="335" t="s">
        <v>12657</v>
      </c>
      <c r="N240" s="335" t="s">
        <v>60</v>
      </c>
      <c r="O240" s="335" t="s">
        <v>60</v>
      </c>
      <c r="P240" s="341" t="s">
        <v>60</v>
      </c>
      <c r="Q240" s="331" t="s">
        <v>11765</v>
      </c>
      <c r="R240" s="339" t="s">
        <v>12658</v>
      </c>
      <c r="S240" s="333" t="s">
        <v>10335</v>
      </c>
      <c r="T240" s="331" t="s">
        <v>6921</v>
      </c>
      <c r="U240" s="331" t="s">
        <v>11848</v>
      </c>
      <c r="V240" s="335" t="s">
        <v>12659</v>
      </c>
      <c r="W240" s="333" t="s">
        <v>12003</v>
      </c>
      <c r="X240" s="330" t="s">
        <v>60</v>
      </c>
      <c r="Y240" s="335" t="s">
        <v>60</v>
      </c>
      <c r="Z240" s="333" t="s">
        <v>60</v>
      </c>
      <c r="AA240" s="330" t="s">
        <v>60</v>
      </c>
      <c r="AB240" s="332">
        <v>62.55</v>
      </c>
      <c r="AC240" s="332">
        <v>1.7</v>
      </c>
      <c r="AD240" s="332">
        <v>14.01</v>
      </c>
      <c r="AE240" s="332">
        <v>16.29</v>
      </c>
      <c r="AF240" s="338">
        <v>0.22800000000000001</v>
      </c>
      <c r="AG240" s="332">
        <v>2.91</v>
      </c>
      <c r="AH240" s="332">
        <v>5.56</v>
      </c>
      <c r="AI240" s="341" t="s">
        <v>60</v>
      </c>
      <c r="AJ240" s="341" t="s">
        <v>60</v>
      </c>
      <c r="AK240" s="341" t="s">
        <v>60</v>
      </c>
      <c r="AL240" s="331" t="s">
        <v>8328</v>
      </c>
      <c r="AM240" s="331" t="s">
        <v>8329</v>
      </c>
      <c r="AN240" s="332">
        <v>70</v>
      </c>
      <c r="AO240" s="332">
        <v>70</v>
      </c>
      <c r="AP240" s="332">
        <v>70</v>
      </c>
    </row>
    <row r="241" spans="1:42" ht="409.5">
      <c r="A241" s="329">
        <v>43888</v>
      </c>
      <c r="B241" s="330" t="s">
        <v>3532</v>
      </c>
      <c r="C241" s="330" t="s">
        <v>60</v>
      </c>
      <c r="D241" s="331" t="s">
        <v>61</v>
      </c>
      <c r="E241" s="331" t="s">
        <v>67</v>
      </c>
      <c r="F241" s="332">
        <v>238.47</v>
      </c>
      <c r="G241" s="330" t="s">
        <v>3533</v>
      </c>
      <c r="H241" s="330" t="s">
        <v>3534</v>
      </c>
      <c r="I241" s="331" t="s">
        <v>3535</v>
      </c>
      <c r="J241" s="329">
        <v>43888</v>
      </c>
      <c r="K241" s="333" t="s">
        <v>491</v>
      </c>
      <c r="L241" s="329">
        <v>44043</v>
      </c>
      <c r="M241" s="335" t="s">
        <v>12660</v>
      </c>
      <c r="N241" s="335" t="s">
        <v>60</v>
      </c>
      <c r="O241" s="335" t="s">
        <v>60</v>
      </c>
      <c r="P241" s="341" t="s">
        <v>60</v>
      </c>
      <c r="Q241" s="331" t="s">
        <v>8409</v>
      </c>
      <c r="R241" s="339" t="s">
        <v>12661</v>
      </c>
      <c r="S241" s="333" t="s">
        <v>12662</v>
      </c>
      <c r="T241" s="331" t="s">
        <v>6921</v>
      </c>
      <c r="U241" s="331" t="s">
        <v>11848</v>
      </c>
      <c r="V241" s="335" t="s">
        <v>12663</v>
      </c>
      <c r="W241" s="333" t="s">
        <v>9832</v>
      </c>
      <c r="X241" s="340">
        <v>1987.9</v>
      </c>
      <c r="Y241" s="335" t="s">
        <v>12664</v>
      </c>
      <c r="Z241" s="339" t="s">
        <v>12665</v>
      </c>
      <c r="AA241" s="330" t="s">
        <v>60</v>
      </c>
      <c r="AB241" s="341" t="s">
        <v>60</v>
      </c>
      <c r="AC241" s="332">
        <v>1.02</v>
      </c>
      <c r="AD241" s="341" t="s">
        <v>60</v>
      </c>
      <c r="AE241" s="341" t="s">
        <v>60</v>
      </c>
      <c r="AF241" s="341" t="s">
        <v>60</v>
      </c>
      <c r="AG241" s="341" t="s">
        <v>60</v>
      </c>
      <c r="AH241" s="332">
        <v>238.32</v>
      </c>
      <c r="AI241" s="341" t="s">
        <v>60</v>
      </c>
      <c r="AJ241" s="341" t="s">
        <v>60</v>
      </c>
      <c r="AK241" s="341" t="s">
        <v>60</v>
      </c>
      <c r="AL241" s="331" t="s">
        <v>8328</v>
      </c>
      <c r="AM241" s="331" t="s">
        <v>8329</v>
      </c>
      <c r="AN241" s="332">
        <v>69.97</v>
      </c>
      <c r="AO241" s="332">
        <v>66.67</v>
      </c>
      <c r="AP241" s="332">
        <v>54.24</v>
      </c>
    </row>
    <row r="242" spans="1:42" ht="409.5">
      <c r="A242" s="329">
        <v>44571</v>
      </c>
      <c r="B242" s="330" t="s">
        <v>3536</v>
      </c>
      <c r="C242" s="330" t="s">
        <v>60</v>
      </c>
      <c r="D242" s="331" t="s">
        <v>61</v>
      </c>
      <c r="E242" s="331" t="s">
        <v>67</v>
      </c>
      <c r="F242" s="332">
        <v>13867.07</v>
      </c>
      <c r="G242" s="330" t="s">
        <v>3537</v>
      </c>
      <c r="H242" s="330" t="s">
        <v>3538</v>
      </c>
      <c r="I242" s="331" t="s">
        <v>3539</v>
      </c>
      <c r="J242" s="329">
        <v>44571</v>
      </c>
      <c r="K242" s="333" t="s">
        <v>491</v>
      </c>
      <c r="L242" s="329">
        <v>44704</v>
      </c>
      <c r="M242" s="335" t="s">
        <v>12666</v>
      </c>
      <c r="N242" s="335" t="s">
        <v>12667</v>
      </c>
      <c r="O242" s="335" t="s">
        <v>12668</v>
      </c>
      <c r="P242" s="341" t="s">
        <v>60</v>
      </c>
      <c r="Q242" s="331" t="s">
        <v>9297</v>
      </c>
      <c r="R242" s="339" t="s">
        <v>12669</v>
      </c>
      <c r="S242" s="333" t="s">
        <v>8602</v>
      </c>
      <c r="T242" s="331" t="s">
        <v>6921</v>
      </c>
      <c r="U242" s="331" t="s">
        <v>11848</v>
      </c>
      <c r="V242" s="335" t="s">
        <v>12670</v>
      </c>
      <c r="W242" s="333" t="s">
        <v>12671</v>
      </c>
      <c r="X242" s="340">
        <v>16993.400000000001</v>
      </c>
      <c r="Y242" s="335" t="s">
        <v>12672</v>
      </c>
      <c r="Z242" s="339" t="s">
        <v>12673</v>
      </c>
      <c r="AA242" s="330" t="s">
        <v>60</v>
      </c>
      <c r="AB242" s="341" t="s">
        <v>60</v>
      </c>
      <c r="AC242" s="332">
        <v>3.92</v>
      </c>
      <c r="AD242" s="332">
        <v>26.03</v>
      </c>
      <c r="AE242" s="332">
        <v>58.21</v>
      </c>
      <c r="AF242" s="332">
        <v>4.54</v>
      </c>
      <c r="AG242" s="332">
        <v>12714.07</v>
      </c>
      <c r="AH242" s="332">
        <v>12186.82</v>
      </c>
      <c r="AI242" s="336">
        <v>2811.4</v>
      </c>
      <c r="AJ242" s="336">
        <v>-105.7</v>
      </c>
      <c r="AK242" s="336">
        <v>6358.9</v>
      </c>
      <c r="AL242" s="331" t="s">
        <v>8328</v>
      </c>
      <c r="AM242" s="331" t="s">
        <v>8329</v>
      </c>
      <c r="AN242" s="332">
        <v>69.709999999999994</v>
      </c>
      <c r="AO242" s="332">
        <v>55.7</v>
      </c>
      <c r="AP242" s="332">
        <v>63.19</v>
      </c>
    </row>
    <row r="243" spans="1:42" ht="382.5">
      <c r="A243" s="329">
        <v>44270</v>
      </c>
      <c r="B243" s="330" t="s">
        <v>826</v>
      </c>
      <c r="C243" s="330" t="s">
        <v>827</v>
      </c>
      <c r="D243" s="331" t="s">
        <v>61</v>
      </c>
      <c r="E243" s="331" t="s">
        <v>77</v>
      </c>
      <c r="F243" s="332">
        <v>21278.22</v>
      </c>
      <c r="G243" s="330" t="s">
        <v>828</v>
      </c>
      <c r="H243" s="330" t="s">
        <v>60</v>
      </c>
      <c r="I243" s="331" t="s">
        <v>829</v>
      </c>
      <c r="J243" s="329">
        <v>44270</v>
      </c>
      <c r="K243" s="333" t="s">
        <v>491</v>
      </c>
      <c r="L243" s="334" t="s">
        <v>60</v>
      </c>
      <c r="M243" s="335" t="s">
        <v>8887</v>
      </c>
      <c r="N243" s="335" t="s">
        <v>8888</v>
      </c>
      <c r="O243" s="335" t="s">
        <v>8889</v>
      </c>
      <c r="P243" s="336">
        <v>13593</v>
      </c>
      <c r="Q243" s="331" t="s">
        <v>8890</v>
      </c>
      <c r="R243" s="339" t="s">
        <v>8891</v>
      </c>
      <c r="S243" s="333" t="s">
        <v>8892</v>
      </c>
      <c r="T243" s="331" t="s">
        <v>6921</v>
      </c>
      <c r="U243" s="331" t="s">
        <v>492</v>
      </c>
      <c r="V243" s="335" t="s">
        <v>8893</v>
      </c>
      <c r="W243" s="333" t="s">
        <v>8894</v>
      </c>
      <c r="X243" s="340">
        <v>22890.6</v>
      </c>
      <c r="Y243" s="335" t="s">
        <v>60</v>
      </c>
      <c r="Z243" s="333" t="s">
        <v>60</v>
      </c>
      <c r="AA243" s="330" t="s">
        <v>60</v>
      </c>
      <c r="AB243" s="332">
        <v>27.7</v>
      </c>
      <c r="AC243" s="332">
        <v>3.52</v>
      </c>
      <c r="AD243" s="332">
        <v>11.45</v>
      </c>
      <c r="AE243" s="332">
        <v>21.36</v>
      </c>
      <c r="AF243" s="332">
        <v>4.83</v>
      </c>
      <c r="AG243" s="332">
        <v>20967.3</v>
      </c>
      <c r="AH243" s="332">
        <v>16204.14</v>
      </c>
      <c r="AI243" s="336">
        <v>4319.6000000000004</v>
      </c>
      <c r="AJ243" s="336">
        <v>669.1</v>
      </c>
      <c r="AK243" s="336">
        <v>12492</v>
      </c>
      <c r="AL243" s="331" t="s">
        <v>8328</v>
      </c>
      <c r="AM243" s="331" t="s">
        <v>8329</v>
      </c>
      <c r="AN243" s="332">
        <v>69.61</v>
      </c>
      <c r="AO243" s="332">
        <v>70.400000000000006</v>
      </c>
      <c r="AP243" s="332">
        <v>79.37</v>
      </c>
    </row>
    <row r="244" spans="1:42" ht="326.25">
      <c r="A244" s="329">
        <v>43880</v>
      </c>
      <c r="B244" s="330" t="s">
        <v>3540</v>
      </c>
      <c r="C244" s="330" t="s">
        <v>60</v>
      </c>
      <c r="D244" s="331" t="s">
        <v>61</v>
      </c>
      <c r="E244" s="331" t="s">
        <v>67</v>
      </c>
      <c r="F244" s="332">
        <v>51.57</v>
      </c>
      <c r="G244" s="330" t="s">
        <v>2123</v>
      </c>
      <c r="H244" s="330" t="s">
        <v>60</v>
      </c>
      <c r="I244" s="331" t="s">
        <v>3541</v>
      </c>
      <c r="J244" s="329">
        <v>43880</v>
      </c>
      <c r="K244" s="333" t="s">
        <v>491</v>
      </c>
      <c r="L244" s="329">
        <v>43951</v>
      </c>
      <c r="M244" s="335" t="s">
        <v>12674</v>
      </c>
      <c r="N244" s="335" t="s">
        <v>60</v>
      </c>
      <c r="O244" s="335" t="s">
        <v>60</v>
      </c>
      <c r="P244" s="341" t="s">
        <v>60</v>
      </c>
      <c r="Q244" s="331" t="s">
        <v>8836</v>
      </c>
      <c r="R244" s="333" t="s">
        <v>9048</v>
      </c>
      <c r="S244" s="333" t="s">
        <v>8842</v>
      </c>
      <c r="T244" s="331" t="s">
        <v>6923</v>
      </c>
      <c r="U244" s="331" t="s">
        <v>11848</v>
      </c>
      <c r="V244" s="335" t="s">
        <v>10474</v>
      </c>
      <c r="W244" s="333" t="s">
        <v>12675</v>
      </c>
      <c r="X244" s="340">
        <v>1384.1</v>
      </c>
      <c r="Y244" s="335" t="s">
        <v>60</v>
      </c>
      <c r="Z244" s="333" t="s">
        <v>60</v>
      </c>
      <c r="AA244" s="330" t="s">
        <v>60</v>
      </c>
      <c r="AB244" s="341" t="s">
        <v>60</v>
      </c>
      <c r="AC244" s="341" t="s">
        <v>60</v>
      </c>
      <c r="AD244" s="332">
        <v>188.23</v>
      </c>
      <c r="AE244" s="341" t="s">
        <v>60</v>
      </c>
      <c r="AF244" s="332">
        <v>3.67</v>
      </c>
      <c r="AG244" s="332">
        <v>51.57</v>
      </c>
      <c r="AH244" s="332">
        <v>48.21</v>
      </c>
      <c r="AI244" s="341" t="s">
        <v>60</v>
      </c>
      <c r="AJ244" s="341" t="s">
        <v>60</v>
      </c>
      <c r="AK244" s="341" t="s">
        <v>60</v>
      </c>
      <c r="AL244" s="331" t="s">
        <v>8328</v>
      </c>
      <c r="AM244" s="331" t="s">
        <v>8329</v>
      </c>
      <c r="AN244" s="332">
        <v>69.540000000000006</v>
      </c>
      <c r="AO244" s="332">
        <v>71.64</v>
      </c>
      <c r="AP244" s="332">
        <v>58.44</v>
      </c>
    </row>
    <row r="245" spans="1:42" ht="281.25">
      <c r="A245" s="329">
        <v>44144</v>
      </c>
      <c r="B245" s="330" t="s">
        <v>3542</v>
      </c>
      <c r="C245" s="330" t="s">
        <v>60</v>
      </c>
      <c r="D245" s="331" t="s">
        <v>61</v>
      </c>
      <c r="E245" s="331" t="s">
        <v>67</v>
      </c>
      <c r="F245" s="332">
        <v>278.07</v>
      </c>
      <c r="G245" s="330" t="s">
        <v>3543</v>
      </c>
      <c r="H245" s="330" t="s">
        <v>3544</v>
      </c>
      <c r="I245" s="331" t="s">
        <v>3545</v>
      </c>
      <c r="J245" s="329">
        <v>44144</v>
      </c>
      <c r="K245" s="333" t="s">
        <v>491</v>
      </c>
      <c r="L245" s="329">
        <v>44389</v>
      </c>
      <c r="M245" s="335" t="s">
        <v>12676</v>
      </c>
      <c r="N245" s="335" t="s">
        <v>60</v>
      </c>
      <c r="O245" s="335" t="s">
        <v>60</v>
      </c>
      <c r="P245" s="341" t="s">
        <v>60</v>
      </c>
      <c r="Q245" s="331" t="s">
        <v>12677</v>
      </c>
      <c r="R245" s="333" t="s">
        <v>12678</v>
      </c>
      <c r="S245" s="333" t="s">
        <v>8471</v>
      </c>
      <c r="T245" s="331" t="s">
        <v>6917</v>
      </c>
      <c r="U245" s="331" t="s">
        <v>12010</v>
      </c>
      <c r="V245" s="335" t="s">
        <v>12679</v>
      </c>
      <c r="W245" s="333" t="s">
        <v>8576</v>
      </c>
      <c r="X245" s="330" t="s">
        <v>60</v>
      </c>
      <c r="Y245" s="335" t="s">
        <v>12680</v>
      </c>
      <c r="Z245" s="339" t="s">
        <v>12681</v>
      </c>
      <c r="AA245" s="330" t="s">
        <v>60</v>
      </c>
      <c r="AB245" s="332">
        <v>19.920000000000002</v>
      </c>
      <c r="AC245" s="332">
        <v>1.3</v>
      </c>
      <c r="AD245" s="332">
        <v>23.05</v>
      </c>
      <c r="AE245" s="332">
        <v>75.05</v>
      </c>
      <c r="AF245" s="332">
        <v>19.11</v>
      </c>
      <c r="AG245" s="332">
        <v>276.12</v>
      </c>
      <c r="AH245" s="332">
        <v>190.57</v>
      </c>
      <c r="AI245" s="336">
        <v>14.4</v>
      </c>
      <c r="AJ245" s="332">
        <v>9.5299999999999994</v>
      </c>
      <c r="AK245" s="336">
        <v>197.2</v>
      </c>
      <c r="AL245" s="331" t="s">
        <v>8328</v>
      </c>
      <c r="AM245" s="331" t="s">
        <v>8329</v>
      </c>
      <c r="AN245" s="332">
        <v>69.430000000000007</v>
      </c>
      <c r="AO245" s="332">
        <v>72.73</v>
      </c>
      <c r="AP245" s="332">
        <v>70.510000000000005</v>
      </c>
    </row>
    <row r="246" spans="1:42" ht="348.75">
      <c r="A246" s="329">
        <v>44298</v>
      </c>
      <c r="B246" s="330" t="s">
        <v>830</v>
      </c>
      <c r="C246" s="330" t="s">
        <v>60</v>
      </c>
      <c r="D246" s="331" t="s">
        <v>61</v>
      </c>
      <c r="E246" s="331" t="s">
        <v>67</v>
      </c>
      <c r="F246" s="332">
        <v>248.3</v>
      </c>
      <c r="G246" s="330" t="s">
        <v>831</v>
      </c>
      <c r="H246" s="330" t="s">
        <v>60</v>
      </c>
      <c r="I246" s="331" t="s">
        <v>832</v>
      </c>
      <c r="J246" s="329">
        <v>44298</v>
      </c>
      <c r="K246" s="333" t="s">
        <v>491</v>
      </c>
      <c r="L246" s="329">
        <v>44442</v>
      </c>
      <c r="M246" s="335" t="s">
        <v>8948</v>
      </c>
      <c r="N246" s="335" t="s">
        <v>60</v>
      </c>
      <c r="O246" s="335" t="s">
        <v>60</v>
      </c>
      <c r="P246" s="341" t="s">
        <v>60</v>
      </c>
      <c r="Q246" s="331" t="s">
        <v>8633</v>
      </c>
      <c r="R246" s="339" t="s">
        <v>8949</v>
      </c>
      <c r="S246" s="333" t="s">
        <v>8950</v>
      </c>
      <c r="T246" s="331" t="s">
        <v>6921</v>
      </c>
      <c r="U246" s="331" t="s">
        <v>492</v>
      </c>
      <c r="V246" s="335" t="s">
        <v>8951</v>
      </c>
      <c r="W246" s="333" t="s">
        <v>8952</v>
      </c>
      <c r="X246" s="340">
        <v>1172.5999999999999</v>
      </c>
      <c r="Y246" s="335" t="s">
        <v>60</v>
      </c>
      <c r="Z246" s="333" t="s">
        <v>60</v>
      </c>
      <c r="AA246" s="330" t="s">
        <v>60</v>
      </c>
      <c r="AB246" s="332">
        <v>17.41</v>
      </c>
      <c r="AC246" s="332">
        <v>1.46</v>
      </c>
      <c r="AD246" s="341" t="s">
        <v>60</v>
      </c>
      <c r="AE246" s="341" t="s">
        <v>60</v>
      </c>
      <c r="AF246" s="341" t="s">
        <v>60</v>
      </c>
      <c r="AG246" s="341" t="s">
        <v>60</v>
      </c>
      <c r="AH246" s="332">
        <v>249</v>
      </c>
      <c r="AI246" s="341" t="s">
        <v>60</v>
      </c>
      <c r="AJ246" s="341" t="s">
        <v>60</v>
      </c>
      <c r="AK246" s="341" t="s">
        <v>60</v>
      </c>
      <c r="AL246" s="331" t="s">
        <v>8328</v>
      </c>
      <c r="AM246" s="331" t="s">
        <v>8329</v>
      </c>
      <c r="AN246" s="332">
        <v>69.400000000000006</v>
      </c>
      <c r="AO246" s="332">
        <v>66.37</v>
      </c>
      <c r="AP246" s="332">
        <v>58.52</v>
      </c>
    </row>
    <row r="247" spans="1:42" ht="405">
      <c r="A247" s="329">
        <v>44585</v>
      </c>
      <c r="B247" s="330" t="s">
        <v>833</v>
      </c>
      <c r="C247" s="330" t="s">
        <v>834</v>
      </c>
      <c r="D247" s="331" t="s">
        <v>61</v>
      </c>
      <c r="E247" s="331" t="s">
        <v>77</v>
      </c>
      <c r="F247" s="332">
        <v>1557.44</v>
      </c>
      <c r="G247" s="330" t="s">
        <v>835</v>
      </c>
      <c r="H247" s="330" t="s">
        <v>60</v>
      </c>
      <c r="I247" s="331" t="s">
        <v>836</v>
      </c>
      <c r="J247" s="329">
        <v>44585</v>
      </c>
      <c r="K247" s="333" t="s">
        <v>491</v>
      </c>
      <c r="L247" s="334" t="s">
        <v>60</v>
      </c>
      <c r="M247" s="335" t="s">
        <v>8895</v>
      </c>
      <c r="N247" s="335" t="s">
        <v>8896</v>
      </c>
      <c r="O247" s="335" t="s">
        <v>60</v>
      </c>
      <c r="P247" s="336">
        <v>1024.2</v>
      </c>
      <c r="Q247" s="331" t="s">
        <v>8840</v>
      </c>
      <c r="R247" s="339" t="s">
        <v>8897</v>
      </c>
      <c r="S247" s="333" t="s">
        <v>8568</v>
      </c>
      <c r="T247" s="331" t="s">
        <v>6917</v>
      </c>
      <c r="U247" s="331" t="s">
        <v>492</v>
      </c>
      <c r="V247" s="335" t="s">
        <v>8898</v>
      </c>
      <c r="W247" s="339" t="s">
        <v>8899</v>
      </c>
      <c r="X247" s="330" t="s">
        <v>60</v>
      </c>
      <c r="Y247" s="335" t="s">
        <v>60</v>
      </c>
      <c r="Z247" s="333" t="s">
        <v>60</v>
      </c>
      <c r="AA247" s="330" t="s">
        <v>60</v>
      </c>
      <c r="AB247" s="332">
        <v>18.649999999999999</v>
      </c>
      <c r="AC247" s="332">
        <v>1.27</v>
      </c>
      <c r="AD247" s="332">
        <v>9.6300000000000008</v>
      </c>
      <c r="AE247" s="332">
        <v>11.8</v>
      </c>
      <c r="AF247" s="332">
        <v>1.26</v>
      </c>
      <c r="AG247" s="332">
        <v>807.13</v>
      </c>
      <c r="AH247" s="332">
        <v>1531.88</v>
      </c>
      <c r="AI247" s="336">
        <v>724.1</v>
      </c>
      <c r="AJ247" s="336">
        <v>90.3</v>
      </c>
      <c r="AK247" s="336">
        <v>1671.8</v>
      </c>
      <c r="AL247" s="331" t="s">
        <v>8328</v>
      </c>
      <c r="AM247" s="331" t="s">
        <v>8329</v>
      </c>
      <c r="AN247" s="332">
        <v>69.38</v>
      </c>
      <c r="AO247" s="332">
        <v>70.069999999999993</v>
      </c>
      <c r="AP247" s="332">
        <v>83.15</v>
      </c>
    </row>
    <row r="248" spans="1:42" ht="202.5">
      <c r="A248" s="329">
        <v>43985</v>
      </c>
      <c r="B248" s="330" t="s">
        <v>12682</v>
      </c>
      <c r="C248" s="330" t="s">
        <v>60</v>
      </c>
      <c r="D248" s="331" t="s">
        <v>61</v>
      </c>
      <c r="E248" s="331" t="s">
        <v>67</v>
      </c>
      <c r="F248" s="332">
        <v>45.04</v>
      </c>
      <c r="G248" s="330" t="s">
        <v>3547</v>
      </c>
      <c r="H248" s="330" t="s">
        <v>60</v>
      </c>
      <c r="I248" s="331" t="s">
        <v>3548</v>
      </c>
      <c r="J248" s="329">
        <v>43985</v>
      </c>
      <c r="K248" s="333" t="s">
        <v>491</v>
      </c>
      <c r="L248" s="329">
        <v>44099</v>
      </c>
      <c r="M248" s="335" t="s">
        <v>12683</v>
      </c>
      <c r="N248" s="335" t="s">
        <v>60</v>
      </c>
      <c r="O248" s="335" t="s">
        <v>60</v>
      </c>
      <c r="P248" s="341" t="s">
        <v>60</v>
      </c>
      <c r="Q248" s="331" t="s">
        <v>8991</v>
      </c>
      <c r="R248" s="333" t="s">
        <v>12684</v>
      </c>
      <c r="S248" s="333" t="s">
        <v>8642</v>
      </c>
      <c r="T248" s="331" t="s">
        <v>6917</v>
      </c>
      <c r="U248" s="331" t="s">
        <v>11848</v>
      </c>
      <c r="V248" s="335" t="s">
        <v>12685</v>
      </c>
      <c r="W248" s="333" t="s">
        <v>12686</v>
      </c>
      <c r="X248" s="340">
        <v>2018.4</v>
      </c>
      <c r="Y248" s="335" t="s">
        <v>60</v>
      </c>
      <c r="Z248" s="333" t="s">
        <v>60</v>
      </c>
      <c r="AA248" s="330" t="s">
        <v>60</v>
      </c>
      <c r="AB248" s="341" t="s">
        <v>60</v>
      </c>
      <c r="AC248" s="332">
        <v>3.37</v>
      </c>
      <c r="AD248" s="341" t="s">
        <v>60</v>
      </c>
      <c r="AE248" s="341" t="s">
        <v>60</v>
      </c>
      <c r="AF248" s="341" t="s">
        <v>60</v>
      </c>
      <c r="AG248" s="332">
        <v>35.01</v>
      </c>
      <c r="AH248" s="332">
        <v>42.88</v>
      </c>
      <c r="AI248" s="341" t="s">
        <v>60</v>
      </c>
      <c r="AJ248" s="341" t="s">
        <v>60</v>
      </c>
      <c r="AK248" s="341" t="s">
        <v>60</v>
      </c>
      <c r="AL248" s="331" t="s">
        <v>8328</v>
      </c>
      <c r="AM248" s="331" t="s">
        <v>8329</v>
      </c>
      <c r="AN248" s="332">
        <v>68.989999999999995</v>
      </c>
      <c r="AO248" s="332">
        <v>83.82</v>
      </c>
      <c r="AP248" s="332">
        <v>105.44</v>
      </c>
    </row>
    <row r="249" spans="1:42" ht="409.5">
      <c r="A249" s="329">
        <v>44714</v>
      </c>
      <c r="B249" s="330" t="s">
        <v>3549</v>
      </c>
      <c r="C249" s="330" t="s">
        <v>60</v>
      </c>
      <c r="D249" s="331" t="s">
        <v>61</v>
      </c>
      <c r="E249" s="331" t="s">
        <v>67</v>
      </c>
      <c r="F249" s="332">
        <v>449.69</v>
      </c>
      <c r="G249" s="330" t="s">
        <v>3550</v>
      </c>
      <c r="H249" s="330" t="s">
        <v>3551</v>
      </c>
      <c r="I249" s="331" t="s">
        <v>3552</v>
      </c>
      <c r="J249" s="329">
        <v>44714</v>
      </c>
      <c r="K249" s="333" t="s">
        <v>491</v>
      </c>
      <c r="L249" s="329">
        <v>44812</v>
      </c>
      <c r="M249" s="335" t="s">
        <v>12687</v>
      </c>
      <c r="N249" s="335" t="s">
        <v>12688</v>
      </c>
      <c r="O249" s="335" t="s">
        <v>12689</v>
      </c>
      <c r="P249" s="341" t="s">
        <v>60</v>
      </c>
      <c r="Q249" s="331" t="s">
        <v>8469</v>
      </c>
      <c r="R249" s="339" t="s">
        <v>12690</v>
      </c>
      <c r="S249" s="333" t="s">
        <v>12691</v>
      </c>
      <c r="T249" s="331" t="s">
        <v>6915</v>
      </c>
      <c r="U249" s="331" t="s">
        <v>11848</v>
      </c>
      <c r="V249" s="335" t="s">
        <v>12692</v>
      </c>
      <c r="W249" s="339" t="s">
        <v>12693</v>
      </c>
      <c r="X249" s="330" t="s">
        <v>60</v>
      </c>
      <c r="Y249" s="335" t="s">
        <v>12694</v>
      </c>
      <c r="Z249" s="339" t="s">
        <v>12695</v>
      </c>
      <c r="AA249" s="330" t="s">
        <v>60</v>
      </c>
      <c r="AB249" s="341" t="s">
        <v>60</v>
      </c>
      <c r="AC249" s="332">
        <v>2.3199999999999998</v>
      </c>
      <c r="AD249" s="341" t="s">
        <v>60</v>
      </c>
      <c r="AE249" s="341" t="s">
        <v>60</v>
      </c>
      <c r="AF249" s="332">
        <v>8.6199999999999992</v>
      </c>
      <c r="AG249" s="332">
        <v>413.74</v>
      </c>
      <c r="AH249" s="332">
        <v>400.98</v>
      </c>
      <c r="AI249" s="336">
        <v>51.5</v>
      </c>
      <c r="AJ249" s="336">
        <v>-15.9</v>
      </c>
      <c r="AK249" s="336">
        <v>297.8</v>
      </c>
      <c r="AL249" s="331" t="s">
        <v>8328</v>
      </c>
      <c r="AM249" s="331" t="s">
        <v>8329</v>
      </c>
      <c r="AN249" s="332">
        <v>68.52</v>
      </c>
      <c r="AO249" s="332">
        <v>64.86</v>
      </c>
      <c r="AP249" s="332">
        <v>60.21</v>
      </c>
    </row>
    <row r="250" spans="1:42" ht="409.5">
      <c r="A250" s="329">
        <v>44636</v>
      </c>
      <c r="B250" s="330" t="s">
        <v>3553</v>
      </c>
      <c r="C250" s="330" t="s">
        <v>60</v>
      </c>
      <c r="D250" s="331" t="s">
        <v>61</v>
      </c>
      <c r="E250" s="331" t="s">
        <v>67</v>
      </c>
      <c r="F250" s="332">
        <v>283.74</v>
      </c>
      <c r="G250" s="330" t="s">
        <v>3554</v>
      </c>
      <c r="H250" s="330" t="s">
        <v>3555</v>
      </c>
      <c r="I250" s="331" t="s">
        <v>3556</v>
      </c>
      <c r="J250" s="329">
        <v>44636</v>
      </c>
      <c r="K250" s="333" t="s">
        <v>491</v>
      </c>
      <c r="L250" s="329">
        <v>44754</v>
      </c>
      <c r="M250" s="335" t="s">
        <v>12696</v>
      </c>
      <c r="N250" s="335" t="s">
        <v>12697</v>
      </c>
      <c r="O250" s="335" t="s">
        <v>60</v>
      </c>
      <c r="P250" s="341" t="s">
        <v>60</v>
      </c>
      <c r="Q250" s="331" t="s">
        <v>11197</v>
      </c>
      <c r="R250" s="333" t="s">
        <v>11198</v>
      </c>
      <c r="S250" s="333" t="s">
        <v>12698</v>
      </c>
      <c r="T250" s="331" t="s">
        <v>6921</v>
      </c>
      <c r="U250" s="331" t="s">
        <v>11848</v>
      </c>
      <c r="V250" s="335" t="s">
        <v>12699</v>
      </c>
      <c r="W250" s="333" t="s">
        <v>12700</v>
      </c>
      <c r="X250" s="340">
        <v>856.4</v>
      </c>
      <c r="Y250" s="335" t="s">
        <v>12701</v>
      </c>
      <c r="Z250" s="339" t="s">
        <v>12702</v>
      </c>
      <c r="AA250" s="330" t="s">
        <v>60</v>
      </c>
      <c r="AB250" s="341" t="s">
        <v>60</v>
      </c>
      <c r="AC250" s="332">
        <v>8.2100000000000009</v>
      </c>
      <c r="AD250" s="341" t="s">
        <v>60</v>
      </c>
      <c r="AE250" s="341" t="s">
        <v>60</v>
      </c>
      <c r="AF250" s="332">
        <v>5.96</v>
      </c>
      <c r="AG250" s="332">
        <v>264.12</v>
      </c>
      <c r="AH250" s="332">
        <v>243.48</v>
      </c>
      <c r="AI250" s="336">
        <v>44.4</v>
      </c>
      <c r="AJ250" s="336">
        <v>-20.9</v>
      </c>
      <c r="AK250" s="336">
        <v>87.1</v>
      </c>
      <c r="AL250" s="331" t="s">
        <v>8328</v>
      </c>
      <c r="AM250" s="331" t="s">
        <v>8329</v>
      </c>
      <c r="AN250" s="332">
        <v>68.209999999999994</v>
      </c>
      <c r="AO250" s="332">
        <v>82.57</v>
      </c>
      <c r="AP250" s="332">
        <v>118.37</v>
      </c>
    </row>
    <row r="251" spans="1:42" ht="409.5">
      <c r="A251" s="329">
        <v>44349</v>
      </c>
      <c r="B251" s="330" t="s">
        <v>3557</v>
      </c>
      <c r="C251" s="330" t="s">
        <v>60</v>
      </c>
      <c r="D251" s="331" t="s">
        <v>61</v>
      </c>
      <c r="E251" s="331" t="s">
        <v>67</v>
      </c>
      <c r="F251" s="332">
        <v>1668.71</v>
      </c>
      <c r="G251" s="330" t="s">
        <v>3558</v>
      </c>
      <c r="H251" s="330" t="s">
        <v>3559</v>
      </c>
      <c r="I251" s="331" t="s">
        <v>3560</v>
      </c>
      <c r="J251" s="329">
        <v>44349</v>
      </c>
      <c r="K251" s="333" t="s">
        <v>491</v>
      </c>
      <c r="L251" s="329">
        <v>44392</v>
      </c>
      <c r="M251" s="335" t="s">
        <v>12703</v>
      </c>
      <c r="N251" s="335" t="s">
        <v>60</v>
      </c>
      <c r="O251" s="335" t="s">
        <v>60</v>
      </c>
      <c r="P251" s="341" t="s">
        <v>60</v>
      </c>
      <c r="Q251" s="331" t="s">
        <v>8547</v>
      </c>
      <c r="R251" s="333" t="s">
        <v>8548</v>
      </c>
      <c r="S251" s="333" t="s">
        <v>8556</v>
      </c>
      <c r="T251" s="331" t="s">
        <v>6921</v>
      </c>
      <c r="U251" s="331" t="s">
        <v>11848</v>
      </c>
      <c r="V251" s="335" t="s">
        <v>12704</v>
      </c>
      <c r="W251" s="333" t="s">
        <v>10603</v>
      </c>
      <c r="X251" s="340">
        <v>543.5</v>
      </c>
      <c r="Y251" s="335" t="s">
        <v>12705</v>
      </c>
      <c r="Z251" s="339" t="s">
        <v>12706</v>
      </c>
      <c r="AA251" s="330" t="s">
        <v>60</v>
      </c>
      <c r="AB251" s="341" t="s">
        <v>60</v>
      </c>
      <c r="AC251" s="332">
        <v>4.33</v>
      </c>
      <c r="AD251" s="341" t="s">
        <v>60</v>
      </c>
      <c r="AE251" s="341" t="s">
        <v>60</v>
      </c>
      <c r="AF251" s="341" t="s">
        <v>60</v>
      </c>
      <c r="AG251" s="332">
        <v>1286.6300000000001</v>
      </c>
      <c r="AH251" s="332">
        <v>1633.86</v>
      </c>
      <c r="AI251" s="342">
        <v>0</v>
      </c>
      <c r="AJ251" s="336">
        <v>-141</v>
      </c>
      <c r="AK251" s="336">
        <v>441.9</v>
      </c>
      <c r="AL251" s="331" t="s">
        <v>8328</v>
      </c>
      <c r="AM251" s="331" t="s">
        <v>8329</v>
      </c>
      <c r="AN251" s="332">
        <v>67.98</v>
      </c>
      <c r="AO251" s="332">
        <v>70</v>
      </c>
      <c r="AP251" s="332">
        <v>62.99</v>
      </c>
    </row>
    <row r="252" spans="1:42" ht="409.5">
      <c r="A252" s="329">
        <v>44260</v>
      </c>
      <c r="B252" s="330" t="s">
        <v>3561</v>
      </c>
      <c r="C252" s="330" t="s">
        <v>60</v>
      </c>
      <c r="D252" s="331" t="s">
        <v>61</v>
      </c>
      <c r="E252" s="331" t="s">
        <v>733</v>
      </c>
      <c r="F252" s="332">
        <v>237.41</v>
      </c>
      <c r="G252" s="330" t="s">
        <v>3562</v>
      </c>
      <c r="H252" s="330" t="s">
        <v>3563</v>
      </c>
      <c r="I252" s="331" t="s">
        <v>3564</v>
      </c>
      <c r="J252" s="329">
        <v>44260</v>
      </c>
      <c r="K252" s="333" t="s">
        <v>491</v>
      </c>
      <c r="L252" s="334" t="s">
        <v>60</v>
      </c>
      <c r="M252" s="335" t="s">
        <v>12707</v>
      </c>
      <c r="N252" s="335" t="s">
        <v>60</v>
      </c>
      <c r="O252" s="335" t="s">
        <v>60</v>
      </c>
      <c r="P252" s="341" t="s">
        <v>60</v>
      </c>
      <c r="Q252" s="331" t="s">
        <v>9297</v>
      </c>
      <c r="R252" s="339" t="s">
        <v>12708</v>
      </c>
      <c r="S252" s="333" t="s">
        <v>8539</v>
      </c>
      <c r="T252" s="331" t="s">
        <v>6917</v>
      </c>
      <c r="U252" s="331" t="s">
        <v>11848</v>
      </c>
      <c r="V252" s="335" t="s">
        <v>9356</v>
      </c>
      <c r="W252" s="339" t="s">
        <v>9357</v>
      </c>
      <c r="X252" s="330" t="s">
        <v>60</v>
      </c>
      <c r="Y252" s="335" t="s">
        <v>60</v>
      </c>
      <c r="Z252" s="333" t="s">
        <v>8541</v>
      </c>
      <c r="AA252" s="330" t="s">
        <v>60</v>
      </c>
      <c r="AB252" s="341" t="s">
        <v>60</v>
      </c>
      <c r="AC252" s="332">
        <v>20.100000000000001</v>
      </c>
      <c r="AD252" s="341" t="s">
        <v>60</v>
      </c>
      <c r="AE252" s="341" t="s">
        <v>60</v>
      </c>
      <c r="AF252" s="332">
        <v>8.31</v>
      </c>
      <c r="AG252" s="332">
        <v>424.38</v>
      </c>
      <c r="AH252" s="332">
        <v>426.53</v>
      </c>
      <c r="AI252" s="336">
        <v>50</v>
      </c>
      <c r="AJ252" s="336">
        <v>-17</v>
      </c>
      <c r="AK252" s="336">
        <v>46.5</v>
      </c>
      <c r="AL252" s="331" t="s">
        <v>8328</v>
      </c>
      <c r="AM252" s="331" t="s">
        <v>8329</v>
      </c>
      <c r="AN252" s="332">
        <v>67.88</v>
      </c>
      <c r="AO252" s="332">
        <v>28.1</v>
      </c>
      <c r="AP252" s="332">
        <v>57.07</v>
      </c>
    </row>
    <row r="253" spans="1:42" ht="191.25">
      <c r="A253" s="329">
        <v>44446</v>
      </c>
      <c r="B253" s="330" t="s">
        <v>3565</v>
      </c>
      <c r="C253" s="330" t="s">
        <v>60</v>
      </c>
      <c r="D253" s="331" t="s">
        <v>61</v>
      </c>
      <c r="E253" s="331" t="s">
        <v>67</v>
      </c>
      <c r="F253" s="332">
        <v>158.06</v>
      </c>
      <c r="G253" s="330" t="s">
        <v>3566</v>
      </c>
      <c r="H253" s="330" t="s">
        <v>60</v>
      </c>
      <c r="I253" s="331" t="s">
        <v>3567</v>
      </c>
      <c r="J253" s="329">
        <v>44446</v>
      </c>
      <c r="K253" s="333" t="s">
        <v>491</v>
      </c>
      <c r="L253" s="329">
        <v>44505</v>
      </c>
      <c r="M253" s="335" t="s">
        <v>12709</v>
      </c>
      <c r="N253" s="335" t="s">
        <v>60</v>
      </c>
      <c r="O253" s="335" t="s">
        <v>60</v>
      </c>
      <c r="P253" s="341" t="s">
        <v>60</v>
      </c>
      <c r="Q253" s="331" t="s">
        <v>8991</v>
      </c>
      <c r="R253" s="339" t="s">
        <v>12710</v>
      </c>
      <c r="S253" s="333" t="s">
        <v>8923</v>
      </c>
      <c r="T253" s="331" t="s">
        <v>6921</v>
      </c>
      <c r="U253" s="331" t="s">
        <v>11848</v>
      </c>
      <c r="V253" s="335" t="s">
        <v>12711</v>
      </c>
      <c r="W253" s="333" t="s">
        <v>10383</v>
      </c>
      <c r="X253" s="340">
        <v>377.1</v>
      </c>
      <c r="Y253" s="335" t="s">
        <v>60</v>
      </c>
      <c r="Z253" s="333" t="s">
        <v>60</v>
      </c>
      <c r="AA253" s="330" t="s">
        <v>60</v>
      </c>
      <c r="AB253" s="341" t="s">
        <v>60</v>
      </c>
      <c r="AC253" s="332">
        <v>6.29</v>
      </c>
      <c r="AD253" s="341" t="s">
        <v>60</v>
      </c>
      <c r="AE253" s="341" t="s">
        <v>60</v>
      </c>
      <c r="AF253" s="332">
        <v>158.05000000000001</v>
      </c>
      <c r="AG253" s="332">
        <v>144.84</v>
      </c>
      <c r="AH253" s="332">
        <v>129.41</v>
      </c>
      <c r="AI253" s="341" t="s">
        <v>60</v>
      </c>
      <c r="AJ253" s="341" t="s">
        <v>60</v>
      </c>
      <c r="AK253" s="341" t="s">
        <v>60</v>
      </c>
      <c r="AL253" s="331" t="s">
        <v>8328</v>
      </c>
      <c r="AM253" s="331" t="s">
        <v>8329</v>
      </c>
      <c r="AN253" s="332">
        <v>67.78</v>
      </c>
      <c r="AO253" s="332">
        <v>82.75</v>
      </c>
      <c r="AP253" s="332">
        <v>82.75</v>
      </c>
    </row>
    <row r="254" spans="1:42" ht="409.5">
      <c r="A254" s="329">
        <v>44386</v>
      </c>
      <c r="B254" s="330" t="s">
        <v>3568</v>
      </c>
      <c r="C254" s="330" t="s">
        <v>60</v>
      </c>
      <c r="D254" s="331" t="s">
        <v>61</v>
      </c>
      <c r="E254" s="331" t="s">
        <v>67</v>
      </c>
      <c r="F254" s="332">
        <v>6717.18</v>
      </c>
      <c r="G254" s="330" t="s">
        <v>985</v>
      </c>
      <c r="H254" s="330" t="s">
        <v>60</v>
      </c>
      <c r="I254" s="331" t="s">
        <v>3569</v>
      </c>
      <c r="J254" s="329">
        <v>44386</v>
      </c>
      <c r="K254" s="333" t="s">
        <v>491</v>
      </c>
      <c r="L254" s="329">
        <v>44474</v>
      </c>
      <c r="M254" s="335" t="s">
        <v>12712</v>
      </c>
      <c r="N254" s="335" t="s">
        <v>60</v>
      </c>
      <c r="O254" s="335" t="s">
        <v>60</v>
      </c>
      <c r="P254" s="341" t="s">
        <v>60</v>
      </c>
      <c r="Q254" s="331" t="s">
        <v>8443</v>
      </c>
      <c r="R254" s="339" t="s">
        <v>12713</v>
      </c>
      <c r="S254" s="333" t="s">
        <v>9401</v>
      </c>
      <c r="T254" s="331" t="s">
        <v>6921</v>
      </c>
      <c r="U254" s="331" t="s">
        <v>11848</v>
      </c>
      <c r="V254" s="335" t="s">
        <v>9211</v>
      </c>
      <c r="W254" s="339" t="s">
        <v>9212</v>
      </c>
      <c r="X254" s="330" t="s">
        <v>60</v>
      </c>
      <c r="Y254" s="335" t="s">
        <v>60</v>
      </c>
      <c r="Z254" s="333" t="s">
        <v>60</v>
      </c>
      <c r="AA254" s="330" t="s">
        <v>60</v>
      </c>
      <c r="AB254" s="332">
        <v>51.35</v>
      </c>
      <c r="AC254" s="332">
        <v>6.37</v>
      </c>
      <c r="AD254" s="332">
        <v>27.06</v>
      </c>
      <c r="AE254" s="332">
        <v>31.92</v>
      </c>
      <c r="AF254" s="332">
        <v>7.9</v>
      </c>
      <c r="AG254" s="332">
        <v>6165.22</v>
      </c>
      <c r="AH254" s="332">
        <v>6107.59</v>
      </c>
      <c r="AI254" s="341" t="s">
        <v>60</v>
      </c>
      <c r="AJ254" s="341" t="s">
        <v>60</v>
      </c>
      <c r="AK254" s="341" t="s">
        <v>60</v>
      </c>
      <c r="AL254" s="331" t="s">
        <v>8328</v>
      </c>
      <c r="AM254" s="331" t="s">
        <v>8329</v>
      </c>
      <c r="AN254" s="332">
        <v>66.900000000000006</v>
      </c>
      <c r="AO254" s="332">
        <v>65.67</v>
      </c>
      <c r="AP254" s="332">
        <v>72.27</v>
      </c>
    </row>
    <row r="255" spans="1:42" ht="409.5">
      <c r="A255" s="329">
        <v>44663</v>
      </c>
      <c r="B255" s="330" t="s">
        <v>3570</v>
      </c>
      <c r="C255" s="330" t="s">
        <v>60</v>
      </c>
      <c r="D255" s="331" t="s">
        <v>61</v>
      </c>
      <c r="E255" s="331" t="s">
        <v>77</v>
      </c>
      <c r="F255" s="332">
        <v>138.53</v>
      </c>
      <c r="G255" s="330" t="s">
        <v>3562</v>
      </c>
      <c r="H255" s="330" t="s">
        <v>3571</v>
      </c>
      <c r="I255" s="331" t="s">
        <v>3572</v>
      </c>
      <c r="J255" s="329">
        <v>44663</v>
      </c>
      <c r="K255" s="333" t="s">
        <v>491</v>
      </c>
      <c r="L255" s="334" t="s">
        <v>60</v>
      </c>
      <c r="M255" s="335" t="s">
        <v>12714</v>
      </c>
      <c r="N255" s="335" t="s">
        <v>60</v>
      </c>
      <c r="O255" s="335" t="s">
        <v>60</v>
      </c>
      <c r="P255" s="341" t="s">
        <v>60</v>
      </c>
      <c r="Q255" s="331" t="s">
        <v>8705</v>
      </c>
      <c r="R255" s="339" t="s">
        <v>12715</v>
      </c>
      <c r="S255" s="333" t="s">
        <v>8539</v>
      </c>
      <c r="T255" s="331" t="s">
        <v>6917</v>
      </c>
      <c r="U255" s="331" t="s">
        <v>11848</v>
      </c>
      <c r="V255" s="335" t="s">
        <v>9356</v>
      </c>
      <c r="W255" s="339" t="s">
        <v>9357</v>
      </c>
      <c r="X255" s="330" t="s">
        <v>60</v>
      </c>
      <c r="Y255" s="335" t="s">
        <v>12716</v>
      </c>
      <c r="Z255" s="337" t="s">
        <v>12717</v>
      </c>
      <c r="AA255" s="340">
        <v>4037.7</v>
      </c>
      <c r="AB255" s="332">
        <v>16.809999999999999</v>
      </c>
      <c r="AC255" s="332">
        <v>1.9</v>
      </c>
      <c r="AD255" s="332">
        <v>6.03</v>
      </c>
      <c r="AE255" s="332">
        <v>6.66</v>
      </c>
      <c r="AF255" s="338">
        <v>0.189</v>
      </c>
      <c r="AG255" s="332">
        <v>71.86</v>
      </c>
      <c r="AH255" s="332">
        <v>113.38</v>
      </c>
      <c r="AI255" s="336">
        <v>358.7</v>
      </c>
      <c r="AJ255" s="332">
        <v>6.27</v>
      </c>
      <c r="AK255" s="336">
        <v>133</v>
      </c>
      <c r="AL255" s="331" t="s">
        <v>8328</v>
      </c>
      <c r="AM255" s="331" t="s">
        <v>8329</v>
      </c>
      <c r="AN255" s="332">
        <v>66.67</v>
      </c>
      <c r="AO255" s="332">
        <v>64.239999999999995</v>
      </c>
      <c r="AP255" s="332">
        <v>82.26</v>
      </c>
    </row>
    <row r="256" spans="1:42" ht="191.25">
      <c r="A256" s="329">
        <v>44413</v>
      </c>
      <c r="B256" s="330" t="s">
        <v>3573</v>
      </c>
      <c r="C256" s="330" t="s">
        <v>60</v>
      </c>
      <c r="D256" s="331" t="s">
        <v>61</v>
      </c>
      <c r="E256" s="331" t="s">
        <v>67</v>
      </c>
      <c r="F256" s="332">
        <v>73.849999999999994</v>
      </c>
      <c r="G256" s="330" t="s">
        <v>3574</v>
      </c>
      <c r="H256" s="330" t="s">
        <v>60</v>
      </c>
      <c r="I256" s="331" t="s">
        <v>3575</v>
      </c>
      <c r="J256" s="329">
        <v>44413</v>
      </c>
      <c r="K256" s="333" t="s">
        <v>491</v>
      </c>
      <c r="L256" s="329">
        <v>44474</v>
      </c>
      <c r="M256" s="335" t="s">
        <v>12718</v>
      </c>
      <c r="N256" s="335" t="s">
        <v>60</v>
      </c>
      <c r="O256" s="335" t="s">
        <v>60</v>
      </c>
      <c r="P256" s="341" t="s">
        <v>60</v>
      </c>
      <c r="Q256" s="331" t="s">
        <v>9528</v>
      </c>
      <c r="R256" s="337" t="s">
        <v>12719</v>
      </c>
      <c r="S256" s="333" t="s">
        <v>8790</v>
      </c>
      <c r="T256" s="331" t="s">
        <v>6921</v>
      </c>
      <c r="U256" s="331" t="s">
        <v>11848</v>
      </c>
      <c r="V256" s="335" t="s">
        <v>12720</v>
      </c>
      <c r="W256" s="333" t="s">
        <v>10383</v>
      </c>
      <c r="X256" s="330" t="s">
        <v>60</v>
      </c>
      <c r="Y256" s="335" t="s">
        <v>60</v>
      </c>
      <c r="Z256" s="333" t="s">
        <v>60</v>
      </c>
      <c r="AA256" s="330" t="s">
        <v>60</v>
      </c>
      <c r="AB256" s="341" t="s">
        <v>60</v>
      </c>
      <c r="AC256" s="332">
        <v>3.68</v>
      </c>
      <c r="AD256" s="332">
        <v>152.75</v>
      </c>
      <c r="AE256" s="341" t="s">
        <v>60</v>
      </c>
      <c r="AF256" s="332">
        <v>9.2200000000000006</v>
      </c>
      <c r="AG256" s="332">
        <v>66.69</v>
      </c>
      <c r="AH256" s="332">
        <v>70.510000000000005</v>
      </c>
      <c r="AI256" s="341" t="s">
        <v>60</v>
      </c>
      <c r="AJ256" s="341" t="s">
        <v>60</v>
      </c>
      <c r="AK256" s="341" t="s">
        <v>60</v>
      </c>
      <c r="AL256" s="331" t="s">
        <v>8328</v>
      </c>
      <c r="AM256" s="331" t="s">
        <v>8329</v>
      </c>
      <c r="AN256" s="332">
        <v>66.67</v>
      </c>
      <c r="AO256" s="332">
        <v>92.31</v>
      </c>
      <c r="AP256" s="332">
        <v>111.86</v>
      </c>
    </row>
    <row r="257" spans="1:42" ht="146.25">
      <c r="A257" s="329">
        <v>44160</v>
      </c>
      <c r="B257" s="330" t="s">
        <v>3576</v>
      </c>
      <c r="C257" s="330" t="s">
        <v>60</v>
      </c>
      <c r="D257" s="331" t="s">
        <v>61</v>
      </c>
      <c r="E257" s="331" t="s">
        <v>67</v>
      </c>
      <c r="F257" s="332">
        <v>91.31</v>
      </c>
      <c r="G257" s="330" t="s">
        <v>3577</v>
      </c>
      <c r="H257" s="330" t="s">
        <v>60</v>
      </c>
      <c r="I257" s="331" t="s">
        <v>3578</v>
      </c>
      <c r="J257" s="329">
        <v>44160</v>
      </c>
      <c r="K257" s="333" t="s">
        <v>491</v>
      </c>
      <c r="L257" s="329">
        <v>44277</v>
      </c>
      <c r="M257" s="335" t="s">
        <v>12721</v>
      </c>
      <c r="N257" s="335" t="s">
        <v>60</v>
      </c>
      <c r="O257" s="335" t="s">
        <v>60</v>
      </c>
      <c r="P257" s="341" t="s">
        <v>60</v>
      </c>
      <c r="Q257" s="331" t="s">
        <v>8366</v>
      </c>
      <c r="R257" s="339" t="s">
        <v>12722</v>
      </c>
      <c r="S257" s="333" t="s">
        <v>8800</v>
      </c>
      <c r="T257" s="331" t="s">
        <v>6921</v>
      </c>
      <c r="U257" s="331" t="s">
        <v>11848</v>
      </c>
      <c r="V257" s="335" t="s">
        <v>12723</v>
      </c>
      <c r="W257" s="333" t="s">
        <v>10077</v>
      </c>
      <c r="X257" s="330" t="s">
        <v>60</v>
      </c>
      <c r="Y257" s="335" t="s">
        <v>60</v>
      </c>
      <c r="Z257" s="333" t="s">
        <v>60</v>
      </c>
      <c r="AA257" s="330" t="s">
        <v>60</v>
      </c>
      <c r="AB257" s="341" t="s">
        <v>60</v>
      </c>
      <c r="AC257" s="338">
        <v>0.78300000000000003</v>
      </c>
      <c r="AD257" s="332">
        <v>8.36</v>
      </c>
      <c r="AE257" s="332">
        <v>20.21</v>
      </c>
      <c r="AF257" s="338">
        <v>0.89800000000000002</v>
      </c>
      <c r="AG257" s="332">
        <v>98.57</v>
      </c>
      <c r="AH257" s="332">
        <v>101.6</v>
      </c>
      <c r="AI257" s="341" t="s">
        <v>60</v>
      </c>
      <c r="AJ257" s="341" t="s">
        <v>60</v>
      </c>
      <c r="AK257" s="341" t="s">
        <v>60</v>
      </c>
      <c r="AL257" s="331" t="s">
        <v>8328</v>
      </c>
      <c r="AM257" s="331" t="s">
        <v>8329</v>
      </c>
      <c r="AN257" s="332">
        <v>66.67</v>
      </c>
      <c r="AO257" s="332">
        <v>82.93</v>
      </c>
      <c r="AP257" s="332">
        <v>93.55</v>
      </c>
    </row>
    <row r="258" spans="1:42" ht="101.25">
      <c r="A258" s="329">
        <v>44075</v>
      </c>
      <c r="B258" s="330" t="s">
        <v>856</v>
      </c>
      <c r="C258" s="330" t="s">
        <v>857</v>
      </c>
      <c r="D258" s="331" t="s">
        <v>61</v>
      </c>
      <c r="E258" s="331" t="s">
        <v>77</v>
      </c>
      <c r="F258" s="332">
        <v>681.73</v>
      </c>
      <c r="G258" s="330" t="s">
        <v>858</v>
      </c>
      <c r="H258" s="330" t="s">
        <v>859</v>
      </c>
      <c r="I258" s="331" t="s">
        <v>860</v>
      </c>
      <c r="J258" s="329">
        <v>44075</v>
      </c>
      <c r="K258" s="333" t="s">
        <v>491</v>
      </c>
      <c r="L258" s="334" t="s">
        <v>60</v>
      </c>
      <c r="M258" s="335" t="s">
        <v>8929</v>
      </c>
      <c r="N258" s="335" t="s">
        <v>8930</v>
      </c>
      <c r="O258" s="335" t="s">
        <v>8931</v>
      </c>
      <c r="P258" s="336">
        <v>229</v>
      </c>
      <c r="Q258" s="331" t="s">
        <v>8811</v>
      </c>
      <c r="R258" s="333" t="s">
        <v>8932</v>
      </c>
      <c r="S258" s="333" t="s">
        <v>8933</v>
      </c>
      <c r="T258" s="331" t="s">
        <v>6921</v>
      </c>
      <c r="U258" s="331" t="s">
        <v>492</v>
      </c>
      <c r="V258" s="335" t="s">
        <v>8934</v>
      </c>
      <c r="W258" s="333" t="s">
        <v>8935</v>
      </c>
      <c r="X258" s="330" t="s">
        <v>60</v>
      </c>
      <c r="Y258" s="335" t="s">
        <v>8936</v>
      </c>
      <c r="Z258" s="333" t="s">
        <v>8815</v>
      </c>
      <c r="AA258" s="330" t="s">
        <v>60</v>
      </c>
      <c r="AB258" s="341" t="s">
        <v>60</v>
      </c>
      <c r="AC258" s="341" t="s">
        <v>60</v>
      </c>
      <c r="AD258" s="341" t="s">
        <v>60</v>
      </c>
      <c r="AE258" s="341" t="s">
        <v>60</v>
      </c>
      <c r="AF258" s="332">
        <v>1.08</v>
      </c>
      <c r="AG258" s="332">
        <v>687.23</v>
      </c>
      <c r="AH258" s="332">
        <v>27.88</v>
      </c>
      <c r="AI258" s="336">
        <v>1022</v>
      </c>
      <c r="AJ258" s="336">
        <v>-26.2</v>
      </c>
      <c r="AK258" s="336">
        <v>705.6</v>
      </c>
      <c r="AL258" s="331" t="s">
        <v>8328</v>
      </c>
      <c r="AM258" s="331" t="s">
        <v>8329</v>
      </c>
      <c r="AN258" s="332">
        <v>66.67</v>
      </c>
      <c r="AO258" s="332">
        <v>66.67</v>
      </c>
      <c r="AP258" s="332">
        <v>78.569999999999993</v>
      </c>
    </row>
    <row r="259" spans="1:42" ht="180">
      <c r="A259" s="329">
        <v>43913</v>
      </c>
      <c r="B259" s="330" t="s">
        <v>3579</v>
      </c>
      <c r="C259" s="330" t="s">
        <v>60</v>
      </c>
      <c r="D259" s="331" t="s">
        <v>61</v>
      </c>
      <c r="E259" s="331" t="s">
        <v>67</v>
      </c>
      <c r="F259" s="332">
        <v>2.29</v>
      </c>
      <c r="G259" s="330" t="s">
        <v>3580</v>
      </c>
      <c r="H259" s="330" t="s">
        <v>60</v>
      </c>
      <c r="I259" s="331" t="s">
        <v>3581</v>
      </c>
      <c r="J259" s="329">
        <v>43913</v>
      </c>
      <c r="K259" s="333" t="s">
        <v>491</v>
      </c>
      <c r="L259" s="329">
        <v>44088</v>
      </c>
      <c r="M259" s="335" t="s">
        <v>12724</v>
      </c>
      <c r="N259" s="335" t="s">
        <v>60</v>
      </c>
      <c r="O259" s="335" t="s">
        <v>60</v>
      </c>
      <c r="P259" s="341" t="s">
        <v>60</v>
      </c>
      <c r="Q259" s="331" t="s">
        <v>10015</v>
      </c>
      <c r="R259" s="333" t="s">
        <v>10016</v>
      </c>
      <c r="S259" s="333" t="s">
        <v>8790</v>
      </c>
      <c r="T259" s="331" t="s">
        <v>6921</v>
      </c>
      <c r="U259" s="331" t="s">
        <v>11848</v>
      </c>
      <c r="V259" s="335" t="s">
        <v>12725</v>
      </c>
      <c r="W259" s="333" t="s">
        <v>10383</v>
      </c>
      <c r="X259" s="344">
        <v>2.2000000000000002</v>
      </c>
      <c r="Y259" s="335" t="s">
        <v>60</v>
      </c>
      <c r="Z259" s="333" t="s">
        <v>60</v>
      </c>
      <c r="AA259" s="330" t="s">
        <v>60</v>
      </c>
      <c r="AB259" s="341" t="s">
        <v>60</v>
      </c>
      <c r="AC259" s="332">
        <v>1.21</v>
      </c>
      <c r="AD259" s="341" t="s">
        <v>60</v>
      </c>
      <c r="AE259" s="341" t="s">
        <v>60</v>
      </c>
      <c r="AF259" s="341" t="s">
        <v>60</v>
      </c>
      <c r="AG259" s="332">
        <v>2.17</v>
      </c>
      <c r="AH259" s="332">
        <v>2.52</v>
      </c>
      <c r="AI259" s="341" t="s">
        <v>60</v>
      </c>
      <c r="AJ259" s="341" t="s">
        <v>60</v>
      </c>
      <c r="AK259" s="341" t="s">
        <v>60</v>
      </c>
      <c r="AL259" s="331" t="s">
        <v>8328</v>
      </c>
      <c r="AM259" s="331" t="s">
        <v>8329</v>
      </c>
      <c r="AN259" s="332">
        <v>66.67</v>
      </c>
      <c r="AO259" s="332">
        <v>66.67</v>
      </c>
      <c r="AP259" s="332">
        <v>-23.08</v>
      </c>
    </row>
    <row r="260" spans="1:42" ht="409.5">
      <c r="A260" s="329">
        <v>44343</v>
      </c>
      <c r="B260" s="330" t="s">
        <v>207</v>
      </c>
      <c r="C260" s="330" t="s">
        <v>60</v>
      </c>
      <c r="D260" s="331" t="s">
        <v>61</v>
      </c>
      <c r="E260" s="331" t="s">
        <v>67</v>
      </c>
      <c r="F260" s="332">
        <v>105.37</v>
      </c>
      <c r="G260" s="330" t="s">
        <v>208</v>
      </c>
      <c r="H260" s="330" t="s">
        <v>12726</v>
      </c>
      <c r="I260" s="331" t="s">
        <v>210</v>
      </c>
      <c r="J260" s="329">
        <v>44343</v>
      </c>
      <c r="K260" s="333" t="s">
        <v>491</v>
      </c>
      <c r="L260" s="329">
        <v>44470</v>
      </c>
      <c r="M260" s="335" t="s">
        <v>12727</v>
      </c>
      <c r="N260" s="335" t="s">
        <v>60</v>
      </c>
      <c r="O260" s="335" t="s">
        <v>60</v>
      </c>
      <c r="P260" s="341" t="s">
        <v>60</v>
      </c>
      <c r="Q260" s="331" t="s">
        <v>8633</v>
      </c>
      <c r="R260" s="339" t="s">
        <v>8949</v>
      </c>
      <c r="S260" s="333" t="s">
        <v>12728</v>
      </c>
      <c r="T260" s="331" t="s">
        <v>6921</v>
      </c>
      <c r="U260" s="331" t="s">
        <v>11848</v>
      </c>
      <c r="V260" s="335" t="s">
        <v>10363</v>
      </c>
      <c r="W260" s="333" t="s">
        <v>10364</v>
      </c>
      <c r="X260" s="340">
        <v>4069.5</v>
      </c>
      <c r="Y260" s="335" t="s">
        <v>12729</v>
      </c>
      <c r="Z260" s="339" t="s">
        <v>12730</v>
      </c>
      <c r="AA260" s="330" t="s">
        <v>60</v>
      </c>
      <c r="AB260" s="332">
        <v>13.48</v>
      </c>
      <c r="AC260" s="341" t="s">
        <v>60</v>
      </c>
      <c r="AD260" s="341" t="s">
        <v>60</v>
      </c>
      <c r="AE260" s="341" t="s">
        <v>60</v>
      </c>
      <c r="AF260" s="341" t="s">
        <v>60</v>
      </c>
      <c r="AG260" s="341" t="s">
        <v>60</v>
      </c>
      <c r="AH260" s="332">
        <v>93.11</v>
      </c>
      <c r="AI260" s="336">
        <v>25.6</v>
      </c>
      <c r="AJ260" s="332">
        <v>7.02</v>
      </c>
      <c r="AK260" s="336">
        <v>680.2</v>
      </c>
      <c r="AL260" s="331" t="s">
        <v>8328</v>
      </c>
      <c r="AM260" s="331" t="s">
        <v>8329</v>
      </c>
      <c r="AN260" s="332">
        <v>66.45</v>
      </c>
      <c r="AO260" s="332">
        <v>68.400000000000006</v>
      </c>
      <c r="AP260" s="332">
        <v>75.239999999999995</v>
      </c>
    </row>
    <row r="261" spans="1:42" ht="393.75">
      <c r="A261" s="329">
        <v>44106</v>
      </c>
      <c r="B261" s="330" t="s">
        <v>3582</v>
      </c>
      <c r="C261" s="330" t="s">
        <v>60</v>
      </c>
      <c r="D261" s="331" t="s">
        <v>61</v>
      </c>
      <c r="E261" s="331" t="s">
        <v>67</v>
      </c>
      <c r="F261" s="332">
        <v>1391.73</v>
      </c>
      <c r="G261" s="330" t="s">
        <v>3583</v>
      </c>
      <c r="H261" s="330" t="s">
        <v>3584</v>
      </c>
      <c r="I261" s="331" t="s">
        <v>3585</v>
      </c>
      <c r="J261" s="329">
        <v>44106</v>
      </c>
      <c r="K261" s="333" t="s">
        <v>491</v>
      </c>
      <c r="L261" s="329">
        <v>44221</v>
      </c>
      <c r="M261" s="335" t="s">
        <v>12731</v>
      </c>
      <c r="N261" s="335" t="s">
        <v>60</v>
      </c>
      <c r="O261" s="335" t="s">
        <v>60</v>
      </c>
      <c r="P261" s="341" t="s">
        <v>60</v>
      </c>
      <c r="Q261" s="331" t="s">
        <v>8748</v>
      </c>
      <c r="R261" s="333" t="s">
        <v>12732</v>
      </c>
      <c r="S261" s="333" t="s">
        <v>12733</v>
      </c>
      <c r="T261" s="331" t="s">
        <v>6921</v>
      </c>
      <c r="U261" s="331" t="s">
        <v>11848</v>
      </c>
      <c r="V261" s="335" t="s">
        <v>12734</v>
      </c>
      <c r="W261" s="333" t="s">
        <v>11615</v>
      </c>
      <c r="X261" s="330" t="s">
        <v>60</v>
      </c>
      <c r="Y261" s="335" t="s">
        <v>12735</v>
      </c>
      <c r="Z261" s="339" t="s">
        <v>12736</v>
      </c>
      <c r="AA261" s="330" t="s">
        <v>60</v>
      </c>
      <c r="AB261" s="341" t="s">
        <v>60</v>
      </c>
      <c r="AC261" s="341" t="s">
        <v>60</v>
      </c>
      <c r="AD261" s="332">
        <v>8.14</v>
      </c>
      <c r="AE261" s="332">
        <v>15.96</v>
      </c>
      <c r="AF261" s="332">
        <v>1.55</v>
      </c>
      <c r="AG261" s="332">
        <v>1264.8399999999999</v>
      </c>
      <c r="AH261" s="332">
        <v>397.05</v>
      </c>
      <c r="AI261" s="341" t="s">
        <v>60</v>
      </c>
      <c r="AJ261" s="341" t="s">
        <v>60</v>
      </c>
      <c r="AK261" s="341" t="s">
        <v>60</v>
      </c>
      <c r="AL261" s="331" t="s">
        <v>8328</v>
      </c>
      <c r="AM261" s="331" t="s">
        <v>8329</v>
      </c>
      <c r="AN261" s="332">
        <v>66.19</v>
      </c>
      <c r="AO261" s="332">
        <v>84</v>
      </c>
      <c r="AP261" s="332">
        <v>72.16</v>
      </c>
    </row>
    <row r="262" spans="1:42" ht="409.5">
      <c r="A262" s="329">
        <v>44536</v>
      </c>
      <c r="B262" s="330" t="s">
        <v>3586</v>
      </c>
      <c r="C262" s="330" t="s">
        <v>3587</v>
      </c>
      <c r="D262" s="331" t="s">
        <v>61</v>
      </c>
      <c r="E262" s="331" t="s">
        <v>67</v>
      </c>
      <c r="F262" s="332">
        <v>842.29</v>
      </c>
      <c r="G262" s="330" t="s">
        <v>3588</v>
      </c>
      <c r="H262" s="330" t="s">
        <v>3589</v>
      </c>
      <c r="I262" s="331" t="s">
        <v>3590</v>
      </c>
      <c r="J262" s="329">
        <v>44536</v>
      </c>
      <c r="K262" s="333" t="s">
        <v>491</v>
      </c>
      <c r="L262" s="329">
        <v>44628</v>
      </c>
      <c r="M262" s="335" t="s">
        <v>12737</v>
      </c>
      <c r="N262" s="335" t="s">
        <v>12738</v>
      </c>
      <c r="O262" s="335" t="s">
        <v>12739</v>
      </c>
      <c r="P262" s="341" t="s">
        <v>60</v>
      </c>
      <c r="Q262" s="331" t="s">
        <v>9969</v>
      </c>
      <c r="R262" s="339" t="s">
        <v>12740</v>
      </c>
      <c r="S262" s="333" t="s">
        <v>9401</v>
      </c>
      <c r="T262" s="331" t="s">
        <v>6921</v>
      </c>
      <c r="U262" s="331" t="s">
        <v>11848</v>
      </c>
      <c r="V262" s="335" t="s">
        <v>12741</v>
      </c>
      <c r="W262" s="333" t="s">
        <v>11958</v>
      </c>
      <c r="X262" s="340">
        <v>1506.7</v>
      </c>
      <c r="Y262" s="335" t="s">
        <v>12742</v>
      </c>
      <c r="Z262" s="339" t="s">
        <v>12743</v>
      </c>
      <c r="AA262" s="330" t="s">
        <v>60</v>
      </c>
      <c r="AB262" s="332">
        <v>23.47</v>
      </c>
      <c r="AC262" s="332">
        <v>2.17</v>
      </c>
      <c r="AD262" s="332">
        <v>9.48</v>
      </c>
      <c r="AE262" s="332">
        <v>27.98</v>
      </c>
      <c r="AF262" s="332">
        <v>1.62</v>
      </c>
      <c r="AG262" s="332">
        <v>842.29</v>
      </c>
      <c r="AH262" s="332">
        <v>468.88</v>
      </c>
      <c r="AI262" s="336">
        <v>527.4</v>
      </c>
      <c r="AJ262" s="332">
        <v>5.72</v>
      </c>
      <c r="AK262" s="336">
        <v>727.9</v>
      </c>
      <c r="AL262" s="331" t="s">
        <v>8328</v>
      </c>
      <c r="AM262" s="331" t="s">
        <v>8329</v>
      </c>
      <c r="AN262" s="332">
        <v>66.14</v>
      </c>
      <c r="AO262" s="332">
        <v>61.63</v>
      </c>
      <c r="AP262" s="332">
        <v>43.79</v>
      </c>
    </row>
    <row r="263" spans="1:42" ht="202.5">
      <c r="A263" s="329">
        <v>44294</v>
      </c>
      <c r="B263" s="330" t="s">
        <v>3591</v>
      </c>
      <c r="C263" s="330" t="s">
        <v>60</v>
      </c>
      <c r="D263" s="331" t="s">
        <v>61</v>
      </c>
      <c r="E263" s="331" t="s">
        <v>67</v>
      </c>
      <c r="F263" s="332">
        <v>282.10000000000002</v>
      </c>
      <c r="G263" s="330" t="s">
        <v>3592</v>
      </c>
      <c r="H263" s="330" t="s">
        <v>60</v>
      </c>
      <c r="I263" s="331" t="s">
        <v>3593</v>
      </c>
      <c r="J263" s="329">
        <v>44294</v>
      </c>
      <c r="K263" s="333" t="s">
        <v>491</v>
      </c>
      <c r="L263" s="329">
        <v>44369</v>
      </c>
      <c r="M263" s="335" t="s">
        <v>12744</v>
      </c>
      <c r="N263" s="335" t="s">
        <v>60</v>
      </c>
      <c r="O263" s="335" t="s">
        <v>60</v>
      </c>
      <c r="P263" s="341" t="s">
        <v>60</v>
      </c>
      <c r="Q263" s="331" t="s">
        <v>8331</v>
      </c>
      <c r="R263" s="333" t="s">
        <v>12745</v>
      </c>
      <c r="S263" s="333" t="s">
        <v>8800</v>
      </c>
      <c r="T263" s="331" t="s">
        <v>6921</v>
      </c>
      <c r="U263" s="331" t="s">
        <v>11848</v>
      </c>
      <c r="V263" s="335" t="s">
        <v>12746</v>
      </c>
      <c r="W263" s="333" t="s">
        <v>10077</v>
      </c>
      <c r="X263" s="340">
        <v>1658.5</v>
      </c>
      <c r="Y263" s="335" t="s">
        <v>60</v>
      </c>
      <c r="Z263" s="333" t="s">
        <v>60</v>
      </c>
      <c r="AA263" s="330" t="s">
        <v>60</v>
      </c>
      <c r="AB263" s="341" t="s">
        <v>60</v>
      </c>
      <c r="AC263" s="332">
        <v>1.47</v>
      </c>
      <c r="AD263" s="341" t="s">
        <v>60</v>
      </c>
      <c r="AE263" s="341" t="s">
        <v>60</v>
      </c>
      <c r="AF263" s="332">
        <v>6.66</v>
      </c>
      <c r="AG263" s="332">
        <v>282.10000000000002</v>
      </c>
      <c r="AH263" s="332">
        <v>272.29000000000002</v>
      </c>
      <c r="AI263" s="341" t="s">
        <v>60</v>
      </c>
      <c r="AJ263" s="341" t="s">
        <v>60</v>
      </c>
      <c r="AK263" s="341" t="s">
        <v>60</v>
      </c>
      <c r="AL263" s="331" t="s">
        <v>8328</v>
      </c>
      <c r="AM263" s="331" t="s">
        <v>8329</v>
      </c>
      <c r="AN263" s="332">
        <v>66.08</v>
      </c>
      <c r="AO263" s="332">
        <v>63</v>
      </c>
      <c r="AP263" s="332">
        <v>51.76</v>
      </c>
    </row>
    <row r="264" spans="1:42" ht="191.25">
      <c r="A264" s="329">
        <v>44489</v>
      </c>
      <c r="B264" s="330" t="s">
        <v>861</v>
      </c>
      <c r="C264" s="330" t="s">
        <v>862</v>
      </c>
      <c r="D264" s="331" t="s">
        <v>61</v>
      </c>
      <c r="E264" s="331" t="s">
        <v>77</v>
      </c>
      <c r="F264" s="332">
        <v>185.44</v>
      </c>
      <c r="G264" s="330" t="s">
        <v>863</v>
      </c>
      <c r="H264" s="330" t="s">
        <v>60</v>
      </c>
      <c r="I264" s="331" t="s">
        <v>864</v>
      </c>
      <c r="J264" s="329">
        <v>44489</v>
      </c>
      <c r="K264" s="333" t="s">
        <v>491</v>
      </c>
      <c r="L264" s="334" t="s">
        <v>60</v>
      </c>
      <c r="M264" s="335" t="s">
        <v>9101</v>
      </c>
      <c r="N264" s="335" t="s">
        <v>9102</v>
      </c>
      <c r="O264" s="335" t="s">
        <v>9103</v>
      </c>
      <c r="P264" s="336">
        <v>57.3</v>
      </c>
      <c r="Q264" s="331" t="s">
        <v>8913</v>
      </c>
      <c r="R264" s="339" t="s">
        <v>9104</v>
      </c>
      <c r="S264" s="333" t="s">
        <v>9049</v>
      </c>
      <c r="T264" s="331" t="s">
        <v>6915</v>
      </c>
      <c r="U264" s="331" t="s">
        <v>492</v>
      </c>
      <c r="V264" s="335" t="s">
        <v>9105</v>
      </c>
      <c r="W264" s="333" t="s">
        <v>9106</v>
      </c>
      <c r="X264" s="330" t="s">
        <v>60</v>
      </c>
      <c r="Y264" s="335" t="s">
        <v>60</v>
      </c>
      <c r="Z264" s="333" t="s">
        <v>60</v>
      </c>
      <c r="AA264" s="330" t="s">
        <v>60</v>
      </c>
      <c r="AB264" s="341" t="s">
        <v>60</v>
      </c>
      <c r="AC264" s="338">
        <v>0.81699999999999995</v>
      </c>
      <c r="AD264" s="332">
        <v>9.61</v>
      </c>
      <c r="AE264" s="332">
        <v>18.690000000000001</v>
      </c>
      <c r="AF264" s="332">
        <v>1.1299999999999999</v>
      </c>
      <c r="AG264" s="332">
        <v>220</v>
      </c>
      <c r="AH264" s="332">
        <v>79.319999999999993</v>
      </c>
      <c r="AI264" s="336">
        <v>179.2</v>
      </c>
      <c r="AJ264" s="336">
        <v>-60.8</v>
      </c>
      <c r="AK264" s="336">
        <v>369.9</v>
      </c>
      <c r="AL264" s="331" t="s">
        <v>8328</v>
      </c>
      <c r="AM264" s="331" t="s">
        <v>8329</v>
      </c>
      <c r="AN264" s="332">
        <v>66.040000000000006</v>
      </c>
      <c r="AO264" s="332">
        <v>54.93</v>
      </c>
      <c r="AP264" s="332">
        <v>56.03</v>
      </c>
    </row>
    <row r="265" spans="1:42" ht="225">
      <c r="A265" s="329">
        <v>44284</v>
      </c>
      <c r="B265" s="330" t="s">
        <v>3594</v>
      </c>
      <c r="C265" s="330" t="s">
        <v>60</v>
      </c>
      <c r="D265" s="331" t="s">
        <v>61</v>
      </c>
      <c r="E265" s="331" t="s">
        <v>67</v>
      </c>
      <c r="F265" s="332">
        <v>189.93</v>
      </c>
      <c r="G265" s="330" t="s">
        <v>3595</v>
      </c>
      <c r="H265" s="330" t="s">
        <v>60</v>
      </c>
      <c r="I265" s="331" t="s">
        <v>3596</v>
      </c>
      <c r="J265" s="329">
        <v>44284</v>
      </c>
      <c r="K265" s="333" t="s">
        <v>491</v>
      </c>
      <c r="L265" s="329">
        <v>44378</v>
      </c>
      <c r="M265" s="335" t="s">
        <v>12747</v>
      </c>
      <c r="N265" s="335" t="s">
        <v>60</v>
      </c>
      <c r="O265" s="335" t="s">
        <v>60</v>
      </c>
      <c r="P265" s="341" t="s">
        <v>60</v>
      </c>
      <c r="Q265" s="331" t="s">
        <v>8876</v>
      </c>
      <c r="R265" s="339" t="s">
        <v>12748</v>
      </c>
      <c r="S265" s="333" t="s">
        <v>8742</v>
      </c>
      <c r="T265" s="331" t="s">
        <v>6917</v>
      </c>
      <c r="U265" s="331" t="s">
        <v>11848</v>
      </c>
      <c r="V265" s="335" t="s">
        <v>12749</v>
      </c>
      <c r="W265" s="333" t="s">
        <v>10620</v>
      </c>
      <c r="X265" s="340">
        <v>10888.4</v>
      </c>
      <c r="Y265" s="335" t="s">
        <v>60</v>
      </c>
      <c r="Z265" s="333" t="s">
        <v>60</v>
      </c>
      <c r="AA265" s="330" t="s">
        <v>60</v>
      </c>
      <c r="AB265" s="332">
        <v>26.05</v>
      </c>
      <c r="AC265" s="332">
        <v>2.79</v>
      </c>
      <c r="AD265" s="341" t="s">
        <v>60</v>
      </c>
      <c r="AE265" s="341" t="s">
        <v>60</v>
      </c>
      <c r="AF265" s="341" t="s">
        <v>60</v>
      </c>
      <c r="AG265" s="341" t="s">
        <v>60</v>
      </c>
      <c r="AH265" s="332">
        <v>189.93</v>
      </c>
      <c r="AI265" s="336">
        <v>143.69999999999999</v>
      </c>
      <c r="AJ265" s="332">
        <v>7.37</v>
      </c>
      <c r="AK265" s="336">
        <v>283.39999999999998</v>
      </c>
      <c r="AL265" s="331" t="s">
        <v>8328</v>
      </c>
      <c r="AM265" s="331" t="s">
        <v>8329</v>
      </c>
      <c r="AN265" s="332">
        <v>65.959999999999994</v>
      </c>
      <c r="AO265" s="332">
        <v>63.87</v>
      </c>
      <c r="AP265" s="332">
        <v>66.67</v>
      </c>
    </row>
    <row r="266" spans="1:42" ht="409.5">
      <c r="A266" s="329">
        <v>44823</v>
      </c>
      <c r="B266" s="330" t="s">
        <v>865</v>
      </c>
      <c r="C266" s="330" t="s">
        <v>866</v>
      </c>
      <c r="D266" s="331" t="s">
        <v>61</v>
      </c>
      <c r="E266" s="331" t="s">
        <v>77</v>
      </c>
      <c r="F266" s="332">
        <v>22.95</v>
      </c>
      <c r="G266" s="330" t="s">
        <v>867</v>
      </c>
      <c r="H266" s="330" t="s">
        <v>868</v>
      </c>
      <c r="I266" s="331" t="s">
        <v>869</v>
      </c>
      <c r="J266" s="329">
        <v>44823</v>
      </c>
      <c r="K266" s="333" t="s">
        <v>491</v>
      </c>
      <c r="L266" s="334" t="s">
        <v>60</v>
      </c>
      <c r="M266" s="335" t="s">
        <v>9052</v>
      </c>
      <c r="N266" s="335" t="s">
        <v>9053</v>
      </c>
      <c r="O266" s="335" t="s">
        <v>8451</v>
      </c>
      <c r="P266" s="336">
        <v>25.2</v>
      </c>
      <c r="Q266" s="331" t="s">
        <v>8991</v>
      </c>
      <c r="R266" s="333" t="s">
        <v>9054</v>
      </c>
      <c r="S266" s="333" t="s">
        <v>9055</v>
      </c>
      <c r="T266" s="331" t="s">
        <v>6917</v>
      </c>
      <c r="U266" s="331" t="s">
        <v>492</v>
      </c>
      <c r="V266" s="335" t="s">
        <v>9056</v>
      </c>
      <c r="W266" s="333" t="s">
        <v>8644</v>
      </c>
      <c r="X266" s="340">
        <v>108.3</v>
      </c>
      <c r="Y266" s="335" t="s">
        <v>9057</v>
      </c>
      <c r="Z266" s="339" t="s">
        <v>9058</v>
      </c>
      <c r="AA266" s="330" t="s">
        <v>9059</v>
      </c>
      <c r="AB266" s="341" t="s">
        <v>60</v>
      </c>
      <c r="AC266" s="332">
        <v>1.2</v>
      </c>
      <c r="AD266" s="341" t="s">
        <v>60</v>
      </c>
      <c r="AE266" s="341" t="s">
        <v>60</v>
      </c>
      <c r="AF266" s="341" t="s">
        <v>60</v>
      </c>
      <c r="AG266" s="332">
        <v>16.09</v>
      </c>
      <c r="AH266" s="332">
        <v>21.82</v>
      </c>
      <c r="AI266" s="338">
        <v>1.2E-2</v>
      </c>
      <c r="AJ266" s="338">
        <v>-0.72299999999999998</v>
      </c>
      <c r="AK266" s="336">
        <v>22</v>
      </c>
      <c r="AL266" s="331" t="s">
        <v>8328</v>
      </c>
      <c r="AM266" s="331" t="s">
        <v>8329</v>
      </c>
      <c r="AN266" s="332">
        <v>65.38</v>
      </c>
      <c r="AO266" s="332">
        <v>57.51</v>
      </c>
      <c r="AP266" s="332">
        <v>35.01</v>
      </c>
    </row>
    <row r="267" spans="1:42" ht="409.5">
      <c r="A267" s="329">
        <v>44305</v>
      </c>
      <c r="B267" s="330" t="s">
        <v>3597</v>
      </c>
      <c r="C267" s="330" t="s">
        <v>60</v>
      </c>
      <c r="D267" s="331" t="s">
        <v>61</v>
      </c>
      <c r="E267" s="331" t="s">
        <v>67</v>
      </c>
      <c r="F267" s="332">
        <v>299.06</v>
      </c>
      <c r="G267" s="330" t="s">
        <v>3598</v>
      </c>
      <c r="H267" s="330" t="s">
        <v>3599</v>
      </c>
      <c r="I267" s="331" t="s">
        <v>3600</v>
      </c>
      <c r="J267" s="329">
        <v>44305</v>
      </c>
      <c r="K267" s="333" t="s">
        <v>491</v>
      </c>
      <c r="L267" s="329">
        <v>44581</v>
      </c>
      <c r="M267" s="335" t="s">
        <v>12750</v>
      </c>
      <c r="N267" s="335" t="s">
        <v>60</v>
      </c>
      <c r="O267" s="335" t="s">
        <v>60</v>
      </c>
      <c r="P267" s="341" t="s">
        <v>60</v>
      </c>
      <c r="Q267" s="331" t="s">
        <v>10445</v>
      </c>
      <c r="R267" s="339" t="s">
        <v>12751</v>
      </c>
      <c r="S267" s="333" t="s">
        <v>9173</v>
      </c>
      <c r="T267" s="331" t="s">
        <v>6921</v>
      </c>
      <c r="U267" s="331" t="s">
        <v>11848</v>
      </c>
      <c r="V267" s="335" t="s">
        <v>12752</v>
      </c>
      <c r="W267" s="339" t="s">
        <v>12753</v>
      </c>
      <c r="X267" s="330" t="s">
        <v>60</v>
      </c>
      <c r="Y267" s="335" t="s">
        <v>12754</v>
      </c>
      <c r="Z267" s="339" t="s">
        <v>12755</v>
      </c>
      <c r="AA267" s="330" t="s">
        <v>60</v>
      </c>
      <c r="AB267" s="332">
        <v>15.8</v>
      </c>
      <c r="AC267" s="332">
        <v>1.48</v>
      </c>
      <c r="AD267" s="341" t="s">
        <v>60</v>
      </c>
      <c r="AE267" s="341" t="s">
        <v>60</v>
      </c>
      <c r="AF267" s="341" t="s">
        <v>60</v>
      </c>
      <c r="AG267" s="341" t="s">
        <v>60</v>
      </c>
      <c r="AH267" s="332">
        <v>299.06</v>
      </c>
      <c r="AI267" s="336">
        <v>110.9</v>
      </c>
      <c r="AJ267" s="336">
        <v>37.9</v>
      </c>
      <c r="AK267" s="336">
        <v>1022</v>
      </c>
      <c r="AL267" s="331" t="s">
        <v>8328</v>
      </c>
      <c r="AM267" s="331" t="s">
        <v>8329</v>
      </c>
      <c r="AN267" s="332">
        <v>65.03</v>
      </c>
      <c r="AO267" s="332">
        <v>72.040000000000006</v>
      </c>
      <c r="AP267" s="332">
        <v>56.25</v>
      </c>
    </row>
    <row r="268" spans="1:42" ht="146.25">
      <c r="A268" s="329">
        <v>44036</v>
      </c>
      <c r="B268" s="330" t="s">
        <v>870</v>
      </c>
      <c r="C268" s="330" t="s">
        <v>871</v>
      </c>
      <c r="D268" s="331" t="s">
        <v>61</v>
      </c>
      <c r="E268" s="331" t="s">
        <v>67</v>
      </c>
      <c r="F268" s="332">
        <v>16.27</v>
      </c>
      <c r="G268" s="330" t="s">
        <v>872</v>
      </c>
      <c r="H268" s="330" t="s">
        <v>60</v>
      </c>
      <c r="I268" s="331" t="s">
        <v>873</v>
      </c>
      <c r="J268" s="329">
        <v>44036</v>
      </c>
      <c r="K268" s="333" t="s">
        <v>491</v>
      </c>
      <c r="L268" s="329">
        <v>44098</v>
      </c>
      <c r="M268" s="335" t="s">
        <v>8835</v>
      </c>
      <c r="N268" s="335" t="s">
        <v>60</v>
      </c>
      <c r="O268" s="335" t="s">
        <v>60</v>
      </c>
      <c r="P268" s="336">
        <v>35.6</v>
      </c>
      <c r="Q268" s="331" t="s">
        <v>8836</v>
      </c>
      <c r="R268" s="333" t="s">
        <v>8837</v>
      </c>
      <c r="S268" s="333" t="s">
        <v>8379</v>
      </c>
      <c r="T268" s="331" t="s">
        <v>6917</v>
      </c>
      <c r="U268" s="331" t="s">
        <v>492</v>
      </c>
      <c r="V268" s="335" t="s">
        <v>8838</v>
      </c>
      <c r="W268" s="333" t="s">
        <v>8501</v>
      </c>
      <c r="X268" s="340">
        <v>181.6</v>
      </c>
      <c r="Y268" s="335" t="s">
        <v>60</v>
      </c>
      <c r="Z268" s="333" t="s">
        <v>60</v>
      </c>
      <c r="AA268" s="330" t="s">
        <v>60</v>
      </c>
      <c r="AB268" s="341" t="s">
        <v>60</v>
      </c>
      <c r="AC268" s="341" t="s">
        <v>60</v>
      </c>
      <c r="AD268" s="341" t="s">
        <v>60</v>
      </c>
      <c r="AE268" s="341" t="s">
        <v>60</v>
      </c>
      <c r="AF268" s="341" t="s">
        <v>60</v>
      </c>
      <c r="AG268" s="332">
        <v>30.48</v>
      </c>
      <c r="AH268" s="332">
        <v>30.48</v>
      </c>
      <c r="AI268" s="341" t="s">
        <v>60</v>
      </c>
      <c r="AJ268" s="341" t="s">
        <v>60</v>
      </c>
      <c r="AK268" s="341" t="s">
        <v>60</v>
      </c>
      <c r="AL268" s="331" t="s">
        <v>8328</v>
      </c>
      <c r="AM268" s="331" t="s">
        <v>8329</v>
      </c>
      <c r="AN268" s="332">
        <v>64.97</v>
      </c>
      <c r="AO268" s="332">
        <v>71.989999999999995</v>
      </c>
      <c r="AP268" s="332">
        <v>79.63</v>
      </c>
    </row>
    <row r="269" spans="1:42" ht="409.5">
      <c r="A269" s="329">
        <v>44783</v>
      </c>
      <c r="B269" s="330" t="s">
        <v>9352</v>
      </c>
      <c r="C269" s="330" t="s">
        <v>9353</v>
      </c>
      <c r="D269" s="331" t="s">
        <v>61</v>
      </c>
      <c r="E269" s="331" t="s">
        <v>67</v>
      </c>
      <c r="F269" s="332">
        <v>90.49</v>
      </c>
      <c r="G269" s="330" t="s">
        <v>3562</v>
      </c>
      <c r="H269" s="330" t="s">
        <v>3602</v>
      </c>
      <c r="I269" s="331" t="s">
        <v>3603</v>
      </c>
      <c r="J269" s="329">
        <v>44783</v>
      </c>
      <c r="K269" s="333" t="s">
        <v>491</v>
      </c>
      <c r="L269" s="329">
        <v>44830</v>
      </c>
      <c r="M269" s="335" t="s">
        <v>9354</v>
      </c>
      <c r="N269" s="335" t="s">
        <v>60</v>
      </c>
      <c r="O269" s="335" t="s">
        <v>60</v>
      </c>
      <c r="P269" s="336">
        <v>97.5</v>
      </c>
      <c r="Q269" s="331" t="s">
        <v>8705</v>
      </c>
      <c r="R269" s="333" t="s">
        <v>9355</v>
      </c>
      <c r="S269" s="333" t="s">
        <v>8539</v>
      </c>
      <c r="T269" s="331" t="s">
        <v>6917</v>
      </c>
      <c r="U269" s="331" t="s">
        <v>492</v>
      </c>
      <c r="V269" s="335" t="s">
        <v>9356</v>
      </c>
      <c r="W269" s="339" t="s">
        <v>9357</v>
      </c>
      <c r="X269" s="330" t="s">
        <v>60</v>
      </c>
      <c r="Y269" s="335" t="s">
        <v>9358</v>
      </c>
      <c r="Z269" s="333" t="s">
        <v>8541</v>
      </c>
      <c r="AA269" s="340">
        <v>232</v>
      </c>
      <c r="AB269" s="341" t="s">
        <v>60</v>
      </c>
      <c r="AC269" s="341" t="s">
        <v>60</v>
      </c>
      <c r="AD269" s="341" t="s">
        <v>60</v>
      </c>
      <c r="AE269" s="341" t="s">
        <v>60</v>
      </c>
      <c r="AF269" s="341" t="s">
        <v>60</v>
      </c>
      <c r="AG269" s="332">
        <v>90.49</v>
      </c>
      <c r="AH269" s="332">
        <v>90.49</v>
      </c>
      <c r="AI269" s="336">
        <v>35.5</v>
      </c>
      <c r="AJ269" s="338">
        <v>0.89800000000000002</v>
      </c>
      <c r="AK269" s="336">
        <v>44.9</v>
      </c>
      <c r="AL269" s="331" t="s">
        <v>8328</v>
      </c>
      <c r="AM269" s="331" t="s">
        <v>8329</v>
      </c>
      <c r="AN269" s="332">
        <v>64.84</v>
      </c>
      <c r="AO269" s="332">
        <v>45.16</v>
      </c>
      <c r="AP269" s="332">
        <v>60.14</v>
      </c>
    </row>
    <row r="270" spans="1:42" ht="409.5">
      <c r="A270" s="329">
        <v>43892</v>
      </c>
      <c r="B270" s="330" t="s">
        <v>3604</v>
      </c>
      <c r="C270" s="330" t="s">
        <v>60</v>
      </c>
      <c r="D270" s="331" t="s">
        <v>61</v>
      </c>
      <c r="E270" s="331" t="s">
        <v>67</v>
      </c>
      <c r="F270" s="332">
        <v>4622.6000000000004</v>
      </c>
      <c r="G270" s="330" t="s">
        <v>3203</v>
      </c>
      <c r="H270" s="330" t="s">
        <v>3605</v>
      </c>
      <c r="I270" s="331" t="s">
        <v>3606</v>
      </c>
      <c r="J270" s="329">
        <v>43892</v>
      </c>
      <c r="K270" s="333" t="s">
        <v>491</v>
      </c>
      <c r="L270" s="329">
        <v>43927</v>
      </c>
      <c r="M270" s="335" t="s">
        <v>12756</v>
      </c>
      <c r="N270" s="335" t="s">
        <v>60</v>
      </c>
      <c r="O270" s="335" t="s">
        <v>60</v>
      </c>
      <c r="P270" s="341" t="s">
        <v>60</v>
      </c>
      <c r="Q270" s="331" t="s">
        <v>8547</v>
      </c>
      <c r="R270" s="333" t="s">
        <v>8548</v>
      </c>
      <c r="S270" s="333" t="s">
        <v>8602</v>
      </c>
      <c r="T270" s="331" t="s">
        <v>6921</v>
      </c>
      <c r="U270" s="331" t="s">
        <v>11848</v>
      </c>
      <c r="V270" s="335" t="s">
        <v>12224</v>
      </c>
      <c r="W270" s="333" t="s">
        <v>12225</v>
      </c>
      <c r="X270" s="340">
        <v>106874.1</v>
      </c>
      <c r="Y270" s="335" t="s">
        <v>12757</v>
      </c>
      <c r="Z270" s="339" t="s">
        <v>12758</v>
      </c>
      <c r="AA270" s="330" t="s">
        <v>60</v>
      </c>
      <c r="AB270" s="341" t="s">
        <v>60</v>
      </c>
      <c r="AC270" s="332">
        <v>14.46</v>
      </c>
      <c r="AD270" s="341" t="s">
        <v>60</v>
      </c>
      <c r="AE270" s="341" t="s">
        <v>60</v>
      </c>
      <c r="AF270" s="332">
        <v>294.85000000000002</v>
      </c>
      <c r="AG270" s="332">
        <v>4622.6000000000004</v>
      </c>
      <c r="AH270" s="332">
        <v>4598.47</v>
      </c>
      <c r="AI270" s="341" t="s">
        <v>60</v>
      </c>
      <c r="AJ270" s="341" t="s">
        <v>60</v>
      </c>
      <c r="AK270" s="341" t="s">
        <v>60</v>
      </c>
      <c r="AL270" s="331" t="s">
        <v>8328</v>
      </c>
      <c r="AM270" s="331" t="s">
        <v>8329</v>
      </c>
      <c r="AN270" s="332">
        <v>64.66</v>
      </c>
      <c r="AO270" s="332">
        <v>96.5</v>
      </c>
      <c r="AP270" s="332">
        <v>159.02000000000001</v>
      </c>
    </row>
    <row r="271" spans="1:42" ht="409.5">
      <c r="A271" s="329">
        <v>44832</v>
      </c>
      <c r="B271" s="330" t="s">
        <v>9137</v>
      </c>
      <c r="C271" s="330" t="s">
        <v>9138</v>
      </c>
      <c r="D271" s="331" t="s">
        <v>61</v>
      </c>
      <c r="E271" s="331" t="s">
        <v>77</v>
      </c>
      <c r="F271" s="332">
        <v>1689.8</v>
      </c>
      <c r="G271" s="330" t="s">
        <v>3608</v>
      </c>
      <c r="H271" s="330" t="s">
        <v>3609</v>
      </c>
      <c r="I271" s="331" t="s">
        <v>3610</v>
      </c>
      <c r="J271" s="329">
        <v>44832</v>
      </c>
      <c r="K271" s="333" t="s">
        <v>491</v>
      </c>
      <c r="L271" s="334" t="s">
        <v>60</v>
      </c>
      <c r="M271" s="335" t="s">
        <v>9139</v>
      </c>
      <c r="N271" s="335" t="s">
        <v>9140</v>
      </c>
      <c r="O271" s="335" t="s">
        <v>60</v>
      </c>
      <c r="P271" s="336">
        <v>1556.6</v>
      </c>
      <c r="Q271" s="331" t="s">
        <v>8469</v>
      </c>
      <c r="R271" s="339" t="s">
        <v>9141</v>
      </c>
      <c r="S271" s="333" t="s">
        <v>9142</v>
      </c>
      <c r="T271" s="331" t="s">
        <v>6921</v>
      </c>
      <c r="U271" s="331" t="s">
        <v>492</v>
      </c>
      <c r="V271" s="335" t="s">
        <v>9143</v>
      </c>
      <c r="W271" s="333" t="s">
        <v>9144</v>
      </c>
      <c r="X271" s="330" t="s">
        <v>60</v>
      </c>
      <c r="Y271" s="335" t="s">
        <v>9145</v>
      </c>
      <c r="Z271" s="339" t="s">
        <v>9146</v>
      </c>
      <c r="AA271" s="330" t="s">
        <v>60</v>
      </c>
      <c r="AB271" s="341" t="s">
        <v>60</v>
      </c>
      <c r="AC271" s="332">
        <v>6</v>
      </c>
      <c r="AD271" s="341" t="s">
        <v>60</v>
      </c>
      <c r="AE271" s="341" t="s">
        <v>60</v>
      </c>
      <c r="AF271" s="332">
        <v>10.67</v>
      </c>
      <c r="AG271" s="332">
        <v>1541.83</v>
      </c>
      <c r="AH271" s="332">
        <v>1637.41</v>
      </c>
      <c r="AI271" s="336">
        <v>154.30000000000001</v>
      </c>
      <c r="AJ271" s="336">
        <v>-81.900000000000006</v>
      </c>
      <c r="AK271" s="336">
        <v>470.6</v>
      </c>
      <c r="AL271" s="331" t="s">
        <v>8328</v>
      </c>
      <c r="AM271" s="331" t="s">
        <v>8329</v>
      </c>
      <c r="AN271" s="332">
        <v>64.64</v>
      </c>
      <c r="AO271" s="332">
        <v>53.47</v>
      </c>
      <c r="AP271" s="332">
        <v>43.94</v>
      </c>
    </row>
    <row r="272" spans="1:42" ht="326.25">
      <c r="A272" s="329">
        <v>44396</v>
      </c>
      <c r="B272" s="330" t="s">
        <v>3611</v>
      </c>
      <c r="C272" s="330" t="s">
        <v>60</v>
      </c>
      <c r="D272" s="331" t="s">
        <v>61</v>
      </c>
      <c r="E272" s="331" t="s">
        <v>67</v>
      </c>
      <c r="F272" s="332">
        <v>186.61</v>
      </c>
      <c r="G272" s="330" t="s">
        <v>3612</v>
      </c>
      <c r="H272" s="330" t="s">
        <v>3613</v>
      </c>
      <c r="I272" s="331" t="s">
        <v>3614</v>
      </c>
      <c r="J272" s="329">
        <v>44396</v>
      </c>
      <c r="K272" s="333" t="s">
        <v>491</v>
      </c>
      <c r="L272" s="329">
        <v>44502</v>
      </c>
      <c r="M272" s="335" t="s">
        <v>12759</v>
      </c>
      <c r="N272" s="335" t="s">
        <v>60</v>
      </c>
      <c r="O272" s="335" t="s">
        <v>60</v>
      </c>
      <c r="P272" s="341" t="s">
        <v>60</v>
      </c>
      <c r="Q272" s="331" t="s">
        <v>8913</v>
      </c>
      <c r="R272" s="333" t="s">
        <v>12760</v>
      </c>
      <c r="S272" s="333" t="s">
        <v>8642</v>
      </c>
      <c r="T272" s="331" t="s">
        <v>6917</v>
      </c>
      <c r="U272" s="331" t="s">
        <v>11848</v>
      </c>
      <c r="V272" s="335" t="s">
        <v>12761</v>
      </c>
      <c r="W272" s="333" t="s">
        <v>8576</v>
      </c>
      <c r="X272" s="330" t="s">
        <v>60</v>
      </c>
      <c r="Y272" s="335" t="s">
        <v>12762</v>
      </c>
      <c r="Z272" s="339" t="s">
        <v>12763</v>
      </c>
      <c r="AA272" s="330" t="s">
        <v>12764</v>
      </c>
      <c r="AB272" s="332">
        <v>22.16</v>
      </c>
      <c r="AC272" s="332">
        <v>3.03</v>
      </c>
      <c r="AD272" s="332">
        <v>13.31</v>
      </c>
      <c r="AE272" s="332">
        <v>20.71</v>
      </c>
      <c r="AF272" s="332">
        <v>1.3</v>
      </c>
      <c r="AG272" s="332">
        <v>177.88</v>
      </c>
      <c r="AH272" s="332">
        <v>171.15</v>
      </c>
      <c r="AI272" s="336">
        <v>139.6</v>
      </c>
      <c r="AJ272" s="332">
        <v>7.9</v>
      </c>
      <c r="AK272" s="336">
        <v>96</v>
      </c>
      <c r="AL272" s="331" t="s">
        <v>8328</v>
      </c>
      <c r="AM272" s="331" t="s">
        <v>8329</v>
      </c>
      <c r="AN272" s="332">
        <v>64.63</v>
      </c>
      <c r="AO272" s="332">
        <v>60.71</v>
      </c>
      <c r="AP272" s="332">
        <v>51.69</v>
      </c>
    </row>
    <row r="273" spans="1:42" ht="405">
      <c r="A273" s="329">
        <v>44697</v>
      </c>
      <c r="B273" s="330" t="s">
        <v>878</v>
      </c>
      <c r="C273" s="330" t="s">
        <v>879</v>
      </c>
      <c r="D273" s="331" t="s">
        <v>61</v>
      </c>
      <c r="E273" s="331" t="s">
        <v>67</v>
      </c>
      <c r="F273" s="332">
        <v>467.58</v>
      </c>
      <c r="G273" s="330" t="s">
        <v>880</v>
      </c>
      <c r="H273" s="330" t="s">
        <v>881</v>
      </c>
      <c r="I273" s="331" t="s">
        <v>882</v>
      </c>
      <c r="J273" s="329">
        <v>44697</v>
      </c>
      <c r="K273" s="333" t="s">
        <v>491</v>
      </c>
      <c r="L273" s="329">
        <v>44859</v>
      </c>
      <c r="M273" s="335" t="s">
        <v>8981</v>
      </c>
      <c r="N273" s="335" t="s">
        <v>8982</v>
      </c>
      <c r="O273" s="335" t="s">
        <v>60</v>
      </c>
      <c r="P273" s="336">
        <v>402.5</v>
      </c>
      <c r="Q273" s="331" t="s">
        <v>8983</v>
      </c>
      <c r="R273" s="339" t="s">
        <v>8984</v>
      </c>
      <c r="S273" s="333" t="s">
        <v>8985</v>
      </c>
      <c r="T273" s="331" t="s">
        <v>6917</v>
      </c>
      <c r="U273" s="331" t="s">
        <v>492</v>
      </c>
      <c r="V273" s="335" t="s">
        <v>8986</v>
      </c>
      <c r="W273" s="333" t="s">
        <v>8541</v>
      </c>
      <c r="X273" s="330" t="s">
        <v>60</v>
      </c>
      <c r="Y273" s="335" t="s">
        <v>8987</v>
      </c>
      <c r="Z273" s="339" t="s">
        <v>8988</v>
      </c>
      <c r="AA273" s="330" t="s">
        <v>60</v>
      </c>
      <c r="AB273" s="332">
        <v>12.38</v>
      </c>
      <c r="AC273" s="332">
        <v>1.57</v>
      </c>
      <c r="AD273" s="332">
        <v>6.78</v>
      </c>
      <c r="AE273" s="332">
        <v>10.029999999999999</v>
      </c>
      <c r="AF273" s="338">
        <v>0.99199999999999999</v>
      </c>
      <c r="AG273" s="332">
        <v>480.24</v>
      </c>
      <c r="AH273" s="332">
        <v>437.41</v>
      </c>
      <c r="AI273" s="336">
        <v>484.3</v>
      </c>
      <c r="AJ273" s="336">
        <v>34.799999999999997</v>
      </c>
      <c r="AK273" s="336">
        <v>596.9</v>
      </c>
      <c r="AL273" s="331" t="s">
        <v>8328</v>
      </c>
      <c r="AM273" s="331" t="s">
        <v>8329</v>
      </c>
      <c r="AN273" s="332">
        <v>64.260000000000005</v>
      </c>
      <c r="AO273" s="332">
        <v>62.4</v>
      </c>
      <c r="AP273" s="332">
        <v>62.3</v>
      </c>
    </row>
    <row r="274" spans="1:42" ht="123.75">
      <c r="A274" s="329">
        <v>43913</v>
      </c>
      <c r="B274" s="330" t="s">
        <v>883</v>
      </c>
      <c r="C274" s="330" t="s">
        <v>60</v>
      </c>
      <c r="D274" s="331" t="s">
        <v>61</v>
      </c>
      <c r="E274" s="331" t="s">
        <v>67</v>
      </c>
      <c r="F274" s="338">
        <v>0.28299999999999997</v>
      </c>
      <c r="G274" s="330" t="s">
        <v>60</v>
      </c>
      <c r="H274" s="330" t="s">
        <v>60</v>
      </c>
      <c r="I274" s="331" t="s">
        <v>884</v>
      </c>
      <c r="J274" s="329">
        <v>43913</v>
      </c>
      <c r="K274" s="333" t="s">
        <v>491</v>
      </c>
      <c r="L274" s="329">
        <v>43916</v>
      </c>
      <c r="M274" s="335" t="s">
        <v>11048</v>
      </c>
      <c r="N274" s="335" t="s">
        <v>60</v>
      </c>
      <c r="O274" s="335" t="s">
        <v>60</v>
      </c>
      <c r="P274" s="341" t="s">
        <v>60</v>
      </c>
      <c r="Q274" s="331" t="s">
        <v>8795</v>
      </c>
      <c r="R274" s="339" t="s">
        <v>11049</v>
      </c>
      <c r="S274" s="333" t="s">
        <v>11050</v>
      </c>
      <c r="T274" s="331" t="s">
        <v>6921</v>
      </c>
      <c r="U274" s="331" t="s">
        <v>492</v>
      </c>
      <c r="V274" s="335" t="s">
        <v>60</v>
      </c>
      <c r="W274" s="333" t="s">
        <v>60</v>
      </c>
      <c r="X274" s="330" t="s">
        <v>60</v>
      </c>
      <c r="Y274" s="335" t="s">
        <v>60</v>
      </c>
      <c r="Z274" s="333" t="s">
        <v>60</v>
      </c>
      <c r="AA274" s="330" t="s">
        <v>60</v>
      </c>
      <c r="AB274" s="341" t="s">
        <v>60</v>
      </c>
      <c r="AC274" s="341" t="s">
        <v>60</v>
      </c>
      <c r="AD274" s="341" t="s">
        <v>60</v>
      </c>
      <c r="AE274" s="341" t="s">
        <v>60</v>
      </c>
      <c r="AF274" s="332">
        <v>17.5</v>
      </c>
      <c r="AG274" s="338">
        <v>0.45100000000000001</v>
      </c>
      <c r="AH274" s="338">
        <v>0.38500000000000001</v>
      </c>
      <c r="AI274" s="341" t="s">
        <v>60</v>
      </c>
      <c r="AJ274" s="341" t="s">
        <v>60</v>
      </c>
      <c r="AK274" s="338">
        <v>5.7000000000000002E-2</v>
      </c>
      <c r="AL274" s="331" t="s">
        <v>8328</v>
      </c>
      <c r="AM274" s="331" t="s">
        <v>8329</v>
      </c>
      <c r="AN274" s="332">
        <v>64.209999999999994</v>
      </c>
      <c r="AO274" s="332">
        <v>-1.47</v>
      </c>
      <c r="AP274" s="332">
        <v>134.59</v>
      </c>
    </row>
    <row r="275" spans="1:42" ht="409.5">
      <c r="A275" s="329">
        <v>44748</v>
      </c>
      <c r="B275" s="330" t="s">
        <v>885</v>
      </c>
      <c r="C275" s="330" t="s">
        <v>886</v>
      </c>
      <c r="D275" s="331" t="s">
        <v>61</v>
      </c>
      <c r="E275" s="331" t="s">
        <v>77</v>
      </c>
      <c r="F275" s="332">
        <v>2909.12</v>
      </c>
      <c r="G275" s="330" t="s">
        <v>887</v>
      </c>
      <c r="H275" s="330" t="s">
        <v>888</v>
      </c>
      <c r="I275" s="331" t="s">
        <v>889</v>
      </c>
      <c r="J275" s="329">
        <v>44748</v>
      </c>
      <c r="K275" s="333" t="s">
        <v>491</v>
      </c>
      <c r="L275" s="334" t="s">
        <v>60</v>
      </c>
      <c r="M275" s="335" t="s">
        <v>8919</v>
      </c>
      <c r="N275" s="335" t="s">
        <v>8920</v>
      </c>
      <c r="O275" s="335" t="s">
        <v>60</v>
      </c>
      <c r="P275" s="336">
        <v>1625.3</v>
      </c>
      <c r="Q275" s="331" t="s">
        <v>8921</v>
      </c>
      <c r="R275" s="339" t="s">
        <v>8922</v>
      </c>
      <c r="S275" s="333" t="s">
        <v>8923</v>
      </c>
      <c r="T275" s="331" t="s">
        <v>6921</v>
      </c>
      <c r="U275" s="331" t="s">
        <v>492</v>
      </c>
      <c r="V275" s="335" t="s">
        <v>8924</v>
      </c>
      <c r="W275" s="333" t="s">
        <v>8925</v>
      </c>
      <c r="X275" s="330" t="s">
        <v>60</v>
      </c>
      <c r="Y275" s="335" t="s">
        <v>8926</v>
      </c>
      <c r="Z275" s="339" t="s">
        <v>8927</v>
      </c>
      <c r="AA275" s="330" t="s">
        <v>8928</v>
      </c>
      <c r="AB275" s="332">
        <v>6.08</v>
      </c>
      <c r="AC275" s="332">
        <v>1.26</v>
      </c>
      <c r="AD275" s="332">
        <v>3.04</v>
      </c>
      <c r="AE275" s="332">
        <v>3.89</v>
      </c>
      <c r="AF275" s="338">
        <v>0.69899999999999995</v>
      </c>
      <c r="AG275" s="332">
        <v>2554.12</v>
      </c>
      <c r="AH275" s="332">
        <v>2542.1799999999998</v>
      </c>
      <c r="AI275" s="336">
        <v>3811</v>
      </c>
      <c r="AJ275" s="336">
        <v>425</v>
      </c>
      <c r="AK275" s="336">
        <v>3538</v>
      </c>
      <c r="AL275" s="331" t="s">
        <v>8328</v>
      </c>
      <c r="AM275" s="331" t="s">
        <v>8329</v>
      </c>
      <c r="AN275" s="332">
        <v>64.13</v>
      </c>
      <c r="AO275" s="332">
        <v>67.900000000000006</v>
      </c>
      <c r="AP275" s="332">
        <v>25.31</v>
      </c>
    </row>
    <row r="276" spans="1:42" ht="281.25">
      <c r="A276" s="329">
        <v>44159</v>
      </c>
      <c r="B276" s="330" t="s">
        <v>3618</v>
      </c>
      <c r="C276" s="330" t="s">
        <v>60</v>
      </c>
      <c r="D276" s="331" t="s">
        <v>61</v>
      </c>
      <c r="E276" s="331" t="s">
        <v>67</v>
      </c>
      <c r="F276" s="332">
        <v>233.86</v>
      </c>
      <c r="G276" s="330" t="s">
        <v>3619</v>
      </c>
      <c r="H276" s="330" t="s">
        <v>60</v>
      </c>
      <c r="I276" s="331" t="s">
        <v>3620</v>
      </c>
      <c r="J276" s="329">
        <v>44159</v>
      </c>
      <c r="K276" s="333" t="s">
        <v>491</v>
      </c>
      <c r="L276" s="329">
        <v>44195</v>
      </c>
      <c r="M276" s="335" t="s">
        <v>12765</v>
      </c>
      <c r="N276" s="335" t="s">
        <v>60</v>
      </c>
      <c r="O276" s="335" t="s">
        <v>60</v>
      </c>
      <c r="P276" s="341" t="s">
        <v>60</v>
      </c>
      <c r="Q276" s="331" t="s">
        <v>8491</v>
      </c>
      <c r="R276" s="339" t="s">
        <v>12766</v>
      </c>
      <c r="S276" s="333" t="s">
        <v>11272</v>
      </c>
      <c r="T276" s="331" t="s">
        <v>6921</v>
      </c>
      <c r="U276" s="331" t="s">
        <v>11848</v>
      </c>
      <c r="V276" s="335" t="s">
        <v>12767</v>
      </c>
      <c r="W276" s="339" t="s">
        <v>12768</v>
      </c>
      <c r="X276" s="330" t="s">
        <v>60</v>
      </c>
      <c r="Y276" s="335" t="s">
        <v>60</v>
      </c>
      <c r="Z276" s="333" t="s">
        <v>60</v>
      </c>
      <c r="AA276" s="330" t="s">
        <v>60</v>
      </c>
      <c r="AB276" s="332">
        <v>21.75</v>
      </c>
      <c r="AC276" s="332">
        <v>2.44</v>
      </c>
      <c r="AD276" s="332">
        <v>8</v>
      </c>
      <c r="AE276" s="332">
        <v>17.93</v>
      </c>
      <c r="AF276" s="332">
        <v>1.1499999999999999</v>
      </c>
      <c r="AG276" s="332">
        <v>213.26</v>
      </c>
      <c r="AH276" s="332">
        <v>173.97</v>
      </c>
      <c r="AI276" s="341" t="s">
        <v>60</v>
      </c>
      <c r="AJ276" s="341" t="s">
        <v>60</v>
      </c>
      <c r="AK276" s="341" t="s">
        <v>60</v>
      </c>
      <c r="AL276" s="331" t="s">
        <v>8328</v>
      </c>
      <c r="AM276" s="331" t="s">
        <v>8329</v>
      </c>
      <c r="AN276" s="332">
        <v>63.93</v>
      </c>
      <c r="AO276" s="332">
        <v>63.93</v>
      </c>
      <c r="AP276" s="332">
        <v>47.99</v>
      </c>
    </row>
    <row r="277" spans="1:42" ht="168.75">
      <c r="A277" s="329">
        <v>44018</v>
      </c>
      <c r="B277" s="330" t="s">
        <v>3621</v>
      </c>
      <c r="C277" s="330" t="s">
        <v>60</v>
      </c>
      <c r="D277" s="331" t="s">
        <v>61</v>
      </c>
      <c r="E277" s="331" t="s">
        <v>67</v>
      </c>
      <c r="F277" s="332">
        <v>316.54000000000002</v>
      </c>
      <c r="G277" s="330" t="s">
        <v>3622</v>
      </c>
      <c r="H277" s="330" t="s">
        <v>60</v>
      </c>
      <c r="I277" s="331" t="s">
        <v>3623</v>
      </c>
      <c r="J277" s="329">
        <v>44018</v>
      </c>
      <c r="K277" s="333" t="s">
        <v>491</v>
      </c>
      <c r="L277" s="329">
        <v>44076</v>
      </c>
      <c r="M277" s="335" t="s">
        <v>12769</v>
      </c>
      <c r="N277" s="335" t="s">
        <v>12770</v>
      </c>
      <c r="O277" s="335" t="s">
        <v>60</v>
      </c>
      <c r="P277" s="341" t="s">
        <v>60</v>
      </c>
      <c r="Q277" s="331" t="s">
        <v>8360</v>
      </c>
      <c r="R277" s="333" t="s">
        <v>10508</v>
      </c>
      <c r="S277" s="333" t="s">
        <v>8943</v>
      </c>
      <c r="T277" s="331" t="s">
        <v>6915</v>
      </c>
      <c r="U277" s="331" t="s">
        <v>11848</v>
      </c>
      <c r="V277" s="335" t="s">
        <v>60</v>
      </c>
      <c r="W277" s="333" t="s">
        <v>8945</v>
      </c>
      <c r="X277" s="330" t="s">
        <v>60</v>
      </c>
      <c r="Y277" s="335" t="s">
        <v>60</v>
      </c>
      <c r="Z277" s="333" t="s">
        <v>60</v>
      </c>
      <c r="AA277" s="330" t="s">
        <v>60</v>
      </c>
      <c r="AB277" s="332">
        <v>3.62</v>
      </c>
      <c r="AC277" s="332">
        <v>1.98</v>
      </c>
      <c r="AD277" s="341" t="s">
        <v>60</v>
      </c>
      <c r="AE277" s="341" t="s">
        <v>60</v>
      </c>
      <c r="AF277" s="341" t="s">
        <v>60</v>
      </c>
      <c r="AG277" s="332">
        <v>-1.94</v>
      </c>
      <c r="AH277" s="332">
        <v>304.60000000000002</v>
      </c>
      <c r="AI277" s="336">
        <v>494.5</v>
      </c>
      <c r="AJ277" s="336">
        <v>833.9</v>
      </c>
      <c r="AK277" s="336">
        <v>2754.7</v>
      </c>
      <c r="AL277" s="331" t="s">
        <v>8328</v>
      </c>
      <c r="AM277" s="331" t="s">
        <v>8329</v>
      </c>
      <c r="AN277" s="332">
        <v>63.72</v>
      </c>
      <c r="AO277" s="332">
        <v>77.2</v>
      </c>
      <c r="AP277" s="332">
        <v>43.41</v>
      </c>
    </row>
    <row r="278" spans="1:42" ht="180">
      <c r="A278" s="329">
        <v>44347</v>
      </c>
      <c r="B278" s="330" t="s">
        <v>3624</v>
      </c>
      <c r="C278" s="330" t="s">
        <v>60</v>
      </c>
      <c r="D278" s="331" t="s">
        <v>61</v>
      </c>
      <c r="E278" s="331" t="s">
        <v>67</v>
      </c>
      <c r="F278" s="332">
        <v>75.41</v>
      </c>
      <c r="G278" s="330" t="s">
        <v>3625</v>
      </c>
      <c r="H278" s="330" t="s">
        <v>3626</v>
      </c>
      <c r="I278" s="331" t="s">
        <v>3627</v>
      </c>
      <c r="J278" s="329">
        <v>44347</v>
      </c>
      <c r="K278" s="333" t="s">
        <v>491</v>
      </c>
      <c r="L278" s="329">
        <v>44403</v>
      </c>
      <c r="M278" s="335" t="s">
        <v>12771</v>
      </c>
      <c r="N278" s="335" t="s">
        <v>60</v>
      </c>
      <c r="O278" s="335" t="s">
        <v>60</v>
      </c>
      <c r="P278" s="341" t="s">
        <v>60</v>
      </c>
      <c r="Q278" s="331" t="s">
        <v>8991</v>
      </c>
      <c r="R278" s="333" t="s">
        <v>9266</v>
      </c>
      <c r="S278" s="333" t="s">
        <v>8800</v>
      </c>
      <c r="T278" s="331" t="s">
        <v>6921</v>
      </c>
      <c r="U278" s="331" t="s">
        <v>11848</v>
      </c>
      <c r="V278" s="335" t="s">
        <v>12772</v>
      </c>
      <c r="W278" s="333" t="s">
        <v>12773</v>
      </c>
      <c r="X278" s="340">
        <v>849.1</v>
      </c>
      <c r="Y278" s="335" t="s">
        <v>12774</v>
      </c>
      <c r="Z278" s="333" t="s">
        <v>10077</v>
      </c>
      <c r="AA278" s="340">
        <v>893.9</v>
      </c>
      <c r="AB278" s="341" t="s">
        <v>60</v>
      </c>
      <c r="AC278" s="332">
        <v>1.39</v>
      </c>
      <c r="AD278" s="341" t="s">
        <v>60</v>
      </c>
      <c r="AE278" s="341" t="s">
        <v>60</v>
      </c>
      <c r="AF278" s="341" t="s">
        <v>60</v>
      </c>
      <c r="AG278" s="332">
        <v>99.33</v>
      </c>
      <c r="AH278" s="332">
        <v>101.67</v>
      </c>
      <c r="AI278" s="341" t="s">
        <v>60</v>
      </c>
      <c r="AJ278" s="341" t="s">
        <v>60</v>
      </c>
      <c r="AK278" s="336">
        <v>67.7</v>
      </c>
      <c r="AL278" s="331" t="s">
        <v>8328</v>
      </c>
      <c r="AM278" s="331" t="s">
        <v>8329</v>
      </c>
      <c r="AN278" s="332">
        <v>63.61</v>
      </c>
      <c r="AO278" s="332">
        <v>70.58</v>
      </c>
      <c r="AP278" s="332">
        <v>84.3</v>
      </c>
    </row>
    <row r="279" spans="1:42" ht="409.5">
      <c r="A279" s="329">
        <v>44137</v>
      </c>
      <c r="B279" s="330" t="s">
        <v>3628</v>
      </c>
      <c r="C279" s="330" t="s">
        <v>60</v>
      </c>
      <c r="D279" s="331" t="s">
        <v>61</v>
      </c>
      <c r="E279" s="331" t="s">
        <v>67</v>
      </c>
      <c r="F279" s="332">
        <v>3245.63</v>
      </c>
      <c r="G279" s="330" t="s">
        <v>3375</v>
      </c>
      <c r="H279" s="330" t="s">
        <v>3629</v>
      </c>
      <c r="I279" s="331" t="s">
        <v>3630</v>
      </c>
      <c r="J279" s="329">
        <v>44137</v>
      </c>
      <c r="K279" s="333" t="s">
        <v>491</v>
      </c>
      <c r="L279" s="329">
        <v>44237</v>
      </c>
      <c r="M279" s="335" t="s">
        <v>12775</v>
      </c>
      <c r="N279" s="335" t="s">
        <v>60</v>
      </c>
      <c r="O279" s="335" t="s">
        <v>60</v>
      </c>
      <c r="P279" s="341" t="s">
        <v>60</v>
      </c>
      <c r="Q279" s="331" t="s">
        <v>8795</v>
      </c>
      <c r="R279" s="339" t="s">
        <v>12776</v>
      </c>
      <c r="S279" s="333" t="s">
        <v>12733</v>
      </c>
      <c r="T279" s="331" t="s">
        <v>6921</v>
      </c>
      <c r="U279" s="331" t="s">
        <v>11848</v>
      </c>
      <c r="V279" s="335" t="s">
        <v>12443</v>
      </c>
      <c r="W279" s="333" t="s">
        <v>12444</v>
      </c>
      <c r="X279" s="330" t="s">
        <v>60</v>
      </c>
      <c r="Y279" s="335" t="s">
        <v>12777</v>
      </c>
      <c r="Z279" s="339" t="s">
        <v>12778</v>
      </c>
      <c r="AA279" s="330" t="s">
        <v>60</v>
      </c>
      <c r="AB279" s="332">
        <v>80.27</v>
      </c>
      <c r="AC279" s="332">
        <v>6.7</v>
      </c>
      <c r="AD279" s="332">
        <v>10.18</v>
      </c>
      <c r="AE279" s="332">
        <v>20.13</v>
      </c>
      <c r="AF279" s="332">
        <v>2.79</v>
      </c>
      <c r="AG279" s="332">
        <v>3078.32</v>
      </c>
      <c r="AH279" s="332">
        <v>1491.47</v>
      </c>
      <c r="AI279" s="341" t="s">
        <v>60</v>
      </c>
      <c r="AJ279" s="341" t="s">
        <v>60</v>
      </c>
      <c r="AK279" s="341" t="s">
        <v>60</v>
      </c>
      <c r="AL279" s="331" t="s">
        <v>8328</v>
      </c>
      <c r="AM279" s="331" t="s">
        <v>8329</v>
      </c>
      <c r="AN279" s="332">
        <v>63.51</v>
      </c>
      <c r="AO279" s="332">
        <v>50.79</v>
      </c>
      <c r="AP279" s="332">
        <v>66.08</v>
      </c>
    </row>
    <row r="280" spans="1:42" ht="409.5">
      <c r="A280" s="329">
        <v>44141</v>
      </c>
      <c r="B280" s="330" t="s">
        <v>3631</v>
      </c>
      <c r="C280" s="330" t="s">
        <v>60</v>
      </c>
      <c r="D280" s="331" t="s">
        <v>61</v>
      </c>
      <c r="E280" s="331" t="s">
        <v>67</v>
      </c>
      <c r="F280" s="332">
        <v>876.5</v>
      </c>
      <c r="G280" s="330" t="s">
        <v>3632</v>
      </c>
      <c r="H280" s="330" t="s">
        <v>3633</v>
      </c>
      <c r="I280" s="331" t="s">
        <v>3634</v>
      </c>
      <c r="J280" s="329">
        <v>44141</v>
      </c>
      <c r="K280" s="333" t="s">
        <v>491</v>
      </c>
      <c r="L280" s="329">
        <v>44217</v>
      </c>
      <c r="M280" s="335" t="s">
        <v>12779</v>
      </c>
      <c r="N280" s="335" t="s">
        <v>60</v>
      </c>
      <c r="O280" s="335" t="s">
        <v>60</v>
      </c>
      <c r="P280" s="341" t="s">
        <v>60</v>
      </c>
      <c r="Q280" s="331" t="s">
        <v>8669</v>
      </c>
      <c r="R280" s="339" t="s">
        <v>12780</v>
      </c>
      <c r="S280" s="333" t="s">
        <v>8943</v>
      </c>
      <c r="T280" s="331" t="s">
        <v>6915</v>
      </c>
      <c r="U280" s="331" t="s">
        <v>11848</v>
      </c>
      <c r="V280" s="335" t="s">
        <v>12781</v>
      </c>
      <c r="W280" s="333" t="s">
        <v>8551</v>
      </c>
      <c r="X280" s="330" t="s">
        <v>60</v>
      </c>
      <c r="Y280" s="335" t="s">
        <v>12782</v>
      </c>
      <c r="Z280" s="339" t="s">
        <v>12783</v>
      </c>
      <c r="AA280" s="330" t="s">
        <v>60</v>
      </c>
      <c r="AB280" s="341" t="s">
        <v>60</v>
      </c>
      <c r="AC280" s="332">
        <v>1.26</v>
      </c>
      <c r="AD280" s="341" t="s">
        <v>60</v>
      </c>
      <c r="AE280" s="341" t="s">
        <v>60</v>
      </c>
      <c r="AF280" s="332">
        <v>11.38</v>
      </c>
      <c r="AG280" s="332">
        <v>857.97</v>
      </c>
      <c r="AH280" s="332">
        <v>654.45000000000005</v>
      </c>
      <c r="AI280" s="336">
        <v>103.4</v>
      </c>
      <c r="AJ280" s="336">
        <v>34</v>
      </c>
      <c r="AK280" s="336">
        <v>827.7</v>
      </c>
      <c r="AL280" s="331" t="s">
        <v>8328</v>
      </c>
      <c r="AM280" s="331" t="s">
        <v>8329</v>
      </c>
      <c r="AN280" s="332">
        <v>63.51</v>
      </c>
      <c r="AO280" s="332">
        <v>68.290000000000006</v>
      </c>
      <c r="AP280" s="332">
        <v>61.97</v>
      </c>
    </row>
    <row r="281" spans="1:42" ht="112.5">
      <c r="A281" s="329">
        <v>44817</v>
      </c>
      <c r="B281" s="330" t="s">
        <v>895</v>
      </c>
      <c r="C281" s="330" t="s">
        <v>896</v>
      </c>
      <c r="D281" s="331" t="s">
        <v>61</v>
      </c>
      <c r="E281" s="331" t="s">
        <v>67</v>
      </c>
      <c r="F281" s="332">
        <v>17.100000000000001</v>
      </c>
      <c r="G281" s="330" t="s">
        <v>897</v>
      </c>
      <c r="H281" s="330" t="s">
        <v>898</v>
      </c>
      <c r="I281" s="331" t="s">
        <v>899</v>
      </c>
      <c r="J281" s="329">
        <v>44817</v>
      </c>
      <c r="K281" s="333" t="s">
        <v>491</v>
      </c>
      <c r="L281" s="329">
        <v>44832</v>
      </c>
      <c r="M281" s="335" t="s">
        <v>8961</v>
      </c>
      <c r="N281" s="335" t="s">
        <v>8962</v>
      </c>
      <c r="O281" s="335" t="s">
        <v>8963</v>
      </c>
      <c r="P281" s="336">
        <v>15.9</v>
      </c>
      <c r="Q281" s="331" t="s">
        <v>8913</v>
      </c>
      <c r="R281" s="339" t="s">
        <v>8964</v>
      </c>
      <c r="S281" s="333" t="s">
        <v>8333</v>
      </c>
      <c r="T281" s="331" t="s">
        <v>6917</v>
      </c>
      <c r="U281" s="331" t="s">
        <v>492</v>
      </c>
      <c r="V281" s="335" t="s">
        <v>8965</v>
      </c>
      <c r="W281" s="339" t="s">
        <v>8966</v>
      </c>
      <c r="X281" s="330" t="s">
        <v>60</v>
      </c>
      <c r="Y281" s="335" t="s">
        <v>8967</v>
      </c>
      <c r="Z281" s="333" t="s">
        <v>8654</v>
      </c>
      <c r="AA281" s="330" t="s">
        <v>60</v>
      </c>
      <c r="AB281" s="341" t="s">
        <v>60</v>
      </c>
      <c r="AC281" s="338">
        <v>0.95</v>
      </c>
      <c r="AD281" s="341" t="s">
        <v>60</v>
      </c>
      <c r="AE281" s="341" t="s">
        <v>60</v>
      </c>
      <c r="AF281" s="338">
        <v>0.19700000000000001</v>
      </c>
      <c r="AG281" s="332">
        <v>16.3</v>
      </c>
      <c r="AH281" s="332">
        <v>14.65</v>
      </c>
      <c r="AI281" s="336">
        <v>83.1</v>
      </c>
      <c r="AJ281" s="332">
        <v>-1.66</v>
      </c>
      <c r="AK281" s="336">
        <v>45.4</v>
      </c>
      <c r="AL281" s="331" t="s">
        <v>8328</v>
      </c>
      <c r="AM281" s="331" t="s">
        <v>8329</v>
      </c>
      <c r="AN281" s="332">
        <v>63.35</v>
      </c>
      <c r="AO281" s="332">
        <v>63.35</v>
      </c>
      <c r="AP281" s="332">
        <v>61.52</v>
      </c>
    </row>
    <row r="282" spans="1:42" ht="146.25">
      <c r="A282" s="329">
        <v>44748</v>
      </c>
      <c r="B282" s="330" t="s">
        <v>3635</v>
      </c>
      <c r="C282" s="330" t="s">
        <v>60</v>
      </c>
      <c r="D282" s="331" t="s">
        <v>61</v>
      </c>
      <c r="E282" s="331" t="s">
        <v>77</v>
      </c>
      <c r="F282" s="332">
        <v>22.5</v>
      </c>
      <c r="G282" s="330" t="s">
        <v>60</v>
      </c>
      <c r="H282" s="330" t="s">
        <v>60</v>
      </c>
      <c r="I282" s="331" t="s">
        <v>3636</v>
      </c>
      <c r="J282" s="329">
        <v>44748</v>
      </c>
      <c r="K282" s="333" t="s">
        <v>491</v>
      </c>
      <c r="L282" s="334" t="s">
        <v>60</v>
      </c>
      <c r="M282" s="335" t="s">
        <v>12784</v>
      </c>
      <c r="N282" s="335" t="s">
        <v>12785</v>
      </c>
      <c r="O282" s="335" t="s">
        <v>12786</v>
      </c>
      <c r="P282" s="341" t="s">
        <v>60</v>
      </c>
      <c r="Q282" s="331" t="s">
        <v>8469</v>
      </c>
      <c r="R282" s="333" t="s">
        <v>8601</v>
      </c>
      <c r="S282" s="333" t="s">
        <v>8742</v>
      </c>
      <c r="T282" s="331" t="s">
        <v>6917</v>
      </c>
      <c r="U282" s="331" t="s">
        <v>11848</v>
      </c>
      <c r="V282" s="335" t="s">
        <v>60</v>
      </c>
      <c r="W282" s="333" t="s">
        <v>60</v>
      </c>
      <c r="X282" s="330" t="s">
        <v>60</v>
      </c>
      <c r="Y282" s="335" t="s">
        <v>60</v>
      </c>
      <c r="Z282" s="333" t="s">
        <v>60</v>
      </c>
      <c r="AA282" s="330" t="s">
        <v>60</v>
      </c>
      <c r="AB282" s="341" t="s">
        <v>60</v>
      </c>
      <c r="AC282" s="332">
        <v>2.91</v>
      </c>
      <c r="AD282" s="341" t="s">
        <v>60</v>
      </c>
      <c r="AE282" s="341" t="s">
        <v>60</v>
      </c>
      <c r="AF282" s="332">
        <v>9.23</v>
      </c>
      <c r="AG282" s="332">
        <v>24.04</v>
      </c>
      <c r="AH282" s="332">
        <v>29.13</v>
      </c>
      <c r="AI282" s="332">
        <v>2.65</v>
      </c>
      <c r="AJ282" s="332">
        <v>-4.09</v>
      </c>
      <c r="AK282" s="336">
        <v>12.7</v>
      </c>
      <c r="AL282" s="331" t="s">
        <v>8328</v>
      </c>
      <c r="AM282" s="331" t="s">
        <v>8329</v>
      </c>
      <c r="AN282" s="332">
        <v>63.27</v>
      </c>
      <c r="AO282" s="332">
        <v>63.27</v>
      </c>
      <c r="AP282" s="332">
        <v>45.45</v>
      </c>
    </row>
    <row r="283" spans="1:42" ht="409.5">
      <c r="A283" s="329">
        <v>44123</v>
      </c>
      <c r="B283" s="330" t="s">
        <v>3637</v>
      </c>
      <c r="C283" s="330" t="s">
        <v>60</v>
      </c>
      <c r="D283" s="331" t="s">
        <v>61</v>
      </c>
      <c r="E283" s="331" t="s">
        <v>67</v>
      </c>
      <c r="F283" s="332">
        <v>2606.41</v>
      </c>
      <c r="G283" s="330" t="s">
        <v>3638</v>
      </c>
      <c r="H283" s="330" t="s">
        <v>3639</v>
      </c>
      <c r="I283" s="331" t="s">
        <v>3640</v>
      </c>
      <c r="J283" s="329">
        <v>44123</v>
      </c>
      <c r="K283" s="333" t="s">
        <v>491</v>
      </c>
      <c r="L283" s="329">
        <v>44207</v>
      </c>
      <c r="M283" s="335" t="s">
        <v>12787</v>
      </c>
      <c r="N283" s="335" t="s">
        <v>60</v>
      </c>
      <c r="O283" s="335" t="s">
        <v>60</v>
      </c>
      <c r="P283" s="341" t="s">
        <v>60</v>
      </c>
      <c r="Q283" s="331" t="s">
        <v>12457</v>
      </c>
      <c r="R283" s="333" t="s">
        <v>12458</v>
      </c>
      <c r="S283" s="333" t="s">
        <v>12788</v>
      </c>
      <c r="T283" s="331" t="s">
        <v>6921</v>
      </c>
      <c r="U283" s="331" t="s">
        <v>12010</v>
      </c>
      <c r="V283" s="335" t="s">
        <v>12789</v>
      </c>
      <c r="W283" s="339" t="s">
        <v>12790</v>
      </c>
      <c r="X283" s="330" t="s">
        <v>12791</v>
      </c>
      <c r="Y283" s="335" t="s">
        <v>12792</v>
      </c>
      <c r="Z283" s="339" t="s">
        <v>12793</v>
      </c>
      <c r="AA283" s="330" t="s">
        <v>8665</v>
      </c>
      <c r="AB283" s="341" t="s">
        <v>60</v>
      </c>
      <c r="AC283" s="332">
        <v>3.14</v>
      </c>
      <c r="AD283" s="332">
        <v>32.93</v>
      </c>
      <c r="AE283" s="341" t="s">
        <v>60</v>
      </c>
      <c r="AF283" s="332">
        <v>11.54</v>
      </c>
      <c r="AG283" s="332">
        <v>2521.88</v>
      </c>
      <c r="AH283" s="332">
        <v>978.01</v>
      </c>
      <c r="AI283" s="341" t="s">
        <v>60</v>
      </c>
      <c r="AJ283" s="341" t="s">
        <v>60</v>
      </c>
      <c r="AK283" s="341" t="s">
        <v>60</v>
      </c>
      <c r="AL283" s="331" t="s">
        <v>8328</v>
      </c>
      <c r="AM283" s="331" t="s">
        <v>8329</v>
      </c>
      <c r="AN283" s="332">
        <v>63.15</v>
      </c>
      <c r="AO283" s="332">
        <v>67.53</v>
      </c>
      <c r="AP283" s="332">
        <v>75.11</v>
      </c>
    </row>
    <row r="284" spans="1:42" ht="409.5">
      <c r="A284" s="329">
        <v>44776</v>
      </c>
      <c r="B284" s="330" t="s">
        <v>3641</v>
      </c>
      <c r="C284" s="330" t="s">
        <v>60</v>
      </c>
      <c r="D284" s="331" t="s">
        <v>61</v>
      </c>
      <c r="E284" s="331" t="s">
        <v>67</v>
      </c>
      <c r="F284" s="332">
        <v>3006.56</v>
      </c>
      <c r="G284" s="330" t="s">
        <v>985</v>
      </c>
      <c r="H284" s="330" t="s">
        <v>3642</v>
      </c>
      <c r="I284" s="331" t="s">
        <v>3643</v>
      </c>
      <c r="J284" s="329">
        <v>44776</v>
      </c>
      <c r="K284" s="333" t="s">
        <v>491</v>
      </c>
      <c r="L284" s="329">
        <v>44852</v>
      </c>
      <c r="M284" s="335" t="s">
        <v>12794</v>
      </c>
      <c r="N284" s="335" t="s">
        <v>12795</v>
      </c>
      <c r="O284" s="335" t="s">
        <v>12796</v>
      </c>
      <c r="P284" s="341" t="s">
        <v>60</v>
      </c>
      <c r="Q284" s="331" t="s">
        <v>9345</v>
      </c>
      <c r="R284" s="333" t="s">
        <v>12797</v>
      </c>
      <c r="S284" s="333" t="s">
        <v>12798</v>
      </c>
      <c r="T284" s="331" t="s">
        <v>6921</v>
      </c>
      <c r="U284" s="331" t="s">
        <v>11848</v>
      </c>
      <c r="V284" s="335" t="s">
        <v>9211</v>
      </c>
      <c r="W284" s="339" t="s">
        <v>9212</v>
      </c>
      <c r="X284" s="330" t="s">
        <v>60</v>
      </c>
      <c r="Y284" s="335" t="s">
        <v>12799</v>
      </c>
      <c r="Z284" s="339" t="s">
        <v>12800</v>
      </c>
      <c r="AA284" s="330" t="s">
        <v>60</v>
      </c>
      <c r="AB284" s="341" t="s">
        <v>60</v>
      </c>
      <c r="AC284" s="332">
        <v>3.79</v>
      </c>
      <c r="AD284" s="341" t="s">
        <v>60</v>
      </c>
      <c r="AE284" s="341" t="s">
        <v>60</v>
      </c>
      <c r="AF284" s="332">
        <v>9.07</v>
      </c>
      <c r="AG284" s="332">
        <v>2796.26</v>
      </c>
      <c r="AH284" s="332">
        <v>2655.83</v>
      </c>
      <c r="AI284" s="336">
        <v>308.3</v>
      </c>
      <c r="AJ284" s="336">
        <v>-105.6</v>
      </c>
      <c r="AK284" s="336">
        <v>1178</v>
      </c>
      <c r="AL284" s="331" t="s">
        <v>8328</v>
      </c>
      <c r="AM284" s="331" t="s">
        <v>8329</v>
      </c>
      <c r="AN284" s="332">
        <v>63.14</v>
      </c>
      <c r="AO284" s="332">
        <v>58.69</v>
      </c>
      <c r="AP284" s="332">
        <v>54.89</v>
      </c>
    </row>
    <row r="285" spans="1:42" ht="180">
      <c r="A285" s="329">
        <v>44454</v>
      </c>
      <c r="B285" s="330" t="s">
        <v>900</v>
      </c>
      <c r="C285" s="330" t="s">
        <v>901</v>
      </c>
      <c r="D285" s="331" t="s">
        <v>61</v>
      </c>
      <c r="E285" s="331" t="s">
        <v>67</v>
      </c>
      <c r="F285" s="332">
        <v>519.33000000000004</v>
      </c>
      <c r="G285" s="330" t="s">
        <v>902</v>
      </c>
      <c r="H285" s="330" t="s">
        <v>903</v>
      </c>
      <c r="I285" s="331" t="s">
        <v>904</v>
      </c>
      <c r="J285" s="329">
        <v>44454</v>
      </c>
      <c r="K285" s="333" t="s">
        <v>491</v>
      </c>
      <c r="L285" s="329">
        <v>44574</v>
      </c>
      <c r="M285" s="335" t="s">
        <v>8847</v>
      </c>
      <c r="N285" s="335" t="s">
        <v>8848</v>
      </c>
      <c r="O285" s="335" t="s">
        <v>8849</v>
      </c>
      <c r="P285" s="336">
        <v>595.20000000000005</v>
      </c>
      <c r="Q285" s="331" t="s">
        <v>8850</v>
      </c>
      <c r="R285" s="339" t="s">
        <v>8851</v>
      </c>
      <c r="S285" s="333" t="s">
        <v>8852</v>
      </c>
      <c r="T285" s="331" t="s">
        <v>6919</v>
      </c>
      <c r="U285" s="331" t="s">
        <v>492</v>
      </c>
      <c r="V285" s="335" t="s">
        <v>8853</v>
      </c>
      <c r="W285" s="333" t="s">
        <v>8854</v>
      </c>
      <c r="X285" s="330" t="s">
        <v>60</v>
      </c>
      <c r="Y285" s="335" t="s">
        <v>60</v>
      </c>
      <c r="Z285" s="333" t="s">
        <v>8855</v>
      </c>
      <c r="AA285" s="330" t="s">
        <v>60</v>
      </c>
      <c r="AB285" s="332">
        <v>16.489999999999998</v>
      </c>
      <c r="AC285" s="332">
        <v>6.56</v>
      </c>
      <c r="AD285" s="332">
        <v>11.18</v>
      </c>
      <c r="AE285" s="332">
        <v>15.23</v>
      </c>
      <c r="AF285" s="332">
        <v>2.83</v>
      </c>
      <c r="AG285" s="332">
        <v>683.41</v>
      </c>
      <c r="AH285" s="332">
        <v>497.21</v>
      </c>
      <c r="AI285" s="336">
        <v>352.4</v>
      </c>
      <c r="AJ285" s="336">
        <v>25.7</v>
      </c>
      <c r="AK285" s="336">
        <v>437.7</v>
      </c>
      <c r="AL285" s="331" t="s">
        <v>8328</v>
      </c>
      <c r="AM285" s="331" t="s">
        <v>8329</v>
      </c>
      <c r="AN285" s="332">
        <v>62.97</v>
      </c>
      <c r="AO285" s="332">
        <v>71.47</v>
      </c>
      <c r="AP285" s="332">
        <v>55.67</v>
      </c>
    </row>
    <row r="286" spans="1:42" ht="146.25">
      <c r="A286" s="329">
        <v>44620</v>
      </c>
      <c r="B286" s="330" t="s">
        <v>3644</v>
      </c>
      <c r="C286" s="330" t="s">
        <v>60</v>
      </c>
      <c r="D286" s="331" t="s">
        <v>61</v>
      </c>
      <c r="E286" s="331" t="s">
        <v>67</v>
      </c>
      <c r="F286" s="332">
        <v>142.37</v>
      </c>
      <c r="G286" s="330" t="s">
        <v>3547</v>
      </c>
      <c r="H286" s="330" t="s">
        <v>3645</v>
      </c>
      <c r="I286" s="331" t="s">
        <v>3646</v>
      </c>
      <c r="J286" s="329">
        <v>44620</v>
      </c>
      <c r="K286" s="333" t="s">
        <v>491</v>
      </c>
      <c r="L286" s="329">
        <v>44700</v>
      </c>
      <c r="M286" s="335" t="s">
        <v>12801</v>
      </c>
      <c r="N286" s="335" t="s">
        <v>60</v>
      </c>
      <c r="O286" s="335" t="s">
        <v>60</v>
      </c>
      <c r="P286" s="341" t="s">
        <v>60</v>
      </c>
      <c r="Q286" s="331" t="s">
        <v>10015</v>
      </c>
      <c r="R286" s="333" t="s">
        <v>10016</v>
      </c>
      <c r="S286" s="333" t="s">
        <v>8790</v>
      </c>
      <c r="T286" s="331" t="s">
        <v>6921</v>
      </c>
      <c r="U286" s="331" t="s">
        <v>11848</v>
      </c>
      <c r="V286" s="335" t="s">
        <v>12685</v>
      </c>
      <c r="W286" s="333" t="s">
        <v>12686</v>
      </c>
      <c r="X286" s="340">
        <v>2018.4</v>
      </c>
      <c r="Y286" s="335" t="s">
        <v>12802</v>
      </c>
      <c r="Z286" s="333" t="s">
        <v>12803</v>
      </c>
      <c r="AA286" s="330" t="s">
        <v>60</v>
      </c>
      <c r="AB286" s="341" t="s">
        <v>60</v>
      </c>
      <c r="AC286" s="332">
        <v>3.78</v>
      </c>
      <c r="AD286" s="341" t="s">
        <v>60</v>
      </c>
      <c r="AE286" s="341" t="s">
        <v>60</v>
      </c>
      <c r="AF286" s="341" t="s">
        <v>60</v>
      </c>
      <c r="AG286" s="332">
        <v>166.38</v>
      </c>
      <c r="AH286" s="332">
        <v>187.23</v>
      </c>
      <c r="AI286" s="342">
        <v>0</v>
      </c>
      <c r="AJ286" s="336">
        <v>-14.5</v>
      </c>
      <c r="AK286" s="336">
        <v>31.8</v>
      </c>
      <c r="AL286" s="331" t="s">
        <v>8328</v>
      </c>
      <c r="AM286" s="331" t="s">
        <v>8329</v>
      </c>
      <c r="AN286" s="332">
        <v>62.95</v>
      </c>
      <c r="AO286" s="332">
        <v>82.9</v>
      </c>
      <c r="AP286" s="332">
        <v>118.59</v>
      </c>
    </row>
    <row r="287" spans="1:42" ht="123.75">
      <c r="A287" s="329">
        <v>44441</v>
      </c>
      <c r="B287" s="330" t="s">
        <v>905</v>
      </c>
      <c r="C287" s="330" t="s">
        <v>906</v>
      </c>
      <c r="D287" s="331" t="s">
        <v>61</v>
      </c>
      <c r="E287" s="331" t="s">
        <v>77</v>
      </c>
      <c r="F287" s="332">
        <v>524.30999999999995</v>
      </c>
      <c r="G287" s="330" t="s">
        <v>907</v>
      </c>
      <c r="H287" s="330" t="s">
        <v>60</v>
      </c>
      <c r="I287" s="331" t="s">
        <v>908</v>
      </c>
      <c r="J287" s="329">
        <v>44441</v>
      </c>
      <c r="K287" s="333" t="s">
        <v>491</v>
      </c>
      <c r="L287" s="334" t="s">
        <v>60</v>
      </c>
      <c r="M287" s="335" t="s">
        <v>8856</v>
      </c>
      <c r="N287" s="335" t="s">
        <v>8857</v>
      </c>
      <c r="O287" s="335" t="s">
        <v>8858</v>
      </c>
      <c r="P287" s="336">
        <v>590.9</v>
      </c>
      <c r="Q287" s="331" t="s">
        <v>8859</v>
      </c>
      <c r="R287" s="339" t="s">
        <v>8860</v>
      </c>
      <c r="S287" s="333" t="s">
        <v>8861</v>
      </c>
      <c r="T287" s="331" t="s">
        <v>6917</v>
      </c>
      <c r="U287" s="331" t="s">
        <v>492</v>
      </c>
      <c r="V287" s="335" t="s">
        <v>8862</v>
      </c>
      <c r="W287" s="333" t="s">
        <v>8863</v>
      </c>
      <c r="X287" s="330" t="s">
        <v>60</v>
      </c>
      <c r="Y287" s="335" t="s">
        <v>60</v>
      </c>
      <c r="Z287" s="333" t="s">
        <v>60</v>
      </c>
      <c r="AA287" s="330" t="s">
        <v>60</v>
      </c>
      <c r="AB287" s="332">
        <v>42.71</v>
      </c>
      <c r="AC287" s="332">
        <v>1.94</v>
      </c>
      <c r="AD287" s="332">
        <v>15.56</v>
      </c>
      <c r="AE287" s="332">
        <v>29.73</v>
      </c>
      <c r="AF287" s="338">
        <v>0.47899999999999998</v>
      </c>
      <c r="AG287" s="332">
        <v>571.49</v>
      </c>
      <c r="AH287" s="332">
        <v>613.48</v>
      </c>
      <c r="AI287" s="336">
        <v>2792.7</v>
      </c>
      <c r="AJ287" s="336">
        <v>57.1</v>
      </c>
      <c r="AK287" s="336">
        <v>1211.0999999999999</v>
      </c>
      <c r="AL287" s="331" t="s">
        <v>8328</v>
      </c>
      <c r="AM287" s="331" t="s">
        <v>8329</v>
      </c>
      <c r="AN287" s="332">
        <v>62.93</v>
      </c>
      <c r="AO287" s="332">
        <v>71.23</v>
      </c>
      <c r="AP287" s="332">
        <v>80</v>
      </c>
    </row>
    <row r="288" spans="1:42" ht="337.5">
      <c r="A288" s="329">
        <v>44701</v>
      </c>
      <c r="B288" s="330" t="s">
        <v>3647</v>
      </c>
      <c r="C288" s="330" t="s">
        <v>60</v>
      </c>
      <c r="D288" s="331" t="s">
        <v>61</v>
      </c>
      <c r="E288" s="331" t="s">
        <v>67</v>
      </c>
      <c r="F288" s="332">
        <v>153.66</v>
      </c>
      <c r="G288" s="330" t="s">
        <v>3648</v>
      </c>
      <c r="H288" s="330" t="s">
        <v>60</v>
      </c>
      <c r="I288" s="331" t="s">
        <v>3649</v>
      </c>
      <c r="J288" s="329">
        <v>44701</v>
      </c>
      <c r="K288" s="333" t="s">
        <v>491</v>
      </c>
      <c r="L288" s="329">
        <v>44818</v>
      </c>
      <c r="M288" s="335" t="s">
        <v>12804</v>
      </c>
      <c r="N288" s="335" t="s">
        <v>12805</v>
      </c>
      <c r="O288" s="335" t="s">
        <v>12806</v>
      </c>
      <c r="P288" s="341" t="s">
        <v>60</v>
      </c>
      <c r="Q288" s="331" t="s">
        <v>8443</v>
      </c>
      <c r="R288" s="339" t="s">
        <v>12807</v>
      </c>
      <c r="S288" s="333" t="s">
        <v>8471</v>
      </c>
      <c r="T288" s="331" t="s">
        <v>6917</v>
      </c>
      <c r="U288" s="331" t="s">
        <v>11848</v>
      </c>
      <c r="V288" s="335" t="s">
        <v>12808</v>
      </c>
      <c r="W288" s="333" t="s">
        <v>8576</v>
      </c>
      <c r="X288" s="340">
        <v>28329.200000000001</v>
      </c>
      <c r="Y288" s="335" t="s">
        <v>60</v>
      </c>
      <c r="Z288" s="333" t="s">
        <v>60</v>
      </c>
      <c r="AA288" s="330" t="s">
        <v>60</v>
      </c>
      <c r="AB288" s="341" t="s">
        <v>60</v>
      </c>
      <c r="AC288" s="332">
        <v>15.93</v>
      </c>
      <c r="AD288" s="341" t="s">
        <v>60</v>
      </c>
      <c r="AE288" s="341" t="s">
        <v>60</v>
      </c>
      <c r="AF288" s="332">
        <v>4.16</v>
      </c>
      <c r="AG288" s="332">
        <v>168.7</v>
      </c>
      <c r="AH288" s="332">
        <v>190.97</v>
      </c>
      <c r="AI288" s="336">
        <v>45.1</v>
      </c>
      <c r="AJ288" s="336">
        <v>-10.7</v>
      </c>
      <c r="AK288" s="336">
        <v>33</v>
      </c>
      <c r="AL288" s="331" t="s">
        <v>8328</v>
      </c>
      <c r="AM288" s="331" t="s">
        <v>8329</v>
      </c>
      <c r="AN288" s="332">
        <v>62.79</v>
      </c>
      <c r="AO288" s="332">
        <v>76.47</v>
      </c>
      <c r="AP288" s="332">
        <v>81.03</v>
      </c>
    </row>
    <row r="289" spans="1:42" ht="337.5">
      <c r="A289" s="329">
        <v>43874</v>
      </c>
      <c r="B289" s="330" t="s">
        <v>3650</v>
      </c>
      <c r="C289" s="330" t="s">
        <v>60</v>
      </c>
      <c r="D289" s="331" t="s">
        <v>61</v>
      </c>
      <c r="E289" s="331" t="s">
        <v>67</v>
      </c>
      <c r="F289" s="332">
        <v>140.75</v>
      </c>
      <c r="G289" s="330" t="s">
        <v>3651</v>
      </c>
      <c r="H289" s="330" t="s">
        <v>3652</v>
      </c>
      <c r="I289" s="331" t="s">
        <v>3653</v>
      </c>
      <c r="J289" s="329">
        <v>43874</v>
      </c>
      <c r="K289" s="333" t="s">
        <v>491</v>
      </c>
      <c r="L289" s="329">
        <v>43924</v>
      </c>
      <c r="M289" s="335" t="s">
        <v>12809</v>
      </c>
      <c r="N289" s="335" t="s">
        <v>60</v>
      </c>
      <c r="O289" s="335" t="s">
        <v>60</v>
      </c>
      <c r="P289" s="341" t="s">
        <v>60</v>
      </c>
      <c r="Q289" s="331" t="s">
        <v>10184</v>
      </c>
      <c r="R289" s="339" t="s">
        <v>12810</v>
      </c>
      <c r="S289" s="333" t="s">
        <v>8580</v>
      </c>
      <c r="T289" s="331" t="s">
        <v>6915</v>
      </c>
      <c r="U289" s="331" t="s">
        <v>11848</v>
      </c>
      <c r="V289" s="335" t="s">
        <v>12811</v>
      </c>
      <c r="W289" s="333" t="s">
        <v>11042</v>
      </c>
      <c r="X289" s="330" t="s">
        <v>60</v>
      </c>
      <c r="Y289" s="335" t="s">
        <v>12812</v>
      </c>
      <c r="Z289" s="339" t="s">
        <v>12813</v>
      </c>
      <c r="AA289" s="330" t="s">
        <v>60</v>
      </c>
      <c r="AB289" s="332">
        <v>46.19</v>
      </c>
      <c r="AC289" s="332">
        <v>5.23</v>
      </c>
      <c r="AD289" s="332">
        <v>18.690000000000001</v>
      </c>
      <c r="AE289" s="332">
        <v>24.97</v>
      </c>
      <c r="AF289" s="332">
        <v>2.78</v>
      </c>
      <c r="AG289" s="332">
        <v>133.94999999999999</v>
      </c>
      <c r="AH289" s="332">
        <v>138.21</v>
      </c>
      <c r="AI289" s="336">
        <v>47.7</v>
      </c>
      <c r="AJ289" s="332">
        <v>2.96</v>
      </c>
      <c r="AK289" s="336">
        <v>75.900000000000006</v>
      </c>
      <c r="AL289" s="331" t="s">
        <v>8328</v>
      </c>
      <c r="AM289" s="331" t="s">
        <v>8329</v>
      </c>
      <c r="AN289" s="332">
        <v>62.41</v>
      </c>
      <c r="AO289" s="332">
        <v>62.41</v>
      </c>
      <c r="AP289" s="332">
        <v>70.319999999999993</v>
      </c>
    </row>
    <row r="290" spans="1:42" ht="123.75">
      <c r="A290" s="329">
        <v>44340</v>
      </c>
      <c r="B290" s="330" t="s">
        <v>3654</v>
      </c>
      <c r="C290" s="330" t="s">
        <v>60</v>
      </c>
      <c r="D290" s="331" t="s">
        <v>61</v>
      </c>
      <c r="E290" s="331" t="s">
        <v>67</v>
      </c>
      <c r="F290" s="332">
        <v>159.5</v>
      </c>
      <c r="G290" s="330" t="s">
        <v>3655</v>
      </c>
      <c r="H290" s="330" t="s">
        <v>3656</v>
      </c>
      <c r="I290" s="331" t="s">
        <v>3657</v>
      </c>
      <c r="J290" s="329">
        <v>44340</v>
      </c>
      <c r="K290" s="333" t="s">
        <v>491</v>
      </c>
      <c r="L290" s="329">
        <v>44421</v>
      </c>
      <c r="M290" s="335" t="s">
        <v>12814</v>
      </c>
      <c r="N290" s="335" t="s">
        <v>60</v>
      </c>
      <c r="O290" s="335" t="s">
        <v>60</v>
      </c>
      <c r="P290" s="341" t="s">
        <v>60</v>
      </c>
      <c r="Q290" s="331" t="s">
        <v>8876</v>
      </c>
      <c r="R290" s="333" t="s">
        <v>12815</v>
      </c>
      <c r="S290" s="333" t="s">
        <v>9476</v>
      </c>
      <c r="T290" s="331" t="s">
        <v>6921</v>
      </c>
      <c r="U290" s="331" t="s">
        <v>11848</v>
      </c>
      <c r="V290" s="335" t="s">
        <v>12816</v>
      </c>
      <c r="W290" s="333" t="s">
        <v>9832</v>
      </c>
      <c r="X290" s="330" t="s">
        <v>60</v>
      </c>
      <c r="Y290" s="335" t="s">
        <v>12817</v>
      </c>
      <c r="Z290" s="333" t="s">
        <v>12818</v>
      </c>
      <c r="AA290" s="330" t="s">
        <v>60</v>
      </c>
      <c r="AB290" s="332">
        <v>47.63</v>
      </c>
      <c r="AC290" s="338">
        <v>0.56899999999999995</v>
      </c>
      <c r="AD290" s="341" t="s">
        <v>60</v>
      </c>
      <c r="AE290" s="341" t="s">
        <v>60</v>
      </c>
      <c r="AF290" s="341" t="s">
        <v>60</v>
      </c>
      <c r="AG290" s="341" t="s">
        <v>60</v>
      </c>
      <c r="AH290" s="332">
        <v>159.5</v>
      </c>
      <c r="AI290" s="341" t="s">
        <v>60</v>
      </c>
      <c r="AJ290" s="341" t="s">
        <v>60</v>
      </c>
      <c r="AK290" s="341" t="s">
        <v>60</v>
      </c>
      <c r="AL290" s="331" t="s">
        <v>8328</v>
      </c>
      <c r="AM290" s="331" t="s">
        <v>8329</v>
      </c>
      <c r="AN290" s="332">
        <v>62.4</v>
      </c>
      <c r="AO290" s="332">
        <v>61.74</v>
      </c>
      <c r="AP290" s="332">
        <v>67.09</v>
      </c>
    </row>
    <row r="291" spans="1:42" ht="409.5">
      <c r="A291" s="329">
        <v>44651</v>
      </c>
      <c r="B291" s="330" t="s">
        <v>3658</v>
      </c>
      <c r="C291" s="330" t="s">
        <v>60</v>
      </c>
      <c r="D291" s="331" t="s">
        <v>61</v>
      </c>
      <c r="E291" s="331" t="s">
        <v>67</v>
      </c>
      <c r="F291" s="332">
        <v>2056.16</v>
      </c>
      <c r="G291" s="330" t="s">
        <v>3659</v>
      </c>
      <c r="H291" s="330" t="s">
        <v>60</v>
      </c>
      <c r="I291" s="331" t="s">
        <v>3660</v>
      </c>
      <c r="J291" s="329">
        <v>44651</v>
      </c>
      <c r="K291" s="333" t="s">
        <v>491</v>
      </c>
      <c r="L291" s="329">
        <v>44831</v>
      </c>
      <c r="M291" s="335" t="s">
        <v>12819</v>
      </c>
      <c r="N291" s="335" t="s">
        <v>12820</v>
      </c>
      <c r="O291" s="335" t="s">
        <v>12821</v>
      </c>
      <c r="P291" s="341" t="s">
        <v>60</v>
      </c>
      <c r="Q291" s="331" t="s">
        <v>8511</v>
      </c>
      <c r="R291" s="333" t="s">
        <v>12822</v>
      </c>
      <c r="S291" s="333" t="s">
        <v>12823</v>
      </c>
      <c r="T291" s="331" t="s">
        <v>6915</v>
      </c>
      <c r="U291" s="331" t="s">
        <v>11848</v>
      </c>
      <c r="V291" s="335" t="s">
        <v>12824</v>
      </c>
      <c r="W291" s="339" t="s">
        <v>12825</v>
      </c>
      <c r="X291" s="340">
        <v>137303</v>
      </c>
      <c r="Y291" s="335" t="s">
        <v>60</v>
      </c>
      <c r="Z291" s="333" t="s">
        <v>60</v>
      </c>
      <c r="AA291" s="330" t="s">
        <v>60</v>
      </c>
      <c r="AB291" s="332">
        <v>29.78</v>
      </c>
      <c r="AC291" s="332">
        <v>4.5999999999999996</v>
      </c>
      <c r="AD291" s="341" t="s">
        <v>60</v>
      </c>
      <c r="AE291" s="341" t="s">
        <v>60</v>
      </c>
      <c r="AF291" s="341" t="s">
        <v>60</v>
      </c>
      <c r="AG291" s="341" t="s">
        <v>60</v>
      </c>
      <c r="AH291" s="332">
        <v>2056.16</v>
      </c>
      <c r="AI291" s="336">
        <v>546.1</v>
      </c>
      <c r="AJ291" s="336">
        <v>69</v>
      </c>
      <c r="AK291" s="336">
        <v>926.5</v>
      </c>
      <c r="AL291" s="331" t="s">
        <v>8328</v>
      </c>
      <c r="AM291" s="331" t="s">
        <v>8329</v>
      </c>
      <c r="AN291" s="332">
        <v>61.95</v>
      </c>
      <c r="AO291" s="332">
        <v>64.27</v>
      </c>
      <c r="AP291" s="332">
        <v>81.34</v>
      </c>
    </row>
    <row r="292" spans="1:42" ht="409.5">
      <c r="A292" s="329">
        <v>44508</v>
      </c>
      <c r="B292" s="330" t="s">
        <v>3661</v>
      </c>
      <c r="C292" s="330" t="s">
        <v>60</v>
      </c>
      <c r="D292" s="331" t="s">
        <v>61</v>
      </c>
      <c r="E292" s="331" t="s">
        <v>67</v>
      </c>
      <c r="F292" s="332">
        <v>248.21</v>
      </c>
      <c r="G292" s="330" t="s">
        <v>3662</v>
      </c>
      <c r="H292" s="330" t="s">
        <v>3663</v>
      </c>
      <c r="I292" s="331" t="s">
        <v>3664</v>
      </c>
      <c r="J292" s="329">
        <v>44508</v>
      </c>
      <c r="K292" s="333" t="s">
        <v>491</v>
      </c>
      <c r="L292" s="329">
        <v>44543</v>
      </c>
      <c r="M292" s="335" t="s">
        <v>12826</v>
      </c>
      <c r="N292" s="335" t="s">
        <v>12827</v>
      </c>
      <c r="O292" s="335" t="s">
        <v>12828</v>
      </c>
      <c r="P292" s="341" t="s">
        <v>60</v>
      </c>
      <c r="Q292" s="331" t="s">
        <v>8588</v>
      </c>
      <c r="R292" s="337" t="s">
        <v>12829</v>
      </c>
      <c r="S292" s="333" t="s">
        <v>9222</v>
      </c>
      <c r="T292" s="331" t="s">
        <v>6915</v>
      </c>
      <c r="U292" s="331" t="s">
        <v>11848</v>
      </c>
      <c r="V292" s="335" t="s">
        <v>12830</v>
      </c>
      <c r="W292" s="333" t="s">
        <v>8854</v>
      </c>
      <c r="X292" s="330" t="s">
        <v>60</v>
      </c>
      <c r="Y292" s="335" t="s">
        <v>12831</v>
      </c>
      <c r="Z292" s="339" t="s">
        <v>12832</v>
      </c>
      <c r="AA292" s="330" t="s">
        <v>60</v>
      </c>
      <c r="AB292" s="332">
        <v>16.7</v>
      </c>
      <c r="AC292" s="332">
        <v>2.04</v>
      </c>
      <c r="AD292" s="341" t="s">
        <v>60</v>
      </c>
      <c r="AE292" s="341" t="s">
        <v>60</v>
      </c>
      <c r="AF292" s="332">
        <v>20.82</v>
      </c>
      <c r="AG292" s="332">
        <v>229.11</v>
      </c>
      <c r="AH292" s="332">
        <v>124.69</v>
      </c>
      <c r="AI292" s="336">
        <v>11.4</v>
      </c>
      <c r="AJ292" s="336">
        <v>35.5</v>
      </c>
      <c r="AK292" s="336">
        <v>242.8</v>
      </c>
      <c r="AL292" s="331" t="s">
        <v>8328</v>
      </c>
      <c r="AM292" s="331" t="s">
        <v>8329</v>
      </c>
      <c r="AN292" s="332">
        <v>61.7</v>
      </c>
      <c r="AO292" s="332">
        <v>77.989999999999995</v>
      </c>
      <c r="AP292" s="332">
        <v>79.67</v>
      </c>
    </row>
    <row r="293" spans="1:42" ht="393.75">
      <c r="A293" s="329">
        <v>44265</v>
      </c>
      <c r="B293" s="330" t="s">
        <v>3665</v>
      </c>
      <c r="C293" s="330" t="s">
        <v>60</v>
      </c>
      <c r="D293" s="331" t="s">
        <v>61</v>
      </c>
      <c r="E293" s="331" t="s">
        <v>67</v>
      </c>
      <c r="F293" s="332">
        <v>296.25</v>
      </c>
      <c r="G293" s="330" t="s">
        <v>3666</v>
      </c>
      <c r="H293" s="330" t="s">
        <v>3667</v>
      </c>
      <c r="I293" s="331" t="s">
        <v>3668</v>
      </c>
      <c r="J293" s="329">
        <v>44265</v>
      </c>
      <c r="K293" s="333" t="s">
        <v>491</v>
      </c>
      <c r="L293" s="329">
        <v>44333</v>
      </c>
      <c r="M293" s="335" t="s">
        <v>12833</v>
      </c>
      <c r="N293" s="335" t="s">
        <v>60</v>
      </c>
      <c r="O293" s="335" t="s">
        <v>60</v>
      </c>
      <c r="P293" s="341" t="s">
        <v>60</v>
      </c>
      <c r="Q293" s="331" t="s">
        <v>10015</v>
      </c>
      <c r="R293" s="333" t="s">
        <v>12834</v>
      </c>
      <c r="S293" s="333" t="s">
        <v>8790</v>
      </c>
      <c r="T293" s="331" t="s">
        <v>6921</v>
      </c>
      <c r="U293" s="331" t="s">
        <v>11848</v>
      </c>
      <c r="V293" s="335" t="s">
        <v>12835</v>
      </c>
      <c r="W293" s="339" t="s">
        <v>12836</v>
      </c>
      <c r="X293" s="340">
        <v>35178.5</v>
      </c>
      <c r="Y293" s="335" t="s">
        <v>12837</v>
      </c>
      <c r="Z293" s="339" t="s">
        <v>12838</v>
      </c>
      <c r="AA293" s="330" t="s">
        <v>60</v>
      </c>
      <c r="AB293" s="341" t="s">
        <v>60</v>
      </c>
      <c r="AC293" s="332">
        <v>33.93</v>
      </c>
      <c r="AD293" s="341" t="s">
        <v>60</v>
      </c>
      <c r="AE293" s="341" t="s">
        <v>60</v>
      </c>
      <c r="AF293" s="341" t="s">
        <v>60</v>
      </c>
      <c r="AG293" s="332">
        <v>346.23</v>
      </c>
      <c r="AH293" s="332">
        <v>335.42</v>
      </c>
      <c r="AI293" s="342">
        <v>0</v>
      </c>
      <c r="AJ293" s="332">
        <v>-8.35</v>
      </c>
      <c r="AK293" s="336">
        <v>11.9</v>
      </c>
      <c r="AL293" s="331" t="s">
        <v>8328</v>
      </c>
      <c r="AM293" s="331" t="s">
        <v>8329</v>
      </c>
      <c r="AN293" s="332">
        <v>61.69</v>
      </c>
      <c r="AO293" s="332">
        <v>25</v>
      </c>
      <c r="AP293" s="332">
        <v>22.18</v>
      </c>
    </row>
    <row r="294" spans="1:42" ht="225">
      <c r="A294" s="329">
        <v>44263</v>
      </c>
      <c r="B294" s="330" t="s">
        <v>3669</v>
      </c>
      <c r="C294" s="330" t="s">
        <v>60</v>
      </c>
      <c r="D294" s="331" t="s">
        <v>61</v>
      </c>
      <c r="E294" s="331" t="s">
        <v>67</v>
      </c>
      <c r="F294" s="332">
        <v>45.12</v>
      </c>
      <c r="G294" s="330" t="s">
        <v>60</v>
      </c>
      <c r="H294" s="330" t="s">
        <v>60</v>
      </c>
      <c r="I294" s="331" t="s">
        <v>3670</v>
      </c>
      <c r="J294" s="329">
        <v>44263</v>
      </c>
      <c r="K294" s="333" t="s">
        <v>491</v>
      </c>
      <c r="L294" s="329">
        <v>44386</v>
      </c>
      <c r="M294" s="335" t="s">
        <v>12839</v>
      </c>
      <c r="N294" s="335" t="s">
        <v>60</v>
      </c>
      <c r="O294" s="335" t="s">
        <v>60</v>
      </c>
      <c r="P294" s="341" t="s">
        <v>60</v>
      </c>
      <c r="Q294" s="331" t="s">
        <v>8633</v>
      </c>
      <c r="R294" s="333" t="s">
        <v>9022</v>
      </c>
      <c r="S294" s="333" t="s">
        <v>12840</v>
      </c>
      <c r="T294" s="331" t="s">
        <v>6921</v>
      </c>
      <c r="U294" s="331" t="s">
        <v>11848</v>
      </c>
      <c r="V294" s="335" t="s">
        <v>60</v>
      </c>
      <c r="W294" s="333" t="s">
        <v>60</v>
      </c>
      <c r="X294" s="330" t="s">
        <v>60</v>
      </c>
      <c r="Y294" s="335" t="s">
        <v>60</v>
      </c>
      <c r="Z294" s="333" t="s">
        <v>60</v>
      </c>
      <c r="AA294" s="330" t="s">
        <v>60</v>
      </c>
      <c r="AB294" s="341" t="s">
        <v>60</v>
      </c>
      <c r="AC294" s="341" t="s">
        <v>60</v>
      </c>
      <c r="AD294" s="341" t="s">
        <v>60</v>
      </c>
      <c r="AE294" s="341" t="s">
        <v>60</v>
      </c>
      <c r="AF294" s="341" t="s">
        <v>60</v>
      </c>
      <c r="AG294" s="341" t="s">
        <v>60</v>
      </c>
      <c r="AH294" s="332">
        <v>47.95</v>
      </c>
      <c r="AI294" s="332">
        <v>9.8800000000000008</v>
      </c>
      <c r="AJ294" s="332">
        <v>-2.23</v>
      </c>
      <c r="AK294" s="336">
        <v>453.3</v>
      </c>
      <c r="AL294" s="331" t="s">
        <v>8328</v>
      </c>
      <c r="AM294" s="331" t="s">
        <v>8329</v>
      </c>
      <c r="AN294" s="332">
        <v>61.32</v>
      </c>
      <c r="AO294" s="332">
        <v>61.32</v>
      </c>
      <c r="AP294" s="332">
        <v>61.32</v>
      </c>
    </row>
    <row r="295" spans="1:42" ht="371.25">
      <c r="A295" s="329">
        <v>44109</v>
      </c>
      <c r="B295" s="330" t="s">
        <v>3671</v>
      </c>
      <c r="C295" s="330" t="s">
        <v>60</v>
      </c>
      <c r="D295" s="331" t="s">
        <v>61</v>
      </c>
      <c r="E295" s="331" t="s">
        <v>67</v>
      </c>
      <c r="F295" s="332">
        <v>12238.98</v>
      </c>
      <c r="G295" s="330" t="s">
        <v>3151</v>
      </c>
      <c r="H295" s="330" t="s">
        <v>3672</v>
      </c>
      <c r="I295" s="331" t="s">
        <v>3673</v>
      </c>
      <c r="J295" s="329">
        <v>44109</v>
      </c>
      <c r="K295" s="333" t="s">
        <v>491</v>
      </c>
      <c r="L295" s="329">
        <v>44151</v>
      </c>
      <c r="M295" s="335" t="s">
        <v>12841</v>
      </c>
      <c r="N295" s="335" t="s">
        <v>60</v>
      </c>
      <c r="O295" s="335" t="s">
        <v>60</v>
      </c>
      <c r="P295" s="341" t="s">
        <v>60</v>
      </c>
      <c r="Q295" s="331" t="s">
        <v>8331</v>
      </c>
      <c r="R295" s="333" t="s">
        <v>12842</v>
      </c>
      <c r="S295" s="333" t="s">
        <v>8602</v>
      </c>
      <c r="T295" s="331" t="s">
        <v>6921</v>
      </c>
      <c r="U295" s="331" t="s">
        <v>11848</v>
      </c>
      <c r="V295" s="335" t="s">
        <v>12144</v>
      </c>
      <c r="W295" s="339" t="s">
        <v>12145</v>
      </c>
      <c r="X295" s="340">
        <v>175662.7</v>
      </c>
      <c r="Y295" s="335" t="s">
        <v>12843</v>
      </c>
      <c r="Z295" s="333" t="s">
        <v>12844</v>
      </c>
      <c r="AA295" s="330" t="s">
        <v>60</v>
      </c>
      <c r="AB295" s="341" t="s">
        <v>60</v>
      </c>
      <c r="AC295" s="332">
        <v>14.46</v>
      </c>
      <c r="AD295" s="341" t="s">
        <v>60</v>
      </c>
      <c r="AE295" s="341" t="s">
        <v>60</v>
      </c>
      <c r="AF295" s="341" t="s">
        <v>60</v>
      </c>
      <c r="AG295" s="332">
        <v>12238.98</v>
      </c>
      <c r="AH295" s="332">
        <v>12217.69</v>
      </c>
      <c r="AI295" s="341" t="s">
        <v>60</v>
      </c>
      <c r="AJ295" s="341" t="s">
        <v>60</v>
      </c>
      <c r="AK295" s="341" t="s">
        <v>60</v>
      </c>
      <c r="AL295" s="331" t="s">
        <v>8328</v>
      </c>
      <c r="AM295" s="331" t="s">
        <v>8329</v>
      </c>
      <c r="AN295" s="332">
        <v>61.17</v>
      </c>
      <c r="AO295" s="332">
        <v>68.040000000000006</v>
      </c>
      <c r="AP295" s="332">
        <v>98.57</v>
      </c>
    </row>
    <row r="296" spans="1:42" ht="382.5">
      <c r="A296" s="329">
        <v>44085</v>
      </c>
      <c r="B296" s="330" t="s">
        <v>3674</v>
      </c>
      <c r="C296" s="330" t="s">
        <v>60</v>
      </c>
      <c r="D296" s="331" t="s">
        <v>61</v>
      </c>
      <c r="E296" s="331" t="s">
        <v>67</v>
      </c>
      <c r="F296" s="332">
        <v>53624.28</v>
      </c>
      <c r="G296" s="330" t="s">
        <v>3675</v>
      </c>
      <c r="H296" s="330" t="s">
        <v>3676</v>
      </c>
      <c r="I296" s="331" t="s">
        <v>3677</v>
      </c>
      <c r="J296" s="329">
        <v>44085</v>
      </c>
      <c r="K296" s="333" t="s">
        <v>491</v>
      </c>
      <c r="L296" s="329">
        <v>44222</v>
      </c>
      <c r="M296" s="335" t="s">
        <v>12845</v>
      </c>
      <c r="N296" s="335" t="s">
        <v>60</v>
      </c>
      <c r="O296" s="335" t="s">
        <v>60</v>
      </c>
      <c r="P296" s="341" t="s">
        <v>60</v>
      </c>
      <c r="Q296" s="331" t="s">
        <v>10387</v>
      </c>
      <c r="R296" s="333" t="s">
        <v>12846</v>
      </c>
      <c r="S296" s="333" t="s">
        <v>12847</v>
      </c>
      <c r="T296" s="331" t="s">
        <v>6915</v>
      </c>
      <c r="U296" s="331" t="s">
        <v>11848</v>
      </c>
      <c r="V296" s="335" t="s">
        <v>12848</v>
      </c>
      <c r="W296" s="333" t="s">
        <v>10137</v>
      </c>
      <c r="X296" s="330" t="s">
        <v>60</v>
      </c>
      <c r="Y296" s="335" t="s">
        <v>12849</v>
      </c>
      <c r="Z296" s="339" t="s">
        <v>12850</v>
      </c>
      <c r="AA296" s="330" t="s">
        <v>60</v>
      </c>
      <c r="AB296" s="341" t="s">
        <v>60</v>
      </c>
      <c r="AC296" s="341" t="s">
        <v>60</v>
      </c>
      <c r="AD296" s="332">
        <v>8.7200000000000006</v>
      </c>
      <c r="AE296" s="332">
        <v>39.56</v>
      </c>
      <c r="AF296" s="332">
        <v>2.9</v>
      </c>
      <c r="AG296" s="332">
        <v>52816.42</v>
      </c>
      <c r="AH296" s="332">
        <v>7769.35</v>
      </c>
      <c r="AI296" s="341" t="s">
        <v>60</v>
      </c>
      <c r="AJ296" s="341" t="s">
        <v>60</v>
      </c>
      <c r="AK296" s="341" t="s">
        <v>60</v>
      </c>
      <c r="AL296" s="331" t="s">
        <v>8328</v>
      </c>
      <c r="AM296" s="331" t="s">
        <v>8329</v>
      </c>
      <c r="AN296" s="332">
        <v>61.1</v>
      </c>
      <c r="AO296" s="332">
        <v>56.39</v>
      </c>
      <c r="AP296" s="332">
        <v>29.95</v>
      </c>
    </row>
    <row r="297" spans="1:42" ht="393.75">
      <c r="A297" s="329">
        <v>43850</v>
      </c>
      <c r="B297" s="330" t="s">
        <v>3678</v>
      </c>
      <c r="C297" s="330" t="s">
        <v>60</v>
      </c>
      <c r="D297" s="331" t="s">
        <v>61</v>
      </c>
      <c r="E297" s="331" t="s">
        <v>67</v>
      </c>
      <c r="F297" s="332">
        <v>59.92</v>
      </c>
      <c r="G297" s="330" t="s">
        <v>3679</v>
      </c>
      <c r="H297" s="330" t="s">
        <v>3680</v>
      </c>
      <c r="I297" s="331" t="s">
        <v>3681</v>
      </c>
      <c r="J297" s="329">
        <v>43850</v>
      </c>
      <c r="K297" s="333" t="s">
        <v>491</v>
      </c>
      <c r="L297" s="329">
        <v>43895</v>
      </c>
      <c r="M297" s="335" t="s">
        <v>12851</v>
      </c>
      <c r="N297" s="335" t="s">
        <v>60</v>
      </c>
      <c r="O297" s="335" t="s">
        <v>60</v>
      </c>
      <c r="P297" s="341" t="s">
        <v>60</v>
      </c>
      <c r="Q297" s="331" t="s">
        <v>8360</v>
      </c>
      <c r="R297" s="333" t="s">
        <v>10508</v>
      </c>
      <c r="S297" s="333" t="s">
        <v>10335</v>
      </c>
      <c r="T297" s="331" t="s">
        <v>6921</v>
      </c>
      <c r="U297" s="331" t="s">
        <v>11848</v>
      </c>
      <c r="V297" s="335" t="s">
        <v>12852</v>
      </c>
      <c r="W297" s="333" t="s">
        <v>10383</v>
      </c>
      <c r="X297" s="340">
        <v>1503.3</v>
      </c>
      <c r="Y297" s="335" t="s">
        <v>12853</v>
      </c>
      <c r="Z297" s="339" t="s">
        <v>12854</v>
      </c>
      <c r="AA297" s="330" t="s">
        <v>60</v>
      </c>
      <c r="AB297" s="332">
        <v>6.75</v>
      </c>
      <c r="AC297" s="338">
        <v>0.19</v>
      </c>
      <c r="AD297" s="332">
        <v>4.01</v>
      </c>
      <c r="AE297" s="332">
        <v>11.83</v>
      </c>
      <c r="AF297" s="332">
        <v>2.76</v>
      </c>
      <c r="AG297" s="332">
        <v>59.92</v>
      </c>
      <c r="AH297" s="332">
        <v>28.5</v>
      </c>
      <c r="AI297" s="341" t="s">
        <v>60</v>
      </c>
      <c r="AJ297" s="341" t="s">
        <v>60</v>
      </c>
      <c r="AK297" s="341" t="s">
        <v>60</v>
      </c>
      <c r="AL297" s="331" t="s">
        <v>8328</v>
      </c>
      <c r="AM297" s="331" t="s">
        <v>8329</v>
      </c>
      <c r="AN297" s="332">
        <v>61.02</v>
      </c>
      <c r="AO297" s="332">
        <v>48.44</v>
      </c>
      <c r="AP297" s="332">
        <v>75.930000000000007</v>
      </c>
    </row>
    <row r="298" spans="1:42" ht="168.75">
      <c r="A298" s="329">
        <v>44221</v>
      </c>
      <c r="B298" s="330" t="s">
        <v>3682</v>
      </c>
      <c r="C298" s="330" t="s">
        <v>60</v>
      </c>
      <c r="D298" s="331" t="s">
        <v>61</v>
      </c>
      <c r="E298" s="331" t="s">
        <v>733</v>
      </c>
      <c r="F298" s="332">
        <v>18.09</v>
      </c>
      <c r="G298" s="330" t="s">
        <v>3683</v>
      </c>
      <c r="H298" s="330" t="s">
        <v>3684</v>
      </c>
      <c r="I298" s="331" t="s">
        <v>3685</v>
      </c>
      <c r="J298" s="329">
        <v>44221</v>
      </c>
      <c r="K298" s="333" t="s">
        <v>491</v>
      </c>
      <c r="L298" s="334" t="s">
        <v>60</v>
      </c>
      <c r="M298" s="335" t="s">
        <v>12855</v>
      </c>
      <c r="N298" s="335" t="s">
        <v>60</v>
      </c>
      <c r="O298" s="335" t="s">
        <v>60</v>
      </c>
      <c r="P298" s="341" t="s">
        <v>60</v>
      </c>
      <c r="Q298" s="331" t="s">
        <v>8748</v>
      </c>
      <c r="R298" s="339" t="s">
        <v>12856</v>
      </c>
      <c r="S298" s="333" t="s">
        <v>12857</v>
      </c>
      <c r="T298" s="331" t="s">
        <v>6915</v>
      </c>
      <c r="U298" s="331" t="s">
        <v>11848</v>
      </c>
      <c r="V298" s="335" t="s">
        <v>12858</v>
      </c>
      <c r="W298" s="333" t="s">
        <v>12859</v>
      </c>
      <c r="X298" s="340">
        <v>10.199999999999999</v>
      </c>
      <c r="Y298" s="335" t="s">
        <v>12860</v>
      </c>
      <c r="Z298" s="333" t="s">
        <v>8437</v>
      </c>
      <c r="AA298" s="330" t="s">
        <v>60</v>
      </c>
      <c r="AB298" s="332">
        <v>208.67</v>
      </c>
      <c r="AC298" s="332">
        <v>40.85</v>
      </c>
      <c r="AD298" s="332">
        <v>33.4</v>
      </c>
      <c r="AE298" s="332">
        <v>79.41</v>
      </c>
      <c r="AF298" s="332">
        <v>41.07</v>
      </c>
      <c r="AG298" s="332">
        <v>17.97</v>
      </c>
      <c r="AH298" s="332">
        <v>16.559999999999999</v>
      </c>
      <c r="AI298" s="338">
        <v>0.443</v>
      </c>
      <c r="AJ298" s="338">
        <v>0.08</v>
      </c>
      <c r="AK298" s="332">
        <v>2.88</v>
      </c>
      <c r="AL298" s="331" t="s">
        <v>8328</v>
      </c>
      <c r="AM298" s="331" t="s">
        <v>8329</v>
      </c>
      <c r="AN298" s="332">
        <v>61.01</v>
      </c>
      <c r="AO298" s="332">
        <v>71.27</v>
      </c>
      <c r="AP298" s="332">
        <v>85.85</v>
      </c>
    </row>
    <row r="299" spans="1:42" ht="393.75">
      <c r="A299" s="329">
        <v>44293</v>
      </c>
      <c r="B299" s="330" t="s">
        <v>3497</v>
      </c>
      <c r="C299" s="330" t="s">
        <v>60</v>
      </c>
      <c r="D299" s="331" t="s">
        <v>61</v>
      </c>
      <c r="E299" s="331" t="s">
        <v>67</v>
      </c>
      <c r="F299" s="332">
        <v>71.36</v>
      </c>
      <c r="G299" s="330" t="s">
        <v>3686</v>
      </c>
      <c r="H299" s="330" t="s">
        <v>3687</v>
      </c>
      <c r="I299" s="331" t="s">
        <v>3688</v>
      </c>
      <c r="J299" s="329">
        <v>44293</v>
      </c>
      <c r="K299" s="333" t="s">
        <v>491</v>
      </c>
      <c r="L299" s="329">
        <v>44565</v>
      </c>
      <c r="M299" s="335" t="s">
        <v>12616</v>
      </c>
      <c r="N299" s="335" t="s">
        <v>60</v>
      </c>
      <c r="O299" s="335" t="s">
        <v>60</v>
      </c>
      <c r="P299" s="341" t="s">
        <v>60</v>
      </c>
      <c r="Q299" s="331" t="s">
        <v>9345</v>
      </c>
      <c r="R299" s="339" t="s">
        <v>12617</v>
      </c>
      <c r="S299" s="333" t="s">
        <v>8339</v>
      </c>
      <c r="T299" s="331" t="s">
        <v>6923</v>
      </c>
      <c r="U299" s="331" t="s">
        <v>11848</v>
      </c>
      <c r="V299" s="335" t="s">
        <v>12861</v>
      </c>
      <c r="W299" s="333" t="s">
        <v>12862</v>
      </c>
      <c r="X299" s="330" t="s">
        <v>60</v>
      </c>
      <c r="Y299" s="335" t="s">
        <v>12863</v>
      </c>
      <c r="Z299" s="339" t="s">
        <v>12864</v>
      </c>
      <c r="AA299" s="330" t="s">
        <v>60</v>
      </c>
      <c r="AB299" s="332">
        <v>13.9</v>
      </c>
      <c r="AC299" s="332">
        <v>1.2</v>
      </c>
      <c r="AD299" s="332">
        <v>5.32</v>
      </c>
      <c r="AE299" s="332">
        <v>7.94</v>
      </c>
      <c r="AF299" s="338">
        <v>0.93200000000000005</v>
      </c>
      <c r="AG299" s="332">
        <v>87.59</v>
      </c>
      <c r="AH299" s="332">
        <v>60.08</v>
      </c>
      <c r="AI299" s="336">
        <v>105.3</v>
      </c>
      <c r="AJ299" s="332">
        <v>4.84</v>
      </c>
      <c r="AK299" s="336">
        <v>120.1</v>
      </c>
      <c r="AL299" s="331" t="s">
        <v>8328</v>
      </c>
      <c r="AM299" s="331" t="s">
        <v>8329</v>
      </c>
      <c r="AN299" s="332">
        <v>60.92</v>
      </c>
      <c r="AO299" s="332">
        <v>69.08</v>
      </c>
      <c r="AP299" s="332">
        <v>42.86</v>
      </c>
    </row>
    <row r="300" spans="1:42" ht="409.5">
      <c r="A300" s="329">
        <v>44366</v>
      </c>
      <c r="B300" s="330" t="s">
        <v>3689</v>
      </c>
      <c r="C300" s="330" t="s">
        <v>60</v>
      </c>
      <c r="D300" s="331" t="s">
        <v>61</v>
      </c>
      <c r="E300" s="331" t="s">
        <v>67</v>
      </c>
      <c r="F300" s="332">
        <v>14071.66</v>
      </c>
      <c r="G300" s="330" t="s">
        <v>3690</v>
      </c>
      <c r="H300" s="330" t="s">
        <v>60</v>
      </c>
      <c r="I300" s="331" t="s">
        <v>3691</v>
      </c>
      <c r="J300" s="329">
        <v>44366</v>
      </c>
      <c r="K300" s="333" t="s">
        <v>491</v>
      </c>
      <c r="L300" s="329">
        <v>44496</v>
      </c>
      <c r="M300" s="335" t="s">
        <v>12865</v>
      </c>
      <c r="N300" s="335" t="s">
        <v>12866</v>
      </c>
      <c r="O300" s="335" t="s">
        <v>12867</v>
      </c>
      <c r="P300" s="341" t="s">
        <v>60</v>
      </c>
      <c r="Q300" s="331" t="s">
        <v>8859</v>
      </c>
      <c r="R300" s="339" t="s">
        <v>12868</v>
      </c>
      <c r="S300" s="333" t="s">
        <v>9449</v>
      </c>
      <c r="T300" s="331" t="s">
        <v>6915</v>
      </c>
      <c r="U300" s="331" t="s">
        <v>11848</v>
      </c>
      <c r="V300" s="335" t="s">
        <v>12869</v>
      </c>
      <c r="W300" s="339" t="s">
        <v>12870</v>
      </c>
      <c r="X300" s="330" t="s">
        <v>60</v>
      </c>
      <c r="Y300" s="335" t="s">
        <v>60</v>
      </c>
      <c r="Z300" s="333" t="s">
        <v>60</v>
      </c>
      <c r="AA300" s="330" t="s">
        <v>60</v>
      </c>
      <c r="AB300" s="341" t="s">
        <v>60</v>
      </c>
      <c r="AC300" s="332">
        <v>1.67</v>
      </c>
      <c r="AD300" s="332">
        <v>12.72</v>
      </c>
      <c r="AE300" s="332">
        <v>41.62</v>
      </c>
      <c r="AF300" s="338">
        <v>0.56399999999999995</v>
      </c>
      <c r="AG300" s="332">
        <v>13700.46</v>
      </c>
      <c r="AH300" s="332">
        <v>9526.42</v>
      </c>
      <c r="AI300" s="336">
        <v>24213.7</v>
      </c>
      <c r="AJ300" s="336">
        <v>-336.1</v>
      </c>
      <c r="AK300" s="336">
        <v>15752.4</v>
      </c>
      <c r="AL300" s="331" t="s">
        <v>8328</v>
      </c>
      <c r="AM300" s="331" t="s">
        <v>8329</v>
      </c>
      <c r="AN300" s="332">
        <v>60.83</v>
      </c>
      <c r="AO300" s="332">
        <v>63.3</v>
      </c>
      <c r="AP300" s="332">
        <v>59.71</v>
      </c>
    </row>
    <row r="301" spans="1:42" ht="202.5">
      <c r="A301" s="329">
        <v>43902</v>
      </c>
      <c r="B301" s="330" t="s">
        <v>3692</v>
      </c>
      <c r="C301" s="330" t="s">
        <v>60</v>
      </c>
      <c r="D301" s="331" t="s">
        <v>61</v>
      </c>
      <c r="E301" s="331" t="s">
        <v>67</v>
      </c>
      <c r="F301" s="332">
        <v>113.99</v>
      </c>
      <c r="G301" s="330" t="s">
        <v>60</v>
      </c>
      <c r="H301" s="330" t="s">
        <v>3693</v>
      </c>
      <c r="I301" s="331" t="s">
        <v>3694</v>
      </c>
      <c r="J301" s="329">
        <v>43902</v>
      </c>
      <c r="K301" s="333" t="s">
        <v>491</v>
      </c>
      <c r="L301" s="329">
        <v>43993</v>
      </c>
      <c r="M301" s="335" t="s">
        <v>12871</v>
      </c>
      <c r="N301" s="335" t="s">
        <v>60</v>
      </c>
      <c r="O301" s="335" t="s">
        <v>60</v>
      </c>
      <c r="P301" s="341" t="s">
        <v>60</v>
      </c>
      <c r="Q301" s="331" t="s">
        <v>10219</v>
      </c>
      <c r="R301" s="339" t="s">
        <v>12872</v>
      </c>
      <c r="S301" s="333" t="s">
        <v>8943</v>
      </c>
      <c r="T301" s="331" t="s">
        <v>6915</v>
      </c>
      <c r="U301" s="331" t="s">
        <v>11848</v>
      </c>
      <c r="V301" s="335" t="s">
        <v>60</v>
      </c>
      <c r="W301" s="333" t="s">
        <v>60</v>
      </c>
      <c r="X301" s="330" t="s">
        <v>60</v>
      </c>
      <c r="Y301" s="335" t="s">
        <v>60</v>
      </c>
      <c r="Z301" s="333" t="s">
        <v>8551</v>
      </c>
      <c r="AA301" s="330" t="s">
        <v>60</v>
      </c>
      <c r="AB301" s="341" t="s">
        <v>60</v>
      </c>
      <c r="AC301" s="338">
        <v>0.83899999999999997</v>
      </c>
      <c r="AD301" s="332">
        <v>3.19</v>
      </c>
      <c r="AE301" s="332">
        <v>46.78</v>
      </c>
      <c r="AF301" s="338">
        <v>0.56100000000000005</v>
      </c>
      <c r="AG301" s="332">
        <v>91.19</v>
      </c>
      <c r="AH301" s="332">
        <v>27.74</v>
      </c>
      <c r="AI301" s="341" t="s">
        <v>60</v>
      </c>
      <c r="AJ301" s="341" t="s">
        <v>60</v>
      </c>
      <c r="AK301" s="341" t="s">
        <v>60</v>
      </c>
      <c r="AL301" s="331" t="s">
        <v>8328</v>
      </c>
      <c r="AM301" s="331" t="s">
        <v>8329</v>
      </c>
      <c r="AN301" s="332">
        <v>60.58</v>
      </c>
      <c r="AO301" s="332">
        <v>38.799999999999997</v>
      </c>
      <c r="AP301" s="332">
        <v>10.97</v>
      </c>
    </row>
    <row r="302" spans="1:42" ht="180">
      <c r="A302" s="329">
        <v>44615</v>
      </c>
      <c r="B302" s="330" t="s">
        <v>9160</v>
      </c>
      <c r="C302" s="330" t="s">
        <v>9161</v>
      </c>
      <c r="D302" s="331" t="s">
        <v>61</v>
      </c>
      <c r="E302" s="331" t="s">
        <v>77</v>
      </c>
      <c r="F302" s="332">
        <v>3122.35</v>
      </c>
      <c r="G302" s="330" t="s">
        <v>1501</v>
      </c>
      <c r="H302" s="330" t="s">
        <v>60</v>
      </c>
      <c r="I302" s="331" t="s">
        <v>3696</v>
      </c>
      <c r="J302" s="329">
        <v>44615</v>
      </c>
      <c r="K302" s="333" t="s">
        <v>491</v>
      </c>
      <c r="L302" s="334" t="s">
        <v>60</v>
      </c>
      <c r="M302" s="335" t="s">
        <v>9162</v>
      </c>
      <c r="N302" s="335" t="s">
        <v>9163</v>
      </c>
      <c r="O302" s="335" t="s">
        <v>9164</v>
      </c>
      <c r="P302" s="336">
        <v>1606.3</v>
      </c>
      <c r="Q302" s="331" t="s">
        <v>9165</v>
      </c>
      <c r="R302" s="339" t="s">
        <v>9166</v>
      </c>
      <c r="S302" s="333" t="s">
        <v>8852</v>
      </c>
      <c r="T302" s="331" t="s">
        <v>6919</v>
      </c>
      <c r="U302" s="331" t="s">
        <v>492</v>
      </c>
      <c r="V302" s="335" t="s">
        <v>9167</v>
      </c>
      <c r="W302" s="333" t="s">
        <v>8855</v>
      </c>
      <c r="X302" s="340">
        <v>10750.4</v>
      </c>
      <c r="Y302" s="335" t="s">
        <v>60</v>
      </c>
      <c r="Z302" s="333" t="s">
        <v>60</v>
      </c>
      <c r="AA302" s="330" t="s">
        <v>60</v>
      </c>
      <c r="AB302" s="332">
        <v>24.15</v>
      </c>
      <c r="AC302" s="338">
        <v>0.98699999999999999</v>
      </c>
      <c r="AD302" s="341" t="s">
        <v>60</v>
      </c>
      <c r="AE302" s="341" t="s">
        <v>60</v>
      </c>
      <c r="AF302" s="341" t="s">
        <v>60</v>
      </c>
      <c r="AG302" s="341" t="s">
        <v>60</v>
      </c>
      <c r="AH302" s="332">
        <v>1598.23</v>
      </c>
      <c r="AI302" s="336">
        <v>4204.3</v>
      </c>
      <c r="AJ302" s="336">
        <v>33.5</v>
      </c>
      <c r="AK302" s="336">
        <v>5216.5</v>
      </c>
      <c r="AL302" s="331" t="s">
        <v>8328</v>
      </c>
      <c r="AM302" s="331" t="s">
        <v>8329</v>
      </c>
      <c r="AN302" s="332">
        <v>60.46</v>
      </c>
      <c r="AO302" s="332">
        <v>52.05</v>
      </c>
      <c r="AP302" s="332">
        <v>67.88</v>
      </c>
    </row>
    <row r="303" spans="1:42" ht="409.5">
      <c r="A303" s="329">
        <v>43892</v>
      </c>
      <c r="B303" s="330" t="s">
        <v>3697</v>
      </c>
      <c r="C303" s="330" t="s">
        <v>60</v>
      </c>
      <c r="D303" s="331" t="s">
        <v>61</v>
      </c>
      <c r="E303" s="331" t="s">
        <v>67</v>
      </c>
      <c r="F303" s="332">
        <v>63.92</v>
      </c>
      <c r="G303" s="330" t="s">
        <v>3698</v>
      </c>
      <c r="H303" s="330" t="s">
        <v>3699</v>
      </c>
      <c r="I303" s="331" t="s">
        <v>3700</v>
      </c>
      <c r="J303" s="329">
        <v>43892</v>
      </c>
      <c r="K303" s="333" t="s">
        <v>491</v>
      </c>
      <c r="L303" s="329">
        <v>43973</v>
      </c>
      <c r="M303" s="335" t="s">
        <v>12873</v>
      </c>
      <c r="N303" s="335" t="s">
        <v>60</v>
      </c>
      <c r="O303" s="335" t="s">
        <v>60</v>
      </c>
      <c r="P303" s="341" t="s">
        <v>60</v>
      </c>
      <c r="Q303" s="331" t="s">
        <v>8991</v>
      </c>
      <c r="R303" s="339" t="s">
        <v>12874</v>
      </c>
      <c r="S303" s="333" t="s">
        <v>8790</v>
      </c>
      <c r="T303" s="331" t="s">
        <v>6921</v>
      </c>
      <c r="U303" s="331" t="s">
        <v>11848</v>
      </c>
      <c r="V303" s="335" t="s">
        <v>12875</v>
      </c>
      <c r="W303" s="333" t="s">
        <v>10077</v>
      </c>
      <c r="X303" s="340">
        <v>134.5</v>
      </c>
      <c r="Y303" s="335" t="s">
        <v>12876</v>
      </c>
      <c r="Z303" s="339" t="s">
        <v>12877</v>
      </c>
      <c r="AA303" s="330" t="s">
        <v>60</v>
      </c>
      <c r="AB303" s="341" t="s">
        <v>60</v>
      </c>
      <c r="AC303" s="332">
        <v>1.35</v>
      </c>
      <c r="AD303" s="341" t="s">
        <v>60</v>
      </c>
      <c r="AE303" s="341" t="s">
        <v>60</v>
      </c>
      <c r="AF303" s="341" t="s">
        <v>60</v>
      </c>
      <c r="AG303" s="332">
        <v>63.92</v>
      </c>
      <c r="AH303" s="332">
        <v>68.510000000000005</v>
      </c>
      <c r="AI303" s="341" t="s">
        <v>60</v>
      </c>
      <c r="AJ303" s="341" t="s">
        <v>60</v>
      </c>
      <c r="AK303" s="341" t="s">
        <v>60</v>
      </c>
      <c r="AL303" s="331" t="s">
        <v>8328</v>
      </c>
      <c r="AM303" s="331" t="s">
        <v>8329</v>
      </c>
      <c r="AN303" s="332">
        <v>60.32</v>
      </c>
      <c r="AO303" s="332">
        <v>10.44</v>
      </c>
      <c r="AP303" s="332">
        <v>4.63</v>
      </c>
    </row>
    <row r="304" spans="1:42" ht="409.5">
      <c r="A304" s="329">
        <v>44830</v>
      </c>
      <c r="B304" s="330" t="s">
        <v>3701</v>
      </c>
      <c r="C304" s="330" t="s">
        <v>60</v>
      </c>
      <c r="D304" s="331" t="s">
        <v>61</v>
      </c>
      <c r="E304" s="331" t="s">
        <v>67</v>
      </c>
      <c r="F304" s="332">
        <v>70.45</v>
      </c>
      <c r="G304" s="330" t="s">
        <v>3702</v>
      </c>
      <c r="H304" s="330" t="s">
        <v>3703</v>
      </c>
      <c r="I304" s="331" t="s">
        <v>3704</v>
      </c>
      <c r="J304" s="329">
        <v>44830</v>
      </c>
      <c r="K304" s="333" t="s">
        <v>491</v>
      </c>
      <c r="L304" s="329">
        <v>44866</v>
      </c>
      <c r="M304" s="335" t="s">
        <v>12878</v>
      </c>
      <c r="N304" s="335" t="s">
        <v>12879</v>
      </c>
      <c r="O304" s="335" t="s">
        <v>12880</v>
      </c>
      <c r="P304" s="336">
        <v>63.1</v>
      </c>
      <c r="Q304" s="331" t="s">
        <v>8469</v>
      </c>
      <c r="R304" s="339" t="s">
        <v>12881</v>
      </c>
      <c r="S304" s="333" t="s">
        <v>11581</v>
      </c>
      <c r="T304" s="331" t="s">
        <v>6915</v>
      </c>
      <c r="U304" s="331" t="s">
        <v>11848</v>
      </c>
      <c r="V304" s="335" t="s">
        <v>12882</v>
      </c>
      <c r="W304" s="333" t="s">
        <v>8370</v>
      </c>
      <c r="X304" s="330" t="s">
        <v>60</v>
      </c>
      <c r="Y304" s="335" t="s">
        <v>12883</v>
      </c>
      <c r="Z304" s="339" t="s">
        <v>12884</v>
      </c>
      <c r="AA304" s="330" t="s">
        <v>60</v>
      </c>
      <c r="AB304" s="341" t="s">
        <v>60</v>
      </c>
      <c r="AC304" s="332">
        <v>3.41</v>
      </c>
      <c r="AD304" s="341" t="s">
        <v>60</v>
      </c>
      <c r="AE304" s="341" t="s">
        <v>60</v>
      </c>
      <c r="AF304" s="332">
        <v>3.27</v>
      </c>
      <c r="AG304" s="332">
        <v>61.96</v>
      </c>
      <c r="AH304" s="332">
        <v>59.44</v>
      </c>
      <c r="AI304" s="336">
        <v>19.7</v>
      </c>
      <c r="AJ304" s="336">
        <v>-10.8</v>
      </c>
      <c r="AK304" s="336">
        <v>57.2</v>
      </c>
      <c r="AL304" s="331" t="s">
        <v>8328</v>
      </c>
      <c r="AM304" s="331" t="s">
        <v>8329</v>
      </c>
      <c r="AN304" s="332">
        <v>60</v>
      </c>
      <c r="AO304" s="332">
        <v>40</v>
      </c>
      <c r="AP304" s="332">
        <v>72.31</v>
      </c>
    </row>
    <row r="305" spans="1:42" ht="225">
      <c r="A305" s="329">
        <v>44553</v>
      </c>
      <c r="B305" s="330" t="s">
        <v>3705</v>
      </c>
      <c r="C305" s="330" t="s">
        <v>60</v>
      </c>
      <c r="D305" s="331" t="s">
        <v>61</v>
      </c>
      <c r="E305" s="331" t="s">
        <v>67</v>
      </c>
      <c r="F305" s="332">
        <v>6.08</v>
      </c>
      <c r="G305" s="330" t="s">
        <v>3706</v>
      </c>
      <c r="H305" s="330" t="s">
        <v>3707</v>
      </c>
      <c r="I305" s="331" t="s">
        <v>3708</v>
      </c>
      <c r="J305" s="329">
        <v>44553</v>
      </c>
      <c r="K305" s="333" t="s">
        <v>491</v>
      </c>
      <c r="L305" s="329">
        <v>44615</v>
      </c>
      <c r="M305" s="335" t="s">
        <v>12885</v>
      </c>
      <c r="N305" s="335" t="s">
        <v>60</v>
      </c>
      <c r="O305" s="335" t="s">
        <v>60</v>
      </c>
      <c r="P305" s="341" t="s">
        <v>60</v>
      </c>
      <c r="Q305" s="331" t="s">
        <v>10015</v>
      </c>
      <c r="R305" s="333" t="s">
        <v>10016</v>
      </c>
      <c r="S305" s="333" t="s">
        <v>12886</v>
      </c>
      <c r="T305" s="331" t="s">
        <v>6921</v>
      </c>
      <c r="U305" s="331" t="s">
        <v>11848</v>
      </c>
      <c r="V305" s="335" t="s">
        <v>12887</v>
      </c>
      <c r="W305" s="333" t="s">
        <v>12888</v>
      </c>
      <c r="X305" s="330" t="s">
        <v>60</v>
      </c>
      <c r="Y305" s="335" t="s">
        <v>12889</v>
      </c>
      <c r="Z305" s="339" t="s">
        <v>12890</v>
      </c>
      <c r="AA305" s="330" t="s">
        <v>12891</v>
      </c>
      <c r="AB305" s="341" t="s">
        <v>60</v>
      </c>
      <c r="AC305" s="332">
        <v>3.24</v>
      </c>
      <c r="AD305" s="341" t="s">
        <v>60</v>
      </c>
      <c r="AE305" s="341" t="s">
        <v>60</v>
      </c>
      <c r="AF305" s="341" t="s">
        <v>60</v>
      </c>
      <c r="AG305" s="332">
        <v>6.07</v>
      </c>
      <c r="AH305" s="332">
        <v>5.76</v>
      </c>
      <c r="AI305" s="342">
        <v>0</v>
      </c>
      <c r="AJ305" s="338">
        <v>-9.2999999999999999E-2</v>
      </c>
      <c r="AK305" s="332">
        <v>1.93</v>
      </c>
      <c r="AL305" s="331" t="s">
        <v>8328</v>
      </c>
      <c r="AM305" s="331" t="s">
        <v>8329</v>
      </c>
      <c r="AN305" s="332">
        <v>60</v>
      </c>
      <c r="AO305" s="332">
        <v>60</v>
      </c>
      <c r="AP305" s="332">
        <v>53.85</v>
      </c>
    </row>
    <row r="306" spans="1:42" ht="101.25">
      <c r="A306" s="329">
        <v>44550</v>
      </c>
      <c r="B306" s="330" t="s">
        <v>3709</v>
      </c>
      <c r="C306" s="330" t="s">
        <v>60</v>
      </c>
      <c r="D306" s="331" t="s">
        <v>61</v>
      </c>
      <c r="E306" s="331" t="s">
        <v>67</v>
      </c>
      <c r="F306" s="332">
        <v>22.15</v>
      </c>
      <c r="G306" s="330" t="s">
        <v>3710</v>
      </c>
      <c r="H306" s="330" t="s">
        <v>60</v>
      </c>
      <c r="I306" s="331" t="s">
        <v>3711</v>
      </c>
      <c r="J306" s="329">
        <v>44550</v>
      </c>
      <c r="K306" s="333" t="s">
        <v>491</v>
      </c>
      <c r="L306" s="329">
        <v>44733</v>
      </c>
      <c r="M306" s="335" t="s">
        <v>12892</v>
      </c>
      <c r="N306" s="335" t="s">
        <v>12893</v>
      </c>
      <c r="O306" s="335" t="s">
        <v>12894</v>
      </c>
      <c r="P306" s="341" t="s">
        <v>60</v>
      </c>
      <c r="Q306" s="331" t="s">
        <v>8323</v>
      </c>
      <c r="R306" s="333" t="s">
        <v>12895</v>
      </c>
      <c r="S306" s="333" t="s">
        <v>9230</v>
      </c>
      <c r="T306" s="331" t="s">
        <v>6917</v>
      </c>
      <c r="U306" s="331" t="s">
        <v>11848</v>
      </c>
      <c r="V306" s="335" t="s">
        <v>12896</v>
      </c>
      <c r="W306" s="333" t="s">
        <v>8481</v>
      </c>
      <c r="X306" s="330" t="s">
        <v>60</v>
      </c>
      <c r="Y306" s="335" t="s">
        <v>60</v>
      </c>
      <c r="Z306" s="333" t="s">
        <v>60</v>
      </c>
      <c r="AA306" s="330" t="s">
        <v>60</v>
      </c>
      <c r="AB306" s="332">
        <v>15.49</v>
      </c>
      <c r="AC306" s="332">
        <v>1.76</v>
      </c>
      <c r="AD306" s="332">
        <v>135.32</v>
      </c>
      <c r="AE306" s="341" t="s">
        <v>60</v>
      </c>
      <c r="AF306" s="332">
        <v>4.43</v>
      </c>
      <c r="AG306" s="332">
        <v>27.26</v>
      </c>
      <c r="AH306" s="332">
        <v>23</v>
      </c>
      <c r="AI306" s="332">
        <v>6.12</v>
      </c>
      <c r="AJ306" s="338">
        <v>0.32800000000000001</v>
      </c>
      <c r="AK306" s="336">
        <v>20.9</v>
      </c>
      <c r="AL306" s="331" t="s">
        <v>8328</v>
      </c>
      <c r="AM306" s="331" t="s">
        <v>8329</v>
      </c>
      <c r="AN306" s="332">
        <v>60</v>
      </c>
      <c r="AO306" s="332">
        <v>53.85</v>
      </c>
      <c r="AP306" s="332">
        <v>42.86</v>
      </c>
    </row>
    <row r="307" spans="1:42" ht="409.5">
      <c r="A307" s="329">
        <v>44607</v>
      </c>
      <c r="B307" s="330" t="s">
        <v>919</v>
      </c>
      <c r="C307" s="330" t="s">
        <v>920</v>
      </c>
      <c r="D307" s="331" t="s">
        <v>61</v>
      </c>
      <c r="E307" s="331" t="s">
        <v>77</v>
      </c>
      <c r="F307" s="332">
        <v>5432.46</v>
      </c>
      <c r="G307" s="330" t="s">
        <v>921</v>
      </c>
      <c r="H307" s="330" t="s">
        <v>922</v>
      </c>
      <c r="I307" s="331" t="s">
        <v>923</v>
      </c>
      <c r="J307" s="329">
        <v>44607</v>
      </c>
      <c r="K307" s="333" t="s">
        <v>491</v>
      </c>
      <c r="L307" s="334" t="s">
        <v>60</v>
      </c>
      <c r="M307" s="335" t="s">
        <v>9190</v>
      </c>
      <c r="N307" s="335" t="s">
        <v>9191</v>
      </c>
      <c r="O307" s="335" t="s">
        <v>60</v>
      </c>
      <c r="P307" s="336">
        <v>4727.7</v>
      </c>
      <c r="Q307" s="331" t="s">
        <v>9124</v>
      </c>
      <c r="R307" s="339" t="s">
        <v>9192</v>
      </c>
      <c r="S307" s="333" t="s">
        <v>8842</v>
      </c>
      <c r="T307" s="331" t="s">
        <v>6923</v>
      </c>
      <c r="U307" s="331" t="s">
        <v>492</v>
      </c>
      <c r="V307" s="335" t="s">
        <v>9193</v>
      </c>
      <c r="W307" s="339" t="s">
        <v>9194</v>
      </c>
      <c r="X307" s="340">
        <v>118548.1</v>
      </c>
      <c r="Y307" s="335" t="s">
        <v>9195</v>
      </c>
      <c r="Z307" s="339" t="s">
        <v>9196</v>
      </c>
      <c r="AA307" s="330" t="s">
        <v>9197</v>
      </c>
      <c r="AB307" s="332">
        <v>39.25</v>
      </c>
      <c r="AC307" s="332">
        <v>3.63</v>
      </c>
      <c r="AD307" s="332">
        <v>12.21</v>
      </c>
      <c r="AE307" s="332">
        <v>32.630000000000003</v>
      </c>
      <c r="AF307" s="332">
        <v>3.6</v>
      </c>
      <c r="AG307" s="332">
        <v>5432.46</v>
      </c>
      <c r="AH307" s="332">
        <v>5887.64</v>
      </c>
      <c r="AI307" s="336">
        <v>1686.5</v>
      </c>
      <c r="AJ307" s="336">
        <v>233</v>
      </c>
      <c r="AK307" s="336">
        <v>2231.1999999999998</v>
      </c>
      <c r="AL307" s="331" t="s">
        <v>8328</v>
      </c>
      <c r="AM307" s="331" t="s">
        <v>8329</v>
      </c>
      <c r="AN307" s="332">
        <v>59.98</v>
      </c>
      <c r="AO307" s="332">
        <v>50.57</v>
      </c>
      <c r="AP307" s="332">
        <v>31.84</v>
      </c>
    </row>
    <row r="308" spans="1:42" ht="168.75">
      <c r="A308" s="329">
        <v>44285</v>
      </c>
      <c r="B308" s="330" t="s">
        <v>924</v>
      </c>
      <c r="C308" s="330" t="s">
        <v>925</v>
      </c>
      <c r="D308" s="331" t="s">
        <v>61</v>
      </c>
      <c r="E308" s="331" t="s">
        <v>67</v>
      </c>
      <c r="F308" s="332">
        <v>16.260000000000002</v>
      </c>
      <c r="G308" s="330" t="s">
        <v>926</v>
      </c>
      <c r="H308" s="330" t="s">
        <v>927</v>
      </c>
      <c r="I308" s="331" t="s">
        <v>928</v>
      </c>
      <c r="J308" s="329">
        <v>44285</v>
      </c>
      <c r="K308" s="333" t="s">
        <v>491</v>
      </c>
      <c r="L308" s="329">
        <v>44431</v>
      </c>
      <c r="M308" s="335" t="s">
        <v>8999</v>
      </c>
      <c r="N308" s="335" t="s">
        <v>9000</v>
      </c>
      <c r="O308" s="335" t="s">
        <v>9001</v>
      </c>
      <c r="P308" s="336">
        <v>27.4</v>
      </c>
      <c r="Q308" s="331" t="s">
        <v>8409</v>
      </c>
      <c r="R308" s="339" t="s">
        <v>9002</v>
      </c>
      <c r="S308" s="333" t="s">
        <v>8353</v>
      </c>
      <c r="T308" s="331" t="s">
        <v>6917</v>
      </c>
      <c r="U308" s="331" t="s">
        <v>492</v>
      </c>
      <c r="V308" s="335" t="s">
        <v>9003</v>
      </c>
      <c r="W308" s="333" t="s">
        <v>9004</v>
      </c>
      <c r="X308" s="330" t="s">
        <v>60</v>
      </c>
      <c r="Y308" s="335" t="s">
        <v>9005</v>
      </c>
      <c r="Z308" s="339" t="s">
        <v>9006</v>
      </c>
      <c r="AA308" s="330" t="s">
        <v>60</v>
      </c>
      <c r="AB308" s="332">
        <v>10.61</v>
      </c>
      <c r="AC308" s="338">
        <v>0.41399999999999998</v>
      </c>
      <c r="AD308" s="341" t="s">
        <v>60</v>
      </c>
      <c r="AE308" s="341" t="s">
        <v>60</v>
      </c>
      <c r="AF308" s="341" t="s">
        <v>60</v>
      </c>
      <c r="AG308" s="341" t="s">
        <v>60</v>
      </c>
      <c r="AH308" s="332">
        <v>27.23</v>
      </c>
      <c r="AI308" s="332">
        <v>5.0999999999999996</v>
      </c>
      <c r="AJ308" s="332">
        <v>2.9</v>
      </c>
      <c r="AK308" s="336">
        <v>113</v>
      </c>
      <c r="AL308" s="331" t="s">
        <v>8328</v>
      </c>
      <c r="AM308" s="331" t="s">
        <v>8329</v>
      </c>
      <c r="AN308" s="332">
        <v>59.94</v>
      </c>
      <c r="AO308" s="332">
        <v>60.26</v>
      </c>
      <c r="AP308" s="332">
        <v>100</v>
      </c>
    </row>
    <row r="309" spans="1:42" ht="202.5">
      <c r="A309" s="329">
        <v>44571</v>
      </c>
      <c r="B309" s="330" t="s">
        <v>232</v>
      </c>
      <c r="C309" s="330" t="s">
        <v>60</v>
      </c>
      <c r="D309" s="331" t="s">
        <v>61</v>
      </c>
      <c r="E309" s="331" t="s">
        <v>67</v>
      </c>
      <c r="F309" s="332">
        <v>50.2</v>
      </c>
      <c r="G309" s="330" t="s">
        <v>233</v>
      </c>
      <c r="H309" s="330" t="s">
        <v>60</v>
      </c>
      <c r="I309" s="331" t="s">
        <v>234</v>
      </c>
      <c r="J309" s="329">
        <v>44571</v>
      </c>
      <c r="K309" s="333" t="s">
        <v>491</v>
      </c>
      <c r="L309" s="329">
        <v>44743</v>
      </c>
      <c r="M309" s="335" t="s">
        <v>9007</v>
      </c>
      <c r="N309" s="335" t="s">
        <v>60</v>
      </c>
      <c r="O309" s="335" t="s">
        <v>60</v>
      </c>
      <c r="P309" s="341" t="s">
        <v>60</v>
      </c>
      <c r="Q309" s="331" t="s">
        <v>8633</v>
      </c>
      <c r="R309" s="339" t="s">
        <v>8949</v>
      </c>
      <c r="S309" s="333" t="s">
        <v>9008</v>
      </c>
      <c r="T309" s="331" t="s">
        <v>6921</v>
      </c>
      <c r="U309" s="331" t="s">
        <v>492</v>
      </c>
      <c r="V309" s="335" t="s">
        <v>9009</v>
      </c>
      <c r="W309" s="333" t="s">
        <v>9010</v>
      </c>
      <c r="X309" s="340">
        <v>363.8</v>
      </c>
      <c r="Y309" s="335" t="s">
        <v>60</v>
      </c>
      <c r="Z309" s="333" t="s">
        <v>60</v>
      </c>
      <c r="AA309" s="330" t="s">
        <v>60</v>
      </c>
      <c r="AB309" s="341" t="s">
        <v>60</v>
      </c>
      <c r="AC309" s="341" t="s">
        <v>60</v>
      </c>
      <c r="AD309" s="341" t="s">
        <v>60</v>
      </c>
      <c r="AE309" s="341" t="s">
        <v>60</v>
      </c>
      <c r="AF309" s="341" t="s">
        <v>60</v>
      </c>
      <c r="AG309" s="341" t="s">
        <v>60</v>
      </c>
      <c r="AH309" s="332">
        <v>50.2</v>
      </c>
      <c r="AI309" s="332">
        <v>9.8000000000000007</v>
      </c>
      <c r="AJ309" s="332">
        <v>1.96</v>
      </c>
      <c r="AK309" s="336">
        <v>315.2</v>
      </c>
      <c r="AL309" s="331" t="s">
        <v>8328</v>
      </c>
      <c r="AM309" s="331" t="s">
        <v>8329</v>
      </c>
      <c r="AN309" s="332">
        <v>59.86</v>
      </c>
      <c r="AO309" s="332">
        <v>59.86</v>
      </c>
      <c r="AP309" s="332">
        <v>94.69</v>
      </c>
    </row>
    <row r="310" spans="1:42" ht="409.5">
      <c r="A310" s="329">
        <v>44804</v>
      </c>
      <c r="B310" s="330" t="s">
        <v>775</v>
      </c>
      <c r="C310" s="330" t="s">
        <v>776</v>
      </c>
      <c r="D310" s="331" t="s">
        <v>61</v>
      </c>
      <c r="E310" s="331" t="s">
        <v>77</v>
      </c>
      <c r="F310" s="332">
        <v>232.06</v>
      </c>
      <c r="G310" s="330" t="s">
        <v>777</v>
      </c>
      <c r="H310" s="330" t="s">
        <v>778</v>
      </c>
      <c r="I310" s="331" t="s">
        <v>779</v>
      </c>
      <c r="J310" s="329">
        <v>44804</v>
      </c>
      <c r="K310" s="333" t="s">
        <v>491</v>
      </c>
      <c r="L310" s="334" t="s">
        <v>60</v>
      </c>
      <c r="M310" s="335" t="s">
        <v>9129</v>
      </c>
      <c r="N310" s="335" t="s">
        <v>9130</v>
      </c>
      <c r="O310" s="335" t="s">
        <v>9131</v>
      </c>
      <c r="P310" s="336">
        <v>339.7</v>
      </c>
      <c r="Q310" s="331" t="s">
        <v>8469</v>
      </c>
      <c r="R310" s="333" t="s">
        <v>9132</v>
      </c>
      <c r="S310" s="333" t="s">
        <v>8602</v>
      </c>
      <c r="T310" s="331" t="s">
        <v>6921</v>
      </c>
      <c r="U310" s="331" t="s">
        <v>492</v>
      </c>
      <c r="V310" s="335" t="s">
        <v>9133</v>
      </c>
      <c r="W310" s="339" t="s">
        <v>9134</v>
      </c>
      <c r="X310" s="330" t="s">
        <v>60</v>
      </c>
      <c r="Y310" s="335" t="s">
        <v>9135</v>
      </c>
      <c r="Z310" s="339" t="s">
        <v>9136</v>
      </c>
      <c r="AA310" s="330" t="s">
        <v>60</v>
      </c>
      <c r="AB310" s="341" t="s">
        <v>60</v>
      </c>
      <c r="AC310" s="332">
        <v>3.02</v>
      </c>
      <c r="AD310" s="341" t="s">
        <v>60</v>
      </c>
      <c r="AE310" s="341" t="s">
        <v>60</v>
      </c>
      <c r="AF310" s="332">
        <v>4.26</v>
      </c>
      <c r="AG310" s="332">
        <v>253.01</v>
      </c>
      <c r="AH310" s="332">
        <v>283.39999999999998</v>
      </c>
      <c r="AI310" s="336">
        <v>59.5</v>
      </c>
      <c r="AJ310" s="336">
        <v>-30.4</v>
      </c>
      <c r="AK310" s="336">
        <v>162.80000000000001</v>
      </c>
      <c r="AL310" s="331" t="s">
        <v>8328</v>
      </c>
      <c r="AM310" s="331" t="s">
        <v>8329</v>
      </c>
      <c r="AN310" s="332">
        <v>59.29</v>
      </c>
      <c r="AO310" s="332">
        <v>53.85</v>
      </c>
      <c r="AP310" s="332">
        <v>62.9</v>
      </c>
    </row>
    <row r="311" spans="1:42" ht="409.5">
      <c r="A311" s="329">
        <v>44145</v>
      </c>
      <c r="B311" s="330" t="s">
        <v>3712</v>
      </c>
      <c r="C311" s="330" t="s">
        <v>60</v>
      </c>
      <c r="D311" s="331" t="s">
        <v>61</v>
      </c>
      <c r="E311" s="331" t="s">
        <v>67</v>
      </c>
      <c r="F311" s="332">
        <v>3477.27</v>
      </c>
      <c r="G311" s="330" t="s">
        <v>1482</v>
      </c>
      <c r="H311" s="330" t="s">
        <v>60</v>
      </c>
      <c r="I311" s="331" t="s">
        <v>3713</v>
      </c>
      <c r="J311" s="329">
        <v>44145</v>
      </c>
      <c r="K311" s="333" t="s">
        <v>491</v>
      </c>
      <c r="L311" s="329">
        <v>44461</v>
      </c>
      <c r="M311" s="335" t="s">
        <v>12897</v>
      </c>
      <c r="N311" s="335" t="s">
        <v>60</v>
      </c>
      <c r="O311" s="335" t="s">
        <v>60</v>
      </c>
      <c r="P311" s="341" t="s">
        <v>60</v>
      </c>
      <c r="Q311" s="331" t="s">
        <v>9073</v>
      </c>
      <c r="R311" s="339" t="s">
        <v>12898</v>
      </c>
      <c r="S311" s="333" t="s">
        <v>8800</v>
      </c>
      <c r="T311" s="331" t="s">
        <v>6921</v>
      </c>
      <c r="U311" s="331" t="s">
        <v>11848</v>
      </c>
      <c r="V311" s="335" t="s">
        <v>10247</v>
      </c>
      <c r="W311" s="345" t="s">
        <v>10248</v>
      </c>
      <c r="X311" s="340">
        <v>37204.199999999997</v>
      </c>
      <c r="Y311" s="335" t="s">
        <v>60</v>
      </c>
      <c r="Z311" s="333" t="s">
        <v>60</v>
      </c>
      <c r="AA311" s="330" t="s">
        <v>60</v>
      </c>
      <c r="AB311" s="341" t="s">
        <v>60</v>
      </c>
      <c r="AC311" s="332">
        <v>5.28</v>
      </c>
      <c r="AD311" s="332">
        <v>18.61</v>
      </c>
      <c r="AE311" s="332">
        <v>35.69</v>
      </c>
      <c r="AF311" s="332">
        <v>6.06</v>
      </c>
      <c r="AG311" s="332">
        <v>3477.27</v>
      </c>
      <c r="AH311" s="332">
        <v>1970.55</v>
      </c>
      <c r="AI311" s="336">
        <v>184.6</v>
      </c>
      <c r="AJ311" s="336">
        <v>-96.1</v>
      </c>
      <c r="AK311" s="336">
        <v>2448.6</v>
      </c>
      <c r="AL311" s="331" t="s">
        <v>8328</v>
      </c>
      <c r="AM311" s="331" t="s">
        <v>8329</v>
      </c>
      <c r="AN311" s="332">
        <v>59.24</v>
      </c>
      <c r="AO311" s="332">
        <v>87.5</v>
      </c>
      <c r="AP311" s="332">
        <v>83.6</v>
      </c>
    </row>
    <row r="312" spans="1:42" ht="78.75">
      <c r="A312" s="329">
        <v>44124</v>
      </c>
      <c r="B312" s="330" t="s">
        <v>3714</v>
      </c>
      <c r="C312" s="330" t="s">
        <v>60</v>
      </c>
      <c r="D312" s="331" t="s">
        <v>61</v>
      </c>
      <c r="E312" s="331" t="s">
        <v>67</v>
      </c>
      <c r="F312" s="332">
        <v>52.34</v>
      </c>
      <c r="G312" s="330" t="s">
        <v>3715</v>
      </c>
      <c r="H312" s="330" t="s">
        <v>60</v>
      </c>
      <c r="I312" s="331" t="s">
        <v>3716</v>
      </c>
      <c r="J312" s="329">
        <v>44124</v>
      </c>
      <c r="K312" s="333" t="s">
        <v>491</v>
      </c>
      <c r="L312" s="329">
        <v>44187</v>
      </c>
      <c r="M312" s="335" t="s">
        <v>12899</v>
      </c>
      <c r="N312" s="335" t="s">
        <v>60</v>
      </c>
      <c r="O312" s="335" t="s">
        <v>60</v>
      </c>
      <c r="P312" s="341" t="s">
        <v>60</v>
      </c>
      <c r="Q312" s="331" t="s">
        <v>8331</v>
      </c>
      <c r="R312" s="333" t="s">
        <v>12745</v>
      </c>
      <c r="S312" s="333" t="s">
        <v>8800</v>
      </c>
      <c r="T312" s="331" t="s">
        <v>6921</v>
      </c>
      <c r="U312" s="331" t="s">
        <v>11848</v>
      </c>
      <c r="V312" s="335" t="s">
        <v>12900</v>
      </c>
      <c r="W312" s="333" t="s">
        <v>10077</v>
      </c>
      <c r="X312" s="330" t="s">
        <v>60</v>
      </c>
      <c r="Y312" s="335" t="s">
        <v>60</v>
      </c>
      <c r="Z312" s="333" t="s">
        <v>60</v>
      </c>
      <c r="AA312" s="330" t="s">
        <v>60</v>
      </c>
      <c r="AB312" s="341" t="s">
        <v>60</v>
      </c>
      <c r="AC312" s="332">
        <v>5.13</v>
      </c>
      <c r="AD312" s="341" t="s">
        <v>60</v>
      </c>
      <c r="AE312" s="341" t="s">
        <v>60</v>
      </c>
      <c r="AF312" s="341" t="s">
        <v>60</v>
      </c>
      <c r="AG312" s="332">
        <v>43.41</v>
      </c>
      <c r="AH312" s="332">
        <v>52.26</v>
      </c>
      <c r="AI312" s="341" t="s">
        <v>60</v>
      </c>
      <c r="AJ312" s="341" t="s">
        <v>60</v>
      </c>
      <c r="AK312" s="341" t="s">
        <v>60</v>
      </c>
      <c r="AL312" s="331" t="s">
        <v>8328</v>
      </c>
      <c r="AM312" s="331" t="s">
        <v>8329</v>
      </c>
      <c r="AN312" s="332">
        <v>59.14</v>
      </c>
      <c r="AO312" s="332">
        <v>83.62</v>
      </c>
      <c r="AP312" s="332">
        <v>70.5</v>
      </c>
    </row>
    <row r="313" spans="1:42" ht="123.75">
      <c r="A313" s="329">
        <v>44720</v>
      </c>
      <c r="B313" s="330" t="s">
        <v>635</v>
      </c>
      <c r="C313" s="330" t="s">
        <v>636</v>
      </c>
      <c r="D313" s="331" t="s">
        <v>61</v>
      </c>
      <c r="E313" s="331" t="s">
        <v>77</v>
      </c>
      <c r="F313" s="332">
        <v>1060.67</v>
      </c>
      <c r="G313" s="330" t="s">
        <v>929</v>
      </c>
      <c r="H313" s="330" t="s">
        <v>930</v>
      </c>
      <c r="I313" s="331" t="s">
        <v>931</v>
      </c>
      <c r="J313" s="329">
        <v>44720</v>
      </c>
      <c r="K313" s="333" t="s">
        <v>491</v>
      </c>
      <c r="L313" s="334" t="s">
        <v>60</v>
      </c>
      <c r="M313" s="335" t="s">
        <v>8516</v>
      </c>
      <c r="N313" s="335" t="s">
        <v>60</v>
      </c>
      <c r="O313" s="335" t="s">
        <v>60</v>
      </c>
      <c r="P313" s="336">
        <v>683.1</v>
      </c>
      <c r="Q313" s="331" t="s">
        <v>8400</v>
      </c>
      <c r="R313" s="333" t="s">
        <v>8517</v>
      </c>
      <c r="S313" s="333" t="s">
        <v>8518</v>
      </c>
      <c r="T313" s="331" t="s">
        <v>6917</v>
      </c>
      <c r="U313" s="331" t="s">
        <v>492</v>
      </c>
      <c r="V313" s="335" t="s">
        <v>8997</v>
      </c>
      <c r="W313" s="333" t="s">
        <v>8501</v>
      </c>
      <c r="X313" s="330" t="s">
        <v>60</v>
      </c>
      <c r="Y313" s="335" t="s">
        <v>8998</v>
      </c>
      <c r="Z313" s="333" t="s">
        <v>8501</v>
      </c>
      <c r="AA313" s="330" t="s">
        <v>60</v>
      </c>
      <c r="AB313" s="332">
        <v>39.56</v>
      </c>
      <c r="AC313" s="332">
        <v>7.71</v>
      </c>
      <c r="AD313" s="332">
        <v>25.22</v>
      </c>
      <c r="AE313" s="332">
        <v>34.11</v>
      </c>
      <c r="AF313" s="332">
        <v>7.72</v>
      </c>
      <c r="AG313" s="332">
        <v>1859.08</v>
      </c>
      <c r="AH313" s="332">
        <v>1878.09</v>
      </c>
      <c r="AI313" s="336">
        <v>234.3</v>
      </c>
      <c r="AJ313" s="336">
        <v>43.5</v>
      </c>
      <c r="AK313" s="336">
        <v>397.1</v>
      </c>
      <c r="AL313" s="331" t="s">
        <v>8328</v>
      </c>
      <c r="AM313" s="331" t="s">
        <v>8329</v>
      </c>
      <c r="AN313" s="332">
        <v>59.02</v>
      </c>
      <c r="AO313" s="332">
        <v>60.61</v>
      </c>
      <c r="AP313" s="332">
        <v>77.86</v>
      </c>
    </row>
    <row r="314" spans="1:42" ht="258.75">
      <c r="A314" s="329">
        <v>44144</v>
      </c>
      <c r="B314" s="330" t="s">
        <v>3717</v>
      </c>
      <c r="C314" s="330" t="s">
        <v>60</v>
      </c>
      <c r="D314" s="331" t="s">
        <v>61</v>
      </c>
      <c r="E314" s="331" t="s">
        <v>77</v>
      </c>
      <c r="F314" s="332">
        <v>5987.07</v>
      </c>
      <c r="G314" s="330" t="s">
        <v>3718</v>
      </c>
      <c r="H314" s="330" t="s">
        <v>60</v>
      </c>
      <c r="I314" s="331" t="s">
        <v>3719</v>
      </c>
      <c r="J314" s="329">
        <v>44144</v>
      </c>
      <c r="K314" s="333" t="s">
        <v>491</v>
      </c>
      <c r="L314" s="334" t="s">
        <v>60</v>
      </c>
      <c r="M314" s="335" t="s">
        <v>12901</v>
      </c>
      <c r="N314" s="335" t="s">
        <v>60</v>
      </c>
      <c r="O314" s="335" t="s">
        <v>60</v>
      </c>
      <c r="P314" s="341" t="s">
        <v>60</v>
      </c>
      <c r="Q314" s="331" t="s">
        <v>9303</v>
      </c>
      <c r="R314" s="333" t="s">
        <v>12902</v>
      </c>
      <c r="S314" s="333" t="s">
        <v>12903</v>
      </c>
      <c r="T314" s="331" t="s">
        <v>6921</v>
      </c>
      <c r="U314" s="331" t="s">
        <v>11848</v>
      </c>
      <c r="V314" s="335" t="s">
        <v>12904</v>
      </c>
      <c r="W314" s="333" t="s">
        <v>9832</v>
      </c>
      <c r="X314" s="330" t="s">
        <v>60</v>
      </c>
      <c r="Y314" s="335" t="s">
        <v>60</v>
      </c>
      <c r="Z314" s="333" t="s">
        <v>60</v>
      </c>
      <c r="AA314" s="330" t="s">
        <v>60</v>
      </c>
      <c r="AB314" s="332">
        <v>188.35</v>
      </c>
      <c r="AC314" s="332">
        <v>15.19</v>
      </c>
      <c r="AD314" s="332">
        <v>15.16</v>
      </c>
      <c r="AE314" s="332">
        <v>22.97</v>
      </c>
      <c r="AF314" s="332">
        <v>3.62</v>
      </c>
      <c r="AG314" s="332">
        <v>6386.82</v>
      </c>
      <c r="AH314" s="332">
        <v>4633.32</v>
      </c>
      <c r="AI314" s="341" t="s">
        <v>60</v>
      </c>
      <c r="AJ314" s="341" t="s">
        <v>60</v>
      </c>
      <c r="AK314" s="341" t="s">
        <v>60</v>
      </c>
      <c r="AL314" s="331" t="s">
        <v>8328</v>
      </c>
      <c r="AM314" s="331" t="s">
        <v>8329</v>
      </c>
      <c r="AN314" s="332">
        <v>58.91</v>
      </c>
      <c r="AO314" s="332">
        <v>58.16</v>
      </c>
      <c r="AP314" s="332">
        <v>70.11</v>
      </c>
    </row>
    <row r="315" spans="1:42" ht="409.5">
      <c r="A315" s="329">
        <v>44635</v>
      </c>
      <c r="B315" s="330" t="s">
        <v>3720</v>
      </c>
      <c r="C315" s="330" t="s">
        <v>60</v>
      </c>
      <c r="D315" s="331" t="s">
        <v>61</v>
      </c>
      <c r="E315" s="331" t="s">
        <v>67</v>
      </c>
      <c r="F315" s="332">
        <v>2730.69</v>
      </c>
      <c r="G315" s="330" t="s">
        <v>12905</v>
      </c>
      <c r="H315" s="330" t="s">
        <v>3722</v>
      </c>
      <c r="I315" s="331" t="s">
        <v>3723</v>
      </c>
      <c r="J315" s="329">
        <v>44635</v>
      </c>
      <c r="K315" s="333" t="s">
        <v>491</v>
      </c>
      <c r="L315" s="329">
        <v>44763</v>
      </c>
      <c r="M315" s="335" t="s">
        <v>12906</v>
      </c>
      <c r="N315" s="335" t="s">
        <v>12907</v>
      </c>
      <c r="O315" s="335" t="s">
        <v>12908</v>
      </c>
      <c r="P315" s="341" t="s">
        <v>60</v>
      </c>
      <c r="Q315" s="331" t="s">
        <v>10387</v>
      </c>
      <c r="R315" s="339" t="s">
        <v>12909</v>
      </c>
      <c r="S315" s="333" t="s">
        <v>9230</v>
      </c>
      <c r="T315" s="331" t="s">
        <v>6917</v>
      </c>
      <c r="U315" s="331" t="s">
        <v>11848</v>
      </c>
      <c r="V315" s="335" t="s">
        <v>12910</v>
      </c>
      <c r="W315" s="339" t="s">
        <v>12911</v>
      </c>
      <c r="X315" s="330" t="s">
        <v>12912</v>
      </c>
      <c r="Y315" s="335" t="s">
        <v>12913</v>
      </c>
      <c r="Z315" s="333" t="s">
        <v>8576</v>
      </c>
      <c r="AA315" s="340">
        <v>157.6</v>
      </c>
      <c r="AB315" s="332">
        <v>62.27</v>
      </c>
      <c r="AC315" s="332">
        <v>3.95</v>
      </c>
      <c r="AD315" s="332">
        <v>28.4</v>
      </c>
      <c r="AE315" s="332">
        <v>37.020000000000003</v>
      </c>
      <c r="AF315" s="332">
        <v>16.690000000000001</v>
      </c>
      <c r="AG315" s="332">
        <v>2689.83</v>
      </c>
      <c r="AH315" s="332">
        <v>2551.27</v>
      </c>
      <c r="AI315" s="336">
        <v>156.19999999999999</v>
      </c>
      <c r="AJ315" s="336">
        <v>39.700000000000003</v>
      </c>
      <c r="AK315" s="336">
        <v>903.9</v>
      </c>
      <c r="AL315" s="331" t="s">
        <v>8328</v>
      </c>
      <c r="AM315" s="331" t="s">
        <v>8329</v>
      </c>
      <c r="AN315" s="332">
        <v>58.73</v>
      </c>
      <c r="AO315" s="332">
        <v>63.93</v>
      </c>
      <c r="AP315" s="332">
        <v>26.58</v>
      </c>
    </row>
    <row r="316" spans="1:42" ht="270">
      <c r="A316" s="329">
        <v>44596</v>
      </c>
      <c r="B316" s="330" t="s">
        <v>3724</v>
      </c>
      <c r="C316" s="330" t="s">
        <v>60</v>
      </c>
      <c r="D316" s="331" t="s">
        <v>61</v>
      </c>
      <c r="E316" s="331" t="s">
        <v>67</v>
      </c>
      <c r="F316" s="332">
        <v>84.93</v>
      </c>
      <c r="G316" s="330" t="s">
        <v>3725</v>
      </c>
      <c r="H316" s="330" t="s">
        <v>3726</v>
      </c>
      <c r="I316" s="331" t="s">
        <v>3727</v>
      </c>
      <c r="J316" s="329">
        <v>44596</v>
      </c>
      <c r="K316" s="333" t="s">
        <v>491</v>
      </c>
      <c r="L316" s="329">
        <v>44676</v>
      </c>
      <c r="M316" s="335" t="s">
        <v>12914</v>
      </c>
      <c r="N316" s="335" t="s">
        <v>60</v>
      </c>
      <c r="O316" s="335" t="s">
        <v>60</v>
      </c>
      <c r="P316" s="341" t="s">
        <v>60</v>
      </c>
      <c r="Q316" s="331" t="s">
        <v>9303</v>
      </c>
      <c r="R316" s="333" t="s">
        <v>12915</v>
      </c>
      <c r="S316" s="333" t="s">
        <v>12916</v>
      </c>
      <c r="T316" s="331" t="s">
        <v>6917</v>
      </c>
      <c r="U316" s="331" t="s">
        <v>11848</v>
      </c>
      <c r="V316" s="335" t="s">
        <v>12917</v>
      </c>
      <c r="W316" s="333" t="s">
        <v>8541</v>
      </c>
      <c r="X316" s="330" t="s">
        <v>60</v>
      </c>
      <c r="Y316" s="335" t="s">
        <v>12918</v>
      </c>
      <c r="Z316" s="333" t="s">
        <v>8541</v>
      </c>
      <c r="AA316" s="340">
        <v>24.3</v>
      </c>
      <c r="AB316" s="332">
        <v>35.340000000000003</v>
      </c>
      <c r="AC316" s="338">
        <v>0.76800000000000002</v>
      </c>
      <c r="AD316" s="332">
        <v>7.45</v>
      </c>
      <c r="AE316" s="332">
        <v>13.16</v>
      </c>
      <c r="AF316" s="338">
        <v>0.94499999999999995</v>
      </c>
      <c r="AG316" s="332">
        <v>51.4</v>
      </c>
      <c r="AH316" s="332">
        <v>85.19</v>
      </c>
      <c r="AI316" s="336">
        <v>60.4</v>
      </c>
      <c r="AJ316" s="332">
        <v>2.68</v>
      </c>
      <c r="AK316" s="336">
        <v>147.5</v>
      </c>
      <c r="AL316" s="331" t="s">
        <v>8328</v>
      </c>
      <c r="AM316" s="331" t="s">
        <v>8329</v>
      </c>
      <c r="AN316" s="332">
        <v>58.72</v>
      </c>
      <c r="AO316" s="332">
        <v>58.28</v>
      </c>
      <c r="AP316" s="332">
        <v>57.56</v>
      </c>
    </row>
    <row r="317" spans="1:42" ht="157.5">
      <c r="A317" s="329">
        <v>44321</v>
      </c>
      <c r="B317" s="330" t="s">
        <v>3728</v>
      </c>
      <c r="C317" s="330" t="s">
        <v>60</v>
      </c>
      <c r="D317" s="331" t="s">
        <v>61</v>
      </c>
      <c r="E317" s="331" t="s">
        <v>67</v>
      </c>
      <c r="F317" s="332">
        <v>104.36</v>
      </c>
      <c r="G317" s="330" t="s">
        <v>2146</v>
      </c>
      <c r="H317" s="330" t="s">
        <v>60</v>
      </c>
      <c r="I317" s="331" t="s">
        <v>3729</v>
      </c>
      <c r="J317" s="329">
        <v>44321</v>
      </c>
      <c r="K317" s="333" t="s">
        <v>491</v>
      </c>
      <c r="L317" s="329">
        <v>44397</v>
      </c>
      <c r="M317" s="335" t="s">
        <v>12919</v>
      </c>
      <c r="N317" s="335" t="s">
        <v>60</v>
      </c>
      <c r="O317" s="335" t="s">
        <v>60</v>
      </c>
      <c r="P317" s="341" t="s">
        <v>60</v>
      </c>
      <c r="Q317" s="331" t="s">
        <v>9094</v>
      </c>
      <c r="R317" s="337" t="s">
        <v>12920</v>
      </c>
      <c r="S317" s="333" t="s">
        <v>10335</v>
      </c>
      <c r="T317" s="331" t="s">
        <v>6921</v>
      </c>
      <c r="U317" s="331" t="s">
        <v>11848</v>
      </c>
      <c r="V317" s="335" t="s">
        <v>11323</v>
      </c>
      <c r="W317" s="333" t="s">
        <v>8815</v>
      </c>
      <c r="X317" s="340">
        <v>596.20000000000005</v>
      </c>
      <c r="Y317" s="335" t="s">
        <v>60</v>
      </c>
      <c r="Z317" s="333" t="s">
        <v>60</v>
      </c>
      <c r="AA317" s="330" t="s">
        <v>60</v>
      </c>
      <c r="AB317" s="341" t="s">
        <v>60</v>
      </c>
      <c r="AC317" s="332">
        <v>8.23</v>
      </c>
      <c r="AD317" s="332">
        <v>39.14</v>
      </c>
      <c r="AE317" s="332">
        <v>148.26</v>
      </c>
      <c r="AF317" s="332">
        <v>4.0599999999999996</v>
      </c>
      <c r="AG317" s="332">
        <v>104.36</v>
      </c>
      <c r="AH317" s="332">
        <v>88.66</v>
      </c>
      <c r="AI317" s="341" t="s">
        <v>60</v>
      </c>
      <c r="AJ317" s="341" t="s">
        <v>60</v>
      </c>
      <c r="AK317" s="341" t="s">
        <v>60</v>
      </c>
      <c r="AL317" s="331" t="s">
        <v>8328</v>
      </c>
      <c r="AM317" s="331" t="s">
        <v>8329</v>
      </c>
      <c r="AN317" s="332">
        <v>58.69</v>
      </c>
      <c r="AO317" s="332">
        <v>49.35</v>
      </c>
      <c r="AP317" s="332">
        <v>55.45</v>
      </c>
    </row>
    <row r="318" spans="1:42" ht="180">
      <c r="A318" s="329">
        <v>44663</v>
      </c>
      <c r="B318" s="330" t="s">
        <v>3730</v>
      </c>
      <c r="C318" s="330" t="s">
        <v>60</v>
      </c>
      <c r="D318" s="331" t="s">
        <v>61</v>
      </c>
      <c r="E318" s="331" t="s">
        <v>67</v>
      </c>
      <c r="F318" s="332">
        <v>22.1</v>
      </c>
      <c r="G318" s="330" t="s">
        <v>3731</v>
      </c>
      <c r="H318" s="330" t="s">
        <v>60</v>
      </c>
      <c r="I318" s="331" t="s">
        <v>3732</v>
      </c>
      <c r="J318" s="329">
        <v>44663</v>
      </c>
      <c r="K318" s="333" t="s">
        <v>491</v>
      </c>
      <c r="L318" s="329">
        <v>44722</v>
      </c>
      <c r="M318" s="335" t="s">
        <v>12921</v>
      </c>
      <c r="N318" s="335" t="s">
        <v>12922</v>
      </c>
      <c r="O318" s="335" t="s">
        <v>12923</v>
      </c>
      <c r="P318" s="341" t="s">
        <v>60</v>
      </c>
      <c r="Q318" s="331" t="s">
        <v>8648</v>
      </c>
      <c r="R318" s="333" t="s">
        <v>12924</v>
      </c>
      <c r="S318" s="333" t="s">
        <v>8800</v>
      </c>
      <c r="T318" s="331" t="s">
        <v>6921</v>
      </c>
      <c r="U318" s="331" t="s">
        <v>11848</v>
      </c>
      <c r="V318" s="335" t="s">
        <v>12925</v>
      </c>
      <c r="W318" s="333" t="s">
        <v>10383</v>
      </c>
      <c r="X318" s="340">
        <v>48.8</v>
      </c>
      <c r="Y318" s="335" t="s">
        <v>60</v>
      </c>
      <c r="Z318" s="333" t="s">
        <v>60</v>
      </c>
      <c r="AA318" s="330" t="s">
        <v>60</v>
      </c>
      <c r="AB318" s="341" t="s">
        <v>60</v>
      </c>
      <c r="AC318" s="332">
        <v>2.35</v>
      </c>
      <c r="AD318" s="341" t="s">
        <v>60</v>
      </c>
      <c r="AE318" s="341" t="s">
        <v>60</v>
      </c>
      <c r="AF318" s="332">
        <v>2.4300000000000002</v>
      </c>
      <c r="AG318" s="332">
        <v>17.93</v>
      </c>
      <c r="AH318" s="332">
        <v>17.09</v>
      </c>
      <c r="AI318" s="332">
        <v>7.44</v>
      </c>
      <c r="AJ318" s="332">
        <v>-8.6999999999999993</v>
      </c>
      <c r="AK318" s="336">
        <v>13.8</v>
      </c>
      <c r="AL318" s="331" t="s">
        <v>8328</v>
      </c>
      <c r="AM318" s="331" t="s">
        <v>8329</v>
      </c>
      <c r="AN318" s="332">
        <v>58.67</v>
      </c>
      <c r="AO318" s="332">
        <v>53.5</v>
      </c>
      <c r="AP318" s="332">
        <v>106.7</v>
      </c>
    </row>
    <row r="319" spans="1:42" ht="180">
      <c r="A319" s="329">
        <v>44827</v>
      </c>
      <c r="B319" s="330" t="s">
        <v>932</v>
      </c>
      <c r="C319" s="330" t="s">
        <v>933</v>
      </c>
      <c r="D319" s="331" t="s">
        <v>61</v>
      </c>
      <c r="E319" s="331" t="s">
        <v>77</v>
      </c>
      <c r="F319" s="332">
        <v>23.7</v>
      </c>
      <c r="G319" s="330" t="s">
        <v>934</v>
      </c>
      <c r="H319" s="330" t="s">
        <v>60</v>
      </c>
      <c r="I319" s="331" t="s">
        <v>935</v>
      </c>
      <c r="J319" s="329">
        <v>44827</v>
      </c>
      <c r="K319" s="333" t="s">
        <v>491</v>
      </c>
      <c r="L319" s="334" t="s">
        <v>60</v>
      </c>
      <c r="M319" s="335" t="s">
        <v>9045</v>
      </c>
      <c r="N319" s="335" t="s">
        <v>9046</v>
      </c>
      <c r="O319" s="335" t="s">
        <v>9047</v>
      </c>
      <c r="P319" s="336">
        <v>30.7</v>
      </c>
      <c r="Q319" s="331" t="s">
        <v>8836</v>
      </c>
      <c r="R319" s="333" t="s">
        <v>9048</v>
      </c>
      <c r="S319" s="333" t="s">
        <v>9049</v>
      </c>
      <c r="T319" s="331" t="s">
        <v>6915</v>
      </c>
      <c r="U319" s="331" t="s">
        <v>492</v>
      </c>
      <c r="V319" s="335" t="s">
        <v>9050</v>
      </c>
      <c r="W319" s="333" t="s">
        <v>9051</v>
      </c>
      <c r="X319" s="340">
        <v>141</v>
      </c>
      <c r="Y319" s="335" t="s">
        <v>60</v>
      </c>
      <c r="Z319" s="333" t="s">
        <v>60</v>
      </c>
      <c r="AA319" s="330" t="s">
        <v>60</v>
      </c>
      <c r="AB319" s="341" t="s">
        <v>60</v>
      </c>
      <c r="AC319" s="332">
        <v>3.37</v>
      </c>
      <c r="AD319" s="341" t="s">
        <v>60</v>
      </c>
      <c r="AE319" s="341" t="s">
        <v>60</v>
      </c>
      <c r="AF319" s="332">
        <v>2.0299999999999998</v>
      </c>
      <c r="AG319" s="332">
        <v>25.18</v>
      </c>
      <c r="AH319" s="332">
        <v>29.12</v>
      </c>
      <c r="AI319" s="336">
        <v>13.4</v>
      </c>
      <c r="AJ319" s="338">
        <v>-0.76500000000000001</v>
      </c>
      <c r="AK319" s="336">
        <v>16.8</v>
      </c>
      <c r="AL319" s="331" t="s">
        <v>8328</v>
      </c>
      <c r="AM319" s="331" t="s">
        <v>8329</v>
      </c>
      <c r="AN319" s="332">
        <v>58.62</v>
      </c>
      <c r="AO319" s="332">
        <v>57.53</v>
      </c>
      <c r="AP319" s="332">
        <v>43.75</v>
      </c>
    </row>
    <row r="320" spans="1:42" ht="270">
      <c r="A320" s="329">
        <v>44643</v>
      </c>
      <c r="B320" s="330" t="s">
        <v>936</v>
      </c>
      <c r="C320" s="330" t="s">
        <v>60</v>
      </c>
      <c r="D320" s="331" t="s">
        <v>61</v>
      </c>
      <c r="E320" s="331" t="s">
        <v>67</v>
      </c>
      <c r="F320" s="332">
        <v>10.37</v>
      </c>
      <c r="G320" s="330" t="s">
        <v>937</v>
      </c>
      <c r="H320" s="330" t="s">
        <v>60</v>
      </c>
      <c r="I320" s="331" t="s">
        <v>938</v>
      </c>
      <c r="J320" s="329">
        <v>44643</v>
      </c>
      <c r="K320" s="333" t="s">
        <v>491</v>
      </c>
      <c r="L320" s="329">
        <v>44827</v>
      </c>
      <c r="M320" s="335" t="s">
        <v>9021</v>
      </c>
      <c r="N320" s="335" t="s">
        <v>60</v>
      </c>
      <c r="O320" s="335" t="s">
        <v>60</v>
      </c>
      <c r="P320" s="341" t="s">
        <v>60</v>
      </c>
      <c r="Q320" s="331" t="s">
        <v>8633</v>
      </c>
      <c r="R320" s="333" t="s">
        <v>9022</v>
      </c>
      <c r="S320" s="333" t="s">
        <v>9023</v>
      </c>
      <c r="T320" s="331" t="s">
        <v>6921</v>
      </c>
      <c r="U320" s="331" t="s">
        <v>492</v>
      </c>
      <c r="V320" s="335" t="s">
        <v>9024</v>
      </c>
      <c r="W320" s="333" t="s">
        <v>9025</v>
      </c>
      <c r="X320" s="330" t="s">
        <v>60</v>
      </c>
      <c r="Y320" s="335" t="s">
        <v>60</v>
      </c>
      <c r="Z320" s="333" t="s">
        <v>60</v>
      </c>
      <c r="AA320" s="330" t="s">
        <v>60</v>
      </c>
      <c r="AB320" s="341" t="s">
        <v>60</v>
      </c>
      <c r="AC320" s="341" t="s">
        <v>60</v>
      </c>
      <c r="AD320" s="341" t="s">
        <v>60</v>
      </c>
      <c r="AE320" s="341" t="s">
        <v>60</v>
      </c>
      <c r="AF320" s="341" t="s">
        <v>60</v>
      </c>
      <c r="AG320" s="341" t="s">
        <v>60</v>
      </c>
      <c r="AH320" s="332">
        <v>10.37</v>
      </c>
      <c r="AI320" s="342">
        <v>0</v>
      </c>
      <c r="AJ320" s="338">
        <v>-0.11600000000000001</v>
      </c>
      <c r="AK320" s="336">
        <v>71.3</v>
      </c>
      <c r="AL320" s="331" t="s">
        <v>8328</v>
      </c>
      <c r="AM320" s="331" t="s">
        <v>8329</v>
      </c>
      <c r="AN320" s="332">
        <v>58.6</v>
      </c>
      <c r="AO320" s="332">
        <v>58.6</v>
      </c>
      <c r="AP320" s="332">
        <v>58.5</v>
      </c>
    </row>
    <row r="321" spans="1:42" ht="168.75">
      <c r="A321" s="329">
        <v>44236</v>
      </c>
      <c r="B321" s="330" t="s">
        <v>3733</v>
      </c>
      <c r="C321" s="330" t="s">
        <v>60</v>
      </c>
      <c r="D321" s="331" t="s">
        <v>61</v>
      </c>
      <c r="E321" s="331" t="s">
        <v>67</v>
      </c>
      <c r="F321" s="332">
        <v>103.5</v>
      </c>
      <c r="G321" s="330" t="s">
        <v>3734</v>
      </c>
      <c r="H321" s="330" t="s">
        <v>60</v>
      </c>
      <c r="I321" s="331" t="s">
        <v>3735</v>
      </c>
      <c r="J321" s="329">
        <v>44236</v>
      </c>
      <c r="K321" s="333" t="s">
        <v>491</v>
      </c>
      <c r="L321" s="329">
        <v>44327</v>
      </c>
      <c r="M321" s="335" t="s">
        <v>12926</v>
      </c>
      <c r="N321" s="335" t="s">
        <v>60</v>
      </c>
      <c r="O321" s="335" t="s">
        <v>60</v>
      </c>
      <c r="P321" s="341" t="s">
        <v>60</v>
      </c>
      <c r="Q321" s="331" t="s">
        <v>11113</v>
      </c>
      <c r="R321" s="333" t="s">
        <v>12927</v>
      </c>
      <c r="S321" s="333" t="s">
        <v>8800</v>
      </c>
      <c r="T321" s="331" t="s">
        <v>6921</v>
      </c>
      <c r="U321" s="331" t="s">
        <v>11848</v>
      </c>
      <c r="V321" s="335" t="s">
        <v>12928</v>
      </c>
      <c r="W321" s="333" t="s">
        <v>10383</v>
      </c>
      <c r="X321" s="340">
        <v>305</v>
      </c>
      <c r="Y321" s="335" t="s">
        <v>60</v>
      </c>
      <c r="Z321" s="333" t="s">
        <v>60</v>
      </c>
      <c r="AA321" s="330" t="s">
        <v>60</v>
      </c>
      <c r="AB321" s="341" t="s">
        <v>60</v>
      </c>
      <c r="AC321" s="341" t="s">
        <v>60</v>
      </c>
      <c r="AD321" s="341" t="s">
        <v>60</v>
      </c>
      <c r="AE321" s="341" t="s">
        <v>60</v>
      </c>
      <c r="AF321" s="341" t="s">
        <v>60</v>
      </c>
      <c r="AG321" s="332">
        <v>103.5</v>
      </c>
      <c r="AH321" s="332">
        <v>79.47</v>
      </c>
      <c r="AI321" s="341" t="s">
        <v>60</v>
      </c>
      <c r="AJ321" s="341" t="s">
        <v>60</v>
      </c>
      <c r="AK321" s="341" t="s">
        <v>60</v>
      </c>
      <c r="AL321" s="331" t="s">
        <v>8328</v>
      </c>
      <c r="AM321" s="331" t="s">
        <v>8329</v>
      </c>
      <c r="AN321" s="332">
        <v>58.53</v>
      </c>
      <c r="AO321" s="332">
        <v>98.17</v>
      </c>
      <c r="AP321" s="332">
        <v>121.21</v>
      </c>
    </row>
    <row r="322" spans="1:42" ht="292.5">
      <c r="A322" s="329">
        <v>44473</v>
      </c>
      <c r="B322" s="330" t="s">
        <v>3736</v>
      </c>
      <c r="C322" s="330" t="s">
        <v>60</v>
      </c>
      <c r="D322" s="331" t="s">
        <v>61</v>
      </c>
      <c r="E322" s="331" t="s">
        <v>67</v>
      </c>
      <c r="F322" s="332">
        <v>346.68</v>
      </c>
      <c r="G322" s="330" t="s">
        <v>3737</v>
      </c>
      <c r="H322" s="330" t="s">
        <v>3738</v>
      </c>
      <c r="I322" s="331" t="s">
        <v>3739</v>
      </c>
      <c r="J322" s="329">
        <v>44473</v>
      </c>
      <c r="K322" s="333" t="s">
        <v>491</v>
      </c>
      <c r="L322" s="329">
        <v>44547</v>
      </c>
      <c r="M322" s="335" t="s">
        <v>12929</v>
      </c>
      <c r="N322" s="335" t="s">
        <v>60</v>
      </c>
      <c r="O322" s="335" t="s">
        <v>60</v>
      </c>
      <c r="P322" s="341" t="s">
        <v>60</v>
      </c>
      <c r="Q322" s="331" t="s">
        <v>8491</v>
      </c>
      <c r="R322" s="339" t="s">
        <v>12930</v>
      </c>
      <c r="S322" s="333" t="s">
        <v>9530</v>
      </c>
      <c r="T322" s="331" t="s">
        <v>6917</v>
      </c>
      <c r="U322" s="331" t="s">
        <v>11848</v>
      </c>
      <c r="V322" s="335" t="s">
        <v>12931</v>
      </c>
      <c r="W322" s="333" t="s">
        <v>8576</v>
      </c>
      <c r="X322" s="330" t="s">
        <v>60</v>
      </c>
      <c r="Y322" s="335" t="s">
        <v>12932</v>
      </c>
      <c r="Z322" s="333" t="s">
        <v>12933</v>
      </c>
      <c r="AA322" s="330" t="s">
        <v>60</v>
      </c>
      <c r="AB322" s="332">
        <v>74.08</v>
      </c>
      <c r="AC322" s="332">
        <v>3.41</v>
      </c>
      <c r="AD322" s="332">
        <v>10.01</v>
      </c>
      <c r="AE322" s="332">
        <v>32.86</v>
      </c>
      <c r="AF322" s="332">
        <v>1.1499999999999999</v>
      </c>
      <c r="AG322" s="332">
        <v>332.39</v>
      </c>
      <c r="AH322" s="332">
        <v>273.85000000000002</v>
      </c>
      <c r="AI322" s="336">
        <v>298.5</v>
      </c>
      <c r="AJ322" s="332">
        <v>3.81</v>
      </c>
      <c r="AK322" s="336">
        <v>194.7</v>
      </c>
      <c r="AL322" s="331" t="s">
        <v>8328</v>
      </c>
      <c r="AM322" s="331" t="s">
        <v>8329</v>
      </c>
      <c r="AN322" s="332">
        <v>57.89</v>
      </c>
      <c r="AO322" s="332">
        <v>52.54</v>
      </c>
      <c r="AP322" s="332">
        <v>69.81</v>
      </c>
    </row>
    <row r="323" spans="1:42" ht="225">
      <c r="A323" s="329">
        <v>44508</v>
      </c>
      <c r="B323" s="330" t="s">
        <v>3740</v>
      </c>
      <c r="C323" s="330" t="s">
        <v>60</v>
      </c>
      <c r="D323" s="331" t="s">
        <v>61</v>
      </c>
      <c r="E323" s="331" t="s">
        <v>67</v>
      </c>
      <c r="F323" s="332">
        <v>131.65</v>
      </c>
      <c r="G323" s="330" t="s">
        <v>3741</v>
      </c>
      <c r="H323" s="330" t="s">
        <v>3742</v>
      </c>
      <c r="I323" s="331" t="s">
        <v>3743</v>
      </c>
      <c r="J323" s="329">
        <v>44508</v>
      </c>
      <c r="K323" s="333" t="s">
        <v>491</v>
      </c>
      <c r="L323" s="329">
        <v>44551</v>
      </c>
      <c r="M323" s="335" t="s">
        <v>12934</v>
      </c>
      <c r="N323" s="335" t="s">
        <v>60</v>
      </c>
      <c r="O323" s="335" t="s">
        <v>60</v>
      </c>
      <c r="P323" s="341" t="s">
        <v>60</v>
      </c>
      <c r="Q323" s="331" t="s">
        <v>8763</v>
      </c>
      <c r="R323" s="339" t="s">
        <v>12935</v>
      </c>
      <c r="S323" s="333" t="s">
        <v>12936</v>
      </c>
      <c r="T323" s="331" t="s">
        <v>6921</v>
      </c>
      <c r="U323" s="331" t="s">
        <v>11848</v>
      </c>
      <c r="V323" s="335" t="s">
        <v>12937</v>
      </c>
      <c r="W323" s="333" t="s">
        <v>11966</v>
      </c>
      <c r="X323" s="330" t="s">
        <v>60</v>
      </c>
      <c r="Y323" s="335" t="s">
        <v>12938</v>
      </c>
      <c r="Z323" s="333" t="s">
        <v>12939</v>
      </c>
      <c r="AA323" s="330" t="s">
        <v>60</v>
      </c>
      <c r="AB323" s="332">
        <v>10.42</v>
      </c>
      <c r="AC323" s="332">
        <v>1.6</v>
      </c>
      <c r="AD323" s="332">
        <v>10.199999999999999</v>
      </c>
      <c r="AE323" s="332">
        <v>14.97</v>
      </c>
      <c r="AF323" s="332">
        <v>2.1</v>
      </c>
      <c r="AG323" s="332">
        <v>107.97</v>
      </c>
      <c r="AH323" s="332">
        <v>131.49</v>
      </c>
      <c r="AI323" s="336">
        <v>51.5</v>
      </c>
      <c r="AJ323" s="336">
        <v>12.8</v>
      </c>
      <c r="AK323" s="336">
        <v>87.5</v>
      </c>
      <c r="AL323" s="331" t="s">
        <v>8328</v>
      </c>
      <c r="AM323" s="331" t="s">
        <v>8329</v>
      </c>
      <c r="AN323" s="332">
        <v>57.64</v>
      </c>
      <c r="AO323" s="332">
        <v>60.44</v>
      </c>
      <c r="AP323" s="332">
        <v>46.15</v>
      </c>
    </row>
    <row r="324" spans="1:42" ht="258.75">
      <c r="A324" s="329">
        <v>44111</v>
      </c>
      <c r="B324" s="330" t="s">
        <v>147</v>
      </c>
      <c r="C324" s="330" t="s">
        <v>60</v>
      </c>
      <c r="D324" s="331" t="s">
        <v>61</v>
      </c>
      <c r="E324" s="331" t="s">
        <v>67</v>
      </c>
      <c r="F324" s="332">
        <v>116.77</v>
      </c>
      <c r="G324" s="330" t="s">
        <v>148</v>
      </c>
      <c r="H324" s="330" t="s">
        <v>149</v>
      </c>
      <c r="I324" s="331" t="s">
        <v>150</v>
      </c>
      <c r="J324" s="329">
        <v>44111</v>
      </c>
      <c r="K324" s="333" t="s">
        <v>491</v>
      </c>
      <c r="L324" s="329">
        <v>44277</v>
      </c>
      <c r="M324" s="335" t="s">
        <v>12940</v>
      </c>
      <c r="N324" s="335" t="s">
        <v>60</v>
      </c>
      <c r="O324" s="335" t="s">
        <v>60</v>
      </c>
      <c r="P324" s="341" t="s">
        <v>60</v>
      </c>
      <c r="Q324" s="331" t="s">
        <v>8511</v>
      </c>
      <c r="R324" s="333" t="s">
        <v>11718</v>
      </c>
      <c r="S324" s="333" t="s">
        <v>8568</v>
      </c>
      <c r="T324" s="331" t="s">
        <v>6917</v>
      </c>
      <c r="U324" s="331" t="s">
        <v>11848</v>
      </c>
      <c r="V324" s="335" t="s">
        <v>12941</v>
      </c>
      <c r="W324" s="333" t="s">
        <v>12942</v>
      </c>
      <c r="X324" s="330" t="s">
        <v>60</v>
      </c>
      <c r="Y324" s="335" t="s">
        <v>12943</v>
      </c>
      <c r="Z324" s="333" t="s">
        <v>8437</v>
      </c>
      <c r="AA324" s="330" t="s">
        <v>60</v>
      </c>
      <c r="AB324" s="341" t="s">
        <v>60</v>
      </c>
      <c r="AC324" s="332">
        <v>10.08</v>
      </c>
      <c r="AD324" s="341" t="s">
        <v>60</v>
      </c>
      <c r="AE324" s="341" t="s">
        <v>60</v>
      </c>
      <c r="AF324" s="341" t="s">
        <v>60</v>
      </c>
      <c r="AG324" s="341" t="s">
        <v>60</v>
      </c>
      <c r="AH324" s="332">
        <v>50.42</v>
      </c>
      <c r="AI324" s="341" t="s">
        <v>60</v>
      </c>
      <c r="AJ324" s="341" t="s">
        <v>60</v>
      </c>
      <c r="AK324" s="341" t="s">
        <v>60</v>
      </c>
      <c r="AL324" s="331" t="s">
        <v>8328</v>
      </c>
      <c r="AM324" s="331" t="s">
        <v>8329</v>
      </c>
      <c r="AN324" s="332">
        <v>57.43</v>
      </c>
      <c r="AO324" s="332">
        <v>57.43</v>
      </c>
      <c r="AP324" s="332">
        <v>58.23</v>
      </c>
    </row>
    <row r="325" spans="1:42" ht="405">
      <c r="A325" s="329">
        <v>44515</v>
      </c>
      <c r="B325" s="330" t="s">
        <v>833</v>
      </c>
      <c r="C325" s="330" t="s">
        <v>834</v>
      </c>
      <c r="D325" s="331" t="s">
        <v>61</v>
      </c>
      <c r="E325" s="331" t="s">
        <v>77</v>
      </c>
      <c r="F325" s="332">
        <v>783.78</v>
      </c>
      <c r="G325" s="330" t="s">
        <v>939</v>
      </c>
      <c r="H325" s="330" t="s">
        <v>60</v>
      </c>
      <c r="I325" s="331" t="s">
        <v>940</v>
      </c>
      <c r="J325" s="329">
        <v>44515</v>
      </c>
      <c r="K325" s="333" t="s">
        <v>491</v>
      </c>
      <c r="L325" s="334" t="s">
        <v>60</v>
      </c>
      <c r="M325" s="335" t="s">
        <v>8895</v>
      </c>
      <c r="N325" s="335" t="s">
        <v>8896</v>
      </c>
      <c r="O325" s="335" t="s">
        <v>60</v>
      </c>
      <c r="P325" s="336">
        <v>1024.2</v>
      </c>
      <c r="Q325" s="331" t="s">
        <v>8840</v>
      </c>
      <c r="R325" s="339" t="s">
        <v>8897</v>
      </c>
      <c r="S325" s="333" t="s">
        <v>8568</v>
      </c>
      <c r="T325" s="331" t="s">
        <v>6917</v>
      </c>
      <c r="U325" s="331" t="s">
        <v>492</v>
      </c>
      <c r="V325" s="335" t="s">
        <v>8953</v>
      </c>
      <c r="W325" s="339" t="s">
        <v>8954</v>
      </c>
      <c r="X325" s="330" t="s">
        <v>8955</v>
      </c>
      <c r="Y325" s="335" t="s">
        <v>60</v>
      </c>
      <c r="Z325" s="333" t="s">
        <v>60</v>
      </c>
      <c r="AA325" s="330" t="s">
        <v>60</v>
      </c>
      <c r="AB325" s="332">
        <v>17.63</v>
      </c>
      <c r="AC325" s="332">
        <v>1.29</v>
      </c>
      <c r="AD325" s="332">
        <v>8.68</v>
      </c>
      <c r="AE325" s="332">
        <v>9.7799999999999994</v>
      </c>
      <c r="AF325" s="332">
        <v>1.27</v>
      </c>
      <c r="AG325" s="332">
        <v>783.78</v>
      </c>
      <c r="AH325" s="332">
        <v>1470.6</v>
      </c>
      <c r="AI325" s="336">
        <v>724.1</v>
      </c>
      <c r="AJ325" s="336">
        <v>90.3</v>
      </c>
      <c r="AK325" s="336">
        <v>1671.8</v>
      </c>
      <c r="AL325" s="331" t="s">
        <v>8328</v>
      </c>
      <c r="AM325" s="331" t="s">
        <v>8329</v>
      </c>
      <c r="AN325" s="332">
        <v>57.27</v>
      </c>
      <c r="AO325" s="332">
        <v>63.71</v>
      </c>
      <c r="AP325" s="332">
        <v>22.14</v>
      </c>
    </row>
    <row r="326" spans="1:42" ht="409.5">
      <c r="A326" s="329">
        <v>44810</v>
      </c>
      <c r="B326" s="330" t="s">
        <v>3744</v>
      </c>
      <c r="C326" s="330" t="s">
        <v>60</v>
      </c>
      <c r="D326" s="331" t="s">
        <v>61</v>
      </c>
      <c r="E326" s="331" t="s">
        <v>67</v>
      </c>
      <c r="F326" s="332">
        <v>732.72</v>
      </c>
      <c r="G326" s="330" t="s">
        <v>3745</v>
      </c>
      <c r="H326" s="330" t="s">
        <v>3746</v>
      </c>
      <c r="I326" s="331" t="s">
        <v>3747</v>
      </c>
      <c r="J326" s="329">
        <v>44810</v>
      </c>
      <c r="K326" s="333" t="s">
        <v>491</v>
      </c>
      <c r="L326" s="329">
        <v>44880</v>
      </c>
      <c r="M326" s="335" t="s">
        <v>12944</v>
      </c>
      <c r="N326" s="335" t="s">
        <v>12945</v>
      </c>
      <c r="O326" s="335" t="s">
        <v>12946</v>
      </c>
      <c r="P326" s="341" t="s">
        <v>60</v>
      </c>
      <c r="Q326" s="331" t="s">
        <v>8469</v>
      </c>
      <c r="R326" s="333" t="s">
        <v>8601</v>
      </c>
      <c r="S326" s="333" t="s">
        <v>12947</v>
      </c>
      <c r="T326" s="331" t="s">
        <v>6921</v>
      </c>
      <c r="U326" s="331" t="s">
        <v>11848</v>
      </c>
      <c r="V326" s="335" t="s">
        <v>12948</v>
      </c>
      <c r="W326" s="333" t="s">
        <v>12949</v>
      </c>
      <c r="X326" s="330" t="s">
        <v>60</v>
      </c>
      <c r="Y326" s="335" t="s">
        <v>12950</v>
      </c>
      <c r="Z326" s="339" t="s">
        <v>12951</v>
      </c>
      <c r="AA326" s="330" t="s">
        <v>12952</v>
      </c>
      <c r="AB326" s="332">
        <v>17.43</v>
      </c>
      <c r="AC326" s="332">
        <v>4.21</v>
      </c>
      <c r="AD326" s="332">
        <v>26</v>
      </c>
      <c r="AE326" s="332">
        <v>37.04</v>
      </c>
      <c r="AF326" s="332">
        <v>3.77</v>
      </c>
      <c r="AG326" s="332">
        <v>648.48</v>
      </c>
      <c r="AH326" s="332">
        <v>712.28</v>
      </c>
      <c r="AI326" s="336">
        <v>174</v>
      </c>
      <c r="AJ326" s="336">
        <v>37.200000000000003</v>
      </c>
      <c r="AK326" s="336">
        <v>240</v>
      </c>
      <c r="AL326" s="331" t="s">
        <v>8328</v>
      </c>
      <c r="AM326" s="331" t="s">
        <v>8329</v>
      </c>
      <c r="AN326" s="332">
        <v>57.14</v>
      </c>
      <c r="AO326" s="332">
        <v>55.24</v>
      </c>
      <c r="AP326" s="332">
        <v>53.69</v>
      </c>
    </row>
    <row r="327" spans="1:42" ht="281.25">
      <c r="A327" s="329">
        <v>44785</v>
      </c>
      <c r="B327" s="330" t="s">
        <v>941</v>
      </c>
      <c r="C327" s="330" t="s">
        <v>942</v>
      </c>
      <c r="D327" s="331" t="s">
        <v>61</v>
      </c>
      <c r="E327" s="331" t="s">
        <v>77</v>
      </c>
      <c r="F327" s="332">
        <v>98.05</v>
      </c>
      <c r="G327" s="330" t="s">
        <v>943</v>
      </c>
      <c r="H327" s="330" t="s">
        <v>60</v>
      </c>
      <c r="I327" s="331" t="s">
        <v>944</v>
      </c>
      <c r="J327" s="329">
        <v>44785</v>
      </c>
      <c r="K327" s="333" t="s">
        <v>491</v>
      </c>
      <c r="L327" s="334" t="s">
        <v>60</v>
      </c>
      <c r="M327" s="335" t="s">
        <v>9076</v>
      </c>
      <c r="N327" s="335" t="s">
        <v>9077</v>
      </c>
      <c r="O327" s="335" t="s">
        <v>9078</v>
      </c>
      <c r="P327" s="336">
        <v>68.3</v>
      </c>
      <c r="Q327" s="331" t="s">
        <v>8633</v>
      </c>
      <c r="R327" s="339" t="s">
        <v>9079</v>
      </c>
      <c r="S327" s="333" t="s">
        <v>9080</v>
      </c>
      <c r="T327" s="331" t="s">
        <v>6921</v>
      </c>
      <c r="U327" s="331" t="s">
        <v>492</v>
      </c>
      <c r="V327" s="335" t="s">
        <v>9081</v>
      </c>
      <c r="W327" s="333" t="s">
        <v>9082</v>
      </c>
      <c r="X327" s="340">
        <v>300.89999999999998</v>
      </c>
      <c r="Y327" s="335" t="s">
        <v>60</v>
      </c>
      <c r="Z327" s="333" t="s">
        <v>60</v>
      </c>
      <c r="AA327" s="330" t="s">
        <v>60</v>
      </c>
      <c r="AB327" s="332">
        <v>10.23</v>
      </c>
      <c r="AC327" s="332">
        <v>1.02</v>
      </c>
      <c r="AD327" s="341" t="s">
        <v>60</v>
      </c>
      <c r="AE327" s="341" t="s">
        <v>60</v>
      </c>
      <c r="AF327" s="341" t="s">
        <v>60</v>
      </c>
      <c r="AG327" s="341" t="s">
        <v>60</v>
      </c>
      <c r="AH327" s="332">
        <v>93.97</v>
      </c>
      <c r="AI327" s="336">
        <v>45.8</v>
      </c>
      <c r="AJ327" s="332">
        <v>-1.29</v>
      </c>
      <c r="AK327" s="336">
        <v>453</v>
      </c>
      <c r="AL327" s="331" t="s">
        <v>8328</v>
      </c>
      <c r="AM327" s="331" t="s">
        <v>8329</v>
      </c>
      <c r="AN327" s="332">
        <v>57.12</v>
      </c>
      <c r="AO327" s="332">
        <v>57.12</v>
      </c>
      <c r="AP327" s="332">
        <v>55.71</v>
      </c>
    </row>
    <row r="328" spans="1:42" ht="371.25">
      <c r="A328" s="329">
        <v>43881</v>
      </c>
      <c r="B328" s="330" t="s">
        <v>3748</v>
      </c>
      <c r="C328" s="330" t="s">
        <v>60</v>
      </c>
      <c r="D328" s="331" t="s">
        <v>61</v>
      </c>
      <c r="E328" s="331" t="s">
        <v>67</v>
      </c>
      <c r="F328" s="332">
        <v>495.24</v>
      </c>
      <c r="G328" s="330" t="s">
        <v>3749</v>
      </c>
      <c r="H328" s="330" t="s">
        <v>60</v>
      </c>
      <c r="I328" s="331" t="s">
        <v>3750</v>
      </c>
      <c r="J328" s="329">
        <v>43881</v>
      </c>
      <c r="K328" s="333" t="s">
        <v>491</v>
      </c>
      <c r="L328" s="329">
        <v>44011</v>
      </c>
      <c r="M328" s="335" t="s">
        <v>12953</v>
      </c>
      <c r="N328" s="335" t="s">
        <v>60</v>
      </c>
      <c r="O328" s="335" t="s">
        <v>60</v>
      </c>
      <c r="P328" s="341" t="s">
        <v>60</v>
      </c>
      <c r="Q328" s="331" t="s">
        <v>9124</v>
      </c>
      <c r="R328" s="339" t="s">
        <v>12954</v>
      </c>
      <c r="S328" s="333" t="s">
        <v>12955</v>
      </c>
      <c r="T328" s="331" t="s">
        <v>6921</v>
      </c>
      <c r="U328" s="331" t="s">
        <v>11848</v>
      </c>
      <c r="V328" s="335" t="s">
        <v>12956</v>
      </c>
      <c r="W328" s="333" t="s">
        <v>12957</v>
      </c>
      <c r="X328" s="330" t="s">
        <v>60</v>
      </c>
      <c r="Y328" s="335" t="s">
        <v>60</v>
      </c>
      <c r="Z328" s="333" t="s">
        <v>60</v>
      </c>
      <c r="AA328" s="330" t="s">
        <v>60</v>
      </c>
      <c r="AB328" s="341" t="s">
        <v>60</v>
      </c>
      <c r="AC328" s="332">
        <v>7.03</v>
      </c>
      <c r="AD328" s="341" t="s">
        <v>60</v>
      </c>
      <c r="AE328" s="341" t="s">
        <v>60</v>
      </c>
      <c r="AF328" s="332">
        <v>4.01</v>
      </c>
      <c r="AG328" s="332">
        <v>473.97</v>
      </c>
      <c r="AH328" s="332">
        <v>413.46</v>
      </c>
      <c r="AI328" s="341" t="s">
        <v>60</v>
      </c>
      <c r="AJ328" s="341" t="s">
        <v>60</v>
      </c>
      <c r="AK328" s="341" t="s">
        <v>60</v>
      </c>
      <c r="AL328" s="331" t="s">
        <v>8328</v>
      </c>
      <c r="AM328" s="331" t="s">
        <v>8329</v>
      </c>
      <c r="AN328" s="332">
        <v>57.07</v>
      </c>
      <c r="AO328" s="332">
        <v>64.48</v>
      </c>
      <c r="AP328" s="332">
        <v>48</v>
      </c>
    </row>
    <row r="329" spans="1:42" ht="409.5">
      <c r="A329" s="329">
        <v>44550</v>
      </c>
      <c r="B329" s="330" t="s">
        <v>3751</v>
      </c>
      <c r="C329" s="330" t="s">
        <v>60</v>
      </c>
      <c r="D329" s="331" t="s">
        <v>61</v>
      </c>
      <c r="E329" s="331" t="s">
        <v>67</v>
      </c>
      <c r="F329" s="332">
        <v>3294.81</v>
      </c>
      <c r="G329" s="330" t="s">
        <v>3752</v>
      </c>
      <c r="H329" s="330" t="s">
        <v>3753</v>
      </c>
      <c r="I329" s="331" t="s">
        <v>3754</v>
      </c>
      <c r="J329" s="329">
        <v>44550</v>
      </c>
      <c r="K329" s="333" t="s">
        <v>491</v>
      </c>
      <c r="L329" s="329">
        <v>44840</v>
      </c>
      <c r="M329" s="335" t="s">
        <v>12958</v>
      </c>
      <c r="N329" s="335" t="s">
        <v>12959</v>
      </c>
      <c r="O329" s="335" t="s">
        <v>12960</v>
      </c>
      <c r="P329" s="341" t="s">
        <v>60</v>
      </c>
      <c r="Q329" s="331" t="s">
        <v>12457</v>
      </c>
      <c r="R329" s="333" t="s">
        <v>12961</v>
      </c>
      <c r="S329" s="333" t="s">
        <v>9861</v>
      </c>
      <c r="T329" s="331" t="s">
        <v>6921</v>
      </c>
      <c r="U329" s="331" t="s">
        <v>12010</v>
      </c>
      <c r="V329" s="335" t="s">
        <v>12962</v>
      </c>
      <c r="W329" s="339" t="s">
        <v>12963</v>
      </c>
      <c r="X329" s="330" t="s">
        <v>60</v>
      </c>
      <c r="Y329" s="335" t="s">
        <v>12964</v>
      </c>
      <c r="Z329" s="339" t="s">
        <v>12965</v>
      </c>
      <c r="AA329" s="330" t="s">
        <v>60</v>
      </c>
      <c r="AB329" s="332">
        <v>236.74</v>
      </c>
      <c r="AC329" s="332">
        <v>16.09</v>
      </c>
      <c r="AD329" s="332">
        <v>31.06</v>
      </c>
      <c r="AE329" s="332">
        <v>140.81</v>
      </c>
      <c r="AF329" s="332">
        <v>13.59</v>
      </c>
      <c r="AG329" s="332">
        <v>3131.38</v>
      </c>
      <c r="AH329" s="332">
        <v>714.5</v>
      </c>
      <c r="AI329" s="336">
        <v>249.7</v>
      </c>
      <c r="AJ329" s="336">
        <v>45.6</v>
      </c>
      <c r="AK329" s="336">
        <v>2599.3000000000002</v>
      </c>
      <c r="AL329" s="331" t="s">
        <v>8328</v>
      </c>
      <c r="AM329" s="331" t="s">
        <v>8329</v>
      </c>
      <c r="AN329" s="332">
        <v>57.06</v>
      </c>
      <c r="AO329" s="332">
        <v>73.959999999999994</v>
      </c>
      <c r="AP329" s="332">
        <v>63.08</v>
      </c>
    </row>
    <row r="330" spans="1:42" ht="405">
      <c r="A330" s="329">
        <v>44690</v>
      </c>
      <c r="B330" s="330" t="s">
        <v>9288</v>
      </c>
      <c r="C330" s="330" t="s">
        <v>9289</v>
      </c>
      <c r="D330" s="331" t="s">
        <v>61</v>
      </c>
      <c r="E330" s="331" t="s">
        <v>77</v>
      </c>
      <c r="F330" s="332">
        <v>26.03</v>
      </c>
      <c r="G330" s="330" t="s">
        <v>60</v>
      </c>
      <c r="H330" s="330" t="s">
        <v>60</v>
      </c>
      <c r="I330" s="331" t="s">
        <v>3756</v>
      </c>
      <c r="J330" s="329">
        <v>44690</v>
      </c>
      <c r="K330" s="333" t="s">
        <v>491</v>
      </c>
      <c r="L330" s="334" t="s">
        <v>60</v>
      </c>
      <c r="M330" s="335" t="s">
        <v>9290</v>
      </c>
      <c r="N330" s="335" t="s">
        <v>9291</v>
      </c>
      <c r="O330" s="335" t="s">
        <v>9292</v>
      </c>
      <c r="P330" s="336">
        <v>34.4</v>
      </c>
      <c r="Q330" s="331" t="s">
        <v>8469</v>
      </c>
      <c r="R330" s="339" t="s">
        <v>9293</v>
      </c>
      <c r="S330" s="339" t="s">
        <v>9294</v>
      </c>
      <c r="T330" s="346" t="s">
        <v>6921</v>
      </c>
      <c r="U330" s="331" t="s">
        <v>492</v>
      </c>
      <c r="V330" s="335" t="s">
        <v>60</v>
      </c>
      <c r="W330" s="333" t="s">
        <v>60</v>
      </c>
      <c r="X330" s="330" t="s">
        <v>60</v>
      </c>
      <c r="Y330" s="335" t="s">
        <v>60</v>
      </c>
      <c r="Z330" s="333" t="s">
        <v>60</v>
      </c>
      <c r="AA330" s="330" t="s">
        <v>60</v>
      </c>
      <c r="AB330" s="341" t="s">
        <v>60</v>
      </c>
      <c r="AC330" s="332">
        <v>1.02</v>
      </c>
      <c r="AD330" s="341" t="s">
        <v>60</v>
      </c>
      <c r="AE330" s="341" t="s">
        <v>60</v>
      </c>
      <c r="AF330" s="338">
        <v>0.48899999999999999</v>
      </c>
      <c r="AG330" s="332">
        <v>25.85</v>
      </c>
      <c r="AH330" s="332">
        <v>36.229999999999997</v>
      </c>
      <c r="AI330" s="336">
        <v>50.2</v>
      </c>
      <c r="AJ330" s="336">
        <v>-19.5</v>
      </c>
      <c r="AK330" s="336">
        <v>69.3</v>
      </c>
      <c r="AL330" s="331" t="s">
        <v>8328</v>
      </c>
      <c r="AM330" s="331" t="s">
        <v>8329</v>
      </c>
      <c r="AN330" s="332">
        <v>56.99</v>
      </c>
      <c r="AO330" s="332">
        <v>46.85</v>
      </c>
      <c r="AP330" s="332">
        <v>33.53</v>
      </c>
    </row>
    <row r="331" spans="1:42" ht="303.75">
      <c r="A331" s="329">
        <v>44580</v>
      </c>
      <c r="B331" s="330" t="s">
        <v>229</v>
      </c>
      <c r="C331" s="330" t="s">
        <v>60</v>
      </c>
      <c r="D331" s="331" t="s">
        <v>61</v>
      </c>
      <c r="E331" s="331" t="s">
        <v>67</v>
      </c>
      <c r="F331" s="332">
        <v>116.3</v>
      </c>
      <c r="G331" s="330" t="s">
        <v>230</v>
      </c>
      <c r="H331" s="330" t="s">
        <v>60</v>
      </c>
      <c r="I331" s="331" t="s">
        <v>231</v>
      </c>
      <c r="J331" s="329">
        <v>44580</v>
      </c>
      <c r="K331" s="333" t="s">
        <v>491</v>
      </c>
      <c r="L331" s="329">
        <v>44785</v>
      </c>
      <c r="M331" s="335" t="s">
        <v>12966</v>
      </c>
      <c r="N331" s="335" t="s">
        <v>12967</v>
      </c>
      <c r="O331" s="335" t="s">
        <v>12968</v>
      </c>
      <c r="P331" s="341" t="s">
        <v>60</v>
      </c>
      <c r="Q331" s="331" t="s">
        <v>8633</v>
      </c>
      <c r="R331" s="339" t="s">
        <v>8949</v>
      </c>
      <c r="S331" s="333" t="s">
        <v>9445</v>
      </c>
      <c r="T331" s="331" t="s">
        <v>6921</v>
      </c>
      <c r="U331" s="331" t="s">
        <v>11848</v>
      </c>
      <c r="V331" s="335" t="s">
        <v>12969</v>
      </c>
      <c r="W331" s="333" t="s">
        <v>8952</v>
      </c>
      <c r="X331" s="340">
        <v>884.7</v>
      </c>
      <c r="Y331" s="335" t="s">
        <v>60</v>
      </c>
      <c r="Z331" s="333" t="s">
        <v>60</v>
      </c>
      <c r="AA331" s="330" t="s">
        <v>60</v>
      </c>
      <c r="AB331" s="332">
        <v>17.899999999999999</v>
      </c>
      <c r="AC331" s="332">
        <v>1.71</v>
      </c>
      <c r="AD331" s="341" t="s">
        <v>60</v>
      </c>
      <c r="AE331" s="341" t="s">
        <v>60</v>
      </c>
      <c r="AF331" s="341" t="s">
        <v>60</v>
      </c>
      <c r="AG331" s="341" t="s">
        <v>60</v>
      </c>
      <c r="AH331" s="332">
        <v>116.3</v>
      </c>
      <c r="AI331" s="336">
        <v>25.1</v>
      </c>
      <c r="AJ331" s="332">
        <v>6.5</v>
      </c>
      <c r="AK331" s="336">
        <v>687.6</v>
      </c>
      <c r="AL331" s="331" t="s">
        <v>8328</v>
      </c>
      <c r="AM331" s="331" t="s">
        <v>8329</v>
      </c>
      <c r="AN331" s="332">
        <v>56.88</v>
      </c>
      <c r="AO331" s="332">
        <v>56.88</v>
      </c>
      <c r="AP331" s="332">
        <v>47.04</v>
      </c>
    </row>
    <row r="332" spans="1:42" ht="409.5">
      <c r="A332" s="329">
        <v>44039</v>
      </c>
      <c r="B332" s="330" t="s">
        <v>3757</v>
      </c>
      <c r="C332" s="330" t="s">
        <v>60</v>
      </c>
      <c r="D332" s="331" t="s">
        <v>61</v>
      </c>
      <c r="E332" s="331" t="s">
        <v>67</v>
      </c>
      <c r="F332" s="332">
        <v>1041.72</v>
      </c>
      <c r="G332" s="330" t="s">
        <v>3758</v>
      </c>
      <c r="H332" s="330" t="s">
        <v>3759</v>
      </c>
      <c r="I332" s="331" t="s">
        <v>3760</v>
      </c>
      <c r="J332" s="329">
        <v>44039</v>
      </c>
      <c r="K332" s="333" t="s">
        <v>491</v>
      </c>
      <c r="L332" s="329">
        <v>44462</v>
      </c>
      <c r="M332" s="335" t="s">
        <v>12970</v>
      </c>
      <c r="N332" s="335" t="s">
        <v>60</v>
      </c>
      <c r="O332" s="335" t="s">
        <v>60</v>
      </c>
      <c r="P332" s="341" t="s">
        <v>60</v>
      </c>
      <c r="Q332" s="331" t="s">
        <v>8537</v>
      </c>
      <c r="R332" s="339" t="s">
        <v>12971</v>
      </c>
      <c r="S332" s="333" t="s">
        <v>8568</v>
      </c>
      <c r="T332" s="331" t="s">
        <v>6917</v>
      </c>
      <c r="U332" s="331" t="s">
        <v>11848</v>
      </c>
      <c r="V332" s="335" t="s">
        <v>12972</v>
      </c>
      <c r="W332" s="339" t="s">
        <v>12973</v>
      </c>
      <c r="X332" s="340">
        <v>325313.59999999998</v>
      </c>
      <c r="Y332" s="335" t="s">
        <v>12974</v>
      </c>
      <c r="Z332" s="333" t="s">
        <v>8437</v>
      </c>
      <c r="AA332" s="330" t="s">
        <v>60</v>
      </c>
      <c r="AB332" s="332">
        <v>110.87</v>
      </c>
      <c r="AC332" s="332">
        <v>3.46</v>
      </c>
      <c r="AD332" s="332">
        <v>30.37</v>
      </c>
      <c r="AE332" s="341" t="s">
        <v>60</v>
      </c>
      <c r="AF332" s="332">
        <v>2.12</v>
      </c>
      <c r="AG332" s="332">
        <v>2405.7399999999998</v>
      </c>
      <c r="AH332" s="332">
        <v>3498.58</v>
      </c>
      <c r="AI332" s="341" t="s">
        <v>60</v>
      </c>
      <c r="AJ332" s="341" t="s">
        <v>60</v>
      </c>
      <c r="AK332" s="341" t="s">
        <v>60</v>
      </c>
      <c r="AL332" s="331" t="s">
        <v>8328</v>
      </c>
      <c r="AM332" s="331" t="s">
        <v>8329</v>
      </c>
      <c r="AN332" s="332">
        <v>56.52</v>
      </c>
      <c r="AO332" s="332">
        <v>93.97</v>
      </c>
      <c r="AP332" s="332">
        <v>122.22</v>
      </c>
    </row>
    <row r="333" spans="1:42" ht="405">
      <c r="A333" s="329">
        <v>44476</v>
      </c>
      <c r="B333" s="330" t="s">
        <v>3761</v>
      </c>
      <c r="C333" s="330" t="s">
        <v>60</v>
      </c>
      <c r="D333" s="331" t="s">
        <v>61</v>
      </c>
      <c r="E333" s="331" t="s">
        <v>67</v>
      </c>
      <c r="F333" s="332">
        <v>66.87</v>
      </c>
      <c r="G333" s="330" t="s">
        <v>3762</v>
      </c>
      <c r="H333" s="330" t="s">
        <v>3763</v>
      </c>
      <c r="I333" s="331" t="s">
        <v>3764</v>
      </c>
      <c r="J333" s="329">
        <v>44476</v>
      </c>
      <c r="K333" s="333" t="s">
        <v>491</v>
      </c>
      <c r="L333" s="329">
        <v>44537</v>
      </c>
      <c r="M333" s="335" t="s">
        <v>12975</v>
      </c>
      <c r="N333" s="335" t="s">
        <v>60</v>
      </c>
      <c r="O333" s="335" t="s">
        <v>60</v>
      </c>
      <c r="P333" s="341" t="s">
        <v>60</v>
      </c>
      <c r="Q333" s="331" t="s">
        <v>9474</v>
      </c>
      <c r="R333" s="339" t="s">
        <v>12976</v>
      </c>
      <c r="S333" s="333" t="s">
        <v>12977</v>
      </c>
      <c r="T333" s="331" t="s">
        <v>6921</v>
      </c>
      <c r="U333" s="331" t="s">
        <v>11848</v>
      </c>
      <c r="V333" s="335" t="s">
        <v>12978</v>
      </c>
      <c r="W333" s="333" t="s">
        <v>12979</v>
      </c>
      <c r="X333" s="340">
        <v>17918.5</v>
      </c>
      <c r="Y333" s="335" t="s">
        <v>60</v>
      </c>
      <c r="Z333" s="333" t="s">
        <v>9696</v>
      </c>
      <c r="AA333" s="330" t="s">
        <v>60</v>
      </c>
      <c r="AB333" s="341" t="s">
        <v>60</v>
      </c>
      <c r="AC333" s="332">
        <v>3.88</v>
      </c>
      <c r="AD333" s="341" t="s">
        <v>60</v>
      </c>
      <c r="AE333" s="341" t="s">
        <v>60</v>
      </c>
      <c r="AF333" s="332">
        <v>5.46</v>
      </c>
      <c r="AG333" s="332">
        <v>66.87</v>
      </c>
      <c r="AH333" s="332">
        <v>72.209999999999994</v>
      </c>
      <c r="AI333" s="336">
        <v>12.2</v>
      </c>
      <c r="AJ333" s="332">
        <v>-7.51</v>
      </c>
      <c r="AK333" s="336">
        <v>31.3</v>
      </c>
      <c r="AL333" s="331" t="s">
        <v>8328</v>
      </c>
      <c r="AM333" s="331" t="s">
        <v>8329</v>
      </c>
      <c r="AN333" s="332">
        <v>56.25</v>
      </c>
      <c r="AO333" s="332">
        <v>74.42</v>
      </c>
      <c r="AP333" s="332">
        <v>59.57</v>
      </c>
    </row>
    <row r="334" spans="1:42" ht="191.25">
      <c r="A334" s="329">
        <v>44865</v>
      </c>
      <c r="B334" s="330" t="s">
        <v>949</v>
      </c>
      <c r="C334" s="330" t="s">
        <v>950</v>
      </c>
      <c r="D334" s="331" t="s">
        <v>61</v>
      </c>
      <c r="E334" s="331" t="s">
        <v>77</v>
      </c>
      <c r="F334" s="332">
        <v>89.8</v>
      </c>
      <c r="G334" s="330" t="s">
        <v>951</v>
      </c>
      <c r="H334" s="330" t="s">
        <v>952</v>
      </c>
      <c r="I334" s="331" t="s">
        <v>953</v>
      </c>
      <c r="J334" s="329">
        <v>44865</v>
      </c>
      <c r="K334" s="333" t="s">
        <v>491</v>
      </c>
      <c r="L334" s="334" t="s">
        <v>60</v>
      </c>
      <c r="M334" s="335" t="s">
        <v>8956</v>
      </c>
      <c r="N334" s="335" t="s">
        <v>60</v>
      </c>
      <c r="O334" s="335" t="s">
        <v>60</v>
      </c>
      <c r="P334" s="336">
        <v>100.3</v>
      </c>
      <c r="Q334" s="331" t="s">
        <v>8840</v>
      </c>
      <c r="R334" s="333" t="s">
        <v>8957</v>
      </c>
      <c r="S334" s="333" t="s">
        <v>8518</v>
      </c>
      <c r="T334" s="331" t="s">
        <v>6917</v>
      </c>
      <c r="U334" s="331" t="s">
        <v>492</v>
      </c>
      <c r="V334" s="335" t="s">
        <v>8958</v>
      </c>
      <c r="W334" s="333" t="s">
        <v>8959</v>
      </c>
      <c r="X334" s="330" t="s">
        <v>60</v>
      </c>
      <c r="Y334" s="335" t="s">
        <v>8960</v>
      </c>
      <c r="Z334" s="333" t="s">
        <v>8501</v>
      </c>
      <c r="AA334" s="330" t="s">
        <v>60</v>
      </c>
      <c r="AB334" s="332">
        <v>21.46</v>
      </c>
      <c r="AC334" s="332">
        <v>3.16</v>
      </c>
      <c r="AD334" s="332">
        <v>15.1</v>
      </c>
      <c r="AE334" s="332">
        <v>16.12</v>
      </c>
      <c r="AF334" s="332">
        <v>4.47</v>
      </c>
      <c r="AG334" s="332">
        <v>132.83000000000001</v>
      </c>
      <c r="AH334" s="332">
        <v>155.77000000000001</v>
      </c>
      <c r="AI334" s="336">
        <v>31.9</v>
      </c>
      <c r="AJ334" s="332">
        <v>7.66</v>
      </c>
      <c r="AK334" s="336">
        <v>62</v>
      </c>
      <c r="AL334" s="331" t="s">
        <v>8328</v>
      </c>
      <c r="AM334" s="331" t="s">
        <v>8329</v>
      </c>
      <c r="AN334" s="332">
        <v>56.14</v>
      </c>
      <c r="AO334" s="332">
        <v>63.67</v>
      </c>
      <c r="AP334" s="332">
        <v>65.31</v>
      </c>
    </row>
    <row r="335" spans="1:42" ht="135">
      <c r="A335" s="329">
        <v>44823</v>
      </c>
      <c r="B335" s="330" t="s">
        <v>958</v>
      </c>
      <c r="C335" s="330" t="s">
        <v>959</v>
      </c>
      <c r="D335" s="331" t="s">
        <v>61</v>
      </c>
      <c r="E335" s="331" t="s">
        <v>77</v>
      </c>
      <c r="F335" s="332">
        <v>378.33</v>
      </c>
      <c r="G335" s="330" t="s">
        <v>960</v>
      </c>
      <c r="H335" s="330" t="s">
        <v>60</v>
      </c>
      <c r="I335" s="331" t="s">
        <v>962</v>
      </c>
      <c r="J335" s="329">
        <v>44823</v>
      </c>
      <c r="K335" s="333" t="s">
        <v>491</v>
      </c>
      <c r="L335" s="334" t="s">
        <v>60</v>
      </c>
      <c r="M335" s="335" t="s">
        <v>9937</v>
      </c>
      <c r="N335" s="335" t="s">
        <v>9938</v>
      </c>
      <c r="O335" s="335" t="s">
        <v>60</v>
      </c>
      <c r="P335" s="336">
        <v>393.8</v>
      </c>
      <c r="Q335" s="331" t="s">
        <v>9939</v>
      </c>
      <c r="R335" s="339" t="s">
        <v>9940</v>
      </c>
      <c r="S335" s="333" t="s">
        <v>9941</v>
      </c>
      <c r="T335" s="331" t="s">
        <v>6921</v>
      </c>
      <c r="U335" s="331" t="s">
        <v>492</v>
      </c>
      <c r="V335" s="335" t="s">
        <v>9942</v>
      </c>
      <c r="W335" s="333" t="s">
        <v>9943</v>
      </c>
      <c r="X335" s="330" t="s">
        <v>60</v>
      </c>
      <c r="Y335" s="335" t="s">
        <v>60</v>
      </c>
      <c r="Z335" s="333" t="s">
        <v>60</v>
      </c>
      <c r="AA335" s="330" t="s">
        <v>60</v>
      </c>
      <c r="AB335" s="341" t="s">
        <v>60</v>
      </c>
      <c r="AC335" s="332">
        <v>1.84</v>
      </c>
      <c r="AD335" s="341" t="s">
        <v>60</v>
      </c>
      <c r="AE335" s="341" t="s">
        <v>60</v>
      </c>
      <c r="AF335" s="338">
        <v>0.79900000000000004</v>
      </c>
      <c r="AG335" s="332">
        <v>514.88</v>
      </c>
      <c r="AH335" s="332">
        <v>402.2</v>
      </c>
      <c r="AI335" s="336">
        <v>617</v>
      </c>
      <c r="AJ335" s="336">
        <v>-41.1</v>
      </c>
      <c r="AK335" s="336">
        <v>642.5</v>
      </c>
      <c r="AL335" s="331" t="s">
        <v>8328</v>
      </c>
      <c r="AM335" s="331" t="s">
        <v>8329</v>
      </c>
      <c r="AN335" s="332">
        <v>55.91</v>
      </c>
      <c r="AO335" s="332">
        <v>27.94</v>
      </c>
      <c r="AP335" s="332">
        <v>39.869999999999997</v>
      </c>
    </row>
    <row r="336" spans="1:42" ht="409.5">
      <c r="A336" s="329">
        <v>44454</v>
      </c>
      <c r="B336" s="330" t="s">
        <v>3765</v>
      </c>
      <c r="C336" s="330" t="s">
        <v>3766</v>
      </c>
      <c r="D336" s="331" t="s">
        <v>61</v>
      </c>
      <c r="E336" s="331" t="s">
        <v>67</v>
      </c>
      <c r="F336" s="332">
        <v>2636.99</v>
      </c>
      <c r="G336" s="330" t="s">
        <v>3767</v>
      </c>
      <c r="H336" s="330" t="s">
        <v>3768</v>
      </c>
      <c r="I336" s="331" t="s">
        <v>3769</v>
      </c>
      <c r="J336" s="329">
        <v>44454</v>
      </c>
      <c r="K336" s="333" t="s">
        <v>491</v>
      </c>
      <c r="L336" s="329">
        <v>44649</v>
      </c>
      <c r="M336" s="335" t="s">
        <v>12980</v>
      </c>
      <c r="N336" s="335" t="s">
        <v>12981</v>
      </c>
      <c r="O336" s="335" t="s">
        <v>12982</v>
      </c>
      <c r="P336" s="341" t="s">
        <v>60</v>
      </c>
      <c r="Q336" s="331" t="s">
        <v>9890</v>
      </c>
      <c r="R336" s="337" t="s">
        <v>12983</v>
      </c>
      <c r="S336" s="333" t="s">
        <v>9020</v>
      </c>
      <c r="T336" s="331" t="s">
        <v>6921</v>
      </c>
      <c r="U336" s="331" t="s">
        <v>11848</v>
      </c>
      <c r="V336" s="335" t="s">
        <v>12984</v>
      </c>
      <c r="W336" s="333" t="s">
        <v>9832</v>
      </c>
      <c r="X336" s="330" t="s">
        <v>60</v>
      </c>
      <c r="Y336" s="335" t="s">
        <v>12985</v>
      </c>
      <c r="Z336" s="339" t="s">
        <v>12986</v>
      </c>
      <c r="AA336" s="330" t="s">
        <v>60</v>
      </c>
      <c r="AB336" s="332">
        <v>76.19</v>
      </c>
      <c r="AC336" s="332">
        <v>128.57</v>
      </c>
      <c r="AD336" s="332">
        <v>24.84</v>
      </c>
      <c r="AE336" s="332">
        <v>26.98</v>
      </c>
      <c r="AF336" s="332">
        <v>4.95</v>
      </c>
      <c r="AG336" s="332">
        <v>2636.99</v>
      </c>
      <c r="AH336" s="332">
        <v>2231.84</v>
      </c>
      <c r="AI336" s="336">
        <v>518.1</v>
      </c>
      <c r="AJ336" s="336">
        <v>42.1</v>
      </c>
      <c r="AK336" s="336">
        <v>1188.8</v>
      </c>
      <c r="AL336" s="331" t="s">
        <v>8328</v>
      </c>
      <c r="AM336" s="331" t="s">
        <v>8329</v>
      </c>
      <c r="AN336" s="332">
        <v>55.86</v>
      </c>
      <c r="AO336" s="332">
        <v>44.35</v>
      </c>
      <c r="AP336" s="332">
        <v>57.49</v>
      </c>
    </row>
    <row r="337" spans="1:42" ht="157.5">
      <c r="A337" s="329">
        <v>44650</v>
      </c>
      <c r="B337" s="330" t="s">
        <v>3770</v>
      </c>
      <c r="C337" s="330" t="s">
        <v>60</v>
      </c>
      <c r="D337" s="331" t="s">
        <v>61</v>
      </c>
      <c r="E337" s="331" t="s">
        <v>67</v>
      </c>
      <c r="F337" s="332">
        <v>33.99</v>
      </c>
      <c r="G337" s="330" t="s">
        <v>3771</v>
      </c>
      <c r="H337" s="330" t="s">
        <v>3772</v>
      </c>
      <c r="I337" s="331" t="s">
        <v>3773</v>
      </c>
      <c r="J337" s="329">
        <v>44650</v>
      </c>
      <c r="K337" s="333" t="s">
        <v>491</v>
      </c>
      <c r="L337" s="329">
        <v>44713</v>
      </c>
      <c r="M337" s="335" t="s">
        <v>12987</v>
      </c>
      <c r="N337" s="335" t="s">
        <v>60</v>
      </c>
      <c r="O337" s="335" t="s">
        <v>60</v>
      </c>
      <c r="P337" s="341" t="s">
        <v>60</v>
      </c>
      <c r="Q337" s="331" t="s">
        <v>8991</v>
      </c>
      <c r="R337" s="333" t="s">
        <v>9266</v>
      </c>
      <c r="S337" s="333" t="s">
        <v>8790</v>
      </c>
      <c r="T337" s="331" t="s">
        <v>6921</v>
      </c>
      <c r="U337" s="331" t="s">
        <v>11848</v>
      </c>
      <c r="V337" s="335" t="s">
        <v>12988</v>
      </c>
      <c r="W337" s="333" t="s">
        <v>10383</v>
      </c>
      <c r="X337" s="340">
        <v>391.6</v>
      </c>
      <c r="Y337" s="335" t="s">
        <v>12989</v>
      </c>
      <c r="Z337" s="339" t="s">
        <v>12990</v>
      </c>
      <c r="AA337" s="330" t="s">
        <v>12991</v>
      </c>
      <c r="AB337" s="341" t="s">
        <v>60</v>
      </c>
      <c r="AC337" s="332">
        <v>3.55</v>
      </c>
      <c r="AD337" s="341" t="s">
        <v>60</v>
      </c>
      <c r="AE337" s="341" t="s">
        <v>60</v>
      </c>
      <c r="AF337" s="341" t="s">
        <v>60</v>
      </c>
      <c r="AG337" s="332">
        <v>36.71</v>
      </c>
      <c r="AH337" s="332">
        <v>38.57</v>
      </c>
      <c r="AI337" s="342">
        <v>0</v>
      </c>
      <c r="AJ337" s="332">
        <v>-4.53</v>
      </c>
      <c r="AK337" s="332">
        <v>7.21</v>
      </c>
      <c r="AL337" s="331" t="s">
        <v>8328</v>
      </c>
      <c r="AM337" s="331" t="s">
        <v>8329</v>
      </c>
      <c r="AN337" s="332">
        <v>55.83</v>
      </c>
      <c r="AO337" s="332">
        <v>51.83</v>
      </c>
      <c r="AP337" s="332">
        <v>46.21</v>
      </c>
    </row>
    <row r="338" spans="1:42" ht="135">
      <c r="A338" s="329">
        <v>44356</v>
      </c>
      <c r="B338" s="330" t="s">
        <v>3774</v>
      </c>
      <c r="C338" s="330" t="s">
        <v>60</v>
      </c>
      <c r="D338" s="331" t="s">
        <v>61</v>
      </c>
      <c r="E338" s="331" t="s">
        <v>67</v>
      </c>
      <c r="F338" s="332">
        <v>9.5</v>
      </c>
      <c r="G338" s="330" t="s">
        <v>3775</v>
      </c>
      <c r="H338" s="330" t="s">
        <v>60</v>
      </c>
      <c r="I338" s="331" t="s">
        <v>3776</v>
      </c>
      <c r="J338" s="329">
        <v>44356</v>
      </c>
      <c r="K338" s="333" t="s">
        <v>491</v>
      </c>
      <c r="L338" s="329">
        <v>44553</v>
      </c>
      <c r="M338" s="335" t="s">
        <v>12992</v>
      </c>
      <c r="N338" s="335" t="s">
        <v>60</v>
      </c>
      <c r="O338" s="335" t="s">
        <v>60</v>
      </c>
      <c r="P338" s="341" t="s">
        <v>60</v>
      </c>
      <c r="Q338" s="331" t="s">
        <v>8876</v>
      </c>
      <c r="R338" s="339" t="s">
        <v>10612</v>
      </c>
      <c r="S338" s="333" t="s">
        <v>12993</v>
      </c>
      <c r="T338" s="331" t="s">
        <v>6921</v>
      </c>
      <c r="U338" s="331" t="s">
        <v>11848</v>
      </c>
      <c r="V338" s="335" t="s">
        <v>12994</v>
      </c>
      <c r="W338" s="333" t="s">
        <v>12995</v>
      </c>
      <c r="X338" s="330" t="s">
        <v>60</v>
      </c>
      <c r="Y338" s="335" t="s">
        <v>60</v>
      </c>
      <c r="Z338" s="333" t="s">
        <v>60</v>
      </c>
      <c r="AA338" s="330" t="s">
        <v>60</v>
      </c>
      <c r="AB338" s="341" t="s">
        <v>60</v>
      </c>
      <c r="AC338" s="341" t="s">
        <v>60</v>
      </c>
      <c r="AD338" s="341" t="s">
        <v>60</v>
      </c>
      <c r="AE338" s="341" t="s">
        <v>60</v>
      </c>
      <c r="AF338" s="341" t="s">
        <v>60</v>
      </c>
      <c r="AG338" s="341" t="s">
        <v>60</v>
      </c>
      <c r="AH338" s="332">
        <v>9.5</v>
      </c>
      <c r="AI338" s="341" t="s">
        <v>60</v>
      </c>
      <c r="AJ338" s="341" t="s">
        <v>60</v>
      </c>
      <c r="AK338" s="341" t="s">
        <v>60</v>
      </c>
      <c r="AL338" s="331" t="s">
        <v>8328</v>
      </c>
      <c r="AM338" s="331" t="s">
        <v>8329</v>
      </c>
      <c r="AN338" s="332">
        <v>55.75</v>
      </c>
      <c r="AO338" s="332">
        <v>55.03</v>
      </c>
      <c r="AP338" s="332">
        <v>46.5</v>
      </c>
    </row>
    <row r="339" spans="1:42" ht="409.5">
      <c r="A339" s="329">
        <v>44301</v>
      </c>
      <c r="B339" s="330" t="s">
        <v>3777</v>
      </c>
      <c r="C339" s="330" t="s">
        <v>60</v>
      </c>
      <c r="D339" s="331" t="s">
        <v>61</v>
      </c>
      <c r="E339" s="331" t="s">
        <v>67</v>
      </c>
      <c r="F339" s="332">
        <v>609.91</v>
      </c>
      <c r="G339" s="330" t="s">
        <v>3778</v>
      </c>
      <c r="H339" s="330" t="s">
        <v>60</v>
      </c>
      <c r="I339" s="331" t="s">
        <v>3779</v>
      </c>
      <c r="J339" s="329">
        <v>44301</v>
      </c>
      <c r="K339" s="333" t="s">
        <v>491</v>
      </c>
      <c r="L339" s="329">
        <v>44337</v>
      </c>
      <c r="M339" s="335" t="s">
        <v>12996</v>
      </c>
      <c r="N339" s="335" t="s">
        <v>60</v>
      </c>
      <c r="O339" s="335" t="s">
        <v>60</v>
      </c>
      <c r="P339" s="341" t="s">
        <v>60</v>
      </c>
      <c r="Q339" s="331" t="s">
        <v>9180</v>
      </c>
      <c r="R339" s="339" t="s">
        <v>12997</v>
      </c>
      <c r="S339" s="333" t="s">
        <v>9401</v>
      </c>
      <c r="T339" s="331" t="s">
        <v>6921</v>
      </c>
      <c r="U339" s="331" t="s">
        <v>11848</v>
      </c>
      <c r="V339" s="335" t="s">
        <v>12998</v>
      </c>
      <c r="W339" s="333" t="s">
        <v>12999</v>
      </c>
      <c r="X339" s="330" t="s">
        <v>60</v>
      </c>
      <c r="Y339" s="335" t="s">
        <v>60</v>
      </c>
      <c r="Z339" s="333" t="s">
        <v>60</v>
      </c>
      <c r="AA339" s="330" t="s">
        <v>60</v>
      </c>
      <c r="AB339" s="332">
        <v>28.01</v>
      </c>
      <c r="AC339" s="332">
        <v>3.61</v>
      </c>
      <c r="AD339" s="341" t="s">
        <v>60</v>
      </c>
      <c r="AE339" s="341" t="s">
        <v>60</v>
      </c>
      <c r="AF339" s="341" t="s">
        <v>60</v>
      </c>
      <c r="AG339" s="341" t="s">
        <v>60</v>
      </c>
      <c r="AH339" s="332">
        <v>589.44000000000005</v>
      </c>
      <c r="AI339" s="341" t="s">
        <v>60</v>
      </c>
      <c r="AJ339" s="341" t="s">
        <v>60</v>
      </c>
      <c r="AK339" s="341" t="s">
        <v>60</v>
      </c>
      <c r="AL339" s="331" t="s">
        <v>8328</v>
      </c>
      <c r="AM339" s="331" t="s">
        <v>8329</v>
      </c>
      <c r="AN339" s="332">
        <v>55.48</v>
      </c>
      <c r="AO339" s="332">
        <v>63.79</v>
      </c>
      <c r="AP339" s="332">
        <v>59</v>
      </c>
    </row>
    <row r="340" spans="1:42" ht="101.25">
      <c r="A340" s="329">
        <v>43907</v>
      </c>
      <c r="B340" s="330" t="s">
        <v>967</v>
      </c>
      <c r="C340" s="330" t="s">
        <v>968</v>
      </c>
      <c r="D340" s="331" t="s">
        <v>61</v>
      </c>
      <c r="E340" s="331" t="s">
        <v>77</v>
      </c>
      <c r="F340" s="332">
        <v>12.6</v>
      </c>
      <c r="G340" s="330" t="s">
        <v>60</v>
      </c>
      <c r="H340" s="330" t="s">
        <v>60</v>
      </c>
      <c r="I340" s="331" t="s">
        <v>969</v>
      </c>
      <c r="J340" s="329">
        <v>43907</v>
      </c>
      <c r="K340" s="333" t="s">
        <v>491</v>
      </c>
      <c r="L340" s="334" t="s">
        <v>60</v>
      </c>
      <c r="M340" s="335" t="s">
        <v>8975</v>
      </c>
      <c r="N340" s="335" t="s">
        <v>8976</v>
      </c>
      <c r="O340" s="335" t="s">
        <v>8977</v>
      </c>
      <c r="P340" s="332">
        <v>6.51</v>
      </c>
      <c r="Q340" s="331" t="s">
        <v>8978</v>
      </c>
      <c r="R340" s="333" t="s">
        <v>8979</v>
      </c>
      <c r="S340" s="333" t="s">
        <v>8980</v>
      </c>
      <c r="T340" s="331" t="s">
        <v>6917</v>
      </c>
      <c r="U340" s="331" t="s">
        <v>492</v>
      </c>
      <c r="V340" s="335" t="s">
        <v>60</v>
      </c>
      <c r="W340" s="333" t="s">
        <v>60</v>
      </c>
      <c r="X340" s="330" t="s">
        <v>60</v>
      </c>
      <c r="Y340" s="335" t="s">
        <v>60</v>
      </c>
      <c r="Z340" s="333" t="s">
        <v>60</v>
      </c>
      <c r="AA340" s="330" t="s">
        <v>60</v>
      </c>
      <c r="AB340" s="341" t="s">
        <v>60</v>
      </c>
      <c r="AC340" s="332">
        <v>1.52</v>
      </c>
      <c r="AD340" s="332">
        <v>74.11</v>
      </c>
      <c r="AE340" s="341" t="s">
        <v>60</v>
      </c>
      <c r="AF340" s="338">
        <v>0.72399999999999998</v>
      </c>
      <c r="AG340" s="332">
        <v>13.92</v>
      </c>
      <c r="AH340" s="332">
        <v>3.04</v>
      </c>
      <c r="AI340" s="336">
        <v>23.8</v>
      </c>
      <c r="AJ340" s="338">
        <v>-0.495</v>
      </c>
      <c r="AK340" s="336">
        <v>13.8</v>
      </c>
      <c r="AL340" s="331" t="s">
        <v>8328</v>
      </c>
      <c r="AM340" s="331" t="s">
        <v>8329</v>
      </c>
      <c r="AN340" s="332">
        <v>55.44</v>
      </c>
      <c r="AO340" s="332">
        <v>63.04</v>
      </c>
      <c r="AP340" s="332">
        <v>125</v>
      </c>
    </row>
    <row r="341" spans="1:42" ht="409.5">
      <c r="A341" s="329">
        <v>44712</v>
      </c>
      <c r="B341" s="330" t="s">
        <v>3780</v>
      </c>
      <c r="C341" s="330" t="s">
        <v>60</v>
      </c>
      <c r="D341" s="331" t="s">
        <v>61</v>
      </c>
      <c r="E341" s="331" t="s">
        <v>67</v>
      </c>
      <c r="F341" s="332">
        <v>937.39</v>
      </c>
      <c r="G341" s="330" t="s">
        <v>3781</v>
      </c>
      <c r="H341" s="330" t="s">
        <v>3782</v>
      </c>
      <c r="I341" s="331" t="s">
        <v>3783</v>
      </c>
      <c r="J341" s="329">
        <v>44712</v>
      </c>
      <c r="K341" s="333" t="s">
        <v>491</v>
      </c>
      <c r="L341" s="329">
        <v>44818</v>
      </c>
      <c r="M341" s="335" t="s">
        <v>13000</v>
      </c>
      <c r="N341" s="335" t="s">
        <v>13001</v>
      </c>
      <c r="O341" s="335" t="s">
        <v>13002</v>
      </c>
      <c r="P341" s="341" t="s">
        <v>60</v>
      </c>
      <c r="Q341" s="331" t="s">
        <v>12677</v>
      </c>
      <c r="R341" s="333" t="s">
        <v>13003</v>
      </c>
      <c r="S341" s="333" t="s">
        <v>9020</v>
      </c>
      <c r="T341" s="331" t="s">
        <v>6921</v>
      </c>
      <c r="U341" s="331" t="s">
        <v>12010</v>
      </c>
      <c r="V341" s="335" t="s">
        <v>13004</v>
      </c>
      <c r="W341" s="333" t="s">
        <v>13005</v>
      </c>
      <c r="X341" s="340">
        <v>3758.5</v>
      </c>
      <c r="Y341" s="335" t="s">
        <v>13006</v>
      </c>
      <c r="Z341" s="339" t="s">
        <v>13007</v>
      </c>
      <c r="AA341" s="330" t="s">
        <v>8665</v>
      </c>
      <c r="AB341" s="332">
        <v>10.24</v>
      </c>
      <c r="AC341" s="332">
        <v>3.18</v>
      </c>
      <c r="AD341" s="332">
        <v>24.62</v>
      </c>
      <c r="AE341" s="332">
        <v>57.07</v>
      </c>
      <c r="AF341" s="332">
        <v>8.89</v>
      </c>
      <c r="AG341" s="332">
        <v>907.04</v>
      </c>
      <c r="AH341" s="332">
        <v>634.54</v>
      </c>
      <c r="AI341" s="336">
        <v>94.8</v>
      </c>
      <c r="AJ341" s="336">
        <v>55.7</v>
      </c>
      <c r="AK341" s="336">
        <v>507.3</v>
      </c>
      <c r="AL341" s="331" t="s">
        <v>8328</v>
      </c>
      <c r="AM341" s="331" t="s">
        <v>8329</v>
      </c>
      <c r="AN341" s="332">
        <v>55.24</v>
      </c>
      <c r="AO341" s="332">
        <v>59.66</v>
      </c>
      <c r="AP341" s="332">
        <v>56.94</v>
      </c>
    </row>
    <row r="342" spans="1:42" ht="409.5">
      <c r="A342" s="329">
        <v>44243</v>
      </c>
      <c r="B342" s="330" t="s">
        <v>3784</v>
      </c>
      <c r="C342" s="330" t="s">
        <v>60</v>
      </c>
      <c r="D342" s="331" t="s">
        <v>61</v>
      </c>
      <c r="E342" s="331" t="s">
        <v>67</v>
      </c>
      <c r="F342" s="332">
        <v>337.62</v>
      </c>
      <c r="G342" s="330" t="s">
        <v>3785</v>
      </c>
      <c r="H342" s="330" t="s">
        <v>3786</v>
      </c>
      <c r="I342" s="331" t="s">
        <v>3787</v>
      </c>
      <c r="J342" s="329">
        <v>44243</v>
      </c>
      <c r="K342" s="333" t="s">
        <v>491</v>
      </c>
      <c r="L342" s="329">
        <v>44348</v>
      </c>
      <c r="M342" s="335" t="s">
        <v>13008</v>
      </c>
      <c r="N342" s="335" t="s">
        <v>60</v>
      </c>
      <c r="O342" s="335" t="s">
        <v>60</v>
      </c>
      <c r="P342" s="341" t="s">
        <v>60</v>
      </c>
      <c r="Q342" s="331" t="s">
        <v>10291</v>
      </c>
      <c r="R342" s="339" t="s">
        <v>13009</v>
      </c>
      <c r="S342" s="333" t="s">
        <v>13010</v>
      </c>
      <c r="T342" s="331" t="s">
        <v>6921</v>
      </c>
      <c r="U342" s="331" t="s">
        <v>11848</v>
      </c>
      <c r="V342" s="335" t="s">
        <v>13011</v>
      </c>
      <c r="W342" s="333" t="s">
        <v>10941</v>
      </c>
      <c r="X342" s="340">
        <v>76070.8</v>
      </c>
      <c r="Y342" s="335" t="s">
        <v>13012</v>
      </c>
      <c r="Z342" s="339" t="s">
        <v>13013</v>
      </c>
      <c r="AA342" s="330" t="s">
        <v>13014</v>
      </c>
      <c r="AB342" s="332">
        <v>75.650000000000006</v>
      </c>
      <c r="AC342" s="338">
        <v>0.93</v>
      </c>
      <c r="AD342" s="341" t="s">
        <v>60</v>
      </c>
      <c r="AE342" s="341" t="s">
        <v>60</v>
      </c>
      <c r="AF342" s="341" t="s">
        <v>60</v>
      </c>
      <c r="AG342" s="341" t="s">
        <v>60</v>
      </c>
      <c r="AH342" s="332">
        <v>337.62</v>
      </c>
      <c r="AI342" s="336">
        <v>518.5</v>
      </c>
      <c r="AJ342" s="336">
        <v>39.6</v>
      </c>
      <c r="AK342" s="336">
        <v>1722.8</v>
      </c>
      <c r="AL342" s="331" t="s">
        <v>8328</v>
      </c>
      <c r="AM342" s="331" t="s">
        <v>8329</v>
      </c>
      <c r="AN342" s="332">
        <v>55.23</v>
      </c>
      <c r="AO342" s="332">
        <v>55.54</v>
      </c>
      <c r="AP342" s="332">
        <v>63.28</v>
      </c>
    </row>
    <row r="343" spans="1:42" ht="409.5">
      <c r="A343" s="329">
        <v>44714</v>
      </c>
      <c r="B343" s="330" t="s">
        <v>3788</v>
      </c>
      <c r="C343" s="330" t="s">
        <v>60</v>
      </c>
      <c r="D343" s="331" t="s">
        <v>61</v>
      </c>
      <c r="E343" s="331" t="s">
        <v>733</v>
      </c>
      <c r="F343" s="332">
        <v>2958.31</v>
      </c>
      <c r="G343" s="330" t="s">
        <v>3789</v>
      </c>
      <c r="H343" s="330" t="s">
        <v>3790</v>
      </c>
      <c r="I343" s="331" t="s">
        <v>3791</v>
      </c>
      <c r="J343" s="329">
        <v>44714</v>
      </c>
      <c r="K343" s="333" t="s">
        <v>491</v>
      </c>
      <c r="L343" s="334" t="s">
        <v>60</v>
      </c>
      <c r="M343" s="335" t="s">
        <v>13015</v>
      </c>
      <c r="N343" s="335" t="s">
        <v>60</v>
      </c>
      <c r="O343" s="335" t="s">
        <v>13016</v>
      </c>
      <c r="P343" s="341" t="s">
        <v>60</v>
      </c>
      <c r="Q343" s="331" t="s">
        <v>9961</v>
      </c>
      <c r="R343" s="339" t="s">
        <v>13017</v>
      </c>
      <c r="S343" s="333" t="s">
        <v>13018</v>
      </c>
      <c r="T343" s="331" t="s">
        <v>6917</v>
      </c>
      <c r="U343" s="331" t="s">
        <v>11848</v>
      </c>
      <c r="V343" s="335" t="s">
        <v>13019</v>
      </c>
      <c r="W343" s="333" t="s">
        <v>13020</v>
      </c>
      <c r="X343" s="330" t="s">
        <v>60</v>
      </c>
      <c r="Y343" s="335" t="s">
        <v>13021</v>
      </c>
      <c r="Z343" s="333" t="s">
        <v>9903</v>
      </c>
      <c r="AA343" s="330" t="s">
        <v>60</v>
      </c>
      <c r="AB343" s="332">
        <v>4.17</v>
      </c>
      <c r="AC343" s="338">
        <v>0.32700000000000001</v>
      </c>
      <c r="AD343" s="332">
        <v>7.35</v>
      </c>
      <c r="AE343" s="332">
        <v>12.66</v>
      </c>
      <c r="AF343" s="338">
        <v>0.58199999999999996</v>
      </c>
      <c r="AG343" s="332">
        <v>2325.39</v>
      </c>
      <c r="AH343" s="332">
        <v>289.10000000000002</v>
      </c>
      <c r="AI343" s="336">
        <v>3863</v>
      </c>
      <c r="AJ343" s="336">
        <v>76.3</v>
      </c>
      <c r="AK343" s="336">
        <v>4166.8999999999996</v>
      </c>
      <c r="AL343" s="331" t="s">
        <v>8328</v>
      </c>
      <c r="AM343" s="331" t="s">
        <v>8329</v>
      </c>
      <c r="AN343" s="332">
        <v>55.17</v>
      </c>
      <c r="AO343" s="332">
        <v>55.17</v>
      </c>
      <c r="AP343" s="332">
        <v>155.68</v>
      </c>
    </row>
    <row r="344" spans="1:42" ht="135">
      <c r="A344" s="329">
        <v>44839</v>
      </c>
      <c r="B344" s="330" t="s">
        <v>9107</v>
      </c>
      <c r="C344" s="330" t="s">
        <v>9108</v>
      </c>
      <c r="D344" s="331" t="s">
        <v>61</v>
      </c>
      <c r="E344" s="331" t="s">
        <v>77</v>
      </c>
      <c r="F344" s="332">
        <v>37.33</v>
      </c>
      <c r="G344" s="330" t="s">
        <v>3793</v>
      </c>
      <c r="H344" s="330" t="s">
        <v>60</v>
      </c>
      <c r="I344" s="331" t="s">
        <v>3794</v>
      </c>
      <c r="J344" s="329">
        <v>44839</v>
      </c>
      <c r="K344" s="333" t="s">
        <v>491</v>
      </c>
      <c r="L344" s="334" t="s">
        <v>60</v>
      </c>
      <c r="M344" s="335" t="s">
        <v>9109</v>
      </c>
      <c r="N344" s="335" t="s">
        <v>9110</v>
      </c>
      <c r="O344" s="335" t="s">
        <v>9111</v>
      </c>
      <c r="P344" s="336">
        <v>31.4</v>
      </c>
      <c r="Q344" s="331" t="s">
        <v>9112</v>
      </c>
      <c r="R344" s="339" t="s">
        <v>9113</v>
      </c>
      <c r="S344" s="333" t="s">
        <v>8742</v>
      </c>
      <c r="T344" s="331" t="s">
        <v>6917</v>
      </c>
      <c r="U344" s="331" t="s">
        <v>492</v>
      </c>
      <c r="V344" s="335" t="s">
        <v>9114</v>
      </c>
      <c r="W344" s="333" t="s">
        <v>8576</v>
      </c>
      <c r="X344" s="330" t="s">
        <v>60</v>
      </c>
      <c r="Y344" s="335" t="s">
        <v>60</v>
      </c>
      <c r="Z344" s="333" t="s">
        <v>60</v>
      </c>
      <c r="AA344" s="330" t="s">
        <v>60</v>
      </c>
      <c r="AB344" s="332">
        <v>11.8</v>
      </c>
      <c r="AC344" s="332">
        <v>1.98</v>
      </c>
      <c r="AD344" s="332">
        <v>6.79</v>
      </c>
      <c r="AE344" s="332">
        <v>8.6300000000000008</v>
      </c>
      <c r="AF344" s="338">
        <v>0.52900000000000003</v>
      </c>
      <c r="AG344" s="332">
        <v>31.73</v>
      </c>
      <c r="AH344" s="332">
        <v>30.66</v>
      </c>
      <c r="AI344" s="336">
        <v>64</v>
      </c>
      <c r="AJ344" s="332">
        <v>2.4</v>
      </c>
      <c r="AK344" s="336">
        <v>55.4</v>
      </c>
      <c r="AL344" s="331" t="s">
        <v>8328</v>
      </c>
      <c r="AM344" s="331" t="s">
        <v>8329</v>
      </c>
      <c r="AN344" s="332">
        <v>54.88</v>
      </c>
      <c r="AO344" s="332">
        <v>54.88</v>
      </c>
      <c r="AP344" s="332">
        <v>58.04</v>
      </c>
    </row>
    <row r="345" spans="1:42" ht="191.25">
      <c r="A345" s="329">
        <v>43913</v>
      </c>
      <c r="B345" s="330" t="s">
        <v>3795</v>
      </c>
      <c r="C345" s="330" t="s">
        <v>60</v>
      </c>
      <c r="D345" s="331" t="s">
        <v>61</v>
      </c>
      <c r="E345" s="331" t="s">
        <v>67</v>
      </c>
      <c r="F345" s="332">
        <v>746.89</v>
      </c>
      <c r="G345" s="330" t="s">
        <v>3796</v>
      </c>
      <c r="H345" s="330" t="s">
        <v>60</v>
      </c>
      <c r="I345" s="331" t="s">
        <v>3797</v>
      </c>
      <c r="J345" s="329">
        <v>43913</v>
      </c>
      <c r="K345" s="333" t="s">
        <v>491</v>
      </c>
      <c r="L345" s="329">
        <v>44013</v>
      </c>
      <c r="M345" s="335" t="s">
        <v>13022</v>
      </c>
      <c r="N345" s="335" t="s">
        <v>60</v>
      </c>
      <c r="O345" s="335" t="s">
        <v>60</v>
      </c>
      <c r="P345" s="341" t="s">
        <v>60</v>
      </c>
      <c r="Q345" s="331" t="s">
        <v>10015</v>
      </c>
      <c r="R345" s="333" t="s">
        <v>10016</v>
      </c>
      <c r="S345" s="333" t="s">
        <v>8923</v>
      </c>
      <c r="T345" s="331" t="s">
        <v>6921</v>
      </c>
      <c r="U345" s="331" t="s">
        <v>11848</v>
      </c>
      <c r="V345" s="335" t="s">
        <v>13023</v>
      </c>
      <c r="W345" s="333" t="s">
        <v>13024</v>
      </c>
      <c r="X345" s="340">
        <v>5027.3999999999996</v>
      </c>
      <c r="Y345" s="335" t="s">
        <v>60</v>
      </c>
      <c r="Z345" s="333" t="s">
        <v>60</v>
      </c>
      <c r="AA345" s="330" t="s">
        <v>60</v>
      </c>
      <c r="AB345" s="332">
        <v>14.11</v>
      </c>
      <c r="AC345" s="338">
        <v>0.88700000000000001</v>
      </c>
      <c r="AD345" s="332">
        <v>2.84</v>
      </c>
      <c r="AE345" s="332">
        <v>6.67</v>
      </c>
      <c r="AF345" s="332">
        <v>1.57</v>
      </c>
      <c r="AG345" s="332">
        <v>746.89</v>
      </c>
      <c r="AH345" s="332">
        <v>707.99</v>
      </c>
      <c r="AI345" s="341" t="s">
        <v>60</v>
      </c>
      <c r="AJ345" s="341" t="s">
        <v>60</v>
      </c>
      <c r="AK345" s="341" t="s">
        <v>60</v>
      </c>
      <c r="AL345" s="331" t="s">
        <v>8328</v>
      </c>
      <c r="AM345" s="331" t="s">
        <v>8329</v>
      </c>
      <c r="AN345" s="332">
        <v>54.71</v>
      </c>
      <c r="AO345" s="332">
        <v>33.85</v>
      </c>
      <c r="AP345" s="332">
        <v>-4.09</v>
      </c>
    </row>
    <row r="346" spans="1:42" ht="180">
      <c r="A346" s="329">
        <v>44264</v>
      </c>
      <c r="B346" s="330" t="s">
        <v>3798</v>
      </c>
      <c r="C346" s="330" t="s">
        <v>60</v>
      </c>
      <c r="D346" s="331" t="s">
        <v>61</v>
      </c>
      <c r="E346" s="331" t="s">
        <v>67</v>
      </c>
      <c r="F346" s="332">
        <v>22.3</v>
      </c>
      <c r="G346" s="330" t="s">
        <v>3799</v>
      </c>
      <c r="H346" s="330" t="s">
        <v>60</v>
      </c>
      <c r="I346" s="331" t="s">
        <v>3800</v>
      </c>
      <c r="J346" s="329">
        <v>44264</v>
      </c>
      <c r="K346" s="333" t="s">
        <v>491</v>
      </c>
      <c r="L346" s="329">
        <v>44594</v>
      </c>
      <c r="M346" s="335" t="s">
        <v>13025</v>
      </c>
      <c r="N346" s="335" t="s">
        <v>60</v>
      </c>
      <c r="O346" s="335" t="s">
        <v>60</v>
      </c>
      <c r="P346" s="341" t="s">
        <v>60</v>
      </c>
      <c r="Q346" s="331" t="s">
        <v>8633</v>
      </c>
      <c r="R346" s="333" t="s">
        <v>13026</v>
      </c>
      <c r="S346" s="333" t="s">
        <v>10700</v>
      </c>
      <c r="T346" s="331" t="s">
        <v>6921</v>
      </c>
      <c r="U346" s="331" t="s">
        <v>11848</v>
      </c>
      <c r="V346" s="335" t="s">
        <v>13027</v>
      </c>
      <c r="W346" s="333" t="s">
        <v>8473</v>
      </c>
      <c r="X346" s="340">
        <v>4129.3</v>
      </c>
      <c r="Y346" s="335" t="s">
        <v>60</v>
      </c>
      <c r="Z346" s="333" t="s">
        <v>60</v>
      </c>
      <c r="AA346" s="330" t="s">
        <v>60</v>
      </c>
      <c r="AB346" s="341" t="s">
        <v>60</v>
      </c>
      <c r="AC346" s="341" t="s">
        <v>60</v>
      </c>
      <c r="AD346" s="341" t="s">
        <v>60</v>
      </c>
      <c r="AE346" s="341" t="s">
        <v>60</v>
      </c>
      <c r="AF346" s="341" t="s">
        <v>60</v>
      </c>
      <c r="AG346" s="341" t="s">
        <v>60</v>
      </c>
      <c r="AH346" s="332">
        <v>22.3</v>
      </c>
      <c r="AI346" s="341" t="s">
        <v>60</v>
      </c>
      <c r="AJ346" s="341" t="s">
        <v>60</v>
      </c>
      <c r="AK346" s="341" t="s">
        <v>60</v>
      </c>
      <c r="AL346" s="331" t="s">
        <v>8328</v>
      </c>
      <c r="AM346" s="331" t="s">
        <v>8329</v>
      </c>
      <c r="AN346" s="332">
        <v>54.55</v>
      </c>
      <c r="AO346" s="332">
        <v>54.55</v>
      </c>
      <c r="AP346" s="332">
        <v>50.89</v>
      </c>
    </row>
    <row r="347" spans="1:42" ht="225">
      <c r="A347" s="329">
        <v>44151</v>
      </c>
      <c r="B347" s="330" t="s">
        <v>3801</v>
      </c>
      <c r="C347" s="330" t="s">
        <v>60</v>
      </c>
      <c r="D347" s="331" t="s">
        <v>61</v>
      </c>
      <c r="E347" s="331" t="s">
        <v>77</v>
      </c>
      <c r="F347" s="332">
        <v>59.52</v>
      </c>
      <c r="G347" s="330" t="s">
        <v>3802</v>
      </c>
      <c r="H347" s="330" t="s">
        <v>3803</v>
      </c>
      <c r="I347" s="331" t="s">
        <v>3804</v>
      </c>
      <c r="J347" s="329">
        <v>44151</v>
      </c>
      <c r="K347" s="333" t="s">
        <v>491</v>
      </c>
      <c r="L347" s="334" t="s">
        <v>60</v>
      </c>
      <c r="M347" s="335" t="s">
        <v>13028</v>
      </c>
      <c r="N347" s="335" t="s">
        <v>60</v>
      </c>
      <c r="O347" s="335" t="s">
        <v>60</v>
      </c>
      <c r="P347" s="341" t="s">
        <v>60</v>
      </c>
      <c r="Q347" s="331" t="s">
        <v>9474</v>
      </c>
      <c r="R347" s="339" t="s">
        <v>13029</v>
      </c>
      <c r="S347" s="333" t="s">
        <v>13030</v>
      </c>
      <c r="T347" s="331" t="s">
        <v>6915</v>
      </c>
      <c r="U347" s="331" t="s">
        <v>11848</v>
      </c>
      <c r="V347" s="335" t="s">
        <v>13031</v>
      </c>
      <c r="W347" s="333" t="s">
        <v>13032</v>
      </c>
      <c r="X347" s="330" t="s">
        <v>60</v>
      </c>
      <c r="Y347" s="335" t="s">
        <v>13033</v>
      </c>
      <c r="Z347" s="333" t="s">
        <v>13034</v>
      </c>
      <c r="AA347" s="330" t="s">
        <v>60</v>
      </c>
      <c r="AB347" s="332">
        <v>11.88</v>
      </c>
      <c r="AC347" s="332">
        <v>2.23</v>
      </c>
      <c r="AD347" s="332">
        <v>5.9</v>
      </c>
      <c r="AE347" s="332">
        <v>7.37</v>
      </c>
      <c r="AF347" s="338">
        <v>0.872</v>
      </c>
      <c r="AG347" s="332">
        <v>76.7</v>
      </c>
      <c r="AH347" s="332">
        <v>101.83</v>
      </c>
      <c r="AI347" s="336">
        <v>89.2</v>
      </c>
      <c r="AJ347" s="332">
        <v>8.69</v>
      </c>
      <c r="AK347" s="336">
        <v>74.900000000000006</v>
      </c>
      <c r="AL347" s="331" t="s">
        <v>8328</v>
      </c>
      <c r="AM347" s="331" t="s">
        <v>8329</v>
      </c>
      <c r="AN347" s="332">
        <v>54.55</v>
      </c>
      <c r="AO347" s="332">
        <v>53.61</v>
      </c>
      <c r="AP347" s="332">
        <v>60.38</v>
      </c>
    </row>
    <row r="348" spans="1:42" ht="409.5">
      <c r="A348" s="329">
        <v>44340</v>
      </c>
      <c r="B348" s="330" t="s">
        <v>970</v>
      </c>
      <c r="C348" s="330" t="s">
        <v>60</v>
      </c>
      <c r="D348" s="331" t="s">
        <v>61</v>
      </c>
      <c r="E348" s="331" t="s">
        <v>67</v>
      </c>
      <c r="F348" s="332">
        <v>201.78</v>
      </c>
      <c r="G348" s="330" t="s">
        <v>971</v>
      </c>
      <c r="H348" s="330" t="s">
        <v>972</v>
      </c>
      <c r="I348" s="331" t="s">
        <v>973</v>
      </c>
      <c r="J348" s="329">
        <v>44340</v>
      </c>
      <c r="K348" s="333" t="s">
        <v>491</v>
      </c>
      <c r="L348" s="329">
        <v>44474</v>
      </c>
      <c r="M348" s="335" t="s">
        <v>8968</v>
      </c>
      <c r="N348" s="335" t="s">
        <v>60</v>
      </c>
      <c r="O348" s="335" t="s">
        <v>60</v>
      </c>
      <c r="P348" s="341" t="s">
        <v>60</v>
      </c>
      <c r="Q348" s="331" t="s">
        <v>8331</v>
      </c>
      <c r="R348" s="333" t="s">
        <v>8969</v>
      </c>
      <c r="S348" s="333" t="s">
        <v>8678</v>
      </c>
      <c r="T348" s="331" t="s">
        <v>6921</v>
      </c>
      <c r="U348" s="331" t="s">
        <v>492</v>
      </c>
      <c r="V348" s="335" t="s">
        <v>8970</v>
      </c>
      <c r="W348" s="333" t="s">
        <v>8971</v>
      </c>
      <c r="X348" s="340">
        <v>190.4</v>
      </c>
      <c r="Y348" s="335" t="s">
        <v>8972</v>
      </c>
      <c r="Z348" s="339" t="s">
        <v>8973</v>
      </c>
      <c r="AA348" s="330" t="s">
        <v>8974</v>
      </c>
      <c r="AB348" s="341" t="s">
        <v>60</v>
      </c>
      <c r="AC348" s="332">
        <v>3.3</v>
      </c>
      <c r="AD348" s="341" t="s">
        <v>60</v>
      </c>
      <c r="AE348" s="341" t="s">
        <v>60</v>
      </c>
      <c r="AF348" s="332">
        <v>6.22</v>
      </c>
      <c r="AG348" s="332">
        <v>201.78</v>
      </c>
      <c r="AH348" s="332">
        <v>184.24</v>
      </c>
      <c r="AI348" s="336">
        <v>38.1</v>
      </c>
      <c r="AJ348" s="336">
        <v>-43.6</v>
      </c>
      <c r="AK348" s="341" t="s">
        <v>60</v>
      </c>
      <c r="AL348" s="331" t="s">
        <v>8328</v>
      </c>
      <c r="AM348" s="331" t="s">
        <v>8329</v>
      </c>
      <c r="AN348" s="332">
        <v>54.38</v>
      </c>
      <c r="AO348" s="332">
        <v>63.18</v>
      </c>
      <c r="AP348" s="332">
        <v>43.1</v>
      </c>
    </row>
    <row r="349" spans="1:42" ht="292.5">
      <c r="A349" s="329">
        <v>44588</v>
      </c>
      <c r="B349" s="330" t="s">
        <v>3805</v>
      </c>
      <c r="C349" s="330" t="s">
        <v>60</v>
      </c>
      <c r="D349" s="331" t="s">
        <v>61</v>
      </c>
      <c r="E349" s="331" t="s">
        <v>67</v>
      </c>
      <c r="F349" s="332">
        <v>93.73</v>
      </c>
      <c r="G349" s="330" t="s">
        <v>3806</v>
      </c>
      <c r="H349" s="330" t="s">
        <v>3807</v>
      </c>
      <c r="I349" s="331" t="s">
        <v>3808</v>
      </c>
      <c r="J349" s="329">
        <v>44588</v>
      </c>
      <c r="K349" s="333" t="s">
        <v>491</v>
      </c>
      <c r="L349" s="329">
        <v>44652</v>
      </c>
      <c r="M349" s="335" t="s">
        <v>13035</v>
      </c>
      <c r="N349" s="335" t="s">
        <v>13036</v>
      </c>
      <c r="O349" s="335" t="s">
        <v>13037</v>
      </c>
      <c r="P349" s="341" t="s">
        <v>60</v>
      </c>
      <c r="Q349" s="331" t="s">
        <v>8658</v>
      </c>
      <c r="R349" s="339" t="s">
        <v>13038</v>
      </c>
      <c r="S349" s="333" t="s">
        <v>13039</v>
      </c>
      <c r="T349" s="331" t="s">
        <v>6915</v>
      </c>
      <c r="U349" s="331" t="s">
        <v>11848</v>
      </c>
      <c r="V349" s="335" t="s">
        <v>13040</v>
      </c>
      <c r="W349" s="333" t="s">
        <v>9832</v>
      </c>
      <c r="X349" s="340">
        <v>311.89999999999998</v>
      </c>
      <c r="Y349" s="335" t="s">
        <v>13041</v>
      </c>
      <c r="Z349" s="339" t="s">
        <v>13042</v>
      </c>
      <c r="AA349" s="330" t="s">
        <v>60</v>
      </c>
      <c r="AB349" s="332">
        <v>33.31</v>
      </c>
      <c r="AC349" s="332">
        <v>3.42</v>
      </c>
      <c r="AD349" s="332">
        <v>7.34</v>
      </c>
      <c r="AE349" s="332">
        <v>12.16</v>
      </c>
      <c r="AF349" s="338">
        <v>0.91500000000000004</v>
      </c>
      <c r="AG349" s="332">
        <v>93.73</v>
      </c>
      <c r="AH349" s="332">
        <v>106.43</v>
      </c>
      <c r="AI349" s="336">
        <v>113.7</v>
      </c>
      <c r="AJ349" s="332">
        <v>2.93</v>
      </c>
      <c r="AK349" s="336">
        <v>111</v>
      </c>
      <c r="AL349" s="331" t="s">
        <v>8328</v>
      </c>
      <c r="AM349" s="331" t="s">
        <v>8329</v>
      </c>
      <c r="AN349" s="332">
        <v>54.32</v>
      </c>
      <c r="AO349" s="332">
        <v>44.51</v>
      </c>
      <c r="AP349" s="332">
        <v>50.6</v>
      </c>
    </row>
    <row r="350" spans="1:42" ht="292.5">
      <c r="A350" s="329">
        <v>43977</v>
      </c>
      <c r="B350" s="330" t="s">
        <v>3809</v>
      </c>
      <c r="C350" s="330" t="s">
        <v>60</v>
      </c>
      <c r="D350" s="331" t="s">
        <v>61</v>
      </c>
      <c r="E350" s="331" t="s">
        <v>67</v>
      </c>
      <c r="F350" s="332">
        <v>57.36</v>
      </c>
      <c r="G350" s="330" t="s">
        <v>3810</v>
      </c>
      <c r="H350" s="330" t="s">
        <v>3811</v>
      </c>
      <c r="I350" s="331" t="s">
        <v>3812</v>
      </c>
      <c r="J350" s="329">
        <v>43977</v>
      </c>
      <c r="K350" s="333" t="s">
        <v>491</v>
      </c>
      <c r="L350" s="329">
        <v>44048</v>
      </c>
      <c r="M350" s="335" t="s">
        <v>13043</v>
      </c>
      <c r="N350" s="335" t="s">
        <v>60</v>
      </c>
      <c r="O350" s="335" t="s">
        <v>60</v>
      </c>
      <c r="P350" s="341" t="s">
        <v>60</v>
      </c>
      <c r="Q350" s="331" t="s">
        <v>10184</v>
      </c>
      <c r="R350" s="339" t="s">
        <v>13044</v>
      </c>
      <c r="S350" s="333" t="s">
        <v>8800</v>
      </c>
      <c r="T350" s="331" t="s">
        <v>6921</v>
      </c>
      <c r="U350" s="331" t="s">
        <v>11848</v>
      </c>
      <c r="V350" s="335" t="s">
        <v>13045</v>
      </c>
      <c r="W350" s="333" t="s">
        <v>12003</v>
      </c>
      <c r="X350" s="330" t="s">
        <v>60</v>
      </c>
      <c r="Y350" s="335" t="s">
        <v>13046</v>
      </c>
      <c r="Z350" s="333" t="s">
        <v>13047</v>
      </c>
      <c r="AA350" s="330" t="s">
        <v>60</v>
      </c>
      <c r="AB350" s="341" t="s">
        <v>60</v>
      </c>
      <c r="AC350" s="338">
        <v>0.377</v>
      </c>
      <c r="AD350" s="341" t="s">
        <v>60</v>
      </c>
      <c r="AE350" s="341" t="s">
        <v>60</v>
      </c>
      <c r="AF350" s="338">
        <v>1.9E-2</v>
      </c>
      <c r="AG350" s="332">
        <v>6.27</v>
      </c>
      <c r="AH350" s="332">
        <v>46.97</v>
      </c>
      <c r="AI350" s="341" t="s">
        <v>60</v>
      </c>
      <c r="AJ350" s="341" t="s">
        <v>60</v>
      </c>
      <c r="AK350" s="341" t="s">
        <v>60</v>
      </c>
      <c r="AL350" s="331" t="s">
        <v>8328</v>
      </c>
      <c r="AM350" s="331" t="s">
        <v>8329</v>
      </c>
      <c r="AN350" s="332">
        <v>54.17</v>
      </c>
      <c r="AO350" s="332">
        <v>131.25</v>
      </c>
      <c r="AP350" s="332">
        <v>92.21</v>
      </c>
    </row>
    <row r="351" spans="1:42" ht="409.5">
      <c r="A351" s="329">
        <v>44449</v>
      </c>
      <c r="B351" s="330" t="s">
        <v>3813</v>
      </c>
      <c r="C351" s="330" t="s">
        <v>60</v>
      </c>
      <c r="D351" s="331" t="s">
        <v>61</v>
      </c>
      <c r="E351" s="331" t="s">
        <v>67</v>
      </c>
      <c r="F351" s="332">
        <v>1463.72</v>
      </c>
      <c r="G351" s="330" t="s">
        <v>3814</v>
      </c>
      <c r="H351" s="330" t="s">
        <v>3815</v>
      </c>
      <c r="I351" s="331" t="s">
        <v>3816</v>
      </c>
      <c r="J351" s="329">
        <v>44449</v>
      </c>
      <c r="K351" s="333" t="s">
        <v>491</v>
      </c>
      <c r="L351" s="329">
        <v>44523</v>
      </c>
      <c r="M351" s="335" t="s">
        <v>13048</v>
      </c>
      <c r="N351" s="335" t="s">
        <v>60</v>
      </c>
      <c r="O351" s="335" t="s">
        <v>60</v>
      </c>
      <c r="P351" s="341" t="s">
        <v>60</v>
      </c>
      <c r="Q351" s="331" t="s">
        <v>9507</v>
      </c>
      <c r="R351" s="339" t="s">
        <v>13049</v>
      </c>
      <c r="S351" s="333" t="s">
        <v>13050</v>
      </c>
      <c r="T351" s="331" t="s">
        <v>6921</v>
      </c>
      <c r="U351" s="331" t="s">
        <v>11848</v>
      </c>
      <c r="V351" s="335" t="s">
        <v>13051</v>
      </c>
      <c r="W351" s="333" t="s">
        <v>13052</v>
      </c>
      <c r="X351" s="330" t="s">
        <v>60</v>
      </c>
      <c r="Y351" s="335" t="s">
        <v>9513</v>
      </c>
      <c r="Z351" s="339" t="s">
        <v>13053</v>
      </c>
      <c r="AA351" s="330" t="s">
        <v>8665</v>
      </c>
      <c r="AB351" s="332">
        <v>28.32</v>
      </c>
      <c r="AC351" s="332">
        <v>3.04</v>
      </c>
      <c r="AD351" s="332">
        <v>15.84</v>
      </c>
      <c r="AE351" s="332">
        <v>21.33</v>
      </c>
      <c r="AF351" s="338">
        <v>0.44</v>
      </c>
      <c r="AG351" s="332">
        <v>1399.8</v>
      </c>
      <c r="AH351" s="332">
        <v>1313.43</v>
      </c>
      <c r="AI351" s="336">
        <v>3475.2</v>
      </c>
      <c r="AJ351" s="336">
        <v>58.5</v>
      </c>
      <c r="AK351" s="341" t="s">
        <v>60</v>
      </c>
      <c r="AL351" s="331" t="s">
        <v>8328</v>
      </c>
      <c r="AM351" s="331" t="s">
        <v>8329</v>
      </c>
      <c r="AN351" s="332">
        <v>54.05</v>
      </c>
      <c r="AO351" s="332">
        <v>47.01</v>
      </c>
      <c r="AP351" s="332">
        <v>51.44</v>
      </c>
    </row>
    <row r="352" spans="1:42" ht="409.5">
      <c r="A352" s="329">
        <v>44861</v>
      </c>
      <c r="B352" s="330" t="s">
        <v>974</v>
      </c>
      <c r="C352" s="330" t="s">
        <v>975</v>
      </c>
      <c r="D352" s="331" t="s">
        <v>61</v>
      </c>
      <c r="E352" s="331" t="s">
        <v>77</v>
      </c>
      <c r="F352" s="332">
        <v>5184.74</v>
      </c>
      <c r="G352" s="330" t="s">
        <v>976</v>
      </c>
      <c r="H352" s="330" t="s">
        <v>977</v>
      </c>
      <c r="I352" s="331" t="s">
        <v>978</v>
      </c>
      <c r="J352" s="329">
        <v>44861</v>
      </c>
      <c r="K352" s="333" t="s">
        <v>491</v>
      </c>
      <c r="L352" s="334" t="s">
        <v>60</v>
      </c>
      <c r="M352" s="335" t="s">
        <v>8864</v>
      </c>
      <c r="N352" s="335" t="s">
        <v>8865</v>
      </c>
      <c r="O352" s="335" t="s">
        <v>8866</v>
      </c>
      <c r="P352" s="336">
        <v>3790.3</v>
      </c>
      <c r="Q352" s="331" t="s">
        <v>8356</v>
      </c>
      <c r="R352" s="339" t="s">
        <v>8867</v>
      </c>
      <c r="S352" s="333" t="s">
        <v>8868</v>
      </c>
      <c r="T352" s="331" t="s">
        <v>6921</v>
      </c>
      <c r="U352" s="331" t="s">
        <v>492</v>
      </c>
      <c r="V352" s="335" t="s">
        <v>8869</v>
      </c>
      <c r="W352" s="339" t="s">
        <v>8870</v>
      </c>
      <c r="X352" s="340">
        <v>8369.5</v>
      </c>
      <c r="Y352" s="335" t="s">
        <v>8871</v>
      </c>
      <c r="Z352" s="339" t="s">
        <v>8872</v>
      </c>
      <c r="AA352" s="330" t="s">
        <v>8665</v>
      </c>
      <c r="AB352" s="332">
        <v>240.38</v>
      </c>
      <c r="AC352" s="332">
        <v>2.14</v>
      </c>
      <c r="AD352" s="332">
        <v>13.37</v>
      </c>
      <c r="AE352" s="332">
        <v>19.64</v>
      </c>
      <c r="AF352" s="332">
        <v>2.56</v>
      </c>
      <c r="AG352" s="332">
        <v>4986.54</v>
      </c>
      <c r="AH352" s="332">
        <v>4086.54</v>
      </c>
      <c r="AI352" s="336">
        <v>1945.9</v>
      </c>
      <c r="AJ352" s="336">
        <v>17</v>
      </c>
      <c r="AK352" s="336">
        <v>4130.6000000000004</v>
      </c>
      <c r="AL352" s="331" t="s">
        <v>8328</v>
      </c>
      <c r="AM352" s="331" t="s">
        <v>8329</v>
      </c>
      <c r="AN352" s="332">
        <v>54.04</v>
      </c>
      <c r="AO352" s="332">
        <v>71.180000000000007</v>
      </c>
      <c r="AP352" s="332">
        <v>84.41</v>
      </c>
    </row>
    <row r="353" spans="1:42" ht="180">
      <c r="A353" s="329">
        <v>44851</v>
      </c>
      <c r="B353" s="330" t="s">
        <v>9276</v>
      </c>
      <c r="C353" s="330" t="s">
        <v>9277</v>
      </c>
      <c r="D353" s="331" t="s">
        <v>61</v>
      </c>
      <c r="E353" s="331" t="s">
        <v>77</v>
      </c>
      <c r="F353" s="332">
        <v>5147.8</v>
      </c>
      <c r="G353" s="330" t="s">
        <v>3818</v>
      </c>
      <c r="H353" s="330" t="s">
        <v>9278</v>
      </c>
      <c r="I353" s="331" t="s">
        <v>3820</v>
      </c>
      <c r="J353" s="329">
        <v>44851</v>
      </c>
      <c r="K353" s="333" t="s">
        <v>491</v>
      </c>
      <c r="L353" s="334" t="s">
        <v>60</v>
      </c>
      <c r="M353" s="335" t="s">
        <v>9279</v>
      </c>
      <c r="N353" s="335" t="s">
        <v>9280</v>
      </c>
      <c r="O353" s="335" t="s">
        <v>9281</v>
      </c>
      <c r="P353" s="336">
        <v>2156.9</v>
      </c>
      <c r="Q353" s="331" t="s">
        <v>9282</v>
      </c>
      <c r="R353" s="339" t="s">
        <v>9283</v>
      </c>
      <c r="S353" s="333" t="s">
        <v>8813</v>
      </c>
      <c r="T353" s="331" t="s">
        <v>6921</v>
      </c>
      <c r="U353" s="331" t="s">
        <v>492</v>
      </c>
      <c r="V353" s="335" t="s">
        <v>9284</v>
      </c>
      <c r="W353" s="333" t="s">
        <v>9285</v>
      </c>
      <c r="X353" s="330" t="s">
        <v>60</v>
      </c>
      <c r="Y353" s="335" t="s">
        <v>9286</v>
      </c>
      <c r="Z353" s="339" t="s">
        <v>9287</v>
      </c>
      <c r="AA353" s="330" t="s">
        <v>60</v>
      </c>
      <c r="AB353" s="341" t="s">
        <v>60</v>
      </c>
      <c r="AC353" s="332">
        <v>24.37</v>
      </c>
      <c r="AD353" s="332">
        <v>78.58</v>
      </c>
      <c r="AE353" s="341" t="s">
        <v>60</v>
      </c>
      <c r="AF353" s="332">
        <v>16.95</v>
      </c>
      <c r="AG353" s="332">
        <v>4847.4799999999996</v>
      </c>
      <c r="AH353" s="332">
        <v>3180.48</v>
      </c>
      <c r="AI353" s="336">
        <v>286</v>
      </c>
      <c r="AJ353" s="332">
        <v>-9.61</v>
      </c>
      <c r="AK353" s="336">
        <v>1451.2</v>
      </c>
      <c r="AL353" s="331" t="s">
        <v>8328</v>
      </c>
      <c r="AM353" s="331" t="s">
        <v>8329</v>
      </c>
      <c r="AN353" s="332">
        <v>54.03</v>
      </c>
      <c r="AO353" s="332">
        <v>47.14</v>
      </c>
      <c r="AP353" s="332">
        <v>32.32</v>
      </c>
    </row>
    <row r="354" spans="1:42" ht="409.5">
      <c r="A354" s="329">
        <v>44477</v>
      </c>
      <c r="B354" s="330" t="s">
        <v>3821</v>
      </c>
      <c r="C354" s="330" t="s">
        <v>60</v>
      </c>
      <c r="D354" s="331" t="s">
        <v>61</v>
      </c>
      <c r="E354" s="331" t="s">
        <v>67</v>
      </c>
      <c r="F354" s="332">
        <v>297.49</v>
      </c>
      <c r="G354" s="330" t="s">
        <v>3822</v>
      </c>
      <c r="H354" s="330" t="s">
        <v>3823</v>
      </c>
      <c r="I354" s="331" t="s">
        <v>3824</v>
      </c>
      <c r="J354" s="329">
        <v>44477</v>
      </c>
      <c r="K354" s="333" t="s">
        <v>491</v>
      </c>
      <c r="L354" s="329">
        <v>44790</v>
      </c>
      <c r="M354" s="335" t="s">
        <v>13054</v>
      </c>
      <c r="N354" s="335" t="s">
        <v>13055</v>
      </c>
      <c r="O354" s="335" t="s">
        <v>13056</v>
      </c>
      <c r="P354" s="341" t="s">
        <v>60</v>
      </c>
      <c r="Q354" s="331" t="s">
        <v>9874</v>
      </c>
      <c r="R354" s="333" t="s">
        <v>13057</v>
      </c>
      <c r="S354" s="333" t="s">
        <v>13058</v>
      </c>
      <c r="T354" s="331" t="s">
        <v>6921</v>
      </c>
      <c r="U354" s="331" t="s">
        <v>11848</v>
      </c>
      <c r="V354" s="335" t="s">
        <v>13059</v>
      </c>
      <c r="W354" s="333" t="s">
        <v>13060</v>
      </c>
      <c r="X354" s="330" t="s">
        <v>60</v>
      </c>
      <c r="Y354" s="335" t="s">
        <v>13061</v>
      </c>
      <c r="Z354" s="339" t="s">
        <v>13062</v>
      </c>
      <c r="AA354" s="330" t="s">
        <v>60</v>
      </c>
      <c r="AB354" s="332">
        <v>20.100000000000001</v>
      </c>
      <c r="AC354" s="338">
        <v>0.52200000000000002</v>
      </c>
      <c r="AD354" s="332">
        <v>5.89</v>
      </c>
      <c r="AE354" s="332">
        <v>8.09</v>
      </c>
      <c r="AF354" s="332">
        <v>2.65</v>
      </c>
      <c r="AG354" s="332">
        <v>309.76</v>
      </c>
      <c r="AH354" s="332">
        <v>203.03</v>
      </c>
      <c r="AI354" s="336">
        <v>118.6</v>
      </c>
      <c r="AJ354" s="336">
        <v>34</v>
      </c>
      <c r="AK354" s="336">
        <v>136.9</v>
      </c>
      <c r="AL354" s="331" t="s">
        <v>8328</v>
      </c>
      <c r="AM354" s="331" t="s">
        <v>8329</v>
      </c>
      <c r="AN354" s="332">
        <v>53.97</v>
      </c>
      <c r="AO354" s="332">
        <v>51.96</v>
      </c>
      <c r="AP354" s="332">
        <v>44.41</v>
      </c>
    </row>
    <row r="355" spans="1:42" ht="326.25">
      <c r="A355" s="329">
        <v>44648</v>
      </c>
      <c r="B355" s="330" t="s">
        <v>3825</v>
      </c>
      <c r="C355" s="330" t="s">
        <v>60</v>
      </c>
      <c r="D355" s="331" t="s">
        <v>61</v>
      </c>
      <c r="E355" s="331" t="s">
        <v>67</v>
      </c>
      <c r="F355" s="332">
        <v>431.2</v>
      </c>
      <c r="G355" s="330" t="s">
        <v>3826</v>
      </c>
      <c r="H355" s="330" t="s">
        <v>60</v>
      </c>
      <c r="I355" s="331" t="s">
        <v>3827</v>
      </c>
      <c r="J355" s="329">
        <v>44648</v>
      </c>
      <c r="K355" s="333" t="s">
        <v>491</v>
      </c>
      <c r="L355" s="329">
        <v>44712</v>
      </c>
      <c r="M355" s="335" t="s">
        <v>13063</v>
      </c>
      <c r="N355" s="335" t="s">
        <v>13064</v>
      </c>
      <c r="O355" s="335" t="s">
        <v>13065</v>
      </c>
      <c r="P355" s="341" t="s">
        <v>60</v>
      </c>
      <c r="Q355" s="331" t="s">
        <v>8360</v>
      </c>
      <c r="R355" s="333" t="s">
        <v>10508</v>
      </c>
      <c r="S355" s="333" t="s">
        <v>10335</v>
      </c>
      <c r="T355" s="331" t="s">
        <v>6921</v>
      </c>
      <c r="U355" s="331" t="s">
        <v>11848</v>
      </c>
      <c r="V355" s="335" t="s">
        <v>13066</v>
      </c>
      <c r="W355" s="333" t="s">
        <v>8815</v>
      </c>
      <c r="X355" s="340">
        <v>3088.4</v>
      </c>
      <c r="Y355" s="335" t="s">
        <v>60</v>
      </c>
      <c r="Z355" s="333" t="s">
        <v>60</v>
      </c>
      <c r="AA355" s="330" t="s">
        <v>60</v>
      </c>
      <c r="AB355" s="332">
        <v>5.22</v>
      </c>
      <c r="AC355" s="332">
        <v>1.59</v>
      </c>
      <c r="AD355" s="332">
        <v>41.33</v>
      </c>
      <c r="AE355" s="332">
        <v>106.13</v>
      </c>
      <c r="AF355" s="332">
        <v>14.16</v>
      </c>
      <c r="AG355" s="332">
        <v>407.79</v>
      </c>
      <c r="AH355" s="332">
        <v>394.94</v>
      </c>
      <c r="AI355" s="336">
        <v>35.299999999999997</v>
      </c>
      <c r="AJ355" s="336">
        <v>80.5</v>
      </c>
      <c r="AK355" s="336">
        <v>267.2</v>
      </c>
      <c r="AL355" s="331" t="s">
        <v>8328</v>
      </c>
      <c r="AM355" s="331" t="s">
        <v>8329</v>
      </c>
      <c r="AN355" s="332">
        <v>53.85</v>
      </c>
      <c r="AO355" s="332">
        <v>55.04</v>
      </c>
      <c r="AP355" s="332">
        <v>124.72</v>
      </c>
    </row>
    <row r="356" spans="1:42" ht="225">
      <c r="A356" s="329">
        <v>44622</v>
      </c>
      <c r="B356" s="330" t="s">
        <v>3828</v>
      </c>
      <c r="C356" s="330" t="s">
        <v>3829</v>
      </c>
      <c r="D356" s="331" t="s">
        <v>61</v>
      </c>
      <c r="E356" s="331" t="s">
        <v>67</v>
      </c>
      <c r="F356" s="332">
        <v>3.64</v>
      </c>
      <c r="G356" s="330" t="s">
        <v>3830</v>
      </c>
      <c r="H356" s="330" t="s">
        <v>60</v>
      </c>
      <c r="I356" s="331" t="s">
        <v>3831</v>
      </c>
      <c r="J356" s="329">
        <v>44622</v>
      </c>
      <c r="K356" s="333" t="s">
        <v>491</v>
      </c>
      <c r="L356" s="329">
        <v>44824</v>
      </c>
      <c r="M356" s="335" t="s">
        <v>13067</v>
      </c>
      <c r="N356" s="335" t="s">
        <v>13068</v>
      </c>
      <c r="O356" s="335" t="s">
        <v>13069</v>
      </c>
      <c r="P356" s="341" t="s">
        <v>60</v>
      </c>
      <c r="Q356" s="331" t="s">
        <v>8469</v>
      </c>
      <c r="R356" s="339" t="s">
        <v>13070</v>
      </c>
      <c r="S356" s="333" t="s">
        <v>8339</v>
      </c>
      <c r="T356" s="331" t="s">
        <v>6923</v>
      </c>
      <c r="U356" s="331" t="s">
        <v>11848</v>
      </c>
      <c r="V356" s="335" t="s">
        <v>13071</v>
      </c>
      <c r="W356" s="333" t="s">
        <v>8551</v>
      </c>
      <c r="X356" s="330" t="s">
        <v>60</v>
      </c>
      <c r="Y356" s="335" t="s">
        <v>60</v>
      </c>
      <c r="Z356" s="333" t="s">
        <v>60</v>
      </c>
      <c r="AA356" s="330" t="s">
        <v>60</v>
      </c>
      <c r="AB356" s="332">
        <v>16.03</v>
      </c>
      <c r="AC356" s="338">
        <v>0.98199999999999998</v>
      </c>
      <c r="AD356" s="332">
        <v>3.6</v>
      </c>
      <c r="AE356" s="332">
        <v>8.31</v>
      </c>
      <c r="AF356" s="338">
        <v>0.39</v>
      </c>
      <c r="AG356" s="332">
        <v>2.8</v>
      </c>
      <c r="AH356" s="332">
        <v>3.44</v>
      </c>
      <c r="AI356" s="332">
        <v>6.49</v>
      </c>
      <c r="AJ356" s="338">
        <v>0.14199999999999999</v>
      </c>
      <c r="AK356" s="332">
        <v>4.24</v>
      </c>
      <c r="AL356" s="331" t="s">
        <v>8328</v>
      </c>
      <c r="AM356" s="331" t="s">
        <v>8329</v>
      </c>
      <c r="AN356" s="332">
        <v>53.85</v>
      </c>
      <c r="AO356" s="332">
        <v>66.67</v>
      </c>
      <c r="AP356" s="332">
        <v>37.93</v>
      </c>
    </row>
    <row r="357" spans="1:42" ht="258.75">
      <c r="A357" s="329">
        <v>44606</v>
      </c>
      <c r="B357" s="330" t="s">
        <v>3832</v>
      </c>
      <c r="C357" s="330" t="s">
        <v>3833</v>
      </c>
      <c r="D357" s="331" t="s">
        <v>61</v>
      </c>
      <c r="E357" s="331" t="s">
        <v>67</v>
      </c>
      <c r="F357" s="332">
        <v>654.30999999999995</v>
      </c>
      <c r="G357" s="330" t="s">
        <v>3834</v>
      </c>
      <c r="H357" s="330" t="s">
        <v>60</v>
      </c>
      <c r="I357" s="331" t="s">
        <v>3835</v>
      </c>
      <c r="J357" s="329">
        <v>44606</v>
      </c>
      <c r="K357" s="333" t="s">
        <v>491</v>
      </c>
      <c r="L357" s="329">
        <v>44641</v>
      </c>
      <c r="M357" s="335" t="s">
        <v>13072</v>
      </c>
      <c r="N357" s="335" t="s">
        <v>13073</v>
      </c>
      <c r="O357" s="335" t="s">
        <v>60</v>
      </c>
      <c r="P357" s="341" t="s">
        <v>60</v>
      </c>
      <c r="Q357" s="331" t="s">
        <v>8331</v>
      </c>
      <c r="R357" s="333" t="s">
        <v>8620</v>
      </c>
      <c r="S357" s="333" t="s">
        <v>12947</v>
      </c>
      <c r="T357" s="331" t="s">
        <v>6921</v>
      </c>
      <c r="U357" s="331" t="s">
        <v>11848</v>
      </c>
      <c r="V357" s="335" t="s">
        <v>13074</v>
      </c>
      <c r="W357" s="333" t="s">
        <v>10851</v>
      </c>
      <c r="X357" s="340">
        <v>720.1</v>
      </c>
      <c r="Y357" s="335" t="s">
        <v>60</v>
      </c>
      <c r="Z357" s="333" t="s">
        <v>60</v>
      </c>
      <c r="AA357" s="330" t="s">
        <v>60</v>
      </c>
      <c r="AB357" s="332">
        <v>6.78</v>
      </c>
      <c r="AC357" s="332">
        <v>3.06</v>
      </c>
      <c r="AD357" s="332">
        <v>12.02</v>
      </c>
      <c r="AE357" s="332">
        <v>14.55</v>
      </c>
      <c r="AF357" s="332">
        <v>3.24</v>
      </c>
      <c r="AG357" s="332">
        <v>540</v>
      </c>
      <c r="AH357" s="332">
        <v>575.45000000000005</v>
      </c>
      <c r="AI357" s="336">
        <v>166.7</v>
      </c>
      <c r="AJ357" s="336">
        <v>84.9</v>
      </c>
      <c r="AK357" s="336">
        <v>324.60000000000002</v>
      </c>
      <c r="AL357" s="331" t="s">
        <v>8328</v>
      </c>
      <c r="AM357" s="331" t="s">
        <v>8329</v>
      </c>
      <c r="AN357" s="332">
        <v>53.85</v>
      </c>
      <c r="AO357" s="332">
        <v>51.35</v>
      </c>
      <c r="AP357" s="332">
        <v>83.01</v>
      </c>
    </row>
    <row r="358" spans="1:42" ht="168.75">
      <c r="A358" s="329">
        <v>44134</v>
      </c>
      <c r="B358" s="330" t="s">
        <v>3836</v>
      </c>
      <c r="C358" s="330" t="s">
        <v>3837</v>
      </c>
      <c r="D358" s="331" t="s">
        <v>61</v>
      </c>
      <c r="E358" s="331" t="s">
        <v>77</v>
      </c>
      <c r="F358" s="332">
        <v>135.4</v>
      </c>
      <c r="G358" s="330" t="s">
        <v>3838</v>
      </c>
      <c r="H358" s="330" t="s">
        <v>60</v>
      </c>
      <c r="I358" s="331" t="s">
        <v>3839</v>
      </c>
      <c r="J358" s="329">
        <v>44134</v>
      </c>
      <c r="K358" s="333" t="s">
        <v>491</v>
      </c>
      <c r="L358" s="334" t="s">
        <v>60</v>
      </c>
      <c r="M358" s="335" t="s">
        <v>13075</v>
      </c>
      <c r="N358" s="335" t="s">
        <v>13076</v>
      </c>
      <c r="O358" s="335" t="s">
        <v>60</v>
      </c>
      <c r="P358" s="336">
        <v>51.5</v>
      </c>
      <c r="Q358" s="331" t="s">
        <v>13077</v>
      </c>
      <c r="R358" s="333" t="s">
        <v>13078</v>
      </c>
      <c r="S358" s="333" t="s">
        <v>8339</v>
      </c>
      <c r="T358" s="331" t="s">
        <v>6923</v>
      </c>
      <c r="U358" s="331" t="s">
        <v>12459</v>
      </c>
      <c r="V358" s="335" t="s">
        <v>13079</v>
      </c>
      <c r="W358" s="339" t="s">
        <v>13080</v>
      </c>
      <c r="X358" s="330" t="s">
        <v>60</v>
      </c>
      <c r="Y358" s="335" t="s">
        <v>60</v>
      </c>
      <c r="Z358" s="333" t="s">
        <v>60</v>
      </c>
      <c r="AA358" s="330" t="s">
        <v>60</v>
      </c>
      <c r="AB358" s="341" t="s">
        <v>60</v>
      </c>
      <c r="AC358" s="338">
        <v>0.21299999999999999</v>
      </c>
      <c r="AD358" s="332">
        <v>8.41</v>
      </c>
      <c r="AE358" s="332">
        <v>8.6</v>
      </c>
      <c r="AF358" s="332">
        <v>4.59</v>
      </c>
      <c r="AG358" s="332">
        <v>145.88999999999999</v>
      </c>
      <c r="AH358" s="332">
        <v>25.88</v>
      </c>
      <c r="AI358" s="336">
        <v>18.3</v>
      </c>
      <c r="AJ358" s="332">
        <v>2.3199999999999998</v>
      </c>
      <c r="AK358" s="336">
        <v>208.3</v>
      </c>
      <c r="AL358" s="331" t="s">
        <v>8328</v>
      </c>
      <c r="AM358" s="331" t="s">
        <v>8329</v>
      </c>
      <c r="AN358" s="332">
        <v>53.85</v>
      </c>
      <c r="AO358" s="332">
        <v>42.86</v>
      </c>
      <c r="AP358" s="332">
        <v>41.18</v>
      </c>
    </row>
    <row r="359" spans="1:42" ht="157.5">
      <c r="A359" s="329">
        <v>44434</v>
      </c>
      <c r="B359" s="330" t="s">
        <v>3840</v>
      </c>
      <c r="C359" s="330" t="s">
        <v>60</v>
      </c>
      <c r="D359" s="331" t="s">
        <v>61</v>
      </c>
      <c r="E359" s="331" t="s">
        <v>67</v>
      </c>
      <c r="F359" s="332">
        <v>1113.48</v>
      </c>
      <c r="G359" s="330" t="s">
        <v>3231</v>
      </c>
      <c r="H359" s="330" t="s">
        <v>60</v>
      </c>
      <c r="I359" s="331" t="s">
        <v>3841</v>
      </c>
      <c r="J359" s="329">
        <v>44434</v>
      </c>
      <c r="K359" s="333" t="s">
        <v>491</v>
      </c>
      <c r="L359" s="329">
        <v>44484</v>
      </c>
      <c r="M359" s="335" t="s">
        <v>13081</v>
      </c>
      <c r="N359" s="335" t="s">
        <v>60</v>
      </c>
      <c r="O359" s="335" t="s">
        <v>60</v>
      </c>
      <c r="P359" s="341" t="s">
        <v>60</v>
      </c>
      <c r="Q359" s="331" t="s">
        <v>9874</v>
      </c>
      <c r="R359" s="337" t="s">
        <v>13082</v>
      </c>
      <c r="S359" s="333" t="s">
        <v>13083</v>
      </c>
      <c r="T359" s="331" t="s">
        <v>6919</v>
      </c>
      <c r="U359" s="331" t="s">
        <v>11848</v>
      </c>
      <c r="V359" s="335" t="s">
        <v>12258</v>
      </c>
      <c r="W359" s="333" t="s">
        <v>12259</v>
      </c>
      <c r="X359" s="340">
        <v>771.7</v>
      </c>
      <c r="Y359" s="335" t="s">
        <v>60</v>
      </c>
      <c r="Z359" s="333" t="s">
        <v>60</v>
      </c>
      <c r="AA359" s="330" t="s">
        <v>60</v>
      </c>
      <c r="AB359" s="341" t="s">
        <v>60</v>
      </c>
      <c r="AC359" s="338">
        <v>0.17799999999999999</v>
      </c>
      <c r="AD359" s="332">
        <v>10.47</v>
      </c>
      <c r="AE359" s="332">
        <v>39.270000000000003</v>
      </c>
      <c r="AF359" s="332">
        <v>3.93</v>
      </c>
      <c r="AG359" s="332">
        <v>1113.48</v>
      </c>
      <c r="AH359" s="332">
        <v>58.32</v>
      </c>
      <c r="AI359" s="341" t="s">
        <v>60</v>
      </c>
      <c r="AJ359" s="341" t="s">
        <v>60</v>
      </c>
      <c r="AK359" s="341" t="s">
        <v>60</v>
      </c>
      <c r="AL359" s="331" t="s">
        <v>8328</v>
      </c>
      <c r="AM359" s="331" t="s">
        <v>8329</v>
      </c>
      <c r="AN359" s="332">
        <v>53.82</v>
      </c>
      <c r="AO359" s="332">
        <v>75.680000000000007</v>
      </c>
      <c r="AP359" s="332">
        <v>37.36</v>
      </c>
    </row>
    <row r="360" spans="1:42" ht="409.5">
      <c r="A360" s="329">
        <v>44084</v>
      </c>
      <c r="B360" s="330" t="s">
        <v>3842</v>
      </c>
      <c r="C360" s="330" t="s">
        <v>60</v>
      </c>
      <c r="D360" s="331" t="s">
        <v>61</v>
      </c>
      <c r="E360" s="331" t="s">
        <v>67</v>
      </c>
      <c r="F360" s="332">
        <v>120.82</v>
      </c>
      <c r="G360" s="330" t="s">
        <v>3843</v>
      </c>
      <c r="H360" s="330" t="s">
        <v>3844</v>
      </c>
      <c r="I360" s="331" t="s">
        <v>3845</v>
      </c>
      <c r="J360" s="329">
        <v>44084</v>
      </c>
      <c r="K360" s="333" t="s">
        <v>491</v>
      </c>
      <c r="L360" s="329">
        <v>44448</v>
      </c>
      <c r="M360" s="335" t="s">
        <v>13084</v>
      </c>
      <c r="N360" s="335" t="s">
        <v>60</v>
      </c>
      <c r="O360" s="335" t="s">
        <v>60</v>
      </c>
      <c r="P360" s="341" t="s">
        <v>60</v>
      </c>
      <c r="Q360" s="331" t="s">
        <v>8469</v>
      </c>
      <c r="R360" s="337" t="s">
        <v>13085</v>
      </c>
      <c r="S360" s="333" t="s">
        <v>8742</v>
      </c>
      <c r="T360" s="331" t="s">
        <v>6917</v>
      </c>
      <c r="U360" s="331" t="s">
        <v>11848</v>
      </c>
      <c r="V360" s="335" t="s">
        <v>13086</v>
      </c>
      <c r="W360" s="333" t="s">
        <v>13087</v>
      </c>
      <c r="X360" s="340">
        <v>331309.40000000002</v>
      </c>
      <c r="Y360" s="335" t="s">
        <v>13088</v>
      </c>
      <c r="Z360" s="339" t="s">
        <v>13089</v>
      </c>
      <c r="AA360" s="330" t="s">
        <v>13090</v>
      </c>
      <c r="AB360" s="341" t="s">
        <v>60</v>
      </c>
      <c r="AC360" s="332">
        <v>4.5</v>
      </c>
      <c r="AD360" s="341" t="s">
        <v>60</v>
      </c>
      <c r="AE360" s="341" t="s">
        <v>60</v>
      </c>
      <c r="AF360" s="341" t="s">
        <v>60</v>
      </c>
      <c r="AG360" s="332">
        <v>120.82</v>
      </c>
      <c r="AH360" s="332">
        <v>124.69</v>
      </c>
      <c r="AI360" s="342">
        <v>0</v>
      </c>
      <c r="AJ360" s="332">
        <v>-7.02</v>
      </c>
      <c r="AK360" s="336">
        <v>24.4</v>
      </c>
      <c r="AL360" s="331" t="s">
        <v>8328</v>
      </c>
      <c r="AM360" s="331" t="s">
        <v>8329</v>
      </c>
      <c r="AN360" s="332">
        <v>53.59</v>
      </c>
      <c r="AO360" s="332">
        <v>45.67</v>
      </c>
      <c r="AP360" s="332">
        <v>66.239999999999995</v>
      </c>
    </row>
    <row r="361" spans="1:42" ht="409.5">
      <c r="A361" s="329">
        <v>44417</v>
      </c>
      <c r="B361" s="330" t="s">
        <v>3846</v>
      </c>
      <c r="C361" s="330" t="s">
        <v>60</v>
      </c>
      <c r="D361" s="331" t="s">
        <v>61</v>
      </c>
      <c r="E361" s="331" t="s">
        <v>67</v>
      </c>
      <c r="F361" s="332">
        <v>2097.19</v>
      </c>
      <c r="G361" s="330" t="s">
        <v>3847</v>
      </c>
      <c r="H361" s="330" t="s">
        <v>3848</v>
      </c>
      <c r="I361" s="331" t="s">
        <v>3849</v>
      </c>
      <c r="J361" s="329">
        <v>44417</v>
      </c>
      <c r="K361" s="333" t="s">
        <v>491</v>
      </c>
      <c r="L361" s="329">
        <v>44686</v>
      </c>
      <c r="M361" s="335" t="s">
        <v>13091</v>
      </c>
      <c r="N361" s="335" t="s">
        <v>13092</v>
      </c>
      <c r="O361" s="335" t="s">
        <v>13093</v>
      </c>
      <c r="P361" s="341" t="s">
        <v>60</v>
      </c>
      <c r="Q361" s="331" t="s">
        <v>9073</v>
      </c>
      <c r="R361" s="333" t="s">
        <v>13094</v>
      </c>
      <c r="S361" s="333" t="s">
        <v>8813</v>
      </c>
      <c r="T361" s="331" t="s">
        <v>6921</v>
      </c>
      <c r="U361" s="331" t="s">
        <v>11848</v>
      </c>
      <c r="V361" s="335" t="s">
        <v>13095</v>
      </c>
      <c r="W361" s="333" t="s">
        <v>10074</v>
      </c>
      <c r="X361" s="340">
        <v>6508.3</v>
      </c>
      <c r="Y361" s="335" t="s">
        <v>13096</v>
      </c>
      <c r="Z361" s="339" t="s">
        <v>13097</v>
      </c>
      <c r="AA361" s="330" t="s">
        <v>13098</v>
      </c>
      <c r="AB361" s="332">
        <v>15.31</v>
      </c>
      <c r="AC361" s="341" t="s">
        <v>60</v>
      </c>
      <c r="AD361" s="341" t="s">
        <v>60</v>
      </c>
      <c r="AE361" s="341" t="s">
        <v>60</v>
      </c>
      <c r="AF361" s="332">
        <v>18.170000000000002</v>
      </c>
      <c r="AG361" s="332">
        <v>1951.17</v>
      </c>
      <c r="AH361" s="332">
        <v>1517.17</v>
      </c>
      <c r="AI361" s="336">
        <v>128.19999999999999</v>
      </c>
      <c r="AJ361" s="336">
        <v>79.599999999999994</v>
      </c>
      <c r="AK361" s="336">
        <v>257.8</v>
      </c>
      <c r="AL361" s="331" t="s">
        <v>8328</v>
      </c>
      <c r="AM361" s="331" t="s">
        <v>8329</v>
      </c>
      <c r="AN361" s="332">
        <v>53.47</v>
      </c>
      <c r="AO361" s="332">
        <v>62.33</v>
      </c>
      <c r="AP361" s="332">
        <v>50.76</v>
      </c>
    </row>
    <row r="362" spans="1:42" ht="236.25">
      <c r="A362" s="329">
        <v>44452</v>
      </c>
      <c r="B362" s="330" t="s">
        <v>3850</v>
      </c>
      <c r="C362" s="330" t="s">
        <v>60</v>
      </c>
      <c r="D362" s="331" t="s">
        <v>61</v>
      </c>
      <c r="E362" s="331" t="s">
        <v>67</v>
      </c>
      <c r="F362" s="332">
        <v>517.91999999999996</v>
      </c>
      <c r="G362" s="330" t="s">
        <v>3851</v>
      </c>
      <c r="H362" s="330" t="s">
        <v>3852</v>
      </c>
      <c r="I362" s="331" t="s">
        <v>3853</v>
      </c>
      <c r="J362" s="329">
        <v>44452</v>
      </c>
      <c r="K362" s="333" t="s">
        <v>491</v>
      </c>
      <c r="L362" s="329">
        <v>44546</v>
      </c>
      <c r="M362" s="335" t="s">
        <v>13099</v>
      </c>
      <c r="N362" s="335" t="s">
        <v>60</v>
      </c>
      <c r="O362" s="335" t="s">
        <v>60</v>
      </c>
      <c r="P362" s="341" t="s">
        <v>60</v>
      </c>
      <c r="Q362" s="331" t="s">
        <v>8836</v>
      </c>
      <c r="R362" s="337" t="s">
        <v>13100</v>
      </c>
      <c r="S362" s="333" t="s">
        <v>8842</v>
      </c>
      <c r="T362" s="331" t="s">
        <v>6923</v>
      </c>
      <c r="U362" s="331" t="s">
        <v>11848</v>
      </c>
      <c r="V362" s="335" t="s">
        <v>13101</v>
      </c>
      <c r="W362" s="333" t="s">
        <v>13102</v>
      </c>
      <c r="X362" s="330" t="s">
        <v>60</v>
      </c>
      <c r="Y362" s="335" t="s">
        <v>13103</v>
      </c>
      <c r="Z362" s="333" t="s">
        <v>10047</v>
      </c>
      <c r="AA362" s="330" t="s">
        <v>60</v>
      </c>
      <c r="AB362" s="341" t="s">
        <v>60</v>
      </c>
      <c r="AC362" s="332">
        <v>6.24</v>
      </c>
      <c r="AD362" s="341" t="s">
        <v>60</v>
      </c>
      <c r="AE362" s="341" t="s">
        <v>60</v>
      </c>
      <c r="AF362" s="332">
        <v>9.2100000000000009</v>
      </c>
      <c r="AG362" s="332">
        <v>444.95</v>
      </c>
      <c r="AH362" s="332">
        <v>507.42</v>
      </c>
      <c r="AI362" s="336">
        <v>50.9</v>
      </c>
      <c r="AJ362" s="336">
        <v>-21.2</v>
      </c>
      <c r="AK362" s="336">
        <v>64.099999999999994</v>
      </c>
      <c r="AL362" s="331" t="s">
        <v>8328</v>
      </c>
      <c r="AM362" s="331" t="s">
        <v>8329</v>
      </c>
      <c r="AN362" s="332">
        <v>53.38</v>
      </c>
      <c r="AO362" s="332">
        <v>48.96</v>
      </c>
      <c r="AP362" s="332">
        <v>74.3</v>
      </c>
    </row>
    <row r="363" spans="1:42" ht="409.5">
      <c r="A363" s="329">
        <v>44845</v>
      </c>
      <c r="B363" s="330" t="s">
        <v>983</v>
      </c>
      <c r="C363" s="330" t="s">
        <v>984</v>
      </c>
      <c r="D363" s="331" t="s">
        <v>61</v>
      </c>
      <c r="E363" s="331" t="s">
        <v>77</v>
      </c>
      <c r="F363" s="332">
        <v>2341.5300000000002</v>
      </c>
      <c r="G363" s="330" t="s">
        <v>985</v>
      </c>
      <c r="H363" s="330" t="s">
        <v>9206</v>
      </c>
      <c r="I363" s="331" t="s">
        <v>987</v>
      </c>
      <c r="J363" s="329">
        <v>44845</v>
      </c>
      <c r="K363" s="333" t="s">
        <v>491</v>
      </c>
      <c r="L363" s="334" t="s">
        <v>60</v>
      </c>
      <c r="M363" s="335" t="s">
        <v>9207</v>
      </c>
      <c r="N363" s="335" t="s">
        <v>9208</v>
      </c>
      <c r="O363" s="335" t="s">
        <v>9209</v>
      </c>
      <c r="P363" s="336">
        <v>1850.6</v>
      </c>
      <c r="Q363" s="331" t="s">
        <v>8469</v>
      </c>
      <c r="R363" s="333" t="s">
        <v>9210</v>
      </c>
      <c r="S363" s="333" t="s">
        <v>8602</v>
      </c>
      <c r="T363" s="331" t="s">
        <v>6921</v>
      </c>
      <c r="U363" s="331" t="s">
        <v>492</v>
      </c>
      <c r="V363" s="335" t="s">
        <v>9211</v>
      </c>
      <c r="W363" s="339" t="s">
        <v>9212</v>
      </c>
      <c r="X363" s="330" t="s">
        <v>60</v>
      </c>
      <c r="Y363" s="335" t="s">
        <v>9213</v>
      </c>
      <c r="Z363" s="339" t="s">
        <v>9214</v>
      </c>
      <c r="AA363" s="330" t="s">
        <v>9215</v>
      </c>
      <c r="AB363" s="341" t="s">
        <v>60</v>
      </c>
      <c r="AC363" s="332">
        <v>6.67</v>
      </c>
      <c r="AD363" s="341" t="s">
        <v>60</v>
      </c>
      <c r="AE363" s="341" t="s">
        <v>60</v>
      </c>
      <c r="AF363" s="332">
        <v>9.9</v>
      </c>
      <c r="AG363" s="332">
        <v>1999.02</v>
      </c>
      <c r="AH363" s="332">
        <v>2080.23</v>
      </c>
      <c r="AI363" s="336">
        <v>201.9</v>
      </c>
      <c r="AJ363" s="336">
        <v>-62.1</v>
      </c>
      <c r="AK363" s="336">
        <v>497.2</v>
      </c>
      <c r="AL363" s="331" t="s">
        <v>8328</v>
      </c>
      <c r="AM363" s="331" t="s">
        <v>8329</v>
      </c>
      <c r="AN363" s="332">
        <v>53.36</v>
      </c>
      <c r="AO363" s="332">
        <v>50.1</v>
      </c>
      <c r="AP363" s="332">
        <v>33.31</v>
      </c>
    </row>
    <row r="364" spans="1:42" ht="409.5">
      <c r="A364" s="329">
        <v>44616</v>
      </c>
      <c r="B364" s="330" t="s">
        <v>988</v>
      </c>
      <c r="C364" s="330" t="s">
        <v>989</v>
      </c>
      <c r="D364" s="331" t="s">
        <v>61</v>
      </c>
      <c r="E364" s="331" t="s">
        <v>77</v>
      </c>
      <c r="F364" s="332">
        <v>7874.82</v>
      </c>
      <c r="G364" s="330" t="s">
        <v>990</v>
      </c>
      <c r="H364" s="330" t="s">
        <v>991</v>
      </c>
      <c r="I364" s="331" t="s">
        <v>992</v>
      </c>
      <c r="J364" s="329">
        <v>44616</v>
      </c>
      <c r="K364" s="333" t="s">
        <v>491</v>
      </c>
      <c r="L364" s="334" t="s">
        <v>60</v>
      </c>
      <c r="M364" s="335" t="s">
        <v>9168</v>
      </c>
      <c r="N364" s="335" t="s">
        <v>9169</v>
      </c>
      <c r="O364" s="335" t="s">
        <v>9170</v>
      </c>
      <c r="P364" s="336">
        <v>4282.8</v>
      </c>
      <c r="Q364" s="331" t="s">
        <v>9171</v>
      </c>
      <c r="R364" s="339" t="s">
        <v>9172</v>
      </c>
      <c r="S364" s="333" t="s">
        <v>9173</v>
      </c>
      <c r="T364" s="331" t="s">
        <v>6921</v>
      </c>
      <c r="U364" s="331" t="s">
        <v>492</v>
      </c>
      <c r="V364" s="335" t="s">
        <v>9174</v>
      </c>
      <c r="W364" s="339" t="s">
        <v>9175</v>
      </c>
      <c r="X364" s="330" t="s">
        <v>60</v>
      </c>
      <c r="Y364" s="335" t="s">
        <v>9176</v>
      </c>
      <c r="Z364" s="339" t="s">
        <v>9177</v>
      </c>
      <c r="AA364" s="330" t="s">
        <v>8665</v>
      </c>
      <c r="AB364" s="332">
        <v>48.28</v>
      </c>
      <c r="AC364" s="332">
        <v>2.14</v>
      </c>
      <c r="AD364" s="332">
        <v>16.579999999999998</v>
      </c>
      <c r="AE364" s="332">
        <v>30.07</v>
      </c>
      <c r="AF364" s="332">
        <v>3.94</v>
      </c>
      <c r="AG364" s="332">
        <v>7846.07</v>
      </c>
      <c r="AH364" s="332">
        <v>4250.63</v>
      </c>
      <c r="AI364" s="336">
        <v>2584.8000000000002</v>
      </c>
      <c r="AJ364" s="336">
        <v>154.69999999999999</v>
      </c>
      <c r="AK364" s="336">
        <v>7308.7</v>
      </c>
      <c r="AL364" s="331" t="s">
        <v>8328</v>
      </c>
      <c r="AM364" s="331" t="s">
        <v>8329</v>
      </c>
      <c r="AN364" s="332">
        <v>53.32</v>
      </c>
      <c r="AO364" s="332">
        <v>51.64</v>
      </c>
      <c r="AP364" s="332">
        <v>47.6</v>
      </c>
    </row>
    <row r="365" spans="1:42" ht="292.5">
      <c r="A365" s="329">
        <v>44793</v>
      </c>
      <c r="B365" s="330" t="s">
        <v>3854</v>
      </c>
      <c r="C365" s="330" t="s">
        <v>60</v>
      </c>
      <c r="D365" s="331" t="s">
        <v>61</v>
      </c>
      <c r="E365" s="331" t="s">
        <v>67</v>
      </c>
      <c r="F365" s="332">
        <v>1599.28</v>
      </c>
      <c r="G365" s="330" t="s">
        <v>3855</v>
      </c>
      <c r="H365" s="330" t="s">
        <v>60</v>
      </c>
      <c r="I365" s="331" t="s">
        <v>3856</v>
      </c>
      <c r="J365" s="329">
        <v>44793</v>
      </c>
      <c r="K365" s="333" t="s">
        <v>491</v>
      </c>
      <c r="L365" s="329">
        <v>44881</v>
      </c>
      <c r="M365" s="335" t="s">
        <v>13104</v>
      </c>
      <c r="N365" s="335" t="s">
        <v>60</v>
      </c>
      <c r="O365" s="335" t="s">
        <v>13105</v>
      </c>
      <c r="P365" s="341" t="s">
        <v>60</v>
      </c>
      <c r="Q365" s="331" t="s">
        <v>9890</v>
      </c>
      <c r="R365" s="339" t="s">
        <v>13106</v>
      </c>
      <c r="S365" s="333" t="s">
        <v>13107</v>
      </c>
      <c r="T365" s="331" t="s">
        <v>6921</v>
      </c>
      <c r="U365" s="331" t="s">
        <v>11848</v>
      </c>
      <c r="V365" s="335" t="s">
        <v>13108</v>
      </c>
      <c r="W365" s="339" t="s">
        <v>13109</v>
      </c>
      <c r="X365" s="330" t="s">
        <v>60</v>
      </c>
      <c r="Y365" s="335" t="s">
        <v>60</v>
      </c>
      <c r="Z365" s="333" t="s">
        <v>60</v>
      </c>
      <c r="AA365" s="330" t="s">
        <v>60</v>
      </c>
      <c r="AB365" s="332">
        <v>25.65</v>
      </c>
      <c r="AC365" s="332">
        <v>5.82</v>
      </c>
      <c r="AD365" s="332">
        <v>14.49</v>
      </c>
      <c r="AE365" s="332">
        <v>19.010000000000002</v>
      </c>
      <c r="AF365" s="332">
        <v>4.74</v>
      </c>
      <c r="AG365" s="332">
        <v>1523.28</v>
      </c>
      <c r="AH365" s="332">
        <v>1594.81</v>
      </c>
      <c r="AI365" s="336">
        <v>327.9</v>
      </c>
      <c r="AJ365" s="336">
        <v>60</v>
      </c>
      <c r="AK365" s="336">
        <v>434.9</v>
      </c>
      <c r="AL365" s="331" t="s">
        <v>8328</v>
      </c>
      <c r="AM365" s="331" t="s">
        <v>8329</v>
      </c>
      <c r="AN365" s="332">
        <v>53.12</v>
      </c>
      <c r="AO365" s="332">
        <v>56.76</v>
      </c>
      <c r="AP365" s="332">
        <v>52.63</v>
      </c>
    </row>
    <row r="366" spans="1:42" ht="409.5">
      <c r="A366" s="329">
        <v>44019</v>
      </c>
      <c r="B366" s="330" t="s">
        <v>3857</v>
      </c>
      <c r="C366" s="330" t="s">
        <v>60</v>
      </c>
      <c r="D366" s="331" t="s">
        <v>61</v>
      </c>
      <c r="E366" s="331" t="s">
        <v>67</v>
      </c>
      <c r="F366" s="332">
        <v>3726.52</v>
      </c>
      <c r="G366" s="330" t="s">
        <v>3858</v>
      </c>
      <c r="H366" s="330" t="s">
        <v>3859</v>
      </c>
      <c r="I366" s="331" t="s">
        <v>3860</v>
      </c>
      <c r="J366" s="329">
        <v>44019</v>
      </c>
      <c r="K366" s="333" t="s">
        <v>491</v>
      </c>
      <c r="L366" s="329">
        <v>44200</v>
      </c>
      <c r="M366" s="335" t="s">
        <v>13110</v>
      </c>
      <c r="N366" s="335" t="s">
        <v>60</v>
      </c>
      <c r="O366" s="335" t="s">
        <v>60</v>
      </c>
      <c r="P366" s="341" t="s">
        <v>60</v>
      </c>
      <c r="Q366" s="331" t="s">
        <v>9165</v>
      </c>
      <c r="R366" s="339" t="s">
        <v>13111</v>
      </c>
      <c r="S366" s="333" t="s">
        <v>13112</v>
      </c>
      <c r="T366" s="331" t="s">
        <v>6921</v>
      </c>
      <c r="U366" s="331" t="s">
        <v>11848</v>
      </c>
      <c r="V366" s="335" t="s">
        <v>13113</v>
      </c>
      <c r="W366" s="333" t="s">
        <v>9719</v>
      </c>
      <c r="X366" s="340">
        <v>35198.6</v>
      </c>
      <c r="Y366" s="335" t="s">
        <v>13114</v>
      </c>
      <c r="Z366" s="339" t="s">
        <v>13115</v>
      </c>
      <c r="AA366" s="330" t="s">
        <v>60</v>
      </c>
      <c r="AB366" s="332">
        <v>8.89</v>
      </c>
      <c r="AC366" s="332">
        <v>1.44</v>
      </c>
      <c r="AD366" s="341" t="s">
        <v>60</v>
      </c>
      <c r="AE366" s="341" t="s">
        <v>60</v>
      </c>
      <c r="AF366" s="341" t="s">
        <v>60</v>
      </c>
      <c r="AG366" s="341" t="s">
        <v>60</v>
      </c>
      <c r="AH366" s="332">
        <v>3665.75</v>
      </c>
      <c r="AI366" s="341" t="s">
        <v>60</v>
      </c>
      <c r="AJ366" s="341" t="s">
        <v>60</v>
      </c>
      <c r="AK366" s="341" t="s">
        <v>60</v>
      </c>
      <c r="AL366" s="331" t="s">
        <v>8328</v>
      </c>
      <c r="AM366" s="331" t="s">
        <v>8329</v>
      </c>
      <c r="AN366" s="332">
        <v>53.11</v>
      </c>
      <c r="AO366" s="332">
        <v>48.08</v>
      </c>
      <c r="AP366" s="332">
        <v>43.31</v>
      </c>
    </row>
    <row r="367" spans="1:42" ht="191.25">
      <c r="A367" s="329">
        <v>44594</v>
      </c>
      <c r="B367" s="330" t="s">
        <v>993</v>
      </c>
      <c r="C367" s="330" t="s">
        <v>994</v>
      </c>
      <c r="D367" s="331" t="s">
        <v>61</v>
      </c>
      <c r="E367" s="331" t="s">
        <v>77</v>
      </c>
      <c r="F367" s="332">
        <v>64.400000000000006</v>
      </c>
      <c r="G367" s="330" t="s">
        <v>995</v>
      </c>
      <c r="H367" s="330" t="s">
        <v>60</v>
      </c>
      <c r="I367" s="331" t="s">
        <v>996</v>
      </c>
      <c r="J367" s="329">
        <v>44594</v>
      </c>
      <c r="K367" s="333" t="s">
        <v>491</v>
      </c>
      <c r="L367" s="334" t="s">
        <v>60</v>
      </c>
      <c r="M367" s="335" t="s">
        <v>9153</v>
      </c>
      <c r="N367" s="335" t="s">
        <v>9154</v>
      </c>
      <c r="O367" s="335" t="s">
        <v>9155</v>
      </c>
      <c r="P367" s="336">
        <v>58.8</v>
      </c>
      <c r="Q367" s="331" t="s">
        <v>8633</v>
      </c>
      <c r="R367" s="339" t="s">
        <v>8949</v>
      </c>
      <c r="S367" s="333" t="s">
        <v>9156</v>
      </c>
      <c r="T367" s="331" t="s">
        <v>6921</v>
      </c>
      <c r="U367" s="331" t="s">
        <v>492</v>
      </c>
      <c r="V367" s="335" t="s">
        <v>9157</v>
      </c>
      <c r="W367" s="333" t="s">
        <v>9158</v>
      </c>
      <c r="X367" s="340">
        <v>4346</v>
      </c>
      <c r="Y367" s="335" t="s">
        <v>60</v>
      </c>
      <c r="Z367" s="333" t="s">
        <v>60</v>
      </c>
      <c r="AA367" s="330" t="s">
        <v>60</v>
      </c>
      <c r="AB367" s="332">
        <v>11.35</v>
      </c>
      <c r="AC367" s="332">
        <v>1.51</v>
      </c>
      <c r="AD367" s="341" t="s">
        <v>60</v>
      </c>
      <c r="AE367" s="341" t="s">
        <v>60</v>
      </c>
      <c r="AF367" s="341" t="s">
        <v>60</v>
      </c>
      <c r="AG367" s="341" t="s">
        <v>60</v>
      </c>
      <c r="AH367" s="332">
        <v>64.400000000000006</v>
      </c>
      <c r="AI367" s="336">
        <v>19.600000000000001</v>
      </c>
      <c r="AJ367" s="332">
        <v>3.7</v>
      </c>
      <c r="AK367" s="336">
        <v>554.70000000000005</v>
      </c>
      <c r="AL367" s="331" t="s">
        <v>8328</v>
      </c>
      <c r="AM367" s="331" t="s">
        <v>8329</v>
      </c>
      <c r="AN367" s="332">
        <v>52.92</v>
      </c>
      <c r="AO367" s="332">
        <v>52.34</v>
      </c>
      <c r="AP367" s="332">
        <v>48.03</v>
      </c>
    </row>
    <row r="368" spans="1:42" ht="409.5">
      <c r="A368" s="329">
        <v>44228</v>
      </c>
      <c r="B368" s="330" t="s">
        <v>3861</v>
      </c>
      <c r="C368" s="330" t="s">
        <v>60</v>
      </c>
      <c r="D368" s="331" t="s">
        <v>61</v>
      </c>
      <c r="E368" s="331" t="s">
        <v>67</v>
      </c>
      <c r="F368" s="332">
        <v>3043.89</v>
      </c>
      <c r="G368" s="330" t="s">
        <v>3862</v>
      </c>
      <c r="H368" s="330" t="s">
        <v>3863</v>
      </c>
      <c r="I368" s="331" t="s">
        <v>3864</v>
      </c>
      <c r="J368" s="329">
        <v>44228</v>
      </c>
      <c r="K368" s="333" t="s">
        <v>491</v>
      </c>
      <c r="L368" s="329">
        <v>44270</v>
      </c>
      <c r="M368" s="335" t="s">
        <v>13116</v>
      </c>
      <c r="N368" s="335" t="s">
        <v>60</v>
      </c>
      <c r="O368" s="335" t="s">
        <v>60</v>
      </c>
      <c r="P368" s="341" t="s">
        <v>60</v>
      </c>
      <c r="Q368" s="331" t="s">
        <v>8547</v>
      </c>
      <c r="R368" s="333" t="s">
        <v>11975</v>
      </c>
      <c r="S368" s="333" t="s">
        <v>13117</v>
      </c>
      <c r="T368" s="331" t="s">
        <v>6921</v>
      </c>
      <c r="U368" s="331" t="s">
        <v>11848</v>
      </c>
      <c r="V368" s="335" t="s">
        <v>13118</v>
      </c>
      <c r="W368" s="333" t="s">
        <v>13119</v>
      </c>
      <c r="X368" s="330" t="s">
        <v>60</v>
      </c>
      <c r="Y368" s="335" t="s">
        <v>13120</v>
      </c>
      <c r="Z368" s="339" t="s">
        <v>13121</v>
      </c>
      <c r="AA368" s="330" t="s">
        <v>60</v>
      </c>
      <c r="AB368" s="341" t="s">
        <v>60</v>
      </c>
      <c r="AC368" s="332">
        <v>7.74</v>
      </c>
      <c r="AD368" s="341" t="s">
        <v>60</v>
      </c>
      <c r="AE368" s="341" t="s">
        <v>60</v>
      </c>
      <c r="AF368" s="332">
        <v>229.68</v>
      </c>
      <c r="AG368" s="332">
        <v>2676.2</v>
      </c>
      <c r="AH368" s="332">
        <v>2909.91</v>
      </c>
      <c r="AI368" s="341" t="s">
        <v>60</v>
      </c>
      <c r="AJ368" s="341" t="s">
        <v>60</v>
      </c>
      <c r="AK368" s="336">
        <v>423.3</v>
      </c>
      <c r="AL368" s="331" t="s">
        <v>8328</v>
      </c>
      <c r="AM368" s="331" t="s">
        <v>8329</v>
      </c>
      <c r="AN368" s="332">
        <v>52.83</v>
      </c>
      <c r="AO368" s="332">
        <v>44.49</v>
      </c>
      <c r="AP368" s="332">
        <v>47.35</v>
      </c>
    </row>
    <row r="369" spans="1:42" ht="101.25">
      <c r="A369" s="329">
        <v>44330</v>
      </c>
      <c r="B369" s="330" t="s">
        <v>3865</v>
      </c>
      <c r="C369" s="330" t="s">
        <v>60</v>
      </c>
      <c r="D369" s="331" t="s">
        <v>61</v>
      </c>
      <c r="E369" s="331" t="s">
        <v>67</v>
      </c>
      <c r="F369" s="332">
        <v>335.69</v>
      </c>
      <c r="G369" s="330" t="s">
        <v>3866</v>
      </c>
      <c r="H369" s="330" t="s">
        <v>60</v>
      </c>
      <c r="I369" s="331" t="s">
        <v>3867</v>
      </c>
      <c r="J369" s="329">
        <v>44330</v>
      </c>
      <c r="K369" s="333" t="s">
        <v>491</v>
      </c>
      <c r="L369" s="329">
        <v>44382</v>
      </c>
      <c r="M369" s="335" t="s">
        <v>13122</v>
      </c>
      <c r="N369" s="335" t="s">
        <v>60</v>
      </c>
      <c r="O369" s="335" t="s">
        <v>60</v>
      </c>
      <c r="P369" s="341" t="s">
        <v>60</v>
      </c>
      <c r="Q369" s="331" t="s">
        <v>8705</v>
      </c>
      <c r="R369" s="339" t="s">
        <v>13123</v>
      </c>
      <c r="S369" s="333" t="s">
        <v>8539</v>
      </c>
      <c r="T369" s="331" t="s">
        <v>6917</v>
      </c>
      <c r="U369" s="331" t="s">
        <v>11848</v>
      </c>
      <c r="V369" s="335" t="s">
        <v>13124</v>
      </c>
      <c r="W369" s="333" t="s">
        <v>8541</v>
      </c>
      <c r="X369" s="330" t="s">
        <v>60</v>
      </c>
      <c r="Y369" s="335" t="s">
        <v>60</v>
      </c>
      <c r="Z369" s="333" t="s">
        <v>60</v>
      </c>
      <c r="AA369" s="330" t="s">
        <v>60</v>
      </c>
      <c r="AB369" s="341" t="s">
        <v>60</v>
      </c>
      <c r="AC369" s="332">
        <v>1.06</v>
      </c>
      <c r="AD369" s="332">
        <v>31.22</v>
      </c>
      <c r="AE369" s="341" t="s">
        <v>60</v>
      </c>
      <c r="AF369" s="338">
        <v>0.44400000000000001</v>
      </c>
      <c r="AG369" s="332">
        <v>212.2</v>
      </c>
      <c r="AH369" s="332">
        <v>195.53</v>
      </c>
      <c r="AI369" s="336">
        <v>502.3</v>
      </c>
      <c r="AJ369" s="332">
        <v>-6.35</v>
      </c>
      <c r="AK369" s="336">
        <v>471.7</v>
      </c>
      <c r="AL369" s="331" t="s">
        <v>8328</v>
      </c>
      <c r="AM369" s="331" t="s">
        <v>8329</v>
      </c>
      <c r="AN369" s="332">
        <v>52.8</v>
      </c>
      <c r="AO369" s="332">
        <v>44</v>
      </c>
      <c r="AP369" s="332">
        <v>40.19</v>
      </c>
    </row>
    <row r="370" spans="1:42" ht="409.5">
      <c r="A370" s="329">
        <v>44333</v>
      </c>
      <c r="B370" s="330" t="s">
        <v>3868</v>
      </c>
      <c r="C370" s="330" t="s">
        <v>60</v>
      </c>
      <c r="D370" s="331" t="s">
        <v>61</v>
      </c>
      <c r="E370" s="331" t="s">
        <v>67</v>
      </c>
      <c r="F370" s="332">
        <v>1691.75</v>
      </c>
      <c r="G370" s="330" t="s">
        <v>3869</v>
      </c>
      <c r="H370" s="330" t="s">
        <v>3870</v>
      </c>
      <c r="I370" s="331" t="s">
        <v>3871</v>
      </c>
      <c r="J370" s="329">
        <v>44333</v>
      </c>
      <c r="K370" s="333" t="s">
        <v>491</v>
      </c>
      <c r="L370" s="329">
        <v>44449</v>
      </c>
      <c r="M370" s="335" t="s">
        <v>13125</v>
      </c>
      <c r="N370" s="335" t="s">
        <v>60</v>
      </c>
      <c r="O370" s="335" t="s">
        <v>60</v>
      </c>
      <c r="P370" s="341" t="s">
        <v>60</v>
      </c>
      <c r="Q370" s="331" t="s">
        <v>8491</v>
      </c>
      <c r="R370" s="339" t="s">
        <v>13126</v>
      </c>
      <c r="S370" s="333" t="s">
        <v>8728</v>
      </c>
      <c r="T370" s="331" t="s">
        <v>6915</v>
      </c>
      <c r="U370" s="331" t="s">
        <v>11848</v>
      </c>
      <c r="V370" s="335" t="s">
        <v>13127</v>
      </c>
      <c r="W370" s="339" t="s">
        <v>13128</v>
      </c>
      <c r="X370" s="330" t="s">
        <v>60</v>
      </c>
      <c r="Y370" s="335" t="s">
        <v>13129</v>
      </c>
      <c r="Z370" s="339" t="s">
        <v>13130</v>
      </c>
      <c r="AA370" s="330" t="s">
        <v>60</v>
      </c>
      <c r="AB370" s="332">
        <v>37.020000000000003</v>
      </c>
      <c r="AC370" s="332">
        <v>3.05</v>
      </c>
      <c r="AD370" s="332">
        <v>15.34</v>
      </c>
      <c r="AE370" s="332">
        <v>35.22</v>
      </c>
      <c r="AF370" s="332">
        <v>5.36</v>
      </c>
      <c r="AG370" s="332">
        <v>1630.19</v>
      </c>
      <c r="AH370" s="332">
        <v>972.3</v>
      </c>
      <c r="AI370" s="336">
        <v>311.89999999999998</v>
      </c>
      <c r="AJ370" s="336">
        <v>23.4</v>
      </c>
      <c r="AK370" s="336">
        <v>1135.4000000000001</v>
      </c>
      <c r="AL370" s="331" t="s">
        <v>8328</v>
      </c>
      <c r="AM370" s="331" t="s">
        <v>8329</v>
      </c>
      <c r="AN370" s="332">
        <v>52.78</v>
      </c>
      <c r="AO370" s="332">
        <v>44.99</v>
      </c>
      <c r="AP370" s="332">
        <v>42.49</v>
      </c>
    </row>
    <row r="371" spans="1:42" ht="409.5">
      <c r="A371" s="329">
        <v>44648</v>
      </c>
      <c r="B371" s="330" t="s">
        <v>3872</v>
      </c>
      <c r="C371" s="330" t="s">
        <v>60</v>
      </c>
      <c r="D371" s="331" t="s">
        <v>61</v>
      </c>
      <c r="E371" s="331" t="s">
        <v>67</v>
      </c>
      <c r="F371" s="332">
        <v>3479.28</v>
      </c>
      <c r="G371" s="330" t="s">
        <v>3873</v>
      </c>
      <c r="H371" s="330" t="s">
        <v>3874</v>
      </c>
      <c r="I371" s="331" t="s">
        <v>3875</v>
      </c>
      <c r="J371" s="329">
        <v>44648</v>
      </c>
      <c r="K371" s="333" t="s">
        <v>491</v>
      </c>
      <c r="L371" s="329">
        <v>44802</v>
      </c>
      <c r="M371" s="335" t="s">
        <v>13131</v>
      </c>
      <c r="N371" s="335" t="s">
        <v>13132</v>
      </c>
      <c r="O371" s="335" t="s">
        <v>13133</v>
      </c>
      <c r="P371" s="341" t="s">
        <v>60</v>
      </c>
      <c r="Q371" s="331" t="s">
        <v>9474</v>
      </c>
      <c r="R371" s="339" t="s">
        <v>13134</v>
      </c>
      <c r="S371" s="333" t="s">
        <v>12955</v>
      </c>
      <c r="T371" s="331" t="s">
        <v>6921</v>
      </c>
      <c r="U371" s="331" t="s">
        <v>11848</v>
      </c>
      <c r="V371" s="335" t="s">
        <v>13135</v>
      </c>
      <c r="W371" s="339" t="s">
        <v>13136</v>
      </c>
      <c r="X371" s="340">
        <v>33665.1</v>
      </c>
      <c r="Y371" s="335" t="s">
        <v>13137</v>
      </c>
      <c r="Z371" s="339" t="s">
        <v>13138</v>
      </c>
      <c r="AA371" s="330" t="s">
        <v>8665</v>
      </c>
      <c r="AB371" s="332">
        <v>32.090000000000003</v>
      </c>
      <c r="AC371" s="332">
        <v>180.63</v>
      </c>
      <c r="AD371" s="332">
        <v>15.69</v>
      </c>
      <c r="AE371" s="332">
        <v>63.16</v>
      </c>
      <c r="AF371" s="332">
        <v>1.89</v>
      </c>
      <c r="AG371" s="332">
        <v>3279.56</v>
      </c>
      <c r="AH371" s="332">
        <v>1918.26</v>
      </c>
      <c r="AI371" s="336">
        <v>1665.5</v>
      </c>
      <c r="AJ371" s="336">
        <v>21.6</v>
      </c>
      <c r="AK371" s="336">
        <v>2225.4</v>
      </c>
      <c r="AL371" s="331" t="s">
        <v>8328</v>
      </c>
      <c r="AM371" s="331" t="s">
        <v>8329</v>
      </c>
      <c r="AN371" s="332">
        <v>52.67</v>
      </c>
      <c r="AO371" s="332">
        <v>45.51</v>
      </c>
      <c r="AP371" s="332">
        <v>44.3</v>
      </c>
    </row>
    <row r="372" spans="1:42" ht="101.25">
      <c r="A372" s="329">
        <v>43902</v>
      </c>
      <c r="B372" s="330" t="s">
        <v>997</v>
      </c>
      <c r="C372" s="330" t="s">
        <v>998</v>
      </c>
      <c r="D372" s="331" t="s">
        <v>61</v>
      </c>
      <c r="E372" s="331" t="s">
        <v>67</v>
      </c>
      <c r="F372" s="338">
        <v>0.16700000000000001</v>
      </c>
      <c r="G372" s="330" t="s">
        <v>60</v>
      </c>
      <c r="H372" s="330" t="s">
        <v>999</v>
      </c>
      <c r="I372" s="331" t="s">
        <v>1000</v>
      </c>
      <c r="J372" s="329">
        <v>43902</v>
      </c>
      <c r="K372" s="333" t="s">
        <v>491</v>
      </c>
      <c r="L372" s="329">
        <v>44009</v>
      </c>
      <c r="M372" s="335" t="s">
        <v>9178</v>
      </c>
      <c r="N372" s="335" t="s">
        <v>9179</v>
      </c>
      <c r="O372" s="335" t="s">
        <v>60</v>
      </c>
      <c r="P372" s="332">
        <v>3.67</v>
      </c>
      <c r="Q372" s="331" t="s">
        <v>9180</v>
      </c>
      <c r="R372" s="337" t="s">
        <v>9181</v>
      </c>
      <c r="S372" s="333" t="s">
        <v>8980</v>
      </c>
      <c r="T372" s="331" t="s">
        <v>6917</v>
      </c>
      <c r="U372" s="331" t="s">
        <v>492</v>
      </c>
      <c r="V372" s="335" t="s">
        <v>60</v>
      </c>
      <c r="W372" s="333" t="s">
        <v>60</v>
      </c>
      <c r="X372" s="330" t="s">
        <v>60</v>
      </c>
      <c r="Y372" s="335" t="s">
        <v>9182</v>
      </c>
      <c r="Z372" s="333" t="s">
        <v>9183</v>
      </c>
      <c r="AA372" s="330" t="s">
        <v>60</v>
      </c>
      <c r="AB372" s="332">
        <v>5.92</v>
      </c>
      <c r="AC372" s="338">
        <v>0.41599999999999998</v>
      </c>
      <c r="AD372" s="332">
        <v>16.899999999999999</v>
      </c>
      <c r="AE372" s="341" t="s">
        <v>60</v>
      </c>
      <c r="AF372" s="338">
        <v>0.47399999999999998</v>
      </c>
      <c r="AG372" s="338">
        <v>0.20499999999999999</v>
      </c>
      <c r="AH372" s="338">
        <v>8.8999999999999996E-2</v>
      </c>
      <c r="AI372" s="338">
        <v>0.50900000000000001</v>
      </c>
      <c r="AJ372" s="338">
        <v>0.224</v>
      </c>
      <c r="AK372" s="338">
        <v>0.61199999999999999</v>
      </c>
      <c r="AL372" s="331" t="s">
        <v>8328</v>
      </c>
      <c r="AM372" s="331" t="s">
        <v>8329</v>
      </c>
      <c r="AN372" s="332">
        <v>52.66</v>
      </c>
      <c r="AO372" s="332">
        <v>51.5</v>
      </c>
      <c r="AP372" s="332">
        <v>25.78</v>
      </c>
    </row>
    <row r="373" spans="1:42" ht="409.5">
      <c r="A373" s="329">
        <v>43959</v>
      </c>
      <c r="B373" s="330" t="s">
        <v>3876</v>
      </c>
      <c r="C373" s="330" t="s">
        <v>60</v>
      </c>
      <c r="D373" s="331" t="s">
        <v>61</v>
      </c>
      <c r="E373" s="331" t="s">
        <v>67</v>
      </c>
      <c r="F373" s="332">
        <v>1310.98</v>
      </c>
      <c r="G373" s="330" t="s">
        <v>3562</v>
      </c>
      <c r="H373" s="330" t="s">
        <v>3877</v>
      </c>
      <c r="I373" s="331" t="s">
        <v>3878</v>
      </c>
      <c r="J373" s="329">
        <v>43959</v>
      </c>
      <c r="K373" s="333" t="s">
        <v>491</v>
      </c>
      <c r="L373" s="329">
        <v>44060</v>
      </c>
      <c r="M373" s="335" t="s">
        <v>13139</v>
      </c>
      <c r="N373" s="335" t="s">
        <v>60</v>
      </c>
      <c r="O373" s="335" t="s">
        <v>60</v>
      </c>
      <c r="P373" s="341" t="s">
        <v>60</v>
      </c>
      <c r="Q373" s="331" t="s">
        <v>8748</v>
      </c>
      <c r="R373" s="339" t="s">
        <v>13140</v>
      </c>
      <c r="S373" s="333" t="s">
        <v>8539</v>
      </c>
      <c r="T373" s="331" t="s">
        <v>6917</v>
      </c>
      <c r="U373" s="331" t="s">
        <v>11848</v>
      </c>
      <c r="V373" s="335" t="s">
        <v>9356</v>
      </c>
      <c r="W373" s="339" t="s">
        <v>9357</v>
      </c>
      <c r="X373" s="330" t="s">
        <v>60</v>
      </c>
      <c r="Y373" s="335" t="s">
        <v>13141</v>
      </c>
      <c r="Z373" s="333" t="s">
        <v>13142</v>
      </c>
      <c r="AA373" s="330" t="s">
        <v>60</v>
      </c>
      <c r="AB373" s="332">
        <v>53.63</v>
      </c>
      <c r="AC373" s="332">
        <v>2.87</v>
      </c>
      <c r="AD373" s="332">
        <v>9.4600000000000009</v>
      </c>
      <c r="AE373" s="332">
        <v>17.190000000000001</v>
      </c>
      <c r="AF373" s="338">
        <v>0.57199999999999995</v>
      </c>
      <c r="AG373" s="332">
        <v>1612.91</v>
      </c>
      <c r="AH373" s="332">
        <v>1042.3900000000001</v>
      </c>
      <c r="AI373" s="341" t="s">
        <v>60</v>
      </c>
      <c r="AJ373" s="341" t="s">
        <v>60</v>
      </c>
      <c r="AK373" s="341" t="s">
        <v>60</v>
      </c>
      <c r="AL373" s="331" t="s">
        <v>8328</v>
      </c>
      <c r="AM373" s="331" t="s">
        <v>8329</v>
      </c>
      <c r="AN373" s="332">
        <v>52.65</v>
      </c>
      <c r="AO373" s="332">
        <v>57.25</v>
      </c>
      <c r="AP373" s="332">
        <v>59.35</v>
      </c>
    </row>
    <row r="374" spans="1:42" ht="315">
      <c r="A374" s="329">
        <v>44148</v>
      </c>
      <c r="B374" s="330" t="s">
        <v>3879</v>
      </c>
      <c r="C374" s="330" t="s">
        <v>60</v>
      </c>
      <c r="D374" s="331" t="s">
        <v>61</v>
      </c>
      <c r="E374" s="331" t="s">
        <v>67</v>
      </c>
      <c r="F374" s="332">
        <v>52.06</v>
      </c>
      <c r="G374" s="330" t="s">
        <v>60</v>
      </c>
      <c r="H374" s="330" t="s">
        <v>3880</v>
      </c>
      <c r="I374" s="331" t="s">
        <v>3881</v>
      </c>
      <c r="J374" s="329">
        <v>44148</v>
      </c>
      <c r="K374" s="333" t="s">
        <v>491</v>
      </c>
      <c r="L374" s="329">
        <v>44236</v>
      </c>
      <c r="M374" s="335" t="s">
        <v>13143</v>
      </c>
      <c r="N374" s="335" t="s">
        <v>60</v>
      </c>
      <c r="O374" s="335" t="s">
        <v>60</v>
      </c>
      <c r="P374" s="341" t="s">
        <v>60</v>
      </c>
      <c r="Q374" s="331" t="s">
        <v>8491</v>
      </c>
      <c r="R374" s="339" t="s">
        <v>13144</v>
      </c>
      <c r="S374" s="333" t="s">
        <v>13145</v>
      </c>
      <c r="T374" s="331" t="s">
        <v>6917</v>
      </c>
      <c r="U374" s="331" t="s">
        <v>11848</v>
      </c>
      <c r="V374" s="335" t="s">
        <v>60</v>
      </c>
      <c r="W374" s="333" t="s">
        <v>60</v>
      </c>
      <c r="X374" s="330" t="s">
        <v>60</v>
      </c>
      <c r="Y374" s="335" t="s">
        <v>13146</v>
      </c>
      <c r="Z374" s="333" t="s">
        <v>13147</v>
      </c>
      <c r="AA374" s="340">
        <v>77.900000000000006</v>
      </c>
      <c r="AB374" s="332">
        <v>6.27</v>
      </c>
      <c r="AC374" s="338">
        <v>0.71599999999999997</v>
      </c>
      <c r="AD374" s="332">
        <v>1.38</v>
      </c>
      <c r="AE374" s="332">
        <v>1.51</v>
      </c>
      <c r="AF374" s="338">
        <v>0.13500000000000001</v>
      </c>
      <c r="AG374" s="332">
        <v>23.9</v>
      </c>
      <c r="AH374" s="332">
        <v>67.510000000000005</v>
      </c>
      <c r="AI374" s="336">
        <v>162.80000000000001</v>
      </c>
      <c r="AJ374" s="332">
        <v>9.19</v>
      </c>
      <c r="AK374" s="336">
        <v>148.30000000000001</v>
      </c>
      <c r="AL374" s="331" t="s">
        <v>8328</v>
      </c>
      <c r="AM374" s="331" t="s">
        <v>8329</v>
      </c>
      <c r="AN374" s="332">
        <v>52.54</v>
      </c>
      <c r="AO374" s="332">
        <v>52.8</v>
      </c>
      <c r="AP374" s="332">
        <v>52.8</v>
      </c>
    </row>
    <row r="375" spans="1:42" ht="405">
      <c r="A375" s="329">
        <v>44410</v>
      </c>
      <c r="B375" s="330" t="s">
        <v>833</v>
      </c>
      <c r="C375" s="330" t="s">
        <v>834</v>
      </c>
      <c r="D375" s="331" t="s">
        <v>61</v>
      </c>
      <c r="E375" s="331" t="s">
        <v>77</v>
      </c>
      <c r="F375" s="332">
        <v>722.51</v>
      </c>
      <c r="G375" s="330" t="s">
        <v>1001</v>
      </c>
      <c r="H375" s="330" t="s">
        <v>60</v>
      </c>
      <c r="I375" s="331" t="s">
        <v>1002</v>
      </c>
      <c r="J375" s="329">
        <v>44410</v>
      </c>
      <c r="K375" s="333" t="s">
        <v>491</v>
      </c>
      <c r="L375" s="334" t="s">
        <v>60</v>
      </c>
      <c r="M375" s="335" t="s">
        <v>8895</v>
      </c>
      <c r="N375" s="335" t="s">
        <v>8896</v>
      </c>
      <c r="O375" s="335" t="s">
        <v>60</v>
      </c>
      <c r="P375" s="336">
        <v>1024.2</v>
      </c>
      <c r="Q375" s="331" t="s">
        <v>8840</v>
      </c>
      <c r="R375" s="339" t="s">
        <v>8897</v>
      </c>
      <c r="S375" s="333" t="s">
        <v>8568</v>
      </c>
      <c r="T375" s="331" t="s">
        <v>6917</v>
      </c>
      <c r="U375" s="331" t="s">
        <v>492</v>
      </c>
      <c r="V375" s="335" t="s">
        <v>9159</v>
      </c>
      <c r="W375" s="333" t="s">
        <v>8437</v>
      </c>
      <c r="X375" s="330" t="s">
        <v>60</v>
      </c>
      <c r="Y375" s="335" t="s">
        <v>60</v>
      </c>
      <c r="Z375" s="333" t="s">
        <v>60</v>
      </c>
      <c r="AA375" s="330" t="s">
        <v>60</v>
      </c>
      <c r="AB375" s="332">
        <v>15.71</v>
      </c>
      <c r="AC375" s="332">
        <v>1.24</v>
      </c>
      <c r="AD375" s="332">
        <v>7.06</v>
      </c>
      <c r="AE375" s="332">
        <v>8.2200000000000006</v>
      </c>
      <c r="AF375" s="332">
        <v>1.22</v>
      </c>
      <c r="AG375" s="332">
        <v>722.51</v>
      </c>
      <c r="AH375" s="332">
        <v>1409.33</v>
      </c>
      <c r="AI375" s="336">
        <v>724.1</v>
      </c>
      <c r="AJ375" s="336">
        <v>90.3</v>
      </c>
      <c r="AK375" s="336">
        <v>1671.8</v>
      </c>
      <c r="AL375" s="331" t="s">
        <v>8328</v>
      </c>
      <c r="AM375" s="331" t="s">
        <v>8329</v>
      </c>
      <c r="AN375" s="332">
        <v>52.52</v>
      </c>
      <c r="AO375" s="332">
        <v>52.32</v>
      </c>
      <c r="AP375" s="332">
        <v>53.03</v>
      </c>
    </row>
    <row r="376" spans="1:42" ht="371.25">
      <c r="A376" s="329">
        <v>43993</v>
      </c>
      <c r="B376" s="330" t="s">
        <v>3882</v>
      </c>
      <c r="C376" s="330" t="s">
        <v>60</v>
      </c>
      <c r="D376" s="331" t="s">
        <v>61</v>
      </c>
      <c r="E376" s="331" t="s">
        <v>67</v>
      </c>
      <c r="F376" s="332">
        <v>241.94</v>
      </c>
      <c r="G376" s="330" t="s">
        <v>3883</v>
      </c>
      <c r="H376" s="330" t="s">
        <v>60</v>
      </c>
      <c r="I376" s="331" t="s">
        <v>3884</v>
      </c>
      <c r="J376" s="329">
        <v>43993</v>
      </c>
      <c r="K376" s="333" t="s">
        <v>491</v>
      </c>
      <c r="L376" s="329">
        <v>44055</v>
      </c>
      <c r="M376" s="335" t="s">
        <v>13148</v>
      </c>
      <c r="N376" s="335" t="s">
        <v>60</v>
      </c>
      <c r="O376" s="335" t="s">
        <v>60</v>
      </c>
      <c r="P376" s="341" t="s">
        <v>60</v>
      </c>
      <c r="Q376" s="331" t="s">
        <v>9073</v>
      </c>
      <c r="R376" s="333" t="s">
        <v>13149</v>
      </c>
      <c r="S376" s="333" t="s">
        <v>8800</v>
      </c>
      <c r="T376" s="331" t="s">
        <v>6921</v>
      </c>
      <c r="U376" s="331" t="s">
        <v>11848</v>
      </c>
      <c r="V376" s="335" t="s">
        <v>13150</v>
      </c>
      <c r="W376" s="333" t="s">
        <v>11908</v>
      </c>
      <c r="X376" s="330" t="s">
        <v>60</v>
      </c>
      <c r="Y376" s="335" t="s">
        <v>60</v>
      </c>
      <c r="Z376" s="333" t="s">
        <v>60</v>
      </c>
      <c r="AA376" s="330" t="s">
        <v>60</v>
      </c>
      <c r="AB376" s="341" t="s">
        <v>60</v>
      </c>
      <c r="AC376" s="341" t="s">
        <v>60</v>
      </c>
      <c r="AD376" s="332">
        <v>10.67</v>
      </c>
      <c r="AE376" s="332">
        <v>25.8</v>
      </c>
      <c r="AF376" s="332">
        <v>3.3</v>
      </c>
      <c r="AG376" s="332">
        <v>274.16000000000003</v>
      </c>
      <c r="AH376" s="332">
        <v>150.46</v>
      </c>
      <c r="AI376" s="341" t="s">
        <v>60</v>
      </c>
      <c r="AJ376" s="341" t="s">
        <v>60</v>
      </c>
      <c r="AK376" s="341" t="s">
        <v>60</v>
      </c>
      <c r="AL376" s="331" t="s">
        <v>8328</v>
      </c>
      <c r="AM376" s="331" t="s">
        <v>8329</v>
      </c>
      <c r="AN376" s="332">
        <v>52.2</v>
      </c>
      <c r="AO376" s="332">
        <v>73.13</v>
      </c>
      <c r="AP376" s="332">
        <v>53.89</v>
      </c>
    </row>
    <row r="377" spans="1:42" ht="409.5">
      <c r="A377" s="329">
        <v>44747</v>
      </c>
      <c r="B377" s="330" t="s">
        <v>1003</v>
      </c>
      <c r="C377" s="330" t="s">
        <v>1004</v>
      </c>
      <c r="D377" s="331" t="s">
        <v>61</v>
      </c>
      <c r="E377" s="331" t="s">
        <v>67</v>
      </c>
      <c r="F377" s="332">
        <v>2638.06</v>
      </c>
      <c r="G377" s="330" t="s">
        <v>1005</v>
      </c>
      <c r="H377" s="330" t="s">
        <v>1006</v>
      </c>
      <c r="I377" s="331" t="s">
        <v>1007</v>
      </c>
      <c r="J377" s="329">
        <v>44747</v>
      </c>
      <c r="K377" s="333" t="s">
        <v>491</v>
      </c>
      <c r="L377" s="329">
        <v>44841</v>
      </c>
      <c r="M377" s="335" t="s">
        <v>9091</v>
      </c>
      <c r="N377" s="335" t="s">
        <v>9092</v>
      </c>
      <c r="O377" s="335" t="s">
        <v>9093</v>
      </c>
      <c r="P377" s="336">
        <v>1192.9000000000001</v>
      </c>
      <c r="Q377" s="331" t="s">
        <v>9094</v>
      </c>
      <c r="R377" s="339" t="s">
        <v>9095</v>
      </c>
      <c r="S377" s="333" t="s">
        <v>9096</v>
      </c>
      <c r="T377" s="331" t="s">
        <v>6915</v>
      </c>
      <c r="U377" s="331" t="s">
        <v>492</v>
      </c>
      <c r="V377" s="335" t="s">
        <v>9097</v>
      </c>
      <c r="W377" s="333" t="s">
        <v>9098</v>
      </c>
      <c r="X377" s="330" t="s">
        <v>60</v>
      </c>
      <c r="Y377" s="335" t="s">
        <v>9099</v>
      </c>
      <c r="Z377" s="339" t="s">
        <v>9100</v>
      </c>
      <c r="AA377" s="330" t="s">
        <v>60</v>
      </c>
      <c r="AB377" s="332">
        <v>171.01</v>
      </c>
      <c r="AC377" s="332">
        <v>1.76</v>
      </c>
      <c r="AD377" s="332">
        <v>10.199999999999999</v>
      </c>
      <c r="AE377" s="332">
        <v>96.22</v>
      </c>
      <c r="AF377" s="332">
        <v>1.3</v>
      </c>
      <c r="AG377" s="332">
        <v>2514.7600000000002</v>
      </c>
      <c r="AH377" s="332">
        <v>1176.56</v>
      </c>
      <c r="AI377" s="336">
        <v>1967.6</v>
      </c>
      <c r="AJ377" s="332">
        <v>6.98</v>
      </c>
      <c r="AK377" s="336">
        <v>2547</v>
      </c>
      <c r="AL377" s="331" t="s">
        <v>8328</v>
      </c>
      <c r="AM377" s="331" t="s">
        <v>8329</v>
      </c>
      <c r="AN377" s="332">
        <v>52.05</v>
      </c>
      <c r="AO377" s="332">
        <v>55.32</v>
      </c>
      <c r="AP377" s="332">
        <v>56.82</v>
      </c>
    </row>
    <row r="378" spans="1:42" ht="371.25">
      <c r="A378" s="329">
        <v>44230</v>
      </c>
      <c r="B378" s="330" t="s">
        <v>3885</v>
      </c>
      <c r="C378" s="330" t="s">
        <v>60</v>
      </c>
      <c r="D378" s="331" t="s">
        <v>61</v>
      </c>
      <c r="E378" s="331" t="s">
        <v>67</v>
      </c>
      <c r="F378" s="332">
        <v>18.309999999999999</v>
      </c>
      <c r="G378" s="330" t="s">
        <v>3886</v>
      </c>
      <c r="H378" s="330" t="s">
        <v>3887</v>
      </c>
      <c r="I378" s="331" t="s">
        <v>3888</v>
      </c>
      <c r="J378" s="329">
        <v>44230</v>
      </c>
      <c r="K378" s="333" t="s">
        <v>491</v>
      </c>
      <c r="L378" s="329">
        <v>44420</v>
      </c>
      <c r="M378" s="335" t="s">
        <v>13151</v>
      </c>
      <c r="N378" s="335" t="s">
        <v>60</v>
      </c>
      <c r="O378" s="335" t="s">
        <v>60</v>
      </c>
      <c r="P378" s="341" t="s">
        <v>60</v>
      </c>
      <c r="Q378" s="331" t="s">
        <v>8991</v>
      </c>
      <c r="R378" s="333" t="s">
        <v>10049</v>
      </c>
      <c r="S378" s="333" t="s">
        <v>8471</v>
      </c>
      <c r="T378" s="331" t="s">
        <v>6917</v>
      </c>
      <c r="U378" s="331" t="s">
        <v>11848</v>
      </c>
      <c r="V378" s="335" t="s">
        <v>13152</v>
      </c>
      <c r="W378" s="333" t="s">
        <v>10620</v>
      </c>
      <c r="X378" s="340">
        <v>12.4</v>
      </c>
      <c r="Y378" s="335" t="s">
        <v>13153</v>
      </c>
      <c r="Z378" s="339" t="s">
        <v>13154</v>
      </c>
      <c r="AA378" s="330" t="s">
        <v>60</v>
      </c>
      <c r="AB378" s="341" t="s">
        <v>60</v>
      </c>
      <c r="AC378" s="332">
        <v>7.87</v>
      </c>
      <c r="AD378" s="341" t="s">
        <v>60</v>
      </c>
      <c r="AE378" s="341" t="s">
        <v>60</v>
      </c>
      <c r="AF378" s="332">
        <v>4.6100000000000003</v>
      </c>
      <c r="AG378" s="332">
        <v>18.05</v>
      </c>
      <c r="AH378" s="332">
        <v>18.68</v>
      </c>
      <c r="AI378" s="332">
        <v>3.96</v>
      </c>
      <c r="AJ378" s="332">
        <v>-1.32</v>
      </c>
      <c r="AK378" s="332">
        <v>1.22</v>
      </c>
      <c r="AL378" s="331" t="s">
        <v>8328</v>
      </c>
      <c r="AM378" s="331" t="s">
        <v>8329</v>
      </c>
      <c r="AN378" s="332">
        <v>52.03</v>
      </c>
      <c r="AO378" s="332">
        <v>66.11</v>
      </c>
      <c r="AP378" s="332">
        <v>66.11</v>
      </c>
    </row>
    <row r="379" spans="1:42" ht="409.5">
      <c r="A379" s="329">
        <v>44294</v>
      </c>
      <c r="B379" s="330" t="s">
        <v>3889</v>
      </c>
      <c r="C379" s="330" t="s">
        <v>60</v>
      </c>
      <c r="D379" s="331" t="s">
        <v>61</v>
      </c>
      <c r="E379" s="331" t="s">
        <v>67</v>
      </c>
      <c r="F379" s="332">
        <v>1187.01</v>
      </c>
      <c r="G379" s="330" t="s">
        <v>3147</v>
      </c>
      <c r="H379" s="330" t="s">
        <v>3890</v>
      </c>
      <c r="I379" s="331" t="s">
        <v>3891</v>
      </c>
      <c r="J379" s="329">
        <v>44294</v>
      </c>
      <c r="K379" s="333" t="s">
        <v>491</v>
      </c>
      <c r="L379" s="329">
        <v>44440</v>
      </c>
      <c r="M379" s="335" t="s">
        <v>13155</v>
      </c>
      <c r="N379" s="335" t="s">
        <v>60</v>
      </c>
      <c r="O379" s="335" t="s">
        <v>60</v>
      </c>
      <c r="P379" s="341" t="s">
        <v>60</v>
      </c>
      <c r="Q379" s="331" t="s">
        <v>10387</v>
      </c>
      <c r="R379" s="339" t="s">
        <v>13156</v>
      </c>
      <c r="S379" s="333" t="s">
        <v>13157</v>
      </c>
      <c r="T379" s="331" t="s">
        <v>6921</v>
      </c>
      <c r="U379" s="331" t="s">
        <v>11848</v>
      </c>
      <c r="V379" s="335" t="s">
        <v>12137</v>
      </c>
      <c r="W379" s="339" t="s">
        <v>13158</v>
      </c>
      <c r="X379" s="330" t="s">
        <v>60</v>
      </c>
      <c r="Y379" s="335" t="s">
        <v>13159</v>
      </c>
      <c r="Z379" s="339" t="s">
        <v>13160</v>
      </c>
      <c r="AA379" s="330" t="s">
        <v>13161</v>
      </c>
      <c r="AB379" s="341" t="s">
        <v>60</v>
      </c>
      <c r="AC379" s="332">
        <v>4.78</v>
      </c>
      <c r="AD379" s="332">
        <v>23.21</v>
      </c>
      <c r="AE379" s="341" t="s">
        <v>60</v>
      </c>
      <c r="AF379" s="332">
        <v>4.67</v>
      </c>
      <c r="AG379" s="332">
        <v>1148.67</v>
      </c>
      <c r="AH379" s="332">
        <v>941.71</v>
      </c>
      <c r="AI379" s="341" t="s">
        <v>60</v>
      </c>
      <c r="AJ379" s="341" t="s">
        <v>60</v>
      </c>
      <c r="AK379" s="341" t="s">
        <v>60</v>
      </c>
      <c r="AL379" s="331" t="s">
        <v>8328</v>
      </c>
      <c r="AM379" s="331" t="s">
        <v>8329</v>
      </c>
      <c r="AN379" s="332">
        <v>51.92</v>
      </c>
      <c r="AO379" s="332">
        <v>47.91</v>
      </c>
      <c r="AP379" s="332">
        <v>56.04</v>
      </c>
    </row>
    <row r="380" spans="1:42" ht="112.5">
      <c r="A380" s="329">
        <v>44788</v>
      </c>
      <c r="B380" s="330" t="s">
        <v>3892</v>
      </c>
      <c r="C380" s="330" t="s">
        <v>60</v>
      </c>
      <c r="D380" s="331" t="s">
        <v>61</v>
      </c>
      <c r="E380" s="331" t="s">
        <v>67</v>
      </c>
      <c r="F380" s="332">
        <v>23.98</v>
      </c>
      <c r="G380" s="330" t="s">
        <v>3893</v>
      </c>
      <c r="H380" s="330" t="s">
        <v>60</v>
      </c>
      <c r="I380" s="331" t="s">
        <v>3894</v>
      </c>
      <c r="J380" s="329">
        <v>44788</v>
      </c>
      <c r="K380" s="333" t="s">
        <v>491</v>
      </c>
      <c r="L380" s="329">
        <v>44865</v>
      </c>
      <c r="M380" s="335" t="s">
        <v>13162</v>
      </c>
      <c r="N380" s="335" t="s">
        <v>60</v>
      </c>
      <c r="O380" s="335" t="s">
        <v>60</v>
      </c>
      <c r="P380" s="341" t="s">
        <v>60</v>
      </c>
      <c r="Q380" s="331" t="s">
        <v>8991</v>
      </c>
      <c r="R380" s="333" t="s">
        <v>9486</v>
      </c>
      <c r="S380" s="333" t="s">
        <v>8790</v>
      </c>
      <c r="T380" s="331" t="s">
        <v>6921</v>
      </c>
      <c r="U380" s="331" t="s">
        <v>11848</v>
      </c>
      <c r="V380" s="335" t="s">
        <v>13163</v>
      </c>
      <c r="W380" s="333" t="s">
        <v>10383</v>
      </c>
      <c r="X380" s="340">
        <v>55.2</v>
      </c>
      <c r="Y380" s="335" t="s">
        <v>60</v>
      </c>
      <c r="Z380" s="333" t="s">
        <v>60</v>
      </c>
      <c r="AA380" s="330" t="s">
        <v>60</v>
      </c>
      <c r="AB380" s="341" t="s">
        <v>60</v>
      </c>
      <c r="AC380" s="332">
        <v>1.3</v>
      </c>
      <c r="AD380" s="341" t="s">
        <v>60</v>
      </c>
      <c r="AE380" s="341" t="s">
        <v>60</v>
      </c>
      <c r="AF380" s="341" t="s">
        <v>60</v>
      </c>
      <c r="AG380" s="332">
        <v>23.28</v>
      </c>
      <c r="AH380" s="332">
        <v>21.38</v>
      </c>
      <c r="AI380" s="342">
        <v>0</v>
      </c>
      <c r="AJ380" s="332">
        <v>-1.5</v>
      </c>
      <c r="AK380" s="336">
        <v>18.600000000000001</v>
      </c>
      <c r="AL380" s="331" t="s">
        <v>8328</v>
      </c>
      <c r="AM380" s="331" t="s">
        <v>8329</v>
      </c>
      <c r="AN380" s="332">
        <v>51.9</v>
      </c>
      <c r="AO380" s="332">
        <v>46.83</v>
      </c>
      <c r="AP380" s="332">
        <v>69.42</v>
      </c>
    </row>
    <row r="381" spans="1:42" ht="315">
      <c r="A381" s="329">
        <v>44174</v>
      </c>
      <c r="B381" s="330" t="s">
        <v>3895</v>
      </c>
      <c r="C381" s="330" t="s">
        <v>60</v>
      </c>
      <c r="D381" s="331" t="s">
        <v>61</v>
      </c>
      <c r="E381" s="331" t="s">
        <v>67</v>
      </c>
      <c r="F381" s="332">
        <v>1682.48</v>
      </c>
      <c r="G381" s="330" t="s">
        <v>3896</v>
      </c>
      <c r="H381" s="330" t="s">
        <v>60</v>
      </c>
      <c r="I381" s="331" t="s">
        <v>3897</v>
      </c>
      <c r="J381" s="329">
        <v>44174</v>
      </c>
      <c r="K381" s="333" t="s">
        <v>491</v>
      </c>
      <c r="L381" s="329">
        <v>44293</v>
      </c>
      <c r="M381" s="335" t="s">
        <v>13164</v>
      </c>
      <c r="N381" s="335" t="s">
        <v>60</v>
      </c>
      <c r="O381" s="335" t="s">
        <v>60</v>
      </c>
      <c r="P381" s="341" t="s">
        <v>60</v>
      </c>
      <c r="Q381" s="331" t="s">
        <v>8840</v>
      </c>
      <c r="R381" s="339" t="s">
        <v>13165</v>
      </c>
      <c r="S381" s="333" t="s">
        <v>13166</v>
      </c>
      <c r="T381" s="331" t="s">
        <v>6921</v>
      </c>
      <c r="U381" s="331" t="s">
        <v>11848</v>
      </c>
      <c r="V381" s="335" t="s">
        <v>13167</v>
      </c>
      <c r="W381" s="333" t="s">
        <v>13168</v>
      </c>
      <c r="X381" s="340">
        <v>46310.3</v>
      </c>
      <c r="Y381" s="335" t="s">
        <v>60</v>
      </c>
      <c r="Z381" s="333" t="s">
        <v>60</v>
      </c>
      <c r="AA381" s="330" t="s">
        <v>60</v>
      </c>
      <c r="AB381" s="341" t="s">
        <v>60</v>
      </c>
      <c r="AC381" s="332">
        <v>5.25</v>
      </c>
      <c r="AD381" s="332">
        <v>10</v>
      </c>
      <c r="AE381" s="332">
        <v>15.03</v>
      </c>
      <c r="AF381" s="332">
        <v>2.0299999999999998</v>
      </c>
      <c r="AG381" s="332">
        <v>1682.48</v>
      </c>
      <c r="AH381" s="332">
        <v>1161.58</v>
      </c>
      <c r="AI381" s="341" t="s">
        <v>60</v>
      </c>
      <c r="AJ381" s="341" t="s">
        <v>60</v>
      </c>
      <c r="AK381" s="341" t="s">
        <v>60</v>
      </c>
      <c r="AL381" s="331" t="s">
        <v>8328</v>
      </c>
      <c r="AM381" s="331" t="s">
        <v>8329</v>
      </c>
      <c r="AN381" s="332">
        <v>51.87</v>
      </c>
      <c r="AO381" s="332">
        <v>59.88</v>
      </c>
      <c r="AP381" s="332">
        <v>100.89</v>
      </c>
    </row>
    <row r="382" spans="1:42" ht="326.25">
      <c r="A382" s="329">
        <v>44358</v>
      </c>
      <c r="B382" s="330" t="s">
        <v>1008</v>
      </c>
      <c r="C382" s="330" t="s">
        <v>1009</v>
      </c>
      <c r="D382" s="331" t="s">
        <v>61</v>
      </c>
      <c r="E382" s="331" t="s">
        <v>77</v>
      </c>
      <c r="F382" s="332">
        <v>1418.39</v>
      </c>
      <c r="G382" s="330" t="s">
        <v>9198</v>
      </c>
      <c r="H382" s="330" t="s">
        <v>60</v>
      </c>
      <c r="I382" s="331" t="s">
        <v>1011</v>
      </c>
      <c r="J382" s="329">
        <v>44358</v>
      </c>
      <c r="K382" s="333" t="s">
        <v>491</v>
      </c>
      <c r="L382" s="334" t="s">
        <v>60</v>
      </c>
      <c r="M382" s="335" t="s">
        <v>9199</v>
      </c>
      <c r="N382" s="335" t="s">
        <v>9200</v>
      </c>
      <c r="O382" s="335" t="s">
        <v>9201</v>
      </c>
      <c r="P382" s="336">
        <v>423.6</v>
      </c>
      <c r="Q382" s="331" t="s">
        <v>9124</v>
      </c>
      <c r="R382" s="333" t="s">
        <v>9202</v>
      </c>
      <c r="S382" s="333" t="s">
        <v>9203</v>
      </c>
      <c r="T382" s="331" t="s">
        <v>6915</v>
      </c>
      <c r="U382" s="331" t="s">
        <v>492</v>
      </c>
      <c r="V382" s="335" t="s">
        <v>9204</v>
      </c>
      <c r="W382" s="339" t="s">
        <v>9205</v>
      </c>
      <c r="X382" s="330" t="s">
        <v>60</v>
      </c>
      <c r="Y382" s="335" t="s">
        <v>60</v>
      </c>
      <c r="Z382" s="333" t="s">
        <v>60</v>
      </c>
      <c r="AA382" s="330" t="s">
        <v>60</v>
      </c>
      <c r="AB382" s="332">
        <v>20.68</v>
      </c>
      <c r="AC382" s="332">
        <v>3.97</v>
      </c>
      <c r="AD382" s="332">
        <v>29.58</v>
      </c>
      <c r="AE382" s="332">
        <v>41.88</v>
      </c>
      <c r="AF382" s="332">
        <v>2.78</v>
      </c>
      <c r="AG382" s="332">
        <v>1418.39</v>
      </c>
      <c r="AH382" s="332">
        <v>1668.28</v>
      </c>
      <c r="AI382" s="336">
        <v>387</v>
      </c>
      <c r="AJ382" s="336">
        <v>42.6</v>
      </c>
      <c r="AK382" s="336">
        <v>583.70000000000005</v>
      </c>
      <c r="AL382" s="331" t="s">
        <v>8328</v>
      </c>
      <c r="AM382" s="331" t="s">
        <v>8329</v>
      </c>
      <c r="AN382" s="332">
        <v>51.84</v>
      </c>
      <c r="AO382" s="332">
        <v>50.21</v>
      </c>
      <c r="AP382" s="332">
        <v>46.75</v>
      </c>
    </row>
    <row r="383" spans="1:42" ht="258.75">
      <c r="A383" s="329">
        <v>44617</v>
      </c>
      <c r="B383" s="330" t="s">
        <v>13169</v>
      </c>
      <c r="C383" s="330" t="s">
        <v>13170</v>
      </c>
      <c r="D383" s="331" t="s">
        <v>61</v>
      </c>
      <c r="E383" s="331" t="s">
        <v>77</v>
      </c>
      <c r="F383" s="332">
        <v>2911.75</v>
      </c>
      <c r="G383" s="330" t="s">
        <v>3899</v>
      </c>
      <c r="H383" s="330" t="s">
        <v>3900</v>
      </c>
      <c r="I383" s="331" t="s">
        <v>3901</v>
      </c>
      <c r="J383" s="329">
        <v>44617</v>
      </c>
      <c r="K383" s="333" t="s">
        <v>491</v>
      </c>
      <c r="L383" s="334" t="s">
        <v>60</v>
      </c>
      <c r="M383" s="335" t="s">
        <v>13171</v>
      </c>
      <c r="N383" s="335" t="s">
        <v>60</v>
      </c>
      <c r="O383" s="335" t="s">
        <v>60</v>
      </c>
      <c r="P383" s="336">
        <v>1322.1</v>
      </c>
      <c r="Q383" s="331" t="s">
        <v>13077</v>
      </c>
      <c r="R383" s="333" t="s">
        <v>13172</v>
      </c>
      <c r="S383" s="333" t="s">
        <v>13173</v>
      </c>
      <c r="T383" s="331" t="s">
        <v>6915</v>
      </c>
      <c r="U383" s="331" t="s">
        <v>12459</v>
      </c>
      <c r="V383" s="335" t="s">
        <v>60</v>
      </c>
      <c r="W383" s="333" t="s">
        <v>13174</v>
      </c>
      <c r="X383" s="330" t="s">
        <v>60</v>
      </c>
      <c r="Y383" s="335" t="s">
        <v>13175</v>
      </c>
      <c r="Z383" s="339" t="s">
        <v>13176</v>
      </c>
      <c r="AA383" s="330" t="s">
        <v>60</v>
      </c>
      <c r="AB383" s="332">
        <v>15.12</v>
      </c>
      <c r="AC383" s="338">
        <v>0.82899999999999996</v>
      </c>
      <c r="AD383" s="332">
        <v>34.659999999999997</v>
      </c>
      <c r="AE383" s="332">
        <v>35.81</v>
      </c>
      <c r="AF383" s="332">
        <v>19.559999999999999</v>
      </c>
      <c r="AG383" s="332">
        <v>2909.47</v>
      </c>
      <c r="AH383" s="332">
        <v>1522.29</v>
      </c>
      <c r="AI383" s="336">
        <v>126</v>
      </c>
      <c r="AJ383" s="336">
        <v>123.9</v>
      </c>
      <c r="AK383" s="336">
        <v>3391.7</v>
      </c>
      <c r="AL383" s="331" t="s">
        <v>8328</v>
      </c>
      <c r="AM383" s="331" t="s">
        <v>8329</v>
      </c>
      <c r="AN383" s="332">
        <v>51.76</v>
      </c>
      <c r="AO383" s="332">
        <v>47.52</v>
      </c>
      <c r="AP383" s="332">
        <v>43.29</v>
      </c>
    </row>
    <row r="384" spans="1:42" ht="409.5">
      <c r="A384" s="329">
        <v>44070</v>
      </c>
      <c r="B384" s="330" t="s">
        <v>3902</v>
      </c>
      <c r="C384" s="330" t="s">
        <v>60</v>
      </c>
      <c r="D384" s="331" t="s">
        <v>61</v>
      </c>
      <c r="E384" s="331" t="s">
        <v>67</v>
      </c>
      <c r="F384" s="332">
        <v>1136.8900000000001</v>
      </c>
      <c r="G384" s="330" t="s">
        <v>3903</v>
      </c>
      <c r="H384" s="330" t="s">
        <v>3904</v>
      </c>
      <c r="I384" s="331" t="s">
        <v>3905</v>
      </c>
      <c r="J384" s="329">
        <v>44070</v>
      </c>
      <c r="K384" s="333" t="s">
        <v>491</v>
      </c>
      <c r="L384" s="329">
        <v>44139</v>
      </c>
      <c r="M384" s="335" t="s">
        <v>13177</v>
      </c>
      <c r="N384" s="335" t="s">
        <v>60</v>
      </c>
      <c r="O384" s="335" t="s">
        <v>60</v>
      </c>
      <c r="P384" s="341" t="s">
        <v>60</v>
      </c>
      <c r="Q384" s="331" t="s">
        <v>8469</v>
      </c>
      <c r="R384" s="339" t="s">
        <v>13178</v>
      </c>
      <c r="S384" s="339" t="s">
        <v>13179</v>
      </c>
      <c r="T384" s="331" t="s">
        <v>6915</v>
      </c>
      <c r="U384" s="331" t="s">
        <v>11848</v>
      </c>
      <c r="V384" s="335" t="s">
        <v>13180</v>
      </c>
      <c r="W384" s="333" t="s">
        <v>12220</v>
      </c>
      <c r="X384" s="340">
        <v>1592.2</v>
      </c>
      <c r="Y384" s="335" t="s">
        <v>13181</v>
      </c>
      <c r="Z384" s="339" t="s">
        <v>13182</v>
      </c>
      <c r="AA384" s="330" t="s">
        <v>60</v>
      </c>
      <c r="AB384" s="332">
        <v>37.979999999999997</v>
      </c>
      <c r="AC384" s="332">
        <v>2.99</v>
      </c>
      <c r="AD384" s="332">
        <v>17.3</v>
      </c>
      <c r="AE384" s="332">
        <v>24.28</v>
      </c>
      <c r="AF384" s="332">
        <v>2.2999999999999998</v>
      </c>
      <c r="AG384" s="332">
        <v>1136.8900000000001</v>
      </c>
      <c r="AH384" s="332">
        <v>1092.33</v>
      </c>
      <c r="AI384" s="336">
        <v>463.7</v>
      </c>
      <c r="AJ384" s="336">
        <v>27</v>
      </c>
      <c r="AK384" s="336">
        <v>534.1</v>
      </c>
      <c r="AL384" s="331" t="s">
        <v>8328</v>
      </c>
      <c r="AM384" s="331" t="s">
        <v>8329</v>
      </c>
      <c r="AN384" s="332">
        <v>51.74</v>
      </c>
      <c r="AO384" s="332">
        <v>55.38</v>
      </c>
      <c r="AP384" s="332">
        <v>91.04</v>
      </c>
    </row>
    <row r="385" spans="1:42" ht="146.25">
      <c r="A385" s="329">
        <v>44841</v>
      </c>
      <c r="B385" s="330" t="s">
        <v>1012</v>
      </c>
      <c r="C385" s="330" t="s">
        <v>1013</v>
      </c>
      <c r="D385" s="331" t="s">
        <v>61</v>
      </c>
      <c r="E385" s="331" t="s">
        <v>77</v>
      </c>
      <c r="F385" s="332">
        <v>49.88</v>
      </c>
      <c r="G385" s="330" t="s">
        <v>1014</v>
      </c>
      <c r="H385" s="330" t="s">
        <v>60</v>
      </c>
      <c r="I385" s="331" t="s">
        <v>1015</v>
      </c>
      <c r="J385" s="329">
        <v>44841</v>
      </c>
      <c r="K385" s="333" t="s">
        <v>491</v>
      </c>
      <c r="L385" s="334" t="s">
        <v>60</v>
      </c>
      <c r="M385" s="335" t="s">
        <v>9264</v>
      </c>
      <c r="N385" s="335" t="s">
        <v>9265</v>
      </c>
      <c r="O385" s="335" t="s">
        <v>60</v>
      </c>
      <c r="P385" s="336">
        <v>109.8</v>
      </c>
      <c r="Q385" s="331" t="s">
        <v>8991</v>
      </c>
      <c r="R385" s="333" t="s">
        <v>9266</v>
      </c>
      <c r="S385" s="333" t="s">
        <v>8800</v>
      </c>
      <c r="T385" s="331" t="s">
        <v>6921</v>
      </c>
      <c r="U385" s="331" t="s">
        <v>492</v>
      </c>
      <c r="V385" s="335" t="s">
        <v>9267</v>
      </c>
      <c r="W385" s="333" t="s">
        <v>9268</v>
      </c>
      <c r="X385" s="340">
        <v>469.4</v>
      </c>
      <c r="Y385" s="335" t="s">
        <v>60</v>
      </c>
      <c r="Z385" s="333" t="s">
        <v>60</v>
      </c>
      <c r="AA385" s="330" t="s">
        <v>60</v>
      </c>
      <c r="AB385" s="341" t="s">
        <v>60</v>
      </c>
      <c r="AC385" s="338">
        <v>0.78200000000000003</v>
      </c>
      <c r="AD385" s="341" t="s">
        <v>60</v>
      </c>
      <c r="AE385" s="341" t="s">
        <v>60</v>
      </c>
      <c r="AF385" s="341" t="s">
        <v>60</v>
      </c>
      <c r="AG385" s="332">
        <v>53.1</v>
      </c>
      <c r="AH385" s="332">
        <v>107.53</v>
      </c>
      <c r="AI385" s="338">
        <v>0.08</v>
      </c>
      <c r="AJ385" s="332">
        <v>-5.7</v>
      </c>
      <c r="AK385" s="336">
        <v>189.9</v>
      </c>
      <c r="AL385" s="331" t="s">
        <v>8328</v>
      </c>
      <c r="AM385" s="331" t="s">
        <v>8329</v>
      </c>
      <c r="AN385" s="332">
        <v>51.55</v>
      </c>
      <c r="AO385" s="332">
        <v>47.62</v>
      </c>
      <c r="AP385" s="332">
        <v>20.059999999999999</v>
      </c>
    </row>
    <row r="386" spans="1:42" ht="247.5">
      <c r="A386" s="329">
        <v>44134</v>
      </c>
      <c r="B386" s="330" t="s">
        <v>3434</v>
      </c>
      <c r="C386" s="330" t="s">
        <v>60</v>
      </c>
      <c r="D386" s="331" t="s">
        <v>61</v>
      </c>
      <c r="E386" s="331" t="s">
        <v>77</v>
      </c>
      <c r="F386" s="332">
        <v>151.69999999999999</v>
      </c>
      <c r="G386" s="330" t="s">
        <v>3906</v>
      </c>
      <c r="H386" s="330" t="s">
        <v>3907</v>
      </c>
      <c r="I386" s="331" t="s">
        <v>3908</v>
      </c>
      <c r="J386" s="329">
        <v>44134</v>
      </c>
      <c r="K386" s="333" t="s">
        <v>491</v>
      </c>
      <c r="L386" s="334" t="s">
        <v>60</v>
      </c>
      <c r="M386" s="335" t="s">
        <v>12536</v>
      </c>
      <c r="N386" s="335" t="s">
        <v>60</v>
      </c>
      <c r="O386" s="335" t="s">
        <v>60</v>
      </c>
      <c r="P386" s="341" t="s">
        <v>60</v>
      </c>
      <c r="Q386" s="331" t="s">
        <v>8537</v>
      </c>
      <c r="R386" s="339" t="s">
        <v>12537</v>
      </c>
      <c r="S386" s="333" t="s">
        <v>8325</v>
      </c>
      <c r="T386" s="331" t="s">
        <v>6917</v>
      </c>
      <c r="U386" s="331" t="s">
        <v>11848</v>
      </c>
      <c r="V386" s="335" t="s">
        <v>13183</v>
      </c>
      <c r="W386" s="333" t="s">
        <v>8437</v>
      </c>
      <c r="X386" s="340">
        <v>3347.5</v>
      </c>
      <c r="Y386" s="335" t="s">
        <v>13184</v>
      </c>
      <c r="Z386" s="333" t="s">
        <v>13185</v>
      </c>
      <c r="AA386" s="330" t="s">
        <v>60</v>
      </c>
      <c r="AB386" s="341" t="s">
        <v>60</v>
      </c>
      <c r="AC386" s="332">
        <v>7.97</v>
      </c>
      <c r="AD386" s="341" t="s">
        <v>60</v>
      </c>
      <c r="AE386" s="341" t="s">
        <v>60</v>
      </c>
      <c r="AF386" s="332">
        <v>14.79</v>
      </c>
      <c r="AG386" s="332">
        <v>151.69999999999999</v>
      </c>
      <c r="AH386" s="332">
        <v>149.35</v>
      </c>
      <c r="AI386" s="336">
        <v>12</v>
      </c>
      <c r="AJ386" s="332">
        <v>-7.05</v>
      </c>
      <c r="AK386" s="336">
        <v>30.1</v>
      </c>
      <c r="AL386" s="331" t="s">
        <v>8328</v>
      </c>
      <c r="AM386" s="331" t="s">
        <v>8329</v>
      </c>
      <c r="AN386" s="332">
        <v>51.52</v>
      </c>
      <c r="AO386" s="332">
        <v>69.489999999999995</v>
      </c>
      <c r="AP386" s="332">
        <v>56.25</v>
      </c>
    </row>
    <row r="387" spans="1:42" ht="213.75">
      <c r="A387" s="329">
        <v>44487</v>
      </c>
      <c r="B387" s="330" t="s">
        <v>3909</v>
      </c>
      <c r="C387" s="330" t="s">
        <v>60</v>
      </c>
      <c r="D387" s="331" t="s">
        <v>61</v>
      </c>
      <c r="E387" s="331" t="s">
        <v>67</v>
      </c>
      <c r="F387" s="332">
        <v>265.88</v>
      </c>
      <c r="G387" s="330" t="s">
        <v>3002</v>
      </c>
      <c r="H387" s="330" t="s">
        <v>3910</v>
      </c>
      <c r="I387" s="331" t="s">
        <v>3911</v>
      </c>
      <c r="J387" s="329">
        <v>44487</v>
      </c>
      <c r="K387" s="333" t="s">
        <v>491</v>
      </c>
      <c r="L387" s="329">
        <v>44608</v>
      </c>
      <c r="M387" s="335" t="s">
        <v>13186</v>
      </c>
      <c r="N387" s="335" t="s">
        <v>60</v>
      </c>
      <c r="O387" s="335" t="s">
        <v>60</v>
      </c>
      <c r="P387" s="341" t="s">
        <v>60</v>
      </c>
      <c r="Q387" s="331" t="s">
        <v>8469</v>
      </c>
      <c r="R387" s="333" t="s">
        <v>13187</v>
      </c>
      <c r="S387" s="333" t="s">
        <v>8742</v>
      </c>
      <c r="T387" s="331" t="s">
        <v>6917</v>
      </c>
      <c r="U387" s="331" t="s">
        <v>11848</v>
      </c>
      <c r="V387" s="335" t="s">
        <v>11948</v>
      </c>
      <c r="W387" s="333" t="s">
        <v>11949</v>
      </c>
      <c r="X387" s="340">
        <v>1428</v>
      </c>
      <c r="Y387" s="335" t="s">
        <v>60</v>
      </c>
      <c r="Z387" s="333" t="s">
        <v>8576</v>
      </c>
      <c r="AA387" s="330" t="s">
        <v>60</v>
      </c>
      <c r="AB387" s="332">
        <v>92.95</v>
      </c>
      <c r="AC387" s="332">
        <v>8.18</v>
      </c>
      <c r="AD387" s="332">
        <v>26.34</v>
      </c>
      <c r="AE387" s="332">
        <v>35.21</v>
      </c>
      <c r="AF387" s="332">
        <v>6.63</v>
      </c>
      <c r="AG387" s="332">
        <v>258.44</v>
      </c>
      <c r="AH387" s="332">
        <v>242.63</v>
      </c>
      <c r="AI387" s="336">
        <v>41.1</v>
      </c>
      <c r="AJ387" s="332">
        <v>2.75</v>
      </c>
      <c r="AK387" s="336">
        <v>65.7</v>
      </c>
      <c r="AL387" s="331" t="s">
        <v>8328</v>
      </c>
      <c r="AM387" s="331" t="s">
        <v>8329</v>
      </c>
      <c r="AN387" s="332">
        <v>51.31</v>
      </c>
      <c r="AO387" s="332">
        <v>54.73</v>
      </c>
      <c r="AP387" s="332">
        <v>49.24</v>
      </c>
    </row>
    <row r="388" spans="1:42" ht="112.5">
      <c r="A388" s="329">
        <v>44753</v>
      </c>
      <c r="B388" s="330" t="s">
        <v>3912</v>
      </c>
      <c r="C388" s="330" t="s">
        <v>60</v>
      </c>
      <c r="D388" s="331" t="s">
        <v>61</v>
      </c>
      <c r="E388" s="331" t="s">
        <v>67</v>
      </c>
      <c r="F388" s="332">
        <v>151.02000000000001</v>
      </c>
      <c r="G388" s="330" t="s">
        <v>3913</v>
      </c>
      <c r="H388" s="330" t="s">
        <v>60</v>
      </c>
      <c r="I388" s="331" t="s">
        <v>3914</v>
      </c>
      <c r="J388" s="329">
        <v>44753</v>
      </c>
      <c r="K388" s="333" t="s">
        <v>491</v>
      </c>
      <c r="L388" s="329">
        <v>44813</v>
      </c>
      <c r="M388" s="335" t="s">
        <v>13188</v>
      </c>
      <c r="N388" s="335" t="s">
        <v>60</v>
      </c>
      <c r="O388" s="335" t="s">
        <v>60</v>
      </c>
      <c r="P388" s="341" t="s">
        <v>60</v>
      </c>
      <c r="Q388" s="331" t="s">
        <v>10015</v>
      </c>
      <c r="R388" s="333" t="s">
        <v>13189</v>
      </c>
      <c r="S388" s="333" t="s">
        <v>8790</v>
      </c>
      <c r="T388" s="331" t="s">
        <v>6921</v>
      </c>
      <c r="U388" s="331" t="s">
        <v>11848</v>
      </c>
      <c r="V388" s="335" t="s">
        <v>13190</v>
      </c>
      <c r="W388" s="333" t="s">
        <v>13191</v>
      </c>
      <c r="X388" s="330" t="s">
        <v>60</v>
      </c>
      <c r="Y388" s="335" t="s">
        <v>60</v>
      </c>
      <c r="Z388" s="333" t="s">
        <v>60</v>
      </c>
      <c r="AA388" s="330" t="s">
        <v>60</v>
      </c>
      <c r="AB388" s="341" t="s">
        <v>60</v>
      </c>
      <c r="AC388" s="332">
        <v>63.76</v>
      </c>
      <c r="AD388" s="341" t="s">
        <v>60</v>
      </c>
      <c r="AE388" s="341" t="s">
        <v>60</v>
      </c>
      <c r="AF388" s="341" t="s">
        <v>60</v>
      </c>
      <c r="AG388" s="332">
        <v>148.80000000000001</v>
      </c>
      <c r="AH388" s="332">
        <v>139.93</v>
      </c>
      <c r="AI388" s="342">
        <v>0</v>
      </c>
      <c r="AJ388" s="338">
        <v>-0.94299999999999995</v>
      </c>
      <c r="AK388" s="332">
        <v>2.65</v>
      </c>
      <c r="AL388" s="331" t="s">
        <v>8328</v>
      </c>
      <c r="AM388" s="331" t="s">
        <v>8329</v>
      </c>
      <c r="AN388" s="332">
        <v>51.14</v>
      </c>
      <c r="AO388" s="332">
        <v>40.299999999999997</v>
      </c>
      <c r="AP388" s="332">
        <v>37.4</v>
      </c>
    </row>
    <row r="389" spans="1:42" ht="281.25">
      <c r="A389" s="329">
        <v>43899</v>
      </c>
      <c r="B389" s="330" t="s">
        <v>3915</v>
      </c>
      <c r="C389" s="330" t="s">
        <v>60</v>
      </c>
      <c r="D389" s="331" t="s">
        <v>61</v>
      </c>
      <c r="E389" s="331" t="s">
        <v>67</v>
      </c>
      <c r="F389" s="332">
        <v>183.62</v>
      </c>
      <c r="G389" s="330" t="s">
        <v>3916</v>
      </c>
      <c r="H389" s="330" t="s">
        <v>60</v>
      </c>
      <c r="I389" s="331" t="s">
        <v>3917</v>
      </c>
      <c r="J389" s="329">
        <v>43899</v>
      </c>
      <c r="K389" s="333" t="s">
        <v>491</v>
      </c>
      <c r="L389" s="329">
        <v>44064</v>
      </c>
      <c r="M389" s="335" t="s">
        <v>13192</v>
      </c>
      <c r="N389" s="335" t="s">
        <v>60</v>
      </c>
      <c r="O389" s="335" t="s">
        <v>60</v>
      </c>
      <c r="P389" s="341" t="s">
        <v>60</v>
      </c>
      <c r="Q389" s="331" t="s">
        <v>9555</v>
      </c>
      <c r="R389" s="339" t="s">
        <v>13193</v>
      </c>
      <c r="S389" s="333" t="s">
        <v>13194</v>
      </c>
      <c r="T389" s="331" t="s">
        <v>6917</v>
      </c>
      <c r="U389" s="331" t="s">
        <v>11848</v>
      </c>
      <c r="V389" s="335" t="s">
        <v>13195</v>
      </c>
      <c r="W389" s="339" t="s">
        <v>13196</v>
      </c>
      <c r="X389" s="330" t="s">
        <v>60</v>
      </c>
      <c r="Y389" s="335" t="s">
        <v>60</v>
      </c>
      <c r="Z389" s="333" t="s">
        <v>60</v>
      </c>
      <c r="AA389" s="330" t="s">
        <v>60</v>
      </c>
      <c r="AB389" s="332">
        <v>23.74</v>
      </c>
      <c r="AC389" s="332">
        <v>1.91</v>
      </c>
      <c r="AD389" s="332">
        <v>9.4600000000000009</v>
      </c>
      <c r="AE389" s="332">
        <v>15.32</v>
      </c>
      <c r="AF389" s="332">
        <v>4.18</v>
      </c>
      <c r="AG389" s="332">
        <v>183.14</v>
      </c>
      <c r="AH389" s="332">
        <v>111.62</v>
      </c>
      <c r="AI389" s="341" t="s">
        <v>60</v>
      </c>
      <c r="AJ389" s="341" t="s">
        <v>60</v>
      </c>
      <c r="AK389" s="341" t="s">
        <v>60</v>
      </c>
      <c r="AL389" s="331" t="s">
        <v>8328</v>
      </c>
      <c r="AM389" s="331" t="s">
        <v>8329</v>
      </c>
      <c r="AN389" s="332">
        <v>51.08</v>
      </c>
      <c r="AO389" s="332">
        <v>56.72</v>
      </c>
      <c r="AP389" s="332">
        <v>50</v>
      </c>
    </row>
    <row r="390" spans="1:42" ht="191.25">
      <c r="A390" s="329">
        <v>44389</v>
      </c>
      <c r="B390" s="330" t="s">
        <v>13197</v>
      </c>
      <c r="C390" s="330" t="s">
        <v>13198</v>
      </c>
      <c r="D390" s="331" t="s">
        <v>61</v>
      </c>
      <c r="E390" s="331" t="s">
        <v>67</v>
      </c>
      <c r="F390" s="332">
        <v>69.33</v>
      </c>
      <c r="G390" s="330" t="s">
        <v>3919</v>
      </c>
      <c r="H390" s="330" t="s">
        <v>3920</v>
      </c>
      <c r="I390" s="331" t="s">
        <v>3921</v>
      </c>
      <c r="J390" s="329">
        <v>44389</v>
      </c>
      <c r="K390" s="333" t="s">
        <v>491</v>
      </c>
      <c r="L390" s="329">
        <v>44420</v>
      </c>
      <c r="M390" s="335" t="s">
        <v>13199</v>
      </c>
      <c r="N390" s="335" t="s">
        <v>13200</v>
      </c>
      <c r="O390" s="335" t="s">
        <v>13201</v>
      </c>
      <c r="P390" s="341" t="s">
        <v>60</v>
      </c>
      <c r="Q390" s="331" t="s">
        <v>8511</v>
      </c>
      <c r="R390" s="333" t="s">
        <v>8512</v>
      </c>
      <c r="S390" s="333" t="s">
        <v>9237</v>
      </c>
      <c r="T390" s="331" t="s">
        <v>6915</v>
      </c>
      <c r="U390" s="331" t="s">
        <v>12459</v>
      </c>
      <c r="V390" s="335" t="s">
        <v>13202</v>
      </c>
      <c r="W390" s="333" t="s">
        <v>9387</v>
      </c>
      <c r="X390" s="340">
        <v>852.3</v>
      </c>
      <c r="Y390" s="335" t="s">
        <v>13203</v>
      </c>
      <c r="Z390" s="333" t="s">
        <v>13204</v>
      </c>
      <c r="AA390" s="330" t="s">
        <v>60</v>
      </c>
      <c r="AB390" s="341" t="s">
        <v>60</v>
      </c>
      <c r="AC390" s="332">
        <v>5.15</v>
      </c>
      <c r="AD390" s="341" t="s">
        <v>60</v>
      </c>
      <c r="AE390" s="341" t="s">
        <v>60</v>
      </c>
      <c r="AF390" s="341" t="s">
        <v>60</v>
      </c>
      <c r="AG390" s="341" t="s">
        <v>60</v>
      </c>
      <c r="AH390" s="332">
        <v>62.31</v>
      </c>
      <c r="AI390" s="338">
        <v>0.872</v>
      </c>
      <c r="AJ390" s="332">
        <v>-8.1999999999999993</v>
      </c>
      <c r="AK390" s="336">
        <v>46.6</v>
      </c>
      <c r="AL390" s="331" t="s">
        <v>8328</v>
      </c>
      <c r="AM390" s="331" t="s">
        <v>8329</v>
      </c>
      <c r="AN390" s="332">
        <v>51.08</v>
      </c>
      <c r="AO390" s="332">
        <v>49.15</v>
      </c>
      <c r="AP390" s="332">
        <v>50.11</v>
      </c>
    </row>
    <row r="391" spans="1:42" ht="409.5">
      <c r="A391" s="329">
        <v>43871</v>
      </c>
      <c r="B391" s="330" t="s">
        <v>364</v>
      </c>
      <c r="C391" s="330" t="s">
        <v>60</v>
      </c>
      <c r="D391" s="331" t="s">
        <v>61</v>
      </c>
      <c r="E391" s="331" t="s">
        <v>67</v>
      </c>
      <c r="F391" s="332">
        <v>144.19999999999999</v>
      </c>
      <c r="G391" s="330" t="s">
        <v>365</v>
      </c>
      <c r="H391" s="330" t="s">
        <v>366</v>
      </c>
      <c r="I391" s="331" t="s">
        <v>367</v>
      </c>
      <c r="J391" s="329">
        <v>43871</v>
      </c>
      <c r="K391" s="333" t="s">
        <v>491</v>
      </c>
      <c r="L391" s="329">
        <v>43980</v>
      </c>
      <c r="M391" s="335" t="s">
        <v>13205</v>
      </c>
      <c r="N391" s="335" t="s">
        <v>60</v>
      </c>
      <c r="O391" s="335" t="s">
        <v>60</v>
      </c>
      <c r="P391" s="341" t="s">
        <v>60</v>
      </c>
      <c r="Q391" s="331" t="s">
        <v>10015</v>
      </c>
      <c r="R391" s="333" t="s">
        <v>10016</v>
      </c>
      <c r="S391" s="333" t="s">
        <v>8642</v>
      </c>
      <c r="T391" s="331" t="s">
        <v>6917</v>
      </c>
      <c r="U391" s="331" t="s">
        <v>11848</v>
      </c>
      <c r="V391" s="335" t="s">
        <v>13206</v>
      </c>
      <c r="W391" s="333" t="s">
        <v>8644</v>
      </c>
      <c r="X391" s="340">
        <v>504.1</v>
      </c>
      <c r="Y391" s="335" t="s">
        <v>13207</v>
      </c>
      <c r="Z391" s="339" t="s">
        <v>13208</v>
      </c>
      <c r="AA391" s="330" t="s">
        <v>13209</v>
      </c>
      <c r="AB391" s="341" t="s">
        <v>60</v>
      </c>
      <c r="AC391" s="332">
        <v>16.399999999999999</v>
      </c>
      <c r="AD391" s="341" t="s">
        <v>60</v>
      </c>
      <c r="AE391" s="341" t="s">
        <v>60</v>
      </c>
      <c r="AF391" s="341" t="s">
        <v>60</v>
      </c>
      <c r="AG391" s="332">
        <v>147.24</v>
      </c>
      <c r="AH391" s="332">
        <v>140.29</v>
      </c>
      <c r="AI391" s="341" t="s">
        <v>60</v>
      </c>
      <c r="AJ391" s="341" t="s">
        <v>60</v>
      </c>
      <c r="AK391" s="341" t="s">
        <v>60</v>
      </c>
      <c r="AL391" s="331" t="s">
        <v>8328</v>
      </c>
      <c r="AM391" s="331" t="s">
        <v>8329</v>
      </c>
      <c r="AN391" s="332">
        <v>51.01</v>
      </c>
      <c r="AO391" s="332">
        <v>67.98</v>
      </c>
      <c r="AP391" s="332">
        <v>67.98</v>
      </c>
    </row>
    <row r="392" spans="1:42" ht="409.5">
      <c r="A392" s="329">
        <v>44544</v>
      </c>
      <c r="B392" s="330" t="s">
        <v>3922</v>
      </c>
      <c r="C392" s="330" t="s">
        <v>60</v>
      </c>
      <c r="D392" s="331" t="s">
        <v>61</v>
      </c>
      <c r="E392" s="331" t="s">
        <v>67</v>
      </c>
      <c r="F392" s="332">
        <v>500.03</v>
      </c>
      <c r="G392" s="330" t="s">
        <v>3923</v>
      </c>
      <c r="H392" s="330" t="s">
        <v>3924</v>
      </c>
      <c r="I392" s="331" t="s">
        <v>3925</v>
      </c>
      <c r="J392" s="329">
        <v>44544</v>
      </c>
      <c r="K392" s="333" t="s">
        <v>491</v>
      </c>
      <c r="L392" s="329">
        <v>44739</v>
      </c>
      <c r="M392" s="335" t="s">
        <v>13210</v>
      </c>
      <c r="N392" s="335" t="s">
        <v>13211</v>
      </c>
      <c r="O392" s="335" t="s">
        <v>60</v>
      </c>
      <c r="P392" s="341" t="s">
        <v>60</v>
      </c>
      <c r="Q392" s="331" t="s">
        <v>8648</v>
      </c>
      <c r="R392" s="333" t="s">
        <v>13212</v>
      </c>
      <c r="S392" s="333" t="s">
        <v>8742</v>
      </c>
      <c r="T392" s="331" t="s">
        <v>6917</v>
      </c>
      <c r="U392" s="331" t="s">
        <v>11848</v>
      </c>
      <c r="V392" s="335" t="s">
        <v>13213</v>
      </c>
      <c r="W392" s="333" t="s">
        <v>13214</v>
      </c>
      <c r="X392" s="330" t="s">
        <v>60</v>
      </c>
      <c r="Y392" s="335" t="s">
        <v>13215</v>
      </c>
      <c r="Z392" s="339" t="s">
        <v>13216</v>
      </c>
      <c r="AA392" s="330" t="s">
        <v>60</v>
      </c>
      <c r="AB392" s="332">
        <v>23.69</v>
      </c>
      <c r="AC392" s="332">
        <v>1.98</v>
      </c>
      <c r="AD392" s="332">
        <v>10.63</v>
      </c>
      <c r="AE392" s="332">
        <v>14.86</v>
      </c>
      <c r="AF392" s="332">
        <v>2.4900000000000002</v>
      </c>
      <c r="AG392" s="332">
        <v>580.38</v>
      </c>
      <c r="AH392" s="332">
        <v>465.52</v>
      </c>
      <c r="AI392" s="336">
        <v>243.9</v>
      </c>
      <c r="AJ392" s="336">
        <v>20.6</v>
      </c>
      <c r="AK392" s="336">
        <v>453.8</v>
      </c>
      <c r="AL392" s="331" t="s">
        <v>8328</v>
      </c>
      <c r="AM392" s="331" t="s">
        <v>8329</v>
      </c>
      <c r="AN392" s="332">
        <v>50.77</v>
      </c>
      <c r="AO392" s="332">
        <v>55.24</v>
      </c>
      <c r="AP392" s="332">
        <v>42.56</v>
      </c>
    </row>
    <row r="393" spans="1:42" ht="409.5">
      <c r="A393" s="329">
        <v>44382</v>
      </c>
      <c r="B393" s="330" t="s">
        <v>3926</v>
      </c>
      <c r="C393" s="330" t="s">
        <v>60</v>
      </c>
      <c r="D393" s="331" t="s">
        <v>61</v>
      </c>
      <c r="E393" s="331" t="s">
        <v>67</v>
      </c>
      <c r="F393" s="332">
        <v>23638.5</v>
      </c>
      <c r="G393" s="330" t="s">
        <v>3927</v>
      </c>
      <c r="H393" s="330" t="s">
        <v>3928</v>
      </c>
      <c r="I393" s="331" t="s">
        <v>3929</v>
      </c>
      <c r="J393" s="329">
        <v>44382</v>
      </c>
      <c r="K393" s="333" t="s">
        <v>491</v>
      </c>
      <c r="L393" s="329">
        <v>44601</v>
      </c>
      <c r="M393" s="335" t="s">
        <v>13217</v>
      </c>
      <c r="N393" s="335" t="s">
        <v>13218</v>
      </c>
      <c r="O393" s="335" t="s">
        <v>13219</v>
      </c>
      <c r="P393" s="341" t="s">
        <v>60</v>
      </c>
      <c r="Q393" s="331" t="s">
        <v>12452</v>
      </c>
      <c r="R393" s="333" t="s">
        <v>13220</v>
      </c>
      <c r="S393" s="333" t="s">
        <v>8742</v>
      </c>
      <c r="T393" s="331" t="s">
        <v>6917</v>
      </c>
      <c r="U393" s="331" t="s">
        <v>11848</v>
      </c>
      <c r="V393" s="335" t="s">
        <v>13221</v>
      </c>
      <c r="W393" s="339" t="s">
        <v>13222</v>
      </c>
      <c r="X393" s="330" t="s">
        <v>60</v>
      </c>
      <c r="Y393" s="335" t="s">
        <v>13223</v>
      </c>
      <c r="Z393" s="339" t="s">
        <v>13224</v>
      </c>
      <c r="AA393" s="330" t="s">
        <v>13225</v>
      </c>
      <c r="AB393" s="341" t="s">
        <v>60</v>
      </c>
      <c r="AC393" s="332">
        <v>18.59</v>
      </c>
      <c r="AD393" s="332">
        <v>86.39</v>
      </c>
      <c r="AE393" s="341" t="s">
        <v>60</v>
      </c>
      <c r="AF393" s="332">
        <v>49.81</v>
      </c>
      <c r="AG393" s="332">
        <v>23638.5</v>
      </c>
      <c r="AH393" s="332">
        <v>17410.330000000002</v>
      </c>
      <c r="AI393" s="336">
        <v>458.5</v>
      </c>
      <c r="AJ393" s="336">
        <v>-478.3</v>
      </c>
      <c r="AK393" s="336">
        <v>5832.8</v>
      </c>
      <c r="AL393" s="331" t="s">
        <v>8328</v>
      </c>
      <c r="AM393" s="331" t="s">
        <v>8329</v>
      </c>
      <c r="AN393" s="332">
        <v>50.6</v>
      </c>
      <c r="AO393" s="332">
        <v>50.86</v>
      </c>
      <c r="AP393" s="332">
        <v>42.97</v>
      </c>
    </row>
    <row r="394" spans="1:42" ht="247.5">
      <c r="A394" s="329">
        <v>44638</v>
      </c>
      <c r="B394" s="330" t="s">
        <v>3930</v>
      </c>
      <c r="C394" s="330" t="s">
        <v>60</v>
      </c>
      <c r="D394" s="331" t="s">
        <v>61</v>
      </c>
      <c r="E394" s="331" t="s">
        <v>67</v>
      </c>
      <c r="F394" s="332">
        <v>34.79</v>
      </c>
      <c r="G394" s="330" t="s">
        <v>3931</v>
      </c>
      <c r="H394" s="330" t="s">
        <v>60</v>
      </c>
      <c r="I394" s="331" t="s">
        <v>3932</v>
      </c>
      <c r="J394" s="329">
        <v>44638</v>
      </c>
      <c r="K394" s="333" t="s">
        <v>491</v>
      </c>
      <c r="L394" s="329">
        <v>44683</v>
      </c>
      <c r="M394" s="335" t="s">
        <v>13226</v>
      </c>
      <c r="N394" s="335" t="s">
        <v>13227</v>
      </c>
      <c r="O394" s="335" t="s">
        <v>13228</v>
      </c>
      <c r="P394" s="341" t="s">
        <v>60</v>
      </c>
      <c r="Q394" s="331" t="s">
        <v>9180</v>
      </c>
      <c r="R394" s="339" t="s">
        <v>13229</v>
      </c>
      <c r="S394" s="333" t="s">
        <v>10344</v>
      </c>
      <c r="T394" s="331" t="s">
        <v>6921</v>
      </c>
      <c r="U394" s="331" t="s">
        <v>11848</v>
      </c>
      <c r="V394" s="335" t="s">
        <v>13230</v>
      </c>
      <c r="W394" s="333" t="s">
        <v>13231</v>
      </c>
      <c r="X394" s="330" t="s">
        <v>60</v>
      </c>
      <c r="Y394" s="335" t="s">
        <v>60</v>
      </c>
      <c r="Z394" s="333" t="s">
        <v>60</v>
      </c>
      <c r="AA394" s="330" t="s">
        <v>60</v>
      </c>
      <c r="AB394" s="332">
        <v>3.47</v>
      </c>
      <c r="AC394" s="332">
        <v>1.02</v>
      </c>
      <c r="AD394" s="332">
        <v>5.24</v>
      </c>
      <c r="AE394" s="332">
        <v>5.71</v>
      </c>
      <c r="AF394" s="338">
        <v>0.28699999999999998</v>
      </c>
      <c r="AG394" s="332">
        <v>34.5</v>
      </c>
      <c r="AH394" s="332">
        <v>24.81</v>
      </c>
      <c r="AI394" s="336">
        <v>120.3</v>
      </c>
      <c r="AJ394" s="332">
        <v>7.38</v>
      </c>
      <c r="AK394" s="336">
        <v>43.2</v>
      </c>
      <c r="AL394" s="331" t="s">
        <v>8328</v>
      </c>
      <c r="AM394" s="331" t="s">
        <v>8329</v>
      </c>
      <c r="AN394" s="332">
        <v>50.56</v>
      </c>
      <c r="AO394" s="332">
        <v>54.86</v>
      </c>
      <c r="AP394" s="332">
        <v>57.56</v>
      </c>
    </row>
    <row r="395" spans="1:42" ht="191.25">
      <c r="A395" s="329">
        <v>44209</v>
      </c>
      <c r="B395" s="330" t="s">
        <v>3933</v>
      </c>
      <c r="C395" s="330" t="s">
        <v>60</v>
      </c>
      <c r="D395" s="331" t="s">
        <v>61</v>
      </c>
      <c r="E395" s="331" t="s">
        <v>67</v>
      </c>
      <c r="F395" s="332">
        <v>172.28</v>
      </c>
      <c r="G395" s="330" t="s">
        <v>3934</v>
      </c>
      <c r="H395" s="330" t="s">
        <v>60</v>
      </c>
      <c r="I395" s="331" t="s">
        <v>3935</v>
      </c>
      <c r="J395" s="329">
        <v>44209</v>
      </c>
      <c r="K395" s="333" t="s">
        <v>491</v>
      </c>
      <c r="L395" s="329">
        <v>44748</v>
      </c>
      <c r="M395" s="335" t="s">
        <v>13232</v>
      </c>
      <c r="N395" s="335" t="s">
        <v>13233</v>
      </c>
      <c r="O395" s="335" t="s">
        <v>13234</v>
      </c>
      <c r="P395" s="341" t="s">
        <v>60</v>
      </c>
      <c r="Q395" s="331" t="s">
        <v>9171</v>
      </c>
      <c r="R395" s="333" t="s">
        <v>13235</v>
      </c>
      <c r="S395" s="333" t="s">
        <v>8878</v>
      </c>
      <c r="T395" s="331" t="s">
        <v>6921</v>
      </c>
      <c r="U395" s="331" t="s">
        <v>11848</v>
      </c>
      <c r="V395" s="335" t="s">
        <v>13236</v>
      </c>
      <c r="W395" s="333" t="s">
        <v>9832</v>
      </c>
      <c r="X395" s="330" t="s">
        <v>60</v>
      </c>
      <c r="Y395" s="335" t="s">
        <v>60</v>
      </c>
      <c r="Z395" s="333" t="s">
        <v>60</v>
      </c>
      <c r="AA395" s="330" t="s">
        <v>60</v>
      </c>
      <c r="AB395" s="332">
        <v>28.41</v>
      </c>
      <c r="AC395" s="332">
        <v>2.14</v>
      </c>
      <c r="AD395" s="332">
        <v>17.2</v>
      </c>
      <c r="AE395" s="332">
        <v>24.03</v>
      </c>
      <c r="AF395" s="332">
        <v>5.28</v>
      </c>
      <c r="AG395" s="332">
        <v>171.85</v>
      </c>
      <c r="AH395" s="332">
        <v>76.319999999999993</v>
      </c>
      <c r="AI395" s="336">
        <v>41.1</v>
      </c>
      <c r="AJ395" s="332">
        <v>1.95</v>
      </c>
      <c r="AK395" s="336">
        <v>144.1</v>
      </c>
      <c r="AL395" s="331" t="s">
        <v>8328</v>
      </c>
      <c r="AM395" s="331" t="s">
        <v>8329</v>
      </c>
      <c r="AN395" s="332">
        <v>50.46</v>
      </c>
      <c r="AO395" s="332">
        <v>57.04</v>
      </c>
      <c r="AP395" s="332">
        <v>63.69</v>
      </c>
    </row>
    <row r="396" spans="1:42" ht="371.25">
      <c r="A396" s="329">
        <v>44230</v>
      </c>
      <c r="B396" s="330" t="s">
        <v>13237</v>
      </c>
      <c r="C396" s="330" t="s">
        <v>60</v>
      </c>
      <c r="D396" s="331" t="s">
        <v>61</v>
      </c>
      <c r="E396" s="331" t="s">
        <v>67</v>
      </c>
      <c r="F396" s="332">
        <v>6784.31</v>
      </c>
      <c r="G396" s="330" t="s">
        <v>3937</v>
      </c>
      <c r="H396" s="330" t="s">
        <v>3938</v>
      </c>
      <c r="I396" s="331" t="s">
        <v>3939</v>
      </c>
      <c r="J396" s="329">
        <v>44230</v>
      </c>
      <c r="K396" s="333" t="s">
        <v>491</v>
      </c>
      <c r="L396" s="329">
        <v>44321</v>
      </c>
      <c r="M396" s="335" t="s">
        <v>13238</v>
      </c>
      <c r="N396" s="335" t="s">
        <v>60</v>
      </c>
      <c r="O396" s="335" t="s">
        <v>60</v>
      </c>
      <c r="P396" s="341" t="s">
        <v>60</v>
      </c>
      <c r="Q396" s="331" t="s">
        <v>8331</v>
      </c>
      <c r="R396" s="333" t="s">
        <v>11956</v>
      </c>
      <c r="S396" s="333" t="s">
        <v>8549</v>
      </c>
      <c r="T396" s="331" t="s">
        <v>6915</v>
      </c>
      <c r="U396" s="331" t="s">
        <v>11848</v>
      </c>
      <c r="V396" s="335" t="s">
        <v>13239</v>
      </c>
      <c r="W396" s="339" t="s">
        <v>13240</v>
      </c>
      <c r="X396" s="340">
        <v>9694.2999999999993</v>
      </c>
      <c r="Y396" s="335" t="s">
        <v>13241</v>
      </c>
      <c r="Z396" s="333" t="s">
        <v>11958</v>
      </c>
      <c r="AA396" s="344">
        <v>1.1399999999999999</v>
      </c>
      <c r="AB396" s="341" t="s">
        <v>60</v>
      </c>
      <c r="AC396" s="332">
        <v>9.36</v>
      </c>
      <c r="AD396" s="341" t="s">
        <v>60</v>
      </c>
      <c r="AE396" s="341" t="s">
        <v>60</v>
      </c>
      <c r="AF396" s="332">
        <v>12.87</v>
      </c>
      <c r="AG396" s="332">
        <v>6784.31</v>
      </c>
      <c r="AH396" s="332">
        <v>6935.02</v>
      </c>
      <c r="AI396" s="341" t="s">
        <v>60</v>
      </c>
      <c r="AJ396" s="341" t="s">
        <v>60</v>
      </c>
      <c r="AK396" s="341" t="s">
        <v>60</v>
      </c>
      <c r="AL396" s="331" t="s">
        <v>8328</v>
      </c>
      <c r="AM396" s="331" t="s">
        <v>8329</v>
      </c>
      <c r="AN396" s="332">
        <v>50.43</v>
      </c>
      <c r="AO396" s="332">
        <v>38.83</v>
      </c>
      <c r="AP396" s="332">
        <v>90.96</v>
      </c>
    </row>
    <row r="397" spans="1:42" ht="236.25">
      <c r="A397" s="329">
        <v>44105</v>
      </c>
      <c r="B397" s="330" t="s">
        <v>3940</v>
      </c>
      <c r="C397" s="330" t="s">
        <v>60</v>
      </c>
      <c r="D397" s="331" t="s">
        <v>61</v>
      </c>
      <c r="E397" s="331" t="s">
        <v>77</v>
      </c>
      <c r="F397" s="332">
        <v>627.57000000000005</v>
      </c>
      <c r="G397" s="330" t="s">
        <v>3941</v>
      </c>
      <c r="H397" s="330" t="s">
        <v>60</v>
      </c>
      <c r="I397" s="331" t="s">
        <v>3942</v>
      </c>
      <c r="J397" s="329">
        <v>44105</v>
      </c>
      <c r="K397" s="333" t="s">
        <v>491</v>
      </c>
      <c r="L397" s="334" t="s">
        <v>60</v>
      </c>
      <c r="M397" s="335" t="s">
        <v>13242</v>
      </c>
      <c r="N397" s="335" t="s">
        <v>60</v>
      </c>
      <c r="O397" s="335" t="s">
        <v>60</v>
      </c>
      <c r="P397" s="341" t="s">
        <v>60</v>
      </c>
      <c r="Q397" s="331" t="s">
        <v>9165</v>
      </c>
      <c r="R397" s="333" t="s">
        <v>13243</v>
      </c>
      <c r="S397" s="333" t="s">
        <v>12063</v>
      </c>
      <c r="T397" s="331" t="s">
        <v>6919</v>
      </c>
      <c r="U397" s="331" t="s">
        <v>11848</v>
      </c>
      <c r="V397" s="335" t="s">
        <v>13244</v>
      </c>
      <c r="W397" s="333" t="s">
        <v>13245</v>
      </c>
      <c r="X397" s="340">
        <v>3538.9</v>
      </c>
      <c r="Y397" s="335" t="s">
        <v>60</v>
      </c>
      <c r="Z397" s="333" t="s">
        <v>60</v>
      </c>
      <c r="AA397" s="330" t="s">
        <v>60</v>
      </c>
      <c r="AB397" s="341" t="s">
        <v>60</v>
      </c>
      <c r="AC397" s="338">
        <v>0.79700000000000004</v>
      </c>
      <c r="AD397" s="341" t="s">
        <v>60</v>
      </c>
      <c r="AE397" s="341" t="s">
        <v>60</v>
      </c>
      <c r="AF397" s="341" t="s">
        <v>60</v>
      </c>
      <c r="AG397" s="341" t="s">
        <v>60</v>
      </c>
      <c r="AH397" s="332">
        <v>690.63</v>
      </c>
      <c r="AI397" s="341" t="s">
        <v>60</v>
      </c>
      <c r="AJ397" s="341" t="s">
        <v>60</v>
      </c>
      <c r="AK397" s="341" t="s">
        <v>60</v>
      </c>
      <c r="AL397" s="331" t="s">
        <v>8328</v>
      </c>
      <c r="AM397" s="331" t="s">
        <v>8329</v>
      </c>
      <c r="AN397" s="332">
        <v>50.39</v>
      </c>
      <c r="AO397" s="332">
        <v>58.18</v>
      </c>
      <c r="AP397" s="332">
        <v>110.88</v>
      </c>
    </row>
    <row r="398" spans="1:42" ht="405">
      <c r="A398" s="329">
        <v>44368</v>
      </c>
      <c r="B398" s="330" t="s">
        <v>3943</v>
      </c>
      <c r="C398" s="330" t="s">
        <v>60</v>
      </c>
      <c r="D398" s="331" t="s">
        <v>61</v>
      </c>
      <c r="E398" s="331" t="s">
        <v>67</v>
      </c>
      <c r="F398" s="332">
        <v>2119.25</v>
      </c>
      <c r="G398" s="330" t="s">
        <v>3944</v>
      </c>
      <c r="H398" s="330" t="s">
        <v>60</v>
      </c>
      <c r="I398" s="331" t="s">
        <v>3945</v>
      </c>
      <c r="J398" s="329">
        <v>44368</v>
      </c>
      <c r="K398" s="333" t="s">
        <v>491</v>
      </c>
      <c r="L398" s="329">
        <v>44530</v>
      </c>
      <c r="M398" s="335" t="s">
        <v>13246</v>
      </c>
      <c r="N398" s="335" t="s">
        <v>60</v>
      </c>
      <c r="O398" s="335" t="s">
        <v>60</v>
      </c>
      <c r="P398" s="341" t="s">
        <v>60</v>
      </c>
      <c r="Q398" s="331" t="s">
        <v>10141</v>
      </c>
      <c r="R398" s="339" t="s">
        <v>13247</v>
      </c>
      <c r="S398" s="333" t="s">
        <v>13248</v>
      </c>
      <c r="T398" s="331" t="s">
        <v>6921</v>
      </c>
      <c r="U398" s="331" t="s">
        <v>11848</v>
      </c>
      <c r="V398" s="335" t="s">
        <v>13249</v>
      </c>
      <c r="W398" s="333" t="s">
        <v>8551</v>
      </c>
      <c r="X398" s="340">
        <v>21256.2</v>
      </c>
      <c r="Y398" s="335" t="s">
        <v>60</v>
      </c>
      <c r="Z398" s="333" t="s">
        <v>60</v>
      </c>
      <c r="AA398" s="330" t="s">
        <v>60</v>
      </c>
      <c r="AB398" s="332">
        <v>86.87</v>
      </c>
      <c r="AC398" s="332">
        <v>6.17</v>
      </c>
      <c r="AD398" s="332">
        <v>44.89</v>
      </c>
      <c r="AE398" s="332">
        <v>80.75</v>
      </c>
      <c r="AF398" s="332">
        <v>5.66</v>
      </c>
      <c r="AG398" s="332">
        <v>2119.25</v>
      </c>
      <c r="AH398" s="332">
        <v>2123.9899999999998</v>
      </c>
      <c r="AI398" s="336">
        <v>403.6</v>
      </c>
      <c r="AJ398" s="336">
        <v>25.5</v>
      </c>
      <c r="AK398" s="336">
        <v>409.4</v>
      </c>
      <c r="AL398" s="331" t="s">
        <v>8328</v>
      </c>
      <c r="AM398" s="331" t="s">
        <v>8329</v>
      </c>
      <c r="AN398" s="332">
        <v>50.18</v>
      </c>
      <c r="AO398" s="332">
        <v>34.92</v>
      </c>
      <c r="AP398" s="332">
        <v>35.17</v>
      </c>
    </row>
    <row r="399" spans="1:42" ht="213.75">
      <c r="A399" s="329">
        <v>44781</v>
      </c>
      <c r="B399" s="330" t="s">
        <v>3946</v>
      </c>
      <c r="C399" s="330" t="s">
        <v>60</v>
      </c>
      <c r="D399" s="331" t="s">
        <v>61</v>
      </c>
      <c r="E399" s="331" t="s">
        <v>67</v>
      </c>
      <c r="F399" s="332">
        <v>18.440000000000001</v>
      </c>
      <c r="G399" s="330" t="s">
        <v>3947</v>
      </c>
      <c r="H399" s="330" t="s">
        <v>60</v>
      </c>
      <c r="I399" s="331" t="s">
        <v>3948</v>
      </c>
      <c r="J399" s="329">
        <v>44781</v>
      </c>
      <c r="K399" s="333" t="s">
        <v>491</v>
      </c>
      <c r="L399" s="329">
        <v>44874</v>
      </c>
      <c r="M399" s="335" t="s">
        <v>13250</v>
      </c>
      <c r="N399" s="335" t="s">
        <v>13251</v>
      </c>
      <c r="O399" s="335" t="s">
        <v>13252</v>
      </c>
      <c r="P399" s="336">
        <v>15.6</v>
      </c>
      <c r="Q399" s="331" t="s">
        <v>8469</v>
      </c>
      <c r="R399" s="339" t="s">
        <v>13253</v>
      </c>
      <c r="S399" s="333" t="s">
        <v>8742</v>
      </c>
      <c r="T399" s="331" t="s">
        <v>6917</v>
      </c>
      <c r="U399" s="331" t="s">
        <v>11848</v>
      </c>
      <c r="V399" s="335" t="s">
        <v>13254</v>
      </c>
      <c r="W399" s="333" t="s">
        <v>8576</v>
      </c>
      <c r="X399" s="330" t="s">
        <v>60</v>
      </c>
      <c r="Y399" s="335" t="s">
        <v>60</v>
      </c>
      <c r="Z399" s="333" t="s">
        <v>60</v>
      </c>
      <c r="AA399" s="330" t="s">
        <v>60</v>
      </c>
      <c r="AB399" s="341" t="s">
        <v>60</v>
      </c>
      <c r="AC399" s="332">
        <v>1.83</v>
      </c>
      <c r="AD399" s="341" t="s">
        <v>60</v>
      </c>
      <c r="AE399" s="341" t="s">
        <v>60</v>
      </c>
      <c r="AF399" s="338">
        <v>0.25700000000000001</v>
      </c>
      <c r="AG399" s="332">
        <v>14.77</v>
      </c>
      <c r="AH399" s="332">
        <v>16.32</v>
      </c>
      <c r="AI399" s="336">
        <v>56.4</v>
      </c>
      <c r="AJ399" s="332">
        <v>-3.36</v>
      </c>
      <c r="AK399" s="336">
        <v>23.5</v>
      </c>
      <c r="AL399" s="331" t="s">
        <v>8328</v>
      </c>
      <c r="AM399" s="331" t="s">
        <v>8329</v>
      </c>
      <c r="AN399" s="332">
        <v>50</v>
      </c>
      <c r="AO399" s="332">
        <v>50</v>
      </c>
      <c r="AP399" s="332">
        <v>50</v>
      </c>
    </row>
    <row r="400" spans="1:42" ht="409.5">
      <c r="A400" s="329">
        <v>44322</v>
      </c>
      <c r="B400" s="330" t="s">
        <v>3949</v>
      </c>
      <c r="C400" s="330" t="s">
        <v>60</v>
      </c>
      <c r="D400" s="331" t="s">
        <v>61</v>
      </c>
      <c r="E400" s="331" t="s">
        <v>67</v>
      </c>
      <c r="F400" s="332">
        <v>155.43</v>
      </c>
      <c r="G400" s="330" t="s">
        <v>3950</v>
      </c>
      <c r="H400" s="330" t="s">
        <v>3951</v>
      </c>
      <c r="I400" s="331" t="s">
        <v>3952</v>
      </c>
      <c r="J400" s="329">
        <v>44322</v>
      </c>
      <c r="K400" s="333" t="s">
        <v>491</v>
      </c>
      <c r="L400" s="329">
        <v>44586</v>
      </c>
      <c r="M400" s="335" t="s">
        <v>13255</v>
      </c>
      <c r="N400" s="335" t="s">
        <v>60</v>
      </c>
      <c r="O400" s="335" t="s">
        <v>60</v>
      </c>
      <c r="P400" s="341" t="s">
        <v>60</v>
      </c>
      <c r="Q400" s="331" t="s">
        <v>8991</v>
      </c>
      <c r="R400" s="333" t="s">
        <v>13256</v>
      </c>
      <c r="S400" s="333" t="s">
        <v>8943</v>
      </c>
      <c r="T400" s="331" t="s">
        <v>6915</v>
      </c>
      <c r="U400" s="331" t="s">
        <v>11848</v>
      </c>
      <c r="V400" s="335" t="s">
        <v>13257</v>
      </c>
      <c r="W400" s="333" t="s">
        <v>13258</v>
      </c>
      <c r="X400" s="340">
        <v>20450.5</v>
      </c>
      <c r="Y400" s="335" t="s">
        <v>13259</v>
      </c>
      <c r="Z400" s="339" t="s">
        <v>13260</v>
      </c>
      <c r="AA400" s="330" t="s">
        <v>13261</v>
      </c>
      <c r="AB400" s="332">
        <v>41.15</v>
      </c>
      <c r="AC400" s="332">
        <v>1.89</v>
      </c>
      <c r="AD400" s="341" t="s">
        <v>60</v>
      </c>
      <c r="AE400" s="341" t="s">
        <v>60</v>
      </c>
      <c r="AF400" s="341" t="s">
        <v>60</v>
      </c>
      <c r="AG400" s="332">
        <v>209.39</v>
      </c>
      <c r="AH400" s="332">
        <v>309.92</v>
      </c>
      <c r="AI400" s="342">
        <v>0</v>
      </c>
      <c r="AJ400" s="336">
        <v>20.2</v>
      </c>
      <c r="AK400" s="336">
        <v>180.4</v>
      </c>
      <c r="AL400" s="331" t="s">
        <v>8328</v>
      </c>
      <c r="AM400" s="331" t="s">
        <v>8329</v>
      </c>
      <c r="AN400" s="332">
        <v>50</v>
      </c>
      <c r="AO400" s="332">
        <v>56.98</v>
      </c>
      <c r="AP400" s="332">
        <v>53.41</v>
      </c>
    </row>
    <row r="401" spans="1:42" ht="409.5">
      <c r="A401" s="329">
        <v>43893</v>
      </c>
      <c r="B401" s="330" t="s">
        <v>3953</v>
      </c>
      <c r="C401" s="330" t="s">
        <v>60</v>
      </c>
      <c r="D401" s="331" t="s">
        <v>61</v>
      </c>
      <c r="E401" s="331" t="s">
        <v>67</v>
      </c>
      <c r="F401" s="332">
        <v>744.79</v>
      </c>
      <c r="G401" s="330" t="s">
        <v>3690</v>
      </c>
      <c r="H401" s="330" t="s">
        <v>3954</v>
      </c>
      <c r="I401" s="331" t="s">
        <v>3955</v>
      </c>
      <c r="J401" s="329">
        <v>43893</v>
      </c>
      <c r="K401" s="333" t="s">
        <v>491</v>
      </c>
      <c r="L401" s="329">
        <v>43952</v>
      </c>
      <c r="M401" s="335" t="s">
        <v>13262</v>
      </c>
      <c r="N401" s="335" t="s">
        <v>60</v>
      </c>
      <c r="O401" s="335" t="s">
        <v>60</v>
      </c>
      <c r="P401" s="341" t="s">
        <v>60</v>
      </c>
      <c r="Q401" s="331" t="s">
        <v>8705</v>
      </c>
      <c r="R401" s="339" t="s">
        <v>13263</v>
      </c>
      <c r="S401" s="333" t="s">
        <v>8943</v>
      </c>
      <c r="T401" s="331" t="s">
        <v>6915</v>
      </c>
      <c r="U401" s="331" t="s">
        <v>11848</v>
      </c>
      <c r="V401" s="335" t="s">
        <v>12869</v>
      </c>
      <c r="W401" s="339" t="s">
        <v>12870</v>
      </c>
      <c r="X401" s="330" t="s">
        <v>60</v>
      </c>
      <c r="Y401" s="335" t="s">
        <v>13264</v>
      </c>
      <c r="Z401" s="339" t="s">
        <v>13265</v>
      </c>
      <c r="AA401" s="330" t="s">
        <v>60</v>
      </c>
      <c r="AB401" s="332">
        <v>19.690000000000001</v>
      </c>
      <c r="AC401" s="332">
        <v>2.17</v>
      </c>
      <c r="AD401" s="332">
        <v>9.9499999999999993</v>
      </c>
      <c r="AE401" s="332">
        <v>14.73</v>
      </c>
      <c r="AF401" s="332">
        <v>2.11</v>
      </c>
      <c r="AG401" s="332">
        <v>715.87</v>
      </c>
      <c r="AH401" s="332">
        <v>511.52</v>
      </c>
      <c r="AI401" s="341" t="s">
        <v>60</v>
      </c>
      <c r="AJ401" s="341" t="s">
        <v>60</v>
      </c>
      <c r="AK401" s="341" t="s">
        <v>60</v>
      </c>
      <c r="AL401" s="331" t="s">
        <v>8328</v>
      </c>
      <c r="AM401" s="331" t="s">
        <v>8329</v>
      </c>
      <c r="AN401" s="332">
        <v>50</v>
      </c>
      <c r="AO401" s="332">
        <v>37.76</v>
      </c>
      <c r="AP401" s="332">
        <v>65.64</v>
      </c>
    </row>
    <row r="402" spans="1:42" ht="180">
      <c r="A402" s="329">
        <v>44088</v>
      </c>
      <c r="B402" s="330" t="s">
        <v>3956</v>
      </c>
      <c r="C402" s="330" t="s">
        <v>60</v>
      </c>
      <c r="D402" s="331" t="s">
        <v>61</v>
      </c>
      <c r="E402" s="331" t="s">
        <v>67</v>
      </c>
      <c r="F402" s="332">
        <v>83.24</v>
      </c>
      <c r="G402" s="330" t="s">
        <v>3957</v>
      </c>
      <c r="H402" s="330" t="s">
        <v>60</v>
      </c>
      <c r="I402" s="331" t="s">
        <v>3958</v>
      </c>
      <c r="J402" s="329">
        <v>44088</v>
      </c>
      <c r="K402" s="333" t="s">
        <v>491</v>
      </c>
      <c r="L402" s="329">
        <v>44158</v>
      </c>
      <c r="M402" s="335" t="s">
        <v>13266</v>
      </c>
      <c r="N402" s="335" t="s">
        <v>60</v>
      </c>
      <c r="O402" s="335" t="s">
        <v>60</v>
      </c>
      <c r="P402" s="341" t="s">
        <v>60</v>
      </c>
      <c r="Q402" s="331" t="s">
        <v>10387</v>
      </c>
      <c r="R402" s="339" t="s">
        <v>13267</v>
      </c>
      <c r="S402" s="333" t="s">
        <v>13268</v>
      </c>
      <c r="T402" s="331" t="s">
        <v>6915</v>
      </c>
      <c r="U402" s="331" t="s">
        <v>11848</v>
      </c>
      <c r="V402" s="335" t="s">
        <v>13269</v>
      </c>
      <c r="W402" s="333" t="s">
        <v>10904</v>
      </c>
      <c r="X402" s="340">
        <v>129.69999999999999</v>
      </c>
      <c r="Y402" s="335" t="s">
        <v>60</v>
      </c>
      <c r="Z402" s="333" t="s">
        <v>60</v>
      </c>
      <c r="AA402" s="330" t="s">
        <v>60</v>
      </c>
      <c r="AB402" s="341" t="s">
        <v>60</v>
      </c>
      <c r="AC402" s="332">
        <v>5.35</v>
      </c>
      <c r="AD402" s="332">
        <v>18.21</v>
      </c>
      <c r="AE402" s="341" t="s">
        <v>60</v>
      </c>
      <c r="AF402" s="338">
        <v>0.94799999999999995</v>
      </c>
      <c r="AG402" s="332">
        <v>85.25</v>
      </c>
      <c r="AH402" s="332">
        <v>78.239999999999995</v>
      </c>
      <c r="AI402" s="341" t="s">
        <v>60</v>
      </c>
      <c r="AJ402" s="341" t="s">
        <v>60</v>
      </c>
      <c r="AK402" s="341" t="s">
        <v>60</v>
      </c>
      <c r="AL402" s="331" t="s">
        <v>8328</v>
      </c>
      <c r="AM402" s="331" t="s">
        <v>8329</v>
      </c>
      <c r="AN402" s="332">
        <v>49.8</v>
      </c>
      <c r="AO402" s="332">
        <v>48.72</v>
      </c>
      <c r="AP402" s="332">
        <v>48.72</v>
      </c>
    </row>
    <row r="403" spans="1:42" ht="303.75">
      <c r="A403" s="329">
        <v>44333</v>
      </c>
      <c r="B403" s="330" t="s">
        <v>3959</v>
      </c>
      <c r="C403" s="330" t="s">
        <v>60</v>
      </c>
      <c r="D403" s="331" t="s">
        <v>61</v>
      </c>
      <c r="E403" s="331" t="s">
        <v>67</v>
      </c>
      <c r="F403" s="332">
        <v>161.33000000000001</v>
      </c>
      <c r="G403" s="330" t="s">
        <v>3199</v>
      </c>
      <c r="H403" s="330" t="s">
        <v>3960</v>
      </c>
      <c r="I403" s="331" t="s">
        <v>3961</v>
      </c>
      <c r="J403" s="329">
        <v>44333</v>
      </c>
      <c r="K403" s="333" t="s">
        <v>491</v>
      </c>
      <c r="L403" s="329">
        <v>44389</v>
      </c>
      <c r="M403" s="335" t="s">
        <v>13270</v>
      </c>
      <c r="N403" s="335" t="s">
        <v>60</v>
      </c>
      <c r="O403" s="335" t="s">
        <v>60</v>
      </c>
      <c r="P403" s="341" t="s">
        <v>60</v>
      </c>
      <c r="Q403" s="331" t="s">
        <v>8836</v>
      </c>
      <c r="R403" s="333" t="s">
        <v>9048</v>
      </c>
      <c r="S403" s="333" t="s">
        <v>13271</v>
      </c>
      <c r="T403" s="331" t="s">
        <v>6915</v>
      </c>
      <c r="U403" s="331" t="s">
        <v>11848</v>
      </c>
      <c r="V403" s="335" t="s">
        <v>12219</v>
      </c>
      <c r="W403" s="333" t="s">
        <v>12220</v>
      </c>
      <c r="X403" s="330" t="s">
        <v>60</v>
      </c>
      <c r="Y403" s="335" t="s">
        <v>13272</v>
      </c>
      <c r="Z403" s="339" t="s">
        <v>13273</v>
      </c>
      <c r="AA403" s="330" t="s">
        <v>11182</v>
      </c>
      <c r="AB403" s="332">
        <v>290.17</v>
      </c>
      <c r="AC403" s="332">
        <v>2.04</v>
      </c>
      <c r="AD403" s="341" t="s">
        <v>60</v>
      </c>
      <c r="AE403" s="341" t="s">
        <v>60</v>
      </c>
      <c r="AF403" s="332">
        <v>2.63</v>
      </c>
      <c r="AG403" s="332">
        <v>127.2</v>
      </c>
      <c r="AH403" s="332">
        <v>155.68</v>
      </c>
      <c r="AI403" s="341" t="s">
        <v>60</v>
      </c>
      <c r="AJ403" s="341" t="s">
        <v>60</v>
      </c>
      <c r="AK403" s="341" t="s">
        <v>60</v>
      </c>
      <c r="AL403" s="331" t="s">
        <v>8328</v>
      </c>
      <c r="AM403" s="331" t="s">
        <v>8329</v>
      </c>
      <c r="AN403" s="332">
        <v>49.8</v>
      </c>
      <c r="AO403" s="332">
        <v>41.48</v>
      </c>
      <c r="AP403" s="332">
        <v>91</v>
      </c>
    </row>
    <row r="404" spans="1:42" ht="409.5">
      <c r="A404" s="329">
        <v>44664</v>
      </c>
      <c r="B404" s="330" t="s">
        <v>3962</v>
      </c>
      <c r="C404" s="330" t="s">
        <v>60</v>
      </c>
      <c r="D404" s="331" t="s">
        <v>61</v>
      </c>
      <c r="E404" s="331" t="s">
        <v>67</v>
      </c>
      <c r="F404" s="332">
        <v>1037.52</v>
      </c>
      <c r="G404" s="330" t="s">
        <v>3963</v>
      </c>
      <c r="H404" s="330" t="s">
        <v>60</v>
      </c>
      <c r="I404" s="331" t="s">
        <v>3964</v>
      </c>
      <c r="J404" s="329">
        <v>44664</v>
      </c>
      <c r="K404" s="333" t="s">
        <v>491</v>
      </c>
      <c r="L404" s="329">
        <v>44704</v>
      </c>
      <c r="M404" s="335" t="s">
        <v>13274</v>
      </c>
      <c r="N404" s="335" t="s">
        <v>13275</v>
      </c>
      <c r="O404" s="335" t="s">
        <v>13276</v>
      </c>
      <c r="P404" s="341" t="s">
        <v>60</v>
      </c>
      <c r="Q404" s="331" t="s">
        <v>8331</v>
      </c>
      <c r="R404" s="339" t="s">
        <v>13277</v>
      </c>
      <c r="S404" s="333" t="s">
        <v>9142</v>
      </c>
      <c r="T404" s="331" t="s">
        <v>6921</v>
      </c>
      <c r="U404" s="331" t="s">
        <v>11848</v>
      </c>
      <c r="V404" s="335" t="s">
        <v>13278</v>
      </c>
      <c r="W404" s="333" t="s">
        <v>11958</v>
      </c>
      <c r="X404" s="340">
        <v>7635.5</v>
      </c>
      <c r="Y404" s="335" t="s">
        <v>60</v>
      </c>
      <c r="Z404" s="333" t="s">
        <v>60</v>
      </c>
      <c r="AA404" s="330" t="s">
        <v>60</v>
      </c>
      <c r="AB404" s="332">
        <v>24.12</v>
      </c>
      <c r="AC404" s="332">
        <v>5.51</v>
      </c>
      <c r="AD404" s="332">
        <v>38.630000000000003</v>
      </c>
      <c r="AE404" s="332">
        <v>50.98</v>
      </c>
      <c r="AF404" s="332">
        <v>5.32</v>
      </c>
      <c r="AG404" s="332">
        <v>975.3</v>
      </c>
      <c r="AH404" s="332">
        <v>968.88</v>
      </c>
      <c r="AI404" s="336">
        <v>183.5</v>
      </c>
      <c r="AJ404" s="336">
        <v>40.200000000000003</v>
      </c>
      <c r="AK404" s="336">
        <v>257.5</v>
      </c>
      <c r="AL404" s="331" t="s">
        <v>8328</v>
      </c>
      <c r="AM404" s="331" t="s">
        <v>8329</v>
      </c>
      <c r="AN404" s="332">
        <v>49.73</v>
      </c>
      <c r="AO404" s="332">
        <v>41.41</v>
      </c>
      <c r="AP404" s="332">
        <v>46.98</v>
      </c>
    </row>
    <row r="405" spans="1:42" ht="348.75">
      <c r="A405" s="329">
        <v>44369</v>
      </c>
      <c r="B405" s="330" t="s">
        <v>1016</v>
      </c>
      <c r="C405" s="330" t="s">
        <v>60</v>
      </c>
      <c r="D405" s="331" t="s">
        <v>61</v>
      </c>
      <c r="E405" s="331" t="s">
        <v>67</v>
      </c>
      <c r="F405" s="332">
        <v>218.95</v>
      </c>
      <c r="G405" s="330" t="s">
        <v>831</v>
      </c>
      <c r="H405" s="330" t="s">
        <v>60</v>
      </c>
      <c r="I405" s="331" t="s">
        <v>1017</v>
      </c>
      <c r="J405" s="329">
        <v>44369</v>
      </c>
      <c r="K405" s="333" t="s">
        <v>491</v>
      </c>
      <c r="L405" s="329">
        <v>44533</v>
      </c>
      <c r="M405" s="335" t="s">
        <v>9443</v>
      </c>
      <c r="N405" s="335" t="s">
        <v>60</v>
      </c>
      <c r="O405" s="335" t="s">
        <v>60</v>
      </c>
      <c r="P405" s="341" t="s">
        <v>60</v>
      </c>
      <c r="Q405" s="331" t="s">
        <v>8633</v>
      </c>
      <c r="R405" s="339" t="s">
        <v>9444</v>
      </c>
      <c r="S405" s="333" t="s">
        <v>9445</v>
      </c>
      <c r="T405" s="331" t="s">
        <v>6921</v>
      </c>
      <c r="U405" s="331" t="s">
        <v>492</v>
      </c>
      <c r="V405" s="335" t="s">
        <v>8951</v>
      </c>
      <c r="W405" s="333" t="s">
        <v>8952</v>
      </c>
      <c r="X405" s="340">
        <v>1172.5999999999999</v>
      </c>
      <c r="Y405" s="335" t="s">
        <v>60</v>
      </c>
      <c r="Z405" s="333" t="s">
        <v>60</v>
      </c>
      <c r="AA405" s="330" t="s">
        <v>60</v>
      </c>
      <c r="AB405" s="332">
        <v>15.05</v>
      </c>
      <c r="AC405" s="332">
        <v>1.36</v>
      </c>
      <c r="AD405" s="341" t="s">
        <v>60</v>
      </c>
      <c r="AE405" s="341" t="s">
        <v>60</v>
      </c>
      <c r="AF405" s="341" t="s">
        <v>60</v>
      </c>
      <c r="AG405" s="341" t="s">
        <v>60</v>
      </c>
      <c r="AH405" s="332">
        <v>214.59</v>
      </c>
      <c r="AI405" s="336">
        <v>63.1</v>
      </c>
      <c r="AJ405" s="336">
        <v>19.3</v>
      </c>
      <c r="AK405" s="336">
        <v>1472.4</v>
      </c>
      <c r="AL405" s="331" t="s">
        <v>8328</v>
      </c>
      <c r="AM405" s="331" t="s">
        <v>8329</v>
      </c>
      <c r="AN405" s="332">
        <v>49.59</v>
      </c>
      <c r="AO405" s="332">
        <v>42.46</v>
      </c>
      <c r="AP405" s="332">
        <v>43.28</v>
      </c>
    </row>
    <row r="406" spans="1:42" ht="191.25">
      <c r="A406" s="329">
        <v>44781</v>
      </c>
      <c r="B406" s="330" t="s">
        <v>1018</v>
      </c>
      <c r="C406" s="330" t="s">
        <v>1019</v>
      </c>
      <c r="D406" s="331" t="s">
        <v>61</v>
      </c>
      <c r="E406" s="331" t="s">
        <v>77</v>
      </c>
      <c r="F406" s="332">
        <v>6866.15</v>
      </c>
      <c r="G406" s="330" t="s">
        <v>9225</v>
      </c>
      <c r="H406" s="330" t="s">
        <v>60</v>
      </c>
      <c r="I406" s="331" t="s">
        <v>1021</v>
      </c>
      <c r="J406" s="329">
        <v>44781</v>
      </c>
      <c r="K406" s="333" t="s">
        <v>491</v>
      </c>
      <c r="L406" s="334" t="s">
        <v>60</v>
      </c>
      <c r="M406" s="335" t="s">
        <v>9226</v>
      </c>
      <c r="N406" s="335" t="s">
        <v>9227</v>
      </c>
      <c r="O406" s="335" t="s">
        <v>60</v>
      </c>
      <c r="P406" s="336">
        <v>6106</v>
      </c>
      <c r="Q406" s="331" t="s">
        <v>9228</v>
      </c>
      <c r="R406" s="333" t="s">
        <v>9229</v>
      </c>
      <c r="S406" s="333" t="s">
        <v>9230</v>
      </c>
      <c r="T406" s="331" t="s">
        <v>6917</v>
      </c>
      <c r="U406" s="331" t="s">
        <v>492</v>
      </c>
      <c r="V406" s="335" t="s">
        <v>9231</v>
      </c>
      <c r="W406" s="333" t="s">
        <v>9232</v>
      </c>
      <c r="X406" s="340">
        <v>148513.1</v>
      </c>
      <c r="Y406" s="335" t="s">
        <v>60</v>
      </c>
      <c r="Z406" s="333" t="s">
        <v>60</v>
      </c>
      <c r="AA406" s="330" t="s">
        <v>60</v>
      </c>
      <c r="AB406" s="332">
        <v>25.44</v>
      </c>
      <c r="AC406" s="332">
        <v>2.48</v>
      </c>
      <c r="AD406" s="332">
        <v>12.19</v>
      </c>
      <c r="AE406" s="332">
        <v>17.45</v>
      </c>
      <c r="AF406" s="332">
        <v>5.03</v>
      </c>
      <c r="AG406" s="332">
        <v>6794.6</v>
      </c>
      <c r="AH406" s="332">
        <v>6316.92</v>
      </c>
      <c r="AI406" s="336">
        <v>1390.6</v>
      </c>
      <c r="AJ406" s="336">
        <v>255.8</v>
      </c>
      <c r="AK406" s="336">
        <v>3851.5</v>
      </c>
      <c r="AL406" s="331" t="s">
        <v>8328</v>
      </c>
      <c r="AM406" s="331" t="s">
        <v>8329</v>
      </c>
      <c r="AN406" s="332">
        <v>49.31</v>
      </c>
      <c r="AO406" s="332">
        <v>49.39</v>
      </c>
      <c r="AP406" s="332">
        <v>60.06</v>
      </c>
    </row>
    <row r="407" spans="1:42" ht="409.5">
      <c r="A407" s="329">
        <v>44805</v>
      </c>
      <c r="B407" s="330" t="s">
        <v>3965</v>
      </c>
      <c r="C407" s="330" t="s">
        <v>60</v>
      </c>
      <c r="D407" s="331" t="s">
        <v>61</v>
      </c>
      <c r="E407" s="331" t="s">
        <v>67</v>
      </c>
      <c r="F407" s="332">
        <v>1060.3699999999999</v>
      </c>
      <c r="G407" s="330" t="s">
        <v>185</v>
      </c>
      <c r="H407" s="330" t="s">
        <v>3966</v>
      </c>
      <c r="I407" s="331" t="s">
        <v>3967</v>
      </c>
      <c r="J407" s="329">
        <v>44805</v>
      </c>
      <c r="K407" s="333" t="s">
        <v>491</v>
      </c>
      <c r="L407" s="329">
        <v>44847</v>
      </c>
      <c r="M407" s="335" t="s">
        <v>13279</v>
      </c>
      <c r="N407" s="335" t="s">
        <v>60</v>
      </c>
      <c r="O407" s="335" t="s">
        <v>60</v>
      </c>
      <c r="P407" s="341" t="s">
        <v>60</v>
      </c>
      <c r="Q407" s="331" t="s">
        <v>8547</v>
      </c>
      <c r="R407" s="333" t="s">
        <v>13280</v>
      </c>
      <c r="S407" s="333" t="s">
        <v>10849</v>
      </c>
      <c r="T407" s="331" t="s">
        <v>6921</v>
      </c>
      <c r="U407" s="331" t="s">
        <v>11848</v>
      </c>
      <c r="V407" s="335" t="s">
        <v>12470</v>
      </c>
      <c r="W407" s="333" t="s">
        <v>12471</v>
      </c>
      <c r="X407" s="340">
        <v>270880.7</v>
      </c>
      <c r="Y407" s="335" t="s">
        <v>13281</v>
      </c>
      <c r="Z407" s="339" t="s">
        <v>13282</v>
      </c>
      <c r="AA407" s="330" t="s">
        <v>60</v>
      </c>
      <c r="AB407" s="341" t="s">
        <v>60</v>
      </c>
      <c r="AC407" s="332">
        <v>2.4</v>
      </c>
      <c r="AD407" s="341" t="s">
        <v>60</v>
      </c>
      <c r="AE407" s="341" t="s">
        <v>60</v>
      </c>
      <c r="AF407" s="341" t="s">
        <v>60</v>
      </c>
      <c r="AG407" s="332">
        <v>664.47</v>
      </c>
      <c r="AH407" s="332">
        <v>992.88</v>
      </c>
      <c r="AI407" s="342">
        <v>0</v>
      </c>
      <c r="AJ407" s="336">
        <v>-190.2</v>
      </c>
      <c r="AK407" s="336">
        <v>561.1</v>
      </c>
      <c r="AL407" s="331" t="s">
        <v>8328</v>
      </c>
      <c r="AM407" s="331" t="s">
        <v>8329</v>
      </c>
      <c r="AN407" s="332">
        <v>49.25</v>
      </c>
      <c r="AO407" s="332">
        <v>61.94</v>
      </c>
      <c r="AP407" s="332">
        <v>145.1</v>
      </c>
    </row>
    <row r="408" spans="1:42" ht="409.5">
      <c r="A408" s="329">
        <v>44041</v>
      </c>
      <c r="B408" s="330" t="s">
        <v>3968</v>
      </c>
      <c r="C408" s="330" t="s">
        <v>60</v>
      </c>
      <c r="D408" s="331" t="s">
        <v>61</v>
      </c>
      <c r="E408" s="331" t="s">
        <v>67</v>
      </c>
      <c r="F408" s="332">
        <v>817.08</v>
      </c>
      <c r="G408" s="330" t="s">
        <v>3969</v>
      </c>
      <c r="H408" s="330" t="s">
        <v>3970</v>
      </c>
      <c r="I408" s="331" t="s">
        <v>3971</v>
      </c>
      <c r="J408" s="329">
        <v>44041</v>
      </c>
      <c r="K408" s="333" t="s">
        <v>491</v>
      </c>
      <c r="L408" s="329">
        <v>44119</v>
      </c>
      <c r="M408" s="335" t="s">
        <v>13283</v>
      </c>
      <c r="N408" s="335" t="s">
        <v>60</v>
      </c>
      <c r="O408" s="335" t="s">
        <v>60</v>
      </c>
      <c r="P408" s="341" t="s">
        <v>60</v>
      </c>
      <c r="Q408" s="331" t="s">
        <v>8459</v>
      </c>
      <c r="R408" s="339" t="s">
        <v>13284</v>
      </c>
      <c r="S408" s="333" t="s">
        <v>13285</v>
      </c>
      <c r="T408" s="331" t="s">
        <v>6915</v>
      </c>
      <c r="U408" s="331" t="s">
        <v>11848</v>
      </c>
      <c r="V408" s="335" t="s">
        <v>13286</v>
      </c>
      <c r="W408" s="339" t="s">
        <v>13287</v>
      </c>
      <c r="X408" s="330" t="s">
        <v>60</v>
      </c>
      <c r="Y408" s="335" t="s">
        <v>13288</v>
      </c>
      <c r="Z408" s="339" t="s">
        <v>13289</v>
      </c>
      <c r="AA408" s="330" t="s">
        <v>60</v>
      </c>
      <c r="AB408" s="332">
        <v>35.86</v>
      </c>
      <c r="AC408" s="332">
        <v>1.1100000000000001</v>
      </c>
      <c r="AD408" s="332">
        <v>7.72</v>
      </c>
      <c r="AE408" s="332">
        <v>16.920000000000002</v>
      </c>
      <c r="AF408" s="332">
        <v>1.2</v>
      </c>
      <c r="AG408" s="332">
        <v>706.89</v>
      </c>
      <c r="AH408" s="332">
        <v>411.72</v>
      </c>
      <c r="AI408" s="341" t="s">
        <v>60</v>
      </c>
      <c r="AJ408" s="341" t="s">
        <v>60</v>
      </c>
      <c r="AK408" s="341" t="s">
        <v>60</v>
      </c>
      <c r="AL408" s="331" t="s">
        <v>8328</v>
      </c>
      <c r="AM408" s="331" t="s">
        <v>8329</v>
      </c>
      <c r="AN408" s="332">
        <v>49.25</v>
      </c>
      <c r="AO408" s="332">
        <v>62.87</v>
      </c>
      <c r="AP408" s="332">
        <v>84.84</v>
      </c>
    </row>
    <row r="409" spans="1:42" ht="146.25">
      <c r="A409" s="329">
        <v>44631</v>
      </c>
      <c r="B409" s="330" t="s">
        <v>3972</v>
      </c>
      <c r="C409" s="330" t="s">
        <v>60</v>
      </c>
      <c r="D409" s="331" t="s">
        <v>61</v>
      </c>
      <c r="E409" s="331" t="s">
        <v>67</v>
      </c>
      <c r="F409" s="332">
        <v>14.54</v>
      </c>
      <c r="G409" s="330" t="s">
        <v>3973</v>
      </c>
      <c r="H409" s="330" t="s">
        <v>3974</v>
      </c>
      <c r="I409" s="331" t="s">
        <v>3975</v>
      </c>
      <c r="J409" s="329">
        <v>44631</v>
      </c>
      <c r="K409" s="333" t="s">
        <v>491</v>
      </c>
      <c r="L409" s="329">
        <v>44701</v>
      </c>
      <c r="M409" s="335" t="s">
        <v>13290</v>
      </c>
      <c r="N409" s="335" t="s">
        <v>60</v>
      </c>
      <c r="O409" s="335" t="s">
        <v>60</v>
      </c>
      <c r="P409" s="341" t="s">
        <v>60</v>
      </c>
      <c r="Q409" s="331" t="s">
        <v>10015</v>
      </c>
      <c r="R409" s="333" t="s">
        <v>10016</v>
      </c>
      <c r="S409" s="333" t="s">
        <v>8790</v>
      </c>
      <c r="T409" s="331" t="s">
        <v>6921</v>
      </c>
      <c r="U409" s="331" t="s">
        <v>11848</v>
      </c>
      <c r="V409" s="335" t="s">
        <v>13291</v>
      </c>
      <c r="W409" s="333" t="s">
        <v>10383</v>
      </c>
      <c r="X409" s="340">
        <v>1444</v>
      </c>
      <c r="Y409" s="335" t="s">
        <v>13292</v>
      </c>
      <c r="Z409" s="333" t="s">
        <v>10077</v>
      </c>
      <c r="AA409" s="330" t="s">
        <v>60</v>
      </c>
      <c r="AB409" s="341" t="s">
        <v>60</v>
      </c>
      <c r="AC409" s="341" t="s">
        <v>60</v>
      </c>
      <c r="AD409" s="341" t="s">
        <v>60</v>
      </c>
      <c r="AE409" s="341" t="s">
        <v>60</v>
      </c>
      <c r="AF409" s="341" t="s">
        <v>60</v>
      </c>
      <c r="AG409" s="332">
        <v>14.54</v>
      </c>
      <c r="AH409" s="332">
        <v>14.38</v>
      </c>
      <c r="AI409" s="342">
        <v>0</v>
      </c>
      <c r="AJ409" s="332">
        <v>-5.87</v>
      </c>
      <c r="AK409" s="332">
        <v>2</v>
      </c>
      <c r="AL409" s="331" t="s">
        <v>8328</v>
      </c>
      <c r="AM409" s="331" t="s">
        <v>8329</v>
      </c>
      <c r="AN409" s="332">
        <v>49.14</v>
      </c>
      <c r="AO409" s="332">
        <v>61.07</v>
      </c>
      <c r="AP409" s="332">
        <v>67.790000000000006</v>
      </c>
    </row>
    <row r="410" spans="1:42" ht="409.5">
      <c r="A410" s="329">
        <v>44140</v>
      </c>
      <c r="B410" s="330" t="s">
        <v>3976</v>
      </c>
      <c r="C410" s="330" t="s">
        <v>60</v>
      </c>
      <c r="D410" s="331" t="s">
        <v>61</v>
      </c>
      <c r="E410" s="331" t="s">
        <v>67</v>
      </c>
      <c r="F410" s="332">
        <v>10404.33</v>
      </c>
      <c r="G410" s="330" t="s">
        <v>3977</v>
      </c>
      <c r="H410" s="330" t="s">
        <v>3978</v>
      </c>
      <c r="I410" s="331" t="s">
        <v>3979</v>
      </c>
      <c r="J410" s="329">
        <v>44140</v>
      </c>
      <c r="K410" s="333" t="s">
        <v>491</v>
      </c>
      <c r="L410" s="329">
        <v>44348</v>
      </c>
      <c r="M410" s="335" t="s">
        <v>13293</v>
      </c>
      <c r="N410" s="335" t="s">
        <v>60</v>
      </c>
      <c r="O410" s="335" t="s">
        <v>60</v>
      </c>
      <c r="P410" s="341" t="s">
        <v>60</v>
      </c>
      <c r="Q410" s="331" t="s">
        <v>10291</v>
      </c>
      <c r="R410" s="339" t="s">
        <v>13294</v>
      </c>
      <c r="S410" s="333" t="s">
        <v>8943</v>
      </c>
      <c r="T410" s="331" t="s">
        <v>6915</v>
      </c>
      <c r="U410" s="331" t="s">
        <v>11848</v>
      </c>
      <c r="V410" s="335" t="s">
        <v>13295</v>
      </c>
      <c r="W410" s="339" t="s">
        <v>13296</v>
      </c>
      <c r="X410" s="330" t="s">
        <v>13297</v>
      </c>
      <c r="Y410" s="335" t="s">
        <v>60</v>
      </c>
      <c r="Z410" s="333" t="s">
        <v>11771</v>
      </c>
      <c r="AA410" s="330" t="s">
        <v>60</v>
      </c>
      <c r="AB410" s="332">
        <v>22.22</v>
      </c>
      <c r="AC410" s="332">
        <v>1.6</v>
      </c>
      <c r="AD410" s="341" t="s">
        <v>60</v>
      </c>
      <c r="AE410" s="341" t="s">
        <v>60</v>
      </c>
      <c r="AF410" s="341" t="s">
        <v>60</v>
      </c>
      <c r="AG410" s="341" t="s">
        <v>60</v>
      </c>
      <c r="AH410" s="332">
        <v>9282.84</v>
      </c>
      <c r="AI410" s="336">
        <v>4063.4</v>
      </c>
      <c r="AJ410" s="336">
        <v>111.8</v>
      </c>
      <c r="AK410" s="336">
        <v>16110.6</v>
      </c>
      <c r="AL410" s="331" t="s">
        <v>8328</v>
      </c>
      <c r="AM410" s="331" t="s">
        <v>8329</v>
      </c>
      <c r="AN410" s="332">
        <v>49.01</v>
      </c>
      <c r="AO410" s="332">
        <v>61.4</v>
      </c>
      <c r="AP410" s="332">
        <v>48.59</v>
      </c>
    </row>
    <row r="411" spans="1:42" ht="202.5">
      <c r="A411" s="329">
        <v>44293</v>
      </c>
      <c r="B411" s="330" t="s">
        <v>1026</v>
      </c>
      <c r="C411" s="330" t="s">
        <v>1027</v>
      </c>
      <c r="D411" s="331" t="s">
        <v>61</v>
      </c>
      <c r="E411" s="331" t="s">
        <v>77</v>
      </c>
      <c r="F411" s="332">
        <v>557.01</v>
      </c>
      <c r="G411" s="330" t="s">
        <v>60</v>
      </c>
      <c r="H411" s="330" t="s">
        <v>60</v>
      </c>
      <c r="I411" s="331" t="s">
        <v>1028</v>
      </c>
      <c r="J411" s="329">
        <v>44293</v>
      </c>
      <c r="K411" s="333" t="s">
        <v>491</v>
      </c>
      <c r="L411" s="334" t="s">
        <v>60</v>
      </c>
      <c r="M411" s="335" t="s">
        <v>9017</v>
      </c>
      <c r="N411" s="335" t="s">
        <v>60</v>
      </c>
      <c r="O411" s="335" t="s">
        <v>9018</v>
      </c>
      <c r="P411" s="336">
        <v>37.700000000000003</v>
      </c>
      <c r="Q411" s="331" t="s">
        <v>8795</v>
      </c>
      <c r="R411" s="339" t="s">
        <v>9019</v>
      </c>
      <c r="S411" s="333" t="s">
        <v>9020</v>
      </c>
      <c r="T411" s="331" t="s">
        <v>6921</v>
      </c>
      <c r="U411" s="331" t="s">
        <v>492</v>
      </c>
      <c r="V411" s="335" t="s">
        <v>60</v>
      </c>
      <c r="W411" s="333" t="s">
        <v>60</v>
      </c>
      <c r="X411" s="330" t="s">
        <v>60</v>
      </c>
      <c r="Y411" s="335" t="s">
        <v>60</v>
      </c>
      <c r="Z411" s="333" t="s">
        <v>60</v>
      </c>
      <c r="AA411" s="330" t="s">
        <v>60</v>
      </c>
      <c r="AB411" s="341" t="s">
        <v>60</v>
      </c>
      <c r="AC411" s="341" t="s">
        <v>60</v>
      </c>
      <c r="AD411" s="341" t="s">
        <v>60</v>
      </c>
      <c r="AE411" s="341" t="s">
        <v>60</v>
      </c>
      <c r="AF411" s="332">
        <v>5.56</v>
      </c>
      <c r="AG411" s="332">
        <v>557.01</v>
      </c>
      <c r="AH411" s="332">
        <v>198.88</v>
      </c>
      <c r="AI411" s="336">
        <v>20</v>
      </c>
      <c r="AJ411" s="336">
        <v>-116.6</v>
      </c>
      <c r="AK411" s="336">
        <v>118</v>
      </c>
      <c r="AL411" s="331" t="s">
        <v>8328</v>
      </c>
      <c r="AM411" s="331" t="s">
        <v>8329</v>
      </c>
      <c r="AN411" s="332">
        <v>49.01</v>
      </c>
      <c r="AO411" s="332">
        <v>59.01</v>
      </c>
      <c r="AP411" s="332">
        <v>58.17</v>
      </c>
    </row>
    <row r="412" spans="1:42" ht="371.25">
      <c r="A412" s="329">
        <v>44237</v>
      </c>
      <c r="B412" s="330" t="s">
        <v>3980</v>
      </c>
      <c r="C412" s="330" t="s">
        <v>3981</v>
      </c>
      <c r="D412" s="331" t="s">
        <v>61</v>
      </c>
      <c r="E412" s="331" t="s">
        <v>67</v>
      </c>
      <c r="F412" s="332">
        <v>13078.27</v>
      </c>
      <c r="G412" s="330" t="s">
        <v>3982</v>
      </c>
      <c r="H412" s="330" t="s">
        <v>60</v>
      </c>
      <c r="I412" s="331" t="s">
        <v>3983</v>
      </c>
      <c r="J412" s="329">
        <v>44237</v>
      </c>
      <c r="K412" s="333" t="s">
        <v>491</v>
      </c>
      <c r="L412" s="329">
        <v>44439</v>
      </c>
      <c r="M412" s="335" t="s">
        <v>13298</v>
      </c>
      <c r="N412" s="335" t="s">
        <v>13299</v>
      </c>
      <c r="O412" s="335" t="s">
        <v>60</v>
      </c>
      <c r="P412" s="341" t="s">
        <v>60</v>
      </c>
      <c r="Q412" s="331" t="s">
        <v>9874</v>
      </c>
      <c r="R412" s="339" t="s">
        <v>13300</v>
      </c>
      <c r="S412" s="333" t="s">
        <v>10335</v>
      </c>
      <c r="T412" s="331" t="s">
        <v>6921</v>
      </c>
      <c r="U412" s="331" t="s">
        <v>11848</v>
      </c>
      <c r="V412" s="335" t="s">
        <v>10499</v>
      </c>
      <c r="W412" s="333" t="s">
        <v>10500</v>
      </c>
      <c r="X412" s="340">
        <v>17070.599999999999</v>
      </c>
      <c r="Y412" s="335" t="s">
        <v>60</v>
      </c>
      <c r="Z412" s="333" t="s">
        <v>60</v>
      </c>
      <c r="AA412" s="330" t="s">
        <v>60</v>
      </c>
      <c r="AB412" s="332">
        <v>21.47</v>
      </c>
      <c r="AC412" s="332">
        <v>2.37</v>
      </c>
      <c r="AD412" s="332">
        <v>17.239999999999998</v>
      </c>
      <c r="AE412" s="332">
        <v>24.19</v>
      </c>
      <c r="AF412" s="332">
        <v>6.54</v>
      </c>
      <c r="AG412" s="332">
        <v>13857.57</v>
      </c>
      <c r="AH412" s="332">
        <v>8227.48</v>
      </c>
      <c r="AI412" s="336">
        <v>2799.9</v>
      </c>
      <c r="AJ412" s="336">
        <v>164.9</v>
      </c>
      <c r="AK412" s="336">
        <v>15410.6</v>
      </c>
      <c r="AL412" s="331" t="s">
        <v>8328</v>
      </c>
      <c r="AM412" s="331" t="s">
        <v>8329</v>
      </c>
      <c r="AN412" s="332">
        <v>48.92</v>
      </c>
      <c r="AO412" s="332">
        <v>52.56</v>
      </c>
      <c r="AP412" s="332">
        <v>52.21</v>
      </c>
    </row>
    <row r="413" spans="1:42" ht="202.5">
      <c r="A413" s="329">
        <v>44132</v>
      </c>
      <c r="B413" s="330" t="s">
        <v>3984</v>
      </c>
      <c r="C413" s="330" t="s">
        <v>60</v>
      </c>
      <c r="D413" s="331" t="s">
        <v>61</v>
      </c>
      <c r="E413" s="331" t="s">
        <v>67</v>
      </c>
      <c r="F413" s="332">
        <v>6037.05</v>
      </c>
      <c r="G413" s="330" t="s">
        <v>60</v>
      </c>
      <c r="H413" s="330" t="s">
        <v>3985</v>
      </c>
      <c r="I413" s="331" t="s">
        <v>3986</v>
      </c>
      <c r="J413" s="329">
        <v>44132</v>
      </c>
      <c r="K413" s="333" t="s">
        <v>491</v>
      </c>
      <c r="L413" s="329">
        <v>44309</v>
      </c>
      <c r="M413" s="335" t="s">
        <v>13301</v>
      </c>
      <c r="N413" s="335" t="s">
        <v>13302</v>
      </c>
      <c r="O413" s="335" t="s">
        <v>13303</v>
      </c>
      <c r="P413" s="341" t="s">
        <v>60</v>
      </c>
      <c r="Q413" s="331" t="s">
        <v>9228</v>
      </c>
      <c r="R413" s="339" t="s">
        <v>13304</v>
      </c>
      <c r="S413" s="333" t="s">
        <v>13305</v>
      </c>
      <c r="T413" s="331" t="s">
        <v>6915</v>
      </c>
      <c r="U413" s="331" t="s">
        <v>11848</v>
      </c>
      <c r="V413" s="335" t="s">
        <v>60</v>
      </c>
      <c r="W413" s="333" t="s">
        <v>60</v>
      </c>
      <c r="X413" s="330" t="s">
        <v>60</v>
      </c>
      <c r="Y413" s="335" t="s">
        <v>13306</v>
      </c>
      <c r="Z413" s="339" t="s">
        <v>13307</v>
      </c>
      <c r="AA413" s="330" t="s">
        <v>60</v>
      </c>
      <c r="AB413" s="332">
        <v>8.6999999999999993</v>
      </c>
      <c r="AC413" s="332">
        <v>2.35</v>
      </c>
      <c r="AD413" s="332">
        <v>6.59</v>
      </c>
      <c r="AE413" s="332">
        <v>8.11</v>
      </c>
      <c r="AF413" s="332">
        <v>3.49</v>
      </c>
      <c r="AG413" s="332">
        <v>8227.52</v>
      </c>
      <c r="AH413" s="332">
        <v>5560.52</v>
      </c>
      <c r="AI413" s="336">
        <v>2784</v>
      </c>
      <c r="AJ413" s="336">
        <v>1060</v>
      </c>
      <c r="AK413" s="336">
        <v>7417</v>
      </c>
      <c r="AL413" s="331" t="s">
        <v>8328</v>
      </c>
      <c r="AM413" s="331" t="s">
        <v>8329</v>
      </c>
      <c r="AN413" s="332">
        <v>48.91</v>
      </c>
      <c r="AO413" s="332">
        <v>44.41</v>
      </c>
      <c r="AP413" s="332">
        <v>59.83</v>
      </c>
    </row>
    <row r="414" spans="1:42" ht="409.5">
      <c r="A414" s="329">
        <v>44432</v>
      </c>
      <c r="B414" s="330" t="s">
        <v>3987</v>
      </c>
      <c r="C414" s="330" t="s">
        <v>60</v>
      </c>
      <c r="D414" s="331" t="s">
        <v>61</v>
      </c>
      <c r="E414" s="331" t="s">
        <v>67</v>
      </c>
      <c r="F414" s="332">
        <v>856.65</v>
      </c>
      <c r="G414" s="330" t="s">
        <v>3988</v>
      </c>
      <c r="H414" s="330" t="s">
        <v>3989</v>
      </c>
      <c r="I414" s="331" t="s">
        <v>3990</v>
      </c>
      <c r="J414" s="329">
        <v>44432</v>
      </c>
      <c r="K414" s="333" t="s">
        <v>491</v>
      </c>
      <c r="L414" s="329">
        <v>44593</v>
      </c>
      <c r="M414" s="335" t="s">
        <v>13308</v>
      </c>
      <c r="N414" s="335" t="s">
        <v>60</v>
      </c>
      <c r="O414" s="335" t="s">
        <v>60</v>
      </c>
      <c r="P414" s="341" t="s">
        <v>60</v>
      </c>
      <c r="Q414" s="331" t="s">
        <v>13309</v>
      </c>
      <c r="R414" s="339" t="s">
        <v>13310</v>
      </c>
      <c r="S414" s="333" t="s">
        <v>13311</v>
      </c>
      <c r="T414" s="331" t="s">
        <v>6921</v>
      </c>
      <c r="U414" s="331" t="s">
        <v>11848</v>
      </c>
      <c r="V414" s="335" t="s">
        <v>13312</v>
      </c>
      <c r="W414" s="333" t="s">
        <v>13313</v>
      </c>
      <c r="X414" s="330" t="s">
        <v>60</v>
      </c>
      <c r="Y414" s="335" t="s">
        <v>13314</v>
      </c>
      <c r="Z414" s="339" t="s">
        <v>13315</v>
      </c>
      <c r="AA414" s="330" t="s">
        <v>8665</v>
      </c>
      <c r="AB414" s="332">
        <v>8.8699999999999992</v>
      </c>
      <c r="AC414" s="338">
        <v>0.85199999999999998</v>
      </c>
      <c r="AD414" s="341" t="s">
        <v>60</v>
      </c>
      <c r="AE414" s="341" t="s">
        <v>60</v>
      </c>
      <c r="AF414" s="341" t="s">
        <v>60</v>
      </c>
      <c r="AG414" s="341" t="s">
        <v>60</v>
      </c>
      <c r="AH414" s="332">
        <v>856.65</v>
      </c>
      <c r="AI414" s="336">
        <v>4115.2</v>
      </c>
      <c r="AJ414" s="336">
        <v>81.2</v>
      </c>
      <c r="AK414" s="336">
        <v>3088.4</v>
      </c>
      <c r="AL414" s="331" t="s">
        <v>8328</v>
      </c>
      <c r="AM414" s="331" t="s">
        <v>8329</v>
      </c>
      <c r="AN414" s="332">
        <v>48.82</v>
      </c>
      <c r="AO414" s="332">
        <v>50.31</v>
      </c>
      <c r="AP414" s="332">
        <v>51.52</v>
      </c>
    </row>
    <row r="415" spans="1:42" ht="409.5">
      <c r="A415" s="329">
        <v>44754</v>
      </c>
      <c r="B415" s="330" t="s">
        <v>9247</v>
      </c>
      <c r="C415" s="330" t="s">
        <v>9248</v>
      </c>
      <c r="D415" s="331" t="s">
        <v>61</v>
      </c>
      <c r="E415" s="331" t="s">
        <v>77</v>
      </c>
      <c r="F415" s="332">
        <v>38.44</v>
      </c>
      <c r="G415" s="330" t="s">
        <v>9249</v>
      </c>
      <c r="H415" s="330" t="s">
        <v>9250</v>
      </c>
      <c r="I415" s="331" t="s">
        <v>9251</v>
      </c>
      <c r="J415" s="329">
        <v>44754</v>
      </c>
      <c r="K415" s="333" t="s">
        <v>491</v>
      </c>
      <c r="L415" s="334" t="s">
        <v>60</v>
      </c>
      <c r="M415" s="335" t="s">
        <v>9252</v>
      </c>
      <c r="N415" s="335" t="s">
        <v>60</v>
      </c>
      <c r="O415" s="335" t="s">
        <v>9253</v>
      </c>
      <c r="P415" s="336">
        <v>32.799999999999997</v>
      </c>
      <c r="Q415" s="331" t="s">
        <v>8705</v>
      </c>
      <c r="R415" s="339" t="s">
        <v>9254</v>
      </c>
      <c r="S415" s="333" t="s">
        <v>8728</v>
      </c>
      <c r="T415" s="331" t="s">
        <v>6915</v>
      </c>
      <c r="U415" s="331" t="s">
        <v>492</v>
      </c>
      <c r="V415" s="335" t="s">
        <v>9255</v>
      </c>
      <c r="W415" s="333" t="s">
        <v>9256</v>
      </c>
      <c r="X415" s="330" t="s">
        <v>60</v>
      </c>
      <c r="Y415" s="335" t="s">
        <v>9257</v>
      </c>
      <c r="Z415" s="339" t="s">
        <v>9258</v>
      </c>
      <c r="AA415" s="330" t="s">
        <v>9259</v>
      </c>
      <c r="AB415" s="341" t="s">
        <v>60</v>
      </c>
      <c r="AC415" s="332">
        <v>2.76</v>
      </c>
      <c r="AD415" s="332">
        <v>20.399999999999999</v>
      </c>
      <c r="AE415" s="341" t="s">
        <v>60</v>
      </c>
      <c r="AF415" s="332">
        <v>1.1100000000000001</v>
      </c>
      <c r="AG415" s="332">
        <v>33.369999999999997</v>
      </c>
      <c r="AH415" s="332">
        <v>29.56</v>
      </c>
      <c r="AI415" s="336">
        <v>34.1</v>
      </c>
      <c r="AJ415" s="338">
        <v>-0.248</v>
      </c>
      <c r="AK415" s="336">
        <v>25.1</v>
      </c>
      <c r="AL415" s="331" t="s">
        <v>8328</v>
      </c>
      <c r="AM415" s="331" t="s">
        <v>8329</v>
      </c>
      <c r="AN415" s="332">
        <v>48.65</v>
      </c>
      <c r="AO415" s="332">
        <v>47.85</v>
      </c>
      <c r="AP415" s="332">
        <v>38.54</v>
      </c>
    </row>
    <row r="416" spans="1:42" ht="270">
      <c r="A416" s="329">
        <v>44021</v>
      </c>
      <c r="B416" s="330" t="s">
        <v>3991</v>
      </c>
      <c r="C416" s="330" t="s">
        <v>3992</v>
      </c>
      <c r="D416" s="331" t="s">
        <v>61</v>
      </c>
      <c r="E416" s="331" t="s">
        <v>67</v>
      </c>
      <c r="F416" s="332">
        <v>34.549999999999997</v>
      </c>
      <c r="G416" s="330" t="s">
        <v>3993</v>
      </c>
      <c r="H416" s="330" t="s">
        <v>3994</v>
      </c>
      <c r="I416" s="331" t="s">
        <v>3995</v>
      </c>
      <c r="J416" s="329">
        <v>44021</v>
      </c>
      <c r="K416" s="333" t="s">
        <v>491</v>
      </c>
      <c r="L416" s="329">
        <v>44095</v>
      </c>
      <c r="M416" s="335" t="s">
        <v>13316</v>
      </c>
      <c r="N416" s="335" t="s">
        <v>60</v>
      </c>
      <c r="O416" s="335" t="s">
        <v>60</v>
      </c>
      <c r="P416" s="341" t="s">
        <v>60</v>
      </c>
      <c r="Q416" s="331" t="s">
        <v>8511</v>
      </c>
      <c r="R416" s="333" t="s">
        <v>13317</v>
      </c>
      <c r="S416" s="333" t="s">
        <v>8471</v>
      </c>
      <c r="T416" s="331" t="s">
        <v>6917</v>
      </c>
      <c r="U416" s="331" t="s">
        <v>11848</v>
      </c>
      <c r="V416" s="335" t="s">
        <v>13318</v>
      </c>
      <c r="W416" s="333" t="s">
        <v>10620</v>
      </c>
      <c r="X416" s="340">
        <v>287.39999999999998</v>
      </c>
      <c r="Y416" s="335" t="s">
        <v>13319</v>
      </c>
      <c r="Z416" s="339" t="s">
        <v>13320</v>
      </c>
      <c r="AA416" s="330" t="s">
        <v>13321</v>
      </c>
      <c r="AB416" s="341" t="s">
        <v>60</v>
      </c>
      <c r="AC416" s="332">
        <v>2.5</v>
      </c>
      <c r="AD416" s="341" t="s">
        <v>60</v>
      </c>
      <c r="AE416" s="341" t="s">
        <v>60</v>
      </c>
      <c r="AF416" s="341" t="s">
        <v>60</v>
      </c>
      <c r="AG416" s="341" t="s">
        <v>60</v>
      </c>
      <c r="AH416" s="332">
        <v>38.130000000000003</v>
      </c>
      <c r="AI416" s="341" t="s">
        <v>60</v>
      </c>
      <c r="AJ416" s="341" t="s">
        <v>60</v>
      </c>
      <c r="AK416" s="341" t="s">
        <v>60</v>
      </c>
      <c r="AL416" s="331" t="s">
        <v>8328</v>
      </c>
      <c r="AM416" s="331" t="s">
        <v>8329</v>
      </c>
      <c r="AN416" s="332">
        <v>48.57</v>
      </c>
      <c r="AO416" s="332">
        <v>52.94</v>
      </c>
      <c r="AP416" s="332">
        <v>67.739999999999995</v>
      </c>
    </row>
    <row r="417" spans="1:42" ht="348.75">
      <c r="A417" s="329">
        <v>43868</v>
      </c>
      <c r="B417" s="330" t="s">
        <v>3996</v>
      </c>
      <c r="C417" s="330" t="s">
        <v>60</v>
      </c>
      <c r="D417" s="331" t="s">
        <v>61</v>
      </c>
      <c r="E417" s="331" t="s">
        <v>67</v>
      </c>
      <c r="F417" s="332">
        <v>198.03</v>
      </c>
      <c r="G417" s="330" t="s">
        <v>3997</v>
      </c>
      <c r="H417" s="330" t="s">
        <v>3998</v>
      </c>
      <c r="I417" s="331" t="s">
        <v>3999</v>
      </c>
      <c r="J417" s="329">
        <v>43868</v>
      </c>
      <c r="K417" s="333" t="s">
        <v>491</v>
      </c>
      <c r="L417" s="329">
        <v>44232</v>
      </c>
      <c r="M417" s="335" t="s">
        <v>13322</v>
      </c>
      <c r="N417" s="335" t="s">
        <v>60</v>
      </c>
      <c r="O417" s="335" t="s">
        <v>60</v>
      </c>
      <c r="P417" s="341" t="s">
        <v>60</v>
      </c>
      <c r="Q417" s="331" t="s">
        <v>9528</v>
      </c>
      <c r="R417" s="337" t="s">
        <v>13323</v>
      </c>
      <c r="S417" s="333" t="s">
        <v>13173</v>
      </c>
      <c r="T417" s="331" t="s">
        <v>6915</v>
      </c>
      <c r="U417" s="331" t="s">
        <v>11848</v>
      </c>
      <c r="V417" s="335" t="s">
        <v>13324</v>
      </c>
      <c r="W417" s="339" t="s">
        <v>13325</v>
      </c>
      <c r="X417" s="330" t="s">
        <v>60</v>
      </c>
      <c r="Y417" s="335" t="s">
        <v>13326</v>
      </c>
      <c r="Z417" s="333" t="s">
        <v>13327</v>
      </c>
      <c r="AA417" s="330" t="s">
        <v>60</v>
      </c>
      <c r="AB417" s="332">
        <v>12.48</v>
      </c>
      <c r="AC417" s="338">
        <v>0.82199999999999995</v>
      </c>
      <c r="AD417" s="332">
        <v>9.7799999999999994</v>
      </c>
      <c r="AE417" s="332">
        <v>73.55</v>
      </c>
      <c r="AF417" s="338">
        <v>0.51300000000000001</v>
      </c>
      <c r="AG417" s="332">
        <v>108.87</v>
      </c>
      <c r="AH417" s="332">
        <v>84.3</v>
      </c>
      <c r="AI417" s="341" t="s">
        <v>60</v>
      </c>
      <c r="AJ417" s="341" t="s">
        <v>60</v>
      </c>
      <c r="AK417" s="341" t="s">
        <v>60</v>
      </c>
      <c r="AL417" s="331" t="s">
        <v>8328</v>
      </c>
      <c r="AM417" s="331" t="s">
        <v>8329</v>
      </c>
      <c r="AN417" s="332">
        <v>48.53</v>
      </c>
      <c r="AO417" s="332">
        <v>48.53</v>
      </c>
      <c r="AP417" s="332">
        <v>54.25</v>
      </c>
    </row>
    <row r="418" spans="1:42" ht="409.5">
      <c r="A418" s="329">
        <v>43920</v>
      </c>
      <c r="B418" s="330" t="s">
        <v>4000</v>
      </c>
      <c r="C418" s="330" t="s">
        <v>60</v>
      </c>
      <c r="D418" s="331" t="s">
        <v>61</v>
      </c>
      <c r="E418" s="331" t="s">
        <v>67</v>
      </c>
      <c r="F418" s="332">
        <v>93.9</v>
      </c>
      <c r="G418" s="330" t="s">
        <v>4001</v>
      </c>
      <c r="H418" s="330" t="s">
        <v>4002</v>
      </c>
      <c r="I418" s="331" t="s">
        <v>4003</v>
      </c>
      <c r="J418" s="329">
        <v>43920</v>
      </c>
      <c r="K418" s="333" t="s">
        <v>491</v>
      </c>
      <c r="L418" s="329">
        <v>43979</v>
      </c>
      <c r="M418" s="335" t="s">
        <v>13328</v>
      </c>
      <c r="N418" s="335" t="s">
        <v>60</v>
      </c>
      <c r="O418" s="335" t="s">
        <v>60</v>
      </c>
      <c r="P418" s="341" t="s">
        <v>60</v>
      </c>
      <c r="Q418" s="331" t="s">
        <v>11765</v>
      </c>
      <c r="R418" s="339" t="s">
        <v>13329</v>
      </c>
      <c r="S418" s="333" t="s">
        <v>8539</v>
      </c>
      <c r="T418" s="331" t="s">
        <v>6917</v>
      </c>
      <c r="U418" s="331" t="s">
        <v>11848</v>
      </c>
      <c r="V418" s="335" t="s">
        <v>13330</v>
      </c>
      <c r="W418" s="333" t="s">
        <v>8541</v>
      </c>
      <c r="X418" s="340">
        <v>866.4</v>
      </c>
      <c r="Y418" s="335" t="s">
        <v>13331</v>
      </c>
      <c r="Z418" s="339" t="s">
        <v>13332</v>
      </c>
      <c r="AA418" s="330" t="s">
        <v>60</v>
      </c>
      <c r="AB418" s="332">
        <v>132.97999999999999</v>
      </c>
      <c r="AC418" s="338">
        <v>0.40400000000000003</v>
      </c>
      <c r="AD418" s="332">
        <v>26.58</v>
      </c>
      <c r="AE418" s="332">
        <v>196.7</v>
      </c>
      <c r="AF418" s="338">
        <v>0.11</v>
      </c>
      <c r="AG418" s="332">
        <v>105.57</v>
      </c>
      <c r="AH418" s="332">
        <v>35.69</v>
      </c>
      <c r="AI418" s="341" t="s">
        <v>60</v>
      </c>
      <c r="AJ418" s="341" t="s">
        <v>60</v>
      </c>
      <c r="AK418" s="341" t="s">
        <v>60</v>
      </c>
      <c r="AL418" s="331" t="s">
        <v>8328</v>
      </c>
      <c r="AM418" s="331" t="s">
        <v>8329</v>
      </c>
      <c r="AN418" s="332">
        <v>48.48</v>
      </c>
      <c r="AO418" s="332">
        <v>65.540000000000006</v>
      </c>
      <c r="AP418" s="332">
        <v>31.02</v>
      </c>
    </row>
    <row r="419" spans="1:42" ht="191.25">
      <c r="A419" s="329">
        <v>44006</v>
      </c>
      <c r="B419" s="330" t="s">
        <v>1038</v>
      </c>
      <c r="C419" s="330" t="s">
        <v>1039</v>
      </c>
      <c r="D419" s="331" t="s">
        <v>61</v>
      </c>
      <c r="E419" s="331" t="s">
        <v>77</v>
      </c>
      <c r="F419" s="332">
        <v>842.33</v>
      </c>
      <c r="G419" s="330" t="s">
        <v>1040</v>
      </c>
      <c r="H419" s="330" t="s">
        <v>60</v>
      </c>
      <c r="I419" s="331" t="s">
        <v>1041</v>
      </c>
      <c r="J419" s="329">
        <v>44006</v>
      </c>
      <c r="K419" s="333" t="s">
        <v>491</v>
      </c>
      <c r="L419" s="334" t="s">
        <v>60</v>
      </c>
      <c r="M419" s="335" t="s">
        <v>9070</v>
      </c>
      <c r="N419" s="335" t="s">
        <v>9071</v>
      </c>
      <c r="O419" s="335" t="s">
        <v>9072</v>
      </c>
      <c r="P419" s="336">
        <v>515.29999999999995</v>
      </c>
      <c r="Q419" s="331" t="s">
        <v>9073</v>
      </c>
      <c r="R419" s="333" t="s">
        <v>9074</v>
      </c>
      <c r="S419" s="333" t="s">
        <v>8339</v>
      </c>
      <c r="T419" s="331" t="s">
        <v>6923</v>
      </c>
      <c r="U419" s="331" t="s">
        <v>492</v>
      </c>
      <c r="V419" s="335" t="s">
        <v>9075</v>
      </c>
      <c r="W419" s="333" t="s">
        <v>8390</v>
      </c>
      <c r="X419" s="330" t="s">
        <v>60</v>
      </c>
      <c r="Y419" s="335" t="s">
        <v>60</v>
      </c>
      <c r="Z419" s="333" t="s">
        <v>60</v>
      </c>
      <c r="AA419" s="330" t="s">
        <v>60</v>
      </c>
      <c r="AB419" s="332">
        <v>15.34</v>
      </c>
      <c r="AC419" s="332">
        <v>1.75</v>
      </c>
      <c r="AD419" s="332">
        <v>4.37</v>
      </c>
      <c r="AE419" s="332">
        <v>7.42</v>
      </c>
      <c r="AF419" s="332">
        <v>1.03</v>
      </c>
      <c r="AG419" s="332">
        <v>928.7</v>
      </c>
      <c r="AH419" s="332">
        <v>173.09</v>
      </c>
      <c r="AI419" s="336">
        <v>563.20000000000005</v>
      </c>
      <c r="AJ419" s="336">
        <v>35.1</v>
      </c>
      <c r="AK419" s="336">
        <v>824.4</v>
      </c>
      <c r="AL419" s="331" t="s">
        <v>8328</v>
      </c>
      <c r="AM419" s="331" t="s">
        <v>8329</v>
      </c>
      <c r="AN419" s="332">
        <v>48.45</v>
      </c>
      <c r="AO419" s="332">
        <v>57.14</v>
      </c>
      <c r="AP419" s="332">
        <v>112.36</v>
      </c>
    </row>
    <row r="420" spans="1:42" ht="258.75">
      <c r="A420" s="329">
        <v>44235</v>
      </c>
      <c r="B420" s="330" t="s">
        <v>4004</v>
      </c>
      <c r="C420" s="330" t="s">
        <v>60</v>
      </c>
      <c r="D420" s="331" t="s">
        <v>61</v>
      </c>
      <c r="E420" s="331" t="s">
        <v>67</v>
      </c>
      <c r="F420" s="332">
        <v>60.31</v>
      </c>
      <c r="G420" s="330" t="s">
        <v>4005</v>
      </c>
      <c r="H420" s="330" t="s">
        <v>60</v>
      </c>
      <c r="I420" s="331" t="s">
        <v>4006</v>
      </c>
      <c r="J420" s="329">
        <v>44235</v>
      </c>
      <c r="K420" s="333" t="s">
        <v>491</v>
      </c>
      <c r="L420" s="329">
        <v>44279</v>
      </c>
      <c r="M420" s="335" t="s">
        <v>13333</v>
      </c>
      <c r="N420" s="335" t="s">
        <v>60</v>
      </c>
      <c r="O420" s="335" t="s">
        <v>60</v>
      </c>
      <c r="P420" s="341" t="s">
        <v>60</v>
      </c>
      <c r="Q420" s="331" t="s">
        <v>9384</v>
      </c>
      <c r="R420" s="339" t="s">
        <v>13334</v>
      </c>
      <c r="S420" s="333" t="s">
        <v>9981</v>
      </c>
      <c r="T420" s="331" t="s">
        <v>6917</v>
      </c>
      <c r="U420" s="331" t="s">
        <v>11848</v>
      </c>
      <c r="V420" s="335" t="s">
        <v>13335</v>
      </c>
      <c r="W420" s="333" t="s">
        <v>13336</v>
      </c>
      <c r="X420" s="330" t="s">
        <v>60</v>
      </c>
      <c r="Y420" s="335" t="s">
        <v>60</v>
      </c>
      <c r="Z420" s="333" t="s">
        <v>60</v>
      </c>
      <c r="AA420" s="330" t="s">
        <v>60</v>
      </c>
      <c r="AB420" s="332">
        <v>15.09</v>
      </c>
      <c r="AC420" s="338">
        <v>0.67200000000000004</v>
      </c>
      <c r="AD420" s="332">
        <v>5.42</v>
      </c>
      <c r="AE420" s="332">
        <v>8.9499999999999993</v>
      </c>
      <c r="AF420" s="338">
        <v>0.224</v>
      </c>
      <c r="AG420" s="332">
        <v>52.08</v>
      </c>
      <c r="AH420" s="332">
        <v>53.11</v>
      </c>
      <c r="AI420" s="336">
        <v>223.4</v>
      </c>
      <c r="AJ420" s="332">
        <v>3.12</v>
      </c>
      <c r="AK420" s="336">
        <v>135.4</v>
      </c>
      <c r="AL420" s="331" t="s">
        <v>8328</v>
      </c>
      <c r="AM420" s="331" t="s">
        <v>8329</v>
      </c>
      <c r="AN420" s="332">
        <v>48.44</v>
      </c>
      <c r="AO420" s="332">
        <v>47.48</v>
      </c>
      <c r="AP420" s="332">
        <v>44.3</v>
      </c>
    </row>
    <row r="421" spans="1:42" ht="409.5">
      <c r="A421" s="329">
        <v>44489</v>
      </c>
      <c r="B421" s="330" t="s">
        <v>4007</v>
      </c>
      <c r="C421" s="330" t="s">
        <v>60</v>
      </c>
      <c r="D421" s="331" t="s">
        <v>61</v>
      </c>
      <c r="E421" s="331" t="s">
        <v>67</v>
      </c>
      <c r="F421" s="332">
        <v>72.08</v>
      </c>
      <c r="G421" s="330" t="s">
        <v>4008</v>
      </c>
      <c r="H421" s="330" t="s">
        <v>4009</v>
      </c>
      <c r="I421" s="331" t="s">
        <v>4010</v>
      </c>
      <c r="J421" s="329">
        <v>44489</v>
      </c>
      <c r="K421" s="333" t="s">
        <v>491</v>
      </c>
      <c r="L421" s="329">
        <v>44614</v>
      </c>
      <c r="M421" s="335" t="s">
        <v>13337</v>
      </c>
      <c r="N421" s="335" t="s">
        <v>60</v>
      </c>
      <c r="O421" s="335" t="s">
        <v>60</v>
      </c>
      <c r="P421" s="341" t="s">
        <v>60</v>
      </c>
      <c r="Q421" s="331" t="s">
        <v>8588</v>
      </c>
      <c r="R421" s="339" t="s">
        <v>13338</v>
      </c>
      <c r="S421" s="333" t="s">
        <v>8943</v>
      </c>
      <c r="T421" s="331" t="s">
        <v>6915</v>
      </c>
      <c r="U421" s="331" t="s">
        <v>11848</v>
      </c>
      <c r="V421" s="335" t="s">
        <v>13339</v>
      </c>
      <c r="W421" s="333" t="s">
        <v>13340</v>
      </c>
      <c r="X421" s="330" t="s">
        <v>60</v>
      </c>
      <c r="Y421" s="335" t="s">
        <v>13341</v>
      </c>
      <c r="Z421" s="339" t="s">
        <v>13342</v>
      </c>
      <c r="AA421" s="330" t="s">
        <v>60</v>
      </c>
      <c r="AB421" s="341" t="s">
        <v>60</v>
      </c>
      <c r="AC421" s="332">
        <v>1.27</v>
      </c>
      <c r="AD421" s="341" t="s">
        <v>60</v>
      </c>
      <c r="AE421" s="341" t="s">
        <v>60</v>
      </c>
      <c r="AF421" s="341" t="s">
        <v>60</v>
      </c>
      <c r="AG421" s="341" t="s">
        <v>60</v>
      </c>
      <c r="AH421" s="332">
        <v>94.71</v>
      </c>
      <c r="AI421" s="336">
        <v>150.30000000000001</v>
      </c>
      <c r="AJ421" s="332">
        <v>-6.62</v>
      </c>
      <c r="AK421" s="336">
        <v>180.3</v>
      </c>
      <c r="AL421" s="331" t="s">
        <v>8328</v>
      </c>
      <c r="AM421" s="331" t="s">
        <v>8329</v>
      </c>
      <c r="AN421" s="332">
        <v>48.41</v>
      </c>
      <c r="AO421" s="332">
        <v>54.41</v>
      </c>
      <c r="AP421" s="332">
        <v>32.28</v>
      </c>
    </row>
    <row r="422" spans="1:42" ht="337.5">
      <c r="A422" s="329">
        <v>44426</v>
      </c>
      <c r="B422" s="330" t="s">
        <v>4011</v>
      </c>
      <c r="C422" s="330" t="s">
        <v>60</v>
      </c>
      <c r="D422" s="331" t="s">
        <v>61</v>
      </c>
      <c r="E422" s="331" t="s">
        <v>67</v>
      </c>
      <c r="F422" s="332">
        <v>157.62</v>
      </c>
      <c r="G422" s="330" t="s">
        <v>4012</v>
      </c>
      <c r="H422" s="330" t="s">
        <v>60</v>
      </c>
      <c r="I422" s="331" t="s">
        <v>4013</v>
      </c>
      <c r="J422" s="329">
        <v>44426</v>
      </c>
      <c r="K422" s="333" t="s">
        <v>491</v>
      </c>
      <c r="L422" s="329">
        <v>44498</v>
      </c>
      <c r="M422" s="335" t="s">
        <v>13343</v>
      </c>
      <c r="N422" s="335" t="s">
        <v>13344</v>
      </c>
      <c r="O422" s="335" t="s">
        <v>13345</v>
      </c>
      <c r="P422" s="341" t="s">
        <v>60</v>
      </c>
      <c r="Q422" s="331" t="s">
        <v>8913</v>
      </c>
      <c r="R422" s="339" t="s">
        <v>13346</v>
      </c>
      <c r="S422" s="333" t="s">
        <v>13173</v>
      </c>
      <c r="T422" s="331" t="s">
        <v>6915</v>
      </c>
      <c r="U422" s="331" t="s">
        <v>11848</v>
      </c>
      <c r="V422" s="335" t="s">
        <v>13347</v>
      </c>
      <c r="W422" s="333" t="s">
        <v>13348</v>
      </c>
      <c r="X422" s="340">
        <v>20138.900000000001</v>
      </c>
      <c r="Y422" s="335" t="s">
        <v>60</v>
      </c>
      <c r="Z422" s="333" t="s">
        <v>60</v>
      </c>
      <c r="AA422" s="330" t="s">
        <v>60</v>
      </c>
      <c r="AB422" s="332">
        <v>208.83</v>
      </c>
      <c r="AC422" s="332">
        <v>11.23</v>
      </c>
      <c r="AD422" s="332">
        <v>16.149999999999999</v>
      </c>
      <c r="AE422" s="332">
        <v>31.29</v>
      </c>
      <c r="AF422" s="332">
        <v>1.25</v>
      </c>
      <c r="AG422" s="332">
        <v>150.5</v>
      </c>
      <c r="AH422" s="332">
        <v>135.16</v>
      </c>
      <c r="AI422" s="332">
        <v>7.38</v>
      </c>
      <c r="AJ422" s="332">
        <v>1.2</v>
      </c>
      <c r="AK422" s="336">
        <v>51.8</v>
      </c>
      <c r="AL422" s="331" t="s">
        <v>8328</v>
      </c>
      <c r="AM422" s="331" t="s">
        <v>8329</v>
      </c>
      <c r="AN422" s="332">
        <v>48.3</v>
      </c>
      <c r="AO422" s="332">
        <v>48.3</v>
      </c>
      <c r="AP422" s="332">
        <v>162.47999999999999</v>
      </c>
    </row>
    <row r="423" spans="1:42" ht="409.5">
      <c r="A423" s="329">
        <v>44362</v>
      </c>
      <c r="B423" s="330" t="s">
        <v>1042</v>
      </c>
      <c r="C423" s="330" t="s">
        <v>1043</v>
      </c>
      <c r="D423" s="331" t="s">
        <v>61</v>
      </c>
      <c r="E423" s="331" t="s">
        <v>67</v>
      </c>
      <c r="F423" s="332">
        <v>245.33</v>
      </c>
      <c r="G423" s="330" t="s">
        <v>1044</v>
      </c>
      <c r="H423" s="330" t="s">
        <v>1045</v>
      </c>
      <c r="I423" s="331" t="s">
        <v>1046</v>
      </c>
      <c r="J423" s="329">
        <v>44362</v>
      </c>
      <c r="K423" s="333" t="s">
        <v>491</v>
      </c>
      <c r="L423" s="329">
        <v>44363</v>
      </c>
      <c r="M423" s="335" t="s">
        <v>9233</v>
      </c>
      <c r="N423" s="335" t="s">
        <v>9234</v>
      </c>
      <c r="O423" s="335" t="s">
        <v>9235</v>
      </c>
      <c r="P423" s="341" t="s">
        <v>60</v>
      </c>
      <c r="Q423" s="331" t="s">
        <v>8417</v>
      </c>
      <c r="R423" s="339" t="s">
        <v>9236</v>
      </c>
      <c r="S423" s="333" t="s">
        <v>9237</v>
      </c>
      <c r="T423" s="331" t="s">
        <v>6915</v>
      </c>
      <c r="U423" s="331" t="s">
        <v>492</v>
      </c>
      <c r="V423" s="335" t="s">
        <v>9238</v>
      </c>
      <c r="W423" s="333" t="s">
        <v>9239</v>
      </c>
      <c r="X423" s="330" t="s">
        <v>60</v>
      </c>
      <c r="Y423" s="335" t="s">
        <v>9240</v>
      </c>
      <c r="Z423" s="339" t="s">
        <v>9241</v>
      </c>
      <c r="AA423" s="330" t="s">
        <v>9215</v>
      </c>
      <c r="AB423" s="341" t="s">
        <v>60</v>
      </c>
      <c r="AC423" s="332">
        <v>1.99</v>
      </c>
      <c r="AD423" s="341" t="s">
        <v>60</v>
      </c>
      <c r="AE423" s="341" t="s">
        <v>60</v>
      </c>
      <c r="AF423" s="332">
        <v>85.04</v>
      </c>
      <c r="AG423" s="332">
        <v>242.84</v>
      </c>
      <c r="AH423" s="332">
        <v>169.53</v>
      </c>
      <c r="AI423" s="332">
        <v>4.99</v>
      </c>
      <c r="AJ423" s="332">
        <v>-5.64</v>
      </c>
      <c r="AK423" s="336">
        <v>196.1</v>
      </c>
      <c r="AL423" s="331" t="s">
        <v>8328</v>
      </c>
      <c r="AM423" s="331" t="s">
        <v>8329</v>
      </c>
      <c r="AN423" s="332">
        <v>48.29</v>
      </c>
      <c r="AO423" s="332">
        <v>48.29</v>
      </c>
      <c r="AP423" s="332">
        <v>44.43</v>
      </c>
    </row>
    <row r="424" spans="1:42" ht="326.25">
      <c r="A424" s="329">
        <v>44167</v>
      </c>
      <c r="B424" s="330" t="s">
        <v>4014</v>
      </c>
      <c r="C424" s="330" t="s">
        <v>60</v>
      </c>
      <c r="D424" s="331" t="s">
        <v>61</v>
      </c>
      <c r="E424" s="331" t="s">
        <v>67</v>
      </c>
      <c r="F424" s="332">
        <v>1562.75</v>
      </c>
      <c r="G424" s="330" t="s">
        <v>4015</v>
      </c>
      <c r="H424" s="330" t="s">
        <v>60</v>
      </c>
      <c r="I424" s="331" t="s">
        <v>4016</v>
      </c>
      <c r="J424" s="329">
        <v>44167</v>
      </c>
      <c r="K424" s="333" t="s">
        <v>491</v>
      </c>
      <c r="L424" s="329">
        <v>44316</v>
      </c>
      <c r="M424" s="335" t="s">
        <v>13349</v>
      </c>
      <c r="N424" s="335" t="s">
        <v>60</v>
      </c>
      <c r="O424" s="335" t="s">
        <v>60</v>
      </c>
      <c r="P424" s="341" t="s">
        <v>60</v>
      </c>
      <c r="Q424" s="331" t="s">
        <v>8511</v>
      </c>
      <c r="R424" s="339" t="s">
        <v>13350</v>
      </c>
      <c r="S424" s="333" t="s">
        <v>13351</v>
      </c>
      <c r="T424" s="346" t="s">
        <v>6921</v>
      </c>
      <c r="U424" s="331" t="s">
        <v>12010</v>
      </c>
      <c r="V424" s="335" t="s">
        <v>13352</v>
      </c>
      <c r="W424" s="333" t="s">
        <v>8576</v>
      </c>
      <c r="X424" s="330" t="s">
        <v>60</v>
      </c>
      <c r="Y424" s="335" t="s">
        <v>60</v>
      </c>
      <c r="Z424" s="333" t="s">
        <v>60</v>
      </c>
      <c r="AA424" s="330" t="s">
        <v>60</v>
      </c>
      <c r="AB424" s="332">
        <v>16.760000000000002</v>
      </c>
      <c r="AC424" s="332">
        <v>2.09</v>
      </c>
      <c r="AD424" s="341" t="s">
        <v>60</v>
      </c>
      <c r="AE424" s="341" t="s">
        <v>60</v>
      </c>
      <c r="AF424" s="341" t="s">
        <v>60</v>
      </c>
      <c r="AG424" s="341" t="s">
        <v>60</v>
      </c>
      <c r="AH424" s="332">
        <v>1562.75</v>
      </c>
      <c r="AI424" s="336">
        <v>1081.0999999999999</v>
      </c>
      <c r="AJ424" s="336">
        <v>50.1</v>
      </c>
      <c r="AK424" s="336">
        <v>1153.8</v>
      </c>
      <c r="AL424" s="331" t="s">
        <v>8328</v>
      </c>
      <c r="AM424" s="331" t="s">
        <v>8329</v>
      </c>
      <c r="AN424" s="332">
        <v>48.19</v>
      </c>
      <c r="AO424" s="332">
        <v>47.75</v>
      </c>
      <c r="AP424" s="332">
        <v>60.46</v>
      </c>
    </row>
    <row r="425" spans="1:42" ht="371.25">
      <c r="A425" s="329">
        <v>44662</v>
      </c>
      <c r="B425" s="330" t="s">
        <v>805</v>
      </c>
      <c r="C425" s="330" t="s">
        <v>806</v>
      </c>
      <c r="D425" s="331" t="s">
        <v>61</v>
      </c>
      <c r="E425" s="331" t="s">
        <v>77</v>
      </c>
      <c r="F425" s="332">
        <v>2859.8</v>
      </c>
      <c r="G425" s="330" t="s">
        <v>1051</v>
      </c>
      <c r="H425" s="330" t="s">
        <v>1052</v>
      </c>
      <c r="I425" s="331" t="s">
        <v>1053</v>
      </c>
      <c r="J425" s="329">
        <v>44662</v>
      </c>
      <c r="K425" s="333" t="s">
        <v>491</v>
      </c>
      <c r="L425" s="334" t="s">
        <v>60</v>
      </c>
      <c r="M425" s="335" t="s">
        <v>8792</v>
      </c>
      <c r="N425" s="335" t="s">
        <v>8793</v>
      </c>
      <c r="O425" s="335" t="s">
        <v>8794</v>
      </c>
      <c r="P425" s="336">
        <v>685.3</v>
      </c>
      <c r="Q425" s="331" t="s">
        <v>8795</v>
      </c>
      <c r="R425" s="339" t="s">
        <v>8796</v>
      </c>
      <c r="S425" s="333" t="s">
        <v>8568</v>
      </c>
      <c r="T425" s="331" t="s">
        <v>6917</v>
      </c>
      <c r="U425" s="331" t="s">
        <v>492</v>
      </c>
      <c r="V425" s="335" t="s">
        <v>10336</v>
      </c>
      <c r="W425" s="339" t="s">
        <v>10337</v>
      </c>
      <c r="X425" s="330" t="s">
        <v>60</v>
      </c>
      <c r="Y425" s="335" t="s">
        <v>10338</v>
      </c>
      <c r="Z425" s="339" t="s">
        <v>10339</v>
      </c>
      <c r="AA425" s="330" t="s">
        <v>60</v>
      </c>
      <c r="AB425" s="332">
        <v>11.26</v>
      </c>
      <c r="AC425" s="332">
        <v>1.03</v>
      </c>
      <c r="AD425" s="332">
        <v>9.01</v>
      </c>
      <c r="AE425" s="332">
        <v>159.76</v>
      </c>
      <c r="AF425" s="332">
        <v>2.82</v>
      </c>
      <c r="AG425" s="332">
        <v>2859.8</v>
      </c>
      <c r="AH425" s="332">
        <v>1184.19</v>
      </c>
      <c r="AI425" s="336">
        <v>974.1</v>
      </c>
      <c r="AJ425" s="336">
        <v>-103.9</v>
      </c>
      <c r="AK425" s="336">
        <v>3635.5</v>
      </c>
      <c r="AL425" s="331" t="s">
        <v>8328</v>
      </c>
      <c r="AM425" s="331" t="s">
        <v>8329</v>
      </c>
      <c r="AN425" s="332">
        <v>48.15</v>
      </c>
      <c r="AO425" s="332">
        <v>14.45</v>
      </c>
      <c r="AP425" s="332">
        <v>68.069999999999993</v>
      </c>
    </row>
    <row r="426" spans="1:42" ht="247.5">
      <c r="A426" s="329">
        <v>43906</v>
      </c>
      <c r="B426" s="330" t="s">
        <v>1047</v>
      </c>
      <c r="C426" s="330" t="s">
        <v>60</v>
      </c>
      <c r="D426" s="331" t="s">
        <v>61</v>
      </c>
      <c r="E426" s="331" t="s">
        <v>67</v>
      </c>
      <c r="F426" s="332">
        <v>115.98</v>
      </c>
      <c r="G426" s="330" t="s">
        <v>1048</v>
      </c>
      <c r="H426" s="330" t="s">
        <v>1049</v>
      </c>
      <c r="I426" s="331" t="s">
        <v>1050</v>
      </c>
      <c r="J426" s="329">
        <v>43906</v>
      </c>
      <c r="K426" s="333" t="s">
        <v>491</v>
      </c>
      <c r="L426" s="329">
        <v>43971</v>
      </c>
      <c r="M426" s="335" t="s">
        <v>9717</v>
      </c>
      <c r="N426" s="335" t="s">
        <v>60</v>
      </c>
      <c r="O426" s="335" t="s">
        <v>60</v>
      </c>
      <c r="P426" s="341" t="s">
        <v>60</v>
      </c>
      <c r="Q426" s="331" t="s">
        <v>8331</v>
      </c>
      <c r="R426" s="333" t="s">
        <v>9602</v>
      </c>
      <c r="S426" s="333" t="s">
        <v>8678</v>
      </c>
      <c r="T426" s="331" t="s">
        <v>6921</v>
      </c>
      <c r="U426" s="331" t="s">
        <v>492</v>
      </c>
      <c r="V426" s="335" t="s">
        <v>9718</v>
      </c>
      <c r="W426" s="333" t="s">
        <v>9719</v>
      </c>
      <c r="X426" s="340">
        <v>138.6</v>
      </c>
      <c r="Y426" s="335" t="s">
        <v>9720</v>
      </c>
      <c r="Z426" s="333" t="s">
        <v>8916</v>
      </c>
      <c r="AA426" s="330" t="s">
        <v>60</v>
      </c>
      <c r="AB426" s="338">
        <v>0.34599999999999997</v>
      </c>
      <c r="AC426" s="338">
        <v>0.495</v>
      </c>
      <c r="AD426" s="341" t="s">
        <v>60</v>
      </c>
      <c r="AE426" s="341" t="s">
        <v>60</v>
      </c>
      <c r="AF426" s="332">
        <v>1.43</v>
      </c>
      <c r="AG426" s="332">
        <v>115.98</v>
      </c>
      <c r="AH426" s="332">
        <v>20.98</v>
      </c>
      <c r="AI426" s="341" t="s">
        <v>60</v>
      </c>
      <c r="AJ426" s="341" t="s">
        <v>60</v>
      </c>
      <c r="AK426" s="341" t="s">
        <v>60</v>
      </c>
      <c r="AL426" s="331" t="s">
        <v>8328</v>
      </c>
      <c r="AM426" s="331" t="s">
        <v>8329</v>
      </c>
      <c r="AN426" s="332">
        <v>48.15</v>
      </c>
      <c r="AO426" s="332">
        <v>33.33</v>
      </c>
      <c r="AP426" s="332">
        <v>-14.89</v>
      </c>
    </row>
    <row r="427" spans="1:42" ht="409.5">
      <c r="A427" s="329">
        <v>44614</v>
      </c>
      <c r="B427" s="330" t="s">
        <v>309</v>
      </c>
      <c r="C427" s="330" t="s">
        <v>60</v>
      </c>
      <c r="D427" s="331" t="s">
        <v>61</v>
      </c>
      <c r="E427" s="331" t="s">
        <v>67</v>
      </c>
      <c r="F427" s="332">
        <v>3808.37</v>
      </c>
      <c r="G427" s="330" t="s">
        <v>310</v>
      </c>
      <c r="H427" s="330" t="s">
        <v>311</v>
      </c>
      <c r="I427" s="331" t="s">
        <v>312</v>
      </c>
      <c r="J427" s="329">
        <v>44614</v>
      </c>
      <c r="K427" s="333" t="s">
        <v>491</v>
      </c>
      <c r="L427" s="329">
        <v>44776</v>
      </c>
      <c r="M427" s="335" t="s">
        <v>13353</v>
      </c>
      <c r="N427" s="335" t="s">
        <v>13354</v>
      </c>
      <c r="O427" s="335" t="s">
        <v>13355</v>
      </c>
      <c r="P427" s="341" t="s">
        <v>60</v>
      </c>
      <c r="Q427" s="331" t="s">
        <v>8983</v>
      </c>
      <c r="R427" s="339" t="s">
        <v>13356</v>
      </c>
      <c r="S427" s="333" t="s">
        <v>13357</v>
      </c>
      <c r="T427" s="346" t="s">
        <v>6921</v>
      </c>
      <c r="U427" s="331" t="s">
        <v>11848</v>
      </c>
      <c r="V427" s="335" t="s">
        <v>13358</v>
      </c>
      <c r="W427" s="339" t="s">
        <v>13359</v>
      </c>
      <c r="X427" s="340">
        <v>34640.800000000003</v>
      </c>
      <c r="Y427" s="335" t="s">
        <v>13360</v>
      </c>
      <c r="Z427" s="339" t="s">
        <v>13361</v>
      </c>
      <c r="AA427" s="330" t="s">
        <v>8665</v>
      </c>
      <c r="AB427" s="332">
        <v>12.01</v>
      </c>
      <c r="AC427" s="332">
        <v>4.47</v>
      </c>
      <c r="AD427" s="332">
        <v>9.52</v>
      </c>
      <c r="AE427" s="332">
        <v>13.79</v>
      </c>
      <c r="AF427" s="338">
        <v>0.94099999999999995</v>
      </c>
      <c r="AG427" s="332">
        <v>3695.37</v>
      </c>
      <c r="AH427" s="332">
        <v>2666.37</v>
      </c>
      <c r="AI427" s="336">
        <v>4295</v>
      </c>
      <c r="AJ427" s="336">
        <v>251</v>
      </c>
      <c r="AK427" s="336">
        <v>2938</v>
      </c>
      <c r="AL427" s="331" t="s">
        <v>8328</v>
      </c>
      <c r="AM427" s="331" t="s">
        <v>8329</v>
      </c>
      <c r="AN427" s="332">
        <v>47.95</v>
      </c>
      <c r="AO427" s="332">
        <v>46.23</v>
      </c>
      <c r="AP427" s="332">
        <v>53.43</v>
      </c>
    </row>
    <row r="428" spans="1:42" ht="409.5">
      <c r="A428" s="329">
        <v>44172</v>
      </c>
      <c r="B428" s="330" t="s">
        <v>13362</v>
      </c>
      <c r="C428" s="330" t="s">
        <v>60</v>
      </c>
      <c r="D428" s="331" t="s">
        <v>61</v>
      </c>
      <c r="E428" s="331" t="s">
        <v>67</v>
      </c>
      <c r="F428" s="332">
        <v>781.89</v>
      </c>
      <c r="G428" s="330" t="s">
        <v>4018</v>
      </c>
      <c r="H428" s="330" t="s">
        <v>4019</v>
      </c>
      <c r="I428" s="331" t="s">
        <v>4020</v>
      </c>
      <c r="J428" s="329">
        <v>44172</v>
      </c>
      <c r="K428" s="333" t="s">
        <v>491</v>
      </c>
      <c r="L428" s="329">
        <v>44246</v>
      </c>
      <c r="M428" s="335" t="s">
        <v>13363</v>
      </c>
      <c r="N428" s="335" t="s">
        <v>60</v>
      </c>
      <c r="O428" s="335" t="s">
        <v>60</v>
      </c>
      <c r="P428" s="341" t="s">
        <v>60</v>
      </c>
      <c r="Q428" s="331" t="s">
        <v>8469</v>
      </c>
      <c r="R428" s="333" t="s">
        <v>13364</v>
      </c>
      <c r="S428" s="333" t="s">
        <v>8943</v>
      </c>
      <c r="T428" s="331" t="s">
        <v>6915</v>
      </c>
      <c r="U428" s="331" t="s">
        <v>11848</v>
      </c>
      <c r="V428" s="335" t="s">
        <v>13365</v>
      </c>
      <c r="W428" s="333" t="s">
        <v>13366</v>
      </c>
      <c r="X428" s="330" t="s">
        <v>60</v>
      </c>
      <c r="Y428" s="335" t="s">
        <v>13367</v>
      </c>
      <c r="Z428" s="339" t="s">
        <v>13368</v>
      </c>
      <c r="AA428" s="330" t="s">
        <v>60</v>
      </c>
      <c r="AB428" s="332">
        <v>120.42</v>
      </c>
      <c r="AC428" s="332">
        <v>4.79</v>
      </c>
      <c r="AD428" s="332">
        <v>25.62</v>
      </c>
      <c r="AE428" s="332">
        <v>49.29</v>
      </c>
      <c r="AF428" s="332">
        <v>3.28</v>
      </c>
      <c r="AG428" s="332">
        <v>719.52</v>
      </c>
      <c r="AH428" s="332">
        <v>655.26</v>
      </c>
      <c r="AI428" s="341" t="s">
        <v>60</v>
      </c>
      <c r="AJ428" s="341" t="s">
        <v>60</v>
      </c>
      <c r="AK428" s="341" t="s">
        <v>60</v>
      </c>
      <c r="AL428" s="331" t="s">
        <v>8328</v>
      </c>
      <c r="AM428" s="331" t="s">
        <v>8329</v>
      </c>
      <c r="AN428" s="332">
        <v>47.83</v>
      </c>
      <c r="AO428" s="332">
        <v>47.83</v>
      </c>
      <c r="AP428" s="332">
        <v>51.59</v>
      </c>
    </row>
    <row r="429" spans="1:42" ht="90">
      <c r="A429" s="329">
        <v>44838</v>
      </c>
      <c r="B429" s="330" t="s">
        <v>4021</v>
      </c>
      <c r="C429" s="330" t="s">
        <v>4022</v>
      </c>
      <c r="D429" s="331" t="s">
        <v>61</v>
      </c>
      <c r="E429" s="331" t="s">
        <v>77</v>
      </c>
      <c r="F429" s="332">
        <v>1790.98</v>
      </c>
      <c r="G429" s="330" t="s">
        <v>4023</v>
      </c>
      <c r="H429" s="330" t="s">
        <v>4024</v>
      </c>
      <c r="I429" s="331" t="s">
        <v>4025</v>
      </c>
      <c r="J429" s="329">
        <v>44838</v>
      </c>
      <c r="K429" s="333" t="s">
        <v>491</v>
      </c>
      <c r="L429" s="334" t="s">
        <v>60</v>
      </c>
      <c r="M429" s="335" t="s">
        <v>9269</v>
      </c>
      <c r="N429" s="335" t="s">
        <v>9270</v>
      </c>
      <c r="O429" s="335" t="s">
        <v>9271</v>
      </c>
      <c r="P429" s="336">
        <v>1911.5</v>
      </c>
      <c r="Q429" s="331" t="s">
        <v>8366</v>
      </c>
      <c r="R429" s="333" t="s">
        <v>8367</v>
      </c>
      <c r="S429" s="333" t="s">
        <v>9272</v>
      </c>
      <c r="T429" s="331" t="s">
        <v>6917</v>
      </c>
      <c r="U429" s="331" t="s">
        <v>492</v>
      </c>
      <c r="V429" s="335" t="s">
        <v>9273</v>
      </c>
      <c r="W429" s="333" t="s">
        <v>9274</v>
      </c>
      <c r="X429" s="330" t="s">
        <v>60</v>
      </c>
      <c r="Y429" s="335" t="s">
        <v>9275</v>
      </c>
      <c r="Z429" s="333" t="s">
        <v>9274</v>
      </c>
      <c r="AA429" s="330" t="s">
        <v>60</v>
      </c>
      <c r="AB429" s="332">
        <v>21.3</v>
      </c>
      <c r="AC429" s="332">
        <v>2.7</v>
      </c>
      <c r="AD429" s="332">
        <v>15.01</v>
      </c>
      <c r="AE429" s="332">
        <v>18.399999999999999</v>
      </c>
      <c r="AF429" s="332">
        <v>4.08</v>
      </c>
      <c r="AG429" s="332">
        <v>1757.47</v>
      </c>
      <c r="AH429" s="332">
        <v>1879.16</v>
      </c>
      <c r="AI429" s="336">
        <v>429.8</v>
      </c>
      <c r="AJ429" s="336">
        <v>88</v>
      </c>
      <c r="AK429" s="336">
        <v>1033.9000000000001</v>
      </c>
      <c r="AL429" s="331" t="s">
        <v>8328</v>
      </c>
      <c r="AM429" s="331" t="s">
        <v>8329</v>
      </c>
      <c r="AN429" s="332">
        <v>47.79</v>
      </c>
      <c r="AO429" s="332">
        <v>47.19</v>
      </c>
      <c r="AP429" s="332">
        <v>50.41</v>
      </c>
    </row>
    <row r="430" spans="1:42" ht="135">
      <c r="A430" s="329">
        <v>44788</v>
      </c>
      <c r="B430" s="330" t="s">
        <v>1059</v>
      </c>
      <c r="C430" s="330" t="s">
        <v>1060</v>
      </c>
      <c r="D430" s="331" t="s">
        <v>61</v>
      </c>
      <c r="E430" s="331" t="s">
        <v>77</v>
      </c>
      <c r="F430" s="332">
        <v>31.89</v>
      </c>
      <c r="G430" s="330" t="s">
        <v>60</v>
      </c>
      <c r="H430" s="330" t="s">
        <v>60</v>
      </c>
      <c r="I430" s="331" t="s">
        <v>1061</v>
      </c>
      <c r="J430" s="329">
        <v>44788</v>
      </c>
      <c r="K430" s="333" t="s">
        <v>491</v>
      </c>
      <c r="L430" s="334" t="s">
        <v>60</v>
      </c>
      <c r="M430" s="335" t="s">
        <v>9489</v>
      </c>
      <c r="N430" s="335" t="s">
        <v>9490</v>
      </c>
      <c r="O430" s="335" t="s">
        <v>9491</v>
      </c>
      <c r="P430" s="336">
        <v>12</v>
      </c>
      <c r="Q430" s="331" t="s">
        <v>8323</v>
      </c>
      <c r="R430" s="339" t="s">
        <v>9492</v>
      </c>
      <c r="S430" s="333" t="s">
        <v>9493</v>
      </c>
      <c r="T430" s="331" t="s">
        <v>6921</v>
      </c>
      <c r="U430" s="331" t="s">
        <v>492</v>
      </c>
      <c r="V430" s="335" t="s">
        <v>60</v>
      </c>
      <c r="W430" s="333" t="s">
        <v>60</v>
      </c>
      <c r="X430" s="330" t="s">
        <v>60</v>
      </c>
      <c r="Y430" s="335" t="s">
        <v>60</v>
      </c>
      <c r="Z430" s="333" t="s">
        <v>60</v>
      </c>
      <c r="AA430" s="330" t="s">
        <v>60</v>
      </c>
      <c r="AB430" s="341" t="s">
        <v>60</v>
      </c>
      <c r="AC430" s="338">
        <v>0.68</v>
      </c>
      <c r="AD430" s="341" t="s">
        <v>60</v>
      </c>
      <c r="AE430" s="341" t="s">
        <v>60</v>
      </c>
      <c r="AF430" s="338">
        <v>0.253</v>
      </c>
      <c r="AG430" s="332">
        <v>9.69</v>
      </c>
      <c r="AH430" s="332">
        <v>29.23</v>
      </c>
      <c r="AI430" s="336">
        <v>36.200000000000003</v>
      </c>
      <c r="AJ430" s="336">
        <v>-31.7</v>
      </c>
      <c r="AK430" s="336">
        <v>65.8</v>
      </c>
      <c r="AL430" s="331" t="s">
        <v>8328</v>
      </c>
      <c r="AM430" s="331" t="s">
        <v>8329</v>
      </c>
      <c r="AN430" s="332">
        <v>47.78</v>
      </c>
      <c r="AO430" s="332">
        <v>40.86</v>
      </c>
      <c r="AP430" s="332">
        <v>32.159999999999997</v>
      </c>
    </row>
    <row r="431" spans="1:42" ht="247.5">
      <c r="A431" s="329">
        <v>44327</v>
      </c>
      <c r="B431" s="330" t="s">
        <v>4026</v>
      </c>
      <c r="C431" s="330" t="s">
        <v>60</v>
      </c>
      <c r="D431" s="331" t="s">
        <v>61</v>
      </c>
      <c r="E431" s="331" t="s">
        <v>67</v>
      </c>
      <c r="F431" s="332">
        <v>269.51</v>
      </c>
      <c r="G431" s="330" t="s">
        <v>4027</v>
      </c>
      <c r="H431" s="330" t="s">
        <v>60</v>
      </c>
      <c r="I431" s="331" t="s">
        <v>4028</v>
      </c>
      <c r="J431" s="329">
        <v>44327</v>
      </c>
      <c r="K431" s="333" t="s">
        <v>491</v>
      </c>
      <c r="L431" s="329">
        <v>44421</v>
      </c>
      <c r="M431" s="335" t="s">
        <v>13369</v>
      </c>
      <c r="N431" s="335" t="s">
        <v>60</v>
      </c>
      <c r="O431" s="335" t="s">
        <v>60</v>
      </c>
      <c r="P431" s="341" t="s">
        <v>60</v>
      </c>
      <c r="Q431" s="331" t="s">
        <v>13370</v>
      </c>
      <c r="R431" s="333" t="s">
        <v>13371</v>
      </c>
      <c r="S431" s="333" t="s">
        <v>8471</v>
      </c>
      <c r="T431" s="331" t="s">
        <v>6917</v>
      </c>
      <c r="U431" s="331" t="s">
        <v>12010</v>
      </c>
      <c r="V431" s="335" t="s">
        <v>13372</v>
      </c>
      <c r="W431" s="333" t="s">
        <v>8576</v>
      </c>
      <c r="X431" s="340">
        <v>5598.1</v>
      </c>
      <c r="Y431" s="335" t="s">
        <v>60</v>
      </c>
      <c r="Z431" s="333" t="s">
        <v>60</v>
      </c>
      <c r="AA431" s="330" t="s">
        <v>60</v>
      </c>
      <c r="AB431" s="332">
        <v>74.59</v>
      </c>
      <c r="AC431" s="332">
        <v>2.7</v>
      </c>
      <c r="AD431" s="332">
        <v>23.81</v>
      </c>
      <c r="AE431" s="332">
        <v>25.03</v>
      </c>
      <c r="AF431" s="332">
        <v>12.58</v>
      </c>
      <c r="AG431" s="332">
        <v>253.3</v>
      </c>
      <c r="AH431" s="332">
        <v>242.13</v>
      </c>
      <c r="AI431" s="341" t="s">
        <v>60</v>
      </c>
      <c r="AJ431" s="341" t="s">
        <v>60</v>
      </c>
      <c r="AK431" s="341" t="s">
        <v>60</v>
      </c>
      <c r="AL431" s="331" t="s">
        <v>8328</v>
      </c>
      <c r="AM431" s="331" t="s">
        <v>8329</v>
      </c>
      <c r="AN431" s="332">
        <v>47.54</v>
      </c>
      <c r="AO431" s="332">
        <v>55.17</v>
      </c>
      <c r="AP431" s="332">
        <v>62.16</v>
      </c>
    </row>
    <row r="432" spans="1:42" ht="180">
      <c r="A432" s="329">
        <v>44420</v>
      </c>
      <c r="B432" s="330" t="s">
        <v>4029</v>
      </c>
      <c r="C432" s="330" t="s">
        <v>60</v>
      </c>
      <c r="D432" s="331" t="s">
        <v>61</v>
      </c>
      <c r="E432" s="331" t="s">
        <v>67</v>
      </c>
      <c r="F432" s="332">
        <v>242.47</v>
      </c>
      <c r="G432" s="330" t="s">
        <v>4030</v>
      </c>
      <c r="H432" s="330" t="s">
        <v>60</v>
      </c>
      <c r="I432" s="331" t="s">
        <v>4031</v>
      </c>
      <c r="J432" s="329">
        <v>44420</v>
      </c>
      <c r="K432" s="333" t="s">
        <v>491</v>
      </c>
      <c r="L432" s="329">
        <v>44473</v>
      </c>
      <c r="M432" s="335" t="s">
        <v>13373</v>
      </c>
      <c r="N432" s="335" t="s">
        <v>60</v>
      </c>
      <c r="O432" s="335" t="s">
        <v>60</v>
      </c>
      <c r="P432" s="341" t="s">
        <v>60</v>
      </c>
      <c r="Q432" s="331" t="s">
        <v>11604</v>
      </c>
      <c r="R432" s="333" t="s">
        <v>13374</v>
      </c>
      <c r="S432" s="333" t="s">
        <v>13375</v>
      </c>
      <c r="T432" s="331" t="s">
        <v>6921</v>
      </c>
      <c r="U432" s="331" t="s">
        <v>11848</v>
      </c>
      <c r="V432" s="335" t="s">
        <v>13376</v>
      </c>
      <c r="W432" s="333" t="s">
        <v>13377</v>
      </c>
      <c r="X432" s="330" t="s">
        <v>60</v>
      </c>
      <c r="Y432" s="335" t="s">
        <v>60</v>
      </c>
      <c r="Z432" s="333" t="s">
        <v>60</v>
      </c>
      <c r="AA432" s="330" t="s">
        <v>60</v>
      </c>
      <c r="AB432" s="332">
        <v>40.43</v>
      </c>
      <c r="AC432" s="332">
        <v>4</v>
      </c>
      <c r="AD432" s="332">
        <v>20.79</v>
      </c>
      <c r="AE432" s="332">
        <v>35.28</v>
      </c>
      <c r="AF432" s="332">
        <v>1.28</v>
      </c>
      <c r="AG432" s="332">
        <v>242.36</v>
      </c>
      <c r="AH432" s="332">
        <v>166.75</v>
      </c>
      <c r="AI432" s="336">
        <v>188.7</v>
      </c>
      <c r="AJ432" s="332">
        <v>4.1399999999999997</v>
      </c>
      <c r="AK432" s="341" t="s">
        <v>60</v>
      </c>
      <c r="AL432" s="331" t="s">
        <v>8328</v>
      </c>
      <c r="AM432" s="331" t="s">
        <v>8329</v>
      </c>
      <c r="AN432" s="332">
        <v>47.45</v>
      </c>
      <c r="AO432" s="332">
        <v>45.91</v>
      </c>
      <c r="AP432" s="332">
        <v>44.13</v>
      </c>
    </row>
    <row r="433" spans="1:42" ht="382.5">
      <c r="A433" s="329">
        <v>44419</v>
      </c>
      <c r="B433" s="330" t="s">
        <v>4032</v>
      </c>
      <c r="C433" s="330" t="s">
        <v>60</v>
      </c>
      <c r="D433" s="331" t="s">
        <v>61</v>
      </c>
      <c r="E433" s="331" t="s">
        <v>67</v>
      </c>
      <c r="F433" s="332">
        <v>611.66999999999996</v>
      </c>
      <c r="G433" s="330" t="s">
        <v>4033</v>
      </c>
      <c r="H433" s="330" t="s">
        <v>4034</v>
      </c>
      <c r="I433" s="331" t="s">
        <v>4035</v>
      </c>
      <c r="J433" s="329">
        <v>44419</v>
      </c>
      <c r="K433" s="333" t="s">
        <v>491</v>
      </c>
      <c r="L433" s="329">
        <v>44512</v>
      </c>
      <c r="M433" s="335" t="s">
        <v>13378</v>
      </c>
      <c r="N433" s="335" t="s">
        <v>60</v>
      </c>
      <c r="O433" s="335" t="s">
        <v>60</v>
      </c>
      <c r="P433" s="341" t="s">
        <v>60</v>
      </c>
      <c r="Q433" s="331" t="s">
        <v>8356</v>
      </c>
      <c r="R433" s="337" t="s">
        <v>13379</v>
      </c>
      <c r="S433" s="333" t="s">
        <v>13380</v>
      </c>
      <c r="T433" s="331" t="s">
        <v>6921</v>
      </c>
      <c r="U433" s="331" t="s">
        <v>11848</v>
      </c>
      <c r="V433" s="335" t="s">
        <v>13381</v>
      </c>
      <c r="W433" s="333" t="s">
        <v>13102</v>
      </c>
      <c r="X433" s="340">
        <v>606.29999999999995</v>
      </c>
      <c r="Y433" s="335" t="s">
        <v>13382</v>
      </c>
      <c r="Z433" s="339" t="s">
        <v>13383</v>
      </c>
      <c r="AA433" s="330" t="s">
        <v>60</v>
      </c>
      <c r="AB433" s="341" t="s">
        <v>60</v>
      </c>
      <c r="AC433" s="332">
        <v>3.71</v>
      </c>
      <c r="AD433" s="341" t="s">
        <v>60</v>
      </c>
      <c r="AE433" s="341" t="s">
        <v>60</v>
      </c>
      <c r="AF433" s="332">
        <v>7.27</v>
      </c>
      <c r="AG433" s="332">
        <v>483.74</v>
      </c>
      <c r="AH433" s="332">
        <v>597.84</v>
      </c>
      <c r="AI433" s="336">
        <v>68.2</v>
      </c>
      <c r="AJ433" s="336">
        <v>-20.6</v>
      </c>
      <c r="AK433" s="336">
        <v>107.3</v>
      </c>
      <c r="AL433" s="331" t="s">
        <v>8328</v>
      </c>
      <c r="AM433" s="331" t="s">
        <v>8329</v>
      </c>
      <c r="AN433" s="332">
        <v>47.4</v>
      </c>
      <c r="AO433" s="332">
        <v>61.74</v>
      </c>
      <c r="AP433" s="332">
        <v>41.55</v>
      </c>
    </row>
    <row r="434" spans="1:42" ht="180">
      <c r="A434" s="329">
        <v>43885</v>
      </c>
      <c r="B434" s="330" t="s">
        <v>4036</v>
      </c>
      <c r="C434" s="330" t="s">
        <v>60</v>
      </c>
      <c r="D434" s="331" t="s">
        <v>61</v>
      </c>
      <c r="E434" s="331" t="s">
        <v>67</v>
      </c>
      <c r="F434" s="332">
        <v>24.96</v>
      </c>
      <c r="G434" s="330" t="s">
        <v>4037</v>
      </c>
      <c r="H434" s="330" t="s">
        <v>4038</v>
      </c>
      <c r="I434" s="331" t="s">
        <v>4039</v>
      </c>
      <c r="J434" s="329">
        <v>43885</v>
      </c>
      <c r="K434" s="333" t="s">
        <v>491</v>
      </c>
      <c r="L434" s="329">
        <v>43943</v>
      </c>
      <c r="M434" s="335" t="s">
        <v>13384</v>
      </c>
      <c r="N434" s="335" t="s">
        <v>60</v>
      </c>
      <c r="O434" s="335" t="s">
        <v>60</v>
      </c>
      <c r="P434" s="341" t="s">
        <v>60</v>
      </c>
      <c r="Q434" s="331" t="s">
        <v>10015</v>
      </c>
      <c r="R434" s="333" t="s">
        <v>13385</v>
      </c>
      <c r="S434" s="333" t="s">
        <v>8790</v>
      </c>
      <c r="T434" s="331" t="s">
        <v>6921</v>
      </c>
      <c r="U434" s="331" t="s">
        <v>11848</v>
      </c>
      <c r="V434" s="335" t="s">
        <v>13386</v>
      </c>
      <c r="W434" s="333" t="s">
        <v>10077</v>
      </c>
      <c r="X434" s="340">
        <v>12</v>
      </c>
      <c r="Y434" s="335" t="s">
        <v>13387</v>
      </c>
      <c r="Z434" s="333" t="s">
        <v>10383</v>
      </c>
      <c r="AA434" s="330" t="s">
        <v>60</v>
      </c>
      <c r="AB434" s="341" t="s">
        <v>60</v>
      </c>
      <c r="AC434" s="332">
        <v>1.1200000000000001</v>
      </c>
      <c r="AD434" s="341" t="s">
        <v>60</v>
      </c>
      <c r="AE434" s="341" t="s">
        <v>60</v>
      </c>
      <c r="AF434" s="341" t="s">
        <v>60</v>
      </c>
      <c r="AG434" s="332">
        <v>24.96</v>
      </c>
      <c r="AH434" s="332">
        <v>24.32</v>
      </c>
      <c r="AI434" s="341" t="s">
        <v>60</v>
      </c>
      <c r="AJ434" s="341" t="s">
        <v>60</v>
      </c>
      <c r="AK434" s="341" t="s">
        <v>60</v>
      </c>
      <c r="AL434" s="331" t="s">
        <v>8328</v>
      </c>
      <c r="AM434" s="331" t="s">
        <v>8329</v>
      </c>
      <c r="AN434" s="332">
        <v>47.2</v>
      </c>
      <c r="AO434" s="332">
        <v>53.33</v>
      </c>
      <c r="AP434" s="332">
        <v>41.54</v>
      </c>
    </row>
    <row r="435" spans="1:42" ht="360">
      <c r="A435" s="329">
        <v>44782</v>
      </c>
      <c r="B435" s="330" t="s">
        <v>4040</v>
      </c>
      <c r="C435" s="330" t="s">
        <v>60</v>
      </c>
      <c r="D435" s="331" t="s">
        <v>61</v>
      </c>
      <c r="E435" s="331" t="s">
        <v>67</v>
      </c>
      <c r="F435" s="332">
        <v>325.73</v>
      </c>
      <c r="G435" s="330" t="s">
        <v>4041</v>
      </c>
      <c r="H435" s="330" t="s">
        <v>4042</v>
      </c>
      <c r="I435" s="331" t="s">
        <v>4043</v>
      </c>
      <c r="J435" s="329">
        <v>44782</v>
      </c>
      <c r="K435" s="333" t="s">
        <v>491</v>
      </c>
      <c r="L435" s="329">
        <v>44831</v>
      </c>
      <c r="M435" s="335" t="s">
        <v>13388</v>
      </c>
      <c r="N435" s="335" t="s">
        <v>13389</v>
      </c>
      <c r="O435" s="335" t="s">
        <v>60</v>
      </c>
      <c r="P435" s="341" t="s">
        <v>60</v>
      </c>
      <c r="Q435" s="331" t="s">
        <v>9969</v>
      </c>
      <c r="R435" s="339" t="s">
        <v>13390</v>
      </c>
      <c r="S435" s="333" t="s">
        <v>13391</v>
      </c>
      <c r="T435" s="331" t="s">
        <v>6921</v>
      </c>
      <c r="U435" s="331" t="s">
        <v>11848</v>
      </c>
      <c r="V435" s="335" t="s">
        <v>13392</v>
      </c>
      <c r="W435" s="333" t="s">
        <v>9696</v>
      </c>
      <c r="X435" s="330" t="s">
        <v>60</v>
      </c>
      <c r="Y435" s="335" t="s">
        <v>13393</v>
      </c>
      <c r="Z435" s="339" t="s">
        <v>13394</v>
      </c>
      <c r="AA435" s="330" t="s">
        <v>60</v>
      </c>
      <c r="AB435" s="332">
        <v>15.35</v>
      </c>
      <c r="AC435" s="332">
        <v>2.66</v>
      </c>
      <c r="AD435" s="332">
        <v>8.82</v>
      </c>
      <c r="AE435" s="332">
        <v>31.79</v>
      </c>
      <c r="AF435" s="332">
        <v>1.1399999999999999</v>
      </c>
      <c r="AG435" s="332">
        <v>305.11</v>
      </c>
      <c r="AH435" s="332">
        <v>190.06</v>
      </c>
      <c r="AI435" s="336">
        <v>267.7</v>
      </c>
      <c r="AJ435" s="336">
        <v>12.4</v>
      </c>
      <c r="AK435" s="336">
        <v>204.4</v>
      </c>
      <c r="AL435" s="331" t="s">
        <v>8328</v>
      </c>
      <c r="AM435" s="331" t="s">
        <v>8329</v>
      </c>
      <c r="AN435" s="332">
        <v>47.06</v>
      </c>
      <c r="AO435" s="332">
        <v>43.75</v>
      </c>
      <c r="AP435" s="332">
        <v>55.55</v>
      </c>
    </row>
    <row r="436" spans="1:42" ht="409.5">
      <c r="A436" s="329">
        <v>44690</v>
      </c>
      <c r="B436" s="330" t="s">
        <v>4044</v>
      </c>
      <c r="C436" s="330" t="s">
        <v>60</v>
      </c>
      <c r="D436" s="331" t="s">
        <v>61</v>
      </c>
      <c r="E436" s="331" t="s">
        <v>67</v>
      </c>
      <c r="F436" s="332">
        <v>201.65</v>
      </c>
      <c r="G436" s="330" t="s">
        <v>4045</v>
      </c>
      <c r="H436" s="330" t="s">
        <v>4046</v>
      </c>
      <c r="I436" s="331" t="s">
        <v>4047</v>
      </c>
      <c r="J436" s="329">
        <v>44690</v>
      </c>
      <c r="K436" s="333" t="s">
        <v>491</v>
      </c>
      <c r="L436" s="329">
        <v>44762</v>
      </c>
      <c r="M436" s="335" t="s">
        <v>13395</v>
      </c>
      <c r="N436" s="335" t="s">
        <v>13396</v>
      </c>
      <c r="O436" s="335" t="s">
        <v>13397</v>
      </c>
      <c r="P436" s="341" t="s">
        <v>60</v>
      </c>
      <c r="Q436" s="331" t="s">
        <v>8913</v>
      </c>
      <c r="R436" s="333" t="s">
        <v>13398</v>
      </c>
      <c r="S436" s="333" t="s">
        <v>12798</v>
      </c>
      <c r="T436" s="331" t="s">
        <v>6921</v>
      </c>
      <c r="U436" s="331" t="s">
        <v>11848</v>
      </c>
      <c r="V436" s="335" t="s">
        <v>13399</v>
      </c>
      <c r="W436" s="333" t="s">
        <v>11329</v>
      </c>
      <c r="X436" s="340">
        <v>6029.1</v>
      </c>
      <c r="Y436" s="335" t="s">
        <v>13400</v>
      </c>
      <c r="Z436" s="339" t="s">
        <v>13401</v>
      </c>
      <c r="AA436" s="330" t="s">
        <v>60</v>
      </c>
      <c r="AB436" s="341" t="s">
        <v>60</v>
      </c>
      <c r="AC436" s="332">
        <v>2.52</v>
      </c>
      <c r="AD436" s="332">
        <v>78.53</v>
      </c>
      <c r="AE436" s="341" t="s">
        <v>60</v>
      </c>
      <c r="AF436" s="338">
        <v>0.86299999999999999</v>
      </c>
      <c r="AG436" s="332">
        <v>172.13</v>
      </c>
      <c r="AH436" s="332">
        <v>163.41999999999999</v>
      </c>
      <c r="AI436" s="336">
        <v>199.6</v>
      </c>
      <c r="AJ436" s="336">
        <v>-10.3</v>
      </c>
      <c r="AK436" s="336">
        <v>132.4</v>
      </c>
      <c r="AL436" s="331" t="s">
        <v>8328</v>
      </c>
      <c r="AM436" s="331" t="s">
        <v>8329</v>
      </c>
      <c r="AN436" s="332">
        <v>47.06</v>
      </c>
      <c r="AO436" s="332">
        <v>37.61</v>
      </c>
      <c r="AP436" s="332">
        <v>22.95</v>
      </c>
    </row>
    <row r="437" spans="1:42" ht="180">
      <c r="A437" s="329">
        <v>44480</v>
      </c>
      <c r="B437" s="330" t="s">
        <v>4048</v>
      </c>
      <c r="C437" s="330" t="s">
        <v>60</v>
      </c>
      <c r="D437" s="331" t="s">
        <v>61</v>
      </c>
      <c r="E437" s="331" t="s">
        <v>67</v>
      </c>
      <c r="F437" s="332">
        <v>958.13</v>
      </c>
      <c r="G437" s="330" t="s">
        <v>4049</v>
      </c>
      <c r="H437" s="330" t="s">
        <v>60</v>
      </c>
      <c r="I437" s="331" t="s">
        <v>4050</v>
      </c>
      <c r="J437" s="329">
        <v>44480</v>
      </c>
      <c r="K437" s="333" t="s">
        <v>491</v>
      </c>
      <c r="L437" s="329">
        <v>44519</v>
      </c>
      <c r="M437" s="335" t="s">
        <v>13402</v>
      </c>
      <c r="N437" s="335" t="s">
        <v>60</v>
      </c>
      <c r="O437" s="335" t="s">
        <v>60</v>
      </c>
      <c r="P437" s="341" t="s">
        <v>60</v>
      </c>
      <c r="Q437" s="331" t="s">
        <v>8547</v>
      </c>
      <c r="R437" s="333" t="s">
        <v>11975</v>
      </c>
      <c r="S437" s="333" t="s">
        <v>12733</v>
      </c>
      <c r="T437" s="331" t="s">
        <v>6921</v>
      </c>
      <c r="U437" s="331" t="s">
        <v>11848</v>
      </c>
      <c r="V437" s="335" t="s">
        <v>13403</v>
      </c>
      <c r="W437" s="333" t="s">
        <v>13404</v>
      </c>
      <c r="X437" s="340">
        <v>2244.6</v>
      </c>
      <c r="Y437" s="335" t="s">
        <v>60</v>
      </c>
      <c r="Z437" s="333" t="s">
        <v>60</v>
      </c>
      <c r="AA437" s="330" t="s">
        <v>60</v>
      </c>
      <c r="AB437" s="341" t="s">
        <v>60</v>
      </c>
      <c r="AC437" s="341" t="s">
        <v>60</v>
      </c>
      <c r="AD437" s="341" t="s">
        <v>60</v>
      </c>
      <c r="AE437" s="341" t="s">
        <v>60</v>
      </c>
      <c r="AF437" s="332">
        <v>9.5399999999999991</v>
      </c>
      <c r="AG437" s="332">
        <v>958.13</v>
      </c>
      <c r="AH437" s="332">
        <v>440.34</v>
      </c>
      <c r="AI437" s="336">
        <v>100.4</v>
      </c>
      <c r="AJ437" s="336">
        <v>-100.7</v>
      </c>
      <c r="AK437" s="336">
        <v>251.9</v>
      </c>
      <c r="AL437" s="331" t="s">
        <v>8328</v>
      </c>
      <c r="AM437" s="331" t="s">
        <v>8329</v>
      </c>
      <c r="AN437" s="332">
        <v>47.06</v>
      </c>
      <c r="AO437" s="332">
        <v>39.340000000000003</v>
      </c>
      <c r="AP437" s="332">
        <v>40.5</v>
      </c>
    </row>
    <row r="438" spans="1:42" ht="409.5">
      <c r="A438" s="329">
        <v>44041</v>
      </c>
      <c r="B438" s="330" t="s">
        <v>4051</v>
      </c>
      <c r="C438" s="330" t="s">
        <v>60</v>
      </c>
      <c r="D438" s="331" t="s">
        <v>61</v>
      </c>
      <c r="E438" s="331" t="s">
        <v>67</v>
      </c>
      <c r="F438" s="332">
        <v>1551.57</v>
      </c>
      <c r="G438" s="330" t="s">
        <v>13405</v>
      </c>
      <c r="H438" s="330" t="s">
        <v>60</v>
      </c>
      <c r="I438" s="331" t="s">
        <v>4053</v>
      </c>
      <c r="J438" s="329">
        <v>44041</v>
      </c>
      <c r="K438" s="333" t="s">
        <v>491</v>
      </c>
      <c r="L438" s="329">
        <v>44151</v>
      </c>
      <c r="M438" s="335" t="s">
        <v>13406</v>
      </c>
      <c r="N438" s="335" t="s">
        <v>60</v>
      </c>
      <c r="O438" s="335" t="s">
        <v>60</v>
      </c>
      <c r="P438" s="341" t="s">
        <v>60</v>
      </c>
      <c r="Q438" s="331" t="s">
        <v>10291</v>
      </c>
      <c r="R438" s="339" t="s">
        <v>13407</v>
      </c>
      <c r="S438" s="333" t="s">
        <v>13408</v>
      </c>
      <c r="T438" s="331" t="s">
        <v>6915</v>
      </c>
      <c r="U438" s="331" t="s">
        <v>11848</v>
      </c>
      <c r="V438" s="335" t="s">
        <v>13409</v>
      </c>
      <c r="W438" s="339" t="s">
        <v>13410</v>
      </c>
      <c r="X438" s="330" t="s">
        <v>13411</v>
      </c>
      <c r="Y438" s="335" t="s">
        <v>60</v>
      </c>
      <c r="Z438" s="333" t="s">
        <v>60</v>
      </c>
      <c r="AA438" s="330" t="s">
        <v>60</v>
      </c>
      <c r="AB438" s="332">
        <v>19.25</v>
      </c>
      <c r="AC438" s="332">
        <v>2.4900000000000002</v>
      </c>
      <c r="AD438" s="341" t="s">
        <v>60</v>
      </c>
      <c r="AE438" s="341" t="s">
        <v>60</v>
      </c>
      <c r="AF438" s="341" t="s">
        <v>60</v>
      </c>
      <c r="AG438" s="341" t="s">
        <v>60</v>
      </c>
      <c r="AH438" s="332">
        <v>2156</v>
      </c>
      <c r="AI438" s="341" t="s">
        <v>60</v>
      </c>
      <c r="AJ438" s="341" t="s">
        <v>60</v>
      </c>
      <c r="AK438" s="341" t="s">
        <v>60</v>
      </c>
      <c r="AL438" s="331" t="s">
        <v>8328</v>
      </c>
      <c r="AM438" s="331" t="s">
        <v>8329</v>
      </c>
      <c r="AN438" s="332">
        <v>47.06</v>
      </c>
      <c r="AO438" s="332">
        <v>46.03</v>
      </c>
      <c r="AP438" s="332">
        <v>27.94</v>
      </c>
    </row>
    <row r="439" spans="1:42" ht="225">
      <c r="A439" s="329">
        <v>44860</v>
      </c>
      <c r="B439" s="330" t="s">
        <v>1062</v>
      </c>
      <c r="C439" s="330" t="s">
        <v>1063</v>
      </c>
      <c r="D439" s="331" t="s">
        <v>61</v>
      </c>
      <c r="E439" s="331" t="s">
        <v>77</v>
      </c>
      <c r="F439" s="332">
        <v>361.1</v>
      </c>
      <c r="G439" s="330" t="s">
        <v>1064</v>
      </c>
      <c r="H439" s="330" t="s">
        <v>9083</v>
      </c>
      <c r="I439" s="331" t="s">
        <v>1066</v>
      </c>
      <c r="J439" s="329">
        <v>44860</v>
      </c>
      <c r="K439" s="333" t="s">
        <v>491</v>
      </c>
      <c r="L439" s="334" t="s">
        <v>60</v>
      </c>
      <c r="M439" s="335" t="s">
        <v>9084</v>
      </c>
      <c r="N439" s="335" t="s">
        <v>9085</v>
      </c>
      <c r="O439" s="335" t="s">
        <v>9086</v>
      </c>
      <c r="P439" s="336">
        <v>312.8</v>
      </c>
      <c r="Q439" s="331" t="s">
        <v>8469</v>
      </c>
      <c r="R439" s="333" t="s">
        <v>9087</v>
      </c>
      <c r="S439" s="333" t="s">
        <v>8742</v>
      </c>
      <c r="T439" s="331" t="s">
        <v>6917</v>
      </c>
      <c r="U439" s="331" t="s">
        <v>492</v>
      </c>
      <c r="V439" s="335" t="s">
        <v>9088</v>
      </c>
      <c r="W439" s="333" t="s">
        <v>8680</v>
      </c>
      <c r="X439" s="330" t="s">
        <v>60</v>
      </c>
      <c r="Y439" s="335" t="s">
        <v>9089</v>
      </c>
      <c r="Z439" s="339" t="s">
        <v>9090</v>
      </c>
      <c r="AA439" s="330" t="s">
        <v>60</v>
      </c>
      <c r="AB439" s="341" t="s">
        <v>60</v>
      </c>
      <c r="AC439" s="332">
        <v>4.7699999999999996</v>
      </c>
      <c r="AD439" s="341" t="s">
        <v>60</v>
      </c>
      <c r="AE439" s="341" t="s">
        <v>60</v>
      </c>
      <c r="AF439" s="332">
        <v>5.77</v>
      </c>
      <c r="AG439" s="332">
        <v>343.14</v>
      </c>
      <c r="AH439" s="332">
        <v>316.27999999999997</v>
      </c>
      <c r="AI439" s="336">
        <v>63</v>
      </c>
      <c r="AJ439" s="336">
        <v>-52.9</v>
      </c>
      <c r="AK439" s="336">
        <v>196.6</v>
      </c>
      <c r="AL439" s="331" t="s">
        <v>8328</v>
      </c>
      <c r="AM439" s="331" t="s">
        <v>8329</v>
      </c>
      <c r="AN439" s="332">
        <v>46.97</v>
      </c>
      <c r="AO439" s="332">
        <v>55.95</v>
      </c>
      <c r="AP439" s="332">
        <v>106.38</v>
      </c>
    </row>
    <row r="440" spans="1:42" ht="202.5">
      <c r="A440" s="329">
        <v>44103</v>
      </c>
      <c r="B440" s="330" t="s">
        <v>1067</v>
      </c>
      <c r="C440" s="330" t="s">
        <v>1068</v>
      </c>
      <c r="D440" s="331" t="s">
        <v>61</v>
      </c>
      <c r="E440" s="331" t="s">
        <v>77</v>
      </c>
      <c r="F440" s="332">
        <v>5.44</v>
      </c>
      <c r="G440" s="330" t="s">
        <v>1069</v>
      </c>
      <c r="H440" s="330" t="s">
        <v>60</v>
      </c>
      <c r="I440" s="331" t="s">
        <v>1070</v>
      </c>
      <c r="J440" s="329">
        <v>44103</v>
      </c>
      <c r="K440" s="333" t="s">
        <v>491</v>
      </c>
      <c r="L440" s="334" t="s">
        <v>60</v>
      </c>
      <c r="M440" s="335" t="s">
        <v>9115</v>
      </c>
      <c r="N440" s="335" t="s">
        <v>9116</v>
      </c>
      <c r="O440" s="335" t="s">
        <v>9117</v>
      </c>
      <c r="P440" s="332">
        <v>4.2</v>
      </c>
      <c r="Q440" s="331" t="s">
        <v>8497</v>
      </c>
      <c r="R440" s="337" t="s">
        <v>9118</v>
      </c>
      <c r="S440" s="333" t="s">
        <v>9119</v>
      </c>
      <c r="T440" s="331" t="s">
        <v>6917</v>
      </c>
      <c r="U440" s="331" t="s">
        <v>492</v>
      </c>
      <c r="V440" s="335" t="s">
        <v>9120</v>
      </c>
      <c r="W440" s="333" t="s">
        <v>9121</v>
      </c>
      <c r="X440" s="340">
        <v>13</v>
      </c>
      <c r="Y440" s="335" t="s">
        <v>60</v>
      </c>
      <c r="Z440" s="333" t="s">
        <v>60</v>
      </c>
      <c r="AA440" s="330" t="s">
        <v>60</v>
      </c>
      <c r="AB440" s="332">
        <v>37.880000000000003</v>
      </c>
      <c r="AC440" s="332">
        <v>1.25</v>
      </c>
      <c r="AD440" s="341" t="s">
        <v>60</v>
      </c>
      <c r="AE440" s="341" t="s">
        <v>60</v>
      </c>
      <c r="AF440" s="341" t="s">
        <v>60</v>
      </c>
      <c r="AG440" s="341" t="s">
        <v>60</v>
      </c>
      <c r="AH440" s="332">
        <v>10.82</v>
      </c>
      <c r="AI440" s="332">
        <v>4.07</v>
      </c>
      <c r="AJ440" s="332">
        <v>1.1000000000000001</v>
      </c>
      <c r="AK440" s="336">
        <v>35.6</v>
      </c>
      <c r="AL440" s="331" t="s">
        <v>8328</v>
      </c>
      <c r="AM440" s="331" t="s">
        <v>8329</v>
      </c>
      <c r="AN440" s="332">
        <v>46.83</v>
      </c>
      <c r="AO440" s="332">
        <v>54.36</v>
      </c>
      <c r="AP440" s="332">
        <v>62.7</v>
      </c>
    </row>
    <row r="441" spans="1:42" ht="409.5">
      <c r="A441" s="329">
        <v>44678</v>
      </c>
      <c r="B441" s="330" t="s">
        <v>4054</v>
      </c>
      <c r="C441" s="330" t="s">
        <v>60</v>
      </c>
      <c r="D441" s="331" t="s">
        <v>61</v>
      </c>
      <c r="E441" s="331" t="s">
        <v>67</v>
      </c>
      <c r="F441" s="332">
        <v>7.84</v>
      </c>
      <c r="G441" s="330" t="s">
        <v>3266</v>
      </c>
      <c r="H441" s="330" t="s">
        <v>4055</v>
      </c>
      <c r="I441" s="331" t="s">
        <v>4056</v>
      </c>
      <c r="J441" s="329">
        <v>44678</v>
      </c>
      <c r="K441" s="333" t="s">
        <v>491</v>
      </c>
      <c r="L441" s="329">
        <v>44755</v>
      </c>
      <c r="M441" s="335" t="s">
        <v>13412</v>
      </c>
      <c r="N441" s="335" t="s">
        <v>60</v>
      </c>
      <c r="O441" s="335" t="s">
        <v>60</v>
      </c>
      <c r="P441" s="341" t="s">
        <v>60</v>
      </c>
      <c r="Q441" s="331" t="s">
        <v>10015</v>
      </c>
      <c r="R441" s="333" t="s">
        <v>10016</v>
      </c>
      <c r="S441" s="333" t="s">
        <v>8790</v>
      </c>
      <c r="T441" s="331" t="s">
        <v>6921</v>
      </c>
      <c r="U441" s="331" t="s">
        <v>11848</v>
      </c>
      <c r="V441" s="335" t="s">
        <v>12310</v>
      </c>
      <c r="W441" s="333" t="s">
        <v>10077</v>
      </c>
      <c r="X441" s="340">
        <v>52.2</v>
      </c>
      <c r="Y441" s="335" t="s">
        <v>13413</v>
      </c>
      <c r="Z441" s="333" t="s">
        <v>9488</v>
      </c>
      <c r="AA441" s="330" t="s">
        <v>60</v>
      </c>
      <c r="AB441" s="341" t="s">
        <v>60</v>
      </c>
      <c r="AC441" s="332">
        <v>3.27</v>
      </c>
      <c r="AD441" s="341" t="s">
        <v>60</v>
      </c>
      <c r="AE441" s="341" t="s">
        <v>60</v>
      </c>
      <c r="AF441" s="341" t="s">
        <v>60</v>
      </c>
      <c r="AG441" s="332">
        <v>6.56</v>
      </c>
      <c r="AH441" s="332">
        <v>7.83</v>
      </c>
      <c r="AI441" s="342">
        <v>0</v>
      </c>
      <c r="AJ441" s="332">
        <v>-1.8</v>
      </c>
      <c r="AK441" s="332">
        <v>2.87</v>
      </c>
      <c r="AL441" s="331" t="s">
        <v>8328</v>
      </c>
      <c r="AM441" s="331" t="s">
        <v>8329</v>
      </c>
      <c r="AN441" s="332">
        <v>46.62</v>
      </c>
      <c r="AO441" s="332">
        <v>40.24</v>
      </c>
      <c r="AP441" s="332">
        <v>40.24</v>
      </c>
    </row>
    <row r="442" spans="1:42" ht="315">
      <c r="A442" s="329">
        <v>44180</v>
      </c>
      <c r="B442" s="330" t="s">
        <v>4057</v>
      </c>
      <c r="C442" s="330" t="s">
        <v>60</v>
      </c>
      <c r="D442" s="331" t="s">
        <v>61</v>
      </c>
      <c r="E442" s="331" t="s">
        <v>67</v>
      </c>
      <c r="F442" s="332">
        <v>233.8</v>
      </c>
      <c r="G442" s="330" t="s">
        <v>4058</v>
      </c>
      <c r="H442" s="330" t="s">
        <v>4059</v>
      </c>
      <c r="I442" s="331" t="s">
        <v>4060</v>
      </c>
      <c r="J442" s="329">
        <v>44180</v>
      </c>
      <c r="K442" s="333" t="s">
        <v>491</v>
      </c>
      <c r="L442" s="329">
        <v>44183</v>
      </c>
      <c r="M442" s="335" t="s">
        <v>13414</v>
      </c>
      <c r="N442" s="335" t="s">
        <v>60</v>
      </c>
      <c r="O442" s="335" t="s">
        <v>60</v>
      </c>
      <c r="P442" s="341" t="s">
        <v>60</v>
      </c>
      <c r="Q442" s="331" t="s">
        <v>8417</v>
      </c>
      <c r="R442" s="333" t="s">
        <v>13415</v>
      </c>
      <c r="S442" s="333" t="s">
        <v>9049</v>
      </c>
      <c r="T442" s="331" t="s">
        <v>6915</v>
      </c>
      <c r="U442" s="331" t="s">
        <v>11848</v>
      </c>
      <c r="V442" s="335" t="s">
        <v>13416</v>
      </c>
      <c r="W442" s="333" t="s">
        <v>12594</v>
      </c>
      <c r="X442" s="340">
        <v>11868.1</v>
      </c>
      <c r="Y442" s="335" t="s">
        <v>13417</v>
      </c>
      <c r="Z442" s="339" t="s">
        <v>13418</v>
      </c>
      <c r="AA442" s="330" t="s">
        <v>60</v>
      </c>
      <c r="AB442" s="332">
        <v>54.17</v>
      </c>
      <c r="AC442" s="332">
        <v>6.22</v>
      </c>
      <c r="AD442" s="332">
        <v>21.77</v>
      </c>
      <c r="AE442" s="332">
        <v>27.81</v>
      </c>
      <c r="AF442" s="332">
        <v>13.38</v>
      </c>
      <c r="AG442" s="332">
        <v>280.06</v>
      </c>
      <c r="AH442" s="332">
        <v>289.94</v>
      </c>
      <c r="AI442" s="341" t="s">
        <v>60</v>
      </c>
      <c r="AJ442" s="341" t="s">
        <v>60</v>
      </c>
      <c r="AK442" s="336">
        <v>76.400000000000006</v>
      </c>
      <c r="AL442" s="331" t="s">
        <v>8328</v>
      </c>
      <c r="AM442" s="331" t="s">
        <v>8329</v>
      </c>
      <c r="AN442" s="332">
        <v>46.59</v>
      </c>
      <c r="AO442" s="332">
        <v>47.98</v>
      </c>
      <c r="AP442" s="332">
        <v>61.71</v>
      </c>
    </row>
    <row r="443" spans="1:42" ht="409.5">
      <c r="A443" s="329">
        <v>44720</v>
      </c>
      <c r="B443" s="330" t="s">
        <v>4061</v>
      </c>
      <c r="C443" s="330" t="s">
        <v>60</v>
      </c>
      <c r="D443" s="331" t="s">
        <v>61</v>
      </c>
      <c r="E443" s="331" t="s">
        <v>67</v>
      </c>
      <c r="F443" s="332">
        <v>474.5</v>
      </c>
      <c r="G443" s="330" t="s">
        <v>4062</v>
      </c>
      <c r="H443" s="330" t="s">
        <v>13419</v>
      </c>
      <c r="I443" s="331" t="s">
        <v>4064</v>
      </c>
      <c r="J443" s="329">
        <v>44720</v>
      </c>
      <c r="K443" s="333" t="s">
        <v>491</v>
      </c>
      <c r="L443" s="329">
        <v>44804</v>
      </c>
      <c r="M443" s="335" t="s">
        <v>13420</v>
      </c>
      <c r="N443" s="335" t="s">
        <v>13421</v>
      </c>
      <c r="O443" s="335" t="s">
        <v>13422</v>
      </c>
      <c r="P443" s="341" t="s">
        <v>60</v>
      </c>
      <c r="Q443" s="331" t="s">
        <v>8983</v>
      </c>
      <c r="R443" s="333" t="s">
        <v>13423</v>
      </c>
      <c r="S443" s="333" t="s">
        <v>12857</v>
      </c>
      <c r="T443" s="331" t="s">
        <v>6915</v>
      </c>
      <c r="U443" s="331" t="s">
        <v>11848</v>
      </c>
      <c r="V443" s="335" t="s">
        <v>13424</v>
      </c>
      <c r="W443" s="333" t="s">
        <v>13425</v>
      </c>
      <c r="X443" s="340">
        <v>429.4</v>
      </c>
      <c r="Y443" s="335" t="s">
        <v>13426</v>
      </c>
      <c r="Z443" s="339" t="s">
        <v>13427</v>
      </c>
      <c r="AA443" s="330" t="s">
        <v>13428</v>
      </c>
      <c r="AB443" s="332">
        <v>18.059999999999999</v>
      </c>
      <c r="AC443" s="332">
        <v>1.96</v>
      </c>
      <c r="AD443" s="332">
        <v>9.1199999999999992</v>
      </c>
      <c r="AE443" s="332">
        <v>14.72</v>
      </c>
      <c r="AF443" s="338">
        <v>0.97099999999999997</v>
      </c>
      <c r="AG443" s="332">
        <v>477.05</v>
      </c>
      <c r="AH443" s="332">
        <v>380.35</v>
      </c>
      <c r="AI443" s="336">
        <v>497.7</v>
      </c>
      <c r="AJ443" s="336">
        <v>19.899999999999999</v>
      </c>
      <c r="AK443" s="336">
        <v>512.29999999999995</v>
      </c>
      <c r="AL443" s="331" t="s">
        <v>8328</v>
      </c>
      <c r="AM443" s="331" t="s">
        <v>8329</v>
      </c>
      <c r="AN443" s="332">
        <v>46.5</v>
      </c>
      <c r="AO443" s="332">
        <v>59.81</v>
      </c>
      <c r="AP443" s="332">
        <v>74.599999999999994</v>
      </c>
    </row>
    <row r="444" spans="1:42" ht="180">
      <c r="A444" s="329">
        <v>44270</v>
      </c>
      <c r="B444" s="330" t="s">
        <v>4065</v>
      </c>
      <c r="C444" s="330" t="s">
        <v>60</v>
      </c>
      <c r="D444" s="331" t="s">
        <v>61</v>
      </c>
      <c r="E444" s="331" t="s">
        <v>67</v>
      </c>
      <c r="F444" s="332">
        <v>171.96</v>
      </c>
      <c r="G444" s="330" t="s">
        <v>4066</v>
      </c>
      <c r="H444" s="330" t="s">
        <v>60</v>
      </c>
      <c r="I444" s="331" t="s">
        <v>4067</v>
      </c>
      <c r="J444" s="329">
        <v>44270</v>
      </c>
      <c r="K444" s="333" t="s">
        <v>491</v>
      </c>
      <c r="L444" s="329">
        <v>44351</v>
      </c>
      <c r="M444" s="335" t="s">
        <v>13429</v>
      </c>
      <c r="N444" s="335" t="s">
        <v>60</v>
      </c>
      <c r="O444" s="335" t="s">
        <v>60</v>
      </c>
      <c r="P444" s="341" t="s">
        <v>60</v>
      </c>
      <c r="Q444" s="331" t="s">
        <v>10015</v>
      </c>
      <c r="R444" s="333" t="s">
        <v>10016</v>
      </c>
      <c r="S444" s="333" t="s">
        <v>13430</v>
      </c>
      <c r="T444" s="331" t="s">
        <v>6921</v>
      </c>
      <c r="U444" s="331" t="s">
        <v>11848</v>
      </c>
      <c r="V444" s="335" t="s">
        <v>13431</v>
      </c>
      <c r="W444" s="333" t="s">
        <v>10077</v>
      </c>
      <c r="X444" s="340">
        <v>345</v>
      </c>
      <c r="Y444" s="335" t="s">
        <v>60</v>
      </c>
      <c r="Z444" s="333" t="s">
        <v>60</v>
      </c>
      <c r="AA444" s="330" t="s">
        <v>60</v>
      </c>
      <c r="AB444" s="341" t="s">
        <v>60</v>
      </c>
      <c r="AC444" s="332">
        <v>4.8899999999999997</v>
      </c>
      <c r="AD444" s="341" t="s">
        <v>60</v>
      </c>
      <c r="AE444" s="341" t="s">
        <v>60</v>
      </c>
      <c r="AF444" s="341" t="s">
        <v>60</v>
      </c>
      <c r="AG444" s="332">
        <v>204.95</v>
      </c>
      <c r="AH444" s="332">
        <v>181.78</v>
      </c>
      <c r="AI444" s="342">
        <v>0</v>
      </c>
      <c r="AJ444" s="336">
        <v>-20.6</v>
      </c>
      <c r="AK444" s="336">
        <v>50.3</v>
      </c>
      <c r="AL444" s="331" t="s">
        <v>8328</v>
      </c>
      <c r="AM444" s="331" t="s">
        <v>8329</v>
      </c>
      <c r="AN444" s="332">
        <v>46.29</v>
      </c>
      <c r="AO444" s="332">
        <v>57.54</v>
      </c>
      <c r="AP444" s="332">
        <v>49.33</v>
      </c>
    </row>
    <row r="445" spans="1:42" ht="371.25">
      <c r="A445" s="329">
        <v>44105</v>
      </c>
      <c r="B445" s="330" t="s">
        <v>4068</v>
      </c>
      <c r="C445" s="330" t="s">
        <v>60</v>
      </c>
      <c r="D445" s="331" t="s">
        <v>61</v>
      </c>
      <c r="E445" s="331" t="s">
        <v>67</v>
      </c>
      <c r="F445" s="332">
        <v>799.86</v>
      </c>
      <c r="G445" s="330" t="s">
        <v>4069</v>
      </c>
      <c r="H445" s="330" t="s">
        <v>4070</v>
      </c>
      <c r="I445" s="331" t="s">
        <v>4071</v>
      </c>
      <c r="J445" s="329">
        <v>44105</v>
      </c>
      <c r="K445" s="333" t="s">
        <v>491</v>
      </c>
      <c r="L445" s="329">
        <v>44147</v>
      </c>
      <c r="M445" s="335" t="s">
        <v>13432</v>
      </c>
      <c r="N445" s="335" t="s">
        <v>60</v>
      </c>
      <c r="O445" s="335" t="s">
        <v>60</v>
      </c>
      <c r="P445" s="341" t="s">
        <v>60</v>
      </c>
      <c r="Q445" s="331" t="s">
        <v>8331</v>
      </c>
      <c r="R445" s="333" t="s">
        <v>13433</v>
      </c>
      <c r="S445" s="333" t="s">
        <v>13434</v>
      </c>
      <c r="T445" s="331" t="s">
        <v>6921</v>
      </c>
      <c r="U445" s="331" t="s">
        <v>11848</v>
      </c>
      <c r="V445" s="335" t="s">
        <v>13435</v>
      </c>
      <c r="W445" s="333" t="s">
        <v>8854</v>
      </c>
      <c r="X445" s="330" t="s">
        <v>60</v>
      </c>
      <c r="Y445" s="335" t="s">
        <v>13436</v>
      </c>
      <c r="Z445" s="333" t="s">
        <v>11908</v>
      </c>
      <c r="AA445" s="330" t="s">
        <v>60</v>
      </c>
      <c r="AB445" s="341" t="s">
        <v>60</v>
      </c>
      <c r="AC445" s="332">
        <v>1.91</v>
      </c>
      <c r="AD445" s="341" t="s">
        <v>60</v>
      </c>
      <c r="AE445" s="341" t="s">
        <v>60</v>
      </c>
      <c r="AF445" s="332">
        <v>2.1</v>
      </c>
      <c r="AG445" s="332">
        <v>630.96</v>
      </c>
      <c r="AH445" s="332">
        <v>488.64</v>
      </c>
      <c r="AI445" s="341" t="s">
        <v>60</v>
      </c>
      <c r="AJ445" s="341" t="s">
        <v>60</v>
      </c>
      <c r="AK445" s="341" t="s">
        <v>60</v>
      </c>
      <c r="AL445" s="331" t="s">
        <v>8328</v>
      </c>
      <c r="AM445" s="331" t="s">
        <v>8329</v>
      </c>
      <c r="AN445" s="332">
        <v>46.28</v>
      </c>
      <c r="AO445" s="332">
        <v>52.1</v>
      </c>
      <c r="AP445" s="332">
        <v>34.15</v>
      </c>
    </row>
    <row r="446" spans="1:42" ht="281.25">
      <c r="A446" s="329">
        <v>44638</v>
      </c>
      <c r="B446" s="330" t="s">
        <v>1071</v>
      </c>
      <c r="C446" s="330" t="s">
        <v>1072</v>
      </c>
      <c r="D446" s="331" t="s">
        <v>61</v>
      </c>
      <c r="E446" s="331" t="s">
        <v>77</v>
      </c>
      <c r="F446" s="332">
        <v>148.30000000000001</v>
      </c>
      <c r="G446" s="330" t="s">
        <v>1073</v>
      </c>
      <c r="H446" s="330" t="s">
        <v>60</v>
      </c>
      <c r="I446" s="331" t="s">
        <v>1074</v>
      </c>
      <c r="J446" s="329">
        <v>44638</v>
      </c>
      <c r="K446" s="333" t="s">
        <v>491</v>
      </c>
      <c r="L446" s="334" t="s">
        <v>60</v>
      </c>
      <c r="M446" s="335" t="s">
        <v>9122</v>
      </c>
      <c r="N446" s="335" t="s">
        <v>9123</v>
      </c>
      <c r="O446" s="335" t="s">
        <v>60</v>
      </c>
      <c r="P446" s="336">
        <v>128.69999999999999</v>
      </c>
      <c r="Q446" s="331" t="s">
        <v>9124</v>
      </c>
      <c r="R446" s="339" t="s">
        <v>9125</v>
      </c>
      <c r="S446" s="333" t="s">
        <v>9126</v>
      </c>
      <c r="T446" s="331" t="s">
        <v>6919</v>
      </c>
      <c r="U446" s="331" t="s">
        <v>492</v>
      </c>
      <c r="V446" s="335" t="s">
        <v>9127</v>
      </c>
      <c r="W446" s="333" t="s">
        <v>9128</v>
      </c>
      <c r="X446" s="330" t="s">
        <v>60</v>
      </c>
      <c r="Y446" s="335" t="s">
        <v>60</v>
      </c>
      <c r="Z446" s="333" t="s">
        <v>60</v>
      </c>
      <c r="AA446" s="330" t="s">
        <v>60</v>
      </c>
      <c r="AB446" s="332">
        <v>48.54</v>
      </c>
      <c r="AC446" s="332">
        <v>1.46</v>
      </c>
      <c r="AD446" s="332">
        <v>14.04</v>
      </c>
      <c r="AE446" s="332">
        <v>43.37</v>
      </c>
      <c r="AF446" s="332">
        <v>1.1399999999999999</v>
      </c>
      <c r="AG446" s="332">
        <v>98.01</v>
      </c>
      <c r="AH446" s="332">
        <v>145.78</v>
      </c>
      <c r="AI446" s="336">
        <v>86.2</v>
      </c>
      <c r="AJ446" s="332">
        <v>3</v>
      </c>
      <c r="AK446" s="336">
        <v>118.3</v>
      </c>
      <c r="AL446" s="331" t="s">
        <v>8328</v>
      </c>
      <c r="AM446" s="331" t="s">
        <v>8329</v>
      </c>
      <c r="AN446" s="332">
        <v>46.2</v>
      </c>
      <c r="AO446" s="332">
        <v>54.08</v>
      </c>
      <c r="AP446" s="332">
        <v>16.28</v>
      </c>
    </row>
    <row r="447" spans="1:42" ht="409.5">
      <c r="A447" s="329">
        <v>44287</v>
      </c>
      <c r="B447" s="330" t="s">
        <v>4072</v>
      </c>
      <c r="C447" s="330" t="s">
        <v>60</v>
      </c>
      <c r="D447" s="331" t="s">
        <v>61</v>
      </c>
      <c r="E447" s="331" t="s">
        <v>67</v>
      </c>
      <c r="F447" s="332">
        <v>96.33</v>
      </c>
      <c r="G447" s="330" t="s">
        <v>4073</v>
      </c>
      <c r="H447" s="330" t="s">
        <v>4074</v>
      </c>
      <c r="I447" s="331" t="s">
        <v>4075</v>
      </c>
      <c r="J447" s="329">
        <v>44287</v>
      </c>
      <c r="K447" s="333" t="s">
        <v>491</v>
      </c>
      <c r="L447" s="329">
        <v>44341</v>
      </c>
      <c r="M447" s="335" t="s">
        <v>13437</v>
      </c>
      <c r="N447" s="335" t="s">
        <v>60</v>
      </c>
      <c r="O447" s="335" t="s">
        <v>60</v>
      </c>
      <c r="P447" s="341" t="s">
        <v>60</v>
      </c>
      <c r="Q447" s="331" t="s">
        <v>10087</v>
      </c>
      <c r="R447" s="333" t="s">
        <v>10107</v>
      </c>
      <c r="S447" s="333" t="s">
        <v>8943</v>
      </c>
      <c r="T447" s="331" t="s">
        <v>6915</v>
      </c>
      <c r="U447" s="331" t="s">
        <v>11848</v>
      </c>
      <c r="V447" s="335" t="s">
        <v>13438</v>
      </c>
      <c r="W447" s="333" t="s">
        <v>8551</v>
      </c>
      <c r="X447" s="330" t="s">
        <v>60</v>
      </c>
      <c r="Y447" s="335" t="s">
        <v>13439</v>
      </c>
      <c r="Z447" s="339" t="s">
        <v>13440</v>
      </c>
      <c r="AA447" s="330" t="s">
        <v>60</v>
      </c>
      <c r="AB447" s="332">
        <v>76.39</v>
      </c>
      <c r="AC447" s="332">
        <v>9.64</v>
      </c>
      <c r="AD447" s="332">
        <v>94.18</v>
      </c>
      <c r="AE447" s="332">
        <v>124.58</v>
      </c>
      <c r="AF447" s="332">
        <v>7.55</v>
      </c>
      <c r="AG447" s="332">
        <v>87.33</v>
      </c>
      <c r="AH447" s="332">
        <v>91.88</v>
      </c>
      <c r="AI447" s="336">
        <v>11.2</v>
      </c>
      <c r="AJ447" s="332">
        <v>1.1599999999999999</v>
      </c>
      <c r="AK447" s="336">
        <v>13.7</v>
      </c>
      <c r="AL447" s="331" t="s">
        <v>8328</v>
      </c>
      <c r="AM447" s="331" t="s">
        <v>8329</v>
      </c>
      <c r="AN447" s="332">
        <v>46.15</v>
      </c>
      <c r="AO447" s="332">
        <v>33.799999999999997</v>
      </c>
      <c r="AP447" s="332">
        <v>35.71</v>
      </c>
    </row>
    <row r="448" spans="1:42" ht="409.5">
      <c r="A448" s="329">
        <v>44305</v>
      </c>
      <c r="B448" s="330" t="s">
        <v>4076</v>
      </c>
      <c r="C448" s="330" t="s">
        <v>60</v>
      </c>
      <c r="D448" s="331" t="s">
        <v>61</v>
      </c>
      <c r="E448" s="331" t="s">
        <v>67</v>
      </c>
      <c r="F448" s="332">
        <v>2051.3200000000002</v>
      </c>
      <c r="G448" s="330" t="s">
        <v>4077</v>
      </c>
      <c r="H448" s="330" t="s">
        <v>4078</v>
      </c>
      <c r="I448" s="331" t="s">
        <v>4079</v>
      </c>
      <c r="J448" s="329">
        <v>44305</v>
      </c>
      <c r="K448" s="333" t="s">
        <v>491</v>
      </c>
      <c r="L448" s="329">
        <v>44396</v>
      </c>
      <c r="M448" s="335" t="s">
        <v>13441</v>
      </c>
      <c r="N448" s="335" t="s">
        <v>60</v>
      </c>
      <c r="O448" s="335" t="s">
        <v>60</v>
      </c>
      <c r="P448" s="341" t="s">
        <v>60</v>
      </c>
      <c r="Q448" s="331" t="s">
        <v>10886</v>
      </c>
      <c r="R448" s="339" t="s">
        <v>13442</v>
      </c>
      <c r="S448" s="333" t="s">
        <v>13443</v>
      </c>
      <c r="T448" s="331" t="s">
        <v>6921</v>
      </c>
      <c r="U448" s="331" t="s">
        <v>11848</v>
      </c>
      <c r="V448" s="335" t="s">
        <v>13444</v>
      </c>
      <c r="W448" s="339" t="s">
        <v>13445</v>
      </c>
      <c r="X448" s="340">
        <v>1667.5</v>
      </c>
      <c r="Y448" s="335" t="s">
        <v>13446</v>
      </c>
      <c r="Z448" s="339" t="s">
        <v>13447</v>
      </c>
      <c r="AA448" s="330" t="s">
        <v>8665</v>
      </c>
      <c r="AB448" s="341" t="s">
        <v>60</v>
      </c>
      <c r="AC448" s="332">
        <v>2.98</v>
      </c>
      <c r="AD448" s="332">
        <v>14.43</v>
      </c>
      <c r="AE448" s="332">
        <v>33.9</v>
      </c>
      <c r="AF448" s="332">
        <v>1.76</v>
      </c>
      <c r="AG448" s="332">
        <v>2040.52</v>
      </c>
      <c r="AH448" s="332">
        <v>1301.6500000000001</v>
      </c>
      <c r="AI448" s="341" t="s">
        <v>60</v>
      </c>
      <c r="AJ448" s="341" t="s">
        <v>60</v>
      </c>
      <c r="AK448" s="341" t="s">
        <v>60</v>
      </c>
      <c r="AL448" s="331" t="s">
        <v>8328</v>
      </c>
      <c r="AM448" s="331" t="s">
        <v>8329</v>
      </c>
      <c r="AN448" s="332">
        <v>46.12</v>
      </c>
      <c r="AO448" s="332">
        <v>49.95</v>
      </c>
      <c r="AP448" s="332">
        <v>43.62</v>
      </c>
    </row>
    <row r="449" spans="1:42" ht="281.25">
      <c r="A449" s="329">
        <v>44529</v>
      </c>
      <c r="B449" s="330" t="s">
        <v>4080</v>
      </c>
      <c r="C449" s="330" t="s">
        <v>60</v>
      </c>
      <c r="D449" s="331" t="s">
        <v>61</v>
      </c>
      <c r="E449" s="331" t="s">
        <v>67</v>
      </c>
      <c r="F449" s="332">
        <v>558.73</v>
      </c>
      <c r="G449" s="330" t="s">
        <v>4081</v>
      </c>
      <c r="H449" s="330" t="s">
        <v>4082</v>
      </c>
      <c r="I449" s="331" t="s">
        <v>4083</v>
      </c>
      <c r="J449" s="329">
        <v>44529</v>
      </c>
      <c r="K449" s="333" t="s">
        <v>491</v>
      </c>
      <c r="L449" s="329">
        <v>44692</v>
      </c>
      <c r="M449" s="335" t="s">
        <v>13448</v>
      </c>
      <c r="N449" s="335" t="s">
        <v>60</v>
      </c>
      <c r="O449" s="335" t="s">
        <v>60</v>
      </c>
      <c r="P449" s="341" t="s">
        <v>60</v>
      </c>
      <c r="Q449" s="331" t="s">
        <v>8527</v>
      </c>
      <c r="R449" s="339" t="s">
        <v>13449</v>
      </c>
      <c r="S449" s="333" t="s">
        <v>8549</v>
      </c>
      <c r="T449" s="331" t="s">
        <v>6915</v>
      </c>
      <c r="U449" s="331" t="s">
        <v>11848</v>
      </c>
      <c r="V449" s="335" t="s">
        <v>13450</v>
      </c>
      <c r="W449" s="333" t="s">
        <v>13451</v>
      </c>
      <c r="X449" s="330" t="s">
        <v>60</v>
      </c>
      <c r="Y449" s="335" t="s">
        <v>13452</v>
      </c>
      <c r="Z449" s="333" t="s">
        <v>13453</v>
      </c>
      <c r="AA449" s="330" t="s">
        <v>60</v>
      </c>
      <c r="AB449" s="332">
        <v>6.43</v>
      </c>
      <c r="AC449" s="332">
        <v>1.35</v>
      </c>
      <c r="AD449" s="341" t="s">
        <v>60</v>
      </c>
      <c r="AE449" s="341" t="s">
        <v>60</v>
      </c>
      <c r="AF449" s="338">
        <v>0.13800000000000001</v>
      </c>
      <c r="AG449" s="332">
        <v>476.32</v>
      </c>
      <c r="AH449" s="332">
        <v>429.61</v>
      </c>
      <c r="AI449" s="341" t="s">
        <v>60</v>
      </c>
      <c r="AJ449" s="341" t="s">
        <v>60</v>
      </c>
      <c r="AK449" s="341" t="s">
        <v>60</v>
      </c>
      <c r="AL449" s="331" t="s">
        <v>8328</v>
      </c>
      <c r="AM449" s="331" t="s">
        <v>8329</v>
      </c>
      <c r="AN449" s="332">
        <v>45.99</v>
      </c>
      <c r="AO449" s="332">
        <v>41.84</v>
      </c>
      <c r="AP449" s="332">
        <v>36.99</v>
      </c>
    </row>
    <row r="450" spans="1:42" ht="247.5">
      <c r="A450" s="329">
        <v>44631</v>
      </c>
      <c r="B450" s="330" t="s">
        <v>4084</v>
      </c>
      <c r="C450" s="330" t="s">
        <v>60</v>
      </c>
      <c r="D450" s="331" t="s">
        <v>61</v>
      </c>
      <c r="E450" s="331" t="s">
        <v>67</v>
      </c>
      <c r="F450" s="332">
        <v>316.10000000000002</v>
      </c>
      <c r="G450" s="330" t="s">
        <v>4085</v>
      </c>
      <c r="H450" s="330" t="s">
        <v>4086</v>
      </c>
      <c r="I450" s="331" t="s">
        <v>4087</v>
      </c>
      <c r="J450" s="329">
        <v>44631</v>
      </c>
      <c r="K450" s="333" t="s">
        <v>491</v>
      </c>
      <c r="L450" s="329">
        <v>44712</v>
      </c>
      <c r="M450" s="335" t="s">
        <v>13454</v>
      </c>
      <c r="N450" s="335" t="s">
        <v>13455</v>
      </c>
      <c r="O450" s="335" t="s">
        <v>13456</v>
      </c>
      <c r="P450" s="341" t="s">
        <v>60</v>
      </c>
      <c r="Q450" s="331" t="s">
        <v>8913</v>
      </c>
      <c r="R450" s="337" t="s">
        <v>13457</v>
      </c>
      <c r="S450" s="333" t="s">
        <v>9049</v>
      </c>
      <c r="T450" s="331" t="s">
        <v>6915</v>
      </c>
      <c r="U450" s="331" t="s">
        <v>11848</v>
      </c>
      <c r="V450" s="335" t="s">
        <v>13458</v>
      </c>
      <c r="W450" s="333" t="s">
        <v>9106</v>
      </c>
      <c r="X450" s="330" t="s">
        <v>60</v>
      </c>
      <c r="Y450" s="335" t="s">
        <v>13459</v>
      </c>
      <c r="Z450" s="333" t="s">
        <v>9106</v>
      </c>
      <c r="AA450" s="330" t="s">
        <v>60</v>
      </c>
      <c r="AB450" s="332">
        <v>24.7</v>
      </c>
      <c r="AC450" s="332">
        <v>3.44</v>
      </c>
      <c r="AD450" s="332">
        <v>11.05</v>
      </c>
      <c r="AE450" s="332">
        <v>17.53</v>
      </c>
      <c r="AF450" s="332">
        <v>1.43</v>
      </c>
      <c r="AG450" s="332">
        <v>385</v>
      </c>
      <c r="AH450" s="332">
        <v>347.54</v>
      </c>
      <c r="AI450" s="336">
        <v>279.7</v>
      </c>
      <c r="AJ450" s="336">
        <v>14.6</v>
      </c>
      <c r="AK450" s="336">
        <v>280.60000000000002</v>
      </c>
      <c r="AL450" s="331" t="s">
        <v>8328</v>
      </c>
      <c r="AM450" s="331" t="s">
        <v>8329</v>
      </c>
      <c r="AN450" s="332">
        <v>45.96</v>
      </c>
      <c r="AO450" s="332">
        <v>44.12</v>
      </c>
      <c r="AP450" s="332">
        <v>15.49</v>
      </c>
    </row>
    <row r="451" spans="1:42" ht="409.5">
      <c r="A451" s="329">
        <v>43965</v>
      </c>
      <c r="B451" s="330" t="s">
        <v>4088</v>
      </c>
      <c r="C451" s="330" t="s">
        <v>60</v>
      </c>
      <c r="D451" s="331" t="s">
        <v>61</v>
      </c>
      <c r="E451" s="331" t="s">
        <v>67</v>
      </c>
      <c r="F451" s="332">
        <v>26.84</v>
      </c>
      <c r="G451" s="330" t="s">
        <v>4089</v>
      </c>
      <c r="H451" s="330" t="s">
        <v>4090</v>
      </c>
      <c r="I451" s="331" t="s">
        <v>4091</v>
      </c>
      <c r="J451" s="329">
        <v>43965</v>
      </c>
      <c r="K451" s="333" t="s">
        <v>491</v>
      </c>
      <c r="L451" s="329">
        <v>44025</v>
      </c>
      <c r="M451" s="335" t="s">
        <v>13460</v>
      </c>
      <c r="N451" s="335" t="s">
        <v>60</v>
      </c>
      <c r="O451" s="335" t="s">
        <v>60</v>
      </c>
      <c r="P451" s="341" t="s">
        <v>60</v>
      </c>
      <c r="Q451" s="331" t="s">
        <v>8323</v>
      </c>
      <c r="R451" s="339" t="s">
        <v>13461</v>
      </c>
      <c r="S451" s="333" t="s">
        <v>13462</v>
      </c>
      <c r="T451" s="331" t="s">
        <v>6917</v>
      </c>
      <c r="U451" s="331" t="s">
        <v>11848</v>
      </c>
      <c r="V451" s="335" t="s">
        <v>13463</v>
      </c>
      <c r="W451" s="333" t="s">
        <v>8541</v>
      </c>
      <c r="X451" s="340">
        <v>600.9</v>
      </c>
      <c r="Y451" s="335" t="s">
        <v>13464</v>
      </c>
      <c r="Z451" s="339" t="s">
        <v>13465</v>
      </c>
      <c r="AA451" s="330" t="s">
        <v>13466</v>
      </c>
      <c r="AB451" s="341" t="s">
        <v>60</v>
      </c>
      <c r="AC451" s="338">
        <v>0.40100000000000002</v>
      </c>
      <c r="AD451" s="332">
        <v>30.07</v>
      </c>
      <c r="AE451" s="341" t="s">
        <v>60</v>
      </c>
      <c r="AF451" s="338">
        <v>0.25</v>
      </c>
      <c r="AG451" s="332">
        <v>28.67</v>
      </c>
      <c r="AH451" s="332">
        <v>14.91</v>
      </c>
      <c r="AI451" s="341" t="s">
        <v>60</v>
      </c>
      <c r="AJ451" s="341" t="s">
        <v>60</v>
      </c>
      <c r="AK451" s="341" t="s">
        <v>60</v>
      </c>
      <c r="AL451" s="331" t="s">
        <v>8328</v>
      </c>
      <c r="AM451" s="331" t="s">
        <v>8329</v>
      </c>
      <c r="AN451" s="332">
        <v>45.95</v>
      </c>
      <c r="AO451" s="332">
        <v>43.05</v>
      </c>
      <c r="AP451" s="332">
        <v>47.95</v>
      </c>
    </row>
    <row r="452" spans="1:42" ht="270">
      <c r="A452" s="329">
        <v>44601</v>
      </c>
      <c r="B452" s="330" t="s">
        <v>4092</v>
      </c>
      <c r="C452" s="330" t="s">
        <v>60</v>
      </c>
      <c r="D452" s="331" t="s">
        <v>61</v>
      </c>
      <c r="E452" s="331" t="s">
        <v>67</v>
      </c>
      <c r="F452" s="332">
        <v>160.44999999999999</v>
      </c>
      <c r="G452" s="330" t="s">
        <v>60</v>
      </c>
      <c r="H452" s="330" t="s">
        <v>60</v>
      </c>
      <c r="I452" s="331" t="s">
        <v>4093</v>
      </c>
      <c r="J452" s="329">
        <v>44601</v>
      </c>
      <c r="K452" s="333" t="s">
        <v>491</v>
      </c>
      <c r="L452" s="329">
        <v>44648</v>
      </c>
      <c r="M452" s="335" t="s">
        <v>13467</v>
      </c>
      <c r="N452" s="335" t="s">
        <v>13468</v>
      </c>
      <c r="O452" s="335" t="s">
        <v>13469</v>
      </c>
      <c r="P452" s="341" t="s">
        <v>60</v>
      </c>
      <c r="Q452" s="331" t="s">
        <v>11611</v>
      </c>
      <c r="R452" s="339" t="s">
        <v>13470</v>
      </c>
      <c r="S452" s="333" t="s">
        <v>13471</v>
      </c>
      <c r="T452" s="331" t="s">
        <v>6917</v>
      </c>
      <c r="U452" s="331" t="s">
        <v>11848</v>
      </c>
      <c r="V452" s="335" t="s">
        <v>60</v>
      </c>
      <c r="W452" s="333" t="s">
        <v>60</v>
      </c>
      <c r="X452" s="330" t="s">
        <v>60</v>
      </c>
      <c r="Y452" s="335" t="s">
        <v>60</v>
      </c>
      <c r="Z452" s="333" t="s">
        <v>60</v>
      </c>
      <c r="AA452" s="330" t="s">
        <v>60</v>
      </c>
      <c r="AB452" s="332">
        <v>20.41</v>
      </c>
      <c r="AC452" s="338">
        <v>0.58199999999999996</v>
      </c>
      <c r="AD452" s="332">
        <v>13.63</v>
      </c>
      <c r="AE452" s="332">
        <v>34.46</v>
      </c>
      <c r="AF452" s="338">
        <v>0.28000000000000003</v>
      </c>
      <c r="AG452" s="332">
        <v>129.32</v>
      </c>
      <c r="AH452" s="332">
        <v>135.27000000000001</v>
      </c>
      <c r="AI452" s="336">
        <v>466.4</v>
      </c>
      <c r="AJ452" s="332">
        <v>5.57</v>
      </c>
      <c r="AK452" s="336">
        <v>385.6</v>
      </c>
      <c r="AL452" s="331" t="s">
        <v>8328</v>
      </c>
      <c r="AM452" s="331" t="s">
        <v>8329</v>
      </c>
      <c r="AN452" s="332">
        <v>45.9</v>
      </c>
      <c r="AO452" s="332">
        <v>60.89</v>
      </c>
      <c r="AP452" s="332">
        <v>71.73</v>
      </c>
    </row>
    <row r="453" spans="1:42" ht="202.5">
      <c r="A453" s="329">
        <v>44000</v>
      </c>
      <c r="B453" s="330" t="s">
        <v>1075</v>
      </c>
      <c r="C453" s="330" t="s">
        <v>60</v>
      </c>
      <c r="D453" s="331" t="s">
        <v>61</v>
      </c>
      <c r="E453" s="331" t="s">
        <v>67</v>
      </c>
      <c r="F453" s="332">
        <v>53.66</v>
      </c>
      <c r="G453" s="330" t="s">
        <v>1076</v>
      </c>
      <c r="H453" s="330" t="s">
        <v>9315</v>
      </c>
      <c r="I453" s="331" t="s">
        <v>1077</v>
      </c>
      <c r="J453" s="329">
        <v>44000</v>
      </c>
      <c r="K453" s="333" t="s">
        <v>491</v>
      </c>
      <c r="L453" s="329">
        <v>44135</v>
      </c>
      <c r="M453" s="335" t="s">
        <v>9316</v>
      </c>
      <c r="N453" s="335" t="s">
        <v>60</v>
      </c>
      <c r="O453" s="335" t="s">
        <v>60</v>
      </c>
      <c r="P453" s="341" t="s">
        <v>60</v>
      </c>
      <c r="Q453" s="331" t="s">
        <v>8633</v>
      </c>
      <c r="R453" s="339" t="s">
        <v>8949</v>
      </c>
      <c r="S453" s="333" t="s">
        <v>9317</v>
      </c>
      <c r="T453" s="331" t="s">
        <v>6921</v>
      </c>
      <c r="U453" s="331" t="s">
        <v>492</v>
      </c>
      <c r="V453" s="335" t="s">
        <v>9318</v>
      </c>
      <c r="W453" s="333" t="s">
        <v>9319</v>
      </c>
      <c r="X453" s="340">
        <v>167.7</v>
      </c>
      <c r="Y453" s="335" t="s">
        <v>9320</v>
      </c>
      <c r="Z453" s="333" t="s">
        <v>9321</v>
      </c>
      <c r="AA453" s="330" t="s">
        <v>60</v>
      </c>
      <c r="AB453" s="332">
        <v>9.73</v>
      </c>
      <c r="AC453" s="338">
        <v>0.73499999999999999</v>
      </c>
      <c r="AD453" s="341" t="s">
        <v>60</v>
      </c>
      <c r="AE453" s="341" t="s">
        <v>60</v>
      </c>
      <c r="AF453" s="341" t="s">
        <v>60</v>
      </c>
      <c r="AG453" s="341" t="s">
        <v>60</v>
      </c>
      <c r="AH453" s="332">
        <v>35.35</v>
      </c>
      <c r="AI453" s="341" t="s">
        <v>60</v>
      </c>
      <c r="AJ453" s="341" t="s">
        <v>60</v>
      </c>
      <c r="AK453" s="341" t="s">
        <v>60</v>
      </c>
      <c r="AL453" s="331" t="s">
        <v>8328</v>
      </c>
      <c r="AM453" s="331" t="s">
        <v>8329</v>
      </c>
      <c r="AN453" s="332">
        <v>45.9</v>
      </c>
      <c r="AO453" s="332">
        <v>45.9</v>
      </c>
      <c r="AP453" s="332">
        <v>53.98</v>
      </c>
    </row>
    <row r="454" spans="1:42" ht="258.75">
      <c r="A454" s="329">
        <v>44363</v>
      </c>
      <c r="B454" s="330" t="s">
        <v>4094</v>
      </c>
      <c r="C454" s="330" t="s">
        <v>60</v>
      </c>
      <c r="D454" s="331" t="s">
        <v>61</v>
      </c>
      <c r="E454" s="331" t="s">
        <v>67</v>
      </c>
      <c r="F454" s="332">
        <v>397.78</v>
      </c>
      <c r="G454" s="330" t="s">
        <v>4095</v>
      </c>
      <c r="H454" s="330" t="s">
        <v>60</v>
      </c>
      <c r="I454" s="331" t="s">
        <v>4096</v>
      </c>
      <c r="J454" s="329">
        <v>44363</v>
      </c>
      <c r="K454" s="333" t="s">
        <v>491</v>
      </c>
      <c r="L454" s="329">
        <v>44435</v>
      </c>
      <c r="M454" s="335" t="s">
        <v>13472</v>
      </c>
      <c r="N454" s="335" t="s">
        <v>60</v>
      </c>
      <c r="O454" s="335" t="s">
        <v>60</v>
      </c>
      <c r="P454" s="341" t="s">
        <v>60</v>
      </c>
      <c r="Q454" s="331" t="s">
        <v>8547</v>
      </c>
      <c r="R454" s="333" t="s">
        <v>13473</v>
      </c>
      <c r="S454" s="333" t="s">
        <v>8602</v>
      </c>
      <c r="T454" s="331" t="s">
        <v>6921</v>
      </c>
      <c r="U454" s="331" t="s">
        <v>11848</v>
      </c>
      <c r="V454" s="335" t="s">
        <v>13474</v>
      </c>
      <c r="W454" s="333" t="s">
        <v>13475</v>
      </c>
      <c r="X454" s="340">
        <v>5761.6</v>
      </c>
      <c r="Y454" s="335" t="s">
        <v>60</v>
      </c>
      <c r="Z454" s="333" t="s">
        <v>60</v>
      </c>
      <c r="AA454" s="330" t="s">
        <v>60</v>
      </c>
      <c r="AB454" s="341" t="s">
        <v>60</v>
      </c>
      <c r="AC454" s="332">
        <v>5.0599999999999996</v>
      </c>
      <c r="AD454" s="341" t="s">
        <v>60</v>
      </c>
      <c r="AE454" s="341" t="s">
        <v>60</v>
      </c>
      <c r="AF454" s="332">
        <v>75.680000000000007</v>
      </c>
      <c r="AG454" s="332">
        <v>397.78</v>
      </c>
      <c r="AH454" s="332">
        <v>423.91</v>
      </c>
      <c r="AI454" s="332">
        <v>5.78</v>
      </c>
      <c r="AJ454" s="336">
        <v>-41.9</v>
      </c>
      <c r="AK454" s="336">
        <v>95.8</v>
      </c>
      <c r="AL454" s="331" t="s">
        <v>8328</v>
      </c>
      <c r="AM454" s="331" t="s">
        <v>8329</v>
      </c>
      <c r="AN454" s="332">
        <v>45.9</v>
      </c>
      <c r="AO454" s="332">
        <v>41.22</v>
      </c>
      <c r="AP454" s="332">
        <v>94.33</v>
      </c>
    </row>
    <row r="455" spans="1:42" ht="157.5">
      <c r="A455" s="329">
        <v>44690</v>
      </c>
      <c r="B455" s="330" t="s">
        <v>4097</v>
      </c>
      <c r="C455" s="330" t="s">
        <v>60</v>
      </c>
      <c r="D455" s="331" t="s">
        <v>61</v>
      </c>
      <c r="E455" s="331" t="s">
        <v>67</v>
      </c>
      <c r="F455" s="332">
        <v>398.02</v>
      </c>
      <c r="G455" s="330" t="s">
        <v>4098</v>
      </c>
      <c r="H455" s="330" t="s">
        <v>60</v>
      </c>
      <c r="I455" s="331" t="s">
        <v>4099</v>
      </c>
      <c r="J455" s="329">
        <v>44690</v>
      </c>
      <c r="K455" s="333" t="s">
        <v>491</v>
      </c>
      <c r="L455" s="329">
        <v>44742</v>
      </c>
      <c r="M455" s="335" t="s">
        <v>13476</v>
      </c>
      <c r="N455" s="335" t="s">
        <v>13477</v>
      </c>
      <c r="O455" s="335" t="s">
        <v>13478</v>
      </c>
      <c r="P455" s="341" t="s">
        <v>60</v>
      </c>
      <c r="Q455" s="331" t="s">
        <v>8443</v>
      </c>
      <c r="R455" s="339" t="s">
        <v>13479</v>
      </c>
      <c r="S455" s="333" t="s">
        <v>8800</v>
      </c>
      <c r="T455" s="331" t="s">
        <v>6921</v>
      </c>
      <c r="U455" s="331" t="s">
        <v>11848</v>
      </c>
      <c r="V455" s="335" t="s">
        <v>13480</v>
      </c>
      <c r="W455" s="333" t="s">
        <v>13481</v>
      </c>
      <c r="X455" s="330" t="s">
        <v>60</v>
      </c>
      <c r="Y455" s="335" t="s">
        <v>60</v>
      </c>
      <c r="Z455" s="333" t="s">
        <v>60</v>
      </c>
      <c r="AA455" s="330" t="s">
        <v>60</v>
      </c>
      <c r="AB455" s="332">
        <v>184.42</v>
      </c>
      <c r="AC455" s="332">
        <v>6.13</v>
      </c>
      <c r="AD455" s="332">
        <v>45.56</v>
      </c>
      <c r="AE455" s="332">
        <v>118.41</v>
      </c>
      <c r="AF455" s="338">
        <v>0.62</v>
      </c>
      <c r="AG455" s="332">
        <v>268.2</v>
      </c>
      <c r="AH455" s="332">
        <v>386.72</v>
      </c>
      <c r="AI455" s="336">
        <v>432.4</v>
      </c>
      <c r="AJ455" s="332">
        <v>2.1</v>
      </c>
      <c r="AK455" s="336">
        <v>148.69999999999999</v>
      </c>
      <c r="AL455" s="331" t="s">
        <v>8328</v>
      </c>
      <c r="AM455" s="331" t="s">
        <v>8329</v>
      </c>
      <c r="AN455" s="332">
        <v>45.87</v>
      </c>
      <c r="AO455" s="332">
        <v>49.98</v>
      </c>
      <c r="AP455" s="332">
        <v>54.77</v>
      </c>
    </row>
    <row r="456" spans="1:42" ht="213.75">
      <c r="A456" s="329">
        <v>44742</v>
      </c>
      <c r="B456" s="330" t="s">
        <v>3946</v>
      </c>
      <c r="C456" s="330" t="s">
        <v>60</v>
      </c>
      <c r="D456" s="331" t="s">
        <v>61</v>
      </c>
      <c r="E456" s="331" t="s">
        <v>77</v>
      </c>
      <c r="F456" s="332">
        <v>17.61</v>
      </c>
      <c r="G456" s="330" t="s">
        <v>4100</v>
      </c>
      <c r="H456" s="330" t="s">
        <v>60</v>
      </c>
      <c r="I456" s="331" t="s">
        <v>4101</v>
      </c>
      <c r="J456" s="329">
        <v>44742</v>
      </c>
      <c r="K456" s="333" t="s">
        <v>491</v>
      </c>
      <c r="L456" s="334" t="s">
        <v>60</v>
      </c>
      <c r="M456" s="335" t="s">
        <v>13250</v>
      </c>
      <c r="N456" s="335" t="s">
        <v>13251</v>
      </c>
      <c r="O456" s="335" t="s">
        <v>13252</v>
      </c>
      <c r="P456" s="336">
        <v>15.6</v>
      </c>
      <c r="Q456" s="331" t="s">
        <v>8469</v>
      </c>
      <c r="R456" s="339" t="s">
        <v>13253</v>
      </c>
      <c r="S456" s="333" t="s">
        <v>8742</v>
      </c>
      <c r="T456" s="331" t="s">
        <v>6917</v>
      </c>
      <c r="U456" s="331" t="s">
        <v>11848</v>
      </c>
      <c r="V456" s="335" t="s">
        <v>13482</v>
      </c>
      <c r="W456" s="333" t="s">
        <v>8576</v>
      </c>
      <c r="X456" s="340">
        <v>136.6</v>
      </c>
      <c r="Y456" s="335" t="s">
        <v>60</v>
      </c>
      <c r="Z456" s="333" t="s">
        <v>60</v>
      </c>
      <c r="AA456" s="330" t="s">
        <v>60</v>
      </c>
      <c r="AB456" s="341" t="s">
        <v>60</v>
      </c>
      <c r="AC456" s="332">
        <v>1.71</v>
      </c>
      <c r="AD456" s="341" t="s">
        <v>60</v>
      </c>
      <c r="AE456" s="341" t="s">
        <v>60</v>
      </c>
      <c r="AF456" s="338">
        <v>0.23799999999999999</v>
      </c>
      <c r="AG456" s="332">
        <v>13.88</v>
      </c>
      <c r="AH456" s="332">
        <v>15.46</v>
      </c>
      <c r="AI456" s="336">
        <v>56.4</v>
      </c>
      <c r="AJ456" s="332">
        <v>-3.36</v>
      </c>
      <c r="AK456" s="336">
        <v>23.5</v>
      </c>
      <c r="AL456" s="331" t="s">
        <v>8328</v>
      </c>
      <c r="AM456" s="331" t="s">
        <v>8329</v>
      </c>
      <c r="AN456" s="332">
        <v>45.83</v>
      </c>
      <c r="AO456" s="332">
        <v>52.17</v>
      </c>
      <c r="AP456" s="332">
        <v>37.25</v>
      </c>
    </row>
    <row r="457" spans="1:42" ht="409.5">
      <c r="A457" s="329">
        <v>44263</v>
      </c>
      <c r="B457" s="330" t="s">
        <v>4102</v>
      </c>
      <c r="C457" s="330" t="s">
        <v>60</v>
      </c>
      <c r="D457" s="331" t="s">
        <v>61</v>
      </c>
      <c r="E457" s="331" t="s">
        <v>67</v>
      </c>
      <c r="F457" s="332">
        <v>1842.53</v>
      </c>
      <c r="G457" s="330" t="s">
        <v>4103</v>
      </c>
      <c r="H457" s="330" t="s">
        <v>4104</v>
      </c>
      <c r="I457" s="331" t="s">
        <v>4105</v>
      </c>
      <c r="J457" s="329">
        <v>44263</v>
      </c>
      <c r="K457" s="333" t="s">
        <v>491</v>
      </c>
      <c r="L457" s="329">
        <v>44448</v>
      </c>
      <c r="M457" s="335" t="s">
        <v>13483</v>
      </c>
      <c r="N457" s="335" t="s">
        <v>60</v>
      </c>
      <c r="O457" s="335" t="s">
        <v>60</v>
      </c>
      <c r="P457" s="341" t="s">
        <v>60</v>
      </c>
      <c r="Q457" s="331" t="s">
        <v>10445</v>
      </c>
      <c r="R457" s="339" t="s">
        <v>13484</v>
      </c>
      <c r="S457" s="333" t="s">
        <v>10198</v>
      </c>
      <c r="T457" s="331" t="s">
        <v>6915</v>
      </c>
      <c r="U457" s="331" t="s">
        <v>11848</v>
      </c>
      <c r="V457" s="335" t="s">
        <v>13485</v>
      </c>
      <c r="W457" s="333" t="s">
        <v>13486</v>
      </c>
      <c r="X457" s="330" t="s">
        <v>60</v>
      </c>
      <c r="Y457" s="335" t="s">
        <v>13487</v>
      </c>
      <c r="Z457" s="339" t="s">
        <v>13488</v>
      </c>
      <c r="AA457" s="330" t="s">
        <v>13489</v>
      </c>
      <c r="AB457" s="332">
        <v>21.65</v>
      </c>
      <c r="AC457" s="332">
        <v>3.41</v>
      </c>
      <c r="AD457" s="341" t="s">
        <v>60</v>
      </c>
      <c r="AE457" s="341" t="s">
        <v>60</v>
      </c>
      <c r="AF457" s="341" t="s">
        <v>60</v>
      </c>
      <c r="AG457" s="341" t="s">
        <v>60</v>
      </c>
      <c r="AH457" s="332">
        <v>2335.2800000000002</v>
      </c>
      <c r="AI457" s="336">
        <v>575.5</v>
      </c>
      <c r="AJ457" s="336">
        <v>88.6</v>
      </c>
      <c r="AK457" s="336">
        <v>1846.4</v>
      </c>
      <c r="AL457" s="331" t="s">
        <v>8328</v>
      </c>
      <c r="AM457" s="331" t="s">
        <v>8329</v>
      </c>
      <c r="AN457" s="332">
        <v>45.82</v>
      </c>
      <c r="AO457" s="332">
        <v>42.46</v>
      </c>
      <c r="AP457" s="332">
        <v>42.36</v>
      </c>
    </row>
    <row r="458" spans="1:42" ht="90">
      <c r="A458" s="329">
        <v>44067</v>
      </c>
      <c r="B458" s="330" t="s">
        <v>164</v>
      </c>
      <c r="C458" s="330" t="s">
        <v>60</v>
      </c>
      <c r="D458" s="331" t="s">
        <v>61</v>
      </c>
      <c r="E458" s="331" t="s">
        <v>67</v>
      </c>
      <c r="F458" s="332">
        <v>50.03</v>
      </c>
      <c r="G458" s="330" t="s">
        <v>165</v>
      </c>
      <c r="H458" s="330" t="s">
        <v>60</v>
      </c>
      <c r="I458" s="331" t="s">
        <v>166</v>
      </c>
      <c r="J458" s="329">
        <v>44067</v>
      </c>
      <c r="K458" s="333" t="s">
        <v>491</v>
      </c>
      <c r="L458" s="329">
        <v>44154</v>
      </c>
      <c r="M458" s="335" t="s">
        <v>13490</v>
      </c>
      <c r="N458" s="335" t="s">
        <v>60</v>
      </c>
      <c r="O458" s="335" t="s">
        <v>60</v>
      </c>
      <c r="P458" s="341" t="s">
        <v>60</v>
      </c>
      <c r="Q458" s="331" t="s">
        <v>10015</v>
      </c>
      <c r="R458" s="333" t="s">
        <v>13491</v>
      </c>
      <c r="S458" s="333" t="s">
        <v>8790</v>
      </c>
      <c r="T458" s="331" t="s">
        <v>6921</v>
      </c>
      <c r="U458" s="331" t="s">
        <v>11848</v>
      </c>
      <c r="V458" s="335" t="s">
        <v>13492</v>
      </c>
      <c r="W458" s="333" t="s">
        <v>9488</v>
      </c>
      <c r="X458" s="330" t="s">
        <v>60</v>
      </c>
      <c r="Y458" s="335" t="s">
        <v>60</v>
      </c>
      <c r="Z458" s="333" t="s">
        <v>60</v>
      </c>
      <c r="AA458" s="330" t="s">
        <v>60</v>
      </c>
      <c r="AB458" s="341" t="s">
        <v>60</v>
      </c>
      <c r="AC458" s="332">
        <v>3.36</v>
      </c>
      <c r="AD458" s="341" t="s">
        <v>60</v>
      </c>
      <c r="AE458" s="341" t="s">
        <v>60</v>
      </c>
      <c r="AF458" s="341" t="s">
        <v>60</v>
      </c>
      <c r="AG458" s="332">
        <v>41.04</v>
      </c>
      <c r="AH458" s="332">
        <v>45.76</v>
      </c>
      <c r="AI458" s="341" t="s">
        <v>60</v>
      </c>
      <c r="AJ458" s="341" t="s">
        <v>60</v>
      </c>
      <c r="AK458" s="341" t="s">
        <v>60</v>
      </c>
      <c r="AL458" s="331" t="s">
        <v>8328</v>
      </c>
      <c r="AM458" s="331" t="s">
        <v>8329</v>
      </c>
      <c r="AN458" s="332">
        <v>45.78</v>
      </c>
      <c r="AO458" s="332">
        <v>59.21</v>
      </c>
      <c r="AP458" s="332">
        <v>63.51</v>
      </c>
    </row>
    <row r="459" spans="1:42" ht="180">
      <c r="A459" s="329">
        <v>44242</v>
      </c>
      <c r="B459" s="330" t="s">
        <v>4106</v>
      </c>
      <c r="C459" s="330" t="s">
        <v>60</v>
      </c>
      <c r="D459" s="331" t="s">
        <v>61</v>
      </c>
      <c r="E459" s="331" t="s">
        <v>67</v>
      </c>
      <c r="F459" s="332">
        <v>157.96</v>
      </c>
      <c r="G459" s="330" t="s">
        <v>4107</v>
      </c>
      <c r="H459" s="330" t="s">
        <v>4108</v>
      </c>
      <c r="I459" s="331" t="s">
        <v>4109</v>
      </c>
      <c r="J459" s="329">
        <v>44242</v>
      </c>
      <c r="K459" s="333" t="s">
        <v>491</v>
      </c>
      <c r="L459" s="329">
        <v>44376</v>
      </c>
      <c r="M459" s="335" t="s">
        <v>13493</v>
      </c>
      <c r="N459" s="335" t="s">
        <v>60</v>
      </c>
      <c r="O459" s="335" t="s">
        <v>60</v>
      </c>
      <c r="P459" s="341" t="s">
        <v>60</v>
      </c>
      <c r="Q459" s="331" t="s">
        <v>8547</v>
      </c>
      <c r="R459" s="339" t="s">
        <v>13494</v>
      </c>
      <c r="S459" s="333" t="s">
        <v>13495</v>
      </c>
      <c r="T459" s="331" t="s">
        <v>6915</v>
      </c>
      <c r="U459" s="331" t="s">
        <v>11848</v>
      </c>
      <c r="V459" s="335" t="s">
        <v>13496</v>
      </c>
      <c r="W459" s="333" t="s">
        <v>8439</v>
      </c>
      <c r="X459" s="330" t="s">
        <v>60</v>
      </c>
      <c r="Y459" s="335" t="s">
        <v>13497</v>
      </c>
      <c r="Z459" s="333" t="s">
        <v>13498</v>
      </c>
      <c r="AA459" s="330" t="s">
        <v>60</v>
      </c>
      <c r="AB459" s="332">
        <v>82.54</v>
      </c>
      <c r="AC459" s="332">
        <v>5.04</v>
      </c>
      <c r="AD459" s="332">
        <v>37.950000000000003</v>
      </c>
      <c r="AE459" s="332">
        <v>64.760000000000005</v>
      </c>
      <c r="AF459" s="332">
        <v>4.83</v>
      </c>
      <c r="AG459" s="332">
        <v>151.57</v>
      </c>
      <c r="AH459" s="332">
        <v>154.01</v>
      </c>
      <c r="AI459" s="341" t="s">
        <v>60</v>
      </c>
      <c r="AJ459" s="341" t="s">
        <v>60</v>
      </c>
      <c r="AK459" s="336">
        <v>42.5</v>
      </c>
      <c r="AL459" s="331" t="s">
        <v>8328</v>
      </c>
      <c r="AM459" s="331" t="s">
        <v>8329</v>
      </c>
      <c r="AN459" s="332">
        <v>45.7</v>
      </c>
      <c r="AO459" s="332">
        <v>46.67</v>
      </c>
      <c r="AP459" s="332">
        <v>50.68</v>
      </c>
    </row>
    <row r="460" spans="1:42" ht="337.5">
      <c r="A460" s="329">
        <v>43896</v>
      </c>
      <c r="B460" s="330" t="s">
        <v>204</v>
      </c>
      <c r="C460" s="330" t="s">
        <v>60</v>
      </c>
      <c r="D460" s="331" t="s">
        <v>61</v>
      </c>
      <c r="E460" s="331" t="s">
        <v>67</v>
      </c>
      <c r="F460" s="332">
        <v>25.07</v>
      </c>
      <c r="G460" s="330" t="s">
        <v>205</v>
      </c>
      <c r="H460" s="330" t="s">
        <v>60</v>
      </c>
      <c r="I460" s="331" t="s">
        <v>206</v>
      </c>
      <c r="J460" s="329">
        <v>43896</v>
      </c>
      <c r="K460" s="333" t="s">
        <v>491</v>
      </c>
      <c r="L460" s="329">
        <v>44105</v>
      </c>
      <c r="M460" s="335" t="s">
        <v>9418</v>
      </c>
      <c r="N460" s="335" t="s">
        <v>60</v>
      </c>
      <c r="O460" s="335" t="s">
        <v>60</v>
      </c>
      <c r="P460" s="341" t="s">
        <v>60</v>
      </c>
      <c r="Q460" s="331" t="s">
        <v>8633</v>
      </c>
      <c r="R460" s="339" t="s">
        <v>8949</v>
      </c>
      <c r="S460" s="333" t="s">
        <v>9419</v>
      </c>
      <c r="T460" s="331" t="s">
        <v>6921</v>
      </c>
      <c r="U460" s="331" t="s">
        <v>492</v>
      </c>
      <c r="V460" s="335" t="s">
        <v>9420</v>
      </c>
      <c r="W460" s="333" t="s">
        <v>9319</v>
      </c>
      <c r="X460" s="340">
        <v>68.7</v>
      </c>
      <c r="Y460" s="335" t="s">
        <v>60</v>
      </c>
      <c r="Z460" s="333" t="s">
        <v>60</v>
      </c>
      <c r="AA460" s="330" t="s">
        <v>60</v>
      </c>
      <c r="AB460" s="332">
        <v>71.7</v>
      </c>
      <c r="AC460" s="332">
        <v>1.38</v>
      </c>
      <c r="AD460" s="341" t="s">
        <v>60</v>
      </c>
      <c r="AE460" s="341" t="s">
        <v>60</v>
      </c>
      <c r="AF460" s="341" t="s">
        <v>60</v>
      </c>
      <c r="AG460" s="341" t="s">
        <v>60</v>
      </c>
      <c r="AH460" s="332">
        <v>25.07</v>
      </c>
      <c r="AI460" s="341" t="s">
        <v>60</v>
      </c>
      <c r="AJ460" s="341" t="s">
        <v>60</v>
      </c>
      <c r="AK460" s="341" t="s">
        <v>60</v>
      </c>
      <c r="AL460" s="331" t="s">
        <v>8328</v>
      </c>
      <c r="AM460" s="331" t="s">
        <v>8329</v>
      </c>
      <c r="AN460" s="332">
        <v>45.66</v>
      </c>
      <c r="AO460" s="332">
        <v>43.44</v>
      </c>
      <c r="AP460" s="332">
        <v>42.58</v>
      </c>
    </row>
    <row r="461" spans="1:42" ht="180">
      <c r="A461" s="329">
        <v>44269</v>
      </c>
      <c r="B461" s="330" t="s">
        <v>4110</v>
      </c>
      <c r="C461" s="330" t="s">
        <v>60</v>
      </c>
      <c r="D461" s="331" t="s">
        <v>61</v>
      </c>
      <c r="E461" s="331" t="s">
        <v>67</v>
      </c>
      <c r="F461" s="332">
        <v>288.2</v>
      </c>
      <c r="G461" s="330" t="s">
        <v>4111</v>
      </c>
      <c r="H461" s="330" t="s">
        <v>60</v>
      </c>
      <c r="I461" s="331" t="s">
        <v>4112</v>
      </c>
      <c r="J461" s="329">
        <v>44269</v>
      </c>
      <c r="K461" s="333" t="s">
        <v>491</v>
      </c>
      <c r="L461" s="329">
        <v>44335</v>
      </c>
      <c r="M461" s="335" t="s">
        <v>13499</v>
      </c>
      <c r="N461" s="335" t="s">
        <v>60</v>
      </c>
      <c r="O461" s="335" t="s">
        <v>60</v>
      </c>
      <c r="P461" s="341" t="s">
        <v>60</v>
      </c>
      <c r="Q461" s="331" t="s">
        <v>10015</v>
      </c>
      <c r="R461" s="333" t="s">
        <v>10016</v>
      </c>
      <c r="S461" s="333" t="s">
        <v>8800</v>
      </c>
      <c r="T461" s="331" t="s">
        <v>6921</v>
      </c>
      <c r="U461" s="331" t="s">
        <v>11848</v>
      </c>
      <c r="V461" s="335" t="s">
        <v>13500</v>
      </c>
      <c r="W461" s="333" t="s">
        <v>8576</v>
      </c>
      <c r="X461" s="340">
        <v>3273.4</v>
      </c>
      <c r="Y461" s="335" t="s">
        <v>60</v>
      </c>
      <c r="Z461" s="333" t="s">
        <v>60</v>
      </c>
      <c r="AA461" s="330" t="s">
        <v>60</v>
      </c>
      <c r="AB461" s="341" t="s">
        <v>60</v>
      </c>
      <c r="AC461" s="332">
        <v>6.44</v>
      </c>
      <c r="AD461" s="341" t="s">
        <v>60</v>
      </c>
      <c r="AE461" s="341" t="s">
        <v>60</v>
      </c>
      <c r="AF461" s="341" t="s">
        <v>60</v>
      </c>
      <c r="AG461" s="332">
        <v>250.75</v>
      </c>
      <c r="AH461" s="332">
        <v>279</v>
      </c>
      <c r="AI461" s="342">
        <v>0</v>
      </c>
      <c r="AJ461" s="336">
        <v>-22.5</v>
      </c>
      <c r="AK461" s="336">
        <v>54.1</v>
      </c>
      <c r="AL461" s="331" t="s">
        <v>8328</v>
      </c>
      <c r="AM461" s="331" t="s">
        <v>8329</v>
      </c>
      <c r="AN461" s="332">
        <v>45.6</v>
      </c>
      <c r="AO461" s="332">
        <v>59.64</v>
      </c>
      <c r="AP461" s="332">
        <v>46.41</v>
      </c>
    </row>
    <row r="462" spans="1:42" ht="101.25">
      <c r="A462" s="329">
        <v>44151</v>
      </c>
      <c r="B462" s="330" t="s">
        <v>4113</v>
      </c>
      <c r="C462" s="330" t="s">
        <v>60</v>
      </c>
      <c r="D462" s="331" t="s">
        <v>61</v>
      </c>
      <c r="E462" s="331" t="s">
        <v>67</v>
      </c>
      <c r="F462" s="332">
        <v>12.66</v>
      </c>
      <c r="G462" s="330" t="s">
        <v>4114</v>
      </c>
      <c r="H462" s="330" t="s">
        <v>4115</v>
      </c>
      <c r="I462" s="331" t="s">
        <v>4116</v>
      </c>
      <c r="J462" s="329">
        <v>44151</v>
      </c>
      <c r="K462" s="333" t="s">
        <v>491</v>
      </c>
      <c r="L462" s="329">
        <v>44266</v>
      </c>
      <c r="M462" s="335" t="s">
        <v>13501</v>
      </c>
      <c r="N462" s="335" t="s">
        <v>60</v>
      </c>
      <c r="O462" s="335" t="s">
        <v>60</v>
      </c>
      <c r="P462" s="341" t="s">
        <v>60</v>
      </c>
      <c r="Q462" s="331" t="s">
        <v>8331</v>
      </c>
      <c r="R462" s="333" t="s">
        <v>13502</v>
      </c>
      <c r="S462" s="333" t="s">
        <v>8742</v>
      </c>
      <c r="T462" s="331" t="s">
        <v>6917</v>
      </c>
      <c r="U462" s="331" t="s">
        <v>11848</v>
      </c>
      <c r="V462" s="335" t="s">
        <v>13503</v>
      </c>
      <c r="W462" s="333" t="s">
        <v>8644</v>
      </c>
      <c r="X462" s="330" t="s">
        <v>60</v>
      </c>
      <c r="Y462" s="335" t="s">
        <v>13504</v>
      </c>
      <c r="Z462" s="339" t="s">
        <v>13505</v>
      </c>
      <c r="AA462" s="330" t="s">
        <v>60</v>
      </c>
      <c r="AB462" s="341" t="s">
        <v>60</v>
      </c>
      <c r="AC462" s="332">
        <v>12.56</v>
      </c>
      <c r="AD462" s="341" t="s">
        <v>60</v>
      </c>
      <c r="AE462" s="341" t="s">
        <v>60</v>
      </c>
      <c r="AF462" s="332">
        <v>21.07</v>
      </c>
      <c r="AG462" s="332">
        <v>11.62</v>
      </c>
      <c r="AH462" s="332">
        <v>12.41</v>
      </c>
      <c r="AI462" s="338">
        <v>0.62</v>
      </c>
      <c r="AJ462" s="332">
        <v>-1.1299999999999999</v>
      </c>
      <c r="AK462" s="332">
        <v>1.34</v>
      </c>
      <c r="AL462" s="331" t="s">
        <v>8328</v>
      </c>
      <c r="AM462" s="331" t="s">
        <v>8329</v>
      </c>
      <c r="AN462" s="332">
        <v>45.6</v>
      </c>
      <c r="AO462" s="332">
        <v>65.45</v>
      </c>
      <c r="AP462" s="332">
        <v>51.67</v>
      </c>
    </row>
    <row r="463" spans="1:42" ht="157.5">
      <c r="A463" s="329">
        <v>44830</v>
      </c>
      <c r="B463" s="330" t="s">
        <v>1078</v>
      </c>
      <c r="C463" s="330" t="s">
        <v>1079</v>
      </c>
      <c r="D463" s="331" t="s">
        <v>61</v>
      </c>
      <c r="E463" s="331" t="s">
        <v>77</v>
      </c>
      <c r="F463" s="332">
        <v>61.28</v>
      </c>
      <c r="G463" s="330" t="s">
        <v>1080</v>
      </c>
      <c r="H463" s="330" t="s">
        <v>60</v>
      </c>
      <c r="I463" s="331" t="s">
        <v>1081</v>
      </c>
      <c r="J463" s="329">
        <v>44830</v>
      </c>
      <c r="K463" s="333" t="s">
        <v>491</v>
      </c>
      <c r="L463" s="334" t="s">
        <v>60</v>
      </c>
      <c r="M463" s="335" t="s">
        <v>9295</v>
      </c>
      <c r="N463" s="335" t="s">
        <v>9296</v>
      </c>
      <c r="O463" s="335" t="s">
        <v>60</v>
      </c>
      <c r="P463" s="336">
        <v>75.5</v>
      </c>
      <c r="Q463" s="331" t="s">
        <v>9297</v>
      </c>
      <c r="R463" s="339" t="s">
        <v>9298</v>
      </c>
      <c r="S463" s="333" t="s">
        <v>9049</v>
      </c>
      <c r="T463" s="331" t="s">
        <v>6915</v>
      </c>
      <c r="U463" s="331" t="s">
        <v>492</v>
      </c>
      <c r="V463" s="335" t="s">
        <v>9299</v>
      </c>
      <c r="W463" s="333" t="s">
        <v>9300</v>
      </c>
      <c r="X463" s="330" t="s">
        <v>60</v>
      </c>
      <c r="Y463" s="335" t="s">
        <v>60</v>
      </c>
      <c r="Z463" s="333" t="s">
        <v>60</v>
      </c>
      <c r="AA463" s="330" t="s">
        <v>60</v>
      </c>
      <c r="AB463" s="341" t="s">
        <v>60</v>
      </c>
      <c r="AC463" s="332">
        <v>16.37</v>
      </c>
      <c r="AD463" s="332">
        <v>13.76</v>
      </c>
      <c r="AE463" s="341" t="s">
        <v>60</v>
      </c>
      <c r="AF463" s="332">
        <v>5.26</v>
      </c>
      <c r="AG463" s="332">
        <v>75.680000000000007</v>
      </c>
      <c r="AH463" s="332">
        <v>69.47</v>
      </c>
      <c r="AI463" s="336">
        <v>16.600000000000001</v>
      </c>
      <c r="AJ463" s="336">
        <v>-26.4</v>
      </c>
      <c r="AK463" s="336">
        <v>28.9</v>
      </c>
      <c r="AL463" s="331" t="s">
        <v>8328</v>
      </c>
      <c r="AM463" s="331" t="s">
        <v>8329</v>
      </c>
      <c r="AN463" s="332">
        <v>45.59</v>
      </c>
      <c r="AO463" s="332">
        <v>46.72</v>
      </c>
      <c r="AP463" s="332">
        <v>48.32</v>
      </c>
    </row>
    <row r="464" spans="1:42" ht="213.75">
      <c r="A464" s="329">
        <v>44783</v>
      </c>
      <c r="B464" s="330" t="s">
        <v>13506</v>
      </c>
      <c r="C464" s="330" t="s">
        <v>13507</v>
      </c>
      <c r="D464" s="331" t="s">
        <v>61</v>
      </c>
      <c r="E464" s="331" t="s">
        <v>67</v>
      </c>
      <c r="F464" s="332">
        <v>590.02</v>
      </c>
      <c r="G464" s="330" t="s">
        <v>4118</v>
      </c>
      <c r="H464" s="330" t="s">
        <v>4119</v>
      </c>
      <c r="I464" s="331" t="s">
        <v>4120</v>
      </c>
      <c r="J464" s="329">
        <v>44783</v>
      </c>
      <c r="K464" s="333" t="s">
        <v>491</v>
      </c>
      <c r="L464" s="329">
        <v>44830</v>
      </c>
      <c r="M464" s="335" t="s">
        <v>13508</v>
      </c>
      <c r="N464" s="335" t="s">
        <v>13509</v>
      </c>
      <c r="O464" s="335" t="s">
        <v>13510</v>
      </c>
      <c r="P464" s="336">
        <v>384.2</v>
      </c>
      <c r="Q464" s="331" t="s">
        <v>9584</v>
      </c>
      <c r="R464" s="339" t="s">
        <v>13511</v>
      </c>
      <c r="S464" s="333" t="s">
        <v>8539</v>
      </c>
      <c r="T464" s="331" t="s">
        <v>6917</v>
      </c>
      <c r="U464" s="331" t="s">
        <v>11848</v>
      </c>
      <c r="V464" s="335" t="s">
        <v>13512</v>
      </c>
      <c r="W464" s="333" t="s">
        <v>8541</v>
      </c>
      <c r="X464" s="330" t="s">
        <v>60</v>
      </c>
      <c r="Y464" s="335" t="s">
        <v>13513</v>
      </c>
      <c r="Z464" s="333" t="s">
        <v>13514</v>
      </c>
      <c r="AA464" s="340">
        <v>111.3</v>
      </c>
      <c r="AB464" s="332">
        <v>7.95</v>
      </c>
      <c r="AC464" s="332">
        <v>1.24</v>
      </c>
      <c r="AD464" s="332">
        <v>5.01</v>
      </c>
      <c r="AE464" s="332">
        <v>5.44</v>
      </c>
      <c r="AF464" s="338">
        <v>0.52400000000000002</v>
      </c>
      <c r="AG464" s="332">
        <v>388.49</v>
      </c>
      <c r="AH464" s="332">
        <v>403.25</v>
      </c>
      <c r="AI464" s="336">
        <v>778.9</v>
      </c>
      <c r="AJ464" s="336">
        <v>49</v>
      </c>
      <c r="AK464" s="336">
        <v>859.9</v>
      </c>
      <c r="AL464" s="331" t="s">
        <v>8328</v>
      </c>
      <c r="AM464" s="331" t="s">
        <v>8329</v>
      </c>
      <c r="AN464" s="332">
        <v>45.59</v>
      </c>
      <c r="AO464" s="332">
        <v>46.65</v>
      </c>
      <c r="AP464" s="332">
        <v>60.64</v>
      </c>
    </row>
    <row r="465" spans="1:42" ht="409.5">
      <c r="A465" s="329">
        <v>44544</v>
      </c>
      <c r="B465" s="330" t="s">
        <v>4121</v>
      </c>
      <c r="C465" s="330" t="s">
        <v>60</v>
      </c>
      <c r="D465" s="331" t="s">
        <v>61</v>
      </c>
      <c r="E465" s="331" t="s">
        <v>67</v>
      </c>
      <c r="F465" s="332">
        <v>7716.74</v>
      </c>
      <c r="G465" s="330" t="s">
        <v>4122</v>
      </c>
      <c r="H465" s="330" t="s">
        <v>4123</v>
      </c>
      <c r="I465" s="331" t="s">
        <v>4124</v>
      </c>
      <c r="J465" s="329">
        <v>44544</v>
      </c>
      <c r="K465" s="333" t="s">
        <v>491</v>
      </c>
      <c r="L465" s="329">
        <v>44846</v>
      </c>
      <c r="M465" s="335" t="s">
        <v>13515</v>
      </c>
      <c r="N465" s="335" t="s">
        <v>13516</v>
      </c>
      <c r="O465" s="335" t="s">
        <v>13517</v>
      </c>
      <c r="P465" s="341" t="s">
        <v>60</v>
      </c>
      <c r="Q465" s="331" t="s">
        <v>9031</v>
      </c>
      <c r="R465" s="339" t="s">
        <v>13518</v>
      </c>
      <c r="S465" s="333" t="s">
        <v>9592</v>
      </c>
      <c r="T465" s="331" t="s">
        <v>6921</v>
      </c>
      <c r="U465" s="331" t="s">
        <v>11848</v>
      </c>
      <c r="V465" s="335" t="s">
        <v>13519</v>
      </c>
      <c r="W465" s="333" t="s">
        <v>13520</v>
      </c>
      <c r="X465" s="340">
        <v>16581.2</v>
      </c>
      <c r="Y465" s="335" t="s">
        <v>13521</v>
      </c>
      <c r="Z465" s="339" t="s">
        <v>13522</v>
      </c>
      <c r="AA465" s="330" t="s">
        <v>13523</v>
      </c>
      <c r="AB465" s="332">
        <v>56.59</v>
      </c>
      <c r="AC465" s="332">
        <v>2.81</v>
      </c>
      <c r="AD465" s="332">
        <v>19.899999999999999</v>
      </c>
      <c r="AE465" s="332">
        <v>30.12</v>
      </c>
      <c r="AF465" s="332">
        <v>3.74</v>
      </c>
      <c r="AG465" s="332">
        <v>7560.74</v>
      </c>
      <c r="AH465" s="332">
        <v>6677.37</v>
      </c>
      <c r="AI465" s="336">
        <v>2094</v>
      </c>
      <c r="AJ465" s="336">
        <v>65</v>
      </c>
      <c r="AK465" s="336">
        <v>4410</v>
      </c>
      <c r="AL465" s="331" t="s">
        <v>8328</v>
      </c>
      <c r="AM465" s="331" t="s">
        <v>8329</v>
      </c>
      <c r="AN465" s="332">
        <v>45.57</v>
      </c>
      <c r="AO465" s="332">
        <v>43.39</v>
      </c>
      <c r="AP465" s="332">
        <v>34.07</v>
      </c>
    </row>
    <row r="466" spans="1:42" ht="303.75">
      <c r="A466" s="329">
        <v>44054</v>
      </c>
      <c r="B466" s="330" t="s">
        <v>4125</v>
      </c>
      <c r="C466" s="330" t="s">
        <v>60</v>
      </c>
      <c r="D466" s="331" t="s">
        <v>61</v>
      </c>
      <c r="E466" s="331" t="s">
        <v>67</v>
      </c>
      <c r="F466" s="332">
        <v>1357.52</v>
      </c>
      <c r="G466" s="330" t="s">
        <v>4126</v>
      </c>
      <c r="H466" s="330" t="s">
        <v>60</v>
      </c>
      <c r="I466" s="331" t="s">
        <v>4127</v>
      </c>
      <c r="J466" s="329">
        <v>44054</v>
      </c>
      <c r="K466" s="333" t="s">
        <v>491</v>
      </c>
      <c r="L466" s="329">
        <v>44378</v>
      </c>
      <c r="M466" s="335" t="s">
        <v>13524</v>
      </c>
      <c r="N466" s="335" t="s">
        <v>60</v>
      </c>
      <c r="O466" s="335" t="s">
        <v>60</v>
      </c>
      <c r="P466" s="341" t="s">
        <v>60</v>
      </c>
      <c r="Q466" s="331" t="s">
        <v>8469</v>
      </c>
      <c r="R466" s="339" t="s">
        <v>13525</v>
      </c>
      <c r="S466" s="333" t="s">
        <v>13526</v>
      </c>
      <c r="T466" s="331" t="s">
        <v>6919</v>
      </c>
      <c r="U466" s="331" t="s">
        <v>11848</v>
      </c>
      <c r="V466" s="335" t="s">
        <v>60</v>
      </c>
      <c r="W466" s="333" t="s">
        <v>8855</v>
      </c>
      <c r="X466" s="330" t="s">
        <v>60</v>
      </c>
      <c r="Y466" s="335" t="s">
        <v>60</v>
      </c>
      <c r="Z466" s="333" t="s">
        <v>60</v>
      </c>
      <c r="AA466" s="330" t="s">
        <v>60</v>
      </c>
      <c r="AB466" s="341" t="s">
        <v>60</v>
      </c>
      <c r="AC466" s="332">
        <v>4.0599999999999996</v>
      </c>
      <c r="AD466" s="332">
        <v>95.88</v>
      </c>
      <c r="AE466" s="332">
        <v>191.19</v>
      </c>
      <c r="AF466" s="332">
        <v>7.54</v>
      </c>
      <c r="AG466" s="332">
        <v>1216.1199999999999</v>
      </c>
      <c r="AH466" s="332">
        <v>1276.56</v>
      </c>
      <c r="AI466" s="341" t="s">
        <v>60</v>
      </c>
      <c r="AJ466" s="341" t="s">
        <v>60</v>
      </c>
      <c r="AK466" s="341" t="s">
        <v>60</v>
      </c>
      <c r="AL466" s="331" t="s">
        <v>8328</v>
      </c>
      <c r="AM466" s="331" t="s">
        <v>8329</v>
      </c>
      <c r="AN466" s="332">
        <v>45.3</v>
      </c>
      <c r="AO466" s="332">
        <v>49.53</v>
      </c>
      <c r="AP466" s="332">
        <v>42.42</v>
      </c>
    </row>
    <row r="467" spans="1:42" ht="409.5">
      <c r="A467" s="329">
        <v>44579</v>
      </c>
      <c r="B467" s="330" t="s">
        <v>1087</v>
      </c>
      <c r="C467" s="330" t="s">
        <v>1088</v>
      </c>
      <c r="D467" s="331" t="s">
        <v>61</v>
      </c>
      <c r="E467" s="331" t="s">
        <v>77</v>
      </c>
      <c r="F467" s="332">
        <v>79590.14</v>
      </c>
      <c r="G467" s="330" t="s">
        <v>1089</v>
      </c>
      <c r="H467" s="330" t="s">
        <v>1090</v>
      </c>
      <c r="I467" s="331" t="s">
        <v>1091</v>
      </c>
      <c r="J467" s="329">
        <v>44579</v>
      </c>
      <c r="K467" s="333" t="s">
        <v>491</v>
      </c>
      <c r="L467" s="334" t="s">
        <v>60</v>
      </c>
      <c r="M467" s="335" t="s">
        <v>9397</v>
      </c>
      <c r="N467" s="335" t="s">
        <v>9398</v>
      </c>
      <c r="O467" s="335" t="s">
        <v>9399</v>
      </c>
      <c r="P467" s="336">
        <v>58477.8</v>
      </c>
      <c r="Q467" s="331" t="s">
        <v>9297</v>
      </c>
      <c r="R467" s="339" t="s">
        <v>9400</v>
      </c>
      <c r="S467" s="333" t="s">
        <v>9401</v>
      </c>
      <c r="T467" s="331" t="s">
        <v>6921</v>
      </c>
      <c r="U467" s="331" t="s">
        <v>492</v>
      </c>
      <c r="V467" s="335" t="s">
        <v>9402</v>
      </c>
      <c r="W467" s="339" t="s">
        <v>9403</v>
      </c>
      <c r="X467" s="340">
        <v>1802193.4</v>
      </c>
      <c r="Y467" s="335" t="s">
        <v>9404</v>
      </c>
      <c r="Z467" s="339" t="s">
        <v>9405</v>
      </c>
      <c r="AA467" s="330" t="s">
        <v>9406</v>
      </c>
      <c r="AB467" s="332">
        <v>27.91</v>
      </c>
      <c r="AC467" s="332">
        <v>4.28</v>
      </c>
      <c r="AD467" s="332">
        <v>19.440000000000001</v>
      </c>
      <c r="AE467" s="332">
        <v>20.68</v>
      </c>
      <c r="AF467" s="332">
        <v>7.84</v>
      </c>
      <c r="AG467" s="332">
        <v>68987.14</v>
      </c>
      <c r="AH467" s="332">
        <v>75330.75</v>
      </c>
      <c r="AI467" s="336">
        <v>7357</v>
      </c>
      <c r="AJ467" s="336">
        <v>1674</v>
      </c>
      <c r="AK467" s="336">
        <v>25056</v>
      </c>
      <c r="AL467" s="331" t="s">
        <v>8328</v>
      </c>
      <c r="AM467" s="331" t="s">
        <v>8329</v>
      </c>
      <c r="AN467" s="332">
        <v>45.28</v>
      </c>
      <c r="AO467" s="332">
        <v>44.27</v>
      </c>
      <c r="AP467" s="332">
        <v>54.82</v>
      </c>
    </row>
    <row r="468" spans="1:42" ht="157.5">
      <c r="A468" s="329">
        <v>44550</v>
      </c>
      <c r="B468" s="330" t="s">
        <v>4128</v>
      </c>
      <c r="C468" s="330" t="s">
        <v>60</v>
      </c>
      <c r="D468" s="331" t="s">
        <v>61</v>
      </c>
      <c r="E468" s="331" t="s">
        <v>67</v>
      </c>
      <c r="F468" s="332">
        <v>64.760000000000005</v>
      </c>
      <c r="G468" s="330" t="s">
        <v>4129</v>
      </c>
      <c r="H468" s="330" t="s">
        <v>4130</v>
      </c>
      <c r="I468" s="331" t="s">
        <v>4131</v>
      </c>
      <c r="J468" s="329">
        <v>44550</v>
      </c>
      <c r="K468" s="333" t="s">
        <v>491</v>
      </c>
      <c r="L468" s="329">
        <v>44622</v>
      </c>
      <c r="M468" s="335" t="s">
        <v>13527</v>
      </c>
      <c r="N468" s="335" t="s">
        <v>60</v>
      </c>
      <c r="O468" s="335" t="s">
        <v>60</v>
      </c>
      <c r="P468" s="341" t="s">
        <v>60</v>
      </c>
      <c r="Q468" s="331" t="s">
        <v>8331</v>
      </c>
      <c r="R468" s="333" t="s">
        <v>12745</v>
      </c>
      <c r="S468" s="333" t="s">
        <v>8790</v>
      </c>
      <c r="T468" s="331" t="s">
        <v>6921</v>
      </c>
      <c r="U468" s="331" t="s">
        <v>11848</v>
      </c>
      <c r="V468" s="335" t="s">
        <v>13528</v>
      </c>
      <c r="W468" s="333" t="s">
        <v>10875</v>
      </c>
      <c r="X468" s="340">
        <v>298</v>
      </c>
      <c r="Y468" s="335" t="s">
        <v>13529</v>
      </c>
      <c r="Z468" s="333" t="s">
        <v>10077</v>
      </c>
      <c r="AA468" s="344">
        <v>1.23</v>
      </c>
      <c r="AB468" s="332">
        <v>20.3</v>
      </c>
      <c r="AC468" s="332">
        <v>2.95</v>
      </c>
      <c r="AD468" s="332">
        <v>7.69</v>
      </c>
      <c r="AE468" s="332">
        <v>8.3699999999999992</v>
      </c>
      <c r="AF468" s="332">
        <v>3.43</v>
      </c>
      <c r="AG468" s="332">
        <v>59.66</v>
      </c>
      <c r="AH468" s="332">
        <v>64.69</v>
      </c>
      <c r="AI468" s="341" t="s">
        <v>60</v>
      </c>
      <c r="AJ468" s="341" t="s">
        <v>60</v>
      </c>
      <c r="AK468" s="341" t="s">
        <v>60</v>
      </c>
      <c r="AL468" s="331" t="s">
        <v>8328</v>
      </c>
      <c r="AM468" s="331" t="s">
        <v>8329</v>
      </c>
      <c r="AN468" s="332">
        <v>45.25</v>
      </c>
      <c r="AO468" s="332">
        <v>34.24</v>
      </c>
      <c r="AP468" s="332">
        <v>23.06</v>
      </c>
    </row>
    <row r="469" spans="1:42" ht="303.75">
      <c r="A469" s="329">
        <v>44747</v>
      </c>
      <c r="B469" s="330" t="s">
        <v>4132</v>
      </c>
      <c r="C469" s="330" t="s">
        <v>60</v>
      </c>
      <c r="D469" s="331" t="s">
        <v>61</v>
      </c>
      <c r="E469" s="331" t="s">
        <v>67</v>
      </c>
      <c r="F469" s="332">
        <v>66.53</v>
      </c>
      <c r="G469" s="330" t="s">
        <v>4133</v>
      </c>
      <c r="H469" s="330" t="s">
        <v>4134</v>
      </c>
      <c r="I469" s="331" t="s">
        <v>4135</v>
      </c>
      <c r="J469" s="329">
        <v>44747</v>
      </c>
      <c r="K469" s="333" t="s">
        <v>491</v>
      </c>
      <c r="L469" s="329">
        <v>44820</v>
      </c>
      <c r="M469" s="335" t="s">
        <v>13530</v>
      </c>
      <c r="N469" s="335" t="s">
        <v>60</v>
      </c>
      <c r="O469" s="335" t="s">
        <v>60</v>
      </c>
      <c r="P469" s="341" t="s">
        <v>60</v>
      </c>
      <c r="Q469" s="331" t="s">
        <v>8547</v>
      </c>
      <c r="R469" s="333" t="s">
        <v>8548</v>
      </c>
      <c r="S469" s="333" t="s">
        <v>12662</v>
      </c>
      <c r="T469" s="331" t="s">
        <v>6921</v>
      </c>
      <c r="U469" s="331" t="s">
        <v>11848</v>
      </c>
      <c r="V469" s="335" t="s">
        <v>13531</v>
      </c>
      <c r="W469" s="333" t="s">
        <v>10074</v>
      </c>
      <c r="X469" s="340">
        <v>80.7</v>
      </c>
      <c r="Y469" s="335" t="s">
        <v>13532</v>
      </c>
      <c r="Z469" s="333" t="s">
        <v>13533</v>
      </c>
      <c r="AA469" s="340">
        <v>464.5</v>
      </c>
      <c r="AB469" s="341" t="s">
        <v>60</v>
      </c>
      <c r="AC469" s="338">
        <v>0.91200000000000003</v>
      </c>
      <c r="AD469" s="341" t="s">
        <v>60</v>
      </c>
      <c r="AE469" s="341" t="s">
        <v>60</v>
      </c>
      <c r="AF469" s="341" t="s">
        <v>60</v>
      </c>
      <c r="AG469" s="332">
        <v>-10.58</v>
      </c>
      <c r="AH469" s="332">
        <v>67.62</v>
      </c>
      <c r="AI469" s="342">
        <v>0</v>
      </c>
      <c r="AJ469" s="336">
        <v>-24.2</v>
      </c>
      <c r="AK469" s="336">
        <v>88</v>
      </c>
      <c r="AL469" s="331" t="s">
        <v>8328</v>
      </c>
      <c r="AM469" s="331" t="s">
        <v>8329</v>
      </c>
      <c r="AN469" s="332">
        <v>45.22</v>
      </c>
      <c r="AO469" s="332">
        <v>48.75</v>
      </c>
      <c r="AP469" s="332">
        <v>58.29</v>
      </c>
    </row>
    <row r="470" spans="1:42" ht="292.5">
      <c r="A470" s="329">
        <v>44553</v>
      </c>
      <c r="B470" s="330" t="s">
        <v>4136</v>
      </c>
      <c r="C470" s="330" t="s">
        <v>60</v>
      </c>
      <c r="D470" s="331" t="s">
        <v>61</v>
      </c>
      <c r="E470" s="331" t="s">
        <v>67</v>
      </c>
      <c r="F470" s="332">
        <v>11</v>
      </c>
      <c r="G470" s="330" t="s">
        <v>4137</v>
      </c>
      <c r="H470" s="330" t="s">
        <v>60</v>
      </c>
      <c r="I470" s="331" t="s">
        <v>4138</v>
      </c>
      <c r="J470" s="329">
        <v>44553</v>
      </c>
      <c r="K470" s="333" t="s">
        <v>491</v>
      </c>
      <c r="L470" s="329">
        <v>44553</v>
      </c>
      <c r="M470" s="335" t="s">
        <v>13534</v>
      </c>
      <c r="N470" s="335" t="s">
        <v>13535</v>
      </c>
      <c r="O470" s="335" t="s">
        <v>60</v>
      </c>
      <c r="P470" s="341" t="s">
        <v>60</v>
      </c>
      <c r="Q470" s="331" t="s">
        <v>9327</v>
      </c>
      <c r="R470" s="333" t="s">
        <v>13536</v>
      </c>
      <c r="S470" s="333" t="s">
        <v>8402</v>
      </c>
      <c r="T470" s="331" t="s">
        <v>6915</v>
      </c>
      <c r="U470" s="331" t="s">
        <v>11848</v>
      </c>
      <c r="V470" s="335" t="s">
        <v>13537</v>
      </c>
      <c r="W470" s="333" t="s">
        <v>10904</v>
      </c>
      <c r="X470" s="340">
        <v>25408.3</v>
      </c>
      <c r="Y470" s="335" t="s">
        <v>60</v>
      </c>
      <c r="Z470" s="333" t="s">
        <v>60</v>
      </c>
      <c r="AA470" s="330" t="s">
        <v>60</v>
      </c>
      <c r="AB470" s="332">
        <v>9.74</v>
      </c>
      <c r="AC470" s="332">
        <v>2.2400000000000002</v>
      </c>
      <c r="AD470" s="332">
        <v>8.2200000000000006</v>
      </c>
      <c r="AE470" s="332">
        <v>9.77</v>
      </c>
      <c r="AF470" s="338">
        <v>0.94199999999999995</v>
      </c>
      <c r="AG470" s="332">
        <v>12.34</v>
      </c>
      <c r="AH470" s="332">
        <v>9.41</v>
      </c>
      <c r="AI470" s="336">
        <v>12.8</v>
      </c>
      <c r="AJ470" s="338">
        <v>-0.122</v>
      </c>
      <c r="AK470" s="332">
        <v>9.4700000000000006</v>
      </c>
      <c r="AL470" s="331" t="s">
        <v>8328</v>
      </c>
      <c r="AM470" s="331" t="s">
        <v>8329</v>
      </c>
      <c r="AN470" s="332">
        <v>45.12</v>
      </c>
      <c r="AO470" s="332">
        <v>41.69</v>
      </c>
      <c r="AP470" s="332">
        <v>19.73</v>
      </c>
    </row>
    <row r="471" spans="1:42" ht="315">
      <c r="A471" s="329">
        <v>44537</v>
      </c>
      <c r="B471" s="330" t="s">
        <v>1092</v>
      </c>
      <c r="C471" s="330" t="s">
        <v>1093</v>
      </c>
      <c r="D471" s="331" t="s">
        <v>61</v>
      </c>
      <c r="E471" s="331" t="s">
        <v>77</v>
      </c>
      <c r="F471" s="332">
        <v>112.84</v>
      </c>
      <c r="G471" s="330" t="s">
        <v>1094</v>
      </c>
      <c r="H471" s="330" t="s">
        <v>60</v>
      </c>
      <c r="I471" s="331" t="s">
        <v>1095</v>
      </c>
      <c r="J471" s="329">
        <v>44537</v>
      </c>
      <c r="K471" s="333" t="s">
        <v>491</v>
      </c>
      <c r="L471" s="334" t="s">
        <v>60</v>
      </c>
      <c r="M471" s="335" t="s">
        <v>9471</v>
      </c>
      <c r="N471" s="335" t="s">
        <v>9472</v>
      </c>
      <c r="O471" s="335" t="s">
        <v>9473</v>
      </c>
      <c r="P471" s="336">
        <v>44.9</v>
      </c>
      <c r="Q471" s="331" t="s">
        <v>9474</v>
      </c>
      <c r="R471" s="339" t="s">
        <v>9475</v>
      </c>
      <c r="S471" s="333" t="s">
        <v>9476</v>
      </c>
      <c r="T471" s="331" t="s">
        <v>6921</v>
      </c>
      <c r="U471" s="331" t="s">
        <v>492</v>
      </c>
      <c r="V471" s="335" t="s">
        <v>9477</v>
      </c>
      <c r="W471" s="333" t="s">
        <v>8971</v>
      </c>
      <c r="X471" s="330" t="s">
        <v>60</v>
      </c>
      <c r="Y471" s="335" t="s">
        <v>60</v>
      </c>
      <c r="Z471" s="333" t="s">
        <v>60</v>
      </c>
      <c r="AA471" s="330" t="s">
        <v>60</v>
      </c>
      <c r="AB471" s="341" t="s">
        <v>60</v>
      </c>
      <c r="AC471" s="338">
        <v>0.90900000000000003</v>
      </c>
      <c r="AD471" s="341" t="s">
        <v>60</v>
      </c>
      <c r="AE471" s="341" t="s">
        <v>60</v>
      </c>
      <c r="AF471" s="338">
        <v>0.30599999999999999</v>
      </c>
      <c r="AG471" s="332">
        <v>122.96</v>
      </c>
      <c r="AH471" s="332">
        <v>68.13</v>
      </c>
      <c r="AI471" s="336">
        <v>436.7</v>
      </c>
      <c r="AJ471" s="338">
        <v>0.70899999999999996</v>
      </c>
      <c r="AK471" s="336">
        <v>202.5</v>
      </c>
      <c r="AL471" s="331" t="s">
        <v>8328</v>
      </c>
      <c r="AM471" s="331" t="s">
        <v>8329</v>
      </c>
      <c r="AN471" s="332">
        <v>45.07</v>
      </c>
      <c r="AO471" s="332">
        <v>41.51</v>
      </c>
      <c r="AP471" s="332">
        <v>23.76</v>
      </c>
    </row>
    <row r="472" spans="1:42" ht="409.5">
      <c r="A472" s="329">
        <v>44123</v>
      </c>
      <c r="B472" s="330" t="s">
        <v>4139</v>
      </c>
      <c r="C472" s="330" t="s">
        <v>60</v>
      </c>
      <c r="D472" s="331" t="s">
        <v>61</v>
      </c>
      <c r="E472" s="331" t="s">
        <v>67</v>
      </c>
      <c r="F472" s="332">
        <v>571.63</v>
      </c>
      <c r="G472" s="330" t="s">
        <v>4140</v>
      </c>
      <c r="H472" s="330" t="s">
        <v>4141</v>
      </c>
      <c r="I472" s="331" t="s">
        <v>4142</v>
      </c>
      <c r="J472" s="329">
        <v>44123</v>
      </c>
      <c r="K472" s="333" t="s">
        <v>491</v>
      </c>
      <c r="L472" s="329">
        <v>44166</v>
      </c>
      <c r="M472" s="335" t="s">
        <v>13538</v>
      </c>
      <c r="N472" s="335" t="s">
        <v>60</v>
      </c>
      <c r="O472" s="335" t="s">
        <v>60</v>
      </c>
      <c r="P472" s="341" t="s">
        <v>60</v>
      </c>
      <c r="Q472" s="331" t="s">
        <v>8547</v>
      </c>
      <c r="R472" s="333" t="s">
        <v>11975</v>
      </c>
      <c r="S472" s="333" t="s">
        <v>12936</v>
      </c>
      <c r="T472" s="331" t="s">
        <v>6921</v>
      </c>
      <c r="U472" s="331" t="s">
        <v>11848</v>
      </c>
      <c r="V472" s="335" t="s">
        <v>13539</v>
      </c>
      <c r="W472" s="333" t="s">
        <v>12491</v>
      </c>
      <c r="X472" s="340">
        <v>24</v>
      </c>
      <c r="Y472" s="335" t="s">
        <v>13540</v>
      </c>
      <c r="Z472" s="339" t="s">
        <v>13541</v>
      </c>
      <c r="AA472" s="330" t="s">
        <v>8665</v>
      </c>
      <c r="AB472" s="332">
        <v>37.520000000000003</v>
      </c>
      <c r="AC472" s="332">
        <v>4.8099999999999996</v>
      </c>
      <c r="AD472" s="332">
        <v>25.68</v>
      </c>
      <c r="AE472" s="332">
        <v>25.76</v>
      </c>
      <c r="AF472" s="332">
        <v>15.62</v>
      </c>
      <c r="AG472" s="332">
        <v>571.63</v>
      </c>
      <c r="AH472" s="332">
        <v>651.15</v>
      </c>
      <c r="AI472" s="341" t="s">
        <v>60</v>
      </c>
      <c r="AJ472" s="341" t="s">
        <v>60</v>
      </c>
      <c r="AK472" s="341" t="s">
        <v>60</v>
      </c>
      <c r="AL472" s="331" t="s">
        <v>8328</v>
      </c>
      <c r="AM472" s="331" t="s">
        <v>8329</v>
      </c>
      <c r="AN472" s="332">
        <v>45.03</v>
      </c>
      <c r="AO472" s="332">
        <v>42.74</v>
      </c>
      <c r="AP472" s="332">
        <v>55.84</v>
      </c>
    </row>
    <row r="473" spans="1:42" ht="409.5">
      <c r="A473" s="329">
        <v>44363</v>
      </c>
      <c r="B473" s="330" t="s">
        <v>4143</v>
      </c>
      <c r="C473" s="330" t="s">
        <v>60</v>
      </c>
      <c r="D473" s="331" t="s">
        <v>61</v>
      </c>
      <c r="E473" s="331" t="s">
        <v>67</v>
      </c>
      <c r="F473" s="332">
        <v>1663.25</v>
      </c>
      <c r="G473" s="330" t="s">
        <v>1890</v>
      </c>
      <c r="H473" s="330" t="s">
        <v>4144</v>
      </c>
      <c r="I473" s="331" t="s">
        <v>4145</v>
      </c>
      <c r="J473" s="329">
        <v>44363</v>
      </c>
      <c r="K473" s="333" t="s">
        <v>491</v>
      </c>
      <c r="L473" s="329">
        <v>44519</v>
      </c>
      <c r="M473" s="335" t="s">
        <v>13542</v>
      </c>
      <c r="N473" s="335" t="s">
        <v>60</v>
      </c>
      <c r="O473" s="335" t="s">
        <v>60</v>
      </c>
      <c r="P473" s="341" t="s">
        <v>60</v>
      </c>
      <c r="Q473" s="331" t="s">
        <v>9555</v>
      </c>
      <c r="R473" s="333" t="s">
        <v>13543</v>
      </c>
      <c r="S473" s="333" t="s">
        <v>13544</v>
      </c>
      <c r="T473" s="331" t="s">
        <v>6915</v>
      </c>
      <c r="U473" s="331" t="s">
        <v>11848</v>
      </c>
      <c r="V473" s="335" t="s">
        <v>13545</v>
      </c>
      <c r="W473" s="339" t="s">
        <v>13546</v>
      </c>
      <c r="X473" s="330" t="s">
        <v>60</v>
      </c>
      <c r="Y473" s="335" t="s">
        <v>13547</v>
      </c>
      <c r="Z473" s="339" t="s">
        <v>13548</v>
      </c>
      <c r="AA473" s="330" t="s">
        <v>60</v>
      </c>
      <c r="AB473" s="332">
        <v>209.21</v>
      </c>
      <c r="AC473" s="332">
        <v>5.0199999999999996</v>
      </c>
      <c r="AD473" s="332">
        <v>20.73</v>
      </c>
      <c r="AE473" s="332">
        <v>40.28</v>
      </c>
      <c r="AF473" s="332">
        <v>9.51</v>
      </c>
      <c r="AG473" s="332">
        <v>1543.09</v>
      </c>
      <c r="AH473" s="332">
        <v>1067.8699999999999</v>
      </c>
      <c r="AI473" s="341" t="s">
        <v>60</v>
      </c>
      <c r="AJ473" s="341" t="s">
        <v>60</v>
      </c>
      <c r="AK473" s="341" t="s">
        <v>60</v>
      </c>
      <c r="AL473" s="331" t="s">
        <v>8328</v>
      </c>
      <c r="AM473" s="331" t="s">
        <v>8329</v>
      </c>
      <c r="AN473" s="332">
        <v>44.97</v>
      </c>
      <c r="AO473" s="332">
        <v>49.04</v>
      </c>
      <c r="AP473" s="332">
        <v>44.97</v>
      </c>
    </row>
    <row r="474" spans="1:42" ht="409.5">
      <c r="A474" s="329">
        <v>44162</v>
      </c>
      <c r="B474" s="330" t="s">
        <v>4146</v>
      </c>
      <c r="C474" s="330" t="s">
        <v>60</v>
      </c>
      <c r="D474" s="331" t="s">
        <v>61</v>
      </c>
      <c r="E474" s="331" t="s">
        <v>67</v>
      </c>
      <c r="F474" s="332">
        <v>2388.83</v>
      </c>
      <c r="G474" s="330" t="s">
        <v>4147</v>
      </c>
      <c r="H474" s="330" t="s">
        <v>4148</v>
      </c>
      <c r="I474" s="331" t="s">
        <v>4149</v>
      </c>
      <c r="J474" s="329">
        <v>44162</v>
      </c>
      <c r="K474" s="333" t="s">
        <v>491</v>
      </c>
      <c r="L474" s="329">
        <v>44214</v>
      </c>
      <c r="M474" s="335" t="s">
        <v>13549</v>
      </c>
      <c r="N474" s="335" t="s">
        <v>60</v>
      </c>
      <c r="O474" s="335" t="s">
        <v>60</v>
      </c>
      <c r="P474" s="341" t="s">
        <v>60</v>
      </c>
      <c r="Q474" s="331" t="s">
        <v>8763</v>
      </c>
      <c r="R474" s="339" t="s">
        <v>13550</v>
      </c>
      <c r="S474" s="333" t="s">
        <v>8539</v>
      </c>
      <c r="T474" s="331" t="s">
        <v>6917</v>
      </c>
      <c r="U474" s="331" t="s">
        <v>11848</v>
      </c>
      <c r="V474" s="335" t="s">
        <v>13551</v>
      </c>
      <c r="W474" s="333" t="s">
        <v>8541</v>
      </c>
      <c r="X474" s="340">
        <v>18584.8</v>
      </c>
      <c r="Y474" s="335" t="s">
        <v>13552</v>
      </c>
      <c r="Z474" s="339" t="s">
        <v>13553</v>
      </c>
      <c r="AA474" s="330" t="s">
        <v>60</v>
      </c>
      <c r="AB474" s="341" t="s">
        <v>60</v>
      </c>
      <c r="AC474" s="332">
        <v>1.26</v>
      </c>
      <c r="AD474" s="332">
        <v>106.46</v>
      </c>
      <c r="AE474" s="341" t="s">
        <v>60</v>
      </c>
      <c r="AF474" s="332">
        <v>5.14</v>
      </c>
      <c r="AG474" s="332">
        <v>2564.89</v>
      </c>
      <c r="AH474" s="332">
        <v>1160.08</v>
      </c>
      <c r="AI474" s="336">
        <v>379.7</v>
      </c>
      <c r="AJ474" s="336">
        <v>-152.5</v>
      </c>
      <c r="AK474" s="336">
        <v>2970.3</v>
      </c>
      <c r="AL474" s="331" t="s">
        <v>8328</v>
      </c>
      <c r="AM474" s="331" t="s">
        <v>8329</v>
      </c>
      <c r="AN474" s="332">
        <v>44.93</v>
      </c>
      <c r="AO474" s="332">
        <v>42.86</v>
      </c>
      <c r="AP474" s="332">
        <v>55.88</v>
      </c>
    </row>
    <row r="475" spans="1:42" ht="292.5">
      <c r="A475" s="329">
        <v>44145</v>
      </c>
      <c r="B475" s="330" t="s">
        <v>4150</v>
      </c>
      <c r="C475" s="330" t="s">
        <v>60</v>
      </c>
      <c r="D475" s="331" t="s">
        <v>61</v>
      </c>
      <c r="E475" s="331" t="s">
        <v>67</v>
      </c>
      <c r="F475" s="332">
        <v>87.21</v>
      </c>
      <c r="G475" s="330" t="s">
        <v>3612</v>
      </c>
      <c r="H475" s="330" t="s">
        <v>60</v>
      </c>
      <c r="I475" s="331" t="s">
        <v>4151</v>
      </c>
      <c r="J475" s="329">
        <v>44145</v>
      </c>
      <c r="K475" s="333" t="s">
        <v>491</v>
      </c>
      <c r="L475" s="329">
        <v>44281</v>
      </c>
      <c r="M475" s="335" t="s">
        <v>13554</v>
      </c>
      <c r="N475" s="335" t="s">
        <v>60</v>
      </c>
      <c r="O475" s="335" t="s">
        <v>60</v>
      </c>
      <c r="P475" s="341" t="s">
        <v>60</v>
      </c>
      <c r="Q475" s="331" t="s">
        <v>8913</v>
      </c>
      <c r="R475" s="339" t="s">
        <v>13555</v>
      </c>
      <c r="S475" s="333" t="s">
        <v>8471</v>
      </c>
      <c r="T475" s="331" t="s">
        <v>6917</v>
      </c>
      <c r="U475" s="331" t="s">
        <v>11848</v>
      </c>
      <c r="V475" s="335" t="s">
        <v>12761</v>
      </c>
      <c r="W475" s="333" t="s">
        <v>8576</v>
      </c>
      <c r="X475" s="330" t="s">
        <v>60</v>
      </c>
      <c r="Y475" s="335" t="s">
        <v>60</v>
      </c>
      <c r="Z475" s="333" t="s">
        <v>60</v>
      </c>
      <c r="AA475" s="330" t="s">
        <v>60</v>
      </c>
      <c r="AB475" s="341" t="s">
        <v>60</v>
      </c>
      <c r="AC475" s="338">
        <v>0.92400000000000004</v>
      </c>
      <c r="AD475" s="332">
        <v>7.16</v>
      </c>
      <c r="AE475" s="332">
        <v>8.42</v>
      </c>
      <c r="AF475" s="338">
        <v>0.81399999999999995</v>
      </c>
      <c r="AG475" s="332">
        <v>75.86</v>
      </c>
      <c r="AH475" s="332">
        <v>67.23</v>
      </c>
      <c r="AI475" s="336">
        <v>92.8</v>
      </c>
      <c r="AJ475" s="332">
        <v>-5.18</v>
      </c>
      <c r="AK475" s="336">
        <v>104</v>
      </c>
      <c r="AL475" s="331" t="s">
        <v>8328</v>
      </c>
      <c r="AM475" s="331" t="s">
        <v>8329</v>
      </c>
      <c r="AN475" s="332">
        <v>44.93</v>
      </c>
      <c r="AO475" s="332">
        <v>44.93</v>
      </c>
      <c r="AP475" s="332">
        <v>38.89</v>
      </c>
    </row>
    <row r="476" spans="1:42" ht="409.5">
      <c r="A476" s="329">
        <v>44177</v>
      </c>
      <c r="B476" s="330" t="s">
        <v>2938</v>
      </c>
      <c r="C476" s="330" t="s">
        <v>60</v>
      </c>
      <c r="D476" s="331" t="s">
        <v>61</v>
      </c>
      <c r="E476" s="331" t="s">
        <v>67</v>
      </c>
      <c r="F476" s="332">
        <v>41067.83</v>
      </c>
      <c r="G476" s="330" t="s">
        <v>4152</v>
      </c>
      <c r="H476" s="330" t="s">
        <v>1198</v>
      </c>
      <c r="I476" s="331" t="s">
        <v>4153</v>
      </c>
      <c r="J476" s="329">
        <v>44177</v>
      </c>
      <c r="K476" s="333" t="s">
        <v>491</v>
      </c>
      <c r="L476" s="329">
        <v>44398</v>
      </c>
      <c r="M476" s="335" t="s">
        <v>11853</v>
      </c>
      <c r="N476" s="335" t="s">
        <v>60</v>
      </c>
      <c r="O476" s="335" t="s">
        <v>60</v>
      </c>
      <c r="P476" s="341" t="s">
        <v>60</v>
      </c>
      <c r="Q476" s="331" t="s">
        <v>8547</v>
      </c>
      <c r="R476" s="339" t="s">
        <v>13556</v>
      </c>
      <c r="S476" s="333" t="s">
        <v>8556</v>
      </c>
      <c r="T476" s="331" t="s">
        <v>6921</v>
      </c>
      <c r="U476" s="331" t="s">
        <v>11848</v>
      </c>
      <c r="V476" s="335" t="s">
        <v>13557</v>
      </c>
      <c r="W476" s="333" t="s">
        <v>13558</v>
      </c>
      <c r="X476" s="340">
        <v>205901.7</v>
      </c>
      <c r="Y476" s="335" t="s">
        <v>9595</v>
      </c>
      <c r="Z476" s="339" t="s">
        <v>9596</v>
      </c>
      <c r="AA476" s="330" t="s">
        <v>8665</v>
      </c>
      <c r="AB476" s="332">
        <v>42.05</v>
      </c>
      <c r="AC476" s="332">
        <v>3.63</v>
      </c>
      <c r="AD476" s="332">
        <v>13.23</v>
      </c>
      <c r="AE476" s="332">
        <v>14.77</v>
      </c>
      <c r="AF476" s="332">
        <v>7.01</v>
      </c>
      <c r="AG476" s="332">
        <v>41067.83</v>
      </c>
      <c r="AH476" s="332">
        <v>40226.800000000003</v>
      </c>
      <c r="AI476" s="336">
        <v>6261.6</v>
      </c>
      <c r="AJ476" s="336">
        <v>681.8</v>
      </c>
      <c r="AK476" s="336">
        <v>18103</v>
      </c>
      <c r="AL476" s="331" t="s">
        <v>8328</v>
      </c>
      <c r="AM476" s="331" t="s">
        <v>8329</v>
      </c>
      <c r="AN476" s="332">
        <v>44.89</v>
      </c>
      <c r="AO476" s="332">
        <v>45.45</v>
      </c>
      <c r="AP476" s="332">
        <v>39.56</v>
      </c>
    </row>
    <row r="477" spans="1:42" ht="315">
      <c r="A477" s="329">
        <v>44802</v>
      </c>
      <c r="B477" s="330" t="s">
        <v>4154</v>
      </c>
      <c r="C477" s="330" t="s">
        <v>60</v>
      </c>
      <c r="D477" s="331" t="s">
        <v>61</v>
      </c>
      <c r="E477" s="331" t="s">
        <v>67</v>
      </c>
      <c r="F477" s="332">
        <v>9.5299999999999994</v>
      </c>
      <c r="G477" s="330" t="s">
        <v>4155</v>
      </c>
      <c r="H477" s="330" t="s">
        <v>60</v>
      </c>
      <c r="I477" s="331" t="s">
        <v>4156</v>
      </c>
      <c r="J477" s="329">
        <v>44802</v>
      </c>
      <c r="K477" s="333" t="s">
        <v>491</v>
      </c>
      <c r="L477" s="329">
        <v>44875</v>
      </c>
      <c r="M477" s="335" t="s">
        <v>13559</v>
      </c>
      <c r="N477" s="335" t="s">
        <v>13560</v>
      </c>
      <c r="O477" s="335" t="s">
        <v>13561</v>
      </c>
      <c r="P477" s="341" t="s">
        <v>60</v>
      </c>
      <c r="Q477" s="331" t="s">
        <v>9345</v>
      </c>
      <c r="R477" s="339" t="s">
        <v>13562</v>
      </c>
      <c r="S477" s="333" t="s">
        <v>8800</v>
      </c>
      <c r="T477" s="331" t="s">
        <v>6921</v>
      </c>
      <c r="U477" s="331" t="s">
        <v>11848</v>
      </c>
      <c r="V477" s="335" t="s">
        <v>13563</v>
      </c>
      <c r="W477" s="333" t="s">
        <v>10077</v>
      </c>
      <c r="X477" s="330" t="s">
        <v>60</v>
      </c>
      <c r="Y477" s="335" t="s">
        <v>60</v>
      </c>
      <c r="Z477" s="333" t="s">
        <v>60</v>
      </c>
      <c r="AA477" s="330" t="s">
        <v>60</v>
      </c>
      <c r="AB477" s="341" t="s">
        <v>60</v>
      </c>
      <c r="AC477" s="332">
        <v>3.8</v>
      </c>
      <c r="AD477" s="341" t="s">
        <v>60</v>
      </c>
      <c r="AE477" s="341" t="s">
        <v>60</v>
      </c>
      <c r="AF477" s="338">
        <v>0.45500000000000002</v>
      </c>
      <c r="AG477" s="332">
        <v>5.26</v>
      </c>
      <c r="AH477" s="332">
        <v>9.36</v>
      </c>
      <c r="AI477" s="336">
        <v>11</v>
      </c>
      <c r="AJ477" s="332">
        <v>-2.25</v>
      </c>
      <c r="AK477" s="336">
        <v>12.4</v>
      </c>
      <c r="AL477" s="331" t="s">
        <v>8328</v>
      </c>
      <c r="AM477" s="331" t="s">
        <v>8329</v>
      </c>
      <c r="AN477" s="332">
        <v>44.74</v>
      </c>
      <c r="AO477" s="332">
        <v>22.22</v>
      </c>
      <c r="AP477" s="332">
        <v>10</v>
      </c>
    </row>
    <row r="478" spans="1:42" ht="78.75">
      <c r="A478" s="329">
        <v>44270</v>
      </c>
      <c r="B478" s="330" t="s">
        <v>4157</v>
      </c>
      <c r="C478" s="330" t="s">
        <v>60</v>
      </c>
      <c r="D478" s="331" t="s">
        <v>61</v>
      </c>
      <c r="E478" s="331" t="s">
        <v>77</v>
      </c>
      <c r="F478" s="332">
        <v>4.5199999999999996</v>
      </c>
      <c r="G478" s="330" t="s">
        <v>4158</v>
      </c>
      <c r="H478" s="330" t="s">
        <v>60</v>
      </c>
      <c r="I478" s="331" t="s">
        <v>4159</v>
      </c>
      <c r="J478" s="329">
        <v>44270</v>
      </c>
      <c r="K478" s="333" t="s">
        <v>491</v>
      </c>
      <c r="L478" s="334" t="s">
        <v>60</v>
      </c>
      <c r="M478" s="335" t="s">
        <v>13564</v>
      </c>
      <c r="N478" s="335" t="s">
        <v>60</v>
      </c>
      <c r="O478" s="335" t="s">
        <v>60</v>
      </c>
      <c r="P478" s="341" t="s">
        <v>60</v>
      </c>
      <c r="Q478" s="331" t="s">
        <v>8978</v>
      </c>
      <c r="R478" s="333" t="s">
        <v>13565</v>
      </c>
      <c r="S478" s="333" t="s">
        <v>10547</v>
      </c>
      <c r="T478" s="331" t="s">
        <v>6917</v>
      </c>
      <c r="U478" s="331" t="s">
        <v>11848</v>
      </c>
      <c r="V478" s="335" t="s">
        <v>13566</v>
      </c>
      <c r="W478" s="333" t="s">
        <v>10549</v>
      </c>
      <c r="X478" s="344">
        <v>1.58</v>
      </c>
      <c r="Y478" s="335" t="s">
        <v>60</v>
      </c>
      <c r="Z478" s="333" t="s">
        <v>60</v>
      </c>
      <c r="AA478" s="330" t="s">
        <v>60</v>
      </c>
      <c r="AB478" s="341" t="s">
        <v>60</v>
      </c>
      <c r="AC478" s="338">
        <v>0.4</v>
      </c>
      <c r="AD478" s="341" t="s">
        <v>60</v>
      </c>
      <c r="AE478" s="341" t="s">
        <v>60</v>
      </c>
      <c r="AF478" s="338">
        <v>0.746</v>
      </c>
      <c r="AG478" s="332">
        <v>4.79</v>
      </c>
      <c r="AH478" s="332">
        <v>1.71</v>
      </c>
      <c r="AI478" s="332">
        <v>1.6</v>
      </c>
      <c r="AJ478" s="332">
        <v>-1.1399999999999999</v>
      </c>
      <c r="AK478" s="336">
        <v>11.6</v>
      </c>
      <c r="AL478" s="331" t="s">
        <v>8328</v>
      </c>
      <c r="AM478" s="331" t="s">
        <v>8329</v>
      </c>
      <c r="AN478" s="332">
        <v>44.65</v>
      </c>
      <c r="AO478" s="332">
        <v>85.02</v>
      </c>
      <c r="AP478" s="332">
        <v>71.16</v>
      </c>
    </row>
    <row r="479" spans="1:42" ht="326.25">
      <c r="A479" s="329">
        <v>44071</v>
      </c>
      <c r="B479" s="330" t="s">
        <v>4160</v>
      </c>
      <c r="C479" s="330" t="s">
        <v>60</v>
      </c>
      <c r="D479" s="331" t="s">
        <v>61</v>
      </c>
      <c r="E479" s="331" t="s">
        <v>67</v>
      </c>
      <c r="F479" s="332">
        <v>31.36</v>
      </c>
      <c r="G479" s="330" t="s">
        <v>4161</v>
      </c>
      <c r="H479" s="330" t="s">
        <v>4162</v>
      </c>
      <c r="I479" s="331" t="s">
        <v>4163</v>
      </c>
      <c r="J479" s="329">
        <v>44071</v>
      </c>
      <c r="K479" s="333" t="s">
        <v>491</v>
      </c>
      <c r="L479" s="329">
        <v>44152</v>
      </c>
      <c r="M479" s="335" t="s">
        <v>13567</v>
      </c>
      <c r="N479" s="335" t="s">
        <v>60</v>
      </c>
      <c r="O479" s="335" t="s">
        <v>60</v>
      </c>
      <c r="P479" s="341" t="s">
        <v>60</v>
      </c>
      <c r="Q479" s="331" t="s">
        <v>8840</v>
      </c>
      <c r="R479" s="339" t="s">
        <v>13568</v>
      </c>
      <c r="S479" s="333" t="s">
        <v>8943</v>
      </c>
      <c r="T479" s="331" t="s">
        <v>6915</v>
      </c>
      <c r="U479" s="331" t="s">
        <v>11848</v>
      </c>
      <c r="V479" s="335" t="s">
        <v>13569</v>
      </c>
      <c r="W479" s="333" t="s">
        <v>13570</v>
      </c>
      <c r="X479" s="344">
        <v>5.92</v>
      </c>
      <c r="Y479" s="335" t="s">
        <v>13571</v>
      </c>
      <c r="Z479" s="339" t="s">
        <v>13572</v>
      </c>
      <c r="AA479" s="330" t="s">
        <v>13573</v>
      </c>
      <c r="AB479" s="341" t="s">
        <v>60</v>
      </c>
      <c r="AC479" s="332">
        <v>11.85</v>
      </c>
      <c r="AD479" s="341" t="s">
        <v>60</v>
      </c>
      <c r="AE479" s="341" t="s">
        <v>60</v>
      </c>
      <c r="AF479" s="332">
        <v>13.5</v>
      </c>
      <c r="AG479" s="332">
        <v>31.36</v>
      </c>
      <c r="AH479" s="332">
        <v>28.36</v>
      </c>
      <c r="AI479" s="332">
        <v>1.28</v>
      </c>
      <c r="AJ479" s="338">
        <v>0.61099999999999999</v>
      </c>
      <c r="AK479" s="332">
        <v>7.98</v>
      </c>
      <c r="AL479" s="331" t="s">
        <v>8328</v>
      </c>
      <c r="AM479" s="331" t="s">
        <v>8329</v>
      </c>
      <c r="AN479" s="332">
        <v>44.64</v>
      </c>
      <c r="AO479" s="332">
        <v>44.64</v>
      </c>
      <c r="AP479" s="332">
        <v>131.43</v>
      </c>
    </row>
    <row r="480" spans="1:42" ht="382.5">
      <c r="A480" s="329">
        <v>44404</v>
      </c>
      <c r="B480" s="330" t="s">
        <v>1096</v>
      </c>
      <c r="C480" s="330" t="s">
        <v>1097</v>
      </c>
      <c r="D480" s="331" t="s">
        <v>61</v>
      </c>
      <c r="E480" s="331" t="s">
        <v>77</v>
      </c>
      <c r="F480" s="332">
        <v>2.7</v>
      </c>
      <c r="G480" s="330" t="s">
        <v>1098</v>
      </c>
      <c r="H480" s="330" t="s">
        <v>60</v>
      </c>
      <c r="I480" s="331" t="s">
        <v>1099</v>
      </c>
      <c r="J480" s="329">
        <v>44404</v>
      </c>
      <c r="K480" s="333" t="s">
        <v>491</v>
      </c>
      <c r="L480" s="334" t="s">
        <v>60</v>
      </c>
      <c r="M480" s="335" t="s">
        <v>9301</v>
      </c>
      <c r="N480" s="335" t="s">
        <v>9302</v>
      </c>
      <c r="O480" s="335" t="s">
        <v>60</v>
      </c>
      <c r="P480" s="332">
        <v>3.17</v>
      </c>
      <c r="Q480" s="331" t="s">
        <v>9303</v>
      </c>
      <c r="R480" s="333" t="s">
        <v>9304</v>
      </c>
      <c r="S480" s="333" t="s">
        <v>8980</v>
      </c>
      <c r="T480" s="331" t="s">
        <v>6917</v>
      </c>
      <c r="U480" s="331" t="s">
        <v>492</v>
      </c>
      <c r="V480" s="335" t="s">
        <v>9305</v>
      </c>
      <c r="W480" s="333" t="s">
        <v>9183</v>
      </c>
      <c r="X480" s="340">
        <v>28.8</v>
      </c>
      <c r="Y480" s="335" t="s">
        <v>60</v>
      </c>
      <c r="Z480" s="333" t="s">
        <v>60</v>
      </c>
      <c r="AA480" s="330" t="s">
        <v>60</v>
      </c>
      <c r="AB480" s="341" t="s">
        <v>60</v>
      </c>
      <c r="AC480" s="338">
        <v>0.747</v>
      </c>
      <c r="AD480" s="332">
        <v>20.97</v>
      </c>
      <c r="AE480" s="332">
        <v>86.6</v>
      </c>
      <c r="AF480" s="338">
        <v>0.48199999999999998</v>
      </c>
      <c r="AG480" s="332">
        <v>2.37</v>
      </c>
      <c r="AH480" s="332">
        <v>2.0299999999999998</v>
      </c>
      <c r="AI480" s="332">
        <v>7.28</v>
      </c>
      <c r="AJ480" s="338">
        <v>-8.5000000000000006E-2</v>
      </c>
      <c r="AK480" s="332">
        <v>5.45</v>
      </c>
      <c r="AL480" s="331" t="s">
        <v>8328</v>
      </c>
      <c r="AM480" s="331" t="s">
        <v>8329</v>
      </c>
      <c r="AN480" s="332">
        <v>44.61</v>
      </c>
      <c r="AO480" s="332">
        <v>46.34</v>
      </c>
      <c r="AP480" s="332">
        <v>62.89</v>
      </c>
    </row>
    <row r="481" spans="1:42" ht="213.75">
      <c r="A481" s="329">
        <v>44232</v>
      </c>
      <c r="B481" s="330" t="s">
        <v>4164</v>
      </c>
      <c r="C481" s="330" t="s">
        <v>60</v>
      </c>
      <c r="D481" s="331" t="s">
        <v>61</v>
      </c>
      <c r="E481" s="331" t="s">
        <v>67</v>
      </c>
      <c r="F481" s="332">
        <v>121.77</v>
      </c>
      <c r="G481" s="330" t="s">
        <v>4165</v>
      </c>
      <c r="H481" s="330" t="s">
        <v>60</v>
      </c>
      <c r="I481" s="331" t="s">
        <v>4166</v>
      </c>
      <c r="J481" s="329">
        <v>44232</v>
      </c>
      <c r="K481" s="333" t="s">
        <v>491</v>
      </c>
      <c r="L481" s="329">
        <v>44278</v>
      </c>
      <c r="M481" s="335" t="s">
        <v>13574</v>
      </c>
      <c r="N481" s="335" t="s">
        <v>60</v>
      </c>
      <c r="O481" s="335" t="s">
        <v>60</v>
      </c>
      <c r="P481" s="341" t="s">
        <v>60</v>
      </c>
      <c r="Q481" s="331" t="s">
        <v>8748</v>
      </c>
      <c r="R481" s="333" t="s">
        <v>13575</v>
      </c>
      <c r="S481" s="333" t="s">
        <v>8539</v>
      </c>
      <c r="T481" s="331" t="s">
        <v>6917</v>
      </c>
      <c r="U481" s="331" t="s">
        <v>11848</v>
      </c>
      <c r="V481" s="335" t="s">
        <v>13576</v>
      </c>
      <c r="W481" s="333" t="s">
        <v>13577</v>
      </c>
      <c r="X481" s="330" t="s">
        <v>60</v>
      </c>
      <c r="Y481" s="335" t="s">
        <v>60</v>
      </c>
      <c r="Z481" s="333" t="s">
        <v>60</v>
      </c>
      <c r="AA481" s="330" t="s">
        <v>60</v>
      </c>
      <c r="AB481" s="332">
        <v>38.200000000000003</v>
      </c>
      <c r="AC481" s="332">
        <v>6.17</v>
      </c>
      <c r="AD481" s="332">
        <v>17.13</v>
      </c>
      <c r="AE481" s="332">
        <v>18.399999999999999</v>
      </c>
      <c r="AF481" s="332">
        <v>1.21</v>
      </c>
      <c r="AG481" s="332">
        <v>130.37</v>
      </c>
      <c r="AH481" s="332">
        <v>142.72</v>
      </c>
      <c r="AI481" s="341" t="s">
        <v>60</v>
      </c>
      <c r="AJ481" s="341" t="s">
        <v>60</v>
      </c>
      <c r="AK481" s="341" t="s">
        <v>60</v>
      </c>
      <c r="AL481" s="331" t="s">
        <v>8328</v>
      </c>
      <c r="AM481" s="331" t="s">
        <v>8329</v>
      </c>
      <c r="AN481" s="332">
        <v>44.58</v>
      </c>
      <c r="AO481" s="332">
        <v>37.14</v>
      </c>
      <c r="AP481" s="332">
        <v>51.13</v>
      </c>
    </row>
    <row r="482" spans="1:42" ht="258.75">
      <c r="A482" s="329">
        <v>44127</v>
      </c>
      <c r="B482" s="330" t="s">
        <v>4167</v>
      </c>
      <c r="C482" s="330" t="s">
        <v>60</v>
      </c>
      <c r="D482" s="331" t="s">
        <v>61</v>
      </c>
      <c r="E482" s="331" t="s">
        <v>67</v>
      </c>
      <c r="F482" s="332">
        <v>877.44</v>
      </c>
      <c r="G482" s="330" t="s">
        <v>4168</v>
      </c>
      <c r="H482" s="330" t="s">
        <v>4169</v>
      </c>
      <c r="I482" s="331" t="s">
        <v>4170</v>
      </c>
      <c r="J482" s="329">
        <v>44127</v>
      </c>
      <c r="K482" s="333" t="s">
        <v>491</v>
      </c>
      <c r="L482" s="329">
        <v>44228</v>
      </c>
      <c r="M482" s="335" t="s">
        <v>13578</v>
      </c>
      <c r="N482" s="335" t="s">
        <v>60</v>
      </c>
      <c r="O482" s="335" t="s">
        <v>60</v>
      </c>
      <c r="P482" s="341" t="s">
        <v>60</v>
      </c>
      <c r="Q482" s="331" t="s">
        <v>9803</v>
      </c>
      <c r="R482" s="337" t="s">
        <v>13579</v>
      </c>
      <c r="S482" s="333" t="s">
        <v>13580</v>
      </c>
      <c r="T482" s="331" t="s">
        <v>6915</v>
      </c>
      <c r="U482" s="331" t="s">
        <v>11848</v>
      </c>
      <c r="V482" s="335" t="s">
        <v>13581</v>
      </c>
      <c r="W482" s="333" t="s">
        <v>11908</v>
      </c>
      <c r="X482" s="330" t="s">
        <v>60</v>
      </c>
      <c r="Y482" s="335" t="s">
        <v>13582</v>
      </c>
      <c r="Z482" s="339" t="s">
        <v>13583</v>
      </c>
      <c r="AA482" s="330" t="s">
        <v>60</v>
      </c>
      <c r="AB482" s="341" t="s">
        <v>60</v>
      </c>
      <c r="AC482" s="341" t="s">
        <v>60</v>
      </c>
      <c r="AD482" s="341" t="s">
        <v>60</v>
      </c>
      <c r="AE482" s="341" t="s">
        <v>60</v>
      </c>
      <c r="AF482" s="341" t="s">
        <v>60</v>
      </c>
      <c r="AG482" s="332">
        <v>877.44</v>
      </c>
      <c r="AH482" s="332">
        <v>861.74</v>
      </c>
      <c r="AI482" s="341" t="s">
        <v>60</v>
      </c>
      <c r="AJ482" s="341" t="s">
        <v>60</v>
      </c>
      <c r="AK482" s="341" t="s">
        <v>60</v>
      </c>
      <c r="AL482" s="331" t="s">
        <v>8328</v>
      </c>
      <c r="AM482" s="331" t="s">
        <v>8329</v>
      </c>
      <c r="AN482" s="332">
        <v>44.58</v>
      </c>
      <c r="AO482" s="332">
        <v>61.07</v>
      </c>
      <c r="AP482" s="332">
        <v>70.45</v>
      </c>
    </row>
    <row r="483" spans="1:42" ht="78.75">
      <c r="A483" s="329">
        <v>44175</v>
      </c>
      <c r="B483" s="330" t="s">
        <v>1100</v>
      </c>
      <c r="C483" s="330" t="s">
        <v>1101</v>
      </c>
      <c r="D483" s="331" t="s">
        <v>61</v>
      </c>
      <c r="E483" s="331" t="s">
        <v>77</v>
      </c>
      <c r="F483" s="332">
        <v>21.52</v>
      </c>
      <c r="G483" s="330" t="s">
        <v>1102</v>
      </c>
      <c r="H483" s="330" t="s">
        <v>60</v>
      </c>
      <c r="I483" s="331" t="s">
        <v>1103</v>
      </c>
      <c r="J483" s="329">
        <v>44175</v>
      </c>
      <c r="K483" s="333" t="s">
        <v>491</v>
      </c>
      <c r="L483" s="334" t="s">
        <v>60</v>
      </c>
      <c r="M483" s="335" t="s">
        <v>9330</v>
      </c>
      <c r="N483" s="335" t="s">
        <v>9331</v>
      </c>
      <c r="O483" s="335" t="s">
        <v>9332</v>
      </c>
      <c r="P483" s="336">
        <v>24.1</v>
      </c>
      <c r="Q483" s="331" t="s">
        <v>8443</v>
      </c>
      <c r="R483" s="333" t="s">
        <v>9333</v>
      </c>
      <c r="S483" s="333" t="s">
        <v>9334</v>
      </c>
      <c r="T483" s="331" t="s">
        <v>6917</v>
      </c>
      <c r="U483" s="331" t="s">
        <v>492</v>
      </c>
      <c r="V483" s="335" t="s">
        <v>9335</v>
      </c>
      <c r="W483" s="333" t="s">
        <v>9336</v>
      </c>
      <c r="X483" s="330" t="s">
        <v>60</v>
      </c>
      <c r="Y483" s="335" t="s">
        <v>60</v>
      </c>
      <c r="Z483" s="333" t="s">
        <v>60</v>
      </c>
      <c r="AA483" s="330" t="s">
        <v>60</v>
      </c>
      <c r="AB483" s="332">
        <v>32.72</v>
      </c>
      <c r="AC483" s="332">
        <v>2.4500000000000002</v>
      </c>
      <c r="AD483" s="332">
        <v>10.95</v>
      </c>
      <c r="AE483" s="332">
        <v>13.33</v>
      </c>
      <c r="AF483" s="332">
        <v>1.46</v>
      </c>
      <c r="AG483" s="332">
        <v>21.52</v>
      </c>
      <c r="AH483" s="332">
        <v>47.13</v>
      </c>
      <c r="AI483" s="336">
        <v>10</v>
      </c>
      <c r="AJ483" s="332">
        <v>-2.4</v>
      </c>
      <c r="AK483" s="336">
        <v>37.700000000000003</v>
      </c>
      <c r="AL483" s="331" t="s">
        <v>8328</v>
      </c>
      <c r="AM483" s="331" t="s">
        <v>8329</v>
      </c>
      <c r="AN483" s="332">
        <v>44.51</v>
      </c>
      <c r="AO483" s="332">
        <v>45.63</v>
      </c>
      <c r="AP483" s="332">
        <v>85.19</v>
      </c>
    </row>
    <row r="484" spans="1:42" ht="348.75">
      <c r="A484" s="329">
        <v>44053</v>
      </c>
      <c r="B484" s="330" t="s">
        <v>4171</v>
      </c>
      <c r="C484" s="330" t="s">
        <v>60</v>
      </c>
      <c r="D484" s="331" t="s">
        <v>61</v>
      </c>
      <c r="E484" s="331" t="s">
        <v>67</v>
      </c>
      <c r="F484" s="332">
        <v>505.02</v>
      </c>
      <c r="G484" s="330" t="s">
        <v>4172</v>
      </c>
      <c r="H484" s="330" t="s">
        <v>60</v>
      </c>
      <c r="I484" s="331" t="s">
        <v>4173</v>
      </c>
      <c r="J484" s="329">
        <v>44053</v>
      </c>
      <c r="K484" s="333" t="s">
        <v>491</v>
      </c>
      <c r="L484" s="329">
        <v>44103</v>
      </c>
      <c r="M484" s="335" t="s">
        <v>13584</v>
      </c>
      <c r="N484" s="335" t="s">
        <v>60</v>
      </c>
      <c r="O484" s="335" t="s">
        <v>60</v>
      </c>
      <c r="P484" s="341" t="s">
        <v>60</v>
      </c>
      <c r="Q484" s="331" t="s">
        <v>8547</v>
      </c>
      <c r="R484" s="333" t="s">
        <v>12525</v>
      </c>
      <c r="S484" s="333" t="s">
        <v>9936</v>
      </c>
      <c r="T484" s="331" t="s">
        <v>6921</v>
      </c>
      <c r="U484" s="331" t="s">
        <v>11848</v>
      </c>
      <c r="V484" s="335" t="s">
        <v>13585</v>
      </c>
      <c r="W484" s="333" t="s">
        <v>13586</v>
      </c>
      <c r="X484" s="340">
        <v>1210.4000000000001</v>
      </c>
      <c r="Y484" s="335" t="s">
        <v>60</v>
      </c>
      <c r="Z484" s="333" t="s">
        <v>60</v>
      </c>
      <c r="AA484" s="330" t="s">
        <v>60</v>
      </c>
      <c r="AB484" s="341" t="s">
        <v>60</v>
      </c>
      <c r="AC484" s="332">
        <v>6.22</v>
      </c>
      <c r="AD484" s="341" t="s">
        <v>60</v>
      </c>
      <c r="AE484" s="341" t="s">
        <v>60</v>
      </c>
      <c r="AF484" s="332">
        <v>12.28</v>
      </c>
      <c r="AG484" s="332">
        <v>505.02</v>
      </c>
      <c r="AH484" s="332">
        <v>459.79</v>
      </c>
      <c r="AI484" s="341" t="s">
        <v>60</v>
      </c>
      <c r="AJ484" s="341" t="s">
        <v>60</v>
      </c>
      <c r="AK484" s="341" t="s">
        <v>60</v>
      </c>
      <c r="AL484" s="331" t="s">
        <v>8328</v>
      </c>
      <c r="AM484" s="331" t="s">
        <v>8329</v>
      </c>
      <c r="AN484" s="332">
        <v>44.4</v>
      </c>
      <c r="AO484" s="332">
        <v>62.82</v>
      </c>
      <c r="AP484" s="332">
        <v>46.34</v>
      </c>
    </row>
    <row r="485" spans="1:42" ht="409.5">
      <c r="A485" s="329">
        <v>44235</v>
      </c>
      <c r="B485" s="330" t="s">
        <v>4174</v>
      </c>
      <c r="C485" s="330" t="s">
        <v>60</v>
      </c>
      <c r="D485" s="331" t="s">
        <v>61</v>
      </c>
      <c r="E485" s="331" t="s">
        <v>67</v>
      </c>
      <c r="F485" s="332">
        <v>845.52</v>
      </c>
      <c r="G485" s="330" t="s">
        <v>4175</v>
      </c>
      <c r="H485" s="330" t="s">
        <v>4176</v>
      </c>
      <c r="I485" s="331" t="s">
        <v>4177</v>
      </c>
      <c r="J485" s="329">
        <v>44235</v>
      </c>
      <c r="K485" s="333" t="s">
        <v>491</v>
      </c>
      <c r="L485" s="329">
        <v>44279</v>
      </c>
      <c r="M485" s="335" t="s">
        <v>13587</v>
      </c>
      <c r="N485" s="335" t="s">
        <v>60</v>
      </c>
      <c r="O485" s="335" t="s">
        <v>60</v>
      </c>
      <c r="P485" s="341" t="s">
        <v>60</v>
      </c>
      <c r="Q485" s="331" t="s">
        <v>8648</v>
      </c>
      <c r="R485" s="339" t="s">
        <v>13588</v>
      </c>
      <c r="S485" s="333" t="s">
        <v>13589</v>
      </c>
      <c r="T485" s="331" t="s">
        <v>6917</v>
      </c>
      <c r="U485" s="331" t="s">
        <v>11848</v>
      </c>
      <c r="V485" s="335" t="s">
        <v>13590</v>
      </c>
      <c r="W485" s="333" t="s">
        <v>8541</v>
      </c>
      <c r="X485" s="330" t="s">
        <v>60</v>
      </c>
      <c r="Y485" s="335" t="s">
        <v>13591</v>
      </c>
      <c r="Z485" s="339" t="s">
        <v>13592</v>
      </c>
      <c r="AA485" s="330" t="s">
        <v>60</v>
      </c>
      <c r="AB485" s="332">
        <v>25.42</v>
      </c>
      <c r="AC485" s="332">
        <v>1.94</v>
      </c>
      <c r="AD485" s="332">
        <v>10.49</v>
      </c>
      <c r="AE485" s="332">
        <v>20.54</v>
      </c>
      <c r="AF485" s="338">
        <v>0.83399999999999996</v>
      </c>
      <c r="AG485" s="332">
        <v>738.55</v>
      </c>
      <c r="AH485" s="332">
        <v>466.3</v>
      </c>
      <c r="AI485" s="341" t="s">
        <v>60</v>
      </c>
      <c r="AJ485" s="341" t="s">
        <v>60</v>
      </c>
      <c r="AK485" s="336">
        <v>756.6</v>
      </c>
      <c r="AL485" s="331" t="s">
        <v>8328</v>
      </c>
      <c r="AM485" s="331" t="s">
        <v>8329</v>
      </c>
      <c r="AN485" s="332">
        <v>44.38</v>
      </c>
      <c r="AO485" s="332">
        <v>59.04</v>
      </c>
      <c r="AP485" s="332">
        <v>71.11</v>
      </c>
    </row>
    <row r="486" spans="1:42" ht="180">
      <c r="A486" s="329">
        <v>43956</v>
      </c>
      <c r="B486" s="330" t="s">
        <v>4178</v>
      </c>
      <c r="C486" s="330" t="s">
        <v>60</v>
      </c>
      <c r="D486" s="331" t="s">
        <v>61</v>
      </c>
      <c r="E486" s="331" t="s">
        <v>67</v>
      </c>
      <c r="F486" s="332">
        <v>99.15</v>
      </c>
      <c r="G486" s="330" t="s">
        <v>4179</v>
      </c>
      <c r="H486" s="330" t="s">
        <v>4180</v>
      </c>
      <c r="I486" s="331" t="s">
        <v>4181</v>
      </c>
      <c r="J486" s="329">
        <v>43956</v>
      </c>
      <c r="K486" s="333" t="s">
        <v>491</v>
      </c>
      <c r="L486" s="329">
        <v>44120</v>
      </c>
      <c r="M486" s="335" t="s">
        <v>13593</v>
      </c>
      <c r="N486" s="335" t="s">
        <v>60</v>
      </c>
      <c r="O486" s="335" t="s">
        <v>60</v>
      </c>
      <c r="P486" s="341" t="s">
        <v>60</v>
      </c>
      <c r="Q486" s="331" t="s">
        <v>8669</v>
      </c>
      <c r="R486" s="339" t="s">
        <v>13594</v>
      </c>
      <c r="S486" s="333" t="s">
        <v>8650</v>
      </c>
      <c r="T486" s="331" t="s">
        <v>6917</v>
      </c>
      <c r="U486" s="331" t="s">
        <v>11848</v>
      </c>
      <c r="V486" s="335" t="s">
        <v>13595</v>
      </c>
      <c r="W486" s="333" t="s">
        <v>8808</v>
      </c>
      <c r="X486" s="330" t="s">
        <v>60</v>
      </c>
      <c r="Y486" s="335" t="s">
        <v>13596</v>
      </c>
      <c r="Z486" s="339" t="s">
        <v>13597</v>
      </c>
      <c r="AA486" s="330" t="s">
        <v>60</v>
      </c>
      <c r="AB486" s="332">
        <v>12.4</v>
      </c>
      <c r="AC486" s="338">
        <v>0.47199999999999998</v>
      </c>
      <c r="AD486" s="332">
        <v>11.22</v>
      </c>
      <c r="AE486" s="332">
        <v>11.83</v>
      </c>
      <c r="AF486" s="332">
        <v>6</v>
      </c>
      <c r="AG486" s="332">
        <v>87.72</v>
      </c>
      <c r="AH486" s="332">
        <v>66.31</v>
      </c>
      <c r="AI486" s="341" t="s">
        <v>60</v>
      </c>
      <c r="AJ486" s="341" t="s">
        <v>60</v>
      </c>
      <c r="AK486" s="341" t="s">
        <v>60</v>
      </c>
      <c r="AL486" s="331" t="s">
        <v>8328</v>
      </c>
      <c r="AM486" s="331" t="s">
        <v>8329</v>
      </c>
      <c r="AN486" s="332">
        <v>44.38</v>
      </c>
      <c r="AO486" s="332">
        <v>92.5</v>
      </c>
      <c r="AP486" s="332">
        <v>81.180000000000007</v>
      </c>
    </row>
    <row r="487" spans="1:42" ht="371.25">
      <c r="A487" s="329">
        <v>44495</v>
      </c>
      <c r="B487" s="330" t="s">
        <v>4182</v>
      </c>
      <c r="C487" s="330" t="s">
        <v>4183</v>
      </c>
      <c r="D487" s="331" t="s">
        <v>61</v>
      </c>
      <c r="E487" s="331" t="s">
        <v>67</v>
      </c>
      <c r="F487" s="332">
        <v>1807.77</v>
      </c>
      <c r="G487" s="330" t="s">
        <v>4184</v>
      </c>
      <c r="H487" s="330" t="s">
        <v>4185</v>
      </c>
      <c r="I487" s="331" t="s">
        <v>4186</v>
      </c>
      <c r="J487" s="329">
        <v>44495</v>
      </c>
      <c r="K487" s="333" t="s">
        <v>491</v>
      </c>
      <c r="L487" s="329">
        <v>44593</v>
      </c>
      <c r="M487" s="335" t="s">
        <v>13598</v>
      </c>
      <c r="N487" s="335" t="s">
        <v>13599</v>
      </c>
      <c r="O487" s="335" t="s">
        <v>60</v>
      </c>
      <c r="P487" s="341" t="s">
        <v>60</v>
      </c>
      <c r="Q487" s="331" t="s">
        <v>9874</v>
      </c>
      <c r="R487" s="339" t="s">
        <v>13600</v>
      </c>
      <c r="S487" s="333" t="s">
        <v>8813</v>
      </c>
      <c r="T487" s="331" t="s">
        <v>6921</v>
      </c>
      <c r="U487" s="331" t="s">
        <v>11848</v>
      </c>
      <c r="V487" s="335" t="s">
        <v>13601</v>
      </c>
      <c r="W487" s="333" t="s">
        <v>13602</v>
      </c>
      <c r="X487" s="340">
        <v>2972.1</v>
      </c>
      <c r="Y487" s="335" t="s">
        <v>13603</v>
      </c>
      <c r="Z487" s="339" t="s">
        <v>13604</v>
      </c>
      <c r="AA487" s="330" t="s">
        <v>13605</v>
      </c>
      <c r="AB487" s="332">
        <v>8.2799999999999994</v>
      </c>
      <c r="AC487" s="332">
        <v>3.63</v>
      </c>
      <c r="AD487" s="332">
        <v>8.08</v>
      </c>
      <c r="AE487" s="332">
        <v>13.8</v>
      </c>
      <c r="AF487" s="332">
        <v>4.62</v>
      </c>
      <c r="AG487" s="332">
        <v>1807.77</v>
      </c>
      <c r="AH487" s="332">
        <v>1186.0899999999999</v>
      </c>
      <c r="AI487" s="336">
        <v>407.9</v>
      </c>
      <c r="AJ487" s="336">
        <v>125.2</v>
      </c>
      <c r="AK487" s="336">
        <v>1034.5999999999999</v>
      </c>
      <c r="AL487" s="331" t="s">
        <v>8328</v>
      </c>
      <c r="AM487" s="331" t="s">
        <v>8329</v>
      </c>
      <c r="AN487" s="332">
        <v>44.28</v>
      </c>
      <c r="AO487" s="332">
        <v>41.14</v>
      </c>
      <c r="AP487" s="332">
        <v>63.26</v>
      </c>
    </row>
    <row r="488" spans="1:42" ht="146.25">
      <c r="A488" s="329">
        <v>44368</v>
      </c>
      <c r="B488" s="330" t="s">
        <v>4187</v>
      </c>
      <c r="C488" s="330" t="s">
        <v>60</v>
      </c>
      <c r="D488" s="331" t="s">
        <v>61</v>
      </c>
      <c r="E488" s="331" t="s">
        <v>67</v>
      </c>
      <c r="F488" s="332">
        <v>191.28</v>
      </c>
      <c r="G488" s="330" t="s">
        <v>3566</v>
      </c>
      <c r="H488" s="330" t="s">
        <v>4188</v>
      </c>
      <c r="I488" s="331" t="s">
        <v>4189</v>
      </c>
      <c r="J488" s="329">
        <v>44368</v>
      </c>
      <c r="K488" s="333" t="s">
        <v>491</v>
      </c>
      <c r="L488" s="329">
        <v>44431</v>
      </c>
      <c r="M488" s="335" t="s">
        <v>13606</v>
      </c>
      <c r="N488" s="335" t="s">
        <v>60</v>
      </c>
      <c r="O488" s="335" t="s">
        <v>60</v>
      </c>
      <c r="P488" s="341" t="s">
        <v>60</v>
      </c>
      <c r="Q488" s="331" t="s">
        <v>10015</v>
      </c>
      <c r="R488" s="333" t="s">
        <v>13607</v>
      </c>
      <c r="S488" s="333" t="s">
        <v>8790</v>
      </c>
      <c r="T488" s="331" t="s">
        <v>6921</v>
      </c>
      <c r="U488" s="331" t="s">
        <v>11848</v>
      </c>
      <c r="V488" s="335" t="s">
        <v>12711</v>
      </c>
      <c r="W488" s="333" t="s">
        <v>10383</v>
      </c>
      <c r="X488" s="340">
        <v>377.1</v>
      </c>
      <c r="Y488" s="335" t="s">
        <v>13608</v>
      </c>
      <c r="Z488" s="333" t="s">
        <v>10077</v>
      </c>
      <c r="AA488" s="330" t="s">
        <v>60</v>
      </c>
      <c r="AB488" s="341" t="s">
        <v>60</v>
      </c>
      <c r="AC488" s="332">
        <v>5.76</v>
      </c>
      <c r="AD488" s="341" t="s">
        <v>60</v>
      </c>
      <c r="AE488" s="341" t="s">
        <v>60</v>
      </c>
      <c r="AF488" s="332">
        <v>80.69</v>
      </c>
      <c r="AG488" s="332">
        <v>184.7</v>
      </c>
      <c r="AH488" s="332">
        <v>191.21</v>
      </c>
      <c r="AI488" s="341" t="s">
        <v>60</v>
      </c>
      <c r="AJ488" s="341" t="s">
        <v>60</v>
      </c>
      <c r="AK488" s="341" t="s">
        <v>60</v>
      </c>
      <c r="AL488" s="331" t="s">
        <v>8328</v>
      </c>
      <c r="AM488" s="331" t="s">
        <v>8329</v>
      </c>
      <c r="AN488" s="332">
        <v>44.25</v>
      </c>
      <c r="AO488" s="332">
        <v>41.45</v>
      </c>
      <c r="AP488" s="332">
        <v>38.76</v>
      </c>
    </row>
    <row r="489" spans="1:42" ht="180">
      <c r="A489" s="329">
        <v>44682</v>
      </c>
      <c r="B489" s="330" t="s">
        <v>4190</v>
      </c>
      <c r="C489" s="330" t="s">
        <v>60</v>
      </c>
      <c r="D489" s="331" t="s">
        <v>61</v>
      </c>
      <c r="E489" s="331" t="s">
        <v>67</v>
      </c>
      <c r="F489" s="332">
        <v>694.5</v>
      </c>
      <c r="G489" s="330" t="s">
        <v>4191</v>
      </c>
      <c r="H489" s="330" t="s">
        <v>4192</v>
      </c>
      <c r="I489" s="331" t="s">
        <v>4193</v>
      </c>
      <c r="J489" s="329">
        <v>44682</v>
      </c>
      <c r="K489" s="333" t="s">
        <v>491</v>
      </c>
      <c r="L489" s="329">
        <v>44804</v>
      </c>
      <c r="M489" s="335" t="s">
        <v>13609</v>
      </c>
      <c r="N489" s="335" t="s">
        <v>13610</v>
      </c>
      <c r="O489" s="335" t="s">
        <v>60</v>
      </c>
      <c r="P489" s="341" t="s">
        <v>60</v>
      </c>
      <c r="Q489" s="331" t="s">
        <v>9073</v>
      </c>
      <c r="R489" s="339" t="s">
        <v>13611</v>
      </c>
      <c r="S489" s="333" t="s">
        <v>9222</v>
      </c>
      <c r="T489" s="331" t="s">
        <v>6915</v>
      </c>
      <c r="U489" s="331" t="s">
        <v>11848</v>
      </c>
      <c r="V489" s="335" t="s">
        <v>13612</v>
      </c>
      <c r="W489" s="333" t="s">
        <v>10215</v>
      </c>
      <c r="X489" s="330" t="s">
        <v>60</v>
      </c>
      <c r="Y489" s="335" t="s">
        <v>13613</v>
      </c>
      <c r="Z489" s="333" t="s">
        <v>13614</v>
      </c>
      <c r="AA489" s="330" t="s">
        <v>60</v>
      </c>
      <c r="AB489" s="341" t="s">
        <v>60</v>
      </c>
      <c r="AC489" s="332">
        <v>8.15</v>
      </c>
      <c r="AD489" s="332">
        <v>15.14</v>
      </c>
      <c r="AE489" s="332">
        <v>24.28</v>
      </c>
      <c r="AF489" s="332">
        <v>1.52</v>
      </c>
      <c r="AG489" s="332">
        <v>630.16999999999996</v>
      </c>
      <c r="AH489" s="332">
        <v>607.07000000000005</v>
      </c>
      <c r="AI489" s="336">
        <v>385.8</v>
      </c>
      <c r="AJ489" s="336">
        <v>-14.1</v>
      </c>
      <c r="AK489" s="336">
        <v>292.60000000000002</v>
      </c>
      <c r="AL489" s="331" t="s">
        <v>8328</v>
      </c>
      <c r="AM489" s="331" t="s">
        <v>8329</v>
      </c>
      <c r="AN489" s="332">
        <v>44.14</v>
      </c>
      <c r="AO489" s="332">
        <v>52.65</v>
      </c>
      <c r="AP489" s="332">
        <v>59.69</v>
      </c>
    </row>
    <row r="490" spans="1:42" ht="270">
      <c r="A490" s="329">
        <v>44690</v>
      </c>
      <c r="B490" s="330" t="s">
        <v>4194</v>
      </c>
      <c r="C490" s="330" t="s">
        <v>60</v>
      </c>
      <c r="D490" s="331" t="s">
        <v>61</v>
      </c>
      <c r="E490" s="331" t="s">
        <v>67</v>
      </c>
      <c r="F490" s="332">
        <v>1368.97</v>
      </c>
      <c r="G490" s="330" t="s">
        <v>4195</v>
      </c>
      <c r="H490" s="330" t="s">
        <v>60</v>
      </c>
      <c r="I490" s="331" t="s">
        <v>4196</v>
      </c>
      <c r="J490" s="329">
        <v>44690</v>
      </c>
      <c r="K490" s="333" t="s">
        <v>491</v>
      </c>
      <c r="L490" s="329">
        <v>44749</v>
      </c>
      <c r="M490" s="335" t="s">
        <v>13615</v>
      </c>
      <c r="N490" s="335" t="s">
        <v>60</v>
      </c>
      <c r="O490" s="335" t="s">
        <v>60</v>
      </c>
      <c r="P490" s="341" t="s">
        <v>60</v>
      </c>
      <c r="Q490" s="331" t="s">
        <v>9345</v>
      </c>
      <c r="R490" s="337" t="s">
        <v>13616</v>
      </c>
      <c r="S490" s="333" t="s">
        <v>13617</v>
      </c>
      <c r="T490" s="331" t="s">
        <v>6915</v>
      </c>
      <c r="U490" s="331" t="s">
        <v>11848</v>
      </c>
      <c r="V490" s="335" t="s">
        <v>13618</v>
      </c>
      <c r="W490" s="333" t="s">
        <v>8945</v>
      </c>
      <c r="X490" s="330" t="s">
        <v>60</v>
      </c>
      <c r="Y490" s="335" t="s">
        <v>60</v>
      </c>
      <c r="Z490" s="333" t="s">
        <v>60</v>
      </c>
      <c r="AA490" s="330" t="s">
        <v>60</v>
      </c>
      <c r="AB490" s="332">
        <v>207.12</v>
      </c>
      <c r="AC490" s="332">
        <v>7.87</v>
      </c>
      <c r="AD490" s="332">
        <v>132.24</v>
      </c>
      <c r="AE490" s="341" t="s">
        <v>60</v>
      </c>
      <c r="AF490" s="332">
        <v>14.08</v>
      </c>
      <c r="AG490" s="332">
        <v>1305.05</v>
      </c>
      <c r="AH490" s="332">
        <v>1300.8399999999999</v>
      </c>
      <c r="AI490" s="336">
        <v>103</v>
      </c>
      <c r="AJ490" s="332">
        <v>6.98</v>
      </c>
      <c r="AK490" s="336">
        <v>297.3</v>
      </c>
      <c r="AL490" s="331" t="s">
        <v>8328</v>
      </c>
      <c r="AM490" s="331" t="s">
        <v>8329</v>
      </c>
      <c r="AN490" s="332">
        <v>44.03</v>
      </c>
      <c r="AO490" s="332">
        <v>48.94</v>
      </c>
      <c r="AP490" s="332">
        <v>59.09</v>
      </c>
    </row>
    <row r="491" spans="1:42" ht="180">
      <c r="A491" s="329">
        <v>44494</v>
      </c>
      <c r="B491" s="330" t="s">
        <v>4197</v>
      </c>
      <c r="C491" s="330" t="s">
        <v>60</v>
      </c>
      <c r="D491" s="331" t="s">
        <v>61</v>
      </c>
      <c r="E491" s="331" t="s">
        <v>67</v>
      </c>
      <c r="F491" s="332">
        <v>153.86000000000001</v>
      </c>
      <c r="G491" s="330" t="s">
        <v>4198</v>
      </c>
      <c r="H491" s="330" t="s">
        <v>60</v>
      </c>
      <c r="I491" s="331" t="s">
        <v>4199</v>
      </c>
      <c r="J491" s="329">
        <v>44494</v>
      </c>
      <c r="K491" s="333" t="s">
        <v>491</v>
      </c>
      <c r="L491" s="329">
        <v>44573</v>
      </c>
      <c r="M491" s="335" t="s">
        <v>13619</v>
      </c>
      <c r="N491" s="335" t="s">
        <v>60</v>
      </c>
      <c r="O491" s="335" t="s">
        <v>60</v>
      </c>
      <c r="P491" s="341" t="s">
        <v>60</v>
      </c>
      <c r="Q491" s="331" t="s">
        <v>10015</v>
      </c>
      <c r="R491" s="333" t="s">
        <v>10016</v>
      </c>
      <c r="S491" s="333" t="s">
        <v>8790</v>
      </c>
      <c r="T491" s="331" t="s">
        <v>6921</v>
      </c>
      <c r="U491" s="331" t="s">
        <v>11848</v>
      </c>
      <c r="V491" s="335" t="s">
        <v>13620</v>
      </c>
      <c r="W491" s="333" t="s">
        <v>10383</v>
      </c>
      <c r="X491" s="340">
        <v>264.39999999999998</v>
      </c>
      <c r="Y491" s="335" t="s">
        <v>60</v>
      </c>
      <c r="Z491" s="333" t="s">
        <v>60</v>
      </c>
      <c r="AA491" s="330" t="s">
        <v>60</v>
      </c>
      <c r="AB491" s="332">
        <v>6.61</v>
      </c>
      <c r="AC491" s="332">
        <v>2.06</v>
      </c>
      <c r="AD491" s="332">
        <v>4.3600000000000003</v>
      </c>
      <c r="AE491" s="332">
        <v>5.31</v>
      </c>
      <c r="AF491" s="332">
        <v>1.66</v>
      </c>
      <c r="AG491" s="332">
        <v>135.38</v>
      </c>
      <c r="AH491" s="332">
        <v>148.52000000000001</v>
      </c>
      <c r="AI491" s="336">
        <v>81.7</v>
      </c>
      <c r="AJ491" s="336">
        <v>22.5</v>
      </c>
      <c r="AK491" s="336">
        <v>75.8</v>
      </c>
      <c r="AL491" s="331" t="s">
        <v>8328</v>
      </c>
      <c r="AM491" s="331" t="s">
        <v>8329</v>
      </c>
      <c r="AN491" s="332">
        <v>43.98</v>
      </c>
      <c r="AO491" s="332">
        <v>47.52</v>
      </c>
      <c r="AP491" s="332">
        <v>51.24</v>
      </c>
    </row>
    <row r="492" spans="1:42" ht="281.25">
      <c r="A492" s="329">
        <v>44657</v>
      </c>
      <c r="B492" s="330" t="s">
        <v>4200</v>
      </c>
      <c r="C492" s="330" t="s">
        <v>60</v>
      </c>
      <c r="D492" s="331" t="s">
        <v>61</v>
      </c>
      <c r="E492" s="331" t="s">
        <v>67</v>
      </c>
      <c r="F492" s="332">
        <v>571.13</v>
      </c>
      <c r="G492" s="330" t="s">
        <v>4201</v>
      </c>
      <c r="H492" s="330" t="s">
        <v>60</v>
      </c>
      <c r="I492" s="331" t="s">
        <v>4202</v>
      </c>
      <c r="J492" s="329">
        <v>44657</v>
      </c>
      <c r="K492" s="333" t="s">
        <v>491</v>
      </c>
      <c r="L492" s="329">
        <v>44798</v>
      </c>
      <c r="M492" s="335" t="s">
        <v>13621</v>
      </c>
      <c r="N492" s="335" t="s">
        <v>13622</v>
      </c>
      <c r="O492" s="335" t="s">
        <v>60</v>
      </c>
      <c r="P492" s="341" t="s">
        <v>60</v>
      </c>
      <c r="Q492" s="331" t="s">
        <v>9345</v>
      </c>
      <c r="R492" s="337" t="s">
        <v>13623</v>
      </c>
      <c r="S492" s="333" t="s">
        <v>13624</v>
      </c>
      <c r="T492" s="331" t="s">
        <v>6923</v>
      </c>
      <c r="U492" s="331" t="s">
        <v>11848</v>
      </c>
      <c r="V492" s="335" t="s">
        <v>13625</v>
      </c>
      <c r="W492" s="333" t="s">
        <v>8473</v>
      </c>
      <c r="X492" s="330" t="s">
        <v>60</v>
      </c>
      <c r="Y492" s="335" t="s">
        <v>60</v>
      </c>
      <c r="Z492" s="333" t="s">
        <v>60</v>
      </c>
      <c r="AA492" s="330" t="s">
        <v>60</v>
      </c>
      <c r="AB492" s="341" t="s">
        <v>60</v>
      </c>
      <c r="AC492" s="332">
        <v>13.03</v>
      </c>
      <c r="AD492" s="341" t="s">
        <v>60</v>
      </c>
      <c r="AE492" s="341" t="s">
        <v>60</v>
      </c>
      <c r="AF492" s="332">
        <v>4.2300000000000004</v>
      </c>
      <c r="AG492" s="332">
        <v>488.78</v>
      </c>
      <c r="AH492" s="332">
        <v>547.54</v>
      </c>
      <c r="AI492" s="336">
        <v>119.4</v>
      </c>
      <c r="AJ492" s="336">
        <v>-44.5</v>
      </c>
      <c r="AK492" s="336">
        <v>151.4</v>
      </c>
      <c r="AL492" s="331" t="s">
        <v>8328</v>
      </c>
      <c r="AM492" s="331" t="s">
        <v>8329</v>
      </c>
      <c r="AN492" s="332">
        <v>43.96</v>
      </c>
      <c r="AO492" s="332">
        <v>43.65</v>
      </c>
      <c r="AP492" s="332">
        <v>45.9</v>
      </c>
    </row>
    <row r="493" spans="1:42" ht="409.5">
      <c r="A493" s="329">
        <v>44704</v>
      </c>
      <c r="B493" s="330" t="s">
        <v>4203</v>
      </c>
      <c r="C493" s="330" t="s">
        <v>4204</v>
      </c>
      <c r="D493" s="331" t="s">
        <v>61</v>
      </c>
      <c r="E493" s="331" t="s">
        <v>67</v>
      </c>
      <c r="F493" s="332">
        <v>2752.69</v>
      </c>
      <c r="G493" s="330" t="s">
        <v>4205</v>
      </c>
      <c r="H493" s="330" t="s">
        <v>4206</v>
      </c>
      <c r="I493" s="331" t="s">
        <v>4207</v>
      </c>
      <c r="J493" s="329">
        <v>44704</v>
      </c>
      <c r="K493" s="333" t="s">
        <v>491</v>
      </c>
      <c r="L493" s="329">
        <v>44768</v>
      </c>
      <c r="M493" s="335" t="s">
        <v>13626</v>
      </c>
      <c r="N493" s="335" t="s">
        <v>13627</v>
      </c>
      <c r="O493" s="335" t="s">
        <v>13628</v>
      </c>
      <c r="P493" s="336">
        <v>1433.3</v>
      </c>
      <c r="Q493" s="331" t="s">
        <v>8417</v>
      </c>
      <c r="R493" s="333" t="s">
        <v>13629</v>
      </c>
      <c r="S493" s="333" t="s">
        <v>9612</v>
      </c>
      <c r="T493" s="331" t="s">
        <v>6915</v>
      </c>
      <c r="U493" s="331" t="s">
        <v>12459</v>
      </c>
      <c r="V493" s="335" t="s">
        <v>13630</v>
      </c>
      <c r="W493" s="339" t="s">
        <v>13631</v>
      </c>
      <c r="X493" s="330" t="s">
        <v>60</v>
      </c>
      <c r="Y493" s="335" t="s">
        <v>13632</v>
      </c>
      <c r="Z493" s="339" t="s">
        <v>13633</v>
      </c>
      <c r="AA493" s="330" t="s">
        <v>13634</v>
      </c>
      <c r="AB493" s="332">
        <v>20.05</v>
      </c>
      <c r="AC493" s="338">
        <v>0.65700000000000003</v>
      </c>
      <c r="AD493" s="332">
        <v>14.27</v>
      </c>
      <c r="AE493" s="332">
        <v>14.28</v>
      </c>
      <c r="AF493" s="332">
        <v>11.69</v>
      </c>
      <c r="AG493" s="332">
        <v>2871.9</v>
      </c>
      <c r="AH493" s="332">
        <v>1407.73</v>
      </c>
      <c r="AI493" s="336">
        <v>236.4</v>
      </c>
      <c r="AJ493" s="336">
        <v>78.900000000000006</v>
      </c>
      <c r="AK493" s="336">
        <v>4866.1000000000004</v>
      </c>
      <c r="AL493" s="331" t="s">
        <v>8328</v>
      </c>
      <c r="AM493" s="331" t="s">
        <v>8329</v>
      </c>
      <c r="AN493" s="332">
        <v>43.95</v>
      </c>
      <c r="AO493" s="332">
        <v>42.41</v>
      </c>
      <c r="AP493" s="332">
        <v>42.86</v>
      </c>
    </row>
    <row r="494" spans="1:42" ht="236.25">
      <c r="A494" s="329">
        <v>43868</v>
      </c>
      <c r="B494" s="330" t="s">
        <v>1104</v>
      </c>
      <c r="C494" s="330" t="s">
        <v>1105</v>
      </c>
      <c r="D494" s="331" t="s">
        <v>61</v>
      </c>
      <c r="E494" s="331" t="s">
        <v>67</v>
      </c>
      <c r="F494" s="332">
        <v>116.73</v>
      </c>
      <c r="G494" s="330" t="s">
        <v>1106</v>
      </c>
      <c r="H494" s="330" t="s">
        <v>1107</v>
      </c>
      <c r="I494" s="331" t="s">
        <v>1108</v>
      </c>
      <c r="J494" s="329">
        <v>43868</v>
      </c>
      <c r="K494" s="333" t="s">
        <v>491</v>
      </c>
      <c r="L494" s="329">
        <v>43958</v>
      </c>
      <c r="M494" s="335" t="s">
        <v>9337</v>
      </c>
      <c r="N494" s="335" t="s">
        <v>60</v>
      </c>
      <c r="O494" s="335" t="s">
        <v>60</v>
      </c>
      <c r="P494" s="336">
        <v>185.2</v>
      </c>
      <c r="Q494" s="331" t="s">
        <v>8788</v>
      </c>
      <c r="R494" s="339" t="s">
        <v>9338</v>
      </c>
      <c r="S494" s="333" t="s">
        <v>8333</v>
      </c>
      <c r="T494" s="331" t="s">
        <v>6917</v>
      </c>
      <c r="U494" s="331" t="s">
        <v>492</v>
      </c>
      <c r="V494" s="335" t="s">
        <v>9339</v>
      </c>
      <c r="W494" s="333" t="s">
        <v>8381</v>
      </c>
      <c r="X494" s="330" t="s">
        <v>60</v>
      </c>
      <c r="Y494" s="335" t="s">
        <v>9340</v>
      </c>
      <c r="Z494" s="333" t="s">
        <v>9341</v>
      </c>
      <c r="AA494" s="330" t="s">
        <v>60</v>
      </c>
      <c r="AB494" s="332">
        <v>57.59</v>
      </c>
      <c r="AC494" s="332">
        <v>3.87</v>
      </c>
      <c r="AD494" s="332">
        <v>28.91</v>
      </c>
      <c r="AE494" s="332">
        <v>35.47</v>
      </c>
      <c r="AF494" s="332">
        <v>2.95</v>
      </c>
      <c r="AG494" s="332">
        <v>274.08</v>
      </c>
      <c r="AH494" s="332">
        <v>332.33</v>
      </c>
      <c r="AI494" s="336">
        <v>89.1</v>
      </c>
      <c r="AJ494" s="332">
        <v>4.6100000000000003</v>
      </c>
      <c r="AK494" s="336">
        <v>125.3</v>
      </c>
      <c r="AL494" s="331" t="s">
        <v>8328</v>
      </c>
      <c r="AM494" s="331" t="s">
        <v>8329</v>
      </c>
      <c r="AN494" s="332">
        <v>43.94</v>
      </c>
      <c r="AO494" s="332">
        <v>45.59</v>
      </c>
      <c r="AP494" s="332">
        <v>40.74</v>
      </c>
    </row>
    <row r="495" spans="1:42" ht="409.5">
      <c r="A495" s="329">
        <v>44823</v>
      </c>
      <c r="B495" s="330" t="s">
        <v>1109</v>
      </c>
      <c r="C495" s="330" t="s">
        <v>1110</v>
      </c>
      <c r="D495" s="331" t="s">
        <v>61</v>
      </c>
      <c r="E495" s="331" t="s">
        <v>77</v>
      </c>
      <c r="F495" s="332">
        <v>4589.78</v>
      </c>
      <c r="G495" s="330" t="s">
        <v>1111</v>
      </c>
      <c r="H495" s="330" t="s">
        <v>9919</v>
      </c>
      <c r="I495" s="331" t="s">
        <v>1113</v>
      </c>
      <c r="J495" s="329">
        <v>44823</v>
      </c>
      <c r="K495" s="333" t="s">
        <v>491</v>
      </c>
      <c r="L495" s="334" t="s">
        <v>60</v>
      </c>
      <c r="M495" s="335" t="s">
        <v>9920</v>
      </c>
      <c r="N495" s="335" t="s">
        <v>9921</v>
      </c>
      <c r="O495" s="335" t="s">
        <v>9922</v>
      </c>
      <c r="P495" s="336">
        <v>4356.3999999999996</v>
      </c>
      <c r="Q495" s="331" t="s">
        <v>9345</v>
      </c>
      <c r="R495" s="333" t="s">
        <v>9923</v>
      </c>
      <c r="S495" s="333" t="s">
        <v>8707</v>
      </c>
      <c r="T495" s="331" t="s">
        <v>6921</v>
      </c>
      <c r="U495" s="331" t="s">
        <v>492</v>
      </c>
      <c r="V495" s="335" t="s">
        <v>9924</v>
      </c>
      <c r="W495" s="339" t="s">
        <v>9925</v>
      </c>
      <c r="X495" s="330" t="s">
        <v>60</v>
      </c>
      <c r="Y495" s="335" t="s">
        <v>9926</v>
      </c>
      <c r="Z495" s="339" t="s">
        <v>9927</v>
      </c>
      <c r="AA495" s="330" t="s">
        <v>9928</v>
      </c>
      <c r="AB495" s="341" t="s">
        <v>60</v>
      </c>
      <c r="AC495" s="332">
        <v>19.059999999999999</v>
      </c>
      <c r="AD495" s="332">
        <v>210.34</v>
      </c>
      <c r="AE495" s="341" t="s">
        <v>60</v>
      </c>
      <c r="AF495" s="332">
        <v>15.15</v>
      </c>
      <c r="AG495" s="332">
        <v>4380.3500000000004</v>
      </c>
      <c r="AH495" s="332">
        <v>4507.22</v>
      </c>
      <c r="AI495" s="336">
        <v>310.89999999999998</v>
      </c>
      <c r="AJ495" s="336">
        <v>15.6</v>
      </c>
      <c r="AK495" s="336">
        <v>537.70000000000005</v>
      </c>
      <c r="AL495" s="331" t="s">
        <v>8328</v>
      </c>
      <c r="AM495" s="331" t="s">
        <v>8329</v>
      </c>
      <c r="AN495" s="332">
        <v>43.93</v>
      </c>
      <c r="AO495" s="332">
        <v>28.28</v>
      </c>
      <c r="AP495" s="332">
        <v>27.04</v>
      </c>
    </row>
    <row r="496" spans="1:42" ht="157.5">
      <c r="A496" s="329">
        <v>44130</v>
      </c>
      <c r="B496" s="330" t="s">
        <v>4208</v>
      </c>
      <c r="C496" s="330" t="s">
        <v>60</v>
      </c>
      <c r="D496" s="331" t="s">
        <v>61</v>
      </c>
      <c r="E496" s="331" t="s">
        <v>67</v>
      </c>
      <c r="F496" s="332">
        <v>113.13</v>
      </c>
      <c r="G496" s="330" t="s">
        <v>4209</v>
      </c>
      <c r="H496" s="330" t="s">
        <v>4210</v>
      </c>
      <c r="I496" s="331" t="s">
        <v>4211</v>
      </c>
      <c r="J496" s="329">
        <v>44130</v>
      </c>
      <c r="K496" s="333" t="s">
        <v>491</v>
      </c>
      <c r="L496" s="329">
        <v>44217</v>
      </c>
      <c r="M496" s="335" t="s">
        <v>13635</v>
      </c>
      <c r="N496" s="335" t="s">
        <v>60</v>
      </c>
      <c r="O496" s="335" t="s">
        <v>60</v>
      </c>
      <c r="P496" s="341" t="s">
        <v>60</v>
      </c>
      <c r="Q496" s="331" t="s">
        <v>8360</v>
      </c>
      <c r="R496" s="333" t="s">
        <v>10508</v>
      </c>
      <c r="S496" s="333" t="s">
        <v>13636</v>
      </c>
      <c r="T496" s="331" t="s">
        <v>6921</v>
      </c>
      <c r="U496" s="331" t="s">
        <v>11848</v>
      </c>
      <c r="V496" s="335" t="s">
        <v>13637</v>
      </c>
      <c r="W496" s="333" t="s">
        <v>8935</v>
      </c>
      <c r="X496" s="330" t="s">
        <v>60</v>
      </c>
      <c r="Y496" s="335" t="s">
        <v>13638</v>
      </c>
      <c r="Z496" s="333" t="s">
        <v>8935</v>
      </c>
      <c r="AA496" s="330" t="s">
        <v>60</v>
      </c>
      <c r="AB496" s="341" t="s">
        <v>60</v>
      </c>
      <c r="AC496" s="338">
        <v>0.54800000000000004</v>
      </c>
      <c r="AD496" s="332">
        <v>7.14</v>
      </c>
      <c r="AE496" s="341" t="s">
        <v>60</v>
      </c>
      <c r="AF496" s="332">
        <v>2.59</v>
      </c>
      <c r="AG496" s="332">
        <v>112.71</v>
      </c>
      <c r="AH496" s="332">
        <v>42.83</v>
      </c>
      <c r="AI496" s="341" t="s">
        <v>60</v>
      </c>
      <c r="AJ496" s="341" t="s">
        <v>60</v>
      </c>
      <c r="AK496" s="336">
        <v>175</v>
      </c>
      <c r="AL496" s="331" t="s">
        <v>8328</v>
      </c>
      <c r="AM496" s="331" t="s">
        <v>8329</v>
      </c>
      <c r="AN496" s="332">
        <v>43.87</v>
      </c>
      <c r="AO496" s="332">
        <v>39.19</v>
      </c>
      <c r="AP496" s="332">
        <v>14.66</v>
      </c>
    </row>
    <row r="497" spans="1:42" ht="360">
      <c r="A497" s="329">
        <v>44515</v>
      </c>
      <c r="B497" s="330" t="s">
        <v>4212</v>
      </c>
      <c r="C497" s="330" t="s">
        <v>60</v>
      </c>
      <c r="D497" s="331" t="s">
        <v>61</v>
      </c>
      <c r="E497" s="331" t="s">
        <v>67</v>
      </c>
      <c r="F497" s="332">
        <v>51.25</v>
      </c>
      <c r="G497" s="330" t="s">
        <v>4213</v>
      </c>
      <c r="H497" s="330" t="s">
        <v>4214</v>
      </c>
      <c r="I497" s="331" t="s">
        <v>4215</v>
      </c>
      <c r="J497" s="329">
        <v>44515</v>
      </c>
      <c r="K497" s="333" t="s">
        <v>491</v>
      </c>
      <c r="L497" s="329">
        <v>44575</v>
      </c>
      <c r="M497" s="335" t="s">
        <v>13639</v>
      </c>
      <c r="N497" s="335" t="s">
        <v>60</v>
      </c>
      <c r="O497" s="335" t="s">
        <v>60</v>
      </c>
      <c r="P497" s="341" t="s">
        <v>60</v>
      </c>
      <c r="Q497" s="331" t="s">
        <v>8748</v>
      </c>
      <c r="R497" s="333" t="s">
        <v>11873</v>
      </c>
      <c r="S497" s="333" t="s">
        <v>8800</v>
      </c>
      <c r="T497" s="331" t="s">
        <v>6921</v>
      </c>
      <c r="U497" s="331" t="s">
        <v>11848</v>
      </c>
      <c r="V497" s="335" t="s">
        <v>13640</v>
      </c>
      <c r="W497" s="333" t="s">
        <v>10383</v>
      </c>
      <c r="X497" s="340">
        <v>43.7</v>
      </c>
      <c r="Y497" s="335" t="s">
        <v>13641</v>
      </c>
      <c r="Z497" s="333" t="s">
        <v>13642</v>
      </c>
      <c r="AA497" s="330" t="s">
        <v>60</v>
      </c>
      <c r="AB497" s="341" t="s">
        <v>60</v>
      </c>
      <c r="AC497" s="332">
        <v>2.11</v>
      </c>
      <c r="AD497" s="341" t="s">
        <v>60</v>
      </c>
      <c r="AE497" s="341" t="s">
        <v>60</v>
      </c>
      <c r="AF497" s="332">
        <v>3.26</v>
      </c>
      <c r="AG497" s="332">
        <v>51.25</v>
      </c>
      <c r="AH497" s="332">
        <v>92.86</v>
      </c>
      <c r="AI497" s="336">
        <v>15.6</v>
      </c>
      <c r="AJ497" s="336">
        <v>-10.9</v>
      </c>
      <c r="AK497" s="336">
        <v>58.4</v>
      </c>
      <c r="AL497" s="331" t="s">
        <v>8328</v>
      </c>
      <c r="AM497" s="331" t="s">
        <v>8329</v>
      </c>
      <c r="AN497" s="332">
        <v>43.83</v>
      </c>
      <c r="AO497" s="332">
        <v>51.43</v>
      </c>
      <c r="AP497" s="332">
        <v>47.76</v>
      </c>
    </row>
    <row r="498" spans="1:42" ht="409.5">
      <c r="A498" s="329">
        <v>44158</v>
      </c>
      <c r="B498" s="330" t="s">
        <v>4216</v>
      </c>
      <c r="C498" s="330" t="s">
        <v>60</v>
      </c>
      <c r="D498" s="331" t="s">
        <v>61</v>
      </c>
      <c r="E498" s="331" t="s">
        <v>67</v>
      </c>
      <c r="F498" s="332">
        <v>1029.81</v>
      </c>
      <c r="G498" s="330" t="s">
        <v>4217</v>
      </c>
      <c r="H498" s="330" t="s">
        <v>4218</v>
      </c>
      <c r="I498" s="331" t="s">
        <v>4219</v>
      </c>
      <c r="J498" s="329">
        <v>44158</v>
      </c>
      <c r="K498" s="333" t="s">
        <v>491</v>
      </c>
      <c r="L498" s="329">
        <v>44335</v>
      </c>
      <c r="M498" s="335" t="s">
        <v>13643</v>
      </c>
      <c r="N498" s="335" t="s">
        <v>60</v>
      </c>
      <c r="O498" s="335" t="s">
        <v>60</v>
      </c>
      <c r="P498" s="341" t="s">
        <v>60</v>
      </c>
      <c r="Q498" s="331" t="s">
        <v>10160</v>
      </c>
      <c r="R498" s="339" t="s">
        <v>13644</v>
      </c>
      <c r="S498" s="333" t="s">
        <v>13645</v>
      </c>
      <c r="T498" s="331" t="s">
        <v>6915</v>
      </c>
      <c r="U498" s="331" t="s">
        <v>11848</v>
      </c>
      <c r="V498" s="335" t="s">
        <v>13646</v>
      </c>
      <c r="W498" s="333" t="s">
        <v>13647</v>
      </c>
      <c r="X498" s="330" t="s">
        <v>60</v>
      </c>
      <c r="Y498" s="335" t="s">
        <v>13648</v>
      </c>
      <c r="Z498" s="339" t="s">
        <v>13649</v>
      </c>
      <c r="AA498" s="330" t="s">
        <v>60</v>
      </c>
      <c r="AB498" s="332">
        <v>7.57</v>
      </c>
      <c r="AC498" s="338">
        <v>0.48699999999999999</v>
      </c>
      <c r="AD498" s="341" t="s">
        <v>60</v>
      </c>
      <c r="AE498" s="341" t="s">
        <v>60</v>
      </c>
      <c r="AF498" s="341" t="s">
        <v>60</v>
      </c>
      <c r="AG498" s="341" t="s">
        <v>60</v>
      </c>
      <c r="AH498" s="332">
        <v>1055.71</v>
      </c>
      <c r="AI498" s="336">
        <v>615.1</v>
      </c>
      <c r="AJ498" s="336">
        <v>133.5</v>
      </c>
      <c r="AK498" s="336">
        <v>29213.1</v>
      </c>
      <c r="AL498" s="331" t="s">
        <v>8328</v>
      </c>
      <c r="AM498" s="331" t="s">
        <v>8329</v>
      </c>
      <c r="AN498" s="332">
        <v>43.76</v>
      </c>
      <c r="AO498" s="332">
        <v>52.48</v>
      </c>
      <c r="AP498" s="332">
        <v>82.16</v>
      </c>
    </row>
    <row r="499" spans="1:42" ht="409.5">
      <c r="A499" s="329">
        <v>44013</v>
      </c>
      <c r="B499" s="330" t="s">
        <v>4220</v>
      </c>
      <c r="C499" s="330" t="s">
        <v>60</v>
      </c>
      <c r="D499" s="331" t="s">
        <v>61</v>
      </c>
      <c r="E499" s="331" t="s">
        <v>67</v>
      </c>
      <c r="F499" s="332">
        <v>234.04</v>
      </c>
      <c r="G499" s="330" t="s">
        <v>4221</v>
      </c>
      <c r="H499" s="330" t="s">
        <v>4222</v>
      </c>
      <c r="I499" s="331" t="s">
        <v>4223</v>
      </c>
      <c r="J499" s="329">
        <v>44013</v>
      </c>
      <c r="K499" s="333" t="s">
        <v>491</v>
      </c>
      <c r="L499" s="329">
        <v>44054</v>
      </c>
      <c r="M499" s="335" t="s">
        <v>13650</v>
      </c>
      <c r="N499" s="335" t="s">
        <v>60</v>
      </c>
      <c r="O499" s="335" t="s">
        <v>60</v>
      </c>
      <c r="P499" s="341" t="s">
        <v>60</v>
      </c>
      <c r="Q499" s="331" t="s">
        <v>8705</v>
      </c>
      <c r="R499" s="339" t="s">
        <v>13651</v>
      </c>
      <c r="S499" s="333" t="s">
        <v>8943</v>
      </c>
      <c r="T499" s="331" t="s">
        <v>6915</v>
      </c>
      <c r="U499" s="331" t="s">
        <v>11848</v>
      </c>
      <c r="V499" s="335" t="s">
        <v>13652</v>
      </c>
      <c r="W499" s="333" t="s">
        <v>8945</v>
      </c>
      <c r="X499" s="330" t="s">
        <v>60</v>
      </c>
      <c r="Y499" s="335" t="s">
        <v>13653</v>
      </c>
      <c r="Z499" s="339" t="s">
        <v>13654</v>
      </c>
      <c r="AA499" s="330" t="s">
        <v>60</v>
      </c>
      <c r="AB499" s="332">
        <v>35.6</v>
      </c>
      <c r="AC499" s="332">
        <v>2.08</v>
      </c>
      <c r="AD499" s="332">
        <v>13.28</v>
      </c>
      <c r="AE499" s="332">
        <v>21.29</v>
      </c>
      <c r="AF499" s="332">
        <v>1.07</v>
      </c>
      <c r="AG499" s="332">
        <v>223.38</v>
      </c>
      <c r="AH499" s="332">
        <v>214.1</v>
      </c>
      <c r="AI499" s="341" t="s">
        <v>60</v>
      </c>
      <c r="AJ499" s="341" t="s">
        <v>60</v>
      </c>
      <c r="AK499" s="341" t="s">
        <v>60</v>
      </c>
      <c r="AL499" s="331" t="s">
        <v>8328</v>
      </c>
      <c r="AM499" s="331" t="s">
        <v>8329</v>
      </c>
      <c r="AN499" s="332">
        <v>43.75</v>
      </c>
      <c r="AO499" s="332">
        <v>36.44</v>
      </c>
      <c r="AP499" s="332">
        <v>48.39</v>
      </c>
    </row>
    <row r="500" spans="1:42" ht="157.5">
      <c r="A500" s="329">
        <v>44216</v>
      </c>
      <c r="B500" s="330" t="s">
        <v>4224</v>
      </c>
      <c r="C500" s="330" t="s">
        <v>60</v>
      </c>
      <c r="D500" s="331" t="s">
        <v>61</v>
      </c>
      <c r="E500" s="331" t="s">
        <v>67</v>
      </c>
      <c r="F500" s="332">
        <v>82.12</v>
      </c>
      <c r="G500" s="330" t="s">
        <v>4225</v>
      </c>
      <c r="H500" s="330" t="s">
        <v>60</v>
      </c>
      <c r="I500" s="331" t="s">
        <v>4226</v>
      </c>
      <c r="J500" s="329">
        <v>44216</v>
      </c>
      <c r="K500" s="333" t="s">
        <v>491</v>
      </c>
      <c r="L500" s="329">
        <v>44293</v>
      </c>
      <c r="M500" s="335" t="s">
        <v>13655</v>
      </c>
      <c r="N500" s="335" t="s">
        <v>60</v>
      </c>
      <c r="O500" s="335" t="s">
        <v>60</v>
      </c>
      <c r="P500" s="341" t="s">
        <v>60</v>
      </c>
      <c r="Q500" s="331" t="s">
        <v>10015</v>
      </c>
      <c r="R500" s="333" t="s">
        <v>13656</v>
      </c>
      <c r="S500" s="333" t="s">
        <v>13657</v>
      </c>
      <c r="T500" s="331" t="s">
        <v>6921</v>
      </c>
      <c r="U500" s="331" t="s">
        <v>11848</v>
      </c>
      <c r="V500" s="335" t="s">
        <v>13658</v>
      </c>
      <c r="W500" s="333" t="s">
        <v>10383</v>
      </c>
      <c r="X500" s="340">
        <v>1335.7</v>
      </c>
      <c r="Y500" s="335" t="s">
        <v>60</v>
      </c>
      <c r="Z500" s="333" t="s">
        <v>60</v>
      </c>
      <c r="AA500" s="330" t="s">
        <v>60</v>
      </c>
      <c r="AB500" s="341" t="s">
        <v>60</v>
      </c>
      <c r="AC500" s="332">
        <v>3.33</v>
      </c>
      <c r="AD500" s="341" t="s">
        <v>60</v>
      </c>
      <c r="AE500" s="341" t="s">
        <v>60</v>
      </c>
      <c r="AF500" s="341" t="s">
        <v>60</v>
      </c>
      <c r="AG500" s="332">
        <v>99.16</v>
      </c>
      <c r="AH500" s="332">
        <v>92.44</v>
      </c>
      <c r="AI500" s="341" t="s">
        <v>60</v>
      </c>
      <c r="AJ500" s="341" t="s">
        <v>60</v>
      </c>
      <c r="AK500" s="336">
        <v>37.1</v>
      </c>
      <c r="AL500" s="331" t="s">
        <v>8328</v>
      </c>
      <c r="AM500" s="331" t="s">
        <v>8329</v>
      </c>
      <c r="AN500" s="332">
        <v>43.72</v>
      </c>
      <c r="AO500" s="332">
        <v>63.68</v>
      </c>
      <c r="AP500" s="332">
        <v>73.3</v>
      </c>
    </row>
    <row r="501" spans="1:42" ht="292.5">
      <c r="A501" s="329">
        <v>44617</v>
      </c>
      <c r="B501" s="330" t="s">
        <v>9699</v>
      </c>
      <c r="C501" s="330" t="s">
        <v>9700</v>
      </c>
      <c r="D501" s="331" t="s">
        <v>61</v>
      </c>
      <c r="E501" s="331" t="s">
        <v>77</v>
      </c>
      <c r="F501" s="332">
        <v>67.569999999999993</v>
      </c>
      <c r="G501" s="330" t="s">
        <v>4228</v>
      </c>
      <c r="H501" s="330" t="s">
        <v>4229</v>
      </c>
      <c r="I501" s="331" t="s">
        <v>4230</v>
      </c>
      <c r="J501" s="329">
        <v>44617</v>
      </c>
      <c r="K501" s="333" t="s">
        <v>491</v>
      </c>
      <c r="L501" s="334" t="s">
        <v>60</v>
      </c>
      <c r="M501" s="335" t="s">
        <v>9701</v>
      </c>
      <c r="N501" s="335" t="s">
        <v>9702</v>
      </c>
      <c r="O501" s="335" t="s">
        <v>9703</v>
      </c>
      <c r="P501" s="336">
        <v>40.700000000000003</v>
      </c>
      <c r="Q501" s="331" t="s">
        <v>8323</v>
      </c>
      <c r="R501" s="339" t="s">
        <v>9704</v>
      </c>
      <c r="S501" s="333" t="s">
        <v>8671</v>
      </c>
      <c r="T501" s="331" t="s">
        <v>6917</v>
      </c>
      <c r="U501" s="331" t="s">
        <v>492</v>
      </c>
      <c r="V501" s="335" t="s">
        <v>9705</v>
      </c>
      <c r="W501" s="333" t="s">
        <v>8463</v>
      </c>
      <c r="X501" s="340">
        <v>44.8</v>
      </c>
      <c r="Y501" s="335" t="s">
        <v>9706</v>
      </c>
      <c r="Z501" s="339" t="s">
        <v>9707</v>
      </c>
      <c r="AA501" s="330" t="s">
        <v>60</v>
      </c>
      <c r="AB501" s="332">
        <v>36.21</v>
      </c>
      <c r="AC501" s="332">
        <v>1.68</v>
      </c>
      <c r="AD501" s="332">
        <v>13.8</v>
      </c>
      <c r="AE501" s="332">
        <v>38.64</v>
      </c>
      <c r="AF501" s="338">
        <v>0.93899999999999995</v>
      </c>
      <c r="AG501" s="332">
        <v>66.17</v>
      </c>
      <c r="AH501" s="332">
        <v>51.4</v>
      </c>
      <c r="AI501" s="336">
        <v>63.5</v>
      </c>
      <c r="AJ501" s="338">
        <v>0.98599999999999999</v>
      </c>
      <c r="AK501" s="336">
        <v>59.3</v>
      </c>
      <c r="AL501" s="331" t="s">
        <v>8328</v>
      </c>
      <c r="AM501" s="331" t="s">
        <v>8329</v>
      </c>
      <c r="AN501" s="332">
        <v>43.54</v>
      </c>
      <c r="AO501" s="332">
        <v>33.97</v>
      </c>
      <c r="AP501" s="332">
        <v>38.31</v>
      </c>
    </row>
    <row r="502" spans="1:42" ht="123.75">
      <c r="A502" s="329">
        <v>44312</v>
      </c>
      <c r="B502" s="330" t="s">
        <v>4231</v>
      </c>
      <c r="C502" s="330" t="s">
        <v>60</v>
      </c>
      <c r="D502" s="331" t="s">
        <v>61</v>
      </c>
      <c r="E502" s="331" t="s">
        <v>67</v>
      </c>
      <c r="F502" s="332">
        <v>932.65</v>
      </c>
      <c r="G502" s="330" t="s">
        <v>4232</v>
      </c>
      <c r="H502" s="330" t="s">
        <v>60</v>
      </c>
      <c r="I502" s="331" t="s">
        <v>4233</v>
      </c>
      <c r="J502" s="329">
        <v>44312</v>
      </c>
      <c r="K502" s="333" t="s">
        <v>491</v>
      </c>
      <c r="L502" s="329">
        <v>44456</v>
      </c>
      <c r="M502" s="335" t="s">
        <v>13659</v>
      </c>
      <c r="N502" s="335" t="s">
        <v>60</v>
      </c>
      <c r="O502" s="335" t="s">
        <v>60</v>
      </c>
      <c r="P502" s="341" t="s">
        <v>60</v>
      </c>
      <c r="Q502" s="331" t="s">
        <v>8344</v>
      </c>
      <c r="R502" s="339" t="s">
        <v>13660</v>
      </c>
      <c r="S502" s="333" t="s">
        <v>13661</v>
      </c>
      <c r="T502" s="331" t="s">
        <v>6919</v>
      </c>
      <c r="U502" s="331" t="s">
        <v>11848</v>
      </c>
      <c r="V502" s="335" t="s">
        <v>13662</v>
      </c>
      <c r="W502" s="333" t="s">
        <v>9647</v>
      </c>
      <c r="X502" s="340">
        <v>1607.2</v>
      </c>
      <c r="Y502" s="335" t="s">
        <v>60</v>
      </c>
      <c r="Z502" s="333" t="s">
        <v>60</v>
      </c>
      <c r="AA502" s="330" t="s">
        <v>60</v>
      </c>
      <c r="AB502" s="332">
        <v>14.79</v>
      </c>
      <c r="AC502" s="332">
        <v>3.22</v>
      </c>
      <c r="AD502" s="341" t="s">
        <v>60</v>
      </c>
      <c r="AE502" s="341" t="s">
        <v>60</v>
      </c>
      <c r="AF502" s="332">
        <v>4.68</v>
      </c>
      <c r="AG502" s="332">
        <v>932.65</v>
      </c>
      <c r="AH502" s="332">
        <v>969.18</v>
      </c>
      <c r="AI502" s="336">
        <v>269</v>
      </c>
      <c r="AJ502" s="336">
        <v>26</v>
      </c>
      <c r="AK502" s="341" t="s">
        <v>60</v>
      </c>
      <c r="AL502" s="331" t="s">
        <v>8328</v>
      </c>
      <c r="AM502" s="331" t="s">
        <v>8329</v>
      </c>
      <c r="AN502" s="332">
        <v>43.49</v>
      </c>
      <c r="AO502" s="332">
        <v>45.03</v>
      </c>
      <c r="AP502" s="332">
        <v>105.2</v>
      </c>
    </row>
    <row r="503" spans="1:42" ht="360">
      <c r="A503" s="329">
        <v>44621</v>
      </c>
      <c r="B503" s="330" t="s">
        <v>4234</v>
      </c>
      <c r="C503" s="330" t="s">
        <v>60</v>
      </c>
      <c r="D503" s="331" t="s">
        <v>61</v>
      </c>
      <c r="E503" s="331" t="s">
        <v>67</v>
      </c>
      <c r="F503" s="332">
        <v>231.98</v>
      </c>
      <c r="G503" s="330" t="s">
        <v>4235</v>
      </c>
      <c r="H503" s="330" t="s">
        <v>4236</v>
      </c>
      <c r="I503" s="331" t="s">
        <v>4237</v>
      </c>
      <c r="J503" s="329">
        <v>44621</v>
      </c>
      <c r="K503" s="333" t="s">
        <v>491</v>
      </c>
      <c r="L503" s="329">
        <v>44712</v>
      </c>
      <c r="M503" s="335" t="s">
        <v>13663</v>
      </c>
      <c r="N503" s="335" t="s">
        <v>13664</v>
      </c>
      <c r="O503" s="335" t="s">
        <v>13665</v>
      </c>
      <c r="P503" s="341" t="s">
        <v>60</v>
      </c>
      <c r="Q503" s="331" t="s">
        <v>13666</v>
      </c>
      <c r="R503" s="337" t="s">
        <v>13667</v>
      </c>
      <c r="S503" s="333" t="s">
        <v>10198</v>
      </c>
      <c r="T503" s="331" t="s">
        <v>6915</v>
      </c>
      <c r="U503" s="331" t="s">
        <v>11848</v>
      </c>
      <c r="V503" s="335" t="s">
        <v>13668</v>
      </c>
      <c r="W503" s="333" t="s">
        <v>13669</v>
      </c>
      <c r="X503" s="330" t="s">
        <v>60</v>
      </c>
      <c r="Y503" s="335" t="s">
        <v>13670</v>
      </c>
      <c r="Z503" s="333" t="s">
        <v>13671</v>
      </c>
      <c r="AA503" s="330" t="s">
        <v>60</v>
      </c>
      <c r="AB503" s="332">
        <v>29.53</v>
      </c>
      <c r="AC503" s="332">
        <v>3.99</v>
      </c>
      <c r="AD503" s="341" t="s">
        <v>60</v>
      </c>
      <c r="AE503" s="341" t="s">
        <v>60</v>
      </c>
      <c r="AF503" s="341" t="s">
        <v>60</v>
      </c>
      <c r="AG503" s="341" t="s">
        <v>60</v>
      </c>
      <c r="AH503" s="332">
        <v>266.75</v>
      </c>
      <c r="AI503" s="336">
        <v>102.1</v>
      </c>
      <c r="AJ503" s="332">
        <v>9.24</v>
      </c>
      <c r="AK503" s="336">
        <v>193</v>
      </c>
      <c r="AL503" s="331" t="s">
        <v>8328</v>
      </c>
      <c r="AM503" s="331" t="s">
        <v>8329</v>
      </c>
      <c r="AN503" s="332">
        <v>43.47</v>
      </c>
      <c r="AO503" s="332">
        <v>56.22</v>
      </c>
      <c r="AP503" s="332">
        <v>103.77</v>
      </c>
    </row>
    <row r="504" spans="1:42" ht="326.25">
      <c r="A504" s="329">
        <v>44406</v>
      </c>
      <c r="B504" s="330" t="s">
        <v>4238</v>
      </c>
      <c r="C504" s="330" t="s">
        <v>60</v>
      </c>
      <c r="D504" s="331" t="s">
        <v>61</v>
      </c>
      <c r="E504" s="331" t="s">
        <v>67</v>
      </c>
      <c r="F504" s="332">
        <v>393.87</v>
      </c>
      <c r="G504" s="330" t="s">
        <v>350</v>
      </c>
      <c r="H504" s="330" t="s">
        <v>60</v>
      </c>
      <c r="I504" s="331" t="s">
        <v>4239</v>
      </c>
      <c r="J504" s="329">
        <v>44406</v>
      </c>
      <c r="K504" s="333" t="s">
        <v>491</v>
      </c>
      <c r="L504" s="329">
        <v>44582</v>
      </c>
      <c r="M504" s="335" t="s">
        <v>13672</v>
      </c>
      <c r="N504" s="335" t="s">
        <v>60</v>
      </c>
      <c r="O504" s="335" t="s">
        <v>60</v>
      </c>
      <c r="P504" s="341" t="s">
        <v>60</v>
      </c>
      <c r="Q504" s="331" t="s">
        <v>8409</v>
      </c>
      <c r="R504" s="333" t="s">
        <v>13673</v>
      </c>
      <c r="S504" s="333" t="s">
        <v>8943</v>
      </c>
      <c r="T504" s="331" t="s">
        <v>6915</v>
      </c>
      <c r="U504" s="331" t="s">
        <v>11848</v>
      </c>
      <c r="V504" s="335" t="s">
        <v>9364</v>
      </c>
      <c r="W504" s="333" t="s">
        <v>9365</v>
      </c>
      <c r="X504" s="340">
        <v>24915.1</v>
      </c>
      <c r="Y504" s="335" t="s">
        <v>60</v>
      </c>
      <c r="Z504" s="333" t="s">
        <v>60</v>
      </c>
      <c r="AA504" s="330" t="s">
        <v>60</v>
      </c>
      <c r="AB504" s="332">
        <v>25.65</v>
      </c>
      <c r="AC504" s="332">
        <v>2.12</v>
      </c>
      <c r="AD504" s="341" t="s">
        <v>60</v>
      </c>
      <c r="AE504" s="341" t="s">
        <v>60</v>
      </c>
      <c r="AF504" s="341" t="s">
        <v>60</v>
      </c>
      <c r="AG504" s="341" t="s">
        <v>60</v>
      </c>
      <c r="AH504" s="332">
        <v>375.02</v>
      </c>
      <c r="AI504" s="336">
        <v>243.5</v>
      </c>
      <c r="AJ504" s="336">
        <v>14.1</v>
      </c>
      <c r="AK504" s="336">
        <v>513.20000000000005</v>
      </c>
      <c r="AL504" s="331" t="s">
        <v>8328</v>
      </c>
      <c r="AM504" s="331" t="s">
        <v>8329</v>
      </c>
      <c r="AN504" s="332">
        <v>43.45</v>
      </c>
      <c r="AO504" s="332">
        <v>45.07</v>
      </c>
      <c r="AP504" s="332">
        <v>45.89</v>
      </c>
    </row>
    <row r="505" spans="1:42" ht="348.75">
      <c r="A505" s="329">
        <v>44575</v>
      </c>
      <c r="B505" s="330" t="s">
        <v>1119</v>
      </c>
      <c r="C505" s="330" t="s">
        <v>1120</v>
      </c>
      <c r="D505" s="331" t="s">
        <v>61</v>
      </c>
      <c r="E505" s="331" t="s">
        <v>67</v>
      </c>
      <c r="F505" s="332">
        <v>34.049999999999997</v>
      </c>
      <c r="G505" s="330" t="s">
        <v>1121</v>
      </c>
      <c r="H505" s="330" t="s">
        <v>1122</v>
      </c>
      <c r="I505" s="331" t="s">
        <v>1123</v>
      </c>
      <c r="J505" s="329">
        <v>44575</v>
      </c>
      <c r="K505" s="333" t="s">
        <v>491</v>
      </c>
      <c r="L505" s="329">
        <v>44574</v>
      </c>
      <c r="M505" s="335" t="s">
        <v>8910</v>
      </c>
      <c r="N505" s="335" t="s">
        <v>8911</v>
      </c>
      <c r="O505" s="335" t="s">
        <v>8912</v>
      </c>
      <c r="P505" s="336">
        <v>126.7</v>
      </c>
      <c r="Q505" s="331" t="s">
        <v>8913</v>
      </c>
      <c r="R505" s="339" t="s">
        <v>8914</v>
      </c>
      <c r="S505" s="333" t="s">
        <v>8568</v>
      </c>
      <c r="T505" s="331" t="s">
        <v>6917</v>
      </c>
      <c r="U505" s="331" t="s">
        <v>492</v>
      </c>
      <c r="V505" s="335" t="s">
        <v>8915</v>
      </c>
      <c r="W505" s="333" t="s">
        <v>8916</v>
      </c>
      <c r="X505" s="330" t="s">
        <v>60</v>
      </c>
      <c r="Y505" s="335" t="s">
        <v>8917</v>
      </c>
      <c r="Z505" s="339" t="s">
        <v>8918</v>
      </c>
      <c r="AA505" s="330" t="s">
        <v>60</v>
      </c>
      <c r="AB505" s="332">
        <v>77.5</v>
      </c>
      <c r="AC505" s="332">
        <v>1.55</v>
      </c>
      <c r="AD505" s="341" t="s">
        <v>60</v>
      </c>
      <c r="AE505" s="341" t="s">
        <v>60</v>
      </c>
      <c r="AF505" s="332">
        <v>2.34</v>
      </c>
      <c r="AG505" s="332">
        <v>36.5</v>
      </c>
      <c r="AH505" s="332">
        <v>44.44</v>
      </c>
      <c r="AI505" s="336">
        <v>15.3</v>
      </c>
      <c r="AJ505" s="338">
        <v>-0.307</v>
      </c>
      <c r="AK505" s="336">
        <v>34.700000000000003</v>
      </c>
      <c r="AL505" s="331" t="s">
        <v>8328</v>
      </c>
      <c r="AM505" s="331" t="s">
        <v>8329</v>
      </c>
      <c r="AN505" s="332">
        <v>43.39</v>
      </c>
      <c r="AO505" s="332">
        <v>68.17</v>
      </c>
      <c r="AP505" s="332">
        <v>30.98</v>
      </c>
    </row>
    <row r="506" spans="1:42" ht="135">
      <c r="A506" s="329">
        <v>44396</v>
      </c>
      <c r="B506" s="330" t="s">
        <v>4240</v>
      </c>
      <c r="C506" s="330" t="s">
        <v>60</v>
      </c>
      <c r="D506" s="331" t="s">
        <v>61</v>
      </c>
      <c r="E506" s="331" t="s">
        <v>67</v>
      </c>
      <c r="F506" s="332">
        <v>1121.33</v>
      </c>
      <c r="G506" s="330" t="s">
        <v>4241</v>
      </c>
      <c r="H506" s="330" t="s">
        <v>4242</v>
      </c>
      <c r="I506" s="331" t="s">
        <v>4243</v>
      </c>
      <c r="J506" s="329">
        <v>44396</v>
      </c>
      <c r="K506" s="333" t="s">
        <v>491</v>
      </c>
      <c r="L506" s="329">
        <v>44578</v>
      </c>
      <c r="M506" s="335" t="s">
        <v>13674</v>
      </c>
      <c r="N506" s="335" t="s">
        <v>60</v>
      </c>
      <c r="O506" s="335" t="s">
        <v>60</v>
      </c>
      <c r="P506" s="341" t="s">
        <v>60</v>
      </c>
      <c r="Q506" s="331" t="s">
        <v>9297</v>
      </c>
      <c r="R506" s="339" t="s">
        <v>13675</v>
      </c>
      <c r="S506" s="333" t="s">
        <v>13676</v>
      </c>
      <c r="T506" s="331" t="s">
        <v>6915</v>
      </c>
      <c r="U506" s="331" t="s">
        <v>11848</v>
      </c>
      <c r="V506" s="335" t="s">
        <v>13677</v>
      </c>
      <c r="W506" s="333" t="s">
        <v>9903</v>
      </c>
      <c r="X506" s="330" t="s">
        <v>60</v>
      </c>
      <c r="Y506" s="335" t="s">
        <v>60</v>
      </c>
      <c r="Z506" s="333" t="s">
        <v>8551</v>
      </c>
      <c r="AA506" s="330" t="s">
        <v>60</v>
      </c>
      <c r="AB506" s="341" t="s">
        <v>60</v>
      </c>
      <c r="AC506" s="332">
        <v>9.1300000000000008</v>
      </c>
      <c r="AD506" s="332">
        <v>46.59</v>
      </c>
      <c r="AE506" s="332">
        <v>85.43</v>
      </c>
      <c r="AF506" s="332">
        <v>9.5500000000000007</v>
      </c>
      <c r="AG506" s="332">
        <v>1215.17</v>
      </c>
      <c r="AH506" s="332">
        <v>1203.19</v>
      </c>
      <c r="AI506" s="336">
        <v>128.5</v>
      </c>
      <c r="AJ506" s="332">
        <v>3.07</v>
      </c>
      <c r="AK506" s="336">
        <v>232</v>
      </c>
      <c r="AL506" s="331" t="s">
        <v>8328</v>
      </c>
      <c r="AM506" s="331" t="s">
        <v>8329</v>
      </c>
      <c r="AN506" s="332">
        <v>43.3</v>
      </c>
      <c r="AO506" s="332">
        <v>42.7</v>
      </c>
      <c r="AP506" s="332">
        <v>40.36</v>
      </c>
    </row>
    <row r="507" spans="1:42" ht="292.5">
      <c r="A507" s="329">
        <v>44355</v>
      </c>
      <c r="B507" s="330" t="s">
        <v>4244</v>
      </c>
      <c r="C507" s="330" t="s">
        <v>60</v>
      </c>
      <c r="D507" s="331" t="s">
        <v>61</v>
      </c>
      <c r="E507" s="331" t="s">
        <v>67</v>
      </c>
      <c r="F507" s="332">
        <v>67.459999999999994</v>
      </c>
      <c r="G507" s="330" t="s">
        <v>4245</v>
      </c>
      <c r="H507" s="330" t="s">
        <v>4246</v>
      </c>
      <c r="I507" s="331" t="s">
        <v>4247</v>
      </c>
      <c r="J507" s="329">
        <v>44355</v>
      </c>
      <c r="K507" s="333" t="s">
        <v>491</v>
      </c>
      <c r="L507" s="329">
        <v>44389</v>
      </c>
      <c r="M507" s="335" t="s">
        <v>13678</v>
      </c>
      <c r="N507" s="335" t="s">
        <v>60</v>
      </c>
      <c r="O507" s="335" t="s">
        <v>60</v>
      </c>
      <c r="P507" s="341" t="s">
        <v>60</v>
      </c>
      <c r="Q507" s="331" t="s">
        <v>8748</v>
      </c>
      <c r="R507" s="333" t="s">
        <v>8749</v>
      </c>
      <c r="S507" s="333" t="s">
        <v>9222</v>
      </c>
      <c r="T507" s="331" t="s">
        <v>6915</v>
      </c>
      <c r="U507" s="331" t="s">
        <v>11848</v>
      </c>
      <c r="V507" s="335" t="s">
        <v>13679</v>
      </c>
      <c r="W507" s="333" t="s">
        <v>12398</v>
      </c>
      <c r="X507" s="330" t="s">
        <v>60</v>
      </c>
      <c r="Y507" s="335" t="s">
        <v>13680</v>
      </c>
      <c r="Z507" s="339" t="s">
        <v>13681</v>
      </c>
      <c r="AA507" s="330" t="s">
        <v>60</v>
      </c>
      <c r="AB507" s="332">
        <v>60.59</v>
      </c>
      <c r="AC507" s="332">
        <v>2.88</v>
      </c>
      <c r="AD507" s="332">
        <v>17.25</v>
      </c>
      <c r="AE507" s="341" t="s">
        <v>60</v>
      </c>
      <c r="AF507" s="338">
        <v>0.995</v>
      </c>
      <c r="AG507" s="332">
        <v>85.28</v>
      </c>
      <c r="AH507" s="332">
        <v>73.260000000000005</v>
      </c>
      <c r="AI507" s="336">
        <v>85.3</v>
      </c>
      <c r="AJ507" s="332">
        <v>1.91</v>
      </c>
      <c r="AK507" s="336">
        <v>62</v>
      </c>
      <c r="AL507" s="331" t="s">
        <v>8328</v>
      </c>
      <c r="AM507" s="331" t="s">
        <v>8329</v>
      </c>
      <c r="AN507" s="332">
        <v>43.22</v>
      </c>
      <c r="AO507" s="332">
        <v>52.41</v>
      </c>
      <c r="AP507" s="332">
        <v>68.14</v>
      </c>
    </row>
    <row r="508" spans="1:42" ht="247.5">
      <c r="A508" s="329">
        <v>44088</v>
      </c>
      <c r="B508" s="330" t="s">
        <v>4248</v>
      </c>
      <c r="C508" s="330" t="s">
        <v>60</v>
      </c>
      <c r="D508" s="331" t="s">
        <v>61</v>
      </c>
      <c r="E508" s="331" t="s">
        <v>67</v>
      </c>
      <c r="F508" s="332">
        <v>394.62</v>
      </c>
      <c r="G508" s="330" t="s">
        <v>4249</v>
      </c>
      <c r="H508" s="330" t="s">
        <v>4250</v>
      </c>
      <c r="I508" s="331" t="s">
        <v>4251</v>
      </c>
      <c r="J508" s="329">
        <v>44088</v>
      </c>
      <c r="K508" s="333" t="s">
        <v>491</v>
      </c>
      <c r="L508" s="329">
        <v>44173</v>
      </c>
      <c r="M508" s="335" t="s">
        <v>13682</v>
      </c>
      <c r="N508" s="335" t="s">
        <v>60</v>
      </c>
      <c r="O508" s="335" t="s">
        <v>60</v>
      </c>
      <c r="P508" s="341" t="s">
        <v>60</v>
      </c>
      <c r="Q508" s="331" t="s">
        <v>8913</v>
      </c>
      <c r="R508" s="339" t="s">
        <v>13683</v>
      </c>
      <c r="S508" s="333" t="s">
        <v>8471</v>
      </c>
      <c r="T508" s="331" t="s">
        <v>6917</v>
      </c>
      <c r="U508" s="331" t="s">
        <v>11848</v>
      </c>
      <c r="V508" s="335" t="s">
        <v>13684</v>
      </c>
      <c r="W508" s="333" t="s">
        <v>8576</v>
      </c>
      <c r="X508" s="330" t="s">
        <v>60</v>
      </c>
      <c r="Y508" s="335" t="s">
        <v>13685</v>
      </c>
      <c r="Z508" s="339" t="s">
        <v>13686</v>
      </c>
      <c r="AA508" s="330" t="s">
        <v>60</v>
      </c>
      <c r="AB508" s="341" t="s">
        <v>60</v>
      </c>
      <c r="AC508" s="332">
        <v>2.39</v>
      </c>
      <c r="AD508" s="332">
        <v>49.7</v>
      </c>
      <c r="AE508" s="332">
        <v>112.54</v>
      </c>
      <c r="AF508" s="332">
        <v>4.16</v>
      </c>
      <c r="AG508" s="332">
        <v>370.86</v>
      </c>
      <c r="AH508" s="332">
        <v>327.45999999999998</v>
      </c>
      <c r="AI508" s="341" t="s">
        <v>60</v>
      </c>
      <c r="AJ508" s="341" t="s">
        <v>60</v>
      </c>
      <c r="AK508" s="341" t="s">
        <v>60</v>
      </c>
      <c r="AL508" s="331" t="s">
        <v>8328</v>
      </c>
      <c r="AM508" s="331" t="s">
        <v>8329</v>
      </c>
      <c r="AN508" s="332">
        <v>43.22</v>
      </c>
      <c r="AO508" s="332">
        <v>34.119999999999997</v>
      </c>
      <c r="AP508" s="332">
        <v>43.22</v>
      </c>
    </row>
    <row r="509" spans="1:42" ht="337.5">
      <c r="A509" s="329">
        <v>43871</v>
      </c>
      <c r="B509" s="330" t="s">
        <v>4252</v>
      </c>
      <c r="C509" s="330" t="s">
        <v>60</v>
      </c>
      <c r="D509" s="331" t="s">
        <v>61</v>
      </c>
      <c r="E509" s="331" t="s">
        <v>67</v>
      </c>
      <c r="F509" s="332">
        <v>1207.81</v>
      </c>
      <c r="G509" s="330" t="s">
        <v>4253</v>
      </c>
      <c r="H509" s="330" t="s">
        <v>4254</v>
      </c>
      <c r="I509" s="331" t="s">
        <v>4255</v>
      </c>
      <c r="J509" s="329">
        <v>43871</v>
      </c>
      <c r="K509" s="333" t="s">
        <v>491</v>
      </c>
      <c r="L509" s="329">
        <v>44006</v>
      </c>
      <c r="M509" s="335" t="s">
        <v>13687</v>
      </c>
      <c r="N509" s="335" t="s">
        <v>60</v>
      </c>
      <c r="O509" s="335" t="s">
        <v>60</v>
      </c>
      <c r="P509" s="341" t="s">
        <v>60</v>
      </c>
      <c r="Q509" s="331" t="s">
        <v>8840</v>
      </c>
      <c r="R509" s="339" t="s">
        <v>13688</v>
      </c>
      <c r="S509" s="337" t="s">
        <v>13689</v>
      </c>
      <c r="T509" s="331" t="s">
        <v>6915</v>
      </c>
      <c r="U509" s="331" t="s">
        <v>11848</v>
      </c>
      <c r="V509" s="335" t="s">
        <v>13690</v>
      </c>
      <c r="W509" s="333" t="s">
        <v>13691</v>
      </c>
      <c r="X509" s="340">
        <v>58237.8</v>
      </c>
      <c r="Y509" s="335" t="s">
        <v>13692</v>
      </c>
      <c r="Z509" s="339" t="s">
        <v>13693</v>
      </c>
      <c r="AA509" s="330" t="s">
        <v>60</v>
      </c>
      <c r="AB509" s="332">
        <v>49.08</v>
      </c>
      <c r="AC509" s="332">
        <v>5.04</v>
      </c>
      <c r="AD509" s="332">
        <v>31.91</v>
      </c>
      <c r="AE509" s="332">
        <v>36.29</v>
      </c>
      <c r="AF509" s="332">
        <v>7.25</v>
      </c>
      <c r="AG509" s="332">
        <v>1207.81</v>
      </c>
      <c r="AH509" s="332">
        <v>1194.43</v>
      </c>
      <c r="AI509" s="341" t="s">
        <v>60</v>
      </c>
      <c r="AJ509" s="341" t="s">
        <v>60</v>
      </c>
      <c r="AK509" s="341" t="s">
        <v>60</v>
      </c>
      <c r="AL509" s="331" t="s">
        <v>8328</v>
      </c>
      <c r="AM509" s="331" t="s">
        <v>8329</v>
      </c>
      <c r="AN509" s="332">
        <v>43.18</v>
      </c>
      <c r="AO509" s="332">
        <v>46.89</v>
      </c>
      <c r="AP509" s="332">
        <v>28.34</v>
      </c>
    </row>
    <row r="510" spans="1:42" ht="326.25">
      <c r="A510" s="329">
        <v>43913</v>
      </c>
      <c r="B510" s="330" t="s">
        <v>4256</v>
      </c>
      <c r="C510" s="330" t="s">
        <v>60</v>
      </c>
      <c r="D510" s="331" t="s">
        <v>61</v>
      </c>
      <c r="E510" s="331" t="s">
        <v>67</v>
      </c>
      <c r="F510" s="332">
        <v>38.39</v>
      </c>
      <c r="G510" s="330" t="s">
        <v>4257</v>
      </c>
      <c r="H510" s="330" t="s">
        <v>4258</v>
      </c>
      <c r="I510" s="331" t="s">
        <v>4259</v>
      </c>
      <c r="J510" s="329">
        <v>43913</v>
      </c>
      <c r="K510" s="333" t="s">
        <v>491</v>
      </c>
      <c r="L510" s="329">
        <v>43993</v>
      </c>
      <c r="M510" s="335" t="s">
        <v>13694</v>
      </c>
      <c r="N510" s="335" t="s">
        <v>60</v>
      </c>
      <c r="O510" s="335" t="s">
        <v>60</v>
      </c>
      <c r="P510" s="341" t="s">
        <v>60</v>
      </c>
      <c r="Q510" s="331" t="s">
        <v>8331</v>
      </c>
      <c r="R510" s="339" t="s">
        <v>8332</v>
      </c>
      <c r="S510" s="333" t="s">
        <v>8800</v>
      </c>
      <c r="T510" s="331" t="s">
        <v>6921</v>
      </c>
      <c r="U510" s="331" t="s">
        <v>11848</v>
      </c>
      <c r="V510" s="335" t="s">
        <v>13695</v>
      </c>
      <c r="W510" s="333" t="s">
        <v>13191</v>
      </c>
      <c r="X510" s="340">
        <v>109.8</v>
      </c>
      <c r="Y510" s="335" t="s">
        <v>60</v>
      </c>
      <c r="Z510" s="333" t="s">
        <v>12003</v>
      </c>
      <c r="AA510" s="330" t="s">
        <v>60</v>
      </c>
      <c r="AB510" s="341" t="s">
        <v>60</v>
      </c>
      <c r="AC510" s="332">
        <v>1.85</v>
      </c>
      <c r="AD510" s="341" t="s">
        <v>60</v>
      </c>
      <c r="AE510" s="341" t="s">
        <v>60</v>
      </c>
      <c r="AF510" s="332">
        <v>2.4700000000000002</v>
      </c>
      <c r="AG510" s="332">
        <v>38.39</v>
      </c>
      <c r="AH510" s="332">
        <v>60.31</v>
      </c>
      <c r="AI510" s="341" t="s">
        <v>60</v>
      </c>
      <c r="AJ510" s="341" t="s">
        <v>60</v>
      </c>
      <c r="AK510" s="341" t="s">
        <v>60</v>
      </c>
      <c r="AL510" s="331" t="s">
        <v>8328</v>
      </c>
      <c r="AM510" s="331" t="s">
        <v>8329</v>
      </c>
      <c r="AN510" s="332">
        <v>43.16</v>
      </c>
      <c r="AO510" s="332">
        <v>48.36</v>
      </c>
      <c r="AP510" s="332">
        <v>-10.33</v>
      </c>
    </row>
    <row r="511" spans="1:42" ht="409.5">
      <c r="A511" s="329">
        <v>44852</v>
      </c>
      <c r="B511" s="330" t="s">
        <v>1124</v>
      </c>
      <c r="C511" s="330" t="s">
        <v>1125</v>
      </c>
      <c r="D511" s="331" t="s">
        <v>61</v>
      </c>
      <c r="E511" s="331" t="s">
        <v>77</v>
      </c>
      <c r="F511" s="332">
        <v>603.70000000000005</v>
      </c>
      <c r="G511" s="330" t="s">
        <v>1126</v>
      </c>
      <c r="H511" s="330" t="s">
        <v>1127</v>
      </c>
      <c r="I511" s="331" t="s">
        <v>1128</v>
      </c>
      <c r="J511" s="329">
        <v>44852</v>
      </c>
      <c r="K511" s="333" t="s">
        <v>491</v>
      </c>
      <c r="L511" s="334" t="s">
        <v>60</v>
      </c>
      <c r="M511" s="335" t="s">
        <v>8829</v>
      </c>
      <c r="N511" s="335" t="s">
        <v>8830</v>
      </c>
      <c r="O511" s="335" t="s">
        <v>8831</v>
      </c>
      <c r="P511" s="336">
        <v>516.6</v>
      </c>
      <c r="Q511" s="331" t="s">
        <v>8547</v>
      </c>
      <c r="R511" s="333" t="s">
        <v>8548</v>
      </c>
      <c r="S511" s="333" t="s">
        <v>8556</v>
      </c>
      <c r="T511" s="331" t="s">
        <v>6921</v>
      </c>
      <c r="U511" s="331" t="s">
        <v>492</v>
      </c>
      <c r="V511" s="335" t="s">
        <v>8832</v>
      </c>
      <c r="W511" s="333" t="s">
        <v>8501</v>
      </c>
      <c r="X511" s="340">
        <v>39675.699999999997</v>
      </c>
      <c r="Y511" s="335" t="s">
        <v>8833</v>
      </c>
      <c r="Z511" s="339" t="s">
        <v>8834</v>
      </c>
      <c r="AA511" s="330" t="s">
        <v>60</v>
      </c>
      <c r="AB511" s="341" t="s">
        <v>60</v>
      </c>
      <c r="AC511" s="332">
        <v>18.079999999999998</v>
      </c>
      <c r="AD511" s="341" t="s">
        <v>60</v>
      </c>
      <c r="AE511" s="341" t="s">
        <v>60</v>
      </c>
      <c r="AF511" s="332">
        <v>5.58</v>
      </c>
      <c r="AG511" s="332">
        <v>526.29999999999995</v>
      </c>
      <c r="AH511" s="332">
        <v>521.45000000000005</v>
      </c>
      <c r="AI511" s="336">
        <v>94.3</v>
      </c>
      <c r="AJ511" s="336">
        <v>-29</v>
      </c>
      <c r="AK511" s="336">
        <v>105.3</v>
      </c>
      <c r="AL511" s="331" t="s">
        <v>8328</v>
      </c>
      <c r="AM511" s="331" t="s">
        <v>8329</v>
      </c>
      <c r="AN511" s="332">
        <v>43.13</v>
      </c>
      <c r="AO511" s="332">
        <v>73.010000000000005</v>
      </c>
      <c r="AP511" s="332">
        <v>83.82</v>
      </c>
    </row>
    <row r="512" spans="1:42" ht="409.5">
      <c r="A512" s="329">
        <v>44210</v>
      </c>
      <c r="B512" s="330" t="s">
        <v>4260</v>
      </c>
      <c r="C512" s="330" t="s">
        <v>60</v>
      </c>
      <c r="D512" s="331" t="s">
        <v>61</v>
      </c>
      <c r="E512" s="331" t="s">
        <v>67</v>
      </c>
      <c r="F512" s="332">
        <v>994.45</v>
      </c>
      <c r="G512" s="330" t="s">
        <v>4261</v>
      </c>
      <c r="H512" s="330" t="s">
        <v>60</v>
      </c>
      <c r="I512" s="331" t="s">
        <v>4262</v>
      </c>
      <c r="J512" s="329">
        <v>44210</v>
      </c>
      <c r="K512" s="333" t="s">
        <v>491</v>
      </c>
      <c r="L512" s="329">
        <v>44330</v>
      </c>
      <c r="M512" s="335" t="s">
        <v>13696</v>
      </c>
      <c r="N512" s="335" t="s">
        <v>60</v>
      </c>
      <c r="O512" s="335" t="s">
        <v>60</v>
      </c>
      <c r="P512" s="341" t="s">
        <v>60</v>
      </c>
      <c r="Q512" s="331" t="s">
        <v>9555</v>
      </c>
      <c r="R512" s="333" t="s">
        <v>13697</v>
      </c>
      <c r="S512" s="333" t="s">
        <v>10849</v>
      </c>
      <c r="T512" s="331" t="s">
        <v>6921</v>
      </c>
      <c r="U512" s="331" t="s">
        <v>11848</v>
      </c>
      <c r="V512" s="335" t="s">
        <v>13698</v>
      </c>
      <c r="W512" s="339" t="s">
        <v>13699</v>
      </c>
      <c r="X512" s="330" t="s">
        <v>60</v>
      </c>
      <c r="Y512" s="335" t="s">
        <v>60</v>
      </c>
      <c r="Z512" s="333" t="s">
        <v>60</v>
      </c>
      <c r="AA512" s="330" t="s">
        <v>60</v>
      </c>
      <c r="AB512" s="332">
        <v>5.44</v>
      </c>
      <c r="AC512" s="341" t="s">
        <v>60</v>
      </c>
      <c r="AD512" s="332">
        <v>6.85</v>
      </c>
      <c r="AE512" s="332">
        <v>12.13</v>
      </c>
      <c r="AF512" s="332">
        <v>3.51</v>
      </c>
      <c r="AG512" s="332">
        <v>955.65</v>
      </c>
      <c r="AH512" s="332">
        <v>403.29</v>
      </c>
      <c r="AI512" s="336">
        <v>271.2</v>
      </c>
      <c r="AJ512" s="336">
        <v>44.6</v>
      </c>
      <c r="AK512" s="336">
        <v>847.2</v>
      </c>
      <c r="AL512" s="331" t="s">
        <v>8328</v>
      </c>
      <c r="AM512" s="331" t="s">
        <v>8329</v>
      </c>
      <c r="AN512" s="332">
        <v>42.93</v>
      </c>
      <c r="AO512" s="332">
        <v>41.35</v>
      </c>
      <c r="AP512" s="332">
        <v>50.81</v>
      </c>
    </row>
    <row r="513" spans="1:42" ht="303.75">
      <c r="A513" s="329">
        <v>44865</v>
      </c>
      <c r="B513" s="330" t="s">
        <v>1129</v>
      </c>
      <c r="C513" s="330" t="s">
        <v>1130</v>
      </c>
      <c r="D513" s="331" t="s">
        <v>61</v>
      </c>
      <c r="E513" s="331" t="s">
        <v>77</v>
      </c>
      <c r="F513" s="332">
        <v>26.06</v>
      </c>
      <c r="G513" s="330" t="s">
        <v>1131</v>
      </c>
      <c r="H513" s="330" t="s">
        <v>1132</v>
      </c>
      <c r="I513" s="331" t="s">
        <v>1133</v>
      </c>
      <c r="J513" s="329">
        <v>44865</v>
      </c>
      <c r="K513" s="333" t="s">
        <v>491</v>
      </c>
      <c r="L513" s="334" t="s">
        <v>60</v>
      </c>
      <c r="M513" s="335" t="s">
        <v>8989</v>
      </c>
      <c r="N513" s="335" t="s">
        <v>8990</v>
      </c>
      <c r="O513" s="335" t="s">
        <v>8451</v>
      </c>
      <c r="P513" s="336">
        <v>27.3</v>
      </c>
      <c r="Q513" s="331" t="s">
        <v>8991</v>
      </c>
      <c r="R513" s="333" t="s">
        <v>8992</v>
      </c>
      <c r="S513" s="333" t="s">
        <v>8642</v>
      </c>
      <c r="T513" s="331" t="s">
        <v>6917</v>
      </c>
      <c r="U513" s="331" t="s">
        <v>492</v>
      </c>
      <c r="V513" s="335" t="s">
        <v>8993</v>
      </c>
      <c r="W513" s="333" t="s">
        <v>8644</v>
      </c>
      <c r="X513" s="330" t="s">
        <v>60</v>
      </c>
      <c r="Y513" s="335" t="s">
        <v>8994</v>
      </c>
      <c r="Z513" s="339" t="s">
        <v>8995</v>
      </c>
      <c r="AA513" s="330" t="s">
        <v>8996</v>
      </c>
      <c r="AB513" s="341" t="s">
        <v>60</v>
      </c>
      <c r="AC513" s="332">
        <v>3.42</v>
      </c>
      <c r="AD513" s="341" t="s">
        <v>60</v>
      </c>
      <c r="AE513" s="341" t="s">
        <v>60</v>
      </c>
      <c r="AF513" s="341" t="s">
        <v>60</v>
      </c>
      <c r="AG513" s="332">
        <v>23.96</v>
      </c>
      <c r="AH513" s="332">
        <v>24.64</v>
      </c>
      <c r="AI513" s="338">
        <v>1E-3</v>
      </c>
      <c r="AJ513" s="332">
        <v>-4.59</v>
      </c>
      <c r="AK513" s="332">
        <v>8.7200000000000006</v>
      </c>
      <c r="AL513" s="331" t="s">
        <v>8328</v>
      </c>
      <c r="AM513" s="331" t="s">
        <v>8329</v>
      </c>
      <c r="AN513" s="332">
        <v>42.86</v>
      </c>
      <c r="AO513" s="332">
        <v>60.71</v>
      </c>
      <c r="AP513" s="332">
        <v>66.67</v>
      </c>
    </row>
    <row r="514" spans="1:42" ht="409.5">
      <c r="A514" s="329">
        <v>43936</v>
      </c>
      <c r="B514" s="330" t="s">
        <v>4263</v>
      </c>
      <c r="C514" s="330" t="s">
        <v>60</v>
      </c>
      <c r="D514" s="331" t="s">
        <v>61</v>
      </c>
      <c r="E514" s="331" t="s">
        <v>67</v>
      </c>
      <c r="F514" s="332">
        <v>105.17</v>
      </c>
      <c r="G514" s="330" t="s">
        <v>4264</v>
      </c>
      <c r="H514" s="330" t="s">
        <v>4265</v>
      </c>
      <c r="I514" s="331" t="s">
        <v>4266</v>
      </c>
      <c r="J514" s="329">
        <v>43936</v>
      </c>
      <c r="K514" s="333" t="s">
        <v>491</v>
      </c>
      <c r="L514" s="329">
        <v>43986</v>
      </c>
      <c r="M514" s="335" t="s">
        <v>13700</v>
      </c>
      <c r="N514" s="335" t="s">
        <v>60</v>
      </c>
      <c r="O514" s="335" t="s">
        <v>60</v>
      </c>
      <c r="P514" s="341" t="s">
        <v>60</v>
      </c>
      <c r="Q514" s="331" t="s">
        <v>8913</v>
      </c>
      <c r="R514" s="339" t="s">
        <v>13701</v>
      </c>
      <c r="S514" s="333" t="s">
        <v>12633</v>
      </c>
      <c r="T514" s="331" t="s">
        <v>6915</v>
      </c>
      <c r="U514" s="331" t="s">
        <v>11848</v>
      </c>
      <c r="V514" s="335" t="s">
        <v>13702</v>
      </c>
      <c r="W514" s="333" t="s">
        <v>13703</v>
      </c>
      <c r="X514" s="330" t="s">
        <v>60</v>
      </c>
      <c r="Y514" s="335" t="s">
        <v>13704</v>
      </c>
      <c r="Z514" s="339" t="s">
        <v>13705</v>
      </c>
      <c r="AA514" s="330" t="s">
        <v>60</v>
      </c>
      <c r="AB514" s="332">
        <v>19.100000000000001</v>
      </c>
      <c r="AC514" s="332">
        <v>3.07</v>
      </c>
      <c r="AD514" s="332">
        <v>15.35</v>
      </c>
      <c r="AE514" s="332">
        <v>54.17</v>
      </c>
      <c r="AF514" s="332">
        <v>3.28</v>
      </c>
      <c r="AG514" s="332">
        <v>103.09</v>
      </c>
      <c r="AH514" s="332">
        <v>97.19</v>
      </c>
      <c r="AI514" s="341" t="s">
        <v>60</v>
      </c>
      <c r="AJ514" s="341" t="s">
        <v>60</v>
      </c>
      <c r="AK514" s="341" t="s">
        <v>60</v>
      </c>
      <c r="AL514" s="331" t="s">
        <v>8328</v>
      </c>
      <c r="AM514" s="331" t="s">
        <v>8329</v>
      </c>
      <c r="AN514" s="332">
        <v>42.86</v>
      </c>
      <c r="AO514" s="332">
        <v>43.94</v>
      </c>
      <c r="AP514" s="332">
        <v>36.69</v>
      </c>
    </row>
    <row r="515" spans="1:42" ht="146.25">
      <c r="A515" s="329">
        <v>44006</v>
      </c>
      <c r="B515" s="330" t="s">
        <v>4267</v>
      </c>
      <c r="C515" s="330" t="s">
        <v>60</v>
      </c>
      <c r="D515" s="331" t="s">
        <v>61</v>
      </c>
      <c r="E515" s="331" t="s">
        <v>67</v>
      </c>
      <c r="F515" s="332">
        <v>2336.0700000000002</v>
      </c>
      <c r="G515" s="330" t="s">
        <v>4268</v>
      </c>
      <c r="H515" s="330" t="s">
        <v>4269</v>
      </c>
      <c r="I515" s="331" t="s">
        <v>4270</v>
      </c>
      <c r="J515" s="329">
        <v>44006</v>
      </c>
      <c r="K515" s="333" t="s">
        <v>491</v>
      </c>
      <c r="L515" s="329">
        <v>44165</v>
      </c>
      <c r="M515" s="335" t="s">
        <v>13706</v>
      </c>
      <c r="N515" s="335" t="s">
        <v>60</v>
      </c>
      <c r="O515" s="335" t="s">
        <v>60</v>
      </c>
      <c r="P515" s="341" t="s">
        <v>60</v>
      </c>
      <c r="Q515" s="331" t="s">
        <v>9073</v>
      </c>
      <c r="R515" s="333" t="s">
        <v>13707</v>
      </c>
      <c r="S515" s="333" t="s">
        <v>9222</v>
      </c>
      <c r="T515" s="331" t="s">
        <v>6915</v>
      </c>
      <c r="U515" s="331" t="s">
        <v>11848</v>
      </c>
      <c r="V515" s="335" t="s">
        <v>13708</v>
      </c>
      <c r="W515" s="333" t="s">
        <v>10904</v>
      </c>
      <c r="X515" s="340">
        <v>21380.5</v>
      </c>
      <c r="Y515" s="335" t="s">
        <v>13709</v>
      </c>
      <c r="Z515" s="333" t="s">
        <v>13710</v>
      </c>
      <c r="AA515" s="330" t="s">
        <v>60</v>
      </c>
      <c r="AB515" s="332">
        <v>50.22</v>
      </c>
      <c r="AC515" s="332">
        <v>20.88</v>
      </c>
      <c r="AD515" s="332">
        <v>31.75</v>
      </c>
      <c r="AE515" s="332">
        <v>42.33</v>
      </c>
      <c r="AF515" s="332">
        <v>11.71</v>
      </c>
      <c r="AG515" s="332">
        <v>2336.0700000000002</v>
      </c>
      <c r="AH515" s="332">
        <v>2103.2800000000002</v>
      </c>
      <c r="AI515" s="341" t="s">
        <v>60</v>
      </c>
      <c r="AJ515" s="341" t="s">
        <v>60</v>
      </c>
      <c r="AK515" s="341" t="s">
        <v>60</v>
      </c>
      <c r="AL515" s="331" t="s">
        <v>8328</v>
      </c>
      <c r="AM515" s="331" t="s">
        <v>8329</v>
      </c>
      <c r="AN515" s="332">
        <v>42.73</v>
      </c>
      <c r="AO515" s="332">
        <v>53.41</v>
      </c>
      <c r="AP515" s="332">
        <v>100.57</v>
      </c>
    </row>
    <row r="516" spans="1:42" ht="409.5">
      <c r="A516" s="329">
        <v>44489</v>
      </c>
      <c r="B516" s="330" t="s">
        <v>349</v>
      </c>
      <c r="C516" s="330" t="s">
        <v>60</v>
      </c>
      <c r="D516" s="331" t="s">
        <v>61</v>
      </c>
      <c r="E516" s="331" t="s">
        <v>67</v>
      </c>
      <c r="F516" s="332">
        <v>1142.53</v>
      </c>
      <c r="G516" s="330" t="s">
        <v>350</v>
      </c>
      <c r="H516" s="330" t="s">
        <v>351</v>
      </c>
      <c r="I516" s="331" t="s">
        <v>352</v>
      </c>
      <c r="J516" s="329">
        <v>44489</v>
      </c>
      <c r="K516" s="333" t="s">
        <v>491</v>
      </c>
      <c r="L516" s="329">
        <v>44712</v>
      </c>
      <c r="M516" s="335" t="s">
        <v>9359</v>
      </c>
      <c r="N516" s="335" t="s">
        <v>9360</v>
      </c>
      <c r="O516" s="335" t="s">
        <v>9361</v>
      </c>
      <c r="P516" s="341" t="s">
        <v>60</v>
      </c>
      <c r="Q516" s="331" t="s">
        <v>8633</v>
      </c>
      <c r="R516" s="339" t="s">
        <v>9362</v>
      </c>
      <c r="S516" s="333" t="s">
        <v>9363</v>
      </c>
      <c r="T516" s="331" t="s">
        <v>6921</v>
      </c>
      <c r="U516" s="331" t="s">
        <v>492</v>
      </c>
      <c r="V516" s="335" t="s">
        <v>9364</v>
      </c>
      <c r="W516" s="333" t="s">
        <v>9365</v>
      </c>
      <c r="X516" s="340">
        <v>24915.1</v>
      </c>
      <c r="Y516" s="335" t="s">
        <v>9366</v>
      </c>
      <c r="Z516" s="333" t="s">
        <v>9367</v>
      </c>
      <c r="AA516" s="330" t="s">
        <v>60</v>
      </c>
      <c r="AB516" s="332">
        <v>19.8</v>
      </c>
      <c r="AC516" s="332">
        <v>1.54</v>
      </c>
      <c r="AD516" s="341" t="s">
        <v>60</v>
      </c>
      <c r="AE516" s="341" t="s">
        <v>60</v>
      </c>
      <c r="AF516" s="341" t="s">
        <v>60</v>
      </c>
      <c r="AG516" s="341" t="s">
        <v>60</v>
      </c>
      <c r="AH516" s="332">
        <v>975.53</v>
      </c>
      <c r="AI516" s="336">
        <v>247.6</v>
      </c>
      <c r="AJ516" s="336">
        <v>83.5</v>
      </c>
      <c r="AK516" s="336">
        <v>13004.9</v>
      </c>
      <c r="AL516" s="331" t="s">
        <v>8328</v>
      </c>
      <c r="AM516" s="331" t="s">
        <v>8329</v>
      </c>
      <c r="AN516" s="332">
        <v>42.69</v>
      </c>
      <c r="AO516" s="332">
        <v>45.02</v>
      </c>
      <c r="AP516" s="332">
        <v>64.08</v>
      </c>
    </row>
    <row r="517" spans="1:42" ht="180">
      <c r="A517" s="329">
        <v>44022</v>
      </c>
      <c r="B517" s="330" t="s">
        <v>1134</v>
      </c>
      <c r="C517" s="330" t="s">
        <v>1135</v>
      </c>
      <c r="D517" s="331" t="s">
        <v>61</v>
      </c>
      <c r="E517" s="331" t="s">
        <v>67</v>
      </c>
      <c r="F517" s="332">
        <v>59.33</v>
      </c>
      <c r="G517" s="330" t="s">
        <v>1136</v>
      </c>
      <c r="H517" s="330" t="s">
        <v>1137</v>
      </c>
      <c r="I517" s="331" t="s">
        <v>1138</v>
      </c>
      <c r="J517" s="329">
        <v>44022</v>
      </c>
      <c r="K517" s="333" t="s">
        <v>491</v>
      </c>
      <c r="L517" s="329">
        <v>44074</v>
      </c>
      <c r="M517" s="335" t="s">
        <v>8778</v>
      </c>
      <c r="N517" s="335" t="s">
        <v>60</v>
      </c>
      <c r="O517" s="335" t="s">
        <v>60</v>
      </c>
      <c r="P517" s="336">
        <v>60</v>
      </c>
      <c r="Q517" s="331" t="s">
        <v>8366</v>
      </c>
      <c r="R517" s="339" t="s">
        <v>8779</v>
      </c>
      <c r="S517" s="333" t="s">
        <v>8333</v>
      </c>
      <c r="T517" s="331" t="s">
        <v>6917</v>
      </c>
      <c r="U517" s="331" t="s">
        <v>492</v>
      </c>
      <c r="V517" s="335" t="s">
        <v>8780</v>
      </c>
      <c r="W517" s="333" t="s">
        <v>8381</v>
      </c>
      <c r="X517" s="330" t="s">
        <v>60</v>
      </c>
      <c r="Y517" s="335" t="s">
        <v>8781</v>
      </c>
      <c r="Z517" s="333" t="s">
        <v>8501</v>
      </c>
      <c r="AA517" s="340">
        <v>1185.8</v>
      </c>
      <c r="AB517" s="341" t="s">
        <v>60</v>
      </c>
      <c r="AC517" s="341" t="s">
        <v>60</v>
      </c>
      <c r="AD517" s="341" t="s">
        <v>60</v>
      </c>
      <c r="AE517" s="341" t="s">
        <v>60</v>
      </c>
      <c r="AF517" s="341" t="s">
        <v>60</v>
      </c>
      <c r="AG517" s="332">
        <v>116.77</v>
      </c>
      <c r="AH517" s="332">
        <v>116.77</v>
      </c>
      <c r="AI517" s="336">
        <v>179</v>
      </c>
      <c r="AJ517" s="336">
        <v>10</v>
      </c>
      <c r="AK517" s="336">
        <v>295.39999999999998</v>
      </c>
      <c r="AL517" s="331" t="s">
        <v>8328</v>
      </c>
      <c r="AM517" s="331" t="s">
        <v>8329</v>
      </c>
      <c r="AN517" s="332">
        <v>42.62</v>
      </c>
      <c r="AO517" s="332">
        <v>83.19</v>
      </c>
      <c r="AP517" s="332">
        <v>79.61</v>
      </c>
    </row>
    <row r="518" spans="1:42" ht="409.5">
      <c r="A518" s="329">
        <v>44414</v>
      </c>
      <c r="B518" s="330" t="s">
        <v>4271</v>
      </c>
      <c r="C518" s="330" t="s">
        <v>60</v>
      </c>
      <c r="D518" s="331" t="s">
        <v>61</v>
      </c>
      <c r="E518" s="331" t="s">
        <v>67</v>
      </c>
      <c r="F518" s="332">
        <v>534.03</v>
      </c>
      <c r="G518" s="330" t="s">
        <v>4272</v>
      </c>
      <c r="H518" s="330" t="s">
        <v>4273</v>
      </c>
      <c r="I518" s="331" t="s">
        <v>4274</v>
      </c>
      <c r="J518" s="329">
        <v>44414</v>
      </c>
      <c r="K518" s="333" t="s">
        <v>491</v>
      </c>
      <c r="L518" s="329">
        <v>44503</v>
      </c>
      <c r="M518" s="335" t="s">
        <v>13711</v>
      </c>
      <c r="N518" s="335" t="s">
        <v>60</v>
      </c>
      <c r="O518" s="335" t="s">
        <v>60</v>
      </c>
      <c r="P518" s="341" t="s">
        <v>60</v>
      </c>
      <c r="Q518" s="331" t="s">
        <v>8323</v>
      </c>
      <c r="R518" s="337" t="s">
        <v>13712</v>
      </c>
      <c r="S518" s="333" t="s">
        <v>13713</v>
      </c>
      <c r="T518" s="331" t="s">
        <v>6917</v>
      </c>
      <c r="U518" s="331" t="s">
        <v>11848</v>
      </c>
      <c r="V518" s="335" t="s">
        <v>13714</v>
      </c>
      <c r="W518" s="333" t="s">
        <v>13715</v>
      </c>
      <c r="X518" s="330" t="s">
        <v>60</v>
      </c>
      <c r="Y518" s="335" t="s">
        <v>13716</v>
      </c>
      <c r="Z518" s="339" t="s">
        <v>13717</v>
      </c>
      <c r="AA518" s="330" t="s">
        <v>60</v>
      </c>
      <c r="AB518" s="341" t="s">
        <v>60</v>
      </c>
      <c r="AC518" s="332">
        <v>1.72</v>
      </c>
      <c r="AD518" s="341" t="s">
        <v>60</v>
      </c>
      <c r="AE518" s="341" t="s">
        <v>60</v>
      </c>
      <c r="AF518" s="332">
        <v>1.69</v>
      </c>
      <c r="AG518" s="332">
        <v>529.71</v>
      </c>
      <c r="AH518" s="332">
        <v>310.97000000000003</v>
      </c>
      <c r="AI518" s="341" t="s">
        <v>60</v>
      </c>
      <c r="AJ518" s="341" t="s">
        <v>60</v>
      </c>
      <c r="AK518" s="336">
        <v>478.3</v>
      </c>
      <c r="AL518" s="331" t="s">
        <v>8328</v>
      </c>
      <c r="AM518" s="331" t="s">
        <v>8329</v>
      </c>
      <c r="AN518" s="332">
        <v>42.59</v>
      </c>
      <c r="AO518" s="332">
        <v>38.49</v>
      </c>
      <c r="AP518" s="332">
        <v>37.99</v>
      </c>
    </row>
    <row r="519" spans="1:42" ht="292.5">
      <c r="A519" s="329">
        <v>44853</v>
      </c>
      <c r="B519" s="330" t="s">
        <v>1139</v>
      </c>
      <c r="C519" s="330" t="s">
        <v>1140</v>
      </c>
      <c r="D519" s="331" t="s">
        <v>61</v>
      </c>
      <c r="E519" s="331" t="s">
        <v>77</v>
      </c>
      <c r="F519" s="332">
        <v>66.95</v>
      </c>
      <c r="G519" s="330" t="s">
        <v>1141</v>
      </c>
      <c r="H519" s="330" t="s">
        <v>60</v>
      </c>
      <c r="I519" s="331" t="s">
        <v>1143</v>
      </c>
      <c r="J519" s="329">
        <v>44853</v>
      </c>
      <c r="K519" s="333" t="s">
        <v>491</v>
      </c>
      <c r="L519" s="334" t="s">
        <v>60</v>
      </c>
      <c r="M519" s="335" t="s">
        <v>9633</v>
      </c>
      <c r="N519" s="335" t="s">
        <v>60</v>
      </c>
      <c r="O519" s="335" t="s">
        <v>9634</v>
      </c>
      <c r="P519" s="336">
        <v>57.9</v>
      </c>
      <c r="Q519" s="331" t="s">
        <v>8876</v>
      </c>
      <c r="R519" s="339" t="s">
        <v>9635</v>
      </c>
      <c r="S519" s="333" t="s">
        <v>9636</v>
      </c>
      <c r="T519" s="331" t="s">
        <v>6921</v>
      </c>
      <c r="U519" s="331" t="s">
        <v>492</v>
      </c>
      <c r="V519" s="335" t="s">
        <v>9637</v>
      </c>
      <c r="W519" s="333" t="s">
        <v>9638</v>
      </c>
      <c r="X519" s="340">
        <v>286.60000000000002</v>
      </c>
      <c r="Y519" s="335" t="s">
        <v>60</v>
      </c>
      <c r="Z519" s="333" t="s">
        <v>60</v>
      </c>
      <c r="AA519" s="330" t="s">
        <v>60</v>
      </c>
      <c r="AB519" s="332">
        <v>27.78</v>
      </c>
      <c r="AC519" s="332">
        <v>1.54</v>
      </c>
      <c r="AD519" s="341" t="s">
        <v>60</v>
      </c>
      <c r="AE519" s="341" t="s">
        <v>60</v>
      </c>
      <c r="AF519" s="341" t="s">
        <v>60</v>
      </c>
      <c r="AG519" s="341" t="s">
        <v>60</v>
      </c>
      <c r="AH519" s="332">
        <v>63.81</v>
      </c>
      <c r="AI519" s="336">
        <v>25</v>
      </c>
      <c r="AJ519" s="332">
        <v>2.2999999999999998</v>
      </c>
      <c r="AK519" s="336">
        <v>560.1</v>
      </c>
      <c r="AL519" s="331" t="s">
        <v>8328</v>
      </c>
      <c r="AM519" s="331" t="s">
        <v>8329</v>
      </c>
      <c r="AN519" s="332">
        <v>42.56</v>
      </c>
      <c r="AO519" s="332">
        <v>35.71</v>
      </c>
      <c r="AP519" s="332">
        <v>35.520000000000003</v>
      </c>
    </row>
    <row r="520" spans="1:42" ht="90">
      <c r="A520" s="329">
        <v>44673</v>
      </c>
      <c r="B520" s="330" t="s">
        <v>1144</v>
      </c>
      <c r="C520" s="330" t="s">
        <v>1145</v>
      </c>
      <c r="D520" s="331" t="s">
        <v>61</v>
      </c>
      <c r="E520" s="331" t="s">
        <v>77</v>
      </c>
      <c r="F520" s="332">
        <v>9.51</v>
      </c>
      <c r="G520" s="330" t="s">
        <v>1146</v>
      </c>
      <c r="H520" s="330" t="s">
        <v>60</v>
      </c>
      <c r="I520" s="331" t="s">
        <v>1147</v>
      </c>
      <c r="J520" s="329">
        <v>44673</v>
      </c>
      <c r="K520" s="333" t="s">
        <v>491</v>
      </c>
      <c r="L520" s="334" t="s">
        <v>60</v>
      </c>
      <c r="M520" s="335" t="s">
        <v>9184</v>
      </c>
      <c r="N520" s="335" t="s">
        <v>9185</v>
      </c>
      <c r="O520" s="335" t="s">
        <v>60</v>
      </c>
      <c r="P520" s="341" t="s">
        <v>60</v>
      </c>
      <c r="Q520" s="331" t="s">
        <v>8511</v>
      </c>
      <c r="R520" s="337" t="s">
        <v>9186</v>
      </c>
      <c r="S520" s="333" t="s">
        <v>9187</v>
      </c>
      <c r="T520" s="331" t="s">
        <v>6919</v>
      </c>
      <c r="U520" s="331" t="s">
        <v>492</v>
      </c>
      <c r="V520" s="335" t="s">
        <v>9188</v>
      </c>
      <c r="W520" s="333" t="s">
        <v>9189</v>
      </c>
      <c r="X520" s="340">
        <v>30.8</v>
      </c>
      <c r="Y520" s="335" t="s">
        <v>60</v>
      </c>
      <c r="Z520" s="333" t="s">
        <v>60</v>
      </c>
      <c r="AA520" s="330" t="s">
        <v>60</v>
      </c>
      <c r="AB520" s="341" t="s">
        <v>60</v>
      </c>
      <c r="AC520" s="338">
        <v>0.97</v>
      </c>
      <c r="AD520" s="341" t="s">
        <v>60</v>
      </c>
      <c r="AE520" s="341" t="s">
        <v>60</v>
      </c>
      <c r="AF520" s="341" t="s">
        <v>60</v>
      </c>
      <c r="AG520" s="341" t="s">
        <v>60</v>
      </c>
      <c r="AH520" s="332">
        <v>9.51</v>
      </c>
      <c r="AI520" s="338">
        <v>3.4000000000000002E-2</v>
      </c>
      <c r="AJ520" s="338">
        <v>-0.30599999999999999</v>
      </c>
      <c r="AK520" s="336">
        <v>12.1</v>
      </c>
      <c r="AL520" s="331" t="s">
        <v>8328</v>
      </c>
      <c r="AM520" s="331" t="s">
        <v>8329</v>
      </c>
      <c r="AN520" s="332">
        <v>42.52</v>
      </c>
      <c r="AO520" s="332">
        <v>51.42</v>
      </c>
      <c r="AP520" s="332">
        <v>42.52</v>
      </c>
    </row>
    <row r="521" spans="1:42" ht="371.25">
      <c r="A521" s="329">
        <v>44803</v>
      </c>
      <c r="B521" s="330" t="s">
        <v>1148</v>
      </c>
      <c r="C521" s="330" t="s">
        <v>1149</v>
      </c>
      <c r="D521" s="331" t="s">
        <v>61</v>
      </c>
      <c r="E521" s="331" t="s">
        <v>77</v>
      </c>
      <c r="F521" s="332">
        <v>137.49</v>
      </c>
      <c r="G521" s="330" t="s">
        <v>1150</v>
      </c>
      <c r="H521" s="330" t="s">
        <v>1151</v>
      </c>
      <c r="I521" s="331" t="s">
        <v>1152</v>
      </c>
      <c r="J521" s="329">
        <v>44803</v>
      </c>
      <c r="K521" s="333" t="s">
        <v>491</v>
      </c>
      <c r="L521" s="334" t="s">
        <v>60</v>
      </c>
      <c r="M521" s="335" t="s">
        <v>9542</v>
      </c>
      <c r="N521" s="335" t="s">
        <v>9543</v>
      </c>
      <c r="O521" s="335" t="s">
        <v>9544</v>
      </c>
      <c r="P521" s="336">
        <v>134</v>
      </c>
      <c r="Q521" s="331" t="s">
        <v>8633</v>
      </c>
      <c r="R521" s="339" t="s">
        <v>8949</v>
      </c>
      <c r="S521" s="333" t="s">
        <v>9545</v>
      </c>
      <c r="T521" s="331" t="s">
        <v>6921</v>
      </c>
      <c r="U521" s="331" t="s">
        <v>492</v>
      </c>
      <c r="V521" s="335" t="s">
        <v>9546</v>
      </c>
      <c r="W521" s="333" t="s">
        <v>9547</v>
      </c>
      <c r="X521" s="340">
        <v>1346.6</v>
      </c>
      <c r="Y521" s="335" t="s">
        <v>9548</v>
      </c>
      <c r="Z521" s="339" t="s">
        <v>9549</v>
      </c>
      <c r="AA521" s="330" t="s">
        <v>60</v>
      </c>
      <c r="AB521" s="332">
        <v>15.16</v>
      </c>
      <c r="AC521" s="332">
        <v>1.34</v>
      </c>
      <c r="AD521" s="341" t="s">
        <v>60</v>
      </c>
      <c r="AE521" s="341" t="s">
        <v>60</v>
      </c>
      <c r="AF521" s="341" t="s">
        <v>60</v>
      </c>
      <c r="AG521" s="341" t="s">
        <v>60</v>
      </c>
      <c r="AH521" s="332">
        <v>134.38999999999999</v>
      </c>
      <c r="AI521" s="336">
        <v>42</v>
      </c>
      <c r="AJ521" s="336">
        <v>12.6</v>
      </c>
      <c r="AK521" s="336">
        <v>983.2</v>
      </c>
      <c r="AL521" s="331" t="s">
        <v>8328</v>
      </c>
      <c r="AM521" s="331" t="s">
        <v>8329</v>
      </c>
      <c r="AN521" s="332">
        <v>42.48</v>
      </c>
      <c r="AO521" s="332">
        <v>39.51</v>
      </c>
      <c r="AP521" s="332">
        <v>55.57</v>
      </c>
    </row>
    <row r="522" spans="1:42" ht="123.75">
      <c r="A522" s="329">
        <v>43865</v>
      </c>
      <c r="B522" s="330" t="s">
        <v>4275</v>
      </c>
      <c r="C522" s="330" t="s">
        <v>60</v>
      </c>
      <c r="D522" s="331" t="s">
        <v>61</v>
      </c>
      <c r="E522" s="331" t="s">
        <v>67</v>
      </c>
      <c r="F522" s="332">
        <v>18.88</v>
      </c>
      <c r="G522" s="330" t="s">
        <v>4276</v>
      </c>
      <c r="H522" s="330" t="s">
        <v>60</v>
      </c>
      <c r="I522" s="331" t="s">
        <v>4277</v>
      </c>
      <c r="J522" s="329">
        <v>43865</v>
      </c>
      <c r="K522" s="333" t="s">
        <v>491</v>
      </c>
      <c r="L522" s="329">
        <v>43913</v>
      </c>
      <c r="M522" s="335" t="s">
        <v>13718</v>
      </c>
      <c r="N522" s="335" t="s">
        <v>60</v>
      </c>
      <c r="O522" s="335" t="s">
        <v>60</v>
      </c>
      <c r="P522" s="341" t="s">
        <v>60</v>
      </c>
      <c r="Q522" s="331" t="s">
        <v>9327</v>
      </c>
      <c r="R522" s="333" t="s">
        <v>13719</v>
      </c>
      <c r="S522" s="333" t="s">
        <v>8539</v>
      </c>
      <c r="T522" s="331" t="s">
        <v>6917</v>
      </c>
      <c r="U522" s="331" t="s">
        <v>11848</v>
      </c>
      <c r="V522" s="335" t="s">
        <v>13720</v>
      </c>
      <c r="W522" s="333" t="s">
        <v>13721</v>
      </c>
      <c r="X522" s="330" t="s">
        <v>60</v>
      </c>
      <c r="Y522" s="335" t="s">
        <v>60</v>
      </c>
      <c r="Z522" s="333" t="s">
        <v>60</v>
      </c>
      <c r="AA522" s="330" t="s">
        <v>60</v>
      </c>
      <c r="AB522" s="332">
        <v>13.45</v>
      </c>
      <c r="AC522" s="338">
        <v>0.94</v>
      </c>
      <c r="AD522" s="332">
        <v>4.93</v>
      </c>
      <c r="AE522" s="332">
        <v>5.08</v>
      </c>
      <c r="AF522" s="338">
        <v>0.372</v>
      </c>
      <c r="AG522" s="332">
        <v>17.23</v>
      </c>
      <c r="AH522" s="332">
        <v>32.56</v>
      </c>
      <c r="AI522" s="341" t="s">
        <v>60</v>
      </c>
      <c r="AJ522" s="341" t="s">
        <v>60</v>
      </c>
      <c r="AK522" s="341" t="s">
        <v>60</v>
      </c>
      <c r="AL522" s="331" t="s">
        <v>8328</v>
      </c>
      <c r="AM522" s="331" t="s">
        <v>8329</v>
      </c>
      <c r="AN522" s="332">
        <v>42.47</v>
      </c>
      <c r="AO522" s="332">
        <v>27.4</v>
      </c>
      <c r="AP522" s="332">
        <v>42.47</v>
      </c>
    </row>
    <row r="523" spans="1:42" ht="393.75">
      <c r="A523" s="329">
        <v>44119</v>
      </c>
      <c r="B523" s="330" t="s">
        <v>4278</v>
      </c>
      <c r="C523" s="330" t="s">
        <v>60</v>
      </c>
      <c r="D523" s="331" t="s">
        <v>61</v>
      </c>
      <c r="E523" s="331" t="s">
        <v>77</v>
      </c>
      <c r="F523" s="332">
        <v>15765.23</v>
      </c>
      <c r="G523" s="330" t="s">
        <v>4279</v>
      </c>
      <c r="H523" s="330" t="s">
        <v>60</v>
      </c>
      <c r="I523" s="331" t="s">
        <v>4280</v>
      </c>
      <c r="J523" s="329">
        <v>44119</v>
      </c>
      <c r="K523" s="333" t="s">
        <v>491</v>
      </c>
      <c r="L523" s="334" t="s">
        <v>60</v>
      </c>
      <c r="M523" s="335" t="s">
        <v>13722</v>
      </c>
      <c r="N523" s="335" t="s">
        <v>60</v>
      </c>
      <c r="O523" s="335" t="s">
        <v>60</v>
      </c>
      <c r="P523" s="341" t="s">
        <v>60</v>
      </c>
      <c r="Q523" s="331" t="s">
        <v>8491</v>
      </c>
      <c r="R523" s="339" t="s">
        <v>13723</v>
      </c>
      <c r="S523" s="333" t="s">
        <v>11266</v>
      </c>
      <c r="T523" s="331" t="s">
        <v>6917</v>
      </c>
      <c r="U523" s="331" t="s">
        <v>11848</v>
      </c>
      <c r="V523" s="335" t="s">
        <v>13724</v>
      </c>
      <c r="W523" s="333" t="s">
        <v>8437</v>
      </c>
      <c r="X523" s="340">
        <v>4906.3</v>
      </c>
      <c r="Y523" s="335" t="s">
        <v>60</v>
      </c>
      <c r="Z523" s="333" t="s">
        <v>60</v>
      </c>
      <c r="AA523" s="330" t="s">
        <v>60</v>
      </c>
      <c r="AB523" s="332">
        <v>9.7899999999999991</v>
      </c>
      <c r="AC523" s="338">
        <v>0.73</v>
      </c>
      <c r="AD523" s="332">
        <v>11.23</v>
      </c>
      <c r="AE523" s="332">
        <v>14.39</v>
      </c>
      <c r="AF523" s="332">
        <v>1.1000000000000001</v>
      </c>
      <c r="AG523" s="332">
        <v>18308.78</v>
      </c>
      <c r="AH523" s="332">
        <v>5937.9</v>
      </c>
      <c r="AI523" s="336">
        <v>19411.3</v>
      </c>
      <c r="AJ523" s="336">
        <v>646.5</v>
      </c>
      <c r="AK523" s="336">
        <v>44197.1</v>
      </c>
      <c r="AL523" s="331" t="s">
        <v>8328</v>
      </c>
      <c r="AM523" s="331" t="s">
        <v>8329</v>
      </c>
      <c r="AN523" s="332">
        <v>42.39</v>
      </c>
      <c r="AO523" s="332">
        <v>45.98</v>
      </c>
      <c r="AP523" s="332">
        <v>44.04</v>
      </c>
    </row>
    <row r="524" spans="1:42" ht="409.5">
      <c r="A524" s="329">
        <v>44004</v>
      </c>
      <c r="B524" s="330" t="s">
        <v>4281</v>
      </c>
      <c r="C524" s="330" t="s">
        <v>60</v>
      </c>
      <c r="D524" s="331" t="s">
        <v>61</v>
      </c>
      <c r="E524" s="331" t="s">
        <v>67</v>
      </c>
      <c r="F524" s="332">
        <v>682.79</v>
      </c>
      <c r="G524" s="330" t="s">
        <v>4282</v>
      </c>
      <c r="H524" s="330" t="s">
        <v>60</v>
      </c>
      <c r="I524" s="331" t="s">
        <v>4283</v>
      </c>
      <c r="J524" s="329">
        <v>44004</v>
      </c>
      <c r="K524" s="333" t="s">
        <v>491</v>
      </c>
      <c r="L524" s="329">
        <v>44126</v>
      </c>
      <c r="M524" s="335" t="s">
        <v>13725</v>
      </c>
      <c r="N524" s="335" t="s">
        <v>60</v>
      </c>
      <c r="O524" s="335" t="s">
        <v>60</v>
      </c>
      <c r="P524" s="341" t="s">
        <v>60</v>
      </c>
      <c r="Q524" s="331" t="s">
        <v>9112</v>
      </c>
      <c r="R524" s="339" t="s">
        <v>13726</v>
      </c>
      <c r="S524" s="333" t="s">
        <v>9049</v>
      </c>
      <c r="T524" s="331" t="s">
        <v>6915</v>
      </c>
      <c r="U524" s="331" t="s">
        <v>11848</v>
      </c>
      <c r="V524" s="335" t="s">
        <v>13727</v>
      </c>
      <c r="W524" s="339" t="s">
        <v>13728</v>
      </c>
      <c r="X524" s="330" t="s">
        <v>9215</v>
      </c>
      <c r="Y524" s="335" t="s">
        <v>60</v>
      </c>
      <c r="Z524" s="333" t="s">
        <v>60</v>
      </c>
      <c r="AA524" s="330" t="s">
        <v>60</v>
      </c>
      <c r="AB524" s="341" t="s">
        <v>60</v>
      </c>
      <c r="AC524" s="332">
        <v>1.84</v>
      </c>
      <c r="AD524" s="332">
        <v>18.809999999999999</v>
      </c>
      <c r="AE524" s="332">
        <v>23.98</v>
      </c>
      <c r="AF524" s="332">
        <v>1.4</v>
      </c>
      <c r="AG524" s="332">
        <v>722.14</v>
      </c>
      <c r="AH524" s="332">
        <v>434.29</v>
      </c>
      <c r="AI524" s="341" t="s">
        <v>60</v>
      </c>
      <c r="AJ524" s="341" t="s">
        <v>60</v>
      </c>
      <c r="AK524" s="341" t="s">
        <v>60</v>
      </c>
      <c r="AL524" s="331" t="s">
        <v>8328</v>
      </c>
      <c r="AM524" s="331" t="s">
        <v>8329</v>
      </c>
      <c r="AN524" s="332">
        <v>42.35</v>
      </c>
      <c r="AO524" s="332">
        <v>41.34</v>
      </c>
      <c r="AP524" s="332">
        <v>53.06</v>
      </c>
    </row>
    <row r="525" spans="1:42" ht="123.75">
      <c r="A525" s="329">
        <v>44242</v>
      </c>
      <c r="B525" s="330" t="s">
        <v>4284</v>
      </c>
      <c r="C525" s="330" t="s">
        <v>60</v>
      </c>
      <c r="D525" s="331" t="s">
        <v>61</v>
      </c>
      <c r="E525" s="331" t="s">
        <v>67</v>
      </c>
      <c r="F525" s="332">
        <v>68.58</v>
      </c>
      <c r="G525" s="330" t="s">
        <v>4285</v>
      </c>
      <c r="H525" s="330" t="s">
        <v>4286</v>
      </c>
      <c r="I525" s="331" t="s">
        <v>4287</v>
      </c>
      <c r="J525" s="329">
        <v>44242</v>
      </c>
      <c r="K525" s="333" t="s">
        <v>491</v>
      </c>
      <c r="L525" s="329">
        <v>44278</v>
      </c>
      <c r="M525" s="335" t="s">
        <v>13729</v>
      </c>
      <c r="N525" s="335" t="s">
        <v>60</v>
      </c>
      <c r="O525" s="335" t="s">
        <v>60</v>
      </c>
      <c r="P525" s="341" t="s">
        <v>60</v>
      </c>
      <c r="Q525" s="331" t="s">
        <v>8337</v>
      </c>
      <c r="R525" s="333" t="s">
        <v>13730</v>
      </c>
      <c r="S525" s="333" t="s">
        <v>9694</v>
      </c>
      <c r="T525" s="331" t="s">
        <v>6915</v>
      </c>
      <c r="U525" s="331" t="s">
        <v>11848</v>
      </c>
      <c r="V525" s="335" t="s">
        <v>13731</v>
      </c>
      <c r="W525" s="333" t="s">
        <v>13732</v>
      </c>
      <c r="X525" s="330" t="s">
        <v>60</v>
      </c>
      <c r="Y525" s="335" t="s">
        <v>13733</v>
      </c>
      <c r="Z525" s="333" t="s">
        <v>11418</v>
      </c>
      <c r="AA525" s="330" t="s">
        <v>60</v>
      </c>
      <c r="AB525" s="332">
        <v>10.44</v>
      </c>
      <c r="AC525" s="332">
        <v>4.3</v>
      </c>
      <c r="AD525" s="332">
        <v>20.79</v>
      </c>
      <c r="AE525" s="332">
        <v>30.38</v>
      </c>
      <c r="AF525" s="332">
        <v>3.35</v>
      </c>
      <c r="AG525" s="332">
        <v>83.87</v>
      </c>
      <c r="AH525" s="332">
        <v>85.92</v>
      </c>
      <c r="AI525" s="341" t="s">
        <v>60</v>
      </c>
      <c r="AJ525" s="341" t="s">
        <v>60</v>
      </c>
      <c r="AK525" s="336">
        <v>29.8</v>
      </c>
      <c r="AL525" s="331" t="s">
        <v>8328</v>
      </c>
      <c r="AM525" s="331" t="s">
        <v>8329</v>
      </c>
      <c r="AN525" s="332">
        <v>42.28</v>
      </c>
      <c r="AO525" s="332">
        <v>53.51</v>
      </c>
      <c r="AP525" s="332">
        <v>75</v>
      </c>
    </row>
    <row r="526" spans="1:42" ht="78.75">
      <c r="A526" s="329">
        <v>44369</v>
      </c>
      <c r="B526" s="330" t="s">
        <v>4288</v>
      </c>
      <c r="C526" s="330" t="s">
        <v>60</v>
      </c>
      <c r="D526" s="331" t="s">
        <v>61</v>
      </c>
      <c r="E526" s="331" t="s">
        <v>67</v>
      </c>
      <c r="F526" s="332">
        <v>389.8</v>
      </c>
      <c r="G526" s="330" t="s">
        <v>4289</v>
      </c>
      <c r="H526" s="330" t="s">
        <v>4290</v>
      </c>
      <c r="I526" s="331" t="s">
        <v>4291</v>
      </c>
      <c r="J526" s="329">
        <v>44369</v>
      </c>
      <c r="K526" s="333" t="s">
        <v>491</v>
      </c>
      <c r="L526" s="329">
        <v>44425</v>
      </c>
      <c r="M526" s="335" t="s">
        <v>13734</v>
      </c>
      <c r="N526" s="335" t="s">
        <v>60</v>
      </c>
      <c r="O526" s="335" t="s">
        <v>60</v>
      </c>
      <c r="P526" s="341" t="s">
        <v>60</v>
      </c>
      <c r="Q526" s="331" t="s">
        <v>10886</v>
      </c>
      <c r="R526" s="339" t="s">
        <v>13735</v>
      </c>
      <c r="S526" s="333" t="s">
        <v>8539</v>
      </c>
      <c r="T526" s="331" t="s">
        <v>6917</v>
      </c>
      <c r="U526" s="331" t="s">
        <v>11848</v>
      </c>
      <c r="V526" s="335" t="s">
        <v>13736</v>
      </c>
      <c r="W526" s="333" t="s">
        <v>8541</v>
      </c>
      <c r="X526" s="330" t="s">
        <v>60</v>
      </c>
      <c r="Y526" s="335" t="s">
        <v>60</v>
      </c>
      <c r="Z526" s="333" t="s">
        <v>13336</v>
      </c>
      <c r="AA526" s="330" t="s">
        <v>60</v>
      </c>
      <c r="AB526" s="332">
        <v>26.01</v>
      </c>
      <c r="AC526" s="332">
        <v>1.33</v>
      </c>
      <c r="AD526" s="332">
        <v>6.98</v>
      </c>
      <c r="AE526" s="332">
        <v>8.86</v>
      </c>
      <c r="AF526" s="338">
        <v>0.78600000000000003</v>
      </c>
      <c r="AG526" s="332">
        <v>187.16</v>
      </c>
      <c r="AH526" s="332">
        <v>348.35</v>
      </c>
      <c r="AI526" s="336">
        <v>231.7</v>
      </c>
      <c r="AJ526" s="336">
        <v>14.5</v>
      </c>
      <c r="AK526" s="336">
        <v>374.3</v>
      </c>
      <c r="AL526" s="331" t="s">
        <v>8328</v>
      </c>
      <c r="AM526" s="331" t="s">
        <v>8329</v>
      </c>
      <c r="AN526" s="332">
        <v>42.25</v>
      </c>
      <c r="AO526" s="332">
        <v>39.78</v>
      </c>
      <c r="AP526" s="332">
        <v>30.42</v>
      </c>
    </row>
    <row r="527" spans="1:42" ht="315">
      <c r="A527" s="329">
        <v>44133</v>
      </c>
      <c r="B527" s="330" t="s">
        <v>4292</v>
      </c>
      <c r="C527" s="330" t="s">
        <v>60</v>
      </c>
      <c r="D527" s="331" t="s">
        <v>61</v>
      </c>
      <c r="E527" s="331" t="s">
        <v>67</v>
      </c>
      <c r="F527" s="332">
        <v>9498.91</v>
      </c>
      <c r="G527" s="330" t="s">
        <v>4293</v>
      </c>
      <c r="H527" s="330" t="s">
        <v>60</v>
      </c>
      <c r="I527" s="331" t="s">
        <v>4294</v>
      </c>
      <c r="J527" s="329">
        <v>44133</v>
      </c>
      <c r="K527" s="333" t="s">
        <v>491</v>
      </c>
      <c r="L527" s="329">
        <v>44306</v>
      </c>
      <c r="M527" s="335" t="s">
        <v>13737</v>
      </c>
      <c r="N527" s="335" t="s">
        <v>60</v>
      </c>
      <c r="O527" s="335" t="s">
        <v>60</v>
      </c>
      <c r="P527" s="341" t="s">
        <v>60</v>
      </c>
      <c r="Q527" s="331" t="s">
        <v>9124</v>
      </c>
      <c r="R527" s="333" t="s">
        <v>13738</v>
      </c>
      <c r="S527" s="333" t="s">
        <v>12955</v>
      </c>
      <c r="T527" s="331" t="s">
        <v>6921</v>
      </c>
      <c r="U527" s="331" t="s">
        <v>11848</v>
      </c>
      <c r="V527" s="335" t="s">
        <v>13739</v>
      </c>
      <c r="W527" s="333" t="s">
        <v>13740</v>
      </c>
      <c r="X527" s="340">
        <v>36380.400000000001</v>
      </c>
      <c r="Y527" s="335" t="s">
        <v>60</v>
      </c>
      <c r="Z527" s="333" t="s">
        <v>60</v>
      </c>
      <c r="AA527" s="330" t="s">
        <v>60</v>
      </c>
      <c r="AB527" s="341" t="s">
        <v>60</v>
      </c>
      <c r="AC527" s="332">
        <v>23.73</v>
      </c>
      <c r="AD527" s="332">
        <v>87.09</v>
      </c>
      <c r="AE527" s="341" t="s">
        <v>60</v>
      </c>
      <c r="AF527" s="332">
        <v>15.5</v>
      </c>
      <c r="AG527" s="332">
        <v>9275.93</v>
      </c>
      <c r="AH527" s="332">
        <v>8844.4</v>
      </c>
      <c r="AI527" s="341" t="s">
        <v>60</v>
      </c>
      <c r="AJ527" s="341" t="s">
        <v>60</v>
      </c>
      <c r="AK527" s="336">
        <v>1008.2</v>
      </c>
      <c r="AL527" s="331" t="s">
        <v>8328</v>
      </c>
      <c r="AM527" s="331" t="s">
        <v>8329</v>
      </c>
      <c r="AN527" s="332">
        <v>42.23</v>
      </c>
      <c r="AO527" s="332">
        <v>34.299999999999997</v>
      </c>
      <c r="AP527" s="332">
        <v>39.72</v>
      </c>
    </row>
    <row r="528" spans="1:42" ht="409.5">
      <c r="A528" s="329">
        <v>44655</v>
      </c>
      <c r="B528" s="330" t="s">
        <v>4295</v>
      </c>
      <c r="C528" s="330" t="s">
        <v>4296</v>
      </c>
      <c r="D528" s="331" t="s">
        <v>61</v>
      </c>
      <c r="E528" s="331" t="s">
        <v>77</v>
      </c>
      <c r="F528" s="332">
        <v>1813.38</v>
      </c>
      <c r="G528" s="330" t="s">
        <v>4297</v>
      </c>
      <c r="H528" s="330" t="s">
        <v>4298</v>
      </c>
      <c r="I528" s="331" t="s">
        <v>4299</v>
      </c>
      <c r="J528" s="329">
        <v>44655</v>
      </c>
      <c r="K528" s="333" t="s">
        <v>491</v>
      </c>
      <c r="L528" s="334" t="s">
        <v>60</v>
      </c>
      <c r="M528" s="335" t="s">
        <v>13741</v>
      </c>
      <c r="N528" s="335" t="s">
        <v>13742</v>
      </c>
      <c r="O528" s="335" t="s">
        <v>60</v>
      </c>
      <c r="P528" s="336">
        <v>1180.5</v>
      </c>
      <c r="Q528" s="331" t="s">
        <v>8511</v>
      </c>
      <c r="R528" s="333" t="s">
        <v>8512</v>
      </c>
      <c r="S528" s="333" t="s">
        <v>8742</v>
      </c>
      <c r="T528" s="331" t="s">
        <v>6917</v>
      </c>
      <c r="U528" s="331" t="s">
        <v>12459</v>
      </c>
      <c r="V528" s="335" t="s">
        <v>13743</v>
      </c>
      <c r="W528" s="333" t="s">
        <v>13744</v>
      </c>
      <c r="X528" s="340">
        <v>946</v>
      </c>
      <c r="Y528" s="335" t="s">
        <v>13745</v>
      </c>
      <c r="Z528" s="339" t="s">
        <v>13746</v>
      </c>
      <c r="AA528" s="330" t="s">
        <v>13747</v>
      </c>
      <c r="AB528" s="332">
        <v>23.5</v>
      </c>
      <c r="AC528" s="332">
        <v>2.0099999999999998</v>
      </c>
      <c r="AD528" s="341" t="s">
        <v>60</v>
      </c>
      <c r="AE528" s="341" t="s">
        <v>60</v>
      </c>
      <c r="AF528" s="341" t="s">
        <v>60</v>
      </c>
      <c r="AG528" s="341" t="s">
        <v>60</v>
      </c>
      <c r="AH528" s="332">
        <v>1787.75</v>
      </c>
      <c r="AI528" s="336">
        <v>391.8</v>
      </c>
      <c r="AJ528" s="336">
        <v>72.599999999999994</v>
      </c>
      <c r="AK528" s="336">
        <v>1031.7</v>
      </c>
      <c r="AL528" s="331" t="s">
        <v>8328</v>
      </c>
      <c r="AM528" s="331" t="s">
        <v>8329</v>
      </c>
      <c r="AN528" s="332">
        <v>42.09</v>
      </c>
      <c r="AO528" s="332">
        <v>39.909999999999997</v>
      </c>
      <c r="AP528" s="332">
        <v>47.01</v>
      </c>
    </row>
    <row r="529" spans="1:42" ht="168.75">
      <c r="A529" s="329">
        <v>44181</v>
      </c>
      <c r="B529" s="330" t="s">
        <v>4300</v>
      </c>
      <c r="C529" s="330" t="s">
        <v>60</v>
      </c>
      <c r="D529" s="331" t="s">
        <v>61</v>
      </c>
      <c r="E529" s="331" t="s">
        <v>67</v>
      </c>
      <c r="F529" s="332">
        <v>31.24</v>
      </c>
      <c r="G529" s="330" t="s">
        <v>4301</v>
      </c>
      <c r="H529" s="330" t="s">
        <v>60</v>
      </c>
      <c r="I529" s="331" t="s">
        <v>4302</v>
      </c>
      <c r="J529" s="329">
        <v>44181</v>
      </c>
      <c r="K529" s="333" t="s">
        <v>491</v>
      </c>
      <c r="L529" s="329">
        <v>44235</v>
      </c>
      <c r="M529" s="335" t="s">
        <v>13748</v>
      </c>
      <c r="N529" s="335" t="s">
        <v>60</v>
      </c>
      <c r="O529" s="335" t="s">
        <v>60</v>
      </c>
      <c r="P529" s="341" t="s">
        <v>60</v>
      </c>
      <c r="Q529" s="331" t="s">
        <v>8913</v>
      </c>
      <c r="R529" s="339" t="s">
        <v>13749</v>
      </c>
      <c r="S529" s="333" t="s">
        <v>8539</v>
      </c>
      <c r="T529" s="331" t="s">
        <v>6917</v>
      </c>
      <c r="U529" s="331" t="s">
        <v>11848</v>
      </c>
      <c r="V529" s="335" t="s">
        <v>13750</v>
      </c>
      <c r="W529" s="333" t="s">
        <v>9983</v>
      </c>
      <c r="X529" s="330" t="s">
        <v>60</v>
      </c>
      <c r="Y529" s="335" t="s">
        <v>60</v>
      </c>
      <c r="Z529" s="333" t="s">
        <v>60</v>
      </c>
      <c r="AA529" s="330" t="s">
        <v>60</v>
      </c>
      <c r="AB529" s="341" t="s">
        <v>60</v>
      </c>
      <c r="AC529" s="341" t="s">
        <v>60</v>
      </c>
      <c r="AD529" s="341" t="s">
        <v>60</v>
      </c>
      <c r="AE529" s="341" t="s">
        <v>60</v>
      </c>
      <c r="AF529" s="341" t="s">
        <v>60</v>
      </c>
      <c r="AG529" s="332">
        <v>31.24</v>
      </c>
      <c r="AH529" s="332">
        <v>31.24</v>
      </c>
      <c r="AI529" s="336">
        <v>25.5</v>
      </c>
      <c r="AJ529" s="332">
        <v>1.22</v>
      </c>
      <c r="AK529" s="336">
        <v>27.7</v>
      </c>
      <c r="AL529" s="331" t="s">
        <v>8328</v>
      </c>
      <c r="AM529" s="331" t="s">
        <v>8329</v>
      </c>
      <c r="AN529" s="332">
        <v>42.05</v>
      </c>
      <c r="AO529" s="332">
        <v>40.130000000000003</v>
      </c>
      <c r="AP529" s="332">
        <v>47.75</v>
      </c>
    </row>
    <row r="530" spans="1:42" ht="281.25">
      <c r="A530" s="329">
        <v>44350</v>
      </c>
      <c r="B530" s="330" t="s">
        <v>1153</v>
      </c>
      <c r="C530" s="330" t="s">
        <v>60</v>
      </c>
      <c r="D530" s="331" t="s">
        <v>61</v>
      </c>
      <c r="E530" s="331" t="s">
        <v>67</v>
      </c>
      <c r="F530" s="332">
        <v>304.7</v>
      </c>
      <c r="G530" s="330" t="s">
        <v>1154</v>
      </c>
      <c r="H530" s="330" t="s">
        <v>60</v>
      </c>
      <c r="I530" s="331" t="s">
        <v>1155</v>
      </c>
      <c r="J530" s="329">
        <v>44350</v>
      </c>
      <c r="K530" s="333" t="s">
        <v>491</v>
      </c>
      <c r="L530" s="329">
        <v>44533</v>
      </c>
      <c r="M530" s="335" t="s">
        <v>9260</v>
      </c>
      <c r="N530" s="335" t="s">
        <v>60</v>
      </c>
      <c r="O530" s="335" t="s">
        <v>60</v>
      </c>
      <c r="P530" s="341" t="s">
        <v>60</v>
      </c>
      <c r="Q530" s="331" t="s">
        <v>8633</v>
      </c>
      <c r="R530" s="339" t="s">
        <v>9261</v>
      </c>
      <c r="S530" s="333" t="s">
        <v>9262</v>
      </c>
      <c r="T530" s="331" t="s">
        <v>6921</v>
      </c>
      <c r="U530" s="331" t="s">
        <v>492</v>
      </c>
      <c r="V530" s="335" t="s">
        <v>9263</v>
      </c>
      <c r="W530" s="333" t="s">
        <v>8637</v>
      </c>
      <c r="X530" s="340">
        <v>5656.1</v>
      </c>
      <c r="Y530" s="335" t="s">
        <v>60</v>
      </c>
      <c r="Z530" s="333" t="s">
        <v>60</v>
      </c>
      <c r="AA530" s="330" t="s">
        <v>60</v>
      </c>
      <c r="AB530" s="332">
        <v>14.11</v>
      </c>
      <c r="AC530" s="332">
        <v>1.7</v>
      </c>
      <c r="AD530" s="341" t="s">
        <v>60</v>
      </c>
      <c r="AE530" s="341" t="s">
        <v>60</v>
      </c>
      <c r="AF530" s="341" t="s">
        <v>60</v>
      </c>
      <c r="AG530" s="341" t="s">
        <v>60</v>
      </c>
      <c r="AH530" s="332">
        <v>293.19</v>
      </c>
      <c r="AI530" s="336">
        <v>66</v>
      </c>
      <c r="AJ530" s="336">
        <v>24.1</v>
      </c>
      <c r="AK530" s="341" t="s">
        <v>60</v>
      </c>
      <c r="AL530" s="331" t="s">
        <v>8328</v>
      </c>
      <c r="AM530" s="331" t="s">
        <v>8329</v>
      </c>
      <c r="AN530" s="332">
        <v>41.92</v>
      </c>
      <c r="AO530" s="332">
        <v>47.7</v>
      </c>
      <c r="AP530" s="332">
        <v>47.37</v>
      </c>
    </row>
    <row r="531" spans="1:42" ht="409.5">
      <c r="A531" s="329">
        <v>43997</v>
      </c>
      <c r="B531" s="330" t="s">
        <v>4303</v>
      </c>
      <c r="C531" s="330" t="s">
        <v>60</v>
      </c>
      <c r="D531" s="331" t="s">
        <v>61</v>
      </c>
      <c r="E531" s="331" t="s">
        <v>67</v>
      </c>
      <c r="F531" s="332">
        <v>105.68</v>
      </c>
      <c r="G531" s="330" t="s">
        <v>4304</v>
      </c>
      <c r="H531" s="330" t="s">
        <v>4305</v>
      </c>
      <c r="I531" s="331" t="s">
        <v>4306</v>
      </c>
      <c r="J531" s="329">
        <v>43997</v>
      </c>
      <c r="K531" s="333" t="s">
        <v>491</v>
      </c>
      <c r="L531" s="329">
        <v>44053</v>
      </c>
      <c r="M531" s="335" t="s">
        <v>13751</v>
      </c>
      <c r="N531" s="335" t="s">
        <v>60</v>
      </c>
      <c r="O531" s="335" t="s">
        <v>60</v>
      </c>
      <c r="P531" s="341" t="s">
        <v>60</v>
      </c>
      <c r="Q531" s="331" t="s">
        <v>13077</v>
      </c>
      <c r="R531" s="333" t="s">
        <v>13752</v>
      </c>
      <c r="S531" s="333" t="s">
        <v>12291</v>
      </c>
      <c r="T531" s="331" t="s">
        <v>6917</v>
      </c>
      <c r="U531" s="331" t="s">
        <v>12010</v>
      </c>
      <c r="V531" s="335" t="s">
        <v>13753</v>
      </c>
      <c r="W531" s="333" t="s">
        <v>8576</v>
      </c>
      <c r="X531" s="330" t="s">
        <v>60</v>
      </c>
      <c r="Y531" s="335" t="s">
        <v>13754</v>
      </c>
      <c r="Z531" s="339" t="s">
        <v>13755</v>
      </c>
      <c r="AA531" s="330" t="s">
        <v>60</v>
      </c>
      <c r="AB531" s="341" t="s">
        <v>60</v>
      </c>
      <c r="AC531" s="332">
        <v>3.01</v>
      </c>
      <c r="AD531" s="341" t="s">
        <v>60</v>
      </c>
      <c r="AE531" s="341" t="s">
        <v>60</v>
      </c>
      <c r="AF531" s="332">
        <v>15.23</v>
      </c>
      <c r="AG531" s="332">
        <v>130.79</v>
      </c>
      <c r="AH531" s="332">
        <v>107.92</v>
      </c>
      <c r="AI531" s="341" t="s">
        <v>60</v>
      </c>
      <c r="AJ531" s="341" t="s">
        <v>60</v>
      </c>
      <c r="AK531" s="341" t="s">
        <v>60</v>
      </c>
      <c r="AL531" s="331" t="s">
        <v>8328</v>
      </c>
      <c r="AM531" s="331" t="s">
        <v>8329</v>
      </c>
      <c r="AN531" s="332">
        <v>41.8</v>
      </c>
      <c r="AO531" s="332">
        <v>38.76</v>
      </c>
      <c r="AP531" s="332">
        <v>48.3</v>
      </c>
    </row>
    <row r="532" spans="1:42" ht="348.75">
      <c r="A532" s="329">
        <v>44400</v>
      </c>
      <c r="B532" s="330" t="s">
        <v>4307</v>
      </c>
      <c r="C532" s="330" t="s">
        <v>60</v>
      </c>
      <c r="D532" s="331" t="s">
        <v>61</v>
      </c>
      <c r="E532" s="331" t="s">
        <v>67</v>
      </c>
      <c r="F532" s="332">
        <v>3757.12</v>
      </c>
      <c r="G532" s="330" t="s">
        <v>4308</v>
      </c>
      <c r="H532" s="330" t="s">
        <v>60</v>
      </c>
      <c r="I532" s="331" t="s">
        <v>4309</v>
      </c>
      <c r="J532" s="329">
        <v>44400</v>
      </c>
      <c r="K532" s="333" t="s">
        <v>491</v>
      </c>
      <c r="L532" s="329">
        <v>44774</v>
      </c>
      <c r="M532" s="335" t="s">
        <v>13756</v>
      </c>
      <c r="N532" s="335" t="s">
        <v>13757</v>
      </c>
      <c r="O532" s="335" t="s">
        <v>13758</v>
      </c>
      <c r="P532" s="341" t="s">
        <v>60</v>
      </c>
      <c r="Q532" s="331" t="s">
        <v>9528</v>
      </c>
      <c r="R532" s="339" t="s">
        <v>13759</v>
      </c>
      <c r="S532" s="333" t="s">
        <v>8943</v>
      </c>
      <c r="T532" s="331" t="s">
        <v>6915</v>
      </c>
      <c r="U532" s="331" t="s">
        <v>11848</v>
      </c>
      <c r="V532" s="335" t="s">
        <v>13760</v>
      </c>
      <c r="W532" s="333" t="s">
        <v>13761</v>
      </c>
      <c r="X532" s="330" t="s">
        <v>60</v>
      </c>
      <c r="Y532" s="335" t="s">
        <v>60</v>
      </c>
      <c r="Z532" s="333" t="s">
        <v>60</v>
      </c>
      <c r="AA532" s="330" t="s">
        <v>60</v>
      </c>
      <c r="AB532" s="332">
        <v>26.08</v>
      </c>
      <c r="AC532" s="332">
        <v>5.09</v>
      </c>
      <c r="AD532" s="332">
        <v>17.3</v>
      </c>
      <c r="AE532" s="332">
        <v>21.65</v>
      </c>
      <c r="AF532" s="332">
        <v>3.07</v>
      </c>
      <c r="AG532" s="332">
        <v>3591.21</v>
      </c>
      <c r="AH532" s="332">
        <v>3483.88</v>
      </c>
      <c r="AI532" s="336">
        <v>1151.9000000000001</v>
      </c>
      <c r="AJ532" s="336">
        <v>90.6</v>
      </c>
      <c r="AK532" s="336">
        <v>1386.8</v>
      </c>
      <c r="AL532" s="331" t="s">
        <v>8328</v>
      </c>
      <c r="AM532" s="331" t="s">
        <v>8329</v>
      </c>
      <c r="AN532" s="332">
        <v>41.7</v>
      </c>
      <c r="AO532" s="332">
        <v>47.93</v>
      </c>
      <c r="AP532" s="332">
        <v>60.11</v>
      </c>
    </row>
    <row r="533" spans="1:42" ht="247.5">
      <c r="A533" s="329">
        <v>44858</v>
      </c>
      <c r="B533" s="330" t="s">
        <v>9515</v>
      </c>
      <c r="C533" s="330" t="s">
        <v>9516</v>
      </c>
      <c r="D533" s="331" t="s">
        <v>61</v>
      </c>
      <c r="E533" s="331" t="s">
        <v>77</v>
      </c>
      <c r="F533" s="332">
        <v>93.49</v>
      </c>
      <c r="G533" s="330" t="s">
        <v>4311</v>
      </c>
      <c r="H533" s="330" t="s">
        <v>60</v>
      </c>
      <c r="I533" s="331" t="s">
        <v>4312</v>
      </c>
      <c r="J533" s="329">
        <v>44858</v>
      </c>
      <c r="K533" s="333" t="s">
        <v>491</v>
      </c>
      <c r="L533" s="334" t="s">
        <v>60</v>
      </c>
      <c r="M533" s="335" t="s">
        <v>9517</v>
      </c>
      <c r="N533" s="335" t="s">
        <v>60</v>
      </c>
      <c r="O533" s="335" t="s">
        <v>60</v>
      </c>
      <c r="P533" s="336">
        <v>25.4</v>
      </c>
      <c r="Q533" s="331" t="s">
        <v>8547</v>
      </c>
      <c r="R533" s="333" t="s">
        <v>9518</v>
      </c>
      <c r="S533" s="333" t="s">
        <v>9519</v>
      </c>
      <c r="T533" s="331" t="s">
        <v>6921</v>
      </c>
      <c r="U533" s="331" t="s">
        <v>492</v>
      </c>
      <c r="V533" s="335" t="s">
        <v>9520</v>
      </c>
      <c r="W533" s="333" t="s">
        <v>9521</v>
      </c>
      <c r="X533" s="330" t="s">
        <v>9522</v>
      </c>
      <c r="Y533" s="335" t="s">
        <v>60</v>
      </c>
      <c r="Z533" s="333" t="s">
        <v>60</v>
      </c>
      <c r="AA533" s="330" t="s">
        <v>60</v>
      </c>
      <c r="AB533" s="341" t="s">
        <v>60</v>
      </c>
      <c r="AC533" s="332">
        <v>1.32</v>
      </c>
      <c r="AD533" s="341" t="s">
        <v>60</v>
      </c>
      <c r="AE533" s="341" t="s">
        <v>60</v>
      </c>
      <c r="AF533" s="332">
        <v>182.3</v>
      </c>
      <c r="AG533" s="332">
        <v>59.25</v>
      </c>
      <c r="AH533" s="332">
        <v>23.34</v>
      </c>
      <c r="AI533" s="338">
        <v>0.32500000000000001</v>
      </c>
      <c r="AJ533" s="336">
        <v>-70.2</v>
      </c>
      <c r="AK533" s="336">
        <v>66.7</v>
      </c>
      <c r="AL533" s="331" t="s">
        <v>8328</v>
      </c>
      <c r="AM533" s="331" t="s">
        <v>8329</v>
      </c>
      <c r="AN533" s="332">
        <v>41.61</v>
      </c>
      <c r="AO533" s="332">
        <v>39.92</v>
      </c>
      <c r="AP533" s="332">
        <v>16.399999999999999</v>
      </c>
    </row>
    <row r="534" spans="1:42" ht="270">
      <c r="A534" s="329">
        <v>44509</v>
      </c>
      <c r="B534" s="330" t="s">
        <v>212</v>
      </c>
      <c r="C534" s="330" t="s">
        <v>60</v>
      </c>
      <c r="D534" s="331" t="s">
        <v>61</v>
      </c>
      <c r="E534" s="331" t="s">
        <v>67</v>
      </c>
      <c r="F534" s="332">
        <v>149.16</v>
      </c>
      <c r="G534" s="330" t="s">
        <v>213</v>
      </c>
      <c r="H534" s="330" t="s">
        <v>60</v>
      </c>
      <c r="I534" s="331" t="s">
        <v>214</v>
      </c>
      <c r="J534" s="329">
        <v>44509</v>
      </c>
      <c r="K534" s="333" t="s">
        <v>491</v>
      </c>
      <c r="L534" s="329">
        <v>44652</v>
      </c>
      <c r="M534" s="335" t="s">
        <v>9478</v>
      </c>
      <c r="N534" s="335" t="s">
        <v>9479</v>
      </c>
      <c r="O534" s="335" t="s">
        <v>9480</v>
      </c>
      <c r="P534" s="341" t="s">
        <v>60</v>
      </c>
      <c r="Q534" s="331" t="s">
        <v>8876</v>
      </c>
      <c r="R534" s="339" t="s">
        <v>9481</v>
      </c>
      <c r="S534" s="333" t="s">
        <v>9482</v>
      </c>
      <c r="T534" s="331" t="s">
        <v>6921</v>
      </c>
      <c r="U534" s="331" t="s">
        <v>492</v>
      </c>
      <c r="V534" s="335" t="s">
        <v>9483</v>
      </c>
      <c r="W534" s="333" t="s">
        <v>9484</v>
      </c>
      <c r="X534" s="340">
        <v>872.9</v>
      </c>
      <c r="Y534" s="335" t="s">
        <v>60</v>
      </c>
      <c r="Z534" s="333" t="s">
        <v>60</v>
      </c>
      <c r="AA534" s="330" t="s">
        <v>60</v>
      </c>
      <c r="AB534" s="332">
        <v>16.43</v>
      </c>
      <c r="AC534" s="332">
        <v>1.56</v>
      </c>
      <c r="AD534" s="341" t="s">
        <v>60</v>
      </c>
      <c r="AE534" s="341" t="s">
        <v>60</v>
      </c>
      <c r="AF534" s="341" t="s">
        <v>60</v>
      </c>
      <c r="AG534" s="341" t="s">
        <v>60</v>
      </c>
      <c r="AH534" s="332">
        <v>149.16</v>
      </c>
      <c r="AI534" s="336">
        <v>47.5</v>
      </c>
      <c r="AJ534" s="336">
        <v>10.6</v>
      </c>
      <c r="AK534" s="336">
        <v>1172.9000000000001</v>
      </c>
      <c r="AL534" s="331" t="s">
        <v>8328</v>
      </c>
      <c r="AM534" s="331" t="s">
        <v>8329</v>
      </c>
      <c r="AN534" s="332">
        <v>41.59</v>
      </c>
      <c r="AO534" s="332">
        <v>41.48</v>
      </c>
      <c r="AP534" s="332">
        <v>41.65</v>
      </c>
    </row>
    <row r="535" spans="1:42" ht="56.25">
      <c r="A535" s="329">
        <v>43878</v>
      </c>
      <c r="B535" s="330" t="s">
        <v>4313</v>
      </c>
      <c r="C535" s="330" t="s">
        <v>60</v>
      </c>
      <c r="D535" s="331" t="s">
        <v>61</v>
      </c>
      <c r="E535" s="331" t="s">
        <v>67</v>
      </c>
      <c r="F535" s="332">
        <v>81.42</v>
      </c>
      <c r="G535" s="330" t="s">
        <v>4314</v>
      </c>
      <c r="H535" s="330" t="s">
        <v>60</v>
      </c>
      <c r="I535" s="331" t="s">
        <v>4315</v>
      </c>
      <c r="J535" s="329">
        <v>43878</v>
      </c>
      <c r="K535" s="333" t="s">
        <v>491</v>
      </c>
      <c r="L535" s="329">
        <v>44015</v>
      </c>
      <c r="M535" s="335" t="s">
        <v>13762</v>
      </c>
      <c r="N535" s="335" t="s">
        <v>60</v>
      </c>
      <c r="O535" s="335" t="s">
        <v>60</v>
      </c>
      <c r="P535" s="341" t="s">
        <v>60</v>
      </c>
      <c r="Q535" s="331" t="s">
        <v>8511</v>
      </c>
      <c r="R535" s="333" t="s">
        <v>12822</v>
      </c>
      <c r="S535" s="333" t="s">
        <v>13763</v>
      </c>
      <c r="T535" s="331" t="s">
        <v>6915</v>
      </c>
      <c r="U535" s="331" t="s">
        <v>11848</v>
      </c>
      <c r="V535" s="335" t="s">
        <v>13764</v>
      </c>
      <c r="W535" s="333" t="s">
        <v>8624</v>
      </c>
      <c r="X535" s="330" t="s">
        <v>60</v>
      </c>
      <c r="Y535" s="335" t="s">
        <v>60</v>
      </c>
      <c r="Z535" s="333" t="s">
        <v>60</v>
      </c>
      <c r="AA535" s="330" t="s">
        <v>60</v>
      </c>
      <c r="AB535" s="341" t="s">
        <v>60</v>
      </c>
      <c r="AC535" s="332">
        <v>2.89</v>
      </c>
      <c r="AD535" s="341" t="s">
        <v>60</v>
      </c>
      <c r="AE535" s="341" t="s">
        <v>60</v>
      </c>
      <c r="AF535" s="341" t="s">
        <v>60</v>
      </c>
      <c r="AG535" s="341" t="s">
        <v>60</v>
      </c>
      <c r="AH535" s="332">
        <v>76.680000000000007</v>
      </c>
      <c r="AI535" s="342">
        <v>0</v>
      </c>
      <c r="AJ535" s="332">
        <v>-7.66</v>
      </c>
      <c r="AK535" s="332">
        <v>7.97</v>
      </c>
      <c r="AL535" s="331" t="s">
        <v>8328</v>
      </c>
      <c r="AM535" s="331" t="s">
        <v>8329</v>
      </c>
      <c r="AN535" s="332">
        <v>41.45</v>
      </c>
      <c r="AO535" s="332">
        <v>41.45</v>
      </c>
      <c r="AP535" s="332">
        <v>39.049999999999997</v>
      </c>
    </row>
    <row r="536" spans="1:42" ht="409.5">
      <c r="A536" s="329">
        <v>44161</v>
      </c>
      <c r="B536" s="330" t="s">
        <v>1156</v>
      </c>
      <c r="C536" s="330" t="s">
        <v>60</v>
      </c>
      <c r="D536" s="331" t="s">
        <v>61</v>
      </c>
      <c r="E536" s="331" t="s">
        <v>67</v>
      </c>
      <c r="F536" s="332">
        <v>197.59</v>
      </c>
      <c r="G536" s="330" t="s">
        <v>1157</v>
      </c>
      <c r="H536" s="330" t="s">
        <v>1158</v>
      </c>
      <c r="I536" s="331" t="s">
        <v>1159</v>
      </c>
      <c r="J536" s="329">
        <v>44161</v>
      </c>
      <c r="K536" s="333" t="s">
        <v>491</v>
      </c>
      <c r="L536" s="329">
        <v>44210</v>
      </c>
      <c r="M536" s="335" t="s">
        <v>9368</v>
      </c>
      <c r="N536" s="335" t="s">
        <v>60</v>
      </c>
      <c r="O536" s="335" t="s">
        <v>60</v>
      </c>
      <c r="P536" s="341" t="s">
        <v>60</v>
      </c>
      <c r="Q536" s="331" t="s">
        <v>8876</v>
      </c>
      <c r="R536" s="339" t="s">
        <v>9369</v>
      </c>
      <c r="S536" s="333" t="s">
        <v>9370</v>
      </c>
      <c r="T536" s="331" t="s">
        <v>6915</v>
      </c>
      <c r="U536" s="331" t="s">
        <v>492</v>
      </c>
      <c r="V536" s="335" t="s">
        <v>9371</v>
      </c>
      <c r="W536" s="333" t="s">
        <v>9372</v>
      </c>
      <c r="X536" s="340">
        <v>547.6</v>
      </c>
      <c r="Y536" s="335" t="s">
        <v>9373</v>
      </c>
      <c r="Z536" s="339" t="s">
        <v>9374</v>
      </c>
      <c r="AA536" s="330" t="s">
        <v>60</v>
      </c>
      <c r="AB536" s="332">
        <v>18.309999999999999</v>
      </c>
      <c r="AC536" s="338">
        <v>0.68700000000000006</v>
      </c>
      <c r="AD536" s="341" t="s">
        <v>60</v>
      </c>
      <c r="AE536" s="341" t="s">
        <v>60</v>
      </c>
      <c r="AF536" s="341" t="s">
        <v>60</v>
      </c>
      <c r="AG536" s="341" t="s">
        <v>60</v>
      </c>
      <c r="AH536" s="332">
        <v>197.59</v>
      </c>
      <c r="AI536" s="341" t="s">
        <v>60</v>
      </c>
      <c r="AJ536" s="341" t="s">
        <v>60</v>
      </c>
      <c r="AK536" s="341" t="s">
        <v>60</v>
      </c>
      <c r="AL536" s="331" t="s">
        <v>8328</v>
      </c>
      <c r="AM536" s="331" t="s">
        <v>8329</v>
      </c>
      <c r="AN536" s="332">
        <v>41.35</v>
      </c>
      <c r="AO536" s="332">
        <v>44.98</v>
      </c>
      <c r="AP536" s="332">
        <v>51.7</v>
      </c>
    </row>
    <row r="537" spans="1:42" ht="409.5">
      <c r="A537" s="329">
        <v>44781</v>
      </c>
      <c r="B537" s="330" t="s">
        <v>1160</v>
      </c>
      <c r="C537" s="330" t="s">
        <v>1161</v>
      </c>
      <c r="D537" s="331" t="s">
        <v>61</v>
      </c>
      <c r="E537" s="331" t="s">
        <v>77</v>
      </c>
      <c r="F537" s="332">
        <v>477.04</v>
      </c>
      <c r="G537" s="330" t="s">
        <v>1162</v>
      </c>
      <c r="H537" s="330" t="s">
        <v>1163</v>
      </c>
      <c r="I537" s="331" t="s">
        <v>1164</v>
      </c>
      <c r="J537" s="329">
        <v>44781</v>
      </c>
      <c r="K537" s="333" t="s">
        <v>491</v>
      </c>
      <c r="L537" s="334" t="s">
        <v>60</v>
      </c>
      <c r="M537" s="335" t="s">
        <v>9388</v>
      </c>
      <c r="N537" s="335" t="s">
        <v>9389</v>
      </c>
      <c r="O537" s="335" t="s">
        <v>9390</v>
      </c>
      <c r="P537" s="336">
        <v>406.3</v>
      </c>
      <c r="Q537" s="331" t="s">
        <v>8633</v>
      </c>
      <c r="R537" s="339" t="s">
        <v>9391</v>
      </c>
      <c r="S537" s="333" t="s">
        <v>9392</v>
      </c>
      <c r="T537" s="331" t="s">
        <v>6921</v>
      </c>
      <c r="U537" s="331" t="s">
        <v>492</v>
      </c>
      <c r="V537" s="335" t="s">
        <v>9393</v>
      </c>
      <c r="W537" s="333" t="s">
        <v>9394</v>
      </c>
      <c r="X537" s="340">
        <v>2051.6</v>
      </c>
      <c r="Y537" s="335" t="s">
        <v>9395</v>
      </c>
      <c r="Z537" s="339" t="s">
        <v>9396</v>
      </c>
      <c r="AA537" s="330" t="s">
        <v>60</v>
      </c>
      <c r="AB537" s="332">
        <v>23.35</v>
      </c>
      <c r="AC537" s="332">
        <v>1.96</v>
      </c>
      <c r="AD537" s="341" t="s">
        <v>60</v>
      </c>
      <c r="AE537" s="341" t="s">
        <v>60</v>
      </c>
      <c r="AF537" s="341" t="s">
        <v>60</v>
      </c>
      <c r="AG537" s="341" t="s">
        <v>60</v>
      </c>
      <c r="AH537" s="332">
        <v>459.01</v>
      </c>
      <c r="AI537" s="336">
        <v>83.1</v>
      </c>
      <c r="AJ537" s="336">
        <v>21.8</v>
      </c>
      <c r="AK537" s="336">
        <v>2664.1</v>
      </c>
      <c r="AL537" s="331" t="s">
        <v>8328</v>
      </c>
      <c r="AM537" s="331" t="s">
        <v>8329</v>
      </c>
      <c r="AN537" s="332">
        <v>41.31</v>
      </c>
      <c r="AO537" s="332">
        <v>44.36</v>
      </c>
      <c r="AP537" s="332">
        <v>66.03</v>
      </c>
    </row>
    <row r="538" spans="1:42" ht="292.5">
      <c r="A538" s="329">
        <v>44713</v>
      </c>
      <c r="B538" s="330" t="s">
        <v>4316</v>
      </c>
      <c r="C538" s="330" t="s">
        <v>60</v>
      </c>
      <c r="D538" s="331" t="s">
        <v>61</v>
      </c>
      <c r="E538" s="331" t="s">
        <v>67</v>
      </c>
      <c r="F538" s="332">
        <v>20.77</v>
      </c>
      <c r="G538" s="330" t="s">
        <v>4317</v>
      </c>
      <c r="H538" s="330" t="s">
        <v>60</v>
      </c>
      <c r="I538" s="331" t="s">
        <v>4318</v>
      </c>
      <c r="J538" s="329">
        <v>44713</v>
      </c>
      <c r="K538" s="333" t="s">
        <v>491</v>
      </c>
      <c r="L538" s="329">
        <v>44755</v>
      </c>
      <c r="M538" s="335" t="s">
        <v>13765</v>
      </c>
      <c r="N538" s="335" t="s">
        <v>60</v>
      </c>
      <c r="O538" s="335" t="s">
        <v>60</v>
      </c>
      <c r="P538" s="341" t="s">
        <v>60</v>
      </c>
      <c r="Q538" s="331" t="s">
        <v>12217</v>
      </c>
      <c r="R538" s="339" t="s">
        <v>13766</v>
      </c>
      <c r="S538" s="333" t="s">
        <v>13767</v>
      </c>
      <c r="T538" s="331" t="s">
        <v>6917</v>
      </c>
      <c r="U538" s="331" t="s">
        <v>11848</v>
      </c>
      <c r="V538" s="335" t="s">
        <v>13768</v>
      </c>
      <c r="W538" s="333" t="s">
        <v>8541</v>
      </c>
      <c r="X538" s="340">
        <v>815.7</v>
      </c>
      <c r="Y538" s="335" t="s">
        <v>60</v>
      </c>
      <c r="Z538" s="333" t="s">
        <v>60</v>
      </c>
      <c r="AA538" s="330" t="s">
        <v>60</v>
      </c>
      <c r="AB538" s="341" t="s">
        <v>60</v>
      </c>
      <c r="AC538" s="341" t="s">
        <v>60</v>
      </c>
      <c r="AD538" s="341" t="s">
        <v>60</v>
      </c>
      <c r="AE538" s="341" t="s">
        <v>60</v>
      </c>
      <c r="AF538" s="341" t="s">
        <v>60</v>
      </c>
      <c r="AG538" s="332">
        <v>20.77</v>
      </c>
      <c r="AH538" s="332">
        <v>20.77</v>
      </c>
      <c r="AI538" s="336">
        <v>24.3</v>
      </c>
      <c r="AJ538" s="332">
        <v>2.27</v>
      </c>
      <c r="AK538" s="336">
        <v>40</v>
      </c>
      <c r="AL538" s="331" t="s">
        <v>8328</v>
      </c>
      <c r="AM538" s="331" t="s">
        <v>8329</v>
      </c>
      <c r="AN538" s="332">
        <v>41.29</v>
      </c>
      <c r="AO538" s="332">
        <v>42.86</v>
      </c>
      <c r="AP538" s="332">
        <v>37.4</v>
      </c>
    </row>
    <row r="539" spans="1:42" ht="409.5">
      <c r="A539" s="329">
        <v>44312</v>
      </c>
      <c r="B539" s="330" t="s">
        <v>4319</v>
      </c>
      <c r="C539" s="330" t="s">
        <v>60</v>
      </c>
      <c r="D539" s="331" t="s">
        <v>61</v>
      </c>
      <c r="E539" s="331" t="s">
        <v>67</v>
      </c>
      <c r="F539" s="332">
        <v>865.61</v>
      </c>
      <c r="G539" s="330" t="s">
        <v>4320</v>
      </c>
      <c r="H539" s="330" t="s">
        <v>4321</v>
      </c>
      <c r="I539" s="331" t="s">
        <v>4322</v>
      </c>
      <c r="J539" s="329">
        <v>44312</v>
      </c>
      <c r="K539" s="333" t="s">
        <v>491</v>
      </c>
      <c r="L539" s="329">
        <v>44379</v>
      </c>
      <c r="M539" s="335" t="s">
        <v>13769</v>
      </c>
      <c r="N539" s="335" t="s">
        <v>60</v>
      </c>
      <c r="O539" s="335" t="s">
        <v>60</v>
      </c>
      <c r="P539" s="341" t="s">
        <v>60</v>
      </c>
      <c r="Q539" s="331" t="s">
        <v>10015</v>
      </c>
      <c r="R539" s="333" t="s">
        <v>10016</v>
      </c>
      <c r="S539" s="333" t="s">
        <v>8800</v>
      </c>
      <c r="T539" s="331" t="s">
        <v>6921</v>
      </c>
      <c r="U539" s="331" t="s">
        <v>11848</v>
      </c>
      <c r="V539" s="335" t="s">
        <v>13770</v>
      </c>
      <c r="W539" s="333" t="s">
        <v>13771</v>
      </c>
      <c r="X539" s="340">
        <v>1012</v>
      </c>
      <c r="Y539" s="335" t="s">
        <v>13772</v>
      </c>
      <c r="Z539" s="339" t="s">
        <v>13773</v>
      </c>
      <c r="AA539" s="330" t="s">
        <v>60</v>
      </c>
      <c r="AB539" s="332">
        <v>38.11</v>
      </c>
      <c r="AC539" s="332">
        <v>4.37</v>
      </c>
      <c r="AD539" s="332">
        <v>7.92</v>
      </c>
      <c r="AE539" s="332">
        <v>17.07</v>
      </c>
      <c r="AF539" s="332">
        <v>3.43</v>
      </c>
      <c r="AG539" s="332">
        <v>865.61</v>
      </c>
      <c r="AH539" s="332">
        <v>853.63</v>
      </c>
      <c r="AI539" s="341" t="s">
        <v>60</v>
      </c>
      <c r="AJ539" s="341" t="s">
        <v>60</v>
      </c>
      <c r="AK539" s="341" t="s">
        <v>60</v>
      </c>
      <c r="AL539" s="331" t="s">
        <v>8328</v>
      </c>
      <c r="AM539" s="331" t="s">
        <v>8329</v>
      </c>
      <c r="AN539" s="332">
        <v>41.24</v>
      </c>
      <c r="AO539" s="332">
        <v>39.07</v>
      </c>
      <c r="AP539" s="332">
        <v>77.25</v>
      </c>
    </row>
    <row r="540" spans="1:42" ht="191.25">
      <c r="A540" s="329">
        <v>44636</v>
      </c>
      <c r="B540" s="330" t="s">
        <v>4323</v>
      </c>
      <c r="C540" s="330" t="s">
        <v>60</v>
      </c>
      <c r="D540" s="331" t="s">
        <v>61</v>
      </c>
      <c r="E540" s="331" t="s">
        <v>67</v>
      </c>
      <c r="F540" s="332">
        <v>80.92</v>
      </c>
      <c r="G540" s="330" t="s">
        <v>4324</v>
      </c>
      <c r="H540" s="330" t="s">
        <v>4325</v>
      </c>
      <c r="I540" s="331" t="s">
        <v>4326</v>
      </c>
      <c r="J540" s="329">
        <v>44636</v>
      </c>
      <c r="K540" s="333" t="s">
        <v>491</v>
      </c>
      <c r="L540" s="329">
        <v>44734</v>
      </c>
      <c r="M540" s="335" t="s">
        <v>13774</v>
      </c>
      <c r="N540" s="335" t="s">
        <v>13775</v>
      </c>
      <c r="O540" s="335" t="s">
        <v>13776</v>
      </c>
      <c r="P540" s="341" t="s">
        <v>60</v>
      </c>
      <c r="Q540" s="331" t="s">
        <v>8337</v>
      </c>
      <c r="R540" s="339" t="s">
        <v>13777</v>
      </c>
      <c r="S540" s="333" t="s">
        <v>13778</v>
      </c>
      <c r="T540" s="331" t="s">
        <v>6921</v>
      </c>
      <c r="U540" s="331" t="s">
        <v>11848</v>
      </c>
      <c r="V540" s="335" t="s">
        <v>13779</v>
      </c>
      <c r="W540" s="333" t="s">
        <v>9532</v>
      </c>
      <c r="X540" s="330" t="s">
        <v>60</v>
      </c>
      <c r="Y540" s="335" t="s">
        <v>13780</v>
      </c>
      <c r="Z540" s="339" t="s">
        <v>13781</v>
      </c>
      <c r="AA540" s="330" t="s">
        <v>60</v>
      </c>
      <c r="AB540" s="341" t="s">
        <v>60</v>
      </c>
      <c r="AC540" s="332">
        <v>10.119999999999999</v>
      </c>
      <c r="AD540" s="332">
        <v>25.16</v>
      </c>
      <c r="AE540" s="341" t="s">
        <v>60</v>
      </c>
      <c r="AF540" s="338">
        <v>0.56000000000000005</v>
      </c>
      <c r="AG540" s="332">
        <v>80.39</v>
      </c>
      <c r="AH540" s="332">
        <v>26.05</v>
      </c>
      <c r="AI540" s="336">
        <v>141.80000000000001</v>
      </c>
      <c r="AJ540" s="332">
        <v>-7.07</v>
      </c>
      <c r="AK540" s="336">
        <v>91.2</v>
      </c>
      <c r="AL540" s="331" t="s">
        <v>8328</v>
      </c>
      <c r="AM540" s="331" t="s">
        <v>8329</v>
      </c>
      <c r="AN540" s="332">
        <v>41.18</v>
      </c>
      <c r="AO540" s="332">
        <v>48.7</v>
      </c>
      <c r="AP540" s="332">
        <v>42.86</v>
      </c>
    </row>
    <row r="541" spans="1:42" ht="409.5">
      <c r="A541" s="329">
        <v>44202</v>
      </c>
      <c r="B541" s="330" t="s">
        <v>4327</v>
      </c>
      <c r="C541" s="330" t="s">
        <v>60</v>
      </c>
      <c r="D541" s="331" t="s">
        <v>61</v>
      </c>
      <c r="E541" s="331" t="s">
        <v>67</v>
      </c>
      <c r="F541" s="332">
        <v>13685.27</v>
      </c>
      <c r="G541" s="330" t="s">
        <v>4328</v>
      </c>
      <c r="H541" s="330" t="s">
        <v>4329</v>
      </c>
      <c r="I541" s="331" t="s">
        <v>4330</v>
      </c>
      <c r="J541" s="329">
        <v>44202</v>
      </c>
      <c r="K541" s="333" t="s">
        <v>491</v>
      </c>
      <c r="L541" s="329">
        <v>44837</v>
      </c>
      <c r="M541" s="335" t="s">
        <v>13782</v>
      </c>
      <c r="N541" s="335" t="s">
        <v>13783</v>
      </c>
      <c r="O541" s="335" t="s">
        <v>13784</v>
      </c>
      <c r="P541" s="341" t="s">
        <v>60</v>
      </c>
      <c r="Q541" s="331" t="s">
        <v>8788</v>
      </c>
      <c r="R541" s="333" t="s">
        <v>13785</v>
      </c>
      <c r="S541" s="333" t="s">
        <v>10362</v>
      </c>
      <c r="T541" s="331" t="s">
        <v>6921</v>
      </c>
      <c r="U541" s="331" t="s">
        <v>11848</v>
      </c>
      <c r="V541" s="335" t="s">
        <v>13786</v>
      </c>
      <c r="W541" s="333" t="s">
        <v>13787</v>
      </c>
      <c r="X541" s="330" t="s">
        <v>60</v>
      </c>
      <c r="Y541" s="335" t="s">
        <v>13788</v>
      </c>
      <c r="Z541" s="339" t="s">
        <v>13789</v>
      </c>
      <c r="AA541" s="330" t="s">
        <v>13790</v>
      </c>
      <c r="AB541" s="341" t="s">
        <v>60</v>
      </c>
      <c r="AC541" s="332">
        <v>2.66</v>
      </c>
      <c r="AD541" s="341" t="s">
        <v>60</v>
      </c>
      <c r="AE541" s="341" t="s">
        <v>60</v>
      </c>
      <c r="AF541" s="332">
        <v>5.57</v>
      </c>
      <c r="AG541" s="332">
        <v>13547.91</v>
      </c>
      <c r="AH541" s="332">
        <v>8615.86</v>
      </c>
      <c r="AI541" s="336">
        <v>3497.4</v>
      </c>
      <c r="AJ541" s="336">
        <v>-77</v>
      </c>
      <c r="AK541" s="336">
        <v>9932.5</v>
      </c>
      <c r="AL541" s="331" t="s">
        <v>8328</v>
      </c>
      <c r="AM541" s="331" t="s">
        <v>8329</v>
      </c>
      <c r="AN541" s="332">
        <v>41.17</v>
      </c>
      <c r="AO541" s="332">
        <v>38.590000000000003</v>
      </c>
      <c r="AP541" s="332">
        <v>46.72</v>
      </c>
    </row>
    <row r="542" spans="1:42" ht="270">
      <c r="A542" s="329">
        <v>44026</v>
      </c>
      <c r="B542" s="330" t="s">
        <v>4331</v>
      </c>
      <c r="C542" s="330" t="s">
        <v>60</v>
      </c>
      <c r="D542" s="331" t="s">
        <v>61</v>
      </c>
      <c r="E542" s="331" t="s">
        <v>67</v>
      </c>
      <c r="F542" s="332">
        <v>12017.88</v>
      </c>
      <c r="G542" s="330" t="s">
        <v>4332</v>
      </c>
      <c r="H542" s="330" t="s">
        <v>60</v>
      </c>
      <c r="I542" s="331" t="s">
        <v>4333</v>
      </c>
      <c r="J542" s="329">
        <v>44026</v>
      </c>
      <c r="K542" s="333" t="s">
        <v>491</v>
      </c>
      <c r="L542" s="329">
        <v>44867</v>
      </c>
      <c r="M542" s="335" t="s">
        <v>13791</v>
      </c>
      <c r="N542" s="335" t="s">
        <v>13792</v>
      </c>
      <c r="O542" s="335" t="s">
        <v>60</v>
      </c>
      <c r="P542" s="341" t="s">
        <v>60</v>
      </c>
      <c r="Q542" s="331" t="s">
        <v>13793</v>
      </c>
      <c r="R542" s="339" t="s">
        <v>13794</v>
      </c>
      <c r="S542" s="333" t="s">
        <v>8402</v>
      </c>
      <c r="T542" s="331" t="s">
        <v>6915</v>
      </c>
      <c r="U542" s="331" t="s">
        <v>11848</v>
      </c>
      <c r="V542" s="335" t="s">
        <v>13795</v>
      </c>
      <c r="W542" s="333" t="s">
        <v>8487</v>
      </c>
      <c r="X542" s="340">
        <v>16144.2</v>
      </c>
      <c r="Y542" s="335" t="s">
        <v>60</v>
      </c>
      <c r="Z542" s="333" t="s">
        <v>60</v>
      </c>
      <c r="AA542" s="330" t="s">
        <v>60</v>
      </c>
      <c r="AB542" s="332">
        <v>4.76</v>
      </c>
      <c r="AC542" s="338">
        <v>0.94499999999999995</v>
      </c>
      <c r="AD542" s="332">
        <v>1.76</v>
      </c>
      <c r="AE542" s="332">
        <v>2.31</v>
      </c>
      <c r="AF542" s="338">
        <v>0.35099999999999998</v>
      </c>
      <c r="AG542" s="332">
        <v>9340.77</v>
      </c>
      <c r="AH542" s="332">
        <v>8637.7099999999991</v>
      </c>
      <c r="AI542" s="336">
        <v>27450.400000000001</v>
      </c>
      <c r="AJ542" s="336">
        <v>1873.6</v>
      </c>
      <c r="AK542" s="336">
        <v>25186.799999999999</v>
      </c>
      <c r="AL542" s="331" t="s">
        <v>8328</v>
      </c>
      <c r="AM542" s="331" t="s">
        <v>8329</v>
      </c>
      <c r="AN542" s="332">
        <v>41.14</v>
      </c>
      <c r="AO542" s="332">
        <v>46.01</v>
      </c>
      <c r="AP542" s="332">
        <v>60.07</v>
      </c>
    </row>
    <row r="543" spans="1:42" ht="348.75">
      <c r="A543" s="329">
        <v>44859</v>
      </c>
      <c r="B543" s="330" t="s">
        <v>269</v>
      </c>
      <c r="C543" s="330" t="s">
        <v>270</v>
      </c>
      <c r="D543" s="331" t="s">
        <v>61</v>
      </c>
      <c r="E543" s="331" t="s">
        <v>77</v>
      </c>
      <c r="F543" s="332">
        <v>215.57</v>
      </c>
      <c r="G543" s="330" t="s">
        <v>271</v>
      </c>
      <c r="H543" s="330" t="s">
        <v>9564</v>
      </c>
      <c r="I543" s="331" t="s">
        <v>273</v>
      </c>
      <c r="J543" s="329">
        <v>44859</v>
      </c>
      <c r="K543" s="333" t="s">
        <v>491</v>
      </c>
      <c r="L543" s="334" t="s">
        <v>60</v>
      </c>
      <c r="M543" s="335" t="s">
        <v>9565</v>
      </c>
      <c r="N543" s="335" t="s">
        <v>9566</v>
      </c>
      <c r="O543" s="335" t="s">
        <v>9567</v>
      </c>
      <c r="P543" s="336">
        <v>189.8</v>
      </c>
      <c r="Q543" s="331" t="s">
        <v>8633</v>
      </c>
      <c r="R543" s="339" t="s">
        <v>8634</v>
      </c>
      <c r="S543" s="333" t="s">
        <v>9568</v>
      </c>
      <c r="T543" s="331" t="s">
        <v>6921</v>
      </c>
      <c r="U543" s="331" t="s">
        <v>492</v>
      </c>
      <c r="V543" s="335" t="s">
        <v>9569</v>
      </c>
      <c r="W543" s="333" t="s">
        <v>9570</v>
      </c>
      <c r="X543" s="340">
        <v>819.6</v>
      </c>
      <c r="Y543" s="335" t="s">
        <v>9571</v>
      </c>
      <c r="Z543" s="333" t="s">
        <v>9417</v>
      </c>
      <c r="AA543" s="330" t="s">
        <v>60</v>
      </c>
      <c r="AB543" s="332">
        <v>12.98</v>
      </c>
      <c r="AC543" s="332">
        <v>1.68</v>
      </c>
      <c r="AD543" s="341" t="s">
        <v>60</v>
      </c>
      <c r="AE543" s="341" t="s">
        <v>60</v>
      </c>
      <c r="AF543" s="341" t="s">
        <v>60</v>
      </c>
      <c r="AG543" s="341" t="s">
        <v>60</v>
      </c>
      <c r="AH543" s="332">
        <v>215.57</v>
      </c>
      <c r="AI543" s="336">
        <v>55</v>
      </c>
      <c r="AJ543" s="336">
        <v>16.899999999999999</v>
      </c>
      <c r="AK543" s="336">
        <v>1415.7</v>
      </c>
      <c r="AL543" s="331" t="s">
        <v>8328</v>
      </c>
      <c r="AM543" s="331" t="s">
        <v>8329</v>
      </c>
      <c r="AN543" s="332">
        <v>41.11</v>
      </c>
      <c r="AO543" s="332">
        <v>38.65</v>
      </c>
      <c r="AP543" s="332">
        <v>41.47</v>
      </c>
    </row>
    <row r="544" spans="1:42" ht="202.5">
      <c r="A544" s="329">
        <v>44711</v>
      </c>
      <c r="B544" s="330" t="s">
        <v>4334</v>
      </c>
      <c r="C544" s="330" t="s">
        <v>60</v>
      </c>
      <c r="D544" s="331" t="s">
        <v>61</v>
      </c>
      <c r="E544" s="331" t="s">
        <v>67</v>
      </c>
      <c r="F544" s="332">
        <v>108.44</v>
      </c>
      <c r="G544" s="330" t="s">
        <v>4335</v>
      </c>
      <c r="H544" s="330" t="s">
        <v>60</v>
      </c>
      <c r="I544" s="331" t="s">
        <v>4336</v>
      </c>
      <c r="J544" s="329">
        <v>44711</v>
      </c>
      <c r="K544" s="333" t="s">
        <v>491</v>
      </c>
      <c r="L544" s="329">
        <v>44774</v>
      </c>
      <c r="M544" s="335" t="s">
        <v>13796</v>
      </c>
      <c r="N544" s="335" t="s">
        <v>13797</v>
      </c>
      <c r="O544" s="335" t="s">
        <v>13798</v>
      </c>
      <c r="P544" s="341" t="s">
        <v>60</v>
      </c>
      <c r="Q544" s="331" t="s">
        <v>8469</v>
      </c>
      <c r="R544" s="333" t="s">
        <v>13799</v>
      </c>
      <c r="S544" s="333" t="s">
        <v>13800</v>
      </c>
      <c r="T544" s="331" t="s">
        <v>6915</v>
      </c>
      <c r="U544" s="331" t="s">
        <v>11848</v>
      </c>
      <c r="V544" s="335" t="s">
        <v>13801</v>
      </c>
      <c r="W544" s="333" t="s">
        <v>8370</v>
      </c>
      <c r="X544" s="330" t="s">
        <v>60</v>
      </c>
      <c r="Y544" s="335" t="s">
        <v>60</v>
      </c>
      <c r="Z544" s="333" t="s">
        <v>60</v>
      </c>
      <c r="AA544" s="330" t="s">
        <v>60</v>
      </c>
      <c r="AB544" s="341" t="s">
        <v>60</v>
      </c>
      <c r="AC544" s="332">
        <v>1.62</v>
      </c>
      <c r="AD544" s="332">
        <v>28.17</v>
      </c>
      <c r="AE544" s="341" t="s">
        <v>60</v>
      </c>
      <c r="AF544" s="332">
        <v>3.64</v>
      </c>
      <c r="AG544" s="332">
        <v>89.28</v>
      </c>
      <c r="AH544" s="332">
        <v>62.78</v>
      </c>
      <c r="AI544" s="336">
        <v>26.3</v>
      </c>
      <c r="AJ544" s="332">
        <v>-3.64</v>
      </c>
      <c r="AK544" s="336">
        <v>111</v>
      </c>
      <c r="AL544" s="331" t="s">
        <v>8328</v>
      </c>
      <c r="AM544" s="331" t="s">
        <v>8329</v>
      </c>
      <c r="AN544" s="332">
        <v>41.08</v>
      </c>
      <c r="AO544" s="332">
        <v>48.46</v>
      </c>
      <c r="AP544" s="332">
        <v>64.47</v>
      </c>
    </row>
    <row r="545" spans="1:42" ht="337.5">
      <c r="A545" s="329">
        <v>44652</v>
      </c>
      <c r="B545" s="330" t="s">
        <v>4337</v>
      </c>
      <c r="C545" s="330" t="s">
        <v>60</v>
      </c>
      <c r="D545" s="331" t="s">
        <v>61</v>
      </c>
      <c r="E545" s="331" t="s">
        <v>67</v>
      </c>
      <c r="F545" s="332">
        <v>287.41000000000003</v>
      </c>
      <c r="G545" s="330" t="s">
        <v>4338</v>
      </c>
      <c r="H545" s="330" t="s">
        <v>4339</v>
      </c>
      <c r="I545" s="331" t="s">
        <v>4340</v>
      </c>
      <c r="J545" s="329">
        <v>44652</v>
      </c>
      <c r="K545" s="333" t="s">
        <v>491</v>
      </c>
      <c r="L545" s="329">
        <v>44855</v>
      </c>
      <c r="M545" s="335" t="s">
        <v>13802</v>
      </c>
      <c r="N545" s="335" t="s">
        <v>60</v>
      </c>
      <c r="O545" s="335" t="s">
        <v>13803</v>
      </c>
      <c r="P545" s="341" t="s">
        <v>60</v>
      </c>
      <c r="Q545" s="331" t="s">
        <v>8511</v>
      </c>
      <c r="R545" s="333" t="s">
        <v>8512</v>
      </c>
      <c r="S545" s="333" t="s">
        <v>13804</v>
      </c>
      <c r="T545" s="331" t="s">
        <v>6921</v>
      </c>
      <c r="U545" s="331" t="s">
        <v>12010</v>
      </c>
      <c r="V545" s="335" t="s">
        <v>60</v>
      </c>
      <c r="W545" s="333" t="s">
        <v>10074</v>
      </c>
      <c r="X545" s="330" t="s">
        <v>60</v>
      </c>
      <c r="Y545" s="335" t="s">
        <v>13805</v>
      </c>
      <c r="Z545" s="339" t="s">
        <v>13806</v>
      </c>
      <c r="AA545" s="330" t="s">
        <v>60</v>
      </c>
      <c r="AB545" s="332">
        <v>13.4</v>
      </c>
      <c r="AC545" s="332">
        <v>3.05</v>
      </c>
      <c r="AD545" s="341" t="s">
        <v>60</v>
      </c>
      <c r="AE545" s="341" t="s">
        <v>60</v>
      </c>
      <c r="AF545" s="341" t="s">
        <v>60</v>
      </c>
      <c r="AG545" s="341" t="s">
        <v>60</v>
      </c>
      <c r="AH545" s="332">
        <v>281.99</v>
      </c>
      <c r="AI545" s="336">
        <v>144.69999999999999</v>
      </c>
      <c r="AJ545" s="336">
        <v>17.5</v>
      </c>
      <c r="AK545" s="336">
        <v>171.4</v>
      </c>
      <c r="AL545" s="331" t="s">
        <v>8328</v>
      </c>
      <c r="AM545" s="331" t="s">
        <v>8329</v>
      </c>
      <c r="AN545" s="332">
        <v>41.05</v>
      </c>
      <c r="AO545" s="332">
        <v>44.38</v>
      </c>
      <c r="AP545" s="332">
        <v>59.83</v>
      </c>
    </row>
    <row r="546" spans="1:42" ht="303.75">
      <c r="A546" s="329">
        <v>44686</v>
      </c>
      <c r="B546" s="330" t="s">
        <v>1165</v>
      </c>
      <c r="C546" s="330" t="s">
        <v>1166</v>
      </c>
      <c r="D546" s="331" t="s">
        <v>61</v>
      </c>
      <c r="E546" s="331" t="s">
        <v>77</v>
      </c>
      <c r="F546" s="332">
        <v>3937.64</v>
      </c>
      <c r="G546" s="330" t="s">
        <v>1167</v>
      </c>
      <c r="H546" s="330" t="s">
        <v>1168</v>
      </c>
      <c r="I546" s="331" t="s">
        <v>1169</v>
      </c>
      <c r="J546" s="329">
        <v>44686</v>
      </c>
      <c r="K546" s="333" t="s">
        <v>491</v>
      </c>
      <c r="L546" s="334" t="s">
        <v>60</v>
      </c>
      <c r="M546" s="335" t="s">
        <v>9621</v>
      </c>
      <c r="N546" s="335" t="s">
        <v>9622</v>
      </c>
      <c r="O546" s="335" t="s">
        <v>60</v>
      </c>
      <c r="P546" s="336">
        <v>2103.5</v>
      </c>
      <c r="Q546" s="331" t="s">
        <v>9124</v>
      </c>
      <c r="R546" s="339" t="s">
        <v>9623</v>
      </c>
      <c r="S546" s="333" t="s">
        <v>8508</v>
      </c>
      <c r="T546" s="331" t="s">
        <v>6917</v>
      </c>
      <c r="U546" s="331" t="s">
        <v>492</v>
      </c>
      <c r="V546" s="335" t="s">
        <v>9624</v>
      </c>
      <c r="W546" s="333" t="s">
        <v>9625</v>
      </c>
      <c r="X546" s="340">
        <v>2745.1</v>
      </c>
      <c r="Y546" s="335" t="s">
        <v>9626</v>
      </c>
      <c r="Z546" s="333" t="s">
        <v>9627</v>
      </c>
      <c r="AA546" s="330" t="s">
        <v>60</v>
      </c>
      <c r="AB546" s="332">
        <v>17.89</v>
      </c>
      <c r="AC546" s="332">
        <v>6.36</v>
      </c>
      <c r="AD546" s="332">
        <v>12.84</v>
      </c>
      <c r="AE546" s="332">
        <v>13.91</v>
      </c>
      <c r="AF546" s="332">
        <v>3.78</v>
      </c>
      <c r="AG546" s="332">
        <v>3711.25</v>
      </c>
      <c r="AH546" s="332">
        <v>3937.64</v>
      </c>
      <c r="AI546" s="336">
        <v>1009.5</v>
      </c>
      <c r="AJ546" s="336">
        <v>209.6</v>
      </c>
      <c r="AK546" s="336">
        <v>971.3</v>
      </c>
      <c r="AL546" s="331" t="s">
        <v>8328</v>
      </c>
      <c r="AM546" s="331" t="s">
        <v>8329</v>
      </c>
      <c r="AN546" s="332">
        <v>40.81</v>
      </c>
      <c r="AO546" s="332">
        <v>37.35</v>
      </c>
      <c r="AP546" s="332">
        <v>64.260000000000005</v>
      </c>
    </row>
    <row r="547" spans="1:42" ht="146.25">
      <c r="A547" s="329">
        <v>44525</v>
      </c>
      <c r="B547" s="330" t="s">
        <v>4341</v>
      </c>
      <c r="C547" s="330" t="s">
        <v>60</v>
      </c>
      <c r="D547" s="331" t="s">
        <v>61</v>
      </c>
      <c r="E547" s="331" t="s">
        <v>67</v>
      </c>
      <c r="F547" s="332">
        <v>330.71</v>
      </c>
      <c r="G547" s="330" t="s">
        <v>4342</v>
      </c>
      <c r="H547" s="330" t="s">
        <v>60</v>
      </c>
      <c r="I547" s="331" t="s">
        <v>4343</v>
      </c>
      <c r="J547" s="329">
        <v>44525</v>
      </c>
      <c r="K547" s="333" t="s">
        <v>491</v>
      </c>
      <c r="L547" s="329">
        <v>44606</v>
      </c>
      <c r="M547" s="335" t="s">
        <v>13807</v>
      </c>
      <c r="N547" s="335" t="s">
        <v>13808</v>
      </c>
      <c r="O547" s="335" t="s">
        <v>13809</v>
      </c>
      <c r="P547" s="341" t="s">
        <v>60</v>
      </c>
      <c r="Q547" s="331" t="s">
        <v>8884</v>
      </c>
      <c r="R547" s="333" t="s">
        <v>13810</v>
      </c>
      <c r="S547" s="333" t="s">
        <v>13811</v>
      </c>
      <c r="T547" s="331" t="s">
        <v>6915</v>
      </c>
      <c r="U547" s="331" t="s">
        <v>11848</v>
      </c>
      <c r="V547" s="335" t="s">
        <v>60</v>
      </c>
      <c r="W547" s="333" t="s">
        <v>13174</v>
      </c>
      <c r="X547" s="330" t="s">
        <v>60</v>
      </c>
      <c r="Y547" s="335" t="s">
        <v>60</v>
      </c>
      <c r="Z547" s="333" t="s">
        <v>60</v>
      </c>
      <c r="AA547" s="330" t="s">
        <v>60</v>
      </c>
      <c r="AB547" s="332">
        <v>18.239999999999998</v>
      </c>
      <c r="AC547" s="332">
        <v>2.54</v>
      </c>
      <c r="AD547" s="332">
        <v>9.09</v>
      </c>
      <c r="AE547" s="332">
        <v>14.47</v>
      </c>
      <c r="AF547" s="332">
        <v>1.2</v>
      </c>
      <c r="AG547" s="332">
        <v>543.4</v>
      </c>
      <c r="AH547" s="332">
        <v>528.44000000000005</v>
      </c>
      <c r="AI547" s="336">
        <v>490.4</v>
      </c>
      <c r="AJ547" s="336">
        <v>29.6</v>
      </c>
      <c r="AK547" s="336">
        <v>356</v>
      </c>
      <c r="AL547" s="331" t="s">
        <v>8328</v>
      </c>
      <c r="AM547" s="331" t="s">
        <v>8329</v>
      </c>
      <c r="AN547" s="332">
        <v>40.72</v>
      </c>
      <c r="AO547" s="332">
        <v>33.520000000000003</v>
      </c>
      <c r="AP547" s="332">
        <v>29.83</v>
      </c>
    </row>
    <row r="548" spans="1:42" ht="409.5">
      <c r="A548" s="329">
        <v>44420</v>
      </c>
      <c r="B548" s="330" t="s">
        <v>4344</v>
      </c>
      <c r="C548" s="330" t="s">
        <v>60</v>
      </c>
      <c r="D548" s="331" t="s">
        <v>61</v>
      </c>
      <c r="E548" s="331" t="s">
        <v>67</v>
      </c>
      <c r="F548" s="332">
        <v>1171.83</v>
      </c>
      <c r="G548" s="330" t="s">
        <v>4345</v>
      </c>
      <c r="H548" s="330" t="s">
        <v>60</v>
      </c>
      <c r="I548" s="331" t="s">
        <v>4346</v>
      </c>
      <c r="J548" s="329">
        <v>44420</v>
      </c>
      <c r="K548" s="333" t="s">
        <v>491</v>
      </c>
      <c r="L548" s="329">
        <v>44529</v>
      </c>
      <c r="M548" s="335" t="s">
        <v>13812</v>
      </c>
      <c r="N548" s="335" t="s">
        <v>60</v>
      </c>
      <c r="O548" s="335" t="s">
        <v>60</v>
      </c>
      <c r="P548" s="341" t="s">
        <v>60</v>
      </c>
      <c r="Q548" s="331" t="s">
        <v>11039</v>
      </c>
      <c r="R548" s="333" t="s">
        <v>13813</v>
      </c>
      <c r="S548" s="333" t="s">
        <v>9948</v>
      </c>
      <c r="T548" s="331" t="s">
        <v>6915</v>
      </c>
      <c r="U548" s="331" t="s">
        <v>11848</v>
      </c>
      <c r="V548" s="335" t="s">
        <v>13814</v>
      </c>
      <c r="W548" s="339" t="s">
        <v>13815</v>
      </c>
      <c r="X548" s="330" t="s">
        <v>60</v>
      </c>
      <c r="Y548" s="335" t="s">
        <v>60</v>
      </c>
      <c r="Z548" s="333" t="s">
        <v>60</v>
      </c>
      <c r="AA548" s="330" t="s">
        <v>60</v>
      </c>
      <c r="AB548" s="332">
        <v>30.04</v>
      </c>
      <c r="AC548" s="332">
        <v>2.57</v>
      </c>
      <c r="AD548" s="332">
        <v>13.88</v>
      </c>
      <c r="AE548" s="332">
        <v>16.71</v>
      </c>
      <c r="AF548" s="332">
        <v>2.72</v>
      </c>
      <c r="AG548" s="332">
        <v>1088.68</v>
      </c>
      <c r="AH548" s="332">
        <v>1042.99</v>
      </c>
      <c r="AI548" s="336">
        <v>403</v>
      </c>
      <c r="AJ548" s="336">
        <v>30.3</v>
      </c>
      <c r="AK548" s="336">
        <v>806.1</v>
      </c>
      <c r="AL548" s="331" t="s">
        <v>8328</v>
      </c>
      <c r="AM548" s="331" t="s">
        <v>8329</v>
      </c>
      <c r="AN548" s="332">
        <v>40.67</v>
      </c>
      <c r="AO548" s="332">
        <v>43.35</v>
      </c>
      <c r="AP548" s="332">
        <v>44.44</v>
      </c>
    </row>
    <row r="549" spans="1:42" ht="409.5">
      <c r="A549" s="329">
        <v>43874</v>
      </c>
      <c r="B549" s="330" t="s">
        <v>4347</v>
      </c>
      <c r="C549" s="330" t="s">
        <v>60</v>
      </c>
      <c r="D549" s="331" t="s">
        <v>61</v>
      </c>
      <c r="E549" s="331" t="s">
        <v>67</v>
      </c>
      <c r="F549" s="332">
        <v>1433.61</v>
      </c>
      <c r="G549" s="330" t="s">
        <v>4348</v>
      </c>
      <c r="H549" s="330" t="s">
        <v>4349</v>
      </c>
      <c r="I549" s="331" t="s">
        <v>4350</v>
      </c>
      <c r="J549" s="329">
        <v>43874</v>
      </c>
      <c r="K549" s="333" t="s">
        <v>491</v>
      </c>
      <c r="L549" s="329">
        <v>44022</v>
      </c>
      <c r="M549" s="335" t="s">
        <v>13816</v>
      </c>
      <c r="N549" s="335" t="s">
        <v>60</v>
      </c>
      <c r="O549" s="335" t="s">
        <v>60</v>
      </c>
      <c r="P549" s="341" t="s">
        <v>60</v>
      </c>
      <c r="Q549" s="331" t="s">
        <v>8469</v>
      </c>
      <c r="R549" s="339" t="s">
        <v>13817</v>
      </c>
      <c r="S549" s="333" t="s">
        <v>11034</v>
      </c>
      <c r="T549" s="331" t="s">
        <v>6915</v>
      </c>
      <c r="U549" s="331" t="s">
        <v>11848</v>
      </c>
      <c r="V549" s="335" t="s">
        <v>13818</v>
      </c>
      <c r="W549" s="333" t="s">
        <v>11151</v>
      </c>
      <c r="X549" s="330" t="s">
        <v>60</v>
      </c>
      <c r="Y549" s="335" t="s">
        <v>13819</v>
      </c>
      <c r="Z549" s="339" t="s">
        <v>13820</v>
      </c>
      <c r="AA549" s="330" t="s">
        <v>13821</v>
      </c>
      <c r="AB549" s="332">
        <v>156.85</v>
      </c>
      <c r="AC549" s="332">
        <v>3.44</v>
      </c>
      <c r="AD549" s="332">
        <v>39.549999999999997</v>
      </c>
      <c r="AE549" s="332">
        <v>71.349999999999994</v>
      </c>
      <c r="AF549" s="332">
        <v>6.21</v>
      </c>
      <c r="AG549" s="332">
        <v>1446.25</v>
      </c>
      <c r="AH549" s="332">
        <v>1524.61</v>
      </c>
      <c r="AI549" s="336">
        <v>311</v>
      </c>
      <c r="AJ549" s="332">
        <v>1.72</v>
      </c>
      <c r="AK549" s="341" t="s">
        <v>60</v>
      </c>
      <c r="AL549" s="331" t="s">
        <v>8328</v>
      </c>
      <c r="AM549" s="331" t="s">
        <v>8329</v>
      </c>
      <c r="AN549" s="332">
        <v>40.64</v>
      </c>
      <c r="AO549" s="332">
        <v>51.52</v>
      </c>
      <c r="AP549" s="332">
        <v>53.52</v>
      </c>
    </row>
    <row r="550" spans="1:42" ht="409.5">
      <c r="A550" s="329">
        <v>44390</v>
      </c>
      <c r="B550" s="330" t="s">
        <v>289</v>
      </c>
      <c r="C550" s="330" t="s">
        <v>60</v>
      </c>
      <c r="D550" s="331" t="s">
        <v>61</v>
      </c>
      <c r="E550" s="331" t="s">
        <v>67</v>
      </c>
      <c r="F550" s="332">
        <v>422.4</v>
      </c>
      <c r="G550" s="330" t="s">
        <v>285</v>
      </c>
      <c r="H550" s="330" t="s">
        <v>60</v>
      </c>
      <c r="I550" s="331" t="s">
        <v>290</v>
      </c>
      <c r="J550" s="329">
        <v>44390</v>
      </c>
      <c r="K550" s="333" t="s">
        <v>491</v>
      </c>
      <c r="L550" s="329">
        <v>44583</v>
      </c>
      <c r="M550" s="335" t="s">
        <v>13822</v>
      </c>
      <c r="N550" s="335" t="s">
        <v>60</v>
      </c>
      <c r="O550" s="335" t="s">
        <v>60</v>
      </c>
      <c r="P550" s="341" t="s">
        <v>60</v>
      </c>
      <c r="Q550" s="331" t="s">
        <v>8633</v>
      </c>
      <c r="R550" s="339" t="s">
        <v>8949</v>
      </c>
      <c r="S550" s="333" t="s">
        <v>9476</v>
      </c>
      <c r="T550" s="331" t="s">
        <v>6921</v>
      </c>
      <c r="U550" s="331" t="s">
        <v>11848</v>
      </c>
      <c r="V550" s="335" t="s">
        <v>10438</v>
      </c>
      <c r="W550" s="339" t="s">
        <v>10439</v>
      </c>
      <c r="X550" s="340">
        <v>4830.3</v>
      </c>
      <c r="Y550" s="335" t="s">
        <v>60</v>
      </c>
      <c r="Z550" s="333" t="s">
        <v>60</v>
      </c>
      <c r="AA550" s="330" t="s">
        <v>60</v>
      </c>
      <c r="AB550" s="332">
        <v>18.579999999999998</v>
      </c>
      <c r="AC550" s="332">
        <v>1.39</v>
      </c>
      <c r="AD550" s="341" t="s">
        <v>60</v>
      </c>
      <c r="AE550" s="341" t="s">
        <v>60</v>
      </c>
      <c r="AF550" s="341" t="s">
        <v>60</v>
      </c>
      <c r="AG550" s="341" t="s">
        <v>60</v>
      </c>
      <c r="AH550" s="332">
        <v>422.27</v>
      </c>
      <c r="AI550" s="336">
        <v>85.4</v>
      </c>
      <c r="AJ550" s="336">
        <v>24.5</v>
      </c>
      <c r="AK550" s="336">
        <v>2538</v>
      </c>
      <c r="AL550" s="331" t="s">
        <v>8328</v>
      </c>
      <c r="AM550" s="331" t="s">
        <v>8329</v>
      </c>
      <c r="AN550" s="332">
        <v>40.590000000000003</v>
      </c>
      <c r="AO550" s="332">
        <v>42.6</v>
      </c>
      <c r="AP550" s="332">
        <v>29.79</v>
      </c>
    </row>
    <row r="551" spans="1:42" ht="409.5">
      <c r="A551" s="329">
        <v>44083</v>
      </c>
      <c r="B551" s="330" t="s">
        <v>4351</v>
      </c>
      <c r="C551" s="330" t="s">
        <v>60</v>
      </c>
      <c r="D551" s="331" t="s">
        <v>61</v>
      </c>
      <c r="E551" s="331" t="s">
        <v>67</v>
      </c>
      <c r="F551" s="332">
        <v>217</v>
      </c>
      <c r="G551" s="330" t="s">
        <v>4352</v>
      </c>
      <c r="H551" s="330" t="s">
        <v>4353</v>
      </c>
      <c r="I551" s="331" t="s">
        <v>4354</v>
      </c>
      <c r="J551" s="329">
        <v>44083</v>
      </c>
      <c r="K551" s="333" t="s">
        <v>491</v>
      </c>
      <c r="L551" s="329">
        <v>44137</v>
      </c>
      <c r="M551" s="335" t="s">
        <v>13823</v>
      </c>
      <c r="N551" s="335" t="s">
        <v>60</v>
      </c>
      <c r="O551" s="335" t="s">
        <v>60</v>
      </c>
      <c r="P551" s="341" t="s">
        <v>60</v>
      </c>
      <c r="Q551" s="331" t="s">
        <v>8913</v>
      </c>
      <c r="R551" s="339" t="s">
        <v>13824</v>
      </c>
      <c r="S551" s="333" t="s">
        <v>13825</v>
      </c>
      <c r="T551" s="331" t="s">
        <v>6921</v>
      </c>
      <c r="U551" s="331" t="s">
        <v>11848</v>
      </c>
      <c r="V551" s="335" t="s">
        <v>13826</v>
      </c>
      <c r="W551" s="333" t="s">
        <v>10383</v>
      </c>
      <c r="X551" s="330" t="s">
        <v>60</v>
      </c>
      <c r="Y551" s="335" t="s">
        <v>13827</v>
      </c>
      <c r="Z551" s="339" t="s">
        <v>13828</v>
      </c>
      <c r="AA551" s="330" t="s">
        <v>60</v>
      </c>
      <c r="AB551" s="332">
        <v>4.59</v>
      </c>
      <c r="AC551" s="332">
        <v>7.1</v>
      </c>
      <c r="AD551" s="332">
        <v>9.49</v>
      </c>
      <c r="AE551" s="332">
        <v>22.65</v>
      </c>
      <c r="AF551" s="338">
        <v>0.18</v>
      </c>
      <c r="AG551" s="332">
        <v>207.6</v>
      </c>
      <c r="AH551" s="332">
        <v>76.709999999999994</v>
      </c>
      <c r="AI551" s="341" t="s">
        <v>60</v>
      </c>
      <c r="AJ551" s="341" t="s">
        <v>60</v>
      </c>
      <c r="AK551" s="341" t="s">
        <v>60</v>
      </c>
      <c r="AL551" s="331" t="s">
        <v>8328</v>
      </c>
      <c r="AM551" s="331" t="s">
        <v>8329</v>
      </c>
      <c r="AN551" s="332">
        <v>40.54</v>
      </c>
      <c r="AO551" s="332">
        <v>38.299999999999997</v>
      </c>
      <c r="AP551" s="332">
        <v>39.04</v>
      </c>
    </row>
    <row r="552" spans="1:42" ht="202.5">
      <c r="A552" s="329">
        <v>44495</v>
      </c>
      <c r="B552" s="330" t="s">
        <v>4355</v>
      </c>
      <c r="C552" s="330" t="s">
        <v>60</v>
      </c>
      <c r="D552" s="331" t="s">
        <v>61</v>
      </c>
      <c r="E552" s="331" t="s">
        <v>67</v>
      </c>
      <c r="F552" s="332">
        <v>14.04</v>
      </c>
      <c r="G552" s="330" t="s">
        <v>4356</v>
      </c>
      <c r="H552" s="330" t="s">
        <v>60</v>
      </c>
      <c r="I552" s="331" t="s">
        <v>4357</v>
      </c>
      <c r="J552" s="329">
        <v>44495</v>
      </c>
      <c r="K552" s="333" t="s">
        <v>491</v>
      </c>
      <c r="L552" s="329">
        <v>44679</v>
      </c>
      <c r="M552" s="335" t="s">
        <v>13829</v>
      </c>
      <c r="N552" s="335" t="s">
        <v>60</v>
      </c>
      <c r="O552" s="335" t="s">
        <v>60</v>
      </c>
      <c r="P552" s="341" t="s">
        <v>60</v>
      </c>
      <c r="Q552" s="331" t="s">
        <v>8409</v>
      </c>
      <c r="R552" s="339" t="s">
        <v>13830</v>
      </c>
      <c r="S552" s="333" t="s">
        <v>12633</v>
      </c>
      <c r="T552" s="331" t="s">
        <v>6915</v>
      </c>
      <c r="U552" s="331" t="s">
        <v>11848</v>
      </c>
      <c r="V552" s="335" t="s">
        <v>13831</v>
      </c>
      <c r="W552" s="333" t="s">
        <v>8551</v>
      </c>
      <c r="X552" s="340">
        <v>21.1</v>
      </c>
      <c r="Y552" s="335" t="s">
        <v>60</v>
      </c>
      <c r="Z552" s="333" t="s">
        <v>60</v>
      </c>
      <c r="AA552" s="330" t="s">
        <v>60</v>
      </c>
      <c r="AB552" s="332">
        <v>7.59</v>
      </c>
      <c r="AC552" s="332">
        <v>1.56</v>
      </c>
      <c r="AD552" s="341" t="s">
        <v>60</v>
      </c>
      <c r="AE552" s="341" t="s">
        <v>60</v>
      </c>
      <c r="AF552" s="341" t="s">
        <v>60</v>
      </c>
      <c r="AG552" s="341" t="s">
        <v>60</v>
      </c>
      <c r="AH552" s="332">
        <v>12.39</v>
      </c>
      <c r="AI552" s="336">
        <v>12.7</v>
      </c>
      <c r="AJ552" s="332">
        <v>1.72</v>
      </c>
      <c r="AK552" s="336">
        <v>12.9</v>
      </c>
      <c r="AL552" s="331" t="s">
        <v>8328</v>
      </c>
      <c r="AM552" s="331" t="s">
        <v>8329</v>
      </c>
      <c r="AN552" s="332">
        <v>40.53</v>
      </c>
      <c r="AO552" s="332">
        <v>40.53</v>
      </c>
      <c r="AP552" s="332">
        <v>47.22</v>
      </c>
    </row>
    <row r="553" spans="1:42" ht="409.5">
      <c r="A553" s="329">
        <v>44659</v>
      </c>
      <c r="B553" s="330" t="s">
        <v>1170</v>
      </c>
      <c r="C553" s="330" t="s">
        <v>1171</v>
      </c>
      <c r="D553" s="331" t="s">
        <v>61</v>
      </c>
      <c r="E553" s="331" t="s">
        <v>77</v>
      </c>
      <c r="F553" s="332">
        <v>1624.68</v>
      </c>
      <c r="G553" s="330" t="s">
        <v>1172</v>
      </c>
      <c r="H553" s="330" t="s">
        <v>1173</v>
      </c>
      <c r="I553" s="331" t="s">
        <v>1174</v>
      </c>
      <c r="J553" s="329">
        <v>44659</v>
      </c>
      <c r="K553" s="333" t="s">
        <v>491</v>
      </c>
      <c r="L553" s="334" t="s">
        <v>60</v>
      </c>
      <c r="M553" s="335" t="s">
        <v>9446</v>
      </c>
      <c r="N553" s="335" t="s">
        <v>9447</v>
      </c>
      <c r="O553" s="335" t="s">
        <v>60</v>
      </c>
      <c r="P553" s="336">
        <v>1418.4</v>
      </c>
      <c r="Q553" s="331" t="s">
        <v>8788</v>
      </c>
      <c r="R553" s="339" t="s">
        <v>9448</v>
      </c>
      <c r="S553" s="333" t="s">
        <v>9449</v>
      </c>
      <c r="T553" s="331" t="s">
        <v>6915</v>
      </c>
      <c r="U553" s="331" t="s">
        <v>492</v>
      </c>
      <c r="V553" s="335" t="s">
        <v>9450</v>
      </c>
      <c r="W553" s="333" t="s">
        <v>8551</v>
      </c>
      <c r="X553" s="330" t="s">
        <v>60</v>
      </c>
      <c r="Y553" s="335" t="s">
        <v>9451</v>
      </c>
      <c r="Z553" s="339" t="s">
        <v>9452</v>
      </c>
      <c r="AA553" s="330" t="s">
        <v>60</v>
      </c>
      <c r="AB553" s="332">
        <v>43.55</v>
      </c>
      <c r="AC553" s="332">
        <v>9.5399999999999991</v>
      </c>
      <c r="AD553" s="332">
        <v>27.36</v>
      </c>
      <c r="AE553" s="332">
        <v>31.38</v>
      </c>
      <c r="AF553" s="332">
        <v>7.02</v>
      </c>
      <c r="AG553" s="332">
        <v>1554.91</v>
      </c>
      <c r="AH553" s="332">
        <v>1622.87</v>
      </c>
      <c r="AI553" s="336">
        <v>209</v>
      </c>
      <c r="AJ553" s="336">
        <v>34.200000000000003</v>
      </c>
      <c r="AK553" s="336">
        <v>266.7</v>
      </c>
      <c r="AL553" s="331" t="s">
        <v>8328</v>
      </c>
      <c r="AM553" s="331" t="s">
        <v>8329</v>
      </c>
      <c r="AN553" s="332">
        <v>40.51</v>
      </c>
      <c r="AO553" s="332">
        <v>42.17</v>
      </c>
      <c r="AP553" s="332">
        <v>64.25</v>
      </c>
    </row>
    <row r="554" spans="1:42" ht="409.5">
      <c r="A554" s="329">
        <v>44620</v>
      </c>
      <c r="B554" s="330" t="s">
        <v>4358</v>
      </c>
      <c r="C554" s="330" t="s">
        <v>4359</v>
      </c>
      <c r="D554" s="331" t="s">
        <v>61</v>
      </c>
      <c r="E554" s="331" t="s">
        <v>67</v>
      </c>
      <c r="F554" s="332">
        <v>3568.13</v>
      </c>
      <c r="G554" s="330" t="s">
        <v>4360</v>
      </c>
      <c r="H554" s="330" t="s">
        <v>4361</v>
      </c>
      <c r="I554" s="331" t="s">
        <v>4362</v>
      </c>
      <c r="J554" s="329">
        <v>44620</v>
      </c>
      <c r="K554" s="333" t="s">
        <v>491</v>
      </c>
      <c r="L554" s="329">
        <v>44725</v>
      </c>
      <c r="M554" s="335" t="s">
        <v>13832</v>
      </c>
      <c r="N554" s="335" t="s">
        <v>13833</v>
      </c>
      <c r="O554" s="335" t="s">
        <v>13834</v>
      </c>
      <c r="P554" s="341" t="s">
        <v>60</v>
      </c>
      <c r="Q554" s="331" t="s">
        <v>9282</v>
      </c>
      <c r="R554" s="339" t="s">
        <v>13835</v>
      </c>
      <c r="S554" s="333" t="s">
        <v>13836</v>
      </c>
      <c r="T554" s="331" t="s">
        <v>6921</v>
      </c>
      <c r="U554" s="331" t="s">
        <v>11848</v>
      </c>
      <c r="V554" s="335" t="s">
        <v>13837</v>
      </c>
      <c r="W554" s="339" t="s">
        <v>13838</v>
      </c>
      <c r="X554" s="340">
        <v>344883.8</v>
      </c>
      <c r="Y554" s="335" t="s">
        <v>13839</v>
      </c>
      <c r="Z554" s="339" t="s">
        <v>13840</v>
      </c>
      <c r="AA554" s="330" t="s">
        <v>13841</v>
      </c>
      <c r="AB554" s="332">
        <v>14.87</v>
      </c>
      <c r="AC554" s="332">
        <v>1.82</v>
      </c>
      <c r="AD554" s="332">
        <v>8.59</v>
      </c>
      <c r="AE554" s="332">
        <v>12.11</v>
      </c>
      <c r="AF554" s="338">
        <v>0.85599999999999998</v>
      </c>
      <c r="AG554" s="332">
        <v>2777.83</v>
      </c>
      <c r="AH554" s="332">
        <v>3147.12</v>
      </c>
      <c r="AI554" s="336">
        <v>3640.3</v>
      </c>
      <c r="AJ554" s="336">
        <v>187.1</v>
      </c>
      <c r="AK554" s="336">
        <v>2558.9</v>
      </c>
      <c r="AL554" s="331" t="s">
        <v>8328</v>
      </c>
      <c r="AM554" s="331" t="s">
        <v>8329</v>
      </c>
      <c r="AN554" s="332">
        <v>40.380000000000003</v>
      </c>
      <c r="AO554" s="332">
        <v>84.13</v>
      </c>
      <c r="AP554" s="332">
        <v>56.21</v>
      </c>
    </row>
    <row r="555" spans="1:42" ht="409.5">
      <c r="A555" s="329">
        <v>44364</v>
      </c>
      <c r="B555" s="330" t="s">
        <v>4363</v>
      </c>
      <c r="C555" s="330" t="s">
        <v>60</v>
      </c>
      <c r="D555" s="331" t="s">
        <v>61</v>
      </c>
      <c r="E555" s="331" t="s">
        <v>67</v>
      </c>
      <c r="F555" s="332">
        <v>986.61</v>
      </c>
      <c r="G555" s="330" t="s">
        <v>2036</v>
      </c>
      <c r="H555" s="330" t="s">
        <v>60</v>
      </c>
      <c r="I555" s="331" t="s">
        <v>4364</v>
      </c>
      <c r="J555" s="329">
        <v>44364</v>
      </c>
      <c r="K555" s="333" t="s">
        <v>491</v>
      </c>
      <c r="L555" s="329">
        <v>44522</v>
      </c>
      <c r="M555" s="335" t="s">
        <v>13842</v>
      </c>
      <c r="N555" s="335" t="s">
        <v>60</v>
      </c>
      <c r="O555" s="335" t="s">
        <v>60</v>
      </c>
      <c r="P555" s="341" t="s">
        <v>60</v>
      </c>
      <c r="Q555" s="331" t="s">
        <v>9180</v>
      </c>
      <c r="R555" s="339" t="s">
        <v>13843</v>
      </c>
      <c r="S555" s="333" t="s">
        <v>8602</v>
      </c>
      <c r="T555" s="331" t="s">
        <v>6921</v>
      </c>
      <c r="U555" s="331" t="s">
        <v>11848</v>
      </c>
      <c r="V555" s="335" t="s">
        <v>10841</v>
      </c>
      <c r="W555" s="339" t="s">
        <v>10842</v>
      </c>
      <c r="X555" s="340">
        <v>6752.7</v>
      </c>
      <c r="Y555" s="335" t="s">
        <v>60</v>
      </c>
      <c r="Z555" s="333" t="s">
        <v>60</v>
      </c>
      <c r="AA555" s="330" t="s">
        <v>60</v>
      </c>
      <c r="AB555" s="332">
        <v>10.46</v>
      </c>
      <c r="AC555" s="332">
        <v>1.57</v>
      </c>
      <c r="AD555" s="341" t="s">
        <v>60</v>
      </c>
      <c r="AE555" s="341" t="s">
        <v>60</v>
      </c>
      <c r="AF555" s="341" t="s">
        <v>60</v>
      </c>
      <c r="AG555" s="341" t="s">
        <v>60</v>
      </c>
      <c r="AH555" s="332">
        <v>979.17</v>
      </c>
      <c r="AI555" s="336">
        <v>348.9</v>
      </c>
      <c r="AJ555" s="336">
        <v>139.1</v>
      </c>
      <c r="AK555" s="336">
        <v>2612.6</v>
      </c>
      <c r="AL555" s="331" t="s">
        <v>8328</v>
      </c>
      <c r="AM555" s="331" t="s">
        <v>8329</v>
      </c>
      <c r="AN555" s="332">
        <v>40.32</v>
      </c>
      <c r="AO555" s="332">
        <v>47.95</v>
      </c>
      <c r="AP555" s="332">
        <v>33.49</v>
      </c>
    </row>
    <row r="556" spans="1:42" ht="393.75">
      <c r="A556" s="329">
        <v>44181</v>
      </c>
      <c r="B556" s="330" t="s">
        <v>4365</v>
      </c>
      <c r="C556" s="330" t="s">
        <v>60</v>
      </c>
      <c r="D556" s="331" t="s">
        <v>61</v>
      </c>
      <c r="E556" s="331" t="s">
        <v>67</v>
      </c>
      <c r="F556" s="332">
        <v>141.19</v>
      </c>
      <c r="G556" s="330" t="s">
        <v>4366</v>
      </c>
      <c r="H556" s="330" t="s">
        <v>4367</v>
      </c>
      <c r="I556" s="331" t="s">
        <v>4368</v>
      </c>
      <c r="J556" s="329">
        <v>44181</v>
      </c>
      <c r="K556" s="333" t="s">
        <v>491</v>
      </c>
      <c r="L556" s="329">
        <v>44329</v>
      </c>
      <c r="M556" s="335" t="s">
        <v>13844</v>
      </c>
      <c r="N556" s="335" t="s">
        <v>60</v>
      </c>
      <c r="O556" s="335" t="s">
        <v>60</v>
      </c>
      <c r="P556" s="341" t="s">
        <v>60</v>
      </c>
      <c r="Q556" s="331" t="s">
        <v>8836</v>
      </c>
      <c r="R556" s="339" t="s">
        <v>13845</v>
      </c>
      <c r="S556" s="333" t="s">
        <v>9049</v>
      </c>
      <c r="T556" s="331" t="s">
        <v>6915</v>
      </c>
      <c r="U556" s="331" t="s">
        <v>11848</v>
      </c>
      <c r="V556" s="335" t="s">
        <v>13846</v>
      </c>
      <c r="W556" s="333" t="s">
        <v>11958</v>
      </c>
      <c r="X556" s="340">
        <v>998.1</v>
      </c>
      <c r="Y556" s="335" t="s">
        <v>13847</v>
      </c>
      <c r="Z556" s="333" t="s">
        <v>13848</v>
      </c>
      <c r="AA556" s="330" t="s">
        <v>60</v>
      </c>
      <c r="AB556" s="341" t="s">
        <v>60</v>
      </c>
      <c r="AC556" s="332">
        <v>156.96</v>
      </c>
      <c r="AD556" s="341" t="s">
        <v>60</v>
      </c>
      <c r="AE556" s="341" t="s">
        <v>60</v>
      </c>
      <c r="AF556" s="332">
        <v>4.43</v>
      </c>
      <c r="AG556" s="332">
        <v>141.19</v>
      </c>
      <c r="AH556" s="332">
        <v>79.52</v>
      </c>
      <c r="AI556" s="341" t="s">
        <v>60</v>
      </c>
      <c r="AJ556" s="341" t="s">
        <v>60</v>
      </c>
      <c r="AK556" s="341" t="s">
        <v>60</v>
      </c>
      <c r="AL556" s="331" t="s">
        <v>8328</v>
      </c>
      <c r="AM556" s="331" t="s">
        <v>8329</v>
      </c>
      <c r="AN556" s="332">
        <v>40.29</v>
      </c>
      <c r="AO556" s="332">
        <v>35.19</v>
      </c>
      <c r="AP556" s="332">
        <v>45.44</v>
      </c>
    </row>
    <row r="557" spans="1:42" ht="191.25">
      <c r="A557" s="329">
        <v>44643</v>
      </c>
      <c r="B557" s="330" t="s">
        <v>9379</v>
      </c>
      <c r="C557" s="330" t="s">
        <v>9380</v>
      </c>
      <c r="D557" s="331" t="s">
        <v>61</v>
      </c>
      <c r="E557" s="331" t="s">
        <v>67</v>
      </c>
      <c r="F557" s="332">
        <v>104.14</v>
      </c>
      <c r="G557" s="330" t="s">
        <v>4370</v>
      </c>
      <c r="H557" s="330" t="s">
        <v>60</v>
      </c>
      <c r="I557" s="331" t="s">
        <v>4371</v>
      </c>
      <c r="J557" s="329">
        <v>44643</v>
      </c>
      <c r="K557" s="333" t="s">
        <v>491</v>
      </c>
      <c r="L557" s="329">
        <v>44711</v>
      </c>
      <c r="M557" s="335" t="s">
        <v>9381</v>
      </c>
      <c r="N557" s="335" t="s">
        <v>9382</v>
      </c>
      <c r="O557" s="335" t="s">
        <v>9383</v>
      </c>
      <c r="P557" s="341" t="s">
        <v>60</v>
      </c>
      <c r="Q557" s="331" t="s">
        <v>9384</v>
      </c>
      <c r="R557" s="333" t="s">
        <v>9385</v>
      </c>
      <c r="S557" s="333" t="s">
        <v>8402</v>
      </c>
      <c r="T557" s="331" t="s">
        <v>6915</v>
      </c>
      <c r="U557" s="331" t="s">
        <v>492</v>
      </c>
      <c r="V557" s="335" t="s">
        <v>9386</v>
      </c>
      <c r="W557" s="333" t="s">
        <v>9387</v>
      </c>
      <c r="X557" s="340">
        <v>2234.1999999999998</v>
      </c>
      <c r="Y557" s="335" t="s">
        <v>60</v>
      </c>
      <c r="Z557" s="333" t="s">
        <v>60</v>
      </c>
      <c r="AA557" s="330" t="s">
        <v>60</v>
      </c>
      <c r="AB557" s="332">
        <v>16.79</v>
      </c>
      <c r="AC557" s="332">
        <v>3.75</v>
      </c>
      <c r="AD557" s="332">
        <v>10.32</v>
      </c>
      <c r="AE557" s="332">
        <v>14.34</v>
      </c>
      <c r="AF557" s="332">
        <v>3.53</v>
      </c>
      <c r="AG557" s="332">
        <v>107.37</v>
      </c>
      <c r="AH557" s="332">
        <v>93.9</v>
      </c>
      <c r="AI557" s="336">
        <v>26.9</v>
      </c>
      <c r="AJ557" s="332">
        <v>2.31</v>
      </c>
      <c r="AK557" s="336">
        <v>58.1</v>
      </c>
      <c r="AL557" s="331" t="s">
        <v>8328</v>
      </c>
      <c r="AM557" s="331" t="s">
        <v>8329</v>
      </c>
      <c r="AN557" s="332">
        <v>40.24</v>
      </c>
      <c r="AO557" s="332">
        <v>44.65</v>
      </c>
      <c r="AP557" s="332">
        <v>27.78</v>
      </c>
    </row>
    <row r="558" spans="1:42" ht="409.5">
      <c r="A558" s="329">
        <v>44201</v>
      </c>
      <c r="B558" s="330" t="s">
        <v>4372</v>
      </c>
      <c r="C558" s="330" t="s">
        <v>60</v>
      </c>
      <c r="D558" s="331" t="s">
        <v>61</v>
      </c>
      <c r="E558" s="331" t="s">
        <v>67</v>
      </c>
      <c r="F558" s="332">
        <v>305.69</v>
      </c>
      <c r="G558" s="330" t="s">
        <v>4373</v>
      </c>
      <c r="H558" s="330" t="s">
        <v>4374</v>
      </c>
      <c r="I558" s="331" t="s">
        <v>4375</v>
      </c>
      <c r="J558" s="329">
        <v>44201</v>
      </c>
      <c r="K558" s="333" t="s">
        <v>491</v>
      </c>
      <c r="L558" s="329">
        <v>44229</v>
      </c>
      <c r="M558" s="335" t="s">
        <v>13849</v>
      </c>
      <c r="N558" s="335" t="s">
        <v>60</v>
      </c>
      <c r="O558" s="335" t="s">
        <v>60</v>
      </c>
      <c r="P558" s="341" t="s">
        <v>60</v>
      </c>
      <c r="Q558" s="331" t="s">
        <v>10015</v>
      </c>
      <c r="R558" s="333" t="s">
        <v>10016</v>
      </c>
      <c r="S558" s="333" t="s">
        <v>8800</v>
      </c>
      <c r="T558" s="331" t="s">
        <v>6921</v>
      </c>
      <c r="U558" s="331" t="s">
        <v>11848</v>
      </c>
      <c r="V558" s="335" t="s">
        <v>13850</v>
      </c>
      <c r="W558" s="333" t="s">
        <v>10077</v>
      </c>
      <c r="X558" s="340">
        <v>22035.4</v>
      </c>
      <c r="Y558" s="335" t="s">
        <v>13851</v>
      </c>
      <c r="Z558" s="339" t="s">
        <v>13852</v>
      </c>
      <c r="AA558" s="330" t="s">
        <v>12991</v>
      </c>
      <c r="AB558" s="341" t="s">
        <v>60</v>
      </c>
      <c r="AC558" s="338">
        <v>0.84</v>
      </c>
      <c r="AD558" s="332">
        <v>4.53</v>
      </c>
      <c r="AE558" s="332">
        <v>10.66</v>
      </c>
      <c r="AF558" s="332">
        <v>1.59</v>
      </c>
      <c r="AG558" s="332">
        <v>305.69</v>
      </c>
      <c r="AH558" s="332">
        <v>227.21</v>
      </c>
      <c r="AI558" s="336">
        <v>183.4</v>
      </c>
      <c r="AJ558" s="336">
        <v>-460.5</v>
      </c>
      <c r="AK558" s="336">
        <v>429.1</v>
      </c>
      <c r="AL558" s="331" t="s">
        <v>8328</v>
      </c>
      <c r="AM558" s="331" t="s">
        <v>8329</v>
      </c>
      <c r="AN558" s="332">
        <v>40.130000000000003</v>
      </c>
      <c r="AO558" s="332">
        <v>41.94</v>
      </c>
      <c r="AP558" s="332">
        <v>71.88</v>
      </c>
    </row>
    <row r="559" spans="1:42" ht="405">
      <c r="A559" s="329">
        <v>44181</v>
      </c>
      <c r="B559" s="330" t="s">
        <v>4376</v>
      </c>
      <c r="C559" s="330" t="s">
        <v>60</v>
      </c>
      <c r="D559" s="331" t="s">
        <v>61</v>
      </c>
      <c r="E559" s="331" t="s">
        <v>67</v>
      </c>
      <c r="F559" s="332">
        <v>386.8</v>
      </c>
      <c r="G559" s="330" t="s">
        <v>4377</v>
      </c>
      <c r="H559" s="330" t="s">
        <v>2333</v>
      </c>
      <c r="I559" s="331" t="s">
        <v>4378</v>
      </c>
      <c r="J559" s="329">
        <v>44181</v>
      </c>
      <c r="K559" s="333" t="s">
        <v>491</v>
      </c>
      <c r="L559" s="329">
        <v>44286</v>
      </c>
      <c r="M559" s="335" t="s">
        <v>13853</v>
      </c>
      <c r="N559" s="335" t="s">
        <v>60</v>
      </c>
      <c r="O559" s="335" t="s">
        <v>60</v>
      </c>
      <c r="P559" s="341" t="s">
        <v>60</v>
      </c>
      <c r="Q559" s="331" t="s">
        <v>8356</v>
      </c>
      <c r="R559" s="339" t="s">
        <v>13854</v>
      </c>
      <c r="S559" s="333" t="s">
        <v>8842</v>
      </c>
      <c r="T559" s="331" t="s">
        <v>6923</v>
      </c>
      <c r="U559" s="331" t="s">
        <v>11848</v>
      </c>
      <c r="V559" s="335" t="s">
        <v>13855</v>
      </c>
      <c r="W559" s="333" t="s">
        <v>13856</v>
      </c>
      <c r="X559" s="340">
        <v>1495.5</v>
      </c>
      <c r="Y559" s="335" t="s">
        <v>10980</v>
      </c>
      <c r="Z559" s="333" t="s">
        <v>10047</v>
      </c>
      <c r="AA559" s="330" t="s">
        <v>60</v>
      </c>
      <c r="AB559" s="341" t="s">
        <v>60</v>
      </c>
      <c r="AC559" s="332">
        <v>3.38</v>
      </c>
      <c r="AD559" s="332">
        <v>17.09</v>
      </c>
      <c r="AE559" s="332">
        <v>40.79</v>
      </c>
      <c r="AF559" s="332">
        <v>1.73</v>
      </c>
      <c r="AG559" s="332">
        <v>366.7</v>
      </c>
      <c r="AH559" s="332">
        <v>273.5</v>
      </c>
      <c r="AI559" s="336">
        <v>211.4</v>
      </c>
      <c r="AJ559" s="338">
        <v>-0.34300000000000003</v>
      </c>
      <c r="AK559" s="336">
        <v>243.8</v>
      </c>
      <c r="AL559" s="331" t="s">
        <v>8328</v>
      </c>
      <c r="AM559" s="331" t="s">
        <v>8329</v>
      </c>
      <c r="AN559" s="332">
        <v>40.04</v>
      </c>
      <c r="AO559" s="332">
        <v>33</v>
      </c>
      <c r="AP559" s="332">
        <v>14.86</v>
      </c>
    </row>
    <row r="560" spans="1:42" ht="360">
      <c r="A560" s="329">
        <v>44417</v>
      </c>
      <c r="B560" s="330" t="s">
        <v>4379</v>
      </c>
      <c r="C560" s="330" t="s">
        <v>60</v>
      </c>
      <c r="D560" s="331" t="s">
        <v>61</v>
      </c>
      <c r="E560" s="331" t="s">
        <v>67</v>
      </c>
      <c r="F560" s="332">
        <v>116.52</v>
      </c>
      <c r="G560" s="330" t="s">
        <v>4380</v>
      </c>
      <c r="H560" s="330" t="s">
        <v>60</v>
      </c>
      <c r="I560" s="331" t="s">
        <v>4381</v>
      </c>
      <c r="J560" s="329">
        <v>44417</v>
      </c>
      <c r="K560" s="333" t="s">
        <v>491</v>
      </c>
      <c r="L560" s="329">
        <v>44530</v>
      </c>
      <c r="M560" s="335" t="s">
        <v>13857</v>
      </c>
      <c r="N560" s="335" t="s">
        <v>60</v>
      </c>
      <c r="O560" s="335" t="s">
        <v>60</v>
      </c>
      <c r="P560" s="341" t="s">
        <v>60</v>
      </c>
      <c r="Q560" s="331" t="s">
        <v>8633</v>
      </c>
      <c r="R560" s="339" t="s">
        <v>10694</v>
      </c>
      <c r="S560" s="333" t="s">
        <v>13858</v>
      </c>
      <c r="T560" s="331" t="s">
        <v>6921</v>
      </c>
      <c r="U560" s="331" t="s">
        <v>11848</v>
      </c>
      <c r="V560" s="335" t="s">
        <v>13859</v>
      </c>
      <c r="W560" s="333" t="s">
        <v>13860</v>
      </c>
      <c r="X560" s="330" t="s">
        <v>60</v>
      </c>
      <c r="Y560" s="335" t="s">
        <v>60</v>
      </c>
      <c r="Z560" s="333" t="s">
        <v>60</v>
      </c>
      <c r="AA560" s="330" t="s">
        <v>60</v>
      </c>
      <c r="AB560" s="332">
        <v>18.170000000000002</v>
      </c>
      <c r="AC560" s="332">
        <v>1.76</v>
      </c>
      <c r="AD560" s="341" t="s">
        <v>60</v>
      </c>
      <c r="AE560" s="341" t="s">
        <v>60</v>
      </c>
      <c r="AF560" s="341" t="s">
        <v>60</v>
      </c>
      <c r="AG560" s="341" t="s">
        <v>60</v>
      </c>
      <c r="AH560" s="332">
        <v>116.52</v>
      </c>
      <c r="AI560" s="336">
        <v>25.3</v>
      </c>
      <c r="AJ560" s="332">
        <v>7.04</v>
      </c>
      <c r="AK560" s="336">
        <v>554.5</v>
      </c>
      <c r="AL560" s="331" t="s">
        <v>8328</v>
      </c>
      <c r="AM560" s="331" t="s">
        <v>8329</v>
      </c>
      <c r="AN560" s="332">
        <v>40</v>
      </c>
      <c r="AO560" s="332">
        <v>40</v>
      </c>
      <c r="AP560" s="332">
        <v>40</v>
      </c>
    </row>
    <row r="561" spans="1:42" ht="146.25">
      <c r="A561" s="329">
        <v>44151</v>
      </c>
      <c r="B561" s="330" t="s">
        <v>3076</v>
      </c>
      <c r="C561" s="330" t="s">
        <v>60</v>
      </c>
      <c r="D561" s="331" t="s">
        <v>61</v>
      </c>
      <c r="E561" s="331" t="s">
        <v>77</v>
      </c>
      <c r="F561" s="332">
        <v>283.76</v>
      </c>
      <c r="G561" s="330" t="s">
        <v>4382</v>
      </c>
      <c r="H561" s="330" t="s">
        <v>60</v>
      </c>
      <c r="I561" s="331" t="s">
        <v>4383</v>
      </c>
      <c r="J561" s="329">
        <v>44151</v>
      </c>
      <c r="K561" s="333" t="s">
        <v>491</v>
      </c>
      <c r="L561" s="334" t="s">
        <v>60</v>
      </c>
      <c r="M561" s="335" t="s">
        <v>12039</v>
      </c>
      <c r="N561" s="335" t="s">
        <v>60</v>
      </c>
      <c r="O561" s="335" t="s">
        <v>60</v>
      </c>
      <c r="P561" s="341" t="s">
        <v>60</v>
      </c>
      <c r="Q561" s="331" t="s">
        <v>10087</v>
      </c>
      <c r="R561" s="333" t="s">
        <v>12040</v>
      </c>
      <c r="S561" s="333" t="s">
        <v>8742</v>
      </c>
      <c r="T561" s="331" t="s">
        <v>6917</v>
      </c>
      <c r="U561" s="331" t="s">
        <v>11848</v>
      </c>
      <c r="V561" s="335" t="s">
        <v>13861</v>
      </c>
      <c r="W561" s="333" t="s">
        <v>13862</v>
      </c>
      <c r="X561" s="330" t="s">
        <v>60</v>
      </c>
      <c r="Y561" s="335" t="s">
        <v>60</v>
      </c>
      <c r="Z561" s="333" t="s">
        <v>60</v>
      </c>
      <c r="AA561" s="330" t="s">
        <v>60</v>
      </c>
      <c r="AB561" s="332">
        <v>23.18</v>
      </c>
      <c r="AC561" s="332">
        <v>1.85</v>
      </c>
      <c r="AD561" s="332">
        <v>9.4700000000000006</v>
      </c>
      <c r="AE561" s="332">
        <v>15.96</v>
      </c>
      <c r="AF561" s="332">
        <v>2.81</v>
      </c>
      <c r="AG561" s="332">
        <v>266.39</v>
      </c>
      <c r="AH561" s="332">
        <v>81.17</v>
      </c>
      <c r="AI561" s="336">
        <v>129.19999999999999</v>
      </c>
      <c r="AJ561" s="332">
        <v>5.89</v>
      </c>
      <c r="AK561" s="336">
        <v>266.60000000000002</v>
      </c>
      <c r="AL561" s="331" t="s">
        <v>8328</v>
      </c>
      <c r="AM561" s="331" t="s">
        <v>8329</v>
      </c>
      <c r="AN561" s="332">
        <v>40</v>
      </c>
      <c r="AO561" s="332">
        <v>53.51</v>
      </c>
      <c r="AP561" s="332">
        <v>82.29</v>
      </c>
    </row>
    <row r="562" spans="1:42" ht="180">
      <c r="A562" s="329">
        <v>43865</v>
      </c>
      <c r="B562" s="330" t="s">
        <v>4384</v>
      </c>
      <c r="C562" s="330" t="s">
        <v>60</v>
      </c>
      <c r="D562" s="331" t="s">
        <v>61</v>
      </c>
      <c r="E562" s="331" t="s">
        <v>67</v>
      </c>
      <c r="F562" s="338">
        <v>0.317</v>
      </c>
      <c r="G562" s="330" t="s">
        <v>4385</v>
      </c>
      <c r="H562" s="330" t="s">
        <v>60</v>
      </c>
      <c r="I562" s="331" t="s">
        <v>4386</v>
      </c>
      <c r="J562" s="329">
        <v>43865</v>
      </c>
      <c r="K562" s="333" t="s">
        <v>491</v>
      </c>
      <c r="L562" s="329">
        <v>44019</v>
      </c>
      <c r="M562" s="335" t="s">
        <v>13863</v>
      </c>
      <c r="N562" s="335" t="s">
        <v>60</v>
      </c>
      <c r="O562" s="335" t="s">
        <v>60</v>
      </c>
      <c r="P562" s="341" t="s">
        <v>60</v>
      </c>
      <c r="Q562" s="331" t="s">
        <v>8991</v>
      </c>
      <c r="R562" s="333" t="s">
        <v>13864</v>
      </c>
      <c r="S562" s="333" t="s">
        <v>8790</v>
      </c>
      <c r="T562" s="331" t="s">
        <v>6921</v>
      </c>
      <c r="U562" s="331" t="s">
        <v>11848</v>
      </c>
      <c r="V562" s="335" t="s">
        <v>13865</v>
      </c>
      <c r="W562" s="333" t="s">
        <v>10077</v>
      </c>
      <c r="X562" s="344">
        <v>9.65</v>
      </c>
      <c r="Y562" s="335" t="s">
        <v>60</v>
      </c>
      <c r="Z562" s="333" t="s">
        <v>60</v>
      </c>
      <c r="AA562" s="330" t="s">
        <v>60</v>
      </c>
      <c r="AB562" s="341" t="s">
        <v>60</v>
      </c>
      <c r="AC562" s="332">
        <v>1.27</v>
      </c>
      <c r="AD562" s="341" t="s">
        <v>60</v>
      </c>
      <c r="AE562" s="341" t="s">
        <v>60</v>
      </c>
      <c r="AF562" s="341" t="s">
        <v>60</v>
      </c>
      <c r="AG562" s="338">
        <v>0.317</v>
      </c>
      <c r="AH562" s="332">
        <v>1.6</v>
      </c>
      <c r="AI562" s="341" t="s">
        <v>60</v>
      </c>
      <c r="AJ562" s="341" t="s">
        <v>60</v>
      </c>
      <c r="AK562" s="332">
        <v>1.1499999999999999</v>
      </c>
      <c r="AL562" s="331" t="s">
        <v>8328</v>
      </c>
      <c r="AM562" s="331" t="s">
        <v>8329</v>
      </c>
      <c r="AN562" s="332">
        <v>40</v>
      </c>
      <c r="AO562" s="332">
        <v>40</v>
      </c>
      <c r="AP562" s="332">
        <v>40</v>
      </c>
    </row>
    <row r="563" spans="1:42" ht="409.5">
      <c r="A563" s="329">
        <v>44243</v>
      </c>
      <c r="B563" s="330" t="s">
        <v>4387</v>
      </c>
      <c r="C563" s="330" t="s">
        <v>60</v>
      </c>
      <c r="D563" s="331" t="s">
        <v>61</v>
      </c>
      <c r="E563" s="331" t="s">
        <v>67</v>
      </c>
      <c r="F563" s="332">
        <v>1247.45</v>
      </c>
      <c r="G563" s="330" t="s">
        <v>372</v>
      </c>
      <c r="H563" s="330" t="s">
        <v>60</v>
      </c>
      <c r="I563" s="331" t="s">
        <v>4388</v>
      </c>
      <c r="J563" s="329">
        <v>44243</v>
      </c>
      <c r="K563" s="333" t="s">
        <v>491</v>
      </c>
      <c r="L563" s="329">
        <v>44333</v>
      </c>
      <c r="M563" s="335" t="s">
        <v>13866</v>
      </c>
      <c r="N563" s="335" t="s">
        <v>60</v>
      </c>
      <c r="O563" s="335" t="s">
        <v>60</v>
      </c>
      <c r="P563" s="341" t="s">
        <v>60</v>
      </c>
      <c r="Q563" s="331" t="s">
        <v>8491</v>
      </c>
      <c r="R563" s="339" t="s">
        <v>13867</v>
      </c>
      <c r="S563" s="333" t="s">
        <v>13868</v>
      </c>
      <c r="T563" s="331" t="s">
        <v>6921</v>
      </c>
      <c r="U563" s="331" t="s">
        <v>11848</v>
      </c>
      <c r="V563" s="335" t="s">
        <v>10569</v>
      </c>
      <c r="W563" s="339" t="s">
        <v>10570</v>
      </c>
      <c r="X563" s="330" t="s">
        <v>60</v>
      </c>
      <c r="Y563" s="335" t="s">
        <v>60</v>
      </c>
      <c r="Z563" s="333" t="s">
        <v>60</v>
      </c>
      <c r="AA563" s="330" t="s">
        <v>60</v>
      </c>
      <c r="AB563" s="332">
        <v>38.520000000000003</v>
      </c>
      <c r="AC563" s="332">
        <v>2.4</v>
      </c>
      <c r="AD563" s="332">
        <v>8.64</v>
      </c>
      <c r="AE563" s="332">
        <v>19.27</v>
      </c>
      <c r="AF563" s="332">
        <v>1.46</v>
      </c>
      <c r="AG563" s="332">
        <v>1154.18</v>
      </c>
      <c r="AH563" s="332">
        <v>961.82</v>
      </c>
      <c r="AI563" s="341" t="s">
        <v>60</v>
      </c>
      <c r="AJ563" s="341" t="s">
        <v>60</v>
      </c>
      <c r="AK563" s="341" t="s">
        <v>60</v>
      </c>
      <c r="AL563" s="331" t="s">
        <v>8328</v>
      </c>
      <c r="AM563" s="331" t="s">
        <v>8329</v>
      </c>
      <c r="AN563" s="332">
        <v>39.86</v>
      </c>
      <c r="AO563" s="332">
        <v>43.95</v>
      </c>
      <c r="AP563" s="332">
        <v>43.33</v>
      </c>
    </row>
    <row r="564" spans="1:42" ht="202.5">
      <c r="A564" s="329">
        <v>43906</v>
      </c>
      <c r="B564" s="330" t="s">
        <v>4389</v>
      </c>
      <c r="C564" s="330" t="s">
        <v>60</v>
      </c>
      <c r="D564" s="331" t="s">
        <v>61</v>
      </c>
      <c r="E564" s="331" t="s">
        <v>67</v>
      </c>
      <c r="F564" s="332">
        <v>70.06</v>
      </c>
      <c r="G564" s="330" t="s">
        <v>4390</v>
      </c>
      <c r="H564" s="330" t="s">
        <v>60</v>
      </c>
      <c r="I564" s="331" t="s">
        <v>4391</v>
      </c>
      <c r="J564" s="329">
        <v>43906</v>
      </c>
      <c r="K564" s="333" t="s">
        <v>491</v>
      </c>
      <c r="L564" s="329">
        <v>43978</v>
      </c>
      <c r="M564" s="335" t="s">
        <v>13869</v>
      </c>
      <c r="N564" s="335" t="s">
        <v>60</v>
      </c>
      <c r="O564" s="335" t="s">
        <v>60</v>
      </c>
      <c r="P564" s="341" t="s">
        <v>60</v>
      </c>
      <c r="Q564" s="331" t="s">
        <v>8331</v>
      </c>
      <c r="R564" s="337" t="s">
        <v>13870</v>
      </c>
      <c r="S564" s="333" t="s">
        <v>8790</v>
      </c>
      <c r="T564" s="331" t="s">
        <v>6921</v>
      </c>
      <c r="U564" s="331" t="s">
        <v>11848</v>
      </c>
      <c r="V564" s="335" t="s">
        <v>13871</v>
      </c>
      <c r="W564" s="333" t="s">
        <v>8551</v>
      </c>
      <c r="X564" s="330" t="s">
        <v>60</v>
      </c>
      <c r="Y564" s="335" t="s">
        <v>60</v>
      </c>
      <c r="Z564" s="333" t="s">
        <v>60</v>
      </c>
      <c r="AA564" s="330" t="s">
        <v>60</v>
      </c>
      <c r="AB564" s="341" t="s">
        <v>60</v>
      </c>
      <c r="AC564" s="341" t="s">
        <v>60</v>
      </c>
      <c r="AD564" s="341" t="s">
        <v>60</v>
      </c>
      <c r="AE564" s="341" t="s">
        <v>60</v>
      </c>
      <c r="AF564" s="332">
        <v>1.74</v>
      </c>
      <c r="AG564" s="332">
        <v>56.77</v>
      </c>
      <c r="AH564" s="332">
        <v>21.27</v>
      </c>
      <c r="AI564" s="341" t="s">
        <v>60</v>
      </c>
      <c r="AJ564" s="341" t="s">
        <v>60</v>
      </c>
      <c r="AK564" s="341" t="s">
        <v>60</v>
      </c>
      <c r="AL564" s="331" t="s">
        <v>8328</v>
      </c>
      <c r="AM564" s="331" t="s">
        <v>8329</v>
      </c>
      <c r="AN564" s="332">
        <v>39.71</v>
      </c>
      <c r="AO564" s="332">
        <v>12.84</v>
      </c>
      <c r="AP564" s="332">
        <v>43.12</v>
      </c>
    </row>
    <row r="565" spans="1:42" ht="409.5">
      <c r="A565" s="329">
        <v>43920</v>
      </c>
      <c r="B565" s="330" t="s">
        <v>4392</v>
      </c>
      <c r="C565" s="330" t="s">
        <v>60</v>
      </c>
      <c r="D565" s="331" t="s">
        <v>61</v>
      </c>
      <c r="E565" s="331" t="s">
        <v>67</v>
      </c>
      <c r="F565" s="332">
        <v>763.2</v>
      </c>
      <c r="G565" s="330" t="s">
        <v>4393</v>
      </c>
      <c r="H565" s="330" t="s">
        <v>4394</v>
      </c>
      <c r="I565" s="331" t="s">
        <v>4395</v>
      </c>
      <c r="J565" s="329">
        <v>43920</v>
      </c>
      <c r="K565" s="333" t="s">
        <v>491</v>
      </c>
      <c r="L565" s="329">
        <v>44025</v>
      </c>
      <c r="M565" s="335" t="s">
        <v>13872</v>
      </c>
      <c r="N565" s="335" t="s">
        <v>60</v>
      </c>
      <c r="O565" s="335" t="s">
        <v>60</v>
      </c>
      <c r="P565" s="341" t="s">
        <v>60</v>
      </c>
      <c r="Q565" s="331" t="s">
        <v>8705</v>
      </c>
      <c r="R565" s="333" t="s">
        <v>13873</v>
      </c>
      <c r="S565" s="333" t="s">
        <v>8508</v>
      </c>
      <c r="T565" s="331" t="s">
        <v>6917</v>
      </c>
      <c r="U565" s="331" t="s">
        <v>11848</v>
      </c>
      <c r="V565" s="335" t="s">
        <v>13874</v>
      </c>
      <c r="W565" s="333" t="s">
        <v>8808</v>
      </c>
      <c r="X565" s="330" t="s">
        <v>60</v>
      </c>
      <c r="Y565" s="335" t="s">
        <v>13875</v>
      </c>
      <c r="Z565" s="339" t="s">
        <v>13876</v>
      </c>
      <c r="AA565" s="330" t="s">
        <v>13877</v>
      </c>
      <c r="AB565" s="341" t="s">
        <v>60</v>
      </c>
      <c r="AC565" s="332">
        <v>1.87</v>
      </c>
      <c r="AD565" s="332">
        <v>11.37</v>
      </c>
      <c r="AE565" s="341" t="s">
        <v>60</v>
      </c>
      <c r="AF565" s="332">
        <v>5.16</v>
      </c>
      <c r="AG565" s="332">
        <v>791.09</v>
      </c>
      <c r="AH565" s="332">
        <v>497.61</v>
      </c>
      <c r="AI565" s="336">
        <v>202.6</v>
      </c>
      <c r="AJ565" s="332">
        <v>9.8699999999999992</v>
      </c>
      <c r="AK565" s="336">
        <v>697.7</v>
      </c>
      <c r="AL565" s="331" t="s">
        <v>8328</v>
      </c>
      <c r="AM565" s="331" t="s">
        <v>8329</v>
      </c>
      <c r="AN565" s="332">
        <v>39.61</v>
      </c>
      <c r="AO565" s="332">
        <v>42.12</v>
      </c>
      <c r="AP565" s="332">
        <v>51.49</v>
      </c>
    </row>
    <row r="566" spans="1:42" ht="409.5">
      <c r="A566" s="329">
        <v>44385</v>
      </c>
      <c r="B566" s="330" t="s">
        <v>4396</v>
      </c>
      <c r="C566" s="330" t="s">
        <v>60</v>
      </c>
      <c r="D566" s="331" t="s">
        <v>61</v>
      </c>
      <c r="E566" s="331" t="s">
        <v>67</v>
      </c>
      <c r="F566" s="332">
        <v>1650.61</v>
      </c>
      <c r="G566" s="330" t="s">
        <v>4397</v>
      </c>
      <c r="H566" s="330" t="s">
        <v>4398</v>
      </c>
      <c r="I566" s="331" t="s">
        <v>4399</v>
      </c>
      <c r="J566" s="329">
        <v>44385</v>
      </c>
      <c r="K566" s="333" t="s">
        <v>491</v>
      </c>
      <c r="L566" s="329">
        <v>44634</v>
      </c>
      <c r="M566" s="335" t="s">
        <v>13878</v>
      </c>
      <c r="N566" s="335" t="s">
        <v>60</v>
      </c>
      <c r="O566" s="335" t="s">
        <v>60</v>
      </c>
      <c r="P566" s="341" t="s">
        <v>60</v>
      </c>
      <c r="Q566" s="331" t="s">
        <v>9507</v>
      </c>
      <c r="R566" s="339" t="s">
        <v>13879</v>
      </c>
      <c r="S566" s="333" t="s">
        <v>8339</v>
      </c>
      <c r="T566" s="331" t="s">
        <v>6923</v>
      </c>
      <c r="U566" s="331" t="s">
        <v>11848</v>
      </c>
      <c r="V566" s="335" t="s">
        <v>13880</v>
      </c>
      <c r="W566" s="333" t="s">
        <v>11253</v>
      </c>
      <c r="X566" s="330" t="s">
        <v>60</v>
      </c>
      <c r="Y566" s="335" t="s">
        <v>13881</v>
      </c>
      <c r="Z566" s="339" t="s">
        <v>13882</v>
      </c>
      <c r="AA566" s="330" t="s">
        <v>60</v>
      </c>
      <c r="AB566" s="332">
        <v>35.39</v>
      </c>
      <c r="AC566" s="332">
        <v>1.82</v>
      </c>
      <c r="AD566" s="332">
        <v>4.5</v>
      </c>
      <c r="AE566" s="332">
        <v>11.29</v>
      </c>
      <c r="AF566" s="338">
        <v>0.42899999999999999</v>
      </c>
      <c r="AG566" s="332">
        <v>1564.32</v>
      </c>
      <c r="AH566" s="332">
        <v>885.19</v>
      </c>
      <c r="AI566" s="341" t="s">
        <v>60</v>
      </c>
      <c r="AJ566" s="341" t="s">
        <v>60</v>
      </c>
      <c r="AK566" s="336">
        <v>2125</v>
      </c>
      <c r="AL566" s="331" t="s">
        <v>8328</v>
      </c>
      <c r="AM566" s="331" t="s">
        <v>8329</v>
      </c>
      <c r="AN566" s="332">
        <v>39.53</v>
      </c>
      <c r="AO566" s="332">
        <v>40.43</v>
      </c>
      <c r="AP566" s="332">
        <v>40.43</v>
      </c>
    </row>
    <row r="567" spans="1:42" ht="225">
      <c r="A567" s="329">
        <v>44172</v>
      </c>
      <c r="B567" s="330" t="s">
        <v>4400</v>
      </c>
      <c r="C567" s="330" t="s">
        <v>60</v>
      </c>
      <c r="D567" s="331" t="s">
        <v>61</v>
      </c>
      <c r="E567" s="331" t="s">
        <v>67</v>
      </c>
      <c r="F567" s="332">
        <v>43.98</v>
      </c>
      <c r="G567" s="330" t="s">
        <v>4401</v>
      </c>
      <c r="H567" s="330" t="s">
        <v>4402</v>
      </c>
      <c r="I567" s="331" t="s">
        <v>4403</v>
      </c>
      <c r="J567" s="329">
        <v>44172</v>
      </c>
      <c r="K567" s="333" t="s">
        <v>491</v>
      </c>
      <c r="L567" s="329">
        <v>44208</v>
      </c>
      <c r="M567" s="335" t="s">
        <v>13883</v>
      </c>
      <c r="N567" s="335" t="s">
        <v>60</v>
      </c>
      <c r="O567" s="335" t="s">
        <v>60</v>
      </c>
      <c r="P567" s="341" t="s">
        <v>60</v>
      </c>
      <c r="Q567" s="331" t="s">
        <v>8356</v>
      </c>
      <c r="R567" s="339" t="s">
        <v>13884</v>
      </c>
      <c r="S567" s="333" t="s">
        <v>13885</v>
      </c>
      <c r="T567" s="331" t="s">
        <v>6915</v>
      </c>
      <c r="U567" s="331" t="s">
        <v>11848</v>
      </c>
      <c r="V567" s="335" t="s">
        <v>13886</v>
      </c>
      <c r="W567" s="333" t="s">
        <v>13887</v>
      </c>
      <c r="X567" s="330" t="s">
        <v>60</v>
      </c>
      <c r="Y567" s="335" t="s">
        <v>13888</v>
      </c>
      <c r="Z567" s="339" t="s">
        <v>13889</v>
      </c>
      <c r="AA567" s="330" t="s">
        <v>60</v>
      </c>
      <c r="AB567" s="341" t="s">
        <v>60</v>
      </c>
      <c r="AC567" s="332">
        <v>3.63</v>
      </c>
      <c r="AD567" s="332">
        <v>27.47</v>
      </c>
      <c r="AE567" s="332">
        <v>44.47</v>
      </c>
      <c r="AF567" s="332">
        <v>2.0299999999999998</v>
      </c>
      <c r="AG567" s="332">
        <v>41.95</v>
      </c>
      <c r="AH567" s="332">
        <v>41.14</v>
      </c>
      <c r="AI567" s="336">
        <v>20.7</v>
      </c>
      <c r="AJ567" s="332">
        <v>-2.08</v>
      </c>
      <c r="AK567" s="336">
        <v>18.8</v>
      </c>
      <c r="AL567" s="331" t="s">
        <v>8328</v>
      </c>
      <c r="AM567" s="331" t="s">
        <v>8329</v>
      </c>
      <c r="AN567" s="332">
        <v>39.53</v>
      </c>
      <c r="AO567" s="332">
        <v>43.54</v>
      </c>
      <c r="AP567" s="332">
        <v>38.25</v>
      </c>
    </row>
    <row r="568" spans="1:42" ht="123.75">
      <c r="A568" s="329">
        <v>44090</v>
      </c>
      <c r="B568" s="330" t="s">
        <v>4404</v>
      </c>
      <c r="C568" s="330" t="s">
        <v>60</v>
      </c>
      <c r="D568" s="331" t="s">
        <v>61</v>
      </c>
      <c r="E568" s="331" t="s">
        <v>67</v>
      </c>
      <c r="F568" s="332">
        <v>21.57</v>
      </c>
      <c r="G568" s="330" t="s">
        <v>60</v>
      </c>
      <c r="H568" s="330" t="s">
        <v>4405</v>
      </c>
      <c r="I568" s="331" t="s">
        <v>4406</v>
      </c>
      <c r="J568" s="329">
        <v>44090</v>
      </c>
      <c r="K568" s="333" t="s">
        <v>491</v>
      </c>
      <c r="L568" s="329">
        <v>44152</v>
      </c>
      <c r="M568" s="335" t="s">
        <v>13890</v>
      </c>
      <c r="N568" s="335" t="s">
        <v>60</v>
      </c>
      <c r="O568" s="335" t="s">
        <v>60</v>
      </c>
      <c r="P568" s="341" t="s">
        <v>60</v>
      </c>
      <c r="Q568" s="331" t="s">
        <v>8417</v>
      </c>
      <c r="R568" s="339" t="s">
        <v>13891</v>
      </c>
      <c r="S568" s="333" t="s">
        <v>8568</v>
      </c>
      <c r="T568" s="331" t="s">
        <v>6917</v>
      </c>
      <c r="U568" s="331" t="s">
        <v>11848</v>
      </c>
      <c r="V568" s="335" t="s">
        <v>60</v>
      </c>
      <c r="W568" s="333" t="s">
        <v>60</v>
      </c>
      <c r="X568" s="330" t="s">
        <v>60</v>
      </c>
      <c r="Y568" s="335" t="s">
        <v>13892</v>
      </c>
      <c r="Z568" s="333" t="s">
        <v>8828</v>
      </c>
      <c r="AA568" s="330" t="s">
        <v>60</v>
      </c>
      <c r="AB568" s="332">
        <v>68.95</v>
      </c>
      <c r="AC568" s="338">
        <v>0.69099999999999995</v>
      </c>
      <c r="AD568" s="332">
        <v>76.010000000000005</v>
      </c>
      <c r="AE568" s="332">
        <v>124.86</v>
      </c>
      <c r="AF568" s="332">
        <v>4.8600000000000003</v>
      </c>
      <c r="AG568" s="332">
        <v>14.84</v>
      </c>
      <c r="AH568" s="332">
        <v>15.59</v>
      </c>
      <c r="AI568" s="341" t="s">
        <v>60</v>
      </c>
      <c r="AJ568" s="341" t="s">
        <v>60</v>
      </c>
      <c r="AK568" s="341" t="s">
        <v>60</v>
      </c>
      <c r="AL568" s="331" t="s">
        <v>8328</v>
      </c>
      <c r="AM568" s="331" t="s">
        <v>8329</v>
      </c>
      <c r="AN568" s="332">
        <v>39.53</v>
      </c>
      <c r="AO568" s="332">
        <v>39.53</v>
      </c>
      <c r="AP568" s="332">
        <v>36.36</v>
      </c>
    </row>
    <row r="569" spans="1:42" ht="348.75">
      <c r="A569" s="329">
        <v>44258</v>
      </c>
      <c r="B569" s="330" t="s">
        <v>172</v>
      </c>
      <c r="C569" s="330" t="s">
        <v>60</v>
      </c>
      <c r="D569" s="331" t="s">
        <v>61</v>
      </c>
      <c r="E569" s="331" t="s">
        <v>67</v>
      </c>
      <c r="F569" s="332">
        <v>146.30000000000001</v>
      </c>
      <c r="G569" s="330" t="s">
        <v>173</v>
      </c>
      <c r="H569" s="330" t="s">
        <v>60</v>
      </c>
      <c r="I569" s="331" t="s">
        <v>174</v>
      </c>
      <c r="J569" s="329">
        <v>44258</v>
      </c>
      <c r="K569" s="333" t="s">
        <v>491</v>
      </c>
      <c r="L569" s="329">
        <v>44500</v>
      </c>
      <c r="M569" s="335" t="s">
        <v>13893</v>
      </c>
      <c r="N569" s="335" t="s">
        <v>60</v>
      </c>
      <c r="O569" s="335" t="s">
        <v>60</v>
      </c>
      <c r="P569" s="341" t="s">
        <v>60</v>
      </c>
      <c r="Q569" s="331" t="s">
        <v>8876</v>
      </c>
      <c r="R569" s="339" t="s">
        <v>13894</v>
      </c>
      <c r="S569" s="333" t="s">
        <v>9476</v>
      </c>
      <c r="T569" s="331" t="s">
        <v>6921</v>
      </c>
      <c r="U569" s="331" t="s">
        <v>11848</v>
      </c>
      <c r="V569" s="335" t="s">
        <v>13895</v>
      </c>
      <c r="W569" s="333" t="s">
        <v>13896</v>
      </c>
      <c r="X569" s="340">
        <v>389.8</v>
      </c>
      <c r="Y569" s="335" t="s">
        <v>60</v>
      </c>
      <c r="Z569" s="333" t="s">
        <v>60</v>
      </c>
      <c r="AA569" s="330" t="s">
        <v>60</v>
      </c>
      <c r="AB569" s="332">
        <v>21.65</v>
      </c>
      <c r="AC569" s="332">
        <v>1.32</v>
      </c>
      <c r="AD569" s="341" t="s">
        <v>60</v>
      </c>
      <c r="AE569" s="341" t="s">
        <v>60</v>
      </c>
      <c r="AF569" s="341" t="s">
        <v>60</v>
      </c>
      <c r="AG569" s="341" t="s">
        <v>60</v>
      </c>
      <c r="AH569" s="332">
        <v>145.18</v>
      </c>
      <c r="AI569" s="336">
        <v>48.8</v>
      </c>
      <c r="AJ569" s="336">
        <v>10</v>
      </c>
      <c r="AK569" s="336">
        <v>952.6</v>
      </c>
      <c r="AL569" s="331" t="s">
        <v>8328</v>
      </c>
      <c r="AM569" s="331" t="s">
        <v>8329</v>
      </c>
      <c r="AN569" s="332">
        <v>39.479999999999997</v>
      </c>
      <c r="AO569" s="332">
        <v>35.630000000000003</v>
      </c>
      <c r="AP569" s="332">
        <v>46.91</v>
      </c>
    </row>
    <row r="570" spans="1:42" ht="281.25">
      <c r="A570" s="329">
        <v>44280</v>
      </c>
      <c r="B570" s="330" t="s">
        <v>4407</v>
      </c>
      <c r="C570" s="330" t="s">
        <v>60</v>
      </c>
      <c r="D570" s="331" t="s">
        <v>61</v>
      </c>
      <c r="E570" s="331" t="s">
        <v>67</v>
      </c>
      <c r="F570" s="332">
        <v>138.08000000000001</v>
      </c>
      <c r="G570" s="330" t="s">
        <v>4408</v>
      </c>
      <c r="H570" s="330" t="s">
        <v>4409</v>
      </c>
      <c r="I570" s="331" t="s">
        <v>4410</v>
      </c>
      <c r="J570" s="329">
        <v>44280</v>
      </c>
      <c r="K570" s="333" t="s">
        <v>491</v>
      </c>
      <c r="L570" s="329">
        <v>44362</v>
      </c>
      <c r="M570" s="335" t="s">
        <v>13897</v>
      </c>
      <c r="N570" s="335" t="s">
        <v>60</v>
      </c>
      <c r="O570" s="335" t="s">
        <v>60</v>
      </c>
      <c r="P570" s="341" t="s">
        <v>60</v>
      </c>
      <c r="Q570" s="331" t="s">
        <v>9180</v>
      </c>
      <c r="R570" s="333" t="s">
        <v>13898</v>
      </c>
      <c r="S570" s="339" t="s">
        <v>13899</v>
      </c>
      <c r="T570" s="346" t="s">
        <v>6921</v>
      </c>
      <c r="U570" s="331" t="s">
        <v>11848</v>
      </c>
      <c r="V570" s="335" t="s">
        <v>13900</v>
      </c>
      <c r="W570" s="333" t="s">
        <v>13348</v>
      </c>
      <c r="X570" s="330" t="s">
        <v>60</v>
      </c>
      <c r="Y570" s="335" t="s">
        <v>13901</v>
      </c>
      <c r="Z570" s="333" t="s">
        <v>13902</v>
      </c>
      <c r="AA570" s="330" t="s">
        <v>60</v>
      </c>
      <c r="AB570" s="341" t="s">
        <v>60</v>
      </c>
      <c r="AC570" s="332">
        <v>1.02</v>
      </c>
      <c r="AD570" s="332">
        <v>30.27</v>
      </c>
      <c r="AE570" s="341" t="s">
        <v>60</v>
      </c>
      <c r="AF570" s="338">
        <v>0.48299999999999998</v>
      </c>
      <c r="AG570" s="332">
        <v>138.08000000000001</v>
      </c>
      <c r="AH570" s="332">
        <v>93.41</v>
      </c>
      <c r="AI570" s="336">
        <v>269.5</v>
      </c>
      <c r="AJ570" s="336">
        <v>-13</v>
      </c>
      <c r="AK570" s="336">
        <v>157.69999999999999</v>
      </c>
      <c r="AL570" s="331" t="s">
        <v>8328</v>
      </c>
      <c r="AM570" s="331" t="s">
        <v>8329</v>
      </c>
      <c r="AN570" s="332">
        <v>39.47</v>
      </c>
      <c r="AO570" s="332">
        <v>44.02</v>
      </c>
      <c r="AP570" s="332">
        <v>28.02</v>
      </c>
    </row>
    <row r="571" spans="1:42" ht="393.75">
      <c r="A571" s="329">
        <v>44727</v>
      </c>
      <c r="B571" s="330" t="s">
        <v>1175</v>
      </c>
      <c r="C571" s="330" t="s">
        <v>1176</v>
      </c>
      <c r="D571" s="331" t="s">
        <v>61</v>
      </c>
      <c r="E571" s="331" t="s">
        <v>77</v>
      </c>
      <c r="F571" s="332">
        <v>225.49</v>
      </c>
      <c r="G571" s="330" t="s">
        <v>853</v>
      </c>
      <c r="H571" s="330" t="s">
        <v>1177</v>
      </c>
      <c r="I571" s="331" t="s">
        <v>1178</v>
      </c>
      <c r="J571" s="329">
        <v>44727</v>
      </c>
      <c r="K571" s="333" t="s">
        <v>491</v>
      </c>
      <c r="L571" s="334" t="s">
        <v>60</v>
      </c>
      <c r="M571" s="335" t="s">
        <v>9242</v>
      </c>
      <c r="N571" s="335" t="s">
        <v>60</v>
      </c>
      <c r="O571" s="335" t="s">
        <v>60</v>
      </c>
      <c r="P571" s="336">
        <v>279.5</v>
      </c>
      <c r="Q571" s="331" t="s">
        <v>8836</v>
      </c>
      <c r="R571" s="339" t="s">
        <v>9243</v>
      </c>
      <c r="S571" s="333" t="s">
        <v>8518</v>
      </c>
      <c r="T571" s="331" t="s">
        <v>6917</v>
      </c>
      <c r="U571" s="331" t="s">
        <v>492</v>
      </c>
      <c r="V571" s="335" t="s">
        <v>9244</v>
      </c>
      <c r="W571" s="339" t="s">
        <v>9245</v>
      </c>
      <c r="X571" s="340">
        <v>62720.9</v>
      </c>
      <c r="Y571" s="335" t="s">
        <v>9246</v>
      </c>
      <c r="Z571" s="333" t="s">
        <v>8381</v>
      </c>
      <c r="AA571" s="340">
        <v>204.5</v>
      </c>
      <c r="AB571" s="341" t="s">
        <v>60</v>
      </c>
      <c r="AC571" s="341" t="s">
        <v>60</v>
      </c>
      <c r="AD571" s="341" t="s">
        <v>60</v>
      </c>
      <c r="AE571" s="341" t="s">
        <v>60</v>
      </c>
      <c r="AF571" s="341" t="s">
        <v>60</v>
      </c>
      <c r="AG571" s="332">
        <v>352.89</v>
      </c>
      <c r="AH571" s="332">
        <v>352.89</v>
      </c>
      <c r="AI571" s="336">
        <v>37</v>
      </c>
      <c r="AJ571" s="336">
        <v>12.1</v>
      </c>
      <c r="AK571" s="336">
        <v>65.900000000000006</v>
      </c>
      <c r="AL571" s="331" t="s">
        <v>8328</v>
      </c>
      <c r="AM571" s="331" t="s">
        <v>8329</v>
      </c>
      <c r="AN571" s="332">
        <v>39.42</v>
      </c>
      <c r="AO571" s="332">
        <v>48.11</v>
      </c>
      <c r="AP571" s="332">
        <v>39.42</v>
      </c>
    </row>
    <row r="572" spans="1:42" ht="90">
      <c r="A572" s="329">
        <v>44084</v>
      </c>
      <c r="B572" s="330" t="s">
        <v>4411</v>
      </c>
      <c r="C572" s="330" t="s">
        <v>60</v>
      </c>
      <c r="D572" s="331" t="s">
        <v>61</v>
      </c>
      <c r="E572" s="331" t="s">
        <v>67</v>
      </c>
      <c r="F572" s="332">
        <v>404.02</v>
      </c>
      <c r="G572" s="330" t="s">
        <v>4412</v>
      </c>
      <c r="H572" s="330" t="s">
        <v>60</v>
      </c>
      <c r="I572" s="331" t="s">
        <v>4413</v>
      </c>
      <c r="J572" s="329">
        <v>44084</v>
      </c>
      <c r="K572" s="333" t="s">
        <v>491</v>
      </c>
      <c r="L572" s="329">
        <v>44130</v>
      </c>
      <c r="M572" s="335" t="s">
        <v>13903</v>
      </c>
      <c r="N572" s="335" t="s">
        <v>60</v>
      </c>
      <c r="O572" s="335" t="s">
        <v>60</v>
      </c>
      <c r="P572" s="341" t="s">
        <v>60</v>
      </c>
      <c r="Q572" s="331" t="s">
        <v>10031</v>
      </c>
      <c r="R572" s="333" t="s">
        <v>13904</v>
      </c>
      <c r="S572" s="333" t="s">
        <v>8539</v>
      </c>
      <c r="T572" s="331" t="s">
        <v>6917</v>
      </c>
      <c r="U572" s="331" t="s">
        <v>11848</v>
      </c>
      <c r="V572" s="335" t="s">
        <v>13905</v>
      </c>
      <c r="W572" s="333" t="s">
        <v>8541</v>
      </c>
      <c r="X572" s="330" t="s">
        <v>60</v>
      </c>
      <c r="Y572" s="335" t="s">
        <v>60</v>
      </c>
      <c r="Z572" s="333" t="s">
        <v>60</v>
      </c>
      <c r="AA572" s="330" t="s">
        <v>60</v>
      </c>
      <c r="AB572" s="332">
        <v>13.84</v>
      </c>
      <c r="AC572" s="332">
        <v>2.21</v>
      </c>
      <c r="AD572" s="332">
        <v>5.53</v>
      </c>
      <c r="AE572" s="332">
        <v>7.51</v>
      </c>
      <c r="AF572" s="338">
        <v>0.245</v>
      </c>
      <c r="AG572" s="332">
        <v>316.51</v>
      </c>
      <c r="AH572" s="332">
        <v>373.48</v>
      </c>
      <c r="AI572" s="336">
        <v>1298.5999999999999</v>
      </c>
      <c r="AJ572" s="336">
        <v>27.1</v>
      </c>
      <c r="AK572" s="336">
        <v>492</v>
      </c>
      <c r="AL572" s="331" t="s">
        <v>8328</v>
      </c>
      <c r="AM572" s="331" t="s">
        <v>8329</v>
      </c>
      <c r="AN572" s="332">
        <v>39.33</v>
      </c>
      <c r="AO572" s="332">
        <v>31.93</v>
      </c>
      <c r="AP572" s="332">
        <v>29.29</v>
      </c>
    </row>
    <row r="573" spans="1:42" ht="409.5">
      <c r="A573" s="329">
        <v>44620</v>
      </c>
      <c r="B573" s="330" t="s">
        <v>4414</v>
      </c>
      <c r="C573" s="330" t="s">
        <v>60</v>
      </c>
      <c r="D573" s="331" t="s">
        <v>61</v>
      </c>
      <c r="E573" s="331" t="s">
        <v>67</v>
      </c>
      <c r="F573" s="332">
        <v>246.33</v>
      </c>
      <c r="G573" s="330" t="s">
        <v>729</v>
      </c>
      <c r="H573" s="330" t="s">
        <v>4415</v>
      </c>
      <c r="I573" s="331" t="s">
        <v>4416</v>
      </c>
      <c r="J573" s="329">
        <v>44620</v>
      </c>
      <c r="K573" s="333" t="s">
        <v>491</v>
      </c>
      <c r="L573" s="329">
        <v>44705</v>
      </c>
      <c r="M573" s="335" t="s">
        <v>13906</v>
      </c>
      <c r="N573" s="335" t="s">
        <v>13907</v>
      </c>
      <c r="O573" s="335" t="s">
        <v>13908</v>
      </c>
      <c r="P573" s="341" t="s">
        <v>60</v>
      </c>
      <c r="Q573" s="331" t="s">
        <v>8836</v>
      </c>
      <c r="R573" s="339" t="s">
        <v>13909</v>
      </c>
      <c r="S573" s="333" t="s">
        <v>13910</v>
      </c>
      <c r="T573" s="331" t="s">
        <v>6921</v>
      </c>
      <c r="U573" s="331" t="s">
        <v>11848</v>
      </c>
      <c r="V573" s="335" t="s">
        <v>13911</v>
      </c>
      <c r="W573" s="333" t="s">
        <v>9832</v>
      </c>
      <c r="X573" s="330" t="s">
        <v>60</v>
      </c>
      <c r="Y573" s="335" t="s">
        <v>13912</v>
      </c>
      <c r="Z573" s="339" t="s">
        <v>13913</v>
      </c>
      <c r="AA573" s="330" t="s">
        <v>60</v>
      </c>
      <c r="AB573" s="341" t="s">
        <v>60</v>
      </c>
      <c r="AC573" s="332">
        <v>2.48</v>
      </c>
      <c r="AD573" s="332">
        <v>21.76</v>
      </c>
      <c r="AE573" s="332">
        <v>118.67</v>
      </c>
      <c r="AF573" s="332">
        <v>1.77</v>
      </c>
      <c r="AG573" s="332">
        <v>221.32</v>
      </c>
      <c r="AH573" s="332">
        <v>232.6</v>
      </c>
      <c r="AI573" s="336">
        <v>126.5</v>
      </c>
      <c r="AJ573" s="332">
        <v>-1.48</v>
      </c>
      <c r="AK573" s="336">
        <v>122.5</v>
      </c>
      <c r="AL573" s="331" t="s">
        <v>8328</v>
      </c>
      <c r="AM573" s="331" t="s">
        <v>8329</v>
      </c>
      <c r="AN573" s="332">
        <v>39.21</v>
      </c>
      <c r="AO573" s="332">
        <v>48.77</v>
      </c>
      <c r="AP573" s="332">
        <v>71.14</v>
      </c>
    </row>
    <row r="574" spans="1:42" ht="409.5">
      <c r="A574" s="329">
        <v>44664</v>
      </c>
      <c r="B574" s="330" t="s">
        <v>4417</v>
      </c>
      <c r="C574" s="330" t="s">
        <v>60</v>
      </c>
      <c r="D574" s="331" t="s">
        <v>61</v>
      </c>
      <c r="E574" s="331" t="s">
        <v>67</v>
      </c>
      <c r="F574" s="332">
        <v>1930.68</v>
      </c>
      <c r="G574" s="330" t="s">
        <v>4418</v>
      </c>
      <c r="H574" s="330" t="s">
        <v>4419</v>
      </c>
      <c r="I574" s="331" t="s">
        <v>4420</v>
      </c>
      <c r="J574" s="329">
        <v>44664</v>
      </c>
      <c r="K574" s="333" t="s">
        <v>491</v>
      </c>
      <c r="L574" s="329">
        <v>44743</v>
      </c>
      <c r="M574" s="335" t="s">
        <v>13914</v>
      </c>
      <c r="N574" s="335" t="s">
        <v>60</v>
      </c>
      <c r="O574" s="335" t="s">
        <v>60</v>
      </c>
      <c r="P574" s="341" t="s">
        <v>60</v>
      </c>
      <c r="Q574" s="331" t="s">
        <v>8547</v>
      </c>
      <c r="R574" s="333" t="s">
        <v>13915</v>
      </c>
      <c r="S574" s="333" t="s">
        <v>13916</v>
      </c>
      <c r="T574" s="331" t="s">
        <v>6921</v>
      </c>
      <c r="U574" s="331" t="s">
        <v>11848</v>
      </c>
      <c r="V574" s="335" t="s">
        <v>13917</v>
      </c>
      <c r="W574" s="339" t="s">
        <v>13918</v>
      </c>
      <c r="X574" s="340">
        <v>67903.3</v>
      </c>
      <c r="Y574" s="335" t="s">
        <v>13919</v>
      </c>
      <c r="Z574" s="339" t="s">
        <v>13920</v>
      </c>
      <c r="AA574" s="330" t="s">
        <v>13921</v>
      </c>
      <c r="AB574" s="341" t="s">
        <v>60</v>
      </c>
      <c r="AC574" s="332">
        <v>5.13</v>
      </c>
      <c r="AD574" s="341" t="s">
        <v>60</v>
      </c>
      <c r="AE574" s="341" t="s">
        <v>60</v>
      </c>
      <c r="AF574" s="341" t="s">
        <v>60</v>
      </c>
      <c r="AG574" s="332">
        <v>1656.67</v>
      </c>
      <c r="AH574" s="332">
        <v>1343.06</v>
      </c>
      <c r="AI574" s="342">
        <v>0</v>
      </c>
      <c r="AJ574" s="336">
        <v>-102.7</v>
      </c>
      <c r="AK574" s="336">
        <v>109.4</v>
      </c>
      <c r="AL574" s="331" t="s">
        <v>8328</v>
      </c>
      <c r="AM574" s="331" t="s">
        <v>8329</v>
      </c>
      <c r="AN574" s="332">
        <v>39.17</v>
      </c>
      <c r="AO574" s="332">
        <v>43.79</v>
      </c>
      <c r="AP574" s="332">
        <v>74.38</v>
      </c>
    </row>
    <row r="575" spans="1:42" ht="409.5">
      <c r="A575" s="329">
        <v>44788</v>
      </c>
      <c r="B575" s="330" t="s">
        <v>9453</v>
      </c>
      <c r="C575" s="330" t="s">
        <v>9454</v>
      </c>
      <c r="D575" s="331" t="s">
        <v>61</v>
      </c>
      <c r="E575" s="331" t="s">
        <v>77</v>
      </c>
      <c r="F575" s="332">
        <v>746.74</v>
      </c>
      <c r="G575" s="330" t="s">
        <v>985</v>
      </c>
      <c r="H575" s="330" t="s">
        <v>60</v>
      </c>
      <c r="I575" s="331" t="s">
        <v>4422</v>
      </c>
      <c r="J575" s="329">
        <v>44788</v>
      </c>
      <c r="K575" s="333" t="s">
        <v>491</v>
      </c>
      <c r="L575" s="334" t="s">
        <v>60</v>
      </c>
      <c r="M575" s="335" t="s">
        <v>9455</v>
      </c>
      <c r="N575" s="335" t="s">
        <v>9456</v>
      </c>
      <c r="O575" s="335" t="s">
        <v>9457</v>
      </c>
      <c r="P575" s="336">
        <v>701.7</v>
      </c>
      <c r="Q575" s="331" t="s">
        <v>8469</v>
      </c>
      <c r="R575" s="333" t="s">
        <v>9458</v>
      </c>
      <c r="S575" s="333" t="s">
        <v>8742</v>
      </c>
      <c r="T575" s="331" t="s">
        <v>6917</v>
      </c>
      <c r="U575" s="331" t="s">
        <v>492</v>
      </c>
      <c r="V575" s="335" t="s">
        <v>9211</v>
      </c>
      <c r="W575" s="339" t="s">
        <v>9212</v>
      </c>
      <c r="X575" s="330" t="s">
        <v>60</v>
      </c>
      <c r="Y575" s="335" t="s">
        <v>60</v>
      </c>
      <c r="Z575" s="333" t="s">
        <v>60</v>
      </c>
      <c r="AA575" s="330" t="s">
        <v>60</v>
      </c>
      <c r="AB575" s="341" t="s">
        <v>60</v>
      </c>
      <c r="AC575" s="332">
        <v>8.57</v>
      </c>
      <c r="AD575" s="341" t="s">
        <v>60</v>
      </c>
      <c r="AE575" s="341" t="s">
        <v>60</v>
      </c>
      <c r="AF575" s="332">
        <v>6.61</v>
      </c>
      <c r="AG575" s="332">
        <v>679.14</v>
      </c>
      <c r="AH575" s="332">
        <v>741.59</v>
      </c>
      <c r="AI575" s="336">
        <v>100.6</v>
      </c>
      <c r="AJ575" s="336">
        <v>-21.2</v>
      </c>
      <c r="AK575" s="336">
        <v>167</v>
      </c>
      <c r="AL575" s="331" t="s">
        <v>8328</v>
      </c>
      <c r="AM575" s="331" t="s">
        <v>8329</v>
      </c>
      <c r="AN575" s="332">
        <v>39.07</v>
      </c>
      <c r="AO575" s="332">
        <v>41.89</v>
      </c>
      <c r="AP575" s="332">
        <v>77.22</v>
      </c>
    </row>
    <row r="576" spans="1:42" ht="409.5">
      <c r="A576" s="329">
        <v>44504</v>
      </c>
      <c r="B576" s="330" t="s">
        <v>4423</v>
      </c>
      <c r="C576" s="330" t="s">
        <v>60</v>
      </c>
      <c r="D576" s="331" t="s">
        <v>61</v>
      </c>
      <c r="E576" s="331" t="s">
        <v>67</v>
      </c>
      <c r="F576" s="332">
        <v>978.66</v>
      </c>
      <c r="G576" s="330" t="s">
        <v>4424</v>
      </c>
      <c r="H576" s="330" t="s">
        <v>1198</v>
      </c>
      <c r="I576" s="331" t="s">
        <v>4425</v>
      </c>
      <c r="J576" s="329">
        <v>44504</v>
      </c>
      <c r="K576" s="333" t="s">
        <v>491</v>
      </c>
      <c r="L576" s="329">
        <v>44776</v>
      </c>
      <c r="M576" s="335" t="s">
        <v>13922</v>
      </c>
      <c r="N576" s="335" t="s">
        <v>13923</v>
      </c>
      <c r="O576" s="335" t="s">
        <v>13924</v>
      </c>
      <c r="P576" s="341" t="s">
        <v>60</v>
      </c>
      <c r="Q576" s="331" t="s">
        <v>9124</v>
      </c>
      <c r="R576" s="339" t="s">
        <v>13925</v>
      </c>
      <c r="S576" s="333" t="s">
        <v>12955</v>
      </c>
      <c r="T576" s="331" t="s">
        <v>6921</v>
      </c>
      <c r="U576" s="331" t="s">
        <v>11848</v>
      </c>
      <c r="V576" s="335" t="s">
        <v>13926</v>
      </c>
      <c r="W576" s="333" t="s">
        <v>9349</v>
      </c>
      <c r="X576" s="340">
        <v>3707.6</v>
      </c>
      <c r="Y576" s="335" t="s">
        <v>9595</v>
      </c>
      <c r="Z576" s="339" t="s">
        <v>9596</v>
      </c>
      <c r="AA576" s="330" t="s">
        <v>8665</v>
      </c>
      <c r="AB576" s="341" t="s">
        <v>60</v>
      </c>
      <c r="AC576" s="332">
        <v>5.71</v>
      </c>
      <c r="AD576" s="341" t="s">
        <v>60</v>
      </c>
      <c r="AE576" s="341" t="s">
        <v>60</v>
      </c>
      <c r="AF576" s="332">
        <v>3.14</v>
      </c>
      <c r="AG576" s="332">
        <v>871.54</v>
      </c>
      <c r="AH576" s="332">
        <v>897.14</v>
      </c>
      <c r="AI576" s="336">
        <v>348.6</v>
      </c>
      <c r="AJ576" s="332">
        <v>-6.59</v>
      </c>
      <c r="AK576" s="336">
        <v>305.60000000000002</v>
      </c>
      <c r="AL576" s="331" t="s">
        <v>8328</v>
      </c>
      <c r="AM576" s="331" t="s">
        <v>8329</v>
      </c>
      <c r="AN576" s="332">
        <v>38.89</v>
      </c>
      <c r="AO576" s="332">
        <v>62.27</v>
      </c>
      <c r="AP576" s="332">
        <v>85.83</v>
      </c>
    </row>
    <row r="577" spans="1:42" ht="236.25">
      <c r="A577" s="329">
        <v>43850</v>
      </c>
      <c r="B577" s="330" t="s">
        <v>4426</v>
      </c>
      <c r="C577" s="330" t="s">
        <v>60</v>
      </c>
      <c r="D577" s="331" t="s">
        <v>61</v>
      </c>
      <c r="E577" s="331" t="s">
        <v>67</v>
      </c>
      <c r="F577" s="332">
        <v>48.17</v>
      </c>
      <c r="G577" s="330" t="s">
        <v>4427</v>
      </c>
      <c r="H577" s="330" t="s">
        <v>4428</v>
      </c>
      <c r="I577" s="331" t="s">
        <v>4429</v>
      </c>
      <c r="J577" s="329">
        <v>43850</v>
      </c>
      <c r="K577" s="333" t="s">
        <v>491</v>
      </c>
      <c r="L577" s="329">
        <v>44008</v>
      </c>
      <c r="M577" s="335" t="s">
        <v>13927</v>
      </c>
      <c r="N577" s="335" t="s">
        <v>60</v>
      </c>
      <c r="O577" s="335" t="s">
        <v>60</v>
      </c>
      <c r="P577" s="341" t="s">
        <v>60</v>
      </c>
      <c r="Q577" s="331" t="s">
        <v>8740</v>
      </c>
      <c r="R577" s="339" t="s">
        <v>13928</v>
      </c>
      <c r="S577" s="339" t="s">
        <v>13929</v>
      </c>
      <c r="T577" s="331" t="s">
        <v>6917</v>
      </c>
      <c r="U577" s="331" t="s">
        <v>11848</v>
      </c>
      <c r="V577" s="335" t="s">
        <v>13930</v>
      </c>
      <c r="W577" s="339" t="s">
        <v>13931</v>
      </c>
      <c r="X577" s="330" t="s">
        <v>60</v>
      </c>
      <c r="Y577" s="335" t="s">
        <v>13932</v>
      </c>
      <c r="Z577" s="339" t="s">
        <v>13933</v>
      </c>
      <c r="AA577" s="330" t="s">
        <v>60</v>
      </c>
      <c r="AB577" s="341" t="s">
        <v>60</v>
      </c>
      <c r="AC577" s="332">
        <v>1.62</v>
      </c>
      <c r="AD577" s="341" t="s">
        <v>60</v>
      </c>
      <c r="AE577" s="341" t="s">
        <v>60</v>
      </c>
      <c r="AF577" s="332">
        <v>16.649999999999999</v>
      </c>
      <c r="AG577" s="332">
        <v>46.25</v>
      </c>
      <c r="AH577" s="332">
        <v>46.85</v>
      </c>
      <c r="AI577" s="341" t="s">
        <v>60</v>
      </c>
      <c r="AJ577" s="341" t="s">
        <v>60</v>
      </c>
      <c r="AK577" s="341" t="s">
        <v>60</v>
      </c>
      <c r="AL577" s="331" t="s">
        <v>8328</v>
      </c>
      <c r="AM577" s="331" t="s">
        <v>8329</v>
      </c>
      <c r="AN577" s="332">
        <v>38.89</v>
      </c>
      <c r="AO577" s="332">
        <v>53.85</v>
      </c>
      <c r="AP577" s="332">
        <v>38.89</v>
      </c>
    </row>
    <row r="578" spans="1:42" ht="180">
      <c r="A578" s="329">
        <v>44095</v>
      </c>
      <c r="B578" s="330" t="s">
        <v>4430</v>
      </c>
      <c r="C578" s="330" t="s">
        <v>60</v>
      </c>
      <c r="D578" s="331" t="s">
        <v>61</v>
      </c>
      <c r="E578" s="331" t="s">
        <v>67</v>
      </c>
      <c r="F578" s="332">
        <v>3401.53</v>
      </c>
      <c r="G578" s="330" t="s">
        <v>4431</v>
      </c>
      <c r="H578" s="330" t="s">
        <v>4432</v>
      </c>
      <c r="I578" s="331" t="s">
        <v>4433</v>
      </c>
      <c r="J578" s="329">
        <v>44095</v>
      </c>
      <c r="K578" s="333" t="s">
        <v>491</v>
      </c>
      <c r="L578" s="329">
        <v>44152</v>
      </c>
      <c r="M578" s="335" t="s">
        <v>13934</v>
      </c>
      <c r="N578" s="335" t="s">
        <v>60</v>
      </c>
      <c r="O578" s="335" t="s">
        <v>60</v>
      </c>
      <c r="P578" s="341" t="s">
        <v>60</v>
      </c>
      <c r="Q578" s="331" t="s">
        <v>9828</v>
      </c>
      <c r="R578" s="339" t="s">
        <v>13935</v>
      </c>
      <c r="S578" s="333" t="s">
        <v>13936</v>
      </c>
      <c r="T578" s="331" t="s">
        <v>6915</v>
      </c>
      <c r="U578" s="331" t="s">
        <v>11848</v>
      </c>
      <c r="V578" s="335" t="s">
        <v>13937</v>
      </c>
      <c r="W578" s="333" t="s">
        <v>9106</v>
      </c>
      <c r="X578" s="330" t="s">
        <v>60</v>
      </c>
      <c r="Y578" s="335" t="s">
        <v>13938</v>
      </c>
      <c r="Z578" s="333" t="s">
        <v>8487</v>
      </c>
      <c r="AA578" s="330" t="s">
        <v>60</v>
      </c>
      <c r="AB578" s="332">
        <v>11.75</v>
      </c>
      <c r="AC578" s="332">
        <v>28.04</v>
      </c>
      <c r="AD578" s="332">
        <v>7.25</v>
      </c>
      <c r="AE578" s="332">
        <v>11.18</v>
      </c>
      <c r="AF578" s="332">
        <v>2.3199999999999998</v>
      </c>
      <c r="AG578" s="332">
        <v>4287.3599999999997</v>
      </c>
      <c r="AH578" s="332">
        <v>2591.5100000000002</v>
      </c>
      <c r="AI578" s="336">
        <v>1840</v>
      </c>
      <c r="AJ578" s="336">
        <v>228.4</v>
      </c>
      <c r="AK578" s="341" t="s">
        <v>60</v>
      </c>
      <c r="AL578" s="331" t="s">
        <v>8328</v>
      </c>
      <c r="AM578" s="331" t="s">
        <v>8329</v>
      </c>
      <c r="AN578" s="332">
        <v>38.79</v>
      </c>
      <c r="AO578" s="332">
        <v>45.85</v>
      </c>
      <c r="AP578" s="332">
        <v>25.81</v>
      </c>
    </row>
    <row r="579" spans="1:42" ht="409.5">
      <c r="A579" s="329">
        <v>44795</v>
      </c>
      <c r="B579" s="330" t="s">
        <v>4434</v>
      </c>
      <c r="C579" s="330" t="s">
        <v>60</v>
      </c>
      <c r="D579" s="331" t="s">
        <v>61</v>
      </c>
      <c r="E579" s="331" t="s">
        <v>67</v>
      </c>
      <c r="F579" s="332">
        <v>1090.8399999999999</v>
      </c>
      <c r="G579" s="330" t="s">
        <v>4435</v>
      </c>
      <c r="H579" s="330" t="s">
        <v>4436</v>
      </c>
      <c r="I579" s="331" t="s">
        <v>4437</v>
      </c>
      <c r="J579" s="329">
        <v>44795</v>
      </c>
      <c r="K579" s="333" t="s">
        <v>491</v>
      </c>
      <c r="L579" s="329">
        <v>44886</v>
      </c>
      <c r="M579" s="335" t="s">
        <v>13939</v>
      </c>
      <c r="N579" s="335" t="s">
        <v>13940</v>
      </c>
      <c r="O579" s="335" t="s">
        <v>60</v>
      </c>
      <c r="P579" s="336">
        <v>753.6</v>
      </c>
      <c r="Q579" s="331" t="s">
        <v>8331</v>
      </c>
      <c r="R579" s="333" t="s">
        <v>9602</v>
      </c>
      <c r="S579" s="333" t="s">
        <v>12947</v>
      </c>
      <c r="T579" s="331" t="s">
        <v>6921</v>
      </c>
      <c r="U579" s="331" t="s">
        <v>11848</v>
      </c>
      <c r="V579" s="335" t="s">
        <v>13941</v>
      </c>
      <c r="W579" s="333" t="s">
        <v>12939</v>
      </c>
      <c r="X579" s="330" t="s">
        <v>60</v>
      </c>
      <c r="Y579" s="335" t="s">
        <v>13942</v>
      </c>
      <c r="Z579" s="339" t="s">
        <v>13943</v>
      </c>
      <c r="AA579" s="330" t="s">
        <v>60</v>
      </c>
      <c r="AB579" s="341" t="s">
        <v>60</v>
      </c>
      <c r="AC579" s="341" t="s">
        <v>60</v>
      </c>
      <c r="AD579" s="341" t="s">
        <v>60</v>
      </c>
      <c r="AE579" s="341" t="s">
        <v>60</v>
      </c>
      <c r="AF579" s="332">
        <v>4.38</v>
      </c>
      <c r="AG579" s="332">
        <v>906.47</v>
      </c>
      <c r="AH579" s="332">
        <v>753.54</v>
      </c>
      <c r="AI579" s="336">
        <v>213.9</v>
      </c>
      <c r="AJ579" s="336">
        <v>-36.6</v>
      </c>
      <c r="AK579" s="336">
        <v>431.4</v>
      </c>
      <c r="AL579" s="331" t="s">
        <v>8328</v>
      </c>
      <c r="AM579" s="331" t="s">
        <v>8329</v>
      </c>
      <c r="AN579" s="332">
        <v>38.76</v>
      </c>
      <c r="AO579" s="332">
        <v>29.9</v>
      </c>
      <c r="AP579" s="332">
        <v>97.54</v>
      </c>
    </row>
    <row r="580" spans="1:42" ht="258.75">
      <c r="A580" s="329">
        <v>44320</v>
      </c>
      <c r="B580" s="330" t="s">
        <v>4438</v>
      </c>
      <c r="C580" s="330" t="s">
        <v>60</v>
      </c>
      <c r="D580" s="331" t="s">
        <v>61</v>
      </c>
      <c r="E580" s="331" t="s">
        <v>67</v>
      </c>
      <c r="F580" s="332">
        <v>103.65</v>
      </c>
      <c r="G580" s="330" t="s">
        <v>181</v>
      </c>
      <c r="H580" s="330" t="s">
        <v>60</v>
      </c>
      <c r="I580" s="331" t="s">
        <v>4439</v>
      </c>
      <c r="J580" s="329">
        <v>44320</v>
      </c>
      <c r="K580" s="333" t="s">
        <v>491</v>
      </c>
      <c r="L580" s="329">
        <v>44470</v>
      </c>
      <c r="M580" s="335" t="s">
        <v>13944</v>
      </c>
      <c r="N580" s="335" t="s">
        <v>60</v>
      </c>
      <c r="O580" s="335" t="s">
        <v>60</v>
      </c>
      <c r="P580" s="341" t="s">
        <v>60</v>
      </c>
      <c r="Q580" s="331" t="s">
        <v>8876</v>
      </c>
      <c r="R580" s="333" t="s">
        <v>12124</v>
      </c>
      <c r="S580" s="333" t="s">
        <v>11396</v>
      </c>
      <c r="T580" s="331" t="s">
        <v>6921</v>
      </c>
      <c r="U580" s="331" t="s">
        <v>11848</v>
      </c>
      <c r="V580" s="335" t="s">
        <v>12126</v>
      </c>
      <c r="W580" s="333" t="s">
        <v>12127</v>
      </c>
      <c r="X580" s="340">
        <v>374.5</v>
      </c>
      <c r="Y580" s="335" t="s">
        <v>60</v>
      </c>
      <c r="Z580" s="333" t="s">
        <v>60</v>
      </c>
      <c r="AA580" s="330" t="s">
        <v>60</v>
      </c>
      <c r="AB580" s="332">
        <v>21.67</v>
      </c>
      <c r="AC580" s="332">
        <v>1.31</v>
      </c>
      <c r="AD580" s="341" t="s">
        <v>60</v>
      </c>
      <c r="AE580" s="341" t="s">
        <v>60</v>
      </c>
      <c r="AF580" s="341" t="s">
        <v>60</v>
      </c>
      <c r="AG580" s="341" t="s">
        <v>60</v>
      </c>
      <c r="AH580" s="332">
        <v>103.65</v>
      </c>
      <c r="AI580" s="336">
        <v>10.3</v>
      </c>
      <c r="AJ580" s="332">
        <v>4.7</v>
      </c>
      <c r="AK580" s="336">
        <v>391.1</v>
      </c>
      <c r="AL580" s="331" t="s">
        <v>8328</v>
      </c>
      <c r="AM580" s="331" t="s">
        <v>8329</v>
      </c>
      <c r="AN580" s="332">
        <v>38.729999999999997</v>
      </c>
      <c r="AO580" s="332">
        <v>39.880000000000003</v>
      </c>
      <c r="AP580" s="332">
        <v>44.21</v>
      </c>
    </row>
    <row r="581" spans="1:42" ht="191.25">
      <c r="A581" s="329">
        <v>44792</v>
      </c>
      <c r="B581" s="330" t="s">
        <v>9523</v>
      </c>
      <c r="C581" s="330" t="s">
        <v>9524</v>
      </c>
      <c r="D581" s="331" t="s">
        <v>61</v>
      </c>
      <c r="E581" s="331" t="s">
        <v>77</v>
      </c>
      <c r="F581" s="332">
        <v>139.32</v>
      </c>
      <c r="G581" s="330" t="s">
        <v>4441</v>
      </c>
      <c r="H581" s="330" t="s">
        <v>60</v>
      </c>
      <c r="I581" s="331" t="s">
        <v>4442</v>
      </c>
      <c r="J581" s="329">
        <v>44792</v>
      </c>
      <c r="K581" s="333" t="s">
        <v>491</v>
      </c>
      <c r="L581" s="334" t="s">
        <v>60</v>
      </c>
      <c r="M581" s="335" t="s">
        <v>9525</v>
      </c>
      <c r="N581" s="335" t="s">
        <v>9526</v>
      </c>
      <c r="O581" s="335" t="s">
        <v>9527</v>
      </c>
      <c r="P581" s="336">
        <v>137.69999999999999</v>
      </c>
      <c r="Q581" s="331" t="s">
        <v>9528</v>
      </c>
      <c r="R581" s="339" t="s">
        <v>9529</v>
      </c>
      <c r="S581" s="333" t="s">
        <v>9530</v>
      </c>
      <c r="T581" s="331" t="s">
        <v>6917</v>
      </c>
      <c r="U581" s="331" t="s">
        <v>492</v>
      </c>
      <c r="V581" s="335" t="s">
        <v>9531</v>
      </c>
      <c r="W581" s="333" t="s">
        <v>9532</v>
      </c>
      <c r="X581" s="330" t="s">
        <v>60</v>
      </c>
      <c r="Y581" s="335" t="s">
        <v>60</v>
      </c>
      <c r="Z581" s="333" t="s">
        <v>60</v>
      </c>
      <c r="AA581" s="330" t="s">
        <v>60</v>
      </c>
      <c r="AB581" s="332">
        <v>14.84</v>
      </c>
      <c r="AC581" s="332">
        <v>1.94</v>
      </c>
      <c r="AD581" s="341" t="s">
        <v>60</v>
      </c>
      <c r="AE581" s="341" t="s">
        <v>60</v>
      </c>
      <c r="AF581" s="341" t="s">
        <v>60</v>
      </c>
      <c r="AG581" s="341" t="s">
        <v>60</v>
      </c>
      <c r="AH581" s="332">
        <v>139.32</v>
      </c>
      <c r="AI581" s="336">
        <v>86.5</v>
      </c>
      <c r="AJ581" s="332">
        <v>9.42</v>
      </c>
      <c r="AK581" s="336">
        <v>110.7</v>
      </c>
      <c r="AL581" s="331" t="s">
        <v>8328</v>
      </c>
      <c r="AM581" s="331" t="s">
        <v>8329</v>
      </c>
      <c r="AN581" s="332">
        <v>38.700000000000003</v>
      </c>
      <c r="AO581" s="332">
        <v>39.909999999999997</v>
      </c>
      <c r="AP581" s="332">
        <v>39.299999999999997</v>
      </c>
    </row>
    <row r="582" spans="1:42" ht="236.25">
      <c r="A582" s="329">
        <v>44175</v>
      </c>
      <c r="B582" s="330" t="s">
        <v>4443</v>
      </c>
      <c r="C582" s="330" t="s">
        <v>60</v>
      </c>
      <c r="D582" s="331" t="s">
        <v>61</v>
      </c>
      <c r="E582" s="331" t="s">
        <v>67</v>
      </c>
      <c r="F582" s="332">
        <v>511.22</v>
      </c>
      <c r="G582" s="330" t="s">
        <v>4444</v>
      </c>
      <c r="H582" s="330" t="s">
        <v>60</v>
      </c>
      <c r="I582" s="331" t="s">
        <v>4445</v>
      </c>
      <c r="J582" s="329">
        <v>44175</v>
      </c>
      <c r="K582" s="333" t="s">
        <v>491</v>
      </c>
      <c r="L582" s="329">
        <v>44357</v>
      </c>
      <c r="M582" s="335" t="s">
        <v>13945</v>
      </c>
      <c r="N582" s="335" t="s">
        <v>60</v>
      </c>
      <c r="O582" s="335" t="s">
        <v>60</v>
      </c>
      <c r="P582" s="341" t="s">
        <v>60</v>
      </c>
      <c r="Q582" s="331" t="s">
        <v>8337</v>
      </c>
      <c r="R582" s="339" t="s">
        <v>13946</v>
      </c>
      <c r="S582" s="333" t="s">
        <v>8471</v>
      </c>
      <c r="T582" s="331" t="s">
        <v>6917</v>
      </c>
      <c r="U582" s="331" t="s">
        <v>11848</v>
      </c>
      <c r="V582" s="335" t="s">
        <v>13947</v>
      </c>
      <c r="W582" s="333" t="s">
        <v>11042</v>
      </c>
      <c r="X582" s="330" t="s">
        <v>60</v>
      </c>
      <c r="Y582" s="335" t="s">
        <v>60</v>
      </c>
      <c r="Z582" s="333" t="s">
        <v>60</v>
      </c>
      <c r="AA582" s="330" t="s">
        <v>60</v>
      </c>
      <c r="AB582" s="332">
        <v>19.91</v>
      </c>
      <c r="AC582" s="332">
        <v>3.9</v>
      </c>
      <c r="AD582" s="332">
        <v>10.050000000000001</v>
      </c>
      <c r="AE582" s="332">
        <v>14.24</v>
      </c>
      <c r="AF582" s="332">
        <v>2.09</v>
      </c>
      <c r="AG582" s="332">
        <v>681.88</v>
      </c>
      <c r="AH582" s="332">
        <v>590.29999999999995</v>
      </c>
      <c r="AI582" s="336">
        <v>324</v>
      </c>
      <c r="AJ582" s="336">
        <v>24.9</v>
      </c>
      <c r="AK582" s="336">
        <v>365</v>
      </c>
      <c r="AL582" s="331" t="s">
        <v>8328</v>
      </c>
      <c r="AM582" s="331" t="s">
        <v>8329</v>
      </c>
      <c r="AN582" s="332">
        <v>38.61</v>
      </c>
      <c r="AO582" s="332">
        <v>40</v>
      </c>
      <c r="AP582" s="332">
        <v>40</v>
      </c>
    </row>
    <row r="583" spans="1:42" ht="409.5">
      <c r="A583" s="329">
        <v>44025</v>
      </c>
      <c r="B583" s="330" t="s">
        <v>4446</v>
      </c>
      <c r="C583" s="330" t="s">
        <v>60</v>
      </c>
      <c r="D583" s="331" t="s">
        <v>61</v>
      </c>
      <c r="E583" s="331" t="s">
        <v>67</v>
      </c>
      <c r="F583" s="332">
        <v>433.84</v>
      </c>
      <c r="G583" s="330" t="s">
        <v>1477</v>
      </c>
      <c r="H583" s="330" t="s">
        <v>60</v>
      </c>
      <c r="I583" s="331" t="s">
        <v>4447</v>
      </c>
      <c r="J583" s="329">
        <v>44025</v>
      </c>
      <c r="K583" s="333" t="s">
        <v>491</v>
      </c>
      <c r="L583" s="329">
        <v>44064</v>
      </c>
      <c r="M583" s="335" t="s">
        <v>13948</v>
      </c>
      <c r="N583" s="335" t="s">
        <v>60</v>
      </c>
      <c r="O583" s="335" t="s">
        <v>60</v>
      </c>
      <c r="P583" s="341" t="s">
        <v>60</v>
      </c>
      <c r="Q583" s="331" t="s">
        <v>13666</v>
      </c>
      <c r="R583" s="333" t="s">
        <v>13949</v>
      </c>
      <c r="S583" s="333" t="s">
        <v>13950</v>
      </c>
      <c r="T583" s="331" t="s">
        <v>6921</v>
      </c>
      <c r="U583" s="331" t="s">
        <v>11848</v>
      </c>
      <c r="V583" s="335" t="s">
        <v>10038</v>
      </c>
      <c r="W583" s="337" t="s">
        <v>10039</v>
      </c>
      <c r="X583" s="330" t="s">
        <v>60</v>
      </c>
      <c r="Y583" s="335" t="s">
        <v>60</v>
      </c>
      <c r="Z583" s="333" t="s">
        <v>60</v>
      </c>
      <c r="AA583" s="330" t="s">
        <v>60</v>
      </c>
      <c r="AB583" s="341" t="s">
        <v>60</v>
      </c>
      <c r="AC583" s="332">
        <v>6.31</v>
      </c>
      <c r="AD583" s="341" t="s">
        <v>60</v>
      </c>
      <c r="AE583" s="341" t="s">
        <v>60</v>
      </c>
      <c r="AF583" s="341" t="s">
        <v>60</v>
      </c>
      <c r="AG583" s="341" t="s">
        <v>60</v>
      </c>
      <c r="AH583" s="332">
        <v>420.6</v>
      </c>
      <c r="AI583" s="341" t="s">
        <v>60</v>
      </c>
      <c r="AJ583" s="341" t="s">
        <v>60</v>
      </c>
      <c r="AK583" s="341" t="s">
        <v>60</v>
      </c>
      <c r="AL583" s="331" t="s">
        <v>8328</v>
      </c>
      <c r="AM583" s="331" t="s">
        <v>8329</v>
      </c>
      <c r="AN583" s="332">
        <v>38.58</v>
      </c>
      <c r="AO583" s="332">
        <v>56.8</v>
      </c>
      <c r="AP583" s="332">
        <v>70.05</v>
      </c>
    </row>
    <row r="584" spans="1:42" ht="409.5">
      <c r="A584" s="329">
        <v>44645</v>
      </c>
      <c r="B584" s="330" t="s">
        <v>4448</v>
      </c>
      <c r="C584" s="330" t="s">
        <v>60</v>
      </c>
      <c r="D584" s="331" t="s">
        <v>61</v>
      </c>
      <c r="E584" s="331" t="s">
        <v>67</v>
      </c>
      <c r="F584" s="332">
        <v>1533.06</v>
      </c>
      <c r="G584" s="330" t="s">
        <v>13951</v>
      </c>
      <c r="H584" s="330" t="s">
        <v>4450</v>
      </c>
      <c r="I584" s="331" t="s">
        <v>4451</v>
      </c>
      <c r="J584" s="329">
        <v>44645</v>
      </c>
      <c r="K584" s="333" t="s">
        <v>491</v>
      </c>
      <c r="L584" s="329">
        <v>44729</v>
      </c>
      <c r="M584" s="335" t="s">
        <v>13952</v>
      </c>
      <c r="N584" s="335" t="s">
        <v>60</v>
      </c>
      <c r="O584" s="335" t="s">
        <v>60</v>
      </c>
      <c r="P584" s="341" t="s">
        <v>60</v>
      </c>
      <c r="Q584" s="331" t="s">
        <v>13077</v>
      </c>
      <c r="R584" s="333" t="s">
        <v>13953</v>
      </c>
      <c r="S584" s="333" t="s">
        <v>13954</v>
      </c>
      <c r="T584" s="331" t="s">
        <v>6915</v>
      </c>
      <c r="U584" s="331" t="s">
        <v>12010</v>
      </c>
      <c r="V584" s="335" t="s">
        <v>13955</v>
      </c>
      <c r="W584" s="339" t="s">
        <v>13956</v>
      </c>
      <c r="X584" s="340">
        <v>71617.3</v>
      </c>
      <c r="Y584" s="335" t="s">
        <v>13957</v>
      </c>
      <c r="Z584" s="333" t="s">
        <v>10070</v>
      </c>
      <c r="AA584" s="330" t="s">
        <v>60</v>
      </c>
      <c r="AB584" s="332">
        <v>35.78</v>
      </c>
      <c r="AC584" s="338">
        <v>0.94199999999999995</v>
      </c>
      <c r="AD584" s="332">
        <v>27.55</v>
      </c>
      <c r="AE584" s="332">
        <v>27.97</v>
      </c>
      <c r="AF584" s="332">
        <v>20.6</v>
      </c>
      <c r="AG584" s="332">
        <v>1499.02</v>
      </c>
      <c r="AH584" s="332">
        <v>1188.22</v>
      </c>
      <c r="AI584" s="336">
        <v>76.7</v>
      </c>
      <c r="AJ584" s="336">
        <v>35</v>
      </c>
      <c r="AK584" s="336">
        <v>1738.3</v>
      </c>
      <c r="AL584" s="331" t="s">
        <v>8328</v>
      </c>
      <c r="AM584" s="331" t="s">
        <v>8329</v>
      </c>
      <c r="AN584" s="332">
        <v>38.47</v>
      </c>
      <c r="AO584" s="332">
        <v>37.770000000000003</v>
      </c>
      <c r="AP584" s="332">
        <v>43.33</v>
      </c>
    </row>
    <row r="585" spans="1:42" ht="315">
      <c r="A585" s="329">
        <v>44112</v>
      </c>
      <c r="B585" s="330" t="s">
        <v>4452</v>
      </c>
      <c r="C585" s="330" t="s">
        <v>60</v>
      </c>
      <c r="D585" s="331" t="s">
        <v>61</v>
      </c>
      <c r="E585" s="331" t="s">
        <v>67</v>
      </c>
      <c r="F585" s="332">
        <v>6844.15</v>
      </c>
      <c r="G585" s="330" t="s">
        <v>4453</v>
      </c>
      <c r="H585" s="330" t="s">
        <v>60</v>
      </c>
      <c r="I585" s="331" t="s">
        <v>4454</v>
      </c>
      <c r="J585" s="329">
        <v>44112</v>
      </c>
      <c r="K585" s="333" t="s">
        <v>491</v>
      </c>
      <c r="L585" s="329">
        <v>44256</v>
      </c>
      <c r="M585" s="335" t="s">
        <v>13958</v>
      </c>
      <c r="N585" s="335" t="s">
        <v>60</v>
      </c>
      <c r="O585" s="335" t="s">
        <v>60</v>
      </c>
      <c r="P585" s="341" t="s">
        <v>60</v>
      </c>
      <c r="Q585" s="331" t="s">
        <v>8511</v>
      </c>
      <c r="R585" s="333" t="s">
        <v>8512</v>
      </c>
      <c r="S585" s="333" t="s">
        <v>8556</v>
      </c>
      <c r="T585" s="331" t="s">
        <v>6921</v>
      </c>
      <c r="U585" s="331" t="s">
        <v>12010</v>
      </c>
      <c r="V585" s="335" t="s">
        <v>13959</v>
      </c>
      <c r="W585" s="333" t="s">
        <v>13960</v>
      </c>
      <c r="X585" s="330" t="s">
        <v>60</v>
      </c>
      <c r="Y585" s="335" t="s">
        <v>60</v>
      </c>
      <c r="Z585" s="333" t="s">
        <v>60</v>
      </c>
      <c r="AA585" s="330" t="s">
        <v>60</v>
      </c>
      <c r="AB585" s="332">
        <v>22.96</v>
      </c>
      <c r="AC585" s="332">
        <v>5.1100000000000003</v>
      </c>
      <c r="AD585" s="341" t="s">
        <v>60</v>
      </c>
      <c r="AE585" s="341" t="s">
        <v>60</v>
      </c>
      <c r="AF585" s="341" t="s">
        <v>60</v>
      </c>
      <c r="AG585" s="341" t="s">
        <v>60</v>
      </c>
      <c r="AH585" s="332">
        <v>6513.17</v>
      </c>
      <c r="AI585" s="336">
        <v>1766.8</v>
      </c>
      <c r="AJ585" s="336">
        <v>124.4</v>
      </c>
      <c r="AK585" s="336">
        <v>4949.3</v>
      </c>
      <c r="AL585" s="331" t="s">
        <v>8328</v>
      </c>
      <c r="AM585" s="331" t="s">
        <v>8329</v>
      </c>
      <c r="AN585" s="332">
        <v>38.01</v>
      </c>
      <c r="AO585" s="332">
        <v>46.72</v>
      </c>
      <c r="AP585" s="332">
        <v>46.98</v>
      </c>
    </row>
    <row r="586" spans="1:42" ht="168.75">
      <c r="A586" s="329">
        <v>44698</v>
      </c>
      <c r="B586" s="330" t="s">
        <v>4455</v>
      </c>
      <c r="C586" s="330" t="s">
        <v>60</v>
      </c>
      <c r="D586" s="331" t="s">
        <v>61</v>
      </c>
      <c r="E586" s="331" t="s">
        <v>67</v>
      </c>
      <c r="F586" s="332">
        <v>200.27</v>
      </c>
      <c r="G586" s="330" t="s">
        <v>4456</v>
      </c>
      <c r="H586" s="330" t="s">
        <v>60</v>
      </c>
      <c r="I586" s="331" t="s">
        <v>4457</v>
      </c>
      <c r="J586" s="329">
        <v>44698</v>
      </c>
      <c r="K586" s="333" t="s">
        <v>491</v>
      </c>
      <c r="L586" s="329">
        <v>44774</v>
      </c>
      <c r="M586" s="335" t="s">
        <v>13961</v>
      </c>
      <c r="N586" s="335" t="s">
        <v>13962</v>
      </c>
      <c r="O586" s="335" t="s">
        <v>13963</v>
      </c>
      <c r="P586" s="341" t="s">
        <v>60</v>
      </c>
      <c r="Q586" s="331" t="s">
        <v>8417</v>
      </c>
      <c r="R586" s="339" t="s">
        <v>13964</v>
      </c>
      <c r="S586" s="333" t="s">
        <v>8826</v>
      </c>
      <c r="T586" s="331" t="s">
        <v>6917</v>
      </c>
      <c r="U586" s="331" t="s">
        <v>11848</v>
      </c>
      <c r="V586" s="335" t="s">
        <v>13965</v>
      </c>
      <c r="W586" s="339" t="s">
        <v>13966</v>
      </c>
      <c r="X586" s="330" t="s">
        <v>60</v>
      </c>
      <c r="Y586" s="335" t="s">
        <v>60</v>
      </c>
      <c r="Z586" s="333" t="s">
        <v>60</v>
      </c>
      <c r="AA586" s="330" t="s">
        <v>60</v>
      </c>
      <c r="AB586" s="332">
        <v>23.13</v>
      </c>
      <c r="AC586" s="332">
        <v>1.41</v>
      </c>
      <c r="AD586" s="332">
        <v>67.12</v>
      </c>
      <c r="AE586" s="332">
        <v>194.43</v>
      </c>
      <c r="AF586" s="332">
        <v>19.13</v>
      </c>
      <c r="AG586" s="332">
        <v>194.03</v>
      </c>
      <c r="AH586" s="332">
        <v>189.91</v>
      </c>
      <c r="AI586" s="336">
        <v>10.8</v>
      </c>
      <c r="AJ586" s="336">
        <v>12.1</v>
      </c>
      <c r="AK586" s="336">
        <v>210.8</v>
      </c>
      <c r="AL586" s="331" t="s">
        <v>8328</v>
      </c>
      <c r="AM586" s="331" t="s">
        <v>8329</v>
      </c>
      <c r="AN586" s="332">
        <v>37.93</v>
      </c>
      <c r="AO586" s="332">
        <v>33.33</v>
      </c>
      <c r="AP586" s="332">
        <v>29.03</v>
      </c>
    </row>
    <row r="587" spans="1:42" ht="409.5">
      <c r="A587" s="329">
        <v>43854</v>
      </c>
      <c r="B587" s="330" t="s">
        <v>4458</v>
      </c>
      <c r="C587" s="330" t="s">
        <v>60</v>
      </c>
      <c r="D587" s="331" t="s">
        <v>61</v>
      </c>
      <c r="E587" s="331" t="s">
        <v>67</v>
      </c>
      <c r="F587" s="332">
        <v>2922.02</v>
      </c>
      <c r="G587" s="330" t="s">
        <v>4459</v>
      </c>
      <c r="H587" s="330" t="s">
        <v>4460</v>
      </c>
      <c r="I587" s="331" t="s">
        <v>4461</v>
      </c>
      <c r="J587" s="329">
        <v>43854</v>
      </c>
      <c r="K587" s="333" t="s">
        <v>491</v>
      </c>
      <c r="L587" s="329">
        <v>44446</v>
      </c>
      <c r="M587" s="335" t="s">
        <v>13967</v>
      </c>
      <c r="N587" s="335" t="s">
        <v>13968</v>
      </c>
      <c r="O587" s="335" t="s">
        <v>60</v>
      </c>
      <c r="P587" s="341" t="s">
        <v>60</v>
      </c>
      <c r="Q587" s="331" t="s">
        <v>8695</v>
      </c>
      <c r="R587" s="339" t="s">
        <v>13969</v>
      </c>
      <c r="S587" s="333" t="s">
        <v>13970</v>
      </c>
      <c r="T587" s="331" t="s">
        <v>6921</v>
      </c>
      <c r="U587" s="331" t="s">
        <v>11848</v>
      </c>
      <c r="V587" s="335" t="s">
        <v>13971</v>
      </c>
      <c r="W587" s="333" t="s">
        <v>9832</v>
      </c>
      <c r="X587" s="330" t="s">
        <v>60</v>
      </c>
      <c r="Y587" s="335" t="s">
        <v>13972</v>
      </c>
      <c r="Z587" s="339" t="s">
        <v>13973</v>
      </c>
      <c r="AA587" s="330" t="s">
        <v>12791</v>
      </c>
      <c r="AB587" s="341" t="s">
        <v>60</v>
      </c>
      <c r="AC587" s="341" t="s">
        <v>60</v>
      </c>
      <c r="AD587" s="332">
        <v>7.27</v>
      </c>
      <c r="AE587" s="332">
        <v>35.81</v>
      </c>
      <c r="AF587" s="332">
        <v>1.9</v>
      </c>
      <c r="AG587" s="332">
        <v>2922.02</v>
      </c>
      <c r="AH587" s="332">
        <v>813.12</v>
      </c>
      <c r="AI587" s="336">
        <v>1780.4</v>
      </c>
      <c r="AJ587" s="336">
        <v>-116.8</v>
      </c>
      <c r="AK587" s="336">
        <v>4198.8</v>
      </c>
      <c r="AL587" s="331" t="s">
        <v>8328</v>
      </c>
      <c r="AM587" s="331" t="s">
        <v>8329</v>
      </c>
      <c r="AN587" s="332">
        <v>37.78</v>
      </c>
      <c r="AO587" s="332">
        <v>35.49</v>
      </c>
      <c r="AP587" s="332">
        <v>48.33</v>
      </c>
    </row>
    <row r="588" spans="1:42" ht="281.25">
      <c r="A588" s="329">
        <v>44515</v>
      </c>
      <c r="B588" s="330" t="s">
        <v>9407</v>
      </c>
      <c r="C588" s="330" t="s">
        <v>9408</v>
      </c>
      <c r="D588" s="331" t="s">
        <v>61</v>
      </c>
      <c r="E588" s="331" t="s">
        <v>77</v>
      </c>
      <c r="F588" s="332">
        <v>22.96</v>
      </c>
      <c r="G588" s="330" t="s">
        <v>9409</v>
      </c>
      <c r="H588" s="330" t="s">
        <v>60</v>
      </c>
      <c r="I588" s="331" t="s">
        <v>9410</v>
      </c>
      <c r="J588" s="329">
        <v>44515</v>
      </c>
      <c r="K588" s="333" t="s">
        <v>491</v>
      </c>
      <c r="L588" s="334" t="s">
        <v>60</v>
      </c>
      <c r="M588" s="335" t="s">
        <v>9411</v>
      </c>
      <c r="N588" s="335" t="s">
        <v>9412</v>
      </c>
      <c r="O588" s="335" t="s">
        <v>9413</v>
      </c>
      <c r="P588" s="336">
        <v>21.3</v>
      </c>
      <c r="Q588" s="331" t="s">
        <v>8633</v>
      </c>
      <c r="R588" s="333" t="s">
        <v>9414</v>
      </c>
      <c r="S588" s="333" t="s">
        <v>9415</v>
      </c>
      <c r="T588" s="331" t="s">
        <v>6921</v>
      </c>
      <c r="U588" s="331" t="s">
        <v>492</v>
      </c>
      <c r="V588" s="335" t="s">
        <v>9416</v>
      </c>
      <c r="W588" s="333" t="s">
        <v>9417</v>
      </c>
      <c r="X588" s="340">
        <v>66.099999999999994</v>
      </c>
      <c r="Y588" s="335" t="s">
        <v>60</v>
      </c>
      <c r="Z588" s="333" t="s">
        <v>60</v>
      </c>
      <c r="AA588" s="330" t="s">
        <v>60</v>
      </c>
      <c r="AB588" s="332">
        <v>51.88</v>
      </c>
      <c r="AC588" s="332">
        <v>1.63</v>
      </c>
      <c r="AD588" s="341" t="s">
        <v>60</v>
      </c>
      <c r="AE588" s="341" t="s">
        <v>60</v>
      </c>
      <c r="AF588" s="341" t="s">
        <v>60</v>
      </c>
      <c r="AG588" s="341" t="s">
        <v>60</v>
      </c>
      <c r="AH588" s="332">
        <v>22.78</v>
      </c>
      <c r="AI588" s="332">
        <v>6.74</v>
      </c>
      <c r="AJ588" s="332">
        <v>2</v>
      </c>
      <c r="AK588" s="336">
        <v>139.9</v>
      </c>
      <c r="AL588" s="331" t="s">
        <v>8328</v>
      </c>
      <c r="AM588" s="331" t="s">
        <v>8329</v>
      </c>
      <c r="AN588" s="332">
        <v>37.520000000000003</v>
      </c>
      <c r="AO588" s="332">
        <v>43.82</v>
      </c>
      <c r="AP588" s="332">
        <v>37.520000000000003</v>
      </c>
    </row>
    <row r="589" spans="1:42" ht="409.5">
      <c r="A589" s="329">
        <v>44845</v>
      </c>
      <c r="B589" s="330" t="s">
        <v>10019</v>
      </c>
      <c r="C589" s="330" t="s">
        <v>10020</v>
      </c>
      <c r="D589" s="331" t="s">
        <v>61</v>
      </c>
      <c r="E589" s="331" t="s">
        <v>77</v>
      </c>
      <c r="F589" s="332">
        <v>328.32</v>
      </c>
      <c r="G589" s="330" t="s">
        <v>1183</v>
      </c>
      <c r="H589" s="330" t="s">
        <v>4463</v>
      </c>
      <c r="I589" s="331" t="s">
        <v>4464</v>
      </c>
      <c r="J589" s="329">
        <v>44845</v>
      </c>
      <c r="K589" s="333" t="s">
        <v>491</v>
      </c>
      <c r="L589" s="334" t="s">
        <v>60</v>
      </c>
      <c r="M589" s="335" t="s">
        <v>10021</v>
      </c>
      <c r="N589" s="335" t="s">
        <v>10022</v>
      </c>
      <c r="O589" s="335" t="s">
        <v>10023</v>
      </c>
      <c r="P589" s="336">
        <v>265.8</v>
      </c>
      <c r="Q589" s="331" t="s">
        <v>8836</v>
      </c>
      <c r="R589" s="333" t="s">
        <v>10024</v>
      </c>
      <c r="S589" s="333" t="s">
        <v>9936</v>
      </c>
      <c r="T589" s="331" t="s">
        <v>6921</v>
      </c>
      <c r="U589" s="331" t="s">
        <v>492</v>
      </c>
      <c r="V589" s="335" t="s">
        <v>10025</v>
      </c>
      <c r="W589" s="333" t="s">
        <v>10026</v>
      </c>
      <c r="X589" s="340">
        <v>340.6</v>
      </c>
      <c r="Y589" s="335" t="s">
        <v>10027</v>
      </c>
      <c r="Z589" s="339" t="s">
        <v>10028</v>
      </c>
      <c r="AA589" s="330" t="s">
        <v>8665</v>
      </c>
      <c r="AB589" s="341" t="s">
        <v>60</v>
      </c>
      <c r="AC589" s="332">
        <v>1.04</v>
      </c>
      <c r="AD589" s="341" t="s">
        <v>60</v>
      </c>
      <c r="AE589" s="341" t="s">
        <v>60</v>
      </c>
      <c r="AF589" s="332">
        <v>1.23</v>
      </c>
      <c r="AG589" s="332">
        <v>281.56</v>
      </c>
      <c r="AH589" s="332">
        <v>284.97000000000003</v>
      </c>
      <c r="AI589" s="336">
        <v>229.7</v>
      </c>
      <c r="AJ589" s="336">
        <v>-64.8</v>
      </c>
      <c r="AK589" s="336">
        <v>377.3</v>
      </c>
      <c r="AL589" s="331" t="s">
        <v>8328</v>
      </c>
      <c r="AM589" s="331" t="s">
        <v>8329</v>
      </c>
      <c r="AN589" s="332">
        <v>37.520000000000003</v>
      </c>
      <c r="AO589" s="332">
        <v>24.96</v>
      </c>
      <c r="AP589" s="332">
        <v>9.27</v>
      </c>
    </row>
    <row r="590" spans="1:42" ht="101.25">
      <c r="A590" s="329">
        <v>44166</v>
      </c>
      <c r="B590" s="330" t="s">
        <v>1186</v>
      </c>
      <c r="C590" s="330" t="s">
        <v>1187</v>
      </c>
      <c r="D590" s="331" t="s">
        <v>61</v>
      </c>
      <c r="E590" s="331" t="s">
        <v>77</v>
      </c>
      <c r="F590" s="338">
        <v>0.14699999999999999</v>
      </c>
      <c r="G590" s="330" t="s">
        <v>1188</v>
      </c>
      <c r="H590" s="330" t="s">
        <v>60</v>
      </c>
      <c r="I590" s="331" t="s">
        <v>1189</v>
      </c>
      <c r="J590" s="329">
        <v>44166</v>
      </c>
      <c r="K590" s="333" t="s">
        <v>491</v>
      </c>
      <c r="L590" s="334" t="s">
        <v>60</v>
      </c>
      <c r="M590" s="335" t="s">
        <v>9617</v>
      </c>
      <c r="N590" s="335" t="s">
        <v>60</v>
      </c>
      <c r="O590" s="335" t="s">
        <v>60</v>
      </c>
      <c r="P590" s="341" t="s">
        <v>60</v>
      </c>
      <c r="Q590" s="331" t="s">
        <v>8588</v>
      </c>
      <c r="R590" s="333" t="s">
        <v>9618</v>
      </c>
      <c r="S590" s="333" t="s">
        <v>8346</v>
      </c>
      <c r="T590" s="331" t="s">
        <v>6917</v>
      </c>
      <c r="U590" s="331" t="s">
        <v>492</v>
      </c>
      <c r="V590" s="335" t="s">
        <v>9619</v>
      </c>
      <c r="W590" s="333" t="s">
        <v>9620</v>
      </c>
      <c r="X590" s="330" t="s">
        <v>60</v>
      </c>
      <c r="Y590" s="335" t="s">
        <v>60</v>
      </c>
      <c r="Z590" s="333" t="s">
        <v>60</v>
      </c>
      <c r="AA590" s="330" t="s">
        <v>60</v>
      </c>
      <c r="AB590" s="341" t="s">
        <v>60</v>
      </c>
      <c r="AC590" s="332">
        <v>27.6</v>
      </c>
      <c r="AD590" s="341" t="s">
        <v>60</v>
      </c>
      <c r="AE590" s="341" t="s">
        <v>60</v>
      </c>
      <c r="AF590" s="332">
        <v>45.92</v>
      </c>
      <c r="AG590" s="338">
        <v>0.20100000000000001</v>
      </c>
      <c r="AH590" s="338">
        <v>0.20300000000000001</v>
      </c>
      <c r="AI590" s="342">
        <v>0</v>
      </c>
      <c r="AJ590" s="338">
        <v>-2.9000000000000001E-2</v>
      </c>
      <c r="AK590" s="338">
        <v>0</v>
      </c>
      <c r="AL590" s="331" t="s">
        <v>8328</v>
      </c>
      <c r="AM590" s="331" t="s">
        <v>8329</v>
      </c>
      <c r="AN590" s="332">
        <v>37.43</v>
      </c>
      <c r="AO590" s="332">
        <v>37.43</v>
      </c>
      <c r="AP590" s="332">
        <v>37.43</v>
      </c>
    </row>
    <row r="591" spans="1:42" ht="409.5">
      <c r="A591" s="329">
        <v>44305</v>
      </c>
      <c r="B591" s="330" t="s">
        <v>4465</v>
      </c>
      <c r="C591" s="330" t="s">
        <v>60</v>
      </c>
      <c r="D591" s="331" t="s">
        <v>61</v>
      </c>
      <c r="E591" s="331" t="s">
        <v>67</v>
      </c>
      <c r="F591" s="332">
        <v>135.63999999999999</v>
      </c>
      <c r="G591" s="330" t="s">
        <v>4466</v>
      </c>
      <c r="H591" s="330" t="s">
        <v>4467</v>
      </c>
      <c r="I591" s="331" t="s">
        <v>4468</v>
      </c>
      <c r="J591" s="329">
        <v>44305</v>
      </c>
      <c r="K591" s="333" t="s">
        <v>491</v>
      </c>
      <c r="L591" s="329">
        <v>44414</v>
      </c>
      <c r="M591" s="335" t="s">
        <v>13974</v>
      </c>
      <c r="N591" s="335" t="s">
        <v>60</v>
      </c>
      <c r="O591" s="335" t="s">
        <v>60</v>
      </c>
      <c r="P591" s="341" t="s">
        <v>60</v>
      </c>
      <c r="Q591" s="331" t="s">
        <v>8633</v>
      </c>
      <c r="R591" s="339" t="s">
        <v>13975</v>
      </c>
      <c r="S591" s="333" t="s">
        <v>10700</v>
      </c>
      <c r="T591" s="331" t="s">
        <v>6921</v>
      </c>
      <c r="U591" s="331" t="s">
        <v>11848</v>
      </c>
      <c r="V591" s="335" t="s">
        <v>13976</v>
      </c>
      <c r="W591" s="333" t="s">
        <v>13977</v>
      </c>
      <c r="X591" s="340">
        <v>548.9</v>
      </c>
      <c r="Y591" s="335" t="s">
        <v>13978</v>
      </c>
      <c r="Z591" s="339" t="s">
        <v>13979</v>
      </c>
      <c r="AA591" s="330" t="s">
        <v>13980</v>
      </c>
      <c r="AB591" s="332">
        <v>16.350000000000001</v>
      </c>
      <c r="AC591" s="332">
        <v>1.46</v>
      </c>
      <c r="AD591" s="341" t="s">
        <v>60</v>
      </c>
      <c r="AE591" s="341" t="s">
        <v>60</v>
      </c>
      <c r="AF591" s="341" t="s">
        <v>60</v>
      </c>
      <c r="AG591" s="341" t="s">
        <v>60</v>
      </c>
      <c r="AH591" s="332">
        <v>135.22999999999999</v>
      </c>
      <c r="AI591" s="336">
        <v>29.7</v>
      </c>
      <c r="AJ591" s="332">
        <v>8.9</v>
      </c>
      <c r="AK591" s="336">
        <v>869</v>
      </c>
      <c r="AL591" s="331" t="s">
        <v>8328</v>
      </c>
      <c r="AM591" s="331" t="s">
        <v>8329</v>
      </c>
      <c r="AN591" s="332">
        <v>37.369999999999997</v>
      </c>
      <c r="AO591" s="332">
        <v>41.97</v>
      </c>
      <c r="AP591" s="332">
        <v>40.369999999999997</v>
      </c>
    </row>
    <row r="592" spans="1:42" ht="409.5">
      <c r="A592" s="329">
        <v>44512</v>
      </c>
      <c r="B592" s="330" t="s">
        <v>1190</v>
      </c>
      <c r="C592" s="330" t="s">
        <v>1191</v>
      </c>
      <c r="D592" s="331" t="s">
        <v>61</v>
      </c>
      <c r="E592" s="331" t="s">
        <v>77</v>
      </c>
      <c r="F592" s="332">
        <v>3106.3</v>
      </c>
      <c r="G592" s="330" t="s">
        <v>1192</v>
      </c>
      <c r="H592" s="330" t="s">
        <v>1193</v>
      </c>
      <c r="I592" s="331" t="s">
        <v>1194</v>
      </c>
      <c r="J592" s="329">
        <v>44512</v>
      </c>
      <c r="K592" s="333" t="s">
        <v>491</v>
      </c>
      <c r="L592" s="334" t="s">
        <v>60</v>
      </c>
      <c r="M592" s="335" t="s">
        <v>9652</v>
      </c>
      <c r="N592" s="335" t="s">
        <v>9653</v>
      </c>
      <c r="O592" s="335" t="s">
        <v>9654</v>
      </c>
      <c r="P592" s="336">
        <v>3696.4</v>
      </c>
      <c r="Q592" s="331" t="s">
        <v>8323</v>
      </c>
      <c r="R592" s="339" t="s">
        <v>9655</v>
      </c>
      <c r="S592" s="333" t="s">
        <v>9656</v>
      </c>
      <c r="T592" s="331" t="s">
        <v>6919</v>
      </c>
      <c r="U592" s="331" t="s">
        <v>492</v>
      </c>
      <c r="V592" s="335" t="s">
        <v>9657</v>
      </c>
      <c r="W592" s="333" t="s">
        <v>9658</v>
      </c>
      <c r="X592" s="330" t="s">
        <v>60</v>
      </c>
      <c r="Y592" s="335" t="s">
        <v>9659</v>
      </c>
      <c r="Z592" s="339" t="s">
        <v>9660</v>
      </c>
      <c r="AA592" s="330" t="s">
        <v>9661</v>
      </c>
      <c r="AB592" s="332">
        <v>20.39</v>
      </c>
      <c r="AC592" s="332">
        <v>1.72</v>
      </c>
      <c r="AD592" s="332">
        <v>11.83</v>
      </c>
      <c r="AE592" s="332">
        <v>16.47</v>
      </c>
      <c r="AF592" s="332">
        <v>1.42</v>
      </c>
      <c r="AG592" s="332">
        <v>4426.16</v>
      </c>
      <c r="AH592" s="332">
        <v>3531.39</v>
      </c>
      <c r="AI592" s="336">
        <v>3425.4</v>
      </c>
      <c r="AJ592" s="336">
        <v>188</v>
      </c>
      <c r="AK592" s="336">
        <v>4168.1000000000004</v>
      </c>
      <c r="AL592" s="331" t="s">
        <v>8328</v>
      </c>
      <c r="AM592" s="331" t="s">
        <v>8329</v>
      </c>
      <c r="AN592" s="332">
        <v>37.28</v>
      </c>
      <c r="AO592" s="332">
        <v>35.049999999999997</v>
      </c>
      <c r="AP592" s="332">
        <v>36.159999999999997</v>
      </c>
    </row>
    <row r="593" spans="1:42" ht="213.75">
      <c r="A593" s="329">
        <v>44629</v>
      </c>
      <c r="B593" s="330" t="s">
        <v>4469</v>
      </c>
      <c r="C593" s="330" t="s">
        <v>60</v>
      </c>
      <c r="D593" s="331" t="s">
        <v>61</v>
      </c>
      <c r="E593" s="331" t="s">
        <v>67</v>
      </c>
      <c r="F593" s="332">
        <v>1401.38</v>
      </c>
      <c r="G593" s="330" t="s">
        <v>4470</v>
      </c>
      <c r="H593" s="330" t="s">
        <v>4471</v>
      </c>
      <c r="I593" s="331" t="s">
        <v>4472</v>
      </c>
      <c r="J593" s="329">
        <v>44629</v>
      </c>
      <c r="K593" s="333" t="s">
        <v>491</v>
      </c>
      <c r="L593" s="329">
        <v>44739</v>
      </c>
      <c r="M593" s="335" t="s">
        <v>13981</v>
      </c>
      <c r="N593" s="335" t="s">
        <v>13982</v>
      </c>
      <c r="O593" s="335" t="s">
        <v>60</v>
      </c>
      <c r="P593" s="341" t="s">
        <v>60</v>
      </c>
      <c r="Q593" s="331" t="s">
        <v>10067</v>
      </c>
      <c r="R593" s="339" t="s">
        <v>13983</v>
      </c>
      <c r="S593" s="333" t="s">
        <v>13984</v>
      </c>
      <c r="T593" s="331" t="s">
        <v>6915</v>
      </c>
      <c r="U593" s="331" t="s">
        <v>11848</v>
      </c>
      <c r="V593" s="335" t="s">
        <v>13985</v>
      </c>
      <c r="W593" s="333" t="s">
        <v>8551</v>
      </c>
      <c r="X593" s="330" t="s">
        <v>60</v>
      </c>
      <c r="Y593" s="335" t="s">
        <v>13986</v>
      </c>
      <c r="Z593" s="339" t="s">
        <v>13987</v>
      </c>
      <c r="AA593" s="330" t="s">
        <v>60</v>
      </c>
      <c r="AB593" s="332">
        <v>42.71</v>
      </c>
      <c r="AC593" s="332">
        <v>1.48</v>
      </c>
      <c r="AD593" s="341" t="s">
        <v>60</v>
      </c>
      <c r="AE593" s="341" t="s">
        <v>60</v>
      </c>
      <c r="AF593" s="338">
        <v>0.73099999999999998</v>
      </c>
      <c r="AG593" s="332">
        <v>1073.4000000000001</v>
      </c>
      <c r="AH593" s="332">
        <v>762.68</v>
      </c>
      <c r="AI593" s="336">
        <v>1476.8</v>
      </c>
      <c r="AJ593" s="336">
        <v>22.1</v>
      </c>
      <c r="AK593" s="336">
        <v>1787.9</v>
      </c>
      <c r="AL593" s="331" t="s">
        <v>8328</v>
      </c>
      <c r="AM593" s="331" t="s">
        <v>8329</v>
      </c>
      <c r="AN593" s="332">
        <v>37.17</v>
      </c>
      <c r="AO593" s="332">
        <v>28.05</v>
      </c>
      <c r="AP593" s="332">
        <v>17.649999999999999</v>
      </c>
    </row>
    <row r="594" spans="1:42" ht="146.25">
      <c r="A594" s="329">
        <v>44750</v>
      </c>
      <c r="B594" s="330" t="s">
        <v>13988</v>
      </c>
      <c r="C594" s="330" t="s">
        <v>13989</v>
      </c>
      <c r="D594" s="331" t="s">
        <v>61</v>
      </c>
      <c r="E594" s="331" t="s">
        <v>67</v>
      </c>
      <c r="F594" s="332">
        <v>92.3</v>
      </c>
      <c r="G594" s="330" t="s">
        <v>4474</v>
      </c>
      <c r="H594" s="330" t="s">
        <v>4475</v>
      </c>
      <c r="I594" s="331" t="s">
        <v>4476</v>
      </c>
      <c r="J594" s="329">
        <v>44750</v>
      </c>
      <c r="K594" s="333" t="s">
        <v>491</v>
      </c>
      <c r="L594" s="329">
        <v>44841</v>
      </c>
      <c r="M594" s="335" t="s">
        <v>13990</v>
      </c>
      <c r="N594" s="335" t="s">
        <v>13991</v>
      </c>
      <c r="O594" s="335" t="s">
        <v>13992</v>
      </c>
      <c r="P594" s="341" t="s">
        <v>60</v>
      </c>
      <c r="Q594" s="331" t="s">
        <v>8669</v>
      </c>
      <c r="R594" s="339" t="s">
        <v>13993</v>
      </c>
      <c r="S594" s="333" t="s">
        <v>8826</v>
      </c>
      <c r="T594" s="331" t="s">
        <v>6917</v>
      </c>
      <c r="U594" s="331" t="s">
        <v>11848</v>
      </c>
      <c r="V594" s="335" t="s">
        <v>13994</v>
      </c>
      <c r="W594" s="339" t="s">
        <v>13995</v>
      </c>
      <c r="X594" s="330" t="s">
        <v>60</v>
      </c>
      <c r="Y594" s="335" t="s">
        <v>13996</v>
      </c>
      <c r="Z594" s="339" t="s">
        <v>13997</v>
      </c>
      <c r="AA594" s="330" t="s">
        <v>60</v>
      </c>
      <c r="AB594" s="341" t="s">
        <v>60</v>
      </c>
      <c r="AC594" s="338">
        <v>0.79800000000000004</v>
      </c>
      <c r="AD594" s="332">
        <v>20.57</v>
      </c>
      <c r="AE594" s="332">
        <v>23.63</v>
      </c>
      <c r="AF594" s="332">
        <v>2.99</v>
      </c>
      <c r="AG594" s="332">
        <v>90.28</v>
      </c>
      <c r="AH594" s="332">
        <v>38.840000000000003</v>
      </c>
      <c r="AI594" s="336">
        <v>30.7</v>
      </c>
      <c r="AJ594" s="338">
        <v>-6.0999999999999999E-2</v>
      </c>
      <c r="AK594" s="336">
        <v>110.6</v>
      </c>
      <c r="AL594" s="331" t="s">
        <v>8328</v>
      </c>
      <c r="AM594" s="331" t="s">
        <v>8329</v>
      </c>
      <c r="AN594" s="332">
        <v>36.99</v>
      </c>
      <c r="AO594" s="332">
        <v>42.86</v>
      </c>
      <c r="AP594" s="332">
        <v>37.93</v>
      </c>
    </row>
    <row r="595" spans="1:42" ht="409.5">
      <c r="A595" s="329">
        <v>44620</v>
      </c>
      <c r="B595" s="330" t="s">
        <v>1195</v>
      </c>
      <c r="C595" s="330" t="s">
        <v>1196</v>
      </c>
      <c r="D595" s="331" t="s">
        <v>61</v>
      </c>
      <c r="E595" s="331" t="s">
        <v>77</v>
      </c>
      <c r="F595" s="332">
        <v>13553.84</v>
      </c>
      <c r="G595" s="330" t="s">
        <v>1197</v>
      </c>
      <c r="H595" s="330" t="s">
        <v>1198</v>
      </c>
      <c r="I595" s="331" t="s">
        <v>1199</v>
      </c>
      <c r="J595" s="329">
        <v>44620</v>
      </c>
      <c r="K595" s="333" t="s">
        <v>491</v>
      </c>
      <c r="L595" s="334" t="s">
        <v>60</v>
      </c>
      <c r="M595" s="335" t="s">
        <v>9588</v>
      </c>
      <c r="N595" s="335" t="s">
        <v>9589</v>
      </c>
      <c r="O595" s="335" t="s">
        <v>9590</v>
      </c>
      <c r="P595" s="336">
        <v>13216.1</v>
      </c>
      <c r="Q595" s="331" t="s">
        <v>8633</v>
      </c>
      <c r="R595" s="339" t="s">
        <v>9591</v>
      </c>
      <c r="S595" s="333" t="s">
        <v>9592</v>
      </c>
      <c r="T595" s="331" t="s">
        <v>6921</v>
      </c>
      <c r="U595" s="331" t="s">
        <v>492</v>
      </c>
      <c r="V595" s="335" t="s">
        <v>9593</v>
      </c>
      <c r="W595" s="339" t="s">
        <v>9594</v>
      </c>
      <c r="X595" s="340">
        <v>121302.9</v>
      </c>
      <c r="Y595" s="335" t="s">
        <v>9595</v>
      </c>
      <c r="Z595" s="339" t="s">
        <v>9596</v>
      </c>
      <c r="AA595" s="330" t="s">
        <v>8665</v>
      </c>
      <c r="AB595" s="332">
        <v>14.09</v>
      </c>
      <c r="AC595" s="332">
        <v>1.77</v>
      </c>
      <c r="AD595" s="341" t="s">
        <v>60</v>
      </c>
      <c r="AE595" s="341" t="s">
        <v>60</v>
      </c>
      <c r="AF595" s="341" t="s">
        <v>60</v>
      </c>
      <c r="AG595" s="341" t="s">
        <v>60</v>
      </c>
      <c r="AH595" s="332">
        <v>13553.84</v>
      </c>
      <c r="AI595" s="336">
        <v>3089</v>
      </c>
      <c r="AJ595" s="336">
        <v>861</v>
      </c>
      <c r="AK595" s="336">
        <v>89092</v>
      </c>
      <c r="AL595" s="331" t="s">
        <v>8328</v>
      </c>
      <c r="AM595" s="331" t="s">
        <v>8329</v>
      </c>
      <c r="AN595" s="332">
        <v>36.99</v>
      </c>
      <c r="AO595" s="332">
        <v>38.119999999999997</v>
      </c>
      <c r="AP595" s="332">
        <v>44.59</v>
      </c>
    </row>
    <row r="596" spans="1:42" ht="409.5">
      <c r="A596" s="329">
        <v>44487</v>
      </c>
      <c r="B596" s="330" t="s">
        <v>4477</v>
      </c>
      <c r="C596" s="330" t="s">
        <v>60</v>
      </c>
      <c r="D596" s="331" t="s">
        <v>61</v>
      </c>
      <c r="E596" s="331" t="s">
        <v>67</v>
      </c>
      <c r="F596" s="332">
        <v>138.11000000000001</v>
      </c>
      <c r="G596" s="330" t="s">
        <v>4478</v>
      </c>
      <c r="H596" s="330" t="s">
        <v>4479</v>
      </c>
      <c r="I596" s="331" t="s">
        <v>4480</v>
      </c>
      <c r="J596" s="329">
        <v>44487</v>
      </c>
      <c r="K596" s="333" t="s">
        <v>491</v>
      </c>
      <c r="L596" s="329">
        <v>44547</v>
      </c>
      <c r="M596" s="335" t="s">
        <v>13998</v>
      </c>
      <c r="N596" s="335" t="s">
        <v>60</v>
      </c>
      <c r="O596" s="335" t="s">
        <v>60</v>
      </c>
      <c r="P596" s="341" t="s">
        <v>60</v>
      </c>
      <c r="Q596" s="331" t="s">
        <v>10015</v>
      </c>
      <c r="R596" s="333" t="s">
        <v>13999</v>
      </c>
      <c r="S596" s="333" t="s">
        <v>8642</v>
      </c>
      <c r="T596" s="331" t="s">
        <v>6917</v>
      </c>
      <c r="U596" s="331" t="s">
        <v>11848</v>
      </c>
      <c r="V596" s="335" t="s">
        <v>14000</v>
      </c>
      <c r="W596" s="333" t="s">
        <v>8644</v>
      </c>
      <c r="X596" s="330" t="s">
        <v>60</v>
      </c>
      <c r="Y596" s="335" t="s">
        <v>14001</v>
      </c>
      <c r="Z596" s="339" t="s">
        <v>14002</v>
      </c>
      <c r="AA596" s="330" t="s">
        <v>14003</v>
      </c>
      <c r="AB596" s="341" t="s">
        <v>60</v>
      </c>
      <c r="AC596" s="332">
        <v>3.47</v>
      </c>
      <c r="AD596" s="341" t="s">
        <v>60</v>
      </c>
      <c r="AE596" s="341" t="s">
        <v>60</v>
      </c>
      <c r="AF596" s="341" t="s">
        <v>60</v>
      </c>
      <c r="AG596" s="332">
        <v>110.5</v>
      </c>
      <c r="AH596" s="332">
        <v>136.77000000000001</v>
      </c>
      <c r="AI596" s="338">
        <v>3.5000000000000003E-2</v>
      </c>
      <c r="AJ596" s="336">
        <v>10.199999999999999</v>
      </c>
      <c r="AK596" s="336">
        <v>43.6</v>
      </c>
      <c r="AL596" s="331" t="s">
        <v>8328</v>
      </c>
      <c r="AM596" s="331" t="s">
        <v>8329</v>
      </c>
      <c r="AN596" s="332">
        <v>36.86</v>
      </c>
      <c r="AO596" s="332">
        <v>48.26</v>
      </c>
      <c r="AP596" s="332">
        <v>63.87</v>
      </c>
    </row>
    <row r="597" spans="1:42" ht="270">
      <c r="A597" s="329">
        <v>44438</v>
      </c>
      <c r="B597" s="330" t="s">
        <v>1200</v>
      </c>
      <c r="C597" s="330" t="s">
        <v>1201</v>
      </c>
      <c r="D597" s="331" t="s">
        <v>61</v>
      </c>
      <c r="E597" s="331" t="s">
        <v>77</v>
      </c>
      <c r="F597" s="332">
        <v>157.84</v>
      </c>
      <c r="G597" s="330" t="s">
        <v>1202</v>
      </c>
      <c r="H597" s="330" t="s">
        <v>60</v>
      </c>
      <c r="I597" s="331" t="s">
        <v>1203</v>
      </c>
      <c r="J597" s="329">
        <v>44438</v>
      </c>
      <c r="K597" s="333" t="s">
        <v>491</v>
      </c>
      <c r="L597" s="334" t="s">
        <v>60</v>
      </c>
      <c r="M597" s="335" t="s">
        <v>9825</v>
      </c>
      <c r="N597" s="335" t="s">
        <v>9826</v>
      </c>
      <c r="O597" s="335" t="s">
        <v>9827</v>
      </c>
      <c r="P597" s="336">
        <v>157.80000000000001</v>
      </c>
      <c r="Q597" s="331" t="s">
        <v>9828</v>
      </c>
      <c r="R597" s="339" t="s">
        <v>9829</v>
      </c>
      <c r="S597" s="333" t="s">
        <v>9830</v>
      </c>
      <c r="T597" s="331" t="s">
        <v>6921</v>
      </c>
      <c r="U597" s="331" t="s">
        <v>492</v>
      </c>
      <c r="V597" s="335" t="s">
        <v>9831</v>
      </c>
      <c r="W597" s="333" t="s">
        <v>9832</v>
      </c>
      <c r="X597" s="340">
        <v>178.5</v>
      </c>
      <c r="Y597" s="335" t="s">
        <v>60</v>
      </c>
      <c r="Z597" s="333" t="s">
        <v>60</v>
      </c>
      <c r="AA597" s="330" t="s">
        <v>60</v>
      </c>
      <c r="AB597" s="341" t="s">
        <v>60</v>
      </c>
      <c r="AC597" s="332">
        <v>1.1399999999999999</v>
      </c>
      <c r="AD597" s="332">
        <v>7.28</v>
      </c>
      <c r="AE597" s="341" t="s">
        <v>60</v>
      </c>
      <c r="AF597" s="332">
        <v>1.17</v>
      </c>
      <c r="AG597" s="332">
        <v>172.29</v>
      </c>
      <c r="AH597" s="332">
        <v>222.38</v>
      </c>
      <c r="AI597" s="336">
        <v>135.80000000000001</v>
      </c>
      <c r="AJ597" s="336">
        <v>-19</v>
      </c>
      <c r="AK597" s="336">
        <v>248.2</v>
      </c>
      <c r="AL597" s="331" t="s">
        <v>8328</v>
      </c>
      <c r="AM597" s="331" t="s">
        <v>8329</v>
      </c>
      <c r="AN597" s="332">
        <v>36.770000000000003</v>
      </c>
      <c r="AO597" s="332">
        <v>30.62</v>
      </c>
      <c r="AP597" s="332">
        <v>30.46</v>
      </c>
    </row>
    <row r="598" spans="1:42" ht="405">
      <c r="A598" s="329">
        <v>44172</v>
      </c>
      <c r="B598" s="330" t="s">
        <v>833</v>
      </c>
      <c r="C598" s="330" t="s">
        <v>834</v>
      </c>
      <c r="D598" s="331" t="s">
        <v>61</v>
      </c>
      <c r="E598" s="331" t="s">
        <v>77</v>
      </c>
      <c r="F598" s="332">
        <v>291.37</v>
      </c>
      <c r="G598" s="330" t="s">
        <v>1204</v>
      </c>
      <c r="H598" s="330" t="s">
        <v>60</v>
      </c>
      <c r="I598" s="331" t="s">
        <v>1205</v>
      </c>
      <c r="J598" s="329">
        <v>44172</v>
      </c>
      <c r="K598" s="333" t="s">
        <v>491</v>
      </c>
      <c r="L598" s="334" t="s">
        <v>60</v>
      </c>
      <c r="M598" s="335" t="s">
        <v>8895</v>
      </c>
      <c r="N598" s="335" t="s">
        <v>8896</v>
      </c>
      <c r="O598" s="335" t="s">
        <v>60</v>
      </c>
      <c r="P598" s="336">
        <v>1024.2</v>
      </c>
      <c r="Q598" s="331" t="s">
        <v>8840</v>
      </c>
      <c r="R598" s="339" t="s">
        <v>8897</v>
      </c>
      <c r="S598" s="333" t="s">
        <v>8568</v>
      </c>
      <c r="T598" s="331" t="s">
        <v>6917</v>
      </c>
      <c r="U598" s="331" t="s">
        <v>492</v>
      </c>
      <c r="V598" s="335" t="s">
        <v>60</v>
      </c>
      <c r="W598" s="339" t="s">
        <v>9639</v>
      </c>
      <c r="X598" s="330" t="s">
        <v>60</v>
      </c>
      <c r="Y598" s="335" t="s">
        <v>60</v>
      </c>
      <c r="Z598" s="333" t="s">
        <v>60</v>
      </c>
      <c r="AA598" s="330" t="s">
        <v>60</v>
      </c>
      <c r="AB598" s="332">
        <v>15.34</v>
      </c>
      <c r="AC598" s="338">
        <v>0.95299999999999996</v>
      </c>
      <c r="AD598" s="332">
        <v>3.06</v>
      </c>
      <c r="AE598" s="332">
        <v>3.4</v>
      </c>
      <c r="AF598" s="338">
        <v>0.68300000000000005</v>
      </c>
      <c r="AG598" s="332">
        <v>365.05</v>
      </c>
      <c r="AH598" s="332">
        <v>1035.18</v>
      </c>
      <c r="AI598" s="336">
        <v>724.1</v>
      </c>
      <c r="AJ598" s="336">
        <v>90.3</v>
      </c>
      <c r="AK598" s="336">
        <v>1671.8</v>
      </c>
      <c r="AL598" s="331" t="s">
        <v>8328</v>
      </c>
      <c r="AM598" s="331" t="s">
        <v>8329</v>
      </c>
      <c r="AN598" s="332">
        <v>36.69</v>
      </c>
      <c r="AO598" s="332">
        <v>35.61</v>
      </c>
      <c r="AP598" s="332">
        <v>50.93</v>
      </c>
    </row>
    <row r="599" spans="1:42" ht="270">
      <c r="A599" s="329">
        <v>44253</v>
      </c>
      <c r="B599" s="330" t="s">
        <v>4481</v>
      </c>
      <c r="C599" s="330" t="s">
        <v>60</v>
      </c>
      <c r="D599" s="331" t="s">
        <v>61</v>
      </c>
      <c r="E599" s="331" t="s">
        <v>67</v>
      </c>
      <c r="F599" s="332">
        <v>44.63</v>
      </c>
      <c r="G599" s="330" t="s">
        <v>4482</v>
      </c>
      <c r="H599" s="330" t="s">
        <v>60</v>
      </c>
      <c r="I599" s="331" t="s">
        <v>4483</v>
      </c>
      <c r="J599" s="329">
        <v>44253</v>
      </c>
      <c r="K599" s="333" t="s">
        <v>491</v>
      </c>
      <c r="L599" s="329">
        <v>44378</v>
      </c>
      <c r="M599" s="335" t="s">
        <v>14004</v>
      </c>
      <c r="N599" s="335" t="s">
        <v>60</v>
      </c>
      <c r="O599" s="335" t="s">
        <v>60</v>
      </c>
      <c r="P599" s="341" t="s">
        <v>60</v>
      </c>
      <c r="Q599" s="331" t="s">
        <v>8633</v>
      </c>
      <c r="R599" s="333" t="s">
        <v>14005</v>
      </c>
      <c r="S599" s="333" t="s">
        <v>14006</v>
      </c>
      <c r="T599" s="331" t="s">
        <v>6921</v>
      </c>
      <c r="U599" s="331" t="s">
        <v>11848</v>
      </c>
      <c r="V599" s="335" t="s">
        <v>14007</v>
      </c>
      <c r="W599" s="333" t="s">
        <v>14008</v>
      </c>
      <c r="X599" s="340">
        <v>270.7</v>
      </c>
      <c r="Y599" s="335" t="s">
        <v>60</v>
      </c>
      <c r="Z599" s="333" t="s">
        <v>60</v>
      </c>
      <c r="AA599" s="330" t="s">
        <v>60</v>
      </c>
      <c r="AB599" s="332">
        <v>32.65</v>
      </c>
      <c r="AC599" s="332">
        <v>1.21</v>
      </c>
      <c r="AD599" s="341" t="s">
        <v>60</v>
      </c>
      <c r="AE599" s="341" t="s">
        <v>60</v>
      </c>
      <c r="AF599" s="341" t="s">
        <v>60</v>
      </c>
      <c r="AG599" s="341" t="s">
        <v>60</v>
      </c>
      <c r="AH599" s="332">
        <v>43.94</v>
      </c>
      <c r="AI599" s="341" t="s">
        <v>60</v>
      </c>
      <c r="AJ599" s="341" t="s">
        <v>60</v>
      </c>
      <c r="AK599" s="341" t="s">
        <v>60</v>
      </c>
      <c r="AL599" s="331" t="s">
        <v>8328</v>
      </c>
      <c r="AM599" s="331" t="s">
        <v>8329</v>
      </c>
      <c r="AN599" s="332">
        <v>36.6</v>
      </c>
      <c r="AO599" s="332">
        <v>36.6</v>
      </c>
      <c r="AP599" s="332">
        <v>67.64</v>
      </c>
    </row>
    <row r="600" spans="1:42" ht="409.5">
      <c r="A600" s="329">
        <v>44343</v>
      </c>
      <c r="B600" s="330" t="s">
        <v>2576</v>
      </c>
      <c r="C600" s="330" t="s">
        <v>60</v>
      </c>
      <c r="D600" s="331" t="s">
        <v>61</v>
      </c>
      <c r="E600" s="331" t="s">
        <v>67</v>
      </c>
      <c r="F600" s="332">
        <v>606.14</v>
      </c>
      <c r="G600" s="330" t="s">
        <v>4484</v>
      </c>
      <c r="H600" s="330" t="s">
        <v>4485</v>
      </c>
      <c r="I600" s="331" t="s">
        <v>4486</v>
      </c>
      <c r="J600" s="329">
        <v>44343</v>
      </c>
      <c r="K600" s="333" t="s">
        <v>491</v>
      </c>
      <c r="L600" s="329">
        <v>44385</v>
      </c>
      <c r="M600" s="335" t="s">
        <v>11409</v>
      </c>
      <c r="N600" s="335" t="s">
        <v>60</v>
      </c>
      <c r="O600" s="335" t="s">
        <v>60</v>
      </c>
      <c r="P600" s="341" t="s">
        <v>60</v>
      </c>
      <c r="Q600" s="331" t="s">
        <v>12217</v>
      </c>
      <c r="R600" s="339" t="s">
        <v>14009</v>
      </c>
      <c r="S600" s="333" t="s">
        <v>8539</v>
      </c>
      <c r="T600" s="331" t="s">
        <v>6917</v>
      </c>
      <c r="U600" s="331" t="s">
        <v>11848</v>
      </c>
      <c r="V600" s="335" t="s">
        <v>14010</v>
      </c>
      <c r="W600" s="333" t="s">
        <v>8541</v>
      </c>
      <c r="X600" s="330" t="s">
        <v>60</v>
      </c>
      <c r="Y600" s="335" t="s">
        <v>14011</v>
      </c>
      <c r="Z600" s="339" t="s">
        <v>14012</v>
      </c>
      <c r="AA600" s="330" t="s">
        <v>14013</v>
      </c>
      <c r="AB600" s="332">
        <v>26.02</v>
      </c>
      <c r="AC600" s="332">
        <v>1.73</v>
      </c>
      <c r="AD600" s="332">
        <v>7.85</v>
      </c>
      <c r="AE600" s="332">
        <v>10.65</v>
      </c>
      <c r="AF600" s="338">
        <v>0.98899999999999999</v>
      </c>
      <c r="AG600" s="332">
        <v>645.85</v>
      </c>
      <c r="AH600" s="332">
        <v>725.93</v>
      </c>
      <c r="AI600" s="336">
        <v>646.4</v>
      </c>
      <c r="AJ600" s="336">
        <v>27.6</v>
      </c>
      <c r="AK600" s="336">
        <v>668</v>
      </c>
      <c r="AL600" s="331" t="s">
        <v>8328</v>
      </c>
      <c r="AM600" s="331" t="s">
        <v>8329</v>
      </c>
      <c r="AN600" s="332">
        <v>36.47</v>
      </c>
      <c r="AO600" s="332">
        <v>33.93</v>
      </c>
      <c r="AP600" s="332">
        <v>55.84</v>
      </c>
    </row>
    <row r="601" spans="1:42" ht="168.75">
      <c r="A601" s="329">
        <v>44020</v>
      </c>
      <c r="B601" s="330" t="s">
        <v>4487</v>
      </c>
      <c r="C601" s="330" t="s">
        <v>60</v>
      </c>
      <c r="D601" s="331" t="s">
        <v>61</v>
      </c>
      <c r="E601" s="331" t="s">
        <v>67</v>
      </c>
      <c r="F601" s="332">
        <v>43.07</v>
      </c>
      <c r="G601" s="330" t="s">
        <v>4488</v>
      </c>
      <c r="H601" s="330" t="s">
        <v>60</v>
      </c>
      <c r="I601" s="331" t="s">
        <v>4489</v>
      </c>
      <c r="J601" s="329">
        <v>44020</v>
      </c>
      <c r="K601" s="333" t="s">
        <v>491</v>
      </c>
      <c r="L601" s="329">
        <v>44123</v>
      </c>
      <c r="M601" s="335" t="s">
        <v>14014</v>
      </c>
      <c r="N601" s="335" t="s">
        <v>60</v>
      </c>
      <c r="O601" s="335" t="s">
        <v>60</v>
      </c>
      <c r="P601" s="341" t="s">
        <v>60</v>
      </c>
      <c r="Q601" s="331" t="s">
        <v>8469</v>
      </c>
      <c r="R601" s="339" t="s">
        <v>14015</v>
      </c>
      <c r="S601" s="333" t="s">
        <v>8471</v>
      </c>
      <c r="T601" s="331" t="s">
        <v>6917</v>
      </c>
      <c r="U601" s="331" t="s">
        <v>11848</v>
      </c>
      <c r="V601" s="335" t="s">
        <v>14016</v>
      </c>
      <c r="W601" s="333" t="s">
        <v>10620</v>
      </c>
      <c r="X601" s="340">
        <v>27.5</v>
      </c>
      <c r="Y601" s="335" t="s">
        <v>60</v>
      </c>
      <c r="Z601" s="333" t="s">
        <v>60</v>
      </c>
      <c r="AA601" s="330" t="s">
        <v>60</v>
      </c>
      <c r="AB601" s="341" t="s">
        <v>60</v>
      </c>
      <c r="AC601" s="332">
        <v>18.12</v>
      </c>
      <c r="AD601" s="341" t="s">
        <v>60</v>
      </c>
      <c r="AE601" s="341" t="s">
        <v>60</v>
      </c>
      <c r="AF601" s="332">
        <v>12.74</v>
      </c>
      <c r="AG601" s="332">
        <v>40.97</v>
      </c>
      <c r="AH601" s="332">
        <v>41.31</v>
      </c>
      <c r="AI601" s="341" t="s">
        <v>60</v>
      </c>
      <c r="AJ601" s="341" t="s">
        <v>60</v>
      </c>
      <c r="AK601" s="341" t="s">
        <v>60</v>
      </c>
      <c r="AL601" s="331" t="s">
        <v>8328</v>
      </c>
      <c r="AM601" s="331" t="s">
        <v>8329</v>
      </c>
      <c r="AN601" s="332">
        <v>36.409999999999997</v>
      </c>
      <c r="AO601" s="332">
        <v>49.61</v>
      </c>
      <c r="AP601" s="332">
        <v>85.52</v>
      </c>
    </row>
    <row r="602" spans="1:42" ht="409.5">
      <c r="A602" s="329">
        <v>44179</v>
      </c>
      <c r="B602" s="330" t="s">
        <v>4490</v>
      </c>
      <c r="C602" s="330" t="s">
        <v>60</v>
      </c>
      <c r="D602" s="331" t="s">
        <v>61</v>
      </c>
      <c r="E602" s="331" t="s">
        <v>67</v>
      </c>
      <c r="F602" s="332">
        <v>1020.08</v>
      </c>
      <c r="G602" s="330" t="s">
        <v>4491</v>
      </c>
      <c r="H602" s="330" t="s">
        <v>60</v>
      </c>
      <c r="I602" s="331" t="s">
        <v>4492</v>
      </c>
      <c r="J602" s="329">
        <v>44179</v>
      </c>
      <c r="K602" s="333" t="s">
        <v>491</v>
      </c>
      <c r="L602" s="329">
        <v>44245</v>
      </c>
      <c r="M602" s="335" t="s">
        <v>14017</v>
      </c>
      <c r="N602" s="335" t="s">
        <v>60</v>
      </c>
      <c r="O602" s="335" t="s">
        <v>60</v>
      </c>
      <c r="P602" s="341" t="s">
        <v>60</v>
      </c>
      <c r="Q602" s="331" t="s">
        <v>10123</v>
      </c>
      <c r="R602" s="339" t="s">
        <v>14018</v>
      </c>
      <c r="S602" s="333" t="s">
        <v>14019</v>
      </c>
      <c r="T602" s="331" t="s">
        <v>6921</v>
      </c>
      <c r="U602" s="331" t="s">
        <v>11848</v>
      </c>
      <c r="V602" s="335" t="s">
        <v>14020</v>
      </c>
      <c r="W602" s="339" t="s">
        <v>14021</v>
      </c>
      <c r="X602" s="330" t="s">
        <v>60</v>
      </c>
      <c r="Y602" s="335" t="s">
        <v>60</v>
      </c>
      <c r="Z602" s="333" t="s">
        <v>60</v>
      </c>
      <c r="AA602" s="330" t="s">
        <v>60</v>
      </c>
      <c r="AB602" s="341" t="s">
        <v>60</v>
      </c>
      <c r="AC602" s="332">
        <v>5.13</v>
      </c>
      <c r="AD602" s="332">
        <v>20.239999999999998</v>
      </c>
      <c r="AE602" s="332">
        <v>32.46</v>
      </c>
      <c r="AF602" s="332">
        <v>5.74</v>
      </c>
      <c r="AG602" s="332">
        <v>990.46</v>
      </c>
      <c r="AH602" s="332">
        <v>862.01</v>
      </c>
      <c r="AI602" s="341" t="s">
        <v>60</v>
      </c>
      <c r="AJ602" s="341" t="s">
        <v>60</v>
      </c>
      <c r="AK602" s="341" t="s">
        <v>60</v>
      </c>
      <c r="AL602" s="331" t="s">
        <v>8328</v>
      </c>
      <c r="AM602" s="331" t="s">
        <v>8329</v>
      </c>
      <c r="AN602" s="332">
        <v>36.380000000000003</v>
      </c>
      <c r="AO602" s="332">
        <v>38.49</v>
      </c>
      <c r="AP602" s="332">
        <v>38.36</v>
      </c>
    </row>
    <row r="603" spans="1:42" ht="409.5">
      <c r="A603" s="329">
        <v>44139</v>
      </c>
      <c r="B603" s="330" t="s">
        <v>4493</v>
      </c>
      <c r="C603" s="330" t="s">
        <v>60</v>
      </c>
      <c r="D603" s="331" t="s">
        <v>61</v>
      </c>
      <c r="E603" s="331" t="s">
        <v>67</v>
      </c>
      <c r="F603" s="332">
        <v>299.33999999999997</v>
      </c>
      <c r="G603" s="330" t="s">
        <v>4494</v>
      </c>
      <c r="H603" s="330" t="s">
        <v>4495</v>
      </c>
      <c r="I603" s="331" t="s">
        <v>4496</v>
      </c>
      <c r="J603" s="329">
        <v>44139</v>
      </c>
      <c r="K603" s="333" t="s">
        <v>491</v>
      </c>
      <c r="L603" s="329">
        <v>44217</v>
      </c>
      <c r="M603" s="335" t="s">
        <v>14022</v>
      </c>
      <c r="N603" s="335" t="s">
        <v>60</v>
      </c>
      <c r="O603" s="335" t="s">
        <v>60</v>
      </c>
      <c r="P603" s="341" t="s">
        <v>60</v>
      </c>
      <c r="Q603" s="331" t="s">
        <v>10123</v>
      </c>
      <c r="R603" s="339" t="s">
        <v>14023</v>
      </c>
      <c r="S603" s="333" t="s">
        <v>13285</v>
      </c>
      <c r="T603" s="331" t="s">
        <v>6915</v>
      </c>
      <c r="U603" s="331" t="s">
        <v>11848</v>
      </c>
      <c r="V603" s="335" t="s">
        <v>14024</v>
      </c>
      <c r="W603" s="333" t="s">
        <v>14025</v>
      </c>
      <c r="X603" s="340">
        <v>938.5</v>
      </c>
      <c r="Y603" s="335" t="s">
        <v>14026</v>
      </c>
      <c r="Z603" s="339" t="s">
        <v>14027</v>
      </c>
      <c r="AA603" s="330" t="s">
        <v>60</v>
      </c>
      <c r="AB603" s="332">
        <v>14.9</v>
      </c>
      <c r="AC603" s="332">
        <v>2.48</v>
      </c>
      <c r="AD603" s="332">
        <v>8.5500000000000007</v>
      </c>
      <c r="AE603" s="332">
        <v>9.3000000000000007</v>
      </c>
      <c r="AF603" s="338">
        <v>0.44900000000000001</v>
      </c>
      <c r="AG603" s="332">
        <v>299.33999999999997</v>
      </c>
      <c r="AH603" s="332">
        <v>365.51</v>
      </c>
      <c r="AI603" s="341" t="s">
        <v>60</v>
      </c>
      <c r="AJ603" s="341" t="s">
        <v>60</v>
      </c>
      <c r="AK603" s="341" t="s">
        <v>60</v>
      </c>
      <c r="AL603" s="331" t="s">
        <v>8328</v>
      </c>
      <c r="AM603" s="331" t="s">
        <v>8329</v>
      </c>
      <c r="AN603" s="332">
        <v>36.36</v>
      </c>
      <c r="AO603" s="332">
        <v>46.1</v>
      </c>
      <c r="AP603" s="332">
        <v>51.01</v>
      </c>
    </row>
    <row r="604" spans="1:42" ht="409.5">
      <c r="A604" s="329">
        <v>44698</v>
      </c>
      <c r="B604" s="330" t="s">
        <v>9550</v>
      </c>
      <c r="C604" s="330" t="s">
        <v>9551</v>
      </c>
      <c r="D604" s="331" t="s">
        <v>61</v>
      </c>
      <c r="E604" s="331" t="s">
        <v>77</v>
      </c>
      <c r="F604" s="332">
        <v>6273.85</v>
      </c>
      <c r="G604" s="330" t="s">
        <v>1865</v>
      </c>
      <c r="H604" s="330" t="s">
        <v>4498</v>
      </c>
      <c r="I604" s="331" t="s">
        <v>4499</v>
      </c>
      <c r="J604" s="329">
        <v>44698</v>
      </c>
      <c r="K604" s="333" t="s">
        <v>491</v>
      </c>
      <c r="L604" s="334" t="s">
        <v>60</v>
      </c>
      <c r="M604" s="335" t="s">
        <v>9552</v>
      </c>
      <c r="N604" s="335" t="s">
        <v>9553</v>
      </c>
      <c r="O604" s="335" t="s">
        <v>9554</v>
      </c>
      <c r="P604" s="336">
        <v>1975.3</v>
      </c>
      <c r="Q604" s="331" t="s">
        <v>9555</v>
      </c>
      <c r="R604" s="339" t="s">
        <v>9556</v>
      </c>
      <c r="S604" s="333" t="s">
        <v>9557</v>
      </c>
      <c r="T604" s="331" t="s">
        <v>6915</v>
      </c>
      <c r="U604" s="331" t="s">
        <v>492</v>
      </c>
      <c r="V604" s="335" t="s">
        <v>9558</v>
      </c>
      <c r="W604" s="345" t="s">
        <v>9559</v>
      </c>
      <c r="X604" s="340">
        <v>43529.2</v>
      </c>
      <c r="Y604" s="335" t="s">
        <v>9560</v>
      </c>
      <c r="Z604" s="339" t="s">
        <v>9561</v>
      </c>
      <c r="AA604" s="330" t="s">
        <v>60</v>
      </c>
      <c r="AB604" s="332">
        <v>16.72</v>
      </c>
      <c r="AC604" s="332">
        <v>4.78</v>
      </c>
      <c r="AD604" s="332">
        <v>7.05</v>
      </c>
      <c r="AE604" s="332">
        <v>13.65</v>
      </c>
      <c r="AF604" s="332">
        <v>2.42</v>
      </c>
      <c r="AG604" s="332">
        <v>5712.65</v>
      </c>
      <c r="AH604" s="332">
        <v>2180.0500000000002</v>
      </c>
      <c r="AI604" s="336">
        <v>2567.5</v>
      </c>
      <c r="AJ604" s="336">
        <v>182.4</v>
      </c>
      <c r="AK604" s="336">
        <v>6192.4</v>
      </c>
      <c r="AL604" s="331" t="s">
        <v>8328</v>
      </c>
      <c r="AM604" s="331" t="s">
        <v>8329</v>
      </c>
      <c r="AN604" s="332">
        <v>36.299999999999997</v>
      </c>
      <c r="AO604" s="332">
        <v>39.47</v>
      </c>
      <c r="AP604" s="332">
        <v>37.72</v>
      </c>
    </row>
    <row r="605" spans="1:42" ht="281.25">
      <c r="A605" s="329">
        <v>44021</v>
      </c>
      <c r="B605" s="330" t="s">
        <v>1214</v>
      </c>
      <c r="C605" s="330" t="s">
        <v>1215</v>
      </c>
      <c r="D605" s="331" t="s">
        <v>61</v>
      </c>
      <c r="E605" s="331" t="s">
        <v>67</v>
      </c>
      <c r="F605" s="332">
        <v>7.43</v>
      </c>
      <c r="G605" s="330" t="s">
        <v>1216</v>
      </c>
      <c r="H605" s="330" t="s">
        <v>60</v>
      </c>
      <c r="I605" s="331" t="s">
        <v>1217</v>
      </c>
      <c r="J605" s="329">
        <v>44021</v>
      </c>
      <c r="K605" s="333" t="s">
        <v>491</v>
      </c>
      <c r="L605" s="329">
        <v>44147</v>
      </c>
      <c r="M605" s="335" t="s">
        <v>9494</v>
      </c>
      <c r="N605" s="335" t="s">
        <v>60</v>
      </c>
      <c r="O605" s="335" t="s">
        <v>60</v>
      </c>
      <c r="P605" s="332">
        <v>8.02</v>
      </c>
      <c r="Q605" s="331" t="s">
        <v>8547</v>
      </c>
      <c r="R605" s="339" t="s">
        <v>9495</v>
      </c>
      <c r="S605" s="333" t="s">
        <v>9049</v>
      </c>
      <c r="T605" s="331" t="s">
        <v>6915</v>
      </c>
      <c r="U605" s="331" t="s">
        <v>492</v>
      </c>
      <c r="V605" s="335" t="s">
        <v>9496</v>
      </c>
      <c r="W605" s="333" t="s">
        <v>9497</v>
      </c>
      <c r="X605" s="330" t="s">
        <v>60</v>
      </c>
      <c r="Y605" s="335" t="s">
        <v>60</v>
      </c>
      <c r="Z605" s="333" t="s">
        <v>60</v>
      </c>
      <c r="AA605" s="330" t="s">
        <v>60</v>
      </c>
      <c r="AB605" s="341" t="s">
        <v>60</v>
      </c>
      <c r="AC605" s="332">
        <v>6.68</v>
      </c>
      <c r="AD605" s="332">
        <v>48.91</v>
      </c>
      <c r="AE605" s="341" t="s">
        <v>60</v>
      </c>
      <c r="AF605" s="332">
        <v>1.28</v>
      </c>
      <c r="AG605" s="332">
        <v>13.47</v>
      </c>
      <c r="AH605" s="332">
        <v>17.14</v>
      </c>
      <c r="AI605" s="336">
        <v>13.7</v>
      </c>
      <c r="AJ605" s="338">
        <v>0.29799999999999999</v>
      </c>
      <c r="AK605" s="336">
        <v>10.9</v>
      </c>
      <c r="AL605" s="331" t="s">
        <v>8328</v>
      </c>
      <c r="AM605" s="331" t="s">
        <v>8329</v>
      </c>
      <c r="AN605" s="332">
        <v>36.22</v>
      </c>
      <c r="AO605" s="332">
        <v>40.58</v>
      </c>
      <c r="AP605" s="332">
        <v>42.39</v>
      </c>
    </row>
    <row r="606" spans="1:42" ht="180">
      <c r="A606" s="329">
        <v>44158</v>
      </c>
      <c r="B606" s="330" t="s">
        <v>1210</v>
      </c>
      <c r="C606" s="330" t="s">
        <v>1211</v>
      </c>
      <c r="D606" s="331" t="s">
        <v>61</v>
      </c>
      <c r="E606" s="331" t="s">
        <v>67</v>
      </c>
      <c r="F606" s="332">
        <v>295.82</v>
      </c>
      <c r="G606" s="330" t="s">
        <v>60</v>
      </c>
      <c r="H606" s="330" t="s">
        <v>1212</v>
      </c>
      <c r="I606" s="331" t="s">
        <v>1213</v>
      </c>
      <c r="J606" s="329">
        <v>44158</v>
      </c>
      <c r="K606" s="333" t="s">
        <v>491</v>
      </c>
      <c r="L606" s="329">
        <v>44202</v>
      </c>
      <c r="M606" s="335" t="s">
        <v>8666</v>
      </c>
      <c r="N606" s="335" t="s">
        <v>8667</v>
      </c>
      <c r="O606" s="335" t="s">
        <v>8668</v>
      </c>
      <c r="P606" s="336">
        <v>86.9</v>
      </c>
      <c r="Q606" s="331" t="s">
        <v>8669</v>
      </c>
      <c r="R606" s="339" t="s">
        <v>8670</v>
      </c>
      <c r="S606" s="333" t="s">
        <v>8671</v>
      </c>
      <c r="T606" s="331" t="s">
        <v>6917</v>
      </c>
      <c r="U606" s="331" t="s">
        <v>492</v>
      </c>
      <c r="V606" s="335" t="s">
        <v>60</v>
      </c>
      <c r="W606" s="333" t="s">
        <v>60</v>
      </c>
      <c r="X606" s="330" t="s">
        <v>60</v>
      </c>
      <c r="Y606" s="335" t="s">
        <v>8672</v>
      </c>
      <c r="Z606" s="333" t="s">
        <v>8463</v>
      </c>
      <c r="AA606" s="340">
        <v>356.4</v>
      </c>
      <c r="AB606" s="341" t="s">
        <v>60</v>
      </c>
      <c r="AC606" s="338">
        <v>0.76700000000000002</v>
      </c>
      <c r="AD606" s="332">
        <v>61.6</v>
      </c>
      <c r="AE606" s="332">
        <v>115.23</v>
      </c>
      <c r="AF606" s="332">
        <v>4.37</v>
      </c>
      <c r="AG606" s="332">
        <v>351.33</v>
      </c>
      <c r="AH606" s="332">
        <v>114.58</v>
      </c>
      <c r="AI606" s="336">
        <v>82.3</v>
      </c>
      <c r="AJ606" s="336">
        <v>18.2</v>
      </c>
      <c r="AK606" s="336">
        <v>379.1</v>
      </c>
      <c r="AL606" s="331" t="s">
        <v>8328</v>
      </c>
      <c r="AM606" s="331" t="s">
        <v>8329</v>
      </c>
      <c r="AN606" s="332">
        <v>36.22</v>
      </c>
      <c r="AO606" s="332">
        <v>101.6</v>
      </c>
      <c r="AP606" s="332">
        <v>149.51</v>
      </c>
    </row>
    <row r="607" spans="1:42" ht="348.75">
      <c r="A607" s="329">
        <v>44263</v>
      </c>
      <c r="B607" s="330" t="s">
        <v>3096</v>
      </c>
      <c r="C607" s="330" t="s">
        <v>60</v>
      </c>
      <c r="D607" s="331" t="s">
        <v>61</v>
      </c>
      <c r="E607" s="331" t="s">
        <v>67</v>
      </c>
      <c r="F607" s="332">
        <v>2058.7399999999998</v>
      </c>
      <c r="G607" s="330" t="s">
        <v>4500</v>
      </c>
      <c r="H607" s="330" t="s">
        <v>60</v>
      </c>
      <c r="I607" s="331" t="s">
        <v>4501</v>
      </c>
      <c r="J607" s="329">
        <v>44263</v>
      </c>
      <c r="K607" s="333" t="s">
        <v>491</v>
      </c>
      <c r="L607" s="329">
        <v>44320</v>
      </c>
      <c r="M607" s="335" t="s">
        <v>12064</v>
      </c>
      <c r="N607" s="335" t="s">
        <v>60</v>
      </c>
      <c r="O607" s="335" t="s">
        <v>60</v>
      </c>
      <c r="P607" s="341" t="s">
        <v>60</v>
      </c>
      <c r="Q607" s="331" t="s">
        <v>9874</v>
      </c>
      <c r="R607" s="339" t="s">
        <v>14028</v>
      </c>
      <c r="S607" s="333" t="s">
        <v>9694</v>
      </c>
      <c r="T607" s="331" t="s">
        <v>6915</v>
      </c>
      <c r="U607" s="331" t="s">
        <v>11848</v>
      </c>
      <c r="V607" s="335" t="s">
        <v>14029</v>
      </c>
      <c r="W607" s="339" t="s">
        <v>14030</v>
      </c>
      <c r="X607" s="330" t="s">
        <v>60</v>
      </c>
      <c r="Y607" s="335" t="s">
        <v>60</v>
      </c>
      <c r="Z607" s="333" t="s">
        <v>60</v>
      </c>
      <c r="AA607" s="330" t="s">
        <v>60</v>
      </c>
      <c r="AB607" s="341" t="s">
        <v>60</v>
      </c>
      <c r="AC607" s="338">
        <v>0.71199999999999997</v>
      </c>
      <c r="AD607" s="332">
        <v>9.82</v>
      </c>
      <c r="AE607" s="332">
        <v>19.13</v>
      </c>
      <c r="AF607" s="332">
        <v>6.45</v>
      </c>
      <c r="AG607" s="332">
        <v>2163.14</v>
      </c>
      <c r="AH607" s="332">
        <v>210.49</v>
      </c>
      <c r="AI607" s="336">
        <v>369.4</v>
      </c>
      <c r="AJ607" s="336">
        <v>-87.3</v>
      </c>
      <c r="AK607" s="336">
        <v>2429.1999999999998</v>
      </c>
      <c r="AL607" s="331" t="s">
        <v>8328</v>
      </c>
      <c r="AM607" s="331" t="s">
        <v>8329</v>
      </c>
      <c r="AN607" s="332">
        <v>36.15</v>
      </c>
      <c r="AO607" s="332">
        <v>34.29</v>
      </c>
      <c r="AP607" s="332">
        <v>38.24</v>
      </c>
    </row>
    <row r="608" spans="1:42" ht="409.5">
      <c r="A608" s="329">
        <v>44301</v>
      </c>
      <c r="B608" s="330" t="s">
        <v>4502</v>
      </c>
      <c r="C608" s="330" t="s">
        <v>60</v>
      </c>
      <c r="D608" s="331" t="s">
        <v>61</v>
      </c>
      <c r="E608" s="331" t="s">
        <v>67</v>
      </c>
      <c r="F608" s="332">
        <v>1393.28</v>
      </c>
      <c r="G608" s="330" t="s">
        <v>4503</v>
      </c>
      <c r="H608" s="330" t="s">
        <v>4504</v>
      </c>
      <c r="I608" s="331" t="s">
        <v>4505</v>
      </c>
      <c r="J608" s="329">
        <v>44301</v>
      </c>
      <c r="K608" s="333" t="s">
        <v>491</v>
      </c>
      <c r="L608" s="329">
        <v>44361</v>
      </c>
      <c r="M608" s="335" t="s">
        <v>14031</v>
      </c>
      <c r="N608" s="335" t="s">
        <v>14032</v>
      </c>
      <c r="O608" s="335" t="s">
        <v>14033</v>
      </c>
      <c r="P608" s="341" t="s">
        <v>60</v>
      </c>
      <c r="Q608" s="331" t="s">
        <v>10160</v>
      </c>
      <c r="R608" s="339" t="s">
        <v>14034</v>
      </c>
      <c r="S608" s="333" t="s">
        <v>12430</v>
      </c>
      <c r="T608" s="331" t="s">
        <v>6915</v>
      </c>
      <c r="U608" s="331" t="s">
        <v>11848</v>
      </c>
      <c r="V608" s="335" t="s">
        <v>14035</v>
      </c>
      <c r="W608" s="339" t="s">
        <v>14036</v>
      </c>
      <c r="X608" s="330" t="s">
        <v>60</v>
      </c>
      <c r="Y608" s="335" t="s">
        <v>60</v>
      </c>
      <c r="Z608" s="333" t="s">
        <v>14037</v>
      </c>
      <c r="AA608" s="330" t="s">
        <v>60</v>
      </c>
      <c r="AB608" s="332">
        <v>15.42</v>
      </c>
      <c r="AC608" s="332">
        <v>1.56</v>
      </c>
      <c r="AD608" s="341" t="s">
        <v>60</v>
      </c>
      <c r="AE608" s="341" t="s">
        <v>60</v>
      </c>
      <c r="AF608" s="341" t="s">
        <v>60</v>
      </c>
      <c r="AG608" s="341" t="s">
        <v>60</v>
      </c>
      <c r="AH608" s="332">
        <v>1407.35</v>
      </c>
      <c r="AI608" s="336">
        <v>168.2</v>
      </c>
      <c r="AJ608" s="336">
        <v>69.2</v>
      </c>
      <c r="AK608" s="336">
        <v>11608.8</v>
      </c>
      <c r="AL608" s="331" t="s">
        <v>8328</v>
      </c>
      <c r="AM608" s="331" t="s">
        <v>8329</v>
      </c>
      <c r="AN608" s="332">
        <v>36.06</v>
      </c>
      <c r="AO608" s="332">
        <v>35.72</v>
      </c>
      <c r="AP608" s="332">
        <v>30.2</v>
      </c>
    </row>
    <row r="609" spans="1:42" ht="191.25">
      <c r="A609" s="329">
        <v>44434</v>
      </c>
      <c r="B609" s="330" t="s">
        <v>1218</v>
      </c>
      <c r="C609" s="330" t="s">
        <v>1219</v>
      </c>
      <c r="D609" s="331" t="s">
        <v>61</v>
      </c>
      <c r="E609" s="331" t="s">
        <v>67</v>
      </c>
      <c r="F609" s="332">
        <v>9.52</v>
      </c>
      <c r="G609" s="330" t="s">
        <v>1220</v>
      </c>
      <c r="H609" s="330" t="s">
        <v>1221</v>
      </c>
      <c r="I609" s="331" t="s">
        <v>1222</v>
      </c>
      <c r="J609" s="329">
        <v>44434</v>
      </c>
      <c r="K609" s="333" t="s">
        <v>491</v>
      </c>
      <c r="L609" s="329">
        <v>44516</v>
      </c>
      <c r="M609" s="335" t="s">
        <v>9498</v>
      </c>
      <c r="N609" s="335" t="s">
        <v>9499</v>
      </c>
      <c r="O609" s="335" t="s">
        <v>9500</v>
      </c>
      <c r="P609" s="336">
        <v>20.9</v>
      </c>
      <c r="Q609" s="331" t="s">
        <v>8850</v>
      </c>
      <c r="R609" s="333" t="s">
        <v>9501</v>
      </c>
      <c r="S609" s="333" t="s">
        <v>8499</v>
      </c>
      <c r="T609" s="331" t="s">
        <v>6917</v>
      </c>
      <c r="U609" s="331" t="s">
        <v>492</v>
      </c>
      <c r="V609" s="335" t="s">
        <v>9502</v>
      </c>
      <c r="W609" s="333" t="s">
        <v>9503</v>
      </c>
      <c r="X609" s="330" t="s">
        <v>60</v>
      </c>
      <c r="Y609" s="335" t="s">
        <v>9504</v>
      </c>
      <c r="Z609" s="333" t="s">
        <v>8828</v>
      </c>
      <c r="AA609" s="330" t="s">
        <v>60</v>
      </c>
      <c r="AB609" s="341" t="s">
        <v>60</v>
      </c>
      <c r="AC609" s="338">
        <v>0.30199999999999999</v>
      </c>
      <c r="AD609" s="332">
        <v>3.32</v>
      </c>
      <c r="AE609" s="341" t="s">
        <v>60</v>
      </c>
      <c r="AF609" s="338">
        <v>0.54700000000000004</v>
      </c>
      <c r="AG609" s="332">
        <v>9.18</v>
      </c>
      <c r="AH609" s="332">
        <v>11.82</v>
      </c>
      <c r="AI609" s="336">
        <v>20.9</v>
      </c>
      <c r="AJ609" s="332">
        <v>2.41</v>
      </c>
      <c r="AK609" s="336">
        <v>43.7</v>
      </c>
      <c r="AL609" s="331" t="s">
        <v>8328</v>
      </c>
      <c r="AM609" s="331" t="s">
        <v>8329</v>
      </c>
      <c r="AN609" s="332">
        <v>36.04</v>
      </c>
      <c r="AO609" s="332">
        <v>40.11</v>
      </c>
      <c r="AP609" s="332">
        <v>36.04</v>
      </c>
    </row>
    <row r="610" spans="1:42" ht="409.5">
      <c r="A610" s="329">
        <v>44235</v>
      </c>
      <c r="B610" s="330" t="s">
        <v>4506</v>
      </c>
      <c r="C610" s="330" t="s">
        <v>60</v>
      </c>
      <c r="D610" s="331" t="s">
        <v>61</v>
      </c>
      <c r="E610" s="331" t="s">
        <v>67</v>
      </c>
      <c r="F610" s="332">
        <v>1983.02</v>
      </c>
      <c r="G610" s="330" t="s">
        <v>4507</v>
      </c>
      <c r="H610" s="330" t="s">
        <v>4508</v>
      </c>
      <c r="I610" s="331" t="s">
        <v>4509</v>
      </c>
      <c r="J610" s="329">
        <v>44235</v>
      </c>
      <c r="K610" s="333" t="s">
        <v>491</v>
      </c>
      <c r="L610" s="329">
        <v>44315</v>
      </c>
      <c r="M610" s="335" t="s">
        <v>14038</v>
      </c>
      <c r="N610" s="335" t="s">
        <v>60</v>
      </c>
      <c r="O610" s="335" t="s">
        <v>60</v>
      </c>
      <c r="P610" s="341" t="s">
        <v>60</v>
      </c>
      <c r="Q610" s="331" t="s">
        <v>9297</v>
      </c>
      <c r="R610" s="333" t="s">
        <v>14039</v>
      </c>
      <c r="S610" s="333" t="s">
        <v>8602</v>
      </c>
      <c r="T610" s="331" t="s">
        <v>6921</v>
      </c>
      <c r="U610" s="331" t="s">
        <v>11848</v>
      </c>
      <c r="V610" s="335" t="s">
        <v>14040</v>
      </c>
      <c r="W610" s="333" t="s">
        <v>8473</v>
      </c>
      <c r="X610" s="340">
        <v>35434.9</v>
      </c>
      <c r="Y610" s="335" t="s">
        <v>14041</v>
      </c>
      <c r="Z610" s="339" t="s">
        <v>14042</v>
      </c>
      <c r="AA610" s="330" t="s">
        <v>60</v>
      </c>
      <c r="AB610" s="332">
        <v>107.78</v>
      </c>
      <c r="AC610" s="332">
        <v>5.28</v>
      </c>
      <c r="AD610" s="332">
        <v>56.97</v>
      </c>
      <c r="AE610" s="332">
        <v>96.66</v>
      </c>
      <c r="AF610" s="332">
        <v>3.67</v>
      </c>
      <c r="AG610" s="332">
        <v>1983.02</v>
      </c>
      <c r="AH610" s="332">
        <v>2203.75</v>
      </c>
      <c r="AI610" s="341" t="s">
        <v>60</v>
      </c>
      <c r="AJ610" s="341" t="s">
        <v>60</v>
      </c>
      <c r="AK610" s="341" t="s">
        <v>60</v>
      </c>
      <c r="AL610" s="331" t="s">
        <v>8328</v>
      </c>
      <c r="AM610" s="331" t="s">
        <v>8329</v>
      </c>
      <c r="AN610" s="332">
        <v>36.020000000000003</v>
      </c>
      <c r="AO610" s="332">
        <v>40.130000000000003</v>
      </c>
      <c r="AP610" s="332">
        <v>39.04</v>
      </c>
    </row>
    <row r="611" spans="1:42" ht="78.75">
      <c r="A611" s="329">
        <v>44747</v>
      </c>
      <c r="B611" s="330" t="s">
        <v>1223</v>
      </c>
      <c r="C611" s="330" t="s">
        <v>1224</v>
      </c>
      <c r="D611" s="331" t="s">
        <v>61</v>
      </c>
      <c r="E611" s="331" t="s">
        <v>77</v>
      </c>
      <c r="F611" s="332">
        <v>458.18</v>
      </c>
      <c r="G611" s="330" t="s">
        <v>1225</v>
      </c>
      <c r="H611" s="330" t="s">
        <v>60</v>
      </c>
      <c r="I611" s="331" t="s">
        <v>1226</v>
      </c>
      <c r="J611" s="329">
        <v>44747</v>
      </c>
      <c r="K611" s="333" t="s">
        <v>491</v>
      </c>
      <c r="L611" s="334" t="s">
        <v>60</v>
      </c>
      <c r="M611" s="335" t="s">
        <v>9581</v>
      </c>
      <c r="N611" s="335" t="s">
        <v>9582</v>
      </c>
      <c r="O611" s="335" t="s">
        <v>9583</v>
      </c>
      <c r="P611" s="336">
        <v>254.7</v>
      </c>
      <c r="Q611" s="331" t="s">
        <v>9584</v>
      </c>
      <c r="R611" s="333" t="s">
        <v>9585</v>
      </c>
      <c r="S611" s="333" t="s">
        <v>9468</v>
      </c>
      <c r="T611" s="331" t="s">
        <v>6923</v>
      </c>
      <c r="U611" s="331" t="s">
        <v>492</v>
      </c>
      <c r="V611" s="335" t="s">
        <v>9586</v>
      </c>
      <c r="W611" s="333" t="s">
        <v>9587</v>
      </c>
      <c r="X611" s="340">
        <v>184</v>
      </c>
      <c r="Y611" s="335" t="s">
        <v>60</v>
      </c>
      <c r="Z611" s="333" t="s">
        <v>60</v>
      </c>
      <c r="AA611" s="330" t="s">
        <v>60</v>
      </c>
      <c r="AB611" s="332">
        <v>26.29</v>
      </c>
      <c r="AC611" s="332">
        <v>1.47</v>
      </c>
      <c r="AD611" s="332">
        <v>15.14</v>
      </c>
      <c r="AE611" s="332">
        <v>16.829999999999998</v>
      </c>
      <c r="AF611" s="332">
        <v>3.36</v>
      </c>
      <c r="AG611" s="332">
        <v>458.18</v>
      </c>
      <c r="AH611" s="332">
        <v>336.57</v>
      </c>
      <c r="AI611" s="336">
        <v>141.30000000000001</v>
      </c>
      <c r="AJ611" s="336">
        <v>15.8</v>
      </c>
      <c r="AK611" s="336">
        <v>800.6</v>
      </c>
      <c r="AL611" s="331" t="s">
        <v>8328</v>
      </c>
      <c r="AM611" s="331" t="s">
        <v>8329</v>
      </c>
      <c r="AN611" s="332">
        <v>36</v>
      </c>
      <c r="AO611" s="332">
        <v>38.21</v>
      </c>
      <c r="AP611" s="332">
        <v>58.14</v>
      </c>
    </row>
    <row r="612" spans="1:42" ht="90">
      <c r="A612" s="329">
        <v>44284</v>
      </c>
      <c r="B612" s="330" t="s">
        <v>4510</v>
      </c>
      <c r="C612" s="330" t="s">
        <v>60</v>
      </c>
      <c r="D612" s="331" t="s">
        <v>61</v>
      </c>
      <c r="E612" s="331" t="s">
        <v>67</v>
      </c>
      <c r="F612" s="332">
        <v>6436.04</v>
      </c>
      <c r="G612" s="330" t="s">
        <v>4511</v>
      </c>
      <c r="H612" s="330" t="s">
        <v>60</v>
      </c>
      <c r="I612" s="331" t="s">
        <v>4512</v>
      </c>
      <c r="J612" s="329">
        <v>44284</v>
      </c>
      <c r="K612" s="333" t="s">
        <v>491</v>
      </c>
      <c r="L612" s="329">
        <v>44370</v>
      </c>
      <c r="M612" s="335" t="s">
        <v>14043</v>
      </c>
      <c r="N612" s="335" t="s">
        <v>60</v>
      </c>
      <c r="O612" s="335" t="s">
        <v>60</v>
      </c>
      <c r="P612" s="341" t="s">
        <v>60</v>
      </c>
      <c r="Q612" s="331" t="s">
        <v>8417</v>
      </c>
      <c r="R612" s="333" t="s">
        <v>14044</v>
      </c>
      <c r="S612" s="333" t="s">
        <v>9222</v>
      </c>
      <c r="T612" s="331" t="s">
        <v>6915</v>
      </c>
      <c r="U612" s="331" t="s">
        <v>14045</v>
      </c>
      <c r="V612" s="335" t="s">
        <v>14046</v>
      </c>
      <c r="W612" s="333" t="s">
        <v>10904</v>
      </c>
      <c r="X612" s="340">
        <v>1038.0999999999999</v>
      </c>
      <c r="Y612" s="335" t="s">
        <v>60</v>
      </c>
      <c r="Z612" s="333" t="s">
        <v>60</v>
      </c>
      <c r="AA612" s="330" t="s">
        <v>60</v>
      </c>
      <c r="AB612" s="332">
        <v>9.7100000000000009</v>
      </c>
      <c r="AC612" s="338">
        <v>0.84</v>
      </c>
      <c r="AD612" s="332">
        <v>29.56</v>
      </c>
      <c r="AE612" s="332">
        <v>30.12</v>
      </c>
      <c r="AF612" s="332">
        <v>17.559999999999999</v>
      </c>
      <c r="AG612" s="332">
        <v>6994.16</v>
      </c>
      <c r="AH612" s="332">
        <v>2367.33</v>
      </c>
      <c r="AI612" s="336">
        <v>297.10000000000002</v>
      </c>
      <c r="AJ612" s="336">
        <v>369.5</v>
      </c>
      <c r="AK612" s="336">
        <v>7836.1</v>
      </c>
      <c r="AL612" s="331" t="s">
        <v>8328</v>
      </c>
      <c r="AM612" s="331" t="s">
        <v>8329</v>
      </c>
      <c r="AN612" s="332">
        <v>35.909999999999997</v>
      </c>
      <c r="AO612" s="332">
        <v>36.43</v>
      </c>
      <c r="AP612" s="332">
        <v>36.97</v>
      </c>
    </row>
    <row r="613" spans="1:42" ht="146.25">
      <c r="A613" s="329">
        <v>44532</v>
      </c>
      <c r="B613" s="330" t="s">
        <v>4513</v>
      </c>
      <c r="C613" s="330" t="s">
        <v>60</v>
      </c>
      <c r="D613" s="331" t="s">
        <v>61</v>
      </c>
      <c r="E613" s="331" t="s">
        <v>67</v>
      </c>
      <c r="F613" s="332">
        <v>21.17</v>
      </c>
      <c r="G613" s="330" t="s">
        <v>4514</v>
      </c>
      <c r="H613" s="330" t="s">
        <v>4515</v>
      </c>
      <c r="I613" s="331" t="s">
        <v>4516</v>
      </c>
      <c r="J613" s="329">
        <v>44532</v>
      </c>
      <c r="K613" s="333" t="s">
        <v>491</v>
      </c>
      <c r="L613" s="329">
        <v>44665</v>
      </c>
      <c r="M613" s="335" t="s">
        <v>14047</v>
      </c>
      <c r="N613" s="335" t="s">
        <v>60</v>
      </c>
      <c r="O613" s="335" t="s">
        <v>60</v>
      </c>
      <c r="P613" s="341" t="s">
        <v>60</v>
      </c>
      <c r="Q613" s="331" t="s">
        <v>10015</v>
      </c>
      <c r="R613" s="333" t="s">
        <v>10016</v>
      </c>
      <c r="S613" s="333" t="s">
        <v>8790</v>
      </c>
      <c r="T613" s="331" t="s">
        <v>6921</v>
      </c>
      <c r="U613" s="331" t="s">
        <v>11848</v>
      </c>
      <c r="V613" s="335" t="s">
        <v>14048</v>
      </c>
      <c r="W613" s="333" t="s">
        <v>13191</v>
      </c>
      <c r="X613" s="340">
        <v>2972.7</v>
      </c>
      <c r="Y613" s="335" t="s">
        <v>14049</v>
      </c>
      <c r="Z613" s="333" t="s">
        <v>10383</v>
      </c>
      <c r="AA613" s="340">
        <v>18.100000000000001</v>
      </c>
      <c r="AB613" s="332">
        <v>10.4</v>
      </c>
      <c r="AC613" s="332">
        <v>4.17</v>
      </c>
      <c r="AD613" s="341" t="s">
        <v>60</v>
      </c>
      <c r="AE613" s="341" t="s">
        <v>60</v>
      </c>
      <c r="AF613" s="341" t="s">
        <v>60</v>
      </c>
      <c r="AG613" s="332">
        <v>17.350000000000001</v>
      </c>
      <c r="AH613" s="332">
        <v>19.739999999999998</v>
      </c>
      <c r="AI613" s="338">
        <v>0.04</v>
      </c>
      <c r="AJ613" s="332">
        <v>1.92</v>
      </c>
      <c r="AK613" s="338">
        <v>0.98299999999999998</v>
      </c>
      <c r="AL613" s="331" t="s">
        <v>8328</v>
      </c>
      <c r="AM613" s="331" t="s">
        <v>8329</v>
      </c>
      <c r="AN613" s="332">
        <v>35.9</v>
      </c>
      <c r="AO613" s="332">
        <v>32.5</v>
      </c>
      <c r="AP613" s="332">
        <v>35.9</v>
      </c>
    </row>
    <row r="614" spans="1:42" ht="146.25">
      <c r="A614" s="329">
        <v>44739</v>
      </c>
      <c r="B614" s="330" t="s">
        <v>4517</v>
      </c>
      <c r="C614" s="330" t="s">
        <v>60</v>
      </c>
      <c r="D614" s="331" t="s">
        <v>61</v>
      </c>
      <c r="E614" s="331" t="s">
        <v>67</v>
      </c>
      <c r="F614" s="332">
        <v>1181.1400000000001</v>
      </c>
      <c r="G614" s="330" t="s">
        <v>14050</v>
      </c>
      <c r="H614" s="330" t="s">
        <v>60</v>
      </c>
      <c r="I614" s="331" t="s">
        <v>4519</v>
      </c>
      <c r="J614" s="329">
        <v>44739</v>
      </c>
      <c r="K614" s="333" t="s">
        <v>491</v>
      </c>
      <c r="L614" s="329">
        <v>44874</v>
      </c>
      <c r="M614" s="335" t="s">
        <v>14051</v>
      </c>
      <c r="N614" s="335" t="s">
        <v>14052</v>
      </c>
      <c r="O614" s="335" t="s">
        <v>14053</v>
      </c>
      <c r="P614" s="336">
        <v>752.9</v>
      </c>
      <c r="Q614" s="331" t="s">
        <v>8323</v>
      </c>
      <c r="R614" s="339" t="s">
        <v>14054</v>
      </c>
      <c r="S614" s="333" t="s">
        <v>13713</v>
      </c>
      <c r="T614" s="331" t="s">
        <v>6917</v>
      </c>
      <c r="U614" s="331" t="s">
        <v>11848</v>
      </c>
      <c r="V614" s="335" t="s">
        <v>14055</v>
      </c>
      <c r="W614" s="333" t="s">
        <v>14056</v>
      </c>
      <c r="X614" s="330" t="s">
        <v>60</v>
      </c>
      <c r="Y614" s="335" t="s">
        <v>60</v>
      </c>
      <c r="Z614" s="333" t="s">
        <v>60</v>
      </c>
      <c r="AA614" s="330" t="s">
        <v>60</v>
      </c>
      <c r="AB614" s="332">
        <v>20.190000000000001</v>
      </c>
      <c r="AC614" s="332">
        <v>1.33</v>
      </c>
      <c r="AD614" s="332">
        <v>7.81</v>
      </c>
      <c r="AE614" s="332">
        <v>13.44</v>
      </c>
      <c r="AF614" s="332">
        <v>2.13</v>
      </c>
      <c r="AG614" s="332">
        <v>1160.2</v>
      </c>
      <c r="AH614" s="332">
        <v>786.19</v>
      </c>
      <c r="AI614" s="336">
        <v>532.79999999999995</v>
      </c>
      <c r="AJ614" s="336">
        <v>38.1</v>
      </c>
      <c r="AK614" s="336">
        <v>1178.8</v>
      </c>
      <c r="AL614" s="331" t="s">
        <v>8328</v>
      </c>
      <c r="AM614" s="331" t="s">
        <v>8329</v>
      </c>
      <c r="AN614" s="332">
        <v>35.840000000000003</v>
      </c>
      <c r="AO614" s="332">
        <v>47.74</v>
      </c>
      <c r="AP614" s="332">
        <v>44.08</v>
      </c>
    </row>
    <row r="615" spans="1:42" ht="292.5">
      <c r="A615" s="329">
        <v>43990</v>
      </c>
      <c r="B615" s="330" t="s">
        <v>4520</v>
      </c>
      <c r="C615" s="330" t="s">
        <v>60</v>
      </c>
      <c r="D615" s="331" t="s">
        <v>61</v>
      </c>
      <c r="E615" s="331" t="s">
        <v>67</v>
      </c>
      <c r="F615" s="332">
        <v>302.58</v>
      </c>
      <c r="G615" s="330" t="s">
        <v>60</v>
      </c>
      <c r="H615" s="330" t="s">
        <v>60</v>
      </c>
      <c r="I615" s="331" t="s">
        <v>4521</v>
      </c>
      <c r="J615" s="329">
        <v>43990</v>
      </c>
      <c r="K615" s="333" t="s">
        <v>491</v>
      </c>
      <c r="L615" s="329">
        <v>44273</v>
      </c>
      <c r="M615" s="335" t="s">
        <v>14057</v>
      </c>
      <c r="N615" s="335" t="s">
        <v>60</v>
      </c>
      <c r="O615" s="335" t="s">
        <v>60</v>
      </c>
      <c r="P615" s="341" t="s">
        <v>60</v>
      </c>
      <c r="Q615" s="331" t="s">
        <v>10087</v>
      </c>
      <c r="R615" s="339" t="s">
        <v>14058</v>
      </c>
      <c r="S615" s="333" t="s">
        <v>8568</v>
      </c>
      <c r="T615" s="331" t="s">
        <v>6917</v>
      </c>
      <c r="U615" s="331" t="s">
        <v>11848</v>
      </c>
      <c r="V615" s="335" t="s">
        <v>60</v>
      </c>
      <c r="W615" s="333" t="s">
        <v>60</v>
      </c>
      <c r="X615" s="330" t="s">
        <v>60</v>
      </c>
      <c r="Y615" s="335" t="s">
        <v>60</v>
      </c>
      <c r="Z615" s="333" t="s">
        <v>60</v>
      </c>
      <c r="AA615" s="330" t="s">
        <v>60</v>
      </c>
      <c r="AB615" s="332">
        <v>32.590000000000003</v>
      </c>
      <c r="AC615" s="332">
        <v>4.33</v>
      </c>
      <c r="AD615" s="332">
        <v>8.27</v>
      </c>
      <c r="AE615" s="332">
        <v>17.600000000000001</v>
      </c>
      <c r="AF615" s="332">
        <v>1.53</v>
      </c>
      <c r="AG615" s="332">
        <v>320.89</v>
      </c>
      <c r="AH615" s="332">
        <v>337.38</v>
      </c>
      <c r="AI615" s="341" t="s">
        <v>60</v>
      </c>
      <c r="AJ615" s="341" t="s">
        <v>60</v>
      </c>
      <c r="AK615" s="336">
        <v>398.1</v>
      </c>
      <c r="AL615" s="331" t="s">
        <v>8328</v>
      </c>
      <c r="AM615" s="331" t="s">
        <v>8329</v>
      </c>
      <c r="AN615" s="332">
        <v>35.729999999999997</v>
      </c>
      <c r="AO615" s="332">
        <v>43.07</v>
      </c>
      <c r="AP615" s="332">
        <v>37.64</v>
      </c>
    </row>
    <row r="616" spans="1:42" ht="409.5">
      <c r="A616" s="329">
        <v>44207</v>
      </c>
      <c r="B616" s="330" t="s">
        <v>1227</v>
      </c>
      <c r="C616" s="330" t="s">
        <v>1228</v>
      </c>
      <c r="D616" s="331" t="s">
        <v>61</v>
      </c>
      <c r="E616" s="331" t="s">
        <v>77</v>
      </c>
      <c r="F616" s="332">
        <v>307.11</v>
      </c>
      <c r="G616" s="330" t="s">
        <v>60</v>
      </c>
      <c r="H616" s="330" t="s">
        <v>1229</v>
      </c>
      <c r="I616" s="331" t="s">
        <v>1230</v>
      </c>
      <c r="J616" s="329">
        <v>44207</v>
      </c>
      <c r="K616" s="333" t="s">
        <v>491</v>
      </c>
      <c r="L616" s="334" t="s">
        <v>60</v>
      </c>
      <c r="M616" s="335" t="s">
        <v>9421</v>
      </c>
      <c r="N616" s="335" t="s">
        <v>9422</v>
      </c>
      <c r="O616" s="335" t="s">
        <v>9423</v>
      </c>
      <c r="P616" s="336">
        <v>167.4</v>
      </c>
      <c r="Q616" s="331" t="s">
        <v>8443</v>
      </c>
      <c r="R616" s="337" t="s">
        <v>9424</v>
      </c>
      <c r="S616" s="333" t="s">
        <v>8568</v>
      </c>
      <c r="T616" s="331" t="s">
        <v>6917</v>
      </c>
      <c r="U616" s="331" t="s">
        <v>492</v>
      </c>
      <c r="V616" s="335" t="s">
        <v>60</v>
      </c>
      <c r="W616" s="333" t="s">
        <v>60</v>
      </c>
      <c r="X616" s="330" t="s">
        <v>60</v>
      </c>
      <c r="Y616" s="335" t="s">
        <v>9425</v>
      </c>
      <c r="Z616" s="339" t="s">
        <v>9426</v>
      </c>
      <c r="AA616" s="330" t="s">
        <v>9427</v>
      </c>
      <c r="AB616" s="341" t="s">
        <v>60</v>
      </c>
      <c r="AC616" s="338">
        <v>0.64600000000000002</v>
      </c>
      <c r="AD616" s="332">
        <v>18.329999999999998</v>
      </c>
      <c r="AE616" s="332">
        <v>64.42</v>
      </c>
      <c r="AF616" s="338">
        <v>0.377</v>
      </c>
      <c r="AG616" s="332">
        <v>350.1</v>
      </c>
      <c r="AH616" s="332">
        <v>231.03</v>
      </c>
      <c r="AI616" s="336">
        <v>493</v>
      </c>
      <c r="AJ616" s="336">
        <v>-89.1</v>
      </c>
      <c r="AK616" s="336">
        <v>703.8</v>
      </c>
      <c r="AL616" s="331" t="s">
        <v>8328</v>
      </c>
      <c r="AM616" s="331" t="s">
        <v>8329</v>
      </c>
      <c r="AN616" s="332">
        <v>35.68</v>
      </c>
      <c r="AO616" s="332">
        <v>43.42</v>
      </c>
      <c r="AP616" s="332">
        <v>23.4</v>
      </c>
    </row>
    <row r="617" spans="1:42" ht="409.5">
      <c r="A617" s="329">
        <v>44358</v>
      </c>
      <c r="B617" s="330" t="s">
        <v>4522</v>
      </c>
      <c r="C617" s="330" t="s">
        <v>60</v>
      </c>
      <c r="D617" s="331" t="s">
        <v>61</v>
      </c>
      <c r="E617" s="331" t="s">
        <v>67</v>
      </c>
      <c r="F617" s="332">
        <v>328.19</v>
      </c>
      <c r="G617" s="330" t="s">
        <v>4523</v>
      </c>
      <c r="H617" s="330" t="s">
        <v>4524</v>
      </c>
      <c r="I617" s="331" t="s">
        <v>4525</v>
      </c>
      <c r="J617" s="329">
        <v>44358</v>
      </c>
      <c r="K617" s="333" t="s">
        <v>491</v>
      </c>
      <c r="L617" s="329">
        <v>44417</v>
      </c>
      <c r="M617" s="335" t="s">
        <v>14059</v>
      </c>
      <c r="N617" s="335" t="s">
        <v>60</v>
      </c>
      <c r="O617" s="335" t="s">
        <v>60</v>
      </c>
      <c r="P617" s="341" t="s">
        <v>60</v>
      </c>
      <c r="Q617" s="331" t="s">
        <v>8417</v>
      </c>
      <c r="R617" s="339" t="s">
        <v>14060</v>
      </c>
      <c r="S617" s="333" t="s">
        <v>14061</v>
      </c>
      <c r="T617" s="331" t="s">
        <v>6915</v>
      </c>
      <c r="U617" s="331" t="s">
        <v>11848</v>
      </c>
      <c r="V617" s="335" t="s">
        <v>14062</v>
      </c>
      <c r="W617" s="333" t="s">
        <v>8551</v>
      </c>
      <c r="X617" s="330" t="s">
        <v>60</v>
      </c>
      <c r="Y617" s="335" t="s">
        <v>14063</v>
      </c>
      <c r="Z617" s="339" t="s">
        <v>14064</v>
      </c>
      <c r="AA617" s="330" t="s">
        <v>60</v>
      </c>
      <c r="AB617" s="332">
        <v>53.36</v>
      </c>
      <c r="AC617" s="332">
        <v>2.96</v>
      </c>
      <c r="AD617" s="332">
        <v>72.92</v>
      </c>
      <c r="AE617" s="332">
        <v>74.14</v>
      </c>
      <c r="AF617" s="332">
        <v>19.510000000000002</v>
      </c>
      <c r="AG617" s="332">
        <v>291.83999999999997</v>
      </c>
      <c r="AH617" s="332">
        <v>255.59</v>
      </c>
      <c r="AI617" s="341" t="s">
        <v>60</v>
      </c>
      <c r="AJ617" s="341" t="s">
        <v>60</v>
      </c>
      <c r="AK617" s="336">
        <v>141.69999999999999</v>
      </c>
      <c r="AL617" s="331" t="s">
        <v>8328</v>
      </c>
      <c r="AM617" s="331" t="s">
        <v>8329</v>
      </c>
      <c r="AN617" s="332">
        <v>35.64</v>
      </c>
      <c r="AO617" s="332">
        <v>35.64</v>
      </c>
      <c r="AP617" s="332">
        <v>37.020000000000003</v>
      </c>
    </row>
    <row r="618" spans="1:42" ht="191.25">
      <c r="A618" s="329">
        <v>44327</v>
      </c>
      <c r="B618" s="330" t="s">
        <v>4526</v>
      </c>
      <c r="C618" s="330" t="s">
        <v>60</v>
      </c>
      <c r="D618" s="331" t="s">
        <v>61</v>
      </c>
      <c r="E618" s="331" t="s">
        <v>67</v>
      </c>
      <c r="F618" s="332">
        <v>36.21</v>
      </c>
      <c r="G618" s="330" t="s">
        <v>60</v>
      </c>
      <c r="H618" s="330" t="s">
        <v>4527</v>
      </c>
      <c r="I618" s="331" t="s">
        <v>4528</v>
      </c>
      <c r="J618" s="329">
        <v>44327</v>
      </c>
      <c r="K618" s="333" t="s">
        <v>491</v>
      </c>
      <c r="L618" s="329">
        <v>44369</v>
      </c>
      <c r="M618" s="335" t="s">
        <v>14065</v>
      </c>
      <c r="N618" s="335" t="s">
        <v>60</v>
      </c>
      <c r="O618" s="335" t="s">
        <v>60</v>
      </c>
      <c r="P618" s="341" t="s">
        <v>60</v>
      </c>
      <c r="Q618" s="331" t="s">
        <v>8527</v>
      </c>
      <c r="R618" s="339" t="s">
        <v>14066</v>
      </c>
      <c r="S618" s="333" t="s">
        <v>13462</v>
      </c>
      <c r="T618" s="331" t="s">
        <v>6917</v>
      </c>
      <c r="U618" s="331" t="s">
        <v>11848</v>
      </c>
      <c r="V618" s="335" t="s">
        <v>60</v>
      </c>
      <c r="W618" s="333" t="s">
        <v>60</v>
      </c>
      <c r="X618" s="330" t="s">
        <v>60</v>
      </c>
      <c r="Y618" s="335" t="s">
        <v>14067</v>
      </c>
      <c r="Z618" s="333" t="s">
        <v>8541</v>
      </c>
      <c r="AA618" s="330" t="s">
        <v>60</v>
      </c>
      <c r="AB618" s="341" t="s">
        <v>60</v>
      </c>
      <c r="AC618" s="341" t="s">
        <v>60</v>
      </c>
      <c r="AD618" s="341" t="s">
        <v>60</v>
      </c>
      <c r="AE618" s="341" t="s">
        <v>60</v>
      </c>
      <c r="AF618" s="341" t="s">
        <v>60</v>
      </c>
      <c r="AG618" s="332">
        <v>38</v>
      </c>
      <c r="AH618" s="332">
        <v>38</v>
      </c>
      <c r="AI618" s="336">
        <v>116.2</v>
      </c>
      <c r="AJ618" s="332">
        <v>4.95</v>
      </c>
      <c r="AK618" s="336">
        <v>114.3</v>
      </c>
      <c r="AL618" s="331" t="s">
        <v>8328</v>
      </c>
      <c r="AM618" s="331" t="s">
        <v>8329</v>
      </c>
      <c r="AN618" s="332">
        <v>35.619999999999997</v>
      </c>
      <c r="AO618" s="332">
        <v>46.48</v>
      </c>
      <c r="AP618" s="332">
        <v>27.55</v>
      </c>
    </row>
    <row r="619" spans="1:42" ht="409.5">
      <c r="A619" s="329">
        <v>44260</v>
      </c>
      <c r="B619" s="330" t="s">
        <v>4529</v>
      </c>
      <c r="C619" s="330" t="s">
        <v>60</v>
      </c>
      <c r="D619" s="331" t="s">
        <v>61</v>
      </c>
      <c r="E619" s="331" t="s">
        <v>67</v>
      </c>
      <c r="F619" s="332">
        <v>221.92</v>
      </c>
      <c r="G619" s="330" t="s">
        <v>4530</v>
      </c>
      <c r="H619" s="330" t="s">
        <v>4531</v>
      </c>
      <c r="I619" s="331" t="s">
        <v>4532</v>
      </c>
      <c r="J619" s="329">
        <v>44260</v>
      </c>
      <c r="K619" s="333" t="s">
        <v>491</v>
      </c>
      <c r="L619" s="329">
        <v>44417</v>
      </c>
      <c r="M619" s="335" t="s">
        <v>14068</v>
      </c>
      <c r="N619" s="335" t="s">
        <v>60</v>
      </c>
      <c r="O619" s="335" t="s">
        <v>60</v>
      </c>
      <c r="P619" s="341" t="s">
        <v>60</v>
      </c>
      <c r="Q619" s="331" t="s">
        <v>8469</v>
      </c>
      <c r="R619" s="339" t="s">
        <v>14069</v>
      </c>
      <c r="S619" s="333" t="s">
        <v>14070</v>
      </c>
      <c r="T619" s="331" t="s">
        <v>6915</v>
      </c>
      <c r="U619" s="331" t="s">
        <v>11848</v>
      </c>
      <c r="V619" s="335" t="s">
        <v>14071</v>
      </c>
      <c r="W619" s="339" t="s">
        <v>14072</v>
      </c>
      <c r="X619" s="330" t="s">
        <v>60</v>
      </c>
      <c r="Y619" s="335" t="s">
        <v>14073</v>
      </c>
      <c r="Z619" s="339" t="s">
        <v>14074</v>
      </c>
      <c r="AA619" s="330" t="s">
        <v>60</v>
      </c>
      <c r="AB619" s="332">
        <v>12.16</v>
      </c>
      <c r="AC619" s="332">
        <v>2.21</v>
      </c>
      <c r="AD619" s="332">
        <v>9.14</v>
      </c>
      <c r="AE619" s="332">
        <v>23.56</v>
      </c>
      <c r="AF619" s="332">
        <v>1.02</v>
      </c>
      <c r="AG619" s="332">
        <v>203.5</v>
      </c>
      <c r="AH619" s="332">
        <v>168.52</v>
      </c>
      <c r="AI619" s="336">
        <v>199.6</v>
      </c>
      <c r="AJ619" s="336">
        <v>13.9</v>
      </c>
      <c r="AK619" s="336">
        <v>160.30000000000001</v>
      </c>
      <c r="AL619" s="331" t="s">
        <v>8328</v>
      </c>
      <c r="AM619" s="331" t="s">
        <v>8329</v>
      </c>
      <c r="AN619" s="332">
        <v>35.450000000000003</v>
      </c>
      <c r="AO619" s="332">
        <v>45.37</v>
      </c>
      <c r="AP619" s="332">
        <v>43.96</v>
      </c>
    </row>
    <row r="620" spans="1:42" ht="157.5">
      <c r="A620" s="329">
        <v>44314</v>
      </c>
      <c r="B620" s="330" t="s">
        <v>1231</v>
      </c>
      <c r="C620" s="330" t="s">
        <v>60</v>
      </c>
      <c r="D620" s="331" t="s">
        <v>61</v>
      </c>
      <c r="E620" s="331" t="s">
        <v>67</v>
      </c>
      <c r="F620" s="332">
        <v>42.94</v>
      </c>
      <c r="G620" s="330" t="s">
        <v>1232</v>
      </c>
      <c r="H620" s="330" t="s">
        <v>60</v>
      </c>
      <c r="I620" s="331" t="s">
        <v>1233</v>
      </c>
      <c r="J620" s="329">
        <v>44314</v>
      </c>
      <c r="K620" s="333" t="s">
        <v>491</v>
      </c>
      <c r="L620" s="329">
        <v>44342</v>
      </c>
      <c r="M620" s="335" t="s">
        <v>10428</v>
      </c>
      <c r="N620" s="335" t="s">
        <v>60</v>
      </c>
      <c r="O620" s="335" t="s">
        <v>60</v>
      </c>
      <c r="P620" s="341" t="s">
        <v>60</v>
      </c>
      <c r="Q620" s="331" t="s">
        <v>8511</v>
      </c>
      <c r="R620" s="339" t="s">
        <v>10429</v>
      </c>
      <c r="S620" s="333" t="s">
        <v>10430</v>
      </c>
      <c r="T620" s="331" t="s">
        <v>6921</v>
      </c>
      <c r="U620" s="331" t="s">
        <v>492</v>
      </c>
      <c r="V620" s="335" t="s">
        <v>10431</v>
      </c>
      <c r="W620" s="333" t="s">
        <v>9696</v>
      </c>
      <c r="X620" s="330" t="s">
        <v>60</v>
      </c>
      <c r="Y620" s="335" t="s">
        <v>60</v>
      </c>
      <c r="Z620" s="333" t="s">
        <v>60</v>
      </c>
      <c r="AA620" s="330" t="s">
        <v>60</v>
      </c>
      <c r="AB620" s="341" t="s">
        <v>60</v>
      </c>
      <c r="AC620" s="341" t="s">
        <v>60</v>
      </c>
      <c r="AD620" s="341" t="s">
        <v>60</v>
      </c>
      <c r="AE620" s="341" t="s">
        <v>60</v>
      </c>
      <c r="AF620" s="341" t="s">
        <v>60</v>
      </c>
      <c r="AG620" s="341" t="s">
        <v>60</v>
      </c>
      <c r="AH620" s="332">
        <v>42.94</v>
      </c>
      <c r="AI620" s="341" t="s">
        <v>60</v>
      </c>
      <c r="AJ620" s="341" t="s">
        <v>60</v>
      </c>
      <c r="AK620" s="341" t="s">
        <v>60</v>
      </c>
      <c r="AL620" s="331" t="s">
        <v>8328</v>
      </c>
      <c r="AM620" s="331" t="s">
        <v>8329</v>
      </c>
      <c r="AN620" s="332">
        <v>35.380000000000003</v>
      </c>
      <c r="AO620" s="332">
        <v>12.82</v>
      </c>
      <c r="AP620" s="332">
        <v>35.380000000000003</v>
      </c>
    </row>
    <row r="621" spans="1:42" ht="90">
      <c r="A621" s="329">
        <v>44235</v>
      </c>
      <c r="B621" s="330" t="s">
        <v>4537</v>
      </c>
      <c r="C621" s="330" t="s">
        <v>60</v>
      </c>
      <c r="D621" s="331" t="s">
        <v>61</v>
      </c>
      <c r="E621" s="331" t="s">
        <v>67</v>
      </c>
      <c r="F621" s="332">
        <v>42.7</v>
      </c>
      <c r="G621" s="330" t="s">
        <v>4538</v>
      </c>
      <c r="H621" s="330" t="s">
        <v>60</v>
      </c>
      <c r="I621" s="331" t="s">
        <v>4539</v>
      </c>
      <c r="J621" s="329">
        <v>44235</v>
      </c>
      <c r="K621" s="333" t="s">
        <v>491</v>
      </c>
      <c r="L621" s="329">
        <v>44279</v>
      </c>
      <c r="M621" s="335" t="s">
        <v>14075</v>
      </c>
      <c r="N621" s="335" t="s">
        <v>60</v>
      </c>
      <c r="O621" s="335" t="s">
        <v>60</v>
      </c>
      <c r="P621" s="341" t="s">
        <v>60</v>
      </c>
      <c r="Q621" s="331" t="s">
        <v>8469</v>
      </c>
      <c r="R621" s="339" t="s">
        <v>14076</v>
      </c>
      <c r="S621" s="333" t="s">
        <v>14077</v>
      </c>
      <c r="T621" s="331" t="s">
        <v>6917</v>
      </c>
      <c r="U621" s="331" t="s">
        <v>11848</v>
      </c>
      <c r="V621" s="335" t="s">
        <v>14078</v>
      </c>
      <c r="W621" s="333" t="s">
        <v>14079</v>
      </c>
      <c r="X621" s="330" t="s">
        <v>60</v>
      </c>
      <c r="Y621" s="335" t="s">
        <v>60</v>
      </c>
      <c r="Z621" s="333" t="s">
        <v>60</v>
      </c>
      <c r="AA621" s="330" t="s">
        <v>60</v>
      </c>
      <c r="AB621" s="332">
        <v>19.440000000000001</v>
      </c>
      <c r="AC621" s="332">
        <v>1.77</v>
      </c>
      <c r="AD621" s="332">
        <v>3.34</v>
      </c>
      <c r="AE621" s="332">
        <v>3.7</v>
      </c>
      <c r="AF621" s="338">
        <v>0.34699999999999998</v>
      </c>
      <c r="AG621" s="332">
        <v>21.3</v>
      </c>
      <c r="AH621" s="332">
        <v>67.08</v>
      </c>
      <c r="AI621" s="341" t="s">
        <v>60</v>
      </c>
      <c r="AJ621" s="341" t="s">
        <v>60</v>
      </c>
      <c r="AK621" s="336">
        <v>78.900000000000006</v>
      </c>
      <c r="AL621" s="331" t="s">
        <v>8328</v>
      </c>
      <c r="AM621" s="331" t="s">
        <v>8329</v>
      </c>
      <c r="AN621" s="332">
        <v>35.340000000000003</v>
      </c>
      <c r="AO621" s="332">
        <v>41.96</v>
      </c>
      <c r="AP621" s="332">
        <v>42.63</v>
      </c>
    </row>
    <row r="622" spans="1:42" ht="326.25">
      <c r="A622" s="329">
        <v>44686</v>
      </c>
      <c r="B622" s="330" t="s">
        <v>1234</v>
      </c>
      <c r="C622" s="330" t="s">
        <v>1235</v>
      </c>
      <c r="D622" s="331" t="s">
        <v>61</v>
      </c>
      <c r="E622" s="331" t="s">
        <v>77</v>
      </c>
      <c r="F622" s="332">
        <v>590.91999999999996</v>
      </c>
      <c r="G622" s="330" t="s">
        <v>1236</v>
      </c>
      <c r="H622" s="330" t="s">
        <v>60</v>
      </c>
      <c r="I622" s="331" t="s">
        <v>1237</v>
      </c>
      <c r="J622" s="329">
        <v>44686</v>
      </c>
      <c r="K622" s="333" t="s">
        <v>491</v>
      </c>
      <c r="L622" s="334" t="s">
        <v>60</v>
      </c>
      <c r="M622" s="335" t="s">
        <v>10080</v>
      </c>
      <c r="N622" s="335" t="s">
        <v>10081</v>
      </c>
      <c r="O622" s="335" t="s">
        <v>60</v>
      </c>
      <c r="P622" s="336">
        <v>336.1</v>
      </c>
      <c r="Q622" s="331" t="s">
        <v>8658</v>
      </c>
      <c r="R622" s="339" t="s">
        <v>10082</v>
      </c>
      <c r="S622" s="333" t="s">
        <v>9530</v>
      </c>
      <c r="T622" s="331" t="s">
        <v>6917</v>
      </c>
      <c r="U622" s="331" t="s">
        <v>492</v>
      </c>
      <c r="V622" s="335" t="s">
        <v>10083</v>
      </c>
      <c r="W622" s="337" t="s">
        <v>10084</v>
      </c>
      <c r="X622" s="340">
        <v>7496.1</v>
      </c>
      <c r="Y622" s="335" t="s">
        <v>60</v>
      </c>
      <c r="Z622" s="333" t="s">
        <v>60</v>
      </c>
      <c r="AA622" s="330" t="s">
        <v>60</v>
      </c>
      <c r="AB622" s="341" t="s">
        <v>60</v>
      </c>
      <c r="AC622" s="332">
        <v>2.44</v>
      </c>
      <c r="AD622" s="332">
        <v>16.28</v>
      </c>
      <c r="AE622" s="332">
        <v>63.69</v>
      </c>
      <c r="AF622" s="332">
        <v>2.77</v>
      </c>
      <c r="AG622" s="332">
        <v>684.79</v>
      </c>
      <c r="AH622" s="332">
        <v>543.61</v>
      </c>
      <c r="AI622" s="336">
        <v>255.8</v>
      </c>
      <c r="AJ622" s="332">
        <v>-3.59</v>
      </c>
      <c r="AK622" s="336">
        <v>459.2</v>
      </c>
      <c r="AL622" s="331" t="s">
        <v>8328</v>
      </c>
      <c r="AM622" s="331" t="s">
        <v>8329</v>
      </c>
      <c r="AN622" s="332">
        <v>35.33</v>
      </c>
      <c r="AO622" s="332">
        <v>23.38</v>
      </c>
      <c r="AP622" s="332">
        <v>24.35</v>
      </c>
    </row>
    <row r="623" spans="1:42" ht="409.5">
      <c r="A623" s="329">
        <v>44545</v>
      </c>
      <c r="B623" s="330" t="s">
        <v>4540</v>
      </c>
      <c r="C623" s="330" t="s">
        <v>60</v>
      </c>
      <c r="D623" s="331" t="s">
        <v>61</v>
      </c>
      <c r="E623" s="331" t="s">
        <v>67</v>
      </c>
      <c r="F623" s="332">
        <v>6542.04</v>
      </c>
      <c r="G623" s="330" t="s">
        <v>4541</v>
      </c>
      <c r="H623" s="330" t="s">
        <v>4542</v>
      </c>
      <c r="I623" s="331" t="s">
        <v>4543</v>
      </c>
      <c r="J623" s="329">
        <v>44545</v>
      </c>
      <c r="K623" s="333" t="s">
        <v>491</v>
      </c>
      <c r="L623" s="329">
        <v>44748</v>
      </c>
      <c r="M623" s="335" t="s">
        <v>14080</v>
      </c>
      <c r="N623" s="335" t="s">
        <v>14081</v>
      </c>
      <c r="O623" s="335" t="s">
        <v>60</v>
      </c>
      <c r="P623" s="341" t="s">
        <v>60</v>
      </c>
      <c r="Q623" s="331" t="s">
        <v>11349</v>
      </c>
      <c r="R623" s="339" t="s">
        <v>14082</v>
      </c>
      <c r="S623" s="339" t="s">
        <v>14083</v>
      </c>
      <c r="T623" s="346" t="s">
        <v>6921</v>
      </c>
      <c r="U623" s="331" t="s">
        <v>11848</v>
      </c>
      <c r="V623" s="335" t="s">
        <v>14084</v>
      </c>
      <c r="W623" s="333" t="s">
        <v>14085</v>
      </c>
      <c r="X623" s="340">
        <v>10767.7</v>
      </c>
      <c r="Y623" s="335" t="s">
        <v>14086</v>
      </c>
      <c r="Z623" s="339" t="s">
        <v>14087</v>
      </c>
      <c r="AA623" s="330" t="s">
        <v>8665</v>
      </c>
      <c r="AB623" s="341" t="s">
        <v>60</v>
      </c>
      <c r="AC623" s="332">
        <v>6.48</v>
      </c>
      <c r="AD623" s="332">
        <v>18.37</v>
      </c>
      <c r="AE623" s="332">
        <v>30.56</v>
      </c>
      <c r="AF623" s="332">
        <v>5.45</v>
      </c>
      <c r="AG623" s="332">
        <v>6542.04</v>
      </c>
      <c r="AH623" s="332">
        <v>5693.87</v>
      </c>
      <c r="AI623" s="336">
        <v>1262.5999999999999</v>
      </c>
      <c r="AJ623" s="336">
        <v>111.7</v>
      </c>
      <c r="AK623" s="336">
        <v>2150.9</v>
      </c>
      <c r="AL623" s="331" t="s">
        <v>8328</v>
      </c>
      <c r="AM623" s="331" t="s">
        <v>8329</v>
      </c>
      <c r="AN623" s="332">
        <v>35.33</v>
      </c>
      <c r="AO623" s="332">
        <v>32.630000000000003</v>
      </c>
      <c r="AP623" s="332">
        <v>32.31</v>
      </c>
    </row>
    <row r="624" spans="1:42" ht="157.5">
      <c r="A624" s="329">
        <v>43861</v>
      </c>
      <c r="B624" s="330" t="s">
        <v>4544</v>
      </c>
      <c r="C624" s="330" t="s">
        <v>60</v>
      </c>
      <c r="D624" s="331" t="s">
        <v>61</v>
      </c>
      <c r="E624" s="331" t="s">
        <v>67</v>
      </c>
      <c r="F624" s="332">
        <v>25.17</v>
      </c>
      <c r="G624" s="330" t="s">
        <v>4545</v>
      </c>
      <c r="H624" s="330" t="s">
        <v>4546</v>
      </c>
      <c r="I624" s="331" t="s">
        <v>4547</v>
      </c>
      <c r="J624" s="329">
        <v>43861</v>
      </c>
      <c r="K624" s="333" t="s">
        <v>491</v>
      </c>
      <c r="L624" s="329">
        <v>43907</v>
      </c>
      <c r="M624" s="335" t="s">
        <v>14088</v>
      </c>
      <c r="N624" s="335" t="s">
        <v>60</v>
      </c>
      <c r="O624" s="335" t="s">
        <v>60</v>
      </c>
      <c r="P624" s="341" t="s">
        <v>60</v>
      </c>
      <c r="Q624" s="331" t="s">
        <v>9094</v>
      </c>
      <c r="R624" s="339" t="s">
        <v>14089</v>
      </c>
      <c r="S624" s="333" t="s">
        <v>8539</v>
      </c>
      <c r="T624" s="331" t="s">
        <v>6917</v>
      </c>
      <c r="U624" s="331" t="s">
        <v>11848</v>
      </c>
      <c r="V624" s="335" t="s">
        <v>14090</v>
      </c>
      <c r="W624" s="333" t="s">
        <v>8541</v>
      </c>
      <c r="X624" s="330" t="s">
        <v>60</v>
      </c>
      <c r="Y624" s="335" t="s">
        <v>14091</v>
      </c>
      <c r="Z624" s="333" t="s">
        <v>9983</v>
      </c>
      <c r="AA624" s="330" t="s">
        <v>60</v>
      </c>
      <c r="AB624" s="332">
        <v>67.760000000000005</v>
      </c>
      <c r="AC624" s="338">
        <v>0.64200000000000002</v>
      </c>
      <c r="AD624" s="332">
        <v>9.68</v>
      </c>
      <c r="AE624" s="332">
        <v>24.49</v>
      </c>
      <c r="AF624" s="338">
        <v>0.24399999999999999</v>
      </c>
      <c r="AG624" s="332">
        <v>16.510000000000002</v>
      </c>
      <c r="AH624" s="332">
        <v>13.14</v>
      </c>
      <c r="AI624" s="336">
        <v>67.3</v>
      </c>
      <c r="AJ624" s="338">
        <v>0.193</v>
      </c>
      <c r="AK624" s="336">
        <v>45.8</v>
      </c>
      <c r="AL624" s="331" t="s">
        <v>8328</v>
      </c>
      <c r="AM624" s="331" t="s">
        <v>8329</v>
      </c>
      <c r="AN624" s="332">
        <v>35.22</v>
      </c>
      <c r="AO624" s="332">
        <v>37.6</v>
      </c>
      <c r="AP624" s="332">
        <v>35.43</v>
      </c>
    </row>
    <row r="625" spans="1:42" ht="168.75">
      <c r="A625" s="329">
        <v>44165</v>
      </c>
      <c r="B625" s="330" t="s">
        <v>4548</v>
      </c>
      <c r="C625" s="330" t="s">
        <v>60</v>
      </c>
      <c r="D625" s="331" t="s">
        <v>61</v>
      </c>
      <c r="E625" s="331" t="s">
        <v>67</v>
      </c>
      <c r="F625" s="332">
        <v>17.78</v>
      </c>
      <c r="G625" s="330" t="s">
        <v>4549</v>
      </c>
      <c r="H625" s="330" t="s">
        <v>60</v>
      </c>
      <c r="I625" s="331" t="s">
        <v>4550</v>
      </c>
      <c r="J625" s="329">
        <v>44165</v>
      </c>
      <c r="K625" s="333" t="s">
        <v>491</v>
      </c>
      <c r="L625" s="329">
        <v>44260</v>
      </c>
      <c r="M625" s="335" t="s">
        <v>14092</v>
      </c>
      <c r="N625" s="335" t="s">
        <v>60</v>
      </c>
      <c r="O625" s="335" t="s">
        <v>60</v>
      </c>
      <c r="P625" s="341" t="s">
        <v>60</v>
      </c>
      <c r="Q625" s="331" t="s">
        <v>8991</v>
      </c>
      <c r="R625" s="333" t="s">
        <v>14093</v>
      </c>
      <c r="S625" s="333" t="s">
        <v>8790</v>
      </c>
      <c r="T625" s="331" t="s">
        <v>6921</v>
      </c>
      <c r="U625" s="331" t="s">
        <v>11848</v>
      </c>
      <c r="V625" s="335" t="s">
        <v>14094</v>
      </c>
      <c r="W625" s="333" t="s">
        <v>10383</v>
      </c>
      <c r="X625" s="340">
        <v>28.2</v>
      </c>
      <c r="Y625" s="335" t="s">
        <v>60</v>
      </c>
      <c r="Z625" s="333" t="s">
        <v>60</v>
      </c>
      <c r="AA625" s="330" t="s">
        <v>60</v>
      </c>
      <c r="AB625" s="341" t="s">
        <v>60</v>
      </c>
      <c r="AC625" s="332">
        <v>1.07</v>
      </c>
      <c r="AD625" s="341" t="s">
        <v>60</v>
      </c>
      <c r="AE625" s="341" t="s">
        <v>60</v>
      </c>
      <c r="AF625" s="341" t="s">
        <v>60</v>
      </c>
      <c r="AG625" s="332">
        <v>17.78</v>
      </c>
      <c r="AH625" s="332">
        <v>18.75</v>
      </c>
      <c r="AI625" s="341" t="s">
        <v>60</v>
      </c>
      <c r="AJ625" s="341" t="s">
        <v>60</v>
      </c>
      <c r="AK625" s="341" t="s">
        <v>60</v>
      </c>
      <c r="AL625" s="331" t="s">
        <v>8328</v>
      </c>
      <c r="AM625" s="331" t="s">
        <v>8329</v>
      </c>
      <c r="AN625" s="332">
        <v>35.14</v>
      </c>
      <c r="AO625" s="332">
        <v>41.9</v>
      </c>
      <c r="AP625" s="332">
        <v>41.9</v>
      </c>
    </row>
    <row r="626" spans="1:42" ht="168.75">
      <c r="A626" s="329">
        <v>44519</v>
      </c>
      <c r="B626" s="330" t="s">
        <v>1238</v>
      </c>
      <c r="C626" s="330" t="s">
        <v>1239</v>
      </c>
      <c r="D626" s="331" t="s">
        <v>61</v>
      </c>
      <c r="E626" s="331" t="s">
        <v>67</v>
      </c>
      <c r="F626" s="332">
        <v>426.77</v>
      </c>
      <c r="G626" s="330" t="s">
        <v>1240</v>
      </c>
      <c r="H626" s="330" t="s">
        <v>60</v>
      </c>
      <c r="I626" s="331" t="s">
        <v>1241</v>
      </c>
      <c r="J626" s="329">
        <v>44519</v>
      </c>
      <c r="K626" s="333" t="s">
        <v>491</v>
      </c>
      <c r="L626" s="329">
        <v>44665</v>
      </c>
      <c r="M626" s="335" t="s">
        <v>9147</v>
      </c>
      <c r="N626" s="335" t="s">
        <v>9148</v>
      </c>
      <c r="O626" s="335" t="s">
        <v>9149</v>
      </c>
      <c r="P626" s="336">
        <v>447</v>
      </c>
      <c r="Q626" s="331" t="s">
        <v>8748</v>
      </c>
      <c r="R626" s="339" t="s">
        <v>9150</v>
      </c>
      <c r="S626" s="333" t="s">
        <v>9151</v>
      </c>
      <c r="T626" s="331" t="s">
        <v>6919</v>
      </c>
      <c r="U626" s="331" t="s">
        <v>492</v>
      </c>
      <c r="V626" s="335" t="s">
        <v>60</v>
      </c>
      <c r="W626" s="333" t="s">
        <v>9152</v>
      </c>
      <c r="X626" s="330" t="s">
        <v>60</v>
      </c>
      <c r="Y626" s="335" t="s">
        <v>60</v>
      </c>
      <c r="Z626" s="333" t="s">
        <v>60</v>
      </c>
      <c r="AA626" s="330" t="s">
        <v>60</v>
      </c>
      <c r="AB626" s="332">
        <v>62.55</v>
      </c>
      <c r="AC626" s="332">
        <v>1.99</v>
      </c>
      <c r="AD626" s="332">
        <v>13.07</v>
      </c>
      <c r="AE626" s="332">
        <v>23.4</v>
      </c>
      <c r="AF626" s="332">
        <v>2.89</v>
      </c>
      <c r="AG626" s="332">
        <v>601.66999999999996</v>
      </c>
      <c r="AH626" s="332">
        <v>432.33</v>
      </c>
      <c r="AI626" s="336">
        <v>201.8</v>
      </c>
      <c r="AJ626" s="336">
        <v>-25</v>
      </c>
      <c r="AK626" s="336">
        <v>456.3</v>
      </c>
      <c r="AL626" s="331" t="s">
        <v>8328</v>
      </c>
      <c r="AM626" s="331" t="s">
        <v>8329</v>
      </c>
      <c r="AN626" s="332">
        <v>35.14</v>
      </c>
      <c r="AO626" s="332">
        <v>52.64</v>
      </c>
      <c r="AP626" s="332">
        <v>36.85</v>
      </c>
    </row>
    <row r="627" spans="1:42" ht="123.75">
      <c r="A627" s="329">
        <v>44181</v>
      </c>
      <c r="B627" s="330" t="s">
        <v>4551</v>
      </c>
      <c r="C627" s="330" t="s">
        <v>60</v>
      </c>
      <c r="D627" s="331" t="s">
        <v>61</v>
      </c>
      <c r="E627" s="331" t="s">
        <v>67</v>
      </c>
      <c r="F627" s="332">
        <v>59.62</v>
      </c>
      <c r="G627" s="330" t="s">
        <v>4301</v>
      </c>
      <c r="H627" s="330" t="s">
        <v>60</v>
      </c>
      <c r="I627" s="331" t="s">
        <v>4552</v>
      </c>
      <c r="J627" s="329">
        <v>44181</v>
      </c>
      <c r="K627" s="333" t="s">
        <v>491</v>
      </c>
      <c r="L627" s="329">
        <v>44235</v>
      </c>
      <c r="M627" s="335" t="s">
        <v>14095</v>
      </c>
      <c r="N627" s="335" t="s">
        <v>60</v>
      </c>
      <c r="O627" s="335" t="s">
        <v>60</v>
      </c>
      <c r="P627" s="341" t="s">
        <v>60</v>
      </c>
      <c r="Q627" s="331" t="s">
        <v>8913</v>
      </c>
      <c r="R627" s="339" t="s">
        <v>14096</v>
      </c>
      <c r="S627" s="333" t="s">
        <v>8539</v>
      </c>
      <c r="T627" s="331" t="s">
        <v>6917</v>
      </c>
      <c r="U627" s="331" t="s">
        <v>11848</v>
      </c>
      <c r="V627" s="335" t="s">
        <v>13750</v>
      </c>
      <c r="W627" s="333" t="s">
        <v>9983</v>
      </c>
      <c r="X627" s="330" t="s">
        <v>60</v>
      </c>
      <c r="Y627" s="335" t="s">
        <v>60</v>
      </c>
      <c r="Z627" s="333" t="s">
        <v>60</v>
      </c>
      <c r="AA627" s="330" t="s">
        <v>60</v>
      </c>
      <c r="AB627" s="341" t="s">
        <v>60</v>
      </c>
      <c r="AC627" s="341" t="s">
        <v>60</v>
      </c>
      <c r="AD627" s="341" t="s">
        <v>60</v>
      </c>
      <c r="AE627" s="341" t="s">
        <v>60</v>
      </c>
      <c r="AF627" s="341" t="s">
        <v>60</v>
      </c>
      <c r="AG627" s="332">
        <v>59.62</v>
      </c>
      <c r="AH627" s="332">
        <v>59.62</v>
      </c>
      <c r="AI627" s="336">
        <v>27.8</v>
      </c>
      <c r="AJ627" s="332">
        <v>2.4700000000000002</v>
      </c>
      <c r="AK627" s="336">
        <v>16.899999999999999</v>
      </c>
      <c r="AL627" s="331" t="s">
        <v>8328</v>
      </c>
      <c r="AM627" s="331" t="s">
        <v>8329</v>
      </c>
      <c r="AN627" s="332">
        <v>35.14</v>
      </c>
      <c r="AO627" s="332">
        <v>31.41</v>
      </c>
      <c r="AP627" s="332">
        <v>31.41</v>
      </c>
    </row>
    <row r="628" spans="1:42" ht="180">
      <c r="A628" s="329">
        <v>44725</v>
      </c>
      <c r="B628" s="330" t="s">
        <v>4553</v>
      </c>
      <c r="C628" s="330" t="s">
        <v>60</v>
      </c>
      <c r="D628" s="331" t="s">
        <v>61</v>
      </c>
      <c r="E628" s="331" t="s">
        <v>67</v>
      </c>
      <c r="F628" s="332">
        <v>185.14</v>
      </c>
      <c r="G628" s="330" t="s">
        <v>4554</v>
      </c>
      <c r="H628" s="330" t="s">
        <v>4555</v>
      </c>
      <c r="I628" s="331" t="s">
        <v>4556</v>
      </c>
      <c r="J628" s="329">
        <v>44725</v>
      </c>
      <c r="K628" s="333" t="s">
        <v>491</v>
      </c>
      <c r="L628" s="329">
        <v>44785</v>
      </c>
      <c r="M628" s="335" t="s">
        <v>14097</v>
      </c>
      <c r="N628" s="335" t="s">
        <v>60</v>
      </c>
      <c r="O628" s="335" t="s">
        <v>60</v>
      </c>
      <c r="P628" s="341" t="s">
        <v>60</v>
      </c>
      <c r="Q628" s="331" t="s">
        <v>10015</v>
      </c>
      <c r="R628" s="333" t="s">
        <v>10016</v>
      </c>
      <c r="S628" s="333" t="s">
        <v>8790</v>
      </c>
      <c r="T628" s="331" t="s">
        <v>6921</v>
      </c>
      <c r="U628" s="331" t="s">
        <v>11848</v>
      </c>
      <c r="V628" s="335" t="s">
        <v>14098</v>
      </c>
      <c r="W628" s="333" t="s">
        <v>10383</v>
      </c>
      <c r="X628" s="340">
        <v>1087.5999999999999</v>
      </c>
      <c r="Y628" s="335" t="s">
        <v>14099</v>
      </c>
      <c r="Z628" s="339" t="s">
        <v>14100</v>
      </c>
      <c r="AA628" s="330" t="s">
        <v>12991</v>
      </c>
      <c r="AB628" s="341" t="s">
        <v>60</v>
      </c>
      <c r="AC628" s="338">
        <v>0.84399999999999997</v>
      </c>
      <c r="AD628" s="341" t="s">
        <v>60</v>
      </c>
      <c r="AE628" s="341" t="s">
        <v>60</v>
      </c>
      <c r="AF628" s="341" t="s">
        <v>60</v>
      </c>
      <c r="AG628" s="332">
        <v>171.54</v>
      </c>
      <c r="AH628" s="332">
        <v>184.86</v>
      </c>
      <c r="AI628" s="342">
        <v>0</v>
      </c>
      <c r="AJ628" s="332">
        <v>-7.7</v>
      </c>
      <c r="AK628" s="336">
        <v>229.6</v>
      </c>
      <c r="AL628" s="331" t="s">
        <v>8328</v>
      </c>
      <c r="AM628" s="331" t="s">
        <v>8329</v>
      </c>
      <c r="AN628" s="332">
        <v>35.06</v>
      </c>
      <c r="AO628" s="332">
        <v>33.69</v>
      </c>
      <c r="AP628" s="332">
        <v>48.88</v>
      </c>
    </row>
    <row r="629" spans="1:42" ht="168.75">
      <c r="A629" s="329">
        <v>44306</v>
      </c>
      <c r="B629" s="330" t="s">
        <v>4557</v>
      </c>
      <c r="C629" s="330" t="s">
        <v>60</v>
      </c>
      <c r="D629" s="331" t="s">
        <v>61</v>
      </c>
      <c r="E629" s="331" t="s">
        <v>67</v>
      </c>
      <c r="F629" s="332">
        <v>14.49</v>
      </c>
      <c r="G629" s="330" t="s">
        <v>60</v>
      </c>
      <c r="H629" s="330" t="s">
        <v>4558</v>
      </c>
      <c r="I629" s="331" t="s">
        <v>4559</v>
      </c>
      <c r="J629" s="329">
        <v>44306</v>
      </c>
      <c r="K629" s="333" t="s">
        <v>491</v>
      </c>
      <c r="L629" s="329">
        <v>44713</v>
      </c>
      <c r="M629" s="335" t="s">
        <v>14101</v>
      </c>
      <c r="N629" s="335" t="s">
        <v>14102</v>
      </c>
      <c r="O629" s="335" t="s">
        <v>14103</v>
      </c>
      <c r="P629" s="341" t="s">
        <v>60</v>
      </c>
      <c r="Q629" s="331" t="s">
        <v>8876</v>
      </c>
      <c r="R629" s="339" t="s">
        <v>10010</v>
      </c>
      <c r="S629" s="333" t="s">
        <v>9509</v>
      </c>
      <c r="T629" s="331" t="s">
        <v>6921</v>
      </c>
      <c r="U629" s="331" t="s">
        <v>11848</v>
      </c>
      <c r="V629" s="335" t="s">
        <v>60</v>
      </c>
      <c r="W629" s="333" t="s">
        <v>60</v>
      </c>
      <c r="X629" s="330" t="s">
        <v>60</v>
      </c>
      <c r="Y629" s="335" t="s">
        <v>60</v>
      </c>
      <c r="Z629" s="333" t="s">
        <v>9696</v>
      </c>
      <c r="AA629" s="330" t="s">
        <v>60</v>
      </c>
      <c r="AB629" s="341" t="s">
        <v>60</v>
      </c>
      <c r="AC629" s="332">
        <v>1.55</v>
      </c>
      <c r="AD629" s="341" t="s">
        <v>60</v>
      </c>
      <c r="AE629" s="341" t="s">
        <v>60</v>
      </c>
      <c r="AF629" s="341" t="s">
        <v>60</v>
      </c>
      <c r="AG629" s="341" t="s">
        <v>60</v>
      </c>
      <c r="AH629" s="332">
        <v>16.07</v>
      </c>
      <c r="AI629" s="332">
        <v>2.56</v>
      </c>
      <c r="AJ629" s="332">
        <v>-1.61</v>
      </c>
      <c r="AK629" s="336">
        <v>94.4</v>
      </c>
      <c r="AL629" s="331" t="s">
        <v>8328</v>
      </c>
      <c r="AM629" s="331" t="s">
        <v>8329</v>
      </c>
      <c r="AN629" s="332">
        <v>35</v>
      </c>
      <c r="AO629" s="332">
        <v>35</v>
      </c>
      <c r="AP629" s="332">
        <v>39.18</v>
      </c>
    </row>
    <row r="630" spans="1:42" ht="326.25">
      <c r="A630" s="329">
        <v>44312</v>
      </c>
      <c r="B630" s="330" t="s">
        <v>257</v>
      </c>
      <c r="C630" s="330" t="s">
        <v>60</v>
      </c>
      <c r="D630" s="331" t="s">
        <v>61</v>
      </c>
      <c r="E630" s="331" t="s">
        <v>67</v>
      </c>
      <c r="F630" s="332">
        <v>397.09</v>
      </c>
      <c r="G630" s="330" t="s">
        <v>258</v>
      </c>
      <c r="H630" s="330" t="s">
        <v>60</v>
      </c>
      <c r="I630" s="331" t="s">
        <v>259</v>
      </c>
      <c r="J630" s="329">
        <v>44312</v>
      </c>
      <c r="K630" s="333" t="s">
        <v>491</v>
      </c>
      <c r="L630" s="329">
        <v>44398</v>
      </c>
      <c r="M630" s="335" t="s">
        <v>9630</v>
      </c>
      <c r="N630" s="335" t="s">
        <v>60</v>
      </c>
      <c r="O630" s="335" t="s">
        <v>60</v>
      </c>
      <c r="P630" s="341" t="s">
        <v>60</v>
      </c>
      <c r="Q630" s="331" t="s">
        <v>8633</v>
      </c>
      <c r="R630" s="339" t="s">
        <v>8949</v>
      </c>
      <c r="S630" s="333" t="s">
        <v>9401</v>
      </c>
      <c r="T630" s="331" t="s">
        <v>6921</v>
      </c>
      <c r="U630" s="331" t="s">
        <v>492</v>
      </c>
      <c r="V630" s="335" t="s">
        <v>9631</v>
      </c>
      <c r="W630" s="333" t="s">
        <v>9632</v>
      </c>
      <c r="X630" s="340">
        <v>1919.2</v>
      </c>
      <c r="Y630" s="335" t="s">
        <v>60</v>
      </c>
      <c r="Z630" s="333" t="s">
        <v>60</v>
      </c>
      <c r="AA630" s="330" t="s">
        <v>60</v>
      </c>
      <c r="AB630" s="332">
        <v>11.7</v>
      </c>
      <c r="AC630" s="332">
        <v>1.37</v>
      </c>
      <c r="AD630" s="341" t="s">
        <v>60</v>
      </c>
      <c r="AE630" s="341" t="s">
        <v>60</v>
      </c>
      <c r="AF630" s="341" t="s">
        <v>60</v>
      </c>
      <c r="AG630" s="341" t="s">
        <v>60</v>
      </c>
      <c r="AH630" s="332">
        <v>394.99</v>
      </c>
      <c r="AI630" s="336">
        <v>95.6</v>
      </c>
      <c r="AJ630" s="336">
        <v>34.200000000000003</v>
      </c>
      <c r="AK630" s="336">
        <v>2283.1</v>
      </c>
      <c r="AL630" s="331" t="s">
        <v>8328</v>
      </c>
      <c r="AM630" s="331" t="s">
        <v>8329</v>
      </c>
      <c r="AN630" s="332">
        <v>34.97</v>
      </c>
      <c r="AO630" s="332">
        <v>36.74</v>
      </c>
      <c r="AP630" s="332">
        <v>35.130000000000003</v>
      </c>
    </row>
    <row r="631" spans="1:42" ht="258.75">
      <c r="A631" s="329">
        <v>44196</v>
      </c>
      <c r="B631" s="330" t="s">
        <v>4560</v>
      </c>
      <c r="C631" s="330" t="s">
        <v>60</v>
      </c>
      <c r="D631" s="331" t="s">
        <v>61</v>
      </c>
      <c r="E631" s="331" t="s">
        <v>67</v>
      </c>
      <c r="F631" s="332">
        <v>584.11</v>
      </c>
      <c r="G631" s="330" t="s">
        <v>4561</v>
      </c>
      <c r="H631" s="330" t="s">
        <v>4562</v>
      </c>
      <c r="I631" s="331" t="s">
        <v>4563</v>
      </c>
      <c r="J631" s="329">
        <v>44196</v>
      </c>
      <c r="K631" s="333" t="s">
        <v>491</v>
      </c>
      <c r="L631" s="329">
        <v>44340</v>
      </c>
      <c r="M631" s="335" t="s">
        <v>14104</v>
      </c>
      <c r="N631" s="335" t="s">
        <v>60</v>
      </c>
      <c r="O631" s="335" t="s">
        <v>60</v>
      </c>
      <c r="P631" s="341" t="s">
        <v>60</v>
      </c>
      <c r="Q631" s="331" t="s">
        <v>10184</v>
      </c>
      <c r="R631" s="339" t="s">
        <v>14105</v>
      </c>
      <c r="S631" s="333" t="s">
        <v>13050</v>
      </c>
      <c r="T631" s="331" t="s">
        <v>6921</v>
      </c>
      <c r="U631" s="331" t="s">
        <v>11848</v>
      </c>
      <c r="V631" s="335" t="s">
        <v>14106</v>
      </c>
      <c r="W631" s="333" t="s">
        <v>9832</v>
      </c>
      <c r="X631" s="330" t="s">
        <v>60</v>
      </c>
      <c r="Y631" s="335" t="s">
        <v>14107</v>
      </c>
      <c r="Z631" s="333" t="s">
        <v>14108</v>
      </c>
      <c r="AA631" s="330" t="s">
        <v>60</v>
      </c>
      <c r="AB631" s="341" t="s">
        <v>60</v>
      </c>
      <c r="AC631" s="332">
        <v>2.74</v>
      </c>
      <c r="AD631" s="332">
        <v>8.5399999999999991</v>
      </c>
      <c r="AE631" s="332">
        <v>28.62</v>
      </c>
      <c r="AF631" s="338">
        <v>0.92800000000000005</v>
      </c>
      <c r="AG631" s="332">
        <v>692.26</v>
      </c>
      <c r="AH631" s="332">
        <v>656.48</v>
      </c>
      <c r="AI631" s="336">
        <v>713.4</v>
      </c>
      <c r="AJ631" s="336">
        <v>33.4</v>
      </c>
      <c r="AK631" s="336">
        <v>548.20000000000005</v>
      </c>
      <c r="AL631" s="331" t="s">
        <v>8328</v>
      </c>
      <c r="AM631" s="331" t="s">
        <v>8329</v>
      </c>
      <c r="AN631" s="332">
        <v>34.869999999999997</v>
      </c>
      <c r="AO631" s="332">
        <v>35.29</v>
      </c>
      <c r="AP631" s="332">
        <v>41.86</v>
      </c>
    </row>
    <row r="632" spans="1:42" ht="409.5">
      <c r="A632" s="329">
        <v>44134</v>
      </c>
      <c r="B632" s="330" t="s">
        <v>4564</v>
      </c>
      <c r="C632" s="330" t="s">
        <v>60</v>
      </c>
      <c r="D632" s="331" t="s">
        <v>61</v>
      </c>
      <c r="E632" s="331" t="s">
        <v>67</v>
      </c>
      <c r="F632" s="332">
        <v>17.89</v>
      </c>
      <c r="G632" s="330" t="s">
        <v>4565</v>
      </c>
      <c r="H632" s="330" t="s">
        <v>4566</v>
      </c>
      <c r="I632" s="331" t="s">
        <v>4567</v>
      </c>
      <c r="J632" s="329">
        <v>44134</v>
      </c>
      <c r="K632" s="333" t="s">
        <v>491</v>
      </c>
      <c r="L632" s="329">
        <v>44159</v>
      </c>
      <c r="M632" s="335" t="s">
        <v>14109</v>
      </c>
      <c r="N632" s="335" t="s">
        <v>60</v>
      </c>
      <c r="O632" s="335" t="s">
        <v>60</v>
      </c>
      <c r="P632" s="341" t="s">
        <v>60</v>
      </c>
      <c r="Q632" s="331" t="s">
        <v>9474</v>
      </c>
      <c r="R632" s="339" t="s">
        <v>14110</v>
      </c>
      <c r="S632" s="333" t="s">
        <v>9222</v>
      </c>
      <c r="T632" s="331" t="s">
        <v>6915</v>
      </c>
      <c r="U632" s="331" t="s">
        <v>11848</v>
      </c>
      <c r="V632" s="335" t="s">
        <v>14111</v>
      </c>
      <c r="W632" s="333" t="s">
        <v>10008</v>
      </c>
      <c r="X632" s="340">
        <v>124.4</v>
      </c>
      <c r="Y632" s="335" t="s">
        <v>14112</v>
      </c>
      <c r="Z632" s="339" t="s">
        <v>14113</v>
      </c>
      <c r="AA632" s="330" t="s">
        <v>60</v>
      </c>
      <c r="AB632" s="341" t="s">
        <v>60</v>
      </c>
      <c r="AC632" s="332">
        <v>1.49</v>
      </c>
      <c r="AD632" s="341" t="s">
        <v>60</v>
      </c>
      <c r="AE632" s="341" t="s">
        <v>60</v>
      </c>
      <c r="AF632" s="338">
        <v>0.90700000000000003</v>
      </c>
      <c r="AG632" s="332">
        <v>17.89</v>
      </c>
      <c r="AH632" s="332">
        <v>32.79</v>
      </c>
      <c r="AI632" s="341" t="s">
        <v>60</v>
      </c>
      <c r="AJ632" s="341" t="s">
        <v>60</v>
      </c>
      <c r="AK632" s="341" t="s">
        <v>60</v>
      </c>
      <c r="AL632" s="331" t="s">
        <v>8328</v>
      </c>
      <c r="AM632" s="331" t="s">
        <v>8329</v>
      </c>
      <c r="AN632" s="332">
        <v>34.72</v>
      </c>
      <c r="AO632" s="332">
        <v>37.01</v>
      </c>
      <c r="AP632" s="332">
        <v>27.63</v>
      </c>
    </row>
    <row r="633" spans="1:42" ht="157.5">
      <c r="A633" s="329">
        <v>44403</v>
      </c>
      <c r="B633" s="330" t="s">
        <v>4568</v>
      </c>
      <c r="C633" s="330" t="s">
        <v>60</v>
      </c>
      <c r="D633" s="331" t="s">
        <v>61</v>
      </c>
      <c r="E633" s="331" t="s">
        <v>67</v>
      </c>
      <c r="F633" s="332">
        <v>4.26</v>
      </c>
      <c r="G633" s="330" t="s">
        <v>4569</v>
      </c>
      <c r="H633" s="330" t="s">
        <v>60</v>
      </c>
      <c r="I633" s="331" t="s">
        <v>4570</v>
      </c>
      <c r="J633" s="329">
        <v>44403</v>
      </c>
      <c r="K633" s="333" t="s">
        <v>491</v>
      </c>
      <c r="L633" s="329">
        <v>44455</v>
      </c>
      <c r="M633" s="335" t="s">
        <v>14114</v>
      </c>
      <c r="N633" s="335" t="s">
        <v>60</v>
      </c>
      <c r="O633" s="335" t="s">
        <v>60</v>
      </c>
      <c r="P633" s="341" t="s">
        <v>60</v>
      </c>
      <c r="Q633" s="331" t="s">
        <v>10015</v>
      </c>
      <c r="R633" s="333" t="s">
        <v>10016</v>
      </c>
      <c r="S633" s="333" t="s">
        <v>8790</v>
      </c>
      <c r="T633" s="331" t="s">
        <v>6921</v>
      </c>
      <c r="U633" s="331" t="s">
        <v>11848</v>
      </c>
      <c r="V633" s="335" t="s">
        <v>14115</v>
      </c>
      <c r="W633" s="333" t="s">
        <v>10077</v>
      </c>
      <c r="X633" s="340">
        <v>37.1</v>
      </c>
      <c r="Y633" s="335" t="s">
        <v>60</v>
      </c>
      <c r="Z633" s="333" t="s">
        <v>60</v>
      </c>
      <c r="AA633" s="330" t="s">
        <v>60</v>
      </c>
      <c r="AB633" s="341" t="s">
        <v>60</v>
      </c>
      <c r="AC633" s="338">
        <v>0.55700000000000005</v>
      </c>
      <c r="AD633" s="341" t="s">
        <v>60</v>
      </c>
      <c r="AE633" s="341" t="s">
        <v>60</v>
      </c>
      <c r="AF633" s="341" t="s">
        <v>60</v>
      </c>
      <c r="AG633" s="332">
        <v>4.26</v>
      </c>
      <c r="AH633" s="332">
        <v>4.22</v>
      </c>
      <c r="AI633" s="342">
        <v>0</v>
      </c>
      <c r="AJ633" s="338">
        <v>-0.56200000000000006</v>
      </c>
      <c r="AK633" s="332">
        <v>9.6</v>
      </c>
      <c r="AL633" s="331" t="s">
        <v>8328</v>
      </c>
      <c r="AM633" s="331" t="s">
        <v>8329</v>
      </c>
      <c r="AN633" s="332">
        <v>34.69</v>
      </c>
      <c r="AO633" s="332">
        <v>34.69</v>
      </c>
      <c r="AP633" s="332">
        <v>71.42</v>
      </c>
    </row>
    <row r="634" spans="1:42" ht="409.5">
      <c r="A634" s="329">
        <v>44549</v>
      </c>
      <c r="B634" s="330" t="s">
        <v>4571</v>
      </c>
      <c r="C634" s="330" t="s">
        <v>60</v>
      </c>
      <c r="D634" s="331" t="s">
        <v>61</v>
      </c>
      <c r="E634" s="331" t="s">
        <v>67</v>
      </c>
      <c r="F634" s="332">
        <v>809.32</v>
      </c>
      <c r="G634" s="330" t="s">
        <v>4572</v>
      </c>
      <c r="H634" s="330" t="s">
        <v>4573</v>
      </c>
      <c r="I634" s="331" t="s">
        <v>4574</v>
      </c>
      <c r="J634" s="329">
        <v>44549</v>
      </c>
      <c r="K634" s="333" t="s">
        <v>491</v>
      </c>
      <c r="L634" s="329">
        <v>44651</v>
      </c>
      <c r="M634" s="335" t="s">
        <v>14116</v>
      </c>
      <c r="N634" s="335" t="s">
        <v>14117</v>
      </c>
      <c r="O634" s="335" t="s">
        <v>14118</v>
      </c>
      <c r="P634" s="341" t="s">
        <v>60</v>
      </c>
      <c r="Q634" s="331" t="s">
        <v>8921</v>
      </c>
      <c r="R634" s="339" t="s">
        <v>14119</v>
      </c>
      <c r="S634" s="333" t="s">
        <v>14120</v>
      </c>
      <c r="T634" s="331" t="s">
        <v>6921</v>
      </c>
      <c r="U634" s="331" t="s">
        <v>11848</v>
      </c>
      <c r="V634" s="335" t="s">
        <v>14121</v>
      </c>
      <c r="W634" s="333" t="s">
        <v>9696</v>
      </c>
      <c r="X634" s="330" t="s">
        <v>60</v>
      </c>
      <c r="Y634" s="335" t="s">
        <v>14122</v>
      </c>
      <c r="Z634" s="339" t="s">
        <v>14123</v>
      </c>
      <c r="AA634" s="330" t="s">
        <v>8665</v>
      </c>
      <c r="AB634" s="341" t="s">
        <v>60</v>
      </c>
      <c r="AC634" s="332">
        <v>1.38</v>
      </c>
      <c r="AD634" s="332">
        <v>5.85</v>
      </c>
      <c r="AE634" s="332">
        <v>45.95</v>
      </c>
      <c r="AF634" s="338">
        <v>0.50900000000000001</v>
      </c>
      <c r="AG634" s="332">
        <v>643.32000000000005</v>
      </c>
      <c r="AH634" s="332">
        <v>804.32</v>
      </c>
      <c r="AI634" s="336">
        <v>1278</v>
      </c>
      <c r="AJ634" s="332">
        <v>-3</v>
      </c>
      <c r="AK634" s="336">
        <v>1055</v>
      </c>
      <c r="AL634" s="331" t="s">
        <v>8328</v>
      </c>
      <c r="AM634" s="331" t="s">
        <v>8329</v>
      </c>
      <c r="AN634" s="332">
        <v>34.659999999999997</v>
      </c>
      <c r="AO634" s="332">
        <v>30.06</v>
      </c>
      <c r="AP634" s="332">
        <v>14.75</v>
      </c>
    </row>
    <row r="635" spans="1:42" ht="236.25">
      <c r="A635" s="329">
        <v>44568</v>
      </c>
      <c r="B635" s="330" t="s">
        <v>1246</v>
      </c>
      <c r="C635" s="330" t="s">
        <v>1247</v>
      </c>
      <c r="D635" s="331" t="s">
        <v>61</v>
      </c>
      <c r="E635" s="331" t="s">
        <v>77</v>
      </c>
      <c r="F635" s="332">
        <v>532.77</v>
      </c>
      <c r="G635" s="330" t="s">
        <v>1248</v>
      </c>
      <c r="H635" s="330" t="s">
        <v>60</v>
      </c>
      <c r="I635" s="331" t="s">
        <v>1249</v>
      </c>
      <c r="J635" s="329">
        <v>44568</v>
      </c>
      <c r="K635" s="333" t="s">
        <v>491</v>
      </c>
      <c r="L635" s="334" t="s">
        <v>60</v>
      </c>
      <c r="M635" s="335" t="s">
        <v>10728</v>
      </c>
      <c r="N635" s="335" t="s">
        <v>10729</v>
      </c>
      <c r="O635" s="335" t="s">
        <v>10730</v>
      </c>
      <c r="P635" s="336">
        <v>305</v>
      </c>
      <c r="Q635" s="331" t="s">
        <v>8409</v>
      </c>
      <c r="R635" s="339" t="s">
        <v>10731</v>
      </c>
      <c r="S635" s="333" t="s">
        <v>9645</v>
      </c>
      <c r="T635" s="331" t="s">
        <v>6919</v>
      </c>
      <c r="U635" s="331" t="s">
        <v>492</v>
      </c>
      <c r="V635" s="335" t="s">
        <v>10732</v>
      </c>
      <c r="W635" s="333" t="s">
        <v>8855</v>
      </c>
      <c r="X635" s="340">
        <v>8942.2000000000007</v>
      </c>
      <c r="Y635" s="335" t="s">
        <v>60</v>
      </c>
      <c r="Z635" s="333" t="s">
        <v>60</v>
      </c>
      <c r="AA635" s="330" t="s">
        <v>60</v>
      </c>
      <c r="AB635" s="332">
        <v>19.27</v>
      </c>
      <c r="AC635" s="332">
        <v>2.36</v>
      </c>
      <c r="AD635" s="341" t="s">
        <v>60</v>
      </c>
      <c r="AE635" s="341" t="s">
        <v>60</v>
      </c>
      <c r="AF635" s="341" t="s">
        <v>60</v>
      </c>
      <c r="AG635" s="341" t="s">
        <v>60</v>
      </c>
      <c r="AH635" s="332">
        <v>532.77</v>
      </c>
      <c r="AI635" s="336">
        <v>154.1</v>
      </c>
      <c r="AJ635" s="336">
        <v>13.4</v>
      </c>
      <c r="AK635" s="336">
        <v>1246.0999999999999</v>
      </c>
      <c r="AL635" s="331" t="s">
        <v>8328</v>
      </c>
      <c r="AM635" s="331" t="s">
        <v>8329</v>
      </c>
      <c r="AN635" s="332">
        <v>34.590000000000003</v>
      </c>
      <c r="AO635" s="332">
        <v>6.43</v>
      </c>
      <c r="AP635" s="332">
        <v>11.58</v>
      </c>
    </row>
    <row r="636" spans="1:42" ht="409.5">
      <c r="A636" s="329">
        <v>44410</v>
      </c>
      <c r="B636" s="330" t="s">
        <v>4575</v>
      </c>
      <c r="C636" s="330" t="s">
        <v>60</v>
      </c>
      <c r="D636" s="331" t="s">
        <v>61</v>
      </c>
      <c r="E636" s="331" t="s">
        <v>67</v>
      </c>
      <c r="F636" s="332">
        <v>608.29999999999995</v>
      </c>
      <c r="G636" s="330" t="s">
        <v>4576</v>
      </c>
      <c r="H636" s="330" t="s">
        <v>60</v>
      </c>
      <c r="I636" s="331" t="s">
        <v>4577</v>
      </c>
      <c r="J636" s="329">
        <v>44410</v>
      </c>
      <c r="K636" s="333" t="s">
        <v>491</v>
      </c>
      <c r="L636" s="329">
        <v>44466</v>
      </c>
      <c r="M636" s="335" t="s">
        <v>14124</v>
      </c>
      <c r="N636" s="335" t="s">
        <v>60</v>
      </c>
      <c r="O636" s="335" t="s">
        <v>60</v>
      </c>
      <c r="P636" s="341" t="s">
        <v>60</v>
      </c>
      <c r="Q636" s="331" t="s">
        <v>8409</v>
      </c>
      <c r="R636" s="339" t="s">
        <v>14125</v>
      </c>
      <c r="S636" s="339" t="s">
        <v>14126</v>
      </c>
      <c r="T636" s="331" t="s">
        <v>6917</v>
      </c>
      <c r="U636" s="331" t="s">
        <v>11848</v>
      </c>
      <c r="V636" s="335" t="s">
        <v>14127</v>
      </c>
      <c r="W636" s="339" t="s">
        <v>14128</v>
      </c>
      <c r="X636" s="340">
        <v>6674.4</v>
      </c>
      <c r="Y636" s="335" t="s">
        <v>60</v>
      </c>
      <c r="Z636" s="333" t="s">
        <v>60</v>
      </c>
      <c r="AA636" s="330" t="s">
        <v>60</v>
      </c>
      <c r="AB636" s="332">
        <v>23.64</v>
      </c>
      <c r="AC636" s="332">
        <v>2.48</v>
      </c>
      <c r="AD636" s="341" t="s">
        <v>60</v>
      </c>
      <c r="AE636" s="341" t="s">
        <v>60</v>
      </c>
      <c r="AF636" s="341" t="s">
        <v>60</v>
      </c>
      <c r="AG636" s="341" t="s">
        <v>60</v>
      </c>
      <c r="AH636" s="332">
        <v>569.97</v>
      </c>
      <c r="AI636" s="336">
        <v>306.8</v>
      </c>
      <c r="AJ636" s="336">
        <v>29.1</v>
      </c>
      <c r="AK636" s="336">
        <v>361.6</v>
      </c>
      <c r="AL636" s="331" t="s">
        <v>8328</v>
      </c>
      <c r="AM636" s="331" t="s">
        <v>8329</v>
      </c>
      <c r="AN636" s="332">
        <v>34.549999999999997</v>
      </c>
      <c r="AO636" s="332">
        <v>25.83</v>
      </c>
      <c r="AP636" s="332">
        <v>41.21</v>
      </c>
    </row>
    <row r="637" spans="1:42" ht="360">
      <c r="A637" s="329">
        <v>44109</v>
      </c>
      <c r="B637" s="330" t="s">
        <v>1250</v>
      </c>
      <c r="C637" s="330" t="s">
        <v>1251</v>
      </c>
      <c r="D637" s="331" t="s">
        <v>61</v>
      </c>
      <c r="E637" s="331" t="s">
        <v>67</v>
      </c>
      <c r="F637" s="332">
        <v>7.16</v>
      </c>
      <c r="G637" s="330" t="s">
        <v>1252</v>
      </c>
      <c r="H637" s="330" t="s">
        <v>60</v>
      </c>
      <c r="I637" s="331" t="s">
        <v>1253</v>
      </c>
      <c r="J637" s="329">
        <v>44109</v>
      </c>
      <c r="K637" s="333" t="s">
        <v>491</v>
      </c>
      <c r="L637" s="329">
        <v>44165</v>
      </c>
      <c r="M637" s="335" t="s">
        <v>9428</v>
      </c>
      <c r="N637" s="335" t="s">
        <v>9429</v>
      </c>
      <c r="O637" s="335" t="s">
        <v>9430</v>
      </c>
      <c r="P637" s="336">
        <v>11.3</v>
      </c>
      <c r="Q637" s="331" t="s">
        <v>8566</v>
      </c>
      <c r="R637" s="339" t="s">
        <v>9431</v>
      </c>
      <c r="S637" s="333" t="s">
        <v>9432</v>
      </c>
      <c r="T637" s="331" t="s">
        <v>6915</v>
      </c>
      <c r="U637" s="331" t="s">
        <v>492</v>
      </c>
      <c r="V637" s="335" t="s">
        <v>9433</v>
      </c>
      <c r="W637" s="333" t="s">
        <v>9434</v>
      </c>
      <c r="X637" s="340">
        <v>323.60000000000002</v>
      </c>
      <c r="Y637" s="335" t="s">
        <v>60</v>
      </c>
      <c r="Z637" s="333" t="s">
        <v>60</v>
      </c>
      <c r="AA637" s="330" t="s">
        <v>60</v>
      </c>
      <c r="AB637" s="341" t="s">
        <v>60</v>
      </c>
      <c r="AC637" s="332">
        <v>6.25</v>
      </c>
      <c r="AD637" s="332">
        <v>32.68</v>
      </c>
      <c r="AE637" s="341" t="s">
        <v>60</v>
      </c>
      <c r="AF637" s="338">
        <v>0.64500000000000002</v>
      </c>
      <c r="AG637" s="332">
        <v>8</v>
      </c>
      <c r="AH637" s="332">
        <v>6.73</v>
      </c>
      <c r="AI637" s="332">
        <v>8.7799999999999994</v>
      </c>
      <c r="AJ637" s="338">
        <v>9.5000000000000001E-2</v>
      </c>
      <c r="AK637" s="332">
        <v>6.2</v>
      </c>
      <c r="AL637" s="331" t="s">
        <v>8328</v>
      </c>
      <c r="AM637" s="331" t="s">
        <v>8329</v>
      </c>
      <c r="AN637" s="332">
        <v>34.479999999999997</v>
      </c>
      <c r="AO637" s="332">
        <v>43.38</v>
      </c>
      <c r="AP637" s="332">
        <v>47.73</v>
      </c>
    </row>
    <row r="638" spans="1:42" ht="303.75">
      <c r="A638" s="329">
        <v>44768</v>
      </c>
      <c r="B638" s="330" t="s">
        <v>4578</v>
      </c>
      <c r="C638" s="330" t="s">
        <v>60</v>
      </c>
      <c r="D638" s="331" t="s">
        <v>61</v>
      </c>
      <c r="E638" s="331" t="s">
        <v>67</v>
      </c>
      <c r="F638" s="332">
        <v>452.05</v>
      </c>
      <c r="G638" s="330" t="s">
        <v>4579</v>
      </c>
      <c r="H638" s="330" t="s">
        <v>60</v>
      </c>
      <c r="I638" s="331" t="s">
        <v>4580</v>
      </c>
      <c r="J638" s="329">
        <v>44768</v>
      </c>
      <c r="K638" s="333" t="s">
        <v>491</v>
      </c>
      <c r="L638" s="329">
        <v>44848</v>
      </c>
      <c r="M638" s="335" t="s">
        <v>14129</v>
      </c>
      <c r="N638" s="335" t="s">
        <v>14130</v>
      </c>
      <c r="O638" s="335" t="s">
        <v>14131</v>
      </c>
      <c r="P638" s="341" t="s">
        <v>60</v>
      </c>
      <c r="Q638" s="331" t="s">
        <v>8991</v>
      </c>
      <c r="R638" s="339" t="s">
        <v>14132</v>
      </c>
      <c r="S638" s="333" t="s">
        <v>8642</v>
      </c>
      <c r="T638" s="331" t="s">
        <v>6917</v>
      </c>
      <c r="U638" s="331" t="s">
        <v>11848</v>
      </c>
      <c r="V638" s="335" t="s">
        <v>14133</v>
      </c>
      <c r="W638" s="333" t="s">
        <v>8481</v>
      </c>
      <c r="X638" s="330" t="s">
        <v>60</v>
      </c>
      <c r="Y638" s="335" t="s">
        <v>60</v>
      </c>
      <c r="Z638" s="333" t="s">
        <v>60</v>
      </c>
      <c r="AA638" s="330" t="s">
        <v>60</v>
      </c>
      <c r="AB638" s="332">
        <v>8.25</v>
      </c>
      <c r="AC638" s="338">
        <v>0.90800000000000003</v>
      </c>
      <c r="AD638" s="332">
        <v>2.98</v>
      </c>
      <c r="AE638" s="332">
        <v>9.36</v>
      </c>
      <c r="AF638" s="338">
        <v>0.33700000000000002</v>
      </c>
      <c r="AG638" s="332">
        <v>383.83</v>
      </c>
      <c r="AH638" s="332">
        <v>253.46</v>
      </c>
      <c r="AI638" s="336">
        <v>1137.2</v>
      </c>
      <c r="AJ638" s="336">
        <v>29.5</v>
      </c>
      <c r="AK638" s="336">
        <v>670</v>
      </c>
      <c r="AL638" s="331" t="s">
        <v>8328</v>
      </c>
      <c r="AM638" s="331" t="s">
        <v>8329</v>
      </c>
      <c r="AN638" s="332">
        <v>34.380000000000003</v>
      </c>
      <c r="AO638" s="332">
        <v>47.26</v>
      </c>
      <c r="AP638" s="332">
        <v>54.68</v>
      </c>
    </row>
    <row r="639" spans="1:42" ht="409.5">
      <c r="A639" s="329">
        <v>44175</v>
      </c>
      <c r="B639" s="330" t="s">
        <v>4581</v>
      </c>
      <c r="C639" s="330" t="s">
        <v>60</v>
      </c>
      <c r="D639" s="331" t="s">
        <v>61</v>
      </c>
      <c r="E639" s="331" t="s">
        <v>67</v>
      </c>
      <c r="F639" s="332">
        <v>68.97</v>
      </c>
      <c r="G639" s="330" t="s">
        <v>4582</v>
      </c>
      <c r="H639" s="330" t="s">
        <v>4583</v>
      </c>
      <c r="I639" s="331" t="s">
        <v>4584</v>
      </c>
      <c r="J639" s="329">
        <v>44175</v>
      </c>
      <c r="K639" s="333" t="s">
        <v>491</v>
      </c>
      <c r="L639" s="329">
        <v>44274</v>
      </c>
      <c r="M639" s="335" t="s">
        <v>14134</v>
      </c>
      <c r="N639" s="335" t="s">
        <v>60</v>
      </c>
      <c r="O639" s="335" t="s">
        <v>60</v>
      </c>
      <c r="P639" s="341" t="s">
        <v>60</v>
      </c>
      <c r="Q639" s="331" t="s">
        <v>8331</v>
      </c>
      <c r="R639" s="333" t="s">
        <v>12497</v>
      </c>
      <c r="S639" s="333" t="s">
        <v>10509</v>
      </c>
      <c r="T639" s="331" t="s">
        <v>6921</v>
      </c>
      <c r="U639" s="331" t="s">
        <v>11848</v>
      </c>
      <c r="V639" s="335" t="s">
        <v>14135</v>
      </c>
      <c r="W639" s="333" t="s">
        <v>13191</v>
      </c>
      <c r="X639" s="340">
        <v>11.5</v>
      </c>
      <c r="Y639" s="335" t="s">
        <v>14136</v>
      </c>
      <c r="Z639" s="339" t="s">
        <v>14137</v>
      </c>
      <c r="AA639" s="330" t="s">
        <v>60</v>
      </c>
      <c r="AB639" s="341" t="s">
        <v>60</v>
      </c>
      <c r="AC639" s="341" t="s">
        <v>60</v>
      </c>
      <c r="AD639" s="341" t="s">
        <v>60</v>
      </c>
      <c r="AE639" s="341" t="s">
        <v>60</v>
      </c>
      <c r="AF639" s="332">
        <v>1.21</v>
      </c>
      <c r="AG639" s="332">
        <v>68.97</v>
      </c>
      <c r="AH639" s="332">
        <v>37.770000000000003</v>
      </c>
      <c r="AI639" s="341" t="s">
        <v>60</v>
      </c>
      <c r="AJ639" s="341" t="s">
        <v>60</v>
      </c>
      <c r="AK639" s="341" t="s">
        <v>60</v>
      </c>
      <c r="AL639" s="331" t="s">
        <v>8328</v>
      </c>
      <c r="AM639" s="331" t="s">
        <v>8329</v>
      </c>
      <c r="AN639" s="332">
        <v>34.35</v>
      </c>
      <c r="AO639" s="332">
        <v>19.87</v>
      </c>
      <c r="AP639" s="332">
        <v>41.54</v>
      </c>
    </row>
    <row r="640" spans="1:42" ht="409.5">
      <c r="A640" s="329">
        <v>44767</v>
      </c>
      <c r="B640" s="330" t="s">
        <v>4585</v>
      </c>
      <c r="C640" s="330" t="s">
        <v>60</v>
      </c>
      <c r="D640" s="331" t="s">
        <v>61</v>
      </c>
      <c r="E640" s="331" t="s">
        <v>67</v>
      </c>
      <c r="F640" s="332">
        <v>1207.5999999999999</v>
      </c>
      <c r="G640" s="330" t="s">
        <v>4586</v>
      </c>
      <c r="H640" s="330" t="s">
        <v>4587</v>
      </c>
      <c r="I640" s="331" t="s">
        <v>4588</v>
      </c>
      <c r="J640" s="329">
        <v>44767</v>
      </c>
      <c r="K640" s="333" t="s">
        <v>491</v>
      </c>
      <c r="L640" s="329">
        <v>44841</v>
      </c>
      <c r="M640" s="335" t="s">
        <v>14138</v>
      </c>
      <c r="N640" s="335" t="s">
        <v>14139</v>
      </c>
      <c r="O640" s="335" t="s">
        <v>14140</v>
      </c>
      <c r="P640" s="341" t="s">
        <v>60</v>
      </c>
      <c r="Q640" s="331" t="s">
        <v>8491</v>
      </c>
      <c r="R640" s="339" t="s">
        <v>14141</v>
      </c>
      <c r="S640" s="333" t="s">
        <v>13010</v>
      </c>
      <c r="T640" s="331" t="s">
        <v>6921</v>
      </c>
      <c r="U640" s="331" t="s">
        <v>11848</v>
      </c>
      <c r="V640" s="335" t="s">
        <v>14142</v>
      </c>
      <c r="W640" s="339" t="s">
        <v>14143</v>
      </c>
      <c r="X640" s="340">
        <v>6629.8</v>
      </c>
      <c r="Y640" s="335" t="s">
        <v>14144</v>
      </c>
      <c r="Z640" s="339" t="s">
        <v>14145</v>
      </c>
      <c r="AA640" s="330" t="s">
        <v>60</v>
      </c>
      <c r="AB640" s="341" t="s">
        <v>60</v>
      </c>
      <c r="AC640" s="332">
        <v>30.26</v>
      </c>
      <c r="AD640" s="332">
        <v>3.96</v>
      </c>
      <c r="AE640" s="332">
        <v>18.53</v>
      </c>
      <c r="AF640" s="338">
        <v>0.50900000000000001</v>
      </c>
      <c r="AG640" s="332">
        <v>1161.1199999999999</v>
      </c>
      <c r="AH640" s="332">
        <v>711.16</v>
      </c>
      <c r="AI640" s="336">
        <v>2282.6</v>
      </c>
      <c r="AJ640" s="336">
        <v>-78.099999999999994</v>
      </c>
      <c r="AK640" s="336">
        <v>899.8</v>
      </c>
      <c r="AL640" s="331" t="s">
        <v>8328</v>
      </c>
      <c r="AM640" s="331" t="s">
        <v>8329</v>
      </c>
      <c r="AN640" s="332">
        <v>34.25</v>
      </c>
      <c r="AO640" s="332">
        <v>49.44</v>
      </c>
      <c r="AP640" s="332">
        <v>50.57</v>
      </c>
    </row>
    <row r="641" spans="1:42" ht="270">
      <c r="A641" s="329">
        <v>44137</v>
      </c>
      <c r="B641" s="330" t="s">
        <v>4589</v>
      </c>
      <c r="C641" s="330" t="s">
        <v>60</v>
      </c>
      <c r="D641" s="331" t="s">
        <v>61</v>
      </c>
      <c r="E641" s="331" t="s">
        <v>67</v>
      </c>
      <c r="F641" s="332">
        <v>100.88</v>
      </c>
      <c r="G641" s="330" t="s">
        <v>60</v>
      </c>
      <c r="H641" s="330" t="s">
        <v>60</v>
      </c>
      <c r="I641" s="331" t="s">
        <v>4590</v>
      </c>
      <c r="J641" s="329">
        <v>44137</v>
      </c>
      <c r="K641" s="333" t="s">
        <v>491</v>
      </c>
      <c r="L641" s="329">
        <v>44187</v>
      </c>
      <c r="M641" s="335" t="s">
        <v>14146</v>
      </c>
      <c r="N641" s="335" t="s">
        <v>60</v>
      </c>
      <c r="O641" s="335" t="s">
        <v>60</v>
      </c>
      <c r="P641" s="341" t="s">
        <v>60</v>
      </c>
      <c r="Q641" s="331" t="s">
        <v>9180</v>
      </c>
      <c r="R641" s="339" t="s">
        <v>14147</v>
      </c>
      <c r="S641" s="333" t="s">
        <v>10335</v>
      </c>
      <c r="T641" s="331" t="s">
        <v>6921</v>
      </c>
      <c r="U641" s="331" t="s">
        <v>11848</v>
      </c>
      <c r="V641" s="335" t="s">
        <v>60</v>
      </c>
      <c r="W641" s="333" t="s">
        <v>60</v>
      </c>
      <c r="X641" s="330" t="s">
        <v>60</v>
      </c>
      <c r="Y641" s="335" t="s">
        <v>60</v>
      </c>
      <c r="Z641" s="333" t="s">
        <v>60</v>
      </c>
      <c r="AA641" s="330" t="s">
        <v>60</v>
      </c>
      <c r="AB641" s="332">
        <v>21.74</v>
      </c>
      <c r="AC641" s="338">
        <v>0.77800000000000002</v>
      </c>
      <c r="AD641" s="341" t="s">
        <v>60</v>
      </c>
      <c r="AE641" s="341" t="s">
        <v>60</v>
      </c>
      <c r="AF641" s="341" t="s">
        <v>60</v>
      </c>
      <c r="AG641" s="341" t="s">
        <v>60</v>
      </c>
      <c r="AH641" s="332">
        <v>114.78</v>
      </c>
      <c r="AI641" s="341" t="s">
        <v>60</v>
      </c>
      <c r="AJ641" s="341" t="s">
        <v>60</v>
      </c>
      <c r="AK641" s="341" t="s">
        <v>60</v>
      </c>
      <c r="AL641" s="331" t="s">
        <v>8328</v>
      </c>
      <c r="AM641" s="331" t="s">
        <v>8329</v>
      </c>
      <c r="AN641" s="332">
        <v>34.24</v>
      </c>
      <c r="AO641" s="332">
        <v>37.22</v>
      </c>
      <c r="AP641" s="332">
        <v>43.05</v>
      </c>
    </row>
    <row r="642" spans="1:42" ht="202.5">
      <c r="A642" s="329">
        <v>44601</v>
      </c>
      <c r="B642" s="330" t="s">
        <v>4591</v>
      </c>
      <c r="C642" s="330" t="s">
        <v>60</v>
      </c>
      <c r="D642" s="331" t="s">
        <v>61</v>
      </c>
      <c r="E642" s="331" t="s">
        <v>67</v>
      </c>
      <c r="F642" s="332">
        <v>16.579999999999998</v>
      </c>
      <c r="G642" s="330" t="s">
        <v>4592</v>
      </c>
      <c r="H642" s="330" t="s">
        <v>60</v>
      </c>
      <c r="I642" s="331" t="s">
        <v>4593</v>
      </c>
      <c r="J642" s="329">
        <v>44601</v>
      </c>
      <c r="K642" s="333" t="s">
        <v>491</v>
      </c>
      <c r="L642" s="329">
        <v>44680</v>
      </c>
      <c r="M642" s="335" t="s">
        <v>14148</v>
      </c>
      <c r="N642" s="335" t="s">
        <v>60</v>
      </c>
      <c r="O642" s="335" t="s">
        <v>60</v>
      </c>
      <c r="P642" s="341" t="s">
        <v>60</v>
      </c>
      <c r="Q642" s="331" t="s">
        <v>8991</v>
      </c>
      <c r="R642" s="333" t="s">
        <v>14093</v>
      </c>
      <c r="S642" s="333" t="s">
        <v>8642</v>
      </c>
      <c r="T642" s="331" t="s">
        <v>6917</v>
      </c>
      <c r="U642" s="331" t="s">
        <v>11848</v>
      </c>
      <c r="V642" s="335" t="s">
        <v>14149</v>
      </c>
      <c r="W642" s="333" t="s">
        <v>8644</v>
      </c>
      <c r="X642" s="340">
        <v>25.3</v>
      </c>
      <c r="Y642" s="335" t="s">
        <v>60</v>
      </c>
      <c r="Z642" s="333" t="s">
        <v>60</v>
      </c>
      <c r="AA642" s="330" t="s">
        <v>60</v>
      </c>
      <c r="AB642" s="341" t="s">
        <v>60</v>
      </c>
      <c r="AC642" s="332">
        <v>7.34</v>
      </c>
      <c r="AD642" s="341" t="s">
        <v>60</v>
      </c>
      <c r="AE642" s="341" t="s">
        <v>60</v>
      </c>
      <c r="AF642" s="341" t="s">
        <v>60</v>
      </c>
      <c r="AG642" s="332">
        <v>14.15</v>
      </c>
      <c r="AH642" s="332">
        <v>16.579999999999998</v>
      </c>
      <c r="AI642" s="338">
        <v>1E-3</v>
      </c>
      <c r="AJ642" s="332">
        <v>-4.7300000000000004</v>
      </c>
      <c r="AK642" s="332">
        <v>6.05</v>
      </c>
      <c r="AL642" s="331" t="s">
        <v>8328</v>
      </c>
      <c r="AM642" s="331" t="s">
        <v>8329</v>
      </c>
      <c r="AN642" s="332">
        <v>34.17</v>
      </c>
      <c r="AO642" s="332">
        <v>25.78</v>
      </c>
      <c r="AP642" s="332">
        <v>29.84</v>
      </c>
    </row>
    <row r="643" spans="1:42" ht="157.5">
      <c r="A643" s="329">
        <v>43838</v>
      </c>
      <c r="B643" s="330" t="s">
        <v>4594</v>
      </c>
      <c r="C643" s="330" t="s">
        <v>60</v>
      </c>
      <c r="D643" s="331" t="s">
        <v>61</v>
      </c>
      <c r="E643" s="331" t="s">
        <v>67</v>
      </c>
      <c r="F643" s="332">
        <v>1012.88</v>
      </c>
      <c r="G643" s="330" t="s">
        <v>4595</v>
      </c>
      <c r="H643" s="330" t="s">
        <v>4596</v>
      </c>
      <c r="I643" s="331" t="s">
        <v>4597</v>
      </c>
      <c r="J643" s="329">
        <v>43838</v>
      </c>
      <c r="K643" s="333" t="s">
        <v>491</v>
      </c>
      <c r="L643" s="329">
        <v>43907</v>
      </c>
      <c r="M643" s="335" t="s">
        <v>14150</v>
      </c>
      <c r="N643" s="335" t="s">
        <v>60</v>
      </c>
      <c r="O643" s="335" t="s">
        <v>60</v>
      </c>
      <c r="P643" s="341" t="s">
        <v>60</v>
      </c>
      <c r="Q643" s="331" t="s">
        <v>11197</v>
      </c>
      <c r="R643" s="333" t="s">
        <v>14151</v>
      </c>
      <c r="S643" s="333" t="s">
        <v>8943</v>
      </c>
      <c r="T643" s="331" t="s">
        <v>6915</v>
      </c>
      <c r="U643" s="331" t="s">
        <v>11848</v>
      </c>
      <c r="V643" s="335" t="s">
        <v>14152</v>
      </c>
      <c r="W643" s="333" t="s">
        <v>8551</v>
      </c>
      <c r="X643" s="340">
        <v>46335.1</v>
      </c>
      <c r="Y643" s="335" t="s">
        <v>14153</v>
      </c>
      <c r="Z643" s="333" t="s">
        <v>8551</v>
      </c>
      <c r="AA643" s="330" t="s">
        <v>60</v>
      </c>
      <c r="AB643" s="332">
        <v>4.84</v>
      </c>
      <c r="AC643" s="338">
        <v>0.432</v>
      </c>
      <c r="AD643" s="341" t="s">
        <v>60</v>
      </c>
      <c r="AE643" s="341" t="s">
        <v>60</v>
      </c>
      <c r="AF643" s="341" t="s">
        <v>60</v>
      </c>
      <c r="AG643" s="332">
        <v>1012.88</v>
      </c>
      <c r="AH643" s="332">
        <v>505.47</v>
      </c>
      <c r="AI643" s="341" t="s">
        <v>60</v>
      </c>
      <c r="AJ643" s="341" t="s">
        <v>60</v>
      </c>
      <c r="AK643" s="341" t="s">
        <v>60</v>
      </c>
      <c r="AL643" s="331" t="s">
        <v>8328</v>
      </c>
      <c r="AM643" s="331" t="s">
        <v>8329</v>
      </c>
      <c r="AN643" s="332">
        <v>34.15</v>
      </c>
      <c r="AO643" s="332">
        <v>55.98</v>
      </c>
      <c r="AP643" s="332">
        <v>54.93</v>
      </c>
    </row>
    <row r="644" spans="1:42" ht="405">
      <c r="A644" s="329">
        <v>44132</v>
      </c>
      <c r="B644" s="330" t="s">
        <v>4598</v>
      </c>
      <c r="C644" s="330" t="s">
        <v>60</v>
      </c>
      <c r="D644" s="331" t="s">
        <v>61</v>
      </c>
      <c r="E644" s="331" t="s">
        <v>67</v>
      </c>
      <c r="F644" s="332">
        <v>64.23</v>
      </c>
      <c r="G644" s="330" t="s">
        <v>4599</v>
      </c>
      <c r="H644" s="330" t="s">
        <v>4600</v>
      </c>
      <c r="I644" s="331" t="s">
        <v>4601</v>
      </c>
      <c r="J644" s="329">
        <v>44132</v>
      </c>
      <c r="K644" s="333" t="s">
        <v>491</v>
      </c>
      <c r="L644" s="329">
        <v>44228</v>
      </c>
      <c r="M644" s="335" t="s">
        <v>14154</v>
      </c>
      <c r="N644" s="335" t="s">
        <v>60</v>
      </c>
      <c r="O644" s="335" t="s">
        <v>60</v>
      </c>
      <c r="P644" s="341" t="s">
        <v>60</v>
      </c>
      <c r="Q644" s="331" t="s">
        <v>8836</v>
      </c>
      <c r="R644" s="339" t="s">
        <v>14155</v>
      </c>
      <c r="S644" s="333" t="s">
        <v>13589</v>
      </c>
      <c r="T644" s="331" t="s">
        <v>6917</v>
      </c>
      <c r="U644" s="331" t="s">
        <v>11848</v>
      </c>
      <c r="V644" s="335" t="s">
        <v>14156</v>
      </c>
      <c r="W644" s="333" t="s">
        <v>8541</v>
      </c>
      <c r="X644" s="340">
        <v>978.2</v>
      </c>
      <c r="Y644" s="335" t="s">
        <v>14157</v>
      </c>
      <c r="Z644" s="333" t="s">
        <v>14158</v>
      </c>
      <c r="AA644" s="330" t="s">
        <v>14159</v>
      </c>
      <c r="AB644" s="341" t="s">
        <v>60</v>
      </c>
      <c r="AC644" s="341" t="s">
        <v>60</v>
      </c>
      <c r="AD644" s="341" t="s">
        <v>60</v>
      </c>
      <c r="AE644" s="341" t="s">
        <v>60</v>
      </c>
      <c r="AF644" s="341" t="s">
        <v>60</v>
      </c>
      <c r="AG644" s="332">
        <v>107.42</v>
      </c>
      <c r="AH644" s="332">
        <v>107.42</v>
      </c>
      <c r="AI644" s="336">
        <v>100.7</v>
      </c>
      <c r="AJ644" s="332">
        <v>5.2</v>
      </c>
      <c r="AK644" s="336">
        <v>114.9</v>
      </c>
      <c r="AL644" s="331" t="s">
        <v>8328</v>
      </c>
      <c r="AM644" s="331" t="s">
        <v>8329</v>
      </c>
      <c r="AN644" s="332">
        <v>34.130000000000003</v>
      </c>
      <c r="AO644" s="332">
        <v>24.95</v>
      </c>
      <c r="AP644" s="332">
        <v>31.95</v>
      </c>
    </row>
    <row r="645" spans="1:42" ht="157.5">
      <c r="A645" s="329">
        <v>44773</v>
      </c>
      <c r="B645" s="330" t="s">
        <v>4602</v>
      </c>
      <c r="C645" s="330" t="s">
        <v>60</v>
      </c>
      <c r="D645" s="331" t="s">
        <v>61</v>
      </c>
      <c r="E645" s="331" t="s">
        <v>67</v>
      </c>
      <c r="F645" s="332">
        <v>175.79</v>
      </c>
      <c r="G645" s="330" t="s">
        <v>4603</v>
      </c>
      <c r="H645" s="330" t="s">
        <v>4604</v>
      </c>
      <c r="I645" s="331" t="s">
        <v>4605</v>
      </c>
      <c r="J645" s="329">
        <v>44773</v>
      </c>
      <c r="K645" s="333" t="s">
        <v>491</v>
      </c>
      <c r="L645" s="329">
        <v>44847</v>
      </c>
      <c r="M645" s="335" t="s">
        <v>14160</v>
      </c>
      <c r="N645" s="335" t="s">
        <v>14161</v>
      </c>
      <c r="O645" s="335" t="s">
        <v>14162</v>
      </c>
      <c r="P645" s="341" t="s">
        <v>60</v>
      </c>
      <c r="Q645" s="331" t="s">
        <v>10931</v>
      </c>
      <c r="R645" s="339" t="s">
        <v>14163</v>
      </c>
      <c r="S645" s="333" t="s">
        <v>9401</v>
      </c>
      <c r="T645" s="331" t="s">
        <v>6921</v>
      </c>
      <c r="U645" s="331" t="s">
        <v>11848</v>
      </c>
      <c r="V645" s="335" t="s">
        <v>14164</v>
      </c>
      <c r="W645" s="333" t="s">
        <v>12028</v>
      </c>
      <c r="X645" s="340">
        <v>1106.0999999999999</v>
      </c>
      <c r="Y645" s="335" t="s">
        <v>14165</v>
      </c>
      <c r="Z645" s="333" t="s">
        <v>14166</v>
      </c>
      <c r="AA645" s="330" t="s">
        <v>60</v>
      </c>
      <c r="AB645" s="341" t="s">
        <v>60</v>
      </c>
      <c r="AC645" s="338">
        <v>0.70699999999999996</v>
      </c>
      <c r="AD645" s="341" t="s">
        <v>60</v>
      </c>
      <c r="AE645" s="341" t="s">
        <v>60</v>
      </c>
      <c r="AF645" s="332">
        <v>4.2699999999999996</v>
      </c>
      <c r="AG645" s="332">
        <v>137.09</v>
      </c>
      <c r="AH645" s="332">
        <v>149.13</v>
      </c>
      <c r="AI645" s="336">
        <v>32.1</v>
      </c>
      <c r="AJ645" s="336">
        <v>-177</v>
      </c>
      <c r="AK645" s="336">
        <v>335.4</v>
      </c>
      <c r="AL645" s="331" t="s">
        <v>8328</v>
      </c>
      <c r="AM645" s="331" t="s">
        <v>8329</v>
      </c>
      <c r="AN645" s="332">
        <v>34.130000000000003</v>
      </c>
      <c r="AO645" s="332">
        <v>41.84</v>
      </c>
      <c r="AP645" s="332">
        <v>62.74</v>
      </c>
    </row>
    <row r="646" spans="1:42" ht="409.5">
      <c r="A646" s="329">
        <v>44767</v>
      </c>
      <c r="B646" s="330" t="s">
        <v>4606</v>
      </c>
      <c r="C646" s="330" t="s">
        <v>60</v>
      </c>
      <c r="D646" s="331" t="s">
        <v>61</v>
      </c>
      <c r="E646" s="331" t="s">
        <v>67</v>
      </c>
      <c r="F646" s="332">
        <v>486.9</v>
      </c>
      <c r="G646" s="330" t="s">
        <v>4607</v>
      </c>
      <c r="H646" s="330" t="s">
        <v>4608</v>
      </c>
      <c r="I646" s="331" t="s">
        <v>4609</v>
      </c>
      <c r="J646" s="329">
        <v>44767</v>
      </c>
      <c r="K646" s="333" t="s">
        <v>491</v>
      </c>
      <c r="L646" s="329">
        <v>44853</v>
      </c>
      <c r="M646" s="335" t="s">
        <v>14167</v>
      </c>
      <c r="N646" s="335" t="s">
        <v>14168</v>
      </c>
      <c r="O646" s="335" t="s">
        <v>14169</v>
      </c>
      <c r="P646" s="341" t="s">
        <v>60</v>
      </c>
      <c r="Q646" s="331" t="s">
        <v>8400</v>
      </c>
      <c r="R646" s="333" t="s">
        <v>14170</v>
      </c>
      <c r="S646" s="333" t="s">
        <v>12090</v>
      </c>
      <c r="T646" s="331" t="s">
        <v>6921</v>
      </c>
      <c r="U646" s="331" t="s">
        <v>11848</v>
      </c>
      <c r="V646" s="335" t="s">
        <v>14171</v>
      </c>
      <c r="W646" s="333" t="s">
        <v>10074</v>
      </c>
      <c r="X646" s="340">
        <v>3109</v>
      </c>
      <c r="Y646" s="335" t="s">
        <v>14172</v>
      </c>
      <c r="Z646" s="339" t="s">
        <v>14173</v>
      </c>
      <c r="AA646" s="330" t="s">
        <v>60</v>
      </c>
      <c r="AB646" s="341" t="s">
        <v>60</v>
      </c>
      <c r="AC646" s="332">
        <v>1.27</v>
      </c>
      <c r="AD646" s="341" t="s">
        <v>60</v>
      </c>
      <c r="AE646" s="341" t="s">
        <v>60</v>
      </c>
      <c r="AF646" s="332">
        <v>18.75</v>
      </c>
      <c r="AG646" s="332">
        <v>273.33999999999997</v>
      </c>
      <c r="AH646" s="332">
        <v>300.81</v>
      </c>
      <c r="AI646" s="336">
        <v>14.6</v>
      </c>
      <c r="AJ646" s="336">
        <v>-364.9</v>
      </c>
      <c r="AK646" s="336">
        <v>522.4</v>
      </c>
      <c r="AL646" s="331" t="s">
        <v>8328</v>
      </c>
      <c r="AM646" s="331" t="s">
        <v>8329</v>
      </c>
      <c r="AN646" s="332">
        <v>34.01</v>
      </c>
      <c r="AO646" s="332">
        <v>32.69</v>
      </c>
      <c r="AP646" s="332">
        <v>78.680000000000007</v>
      </c>
    </row>
    <row r="647" spans="1:42" ht="405">
      <c r="A647" s="329">
        <v>44203</v>
      </c>
      <c r="B647" s="330" t="s">
        <v>4610</v>
      </c>
      <c r="C647" s="330" t="s">
        <v>60</v>
      </c>
      <c r="D647" s="331" t="s">
        <v>61</v>
      </c>
      <c r="E647" s="331" t="s">
        <v>67</v>
      </c>
      <c r="F647" s="332">
        <v>424.96</v>
      </c>
      <c r="G647" s="330" t="s">
        <v>4611</v>
      </c>
      <c r="H647" s="330" t="s">
        <v>4612</v>
      </c>
      <c r="I647" s="331" t="s">
        <v>4613</v>
      </c>
      <c r="J647" s="329">
        <v>44203</v>
      </c>
      <c r="K647" s="333" t="s">
        <v>491</v>
      </c>
      <c r="L647" s="329">
        <v>44285</v>
      </c>
      <c r="M647" s="335" t="s">
        <v>14174</v>
      </c>
      <c r="N647" s="335" t="s">
        <v>60</v>
      </c>
      <c r="O647" s="335" t="s">
        <v>60</v>
      </c>
      <c r="P647" s="341" t="s">
        <v>60</v>
      </c>
      <c r="Q647" s="331" t="s">
        <v>9073</v>
      </c>
      <c r="R647" s="339" t="s">
        <v>14175</v>
      </c>
      <c r="S647" s="333" t="s">
        <v>9222</v>
      </c>
      <c r="T647" s="331" t="s">
        <v>6915</v>
      </c>
      <c r="U647" s="331" t="s">
        <v>11848</v>
      </c>
      <c r="V647" s="335" t="s">
        <v>14176</v>
      </c>
      <c r="W647" s="333" t="s">
        <v>8551</v>
      </c>
      <c r="X647" s="340">
        <v>9892.4</v>
      </c>
      <c r="Y647" s="335" t="s">
        <v>14177</v>
      </c>
      <c r="Z647" s="339" t="s">
        <v>14178</v>
      </c>
      <c r="AA647" s="330" t="s">
        <v>60</v>
      </c>
      <c r="AB647" s="332">
        <v>24.01</v>
      </c>
      <c r="AC647" s="332">
        <v>4.97</v>
      </c>
      <c r="AD647" s="332">
        <v>37.799999999999997</v>
      </c>
      <c r="AE647" s="332">
        <v>43.45</v>
      </c>
      <c r="AF647" s="332">
        <v>7</v>
      </c>
      <c r="AG647" s="332">
        <v>426.22</v>
      </c>
      <c r="AH647" s="332">
        <v>439.04</v>
      </c>
      <c r="AI647" s="341" t="s">
        <v>60</v>
      </c>
      <c r="AJ647" s="341" t="s">
        <v>60</v>
      </c>
      <c r="AK647" s="336">
        <v>108.5</v>
      </c>
      <c r="AL647" s="331" t="s">
        <v>8328</v>
      </c>
      <c r="AM647" s="331" t="s">
        <v>8329</v>
      </c>
      <c r="AN647" s="332">
        <v>34.01</v>
      </c>
      <c r="AO647" s="332">
        <v>39.840000000000003</v>
      </c>
      <c r="AP647" s="332">
        <v>36.07</v>
      </c>
    </row>
    <row r="648" spans="1:42" ht="409.5">
      <c r="A648" s="329">
        <v>44169</v>
      </c>
      <c r="B648" s="330" t="s">
        <v>4614</v>
      </c>
      <c r="C648" s="330" t="s">
        <v>60</v>
      </c>
      <c r="D648" s="331" t="s">
        <v>61</v>
      </c>
      <c r="E648" s="331" t="s">
        <v>67</v>
      </c>
      <c r="F648" s="332">
        <v>50.53</v>
      </c>
      <c r="G648" s="330" t="s">
        <v>4615</v>
      </c>
      <c r="H648" s="330" t="s">
        <v>14179</v>
      </c>
      <c r="I648" s="331" t="s">
        <v>4617</v>
      </c>
      <c r="J648" s="329">
        <v>44169</v>
      </c>
      <c r="K648" s="333" t="s">
        <v>491</v>
      </c>
      <c r="L648" s="329">
        <v>44298</v>
      </c>
      <c r="M648" s="335" t="s">
        <v>14180</v>
      </c>
      <c r="N648" s="335" t="s">
        <v>60</v>
      </c>
      <c r="O648" s="335" t="s">
        <v>60</v>
      </c>
      <c r="P648" s="341" t="s">
        <v>60</v>
      </c>
      <c r="Q648" s="331" t="s">
        <v>10245</v>
      </c>
      <c r="R648" s="339" t="s">
        <v>14181</v>
      </c>
      <c r="S648" s="333" t="s">
        <v>9981</v>
      </c>
      <c r="T648" s="331" t="s">
        <v>6917</v>
      </c>
      <c r="U648" s="331" t="s">
        <v>11848</v>
      </c>
      <c r="V648" s="335" t="s">
        <v>14182</v>
      </c>
      <c r="W648" s="333" t="s">
        <v>8541</v>
      </c>
      <c r="X648" s="330" t="s">
        <v>60</v>
      </c>
      <c r="Y648" s="335" t="s">
        <v>14183</v>
      </c>
      <c r="Z648" s="339" t="s">
        <v>14184</v>
      </c>
      <c r="AA648" s="330" t="s">
        <v>14185</v>
      </c>
      <c r="AB648" s="341" t="s">
        <v>60</v>
      </c>
      <c r="AC648" s="338">
        <v>0.33900000000000002</v>
      </c>
      <c r="AD648" s="332">
        <v>11.37</v>
      </c>
      <c r="AE648" s="341" t="s">
        <v>60</v>
      </c>
      <c r="AF648" s="338">
        <v>0.16800000000000001</v>
      </c>
      <c r="AG648" s="332">
        <v>23.35</v>
      </c>
      <c r="AH648" s="332">
        <v>37.71</v>
      </c>
      <c r="AI648" s="336">
        <v>137.9</v>
      </c>
      <c r="AJ648" s="332">
        <v>-3.79</v>
      </c>
      <c r="AK648" s="336">
        <v>166.7</v>
      </c>
      <c r="AL648" s="331" t="s">
        <v>8328</v>
      </c>
      <c r="AM648" s="331" t="s">
        <v>8329</v>
      </c>
      <c r="AN648" s="332">
        <v>34</v>
      </c>
      <c r="AO648" s="332">
        <v>34</v>
      </c>
      <c r="AP648" s="332">
        <v>30.12</v>
      </c>
    </row>
    <row r="649" spans="1:42" ht="409.5">
      <c r="A649" s="329">
        <v>44606</v>
      </c>
      <c r="B649" s="330" t="s">
        <v>4618</v>
      </c>
      <c r="C649" s="330" t="s">
        <v>60</v>
      </c>
      <c r="D649" s="331" t="s">
        <v>61</v>
      </c>
      <c r="E649" s="331" t="s">
        <v>67</v>
      </c>
      <c r="F649" s="332">
        <v>5026.6899999999996</v>
      </c>
      <c r="G649" s="330" t="s">
        <v>4619</v>
      </c>
      <c r="H649" s="330" t="s">
        <v>4620</v>
      </c>
      <c r="I649" s="331" t="s">
        <v>4621</v>
      </c>
      <c r="J649" s="329">
        <v>44606</v>
      </c>
      <c r="K649" s="333" t="s">
        <v>491</v>
      </c>
      <c r="L649" s="329">
        <v>44767</v>
      </c>
      <c r="M649" s="335" t="s">
        <v>14186</v>
      </c>
      <c r="N649" s="335" t="s">
        <v>14187</v>
      </c>
      <c r="O649" s="335" t="s">
        <v>60</v>
      </c>
      <c r="P649" s="341" t="s">
        <v>60</v>
      </c>
      <c r="Q649" s="331" t="s">
        <v>9327</v>
      </c>
      <c r="R649" s="339" t="s">
        <v>14188</v>
      </c>
      <c r="S649" s="333" t="s">
        <v>14189</v>
      </c>
      <c r="T649" s="331" t="s">
        <v>6921</v>
      </c>
      <c r="U649" s="331" t="s">
        <v>11848</v>
      </c>
      <c r="V649" s="335" t="s">
        <v>14190</v>
      </c>
      <c r="W649" s="339" t="s">
        <v>14191</v>
      </c>
      <c r="X649" s="330" t="s">
        <v>60</v>
      </c>
      <c r="Y649" s="335" t="s">
        <v>14192</v>
      </c>
      <c r="Z649" s="339" t="s">
        <v>14193</v>
      </c>
      <c r="AA649" s="330" t="s">
        <v>60</v>
      </c>
      <c r="AB649" s="332">
        <v>4.7699999999999996</v>
      </c>
      <c r="AC649" s="332">
        <v>2.67</v>
      </c>
      <c r="AD649" s="332">
        <v>7.13</v>
      </c>
      <c r="AE649" s="332">
        <v>17.100000000000001</v>
      </c>
      <c r="AF649" s="332">
        <v>1.1000000000000001</v>
      </c>
      <c r="AG649" s="332">
        <v>6158.83</v>
      </c>
      <c r="AH649" s="332">
        <v>3139.28</v>
      </c>
      <c r="AI649" s="336">
        <v>6482.5</v>
      </c>
      <c r="AJ649" s="336">
        <v>517.4</v>
      </c>
      <c r="AK649" s="336">
        <v>5827.5</v>
      </c>
      <c r="AL649" s="331" t="s">
        <v>8328</v>
      </c>
      <c r="AM649" s="331" t="s">
        <v>8329</v>
      </c>
      <c r="AN649" s="332">
        <v>33.97</v>
      </c>
      <c r="AO649" s="332">
        <v>53.87</v>
      </c>
      <c r="AP649" s="332">
        <v>50.86</v>
      </c>
    </row>
    <row r="650" spans="1:42" ht="409.5">
      <c r="A650" s="329">
        <v>44736</v>
      </c>
      <c r="B650" s="330" t="s">
        <v>4622</v>
      </c>
      <c r="C650" s="330" t="s">
        <v>60</v>
      </c>
      <c r="D650" s="331" t="s">
        <v>61</v>
      </c>
      <c r="E650" s="331" t="s">
        <v>67</v>
      </c>
      <c r="F650" s="332">
        <v>10989.54</v>
      </c>
      <c r="G650" s="330" t="s">
        <v>4623</v>
      </c>
      <c r="H650" s="330" t="s">
        <v>4624</v>
      </c>
      <c r="I650" s="331" t="s">
        <v>4625</v>
      </c>
      <c r="J650" s="329">
        <v>44736</v>
      </c>
      <c r="K650" s="333" t="s">
        <v>491</v>
      </c>
      <c r="L650" s="329">
        <v>44887</v>
      </c>
      <c r="M650" s="335" t="s">
        <v>14194</v>
      </c>
      <c r="N650" s="335" t="s">
        <v>14195</v>
      </c>
      <c r="O650" s="335" t="s">
        <v>14196</v>
      </c>
      <c r="P650" s="336">
        <v>9626</v>
      </c>
      <c r="Q650" s="331" t="s">
        <v>8469</v>
      </c>
      <c r="R650" s="339" t="s">
        <v>14197</v>
      </c>
      <c r="S650" s="333" t="s">
        <v>8602</v>
      </c>
      <c r="T650" s="331" t="s">
        <v>6921</v>
      </c>
      <c r="U650" s="331" t="s">
        <v>11848</v>
      </c>
      <c r="V650" s="335" t="s">
        <v>14198</v>
      </c>
      <c r="W650" s="339" t="s">
        <v>14199</v>
      </c>
      <c r="X650" s="330" t="s">
        <v>60</v>
      </c>
      <c r="Y650" s="335" t="s">
        <v>14200</v>
      </c>
      <c r="Z650" s="339" t="s">
        <v>14201</v>
      </c>
      <c r="AA650" s="330" t="s">
        <v>8665</v>
      </c>
      <c r="AB650" s="341" t="s">
        <v>60</v>
      </c>
      <c r="AC650" s="332">
        <v>30.68</v>
      </c>
      <c r="AD650" s="341" t="s">
        <v>60</v>
      </c>
      <c r="AE650" s="341" t="s">
        <v>60</v>
      </c>
      <c r="AF650" s="332">
        <v>6.92</v>
      </c>
      <c r="AG650" s="332">
        <v>9890.91</v>
      </c>
      <c r="AH650" s="332">
        <v>10036.34</v>
      </c>
      <c r="AI650" s="336">
        <v>1587.8</v>
      </c>
      <c r="AJ650" s="336">
        <v>-283</v>
      </c>
      <c r="AK650" s="336">
        <v>2451.3000000000002</v>
      </c>
      <c r="AL650" s="331" t="s">
        <v>8328</v>
      </c>
      <c r="AM650" s="331" t="s">
        <v>8329</v>
      </c>
      <c r="AN650" s="332">
        <v>33.74</v>
      </c>
      <c r="AO650" s="332">
        <v>38.71</v>
      </c>
      <c r="AP650" s="332">
        <v>-15.93</v>
      </c>
    </row>
    <row r="651" spans="1:42" ht="409.5">
      <c r="A651" s="329">
        <v>44622</v>
      </c>
      <c r="B651" s="330" t="s">
        <v>4626</v>
      </c>
      <c r="C651" s="330" t="s">
        <v>60</v>
      </c>
      <c r="D651" s="331" t="s">
        <v>61</v>
      </c>
      <c r="E651" s="331" t="s">
        <v>67</v>
      </c>
      <c r="F651" s="332">
        <v>597.9</v>
      </c>
      <c r="G651" s="330" t="s">
        <v>4627</v>
      </c>
      <c r="H651" s="330" t="s">
        <v>4628</v>
      </c>
      <c r="I651" s="331" t="s">
        <v>4629</v>
      </c>
      <c r="J651" s="329">
        <v>44622</v>
      </c>
      <c r="K651" s="333" t="s">
        <v>491</v>
      </c>
      <c r="L651" s="329">
        <v>44687</v>
      </c>
      <c r="M651" s="335" t="s">
        <v>14202</v>
      </c>
      <c r="N651" s="335" t="s">
        <v>14203</v>
      </c>
      <c r="O651" s="335" t="s">
        <v>14204</v>
      </c>
      <c r="P651" s="341" t="s">
        <v>60</v>
      </c>
      <c r="Q651" s="331" t="s">
        <v>13077</v>
      </c>
      <c r="R651" s="333" t="s">
        <v>14205</v>
      </c>
      <c r="S651" s="333" t="s">
        <v>14206</v>
      </c>
      <c r="T651" s="331" t="s">
        <v>6915</v>
      </c>
      <c r="U651" s="331" t="s">
        <v>12010</v>
      </c>
      <c r="V651" s="335" t="s">
        <v>14207</v>
      </c>
      <c r="W651" s="333" t="s">
        <v>12594</v>
      </c>
      <c r="X651" s="340">
        <v>994.3</v>
      </c>
      <c r="Y651" s="335" t="s">
        <v>14208</v>
      </c>
      <c r="Z651" s="339" t="s">
        <v>14209</v>
      </c>
      <c r="AA651" s="330" t="s">
        <v>14210</v>
      </c>
      <c r="AB651" s="332">
        <v>10.85</v>
      </c>
      <c r="AC651" s="338">
        <v>0.86299999999999999</v>
      </c>
      <c r="AD651" s="332">
        <v>40.14</v>
      </c>
      <c r="AE651" s="332">
        <v>40.340000000000003</v>
      </c>
      <c r="AF651" s="332">
        <v>16</v>
      </c>
      <c r="AG651" s="332">
        <v>587.36</v>
      </c>
      <c r="AH651" s="332">
        <v>357.69</v>
      </c>
      <c r="AI651" s="336">
        <v>36.4</v>
      </c>
      <c r="AJ651" s="336">
        <v>46.5</v>
      </c>
      <c r="AK651" s="336">
        <v>670.5</v>
      </c>
      <c r="AL651" s="331" t="s">
        <v>8328</v>
      </c>
      <c r="AM651" s="331" t="s">
        <v>8329</v>
      </c>
      <c r="AN651" s="332">
        <v>33.68</v>
      </c>
      <c r="AO651" s="332">
        <v>31.03</v>
      </c>
      <c r="AP651" s="332">
        <v>31.61</v>
      </c>
    </row>
    <row r="652" spans="1:42" ht="270">
      <c r="A652" s="329">
        <v>44326</v>
      </c>
      <c r="B652" s="330" t="s">
        <v>4630</v>
      </c>
      <c r="C652" s="330" t="s">
        <v>60</v>
      </c>
      <c r="D652" s="331" t="s">
        <v>61</v>
      </c>
      <c r="E652" s="331" t="s">
        <v>67</v>
      </c>
      <c r="F652" s="332">
        <v>2326.77</v>
      </c>
      <c r="G652" s="330" t="s">
        <v>4631</v>
      </c>
      <c r="H652" s="330" t="s">
        <v>60</v>
      </c>
      <c r="I652" s="331" t="s">
        <v>4632</v>
      </c>
      <c r="J652" s="329">
        <v>44326</v>
      </c>
      <c r="K652" s="333" t="s">
        <v>491</v>
      </c>
      <c r="L652" s="329">
        <v>44470</v>
      </c>
      <c r="M652" s="335" t="s">
        <v>14211</v>
      </c>
      <c r="N652" s="335" t="s">
        <v>60</v>
      </c>
      <c r="O652" s="335" t="s">
        <v>60</v>
      </c>
      <c r="P652" s="341" t="s">
        <v>60</v>
      </c>
      <c r="Q652" s="331" t="s">
        <v>8331</v>
      </c>
      <c r="R652" s="339" t="s">
        <v>14212</v>
      </c>
      <c r="S652" s="333" t="s">
        <v>11050</v>
      </c>
      <c r="T652" s="331" t="s">
        <v>6921</v>
      </c>
      <c r="U652" s="331" t="s">
        <v>11848</v>
      </c>
      <c r="V652" s="335" t="s">
        <v>14213</v>
      </c>
      <c r="W652" s="333" t="s">
        <v>14214</v>
      </c>
      <c r="X652" s="340">
        <v>2432.8000000000002</v>
      </c>
      <c r="Y652" s="335" t="s">
        <v>60</v>
      </c>
      <c r="Z652" s="333" t="s">
        <v>60</v>
      </c>
      <c r="AA652" s="330" t="s">
        <v>60</v>
      </c>
      <c r="AB652" s="341" t="s">
        <v>60</v>
      </c>
      <c r="AC652" s="332">
        <v>5.66</v>
      </c>
      <c r="AD652" s="332">
        <v>59.01</v>
      </c>
      <c r="AE652" s="341" t="s">
        <v>60</v>
      </c>
      <c r="AF652" s="332">
        <v>8.43</v>
      </c>
      <c r="AG652" s="332">
        <v>2326.77</v>
      </c>
      <c r="AH652" s="332">
        <v>2093.33</v>
      </c>
      <c r="AI652" s="336">
        <v>357.8</v>
      </c>
      <c r="AJ652" s="336">
        <v>-81.8</v>
      </c>
      <c r="AK652" s="336">
        <v>856.6</v>
      </c>
      <c r="AL652" s="331" t="s">
        <v>8328</v>
      </c>
      <c r="AM652" s="331" t="s">
        <v>8329</v>
      </c>
      <c r="AN652" s="332">
        <v>33.68</v>
      </c>
      <c r="AO652" s="332">
        <v>58.01</v>
      </c>
      <c r="AP652" s="332">
        <v>51.43</v>
      </c>
    </row>
    <row r="653" spans="1:42" ht="78.75">
      <c r="A653" s="329">
        <v>44790</v>
      </c>
      <c r="B653" s="330" t="s">
        <v>9807</v>
      </c>
      <c r="C653" s="330" t="s">
        <v>9808</v>
      </c>
      <c r="D653" s="331" t="s">
        <v>61</v>
      </c>
      <c r="E653" s="331" t="s">
        <v>77</v>
      </c>
      <c r="F653" s="332">
        <v>157.49</v>
      </c>
      <c r="G653" s="330" t="s">
        <v>4634</v>
      </c>
      <c r="H653" s="330" t="s">
        <v>60</v>
      </c>
      <c r="I653" s="331" t="s">
        <v>4635</v>
      </c>
      <c r="J653" s="329">
        <v>44790</v>
      </c>
      <c r="K653" s="333" t="s">
        <v>491</v>
      </c>
      <c r="L653" s="334" t="s">
        <v>60</v>
      </c>
      <c r="M653" s="335" t="s">
        <v>9809</v>
      </c>
      <c r="N653" s="335" t="s">
        <v>9810</v>
      </c>
      <c r="O653" s="335" t="s">
        <v>9811</v>
      </c>
      <c r="P653" s="336">
        <v>107.1</v>
      </c>
      <c r="Q653" s="331" t="s">
        <v>8337</v>
      </c>
      <c r="R653" s="339" t="s">
        <v>9812</v>
      </c>
      <c r="S653" s="333" t="s">
        <v>8461</v>
      </c>
      <c r="T653" s="331" t="s">
        <v>6917</v>
      </c>
      <c r="U653" s="331" t="s">
        <v>492</v>
      </c>
      <c r="V653" s="335" t="s">
        <v>9813</v>
      </c>
      <c r="W653" s="333" t="s">
        <v>9696</v>
      </c>
      <c r="X653" s="330" t="s">
        <v>60</v>
      </c>
      <c r="Y653" s="335" t="s">
        <v>60</v>
      </c>
      <c r="Z653" s="333" t="s">
        <v>60</v>
      </c>
      <c r="AA653" s="330" t="s">
        <v>60</v>
      </c>
      <c r="AB653" s="332">
        <v>17.329999999999998</v>
      </c>
      <c r="AC653" s="332">
        <v>1.82</v>
      </c>
      <c r="AD653" s="332">
        <v>12.32</v>
      </c>
      <c r="AE653" s="332">
        <v>20.41</v>
      </c>
      <c r="AF653" s="332">
        <v>1.8</v>
      </c>
      <c r="AG653" s="332">
        <v>93.71</v>
      </c>
      <c r="AH653" s="332">
        <v>111.25</v>
      </c>
      <c r="AI653" s="336">
        <v>50.2</v>
      </c>
      <c r="AJ653" s="332">
        <v>5.17</v>
      </c>
      <c r="AK653" s="336">
        <v>117.7</v>
      </c>
      <c r="AL653" s="331" t="s">
        <v>8328</v>
      </c>
      <c r="AM653" s="331" t="s">
        <v>8329</v>
      </c>
      <c r="AN653" s="332">
        <v>33.65</v>
      </c>
      <c r="AO653" s="332">
        <v>30.97</v>
      </c>
      <c r="AP653" s="332">
        <v>28.01</v>
      </c>
    </row>
    <row r="654" spans="1:42" ht="191.25">
      <c r="A654" s="329">
        <v>43973</v>
      </c>
      <c r="B654" s="330" t="s">
        <v>4636</v>
      </c>
      <c r="C654" s="330" t="s">
        <v>60</v>
      </c>
      <c r="D654" s="331" t="s">
        <v>61</v>
      </c>
      <c r="E654" s="331" t="s">
        <v>77</v>
      </c>
      <c r="F654" s="332">
        <v>406.82</v>
      </c>
      <c r="G654" s="330" t="s">
        <v>4637</v>
      </c>
      <c r="H654" s="330" t="s">
        <v>60</v>
      </c>
      <c r="I654" s="331" t="s">
        <v>4638</v>
      </c>
      <c r="J654" s="329">
        <v>43973</v>
      </c>
      <c r="K654" s="333" t="s">
        <v>491</v>
      </c>
      <c r="L654" s="334" t="s">
        <v>60</v>
      </c>
      <c r="M654" s="335" t="s">
        <v>14215</v>
      </c>
      <c r="N654" s="335" t="s">
        <v>60</v>
      </c>
      <c r="O654" s="335" t="s">
        <v>60</v>
      </c>
      <c r="P654" s="341" t="s">
        <v>60</v>
      </c>
      <c r="Q654" s="331" t="s">
        <v>14216</v>
      </c>
      <c r="R654" s="339" t="s">
        <v>14217</v>
      </c>
      <c r="S654" s="333" t="s">
        <v>14218</v>
      </c>
      <c r="T654" s="331" t="s">
        <v>6915</v>
      </c>
      <c r="U654" s="331" t="s">
        <v>12010</v>
      </c>
      <c r="V654" s="335" t="s">
        <v>14219</v>
      </c>
      <c r="W654" s="333" t="s">
        <v>11771</v>
      </c>
      <c r="X654" s="330" t="s">
        <v>60</v>
      </c>
      <c r="Y654" s="335" t="s">
        <v>60</v>
      </c>
      <c r="Z654" s="333" t="s">
        <v>60</v>
      </c>
      <c r="AA654" s="330" t="s">
        <v>60</v>
      </c>
      <c r="AB654" s="332">
        <v>7.39</v>
      </c>
      <c r="AC654" s="338">
        <v>0.77400000000000002</v>
      </c>
      <c r="AD654" s="341" t="s">
        <v>60</v>
      </c>
      <c r="AE654" s="332">
        <v>12.65</v>
      </c>
      <c r="AF654" s="332">
        <v>10.53</v>
      </c>
      <c r="AG654" s="332">
        <v>374.96</v>
      </c>
      <c r="AH654" s="332">
        <v>185.33</v>
      </c>
      <c r="AI654" s="332">
        <v>5.69</v>
      </c>
      <c r="AJ654" s="336">
        <v>138.4</v>
      </c>
      <c r="AK654" s="336">
        <v>95.4</v>
      </c>
      <c r="AL654" s="331" t="s">
        <v>8328</v>
      </c>
      <c r="AM654" s="331" t="s">
        <v>8329</v>
      </c>
      <c r="AN654" s="332">
        <v>33.619999999999997</v>
      </c>
      <c r="AO654" s="332">
        <v>36.130000000000003</v>
      </c>
      <c r="AP654" s="332">
        <v>41.8</v>
      </c>
    </row>
    <row r="655" spans="1:42" ht="409.5">
      <c r="A655" s="329">
        <v>44312</v>
      </c>
      <c r="B655" s="330" t="s">
        <v>4639</v>
      </c>
      <c r="C655" s="330" t="s">
        <v>60</v>
      </c>
      <c r="D655" s="331" t="s">
        <v>61</v>
      </c>
      <c r="E655" s="331" t="s">
        <v>67</v>
      </c>
      <c r="F655" s="332">
        <v>12371.99</v>
      </c>
      <c r="G655" s="330" t="s">
        <v>985</v>
      </c>
      <c r="H655" s="330" t="s">
        <v>1198</v>
      </c>
      <c r="I655" s="331" t="s">
        <v>4640</v>
      </c>
      <c r="J655" s="329">
        <v>44312</v>
      </c>
      <c r="K655" s="333" t="s">
        <v>491</v>
      </c>
      <c r="L655" s="329">
        <v>44439</v>
      </c>
      <c r="M655" s="335" t="s">
        <v>14220</v>
      </c>
      <c r="N655" s="335" t="s">
        <v>60</v>
      </c>
      <c r="O655" s="335" t="s">
        <v>60</v>
      </c>
      <c r="P655" s="341" t="s">
        <v>60</v>
      </c>
      <c r="Q655" s="331" t="s">
        <v>9345</v>
      </c>
      <c r="R655" s="333" t="s">
        <v>14221</v>
      </c>
      <c r="S655" s="333" t="s">
        <v>8602</v>
      </c>
      <c r="T655" s="331" t="s">
        <v>6921</v>
      </c>
      <c r="U655" s="331" t="s">
        <v>11848</v>
      </c>
      <c r="V655" s="335" t="s">
        <v>9211</v>
      </c>
      <c r="W655" s="339" t="s">
        <v>9212</v>
      </c>
      <c r="X655" s="330" t="s">
        <v>60</v>
      </c>
      <c r="Y655" s="335" t="s">
        <v>9595</v>
      </c>
      <c r="Z655" s="339" t="s">
        <v>9596</v>
      </c>
      <c r="AA655" s="330" t="s">
        <v>8665</v>
      </c>
      <c r="AB655" s="341" t="s">
        <v>60</v>
      </c>
      <c r="AC655" s="332">
        <v>37.65</v>
      </c>
      <c r="AD655" s="332">
        <v>258.47000000000003</v>
      </c>
      <c r="AE655" s="341" t="s">
        <v>60</v>
      </c>
      <c r="AF655" s="332">
        <v>10.56</v>
      </c>
      <c r="AG655" s="332">
        <v>11489.44</v>
      </c>
      <c r="AH655" s="332">
        <v>10993.2</v>
      </c>
      <c r="AI655" s="341" t="s">
        <v>60</v>
      </c>
      <c r="AJ655" s="341" t="s">
        <v>60</v>
      </c>
      <c r="AK655" s="341" t="s">
        <v>60</v>
      </c>
      <c r="AL655" s="331" t="s">
        <v>8328</v>
      </c>
      <c r="AM655" s="331" t="s">
        <v>8329</v>
      </c>
      <c r="AN655" s="332">
        <v>33.56</v>
      </c>
      <c r="AO655" s="332">
        <v>29.77</v>
      </c>
      <c r="AP655" s="332">
        <v>37.520000000000003</v>
      </c>
    </row>
    <row r="656" spans="1:42" ht="409.5">
      <c r="A656" s="329">
        <v>44732</v>
      </c>
      <c r="B656" s="330" t="s">
        <v>4641</v>
      </c>
      <c r="C656" s="330" t="s">
        <v>60</v>
      </c>
      <c r="D656" s="331" t="s">
        <v>61</v>
      </c>
      <c r="E656" s="331" t="s">
        <v>67</v>
      </c>
      <c r="F656" s="332">
        <v>2027.42</v>
      </c>
      <c r="G656" s="330" t="s">
        <v>4642</v>
      </c>
      <c r="H656" s="330" t="s">
        <v>60</v>
      </c>
      <c r="I656" s="331" t="s">
        <v>4643</v>
      </c>
      <c r="J656" s="329">
        <v>44732</v>
      </c>
      <c r="K656" s="333" t="s">
        <v>491</v>
      </c>
      <c r="L656" s="329">
        <v>44889</v>
      </c>
      <c r="M656" s="335" t="s">
        <v>14222</v>
      </c>
      <c r="N656" s="335" t="s">
        <v>14223</v>
      </c>
      <c r="O656" s="335" t="s">
        <v>14224</v>
      </c>
      <c r="P656" s="336">
        <v>1914.1</v>
      </c>
      <c r="Q656" s="331" t="s">
        <v>10184</v>
      </c>
      <c r="R656" s="339" t="s">
        <v>14225</v>
      </c>
      <c r="S656" s="337" t="s">
        <v>14226</v>
      </c>
      <c r="T656" s="331" t="s">
        <v>6915</v>
      </c>
      <c r="U656" s="331" t="s">
        <v>11848</v>
      </c>
      <c r="V656" s="335" t="s">
        <v>14227</v>
      </c>
      <c r="W656" s="339" t="s">
        <v>14228</v>
      </c>
      <c r="X656" s="330" t="s">
        <v>60</v>
      </c>
      <c r="Y656" s="335" t="s">
        <v>60</v>
      </c>
      <c r="Z656" s="333" t="s">
        <v>60</v>
      </c>
      <c r="AA656" s="330" t="s">
        <v>60</v>
      </c>
      <c r="AB656" s="332">
        <v>150.02000000000001</v>
      </c>
      <c r="AC656" s="332">
        <v>3.19</v>
      </c>
      <c r="AD656" s="332">
        <v>19.18</v>
      </c>
      <c r="AE656" s="332">
        <v>32.340000000000003</v>
      </c>
      <c r="AF656" s="332">
        <v>4.5</v>
      </c>
      <c r="AG656" s="332">
        <v>2012.11</v>
      </c>
      <c r="AH656" s="332">
        <v>1955.42</v>
      </c>
      <c r="AI656" s="336">
        <v>480</v>
      </c>
      <c r="AJ656" s="336">
        <v>14</v>
      </c>
      <c r="AK656" s="336">
        <v>1142.5</v>
      </c>
      <c r="AL656" s="331" t="s">
        <v>8328</v>
      </c>
      <c r="AM656" s="331" t="s">
        <v>8329</v>
      </c>
      <c r="AN656" s="332">
        <v>33.549999999999997</v>
      </c>
      <c r="AO656" s="332">
        <v>33.549999999999997</v>
      </c>
      <c r="AP656" s="332">
        <v>43.8</v>
      </c>
    </row>
    <row r="657" spans="1:42" ht="247.5">
      <c r="A657" s="329">
        <v>43884</v>
      </c>
      <c r="B657" s="330" t="s">
        <v>4644</v>
      </c>
      <c r="C657" s="330" t="s">
        <v>60</v>
      </c>
      <c r="D657" s="331" t="s">
        <v>61</v>
      </c>
      <c r="E657" s="331" t="s">
        <v>67</v>
      </c>
      <c r="F657" s="332">
        <v>95.23</v>
      </c>
      <c r="G657" s="330" t="s">
        <v>60</v>
      </c>
      <c r="H657" s="330" t="s">
        <v>60</v>
      </c>
      <c r="I657" s="331" t="s">
        <v>4645</v>
      </c>
      <c r="J657" s="329">
        <v>43884</v>
      </c>
      <c r="K657" s="333" t="s">
        <v>491</v>
      </c>
      <c r="L657" s="329">
        <v>43942</v>
      </c>
      <c r="M657" s="335" t="s">
        <v>14229</v>
      </c>
      <c r="N657" s="335" t="s">
        <v>60</v>
      </c>
      <c r="O657" s="335" t="s">
        <v>60</v>
      </c>
      <c r="P657" s="341" t="s">
        <v>60</v>
      </c>
      <c r="Q657" s="331" t="s">
        <v>8811</v>
      </c>
      <c r="R657" s="339" t="s">
        <v>14230</v>
      </c>
      <c r="S657" s="333" t="s">
        <v>8933</v>
      </c>
      <c r="T657" s="331" t="s">
        <v>6921</v>
      </c>
      <c r="U657" s="331" t="s">
        <v>11848</v>
      </c>
      <c r="V657" s="335" t="s">
        <v>60</v>
      </c>
      <c r="W657" s="333" t="s">
        <v>60</v>
      </c>
      <c r="X657" s="330" t="s">
        <v>60</v>
      </c>
      <c r="Y657" s="335" t="s">
        <v>60</v>
      </c>
      <c r="Z657" s="333" t="s">
        <v>60</v>
      </c>
      <c r="AA657" s="330" t="s">
        <v>60</v>
      </c>
      <c r="AB657" s="332">
        <v>120.88</v>
      </c>
      <c r="AC657" s="332">
        <v>1.02</v>
      </c>
      <c r="AD657" s="332">
        <v>4.33</v>
      </c>
      <c r="AE657" s="332">
        <v>61.02</v>
      </c>
      <c r="AF657" s="332">
        <v>1.17</v>
      </c>
      <c r="AG657" s="332">
        <v>115.77</v>
      </c>
      <c r="AH657" s="332">
        <v>99.99</v>
      </c>
      <c r="AI657" s="341" t="s">
        <v>60</v>
      </c>
      <c r="AJ657" s="341" t="s">
        <v>60</v>
      </c>
      <c r="AK657" s="341" t="s">
        <v>60</v>
      </c>
      <c r="AL657" s="331" t="s">
        <v>8328</v>
      </c>
      <c r="AM657" s="331" t="s">
        <v>8329</v>
      </c>
      <c r="AN657" s="332">
        <v>33.520000000000003</v>
      </c>
      <c r="AO657" s="332">
        <v>32.04</v>
      </c>
      <c r="AP657" s="332">
        <v>31.32</v>
      </c>
    </row>
    <row r="658" spans="1:42" ht="409.5">
      <c r="A658" s="329">
        <v>43907</v>
      </c>
      <c r="B658" s="330" t="s">
        <v>1259</v>
      </c>
      <c r="C658" s="330" t="s">
        <v>1260</v>
      </c>
      <c r="D658" s="331" t="s">
        <v>61</v>
      </c>
      <c r="E658" s="331" t="s">
        <v>77</v>
      </c>
      <c r="F658" s="332">
        <v>8684.35</v>
      </c>
      <c r="G658" s="330" t="s">
        <v>1261</v>
      </c>
      <c r="H658" s="330" t="s">
        <v>1262</v>
      </c>
      <c r="I658" s="331" t="s">
        <v>1263</v>
      </c>
      <c r="J658" s="329">
        <v>43907</v>
      </c>
      <c r="K658" s="333" t="s">
        <v>491</v>
      </c>
      <c r="L658" s="334" t="s">
        <v>60</v>
      </c>
      <c r="M658" s="335" t="s">
        <v>10321</v>
      </c>
      <c r="N658" s="335" t="s">
        <v>10322</v>
      </c>
      <c r="O658" s="335" t="s">
        <v>60</v>
      </c>
      <c r="P658" s="336">
        <v>4345.3</v>
      </c>
      <c r="Q658" s="331" t="s">
        <v>10323</v>
      </c>
      <c r="R658" s="339" t="s">
        <v>10324</v>
      </c>
      <c r="S658" s="339" t="s">
        <v>10325</v>
      </c>
      <c r="T658" s="331" t="s">
        <v>6921</v>
      </c>
      <c r="U658" s="331" t="s">
        <v>492</v>
      </c>
      <c r="V658" s="335" t="s">
        <v>10326</v>
      </c>
      <c r="W658" s="339" t="s">
        <v>10327</v>
      </c>
      <c r="X658" s="330" t="s">
        <v>60</v>
      </c>
      <c r="Y658" s="335" t="s">
        <v>10328</v>
      </c>
      <c r="Z658" s="333" t="s">
        <v>9832</v>
      </c>
      <c r="AA658" s="330" t="s">
        <v>60</v>
      </c>
      <c r="AB658" s="332">
        <v>15.42</v>
      </c>
      <c r="AC658" s="332">
        <v>2.77</v>
      </c>
      <c r="AD658" s="332">
        <v>11.93</v>
      </c>
      <c r="AE658" s="332">
        <v>14.39</v>
      </c>
      <c r="AF658" s="332">
        <v>3.78</v>
      </c>
      <c r="AG658" s="332">
        <v>8684.35</v>
      </c>
      <c r="AH658" s="332">
        <v>4412.9399999999996</v>
      </c>
      <c r="AI658" s="336">
        <v>3136.8</v>
      </c>
      <c r="AJ658" s="336">
        <v>541.29999999999995</v>
      </c>
      <c r="AK658" s="336">
        <v>6917.6</v>
      </c>
      <c r="AL658" s="331" t="s">
        <v>8328</v>
      </c>
      <c r="AM658" s="331" t="s">
        <v>8329</v>
      </c>
      <c r="AN658" s="332">
        <v>33.42</v>
      </c>
      <c r="AO658" s="332">
        <v>14.68</v>
      </c>
      <c r="AP658" s="332">
        <v>18.27</v>
      </c>
    </row>
    <row r="659" spans="1:42" ht="213.75">
      <c r="A659" s="329">
        <v>44235</v>
      </c>
      <c r="B659" s="330" t="s">
        <v>4646</v>
      </c>
      <c r="C659" s="330" t="s">
        <v>60</v>
      </c>
      <c r="D659" s="331" t="s">
        <v>61</v>
      </c>
      <c r="E659" s="331" t="s">
        <v>67</v>
      </c>
      <c r="F659" s="332">
        <v>753.51</v>
      </c>
      <c r="G659" s="330" t="s">
        <v>4647</v>
      </c>
      <c r="H659" s="330" t="s">
        <v>60</v>
      </c>
      <c r="I659" s="331" t="s">
        <v>4648</v>
      </c>
      <c r="J659" s="329">
        <v>44235</v>
      </c>
      <c r="K659" s="333" t="s">
        <v>491</v>
      </c>
      <c r="L659" s="329">
        <v>44481</v>
      </c>
      <c r="M659" s="335" t="s">
        <v>14231</v>
      </c>
      <c r="N659" s="335" t="s">
        <v>60</v>
      </c>
      <c r="O659" s="335" t="s">
        <v>60</v>
      </c>
      <c r="P659" s="341" t="s">
        <v>60</v>
      </c>
      <c r="Q659" s="331" t="s">
        <v>8497</v>
      </c>
      <c r="R659" s="339" t="s">
        <v>14232</v>
      </c>
      <c r="S659" s="333" t="s">
        <v>13763</v>
      </c>
      <c r="T659" s="331" t="s">
        <v>6915</v>
      </c>
      <c r="U659" s="331" t="s">
        <v>11848</v>
      </c>
      <c r="V659" s="335" t="s">
        <v>14233</v>
      </c>
      <c r="W659" s="333" t="s">
        <v>14234</v>
      </c>
      <c r="X659" s="330" t="s">
        <v>60</v>
      </c>
      <c r="Y659" s="335" t="s">
        <v>60</v>
      </c>
      <c r="Z659" s="333" t="s">
        <v>60</v>
      </c>
      <c r="AA659" s="330" t="s">
        <v>60</v>
      </c>
      <c r="AB659" s="341" t="s">
        <v>60</v>
      </c>
      <c r="AC659" s="332">
        <v>4.82</v>
      </c>
      <c r="AD659" s="341" t="s">
        <v>60</v>
      </c>
      <c r="AE659" s="341" t="s">
        <v>60</v>
      </c>
      <c r="AF659" s="341" t="s">
        <v>60</v>
      </c>
      <c r="AG659" s="341" t="s">
        <v>60</v>
      </c>
      <c r="AH659" s="332">
        <v>753.51</v>
      </c>
      <c r="AI659" s="336">
        <v>371.8</v>
      </c>
      <c r="AJ659" s="336">
        <v>22.1</v>
      </c>
      <c r="AK659" s="336">
        <v>2270.4</v>
      </c>
      <c r="AL659" s="331" t="s">
        <v>8328</v>
      </c>
      <c r="AM659" s="331" t="s">
        <v>8329</v>
      </c>
      <c r="AN659" s="332">
        <v>33.409999999999997</v>
      </c>
      <c r="AO659" s="332">
        <v>43.02</v>
      </c>
      <c r="AP659" s="332">
        <v>60.99</v>
      </c>
    </row>
    <row r="660" spans="1:42" ht="112.5">
      <c r="A660" s="329">
        <v>44176</v>
      </c>
      <c r="B660" s="330" t="s">
        <v>1268</v>
      </c>
      <c r="C660" s="330" t="s">
        <v>1269</v>
      </c>
      <c r="D660" s="331" t="s">
        <v>61</v>
      </c>
      <c r="E660" s="331" t="s">
        <v>67</v>
      </c>
      <c r="F660" s="332">
        <v>50.33</v>
      </c>
      <c r="G660" s="330" t="s">
        <v>1270</v>
      </c>
      <c r="H660" s="330" t="s">
        <v>1271</v>
      </c>
      <c r="I660" s="331" t="s">
        <v>1272</v>
      </c>
      <c r="J660" s="329">
        <v>44176</v>
      </c>
      <c r="K660" s="333" t="s">
        <v>491</v>
      </c>
      <c r="L660" s="329">
        <v>44285</v>
      </c>
      <c r="M660" s="335" t="s">
        <v>9953</v>
      </c>
      <c r="N660" s="335" t="s">
        <v>9954</v>
      </c>
      <c r="O660" s="335" t="s">
        <v>60</v>
      </c>
      <c r="P660" s="336">
        <v>34</v>
      </c>
      <c r="Q660" s="331" t="s">
        <v>8884</v>
      </c>
      <c r="R660" s="333" t="s">
        <v>9955</v>
      </c>
      <c r="S660" s="333" t="s">
        <v>9119</v>
      </c>
      <c r="T660" s="331" t="s">
        <v>6917</v>
      </c>
      <c r="U660" s="331" t="s">
        <v>492</v>
      </c>
      <c r="V660" s="335" t="s">
        <v>9956</v>
      </c>
      <c r="W660" s="333" t="s">
        <v>9183</v>
      </c>
      <c r="X660" s="330" t="s">
        <v>60</v>
      </c>
      <c r="Y660" s="335" t="s">
        <v>9957</v>
      </c>
      <c r="Z660" s="333" t="s">
        <v>9183</v>
      </c>
      <c r="AA660" s="330" t="s">
        <v>60</v>
      </c>
      <c r="AB660" s="332">
        <v>18.059999999999999</v>
      </c>
      <c r="AC660" s="332">
        <v>2.2999999999999998</v>
      </c>
      <c r="AD660" s="332">
        <v>8.18</v>
      </c>
      <c r="AE660" s="332">
        <v>14.63</v>
      </c>
      <c r="AF660" s="332">
        <v>1.88</v>
      </c>
      <c r="AG660" s="332">
        <v>76.040000000000006</v>
      </c>
      <c r="AH660" s="332">
        <v>59.05</v>
      </c>
      <c r="AI660" s="336">
        <v>40.9</v>
      </c>
      <c r="AJ660" s="332">
        <v>7.56</v>
      </c>
      <c r="AK660" s="336">
        <v>37.6</v>
      </c>
      <c r="AL660" s="331" t="s">
        <v>8328</v>
      </c>
      <c r="AM660" s="331" t="s">
        <v>8329</v>
      </c>
      <c r="AN660" s="332">
        <v>33.33</v>
      </c>
      <c r="AO660" s="332">
        <v>27.47</v>
      </c>
      <c r="AP660" s="332">
        <v>46.84</v>
      </c>
    </row>
    <row r="661" spans="1:42" ht="247.5">
      <c r="A661" s="329">
        <v>44094</v>
      </c>
      <c r="B661" s="330" t="s">
        <v>4649</v>
      </c>
      <c r="C661" s="330" t="s">
        <v>60</v>
      </c>
      <c r="D661" s="331" t="s">
        <v>61</v>
      </c>
      <c r="E661" s="331" t="s">
        <v>67</v>
      </c>
      <c r="F661" s="332">
        <v>148.54</v>
      </c>
      <c r="G661" s="330" t="s">
        <v>4650</v>
      </c>
      <c r="H661" s="330" t="s">
        <v>4651</v>
      </c>
      <c r="I661" s="331" t="s">
        <v>4652</v>
      </c>
      <c r="J661" s="329">
        <v>44094</v>
      </c>
      <c r="K661" s="333" t="s">
        <v>491</v>
      </c>
      <c r="L661" s="329">
        <v>44189</v>
      </c>
      <c r="M661" s="335" t="s">
        <v>14235</v>
      </c>
      <c r="N661" s="335" t="s">
        <v>60</v>
      </c>
      <c r="O661" s="335" t="s">
        <v>60</v>
      </c>
      <c r="P661" s="341" t="s">
        <v>60</v>
      </c>
      <c r="Q661" s="331" t="s">
        <v>8913</v>
      </c>
      <c r="R661" s="339" t="s">
        <v>14236</v>
      </c>
      <c r="S661" s="333" t="s">
        <v>8471</v>
      </c>
      <c r="T661" s="331" t="s">
        <v>6917</v>
      </c>
      <c r="U661" s="331" t="s">
        <v>11848</v>
      </c>
      <c r="V661" s="335" t="s">
        <v>14237</v>
      </c>
      <c r="W661" s="333" t="s">
        <v>8576</v>
      </c>
      <c r="X661" s="330" t="s">
        <v>60</v>
      </c>
      <c r="Y661" s="335" t="s">
        <v>14238</v>
      </c>
      <c r="Z661" s="339" t="s">
        <v>14239</v>
      </c>
      <c r="AA661" s="330" t="s">
        <v>60</v>
      </c>
      <c r="AB661" s="332">
        <v>21.06</v>
      </c>
      <c r="AC661" s="332">
        <v>2.2999999999999998</v>
      </c>
      <c r="AD661" s="332">
        <v>9.48</v>
      </c>
      <c r="AE661" s="332">
        <v>11.7</v>
      </c>
      <c r="AF661" s="332">
        <v>1.1200000000000001</v>
      </c>
      <c r="AG661" s="332">
        <v>138.03</v>
      </c>
      <c r="AH661" s="332">
        <v>115.73</v>
      </c>
      <c r="AI661" s="336">
        <v>116.5</v>
      </c>
      <c r="AJ661" s="332">
        <v>5.19</v>
      </c>
      <c r="AK661" s="336">
        <v>104.9</v>
      </c>
      <c r="AL661" s="331" t="s">
        <v>8328</v>
      </c>
      <c r="AM661" s="331" t="s">
        <v>8329</v>
      </c>
      <c r="AN661" s="332">
        <v>33.33</v>
      </c>
      <c r="AO661" s="332">
        <v>31.15</v>
      </c>
      <c r="AP661" s="332">
        <v>33.33</v>
      </c>
    </row>
    <row r="662" spans="1:42" ht="202.5">
      <c r="A662" s="329">
        <v>44067</v>
      </c>
      <c r="B662" s="330" t="s">
        <v>4653</v>
      </c>
      <c r="C662" s="330" t="s">
        <v>60</v>
      </c>
      <c r="D662" s="331" t="s">
        <v>61</v>
      </c>
      <c r="E662" s="331" t="s">
        <v>67</v>
      </c>
      <c r="F662" s="332">
        <v>184.62</v>
      </c>
      <c r="G662" s="330" t="s">
        <v>4654</v>
      </c>
      <c r="H662" s="330" t="s">
        <v>4655</v>
      </c>
      <c r="I662" s="331" t="s">
        <v>4656</v>
      </c>
      <c r="J662" s="329">
        <v>44067</v>
      </c>
      <c r="K662" s="333" t="s">
        <v>491</v>
      </c>
      <c r="L662" s="329">
        <v>44130</v>
      </c>
      <c r="M662" s="335" t="s">
        <v>14240</v>
      </c>
      <c r="N662" s="335" t="s">
        <v>60</v>
      </c>
      <c r="O662" s="335" t="s">
        <v>60</v>
      </c>
      <c r="P662" s="341" t="s">
        <v>60</v>
      </c>
      <c r="Q662" s="331" t="s">
        <v>9890</v>
      </c>
      <c r="R662" s="339" t="s">
        <v>14241</v>
      </c>
      <c r="S662" s="333" t="s">
        <v>8800</v>
      </c>
      <c r="T662" s="331" t="s">
        <v>6921</v>
      </c>
      <c r="U662" s="331" t="s">
        <v>11848</v>
      </c>
      <c r="V662" s="335" t="s">
        <v>14242</v>
      </c>
      <c r="W662" s="333" t="s">
        <v>10077</v>
      </c>
      <c r="X662" s="330" t="s">
        <v>60</v>
      </c>
      <c r="Y662" s="335" t="s">
        <v>14243</v>
      </c>
      <c r="Z662" s="333" t="s">
        <v>14244</v>
      </c>
      <c r="AA662" s="330" t="s">
        <v>60</v>
      </c>
      <c r="AB662" s="341" t="s">
        <v>60</v>
      </c>
      <c r="AC662" s="332">
        <v>1.3</v>
      </c>
      <c r="AD662" s="341" t="s">
        <v>60</v>
      </c>
      <c r="AE662" s="341" t="s">
        <v>60</v>
      </c>
      <c r="AF662" s="332">
        <v>7.58</v>
      </c>
      <c r="AG662" s="332">
        <v>177.98</v>
      </c>
      <c r="AH662" s="332">
        <v>34.369999999999997</v>
      </c>
      <c r="AI662" s="341" t="s">
        <v>60</v>
      </c>
      <c r="AJ662" s="341" t="s">
        <v>60</v>
      </c>
      <c r="AK662" s="341" t="s">
        <v>60</v>
      </c>
      <c r="AL662" s="331" t="s">
        <v>8328</v>
      </c>
      <c r="AM662" s="331" t="s">
        <v>8329</v>
      </c>
      <c r="AN662" s="332">
        <v>33.33</v>
      </c>
      <c r="AO662" s="332">
        <v>23.08</v>
      </c>
      <c r="AP662" s="332">
        <v>128.57</v>
      </c>
    </row>
    <row r="663" spans="1:42" ht="315">
      <c r="A663" s="329">
        <v>43957</v>
      </c>
      <c r="B663" s="330" t="s">
        <v>4657</v>
      </c>
      <c r="C663" s="330" t="s">
        <v>60</v>
      </c>
      <c r="D663" s="331" t="s">
        <v>61</v>
      </c>
      <c r="E663" s="331" t="s">
        <v>67</v>
      </c>
      <c r="F663" s="332">
        <v>54.73</v>
      </c>
      <c r="G663" s="330" t="s">
        <v>3348</v>
      </c>
      <c r="H663" s="330" t="s">
        <v>14245</v>
      </c>
      <c r="I663" s="331" t="s">
        <v>4659</v>
      </c>
      <c r="J663" s="329">
        <v>43957</v>
      </c>
      <c r="K663" s="333" t="s">
        <v>491</v>
      </c>
      <c r="L663" s="329">
        <v>44040</v>
      </c>
      <c r="M663" s="335" t="s">
        <v>14246</v>
      </c>
      <c r="N663" s="335" t="s">
        <v>60</v>
      </c>
      <c r="O663" s="335" t="s">
        <v>60</v>
      </c>
      <c r="P663" s="341" t="s">
        <v>60</v>
      </c>
      <c r="Q663" s="331" t="s">
        <v>8331</v>
      </c>
      <c r="R663" s="333" t="s">
        <v>14247</v>
      </c>
      <c r="S663" s="333" t="s">
        <v>10849</v>
      </c>
      <c r="T663" s="331" t="s">
        <v>6921</v>
      </c>
      <c r="U663" s="331" t="s">
        <v>11848</v>
      </c>
      <c r="V663" s="335" t="s">
        <v>12411</v>
      </c>
      <c r="W663" s="333" t="s">
        <v>10851</v>
      </c>
      <c r="X663" s="330" t="s">
        <v>60</v>
      </c>
      <c r="Y663" s="335" t="s">
        <v>14248</v>
      </c>
      <c r="Z663" s="333" t="s">
        <v>9832</v>
      </c>
      <c r="AA663" s="330" t="s">
        <v>60</v>
      </c>
      <c r="AB663" s="341" t="s">
        <v>60</v>
      </c>
      <c r="AC663" s="338">
        <v>0.53300000000000003</v>
      </c>
      <c r="AD663" s="341" t="s">
        <v>60</v>
      </c>
      <c r="AE663" s="341" t="s">
        <v>60</v>
      </c>
      <c r="AF663" s="332">
        <v>3.64</v>
      </c>
      <c r="AG663" s="332">
        <v>28.58</v>
      </c>
      <c r="AH663" s="332">
        <v>14.64</v>
      </c>
      <c r="AI663" s="341" t="s">
        <v>60</v>
      </c>
      <c r="AJ663" s="341" t="s">
        <v>60</v>
      </c>
      <c r="AK663" s="341" t="s">
        <v>60</v>
      </c>
      <c r="AL663" s="331" t="s">
        <v>8328</v>
      </c>
      <c r="AM663" s="331" t="s">
        <v>8329</v>
      </c>
      <c r="AN663" s="332">
        <v>33.33</v>
      </c>
      <c r="AO663" s="332">
        <v>56.25</v>
      </c>
      <c r="AP663" s="332">
        <v>86.92</v>
      </c>
    </row>
    <row r="664" spans="1:42" ht="315">
      <c r="A664" s="329">
        <v>44540</v>
      </c>
      <c r="B664" s="330" t="s">
        <v>9904</v>
      </c>
      <c r="C664" s="330" t="s">
        <v>9905</v>
      </c>
      <c r="D664" s="331" t="s">
        <v>61</v>
      </c>
      <c r="E664" s="331" t="s">
        <v>77</v>
      </c>
      <c r="F664" s="332">
        <v>252.15</v>
      </c>
      <c r="G664" s="330" t="s">
        <v>4661</v>
      </c>
      <c r="H664" s="330" t="s">
        <v>4662</v>
      </c>
      <c r="I664" s="331" t="s">
        <v>4663</v>
      </c>
      <c r="J664" s="329">
        <v>44540</v>
      </c>
      <c r="K664" s="333" t="s">
        <v>491</v>
      </c>
      <c r="L664" s="334" t="s">
        <v>60</v>
      </c>
      <c r="M664" s="335" t="s">
        <v>9906</v>
      </c>
      <c r="N664" s="335" t="s">
        <v>9907</v>
      </c>
      <c r="O664" s="335" t="s">
        <v>9908</v>
      </c>
      <c r="P664" s="336">
        <v>126.4</v>
      </c>
      <c r="Q664" s="331" t="s">
        <v>9909</v>
      </c>
      <c r="R664" s="339" t="s">
        <v>9910</v>
      </c>
      <c r="S664" s="333" t="s">
        <v>9530</v>
      </c>
      <c r="T664" s="331" t="s">
        <v>6917</v>
      </c>
      <c r="U664" s="331" t="s">
        <v>492</v>
      </c>
      <c r="V664" s="335" t="s">
        <v>9911</v>
      </c>
      <c r="W664" s="333" t="s">
        <v>9912</v>
      </c>
      <c r="X664" s="340">
        <v>347</v>
      </c>
      <c r="Y664" s="335" t="s">
        <v>9913</v>
      </c>
      <c r="Z664" s="333" t="s">
        <v>8541</v>
      </c>
      <c r="AA664" s="340">
        <v>66048.899999999994</v>
      </c>
      <c r="AB664" s="341" t="s">
        <v>60</v>
      </c>
      <c r="AC664" s="332">
        <v>3.98</v>
      </c>
      <c r="AD664" s="332">
        <v>14.38</v>
      </c>
      <c r="AE664" s="332">
        <v>128.63999999999999</v>
      </c>
      <c r="AF664" s="332">
        <v>1.29</v>
      </c>
      <c r="AG664" s="332">
        <v>228.45</v>
      </c>
      <c r="AH664" s="332">
        <v>91.33</v>
      </c>
      <c r="AI664" s="336">
        <v>183.2</v>
      </c>
      <c r="AJ664" s="332">
        <v>-3.21</v>
      </c>
      <c r="AK664" s="336">
        <v>242.1</v>
      </c>
      <c r="AL664" s="331" t="s">
        <v>8328</v>
      </c>
      <c r="AM664" s="331" t="s">
        <v>8329</v>
      </c>
      <c r="AN664" s="332">
        <v>33.26</v>
      </c>
      <c r="AO664" s="332">
        <v>28.62</v>
      </c>
      <c r="AP664" s="332">
        <v>12.92</v>
      </c>
    </row>
    <row r="665" spans="1:42" ht="409.5">
      <c r="A665" s="329">
        <v>43836</v>
      </c>
      <c r="B665" s="330" t="s">
        <v>4664</v>
      </c>
      <c r="C665" s="330" t="s">
        <v>60</v>
      </c>
      <c r="D665" s="331" t="s">
        <v>61</v>
      </c>
      <c r="E665" s="331" t="s">
        <v>67</v>
      </c>
      <c r="F665" s="332">
        <v>556.30999999999995</v>
      </c>
      <c r="G665" s="330" t="s">
        <v>4665</v>
      </c>
      <c r="H665" s="330" t="s">
        <v>4666</v>
      </c>
      <c r="I665" s="331" t="s">
        <v>4667</v>
      </c>
      <c r="J665" s="329">
        <v>43836</v>
      </c>
      <c r="K665" s="333" t="s">
        <v>491</v>
      </c>
      <c r="L665" s="329">
        <v>43908</v>
      </c>
      <c r="M665" s="335" t="s">
        <v>14249</v>
      </c>
      <c r="N665" s="335" t="s">
        <v>60</v>
      </c>
      <c r="O665" s="335" t="s">
        <v>60</v>
      </c>
      <c r="P665" s="341" t="s">
        <v>60</v>
      </c>
      <c r="Q665" s="331" t="s">
        <v>9969</v>
      </c>
      <c r="R665" s="339" t="s">
        <v>14250</v>
      </c>
      <c r="S665" s="333" t="s">
        <v>9401</v>
      </c>
      <c r="T665" s="331" t="s">
        <v>6921</v>
      </c>
      <c r="U665" s="331" t="s">
        <v>11848</v>
      </c>
      <c r="V665" s="335" t="s">
        <v>14251</v>
      </c>
      <c r="W665" s="339" t="s">
        <v>14252</v>
      </c>
      <c r="X665" s="340">
        <v>35619.4</v>
      </c>
      <c r="Y665" s="335" t="s">
        <v>14253</v>
      </c>
      <c r="Z665" s="339" t="s">
        <v>14254</v>
      </c>
      <c r="AA665" s="330" t="s">
        <v>14255</v>
      </c>
      <c r="AB665" s="332">
        <v>106.81</v>
      </c>
      <c r="AC665" s="332">
        <v>2.82</v>
      </c>
      <c r="AD665" s="332">
        <v>8.74</v>
      </c>
      <c r="AE665" s="332">
        <v>76.98</v>
      </c>
      <c r="AF665" s="332">
        <v>1.19</v>
      </c>
      <c r="AG665" s="332">
        <v>556.30999999999995</v>
      </c>
      <c r="AH665" s="332">
        <v>371.39</v>
      </c>
      <c r="AI665" s="341" t="s">
        <v>60</v>
      </c>
      <c r="AJ665" s="341" t="s">
        <v>60</v>
      </c>
      <c r="AK665" s="341" t="s">
        <v>60</v>
      </c>
      <c r="AL665" s="331" t="s">
        <v>8328</v>
      </c>
      <c r="AM665" s="331" t="s">
        <v>8329</v>
      </c>
      <c r="AN665" s="332">
        <v>33.21</v>
      </c>
      <c r="AO665" s="332">
        <v>33.72</v>
      </c>
      <c r="AP665" s="332">
        <v>27.04</v>
      </c>
    </row>
    <row r="666" spans="1:42" ht="409.5">
      <c r="A666" s="329">
        <v>44253</v>
      </c>
      <c r="B666" s="330" t="s">
        <v>4668</v>
      </c>
      <c r="C666" s="330" t="s">
        <v>60</v>
      </c>
      <c r="D666" s="331" t="s">
        <v>61</v>
      </c>
      <c r="E666" s="331" t="s">
        <v>67</v>
      </c>
      <c r="F666" s="332">
        <v>1253.42</v>
      </c>
      <c r="G666" s="330" t="s">
        <v>4669</v>
      </c>
      <c r="H666" s="330" t="s">
        <v>60</v>
      </c>
      <c r="I666" s="331" t="s">
        <v>4670</v>
      </c>
      <c r="J666" s="329">
        <v>44253</v>
      </c>
      <c r="K666" s="333" t="s">
        <v>491</v>
      </c>
      <c r="L666" s="329">
        <v>44320</v>
      </c>
      <c r="M666" s="335" t="s">
        <v>14256</v>
      </c>
      <c r="N666" s="335" t="s">
        <v>14257</v>
      </c>
      <c r="O666" s="335" t="s">
        <v>60</v>
      </c>
      <c r="P666" s="341" t="s">
        <v>60</v>
      </c>
      <c r="Q666" s="331" t="s">
        <v>13370</v>
      </c>
      <c r="R666" s="333" t="s">
        <v>14258</v>
      </c>
      <c r="S666" s="333" t="s">
        <v>8943</v>
      </c>
      <c r="T666" s="331" t="s">
        <v>6915</v>
      </c>
      <c r="U666" s="331" t="s">
        <v>12010</v>
      </c>
      <c r="V666" s="335" t="s">
        <v>14259</v>
      </c>
      <c r="W666" s="339" t="s">
        <v>14260</v>
      </c>
      <c r="X666" s="330" t="s">
        <v>60</v>
      </c>
      <c r="Y666" s="335" t="s">
        <v>60</v>
      </c>
      <c r="Z666" s="333" t="s">
        <v>60</v>
      </c>
      <c r="AA666" s="330" t="s">
        <v>60</v>
      </c>
      <c r="AB666" s="341" t="s">
        <v>60</v>
      </c>
      <c r="AC666" s="338">
        <v>0.875</v>
      </c>
      <c r="AD666" s="332">
        <v>26.44</v>
      </c>
      <c r="AE666" s="332">
        <v>26.8</v>
      </c>
      <c r="AF666" s="332">
        <v>15.22</v>
      </c>
      <c r="AG666" s="332">
        <v>1248.18</v>
      </c>
      <c r="AH666" s="332">
        <v>644.64</v>
      </c>
      <c r="AI666" s="336">
        <v>56.5</v>
      </c>
      <c r="AJ666" s="336">
        <v>90.9</v>
      </c>
      <c r="AK666" s="336">
        <v>1307.5</v>
      </c>
      <c r="AL666" s="331" t="s">
        <v>8328</v>
      </c>
      <c r="AM666" s="331" t="s">
        <v>8329</v>
      </c>
      <c r="AN666" s="332">
        <v>33.06</v>
      </c>
      <c r="AO666" s="332">
        <v>34.83</v>
      </c>
      <c r="AP666" s="332">
        <v>38.049999999999997</v>
      </c>
    </row>
    <row r="667" spans="1:42" ht="360">
      <c r="A667" s="329">
        <v>44438</v>
      </c>
      <c r="B667" s="330" t="s">
        <v>1504</v>
      </c>
      <c r="C667" s="330" t="s">
        <v>1505</v>
      </c>
      <c r="D667" s="331" t="s">
        <v>61</v>
      </c>
      <c r="E667" s="331" t="s">
        <v>67</v>
      </c>
      <c r="F667" s="332">
        <v>1167.3800000000001</v>
      </c>
      <c r="G667" s="330" t="s">
        <v>1506</v>
      </c>
      <c r="H667" s="330" t="s">
        <v>1507</v>
      </c>
      <c r="I667" s="331" t="s">
        <v>1508</v>
      </c>
      <c r="J667" s="329">
        <v>44438</v>
      </c>
      <c r="K667" s="333" t="s">
        <v>491</v>
      </c>
      <c r="L667" s="329">
        <v>44750</v>
      </c>
      <c r="M667" s="335" t="s">
        <v>14261</v>
      </c>
      <c r="N667" s="335" t="s">
        <v>14262</v>
      </c>
      <c r="O667" s="335" t="s">
        <v>14263</v>
      </c>
      <c r="P667" s="336">
        <v>1118.9000000000001</v>
      </c>
      <c r="Q667" s="331" t="s">
        <v>9474</v>
      </c>
      <c r="R667" s="339" t="s">
        <v>14264</v>
      </c>
      <c r="S667" s="333" t="s">
        <v>8904</v>
      </c>
      <c r="T667" s="331" t="s">
        <v>6915</v>
      </c>
      <c r="U667" s="331" t="s">
        <v>11848</v>
      </c>
      <c r="V667" s="335" t="s">
        <v>14265</v>
      </c>
      <c r="W667" s="337" t="s">
        <v>14266</v>
      </c>
      <c r="X667" s="340">
        <v>1520.5</v>
      </c>
      <c r="Y667" s="335" t="s">
        <v>14267</v>
      </c>
      <c r="Z667" s="333" t="s">
        <v>14268</v>
      </c>
      <c r="AA667" s="330" t="s">
        <v>60</v>
      </c>
      <c r="AB667" s="332">
        <v>20.329999999999998</v>
      </c>
      <c r="AC667" s="332">
        <v>3.01</v>
      </c>
      <c r="AD667" s="332">
        <v>12.29</v>
      </c>
      <c r="AE667" s="332">
        <v>19.05</v>
      </c>
      <c r="AF667" s="332">
        <v>1.56</v>
      </c>
      <c r="AG667" s="332">
        <v>1066.3599999999999</v>
      </c>
      <c r="AH667" s="332">
        <v>1035.01</v>
      </c>
      <c r="AI667" s="336">
        <v>661</v>
      </c>
      <c r="AJ667" s="336">
        <v>31.2</v>
      </c>
      <c r="AK667" s="336">
        <v>684.1</v>
      </c>
      <c r="AL667" s="331" t="s">
        <v>8328</v>
      </c>
      <c r="AM667" s="331" t="s">
        <v>8329</v>
      </c>
      <c r="AN667" s="332">
        <v>33.06</v>
      </c>
      <c r="AO667" s="332">
        <v>34.729999999999997</v>
      </c>
      <c r="AP667" s="332">
        <v>37.1</v>
      </c>
    </row>
    <row r="668" spans="1:42" ht="225">
      <c r="A668" s="329">
        <v>44831</v>
      </c>
      <c r="B668" s="330" t="s">
        <v>1273</v>
      </c>
      <c r="C668" s="330" t="s">
        <v>1274</v>
      </c>
      <c r="D668" s="331" t="s">
        <v>61</v>
      </c>
      <c r="E668" s="331" t="s">
        <v>77</v>
      </c>
      <c r="F668" s="332">
        <v>590.79999999999995</v>
      </c>
      <c r="G668" s="330" t="s">
        <v>1275</v>
      </c>
      <c r="H668" s="330" t="s">
        <v>60</v>
      </c>
      <c r="I668" s="331" t="s">
        <v>1276</v>
      </c>
      <c r="J668" s="329">
        <v>44831</v>
      </c>
      <c r="K668" s="333" t="s">
        <v>491</v>
      </c>
      <c r="L668" s="334" t="s">
        <v>60</v>
      </c>
      <c r="M668" s="335" t="s">
        <v>9721</v>
      </c>
      <c r="N668" s="335" t="s">
        <v>9722</v>
      </c>
      <c r="O668" s="335" t="s">
        <v>9723</v>
      </c>
      <c r="P668" s="336">
        <v>1165.8</v>
      </c>
      <c r="Q668" s="331" t="s">
        <v>8417</v>
      </c>
      <c r="R668" s="339" t="s">
        <v>9724</v>
      </c>
      <c r="S668" s="333" t="s">
        <v>8568</v>
      </c>
      <c r="T668" s="331" t="s">
        <v>6917</v>
      </c>
      <c r="U668" s="331" t="s">
        <v>492</v>
      </c>
      <c r="V668" s="335" t="s">
        <v>9725</v>
      </c>
      <c r="W668" s="333" t="s">
        <v>9128</v>
      </c>
      <c r="X668" s="330" t="s">
        <v>60</v>
      </c>
      <c r="Y668" s="335" t="s">
        <v>60</v>
      </c>
      <c r="Z668" s="333" t="s">
        <v>60</v>
      </c>
      <c r="AA668" s="330" t="s">
        <v>60</v>
      </c>
      <c r="AB668" s="332">
        <v>8.0500000000000007</v>
      </c>
      <c r="AC668" s="338">
        <v>0.95299999999999996</v>
      </c>
      <c r="AD668" s="332">
        <v>3.3</v>
      </c>
      <c r="AE668" s="332">
        <v>3.43</v>
      </c>
      <c r="AF668" s="338">
        <v>0.60899999999999999</v>
      </c>
      <c r="AG668" s="332">
        <v>504.89</v>
      </c>
      <c r="AH668" s="332">
        <v>997.99</v>
      </c>
      <c r="AI668" s="336">
        <v>887.5</v>
      </c>
      <c r="AJ668" s="336">
        <v>132.9</v>
      </c>
      <c r="AK668" s="336">
        <v>1643.3</v>
      </c>
      <c r="AL668" s="331" t="s">
        <v>8328</v>
      </c>
      <c r="AM668" s="331" t="s">
        <v>8329</v>
      </c>
      <c r="AN668" s="332">
        <v>33.04</v>
      </c>
      <c r="AO668" s="332">
        <v>33.04</v>
      </c>
      <c r="AP668" s="332">
        <v>9.09</v>
      </c>
    </row>
    <row r="669" spans="1:42" ht="409.5">
      <c r="A669" s="329">
        <v>44515</v>
      </c>
      <c r="B669" s="330" t="s">
        <v>4671</v>
      </c>
      <c r="C669" s="330" t="s">
        <v>60</v>
      </c>
      <c r="D669" s="331" t="s">
        <v>61</v>
      </c>
      <c r="E669" s="331" t="s">
        <v>67</v>
      </c>
      <c r="F669" s="332">
        <v>24.14</v>
      </c>
      <c r="G669" s="330" t="s">
        <v>4672</v>
      </c>
      <c r="H669" s="330" t="s">
        <v>4673</v>
      </c>
      <c r="I669" s="331" t="s">
        <v>4674</v>
      </c>
      <c r="J669" s="329">
        <v>44515</v>
      </c>
      <c r="K669" s="333" t="s">
        <v>491</v>
      </c>
      <c r="L669" s="329">
        <v>44558</v>
      </c>
      <c r="M669" s="335" t="s">
        <v>14269</v>
      </c>
      <c r="N669" s="335" t="s">
        <v>60</v>
      </c>
      <c r="O669" s="335" t="s">
        <v>60</v>
      </c>
      <c r="P669" s="341" t="s">
        <v>60</v>
      </c>
      <c r="Q669" s="331" t="s">
        <v>10123</v>
      </c>
      <c r="R669" s="339" t="s">
        <v>14270</v>
      </c>
      <c r="S669" s="333" t="s">
        <v>8539</v>
      </c>
      <c r="T669" s="331" t="s">
        <v>6917</v>
      </c>
      <c r="U669" s="331" t="s">
        <v>11848</v>
      </c>
      <c r="V669" s="335" t="s">
        <v>14271</v>
      </c>
      <c r="W669" s="339" t="s">
        <v>14272</v>
      </c>
      <c r="X669" s="340">
        <v>44546.1</v>
      </c>
      <c r="Y669" s="335" t="s">
        <v>14273</v>
      </c>
      <c r="Z669" s="339" t="s">
        <v>14274</v>
      </c>
      <c r="AA669" s="330" t="s">
        <v>60</v>
      </c>
      <c r="AB669" s="332">
        <v>137.09</v>
      </c>
      <c r="AC669" s="332">
        <v>2.81</v>
      </c>
      <c r="AD669" s="332">
        <v>11.66</v>
      </c>
      <c r="AE669" s="332">
        <v>22.19</v>
      </c>
      <c r="AF669" s="338">
        <v>0.998</v>
      </c>
      <c r="AG669" s="332">
        <v>24.14</v>
      </c>
      <c r="AH669" s="332">
        <v>27.67</v>
      </c>
      <c r="AI669" s="336">
        <v>24.7</v>
      </c>
      <c r="AJ669" s="338">
        <v>0.20599999999999999</v>
      </c>
      <c r="AK669" s="336">
        <v>22.4</v>
      </c>
      <c r="AL669" s="331" t="s">
        <v>8328</v>
      </c>
      <c r="AM669" s="331" t="s">
        <v>8329</v>
      </c>
      <c r="AN669" s="332">
        <v>32.99</v>
      </c>
      <c r="AO669" s="332">
        <v>34.159999999999997</v>
      </c>
      <c r="AP669" s="332">
        <v>30.34</v>
      </c>
    </row>
    <row r="670" spans="1:42" ht="409.5">
      <c r="A670" s="329">
        <v>44277</v>
      </c>
      <c r="B670" s="330" t="s">
        <v>4675</v>
      </c>
      <c r="C670" s="330" t="s">
        <v>60</v>
      </c>
      <c r="D670" s="331" t="s">
        <v>61</v>
      </c>
      <c r="E670" s="331" t="s">
        <v>67</v>
      </c>
      <c r="F670" s="332">
        <v>7053.69</v>
      </c>
      <c r="G670" s="330" t="s">
        <v>2396</v>
      </c>
      <c r="H670" s="330" t="s">
        <v>4676</v>
      </c>
      <c r="I670" s="331" t="s">
        <v>4677</v>
      </c>
      <c r="J670" s="329">
        <v>44277</v>
      </c>
      <c r="K670" s="333" t="s">
        <v>491</v>
      </c>
      <c r="L670" s="329">
        <v>44736</v>
      </c>
      <c r="M670" s="335" t="s">
        <v>14275</v>
      </c>
      <c r="N670" s="335" t="s">
        <v>14276</v>
      </c>
      <c r="O670" s="335" t="s">
        <v>60</v>
      </c>
      <c r="P670" s="341" t="s">
        <v>60</v>
      </c>
      <c r="Q670" s="331" t="s">
        <v>9073</v>
      </c>
      <c r="R670" s="339" t="s">
        <v>14277</v>
      </c>
      <c r="S670" s="333" t="s">
        <v>8471</v>
      </c>
      <c r="T670" s="331" t="s">
        <v>6917</v>
      </c>
      <c r="U670" s="331" t="s">
        <v>11848</v>
      </c>
      <c r="V670" s="335" t="s">
        <v>11243</v>
      </c>
      <c r="W670" s="339" t="s">
        <v>11244</v>
      </c>
      <c r="X670" s="340">
        <v>61826.9</v>
      </c>
      <c r="Y670" s="335" t="s">
        <v>14278</v>
      </c>
      <c r="Z670" s="339" t="s">
        <v>14279</v>
      </c>
      <c r="AA670" s="330" t="s">
        <v>14280</v>
      </c>
      <c r="AB670" s="341" t="s">
        <v>60</v>
      </c>
      <c r="AC670" s="332">
        <v>2.0699999999999998</v>
      </c>
      <c r="AD670" s="341" t="s">
        <v>60</v>
      </c>
      <c r="AE670" s="341" t="s">
        <v>60</v>
      </c>
      <c r="AF670" s="332">
        <v>5.65</v>
      </c>
      <c r="AG670" s="332">
        <v>7155.58</v>
      </c>
      <c r="AH670" s="332">
        <v>6477.38</v>
      </c>
      <c r="AI670" s="336">
        <v>1261.0999999999999</v>
      </c>
      <c r="AJ670" s="336">
        <v>-245</v>
      </c>
      <c r="AK670" s="336">
        <v>5323.4</v>
      </c>
      <c r="AL670" s="331" t="s">
        <v>8328</v>
      </c>
      <c r="AM670" s="331" t="s">
        <v>8329</v>
      </c>
      <c r="AN670" s="332">
        <v>32.86</v>
      </c>
      <c r="AO670" s="332">
        <v>30.87</v>
      </c>
      <c r="AP670" s="332">
        <v>27.8</v>
      </c>
    </row>
    <row r="671" spans="1:42" ht="405">
      <c r="A671" s="329">
        <v>44102</v>
      </c>
      <c r="B671" s="330" t="s">
        <v>4678</v>
      </c>
      <c r="C671" s="330" t="s">
        <v>60</v>
      </c>
      <c r="D671" s="331" t="s">
        <v>61</v>
      </c>
      <c r="E671" s="331" t="s">
        <v>67</v>
      </c>
      <c r="F671" s="332">
        <v>421.33</v>
      </c>
      <c r="G671" s="330" t="s">
        <v>4679</v>
      </c>
      <c r="H671" s="330" t="s">
        <v>14281</v>
      </c>
      <c r="I671" s="331" t="s">
        <v>4681</v>
      </c>
      <c r="J671" s="329">
        <v>44102</v>
      </c>
      <c r="K671" s="333" t="s">
        <v>491</v>
      </c>
      <c r="L671" s="329">
        <v>44167</v>
      </c>
      <c r="M671" s="335" t="s">
        <v>14282</v>
      </c>
      <c r="N671" s="335" t="s">
        <v>14283</v>
      </c>
      <c r="O671" s="335" t="s">
        <v>60</v>
      </c>
      <c r="P671" s="341" t="s">
        <v>60</v>
      </c>
      <c r="Q671" s="331" t="s">
        <v>11693</v>
      </c>
      <c r="R671" s="339" t="s">
        <v>14284</v>
      </c>
      <c r="S671" s="333" t="s">
        <v>9042</v>
      </c>
      <c r="T671" s="331" t="s">
        <v>6915</v>
      </c>
      <c r="U671" s="331" t="s">
        <v>11848</v>
      </c>
      <c r="V671" s="335" t="s">
        <v>14285</v>
      </c>
      <c r="W671" s="339" t="s">
        <v>14286</v>
      </c>
      <c r="X671" s="330" t="s">
        <v>60</v>
      </c>
      <c r="Y671" s="335" t="s">
        <v>14287</v>
      </c>
      <c r="Z671" s="333" t="s">
        <v>14288</v>
      </c>
      <c r="AA671" s="330" t="s">
        <v>60</v>
      </c>
      <c r="AB671" s="341" t="s">
        <v>60</v>
      </c>
      <c r="AC671" s="332">
        <v>1.85</v>
      </c>
      <c r="AD671" s="332">
        <v>10.53</v>
      </c>
      <c r="AE671" s="332">
        <v>29.03</v>
      </c>
      <c r="AF671" s="338">
        <v>0.73399999999999999</v>
      </c>
      <c r="AG671" s="332">
        <v>409.79</v>
      </c>
      <c r="AH671" s="332">
        <v>263.45</v>
      </c>
      <c r="AI671" s="336">
        <v>475.8</v>
      </c>
      <c r="AJ671" s="336">
        <v>-46.7</v>
      </c>
      <c r="AK671" s="336">
        <v>697.1</v>
      </c>
      <c r="AL671" s="331" t="s">
        <v>8328</v>
      </c>
      <c r="AM671" s="331" t="s">
        <v>8329</v>
      </c>
      <c r="AN671" s="332">
        <v>32.840000000000003</v>
      </c>
      <c r="AO671" s="332">
        <v>34.119999999999997</v>
      </c>
      <c r="AP671" s="332">
        <v>20.77</v>
      </c>
    </row>
    <row r="672" spans="1:42" ht="409.5">
      <c r="A672" s="329">
        <v>44694</v>
      </c>
      <c r="B672" s="330" t="s">
        <v>1277</v>
      </c>
      <c r="C672" s="330" t="s">
        <v>1278</v>
      </c>
      <c r="D672" s="331" t="s">
        <v>61</v>
      </c>
      <c r="E672" s="331" t="s">
        <v>77</v>
      </c>
      <c r="F672" s="332">
        <v>446.99</v>
      </c>
      <c r="G672" s="330" t="s">
        <v>1279</v>
      </c>
      <c r="H672" s="330" t="s">
        <v>1280</v>
      </c>
      <c r="I672" s="331" t="s">
        <v>1281</v>
      </c>
      <c r="J672" s="329">
        <v>44694</v>
      </c>
      <c r="K672" s="333" t="s">
        <v>491</v>
      </c>
      <c r="L672" s="334" t="s">
        <v>60</v>
      </c>
      <c r="M672" s="335" t="s">
        <v>9435</v>
      </c>
      <c r="N672" s="335" t="s">
        <v>9436</v>
      </c>
      <c r="O672" s="335" t="s">
        <v>9437</v>
      </c>
      <c r="P672" s="336">
        <v>279.8</v>
      </c>
      <c r="Q672" s="331" t="s">
        <v>8469</v>
      </c>
      <c r="R672" s="339" t="s">
        <v>9438</v>
      </c>
      <c r="S672" s="333" t="s">
        <v>8742</v>
      </c>
      <c r="T672" s="331" t="s">
        <v>6917</v>
      </c>
      <c r="U672" s="331" t="s">
        <v>492</v>
      </c>
      <c r="V672" s="335" t="s">
        <v>9439</v>
      </c>
      <c r="W672" s="339" t="s">
        <v>9440</v>
      </c>
      <c r="X672" s="330" t="s">
        <v>60</v>
      </c>
      <c r="Y672" s="335" t="s">
        <v>9441</v>
      </c>
      <c r="Z672" s="333" t="s">
        <v>9442</v>
      </c>
      <c r="AA672" s="330" t="s">
        <v>60</v>
      </c>
      <c r="AB672" s="332">
        <v>69.650000000000006</v>
      </c>
      <c r="AC672" s="332">
        <v>4.37</v>
      </c>
      <c r="AD672" s="332">
        <v>34.93</v>
      </c>
      <c r="AE672" s="332">
        <v>44.41</v>
      </c>
      <c r="AF672" s="332">
        <v>5.03</v>
      </c>
      <c r="AG672" s="332">
        <v>399.22</v>
      </c>
      <c r="AH672" s="332">
        <v>442.67</v>
      </c>
      <c r="AI672" s="336">
        <v>83</v>
      </c>
      <c r="AJ672" s="332">
        <v>5.67</v>
      </c>
      <c r="AK672" s="336">
        <v>131.5</v>
      </c>
      <c r="AL672" s="331" t="s">
        <v>8328</v>
      </c>
      <c r="AM672" s="331" t="s">
        <v>8329</v>
      </c>
      <c r="AN672" s="332">
        <v>32.81</v>
      </c>
      <c r="AO672" s="332">
        <v>42.86</v>
      </c>
      <c r="AP672" s="332">
        <v>32.299999999999997</v>
      </c>
    </row>
    <row r="673" spans="1:42" ht="409.5">
      <c r="A673" s="329">
        <v>43997</v>
      </c>
      <c r="B673" s="330" t="s">
        <v>4682</v>
      </c>
      <c r="C673" s="330" t="s">
        <v>60</v>
      </c>
      <c r="D673" s="331" t="s">
        <v>61</v>
      </c>
      <c r="E673" s="331" t="s">
        <v>733</v>
      </c>
      <c r="F673" s="332">
        <v>493.65</v>
      </c>
      <c r="G673" s="330" t="s">
        <v>3720</v>
      </c>
      <c r="H673" s="330" t="s">
        <v>4683</v>
      </c>
      <c r="I673" s="331" t="s">
        <v>4684</v>
      </c>
      <c r="J673" s="329">
        <v>43997</v>
      </c>
      <c r="K673" s="333" t="s">
        <v>491</v>
      </c>
      <c r="L673" s="334" t="s">
        <v>60</v>
      </c>
      <c r="M673" s="335" t="s">
        <v>14289</v>
      </c>
      <c r="N673" s="335" t="s">
        <v>60</v>
      </c>
      <c r="O673" s="335" t="s">
        <v>60</v>
      </c>
      <c r="P673" s="341" t="s">
        <v>60</v>
      </c>
      <c r="Q673" s="331" t="s">
        <v>8695</v>
      </c>
      <c r="R673" s="337" t="s">
        <v>14290</v>
      </c>
      <c r="S673" s="333" t="s">
        <v>8471</v>
      </c>
      <c r="T673" s="331" t="s">
        <v>6917</v>
      </c>
      <c r="U673" s="331" t="s">
        <v>11848</v>
      </c>
      <c r="V673" s="335" t="s">
        <v>12906</v>
      </c>
      <c r="W673" s="333" t="s">
        <v>12533</v>
      </c>
      <c r="X673" s="330" t="s">
        <v>60</v>
      </c>
      <c r="Y673" s="335" t="s">
        <v>14291</v>
      </c>
      <c r="Z673" s="339" t="s">
        <v>14292</v>
      </c>
      <c r="AA673" s="330" t="s">
        <v>14293</v>
      </c>
      <c r="AB673" s="332">
        <v>32.28</v>
      </c>
      <c r="AC673" s="332">
        <v>7.96</v>
      </c>
      <c r="AD673" s="332">
        <v>18.09</v>
      </c>
      <c r="AE673" s="332">
        <v>21.68</v>
      </c>
      <c r="AF673" s="332">
        <v>9.26</v>
      </c>
      <c r="AG673" s="332">
        <v>478.86</v>
      </c>
      <c r="AH673" s="332">
        <v>491.19</v>
      </c>
      <c r="AI673" s="341" t="s">
        <v>60</v>
      </c>
      <c r="AJ673" s="341" t="s">
        <v>60</v>
      </c>
      <c r="AK673" s="341" t="s">
        <v>60</v>
      </c>
      <c r="AL673" s="331" t="s">
        <v>8328</v>
      </c>
      <c r="AM673" s="331" t="s">
        <v>8329</v>
      </c>
      <c r="AN673" s="332">
        <v>32.79</v>
      </c>
      <c r="AO673" s="332">
        <v>32.26</v>
      </c>
      <c r="AP673" s="332">
        <v>41.83</v>
      </c>
    </row>
    <row r="674" spans="1:42" ht="326.25">
      <c r="A674" s="329">
        <v>44685</v>
      </c>
      <c r="B674" s="330" t="s">
        <v>1282</v>
      </c>
      <c r="C674" s="330" t="s">
        <v>1283</v>
      </c>
      <c r="D674" s="331" t="s">
        <v>61</v>
      </c>
      <c r="E674" s="331" t="s">
        <v>77</v>
      </c>
      <c r="F674" s="332">
        <v>16382.89</v>
      </c>
      <c r="G674" s="330" t="s">
        <v>1284</v>
      </c>
      <c r="H674" s="330" t="s">
        <v>60</v>
      </c>
      <c r="I674" s="331" t="s">
        <v>1285</v>
      </c>
      <c r="J674" s="329">
        <v>44685</v>
      </c>
      <c r="K674" s="333" t="s">
        <v>491</v>
      </c>
      <c r="L674" s="334" t="s">
        <v>60</v>
      </c>
      <c r="M674" s="335" t="s">
        <v>9836</v>
      </c>
      <c r="N674" s="335" t="s">
        <v>9837</v>
      </c>
      <c r="O674" s="335" t="s">
        <v>9838</v>
      </c>
      <c r="P674" s="336">
        <v>9447.7999999999993</v>
      </c>
      <c r="Q674" s="331" t="s">
        <v>8469</v>
      </c>
      <c r="R674" s="339" t="s">
        <v>9839</v>
      </c>
      <c r="S674" s="333" t="s">
        <v>9840</v>
      </c>
      <c r="T674" s="331" t="s">
        <v>6921</v>
      </c>
      <c r="U674" s="331" t="s">
        <v>492</v>
      </c>
      <c r="V674" s="335" t="s">
        <v>9841</v>
      </c>
      <c r="W674" s="339" t="s">
        <v>9842</v>
      </c>
      <c r="X674" s="340">
        <v>58692.6</v>
      </c>
      <c r="Y674" s="335" t="s">
        <v>60</v>
      </c>
      <c r="Z674" s="333" t="s">
        <v>60</v>
      </c>
      <c r="AA674" s="330" t="s">
        <v>60</v>
      </c>
      <c r="AB674" s="332">
        <v>25.42</v>
      </c>
      <c r="AC674" s="332">
        <v>5.38</v>
      </c>
      <c r="AD674" s="332">
        <v>19.38</v>
      </c>
      <c r="AE674" s="332">
        <v>26.04</v>
      </c>
      <c r="AF674" s="332">
        <v>10.81</v>
      </c>
      <c r="AG674" s="332">
        <v>16355.29</v>
      </c>
      <c r="AH674" s="332">
        <v>13178.04</v>
      </c>
      <c r="AI674" s="336">
        <v>1554.6</v>
      </c>
      <c r="AJ674" s="336">
        <v>495.6</v>
      </c>
      <c r="AK674" s="336">
        <v>6350.9</v>
      </c>
      <c r="AL674" s="331" t="s">
        <v>8328</v>
      </c>
      <c r="AM674" s="331" t="s">
        <v>8329</v>
      </c>
      <c r="AN674" s="332">
        <v>32.78</v>
      </c>
      <c r="AO674" s="332">
        <v>30.56</v>
      </c>
      <c r="AP674" s="332">
        <v>42.54</v>
      </c>
    </row>
    <row r="675" spans="1:42" ht="236.25">
      <c r="A675" s="329">
        <v>44461</v>
      </c>
      <c r="B675" s="330" t="s">
        <v>4685</v>
      </c>
      <c r="C675" s="330" t="s">
        <v>4686</v>
      </c>
      <c r="D675" s="331" t="s">
        <v>61</v>
      </c>
      <c r="E675" s="331" t="s">
        <v>77</v>
      </c>
      <c r="F675" s="332">
        <v>766</v>
      </c>
      <c r="G675" s="330" t="s">
        <v>4687</v>
      </c>
      <c r="H675" s="330" t="s">
        <v>4688</v>
      </c>
      <c r="I675" s="331" t="s">
        <v>4689</v>
      </c>
      <c r="J675" s="329">
        <v>44461</v>
      </c>
      <c r="K675" s="333" t="s">
        <v>491</v>
      </c>
      <c r="L675" s="334" t="s">
        <v>60</v>
      </c>
      <c r="M675" s="335" t="s">
        <v>14294</v>
      </c>
      <c r="N675" s="335" t="s">
        <v>14295</v>
      </c>
      <c r="O675" s="335" t="s">
        <v>14296</v>
      </c>
      <c r="P675" s="336">
        <v>358.5</v>
      </c>
      <c r="Q675" s="331" t="s">
        <v>8417</v>
      </c>
      <c r="R675" s="333" t="s">
        <v>13629</v>
      </c>
      <c r="S675" s="333" t="s">
        <v>10037</v>
      </c>
      <c r="T675" s="331" t="s">
        <v>6921</v>
      </c>
      <c r="U675" s="331" t="s">
        <v>12459</v>
      </c>
      <c r="V675" s="335" t="s">
        <v>14297</v>
      </c>
      <c r="W675" s="339" t="s">
        <v>14298</v>
      </c>
      <c r="X675" s="330" t="s">
        <v>60</v>
      </c>
      <c r="Y675" s="335" t="s">
        <v>14299</v>
      </c>
      <c r="Z675" s="339" t="s">
        <v>14300</v>
      </c>
      <c r="AA675" s="330" t="s">
        <v>14301</v>
      </c>
      <c r="AB675" s="341" t="s">
        <v>60</v>
      </c>
      <c r="AC675" s="332">
        <v>1.1499999999999999</v>
      </c>
      <c r="AD675" s="332">
        <v>36.35</v>
      </c>
      <c r="AE675" s="332">
        <v>217.43</v>
      </c>
      <c r="AF675" s="332">
        <v>12.36</v>
      </c>
      <c r="AG675" s="332">
        <v>766</v>
      </c>
      <c r="AH675" s="332">
        <v>383.58</v>
      </c>
      <c r="AI675" s="336">
        <v>505.4</v>
      </c>
      <c r="AJ675" s="336">
        <v>400.6</v>
      </c>
      <c r="AK675" s="336">
        <v>788.4</v>
      </c>
      <c r="AL675" s="331" t="s">
        <v>8328</v>
      </c>
      <c r="AM675" s="331" t="s">
        <v>8329</v>
      </c>
      <c r="AN675" s="332">
        <v>32.5</v>
      </c>
      <c r="AO675" s="332">
        <v>22.62</v>
      </c>
      <c r="AP675" s="332">
        <v>21.38</v>
      </c>
    </row>
    <row r="676" spans="1:42" ht="123.75">
      <c r="A676" s="329">
        <v>44384</v>
      </c>
      <c r="B676" s="330" t="s">
        <v>4690</v>
      </c>
      <c r="C676" s="330" t="s">
        <v>60</v>
      </c>
      <c r="D676" s="331" t="s">
        <v>61</v>
      </c>
      <c r="E676" s="331" t="s">
        <v>67</v>
      </c>
      <c r="F676" s="332">
        <v>620.75</v>
      </c>
      <c r="G676" s="330" t="s">
        <v>4691</v>
      </c>
      <c r="H676" s="330" t="s">
        <v>60</v>
      </c>
      <c r="I676" s="331" t="s">
        <v>4692</v>
      </c>
      <c r="J676" s="329">
        <v>44384</v>
      </c>
      <c r="K676" s="333" t="s">
        <v>491</v>
      </c>
      <c r="L676" s="329">
        <v>44428</v>
      </c>
      <c r="M676" s="335" t="s">
        <v>14302</v>
      </c>
      <c r="N676" s="335" t="s">
        <v>14303</v>
      </c>
      <c r="O676" s="335" t="s">
        <v>14304</v>
      </c>
      <c r="P676" s="341" t="s">
        <v>60</v>
      </c>
      <c r="Q676" s="331" t="s">
        <v>8669</v>
      </c>
      <c r="R676" s="339" t="s">
        <v>14305</v>
      </c>
      <c r="S676" s="333" t="s">
        <v>9222</v>
      </c>
      <c r="T676" s="331" t="s">
        <v>6915</v>
      </c>
      <c r="U676" s="331" t="s">
        <v>11848</v>
      </c>
      <c r="V676" s="335" t="s">
        <v>14306</v>
      </c>
      <c r="W676" s="333" t="s">
        <v>14307</v>
      </c>
      <c r="X676" s="330" t="s">
        <v>60</v>
      </c>
      <c r="Y676" s="335" t="s">
        <v>60</v>
      </c>
      <c r="Z676" s="333" t="s">
        <v>60</v>
      </c>
      <c r="AA676" s="330" t="s">
        <v>60</v>
      </c>
      <c r="AB676" s="332">
        <v>13.82</v>
      </c>
      <c r="AC676" s="332">
        <v>1.91</v>
      </c>
      <c r="AD676" s="332">
        <v>89.36</v>
      </c>
      <c r="AE676" s="332">
        <v>153.19</v>
      </c>
      <c r="AF676" s="332">
        <v>4.08</v>
      </c>
      <c r="AG676" s="332">
        <v>620.75</v>
      </c>
      <c r="AH676" s="332">
        <v>332.81</v>
      </c>
      <c r="AI676" s="336">
        <v>84.3</v>
      </c>
      <c r="AJ676" s="336">
        <v>-34.5</v>
      </c>
      <c r="AK676" s="336">
        <v>687.8</v>
      </c>
      <c r="AL676" s="331" t="s">
        <v>8328</v>
      </c>
      <c r="AM676" s="331" t="s">
        <v>8329</v>
      </c>
      <c r="AN676" s="332">
        <v>32.4</v>
      </c>
      <c r="AO676" s="332">
        <v>35.71</v>
      </c>
      <c r="AP676" s="332">
        <v>31.03</v>
      </c>
    </row>
    <row r="677" spans="1:42" ht="303.75">
      <c r="A677" s="329">
        <v>44143</v>
      </c>
      <c r="B677" s="330" t="s">
        <v>4693</v>
      </c>
      <c r="C677" s="330" t="s">
        <v>60</v>
      </c>
      <c r="D677" s="331" t="s">
        <v>61</v>
      </c>
      <c r="E677" s="331" t="s">
        <v>67</v>
      </c>
      <c r="F677" s="332">
        <v>81.510000000000005</v>
      </c>
      <c r="G677" s="330" t="s">
        <v>4694</v>
      </c>
      <c r="H677" s="330" t="s">
        <v>4695</v>
      </c>
      <c r="I677" s="331" t="s">
        <v>4696</v>
      </c>
      <c r="J677" s="329">
        <v>44143</v>
      </c>
      <c r="K677" s="333" t="s">
        <v>491</v>
      </c>
      <c r="L677" s="329">
        <v>44251</v>
      </c>
      <c r="M677" s="335" t="s">
        <v>14308</v>
      </c>
      <c r="N677" s="335" t="s">
        <v>60</v>
      </c>
      <c r="O677" s="335" t="s">
        <v>60</v>
      </c>
      <c r="P677" s="341" t="s">
        <v>60</v>
      </c>
      <c r="Q677" s="331" t="s">
        <v>8511</v>
      </c>
      <c r="R677" s="333" t="s">
        <v>14309</v>
      </c>
      <c r="S677" s="333" t="s">
        <v>8842</v>
      </c>
      <c r="T677" s="331" t="s">
        <v>6923</v>
      </c>
      <c r="U677" s="331" t="s">
        <v>12010</v>
      </c>
      <c r="V677" s="335" t="s">
        <v>14310</v>
      </c>
      <c r="W677" s="333" t="s">
        <v>10047</v>
      </c>
      <c r="X677" s="340">
        <v>2716.5</v>
      </c>
      <c r="Y677" s="335" t="s">
        <v>14311</v>
      </c>
      <c r="Z677" s="333" t="s">
        <v>10047</v>
      </c>
      <c r="AA677" s="340">
        <v>327.8</v>
      </c>
      <c r="AB677" s="332">
        <v>37.979999999999997</v>
      </c>
      <c r="AC677" s="332">
        <v>1.52</v>
      </c>
      <c r="AD677" s="341" t="s">
        <v>60</v>
      </c>
      <c r="AE677" s="341" t="s">
        <v>60</v>
      </c>
      <c r="AF677" s="341" t="s">
        <v>60</v>
      </c>
      <c r="AG677" s="341" t="s">
        <v>60</v>
      </c>
      <c r="AH677" s="332">
        <v>81.510000000000005</v>
      </c>
      <c r="AI677" s="336">
        <v>60.8</v>
      </c>
      <c r="AJ677" s="332">
        <v>2.16</v>
      </c>
      <c r="AK677" s="336">
        <v>108.5</v>
      </c>
      <c r="AL677" s="331" t="s">
        <v>8328</v>
      </c>
      <c r="AM677" s="331" t="s">
        <v>8329</v>
      </c>
      <c r="AN677" s="332">
        <v>32.36</v>
      </c>
      <c r="AO677" s="332">
        <v>37.08</v>
      </c>
      <c r="AP677" s="332">
        <v>37.39</v>
      </c>
    </row>
    <row r="678" spans="1:42" ht="78.75">
      <c r="A678" s="329">
        <v>44039</v>
      </c>
      <c r="B678" s="330" t="s">
        <v>4697</v>
      </c>
      <c r="C678" s="330" t="s">
        <v>60</v>
      </c>
      <c r="D678" s="331" t="s">
        <v>61</v>
      </c>
      <c r="E678" s="331" t="s">
        <v>77</v>
      </c>
      <c r="F678" s="332">
        <v>6.4</v>
      </c>
      <c r="G678" s="330" t="s">
        <v>4698</v>
      </c>
      <c r="H678" s="330" t="s">
        <v>60</v>
      </c>
      <c r="I678" s="331" t="s">
        <v>4699</v>
      </c>
      <c r="J678" s="329">
        <v>44039</v>
      </c>
      <c r="K678" s="333" t="s">
        <v>491</v>
      </c>
      <c r="L678" s="334" t="s">
        <v>60</v>
      </c>
      <c r="M678" s="335" t="s">
        <v>14312</v>
      </c>
      <c r="N678" s="335" t="s">
        <v>60</v>
      </c>
      <c r="O678" s="335" t="s">
        <v>60</v>
      </c>
      <c r="P678" s="341" t="s">
        <v>60</v>
      </c>
      <c r="Q678" s="331" t="s">
        <v>8443</v>
      </c>
      <c r="R678" s="333" t="s">
        <v>14313</v>
      </c>
      <c r="S678" s="333" t="s">
        <v>9222</v>
      </c>
      <c r="T678" s="331" t="s">
        <v>6915</v>
      </c>
      <c r="U678" s="331" t="s">
        <v>11848</v>
      </c>
      <c r="V678" s="335" t="s">
        <v>14314</v>
      </c>
      <c r="W678" s="333" t="s">
        <v>14315</v>
      </c>
      <c r="X678" s="330" t="s">
        <v>60</v>
      </c>
      <c r="Y678" s="335" t="s">
        <v>60</v>
      </c>
      <c r="Z678" s="333" t="s">
        <v>60</v>
      </c>
      <c r="AA678" s="330" t="s">
        <v>60</v>
      </c>
      <c r="AB678" s="332">
        <v>190.86</v>
      </c>
      <c r="AC678" s="332">
        <v>6.81</v>
      </c>
      <c r="AD678" s="341" t="s">
        <v>60</v>
      </c>
      <c r="AE678" s="341" t="s">
        <v>60</v>
      </c>
      <c r="AF678" s="338">
        <v>0.51900000000000002</v>
      </c>
      <c r="AG678" s="332">
        <v>5.84</v>
      </c>
      <c r="AH678" s="332">
        <v>6.4</v>
      </c>
      <c r="AI678" s="341" t="s">
        <v>60</v>
      </c>
      <c r="AJ678" s="341" t="s">
        <v>60</v>
      </c>
      <c r="AK678" s="341" t="s">
        <v>60</v>
      </c>
      <c r="AL678" s="331" t="s">
        <v>8328</v>
      </c>
      <c r="AM678" s="331" t="s">
        <v>8329</v>
      </c>
      <c r="AN678" s="332">
        <v>32.35</v>
      </c>
      <c r="AO678" s="332">
        <v>48.03</v>
      </c>
      <c r="AP678" s="332">
        <v>5.63</v>
      </c>
    </row>
    <row r="679" spans="1:42" ht="337.5">
      <c r="A679" s="329">
        <v>44392</v>
      </c>
      <c r="B679" s="330" t="s">
        <v>4700</v>
      </c>
      <c r="C679" s="330" t="s">
        <v>60</v>
      </c>
      <c r="D679" s="331" t="s">
        <v>61</v>
      </c>
      <c r="E679" s="331" t="s">
        <v>67</v>
      </c>
      <c r="F679" s="332">
        <v>421.86</v>
      </c>
      <c r="G679" s="330" t="s">
        <v>4701</v>
      </c>
      <c r="H679" s="330" t="s">
        <v>4702</v>
      </c>
      <c r="I679" s="331" t="s">
        <v>4703</v>
      </c>
      <c r="J679" s="329">
        <v>44392</v>
      </c>
      <c r="K679" s="333" t="s">
        <v>491</v>
      </c>
      <c r="L679" s="329">
        <v>44483</v>
      </c>
      <c r="M679" s="335" t="s">
        <v>14316</v>
      </c>
      <c r="N679" s="335" t="s">
        <v>60</v>
      </c>
      <c r="O679" s="335" t="s">
        <v>60</v>
      </c>
      <c r="P679" s="341" t="s">
        <v>60</v>
      </c>
      <c r="Q679" s="331" t="s">
        <v>10123</v>
      </c>
      <c r="R679" s="339" t="s">
        <v>14317</v>
      </c>
      <c r="S679" s="333" t="s">
        <v>9476</v>
      </c>
      <c r="T679" s="331" t="s">
        <v>6921</v>
      </c>
      <c r="U679" s="331" t="s">
        <v>11848</v>
      </c>
      <c r="V679" s="335" t="s">
        <v>14318</v>
      </c>
      <c r="W679" s="333" t="s">
        <v>8551</v>
      </c>
      <c r="X679" s="340">
        <v>1230.5</v>
      </c>
      <c r="Y679" s="335" t="s">
        <v>14319</v>
      </c>
      <c r="Z679" s="339" t="s">
        <v>14320</v>
      </c>
      <c r="AA679" s="330" t="s">
        <v>60</v>
      </c>
      <c r="AB679" s="332">
        <v>29.88</v>
      </c>
      <c r="AC679" s="332">
        <v>1.71</v>
      </c>
      <c r="AD679" s="332">
        <v>9.5500000000000007</v>
      </c>
      <c r="AE679" s="332">
        <v>14.42</v>
      </c>
      <c r="AF679" s="338">
        <v>0.84299999999999997</v>
      </c>
      <c r="AG679" s="332">
        <v>406.4</v>
      </c>
      <c r="AH679" s="332">
        <v>393.6</v>
      </c>
      <c r="AI679" s="341" t="s">
        <v>60</v>
      </c>
      <c r="AJ679" s="341" t="s">
        <v>60</v>
      </c>
      <c r="AK679" s="341" t="s">
        <v>60</v>
      </c>
      <c r="AL679" s="331" t="s">
        <v>8328</v>
      </c>
      <c r="AM679" s="331" t="s">
        <v>8329</v>
      </c>
      <c r="AN679" s="332">
        <v>32.299999999999997</v>
      </c>
      <c r="AO679" s="332">
        <v>42.03</v>
      </c>
      <c r="AP679" s="332">
        <v>29.74</v>
      </c>
    </row>
    <row r="680" spans="1:42" ht="409.5">
      <c r="A680" s="329">
        <v>44796</v>
      </c>
      <c r="B680" s="330" t="s">
        <v>1286</v>
      </c>
      <c r="C680" s="330" t="s">
        <v>1287</v>
      </c>
      <c r="D680" s="331" t="s">
        <v>61</v>
      </c>
      <c r="E680" s="331" t="s">
        <v>67</v>
      </c>
      <c r="F680" s="332">
        <v>275.31</v>
      </c>
      <c r="G680" s="330" t="s">
        <v>1288</v>
      </c>
      <c r="H680" s="330" t="s">
        <v>1289</v>
      </c>
      <c r="I680" s="331" t="s">
        <v>1290</v>
      </c>
      <c r="J680" s="329">
        <v>44796</v>
      </c>
      <c r="K680" s="333" t="s">
        <v>491</v>
      </c>
      <c r="L680" s="329">
        <v>44834</v>
      </c>
      <c r="M680" s="335" t="s">
        <v>9800</v>
      </c>
      <c r="N680" s="335" t="s">
        <v>9801</v>
      </c>
      <c r="O680" s="335" t="s">
        <v>9802</v>
      </c>
      <c r="P680" s="336">
        <v>47.9</v>
      </c>
      <c r="Q680" s="331" t="s">
        <v>9803</v>
      </c>
      <c r="R680" s="339" t="s">
        <v>9804</v>
      </c>
      <c r="S680" s="333" t="s">
        <v>8539</v>
      </c>
      <c r="T680" s="331" t="s">
        <v>6917</v>
      </c>
      <c r="U680" s="331" t="s">
        <v>492</v>
      </c>
      <c r="V680" s="335" t="s">
        <v>9805</v>
      </c>
      <c r="W680" s="333" t="s">
        <v>8541</v>
      </c>
      <c r="X680" s="340">
        <v>5192.3</v>
      </c>
      <c r="Y680" s="335" t="s">
        <v>9806</v>
      </c>
      <c r="Z680" s="333" t="s">
        <v>8541</v>
      </c>
      <c r="AA680" s="340">
        <v>178.7</v>
      </c>
      <c r="AB680" s="332">
        <v>12.84</v>
      </c>
      <c r="AC680" s="332">
        <v>1.65</v>
      </c>
      <c r="AD680" s="332">
        <v>39.630000000000003</v>
      </c>
      <c r="AE680" s="332">
        <v>42.2</v>
      </c>
      <c r="AF680" s="332">
        <v>1.49</v>
      </c>
      <c r="AG680" s="332">
        <v>281.88</v>
      </c>
      <c r="AH680" s="332">
        <v>43.64</v>
      </c>
      <c r="AI680" s="336">
        <v>190.5</v>
      </c>
      <c r="AJ680" s="332">
        <v>3.14</v>
      </c>
      <c r="AK680" s="336">
        <v>297.10000000000002</v>
      </c>
      <c r="AL680" s="331" t="s">
        <v>8328</v>
      </c>
      <c r="AM680" s="331" t="s">
        <v>8329</v>
      </c>
      <c r="AN680" s="332">
        <v>32.08</v>
      </c>
      <c r="AO680" s="332">
        <v>31.25</v>
      </c>
      <c r="AP680" s="332">
        <v>44.83</v>
      </c>
    </row>
    <row r="681" spans="1:42" ht="90">
      <c r="A681" s="329">
        <v>44509</v>
      </c>
      <c r="B681" s="330" t="s">
        <v>4704</v>
      </c>
      <c r="C681" s="330" t="s">
        <v>60</v>
      </c>
      <c r="D681" s="331" t="s">
        <v>61</v>
      </c>
      <c r="E681" s="331" t="s">
        <v>67</v>
      </c>
      <c r="F681" s="332">
        <v>5.83</v>
      </c>
      <c r="G681" s="330" t="s">
        <v>60</v>
      </c>
      <c r="H681" s="330" t="s">
        <v>60</v>
      </c>
      <c r="I681" s="331" t="s">
        <v>4705</v>
      </c>
      <c r="J681" s="329">
        <v>44509</v>
      </c>
      <c r="K681" s="333" t="s">
        <v>491</v>
      </c>
      <c r="L681" s="329">
        <v>44552</v>
      </c>
      <c r="M681" s="335" t="s">
        <v>14321</v>
      </c>
      <c r="N681" s="335" t="s">
        <v>60</v>
      </c>
      <c r="O681" s="335" t="s">
        <v>60</v>
      </c>
      <c r="P681" s="341" t="s">
        <v>60</v>
      </c>
      <c r="Q681" s="331" t="s">
        <v>10597</v>
      </c>
      <c r="R681" s="339" t="s">
        <v>14322</v>
      </c>
      <c r="S681" s="333" t="s">
        <v>8539</v>
      </c>
      <c r="T681" s="331" t="s">
        <v>6917</v>
      </c>
      <c r="U681" s="331" t="s">
        <v>11848</v>
      </c>
      <c r="V681" s="335" t="s">
        <v>60</v>
      </c>
      <c r="W681" s="333" t="s">
        <v>60</v>
      </c>
      <c r="X681" s="330" t="s">
        <v>60</v>
      </c>
      <c r="Y681" s="335" t="s">
        <v>60</v>
      </c>
      <c r="Z681" s="333" t="s">
        <v>60</v>
      </c>
      <c r="AA681" s="330" t="s">
        <v>60</v>
      </c>
      <c r="AB681" s="341" t="s">
        <v>60</v>
      </c>
      <c r="AC681" s="341" t="s">
        <v>60</v>
      </c>
      <c r="AD681" s="341" t="s">
        <v>60</v>
      </c>
      <c r="AE681" s="341" t="s">
        <v>60</v>
      </c>
      <c r="AF681" s="341" t="s">
        <v>60</v>
      </c>
      <c r="AG681" s="332">
        <v>9.9700000000000006</v>
      </c>
      <c r="AH681" s="332">
        <v>9.9700000000000006</v>
      </c>
      <c r="AI681" s="336">
        <v>30.6</v>
      </c>
      <c r="AJ681" s="338">
        <v>0.35599999999999998</v>
      </c>
      <c r="AK681" s="336">
        <v>60.3</v>
      </c>
      <c r="AL681" s="331" t="s">
        <v>8328</v>
      </c>
      <c r="AM681" s="331" t="s">
        <v>8329</v>
      </c>
      <c r="AN681" s="332">
        <v>32.049999999999997</v>
      </c>
      <c r="AO681" s="332">
        <v>34.82</v>
      </c>
      <c r="AP681" s="332">
        <v>35.53</v>
      </c>
    </row>
    <row r="682" spans="1:42" ht="371.25">
      <c r="A682" s="329">
        <v>44769</v>
      </c>
      <c r="B682" s="330" t="s">
        <v>9726</v>
      </c>
      <c r="C682" s="330" t="s">
        <v>9727</v>
      </c>
      <c r="D682" s="331" t="s">
        <v>61</v>
      </c>
      <c r="E682" s="331" t="s">
        <v>77</v>
      </c>
      <c r="F682" s="332">
        <v>206.65</v>
      </c>
      <c r="G682" s="330" t="s">
        <v>254</v>
      </c>
      <c r="H682" s="330" t="s">
        <v>60</v>
      </c>
      <c r="I682" s="331" t="s">
        <v>255</v>
      </c>
      <c r="J682" s="329">
        <v>44769</v>
      </c>
      <c r="K682" s="333" t="s">
        <v>491</v>
      </c>
      <c r="L682" s="334" t="s">
        <v>60</v>
      </c>
      <c r="M682" s="335" t="s">
        <v>9728</v>
      </c>
      <c r="N682" s="335" t="s">
        <v>9729</v>
      </c>
      <c r="O682" s="335" t="s">
        <v>9730</v>
      </c>
      <c r="P682" s="336">
        <v>229.6</v>
      </c>
      <c r="Q682" s="331" t="s">
        <v>8633</v>
      </c>
      <c r="R682" s="339" t="s">
        <v>8634</v>
      </c>
      <c r="S682" s="333" t="s">
        <v>9731</v>
      </c>
      <c r="T682" s="331" t="s">
        <v>6921</v>
      </c>
      <c r="U682" s="331" t="s">
        <v>492</v>
      </c>
      <c r="V682" s="335" t="s">
        <v>9732</v>
      </c>
      <c r="W682" s="333" t="s">
        <v>9733</v>
      </c>
      <c r="X682" s="340">
        <v>811.2</v>
      </c>
      <c r="Y682" s="335" t="s">
        <v>60</v>
      </c>
      <c r="Z682" s="333" t="s">
        <v>60</v>
      </c>
      <c r="AA682" s="330" t="s">
        <v>60</v>
      </c>
      <c r="AB682" s="332">
        <v>15</v>
      </c>
      <c r="AC682" s="332">
        <v>1.38</v>
      </c>
      <c r="AD682" s="341" t="s">
        <v>60</v>
      </c>
      <c r="AE682" s="341" t="s">
        <v>60</v>
      </c>
      <c r="AF682" s="341" t="s">
        <v>60</v>
      </c>
      <c r="AG682" s="341" t="s">
        <v>60</v>
      </c>
      <c r="AH682" s="332">
        <v>206.65</v>
      </c>
      <c r="AI682" s="336">
        <v>71.900000000000006</v>
      </c>
      <c r="AJ682" s="336">
        <v>15.9</v>
      </c>
      <c r="AK682" s="336">
        <v>1654.6</v>
      </c>
      <c r="AL682" s="331" t="s">
        <v>8328</v>
      </c>
      <c r="AM682" s="331" t="s">
        <v>8329</v>
      </c>
      <c r="AN682" s="332">
        <v>31.99</v>
      </c>
      <c r="AO682" s="332">
        <v>32.909999999999997</v>
      </c>
      <c r="AP682" s="332">
        <v>35.74</v>
      </c>
    </row>
    <row r="683" spans="1:42" ht="409.5">
      <c r="A683" s="329">
        <v>44415</v>
      </c>
      <c r="B683" s="330" t="s">
        <v>9790</v>
      </c>
      <c r="C683" s="330" t="s">
        <v>9791</v>
      </c>
      <c r="D683" s="331" t="s">
        <v>61</v>
      </c>
      <c r="E683" s="331" t="s">
        <v>67</v>
      </c>
      <c r="F683" s="332">
        <v>589.39</v>
      </c>
      <c r="G683" s="330" t="s">
        <v>608</v>
      </c>
      <c r="H683" s="330" t="s">
        <v>9792</v>
      </c>
      <c r="I683" s="331" t="s">
        <v>9793</v>
      </c>
      <c r="J683" s="329">
        <v>44415</v>
      </c>
      <c r="K683" s="333" t="s">
        <v>491</v>
      </c>
      <c r="L683" s="329">
        <v>44480</v>
      </c>
      <c r="M683" s="335" t="s">
        <v>9794</v>
      </c>
      <c r="N683" s="335" t="s">
        <v>9795</v>
      </c>
      <c r="O683" s="335" t="s">
        <v>9796</v>
      </c>
      <c r="P683" s="336">
        <v>661.2</v>
      </c>
      <c r="Q683" s="331" t="s">
        <v>8356</v>
      </c>
      <c r="R683" s="339" t="s">
        <v>9797</v>
      </c>
      <c r="S683" s="333" t="s">
        <v>8904</v>
      </c>
      <c r="T683" s="331" t="s">
        <v>6915</v>
      </c>
      <c r="U683" s="331" t="s">
        <v>492</v>
      </c>
      <c r="V683" s="335" t="s">
        <v>9687</v>
      </c>
      <c r="W683" s="339" t="s">
        <v>9688</v>
      </c>
      <c r="X683" s="340">
        <v>10664.5</v>
      </c>
      <c r="Y683" s="335" t="s">
        <v>9798</v>
      </c>
      <c r="Z683" s="339" t="s">
        <v>9799</v>
      </c>
      <c r="AA683" s="330" t="s">
        <v>60</v>
      </c>
      <c r="AB683" s="332">
        <v>52.15</v>
      </c>
      <c r="AC683" s="332">
        <v>4.0599999999999996</v>
      </c>
      <c r="AD683" s="332">
        <v>15.18</v>
      </c>
      <c r="AE683" s="332">
        <v>24.08</v>
      </c>
      <c r="AF683" s="332">
        <v>1.22</v>
      </c>
      <c r="AG683" s="332">
        <v>729.52</v>
      </c>
      <c r="AH683" s="332">
        <v>642.79</v>
      </c>
      <c r="AI683" s="336">
        <v>604.20000000000005</v>
      </c>
      <c r="AJ683" s="332">
        <v>9.69</v>
      </c>
      <c r="AK683" s="336">
        <v>622.6</v>
      </c>
      <c r="AL683" s="331" t="s">
        <v>8328</v>
      </c>
      <c r="AM683" s="331" t="s">
        <v>8329</v>
      </c>
      <c r="AN683" s="332">
        <v>31.94</v>
      </c>
      <c r="AO683" s="332">
        <v>31.29</v>
      </c>
      <c r="AP683" s="332">
        <v>49.03</v>
      </c>
    </row>
    <row r="684" spans="1:42" ht="281.25">
      <c r="A684" s="329">
        <v>44756</v>
      </c>
      <c r="B684" s="330" t="s">
        <v>4709</v>
      </c>
      <c r="C684" s="330" t="s">
        <v>60</v>
      </c>
      <c r="D684" s="331" t="s">
        <v>61</v>
      </c>
      <c r="E684" s="331" t="s">
        <v>67</v>
      </c>
      <c r="F684" s="332">
        <v>331.94</v>
      </c>
      <c r="G684" s="330" t="s">
        <v>4710</v>
      </c>
      <c r="H684" s="330" t="s">
        <v>4711</v>
      </c>
      <c r="I684" s="331" t="s">
        <v>4712</v>
      </c>
      <c r="J684" s="329">
        <v>44756</v>
      </c>
      <c r="K684" s="333" t="s">
        <v>491</v>
      </c>
      <c r="L684" s="329">
        <v>44847</v>
      </c>
      <c r="M684" s="335" t="s">
        <v>14323</v>
      </c>
      <c r="N684" s="335" t="s">
        <v>14324</v>
      </c>
      <c r="O684" s="335" t="s">
        <v>14325</v>
      </c>
      <c r="P684" s="341" t="s">
        <v>60</v>
      </c>
      <c r="Q684" s="331" t="s">
        <v>8360</v>
      </c>
      <c r="R684" s="333" t="s">
        <v>10508</v>
      </c>
      <c r="S684" s="333" t="s">
        <v>10335</v>
      </c>
      <c r="T684" s="331" t="s">
        <v>6921</v>
      </c>
      <c r="U684" s="331" t="s">
        <v>11848</v>
      </c>
      <c r="V684" s="335" t="s">
        <v>14326</v>
      </c>
      <c r="W684" s="333" t="s">
        <v>8815</v>
      </c>
      <c r="X684" s="330" t="s">
        <v>60</v>
      </c>
      <c r="Y684" s="335" t="s">
        <v>14327</v>
      </c>
      <c r="Z684" s="339" t="s">
        <v>14328</v>
      </c>
      <c r="AA684" s="330" t="s">
        <v>60</v>
      </c>
      <c r="AB684" s="332">
        <v>2.58</v>
      </c>
      <c r="AC684" s="332">
        <v>1.29</v>
      </c>
      <c r="AD684" s="332">
        <v>1.21</v>
      </c>
      <c r="AE684" s="332">
        <v>1.83</v>
      </c>
      <c r="AF684" s="332">
        <v>1.19</v>
      </c>
      <c r="AG684" s="332">
        <v>270.77</v>
      </c>
      <c r="AH684" s="332">
        <v>321.92</v>
      </c>
      <c r="AI684" s="336">
        <v>228</v>
      </c>
      <c r="AJ684" s="336">
        <v>124.6</v>
      </c>
      <c r="AK684" s="336">
        <v>239.1</v>
      </c>
      <c r="AL684" s="331" t="s">
        <v>8328</v>
      </c>
      <c r="AM684" s="331" t="s">
        <v>8329</v>
      </c>
      <c r="AN684" s="332">
        <v>31.79</v>
      </c>
      <c r="AO684" s="332">
        <v>22.9</v>
      </c>
      <c r="AP684" s="332">
        <v>-3.44</v>
      </c>
    </row>
    <row r="685" spans="1:42" ht="409.5">
      <c r="A685" s="329">
        <v>44375</v>
      </c>
      <c r="B685" s="330" t="s">
        <v>4713</v>
      </c>
      <c r="C685" s="330" t="s">
        <v>60</v>
      </c>
      <c r="D685" s="331" t="s">
        <v>61</v>
      </c>
      <c r="E685" s="331" t="s">
        <v>67</v>
      </c>
      <c r="F685" s="332">
        <v>2262.13</v>
      </c>
      <c r="G685" s="330" t="s">
        <v>4714</v>
      </c>
      <c r="H685" s="330" t="s">
        <v>4715</v>
      </c>
      <c r="I685" s="331" t="s">
        <v>4716</v>
      </c>
      <c r="J685" s="329">
        <v>44375</v>
      </c>
      <c r="K685" s="333" t="s">
        <v>491</v>
      </c>
      <c r="L685" s="329">
        <v>44460</v>
      </c>
      <c r="M685" s="335" t="s">
        <v>14329</v>
      </c>
      <c r="N685" s="335" t="s">
        <v>60</v>
      </c>
      <c r="O685" s="335" t="s">
        <v>60</v>
      </c>
      <c r="P685" s="341" t="s">
        <v>60</v>
      </c>
      <c r="Q685" s="331" t="s">
        <v>14330</v>
      </c>
      <c r="R685" s="333" t="s">
        <v>14331</v>
      </c>
      <c r="S685" s="333" t="s">
        <v>9861</v>
      </c>
      <c r="T685" s="331" t="s">
        <v>6921</v>
      </c>
      <c r="U685" s="331" t="s">
        <v>12010</v>
      </c>
      <c r="V685" s="335" t="s">
        <v>14332</v>
      </c>
      <c r="W685" s="337" t="s">
        <v>14333</v>
      </c>
      <c r="X685" s="340">
        <v>17659.5</v>
      </c>
      <c r="Y685" s="335" t="s">
        <v>14334</v>
      </c>
      <c r="Z685" s="339" t="s">
        <v>14335</v>
      </c>
      <c r="AA685" s="330" t="s">
        <v>8665</v>
      </c>
      <c r="AB685" s="341" t="s">
        <v>60</v>
      </c>
      <c r="AC685" s="332">
        <v>4.01</v>
      </c>
      <c r="AD685" s="332">
        <v>20.260000000000002</v>
      </c>
      <c r="AE685" s="332">
        <v>48.1</v>
      </c>
      <c r="AF685" s="332">
        <v>6.87</v>
      </c>
      <c r="AG685" s="332">
        <v>2262.13</v>
      </c>
      <c r="AH685" s="332">
        <v>795.72</v>
      </c>
      <c r="AI685" s="341" t="s">
        <v>60</v>
      </c>
      <c r="AJ685" s="341" t="s">
        <v>60</v>
      </c>
      <c r="AK685" s="341" t="s">
        <v>60</v>
      </c>
      <c r="AL685" s="331" t="s">
        <v>8328</v>
      </c>
      <c r="AM685" s="331" t="s">
        <v>8329</v>
      </c>
      <c r="AN685" s="332">
        <v>31.72</v>
      </c>
      <c r="AO685" s="332">
        <v>30.97</v>
      </c>
      <c r="AP685" s="332">
        <v>37.29</v>
      </c>
    </row>
    <row r="686" spans="1:42" ht="409.5">
      <c r="A686" s="329">
        <v>44417</v>
      </c>
      <c r="B686" s="330" t="s">
        <v>4717</v>
      </c>
      <c r="C686" s="330" t="s">
        <v>4718</v>
      </c>
      <c r="D686" s="331" t="s">
        <v>61</v>
      </c>
      <c r="E686" s="331" t="s">
        <v>67</v>
      </c>
      <c r="F686" s="332">
        <v>413.4</v>
      </c>
      <c r="G686" s="330" t="s">
        <v>4719</v>
      </c>
      <c r="H686" s="330" t="s">
        <v>4720</v>
      </c>
      <c r="I686" s="331" t="s">
        <v>4721</v>
      </c>
      <c r="J686" s="329">
        <v>44417</v>
      </c>
      <c r="K686" s="333" t="s">
        <v>491</v>
      </c>
      <c r="L686" s="329">
        <v>44490</v>
      </c>
      <c r="M686" s="335" t="s">
        <v>14336</v>
      </c>
      <c r="N686" s="335" t="s">
        <v>60</v>
      </c>
      <c r="O686" s="335" t="s">
        <v>60</v>
      </c>
      <c r="P686" s="341" t="s">
        <v>60</v>
      </c>
      <c r="Q686" s="331" t="s">
        <v>9031</v>
      </c>
      <c r="R686" s="339" t="s">
        <v>14337</v>
      </c>
      <c r="S686" s="333" t="s">
        <v>9020</v>
      </c>
      <c r="T686" s="331" t="s">
        <v>6921</v>
      </c>
      <c r="U686" s="331" t="s">
        <v>11848</v>
      </c>
      <c r="V686" s="335" t="s">
        <v>14338</v>
      </c>
      <c r="W686" s="339" t="s">
        <v>14339</v>
      </c>
      <c r="X686" s="330" t="s">
        <v>60</v>
      </c>
      <c r="Y686" s="335" t="s">
        <v>14340</v>
      </c>
      <c r="Z686" s="339" t="s">
        <v>14341</v>
      </c>
      <c r="AA686" s="330" t="s">
        <v>60</v>
      </c>
      <c r="AB686" s="341" t="s">
        <v>60</v>
      </c>
      <c r="AC686" s="332">
        <v>1.93</v>
      </c>
      <c r="AD686" s="332">
        <v>11.74</v>
      </c>
      <c r="AE686" s="332">
        <v>39.020000000000003</v>
      </c>
      <c r="AF686" s="338">
        <v>0.65900000000000003</v>
      </c>
      <c r="AG686" s="332">
        <v>376.48</v>
      </c>
      <c r="AH686" s="332">
        <v>411.33</v>
      </c>
      <c r="AI686" s="336">
        <v>571.6</v>
      </c>
      <c r="AJ686" s="336">
        <v>53.6</v>
      </c>
      <c r="AK686" s="336">
        <v>405</v>
      </c>
      <c r="AL686" s="331" t="s">
        <v>8328</v>
      </c>
      <c r="AM686" s="331" t="s">
        <v>8329</v>
      </c>
      <c r="AN686" s="332">
        <v>31.7</v>
      </c>
      <c r="AO686" s="332">
        <v>27.42</v>
      </c>
      <c r="AP686" s="332">
        <v>36.659999999999997</v>
      </c>
    </row>
    <row r="687" spans="1:42" ht="409.5">
      <c r="A687" s="329">
        <v>44796</v>
      </c>
      <c r="B687" s="330" t="s">
        <v>4722</v>
      </c>
      <c r="C687" s="330" t="s">
        <v>60</v>
      </c>
      <c r="D687" s="331" t="s">
        <v>61</v>
      </c>
      <c r="E687" s="331" t="s">
        <v>77</v>
      </c>
      <c r="F687" s="332">
        <v>262.10000000000002</v>
      </c>
      <c r="G687" s="330" t="s">
        <v>4723</v>
      </c>
      <c r="H687" s="330" t="s">
        <v>60</v>
      </c>
      <c r="I687" s="331" t="s">
        <v>4724</v>
      </c>
      <c r="J687" s="329">
        <v>44796</v>
      </c>
      <c r="K687" s="333" t="s">
        <v>491</v>
      </c>
      <c r="L687" s="334" t="s">
        <v>60</v>
      </c>
      <c r="M687" s="335" t="s">
        <v>14342</v>
      </c>
      <c r="N687" s="335" t="s">
        <v>14343</v>
      </c>
      <c r="O687" s="335" t="s">
        <v>14344</v>
      </c>
      <c r="P687" s="336">
        <v>259.3</v>
      </c>
      <c r="Q687" s="331" t="s">
        <v>8566</v>
      </c>
      <c r="R687" s="339" t="s">
        <v>14345</v>
      </c>
      <c r="S687" s="333" t="s">
        <v>9042</v>
      </c>
      <c r="T687" s="331" t="s">
        <v>6915</v>
      </c>
      <c r="U687" s="331" t="s">
        <v>11848</v>
      </c>
      <c r="V687" s="335" t="s">
        <v>14346</v>
      </c>
      <c r="W687" s="333" t="s">
        <v>12398</v>
      </c>
      <c r="X687" s="340">
        <v>377.1</v>
      </c>
      <c r="Y687" s="335" t="s">
        <v>60</v>
      </c>
      <c r="Z687" s="333" t="s">
        <v>60</v>
      </c>
      <c r="AA687" s="330" t="s">
        <v>60</v>
      </c>
      <c r="AB687" s="332">
        <v>18.809999999999999</v>
      </c>
      <c r="AC687" s="332">
        <v>3.32</v>
      </c>
      <c r="AD687" s="332">
        <v>11.02</v>
      </c>
      <c r="AE687" s="332">
        <v>13.8</v>
      </c>
      <c r="AF687" s="332">
        <v>1.4</v>
      </c>
      <c r="AG687" s="332">
        <v>243.64</v>
      </c>
      <c r="AH687" s="332">
        <v>254.85</v>
      </c>
      <c r="AI687" s="336">
        <v>179.8</v>
      </c>
      <c r="AJ687" s="336">
        <v>14</v>
      </c>
      <c r="AK687" s="336">
        <v>149.9</v>
      </c>
      <c r="AL687" s="331" t="s">
        <v>8328</v>
      </c>
      <c r="AM687" s="331" t="s">
        <v>8329</v>
      </c>
      <c r="AN687" s="332">
        <v>31.63</v>
      </c>
      <c r="AO687" s="332">
        <v>32.090000000000003</v>
      </c>
      <c r="AP687" s="332">
        <v>33.270000000000003</v>
      </c>
    </row>
    <row r="688" spans="1:42" ht="409.5">
      <c r="A688" s="329">
        <v>44662</v>
      </c>
      <c r="B688" s="330" t="s">
        <v>4725</v>
      </c>
      <c r="C688" s="330" t="s">
        <v>60</v>
      </c>
      <c r="D688" s="331" t="s">
        <v>61</v>
      </c>
      <c r="E688" s="331" t="s">
        <v>67</v>
      </c>
      <c r="F688" s="332">
        <v>7465.86</v>
      </c>
      <c r="G688" s="330" t="s">
        <v>985</v>
      </c>
      <c r="H688" s="330" t="s">
        <v>4726</v>
      </c>
      <c r="I688" s="331" t="s">
        <v>4727</v>
      </c>
      <c r="J688" s="329">
        <v>44662</v>
      </c>
      <c r="K688" s="333" t="s">
        <v>491</v>
      </c>
      <c r="L688" s="329">
        <v>44789</v>
      </c>
      <c r="M688" s="335" t="s">
        <v>14347</v>
      </c>
      <c r="N688" s="335" t="s">
        <v>14348</v>
      </c>
      <c r="O688" s="335" t="s">
        <v>14349</v>
      </c>
      <c r="P688" s="341" t="s">
        <v>60</v>
      </c>
      <c r="Q688" s="331" t="s">
        <v>9345</v>
      </c>
      <c r="R688" s="333" t="s">
        <v>9923</v>
      </c>
      <c r="S688" s="333" t="s">
        <v>8765</v>
      </c>
      <c r="T688" s="331" t="s">
        <v>6921</v>
      </c>
      <c r="U688" s="331" t="s">
        <v>11848</v>
      </c>
      <c r="V688" s="335" t="s">
        <v>9211</v>
      </c>
      <c r="W688" s="339" t="s">
        <v>9212</v>
      </c>
      <c r="X688" s="330" t="s">
        <v>60</v>
      </c>
      <c r="Y688" s="335" t="s">
        <v>14350</v>
      </c>
      <c r="Z688" s="339" t="s">
        <v>14351</v>
      </c>
      <c r="AA688" s="330" t="s">
        <v>8665</v>
      </c>
      <c r="AB688" s="341" t="s">
        <v>60</v>
      </c>
      <c r="AC688" s="332">
        <v>16.68</v>
      </c>
      <c r="AD688" s="341" t="s">
        <v>60</v>
      </c>
      <c r="AE688" s="341" t="s">
        <v>60</v>
      </c>
      <c r="AF688" s="332">
        <v>15.21</v>
      </c>
      <c r="AG688" s="332">
        <v>7051.22</v>
      </c>
      <c r="AH688" s="332">
        <v>6460.6</v>
      </c>
      <c r="AI688" s="336">
        <v>495.4</v>
      </c>
      <c r="AJ688" s="336">
        <v>-92.1</v>
      </c>
      <c r="AK688" s="336">
        <v>1159.8</v>
      </c>
      <c r="AL688" s="331" t="s">
        <v>8328</v>
      </c>
      <c r="AM688" s="331" t="s">
        <v>8329</v>
      </c>
      <c r="AN688" s="332">
        <v>31.58</v>
      </c>
      <c r="AO688" s="332">
        <v>24.38</v>
      </c>
      <c r="AP688" s="332">
        <v>49.04</v>
      </c>
    </row>
    <row r="689" spans="1:42" ht="101.25">
      <c r="A689" s="329">
        <v>44606</v>
      </c>
      <c r="B689" s="330" t="s">
        <v>1296</v>
      </c>
      <c r="C689" s="330" t="s">
        <v>1297</v>
      </c>
      <c r="D689" s="331" t="s">
        <v>61</v>
      </c>
      <c r="E689" s="331" t="s">
        <v>67</v>
      </c>
      <c r="F689" s="332">
        <v>102.7</v>
      </c>
      <c r="G689" s="330" t="s">
        <v>60</v>
      </c>
      <c r="H689" s="330" t="s">
        <v>60</v>
      </c>
      <c r="I689" s="331" t="s">
        <v>1298</v>
      </c>
      <c r="J689" s="329">
        <v>44606</v>
      </c>
      <c r="K689" s="333" t="s">
        <v>491</v>
      </c>
      <c r="L689" s="329">
        <v>44671</v>
      </c>
      <c r="M689" s="335" t="s">
        <v>9562</v>
      </c>
      <c r="N689" s="335" t="s">
        <v>60</v>
      </c>
      <c r="O689" s="335" t="s">
        <v>60</v>
      </c>
      <c r="P689" s="341" t="s">
        <v>60</v>
      </c>
      <c r="Q689" s="331" t="s">
        <v>8811</v>
      </c>
      <c r="R689" s="339" t="s">
        <v>9563</v>
      </c>
      <c r="S689" s="333" t="s">
        <v>8790</v>
      </c>
      <c r="T689" s="331" t="s">
        <v>6921</v>
      </c>
      <c r="U689" s="331" t="s">
        <v>492</v>
      </c>
      <c r="V689" s="335" t="s">
        <v>60</v>
      </c>
      <c r="W689" s="333" t="s">
        <v>60</v>
      </c>
      <c r="X689" s="330" t="s">
        <v>60</v>
      </c>
      <c r="Y689" s="335" t="s">
        <v>60</v>
      </c>
      <c r="Z689" s="333" t="s">
        <v>60</v>
      </c>
      <c r="AA689" s="330" t="s">
        <v>60</v>
      </c>
      <c r="AB689" s="341" t="s">
        <v>60</v>
      </c>
      <c r="AC689" s="332">
        <v>1.05</v>
      </c>
      <c r="AD689" s="332">
        <v>3.36</v>
      </c>
      <c r="AE689" s="332">
        <v>5.93</v>
      </c>
      <c r="AF689" s="338">
        <v>0.40799999999999997</v>
      </c>
      <c r="AG689" s="332">
        <v>111.94</v>
      </c>
      <c r="AH689" s="332">
        <v>98.94</v>
      </c>
      <c r="AI689" s="336">
        <v>276.2</v>
      </c>
      <c r="AJ689" s="332">
        <v>-2.5</v>
      </c>
      <c r="AK689" s="341" t="s">
        <v>60</v>
      </c>
      <c r="AL689" s="331" t="s">
        <v>8328</v>
      </c>
      <c r="AM689" s="331" t="s">
        <v>8329</v>
      </c>
      <c r="AN689" s="332">
        <v>31.58</v>
      </c>
      <c r="AO689" s="332">
        <v>38.89</v>
      </c>
      <c r="AP689" s="332">
        <v>49.81</v>
      </c>
    </row>
    <row r="690" spans="1:42" ht="146.25">
      <c r="A690" s="329">
        <v>44252</v>
      </c>
      <c r="B690" s="330" t="s">
        <v>4728</v>
      </c>
      <c r="C690" s="330" t="s">
        <v>60</v>
      </c>
      <c r="D690" s="331" t="s">
        <v>61</v>
      </c>
      <c r="E690" s="331" t="s">
        <v>67</v>
      </c>
      <c r="F690" s="332">
        <v>786.73</v>
      </c>
      <c r="G690" s="330" t="s">
        <v>4729</v>
      </c>
      <c r="H690" s="330" t="s">
        <v>4730</v>
      </c>
      <c r="I690" s="331" t="s">
        <v>4731</v>
      </c>
      <c r="J690" s="329">
        <v>44252</v>
      </c>
      <c r="K690" s="333" t="s">
        <v>491</v>
      </c>
      <c r="L690" s="329">
        <v>44302</v>
      </c>
      <c r="M690" s="335" t="s">
        <v>14352</v>
      </c>
      <c r="N690" s="335" t="s">
        <v>60</v>
      </c>
      <c r="O690" s="335" t="s">
        <v>60</v>
      </c>
      <c r="P690" s="341" t="s">
        <v>60</v>
      </c>
      <c r="Q690" s="331" t="s">
        <v>8417</v>
      </c>
      <c r="R690" s="339" t="s">
        <v>14353</v>
      </c>
      <c r="S690" s="333" t="s">
        <v>11800</v>
      </c>
      <c r="T690" s="331" t="s">
        <v>6917</v>
      </c>
      <c r="U690" s="331" t="s">
        <v>11848</v>
      </c>
      <c r="V690" s="335" t="s">
        <v>14354</v>
      </c>
      <c r="W690" s="333" t="s">
        <v>9903</v>
      </c>
      <c r="X690" s="330" t="s">
        <v>60</v>
      </c>
      <c r="Y690" s="335" t="s">
        <v>14355</v>
      </c>
      <c r="Z690" s="333" t="s">
        <v>8437</v>
      </c>
      <c r="AA690" s="330" t="s">
        <v>60</v>
      </c>
      <c r="AB690" s="332">
        <v>14.31</v>
      </c>
      <c r="AC690" s="332">
        <v>2.98</v>
      </c>
      <c r="AD690" s="332">
        <v>7.5</v>
      </c>
      <c r="AE690" s="332">
        <v>7.89</v>
      </c>
      <c r="AF690" s="332">
        <v>2.0499999999999998</v>
      </c>
      <c r="AG690" s="332">
        <v>864.88</v>
      </c>
      <c r="AH690" s="332">
        <v>1175.3499999999999</v>
      </c>
      <c r="AI690" s="336">
        <v>418.8</v>
      </c>
      <c r="AJ690" s="336">
        <v>81.7</v>
      </c>
      <c r="AK690" s="336">
        <v>738</v>
      </c>
      <c r="AL690" s="331" t="s">
        <v>8328</v>
      </c>
      <c r="AM690" s="331" t="s">
        <v>8329</v>
      </c>
      <c r="AN690" s="332">
        <v>31.48</v>
      </c>
      <c r="AO690" s="332">
        <v>40.31</v>
      </c>
      <c r="AP690" s="332">
        <v>34.770000000000003</v>
      </c>
    </row>
    <row r="691" spans="1:42" ht="409.5">
      <c r="A691" s="329">
        <v>44459</v>
      </c>
      <c r="B691" s="330" t="s">
        <v>4732</v>
      </c>
      <c r="C691" s="330" t="s">
        <v>60</v>
      </c>
      <c r="D691" s="331" t="s">
        <v>61</v>
      </c>
      <c r="E691" s="331" t="s">
        <v>67</v>
      </c>
      <c r="F691" s="332">
        <v>14321.82</v>
      </c>
      <c r="G691" s="330" t="s">
        <v>14356</v>
      </c>
      <c r="H691" s="330" t="s">
        <v>4734</v>
      </c>
      <c r="I691" s="331" t="s">
        <v>4735</v>
      </c>
      <c r="J691" s="329">
        <v>44459</v>
      </c>
      <c r="K691" s="333" t="s">
        <v>491</v>
      </c>
      <c r="L691" s="329">
        <v>44596</v>
      </c>
      <c r="M691" s="335" t="s">
        <v>14357</v>
      </c>
      <c r="N691" s="335" t="s">
        <v>14358</v>
      </c>
      <c r="O691" s="335" t="s">
        <v>60</v>
      </c>
      <c r="P691" s="341" t="s">
        <v>60</v>
      </c>
      <c r="Q691" s="331" t="s">
        <v>8386</v>
      </c>
      <c r="R691" s="339" t="s">
        <v>14359</v>
      </c>
      <c r="S691" s="333" t="s">
        <v>8471</v>
      </c>
      <c r="T691" s="331" t="s">
        <v>6917</v>
      </c>
      <c r="U691" s="331" t="s">
        <v>11848</v>
      </c>
      <c r="V691" s="335" t="s">
        <v>14360</v>
      </c>
      <c r="W691" s="339" t="s">
        <v>14361</v>
      </c>
      <c r="X691" s="330" t="s">
        <v>14362</v>
      </c>
      <c r="Y691" s="335" t="s">
        <v>14363</v>
      </c>
      <c r="Z691" s="339" t="s">
        <v>14364</v>
      </c>
      <c r="AA691" s="330" t="s">
        <v>60</v>
      </c>
      <c r="AB691" s="332">
        <v>39.35</v>
      </c>
      <c r="AC691" s="332">
        <v>2.92</v>
      </c>
      <c r="AD691" s="332">
        <v>16.54</v>
      </c>
      <c r="AE691" s="332">
        <v>26.13</v>
      </c>
      <c r="AF691" s="332">
        <v>9.67</v>
      </c>
      <c r="AG691" s="332">
        <v>13959.99</v>
      </c>
      <c r="AH691" s="332">
        <v>7524.81</v>
      </c>
      <c r="AI691" s="336">
        <v>1458</v>
      </c>
      <c r="AJ691" s="336">
        <v>163</v>
      </c>
      <c r="AK691" s="336">
        <v>10278.9</v>
      </c>
      <c r="AL691" s="331" t="s">
        <v>8328</v>
      </c>
      <c r="AM691" s="331" t="s">
        <v>8329</v>
      </c>
      <c r="AN691" s="332">
        <v>31.44</v>
      </c>
      <c r="AO691" s="332">
        <v>32.11</v>
      </c>
      <c r="AP691" s="332">
        <v>32.11</v>
      </c>
    </row>
    <row r="692" spans="1:42" ht="409.5">
      <c r="A692" s="329">
        <v>44781</v>
      </c>
      <c r="B692" s="330" t="s">
        <v>4736</v>
      </c>
      <c r="C692" s="330" t="s">
        <v>60</v>
      </c>
      <c r="D692" s="331" t="s">
        <v>61</v>
      </c>
      <c r="E692" s="331" t="s">
        <v>67</v>
      </c>
      <c r="F692" s="332">
        <v>402.71</v>
      </c>
      <c r="G692" s="330" t="s">
        <v>4737</v>
      </c>
      <c r="H692" s="330" t="s">
        <v>4738</v>
      </c>
      <c r="I692" s="331" t="s">
        <v>4739</v>
      </c>
      <c r="J692" s="329">
        <v>44781</v>
      </c>
      <c r="K692" s="333" t="s">
        <v>491</v>
      </c>
      <c r="L692" s="329">
        <v>44868</v>
      </c>
      <c r="M692" s="335" t="s">
        <v>14365</v>
      </c>
      <c r="N692" s="335" t="s">
        <v>14366</v>
      </c>
      <c r="O692" s="335" t="s">
        <v>14367</v>
      </c>
      <c r="P692" s="341" t="s">
        <v>60</v>
      </c>
      <c r="Q692" s="331" t="s">
        <v>11349</v>
      </c>
      <c r="R692" s="339" t="s">
        <v>14368</v>
      </c>
      <c r="S692" s="333" t="s">
        <v>13391</v>
      </c>
      <c r="T692" s="331" t="s">
        <v>6921</v>
      </c>
      <c r="U692" s="331" t="s">
        <v>11848</v>
      </c>
      <c r="V692" s="335" t="s">
        <v>14369</v>
      </c>
      <c r="W692" s="339" t="s">
        <v>14370</v>
      </c>
      <c r="X692" s="340">
        <v>13251.1</v>
      </c>
      <c r="Y692" s="335" t="s">
        <v>14371</v>
      </c>
      <c r="Z692" s="339" t="s">
        <v>14372</v>
      </c>
      <c r="AA692" s="330" t="s">
        <v>14373</v>
      </c>
      <c r="AB692" s="332">
        <v>24.96</v>
      </c>
      <c r="AC692" s="332">
        <v>4.6399999999999997</v>
      </c>
      <c r="AD692" s="332">
        <v>17.899999999999999</v>
      </c>
      <c r="AE692" s="332">
        <v>21.35</v>
      </c>
      <c r="AF692" s="332">
        <v>3.76</v>
      </c>
      <c r="AG692" s="332">
        <v>382.04</v>
      </c>
      <c r="AH692" s="332">
        <v>403.9</v>
      </c>
      <c r="AI692" s="336">
        <v>101.7</v>
      </c>
      <c r="AJ692" s="336">
        <v>16.2</v>
      </c>
      <c r="AK692" s="336">
        <v>98</v>
      </c>
      <c r="AL692" s="331" t="s">
        <v>8328</v>
      </c>
      <c r="AM692" s="331" t="s">
        <v>8329</v>
      </c>
      <c r="AN692" s="332">
        <v>31.39</v>
      </c>
      <c r="AO692" s="332">
        <v>34.659999999999997</v>
      </c>
      <c r="AP692" s="332">
        <v>59.48</v>
      </c>
    </row>
    <row r="693" spans="1:42" ht="168.75">
      <c r="A693" s="329">
        <v>44578</v>
      </c>
      <c r="B693" s="330" t="s">
        <v>4740</v>
      </c>
      <c r="C693" s="330" t="s">
        <v>60</v>
      </c>
      <c r="D693" s="331" t="s">
        <v>61</v>
      </c>
      <c r="E693" s="331" t="s">
        <v>67</v>
      </c>
      <c r="F693" s="332">
        <v>10.24</v>
      </c>
      <c r="G693" s="330" t="s">
        <v>4741</v>
      </c>
      <c r="H693" s="330" t="s">
        <v>4742</v>
      </c>
      <c r="I693" s="331" t="s">
        <v>4743</v>
      </c>
      <c r="J693" s="329">
        <v>44578</v>
      </c>
      <c r="K693" s="333" t="s">
        <v>491</v>
      </c>
      <c r="L693" s="329">
        <v>44652</v>
      </c>
      <c r="M693" s="335" t="s">
        <v>14374</v>
      </c>
      <c r="N693" s="335" t="s">
        <v>14375</v>
      </c>
      <c r="O693" s="335" t="s">
        <v>14376</v>
      </c>
      <c r="P693" s="341" t="s">
        <v>60</v>
      </c>
      <c r="Q693" s="331" t="s">
        <v>8788</v>
      </c>
      <c r="R693" s="333" t="s">
        <v>14377</v>
      </c>
      <c r="S693" s="333" t="s">
        <v>8790</v>
      </c>
      <c r="T693" s="331" t="s">
        <v>6921</v>
      </c>
      <c r="U693" s="331" t="s">
        <v>11848</v>
      </c>
      <c r="V693" s="335" t="s">
        <v>14378</v>
      </c>
      <c r="W693" s="333" t="s">
        <v>9488</v>
      </c>
      <c r="X693" s="330" t="s">
        <v>60</v>
      </c>
      <c r="Y693" s="335" t="s">
        <v>14379</v>
      </c>
      <c r="Z693" s="333" t="s">
        <v>10383</v>
      </c>
      <c r="AA693" s="330" t="s">
        <v>60</v>
      </c>
      <c r="AB693" s="332">
        <v>13.98</v>
      </c>
      <c r="AC693" s="332">
        <v>2.1800000000000002</v>
      </c>
      <c r="AD693" s="332">
        <v>8.91</v>
      </c>
      <c r="AE693" s="332">
        <v>9.4700000000000006</v>
      </c>
      <c r="AF693" s="332">
        <v>1.3</v>
      </c>
      <c r="AG693" s="332">
        <v>6.99</v>
      </c>
      <c r="AH693" s="332">
        <v>9.6999999999999993</v>
      </c>
      <c r="AI693" s="332">
        <v>5.32</v>
      </c>
      <c r="AJ693" s="338">
        <v>0.68700000000000006</v>
      </c>
      <c r="AK693" s="332">
        <v>6.19</v>
      </c>
      <c r="AL693" s="331" t="s">
        <v>8328</v>
      </c>
      <c r="AM693" s="331" t="s">
        <v>8329</v>
      </c>
      <c r="AN693" s="332">
        <v>31.37</v>
      </c>
      <c r="AO693" s="332">
        <v>34</v>
      </c>
      <c r="AP693" s="332">
        <v>52.27</v>
      </c>
    </row>
    <row r="694" spans="1:42" ht="258.75">
      <c r="A694" s="329">
        <v>44140</v>
      </c>
      <c r="B694" s="330" t="s">
        <v>1299</v>
      </c>
      <c r="C694" s="330" t="s">
        <v>60</v>
      </c>
      <c r="D694" s="331" t="s">
        <v>61</v>
      </c>
      <c r="E694" s="331" t="s">
        <v>67</v>
      </c>
      <c r="F694" s="332">
        <v>20.73</v>
      </c>
      <c r="G694" s="330" t="s">
        <v>1300</v>
      </c>
      <c r="H694" s="330" t="s">
        <v>60</v>
      </c>
      <c r="I694" s="331" t="s">
        <v>1301</v>
      </c>
      <c r="J694" s="329">
        <v>44140</v>
      </c>
      <c r="K694" s="333" t="s">
        <v>491</v>
      </c>
      <c r="L694" s="329">
        <v>44256</v>
      </c>
      <c r="M694" s="335" t="s">
        <v>9375</v>
      </c>
      <c r="N694" s="335" t="s">
        <v>60</v>
      </c>
      <c r="O694" s="335" t="s">
        <v>60</v>
      </c>
      <c r="P694" s="341" t="s">
        <v>60</v>
      </c>
      <c r="Q694" s="331" t="s">
        <v>8633</v>
      </c>
      <c r="R694" s="333" t="s">
        <v>9022</v>
      </c>
      <c r="S694" s="333" t="s">
        <v>9376</v>
      </c>
      <c r="T694" s="331" t="s">
        <v>6921</v>
      </c>
      <c r="U694" s="331" t="s">
        <v>492</v>
      </c>
      <c r="V694" s="335" t="s">
        <v>9377</v>
      </c>
      <c r="W694" s="333" t="s">
        <v>9378</v>
      </c>
      <c r="X694" s="340">
        <v>71.7</v>
      </c>
      <c r="Y694" s="335" t="s">
        <v>60</v>
      </c>
      <c r="Z694" s="333" t="s">
        <v>60</v>
      </c>
      <c r="AA694" s="330" t="s">
        <v>60</v>
      </c>
      <c r="AB694" s="341" t="s">
        <v>60</v>
      </c>
      <c r="AC694" s="341" t="s">
        <v>60</v>
      </c>
      <c r="AD694" s="341" t="s">
        <v>60</v>
      </c>
      <c r="AE694" s="341" t="s">
        <v>60</v>
      </c>
      <c r="AF694" s="341" t="s">
        <v>60</v>
      </c>
      <c r="AG694" s="341" t="s">
        <v>60</v>
      </c>
      <c r="AH694" s="332">
        <v>20.73</v>
      </c>
      <c r="AI694" s="341" t="s">
        <v>60</v>
      </c>
      <c r="AJ694" s="341" t="s">
        <v>60</v>
      </c>
      <c r="AK694" s="336">
        <v>150.6</v>
      </c>
      <c r="AL694" s="331" t="s">
        <v>8328</v>
      </c>
      <c r="AM694" s="331" t="s">
        <v>8329</v>
      </c>
      <c r="AN694" s="332">
        <v>31.29</v>
      </c>
      <c r="AO694" s="332">
        <v>44.93</v>
      </c>
      <c r="AP694" s="332">
        <v>51.63</v>
      </c>
    </row>
    <row r="695" spans="1:42" ht="409.5">
      <c r="A695" s="329">
        <v>44495</v>
      </c>
      <c r="B695" s="330" t="s">
        <v>4744</v>
      </c>
      <c r="C695" s="330" t="s">
        <v>60</v>
      </c>
      <c r="D695" s="331" t="s">
        <v>61</v>
      </c>
      <c r="E695" s="331" t="s">
        <v>67</v>
      </c>
      <c r="F695" s="332">
        <v>1165.19</v>
      </c>
      <c r="G695" s="330" t="s">
        <v>4745</v>
      </c>
      <c r="H695" s="330" t="s">
        <v>14380</v>
      </c>
      <c r="I695" s="331" t="s">
        <v>4747</v>
      </c>
      <c r="J695" s="329">
        <v>44495</v>
      </c>
      <c r="K695" s="333" t="s">
        <v>491</v>
      </c>
      <c r="L695" s="329">
        <v>44586</v>
      </c>
      <c r="M695" s="335" t="s">
        <v>14381</v>
      </c>
      <c r="N695" s="335" t="s">
        <v>14382</v>
      </c>
      <c r="O695" s="335" t="s">
        <v>14383</v>
      </c>
      <c r="P695" s="341" t="s">
        <v>60</v>
      </c>
      <c r="Q695" s="331" t="s">
        <v>14216</v>
      </c>
      <c r="R695" s="333" t="s">
        <v>14384</v>
      </c>
      <c r="S695" s="333" t="s">
        <v>14385</v>
      </c>
      <c r="T695" s="331" t="s">
        <v>6915</v>
      </c>
      <c r="U695" s="331" t="s">
        <v>12010</v>
      </c>
      <c r="V695" s="335" t="s">
        <v>14386</v>
      </c>
      <c r="W695" s="333" t="s">
        <v>14387</v>
      </c>
      <c r="X695" s="340">
        <v>4833</v>
      </c>
      <c r="Y695" s="335" t="s">
        <v>14388</v>
      </c>
      <c r="Z695" s="339" t="s">
        <v>14389</v>
      </c>
      <c r="AA695" s="330" t="s">
        <v>9580</v>
      </c>
      <c r="AB695" s="332">
        <v>6.81</v>
      </c>
      <c r="AC695" s="332">
        <v>1.48</v>
      </c>
      <c r="AD695" s="332">
        <v>33.57</v>
      </c>
      <c r="AE695" s="332">
        <v>33.78</v>
      </c>
      <c r="AF695" s="332">
        <v>17.66</v>
      </c>
      <c r="AG695" s="332">
        <v>1318.11</v>
      </c>
      <c r="AH695" s="332">
        <v>800.53</v>
      </c>
      <c r="AI695" s="336">
        <v>75.3</v>
      </c>
      <c r="AJ695" s="336">
        <v>118.5</v>
      </c>
      <c r="AK695" s="336">
        <v>1074.9000000000001</v>
      </c>
      <c r="AL695" s="331" t="s">
        <v>8328</v>
      </c>
      <c r="AM695" s="331" t="s">
        <v>8329</v>
      </c>
      <c r="AN695" s="332">
        <v>31.29</v>
      </c>
      <c r="AO695" s="332">
        <v>28.99</v>
      </c>
      <c r="AP695" s="332">
        <v>29.75</v>
      </c>
    </row>
    <row r="696" spans="1:42" ht="405">
      <c r="A696" s="329">
        <v>44446</v>
      </c>
      <c r="B696" s="330" t="s">
        <v>4748</v>
      </c>
      <c r="C696" s="330" t="s">
        <v>60</v>
      </c>
      <c r="D696" s="331" t="s">
        <v>61</v>
      </c>
      <c r="E696" s="331" t="s">
        <v>67</v>
      </c>
      <c r="F696" s="332">
        <v>137.96</v>
      </c>
      <c r="G696" s="330" t="s">
        <v>4749</v>
      </c>
      <c r="H696" s="330" t="s">
        <v>4750</v>
      </c>
      <c r="I696" s="331" t="s">
        <v>4751</v>
      </c>
      <c r="J696" s="329">
        <v>44446</v>
      </c>
      <c r="K696" s="333" t="s">
        <v>491</v>
      </c>
      <c r="L696" s="329">
        <v>44561</v>
      </c>
      <c r="M696" s="335" t="s">
        <v>14390</v>
      </c>
      <c r="N696" s="335" t="s">
        <v>60</v>
      </c>
      <c r="O696" s="335" t="s">
        <v>60</v>
      </c>
      <c r="P696" s="341" t="s">
        <v>60</v>
      </c>
      <c r="Q696" s="331" t="s">
        <v>11113</v>
      </c>
      <c r="R696" s="333" t="s">
        <v>14391</v>
      </c>
      <c r="S696" s="333" t="s">
        <v>8790</v>
      </c>
      <c r="T696" s="331" t="s">
        <v>6921</v>
      </c>
      <c r="U696" s="331" t="s">
        <v>11848</v>
      </c>
      <c r="V696" s="335" t="s">
        <v>14392</v>
      </c>
      <c r="W696" s="333" t="s">
        <v>12551</v>
      </c>
      <c r="X696" s="340">
        <v>263.2</v>
      </c>
      <c r="Y696" s="335" t="s">
        <v>14393</v>
      </c>
      <c r="Z696" s="333" t="s">
        <v>8551</v>
      </c>
      <c r="AA696" s="330" t="s">
        <v>60</v>
      </c>
      <c r="AB696" s="341" t="s">
        <v>60</v>
      </c>
      <c r="AC696" s="332">
        <v>3.46</v>
      </c>
      <c r="AD696" s="341" t="s">
        <v>60</v>
      </c>
      <c r="AE696" s="341" t="s">
        <v>60</v>
      </c>
      <c r="AF696" s="341" t="s">
        <v>60</v>
      </c>
      <c r="AG696" s="332">
        <v>136.43</v>
      </c>
      <c r="AH696" s="332">
        <v>137.88999999999999</v>
      </c>
      <c r="AI696" s="342">
        <v>0</v>
      </c>
      <c r="AJ696" s="332">
        <v>-8.42</v>
      </c>
      <c r="AK696" s="336">
        <v>46.2</v>
      </c>
      <c r="AL696" s="331" t="s">
        <v>8328</v>
      </c>
      <c r="AM696" s="331" t="s">
        <v>8329</v>
      </c>
      <c r="AN696" s="332">
        <v>31.25</v>
      </c>
      <c r="AO696" s="332">
        <v>86.51</v>
      </c>
      <c r="AP696" s="332">
        <v>121.48</v>
      </c>
    </row>
    <row r="697" spans="1:42" ht="409.5">
      <c r="A697" s="329">
        <v>44365</v>
      </c>
      <c r="B697" s="330" t="s">
        <v>4752</v>
      </c>
      <c r="C697" s="330" t="s">
        <v>60</v>
      </c>
      <c r="D697" s="331" t="s">
        <v>61</v>
      </c>
      <c r="E697" s="331" t="s">
        <v>67</v>
      </c>
      <c r="F697" s="332">
        <v>2439.7199999999998</v>
      </c>
      <c r="G697" s="330" t="s">
        <v>4753</v>
      </c>
      <c r="H697" s="330" t="s">
        <v>4754</v>
      </c>
      <c r="I697" s="331" t="s">
        <v>4755</v>
      </c>
      <c r="J697" s="329">
        <v>44365</v>
      </c>
      <c r="K697" s="333" t="s">
        <v>491</v>
      </c>
      <c r="L697" s="329">
        <v>44435</v>
      </c>
      <c r="M697" s="335" t="s">
        <v>14394</v>
      </c>
      <c r="N697" s="335" t="s">
        <v>60</v>
      </c>
      <c r="O697" s="335" t="s">
        <v>60</v>
      </c>
      <c r="P697" s="341" t="s">
        <v>60</v>
      </c>
      <c r="Q697" s="331" t="s">
        <v>9890</v>
      </c>
      <c r="R697" s="339" t="s">
        <v>14395</v>
      </c>
      <c r="S697" s="333" t="s">
        <v>14396</v>
      </c>
      <c r="T697" s="331" t="s">
        <v>6921</v>
      </c>
      <c r="U697" s="331" t="s">
        <v>11848</v>
      </c>
      <c r="V697" s="335" t="s">
        <v>14397</v>
      </c>
      <c r="W697" s="333" t="s">
        <v>14398</v>
      </c>
      <c r="X697" s="330" t="s">
        <v>60</v>
      </c>
      <c r="Y697" s="335" t="s">
        <v>14399</v>
      </c>
      <c r="Z697" s="339" t="s">
        <v>14400</v>
      </c>
      <c r="AA697" s="330" t="s">
        <v>8665</v>
      </c>
      <c r="AB697" s="332">
        <v>32.9</v>
      </c>
      <c r="AC697" s="332">
        <v>2.42</v>
      </c>
      <c r="AD697" s="332">
        <v>8.9600000000000009</v>
      </c>
      <c r="AE697" s="332">
        <v>17.62</v>
      </c>
      <c r="AF697" s="332">
        <v>1.32</v>
      </c>
      <c r="AG697" s="332">
        <v>2326.96</v>
      </c>
      <c r="AH697" s="332">
        <v>2220.35</v>
      </c>
      <c r="AI697" s="341" t="s">
        <v>60</v>
      </c>
      <c r="AJ697" s="341" t="s">
        <v>60</v>
      </c>
      <c r="AK697" s="341" t="s">
        <v>60</v>
      </c>
      <c r="AL697" s="331" t="s">
        <v>8328</v>
      </c>
      <c r="AM697" s="331" t="s">
        <v>8329</v>
      </c>
      <c r="AN697" s="332">
        <v>31.16</v>
      </c>
      <c r="AO697" s="332">
        <v>29.22</v>
      </c>
      <c r="AP697" s="332">
        <v>31.2</v>
      </c>
    </row>
    <row r="698" spans="1:42" ht="326.25">
      <c r="A698" s="329">
        <v>44063</v>
      </c>
      <c r="B698" s="330" t="s">
        <v>329</v>
      </c>
      <c r="C698" s="330" t="s">
        <v>60</v>
      </c>
      <c r="D698" s="331" t="s">
        <v>61</v>
      </c>
      <c r="E698" s="331" t="s">
        <v>67</v>
      </c>
      <c r="F698" s="332">
        <v>156.75</v>
      </c>
      <c r="G698" s="330" t="s">
        <v>258</v>
      </c>
      <c r="H698" s="330" t="s">
        <v>60</v>
      </c>
      <c r="I698" s="331" t="s">
        <v>330</v>
      </c>
      <c r="J698" s="329">
        <v>44063</v>
      </c>
      <c r="K698" s="333" t="s">
        <v>491</v>
      </c>
      <c r="L698" s="329">
        <v>44147</v>
      </c>
      <c r="M698" s="335" t="s">
        <v>9935</v>
      </c>
      <c r="N698" s="335" t="s">
        <v>60</v>
      </c>
      <c r="O698" s="335" t="s">
        <v>60</v>
      </c>
      <c r="P698" s="341" t="s">
        <v>60</v>
      </c>
      <c r="Q698" s="331" t="s">
        <v>8633</v>
      </c>
      <c r="R698" s="339" t="s">
        <v>8949</v>
      </c>
      <c r="S698" s="333" t="s">
        <v>9936</v>
      </c>
      <c r="T698" s="331" t="s">
        <v>6921</v>
      </c>
      <c r="U698" s="331" t="s">
        <v>492</v>
      </c>
      <c r="V698" s="335" t="s">
        <v>9631</v>
      </c>
      <c r="W698" s="333" t="s">
        <v>9632</v>
      </c>
      <c r="X698" s="340">
        <v>1919.2</v>
      </c>
      <c r="Y698" s="335" t="s">
        <v>60</v>
      </c>
      <c r="Z698" s="333" t="s">
        <v>60</v>
      </c>
      <c r="AA698" s="330" t="s">
        <v>60</v>
      </c>
      <c r="AB698" s="332">
        <v>10.4</v>
      </c>
      <c r="AC698" s="332">
        <v>1.17</v>
      </c>
      <c r="AD698" s="341" t="s">
        <v>60</v>
      </c>
      <c r="AE698" s="341" t="s">
        <v>60</v>
      </c>
      <c r="AF698" s="341" t="s">
        <v>60</v>
      </c>
      <c r="AG698" s="341" t="s">
        <v>60</v>
      </c>
      <c r="AH698" s="332">
        <v>154.51</v>
      </c>
      <c r="AI698" s="336">
        <v>68.400000000000006</v>
      </c>
      <c r="AJ698" s="336">
        <v>14.9</v>
      </c>
      <c r="AK698" s="336">
        <v>1131.4000000000001</v>
      </c>
      <c r="AL698" s="331" t="s">
        <v>8328</v>
      </c>
      <c r="AM698" s="331" t="s">
        <v>8329</v>
      </c>
      <c r="AN698" s="332">
        <v>31.12</v>
      </c>
      <c r="AO698" s="332">
        <v>28.04</v>
      </c>
      <c r="AP698" s="332">
        <v>26.3</v>
      </c>
    </row>
    <row r="699" spans="1:42" ht="191.25">
      <c r="A699" s="329">
        <v>44389</v>
      </c>
      <c r="B699" s="330" t="s">
        <v>4760</v>
      </c>
      <c r="C699" s="330" t="s">
        <v>60</v>
      </c>
      <c r="D699" s="331" t="s">
        <v>61</v>
      </c>
      <c r="E699" s="331" t="s">
        <v>67</v>
      </c>
      <c r="F699" s="332">
        <v>768.28</v>
      </c>
      <c r="G699" s="330" t="s">
        <v>4761</v>
      </c>
      <c r="H699" s="330" t="s">
        <v>4762</v>
      </c>
      <c r="I699" s="331" t="s">
        <v>4763</v>
      </c>
      <c r="J699" s="329">
        <v>44389</v>
      </c>
      <c r="K699" s="333" t="s">
        <v>491</v>
      </c>
      <c r="L699" s="329">
        <v>44651</v>
      </c>
      <c r="M699" s="335" t="s">
        <v>14401</v>
      </c>
      <c r="N699" s="335" t="s">
        <v>60</v>
      </c>
      <c r="O699" s="335" t="s">
        <v>60</v>
      </c>
      <c r="P699" s="341" t="s">
        <v>60</v>
      </c>
      <c r="Q699" s="331" t="s">
        <v>8640</v>
      </c>
      <c r="R699" s="339" t="s">
        <v>14402</v>
      </c>
      <c r="S699" s="333" t="s">
        <v>8471</v>
      </c>
      <c r="T699" s="331" t="s">
        <v>6917</v>
      </c>
      <c r="U699" s="331" t="s">
        <v>11848</v>
      </c>
      <c r="V699" s="335" t="s">
        <v>14403</v>
      </c>
      <c r="W699" s="333" t="s">
        <v>8455</v>
      </c>
      <c r="X699" s="330" t="s">
        <v>60</v>
      </c>
      <c r="Y699" s="335" t="s">
        <v>14404</v>
      </c>
      <c r="Z699" s="333" t="s">
        <v>8576</v>
      </c>
      <c r="AA699" s="340">
        <v>6711.8</v>
      </c>
      <c r="AB699" s="341" t="s">
        <v>60</v>
      </c>
      <c r="AC699" s="332">
        <v>1.68</v>
      </c>
      <c r="AD699" s="332">
        <v>7.55</v>
      </c>
      <c r="AE699" s="332">
        <v>15.98</v>
      </c>
      <c r="AF699" s="338">
        <v>0.254</v>
      </c>
      <c r="AG699" s="332">
        <v>740.03</v>
      </c>
      <c r="AH699" s="332">
        <v>538.23</v>
      </c>
      <c r="AI699" s="336">
        <v>2926.2</v>
      </c>
      <c r="AJ699" s="332">
        <v>1.01</v>
      </c>
      <c r="AK699" s="336">
        <v>1117.9000000000001</v>
      </c>
      <c r="AL699" s="331" t="s">
        <v>8328</v>
      </c>
      <c r="AM699" s="331" t="s">
        <v>8329</v>
      </c>
      <c r="AN699" s="332">
        <v>31</v>
      </c>
      <c r="AO699" s="332">
        <v>31</v>
      </c>
      <c r="AP699" s="332">
        <v>28.21</v>
      </c>
    </row>
    <row r="700" spans="1:42" ht="409.5">
      <c r="A700" s="329">
        <v>44186</v>
      </c>
      <c r="B700" s="330" t="s">
        <v>4764</v>
      </c>
      <c r="C700" s="330" t="s">
        <v>60</v>
      </c>
      <c r="D700" s="331" t="s">
        <v>61</v>
      </c>
      <c r="E700" s="331" t="s">
        <v>67</v>
      </c>
      <c r="F700" s="332">
        <v>10692.41</v>
      </c>
      <c r="G700" s="330" t="s">
        <v>985</v>
      </c>
      <c r="H700" s="330" t="s">
        <v>4765</v>
      </c>
      <c r="I700" s="331" t="s">
        <v>4766</v>
      </c>
      <c r="J700" s="329">
        <v>44186</v>
      </c>
      <c r="K700" s="333" t="s">
        <v>491</v>
      </c>
      <c r="L700" s="329">
        <v>44308</v>
      </c>
      <c r="M700" s="335" t="s">
        <v>14405</v>
      </c>
      <c r="N700" s="335" t="s">
        <v>60</v>
      </c>
      <c r="O700" s="335" t="s">
        <v>60</v>
      </c>
      <c r="P700" s="341" t="s">
        <v>60</v>
      </c>
      <c r="Q700" s="331" t="s">
        <v>8469</v>
      </c>
      <c r="R700" s="339" t="s">
        <v>14406</v>
      </c>
      <c r="S700" s="333" t="s">
        <v>10509</v>
      </c>
      <c r="T700" s="331" t="s">
        <v>6921</v>
      </c>
      <c r="U700" s="331" t="s">
        <v>11848</v>
      </c>
      <c r="V700" s="335" t="s">
        <v>9211</v>
      </c>
      <c r="W700" s="339" t="s">
        <v>9212</v>
      </c>
      <c r="X700" s="330" t="s">
        <v>60</v>
      </c>
      <c r="Y700" s="335" t="s">
        <v>14407</v>
      </c>
      <c r="Z700" s="339" t="s">
        <v>14408</v>
      </c>
      <c r="AA700" s="330" t="s">
        <v>60</v>
      </c>
      <c r="AB700" s="332">
        <v>173.64</v>
      </c>
      <c r="AC700" s="332">
        <v>5.84</v>
      </c>
      <c r="AD700" s="332">
        <v>48.58</v>
      </c>
      <c r="AE700" s="332">
        <v>89.11</v>
      </c>
      <c r="AF700" s="332">
        <v>9.0399999999999991</v>
      </c>
      <c r="AG700" s="332">
        <v>10080.299999999999</v>
      </c>
      <c r="AH700" s="332">
        <v>9275.07</v>
      </c>
      <c r="AI700" s="341" t="s">
        <v>60</v>
      </c>
      <c r="AJ700" s="341" t="s">
        <v>60</v>
      </c>
      <c r="AK700" s="336">
        <v>3488</v>
      </c>
      <c r="AL700" s="331" t="s">
        <v>8328</v>
      </c>
      <c r="AM700" s="331" t="s">
        <v>8329</v>
      </c>
      <c r="AN700" s="332">
        <v>30.84</v>
      </c>
      <c r="AO700" s="332">
        <v>33.08</v>
      </c>
      <c r="AP700" s="332">
        <v>36.04</v>
      </c>
    </row>
    <row r="701" spans="1:42" ht="315">
      <c r="A701" s="329">
        <v>44305</v>
      </c>
      <c r="B701" s="330" t="s">
        <v>4767</v>
      </c>
      <c r="C701" s="330" t="s">
        <v>60</v>
      </c>
      <c r="D701" s="331" t="s">
        <v>61</v>
      </c>
      <c r="E701" s="331" t="s">
        <v>67</v>
      </c>
      <c r="F701" s="332">
        <v>1357.89</v>
      </c>
      <c r="G701" s="330" t="s">
        <v>4768</v>
      </c>
      <c r="H701" s="330" t="s">
        <v>60</v>
      </c>
      <c r="I701" s="331" t="s">
        <v>4769</v>
      </c>
      <c r="J701" s="329">
        <v>44305</v>
      </c>
      <c r="K701" s="333" t="s">
        <v>491</v>
      </c>
      <c r="L701" s="329">
        <v>44539</v>
      </c>
      <c r="M701" s="335" t="s">
        <v>14409</v>
      </c>
      <c r="N701" s="335" t="s">
        <v>60</v>
      </c>
      <c r="O701" s="335" t="s">
        <v>60</v>
      </c>
      <c r="P701" s="341" t="s">
        <v>60</v>
      </c>
      <c r="Q701" s="331" t="s">
        <v>9890</v>
      </c>
      <c r="R701" s="339" t="s">
        <v>14410</v>
      </c>
      <c r="S701" s="333" t="s">
        <v>13039</v>
      </c>
      <c r="T701" s="331" t="s">
        <v>6915</v>
      </c>
      <c r="U701" s="331" t="s">
        <v>11848</v>
      </c>
      <c r="V701" s="335" t="s">
        <v>14411</v>
      </c>
      <c r="W701" s="333" t="s">
        <v>14412</v>
      </c>
      <c r="X701" s="330" t="s">
        <v>60</v>
      </c>
      <c r="Y701" s="335" t="s">
        <v>60</v>
      </c>
      <c r="Z701" s="333" t="s">
        <v>60</v>
      </c>
      <c r="AA701" s="330" t="s">
        <v>60</v>
      </c>
      <c r="AB701" s="332">
        <v>191.59</v>
      </c>
      <c r="AC701" s="332">
        <v>1.28</v>
      </c>
      <c r="AD701" s="332">
        <v>15.51</v>
      </c>
      <c r="AE701" s="332">
        <v>45.56</v>
      </c>
      <c r="AF701" s="332">
        <v>2.02</v>
      </c>
      <c r="AG701" s="332">
        <v>1284.1199999999999</v>
      </c>
      <c r="AH701" s="332">
        <v>920.01</v>
      </c>
      <c r="AI701" s="341" t="s">
        <v>60</v>
      </c>
      <c r="AJ701" s="341" t="s">
        <v>60</v>
      </c>
      <c r="AK701" s="341" t="s">
        <v>60</v>
      </c>
      <c r="AL701" s="331" t="s">
        <v>8328</v>
      </c>
      <c r="AM701" s="331" t="s">
        <v>8329</v>
      </c>
      <c r="AN701" s="332">
        <v>30.81</v>
      </c>
      <c r="AO701" s="332">
        <v>34.33</v>
      </c>
      <c r="AP701" s="332">
        <v>30.06</v>
      </c>
    </row>
    <row r="702" spans="1:42" ht="213.75">
      <c r="A702" s="329">
        <v>44106</v>
      </c>
      <c r="B702" s="330" t="s">
        <v>4770</v>
      </c>
      <c r="C702" s="330" t="s">
        <v>60</v>
      </c>
      <c r="D702" s="331" t="s">
        <v>61</v>
      </c>
      <c r="E702" s="331" t="s">
        <v>67</v>
      </c>
      <c r="F702" s="332">
        <v>232.34</v>
      </c>
      <c r="G702" s="330" t="s">
        <v>4771</v>
      </c>
      <c r="H702" s="330" t="s">
        <v>60</v>
      </c>
      <c r="I702" s="331" t="s">
        <v>4772</v>
      </c>
      <c r="J702" s="329">
        <v>44106</v>
      </c>
      <c r="K702" s="333" t="s">
        <v>491</v>
      </c>
      <c r="L702" s="329">
        <v>44244</v>
      </c>
      <c r="M702" s="335" t="s">
        <v>14413</v>
      </c>
      <c r="N702" s="335" t="s">
        <v>60</v>
      </c>
      <c r="O702" s="335" t="s">
        <v>60</v>
      </c>
      <c r="P702" s="341" t="s">
        <v>60</v>
      </c>
      <c r="Q702" s="331" t="s">
        <v>8469</v>
      </c>
      <c r="R702" s="339" t="s">
        <v>14414</v>
      </c>
      <c r="S702" s="333" t="s">
        <v>12955</v>
      </c>
      <c r="T702" s="331" t="s">
        <v>6921</v>
      </c>
      <c r="U702" s="331" t="s">
        <v>11848</v>
      </c>
      <c r="V702" s="335" t="s">
        <v>14415</v>
      </c>
      <c r="W702" s="333" t="s">
        <v>9336</v>
      </c>
      <c r="X702" s="330" t="s">
        <v>60</v>
      </c>
      <c r="Y702" s="335" t="s">
        <v>60</v>
      </c>
      <c r="Z702" s="333" t="s">
        <v>60</v>
      </c>
      <c r="AA702" s="330" t="s">
        <v>60</v>
      </c>
      <c r="AB702" s="332">
        <v>36.96</v>
      </c>
      <c r="AC702" s="332">
        <v>2.31</v>
      </c>
      <c r="AD702" s="332">
        <v>12.85</v>
      </c>
      <c r="AE702" s="332">
        <v>30.98</v>
      </c>
      <c r="AF702" s="338">
        <v>0.59699999999999998</v>
      </c>
      <c r="AG702" s="332">
        <v>145.33000000000001</v>
      </c>
      <c r="AH702" s="332">
        <v>237.12</v>
      </c>
      <c r="AI702" s="341" t="s">
        <v>60</v>
      </c>
      <c r="AJ702" s="341" t="s">
        <v>60</v>
      </c>
      <c r="AK702" s="341" t="s">
        <v>60</v>
      </c>
      <c r="AL702" s="331" t="s">
        <v>8328</v>
      </c>
      <c r="AM702" s="331" t="s">
        <v>8329</v>
      </c>
      <c r="AN702" s="332">
        <v>30.79</v>
      </c>
      <c r="AO702" s="332">
        <v>32.229999999999997</v>
      </c>
      <c r="AP702" s="332">
        <v>3.45</v>
      </c>
    </row>
    <row r="703" spans="1:42" ht="409.5">
      <c r="A703" s="329">
        <v>44538</v>
      </c>
      <c r="B703" s="330" t="s">
        <v>4773</v>
      </c>
      <c r="C703" s="330" t="s">
        <v>60</v>
      </c>
      <c r="D703" s="331" t="s">
        <v>61</v>
      </c>
      <c r="E703" s="331" t="s">
        <v>67</v>
      </c>
      <c r="F703" s="332">
        <v>1388.74</v>
      </c>
      <c r="G703" s="330" t="s">
        <v>4774</v>
      </c>
      <c r="H703" s="330" t="s">
        <v>4775</v>
      </c>
      <c r="I703" s="331" t="s">
        <v>4776</v>
      </c>
      <c r="J703" s="329">
        <v>44538</v>
      </c>
      <c r="K703" s="333" t="s">
        <v>491</v>
      </c>
      <c r="L703" s="329">
        <v>44616</v>
      </c>
      <c r="M703" s="335" t="s">
        <v>14416</v>
      </c>
      <c r="N703" s="335" t="s">
        <v>60</v>
      </c>
      <c r="O703" s="335" t="s">
        <v>60</v>
      </c>
      <c r="P703" s="341" t="s">
        <v>60</v>
      </c>
      <c r="Q703" s="331" t="s">
        <v>10015</v>
      </c>
      <c r="R703" s="333" t="s">
        <v>10016</v>
      </c>
      <c r="S703" s="333" t="s">
        <v>8790</v>
      </c>
      <c r="T703" s="331" t="s">
        <v>6921</v>
      </c>
      <c r="U703" s="331" t="s">
        <v>11848</v>
      </c>
      <c r="V703" s="335" t="s">
        <v>14417</v>
      </c>
      <c r="W703" s="333" t="s">
        <v>10077</v>
      </c>
      <c r="X703" s="340">
        <v>4968.5</v>
      </c>
      <c r="Y703" s="335" t="s">
        <v>14418</v>
      </c>
      <c r="Z703" s="339" t="s">
        <v>14419</v>
      </c>
      <c r="AA703" s="330" t="s">
        <v>14420</v>
      </c>
      <c r="AB703" s="341" t="s">
        <v>60</v>
      </c>
      <c r="AC703" s="332">
        <v>14.05</v>
      </c>
      <c r="AD703" s="341" t="s">
        <v>60</v>
      </c>
      <c r="AE703" s="341" t="s">
        <v>60</v>
      </c>
      <c r="AF703" s="341" t="s">
        <v>60</v>
      </c>
      <c r="AG703" s="332">
        <v>1388.74</v>
      </c>
      <c r="AH703" s="332">
        <v>1334.36</v>
      </c>
      <c r="AI703" s="341" t="s">
        <v>60</v>
      </c>
      <c r="AJ703" s="341" t="s">
        <v>60</v>
      </c>
      <c r="AK703" s="341" t="s">
        <v>60</v>
      </c>
      <c r="AL703" s="331" t="s">
        <v>8328</v>
      </c>
      <c r="AM703" s="331" t="s">
        <v>8329</v>
      </c>
      <c r="AN703" s="332">
        <v>30.75</v>
      </c>
      <c r="AO703" s="332">
        <v>47.66</v>
      </c>
      <c r="AP703" s="332">
        <v>45.29</v>
      </c>
    </row>
    <row r="704" spans="1:42" ht="409.5">
      <c r="A704" s="329">
        <v>43881</v>
      </c>
      <c r="B704" s="330" t="s">
        <v>4777</v>
      </c>
      <c r="C704" s="330" t="s">
        <v>60</v>
      </c>
      <c r="D704" s="331" t="s">
        <v>61</v>
      </c>
      <c r="E704" s="331" t="s">
        <v>67</v>
      </c>
      <c r="F704" s="332">
        <v>13827.27</v>
      </c>
      <c r="G704" s="330" t="s">
        <v>4778</v>
      </c>
      <c r="H704" s="330" t="s">
        <v>4779</v>
      </c>
      <c r="I704" s="331" t="s">
        <v>4780</v>
      </c>
      <c r="J704" s="329">
        <v>43881</v>
      </c>
      <c r="K704" s="333" t="s">
        <v>491</v>
      </c>
      <c r="L704" s="329">
        <v>44105</v>
      </c>
      <c r="M704" s="335" t="s">
        <v>14421</v>
      </c>
      <c r="N704" s="335" t="s">
        <v>60</v>
      </c>
      <c r="O704" s="335" t="s">
        <v>60</v>
      </c>
      <c r="P704" s="341" t="s">
        <v>60</v>
      </c>
      <c r="Q704" s="331" t="s">
        <v>8409</v>
      </c>
      <c r="R704" s="339" t="s">
        <v>14422</v>
      </c>
      <c r="S704" s="333" t="s">
        <v>14423</v>
      </c>
      <c r="T704" s="331" t="s">
        <v>6921</v>
      </c>
      <c r="U704" s="331" t="s">
        <v>11848</v>
      </c>
      <c r="V704" s="335" t="s">
        <v>14424</v>
      </c>
      <c r="W704" s="345" t="s">
        <v>14425</v>
      </c>
      <c r="X704" s="340">
        <v>151923.9</v>
      </c>
      <c r="Y704" s="335" t="s">
        <v>14426</v>
      </c>
      <c r="Z704" s="339" t="s">
        <v>14427</v>
      </c>
      <c r="AA704" s="330" t="s">
        <v>8665</v>
      </c>
      <c r="AB704" s="332">
        <v>14.35</v>
      </c>
      <c r="AC704" s="332">
        <v>2.2400000000000002</v>
      </c>
      <c r="AD704" s="341" t="s">
        <v>60</v>
      </c>
      <c r="AE704" s="341" t="s">
        <v>60</v>
      </c>
      <c r="AF704" s="341" t="s">
        <v>60</v>
      </c>
      <c r="AG704" s="341" t="s">
        <v>60</v>
      </c>
      <c r="AH704" s="332">
        <v>13127.27</v>
      </c>
      <c r="AI704" s="341" t="s">
        <v>60</v>
      </c>
      <c r="AJ704" s="341" t="s">
        <v>60</v>
      </c>
      <c r="AK704" s="341" t="s">
        <v>60</v>
      </c>
      <c r="AL704" s="331" t="s">
        <v>8328</v>
      </c>
      <c r="AM704" s="331" t="s">
        <v>8329</v>
      </c>
      <c r="AN704" s="332">
        <v>30.74</v>
      </c>
      <c r="AO704" s="332">
        <v>31.71</v>
      </c>
      <c r="AP704" s="332">
        <v>26.27</v>
      </c>
    </row>
    <row r="705" spans="1:42" ht="157.5">
      <c r="A705" s="329">
        <v>44409</v>
      </c>
      <c r="B705" s="330" t="s">
        <v>4781</v>
      </c>
      <c r="C705" s="330" t="s">
        <v>60</v>
      </c>
      <c r="D705" s="331" t="s">
        <v>61</v>
      </c>
      <c r="E705" s="331" t="s">
        <v>67</v>
      </c>
      <c r="F705" s="332">
        <v>28301.64</v>
      </c>
      <c r="G705" s="330" t="s">
        <v>4782</v>
      </c>
      <c r="H705" s="330" t="s">
        <v>60</v>
      </c>
      <c r="I705" s="331" t="s">
        <v>4783</v>
      </c>
      <c r="J705" s="329">
        <v>44409</v>
      </c>
      <c r="K705" s="333" t="s">
        <v>491</v>
      </c>
      <c r="L705" s="329">
        <v>44592</v>
      </c>
      <c r="M705" s="335" t="s">
        <v>14428</v>
      </c>
      <c r="N705" s="335" t="s">
        <v>60</v>
      </c>
      <c r="O705" s="335" t="s">
        <v>60</v>
      </c>
      <c r="P705" s="341" t="s">
        <v>60</v>
      </c>
      <c r="Q705" s="331" t="s">
        <v>9890</v>
      </c>
      <c r="R705" s="333" t="s">
        <v>14429</v>
      </c>
      <c r="S705" s="333" t="s">
        <v>8471</v>
      </c>
      <c r="T705" s="331" t="s">
        <v>6917</v>
      </c>
      <c r="U705" s="331" t="s">
        <v>11848</v>
      </c>
      <c r="V705" s="335" t="s">
        <v>14430</v>
      </c>
      <c r="W705" s="333" t="s">
        <v>8576</v>
      </c>
      <c r="X705" s="330" t="s">
        <v>60</v>
      </c>
      <c r="Y705" s="335" t="s">
        <v>60</v>
      </c>
      <c r="Z705" s="333" t="s">
        <v>60</v>
      </c>
      <c r="AA705" s="330" t="s">
        <v>60</v>
      </c>
      <c r="AB705" s="341" t="s">
        <v>60</v>
      </c>
      <c r="AC705" s="332">
        <v>28.23</v>
      </c>
      <c r="AD705" s="341" t="s">
        <v>60</v>
      </c>
      <c r="AE705" s="341" t="s">
        <v>60</v>
      </c>
      <c r="AF705" s="332">
        <v>44.67</v>
      </c>
      <c r="AG705" s="332">
        <v>27439.22</v>
      </c>
      <c r="AH705" s="332">
        <v>27025.439999999999</v>
      </c>
      <c r="AI705" s="336">
        <v>741.9</v>
      </c>
      <c r="AJ705" s="336">
        <v>-308.8</v>
      </c>
      <c r="AK705" s="336">
        <v>2336.4</v>
      </c>
      <c r="AL705" s="331" t="s">
        <v>8328</v>
      </c>
      <c r="AM705" s="331" t="s">
        <v>8329</v>
      </c>
      <c r="AN705" s="332">
        <v>30.58</v>
      </c>
      <c r="AO705" s="332">
        <v>18.29</v>
      </c>
      <c r="AP705" s="332">
        <v>6.7</v>
      </c>
    </row>
    <row r="706" spans="1:42" ht="225">
      <c r="A706" s="329">
        <v>43843</v>
      </c>
      <c r="B706" s="330" t="s">
        <v>4784</v>
      </c>
      <c r="C706" s="330" t="s">
        <v>60</v>
      </c>
      <c r="D706" s="331" t="s">
        <v>61</v>
      </c>
      <c r="E706" s="331" t="s">
        <v>67</v>
      </c>
      <c r="F706" s="332">
        <v>670.99</v>
      </c>
      <c r="G706" s="330" t="s">
        <v>4785</v>
      </c>
      <c r="H706" s="330" t="s">
        <v>60</v>
      </c>
      <c r="I706" s="331" t="s">
        <v>4786</v>
      </c>
      <c r="J706" s="329">
        <v>43843</v>
      </c>
      <c r="K706" s="333" t="s">
        <v>491</v>
      </c>
      <c r="L706" s="329">
        <v>43889</v>
      </c>
      <c r="M706" s="335" t="s">
        <v>14431</v>
      </c>
      <c r="N706" s="335" t="s">
        <v>60</v>
      </c>
      <c r="O706" s="335" t="s">
        <v>60</v>
      </c>
      <c r="P706" s="341" t="s">
        <v>60</v>
      </c>
      <c r="Q706" s="331" t="s">
        <v>14432</v>
      </c>
      <c r="R706" s="333" t="s">
        <v>14433</v>
      </c>
      <c r="S706" s="333" t="s">
        <v>14434</v>
      </c>
      <c r="T706" s="331" t="s">
        <v>6921</v>
      </c>
      <c r="U706" s="331" t="s">
        <v>11848</v>
      </c>
      <c r="V706" s="335" t="s">
        <v>14435</v>
      </c>
      <c r="W706" s="333" t="s">
        <v>13404</v>
      </c>
      <c r="X706" s="340">
        <v>2416.6999999999998</v>
      </c>
      <c r="Y706" s="335" t="s">
        <v>60</v>
      </c>
      <c r="Z706" s="333" t="s">
        <v>60</v>
      </c>
      <c r="AA706" s="330" t="s">
        <v>60</v>
      </c>
      <c r="AB706" s="332">
        <v>214</v>
      </c>
      <c r="AC706" s="332">
        <v>5.85</v>
      </c>
      <c r="AD706" s="332">
        <v>15.6</v>
      </c>
      <c r="AE706" s="332">
        <v>43.53</v>
      </c>
      <c r="AF706" s="332">
        <v>2.44</v>
      </c>
      <c r="AG706" s="332">
        <v>773.4</v>
      </c>
      <c r="AH706" s="332">
        <v>576.09</v>
      </c>
      <c r="AI706" s="341" t="s">
        <v>60</v>
      </c>
      <c r="AJ706" s="341" t="s">
        <v>60</v>
      </c>
      <c r="AK706" s="341" t="s">
        <v>60</v>
      </c>
      <c r="AL706" s="331" t="s">
        <v>8328</v>
      </c>
      <c r="AM706" s="331" t="s">
        <v>8329</v>
      </c>
      <c r="AN706" s="332">
        <v>30.56</v>
      </c>
      <c r="AO706" s="332">
        <v>28.93</v>
      </c>
      <c r="AP706" s="332">
        <v>35.82</v>
      </c>
    </row>
    <row r="707" spans="1:42" ht="409.5">
      <c r="A707" s="329">
        <v>44433</v>
      </c>
      <c r="B707" s="330" t="s">
        <v>4787</v>
      </c>
      <c r="C707" s="330" t="s">
        <v>60</v>
      </c>
      <c r="D707" s="331" t="s">
        <v>61</v>
      </c>
      <c r="E707" s="331" t="s">
        <v>67</v>
      </c>
      <c r="F707" s="332">
        <v>546.84</v>
      </c>
      <c r="G707" s="330" t="s">
        <v>4788</v>
      </c>
      <c r="H707" s="330" t="s">
        <v>4789</v>
      </c>
      <c r="I707" s="331" t="s">
        <v>4790</v>
      </c>
      <c r="J707" s="329">
        <v>44433</v>
      </c>
      <c r="K707" s="333" t="s">
        <v>491</v>
      </c>
      <c r="L707" s="329">
        <v>44489</v>
      </c>
      <c r="M707" s="335" t="s">
        <v>14436</v>
      </c>
      <c r="N707" s="335" t="s">
        <v>60</v>
      </c>
      <c r="O707" s="335" t="s">
        <v>60</v>
      </c>
      <c r="P707" s="341" t="s">
        <v>60</v>
      </c>
      <c r="Q707" s="331" t="s">
        <v>9384</v>
      </c>
      <c r="R707" s="339" t="s">
        <v>14437</v>
      </c>
      <c r="S707" s="333" t="s">
        <v>9449</v>
      </c>
      <c r="T707" s="331" t="s">
        <v>6915</v>
      </c>
      <c r="U707" s="331" t="s">
        <v>11848</v>
      </c>
      <c r="V707" s="335" t="s">
        <v>14438</v>
      </c>
      <c r="W707" s="333" t="s">
        <v>14439</v>
      </c>
      <c r="X707" s="330" t="s">
        <v>60</v>
      </c>
      <c r="Y707" s="335" t="s">
        <v>14440</v>
      </c>
      <c r="Z707" s="339" t="s">
        <v>14441</v>
      </c>
      <c r="AA707" s="330" t="s">
        <v>14442</v>
      </c>
      <c r="AB707" s="332">
        <v>26.53</v>
      </c>
      <c r="AC707" s="332">
        <v>5.66</v>
      </c>
      <c r="AD707" s="332">
        <v>12.99</v>
      </c>
      <c r="AE707" s="332">
        <v>18.03</v>
      </c>
      <c r="AF707" s="332">
        <v>4.41</v>
      </c>
      <c r="AG707" s="332">
        <v>531.59</v>
      </c>
      <c r="AH707" s="332">
        <v>536.30999999999995</v>
      </c>
      <c r="AI707" s="336">
        <v>121.1</v>
      </c>
      <c r="AJ707" s="336">
        <v>20.3</v>
      </c>
      <c r="AK707" s="336">
        <v>154.5</v>
      </c>
      <c r="AL707" s="331" t="s">
        <v>8328</v>
      </c>
      <c r="AM707" s="331" t="s">
        <v>8329</v>
      </c>
      <c r="AN707" s="332">
        <v>30.53</v>
      </c>
      <c r="AO707" s="332">
        <v>32.380000000000003</v>
      </c>
      <c r="AP707" s="332">
        <v>30.53</v>
      </c>
    </row>
    <row r="708" spans="1:42" ht="101.25">
      <c r="A708" s="329">
        <v>44725</v>
      </c>
      <c r="B708" s="330" t="s">
        <v>1302</v>
      </c>
      <c r="C708" s="330" t="s">
        <v>1303</v>
      </c>
      <c r="D708" s="331" t="s">
        <v>61</v>
      </c>
      <c r="E708" s="331" t="s">
        <v>67</v>
      </c>
      <c r="F708" s="332">
        <v>20.55</v>
      </c>
      <c r="G708" s="330" t="s">
        <v>1304</v>
      </c>
      <c r="H708" s="330" t="s">
        <v>1305</v>
      </c>
      <c r="I708" s="331" t="s">
        <v>1306</v>
      </c>
      <c r="J708" s="329">
        <v>44725</v>
      </c>
      <c r="K708" s="333" t="s">
        <v>491</v>
      </c>
      <c r="L708" s="329">
        <v>44777</v>
      </c>
      <c r="M708" s="335" t="s">
        <v>9863</v>
      </c>
      <c r="N708" s="335" t="s">
        <v>9864</v>
      </c>
      <c r="O708" s="335" t="s">
        <v>60</v>
      </c>
      <c r="P708" s="336">
        <v>60.4</v>
      </c>
      <c r="Q708" s="331" t="s">
        <v>8409</v>
      </c>
      <c r="R708" s="339" t="s">
        <v>9865</v>
      </c>
      <c r="S708" s="333" t="s">
        <v>9866</v>
      </c>
      <c r="T708" s="331" t="s">
        <v>6923</v>
      </c>
      <c r="U708" s="331" t="s">
        <v>492</v>
      </c>
      <c r="V708" s="335" t="s">
        <v>9867</v>
      </c>
      <c r="W708" s="333" t="s">
        <v>9658</v>
      </c>
      <c r="X708" s="330" t="s">
        <v>60</v>
      </c>
      <c r="Y708" s="335" t="s">
        <v>60</v>
      </c>
      <c r="Z708" s="333" t="s">
        <v>9587</v>
      </c>
      <c r="AA708" s="340">
        <v>41.8</v>
      </c>
      <c r="AB708" s="341" t="s">
        <v>60</v>
      </c>
      <c r="AC708" s="332">
        <v>1.86</v>
      </c>
      <c r="AD708" s="341" t="s">
        <v>60</v>
      </c>
      <c r="AE708" s="341" t="s">
        <v>60</v>
      </c>
      <c r="AF708" s="341" t="s">
        <v>60</v>
      </c>
      <c r="AG708" s="341" t="s">
        <v>60</v>
      </c>
      <c r="AH708" s="332">
        <v>36.76</v>
      </c>
      <c r="AI708" s="336">
        <v>14.9</v>
      </c>
      <c r="AJ708" s="336">
        <v>-15.1</v>
      </c>
      <c r="AK708" s="336">
        <v>125.6</v>
      </c>
      <c r="AL708" s="331" t="s">
        <v>8328</v>
      </c>
      <c r="AM708" s="331" t="s">
        <v>8329</v>
      </c>
      <c r="AN708" s="332">
        <v>30.52</v>
      </c>
      <c r="AO708" s="332">
        <v>30.17</v>
      </c>
      <c r="AP708" s="332">
        <v>34.78</v>
      </c>
    </row>
    <row r="709" spans="1:42" ht="281.25">
      <c r="A709" s="329">
        <v>44145</v>
      </c>
      <c r="B709" s="330" t="s">
        <v>4791</v>
      </c>
      <c r="C709" s="330" t="s">
        <v>60</v>
      </c>
      <c r="D709" s="331" t="s">
        <v>61</v>
      </c>
      <c r="E709" s="331" t="s">
        <v>733</v>
      </c>
      <c r="F709" s="332">
        <v>142.96</v>
      </c>
      <c r="G709" s="330" t="s">
        <v>4792</v>
      </c>
      <c r="H709" s="330" t="s">
        <v>60</v>
      </c>
      <c r="I709" s="331" t="s">
        <v>4793</v>
      </c>
      <c r="J709" s="329">
        <v>44145</v>
      </c>
      <c r="K709" s="333" t="s">
        <v>491</v>
      </c>
      <c r="L709" s="334" t="s">
        <v>60</v>
      </c>
      <c r="M709" s="335" t="s">
        <v>14443</v>
      </c>
      <c r="N709" s="335" t="s">
        <v>60</v>
      </c>
      <c r="O709" s="335" t="s">
        <v>60</v>
      </c>
      <c r="P709" s="341" t="s">
        <v>60</v>
      </c>
      <c r="Q709" s="331" t="s">
        <v>8913</v>
      </c>
      <c r="R709" s="339" t="s">
        <v>14444</v>
      </c>
      <c r="S709" s="333" t="s">
        <v>8842</v>
      </c>
      <c r="T709" s="331" t="s">
        <v>6923</v>
      </c>
      <c r="U709" s="331" t="s">
        <v>11848</v>
      </c>
      <c r="V709" s="335" t="s">
        <v>14445</v>
      </c>
      <c r="W709" s="333" t="s">
        <v>10047</v>
      </c>
      <c r="X709" s="340">
        <v>1026</v>
      </c>
      <c r="Y709" s="335" t="s">
        <v>60</v>
      </c>
      <c r="Z709" s="333" t="s">
        <v>60</v>
      </c>
      <c r="AA709" s="330" t="s">
        <v>60</v>
      </c>
      <c r="AB709" s="332">
        <v>12.99</v>
      </c>
      <c r="AC709" s="332">
        <v>1.41</v>
      </c>
      <c r="AD709" s="332">
        <v>5.68</v>
      </c>
      <c r="AE709" s="332">
        <v>12.61</v>
      </c>
      <c r="AF709" s="338">
        <v>0.55600000000000005</v>
      </c>
      <c r="AG709" s="332">
        <v>126.15</v>
      </c>
      <c r="AH709" s="332">
        <v>73.91</v>
      </c>
      <c r="AI709" s="336">
        <v>235.5</v>
      </c>
      <c r="AJ709" s="332">
        <v>5</v>
      </c>
      <c r="AK709" s="336">
        <v>192.9</v>
      </c>
      <c r="AL709" s="331" t="s">
        <v>8328</v>
      </c>
      <c r="AM709" s="331" t="s">
        <v>8329</v>
      </c>
      <c r="AN709" s="332">
        <v>30.51</v>
      </c>
      <c r="AO709" s="332">
        <v>38.72</v>
      </c>
      <c r="AP709" s="332">
        <v>42.86</v>
      </c>
    </row>
    <row r="710" spans="1:42" ht="409.5">
      <c r="A710" s="329">
        <v>44630</v>
      </c>
      <c r="B710" s="330" t="s">
        <v>4794</v>
      </c>
      <c r="C710" s="330" t="s">
        <v>60</v>
      </c>
      <c r="D710" s="331" t="s">
        <v>61</v>
      </c>
      <c r="E710" s="331" t="s">
        <v>67</v>
      </c>
      <c r="F710" s="332">
        <v>2831.6</v>
      </c>
      <c r="G710" s="330" t="s">
        <v>4795</v>
      </c>
      <c r="H710" s="330" t="s">
        <v>4796</v>
      </c>
      <c r="I710" s="331" t="s">
        <v>4797</v>
      </c>
      <c r="J710" s="329">
        <v>44630</v>
      </c>
      <c r="K710" s="333" t="s">
        <v>491</v>
      </c>
      <c r="L710" s="329">
        <v>44824</v>
      </c>
      <c r="M710" s="335" t="s">
        <v>14446</v>
      </c>
      <c r="N710" s="335" t="s">
        <v>14447</v>
      </c>
      <c r="O710" s="335" t="s">
        <v>14448</v>
      </c>
      <c r="P710" s="341" t="s">
        <v>60</v>
      </c>
      <c r="Q710" s="331" t="s">
        <v>8491</v>
      </c>
      <c r="R710" s="339" t="s">
        <v>14449</v>
      </c>
      <c r="S710" s="333" t="s">
        <v>14070</v>
      </c>
      <c r="T710" s="331" t="s">
        <v>6915</v>
      </c>
      <c r="U710" s="331" t="s">
        <v>11848</v>
      </c>
      <c r="V710" s="335" t="s">
        <v>14450</v>
      </c>
      <c r="W710" s="333" t="s">
        <v>14451</v>
      </c>
      <c r="X710" s="330" t="s">
        <v>60</v>
      </c>
      <c r="Y710" s="335" t="s">
        <v>14452</v>
      </c>
      <c r="Z710" s="339" t="s">
        <v>14453</v>
      </c>
      <c r="AA710" s="330" t="s">
        <v>14454</v>
      </c>
      <c r="AB710" s="332">
        <v>21.93</v>
      </c>
      <c r="AC710" s="332">
        <v>1.71</v>
      </c>
      <c r="AD710" s="332">
        <v>8.98</v>
      </c>
      <c r="AE710" s="332">
        <v>20.8</v>
      </c>
      <c r="AF710" s="332">
        <v>1.31</v>
      </c>
      <c r="AG710" s="332">
        <v>4264.3599999999997</v>
      </c>
      <c r="AH710" s="332">
        <v>4263.46</v>
      </c>
      <c r="AI710" s="336">
        <v>3395.4</v>
      </c>
      <c r="AJ710" s="336">
        <v>203.5</v>
      </c>
      <c r="AK710" s="336">
        <v>5700.9</v>
      </c>
      <c r="AL710" s="331" t="s">
        <v>8328</v>
      </c>
      <c r="AM710" s="331" t="s">
        <v>8329</v>
      </c>
      <c r="AN710" s="332">
        <v>30.43</v>
      </c>
      <c r="AO710" s="332">
        <v>31.26</v>
      </c>
      <c r="AP710" s="332">
        <v>28.3</v>
      </c>
    </row>
    <row r="711" spans="1:42" ht="168.75">
      <c r="A711" s="329">
        <v>44550</v>
      </c>
      <c r="B711" s="330" t="s">
        <v>4798</v>
      </c>
      <c r="C711" s="330" t="s">
        <v>60</v>
      </c>
      <c r="D711" s="331" t="s">
        <v>61</v>
      </c>
      <c r="E711" s="331" t="s">
        <v>67</v>
      </c>
      <c r="F711" s="332">
        <v>487.53</v>
      </c>
      <c r="G711" s="330" t="s">
        <v>4799</v>
      </c>
      <c r="H711" s="330" t="s">
        <v>3645</v>
      </c>
      <c r="I711" s="331" t="s">
        <v>4800</v>
      </c>
      <c r="J711" s="329">
        <v>44550</v>
      </c>
      <c r="K711" s="333" t="s">
        <v>491</v>
      </c>
      <c r="L711" s="329">
        <v>44679</v>
      </c>
      <c r="M711" s="335" t="s">
        <v>14455</v>
      </c>
      <c r="N711" s="335" t="s">
        <v>60</v>
      </c>
      <c r="O711" s="335" t="s">
        <v>60</v>
      </c>
      <c r="P711" s="341" t="s">
        <v>60</v>
      </c>
      <c r="Q711" s="331" t="s">
        <v>9228</v>
      </c>
      <c r="R711" s="333" t="s">
        <v>14456</v>
      </c>
      <c r="S711" s="333" t="s">
        <v>8790</v>
      </c>
      <c r="T711" s="331" t="s">
        <v>6921</v>
      </c>
      <c r="U711" s="331" t="s">
        <v>11848</v>
      </c>
      <c r="V711" s="335" t="s">
        <v>14457</v>
      </c>
      <c r="W711" s="333" t="s">
        <v>14458</v>
      </c>
      <c r="X711" s="340">
        <v>4541.8</v>
      </c>
      <c r="Y711" s="335" t="s">
        <v>12802</v>
      </c>
      <c r="Z711" s="333" t="s">
        <v>12803</v>
      </c>
      <c r="AA711" s="330" t="s">
        <v>60</v>
      </c>
      <c r="AB711" s="341" t="s">
        <v>60</v>
      </c>
      <c r="AC711" s="332">
        <v>31.31</v>
      </c>
      <c r="AD711" s="341" t="s">
        <v>60</v>
      </c>
      <c r="AE711" s="341" t="s">
        <v>60</v>
      </c>
      <c r="AF711" s="341" t="s">
        <v>60</v>
      </c>
      <c r="AG711" s="332">
        <v>478.9</v>
      </c>
      <c r="AH711" s="332">
        <v>468.26</v>
      </c>
      <c r="AI711" s="342">
        <v>0</v>
      </c>
      <c r="AJ711" s="336">
        <v>-40.6</v>
      </c>
      <c r="AK711" s="336">
        <v>54.8</v>
      </c>
      <c r="AL711" s="331" t="s">
        <v>8328</v>
      </c>
      <c r="AM711" s="331" t="s">
        <v>8329</v>
      </c>
      <c r="AN711" s="332">
        <v>30.38</v>
      </c>
      <c r="AO711" s="332">
        <v>28.28</v>
      </c>
      <c r="AP711" s="332">
        <v>23.31</v>
      </c>
    </row>
    <row r="712" spans="1:42" ht="168.75">
      <c r="A712" s="329">
        <v>44278</v>
      </c>
      <c r="B712" s="330" t="s">
        <v>1311</v>
      </c>
      <c r="C712" s="330" t="s">
        <v>60</v>
      </c>
      <c r="D712" s="331" t="s">
        <v>61</v>
      </c>
      <c r="E712" s="331" t="s">
        <v>67</v>
      </c>
      <c r="F712" s="332">
        <v>16.71</v>
      </c>
      <c r="G712" s="330" t="s">
        <v>1312</v>
      </c>
      <c r="H712" s="330" t="s">
        <v>60</v>
      </c>
      <c r="I712" s="331" t="s">
        <v>1313</v>
      </c>
      <c r="J712" s="329">
        <v>44278</v>
      </c>
      <c r="K712" s="333" t="s">
        <v>491</v>
      </c>
      <c r="L712" s="329">
        <v>44334</v>
      </c>
      <c r="M712" s="335" t="s">
        <v>9485</v>
      </c>
      <c r="N712" s="335" t="s">
        <v>60</v>
      </c>
      <c r="O712" s="335" t="s">
        <v>60</v>
      </c>
      <c r="P712" s="341" t="s">
        <v>60</v>
      </c>
      <c r="Q712" s="331" t="s">
        <v>8991</v>
      </c>
      <c r="R712" s="333" t="s">
        <v>9486</v>
      </c>
      <c r="S712" s="333" t="s">
        <v>8800</v>
      </c>
      <c r="T712" s="331" t="s">
        <v>6921</v>
      </c>
      <c r="U712" s="331" t="s">
        <v>492</v>
      </c>
      <c r="V712" s="335" t="s">
        <v>9487</v>
      </c>
      <c r="W712" s="333" t="s">
        <v>9488</v>
      </c>
      <c r="X712" s="340">
        <v>88.5</v>
      </c>
      <c r="Y712" s="335" t="s">
        <v>60</v>
      </c>
      <c r="Z712" s="333" t="s">
        <v>60</v>
      </c>
      <c r="AA712" s="330" t="s">
        <v>60</v>
      </c>
      <c r="AB712" s="341" t="s">
        <v>60</v>
      </c>
      <c r="AC712" s="332">
        <v>12.26</v>
      </c>
      <c r="AD712" s="341" t="s">
        <v>60</v>
      </c>
      <c r="AE712" s="341" t="s">
        <v>60</v>
      </c>
      <c r="AF712" s="341" t="s">
        <v>60</v>
      </c>
      <c r="AG712" s="332">
        <v>18.399999999999999</v>
      </c>
      <c r="AH712" s="332">
        <v>16.96</v>
      </c>
      <c r="AI712" s="342">
        <v>0</v>
      </c>
      <c r="AJ712" s="332">
        <v>-2.0299999999999998</v>
      </c>
      <c r="AK712" s="341" t="s">
        <v>60</v>
      </c>
      <c r="AL712" s="331" t="s">
        <v>8328</v>
      </c>
      <c r="AM712" s="331" t="s">
        <v>8329</v>
      </c>
      <c r="AN712" s="332">
        <v>30.36</v>
      </c>
      <c r="AO712" s="332">
        <v>41</v>
      </c>
      <c r="AP712" s="332">
        <v>50.2</v>
      </c>
    </row>
    <row r="713" spans="1:42" ht="409.5">
      <c r="A713" s="329">
        <v>44411</v>
      </c>
      <c r="B713" s="330" t="s">
        <v>4801</v>
      </c>
      <c r="C713" s="330" t="s">
        <v>60</v>
      </c>
      <c r="D713" s="331" t="s">
        <v>61</v>
      </c>
      <c r="E713" s="331" t="s">
        <v>67</v>
      </c>
      <c r="F713" s="332">
        <v>2431.0500000000002</v>
      </c>
      <c r="G713" s="330" t="s">
        <v>3399</v>
      </c>
      <c r="H713" s="330" t="s">
        <v>4802</v>
      </c>
      <c r="I713" s="331" t="s">
        <v>4803</v>
      </c>
      <c r="J713" s="329">
        <v>44411</v>
      </c>
      <c r="K713" s="333" t="s">
        <v>491</v>
      </c>
      <c r="L713" s="329">
        <v>44452</v>
      </c>
      <c r="M713" s="335" t="s">
        <v>14459</v>
      </c>
      <c r="N713" s="335" t="s">
        <v>60</v>
      </c>
      <c r="O713" s="335" t="s">
        <v>60</v>
      </c>
      <c r="P713" s="341" t="s">
        <v>60</v>
      </c>
      <c r="Q713" s="331" t="s">
        <v>8547</v>
      </c>
      <c r="R713" s="333" t="s">
        <v>11975</v>
      </c>
      <c r="S713" s="333" t="s">
        <v>10849</v>
      </c>
      <c r="T713" s="331" t="s">
        <v>6921</v>
      </c>
      <c r="U713" s="331" t="s">
        <v>11848</v>
      </c>
      <c r="V713" s="335" t="s">
        <v>12482</v>
      </c>
      <c r="W713" s="333" t="s">
        <v>9106</v>
      </c>
      <c r="X713" s="340">
        <v>114454.2</v>
      </c>
      <c r="Y713" s="335" t="s">
        <v>14460</v>
      </c>
      <c r="Z713" s="339" t="s">
        <v>14461</v>
      </c>
      <c r="AA713" s="330" t="s">
        <v>60</v>
      </c>
      <c r="AB713" s="332">
        <v>71.010000000000005</v>
      </c>
      <c r="AC713" s="332">
        <v>6.96</v>
      </c>
      <c r="AD713" s="332">
        <v>41.84</v>
      </c>
      <c r="AE713" s="332">
        <v>61.68</v>
      </c>
      <c r="AF713" s="332">
        <v>11.42</v>
      </c>
      <c r="AG713" s="332">
        <v>2571.06</v>
      </c>
      <c r="AH713" s="332">
        <v>2872.45</v>
      </c>
      <c r="AI713" s="336">
        <v>225.1</v>
      </c>
      <c r="AJ713" s="336">
        <v>40.4</v>
      </c>
      <c r="AK713" s="336">
        <v>889.9</v>
      </c>
      <c r="AL713" s="331" t="s">
        <v>8328</v>
      </c>
      <c r="AM713" s="331" t="s">
        <v>8329</v>
      </c>
      <c r="AN713" s="332">
        <v>30.36</v>
      </c>
      <c r="AO713" s="332">
        <v>13.06</v>
      </c>
      <c r="AP713" s="332">
        <v>30.23</v>
      </c>
    </row>
    <row r="714" spans="1:42" ht="315">
      <c r="A714" s="329">
        <v>44382</v>
      </c>
      <c r="B714" s="330" t="s">
        <v>4804</v>
      </c>
      <c r="C714" s="330" t="s">
        <v>60</v>
      </c>
      <c r="D714" s="331" t="s">
        <v>61</v>
      </c>
      <c r="E714" s="331" t="s">
        <v>67</v>
      </c>
      <c r="F714" s="332">
        <v>364.43</v>
      </c>
      <c r="G714" s="330" t="s">
        <v>4805</v>
      </c>
      <c r="H714" s="330" t="s">
        <v>60</v>
      </c>
      <c r="I714" s="331" t="s">
        <v>4806</v>
      </c>
      <c r="J714" s="329">
        <v>44382</v>
      </c>
      <c r="K714" s="333" t="s">
        <v>491</v>
      </c>
      <c r="L714" s="329">
        <v>44477</v>
      </c>
      <c r="M714" s="335" t="s">
        <v>14462</v>
      </c>
      <c r="N714" s="335" t="s">
        <v>60</v>
      </c>
      <c r="O714" s="335" t="s">
        <v>60</v>
      </c>
      <c r="P714" s="341" t="s">
        <v>60</v>
      </c>
      <c r="Q714" s="331" t="s">
        <v>8547</v>
      </c>
      <c r="R714" s="333" t="s">
        <v>12176</v>
      </c>
      <c r="S714" s="333" t="s">
        <v>9334</v>
      </c>
      <c r="T714" s="331" t="s">
        <v>6917</v>
      </c>
      <c r="U714" s="331" t="s">
        <v>11848</v>
      </c>
      <c r="V714" s="335" t="s">
        <v>60</v>
      </c>
      <c r="W714" s="333" t="s">
        <v>9336</v>
      </c>
      <c r="X714" s="330" t="s">
        <v>60</v>
      </c>
      <c r="Y714" s="335" t="s">
        <v>60</v>
      </c>
      <c r="Z714" s="333" t="s">
        <v>60</v>
      </c>
      <c r="AA714" s="330" t="s">
        <v>60</v>
      </c>
      <c r="AB714" s="341" t="s">
        <v>60</v>
      </c>
      <c r="AC714" s="332">
        <v>51.97</v>
      </c>
      <c r="AD714" s="341" t="s">
        <v>60</v>
      </c>
      <c r="AE714" s="341" t="s">
        <v>60</v>
      </c>
      <c r="AF714" s="332">
        <v>34.32</v>
      </c>
      <c r="AG714" s="332">
        <v>339.46</v>
      </c>
      <c r="AH714" s="332">
        <v>328.06</v>
      </c>
      <c r="AI714" s="332">
        <v>9.89</v>
      </c>
      <c r="AJ714" s="336">
        <v>-28</v>
      </c>
      <c r="AK714" s="336">
        <v>62.3</v>
      </c>
      <c r="AL714" s="331" t="s">
        <v>8328</v>
      </c>
      <c r="AM714" s="331" t="s">
        <v>8329</v>
      </c>
      <c r="AN714" s="332">
        <v>30.27</v>
      </c>
      <c r="AO714" s="332">
        <v>31.05</v>
      </c>
      <c r="AP714" s="332">
        <v>35.97</v>
      </c>
    </row>
    <row r="715" spans="1:42" ht="405">
      <c r="A715" s="329">
        <v>44760</v>
      </c>
      <c r="B715" s="330" t="s">
        <v>4807</v>
      </c>
      <c r="C715" s="330" t="s">
        <v>60</v>
      </c>
      <c r="D715" s="331" t="s">
        <v>61</v>
      </c>
      <c r="E715" s="331" t="s">
        <v>67</v>
      </c>
      <c r="F715" s="332">
        <v>709.89</v>
      </c>
      <c r="G715" s="330" t="s">
        <v>4808</v>
      </c>
      <c r="H715" s="330" t="s">
        <v>4809</v>
      </c>
      <c r="I715" s="331" t="s">
        <v>4810</v>
      </c>
      <c r="J715" s="329">
        <v>44760</v>
      </c>
      <c r="K715" s="333" t="s">
        <v>491</v>
      </c>
      <c r="L715" s="329">
        <v>44831</v>
      </c>
      <c r="M715" s="335" t="s">
        <v>14463</v>
      </c>
      <c r="N715" s="335" t="s">
        <v>14464</v>
      </c>
      <c r="O715" s="335" t="s">
        <v>14465</v>
      </c>
      <c r="P715" s="341" t="s">
        <v>60</v>
      </c>
      <c r="Q715" s="331" t="s">
        <v>8566</v>
      </c>
      <c r="R715" s="339" t="s">
        <v>14466</v>
      </c>
      <c r="S715" s="333" t="s">
        <v>14467</v>
      </c>
      <c r="T715" s="331" t="s">
        <v>6921</v>
      </c>
      <c r="U715" s="331" t="s">
        <v>11848</v>
      </c>
      <c r="V715" s="335" t="s">
        <v>14468</v>
      </c>
      <c r="W715" s="333" t="s">
        <v>14469</v>
      </c>
      <c r="X715" s="340">
        <v>3511.9</v>
      </c>
      <c r="Y715" s="335" t="s">
        <v>14470</v>
      </c>
      <c r="Z715" s="339" t="s">
        <v>14471</v>
      </c>
      <c r="AA715" s="330" t="s">
        <v>60</v>
      </c>
      <c r="AB715" s="332">
        <v>29.8</v>
      </c>
      <c r="AC715" s="332">
        <v>8.5299999999999994</v>
      </c>
      <c r="AD715" s="332">
        <v>13.03</v>
      </c>
      <c r="AE715" s="332">
        <v>18.75</v>
      </c>
      <c r="AF715" s="332">
        <v>1.54</v>
      </c>
      <c r="AG715" s="332">
        <v>696.34</v>
      </c>
      <c r="AH715" s="332">
        <v>571.63</v>
      </c>
      <c r="AI715" s="336">
        <v>453.4</v>
      </c>
      <c r="AJ715" s="336">
        <v>19.3</v>
      </c>
      <c r="AK715" s="336">
        <v>269.8</v>
      </c>
      <c r="AL715" s="331" t="s">
        <v>8328</v>
      </c>
      <c r="AM715" s="331" t="s">
        <v>8329</v>
      </c>
      <c r="AN715" s="332">
        <v>30.17</v>
      </c>
      <c r="AO715" s="332">
        <v>30.7</v>
      </c>
      <c r="AP715" s="332">
        <v>52.11</v>
      </c>
    </row>
    <row r="716" spans="1:42" ht="393.75">
      <c r="A716" s="329">
        <v>44251</v>
      </c>
      <c r="B716" s="330" t="s">
        <v>4811</v>
      </c>
      <c r="C716" s="330" t="s">
        <v>60</v>
      </c>
      <c r="D716" s="331" t="s">
        <v>61</v>
      </c>
      <c r="E716" s="331" t="s">
        <v>67</v>
      </c>
      <c r="F716" s="332">
        <v>12277.4</v>
      </c>
      <c r="G716" s="330" t="s">
        <v>4812</v>
      </c>
      <c r="H716" s="330" t="s">
        <v>60</v>
      </c>
      <c r="I716" s="331" t="s">
        <v>4813</v>
      </c>
      <c r="J716" s="329">
        <v>44251</v>
      </c>
      <c r="K716" s="333" t="s">
        <v>491</v>
      </c>
      <c r="L716" s="329">
        <v>44378</v>
      </c>
      <c r="M716" s="335" t="s">
        <v>14472</v>
      </c>
      <c r="N716" s="335" t="s">
        <v>60</v>
      </c>
      <c r="O716" s="335" t="s">
        <v>60</v>
      </c>
      <c r="P716" s="341" t="s">
        <v>60</v>
      </c>
      <c r="Q716" s="331" t="s">
        <v>12217</v>
      </c>
      <c r="R716" s="333" t="s">
        <v>14473</v>
      </c>
      <c r="S716" s="339" t="s">
        <v>14474</v>
      </c>
      <c r="T716" s="331" t="s">
        <v>6921</v>
      </c>
      <c r="U716" s="331" t="s">
        <v>11848</v>
      </c>
      <c r="V716" s="335" t="s">
        <v>14475</v>
      </c>
      <c r="W716" s="333" t="s">
        <v>14476</v>
      </c>
      <c r="X716" s="340">
        <v>17528.400000000001</v>
      </c>
      <c r="Y716" s="335" t="s">
        <v>60</v>
      </c>
      <c r="Z716" s="333" t="s">
        <v>60</v>
      </c>
      <c r="AA716" s="330" t="s">
        <v>60</v>
      </c>
      <c r="AB716" s="332">
        <v>55.23</v>
      </c>
      <c r="AC716" s="332">
        <v>7.36</v>
      </c>
      <c r="AD716" s="332">
        <v>26.18</v>
      </c>
      <c r="AE716" s="332">
        <v>43.24</v>
      </c>
      <c r="AF716" s="332">
        <v>3.86</v>
      </c>
      <c r="AG716" s="332">
        <v>12277.4</v>
      </c>
      <c r="AH716" s="332">
        <v>10883.01</v>
      </c>
      <c r="AI716" s="336">
        <v>3333.4</v>
      </c>
      <c r="AJ716" s="336">
        <v>213.3</v>
      </c>
      <c r="AK716" s="336">
        <v>4178.5</v>
      </c>
      <c r="AL716" s="331" t="s">
        <v>8328</v>
      </c>
      <c r="AM716" s="331" t="s">
        <v>8329</v>
      </c>
      <c r="AN716" s="332">
        <v>30.01</v>
      </c>
      <c r="AO716" s="332">
        <v>30.86</v>
      </c>
      <c r="AP716" s="332">
        <v>26.39</v>
      </c>
    </row>
    <row r="717" spans="1:42" ht="382.5">
      <c r="A717" s="329">
        <v>44270</v>
      </c>
      <c r="B717" s="330" t="s">
        <v>4814</v>
      </c>
      <c r="C717" s="330" t="s">
        <v>60</v>
      </c>
      <c r="D717" s="331" t="s">
        <v>61</v>
      </c>
      <c r="E717" s="331" t="s">
        <v>67</v>
      </c>
      <c r="F717" s="332">
        <v>1949.93</v>
      </c>
      <c r="G717" s="330" t="s">
        <v>4815</v>
      </c>
      <c r="H717" s="330" t="s">
        <v>60</v>
      </c>
      <c r="I717" s="331" t="s">
        <v>4816</v>
      </c>
      <c r="J717" s="329">
        <v>44270</v>
      </c>
      <c r="K717" s="333" t="s">
        <v>491</v>
      </c>
      <c r="L717" s="329">
        <v>44307</v>
      </c>
      <c r="M717" s="335" t="s">
        <v>14477</v>
      </c>
      <c r="N717" s="335" t="s">
        <v>60</v>
      </c>
      <c r="O717" s="335" t="s">
        <v>60</v>
      </c>
      <c r="P717" s="341" t="s">
        <v>60</v>
      </c>
      <c r="Q717" s="331" t="s">
        <v>8836</v>
      </c>
      <c r="R717" s="339" t="s">
        <v>14478</v>
      </c>
      <c r="S717" s="333" t="s">
        <v>9936</v>
      </c>
      <c r="T717" s="331" t="s">
        <v>6921</v>
      </c>
      <c r="U717" s="331" t="s">
        <v>11848</v>
      </c>
      <c r="V717" s="335" t="s">
        <v>14479</v>
      </c>
      <c r="W717" s="333" t="s">
        <v>14480</v>
      </c>
      <c r="X717" s="340">
        <v>271275.2</v>
      </c>
      <c r="Y717" s="335" t="s">
        <v>60</v>
      </c>
      <c r="Z717" s="333" t="s">
        <v>60</v>
      </c>
      <c r="AA717" s="330" t="s">
        <v>60</v>
      </c>
      <c r="AB717" s="341" t="s">
        <v>60</v>
      </c>
      <c r="AC717" s="332">
        <v>19.68</v>
      </c>
      <c r="AD717" s="341" t="s">
        <v>60</v>
      </c>
      <c r="AE717" s="341" t="s">
        <v>60</v>
      </c>
      <c r="AF717" s="332">
        <v>10.62</v>
      </c>
      <c r="AG717" s="332">
        <v>1821.78</v>
      </c>
      <c r="AH717" s="332">
        <v>1853.97</v>
      </c>
      <c r="AI717" s="341" t="s">
        <v>60</v>
      </c>
      <c r="AJ717" s="341" t="s">
        <v>60</v>
      </c>
      <c r="AK717" s="341" t="s">
        <v>60</v>
      </c>
      <c r="AL717" s="331" t="s">
        <v>8328</v>
      </c>
      <c r="AM717" s="331" t="s">
        <v>8329</v>
      </c>
      <c r="AN717" s="332">
        <v>30</v>
      </c>
      <c r="AO717" s="332">
        <v>21.1</v>
      </c>
      <c r="AP717" s="332">
        <v>5.76</v>
      </c>
    </row>
    <row r="718" spans="1:42" ht="405">
      <c r="A718" s="329">
        <v>44692</v>
      </c>
      <c r="B718" s="330" t="s">
        <v>4817</v>
      </c>
      <c r="C718" s="330" t="s">
        <v>60</v>
      </c>
      <c r="D718" s="331" t="s">
        <v>61</v>
      </c>
      <c r="E718" s="331" t="s">
        <v>67</v>
      </c>
      <c r="F718" s="332">
        <v>286.20999999999998</v>
      </c>
      <c r="G718" s="330" t="s">
        <v>4818</v>
      </c>
      <c r="H718" s="330" t="s">
        <v>60</v>
      </c>
      <c r="I718" s="331" t="s">
        <v>4819</v>
      </c>
      <c r="J718" s="329">
        <v>44692</v>
      </c>
      <c r="K718" s="333" t="s">
        <v>491</v>
      </c>
      <c r="L718" s="329">
        <v>44736</v>
      </c>
      <c r="M718" s="335" t="s">
        <v>14481</v>
      </c>
      <c r="N718" s="335" t="s">
        <v>14482</v>
      </c>
      <c r="O718" s="335" t="s">
        <v>14483</v>
      </c>
      <c r="P718" s="341" t="s">
        <v>60</v>
      </c>
      <c r="Q718" s="331" t="s">
        <v>8400</v>
      </c>
      <c r="R718" s="339" t="s">
        <v>14484</v>
      </c>
      <c r="S718" s="333" t="s">
        <v>9932</v>
      </c>
      <c r="T718" s="331" t="s">
        <v>6921</v>
      </c>
      <c r="U718" s="331" t="s">
        <v>11848</v>
      </c>
      <c r="V718" s="335" t="s">
        <v>14485</v>
      </c>
      <c r="W718" s="333" t="s">
        <v>8680</v>
      </c>
      <c r="X718" s="330" t="s">
        <v>60</v>
      </c>
      <c r="Y718" s="335" t="s">
        <v>60</v>
      </c>
      <c r="Z718" s="333" t="s">
        <v>60</v>
      </c>
      <c r="AA718" s="330" t="s">
        <v>60</v>
      </c>
      <c r="AB718" s="332">
        <v>26.48</v>
      </c>
      <c r="AC718" s="332">
        <v>1.19</v>
      </c>
      <c r="AD718" s="332">
        <v>8.82</v>
      </c>
      <c r="AE718" s="332">
        <v>36.770000000000003</v>
      </c>
      <c r="AF718" s="338">
        <v>0.84399999999999997</v>
      </c>
      <c r="AG718" s="332">
        <v>254.27</v>
      </c>
      <c r="AH718" s="332">
        <v>238.07</v>
      </c>
      <c r="AI718" s="336">
        <v>301.3</v>
      </c>
      <c r="AJ718" s="332">
        <v>8.99</v>
      </c>
      <c r="AK718" s="336">
        <v>293.5</v>
      </c>
      <c r="AL718" s="331" t="s">
        <v>8328</v>
      </c>
      <c r="AM718" s="331" t="s">
        <v>8329</v>
      </c>
      <c r="AN718" s="332">
        <v>29.93</v>
      </c>
      <c r="AO718" s="332">
        <v>7.68</v>
      </c>
      <c r="AP718" s="332">
        <v>18.91</v>
      </c>
    </row>
    <row r="719" spans="1:42" ht="281.25">
      <c r="A719" s="329">
        <v>44462</v>
      </c>
      <c r="B719" s="330" t="s">
        <v>4820</v>
      </c>
      <c r="C719" s="330" t="s">
        <v>60</v>
      </c>
      <c r="D719" s="331" t="s">
        <v>61</v>
      </c>
      <c r="E719" s="331" t="s">
        <v>67</v>
      </c>
      <c r="F719" s="332">
        <v>69.53</v>
      </c>
      <c r="G719" s="330" t="s">
        <v>4821</v>
      </c>
      <c r="H719" s="330" t="s">
        <v>60</v>
      </c>
      <c r="I719" s="331" t="s">
        <v>4822</v>
      </c>
      <c r="J719" s="329">
        <v>44462</v>
      </c>
      <c r="K719" s="333" t="s">
        <v>491</v>
      </c>
      <c r="L719" s="329">
        <v>44508</v>
      </c>
      <c r="M719" s="335" t="s">
        <v>14486</v>
      </c>
      <c r="N719" s="335" t="s">
        <v>60</v>
      </c>
      <c r="O719" s="335" t="s">
        <v>60</v>
      </c>
      <c r="P719" s="341" t="s">
        <v>60</v>
      </c>
      <c r="Q719" s="331" t="s">
        <v>8344</v>
      </c>
      <c r="R719" s="339" t="s">
        <v>14487</v>
      </c>
      <c r="S719" s="333" t="s">
        <v>8943</v>
      </c>
      <c r="T719" s="331" t="s">
        <v>6915</v>
      </c>
      <c r="U719" s="331" t="s">
        <v>11848</v>
      </c>
      <c r="V719" s="335" t="s">
        <v>14488</v>
      </c>
      <c r="W719" s="333" t="s">
        <v>8584</v>
      </c>
      <c r="X719" s="330" t="s">
        <v>60</v>
      </c>
      <c r="Y719" s="335" t="s">
        <v>60</v>
      </c>
      <c r="Z719" s="333" t="s">
        <v>60</v>
      </c>
      <c r="AA719" s="330" t="s">
        <v>60</v>
      </c>
      <c r="AB719" s="341" t="s">
        <v>60</v>
      </c>
      <c r="AC719" s="332">
        <v>3.49</v>
      </c>
      <c r="AD719" s="332">
        <v>7.58</v>
      </c>
      <c r="AE719" s="332">
        <v>23.47</v>
      </c>
      <c r="AF719" s="338">
        <v>0.56100000000000005</v>
      </c>
      <c r="AG719" s="332">
        <v>67.69</v>
      </c>
      <c r="AH719" s="332">
        <v>39.81</v>
      </c>
      <c r="AI719" s="336">
        <v>122.1</v>
      </c>
      <c r="AJ719" s="336">
        <v>-10.4</v>
      </c>
      <c r="AK719" s="336">
        <v>81.099999999999994</v>
      </c>
      <c r="AL719" s="331" t="s">
        <v>8328</v>
      </c>
      <c r="AM719" s="331" t="s">
        <v>8329</v>
      </c>
      <c r="AN719" s="332">
        <v>29.87</v>
      </c>
      <c r="AO719" s="332">
        <v>37.299999999999997</v>
      </c>
      <c r="AP719" s="332">
        <v>43.54</v>
      </c>
    </row>
    <row r="720" spans="1:42" ht="112.5">
      <c r="A720" s="329">
        <v>43962</v>
      </c>
      <c r="B720" s="330" t="s">
        <v>4823</v>
      </c>
      <c r="C720" s="330" t="s">
        <v>60</v>
      </c>
      <c r="D720" s="331" t="s">
        <v>61</v>
      </c>
      <c r="E720" s="331" t="s">
        <v>67</v>
      </c>
      <c r="F720" s="332">
        <v>11.11</v>
      </c>
      <c r="G720" s="330" t="s">
        <v>4824</v>
      </c>
      <c r="H720" s="330" t="s">
        <v>60</v>
      </c>
      <c r="I720" s="331" t="s">
        <v>4825</v>
      </c>
      <c r="J720" s="329">
        <v>43962</v>
      </c>
      <c r="K720" s="333" t="s">
        <v>491</v>
      </c>
      <c r="L720" s="329">
        <v>44111</v>
      </c>
      <c r="M720" s="335" t="s">
        <v>14489</v>
      </c>
      <c r="N720" s="335" t="s">
        <v>60</v>
      </c>
      <c r="O720" s="335" t="s">
        <v>60</v>
      </c>
      <c r="P720" s="341" t="s">
        <v>60</v>
      </c>
      <c r="Q720" s="331" t="s">
        <v>8991</v>
      </c>
      <c r="R720" s="333" t="s">
        <v>9054</v>
      </c>
      <c r="S720" s="333" t="s">
        <v>8790</v>
      </c>
      <c r="T720" s="331" t="s">
        <v>6921</v>
      </c>
      <c r="U720" s="331" t="s">
        <v>11848</v>
      </c>
      <c r="V720" s="335" t="s">
        <v>14490</v>
      </c>
      <c r="W720" s="333" t="s">
        <v>14491</v>
      </c>
      <c r="X720" s="340">
        <v>546.4</v>
      </c>
      <c r="Y720" s="335" t="s">
        <v>60</v>
      </c>
      <c r="Z720" s="333" t="s">
        <v>60</v>
      </c>
      <c r="AA720" s="330" t="s">
        <v>60</v>
      </c>
      <c r="AB720" s="332">
        <v>5.92</v>
      </c>
      <c r="AC720" s="332">
        <v>4.5999999999999996</v>
      </c>
      <c r="AD720" s="341" t="s">
        <v>60</v>
      </c>
      <c r="AE720" s="341" t="s">
        <v>60</v>
      </c>
      <c r="AF720" s="341" t="s">
        <v>60</v>
      </c>
      <c r="AG720" s="332">
        <v>10.59</v>
      </c>
      <c r="AH720" s="332">
        <v>11.08</v>
      </c>
      <c r="AI720" s="341" t="s">
        <v>60</v>
      </c>
      <c r="AJ720" s="341" t="s">
        <v>60</v>
      </c>
      <c r="AK720" s="341" t="s">
        <v>60</v>
      </c>
      <c r="AL720" s="331" t="s">
        <v>8328</v>
      </c>
      <c r="AM720" s="331" t="s">
        <v>8329</v>
      </c>
      <c r="AN720" s="332">
        <v>29.82</v>
      </c>
      <c r="AO720" s="332">
        <v>69.33</v>
      </c>
      <c r="AP720" s="332">
        <v>39.090000000000003</v>
      </c>
    </row>
    <row r="721" spans="1:42" ht="213.75">
      <c r="A721" s="329">
        <v>44644</v>
      </c>
      <c r="B721" s="330" t="s">
        <v>9306</v>
      </c>
      <c r="C721" s="330" t="s">
        <v>9307</v>
      </c>
      <c r="D721" s="331" t="s">
        <v>61</v>
      </c>
      <c r="E721" s="331" t="s">
        <v>77</v>
      </c>
      <c r="F721" s="332">
        <v>104.83</v>
      </c>
      <c r="G721" s="330" t="s">
        <v>195</v>
      </c>
      <c r="H721" s="330" t="s">
        <v>60</v>
      </c>
      <c r="I721" s="331" t="s">
        <v>4827</v>
      </c>
      <c r="J721" s="329">
        <v>44644</v>
      </c>
      <c r="K721" s="333" t="s">
        <v>491</v>
      </c>
      <c r="L721" s="334" t="s">
        <v>60</v>
      </c>
      <c r="M721" s="335" t="s">
        <v>9308</v>
      </c>
      <c r="N721" s="335" t="s">
        <v>9309</v>
      </c>
      <c r="O721" s="335" t="s">
        <v>9310</v>
      </c>
      <c r="P721" s="336">
        <v>90.3</v>
      </c>
      <c r="Q721" s="331" t="s">
        <v>8633</v>
      </c>
      <c r="R721" s="339" t="s">
        <v>9311</v>
      </c>
      <c r="S721" s="333" t="s">
        <v>9312</v>
      </c>
      <c r="T721" s="331" t="s">
        <v>6921</v>
      </c>
      <c r="U721" s="331" t="s">
        <v>492</v>
      </c>
      <c r="V721" s="335" t="s">
        <v>9313</v>
      </c>
      <c r="W721" s="333" t="s">
        <v>9314</v>
      </c>
      <c r="X721" s="340">
        <v>510.2</v>
      </c>
      <c r="Y721" s="335" t="s">
        <v>60</v>
      </c>
      <c r="Z721" s="333" t="s">
        <v>60</v>
      </c>
      <c r="AA721" s="330" t="s">
        <v>60</v>
      </c>
      <c r="AB721" s="332">
        <v>10.51</v>
      </c>
      <c r="AC721" s="332">
        <v>1.1299999999999999</v>
      </c>
      <c r="AD721" s="341" t="s">
        <v>60</v>
      </c>
      <c r="AE721" s="341" t="s">
        <v>60</v>
      </c>
      <c r="AF721" s="341" t="s">
        <v>60</v>
      </c>
      <c r="AG721" s="341" t="s">
        <v>60</v>
      </c>
      <c r="AH721" s="332">
        <v>104.83</v>
      </c>
      <c r="AI721" s="336">
        <v>35.5</v>
      </c>
      <c r="AJ721" s="336">
        <v>10.4</v>
      </c>
      <c r="AK721" s="336">
        <v>1059.5</v>
      </c>
      <c r="AL721" s="331" t="s">
        <v>8328</v>
      </c>
      <c r="AM721" s="331" t="s">
        <v>8329</v>
      </c>
      <c r="AN721" s="332">
        <v>29.68</v>
      </c>
      <c r="AO721" s="332">
        <v>46.05</v>
      </c>
      <c r="AP721" s="332">
        <v>29.68</v>
      </c>
    </row>
    <row r="722" spans="1:42" ht="270">
      <c r="A722" s="329">
        <v>44196</v>
      </c>
      <c r="B722" s="330" t="s">
        <v>4828</v>
      </c>
      <c r="C722" s="330" t="s">
        <v>60</v>
      </c>
      <c r="D722" s="331" t="s">
        <v>61</v>
      </c>
      <c r="E722" s="331" t="s">
        <v>67</v>
      </c>
      <c r="F722" s="332">
        <v>104.84</v>
      </c>
      <c r="G722" s="330" t="s">
        <v>4829</v>
      </c>
      <c r="H722" s="330" t="s">
        <v>4830</v>
      </c>
      <c r="I722" s="331" t="s">
        <v>4831</v>
      </c>
      <c r="J722" s="329">
        <v>44196</v>
      </c>
      <c r="K722" s="333" t="s">
        <v>491</v>
      </c>
      <c r="L722" s="329">
        <v>44272</v>
      </c>
      <c r="M722" s="335" t="s">
        <v>14492</v>
      </c>
      <c r="N722" s="335" t="s">
        <v>60</v>
      </c>
      <c r="O722" s="335" t="s">
        <v>60</v>
      </c>
      <c r="P722" s="341" t="s">
        <v>60</v>
      </c>
      <c r="Q722" s="331" t="s">
        <v>8426</v>
      </c>
      <c r="R722" s="339" t="s">
        <v>14493</v>
      </c>
      <c r="S722" s="333" t="s">
        <v>12798</v>
      </c>
      <c r="T722" s="331" t="s">
        <v>6921</v>
      </c>
      <c r="U722" s="331" t="s">
        <v>11848</v>
      </c>
      <c r="V722" s="335" t="s">
        <v>14494</v>
      </c>
      <c r="W722" s="333" t="s">
        <v>14495</v>
      </c>
      <c r="X722" s="330" t="s">
        <v>60</v>
      </c>
      <c r="Y722" s="335" t="s">
        <v>14496</v>
      </c>
      <c r="Z722" s="339" t="s">
        <v>14497</v>
      </c>
      <c r="AA722" s="330" t="s">
        <v>60</v>
      </c>
      <c r="AB722" s="341" t="s">
        <v>60</v>
      </c>
      <c r="AC722" s="338">
        <v>0.70199999999999996</v>
      </c>
      <c r="AD722" s="341" t="s">
        <v>60</v>
      </c>
      <c r="AE722" s="341" t="s">
        <v>60</v>
      </c>
      <c r="AF722" s="332">
        <v>1.05</v>
      </c>
      <c r="AG722" s="332">
        <v>70.87</v>
      </c>
      <c r="AH722" s="332">
        <v>90.08</v>
      </c>
      <c r="AI722" s="341" t="s">
        <v>60</v>
      </c>
      <c r="AJ722" s="341" t="s">
        <v>60</v>
      </c>
      <c r="AK722" s="341" t="s">
        <v>60</v>
      </c>
      <c r="AL722" s="331" t="s">
        <v>8328</v>
      </c>
      <c r="AM722" s="331" t="s">
        <v>8329</v>
      </c>
      <c r="AN722" s="332">
        <v>29.63</v>
      </c>
      <c r="AO722" s="332">
        <v>29.15</v>
      </c>
      <c r="AP722" s="332">
        <v>48.31</v>
      </c>
    </row>
    <row r="723" spans="1:42" ht="409.5">
      <c r="A723" s="329">
        <v>44179</v>
      </c>
      <c r="B723" s="330" t="s">
        <v>4832</v>
      </c>
      <c r="C723" s="330" t="s">
        <v>60</v>
      </c>
      <c r="D723" s="331" t="s">
        <v>61</v>
      </c>
      <c r="E723" s="331" t="s">
        <v>67</v>
      </c>
      <c r="F723" s="332">
        <v>3500.11</v>
      </c>
      <c r="G723" s="330" t="s">
        <v>1890</v>
      </c>
      <c r="H723" s="330" t="s">
        <v>4833</v>
      </c>
      <c r="I723" s="331" t="s">
        <v>4834</v>
      </c>
      <c r="J723" s="329">
        <v>44179</v>
      </c>
      <c r="K723" s="333" t="s">
        <v>491</v>
      </c>
      <c r="L723" s="329">
        <v>44256</v>
      </c>
      <c r="M723" s="335" t="s">
        <v>14498</v>
      </c>
      <c r="N723" s="335" t="s">
        <v>60</v>
      </c>
      <c r="O723" s="335" t="s">
        <v>60</v>
      </c>
      <c r="P723" s="341" t="s">
        <v>60</v>
      </c>
      <c r="Q723" s="331" t="s">
        <v>8331</v>
      </c>
      <c r="R723" s="339" t="s">
        <v>14499</v>
      </c>
      <c r="S723" s="333" t="s">
        <v>9222</v>
      </c>
      <c r="T723" s="331" t="s">
        <v>6915</v>
      </c>
      <c r="U723" s="331" t="s">
        <v>11848</v>
      </c>
      <c r="V723" s="335" t="s">
        <v>13545</v>
      </c>
      <c r="W723" s="339" t="s">
        <v>13546</v>
      </c>
      <c r="X723" s="330" t="s">
        <v>60</v>
      </c>
      <c r="Y723" s="335" t="s">
        <v>14500</v>
      </c>
      <c r="Z723" s="339" t="s">
        <v>14501</v>
      </c>
      <c r="AA723" s="330" t="s">
        <v>60</v>
      </c>
      <c r="AB723" s="332">
        <v>69.150000000000006</v>
      </c>
      <c r="AC723" s="332">
        <v>3.18</v>
      </c>
      <c r="AD723" s="332">
        <v>16.96</v>
      </c>
      <c r="AE723" s="332">
        <v>37.43</v>
      </c>
      <c r="AF723" s="332">
        <v>3.06</v>
      </c>
      <c r="AG723" s="332">
        <v>4066.45</v>
      </c>
      <c r="AH723" s="332">
        <v>2813.12</v>
      </c>
      <c r="AI723" s="341" t="s">
        <v>60</v>
      </c>
      <c r="AJ723" s="341" t="s">
        <v>60</v>
      </c>
      <c r="AK723" s="341" t="s">
        <v>60</v>
      </c>
      <c r="AL723" s="331" t="s">
        <v>8328</v>
      </c>
      <c r="AM723" s="331" t="s">
        <v>8329</v>
      </c>
      <c r="AN723" s="332">
        <v>29.61</v>
      </c>
      <c r="AO723" s="332">
        <v>28.67</v>
      </c>
      <c r="AP723" s="332">
        <v>56.12</v>
      </c>
    </row>
    <row r="724" spans="1:42" ht="303.75">
      <c r="A724" s="329">
        <v>43992</v>
      </c>
      <c r="B724" s="330" t="s">
        <v>4835</v>
      </c>
      <c r="C724" s="330" t="s">
        <v>60</v>
      </c>
      <c r="D724" s="331" t="s">
        <v>61</v>
      </c>
      <c r="E724" s="331" t="s">
        <v>67</v>
      </c>
      <c r="F724" s="332">
        <v>7604.46</v>
      </c>
      <c r="G724" s="330" t="s">
        <v>4836</v>
      </c>
      <c r="H724" s="330" t="s">
        <v>60</v>
      </c>
      <c r="I724" s="331" t="s">
        <v>4837</v>
      </c>
      <c r="J724" s="329">
        <v>43992</v>
      </c>
      <c r="K724" s="333" t="s">
        <v>491</v>
      </c>
      <c r="L724" s="329">
        <v>44362</v>
      </c>
      <c r="M724" s="335" t="s">
        <v>14502</v>
      </c>
      <c r="N724" s="335" t="s">
        <v>60</v>
      </c>
      <c r="O724" s="335" t="s">
        <v>60</v>
      </c>
      <c r="P724" s="341" t="s">
        <v>60</v>
      </c>
      <c r="Q724" s="331" t="s">
        <v>8443</v>
      </c>
      <c r="R724" s="339" t="s">
        <v>14503</v>
      </c>
      <c r="S724" s="333" t="s">
        <v>14504</v>
      </c>
      <c r="T724" s="331" t="s">
        <v>6921</v>
      </c>
      <c r="U724" s="331" t="s">
        <v>11848</v>
      </c>
      <c r="V724" s="335" t="s">
        <v>14505</v>
      </c>
      <c r="W724" s="333" t="s">
        <v>11042</v>
      </c>
      <c r="X724" s="340">
        <v>4840.7</v>
      </c>
      <c r="Y724" s="335" t="s">
        <v>60</v>
      </c>
      <c r="Z724" s="333" t="s">
        <v>60</v>
      </c>
      <c r="AA724" s="330" t="s">
        <v>60</v>
      </c>
      <c r="AB724" s="341" t="s">
        <v>60</v>
      </c>
      <c r="AC724" s="332">
        <v>4.95</v>
      </c>
      <c r="AD724" s="332">
        <v>127.31</v>
      </c>
      <c r="AE724" s="341" t="s">
        <v>60</v>
      </c>
      <c r="AF724" s="332">
        <v>5.63</v>
      </c>
      <c r="AG724" s="332">
        <v>7604.46</v>
      </c>
      <c r="AH724" s="332">
        <v>7309.93</v>
      </c>
      <c r="AI724" s="341" t="s">
        <v>60</v>
      </c>
      <c r="AJ724" s="341" t="s">
        <v>60</v>
      </c>
      <c r="AK724" s="341" t="s">
        <v>60</v>
      </c>
      <c r="AL724" s="331" t="s">
        <v>8328</v>
      </c>
      <c r="AM724" s="331" t="s">
        <v>8329</v>
      </c>
      <c r="AN724" s="332">
        <v>29.58</v>
      </c>
      <c r="AO724" s="332">
        <v>28.32</v>
      </c>
      <c r="AP724" s="332">
        <v>60.41</v>
      </c>
    </row>
    <row r="725" spans="1:42" ht="67.5">
      <c r="A725" s="329">
        <v>44543</v>
      </c>
      <c r="B725" s="330" t="s">
        <v>4838</v>
      </c>
      <c r="C725" s="330" t="s">
        <v>60</v>
      </c>
      <c r="D725" s="331" t="s">
        <v>61</v>
      </c>
      <c r="E725" s="331" t="s">
        <v>67</v>
      </c>
      <c r="F725" s="332">
        <v>1750.94</v>
      </c>
      <c r="G725" s="330" t="s">
        <v>4839</v>
      </c>
      <c r="H725" s="330" t="s">
        <v>60</v>
      </c>
      <c r="I725" s="331" t="s">
        <v>4840</v>
      </c>
      <c r="J725" s="329">
        <v>44543</v>
      </c>
      <c r="K725" s="333" t="s">
        <v>491</v>
      </c>
      <c r="L725" s="329">
        <v>44600</v>
      </c>
      <c r="M725" s="335" t="s">
        <v>14506</v>
      </c>
      <c r="N725" s="335" t="s">
        <v>14507</v>
      </c>
      <c r="O725" s="335" t="s">
        <v>60</v>
      </c>
      <c r="P725" s="341" t="s">
        <v>60</v>
      </c>
      <c r="Q725" s="331" t="s">
        <v>10067</v>
      </c>
      <c r="R725" s="333" t="s">
        <v>14508</v>
      </c>
      <c r="S725" s="333" t="s">
        <v>9222</v>
      </c>
      <c r="T725" s="331" t="s">
        <v>6915</v>
      </c>
      <c r="U725" s="331" t="s">
        <v>11848</v>
      </c>
      <c r="V725" s="335" t="s">
        <v>60</v>
      </c>
      <c r="W725" s="333" t="s">
        <v>8624</v>
      </c>
      <c r="X725" s="330" t="s">
        <v>60</v>
      </c>
      <c r="Y725" s="335" t="s">
        <v>60</v>
      </c>
      <c r="Z725" s="333" t="s">
        <v>60</v>
      </c>
      <c r="AA725" s="330" t="s">
        <v>60</v>
      </c>
      <c r="AB725" s="332">
        <v>12.46</v>
      </c>
      <c r="AC725" s="332">
        <v>4.3899999999999997</v>
      </c>
      <c r="AD725" s="332">
        <v>5.49</v>
      </c>
      <c r="AE725" s="332">
        <v>10.73</v>
      </c>
      <c r="AF725" s="332">
        <v>1.1499999999999999</v>
      </c>
      <c r="AG725" s="332">
        <v>1588.16</v>
      </c>
      <c r="AH725" s="332">
        <v>1024.74</v>
      </c>
      <c r="AI725" s="336">
        <v>1390.2</v>
      </c>
      <c r="AJ725" s="336">
        <v>73.400000000000006</v>
      </c>
      <c r="AK725" s="336">
        <v>1239.4000000000001</v>
      </c>
      <c r="AL725" s="331" t="s">
        <v>8328</v>
      </c>
      <c r="AM725" s="331" t="s">
        <v>8329</v>
      </c>
      <c r="AN725" s="332">
        <v>29.57</v>
      </c>
      <c r="AO725" s="332">
        <v>35.68</v>
      </c>
      <c r="AP725" s="332">
        <v>27.36</v>
      </c>
    </row>
    <row r="726" spans="1:42" ht="236.25">
      <c r="A726" s="329">
        <v>44210</v>
      </c>
      <c r="B726" s="330" t="s">
        <v>4841</v>
      </c>
      <c r="C726" s="330" t="s">
        <v>60</v>
      </c>
      <c r="D726" s="331" t="s">
        <v>61</v>
      </c>
      <c r="E726" s="331" t="s">
        <v>67</v>
      </c>
      <c r="F726" s="332">
        <v>263.57</v>
      </c>
      <c r="G726" s="330" t="s">
        <v>1654</v>
      </c>
      <c r="H726" s="330" t="s">
        <v>4842</v>
      </c>
      <c r="I726" s="331" t="s">
        <v>4843</v>
      </c>
      <c r="J726" s="329">
        <v>44210</v>
      </c>
      <c r="K726" s="333" t="s">
        <v>491</v>
      </c>
      <c r="L726" s="329">
        <v>44299</v>
      </c>
      <c r="M726" s="335" t="s">
        <v>14509</v>
      </c>
      <c r="N726" s="335" t="s">
        <v>60</v>
      </c>
      <c r="O726" s="335" t="s">
        <v>60</v>
      </c>
      <c r="P726" s="341" t="s">
        <v>60</v>
      </c>
      <c r="Q726" s="331" t="s">
        <v>8331</v>
      </c>
      <c r="R726" s="339" t="s">
        <v>14510</v>
      </c>
      <c r="S726" s="333" t="s">
        <v>12151</v>
      </c>
      <c r="T726" s="331" t="s">
        <v>6921</v>
      </c>
      <c r="U726" s="331" t="s">
        <v>11848</v>
      </c>
      <c r="V726" s="335" t="s">
        <v>9862</v>
      </c>
      <c r="W726" s="333" t="s">
        <v>8971</v>
      </c>
      <c r="X726" s="340">
        <v>1013.7</v>
      </c>
      <c r="Y726" s="335" t="s">
        <v>14511</v>
      </c>
      <c r="Z726" s="333" t="s">
        <v>14512</v>
      </c>
      <c r="AA726" s="340">
        <v>13.6</v>
      </c>
      <c r="AB726" s="341" t="s">
        <v>60</v>
      </c>
      <c r="AC726" s="332">
        <v>4.21</v>
      </c>
      <c r="AD726" s="341" t="s">
        <v>60</v>
      </c>
      <c r="AE726" s="341" t="s">
        <v>60</v>
      </c>
      <c r="AF726" s="332">
        <v>37.51</v>
      </c>
      <c r="AG726" s="332">
        <v>263.27999999999997</v>
      </c>
      <c r="AH726" s="332">
        <v>209.06</v>
      </c>
      <c r="AI726" s="332">
        <v>7.02</v>
      </c>
      <c r="AJ726" s="336">
        <v>-18.100000000000001</v>
      </c>
      <c r="AK726" s="336">
        <v>81.7</v>
      </c>
      <c r="AL726" s="331" t="s">
        <v>8328</v>
      </c>
      <c r="AM726" s="331" t="s">
        <v>8329</v>
      </c>
      <c r="AN726" s="332">
        <v>29.57</v>
      </c>
      <c r="AO726" s="332">
        <v>54.41</v>
      </c>
      <c r="AP726" s="332">
        <v>168.39</v>
      </c>
    </row>
    <row r="727" spans="1:42" ht="409.5">
      <c r="A727" s="329">
        <v>44354</v>
      </c>
      <c r="B727" s="330" t="s">
        <v>4844</v>
      </c>
      <c r="C727" s="330" t="s">
        <v>60</v>
      </c>
      <c r="D727" s="331" t="s">
        <v>61</v>
      </c>
      <c r="E727" s="331" t="s">
        <v>67</v>
      </c>
      <c r="F727" s="332">
        <v>2128.94</v>
      </c>
      <c r="G727" s="330" t="s">
        <v>4845</v>
      </c>
      <c r="H727" s="330" t="s">
        <v>3815</v>
      </c>
      <c r="I727" s="331" t="s">
        <v>4846</v>
      </c>
      <c r="J727" s="329">
        <v>44354</v>
      </c>
      <c r="K727" s="333" t="s">
        <v>491</v>
      </c>
      <c r="L727" s="329">
        <v>44434</v>
      </c>
      <c r="M727" s="335" t="s">
        <v>14513</v>
      </c>
      <c r="N727" s="335" t="s">
        <v>60</v>
      </c>
      <c r="O727" s="335" t="s">
        <v>60</v>
      </c>
      <c r="P727" s="341" t="s">
        <v>60</v>
      </c>
      <c r="Q727" s="331" t="s">
        <v>8366</v>
      </c>
      <c r="R727" s="339" t="s">
        <v>14514</v>
      </c>
      <c r="S727" s="333" t="s">
        <v>14515</v>
      </c>
      <c r="T727" s="331" t="s">
        <v>6921</v>
      </c>
      <c r="U727" s="331" t="s">
        <v>11848</v>
      </c>
      <c r="V727" s="335" t="s">
        <v>14516</v>
      </c>
      <c r="W727" s="333" t="s">
        <v>14517</v>
      </c>
      <c r="X727" s="340">
        <v>23880.7</v>
      </c>
      <c r="Y727" s="335" t="s">
        <v>9513</v>
      </c>
      <c r="Z727" s="339" t="s">
        <v>13053</v>
      </c>
      <c r="AA727" s="330" t="s">
        <v>8665</v>
      </c>
      <c r="AB727" s="332">
        <v>54.93</v>
      </c>
      <c r="AC727" s="332">
        <v>3.56</v>
      </c>
      <c r="AD727" s="332">
        <v>11.34</v>
      </c>
      <c r="AE727" s="332">
        <v>33.26</v>
      </c>
      <c r="AF727" s="332">
        <v>1.62</v>
      </c>
      <c r="AG727" s="332">
        <v>2128.94</v>
      </c>
      <c r="AH727" s="332">
        <v>1307.44</v>
      </c>
      <c r="AI727" s="341" t="s">
        <v>60</v>
      </c>
      <c r="AJ727" s="341" t="s">
        <v>60</v>
      </c>
      <c r="AK727" s="341" t="s">
        <v>60</v>
      </c>
      <c r="AL727" s="331" t="s">
        <v>8328</v>
      </c>
      <c r="AM727" s="331" t="s">
        <v>8329</v>
      </c>
      <c r="AN727" s="332">
        <v>29.51</v>
      </c>
      <c r="AO727" s="332">
        <v>29.85</v>
      </c>
      <c r="AP727" s="332">
        <v>28.99</v>
      </c>
    </row>
    <row r="728" spans="1:42" ht="409.5">
      <c r="A728" s="329">
        <v>44200</v>
      </c>
      <c r="B728" s="330" t="s">
        <v>1319</v>
      </c>
      <c r="C728" s="330" t="s">
        <v>60</v>
      </c>
      <c r="D728" s="331" t="s">
        <v>61</v>
      </c>
      <c r="E728" s="331" t="s">
        <v>67</v>
      </c>
      <c r="F728" s="332">
        <v>941.42</v>
      </c>
      <c r="G728" s="330" t="s">
        <v>1320</v>
      </c>
      <c r="H728" s="330" t="s">
        <v>1321</v>
      </c>
      <c r="I728" s="331" t="s">
        <v>1322</v>
      </c>
      <c r="J728" s="329">
        <v>44200</v>
      </c>
      <c r="K728" s="333" t="s">
        <v>491</v>
      </c>
      <c r="L728" s="329">
        <v>44378</v>
      </c>
      <c r="M728" s="335" t="s">
        <v>9881</v>
      </c>
      <c r="N728" s="335" t="s">
        <v>60</v>
      </c>
      <c r="O728" s="335" t="s">
        <v>60</v>
      </c>
      <c r="P728" s="341" t="s">
        <v>60</v>
      </c>
      <c r="Q728" s="331" t="s">
        <v>8633</v>
      </c>
      <c r="R728" s="339" t="s">
        <v>9882</v>
      </c>
      <c r="S728" s="333" t="s">
        <v>8556</v>
      </c>
      <c r="T728" s="331" t="s">
        <v>6921</v>
      </c>
      <c r="U728" s="331" t="s">
        <v>492</v>
      </c>
      <c r="V728" s="335" t="s">
        <v>9883</v>
      </c>
      <c r="W728" s="339" t="s">
        <v>9884</v>
      </c>
      <c r="X728" s="340">
        <v>12856.3</v>
      </c>
      <c r="Y728" s="335" t="s">
        <v>9885</v>
      </c>
      <c r="Z728" s="333" t="s">
        <v>9886</v>
      </c>
      <c r="AA728" s="330" t="s">
        <v>60</v>
      </c>
      <c r="AB728" s="332">
        <v>20.66</v>
      </c>
      <c r="AC728" s="332">
        <v>1.08</v>
      </c>
      <c r="AD728" s="341" t="s">
        <v>60</v>
      </c>
      <c r="AE728" s="341" t="s">
        <v>60</v>
      </c>
      <c r="AF728" s="341" t="s">
        <v>60</v>
      </c>
      <c r="AG728" s="341" t="s">
        <v>60</v>
      </c>
      <c r="AH728" s="332">
        <v>941.42</v>
      </c>
      <c r="AI728" s="341" t="s">
        <v>60</v>
      </c>
      <c r="AJ728" s="341" t="s">
        <v>60</v>
      </c>
      <c r="AK728" s="341" t="s">
        <v>60</v>
      </c>
      <c r="AL728" s="331" t="s">
        <v>8328</v>
      </c>
      <c r="AM728" s="331" t="s">
        <v>8329</v>
      </c>
      <c r="AN728" s="332">
        <v>29.5</v>
      </c>
      <c r="AO728" s="332">
        <v>30.11</v>
      </c>
      <c r="AP728" s="332">
        <v>37.99</v>
      </c>
    </row>
    <row r="729" spans="1:42" ht="409.5">
      <c r="A729" s="329">
        <v>44648</v>
      </c>
      <c r="B729" s="330" t="s">
        <v>4847</v>
      </c>
      <c r="C729" s="330" t="s">
        <v>60</v>
      </c>
      <c r="D729" s="331" t="s">
        <v>61</v>
      </c>
      <c r="E729" s="331" t="s">
        <v>67</v>
      </c>
      <c r="F729" s="332">
        <v>148.28</v>
      </c>
      <c r="G729" s="330" t="s">
        <v>4848</v>
      </c>
      <c r="H729" s="330" t="s">
        <v>4849</v>
      </c>
      <c r="I729" s="331" t="s">
        <v>4850</v>
      </c>
      <c r="J729" s="329">
        <v>44648</v>
      </c>
      <c r="K729" s="333" t="s">
        <v>491</v>
      </c>
      <c r="L729" s="329">
        <v>44841</v>
      </c>
      <c r="M729" s="335" t="s">
        <v>14518</v>
      </c>
      <c r="N729" s="335" t="s">
        <v>14519</v>
      </c>
      <c r="O729" s="335" t="s">
        <v>14520</v>
      </c>
      <c r="P729" s="341" t="s">
        <v>60</v>
      </c>
      <c r="Q729" s="331" t="s">
        <v>8876</v>
      </c>
      <c r="R729" s="339" t="s">
        <v>14521</v>
      </c>
      <c r="S729" s="333" t="s">
        <v>8556</v>
      </c>
      <c r="T729" s="331" t="s">
        <v>6921</v>
      </c>
      <c r="U729" s="331" t="s">
        <v>11848</v>
      </c>
      <c r="V729" s="335" t="s">
        <v>14522</v>
      </c>
      <c r="W729" s="333" t="s">
        <v>14523</v>
      </c>
      <c r="X729" s="330" t="s">
        <v>60</v>
      </c>
      <c r="Y729" s="335" t="s">
        <v>14524</v>
      </c>
      <c r="Z729" s="339" t="s">
        <v>14525</v>
      </c>
      <c r="AA729" s="330" t="s">
        <v>60</v>
      </c>
      <c r="AB729" s="332">
        <v>14.62</v>
      </c>
      <c r="AC729" s="332">
        <v>1.39</v>
      </c>
      <c r="AD729" s="341" t="s">
        <v>60</v>
      </c>
      <c r="AE729" s="341" t="s">
        <v>60</v>
      </c>
      <c r="AF729" s="341" t="s">
        <v>60</v>
      </c>
      <c r="AG729" s="341" t="s">
        <v>60</v>
      </c>
      <c r="AH729" s="332">
        <v>140.36000000000001</v>
      </c>
      <c r="AI729" s="336">
        <v>39.4</v>
      </c>
      <c r="AJ729" s="332">
        <v>3.93</v>
      </c>
      <c r="AK729" s="336">
        <v>803.3</v>
      </c>
      <c r="AL729" s="331" t="s">
        <v>8328</v>
      </c>
      <c r="AM729" s="331" t="s">
        <v>8329</v>
      </c>
      <c r="AN729" s="332">
        <v>29.43</v>
      </c>
      <c r="AO729" s="332">
        <v>34.130000000000003</v>
      </c>
      <c r="AP729" s="332">
        <v>24.6</v>
      </c>
    </row>
    <row r="730" spans="1:42" ht="409.5">
      <c r="A730" s="329">
        <v>44235</v>
      </c>
      <c r="B730" s="330" t="s">
        <v>4851</v>
      </c>
      <c r="C730" s="330" t="s">
        <v>60</v>
      </c>
      <c r="D730" s="331" t="s">
        <v>61</v>
      </c>
      <c r="E730" s="331" t="s">
        <v>77</v>
      </c>
      <c r="F730" s="332">
        <v>6260.55</v>
      </c>
      <c r="G730" s="330" t="s">
        <v>4852</v>
      </c>
      <c r="H730" s="330" t="s">
        <v>60</v>
      </c>
      <c r="I730" s="331" t="s">
        <v>4853</v>
      </c>
      <c r="J730" s="329">
        <v>44235</v>
      </c>
      <c r="K730" s="333" t="s">
        <v>491</v>
      </c>
      <c r="L730" s="334" t="s">
        <v>60</v>
      </c>
      <c r="M730" s="335" t="s">
        <v>14526</v>
      </c>
      <c r="N730" s="335" t="s">
        <v>14527</v>
      </c>
      <c r="O730" s="335" t="s">
        <v>14528</v>
      </c>
      <c r="P730" s="341" t="s">
        <v>60</v>
      </c>
      <c r="Q730" s="331" t="s">
        <v>8840</v>
      </c>
      <c r="R730" s="339" t="s">
        <v>14529</v>
      </c>
      <c r="S730" s="339" t="s">
        <v>14530</v>
      </c>
      <c r="T730" s="346" t="s">
        <v>6921</v>
      </c>
      <c r="U730" s="331" t="s">
        <v>11848</v>
      </c>
      <c r="V730" s="335" t="s">
        <v>14531</v>
      </c>
      <c r="W730" s="333" t="s">
        <v>13102</v>
      </c>
      <c r="X730" s="340">
        <v>5228.1000000000004</v>
      </c>
      <c r="Y730" s="335" t="s">
        <v>60</v>
      </c>
      <c r="Z730" s="333" t="s">
        <v>60</v>
      </c>
      <c r="AA730" s="330" t="s">
        <v>60</v>
      </c>
      <c r="AB730" s="341" t="s">
        <v>60</v>
      </c>
      <c r="AC730" s="332">
        <v>6.58</v>
      </c>
      <c r="AD730" s="332">
        <v>53.28</v>
      </c>
      <c r="AE730" s="332">
        <v>199.67</v>
      </c>
      <c r="AF730" s="332">
        <v>5.07</v>
      </c>
      <c r="AG730" s="332">
        <v>6260.55</v>
      </c>
      <c r="AH730" s="332">
        <v>6267.55</v>
      </c>
      <c r="AI730" s="336">
        <v>1542.1</v>
      </c>
      <c r="AJ730" s="336">
        <v>115.3</v>
      </c>
      <c r="AK730" s="336">
        <v>1888.9</v>
      </c>
      <c r="AL730" s="331" t="s">
        <v>8328</v>
      </c>
      <c r="AM730" s="331" t="s">
        <v>8329</v>
      </c>
      <c r="AN730" s="332">
        <v>29.41</v>
      </c>
      <c r="AO730" s="332">
        <v>24.07</v>
      </c>
      <c r="AP730" s="332">
        <v>43.83</v>
      </c>
    </row>
    <row r="731" spans="1:42" ht="213.75">
      <c r="A731" s="329">
        <v>43985</v>
      </c>
      <c r="B731" s="330" t="s">
        <v>4854</v>
      </c>
      <c r="C731" s="330" t="s">
        <v>60</v>
      </c>
      <c r="D731" s="331" t="s">
        <v>61</v>
      </c>
      <c r="E731" s="331" t="s">
        <v>67</v>
      </c>
      <c r="F731" s="332">
        <v>227.6</v>
      </c>
      <c r="G731" s="330" t="s">
        <v>4855</v>
      </c>
      <c r="H731" s="330" t="s">
        <v>4856</v>
      </c>
      <c r="I731" s="331" t="s">
        <v>4857</v>
      </c>
      <c r="J731" s="329">
        <v>43985</v>
      </c>
      <c r="K731" s="333" t="s">
        <v>491</v>
      </c>
      <c r="L731" s="329">
        <v>44068</v>
      </c>
      <c r="M731" s="335" t="s">
        <v>14532</v>
      </c>
      <c r="N731" s="335" t="s">
        <v>60</v>
      </c>
      <c r="O731" s="335" t="s">
        <v>60</v>
      </c>
      <c r="P731" s="341" t="s">
        <v>60</v>
      </c>
      <c r="Q731" s="331" t="s">
        <v>10015</v>
      </c>
      <c r="R731" s="333" t="s">
        <v>10016</v>
      </c>
      <c r="S731" s="333" t="s">
        <v>8800</v>
      </c>
      <c r="T731" s="331" t="s">
        <v>6921</v>
      </c>
      <c r="U731" s="331" t="s">
        <v>11848</v>
      </c>
      <c r="V731" s="335" t="s">
        <v>14533</v>
      </c>
      <c r="W731" s="333" t="s">
        <v>14534</v>
      </c>
      <c r="X731" s="340">
        <v>34510.800000000003</v>
      </c>
      <c r="Y731" s="335" t="s">
        <v>14535</v>
      </c>
      <c r="Z731" s="333" t="s">
        <v>10383</v>
      </c>
      <c r="AA731" s="340">
        <v>462.1</v>
      </c>
      <c r="AB731" s="341" t="s">
        <v>60</v>
      </c>
      <c r="AC731" s="332">
        <v>1.94</v>
      </c>
      <c r="AD731" s="332">
        <v>21.16</v>
      </c>
      <c r="AE731" s="341" t="s">
        <v>60</v>
      </c>
      <c r="AF731" s="332">
        <v>1.39</v>
      </c>
      <c r="AG731" s="332">
        <v>227.6</v>
      </c>
      <c r="AH731" s="332">
        <v>240.84</v>
      </c>
      <c r="AI731" s="341" t="s">
        <v>60</v>
      </c>
      <c r="AJ731" s="341" t="s">
        <v>60</v>
      </c>
      <c r="AK731" s="341" t="s">
        <v>60</v>
      </c>
      <c r="AL731" s="331" t="s">
        <v>8328</v>
      </c>
      <c r="AM731" s="331" t="s">
        <v>8329</v>
      </c>
      <c r="AN731" s="332">
        <v>29.37</v>
      </c>
      <c r="AO731" s="332">
        <v>38.06</v>
      </c>
      <c r="AP731" s="332">
        <v>213.56</v>
      </c>
    </row>
    <row r="732" spans="1:42" ht="135">
      <c r="A732" s="329">
        <v>44550</v>
      </c>
      <c r="B732" s="330" t="s">
        <v>4858</v>
      </c>
      <c r="C732" s="330" t="s">
        <v>60</v>
      </c>
      <c r="D732" s="331" t="s">
        <v>61</v>
      </c>
      <c r="E732" s="331" t="s">
        <v>67</v>
      </c>
      <c r="F732" s="332">
        <v>113.42</v>
      </c>
      <c r="G732" s="330" t="s">
        <v>1795</v>
      </c>
      <c r="H732" s="330" t="s">
        <v>60</v>
      </c>
      <c r="I732" s="331" t="s">
        <v>4859</v>
      </c>
      <c r="J732" s="329">
        <v>44550</v>
      </c>
      <c r="K732" s="333" t="s">
        <v>491</v>
      </c>
      <c r="L732" s="329">
        <v>44655</v>
      </c>
      <c r="M732" s="335" t="s">
        <v>14536</v>
      </c>
      <c r="N732" s="335" t="s">
        <v>14537</v>
      </c>
      <c r="O732" s="335" t="s">
        <v>8451</v>
      </c>
      <c r="P732" s="341" t="s">
        <v>60</v>
      </c>
      <c r="Q732" s="331" t="s">
        <v>10015</v>
      </c>
      <c r="R732" s="333" t="s">
        <v>13656</v>
      </c>
      <c r="S732" s="333" t="s">
        <v>8642</v>
      </c>
      <c r="T732" s="331" t="s">
        <v>6917</v>
      </c>
      <c r="U732" s="331" t="s">
        <v>11848</v>
      </c>
      <c r="V732" s="335" t="s">
        <v>14538</v>
      </c>
      <c r="W732" s="333" t="s">
        <v>14539</v>
      </c>
      <c r="X732" s="340">
        <v>351.7</v>
      </c>
      <c r="Y732" s="335" t="s">
        <v>60</v>
      </c>
      <c r="Z732" s="333" t="s">
        <v>60</v>
      </c>
      <c r="AA732" s="330" t="s">
        <v>60</v>
      </c>
      <c r="AB732" s="341" t="s">
        <v>60</v>
      </c>
      <c r="AC732" s="341" t="s">
        <v>60</v>
      </c>
      <c r="AD732" s="341" t="s">
        <v>60</v>
      </c>
      <c r="AE732" s="341" t="s">
        <v>60</v>
      </c>
      <c r="AF732" s="341" t="s">
        <v>60</v>
      </c>
      <c r="AG732" s="332">
        <v>108</v>
      </c>
      <c r="AH732" s="332">
        <v>112.56</v>
      </c>
      <c r="AI732" s="338">
        <v>3.6999999999999998E-2</v>
      </c>
      <c r="AJ732" s="336">
        <v>-12</v>
      </c>
      <c r="AK732" s="336">
        <v>10.5</v>
      </c>
      <c r="AL732" s="331" t="s">
        <v>8328</v>
      </c>
      <c r="AM732" s="331" t="s">
        <v>8329</v>
      </c>
      <c r="AN732" s="332">
        <v>29.22</v>
      </c>
      <c r="AO732" s="332">
        <v>39.42</v>
      </c>
      <c r="AP732" s="332">
        <v>37.97</v>
      </c>
    </row>
    <row r="733" spans="1:42" ht="168.75">
      <c r="A733" s="329">
        <v>44396</v>
      </c>
      <c r="B733" s="330" t="s">
        <v>4860</v>
      </c>
      <c r="C733" s="330" t="s">
        <v>60</v>
      </c>
      <c r="D733" s="331" t="s">
        <v>61</v>
      </c>
      <c r="E733" s="331" t="s">
        <v>67</v>
      </c>
      <c r="F733" s="332">
        <v>45.21</v>
      </c>
      <c r="G733" s="330" t="s">
        <v>4861</v>
      </c>
      <c r="H733" s="330" t="s">
        <v>60</v>
      </c>
      <c r="I733" s="331" t="s">
        <v>4862</v>
      </c>
      <c r="J733" s="329">
        <v>44396</v>
      </c>
      <c r="K733" s="333" t="s">
        <v>491</v>
      </c>
      <c r="L733" s="329">
        <v>44476</v>
      </c>
      <c r="M733" s="335" t="s">
        <v>14540</v>
      </c>
      <c r="N733" s="335" t="s">
        <v>60</v>
      </c>
      <c r="O733" s="335" t="s">
        <v>60</v>
      </c>
      <c r="P733" s="341" t="s">
        <v>60</v>
      </c>
      <c r="Q733" s="331" t="s">
        <v>8811</v>
      </c>
      <c r="R733" s="339" t="s">
        <v>14541</v>
      </c>
      <c r="S733" s="333" t="s">
        <v>8642</v>
      </c>
      <c r="T733" s="331" t="s">
        <v>6917</v>
      </c>
      <c r="U733" s="331" t="s">
        <v>11848</v>
      </c>
      <c r="V733" s="335" t="s">
        <v>14542</v>
      </c>
      <c r="W733" s="333" t="s">
        <v>8644</v>
      </c>
      <c r="X733" s="330" t="s">
        <v>60</v>
      </c>
      <c r="Y733" s="335" t="s">
        <v>60</v>
      </c>
      <c r="Z733" s="333" t="s">
        <v>60</v>
      </c>
      <c r="AA733" s="330" t="s">
        <v>60</v>
      </c>
      <c r="AB733" s="332">
        <v>5.91</v>
      </c>
      <c r="AC733" s="332">
        <v>1.39</v>
      </c>
      <c r="AD733" s="332">
        <v>3.1</v>
      </c>
      <c r="AE733" s="332">
        <v>3.63</v>
      </c>
      <c r="AF733" s="338">
        <v>0.35899999999999999</v>
      </c>
      <c r="AG733" s="332">
        <v>36.18</v>
      </c>
      <c r="AH733" s="332">
        <v>38.130000000000003</v>
      </c>
      <c r="AI733" s="336">
        <v>103.1</v>
      </c>
      <c r="AJ733" s="332">
        <v>6.59</v>
      </c>
      <c r="AK733" s="336">
        <v>58.4</v>
      </c>
      <c r="AL733" s="331" t="s">
        <v>8328</v>
      </c>
      <c r="AM733" s="331" t="s">
        <v>8329</v>
      </c>
      <c r="AN733" s="332">
        <v>29.06</v>
      </c>
      <c r="AO733" s="332">
        <v>40</v>
      </c>
      <c r="AP733" s="332">
        <v>19.71</v>
      </c>
    </row>
    <row r="734" spans="1:42" ht="409.5">
      <c r="A734" s="329">
        <v>44249</v>
      </c>
      <c r="B734" s="330" t="s">
        <v>4863</v>
      </c>
      <c r="C734" s="330" t="s">
        <v>60</v>
      </c>
      <c r="D734" s="331" t="s">
        <v>61</v>
      </c>
      <c r="E734" s="331" t="s">
        <v>67</v>
      </c>
      <c r="F734" s="332">
        <v>56.25</v>
      </c>
      <c r="G734" s="330" t="s">
        <v>14543</v>
      </c>
      <c r="H734" s="330" t="s">
        <v>4865</v>
      </c>
      <c r="I734" s="331" t="s">
        <v>4866</v>
      </c>
      <c r="J734" s="329">
        <v>44249</v>
      </c>
      <c r="K734" s="333" t="s">
        <v>491</v>
      </c>
      <c r="L734" s="329">
        <v>44480</v>
      </c>
      <c r="M734" s="335" t="s">
        <v>14544</v>
      </c>
      <c r="N734" s="335" t="s">
        <v>60</v>
      </c>
      <c r="O734" s="335" t="s">
        <v>60</v>
      </c>
      <c r="P734" s="341" t="s">
        <v>60</v>
      </c>
      <c r="Q734" s="331" t="s">
        <v>10087</v>
      </c>
      <c r="R734" s="339" t="s">
        <v>14545</v>
      </c>
      <c r="S734" s="333" t="s">
        <v>8742</v>
      </c>
      <c r="T734" s="331" t="s">
        <v>6917</v>
      </c>
      <c r="U734" s="331" t="s">
        <v>11848</v>
      </c>
      <c r="V734" s="335" t="s">
        <v>14546</v>
      </c>
      <c r="W734" s="333" t="s">
        <v>8576</v>
      </c>
      <c r="X734" s="340">
        <v>184.1</v>
      </c>
      <c r="Y734" s="335" t="s">
        <v>14547</v>
      </c>
      <c r="Z734" s="339" t="s">
        <v>14548</v>
      </c>
      <c r="AA734" s="330" t="s">
        <v>14549</v>
      </c>
      <c r="AB734" s="341" t="s">
        <v>60</v>
      </c>
      <c r="AC734" s="332">
        <v>10.39</v>
      </c>
      <c r="AD734" s="332">
        <v>9.76</v>
      </c>
      <c r="AE734" s="341" t="s">
        <v>60</v>
      </c>
      <c r="AF734" s="332">
        <v>1.03</v>
      </c>
      <c r="AG734" s="332">
        <v>38.06</v>
      </c>
      <c r="AH734" s="332">
        <v>41.13</v>
      </c>
      <c r="AI734" s="336">
        <v>32.6</v>
      </c>
      <c r="AJ734" s="338">
        <v>-0.34100000000000003</v>
      </c>
      <c r="AK734" s="336">
        <v>37.9</v>
      </c>
      <c r="AL734" s="331" t="s">
        <v>8328</v>
      </c>
      <c r="AM734" s="331" t="s">
        <v>8329</v>
      </c>
      <c r="AN734" s="332">
        <v>29.01</v>
      </c>
      <c r="AO734" s="332">
        <v>29.01</v>
      </c>
      <c r="AP734" s="332">
        <v>25.9</v>
      </c>
    </row>
    <row r="735" spans="1:42" ht="393.75">
      <c r="A735" s="329">
        <v>44104</v>
      </c>
      <c r="B735" s="330" t="s">
        <v>4867</v>
      </c>
      <c r="C735" s="330" t="s">
        <v>60</v>
      </c>
      <c r="D735" s="331" t="s">
        <v>61</v>
      </c>
      <c r="E735" s="331" t="s">
        <v>67</v>
      </c>
      <c r="F735" s="332">
        <v>172.59</v>
      </c>
      <c r="G735" s="330" t="s">
        <v>60</v>
      </c>
      <c r="H735" s="330" t="s">
        <v>60</v>
      </c>
      <c r="I735" s="331" t="s">
        <v>4868</v>
      </c>
      <c r="J735" s="329">
        <v>44104</v>
      </c>
      <c r="K735" s="333" t="s">
        <v>491</v>
      </c>
      <c r="L735" s="329">
        <v>44152</v>
      </c>
      <c r="M735" s="335" t="s">
        <v>14550</v>
      </c>
      <c r="N735" s="335" t="s">
        <v>60</v>
      </c>
      <c r="O735" s="335" t="s">
        <v>60</v>
      </c>
      <c r="P735" s="341" t="s">
        <v>60</v>
      </c>
      <c r="Q735" s="331" t="s">
        <v>8351</v>
      </c>
      <c r="R735" s="339" t="s">
        <v>14551</v>
      </c>
      <c r="S735" s="333" t="s">
        <v>14552</v>
      </c>
      <c r="T735" s="331" t="s">
        <v>6917</v>
      </c>
      <c r="U735" s="331" t="s">
        <v>11848</v>
      </c>
      <c r="V735" s="335" t="s">
        <v>60</v>
      </c>
      <c r="W735" s="333" t="s">
        <v>60</v>
      </c>
      <c r="X735" s="330" t="s">
        <v>60</v>
      </c>
      <c r="Y735" s="335" t="s">
        <v>60</v>
      </c>
      <c r="Z735" s="333" t="s">
        <v>60</v>
      </c>
      <c r="AA735" s="330" t="s">
        <v>60</v>
      </c>
      <c r="AB735" s="332">
        <v>7.27</v>
      </c>
      <c r="AC735" s="338">
        <v>0.45</v>
      </c>
      <c r="AD735" s="332">
        <v>3.87</v>
      </c>
      <c r="AE735" s="332">
        <v>5.91</v>
      </c>
      <c r="AF735" s="338">
        <v>0.316</v>
      </c>
      <c r="AG735" s="332">
        <v>116.25</v>
      </c>
      <c r="AH735" s="332">
        <v>74.11</v>
      </c>
      <c r="AI735" s="341" t="s">
        <v>60</v>
      </c>
      <c r="AJ735" s="341" t="s">
        <v>60</v>
      </c>
      <c r="AK735" s="341" t="s">
        <v>60</v>
      </c>
      <c r="AL735" s="331" t="s">
        <v>8328</v>
      </c>
      <c r="AM735" s="331" t="s">
        <v>8329</v>
      </c>
      <c r="AN735" s="332">
        <v>28.9</v>
      </c>
      <c r="AO735" s="332">
        <v>29.77</v>
      </c>
      <c r="AP735" s="332">
        <v>38.57</v>
      </c>
    </row>
    <row r="736" spans="1:42" ht="409.5">
      <c r="A736" s="329">
        <v>44273</v>
      </c>
      <c r="B736" s="330" t="s">
        <v>4869</v>
      </c>
      <c r="C736" s="330" t="s">
        <v>60</v>
      </c>
      <c r="D736" s="331" t="s">
        <v>61</v>
      </c>
      <c r="E736" s="331" t="s">
        <v>67</v>
      </c>
      <c r="F736" s="332">
        <v>945.96</v>
      </c>
      <c r="G736" s="330" t="s">
        <v>4870</v>
      </c>
      <c r="H736" s="330" t="s">
        <v>4871</v>
      </c>
      <c r="I736" s="331" t="s">
        <v>4872</v>
      </c>
      <c r="J736" s="329">
        <v>44273</v>
      </c>
      <c r="K736" s="333" t="s">
        <v>491</v>
      </c>
      <c r="L736" s="329">
        <v>44342</v>
      </c>
      <c r="M736" s="335" t="s">
        <v>14553</v>
      </c>
      <c r="N736" s="335" t="s">
        <v>60</v>
      </c>
      <c r="O736" s="335" t="s">
        <v>60</v>
      </c>
      <c r="P736" s="341" t="s">
        <v>60</v>
      </c>
      <c r="Q736" s="331" t="s">
        <v>9094</v>
      </c>
      <c r="R736" s="339" t="s">
        <v>14554</v>
      </c>
      <c r="S736" s="333" t="s">
        <v>8923</v>
      </c>
      <c r="T736" s="331" t="s">
        <v>6921</v>
      </c>
      <c r="U736" s="331" t="s">
        <v>11848</v>
      </c>
      <c r="V736" s="335" t="s">
        <v>14555</v>
      </c>
      <c r="W736" s="339" t="s">
        <v>14556</v>
      </c>
      <c r="X736" s="330" t="s">
        <v>60</v>
      </c>
      <c r="Y736" s="335" t="s">
        <v>14557</v>
      </c>
      <c r="Z736" s="339" t="s">
        <v>14558</v>
      </c>
      <c r="AA736" s="330" t="s">
        <v>60</v>
      </c>
      <c r="AB736" s="332">
        <v>67.41</v>
      </c>
      <c r="AC736" s="332">
        <v>5.0599999999999996</v>
      </c>
      <c r="AD736" s="332">
        <v>14.32</v>
      </c>
      <c r="AE736" s="332">
        <v>28.76</v>
      </c>
      <c r="AF736" s="332">
        <v>4.0199999999999996</v>
      </c>
      <c r="AG736" s="332">
        <v>887.75</v>
      </c>
      <c r="AH736" s="332">
        <v>629.83000000000004</v>
      </c>
      <c r="AI736" s="341" t="s">
        <v>60</v>
      </c>
      <c r="AJ736" s="341" t="s">
        <v>60</v>
      </c>
      <c r="AK736" s="336">
        <v>492.3</v>
      </c>
      <c r="AL736" s="331" t="s">
        <v>8328</v>
      </c>
      <c r="AM736" s="331" t="s">
        <v>8329</v>
      </c>
      <c r="AN736" s="332">
        <v>28.87</v>
      </c>
      <c r="AO736" s="332">
        <v>29.2</v>
      </c>
      <c r="AP736" s="332">
        <v>42.86</v>
      </c>
    </row>
    <row r="737" spans="1:42" ht="409.5">
      <c r="A737" s="329">
        <v>44069</v>
      </c>
      <c r="B737" s="330" t="s">
        <v>4873</v>
      </c>
      <c r="C737" s="330" t="s">
        <v>60</v>
      </c>
      <c r="D737" s="331" t="s">
        <v>61</v>
      </c>
      <c r="E737" s="331" t="s">
        <v>67</v>
      </c>
      <c r="F737" s="332">
        <v>469.43</v>
      </c>
      <c r="G737" s="330" t="s">
        <v>4874</v>
      </c>
      <c r="H737" s="330" t="s">
        <v>4875</v>
      </c>
      <c r="I737" s="331" t="s">
        <v>4876</v>
      </c>
      <c r="J737" s="329">
        <v>44069</v>
      </c>
      <c r="K737" s="333" t="s">
        <v>491</v>
      </c>
      <c r="L737" s="329">
        <v>44123</v>
      </c>
      <c r="M737" s="335" t="s">
        <v>14559</v>
      </c>
      <c r="N737" s="335" t="s">
        <v>60</v>
      </c>
      <c r="O737" s="335" t="s">
        <v>60</v>
      </c>
      <c r="P737" s="341" t="s">
        <v>60</v>
      </c>
      <c r="Q737" s="331" t="s">
        <v>8913</v>
      </c>
      <c r="R737" s="339" t="s">
        <v>14560</v>
      </c>
      <c r="S737" s="333" t="s">
        <v>9222</v>
      </c>
      <c r="T737" s="331" t="s">
        <v>6915</v>
      </c>
      <c r="U737" s="331" t="s">
        <v>11848</v>
      </c>
      <c r="V737" s="335" t="s">
        <v>14561</v>
      </c>
      <c r="W737" s="339" t="s">
        <v>14562</v>
      </c>
      <c r="X737" s="330" t="s">
        <v>60</v>
      </c>
      <c r="Y737" s="335" t="s">
        <v>14563</v>
      </c>
      <c r="Z737" s="339" t="s">
        <v>14564</v>
      </c>
      <c r="AA737" s="330" t="s">
        <v>60</v>
      </c>
      <c r="AB737" s="332">
        <v>26.37</v>
      </c>
      <c r="AC737" s="332">
        <v>4.5199999999999996</v>
      </c>
      <c r="AD737" s="332">
        <v>15.46</v>
      </c>
      <c r="AE737" s="332">
        <v>19.18</v>
      </c>
      <c r="AF737" s="332">
        <v>2.1</v>
      </c>
      <c r="AG737" s="332">
        <v>430.7</v>
      </c>
      <c r="AH737" s="332">
        <v>457.24</v>
      </c>
      <c r="AI737" s="341" t="s">
        <v>60</v>
      </c>
      <c r="AJ737" s="341" t="s">
        <v>60</v>
      </c>
      <c r="AK737" s="341" t="s">
        <v>60</v>
      </c>
      <c r="AL737" s="331" t="s">
        <v>8328</v>
      </c>
      <c r="AM737" s="331" t="s">
        <v>8329</v>
      </c>
      <c r="AN737" s="332">
        <v>28.8</v>
      </c>
      <c r="AO737" s="332">
        <v>31.87</v>
      </c>
      <c r="AP737" s="332">
        <v>34.33</v>
      </c>
    </row>
    <row r="738" spans="1:42" ht="135">
      <c r="A738" s="329">
        <v>44510</v>
      </c>
      <c r="B738" s="330" t="s">
        <v>4877</v>
      </c>
      <c r="C738" s="330" t="s">
        <v>60</v>
      </c>
      <c r="D738" s="331" t="s">
        <v>61</v>
      </c>
      <c r="E738" s="331" t="s">
        <v>67</v>
      </c>
      <c r="F738" s="332">
        <v>3125.28</v>
      </c>
      <c r="G738" s="330" t="s">
        <v>4878</v>
      </c>
      <c r="H738" s="330" t="s">
        <v>4879</v>
      </c>
      <c r="I738" s="331" t="s">
        <v>4880</v>
      </c>
      <c r="J738" s="329">
        <v>44510</v>
      </c>
      <c r="K738" s="333" t="s">
        <v>491</v>
      </c>
      <c r="L738" s="329">
        <v>44837</v>
      </c>
      <c r="M738" s="335" t="s">
        <v>14565</v>
      </c>
      <c r="N738" s="335" t="s">
        <v>14566</v>
      </c>
      <c r="O738" s="335" t="s">
        <v>14567</v>
      </c>
      <c r="P738" s="341" t="s">
        <v>60</v>
      </c>
      <c r="Q738" s="331" t="s">
        <v>10997</v>
      </c>
      <c r="R738" s="333" t="s">
        <v>14568</v>
      </c>
      <c r="S738" s="333" t="s">
        <v>11650</v>
      </c>
      <c r="T738" s="331" t="s">
        <v>6915</v>
      </c>
      <c r="U738" s="331" t="s">
        <v>11848</v>
      </c>
      <c r="V738" s="335" t="s">
        <v>14569</v>
      </c>
      <c r="W738" s="333" t="s">
        <v>14570</v>
      </c>
      <c r="X738" s="340">
        <v>4819.8</v>
      </c>
      <c r="Y738" s="335" t="s">
        <v>14571</v>
      </c>
      <c r="Z738" s="339" t="s">
        <v>14572</v>
      </c>
      <c r="AA738" s="330" t="s">
        <v>60</v>
      </c>
      <c r="AB738" s="341" t="s">
        <v>60</v>
      </c>
      <c r="AC738" s="338">
        <v>0.92600000000000005</v>
      </c>
      <c r="AD738" s="332">
        <v>8.3000000000000007</v>
      </c>
      <c r="AE738" s="332">
        <v>21.63</v>
      </c>
      <c r="AF738" s="332">
        <v>2.35</v>
      </c>
      <c r="AG738" s="332">
        <v>2898.28</v>
      </c>
      <c r="AH738" s="332">
        <v>1928.28</v>
      </c>
      <c r="AI738" s="336">
        <v>1185</v>
      </c>
      <c r="AJ738" s="336">
        <v>90</v>
      </c>
      <c r="AK738" s="336">
        <v>3782</v>
      </c>
      <c r="AL738" s="331" t="s">
        <v>8328</v>
      </c>
      <c r="AM738" s="331" t="s">
        <v>8329</v>
      </c>
      <c r="AN738" s="332">
        <v>28.79</v>
      </c>
      <c r="AO738" s="332">
        <v>29.24</v>
      </c>
      <c r="AP738" s="332">
        <v>17.68</v>
      </c>
    </row>
    <row r="739" spans="1:42" ht="191.25">
      <c r="A739" s="329">
        <v>44284</v>
      </c>
      <c r="B739" s="330" t="s">
        <v>4881</v>
      </c>
      <c r="C739" s="330" t="s">
        <v>60</v>
      </c>
      <c r="D739" s="331" t="s">
        <v>61</v>
      </c>
      <c r="E739" s="331" t="s">
        <v>67</v>
      </c>
      <c r="F739" s="332">
        <v>2505.0100000000002</v>
      </c>
      <c r="G739" s="330" t="s">
        <v>4882</v>
      </c>
      <c r="H739" s="330" t="s">
        <v>60</v>
      </c>
      <c r="I739" s="331" t="s">
        <v>4883</v>
      </c>
      <c r="J739" s="329">
        <v>44284</v>
      </c>
      <c r="K739" s="333" t="s">
        <v>491</v>
      </c>
      <c r="L739" s="329">
        <v>44410</v>
      </c>
      <c r="M739" s="335" t="s">
        <v>14573</v>
      </c>
      <c r="N739" s="335" t="s">
        <v>60</v>
      </c>
      <c r="O739" s="335" t="s">
        <v>60</v>
      </c>
      <c r="P739" s="341" t="s">
        <v>60</v>
      </c>
      <c r="Q739" s="331" t="s">
        <v>9180</v>
      </c>
      <c r="R739" s="337" t="s">
        <v>14574</v>
      </c>
      <c r="S739" s="333" t="s">
        <v>13285</v>
      </c>
      <c r="T739" s="331" t="s">
        <v>6915</v>
      </c>
      <c r="U739" s="331" t="s">
        <v>11848</v>
      </c>
      <c r="V739" s="335" t="s">
        <v>14575</v>
      </c>
      <c r="W739" s="333" t="s">
        <v>14576</v>
      </c>
      <c r="X739" s="330" t="s">
        <v>60</v>
      </c>
      <c r="Y739" s="335" t="s">
        <v>60</v>
      </c>
      <c r="Z739" s="333" t="s">
        <v>60</v>
      </c>
      <c r="AA739" s="330" t="s">
        <v>60</v>
      </c>
      <c r="AB739" s="341" t="s">
        <v>60</v>
      </c>
      <c r="AC739" s="338">
        <v>0.65900000000000003</v>
      </c>
      <c r="AD739" s="341" t="s">
        <v>60</v>
      </c>
      <c r="AE739" s="332">
        <v>14.9</v>
      </c>
      <c r="AF739" s="332">
        <v>7.18</v>
      </c>
      <c r="AG739" s="332">
        <v>2372.92</v>
      </c>
      <c r="AH739" s="332">
        <v>519.70000000000005</v>
      </c>
      <c r="AI739" s="336">
        <v>291</v>
      </c>
      <c r="AJ739" s="336">
        <v>-108.9</v>
      </c>
      <c r="AK739" s="336">
        <v>3167.6</v>
      </c>
      <c r="AL739" s="331" t="s">
        <v>8328</v>
      </c>
      <c r="AM739" s="331" t="s">
        <v>8329</v>
      </c>
      <c r="AN739" s="332">
        <v>28.68</v>
      </c>
      <c r="AO739" s="332">
        <v>28</v>
      </c>
      <c r="AP739" s="332">
        <v>43.4</v>
      </c>
    </row>
    <row r="740" spans="1:42" ht="409.5">
      <c r="A740" s="329">
        <v>44265</v>
      </c>
      <c r="B740" s="330" t="s">
        <v>4884</v>
      </c>
      <c r="C740" s="330" t="s">
        <v>60</v>
      </c>
      <c r="D740" s="331" t="s">
        <v>61</v>
      </c>
      <c r="E740" s="331" t="s">
        <v>67</v>
      </c>
      <c r="F740" s="332">
        <v>2596.23</v>
      </c>
      <c r="G740" s="330" t="s">
        <v>985</v>
      </c>
      <c r="H740" s="330" t="s">
        <v>4885</v>
      </c>
      <c r="I740" s="331" t="s">
        <v>4886</v>
      </c>
      <c r="J740" s="329">
        <v>44265</v>
      </c>
      <c r="K740" s="333" t="s">
        <v>491</v>
      </c>
      <c r="L740" s="329">
        <v>44417</v>
      </c>
      <c r="M740" s="335" t="s">
        <v>14577</v>
      </c>
      <c r="N740" s="335" t="s">
        <v>60</v>
      </c>
      <c r="O740" s="335" t="s">
        <v>60</v>
      </c>
      <c r="P740" s="341" t="s">
        <v>60</v>
      </c>
      <c r="Q740" s="331" t="s">
        <v>9345</v>
      </c>
      <c r="R740" s="339" t="s">
        <v>14578</v>
      </c>
      <c r="S740" s="333" t="s">
        <v>9049</v>
      </c>
      <c r="T740" s="331" t="s">
        <v>6915</v>
      </c>
      <c r="U740" s="331" t="s">
        <v>11848</v>
      </c>
      <c r="V740" s="335" t="s">
        <v>9211</v>
      </c>
      <c r="W740" s="339" t="s">
        <v>9212</v>
      </c>
      <c r="X740" s="330" t="s">
        <v>60</v>
      </c>
      <c r="Y740" s="335" t="s">
        <v>14579</v>
      </c>
      <c r="Z740" s="339" t="s">
        <v>14580</v>
      </c>
      <c r="AA740" s="330" t="s">
        <v>60</v>
      </c>
      <c r="AB740" s="341" t="s">
        <v>60</v>
      </c>
      <c r="AC740" s="332">
        <v>267.89999999999998</v>
      </c>
      <c r="AD740" s="341" t="s">
        <v>60</v>
      </c>
      <c r="AE740" s="341" t="s">
        <v>60</v>
      </c>
      <c r="AF740" s="332">
        <v>8.4600000000000009</v>
      </c>
      <c r="AG740" s="332">
        <v>2433.37</v>
      </c>
      <c r="AH740" s="332">
        <v>2337.4499999999998</v>
      </c>
      <c r="AI740" s="341" t="s">
        <v>60</v>
      </c>
      <c r="AJ740" s="341" t="s">
        <v>60</v>
      </c>
      <c r="AK740" s="341" t="s">
        <v>60</v>
      </c>
      <c r="AL740" s="331" t="s">
        <v>8328</v>
      </c>
      <c r="AM740" s="331" t="s">
        <v>8329</v>
      </c>
      <c r="AN740" s="332">
        <v>28.66</v>
      </c>
      <c r="AO740" s="332">
        <v>32</v>
      </c>
      <c r="AP740" s="332">
        <v>31.29</v>
      </c>
    </row>
    <row r="741" spans="1:42" ht="409.5">
      <c r="A741" s="329">
        <v>44669</v>
      </c>
      <c r="B741" s="330" t="s">
        <v>4887</v>
      </c>
      <c r="C741" s="330" t="s">
        <v>60</v>
      </c>
      <c r="D741" s="331" t="s">
        <v>61</v>
      </c>
      <c r="E741" s="331" t="s">
        <v>67</v>
      </c>
      <c r="F741" s="332">
        <v>1206.6400000000001</v>
      </c>
      <c r="G741" s="330" t="s">
        <v>4888</v>
      </c>
      <c r="H741" s="330" t="s">
        <v>4889</v>
      </c>
      <c r="I741" s="331" t="s">
        <v>4890</v>
      </c>
      <c r="J741" s="329">
        <v>44669</v>
      </c>
      <c r="K741" s="333" t="s">
        <v>491</v>
      </c>
      <c r="L741" s="329">
        <v>44763</v>
      </c>
      <c r="M741" s="335" t="s">
        <v>14581</v>
      </c>
      <c r="N741" s="335" t="s">
        <v>14582</v>
      </c>
      <c r="O741" s="335" t="s">
        <v>14583</v>
      </c>
      <c r="P741" s="341" t="s">
        <v>60</v>
      </c>
      <c r="Q741" s="331" t="s">
        <v>8836</v>
      </c>
      <c r="R741" s="339" t="s">
        <v>14584</v>
      </c>
      <c r="S741" s="333" t="s">
        <v>14585</v>
      </c>
      <c r="T741" s="331" t="s">
        <v>6921</v>
      </c>
      <c r="U741" s="331" t="s">
        <v>11848</v>
      </c>
      <c r="V741" s="335" t="s">
        <v>14586</v>
      </c>
      <c r="W741" s="333" t="s">
        <v>14587</v>
      </c>
      <c r="X741" s="330" t="s">
        <v>60</v>
      </c>
      <c r="Y741" s="335" t="s">
        <v>14588</v>
      </c>
      <c r="Z741" s="339" t="s">
        <v>14589</v>
      </c>
      <c r="AA741" s="330" t="s">
        <v>8665</v>
      </c>
      <c r="AB741" s="332">
        <v>94.15</v>
      </c>
      <c r="AC741" s="332">
        <v>2.77</v>
      </c>
      <c r="AD741" s="332">
        <v>17.03</v>
      </c>
      <c r="AE741" s="332">
        <v>36.33</v>
      </c>
      <c r="AF741" s="332">
        <v>2.35</v>
      </c>
      <c r="AG741" s="332">
        <v>1122.3499999999999</v>
      </c>
      <c r="AH741" s="332">
        <v>1194.23</v>
      </c>
      <c r="AI741" s="336">
        <v>478.3</v>
      </c>
      <c r="AJ741" s="336">
        <v>12.7</v>
      </c>
      <c r="AK741" s="336">
        <v>564.29999999999995</v>
      </c>
      <c r="AL741" s="331" t="s">
        <v>8328</v>
      </c>
      <c r="AM741" s="331" t="s">
        <v>8329</v>
      </c>
      <c r="AN741" s="332">
        <v>28.6</v>
      </c>
      <c r="AO741" s="332">
        <v>33.950000000000003</v>
      </c>
      <c r="AP741" s="332">
        <v>31.06</v>
      </c>
    </row>
    <row r="742" spans="1:42" ht="315">
      <c r="A742" s="329">
        <v>44348</v>
      </c>
      <c r="B742" s="330" t="s">
        <v>1327</v>
      </c>
      <c r="C742" s="330" t="s">
        <v>60</v>
      </c>
      <c r="D742" s="331" t="s">
        <v>61</v>
      </c>
      <c r="E742" s="331" t="s">
        <v>67</v>
      </c>
      <c r="F742" s="332">
        <v>314.27</v>
      </c>
      <c r="G742" s="330" t="s">
        <v>226</v>
      </c>
      <c r="H742" s="330" t="s">
        <v>60</v>
      </c>
      <c r="I742" s="331" t="s">
        <v>1328</v>
      </c>
      <c r="J742" s="329">
        <v>44348</v>
      </c>
      <c r="K742" s="333" t="s">
        <v>491</v>
      </c>
      <c r="L742" s="329">
        <v>44484</v>
      </c>
      <c r="M742" s="335" t="s">
        <v>9648</v>
      </c>
      <c r="N742" s="335" t="s">
        <v>60</v>
      </c>
      <c r="O742" s="335" t="s">
        <v>60</v>
      </c>
      <c r="P742" s="341" t="s">
        <v>60</v>
      </c>
      <c r="Q742" s="331" t="s">
        <v>8633</v>
      </c>
      <c r="R742" s="339" t="s">
        <v>8949</v>
      </c>
      <c r="S742" s="333" t="s">
        <v>9649</v>
      </c>
      <c r="T742" s="331" t="s">
        <v>6921</v>
      </c>
      <c r="U742" s="331" t="s">
        <v>492</v>
      </c>
      <c r="V742" s="335" t="s">
        <v>9650</v>
      </c>
      <c r="W742" s="333" t="s">
        <v>9651</v>
      </c>
      <c r="X742" s="340">
        <v>1717.4</v>
      </c>
      <c r="Y742" s="335" t="s">
        <v>60</v>
      </c>
      <c r="Z742" s="333" t="s">
        <v>60</v>
      </c>
      <c r="AA742" s="330" t="s">
        <v>60</v>
      </c>
      <c r="AB742" s="332">
        <v>23.27</v>
      </c>
      <c r="AC742" s="332">
        <v>1.47</v>
      </c>
      <c r="AD742" s="341" t="s">
        <v>60</v>
      </c>
      <c r="AE742" s="341" t="s">
        <v>60</v>
      </c>
      <c r="AF742" s="341" t="s">
        <v>60</v>
      </c>
      <c r="AG742" s="341" t="s">
        <v>60</v>
      </c>
      <c r="AH742" s="332">
        <v>311.86</v>
      </c>
      <c r="AI742" s="336">
        <v>72.7</v>
      </c>
      <c r="AJ742" s="336">
        <v>22.5</v>
      </c>
      <c r="AK742" s="341" t="s">
        <v>60</v>
      </c>
      <c r="AL742" s="331" t="s">
        <v>8328</v>
      </c>
      <c r="AM742" s="331" t="s">
        <v>8329</v>
      </c>
      <c r="AN742" s="332">
        <v>28.57</v>
      </c>
      <c r="AO742" s="332">
        <v>35.1</v>
      </c>
      <c r="AP742" s="332">
        <v>53.55</v>
      </c>
    </row>
    <row r="743" spans="1:42" ht="258.75">
      <c r="A743" s="329">
        <v>44358</v>
      </c>
      <c r="B743" s="330" t="s">
        <v>4891</v>
      </c>
      <c r="C743" s="330" t="s">
        <v>60</v>
      </c>
      <c r="D743" s="331" t="s">
        <v>61</v>
      </c>
      <c r="E743" s="331" t="s">
        <v>67</v>
      </c>
      <c r="F743" s="332">
        <v>656.42</v>
      </c>
      <c r="G743" s="330" t="s">
        <v>60</v>
      </c>
      <c r="H743" s="330" t="s">
        <v>60</v>
      </c>
      <c r="I743" s="331" t="s">
        <v>4892</v>
      </c>
      <c r="J743" s="329">
        <v>44358</v>
      </c>
      <c r="K743" s="333" t="s">
        <v>491</v>
      </c>
      <c r="L743" s="329">
        <v>44407</v>
      </c>
      <c r="M743" s="335" t="s">
        <v>14590</v>
      </c>
      <c r="N743" s="335" t="s">
        <v>60</v>
      </c>
      <c r="O743" s="335" t="s">
        <v>60</v>
      </c>
      <c r="P743" s="341" t="s">
        <v>60</v>
      </c>
      <c r="Q743" s="331" t="s">
        <v>8344</v>
      </c>
      <c r="R743" s="339" t="s">
        <v>14591</v>
      </c>
      <c r="S743" s="333" t="s">
        <v>9861</v>
      </c>
      <c r="T743" s="331" t="s">
        <v>6921</v>
      </c>
      <c r="U743" s="331" t="s">
        <v>11848</v>
      </c>
      <c r="V743" s="335" t="s">
        <v>60</v>
      </c>
      <c r="W743" s="333" t="s">
        <v>60</v>
      </c>
      <c r="X743" s="330" t="s">
        <v>60</v>
      </c>
      <c r="Y743" s="335" t="s">
        <v>60</v>
      </c>
      <c r="Z743" s="333" t="s">
        <v>60</v>
      </c>
      <c r="AA743" s="330" t="s">
        <v>60</v>
      </c>
      <c r="AB743" s="332">
        <v>2.4900000000000002</v>
      </c>
      <c r="AC743" s="341" t="s">
        <v>60</v>
      </c>
      <c r="AD743" s="332">
        <v>11.69</v>
      </c>
      <c r="AE743" s="332">
        <v>12.66</v>
      </c>
      <c r="AF743" s="332">
        <v>5.83</v>
      </c>
      <c r="AG743" s="332">
        <v>608.24</v>
      </c>
      <c r="AH743" s="332">
        <v>47.36</v>
      </c>
      <c r="AI743" s="341" t="s">
        <v>60</v>
      </c>
      <c r="AJ743" s="341" t="s">
        <v>60</v>
      </c>
      <c r="AK743" s="341" t="s">
        <v>60</v>
      </c>
      <c r="AL743" s="331" t="s">
        <v>8328</v>
      </c>
      <c r="AM743" s="331" t="s">
        <v>8329</v>
      </c>
      <c r="AN743" s="332">
        <v>28.57</v>
      </c>
      <c r="AO743" s="332">
        <v>20.69</v>
      </c>
      <c r="AP743" s="332">
        <v>95.65</v>
      </c>
    </row>
    <row r="744" spans="1:42" ht="213.75">
      <c r="A744" s="329">
        <v>44797</v>
      </c>
      <c r="B744" s="330" t="s">
        <v>9689</v>
      </c>
      <c r="C744" s="330" t="s">
        <v>9690</v>
      </c>
      <c r="D744" s="331" t="s">
        <v>61</v>
      </c>
      <c r="E744" s="331" t="s">
        <v>77</v>
      </c>
      <c r="F744" s="332">
        <v>82.85</v>
      </c>
      <c r="G744" s="330" t="s">
        <v>4894</v>
      </c>
      <c r="H744" s="330" t="s">
        <v>4895</v>
      </c>
      <c r="I744" s="331" t="s">
        <v>4896</v>
      </c>
      <c r="J744" s="329">
        <v>44797</v>
      </c>
      <c r="K744" s="333" t="s">
        <v>491</v>
      </c>
      <c r="L744" s="334" t="s">
        <v>60</v>
      </c>
      <c r="M744" s="335" t="s">
        <v>9691</v>
      </c>
      <c r="N744" s="335" t="s">
        <v>9692</v>
      </c>
      <c r="O744" s="335" t="s">
        <v>60</v>
      </c>
      <c r="P744" s="336">
        <v>75.8</v>
      </c>
      <c r="Q744" s="331" t="s">
        <v>9297</v>
      </c>
      <c r="R744" s="339" t="s">
        <v>9693</v>
      </c>
      <c r="S744" s="333" t="s">
        <v>9694</v>
      </c>
      <c r="T744" s="331" t="s">
        <v>6915</v>
      </c>
      <c r="U744" s="331" t="s">
        <v>492</v>
      </c>
      <c r="V744" s="335" t="s">
        <v>9695</v>
      </c>
      <c r="W744" s="333" t="s">
        <v>9696</v>
      </c>
      <c r="X744" s="330" t="s">
        <v>60</v>
      </c>
      <c r="Y744" s="335" t="s">
        <v>9697</v>
      </c>
      <c r="Z744" s="339" t="s">
        <v>9698</v>
      </c>
      <c r="AA744" s="330" t="s">
        <v>60</v>
      </c>
      <c r="AB744" s="341" t="s">
        <v>60</v>
      </c>
      <c r="AC744" s="332">
        <v>2.04</v>
      </c>
      <c r="AD744" s="341" t="s">
        <v>60</v>
      </c>
      <c r="AE744" s="341" t="s">
        <v>60</v>
      </c>
      <c r="AF744" s="332">
        <v>2.63</v>
      </c>
      <c r="AG744" s="332">
        <v>62.66</v>
      </c>
      <c r="AH744" s="332">
        <v>82.45</v>
      </c>
      <c r="AI744" s="336">
        <v>23.8</v>
      </c>
      <c r="AJ744" s="336">
        <v>-16</v>
      </c>
      <c r="AK744" s="336">
        <v>54.7</v>
      </c>
      <c r="AL744" s="331" t="s">
        <v>8328</v>
      </c>
      <c r="AM744" s="331" t="s">
        <v>8329</v>
      </c>
      <c r="AN744" s="332">
        <v>28.46</v>
      </c>
      <c r="AO744" s="332">
        <v>34.159999999999997</v>
      </c>
      <c r="AP744" s="332">
        <v>54.76</v>
      </c>
    </row>
    <row r="745" spans="1:42" ht="281.25">
      <c r="A745" s="329">
        <v>44020</v>
      </c>
      <c r="B745" s="330" t="s">
        <v>1329</v>
      </c>
      <c r="C745" s="330" t="s">
        <v>1330</v>
      </c>
      <c r="D745" s="331" t="s">
        <v>61</v>
      </c>
      <c r="E745" s="331" t="s">
        <v>67</v>
      </c>
      <c r="F745" s="332">
        <v>666.46</v>
      </c>
      <c r="G745" s="330" t="s">
        <v>1331</v>
      </c>
      <c r="H745" s="330" t="s">
        <v>1332</v>
      </c>
      <c r="I745" s="331" t="s">
        <v>1333</v>
      </c>
      <c r="J745" s="329">
        <v>44020</v>
      </c>
      <c r="K745" s="333" t="s">
        <v>491</v>
      </c>
      <c r="L745" s="329">
        <v>44179</v>
      </c>
      <c r="M745" s="335" t="s">
        <v>9850</v>
      </c>
      <c r="N745" s="335" t="s">
        <v>9851</v>
      </c>
      <c r="O745" s="335" t="s">
        <v>9852</v>
      </c>
      <c r="P745" s="336">
        <v>1088.3</v>
      </c>
      <c r="Q745" s="331" t="s">
        <v>8626</v>
      </c>
      <c r="R745" s="339" t="s">
        <v>9853</v>
      </c>
      <c r="S745" s="333" t="s">
        <v>9854</v>
      </c>
      <c r="T745" s="331" t="s">
        <v>6917</v>
      </c>
      <c r="U745" s="331" t="s">
        <v>492</v>
      </c>
      <c r="V745" s="335" t="s">
        <v>9855</v>
      </c>
      <c r="W745" s="333" t="s">
        <v>8501</v>
      </c>
      <c r="X745" s="330" t="s">
        <v>60</v>
      </c>
      <c r="Y745" s="335" t="s">
        <v>9856</v>
      </c>
      <c r="Z745" s="333" t="s">
        <v>8501</v>
      </c>
      <c r="AA745" s="340">
        <v>1300.8</v>
      </c>
      <c r="AB745" s="332">
        <v>76.63</v>
      </c>
      <c r="AC745" s="332">
        <v>9.39</v>
      </c>
      <c r="AD745" s="332">
        <v>25.74</v>
      </c>
      <c r="AE745" s="332">
        <v>34.82</v>
      </c>
      <c r="AF745" s="332">
        <v>5.0599999999999996</v>
      </c>
      <c r="AG745" s="332">
        <v>1186.3800000000001</v>
      </c>
      <c r="AH745" s="332">
        <v>1104.53</v>
      </c>
      <c r="AI745" s="336">
        <v>311.8</v>
      </c>
      <c r="AJ745" s="332">
        <v>-1.32</v>
      </c>
      <c r="AK745" s="336">
        <v>849.3</v>
      </c>
      <c r="AL745" s="331" t="s">
        <v>8328</v>
      </c>
      <c r="AM745" s="331" t="s">
        <v>8329</v>
      </c>
      <c r="AN745" s="332">
        <v>28.43</v>
      </c>
      <c r="AO745" s="332">
        <v>30.37</v>
      </c>
      <c r="AP745" s="332">
        <v>7.88</v>
      </c>
    </row>
    <row r="746" spans="1:42" ht="409.5">
      <c r="A746" s="329">
        <v>44172</v>
      </c>
      <c r="B746" s="330" t="s">
        <v>4897</v>
      </c>
      <c r="C746" s="330" t="s">
        <v>60</v>
      </c>
      <c r="D746" s="331" t="s">
        <v>61</v>
      </c>
      <c r="E746" s="331" t="s">
        <v>67</v>
      </c>
      <c r="F746" s="332">
        <v>28.73</v>
      </c>
      <c r="G746" s="330" t="s">
        <v>4898</v>
      </c>
      <c r="H746" s="330" t="s">
        <v>4899</v>
      </c>
      <c r="I746" s="331" t="s">
        <v>4900</v>
      </c>
      <c r="J746" s="329">
        <v>44172</v>
      </c>
      <c r="K746" s="333" t="s">
        <v>491</v>
      </c>
      <c r="L746" s="329">
        <v>44256</v>
      </c>
      <c r="M746" s="335" t="s">
        <v>14592</v>
      </c>
      <c r="N746" s="335" t="s">
        <v>60</v>
      </c>
      <c r="O746" s="335" t="s">
        <v>60</v>
      </c>
      <c r="P746" s="341" t="s">
        <v>60</v>
      </c>
      <c r="Q746" s="331" t="s">
        <v>8469</v>
      </c>
      <c r="R746" s="339" t="s">
        <v>14593</v>
      </c>
      <c r="S746" s="333" t="s">
        <v>14594</v>
      </c>
      <c r="T746" s="331" t="s">
        <v>6921</v>
      </c>
      <c r="U746" s="331" t="s">
        <v>11848</v>
      </c>
      <c r="V746" s="335" t="s">
        <v>14595</v>
      </c>
      <c r="W746" s="333" t="s">
        <v>14596</v>
      </c>
      <c r="X746" s="330" t="s">
        <v>60</v>
      </c>
      <c r="Y746" s="335" t="s">
        <v>14597</v>
      </c>
      <c r="Z746" s="339" t="s">
        <v>14598</v>
      </c>
      <c r="AA746" s="330" t="s">
        <v>60</v>
      </c>
      <c r="AB746" s="332">
        <v>34.17</v>
      </c>
      <c r="AC746" s="332">
        <v>6.24</v>
      </c>
      <c r="AD746" s="332">
        <v>16.82</v>
      </c>
      <c r="AE746" s="332">
        <v>25.62</v>
      </c>
      <c r="AF746" s="332">
        <v>1.89</v>
      </c>
      <c r="AG746" s="332">
        <v>26.24</v>
      </c>
      <c r="AH746" s="332">
        <v>25.13</v>
      </c>
      <c r="AI746" s="341" t="s">
        <v>60</v>
      </c>
      <c r="AJ746" s="341" t="s">
        <v>60</v>
      </c>
      <c r="AK746" s="341" t="s">
        <v>60</v>
      </c>
      <c r="AL746" s="331" t="s">
        <v>8328</v>
      </c>
      <c r="AM746" s="331" t="s">
        <v>8329</v>
      </c>
      <c r="AN746" s="332">
        <v>28.37</v>
      </c>
      <c r="AO746" s="332">
        <v>19.77</v>
      </c>
      <c r="AP746" s="332">
        <v>25.13</v>
      </c>
    </row>
    <row r="747" spans="1:42" ht="409.5">
      <c r="A747" s="329">
        <v>44522</v>
      </c>
      <c r="B747" s="330" t="s">
        <v>4901</v>
      </c>
      <c r="C747" s="330" t="s">
        <v>60</v>
      </c>
      <c r="D747" s="331" t="s">
        <v>61</v>
      </c>
      <c r="E747" s="331" t="s">
        <v>67</v>
      </c>
      <c r="F747" s="332">
        <v>6364.26</v>
      </c>
      <c r="G747" s="330" t="s">
        <v>4902</v>
      </c>
      <c r="H747" s="330" t="s">
        <v>4903</v>
      </c>
      <c r="I747" s="331" t="s">
        <v>4904</v>
      </c>
      <c r="J747" s="329">
        <v>44522</v>
      </c>
      <c r="K747" s="333" t="s">
        <v>491</v>
      </c>
      <c r="L747" s="329">
        <v>44763</v>
      </c>
      <c r="M747" s="335" t="s">
        <v>14599</v>
      </c>
      <c r="N747" s="335" t="s">
        <v>14600</v>
      </c>
      <c r="O747" s="335" t="s">
        <v>14601</v>
      </c>
      <c r="P747" s="341" t="s">
        <v>60</v>
      </c>
      <c r="Q747" s="331" t="s">
        <v>8469</v>
      </c>
      <c r="R747" s="339" t="s">
        <v>14602</v>
      </c>
      <c r="S747" s="333" t="s">
        <v>10430</v>
      </c>
      <c r="T747" s="331" t="s">
        <v>6921</v>
      </c>
      <c r="U747" s="331" t="s">
        <v>11848</v>
      </c>
      <c r="V747" s="335" t="s">
        <v>14603</v>
      </c>
      <c r="W747" s="339" t="s">
        <v>14604</v>
      </c>
      <c r="X747" s="340">
        <v>20741.8</v>
      </c>
      <c r="Y747" s="335" t="s">
        <v>14605</v>
      </c>
      <c r="Z747" s="339" t="s">
        <v>14606</v>
      </c>
      <c r="AA747" s="330" t="s">
        <v>12952</v>
      </c>
      <c r="AB747" s="341" t="s">
        <v>60</v>
      </c>
      <c r="AC747" s="332">
        <v>9.2200000000000006</v>
      </c>
      <c r="AD747" s="332">
        <v>46.59</v>
      </c>
      <c r="AE747" s="332">
        <v>170.34</v>
      </c>
      <c r="AF747" s="332">
        <v>4.87</v>
      </c>
      <c r="AG747" s="332">
        <v>6315.87</v>
      </c>
      <c r="AH747" s="332">
        <v>5712.93</v>
      </c>
      <c r="AI747" s="336">
        <v>1369.1</v>
      </c>
      <c r="AJ747" s="336">
        <v>-41.2</v>
      </c>
      <c r="AK747" s="336">
        <v>1388.1</v>
      </c>
      <c r="AL747" s="331" t="s">
        <v>8328</v>
      </c>
      <c r="AM747" s="331" t="s">
        <v>8329</v>
      </c>
      <c r="AN747" s="332">
        <v>28.28</v>
      </c>
      <c r="AO747" s="332">
        <v>22.24</v>
      </c>
      <c r="AP747" s="332">
        <v>30.92</v>
      </c>
    </row>
    <row r="748" spans="1:42" ht="409.5">
      <c r="A748" s="329">
        <v>44328</v>
      </c>
      <c r="B748" s="330" t="s">
        <v>4905</v>
      </c>
      <c r="C748" s="330" t="s">
        <v>60</v>
      </c>
      <c r="D748" s="331" t="s">
        <v>61</v>
      </c>
      <c r="E748" s="331" t="s">
        <v>67</v>
      </c>
      <c r="F748" s="332">
        <v>4159.82</v>
      </c>
      <c r="G748" s="330" t="s">
        <v>3690</v>
      </c>
      <c r="H748" s="330" t="s">
        <v>4906</v>
      </c>
      <c r="I748" s="331" t="s">
        <v>4907</v>
      </c>
      <c r="J748" s="329">
        <v>44328</v>
      </c>
      <c r="K748" s="333" t="s">
        <v>491</v>
      </c>
      <c r="L748" s="329">
        <v>44424</v>
      </c>
      <c r="M748" s="335" t="s">
        <v>14607</v>
      </c>
      <c r="N748" s="335" t="s">
        <v>60</v>
      </c>
      <c r="O748" s="335" t="s">
        <v>60</v>
      </c>
      <c r="P748" s="341" t="s">
        <v>60</v>
      </c>
      <c r="Q748" s="331" t="s">
        <v>8748</v>
      </c>
      <c r="R748" s="339" t="s">
        <v>14608</v>
      </c>
      <c r="S748" s="333" t="s">
        <v>13285</v>
      </c>
      <c r="T748" s="331" t="s">
        <v>6915</v>
      </c>
      <c r="U748" s="331" t="s">
        <v>11848</v>
      </c>
      <c r="V748" s="335" t="s">
        <v>12869</v>
      </c>
      <c r="W748" s="339" t="s">
        <v>12870</v>
      </c>
      <c r="X748" s="330" t="s">
        <v>60</v>
      </c>
      <c r="Y748" s="335" t="s">
        <v>14609</v>
      </c>
      <c r="Z748" s="339" t="s">
        <v>14610</v>
      </c>
      <c r="AA748" s="330" t="s">
        <v>60</v>
      </c>
      <c r="AB748" s="332">
        <v>42.51</v>
      </c>
      <c r="AC748" s="332">
        <v>3.65</v>
      </c>
      <c r="AD748" s="332">
        <v>18.239999999999998</v>
      </c>
      <c r="AE748" s="332">
        <v>27.55</v>
      </c>
      <c r="AF748" s="332">
        <v>3.15</v>
      </c>
      <c r="AG748" s="332">
        <v>3929.34</v>
      </c>
      <c r="AH748" s="332">
        <v>3779.82</v>
      </c>
      <c r="AI748" s="341" t="s">
        <v>60</v>
      </c>
      <c r="AJ748" s="341" t="s">
        <v>60</v>
      </c>
      <c r="AK748" s="341" t="s">
        <v>60</v>
      </c>
      <c r="AL748" s="331" t="s">
        <v>8328</v>
      </c>
      <c r="AM748" s="331" t="s">
        <v>8329</v>
      </c>
      <c r="AN748" s="332">
        <v>28.27</v>
      </c>
      <c r="AO748" s="332">
        <v>25.44</v>
      </c>
      <c r="AP748" s="332">
        <v>29.57</v>
      </c>
    </row>
    <row r="749" spans="1:42" ht="202.5">
      <c r="A749" s="329">
        <v>44742</v>
      </c>
      <c r="B749" s="330" t="s">
        <v>1114</v>
      </c>
      <c r="C749" s="330" t="s">
        <v>1115</v>
      </c>
      <c r="D749" s="331" t="s">
        <v>61</v>
      </c>
      <c r="E749" s="331" t="s">
        <v>77</v>
      </c>
      <c r="F749" s="332">
        <v>270.83</v>
      </c>
      <c r="G749" s="330" t="s">
        <v>1116</v>
      </c>
      <c r="H749" s="330" t="s">
        <v>60</v>
      </c>
      <c r="I749" s="331" t="s">
        <v>1118</v>
      </c>
      <c r="J749" s="329">
        <v>44742</v>
      </c>
      <c r="K749" s="333" t="s">
        <v>491</v>
      </c>
      <c r="L749" s="334" t="s">
        <v>60</v>
      </c>
      <c r="M749" s="335" t="s">
        <v>9764</v>
      </c>
      <c r="N749" s="335" t="s">
        <v>9765</v>
      </c>
      <c r="O749" s="335" t="s">
        <v>9766</v>
      </c>
      <c r="P749" s="336">
        <v>157.6</v>
      </c>
      <c r="Q749" s="331" t="s">
        <v>9767</v>
      </c>
      <c r="R749" s="339" t="s">
        <v>9768</v>
      </c>
      <c r="S749" s="333" t="s">
        <v>8339</v>
      </c>
      <c r="T749" s="331" t="s">
        <v>6923</v>
      </c>
      <c r="U749" s="331" t="s">
        <v>492</v>
      </c>
      <c r="V749" s="335" t="s">
        <v>9769</v>
      </c>
      <c r="W749" s="339" t="s">
        <v>9770</v>
      </c>
      <c r="X749" s="330" t="s">
        <v>60</v>
      </c>
      <c r="Y749" s="335" t="s">
        <v>60</v>
      </c>
      <c r="Z749" s="333" t="s">
        <v>60</v>
      </c>
      <c r="AA749" s="330" t="s">
        <v>60</v>
      </c>
      <c r="AB749" s="332">
        <v>4.0599999999999996</v>
      </c>
      <c r="AC749" s="338">
        <v>0.92600000000000005</v>
      </c>
      <c r="AD749" s="332">
        <v>3.26</v>
      </c>
      <c r="AE749" s="332">
        <v>3.94</v>
      </c>
      <c r="AF749" s="338">
        <v>0.18</v>
      </c>
      <c r="AG749" s="332">
        <v>258.27999999999997</v>
      </c>
      <c r="AH749" s="332">
        <v>170.12</v>
      </c>
      <c r="AI749" s="336">
        <v>1431.2</v>
      </c>
      <c r="AJ749" s="336">
        <v>41.9</v>
      </c>
      <c r="AK749" s="336">
        <v>593.9</v>
      </c>
      <c r="AL749" s="331" t="s">
        <v>8328</v>
      </c>
      <c r="AM749" s="331" t="s">
        <v>8329</v>
      </c>
      <c r="AN749" s="332">
        <v>28.21</v>
      </c>
      <c r="AO749" s="332">
        <v>31.58</v>
      </c>
      <c r="AP749" s="332">
        <v>26.39</v>
      </c>
    </row>
    <row r="750" spans="1:42" ht="258.75">
      <c r="A750" s="329">
        <v>44496</v>
      </c>
      <c r="B750" s="330" t="s">
        <v>4908</v>
      </c>
      <c r="C750" s="330" t="s">
        <v>60</v>
      </c>
      <c r="D750" s="331" t="s">
        <v>61</v>
      </c>
      <c r="E750" s="331" t="s">
        <v>67</v>
      </c>
      <c r="F750" s="332">
        <v>81.14</v>
      </c>
      <c r="G750" s="330" t="s">
        <v>4909</v>
      </c>
      <c r="H750" s="330" t="s">
        <v>60</v>
      </c>
      <c r="I750" s="331" t="s">
        <v>4910</v>
      </c>
      <c r="J750" s="329">
        <v>44496</v>
      </c>
      <c r="K750" s="333" t="s">
        <v>491</v>
      </c>
      <c r="L750" s="329">
        <v>44657</v>
      </c>
      <c r="M750" s="335" t="s">
        <v>14611</v>
      </c>
      <c r="N750" s="335" t="s">
        <v>60</v>
      </c>
      <c r="O750" s="335" t="s">
        <v>60</v>
      </c>
      <c r="P750" s="341" t="s">
        <v>60</v>
      </c>
      <c r="Q750" s="331" t="s">
        <v>9112</v>
      </c>
      <c r="R750" s="339" t="s">
        <v>14612</v>
      </c>
      <c r="S750" s="333" t="s">
        <v>8790</v>
      </c>
      <c r="T750" s="331" t="s">
        <v>6921</v>
      </c>
      <c r="U750" s="331" t="s">
        <v>11848</v>
      </c>
      <c r="V750" s="335" t="s">
        <v>14613</v>
      </c>
      <c r="W750" s="333" t="s">
        <v>10383</v>
      </c>
      <c r="X750" s="330" t="s">
        <v>60</v>
      </c>
      <c r="Y750" s="335" t="s">
        <v>60</v>
      </c>
      <c r="Z750" s="333" t="s">
        <v>60</v>
      </c>
      <c r="AA750" s="330" t="s">
        <v>60</v>
      </c>
      <c r="AB750" s="332">
        <v>15.42</v>
      </c>
      <c r="AC750" s="332">
        <v>9.02</v>
      </c>
      <c r="AD750" s="332">
        <v>12.32</v>
      </c>
      <c r="AE750" s="332">
        <v>19.899999999999999</v>
      </c>
      <c r="AF750" s="332">
        <v>1.29</v>
      </c>
      <c r="AG750" s="332">
        <v>77.459999999999994</v>
      </c>
      <c r="AH750" s="332">
        <v>46.56</v>
      </c>
      <c r="AI750" s="336">
        <v>58.8</v>
      </c>
      <c r="AJ750" s="332">
        <v>2.95</v>
      </c>
      <c r="AK750" s="336">
        <v>56.2</v>
      </c>
      <c r="AL750" s="331" t="s">
        <v>8328</v>
      </c>
      <c r="AM750" s="331" t="s">
        <v>8329</v>
      </c>
      <c r="AN750" s="332">
        <v>28.18</v>
      </c>
      <c r="AO750" s="332">
        <v>43.57</v>
      </c>
      <c r="AP750" s="332">
        <v>88.9</v>
      </c>
    </row>
    <row r="751" spans="1:42" ht="213.75">
      <c r="A751" s="329">
        <v>44224</v>
      </c>
      <c r="B751" s="330" t="s">
        <v>1334</v>
      </c>
      <c r="C751" s="330" t="s">
        <v>60</v>
      </c>
      <c r="D751" s="331" t="s">
        <v>61</v>
      </c>
      <c r="E751" s="331" t="s">
        <v>67</v>
      </c>
      <c r="F751" s="332">
        <v>24.8</v>
      </c>
      <c r="G751" s="330" t="s">
        <v>1335</v>
      </c>
      <c r="H751" s="330" t="s">
        <v>60</v>
      </c>
      <c r="I751" s="331" t="s">
        <v>1336</v>
      </c>
      <c r="J751" s="329">
        <v>44224</v>
      </c>
      <c r="K751" s="333" t="s">
        <v>491</v>
      </c>
      <c r="L751" s="329">
        <v>44378</v>
      </c>
      <c r="M751" s="335" t="s">
        <v>9833</v>
      </c>
      <c r="N751" s="335" t="s">
        <v>60</v>
      </c>
      <c r="O751" s="335" t="s">
        <v>60</v>
      </c>
      <c r="P751" s="341" t="s">
        <v>60</v>
      </c>
      <c r="Q751" s="331" t="s">
        <v>8633</v>
      </c>
      <c r="R751" s="333" t="s">
        <v>9022</v>
      </c>
      <c r="S751" s="333" t="s">
        <v>9834</v>
      </c>
      <c r="T751" s="331" t="s">
        <v>6921</v>
      </c>
      <c r="U751" s="331" t="s">
        <v>492</v>
      </c>
      <c r="V751" s="335" t="s">
        <v>9835</v>
      </c>
      <c r="W751" s="333" t="s">
        <v>8680</v>
      </c>
      <c r="X751" s="340">
        <v>120.5</v>
      </c>
      <c r="Y751" s="335" t="s">
        <v>60</v>
      </c>
      <c r="Z751" s="333" t="s">
        <v>60</v>
      </c>
      <c r="AA751" s="330" t="s">
        <v>60</v>
      </c>
      <c r="AB751" s="341" t="s">
        <v>60</v>
      </c>
      <c r="AC751" s="341" t="s">
        <v>60</v>
      </c>
      <c r="AD751" s="341" t="s">
        <v>60</v>
      </c>
      <c r="AE751" s="341" t="s">
        <v>60</v>
      </c>
      <c r="AF751" s="341" t="s">
        <v>60</v>
      </c>
      <c r="AG751" s="341" t="s">
        <v>60</v>
      </c>
      <c r="AH751" s="332">
        <v>23.11</v>
      </c>
      <c r="AI751" s="341" t="s">
        <v>60</v>
      </c>
      <c r="AJ751" s="341" t="s">
        <v>60</v>
      </c>
      <c r="AK751" s="341" t="s">
        <v>60</v>
      </c>
      <c r="AL751" s="331" t="s">
        <v>8328</v>
      </c>
      <c r="AM751" s="331" t="s">
        <v>8329</v>
      </c>
      <c r="AN751" s="332">
        <v>28.13</v>
      </c>
      <c r="AO751" s="332">
        <v>30.57</v>
      </c>
      <c r="AP751" s="332">
        <v>30.57</v>
      </c>
    </row>
    <row r="752" spans="1:42" ht="409.5">
      <c r="A752" s="329">
        <v>44725</v>
      </c>
      <c r="B752" s="330" t="s">
        <v>4911</v>
      </c>
      <c r="C752" s="330" t="s">
        <v>60</v>
      </c>
      <c r="D752" s="331" t="s">
        <v>61</v>
      </c>
      <c r="E752" s="331" t="s">
        <v>67</v>
      </c>
      <c r="F752" s="332">
        <v>1430.76</v>
      </c>
      <c r="G752" s="330" t="s">
        <v>4912</v>
      </c>
      <c r="H752" s="330" t="s">
        <v>4913</v>
      </c>
      <c r="I752" s="331" t="s">
        <v>4914</v>
      </c>
      <c r="J752" s="329">
        <v>44725</v>
      </c>
      <c r="K752" s="333" t="s">
        <v>491</v>
      </c>
      <c r="L752" s="329">
        <v>44844</v>
      </c>
      <c r="M752" s="335" t="s">
        <v>14614</v>
      </c>
      <c r="N752" s="335" t="s">
        <v>14615</v>
      </c>
      <c r="O752" s="335" t="s">
        <v>14616</v>
      </c>
      <c r="P752" s="341" t="s">
        <v>60</v>
      </c>
      <c r="Q752" s="331" t="s">
        <v>14617</v>
      </c>
      <c r="R752" s="339" t="s">
        <v>14618</v>
      </c>
      <c r="S752" s="333" t="s">
        <v>8943</v>
      </c>
      <c r="T752" s="331" t="s">
        <v>6915</v>
      </c>
      <c r="U752" s="331" t="s">
        <v>11848</v>
      </c>
      <c r="V752" s="335" t="s">
        <v>14619</v>
      </c>
      <c r="W752" s="333" t="s">
        <v>14620</v>
      </c>
      <c r="X752" s="330" t="s">
        <v>60</v>
      </c>
      <c r="Y752" s="335" t="s">
        <v>14621</v>
      </c>
      <c r="Z752" s="339" t="s">
        <v>14622</v>
      </c>
      <c r="AA752" s="330" t="s">
        <v>14623</v>
      </c>
      <c r="AB752" s="341" t="s">
        <v>60</v>
      </c>
      <c r="AC752" s="332">
        <v>3.85</v>
      </c>
      <c r="AD752" s="332">
        <v>1.3</v>
      </c>
      <c r="AE752" s="332">
        <v>9.89</v>
      </c>
      <c r="AF752" s="338">
        <v>0.20899999999999999</v>
      </c>
      <c r="AG752" s="332">
        <v>958.6</v>
      </c>
      <c r="AH752" s="332">
        <v>812.54</v>
      </c>
      <c r="AI752" s="336">
        <v>5125.8</v>
      </c>
      <c r="AJ752" s="336">
        <v>-61.6</v>
      </c>
      <c r="AK752" s="336">
        <v>2920</v>
      </c>
      <c r="AL752" s="331" t="s">
        <v>8328</v>
      </c>
      <c r="AM752" s="331" t="s">
        <v>8329</v>
      </c>
      <c r="AN752" s="332">
        <v>28.1</v>
      </c>
      <c r="AO752" s="332">
        <v>36.44</v>
      </c>
      <c r="AP752" s="332">
        <v>55</v>
      </c>
    </row>
    <row r="753" spans="1:42" ht="409.5">
      <c r="A753" s="329">
        <v>44200</v>
      </c>
      <c r="B753" s="330" t="s">
        <v>4915</v>
      </c>
      <c r="C753" s="330" t="s">
        <v>60</v>
      </c>
      <c r="D753" s="331" t="s">
        <v>61</v>
      </c>
      <c r="E753" s="331" t="s">
        <v>67</v>
      </c>
      <c r="F753" s="332">
        <v>7986.82</v>
      </c>
      <c r="G753" s="330" t="s">
        <v>4916</v>
      </c>
      <c r="H753" s="330" t="s">
        <v>60</v>
      </c>
      <c r="I753" s="331" t="s">
        <v>4917</v>
      </c>
      <c r="J753" s="329">
        <v>44200</v>
      </c>
      <c r="K753" s="333" t="s">
        <v>491</v>
      </c>
      <c r="L753" s="329">
        <v>44330</v>
      </c>
      <c r="M753" s="335" t="s">
        <v>14624</v>
      </c>
      <c r="N753" s="335" t="s">
        <v>60</v>
      </c>
      <c r="O753" s="335" t="s">
        <v>60</v>
      </c>
      <c r="P753" s="341" t="s">
        <v>60</v>
      </c>
      <c r="Q753" s="331" t="s">
        <v>8840</v>
      </c>
      <c r="R753" s="339" t="s">
        <v>14625</v>
      </c>
      <c r="S753" s="333" t="s">
        <v>14626</v>
      </c>
      <c r="T753" s="331" t="s">
        <v>6921</v>
      </c>
      <c r="U753" s="331" t="s">
        <v>11848</v>
      </c>
      <c r="V753" s="335" t="s">
        <v>14627</v>
      </c>
      <c r="W753" s="333" t="s">
        <v>14628</v>
      </c>
      <c r="X753" s="340">
        <v>19373.2</v>
      </c>
      <c r="Y753" s="335" t="s">
        <v>60</v>
      </c>
      <c r="Z753" s="333" t="s">
        <v>60</v>
      </c>
      <c r="AA753" s="330" t="s">
        <v>60</v>
      </c>
      <c r="AB753" s="332">
        <v>35.15</v>
      </c>
      <c r="AC753" s="332">
        <v>3.97</v>
      </c>
      <c r="AD753" s="332">
        <v>17.11</v>
      </c>
      <c r="AE753" s="332">
        <v>22.36</v>
      </c>
      <c r="AF753" s="332">
        <v>4.1500000000000004</v>
      </c>
      <c r="AG753" s="332">
        <v>7986.82</v>
      </c>
      <c r="AH753" s="332">
        <v>7473.18</v>
      </c>
      <c r="AI753" s="341" t="s">
        <v>60</v>
      </c>
      <c r="AJ753" s="341" t="s">
        <v>60</v>
      </c>
      <c r="AK753" s="341" t="s">
        <v>60</v>
      </c>
      <c r="AL753" s="331" t="s">
        <v>8328</v>
      </c>
      <c r="AM753" s="331" t="s">
        <v>8329</v>
      </c>
      <c r="AN753" s="332">
        <v>28.1</v>
      </c>
      <c r="AO753" s="332">
        <v>25.8</v>
      </c>
      <c r="AP753" s="332">
        <v>36.24</v>
      </c>
    </row>
    <row r="754" spans="1:42" ht="101.25">
      <c r="A754" s="329">
        <v>44081</v>
      </c>
      <c r="B754" s="330" t="s">
        <v>1341</v>
      </c>
      <c r="C754" s="330" t="s">
        <v>1342</v>
      </c>
      <c r="D754" s="331" t="s">
        <v>61</v>
      </c>
      <c r="E754" s="331" t="s">
        <v>77</v>
      </c>
      <c r="F754" s="332">
        <v>14.07</v>
      </c>
      <c r="G754" s="330" t="s">
        <v>1343</v>
      </c>
      <c r="H754" s="330" t="s">
        <v>1344</v>
      </c>
      <c r="I754" s="331" t="s">
        <v>1345</v>
      </c>
      <c r="J754" s="329">
        <v>44081</v>
      </c>
      <c r="K754" s="333" t="s">
        <v>491</v>
      </c>
      <c r="L754" s="334" t="s">
        <v>60</v>
      </c>
      <c r="M754" s="335" t="s">
        <v>10928</v>
      </c>
      <c r="N754" s="335" t="s">
        <v>10929</v>
      </c>
      <c r="O754" s="335" t="s">
        <v>10930</v>
      </c>
      <c r="P754" s="332">
        <v>5.58</v>
      </c>
      <c r="Q754" s="331" t="s">
        <v>10931</v>
      </c>
      <c r="R754" s="333" t="s">
        <v>10932</v>
      </c>
      <c r="S754" s="333" t="s">
        <v>8402</v>
      </c>
      <c r="T754" s="331" t="s">
        <v>6915</v>
      </c>
      <c r="U754" s="331" t="s">
        <v>492</v>
      </c>
      <c r="V754" s="335" t="s">
        <v>10933</v>
      </c>
      <c r="W754" s="333" t="s">
        <v>8487</v>
      </c>
      <c r="X754" s="344">
        <v>8.91</v>
      </c>
      <c r="Y754" s="335" t="s">
        <v>10934</v>
      </c>
      <c r="Z754" s="333" t="s">
        <v>8551</v>
      </c>
      <c r="AA754" s="330" t="s">
        <v>60</v>
      </c>
      <c r="AB754" s="332">
        <v>29.79</v>
      </c>
      <c r="AC754" s="332">
        <v>7.69</v>
      </c>
      <c r="AD754" s="332">
        <v>26.53</v>
      </c>
      <c r="AE754" s="332">
        <v>26.53</v>
      </c>
      <c r="AF754" s="332">
        <v>7.72</v>
      </c>
      <c r="AG754" s="332">
        <v>24.74</v>
      </c>
      <c r="AH754" s="332">
        <v>24.69</v>
      </c>
      <c r="AI754" s="332">
        <v>1.9</v>
      </c>
      <c r="AJ754" s="338">
        <v>-2.4E-2</v>
      </c>
      <c r="AK754" s="332">
        <v>2.52</v>
      </c>
      <c r="AL754" s="331" t="s">
        <v>8328</v>
      </c>
      <c r="AM754" s="331" t="s">
        <v>8329</v>
      </c>
      <c r="AN754" s="332">
        <v>27.91</v>
      </c>
      <c r="AO754" s="332">
        <v>1.85</v>
      </c>
      <c r="AP754" s="332">
        <v>-33.729999999999997</v>
      </c>
    </row>
    <row r="755" spans="1:42" ht="303.75">
      <c r="A755" s="329">
        <v>44180</v>
      </c>
      <c r="B755" s="330" t="s">
        <v>4918</v>
      </c>
      <c r="C755" s="330" t="s">
        <v>60</v>
      </c>
      <c r="D755" s="331" t="s">
        <v>61</v>
      </c>
      <c r="E755" s="331" t="s">
        <v>67</v>
      </c>
      <c r="F755" s="332">
        <v>333.01</v>
      </c>
      <c r="G755" s="330" t="s">
        <v>4919</v>
      </c>
      <c r="H755" s="330" t="s">
        <v>60</v>
      </c>
      <c r="I755" s="331" t="s">
        <v>4920</v>
      </c>
      <c r="J755" s="329">
        <v>44180</v>
      </c>
      <c r="K755" s="333" t="s">
        <v>491</v>
      </c>
      <c r="L755" s="329">
        <v>44280</v>
      </c>
      <c r="M755" s="335" t="s">
        <v>14629</v>
      </c>
      <c r="N755" s="335" t="s">
        <v>14630</v>
      </c>
      <c r="O755" s="335" t="s">
        <v>60</v>
      </c>
      <c r="P755" s="341" t="s">
        <v>60</v>
      </c>
      <c r="Q755" s="331" t="s">
        <v>14631</v>
      </c>
      <c r="R755" s="333" t="s">
        <v>14632</v>
      </c>
      <c r="S755" s="333" t="s">
        <v>9694</v>
      </c>
      <c r="T755" s="331" t="s">
        <v>6915</v>
      </c>
      <c r="U755" s="331" t="s">
        <v>11848</v>
      </c>
      <c r="V755" s="335" t="s">
        <v>14633</v>
      </c>
      <c r="W755" s="333" t="s">
        <v>8624</v>
      </c>
      <c r="X755" s="330" t="s">
        <v>60</v>
      </c>
      <c r="Y755" s="335" t="s">
        <v>60</v>
      </c>
      <c r="Z755" s="333" t="s">
        <v>60</v>
      </c>
      <c r="AA755" s="330" t="s">
        <v>60</v>
      </c>
      <c r="AB755" s="341" t="s">
        <v>60</v>
      </c>
      <c r="AC755" s="332">
        <v>6.37</v>
      </c>
      <c r="AD755" s="332">
        <v>16.09</v>
      </c>
      <c r="AE755" s="332">
        <v>45.29</v>
      </c>
      <c r="AF755" s="332">
        <v>2.41</v>
      </c>
      <c r="AG755" s="332">
        <v>333.01</v>
      </c>
      <c r="AH755" s="332">
        <v>202.96</v>
      </c>
      <c r="AI755" s="336">
        <v>120</v>
      </c>
      <c r="AJ755" s="336">
        <v>-10.199999999999999</v>
      </c>
      <c r="AK755" s="336">
        <v>248.7</v>
      </c>
      <c r="AL755" s="331" t="s">
        <v>8328</v>
      </c>
      <c r="AM755" s="331" t="s">
        <v>8329</v>
      </c>
      <c r="AN755" s="332">
        <v>27.8</v>
      </c>
      <c r="AO755" s="332">
        <v>52.67</v>
      </c>
      <c r="AP755" s="332">
        <v>91.39</v>
      </c>
    </row>
    <row r="756" spans="1:42" ht="168.75">
      <c r="A756" s="329">
        <v>44398</v>
      </c>
      <c r="B756" s="330" t="s">
        <v>4921</v>
      </c>
      <c r="C756" s="330" t="s">
        <v>60</v>
      </c>
      <c r="D756" s="331" t="s">
        <v>61</v>
      </c>
      <c r="E756" s="331" t="s">
        <v>67</v>
      </c>
      <c r="F756" s="332">
        <v>93.14</v>
      </c>
      <c r="G756" s="330" t="s">
        <v>60</v>
      </c>
      <c r="H756" s="330" t="s">
        <v>60</v>
      </c>
      <c r="I756" s="331" t="s">
        <v>4922</v>
      </c>
      <c r="J756" s="329">
        <v>44398</v>
      </c>
      <c r="K756" s="333" t="s">
        <v>491</v>
      </c>
      <c r="L756" s="329">
        <v>44763</v>
      </c>
      <c r="M756" s="335" t="s">
        <v>14634</v>
      </c>
      <c r="N756" s="335" t="s">
        <v>60</v>
      </c>
      <c r="O756" s="335" t="s">
        <v>60</v>
      </c>
      <c r="P756" s="341" t="s">
        <v>60</v>
      </c>
      <c r="Q756" s="331" t="s">
        <v>9094</v>
      </c>
      <c r="R756" s="339" t="s">
        <v>14635</v>
      </c>
      <c r="S756" s="333" t="s">
        <v>14636</v>
      </c>
      <c r="T756" s="331" t="s">
        <v>6919</v>
      </c>
      <c r="U756" s="331" t="s">
        <v>11848</v>
      </c>
      <c r="V756" s="335" t="s">
        <v>60</v>
      </c>
      <c r="W756" s="333" t="s">
        <v>60</v>
      </c>
      <c r="X756" s="330" t="s">
        <v>60</v>
      </c>
      <c r="Y756" s="335" t="s">
        <v>60</v>
      </c>
      <c r="Z756" s="333" t="s">
        <v>60</v>
      </c>
      <c r="AA756" s="330" t="s">
        <v>60</v>
      </c>
      <c r="AB756" s="332">
        <v>19.84</v>
      </c>
      <c r="AC756" s="332">
        <v>3.8</v>
      </c>
      <c r="AD756" s="332">
        <v>10.66</v>
      </c>
      <c r="AE756" s="332">
        <v>22.02</v>
      </c>
      <c r="AF756" s="338">
        <v>0.36699999999999999</v>
      </c>
      <c r="AG756" s="332">
        <v>82.45</v>
      </c>
      <c r="AH756" s="332">
        <v>54</v>
      </c>
      <c r="AI756" s="336">
        <v>225.9</v>
      </c>
      <c r="AJ756" s="338">
        <v>-0.879</v>
      </c>
      <c r="AK756" s="336">
        <v>119.5</v>
      </c>
      <c r="AL756" s="331" t="s">
        <v>8328</v>
      </c>
      <c r="AM756" s="331" t="s">
        <v>8329</v>
      </c>
      <c r="AN756" s="332">
        <v>27.74</v>
      </c>
      <c r="AO756" s="332">
        <v>26.48</v>
      </c>
      <c r="AP756" s="332">
        <v>18.52</v>
      </c>
    </row>
    <row r="757" spans="1:42" ht="326.25">
      <c r="A757" s="329">
        <v>44215</v>
      </c>
      <c r="B757" s="330" t="s">
        <v>4923</v>
      </c>
      <c r="C757" s="330" t="s">
        <v>60</v>
      </c>
      <c r="D757" s="331" t="s">
        <v>61</v>
      </c>
      <c r="E757" s="331" t="s">
        <v>67</v>
      </c>
      <c r="F757" s="332">
        <v>2053.25</v>
      </c>
      <c r="G757" s="330" t="s">
        <v>4924</v>
      </c>
      <c r="H757" s="330" t="s">
        <v>60</v>
      </c>
      <c r="I757" s="331" t="s">
        <v>4925</v>
      </c>
      <c r="J757" s="329">
        <v>44215</v>
      </c>
      <c r="K757" s="333" t="s">
        <v>491</v>
      </c>
      <c r="L757" s="329">
        <v>44413</v>
      </c>
      <c r="M757" s="335" t="s">
        <v>14637</v>
      </c>
      <c r="N757" s="335" t="s">
        <v>60</v>
      </c>
      <c r="O757" s="335" t="s">
        <v>60</v>
      </c>
      <c r="P757" s="341" t="s">
        <v>60</v>
      </c>
      <c r="Q757" s="331" t="s">
        <v>9384</v>
      </c>
      <c r="R757" s="339" t="s">
        <v>14638</v>
      </c>
      <c r="S757" s="333" t="s">
        <v>8742</v>
      </c>
      <c r="T757" s="331" t="s">
        <v>6917</v>
      </c>
      <c r="U757" s="331" t="s">
        <v>11848</v>
      </c>
      <c r="V757" s="335" t="s">
        <v>14639</v>
      </c>
      <c r="W757" s="339" t="s">
        <v>14640</v>
      </c>
      <c r="X757" s="330" t="s">
        <v>60</v>
      </c>
      <c r="Y757" s="335" t="s">
        <v>60</v>
      </c>
      <c r="Z757" s="333" t="s">
        <v>60</v>
      </c>
      <c r="AA757" s="330" t="s">
        <v>60</v>
      </c>
      <c r="AB757" s="332">
        <v>52.41</v>
      </c>
      <c r="AC757" s="332">
        <v>2.64</v>
      </c>
      <c r="AD757" s="332">
        <v>20.190000000000001</v>
      </c>
      <c r="AE757" s="332">
        <v>38.18</v>
      </c>
      <c r="AF757" s="332">
        <v>5.57</v>
      </c>
      <c r="AG757" s="332">
        <v>2035.86</v>
      </c>
      <c r="AH757" s="332">
        <v>1760.87</v>
      </c>
      <c r="AI757" s="341" t="s">
        <v>60</v>
      </c>
      <c r="AJ757" s="341" t="s">
        <v>60</v>
      </c>
      <c r="AK757" s="341" t="s">
        <v>60</v>
      </c>
      <c r="AL757" s="331" t="s">
        <v>8328</v>
      </c>
      <c r="AM757" s="331" t="s">
        <v>8329</v>
      </c>
      <c r="AN757" s="332">
        <v>27.74</v>
      </c>
      <c r="AO757" s="332">
        <v>29.15</v>
      </c>
      <c r="AP757" s="332">
        <v>37.25</v>
      </c>
    </row>
    <row r="758" spans="1:42" ht="371.25">
      <c r="A758" s="329">
        <v>44055</v>
      </c>
      <c r="B758" s="330" t="s">
        <v>4926</v>
      </c>
      <c r="C758" s="330" t="s">
        <v>60</v>
      </c>
      <c r="D758" s="331" t="s">
        <v>61</v>
      </c>
      <c r="E758" s="331" t="s">
        <v>67</v>
      </c>
      <c r="F758" s="332">
        <v>7598.58</v>
      </c>
      <c r="G758" s="330" t="s">
        <v>4927</v>
      </c>
      <c r="H758" s="330" t="s">
        <v>4928</v>
      </c>
      <c r="I758" s="331" t="s">
        <v>4929</v>
      </c>
      <c r="J758" s="329">
        <v>44055</v>
      </c>
      <c r="K758" s="333" t="s">
        <v>491</v>
      </c>
      <c r="L758" s="329">
        <v>44132</v>
      </c>
      <c r="M758" s="335" t="s">
        <v>14641</v>
      </c>
      <c r="N758" s="335" t="s">
        <v>60</v>
      </c>
      <c r="O758" s="335" t="s">
        <v>60</v>
      </c>
      <c r="P758" s="341" t="s">
        <v>60</v>
      </c>
      <c r="Q758" s="331" t="s">
        <v>8695</v>
      </c>
      <c r="R758" s="339" t="s">
        <v>14642</v>
      </c>
      <c r="S758" s="333" t="s">
        <v>14643</v>
      </c>
      <c r="T758" s="331" t="s">
        <v>6915</v>
      </c>
      <c r="U758" s="331" t="s">
        <v>11848</v>
      </c>
      <c r="V758" s="335" t="s">
        <v>14644</v>
      </c>
      <c r="W758" s="333" t="s">
        <v>12253</v>
      </c>
      <c r="X758" s="330" t="s">
        <v>60</v>
      </c>
      <c r="Y758" s="335" t="s">
        <v>14645</v>
      </c>
      <c r="Z758" s="333" t="s">
        <v>14646</v>
      </c>
      <c r="AA758" s="340">
        <v>2650.9</v>
      </c>
      <c r="AB758" s="332">
        <v>131.27000000000001</v>
      </c>
      <c r="AC758" s="332">
        <v>4.16</v>
      </c>
      <c r="AD758" s="332">
        <v>10.56</v>
      </c>
      <c r="AE758" s="332">
        <v>45.62</v>
      </c>
      <c r="AF758" s="332">
        <v>3.52</v>
      </c>
      <c r="AG758" s="332">
        <v>7342.97</v>
      </c>
      <c r="AH758" s="332">
        <v>5479.3</v>
      </c>
      <c r="AI758" s="341" t="s">
        <v>60</v>
      </c>
      <c r="AJ758" s="341" t="s">
        <v>60</v>
      </c>
      <c r="AK758" s="341" t="s">
        <v>60</v>
      </c>
      <c r="AL758" s="331" t="s">
        <v>8328</v>
      </c>
      <c r="AM758" s="331" t="s">
        <v>8329</v>
      </c>
      <c r="AN758" s="332">
        <v>27.61</v>
      </c>
      <c r="AO758" s="332">
        <v>29.03</v>
      </c>
      <c r="AP758" s="332">
        <v>29.49</v>
      </c>
    </row>
    <row r="759" spans="1:42" ht="146.25">
      <c r="A759" s="329">
        <v>44470</v>
      </c>
      <c r="B759" s="330" t="s">
        <v>1346</v>
      </c>
      <c r="C759" s="330" t="s">
        <v>1347</v>
      </c>
      <c r="D759" s="331" t="s">
        <v>61</v>
      </c>
      <c r="E759" s="331" t="s">
        <v>77</v>
      </c>
      <c r="F759" s="332">
        <v>141.58000000000001</v>
      </c>
      <c r="G759" s="330" t="s">
        <v>1348</v>
      </c>
      <c r="H759" s="330" t="s">
        <v>1349</v>
      </c>
      <c r="I759" s="331" t="s">
        <v>1350</v>
      </c>
      <c r="J759" s="329">
        <v>44470</v>
      </c>
      <c r="K759" s="333" t="s">
        <v>491</v>
      </c>
      <c r="L759" s="334" t="s">
        <v>60</v>
      </c>
      <c r="M759" s="335" t="s">
        <v>9914</v>
      </c>
      <c r="N759" s="335" t="s">
        <v>60</v>
      </c>
      <c r="O759" s="335" t="s">
        <v>9915</v>
      </c>
      <c r="P759" s="336">
        <v>166.7</v>
      </c>
      <c r="Q759" s="331" t="s">
        <v>8417</v>
      </c>
      <c r="R759" s="339" t="s">
        <v>9916</v>
      </c>
      <c r="S759" s="333" t="s">
        <v>8904</v>
      </c>
      <c r="T759" s="331" t="s">
        <v>6915</v>
      </c>
      <c r="U759" s="331" t="s">
        <v>492</v>
      </c>
      <c r="V759" s="335" t="s">
        <v>9917</v>
      </c>
      <c r="W759" s="333" t="s">
        <v>8854</v>
      </c>
      <c r="X759" s="330" t="s">
        <v>60</v>
      </c>
      <c r="Y759" s="335" t="s">
        <v>9918</v>
      </c>
      <c r="Z759" s="333" t="s">
        <v>9832</v>
      </c>
      <c r="AA759" s="330" t="s">
        <v>60</v>
      </c>
      <c r="AB759" s="332">
        <v>40.74</v>
      </c>
      <c r="AC759" s="332">
        <v>2.8</v>
      </c>
      <c r="AD759" s="332">
        <v>19.84</v>
      </c>
      <c r="AE759" s="332">
        <v>39.96</v>
      </c>
      <c r="AF759" s="332">
        <v>12.33</v>
      </c>
      <c r="AG759" s="332">
        <v>161.06</v>
      </c>
      <c r="AH759" s="332">
        <v>107.44</v>
      </c>
      <c r="AI759" s="336">
        <v>11.9</v>
      </c>
      <c r="AJ759" s="332">
        <v>2.64</v>
      </c>
      <c r="AK759" s="336">
        <v>82.4</v>
      </c>
      <c r="AL759" s="331" t="s">
        <v>8328</v>
      </c>
      <c r="AM759" s="331" t="s">
        <v>8329</v>
      </c>
      <c r="AN759" s="332">
        <v>27.55</v>
      </c>
      <c r="AO759" s="332">
        <v>28.37</v>
      </c>
      <c r="AP759" s="332">
        <v>28.37</v>
      </c>
    </row>
    <row r="760" spans="1:42" ht="78.75">
      <c r="A760" s="329">
        <v>43878</v>
      </c>
      <c r="B760" s="330" t="s">
        <v>4930</v>
      </c>
      <c r="C760" s="330" t="s">
        <v>60</v>
      </c>
      <c r="D760" s="331" t="s">
        <v>61</v>
      </c>
      <c r="E760" s="331" t="s">
        <v>77</v>
      </c>
      <c r="F760" s="332">
        <v>62.08</v>
      </c>
      <c r="G760" s="330" t="s">
        <v>4931</v>
      </c>
      <c r="H760" s="330" t="s">
        <v>60</v>
      </c>
      <c r="I760" s="331" t="s">
        <v>4932</v>
      </c>
      <c r="J760" s="329">
        <v>43878</v>
      </c>
      <c r="K760" s="333" t="s">
        <v>491</v>
      </c>
      <c r="L760" s="334" t="s">
        <v>60</v>
      </c>
      <c r="M760" s="335" t="s">
        <v>14647</v>
      </c>
      <c r="N760" s="335" t="s">
        <v>60</v>
      </c>
      <c r="O760" s="335" t="s">
        <v>60</v>
      </c>
      <c r="P760" s="341" t="s">
        <v>60</v>
      </c>
      <c r="Q760" s="331" t="s">
        <v>8443</v>
      </c>
      <c r="R760" s="339" t="s">
        <v>14648</v>
      </c>
      <c r="S760" s="333" t="s">
        <v>9222</v>
      </c>
      <c r="T760" s="331" t="s">
        <v>6915</v>
      </c>
      <c r="U760" s="331" t="s">
        <v>11848</v>
      </c>
      <c r="V760" s="335" t="s">
        <v>14649</v>
      </c>
      <c r="W760" s="333" t="s">
        <v>10904</v>
      </c>
      <c r="X760" s="340">
        <v>23.5</v>
      </c>
      <c r="Y760" s="335" t="s">
        <v>60</v>
      </c>
      <c r="Z760" s="333" t="s">
        <v>60</v>
      </c>
      <c r="AA760" s="330" t="s">
        <v>60</v>
      </c>
      <c r="AB760" s="341" t="s">
        <v>60</v>
      </c>
      <c r="AC760" s="332">
        <v>2</v>
      </c>
      <c r="AD760" s="332">
        <v>42.4</v>
      </c>
      <c r="AE760" s="341" t="s">
        <v>60</v>
      </c>
      <c r="AF760" s="338">
        <v>0.59799999999999998</v>
      </c>
      <c r="AG760" s="332">
        <v>62.08</v>
      </c>
      <c r="AH760" s="332">
        <v>45.27</v>
      </c>
      <c r="AI760" s="341" t="s">
        <v>60</v>
      </c>
      <c r="AJ760" s="341" t="s">
        <v>60</v>
      </c>
      <c r="AK760" s="341" t="s">
        <v>60</v>
      </c>
      <c r="AL760" s="331" t="s">
        <v>8328</v>
      </c>
      <c r="AM760" s="331" t="s">
        <v>8329</v>
      </c>
      <c r="AN760" s="332">
        <v>27.54</v>
      </c>
      <c r="AO760" s="332">
        <v>25.08</v>
      </c>
      <c r="AP760" s="332">
        <v>19.47</v>
      </c>
    </row>
    <row r="761" spans="1:42" ht="123.75">
      <c r="A761" s="329">
        <v>44439</v>
      </c>
      <c r="B761" s="330" t="s">
        <v>4933</v>
      </c>
      <c r="C761" s="330" t="s">
        <v>60</v>
      </c>
      <c r="D761" s="331" t="s">
        <v>61</v>
      </c>
      <c r="E761" s="331" t="s">
        <v>67</v>
      </c>
      <c r="F761" s="332">
        <v>41.65</v>
      </c>
      <c r="G761" s="330" t="s">
        <v>2144</v>
      </c>
      <c r="H761" s="330" t="s">
        <v>60</v>
      </c>
      <c r="I761" s="331" t="s">
        <v>4934</v>
      </c>
      <c r="J761" s="329">
        <v>44439</v>
      </c>
      <c r="K761" s="333" t="s">
        <v>491</v>
      </c>
      <c r="L761" s="329">
        <v>44508</v>
      </c>
      <c r="M761" s="335" t="s">
        <v>14650</v>
      </c>
      <c r="N761" s="335" t="s">
        <v>60</v>
      </c>
      <c r="O761" s="335" t="s">
        <v>60</v>
      </c>
      <c r="P761" s="341" t="s">
        <v>60</v>
      </c>
      <c r="Q761" s="331" t="s">
        <v>8331</v>
      </c>
      <c r="R761" s="333" t="s">
        <v>12745</v>
      </c>
      <c r="S761" s="333" t="s">
        <v>8790</v>
      </c>
      <c r="T761" s="331" t="s">
        <v>6921</v>
      </c>
      <c r="U761" s="331" t="s">
        <v>11848</v>
      </c>
      <c r="V761" s="335" t="s">
        <v>11318</v>
      </c>
      <c r="W761" s="333" t="s">
        <v>14651</v>
      </c>
      <c r="X761" s="340">
        <v>64.2</v>
      </c>
      <c r="Y761" s="335" t="s">
        <v>60</v>
      </c>
      <c r="Z761" s="333" t="s">
        <v>60</v>
      </c>
      <c r="AA761" s="330" t="s">
        <v>60</v>
      </c>
      <c r="AB761" s="341" t="s">
        <v>60</v>
      </c>
      <c r="AC761" s="332">
        <v>6.04</v>
      </c>
      <c r="AD761" s="341" t="s">
        <v>60</v>
      </c>
      <c r="AE761" s="341" t="s">
        <v>60</v>
      </c>
      <c r="AF761" s="332">
        <v>4.72</v>
      </c>
      <c r="AG761" s="332">
        <v>41.65</v>
      </c>
      <c r="AH761" s="332">
        <v>40.69</v>
      </c>
      <c r="AI761" s="332">
        <v>8.82</v>
      </c>
      <c r="AJ761" s="332">
        <v>-5.25</v>
      </c>
      <c r="AK761" s="332">
        <v>9.32</v>
      </c>
      <c r="AL761" s="331" t="s">
        <v>8328</v>
      </c>
      <c r="AM761" s="331" t="s">
        <v>8329</v>
      </c>
      <c r="AN761" s="332">
        <v>27.52</v>
      </c>
      <c r="AO761" s="332">
        <v>34.42</v>
      </c>
      <c r="AP761" s="332">
        <v>48.46</v>
      </c>
    </row>
    <row r="762" spans="1:42" ht="123.75">
      <c r="A762" s="329">
        <v>44501</v>
      </c>
      <c r="B762" s="330" t="s">
        <v>4935</v>
      </c>
      <c r="C762" s="330" t="s">
        <v>60</v>
      </c>
      <c r="D762" s="331" t="s">
        <v>61</v>
      </c>
      <c r="E762" s="331" t="s">
        <v>67</v>
      </c>
      <c r="F762" s="332">
        <v>350.34</v>
      </c>
      <c r="G762" s="330" t="s">
        <v>4936</v>
      </c>
      <c r="H762" s="330" t="s">
        <v>60</v>
      </c>
      <c r="I762" s="331" t="s">
        <v>4937</v>
      </c>
      <c r="J762" s="329">
        <v>44501</v>
      </c>
      <c r="K762" s="333" t="s">
        <v>491</v>
      </c>
      <c r="L762" s="329">
        <v>44586</v>
      </c>
      <c r="M762" s="335" t="s">
        <v>14652</v>
      </c>
      <c r="N762" s="335" t="s">
        <v>60</v>
      </c>
      <c r="O762" s="335" t="s">
        <v>60</v>
      </c>
      <c r="P762" s="341" t="s">
        <v>60</v>
      </c>
      <c r="Q762" s="331" t="s">
        <v>8991</v>
      </c>
      <c r="R762" s="333" t="s">
        <v>14653</v>
      </c>
      <c r="S762" s="333" t="s">
        <v>8790</v>
      </c>
      <c r="T762" s="331" t="s">
        <v>6921</v>
      </c>
      <c r="U762" s="331" t="s">
        <v>11848</v>
      </c>
      <c r="V762" s="335" t="s">
        <v>14654</v>
      </c>
      <c r="W762" s="333" t="s">
        <v>10383</v>
      </c>
      <c r="X762" s="340">
        <v>3193.6</v>
      </c>
      <c r="Y762" s="335" t="s">
        <v>60</v>
      </c>
      <c r="Z762" s="333" t="s">
        <v>60</v>
      </c>
      <c r="AA762" s="330" t="s">
        <v>60</v>
      </c>
      <c r="AB762" s="341" t="s">
        <v>60</v>
      </c>
      <c r="AC762" s="332">
        <v>4.28</v>
      </c>
      <c r="AD762" s="341" t="s">
        <v>60</v>
      </c>
      <c r="AE762" s="341" t="s">
        <v>60</v>
      </c>
      <c r="AF762" s="341" t="s">
        <v>60</v>
      </c>
      <c r="AG762" s="332">
        <v>350.34</v>
      </c>
      <c r="AH762" s="332">
        <v>387.35</v>
      </c>
      <c r="AI762" s="342">
        <v>0</v>
      </c>
      <c r="AJ762" s="336">
        <v>-15</v>
      </c>
      <c r="AK762" s="336">
        <v>92.2</v>
      </c>
      <c r="AL762" s="331" t="s">
        <v>8328</v>
      </c>
      <c r="AM762" s="331" t="s">
        <v>8329</v>
      </c>
      <c r="AN762" s="332">
        <v>27.4</v>
      </c>
      <c r="AO762" s="332">
        <v>28.09</v>
      </c>
      <c r="AP762" s="332">
        <v>29.15</v>
      </c>
    </row>
    <row r="763" spans="1:42" ht="409.5">
      <c r="A763" s="329">
        <v>44173</v>
      </c>
      <c r="B763" s="330" t="s">
        <v>1355</v>
      </c>
      <c r="C763" s="330" t="s">
        <v>1356</v>
      </c>
      <c r="D763" s="331" t="s">
        <v>61</v>
      </c>
      <c r="E763" s="331" t="s">
        <v>77</v>
      </c>
      <c r="F763" s="332">
        <v>219.56</v>
      </c>
      <c r="G763" s="330" t="s">
        <v>60</v>
      </c>
      <c r="H763" s="330" t="s">
        <v>1357</v>
      </c>
      <c r="I763" s="331" t="s">
        <v>1358</v>
      </c>
      <c r="J763" s="329">
        <v>44173</v>
      </c>
      <c r="K763" s="333" t="s">
        <v>491</v>
      </c>
      <c r="L763" s="334" t="s">
        <v>60</v>
      </c>
      <c r="M763" s="335" t="s">
        <v>10085</v>
      </c>
      <c r="N763" s="335" t="s">
        <v>60</v>
      </c>
      <c r="O763" s="335" t="s">
        <v>10086</v>
      </c>
      <c r="P763" s="336">
        <v>62</v>
      </c>
      <c r="Q763" s="331" t="s">
        <v>10087</v>
      </c>
      <c r="R763" s="333" t="s">
        <v>10088</v>
      </c>
      <c r="S763" s="333" t="s">
        <v>10089</v>
      </c>
      <c r="T763" s="331" t="s">
        <v>6917</v>
      </c>
      <c r="U763" s="331" t="s">
        <v>492</v>
      </c>
      <c r="V763" s="335" t="s">
        <v>60</v>
      </c>
      <c r="W763" s="333" t="s">
        <v>60</v>
      </c>
      <c r="X763" s="330" t="s">
        <v>60</v>
      </c>
      <c r="Y763" s="335" t="s">
        <v>10090</v>
      </c>
      <c r="Z763" s="339" t="s">
        <v>10091</v>
      </c>
      <c r="AA763" s="330" t="s">
        <v>9215</v>
      </c>
      <c r="AB763" s="341" t="s">
        <v>60</v>
      </c>
      <c r="AC763" s="341" t="s">
        <v>60</v>
      </c>
      <c r="AD763" s="341" t="s">
        <v>60</v>
      </c>
      <c r="AE763" s="341" t="s">
        <v>60</v>
      </c>
      <c r="AF763" s="332">
        <v>1.06</v>
      </c>
      <c r="AG763" s="332">
        <v>286.33</v>
      </c>
      <c r="AH763" s="332">
        <v>217.76</v>
      </c>
      <c r="AI763" s="336">
        <v>379.6</v>
      </c>
      <c r="AJ763" s="336">
        <v>-30</v>
      </c>
      <c r="AK763" s="336">
        <v>258.39999999999998</v>
      </c>
      <c r="AL763" s="331" t="s">
        <v>8328</v>
      </c>
      <c r="AM763" s="331" t="s">
        <v>8329</v>
      </c>
      <c r="AN763" s="332">
        <v>27.39</v>
      </c>
      <c r="AO763" s="332">
        <v>23.08</v>
      </c>
      <c r="AP763" s="332">
        <v>86.92</v>
      </c>
    </row>
    <row r="764" spans="1:42" ht="90">
      <c r="A764" s="329">
        <v>43861</v>
      </c>
      <c r="B764" s="330" t="s">
        <v>1359</v>
      </c>
      <c r="C764" s="330" t="s">
        <v>1360</v>
      </c>
      <c r="D764" s="331" t="s">
        <v>61</v>
      </c>
      <c r="E764" s="331" t="s">
        <v>67</v>
      </c>
      <c r="F764" s="332">
        <v>297.12</v>
      </c>
      <c r="G764" s="330" t="s">
        <v>1361</v>
      </c>
      <c r="H764" s="330" t="s">
        <v>1362</v>
      </c>
      <c r="I764" s="331" t="s">
        <v>1363</v>
      </c>
      <c r="J764" s="329">
        <v>43861</v>
      </c>
      <c r="K764" s="333" t="s">
        <v>491</v>
      </c>
      <c r="L764" s="329">
        <v>43861</v>
      </c>
      <c r="M764" s="335" t="s">
        <v>10367</v>
      </c>
      <c r="N764" s="335" t="s">
        <v>60</v>
      </c>
      <c r="O764" s="335" t="s">
        <v>60</v>
      </c>
      <c r="P764" s="336">
        <v>172.8</v>
      </c>
      <c r="Q764" s="331" t="s">
        <v>8459</v>
      </c>
      <c r="R764" s="333" t="s">
        <v>10368</v>
      </c>
      <c r="S764" s="333" t="s">
        <v>8518</v>
      </c>
      <c r="T764" s="331" t="s">
        <v>6917</v>
      </c>
      <c r="U764" s="331" t="s">
        <v>492</v>
      </c>
      <c r="V764" s="335" t="s">
        <v>10369</v>
      </c>
      <c r="W764" s="333" t="s">
        <v>8381</v>
      </c>
      <c r="X764" s="330" t="s">
        <v>60</v>
      </c>
      <c r="Y764" s="335" t="s">
        <v>10370</v>
      </c>
      <c r="Z764" s="333" t="s">
        <v>8501</v>
      </c>
      <c r="AA764" s="330" t="s">
        <v>60</v>
      </c>
      <c r="AB764" s="332">
        <v>32.9</v>
      </c>
      <c r="AC764" s="332">
        <v>1.04</v>
      </c>
      <c r="AD764" s="332">
        <v>13.88</v>
      </c>
      <c r="AE764" s="332">
        <v>55.29</v>
      </c>
      <c r="AF764" s="338">
        <v>0.876</v>
      </c>
      <c r="AG764" s="332">
        <v>407.44</v>
      </c>
      <c r="AH764" s="332">
        <v>268.11</v>
      </c>
      <c r="AI764" s="336">
        <v>552.20000000000005</v>
      </c>
      <c r="AJ764" s="332">
        <v>9.1199999999999992</v>
      </c>
      <c r="AK764" s="336">
        <v>504.4</v>
      </c>
      <c r="AL764" s="331" t="s">
        <v>8328</v>
      </c>
      <c r="AM764" s="331" t="s">
        <v>8329</v>
      </c>
      <c r="AN764" s="332">
        <v>27.38</v>
      </c>
      <c r="AO764" s="332">
        <v>13.71</v>
      </c>
      <c r="AP764" s="332">
        <v>5.95</v>
      </c>
    </row>
    <row r="765" spans="1:42" ht="315">
      <c r="A765" s="329">
        <v>44454</v>
      </c>
      <c r="B765" s="330" t="s">
        <v>1364</v>
      </c>
      <c r="C765" s="330" t="s">
        <v>1365</v>
      </c>
      <c r="D765" s="331" t="s">
        <v>61</v>
      </c>
      <c r="E765" s="331" t="s">
        <v>77</v>
      </c>
      <c r="F765" s="332">
        <v>7378.74</v>
      </c>
      <c r="G765" s="330" t="s">
        <v>1366</v>
      </c>
      <c r="H765" s="330" t="s">
        <v>60</v>
      </c>
      <c r="I765" s="331" t="s">
        <v>1367</v>
      </c>
      <c r="J765" s="329">
        <v>44454</v>
      </c>
      <c r="K765" s="333" t="s">
        <v>491</v>
      </c>
      <c r="L765" s="334" t="s">
        <v>60</v>
      </c>
      <c r="M765" s="335" t="s">
        <v>10181</v>
      </c>
      <c r="N765" s="335" t="s">
        <v>10182</v>
      </c>
      <c r="O765" s="335" t="s">
        <v>10183</v>
      </c>
      <c r="P765" s="336">
        <v>2779.7</v>
      </c>
      <c r="Q765" s="331" t="s">
        <v>10184</v>
      </c>
      <c r="R765" s="339" t="s">
        <v>10185</v>
      </c>
      <c r="S765" s="333" t="s">
        <v>9049</v>
      </c>
      <c r="T765" s="331" t="s">
        <v>6915</v>
      </c>
      <c r="U765" s="331" t="s">
        <v>492</v>
      </c>
      <c r="V765" s="335" t="s">
        <v>10186</v>
      </c>
      <c r="W765" s="333" t="s">
        <v>10187</v>
      </c>
      <c r="X765" s="340">
        <v>8960.7999999999993</v>
      </c>
      <c r="Y765" s="335" t="s">
        <v>60</v>
      </c>
      <c r="Z765" s="333" t="s">
        <v>60</v>
      </c>
      <c r="AA765" s="330" t="s">
        <v>60</v>
      </c>
      <c r="AB765" s="341" t="s">
        <v>60</v>
      </c>
      <c r="AC765" s="332">
        <v>4.45</v>
      </c>
      <c r="AD765" s="332">
        <v>11.25</v>
      </c>
      <c r="AE765" s="341" t="s">
        <v>60</v>
      </c>
      <c r="AF765" s="332">
        <v>1.39</v>
      </c>
      <c r="AG765" s="332">
        <v>8164.01</v>
      </c>
      <c r="AH765" s="332">
        <v>4116.3900000000003</v>
      </c>
      <c r="AI765" s="336">
        <v>6395.6</v>
      </c>
      <c r="AJ765" s="332">
        <v>7.32</v>
      </c>
      <c r="AK765" s="336">
        <v>9952.2000000000007</v>
      </c>
      <c r="AL765" s="331" t="s">
        <v>8328</v>
      </c>
      <c r="AM765" s="331" t="s">
        <v>8329</v>
      </c>
      <c r="AN765" s="332">
        <v>27.37</v>
      </c>
      <c r="AO765" s="332">
        <v>19.72</v>
      </c>
      <c r="AP765" s="332">
        <v>12.43</v>
      </c>
    </row>
    <row r="766" spans="1:42" ht="348.75">
      <c r="A766" s="329">
        <v>44796</v>
      </c>
      <c r="B766" s="330" t="s">
        <v>1368</v>
      </c>
      <c r="C766" s="330" t="s">
        <v>1369</v>
      </c>
      <c r="D766" s="331" t="s">
        <v>61</v>
      </c>
      <c r="E766" s="331" t="s">
        <v>77</v>
      </c>
      <c r="F766" s="332">
        <v>101.38</v>
      </c>
      <c r="G766" s="330" t="s">
        <v>323</v>
      </c>
      <c r="H766" s="330" t="s">
        <v>60</v>
      </c>
      <c r="I766" s="331" t="s">
        <v>1370</v>
      </c>
      <c r="J766" s="329">
        <v>44796</v>
      </c>
      <c r="K766" s="333" t="s">
        <v>491</v>
      </c>
      <c r="L766" s="334" t="s">
        <v>60</v>
      </c>
      <c r="M766" s="335" t="s">
        <v>9669</v>
      </c>
      <c r="N766" s="335" t="s">
        <v>9670</v>
      </c>
      <c r="O766" s="335" t="s">
        <v>9671</v>
      </c>
      <c r="P766" s="336">
        <v>106.6</v>
      </c>
      <c r="Q766" s="331" t="s">
        <v>8633</v>
      </c>
      <c r="R766" s="339" t="s">
        <v>8949</v>
      </c>
      <c r="S766" s="333" t="s">
        <v>9672</v>
      </c>
      <c r="T766" s="331" t="s">
        <v>6921</v>
      </c>
      <c r="U766" s="331" t="s">
        <v>492</v>
      </c>
      <c r="V766" s="335" t="s">
        <v>9673</v>
      </c>
      <c r="W766" s="333" t="s">
        <v>9674</v>
      </c>
      <c r="X766" s="340">
        <v>564.4</v>
      </c>
      <c r="Y766" s="335" t="s">
        <v>60</v>
      </c>
      <c r="Z766" s="333" t="s">
        <v>60</v>
      </c>
      <c r="AA766" s="330" t="s">
        <v>60</v>
      </c>
      <c r="AB766" s="332">
        <v>8.35</v>
      </c>
      <c r="AC766" s="332">
        <v>1.28</v>
      </c>
      <c r="AD766" s="341" t="s">
        <v>60</v>
      </c>
      <c r="AE766" s="341" t="s">
        <v>60</v>
      </c>
      <c r="AF766" s="341" t="s">
        <v>60</v>
      </c>
      <c r="AG766" s="341" t="s">
        <v>60</v>
      </c>
      <c r="AH766" s="332">
        <v>101.38</v>
      </c>
      <c r="AI766" s="336">
        <v>43.6</v>
      </c>
      <c r="AJ766" s="336">
        <v>11.6</v>
      </c>
      <c r="AK766" s="336">
        <v>907</v>
      </c>
      <c r="AL766" s="331" t="s">
        <v>8328</v>
      </c>
      <c r="AM766" s="331" t="s">
        <v>8329</v>
      </c>
      <c r="AN766" s="332">
        <v>27.36</v>
      </c>
      <c r="AO766" s="332">
        <v>34.57</v>
      </c>
      <c r="AP766" s="332">
        <v>34.57</v>
      </c>
    </row>
    <row r="767" spans="1:42" ht="292.5">
      <c r="A767" s="329">
        <v>44375</v>
      </c>
      <c r="B767" s="330" t="s">
        <v>4938</v>
      </c>
      <c r="C767" s="330" t="s">
        <v>60</v>
      </c>
      <c r="D767" s="331" t="s">
        <v>61</v>
      </c>
      <c r="E767" s="331" t="s">
        <v>67</v>
      </c>
      <c r="F767" s="332">
        <v>119.82</v>
      </c>
      <c r="G767" s="330" t="s">
        <v>4939</v>
      </c>
      <c r="H767" s="330" t="s">
        <v>4940</v>
      </c>
      <c r="I767" s="331" t="s">
        <v>4941</v>
      </c>
      <c r="J767" s="329">
        <v>44375</v>
      </c>
      <c r="K767" s="333" t="s">
        <v>491</v>
      </c>
      <c r="L767" s="329">
        <v>44446</v>
      </c>
      <c r="M767" s="335" t="s">
        <v>14655</v>
      </c>
      <c r="N767" s="335" t="s">
        <v>14656</v>
      </c>
      <c r="O767" s="335" t="s">
        <v>14657</v>
      </c>
      <c r="P767" s="341" t="s">
        <v>60</v>
      </c>
      <c r="Q767" s="331" t="s">
        <v>8705</v>
      </c>
      <c r="R767" s="339" t="s">
        <v>14658</v>
      </c>
      <c r="S767" s="333" t="s">
        <v>12857</v>
      </c>
      <c r="T767" s="331" t="s">
        <v>6915</v>
      </c>
      <c r="U767" s="331" t="s">
        <v>11848</v>
      </c>
      <c r="V767" s="335" t="s">
        <v>14659</v>
      </c>
      <c r="W767" s="333" t="s">
        <v>14660</v>
      </c>
      <c r="X767" s="330" t="s">
        <v>60</v>
      </c>
      <c r="Y767" s="335" t="s">
        <v>14661</v>
      </c>
      <c r="Z767" s="339" t="s">
        <v>14662</v>
      </c>
      <c r="AA767" s="330" t="s">
        <v>60</v>
      </c>
      <c r="AB767" s="341" t="s">
        <v>60</v>
      </c>
      <c r="AC767" s="332">
        <v>2.89</v>
      </c>
      <c r="AD767" s="332">
        <v>20.75</v>
      </c>
      <c r="AE767" s="332">
        <v>43.4</v>
      </c>
      <c r="AF767" s="332">
        <v>2.54</v>
      </c>
      <c r="AG767" s="332">
        <v>110.25</v>
      </c>
      <c r="AH767" s="332">
        <v>86.57</v>
      </c>
      <c r="AI767" s="336">
        <v>47.2</v>
      </c>
      <c r="AJ767" s="332">
        <v>-1.52</v>
      </c>
      <c r="AK767" s="336">
        <v>83.1</v>
      </c>
      <c r="AL767" s="331" t="s">
        <v>8328</v>
      </c>
      <c r="AM767" s="331" t="s">
        <v>8329</v>
      </c>
      <c r="AN767" s="332">
        <v>27.36</v>
      </c>
      <c r="AO767" s="332">
        <v>33</v>
      </c>
      <c r="AP767" s="332">
        <v>19.47</v>
      </c>
    </row>
    <row r="768" spans="1:42" ht="123.75">
      <c r="A768" s="329">
        <v>43852</v>
      </c>
      <c r="B768" s="330" t="s">
        <v>4942</v>
      </c>
      <c r="C768" s="330" t="s">
        <v>60</v>
      </c>
      <c r="D768" s="331" t="s">
        <v>61</v>
      </c>
      <c r="E768" s="331" t="s">
        <v>67</v>
      </c>
      <c r="F768" s="332">
        <v>113.93</v>
      </c>
      <c r="G768" s="330" t="s">
        <v>4943</v>
      </c>
      <c r="H768" s="330" t="s">
        <v>60</v>
      </c>
      <c r="I768" s="331" t="s">
        <v>4944</v>
      </c>
      <c r="J768" s="329">
        <v>43852</v>
      </c>
      <c r="K768" s="333" t="s">
        <v>491</v>
      </c>
      <c r="L768" s="329">
        <v>43915</v>
      </c>
      <c r="M768" s="335" t="s">
        <v>14663</v>
      </c>
      <c r="N768" s="335" t="s">
        <v>60</v>
      </c>
      <c r="O768" s="335" t="s">
        <v>60</v>
      </c>
      <c r="P768" s="341" t="s">
        <v>60</v>
      </c>
      <c r="Q768" s="331" t="s">
        <v>9297</v>
      </c>
      <c r="R768" s="339" t="s">
        <v>14664</v>
      </c>
      <c r="S768" s="333" t="s">
        <v>14665</v>
      </c>
      <c r="T768" s="331" t="s">
        <v>6915</v>
      </c>
      <c r="U768" s="331" t="s">
        <v>11848</v>
      </c>
      <c r="V768" s="335" t="s">
        <v>14666</v>
      </c>
      <c r="W768" s="333" t="s">
        <v>11042</v>
      </c>
      <c r="X768" s="330" t="s">
        <v>60</v>
      </c>
      <c r="Y768" s="335" t="s">
        <v>60</v>
      </c>
      <c r="Z768" s="333" t="s">
        <v>60</v>
      </c>
      <c r="AA768" s="330" t="s">
        <v>60</v>
      </c>
      <c r="AB768" s="341" t="s">
        <v>60</v>
      </c>
      <c r="AC768" s="332">
        <v>3.33</v>
      </c>
      <c r="AD768" s="332">
        <v>170.93</v>
      </c>
      <c r="AE768" s="341" t="s">
        <v>60</v>
      </c>
      <c r="AF768" s="332">
        <v>5.46</v>
      </c>
      <c r="AG768" s="332">
        <v>145.46</v>
      </c>
      <c r="AH768" s="332">
        <v>154</v>
      </c>
      <c r="AI768" s="341" t="s">
        <v>60</v>
      </c>
      <c r="AJ768" s="341" t="s">
        <v>60</v>
      </c>
      <c r="AK768" s="336">
        <v>57.1</v>
      </c>
      <c r="AL768" s="331" t="s">
        <v>8328</v>
      </c>
      <c r="AM768" s="331" t="s">
        <v>8329</v>
      </c>
      <c r="AN768" s="332">
        <v>27.34</v>
      </c>
      <c r="AO768" s="332">
        <v>25.28</v>
      </c>
      <c r="AP768" s="332">
        <v>29.77</v>
      </c>
    </row>
    <row r="769" spans="1:42" ht="303.75">
      <c r="A769" s="329">
        <v>44225</v>
      </c>
      <c r="B769" s="330" t="s">
        <v>1371</v>
      </c>
      <c r="C769" s="330" t="s">
        <v>1372</v>
      </c>
      <c r="D769" s="331" t="s">
        <v>61</v>
      </c>
      <c r="E769" s="331" t="s">
        <v>67</v>
      </c>
      <c r="F769" s="332">
        <v>129.62</v>
      </c>
      <c r="G769" s="330" t="s">
        <v>1373</v>
      </c>
      <c r="H769" s="330" t="s">
        <v>1374</v>
      </c>
      <c r="I769" s="331" t="s">
        <v>1375</v>
      </c>
      <c r="J769" s="329">
        <v>44225</v>
      </c>
      <c r="K769" s="333" t="s">
        <v>491</v>
      </c>
      <c r="L769" s="329">
        <v>44257</v>
      </c>
      <c r="M769" s="335" t="s">
        <v>9979</v>
      </c>
      <c r="N769" s="335" t="s">
        <v>60</v>
      </c>
      <c r="O769" s="335" t="s">
        <v>60</v>
      </c>
      <c r="P769" s="336">
        <v>155.6</v>
      </c>
      <c r="Q769" s="331" t="s">
        <v>8547</v>
      </c>
      <c r="R769" s="337" t="s">
        <v>9980</v>
      </c>
      <c r="S769" s="333" t="s">
        <v>9981</v>
      </c>
      <c r="T769" s="331" t="s">
        <v>6917</v>
      </c>
      <c r="U769" s="331" t="s">
        <v>492</v>
      </c>
      <c r="V769" s="335" t="s">
        <v>9982</v>
      </c>
      <c r="W769" s="333" t="s">
        <v>9983</v>
      </c>
      <c r="X769" s="340">
        <v>1833.2</v>
      </c>
      <c r="Y769" s="335" t="s">
        <v>9984</v>
      </c>
      <c r="Z769" s="333" t="s">
        <v>8541</v>
      </c>
      <c r="AA769" s="330" t="s">
        <v>60</v>
      </c>
      <c r="AB769" s="341" t="s">
        <v>60</v>
      </c>
      <c r="AC769" s="332">
        <v>4.6100000000000003</v>
      </c>
      <c r="AD769" s="341" t="s">
        <v>60</v>
      </c>
      <c r="AE769" s="341" t="s">
        <v>60</v>
      </c>
      <c r="AF769" s="332">
        <v>12.76</v>
      </c>
      <c r="AG769" s="332">
        <v>261.55</v>
      </c>
      <c r="AH769" s="332">
        <v>312.02</v>
      </c>
      <c r="AI769" s="336">
        <v>14.5</v>
      </c>
      <c r="AJ769" s="332">
        <v>-4.5</v>
      </c>
      <c r="AK769" s="336">
        <v>62.6</v>
      </c>
      <c r="AL769" s="331" t="s">
        <v>8328</v>
      </c>
      <c r="AM769" s="331" t="s">
        <v>8329</v>
      </c>
      <c r="AN769" s="332">
        <v>27.33</v>
      </c>
      <c r="AO769" s="332">
        <v>26.74</v>
      </c>
      <c r="AP769" s="332">
        <v>33.119999999999997</v>
      </c>
    </row>
    <row r="770" spans="1:42" ht="123.75">
      <c r="A770" s="329">
        <v>44203</v>
      </c>
      <c r="B770" s="330" t="s">
        <v>14667</v>
      </c>
      <c r="C770" s="330" t="s">
        <v>60</v>
      </c>
      <c r="D770" s="331" t="s">
        <v>61</v>
      </c>
      <c r="E770" s="331" t="s">
        <v>67</v>
      </c>
      <c r="F770" s="332">
        <v>571.64</v>
      </c>
      <c r="G770" s="330" t="s">
        <v>3199</v>
      </c>
      <c r="H770" s="330" t="s">
        <v>60</v>
      </c>
      <c r="I770" s="331" t="s">
        <v>4946</v>
      </c>
      <c r="J770" s="329">
        <v>44203</v>
      </c>
      <c r="K770" s="333" t="s">
        <v>491</v>
      </c>
      <c r="L770" s="329">
        <v>44263</v>
      </c>
      <c r="M770" s="335" t="s">
        <v>14668</v>
      </c>
      <c r="N770" s="335" t="s">
        <v>60</v>
      </c>
      <c r="O770" s="335" t="s">
        <v>60</v>
      </c>
      <c r="P770" s="341" t="s">
        <v>60</v>
      </c>
      <c r="Q770" s="331" t="s">
        <v>8836</v>
      </c>
      <c r="R770" s="333" t="s">
        <v>9048</v>
      </c>
      <c r="S770" s="333" t="s">
        <v>14669</v>
      </c>
      <c r="T770" s="331" t="s">
        <v>6915</v>
      </c>
      <c r="U770" s="331" t="s">
        <v>11848</v>
      </c>
      <c r="V770" s="335" t="s">
        <v>12219</v>
      </c>
      <c r="W770" s="333" t="s">
        <v>12220</v>
      </c>
      <c r="X770" s="330" t="s">
        <v>60</v>
      </c>
      <c r="Y770" s="335" t="s">
        <v>60</v>
      </c>
      <c r="Z770" s="333" t="s">
        <v>60</v>
      </c>
      <c r="AA770" s="330" t="s">
        <v>60</v>
      </c>
      <c r="AB770" s="341" t="s">
        <v>60</v>
      </c>
      <c r="AC770" s="332">
        <v>2.94</v>
      </c>
      <c r="AD770" s="341" t="s">
        <v>60</v>
      </c>
      <c r="AE770" s="341" t="s">
        <v>60</v>
      </c>
      <c r="AF770" s="332">
        <v>7.17</v>
      </c>
      <c r="AG770" s="332">
        <v>411.02</v>
      </c>
      <c r="AH770" s="332">
        <v>562.71</v>
      </c>
      <c r="AI770" s="336">
        <v>57.3</v>
      </c>
      <c r="AJ770" s="336">
        <v>-17.5</v>
      </c>
      <c r="AK770" s="336">
        <v>235.3</v>
      </c>
      <c r="AL770" s="331" t="s">
        <v>8328</v>
      </c>
      <c r="AM770" s="331" t="s">
        <v>8329</v>
      </c>
      <c r="AN770" s="332">
        <v>27.24</v>
      </c>
      <c r="AO770" s="332">
        <v>25.97</v>
      </c>
      <c r="AP770" s="332">
        <v>38.28</v>
      </c>
    </row>
    <row r="771" spans="1:42" ht="225">
      <c r="A771" s="329">
        <v>44209</v>
      </c>
      <c r="B771" s="330" t="s">
        <v>4947</v>
      </c>
      <c r="C771" s="330" t="s">
        <v>60</v>
      </c>
      <c r="D771" s="331" t="s">
        <v>61</v>
      </c>
      <c r="E771" s="331" t="s">
        <v>67</v>
      </c>
      <c r="F771" s="332">
        <v>1732.1</v>
      </c>
      <c r="G771" s="330" t="s">
        <v>4948</v>
      </c>
      <c r="H771" s="330" t="s">
        <v>4949</v>
      </c>
      <c r="I771" s="331" t="s">
        <v>4950</v>
      </c>
      <c r="J771" s="329">
        <v>44209</v>
      </c>
      <c r="K771" s="333" t="s">
        <v>491</v>
      </c>
      <c r="L771" s="329">
        <v>44301</v>
      </c>
      <c r="M771" s="335" t="s">
        <v>14670</v>
      </c>
      <c r="N771" s="335" t="s">
        <v>60</v>
      </c>
      <c r="O771" s="335" t="s">
        <v>60</v>
      </c>
      <c r="P771" s="341" t="s">
        <v>60</v>
      </c>
      <c r="Q771" s="331" t="s">
        <v>9874</v>
      </c>
      <c r="R771" s="333" t="s">
        <v>14671</v>
      </c>
      <c r="S771" s="333" t="s">
        <v>12063</v>
      </c>
      <c r="T771" s="331" t="s">
        <v>6919</v>
      </c>
      <c r="U771" s="331" t="s">
        <v>11848</v>
      </c>
      <c r="V771" s="335" t="s">
        <v>14672</v>
      </c>
      <c r="W771" s="333" t="s">
        <v>9832</v>
      </c>
      <c r="X771" s="340">
        <v>10133.700000000001</v>
      </c>
      <c r="Y771" s="335" t="s">
        <v>14673</v>
      </c>
      <c r="Z771" s="333" t="s">
        <v>9878</v>
      </c>
      <c r="AA771" s="340">
        <v>2610.1</v>
      </c>
      <c r="AB771" s="332">
        <v>35.46</v>
      </c>
      <c r="AC771" s="338">
        <v>0.61299999999999999</v>
      </c>
      <c r="AD771" s="332">
        <v>8.43</v>
      </c>
      <c r="AE771" s="332">
        <v>12.68</v>
      </c>
      <c r="AF771" s="332">
        <v>6.08</v>
      </c>
      <c r="AG771" s="332">
        <v>1732.1</v>
      </c>
      <c r="AH771" s="332">
        <v>251.33</v>
      </c>
      <c r="AI771" s="341" t="s">
        <v>60</v>
      </c>
      <c r="AJ771" s="341" t="s">
        <v>60</v>
      </c>
      <c r="AK771" s="341" t="s">
        <v>60</v>
      </c>
      <c r="AL771" s="331" t="s">
        <v>8328</v>
      </c>
      <c r="AM771" s="331" t="s">
        <v>8329</v>
      </c>
      <c r="AN771" s="332">
        <v>27.24</v>
      </c>
      <c r="AO771" s="332">
        <v>39.76</v>
      </c>
      <c r="AP771" s="332">
        <v>31.97</v>
      </c>
    </row>
    <row r="772" spans="1:42" ht="409.5">
      <c r="A772" s="329">
        <v>44414</v>
      </c>
      <c r="B772" s="330" t="s">
        <v>4951</v>
      </c>
      <c r="C772" s="330" t="s">
        <v>60</v>
      </c>
      <c r="D772" s="331" t="s">
        <v>61</v>
      </c>
      <c r="E772" s="331" t="s">
        <v>67</v>
      </c>
      <c r="F772" s="332">
        <v>30.07</v>
      </c>
      <c r="G772" s="330" t="s">
        <v>4952</v>
      </c>
      <c r="H772" s="330" t="s">
        <v>4953</v>
      </c>
      <c r="I772" s="331" t="s">
        <v>4954</v>
      </c>
      <c r="J772" s="329">
        <v>44414</v>
      </c>
      <c r="K772" s="333" t="s">
        <v>491</v>
      </c>
      <c r="L772" s="329">
        <v>44467</v>
      </c>
      <c r="M772" s="335" t="s">
        <v>14674</v>
      </c>
      <c r="N772" s="335" t="s">
        <v>60</v>
      </c>
      <c r="O772" s="335" t="s">
        <v>60</v>
      </c>
      <c r="P772" s="341" t="s">
        <v>60</v>
      </c>
      <c r="Q772" s="331" t="s">
        <v>9180</v>
      </c>
      <c r="R772" s="339" t="s">
        <v>14675</v>
      </c>
      <c r="S772" s="333" t="s">
        <v>13589</v>
      </c>
      <c r="T772" s="331" t="s">
        <v>6917</v>
      </c>
      <c r="U772" s="331" t="s">
        <v>11848</v>
      </c>
      <c r="V772" s="335" t="s">
        <v>14676</v>
      </c>
      <c r="W772" s="333" t="s">
        <v>8863</v>
      </c>
      <c r="X772" s="330" t="s">
        <v>60</v>
      </c>
      <c r="Y772" s="335" t="s">
        <v>14677</v>
      </c>
      <c r="Z772" s="339" t="s">
        <v>14678</v>
      </c>
      <c r="AA772" s="330" t="s">
        <v>60</v>
      </c>
      <c r="AB772" s="332">
        <v>11.85</v>
      </c>
      <c r="AC772" s="338">
        <v>0.76400000000000001</v>
      </c>
      <c r="AD772" s="332">
        <v>4.16</v>
      </c>
      <c r="AE772" s="332">
        <v>4.57</v>
      </c>
      <c r="AF772" s="338">
        <v>0.11899999999999999</v>
      </c>
      <c r="AG772" s="332">
        <v>11.24</v>
      </c>
      <c r="AH772" s="332">
        <v>18.43</v>
      </c>
      <c r="AI772" s="336">
        <v>96.7</v>
      </c>
      <c r="AJ772" s="332">
        <v>1.59</v>
      </c>
      <c r="AK772" s="336">
        <v>59.6</v>
      </c>
      <c r="AL772" s="331" t="s">
        <v>8328</v>
      </c>
      <c r="AM772" s="331" t="s">
        <v>8329</v>
      </c>
      <c r="AN772" s="332">
        <v>27.22</v>
      </c>
      <c r="AO772" s="332">
        <v>28.96</v>
      </c>
      <c r="AP772" s="332">
        <v>50.51</v>
      </c>
    </row>
    <row r="773" spans="1:42" ht="112.5">
      <c r="A773" s="329">
        <v>44244</v>
      </c>
      <c r="B773" s="330" t="s">
        <v>1376</v>
      </c>
      <c r="C773" s="330" t="s">
        <v>1377</v>
      </c>
      <c r="D773" s="331" t="s">
        <v>61</v>
      </c>
      <c r="E773" s="331" t="s">
        <v>77</v>
      </c>
      <c r="F773" s="338">
        <v>0.108</v>
      </c>
      <c r="G773" s="330" t="s">
        <v>60</v>
      </c>
      <c r="H773" s="330" t="s">
        <v>60</v>
      </c>
      <c r="I773" s="331" t="s">
        <v>1378</v>
      </c>
      <c r="J773" s="329">
        <v>44244</v>
      </c>
      <c r="K773" s="333" t="s">
        <v>491</v>
      </c>
      <c r="L773" s="334" t="s">
        <v>60</v>
      </c>
      <c r="M773" s="335" t="s">
        <v>9972</v>
      </c>
      <c r="N773" s="335" t="s">
        <v>60</v>
      </c>
      <c r="O773" s="335" t="s">
        <v>60</v>
      </c>
      <c r="P773" s="332">
        <v>1.02</v>
      </c>
      <c r="Q773" s="331" t="s">
        <v>8669</v>
      </c>
      <c r="R773" s="339" t="s">
        <v>9973</v>
      </c>
      <c r="S773" s="333" t="s">
        <v>8346</v>
      </c>
      <c r="T773" s="331" t="s">
        <v>6917</v>
      </c>
      <c r="U773" s="331" t="s">
        <v>492</v>
      </c>
      <c r="V773" s="335" t="s">
        <v>60</v>
      </c>
      <c r="W773" s="333" t="s">
        <v>60</v>
      </c>
      <c r="X773" s="330" t="s">
        <v>60</v>
      </c>
      <c r="Y773" s="335" t="s">
        <v>60</v>
      </c>
      <c r="Z773" s="333" t="s">
        <v>60</v>
      </c>
      <c r="AA773" s="330" t="s">
        <v>60</v>
      </c>
      <c r="AB773" s="341" t="s">
        <v>60</v>
      </c>
      <c r="AC773" s="332">
        <v>2.09</v>
      </c>
      <c r="AD773" s="341" t="s">
        <v>60</v>
      </c>
      <c r="AE773" s="341" t="s">
        <v>60</v>
      </c>
      <c r="AF773" s="332">
        <v>45.26</v>
      </c>
      <c r="AG773" s="338">
        <v>0.216</v>
      </c>
      <c r="AH773" s="338">
        <v>0.375</v>
      </c>
      <c r="AI773" s="342">
        <v>0</v>
      </c>
      <c r="AJ773" s="338">
        <v>-6.9000000000000006E-2</v>
      </c>
      <c r="AK773" s="332">
        <v>2.81</v>
      </c>
      <c r="AL773" s="331" t="s">
        <v>8328</v>
      </c>
      <c r="AM773" s="331" t="s">
        <v>8329</v>
      </c>
      <c r="AN773" s="332">
        <v>27.12</v>
      </c>
      <c r="AO773" s="332">
        <v>27.12</v>
      </c>
      <c r="AP773" s="332">
        <v>33.33</v>
      </c>
    </row>
    <row r="774" spans="1:42" ht="270">
      <c r="A774" s="329">
        <v>44042</v>
      </c>
      <c r="B774" s="330" t="s">
        <v>4955</v>
      </c>
      <c r="C774" s="330" t="s">
        <v>60</v>
      </c>
      <c r="D774" s="331" t="s">
        <v>61</v>
      </c>
      <c r="E774" s="331" t="s">
        <v>67</v>
      </c>
      <c r="F774" s="332">
        <v>29.87</v>
      </c>
      <c r="G774" s="330" t="s">
        <v>4956</v>
      </c>
      <c r="H774" s="330" t="s">
        <v>4957</v>
      </c>
      <c r="I774" s="331" t="s">
        <v>4958</v>
      </c>
      <c r="J774" s="329">
        <v>44042</v>
      </c>
      <c r="K774" s="333" t="s">
        <v>491</v>
      </c>
      <c r="L774" s="329">
        <v>44169</v>
      </c>
      <c r="M774" s="335" t="s">
        <v>14679</v>
      </c>
      <c r="N774" s="335" t="s">
        <v>60</v>
      </c>
      <c r="O774" s="335" t="s">
        <v>60</v>
      </c>
      <c r="P774" s="341" t="s">
        <v>60</v>
      </c>
      <c r="Q774" s="331" t="s">
        <v>8417</v>
      </c>
      <c r="R774" s="339" t="s">
        <v>14680</v>
      </c>
      <c r="S774" s="333" t="s">
        <v>8943</v>
      </c>
      <c r="T774" s="331" t="s">
        <v>6915</v>
      </c>
      <c r="U774" s="331" t="s">
        <v>11848</v>
      </c>
      <c r="V774" s="335" t="s">
        <v>14681</v>
      </c>
      <c r="W774" s="333" t="s">
        <v>8551</v>
      </c>
      <c r="X774" s="330" t="s">
        <v>60</v>
      </c>
      <c r="Y774" s="335" t="s">
        <v>14682</v>
      </c>
      <c r="Z774" s="339" t="s">
        <v>14683</v>
      </c>
      <c r="AA774" s="330" t="s">
        <v>60</v>
      </c>
      <c r="AB774" s="332">
        <v>15.77</v>
      </c>
      <c r="AC774" s="332">
        <v>1.05</v>
      </c>
      <c r="AD774" s="332">
        <v>6.94</v>
      </c>
      <c r="AE774" s="332">
        <v>15.81</v>
      </c>
      <c r="AF774" s="338">
        <v>0.81799999999999995</v>
      </c>
      <c r="AG774" s="332">
        <v>33.25</v>
      </c>
      <c r="AH774" s="332">
        <v>22.44</v>
      </c>
      <c r="AI774" s="341" t="s">
        <v>60</v>
      </c>
      <c r="AJ774" s="341" t="s">
        <v>60</v>
      </c>
      <c r="AK774" s="341" t="s">
        <v>60</v>
      </c>
      <c r="AL774" s="331" t="s">
        <v>8328</v>
      </c>
      <c r="AM774" s="331" t="s">
        <v>8329</v>
      </c>
      <c r="AN774" s="332">
        <v>27.12</v>
      </c>
      <c r="AO774" s="332">
        <v>29.31</v>
      </c>
      <c r="AP774" s="332">
        <v>44.23</v>
      </c>
    </row>
    <row r="775" spans="1:42" ht="409.5">
      <c r="A775" s="329">
        <v>44342</v>
      </c>
      <c r="B775" s="330" t="s">
        <v>4959</v>
      </c>
      <c r="C775" s="330" t="s">
        <v>60</v>
      </c>
      <c r="D775" s="331" t="s">
        <v>61</v>
      </c>
      <c r="E775" s="331" t="s">
        <v>77</v>
      </c>
      <c r="F775" s="332">
        <v>1322.11</v>
      </c>
      <c r="G775" s="330" t="s">
        <v>608</v>
      </c>
      <c r="H775" s="330" t="s">
        <v>60</v>
      </c>
      <c r="I775" s="331" t="s">
        <v>4960</v>
      </c>
      <c r="J775" s="329">
        <v>44342</v>
      </c>
      <c r="K775" s="333" t="s">
        <v>491</v>
      </c>
      <c r="L775" s="334" t="s">
        <v>60</v>
      </c>
      <c r="M775" s="335" t="s">
        <v>14684</v>
      </c>
      <c r="N775" s="335" t="s">
        <v>60</v>
      </c>
      <c r="O775" s="335" t="s">
        <v>60</v>
      </c>
      <c r="P775" s="341" t="s">
        <v>60</v>
      </c>
      <c r="Q775" s="331" t="s">
        <v>8331</v>
      </c>
      <c r="R775" s="339" t="s">
        <v>14685</v>
      </c>
      <c r="S775" s="333" t="s">
        <v>14686</v>
      </c>
      <c r="T775" s="331" t="s">
        <v>6915</v>
      </c>
      <c r="U775" s="331" t="s">
        <v>11848</v>
      </c>
      <c r="V775" s="335" t="s">
        <v>9687</v>
      </c>
      <c r="W775" s="339" t="s">
        <v>9688</v>
      </c>
      <c r="X775" s="340">
        <v>10664.5</v>
      </c>
      <c r="Y775" s="335" t="s">
        <v>60</v>
      </c>
      <c r="Z775" s="333" t="s">
        <v>60</v>
      </c>
      <c r="AA775" s="330" t="s">
        <v>60</v>
      </c>
      <c r="AB775" s="332">
        <v>7.75</v>
      </c>
      <c r="AC775" s="332">
        <v>1.74</v>
      </c>
      <c r="AD775" s="332">
        <v>15.54</v>
      </c>
      <c r="AE775" s="332">
        <v>38.880000000000003</v>
      </c>
      <c r="AF775" s="332">
        <v>4.59</v>
      </c>
      <c r="AG775" s="332">
        <v>1213.1099999999999</v>
      </c>
      <c r="AH775" s="332">
        <v>1316.28</v>
      </c>
      <c r="AI775" s="341" t="s">
        <v>60</v>
      </c>
      <c r="AJ775" s="341" t="s">
        <v>60</v>
      </c>
      <c r="AK775" s="341" t="s">
        <v>60</v>
      </c>
      <c r="AL775" s="331" t="s">
        <v>8328</v>
      </c>
      <c r="AM775" s="331" t="s">
        <v>8329</v>
      </c>
      <c r="AN775" s="332">
        <v>27.05</v>
      </c>
      <c r="AO775" s="332">
        <v>30.03</v>
      </c>
      <c r="AP775" s="332">
        <v>37.17</v>
      </c>
    </row>
    <row r="776" spans="1:42" ht="191.25">
      <c r="A776" s="329">
        <v>44343</v>
      </c>
      <c r="B776" s="330" t="s">
        <v>4961</v>
      </c>
      <c r="C776" s="330" t="s">
        <v>60</v>
      </c>
      <c r="D776" s="331" t="s">
        <v>61</v>
      </c>
      <c r="E776" s="331" t="s">
        <v>67</v>
      </c>
      <c r="F776" s="332">
        <v>91.12</v>
      </c>
      <c r="G776" s="330" t="s">
        <v>4962</v>
      </c>
      <c r="H776" s="330" t="s">
        <v>4963</v>
      </c>
      <c r="I776" s="331" t="s">
        <v>4964</v>
      </c>
      <c r="J776" s="329">
        <v>44343</v>
      </c>
      <c r="K776" s="333" t="s">
        <v>491</v>
      </c>
      <c r="L776" s="329">
        <v>44446</v>
      </c>
      <c r="M776" s="335" t="s">
        <v>14687</v>
      </c>
      <c r="N776" s="335" t="s">
        <v>60</v>
      </c>
      <c r="O776" s="335" t="s">
        <v>60</v>
      </c>
      <c r="P776" s="341" t="s">
        <v>60</v>
      </c>
      <c r="Q776" s="331" t="s">
        <v>8469</v>
      </c>
      <c r="R776" s="333" t="s">
        <v>14688</v>
      </c>
      <c r="S776" s="333" t="s">
        <v>9530</v>
      </c>
      <c r="T776" s="331" t="s">
        <v>6917</v>
      </c>
      <c r="U776" s="331" t="s">
        <v>11848</v>
      </c>
      <c r="V776" s="335" t="s">
        <v>14689</v>
      </c>
      <c r="W776" s="333" t="s">
        <v>8576</v>
      </c>
      <c r="X776" s="330" t="s">
        <v>60</v>
      </c>
      <c r="Y776" s="335" t="s">
        <v>14690</v>
      </c>
      <c r="Z776" s="339" t="s">
        <v>14691</v>
      </c>
      <c r="AA776" s="330" t="s">
        <v>60</v>
      </c>
      <c r="AB776" s="341" t="s">
        <v>60</v>
      </c>
      <c r="AC776" s="341" t="s">
        <v>60</v>
      </c>
      <c r="AD776" s="341" t="s">
        <v>60</v>
      </c>
      <c r="AE776" s="341" t="s">
        <v>60</v>
      </c>
      <c r="AF776" s="332">
        <v>49.88</v>
      </c>
      <c r="AG776" s="332">
        <v>86.16</v>
      </c>
      <c r="AH776" s="332">
        <v>52.01</v>
      </c>
      <c r="AI776" s="332">
        <v>2</v>
      </c>
      <c r="AJ776" s="336">
        <v>-12.4</v>
      </c>
      <c r="AK776" s="332">
        <v>2.59</v>
      </c>
      <c r="AL776" s="331" t="s">
        <v>8328</v>
      </c>
      <c r="AM776" s="331" t="s">
        <v>8329</v>
      </c>
      <c r="AN776" s="332">
        <v>27.03</v>
      </c>
      <c r="AO776" s="332">
        <v>23.68</v>
      </c>
      <c r="AP776" s="332">
        <v>9.3000000000000007</v>
      </c>
    </row>
    <row r="777" spans="1:42" ht="409.5">
      <c r="A777" s="329">
        <v>44150</v>
      </c>
      <c r="B777" s="330" t="s">
        <v>4965</v>
      </c>
      <c r="C777" s="330" t="s">
        <v>60</v>
      </c>
      <c r="D777" s="331" t="s">
        <v>61</v>
      </c>
      <c r="E777" s="331" t="s">
        <v>67</v>
      </c>
      <c r="F777" s="332">
        <v>1441.26</v>
      </c>
      <c r="G777" s="330" t="s">
        <v>4966</v>
      </c>
      <c r="H777" s="330" t="s">
        <v>559</v>
      </c>
      <c r="I777" s="331" t="s">
        <v>4967</v>
      </c>
      <c r="J777" s="329">
        <v>44150</v>
      </c>
      <c r="K777" s="333" t="s">
        <v>491</v>
      </c>
      <c r="L777" s="329">
        <v>44225</v>
      </c>
      <c r="M777" s="335" t="s">
        <v>14692</v>
      </c>
      <c r="N777" s="335" t="s">
        <v>60</v>
      </c>
      <c r="O777" s="335" t="s">
        <v>60</v>
      </c>
      <c r="P777" s="341" t="s">
        <v>60</v>
      </c>
      <c r="Q777" s="331" t="s">
        <v>9180</v>
      </c>
      <c r="R777" s="339" t="s">
        <v>14693</v>
      </c>
      <c r="S777" s="333" t="s">
        <v>9401</v>
      </c>
      <c r="T777" s="331" t="s">
        <v>6921</v>
      </c>
      <c r="U777" s="331" t="s">
        <v>11848</v>
      </c>
      <c r="V777" s="335" t="s">
        <v>14694</v>
      </c>
      <c r="W777" s="333" t="s">
        <v>14695</v>
      </c>
      <c r="X777" s="330" t="s">
        <v>60</v>
      </c>
      <c r="Y777" s="335" t="s">
        <v>8421</v>
      </c>
      <c r="Z777" s="339" t="s">
        <v>8422</v>
      </c>
      <c r="AA777" s="330" t="s">
        <v>60</v>
      </c>
      <c r="AB777" s="332">
        <v>18.559999999999999</v>
      </c>
      <c r="AC777" s="332">
        <v>1.9</v>
      </c>
      <c r="AD777" s="332">
        <v>7.34</v>
      </c>
      <c r="AE777" s="332">
        <v>18.57</v>
      </c>
      <c r="AF777" s="338">
        <v>0.69499999999999995</v>
      </c>
      <c r="AG777" s="332">
        <v>1422.58</v>
      </c>
      <c r="AH777" s="332">
        <v>846.47</v>
      </c>
      <c r="AI777" s="341" t="s">
        <v>60</v>
      </c>
      <c r="AJ777" s="341" t="s">
        <v>60</v>
      </c>
      <c r="AK777" s="341" t="s">
        <v>60</v>
      </c>
      <c r="AL777" s="331" t="s">
        <v>8328</v>
      </c>
      <c r="AM777" s="331" t="s">
        <v>8329</v>
      </c>
      <c r="AN777" s="332">
        <v>26.98</v>
      </c>
      <c r="AO777" s="332">
        <v>33.22</v>
      </c>
      <c r="AP777" s="332">
        <v>9.31</v>
      </c>
    </row>
    <row r="778" spans="1:42" ht="202.5">
      <c r="A778" s="329">
        <v>44165</v>
      </c>
      <c r="B778" s="330" t="s">
        <v>4968</v>
      </c>
      <c r="C778" s="330" t="s">
        <v>60</v>
      </c>
      <c r="D778" s="331" t="s">
        <v>61</v>
      </c>
      <c r="E778" s="331" t="s">
        <v>67</v>
      </c>
      <c r="F778" s="332">
        <v>870.53</v>
      </c>
      <c r="G778" s="330" t="s">
        <v>4969</v>
      </c>
      <c r="H778" s="330" t="s">
        <v>4970</v>
      </c>
      <c r="I778" s="331" t="s">
        <v>4971</v>
      </c>
      <c r="J778" s="329">
        <v>44165</v>
      </c>
      <c r="K778" s="333" t="s">
        <v>491</v>
      </c>
      <c r="L778" s="329">
        <v>44232</v>
      </c>
      <c r="M778" s="335" t="s">
        <v>14696</v>
      </c>
      <c r="N778" s="335" t="s">
        <v>60</v>
      </c>
      <c r="O778" s="335" t="s">
        <v>60</v>
      </c>
      <c r="P778" s="341" t="s">
        <v>60</v>
      </c>
      <c r="Q778" s="331" t="s">
        <v>9031</v>
      </c>
      <c r="R778" s="339" t="s">
        <v>14697</v>
      </c>
      <c r="S778" s="333" t="s">
        <v>9401</v>
      </c>
      <c r="T778" s="331" t="s">
        <v>6921</v>
      </c>
      <c r="U778" s="331" t="s">
        <v>11848</v>
      </c>
      <c r="V778" s="335" t="s">
        <v>14698</v>
      </c>
      <c r="W778" s="333" t="s">
        <v>9832</v>
      </c>
      <c r="X778" s="330" t="s">
        <v>60</v>
      </c>
      <c r="Y778" s="335" t="s">
        <v>14699</v>
      </c>
      <c r="Z778" s="333" t="s">
        <v>8935</v>
      </c>
      <c r="AA778" s="330" t="s">
        <v>60</v>
      </c>
      <c r="AB778" s="332">
        <v>47.52</v>
      </c>
      <c r="AC778" s="332">
        <v>23.53</v>
      </c>
      <c r="AD778" s="332">
        <v>26.78</v>
      </c>
      <c r="AE778" s="332">
        <v>32.520000000000003</v>
      </c>
      <c r="AF778" s="332">
        <v>7.85</v>
      </c>
      <c r="AG778" s="332">
        <v>827.89</v>
      </c>
      <c r="AH778" s="332">
        <v>851.32</v>
      </c>
      <c r="AI778" s="341" t="s">
        <v>60</v>
      </c>
      <c r="AJ778" s="341" t="s">
        <v>60</v>
      </c>
      <c r="AK778" s="341" t="s">
        <v>60</v>
      </c>
      <c r="AL778" s="331" t="s">
        <v>8328</v>
      </c>
      <c r="AM778" s="331" t="s">
        <v>8329</v>
      </c>
      <c r="AN778" s="332">
        <v>26.81</v>
      </c>
      <c r="AO778" s="332">
        <v>28.01</v>
      </c>
      <c r="AP778" s="332">
        <v>67.489999999999995</v>
      </c>
    </row>
    <row r="779" spans="1:42" ht="409.5">
      <c r="A779" s="329">
        <v>44452</v>
      </c>
      <c r="B779" s="330" t="s">
        <v>4972</v>
      </c>
      <c r="C779" s="330" t="s">
        <v>60</v>
      </c>
      <c r="D779" s="331" t="s">
        <v>61</v>
      </c>
      <c r="E779" s="331" t="s">
        <v>67</v>
      </c>
      <c r="F779" s="332">
        <v>2223.54</v>
      </c>
      <c r="G779" s="330" t="s">
        <v>1865</v>
      </c>
      <c r="H779" s="330" t="s">
        <v>4973</v>
      </c>
      <c r="I779" s="331" t="s">
        <v>4974</v>
      </c>
      <c r="J779" s="329">
        <v>44452</v>
      </c>
      <c r="K779" s="333" t="s">
        <v>491</v>
      </c>
      <c r="L779" s="329">
        <v>44505</v>
      </c>
      <c r="M779" s="335" t="s">
        <v>14700</v>
      </c>
      <c r="N779" s="335" t="s">
        <v>60</v>
      </c>
      <c r="O779" s="335" t="s">
        <v>60</v>
      </c>
      <c r="P779" s="341" t="s">
        <v>60</v>
      </c>
      <c r="Q779" s="331" t="s">
        <v>8811</v>
      </c>
      <c r="R779" s="333" t="s">
        <v>14701</v>
      </c>
      <c r="S779" s="333" t="s">
        <v>14702</v>
      </c>
      <c r="T779" s="331" t="s">
        <v>6915</v>
      </c>
      <c r="U779" s="331" t="s">
        <v>11848</v>
      </c>
      <c r="V779" s="335" t="s">
        <v>9558</v>
      </c>
      <c r="W779" s="345" t="s">
        <v>9559</v>
      </c>
      <c r="X779" s="340">
        <v>43529.2</v>
      </c>
      <c r="Y779" s="335" t="s">
        <v>14703</v>
      </c>
      <c r="Z779" s="333" t="s">
        <v>8370</v>
      </c>
      <c r="AA779" s="330" t="s">
        <v>60</v>
      </c>
      <c r="AB779" s="332">
        <v>110.77</v>
      </c>
      <c r="AC779" s="332">
        <v>1.29</v>
      </c>
      <c r="AD779" s="332">
        <v>15.83</v>
      </c>
      <c r="AE779" s="332">
        <v>20.32</v>
      </c>
      <c r="AF779" s="332">
        <v>13.82</v>
      </c>
      <c r="AG779" s="332">
        <v>2223.54</v>
      </c>
      <c r="AH779" s="332">
        <v>841.84</v>
      </c>
      <c r="AI779" s="336">
        <v>179.1</v>
      </c>
      <c r="AJ779" s="336">
        <v>87.9</v>
      </c>
      <c r="AK779" s="336">
        <v>2325</v>
      </c>
      <c r="AL779" s="331" t="s">
        <v>8328</v>
      </c>
      <c r="AM779" s="331" t="s">
        <v>8329</v>
      </c>
      <c r="AN779" s="332">
        <v>26.79</v>
      </c>
      <c r="AO779" s="332">
        <v>31.73</v>
      </c>
      <c r="AP779" s="332">
        <v>37.07</v>
      </c>
    </row>
    <row r="780" spans="1:42" ht="409.5">
      <c r="A780" s="329">
        <v>44084</v>
      </c>
      <c r="B780" s="330" t="s">
        <v>4975</v>
      </c>
      <c r="C780" s="330" t="s">
        <v>60</v>
      </c>
      <c r="D780" s="331" t="s">
        <v>61</v>
      </c>
      <c r="E780" s="331" t="s">
        <v>67</v>
      </c>
      <c r="F780" s="332">
        <v>2464.48</v>
      </c>
      <c r="G780" s="330" t="s">
        <v>637</v>
      </c>
      <c r="H780" s="330" t="s">
        <v>4976</v>
      </c>
      <c r="I780" s="331" t="s">
        <v>4977</v>
      </c>
      <c r="J780" s="329">
        <v>44084</v>
      </c>
      <c r="K780" s="333" t="s">
        <v>491</v>
      </c>
      <c r="L780" s="329">
        <v>44238</v>
      </c>
      <c r="M780" s="335" t="s">
        <v>14704</v>
      </c>
      <c r="N780" s="335" t="s">
        <v>60</v>
      </c>
      <c r="O780" s="335" t="s">
        <v>60</v>
      </c>
      <c r="P780" s="341" t="s">
        <v>60</v>
      </c>
      <c r="Q780" s="331" t="s">
        <v>8913</v>
      </c>
      <c r="R780" s="339" t="s">
        <v>14705</v>
      </c>
      <c r="S780" s="339" t="s">
        <v>14706</v>
      </c>
      <c r="T780" s="331" t="s">
        <v>6921</v>
      </c>
      <c r="U780" s="331" t="s">
        <v>11848</v>
      </c>
      <c r="V780" s="335" t="s">
        <v>8519</v>
      </c>
      <c r="W780" s="339" t="s">
        <v>8520</v>
      </c>
      <c r="X780" s="330" t="s">
        <v>60</v>
      </c>
      <c r="Y780" s="335" t="s">
        <v>14707</v>
      </c>
      <c r="Z780" s="339" t="s">
        <v>14708</v>
      </c>
      <c r="AA780" s="330" t="s">
        <v>8665</v>
      </c>
      <c r="AB780" s="332">
        <v>46.8</v>
      </c>
      <c r="AC780" s="332">
        <v>4.4800000000000004</v>
      </c>
      <c r="AD780" s="332">
        <v>18.14</v>
      </c>
      <c r="AE780" s="332">
        <v>29.56</v>
      </c>
      <c r="AF780" s="332">
        <v>1.68</v>
      </c>
      <c r="AG780" s="332">
        <v>2175.17</v>
      </c>
      <c r="AH780" s="332">
        <v>1807.05</v>
      </c>
      <c r="AI780" s="341" t="s">
        <v>60</v>
      </c>
      <c r="AJ780" s="341" t="s">
        <v>60</v>
      </c>
      <c r="AK780" s="341" t="s">
        <v>60</v>
      </c>
      <c r="AL780" s="331" t="s">
        <v>8328</v>
      </c>
      <c r="AM780" s="331" t="s">
        <v>8329</v>
      </c>
      <c r="AN780" s="332">
        <v>26.79</v>
      </c>
      <c r="AO780" s="332">
        <v>28.79</v>
      </c>
      <c r="AP780" s="332">
        <v>27.83</v>
      </c>
    </row>
    <row r="781" spans="1:42" ht="409.5">
      <c r="A781" s="329">
        <v>44567</v>
      </c>
      <c r="B781" s="330" t="s">
        <v>4978</v>
      </c>
      <c r="C781" s="330" t="s">
        <v>60</v>
      </c>
      <c r="D781" s="331" t="s">
        <v>61</v>
      </c>
      <c r="E781" s="331" t="s">
        <v>67</v>
      </c>
      <c r="F781" s="332">
        <v>2987.7</v>
      </c>
      <c r="G781" s="330" t="s">
        <v>4979</v>
      </c>
      <c r="H781" s="330" t="s">
        <v>60</v>
      </c>
      <c r="I781" s="331" t="s">
        <v>4980</v>
      </c>
      <c r="J781" s="329">
        <v>44567</v>
      </c>
      <c r="K781" s="333" t="s">
        <v>491</v>
      </c>
      <c r="L781" s="329">
        <v>44614</v>
      </c>
      <c r="M781" s="335" t="s">
        <v>14709</v>
      </c>
      <c r="N781" s="335" t="s">
        <v>14710</v>
      </c>
      <c r="O781" s="335" t="s">
        <v>60</v>
      </c>
      <c r="P781" s="341" t="s">
        <v>60</v>
      </c>
      <c r="Q781" s="331" t="s">
        <v>8788</v>
      </c>
      <c r="R781" s="339" t="s">
        <v>14711</v>
      </c>
      <c r="S781" s="333" t="s">
        <v>12955</v>
      </c>
      <c r="T781" s="331" t="s">
        <v>6921</v>
      </c>
      <c r="U781" s="331" t="s">
        <v>11848</v>
      </c>
      <c r="V781" s="335" t="s">
        <v>14712</v>
      </c>
      <c r="W781" s="339" t="s">
        <v>14713</v>
      </c>
      <c r="X781" s="340">
        <v>86005.8</v>
      </c>
      <c r="Y781" s="335" t="s">
        <v>60</v>
      </c>
      <c r="Z781" s="333" t="s">
        <v>60</v>
      </c>
      <c r="AA781" s="330" t="s">
        <v>60</v>
      </c>
      <c r="AB781" s="341" t="s">
        <v>60</v>
      </c>
      <c r="AC781" s="332">
        <v>18.309999999999999</v>
      </c>
      <c r="AD781" s="332">
        <v>225.3</v>
      </c>
      <c r="AE781" s="341" t="s">
        <v>60</v>
      </c>
      <c r="AF781" s="332">
        <v>12.76</v>
      </c>
      <c r="AG781" s="332">
        <v>2987.7</v>
      </c>
      <c r="AH781" s="332">
        <v>2968.58</v>
      </c>
      <c r="AI781" s="336">
        <v>234.2</v>
      </c>
      <c r="AJ781" s="332">
        <v>-8.5</v>
      </c>
      <c r="AK781" s="336">
        <v>556.1</v>
      </c>
      <c r="AL781" s="331" t="s">
        <v>8328</v>
      </c>
      <c r="AM781" s="331" t="s">
        <v>8329</v>
      </c>
      <c r="AN781" s="332">
        <v>26.76</v>
      </c>
      <c r="AO781" s="332">
        <v>23.83</v>
      </c>
      <c r="AP781" s="332">
        <v>37.35</v>
      </c>
    </row>
    <row r="782" spans="1:42" ht="135">
      <c r="A782" s="329">
        <v>44414</v>
      </c>
      <c r="B782" s="330" t="s">
        <v>1379</v>
      </c>
      <c r="C782" s="330" t="s">
        <v>1380</v>
      </c>
      <c r="D782" s="331" t="s">
        <v>61</v>
      </c>
      <c r="E782" s="331" t="s">
        <v>77</v>
      </c>
      <c r="F782" s="332">
        <v>195.97</v>
      </c>
      <c r="G782" s="330" t="s">
        <v>1381</v>
      </c>
      <c r="H782" s="330" t="s">
        <v>1382</v>
      </c>
      <c r="I782" s="331" t="s">
        <v>1383</v>
      </c>
      <c r="J782" s="329">
        <v>44414</v>
      </c>
      <c r="K782" s="333" t="s">
        <v>491</v>
      </c>
      <c r="L782" s="334" t="s">
        <v>60</v>
      </c>
      <c r="M782" s="335" t="s">
        <v>9609</v>
      </c>
      <c r="N782" s="335" t="s">
        <v>9610</v>
      </c>
      <c r="O782" s="335" t="s">
        <v>60</v>
      </c>
      <c r="P782" s="336">
        <v>192.2</v>
      </c>
      <c r="Q782" s="331" t="s">
        <v>9180</v>
      </c>
      <c r="R782" s="333" t="s">
        <v>9611</v>
      </c>
      <c r="S782" s="333" t="s">
        <v>9612</v>
      </c>
      <c r="T782" s="331" t="s">
        <v>6915</v>
      </c>
      <c r="U782" s="331" t="s">
        <v>492</v>
      </c>
      <c r="V782" s="335" t="s">
        <v>9613</v>
      </c>
      <c r="W782" s="339" t="s">
        <v>9614</v>
      </c>
      <c r="X782" s="330" t="s">
        <v>60</v>
      </c>
      <c r="Y782" s="335" t="s">
        <v>9615</v>
      </c>
      <c r="Z782" s="339" t="s">
        <v>9616</v>
      </c>
      <c r="AA782" s="330" t="s">
        <v>60</v>
      </c>
      <c r="AB782" s="341" t="s">
        <v>60</v>
      </c>
      <c r="AC782" s="332">
        <v>10.82</v>
      </c>
      <c r="AD782" s="341" t="s">
        <v>60</v>
      </c>
      <c r="AE782" s="341" t="s">
        <v>60</v>
      </c>
      <c r="AF782" s="341" t="s">
        <v>60</v>
      </c>
      <c r="AG782" s="341" t="s">
        <v>60</v>
      </c>
      <c r="AH782" s="332">
        <v>195.97</v>
      </c>
      <c r="AI782" s="336">
        <v>117.3</v>
      </c>
      <c r="AJ782" s="332">
        <v>-5.63</v>
      </c>
      <c r="AK782" s="336">
        <v>1071.4000000000001</v>
      </c>
      <c r="AL782" s="331" t="s">
        <v>8328</v>
      </c>
      <c r="AM782" s="331" t="s">
        <v>8329</v>
      </c>
      <c r="AN782" s="332">
        <v>26.73</v>
      </c>
      <c r="AO782" s="332">
        <v>37.630000000000003</v>
      </c>
      <c r="AP782" s="332">
        <v>40.35</v>
      </c>
    </row>
    <row r="783" spans="1:42" ht="326.25">
      <c r="A783" s="329">
        <v>44700</v>
      </c>
      <c r="B783" s="330" t="s">
        <v>4981</v>
      </c>
      <c r="C783" s="330" t="s">
        <v>60</v>
      </c>
      <c r="D783" s="331" t="s">
        <v>61</v>
      </c>
      <c r="E783" s="331" t="s">
        <v>67</v>
      </c>
      <c r="F783" s="332">
        <v>104.92</v>
      </c>
      <c r="G783" s="330" t="s">
        <v>4982</v>
      </c>
      <c r="H783" s="330" t="s">
        <v>4983</v>
      </c>
      <c r="I783" s="331" t="s">
        <v>4984</v>
      </c>
      <c r="J783" s="329">
        <v>44700</v>
      </c>
      <c r="K783" s="333" t="s">
        <v>491</v>
      </c>
      <c r="L783" s="329">
        <v>44763</v>
      </c>
      <c r="M783" s="335" t="s">
        <v>14714</v>
      </c>
      <c r="N783" s="335" t="s">
        <v>14715</v>
      </c>
      <c r="O783" s="335" t="s">
        <v>14716</v>
      </c>
      <c r="P783" s="341" t="s">
        <v>60</v>
      </c>
      <c r="Q783" s="331" t="s">
        <v>8469</v>
      </c>
      <c r="R783" s="333" t="s">
        <v>11304</v>
      </c>
      <c r="S783" s="333" t="s">
        <v>9049</v>
      </c>
      <c r="T783" s="331" t="s">
        <v>6915</v>
      </c>
      <c r="U783" s="331" t="s">
        <v>11848</v>
      </c>
      <c r="V783" s="335" t="s">
        <v>14717</v>
      </c>
      <c r="W783" s="339" t="s">
        <v>14718</v>
      </c>
      <c r="X783" s="330" t="s">
        <v>60</v>
      </c>
      <c r="Y783" s="335" t="s">
        <v>14719</v>
      </c>
      <c r="Z783" s="339" t="s">
        <v>14720</v>
      </c>
      <c r="AA783" s="330" t="s">
        <v>60</v>
      </c>
      <c r="AB783" s="332">
        <v>42.08</v>
      </c>
      <c r="AC783" s="332">
        <v>11.4</v>
      </c>
      <c r="AD783" s="332">
        <v>21.43</v>
      </c>
      <c r="AE783" s="332">
        <v>31.08</v>
      </c>
      <c r="AF783" s="332">
        <v>2.85</v>
      </c>
      <c r="AG783" s="332">
        <v>131.9</v>
      </c>
      <c r="AH783" s="332">
        <v>145.97</v>
      </c>
      <c r="AI783" s="336">
        <v>45</v>
      </c>
      <c r="AJ783" s="332">
        <v>2.4500000000000002</v>
      </c>
      <c r="AK783" s="336">
        <v>54.4</v>
      </c>
      <c r="AL783" s="331" t="s">
        <v>8328</v>
      </c>
      <c r="AM783" s="331" t="s">
        <v>8329</v>
      </c>
      <c r="AN783" s="332">
        <v>26.68</v>
      </c>
      <c r="AO783" s="332">
        <v>39.299999999999997</v>
      </c>
      <c r="AP783" s="332">
        <v>59.28</v>
      </c>
    </row>
    <row r="784" spans="1:42" ht="409.5">
      <c r="A784" s="329">
        <v>44088</v>
      </c>
      <c r="B784" s="330" t="s">
        <v>4985</v>
      </c>
      <c r="C784" s="330" t="s">
        <v>60</v>
      </c>
      <c r="D784" s="331" t="s">
        <v>61</v>
      </c>
      <c r="E784" s="331" t="s">
        <v>67</v>
      </c>
      <c r="F784" s="332">
        <v>456.88</v>
      </c>
      <c r="G784" s="330" t="s">
        <v>4986</v>
      </c>
      <c r="H784" s="330" t="s">
        <v>4987</v>
      </c>
      <c r="I784" s="331" t="s">
        <v>4988</v>
      </c>
      <c r="J784" s="329">
        <v>44088</v>
      </c>
      <c r="K784" s="333" t="s">
        <v>491</v>
      </c>
      <c r="L784" s="329">
        <v>44231</v>
      </c>
      <c r="M784" s="335" t="s">
        <v>14721</v>
      </c>
      <c r="N784" s="335" t="s">
        <v>60</v>
      </c>
      <c r="O784" s="335" t="s">
        <v>60</v>
      </c>
      <c r="P784" s="341" t="s">
        <v>60</v>
      </c>
      <c r="Q784" s="331" t="s">
        <v>8443</v>
      </c>
      <c r="R784" s="339" t="s">
        <v>14722</v>
      </c>
      <c r="S784" s="333" t="s">
        <v>8671</v>
      </c>
      <c r="T784" s="331" t="s">
        <v>6917</v>
      </c>
      <c r="U784" s="331" t="s">
        <v>11848</v>
      </c>
      <c r="V784" s="335" t="s">
        <v>14723</v>
      </c>
      <c r="W784" s="333" t="s">
        <v>8463</v>
      </c>
      <c r="X784" s="330" t="s">
        <v>60</v>
      </c>
      <c r="Y784" s="335" t="s">
        <v>14724</v>
      </c>
      <c r="Z784" s="339" t="s">
        <v>14725</v>
      </c>
      <c r="AA784" s="330" t="s">
        <v>60</v>
      </c>
      <c r="AB784" s="332">
        <v>28.27</v>
      </c>
      <c r="AC784" s="332">
        <v>1.8</v>
      </c>
      <c r="AD784" s="332">
        <v>8.9</v>
      </c>
      <c r="AE784" s="332">
        <v>20.95</v>
      </c>
      <c r="AF784" s="332">
        <v>1.27</v>
      </c>
      <c r="AG784" s="332">
        <v>410.63</v>
      </c>
      <c r="AH784" s="332">
        <v>404.73</v>
      </c>
      <c r="AI784" s="336">
        <v>306.89999999999998</v>
      </c>
      <c r="AJ784" s="336">
        <v>13.6</v>
      </c>
      <c r="AK784" s="336">
        <v>329.2</v>
      </c>
      <c r="AL784" s="331" t="s">
        <v>8328</v>
      </c>
      <c r="AM784" s="331" t="s">
        <v>8329</v>
      </c>
      <c r="AN784" s="332">
        <v>26.67</v>
      </c>
      <c r="AO784" s="332">
        <v>26.67</v>
      </c>
      <c r="AP784" s="332">
        <v>35.71</v>
      </c>
    </row>
    <row r="785" spans="1:42" ht="168.75">
      <c r="A785" s="329">
        <v>44374</v>
      </c>
      <c r="B785" s="330" t="s">
        <v>1384</v>
      </c>
      <c r="C785" s="330" t="s">
        <v>1385</v>
      </c>
      <c r="D785" s="331" t="s">
        <v>61</v>
      </c>
      <c r="E785" s="331" t="s">
        <v>67</v>
      </c>
      <c r="F785" s="332">
        <v>137.59</v>
      </c>
      <c r="G785" s="330" t="s">
        <v>1386</v>
      </c>
      <c r="H785" s="330" t="s">
        <v>60</v>
      </c>
      <c r="I785" s="331" t="s">
        <v>1387</v>
      </c>
      <c r="J785" s="329">
        <v>44374</v>
      </c>
      <c r="K785" s="333" t="s">
        <v>491</v>
      </c>
      <c r="L785" s="329">
        <v>44742</v>
      </c>
      <c r="M785" s="335" t="s">
        <v>10042</v>
      </c>
      <c r="N785" s="335" t="s">
        <v>10043</v>
      </c>
      <c r="O785" s="335" t="s">
        <v>10044</v>
      </c>
      <c r="P785" s="336">
        <v>92.1</v>
      </c>
      <c r="Q785" s="331" t="s">
        <v>9165</v>
      </c>
      <c r="R785" s="339" t="s">
        <v>10045</v>
      </c>
      <c r="S785" s="333" t="s">
        <v>8842</v>
      </c>
      <c r="T785" s="331" t="s">
        <v>6923</v>
      </c>
      <c r="U785" s="331" t="s">
        <v>492</v>
      </c>
      <c r="V785" s="335" t="s">
        <v>10046</v>
      </c>
      <c r="W785" s="333" t="s">
        <v>10047</v>
      </c>
      <c r="X785" s="340">
        <v>49.4</v>
      </c>
      <c r="Y785" s="335" t="s">
        <v>60</v>
      </c>
      <c r="Z785" s="333" t="s">
        <v>60</v>
      </c>
      <c r="AA785" s="330" t="s">
        <v>60</v>
      </c>
      <c r="AB785" s="332">
        <v>19.57</v>
      </c>
      <c r="AC785" s="338">
        <v>0.879</v>
      </c>
      <c r="AD785" s="341" t="s">
        <v>60</v>
      </c>
      <c r="AE785" s="341" t="s">
        <v>60</v>
      </c>
      <c r="AF785" s="341" t="s">
        <v>60</v>
      </c>
      <c r="AG785" s="341" t="s">
        <v>60</v>
      </c>
      <c r="AH785" s="332">
        <v>205.35</v>
      </c>
      <c r="AI785" s="336">
        <v>716</v>
      </c>
      <c r="AJ785" s="336">
        <v>-12.1</v>
      </c>
      <c r="AK785" s="336">
        <v>5150.2</v>
      </c>
      <c r="AL785" s="331" t="s">
        <v>8328</v>
      </c>
      <c r="AM785" s="331" t="s">
        <v>8329</v>
      </c>
      <c r="AN785" s="332">
        <v>26.63</v>
      </c>
      <c r="AO785" s="332">
        <v>24.32</v>
      </c>
      <c r="AP785" s="332">
        <v>38.06</v>
      </c>
    </row>
    <row r="786" spans="1:42" ht="236.25">
      <c r="A786" s="329">
        <v>44155</v>
      </c>
      <c r="B786" s="330" t="s">
        <v>4989</v>
      </c>
      <c r="C786" s="330" t="s">
        <v>60</v>
      </c>
      <c r="D786" s="331" t="s">
        <v>61</v>
      </c>
      <c r="E786" s="331" t="s">
        <v>67</v>
      </c>
      <c r="F786" s="332">
        <v>2012.39</v>
      </c>
      <c r="G786" s="330" t="s">
        <v>4990</v>
      </c>
      <c r="H786" s="330" t="s">
        <v>60</v>
      </c>
      <c r="I786" s="331" t="s">
        <v>4991</v>
      </c>
      <c r="J786" s="329">
        <v>44155</v>
      </c>
      <c r="K786" s="333" t="s">
        <v>491</v>
      </c>
      <c r="L786" s="329">
        <v>44204</v>
      </c>
      <c r="M786" s="335" t="s">
        <v>14726</v>
      </c>
      <c r="N786" s="335" t="s">
        <v>60</v>
      </c>
      <c r="O786" s="335" t="s">
        <v>60</v>
      </c>
      <c r="P786" s="341" t="s">
        <v>60</v>
      </c>
      <c r="Q786" s="331" t="s">
        <v>9584</v>
      </c>
      <c r="R786" s="339" t="s">
        <v>14727</v>
      </c>
      <c r="S786" s="333" t="s">
        <v>8539</v>
      </c>
      <c r="T786" s="331" t="s">
        <v>6917</v>
      </c>
      <c r="U786" s="331" t="s">
        <v>11848</v>
      </c>
      <c r="V786" s="335" t="s">
        <v>14728</v>
      </c>
      <c r="W786" s="333" t="s">
        <v>8541</v>
      </c>
      <c r="X786" s="330" t="s">
        <v>60</v>
      </c>
      <c r="Y786" s="335" t="s">
        <v>60</v>
      </c>
      <c r="Z786" s="333" t="s">
        <v>60</v>
      </c>
      <c r="AA786" s="330" t="s">
        <v>60</v>
      </c>
      <c r="AB786" s="332">
        <v>22.55</v>
      </c>
      <c r="AC786" s="332">
        <v>1.71</v>
      </c>
      <c r="AD786" s="332">
        <v>16.350000000000001</v>
      </c>
      <c r="AE786" s="332">
        <v>17.12</v>
      </c>
      <c r="AF786" s="332">
        <v>4.7699999999999996</v>
      </c>
      <c r="AG786" s="332">
        <v>1900.64</v>
      </c>
      <c r="AH786" s="332">
        <v>1593.58</v>
      </c>
      <c r="AI786" s="336">
        <v>309</v>
      </c>
      <c r="AJ786" s="336">
        <v>83.4</v>
      </c>
      <c r="AK786" s="336">
        <v>1938</v>
      </c>
      <c r="AL786" s="331" t="s">
        <v>8328</v>
      </c>
      <c r="AM786" s="331" t="s">
        <v>8329</v>
      </c>
      <c r="AN786" s="332">
        <v>26.48</v>
      </c>
      <c r="AO786" s="332">
        <v>35.619999999999997</v>
      </c>
      <c r="AP786" s="332">
        <v>38.89</v>
      </c>
    </row>
    <row r="787" spans="1:42" ht="371.25">
      <c r="A787" s="329">
        <v>44239</v>
      </c>
      <c r="B787" s="330" t="s">
        <v>4851</v>
      </c>
      <c r="C787" s="330" t="s">
        <v>60</v>
      </c>
      <c r="D787" s="331" t="s">
        <v>61</v>
      </c>
      <c r="E787" s="331" t="s">
        <v>67</v>
      </c>
      <c r="F787" s="332">
        <v>7730.79</v>
      </c>
      <c r="G787" s="330" t="s">
        <v>4992</v>
      </c>
      <c r="H787" s="330" t="s">
        <v>60</v>
      </c>
      <c r="I787" s="331" t="s">
        <v>4993</v>
      </c>
      <c r="J787" s="329">
        <v>44239</v>
      </c>
      <c r="K787" s="333" t="s">
        <v>491</v>
      </c>
      <c r="L787" s="329">
        <v>44743</v>
      </c>
      <c r="M787" s="335" t="s">
        <v>14526</v>
      </c>
      <c r="N787" s="335" t="s">
        <v>14527</v>
      </c>
      <c r="O787" s="335" t="s">
        <v>14528</v>
      </c>
      <c r="P787" s="341" t="s">
        <v>60</v>
      </c>
      <c r="Q787" s="331" t="s">
        <v>8840</v>
      </c>
      <c r="R787" s="339" t="s">
        <v>14529</v>
      </c>
      <c r="S787" s="339" t="s">
        <v>14530</v>
      </c>
      <c r="T787" s="346" t="s">
        <v>6921</v>
      </c>
      <c r="U787" s="331" t="s">
        <v>11848</v>
      </c>
      <c r="V787" s="335" t="s">
        <v>14729</v>
      </c>
      <c r="W787" s="333" t="s">
        <v>14730</v>
      </c>
      <c r="X787" s="340">
        <v>4984.5</v>
      </c>
      <c r="Y787" s="335" t="s">
        <v>60</v>
      </c>
      <c r="Z787" s="333" t="s">
        <v>60</v>
      </c>
      <c r="AA787" s="330" t="s">
        <v>60</v>
      </c>
      <c r="AB787" s="341" t="s">
        <v>60</v>
      </c>
      <c r="AC787" s="332">
        <v>7.56</v>
      </c>
      <c r="AD787" s="332">
        <v>61.16</v>
      </c>
      <c r="AE787" s="332">
        <v>229.23</v>
      </c>
      <c r="AF787" s="332">
        <v>5.82</v>
      </c>
      <c r="AG787" s="332">
        <v>7187.22</v>
      </c>
      <c r="AH787" s="332">
        <v>7194.22</v>
      </c>
      <c r="AI787" s="336">
        <v>1542.1</v>
      </c>
      <c r="AJ787" s="336">
        <v>115.3</v>
      </c>
      <c r="AK787" s="336">
        <v>1888.9</v>
      </c>
      <c r="AL787" s="331" t="s">
        <v>8328</v>
      </c>
      <c r="AM787" s="331" t="s">
        <v>8329</v>
      </c>
      <c r="AN787" s="332">
        <v>26.45</v>
      </c>
      <c r="AO787" s="332">
        <v>48.45</v>
      </c>
      <c r="AP787" s="332">
        <v>87.51</v>
      </c>
    </row>
    <row r="788" spans="1:42" ht="303.75">
      <c r="A788" s="329">
        <v>44043</v>
      </c>
      <c r="B788" s="330" t="s">
        <v>4994</v>
      </c>
      <c r="C788" s="330" t="s">
        <v>60</v>
      </c>
      <c r="D788" s="331" t="s">
        <v>61</v>
      </c>
      <c r="E788" s="331" t="s">
        <v>67</v>
      </c>
      <c r="F788" s="332">
        <v>4019.53</v>
      </c>
      <c r="G788" s="330" t="s">
        <v>4995</v>
      </c>
      <c r="H788" s="330" t="s">
        <v>4996</v>
      </c>
      <c r="I788" s="331" t="s">
        <v>4997</v>
      </c>
      <c r="J788" s="329">
        <v>44043</v>
      </c>
      <c r="K788" s="333" t="s">
        <v>491</v>
      </c>
      <c r="L788" s="329">
        <v>44186</v>
      </c>
      <c r="M788" s="335" t="s">
        <v>14731</v>
      </c>
      <c r="N788" s="335" t="s">
        <v>60</v>
      </c>
      <c r="O788" s="335" t="s">
        <v>60</v>
      </c>
      <c r="P788" s="341" t="s">
        <v>60</v>
      </c>
      <c r="Q788" s="331" t="s">
        <v>9751</v>
      </c>
      <c r="R788" s="339" t="s">
        <v>14732</v>
      </c>
      <c r="S788" s="333" t="s">
        <v>8508</v>
      </c>
      <c r="T788" s="331" t="s">
        <v>6917</v>
      </c>
      <c r="U788" s="331" t="s">
        <v>11848</v>
      </c>
      <c r="V788" s="335" t="s">
        <v>14733</v>
      </c>
      <c r="W788" s="333" t="s">
        <v>14734</v>
      </c>
      <c r="X788" s="340">
        <v>30218.3</v>
      </c>
      <c r="Y788" s="335" t="s">
        <v>14735</v>
      </c>
      <c r="Z788" s="333" t="s">
        <v>14736</v>
      </c>
      <c r="AA788" s="330" t="s">
        <v>60</v>
      </c>
      <c r="AB788" s="332">
        <v>23.34</v>
      </c>
      <c r="AC788" s="332">
        <v>2.93</v>
      </c>
      <c r="AD788" s="332">
        <v>19.2</v>
      </c>
      <c r="AE788" s="332">
        <v>22.57</v>
      </c>
      <c r="AF788" s="338">
        <v>0.91</v>
      </c>
      <c r="AG788" s="332">
        <v>9656.56</v>
      </c>
      <c r="AH788" s="332">
        <v>12340.08</v>
      </c>
      <c r="AI788" s="336">
        <v>10475.299999999999</v>
      </c>
      <c r="AJ788" s="336">
        <v>969.7</v>
      </c>
      <c r="AK788" s="336">
        <v>7189.2</v>
      </c>
      <c r="AL788" s="331" t="s">
        <v>8328</v>
      </c>
      <c r="AM788" s="331" t="s">
        <v>8329</v>
      </c>
      <c r="AN788" s="332">
        <v>26.44</v>
      </c>
      <c r="AO788" s="332">
        <v>36.9</v>
      </c>
      <c r="AP788" s="332">
        <v>44.78</v>
      </c>
    </row>
    <row r="789" spans="1:42" ht="409.5">
      <c r="A789" s="329">
        <v>44256</v>
      </c>
      <c r="B789" s="330" t="s">
        <v>176</v>
      </c>
      <c r="C789" s="330" t="s">
        <v>60</v>
      </c>
      <c r="D789" s="331" t="s">
        <v>61</v>
      </c>
      <c r="E789" s="331" t="s">
        <v>67</v>
      </c>
      <c r="F789" s="332">
        <v>975.19</v>
      </c>
      <c r="G789" s="330" t="s">
        <v>177</v>
      </c>
      <c r="H789" s="330" t="s">
        <v>60</v>
      </c>
      <c r="I789" s="331" t="s">
        <v>178</v>
      </c>
      <c r="J789" s="329">
        <v>44256</v>
      </c>
      <c r="K789" s="333" t="s">
        <v>491</v>
      </c>
      <c r="L789" s="329">
        <v>44562</v>
      </c>
      <c r="M789" s="335" t="s">
        <v>9985</v>
      </c>
      <c r="N789" s="335" t="s">
        <v>60</v>
      </c>
      <c r="O789" s="335" t="s">
        <v>60</v>
      </c>
      <c r="P789" s="341" t="s">
        <v>60</v>
      </c>
      <c r="Q789" s="331" t="s">
        <v>8633</v>
      </c>
      <c r="R789" s="339" t="s">
        <v>9986</v>
      </c>
      <c r="S789" s="333" t="s">
        <v>9987</v>
      </c>
      <c r="T789" s="331" t="s">
        <v>6921</v>
      </c>
      <c r="U789" s="331" t="s">
        <v>492</v>
      </c>
      <c r="V789" s="335" t="s">
        <v>9988</v>
      </c>
      <c r="W789" s="333" t="s">
        <v>9989</v>
      </c>
      <c r="X789" s="340">
        <v>2911.2</v>
      </c>
      <c r="Y789" s="335" t="s">
        <v>60</v>
      </c>
      <c r="Z789" s="333" t="s">
        <v>60</v>
      </c>
      <c r="AA789" s="330" t="s">
        <v>60</v>
      </c>
      <c r="AB789" s="332">
        <v>29.94</v>
      </c>
      <c r="AC789" s="332">
        <v>1.57</v>
      </c>
      <c r="AD789" s="341" t="s">
        <v>60</v>
      </c>
      <c r="AE789" s="341" t="s">
        <v>60</v>
      </c>
      <c r="AF789" s="341" t="s">
        <v>60</v>
      </c>
      <c r="AG789" s="341" t="s">
        <v>60</v>
      </c>
      <c r="AH789" s="332">
        <v>975.19</v>
      </c>
      <c r="AI789" s="342">
        <v>0</v>
      </c>
      <c r="AJ789" s="336">
        <v>52</v>
      </c>
      <c r="AK789" s="336">
        <v>5044</v>
      </c>
      <c r="AL789" s="331" t="s">
        <v>8328</v>
      </c>
      <c r="AM789" s="331" t="s">
        <v>8329</v>
      </c>
      <c r="AN789" s="332">
        <v>26.42</v>
      </c>
      <c r="AO789" s="332">
        <v>26.73</v>
      </c>
      <c r="AP789" s="332">
        <v>53.88</v>
      </c>
    </row>
    <row r="790" spans="1:42" ht="409.5">
      <c r="A790" s="329">
        <v>44176</v>
      </c>
      <c r="B790" s="330" t="s">
        <v>4998</v>
      </c>
      <c r="C790" s="330" t="s">
        <v>60</v>
      </c>
      <c r="D790" s="331" t="s">
        <v>61</v>
      </c>
      <c r="E790" s="331" t="s">
        <v>67</v>
      </c>
      <c r="F790" s="332">
        <v>2824.98</v>
      </c>
      <c r="G790" s="330" t="s">
        <v>4999</v>
      </c>
      <c r="H790" s="330" t="s">
        <v>5000</v>
      </c>
      <c r="I790" s="331" t="s">
        <v>5001</v>
      </c>
      <c r="J790" s="329">
        <v>44176</v>
      </c>
      <c r="K790" s="333" t="s">
        <v>491</v>
      </c>
      <c r="L790" s="329">
        <v>44267</v>
      </c>
      <c r="M790" s="335" t="s">
        <v>14737</v>
      </c>
      <c r="N790" s="335" t="s">
        <v>14738</v>
      </c>
      <c r="O790" s="335" t="s">
        <v>14739</v>
      </c>
      <c r="P790" s="341" t="s">
        <v>60</v>
      </c>
      <c r="Q790" s="331" t="s">
        <v>8588</v>
      </c>
      <c r="R790" s="339" t="s">
        <v>14740</v>
      </c>
      <c r="S790" s="333" t="s">
        <v>13763</v>
      </c>
      <c r="T790" s="331" t="s">
        <v>6915</v>
      </c>
      <c r="U790" s="331" t="s">
        <v>11848</v>
      </c>
      <c r="V790" s="335" t="s">
        <v>14741</v>
      </c>
      <c r="W790" s="339" t="s">
        <v>14742</v>
      </c>
      <c r="X790" s="330" t="s">
        <v>60</v>
      </c>
      <c r="Y790" s="335" t="s">
        <v>14743</v>
      </c>
      <c r="Z790" s="339" t="s">
        <v>14744</v>
      </c>
      <c r="AA790" s="330" t="s">
        <v>8665</v>
      </c>
      <c r="AB790" s="341" t="s">
        <v>60</v>
      </c>
      <c r="AC790" s="332">
        <v>1.84</v>
      </c>
      <c r="AD790" s="332">
        <v>13.01</v>
      </c>
      <c r="AE790" s="332">
        <v>65.83</v>
      </c>
      <c r="AF790" s="332">
        <v>8.3000000000000007</v>
      </c>
      <c r="AG790" s="332">
        <v>2673.45</v>
      </c>
      <c r="AH790" s="332">
        <v>1891.09</v>
      </c>
      <c r="AI790" s="336">
        <v>364</v>
      </c>
      <c r="AJ790" s="332">
        <v>5.15</v>
      </c>
      <c r="AK790" s="336">
        <v>2320.9</v>
      </c>
      <c r="AL790" s="331" t="s">
        <v>8328</v>
      </c>
      <c r="AM790" s="331" t="s">
        <v>8329</v>
      </c>
      <c r="AN790" s="332">
        <v>26.33</v>
      </c>
      <c r="AO790" s="332">
        <v>27.32</v>
      </c>
      <c r="AP790" s="332">
        <v>45.85</v>
      </c>
    </row>
    <row r="791" spans="1:42" ht="348.75">
      <c r="A791" s="329">
        <v>44113</v>
      </c>
      <c r="B791" s="330" t="s">
        <v>5002</v>
      </c>
      <c r="C791" s="330" t="s">
        <v>60</v>
      </c>
      <c r="D791" s="331" t="s">
        <v>61</v>
      </c>
      <c r="E791" s="331" t="s">
        <v>67</v>
      </c>
      <c r="F791" s="332">
        <v>8.3000000000000007</v>
      </c>
      <c r="G791" s="330" t="s">
        <v>5003</v>
      </c>
      <c r="H791" s="330" t="s">
        <v>60</v>
      </c>
      <c r="I791" s="331" t="s">
        <v>5004</v>
      </c>
      <c r="J791" s="329">
        <v>44113</v>
      </c>
      <c r="K791" s="333" t="s">
        <v>491</v>
      </c>
      <c r="L791" s="329">
        <v>44256</v>
      </c>
      <c r="M791" s="335" t="s">
        <v>14745</v>
      </c>
      <c r="N791" s="335" t="s">
        <v>60</v>
      </c>
      <c r="O791" s="335" t="s">
        <v>60</v>
      </c>
      <c r="P791" s="341" t="s">
        <v>60</v>
      </c>
      <c r="Q791" s="331" t="s">
        <v>8876</v>
      </c>
      <c r="R791" s="339" t="s">
        <v>10612</v>
      </c>
      <c r="S791" s="333" t="s">
        <v>14746</v>
      </c>
      <c r="T791" s="331" t="s">
        <v>6921</v>
      </c>
      <c r="U791" s="331" t="s">
        <v>11848</v>
      </c>
      <c r="V791" s="335" t="s">
        <v>14747</v>
      </c>
      <c r="W791" s="333" t="s">
        <v>14748</v>
      </c>
      <c r="X791" s="340">
        <v>38.6</v>
      </c>
      <c r="Y791" s="335" t="s">
        <v>60</v>
      </c>
      <c r="Z791" s="333" t="s">
        <v>60</v>
      </c>
      <c r="AA791" s="330" t="s">
        <v>60</v>
      </c>
      <c r="AB791" s="341" t="s">
        <v>60</v>
      </c>
      <c r="AC791" s="341" t="s">
        <v>60</v>
      </c>
      <c r="AD791" s="341" t="s">
        <v>60</v>
      </c>
      <c r="AE791" s="341" t="s">
        <v>60</v>
      </c>
      <c r="AF791" s="341" t="s">
        <v>60</v>
      </c>
      <c r="AG791" s="341" t="s">
        <v>60</v>
      </c>
      <c r="AH791" s="332">
        <v>8.3000000000000007</v>
      </c>
      <c r="AI791" s="341" t="s">
        <v>60</v>
      </c>
      <c r="AJ791" s="341" t="s">
        <v>60</v>
      </c>
      <c r="AK791" s="341" t="s">
        <v>60</v>
      </c>
      <c r="AL791" s="331" t="s">
        <v>8328</v>
      </c>
      <c r="AM791" s="331" t="s">
        <v>8329</v>
      </c>
      <c r="AN791" s="332">
        <v>26.32</v>
      </c>
      <c r="AO791" s="332">
        <v>24.53</v>
      </c>
      <c r="AP791" s="332">
        <v>22.22</v>
      </c>
    </row>
    <row r="792" spans="1:42" ht="409.5">
      <c r="A792" s="329">
        <v>44571</v>
      </c>
      <c r="B792" s="330" t="s">
        <v>5009</v>
      </c>
      <c r="C792" s="330" t="s">
        <v>60</v>
      </c>
      <c r="D792" s="331" t="s">
        <v>61</v>
      </c>
      <c r="E792" s="331" t="s">
        <v>67</v>
      </c>
      <c r="F792" s="332">
        <v>1940.35</v>
      </c>
      <c r="G792" s="330" t="s">
        <v>5010</v>
      </c>
      <c r="H792" s="330" t="s">
        <v>2396</v>
      </c>
      <c r="I792" s="331" t="s">
        <v>5011</v>
      </c>
      <c r="J792" s="329">
        <v>44571</v>
      </c>
      <c r="K792" s="333" t="s">
        <v>491</v>
      </c>
      <c r="L792" s="329">
        <v>44649</v>
      </c>
      <c r="M792" s="335" t="s">
        <v>14749</v>
      </c>
      <c r="N792" s="335" t="s">
        <v>14750</v>
      </c>
      <c r="O792" s="335" t="s">
        <v>14751</v>
      </c>
      <c r="P792" s="341" t="s">
        <v>60</v>
      </c>
      <c r="Q792" s="331" t="s">
        <v>8748</v>
      </c>
      <c r="R792" s="339" t="s">
        <v>14752</v>
      </c>
      <c r="S792" s="333" t="s">
        <v>13010</v>
      </c>
      <c r="T792" s="331" t="s">
        <v>6921</v>
      </c>
      <c r="U792" s="331" t="s">
        <v>11848</v>
      </c>
      <c r="V792" s="335" t="s">
        <v>14753</v>
      </c>
      <c r="W792" s="333" t="s">
        <v>14754</v>
      </c>
      <c r="X792" s="330" t="s">
        <v>60</v>
      </c>
      <c r="Y792" s="335" t="s">
        <v>11243</v>
      </c>
      <c r="Z792" s="339" t="s">
        <v>11244</v>
      </c>
      <c r="AA792" s="340">
        <v>61826.9</v>
      </c>
      <c r="AB792" s="332">
        <v>22</v>
      </c>
      <c r="AC792" s="332">
        <v>35.07</v>
      </c>
      <c r="AD792" s="332">
        <v>6.17</v>
      </c>
      <c r="AE792" s="332">
        <v>16.100000000000001</v>
      </c>
      <c r="AF792" s="332">
        <v>1.5</v>
      </c>
      <c r="AG792" s="332">
        <v>1720.79</v>
      </c>
      <c r="AH792" s="332">
        <v>1393.32</v>
      </c>
      <c r="AI792" s="336">
        <v>1145.3</v>
      </c>
      <c r="AJ792" s="336">
        <v>64.900000000000006</v>
      </c>
      <c r="AK792" s="336">
        <v>775.4</v>
      </c>
      <c r="AL792" s="331" t="s">
        <v>8328</v>
      </c>
      <c r="AM792" s="331" t="s">
        <v>8329</v>
      </c>
      <c r="AN792" s="332">
        <v>26.18</v>
      </c>
      <c r="AO792" s="332">
        <v>17.739999999999998</v>
      </c>
      <c r="AP792" s="332">
        <v>20.350000000000001</v>
      </c>
    </row>
    <row r="793" spans="1:42" ht="409.5">
      <c r="A793" s="329">
        <v>44719</v>
      </c>
      <c r="B793" s="330" t="s">
        <v>1393</v>
      </c>
      <c r="C793" s="330" t="s">
        <v>1394</v>
      </c>
      <c r="D793" s="331" t="s">
        <v>61</v>
      </c>
      <c r="E793" s="331" t="s">
        <v>77</v>
      </c>
      <c r="F793" s="332">
        <v>2041.42</v>
      </c>
      <c r="G793" s="330" t="s">
        <v>1395</v>
      </c>
      <c r="H793" s="330" t="s">
        <v>1396</v>
      </c>
      <c r="I793" s="331" t="s">
        <v>1397</v>
      </c>
      <c r="J793" s="329">
        <v>44719</v>
      </c>
      <c r="K793" s="333" t="s">
        <v>491</v>
      </c>
      <c r="L793" s="334" t="s">
        <v>60</v>
      </c>
      <c r="M793" s="335" t="s">
        <v>9944</v>
      </c>
      <c r="N793" s="335" t="s">
        <v>9945</v>
      </c>
      <c r="O793" s="335" t="s">
        <v>9946</v>
      </c>
      <c r="P793" s="336">
        <v>1482.7</v>
      </c>
      <c r="Q793" s="331" t="s">
        <v>9384</v>
      </c>
      <c r="R793" s="339" t="s">
        <v>9947</v>
      </c>
      <c r="S793" s="333" t="s">
        <v>9948</v>
      </c>
      <c r="T793" s="331" t="s">
        <v>6915</v>
      </c>
      <c r="U793" s="331" t="s">
        <v>492</v>
      </c>
      <c r="V793" s="335" t="s">
        <v>9949</v>
      </c>
      <c r="W793" s="339" t="s">
        <v>9950</v>
      </c>
      <c r="X793" s="330" t="s">
        <v>60</v>
      </c>
      <c r="Y793" s="335" t="s">
        <v>9951</v>
      </c>
      <c r="Z793" s="339" t="s">
        <v>9952</v>
      </c>
      <c r="AA793" s="330" t="s">
        <v>60</v>
      </c>
      <c r="AB793" s="341" t="s">
        <v>60</v>
      </c>
      <c r="AC793" s="332">
        <v>2.6</v>
      </c>
      <c r="AD793" s="332">
        <v>12.93</v>
      </c>
      <c r="AE793" s="332">
        <v>102.89</v>
      </c>
      <c r="AF793" s="332">
        <v>1.28</v>
      </c>
      <c r="AG793" s="332">
        <v>1980.03</v>
      </c>
      <c r="AH793" s="332">
        <v>1348.41</v>
      </c>
      <c r="AI793" s="336">
        <v>1903.3</v>
      </c>
      <c r="AJ793" s="336">
        <v>-23.2</v>
      </c>
      <c r="AK793" s="336">
        <v>2241.8000000000002</v>
      </c>
      <c r="AL793" s="331" t="s">
        <v>8328</v>
      </c>
      <c r="AM793" s="331" t="s">
        <v>8329</v>
      </c>
      <c r="AN793" s="332">
        <v>26.15</v>
      </c>
      <c r="AO793" s="332">
        <v>27.57</v>
      </c>
      <c r="AP793" s="332">
        <v>28.29</v>
      </c>
    </row>
    <row r="794" spans="1:42" ht="409.5">
      <c r="A794" s="329">
        <v>44390</v>
      </c>
      <c r="B794" s="330" t="s">
        <v>5012</v>
      </c>
      <c r="C794" s="330" t="s">
        <v>60</v>
      </c>
      <c r="D794" s="331" t="s">
        <v>61</v>
      </c>
      <c r="E794" s="331" t="s">
        <v>67</v>
      </c>
      <c r="F794" s="332">
        <v>360.65</v>
      </c>
      <c r="G794" s="330" t="s">
        <v>5013</v>
      </c>
      <c r="H794" s="330" t="s">
        <v>5014</v>
      </c>
      <c r="I794" s="331" t="s">
        <v>5015</v>
      </c>
      <c r="J794" s="329">
        <v>44390</v>
      </c>
      <c r="K794" s="333" t="s">
        <v>491</v>
      </c>
      <c r="L794" s="329">
        <v>44579</v>
      </c>
      <c r="M794" s="335" t="s">
        <v>14755</v>
      </c>
      <c r="N794" s="335" t="s">
        <v>60</v>
      </c>
      <c r="O794" s="335" t="s">
        <v>60</v>
      </c>
      <c r="P794" s="341" t="s">
        <v>60</v>
      </c>
      <c r="Q794" s="331" t="s">
        <v>10015</v>
      </c>
      <c r="R794" s="333" t="s">
        <v>10213</v>
      </c>
      <c r="S794" s="333" t="s">
        <v>8790</v>
      </c>
      <c r="T794" s="331" t="s">
        <v>6921</v>
      </c>
      <c r="U794" s="331" t="s">
        <v>11848</v>
      </c>
      <c r="V794" s="335" t="s">
        <v>14756</v>
      </c>
      <c r="W794" s="333" t="s">
        <v>14757</v>
      </c>
      <c r="X794" s="330" t="s">
        <v>60</v>
      </c>
      <c r="Y794" s="335" t="s">
        <v>14758</v>
      </c>
      <c r="Z794" s="339" t="s">
        <v>14759</v>
      </c>
      <c r="AA794" s="330" t="s">
        <v>60</v>
      </c>
      <c r="AB794" s="341" t="s">
        <v>60</v>
      </c>
      <c r="AC794" s="341" t="s">
        <v>60</v>
      </c>
      <c r="AD794" s="341" t="s">
        <v>60</v>
      </c>
      <c r="AE794" s="341" t="s">
        <v>60</v>
      </c>
      <c r="AF794" s="341" t="s">
        <v>60</v>
      </c>
      <c r="AG794" s="332">
        <v>436.79</v>
      </c>
      <c r="AH794" s="332">
        <v>411.63</v>
      </c>
      <c r="AI794" s="342">
        <v>0</v>
      </c>
      <c r="AJ794" s="336">
        <v>-19.3</v>
      </c>
      <c r="AK794" s="332">
        <v>9.16</v>
      </c>
      <c r="AL794" s="331" t="s">
        <v>8328</v>
      </c>
      <c r="AM794" s="331" t="s">
        <v>8329</v>
      </c>
      <c r="AN794" s="332">
        <v>26.15</v>
      </c>
      <c r="AO794" s="332">
        <v>18.84</v>
      </c>
      <c r="AP794" s="332">
        <v>10.81</v>
      </c>
    </row>
    <row r="795" spans="1:42" ht="409.5">
      <c r="A795" s="329">
        <v>43866</v>
      </c>
      <c r="B795" s="330" t="s">
        <v>5016</v>
      </c>
      <c r="C795" s="330" t="s">
        <v>60</v>
      </c>
      <c r="D795" s="331" t="s">
        <v>61</v>
      </c>
      <c r="E795" s="331" t="s">
        <v>67</v>
      </c>
      <c r="F795" s="332">
        <v>1001.43</v>
      </c>
      <c r="G795" s="330" t="s">
        <v>5017</v>
      </c>
      <c r="H795" s="330" t="s">
        <v>5018</v>
      </c>
      <c r="I795" s="331" t="s">
        <v>5019</v>
      </c>
      <c r="J795" s="329">
        <v>43866</v>
      </c>
      <c r="K795" s="333" t="s">
        <v>491</v>
      </c>
      <c r="L795" s="329">
        <v>43913</v>
      </c>
      <c r="M795" s="335" t="s">
        <v>14760</v>
      </c>
      <c r="N795" s="335" t="s">
        <v>60</v>
      </c>
      <c r="O795" s="335" t="s">
        <v>60</v>
      </c>
      <c r="P795" s="341" t="s">
        <v>60</v>
      </c>
      <c r="Q795" s="331" t="s">
        <v>10031</v>
      </c>
      <c r="R795" s="339" t="s">
        <v>14761</v>
      </c>
      <c r="S795" s="333" t="s">
        <v>14762</v>
      </c>
      <c r="T795" s="331" t="s">
        <v>6917</v>
      </c>
      <c r="U795" s="331" t="s">
        <v>11848</v>
      </c>
      <c r="V795" s="335" t="s">
        <v>14763</v>
      </c>
      <c r="W795" s="333" t="s">
        <v>8541</v>
      </c>
      <c r="X795" s="330" t="s">
        <v>60</v>
      </c>
      <c r="Y795" s="335" t="s">
        <v>14764</v>
      </c>
      <c r="Z795" s="339" t="s">
        <v>14765</v>
      </c>
      <c r="AA795" s="330" t="s">
        <v>14766</v>
      </c>
      <c r="AB795" s="332">
        <v>21.9</v>
      </c>
      <c r="AC795" s="332">
        <v>1.92</v>
      </c>
      <c r="AD795" s="332">
        <v>8.42</v>
      </c>
      <c r="AE795" s="332">
        <v>15.7</v>
      </c>
      <c r="AF795" s="338">
        <v>0.59</v>
      </c>
      <c r="AG795" s="332">
        <v>862.45</v>
      </c>
      <c r="AH795" s="332">
        <v>695.85</v>
      </c>
      <c r="AI795" s="341" t="s">
        <v>60</v>
      </c>
      <c r="AJ795" s="341" t="s">
        <v>60</v>
      </c>
      <c r="AK795" s="341" t="s">
        <v>60</v>
      </c>
      <c r="AL795" s="331" t="s">
        <v>8328</v>
      </c>
      <c r="AM795" s="331" t="s">
        <v>8329</v>
      </c>
      <c r="AN795" s="332">
        <v>26.11</v>
      </c>
      <c r="AO795" s="332">
        <v>23.79</v>
      </c>
      <c r="AP795" s="332">
        <v>32.33</v>
      </c>
    </row>
    <row r="796" spans="1:42" ht="409.5">
      <c r="A796" s="329">
        <v>44580</v>
      </c>
      <c r="B796" s="330" t="s">
        <v>5020</v>
      </c>
      <c r="C796" s="330" t="s">
        <v>60</v>
      </c>
      <c r="D796" s="331" t="s">
        <v>61</v>
      </c>
      <c r="E796" s="331" t="s">
        <v>67</v>
      </c>
      <c r="F796" s="332">
        <v>10.56</v>
      </c>
      <c r="G796" s="330" t="s">
        <v>5021</v>
      </c>
      <c r="H796" s="330" t="s">
        <v>60</v>
      </c>
      <c r="I796" s="331" t="s">
        <v>5022</v>
      </c>
      <c r="J796" s="329">
        <v>44580</v>
      </c>
      <c r="K796" s="333" t="s">
        <v>491</v>
      </c>
      <c r="L796" s="329">
        <v>44721</v>
      </c>
      <c r="M796" s="335" t="s">
        <v>14767</v>
      </c>
      <c r="N796" s="335" t="s">
        <v>14768</v>
      </c>
      <c r="O796" s="335" t="s">
        <v>14769</v>
      </c>
      <c r="P796" s="341" t="s">
        <v>60</v>
      </c>
      <c r="Q796" s="331" t="s">
        <v>11611</v>
      </c>
      <c r="R796" s="339" t="s">
        <v>14770</v>
      </c>
      <c r="S796" s="337" t="s">
        <v>14771</v>
      </c>
      <c r="T796" s="331" t="s">
        <v>6923</v>
      </c>
      <c r="U796" s="331" t="s">
        <v>11848</v>
      </c>
      <c r="V796" s="335" t="s">
        <v>14772</v>
      </c>
      <c r="W796" s="333" t="s">
        <v>10047</v>
      </c>
      <c r="X796" s="340">
        <v>637.20000000000005</v>
      </c>
      <c r="Y796" s="335" t="s">
        <v>60</v>
      </c>
      <c r="Z796" s="333" t="s">
        <v>60</v>
      </c>
      <c r="AA796" s="330" t="s">
        <v>60</v>
      </c>
      <c r="AB796" s="341" t="s">
        <v>60</v>
      </c>
      <c r="AC796" s="341" t="s">
        <v>60</v>
      </c>
      <c r="AD796" s="341" t="s">
        <v>60</v>
      </c>
      <c r="AE796" s="341" t="s">
        <v>60</v>
      </c>
      <c r="AF796" s="338">
        <v>0.65500000000000003</v>
      </c>
      <c r="AG796" s="332">
        <v>9.75</v>
      </c>
      <c r="AH796" s="332">
        <v>4.3600000000000003</v>
      </c>
      <c r="AI796" s="336">
        <v>15</v>
      </c>
      <c r="AJ796" s="332">
        <v>-9.4600000000000009</v>
      </c>
      <c r="AK796" s="336">
        <v>12.5</v>
      </c>
      <c r="AL796" s="331" t="s">
        <v>8328</v>
      </c>
      <c r="AM796" s="331" t="s">
        <v>8329</v>
      </c>
      <c r="AN796" s="332">
        <v>26.11</v>
      </c>
      <c r="AO796" s="332">
        <v>-60.03</v>
      </c>
      <c r="AP796" s="332">
        <v>-61.35</v>
      </c>
    </row>
    <row r="797" spans="1:42" ht="409.5">
      <c r="A797" s="329">
        <v>44649</v>
      </c>
      <c r="B797" s="330" t="s">
        <v>5023</v>
      </c>
      <c r="C797" s="330" t="s">
        <v>60</v>
      </c>
      <c r="D797" s="331" t="s">
        <v>61</v>
      </c>
      <c r="E797" s="331" t="s">
        <v>67</v>
      </c>
      <c r="F797" s="332">
        <v>16142.6</v>
      </c>
      <c r="G797" s="330" t="s">
        <v>5024</v>
      </c>
      <c r="H797" s="330" t="s">
        <v>5025</v>
      </c>
      <c r="I797" s="331" t="s">
        <v>5026</v>
      </c>
      <c r="J797" s="329">
        <v>44649</v>
      </c>
      <c r="K797" s="333" t="s">
        <v>491</v>
      </c>
      <c r="L797" s="329">
        <v>44845</v>
      </c>
      <c r="M797" s="335" t="s">
        <v>14773</v>
      </c>
      <c r="N797" s="335" t="s">
        <v>14774</v>
      </c>
      <c r="O797" s="335" t="s">
        <v>60</v>
      </c>
      <c r="P797" s="341" t="s">
        <v>60</v>
      </c>
      <c r="Q797" s="331" t="s">
        <v>8566</v>
      </c>
      <c r="R797" s="339" t="s">
        <v>14775</v>
      </c>
      <c r="S797" s="333" t="s">
        <v>14776</v>
      </c>
      <c r="T797" s="331" t="s">
        <v>6921</v>
      </c>
      <c r="U797" s="331" t="s">
        <v>11848</v>
      </c>
      <c r="V797" s="335" t="s">
        <v>14777</v>
      </c>
      <c r="W797" s="339" t="s">
        <v>14778</v>
      </c>
      <c r="X797" s="330" t="s">
        <v>14779</v>
      </c>
      <c r="Y797" s="335" t="s">
        <v>14780</v>
      </c>
      <c r="Z797" s="339" t="s">
        <v>14781</v>
      </c>
      <c r="AA797" s="330" t="s">
        <v>14782</v>
      </c>
      <c r="AB797" s="332">
        <v>18.39</v>
      </c>
      <c r="AC797" s="332">
        <v>3.06</v>
      </c>
      <c r="AD797" s="332">
        <v>13.41</v>
      </c>
      <c r="AE797" s="332">
        <v>17.93</v>
      </c>
      <c r="AF797" s="332">
        <v>4.5</v>
      </c>
      <c r="AG797" s="332">
        <v>15762.6</v>
      </c>
      <c r="AH797" s="332">
        <v>10132.6</v>
      </c>
      <c r="AI797" s="336">
        <v>3541</v>
      </c>
      <c r="AJ797" s="336">
        <v>538</v>
      </c>
      <c r="AK797" s="336">
        <v>10820</v>
      </c>
      <c r="AL797" s="331" t="s">
        <v>8328</v>
      </c>
      <c r="AM797" s="331" t="s">
        <v>8329</v>
      </c>
      <c r="AN797" s="332">
        <v>26.07</v>
      </c>
      <c r="AO797" s="332">
        <v>20.53</v>
      </c>
      <c r="AP797" s="332">
        <v>59.36</v>
      </c>
    </row>
    <row r="798" spans="1:42" ht="371.25">
      <c r="A798" s="329">
        <v>44356</v>
      </c>
      <c r="B798" s="330" t="s">
        <v>5027</v>
      </c>
      <c r="C798" s="330" t="s">
        <v>60</v>
      </c>
      <c r="D798" s="331" t="s">
        <v>61</v>
      </c>
      <c r="E798" s="331" t="s">
        <v>67</v>
      </c>
      <c r="F798" s="332">
        <v>498.28</v>
      </c>
      <c r="G798" s="330" t="s">
        <v>5028</v>
      </c>
      <c r="H798" s="330" t="s">
        <v>5029</v>
      </c>
      <c r="I798" s="331" t="s">
        <v>5030</v>
      </c>
      <c r="J798" s="329">
        <v>44356</v>
      </c>
      <c r="K798" s="333" t="s">
        <v>491</v>
      </c>
      <c r="L798" s="329">
        <v>44445</v>
      </c>
      <c r="M798" s="335" t="s">
        <v>14783</v>
      </c>
      <c r="N798" s="335" t="s">
        <v>60</v>
      </c>
      <c r="O798" s="335" t="s">
        <v>60</v>
      </c>
      <c r="P798" s="341" t="s">
        <v>60</v>
      </c>
      <c r="Q798" s="331" t="s">
        <v>9466</v>
      </c>
      <c r="R798" s="339" t="s">
        <v>14784</v>
      </c>
      <c r="S798" s="333" t="s">
        <v>14785</v>
      </c>
      <c r="T798" s="331" t="s">
        <v>6917</v>
      </c>
      <c r="U798" s="331" t="s">
        <v>11848</v>
      </c>
      <c r="V798" s="335" t="s">
        <v>14786</v>
      </c>
      <c r="W798" s="333" t="s">
        <v>14787</v>
      </c>
      <c r="X798" s="340">
        <v>5066.3999999999996</v>
      </c>
      <c r="Y798" s="335" t="s">
        <v>14788</v>
      </c>
      <c r="Z798" s="333" t="s">
        <v>8327</v>
      </c>
      <c r="AA798" s="340">
        <v>1238.5999999999999</v>
      </c>
      <c r="AB798" s="332">
        <v>13.31</v>
      </c>
      <c r="AC798" s="332">
        <v>1.9</v>
      </c>
      <c r="AD798" s="332">
        <v>10.130000000000001</v>
      </c>
      <c r="AE798" s="332">
        <v>15.95</v>
      </c>
      <c r="AF798" s="332">
        <v>3.47</v>
      </c>
      <c r="AG798" s="332">
        <v>788.58</v>
      </c>
      <c r="AH798" s="332">
        <v>662.79</v>
      </c>
      <c r="AI798" s="336">
        <v>260.60000000000002</v>
      </c>
      <c r="AJ798" s="336">
        <v>68.2</v>
      </c>
      <c r="AK798" s="336">
        <v>576.79999999999995</v>
      </c>
      <c r="AL798" s="331" t="s">
        <v>8328</v>
      </c>
      <c r="AM798" s="331" t="s">
        <v>8329</v>
      </c>
      <c r="AN798" s="332">
        <v>26.02</v>
      </c>
      <c r="AO798" s="332">
        <v>51.96</v>
      </c>
      <c r="AP798" s="332">
        <v>48.33</v>
      </c>
    </row>
    <row r="799" spans="1:42" ht="409.5">
      <c r="A799" s="329">
        <v>44640</v>
      </c>
      <c r="B799" s="330" t="s">
        <v>5031</v>
      </c>
      <c r="C799" s="330" t="s">
        <v>60</v>
      </c>
      <c r="D799" s="331" t="s">
        <v>61</v>
      </c>
      <c r="E799" s="331" t="s">
        <v>67</v>
      </c>
      <c r="F799" s="332">
        <v>10384.81</v>
      </c>
      <c r="G799" s="330" t="s">
        <v>985</v>
      </c>
      <c r="H799" s="330" t="s">
        <v>5032</v>
      </c>
      <c r="I799" s="331" t="s">
        <v>5033</v>
      </c>
      <c r="J799" s="329">
        <v>44640</v>
      </c>
      <c r="K799" s="333" t="s">
        <v>491</v>
      </c>
      <c r="L799" s="329">
        <v>44734</v>
      </c>
      <c r="M799" s="335" t="s">
        <v>14789</v>
      </c>
      <c r="N799" s="335" t="s">
        <v>14790</v>
      </c>
      <c r="O799" s="335" t="s">
        <v>14791</v>
      </c>
      <c r="P799" s="341" t="s">
        <v>60</v>
      </c>
      <c r="Q799" s="331" t="s">
        <v>8469</v>
      </c>
      <c r="R799" s="333" t="s">
        <v>8601</v>
      </c>
      <c r="S799" s="333" t="s">
        <v>8602</v>
      </c>
      <c r="T799" s="331" t="s">
        <v>6921</v>
      </c>
      <c r="U799" s="331" t="s">
        <v>11848</v>
      </c>
      <c r="V799" s="335" t="s">
        <v>9211</v>
      </c>
      <c r="W799" s="339" t="s">
        <v>9212</v>
      </c>
      <c r="X799" s="330" t="s">
        <v>60</v>
      </c>
      <c r="Y799" s="335" t="s">
        <v>14792</v>
      </c>
      <c r="Z799" s="339" t="s">
        <v>14793</v>
      </c>
      <c r="AA799" s="330" t="s">
        <v>60</v>
      </c>
      <c r="AB799" s="341" t="s">
        <v>60</v>
      </c>
      <c r="AC799" s="332">
        <v>40.79</v>
      </c>
      <c r="AD799" s="341" t="s">
        <v>60</v>
      </c>
      <c r="AE799" s="341" t="s">
        <v>60</v>
      </c>
      <c r="AF799" s="332">
        <v>15.96</v>
      </c>
      <c r="AG799" s="332">
        <v>10080.790000000001</v>
      </c>
      <c r="AH799" s="332">
        <v>10050.700000000001</v>
      </c>
      <c r="AI799" s="336">
        <v>631.5</v>
      </c>
      <c r="AJ799" s="336">
        <v>-210</v>
      </c>
      <c r="AK799" s="336">
        <v>832.6</v>
      </c>
      <c r="AL799" s="331" t="s">
        <v>8328</v>
      </c>
      <c r="AM799" s="331" t="s">
        <v>8329</v>
      </c>
      <c r="AN799" s="332">
        <v>26.01</v>
      </c>
      <c r="AO799" s="332">
        <v>37.99</v>
      </c>
      <c r="AP799" s="332">
        <v>42.36</v>
      </c>
    </row>
    <row r="800" spans="1:42" ht="101.25">
      <c r="A800" s="329">
        <v>44301</v>
      </c>
      <c r="B800" s="330" t="s">
        <v>5034</v>
      </c>
      <c r="C800" s="330" t="s">
        <v>60</v>
      </c>
      <c r="D800" s="331" t="s">
        <v>61</v>
      </c>
      <c r="E800" s="331" t="s">
        <v>67</v>
      </c>
      <c r="F800" s="332">
        <v>16.940000000000001</v>
      </c>
      <c r="G800" s="330" t="s">
        <v>5035</v>
      </c>
      <c r="H800" s="330" t="s">
        <v>60</v>
      </c>
      <c r="I800" s="331" t="s">
        <v>5036</v>
      </c>
      <c r="J800" s="329">
        <v>44301</v>
      </c>
      <c r="K800" s="333" t="s">
        <v>491</v>
      </c>
      <c r="L800" s="329">
        <v>44337</v>
      </c>
      <c r="M800" s="335" t="s">
        <v>14794</v>
      </c>
      <c r="N800" s="335" t="s">
        <v>60</v>
      </c>
      <c r="O800" s="335" t="s">
        <v>60</v>
      </c>
      <c r="P800" s="341" t="s">
        <v>60</v>
      </c>
      <c r="Q800" s="331" t="s">
        <v>11611</v>
      </c>
      <c r="R800" s="339" t="s">
        <v>14795</v>
      </c>
      <c r="S800" s="333" t="s">
        <v>13885</v>
      </c>
      <c r="T800" s="331" t="s">
        <v>6915</v>
      </c>
      <c r="U800" s="331" t="s">
        <v>11848</v>
      </c>
      <c r="V800" s="335" t="s">
        <v>14796</v>
      </c>
      <c r="W800" s="333" t="s">
        <v>8854</v>
      </c>
      <c r="X800" s="330" t="s">
        <v>60</v>
      </c>
      <c r="Y800" s="335" t="s">
        <v>60</v>
      </c>
      <c r="Z800" s="333" t="s">
        <v>60</v>
      </c>
      <c r="AA800" s="330" t="s">
        <v>60</v>
      </c>
      <c r="AB800" s="341" t="s">
        <v>60</v>
      </c>
      <c r="AC800" s="341" t="s">
        <v>60</v>
      </c>
      <c r="AD800" s="341" t="s">
        <v>60</v>
      </c>
      <c r="AE800" s="341" t="s">
        <v>60</v>
      </c>
      <c r="AF800" s="332">
        <v>1.89</v>
      </c>
      <c r="AG800" s="332">
        <v>14.44</v>
      </c>
      <c r="AH800" s="332">
        <v>9.67</v>
      </c>
      <c r="AI800" s="332">
        <v>7.13</v>
      </c>
      <c r="AJ800" s="332">
        <v>-1.85</v>
      </c>
      <c r="AK800" s="332">
        <v>5.59</v>
      </c>
      <c r="AL800" s="331" t="s">
        <v>8328</v>
      </c>
      <c r="AM800" s="331" t="s">
        <v>8329</v>
      </c>
      <c r="AN800" s="332">
        <v>25.95</v>
      </c>
      <c r="AO800" s="332">
        <v>29.92</v>
      </c>
      <c r="AP800" s="332">
        <v>18.71</v>
      </c>
    </row>
    <row r="801" spans="1:42" ht="409.5">
      <c r="A801" s="329">
        <v>44585</v>
      </c>
      <c r="B801" s="330" t="s">
        <v>5037</v>
      </c>
      <c r="C801" s="330" t="s">
        <v>60</v>
      </c>
      <c r="D801" s="331" t="s">
        <v>61</v>
      </c>
      <c r="E801" s="331" t="s">
        <v>67</v>
      </c>
      <c r="F801" s="332">
        <v>1872.02</v>
      </c>
      <c r="G801" s="330" t="s">
        <v>5038</v>
      </c>
      <c r="H801" s="330" t="s">
        <v>60</v>
      </c>
      <c r="I801" s="331" t="s">
        <v>5039</v>
      </c>
      <c r="J801" s="329">
        <v>44585</v>
      </c>
      <c r="K801" s="333" t="s">
        <v>491</v>
      </c>
      <c r="L801" s="329">
        <v>44735</v>
      </c>
      <c r="M801" s="335" t="s">
        <v>14797</v>
      </c>
      <c r="N801" s="335" t="s">
        <v>14798</v>
      </c>
      <c r="O801" s="335" t="s">
        <v>14799</v>
      </c>
      <c r="P801" s="341" t="s">
        <v>60</v>
      </c>
      <c r="Q801" s="331" t="s">
        <v>9040</v>
      </c>
      <c r="R801" s="333" t="s">
        <v>14800</v>
      </c>
      <c r="S801" s="333" t="s">
        <v>14801</v>
      </c>
      <c r="T801" s="331" t="s">
        <v>6915</v>
      </c>
      <c r="U801" s="331" t="s">
        <v>11848</v>
      </c>
      <c r="V801" s="335" t="s">
        <v>14802</v>
      </c>
      <c r="W801" s="339" t="s">
        <v>14803</v>
      </c>
      <c r="X801" s="330" t="s">
        <v>9215</v>
      </c>
      <c r="Y801" s="335" t="s">
        <v>60</v>
      </c>
      <c r="Z801" s="333" t="s">
        <v>60</v>
      </c>
      <c r="AA801" s="330" t="s">
        <v>60</v>
      </c>
      <c r="AB801" s="332">
        <v>22.24</v>
      </c>
      <c r="AC801" s="332">
        <v>3.41</v>
      </c>
      <c r="AD801" s="332">
        <v>13.55</v>
      </c>
      <c r="AE801" s="332">
        <v>15.93</v>
      </c>
      <c r="AF801" s="332">
        <v>1.29</v>
      </c>
      <c r="AG801" s="332">
        <v>2007.37</v>
      </c>
      <c r="AH801" s="332">
        <v>1760.97</v>
      </c>
      <c r="AI801" s="336">
        <v>1566.1</v>
      </c>
      <c r="AJ801" s="336">
        <v>79.599999999999994</v>
      </c>
      <c r="AK801" s="336">
        <v>1205.0999999999999</v>
      </c>
      <c r="AL801" s="331" t="s">
        <v>8328</v>
      </c>
      <c r="AM801" s="331" t="s">
        <v>8329</v>
      </c>
      <c r="AN801" s="332">
        <v>25.95</v>
      </c>
      <c r="AO801" s="332">
        <v>24.87</v>
      </c>
      <c r="AP801" s="332">
        <v>26.36</v>
      </c>
    </row>
    <row r="802" spans="1:42" ht="213.75">
      <c r="A802" s="329">
        <v>44589</v>
      </c>
      <c r="B802" s="330" t="s">
        <v>1403</v>
      </c>
      <c r="C802" s="330" t="s">
        <v>60</v>
      </c>
      <c r="D802" s="331" t="s">
        <v>61</v>
      </c>
      <c r="E802" s="331" t="s">
        <v>67</v>
      </c>
      <c r="F802" s="332">
        <v>64.430000000000007</v>
      </c>
      <c r="G802" s="330" t="s">
        <v>1404</v>
      </c>
      <c r="H802" s="330" t="s">
        <v>60</v>
      </c>
      <c r="I802" s="331" t="s">
        <v>1405</v>
      </c>
      <c r="J802" s="329">
        <v>44589</v>
      </c>
      <c r="K802" s="333" t="s">
        <v>491</v>
      </c>
      <c r="L802" s="329">
        <v>44749</v>
      </c>
      <c r="M802" s="335" t="s">
        <v>10009</v>
      </c>
      <c r="N802" s="335" t="s">
        <v>60</v>
      </c>
      <c r="O802" s="335" t="s">
        <v>60</v>
      </c>
      <c r="P802" s="341" t="s">
        <v>60</v>
      </c>
      <c r="Q802" s="331" t="s">
        <v>8876</v>
      </c>
      <c r="R802" s="339" t="s">
        <v>10010</v>
      </c>
      <c r="S802" s="333" t="s">
        <v>9476</v>
      </c>
      <c r="T802" s="331" t="s">
        <v>6921</v>
      </c>
      <c r="U802" s="331" t="s">
        <v>492</v>
      </c>
      <c r="V802" s="335" t="s">
        <v>10011</v>
      </c>
      <c r="W802" s="333" t="s">
        <v>9319</v>
      </c>
      <c r="X802" s="330" t="s">
        <v>60</v>
      </c>
      <c r="Y802" s="335" t="s">
        <v>60</v>
      </c>
      <c r="Z802" s="333" t="s">
        <v>60</v>
      </c>
      <c r="AA802" s="330" t="s">
        <v>60</v>
      </c>
      <c r="AB802" s="332">
        <v>76.14</v>
      </c>
      <c r="AC802" s="332">
        <v>1.28</v>
      </c>
      <c r="AD802" s="341" t="s">
        <v>60</v>
      </c>
      <c r="AE802" s="341" t="s">
        <v>60</v>
      </c>
      <c r="AF802" s="341" t="s">
        <v>60</v>
      </c>
      <c r="AG802" s="341" t="s">
        <v>60</v>
      </c>
      <c r="AH802" s="332">
        <v>62.51</v>
      </c>
      <c r="AI802" s="332">
        <v>8.52</v>
      </c>
      <c r="AJ802" s="338">
        <v>0.82099999999999995</v>
      </c>
      <c r="AK802" s="336">
        <v>234.8</v>
      </c>
      <c r="AL802" s="331" t="s">
        <v>8328</v>
      </c>
      <c r="AM802" s="331" t="s">
        <v>8329</v>
      </c>
      <c r="AN802" s="332">
        <v>25.89</v>
      </c>
      <c r="AO802" s="332">
        <v>25.44</v>
      </c>
      <c r="AP802" s="332">
        <v>27.15</v>
      </c>
    </row>
    <row r="803" spans="1:42" ht="78.75">
      <c r="A803" s="329">
        <v>44180</v>
      </c>
      <c r="B803" s="330" t="s">
        <v>9036</v>
      </c>
      <c r="C803" s="330" t="s">
        <v>1407</v>
      </c>
      <c r="D803" s="331" t="s">
        <v>61</v>
      </c>
      <c r="E803" s="331" t="s">
        <v>77</v>
      </c>
      <c r="F803" s="332">
        <v>24.63</v>
      </c>
      <c r="G803" s="330" t="s">
        <v>1408</v>
      </c>
      <c r="H803" s="330" t="s">
        <v>60</v>
      </c>
      <c r="I803" s="331" t="s">
        <v>1409</v>
      </c>
      <c r="J803" s="329">
        <v>44180</v>
      </c>
      <c r="K803" s="333" t="s">
        <v>491</v>
      </c>
      <c r="L803" s="334" t="s">
        <v>60</v>
      </c>
      <c r="M803" s="335" t="s">
        <v>9037</v>
      </c>
      <c r="N803" s="335" t="s">
        <v>9038</v>
      </c>
      <c r="O803" s="335" t="s">
        <v>9039</v>
      </c>
      <c r="P803" s="336">
        <v>16.399999999999999</v>
      </c>
      <c r="Q803" s="331" t="s">
        <v>9040</v>
      </c>
      <c r="R803" s="337" t="s">
        <v>9041</v>
      </c>
      <c r="S803" s="333" t="s">
        <v>9042</v>
      </c>
      <c r="T803" s="331" t="s">
        <v>6915</v>
      </c>
      <c r="U803" s="331" t="s">
        <v>492</v>
      </c>
      <c r="V803" s="335" t="s">
        <v>9043</v>
      </c>
      <c r="W803" s="333" t="s">
        <v>9044</v>
      </c>
      <c r="X803" s="330" t="s">
        <v>60</v>
      </c>
      <c r="Y803" s="335" t="s">
        <v>60</v>
      </c>
      <c r="Z803" s="333" t="s">
        <v>60</v>
      </c>
      <c r="AA803" s="330" t="s">
        <v>60</v>
      </c>
      <c r="AB803" s="332">
        <v>61.18</v>
      </c>
      <c r="AC803" s="332">
        <v>4.37</v>
      </c>
      <c r="AD803" s="332">
        <v>45.2</v>
      </c>
      <c r="AE803" s="332">
        <v>62.99</v>
      </c>
      <c r="AF803" s="332">
        <v>1.89</v>
      </c>
      <c r="AG803" s="332">
        <v>24.63</v>
      </c>
      <c r="AH803" s="332">
        <v>20.99</v>
      </c>
      <c r="AI803" s="336">
        <v>14.9</v>
      </c>
      <c r="AJ803" s="338">
        <v>-0.26100000000000001</v>
      </c>
      <c r="AK803" s="336">
        <v>13.2</v>
      </c>
      <c r="AL803" s="331" t="s">
        <v>8328</v>
      </c>
      <c r="AM803" s="331" t="s">
        <v>8329</v>
      </c>
      <c r="AN803" s="332">
        <v>25.87</v>
      </c>
      <c r="AO803" s="332">
        <v>57.89</v>
      </c>
      <c r="AP803" s="332">
        <v>73.91</v>
      </c>
    </row>
    <row r="804" spans="1:42" ht="123.75">
      <c r="A804" s="329">
        <v>44363</v>
      </c>
      <c r="B804" s="330" t="s">
        <v>5040</v>
      </c>
      <c r="C804" s="330" t="s">
        <v>60</v>
      </c>
      <c r="D804" s="331" t="s">
        <v>61</v>
      </c>
      <c r="E804" s="331" t="s">
        <v>67</v>
      </c>
      <c r="F804" s="332">
        <v>29.83</v>
      </c>
      <c r="G804" s="330" t="s">
        <v>5041</v>
      </c>
      <c r="H804" s="330" t="s">
        <v>60</v>
      </c>
      <c r="I804" s="331" t="s">
        <v>5042</v>
      </c>
      <c r="J804" s="329">
        <v>44363</v>
      </c>
      <c r="K804" s="333" t="s">
        <v>491</v>
      </c>
      <c r="L804" s="329">
        <v>44501</v>
      </c>
      <c r="M804" s="335" t="s">
        <v>14804</v>
      </c>
      <c r="N804" s="335" t="s">
        <v>60</v>
      </c>
      <c r="O804" s="335" t="s">
        <v>60</v>
      </c>
      <c r="P804" s="341" t="s">
        <v>60</v>
      </c>
      <c r="Q804" s="331" t="s">
        <v>8991</v>
      </c>
      <c r="R804" s="333" t="s">
        <v>14805</v>
      </c>
      <c r="S804" s="333" t="s">
        <v>8642</v>
      </c>
      <c r="T804" s="331" t="s">
        <v>6917</v>
      </c>
      <c r="U804" s="331" t="s">
        <v>11848</v>
      </c>
      <c r="V804" s="335" t="s">
        <v>14806</v>
      </c>
      <c r="W804" s="333" t="s">
        <v>8644</v>
      </c>
      <c r="X804" s="330" t="s">
        <v>60</v>
      </c>
      <c r="Y804" s="335" t="s">
        <v>60</v>
      </c>
      <c r="Z804" s="333" t="s">
        <v>60</v>
      </c>
      <c r="AA804" s="330" t="s">
        <v>60</v>
      </c>
      <c r="AB804" s="341" t="s">
        <v>60</v>
      </c>
      <c r="AC804" s="332">
        <v>5.62</v>
      </c>
      <c r="AD804" s="341" t="s">
        <v>60</v>
      </c>
      <c r="AE804" s="341" t="s">
        <v>60</v>
      </c>
      <c r="AF804" s="332">
        <v>88.44</v>
      </c>
      <c r="AG804" s="332">
        <v>26.77</v>
      </c>
      <c r="AH804" s="332">
        <v>29.8</v>
      </c>
      <c r="AI804" s="338">
        <v>0.51</v>
      </c>
      <c r="AJ804" s="332">
        <v>-6.21</v>
      </c>
      <c r="AK804" s="332">
        <v>5.92</v>
      </c>
      <c r="AL804" s="331" t="s">
        <v>8328</v>
      </c>
      <c r="AM804" s="331" t="s">
        <v>8329</v>
      </c>
      <c r="AN804" s="332">
        <v>25.8</v>
      </c>
      <c r="AO804" s="332">
        <v>19.809999999999999</v>
      </c>
      <c r="AP804" s="332">
        <v>14.36</v>
      </c>
    </row>
    <row r="805" spans="1:42" ht="101.25">
      <c r="A805" s="329">
        <v>44614</v>
      </c>
      <c r="B805" s="330" t="s">
        <v>9459</v>
      </c>
      <c r="C805" s="330" t="s">
        <v>9460</v>
      </c>
      <c r="D805" s="331" t="s">
        <v>61</v>
      </c>
      <c r="E805" s="331" t="s">
        <v>77</v>
      </c>
      <c r="F805" s="332">
        <v>413.85</v>
      </c>
      <c r="G805" s="330" t="s">
        <v>5044</v>
      </c>
      <c r="H805" s="330" t="s">
        <v>60</v>
      </c>
      <c r="I805" s="331" t="s">
        <v>5045</v>
      </c>
      <c r="J805" s="329">
        <v>44614</v>
      </c>
      <c r="K805" s="333" t="s">
        <v>491</v>
      </c>
      <c r="L805" s="334" t="s">
        <v>60</v>
      </c>
      <c r="M805" s="335" t="s">
        <v>9461</v>
      </c>
      <c r="N805" s="335" t="s">
        <v>9462</v>
      </c>
      <c r="O805" s="335" t="s">
        <v>60</v>
      </c>
      <c r="P805" s="336">
        <v>320.60000000000002</v>
      </c>
      <c r="Q805" s="331" t="s">
        <v>8626</v>
      </c>
      <c r="R805" s="339" t="s">
        <v>9463</v>
      </c>
      <c r="S805" s="333" t="s">
        <v>9334</v>
      </c>
      <c r="T805" s="331" t="s">
        <v>6917</v>
      </c>
      <c r="U805" s="331" t="s">
        <v>492</v>
      </c>
      <c r="V805" s="335" t="s">
        <v>9464</v>
      </c>
      <c r="W805" s="333" t="s">
        <v>9336</v>
      </c>
      <c r="X805" s="340">
        <v>7413.1</v>
      </c>
      <c r="Y805" s="335" t="s">
        <v>60</v>
      </c>
      <c r="Z805" s="333" t="s">
        <v>60</v>
      </c>
      <c r="AA805" s="330" t="s">
        <v>60</v>
      </c>
      <c r="AB805" s="332">
        <v>26.8</v>
      </c>
      <c r="AC805" s="332">
        <v>3.49</v>
      </c>
      <c r="AD805" s="332">
        <v>15.77</v>
      </c>
      <c r="AE805" s="332">
        <v>25.1</v>
      </c>
      <c r="AF805" s="332">
        <v>3.46</v>
      </c>
      <c r="AG805" s="332">
        <v>597.55999999999995</v>
      </c>
      <c r="AH805" s="332">
        <v>570.87</v>
      </c>
      <c r="AI805" s="336">
        <v>156.4</v>
      </c>
      <c r="AJ805" s="336">
        <v>19.5</v>
      </c>
      <c r="AK805" s="336">
        <v>286.89999999999998</v>
      </c>
      <c r="AL805" s="331" t="s">
        <v>8328</v>
      </c>
      <c r="AM805" s="331" t="s">
        <v>8329</v>
      </c>
      <c r="AN805" s="332">
        <v>25.79</v>
      </c>
      <c r="AO805" s="332">
        <v>41.72</v>
      </c>
      <c r="AP805" s="332">
        <v>36.700000000000003</v>
      </c>
    </row>
    <row r="806" spans="1:42" ht="409.5">
      <c r="A806" s="329">
        <v>44763</v>
      </c>
      <c r="B806" s="330" t="s">
        <v>5046</v>
      </c>
      <c r="C806" s="330" t="s">
        <v>60</v>
      </c>
      <c r="D806" s="331" t="s">
        <v>61</v>
      </c>
      <c r="E806" s="331" t="s">
        <v>67</v>
      </c>
      <c r="F806" s="332">
        <v>1397.67</v>
      </c>
      <c r="G806" s="330" t="s">
        <v>2949</v>
      </c>
      <c r="H806" s="330" t="s">
        <v>5047</v>
      </c>
      <c r="I806" s="331" t="s">
        <v>5048</v>
      </c>
      <c r="J806" s="329">
        <v>44763</v>
      </c>
      <c r="K806" s="333" t="s">
        <v>491</v>
      </c>
      <c r="L806" s="329">
        <v>44837</v>
      </c>
      <c r="M806" s="335" t="s">
        <v>14807</v>
      </c>
      <c r="N806" s="335" t="s">
        <v>14808</v>
      </c>
      <c r="O806" s="335" t="s">
        <v>14809</v>
      </c>
      <c r="P806" s="341" t="s">
        <v>60</v>
      </c>
      <c r="Q806" s="331" t="s">
        <v>8648</v>
      </c>
      <c r="R806" s="339" t="s">
        <v>14810</v>
      </c>
      <c r="S806" s="333" t="s">
        <v>14811</v>
      </c>
      <c r="T806" s="331" t="s">
        <v>6921</v>
      </c>
      <c r="U806" s="331" t="s">
        <v>11848</v>
      </c>
      <c r="V806" s="335" t="s">
        <v>11874</v>
      </c>
      <c r="W806" s="333" t="s">
        <v>8473</v>
      </c>
      <c r="X806" s="330" t="s">
        <v>60</v>
      </c>
      <c r="Y806" s="335" t="s">
        <v>14812</v>
      </c>
      <c r="Z806" s="339" t="s">
        <v>14813</v>
      </c>
      <c r="AA806" s="330" t="s">
        <v>8665</v>
      </c>
      <c r="AB806" s="332">
        <v>20.48</v>
      </c>
      <c r="AC806" s="332">
        <v>6.1</v>
      </c>
      <c r="AD806" s="332">
        <v>8.69</v>
      </c>
      <c r="AE806" s="332">
        <v>19.61</v>
      </c>
      <c r="AF806" s="332">
        <v>1.17</v>
      </c>
      <c r="AG806" s="332">
        <v>1373.29</v>
      </c>
      <c r="AH806" s="332">
        <v>763.81</v>
      </c>
      <c r="AI806" s="336">
        <v>1175.5</v>
      </c>
      <c r="AJ806" s="336">
        <v>37.299999999999997</v>
      </c>
      <c r="AK806" s="336">
        <v>998.1</v>
      </c>
      <c r="AL806" s="331" t="s">
        <v>8328</v>
      </c>
      <c r="AM806" s="331" t="s">
        <v>8329</v>
      </c>
      <c r="AN806" s="332">
        <v>25.75</v>
      </c>
      <c r="AO806" s="332">
        <v>32.04</v>
      </c>
      <c r="AP806" s="332">
        <v>29.22</v>
      </c>
    </row>
    <row r="807" spans="1:42" ht="337.5">
      <c r="A807" s="329">
        <v>43860</v>
      </c>
      <c r="B807" s="330" t="s">
        <v>5049</v>
      </c>
      <c r="C807" s="330" t="s">
        <v>60</v>
      </c>
      <c r="D807" s="331" t="s">
        <v>61</v>
      </c>
      <c r="E807" s="331" t="s">
        <v>67</v>
      </c>
      <c r="F807" s="332">
        <v>304.33999999999997</v>
      </c>
      <c r="G807" s="330" t="s">
        <v>4118</v>
      </c>
      <c r="H807" s="330" t="s">
        <v>5050</v>
      </c>
      <c r="I807" s="331" t="s">
        <v>5051</v>
      </c>
      <c r="J807" s="329">
        <v>43860</v>
      </c>
      <c r="K807" s="333" t="s">
        <v>491</v>
      </c>
      <c r="L807" s="329">
        <v>43906</v>
      </c>
      <c r="M807" s="335" t="s">
        <v>14814</v>
      </c>
      <c r="N807" s="335" t="s">
        <v>60</v>
      </c>
      <c r="O807" s="335" t="s">
        <v>60</v>
      </c>
      <c r="P807" s="341" t="s">
        <v>60</v>
      </c>
      <c r="Q807" s="331" t="s">
        <v>8913</v>
      </c>
      <c r="R807" s="333" t="s">
        <v>14815</v>
      </c>
      <c r="S807" s="333" t="s">
        <v>8539</v>
      </c>
      <c r="T807" s="331" t="s">
        <v>6917</v>
      </c>
      <c r="U807" s="331" t="s">
        <v>11848</v>
      </c>
      <c r="V807" s="335" t="s">
        <v>13512</v>
      </c>
      <c r="W807" s="333" t="s">
        <v>8541</v>
      </c>
      <c r="X807" s="330" t="s">
        <v>60</v>
      </c>
      <c r="Y807" s="335" t="s">
        <v>14816</v>
      </c>
      <c r="Z807" s="333" t="s">
        <v>14817</v>
      </c>
      <c r="AA807" s="330" t="s">
        <v>14818</v>
      </c>
      <c r="AB807" s="332">
        <v>17.27</v>
      </c>
      <c r="AC807" s="332">
        <v>3.56</v>
      </c>
      <c r="AD807" s="332">
        <v>9.2200000000000006</v>
      </c>
      <c r="AE807" s="332">
        <v>10.29</v>
      </c>
      <c r="AF807" s="332">
        <v>1.04</v>
      </c>
      <c r="AG807" s="332">
        <v>279.51</v>
      </c>
      <c r="AH807" s="332">
        <v>324.89</v>
      </c>
      <c r="AI807" s="341" t="s">
        <v>60</v>
      </c>
      <c r="AJ807" s="341" t="s">
        <v>60</v>
      </c>
      <c r="AK807" s="341" t="s">
        <v>60</v>
      </c>
      <c r="AL807" s="331" t="s">
        <v>8328</v>
      </c>
      <c r="AM807" s="331" t="s">
        <v>8329</v>
      </c>
      <c r="AN807" s="332">
        <v>25.75</v>
      </c>
      <c r="AO807" s="332">
        <v>21.46</v>
      </c>
      <c r="AP807" s="332">
        <v>27.88</v>
      </c>
    </row>
    <row r="808" spans="1:42" ht="112.5">
      <c r="A808" s="329">
        <v>44161</v>
      </c>
      <c r="B808" s="330" t="s">
        <v>1410</v>
      </c>
      <c r="C808" s="330" t="s">
        <v>1411</v>
      </c>
      <c r="D808" s="331" t="s">
        <v>61</v>
      </c>
      <c r="E808" s="331" t="s">
        <v>77</v>
      </c>
      <c r="F808" s="332">
        <v>13.69</v>
      </c>
      <c r="G808" s="330" t="s">
        <v>1412</v>
      </c>
      <c r="H808" s="330" t="s">
        <v>1413</v>
      </c>
      <c r="I808" s="331" t="s">
        <v>1414</v>
      </c>
      <c r="J808" s="329">
        <v>44161</v>
      </c>
      <c r="K808" s="333" t="s">
        <v>491</v>
      </c>
      <c r="L808" s="334" t="s">
        <v>60</v>
      </c>
      <c r="M808" s="335" t="s">
        <v>8474</v>
      </c>
      <c r="N808" s="335" t="s">
        <v>60</v>
      </c>
      <c r="O808" s="335" t="s">
        <v>60</v>
      </c>
      <c r="P808" s="336">
        <v>50.6</v>
      </c>
      <c r="Q808" s="331" t="s">
        <v>8426</v>
      </c>
      <c r="R808" s="339" t="s">
        <v>8475</v>
      </c>
      <c r="S808" s="333" t="s">
        <v>8476</v>
      </c>
      <c r="T808" s="331" t="s">
        <v>6915</v>
      </c>
      <c r="U808" s="331" t="s">
        <v>492</v>
      </c>
      <c r="V808" s="335" t="s">
        <v>8477</v>
      </c>
      <c r="W808" s="333" t="s">
        <v>8478</v>
      </c>
      <c r="X808" s="330" t="s">
        <v>60</v>
      </c>
      <c r="Y808" s="335" t="s">
        <v>8479</v>
      </c>
      <c r="Z808" s="333" t="s">
        <v>8478</v>
      </c>
      <c r="AA808" s="330" t="s">
        <v>60</v>
      </c>
      <c r="AB808" s="341" t="s">
        <v>60</v>
      </c>
      <c r="AC808" s="332">
        <v>14.18</v>
      </c>
      <c r="AD808" s="332">
        <v>35.07</v>
      </c>
      <c r="AE808" s="341" t="s">
        <v>60</v>
      </c>
      <c r="AF808" s="332">
        <v>4.91</v>
      </c>
      <c r="AG808" s="332">
        <v>16.64</v>
      </c>
      <c r="AH808" s="332">
        <v>15.52</v>
      </c>
      <c r="AI808" s="336">
        <v>26</v>
      </c>
      <c r="AJ808" s="332">
        <v>2.48</v>
      </c>
      <c r="AK808" s="336">
        <v>30.7</v>
      </c>
      <c r="AL808" s="331" t="s">
        <v>8328</v>
      </c>
      <c r="AM808" s="331" t="s">
        <v>8329</v>
      </c>
      <c r="AN808" s="332">
        <v>25.69</v>
      </c>
      <c r="AO808" s="332">
        <v>167.08</v>
      </c>
      <c r="AP808" s="332">
        <v>264.2</v>
      </c>
    </row>
    <row r="809" spans="1:42" ht="409.5">
      <c r="A809" s="329">
        <v>44446</v>
      </c>
      <c r="B809" s="330" t="s">
        <v>5052</v>
      </c>
      <c r="C809" s="330" t="s">
        <v>60</v>
      </c>
      <c r="D809" s="331" t="s">
        <v>61</v>
      </c>
      <c r="E809" s="331" t="s">
        <v>67</v>
      </c>
      <c r="F809" s="332">
        <v>252.32</v>
      </c>
      <c r="G809" s="330" t="s">
        <v>3566</v>
      </c>
      <c r="H809" s="330" t="s">
        <v>5053</v>
      </c>
      <c r="I809" s="331" t="s">
        <v>5054</v>
      </c>
      <c r="J809" s="329">
        <v>44446</v>
      </c>
      <c r="K809" s="333" t="s">
        <v>491</v>
      </c>
      <c r="L809" s="329">
        <v>44505</v>
      </c>
      <c r="M809" s="335" t="s">
        <v>14819</v>
      </c>
      <c r="N809" s="335" t="s">
        <v>60</v>
      </c>
      <c r="O809" s="335" t="s">
        <v>60</v>
      </c>
      <c r="P809" s="341" t="s">
        <v>60</v>
      </c>
      <c r="Q809" s="331" t="s">
        <v>8991</v>
      </c>
      <c r="R809" s="333" t="s">
        <v>14653</v>
      </c>
      <c r="S809" s="333" t="s">
        <v>8923</v>
      </c>
      <c r="T809" s="331" t="s">
        <v>6921</v>
      </c>
      <c r="U809" s="331" t="s">
        <v>11848</v>
      </c>
      <c r="V809" s="335" t="s">
        <v>12711</v>
      </c>
      <c r="W809" s="333" t="s">
        <v>10383</v>
      </c>
      <c r="X809" s="340">
        <v>377.1</v>
      </c>
      <c r="Y809" s="335" t="s">
        <v>14820</v>
      </c>
      <c r="Z809" s="339" t="s">
        <v>14821</v>
      </c>
      <c r="AA809" s="330" t="s">
        <v>60</v>
      </c>
      <c r="AB809" s="341" t="s">
        <v>60</v>
      </c>
      <c r="AC809" s="332">
        <v>6.69</v>
      </c>
      <c r="AD809" s="341" t="s">
        <v>60</v>
      </c>
      <c r="AE809" s="341" t="s">
        <v>60</v>
      </c>
      <c r="AF809" s="332">
        <v>262.76</v>
      </c>
      <c r="AG809" s="332">
        <v>240.61</v>
      </c>
      <c r="AH809" s="332">
        <v>252.32</v>
      </c>
      <c r="AI809" s="338">
        <v>0.93400000000000005</v>
      </c>
      <c r="AJ809" s="332">
        <v>-1.6</v>
      </c>
      <c r="AK809" s="336">
        <v>49.9</v>
      </c>
      <c r="AL809" s="331" t="s">
        <v>8328</v>
      </c>
      <c r="AM809" s="331" t="s">
        <v>8329</v>
      </c>
      <c r="AN809" s="332">
        <v>25.63</v>
      </c>
      <c r="AO809" s="332">
        <v>25.7</v>
      </c>
      <c r="AP809" s="332">
        <v>12.44</v>
      </c>
    </row>
    <row r="810" spans="1:42" ht="101.25">
      <c r="A810" s="329">
        <v>43879</v>
      </c>
      <c r="B810" s="330" t="s">
        <v>5055</v>
      </c>
      <c r="C810" s="330" t="s">
        <v>60</v>
      </c>
      <c r="D810" s="331" t="s">
        <v>61</v>
      </c>
      <c r="E810" s="331" t="s">
        <v>67</v>
      </c>
      <c r="F810" s="332">
        <v>33.78</v>
      </c>
      <c r="G810" s="330" t="s">
        <v>5056</v>
      </c>
      <c r="H810" s="330" t="s">
        <v>60</v>
      </c>
      <c r="I810" s="331" t="s">
        <v>5057</v>
      </c>
      <c r="J810" s="329">
        <v>43879</v>
      </c>
      <c r="K810" s="333" t="s">
        <v>491</v>
      </c>
      <c r="L810" s="329">
        <v>43938</v>
      </c>
      <c r="M810" s="335" t="s">
        <v>14822</v>
      </c>
      <c r="N810" s="335" t="s">
        <v>60</v>
      </c>
      <c r="O810" s="335" t="s">
        <v>60</v>
      </c>
      <c r="P810" s="341" t="s">
        <v>60</v>
      </c>
      <c r="Q810" s="331" t="s">
        <v>8991</v>
      </c>
      <c r="R810" s="333" t="s">
        <v>10319</v>
      </c>
      <c r="S810" s="333" t="s">
        <v>8790</v>
      </c>
      <c r="T810" s="331" t="s">
        <v>6921</v>
      </c>
      <c r="U810" s="331" t="s">
        <v>11848</v>
      </c>
      <c r="V810" s="335" t="s">
        <v>14823</v>
      </c>
      <c r="W810" s="333" t="s">
        <v>8481</v>
      </c>
      <c r="X810" s="340">
        <v>5571.5</v>
      </c>
      <c r="Y810" s="335" t="s">
        <v>60</v>
      </c>
      <c r="Z810" s="333" t="s">
        <v>60</v>
      </c>
      <c r="AA810" s="330" t="s">
        <v>60</v>
      </c>
      <c r="AB810" s="341" t="s">
        <v>60</v>
      </c>
      <c r="AC810" s="332">
        <v>1.08</v>
      </c>
      <c r="AD810" s="341" t="s">
        <v>60</v>
      </c>
      <c r="AE810" s="341" t="s">
        <v>60</v>
      </c>
      <c r="AF810" s="341" t="s">
        <v>60</v>
      </c>
      <c r="AG810" s="332">
        <v>50.51</v>
      </c>
      <c r="AH810" s="332">
        <v>51.76</v>
      </c>
      <c r="AI810" s="341" t="s">
        <v>60</v>
      </c>
      <c r="AJ810" s="341" t="s">
        <v>60</v>
      </c>
      <c r="AK810" s="341" t="s">
        <v>60</v>
      </c>
      <c r="AL810" s="331" t="s">
        <v>8328</v>
      </c>
      <c r="AM810" s="331" t="s">
        <v>8329</v>
      </c>
      <c r="AN810" s="332">
        <v>25.61</v>
      </c>
      <c r="AO810" s="332">
        <v>25.61</v>
      </c>
      <c r="AP810" s="332">
        <v>25.61</v>
      </c>
    </row>
    <row r="811" spans="1:42" ht="409.5">
      <c r="A811" s="329">
        <v>44129</v>
      </c>
      <c r="B811" s="330" t="s">
        <v>5058</v>
      </c>
      <c r="C811" s="330" t="s">
        <v>60</v>
      </c>
      <c r="D811" s="331" t="s">
        <v>61</v>
      </c>
      <c r="E811" s="331" t="s">
        <v>67</v>
      </c>
      <c r="F811" s="332">
        <v>7558.1</v>
      </c>
      <c r="G811" s="330" t="s">
        <v>5059</v>
      </c>
      <c r="H811" s="330" t="s">
        <v>5060</v>
      </c>
      <c r="I811" s="331" t="s">
        <v>5061</v>
      </c>
      <c r="J811" s="329">
        <v>44129</v>
      </c>
      <c r="K811" s="333" t="s">
        <v>491</v>
      </c>
      <c r="L811" s="329">
        <v>44326</v>
      </c>
      <c r="M811" s="335" t="s">
        <v>14824</v>
      </c>
      <c r="N811" s="335" t="s">
        <v>60</v>
      </c>
      <c r="O811" s="335" t="s">
        <v>60</v>
      </c>
      <c r="P811" s="341" t="s">
        <v>60</v>
      </c>
      <c r="Q811" s="331" t="s">
        <v>14432</v>
      </c>
      <c r="R811" s="339" t="s">
        <v>14825</v>
      </c>
      <c r="S811" s="333" t="s">
        <v>8742</v>
      </c>
      <c r="T811" s="331" t="s">
        <v>6917</v>
      </c>
      <c r="U811" s="331" t="s">
        <v>11848</v>
      </c>
      <c r="V811" s="335" t="s">
        <v>14826</v>
      </c>
      <c r="W811" s="337" t="s">
        <v>14827</v>
      </c>
      <c r="X811" s="340">
        <v>24151.4</v>
      </c>
      <c r="Y811" s="335" t="s">
        <v>14828</v>
      </c>
      <c r="Z811" s="339" t="s">
        <v>14829</v>
      </c>
      <c r="AA811" s="330" t="s">
        <v>14830</v>
      </c>
      <c r="AB811" s="332">
        <v>54.76</v>
      </c>
      <c r="AC811" s="332">
        <v>7.53</v>
      </c>
      <c r="AD811" s="332">
        <v>13.67</v>
      </c>
      <c r="AE811" s="332">
        <v>21.45</v>
      </c>
      <c r="AF811" s="332">
        <v>2.44</v>
      </c>
      <c r="AG811" s="332">
        <v>9070.32</v>
      </c>
      <c r="AH811" s="332">
        <v>7640.89</v>
      </c>
      <c r="AI811" s="341" t="s">
        <v>60</v>
      </c>
      <c r="AJ811" s="341" t="s">
        <v>60</v>
      </c>
      <c r="AK811" s="341" t="s">
        <v>60</v>
      </c>
      <c r="AL811" s="331" t="s">
        <v>8328</v>
      </c>
      <c r="AM811" s="331" t="s">
        <v>8329</v>
      </c>
      <c r="AN811" s="332">
        <v>25.58</v>
      </c>
      <c r="AO811" s="332">
        <v>31.58</v>
      </c>
      <c r="AP811" s="332">
        <v>40.19</v>
      </c>
    </row>
    <row r="812" spans="1:42" ht="213.75">
      <c r="A812" s="329">
        <v>44235</v>
      </c>
      <c r="B812" s="330" t="s">
        <v>5062</v>
      </c>
      <c r="C812" s="330" t="s">
        <v>60</v>
      </c>
      <c r="D812" s="331" t="s">
        <v>61</v>
      </c>
      <c r="E812" s="331" t="s">
        <v>67</v>
      </c>
      <c r="F812" s="332">
        <v>3569.21</v>
      </c>
      <c r="G812" s="330" t="s">
        <v>5063</v>
      </c>
      <c r="H812" s="330" t="s">
        <v>60</v>
      </c>
      <c r="I812" s="331" t="s">
        <v>5064</v>
      </c>
      <c r="J812" s="329">
        <v>44235</v>
      </c>
      <c r="K812" s="333" t="s">
        <v>491</v>
      </c>
      <c r="L812" s="329">
        <v>44372</v>
      </c>
      <c r="M812" s="335" t="s">
        <v>14831</v>
      </c>
      <c r="N812" s="335" t="s">
        <v>60</v>
      </c>
      <c r="O812" s="335" t="s">
        <v>60</v>
      </c>
      <c r="P812" s="341" t="s">
        <v>60</v>
      </c>
      <c r="Q812" s="331" t="s">
        <v>8695</v>
      </c>
      <c r="R812" s="339" t="s">
        <v>14832</v>
      </c>
      <c r="S812" s="333" t="s">
        <v>8471</v>
      </c>
      <c r="T812" s="331" t="s">
        <v>6917</v>
      </c>
      <c r="U812" s="331" t="s">
        <v>11848</v>
      </c>
      <c r="V812" s="335" t="s">
        <v>14833</v>
      </c>
      <c r="W812" s="339" t="s">
        <v>14834</v>
      </c>
      <c r="X812" s="330" t="s">
        <v>60</v>
      </c>
      <c r="Y812" s="335" t="s">
        <v>60</v>
      </c>
      <c r="Z812" s="333" t="s">
        <v>60</v>
      </c>
      <c r="AA812" s="330" t="s">
        <v>60</v>
      </c>
      <c r="AB812" s="341" t="s">
        <v>60</v>
      </c>
      <c r="AC812" s="332">
        <v>1.56</v>
      </c>
      <c r="AD812" s="332">
        <v>14.16</v>
      </c>
      <c r="AE812" s="332">
        <v>40.81</v>
      </c>
      <c r="AF812" s="332">
        <v>2.59</v>
      </c>
      <c r="AG812" s="332">
        <v>3534.83</v>
      </c>
      <c r="AH812" s="332">
        <v>2632.19</v>
      </c>
      <c r="AI812" s="336">
        <v>1368.3</v>
      </c>
      <c r="AJ812" s="336">
        <v>-132.6</v>
      </c>
      <c r="AK812" s="336">
        <v>2825.5</v>
      </c>
      <c r="AL812" s="331" t="s">
        <v>8328</v>
      </c>
      <c r="AM812" s="331" t="s">
        <v>8329</v>
      </c>
      <c r="AN812" s="332">
        <v>25.57</v>
      </c>
      <c r="AO812" s="332">
        <v>33.5</v>
      </c>
      <c r="AP812" s="332">
        <v>30.95</v>
      </c>
    </row>
    <row r="813" spans="1:42" ht="258.75">
      <c r="A813" s="329">
        <v>44326</v>
      </c>
      <c r="B813" s="330" t="s">
        <v>5065</v>
      </c>
      <c r="C813" s="330" t="s">
        <v>60</v>
      </c>
      <c r="D813" s="331" t="s">
        <v>61</v>
      </c>
      <c r="E813" s="331" t="s">
        <v>67</v>
      </c>
      <c r="F813" s="332">
        <v>580.41</v>
      </c>
      <c r="G813" s="330" t="s">
        <v>5066</v>
      </c>
      <c r="H813" s="330" t="s">
        <v>5067</v>
      </c>
      <c r="I813" s="331" t="s">
        <v>5068</v>
      </c>
      <c r="J813" s="329">
        <v>44326</v>
      </c>
      <c r="K813" s="333" t="s">
        <v>491</v>
      </c>
      <c r="L813" s="329">
        <v>44546</v>
      </c>
      <c r="M813" s="335" t="s">
        <v>14835</v>
      </c>
      <c r="N813" s="335" t="s">
        <v>60</v>
      </c>
      <c r="O813" s="335" t="s">
        <v>60</v>
      </c>
      <c r="P813" s="341" t="s">
        <v>60</v>
      </c>
      <c r="Q813" s="331" t="s">
        <v>8836</v>
      </c>
      <c r="R813" s="333" t="s">
        <v>14836</v>
      </c>
      <c r="S813" s="333" t="s">
        <v>8813</v>
      </c>
      <c r="T813" s="331" t="s">
        <v>6921</v>
      </c>
      <c r="U813" s="331" t="s">
        <v>11848</v>
      </c>
      <c r="V813" s="335" t="s">
        <v>14837</v>
      </c>
      <c r="W813" s="333" t="s">
        <v>14838</v>
      </c>
      <c r="X813" s="330" t="s">
        <v>60</v>
      </c>
      <c r="Y813" s="335" t="s">
        <v>14839</v>
      </c>
      <c r="Z813" s="333" t="s">
        <v>11908</v>
      </c>
      <c r="AA813" s="330" t="s">
        <v>60</v>
      </c>
      <c r="AB813" s="341" t="s">
        <v>60</v>
      </c>
      <c r="AC813" s="332">
        <v>18.39</v>
      </c>
      <c r="AD813" s="341" t="s">
        <v>60</v>
      </c>
      <c r="AE813" s="341" t="s">
        <v>60</v>
      </c>
      <c r="AF813" s="341" t="s">
        <v>60</v>
      </c>
      <c r="AG813" s="332">
        <v>554.36</v>
      </c>
      <c r="AH813" s="332">
        <v>494.67</v>
      </c>
      <c r="AI813" s="338">
        <v>0.37</v>
      </c>
      <c r="AJ813" s="336">
        <v>-17.899999999999999</v>
      </c>
      <c r="AK813" s="336">
        <v>33.799999999999997</v>
      </c>
      <c r="AL813" s="331" t="s">
        <v>8328</v>
      </c>
      <c r="AM813" s="331" t="s">
        <v>8329</v>
      </c>
      <c r="AN813" s="332">
        <v>25.56</v>
      </c>
      <c r="AO813" s="332">
        <v>30.71</v>
      </c>
      <c r="AP813" s="332">
        <v>23.84</v>
      </c>
    </row>
    <row r="814" spans="1:42" ht="409.5">
      <c r="A814" s="329">
        <v>44404</v>
      </c>
      <c r="B814" s="330" t="s">
        <v>5069</v>
      </c>
      <c r="C814" s="330" t="s">
        <v>60</v>
      </c>
      <c r="D814" s="331" t="s">
        <v>61</v>
      </c>
      <c r="E814" s="331" t="s">
        <v>67</v>
      </c>
      <c r="F814" s="332">
        <v>218.39</v>
      </c>
      <c r="G814" s="330" t="s">
        <v>60</v>
      </c>
      <c r="H814" s="330" t="s">
        <v>5070</v>
      </c>
      <c r="I814" s="331" t="s">
        <v>5071</v>
      </c>
      <c r="J814" s="329">
        <v>44404</v>
      </c>
      <c r="K814" s="333" t="s">
        <v>491</v>
      </c>
      <c r="L814" s="329">
        <v>44447</v>
      </c>
      <c r="M814" s="335" t="s">
        <v>14840</v>
      </c>
      <c r="N814" s="335" t="s">
        <v>60</v>
      </c>
      <c r="O814" s="335" t="s">
        <v>60</v>
      </c>
      <c r="P814" s="341" t="s">
        <v>60</v>
      </c>
      <c r="Q814" s="331" t="s">
        <v>8978</v>
      </c>
      <c r="R814" s="339" t="s">
        <v>14841</v>
      </c>
      <c r="S814" s="333" t="s">
        <v>14842</v>
      </c>
      <c r="T814" s="331" t="s">
        <v>6917</v>
      </c>
      <c r="U814" s="331" t="s">
        <v>11848</v>
      </c>
      <c r="V814" s="335" t="s">
        <v>60</v>
      </c>
      <c r="W814" s="333" t="s">
        <v>60</v>
      </c>
      <c r="X814" s="330" t="s">
        <v>60</v>
      </c>
      <c r="Y814" s="335" t="s">
        <v>14843</v>
      </c>
      <c r="Z814" s="339" t="s">
        <v>14844</v>
      </c>
      <c r="AA814" s="330" t="s">
        <v>14845</v>
      </c>
      <c r="AB814" s="332">
        <v>16.68</v>
      </c>
      <c r="AC814" s="332">
        <v>1.01</v>
      </c>
      <c r="AD814" s="332">
        <v>8.24</v>
      </c>
      <c r="AE814" s="332">
        <v>11.3</v>
      </c>
      <c r="AF814" s="338">
        <v>0.71199999999999997</v>
      </c>
      <c r="AG814" s="332">
        <v>145.05000000000001</v>
      </c>
      <c r="AH814" s="332">
        <v>215.11</v>
      </c>
      <c r="AI814" s="336">
        <v>203</v>
      </c>
      <c r="AJ814" s="336">
        <v>12.7</v>
      </c>
      <c r="AK814" s="336">
        <v>282.8</v>
      </c>
      <c r="AL814" s="331" t="s">
        <v>8328</v>
      </c>
      <c r="AM814" s="331" t="s">
        <v>8329</v>
      </c>
      <c r="AN814" s="332">
        <v>25.54</v>
      </c>
      <c r="AO814" s="332">
        <v>25.54</v>
      </c>
      <c r="AP814" s="332">
        <v>25.54</v>
      </c>
    </row>
    <row r="815" spans="1:42" ht="409.5">
      <c r="A815" s="329">
        <v>44172</v>
      </c>
      <c r="B815" s="330" t="s">
        <v>5072</v>
      </c>
      <c r="C815" s="330" t="s">
        <v>60</v>
      </c>
      <c r="D815" s="331" t="s">
        <v>61</v>
      </c>
      <c r="E815" s="331" t="s">
        <v>733</v>
      </c>
      <c r="F815" s="332">
        <v>3.37</v>
      </c>
      <c r="G815" s="330" t="s">
        <v>5073</v>
      </c>
      <c r="H815" s="330" t="s">
        <v>5074</v>
      </c>
      <c r="I815" s="331" t="s">
        <v>5075</v>
      </c>
      <c r="J815" s="329">
        <v>44172</v>
      </c>
      <c r="K815" s="333" t="s">
        <v>491</v>
      </c>
      <c r="L815" s="334" t="s">
        <v>60</v>
      </c>
      <c r="M815" s="335" t="s">
        <v>14846</v>
      </c>
      <c r="N815" s="335" t="s">
        <v>60</v>
      </c>
      <c r="O815" s="335" t="s">
        <v>60</v>
      </c>
      <c r="P815" s="341" t="s">
        <v>60</v>
      </c>
      <c r="Q815" s="331" t="s">
        <v>10245</v>
      </c>
      <c r="R815" s="333" t="s">
        <v>11712</v>
      </c>
      <c r="S815" s="333" t="s">
        <v>14552</v>
      </c>
      <c r="T815" s="331" t="s">
        <v>6917</v>
      </c>
      <c r="U815" s="331" t="s">
        <v>11848</v>
      </c>
      <c r="V815" s="335" t="s">
        <v>14847</v>
      </c>
      <c r="W815" s="333" t="s">
        <v>13336</v>
      </c>
      <c r="X815" s="340">
        <v>41613</v>
      </c>
      <c r="Y815" s="335" t="s">
        <v>14848</v>
      </c>
      <c r="Z815" s="339" t="s">
        <v>14849</v>
      </c>
      <c r="AA815" s="330" t="s">
        <v>14850</v>
      </c>
      <c r="AB815" s="341" t="s">
        <v>60</v>
      </c>
      <c r="AC815" s="338">
        <v>0.35499999999999998</v>
      </c>
      <c r="AD815" s="332">
        <v>2.15</v>
      </c>
      <c r="AE815" s="341" t="s">
        <v>60</v>
      </c>
      <c r="AF815" s="338">
        <v>9.2999999999999999E-2</v>
      </c>
      <c r="AG815" s="332">
        <v>21.27</v>
      </c>
      <c r="AH815" s="332">
        <v>42.72</v>
      </c>
      <c r="AI815" s="336">
        <v>227.9</v>
      </c>
      <c r="AJ815" s="338">
        <v>-0.56999999999999995</v>
      </c>
      <c r="AK815" s="336">
        <v>174.9</v>
      </c>
      <c r="AL815" s="331" t="s">
        <v>8328</v>
      </c>
      <c r="AM815" s="331" t="s">
        <v>8329</v>
      </c>
      <c r="AN815" s="332">
        <v>25.52</v>
      </c>
      <c r="AO815" s="332">
        <v>33.61</v>
      </c>
      <c r="AP815" s="332">
        <v>32.21</v>
      </c>
    </row>
    <row r="816" spans="1:42" ht="191.25">
      <c r="A816" s="329">
        <v>44004</v>
      </c>
      <c r="B816" s="330" t="s">
        <v>5076</v>
      </c>
      <c r="C816" s="330" t="s">
        <v>60</v>
      </c>
      <c r="D816" s="331" t="s">
        <v>61</v>
      </c>
      <c r="E816" s="331" t="s">
        <v>67</v>
      </c>
      <c r="F816" s="332">
        <v>68.11</v>
      </c>
      <c r="G816" s="330" t="s">
        <v>1018</v>
      </c>
      <c r="H816" s="330" t="s">
        <v>5077</v>
      </c>
      <c r="I816" s="331" t="s">
        <v>5078</v>
      </c>
      <c r="J816" s="329">
        <v>44004</v>
      </c>
      <c r="K816" s="333" t="s">
        <v>491</v>
      </c>
      <c r="L816" s="329">
        <v>44109</v>
      </c>
      <c r="M816" s="335" t="s">
        <v>14851</v>
      </c>
      <c r="N816" s="335" t="s">
        <v>60</v>
      </c>
      <c r="O816" s="335" t="s">
        <v>60</v>
      </c>
      <c r="P816" s="341" t="s">
        <v>60</v>
      </c>
      <c r="Q816" s="331" t="s">
        <v>8991</v>
      </c>
      <c r="R816" s="339" t="s">
        <v>12874</v>
      </c>
      <c r="S816" s="333" t="s">
        <v>8642</v>
      </c>
      <c r="T816" s="331" t="s">
        <v>6917</v>
      </c>
      <c r="U816" s="331" t="s">
        <v>11848</v>
      </c>
      <c r="V816" s="335" t="s">
        <v>9226</v>
      </c>
      <c r="W816" s="333" t="s">
        <v>12533</v>
      </c>
      <c r="X816" s="340">
        <v>6106</v>
      </c>
      <c r="Y816" s="335" t="s">
        <v>14852</v>
      </c>
      <c r="Z816" s="333" t="s">
        <v>11635</v>
      </c>
      <c r="AA816" s="340">
        <v>11510.6</v>
      </c>
      <c r="AB816" s="341" t="s">
        <v>60</v>
      </c>
      <c r="AC816" s="332">
        <v>4.0199999999999996</v>
      </c>
      <c r="AD816" s="341" t="s">
        <v>60</v>
      </c>
      <c r="AE816" s="341" t="s">
        <v>60</v>
      </c>
      <c r="AF816" s="341" t="s">
        <v>60</v>
      </c>
      <c r="AG816" s="332">
        <v>63.96</v>
      </c>
      <c r="AH816" s="332">
        <v>46.27</v>
      </c>
      <c r="AI816" s="341" t="s">
        <v>60</v>
      </c>
      <c r="AJ816" s="341" t="s">
        <v>60</v>
      </c>
      <c r="AK816" s="341" t="s">
        <v>60</v>
      </c>
      <c r="AL816" s="331" t="s">
        <v>8328</v>
      </c>
      <c r="AM816" s="331" t="s">
        <v>8329</v>
      </c>
      <c r="AN816" s="332">
        <v>25.38</v>
      </c>
      <c r="AO816" s="332">
        <v>36.29</v>
      </c>
      <c r="AP816" s="332">
        <v>42.48</v>
      </c>
    </row>
    <row r="817" spans="1:42" ht="168.75">
      <c r="A817" s="329">
        <v>44575</v>
      </c>
      <c r="B817" s="330" t="s">
        <v>9640</v>
      </c>
      <c r="C817" s="330" t="s">
        <v>9641</v>
      </c>
      <c r="D817" s="331" t="s">
        <v>61</v>
      </c>
      <c r="E817" s="331" t="s">
        <v>67</v>
      </c>
      <c r="F817" s="332">
        <v>2710.29</v>
      </c>
      <c r="G817" s="330" t="s">
        <v>5080</v>
      </c>
      <c r="H817" s="330" t="s">
        <v>60</v>
      </c>
      <c r="I817" s="331" t="s">
        <v>5081</v>
      </c>
      <c r="J817" s="329">
        <v>44575</v>
      </c>
      <c r="K817" s="333" t="s">
        <v>491</v>
      </c>
      <c r="L817" s="329">
        <v>44651</v>
      </c>
      <c r="M817" s="335" t="s">
        <v>9642</v>
      </c>
      <c r="N817" s="335" t="s">
        <v>60</v>
      </c>
      <c r="O817" s="335" t="s">
        <v>9643</v>
      </c>
      <c r="P817" s="336">
        <v>1309.2</v>
      </c>
      <c r="Q817" s="331" t="s">
        <v>8417</v>
      </c>
      <c r="R817" s="339" t="s">
        <v>9644</v>
      </c>
      <c r="S817" s="333" t="s">
        <v>9645</v>
      </c>
      <c r="T817" s="331" t="s">
        <v>6919</v>
      </c>
      <c r="U817" s="331" t="s">
        <v>492</v>
      </c>
      <c r="V817" s="335" t="s">
        <v>9646</v>
      </c>
      <c r="W817" s="333" t="s">
        <v>9647</v>
      </c>
      <c r="X817" s="340">
        <v>873.7</v>
      </c>
      <c r="Y817" s="335" t="s">
        <v>60</v>
      </c>
      <c r="Z817" s="333" t="s">
        <v>60</v>
      </c>
      <c r="AA817" s="330" t="s">
        <v>60</v>
      </c>
      <c r="AB817" s="332">
        <v>40.799999999999997</v>
      </c>
      <c r="AC817" s="338">
        <v>0.76200000000000001</v>
      </c>
      <c r="AD817" s="332">
        <v>16.690000000000001</v>
      </c>
      <c r="AE817" s="332">
        <v>17.98</v>
      </c>
      <c r="AF817" s="332">
        <v>10.56</v>
      </c>
      <c r="AG817" s="332">
        <v>2706.56</v>
      </c>
      <c r="AH817" s="332">
        <v>1765.71</v>
      </c>
      <c r="AI817" s="336">
        <v>252.8</v>
      </c>
      <c r="AJ817" s="336">
        <v>100.2</v>
      </c>
      <c r="AK817" s="336">
        <v>3497.3</v>
      </c>
      <c r="AL817" s="331" t="s">
        <v>8328</v>
      </c>
      <c r="AM817" s="331" t="s">
        <v>8329</v>
      </c>
      <c r="AN817" s="332">
        <v>25.37</v>
      </c>
      <c r="AO817" s="332">
        <v>35.19</v>
      </c>
      <c r="AP817" s="332">
        <v>21.05</v>
      </c>
    </row>
    <row r="818" spans="1:42" ht="78.75">
      <c r="A818" s="329">
        <v>44501</v>
      </c>
      <c r="B818" s="330" t="s">
        <v>5082</v>
      </c>
      <c r="C818" s="330" t="s">
        <v>60</v>
      </c>
      <c r="D818" s="331" t="s">
        <v>61</v>
      </c>
      <c r="E818" s="331" t="s">
        <v>67</v>
      </c>
      <c r="F818" s="332">
        <v>614.74</v>
      </c>
      <c r="G818" s="330" t="s">
        <v>5083</v>
      </c>
      <c r="H818" s="330" t="s">
        <v>5084</v>
      </c>
      <c r="I818" s="331" t="s">
        <v>5085</v>
      </c>
      <c r="J818" s="329">
        <v>44501</v>
      </c>
      <c r="K818" s="333" t="s">
        <v>491</v>
      </c>
      <c r="L818" s="329">
        <v>44589</v>
      </c>
      <c r="M818" s="335" t="s">
        <v>14853</v>
      </c>
      <c r="N818" s="335" t="s">
        <v>60</v>
      </c>
      <c r="O818" s="335" t="s">
        <v>60</v>
      </c>
      <c r="P818" s="341" t="s">
        <v>60</v>
      </c>
      <c r="Q818" s="331" t="s">
        <v>10015</v>
      </c>
      <c r="R818" s="333" t="s">
        <v>10016</v>
      </c>
      <c r="S818" s="333" t="s">
        <v>14854</v>
      </c>
      <c r="T818" s="331" t="s">
        <v>6921</v>
      </c>
      <c r="U818" s="331" t="s">
        <v>11848</v>
      </c>
      <c r="V818" s="335" t="s">
        <v>14855</v>
      </c>
      <c r="W818" s="333" t="s">
        <v>11411</v>
      </c>
      <c r="X818" s="330" t="s">
        <v>60</v>
      </c>
      <c r="Y818" s="335" t="s">
        <v>14856</v>
      </c>
      <c r="Z818" s="333" t="s">
        <v>8854</v>
      </c>
      <c r="AA818" s="330" t="s">
        <v>60</v>
      </c>
      <c r="AB818" s="341" t="s">
        <v>60</v>
      </c>
      <c r="AC818" s="332">
        <v>73.489999999999995</v>
      </c>
      <c r="AD818" s="332">
        <v>5.44</v>
      </c>
      <c r="AE818" s="332">
        <v>7.65</v>
      </c>
      <c r="AF818" s="332">
        <v>2.15</v>
      </c>
      <c r="AG818" s="332">
        <v>564.27</v>
      </c>
      <c r="AH818" s="332">
        <v>474.17</v>
      </c>
      <c r="AI818" s="336">
        <v>259.10000000000002</v>
      </c>
      <c r="AJ818" s="336">
        <v>-22.5</v>
      </c>
      <c r="AK818" s="336">
        <v>342.5</v>
      </c>
      <c r="AL818" s="331" t="s">
        <v>8328</v>
      </c>
      <c r="AM818" s="331" t="s">
        <v>8329</v>
      </c>
      <c r="AN818" s="332">
        <v>25.32</v>
      </c>
      <c r="AO818" s="332">
        <v>41.81</v>
      </c>
      <c r="AP818" s="332">
        <v>61.67</v>
      </c>
    </row>
    <row r="819" spans="1:42" ht="409.5">
      <c r="A819" s="329">
        <v>44641</v>
      </c>
      <c r="B819" s="330" t="s">
        <v>5086</v>
      </c>
      <c r="C819" s="330" t="s">
        <v>60</v>
      </c>
      <c r="D819" s="331" t="s">
        <v>61</v>
      </c>
      <c r="E819" s="331" t="s">
        <v>67</v>
      </c>
      <c r="F819" s="332">
        <v>11409.83</v>
      </c>
      <c r="G819" s="330" t="s">
        <v>5087</v>
      </c>
      <c r="H819" s="330" t="s">
        <v>5088</v>
      </c>
      <c r="I819" s="331" t="s">
        <v>5089</v>
      </c>
      <c r="J819" s="329">
        <v>44641</v>
      </c>
      <c r="K819" s="333" t="s">
        <v>491</v>
      </c>
      <c r="L819" s="329">
        <v>44853</v>
      </c>
      <c r="M819" s="335" t="s">
        <v>14857</v>
      </c>
      <c r="N819" s="335" t="s">
        <v>14858</v>
      </c>
      <c r="O819" s="335" t="s">
        <v>60</v>
      </c>
      <c r="P819" s="341" t="s">
        <v>60</v>
      </c>
      <c r="Q819" s="331" t="s">
        <v>14859</v>
      </c>
      <c r="R819" s="339" t="s">
        <v>14860</v>
      </c>
      <c r="S819" s="333" t="s">
        <v>9861</v>
      </c>
      <c r="T819" s="331" t="s">
        <v>6921</v>
      </c>
      <c r="U819" s="331" t="s">
        <v>11848</v>
      </c>
      <c r="V819" s="335" t="s">
        <v>14861</v>
      </c>
      <c r="W819" s="339" t="s">
        <v>14862</v>
      </c>
      <c r="X819" s="340">
        <v>689998.5</v>
      </c>
      <c r="Y819" s="335" t="s">
        <v>14863</v>
      </c>
      <c r="Z819" s="339" t="s">
        <v>14864</v>
      </c>
      <c r="AA819" s="330" t="s">
        <v>8665</v>
      </c>
      <c r="AB819" s="332">
        <v>11.03</v>
      </c>
      <c r="AC819" s="332">
        <v>1.24</v>
      </c>
      <c r="AD819" s="341" t="s">
        <v>60</v>
      </c>
      <c r="AE819" s="341" t="s">
        <v>60</v>
      </c>
      <c r="AF819" s="341" t="s">
        <v>60</v>
      </c>
      <c r="AG819" s="341" t="s">
        <v>60</v>
      </c>
      <c r="AH819" s="332">
        <v>11409.83</v>
      </c>
      <c r="AI819" s="336">
        <v>11737.2</v>
      </c>
      <c r="AJ819" s="336">
        <v>355.3</v>
      </c>
      <c r="AK819" s="336">
        <v>32268.7</v>
      </c>
      <c r="AL819" s="331" t="s">
        <v>8328</v>
      </c>
      <c r="AM819" s="331" t="s">
        <v>8329</v>
      </c>
      <c r="AN819" s="332">
        <v>25.31</v>
      </c>
      <c r="AO819" s="332">
        <v>30.4</v>
      </c>
      <c r="AP819" s="332">
        <v>23.29</v>
      </c>
    </row>
    <row r="820" spans="1:42" ht="371.25">
      <c r="A820" s="329">
        <v>44459</v>
      </c>
      <c r="B820" s="330" t="s">
        <v>5090</v>
      </c>
      <c r="C820" s="330" t="s">
        <v>60</v>
      </c>
      <c r="D820" s="331" t="s">
        <v>61</v>
      </c>
      <c r="E820" s="331" t="s">
        <v>67</v>
      </c>
      <c r="F820" s="332">
        <v>2165.5100000000002</v>
      </c>
      <c r="G820" s="330" t="s">
        <v>5091</v>
      </c>
      <c r="H820" s="330" t="s">
        <v>5092</v>
      </c>
      <c r="I820" s="331" t="s">
        <v>5093</v>
      </c>
      <c r="J820" s="329">
        <v>44459</v>
      </c>
      <c r="K820" s="333" t="s">
        <v>491</v>
      </c>
      <c r="L820" s="329">
        <v>44538</v>
      </c>
      <c r="M820" s="335" t="s">
        <v>14865</v>
      </c>
      <c r="N820" s="335" t="s">
        <v>60</v>
      </c>
      <c r="O820" s="335" t="s">
        <v>60</v>
      </c>
      <c r="P820" s="341" t="s">
        <v>60</v>
      </c>
      <c r="Q820" s="331" t="s">
        <v>12677</v>
      </c>
      <c r="R820" s="333" t="s">
        <v>13003</v>
      </c>
      <c r="S820" s="333" t="s">
        <v>8742</v>
      </c>
      <c r="T820" s="331" t="s">
        <v>6917</v>
      </c>
      <c r="U820" s="331" t="s">
        <v>12010</v>
      </c>
      <c r="V820" s="335" t="s">
        <v>14866</v>
      </c>
      <c r="W820" s="339" t="s">
        <v>14867</v>
      </c>
      <c r="X820" s="330" t="s">
        <v>14868</v>
      </c>
      <c r="Y820" s="335" t="s">
        <v>14869</v>
      </c>
      <c r="Z820" s="333" t="s">
        <v>14870</v>
      </c>
      <c r="AA820" s="330" t="s">
        <v>60</v>
      </c>
      <c r="AB820" s="332">
        <v>13.47</v>
      </c>
      <c r="AC820" s="332">
        <v>3.25</v>
      </c>
      <c r="AD820" s="332">
        <v>57.23</v>
      </c>
      <c r="AE820" s="332">
        <v>57.36</v>
      </c>
      <c r="AF820" s="332">
        <v>47.06</v>
      </c>
      <c r="AG820" s="332">
        <v>2133.85</v>
      </c>
      <c r="AH820" s="332">
        <v>1751.87</v>
      </c>
      <c r="AI820" s="341" t="s">
        <v>60</v>
      </c>
      <c r="AJ820" s="341" t="s">
        <v>60</v>
      </c>
      <c r="AK820" s="336">
        <v>1004.6</v>
      </c>
      <c r="AL820" s="331" t="s">
        <v>8328</v>
      </c>
      <c r="AM820" s="331" t="s">
        <v>8329</v>
      </c>
      <c r="AN820" s="332">
        <v>25.29</v>
      </c>
      <c r="AO820" s="332">
        <v>23.19</v>
      </c>
      <c r="AP820" s="332">
        <v>23.97</v>
      </c>
    </row>
    <row r="821" spans="1:42" ht="281.25">
      <c r="A821" s="329">
        <v>44172</v>
      </c>
      <c r="B821" s="330" t="s">
        <v>5094</v>
      </c>
      <c r="C821" s="330" t="s">
        <v>60</v>
      </c>
      <c r="D821" s="331" t="s">
        <v>61</v>
      </c>
      <c r="E821" s="331" t="s">
        <v>67</v>
      </c>
      <c r="F821" s="332">
        <v>303.42</v>
      </c>
      <c r="G821" s="330" t="s">
        <v>5095</v>
      </c>
      <c r="H821" s="330" t="s">
        <v>60</v>
      </c>
      <c r="I821" s="331" t="s">
        <v>5096</v>
      </c>
      <c r="J821" s="329">
        <v>44172</v>
      </c>
      <c r="K821" s="333" t="s">
        <v>491</v>
      </c>
      <c r="L821" s="329">
        <v>44274</v>
      </c>
      <c r="M821" s="335" t="s">
        <v>14871</v>
      </c>
      <c r="N821" s="335" t="s">
        <v>60</v>
      </c>
      <c r="O821" s="335" t="s">
        <v>60</v>
      </c>
      <c r="P821" s="341" t="s">
        <v>60</v>
      </c>
      <c r="Q821" s="331" t="s">
        <v>10847</v>
      </c>
      <c r="R821" s="333" t="s">
        <v>10848</v>
      </c>
      <c r="S821" s="333" t="s">
        <v>9401</v>
      </c>
      <c r="T821" s="331" t="s">
        <v>6921</v>
      </c>
      <c r="U821" s="331" t="s">
        <v>11848</v>
      </c>
      <c r="V821" s="335" t="s">
        <v>14872</v>
      </c>
      <c r="W821" s="333" t="s">
        <v>9832</v>
      </c>
      <c r="X821" s="340">
        <v>1442.2</v>
      </c>
      <c r="Y821" s="335" t="s">
        <v>60</v>
      </c>
      <c r="Z821" s="333" t="s">
        <v>60</v>
      </c>
      <c r="AA821" s="330" t="s">
        <v>60</v>
      </c>
      <c r="AB821" s="341" t="s">
        <v>60</v>
      </c>
      <c r="AC821" s="338">
        <v>0.95799999999999996</v>
      </c>
      <c r="AD821" s="341" t="s">
        <v>60</v>
      </c>
      <c r="AE821" s="341" t="s">
        <v>60</v>
      </c>
      <c r="AF821" s="341" t="s">
        <v>60</v>
      </c>
      <c r="AG821" s="341" t="s">
        <v>60</v>
      </c>
      <c r="AH821" s="332">
        <v>291.86</v>
      </c>
      <c r="AI821" s="341" t="s">
        <v>60</v>
      </c>
      <c r="AJ821" s="341" t="s">
        <v>60</v>
      </c>
      <c r="AK821" s="336">
        <v>2384.5</v>
      </c>
      <c r="AL821" s="331" t="s">
        <v>8328</v>
      </c>
      <c r="AM821" s="331" t="s">
        <v>8329</v>
      </c>
      <c r="AN821" s="332">
        <v>25.15</v>
      </c>
      <c r="AO821" s="332">
        <v>36.799999999999997</v>
      </c>
      <c r="AP821" s="332">
        <v>73.010000000000005</v>
      </c>
    </row>
    <row r="822" spans="1:42" ht="236.25">
      <c r="A822" s="329">
        <v>44327</v>
      </c>
      <c r="B822" s="330" t="s">
        <v>5097</v>
      </c>
      <c r="C822" s="330" t="s">
        <v>60</v>
      </c>
      <c r="D822" s="331" t="s">
        <v>61</v>
      </c>
      <c r="E822" s="331" t="s">
        <v>67</v>
      </c>
      <c r="F822" s="332">
        <v>2289.2399999999998</v>
      </c>
      <c r="G822" s="330" t="s">
        <v>5098</v>
      </c>
      <c r="H822" s="330" t="s">
        <v>60</v>
      </c>
      <c r="I822" s="331" t="s">
        <v>5099</v>
      </c>
      <c r="J822" s="329">
        <v>44327</v>
      </c>
      <c r="K822" s="333" t="s">
        <v>491</v>
      </c>
      <c r="L822" s="329">
        <v>44672</v>
      </c>
      <c r="M822" s="335" t="s">
        <v>14873</v>
      </c>
      <c r="N822" s="335" t="s">
        <v>14874</v>
      </c>
      <c r="O822" s="335" t="s">
        <v>14875</v>
      </c>
      <c r="P822" s="341" t="s">
        <v>60</v>
      </c>
      <c r="Q822" s="331" t="s">
        <v>9303</v>
      </c>
      <c r="R822" s="337" t="s">
        <v>14876</v>
      </c>
      <c r="S822" s="333" t="s">
        <v>14877</v>
      </c>
      <c r="T822" s="331" t="s">
        <v>6921</v>
      </c>
      <c r="U822" s="331" t="s">
        <v>11848</v>
      </c>
      <c r="V822" s="335" t="s">
        <v>14878</v>
      </c>
      <c r="W822" s="333" t="s">
        <v>14879</v>
      </c>
      <c r="X822" s="330" t="s">
        <v>60</v>
      </c>
      <c r="Y822" s="335" t="s">
        <v>60</v>
      </c>
      <c r="Z822" s="333" t="s">
        <v>60</v>
      </c>
      <c r="AA822" s="330" t="s">
        <v>60</v>
      </c>
      <c r="AB822" s="332">
        <v>60.1</v>
      </c>
      <c r="AC822" s="332">
        <v>3.85</v>
      </c>
      <c r="AD822" s="332">
        <v>13.95</v>
      </c>
      <c r="AE822" s="332">
        <v>21.15</v>
      </c>
      <c r="AF822" s="332">
        <v>2.17</v>
      </c>
      <c r="AG822" s="332">
        <v>2160.81</v>
      </c>
      <c r="AH822" s="332">
        <v>1864.01</v>
      </c>
      <c r="AI822" s="336">
        <v>1126.3</v>
      </c>
      <c r="AJ822" s="336">
        <v>148.80000000000001</v>
      </c>
      <c r="AK822" s="336">
        <v>1290</v>
      </c>
      <c r="AL822" s="331" t="s">
        <v>8328</v>
      </c>
      <c r="AM822" s="331" t="s">
        <v>8329</v>
      </c>
      <c r="AN822" s="332">
        <v>25.14</v>
      </c>
      <c r="AO822" s="332">
        <v>29.56</v>
      </c>
      <c r="AP822" s="332">
        <v>29.41</v>
      </c>
    </row>
    <row r="823" spans="1:42" ht="225">
      <c r="A823" s="329">
        <v>44323</v>
      </c>
      <c r="B823" s="330" t="s">
        <v>5100</v>
      </c>
      <c r="C823" s="330" t="s">
        <v>60</v>
      </c>
      <c r="D823" s="331" t="s">
        <v>61</v>
      </c>
      <c r="E823" s="331" t="s">
        <v>67</v>
      </c>
      <c r="F823" s="332">
        <v>2221.14</v>
      </c>
      <c r="G823" s="330" t="s">
        <v>5101</v>
      </c>
      <c r="H823" s="330" t="s">
        <v>5102</v>
      </c>
      <c r="I823" s="331" t="s">
        <v>5103</v>
      </c>
      <c r="J823" s="329">
        <v>44323</v>
      </c>
      <c r="K823" s="333" t="s">
        <v>491</v>
      </c>
      <c r="L823" s="329">
        <v>44414</v>
      </c>
      <c r="M823" s="335" t="s">
        <v>14880</v>
      </c>
      <c r="N823" s="335" t="s">
        <v>60</v>
      </c>
      <c r="O823" s="335" t="s">
        <v>60</v>
      </c>
      <c r="P823" s="341" t="s">
        <v>60</v>
      </c>
      <c r="Q823" s="331" t="s">
        <v>8669</v>
      </c>
      <c r="R823" s="339" t="s">
        <v>14881</v>
      </c>
      <c r="S823" s="333" t="s">
        <v>12633</v>
      </c>
      <c r="T823" s="331" t="s">
        <v>6915</v>
      </c>
      <c r="U823" s="331" t="s">
        <v>11848</v>
      </c>
      <c r="V823" s="335" t="s">
        <v>14882</v>
      </c>
      <c r="W823" s="333" t="s">
        <v>8551</v>
      </c>
      <c r="X823" s="330" t="s">
        <v>60</v>
      </c>
      <c r="Y823" s="335" t="s">
        <v>14883</v>
      </c>
      <c r="Z823" s="333" t="s">
        <v>8551</v>
      </c>
      <c r="AA823" s="330" t="s">
        <v>60</v>
      </c>
      <c r="AB823" s="341" t="s">
        <v>60</v>
      </c>
      <c r="AC823" s="332">
        <v>1.31</v>
      </c>
      <c r="AD823" s="341" t="s">
        <v>60</v>
      </c>
      <c r="AE823" s="341" t="s">
        <v>60</v>
      </c>
      <c r="AF823" s="332">
        <v>4.58</v>
      </c>
      <c r="AG823" s="332">
        <v>2176.37</v>
      </c>
      <c r="AH823" s="332">
        <v>1733.13</v>
      </c>
      <c r="AI823" s="341" t="s">
        <v>60</v>
      </c>
      <c r="AJ823" s="341" t="s">
        <v>60</v>
      </c>
      <c r="AK823" s="336">
        <v>2002.1</v>
      </c>
      <c r="AL823" s="331" t="s">
        <v>8328</v>
      </c>
      <c r="AM823" s="331" t="s">
        <v>8329</v>
      </c>
      <c r="AN823" s="332">
        <v>25.14</v>
      </c>
      <c r="AO823" s="332">
        <v>29.03</v>
      </c>
      <c r="AP823" s="332">
        <v>34.94</v>
      </c>
    </row>
    <row r="824" spans="1:42" ht="409.5">
      <c r="A824" s="329">
        <v>44165</v>
      </c>
      <c r="B824" s="330" t="s">
        <v>8561</v>
      </c>
      <c r="C824" s="330" t="s">
        <v>8562</v>
      </c>
      <c r="D824" s="331" t="s">
        <v>61</v>
      </c>
      <c r="E824" s="331" t="s">
        <v>77</v>
      </c>
      <c r="F824" s="332">
        <v>104.81</v>
      </c>
      <c r="G824" s="330" t="s">
        <v>1415</v>
      </c>
      <c r="H824" s="330" t="s">
        <v>60</v>
      </c>
      <c r="I824" s="331" t="s">
        <v>1416</v>
      </c>
      <c r="J824" s="329">
        <v>44165</v>
      </c>
      <c r="K824" s="333" t="s">
        <v>491</v>
      </c>
      <c r="L824" s="334" t="s">
        <v>60</v>
      </c>
      <c r="M824" s="335" t="s">
        <v>8563</v>
      </c>
      <c r="N824" s="335" t="s">
        <v>8564</v>
      </c>
      <c r="O824" s="335" t="s">
        <v>8565</v>
      </c>
      <c r="P824" s="336">
        <v>78.3</v>
      </c>
      <c r="Q824" s="331" t="s">
        <v>8566</v>
      </c>
      <c r="R824" s="333" t="s">
        <v>8567</v>
      </c>
      <c r="S824" s="333" t="s">
        <v>8568</v>
      </c>
      <c r="T824" s="331" t="s">
        <v>6917</v>
      </c>
      <c r="U824" s="331" t="s">
        <v>492</v>
      </c>
      <c r="V824" s="335" t="s">
        <v>9628</v>
      </c>
      <c r="W824" s="339" t="s">
        <v>9629</v>
      </c>
      <c r="X824" s="330" t="s">
        <v>60</v>
      </c>
      <c r="Y824" s="335" t="s">
        <v>60</v>
      </c>
      <c r="Z824" s="333" t="s">
        <v>60</v>
      </c>
      <c r="AA824" s="330" t="s">
        <v>60</v>
      </c>
      <c r="AB824" s="332">
        <v>4.96</v>
      </c>
      <c r="AC824" s="332">
        <v>5.96</v>
      </c>
      <c r="AD824" s="332">
        <v>2.64</v>
      </c>
      <c r="AE824" s="332">
        <v>2.71</v>
      </c>
      <c r="AF824" s="332">
        <v>1.36</v>
      </c>
      <c r="AG824" s="332">
        <v>128.29</v>
      </c>
      <c r="AH824" s="332">
        <v>208.91</v>
      </c>
      <c r="AI824" s="336">
        <v>70.3</v>
      </c>
      <c r="AJ824" s="336">
        <v>24.3</v>
      </c>
      <c r="AK824" s="336">
        <v>75.7</v>
      </c>
      <c r="AL824" s="331" t="s">
        <v>8328</v>
      </c>
      <c r="AM824" s="331" t="s">
        <v>8329</v>
      </c>
      <c r="AN824" s="332">
        <v>25.07</v>
      </c>
      <c r="AO824" s="332">
        <v>37.28</v>
      </c>
      <c r="AP824" s="332">
        <v>73.13</v>
      </c>
    </row>
    <row r="825" spans="1:42" ht="393.75">
      <c r="A825" s="329">
        <v>44602</v>
      </c>
      <c r="B825" s="330" t="s">
        <v>1417</v>
      </c>
      <c r="C825" s="330" t="s">
        <v>1418</v>
      </c>
      <c r="D825" s="331" t="s">
        <v>61</v>
      </c>
      <c r="E825" s="331" t="s">
        <v>67</v>
      </c>
      <c r="F825" s="332">
        <v>4.13</v>
      </c>
      <c r="G825" s="330" t="s">
        <v>1419</v>
      </c>
      <c r="H825" s="330" t="s">
        <v>60</v>
      </c>
      <c r="I825" s="331" t="s">
        <v>1420</v>
      </c>
      <c r="J825" s="329">
        <v>44602</v>
      </c>
      <c r="K825" s="333" t="s">
        <v>491</v>
      </c>
      <c r="L825" s="329">
        <v>44627</v>
      </c>
      <c r="M825" s="335" t="s">
        <v>9974</v>
      </c>
      <c r="N825" s="335" t="s">
        <v>9975</v>
      </c>
      <c r="O825" s="335" t="s">
        <v>9976</v>
      </c>
      <c r="P825" s="336">
        <v>14.8</v>
      </c>
      <c r="Q825" s="331" t="s">
        <v>8840</v>
      </c>
      <c r="R825" s="339" t="s">
        <v>9977</v>
      </c>
      <c r="S825" s="333" t="s">
        <v>9334</v>
      </c>
      <c r="T825" s="331" t="s">
        <v>6917</v>
      </c>
      <c r="U825" s="331" t="s">
        <v>492</v>
      </c>
      <c r="V825" s="335" t="s">
        <v>9978</v>
      </c>
      <c r="W825" s="333" t="s">
        <v>9336</v>
      </c>
      <c r="X825" s="340">
        <v>3056</v>
      </c>
      <c r="Y825" s="335" t="s">
        <v>60</v>
      </c>
      <c r="Z825" s="333" t="s">
        <v>60</v>
      </c>
      <c r="AA825" s="330" t="s">
        <v>60</v>
      </c>
      <c r="AB825" s="332">
        <v>10.88</v>
      </c>
      <c r="AC825" s="332">
        <v>1.1299999999999999</v>
      </c>
      <c r="AD825" s="332">
        <v>3.51</v>
      </c>
      <c r="AE825" s="332">
        <v>4.4400000000000004</v>
      </c>
      <c r="AF825" s="338">
        <v>0.40400000000000003</v>
      </c>
      <c r="AG825" s="332">
        <v>13.92</v>
      </c>
      <c r="AH825" s="332">
        <v>22.28</v>
      </c>
      <c r="AI825" s="336">
        <v>30.6</v>
      </c>
      <c r="AJ825" s="332">
        <v>1.53</v>
      </c>
      <c r="AK825" s="336">
        <v>29.9</v>
      </c>
      <c r="AL825" s="331" t="s">
        <v>8328</v>
      </c>
      <c r="AM825" s="331" t="s">
        <v>8329</v>
      </c>
      <c r="AN825" s="332">
        <v>25</v>
      </c>
      <c r="AO825" s="332">
        <v>27.12</v>
      </c>
      <c r="AP825" s="332">
        <v>17.649999999999999</v>
      </c>
    </row>
    <row r="826" spans="1:42" ht="409.5">
      <c r="A826" s="329">
        <v>44566</v>
      </c>
      <c r="B826" s="330" t="s">
        <v>5104</v>
      </c>
      <c r="C826" s="330" t="s">
        <v>60</v>
      </c>
      <c r="D826" s="331" t="s">
        <v>61</v>
      </c>
      <c r="E826" s="331" t="s">
        <v>67</v>
      </c>
      <c r="F826" s="332">
        <v>380.12</v>
      </c>
      <c r="G826" s="330" t="s">
        <v>5105</v>
      </c>
      <c r="H826" s="330" t="s">
        <v>5106</v>
      </c>
      <c r="I826" s="331" t="s">
        <v>5107</v>
      </c>
      <c r="J826" s="329">
        <v>44566</v>
      </c>
      <c r="K826" s="333" t="s">
        <v>491</v>
      </c>
      <c r="L826" s="329">
        <v>44608</v>
      </c>
      <c r="M826" s="335" t="s">
        <v>14884</v>
      </c>
      <c r="N826" s="335" t="s">
        <v>60</v>
      </c>
      <c r="O826" s="335" t="s">
        <v>60</v>
      </c>
      <c r="P826" s="341" t="s">
        <v>60</v>
      </c>
      <c r="Q826" s="331" t="s">
        <v>8788</v>
      </c>
      <c r="R826" s="333" t="s">
        <v>8789</v>
      </c>
      <c r="S826" s="333" t="s">
        <v>8602</v>
      </c>
      <c r="T826" s="331" t="s">
        <v>6921</v>
      </c>
      <c r="U826" s="331" t="s">
        <v>11848</v>
      </c>
      <c r="V826" s="335" t="s">
        <v>14885</v>
      </c>
      <c r="W826" s="333" t="s">
        <v>14886</v>
      </c>
      <c r="X826" s="330" t="s">
        <v>60</v>
      </c>
      <c r="Y826" s="335" t="s">
        <v>14887</v>
      </c>
      <c r="Z826" s="339" t="s">
        <v>14888</v>
      </c>
      <c r="AA826" s="330" t="s">
        <v>60</v>
      </c>
      <c r="AB826" s="341" t="s">
        <v>60</v>
      </c>
      <c r="AC826" s="332">
        <v>2.9</v>
      </c>
      <c r="AD826" s="341" t="s">
        <v>60</v>
      </c>
      <c r="AE826" s="341" t="s">
        <v>60</v>
      </c>
      <c r="AF826" s="332">
        <v>2.21</v>
      </c>
      <c r="AG826" s="332">
        <v>314.35000000000002</v>
      </c>
      <c r="AH826" s="332">
        <v>368.38</v>
      </c>
      <c r="AI826" s="336">
        <v>142.5</v>
      </c>
      <c r="AJ826" s="332">
        <v>-8.61</v>
      </c>
      <c r="AK826" s="336">
        <v>166.8</v>
      </c>
      <c r="AL826" s="331" t="s">
        <v>8328</v>
      </c>
      <c r="AM826" s="331" t="s">
        <v>8329</v>
      </c>
      <c r="AN826" s="332">
        <v>25</v>
      </c>
      <c r="AO826" s="332">
        <v>36.67</v>
      </c>
      <c r="AP826" s="332">
        <v>42.36</v>
      </c>
    </row>
    <row r="827" spans="1:42" ht="202.5">
      <c r="A827" s="329">
        <v>44277</v>
      </c>
      <c r="B827" s="330" t="s">
        <v>5108</v>
      </c>
      <c r="C827" s="330" t="s">
        <v>60</v>
      </c>
      <c r="D827" s="331" t="s">
        <v>61</v>
      </c>
      <c r="E827" s="331" t="s">
        <v>67</v>
      </c>
      <c r="F827" s="332">
        <v>153.47</v>
      </c>
      <c r="G827" s="330" t="s">
        <v>60</v>
      </c>
      <c r="H827" s="330" t="s">
        <v>5109</v>
      </c>
      <c r="I827" s="331" t="s">
        <v>5110</v>
      </c>
      <c r="J827" s="329">
        <v>44277</v>
      </c>
      <c r="K827" s="333" t="s">
        <v>491</v>
      </c>
      <c r="L827" s="329">
        <v>44467</v>
      </c>
      <c r="M827" s="335" t="s">
        <v>14889</v>
      </c>
      <c r="N827" s="335" t="s">
        <v>60</v>
      </c>
      <c r="O827" s="335" t="s">
        <v>60</v>
      </c>
      <c r="P827" s="341" t="s">
        <v>60</v>
      </c>
      <c r="Q827" s="331" t="s">
        <v>8527</v>
      </c>
      <c r="R827" s="339" t="s">
        <v>14890</v>
      </c>
      <c r="S827" s="333" t="s">
        <v>14686</v>
      </c>
      <c r="T827" s="331" t="s">
        <v>6915</v>
      </c>
      <c r="U827" s="331" t="s">
        <v>11848</v>
      </c>
      <c r="V827" s="335" t="s">
        <v>60</v>
      </c>
      <c r="W827" s="333" t="s">
        <v>60</v>
      </c>
      <c r="X827" s="330" t="s">
        <v>60</v>
      </c>
      <c r="Y827" s="335" t="s">
        <v>14891</v>
      </c>
      <c r="Z827" s="339" t="s">
        <v>14892</v>
      </c>
      <c r="AA827" s="330" t="s">
        <v>60</v>
      </c>
      <c r="AB827" s="332">
        <v>5.89</v>
      </c>
      <c r="AC827" s="338">
        <v>0.93300000000000005</v>
      </c>
      <c r="AD827" s="332">
        <v>5.5</v>
      </c>
      <c r="AE827" s="332">
        <v>7.08</v>
      </c>
      <c r="AF827" s="338">
        <v>0.251</v>
      </c>
      <c r="AG827" s="332">
        <v>181.11</v>
      </c>
      <c r="AH827" s="332">
        <v>114.73</v>
      </c>
      <c r="AI827" s="336">
        <v>774.9</v>
      </c>
      <c r="AJ827" s="336">
        <v>23.4</v>
      </c>
      <c r="AK827" s="336">
        <v>299.8</v>
      </c>
      <c r="AL827" s="331" t="s">
        <v>8328</v>
      </c>
      <c r="AM827" s="331" t="s">
        <v>8329</v>
      </c>
      <c r="AN827" s="332">
        <v>25</v>
      </c>
      <c r="AO827" s="332">
        <v>28.91</v>
      </c>
      <c r="AP827" s="332">
        <v>34.15</v>
      </c>
    </row>
    <row r="828" spans="1:42" ht="168.75">
      <c r="A828" s="329">
        <v>44099</v>
      </c>
      <c r="B828" s="330" t="s">
        <v>5111</v>
      </c>
      <c r="C828" s="330" t="s">
        <v>60</v>
      </c>
      <c r="D828" s="331" t="s">
        <v>61</v>
      </c>
      <c r="E828" s="331" t="s">
        <v>67</v>
      </c>
      <c r="F828" s="332">
        <v>4132.76</v>
      </c>
      <c r="G828" s="330" t="s">
        <v>5112</v>
      </c>
      <c r="H828" s="330" t="s">
        <v>60</v>
      </c>
      <c r="I828" s="331" t="s">
        <v>5113</v>
      </c>
      <c r="J828" s="329">
        <v>44099</v>
      </c>
      <c r="K828" s="333" t="s">
        <v>491</v>
      </c>
      <c r="L828" s="329">
        <v>44308</v>
      </c>
      <c r="M828" s="335" t="s">
        <v>14893</v>
      </c>
      <c r="N828" s="335" t="s">
        <v>60</v>
      </c>
      <c r="O828" s="335" t="s">
        <v>60</v>
      </c>
      <c r="P828" s="341" t="s">
        <v>60</v>
      </c>
      <c r="Q828" s="331" t="s">
        <v>9073</v>
      </c>
      <c r="R828" s="339" t="s">
        <v>14894</v>
      </c>
      <c r="S828" s="333" t="s">
        <v>8943</v>
      </c>
      <c r="T828" s="331" t="s">
        <v>6915</v>
      </c>
      <c r="U828" s="331" t="s">
        <v>11848</v>
      </c>
      <c r="V828" s="335" t="s">
        <v>14895</v>
      </c>
      <c r="W828" s="333" t="s">
        <v>14896</v>
      </c>
      <c r="X828" s="340">
        <v>10449.4</v>
      </c>
      <c r="Y828" s="335" t="s">
        <v>60</v>
      </c>
      <c r="Z828" s="333" t="s">
        <v>60</v>
      </c>
      <c r="AA828" s="330" t="s">
        <v>60</v>
      </c>
      <c r="AB828" s="332">
        <v>19.04</v>
      </c>
      <c r="AC828" s="332">
        <v>4.21</v>
      </c>
      <c r="AD828" s="332">
        <v>24.85</v>
      </c>
      <c r="AE828" s="332">
        <v>61.05</v>
      </c>
      <c r="AF828" s="332">
        <v>2.48</v>
      </c>
      <c r="AG828" s="332">
        <v>4179.66</v>
      </c>
      <c r="AH828" s="332">
        <v>3673.69</v>
      </c>
      <c r="AI828" s="341" t="s">
        <v>60</v>
      </c>
      <c r="AJ828" s="341" t="s">
        <v>60</v>
      </c>
      <c r="AK828" s="341" t="s">
        <v>60</v>
      </c>
      <c r="AL828" s="331" t="s">
        <v>8328</v>
      </c>
      <c r="AM828" s="331" t="s">
        <v>8329</v>
      </c>
      <c r="AN828" s="332">
        <v>25</v>
      </c>
      <c r="AO828" s="332">
        <v>24.49</v>
      </c>
      <c r="AP828" s="332">
        <v>58.88</v>
      </c>
    </row>
    <row r="829" spans="1:42" ht="409.5">
      <c r="A829" s="329">
        <v>44151</v>
      </c>
      <c r="B829" s="330" t="s">
        <v>5114</v>
      </c>
      <c r="C829" s="330" t="s">
        <v>60</v>
      </c>
      <c r="D829" s="331" t="s">
        <v>61</v>
      </c>
      <c r="E829" s="331" t="s">
        <v>67</v>
      </c>
      <c r="F829" s="332">
        <v>8000.42</v>
      </c>
      <c r="G829" s="330" t="s">
        <v>5115</v>
      </c>
      <c r="H829" s="330" t="s">
        <v>60</v>
      </c>
      <c r="I829" s="331" t="s">
        <v>5116</v>
      </c>
      <c r="J829" s="329">
        <v>44151</v>
      </c>
      <c r="K829" s="333" t="s">
        <v>491</v>
      </c>
      <c r="L829" s="329">
        <v>44189</v>
      </c>
      <c r="M829" s="335" t="s">
        <v>14897</v>
      </c>
      <c r="N829" s="335" t="s">
        <v>60</v>
      </c>
      <c r="O829" s="335" t="s">
        <v>60</v>
      </c>
      <c r="P829" s="341" t="s">
        <v>60</v>
      </c>
      <c r="Q829" s="331" t="s">
        <v>9180</v>
      </c>
      <c r="R829" s="339" t="s">
        <v>14898</v>
      </c>
      <c r="S829" s="333" t="s">
        <v>9020</v>
      </c>
      <c r="T829" s="331" t="s">
        <v>6921</v>
      </c>
      <c r="U829" s="331" t="s">
        <v>11848</v>
      </c>
      <c r="V829" s="335" t="s">
        <v>14899</v>
      </c>
      <c r="W829" s="333" t="s">
        <v>9532</v>
      </c>
      <c r="X829" s="340">
        <v>325038.8</v>
      </c>
      <c r="Y829" s="335" t="s">
        <v>60</v>
      </c>
      <c r="Z829" s="333" t="s">
        <v>60</v>
      </c>
      <c r="AA829" s="330" t="s">
        <v>60</v>
      </c>
      <c r="AB829" s="332">
        <v>23.46</v>
      </c>
      <c r="AC829" s="332">
        <v>2.96</v>
      </c>
      <c r="AD829" s="332">
        <v>8.77</v>
      </c>
      <c r="AE829" s="332">
        <v>11.8</v>
      </c>
      <c r="AF829" s="332">
        <v>1.34</v>
      </c>
      <c r="AG829" s="332">
        <v>8000.42</v>
      </c>
      <c r="AH829" s="332">
        <v>8738.01</v>
      </c>
      <c r="AI829" s="341" t="s">
        <v>60</v>
      </c>
      <c r="AJ829" s="341" t="s">
        <v>60</v>
      </c>
      <c r="AK829" s="341" t="s">
        <v>60</v>
      </c>
      <c r="AL829" s="331" t="s">
        <v>8328</v>
      </c>
      <c r="AM829" s="331" t="s">
        <v>8329</v>
      </c>
      <c r="AN829" s="332">
        <v>24.97</v>
      </c>
      <c r="AO829" s="332">
        <v>28</v>
      </c>
      <c r="AP829" s="332">
        <v>32.799999999999997</v>
      </c>
    </row>
    <row r="830" spans="1:42" ht="180">
      <c r="A830" s="329">
        <v>44169</v>
      </c>
      <c r="B830" s="330" t="s">
        <v>5117</v>
      </c>
      <c r="C830" s="330" t="s">
        <v>60</v>
      </c>
      <c r="D830" s="331" t="s">
        <v>61</v>
      </c>
      <c r="E830" s="331" t="s">
        <v>67</v>
      </c>
      <c r="F830" s="332">
        <v>46.89</v>
      </c>
      <c r="G830" s="330" t="s">
        <v>5118</v>
      </c>
      <c r="H830" s="330" t="s">
        <v>60</v>
      </c>
      <c r="I830" s="331" t="s">
        <v>5119</v>
      </c>
      <c r="J830" s="329">
        <v>44169</v>
      </c>
      <c r="K830" s="333" t="s">
        <v>491</v>
      </c>
      <c r="L830" s="329">
        <v>44274</v>
      </c>
      <c r="M830" s="335" t="s">
        <v>14900</v>
      </c>
      <c r="N830" s="335" t="s">
        <v>60</v>
      </c>
      <c r="O830" s="335" t="s">
        <v>60</v>
      </c>
      <c r="P830" s="341" t="s">
        <v>60</v>
      </c>
      <c r="Q830" s="331" t="s">
        <v>11366</v>
      </c>
      <c r="R830" s="339" t="s">
        <v>14901</v>
      </c>
      <c r="S830" s="333" t="s">
        <v>14902</v>
      </c>
      <c r="T830" s="331" t="s">
        <v>6915</v>
      </c>
      <c r="U830" s="331" t="s">
        <v>11848</v>
      </c>
      <c r="V830" s="335" t="s">
        <v>14903</v>
      </c>
      <c r="W830" s="333" t="s">
        <v>14904</v>
      </c>
      <c r="X830" s="340">
        <v>93.4</v>
      </c>
      <c r="Y830" s="335" t="s">
        <v>60</v>
      </c>
      <c r="Z830" s="333" t="s">
        <v>60</v>
      </c>
      <c r="AA830" s="330" t="s">
        <v>60</v>
      </c>
      <c r="AB830" s="332">
        <v>20.260000000000002</v>
      </c>
      <c r="AC830" s="332">
        <v>2.65</v>
      </c>
      <c r="AD830" s="332">
        <v>11.15</v>
      </c>
      <c r="AE830" s="332">
        <v>21.74</v>
      </c>
      <c r="AF830" s="332">
        <v>2.13</v>
      </c>
      <c r="AG830" s="332">
        <v>36.299999999999997</v>
      </c>
      <c r="AH830" s="332">
        <v>32.299999999999997</v>
      </c>
      <c r="AI830" s="336">
        <v>17</v>
      </c>
      <c r="AJ830" s="332">
        <v>1.77</v>
      </c>
      <c r="AK830" s="336">
        <v>33.4</v>
      </c>
      <c r="AL830" s="331" t="s">
        <v>8328</v>
      </c>
      <c r="AM830" s="331" t="s">
        <v>8329</v>
      </c>
      <c r="AN830" s="332">
        <v>24.91</v>
      </c>
      <c r="AO830" s="332">
        <v>24.91</v>
      </c>
      <c r="AP830" s="332">
        <v>41.89</v>
      </c>
    </row>
    <row r="831" spans="1:42" ht="360">
      <c r="A831" s="329">
        <v>44775</v>
      </c>
      <c r="B831" s="330" t="s">
        <v>5120</v>
      </c>
      <c r="C831" s="330" t="s">
        <v>5121</v>
      </c>
      <c r="D831" s="331" t="s">
        <v>61</v>
      </c>
      <c r="E831" s="331" t="s">
        <v>77</v>
      </c>
      <c r="F831" s="332">
        <v>1361.82</v>
      </c>
      <c r="G831" s="330" t="s">
        <v>9662</v>
      </c>
      <c r="H831" s="330" t="s">
        <v>60</v>
      </c>
      <c r="I831" s="331" t="s">
        <v>5123</v>
      </c>
      <c r="J831" s="329">
        <v>44775</v>
      </c>
      <c r="K831" s="333" t="s">
        <v>491</v>
      </c>
      <c r="L831" s="334" t="s">
        <v>60</v>
      </c>
      <c r="M831" s="335" t="s">
        <v>9663</v>
      </c>
      <c r="N831" s="335" t="s">
        <v>9664</v>
      </c>
      <c r="O831" s="335" t="s">
        <v>9665</v>
      </c>
      <c r="P831" s="336">
        <v>1133.2</v>
      </c>
      <c r="Q831" s="331" t="s">
        <v>9474</v>
      </c>
      <c r="R831" s="339" t="s">
        <v>9666</v>
      </c>
      <c r="S831" s="333" t="s">
        <v>8790</v>
      </c>
      <c r="T831" s="331" t="s">
        <v>6921</v>
      </c>
      <c r="U831" s="331" t="s">
        <v>492</v>
      </c>
      <c r="V831" s="335" t="s">
        <v>9667</v>
      </c>
      <c r="W831" s="333" t="s">
        <v>9668</v>
      </c>
      <c r="X831" s="340">
        <v>1850.9</v>
      </c>
      <c r="Y831" s="335" t="s">
        <v>60</v>
      </c>
      <c r="Z831" s="333" t="s">
        <v>60</v>
      </c>
      <c r="AA831" s="330" t="s">
        <v>60</v>
      </c>
      <c r="AB831" s="341" t="s">
        <v>60</v>
      </c>
      <c r="AC831" s="332">
        <v>4.55</v>
      </c>
      <c r="AD831" s="332">
        <v>67.61</v>
      </c>
      <c r="AE831" s="341" t="s">
        <v>60</v>
      </c>
      <c r="AF831" s="332">
        <v>2.0699999999999998</v>
      </c>
      <c r="AG831" s="332">
        <v>1230.21</v>
      </c>
      <c r="AH831" s="332">
        <v>1280.82</v>
      </c>
      <c r="AI831" s="336">
        <v>676.9</v>
      </c>
      <c r="AJ831" s="336">
        <v>-21.6</v>
      </c>
      <c r="AK831" s="336">
        <v>547.1</v>
      </c>
      <c r="AL831" s="331" t="s">
        <v>8328</v>
      </c>
      <c r="AM831" s="331" t="s">
        <v>8329</v>
      </c>
      <c r="AN831" s="332">
        <v>24.91</v>
      </c>
      <c r="AO831" s="332">
        <v>35.03</v>
      </c>
      <c r="AP831" s="332">
        <v>32.159999999999997</v>
      </c>
    </row>
    <row r="832" spans="1:42" ht="409.5">
      <c r="A832" s="329">
        <v>44273</v>
      </c>
      <c r="B832" s="330" t="s">
        <v>5124</v>
      </c>
      <c r="C832" s="330" t="s">
        <v>60</v>
      </c>
      <c r="D832" s="331" t="s">
        <v>61</v>
      </c>
      <c r="E832" s="331" t="s">
        <v>77</v>
      </c>
      <c r="F832" s="332">
        <v>3539.6</v>
      </c>
      <c r="G832" s="330" t="s">
        <v>5125</v>
      </c>
      <c r="H832" s="330" t="s">
        <v>5126</v>
      </c>
      <c r="I832" s="331" t="s">
        <v>5127</v>
      </c>
      <c r="J832" s="329">
        <v>44273</v>
      </c>
      <c r="K832" s="333" t="s">
        <v>491</v>
      </c>
      <c r="L832" s="334" t="s">
        <v>60</v>
      </c>
      <c r="M832" s="335" t="s">
        <v>14905</v>
      </c>
      <c r="N832" s="335" t="s">
        <v>60</v>
      </c>
      <c r="O832" s="335" t="s">
        <v>60</v>
      </c>
      <c r="P832" s="341" t="s">
        <v>60</v>
      </c>
      <c r="Q832" s="331" t="s">
        <v>13077</v>
      </c>
      <c r="R832" s="333" t="s">
        <v>14205</v>
      </c>
      <c r="S832" s="333" t="s">
        <v>9861</v>
      </c>
      <c r="T832" s="331" t="s">
        <v>6921</v>
      </c>
      <c r="U832" s="331" t="s">
        <v>12010</v>
      </c>
      <c r="V832" s="335" t="s">
        <v>14906</v>
      </c>
      <c r="W832" s="339" t="s">
        <v>14907</v>
      </c>
      <c r="X832" s="330" t="s">
        <v>60</v>
      </c>
      <c r="Y832" s="335" t="s">
        <v>14908</v>
      </c>
      <c r="Z832" s="339" t="s">
        <v>14909</v>
      </c>
      <c r="AA832" s="330" t="s">
        <v>14910</v>
      </c>
      <c r="AB832" s="332">
        <v>19.649999999999999</v>
      </c>
      <c r="AC832" s="338">
        <v>0.86799999999999999</v>
      </c>
      <c r="AD832" s="332">
        <v>29.07</v>
      </c>
      <c r="AE832" s="332">
        <v>125.96</v>
      </c>
      <c r="AF832" s="332">
        <v>11.82</v>
      </c>
      <c r="AG832" s="332">
        <v>3552.44</v>
      </c>
      <c r="AH832" s="332">
        <v>2264.44</v>
      </c>
      <c r="AI832" s="336">
        <v>253.9</v>
      </c>
      <c r="AJ832" s="336">
        <v>83.4</v>
      </c>
      <c r="AK832" s="341" t="s">
        <v>60</v>
      </c>
      <c r="AL832" s="331" t="s">
        <v>8328</v>
      </c>
      <c r="AM832" s="331" t="s">
        <v>8329</v>
      </c>
      <c r="AN832" s="332">
        <v>24.84</v>
      </c>
      <c r="AO832" s="332">
        <v>31.85</v>
      </c>
      <c r="AP832" s="332">
        <v>36.840000000000003</v>
      </c>
    </row>
    <row r="833" spans="1:42" ht="371.25">
      <c r="A833" s="329">
        <v>44455</v>
      </c>
      <c r="B833" s="330" t="s">
        <v>1421</v>
      </c>
      <c r="C833" s="330" t="s">
        <v>60</v>
      </c>
      <c r="D833" s="331" t="s">
        <v>61</v>
      </c>
      <c r="E833" s="331" t="s">
        <v>67</v>
      </c>
      <c r="F833" s="332">
        <v>1965.14</v>
      </c>
      <c r="G833" s="330" t="s">
        <v>1422</v>
      </c>
      <c r="H833" s="330" t="s">
        <v>60</v>
      </c>
      <c r="I833" s="331" t="s">
        <v>1423</v>
      </c>
      <c r="J833" s="329">
        <v>44455</v>
      </c>
      <c r="K833" s="333" t="s">
        <v>491</v>
      </c>
      <c r="L833" s="329">
        <v>44593</v>
      </c>
      <c r="M833" s="335" t="s">
        <v>10110</v>
      </c>
      <c r="N833" s="335" t="s">
        <v>10111</v>
      </c>
      <c r="O833" s="335" t="s">
        <v>10112</v>
      </c>
      <c r="P833" s="341" t="s">
        <v>60</v>
      </c>
      <c r="Q833" s="331" t="s">
        <v>8633</v>
      </c>
      <c r="R833" s="339" t="s">
        <v>9261</v>
      </c>
      <c r="S833" s="333" t="s">
        <v>10113</v>
      </c>
      <c r="T833" s="331" t="s">
        <v>6921</v>
      </c>
      <c r="U833" s="331" t="s">
        <v>492</v>
      </c>
      <c r="V833" s="335" t="s">
        <v>10114</v>
      </c>
      <c r="W833" s="333" t="s">
        <v>10115</v>
      </c>
      <c r="X833" s="340">
        <v>4557.1000000000004</v>
      </c>
      <c r="Y833" s="335" t="s">
        <v>60</v>
      </c>
      <c r="Z833" s="333" t="s">
        <v>60</v>
      </c>
      <c r="AA833" s="330" t="s">
        <v>60</v>
      </c>
      <c r="AB833" s="332">
        <v>12.09</v>
      </c>
      <c r="AC833" s="332">
        <v>1.69</v>
      </c>
      <c r="AD833" s="341" t="s">
        <v>60</v>
      </c>
      <c r="AE833" s="341" t="s">
        <v>60</v>
      </c>
      <c r="AF833" s="341" t="s">
        <v>60</v>
      </c>
      <c r="AG833" s="341" t="s">
        <v>60</v>
      </c>
      <c r="AH833" s="332">
        <v>1965.14</v>
      </c>
      <c r="AI833" s="336">
        <v>505.1</v>
      </c>
      <c r="AJ833" s="336">
        <v>201.2</v>
      </c>
      <c r="AK833" s="336">
        <v>13351.6</v>
      </c>
      <c r="AL833" s="331" t="s">
        <v>8328</v>
      </c>
      <c r="AM833" s="331" t="s">
        <v>8329</v>
      </c>
      <c r="AN833" s="332">
        <v>24.67</v>
      </c>
      <c r="AO833" s="332">
        <v>21.9</v>
      </c>
      <c r="AP833" s="332">
        <v>13.62</v>
      </c>
    </row>
    <row r="834" spans="1:42" ht="303.75">
      <c r="A834" s="329">
        <v>44525</v>
      </c>
      <c r="B834" s="330" t="s">
        <v>5128</v>
      </c>
      <c r="C834" s="330" t="s">
        <v>60</v>
      </c>
      <c r="D834" s="331" t="s">
        <v>61</v>
      </c>
      <c r="E834" s="331" t="s">
        <v>67</v>
      </c>
      <c r="F834" s="332">
        <v>2336.06</v>
      </c>
      <c r="G834" s="330" t="s">
        <v>5129</v>
      </c>
      <c r="H834" s="330" t="s">
        <v>5130</v>
      </c>
      <c r="I834" s="331" t="s">
        <v>5131</v>
      </c>
      <c r="J834" s="329">
        <v>44525</v>
      </c>
      <c r="K834" s="333" t="s">
        <v>491</v>
      </c>
      <c r="L834" s="329">
        <v>44767</v>
      </c>
      <c r="M834" s="335" t="s">
        <v>14911</v>
      </c>
      <c r="N834" s="335" t="s">
        <v>14912</v>
      </c>
      <c r="O834" s="335" t="s">
        <v>14913</v>
      </c>
      <c r="P834" s="341" t="s">
        <v>60</v>
      </c>
      <c r="Q834" s="331" t="s">
        <v>8527</v>
      </c>
      <c r="R834" s="339" t="s">
        <v>14914</v>
      </c>
      <c r="S834" s="333" t="s">
        <v>8943</v>
      </c>
      <c r="T834" s="331" t="s">
        <v>6915</v>
      </c>
      <c r="U834" s="331" t="s">
        <v>11848</v>
      </c>
      <c r="V834" s="335" t="s">
        <v>14915</v>
      </c>
      <c r="W834" s="333" t="s">
        <v>11771</v>
      </c>
      <c r="X834" s="330" t="s">
        <v>60</v>
      </c>
      <c r="Y834" s="335" t="s">
        <v>14916</v>
      </c>
      <c r="Z834" s="339" t="s">
        <v>14917</v>
      </c>
      <c r="AA834" s="330" t="s">
        <v>14918</v>
      </c>
      <c r="AB834" s="332">
        <v>16.559999999999999</v>
      </c>
      <c r="AC834" s="332">
        <v>2.8</v>
      </c>
      <c r="AD834" s="332">
        <v>5.92</v>
      </c>
      <c r="AE834" s="332">
        <v>8.18</v>
      </c>
      <c r="AF834" s="338">
        <v>0.32400000000000001</v>
      </c>
      <c r="AG834" s="332">
        <v>2592.84</v>
      </c>
      <c r="AH834" s="332">
        <v>2343.84</v>
      </c>
      <c r="AI834" s="336">
        <v>9797</v>
      </c>
      <c r="AJ834" s="336">
        <v>134</v>
      </c>
      <c r="AK834" s="336">
        <v>3701</v>
      </c>
      <c r="AL834" s="331" t="s">
        <v>8328</v>
      </c>
      <c r="AM834" s="331" t="s">
        <v>8329</v>
      </c>
      <c r="AN834" s="332">
        <v>24.64</v>
      </c>
      <c r="AO834" s="332">
        <v>33.51</v>
      </c>
      <c r="AP834" s="332">
        <v>29.04</v>
      </c>
    </row>
    <row r="835" spans="1:42" ht="409.5">
      <c r="A835" s="329">
        <v>44277</v>
      </c>
      <c r="B835" s="330" t="s">
        <v>261</v>
      </c>
      <c r="C835" s="330" t="s">
        <v>60</v>
      </c>
      <c r="D835" s="331" t="s">
        <v>61</v>
      </c>
      <c r="E835" s="331" t="s">
        <v>67</v>
      </c>
      <c r="F835" s="332">
        <v>246.41</v>
      </c>
      <c r="G835" s="330" t="s">
        <v>262</v>
      </c>
      <c r="H835" s="330" t="s">
        <v>263</v>
      </c>
      <c r="I835" s="331" t="s">
        <v>264</v>
      </c>
      <c r="J835" s="329">
        <v>44277</v>
      </c>
      <c r="K835" s="333" t="s">
        <v>491</v>
      </c>
      <c r="L835" s="329">
        <v>44487</v>
      </c>
      <c r="M835" s="335" t="s">
        <v>10001</v>
      </c>
      <c r="N835" s="335" t="s">
        <v>60</v>
      </c>
      <c r="O835" s="335" t="s">
        <v>60</v>
      </c>
      <c r="P835" s="341" t="s">
        <v>60</v>
      </c>
      <c r="Q835" s="331" t="s">
        <v>8633</v>
      </c>
      <c r="R835" s="339" t="s">
        <v>8949</v>
      </c>
      <c r="S835" s="333" t="s">
        <v>9401</v>
      </c>
      <c r="T835" s="331" t="s">
        <v>6921</v>
      </c>
      <c r="U835" s="331" t="s">
        <v>492</v>
      </c>
      <c r="V835" s="335" t="s">
        <v>10002</v>
      </c>
      <c r="W835" s="333" t="s">
        <v>8680</v>
      </c>
      <c r="X835" s="340">
        <v>1000.4</v>
      </c>
      <c r="Y835" s="335" t="s">
        <v>10003</v>
      </c>
      <c r="Z835" s="339" t="s">
        <v>10004</v>
      </c>
      <c r="AA835" s="330" t="s">
        <v>60</v>
      </c>
      <c r="AB835" s="332">
        <v>29.76</v>
      </c>
      <c r="AC835" s="332">
        <v>1.55</v>
      </c>
      <c r="AD835" s="341" t="s">
        <v>60</v>
      </c>
      <c r="AE835" s="341" t="s">
        <v>60</v>
      </c>
      <c r="AF835" s="341" t="s">
        <v>60</v>
      </c>
      <c r="AG835" s="341" t="s">
        <v>60</v>
      </c>
      <c r="AH835" s="332">
        <v>245.86</v>
      </c>
      <c r="AI835" s="336">
        <v>60.3</v>
      </c>
      <c r="AJ835" s="336">
        <v>16.100000000000001</v>
      </c>
      <c r="AK835" s="336">
        <v>1587.6</v>
      </c>
      <c r="AL835" s="331" t="s">
        <v>8328</v>
      </c>
      <c r="AM835" s="331" t="s">
        <v>8329</v>
      </c>
      <c r="AN835" s="332">
        <v>24.54</v>
      </c>
      <c r="AO835" s="332">
        <v>26.55</v>
      </c>
      <c r="AP835" s="332">
        <v>44.63</v>
      </c>
    </row>
    <row r="836" spans="1:42" ht="315">
      <c r="A836" s="329">
        <v>44505</v>
      </c>
      <c r="B836" s="330" t="s">
        <v>275</v>
      </c>
      <c r="C836" s="330" t="s">
        <v>60</v>
      </c>
      <c r="D836" s="331" t="s">
        <v>61</v>
      </c>
      <c r="E836" s="331" t="s">
        <v>67</v>
      </c>
      <c r="F836" s="332">
        <v>565.94000000000005</v>
      </c>
      <c r="G836" s="330" t="s">
        <v>276</v>
      </c>
      <c r="H836" s="330" t="s">
        <v>60</v>
      </c>
      <c r="I836" s="331" t="s">
        <v>277</v>
      </c>
      <c r="J836" s="329">
        <v>44505</v>
      </c>
      <c r="K836" s="333" t="s">
        <v>491</v>
      </c>
      <c r="L836" s="329">
        <v>44659</v>
      </c>
      <c r="M836" s="335" t="s">
        <v>9929</v>
      </c>
      <c r="N836" s="335" t="s">
        <v>9930</v>
      </c>
      <c r="O836" s="335" t="s">
        <v>9931</v>
      </c>
      <c r="P836" s="341" t="s">
        <v>60</v>
      </c>
      <c r="Q836" s="331" t="s">
        <v>8633</v>
      </c>
      <c r="R836" s="339" t="s">
        <v>8634</v>
      </c>
      <c r="S836" s="333" t="s">
        <v>9932</v>
      </c>
      <c r="T836" s="331" t="s">
        <v>6921</v>
      </c>
      <c r="U836" s="331" t="s">
        <v>492</v>
      </c>
      <c r="V836" s="335" t="s">
        <v>9933</v>
      </c>
      <c r="W836" s="333" t="s">
        <v>9934</v>
      </c>
      <c r="X836" s="340">
        <v>2924.1</v>
      </c>
      <c r="Y836" s="335" t="s">
        <v>60</v>
      </c>
      <c r="Z836" s="333" t="s">
        <v>60</v>
      </c>
      <c r="AA836" s="330" t="s">
        <v>60</v>
      </c>
      <c r="AB836" s="332">
        <v>11.86</v>
      </c>
      <c r="AC836" s="332">
        <v>1.39</v>
      </c>
      <c r="AD836" s="341" t="s">
        <v>60</v>
      </c>
      <c r="AE836" s="341" t="s">
        <v>60</v>
      </c>
      <c r="AF836" s="341" t="s">
        <v>60</v>
      </c>
      <c r="AG836" s="341" t="s">
        <v>60</v>
      </c>
      <c r="AH836" s="332">
        <v>538.61</v>
      </c>
      <c r="AI836" s="336">
        <v>124.5</v>
      </c>
      <c r="AJ836" s="336">
        <v>42.1</v>
      </c>
      <c r="AK836" s="336">
        <v>3266</v>
      </c>
      <c r="AL836" s="331" t="s">
        <v>8328</v>
      </c>
      <c r="AM836" s="331" t="s">
        <v>8329</v>
      </c>
      <c r="AN836" s="332">
        <v>24.51</v>
      </c>
      <c r="AO836" s="332">
        <v>28.25</v>
      </c>
      <c r="AP836" s="332">
        <v>29.2</v>
      </c>
    </row>
    <row r="837" spans="1:42" ht="123.75">
      <c r="A837" s="329">
        <v>44147</v>
      </c>
      <c r="B837" s="330" t="s">
        <v>1424</v>
      </c>
      <c r="C837" s="330" t="s">
        <v>1425</v>
      </c>
      <c r="D837" s="331" t="s">
        <v>61</v>
      </c>
      <c r="E837" s="331" t="s">
        <v>77</v>
      </c>
      <c r="F837" s="332">
        <v>145.97999999999999</v>
      </c>
      <c r="G837" s="330" t="s">
        <v>1426</v>
      </c>
      <c r="H837" s="330" t="s">
        <v>60</v>
      </c>
      <c r="I837" s="331" t="s">
        <v>1427</v>
      </c>
      <c r="J837" s="329">
        <v>44147</v>
      </c>
      <c r="K837" s="333" t="s">
        <v>491</v>
      </c>
      <c r="L837" s="334" t="s">
        <v>60</v>
      </c>
      <c r="M837" s="335" t="s">
        <v>10104</v>
      </c>
      <c r="N837" s="335" t="s">
        <v>10105</v>
      </c>
      <c r="O837" s="335" t="s">
        <v>10106</v>
      </c>
      <c r="P837" s="336">
        <v>251.7</v>
      </c>
      <c r="Q837" s="331" t="s">
        <v>10087</v>
      </c>
      <c r="R837" s="333" t="s">
        <v>10107</v>
      </c>
      <c r="S837" s="333" t="s">
        <v>10108</v>
      </c>
      <c r="T837" s="331" t="s">
        <v>6917</v>
      </c>
      <c r="U837" s="331" t="s">
        <v>492</v>
      </c>
      <c r="V837" s="335" t="s">
        <v>10109</v>
      </c>
      <c r="W837" s="333" t="s">
        <v>9620</v>
      </c>
      <c r="X837" s="330" t="s">
        <v>60</v>
      </c>
      <c r="Y837" s="335" t="s">
        <v>60</v>
      </c>
      <c r="Z837" s="333" t="s">
        <v>60</v>
      </c>
      <c r="AA837" s="330" t="s">
        <v>60</v>
      </c>
      <c r="AB837" s="332">
        <v>121.12</v>
      </c>
      <c r="AC837" s="332">
        <v>8.1199999999999992</v>
      </c>
      <c r="AD837" s="332">
        <v>66.099999999999994</v>
      </c>
      <c r="AE837" s="332">
        <v>72.319999999999993</v>
      </c>
      <c r="AF837" s="332">
        <v>3.59</v>
      </c>
      <c r="AG837" s="332">
        <v>145.97999999999999</v>
      </c>
      <c r="AH837" s="332">
        <v>153.13</v>
      </c>
      <c r="AI837" s="336">
        <v>67</v>
      </c>
      <c r="AJ837" s="338">
        <v>-0.36899999999999999</v>
      </c>
      <c r="AK837" s="336">
        <v>177.6</v>
      </c>
      <c r="AL837" s="331" t="s">
        <v>8328</v>
      </c>
      <c r="AM837" s="331" t="s">
        <v>8329</v>
      </c>
      <c r="AN837" s="332">
        <v>24.48</v>
      </c>
      <c r="AO837" s="332">
        <v>21.95</v>
      </c>
      <c r="AP837" s="332">
        <v>20.97</v>
      </c>
    </row>
    <row r="838" spans="1:42" ht="292.5">
      <c r="A838" s="329">
        <v>44315</v>
      </c>
      <c r="B838" s="330" t="s">
        <v>5132</v>
      </c>
      <c r="C838" s="330" t="s">
        <v>60</v>
      </c>
      <c r="D838" s="331" t="s">
        <v>61</v>
      </c>
      <c r="E838" s="331" t="s">
        <v>67</v>
      </c>
      <c r="F838" s="332">
        <v>309.81</v>
      </c>
      <c r="G838" s="330" t="s">
        <v>5133</v>
      </c>
      <c r="H838" s="330" t="s">
        <v>60</v>
      </c>
      <c r="I838" s="331" t="s">
        <v>5134</v>
      </c>
      <c r="J838" s="329">
        <v>44315</v>
      </c>
      <c r="K838" s="333" t="s">
        <v>491</v>
      </c>
      <c r="L838" s="329">
        <v>44487</v>
      </c>
      <c r="M838" s="335" t="s">
        <v>14919</v>
      </c>
      <c r="N838" s="335" t="s">
        <v>60</v>
      </c>
      <c r="O838" s="335" t="s">
        <v>60</v>
      </c>
      <c r="P838" s="341" t="s">
        <v>60</v>
      </c>
      <c r="Q838" s="331" t="s">
        <v>8511</v>
      </c>
      <c r="R838" s="333" t="s">
        <v>14920</v>
      </c>
      <c r="S838" s="333" t="s">
        <v>8742</v>
      </c>
      <c r="T838" s="331" t="s">
        <v>6917</v>
      </c>
      <c r="U838" s="331" t="s">
        <v>11848</v>
      </c>
      <c r="V838" s="335" t="s">
        <v>14921</v>
      </c>
      <c r="W838" s="333" t="s">
        <v>9878</v>
      </c>
      <c r="X838" s="330" t="s">
        <v>60</v>
      </c>
      <c r="Y838" s="335" t="s">
        <v>60</v>
      </c>
      <c r="Z838" s="333" t="s">
        <v>60</v>
      </c>
      <c r="AA838" s="330" t="s">
        <v>60</v>
      </c>
      <c r="AB838" s="341" t="s">
        <v>60</v>
      </c>
      <c r="AC838" s="332">
        <v>12</v>
      </c>
      <c r="AD838" s="341" t="s">
        <v>60</v>
      </c>
      <c r="AE838" s="341" t="s">
        <v>60</v>
      </c>
      <c r="AF838" s="341" t="s">
        <v>60</v>
      </c>
      <c r="AG838" s="341" t="s">
        <v>60</v>
      </c>
      <c r="AH838" s="332">
        <v>299.47000000000003</v>
      </c>
      <c r="AI838" s="336">
        <v>46.3</v>
      </c>
      <c r="AJ838" s="332">
        <v>-8.44</v>
      </c>
      <c r="AK838" s="336">
        <v>46.1</v>
      </c>
      <c r="AL838" s="331" t="s">
        <v>8328</v>
      </c>
      <c r="AM838" s="331" t="s">
        <v>8329</v>
      </c>
      <c r="AN838" s="332">
        <v>24.44</v>
      </c>
      <c r="AO838" s="332">
        <v>42.86</v>
      </c>
      <c r="AP838" s="332">
        <v>134.31</v>
      </c>
    </row>
    <row r="839" spans="1:42" ht="409.5">
      <c r="A839" s="329">
        <v>44348</v>
      </c>
      <c r="B839" s="330" t="s">
        <v>5135</v>
      </c>
      <c r="C839" s="330" t="s">
        <v>60</v>
      </c>
      <c r="D839" s="331" t="s">
        <v>61</v>
      </c>
      <c r="E839" s="331" t="s">
        <v>67</v>
      </c>
      <c r="F839" s="332">
        <v>5002.13</v>
      </c>
      <c r="G839" s="330" t="s">
        <v>5136</v>
      </c>
      <c r="H839" s="330" t="s">
        <v>5137</v>
      </c>
      <c r="I839" s="331" t="s">
        <v>5138</v>
      </c>
      <c r="J839" s="329">
        <v>44348</v>
      </c>
      <c r="K839" s="333" t="s">
        <v>491</v>
      </c>
      <c r="L839" s="329">
        <v>44477</v>
      </c>
      <c r="M839" s="335" t="s">
        <v>14922</v>
      </c>
      <c r="N839" s="335" t="s">
        <v>60</v>
      </c>
      <c r="O839" s="335" t="s">
        <v>60</v>
      </c>
      <c r="P839" s="341" t="s">
        <v>60</v>
      </c>
      <c r="Q839" s="331" t="s">
        <v>8469</v>
      </c>
      <c r="R839" s="339" t="s">
        <v>14923</v>
      </c>
      <c r="S839" s="333" t="s">
        <v>12955</v>
      </c>
      <c r="T839" s="331" t="s">
        <v>6921</v>
      </c>
      <c r="U839" s="331" t="s">
        <v>11848</v>
      </c>
      <c r="V839" s="335" t="s">
        <v>14924</v>
      </c>
      <c r="W839" s="339" t="s">
        <v>14925</v>
      </c>
      <c r="X839" s="330" t="s">
        <v>9215</v>
      </c>
      <c r="Y839" s="335" t="s">
        <v>14926</v>
      </c>
      <c r="Z839" s="333" t="s">
        <v>9832</v>
      </c>
      <c r="AA839" s="330" t="s">
        <v>60</v>
      </c>
      <c r="AB839" s="341" t="s">
        <v>60</v>
      </c>
      <c r="AC839" s="332">
        <v>4.22</v>
      </c>
      <c r="AD839" s="332">
        <v>215.53</v>
      </c>
      <c r="AE839" s="341" t="s">
        <v>60</v>
      </c>
      <c r="AF839" s="332">
        <v>5.08</v>
      </c>
      <c r="AG839" s="332">
        <v>4484.32</v>
      </c>
      <c r="AH839" s="332">
        <v>4688.99</v>
      </c>
      <c r="AI839" s="336">
        <v>904.8</v>
      </c>
      <c r="AJ839" s="336">
        <v>-142.30000000000001</v>
      </c>
      <c r="AK839" s="336">
        <v>2508.6</v>
      </c>
      <c r="AL839" s="331" t="s">
        <v>8328</v>
      </c>
      <c r="AM839" s="331" t="s">
        <v>8329</v>
      </c>
      <c r="AN839" s="332">
        <v>24.42</v>
      </c>
      <c r="AO839" s="332">
        <v>27.39</v>
      </c>
      <c r="AP839" s="332">
        <v>26.08</v>
      </c>
    </row>
    <row r="840" spans="1:42" ht="236.25">
      <c r="A840" s="329">
        <v>44722</v>
      </c>
      <c r="B840" s="330" t="s">
        <v>1428</v>
      </c>
      <c r="C840" s="330" t="s">
        <v>1429</v>
      </c>
      <c r="D840" s="331" t="s">
        <v>61</v>
      </c>
      <c r="E840" s="331" t="s">
        <v>77</v>
      </c>
      <c r="F840" s="332">
        <v>175.79</v>
      </c>
      <c r="G840" s="330" t="s">
        <v>1430</v>
      </c>
      <c r="H840" s="330" t="s">
        <v>1431</v>
      </c>
      <c r="I840" s="331" t="s">
        <v>1432</v>
      </c>
      <c r="J840" s="329">
        <v>44722</v>
      </c>
      <c r="K840" s="333" t="s">
        <v>491</v>
      </c>
      <c r="L840" s="334" t="s">
        <v>60</v>
      </c>
      <c r="M840" s="335" t="s">
        <v>9896</v>
      </c>
      <c r="N840" s="335" t="s">
        <v>9897</v>
      </c>
      <c r="O840" s="335" t="s">
        <v>9898</v>
      </c>
      <c r="P840" s="336">
        <v>153.19999999999999</v>
      </c>
      <c r="Q840" s="331" t="s">
        <v>8409</v>
      </c>
      <c r="R840" s="339" t="s">
        <v>9899</v>
      </c>
      <c r="S840" s="333" t="s">
        <v>8508</v>
      </c>
      <c r="T840" s="331" t="s">
        <v>6917</v>
      </c>
      <c r="U840" s="331" t="s">
        <v>492</v>
      </c>
      <c r="V840" s="335" t="s">
        <v>9900</v>
      </c>
      <c r="W840" s="333" t="s">
        <v>9901</v>
      </c>
      <c r="X840" s="330" t="s">
        <v>60</v>
      </c>
      <c r="Y840" s="335" t="s">
        <v>9902</v>
      </c>
      <c r="Z840" s="333" t="s">
        <v>9903</v>
      </c>
      <c r="AA840" s="330" t="s">
        <v>60</v>
      </c>
      <c r="AB840" s="341" t="s">
        <v>60</v>
      </c>
      <c r="AC840" s="338">
        <v>0.33300000000000002</v>
      </c>
      <c r="AD840" s="341" t="s">
        <v>60</v>
      </c>
      <c r="AE840" s="341" t="s">
        <v>60</v>
      </c>
      <c r="AF840" s="341" t="s">
        <v>60</v>
      </c>
      <c r="AG840" s="341" t="s">
        <v>60</v>
      </c>
      <c r="AH840" s="332">
        <v>175.79</v>
      </c>
      <c r="AI840" s="336">
        <v>44.8</v>
      </c>
      <c r="AJ840" s="336">
        <v>-105.2</v>
      </c>
      <c r="AK840" s="336">
        <v>616.4</v>
      </c>
      <c r="AL840" s="331" t="s">
        <v>8328</v>
      </c>
      <c r="AM840" s="331" t="s">
        <v>8329</v>
      </c>
      <c r="AN840" s="332">
        <v>24.4</v>
      </c>
      <c r="AO840" s="332">
        <v>29.58</v>
      </c>
      <c r="AP840" s="332">
        <v>48.1</v>
      </c>
    </row>
    <row r="841" spans="1:42" ht="213.75">
      <c r="A841" s="329">
        <v>44090</v>
      </c>
      <c r="B841" s="330" t="s">
        <v>5139</v>
      </c>
      <c r="C841" s="330" t="s">
        <v>60</v>
      </c>
      <c r="D841" s="331" t="s">
        <v>61</v>
      </c>
      <c r="E841" s="331" t="s">
        <v>67</v>
      </c>
      <c r="F841" s="332">
        <v>22.67</v>
      </c>
      <c r="G841" s="330" t="s">
        <v>4939</v>
      </c>
      <c r="H841" s="330" t="s">
        <v>5140</v>
      </c>
      <c r="I841" s="331" t="s">
        <v>5141</v>
      </c>
      <c r="J841" s="329">
        <v>44090</v>
      </c>
      <c r="K841" s="333" t="s">
        <v>491</v>
      </c>
      <c r="L841" s="329">
        <v>44144</v>
      </c>
      <c r="M841" s="335" t="s">
        <v>14927</v>
      </c>
      <c r="N841" s="335" t="s">
        <v>60</v>
      </c>
      <c r="O841" s="335" t="s">
        <v>60</v>
      </c>
      <c r="P841" s="341" t="s">
        <v>60</v>
      </c>
      <c r="Q841" s="331" t="s">
        <v>10123</v>
      </c>
      <c r="R841" s="339" t="s">
        <v>14928</v>
      </c>
      <c r="S841" s="333" t="s">
        <v>14929</v>
      </c>
      <c r="T841" s="331" t="s">
        <v>6921</v>
      </c>
      <c r="U841" s="331" t="s">
        <v>11848</v>
      </c>
      <c r="V841" s="335" t="s">
        <v>14659</v>
      </c>
      <c r="W841" s="333" t="s">
        <v>14660</v>
      </c>
      <c r="X841" s="330" t="s">
        <v>60</v>
      </c>
      <c r="Y841" s="335" t="s">
        <v>14930</v>
      </c>
      <c r="Z841" s="333" t="s">
        <v>8551</v>
      </c>
      <c r="AA841" s="330" t="s">
        <v>60</v>
      </c>
      <c r="AB841" s="341" t="s">
        <v>60</v>
      </c>
      <c r="AC841" s="332">
        <v>7.41</v>
      </c>
      <c r="AD841" s="341" t="s">
        <v>60</v>
      </c>
      <c r="AE841" s="341" t="s">
        <v>60</v>
      </c>
      <c r="AF841" s="332">
        <v>1.01</v>
      </c>
      <c r="AG841" s="332">
        <v>20.52</v>
      </c>
      <c r="AH841" s="332">
        <v>19.100000000000001</v>
      </c>
      <c r="AI841" s="341" t="s">
        <v>60</v>
      </c>
      <c r="AJ841" s="341" t="s">
        <v>60</v>
      </c>
      <c r="AK841" s="341" t="s">
        <v>60</v>
      </c>
      <c r="AL841" s="331" t="s">
        <v>8328</v>
      </c>
      <c r="AM841" s="331" t="s">
        <v>8329</v>
      </c>
      <c r="AN841" s="332">
        <v>24.39</v>
      </c>
      <c r="AO841" s="332">
        <v>20.67</v>
      </c>
      <c r="AP841" s="332">
        <v>20.67</v>
      </c>
    </row>
    <row r="842" spans="1:42" ht="409.5">
      <c r="A842" s="329">
        <v>44045</v>
      </c>
      <c r="B842" s="330" t="s">
        <v>5142</v>
      </c>
      <c r="C842" s="330" t="s">
        <v>60</v>
      </c>
      <c r="D842" s="331" t="s">
        <v>61</v>
      </c>
      <c r="E842" s="331" t="s">
        <v>67</v>
      </c>
      <c r="F842" s="332">
        <v>16390.759999999998</v>
      </c>
      <c r="G842" s="330" t="s">
        <v>5143</v>
      </c>
      <c r="H842" s="330" t="s">
        <v>1198</v>
      </c>
      <c r="I842" s="331" t="s">
        <v>5144</v>
      </c>
      <c r="J842" s="329">
        <v>44045</v>
      </c>
      <c r="K842" s="333" t="s">
        <v>491</v>
      </c>
      <c r="L842" s="329">
        <v>44301</v>
      </c>
      <c r="M842" s="335" t="s">
        <v>14931</v>
      </c>
      <c r="N842" s="335" t="s">
        <v>60</v>
      </c>
      <c r="O842" s="335" t="s">
        <v>60</v>
      </c>
      <c r="P842" s="341" t="s">
        <v>60</v>
      </c>
      <c r="Q842" s="331" t="s">
        <v>8836</v>
      </c>
      <c r="R842" s="339" t="s">
        <v>14932</v>
      </c>
      <c r="S842" s="333" t="s">
        <v>14933</v>
      </c>
      <c r="T842" s="331" t="s">
        <v>6921</v>
      </c>
      <c r="U842" s="331" t="s">
        <v>11848</v>
      </c>
      <c r="V842" s="335" t="s">
        <v>14934</v>
      </c>
      <c r="W842" s="333" t="s">
        <v>10603</v>
      </c>
      <c r="X842" s="340">
        <v>59129.2</v>
      </c>
      <c r="Y842" s="335" t="s">
        <v>9595</v>
      </c>
      <c r="Z842" s="339" t="s">
        <v>9596</v>
      </c>
      <c r="AA842" s="330" t="s">
        <v>8665</v>
      </c>
      <c r="AB842" s="332">
        <v>61.78</v>
      </c>
      <c r="AC842" s="332">
        <v>8.41</v>
      </c>
      <c r="AD842" s="332">
        <v>27.98</v>
      </c>
      <c r="AE842" s="332">
        <v>37.35</v>
      </c>
      <c r="AF842" s="332">
        <v>5.13</v>
      </c>
      <c r="AG842" s="332">
        <v>16390.759999999998</v>
      </c>
      <c r="AH842" s="332">
        <v>16266.88</v>
      </c>
      <c r="AI842" s="341" t="s">
        <v>60</v>
      </c>
      <c r="AJ842" s="341" t="s">
        <v>60</v>
      </c>
      <c r="AK842" s="336">
        <v>4462.2</v>
      </c>
      <c r="AL842" s="331" t="s">
        <v>8328</v>
      </c>
      <c r="AM842" s="331" t="s">
        <v>8329</v>
      </c>
      <c r="AN842" s="332">
        <v>24.37</v>
      </c>
      <c r="AO842" s="332">
        <v>39.590000000000003</v>
      </c>
      <c r="AP842" s="332">
        <v>45.03</v>
      </c>
    </row>
    <row r="843" spans="1:42" ht="202.5">
      <c r="A843" s="329">
        <v>44382</v>
      </c>
      <c r="B843" s="330" t="s">
        <v>1433</v>
      </c>
      <c r="C843" s="330" t="s">
        <v>1434</v>
      </c>
      <c r="D843" s="331" t="s">
        <v>61</v>
      </c>
      <c r="E843" s="331" t="s">
        <v>67</v>
      </c>
      <c r="F843" s="332">
        <v>1933.6</v>
      </c>
      <c r="G843" s="330" t="s">
        <v>1435</v>
      </c>
      <c r="H843" s="330" t="s">
        <v>1436</v>
      </c>
      <c r="I843" s="331" t="s">
        <v>1437</v>
      </c>
      <c r="J843" s="329">
        <v>44382</v>
      </c>
      <c r="K843" s="333" t="s">
        <v>491</v>
      </c>
      <c r="L843" s="329">
        <v>44545</v>
      </c>
      <c r="M843" s="335" t="s">
        <v>10191</v>
      </c>
      <c r="N843" s="335" t="s">
        <v>60</v>
      </c>
      <c r="O843" s="335" t="s">
        <v>60</v>
      </c>
      <c r="P843" s="336">
        <v>1506</v>
      </c>
      <c r="Q843" s="331" t="s">
        <v>8491</v>
      </c>
      <c r="R843" s="339" t="s">
        <v>10192</v>
      </c>
      <c r="S843" s="333" t="s">
        <v>8333</v>
      </c>
      <c r="T843" s="331" t="s">
        <v>6917</v>
      </c>
      <c r="U843" s="331" t="s">
        <v>492</v>
      </c>
      <c r="V843" s="335" t="s">
        <v>10193</v>
      </c>
      <c r="W843" s="333" t="s">
        <v>10194</v>
      </c>
      <c r="X843" s="330" t="s">
        <v>60</v>
      </c>
      <c r="Y843" s="335" t="s">
        <v>10195</v>
      </c>
      <c r="Z843" s="333" t="s">
        <v>8501</v>
      </c>
      <c r="AA843" s="330" t="s">
        <v>60</v>
      </c>
      <c r="AB843" s="332">
        <v>8.93</v>
      </c>
      <c r="AC843" s="332">
        <v>1.36</v>
      </c>
      <c r="AD843" s="332">
        <v>4.6100000000000003</v>
      </c>
      <c r="AE843" s="332">
        <v>5.3</v>
      </c>
      <c r="AF843" s="338">
        <v>0.503</v>
      </c>
      <c r="AG843" s="332">
        <v>3708.98</v>
      </c>
      <c r="AH843" s="332">
        <v>3604.87</v>
      </c>
      <c r="AI843" s="336">
        <v>6719.8</v>
      </c>
      <c r="AJ843" s="336">
        <v>349.7</v>
      </c>
      <c r="AK843" s="336">
        <v>8779.7000000000007</v>
      </c>
      <c r="AL843" s="331" t="s">
        <v>8328</v>
      </c>
      <c r="AM843" s="331" t="s">
        <v>8329</v>
      </c>
      <c r="AN843" s="332">
        <v>24.37</v>
      </c>
      <c r="AO843" s="332">
        <v>19.22</v>
      </c>
      <c r="AP843" s="332">
        <v>10.24</v>
      </c>
    </row>
    <row r="844" spans="1:42" ht="409.5">
      <c r="A844" s="329">
        <v>44774</v>
      </c>
      <c r="B844" s="330" t="s">
        <v>1438</v>
      </c>
      <c r="C844" s="330" t="s">
        <v>1439</v>
      </c>
      <c r="D844" s="331" t="s">
        <v>61</v>
      </c>
      <c r="E844" s="331" t="s">
        <v>77</v>
      </c>
      <c r="F844" s="332">
        <v>3967.2</v>
      </c>
      <c r="G844" s="330" t="s">
        <v>1440</v>
      </c>
      <c r="H844" s="330" t="s">
        <v>1441</v>
      </c>
      <c r="I844" s="331" t="s">
        <v>1442</v>
      </c>
      <c r="J844" s="329">
        <v>44774</v>
      </c>
      <c r="K844" s="333" t="s">
        <v>491</v>
      </c>
      <c r="L844" s="334" t="s">
        <v>60</v>
      </c>
      <c r="M844" s="335" t="s">
        <v>9887</v>
      </c>
      <c r="N844" s="335" t="s">
        <v>9888</v>
      </c>
      <c r="O844" s="335" t="s">
        <v>9889</v>
      </c>
      <c r="P844" s="336">
        <v>1626.1</v>
      </c>
      <c r="Q844" s="331" t="s">
        <v>9890</v>
      </c>
      <c r="R844" s="339" t="s">
        <v>9891</v>
      </c>
      <c r="S844" s="333" t="s">
        <v>9020</v>
      </c>
      <c r="T844" s="331" t="s">
        <v>6921</v>
      </c>
      <c r="U844" s="331" t="s">
        <v>492</v>
      </c>
      <c r="V844" s="335" t="s">
        <v>9892</v>
      </c>
      <c r="W844" s="333" t="s">
        <v>9893</v>
      </c>
      <c r="X844" s="340">
        <v>26977.9</v>
      </c>
      <c r="Y844" s="335" t="s">
        <v>9894</v>
      </c>
      <c r="Z844" s="339" t="s">
        <v>9895</v>
      </c>
      <c r="AA844" s="330" t="s">
        <v>60</v>
      </c>
      <c r="AB844" s="341" t="s">
        <v>60</v>
      </c>
      <c r="AC844" s="341" t="s">
        <v>60</v>
      </c>
      <c r="AD844" s="332">
        <v>20.010000000000002</v>
      </c>
      <c r="AE844" s="332">
        <v>42.22</v>
      </c>
      <c r="AF844" s="332">
        <v>6.61</v>
      </c>
      <c r="AG844" s="332">
        <v>3522.35</v>
      </c>
      <c r="AH844" s="332">
        <v>2312.65</v>
      </c>
      <c r="AI844" s="336">
        <v>536.4</v>
      </c>
      <c r="AJ844" s="336">
        <v>11</v>
      </c>
      <c r="AK844" s="336">
        <v>1753.4</v>
      </c>
      <c r="AL844" s="331" t="s">
        <v>8328</v>
      </c>
      <c r="AM844" s="331" t="s">
        <v>8329</v>
      </c>
      <c r="AN844" s="332">
        <v>24.36</v>
      </c>
      <c r="AO844" s="332">
        <v>29.67</v>
      </c>
      <c r="AP844" s="332">
        <v>42.86</v>
      </c>
    </row>
    <row r="845" spans="1:42" ht="409.5">
      <c r="A845" s="329">
        <v>43864</v>
      </c>
      <c r="B845" s="330" t="s">
        <v>5145</v>
      </c>
      <c r="C845" s="330" t="s">
        <v>60</v>
      </c>
      <c r="D845" s="331" t="s">
        <v>61</v>
      </c>
      <c r="E845" s="331" t="s">
        <v>67</v>
      </c>
      <c r="F845" s="332">
        <v>155.62</v>
      </c>
      <c r="G845" s="330" t="s">
        <v>5146</v>
      </c>
      <c r="H845" s="330" t="s">
        <v>5147</v>
      </c>
      <c r="I845" s="331" t="s">
        <v>5148</v>
      </c>
      <c r="J845" s="329">
        <v>43864</v>
      </c>
      <c r="K845" s="333" t="s">
        <v>491</v>
      </c>
      <c r="L845" s="329">
        <v>43916</v>
      </c>
      <c r="M845" s="335" t="s">
        <v>14935</v>
      </c>
      <c r="N845" s="335" t="s">
        <v>60</v>
      </c>
      <c r="O845" s="335" t="s">
        <v>60</v>
      </c>
      <c r="P845" s="341" t="s">
        <v>60</v>
      </c>
      <c r="Q845" s="331" t="s">
        <v>11113</v>
      </c>
      <c r="R845" s="333" t="s">
        <v>14936</v>
      </c>
      <c r="S845" s="333" t="s">
        <v>8943</v>
      </c>
      <c r="T845" s="331" t="s">
        <v>6915</v>
      </c>
      <c r="U845" s="331" t="s">
        <v>11848</v>
      </c>
      <c r="V845" s="335" t="s">
        <v>14937</v>
      </c>
      <c r="W845" s="333" t="s">
        <v>8481</v>
      </c>
      <c r="X845" s="340">
        <v>416.7</v>
      </c>
      <c r="Y845" s="335" t="s">
        <v>14938</v>
      </c>
      <c r="Z845" s="339" t="s">
        <v>14939</v>
      </c>
      <c r="AA845" s="330" t="s">
        <v>60</v>
      </c>
      <c r="AB845" s="332">
        <v>14.77</v>
      </c>
      <c r="AC845" s="332">
        <v>1.23</v>
      </c>
      <c r="AD845" s="332">
        <v>3.96</v>
      </c>
      <c r="AE845" s="332">
        <v>6.31</v>
      </c>
      <c r="AF845" s="338">
        <v>0.55600000000000005</v>
      </c>
      <c r="AG845" s="332">
        <v>167.95</v>
      </c>
      <c r="AH845" s="332">
        <v>102.09</v>
      </c>
      <c r="AI845" s="341" t="s">
        <v>60</v>
      </c>
      <c r="AJ845" s="341" t="s">
        <v>60</v>
      </c>
      <c r="AK845" s="341" t="s">
        <v>60</v>
      </c>
      <c r="AL845" s="331" t="s">
        <v>8328</v>
      </c>
      <c r="AM845" s="331" t="s">
        <v>8329</v>
      </c>
      <c r="AN845" s="332">
        <v>24.26</v>
      </c>
      <c r="AO845" s="332">
        <v>19.18</v>
      </c>
      <c r="AP845" s="332">
        <v>19.18</v>
      </c>
    </row>
    <row r="846" spans="1:42" ht="409.5">
      <c r="A846" s="329">
        <v>44505</v>
      </c>
      <c r="B846" s="330" t="s">
        <v>1446</v>
      </c>
      <c r="C846" s="330" t="s">
        <v>1447</v>
      </c>
      <c r="D846" s="331" t="s">
        <v>61</v>
      </c>
      <c r="E846" s="331" t="s">
        <v>77</v>
      </c>
      <c r="F846" s="332">
        <v>2877.37</v>
      </c>
      <c r="G846" s="330" t="s">
        <v>608</v>
      </c>
      <c r="H846" s="330" t="s">
        <v>1448</v>
      </c>
      <c r="I846" s="331" t="s">
        <v>1449</v>
      </c>
      <c r="J846" s="329">
        <v>44505</v>
      </c>
      <c r="K846" s="333" t="s">
        <v>491</v>
      </c>
      <c r="L846" s="334" t="s">
        <v>60</v>
      </c>
      <c r="M846" s="335" t="s">
        <v>10051</v>
      </c>
      <c r="N846" s="335" t="s">
        <v>10052</v>
      </c>
      <c r="O846" s="335" t="s">
        <v>10053</v>
      </c>
      <c r="P846" s="336">
        <v>1219.5</v>
      </c>
      <c r="Q846" s="331" t="s">
        <v>9890</v>
      </c>
      <c r="R846" s="339" t="s">
        <v>10054</v>
      </c>
      <c r="S846" s="333" t="s">
        <v>8742</v>
      </c>
      <c r="T846" s="331" t="s">
        <v>6917</v>
      </c>
      <c r="U846" s="331" t="s">
        <v>492</v>
      </c>
      <c r="V846" s="335" t="s">
        <v>9687</v>
      </c>
      <c r="W846" s="339" t="s">
        <v>9688</v>
      </c>
      <c r="X846" s="340">
        <v>10664.5</v>
      </c>
      <c r="Y846" s="335" t="s">
        <v>10055</v>
      </c>
      <c r="Z846" s="339" t="s">
        <v>10056</v>
      </c>
      <c r="AA846" s="330" t="s">
        <v>60</v>
      </c>
      <c r="AB846" s="341" t="s">
        <v>60</v>
      </c>
      <c r="AC846" s="332">
        <v>1.88</v>
      </c>
      <c r="AD846" s="332">
        <v>25.24</v>
      </c>
      <c r="AE846" s="332">
        <v>62.51</v>
      </c>
      <c r="AF846" s="332">
        <v>3.35</v>
      </c>
      <c r="AG846" s="332">
        <v>2877.37</v>
      </c>
      <c r="AH846" s="332">
        <v>2136.0100000000002</v>
      </c>
      <c r="AI846" s="336">
        <v>809.8</v>
      </c>
      <c r="AJ846" s="336">
        <v>-46.8</v>
      </c>
      <c r="AK846" s="336">
        <v>2716.1</v>
      </c>
      <c r="AL846" s="331" t="s">
        <v>8328</v>
      </c>
      <c r="AM846" s="331" t="s">
        <v>8329</v>
      </c>
      <c r="AN846" s="332">
        <v>24.25</v>
      </c>
      <c r="AO846" s="332">
        <v>23.68</v>
      </c>
      <c r="AP846" s="332">
        <v>27.79</v>
      </c>
    </row>
    <row r="847" spans="1:42" ht="101.25">
      <c r="A847" s="329">
        <v>43963</v>
      </c>
      <c r="B847" s="330" t="s">
        <v>1450</v>
      </c>
      <c r="C847" s="330" t="s">
        <v>1451</v>
      </c>
      <c r="D847" s="331" t="s">
        <v>61</v>
      </c>
      <c r="E847" s="331" t="s">
        <v>67</v>
      </c>
      <c r="F847" s="332">
        <v>21.47</v>
      </c>
      <c r="G847" s="330" t="s">
        <v>1452</v>
      </c>
      <c r="H847" s="330" t="s">
        <v>1453</v>
      </c>
      <c r="I847" s="331" t="s">
        <v>1454</v>
      </c>
      <c r="J847" s="329">
        <v>43963</v>
      </c>
      <c r="K847" s="333" t="s">
        <v>491</v>
      </c>
      <c r="L847" s="329">
        <v>43963</v>
      </c>
      <c r="M847" s="335" t="s">
        <v>11001</v>
      </c>
      <c r="N847" s="335" t="s">
        <v>11002</v>
      </c>
      <c r="O847" s="335" t="s">
        <v>60</v>
      </c>
      <c r="P847" s="336">
        <v>38</v>
      </c>
      <c r="Q847" s="331" t="s">
        <v>9466</v>
      </c>
      <c r="R847" s="339" t="s">
        <v>11003</v>
      </c>
      <c r="S847" s="333" t="s">
        <v>9119</v>
      </c>
      <c r="T847" s="331" t="s">
        <v>6917</v>
      </c>
      <c r="U847" s="331" t="s">
        <v>492</v>
      </c>
      <c r="V847" s="335" t="s">
        <v>11004</v>
      </c>
      <c r="W847" s="333" t="s">
        <v>9121</v>
      </c>
      <c r="X847" s="330" t="s">
        <v>60</v>
      </c>
      <c r="Y847" s="335" t="s">
        <v>11005</v>
      </c>
      <c r="Z847" s="333" t="s">
        <v>9121</v>
      </c>
      <c r="AA847" s="330" t="s">
        <v>60</v>
      </c>
      <c r="AB847" s="332">
        <v>4.8899999999999997</v>
      </c>
      <c r="AC847" s="338">
        <v>0.88400000000000001</v>
      </c>
      <c r="AD847" s="332">
        <v>3.54</v>
      </c>
      <c r="AE847" s="332">
        <v>4.5599999999999996</v>
      </c>
      <c r="AF847" s="332">
        <v>1.53</v>
      </c>
      <c r="AG847" s="332">
        <v>27.02</v>
      </c>
      <c r="AH847" s="332">
        <v>21.55</v>
      </c>
      <c r="AI847" s="336">
        <v>20.9</v>
      </c>
      <c r="AJ847" s="332">
        <v>9.61</v>
      </c>
      <c r="AK847" s="336">
        <v>30.2</v>
      </c>
      <c r="AL847" s="331" t="s">
        <v>8328</v>
      </c>
      <c r="AM847" s="331" t="s">
        <v>8329</v>
      </c>
      <c r="AN847" s="332">
        <v>24.22</v>
      </c>
      <c r="AO847" s="342">
        <v>0</v>
      </c>
      <c r="AP847" s="342">
        <v>0</v>
      </c>
    </row>
    <row r="848" spans="1:42" ht="258.75">
      <c r="A848" s="329">
        <v>44249</v>
      </c>
      <c r="B848" s="330" t="s">
        <v>5149</v>
      </c>
      <c r="C848" s="330" t="s">
        <v>60</v>
      </c>
      <c r="D848" s="331" t="s">
        <v>61</v>
      </c>
      <c r="E848" s="331" t="s">
        <v>67</v>
      </c>
      <c r="F848" s="332">
        <v>2611.06</v>
      </c>
      <c r="G848" s="330" t="s">
        <v>5150</v>
      </c>
      <c r="H848" s="330" t="s">
        <v>60</v>
      </c>
      <c r="I848" s="331" t="s">
        <v>5151</v>
      </c>
      <c r="J848" s="329">
        <v>44249</v>
      </c>
      <c r="K848" s="333" t="s">
        <v>491</v>
      </c>
      <c r="L848" s="329">
        <v>44354</v>
      </c>
      <c r="M848" s="335" t="s">
        <v>14940</v>
      </c>
      <c r="N848" s="335" t="s">
        <v>60</v>
      </c>
      <c r="O848" s="335" t="s">
        <v>60</v>
      </c>
      <c r="P848" s="341" t="s">
        <v>60</v>
      </c>
      <c r="Q848" s="331" t="s">
        <v>14941</v>
      </c>
      <c r="R848" s="339" t="s">
        <v>14942</v>
      </c>
      <c r="S848" s="333" t="s">
        <v>14943</v>
      </c>
      <c r="T848" s="331" t="s">
        <v>6921</v>
      </c>
      <c r="U848" s="331" t="s">
        <v>11848</v>
      </c>
      <c r="V848" s="335" t="s">
        <v>14944</v>
      </c>
      <c r="W848" s="337" t="s">
        <v>14945</v>
      </c>
      <c r="X848" s="340">
        <v>3145.4</v>
      </c>
      <c r="Y848" s="335" t="s">
        <v>60</v>
      </c>
      <c r="Z848" s="333" t="s">
        <v>60</v>
      </c>
      <c r="AA848" s="330" t="s">
        <v>60</v>
      </c>
      <c r="AB848" s="332">
        <v>19.350000000000001</v>
      </c>
      <c r="AC848" s="332">
        <v>1.99</v>
      </c>
      <c r="AD848" s="332">
        <v>6.29</v>
      </c>
      <c r="AE848" s="332">
        <v>12.18</v>
      </c>
      <c r="AF848" s="332">
        <v>1.04</v>
      </c>
      <c r="AG848" s="332">
        <v>2611.06</v>
      </c>
      <c r="AH848" s="332">
        <v>2762.51</v>
      </c>
      <c r="AI848" s="341" t="s">
        <v>60</v>
      </c>
      <c r="AJ848" s="341" t="s">
        <v>60</v>
      </c>
      <c r="AK848" s="341" t="s">
        <v>60</v>
      </c>
      <c r="AL848" s="331" t="s">
        <v>8328</v>
      </c>
      <c r="AM848" s="331" t="s">
        <v>8329</v>
      </c>
      <c r="AN848" s="332">
        <v>24.18</v>
      </c>
      <c r="AO848" s="332">
        <v>30.12</v>
      </c>
      <c r="AP848" s="332">
        <v>35.31</v>
      </c>
    </row>
    <row r="849" spans="1:42" ht="180">
      <c r="A849" s="329">
        <v>43871</v>
      </c>
      <c r="B849" s="330" t="s">
        <v>5152</v>
      </c>
      <c r="C849" s="330" t="s">
        <v>60</v>
      </c>
      <c r="D849" s="331" t="s">
        <v>61</v>
      </c>
      <c r="E849" s="331" t="s">
        <v>67</v>
      </c>
      <c r="F849" s="332">
        <v>6359.2</v>
      </c>
      <c r="G849" s="330" t="s">
        <v>5153</v>
      </c>
      <c r="H849" s="330" t="s">
        <v>60</v>
      </c>
      <c r="I849" s="331" t="s">
        <v>5154</v>
      </c>
      <c r="J849" s="329">
        <v>43871</v>
      </c>
      <c r="K849" s="333" t="s">
        <v>491</v>
      </c>
      <c r="L849" s="329">
        <v>44194</v>
      </c>
      <c r="M849" s="335" t="s">
        <v>14946</v>
      </c>
      <c r="N849" s="335" t="s">
        <v>60</v>
      </c>
      <c r="O849" s="335" t="s">
        <v>60</v>
      </c>
      <c r="P849" s="341" t="s">
        <v>60</v>
      </c>
      <c r="Q849" s="331" t="s">
        <v>14947</v>
      </c>
      <c r="R849" s="333" t="s">
        <v>14948</v>
      </c>
      <c r="S849" s="333" t="s">
        <v>10613</v>
      </c>
      <c r="T849" s="331" t="s">
        <v>6921</v>
      </c>
      <c r="U849" s="331" t="s">
        <v>12010</v>
      </c>
      <c r="V849" s="335" t="s">
        <v>14949</v>
      </c>
      <c r="W849" s="333" t="s">
        <v>14166</v>
      </c>
      <c r="X849" s="330" t="s">
        <v>60</v>
      </c>
      <c r="Y849" s="335" t="s">
        <v>60</v>
      </c>
      <c r="Z849" s="333" t="s">
        <v>60</v>
      </c>
      <c r="AA849" s="330" t="s">
        <v>60</v>
      </c>
      <c r="AB849" s="341" t="s">
        <v>60</v>
      </c>
      <c r="AC849" s="341" t="s">
        <v>60</v>
      </c>
      <c r="AD849" s="332">
        <v>18.649999999999999</v>
      </c>
      <c r="AE849" s="332">
        <v>57.25</v>
      </c>
      <c r="AF849" s="332">
        <v>10.86</v>
      </c>
      <c r="AG849" s="332">
        <v>6359.2</v>
      </c>
      <c r="AH849" s="332">
        <v>2652.1</v>
      </c>
      <c r="AI849" s="341" t="s">
        <v>60</v>
      </c>
      <c r="AJ849" s="341" t="s">
        <v>60</v>
      </c>
      <c r="AK849" s="341" t="s">
        <v>60</v>
      </c>
      <c r="AL849" s="331" t="s">
        <v>8328</v>
      </c>
      <c r="AM849" s="331" t="s">
        <v>8329</v>
      </c>
      <c r="AN849" s="332">
        <v>24.03</v>
      </c>
      <c r="AO849" s="332">
        <v>52.21</v>
      </c>
      <c r="AP849" s="332">
        <v>41.59</v>
      </c>
    </row>
    <row r="850" spans="1:42" ht="409.5">
      <c r="A850" s="329">
        <v>44269</v>
      </c>
      <c r="B850" s="330" t="s">
        <v>5155</v>
      </c>
      <c r="C850" s="330" t="s">
        <v>60</v>
      </c>
      <c r="D850" s="331" t="s">
        <v>61</v>
      </c>
      <c r="E850" s="331" t="s">
        <v>67</v>
      </c>
      <c r="F850" s="332">
        <v>2634.79</v>
      </c>
      <c r="G850" s="330" t="s">
        <v>5156</v>
      </c>
      <c r="H850" s="330" t="s">
        <v>5157</v>
      </c>
      <c r="I850" s="331" t="s">
        <v>5158</v>
      </c>
      <c r="J850" s="329">
        <v>44269</v>
      </c>
      <c r="K850" s="333" t="s">
        <v>491</v>
      </c>
      <c r="L850" s="329">
        <v>44411</v>
      </c>
      <c r="M850" s="335" t="s">
        <v>14950</v>
      </c>
      <c r="N850" s="335" t="s">
        <v>60</v>
      </c>
      <c r="O850" s="335" t="s">
        <v>60</v>
      </c>
      <c r="P850" s="341" t="s">
        <v>60</v>
      </c>
      <c r="Q850" s="331" t="s">
        <v>8740</v>
      </c>
      <c r="R850" s="339" t="s">
        <v>14951</v>
      </c>
      <c r="S850" s="333" t="s">
        <v>12291</v>
      </c>
      <c r="T850" s="331" t="s">
        <v>6917</v>
      </c>
      <c r="U850" s="331" t="s">
        <v>11848</v>
      </c>
      <c r="V850" s="335" t="s">
        <v>60</v>
      </c>
      <c r="W850" s="333" t="s">
        <v>8455</v>
      </c>
      <c r="X850" s="330" t="s">
        <v>60</v>
      </c>
      <c r="Y850" s="335" t="s">
        <v>14952</v>
      </c>
      <c r="Z850" s="339" t="s">
        <v>14953</v>
      </c>
      <c r="AA850" s="330" t="s">
        <v>14954</v>
      </c>
      <c r="AB850" s="332">
        <v>42.61</v>
      </c>
      <c r="AC850" s="332">
        <v>2.4500000000000002</v>
      </c>
      <c r="AD850" s="332">
        <v>42.93</v>
      </c>
      <c r="AE850" s="332">
        <v>94.53</v>
      </c>
      <c r="AF850" s="332">
        <v>25.04</v>
      </c>
      <c r="AG850" s="332">
        <v>2400.67</v>
      </c>
      <c r="AH850" s="332">
        <v>2131.1</v>
      </c>
      <c r="AI850" s="336">
        <v>97.7</v>
      </c>
      <c r="AJ850" s="336">
        <v>51</v>
      </c>
      <c r="AK850" s="336">
        <v>1519.4</v>
      </c>
      <c r="AL850" s="331" t="s">
        <v>8328</v>
      </c>
      <c r="AM850" s="331" t="s">
        <v>8329</v>
      </c>
      <c r="AN850" s="332">
        <v>24</v>
      </c>
      <c r="AO850" s="332">
        <v>29.81</v>
      </c>
      <c r="AP850" s="332">
        <v>20.46</v>
      </c>
    </row>
    <row r="851" spans="1:42" ht="382.5">
      <c r="A851" s="329">
        <v>44424</v>
      </c>
      <c r="B851" s="330" t="s">
        <v>5159</v>
      </c>
      <c r="C851" s="330" t="s">
        <v>60</v>
      </c>
      <c r="D851" s="331" t="s">
        <v>61</v>
      </c>
      <c r="E851" s="331" t="s">
        <v>67</v>
      </c>
      <c r="F851" s="332">
        <v>405.21</v>
      </c>
      <c r="G851" s="330" t="s">
        <v>5160</v>
      </c>
      <c r="H851" s="330" t="s">
        <v>60</v>
      </c>
      <c r="I851" s="331" t="s">
        <v>5161</v>
      </c>
      <c r="J851" s="329">
        <v>44424</v>
      </c>
      <c r="K851" s="333" t="s">
        <v>491</v>
      </c>
      <c r="L851" s="329">
        <v>44491</v>
      </c>
      <c r="M851" s="335" t="s">
        <v>14955</v>
      </c>
      <c r="N851" s="335" t="s">
        <v>60</v>
      </c>
      <c r="O851" s="335" t="s">
        <v>60</v>
      </c>
      <c r="P851" s="341" t="s">
        <v>60</v>
      </c>
      <c r="Q851" s="331" t="s">
        <v>9180</v>
      </c>
      <c r="R851" s="339" t="s">
        <v>14956</v>
      </c>
      <c r="S851" s="333" t="s">
        <v>10335</v>
      </c>
      <c r="T851" s="331" t="s">
        <v>6921</v>
      </c>
      <c r="U851" s="331" t="s">
        <v>11848</v>
      </c>
      <c r="V851" s="335" t="s">
        <v>14957</v>
      </c>
      <c r="W851" s="333" t="s">
        <v>14958</v>
      </c>
      <c r="X851" s="330" t="s">
        <v>60</v>
      </c>
      <c r="Y851" s="335" t="s">
        <v>60</v>
      </c>
      <c r="Z851" s="333" t="s">
        <v>60</v>
      </c>
      <c r="AA851" s="330" t="s">
        <v>60</v>
      </c>
      <c r="AB851" s="332">
        <v>9.34</v>
      </c>
      <c r="AC851" s="332">
        <v>1.23</v>
      </c>
      <c r="AD851" s="332">
        <v>6.82</v>
      </c>
      <c r="AE851" s="332">
        <v>9.5500000000000007</v>
      </c>
      <c r="AF851" s="338">
        <v>0.38400000000000001</v>
      </c>
      <c r="AG851" s="332">
        <v>392.55</v>
      </c>
      <c r="AH851" s="332">
        <v>253.45</v>
      </c>
      <c r="AI851" s="341" t="s">
        <v>60</v>
      </c>
      <c r="AJ851" s="341" t="s">
        <v>60</v>
      </c>
      <c r="AK851" s="341" t="s">
        <v>60</v>
      </c>
      <c r="AL851" s="331" t="s">
        <v>8328</v>
      </c>
      <c r="AM851" s="331" t="s">
        <v>8329</v>
      </c>
      <c r="AN851" s="332">
        <v>23.89</v>
      </c>
      <c r="AO851" s="332">
        <v>32.29</v>
      </c>
      <c r="AP851" s="332">
        <v>35.979999999999997</v>
      </c>
    </row>
    <row r="852" spans="1:42" ht="180">
      <c r="A852" s="329">
        <v>44721</v>
      </c>
      <c r="B852" s="330" t="s">
        <v>1455</v>
      </c>
      <c r="C852" s="330" t="s">
        <v>1456</v>
      </c>
      <c r="D852" s="331" t="s">
        <v>61</v>
      </c>
      <c r="E852" s="331" t="s">
        <v>77</v>
      </c>
      <c r="F852" s="332">
        <v>4.08</v>
      </c>
      <c r="G852" s="330" t="s">
        <v>1457</v>
      </c>
      <c r="H852" s="330" t="s">
        <v>60</v>
      </c>
      <c r="I852" s="331" t="s">
        <v>1458</v>
      </c>
      <c r="J852" s="329">
        <v>44721</v>
      </c>
      <c r="K852" s="333" t="s">
        <v>491</v>
      </c>
      <c r="L852" s="334" t="s">
        <v>60</v>
      </c>
      <c r="M852" s="335" t="s">
        <v>10048</v>
      </c>
      <c r="N852" s="335" t="s">
        <v>60</v>
      </c>
      <c r="O852" s="335" t="s">
        <v>60</v>
      </c>
      <c r="P852" s="332">
        <v>2.58</v>
      </c>
      <c r="Q852" s="331" t="s">
        <v>8991</v>
      </c>
      <c r="R852" s="333" t="s">
        <v>10049</v>
      </c>
      <c r="S852" s="333" t="s">
        <v>8923</v>
      </c>
      <c r="T852" s="331" t="s">
        <v>6921</v>
      </c>
      <c r="U852" s="331" t="s">
        <v>492</v>
      </c>
      <c r="V852" s="335" t="s">
        <v>10050</v>
      </c>
      <c r="W852" s="333" t="s">
        <v>9488</v>
      </c>
      <c r="X852" s="340">
        <v>13</v>
      </c>
      <c r="Y852" s="335" t="s">
        <v>60</v>
      </c>
      <c r="Z852" s="333" t="s">
        <v>60</v>
      </c>
      <c r="AA852" s="330" t="s">
        <v>60</v>
      </c>
      <c r="AB852" s="332">
        <v>20.5</v>
      </c>
      <c r="AC852" s="338">
        <v>0.56299999999999994</v>
      </c>
      <c r="AD852" s="341" t="s">
        <v>60</v>
      </c>
      <c r="AE852" s="332">
        <v>11.78</v>
      </c>
      <c r="AF852" s="341" t="s">
        <v>60</v>
      </c>
      <c r="AG852" s="332">
        <v>3.67</v>
      </c>
      <c r="AH852" s="332">
        <v>4.08</v>
      </c>
      <c r="AI852" s="342">
        <v>0</v>
      </c>
      <c r="AJ852" s="338">
        <v>0.219</v>
      </c>
      <c r="AK852" s="332">
        <v>7.28</v>
      </c>
      <c r="AL852" s="331" t="s">
        <v>8328</v>
      </c>
      <c r="AM852" s="331" t="s">
        <v>8329</v>
      </c>
      <c r="AN852" s="332">
        <v>23.8</v>
      </c>
      <c r="AO852" s="332">
        <v>23.8</v>
      </c>
      <c r="AP852" s="332">
        <v>48.56</v>
      </c>
    </row>
    <row r="853" spans="1:42" ht="409.5">
      <c r="A853" s="329">
        <v>44131</v>
      </c>
      <c r="B853" s="330" t="s">
        <v>5162</v>
      </c>
      <c r="C853" s="330" t="s">
        <v>60</v>
      </c>
      <c r="D853" s="331" t="s">
        <v>61</v>
      </c>
      <c r="E853" s="331" t="s">
        <v>67</v>
      </c>
      <c r="F853" s="332">
        <v>33692.910000000003</v>
      </c>
      <c r="G853" s="330" t="s">
        <v>5163</v>
      </c>
      <c r="H853" s="330" t="s">
        <v>1198</v>
      </c>
      <c r="I853" s="331" t="s">
        <v>5164</v>
      </c>
      <c r="J853" s="329">
        <v>44131</v>
      </c>
      <c r="K853" s="333" t="s">
        <v>491</v>
      </c>
      <c r="L853" s="329">
        <v>44606</v>
      </c>
      <c r="M853" s="335" t="s">
        <v>14959</v>
      </c>
      <c r="N853" s="335" t="s">
        <v>14960</v>
      </c>
      <c r="O853" s="335" t="s">
        <v>14961</v>
      </c>
      <c r="P853" s="341" t="s">
        <v>60</v>
      </c>
      <c r="Q853" s="331" t="s">
        <v>9124</v>
      </c>
      <c r="R853" s="339" t="s">
        <v>14962</v>
      </c>
      <c r="S853" s="333" t="s">
        <v>12955</v>
      </c>
      <c r="T853" s="331" t="s">
        <v>6921</v>
      </c>
      <c r="U853" s="331" t="s">
        <v>11848</v>
      </c>
      <c r="V853" s="335" t="s">
        <v>14963</v>
      </c>
      <c r="W853" s="339" t="s">
        <v>14964</v>
      </c>
      <c r="X853" s="340">
        <v>118008.3</v>
      </c>
      <c r="Y853" s="335" t="s">
        <v>9595</v>
      </c>
      <c r="Z853" s="339" t="s">
        <v>9596</v>
      </c>
      <c r="AA853" s="330" t="s">
        <v>8665</v>
      </c>
      <c r="AB853" s="332">
        <v>56.78</v>
      </c>
      <c r="AC853" s="332">
        <v>14.16</v>
      </c>
      <c r="AD853" s="332">
        <v>35.409999999999997</v>
      </c>
      <c r="AE853" s="332">
        <v>44.87</v>
      </c>
      <c r="AF853" s="332">
        <v>11.33</v>
      </c>
      <c r="AG853" s="332">
        <v>33692.910000000003</v>
      </c>
      <c r="AH853" s="332">
        <v>34743.620000000003</v>
      </c>
      <c r="AI853" s="336">
        <v>3676.4</v>
      </c>
      <c r="AJ853" s="336">
        <v>928.8</v>
      </c>
      <c r="AK853" s="336">
        <v>5519.2</v>
      </c>
      <c r="AL853" s="331" t="s">
        <v>8328</v>
      </c>
      <c r="AM853" s="331" t="s">
        <v>8329</v>
      </c>
      <c r="AN853" s="332">
        <v>23.71</v>
      </c>
      <c r="AO853" s="332">
        <v>23.52</v>
      </c>
      <c r="AP853" s="332">
        <v>41.22</v>
      </c>
    </row>
    <row r="854" spans="1:42" ht="393.75">
      <c r="A854" s="329">
        <v>44007</v>
      </c>
      <c r="B854" s="330" t="s">
        <v>1459</v>
      </c>
      <c r="C854" s="330" t="s">
        <v>60</v>
      </c>
      <c r="D854" s="331" t="s">
        <v>61</v>
      </c>
      <c r="E854" s="331" t="s">
        <v>67</v>
      </c>
      <c r="F854" s="332">
        <v>14857.7</v>
      </c>
      <c r="G854" s="330" t="s">
        <v>1460</v>
      </c>
      <c r="H854" s="330" t="s">
        <v>1461</v>
      </c>
      <c r="I854" s="331" t="s">
        <v>1462</v>
      </c>
      <c r="J854" s="329">
        <v>44007</v>
      </c>
      <c r="K854" s="333" t="s">
        <v>491</v>
      </c>
      <c r="L854" s="329">
        <v>44287</v>
      </c>
      <c r="M854" s="335" t="s">
        <v>10159</v>
      </c>
      <c r="N854" s="335" t="s">
        <v>60</v>
      </c>
      <c r="O854" s="335" t="s">
        <v>60</v>
      </c>
      <c r="P854" s="341" t="s">
        <v>60</v>
      </c>
      <c r="Q854" s="331" t="s">
        <v>10160</v>
      </c>
      <c r="R854" s="339" t="s">
        <v>10161</v>
      </c>
      <c r="S854" s="333" t="s">
        <v>10162</v>
      </c>
      <c r="T854" s="331" t="s">
        <v>6923</v>
      </c>
      <c r="U854" s="331" t="s">
        <v>492</v>
      </c>
      <c r="V854" s="335" t="s">
        <v>10163</v>
      </c>
      <c r="W854" s="333" t="s">
        <v>10164</v>
      </c>
      <c r="X854" s="340">
        <v>61658.7</v>
      </c>
      <c r="Y854" s="335" t="s">
        <v>10165</v>
      </c>
      <c r="Z854" s="339" t="s">
        <v>10166</v>
      </c>
      <c r="AA854" s="330" t="s">
        <v>60</v>
      </c>
      <c r="AB854" s="332">
        <v>13.22</v>
      </c>
      <c r="AC854" s="332">
        <v>1.18</v>
      </c>
      <c r="AD854" s="341" t="s">
        <v>60</v>
      </c>
      <c r="AE854" s="341" t="s">
        <v>60</v>
      </c>
      <c r="AF854" s="341" t="s">
        <v>60</v>
      </c>
      <c r="AG854" s="341" t="s">
        <v>60</v>
      </c>
      <c r="AH854" s="332">
        <v>14857.7</v>
      </c>
      <c r="AI854" s="341" t="s">
        <v>60</v>
      </c>
      <c r="AJ854" s="341" t="s">
        <v>60</v>
      </c>
      <c r="AK854" s="336">
        <v>79153.7</v>
      </c>
      <c r="AL854" s="331" t="s">
        <v>8328</v>
      </c>
      <c r="AM854" s="331" t="s">
        <v>8329</v>
      </c>
      <c r="AN854" s="332">
        <v>23.7</v>
      </c>
      <c r="AO854" s="332">
        <v>20.05</v>
      </c>
      <c r="AP854" s="332">
        <v>20.76</v>
      </c>
    </row>
    <row r="855" spans="1:42" ht="409.5">
      <c r="A855" s="329">
        <v>44818</v>
      </c>
      <c r="B855" s="330" t="s">
        <v>10057</v>
      </c>
      <c r="C855" s="330" t="s">
        <v>10058</v>
      </c>
      <c r="D855" s="331" t="s">
        <v>61</v>
      </c>
      <c r="E855" s="331" t="s">
        <v>77</v>
      </c>
      <c r="F855" s="332">
        <v>181.64</v>
      </c>
      <c r="G855" s="330" t="s">
        <v>5166</v>
      </c>
      <c r="H855" s="330" t="s">
        <v>5167</v>
      </c>
      <c r="I855" s="331" t="s">
        <v>5168</v>
      </c>
      <c r="J855" s="329">
        <v>44818</v>
      </c>
      <c r="K855" s="333" t="s">
        <v>491</v>
      </c>
      <c r="L855" s="334" t="s">
        <v>60</v>
      </c>
      <c r="M855" s="335" t="s">
        <v>10059</v>
      </c>
      <c r="N855" s="335" t="s">
        <v>60</v>
      </c>
      <c r="O855" s="335" t="s">
        <v>60</v>
      </c>
      <c r="P855" s="336">
        <v>282.7</v>
      </c>
      <c r="Q855" s="331" t="s">
        <v>9112</v>
      </c>
      <c r="R855" s="339" t="s">
        <v>10060</v>
      </c>
      <c r="S855" s="333" t="s">
        <v>8539</v>
      </c>
      <c r="T855" s="331" t="s">
        <v>6917</v>
      </c>
      <c r="U855" s="331" t="s">
        <v>492</v>
      </c>
      <c r="V855" s="335" t="s">
        <v>10061</v>
      </c>
      <c r="W855" s="333" t="s">
        <v>8541</v>
      </c>
      <c r="X855" s="340">
        <v>7437.3</v>
      </c>
      <c r="Y855" s="335" t="s">
        <v>10062</v>
      </c>
      <c r="Z855" s="339" t="s">
        <v>10063</v>
      </c>
      <c r="AA855" s="330" t="s">
        <v>10064</v>
      </c>
      <c r="AB855" s="341" t="s">
        <v>60</v>
      </c>
      <c r="AC855" s="332">
        <v>1.44</v>
      </c>
      <c r="AD855" s="332">
        <v>25.41</v>
      </c>
      <c r="AE855" s="332">
        <v>242.25</v>
      </c>
      <c r="AF855" s="332">
        <v>1.77</v>
      </c>
      <c r="AG855" s="332">
        <v>313.91000000000003</v>
      </c>
      <c r="AH855" s="332">
        <v>279.27</v>
      </c>
      <c r="AI855" s="336">
        <v>187</v>
      </c>
      <c r="AJ855" s="338">
        <v>7.0000000000000001E-3</v>
      </c>
      <c r="AK855" s="336">
        <v>389</v>
      </c>
      <c r="AL855" s="331" t="s">
        <v>8328</v>
      </c>
      <c r="AM855" s="331" t="s">
        <v>8329</v>
      </c>
      <c r="AN855" s="332">
        <v>23.68</v>
      </c>
      <c r="AO855" s="332">
        <v>23.68</v>
      </c>
      <c r="AP855" s="332">
        <v>23.68</v>
      </c>
    </row>
    <row r="856" spans="1:42" ht="225">
      <c r="A856" s="329">
        <v>44041</v>
      </c>
      <c r="B856" s="330" t="s">
        <v>5169</v>
      </c>
      <c r="C856" s="330" t="s">
        <v>60</v>
      </c>
      <c r="D856" s="331" t="s">
        <v>61</v>
      </c>
      <c r="E856" s="331" t="s">
        <v>67</v>
      </c>
      <c r="F856" s="332">
        <v>367.65</v>
      </c>
      <c r="G856" s="330" t="s">
        <v>5170</v>
      </c>
      <c r="H856" s="330" t="s">
        <v>5171</v>
      </c>
      <c r="I856" s="331" t="s">
        <v>5172</v>
      </c>
      <c r="J856" s="329">
        <v>44041</v>
      </c>
      <c r="K856" s="333" t="s">
        <v>491</v>
      </c>
      <c r="L856" s="329">
        <v>44104</v>
      </c>
      <c r="M856" s="335" t="s">
        <v>14965</v>
      </c>
      <c r="N856" s="335" t="s">
        <v>60</v>
      </c>
      <c r="O856" s="335" t="s">
        <v>60</v>
      </c>
      <c r="P856" s="341" t="s">
        <v>60</v>
      </c>
      <c r="Q856" s="331" t="s">
        <v>9961</v>
      </c>
      <c r="R856" s="339" t="s">
        <v>14966</v>
      </c>
      <c r="S856" s="333" t="s">
        <v>8826</v>
      </c>
      <c r="T856" s="331" t="s">
        <v>6917</v>
      </c>
      <c r="U856" s="331" t="s">
        <v>11848</v>
      </c>
      <c r="V856" s="335" t="s">
        <v>14967</v>
      </c>
      <c r="W856" s="333" t="s">
        <v>9903</v>
      </c>
      <c r="X856" s="330" t="s">
        <v>60</v>
      </c>
      <c r="Y856" s="335" t="s">
        <v>14968</v>
      </c>
      <c r="Z856" s="333" t="s">
        <v>8828</v>
      </c>
      <c r="AA856" s="330" t="s">
        <v>60</v>
      </c>
      <c r="AB856" s="332">
        <v>19.93</v>
      </c>
      <c r="AC856" s="332">
        <v>2.2000000000000002</v>
      </c>
      <c r="AD856" s="332">
        <v>10.27</v>
      </c>
      <c r="AE856" s="332">
        <v>13.64</v>
      </c>
      <c r="AF856" s="332">
        <v>5.59</v>
      </c>
      <c r="AG856" s="332">
        <v>344.53</v>
      </c>
      <c r="AH856" s="332">
        <v>272.89999999999998</v>
      </c>
      <c r="AI856" s="341" t="s">
        <v>60</v>
      </c>
      <c r="AJ856" s="341" t="s">
        <v>60</v>
      </c>
      <c r="AK856" s="341" t="s">
        <v>60</v>
      </c>
      <c r="AL856" s="331" t="s">
        <v>8328</v>
      </c>
      <c r="AM856" s="331" t="s">
        <v>8329</v>
      </c>
      <c r="AN856" s="332">
        <v>23.67</v>
      </c>
      <c r="AO856" s="332">
        <v>31.16</v>
      </c>
      <c r="AP856" s="332">
        <v>70.86</v>
      </c>
    </row>
    <row r="857" spans="1:42" ht="315">
      <c r="A857" s="329">
        <v>43899</v>
      </c>
      <c r="B857" s="330" t="s">
        <v>5173</v>
      </c>
      <c r="C857" s="330" t="s">
        <v>60</v>
      </c>
      <c r="D857" s="331" t="s">
        <v>61</v>
      </c>
      <c r="E857" s="331" t="s">
        <v>67</v>
      </c>
      <c r="F857" s="332">
        <v>8.1300000000000008</v>
      </c>
      <c r="G857" s="330" t="s">
        <v>5174</v>
      </c>
      <c r="H857" s="330" t="s">
        <v>5175</v>
      </c>
      <c r="I857" s="331" t="s">
        <v>5176</v>
      </c>
      <c r="J857" s="329">
        <v>43899</v>
      </c>
      <c r="K857" s="333" t="s">
        <v>491</v>
      </c>
      <c r="L857" s="329">
        <v>43943</v>
      </c>
      <c r="M857" s="335" t="s">
        <v>14969</v>
      </c>
      <c r="N857" s="335" t="s">
        <v>60</v>
      </c>
      <c r="O857" s="335" t="s">
        <v>60</v>
      </c>
      <c r="P857" s="341" t="s">
        <v>60</v>
      </c>
      <c r="Q857" s="331" t="s">
        <v>8469</v>
      </c>
      <c r="R857" s="339" t="s">
        <v>14970</v>
      </c>
      <c r="S857" s="333" t="s">
        <v>14971</v>
      </c>
      <c r="T857" s="331" t="s">
        <v>6917</v>
      </c>
      <c r="U857" s="331" t="s">
        <v>11848</v>
      </c>
      <c r="V857" s="335" t="s">
        <v>14972</v>
      </c>
      <c r="W857" s="339" t="s">
        <v>14973</v>
      </c>
      <c r="X857" s="330" t="s">
        <v>60</v>
      </c>
      <c r="Y857" s="335" t="s">
        <v>14974</v>
      </c>
      <c r="Z857" s="339" t="s">
        <v>14975</v>
      </c>
      <c r="AA857" s="330" t="s">
        <v>14976</v>
      </c>
      <c r="AB857" s="332">
        <v>22.43</v>
      </c>
      <c r="AC857" s="332">
        <v>2.5099999999999998</v>
      </c>
      <c r="AD857" s="332">
        <v>16.850000000000001</v>
      </c>
      <c r="AE857" s="332">
        <v>24.72</v>
      </c>
      <c r="AF857" s="332">
        <v>1.21</v>
      </c>
      <c r="AG857" s="332">
        <v>8.06</v>
      </c>
      <c r="AH857" s="332">
        <v>6.49</v>
      </c>
      <c r="AI857" s="341" t="s">
        <v>60</v>
      </c>
      <c r="AJ857" s="341" t="s">
        <v>60</v>
      </c>
      <c r="AK857" s="341" t="s">
        <v>60</v>
      </c>
      <c r="AL857" s="331" t="s">
        <v>8328</v>
      </c>
      <c r="AM857" s="331" t="s">
        <v>8329</v>
      </c>
      <c r="AN857" s="332">
        <v>23.66</v>
      </c>
      <c r="AO857" s="332">
        <v>23.66</v>
      </c>
      <c r="AP857" s="332">
        <v>22.34</v>
      </c>
    </row>
    <row r="858" spans="1:42" ht="409.5">
      <c r="A858" s="329">
        <v>44160</v>
      </c>
      <c r="B858" s="330" t="s">
        <v>5177</v>
      </c>
      <c r="C858" s="330" t="s">
        <v>60</v>
      </c>
      <c r="D858" s="331" t="s">
        <v>61</v>
      </c>
      <c r="E858" s="331" t="s">
        <v>67</v>
      </c>
      <c r="F858" s="332">
        <v>883.4</v>
      </c>
      <c r="G858" s="330" t="s">
        <v>5178</v>
      </c>
      <c r="H858" s="330" t="s">
        <v>5179</v>
      </c>
      <c r="I858" s="331" t="s">
        <v>5180</v>
      </c>
      <c r="J858" s="329">
        <v>44160</v>
      </c>
      <c r="K858" s="333" t="s">
        <v>491</v>
      </c>
      <c r="L858" s="329">
        <v>44244</v>
      </c>
      <c r="M858" s="335" t="s">
        <v>14977</v>
      </c>
      <c r="N858" s="335" t="s">
        <v>60</v>
      </c>
      <c r="O858" s="335" t="s">
        <v>60</v>
      </c>
      <c r="P858" s="341" t="s">
        <v>60</v>
      </c>
      <c r="Q858" s="331" t="s">
        <v>8537</v>
      </c>
      <c r="R858" s="333" t="s">
        <v>14978</v>
      </c>
      <c r="S858" s="333" t="s">
        <v>14979</v>
      </c>
      <c r="T858" s="331" t="s">
        <v>6915</v>
      </c>
      <c r="U858" s="331" t="s">
        <v>11848</v>
      </c>
      <c r="V858" s="335" t="s">
        <v>14980</v>
      </c>
      <c r="W858" s="333" t="s">
        <v>14981</v>
      </c>
      <c r="X858" s="340">
        <v>2105</v>
      </c>
      <c r="Y858" s="335" t="s">
        <v>14982</v>
      </c>
      <c r="Z858" s="339" t="s">
        <v>14983</v>
      </c>
      <c r="AA858" s="330" t="s">
        <v>60</v>
      </c>
      <c r="AB858" s="332">
        <v>50.31</v>
      </c>
      <c r="AC858" s="341" t="s">
        <v>60</v>
      </c>
      <c r="AD858" s="332">
        <v>24.02</v>
      </c>
      <c r="AE858" s="332">
        <v>31.03</v>
      </c>
      <c r="AF858" s="332">
        <v>4.07</v>
      </c>
      <c r="AG858" s="332">
        <v>868.01</v>
      </c>
      <c r="AH858" s="332">
        <v>767.75</v>
      </c>
      <c r="AI858" s="341" t="s">
        <v>60</v>
      </c>
      <c r="AJ858" s="341" t="s">
        <v>60</v>
      </c>
      <c r="AK858" s="341" t="s">
        <v>60</v>
      </c>
      <c r="AL858" s="331" t="s">
        <v>8328</v>
      </c>
      <c r="AM858" s="331" t="s">
        <v>8329</v>
      </c>
      <c r="AN858" s="332">
        <v>23.64</v>
      </c>
      <c r="AO858" s="332">
        <v>30.02</v>
      </c>
      <c r="AP858" s="332">
        <v>23.64</v>
      </c>
    </row>
    <row r="859" spans="1:42" ht="409.5">
      <c r="A859" s="329">
        <v>44508</v>
      </c>
      <c r="B859" s="330" t="s">
        <v>5181</v>
      </c>
      <c r="C859" s="330" t="s">
        <v>60</v>
      </c>
      <c r="D859" s="331" t="s">
        <v>61</v>
      </c>
      <c r="E859" s="331" t="s">
        <v>67</v>
      </c>
      <c r="F859" s="332">
        <v>2892.32</v>
      </c>
      <c r="G859" s="330" t="s">
        <v>5182</v>
      </c>
      <c r="H859" s="330" t="s">
        <v>5183</v>
      </c>
      <c r="I859" s="331" t="s">
        <v>5184</v>
      </c>
      <c r="J859" s="329">
        <v>44508</v>
      </c>
      <c r="K859" s="333" t="s">
        <v>491</v>
      </c>
      <c r="L859" s="329">
        <v>44629</v>
      </c>
      <c r="M859" s="335" t="s">
        <v>14984</v>
      </c>
      <c r="N859" s="335" t="s">
        <v>60</v>
      </c>
      <c r="O859" s="335" t="s">
        <v>60</v>
      </c>
      <c r="P859" s="341" t="s">
        <v>60</v>
      </c>
      <c r="Q859" s="331" t="s">
        <v>10015</v>
      </c>
      <c r="R859" s="333" t="s">
        <v>10213</v>
      </c>
      <c r="S859" s="333" t="s">
        <v>8790</v>
      </c>
      <c r="T859" s="331" t="s">
        <v>6921</v>
      </c>
      <c r="U859" s="331" t="s">
        <v>11848</v>
      </c>
      <c r="V859" s="335" t="s">
        <v>14985</v>
      </c>
      <c r="W859" s="333" t="s">
        <v>10620</v>
      </c>
      <c r="X859" s="340">
        <v>11699.1</v>
      </c>
      <c r="Y859" s="335" t="s">
        <v>14986</v>
      </c>
      <c r="Z859" s="339" t="s">
        <v>14987</v>
      </c>
      <c r="AA859" s="330" t="s">
        <v>13790</v>
      </c>
      <c r="AB859" s="341" t="s">
        <v>60</v>
      </c>
      <c r="AC859" s="332">
        <v>3.33</v>
      </c>
      <c r="AD859" s="332">
        <v>9.2899999999999991</v>
      </c>
      <c r="AE859" s="332">
        <v>15.21</v>
      </c>
      <c r="AF859" s="332">
        <v>4.6100000000000003</v>
      </c>
      <c r="AG859" s="332">
        <v>2814.64</v>
      </c>
      <c r="AH859" s="332">
        <v>2828.55</v>
      </c>
      <c r="AI859" s="336">
        <v>611.1</v>
      </c>
      <c r="AJ859" s="336">
        <v>-35.200000000000003</v>
      </c>
      <c r="AK859" s="336">
        <v>1430.8</v>
      </c>
      <c r="AL859" s="331" t="s">
        <v>8328</v>
      </c>
      <c r="AM859" s="331" t="s">
        <v>8329</v>
      </c>
      <c r="AN859" s="332">
        <v>23.63</v>
      </c>
      <c r="AO859" s="332">
        <v>27.1</v>
      </c>
      <c r="AP859" s="332">
        <v>44.02</v>
      </c>
    </row>
    <row r="860" spans="1:42" ht="393.75">
      <c r="A860" s="329">
        <v>44662</v>
      </c>
      <c r="B860" s="330" t="s">
        <v>5185</v>
      </c>
      <c r="C860" s="330" t="s">
        <v>60</v>
      </c>
      <c r="D860" s="331" t="s">
        <v>61</v>
      </c>
      <c r="E860" s="331" t="s">
        <v>67</v>
      </c>
      <c r="F860" s="332">
        <v>6219.6</v>
      </c>
      <c r="G860" s="330" t="s">
        <v>5186</v>
      </c>
      <c r="H860" s="330" t="s">
        <v>1111</v>
      </c>
      <c r="I860" s="331" t="s">
        <v>5187</v>
      </c>
      <c r="J860" s="329">
        <v>44662</v>
      </c>
      <c r="K860" s="333" t="s">
        <v>491</v>
      </c>
      <c r="L860" s="329">
        <v>44735</v>
      </c>
      <c r="M860" s="335" t="s">
        <v>14988</v>
      </c>
      <c r="N860" s="335" t="s">
        <v>14989</v>
      </c>
      <c r="O860" s="335" t="s">
        <v>14990</v>
      </c>
      <c r="P860" s="341" t="s">
        <v>60</v>
      </c>
      <c r="Q860" s="331" t="s">
        <v>9345</v>
      </c>
      <c r="R860" s="339" t="s">
        <v>14991</v>
      </c>
      <c r="S860" s="333" t="s">
        <v>9712</v>
      </c>
      <c r="T860" s="331" t="s">
        <v>6921</v>
      </c>
      <c r="U860" s="331" t="s">
        <v>11848</v>
      </c>
      <c r="V860" s="335" t="s">
        <v>14992</v>
      </c>
      <c r="W860" s="333" t="s">
        <v>14993</v>
      </c>
      <c r="X860" s="330" t="s">
        <v>60</v>
      </c>
      <c r="Y860" s="335" t="s">
        <v>9924</v>
      </c>
      <c r="Z860" s="339" t="s">
        <v>9925</v>
      </c>
      <c r="AA860" s="330" t="s">
        <v>60</v>
      </c>
      <c r="AB860" s="332">
        <v>136.85</v>
      </c>
      <c r="AC860" s="332">
        <v>3.28</v>
      </c>
      <c r="AD860" s="332">
        <v>48.14</v>
      </c>
      <c r="AE860" s="332">
        <v>118.93</v>
      </c>
      <c r="AF860" s="332">
        <v>9.35</v>
      </c>
      <c r="AG860" s="332">
        <v>6028.41</v>
      </c>
      <c r="AH860" s="332">
        <v>6034.2</v>
      </c>
      <c r="AI860" s="336">
        <v>644.5</v>
      </c>
      <c r="AJ860" s="336">
        <v>44.1</v>
      </c>
      <c r="AK860" s="336">
        <v>1962.2</v>
      </c>
      <c r="AL860" s="331" t="s">
        <v>8328</v>
      </c>
      <c r="AM860" s="331" t="s">
        <v>8329</v>
      </c>
      <c r="AN860" s="332">
        <v>23.61</v>
      </c>
      <c r="AO860" s="332">
        <v>28.39</v>
      </c>
      <c r="AP860" s="332">
        <v>55.84</v>
      </c>
    </row>
    <row r="861" spans="1:42" ht="292.5">
      <c r="A861" s="329">
        <v>44237</v>
      </c>
      <c r="B861" s="330" t="s">
        <v>5188</v>
      </c>
      <c r="C861" s="330" t="s">
        <v>60</v>
      </c>
      <c r="D861" s="331" t="s">
        <v>61</v>
      </c>
      <c r="E861" s="331" t="s">
        <v>67</v>
      </c>
      <c r="F861" s="332">
        <v>1556.17</v>
      </c>
      <c r="G861" s="330" t="s">
        <v>5189</v>
      </c>
      <c r="H861" s="330" t="s">
        <v>60</v>
      </c>
      <c r="I861" s="331" t="s">
        <v>5190</v>
      </c>
      <c r="J861" s="329">
        <v>44237</v>
      </c>
      <c r="K861" s="333" t="s">
        <v>491</v>
      </c>
      <c r="L861" s="329">
        <v>44587</v>
      </c>
      <c r="M861" s="335" t="s">
        <v>14994</v>
      </c>
      <c r="N861" s="335" t="s">
        <v>60</v>
      </c>
      <c r="O861" s="335" t="s">
        <v>60</v>
      </c>
      <c r="P861" s="341" t="s">
        <v>60</v>
      </c>
      <c r="Q861" s="331" t="s">
        <v>8648</v>
      </c>
      <c r="R861" s="333" t="s">
        <v>11249</v>
      </c>
      <c r="S861" s="333" t="s">
        <v>8568</v>
      </c>
      <c r="T861" s="331" t="s">
        <v>6917</v>
      </c>
      <c r="U861" s="331" t="s">
        <v>11848</v>
      </c>
      <c r="V861" s="335" t="s">
        <v>14995</v>
      </c>
      <c r="W861" s="339" t="s">
        <v>14996</v>
      </c>
      <c r="X861" s="330" t="s">
        <v>60</v>
      </c>
      <c r="Y861" s="335" t="s">
        <v>60</v>
      </c>
      <c r="Z861" s="333" t="s">
        <v>60</v>
      </c>
      <c r="AA861" s="330" t="s">
        <v>60</v>
      </c>
      <c r="AB861" s="341" t="s">
        <v>60</v>
      </c>
      <c r="AC861" s="332">
        <v>1.36</v>
      </c>
      <c r="AD861" s="332">
        <v>39.4</v>
      </c>
      <c r="AE861" s="341" t="s">
        <v>60</v>
      </c>
      <c r="AF861" s="332">
        <v>5.94</v>
      </c>
      <c r="AG861" s="332">
        <v>2081.29</v>
      </c>
      <c r="AH861" s="332">
        <v>1570.51</v>
      </c>
      <c r="AI861" s="341" t="s">
        <v>60</v>
      </c>
      <c r="AJ861" s="341" t="s">
        <v>60</v>
      </c>
      <c r="AK861" s="336">
        <v>2054.9</v>
      </c>
      <c r="AL861" s="331" t="s">
        <v>8328</v>
      </c>
      <c r="AM861" s="331" t="s">
        <v>8329</v>
      </c>
      <c r="AN861" s="332">
        <v>23.58</v>
      </c>
      <c r="AO861" s="332">
        <v>34.380000000000003</v>
      </c>
      <c r="AP861" s="332">
        <v>37.770000000000003</v>
      </c>
    </row>
    <row r="862" spans="1:42" ht="360">
      <c r="A862" s="329">
        <v>44245</v>
      </c>
      <c r="B862" s="330" t="s">
        <v>5191</v>
      </c>
      <c r="C862" s="330" t="s">
        <v>60</v>
      </c>
      <c r="D862" s="331" t="s">
        <v>61</v>
      </c>
      <c r="E862" s="331" t="s">
        <v>67</v>
      </c>
      <c r="F862" s="332">
        <v>31.49</v>
      </c>
      <c r="G862" s="330" t="s">
        <v>5192</v>
      </c>
      <c r="H862" s="330" t="s">
        <v>60</v>
      </c>
      <c r="I862" s="331" t="s">
        <v>5193</v>
      </c>
      <c r="J862" s="329">
        <v>44245</v>
      </c>
      <c r="K862" s="333" t="s">
        <v>491</v>
      </c>
      <c r="L862" s="329">
        <v>44378</v>
      </c>
      <c r="M862" s="335" t="s">
        <v>14997</v>
      </c>
      <c r="N862" s="335" t="s">
        <v>60</v>
      </c>
      <c r="O862" s="335" t="s">
        <v>60</v>
      </c>
      <c r="P862" s="341" t="s">
        <v>60</v>
      </c>
      <c r="Q862" s="331" t="s">
        <v>8633</v>
      </c>
      <c r="R862" s="333" t="s">
        <v>14005</v>
      </c>
      <c r="S862" s="333" t="s">
        <v>14998</v>
      </c>
      <c r="T862" s="331" t="s">
        <v>6921</v>
      </c>
      <c r="U862" s="331" t="s">
        <v>11848</v>
      </c>
      <c r="V862" s="335" t="s">
        <v>14999</v>
      </c>
      <c r="W862" s="333" t="s">
        <v>15000</v>
      </c>
      <c r="X862" s="340">
        <v>114.5</v>
      </c>
      <c r="Y862" s="335" t="s">
        <v>60</v>
      </c>
      <c r="Z862" s="333" t="s">
        <v>60</v>
      </c>
      <c r="AA862" s="330" t="s">
        <v>60</v>
      </c>
      <c r="AB862" s="332">
        <v>18.850000000000001</v>
      </c>
      <c r="AC862" s="332">
        <v>1.04</v>
      </c>
      <c r="AD862" s="341" t="s">
        <v>60</v>
      </c>
      <c r="AE862" s="341" t="s">
        <v>60</v>
      </c>
      <c r="AF862" s="341" t="s">
        <v>60</v>
      </c>
      <c r="AG862" s="341" t="s">
        <v>60</v>
      </c>
      <c r="AH862" s="332">
        <v>31.49</v>
      </c>
      <c r="AI862" s="336">
        <v>10.4</v>
      </c>
      <c r="AJ862" s="332">
        <v>1.93</v>
      </c>
      <c r="AK862" s="336">
        <v>256.3</v>
      </c>
      <c r="AL862" s="331" t="s">
        <v>8328</v>
      </c>
      <c r="AM862" s="331" t="s">
        <v>8329</v>
      </c>
      <c r="AN862" s="332">
        <v>23.49</v>
      </c>
      <c r="AO862" s="332">
        <v>23.49</v>
      </c>
      <c r="AP862" s="332">
        <v>31.38</v>
      </c>
    </row>
    <row r="863" spans="1:42" ht="101.25">
      <c r="A863" s="329">
        <v>44046</v>
      </c>
      <c r="B863" s="330" t="s">
        <v>5194</v>
      </c>
      <c r="C863" s="330" t="s">
        <v>60</v>
      </c>
      <c r="D863" s="331" t="s">
        <v>61</v>
      </c>
      <c r="E863" s="331" t="s">
        <v>67</v>
      </c>
      <c r="F863" s="332">
        <v>405.06</v>
      </c>
      <c r="G863" s="330" t="s">
        <v>5195</v>
      </c>
      <c r="H863" s="330" t="s">
        <v>60</v>
      </c>
      <c r="I863" s="331" t="s">
        <v>5196</v>
      </c>
      <c r="J863" s="329">
        <v>44046</v>
      </c>
      <c r="K863" s="333" t="s">
        <v>491</v>
      </c>
      <c r="L863" s="329">
        <v>44141</v>
      </c>
      <c r="M863" s="335" t="s">
        <v>15001</v>
      </c>
      <c r="N863" s="335" t="s">
        <v>60</v>
      </c>
      <c r="O863" s="335" t="s">
        <v>60</v>
      </c>
      <c r="P863" s="341" t="s">
        <v>60</v>
      </c>
      <c r="Q863" s="331" t="s">
        <v>12677</v>
      </c>
      <c r="R863" s="333" t="s">
        <v>15002</v>
      </c>
      <c r="S863" s="333" t="s">
        <v>9592</v>
      </c>
      <c r="T863" s="331" t="s">
        <v>6921</v>
      </c>
      <c r="U863" s="331" t="s">
        <v>12010</v>
      </c>
      <c r="V863" s="335" t="s">
        <v>15003</v>
      </c>
      <c r="W863" s="333" t="s">
        <v>11908</v>
      </c>
      <c r="X863" s="330" t="s">
        <v>60</v>
      </c>
      <c r="Y863" s="335" t="s">
        <v>60</v>
      </c>
      <c r="Z863" s="333" t="s">
        <v>60</v>
      </c>
      <c r="AA863" s="330" t="s">
        <v>60</v>
      </c>
      <c r="AB863" s="341" t="s">
        <v>60</v>
      </c>
      <c r="AC863" s="332">
        <v>1.0900000000000001</v>
      </c>
      <c r="AD863" s="341" t="s">
        <v>60</v>
      </c>
      <c r="AE863" s="341" t="s">
        <v>60</v>
      </c>
      <c r="AF863" s="341" t="s">
        <v>60</v>
      </c>
      <c r="AG863" s="341" t="s">
        <v>60</v>
      </c>
      <c r="AH863" s="332">
        <v>405.06</v>
      </c>
      <c r="AI863" s="341" t="s">
        <v>60</v>
      </c>
      <c r="AJ863" s="341" t="s">
        <v>60</v>
      </c>
      <c r="AK863" s="341" t="s">
        <v>60</v>
      </c>
      <c r="AL863" s="331" t="s">
        <v>8328</v>
      </c>
      <c r="AM863" s="331" t="s">
        <v>8329</v>
      </c>
      <c r="AN863" s="332">
        <v>23.48</v>
      </c>
      <c r="AO863" s="332">
        <v>28.43</v>
      </c>
      <c r="AP863" s="332">
        <v>23.13</v>
      </c>
    </row>
    <row r="864" spans="1:42" ht="303.75">
      <c r="A864" s="329">
        <v>44735</v>
      </c>
      <c r="B864" s="330" t="s">
        <v>5197</v>
      </c>
      <c r="C864" s="330" t="s">
        <v>60</v>
      </c>
      <c r="D864" s="331" t="s">
        <v>61</v>
      </c>
      <c r="E864" s="331" t="s">
        <v>67</v>
      </c>
      <c r="F864" s="332">
        <v>893.05</v>
      </c>
      <c r="G864" s="330" t="s">
        <v>5198</v>
      </c>
      <c r="H864" s="330" t="s">
        <v>5199</v>
      </c>
      <c r="I864" s="331" t="s">
        <v>5200</v>
      </c>
      <c r="J864" s="329">
        <v>44735</v>
      </c>
      <c r="K864" s="333" t="s">
        <v>491</v>
      </c>
      <c r="L864" s="329">
        <v>44783</v>
      </c>
      <c r="M864" s="335" t="s">
        <v>15004</v>
      </c>
      <c r="N864" s="335" t="s">
        <v>15005</v>
      </c>
      <c r="O864" s="335" t="s">
        <v>15006</v>
      </c>
      <c r="P864" s="341" t="s">
        <v>60</v>
      </c>
      <c r="Q864" s="331" t="s">
        <v>8547</v>
      </c>
      <c r="R864" s="333" t="s">
        <v>8548</v>
      </c>
      <c r="S864" s="333" t="s">
        <v>8556</v>
      </c>
      <c r="T864" s="331" t="s">
        <v>6921</v>
      </c>
      <c r="U864" s="331" t="s">
        <v>11848</v>
      </c>
      <c r="V864" s="335" t="s">
        <v>15007</v>
      </c>
      <c r="W864" s="339" t="s">
        <v>15008</v>
      </c>
      <c r="X864" s="330" t="s">
        <v>60</v>
      </c>
      <c r="Y864" s="335" t="s">
        <v>15009</v>
      </c>
      <c r="Z864" s="339" t="s">
        <v>15010</v>
      </c>
      <c r="AA864" s="330" t="s">
        <v>60</v>
      </c>
      <c r="AB864" s="341" t="s">
        <v>60</v>
      </c>
      <c r="AC864" s="341" t="s">
        <v>60</v>
      </c>
      <c r="AD864" s="341" t="s">
        <v>60</v>
      </c>
      <c r="AE864" s="341" t="s">
        <v>60</v>
      </c>
      <c r="AF864" s="332">
        <v>3.79</v>
      </c>
      <c r="AG864" s="332">
        <v>821.43</v>
      </c>
      <c r="AH864" s="332">
        <v>502.64</v>
      </c>
      <c r="AI864" s="336">
        <v>223.4</v>
      </c>
      <c r="AJ864" s="336">
        <v>-68.599999999999994</v>
      </c>
      <c r="AK864" s="336">
        <v>181.5</v>
      </c>
      <c r="AL864" s="331" t="s">
        <v>8328</v>
      </c>
      <c r="AM864" s="331" t="s">
        <v>8329</v>
      </c>
      <c r="AN864" s="332">
        <v>23.46</v>
      </c>
      <c r="AO864" s="332">
        <v>29.56</v>
      </c>
      <c r="AP864" s="332">
        <v>85.5</v>
      </c>
    </row>
    <row r="865" spans="1:42" ht="409.5">
      <c r="A865" s="329">
        <v>44098</v>
      </c>
      <c r="B865" s="330" t="s">
        <v>5201</v>
      </c>
      <c r="C865" s="330" t="s">
        <v>60</v>
      </c>
      <c r="D865" s="331" t="s">
        <v>61</v>
      </c>
      <c r="E865" s="331" t="s">
        <v>67</v>
      </c>
      <c r="F865" s="332">
        <v>3420.3</v>
      </c>
      <c r="G865" s="330" t="s">
        <v>5202</v>
      </c>
      <c r="H865" s="330" t="s">
        <v>5203</v>
      </c>
      <c r="I865" s="331" t="s">
        <v>5204</v>
      </c>
      <c r="J865" s="329">
        <v>44098</v>
      </c>
      <c r="K865" s="333" t="s">
        <v>491</v>
      </c>
      <c r="L865" s="329">
        <v>44231</v>
      </c>
      <c r="M865" s="335" t="s">
        <v>15011</v>
      </c>
      <c r="N865" s="335" t="s">
        <v>60</v>
      </c>
      <c r="O865" s="335" t="s">
        <v>15012</v>
      </c>
      <c r="P865" s="341" t="s">
        <v>60</v>
      </c>
      <c r="Q865" s="331" t="s">
        <v>8921</v>
      </c>
      <c r="R865" s="339" t="s">
        <v>15013</v>
      </c>
      <c r="S865" s="333" t="s">
        <v>8728</v>
      </c>
      <c r="T865" s="331" t="s">
        <v>6915</v>
      </c>
      <c r="U865" s="331" t="s">
        <v>11848</v>
      </c>
      <c r="V865" s="335" t="s">
        <v>15014</v>
      </c>
      <c r="W865" s="339" t="s">
        <v>15015</v>
      </c>
      <c r="X865" s="330" t="s">
        <v>60</v>
      </c>
      <c r="Y865" s="335" t="s">
        <v>15016</v>
      </c>
      <c r="Z865" s="339" t="s">
        <v>15017</v>
      </c>
      <c r="AA865" s="330" t="s">
        <v>60</v>
      </c>
      <c r="AB865" s="332">
        <v>28.86</v>
      </c>
      <c r="AC865" s="332">
        <v>1.79</v>
      </c>
      <c r="AD865" s="332">
        <v>9.57</v>
      </c>
      <c r="AE865" s="332">
        <v>22.2</v>
      </c>
      <c r="AF865" s="332">
        <v>1.07</v>
      </c>
      <c r="AG865" s="332">
        <v>3420.3</v>
      </c>
      <c r="AH865" s="332">
        <v>2452.34</v>
      </c>
      <c r="AI865" s="336">
        <v>3540.7</v>
      </c>
      <c r="AJ865" s="336">
        <v>-83.6</v>
      </c>
      <c r="AK865" s="336">
        <v>5194.7</v>
      </c>
      <c r="AL865" s="331" t="s">
        <v>8328</v>
      </c>
      <c r="AM865" s="331" t="s">
        <v>8329</v>
      </c>
      <c r="AN865" s="332">
        <v>23.42</v>
      </c>
      <c r="AO865" s="332">
        <v>19.16</v>
      </c>
      <c r="AP865" s="332">
        <v>25.84</v>
      </c>
    </row>
    <row r="866" spans="1:42" ht="281.25">
      <c r="A866" s="329">
        <v>44203</v>
      </c>
      <c r="B866" s="330" t="s">
        <v>5205</v>
      </c>
      <c r="C866" s="330" t="s">
        <v>60</v>
      </c>
      <c r="D866" s="331" t="s">
        <v>61</v>
      </c>
      <c r="E866" s="331" t="s">
        <v>67</v>
      </c>
      <c r="F866" s="332">
        <v>27725.74</v>
      </c>
      <c r="G866" s="330" t="s">
        <v>5206</v>
      </c>
      <c r="H866" s="330" t="s">
        <v>5207</v>
      </c>
      <c r="I866" s="331" t="s">
        <v>5208</v>
      </c>
      <c r="J866" s="329">
        <v>44203</v>
      </c>
      <c r="K866" s="333" t="s">
        <v>491</v>
      </c>
      <c r="L866" s="329">
        <v>44568</v>
      </c>
      <c r="M866" s="335" t="s">
        <v>15018</v>
      </c>
      <c r="N866" s="335" t="s">
        <v>15019</v>
      </c>
      <c r="O866" s="335" t="s">
        <v>15020</v>
      </c>
      <c r="P866" s="341" t="s">
        <v>60</v>
      </c>
      <c r="Q866" s="331" t="s">
        <v>15021</v>
      </c>
      <c r="R866" s="339" t="s">
        <v>15022</v>
      </c>
      <c r="S866" s="333" t="s">
        <v>15023</v>
      </c>
      <c r="T866" s="331" t="s">
        <v>6915</v>
      </c>
      <c r="U866" s="331" t="s">
        <v>11848</v>
      </c>
      <c r="V866" s="335" t="s">
        <v>15024</v>
      </c>
      <c r="W866" s="333" t="s">
        <v>9106</v>
      </c>
      <c r="X866" s="340">
        <v>17584.7</v>
      </c>
      <c r="Y866" s="335" t="s">
        <v>15025</v>
      </c>
      <c r="Z866" s="339" t="s">
        <v>15026</v>
      </c>
      <c r="AA866" s="330" t="s">
        <v>60</v>
      </c>
      <c r="AB866" s="332">
        <v>51.66</v>
      </c>
      <c r="AC866" s="332">
        <v>2.0499999999999998</v>
      </c>
      <c r="AD866" s="332">
        <v>13.19</v>
      </c>
      <c r="AE866" s="332">
        <v>21.97</v>
      </c>
      <c r="AF866" s="332">
        <v>2.48</v>
      </c>
      <c r="AG866" s="332">
        <v>27862.55</v>
      </c>
      <c r="AH866" s="332">
        <v>14603.76</v>
      </c>
      <c r="AI866" s="336">
        <v>11261</v>
      </c>
      <c r="AJ866" s="336">
        <v>766.7</v>
      </c>
      <c r="AK866" s="336">
        <v>44519.6</v>
      </c>
      <c r="AL866" s="331" t="s">
        <v>8328</v>
      </c>
      <c r="AM866" s="331" t="s">
        <v>8329</v>
      </c>
      <c r="AN866" s="332">
        <v>23.42</v>
      </c>
      <c r="AO866" s="332">
        <v>26.39</v>
      </c>
      <c r="AP866" s="332">
        <v>28.85</v>
      </c>
    </row>
    <row r="867" spans="1:42" ht="371.25">
      <c r="A867" s="329">
        <v>43902</v>
      </c>
      <c r="B867" s="330" t="s">
        <v>265</v>
      </c>
      <c r="C867" s="330" t="s">
        <v>60</v>
      </c>
      <c r="D867" s="331" t="s">
        <v>61</v>
      </c>
      <c r="E867" s="331" t="s">
        <v>67</v>
      </c>
      <c r="F867" s="332">
        <v>212.06</v>
      </c>
      <c r="G867" s="330" t="s">
        <v>266</v>
      </c>
      <c r="H867" s="330" t="s">
        <v>267</v>
      </c>
      <c r="I867" s="331" t="s">
        <v>268</v>
      </c>
      <c r="J867" s="329">
        <v>43902</v>
      </c>
      <c r="K867" s="333" t="s">
        <v>491</v>
      </c>
      <c r="L867" s="329">
        <v>44043</v>
      </c>
      <c r="M867" s="335" t="s">
        <v>10733</v>
      </c>
      <c r="N867" s="335" t="s">
        <v>60</v>
      </c>
      <c r="O867" s="335" t="s">
        <v>60</v>
      </c>
      <c r="P867" s="341" t="s">
        <v>60</v>
      </c>
      <c r="Q867" s="331" t="s">
        <v>8633</v>
      </c>
      <c r="R867" s="339" t="s">
        <v>9444</v>
      </c>
      <c r="S867" s="333" t="s">
        <v>10734</v>
      </c>
      <c r="T867" s="331" t="s">
        <v>6921</v>
      </c>
      <c r="U867" s="331" t="s">
        <v>492</v>
      </c>
      <c r="V867" s="335" t="s">
        <v>10345</v>
      </c>
      <c r="W867" s="333" t="s">
        <v>10346</v>
      </c>
      <c r="X867" s="340">
        <v>1637.8</v>
      </c>
      <c r="Y867" s="335" t="s">
        <v>10735</v>
      </c>
      <c r="Z867" s="333" t="s">
        <v>8971</v>
      </c>
      <c r="AA867" s="330" t="s">
        <v>60</v>
      </c>
      <c r="AB867" s="332">
        <v>9.3800000000000008</v>
      </c>
      <c r="AC867" s="332">
        <v>1.06</v>
      </c>
      <c r="AD867" s="341" t="s">
        <v>60</v>
      </c>
      <c r="AE867" s="341" t="s">
        <v>60</v>
      </c>
      <c r="AF867" s="341" t="s">
        <v>60</v>
      </c>
      <c r="AG867" s="341" t="s">
        <v>60</v>
      </c>
      <c r="AH867" s="332">
        <v>211.52</v>
      </c>
      <c r="AI867" s="336">
        <v>71.400000000000006</v>
      </c>
      <c r="AJ867" s="336">
        <v>21.8</v>
      </c>
      <c r="AK867" s="336">
        <v>2001.7</v>
      </c>
      <c r="AL867" s="331" t="s">
        <v>8328</v>
      </c>
      <c r="AM867" s="331" t="s">
        <v>8329</v>
      </c>
      <c r="AN867" s="332">
        <v>23.42</v>
      </c>
      <c r="AO867" s="332">
        <v>6.31</v>
      </c>
      <c r="AP867" s="332">
        <v>-10.38</v>
      </c>
    </row>
    <row r="868" spans="1:42" ht="180">
      <c r="A868" s="329">
        <v>44431</v>
      </c>
      <c r="B868" s="330" t="s">
        <v>5209</v>
      </c>
      <c r="C868" s="330" t="s">
        <v>60</v>
      </c>
      <c r="D868" s="331" t="s">
        <v>61</v>
      </c>
      <c r="E868" s="331" t="s">
        <v>67</v>
      </c>
      <c r="F868" s="332">
        <v>2260.73</v>
      </c>
      <c r="G868" s="330" t="s">
        <v>5210</v>
      </c>
      <c r="H868" s="330" t="s">
        <v>60</v>
      </c>
      <c r="I868" s="331" t="s">
        <v>5211</v>
      </c>
      <c r="J868" s="329">
        <v>44431</v>
      </c>
      <c r="K868" s="333" t="s">
        <v>491</v>
      </c>
      <c r="L868" s="329">
        <v>44691</v>
      </c>
      <c r="M868" s="335" t="s">
        <v>15027</v>
      </c>
      <c r="N868" s="335" t="s">
        <v>15028</v>
      </c>
      <c r="O868" s="335" t="s">
        <v>60</v>
      </c>
      <c r="P868" s="341" t="s">
        <v>60</v>
      </c>
      <c r="Q868" s="331" t="s">
        <v>9874</v>
      </c>
      <c r="R868" s="339" t="s">
        <v>15029</v>
      </c>
      <c r="S868" s="333" t="s">
        <v>12291</v>
      </c>
      <c r="T868" s="331" t="s">
        <v>6917</v>
      </c>
      <c r="U868" s="331" t="s">
        <v>11848</v>
      </c>
      <c r="V868" s="335" t="s">
        <v>15030</v>
      </c>
      <c r="W868" s="333" t="s">
        <v>15031</v>
      </c>
      <c r="X868" s="340">
        <v>4466.1000000000004</v>
      </c>
      <c r="Y868" s="335" t="s">
        <v>60</v>
      </c>
      <c r="Z868" s="333" t="s">
        <v>60</v>
      </c>
      <c r="AA868" s="330" t="s">
        <v>60</v>
      </c>
      <c r="AB868" s="332">
        <v>14.47</v>
      </c>
      <c r="AC868" s="332">
        <v>1.66</v>
      </c>
      <c r="AD868" s="332">
        <v>9.27</v>
      </c>
      <c r="AE868" s="332">
        <v>16.02</v>
      </c>
      <c r="AF868" s="338">
        <v>0.81100000000000005</v>
      </c>
      <c r="AG868" s="332">
        <v>2151.9499999999998</v>
      </c>
      <c r="AH868" s="332">
        <v>1349.83</v>
      </c>
      <c r="AI868" s="336">
        <v>3474.8</v>
      </c>
      <c r="AJ868" s="336">
        <v>184.8</v>
      </c>
      <c r="AK868" s="336">
        <v>2487.6999999999998</v>
      </c>
      <c r="AL868" s="331" t="s">
        <v>8328</v>
      </c>
      <c r="AM868" s="331" t="s">
        <v>8329</v>
      </c>
      <c r="AN868" s="332">
        <v>23.28</v>
      </c>
      <c r="AO868" s="332">
        <v>24.09</v>
      </c>
      <c r="AP868" s="332">
        <v>34.29</v>
      </c>
    </row>
    <row r="869" spans="1:42" ht="409.5">
      <c r="A869" s="329">
        <v>44824</v>
      </c>
      <c r="B869" s="330" t="s">
        <v>9708</v>
      </c>
      <c r="C869" s="330" t="s">
        <v>9709</v>
      </c>
      <c r="D869" s="331" t="s">
        <v>61</v>
      </c>
      <c r="E869" s="331" t="s">
        <v>77</v>
      </c>
      <c r="F869" s="332">
        <v>47.22</v>
      </c>
      <c r="G869" s="330" t="s">
        <v>3234</v>
      </c>
      <c r="H869" s="330" t="s">
        <v>3235</v>
      </c>
      <c r="I869" s="331" t="s">
        <v>3236</v>
      </c>
      <c r="J869" s="329">
        <v>44824</v>
      </c>
      <c r="K869" s="333" t="s">
        <v>491</v>
      </c>
      <c r="L869" s="334" t="s">
        <v>60</v>
      </c>
      <c r="M869" s="335" t="s">
        <v>9710</v>
      </c>
      <c r="N869" s="335" t="s">
        <v>60</v>
      </c>
      <c r="O869" s="335" t="s">
        <v>60</v>
      </c>
      <c r="P869" s="336">
        <v>48.6</v>
      </c>
      <c r="Q869" s="331" t="s">
        <v>8547</v>
      </c>
      <c r="R869" s="333" t="s">
        <v>9711</v>
      </c>
      <c r="S869" s="333" t="s">
        <v>9712</v>
      </c>
      <c r="T869" s="331" t="s">
        <v>6921</v>
      </c>
      <c r="U869" s="331" t="s">
        <v>492</v>
      </c>
      <c r="V869" s="335" t="s">
        <v>9713</v>
      </c>
      <c r="W869" s="333" t="s">
        <v>9714</v>
      </c>
      <c r="X869" s="340">
        <v>1326.7</v>
      </c>
      <c r="Y869" s="335" t="s">
        <v>9715</v>
      </c>
      <c r="Z869" s="339" t="s">
        <v>9716</v>
      </c>
      <c r="AA869" s="330" t="s">
        <v>60</v>
      </c>
      <c r="AB869" s="341" t="s">
        <v>60</v>
      </c>
      <c r="AC869" s="338">
        <v>0.81299999999999994</v>
      </c>
      <c r="AD869" s="341" t="s">
        <v>60</v>
      </c>
      <c r="AE869" s="341" t="s">
        <v>60</v>
      </c>
      <c r="AF869" s="341" t="s">
        <v>60</v>
      </c>
      <c r="AG869" s="332">
        <v>-14.78</v>
      </c>
      <c r="AH869" s="332">
        <v>46.65</v>
      </c>
      <c r="AI869" s="342">
        <v>0</v>
      </c>
      <c r="AJ869" s="336">
        <v>-13.2</v>
      </c>
      <c r="AK869" s="336">
        <v>81</v>
      </c>
      <c r="AL869" s="331" t="s">
        <v>8328</v>
      </c>
      <c r="AM869" s="331" t="s">
        <v>8329</v>
      </c>
      <c r="AN869" s="332">
        <v>23.23</v>
      </c>
      <c r="AO869" s="332">
        <v>33.79</v>
      </c>
      <c r="AP869" s="332">
        <v>37.729999999999997</v>
      </c>
    </row>
    <row r="870" spans="1:42" ht="180">
      <c r="A870" s="329">
        <v>44141</v>
      </c>
      <c r="B870" s="330" t="s">
        <v>5212</v>
      </c>
      <c r="C870" s="330" t="s">
        <v>60</v>
      </c>
      <c r="D870" s="331" t="s">
        <v>61</v>
      </c>
      <c r="E870" s="331" t="s">
        <v>67</v>
      </c>
      <c r="F870" s="332">
        <v>466.49</v>
      </c>
      <c r="G870" s="330" t="s">
        <v>5213</v>
      </c>
      <c r="H870" s="330" t="s">
        <v>60</v>
      </c>
      <c r="I870" s="331" t="s">
        <v>5214</v>
      </c>
      <c r="J870" s="329">
        <v>44141</v>
      </c>
      <c r="K870" s="333" t="s">
        <v>491</v>
      </c>
      <c r="L870" s="329">
        <v>44186</v>
      </c>
      <c r="M870" s="335" t="s">
        <v>15032</v>
      </c>
      <c r="N870" s="335" t="s">
        <v>60</v>
      </c>
      <c r="O870" s="335" t="s">
        <v>60</v>
      </c>
      <c r="P870" s="341" t="s">
        <v>60</v>
      </c>
      <c r="Q870" s="331" t="s">
        <v>8763</v>
      </c>
      <c r="R870" s="339" t="s">
        <v>15033</v>
      </c>
      <c r="S870" s="333" t="s">
        <v>15034</v>
      </c>
      <c r="T870" s="331" t="s">
        <v>6917</v>
      </c>
      <c r="U870" s="331" t="s">
        <v>11848</v>
      </c>
      <c r="V870" s="335" t="s">
        <v>15035</v>
      </c>
      <c r="W870" s="333" t="s">
        <v>8541</v>
      </c>
      <c r="X870" s="330" t="s">
        <v>60</v>
      </c>
      <c r="Y870" s="335" t="s">
        <v>60</v>
      </c>
      <c r="Z870" s="333" t="s">
        <v>60</v>
      </c>
      <c r="AA870" s="330" t="s">
        <v>60</v>
      </c>
      <c r="AB870" s="332">
        <v>39.47</v>
      </c>
      <c r="AC870" s="332">
        <v>1.62</v>
      </c>
      <c r="AD870" s="332">
        <v>7.94</v>
      </c>
      <c r="AE870" s="332">
        <v>19.98</v>
      </c>
      <c r="AF870" s="332">
        <v>2.63</v>
      </c>
      <c r="AG870" s="332">
        <v>487.97</v>
      </c>
      <c r="AH870" s="332">
        <v>450.05</v>
      </c>
      <c r="AI870" s="336">
        <v>188.6</v>
      </c>
      <c r="AJ870" s="336">
        <v>13.5</v>
      </c>
      <c r="AK870" s="336">
        <v>616</v>
      </c>
      <c r="AL870" s="331" t="s">
        <v>8328</v>
      </c>
      <c r="AM870" s="331" t="s">
        <v>8329</v>
      </c>
      <c r="AN870" s="332">
        <v>23.22</v>
      </c>
      <c r="AO870" s="332">
        <v>39.72</v>
      </c>
      <c r="AP870" s="332">
        <v>42.35</v>
      </c>
    </row>
    <row r="871" spans="1:42" ht="168.75">
      <c r="A871" s="329">
        <v>44414</v>
      </c>
      <c r="B871" s="330" t="s">
        <v>4557</v>
      </c>
      <c r="C871" s="330" t="s">
        <v>60</v>
      </c>
      <c r="D871" s="331" t="s">
        <v>61</v>
      </c>
      <c r="E871" s="331" t="s">
        <v>77</v>
      </c>
      <c r="F871" s="332">
        <v>17.46</v>
      </c>
      <c r="G871" s="330" t="s">
        <v>60</v>
      </c>
      <c r="H871" s="330" t="s">
        <v>60</v>
      </c>
      <c r="I871" s="331" t="s">
        <v>5215</v>
      </c>
      <c r="J871" s="329">
        <v>44414</v>
      </c>
      <c r="K871" s="333" t="s">
        <v>491</v>
      </c>
      <c r="L871" s="334" t="s">
        <v>60</v>
      </c>
      <c r="M871" s="335" t="s">
        <v>14101</v>
      </c>
      <c r="N871" s="335" t="s">
        <v>14102</v>
      </c>
      <c r="O871" s="335" t="s">
        <v>14103</v>
      </c>
      <c r="P871" s="341" t="s">
        <v>60</v>
      </c>
      <c r="Q871" s="331" t="s">
        <v>8876</v>
      </c>
      <c r="R871" s="339" t="s">
        <v>10010</v>
      </c>
      <c r="S871" s="333" t="s">
        <v>9509</v>
      </c>
      <c r="T871" s="331" t="s">
        <v>6921</v>
      </c>
      <c r="U871" s="331" t="s">
        <v>11848</v>
      </c>
      <c r="V871" s="335" t="s">
        <v>60</v>
      </c>
      <c r="W871" s="333" t="s">
        <v>60</v>
      </c>
      <c r="X871" s="330" t="s">
        <v>60</v>
      </c>
      <c r="Y871" s="335" t="s">
        <v>60</v>
      </c>
      <c r="Z871" s="333" t="s">
        <v>60</v>
      </c>
      <c r="AA871" s="330" t="s">
        <v>60</v>
      </c>
      <c r="AB871" s="341" t="s">
        <v>60</v>
      </c>
      <c r="AC871" s="332">
        <v>1.68</v>
      </c>
      <c r="AD871" s="341" t="s">
        <v>60</v>
      </c>
      <c r="AE871" s="341" t="s">
        <v>60</v>
      </c>
      <c r="AF871" s="341" t="s">
        <v>60</v>
      </c>
      <c r="AG871" s="341" t="s">
        <v>60</v>
      </c>
      <c r="AH871" s="332">
        <v>17.46</v>
      </c>
      <c r="AI871" s="332">
        <v>2.56</v>
      </c>
      <c r="AJ871" s="332">
        <v>-1.61</v>
      </c>
      <c r="AK871" s="336">
        <v>94.4</v>
      </c>
      <c r="AL871" s="331" t="s">
        <v>8328</v>
      </c>
      <c r="AM871" s="331" t="s">
        <v>8329</v>
      </c>
      <c r="AN871" s="332">
        <v>23.18</v>
      </c>
      <c r="AO871" s="332">
        <v>20.55</v>
      </c>
      <c r="AP871" s="332">
        <v>22.56</v>
      </c>
    </row>
    <row r="872" spans="1:42" ht="382.5">
      <c r="A872" s="329">
        <v>44148</v>
      </c>
      <c r="B872" s="330" t="s">
        <v>5216</v>
      </c>
      <c r="C872" s="330" t="s">
        <v>60</v>
      </c>
      <c r="D872" s="331" t="s">
        <v>61</v>
      </c>
      <c r="E872" s="331" t="s">
        <v>67</v>
      </c>
      <c r="F872" s="332">
        <v>875.85</v>
      </c>
      <c r="G872" s="330" t="s">
        <v>5217</v>
      </c>
      <c r="H872" s="330" t="s">
        <v>5218</v>
      </c>
      <c r="I872" s="331" t="s">
        <v>5219</v>
      </c>
      <c r="J872" s="329">
        <v>44148</v>
      </c>
      <c r="K872" s="333" t="s">
        <v>491</v>
      </c>
      <c r="L872" s="329">
        <v>44382</v>
      </c>
      <c r="M872" s="335" t="s">
        <v>15036</v>
      </c>
      <c r="N872" s="335" t="s">
        <v>60</v>
      </c>
      <c r="O872" s="335" t="s">
        <v>60</v>
      </c>
      <c r="P872" s="341" t="s">
        <v>60</v>
      </c>
      <c r="Q872" s="331" t="s">
        <v>10067</v>
      </c>
      <c r="R872" s="339" t="s">
        <v>15037</v>
      </c>
      <c r="S872" s="333" t="s">
        <v>15038</v>
      </c>
      <c r="T872" s="331" t="s">
        <v>6917</v>
      </c>
      <c r="U872" s="331" t="s">
        <v>11848</v>
      </c>
      <c r="V872" s="335" t="s">
        <v>15039</v>
      </c>
      <c r="W872" s="333" t="s">
        <v>11371</v>
      </c>
      <c r="X872" s="330" t="s">
        <v>60</v>
      </c>
      <c r="Y872" s="335" t="s">
        <v>15040</v>
      </c>
      <c r="Z872" s="339" t="s">
        <v>15041</v>
      </c>
      <c r="AA872" s="330" t="s">
        <v>15042</v>
      </c>
      <c r="AB872" s="341" t="s">
        <v>60</v>
      </c>
      <c r="AC872" s="332">
        <v>1.81</v>
      </c>
      <c r="AD872" s="341" t="s">
        <v>60</v>
      </c>
      <c r="AE872" s="341" t="s">
        <v>60</v>
      </c>
      <c r="AF872" s="341" t="s">
        <v>60</v>
      </c>
      <c r="AG872" s="341" t="s">
        <v>60</v>
      </c>
      <c r="AH872" s="332">
        <v>1094.96</v>
      </c>
      <c r="AI872" s="341" t="s">
        <v>60</v>
      </c>
      <c r="AJ872" s="341" t="s">
        <v>60</v>
      </c>
      <c r="AK872" s="341" t="s">
        <v>60</v>
      </c>
      <c r="AL872" s="331" t="s">
        <v>8328</v>
      </c>
      <c r="AM872" s="331" t="s">
        <v>8329</v>
      </c>
      <c r="AN872" s="332">
        <v>23.08</v>
      </c>
      <c r="AO872" s="332">
        <v>26.58</v>
      </c>
      <c r="AP872" s="332">
        <v>68.78</v>
      </c>
    </row>
    <row r="873" spans="1:42" ht="135">
      <c r="A873" s="329">
        <v>44167</v>
      </c>
      <c r="B873" s="330" t="s">
        <v>1468</v>
      </c>
      <c r="C873" s="330" t="s">
        <v>1469</v>
      </c>
      <c r="D873" s="331" t="s">
        <v>61</v>
      </c>
      <c r="E873" s="331" t="s">
        <v>77</v>
      </c>
      <c r="F873" s="332">
        <v>274.94</v>
      </c>
      <c r="G873" s="330" t="s">
        <v>1470</v>
      </c>
      <c r="H873" s="330" t="s">
        <v>60</v>
      </c>
      <c r="I873" s="331" t="s">
        <v>1471</v>
      </c>
      <c r="J873" s="329">
        <v>44167</v>
      </c>
      <c r="K873" s="333" t="s">
        <v>491</v>
      </c>
      <c r="L873" s="334" t="s">
        <v>60</v>
      </c>
      <c r="M873" s="335" t="s">
        <v>9679</v>
      </c>
      <c r="N873" s="335" t="s">
        <v>9680</v>
      </c>
      <c r="O873" s="335" t="s">
        <v>9681</v>
      </c>
      <c r="P873" s="336">
        <v>1332.3</v>
      </c>
      <c r="Q873" s="331" t="s">
        <v>8626</v>
      </c>
      <c r="R873" s="339" t="s">
        <v>9682</v>
      </c>
      <c r="S873" s="333" t="s">
        <v>9683</v>
      </c>
      <c r="T873" s="331" t="s">
        <v>6917</v>
      </c>
      <c r="U873" s="331" t="s">
        <v>492</v>
      </c>
      <c r="V873" s="335" t="s">
        <v>9684</v>
      </c>
      <c r="W873" s="333" t="s">
        <v>9336</v>
      </c>
      <c r="X873" s="330" t="s">
        <v>60</v>
      </c>
      <c r="Y873" s="335" t="s">
        <v>60</v>
      </c>
      <c r="Z873" s="333" t="s">
        <v>60</v>
      </c>
      <c r="AA873" s="330" t="s">
        <v>60</v>
      </c>
      <c r="AB873" s="332">
        <v>12.75</v>
      </c>
      <c r="AC873" s="332">
        <v>2.52</v>
      </c>
      <c r="AD873" s="332">
        <v>5.63</v>
      </c>
      <c r="AE873" s="332">
        <v>7.36</v>
      </c>
      <c r="AF873" s="338">
        <v>0.79400000000000004</v>
      </c>
      <c r="AG873" s="332">
        <v>558.27</v>
      </c>
      <c r="AH873" s="332">
        <v>631.48</v>
      </c>
      <c r="AI873" s="336">
        <v>906.2</v>
      </c>
      <c r="AJ873" s="336">
        <v>58.7</v>
      </c>
      <c r="AK873" s="336">
        <v>552.1</v>
      </c>
      <c r="AL873" s="331" t="s">
        <v>8328</v>
      </c>
      <c r="AM873" s="331" t="s">
        <v>8329</v>
      </c>
      <c r="AN873" s="332">
        <v>23.06</v>
      </c>
      <c r="AO873" s="332">
        <v>34.32</v>
      </c>
      <c r="AP873" s="332">
        <v>70.64</v>
      </c>
    </row>
    <row r="874" spans="1:42" ht="281.25">
      <c r="A874" s="329">
        <v>44269</v>
      </c>
      <c r="B874" s="330" t="s">
        <v>1225</v>
      </c>
      <c r="C874" s="330" t="s">
        <v>1472</v>
      </c>
      <c r="D874" s="331" t="s">
        <v>61</v>
      </c>
      <c r="E874" s="331" t="s">
        <v>67</v>
      </c>
      <c r="F874" s="332">
        <v>433.45</v>
      </c>
      <c r="G874" s="330" t="s">
        <v>1473</v>
      </c>
      <c r="H874" s="330" t="s">
        <v>60</v>
      </c>
      <c r="I874" s="331" t="s">
        <v>1474</v>
      </c>
      <c r="J874" s="329">
        <v>44269</v>
      </c>
      <c r="K874" s="333" t="s">
        <v>491</v>
      </c>
      <c r="L874" s="329">
        <v>44545</v>
      </c>
      <c r="M874" s="335" t="s">
        <v>9586</v>
      </c>
      <c r="N874" s="335" t="s">
        <v>10153</v>
      </c>
      <c r="O874" s="335" t="s">
        <v>10154</v>
      </c>
      <c r="P874" s="336">
        <v>184</v>
      </c>
      <c r="Q874" s="331" t="s">
        <v>8669</v>
      </c>
      <c r="R874" s="337" t="s">
        <v>10155</v>
      </c>
      <c r="S874" s="333" t="s">
        <v>9468</v>
      </c>
      <c r="T874" s="331" t="s">
        <v>6923</v>
      </c>
      <c r="U874" s="331" t="s">
        <v>492</v>
      </c>
      <c r="V874" s="335" t="s">
        <v>10156</v>
      </c>
      <c r="W874" s="339" t="s">
        <v>10157</v>
      </c>
      <c r="X874" s="330" t="s">
        <v>10158</v>
      </c>
      <c r="Y874" s="335" t="s">
        <v>60</v>
      </c>
      <c r="Z874" s="333" t="s">
        <v>60</v>
      </c>
      <c r="AA874" s="330" t="s">
        <v>60</v>
      </c>
      <c r="AB874" s="332">
        <v>7.34</v>
      </c>
      <c r="AC874" s="332">
        <v>1.17</v>
      </c>
      <c r="AD874" s="332">
        <v>6.15</v>
      </c>
      <c r="AE874" s="332">
        <v>6.54</v>
      </c>
      <c r="AF874" s="332">
        <v>1.27</v>
      </c>
      <c r="AG874" s="332">
        <v>499.1</v>
      </c>
      <c r="AH874" s="332">
        <v>453.42</v>
      </c>
      <c r="AI874" s="336">
        <v>422.8</v>
      </c>
      <c r="AJ874" s="336">
        <v>48.7</v>
      </c>
      <c r="AK874" s="336">
        <v>1706.2</v>
      </c>
      <c r="AL874" s="331" t="s">
        <v>8328</v>
      </c>
      <c r="AM874" s="331" t="s">
        <v>8329</v>
      </c>
      <c r="AN874" s="332">
        <v>23</v>
      </c>
      <c r="AO874" s="332">
        <v>20.190000000000001</v>
      </c>
      <c r="AP874" s="332">
        <v>26.9</v>
      </c>
    </row>
    <row r="875" spans="1:42" ht="409.5">
      <c r="A875" s="329">
        <v>44607</v>
      </c>
      <c r="B875" s="330" t="s">
        <v>1475</v>
      </c>
      <c r="C875" s="330" t="s">
        <v>1476</v>
      </c>
      <c r="D875" s="331" t="s">
        <v>61</v>
      </c>
      <c r="E875" s="331" t="s">
        <v>77</v>
      </c>
      <c r="F875" s="332">
        <v>1730.93</v>
      </c>
      <c r="G875" s="330" t="s">
        <v>1477</v>
      </c>
      <c r="H875" s="330" t="s">
        <v>1478</v>
      </c>
      <c r="I875" s="331" t="s">
        <v>1479</v>
      </c>
      <c r="J875" s="329">
        <v>44607</v>
      </c>
      <c r="K875" s="333" t="s">
        <v>491</v>
      </c>
      <c r="L875" s="334" t="s">
        <v>60</v>
      </c>
      <c r="M875" s="335" t="s">
        <v>10034</v>
      </c>
      <c r="N875" s="335" t="s">
        <v>10035</v>
      </c>
      <c r="O875" s="335" t="s">
        <v>60</v>
      </c>
      <c r="P875" s="336">
        <v>1054.3</v>
      </c>
      <c r="Q875" s="331" t="s">
        <v>9890</v>
      </c>
      <c r="R875" s="339" t="s">
        <v>10036</v>
      </c>
      <c r="S875" s="333" t="s">
        <v>10037</v>
      </c>
      <c r="T875" s="331" t="s">
        <v>6921</v>
      </c>
      <c r="U875" s="331" t="s">
        <v>492</v>
      </c>
      <c r="V875" s="335" t="s">
        <v>10038</v>
      </c>
      <c r="W875" s="337" t="s">
        <v>10039</v>
      </c>
      <c r="X875" s="330" t="s">
        <v>60</v>
      </c>
      <c r="Y875" s="335" t="s">
        <v>10040</v>
      </c>
      <c r="Z875" s="333" t="s">
        <v>10041</v>
      </c>
      <c r="AA875" s="330" t="s">
        <v>60</v>
      </c>
      <c r="AB875" s="341" t="s">
        <v>60</v>
      </c>
      <c r="AC875" s="341" t="s">
        <v>60</v>
      </c>
      <c r="AD875" s="332">
        <v>6.67</v>
      </c>
      <c r="AE875" s="332">
        <v>20.51</v>
      </c>
      <c r="AF875" s="332">
        <v>1.35</v>
      </c>
      <c r="AG875" s="332">
        <v>1730.93</v>
      </c>
      <c r="AH875" s="332">
        <v>1043.1300000000001</v>
      </c>
      <c r="AI875" s="336">
        <v>1292.5999999999999</v>
      </c>
      <c r="AJ875" s="336">
        <v>16.600000000000001</v>
      </c>
      <c r="AK875" s="336">
        <v>4476.5</v>
      </c>
      <c r="AL875" s="331" t="s">
        <v>8328</v>
      </c>
      <c r="AM875" s="331" t="s">
        <v>8329</v>
      </c>
      <c r="AN875" s="332">
        <v>22.91</v>
      </c>
      <c r="AO875" s="332">
        <v>24.72</v>
      </c>
      <c r="AP875" s="332">
        <v>39.770000000000003</v>
      </c>
    </row>
    <row r="876" spans="1:42" ht="409.5">
      <c r="A876" s="329">
        <v>44298</v>
      </c>
      <c r="B876" s="330" t="s">
        <v>5220</v>
      </c>
      <c r="C876" s="330" t="s">
        <v>60</v>
      </c>
      <c r="D876" s="331" t="s">
        <v>61</v>
      </c>
      <c r="E876" s="331" t="s">
        <v>67</v>
      </c>
      <c r="F876" s="332">
        <v>19796.03</v>
      </c>
      <c r="G876" s="330" t="s">
        <v>1089</v>
      </c>
      <c r="H876" s="330" t="s">
        <v>5221</v>
      </c>
      <c r="I876" s="331" t="s">
        <v>5222</v>
      </c>
      <c r="J876" s="329">
        <v>44298</v>
      </c>
      <c r="K876" s="333" t="s">
        <v>491</v>
      </c>
      <c r="L876" s="329">
        <v>44624</v>
      </c>
      <c r="M876" s="335" t="s">
        <v>15043</v>
      </c>
      <c r="N876" s="335" t="s">
        <v>15044</v>
      </c>
      <c r="O876" s="335" t="s">
        <v>15045</v>
      </c>
      <c r="P876" s="341" t="s">
        <v>60</v>
      </c>
      <c r="Q876" s="331" t="s">
        <v>8469</v>
      </c>
      <c r="R876" s="339" t="s">
        <v>15046</v>
      </c>
      <c r="S876" s="333" t="s">
        <v>15047</v>
      </c>
      <c r="T876" s="331" t="s">
        <v>6921</v>
      </c>
      <c r="U876" s="331" t="s">
        <v>11848</v>
      </c>
      <c r="V876" s="335" t="s">
        <v>9402</v>
      </c>
      <c r="W876" s="339" t="s">
        <v>9403</v>
      </c>
      <c r="X876" s="340">
        <v>1802193.4</v>
      </c>
      <c r="Y876" s="335" t="s">
        <v>15048</v>
      </c>
      <c r="Z876" s="339" t="s">
        <v>15049</v>
      </c>
      <c r="AA876" s="330" t="s">
        <v>60</v>
      </c>
      <c r="AB876" s="341" t="s">
        <v>60</v>
      </c>
      <c r="AC876" s="332">
        <v>14.68</v>
      </c>
      <c r="AD876" s="332">
        <v>65.239999999999995</v>
      </c>
      <c r="AE876" s="332">
        <v>125.35</v>
      </c>
      <c r="AF876" s="332">
        <v>12.97</v>
      </c>
      <c r="AG876" s="332">
        <v>19383.63</v>
      </c>
      <c r="AH876" s="332">
        <v>16473.080000000002</v>
      </c>
      <c r="AI876" s="336">
        <v>1338.1</v>
      </c>
      <c r="AJ876" s="336">
        <v>-99.2</v>
      </c>
      <c r="AK876" s="336">
        <v>3386.7</v>
      </c>
      <c r="AL876" s="331" t="s">
        <v>8328</v>
      </c>
      <c r="AM876" s="331" t="s">
        <v>8329</v>
      </c>
      <c r="AN876" s="332">
        <v>22.86</v>
      </c>
      <c r="AO876" s="332">
        <v>26.55</v>
      </c>
      <c r="AP876" s="332">
        <v>26.55</v>
      </c>
    </row>
    <row r="877" spans="1:42" ht="409.5">
      <c r="A877" s="329">
        <v>44256</v>
      </c>
      <c r="B877" s="330" t="s">
        <v>5223</v>
      </c>
      <c r="C877" s="330" t="s">
        <v>60</v>
      </c>
      <c r="D877" s="331" t="s">
        <v>61</v>
      </c>
      <c r="E877" s="331" t="s">
        <v>67</v>
      </c>
      <c r="F877" s="332">
        <v>709.97</v>
      </c>
      <c r="G877" s="330" t="s">
        <v>5224</v>
      </c>
      <c r="H877" s="330" t="s">
        <v>60</v>
      </c>
      <c r="I877" s="331" t="s">
        <v>5225</v>
      </c>
      <c r="J877" s="329">
        <v>44256</v>
      </c>
      <c r="K877" s="333" t="s">
        <v>491</v>
      </c>
      <c r="L877" s="329">
        <v>44349</v>
      </c>
      <c r="M877" s="335" t="s">
        <v>15050</v>
      </c>
      <c r="N877" s="335" t="s">
        <v>60</v>
      </c>
      <c r="O877" s="335" t="s">
        <v>60</v>
      </c>
      <c r="P877" s="341" t="s">
        <v>60</v>
      </c>
      <c r="Q877" s="331" t="s">
        <v>9828</v>
      </c>
      <c r="R877" s="339" t="s">
        <v>15051</v>
      </c>
      <c r="S877" s="333" t="s">
        <v>9401</v>
      </c>
      <c r="T877" s="331" t="s">
        <v>6921</v>
      </c>
      <c r="U877" s="331" t="s">
        <v>11848</v>
      </c>
      <c r="V877" s="335" t="s">
        <v>15052</v>
      </c>
      <c r="W877" s="339" t="s">
        <v>15053</v>
      </c>
      <c r="X877" s="330" t="s">
        <v>60</v>
      </c>
      <c r="Y877" s="335" t="s">
        <v>60</v>
      </c>
      <c r="Z877" s="333" t="s">
        <v>60</v>
      </c>
      <c r="AA877" s="330" t="s">
        <v>60</v>
      </c>
      <c r="AB877" s="341" t="s">
        <v>60</v>
      </c>
      <c r="AC877" s="332">
        <v>8.01</v>
      </c>
      <c r="AD877" s="332">
        <v>8.6</v>
      </c>
      <c r="AE877" s="341" t="s">
        <v>60</v>
      </c>
      <c r="AF877" s="332">
        <v>2.82</v>
      </c>
      <c r="AG877" s="332">
        <v>669.29</v>
      </c>
      <c r="AH877" s="332">
        <v>653.30999999999995</v>
      </c>
      <c r="AI877" s="336">
        <v>237.5</v>
      </c>
      <c r="AJ877" s="336">
        <v>-18.899999999999999</v>
      </c>
      <c r="AK877" s="336">
        <v>576.5</v>
      </c>
      <c r="AL877" s="331" t="s">
        <v>8328</v>
      </c>
      <c r="AM877" s="331" t="s">
        <v>8329</v>
      </c>
      <c r="AN877" s="332">
        <v>22.81</v>
      </c>
      <c r="AO877" s="332">
        <v>9.98</v>
      </c>
      <c r="AP877" s="332">
        <v>21.32</v>
      </c>
    </row>
    <row r="878" spans="1:42" ht="409.5">
      <c r="A878" s="329">
        <v>43879</v>
      </c>
      <c r="B878" s="330" t="s">
        <v>5226</v>
      </c>
      <c r="C878" s="330" t="s">
        <v>60</v>
      </c>
      <c r="D878" s="331" t="s">
        <v>61</v>
      </c>
      <c r="E878" s="331" t="s">
        <v>67</v>
      </c>
      <c r="F878" s="332">
        <v>4649.6400000000003</v>
      </c>
      <c r="G878" s="330" t="s">
        <v>5227</v>
      </c>
      <c r="H878" s="330" t="s">
        <v>5228</v>
      </c>
      <c r="I878" s="331" t="s">
        <v>5229</v>
      </c>
      <c r="J878" s="329">
        <v>43879</v>
      </c>
      <c r="K878" s="333" t="s">
        <v>491</v>
      </c>
      <c r="L878" s="329">
        <v>44043</v>
      </c>
      <c r="M878" s="335" t="s">
        <v>15054</v>
      </c>
      <c r="N878" s="335" t="s">
        <v>60</v>
      </c>
      <c r="O878" s="335" t="s">
        <v>60</v>
      </c>
      <c r="P878" s="341" t="s">
        <v>60</v>
      </c>
      <c r="Q878" s="331" t="s">
        <v>8511</v>
      </c>
      <c r="R878" s="333" t="s">
        <v>8512</v>
      </c>
      <c r="S878" s="339" t="s">
        <v>15055</v>
      </c>
      <c r="T878" s="346" t="s">
        <v>6921</v>
      </c>
      <c r="U878" s="331" t="s">
        <v>12010</v>
      </c>
      <c r="V878" s="335" t="s">
        <v>15056</v>
      </c>
      <c r="W878" s="339" t="s">
        <v>15057</v>
      </c>
      <c r="X878" s="340">
        <v>12998.5</v>
      </c>
      <c r="Y878" s="335" t="s">
        <v>15058</v>
      </c>
      <c r="Z878" s="333" t="s">
        <v>15059</v>
      </c>
      <c r="AA878" s="330" t="s">
        <v>60</v>
      </c>
      <c r="AB878" s="332">
        <v>20.09</v>
      </c>
      <c r="AC878" s="332">
        <v>1.21</v>
      </c>
      <c r="AD878" s="341" t="s">
        <v>60</v>
      </c>
      <c r="AE878" s="341" t="s">
        <v>60</v>
      </c>
      <c r="AF878" s="341" t="s">
        <v>60</v>
      </c>
      <c r="AG878" s="341" t="s">
        <v>60</v>
      </c>
      <c r="AH878" s="332">
        <v>4611.7</v>
      </c>
      <c r="AI878" s="341" t="s">
        <v>60</v>
      </c>
      <c r="AJ878" s="341" t="s">
        <v>60</v>
      </c>
      <c r="AK878" s="341" t="s">
        <v>60</v>
      </c>
      <c r="AL878" s="331" t="s">
        <v>8328</v>
      </c>
      <c r="AM878" s="331" t="s">
        <v>8329</v>
      </c>
      <c r="AN878" s="332">
        <v>22.79</v>
      </c>
      <c r="AO878" s="332">
        <v>22.01</v>
      </c>
      <c r="AP878" s="332">
        <v>32.450000000000003</v>
      </c>
    </row>
    <row r="879" spans="1:42" ht="157.5">
      <c r="A879" s="329">
        <v>44315</v>
      </c>
      <c r="B879" s="330" t="s">
        <v>5230</v>
      </c>
      <c r="C879" s="330" t="s">
        <v>60</v>
      </c>
      <c r="D879" s="331" t="s">
        <v>61</v>
      </c>
      <c r="E879" s="331" t="s">
        <v>67</v>
      </c>
      <c r="F879" s="332">
        <v>35.04</v>
      </c>
      <c r="G879" s="330" t="s">
        <v>60</v>
      </c>
      <c r="H879" s="330" t="s">
        <v>5231</v>
      </c>
      <c r="I879" s="331" t="s">
        <v>5232</v>
      </c>
      <c r="J879" s="329">
        <v>44315</v>
      </c>
      <c r="K879" s="333" t="s">
        <v>491</v>
      </c>
      <c r="L879" s="329">
        <v>44375</v>
      </c>
      <c r="M879" s="335" t="s">
        <v>15060</v>
      </c>
      <c r="N879" s="335" t="s">
        <v>60</v>
      </c>
      <c r="O879" s="335" t="s">
        <v>60</v>
      </c>
      <c r="P879" s="341" t="s">
        <v>60</v>
      </c>
      <c r="Q879" s="331" t="s">
        <v>9180</v>
      </c>
      <c r="R879" s="333" t="s">
        <v>15061</v>
      </c>
      <c r="S879" s="333" t="s">
        <v>8826</v>
      </c>
      <c r="T879" s="331" t="s">
        <v>6917</v>
      </c>
      <c r="U879" s="331" t="s">
        <v>11848</v>
      </c>
      <c r="V879" s="335" t="s">
        <v>60</v>
      </c>
      <c r="W879" s="333" t="s">
        <v>60</v>
      </c>
      <c r="X879" s="330" t="s">
        <v>60</v>
      </c>
      <c r="Y879" s="335" t="s">
        <v>15062</v>
      </c>
      <c r="Z879" s="333" t="s">
        <v>8828</v>
      </c>
      <c r="AA879" s="330" t="s">
        <v>60</v>
      </c>
      <c r="AB879" s="341" t="s">
        <v>60</v>
      </c>
      <c r="AC879" s="338">
        <v>0.746</v>
      </c>
      <c r="AD879" s="341" t="s">
        <v>60</v>
      </c>
      <c r="AE879" s="341" t="s">
        <v>60</v>
      </c>
      <c r="AF879" s="332">
        <v>1.69</v>
      </c>
      <c r="AG879" s="332">
        <v>37.33</v>
      </c>
      <c r="AH879" s="332">
        <v>45.18</v>
      </c>
      <c r="AI879" s="341" t="s">
        <v>60</v>
      </c>
      <c r="AJ879" s="341" t="s">
        <v>60</v>
      </c>
      <c r="AK879" s="341" t="s">
        <v>60</v>
      </c>
      <c r="AL879" s="331" t="s">
        <v>8328</v>
      </c>
      <c r="AM879" s="331" t="s">
        <v>8329</v>
      </c>
      <c r="AN879" s="332">
        <v>22.73</v>
      </c>
      <c r="AO879" s="332">
        <v>12.5</v>
      </c>
      <c r="AP879" s="332">
        <v>54.29</v>
      </c>
    </row>
    <row r="880" spans="1:42" ht="202.5">
      <c r="A880" s="329">
        <v>44735</v>
      </c>
      <c r="B880" s="330" t="s">
        <v>15063</v>
      </c>
      <c r="C880" s="330" t="s">
        <v>15064</v>
      </c>
      <c r="D880" s="331" t="s">
        <v>61</v>
      </c>
      <c r="E880" s="331" t="s">
        <v>77</v>
      </c>
      <c r="F880" s="332">
        <v>38.44</v>
      </c>
      <c r="G880" s="330" t="s">
        <v>15065</v>
      </c>
      <c r="H880" s="330" t="s">
        <v>60</v>
      </c>
      <c r="I880" s="331" t="s">
        <v>15066</v>
      </c>
      <c r="J880" s="329">
        <v>44735</v>
      </c>
      <c r="K880" s="333" t="s">
        <v>491</v>
      </c>
      <c r="L880" s="334" t="s">
        <v>60</v>
      </c>
      <c r="M880" s="335" t="s">
        <v>15067</v>
      </c>
      <c r="N880" s="335" t="s">
        <v>15068</v>
      </c>
      <c r="O880" s="335" t="s">
        <v>60</v>
      </c>
      <c r="P880" s="336">
        <v>39.1</v>
      </c>
      <c r="Q880" s="331" t="s">
        <v>13370</v>
      </c>
      <c r="R880" s="333" t="s">
        <v>14258</v>
      </c>
      <c r="S880" s="333" t="s">
        <v>8742</v>
      </c>
      <c r="T880" s="331" t="s">
        <v>6917</v>
      </c>
      <c r="U880" s="331" t="s">
        <v>12459</v>
      </c>
      <c r="V880" s="335" t="s">
        <v>15069</v>
      </c>
      <c r="W880" s="333" t="s">
        <v>8576</v>
      </c>
      <c r="X880" s="330" t="s">
        <v>60</v>
      </c>
      <c r="Y880" s="335" t="s">
        <v>60</v>
      </c>
      <c r="Z880" s="333" t="s">
        <v>60</v>
      </c>
      <c r="AA880" s="330" t="s">
        <v>60</v>
      </c>
      <c r="AB880" s="332">
        <v>5.94</v>
      </c>
      <c r="AC880" s="338">
        <v>0.441</v>
      </c>
      <c r="AD880" s="341" t="s">
        <v>60</v>
      </c>
      <c r="AE880" s="332">
        <v>5.66</v>
      </c>
      <c r="AF880" s="332">
        <v>4.97</v>
      </c>
      <c r="AG880" s="332">
        <v>37.15</v>
      </c>
      <c r="AH880" s="332">
        <v>38.44</v>
      </c>
      <c r="AI880" s="332">
        <v>3.87</v>
      </c>
      <c r="AJ880" s="332">
        <v>2.79</v>
      </c>
      <c r="AK880" s="336">
        <v>87</v>
      </c>
      <c r="AL880" s="331" t="s">
        <v>8328</v>
      </c>
      <c r="AM880" s="331" t="s">
        <v>8329</v>
      </c>
      <c r="AN880" s="332">
        <v>22.55</v>
      </c>
      <c r="AO880" s="332">
        <v>19.05</v>
      </c>
      <c r="AP880" s="332">
        <v>13.64</v>
      </c>
    </row>
    <row r="881" spans="1:42" ht="409.5">
      <c r="A881" s="329">
        <v>44299</v>
      </c>
      <c r="B881" s="330" t="s">
        <v>1480</v>
      </c>
      <c r="C881" s="330" t="s">
        <v>1481</v>
      </c>
      <c r="D881" s="331" t="s">
        <v>61</v>
      </c>
      <c r="E881" s="331" t="s">
        <v>67</v>
      </c>
      <c r="F881" s="332">
        <v>684.86</v>
      </c>
      <c r="G881" s="330" t="s">
        <v>1482</v>
      </c>
      <c r="H881" s="330" t="s">
        <v>1483</v>
      </c>
      <c r="I881" s="331" t="s">
        <v>1484</v>
      </c>
      <c r="J881" s="329">
        <v>44299</v>
      </c>
      <c r="K881" s="333" t="s">
        <v>491</v>
      </c>
      <c r="L881" s="329">
        <v>44371</v>
      </c>
      <c r="M881" s="335" t="s">
        <v>10242</v>
      </c>
      <c r="N881" s="335" t="s">
        <v>10243</v>
      </c>
      <c r="O881" s="335" t="s">
        <v>10244</v>
      </c>
      <c r="P881" s="336">
        <v>436</v>
      </c>
      <c r="Q881" s="331" t="s">
        <v>10245</v>
      </c>
      <c r="R881" s="339" t="s">
        <v>10246</v>
      </c>
      <c r="S881" s="333" t="s">
        <v>8800</v>
      </c>
      <c r="T881" s="331" t="s">
        <v>6921</v>
      </c>
      <c r="U881" s="331" t="s">
        <v>492</v>
      </c>
      <c r="V881" s="335" t="s">
        <v>10247</v>
      </c>
      <c r="W881" s="345" t="s">
        <v>10248</v>
      </c>
      <c r="X881" s="340">
        <v>37204.199999999997</v>
      </c>
      <c r="Y881" s="335" t="s">
        <v>10249</v>
      </c>
      <c r="Z881" s="333" t="s">
        <v>10077</v>
      </c>
      <c r="AA881" s="330" t="s">
        <v>60</v>
      </c>
      <c r="AB881" s="341" t="s">
        <v>60</v>
      </c>
      <c r="AC881" s="332">
        <v>2.42</v>
      </c>
      <c r="AD881" s="332">
        <v>12.61</v>
      </c>
      <c r="AE881" s="332">
        <v>129.03</v>
      </c>
      <c r="AF881" s="332">
        <v>1.02</v>
      </c>
      <c r="AG881" s="332">
        <v>833.94</v>
      </c>
      <c r="AH881" s="332">
        <v>418.45</v>
      </c>
      <c r="AI881" s="336">
        <v>1127.3</v>
      </c>
      <c r="AJ881" s="336">
        <v>-59.8</v>
      </c>
      <c r="AK881" s="336">
        <v>1278.3</v>
      </c>
      <c r="AL881" s="331" t="s">
        <v>8328</v>
      </c>
      <c r="AM881" s="331" t="s">
        <v>8329</v>
      </c>
      <c r="AN881" s="332">
        <v>22.55</v>
      </c>
      <c r="AO881" s="332">
        <v>17.510000000000002</v>
      </c>
      <c r="AP881" s="338">
        <v>0.60399999999999998</v>
      </c>
    </row>
    <row r="882" spans="1:42" ht="409.5">
      <c r="A882" s="329">
        <v>44771</v>
      </c>
      <c r="B882" s="330" t="s">
        <v>9734</v>
      </c>
      <c r="C882" s="330" t="s">
        <v>9735</v>
      </c>
      <c r="D882" s="331" t="s">
        <v>61</v>
      </c>
      <c r="E882" s="331" t="s">
        <v>67</v>
      </c>
      <c r="F882" s="332">
        <v>101.58</v>
      </c>
      <c r="G882" s="330" t="s">
        <v>5234</v>
      </c>
      <c r="H882" s="330" t="s">
        <v>5235</v>
      </c>
      <c r="I882" s="331" t="s">
        <v>5236</v>
      </c>
      <c r="J882" s="329">
        <v>44771</v>
      </c>
      <c r="K882" s="333" t="s">
        <v>491</v>
      </c>
      <c r="L882" s="329">
        <v>44816</v>
      </c>
      <c r="M882" s="335" t="s">
        <v>9736</v>
      </c>
      <c r="N882" s="335" t="s">
        <v>60</v>
      </c>
      <c r="O882" s="335" t="s">
        <v>60</v>
      </c>
      <c r="P882" s="336">
        <v>116.9</v>
      </c>
      <c r="Q882" s="331" t="s">
        <v>8626</v>
      </c>
      <c r="R882" s="339" t="s">
        <v>9737</v>
      </c>
      <c r="S882" s="333" t="s">
        <v>9738</v>
      </c>
      <c r="T882" s="331" t="s">
        <v>6917</v>
      </c>
      <c r="U882" s="331" t="s">
        <v>492</v>
      </c>
      <c r="V882" s="335" t="s">
        <v>9739</v>
      </c>
      <c r="W882" s="333" t="s">
        <v>8541</v>
      </c>
      <c r="X882" s="340">
        <v>6764.7</v>
      </c>
      <c r="Y882" s="335" t="s">
        <v>9740</v>
      </c>
      <c r="Z882" s="339" t="s">
        <v>9741</v>
      </c>
      <c r="AA882" s="330" t="s">
        <v>9742</v>
      </c>
      <c r="AB882" s="332">
        <v>17.559999999999999</v>
      </c>
      <c r="AC882" s="332">
        <v>1.37</v>
      </c>
      <c r="AD882" s="332">
        <v>7.32</v>
      </c>
      <c r="AE882" s="332">
        <v>10.31</v>
      </c>
      <c r="AF882" s="338">
        <v>0.59699999999999998</v>
      </c>
      <c r="AG882" s="332">
        <v>82.44</v>
      </c>
      <c r="AH882" s="332">
        <v>114.35</v>
      </c>
      <c r="AI882" s="336">
        <v>144.19999999999999</v>
      </c>
      <c r="AJ882" s="332">
        <v>6.55</v>
      </c>
      <c r="AK882" s="336">
        <v>133.9</v>
      </c>
      <c r="AL882" s="331" t="s">
        <v>8328</v>
      </c>
      <c r="AM882" s="331" t="s">
        <v>8329</v>
      </c>
      <c r="AN882" s="332">
        <v>22.4</v>
      </c>
      <c r="AO882" s="332">
        <v>32.770000000000003</v>
      </c>
      <c r="AP882" s="332">
        <v>27.95</v>
      </c>
    </row>
    <row r="883" spans="1:42" ht="409.5">
      <c r="A883" s="329">
        <v>44025</v>
      </c>
      <c r="B883" s="330" t="s">
        <v>359</v>
      </c>
      <c r="C883" s="330" t="s">
        <v>60</v>
      </c>
      <c r="D883" s="331" t="s">
        <v>61</v>
      </c>
      <c r="E883" s="331" t="s">
        <v>67</v>
      </c>
      <c r="F883" s="332">
        <v>21229.82</v>
      </c>
      <c r="G883" s="330" t="s">
        <v>360</v>
      </c>
      <c r="H883" s="330" t="s">
        <v>361</v>
      </c>
      <c r="I883" s="331" t="s">
        <v>362</v>
      </c>
      <c r="J883" s="329">
        <v>44025</v>
      </c>
      <c r="K883" s="333" t="s">
        <v>491</v>
      </c>
      <c r="L883" s="329">
        <v>44434</v>
      </c>
      <c r="M883" s="335" t="s">
        <v>15070</v>
      </c>
      <c r="N883" s="335" t="s">
        <v>60</v>
      </c>
      <c r="O883" s="335" t="s">
        <v>60</v>
      </c>
      <c r="P883" s="341" t="s">
        <v>60</v>
      </c>
      <c r="Q883" s="331" t="s">
        <v>9124</v>
      </c>
      <c r="R883" s="333" t="s">
        <v>15071</v>
      </c>
      <c r="S883" s="333" t="s">
        <v>15072</v>
      </c>
      <c r="T883" s="331" t="s">
        <v>6921</v>
      </c>
      <c r="U883" s="331" t="s">
        <v>11848</v>
      </c>
      <c r="V883" s="335" t="s">
        <v>15073</v>
      </c>
      <c r="W883" s="333" t="s">
        <v>15074</v>
      </c>
      <c r="X883" s="340">
        <v>83529.600000000006</v>
      </c>
      <c r="Y883" s="335" t="s">
        <v>15075</v>
      </c>
      <c r="Z883" s="339" t="s">
        <v>15076</v>
      </c>
      <c r="AA883" s="330" t="s">
        <v>8665</v>
      </c>
      <c r="AB883" s="332">
        <v>33.270000000000003</v>
      </c>
      <c r="AC883" s="332">
        <v>13.14</v>
      </c>
      <c r="AD883" s="332">
        <v>26.13</v>
      </c>
      <c r="AE883" s="332">
        <v>30.69</v>
      </c>
      <c r="AF883" s="332">
        <v>9.69</v>
      </c>
      <c r="AG883" s="332">
        <v>21229.82</v>
      </c>
      <c r="AH883" s="332">
        <v>21781.91</v>
      </c>
      <c r="AI883" s="341" t="s">
        <v>60</v>
      </c>
      <c r="AJ883" s="341" t="s">
        <v>60</v>
      </c>
      <c r="AK883" s="336">
        <v>4523.1000000000004</v>
      </c>
      <c r="AL883" s="331" t="s">
        <v>8328</v>
      </c>
      <c r="AM883" s="331" t="s">
        <v>8329</v>
      </c>
      <c r="AN883" s="332">
        <v>22.38</v>
      </c>
      <c r="AO883" s="332">
        <v>26.55</v>
      </c>
      <c r="AP883" s="332">
        <v>37.24</v>
      </c>
    </row>
    <row r="884" spans="1:42" ht="112.5">
      <c r="A884" s="329">
        <v>44641</v>
      </c>
      <c r="B884" s="330" t="s">
        <v>1485</v>
      </c>
      <c r="C884" s="330" t="s">
        <v>1486</v>
      </c>
      <c r="D884" s="331" t="s">
        <v>61</v>
      </c>
      <c r="E884" s="331" t="s">
        <v>67</v>
      </c>
      <c r="F884" s="332">
        <v>102.13</v>
      </c>
      <c r="G884" s="330" t="s">
        <v>1487</v>
      </c>
      <c r="H884" s="330" t="s">
        <v>60</v>
      </c>
      <c r="I884" s="331" t="s">
        <v>1488</v>
      </c>
      <c r="J884" s="329">
        <v>44641</v>
      </c>
      <c r="K884" s="333" t="s">
        <v>491</v>
      </c>
      <c r="L884" s="329">
        <v>44685</v>
      </c>
      <c r="M884" s="335" t="s">
        <v>9743</v>
      </c>
      <c r="N884" s="335" t="s">
        <v>60</v>
      </c>
      <c r="O884" s="335" t="s">
        <v>60</v>
      </c>
      <c r="P884" s="336">
        <v>525.20000000000005</v>
      </c>
      <c r="Q884" s="331" t="s">
        <v>9466</v>
      </c>
      <c r="R884" s="333" t="s">
        <v>9744</v>
      </c>
      <c r="S884" s="333" t="s">
        <v>9745</v>
      </c>
      <c r="T884" s="331" t="s">
        <v>6917</v>
      </c>
      <c r="U884" s="331" t="s">
        <v>492</v>
      </c>
      <c r="V884" s="335" t="s">
        <v>9746</v>
      </c>
      <c r="W884" s="339" t="s">
        <v>9747</v>
      </c>
      <c r="X884" s="330" t="s">
        <v>60</v>
      </c>
      <c r="Y884" s="335" t="s">
        <v>60</v>
      </c>
      <c r="Z884" s="333" t="s">
        <v>60</v>
      </c>
      <c r="AA884" s="330" t="s">
        <v>60</v>
      </c>
      <c r="AB884" s="341" t="s">
        <v>60</v>
      </c>
      <c r="AC884" s="332">
        <v>2.44</v>
      </c>
      <c r="AD884" s="332">
        <v>104.91</v>
      </c>
      <c r="AE884" s="332">
        <v>257.73</v>
      </c>
      <c r="AF884" s="332">
        <v>1.45</v>
      </c>
      <c r="AG884" s="332">
        <v>131.15</v>
      </c>
      <c r="AH884" s="332">
        <v>115.65</v>
      </c>
      <c r="AI884" s="336">
        <v>101.8</v>
      </c>
      <c r="AJ884" s="338">
        <v>-3.0000000000000001E-3</v>
      </c>
      <c r="AK884" s="336">
        <v>78.7</v>
      </c>
      <c r="AL884" s="331" t="s">
        <v>8328</v>
      </c>
      <c r="AM884" s="331" t="s">
        <v>8329</v>
      </c>
      <c r="AN884" s="332">
        <v>22.34</v>
      </c>
      <c r="AO884" s="332">
        <v>32.619999999999997</v>
      </c>
      <c r="AP884" s="332">
        <v>41.65</v>
      </c>
    </row>
    <row r="885" spans="1:42" ht="135">
      <c r="A885" s="329">
        <v>44712</v>
      </c>
      <c r="B885" s="330" t="s">
        <v>1489</v>
      </c>
      <c r="C885" s="330" t="s">
        <v>1490</v>
      </c>
      <c r="D885" s="331" t="s">
        <v>61</v>
      </c>
      <c r="E885" s="331" t="s">
        <v>77</v>
      </c>
      <c r="F885" s="332">
        <v>14.74</v>
      </c>
      <c r="G885" s="330" t="s">
        <v>60</v>
      </c>
      <c r="H885" s="330" t="s">
        <v>1491</v>
      </c>
      <c r="I885" s="331" t="s">
        <v>1492</v>
      </c>
      <c r="J885" s="329">
        <v>44712</v>
      </c>
      <c r="K885" s="333" t="s">
        <v>491</v>
      </c>
      <c r="L885" s="334" t="s">
        <v>60</v>
      </c>
      <c r="M885" s="335" t="s">
        <v>10099</v>
      </c>
      <c r="N885" s="335" t="s">
        <v>10100</v>
      </c>
      <c r="O885" s="335" t="s">
        <v>10101</v>
      </c>
      <c r="P885" s="336">
        <v>20</v>
      </c>
      <c r="Q885" s="331" t="s">
        <v>8511</v>
      </c>
      <c r="R885" s="339" t="s">
        <v>10102</v>
      </c>
      <c r="S885" s="333" t="s">
        <v>8325</v>
      </c>
      <c r="T885" s="331" t="s">
        <v>6917</v>
      </c>
      <c r="U885" s="331" t="s">
        <v>492</v>
      </c>
      <c r="V885" s="335" t="s">
        <v>60</v>
      </c>
      <c r="W885" s="333" t="s">
        <v>60</v>
      </c>
      <c r="X885" s="330" t="s">
        <v>60</v>
      </c>
      <c r="Y885" s="335" t="s">
        <v>10103</v>
      </c>
      <c r="Z885" s="333" t="s">
        <v>8828</v>
      </c>
      <c r="AA885" s="330" t="s">
        <v>60</v>
      </c>
      <c r="AB885" s="341" t="s">
        <v>60</v>
      </c>
      <c r="AC885" s="338">
        <v>0.64500000000000002</v>
      </c>
      <c r="AD885" s="341" t="s">
        <v>60</v>
      </c>
      <c r="AE885" s="341" t="s">
        <v>60</v>
      </c>
      <c r="AF885" s="341" t="s">
        <v>60</v>
      </c>
      <c r="AG885" s="341" t="s">
        <v>60</v>
      </c>
      <c r="AH885" s="332">
        <v>24.1</v>
      </c>
      <c r="AI885" s="332">
        <v>4.46</v>
      </c>
      <c r="AJ885" s="338">
        <v>3.4000000000000002E-2</v>
      </c>
      <c r="AK885" s="336">
        <v>50.4</v>
      </c>
      <c r="AL885" s="331" t="s">
        <v>8328</v>
      </c>
      <c r="AM885" s="331" t="s">
        <v>8329</v>
      </c>
      <c r="AN885" s="332">
        <v>22.22</v>
      </c>
      <c r="AO885" s="332">
        <v>22.22</v>
      </c>
      <c r="AP885" s="332">
        <v>10</v>
      </c>
    </row>
    <row r="886" spans="1:42" ht="270">
      <c r="A886" s="329">
        <v>44308</v>
      </c>
      <c r="B886" s="330" t="s">
        <v>5237</v>
      </c>
      <c r="C886" s="330" t="s">
        <v>60</v>
      </c>
      <c r="D886" s="331" t="s">
        <v>61</v>
      </c>
      <c r="E886" s="331" t="s">
        <v>67</v>
      </c>
      <c r="F886" s="332">
        <v>1163.74</v>
      </c>
      <c r="G886" s="330" t="s">
        <v>5238</v>
      </c>
      <c r="H886" s="330" t="s">
        <v>60</v>
      </c>
      <c r="I886" s="331" t="s">
        <v>5239</v>
      </c>
      <c r="J886" s="329">
        <v>44308</v>
      </c>
      <c r="K886" s="333" t="s">
        <v>491</v>
      </c>
      <c r="L886" s="329">
        <v>44512</v>
      </c>
      <c r="M886" s="335" t="s">
        <v>15077</v>
      </c>
      <c r="N886" s="335" t="s">
        <v>60</v>
      </c>
      <c r="O886" s="335" t="s">
        <v>60</v>
      </c>
      <c r="P886" s="341" t="s">
        <v>60</v>
      </c>
      <c r="Q886" s="331" t="s">
        <v>8876</v>
      </c>
      <c r="R886" s="339" t="s">
        <v>15078</v>
      </c>
      <c r="S886" s="333" t="s">
        <v>12733</v>
      </c>
      <c r="T886" s="331" t="s">
        <v>6921</v>
      </c>
      <c r="U886" s="331" t="s">
        <v>11848</v>
      </c>
      <c r="V886" s="335" t="s">
        <v>15079</v>
      </c>
      <c r="W886" s="333" t="s">
        <v>10851</v>
      </c>
      <c r="X886" s="340">
        <v>4023.8</v>
      </c>
      <c r="Y886" s="335" t="s">
        <v>60</v>
      </c>
      <c r="Z886" s="333" t="s">
        <v>60</v>
      </c>
      <c r="AA886" s="330" t="s">
        <v>60</v>
      </c>
      <c r="AB886" s="332">
        <v>15.02</v>
      </c>
      <c r="AC886" s="332">
        <v>1.45</v>
      </c>
      <c r="AD886" s="341" t="s">
        <v>60</v>
      </c>
      <c r="AE886" s="341" t="s">
        <v>60</v>
      </c>
      <c r="AF886" s="341" t="s">
        <v>60</v>
      </c>
      <c r="AG886" s="341" t="s">
        <v>60</v>
      </c>
      <c r="AH886" s="332">
        <v>1147.6600000000001</v>
      </c>
      <c r="AI886" s="336">
        <v>205.9</v>
      </c>
      <c r="AJ886" s="336">
        <v>77.3</v>
      </c>
      <c r="AK886" s="336">
        <v>6619.8</v>
      </c>
      <c r="AL886" s="331" t="s">
        <v>8328</v>
      </c>
      <c r="AM886" s="331" t="s">
        <v>8329</v>
      </c>
      <c r="AN886" s="332">
        <v>22.11</v>
      </c>
      <c r="AO886" s="332">
        <v>18.73</v>
      </c>
      <c r="AP886" s="332">
        <v>20.76</v>
      </c>
    </row>
    <row r="887" spans="1:42" ht="315">
      <c r="A887" s="329">
        <v>44692</v>
      </c>
      <c r="B887" s="330" t="s">
        <v>9216</v>
      </c>
      <c r="C887" s="330" t="s">
        <v>9217</v>
      </c>
      <c r="D887" s="331" t="s">
        <v>61</v>
      </c>
      <c r="E887" s="331" t="s">
        <v>67</v>
      </c>
      <c r="F887" s="332">
        <v>17168.53</v>
      </c>
      <c r="G887" s="330" t="s">
        <v>5241</v>
      </c>
      <c r="H887" s="330" t="s">
        <v>60</v>
      </c>
      <c r="I887" s="331" t="s">
        <v>5242</v>
      </c>
      <c r="J887" s="329">
        <v>44692</v>
      </c>
      <c r="K887" s="333" t="s">
        <v>491</v>
      </c>
      <c r="L887" s="334" t="s">
        <v>60</v>
      </c>
      <c r="M887" s="335" t="s">
        <v>9218</v>
      </c>
      <c r="N887" s="335" t="s">
        <v>9219</v>
      </c>
      <c r="O887" s="335" t="s">
        <v>9220</v>
      </c>
      <c r="P887" s="336">
        <v>16668.3</v>
      </c>
      <c r="Q887" s="331" t="s">
        <v>9061</v>
      </c>
      <c r="R887" s="339" t="s">
        <v>9221</v>
      </c>
      <c r="S887" s="333" t="s">
        <v>9222</v>
      </c>
      <c r="T887" s="331" t="s">
        <v>6915</v>
      </c>
      <c r="U887" s="331" t="s">
        <v>492</v>
      </c>
      <c r="V887" s="335" t="s">
        <v>9223</v>
      </c>
      <c r="W887" s="333" t="s">
        <v>9224</v>
      </c>
      <c r="X887" s="330" t="s">
        <v>60</v>
      </c>
      <c r="Y887" s="335" t="s">
        <v>60</v>
      </c>
      <c r="Z887" s="333" t="s">
        <v>60</v>
      </c>
      <c r="AA887" s="330" t="s">
        <v>60</v>
      </c>
      <c r="AB887" s="332">
        <v>27.78</v>
      </c>
      <c r="AC887" s="341" t="s">
        <v>60</v>
      </c>
      <c r="AD887" s="332">
        <v>20.56</v>
      </c>
      <c r="AE887" s="332">
        <v>22.14</v>
      </c>
      <c r="AF887" s="332">
        <v>8.9499999999999993</v>
      </c>
      <c r="AG887" s="332">
        <v>16774.97</v>
      </c>
      <c r="AH887" s="332">
        <v>15760.47</v>
      </c>
      <c r="AI887" s="336">
        <v>1889.8</v>
      </c>
      <c r="AJ887" s="336">
        <v>571.9</v>
      </c>
      <c r="AK887" s="336">
        <v>1786.3</v>
      </c>
      <c r="AL887" s="331" t="s">
        <v>8328</v>
      </c>
      <c r="AM887" s="331" t="s">
        <v>8329</v>
      </c>
      <c r="AN887" s="332">
        <v>22.11</v>
      </c>
      <c r="AO887" s="332">
        <v>49.91</v>
      </c>
      <c r="AP887" s="332">
        <v>51.63</v>
      </c>
    </row>
    <row r="888" spans="1:42" ht="409.5">
      <c r="A888" s="329">
        <v>44258</v>
      </c>
      <c r="B888" s="330" t="s">
        <v>5243</v>
      </c>
      <c r="C888" s="330" t="s">
        <v>60</v>
      </c>
      <c r="D888" s="331" t="s">
        <v>61</v>
      </c>
      <c r="E888" s="331" t="s">
        <v>67</v>
      </c>
      <c r="F888" s="332">
        <v>6284.2</v>
      </c>
      <c r="G888" s="330" t="s">
        <v>1482</v>
      </c>
      <c r="H888" s="330" t="s">
        <v>60</v>
      </c>
      <c r="I888" s="331" t="s">
        <v>5244</v>
      </c>
      <c r="J888" s="329">
        <v>44258</v>
      </c>
      <c r="K888" s="333" t="s">
        <v>491</v>
      </c>
      <c r="L888" s="329">
        <v>44300</v>
      </c>
      <c r="M888" s="335" t="s">
        <v>15080</v>
      </c>
      <c r="N888" s="335" t="s">
        <v>60</v>
      </c>
      <c r="O888" s="335" t="s">
        <v>60</v>
      </c>
      <c r="P888" s="341" t="s">
        <v>60</v>
      </c>
      <c r="Q888" s="331" t="s">
        <v>9094</v>
      </c>
      <c r="R888" s="339" t="s">
        <v>15081</v>
      </c>
      <c r="S888" s="333" t="s">
        <v>10509</v>
      </c>
      <c r="T888" s="331" t="s">
        <v>6921</v>
      </c>
      <c r="U888" s="331" t="s">
        <v>11848</v>
      </c>
      <c r="V888" s="335" t="s">
        <v>10247</v>
      </c>
      <c r="W888" s="345" t="s">
        <v>10248</v>
      </c>
      <c r="X888" s="340">
        <v>37204.199999999997</v>
      </c>
      <c r="Y888" s="335" t="s">
        <v>60</v>
      </c>
      <c r="Z888" s="333" t="s">
        <v>60</v>
      </c>
      <c r="AA888" s="330" t="s">
        <v>60</v>
      </c>
      <c r="AB888" s="332">
        <v>10.93</v>
      </c>
      <c r="AC888" s="341" t="s">
        <v>60</v>
      </c>
      <c r="AD888" s="332">
        <v>4.7699999999999996</v>
      </c>
      <c r="AE888" s="332">
        <v>10.02</v>
      </c>
      <c r="AF888" s="332">
        <v>1.19</v>
      </c>
      <c r="AG888" s="332">
        <v>6284.2</v>
      </c>
      <c r="AH888" s="332">
        <v>3222.19</v>
      </c>
      <c r="AI888" s="341" t="s">
        <v>60</v>
      </c>
      <c r="AJ888" s="341" t="s">
        <v>60</v>
      </c>
      <c r="AK888" s="336">
        <v>4528.3999999999996</v>
      </c>
      <c r="AL888" s="331" t="s">
        <v>8328</v>
      </c>
      <c r="AM888" s="331" t="s">
        <v>8329</v>
      </c>
      <c r="AN888" s="332">
        <v>22.09</v>
      </c>
      <c r="AO888" s="332">
        <v>48.05</v>
      </c>
      <c r="AP888" s="332">
        <v>43.51</v>
      </c>
    </row>
    <row r="889" spans="1:42" ht="409.5">
      <c r="A889" s="329">
        <v>44778</v>
      </c>
      <c r="B889" s="330" t="s">
        <v>1497</v>
      </c>
      <c r="C889" s="330" t="s">
        <v>1498</v>
      </c>
      <c r="D889" s="331" t="s">
        <v>61</v>
      </c>
      <c r="E889" s="331" t="s">
        <v>77</v>
      </c>
      <c r="F889" s="332">
        <v>1829.22</v>
      </c>
      <c r="G889" s="330" t="s">
        <v>782</v>
      </c>
      <c r="H889" s="330" t="s">
        <v>1499</v>
      </c>
      <c r="I889" s="331" t="s">
        <v>1500</v>
      </c>
      <c r="J889" s="329">
        <v>44778</v>
      </c>
      <c r="K889" s="333" t="s">
        <v>491</v>
      </c>
      <c r="L889" s="334" t="s">
        <v>60</v>
      </c>
      <c r="M889" s="335" t="s">
        <v>9748</v>
      </c>
      <c r="N889" s="335" t="s">
        <v>9749</v>
      </c>
      <c r="O889" s="335" t="s">
        <v>9750</v>
      </c>
      <c r="P889" s="336">
        <v>1417.6</v>
      </c>
      <c r="Q889" s="331" t="s">
        <v>9751</v>
      </c>
      <c r="R889" s="339" t="s">
        <v>9752</v>
      </c>
      <c r="S889" s="333" t="s">
        <v>9753</v>
      </c>
      <c r="T889" s="331" t="s">
        <v>6921</v>
      </c>
      <c r="U889" s="331" t="s">
        <v>492</v>
      </c>
      <c r="V889" s="335" t="s">
        <v>8750</v>
      </c>
      <c r="W889" s="339" t="s">
        <v>9754</v>
      </c>
      <c r="X889" s="340">
        <v>958445.4</v>
      </c>
      <c r="Y889" s="335" t="s">
        <v>9755</v>
      </c>
      <c r="Z889" s="339" t="s">
        <v>9756</v>
      </c>
      <c r="AA889" s="330" t="s">
        <v>8665</v>
      </c>
      <c r="AB889" s="341" t="s">
        <v>60</v>
      </c>
      <c r="AC889" s="332">
        <v>2.59</v>
      </c>
      <c r="AD889" s="341" t="s">
        <v>60</v>
      </c>
      <c r="AE889" s="341" t="s">
        <v>60</v>
      </c>
      <c r="AF889" s="332">
        <v>1.22</v>
      </c>
      <c r="AG889" s="332">
        <v>1765.81</v>
      </c>
      <c r="AH889" s="332">
        <v>1753.06</v>
      </c>
      <c r="AI889" s="336">
        <v>1281</v>
      </c>
      <c r="AJ889" s="336">
        <v>-233.7</v>
      </c>
      <c r="AK889" s="336">
        <v>1184.4000000000001</v>
      </c>
      <c r="AL889" s="331" t="s">
        <v>8328</v>
      </c>
      <c r="AM889" s="331" t="s">
        <v>8329</v>
      </c>
      <c r="AN889" s="332">
        <v>22.02</v>
      </c>
      <c r="AO889" s="332">
        <v>32.58</v>
      </c>
      <c r="AP889" s="332">
        <v>55.89</v>
      </c>
    </row>
    <row r="890" spans="1:42" ht="135">
      <c r="A890" s="329">
        <v>44679</v>
      </c>
      <c r="B890" s="330" t="s">
        <v>5245</v>
      </c>
      <c r="C890" s="330" t="s">
        <v>60</v>
      </c>
      <c r="D890" s="331" t="s">
        <v>61</v>
      </c>
      <c r="E890" s="331" t="s">
        <v>67</v>
      </c>
      <c r="F890" s="332">
        <v>791.22</v>
      </c>
      <c r="G890" s="330" t="s">
        <v>5246</v>
      </c>
      <c r="H890" s="330" t="s">
        <v>5247</v>
      </c>
      <c r="I890" s="331" t="s">
        <v>5248</v>
      </c>
      <c r="J890" s="329">
        <v>44679</v>
      </c>
      <c r="K890" s="333" t="s">
        <v>491</v>
      </c>
      <c r="L890" s="329">
        <v>44775</v>
      </c>
      <c r="M890" s="335" t="s">
        <v>15082</v>
      </c>
      <c r="N890" s="335" t="s">
        <v>60</v>
      </c>
      <c r="O890" s="335" t="s">
        <v>15083</v>
      </c>
      <c r="P890" s="341" t="s">
        <v>60</v>
      </c>
      <c r="Q890" s="331" t="s">
        <v>13077</v>
      </c>
      <c r="R890" s="339" t="s">
        <v>15084</v>
      </c>
      <c r="S890" s="333" t="s">
        <v>10198</v>
      </c>
      <c r="T890" s="331" t="s">
        <v>6915</v>
      </c>
      <c r="U890" s="331" t="s">
        <v>12010</v>
      </c>
      <c r="V890" s="335" t="s">
        <v>15085</v>
      </c>
      <c r="W890" s="333" t="s">
        <v>8515</v>
      </c>
      <c r="X890" s="330" t="s">
        <v>60</v>
      </c>
      <c r="Y890" s="335" t="s">
        <v>15086</v>
      </c>
      <c r="Z890" s="333" t="s">
        <v>15087</v>
      </c>
      <c r="AA890" s="330" t="s">
        <v>60</v>
      </c>
      <c r="AB890" s="332">
        <v>23.98</v>
      </c>
      <c r="AC890" s="338">
        <v>0.79400000000000004</v>
      </c>
      <c r="AD890" s="332">
        <v>30.92</v>
      </c>
      <c r="AE890" s="332">
        <v>30.99</v>
      </c>
      <c r="AF890" s="332">
        <v>18.329999999999998</v>
      </c>
      <c r="AG890" s="332">
        <v>727.4</v>
      </c>
      <c r="AH890" s="332">
        <v>368.7</v>
      </c>
      <c r="AI890" s="336">
        <v>40.6</v>
      </c>
      <c r="AJ890" s="336">
        <v>15.7</v>
      </c>
      <c r="AK890" s="336">
        <v>968.8</v>
      </c>
      <c r="AL890" s="331" t="s">
        <v>8328</v>
      </c>
      <c r="AM890" s="331" t="s">
        <v>8329</v>
      </c>
      <c r="AN890" s="332">
        <v>21.95</v>
      </c>
      <c r="AO890" s="332">
        <v>19.899999999999999</v>
      </c>
      <c r="AP890" s="332">
        <v>30.21</v>
      </c>
    </row>
    <row r="891" spans="1:42" ht="409.5">
      <c r="A891" s="329">
        <v>44200</v>
      </c>
      <c r="B891" s="330" t="s">
        <v>5249</v>
      </c>
      <c r="C891" s="330" t="s">
        <v>60</v>
      </c>
      <c r="D891" s="331" t="s">
        <v>61</v>
      </c>
      <c r="E891" s="331" t="s">
        <v>67</v>
      </c>
      <c r="F891" s="332">
        <v>273.01</v>
      </c>
      <c r="G891" s="330" t="s">
        <v>5250</v>
      </c>
      <c r="H891" s="330" t="s">
        <v>715</v>
      </c>
      <c r="I891" s="331" t="s">
        <v>5251</v>
      </c>
      <c r="J891" s="329">
        <v>44200</v>
      </c>
      <c r="K891" s="333" t="s">
        <v>491</v>
      </c>
      <c r="L891" s="329">
        <v>44291</v>
      </c>
      <c r="M891" s="335" t="s">
        <v>15088</v>
      </c>
      <c r="N891" s="335" t="s">
        <v>60</v>
      </c>
      <c r="O891" s="335" t="s">
        <v>60</v>
      </c>
      <c r="P891" s="341" t="s">
        <v>60</v>
      </c>
      <c r="Q891" s="331" t="s">
        <v>11604</v>
      </c>
      <c r="R891" s="339" t="s">
        <v>15089</v>
      </c>
      <c r="S891" s="333" t="s">
        <v>15090</v>
      </c>
      <c r="T891" s="331" t="s">
        <v>6921</v>
      </c>
      <c r="U891" s="331" t="s">
        <v>11848</v>
      </c>
      <c r="V891" s="335" t="s">
        <v>15091</v>
      </c>
      <c r="W891" s="339" t="s">
        <v>15092</v>
      </c>
      <c r="X891" s="330" t="s">
        <v>60</v>
      </c>
      <c r="Y891" s="335" t="s">
        <v>60</v>
      </c>
      <c r="Z891" s="333" t="s">
        <v>9832</v>
      </c>
      <c r="AA891" s="330" t="s">
        <v>60</v>
      </c>
      <c r="AB891" s="341" t="s">
        <v>60</v>
      </c>
      <c r="AC891" s="332">
        <v>4.22</v>
      </c>
      <c r="AD891" s="332">
        <v>9.2100000000000009</v>
      </c>
      <c r="AE891" s="332">
        <v>14.75</v>
      </c>
      <c r="AF891" s="338">
        <v>0.70499999999999996</v>
      </c>
      <c r="AG891" s="332">
        <v>272.41000000000003</v>
      </c>
      <c r="AH891" s="332">
        <v>173.72</v>
      </c>
      <c r="AI891" s="341" t="s">
        <v>60</v>
      </c>
      <c r="AJ891" s="341" t="s">
        <v>60</v>
      </c>
      <c r="AK891" s="341" t="s">
        <v>60</v>
      </c>
      <c r="AL891" s="331" t="s">
        <v>8328</v>
      </c>
      <c r="AM891" s="331" t="s">
        <v>8329</v>
      </c>
      <c r="AN891" s="332">
        <v>21.85</v>
      </c>
      <c r="AO891" s="332">
        <v>29.98</v>
      </c>
      <c r="AP891" s="332">
        <v>27.51</v>
      </c>
    </row>
    <row r="892" spans="1:42" ht="409.5">
      <c r="A892" s="329">
        <v>44424</v>
      </c>
      <c r="B892" s="330" t="s">
        <v>1238</v>
      </c>
      <c r="C892" s="330" t="s">
        <v>1239</v>
      </c>
      <c r="D892" s="331" t="s">
        <v>61</v>
      </c>
      <c r="E892" s="331" t="s">
        <v>77</v>
      </c>
      <c r="F892" s="332">
        <v>431.28</v>
      </c>
      <c r="G892" s="330" t="s">
        <v>1501</v>
      </c>
      <c r="H892" s="330" t="s">
        <v>1502</v>
      </c>
      <c r="I892" s="331" t="s">
        <v>1503</v>
      </c>
      <c r="J892" s="329">
        <v>44424</v>
      </c>
      <c r="K892" s="333" t="s">
        <v>491</v>
      </c>
      <c r="L892" s="334" t="s">
        <v>60</v>
      </c>
      <c r="M892" s="335" t="s">
        <v>9147</v>
      </c>
      <c r="N892" s="335" t="s">
        <v>9148</v>
      </c>
      <c r="O892" s="335" t="s">
        <v>9149</v>
      </c>
      <c r="P892" s="336">
        <v>447</v>
      </c>
      <c r="Q892" s="331" t="s">
        <v>8748</v>
      </c>
      <c r="R892" s="339" t="s">
        <v>9150</v>
      </c>
      <c r="S892" s="333" t="s">
        <v>9151</v>
      </c>
      <c r="T892" s="331" t="s">
        <v>6919</v>
      </c>
      <c r="U892" s="331" t="s">
        <v>492</v>
      </c>
      <c r="V892" s="335" t="s">
        <v>9167</v>
      </c>
      <c r="W892" s="333" t="s">
        <v>8855</v>
      </c>
      <c r="X892" s="340">
        <v>10750.4</v>
      </c>
      <c r="Y892" s="335" t="s">
        <v>10365</v>
      </c>
      <c r="Z892" s="339" t="s">
        <v>10366</v>
      </c>
      <c r="AA892" s="330" t="s">
        <v>60</v>
      </c>
      <c r="AB892" s="332">
        <v>46.22</v>
      </c>
      <c r="AC892" s="332">
        <v>1.1200000000000001</v>
      </c>
      <c r="AD892" s="332">
        <v>9.6300000000000008</v>
      </c>
      <c r="AE892" s="332">
        <v>18.54</v>
      </c>
      <c r="AF892" s="332">
        <v>2.02</v>
      </c>
      <c r="AG892" s="332">
        <v>431.28</v>
      </c>
      <c r="AH892" s="332">
        <v>259.06</v>
      </c>
      <c r="AI892" s="336">
        <v>201.8</v>
      </c>
      <c r="AJ892" s="336">
        <v>-25</v>
      </c>
      <c r="AK892" s="336">
        <v>456.3</v>
      </c>
      <c r="AL892" s="331" t="s">
        <v>8328</v>
      </c>
      <c r="AM892" s="331" t="s">
        <v>8329</v>
      </c>
      <c r="AN892" s="332">
        <v>21.82</v>
      </c>
      <c r="AO892" s="332">
        <v>13.75</v>
      </c>
      <c r="AP892" s="332">
        <v>8.18</v>
      </c>
    </row>
    <row r="893" spans="1:42" ht="360">
      <c r="A893" s="329">
        <v>44264</v>
      </c>
      <c r="B893" s="330" t="s">
        <v>5252</v>
      </c>
      <c r="C893" s="330" t="s">
        <v>60</v>
      </c>
      <c r="D893" s="331" t="s">
        <v>61</v>
      </c>
      <c r="E893" s="331" t="s">
        <v>67</v>
      </c>
      <c r="F893" s="332">
        <v>2313.92</v>
      </c>
      <c r="G893" s="330" t="s">
        <v>5253</v>
      </c>
      <c r="H893" s="330" t="s">
        <v>60</v>
      </c>
      <c r="I893" s="331" t="s">
        <v>5254</v>
      </c>
      <c r="J893" s="329">
        <v>44264</v>
      </c>
      <c r="K893" s="333" t="s">
        <v>491</v>
      </c>
      <c r="L893" s="329">
        <v>44271</v>
      </c>
      <c r="M893" s="335" t="s">
        <v>15093</v>
      </c>
      <c r="N893" s="335" t="s">
        <v>60</v>
      </c>
      <c r="O893" s="335" t="s">
        <v>60</v>
      </c>
      <c r="P893" s="341" t="s">
        <v>60</v>
      </c>
      <c r="Q893" s="331" t="s">
        <v>8351</v>
      </c>
      <c r="R893" s="339" t="s">
        <v>15094</v>
      </c>
      <c r="S893" s="333" t="s">
        <v>15095</v>
      </c>
      <c r="T893" s="331" t="s">
        <v>6915</v>
      </c>
      <c r="U893" s="331" t="s">
        <v>11848</v>
      </c>
      <c r="V893" s="335" t="s">
        <v>15096</v>
      </c>
      <c r="W893" s="333" t="s">
        <v>15097</v>
      </c>
      <c r="X893" s="330" t="s">
        <v>60</v>
      </c>
      <c r="Y893" s="335" t="s">
        <v>60</v>
      </c>
      <c r="Z893" s="333" t="s">
        <v>60</v>
      </c>
      <c r="AA893" s="330" t="s">
        <v>60</v>
      </c>
      <c r="AB893" s="332">
        <v>15.58</v>
      </c>
      <c r="AC893" s="332">
        <v>12.35</v>
      </c>
      <c r="AD893" s="332">
        <v>6.44</v>
      </c>
      <c r="AE893" s="332">
        <v>9.1199999999999992</v>
      </c>
      <c r="AF893" s="332">
        <v>1.28</v>
      </c>
      <c r="AG893" s="332">
        <v>2380.5500000000002</v>
      </c>
      <c r="AH893" s="332">
        <v>1315.15</v>
      </c>
      <c r="AI893" s="341" t="s">
        <v>60</v>
      </c>
      <c r="AJ893" s="341" t="s">
        <v>60</v>
      </c>
      <c r="AK893" s="341" t="s">
        <v>60</v>
      </c>
      <c r="AL893" s="331" t="s">
        <v>8328</v>
      </c>
      <c r="AM893" s="331" t="s">
        <v>8329</v>
      </c>
      <c r="AN893" s="332">
        <v>21.71</v>
      </c>
      <c r="AO893" s="332">
        <v>11.28</v>
      </c>
      <c r="AP893" s="332">
        <v>29.38</v>
      </c>
    </row>
    <row r="894" spans="1:42" ht="409.5">
      <c r="A894" s="329">
        <v>44386</v>
      </c>
      <c r="B894" s="330" t="s">
        <v>4959</v>
      </c>
      <c r="C894" s="330" t="s">
        <v>60</v>
      </c>
      <c r="D894" s="331" t="s">
        <v>61</v>
      </c>
      <c r="E894" s="331" t="s">
        <v>67</v>
      </c>
      <c r="F894" s="332">
        <v>1406.96</v>
      </c>
      <c r="G894" s="330" t="s">
        <v>5255</v>
      </c>
      <c r="H894" s="330" t="s">
        <v>5256</v>
      </c>
      <c r="I894" s="331" t="s">
        <v>5257</v>
      </c>
      <c r="J894" s="329">
        <v>44386</v>
      </c>
      <c r="K894" s="333" t="s">
        <v>491</v>
      </c>
      <c r="L894" s="329">
        <v>44488</v>
      </c>
      <c r="M894" s="335" t="s">
        <v>14684</v>
      </c>
      <c r="N894" s="335" t="s">
        <v>60</v>
      </c>
      <c r="O894" s="335" t="s">
        <v>60</v>
      </c>
      <c r="P894" s="341" t="s">
        <v>60</v>
      </c>
      <c r="Q894" s="331" t="s">
        <v>8331</v>
      </c>
      <c r="R894" s="339" t="s">
        <v>14685</v>
      </c>
      <c r="S894" s="333" t="s">
        <v>14686</v>
      </c>
      <c r="T894" s="331" t="s">
        <v>6915</v>
      </c>
      <c r="U894" s="331" t="s">
        <v>11848</v>
      </c>
      <c r="V894" s="335" t="s">
        <v>15098</v>
      </c>
      <c r="W894" s="333" t="s">
        <v>9832</v>
      </c>
      <c r="X894" s="330" t="s">
        <v>60</v>
      </c>
      <c r="Y894" s="335" t="s">
        <v>15099</v>
      </c>
      <c r="Z894" s="339" t="s">
        <v>15100</v>
      </c>
      <c r="AA894" s="330" t="s">
        <v>60</v>
      </c>
      <c r="AB894" s="332">
        <v>8.25</v>
      </c>
      <c r="AC894" s="332">
        <v>1.86</v>
      </c>
      <c r="AD894" s="332">
        <v>16.62</v>
      </c>
      <c r="AE894" s="332">
        <v>41.6</v>
      </c>
      <c r="AF894" s="332">
        <v>4.91</v>
      </c>
      <c r="AG894" s="332">
        <v>1297.96</v>
      </c>
      <c r="AH894" s="332">
        <v>1401.14</v>
      </c>
      <c r="AI894" s="341" t="s">
        <v>60</v>
      </c>
      <c r="AJ894" s="341" t="s">
        <v>60</v>
      </c>
      <c r="AK894" s="341" t="s">
        <v>60</v>
      </c>
      <c r="AL894" s="331" t="s">
        <v>8328</v>
      </c>
      <c r="AM894" s="331" t="s">
        <v>8329</v>
      </c>
      <c r="AN894" s="332">
        <v>21.68</v>
      </c>
      <c r="AO894" s="332">
        <v>20.61</v>
      </c>
      <c r="AP894" s="332">
        <v>19.57</v>
      </c>
    </row>
    <row r="895" spans="1:42" ht="337.5">
      <c r="A895" s="329">
        <v>43847</v>
      </c>
      <c r="B895" s="330" t="s">
        <v>5258</v>
      </c>
      <c r="C895" s="330" t="s">
        <v>60</v>
      </c>
      <c r="D895" s="331" t="s">
        <v>61</v>
      </c>
      <c r="E895" s="331" t="s">
        <v>67</v>
      </c>
      <c r="F895" s="332">
        <v>25.33</v>
      </c>
      <c r="G895" s="330" t="s">
        <v>153</v>
      </c>
      <c r="H895" s="330" t="s">
        <v>60</v>
      </c>
      <c r="I895" s="331" t="s">
        <v>5259</v>
      </c>
      <c r="J895" s="329">
        <v>43847</v>
      </c>
      <c r="K895" s="333" t="s">
        <v>491</v>
      </c>
      <c r="L895" s="329">
        <v>43973</v>
      </c>
      <c r="M895" s="335" t="s">
        <v>15101</v>
      </c>
      <c r="N895" s="335" t="s">
        <v>60</v>
      </c>
      <c r="O895" s="335" t="s">
        <v>60</v>
      </c>
      <c r="P895" s="341" t="s">
        <v>60</v>
      </c>
      <c r="Q895" s="331" t="s">
        <v>8876</v>
      </c>
      <c r="R895" s="333" t="s">
        <v>12124</v>
      </c>
      <c r="S895" s="333" t="s">
        <v>9482</v>
      </c>
      <c r="T895" s="331" t="s">
        <v>6921</v>
      </c>
      <c r="U895" s="331" t="s">
        <v>11848</v>
      </c>
      <c r="V895" s="335" t="s">
        <v>15102</v>
      </c>
      <c r="W895" s="333" t="s">
        <v>15103</v>
      </c>
      <c r="X895" s="340">
        <v>479.9</v>
      </c>
      <c r="Y895" s="335" t="s">
        <v>60</v>
      </c>
      <c r="Z895" s="333" t="s">
        <v>60</v>
      </c>
      <c r="AA895" s="330" t="s">
        <v>60</v>
      </c>
      <c r="AB895" s="341" t="s">
        <v>60</v>
      </c>
      <c r="AC895" s="332">
        <v>1.08</v>
      </c>
      <c r="AD895" s="341" t="s">
        <v>60</v>
      </c>
      <c r="AE895" s="341" t="s">
        <v>60</v>
      </c>
      <c r="AF895" s="341" t="s">
        <v>60</v>
      </c>
      <c r="AG895" s="341" t="s">
        <v>60</v>
      </c>
      <c r="AH895" s="332">
        <v>25.33</v>
      </c>
      <c r="AI895" s="341" t="s">
        <v>60</v>
      </c>
      <c r="AJ895" s="341" t="s">
        <v>60</v>
      </c>
      <c r="AK895" s="341" t="s">
        <v>60</v>
      </c>
      <c r="AL895" s="331" t="s">
        <v>8328</v>
      </c>
      <c r="AM895" s="331" t="s">
        <v>8329</v>
      </c>
      <c r="AN895" s="332">
        <v>21.65</v>
      </c>
      <c r="AO895" s="332">
        <v>24.71</v>
      </c>
      <c r="AP895" s="332">
        <v>24.61</v>
      </c>
    </row>
    <row r="896" spans="1:42" ht="393.75">
      <c r="A896" s="329">
        <v>44113</v>
      </c>
      <c r="B896" s="330" t="s">
        <v>5260</v>
      </c>
      <c r="C896" s="330" t="s">
        <v>60</v>
      </c>
      <c r="D896" s="331" t="s">
        <v>61</v>
      </c>
      <c r="E896" s="331" t="s">
        <v>67</v>
      </c>
      <c r="F896" s="332">
        <v>8975.98</v>
      </c>
      <c r="G896" s="330" t="s">
        <v>5261</v>
      </c>
      <c r="H896" s="330" t="s">
        <v>60</v>
      </c>
      <c r="I896" s="331" t="s">
        <v>5262</v>
      </c>
      <c r="J896" s="329">
        <v>44113</v>
      </c>
      <c r="K896" s="333" t="s">
        <v>491</v>
      </c>
      <c r="L896" s="329">
        <v>44298</v>
      </c>
      <c r="M896" s="335" t="s">
        <v>15104</v>
      </c>
      <c r="N896" s="335" t="s">
        <v>60</v>
      </c>
      <c r="O896" s="335" t="s">
        <v>60</v>
      </c>
      <c r="P896" s="341" t="s">
        <v>60</v>
      </c>
      <c r="Q896" s="331" t="s">
        <v>11693</v>
      </c>
      <c r="R896" s="339" t="s">
        <v>15105</v>
      </c>
      <c r="S896" s="333" t="s">
        <v>8943</v>
      </c>
      <c r="T896" s="331" t="s">
        <v>6915</v>
      </c>
      <c r="U896" s="331" t="s">
        <v>11848</v>
      </c>
      <c r="V896" s="335" t="s">
        <v>15106</v>
      </c>
      <c r="W896" s="333" t="s">
        <v>15107</v>
      </c>
      <c r="X896" s="330" t="s">
        <v>60</v>
      </c>
      <c r="Y896" s="335" t="s">
        <v>60</v>
      </c>
      <c r="Z896" s="333" t="s">
        <v>60</v>
      </c>
      <c r="AA896" s="330" t="s">
        <v>60</v>
      </c>
      <c r="AB896" s="332">
        <v>44.72</v>
      </c>
      <c r="AC896" s="332">
        <v>9.25</v>
      </c>
      <c r="AD896" s="332">
        <v>7.04</v>
      </c>
      <c r="AE896" s="332">
        <v>9.5500000000000007</v>
      </c>
      <c r="AF896" s="338">
        <v>0.72299999999999998</v>
      </c>
      <c r="AG896" s="332">
        <v>6967.19</v>
      </c>
      <c r="AH896" s="332">
        <v>5077.2700000000004</v>
      </c>
      <c r="AI896" s="341" t="s">
        <v>60</v>
      </c>
      <c r="AJ896" s="341" t="s">
        <v>60</v>
      </c>
      <c r="AK896" s="341" t="s">
        <v>60</v>
      </c>
      <c r="AL896" s="331" t="s">
        <v>8328</v>
      </c>
      <c r="AM896" s="331" t="s">
        <v>8329</v>
      </c>
      <c r="AN896" s="332">
        <v>21.59</v>
      </c>
      <c r="AO896" s="332">
        <v>20.100000000000001</v>
      </c>
      <c r="AP896" s="332">
        <v>72.47</v>
      </c>
    </row>
    <row r="897" spans="1:42" ht="409.5">
      <c r="A897" s="329">
        <v>44027</v>
      </c>
      <c r="B897" s="330" t="s">
        <v>5263</v>
      </c>
      <c r="C897" s="330" t="s">
        <v>60</v>
      </c>
      <c r="D897" s="331" t="s">
        <v>61</v>
      </c>
      <c r="E897" s="331" t="s">
        <v>67</v>
      </c>
      <c r="F897" s="332">
        <v>237.96</v>
      </c>
      <c r="G897" s="330" t="s">
        <v>5264</v>
      </c>
      <c r="H897" s="330" t="s">
        <v>15108</v>
      </c>
      <c r="I897" s="331" t="s">
        <v>5266</v>
      </c>
      <c r="J897" s="329">
        <v>44027</v>
      </c>
      <c r="K897" s="333" t="s">
        <v>491</v>
      </c>
      <c r="L897" s="329">
        <v>44140</v>
      </c>
      <c r="M897" s="335" t="s">
        <v>15109</v>
      </c>
      <c r="N897" s="335" t="s">
        <v>60</v>
      </c>
      <c r="O897" s="335" t="s">
        <v>60</v>
      </c>
      <c r="P897" s="341" t="s">
        <v>60</v>
      </c>
      <c r="Q897" s="331" t="s">
        <v>8836</v>
      </c>
      <c r="R897" s="339" t="s">
        <v>15110</v>
      </c>
      <c r="S897" s="333" t="s">
        <v>10954</v>
      </c>
      <c r="T897" s="331" t="s">
        <v>6915</v>
      </c>
      <c r="U897" s="331" t="s">
        <v>11848</v>
      </c>
      <c r="V897" s="335" t="s">
        <v>15111</v>
      </c>
      <c r="W897" s="333" t="s">
        <v>8854</v>
      </c>
      <c r="X897" s="330" t="s">
        <v>60</v>
      </c>
      <c r="Y897" s="335" t="s">
        <v>15112</v>
      </c>
      <c r="Z897" s="339" t="s">
        <v>15113</v>
      </c>
      <c r="AA897" s="330" t="s">
        <v>60</v>
      </c>
      <c r="AB897" s="341" t="s">
        <v>60</v>
      </c>
      <c r="AC897" s="332">
        <v>51.65</v>
      </c>
      <c r="AD897" s="341" t="s">
        <v>60</v>
      </c>
      <c r="AE897" s="341" t="s">
        <v>60</v>
      </c>
      <c r="AF897" s="332">
        <v>6.69</v>
      </c>
      <c r="AG897" s="332">
        <v>228.39</v>
      </c>
      <c r="AH897" s="332">
        <v>169.52</v>
      </c>
      <c r="AI897" s="341" t="s">
        <v>60</v>
      </c>
      <c r="AJ897" s="341" t="s">
        <v>60</v>
      </c>
      <c r="AK897" s="341" t="s">
        <v>60</v>
      </c>
      <c r="AL897" s="331" t="s">
        <v>8328</v>
      </c>
      <c r="AM897" s="331" t="s">
        <v>8329</v>
      </c>
      <c r="AN897" s="332">
        <v>21.53</v>
      </c>
      <c r="AO897" s="332">
        <v>22.81</v>
      </c>
      <c r="AP897" s="332">
        <v>41.7</v>
      </c>
    </row>
    <row r="898" spans="1:42" ht="348.75">
      <c r="A898" s="329">
        <v>44223</v>
      </c>
      <c r="B898" s="330" t="s">
        <v>5267</v>
      </c>
      <c r="C898" s="330" t="s">
        <v>60</v>
      </c>
      <c r="D898" s="331" t="s">
        <v>61</v>
      </c>
      <c r="E898" s="331" t="s">
        <v>67</v>
      </c>
      <c r="F898" s="332">
        <v>622.22</v>
      </c>
      <c r="G898" s="330" t="s">
        <v>5268</v>
      </c>
      <c r="H898" s="330" t="s">
        <v>5269</v>
      </c>
      <c r="I898" s="331" t="s">
        <v>5270</v>
      </c>
      <c r="J898" s="329">
        <v>44223</v>
      </c>
      <c r="K898" s="333" t="s">
        <v>491</v>
      </c>
      <c r="L898" s="329">
        <v>44301</v>
      </c>
      <c r="M898" s="335" t="s">
        <v>15114</v>
      </c>
      <c r="N898" s="335" t="s">
        <v>60</v>
      </c>
      <c r="O898" s="335" t="s">
        <v>60</v>
      </c>
      <c r="P898" s="341" t="s">
        <v>60</v>
      </c>
      <c r="Q898" s="331" t="s">
        <v>9303</v>
      </c>
      <c r="R898" s="333" t="s">
        <v>15115</v>
      </c>
      <c r="S898" s="333" t="s">
        <v>13763</v>
      </c>
      <c r="T898" s="331" t="s">
        <v>6915</v>
      </c>
      <c r="U898" s="331" t="s">
        <v>11848</v>
      </c>
      <c r="V898" s="335" t="s">
        <v>15116</v>
      </c>
      <c r="W898" s="333" t="s">
        <v>10364</v>
      </c>
      <c r="X898" s="340">
        <v>1135.7</v>
      </c>
      <c r="Y898" s="335" t="s">
        <v>15117</v>
      </c>
      <c r="Z898" s="339" t="s">
        <v>15118</v>
      </c>
      <c r="AA898" s="330" t="s">
        <v>60</v>
      </c>
      <c r="AB898" s="341" t="s">
        <v>60</v>
      </c>
      <c r="AC898" s="332">
        <v>3.48</v>
      </c>
      <c r="AD898" s="332">
        <v>14.44</v>
      </c>
      <c r="AE898" s="332">
        <v>30.43</v>
      </c>
      <c r="AF898" s="332">
        <v>1.6</v>
      </c>
      <c r="AG898" s="332">
        <v>622.22</v>
      </c>
      <c r="AH898" s="332">
        <v>565.73</v>
      </c>
      <c r="AI898" s="336">
        <v>364.4</v>
      </c>
      <c r="AJ898" s="336">
        <v>-63.2</v>
      </c>
      <c r="AK898" s="336">
        <v>362.8</v>
      </c>
      <c r="AL898" s="331" t="s">
        <v>8328</v>
      </c>
      <c r="AM898" s="331" t="s">
        <v>8329</v>
      </c>
      <c r="AN898" s="332">
        <v>21.47</v>
      </c>
      <c r="AO898" s="332">
        <v>19.71</v>
      </c>
      <c r="AP898" s="332">
        <v>19.309999999999999</v>
      </c>
    </row>
    <row r="899" spans="1:42" ht="371.25">
      <c r="A899" s="329">
        <v>44056</v>
      </c>
      <c r="B899" s="330" t="s">
        <v>5271</v>
      </c>
      <c r="C899" s="330" t="s">
        <v>60</v>
      </c>
      <c r="D899" s="331" t="s">
        <v>61</v>
      </c>
      <c r="E899" s="331" t="s">
        <v>67</v>
      </c>
      <c r="F899" s="332">
        <v>97.27</v>
      </c>
      <c r="G899" s="330" t="s">
        <v>5272</v>
      </c>
      <c r="H899" s="330" t="s">
        <v>60</v>
      </c>
      <c r="I899" s="331" t="s">
        <v>5273</v>
      </c>
      <c r="J899" s="329">
        <v>44056</v>
      </c>
      <c r="K899" s="333" t="s">
        <v>491</v>
      </c>
      <c r="L899" s="329">
        <v>44227</v>
      </c>
      <c r="M899" s="335" t="s">
        <v>15119</v>
      </c>
      <c r="N899" s="335" t="s">
        <v>60</v>
      </c>
      <c r="O899" s="335" t="s">
        <v>60</v>
      </c>
      <c r="P899" s="341" t="s">
        <v>60</v>
      </c>
      <c r="Q899" s="331" t="s">
        <v>8633</v>
      </c>
      <c r="R899" s="339" t="s">
        <v>15120</v>
      </c>
      <c r="S899" s="333" t="s">
        <v>8529</v>
      </c>
      <c r="T899" s="331" t="s">
        <v>6921</v>
      </c>
      <c r="U899" s="331" t="s">
        <v>11848</v>
      </c>
      <c r="V899" s="335" t="s">
        <v>15121</v>
      </c>
      <c r="W899" s="333" t="s">
        <v>10684</v>
      </c>
      <c r="X899" s="340">
        <v>244</v>
      </c>
      <c r="Y899" s="335" t="s">
        <v>60</v>
      </c>
      <c r="Z899" s="333" t="s">
        <v>60</v>
      </c>
      <c r="AA899" s="330" t="s">
        <v>60</v>
      </c>
      <c r="AB899" s="341" t="s">
        <v>60</v>
      </c>
      <c r="AC899" s="338">
        <v>0.81299999999999994</v>
      </c>
      <c r="AD899" s="341" t="s">
        <v>60</v>
      </c>
      <c r="AE899" s="341" t="s">
        <v>60</v>
      </c>
      <c r="AF899" s="341" t="s">
        <v>60</v>
      </c>
      <c r="AG899" s="341" t="s">
        <v>60</v>
      </c>
      <c r="AH899" s="332">
        <v>97.27</v>
      </c>
      <c r="AI899" s="341" t="s">
        <v>60</v>
      </c>
      <c r="AJ899" s="341" t="s">
        <v>60</v>
      </c>
      <c r="AK899" s="336">
        <v>1223</v>
      </c>
      <c r="AL899" s="331" t="s">
        <v>8328</v>
      </c>
      <c r="AM899" s="331" t="s">
        <v>8329</v>
      </c>
      <c r="AN899" s="332">
        <v>21.43</v>
      </c>
      <c r="AO899" s="332">
        <v>21.43</v>
      </c>
      <c r="AP899" s="332">
        <v>20.62</v>
      </c>
    </row>
    <row r="900" spans="1:42" ht="101.25">
      <c r="A900" s="329">
        <v>44582</v>
      </c>
      <c r="B900" s="330" t="s">
        <v>5274</v>
      </c>
      <c r="C900" s="330" t="s">
        <v>5275</v>
      </c>
      <c r="D900" s="331" t="s">
        <v>61</v>
      </c>
      <c r="E900" s="331" t="s">
        <v>67</v>
      </c>
      <c r="F900" s="332">
        <v>301.39</v>
      </c>
      <c r="G900" s="330" t="s">
        <v>15122</v>
      </c>
      <c r="H900" s="330" t="s">
        <v>5277</v>
      </c>
      <c r="I900" s="331" t="s">
        <v>5278</v>
      </c>
      <c r="J900" s="329">
        <v>44582</v>
      </c>
      <c r="K900" s="333" t="s">
        <v>491</v>
      </c>
      <c r="L900" s="329">
        <v>44621</v>
      </c>
      <c r="M900" s="335" t="s">
        <v>15123</v>
      </c>
      <c r="N900" s="335" t="s">
        <v>15124</v>
      </c>
      <c r="O900" s="335" t="s">
        <v>15125</v>
      </c>
      <c r="P900" s="336">
        <v>165.5</v>
      </c>
      <c r="Q900" s="331" t="s">
        <v>13370</v>
      </c>
      <c r="R900" s="333" t="s">
        <v>14258</v>
      </c>
      <c r="S900" s="333" t="s">
        <v>15126</v>
      </c>
      <c r="T900" s="331" t="s">
        <v>6915</v>
      </c>
      <c r="U900" s="331" t="s">
        <v>12459</v>
      </c>
      <c r="V900" s="335" t="s">
        <v>15127</v>
      </c>
      <c r="W900" s="333" t="s">
        <v>15128</v>
      </c>
      <c r="X900" s="330" t="s">
        <v>60</v>
      </c>
      <c r="Y900" s="335" t="s">
        <v>15129</v>
      </c>
      <c r="Z900" s="333" t="s">
        <v>8629</v>
      </c>
      <c r="AA900" s="330" t="s">
        <v>60</v>
      </c>
      <c r="AB900" s="332">
        <v>8.18</v>
      </c>
      <c r="AC900" s="332">
        <v>1.04</v>
      </c>
      <c r="AD900" s="332">
        <v>28.22</v>
      </c>
      <c r="AE900" s="332">
        <v>28.72</v>
      </c>
      <c r="AF900" s="332">
        <v>17.36</v>
      </c>
      <c r="AG900" s="332">
        <v>376.8</v>
      </c>
      <c r="AH900" s="332">
        <v>213.58</v>
      </c>
      <c r="AI900" s="336">
        <v>22.4</v>
      </c>
      <c r="AJ900" s="336">
        <v>36.799999999999997</v>
      </c>
      <c r="AK900" s="336">
        <v>403.8</v>
      </c>
      <c r="AL900" s="331" t="s">
        <v>8328</v>
      </c>
      <c r="AM900" s="331" t="s">
        <v>8329</v>
      </c>
      <c r="AN900" s="332">
        <v>21.36</v>
      </c>
      <c r="AO900" s="332">
        <v>32.979999999999997</v>
      </c>
      <c r="AP900" s="332">
        <v>44.51</v>
      </c>
    </row>
    <row r="901" spans="1:42" ht="101.25">
      <c r="A901" s="329">
        <v>43971</v>
      </c>
      <c r="B901" s="330" t="s">
        <v>1513</v>
      </c>
      <c r="C901" s="330" t="s">
        <v>1514</v>
      </c>
      <c r="D901" s="331" t="s">
        <v>61</v>
      </c>
      <c r="E901" s="331" t="s">
        <v>77</v>
      </c>
      <c r="F901" s="332">
        <v>24.64</v>
      </c>
      <c r="G901" s="330" t="s">
        <v>1515</v>
      </c>
      <c r="H901" s="330" t="s">
        <v>60</v>
      </c>
      <c r="I901" s="331" t="s">
        <v>1516</v>
      </c>
      <c r="J901" s="329">
        <v>43971</v>
      </c>
      <c r="K901" s="333" t="s">
        <v>491</v>
      </c>
      <c r="L901" s="334" t="s">
        <v>60</v>
      </c>
      <c r="M901" s="335" t="s">
        <v>10188</v>
      </c>
      <c r="N901" s="335" t="s">
        <v>60</v>
      </c>
      <c r="O901" s="335" t="s">
        <v>60</v>
      </c>
      <c r="P901" s="341" t="s">
        <v>60</v>
      </c>
      <c r="Q901" s="331" t="s">
        <v>8978</v>
      </c>
      <c r="R901" s="333" t="s">
        <v>10189</v>
      </c>
      <c r="S901" s="333" t="s">
        <v>9334</v>
      </c>
      <c r="T901" s="331" t="s">
        <v>6917</v>
      </c>
      <c r="U901" s="331" t="s">
        <v>492</v>
      </c>
      <c r="V901" s="335" t="s">
        <v>10190</v>
      </c>
      <c r="W901" s="333" t="s">
        <v>9336</v>
      </c>
      <c r="X901" s="340">
        <v>59.6</v>
      </c>
      <c r="Y901" s="335" t="s">
        <v>60</v>
      </c>
      <c r="Z901" s="333" t="s">
        <v>60</v>
      </c>
      <c r="AA901" s="330" t="s">
        <v>60</v>
      </c>
      <c r="AB901" s="341" t="s">
        <v>60</v>
      </c>
      <c r="AC901" s="332">
        <v>1.87</v>
      </c>
      <c r="AD901" s="341" t="s">
        <v>60</v>
      </c>
      <c r="AE901" s="341" t="s">
        <v>60</v>
      </c>
      <c r="AF901" s="332">
        <v>2.25</v>
      </c>
      <c r="AG901" s="332">
        <v>47.08</v>
      </c>
      <c r="AH901" s="332">
        <v>47.47</v>
      </c>
      <c r="AI901" s="336">
        <v>30.2</v>
      </c>
      <c r="AJ901" s="338">
        <v>0.95699999999999996</v>
      </c>
      <c r="AK901" s="336">
        <v>40.200000000000003</v>
      </c>
      <c r="AL901" s="331" t="s">
        <v>8328</v>
      </c>
      <c r="AM901" s="331" t="s">
        <v>8329</v>
      </c>
      <c r="AN901" s="332">
        <v>21.29</v>
      </c>
      <c r="AO901" s="332">
        <v>19.71</v>
      </c>
      <c r="AP901" s="332">
        <v>30.51</v>
      </c>
    </row>
    <row r="902" spans="1:42" ht="258.75">
      <c r="A902" s="329">
        <v>44369</v>
      </c>
      <c r="B902" s="330" t="s">
        <v>5279</v>
      </c>
      <c r="C902" s="330" t="s">
        <v>60</v>
      </c>
      <c r="D902" s="331" t="s">
        <v>61</v>
      </c>
      <c r="E902" s="331" t="s">
        <v>67</v>
      </c>
      <c r="F902" s="332">
        <v>247.82</v>
      </c>
      <c r="G902" s="330" t="s">
        <v>5280</v>
      </c>
      <c r="H902" s="330" t="s">
        <v>5281</v>
      </c>
      <c r="I902" s="331" t="s">
        <v>5282</v>
      </c>
      <c r="J902" s="329">
        <v>44369</v>
      </c>
      <c r="K902" s="333" t="s">
        <v>491</v>
      </c>
      <c r="L902" s="329">
        <v>44440</v>
      </c>
      <c r="M902" s="335" t="s">
        <v>15130</v>
      </c>
      <c r="N902" s="335" t="s">
        <v>60</v>
      </c>
      <c r="O902" s="335" t="s">
        <v>60</v>
      </c>
      <c r="P902" s="341" t="s">
        <v>60</v>
      </c>
      <c r="Q902" s="331" t="s">
        <v>8469</v>
      </c>
      <c r="R902" s="339" t="s">
        <v>15131</v>
      </c>
      <c r="S902" s="333" t="s">
        <v>9519</v>
      </c>
      <c r="T902" s="331" t="s">
        <v>6921</v>
      </c>
      <c r="U902" s="331" t="s">
        <v>11848</v>
      </c>
      <c r="V902" s="335" t="s">
        <v>15132</v>
      </c>
      <c r="W902" s="333" t="s">
        <v>10851</v>
      </c>
      <c r="X902" s="330" t="s">
        <v>60</v>
      </c>
      <c r="Y902" s="335" t="s">
        <v>15133</v>
      </c>
      <c r="Z902" s="333" t="s">
        <v>9627</v>
      </c>
      <c r="AA902" s="330" t="s">
        <v>60</v>
      </c>
      <c r="AB902" s="341" t="s">
        <v>60</v>
      </c>
      <c r="AC902" s="332">
        <v>5.91</v>
      </c>
      <c r="AD902" s="341" t="s">
        <v>60</v>
      </c>
      <c r="AE902" s="341" t="s">
        <v>60</v>
      </c>
      <c r="AF902" s="332">
        <v>7.31</v>
      </c>
      <c r="AG902" s="332">
        <v>220.96</v>
      </c>
      <c r="AH902" s="332">
        <v>223.5</v>
      </c>
      <c r="AI902" s="336">
        <v>31.1</v>
      </c>
      <c r="AJ902" s="332">
        <v>-6.81</v>
      </c>
      <c r="AK902" s="336">
        <v>56.7</v>
      </c>
      <c r="AL902" s="331" t="s">
        <v>8328</v>
      </c>
      <c r="AM902" s="331" t="s">
        <v>8329</v>
      </c>
      <c r="AN902" s="332">
        <v>21.19</v>
      </c>
      <c r="AO902" s="332">
        <v>23.73</v>
      </c>
      <c r="AP902" s="332">
        <v>13.25</v>
      </c>
    </row>
    <row r="903" spans="1:42" ht="292.5">
      <c r="A903" s="329">
        <v>44622</v>
      </c>
      <c r="B903" s="330" t="s">
        <v>1517</v>
      </c>
      <c r="C903" s="330" t="s">
        <v>60</v>
      </c>
      <c r="D903" s="331" t="s">
        <v>61</v>
      </c>
      <c r="E903" s="331" t="s">
        <v>67</v>
      </c>
      <c r="F903" s="332">
        <v>138.12</v>
      </c>
      <c r="G903" s="330" t="s">
        <v>1518</v>
      </c>
      <c r="H903" s="330" t="s">
        <v>1519</v>
      </c>
      <c r="I903" s="331" t="s">
        <v>1520</v>
      </c>
      <c r="J903" s="329">
        <v>44622</v>
      </c>
      <c r="K903" s="333" t="s">
        <v>491</v>
      </c>
      <c r="L903" s="329">
        <v>44743</v>
      </c>
      <c r="M903" s="335" t="s">
        <v>10201</v>
      </c>
      <c r="N903" s="335" t="s">
        <v>10202</v>
      </c>
      <c r="O903" s="335" t="s">
        <v>10203</v>
      </c>
      <c r="P903" s="341" t="s">
        <v>60</v>
      </c>
      <c r="Q903" s="331" t="s">
        <v>8876</v>
      </c>
      <c r="R903" s="339" t="s">
        <v>10010</v>
      </c>
      <c r="S903" s="333" t="s">
        <v>8678</v>
      </c>
      <c r="T903" s="331" t="s">
        <v>6921</v>
      </c>
      <c r="U903" s="331" t="s">
        <v>492</v>
      </c>
      <c r="V903" s="335" t="s">
        <v>10204</v>
      </c>
      <c r="W903" s="333" t="s">
        <v>10205</v>
      </c>
      <c r="X903" s="340">
        <v>3070.2</v>
      </c>
      <c r="Y903" s="335" t="s">
        <v>60</v>
      </c>
      <c r="Z903" s="333" t="s">
        <v>8971</v>
      </c>
      <c r="AA903" s="330" t="s">
        <v>60</v>
      </c>
      <c r="AB903" s="332">
        <v>17.55</v>
      </c>
      <c r="AC903" s="332">
        <v>1.02</v>
      </c>
      <c r="AD903" s="341" t="s">
        <v>60</v>
      </c>
      <c r="AE903" s="341" t="s">
        <v>60</v>
      </c>
      <c r="AF903" s="341" t="s">
        <v>60</v>
      </c>
      <c r="AG903" s="341" t="s">
        <v>60</v>
      </c>
      <c r="AH903" s="332">
        <v>136.54</v>
      </c>
      <c r="AI903" s="336">
        <v>23.5</v>
      </c>
      <c r="AJ903" s="338">
        <v>-0.44800000000000001</v>
      </c>
      <c r="AK903" s="336">
        <v>1100.5</v>
      </c>
      <c r="AL903" s="331" t="s">
        <v>8328</v>
      </c>
      <c r="AM903" s="331" t="s">
        <v>8329</v>
      </c>
      <c r="AN903" s="332">
        <v>21.14</v>
      </c>
      <c r="AO903" s="332">
        <v>18.84</v>
      </c>
      <c r="AP903" s="332">
        <v>23.79</v>
      </c>
    </row>
    <row r="904" spans="1:42" ht="409.5">
      <c r="A904" s="329">
        <v>44187</v>
      </c>
      <c r="B904" s="330" t="s">
        <v>5283</v>
      </c>
      <c r="C904" s="330" t="s">
        <v>60</v>
      </c>
      <c r="D904" s="331" t="s">
        <v>61</v>
      </c>
      <c r="E904" s="331" t="s">
        <v>67</v>
      </c>
      <c r="F904" s="332">
        <v>110.56</v>
      </c>
      <c r="G904" s="330" t="s">
        <v>5284</v>
      </c>
      <c r="H904" s="330" t="s">
        <v>5285</v>
      </c>
      <c r="I904" s="331" t="s">
        <v>5286</v>
      </c>
      <c r="J904" s="329">
        <v>44187</v>
      </c>
      <c r="K904" s="333" t="s">
        <v>491</v>
      </c>
      <c r="L904" s="329">
        <v>44229</v>
      </c>
      <c r="M904" s="335" t="s">
        <v>15134</v>
      </c>
      <c r="N904" s="335" t="s">
        <v>60</v>
      </c>
      <c r="O904" s="335" t="s">
        <v>60</v>
      </c>
      <c r="P904" s="341" t="s">
        <v>60</v>
      </c>
      <c r="Q904" s="331" t="s">
        <v>9474</v>
      </c>
      <c r="R904" s="339" t="s">
        <v>15135</v>
      </c>
      <c r="S904" s="333" t="s">
        <v>9042</v>
      </c>
      <c r="T904" s="331" t="s">
        <v>6915</v>
      </c>
      <c r="U904" s="331" t="s">
        <v>11848</v>
      </c>
      <c r="V904" s="335" t="s">
        <v>15136</v>
      </c>
      <c r="W904" s="333" t="s">
        <v>10904</v>
      </c>
      <c r="X904" s="340">
        <v>1668.5</v>
      </c>
      <c r="Y904" s="335" t="s">
        <v>15137</v>
      </c>
      <c r="Z904" s="339" t="s">
        <v>15138</v>
      </c>
      <c r="AA904" s="330" t="s">
        <v>60</v>
      </c>
      <c r="AB904" s="341" t="s">
        <v>60</v>
      </c>
      <c r="AC904" s="332">
        <v>2.71</v>
      </c>
      <c r="AD904" s="332">
        <v>12.2</v>
      </c>
      <c r="AE904" s="332">
        <v>48.2</v>
      </c>
      <c r="AF904" s="332">
        <v>1.81</v>
      </c>
      <c r="AG904" s="332">
        <v>120.79</v>
      </c>
      <c r="AH904" s="332">
        <v>91.13</v>
      </c>
      <c r="AI904" s="341" t="s">
        <v>60</v>
      </c>
      <c r="AJ904" s="341" t="s">
        <v>60</v>
      </c>
      <c r="AK904" s="336">
        <v>83.9</v>
      </c>
      <c r="AL904" s="331" t="s">
        <v>8328</v>
      </c>
      <c r="AM904" s="331" t="s">
        <v>8329</v>
      </c>
      <c r="AN904" s="332">
        <v>21.08</v>
      </c>
      <c r="AO904" s="332">
        <v>17.899999999999999</v>
      </c>
      <c r="AP904" s="332">
        <v>70.89</v>
      </c>
    </row>
    <row r="905" spans="1:42" ht="409.5">
      <c r="A905" s="329">
        <v>44270</v>
      </c>
      <c r="B905" s="330" t="s">
        <v>5287</v>
      </c>
      <c r="C905" s="330" t="s">
        <v>60</v>
      </c>
      <c r="D905" s="331" t="s">
        <v>61</v>
      </c>
      <c r="E905" s="331" t="s">
        <v>67</v>
      </c>
      <c r="F905" s="332">
        <v>6339.57</v>
      </c>
      <c r="G905" s="330" t="s">
        <v>5288</v>
      </c>
      <c r="H905" s="330" t="s">
        <v>5289</v>
      </c>
      <c r="I905" s="331" t="s">
        <v>5290</v>
      </c>
      <c r="J905" s="329">
        <v>44270</v>
      </c>
      <c r="K905" s="333" t="s">
        <v>491</v>
      </c>
      <c r="L905" s="329">
        <v>44363</v>
      </c>
      <c r="M905" s="335" t="s">
        <v>15139</v>
      </c>
      <c r="N905" s="335" t="s">
        <v>60</v>
      </c>
      <c r="O905" s="335" t="s">
        <v>60</v>
      </c>
      <c r="P905" s="341" t="s">
        <v>60</v>
      </c>
      <c r="Q905" s="331" t="s">
        <v>8426</v>
      </c>
      <c r="R905" s="339" t="s">
        <v>15140</v>
      </c>
      <c r="S905" s="333" t="s">
        <v>12728</v>
      </c>
      <c r="T905" s="331" t="s">
        <v>6921</v>
      </c>
      <c r="U905" s="331" t="s">
        <v>11848</v>
      </c>
      <c r="V905" s="335" t="s">
        <v>15141</v>
      </c>
      <c r="W905" s="339" t="s">
        <v>15142</v>
      </c>
      <c r="X905" s="330" t="s">
        <v>13790</v>
      </c>
      <c r="Y905" s="335" t="s">
        <v>15143</v>
      </c>
      <c r="Z905" s="339" t="s">
        <v>15144</v>
      </c>
      <c r="AA905" s="330" t="s">
        <v>60</v>
      </c>
      <c r="AB905" s="332">
        <v>36.5</v>
      </c>
      <c r="AC905" s="332">
        <v>3.24</v>
      </c>
      <c r="AD905" s="332">
        <v>16.93</v>
      </c>
      <c r="AE905" s="332">
        <v>41.17</v>
      </c>
      <c r="AF905" s="332">
        <v>5.85</v>
      </c>
      <c r="AG905" s="332">
        <v>5981.72</v>
      </c>
      <c r="AH905" s="332">
        <v>3678.46</v>
      </c>
      <c r="AI905" s="341" t="s">
        <v>60</v>
      </c>
      <c r="AJ905" s="341" t="s">
        <v>60</v>
      </c>
      <c r="AK905" s="341" t="s">
        <v>60</v>
      </c>
      <c r="AL905" s="331" t="s">
        <v>8328</v>
      </c>
      <c r="AM905" s="331" t="s">
        <v>8329</v>
      </c>
      <c r="AN905" s="332">
        <v>21.02</v>
      </c>
      <c r="AO905" s="332">
        <v>22.1</v>
      </c>
      <c r="AP905" s="332">
        <v>31.49</v>
      </c>
    </row>
    <row r="906" spans="1:42" ht="348.75">
      <c r="A906" s="329">
        <v>44060</v>
      </c>
      <c r="B906" s="330" t="s">
        <v>1521</v>
      </c>
      <c r="C906" s="330" t="s">
        <v>1522</v>
      </c>
      <c r="D906" s="331" t="s">
        <v>61</v>
      </c>
      <c r="E906" s="331" t="s">
        <v>77</v>
      </c>
      <c r="F906" s="332">
        <v>50.65</v>
      </c>
      <c r="G906" s="330" t="s">
        <v>1523</v>
      </c>
      <c r="H906" s="330" t="s">
        <v>60</v>
      </c>
      <c r="I906" s="331" t="s">
        <v>1524</v>
      </c>
      <c r="J906" s="329">
        <v>44060</v>
      </c>
      <c r="K906" s="333" t="s">
        <v>491</v>
      </c>
      <c r="L906" s="334" t="s">
        <v>60</v>
      </c>
      <c r="M906" s="335" t="s">
        <v>10600</v>
      </c>
      <c r="N906" s="335" t="s">
        <v>10601</v>
      </c>
      <c r="O906" s="335" t="s">
        <v>60</v>
      </c>
      <c r="P906" s="336">
        <v>37.5</v>
      </c>
      <c r="Q906" s="331" t="s">
        <v>8626</v>
      </c>
      <c r="R906" s="339" t="s">
        <v>10602</v>
      </c>
      <c r="S906" s="333" t="s">
        <v>8904</v>
      </c>
      <c r="T906" s="331" t="s">
        <v>6915</v>
      </c>
      <c r="U906" s="331" t="s">
        <v>492</v>
      </c>
      <c r="V906" s="335" t="s">
        <v>60</v>
      </c>
      <c r="W906" s="333" t="s">
        <v>10603</v>
      </c>
      <c r="X906" s="330" t="s">
        <v>60</v>
      </c>
      <c r="Y906" s="335" t="s">
        <v>60</v>
      </c>
      <c r="Z906" s="333" t="s">
        <v>60</v>
      </c>
      <c r="AA906" s="330" t="s">
        <v>60</v>
      </c>
      <c r="AB906" s="332">
        <v>222.24</v>
      </c>
      <c r="AC906" s="332">
        <v>1.62</v>
      </c>
      <c r="AD906" s="332">
        <v>11.52</v>
      </c>
      <c r="AE906" s="341" t="s">
        <v>60</v>
      </c>
      <c r="AF906" s="338">
        <v>0.75800000000000001</v>
      </c>
      <c r="AG906" s="332">
        <v>59.67</v>
      </c>
      <c r="AH906" s="332">
        <v>30.06</v>
      </c>
      <c r="AI906" s="336">
        <v>95.7</v>
      </c>
      <c r="AJ906" s="332">
        <v>1.32</v>
      </c>
      <c r="AK906" s="336">
        <v>66.400000000000006</v>
      </c>
      <c r="AL906" s="331" t="s">
        <v>8328</v>
      </c>
      <c r="AM906" s="331" t="s">
        <v>8329</v>
      </c>
      <c r="AN906" s="332">
        <v>20.97</v>
      </c>
      <c r="AO906" s="332">
        <v>9.09</v>
      </c>
      <c r="AP906" s="332">
        <v>11.11</v>
      </c>
    </row>
    <row r="907" spans="1:42" ht="409.5">
      <c r="A907" s="329">
        <v>44354</v>
      </c>
      <c r="B907" s="330" t="s">
        <v>5291</v>
      </c>
      <c r="C907" s="330" t="s">
        <v>60</v>
      </c>
      <c r="D907" s="331" t="s">
        <v>61</v>
      </c>
      <c r="E907" s="331" t="s">
        <v>67</v>
      </c>
      <c r="F907" s="332">
        <v>8573.09</v>
      </c>
      <c r="G907" s="330" t="s">
        <v>5292</v>
      </c>
      <c r="H907" s="330" t="s">
        <v>60</v>
      </c>
      <c r="I907" s="331" t="s">
        <v>5293</v>
      </c>
      <c r="J907" s="329">
        <v>44354</v>
      </c>
      <c r="K907" s="333" t="s">
        <v>491</v>
      </c>
      <c r="L907" s="329">
        <v>44439</v>
      </c>
      <c r="M907" s="335" t="s">
        <v>15145</v>
      </c>
      <c r="N907" s="335" t="s">
        <v>60</v>
      </c>
      <c r="O907" s="335" t="s">
        <v>60</v>
      </c>
      <c r="P907" s="341" t="s">
        <v>60</v>
      </c>
      <c r="Q907" s="331" t="s">
        <v>12677</v>
      </c>
      <c r="R907" s="333" t="s">
        <v>15146</v>
      </c>
      <c r="S907" s="333" t="s">
        <v>11930</v>
      </c>
      <c r="T907" s="331" t="s">
        <v>6921</v>
      </c>
      <c r="U907" s="331" t="s">
        <v>12010</v>
      </c>
      <c r="V907" s="335" t="s">
        <v>15147</v>
      </c>
      <c r="W907" s="339" t="s">
        <v>15148</v>
      </c>
      <c r="X907" s="330" t="s">
        <v>13790</v>
      </c>
      <c r="Y907" s="335" t="s">
        <v>60</v>
      </c>
      <c r="Z907" s="333" t="s">
        <v>60</v>
      </c>
      <c r="AA907" s="330" t="s">
        <v>60</v>
      </c>
      <c r="AB907" s="341" t="s">
        <v>60</v>
      </c>
      <c r="AC907" s="332">
        <v>4.78</v>
      </c>
      <c r="AD907" s="332">
        <v>33.130000000000003</v>
      </c>
      <c r="AE907" s="332">
        <v>121.39</v>
      </c>
      <c r="AF907" s="332">
        <v>15.29</v>
      </c>
      <c r="AG907" s="332">
        <v>8558.44</v>
      </c>
      <c r="AH907" s="332">
        <v>6042.21</v>
      </c>
      <c r="AI907" s="336">
        <v>583.29999999999995</v>
      </c>
      <c r="AJ907" s="336">
        <v>10.3</v>
      </c>
      <c r="AK907" s="336">
        <v>3898.6</v>
      </c>
      <c r="AL907" s="331" t="s">
        <v>8328</v>
      </c>
      <c r="AM907" s="331" t="s">
        <v>8329</v>
      </c>
      <c r="AN907" s="332">
        <v>20.95</v>
      </c>
      <c r="AO907" s="332">
        <v>23.07</v>
      </c>
      <c r="AP907" s="332">
        <v>22.68</v>
      </c>
    </row>
    <row r="908" spans="1:42" ht="78.75">
      <c r="A908" s="329">
        <v>44299</v>
      </c>
      <c r="B908" s="330" t="s">
        <v>5294</v>
      </c>
      <c r="C908" s="330" t="s">
        <v>60</v>
      </c>
      <c r="D908" s="331" t="s">
        <v>61</v>
      </c>
      <c r="E908" s="331" t="s">
        <v>67</v>
      </c>
      <c r="F908" s="332">
        <v>386.37</v>
      </c>
      <c r="G908" s="330" t="s">
        <v>5295</v>
      </c>
      <c r="H908" s="330" t="s">
        <v>60</v>
      </c>
      <c r="I908" s="331" t="s">
        <v>5296</v>
      </c>
      <c r="J908" s="329">
        <v>44299</v>
      </c>
      <c r="K908" s="333" t="s">
        <v>491</v>
      </c>
      <c r="L908" s="329">
        <v>44347</v>
      </c>
      <c r="M908" s="335" t="s">
        <v>15149</v>
      </c>
      <c r="N908" s="335" t="s">
        <v>60</v>
      </c>
      <c r="O908" s="335" t="s">
        <v>60</v>
      </c>
      <c r="P908" s="341" t="s">
        <v>60</v>
      </c>
      <c r="Q908" s="331" t="s">
        <v>8417</v>
      </c>
      <c r="R908" s="333" t="s">
        <v>13415</v>
      </c>
      <c r="S908" s="333" t="s">
        <v>9222</v>
      </c>
      <c r="T908" s="331" t="s">
        <v>6915</v>
      </c>
      <c r="U908" s="331" t="s">
        <v>11848</v>
      </c>
      <c r="V908" s="335" t="s">
        <v>15150</v>
      </c>
      <c r="W908" s="333" t="s">
        <v>10904</v>
      </c>
      <c r="X908" s="330" t="s">
        <v>60</v>
      </c>
      <c r="Y908" s="335" t="s">
        <v>60</v>
      </c>
      <c r="Z908" s="333" t="s">
        <v>60</v>
      </c>
      <c r="AA908" s="330" t="s">
        <v>60</v>
      </c>
      <c r="AB908" s="332">
        <v>12.72</v>
      </c>
      <c r="AC908" s="332">
        <v>1.4</v>
      </c>
      <c r="AD908" s="341" t="s">
        <v>60</v>
      </c>
      <c r="AE908" s="332">
        <v>23.85</v>
      </c>
      <c r="AF908" s="332">
        <v>14.87</v>
      </c>
      <c r="AG908" s="332">
        <v>379.51</v>
      </c>
      <c r="AH908" s="332">
        <v>202.82</v>
      </c>
      <c r="AI908" s="336">
        <v>25.7</v>
      </c>
      <c r="AJ908" s="336">
        <v>16</v>
      </c>
      <c r="AK908" s="336">
        <v>351.5</v>
      </c>
      <c r="AL908" s="331" t="s">
        <v>8328</v>
      </c>
      <c r="AM908" s="331" t="s">
        <v>8329</v>
      </c>
      <c r="AN908" s="332">
        <v>20.92</v>
      </c>
      <c r="AO908" s="332">
        <v>22.93</v>
      </c>
      <c r="AP908" s="332">
        <v>24.43</v>
      </c>
    </row>
    <row r="909" spans="1:42" ht="409.5">
      <c r="A909" s="329">
        <v>44291</v>
      </c>
      <c r="B909" s="330" t="s">
        <v>5297</v>
      </c>
      <c r="C909" s="330" t="s">
        <v>60</v>
      </c>
      <c r="D909" s="331" t="s">
        <v>61</v>
      </c>
      <c r="E909" s="331" t="s">
        <v>67</v>
      </c>
      <c r="F909" s="332">
        <v>304.07</v>
      </c>
      <c r="G909" s="330" t="s">
        <v>5298</v>
      </c>
      <c r="H909" s="330" t="s">
        <v>5299</v>
      </c>
      <c r="I909" s="331" t="s">
        <v>5300</v>
      </c>
      <c r="J909" s="329">
        <v>44291</v>
      </c>
      <c r="K909" s="333" t="s">
        <v>491</v>
      </c>
      <c r="L909" s="329">
        <v>44361</v>
      </c>
      <c r="M909" s="335" t="s">
        <v>15151</v>
      </c>
      <c r="N909" s="335" t="s">
        <v>60</v>
      </c>
      <c r="O909" s="335" t="s">
        <v>60</v>
      </c>
      <c r="P909" s="341" t="s">
        <v>60</v>
      </c>
      <c r="Q909" s="331" t="s">
        <v>8443</v>
      </c>
      <c r="R909" s="339" t="s">
        <v>15152</v>
      </c>
      <c r="S909" s="333" t="s">
        <v>9401</v>
      </c>
      <c r="T909" s="331" t="s">
        <v>6921</v>
      </c>
      <c r="U909" s="331" t="s">
        <v>11848</v>
      </c>
      <c r="V909" s="335" t="s">
        <v>15153</v>
      </c>
      <c r="W909" s="339" t="s">
        <v>15154</v>
      </c>
      <c r="X909" s="340">
        <v>3076.8</v>
      </c>
      <c r="Y909" s="335" t="s">
        <v>15155</v>
      </c>
      <c r="Z909" s="339" t="s">
        <v>15156</v>
      </c>
      <c r="AA909" s="330" t="s">
        <v>60</v>
      </c>
      <c r="AB909" s="341" t="s">
        <v>60</v>
      </c>
      <c r="AC909" s="332">
        <v>4.53</v>
      </c>
      <c r="AD909" s="341" t="s">
        <v>60</v>
      </c>
      <c r="AE909" s="341" t="s">
        <v>60</v>
      </c>
      <c r="AF909" s="332">
        <v>1.32</v>
      </c>
      <c r="AG909" s="332">
        <v>304.07</v>
      </c>
      <c r="AH909" s="332">
        <v>334.13</v>
      </c>
      <c r="AI909" s="341" t="s">
        <v>60</v>
      </c>
      <c r="AJ909" s="341" t="s">
        <v>60</v>
      </c>
      <c r="AK909" s="336">
        <v>140.9</v>
      </c>
      <c r="AL909" s="331" t="s">
        <v>8328</v>
      </c>
      <c r="AM909" s="331" t="s">
        <v>8329</v>
      </c>
      <c r="AN909" s="332">
        <v>20.91</v>
      </c>
      <c r="AO909" s="332">
        <v>42.14</v>
      </c>
      <c r="AP909" s="332">
        <v>62.52</v>
      </c>
    </row>
    <row r="910" spans="1:42" ht="225">
      <c r="A910" s="329">
        <v>44727</v>
      </c>
      <c r="B910" s="330" t="s">
        <v>5301</v>
      </c>
      <c r="C910" s="330" t="s">
        <v>60</v>
      </c>
      <c r="D910" s="331" t="s">
        <v>61</v>
      </c>
      <c r="E910" s="331" t="s">
        <v>67</v>
      </c>
      <c r="F910" s="332">
        <v>25.43</v>
      </c>
      <c r="G910" s="330" t="s">
        <v>5302</v>
      </c>
      <c r="H910" s="330" t="s">
        <v>60</v>
      </c>
      <c r="I910" s="331" t="s">
        <v>5303</v>
      </c>
      <c r="J910" s="329">
        <v>44727</v>
      </c>
      <c r="K910" s="333" t="s">
        <v>491</v>
      </c>
      <c r="L910" s="329">
        <v>44753</v>
      </c>
      <c r="M910" s="335" t="s">
        <v>15157</v>
      </c>
      <c r="N910" s="335" t="s">
        <v>15158</v>
      </c>
      <c r="O910" s="335" t="s">
        <v>60</v>
      </c>
      <c r="P910" s="341" t="s">
        <v>60</v>
      </c>
      <c r="Q910" s="331" t="s">
        <v>8566</v>
      </c>
      <c r="R910" s="339" t="s">
        <v>15159</v>
      </c>
      <c r="S910" s="333" t="s">
        <v>9222</v>
      </c>
      <c r="T910" s="331" t="s">
        <v>6915</v>
      </c>
      <c r="U910" s="331" t="s">
        <v>11848</v>
      </c>
      <c r="V910" s="335" t="s">
        <v>15160</v>
      </c>
      <c r="W910" s="333" t="s">
        <v>15161</v>
      </c>
      <c r="X910" s="330" t="s">
        <v>60</v>
      </c>
      <c r="Y910" s="335" t="s">
        <v>60</v>
      </c>
      <c r="Z910" s="333" t="s">
        <v>60</v>
      </c>
      <c r="AA910" s="330" t="s">
        <v>60</v>
      </c>
      <c r="AB910" s="332">
        <v>17.829999999999998</v>
      </c>
      <c r="AC910" s="332">
        <v>3.51</v>
      </c>
      <c r="AD910" s="332">
        <v>7.43</v>
      </c>
      <c r="AE910" s="332">
        <v>10.76</v>
      </c>
      <c r="AF910" s="332">
        <v>1.02</v>
      </c>
      <c r="AG910" s="332">
        <v>22.77</v>
      </c>
      <c r="AH910" s="332">
        <v>23.44</v>
      </c>
      <c r="AI910" s="336">
        <v>24.5</v>
      </c>
      <c r="AJ910" s="332">
        <v>1.44</v>
      </c>
      <c r="AK910" s="336">
        <v>14.5</v>
      </c>
      <c r="AL910" s="331" t="s">
        <v>8328</v>
      </c>
      <c r="AM910" s="331" t="s">
        <v>8329</v>
      </c>
      <c r="AN910" s="332">
        <v>20.89</v>
      </c>
      <c r="AO910" s="332">
        <v>17.41</v>
      </c>
      <c r="AP910" s="332">
        <v>16.670000000000002</v>
      </c>
    </row>
    <row r="911" spans="1:42" ht="382.5">
      <c r="A911" s="329">
        <v>44293</v>
      </c>
      <c r="B911" s="330" t="s">
        <v>1525</v>
      </c>
      <c r="C911" s="330" t="s">
        <v>60</v>
      </c>
      <c r="D911" s="331" t="s">
        <v>61</v>
      </c>
      <c r="E911" s="331" t="s">
        <v>67</v>
      </c>
      <c r="F911" s="332">
        <v>641.87</v>
      </c>
      <c r="G911" s="330" t="s">
        <v>1526</v>
      </c>
      <c r="H911" s="330" t="s">
        <v>1527</v>
      </c>
      <c r="I911" s="331" t="s">
        <v>1528</v>
      </c>
      <c r="J911" s="329">
        <v>44293</v>
      </c>
      <c r="K911" s="333" t="s">
        <v>491</v>
      </c>
      <c r="L911" s="329">
        <v>44512</v>
      </c>
      <c r="M911" s="335" t="s">
        <v>10071</v>
      </c>
      <c r="N911" s="335" t="s">
        <v>60</v>
      </c>
      <c r="O911" s="335" t="s">
        <v>60</v>
      </c>
      <c r="P911" s="341" t="s">
        <v>60</v>
      </c>
      <c r="Q911" s="331" t="s">
        <v>8633</v>
      </c>
      <c r="R911" s="339" t="s">
        <v>10072</v>
      </c>
      <c r="S911" s="333" t="s">
        <v>8556</v>
      </c>
      <c r="T911" s="331" t="s">
        <v>6921</v>
      </c>
      <c r="U911" s="331" t="s">
        <v>492</v>
      </c>
      <c r="V911" s="335" t="s">
        <v>10073</v>
      </c>
      <c r="W911" s="333" t="s">
        <v>10074</v>
      </c>
      <c r="X911" s="340">
        <v>3062.8</v>
      </c>
      <c r="Y911" s="335" t="s">
        <v>10075</v>
      </c>
      <c r="Z911" s="333" t="s">
        <v>10074</v>
      </c>
      <c r="AA911" s="330" t="s">
        <v>60</v>
      </c>
      <c r="AB911" s="332">
        <v>14.82</v>
      </c>
      <c r="AC911" s="332">
        <v>1.68</v>
      </c>
      <c r="AD911" s="341" t="s">
        <v>60</v>
      </c>
      <c r="AE911" s="341" t="s">
        <v>60</v>
      </c>
      <c r="AF911" s="341" t="s">
        <v>60</v>
      </c>
      <c r="AG911" s="341" t="s">
        <v>60</v>
      </c>
      <c r="AH911" s="332">
        <v>641.87</v>
      </c>
      <c r="AI911" s="336">
        <v>135.1</v>
      </c>
      <c r="AJ911" s="336">
        <v>44.9</v>
      </c>
      <c r="AK911" s="336">
        <v>6358.8</v>
      </c>
      <c r="AL911" s="331" t="s">
        <v>8328</v>
      </c>
      <c r="AM911" s="331" t="s">
        <v>8329</v>
      </c>
      <c r="AN911" s="332">
        <v>20.79</v>
      </c>
      <c r="AO911" s="332">
        <v>23.55</v>
      </c>
      <c r="AP911" s="332">
        <v>20.71</v>
      </c>
    </row>
    <row r="912" spans="1:42" ht="247.5">
      <c r="A912" s="329">
        <v>44183</v>
      </c>
      <c r="B912" s="330" t="s">
        <v>5304</v>
      </c>
      <c r="C912" s="330" t="s">
        <v>60</v>
      </c>
      <c r="D912" s="331" t="s">
        <v>61</v>
      </c>
      <c r="E912" s="331" t="s">
        <v>67</v>
      </c>
      <c r="F912" s="332">
        <v>966.4</v>
      </c>
      <c r="G912" s="330" t="s">
        <v>5305</v>
      </c>
      <c r="H912" s="330" t="s">
        <v>5306</v>
      </c>
      <c r="I912" s="331" t="s">
        <v>5307</v>
      </c>
      <c r="J912" s="329">
        <v>44183</v>
      </c>
      <c r="K912" s="333" t="s">
        <v>491</v>
      </c>
      <c r="L912" s="329">
        <v>44256</v>
      </c>
      <c r="M912" s="335" t="s">
        <v>15162</v>
      </c>
      <c r="N912" s="335" t="s">
        <v>15163</v>
      </c>
      <c r="O912" s="335" t="s">
        <v>15164</v>
      </c>
      <c r="P912" s="341" t="s">
        <v>60</v>
      </c>
      <c r="Q912" s="331" t="s">
        <v>8417</v>
      </c>
      <c r="R912" s="339" t="s">
        <v>15165</v>
      </c>
      <c r="S912" s="333" t="s">
        <v>9222</v>
      </c>
      <c r="T912" s="331" t="s">
        <v>6915</v>
      </c>
      <c r="U912" s="331" t="s">
        <v>11848</v>
      </c>
      <c r="V912" s="335" t="s">
        <v>15166</v>
      </c>
      <c r="W912" s="333" t="s">
        <v>15167</v>
      </c>
      <c r="X912" s="330" t="s">
        <v>15168</v>
      </c>
      <c r="Y912" s="335" t="s">
        <v>15169</v>
      </c>
      <c r="Z912" s="339" t="s">
        <v>15170</v>
      </c>
      <c r="AA912" s="330" t="s">
        <v>15171</v>
      </c>
      <c r="AB912" s="332">
        <v>24.58</v>
      </c>
      <c r="AC912" s="332">
        <v>1.32</v>
      </c>
      <c r="AD912" s="332">
        <v>37.4</v>
      </c>
      <c r="AE912" s="332">
        <v>37.35</v>
      </c>
      <c r="AF912" s="332">
        <v>20.239999999999998</v>
      </c>
      <c r="AG912" s="332">
        <v>1173.21</v>
      </c>
      <c r="AH912" s="332">
        <v>475.56</v>
      </c>
      <c r="AI912" s="336">
        <v>51.3</v>
      </c>
      <c r="AJ912" s="336">
        <v>105.7</v>
      </c>
      <c r="AK912" s="336">
        <v>1016.2</v>
      </c>
      <c r="AL912" s="331" t="s">
        <v>8328</v>
      </c>
      <c r="AM912" s="331" t="s">
        <v>8329</v>
      </c>
      <c r="AN912" s="332">
        <v>20.78</v>
      </c>
      <c r="AO912" s="332">
        <v>22.22</v>
      </c>
      <c r="AP912" s="332">
        <v>21.07</v>
      </c>
    </row>
    <row r="913" spans="1:42" ht="409.5">
      <c r="A913" s="329">
        <v>44774</v>
      </c>
      <c r="B913" s="330" t="s">
        <v>5308</v>
      </c>
      <c r="C913" s="330" t="s">
        <v>60</v>
      </c>
      <c r="D913" s="331" t="s">
        <v>61</v>
      </c>
      <c r="E913" s="331" t="s">
        <v>67</v>
      </c>
      <c r="F913" s="332">
        <v>135.01</v>
      </c>
      <c r="G913" s="330" t="s">
        <v>5309</v>
      </c>
      <c r="H913" s="330" t="s">
        <v>5310</v>
      </c>
      <c r="I913" s="331" t="s">
        <v>5311</v>
      </c>
      <c r="J913" s="329">
        <v>44774</v>
      </c>
      <c r="K913" s="333" t="s">
        <v>491</v>
      </c>
      <c r="L913" s="329">
        <v>44809</v>
      </c>
      <c r="M913" s="335" t="s">
        <v>15172</v>
      </c>
      <c r="N913" s="335" t="s">
        <v>15173</v>
      </c>
      <c r="O913" s="335" t="s">
        <v>15174</v>
      </c>
      <c r="P913" s="341" t="s">
        <v>60</v>
      </c>
      <c r="Q913" s="331" t="s">
        <v>8740</v>
      </c>
      <c r="R913" s="333" t="s">
        <v>15175</v>
      </c>
      <c r="S913" s="333" t="s">
        <v>15176</v>
      </c>
      <c r="T913" s="331" t="s">
        <v>6915</v>
      </c>
      <c r="U913" s="331" t="s">
        <v>11848</v>
      </c>
      <c r="V913" s="335" t="s">
        <v>15177</v>
      </c>
      <c r="W913" s="333" t="s">
        <v>10904</v>
      </c>
      <c r="X913" s="330" t="s">
        <v>60</v>
      </c>
      <c r="Y913" s="335" t="s">
        <v>15178</v>
      </c>
      <c r="Z913" s="339" t="s">
        <v>15179</v>
      </c>
      <c r="AA913" s="330" t="s">
        <v>60</v>
      </c>
      <c r="AB913" s="332">
        <v>147.57</v>
      </c>
      <c r="AC913" s="332">
        <v>2.9</v>
      </c>
      <c r="AD913" s="332">
        <v>18.88</v>
      </c>
      <c r="AE913" s="332">
        <v>57.82</v>
      </c>
      <c r="AF913" s="332">
        <v>9.82</v>
      </c>
      <c r="AG913" s="332">
        <v>132.97999999999999</v>
      </c>
      <c r="AH913" s="332">
        <v>88.1</v>
      </c>
      <c r="AI913" s="336">
        <v>13.4</v>
      </c>
      <c r="AJ913" s="338">
        <v>0.58799999999999997</v>
      </c>
      <c r="AK913" s="336">
        <v>95.2</v>
      </c>
      <c r="AL913" s="331" t="s">
        <v>8328</v>
      </c>
      <c r="AM913" s="331" t="s">
        <v>8329</v>
      </c>
      <c r="AN913" s="332">
        <v>20.77</v>
      </c>
      <c r="AO913" s="332">
        <v>26.77</v>
      </c>
      <c r="AP913" s="332">
        <v>34.119999999999997</v>
      </c>
    </row>
    <row r="914" spans="1:42" ht="326.25">
      <c r="A914" s="329">
        <v>44129</v>
      </c>
      <c r="B914" s="330" t="s">
        <v>5312</v>
      </c>
      <c r="C914" s="330" t="s">
        <v>60</v>
      </c>
      <c r="D914" s="331" t="s">
        <v>61</v>
      </c>
      <c r="E914" s="331" t="s">
        <v>67</v>
      </c>
      <c r="F914" s="332">
        <v>8972.6200000000008</v>
      </c>
      <c r="G914" s="330" t="s">
        <v>5313</v>
      </c>
      <c r="H914" s="330" t="s">
        <v>5314</v>
      </c>
      <c r="I914" s="331" t="s">
        <v>5315</v>
      </c>
      <c r="J914" s="329">
        <v>44129</v>
      </c>
      <c r="K914" s="333" t="s">
        <v>491</v>
      </c>
      <c r="L914" s="329">
        <v>44197</v>
      </c>
      <c r="M914" s="335" t="s">
        <v>15180</v>
      </c>
      <c r="N914" s="335" t="s">
        <v>60</v>
      </c>
      <c r="O914" s="335" t="s">
        <v>60</v>
      </c>
      <c r="P914" s="341" t="s">
        <v>60</v>
      </c>
      <c r="Q914" s="331" t="s">
        <v>13793</v>
      </c>
      <c r="R914" s="339" t="s">
        <v>15181</v>
      </c>
      <c r="S914" s="333" t="s">
        <v>10335</v>
      </c>
      <c r="T914" s="331" t="s">
        <v>6921</v>
      </c>
      <c r="U914" s="331" t="s">
        <v>11848</v>
      </c>
      <c r="V914" s="335" t="s">
        <v>15182</v>
      </c>
      <c r="W914" s="333" t="s">
        <v>8815</v>
      </c>
      <c r="X914" s="340">
        <v>37711.1</v>
      </c>
      <c r="Y914" s="335" t="s">
        <v>15183</v>
      </c>
      <c r="Z914" s="333" t="s">
        <v>15184</v>
      </c>
      <c r="AA914" s="330" t="s">
        <v>60</v>
      </c>
      <c r="AB914" s="341" t="s">
        <v>60</v>
      </c>
      <c r="AC914" s="338">
        <v>0.53600000000000003</v>
      </c>
      <c r="AD914" s="341" t="s">
        <v>60</v>
      </c>
      <c r="AE914" s="341" t="s">
        <v>60</v>
      </c>
      <c r="AF914" s="338">
        <v>0.80300000000000005</v>
      </c>
      <c r="AG914" s="332">
        <v>8972.6200000000008</v>
      </c>
      <c r="AH914" s="332">
        <v>2985.89</v>
      </c>
      <c r="AI914" s="341" t="s">
        <v>60</v>
      </c>
      <c r="AJ914" s="341" t="s">
        <v>60</v>
      </c>
      <c r="AK914" s="336">
        <v>15450.5</v>
      </c>
      <c r="AL914" s="331" t="s">
        <v>8328</v>
      </c>
      <c r="AM914" s="331" t="s">
        <v>8329</v>
      </c>
      <c r="AN914" s="332">
        <v>20.77</v>
      </c>
      <c r="AO914" s="332">
        <v>22.7</v>
      </c>
      <c r="AP914" s="332">
        <v>24.7</v>
      </c>
    </row>
    <row r="915" spans="1:42" ht="409.5">
      <c r="A915" s="329">
        <v>44221</v>
      </c>
      <c r="B915" s="330" t="s">
        <v>5316</v>
      </c>
      <c r="C915" s="330" t="s">
        <v>60</v>
      </c>
      <c r="D915" s="331" t="s">
        <v>61</v>
      </c>
      <c r="E915" s="331" t="s">
        <v>67</v>
      </c>
      <c r="F915" s="332">
        <v>300.86</v>
      </c>
      <c r="G915" s="330" t="s">
        <v>5317</v>
      </c>
      <c r="H915" s="330" t="s">
        <v>5318</v>
      </c>
      <c r="I915" s="331" t="s">
        <v>5319</v>
      </c>
      <c r="J915" s="329">
        <v>44221</v>
      </c>
      <c r="K915" s="333" t="s">
        <v>491</v>
      </c>
      <c r="L915" s="329">
        <v>44364</v>
      </c>
      <c r="M915" s="335" t="s">
        <v>15185</v>
      </c>
      <c r="N915" s="335" t="s">
        <v>60</v>
      </c>
      <c r="O915" s="335" t="s">
        <v>60</v>
      </c>
      <c r="P915" s="341" t="s">
        <v>60</v>
      </c>
      <c r="Q915" s="331" t="s">
        <v>8511</v>
      </c>
      <c r="R915" s="339" t="s">
        <v>15186</v>
      </c>
      <c r="S915" s="333" t="s">
        <v>15187</v>
      </c>
      <c r="T915" s="331" t="s">
        <v>6915</v>
      </c>
      <c r="U915" s="331" t="s">
        <v>11848</v>
      </c>
      <c r="V915" s="335" t="s">
        <v>15188</v>
      </c>
      <c r="W915" s="333" t="s">
        <v>15189</v>
      </c>
      <c r="X915" s="330" t="s">
        <v>60</v>
      </c>
      <c r="Y915" s="335" t="s">
        <v>15190</v>
      </c>
      <c r="Z915" s="339" t="s">
        <v>15191</v>
      </c>
      <c r="AA915" s="330" t="s">
        <v>60</v>
      </c>
      <c r="AB915" s="332">
        <v>19.260000000000002</v>
      </c>
      <c r="AC915" s="332">
        <v>2.36</v>
      </c>
      <c r="AD915" s="341" t="s">
        <v>60</v>
      </c>
      <c r="AE915" s="341" t="s">
        <v>60</v>
      </c>
      <c r="AF915" s="341" t="s">
        <v>60</v>
      </c>
      <c r="AG915" s="341" t="s">
        <v>60</v>
      </c>
      <c r="AH915" s="332">
        <v>288.01</v>
      </c>
      <c r="AI915" s="341" t="s">
        <v>60</v>
      </c>
      <c r="AJ915" s="341" t="s">
        <v>60</v>
      </c>
      <c r="AK915" s="336">
        <v>190.7</v>
      </c>
      <c r="AL915" s="331" t="s">
        <v>8328</v>
      </c>
      <c r="AM915" s="331" t="s">
        <v>8329</v>
      </c>
      <c r="AN915" s="332">
        <v>20.75</v>
      </c>
      <c r="AO915" s="332">
        <v>23.08</v>
      </c>
      <c r="AP915" s="332">
        <v>42.86</v>
      </c>
    </row>
    <row r="916" spans="1:42" ht="213.75">
      <c r="A916" s="329">
        <v>44140</v>
      </c>
      <c r="B916" s="330" t="s">
        <v>1529</v>
      </c>
      <c r="C916" s="330" t="s">
        <v>1530</v>
      </c>
      <c r="D916" s="331" t="s">
        <v>61</v>
      </c>
      <c r="E916" s="331" t="s">
        <v>77</v>
      </c>
      <c r="F916" s="338">
        <v>0.27200000000000002</v>
      </c>
      <c r="G916" s="330" t="s">
        <v>60</v>
      </c>
      <c r="H916" s="330" t="s">
        <v>1531</v>
      </c>
      <c r="I916" s="331" t="s">
        <v>1532</v>
      </c>
      <c r="J916" s="329">
        <v>44140</v>
      </c>
      <c r="K916" s="333" t="s">
        <v>491</v>
      </c>
      <c r="L916" s="334" t="s">
        <v>60</v>
      </c>
      <c r="M916" s="335" t="s">
        <v>9996</v>
      </c>
      <c r="N916" s="335" t="s">
        <v>60</v>
      </c>
      <c r="O916" s="335" t="s">
        <v>60</v>
      </c>
      <c r="P916" s="332">
        <v>8.26</v>
      </c>
      <c r="Q916" s="331" t="s">
        <v>8876</v>
      </c>
      <c r="R916" s="333" t="s">
        <v>9997</v>
      </c>
      <c r="S916" s="333" t="s">
        <v>8980</v>
      </c>
      <c r="T916" s="331" t="s">
        <v>6917</v>
      </c>
      <c r="U916" s="331" t="s">
        <v>492</v>
      </c>
      <c r="V916" s="335" t="s">
        <v>60</v>
      </c>
      <c r="W916" s="333" t="s">
        <v>60</v>
      </c>
      <c r="X916" s="330" t="s">
        <v>60</v>
      </c>
      <c r="Y916" s="335" t="s">
        <v>9998</v>
      </c>
      <c r="Z916" s="339" t="s">
        <v>9999</v>
      </c>
      <c r="AA916" s="330" t="s">
        <v>10000</v>
      </c>
      <c r="AB916" s="341" t="s">
        <v>60</v>
      </c>
      <c r="AC916" s="338">
        <v>0.73</v>
      </c>
      <c r="AD916" s="341" t="s">
        <v>60</v>
      </c>
      <c r="AE916" s="341" t="s">
        <v>60</v>
      </c>
      <c r="AF916" s="341" t="s">
        <v>60</v>
      </c>
      <c r="AG916" s="341" t="s">
        <v>60</v>
      </c>
      <c r="AH916" s="338">
        <v>0.375</v>
      </c>
      <c r="AI916" s="342">
        <v>0</v>
      </c>
      <c r="AJ916" s="338">
        <v>-1.9E-2</v>
      </c>
      <c r="AK916" s="338">
        <v>0.72099999999999997</v>
      </c>
      <c r="AL916" s="331" t="s">
        <v>8328</v>
      </c>
      <c r="AM916" s="331" t="s">
        <v>8329</v>
      </c>
      <c r="AN916" s="332">
        <v>20.64</v>
      </c>
      <c r="AO916" s="332">
        <v>26.58</v>
      </c>
      <c r="AP916" s="332">
        <v>32.74</v>
      </c>
    </row>
    <row r="917" spans="1:42" ht="315">
      <c r="A917" s="329">
        <v>44683</v>
      </c>
      <c r="B917" s="330" t="s">
        <v>165</v>
      </c>
      <c r="C917" s="330" t="s">
        <v>60</v>
      </c>
      <c r="D917" s="331" t="s">
        <v>61</v>
      </c>
      <c r="E917" s="331" t="s">
        <v>67</v>
      </c>
      <c r="F917" s="332">
        <v>635.92999999999995</v>
      </c>
      <c r="G917" s="330" t="s">
        <v>5320</v>
      </c>
      <c r="H917" s="330" t="s">
        <v>5321</v>
      </c>
      <c r="I917" s="331" t="s">
        <v>5322</v>
      </c>
      <c r="J917" s="329">
        <v>44683</v>
      </c>
      <c r="K917" s="333" t="s">
        <v>491</v>
      </c>
      <c r="L917" s="329">
        <v>44788</v>
      </c>
      <c r="M917" s="335" t="s">
        <v>13492</v>
      </c>
      <c r="N917" s="335" t="s">
        <v>15192</v>
      </c>
      <c r="O917" s="335" t="s">
        <v>15193</v>
      </c>
      <c r="P917" s="341" t="s">
        <v>60</v>
      </c>
      <c r="Q917" s="331" t="s">
        <v>10015</v>
      </c>
      <c r="R917" s="333" t="s">
        <v>10213</v>
      </c>
      <c r="S917" s="333" t="s">
        <v>8923</v>
      </c>
      <c r="T917" s="331" t="s">
        <v>6921</v>
      </c>
      <c r="U917" s="331" t="s">
        <v>11848</v>
      </c>
      <c r="V917" s="335" t="s">
        <v>15194</v>
      </c>
      <c r="W917" s="333" t="s">
        <v>10383</v>
      </c>
      <c r="X917" s="340">
        <v>1481.1</v>
      </c>
      <c r="Y917" s="335" t="s">
        <v>15195</v>
      </c>
      <c r="Z917" s="339" t="s">
        <v>15196</v>
      </c>
      <c r="AA917" s="330" t="s">
        <v>15197</v>
      </c>
      <c r="AB917" s="341" t="s">
        <v>60</v>
      </c>
      <c r="AC917" s="332">
        <v>1.86</v>
      </c>
      <c r="AD917" s="332">
        <v>31.87</v>
      </c>
      <c r="AE917" s="332">
        <v>146.04</v>
      </c>
      <c r="AF917" s="332">
        <v>19.64</v>
      </c>
      <c r="AG917" s="332">
        <v>614.41</v>
      </c>
      <c r="AH917" s="332">
        <v>557.91</v>
      </c>
      <c r="AI917" s="336">
        <v>31.3</v>
      </c>
      <c r="AJ917" s="332">
        <v>1.25</v>
      </c>
      <c r="AK917" s="336">
        <v>376</v>
      </c>
      <c r="AL917" s="331" t="s">
        <v>8328</v>
      </c>
      <c r="AM917" s="331" t="s">
        <v>8329</v>
      </c>
      <c r="AN917" s="332">
        <v>20.62</v>
      </c>
      <c r="AO917" s="332">
        <v>22.15</v>
      </c>
      <c r="AP917" s="332">
        <v>23.59</v>
      </c>
    </row>
    <row r="918" spans="1:42" ht="393.75">
      <c r="A918" s="329">
        <v>44498</v>
      </c>
      <c r="B918" s="330" t="s">
        <v>5323</v>
      </c>
      <c r="C918" s="330" t="s">
        <v>60</v>
      </c>
      <c r="D918" s="331" t="s">
        <v>61</v>
      </c>
      <c r="E918" s="331" t="s">
        <v>67</v>
      </c>
      <c r="F918" s="332">
        <v>6014.6</v>
      </c>
      <c r="G918" s="330" t="s">
        <v>5324</v>
      </c>
      <c r="H918" s="330" t="s">
        <v>60</v>
      </c>
      <c r="I918" s="331" t="s">
        <v>5325</v>
      </c>
      <c r="J918" s="329">
        <v>44498</v>
      </c>
      <c r="K918" s="333" t="s">
        <v>491</v>
      </c>
      <c r="L918" s="329">
        <v>44680</v>
      </c>
      <c r="M918" s="335" t="s">
        <v>15198</v>
      </c>
      <c r="N918" s="335" t="s">
        <v>60</v>
      </c>
      <c r="O918" s="335" t="s">
        <v>60</v>
      </c>
      <c r="P918" s="341" t="s">
        <v>60</v>
      </c>
      <c r="Q918" s="331" t="s">
        <v>10184</v>
      </c>
      <c r="R918" s="339" t="s">
        <v>15199</v>
      </c>
      <c r="S918" s="333" t="s">
        <v>8826</v>
      </c>
      <c r="T918" s="331" t="s">
        <v>6917</v>
      </c>
      <c r="U918" s="331" t="s">
        <v>11848</v>
      </c>
      <c r="V918" s="335" t="s">
        <v>15200</v>
      </c>
      <c r="W918" s="333" t="s">
        <v>8828</v>
      </c>
      <c r="X918" s="330" t="s">
        <v>60</v>
      </c>
      <c r="Y918" s="335" t="s">
        <v>60</v>
      </c>
      <c r="Z918" s="333" t="s">
        <v>60</v>
      </c>
      <c r="AA918" s="330" t="s">
        <v>60</v>
      </c>
      <c r="AB918" s="332">
        <v>19.649999999999999</v>
      </c>
      <c r="AC918" s="332">
        <v>1.05</v>
      </c>
      <c r="AD918" s="332">
        <v>24.2</v>
      </c>
      <c r="AE918" s="332">
        <v>27.15</v>
      </c>
      <c r="AF918" s="332">
        <v>16.09</v>
      </c>
      <c r="AG918" s="332">
        <v>5358.07</v>
      </c>
      <c r="AH918" s="332">
        <v>2825.81</v>
      </c>
      <c r="AI918" s="336">
        <v>334.5</v>
      </c>
      <c r="AJ918" s="336">
        <v>69.099999999999994</v>
      </c>
      <c r="AK918" s="336">
        <v>6627</v>
      </c>
      <c r="AL918" s="331" t="s">
        <v>8328</v>
      </c>
      <c r="AM918" s="331" t="s">
        <v>8329</v>
      </c>
      <c r="AN918" s="332">
        <v>20.58</v>
      </c>
      <c r="AO918" s="332">
        <v>20.58</v>
      </c>
      <c r="AP918" s="332">
        <v>22.43</v>
      </c>
    </row>
    <row r="919" spans="1:42" ht="78.75">
      <c r="A919" s="329">
        <v>44756</v>
      </c>
      <c r="B919" s="330" t="s">
        <v>842</v>
      </c>
      <c r="C919" s="330" t="s">
        <v>843</v>
      </c>
      <c r="D919" s="331" t="s">
        <v>61</v>
      </c>
      <c r="E919" s="331" t="s">
        <v>77</v>
      </c>
      <c r="F919" s="332">
        <v>24.56</v>
      </c>
      <c r="G919" s="330" t="s">
        <v>1533</v>
      </c>
      <c r="H919" s="330" t="s">
        <v>60</v>
      </c>
      <c r="I919" s="331" t="s">
        <v>1534</v>
      </c>
      <c r="J919" s="329">
        <v>44756</v>
      </c>
      <c r="K919" s="333" t="s">
        <v>491</v>
      </c>
      <c r="L919" s="334" t="s">
        <v>60</v>
      </c>
      <c r="M919" s="335" t="s">
        <v>10144</v>
      </c>
      <c r="N919" s="335" t="s">
        <v>10145</v>
      </c>
      <c r="O919" s="335" t="s">
        <v>10146</v>
      </c>
      <c r="P919" s="336">
        <v>24.4</v>
      </c>
      <c r="Q919" s="331" t="s">
        <v>8400</v>
      </c>
      <c r="R919" s="333" t="s">
        <v>10147</v>
      </c>
      <c r="S919" s="333" t="s">
        <v>9468</v>
      </c>
      <c r="T919" s="331" t="s">
        <v>6923</v>
      </c>
      <c r="U919" s="331" t="s">
        <v>492</v>
      </c>
      <c r="V919" s="335" t="s">
        <v>10148</v>
      </c>
      <c r="W919" s="333" t="s">
        <v>9587</v>
      </c>
      <c r="X919" s="330" t="s">
        <v>60</v>
      </c>
      <c r="Y919" s="335" t="s">
        <v>60</v>
      </c>
      <c r="Z919" s="333" t="s">
        <v>60</v>
      </c>
      <c r="AA919" s="330" t="s">
        <v>60</v>
      </c>
      <c r="AB919" s="332">
        <v>255.12</v>
      </c>
      <c r="AC919" s="338">
        <v>0.90400000000000003</v>
      </c>
      <c r="AD919" s="332">
        <v>113.75</v>
      </c>
      <c r="AE919" s="341" t="s">
        <v>60</v>
      </c>
      <c r="AF919" s="338">
        <v>0.47</v>
      </c>
      <c r="AG919" s="332">
        <v>21.48</v>
      </c>
      <c r="AH919" s="332">
        <v>23.48</v>
      </c>
      <c r="AI919" s="336">
        <v>48</v>
      </c>
      <c r="AJ919" s="338">
        <v>9.7000000000000003E-2</v>
      </c>
      <c r="AK919" s="336">
        <v>47</v>
      </c>
      <c r="AL919" s="331" t="s">
        <v>8328</v>
      </c>
      <c r="AM919" s="331" t="s">
        <v>8329</v>
      </c>
      <c r="AN919" s="332">
        <v>20.5</v>
      </c>
      <c r="AO919" s="332">
        <v>20.5</v>
      </c>
      <c r="AP919" s="332">
        <v>24.75</v>
      </c>
    </row>
    <row r="920" spans="1:42" ht="409.5">
      <c r="A920" s="329">
        <v>44344</v>
      </c>
      <c r="B920" s="330" t="s">
        <v>59</v>
      </c>
      <c r="C920" s="330" t="s">
        <v>60</v>
      </c>
      <c r="D920" s="331" t="s">
        <v>61</v>
      </c>
      <c r="E920" s="331" t="s">
        <v>67</v>
      </c>
      <c r="F920" s="332">
        <v>4933.1899999999996</v>
      </c>
      <c r="G920" s="330" t="s">
        <v>5326</v>
      </c>
      <c r="H920" s="330" t="s">
        <v>5327</v>
      </c>
      <c r="I920" s="331" t="s">
        <v>5328</v>
      </c>
      <c r="J920" s="329">
        <v>44344</v>
      </c>
      <c r="K920" s="333" t="s">
        <v>491</v>
      </c>
      <c r="L920" s="329">
        <v>44770</v>
      </c>
      <c r="M920" s="335" t="s">
        <v>15201</v>
      </c>
      <c r="N920" s="335" t="s">
        <v>15202</v>
      </c>
      <c r="O920" s="335" t="s">
        <v>15203</v>
      </c>
      <c r="P920" s="341" t="s">
        <v>60</v>
      </c>
      <c r="Q920" s="331" t="s">
        <v>8356</v>
      </c>
      <c r="R920" s="339" t="s">
        <v>15204</v>
      </c>
      <c r="S920" s="333" t="s">
        <v>13950</v>
      </c>
      <c r="T920" s="331" t="s">
        <v>6921</v>
      </c>
      <c r="U920" s="331" t="s">
        <v>11848</v>
      </c>
      <c r="V920" s="335" t="s">
        <v>15205</v>
      </c>
      <c r="W920" s="333" t="s">
        <v>8515</v>
      </c>
      <c r="X920" s="330" t="s">
        <v>60</v>
      </c>
      <c r="Y920" s="335" t="s">
        <v>15206</v>
      </c>
      <c r="Z920" s="339" t="s">
        <v>15207</v>
      </c>
      <c r="AA920" s="330" t="s">
        <v>15208</v>
      </c>
      <c r="AB920" s="332">
        <v>60.84</v>
      </c>
      <c r="AC920" s="332">
        <v>10.83</v>
      </c>
      <c r="AD920" s="332">
        <v>18.86</v>
      </c>
      <c r="AE920" s="332">
        <v>27.47</v>
      </c>
      <c r="AF920" s="332">
        <v>3.59</v>
      </c>
      <c r="AG920" s="332">
        <v>4779.3900000000003</v>
      </c>
      <c r="AH920" s="332">
        <v>3449.68</v>
      </c>
      <c r="AI920" s="336">
        <v>1626.6</v>
      </c>
      <c r="AJ920" s="336">
        <v>65.3</v>
      </c>
      <c r="AK920" s="336">
        <v>2277.6</v>
      </c>
      <c r="AL920" s="331" t="s">
        <v>8328</v>
      </c>
      <c r="AM920" s="331" t="s">
        <v>8329</v>
      </c>
      <c r="AN920" s="332">
        <v>20.48</v>
      </c>
      <c r="AO920" s="332">
        <v>21.27</v>
      </c>
      <c r="AP920" s="332">
        <v>6.81</v>
      </c>
    </row>
    <row r="921" spans="1:42" ht="337.5">
      <c r="A921" s="329">
        <v>44501</v>
      </c>
      <c r="B921" s="330" t="s">
        <v>5329</v>
      </c>
      <c r="C921" s="330" t="s">
        <v>60</v>
      </c>
      <c r="D921" s="331" t="s">
        <v>61</v>
      </c>
      <c r="E921" s="331" t="s">
        <v>67</v>
      </c>
      <c r="F921" s="332">
        <v>47.03</v>
      </c>
      <c r="G921" s="330" t="s">
        <v>5330</v>
      </c>
      <c r="H921" s="330" t="s">
        <v>60</v>
      </c>
      <c r="I921" s="331" t="s">
        <v>5331</v>
      </c>
      <c r="J921" s="329">
        <v>44501</v>
      </c>
      <c r="K921" s="333" t="s">
        <v>491</v>
      </c>
      <c r="L921" s="329">
        <v>44721</v>
      </c>
      <c r="M921" s="335" t="s">
        <v>15209</v>
      </c>
      <c r="N921" s="335" t="s">
        <v>15210</v>
      </c>
      <c r="O921" s="335" t="s">
        <v>15211</v>
      </c>
      <c r="P921" s="341" t="s">
        <v>60</v>
      </c>
      <c r="Q921" s="331" t="s">
        <v>8633</v>
      </c>
      <c r="R921" s="339" t="s">
        <v>9311</v>
      </c>
      <c r="S921" s="333" t="s">
        <v>15212</v>
      </c>
      <c r="T921" s="331" t="s">
        <v>6921</v>
      </c>
      <c r="U921" s="331" t="s">
        <v>11848</v>
      </c>
      <c r="V921" s="335" t="s">
        <v>15213</v>
      </c>
      <c r="W921" s="333" t="s">
        <v>15214</v>
      </c>
      <c r="X921" s="340">
        <v>527</v>
      </c>
      <c r="Y921" s="335" t="s">
        <v>60</v>
      </c>
      <c r="Z921" s="333" t="s">
        <v>60</v>
      </c>
      <c r="AA921" s="330" t="s">
        <v>60</v>
      </c>
      <c r="AB921" s="332">
        <v>21.09</v>
      </c>
      <c r="AC921" s="341" t="s">
        <v>60</v>
      </c>
      <c r="AD921" s="341" t="s">
        <v>60</v>
      </c>
      <c r="AE921" s="341" t="s">
        <v>60</v>
      </c>
      <c r="AF921" s="341" t="s">
        <v>60</v>
      </c>
      <c r="AG921" s="341" t="s">
        <v>60</v>
      </c>
      <c r="AH921" s="332">
        <v>47.03</v>
      </c>
      <c r="AI921" s="336">
        <v>17.5</v>
      </c>
      <c r="AJ921" s="332">
        <v>2.5</v>
      </c>
      <c r="AK921" s="341" t="s">
        <v>60</v>
      </c>
      <c r="AL921" s="331" t="s">
        <v>8328</v>
      </c>
      <c r="AM921" s="331" t="s">
        <v>8329</v>
      </c>
      <c r="AN921" s="332">
        <v>20.399999999999999</v>
      </c>
      <c r="AO921" s="332">
        <v>21.27</v>
      </c>
      <c r="AP921" s="332">
        <v>23.76</v>
      </c>
    </row>
    <row r="922" spans="1:42" ht="247.5">
      <c r="A922" s="329">
        <v>44819</v>
      </c>
      <c r="B922" s="330" t="s">
        <v>5332</v>
      </c>
      <c r="C922" s="330" t="s">
        <v>5333</v>
      </c>
      <c r="D922" s="331" t="s">
        <v>61</v>
      </c>
      <c r="E922" s="331" t="s">
        <v>77</v>
      </c>
      <c r="F922" s="332">
        <v>13832.55</v>
      </c>
      <c r="G922" s="330" t="s">
        <v>5334</v>
      </c>
      <c r="H922" s="330" t="s">
        <v>60</v>
      </c>
      <c r="I922" s="331" t="s">
        <v>5336</v>
      </c>
      <c r="J922" s="329">
        <v>44819</v>
      </c>
      <c r="K922" s="333" t="s">
        <v>491</v>
      </c>
      <c r="L922" s="334" t="s">
        <v>60</v>
      </c>
      <c r="M922" s="335" t="s">
        <v>15215</v>
      </c>
      <c r="N922" s="335" t="s">
        <v>15216</v>
      </c>
      <c r="O922" s="335" t="s">
        <v>15217</v>
      </c>
      <c r="P922" s="336">
        <v>8966.7000000000007</v>
      </c>
      <c r="Q922" s="331" t="s">
        <v>13370</v>
      </c>
      <c r="R922" s="333" t="s">
        <v>15218</v>
      </c>
      <c r="S922" s="333" t="s">
        <v>11050</v>
      </c>
      <c r="T922" s="331" t="s">
        <v>6921</v>
      </c>
      <c r="U922" s="331" t="s">
        <v>12459</v>
      </c>
      <c r="V922" s="335" t="s">
        <v>15219</v>
      </c>
      <c r="W922" s="339" t="s">
        <v>15220</v>
      </c>
      <c r="X922" s="330" t="s">
        <v>60</v>
      </c>
      <c r="Y922" s="335" t="s">
        <v>60</v>
      </c>
      <c r="Z922" s="333" t="s">
        <v>60</v>
      </c>
      <c r="AA922" s="330" t="s">
        <v>60</v>
      </c>
      <c r="AB922" s="332">
        <v>27.74</v>
      </c>
      <c r="AC922" s="332">
        <v>1.7</v>
      </c>
      <c r="AD922" s="332">
        <v>18</v>
      </c>
      <c r="AE922" s="332">
        <v>28.81</v>
      </c>
      <c r="AF922" s="332">
        <v>16.18</v>
      </c>
      <c r="AG922" s="332">
        <v>13801.7</v>
      </c>
      <c r="AH922" s="332">
        <v>9116.65</v>
      </c>
      <c r="AI922" s="336">
        <v>880.7</v>
      </c>
      <c r="AJ922" s="336">
        <v>321.10000000000002</v>
      </c>
      <c r="AK922" s="336">
        <v>9773.1</v>
      </c>
      <c r="AL922" s="331" t="s">
        <v>8328</v>
      </c>
      <c r="AM922" s="331" t="s">
        <v>8329</v>
      </c>
      <c r="AN922" s="332">
        <v>20.38</v>
      </c>
      <c r="AO922" s="332">
        <v>18.09</v>
      </c>
      <c r="AP922" s="332">
        <v>10.37</v>
      </c>
    </row>
    <row r="923" spans="1:42" ht="393.75">
      <c r="A923" s="329">
        <v>44694</v>
      </c>
      <c r="B923" s="330" t="s">
        <v>1535</v>
      </c>
      <c r="C923" s="330" t="s">
        <v>1536</v>
      </c>
      <c r="D923" s="331" t="s">
        <v>61</v>
      </c>
      <c r="E923" s="331" t="s">
        <v>77</v>
      </c>
      <c r="F923" s="332">
        <v>4084.45</v>
      </c>
      <c r="G923" s="330" t="s">
        <v>1537</v>
      </c>
      <c r="H923" s="330" t="s">
        <v>60</v>
      </c>
      <c r="I923" s="331" t="s">
        <v>1538</v>
      </c>
      <c r="J923" s="329">
        <v>44694</v>
      </c>
      <c r="K923" s="333" t="s">
        <v>491</v>
      </c>
      <c r="L923" s="334" t="s">
        <v>60</v>
      </c>
      <c r="M923" s="335" t="s">
        <v>10300</v>
      </c>
      <c r="N923" s="335" t="s">
        <v>10301</v>
      </c>
      <c r="O923" s="335" t="s">
        <v>10302</v>
      </c>
      <c r="P923" s="336">
        <v>4635.2</v>
      </c>
      <c r="Q923" s="331" t="s">
        <v>10067</v>
      </c>
      <c r="R923" s="339" t="s">
        <v>10303</v>
      </c>
      <c r="S923" s="333" t="s">
        <v>10304</v>
      </c>
      <c r="T923" s="331" t="s">
        <v>6921</v>
      </c>
      <c r="U923" s="331" t="s">
        <v>492</v>
      </c>
      <c r="V923" s="335" t="s">
        <v>10305</v>
      </c>
      <c r="W923" s="333" t="s">
        <v>9832</v>
      </c>
      <c r="X923" s="330" t="s">
        <v>60</v>
      </c>
      <c r="Y923" s="335" t="s">
        <v>60</v>
      </c>
      <c r="Z923" s="333" t="s">
        <v>60</v>
      </c>
      <c r="AA923" s="330" t="s">
        <v>60</v>
      </c>
      <c r="AB923" s="332">
        <v>7.02</v>
      </c>
      <c r="AC923" s="332">
        <v>1.7</v>
      </c>
      <c r="AD923" s="341" t="s">
        <v>60</v>
      </c>
      <c r="AE923" s="341" t="s">
        <v>60</v>
      </c>
      <c r="AF923" s="341" t="s">
        <v>60</v>
      </c>
      <c r="AG923" s="341" t="s">
        <v>60</v>
      </c>
      <c r="AH923" s="332">
        <v>4510.07</v>
      </c>
      <c r="AI923" s="336">
        <v>11523</v>
      </c>
      <c r="AJ923" s="336">
        <v>842</v>
      </c>
      <c r="AK923" s="336">
        <v>13834.3</v>
      </c>
      <c r="AL923" s="331" t="s">
        <v>8328</v>
      </c>
      <c r="AM923" s="331" t="s">
        <v>8329</v>
      </c>
      <c r="AN923" s="332">
        <v>20.309999999999999</v>
      </c>
      <c r="AO923" s="332">
        <v>15.72</v>
      </c>
      <c r="AP923" s="332">
        <v>32.590000000000003</v>
      </c>
    </row>
    <row r="924" spans="1:42" ht="409.5">
      <c r="A924" s="329">
        <v>44235</v>
      </c>
      <c r="B924" s="330" t="s">
        <v>3749</v>
      </c>
      <c r="C924" s="330" t="s">
        <v>60</v>
      </c>
      <c r="D924" s="331" t="s">
        <v>61</v>
      </c>
      <c r="E924" s="331" t="s">
        <v>67</v>
      </c>
      <c r="F924" s="332">
        <v>5825.64</v>
      </c>
      <c r="G924" s="330" t="s">
        <v>5337</v>
      </c>
      <c r="H924" s="330" t="s">
        <v>15221</v>
      </c>
      <c r="I924" s="331" t="s">
        <v>5339</v>
      </c>
      <c r="J924" s="329">
        <v>44235</v>
      </c>
      <c r="K924" s="333" t="s">
        <v>491</v>
      </c>
      <c r="L924" s="329">
        <v>44438</v>
      </c>
      <c r="M924" s="335" t="s">
        <v>12956</v>
      </c>
      <c r="N924" s="335" t="s">
        <v>60</v>
      </c>
      <c r="O924" s="335" t="s">
        <v>60</v>
      </c>
      <c r="P924" s="341" t="s">
        <v>60</v>
      </c>
      <c r="Q924" s="331" t="s">
        <v>9124</v>
      </c>
      <c r="R924" s="333" t="s">
        <v>9202</v>
      </c>
      <c r="S924" s="333" t="s">
        <v>15222</v>
      </c>
      <c r="T924" s="331" t="s">
        <v>6915</v>
      </c>
      <c r="U924" s="331" t="s">
        <v>11848</v>
      </c>
      <c r="V924" s="335" t="s">
        <v>15223</v>
      </c>
      <c r="W924" s="333" t="s">
        <v>8541</v>
      </c>
      <c r="X924" s="340">
        <v>17662.8</v>
      </c>
      <c r="Y924" s="335" t="s">
        <v>15224</v>
      </c>
      <c r="Z924" s="339" t="s">
        <v>15225</v>
      </c>
      <c r="AA924" s="330" t="s">
        <v>60</v>
      </c>
      <c r="AB924" s="332">
        <v>70.44</v>
      </c>
      <c r="AC924" s="332">
        <v>3.6</v>
      </c>
      <c r="AD924" s="332">
        <v>22.34</v>
      </c>
      <c r="AE924" s="332">
        <v>29.22</v>
      </c>
      <c r="AF924" s="332">
        <v>4.2300000000000004</v>
      </c>
      <c r="AG924" s="332">
        <v>5825.64</v>
      </c>
      <c r="AH924" s="332">
        <v>5952.14</v>
      </c>
      <c r="AI924" s="341" t="s">
        <v>60</v>
      </c>
      <c r="AJ924" s="341" t="s">
        <v>60</v>
      </c>
      <c r="AK924" s="341" t="s">
        <v>60</v>
      </c>
      <c r="AL924" s="331" t="s">
        <v>8328</v>
      </c>
      <c r="AM924" s="331" t="s">
        <v>8329</v>
      </c>
      <c r="AN924" s="332">
        <v>20.28</v>
      </c>
      <c r="AO924" s="332">
        <v>27.89</v>
      </c>
      <c r="AP924" s="332">
        <v>45.54</v>
      </c>
    </row>
    <row r="925" spans="1:42" ht="405">
      <c r="A925" s="329">
        <v>44539</v>
      </c>
      <c r="B925" s="330" t="s">
        <v>5340</v>
      </c>
      <c r="C925" s="330" t="s">
        <v>60</v>
      </c>
      <c r="D925" s="331" t="s">
        <v>61</v>
      </c>
      <c r="E925" s="331" t="s">
        <v>67</v>
      </c>
      <c r="F925" s="332">
        <v>85.37</v>
      </c>
      <c r="G925" s="330" t="s">
        <v>5341</v>
      </c>
      <c r="H925" s="330" t="s">
        <v>60</v>
      </c>
      <c r="I925" s="331" t="s">
        <v>5342</v>
      </c>
      <c r="J925" s="329">
        <v>44539</v>
      </c>
      <c r="K925" s="333" t="s">
        <v>491</v>
      </c>
      <c r="L925" s="329">
        <v>44743</v>
      </c>
      <c r="M925" s="335" t="s">
        <v>15226</v>
      </c>
      <c r="N925" s="335" t="s">
        <v>60</v>
      </c>
      <c r="O925" s="335" t="s">
        <v>60</v>
      </c>
      <c r="P925" s="341" t="s">
        <v>60</v>
      </c>
      <c r="Q925" s="331" t="s">
        <v>8633</v>
      </c>
      <c r="R925" s="339" t="s">
        <v>9391</v>
      </c>
      <c r="S925" s="333" t="s">
        <v>11050</v>
      </c>
      <c r="T925" s="331" t="s">
        <v>6921</v>
      </c>
      <c r="U925" s="331" t="s">
        <v>11848</v>
      </c>
      <c r="V925" s="335" t="s">
        <v>15227</v>
      </c>
      <c r="W925" s="333" t="s">
        <v>15228</v>
      </c>
      <c r="X925" s="340">
        <v>469.7</v>
      </c>
      <c r="Y925" s="335" t="s">
        <v>60</v>
      </c>
      <c r="Z925" s="333" t="s">
        <v>60</v>
      </c>
      <c r="AA925" s="330" t="s">
        <v>60</v>
      </c>
      <c r="AB925" s="341" t="s">
        <v>60</v>
      </c>
      <c r="AC925" s="341" t="s">
        <v>60</v>
      </c>
      <c r="AD925" s="341" t="s">
        <v>60</v>
      </c>
      <c r="AE925" s="341" t="s">
        <v>60</v>
      </c>
      <c r="AF925" s="341" t="s">
        <v>60</v>
      </c>
      <c r="AG925" s="341" t="s">
        <v>60</v>
      </c>
      <c r="AH925" s="332">
        <v>81.069999999999993</v>
      </c>
      <c r="AI925" s="336">
        <v>19</v>
      </c>
      <c r="AJ925" s="341" t="s">
        <v>60</v>
      </c>
      <c r="AK925" s="341" t="s">
        <v>60</v>
      </c>
      <c r="AL925" s="331" t="s">
        <v>8328</v>
      </c>
      <c r="AM925" s="331" t="s">
        <v>8329</v>
      </c>
      <c r="AN925" s="332">
        <v>20.27</v>
      </c>
      <c r="AO925" s="332">
        <v>20.27</v>
      </c>
      <c r="AP925" s="332">
        <v>22.55</v>
      </c>
    </row>
    <row r="926" spans="1:42" ht="168.75">
      <c r="A926" s="329">
        <v>44123</v>
      </c>
      <c r="B926" s="330" t="s">
        <v>1539</v>
      </c>
      <c r="C926" s="330" t="s">
        <v>1540</v>
      </c>
      <c r="D926" s="331" t="s">
        <v>61</v>
      </c>
      <c r="E926" s="331" t="s">
        <v>77</v>
      </c>
      <c r="F926" s="332">
        <v>41.27</v>
      </c>
      <c r="G926" s="330" t="s">
        <v>1541</v>
      </c>
      <c r="H926" s="330" t="s">
        <v>1542</v>
      </c>
      <c r="I926" s="331" t="s">
        <v>1543</v>
      </c>
      <c r="J926" s="329">
        <v>44123</v>
      </c>
      <c r="K926" s="333" t="s">
        <v>491</v>
      </c>
      <c r="L926" s="334" t="s">
        <v>60</v>
      </c>
      <c r="M926" s="335" t="s">
        <v>9958</v>
      </c>
      <c r="N926" s="335" t="s">
        <v>9959</v>
      </c>
      <c r="O926" s="335" t="s">
        <v>9960</v>
      </c>
      <c r="P926" s="336">
        <v>16.399999999999999</v>
      </c>
      <c r="Q926" s="331" t="s">
        <v>9961</v>
      </c>
      <c r="R926" s="339" t="s">
        <v>9962</v>
      </c>
      <c r="S926" s="333" t="s">
        <v>9963</v>
      </c>
      <c r="T926" s="331" t="s">
        <v>6919</v>
      </c>
      <c r="U926" s="331" t="s">
        <v>492</v>
      </c>
      <c r="V926" s="335" t="s">
        <v>9964</v>
      </c>
      <c r="W926" s="333" t="s">
        <v>9658</v>
      </c>
      <c r="X926" s="330" t="s">
        <v>60</v>
      </c>
      <c r="Y926" s="335" t="s">
        <v>9965</v>
      </c>
      <c r="Z926" s="333" t="s">
        <v>9966</v>
      </c>
      <c r="AA926" s="330" t="s">
        <v>60</v>
      </c>
      <c r="AB926" s="332">
        <v>86.5</v>
      </c>
      <c r="AC926" s="332">
        <v>4.17</v>
      </c>
      <c r="AD926" s="332">
        <v>38.020000000000003</v>
      </c>
      <c r="AE926" s="332">
        <v>61.32</v>
      </c>
      <c r="AF926" s="332">
        <v>9.7200000000000006</v>
      </c>
      <c r="AG926" s="332">
        <v>49.95</v>
      </c>
      <c r="AH926" s="332">
        <v>54.64</v>
      </c>
      <c r="AI926" s="332">
        <v>3.75</v>
      </c>
      <c r="AJ926" s="332">
        <v>-1.4</v>
      </c>
      <c r="AK926" s="336">
        <v>22.5</v>
      </c>
      <c r="AL926" s="331" t="s">
        <v>8328</v>
      </c>
      <c r="AM926" s="331" t="s">
        <v>8329</v>
      </c>
      <c r="AN926" s="332">
        <v>20.2</v>
      </c>
      <c r="AO926" s="332">
        <v>27.29</v>
      </c>
      <c r="AP926" s="332">
        <v>49.32</v>
      </c>
    </row>
    <row r="927" spans="1:42" ht="409.5">
      <c r="A927" s="329">
        <v>43983</v>
      </c>
      <c r="B927" s="330" t="s">
        <v>5343</v>
      </c>
      <c r="C927" s="330" t="s">
        <v>60</v>
      </c>
      <c r="D927" s="331" t="s">
        <v>61</v>
      </c>
      <c r="E927" s="331" t="s">
        <v>67</v>
      </c>
      <c r="F927" s="332">
        <v>5485.77</v>
      </c>
      <c r="G927" s="330" t="s">
        <v>5344</v>
      </c>
      <c r="H927" s="330" t="s">
        <v>5345</v>
      </c>
      <c r="I927" s="331" t="s">
        <v>5346</v>
      </c>
      <c r="J927" s="329">
        <v>43983</v>
      </c>
      <c r="K927" s="333" t="s">
        <v>491</v>
      </c>
      <c r="L927" s="329">
        <v>44085</v>
      </c>
      <c r="M927" s="335" t="s">
        <v>15229</v>
      </c>
      <c r="N927" s="335" t="s">
        <v>60</v>
      </c>
      <c r="O927" s="335" t="s">
        <v>60</v>
      </c>
      <c r="P927" s="341" t="s">
        <v>60</v>
      </c>
      <c r="Q927" s="331" t="s">
        <v>8695</v>
      </c>
      <c r="R927" s="339" t="s">
        <v>15230</v>
      </c>
      <c r="S927" s="333" t="s">
        <v>9237</v>
      </c>
      <c r="T927" s="331" t="s">
        <v>6915</v>
      </c>
      <c r="U927" s="331" t="s">
        <v>11848</v>
      </c>
      <c r="V927" s="335" t="s">
        <v>15231</v>
      </c>
      <c r="W927" s="339" t="s">
        <v>15232</v>
      </c>
      <c r="X927" s="330" t="s">
        <v>9215</v>
      </c>
      <c r="Y927" s="335" t="s">
        <v>15233</v>
      </c>
      <c r="Z927" s="339" t="s">
        <v>15234</v>
      </c>
      <c r="AA927" s="330" t="s">
        <v>8665</v>
      </c>
      <c r="AB927" s="332">
        <v>31.81</v>
      </c>
      <c r="AC927" s="332">
        <v>23.65</v>
      </c>
      <c r="AD927" s="332">
        <v>11.81</v>
      </c>
      <c r="AE927" s="332">
        <v>32.159999999999997</v>
      </c>
      <c r="AF927" s="332">
        <v>2.86</v>
      </c>
      <c r="AG927" s="332">
        <v>5569.97</v>
      </c>
      <c r="AH927" s="332">
        <v>3288.9</v>
      </c>
      <c r="AI927" s="341" t="s">
        <v>60</v>
      </c>
      <c r="AJ927" s="341" t="s">
        <v>60</v>
      </c>
      <c r="AK927" s="341" t="s">
        <v>60</v>
      </c>
      <c r="AL927" s="331" t="s">
        <v>8328</v>
      </c>
      <c r="AM927" s="331" t="s">
        <v>8329</v>
      </c>
      <c r="AN927" s="332">
        <v>20.190000000000001</v>
      </c>
      <c r="AO927" s="332">
        <v>25</v>
      </c>
      <c r="AP927" s="332">
        <v>30.51</v>
      </c>
    </row>
    <row r="928" spans="1:42" ht="281.25">
      <c r="A928" s="329">
        <v>44715</v>
      </c>
      <c r="B928" s="330" t="s">
        <v>5347</v>
      </c>
      <c r="C928" s="330" t="s">
        <v>60</v>
      </c>
      <c r="D928" s="331" t="s">
        <v>61</v>
      </c>
      <c r="E928" s="331" t="s">
        <v>67</v>
      </c>
      <c r="F928" s="332">
        <v>28.11</v>
      </c>
      <c r="G928" s="330" t="s">
        <v>5348</v>
      </c>
      <c r="H928" s="330" t="s">
        <v>60</v>
      </c>
      <c r="I928" s="331" t="s">
        <v>5349</v>
      </c>
      <c r="J928" s="329">
        <v>44715</v>
      </c>
      <c r="K928" s="333" t="s">
        <v>491</v>
      </c>
      <c r="L928" s="329">
        <v>44757</v>
      </c>
      <c r="M928" s="335" t="s">
        <v>15235</v>
      </c>
      <c r="N928" s="335" t="s">
        <v>15236</v>
      </c>
      <c r="O928" s="335" t="s">
        <v>15237</v>
      </c>
      <c r="P928" s="341" t="s">
        <v>60</v>
      </c>
      <c r="Q928" s="331" t="s">
        <v>8356</v>
      </c>
      <c r="R928" s="333" t="s">
        <v>15238</v>
      </c>
      <c r="S928" s="333" t="s">
        <v>15239</v>
      </c>
      <c r="T928" s="331" t="s">
        <v>6917</v>
      </c>
      <c r="U928" s="331" t="s">
        <v>11848</v>
      </c>
      <c r="V928" s="335" t="s">
        <v>15240</v>
      </c>
      <c r="W928" s="333" t="s">
        <v>8541</v>
      </c>
      <c r="X928" s="340">
        <v>1113.3</v>
      </c>
      <c r="Y928" s="335" t="s">
        <v>60</v>
      </c>
      <c r="Z928" s="333" t="s">
        <v>60</v>
      </c>
      <c r="AA928" s="330" t="s">
        <v>60</v>
      </c>
      <c r="AB928" s="341" t="s">
        <v>60</v>
      </c>
      <c r="AC928" s="332">
        <v>1.36</v>
      </c>
      <c r="AD928" s="332">
        <v>5.33</v>
      </c>
      <c r="AE928" s="332">
        <v>8.94</v>
      </c>
      <c r="AF928" s="338">
        <v>0.48899999999999999</v>
      </c>
      <c r="AG928" s="332">
        <v>18.670000000000002</v>
      </c>
      <c r="AH928" s="332">
        <v>23.34</v>
      </c>
      <c r="AI928" s="336">
        <v>38.9</v>
      </c>
      <c r="AJ928" s="332">
        <v>-1.47</v>
      </c>
      <c r="AK928" s="336">
        <v>56.3</v>
      </c>
      <c r="AL928" s="331" t="s">
        <v>8328</v>
      </c>
      <c r="AM928" s="331" t="s">
        <v>8329</v>
      </c>
      <c r="AN928" s="332">
        <v>20.149999999999999</v>
      </c>
      <c r="AO928" s="332">
        <v>43.84</v>
      </c>
      <c r="AP928" s="332">
        <v>71.67</v>
      </c>
    </row>
    <row r="929" spans="1:42" ht="191.25">
      <c r="A929" s="329">
        <v>44295</v>
      </c>
      <c r="B929" s="330" t="s">
        <v>5350</v>
      </c>
      <c r="C929" s="330" t="s">
        <v>60</v>
      </c>
      <c r="D929" s="331" t="s">
        <v>61</v>
      </c>
      <c r="E929" s="331" t="s">
        <v>67</v>
      </c>
      <c r="F929" s="332">
        <v>67.510000000000005</v>
      </c>
      <c r="G929" s="330" t="s">
        <v>5351</v>
      </c>
      <c r="H929" s="330" t="s">
        <v>60</v>
      </c>
      <c r="I929" s="331" t="s">
        <v>5352</v>
      </c>
      <c r="J929" s="329">
        <v>44295</v>
      </c>
      <c r="K929" s="333" t="s">
        <v>491</v>
      </c>
      <c r="L929" s="329">
        <v>44343</v>
      </c>
      <c r="M929" s="335" t="s">
        <v>15241</v>
      </c>
      <c r="N929" s="335" t="s">
        <v>60</v>
      </c>
      <c r="O929" s="335" t="s">
        <v>60</v>
      </c>
      <c r="P929" s="341" t="s">
        <v>60</v>
      </c>
      <c r="Q929" s="331" t="s">
        <v>9767</v>
      </c>
      <c r="R929" s="339" t="s">
        <v>15242</v>
      </c>
      <c r="S929" s="333" t="s">
        <v>13589</v>
      </c>
      <c r="T929" s="331" t="s">
        <v>6917</v>
      </c>
      <c r="U929" s="331" t="s">
        <v>11848</v>
      </c>
      <c r="V929" s="335" t="s">
        <v>15243</v>
      </c>
      <c r="W929" s="333" t="s">
        <v>8541</v>
      </c>
      <c r="X929" s="340">
        <v>487.4</v>
      </c>
      <c r="Y929" s="335" t="s">
        <v>60</v>
      </c>
      <c r="Z929" s="333" t="s">
        <v>60</v>
      </c>
      <c r="AA929" s="330" t="s">
        <v>60</v>
      </c>
      <c r="AB929" s="332">
        <v>146.05000000000001</v>
      </c>
      <c r="AC929" s="338">
        <v>0.78900000000000003</v>
      </c>
      <c r="AD929" s="332">
        <v>26.55</v>
      </c>
      <c r="AE929" s="332">
        <v>32.340000000000003</v>
      </c>
      <c r="AF929" s="338">
        <v>0.26400000000000001</v>
      </c>
      <c r="AG929" s="332">
        <v>67.510000000000005</v>
      </c>
      <c r="AH929" s="332">
        <v>67.900000000000006</v>
      </c>
      <c r="AI929" s="336">
        <v>270.60000000000002</v>
      </c>
      <c r="AJ929" s="338">
        <v>0.40500000000000003</v>
      </c>
      <c r="AK929" s="336">
        <v>146.30000000000001</v>
      </c>
      <c r="AL929" s="331" t="s">
        <v>8328</v>
      </c>
      <c r="AM929" s="331" t="s">
        <v>8329</v>
      </c>
      <c r="AN929" s="332">
        <v>20.14</v>
      </c>
      <c r="AO929" s="332">
        <v>29.03</v>
      </c>
      <c r="AP929" s="332">
        <v>33.86</v>
      </c>
    </row>
    <row r="930" spans="1:42" ht="409.5">
      <c r="A930" s="329">
        <v>44060</v>
      </c>
      <c r="B930" s="330" t="s">
        <v>3876</v>
      </c>
      <c r="C930" s="330" t="s">
        <v>60</v>
      </c>
      <c r="D930" s="331" t="s">
        <v>61</v>
      </c>
      <c r="E930" s="331" t="s">
        <v>77</v>
      </c>
      <c r="F930" s="332">
        <v>1971.19</v>
      </c>
      <c r="G930" s="330" t="s">
        <v>637</v>
      </c>
      <c r="H930" s="330" t="s">
        <v>3877</v>
      </c>
      <c r="I930" s="331" t="s">
        <v>5353</v>
      </c>
      <c r="J930" s="329">
        <v>44060</v>
      </c>
      <c r="K930" s="333" t="s">
        <v>491</v>
      </c>
      <c r="L930" s="334" t="s">
        <v>60</v>
      </c>
      <c r="M930" s="335" t="s">
        <v>13139</v>
      </c>
      <c r="N930" s="335" t="s">
        <v>60</v>
      </c>
      <c r="O930" s="335" t="s">
        <v>60</v>
      </c>
      <c r="P930" s="341" t="s">
        <v>60</v>
      </c>
      <c r="Q930" s="331" t="s">
        <v>8748</v>
      </c>
      <c r="R930" s="339" t="s">
        <v>13140</v>
      </c>
      <c r="S930" s="333" t="s">
        <v>8539</v>
      </c>
      <c r="T930" s="331" t="s">
        <v>6917</v>
      </c>
      <c r="U930" s="331" t="s">
        <v>11848</v>
      </c>
      <c r="V930" s="335" t="s">
        <v>8519</v>
      </c>
      <c r="W930" s="339" t="s">
        <v>8520</v>
      </c>
      <c r="X930" s="330" t="s">
        <v>60</v>
      </c>
      <c r="Y930" s="335" t="s">
        <v>13141</v>
      </c>
      <c r="Z930" s="333" t="s">
        <v>13142</v>
      </c>
      <c r="AA930" s="330" t="s">
        <v>60</v>
      </c>
      <c r="AB930" s="332">
        <v>64.23</v>
      </c>
      <c r="AC930" s="332">
        <v>3.43</v>
      </c>
      <c r="AD930" s="332">
        <v>10.75</v>
      </c>
      <c r="AE930" s="332">
        <v>19.55</v>
      </c>
      <c r="AF930" s="338">
        <v>0.65100000000000002</v>
      </c>
      <c r="AG930" s="332">
        <v>1824.43</v>
      </c>
      <c r="AH930" s="332">
        <v>1241.94</v>
      </c>
      <c r="AI930" s="341" t="s">
        <v>60</v>
      </c>
      <c r="AJ930" s="341" t="s">
        <v>60</v>
      </c>
      <c r="AK930" s="341" t="s">
        <v>60</v>
      </c>
      <c r="AL930" s="331" t="s">
        <v>8328</v>
      </c>
      <c r="AM930" s="331" t="s">
        <v>8329</v>
      </c>
      <c r="AN930" s="332">
        <v>20.12</v>
      </c>
      <c r="AO930" s="332">
        <v>19.899999999999999</v>
      </c>
      <c r="AP930" s="332">
        <v>26.82</v>
      </c>
    </row>
    <row r="931" spans="1:42" ht="409.5">
      <c r="A931" s="329">
        <v>44165</v>
      </c>
      <c r="B931" s="330" t="s">
        <v>674</v>
      </c>
      <c r="C931" s="330" t="s">
        <v>1544</v>
      </c>
      <c r="D931" s="331" t="s">
        <v>61</v>
      </c>
      <c r="E931" s="331" t="s">
        <v>77</v>
      </c>
      <c r="F931" s="332">
        <v>476.86</v>
      </c>
      <c r="G931" s="330" t="s">
        <v>1415</v>
      </c>
      <c r="H931" s="330" t="s">
        <v>608</v>
      </c>
      <c r="I931" s="331" t="s">
        <v>1545</v>
      </c>
      <c r="J931" s="329">
        <v>44165</v>
      </c>
      <c r="K931" s="333" t="s">
        <v>491</v>
      </c>
      <c r="L931" s="334" t="s">
        <v>60</v>
      </c>
      <c r="M931" s="335" t="s">
        <v>8569</v>
      </c>
      <c r="N931" s="335" t="s">
        <v>60</v>
      </c>
      <c r="O931" s="335" t="s">
        <v>60</v>
      </c>
      <c r="P931" s="332">
        <v>5.42</v>
      </c>
      <c r="Q931" s="331" t="s">
        <v>8537</v>
      </c>
      <c r="R931" s="339" t="s">
        <v>9685</v>
      </c>
      <c r="S931" s="333" t="s">
        <v>9686</v>
      </c>
      <c r="T931" s="331" t="s">
        <v>6917</v>
      </c>
      <c r="U931" s="331" t="s">
        <v>492</v>
      </c>
      <c r="V931" s="335" t="s">
        <v>9628</v>
      </c>
      <c r="W931" s="339" t="s">
        <v>9629</v>
      </c>
      <c r="X931" s="330" t="s">
        <v>60</v>
      </c>
      <c r="Y931" s="335" t="s">
        <v>9687</v>
      </c>
      <c r="Z931" s="339" t="s">
        <v>9688</v>
      </c>
      <c r="AA931" s="340">
        <v>10664.5</v>
      </c>
      <c r="AB931" s="341" t="s">
        <v>60</v>
      </c>
      <c r="AC931" s="338">
        <v>0.22600000000000001</v>
      </c>
      <c r="AD931" s="332">
        <v>15.11</v>
      </c>
      <c r="AE931" s="332">
        <v>97.93</v>
      </c>
      <c r="AF931" s="332">
        <v>2.39</v>
      </c>
      <c r="AG931" s="332">
        <v>500.43</v>
      </c>
      <c r="AH931" s="332">
        <v>139.46</v>
      </c>
      <c r="AI931" s="341" t="s">
        <v>60</v>
      </c>
      <c r="AJ931" s="341" t="s">
        <v>60</v>
      </c>
      <c r="AK931" s="336">
        <v>1904.9</v>
      </c>
      <c r="AL931" s="331" t="s">
        <v>8328</v>
      </c>
      <c r="AM931" s="331" t="s">
        <v>8329</v>
      </c>
      <c r="AN931" s="332">
        <v>20.03</v>
      </c>
      <c r="AO931" s="332">
        <v>34.31</v>
      </c>
      <c r="AP931" s="332">
        <v>47.69</v>
      </c>
    </row>
    <row r="932" spans="1:42" ht="409.5">
      <c r="A932" s="329">
        <v>44375</v>
      </c>
      <c r="B932" s="330" t="s">
        <v>5354</v>
      </c>
      <c r="C932" s="330" t="s">
        <v>60</v>
      </c>
      <c r="D932" s="331" t="s">
        <v>61</v>
      </c>
      <c r="E932" s="331" t="s">
        <v>67</v>
      </c>
      <c r="F932" s="332">
        <v>1642.61</v>
      </c>
      <c r="G932" s="330" t="s">
        <v>985</v>
      </c>
      <c r="H932" s="330" t="s">
        <v>60</v>
      </c>
      <c r="I932" s="331" t="s">
        <v>5355</v>
      </c>
      <c r="J932" s="329">
        <v>44375</v>
      </c>
      <c r="K932" s="333" t="s">
        <v>491</v>
      </c>
      <c r="L932" s="329">
        <v>44505</v>
      </c>
      <c r="M932" s="335" t="s">
        <v>15244</v>
      </c>
      <c r="N932" s="335" t="s">
        <v>60</v>
      </c>
      <c r="O932" s="335" t="s">
        <v>60</v>
      </c>
      <c r="P932" s="341" t="s">
        <v>60</v>
      </c>
      <c r="Q932" s="331" t="s">
        <v>8469</v>
      </c>
      <c r="R932" s="339" t="s">
        <v>15245</v>
      </c>
      <c r="S932" s="333" t="s">
        <v>15246</v>
      </c>
      <c r="T932" s="331" t="s">
        <v>6921</v>
      </c>
      <c r="U932" s="331" t="s">
        <v>11848</v>
      </c>
      <c r="V932" s="335" t="s">
        <v>9211</v>
      </c>
      <c r="W932" s="339" t="s">
        <v>9212</v>
      </c>
      <c r="X932" s="330" t="s">
        <v>60</v>
      </c>
      <c r="Y932" s="335" t="s">
        <v>60</v>
      </c>
      <c r="Z932" s="333" t="s">
        <v>60</v>
      </c>
      <c r="AA932" s="330" t="s">
        <v>60</v>
      </c>
      <c r="AB932" s="332">
        <v>143.25</v>
      </c>
      <c r="AC932" s="332">
        <v>14.32</v>
      </c>
      <c r="AD932" s="332">
        <v>64.75</v>
      </c>
      <c r="AE932" s="332">
        <v>121.8</v>
      </c>
      <c r="AF932" s="332">
        <v>5.65</v>
      </c>
      <c r="AG932" s="332">
        <v>1789.48</v>
      </c>
      <c r="AH932" s="332">
        <v>1906.25</v>
      </c>
      <c r="AI932" s="336">
        <v>327.39999999999998</v>
      </c>
      <c r="AJ932" s="332">
        <v>6.93</v>
      </c>
      <c r="AK932" s="336">
        <v>350.8</v>
      </c>
      <c r="AL932" s="331" t="s">
        <v>8328</v>
      </c>
      <c r="AM932" s="331" t="s">
        <v>8329</v>
      </c>
      <c r="AN932" s="332">
        <v>20.03</v>
      </c>
      <c r="AO932" s="332">
        <v>19.52</v>
      </c>
      <c r="AP932" s="332">
        <v>22.45</v>
      </c>
    </row>
    <row r="933" spans="1:42" ht="348.75">
      <c r="A933" s="329">
        <v>44813</v>
      </c>
      <c r="B933" s="330" t="s">
        <v>1546</v>
      </c>
      <c r="C933" s="330" t="s">
        <v>1547</v>
      </c>
      <c r="D933" s="331" t="s">
        <v>61</v>
      </c>
      <c r="E933" s="331" t="s">
        <v>77</v>
      </c>
      <c r="F933" s="332">
        <v>511.2</v>
      </c>
      <c r="G933" s="330" t="s">
        <v>1548</v>
      </c>
      <c r="H933" s="330" t="s">
        <v>60</v>
      </c>
      <c r="I933" s="331" t="s">
        <v>1549</v>
      </c>
      <c r="J933" s="329">
        <v>44813</v>
      </c>
      <c r="K933" s="333" t="s">
        <v>491</v>
      </c>
      <c r="L933" s="334" t="s">
        <v>60</v>
      </c>
      <c r="M933" s="335" t="s">
        <v>10029</v>
      </c>
      <c r="N933" s="335" t="s">
        <v>60</v>
      </c>
      <c r="O933" s="335" t="s">
        <v>10030</v>
      </c>
      <c r="P933" s="336">
        <v>239</v>
      </c>
      <c r="Q933" s="331" t="s">
        <v>10031</v>
      </c>
      <c r="R933" s="339" t="s">
        <v>10032</v>
      </c>
      <c r="S933" s="333" t="s">
        <v>8568</v>
      </c>
      <c r="T933" s="331" t="s">
        <v>6917</v>
      </c>
      <c r="U933" s="331" t="s">
        <v>492</v>
      </c>
      <c r="V933" s="335" t="s">
        <v>10033</v>
      </c>
      <c r="W933" s="333" t="s">
        <v>8437</v>
      </c>
      <c r="X933" s="330" t="s">
        <v>60</v>
      </c>
      <c r="Y933" s="335" t="s">
        <v>60</v>
      </c>
      <c r="Z933" s="333" t="s">
        <v>60</v>
      </c>
      <c r="AA933" s="330" t="s">
        <v>60</v>
      </c>
      <c r="AB933" s="341" t="s">
        <v>60</v>
      </c>
      <c r="AC933" s="341" t="s">
        <v>60</v>
      </c>
      <c r="AD933" s="341" t="s">
        <v>60</v>
      </c>
      <c r="AE933" s="341" t="s">
        <v>60</v>
      </c>
      <c r="AF933" s="338">
        <v>0.20799999999999999</v>
      </c>
      <c r="AG933" s="332">
        <v>385.47</v>
      </c>
      <c r="AH933" s="332">
        <v>304.77</v>
      </c>
      <c r="AI933" s="336">
        <v>1914.6</v>
      </c>
      <c r="AJ933" s="336">
        <v>-85.1</v>
      </c>
      <c r="AK933" s="336">
        <v>495.2</v>
      </c>
      <c r="AL933" s="331" t="s">
        <v>8328</v>
      </c>
      <c r="AM933" s="331" t="s">
        <v>8329</v>
      </c>
      <c r="AN933" s="332">
        <v>20</v>
      </c>
      <c r="AO933" s="332">
        <v>24.91</v>
      </c>
      <c r="AP933" s="332">
        <v>54.43</v>
      </c>
    </row>
    <row r="934" spans="1:42" ht="180">
      <c r="A934" s="329">
        <v>44740</v>
      </c>
      <c r="B934" s="330" t="s">
        <v>1550</v>
      </c>
      <c r="C934" s="330" t="s">
        <v>1551</v>
      </c>
      <c r="D934" s="331" t="s">
        <v>61</v>
      </c>
      <c r="E934" s="331" t="s">
        <v>67</v>
      </c>
      <c r="F934" s="332">
        <v>10.36</v>
      </c>
      <c r="G934" s="330" t="s">
        <v>1552</v>
      </c>
      <c r="H934" s="330" t="s">
        <v>1553</v>
      </c>
      <c r="I934" s="331" t="s">
        <v>1554</v>
      </c>
      <c r="J934" s="329">
        <v>44740</v>
      </c>
      <c r="K934" s="333" t="s">
        <v>491</v>
      </c>
      <c r="L934" s="329">
        <v>44739</v>
      </c>
      <c r="M934" s="335" t="s">
        <v>10689</v>
      </c>
      <c r="N934" s="335" t="s">
        <v>60</v>
      </c>
      <c r="O934" s="335" t="s">
        <v>60</v>
      </c>
      <c r="P934" s="332">
        <v>7.5</v>
      </c>
      <c r="Q934" s="331" t="s">
        <v>9474</v>
      </c>
      <c r="R934" s="333" t="s">
        <v>10690</v>
      </c>
      <c r="S934" s="333" t="s">
        <v>8518</v>
      </c>
      <c r="T934" s="331" t="s">
        <v>6917</v>
      </c>
      <c r="U934" s="331" t="s">
        <v>492</v>
      </c>
      <c r="V934" s="335" t="s">
        <v>10691</v>
      </c>
      <c r="W934" s="333" t="s">
        <v>8501</v>
      </c>
      <c r="X934" s="340">
        <v>490.8</v>
      </c>
      <c r="Y934" s="335" t="s">
        <v>10692</v>
      </c>
      <c r="Z934" s="333" t="s">
        <v>8501</v>
      </c>
      <c r="AA934" s="340">
        <v>170.8</v>
      </c>
      <c r="AB934" s="341" t="s">
        <v>60</v>
      </c>
      <c r="AC934" s="341" t="s">
        <v>60</v>
      </c>
      <c r="AD934" s="341" t="s">
        <v>60</v>
      </c>
      <c r="AE934" s="341" t="s">
        <v>60</v>
      </c>
      <c r="AF934" s="341" t="s">
        <v>60</v>
      </c>
      <c r="AG934" s="332">
        <v>14.07</v>
      </c>
      <c r="AH934" s="332">
        <v>14.07</v>
      </c>
      <c r="AI934" s="341" t="s">
        <v>60</v>
      </c>
      <c r="AJ934" s="341" t="s">
        <v>60</v>
      </c>
      <c r="AK934" s="341" t="s">
        <v>60</v>
      </c>
      <c r="AL934" s="331" t="s">
        <v>8328</v>
      </c>
      <c r="AM934" s="331" t="s">
        <v>8329</v>
      </c>
      <c r="AN934" s="332">
        <v>20</v>
      </c>
      <c r="AO934" s="332">
        <v>7.84</v>
      </c>
      <c r="AP934" s="332">
        <v>-16.52</v>
      </c>
    </row>
    <row r="935" spans="1:42" ht="303.75">
      <c r="A935" s="329">
        <v>44375</v>
      </c>
      <c r="B935" s="330" t="s">
        <v>5356</v>
      </c>
      <c r="C935" s="330" t="s">
        <v>60</v>
      </c>
      <c r="D935" s="331" t="s">
        <v>61</v>
      </c>
      <c r="E935" s="331" t="s">
        <v>67</v>
      </c>
      <c r="F935" s="332">
        <v>22.83</v>
      </c>
      <c r="G935" s="330" t="s">
        <v>5357</v>
      </c>
      <c r="H935" s="330" t="s">
        <v>5358</v>
      </c>
      <c r="I935" s="331" t="s">
        <v>5359</v>
      </c>
      <c r="J935" s="329">
        <v>44375</v>
      </c>
      <c r="K935" s="333" t="s">
        <v>491</v>
      </c>
      <c r="L935" s="329">
        <v>44441</v>
      </c>
      <c r="M935" s="335" t="s">
        <v>15247</v>
      </c>
      <c r="N935" s="335" t="s">
        <v>60</v>
      </c>
      <c r="O935" s="335" t="s">
        <v>60</v>
      </c>
      <c r="P935" s="341" t="s">
        <v>60</v>
      </c>
      <c r="Q935" s="331" t="s">
        <v>10015</v>
      </c>
      <c r="R935" s="333" t="s">
        <v>12580</v>
      </c>
      <c r="S935" s="333" t="s">
        <v>8790</v>
      </c>
      <c r="T935" s="331" t="s">
        <v>6921</v>
      </c>
      <c r="U935" s="331" t="s">
        <v>11848</v>
      </c>
      <c r="V935" s="335" t="s">
        <v>15248</v>
      </c>
      <c r="W935" s="333" t="s">
        <v>10383</v>
      </c>
      <c r="X935" s="344">
        <v>9.41</v>
      </c>
      <c r="Y935" s="335" t="s">
        <v>15249</v>
      </c>
      <c r="Z935" s="339" t="s">
        <v>15250</v>
      </c>
      <c r="AA935" s="330" t="s">
        <v>60</v>
      </c>
      <c r="AB935" s="341" t="s">
        <v>60</v>
      </c>
      <c r="AC935" s="332">
        <v>3.9</v>
      </c>
      <c r="AD935" s="341" t="s">
        <v>60</v>
      </c>
      <c r="AE935" s="341" t="s">
        <v>60</v>
      </c>
      <c r="AF935" s="341" t="s">
        <v>60</v>
      </c>
      <c r="AG935" s="332">
        <v>22.83</v>
      </c>
      <c r="AH935" s="332">
        <v>27.69</v>
      </c>
      <c r="AI935" s="342">
        <v>0</v>
      </c>
      <c r="AJ935" s="332">
        <v>-4.4000000000000004</v>
      </c>
      <c r="AK935" s="336">
        <v>10.8</v>
      </c>
      <c r="AL935" s="331" t="s">
        <v>8328</v>
      </c>
      <c r="AM935" s="331" t="s">
        <v>8329</v>
      </c>
      <c r="AN935" s="332">
        <v>20</v>
      </c>
      <c r="AO935" s="332">
        <v>16.47</v>
      </c>
      <c r="AP935" s="332">
        <v>1.54</v>
      </c>
    </row>
    <row r="936" spans="1:42" ht="135">
      <c r="A936" s="329">
        <v>44074</v>
      </c>
      <c r="B936" s="330" t="s">
        <v>5360</v>
      </c>
      <c r="C936" s="330" t="s">
        <v>60</v>
      </c>
      <c r="D936" s="331" t="s">
        <v>61</v>
      </c>
      <c r="E936" s="331" t="s">
        <v>67</v>
      </c>
      <c r="F936" s="332">
        <v>3.05</v>
      </c>
      <c r="G936" s="330" t="s">
        <v>5361</v>
      </c>
      <c r="H936" s="330" t="s">
        <v>60</v>
      </c>
      <c r="I936" s="331" t="s">
        <v>5362</v>
      </c>
      <c r="J936" s="329">
        <v>44074</v>
      </c>
      <c r="K936" s="333" t="s">
        <v>491</v>
      </c>
      <c r="L936" s="329">
        <v>44162</v>
      </c>
      <c r="M936" s="335" t="s">
        <v>15251</v>
      </c>
      <c r="N936" s="335" t="s">
        <v>60</v>
      </c>
      <c r="O936" s="335" t="s">
        <v>60</v>
      </c>
      <c r="P936" s="341" t="s">
        <v>60</v>
      </c>
      <c r="Q936" s="331" t="s">
        <v>8991</v>
      </c>
      <c r="R936" s="333" t="s">
        <v>12511</v>
      </c>
      <c r="S936" s="333" t="s">
        <v>8790</v>
      </c>
      <c r="T936" s="331" t="s">
        <v>6921</v>
      </c>
      <c r="U936" s="331" t="s">
        <v>11848</v>
      </c>
      <c r="V936" s="335" t="s">
        <v>15252</v>
      </c>
      <c r="W936" s="333" t="s">
        <v>10383</v>
      </c>
      <c r="X936" s="344">
        <v>6.27</v>
      </c>
      <c r="Y936" s="335" t="s">
        <v>60</v>
      </c>
      <c r="Z936" s="333" t="s">
        <v>60</v>
      </c>
      <c r="AA936" s="330" t="s">
        <v>60</v>
      </c>
      <c r="AB936" s="341" t="s">
        <v>60</v>
      </c>
      <c r="AC936" s="338">
        <v>0.34399999999999997</v>
      </c>
      <c r="AD936" s="341" t="s">
        <v>60</v>
      </c>
      <c r="AE936" s="341" t="s">
        <v>60</v>
      </c>
      <c r="AF936" s="341" t="s">
        <v>60</v>
      </c>
      <c r="AG936" s="332">
        <v>4.25</v>
      </c>
      <c r="AH936" s="332">
        <v>3.95</v>
      </c>
      <c r="AI936" s="341" t="s">
        <v>60</v>
      </c>
      <c r="AJ936" s="341" t="s">
        <v>60</v>
      </c>
      <c r="AK936" s="341" t="s">
        <v>60</v>
      </c>
      <c r="AL936" s="331" t="s">
        <v>8328</v>
      </c>
      <c r="AM936" s="331" t="s">
        <v>8329</v>
      </c>
      <c r="AN936" s="332">
        <v>20</v>
      </c>
      <c r="AO936" s="332">
        <v>9.09</v>
      </c>
      <c r="AP936" s="332">
        <v>50</v>
      </c>
    </row>
    <row r="937" spans="1:42" ht="409.5">
      <c r="A937" s="329">
        <v>43923</v>
      </c>
      <c r="B937" s="330" t="s">
        <v>5363</v>
      </c>
      <c r="C937" s="330" t="s">
        <v>60</v>
      </c>
      <c r="D937" s="331" t="s">
        <v>61</v>
      </c>
      <c r="E937" s="331" t="s">
        <v>67</v>
      </c>
      <c r="F937" s="332">
        <v>9680.9699999999993</v>
      </c>
      <c r="G937" s="330" t="s">
        <v>5364</v>
      </c>
      <c r="H937" s="330" t="s">
        <v>5365</v>
      </c>
      <c r="I937" s="331" t="s">
        <v>5366</v>
      </c>
      <c r="J937" s="329">
        <v>43923</v>
      </c>
      <c r="K937" s="333" t="s">
        <v>491</v>
      </c>
      <c r="L937" s="329">
        <v>44091</v>
      </c>
      <c r="M937" s="335" t="s">
        <v>15253</v>
      </c>
      <c r="N937" s="335" t="s">
        <v>60</v>
      </c>
      <c r="O937" s="335" t="s">
        <v>60</v>
      </c>
      <c r="P937" s="341" t="s">
        <v>60</v>
      </c>
      <c r="Q937" s="331" t="s">
        <v>8537</v>
      </c>
      <c r="R937" s="333" t="s">
        <v>15254</v>
      </c>
      <c r="S937" s="333" t="s">
        <v>8568</v>
      </c>
      <c r="T937" s="331" t="s">
        <v>6917</v>
      </c>
      <c r="U937" s="331" t="s">
        <v>11848</v>
      </c>
      <c r="V937" s="335" t="s">
        <v>15255</v>
      </c>
      <c r="W937" s="339" t="s">
        <v>15256</v>
      </c>
      <c r="X937" s="330" t="s">
        <v>60</v>
      </c>
      <c r="Y937" s="335" t="s">
        <v>15257</v>
      </c>
      <c r="Z937" s="339" t="s">
        <v>15258</v>
      </c>
      <c r="AA937" s="330" t="s">
        <v>60</v>
      </c>
      <c r="AB937" s="332">
        <v>6.92</v>
      </c>
      <c r="AC937" s="332">
        <v>1.95</v>
      </c>
      <c r="AD937" s="332">
        <v>9.82</v>
      </c>
      <c r="AE937" s="332">
        <v>10.95</v>
      </c>
      <c r="AF937" s="332">
        <v>3.75</v>
      </c>
      <c r="AG937" s="332">
        <v>7987.26</v>
      </c>
      <c r="AH937" s="332">
        <v>9002.33</v>
      </c>
      <c r="AI937" s="341" t="s">
        <v>60</v>
      </c>
      <c r="AJ937" s="341" t="s">
        <v>60</v>
      </c>
      <c r="AK937" s="341" t="s">
        <v>60</v>
      </c>
      <c r="AL937" s="331" t="s">
        <v>8328</v>
      </c>
      <c r="AM937" s="331" t="s">
        <v>8329</v>
      </c>
      <c r="AN937" s="332">
        <v>19.91</v>
      </c>
      <c r="AO937" s="332">
        <v>11.2</v>
      </c>
      <c r="AP937" s="332">
        <v>3.74</v>
      </c>
    </row>
    <row r="938" spans="1:42" ht="202.5">
      <c r="A938" s="329">
        <v>44274</v>
      </c>
      <c r="B938" s="330" t="s">
        <v>5367</v>
      </c>
      <c r="C938" s="330" t="s">
        <v>60</v>
      </c>
      <c r="D938" s="331" t="s">
        <v>61</v>
      </c>
      <c r="E938" s="331" t="s">
        <v>67</v>
      </c>
      <c r="F938" s="332">
        <v>111.49</v>
      </c>
      <c r="G938" s="330" t="s">
        <v>5368</v>
      </c>
      <c r="H938" s="330" t="s">
        <v>5369</v>
      </c>
      <c r="I938" s="331" t="s">
        <v>5370</v>
      </c>
      <c r="J938" s="329">
        <v>44274</v>
      </c>
      <c r="K938" s="333" t="s">
        <v>491</v>
      </c>
      <c r="L938" s="329">
        <v>44364</v>
      </c>
      <c r="M938" s="335" t="s">
        <v>15259</v>
      </c>
      <c r="N938" s="335" t="s">
        <v>60</v>
      </c>
      <c r="O938" s="335" t="s">
        <v>60</v>
      </c>
      <c r="P938" s="341" t="s">
        <v>60</v>
      </c>
      <c r="Q938" s="331" t="s">
        <v>14859</v>
      </c>
      <c r="R938" s="339" t="s">
        <v>15260</v>
      </c>
      <c r="S938" s="333" t="s">
        <v>8826</v>
      </c>
      <c r="T938" s="331" t="s">
        <v>6917</v>
      </c>
      <c r="U938" s="331" t="s">
        <v>11848</v>
      </c>
      <c r="V938" s="335" t="s">
        <v>15261</v>
      </c>
      <c r="W938" s="333" t="s">
        <v>15262</v>
      </c>
      <c r="X938" s="330" t="s">
        <v>60</v>
      </c>
      <c r="Y938" s="335" t="s">
        <v>15263</v>
      </c>
      <c r="Z938" s="333" t="s">
        <v>15264</v>
      </c>
      <c r="AA938" s="330" t="s">
        <v>60</v>
      </c>
      <c r="AB938" s="332">
        <v>41.09</v>
      </c>
      <c r="AC938" s="338">
        <v>0.78600000000000003</v>
      </c>
      <c r="AD938" s="341" t="s">
        <v>60</v>
      </c>
      <c r="AE938" s="341" t="s">
        <v>60</v>
      </c>
      <c r="AF938" s="341" t="s">
        <v>60</v>
      </c>
      <c r="AG938" s="341" t="s">
        <v>60</v>
      </c>
      <c r="AH938" s="332">
        <v>157.07</v>
      </c>
      <c r="AI938" s="341" t="s">
        <v>60</v>
      </c>
      <c r="AJ938" s="341" t="s">
        <v>60</v>
      </c>
      <c r="AK938" s="336">
        <v>721.4</v>
      </c>
      <c r="AL938" s="331" t="s">
        <v>8328</v>
      </c>
      <c r="AM938" s="331" t="s">
        <v>8329</v>
      </c>
      <c r="AN938" s="332">
        <v>19.829999999999998</v>
      </c>
      <c r="AO938" s="332">
        <v>21.9</v>
      </c>
      <c r="AP938" s="332">
        <v>19.829999999999998</v>
      </c>
    </row>
    <row r="939" spans="1:42" ht="202.5">
      <c r="A939" s="329">
        <v>44459</v>
      </c>
      <c r="B939" s="330" t="s">
        <v>5371</v>
      </c>
      <c r="C939" s="330" t="s">
        <v>60</v>
      </c>
      <c r="D939" s="331" t="s">
        <v>61</v>
      </c>
      <c r="E939" s="331" t="s">
        <v>67</v>
      </c>
      <c r="F939" s="332">
        <v>1130.8699999999999</v>
      </c>
      <c r="G939" s="330" t="s">
        <v>60</v>
      </c>
      <c r="H939" s="330" t="s">
        <v>5372</v>
      </c>
      <c r="I939" s="331" t="s">
        <v>5373</v>
      </c>
      <c r="J939" s="329">
        <v>44459</v>
      </c>
      <c r="K939" s="333" t="s">
        <v>491</v>
      </c>
      <c r="L939" s="329">
        <v>44609</v>
      </c>
      <c r="M939" s="335" t="s">
        <v>15265</v>
      </c>
      <c r="N939" s="335" t="s">
        <v>60</v>
      </c>
      <c r="O939" s="335" t="s">
        <v>60</v>
      </c>
      <c r="P939" s="341" t="s">
        <v>60</v>
      </c>
      <c r="Q939" s="331" t="s">
        <v>8669</v>
      </c>
      <c r="R939" s="339" t="s">
        <v>15266</v>
      </c>
      <c r="S939" s="333" t="s">
        <v>8826</v>
      </c>
      <c r="T939" s="331" t="s">
        <v>6917</v>
      </c>
      <c r="U939" s="331" t="s">
        <v>11848</v>
      </c>
      <c r="V939" s="335" t="s">
        <v>60</v>
      </c>
      <c r="W939" s="333" t="s">
        <v>60</v>
      </c>
      <c r="X939" s="330" t="s">
        <v>60</v>
      </c>
      <c r="Y939" s="335" t="s">
        <v>15267</v>
      </c>
      <c r="Z939" s="333" t="s">
        <v>15268</v>
      </c>
      <c r="AA939" s="330" t="s">
        <v>60</v>
      </c>
      <c r="AB939" s="341" t="s">
        <v>60</v>
      </c>
      <c r="AC939" s="332">
        <v>1.3</v>
      </c>
      <c r="AD939" s="341" t="s">
        <v>60</v>
      </c>
      <c r="AE939" s="341" t="s">
        <v>60</v>
      </c>
      <c r="AF939" s="332">
        <v>5.83</v>
      </c>
      <c r="AG939" s="332">
        <v>956.34</v>
      </c>
      <c r="AH939" s="332">
        <v>468.21</v>
      </c>
      <c r="AI939" s="341" t="s">
        <v>60</v>
      </c>
      <c r="AJ939" s="341" t="s">
        <v>60</v>
      </c>
      <c r="AK939" s="341" t="s">
        <v>60</v>
      </c>
      <c r="AL939" s="331" t="s">
        <v>8328</v>
      </c>
      <c r="AM939" s="331" t="s">
        <v>8329</v>
      </c>
      <c r="AN939" s="332">
        <v>19.75</v>
      </c>
      <c r="AO939" s="332">
        <v>19.75</v>
      </c>
      <c r="AP939" s="332">
        <v>19.75</v>
      </c>
    </row>
    <row r="940" spans="1:42" ht="123.75">
      <c r="A940" s="329">
        <v>44453</v>
      </c>
      <c r="B940" s="330" t="s">
        <v>1559</v>
      </c>
      <c r="C940" s="330" t="s">
        <v>1560</v>
      </c>
      <c r="D940" s="331" t="s">
        <v>61</v>
      </c>
      <c r="E940" s="331" t="s">
        <v>67</v>
      </c>
      <c r="F940" s="332">
        <v>66.64</v>
      </c>
      <c r="G940" s="330" t="s">
        <v>1561</v>
      </c>
      <c r="H940" s="330" t="s">
        <v>60</v>
      </c>
      <c r="I940" s="331" t="s">
        <v>1562</v>
      </c>
      <c r="J940" s="329">
        <v>44453</v>
      </c>
      <c r="K940" s="333" t="s">
        <v>491</v>
      </c>
      <c r="L940" s="329">
        <v>44453</v>
      </c>
      <c r="M940" s="335" t="s">
        <v>10149</v>
      </c>
      <c r="N940" s="335" t="s">
        <v>60</v>
      </c>
      <c r="O940" s="335" t="s">
        <v>60</v>
      </c>
      <c r="P940" s="336">
        <v>196</v>
      </c>
      <c r="Q940" s="331" t="s">
        <v>10150</v>
      </c>
      <c r="R940" s="333" t="s">
        <v>10151</v>
      </c>
      <c r="S940" s="333" t="s">
        <v>8333</v>
      </c>
      <c r="T940" s="331" t="s">
        <v>6917</v>
      </c>
      <c r="U940" s="331" t="s">
        <v>492</v>
      </c>
      <c r="V940" s="335" t="s">
        <v>10152</v>
      </c>
      <c r="W940" s="333" t="s">
        <v>8501</v>
      </c>
      <c r="X940" s="340">
        <v>1519.4</v>
      </c>
      <c r="Y940" s="335" t="s">
        <v>60</v>
      </c>
      <c r="Z940" s="333" t="s">
        <v>60</v>
      </c>
      <c r="AA940" s="330" t="s">
        <v>60</v>
      </c>
      <c r="AB940" s="332">
        <v>9.2799999999999994</v>
      </c>
      <c r="AC940" s="338">
        <v>0.61099999999999999</v>
      </c>
      <c r="AD940" s="332">
        <v>3.83</v>
      </c>
      <c r="AE940" s="332">
        <v>5.36</v>
      </c>
      <c r="AF940" s="332">
        <v>1.84</v>
      </c>
      <c r="AG940" s="332">
        <v>246.5</v>
      </c>
      <c r="AH940" s="332">
        <v>375.35</v>
      </c>
      <c r="AI940" s="336">
        <v>138.80000000000001</v>
      </c>
      <c r="AJ940" s="336">
        <v>44.1</v>
      </c>
      <c r="AK940" s="336">
        <v>715.5</v>
      </c>
      <c r="AL940" s="331" t="s">
        <v>8328</v>
      </c>
      <c r="AM940" s="331" t="s">
        <v>8329</v>
      </c>
      <c r="AN940" s="332">
        <v>19.739999999999998</v>
      </c>
      <c r="AO940" s="332">
        <v>20.260000000000002</v>
      </c>
      <c r="AP940" s="332">
        <v>33.43</v>
      </c>
    </row>
    <row r="941" spans="1:42" ht="292.5">
      <c r="A941" s="329">
        <v>44109</v>
      </c>
      <c r="B941" s="330" t="s">
        <v>5374</v>
      </c>
      <c r="C941" s="330" t="s">
        <v>60</v>
      </c>
      <c r="D941" s="331" t="s">
        <v>61</v>
      </c>
      <c r="E941" s="331" t="s">
        <v>67</v>
      </c>
      <c r="F941" s="332">
        <v>3685.23</v>
      </c>
      <c r="G941" s="330" t="s">
        <v>5375</v>
      </c>
      <c r="H941" s="330" t="s">
        <v>5376</v>
      </c>
      <c r="I941" s="331" t="s">
        <v>5377</v>
      </c>
      <c r="J941" s="329">
        <v>44109</v>
      </c>
      <c r="K941" s="333" t="s">
        <v>491</v>
      </c>
      <c r="L941" s="329">
        <v>44258</v>
      </c>
      <c r="M941" s="335" t="s">
        <v>15269</v>
      </c>
      <c r="N941" s="335" t="s">
        <v>15270</v>
      </c>
      <c r="O941" s="335" t="s">
        <v>15271</v>
      </c>
      <c r="P941" s="341" t="s">
        <v>60</v>
      </c>
      <c r="Q941" s="331" t="s">
        <v>9874</v>
      </c>
      <c r="R941" s="333" t="s">
        <v>15272</v>
      </c>
      <c r="S941" s="333" t="s">
        <v>15273</v>
      </c>
      <c r="T941" s="331" t="s">
        <v>6921</v>
      </c>
      <c r="U941" s="331" t="s">
        <v>11848</v>
      </c>
      <c r="V941" s="335" t="s">
        <v>15274</v>
      </c>
      <c r="W941" s="333" t="s">
        <v>15275</v>
      </c>
      <c r="X941" s="340">
        <v>49198.1</v>
      </c>
      <c r="Y941" s="335" t="s">
        <v>15276</v>
      </c>
      <c r="Z941" s="339" t="s">
        <v>15277</v>
      </c>
      <c r="AA941" s="330" t="s">
        <v>60</v>
      </c>
      <c r="AB941" s="332">
        <v>8.08</v>
      </c>
      <c r="AC941" s="332">
        <v>3.21</v>
      </c>
      <c r="AD941" s="332">
        <v>9.0500000000000007</v>
      </c>
      <c r="AE941" s="332">
        <v>11.15</v>
      </c>
      <c r="AF941" s="332">
        <v>7.43</v>
      </c>
      <c r="AG941" s="332">
        <v>4215.6000000000004</v>
      </c>
      <c r="AH941" s="332">
        <v>2213.6</v>
      </c>
      <c r="AI941" s="336">
        <v>588</v>
      </c>
      <c r="AJ941" s="336">
        <v>92</v>
      </c>
      <c r="AK941" s="336">
        <v>3459</v>
      </c>
      <c r="AL941" s="331" t="s">
        <v>8328</v>
      </c>
      <c r="AM941" s="331" t="s">
        <v>8329</v>
      </c>
      <c r="AN941" s="332">
        <v>19.73</v>
      </c>
      <c r="AO941" s="332">
        <v>18.95</v>
      </c>
      <c r="AP941" s="332">
        <v>4.7300000000000004</v>
      </c>
    </row>
    <row r="942" spans="1:42" ht="146.25">
      <c r="A942" s="329">
        <v>44720</v>
      </c>
      <c r="B942" s="330" t="s">
        <v>10638</v>
      </c>
      <c r="C942" s="330" t="s">
        <v>10639</v>
      </c>
      <c r="D942" s="331" t="s">
        <v>61</v>
      </c>
      <c r="E942" s="331" t="s">
        <v>77</v>
      </c>
      <c r="F942" s="332">
        <v>11.15</v>
      </c>
      <c r="G942" s="330" t="s">
        <v>5379</v>
      </c>
      <c r="H942" s="330" t="s">
        <v>60</v>
      </c>
      <c r="I942" s="331" t="s">
        <v>5380</v>
      </c>
      <c r="J942" s="329">
        <v>44720</v>
      </c>
      <c r="K942" s="333" t="s">
        <v>491</v>
      </c>
      <c r="L942" s="334" t="s">
        <v>60</v>
      </c>
      <c r="M942" s="335" t="s">
        <v>10640</v>
      </c>
      <c r="N942" s="335" t="s">
        <v>10641</v>
      </c>
      <c r="O942" s="335" t="s">
        <v>10642</v>
      </c>
      <c r="P942" s="336">
        <v>17.7</v>
      </c>
      <c r="Q942" s="331" t="s">
        <v>8417</v>
      </c>
      <c r="R942" s="339" t="s">
        <v>10643</v>
      </c>
      <c r="S942" s="333" t="s">
        <v>10644</v>
      </c>
      <c r="T942" s="331" t="s">
        <v>6917</v>
      </c>
      <c r="U942" s="331" t="s">
        <v>492</v>
      </c>
      <c r="V942" s="335" t="s">
        <v>10645</v>
      </c>
      <c r="W942" s="333" t="s">
        <v>8413</v>
      </c>
      <c r="X942" s="330" t="s">
        <v>60</v>
      </c>
      <c r="Y942" s="335" t="s">
        <v>60</v>
      </c>
      <c r="Z942" s="333" t="s">
        <v>60</v>
      </c>
      <c r="AA942" s="330" t="s">
        <v>60</v>
      </c>
      <c r="AB942" s="332">
        <v>122.35</v>
      </c>
      <c r="AC942" s="332">
        <v>1.68</v>
      </c>
      <c r="AD942" s="332">
        <v>38.94</v>
      </c>
      <c r="AE942" s="332">
        <v>68.89</v>
      </c>
      <c r="AF942" s="332">
        <v>13.87</v>
      </c>
      <c r="AG942" s="332">
        <v>19.21</v>
      </c>
      <c r="AH942" s="332">
        <v>18.18</v>
      </c>
      <c r="AI942" s="332">
        <v>1.4</v>
      </c>
      <c r="AJ942" s="338">
        <v>0.15</v>
      </c>
      <c r="AK942" s="336">
        <v>14.8</v>
      </c>
      <c r="AL942" s="331" t="s">
        <v>8328</v>
      </c>
      <c r="AM942" s="331" t="s">
        <v>8329</v>
      </c>
      <c r="AN942" s="332">
        <v>19.690000000000001</v>
      </c>
      <c r="AO942" s="332">
        <v>8.6199999999999992</v>
      </c>
      <c r="AP942" s="332">
        <v>8.8699999999999992</v>
      </c>
    </row>
    <row r="943" spans="1:42" ht="337.5">
      <c r="A943" s="329">
        <v>44223</v>
      </c>
      <c r="B943" s="330" t="s">
        <v>5381</v>
      </c>
      <c r="C943" s="330" t="s">
        <v>60</v>
      </c>
      <c r="D943" s="331" t="s">
        <v>61</v>
      </c>
      <c r="E943" s="331" t="s">
        <v>67</v>
      </c>
      <c r="F943" s="332">
        <v>465.13</v>
      </c>
      <c r="G943" s="330" t="s">
        <v>5382</v>
      </c>
      <c r="H943" s="330" t="s">
        <v>5383</v>
      </c>
      <c r="I943" s="331" t="s">
        <v>5384</v>
      </c>
      <c r="J943" s="329">
        <v>44223</v>
      </c>
      <c r="K943" s="333" t="s">
        <v>491</v>
      </c>
      <c r="L943" s="329">
        <v>44273</v>
      </c>
      <c r="M943" s="335" t="s">
        <v>15278</v>
      </c>
      <c r="N943" s="335" t="s">
        <v>60</v>
      </c>
      <c r="O943" s="335" t="s">
        <v>60</v>
      </c>
      <c r="P943" s="341" t="s">
        <v>60</v>
      </c>
      <c r="Q943" s="331" t="s">
        <v>8836</v>
      </c>
      <c r="R943" s="339" t="s">
        <v>15279</v>
      </c>
      <c r="S943" s="333" t="s">
        <v>9222</v>
      </c>
      <c r="T943" s="331" t="s">
        <v>6915</v>
      </c>
      <c r="U943" s="331" t="s">
        <v>11848</v>
      </c>
      <c r="V943" s="335" t="s">
        <v>15280</v>
      </c>
      <c r="W943" s="333" t="s">
        <v>9044</v>
      </c>
      <c r="X943" s="330" t="s">
        <v>60</v>
      </c>
      <c r="Y943" s="335" t="s">
        <v>15281</v>
      </c>
      <c r="Z943" s="339" t="s">
        <v>15282</v>
      </c>
      <c r="AA943" s="330" t="s">
        <v>60</v>
      </c>
      <c r="AB943" s="341" t="s">
        <v>60</v>
      </c>
      <c r="AC943" s="332">
        <v>2.36</v>
      </c>
      <c r="AD943" s="332">
        <v>17.850000000000001</v>
      </c>
      <c r="AE943" s="332">
        <v>32.04</v>
      </c>
      <c r="AF943" s="332">
        <v>1.64</v>
      </c>
      <c r="AG943" s="332">
        <v>405.89</v>
      </c>
      <c r="AH943" s="332">
        <v>352.89</v>
      </c>
      <c r="AI943" s="341" t="s">
        <v>60</v>
      </c>
      <c r="AJ943" s="341" t="s">
        <v>60</v>
      </c>
      <c r="AK943" s="336">
        <v>331.4</v>
      </c>
      <c r="AL943" s="331" t="s">
        <v>8328</v>
      </c>
      <c r="AM943" s="331" t="s">
        <v>8329</v>
      </c>
      <c r="AN943" s="332">
        <v>19.62</v>
      </c>
      <c r="AO943" s="332">
        <v>16.55</v>
      </c>
      <c r="AP943" s="332">
        <v>21.36</v>
      </c>
    </row>
    <row r="944" spans="1:42" ht="409.5">
      <c r="A944" s="329">
        <v>44323</v>
      </c>
      <c r="B944" s="330" t="s">
        <v>5385</v>
      </c>
      <c r="C944" s="330" t="s">
        <v>60</v>
      </c>
      <c r="D944" s="331" t="s">
        <v>61</v>
      </c>
      <c r="E944" s="331" t="s">
        <v>67</v>
      </c>
      <c r="F944" s="332">
        <v>210.35</v>
      </c>
      <c r="G944" s="330" t="s">
        <v>5386</v>
      </c>
      <c r="H944" s="330" t="s">
        <v>5387</v>
      </c>
      <c r="I944" s="331" t="s">
        <v>5388</v>
      </c>
      <c r="J944" s="329">
        <v>44323</v>
      </c>
      <c r="K944" s="333" t="s">
        <v>491</v>
      </c>
      <c r="L944" s="329">
        <v>44470</v>
      </c>
      <c r="M944" s="335" t="s">
        <v>15283</v>
      </c>
      <c r="N944" s="335" t="s">
        <v>60</v>
      </c>
      <c r="O944" s="335" t="s">
        <v>60</v>
      </c>
      <c r="P944" s="341" t="s">
        <v>60</v>
      </c>
      <c r="Q944" s="331" t="s">
        <v>9180</v>
      </c>
      <c r="R944" s="339" t="s">
        <v>15284</v>
      </c>
      <c r="S944" s="333" t="s">
        <v>8539</v>
      </c>
      <c r="T944" s="331" t="s">
        <v>6917</v>
      </c>
      <c r="U944" s="331" t="s">
        <v>11848</v>
      </c>
      <c r="V944" s="335" t="s">
        <v>15285</v>
      </c>
      <c r="W944" s="333" t="s">
        <v>8541</v>
      </c>
      <c r="X944" s="330" t="s">
        <v>60</v>
      </c>
      <c r="Y944" s="335" t="s">
        <v>15286</v>
      </c>
      <c r="Z944" s="339" t="s">
        <v>15287</v>
      </c>
      <c r="AA944" s="330" t="s">
        <v>15288</v>
      </c>
      <c r="AB944" s="332">
        <v>11.67</v>
      </c>
      <c r="AC944" s="338">
        <v>0.51300000000000001</v>
      </c>
      <c r="AD944" s="332">
        <v>2.2200000000000002</v>
      </c>
      <c r="AE944" s="332">
        <v>3.04</v>
      </c>
      <c r="AF944" s="338">
        <v>9.4E-2</v>
      </c>
      <c r="AG944" s="332">
        <v>77.75</v>
      </c>
      <c r="AH944" s="332">
        <v>208.06</v>
      </c>
      <c r="AI944" s="341" t="s">
        <v>60</v>
      </c>
      <c r="AJ944" s="341" t="s">
        <v>60</v>
      </c>
      <c r="AK944" s="341" t="s">
        <v>60</v>
      </c>
      <c r="AL944" s="331" t="s">
        <v>8328</v>
      </c>
      <c r="AM944" s="331" t="s">
        <v>8329</v>
      </c>
      <c r="AN944" s="332">
        <v>19.57</v>
      </c>
      <c r="AO944" s="332">
        <v>20.13</v>
      </c>
      <c r="AP944" s="332">
        <v>11.16</v>
      </c>
    </row>
    <row r="945" spans="1:42" ht="157.5">
      <c r="A945" s="329">
        <v>43992</v>
      </c>
      <c r="B945" s="330" t="s">
        <v>1563</v>
      </c>
      <c r="C945" s="330" t="s">
        <v>60</v>
      </c>
      <c r="D945" s="331" t="s">
        <v>61</v>
      </c>
      <c r="E945" s="331" t="s">
        <v>67</v>
      </c>
      <c r="F945" s="332">
        <v>24.21</v>
      </c>
      <c r="G945" s="330" t="s">
        <v>1564</v>
      </c>
      <c r="H945" s="330" t="s">
        <v>60</v>
      </c>
      <c r="I945" s="331" t="s">
        <v>1565</v>
      </c>
      <c r="J945" s="329">
        <v>43992</v>
      </c>
      <c r="K945" s="333" t="s">
        <v>491</v>
      </c>
      <c r="L945" s="329">
        <v>44061</v>
      </c>
      <c r="M945" s="335" t="s">
        <v>10379</v>
      </c>
      <c r="N945" s="335" t="s">
        <v>60</v>
      </c>
      <c r="O945" s="335" t="s">
        <v>60</v>
      </c>
      <c r="P945" s="341" t="s">
        <v>60</v>
      </c>
      <c r="Q945" s="331" t="s">
        <v>10225</v>
      </c>
      <c r="R945" s="333" t="s">
        <v>10380</v>
      </c>
      <c r="S945" s="333" t="s">
        <v>10381</v>
      </c>
      <c r="T945" s="331" t="s">
        <v>6921</v>
      </c>
      <c r="U945" s="331" t="s">
        <v>492</v>
      </c>
      <c r="V945" s="335" t="s">
        <v>10382</v>
      </c>
      <c r="W945" s="333" t="s">
        <v>10383</v>
      </c>
      <c r="X945" s="340">
        <v>53.8</v>
      </c>
      <c r="Y945" s="335" t="s">
        <v>60</v>
      </c>
      <c r="Z945" s="333" t="s">
        <v>60</v>
      </c>
      <c r="AA945" s="330" t="s">
        <v>60</v>
      </c>
      <c r="AB945" s="341" t="s">
        <v>60</v>
      </c>
      <c r="AC945" s="332">
        <v>7.66</v>
      </c>
      <c r="AD945" s="341" t="s">
        <v>60</v>
      </c>
      <c r="AE945" s="341" t="s">
        <v>60</v>
      </c>
      <c r="AF945" s="341" t="s">
        <v>60</v>
      </c>
      <c r="AG945" s="332">
        <v>22.41</v>
      </c>
      <c r="AH945" s="332">
        <v>23.24</v>
      </c>
      <c r="AI945" s="341" t="s">
        <v>60</v>
      </c>
      <c r="AJ945" s="341" t="s">
        <v>60</v>
      </c>
      <c r="AK945" s="341" t="s">
        <v>60</v>
      </c>
      <c r="AL945" s="331" t="s">
        <v>8328</v>
      </c>
      <c r="AM945" s="331" t="s">
        <v>8329</v>
      </c>
      <c r="AN945" s="332">
        <v>19.57</v>
      </c>
      <c r="AO945" s="332">
        <v>13.59</v>
      </c>
      <c r="AP945" s="332">
        <v>54.02</v>
      </c>
    </row>
    <row r="946" spans="1:42" ht="157.5">
      <c r="A946" s="329">
        <v>43985</v>
      </c>
      <c r="B946" s="330" t="s">
        <v>5389</v>
      </c>
      <c r="C946" s="330" t="s">
        <v>60</v>
      </c>
      <c r="D946" s="331" t="s">
        <v>61</v>
      </c>
      <c r="E946" s="331" t="s">
        <v>67</v>
      </c>
      <c r="F946" s="332">
        <v>6.79</v>
      </c>
      <c r="G946" s="330" t="s">
        <v>5390</v>
      </c>
      <c r="H946" s="330" t="s">
        <v>60</v>
      </c>
      <c r="I946" s="331" t="s">
        <v>5391</v>
      </c>
      <c r="J946" s="329">
        <v>43985</v>
      </c>
      <c r="K946" s="333" t="s">
        <v>491</v>
      </c>
      <c r="L946" s="329">
        <v>44090</v>
      </c>
      <c r="M946" s="335" t="s">
        <v>15289</v>
      </c>
      <c r="N946" s="335" t="s">
        <v>60</v>
      </c>
      <c r="O946" s="335" t="s">
        <v>60</v>
      </c>
      <c r="P946" s="341" t="s">
        <v>60</v>
      </c>
      <c r="Q946" s="331" t="s">
        <v>8337</v>
      </c>
      <c r="R946" s="339" t="s">
        <v>15290</v>
      </c>
      <c r="S946" s="333" t="s">
        <v>8790</v>
      </c>
      <c r="T946" s="331" t="s">
        <v>6921</v>
      </c>
      <c r="U946" s="331" t="s">
        <v>11848</v>
      </c>
      <c r="V946" s="335" t="s">
        <v>15291</v>
      </c>
      <c r="W946" s="333" t="s">
        <v>10383</v>
      </c>
      <c r="X946" s="330" t="s">
        <v>60</v>
      </c>
      <c r="Y946" s="335" t="s">
        <v>60</v>
      </c>
      <c r="Z946" s="333" t="s">
        <v>60</v>
      </c>
      <c r="AA946" s="330" t="s">
        <v>60</v>
      </c>
      <c r="AB946" s="341" t="s">
        <v>60</v>
      </c>
      <c r="AC946" s="332">
        <v>1.45</v>
      </c>
      <c r="AD946" s="341" t="s">
        <v>60</v>
      </c>
      <c r="AE946" s="341" t="s">
        <v>60</v>
      </c>
      <c r="AF946" s="332">
        <v>5.05</v>
      </c>
      <c r="AG946" s="332">
        <v>4</v>
      </c>
      <c r="AH946" s="332">
        <v>6.7</v>
      </c>
      <c r="AI946" s="341" t="s">
        <v>60</v>
      </c>
      <c r="AJ946" s="341" t="s">
        <v>60</v>
      </c>
      <c r="AK946" s="341" t="s">
        <v>60</v>
      </c>
      <c r="AL946" s="331" t="s">
        <v>8328</v>
      </c>
      <c r="AM946" s="331" t="s">
        <v>8329</v>
      </c>
      <c r="AN946" s="332">
        <v>19.52</v>
      </c>
      <c r="AO946" s="332">
        <v>19.52</v>
      </c>
      <c r="AP946" s="332">
        <v>69.319999999999993</v>
      </c>
    </row>
    <row r="947" spans="1:42" ht="382.5">
      <c r="A947" s="329">
        <v>44094</v>
      </c>
      <c r="B947" s="330" t="s">
        <v>5392</v>
      </c>
      <c r="C947" s="330" t="s">
        <v>60</v>
      </c>
      <c r="D947" s="331" t="s">
        <v>61</v>
      </c>
      <c r="E947" s="331" t="s">
        <v>67</v>
      </c>
      <c r="F947" s="332">
        <v>946.98</v>
      </c>
      <c r="G947" s="330" t="s">
        <v>5393</v>
      </c>
      <c r="H947" s="330" t="s">
        <v>5394</v>
      </c>
      <c r="I947" s="331" t="s">
        <v>5395</v>
      </c>
      <c r="J947" s="329">
        <v>44094</v>
      </c>
      <c r="K947" s="333" t="s">
        <v>491</v>
      </c>
      <c r="L947" s="329">
        <v>44166</v>
      </c>
      <c r="M947" s="335" t="s">
        <v>15292</v>
      </c>
      <c r="N947" s="335" t="s">
        <v>60</v>
      </c>
      <c r="O947" s="335" t="s">
        <v>60</v>
      </c>
      <c r="P947" s="341" t="s">
        <v>60</v>
      </c>
      <c r="Q947" s="331" t="s">
        <v>8469</v>
      </c>
      <c r="R947" s="333" t="s">
        <v>15293</v>
      </c>
      <c r="S947" s="333" t="s">
        <v>8602</v>
      </c>
      <c r="T947" s="331" t="s">
        <v>6921</v>
      </c>
      <c r="U947" s="331" t="s">
        <v>11848</v>
      </c>
      <c r="V947" s="335" t="s">
        <v>15294</v>
      </c>
      <c r="W947" s="333" t="s">
        <v>14596</v>
      </c>
      <c r="X947" s="330" t="s">
        <v>60</v>
      </c>
      <c r="Y947" s="335" t="s">
        <v>15295</v>
      </c>
      <c r="Z947" s="333" t="s">
        <v>9832</v>
      </c>
      <c r="AA947" s="330" t="s">
        <v>60</v>
      </c>
      <c r="AB947" s="341" t="s">
        <v>60</v>
      </c>
      <c r="AC947" s="332">
        <v>26.21</v>
      </c>
      <c r="AD947" s="341" t="s">
        <v>60</v>
      </c>
      <c r="AE947" s="341" t="s">
        <v>60</v>
      </c>
      <c r="AF947" s="332">
        <v>4</v>
      </c>
      <c r="AG947" s="332">
        <v>859.29</v>
      </c>
      <c r="AH947" s="332">
        <v>930.28</v>
      </c>
      <c r="AI947" s="341" t="s">
        <v>60</v>
      </c>
      <c r="AJ947" s="341" t="s">
        <v>60</v>
      </c>
      <c r="AK947" s="341" t="s">
        <v>60</v>
      </c>
      <c r="AL947" s="331" t="s">
        <v>8328</v>
      </c>
      <c r="AM947" s="331" t="s">
        <v>8329</v>
      </c>
      <c r="AN947" s="332">
        <v>19.489999999999998</v>
      </c>
      <c r="AO947" s="332">
        <v>23.36</v>
      </c>
      <c r="AP947" s="332">
        <v>4.91</v>
      </c>
    </row>
    <row r="948" spans="1:42" ht="78.75">
      <c r="A948" s="329">
        <v>44491</v>
      </c>
      <c r="B948" s="330" t="s">
        <v>5396</v>
      </c>
      <c r="C948" s="330" t="s">
        <v>60</v>
      </c>
      <c r="D948" s="331" t="s">
        <v>61</v>
      </c>
      <c r="E948" s="331" t="s">
        <v>67</v>
      </c>
      <c r="F948" s="332">
        <v>56.7</v>
      </c>
      <c r="G948" s="330" t="s">
        <v>5397</v>
      </c>
      <c r="H948" s="330" t="s">
        <v>5398</v>
      </c>
      <c r="I948" s="331" t="s">
        <v>5399</v>
      </c>
      <c r="J948" s="329">
        <v>44491</v>
      </c>
      <c r="K948" s="333" t="s">
        <v>491</v>
      </c>
      <c r="L948" s="329">
        <v>44570</v>
      </c>
      <c r="M948" s="335" t="s">
        <v>15296</v>
      </c>
      <c r="N948" s="335" t="s">
        <v>60</v>
      </c>
      <c r="O948" s="335" t="s">
        <v>60</v>
      </c>
      <c r="P948" s="341" t="s">
        <v>60</v>
      </c>
      <c r="Q948" s="331" t="s">
        <v>8705</v>
      </c>
      <c r="R948" s="333" t="s">
        <v>15297</v>
      </c>
      <c r="S948" s="333" t="s">
        <v>8742</v>
      </c>
      <c r="T948" s="331" t="s">
        <v>6917</v>
      </c>
      <c r="U948" s="331" t="s">
        <v>11848</v>
      </c>
      <c r="V948" s="335" t="s">
        <v>15298</v>
      </c>
      <c r="W948" s="333" t="s">
        <v>8455</v>
      </c>
      <c r="X948" s="330" t="s">
        <v>60</v>
      </c>
      <c r="Y948" s="335" t="s">
        <v>15299</v>
      </c>
      <c r="Z948" s="339" t="s">
        <v>15300</v>
      </c>
      <c r="AA948" s="330" t="s">
        <v>60</v>
      </c>
      <c r="AB948" s="341" t="s">
        <v>60</v>
      </c>
      <c r="AC948" s="332">
        <v>4.51</v>
      </c>
      <c r="AD948" s="341" t="s">
        <v>60</v>
      </c>
      <c r="AE948" s="341" t="s">
        <v>60</v>
      </c>
      <c r="AF948" s="332">
        <v>3.02</v>
      </c>
      <c r="AG948" s="332">
        <v>49.9</v>
      </c>
      <c r="AH948" s="332">
        <v>66.84</v>
      </c>
      <c r="AI948" s="336">
        <v>16.600000000000001</v>
      </c>
      <c r="AJ948" s="336">
        <v>-22.3</v>
      </c>
      <c r="AK948" s="336">
        <v>30.1</v>
      </c>
      <c r="AL948" s="331" t="s">
        <v>8328</v>
      </c>
      <c r="AM948" s="331" t="s">
        <v>8329</v>
      </c>
      <c r="AN948" s="332">
        <v>19.47</v>
      </c>
      <c r="AO948" s="332">
        <v>26.11</v>
      </c>
      <c r="AP948" s="332">
        <v>24.73</v>
      </c>
    </row>
    <row r="949" spans="1:42" ht="270">
      <c r="A949" s="329">
        <v>44463</v>
      </c>
      <c r="B949" s="330" t="s">
        <v>1566</v>
      </c>
      <c r="C949" s="330" t="s">
        <v>1567</v>
      </c>
      <c r="D949" s="331" t="s">
        <v>61</v>
      </c>
      <c r="E949" s="331" t="s">
        <v>77</v>
      </c>
      <c r="F949" s="332">
        <v>632.25</v>
      </c>
      <c r="G949" s="330" t="s">
        <v>1568</v>
      </c>
      <c r="H949" s="330" t="s">
        <v>60</v>
      </c>
      <c r="I949" s="331" t="s">
        <v>1569</v>
      </c>
      <c r="J949" s="329">
        <v>44463</v>
      </c>
      <c r="K949" s="333" t="s">
        <v>491</v>
      </c>
      <c r="L949" s="334" t="s">
        <v>60</v>
      </c>
      <c r="M949" s="335" t="s">
        <v>9675</v>
      </c>
      <c r="N949" s="335" t="s">
        <v>60</v>
      </c>
      <c r="O949" s="335" t="s">
        <v>60</v>
      </c>
      <c r="P949" s="336">
        <v>22</v>
      </c>
      <c r="Q949" s="331" t="s">
        <v>8705</v>
      </c>
      <c r="R949" s="339" t="s">
        <v>9676</v>
      </c>
      <c r="S949" s="333" t="s">
        <v>8508</v>
      </c>
      <c r="T949" s="331" t="s">
        <v>6917</v>
      </c>
      <c r="U949" s="331" t="s">
        <v>492</v>
      </c>
      <c r="V949" s="335" t="s">
        <v>9677</v>
      </c>
      <c r="W949" s="339" t="s">
        <v>9678</v>
      </c>
      <c r="X949" s="330" t="s">
        <v>60</v>
      </c>
      <c r="Y949" s="335" t="s">
        <v>60</v>
      </c>
      <c r="Z949" s="333" t="s">
        <v>60</v>
      </c>
      <c r="AA949" s="330" t="s">
        <v>60</v>
      </c>
      <c r="AB949" s="341" t="s">
        <v>60</v>
      </c>
      <c r="AC949" s="332">
        <v>2.21</v>
      </c>
      <c r="AD949" s="341" t="s">
        <v>60</v>
      </c>
      <c r="AE949" s="341" t="s">
        <v>60</v>
      </c>
      <c r="AF949" s="332">
        <v>2.16</v>
      </c>
      <c r="AG949" s="332">
        <v>632.25</v>
      </c>
      <c r="AH949" s="332">
        <v>637.1</v>
      </c>
      <c r="AI949" s="336">
        <v>248.6</v>
      </c>
      <c r="AJ949" s="336">
        <v>-62</v>
      </c>
      <c r="AK949" s="336">
        <v>507.7</v>
      </c>
      <c r="AL949" s="331" t="s">
        <v>8328</v>
      </c>
      <c r="AM949" s="331" t="s">
        <v>8329</v>
      </c>
      <c r="AN949" s="332">
        <v>19.47</v>
      </c>
      <c r="AO949" s="332">
        <v>34.46</v>
      </c>
      <c r="AP949" s="332">
        <v>35.81</v>
      </c>
    </row>
    <row r="950" spans="1:42" ht="393.75">
      <c r="A950" s="329">
        <v>44546</v>
      </c>
      <c r="B950" s="330" t="s">
        <v>5400</v>
      </c>
      <c r="C950" s="330" t="s">
        <v>60</v>
      </c>
      <c r="D950" s="331" t="s">
        <v>61</v>
      </c>
      <c r="E950" s="331" t="s">
        <v>67</v>
      </c>
      <c r="F950" s="332">
        <v>952.94</v>
      </c>
      <c r="G950" s="330" t="s">
        <v>5401</v>
      </c>
      <c r="H950" s="330" t="s">
        <v>5402</v>
      </c>
      <c r="I950" s="331" t="s">
        <v>5403</v>
      </c>
      <c r="J950" s="329">
        <v>44546</v>
      </c>
      <c r="K950" s="333" t="s">
        <v>491</v>
      </c>
      <c r="L950" s="329">
        <v>44732</v>
      </c>
      <c r="M950" s="335" t="s">
        <v>15301</v>
      </c>
      <c r="N950" s="335" t="s">
        <v>15302</v>
      </c>
      <c r="O950" s="335" t="s">
        <v>15303</v>
      </c>
      <c r="P950" s="341" t="s">
        <v>60</v>
      </c>
      <c r="Q950" s="331" t="s">
        <v>8991</v>
      </c>
      <c r="R950" s="333" t="s">
        <v>8992</v>
      </c>
      <c r="S950" s="333" t="s">
        <v>8642</v>
      </c>
      <c r="T950" s="331" t="s">
        <v>6917</v>
      </c>
      <c r="U950" s="331" t="s">
        <v>11848</v>
      </c>
      <c r="V950" s="335" t="s">
        <v>15304</v>
      </c>
      <c r="W950" s="333" t="s">
        <v>8644</v>
      </c>
      <c r="X950" s="330" t="s">
        <v>60</v>
      </c>
      <c r="Y950" s="335" t="s">
        <v>15305</v>
      </c>
      <c r="Z950" s="339" t="s">
        <v>15306</v>
      </c>
      <c r="AA950" s="330" t="s">
        <v>15307</v>
      </c>
      <c r="AB950" s="332">
        <v>54.05</v>
      </c>
      <c r="AC950" s="332">
        <v>1.81</v>
      </c>
      <c r="AD950" s="332">
        <v>9.8800000000000008</v>
      </c>
      <c r="AE950" s="332">
        <v>38</v>
      </c>
      <c r="AF950" s="332">
        <v>3.61</v>
      </c>
      <c r="AG950" s="332">
        <v>847.06</v>
      </c>
      <c r="AH950" s="332">
        <v>924.03</v>
      </c>
      <c r="AI950" s="336">
        <v>230.1</v>
      </c>
      <c r="AJ950" s="336">
        <v>16.7</v>
      </c>
      <c r="AK950" s="336">
        <v>605</v>
      </c>
      <c r="AL950" s="331" t="s">
        <v>8328</v>
      </c>
      <c r="AM950" s="331" t="s">
        <v>8329</v>
      </c>
      <c r="AN950" s="332">
        <v>19.440000000000001</v>
      </c>
      <c r="AO950" s="332">
        <v>23.25</v>
      </c>
      <c r="AP950" s="332">
        <v>23.25</v>
      </c>
    </row>
    <row r="951" spans="1:42" ht="146.25">
      <c r="A951" s="329">
        <v>44858</v>
      </c>
      <c r="B951" s="330" t="s">
        <v>979</v>
      </c>
      <c r="C951" s="330" t="s">
        <v>980</v>
      </c>
      <c r="D951" s="331" t="s">
        <v>61</v>
      </c>
      <c r="E951" s="331" t="s">
        <v>77</v>
      </c>
      <c r="F951" s="332">
        <v>1901.55</v>
      </c>
      <c r="G951" s="330" t="s">
        <v>981</v>
      </c>
      <c r="H951" s="330" t="s">
        <v>60</v>
      </c>
      <c r="I951" s="331" t="s">
        <v>982</v>
      </c>
      <c r="J951" s="329">
        <v>44858</v>
      </c>
      <c r="K951" s="333" t="s">
        <v>491</v>
      </c>
      <c r="L951" s="334" t="s">
        <v>60</v>
      </c>
      <c r="M951" s="335" t="s">
        <v>10787</v>
      </c>
      <c r="N951" s="335" t="s">
        <v>10788</v>
      </c>
      <c r="O951" s="335" t="s">
        <v>60</v>
      </c>
      <c r="P951" s="336">
        <v>352.9</v>
      </c>
      <c r="Q951" s="331" t="s">
        <v>9751</v>
      </c>
      <c r="R951" s="339" t="s">
        <v>10789</v>
      </c>
      <c r="S951" s="337" t="s">
        <v>10790</v>
      </c>
      <c r="T951" s="346" t="s">
        <v>6921</v>
      </c>
      <c r="U951" s="331" t="s">
        <v>492</v>
      </c>
      <c r="V951" s="335" t="s">
        <v>10791</v>
      </c>
      <c r="W951" s="333" t="s">
        <v>10792</v>
      </c>
      <c r="X951" s="330" t="s">
        <v>60</v>
      </c>
      <c r="Y951" s="335" t="s">
        <v>60</v>
      </c>
      <c r="Z951" s="333" t="s">
        <v>60</v>
      </c>
      <c r="AA951" s="330" t="s">
        <v>60</v>
      </c>
      <c r="AB951" s="341" t="s">
        <v>60</v>
      </c>
      <c r="AC951" s="341" t="s">
        <v>60</v>
      </c>
      <c r="AD951" s="341" t="s">
        <v>60</v>
      </c>
      <c r="AE951" s="341" t="s">
        <v>60</v>
      </c>
      <c r="AF951" s="332">
        <v>1.4</v>
      </c>
      <c r="AG951" s="332">
        <v>2483.83</v>
      </c>
      <c r="AH951" s="332">
        <v>1318.17</v>
      </c>
      <c r="AI951" s="336">
        <v>1768.6</v>
      </c>
      <c r="AJ951" s="336">
        <v>-89.1</v>
      </c>
      <c r="AK951" s="336">
        <v>1551</v>
      </c>
      <c r="AL951" s="331" t="s">
        <v>8328</v>
      </c>
      <c r="AM951" s="331" t="s">
        <v>8329</v>
      </c>
      <c r="AN951" s="332">
        <v>19.27</v>
      </c>
      <c r="AO951" s="332">
        <v>4.87</v>
      </c>
      <c r="AP951" s="332">
        <v>-4.43</v>
      </c>
    </row>
    <row r="952" spans="1:42" ht="247.5">
      <c r="A952" s="329">
        <v>44183</v>
      </c>
      <c r="B952" s="330" t="s">
        <v>5404</v>
      </c>
      <c r="C952" s="330" t="s">
        <v>60</v>
      </c>
      <c r="D952" s="331" t="s">
        <v>61</v>
      </c>
      <c r="E952" s="331" t="s">
        <v>67</v>
      </c>
      <c r="F952" s="332">
        <v>927.56</v>
      </c>
      <c r="G952" s="330" t="s">
        <v>5405</v>
      </c>
      <c r="H952" s="330" t="s">
        <v>5406</v>
      </c>
      <c r="I952" s="331" t="s">
        <v>5407</v>
      </c>
      <c r="J952" s="329">
        <v>44183</v>
      </c>
      <c r="K952" s="333" t="s">
        <v>491</v>
      </c>
      <c r="L952" s="329">
        <v>44278</v>
      </c>
      <c r="M952" s="335" t="s">
        <v>15308</v>
      </c>
      <c r="N952" s="335" t="s">
        <v>15309</v>
      </c>
      <c r="O952" s="335" t="s">
        <v>15310</v>
      </c>
      <c r="P952" s="341" t="s">
        <v>60</v>
      </c>
      <c r="Q952" s="331" t="s">
        <v>8409</v>
      </c>
      <c r="R952" s="339" t="s">
        <v>15311</v>
      </c>
      <c r="S952" s="333" t="s">
        <v>9334</v>
      </c>
      <c r="T952" s="331" t="s">
        <v>6917</v>
      </c>
      <c r="U952" s="331" t="s">
        <v>11848</v>
      </c>
      <c r="V952" s="335" t="s">
        <v>15312</v>
      </c>
      <c r="W952" s="333" t="s">
        <v>9336</v>
      </c>
      <c r="X952" s="340">
        <v>26130.5</v>
      </c>
      <c r="Y952" s="335" t="s">
        <v>15313</v>
      </c>
      <c r="Z952" s="333" t="s">
        <v>11042</v>
      </c>
      <c r="AA952" s="330" t="s">
        <v>60</v>
      </c>
      <c r="AB952" s="332">
        <v>16.86</v>
      </c>
      <c r="AC952" s="332">
        <v>1.01</v>
      </c>
      <c r="AD952" s="341" t="s">
        <v>60</v>
      </c>
      <c r="AE952" s="341" t="s">
        <v>60</v>
      </c>
      <c r="AF952" s="341" t="s">
        <v>60</v>
      </c>
      <c r="AG952" s="341" t="s">
        <v>60</v>
      </c>
      <c r="AH952" s="332">
        <v>1722.88</v>
      </c>
      <c r="AI952" s="336">
        <v>370.7</v>
      </c>
      <c r="AJ952" s="336">
        <v>123.5</v>
      </c>
      <c r="AK952" s="336">
        <v>13258.3</v>
      </c>
      <c r="AL952" s="331" t="s">
        <v>8328</v>
      </c>
      <c r="AM952" s="331" t="s">
        <v>8329</v>
      </c>
      <c r="AN952" s="332">
        <v>19.27</v>
      </c>
      <c r="AO952" s="332">
        <v>28.71</v>
      </c>
      <c r="AP952" s="332">
        <v>23.81</v>
      </c>
    </row>
    <row r="953" spans="1:42" ht="157.5">
      <c r="A953" s="329">
        <v>44560</v>
      </c>
      <c r="B953" s="330" t="s">
        <v>1573</v>
      </c>
      <c r="C953" s="330" t="s">
        <v>1574</v>
      </c>
      <c r="D953" s="331" t="s">
        <v>61</v>
      </c>
      <c r="E953" s="331" t="s">
        <v>733</v>
      </c>
      <c r="F953" s="332">
        <v>10.39</v>
      </c>
      <c r="G953" s="330" t="s">
        <v>1575</v>
      </c>
      <c r="H953" s="330" t="s">
        <v>60</v>
      </c>
      <c r="I953" s="331" t="s">
        <v>1576</v>
      </c>
      <c r="J953" s="329">
        <v>44560</v>
      </c>
      <c r="K953" s="333" t="s">
        <v>491</v>
      </c>
      <c r="L953" s="334" t="s">
        <v>60</v>
      </c>
      <c r="M953" s="335" t="s">
        <v>10196</v>
      </c>
      <c r="N953" s="335" t="s">
        <v>60</v>
      </c>
      <c r="O953" s="335" t="s">
        <v>60</v>
      </c>
      <c r="P953" s="336">
        <v>13.1</v>
      </c>
      <c r="Q953" s="331" t="s">
        <v>10184</v>
      </c>
      <c r="R953" s="339" t="s">
        <v>10197</v>
      </c>
      <c r="S953" s="333" t="s">
        <v>10198</v>
      </c>
      <c r="T953" s="331" t="s">
        <v>6915</v>
      </c>
      <c r="U953" s="331" t="s">
        <v>492</v>
      </c>
      <c r="V953" s="335" t="s">
        <v>10199</v>
      </c>
      <c r="W953" s="333" t="s">
        <v>10200</v>
      </c>
      <c r="X953" s="330" t="s">
        <v>60</v>
      </c>
      <c r="Y953" s="335" t="s">
        <v>60</v>
      </c>
      <c r="Z953" s="333" t="s">
        <v>60</v>
      </c>
      <c r="AA953" s="330" t="s">
        <v>60</v>
      </c>
      <c r="AB953" s="332">
        <v>24.98</v>
      </c>
      <c r="AC953" s="332">
        <v>3.1</v>
      </c>
      <c r="AD953" s="332">
        <v>5.94</v>
      </c>
      <c r="AE953" s="332">
        <v>19.489999999999998</v>
      </c>
      <c r="AF953" s="338">
        <v>0.85899999999999999</v>
      </c>
      <c r="AG953" s="332">
        <v>15.13</v>
      </c>
      <c r="AH953" s="332">
        <v>13.54</v>
      </c>
      <c r="AI953" s="336">
        <v>17.5</v>
      </c>
      <c r="AJ953" s="338">
        <v>9.8000000000000004E-2</v>
      </c>
      <c r="AK953" s="336">
        <v>10.7</v>
      </c>
      <c r="AL953" s="331" t="s">
        <v>8328</v>
      </c>
      <c r="AM953" s="331" t="s">
        <v>8329</v>
      </c>
      <c r="AN953" s="332">
        <v>19.21</v>
      </c>
      <c r="AO953" s="332">
        <v>19.21</v>
      </c>
      <c r="AP953" s="332">
        <v>2.37</v>
      </c>
    </row>
    <row r="954" spans="1:42" ht="393.75">
      <c r="A954" s="329">
        <v>44543</v>
      </c>
      <c r="B954" s="330" t="s">
        <v>5408</v>
      </c>
      <c r="C954" s="330" t="s">
        <v>60</v>
      </c>
      <c r="D954" s="331" t="s">
        <v>61</v>
      </c>
      <c r="E954" s="331" t="s">
        <v>67</v>
      </c>
      <c r="F954" s="332">
        <v>55.98</v>
      </c>
      <c r="G954" s="330" t="s">
        <v>5409</v>
      </c>
      <c r="H954" s="330" t="s">
        <v>5410</v>
      </c>
      <c r="I954" s="331" t="s">
        <v>5411</v>
      </c>
      <c r="J954" s="329">
        <v>44543</v>
      </c>
      <c r="K954" s="333" t="s">
        <v>491</v>
      </c>
      <c r="L954" s="329">
        <v>44615</v>
      </c>
      <c r="M954" s="335" t="s">
        <v>15314</v>
      </c>
      <c r="N954" s="335" t="s">
        <v>60</v>
      </c>
      <c r="O954" s="335" t="s">
        <v>60</v>
      </c>
      <c r="P954" s="341" t="s">
        <v>60</v>
      </c>
      <c r="Q954" s="331" t="s">
        <v>8811</v>
      </c>
      <c r="R954" s="339" t="s">
        <v>15315</v>
      </c>
      <c r="S954" s="333" t="s">
        <v>15316</v>
      </c>
      <c r="T954" s="331" t="s">
        <v>6921</v>
      </c>
      <c r="U954" s="331" t="s">
        <v>11848</v>
      </c>
      <c r="V954" s="335" t="s">
        <v>15317</v>
      </c>
      <c r="W954" s="333" t="s">
        <v>14879</v>
      </c>
      <c r="X954" s="340">
        <v>872.4</v>
      </c>
      <c r="Y954" s="335" t="s">
        <v>15318</v>
      </c>
      <c r="Z954" s="339" t="s">
        <v>15319</v>
      </c>
      <c r="AA954" s="330" t="s">
        <v>60</v>
      </c>
      <c r="AB954" s="341" t="s">
        <v>60</v>
      </c>
      <c r="AC954" s="338">
        <v>0.23899999999999999</v>
      </c>
      <c r="AD954" s="332">
        <v>20.29</v>
      </c>
      <c r="AE954" s="341" t="s">
        <v>60</v>
      </c>
      <c r="AF954" s="338">
        <v>0.53500000000000003</v>
      </c>
      <c r="AG954" s="332">
        <v>52.05</v>
      </c>
      <c r="AH954" s="332">
        <v>27.28</v>
      </c>
      <c r="AI954" s="336">
        <v>97.3</v>
      </c>
      <c r="AJ954" s="336">
        <v>-25.8</v>
      </c>
      <c r="AK954" s="336">
        <v>191.1</v>
      </c>
      <c r="AL954" s="331" t="s">
        <v>8328</v>
      </c>
      <c r="AM954" s="331" t="s">
        <v>8329</v>
      </c>
      <c r="AN954" s="332">
        <v>19.11</v>
      </c>
      <c r="AO954" s="332">
        <v>26.38</v>
      </c>
      <c r="AP954" s="332">
        <v>-10.02</v>
      </c>
    </row>
    <row r="955" spans="1:42" ht="409.5">
      <c r="A955" s="329">
        <v>44848</v>
      </c>
      <c r="B955" s="330" t="s">
        <v>1577</v>
      </c>
      <c r="C955" s="330" t="s">
        <v>1578</v>
      </c>
      <c r="D955" s="331" t="s">
        <v>61</v>
      </c>
      <c r="E955" s="331" t="s">
        <v>77</v>
      </c>
      <c r="F955" s="332">
        <v>34010.839999999997</v>
      </c>
      <c r="G955" s="330" t="s">
        <v>1579</v>
      </c>
      <c r="H955" s="330" t="s">
        <v>9533</v>
      </c>
      <c r="I955" s="331" t="s">
        <v>1581</v>
      </c>
      <c r="J955" s="329">
        <v>44848</v>
      </c>
      <c r="K955" s="333" t="s">
        <v>491</v>
      </c>
      <c r="L955" s="334" t="s">
        <v>60</v>
      </c>
      <c r="M955" s="335" t="s">
        <v>9534</v>
      </c>
      <c r="N955" s="335" t="s">
        <v>9535</v>
      </c>
      <c r="O955" s="335" t="s">
        <v>9536</v>
      </c>
      <c r="P955" s="336">
        <v>11108</v>
      </c>
      <c r="Q955" s="331" t="s">
        <v>8859</v>
      </c>
      <c r="R955" s="339" t="s">
        <v>9537</v>
      </c>
      <c r="S955" s="333" t="s">
        <v>9156</v>
      </c>
      <c r="T955" s="331" t="s">
        <v>6921</v>
      </c>
      <c r="U955" s="331" t="s">
        <v>492</v>
      </c>
      <c r="V955" s="335" t="s">
        <v>9538</v>
      </c>
      <c r="W955" s="333" t="s">
        <v>9539</v>
      </c>
      <c r="X955" s="340">
        <v>34952.800000000003</v>
      </c>
      <c r="Y955" s="335" t="s">
        <v>9540</v>
      </c>
      <c r="Z955" s="339" t="s">
        <v>9541</v>
      </c>
      <c r="AA955" s="330" t="s">
        <v>9512</v>
      </c>
      <c r="AB955" s="332">
        <v>12.93</v>
      </c>
      <c r="AC955" s="332">
        <v>4.25</v>
      </c>
      <c r="AD955" s="332">
        <v>5.73</v>
      </c>
      <c r="AE955" s="332">
        <v>11.6</v>
      </c>
      <c r="AF955" s="338">
        <v>0.40600000000000003</v>
      </c>
      <c r="AG955" s="332">
        <v>30600.44</v>
      </c>
      <c r="AH955" s="332">
        <v>18651.57</v>
      </c>
      <c r="AI955" s="336">
        <v>75341.600000000006</v>
      </c>
      <c r="AJ955" s="336">
        <v>1706.5</v>
      </c>
      <c r="AK955" s="336">
        <v>28123</v>
      </c>
      <c r="AL955" s="331" t="s">
        <v>8328</v>
      </c>
      <c r="AM955" s="331" t="s">
        <v>8329</v>
      </c>
      <c r="AN955" s="332">
        <v>19.11</v>
      </c>
      <c r="AO955" s="332">
        <v>39.58</v>
      </c>
      <c r="AP955" s="332">
        <v>19.149999999999999</v>
      </c>
    </row>
    <row r="956" spans="1:42" ht="409.5">
      <c r="A956" s="329">
        <v>44406</v>
      </c>
      <c r="B956" s="330" t="s">
        <v>5412</v>
      </c>
      <c r="C956" s="330" t="s">
        <v>60</v>
      </c>
      <c r="D956" s="331" t="s">
        <v>61</v>
      </c>
      <c r="E956" s="331" t="s">
        <v>67</v>
      </c>
      <c r="F956" s="332">
        <v>542.66999999999996</v>
      </c>
      <c r="G956" s="330" t="s">
        <v>5413</v>
      </c>
      <c r="H956" s="330" t="s">
        <v>5414</v>
      </c>
      <c r="I956" s="331" t="s">
        <v>5415</v>
      </c>
      <c r="J956" s="329">
        <v>44406</v>
      </c>
      <c r="K956" s="333" t="s">
        <v>491</v>
      </c>
      <c r="L956" s="329">
        <v>44498</v>
      </c>
      <c r="M956" s="335" t="s">
        <v>15320</v>
      </c>
      <c r="N956" s="335" t="s">
        <v>60</v>
      </c>
      <c r="O956" s="335" t="s">
        <v>60</v>
      </c>
      <c r="P956" s="341" t="s">
        <v>60</v>
      </c>
      <c r="Q956" s="331" t="s">
        <v>8836</v>
      </c>
      <c r="R956" s="333" t="s">
        <v>15321</v>
      </c>
      <c r="S956" s="333" t="s">
        <v>11862</v>
      </c>
      <c r="T956" s="331" t="s">
        <v>6921</v>
      </c>
      <c r="U956" s="331" t="s">
        <v>11848</v>
      </c>
      <c r="V956" s="335" t="s">
        <v>15322</v>
      </c>
      <c r="W956" s="333" t="s">
        <v>10441</v>
      </c>
      <c r="X956" s="340">
        <v>120.8</v>
      </c>
      <c r="Y956" s="335" t="s">
        <v>15323</v>
      </c>
      <c r="Z956" s="339" t="s">
        <v>15324</v>
      </c>
      <c r="AA956" s="330" t="s">
        <v>60</v>
      </c>
      <c r="AB956" s="341" t="s">
        <v>60</v>
      </c>
      <c r="AC956" s="332">
        <v>3.68</v>
      </c>
      <c r="AD956" s="341" t="s">
        <v>60</v>
      </c>
      <c r="AE956" s="341" t="s">
        <v>60</v>
      </c>
      <c r="AF956" s="332">
        <v>7.33</v>
      </c>
      <c r="AG956" s="332">
        <v>542.66999999999996</v>
      </c>
      <c r="AH956" s="332">
        <v>497.48</v>
      </c>
      <c r="AI956" s="336">
        <v>76.5</v>
      </c>
      <c r="AJ956" s="336">
        <v>-16.8</v>
      </c>
      <c r="AK956" s="336">
        <v>198.9</v>
      </c>
      <c r="AL956" s="331" t="s">
        <v>8328</v>
      </c>
      <c r="AM956" s="331" t="s">
        <v>8329</v>
      </c>
      <c r="AN956" s="332">
        <v>19.100000000000001</v>
      </c>
      <c r="AO956" s="332">
        <v>26.26</v>
      </c>
      <c r="AP956" s="332">
        <v>27.61</v>
      </c>
    </row>
    <row r="957" spans="1:42" ht="191.25">
      <c r="A957" s="329">
        <v>44529</v>
      </c>
      <c r="B957" s="330" t="s">
        <v>1582</v>
      </c>
      <c r="C957" s="330" t="s">
        <v>1583</v>
      </c>
      <c r="D957" s="331" t="s">
        <v>61</v>
      </c>
      <c r="E957" s="331" t="s">
        <v>77</v>
      </c>
      <c r="F957" s="332">
        <v>2033.84</v>
      </c>
      <c r="G957" s="330" t="s">
        <v>1584</v>
      </c>
      <c r="H957" s="330" t="s">
        <v>60</v>
      </c>
      <c r="I957" s="331" t="s">
        <v>1585</v>
      </c>
      <c r="J957" s="329">
        <v>44529</v>
      </c>
      <c r="K957" s="333" t="s">
        <v>491</v>
      </c>
      <c r="L957" s="334" t="s">
        <v>60</v>
      </c>
      <c r="M957" s="335" t="s">
        <v>10222</v>
      </c>
      <c r="N957" s="335" t="s">
        <v>10223</v>
      </c>
      <c r="O957" s="335" t="s">
        <v>10224</v>
      </c>
      <c r="P957" s="336">
        <v>2836.2</v>
      </c>
      <c r="Q957" s="331" t="s">
        <v>10225</v>
      </c>
      <c r="R957" s="339" t="s">
        <v>10226</v>
      </c>
      <c r="S957" s="333" t="s">
        <v>8339</v>
      </c>
      <c r="T957" s="331" t="s">
        <v>6923</v>
      </c>
      <c r="U957" s="331" t="s">
        <v>492</v>
      </c>
      <c r="V957" s="335" t="s">
        <v>10227</v>
      </c>
      <c r="W957" s="333" t="s">
        <v>10228</v>
      </c>
      <c r="X957" s="340">
        <v>10056.799999999999</v>
      </c>
      <c r="Y957" s="335" t="s">
        <v>60</v>
      </c>
      <c r="Z957" s="333" t="s">
        <v>60</v>
      </c>
      <c r="AA957" s="330" t="s">
        <v>60</v>
      </c>
      <c r="AB957" s="332">
        <v>5.92</v>
      </c>
      <c r="AC957" s="332">
        <v>1.72</v>
      </c>
      <c r="AD957" s="332">
        <v>4.1900000000000004</v>
      </c>
      <c r="AE957" s="332">
        <v>4.91</v>
      </c>
      <c r="AF957" s="332">
        <v>2.2000000000000002</v>
      </c>
      <c r="AG957" s="332">
        <v>2361.1999999999998</v>
      </c>
      <c r="AH957" s="332">
        <v>2566.2600000000002</v>
      </c>
      <c r="AI957" s="336">
        <v>917.4</v>
      </c>
      <c r="AJ957" s="336">
        <v>233.9</v>
      </c>
      <c r="AK957" s="336">
        <v>2195.9</v>
      </c>
      <c r="AL957" s="331" t="s">
        <v>8328</v>
      </c>
      <c r="AM957" s="331" t="s">
        <v>8329</v>
      </c>
      <c r="AN957" s="332">
        <v>19.079999999999998</v>
      </c>
      <c r="AO957" s="332">
        <v>18.100000000000001</v>
      </c>
      <c r="AP957" s="332">
        <v>31.54</v>
      </c>
    </row>
    <row r="958" spans="1:42" ht="409.5">
      <c r="A958" s="329">
        <v>44544</v>
      </c>
      <c r="B958" s="330" t="s">
        <v>9597</v>
      </c>
      <c r="C958" s="330" t="s">
        <v>9598</v>
      </c>
      <c r="D958" s="331" t="s">
        <v>61</v>
      </c>
      <c r="E958" s="331" t="s">
        <v>67</v>
      </c>
      <c r="F958" s="332">
        <v>12078.17</v>
      </c>
      <c r="G958" s="330" t="s">
        <v>5417</v>
      </c>
      <c r="H958" s="330" t="s">
        <v>5418</v>
      </c>
      <c r="I958" s="331" t="s">
        <v>5419</v>
      </c>
      <c r="J958" s="329">
        <v>44544</v>
      </c>
      <c r="K958" s="333" t="s">
        <v>491</v>
      </c>
      <c r="L958" s="329">
        <v>44782</v>
      </c>
      <c r="M958" s="335" t="s">
        <v>9599</v>
      </c>
      <c r="N958" s="335" t="s">
        <v>9600</v>
      </c>
      <c r="O958" s="335" t="s">
        <v>9601</v>
      </c>
      <c r="P958" s="336">
        <v>11588.7</v>
      </c>
      <c r="Q958" s="331" t="s">
        <v>8331</v>
      </c>
      <c r="R958" s="333" t="s">
        <v>9602</v>
      </c>
      <c r="S958" s="333" t="s">
        <v>9603</v>
      </c>
      <c r="T958" s="331" t="s">
        <v>6915</v>
      </c>
      <c r="U958" s="331" t="s">
        <v>492</v>
      </c>
      <c r="V958" s="335" t="s">
        <v>9604</v>
      </c>
      <c r="W958" s="333" t="s">
        <v>9605</v>
      </c>
      <c r="X958" s="330" t="s">
        <v>60</v>
      </c>
      <c r="Y958" s="335" t="s">
        <v>9606</v>
      </c>
      <c r="Z958" s="339" t="s">
        <v>9607</v>
      </c>
      <c r="AA958" s="330" t="s">
        <v>9608</v>
      </c>
      <c r="AB958" s="332">
        <v>73.959999999999994</v>
      </c>
      <c r="AC958" s="332">
        <v>3.11</v>
      </c>
      <c r="AD958" s="332">
        <v>19.36</v>
      </c>
      <c r="AE958" s="332">
        <v>29.16</v>
      </c>
      <c r="AF958" s="332">
        <v>6.02</v>
      </c>
      <c r="AG958" s="332">
        <v>11711.31</v>
      </c>
      <c r="AH958" s="332">
        <v>11632.89</v>
      </c>
      <c r="AI958" s="336">
        <v>1987.8</v>
      </c>
      <c r="AJ958" s="336">
        <v>158.4</v>
      </c>
      <c r="AK958" s="336">
        <v>5594.1</v>
      </c>
      <c r="AL958" s="331" t="s">
        <v>8328</v>
      </c>
      <c r="AM958" s="331" t="s">
        <v>8329</v>
      </c>
      <c r="AN958" s="332">
        <v>19.03</v>
      </c>
      <c r="AO958" s="332">
        <v>37.729999999999997</v>
      </c>
      <c r="AP958" s="332">
        <v>39.92</v>
      </c>
    </row>
    <row r="959" spans="1:42" ht="146.25">
      <c r="A959" s="329">
        <v>44533</v>
      </c>
      <c r="B959" s="330" t="s">
        <v>5420</v>
      </c>
      <c r="C959" s="330" t="s">
        <v>60</v>
      </c>
      <c r="D959" s="331" t="s">
        <v>61</v>
      </c>
      <c r="E959" s="331" t="s">
        <v>67</v>
      </c>
      <c r="F959" s="332">
        <v>258.2</v>
      </c>
      <c r="G959" s="330" t="s">
        <v>5421</v>
      </c>
      <c r="H959" s="330" t="s">
        <v>60</v>
      </c>
      <c r="I959" s="331" t="s">
        <v>5422</v>
      </c>
      <c r="J959" s="329">
        <v>44533</v>
      </c>
      <c r="K959" s="333" t="s">
        <v>491</v>
      </c>
      <c r="L959" s="329">
        <v>44712</v>
      </c>
      <c r="M959" s="335" t="s">
        <v>15325</v>
      </c>
      <c r="N959" s="335" t="s">
        <v>60</v>
      </c>
      <c r="O959" s="335" t="s">
        <v>60</v>
      </c>
      <c r="P959" s="341" t="s">
        <v>60</v>
      </c>
      <c r="Q959" s="331" t="s">
        <v>8511</v>
      </c>
      <c r="R959" s="333" t="s">
        <v>8512</v>
      </c>
      <c r="S959" s="333" t="s">
        <v>8339</v>
      </c>
      <c r="T959" s="331" t="s">
        <v>6923</v>
      </c>
      <c r="U959" s="331" t="s">
        <v>12010</v>
      </c>
      <c r="V959" s="335" t="s">
        <v>15326</v>
      </c>
      <c r="W959" s="333" t="s">
        <v>15327</v>
      </c>
      <c r="X959" s="330" t="s">
        <v>60</v>
      </c>
      <c r="Y959" s="335" t="s">
        <v>60</v>
      </c>
      <c r="Z959" s="333" t="s">
        <v>60</v>
      </c>
      <c r="AA959" s="330" t="s">
        <v>60</v>
      </c>
      <c r="AB959" s="332">
        <v>11.19</v>
      </c>
      <c r="AC959" s="338">
        <v>0.90200000000000002</v>
      </c>
      <c r="AD959" s="341" t="s">
        <v>60</v>
      </c>
      <c r="AE959" s="341" t="s">
        <v>60</v>
      </c>
      <c r="AF959" s="341" t="s">
        <v>60</v>
      </c>
      <c r="AG959" s="341" t="s">
        <v>60</v>
      </c>
      <c r="AH959" s="332">
        <v>258.2</v>
      </c>
      <c r="AI959" s="336">
        <v>276.39999999999998</v>
      </c>
      <c r="AJ959" s="336">
        <v>25.7</v>
      </c>
      <c r="AK959" s="336">
        <v>377</v>
      </c>
      <c r="AL959" s="331" t="s">
        <v>8328</v>
      </c>
      <c r="AM959" s="331" t="s">
        <v>8329</v>
      </c>
      <c r="AN959" s="332">
        <v>19.02</v>
      </c>
      <c r="AO959" s="332">
        <v>20.87</v>
      </c>
      <c r="AP959" s="332">
        <v>6.41</v>
      </c>
    </row>
    <row r="960" spans="1:42" ht="101.25">
      <c r="A960" s="329">
        <v>44207</v>
      </c>
      <c r="B960" s="330" t="s">
        <v>1586</v>
      </c>
      <c r="C960" s="330" t="s">
        <v>60</v>
      </c>
      <c r="D960" s="331" t="s">
        <v>61</v>
      </c>
      <c r="E960" s="331" t="s">
        <v>67</v>
      </c>
      <c r="F960" s="332">
        <v>414.03</v>
      </c>
      <c r="G960" s="330" t="s">
        <v>1587</v>
      </c>
      <c r="H960" s="330" t="s">
        <v>60</v>
      </c>
      <c r="I960" s="331" t="s">
        <v>1588</v>
      </c>
      <c r="J960" s="329">
        <v>44207</v>
      </c>
      <c r="K960" s="333" t="s">
        <v>491</v>
      </c>
      <c r="L960" s="329">
        <v>44335</v>
      </c>
      <c r="M960" s="335" t="s">
        <v>10005</v>
      </c>
      <c r="N960" s="335" t="s">
        <v>60</v>
      </c>
      <c r="O960" s="335" t="s">
        <v>60</v>
      </c>
      <c r="P960" s="341" t="s">
        <v>60</v>
      </c>
      <c r="Q960" s="331" t="s">
        <v>9584</v>
      </c>
      <c r="R960" s="339" t="s">
        <v>10006</v>
      </c>
      <c r="S960" s="333" t="s">
        <v>9237</v>
      </c>
      <c r="T960" s="331" t="s">
        <v>6915</v>
      </c>
      <c r="U960" s="331" t="s">
        <v>492</v>
      </c>
      <c r="V960" s="335" t="s">
        <v>10007</v>
      </c>
      <c r="W960" s="333" t="s">
        <v>10008</v>
      </c>
      <c r="X960" s="340">
        <v>644.5</v>
      </c>
      <c r="Y960" s="335" t="s">
        <v>60</v>
      </c>
      <c r="Z960" s="333" t="s">
        <v>60</v>
      </c>
      <c r="AA960" s="330" t="s">
        <v>60</v>
      </c>
      <c r="AB960" s="341" t="s">
        <v>60</v>
      </c>
      <c r="AC960" s="338">
        <v>0.46400000000000002</v>
      </c>
      <c r="AD960" s="341" t="s">
        <v>60</v>
      </c>
      <c r="AE960" s="341" t="s">
        <v>60</v>
      </c>
      <c r="AF960" s="332">
        <v>1.89</v>
      </c>
      <c r="AG960" s="332">
        <v>414.03</v>
      </c>
      <c r="AH960" s="332">
        <v>75.66</v>
      </c>
      <c r="AI960" s="341" t="s">
        <v>60</v>
      </c>
      <c r="AJ960" s="341" t="s">
        <v>60</v>
      </c>
      <c r="AK960" s="336">
        <v>657.9</v>
      </c>
      <c r="AL960" s="331" t="s">
        <v>8328</v>
      </c>
      <c r="AM960" s="331" t="s">
        <v>8329</v>
      </c>
      <c r="AN960" s="332">
        <v>18.96</v>
      </c>
      <c r="AO960" s="332">
        <v>25.59</v>
      </c>
      <c r="AP960" s="332">
        <v>15.75</v>
      </c>
    </row>
    <row r="961" spans="1:42" ht="258.75">
      <c r="A961" s="329">
        <v>44651</v>
      </c>
      <c r="B961" s="330" t="s">
        <v>5423</v>
      </c>
      <c r="C961" s="330" t="s">
        <v>60</v>
      </c>
      <c r="D961" s="331" t="s">
        <v>61</v>
      </c>
      <c r="E961" s="331" t="s">
        <v>67</v>
      </c>
      <c r="F961" s="332">
        <v>249.07</v>
      </c>
      <c r="G961" s="330" t="s">
        <v>5424</v>
      </c>
      <c r="H961" s="330" t="s">
        <v>5425</v>
      </c>
      <c r="I961" s="331" t="s">
        <v>5426</v>
      </c>
      <c r="J961" s="329">
        <v>44651</v>
      </c>
      <c r="K961" s="333" t="s">
        <v>491</v>
      </c>
      <c r="L961" s="329">
        <v>44777</v>
      </c>
      <c r="M961" s="335" t="s">
        <v>15328</v>
      </c>
      <c r="N961" s="335" t="s">
        <v>60</v>
      </c>
      <c r="O961" s="335" t="s">
        <v>60</v>
      </c>
      <c r="P961" s="341" t="s">
        <v>60</v>
      </c>
      <c r="Q961" s="331" t="s">
        <v>11113</v>
      </c>
      <c r="R961" s="333" t="s">
        <v>14391</v>
      </c>
      <c r="S961" s="333" t="s">
        <v>8642</v>
      </c>
      <c r="T961" s="331" t="s">
        <v>6917</v>
      </c>
      <c r="U961" s="331" t="s">
        <v>11848</v>
      </c>
      <c r="V961" s="335" t="s">
        <v>15329</v>
      </c>
      <c r="W961" s="333" t="s">
        <v>8644</v>
      </c>
      <c r="X961" s="340">
        <v>329.9</v>
      </c>
      <c r="Y961" s="335" t="s">
        <v>15330</v>
      </c>
      <c r="Z961" s="337" t="s">
        <v>15331</v>
      </c>
      <c r="AA961" s="330" t="s">
        <v>60</v>
      </c>
      <c r="AB961" s="341" t="s">
        <v>60</v>
      </c>
      <c r="AC961" s="332">
        <v>12.06</v>
      </c>
      <c r="AD961" s="341" t="s">
        <v>60</v>
      </c>
      <c r="AE961" s="341" t="s">
        <v>60</v>
      </c>
      <c r="AF961" s="341" t="s">
        <v>60</v>
      </c>
      <c r="AG961" s="332">
        <v>236.88</v>
      </c>
      <c r="AH961" s="332">
        <v>247.25</v>
      </c>
      <c r="AI961" s="342">
        <v>0</v>
      </c>
      <c r="AJ961" s="332">
        <v>-5.07</v>
      </c>
      <c r="AK961" s="336">
        <v>23.2</v>
      </c>
      <c r="AL961" s="331" t="s">
        <v>8328</v>
      </c>
      <c r="AM961" s="331" t="s">
        <v>8329</v>
      </c>
      <c r="AN961" s="332">
        <v>18.829999999999998</v>
      </c>
      <c r="AO961" s="332">
        <v>5.62</v>
      </c>
      <c r="AP961" s="332">
        <v>26.75</v>
      </c>
    </row>
    <row r="962" spans="1:42" ht="112.5">
      <c r="A962" s="329">
        <v>44834</v>
      </c>
      <c r="B962" s="330" t="s">
        <v>5427</v>
      </c>
      <c r="C962" s="330" t="s">
        <v>5428</v>
      </c>
      <c r="D962" s="331" t="s">
        <v>61</v>
      </c>
      <c r="E962" s="331" t="s">
        <v>77</v>
      </c>
      <c r="F962" s="332">
        <v>203.5</v>
      </c>
      <c r="G962" s="330" t="s">
        <v>5429</v>
      </c>
      <c r="H962" s="330" t="s">
        <v>5430</v>
      </c>
      <c r="I962" s="331" t="s">
        <v>5431</v>
      </c>
      <c r="J962" s="329">
        <v>44834</v>
      </c>
      <c r="K962" s="333" t="s">
        <v>491</v>
      </c>
      <c r="L962" s="334" t="s">
        <v>60</v>
      </c>
      <c r="M962" s="335" t="s">
        <v>15332</v>
      </c>
      <c r="N962" s="335" t="s">
        <v>60</v>
      </c>
      <c r="O962" s="335" t="s">
        <v>15333</v>
      </c>
      <c r="P962" s="336">
        <v>83.6</v>
      </c>
      <c r="Q962" s="331" t="s">
        <v>13370</v>
      </c>
      <c r="R962" s="339" t="s">
        <v>15334</v>
      </c>
      <c r="S962" s="333" t="s">
        <v>10198</v>
      </c>
      <c r="T962" s="331" t="s">
        <v>6915</v>
      </c>
      <c r="U962" s="331" t="s">
        <v>12459</v>
      </c>
      <c r="V962" s="335" t="s">
        <v>15335</v>
      </c>
      <c r="W962" s="333" t="s">
        <v>15336</v>
      </c>
      <c r="X962" s="330" t="s">
        <v>60</v>
      </c>
      <c r="Y962" s="335" t="s">
        <v>15337</v>
      </c>
      <c r="Z962" s="339" t="s">
        <v>15338</v>
      </c>
      <c r="AA962" s="330" t="s">
        <v>60</v>
      </c>
      <c r="AB962" s="341" t="s">
        <v>60</v>
      </c>
      <c r="AC962" s="338">
        <v>0.36599999999999999</v>
      </c>
      <c r="AD962" s="341" t="s">
        <v>60</v>
      </c>
      <c r="AE962" s="341" t="s">
        <v>60</v>
      </c>
      <c r="AF962" s="332">
        <v>17.829999999999998</v>
      </c>
      <c r="AG962" s="332">
        <v>235.79</v>
      </c>
      <c r="AH962" s="332">
        <v>80.400000000000006</v>
      </c>
      <c r="AI962" s="336">
        <v>13.2</v>
      </c>
      <c r="AJ962" s="336">
        <v>-39.1</v>
      </c>
      <c r="AK962" s="336">
        <v>490.4</v>
      </c>
      <c r="AL962" s="331" t="s">
        <v>8328</v>
      </c>
      <c r="AM962" s="331" t="s">
        <v>8329</v>
      </c>
      <c r="AN962" s="332">
        <v>18.82</v>
      </c>
      <c r="AO962" s="332">
        <v>40.229999999999997</v>
      </c>
      <c r="AP962" s="332">
        <v>29.99</v>
      </c>
    </row>
    <row r="963" spans="1:42" ht="409.5">
      <c r="A963" s="329">
        <v>44508</v>
      </c>
      <c r="B963" s="330" t="s">
        <v>5432</v>
      </c>
      <c r="C963" s="330" t="s">
        <v>60</v>
      </c>
      <c r="D963" s="331" t="s">
        <v>61</v>
      </c>
      <c r="E963" s="331" t="s">
        <v>67</v>
      </c>
      <c r="F963" s="332">
        <v>516.69000000000005</v>
      </c>
      <c r="G963" s="330" t="s">
        <v>5433</v>
      </c>
      <c r="H963" s="330" t="s">
        <v>5434</v>
      </c>
      <c r="I963" s="331" t="s">
        <v>5435</v>
      </c>
      <c r="J963" s="329">
        <v>44508</v>
      </c>
      <c r="K963" s="333" t="s">
        <v>491</v>
      </c>
      <c r="L963" s="329">
        <v>44770</v>
      </c>
      <c r="M963" s="335" t="s">
        <v>15339</v>
      </c>
      <c r="N963" s="335" t="s">
        <v>15340</v>
      </c>
      <c r="O963" s="335" t="s">
        <v>60</v>
      </c>
      <c r="P963" s="341" t="s">
        <v>60</v>
      </c>
      <c r="Q963" s="331" t="s">
        <v>10291</v>
      </c>
      <c r="R963" s="339" t="s">
        <v>15341</v>
      </c>
      <c r="S963" s="333" t="s">
        <v>8602</v>
      </c>
      <c r="T963" s="331" t="s">
        <v>6921</v>
      </c>
      <c r="U963" s="331" t="s">
        <v>11848</v>
      </c>
      <c r="V963" s="335" t="s">
        <v>15342</v>
      </c>
      <c r="W963" s="333" t="s">
        <v>9832</v>
      </c>
      <c r="X963" s="340">
        <v>1311.3</v>
      </c>
      <c r="Y963" s="335" t="s">
        <v>15343</v>
      </c>
      <c r="Z963" s="339" t="s">
        <v>15344</v>
      </c>
      <c r="AA963" s="330" t="s">
        <v>60</v>
      </c>
      <c r="AB963" s="341" t="s">
        <v>60</v>
      </c>
      <c r="AC963" s="332">
        <v>2.37</v>
      </c>
      <c r="AD963" s="341" t="s">
        <v>60</v>
      </c>
      <c r="AE963" s="341" t="s">
        <v>60</v>
      </c>
      <c r="AF963" s="341" t="s">
        <v>60</v>
      </c>
      <c r="AG963" s="341" t="s">
        <v>60</v>
      </c>
      <c r="AH963" s="332">
        <v>514.67999999999995</v>
      </c>
      <c r="AI963" s="336">
        <v>108.3</v>
      </c>
      <c r="AJ963" s="336">
        <v>-147.19999999999999</v>
      </c>
      <c r="AK963" s="336">
        <v>313.39999999999998</v>
      </c>
      <c r="AL963" s="331" t="s">
        <v>8328</v>
      </c>
      <c r="AM963" s="331" t="s">
        <v>8329</v>
      </c>
      <c r="AN963" s="332">
        <v>18.809999999999999</v>
      </c>
      <c r="AO963" s="332">
        <v>12.25</v>
      </c>
      <c r="AP963" s="332">
        <v>14.71</v>
      </c>
    </row>
    <row r="964" spans="1:42" ht="303.75">
      <c r="A964" s="329">
        <v>44832</v>
      </c>
      <c r="B964" s="330" t="s">
        <v>1589</v>
      </c>
      <c r="C964" s="330" t="s">
        <v>1590</v>
      </c>
      <c r="D964" s="331" t="s">
        <v>61</v>
      </c>
      <c r="E964" s="331" t="s">
        <v>77</v>
      </c>
      <c r="F964" s="332">
        <v>107.45</v>
      </c>
      <c r="G964" s="330" t="s">
        <v>1591</v>
      </c>
      <c r="H964" s="330" t="s">
        <v>60</v>
      </c>
      <c r="I964" s="331" t="s">
        <v>1592</v>
      </c>
      <c r="J964" s="329">
        <v>44832</v>
      </c>
      <c r="K964" s="333" t="s">
        <v>491</v>
      </c>
      <c r="L964" s="334" t="s">
        <v>60</v>
      </c>
      <c r="M964" s="335" t="s">
        <v>9990</v>
      </c>
      <c r="N964" s="335" t="s">
        <v>60</v>
      </c>
      <c r="O964" s="335" t="s">
        <v>9991</v>
      </c>
      <c r="P964" s="336">
        <v>160.6</v>
      </c>
      <c r="Q964" s="331" t="s">
        <v>9165</v>
      </c>
      <c r="R964" s="333" t="s">
        <v>9992</v>
      </c>
      <c r="S964" s="333" t="s">
        <v>9993</v>
      </c>
      <c r="T964" s="331" t="s">
        <v>6915</v>
      </c>
      <c r="U964" s="331" t="s">
        <v>492</v>
      </c>
      <c r="V964" s="335" t="s">
        <v>9994</v>
      </c>
      <c r="W964" s="339" t="s">
        <v>9995</v>
      </c>
      <c r="X964" s="330" t="s">
        <v>60</v>
      </c>
      <c r="Y964" s="335" t="s">
        <v>60</v>
      </c>
      <c r="Z964" s="333" t="s">
        <v>60</v>
      </c>
      <c r="AA964" s="330" t="s">
        <v>60</v>
      </c>
      <c r="AB964" s="332">
        <v>15.77</v>
      </c>
      <c r="AC964" s="332">
        <v>2</v>
      </c>
      <c r="AD964" s="341" t="s">
        <v>60</v>
      </c>
      <c r="AE964" s="341" t="s">
        <v>60</v>
      </c>
      <c r="AF964" s="341" t="s">
        <v>60</v>
      </c>
      <c r="AG964" s="341" t="s">
        <v>60</v>
      </c>
      <c r="AH964" s="332">
        <v>151.34</v>
      </c>
      <c r="AI964" s="336">
        <v>77.3</v>
      </c>
      <c r="AJ964" s="336">
        <v>12.9</v>
      </c>
      <c r="AK964" s="336">
        <v>606.9</v>
      </c>
      <c r="AL964" s="331" t="s">
        <v>8328</v>
      </c>
      <c r="AM964" s="331" t="s">
        <v>8329</v>
      </c>
      <c r="AN964" s="332">
        <v>18.75</v>
      </c>
      <c r="AO964" s="332">
        <v>26.67</v>
      </c>
      <c r="AP964" s="332">
        <v>30.14</v>
      </c>
    </row>
    <row r="965" spans="1:42" ht="281.25">
      <c r="A965" s="329">
        <v>44353</v>
      </c>
      <c r="B965" s="330" t="s">
        <v>1593</v>
      </c>
      <c r="C965" s="330" t="s">
        <v>1594</v>
      </c>
      <c r="D965" s="331" t="s">
        <v>61</v>
      </c>
      <c r="E965" s="331" t="s">
        <v>67</v>
      </c>
      <c r="F965" s="332">
        <v>22.24</v>
      </c>
      <c r="G965" s="330" t="s">
        <v>60</v>
      </c>
      <c r="H965" s="330" t="s">
        <v>60</v>
      </c>
      <c r="I965" s="331" t="s">
        <v>1595</v>
      </c>
      <c r="J965" s="329">
        <v>44353</v>
      </c>
      <c r="K965" s="333" t="s">
        <v>491</v>
      </c>
      <c r="L965" s="329">
        <v>44357</v>
      </c>
      <c r="M965" s="335" t="s">
        <v>10830</v>
      </c>
      <c r="N965" s="335" t="s">
        <v>10831</v>
      </c>
      <c r="O965" s="335" t="s">
        <v>10832</v>
      </c>
      <c r="P965" s="336">
        <v>17.5</v>
      </c>
      <c r="Q965" s="331" t="s">
        <v>8426</v>
      </c>
      <c r="R965" s="339" t="s">
        <v>10833</v>
      </c>
      <c r="S965" s="333" t="s">
        <v>8650</v>
      </c>
      <c r="T965" s="331" t="s">
        <v>6917</v>
      </c>
      <c r="U965" s="331" t="s">
        <v>492</v>
      </c>
      <c r="V965" s="335" t="s">
        <v>60</v>
      </c>
      <c r="W965" s="333" t="s">
        <v>60</v>
      </c>
      <c r="X965" s="330" t="s">
        <v>60</v>
      </c>
      <c r="Y965" s="335" t="s">
        <v>60</v>
      </c>
      <c r="Z965" s="333" t="s">
        <v>60</v>
      </c>
      <c r="AA965" s="330" t="s">
        <v>60</v>
      </c>
      <c r="AB965" s="341" t="s">
        <v>60</v>
      </c>
      <c r="AC965" s="332">
        <v>2.2200000000000002</v>
      </c>
      <c r="AD965" s="341" t="s">
        <v>60</v>
      </c>
      <c r="AE965" s="341" t="s">
        <v>60</v>
      </c>
      <c r="AF965" s="332">
        <v>5.24</v>
      </c>
      <c r="AG965" s="332">
        <v>25.81</v>
      </c>
      <c r="AH965" s="332">
        <v>35.24</v>
      </c>
      <c r="AI965" s="332">
        <v>8.81</v>
      </c>
      <c r="AJ965" s="332">
        <v>-7.15</v>
      </c>
      <c r="AK965" s="336">
        <v>19.899999999999999</v>
      </c>
      <c r="AL965" s="331" t="s">
        <v>8328</v>
      </c>
      <c r="AM965" s="331" t="s">
        <v>8329</v>
      </c>
      <c r="AN965" s="332">
        <v>18.649999999999999</v>
      </c>
      <c r="AO965" s="332">
        <v>3.55</v>
      </c>
      <c r="AP965" s="332">
        <v>6.45</v>
      </c>
    </row>
    <row r="966" spans="1:42" ht="67.5">
      <c r="A966" s="329">
        <v>44829</v>
      </c>
      <c r="B966" s="330" t="s">
        <v>1596</v>
      </c>
      <c r="C966" s="330" t="s">
        <v>1597</v>
      </c>
      <c r="D966" s="331" t="s">
        <v>61</v>
      </c>
      <c r="E966" s="331" t="s">
        <v>77</v>
      </c>
      <c r="F966" s="332">
        <v>379.66</v>
      </c>
      <c r="G966" s="330" t="s">
        <v>1598</v>
      </c>
      <c r="H966" s="330" t="s">
        <v>60</v>
      </c>
      <c r="I966" s="331" t="s">
        <v>1599</v>
      </c>
      <c r="J966" s="329">
        <v>44829</v>
      </c>
      <c r="K966" s="333" t="s">
        <v>491</v>
      </c>
      <c r="L966" s="334" t="s">
        <v>60</v>
      </c>
      <c r="M966" s="335" t="s">
        <v>10270</v>
      </c>
      <c r="N966" s="335" t="s">
        <v>10271</v>
      </c>
      <c r="O966" s="335" t="s">
        <v>10272</v>
      </c>
      <c r="P966" s="336">
        <v>293</v>
      </c>
      <c r="Q966" s="331" t="s">
        <v>8366</v>
      </c>
      <c r="R966" s="333" t="s">
        <v>8367</v>
      </c>
      <c r="S966" s="333" t="s">
        <v>9819</v>
      </c>
      <c r="T966" s="331" t="s">
        <v>6923</v>
      </c>
      <c r="U966" s="331" t="s">
        <v>492</v>
      </c>
      <c r="V966" s="335" t="s">
        <v>10273</v>
      </c>
      <c r="W966" s="333" t="s">
        <v>9821</v>
      </c>
      <c r="X966" s="340">
        <v>1509</v>
      </c>
      <c r="Y966" s="335" t="s">
        <v>60</v>
      </c>
      <c r="Z966" s="333" t="s">
        <v>60</v>
      </c>
      <c r="AA966" s="330" t="s">
        <v>60</v>
      </c>
      <c r="AB966" s="341" t="s">
        <v>60</v>
      </c>
      <c r="AC966" s="332">
        <v>1.3</v>
      </c>
      <c r="AD966" s="332">
        <v>21.31</v>
      </c>
      <c r="AE966" s="341" t="s">
        <v>60</v>
      </c>
      <c r="AF966" s="332">
        <v>4.76</v>
      </c>
      <c r="AG966" s="332">
        <v>342.41</v>
      </c>
      <c r="AH966" s="332">
        <v>377.26</v>
      </c>
      <c r="AI966" s="336">
        <v>84.5</v>
      </c>
      <c r="AJ966" s="332">
        <v>-2.84</v>
      </c>
      <c r="AK966" s="336">
        <v>319.10000000000002</v>
      </c>
      <c r="AL966" s="331" t="s">
        <v>8328</v>
      </c>
      <c r="AM966" s="331" t="s">
        <v>8329</v>
      </c>
      <c r="AN966" s="332">
        <v>18.64</v>
      </c>
      <c r="AO966" s="332">
        <v>16.73</v>
      </c>
      <c r="AP966" s="332">
        <v>8.51</v>
      </c>
    </row>
    <row r="967" spans="1:42" ht="409.5">
      <c r="A967" s="329">
        <v>44178</v>
      </c>
      <c r="B967" s="330" t="s">
        <v>5436</v>
      </c>
      <c r="C967" s="330" t="s">
        <v>60</v>
      </c>
      <c r="D967" s="331" t="s">
        <v>61</v>
      </c>
      <c r="E967" s="331" t="s">
        <v>67</v>
      </c>
      <c r="F967" s="332">
        <v>4763.1499999999996</v>
      </c>
      <c r="G967" s="330" t="s">
        <v>5437</v>
      </c>
      <c r="H967" s="330" t="s">
        <v>5438</v>
      </c>
      <c r="I967" s="331" t="s">
        <v>5439</v>
      </c>
      <c r="J967" s="329">
        <v>44178</v>
      </c>
      <c r="K967" s="333" t="s">
        <v>491</v>
      </c>
      <c r="L967" s="329">
        <v>44292</v>
      </c>
      <c r="M967" s="335" t="s">
        <v>15345</v>
      </c>
      <c r="N967" s="335" t="s">
        <v>60</v>
      </c>
      <c r="O967" s="335" t="s">
        <v>60</v>
      </c>
      <c r="P967" s="341" t="s">
        <v>60</v>
      </c>
      <c r="Q967" s="331" t="s">
        <v>8469</v>
      </c>
      <c r="R967" s="333" t="s">
        <v>8601</v>
      </c>
      <c r="S967" s="333" t="s">
        <v>15346</v>
      </c>
      <c r="T967" s="331" t="s">
        <v>6921</v>
      </c>
      <c r="U967" s="331" t="s">
        <v>11848</v>
      </c>
      <c r="V967" s="335" t="s">
        <v>15347</v>
      </c>
      <c r="W967" s="339" t="s">
        <v>15348</v>
      </c>
      <c r="X967" s="330" t="s">
        <v>15349</v>
      </c>
      <c r="Y967" s="335" t="s">
        <v>15350</v>
      </c>
      <c r="Z967" s="339" t="s">
        <v>15351</v>
      </c>
      <c r="AA967" s="330" t="s">
        <v>60</v>
      </c>
      <c r="AB967" s="341" t="s">
        <v>60</v>
      </c>
      <c r="AC967" s="332">
        <v>24.61</v>
      </c>
      <c r="AD967" s="341" t="s">
        <v>60</v>
      </c>
      <c r="AE967" s="341" t="s">
        <v>60</v>
      </c>
      <c r="AF967" s="332">
        <v>11.14</v>
      </c>
      <c r="AG967" s="332">
        <v>4363.53</v>
      </c>
      <c r="AH967" s="332">
        <v>4118.25</v>
      </c>
      <c r="AI967" s="336">
        <v>391.9</v>
      </c>
      <c r="AJ967" s="336">
        <v>-128.1</v>
      </c>
      <c r="AK967" s="336">
        <v>1151.0999999999999</v>
      </c>
      <c r="AL967" s="331" t="s">
        <v>8328</v>
      </c>
      <c r="AM967" s="331" t="s">
        <v>8329</v>
      </c>
      <c r="AN967" s="332">
        <v>18.55</v>
      </c>
      <c r="AO967" s="332">
        <v>25</v>
      </c>
      <c r="AP967" s="332">
        <v>41.82</v>
      </c>
    </row>
    <row r="968" spans="1:42" ht="409.5">
      <c r="A968" s="329">
        <v>44636</v>
      </c>
      <c r="B968" s="330" t="s">
        <v>5440</v>
      </c>
      <c r="C968" s="330" t="s">
        <v>60</v>
      </c>
      <c r="D968" s="331" t="s">
        <v>61</v>
      </c>
      <c r="E968" s="331" t="s">
        <v>67</v>
      </c>
      <c r="F968" s="332">
        <v>167.08</v>
      </c>
      <c r="G968" s="330" t="s">
        <v>5441</v>
      </c>
      <c r="H968" s="330" t="s">
        <v>5442</v>
      </c>
      <c r="I968" s="331" t="s">
        <v>5443</v>
      </c>
      <c r="J968" s="329">
        <v>44636</v>
      </c>
      <c r="K968" s="333" t="s">
        <v>491</v>
      </c>
      <c r="L968" s="329">
        <v>44713</v>
      </c>
      <c r="M968" s="335" t="s">
        <v>15352</v>
      </c>
      <c r="N968" s="335" t="s">
        <v>15353</v>
      </c>
      <c r="O968" s="335" t="s">
        <v>60</v>
      </c>
      <c r="P968" s="341" t="s">
        <v>60</v>
      </c>
      <c r="Q968" s="331" t="s">
        <v>8850</v>
      </c>
      <c r="R968" s="339" t="s">
        <v>15354</v>
      </c>
      <c r="S968" s="333" t="s">
        <v>8539</v>
      </c>
      <c r="T968" s="331" t="s">
        <v>6917</v>
      </c>
      <c r="U968" s="331" t="s">
        <v>11848</v>
      </c>
      <c r="V968" s="335" t="s">
        <v>15355</v>
      </c>
      <c r="W968" s="333" t="s">
        <v>8541</v>
      </c>
      <c r="X968" s="340">
        <v>4942.8999999999996</v>
      </c>
      <c r="Y968" s="335" t="s">
        <v>15356</v>
      </c>
      <c r="Z968" s="339" t="s">
        <v>15357</v>
      </c>
      <c r="AA968" s="330" t="s">
        <v>60</v>
      </c>
      <c r="AB968" s="332">
        <v>16.84</v>
      </c>
      <c r="AC968" s="338">
        <v>0.53700000000000003</v>
      </c>
      <c r="AD968" s="332">
        <v>3.81</v>
      </c>
      <c r="AE968" s="332">
        <v>9.5</v>
      </c>
      <c r="AF968" s="338">
        <v>0.41299999999999998</v>
      </c>
      <c r="AG968" s="332">
        <v>144.19999999999999</v>
      </c>
      <c r="AH968" s="332">
        <v>127.74</v>
      </c>
      <c r="AI968" s="336">
        <v>360.2</v>
      </c>
      <c r="AJ968" s="336">
        <v>23.7</v>
      </c>
      <c r="AK968" s="336">
        <v>399.3</v>
      </c>
      <c r="AL968" s="331" t="s">
        <v>8328</v>
      </c>
      <c r="AM968" s="331" t="s">
        <v>8329</v>
      </c>
      <c r="AN968" s="332">
        <v>18.53</v>
      </c>
      <c r="AO968" s="332">
        <v>34.450000000000003</v>
      </c>
      <c r="AP968" s="332">
        <v>32.21</v>
      </c>
    </row>
    <row r="969" spans="1:42" ht="281.25">
      <c r="A969" s="329">
        <v>44235</v>
      </c>
      <c r="B969" s="330" t="s">
        <v>5444</v>
      </c>
      <c r="C969" s="330" t="s">
        <v>60</v>
      </c>
      <c r="D969" s="331" t="s">
        <v>61</v>
      </c>
      <c r="E969" s="331" t="s">
        <v>67</v>
      </c>
      <c r="F969" s="332">
        <v>3492.54</v>
      </c>
      <c r="G969" s="330" t="s">
        <v>5445</v>
      </c>
      <c r="H969" s="330" t="s">
        <v>60</v>
      </c>
      <c r="I969" s="331" t="s">
        <v>5446</v>
      </c>
      <c r="J969" s="329">
        <v>44235</v>
      </c>
      <c r="K969" s="333" t="s">
        <v>491</v>
      </c>
      <c r="L969" s="329">
        <v>44341</v>
      </c>
      <c r="M969" s="335" t="s">
        <v>15358</v>
      </c>
      <c r="N969" s="335" t="s">
        <v>60</v>
      </c>
      <c r="O969" s="335" t="s">
        <v>60</v>
      </c>
      <c r="P969" s="341" t="s">
        <v>60</v>
      </c>
      <c r="Q969" s="331" t="s">
        <v>9528</v>
      </c>
      <c r="R969" s="339" t="s">
        <v>15359</v>
      </c>
      <c r="S969" s="339" t="s">
        <v>15360</v>
      </c>
      <c r="T969" s="331" t="s">
        <v>6921</v>
      </c>
      <c r="U969" s="331" t="s">
        <v>11848</v>
      </c>
      <c r="V969" s="335" t="s">
        <v>15361</v>
      </c>
      <c r="W969" s="339" t="s">
        <v>15362</v>
      </c>
      <c r="X969" s="330" t="s">
        <v>60</v>
      </c>
      <c r="Y969" s="335" t="s">
        <v>60</v>
      </c>
      <c r="Z969" s="333" t="s">
        <v>60</v>
      </c>
      <c r="AA969" s="330" t="s">
        <v>60</v>
      </c>
      <c r="AB969" s="341" t="s">
        <v>60</v>
      </c>
      <c r="AC969" s="332">
        <v>2.73</v>
      </c>
      <c r="AD969" s="332">
        <v>14.67</v>
      </c>
      <c r="AE969" s="332">
        <v>29.76</v>
      </c>
      <c r="AF969" s="332">
        <v>2.34</v>
      </c>
      <c r="AG969" s="332">
        <v>3477.14</v>
      </c>
      <c r="AH969" s="332">
        <v>2529.6</v>
      </c>
      <c r="AI969" s="341" t="s">
        <v>60</v>
      </c>
      <c r="AJ969" s="341" t="s">
        <v>60</v>
      </c>
      <c r="AK969" s="341" t="s">
        <v>60</v>
      </c>
      <c r="AL969" s="331" t="s">
        <v>8328</v>
      </c>
      <c r="AM969" s="331" t="s">
        <v>8329</v>
      </c>
      <c r="AN969" s="332">
        <v>18.5</v>
      </c>
      <c r="AO969" s="332">
        <v>22.71</v>
      </c>
      <c r="AP969" s="332">
        <v>17.63</v>
      </c>
    </row>
    <row r="970" spans="1:42" ht="409.5">
      <c r="A970" s="329">
        <v>43858</v>
      </c>
      <c r="B970" s="330" t="s">
        <v>5447</v>
      </c>
      <c r="C970" s="330" t="s">
        <v>60</v>
      </c>
      <c r="D970" s="331" t="s">
        <v>61</v>
      </c>
      <c r="E970" s="331" t="s">
        <v>67</v>
      </c>
      <c r="F970" s="332">
        <v>3337.17</v>
      </c>
      <c r="G970" s="330" t="s">
        <v>5448</v>
      </c>
      <c r="H970" s="330" t="s">
        <v>5449</v>
      </c>
      <c r="I970" s="331" t="s">
        <v>5450</v>
      </c>
      <c r="J970" s="329">
        <v>43858</v>
      </c>
      <c r="K970" s="333" t="s">
        <v>491</v>
      </c>
      <c r="L970" s="329">
        <v>44105</v>
      </c>
      <c r="M970" s="335" t="s">
        <v>15363</v>
      </c>
      <c r="N970" s="335" t="s">
        <v>60</v>
      </c>
      <c r="O970" s="335" t="s">
        <v>60</v>
      </c>
      <c r="P970" s="341" t="s">
        <v>60</v>
      </c>
      <c r="Q970" s="331" t="s">
        <v>10245</v>
      </c>
      <c r="R970" s="339" t="s">
        <v>15364</v>
      </c>
      <c r="S970" s="333" t="s">
        <v>15365</v>
      </c>
      <c r="T970" s="331" t="s">
        <v>6915</v>
      </c>
      <c r="U970" s="331" t="s">
        <v>11848</v>
      </c>
      <c r="V970" s="335" t="s">
        <v>15366</v>
      </c>
      <c r="W970" s="345" t="s">
        <v>15367</v>
      </c>
      <c r="X970" s="340">
        <v>9724.4</v>
      </c>
      <c r="Y970" s="335" t="s">
        <v>15368</v>
      </c>
      <c r="Z970" s="339" t="s">
        <v>15369</v>
      </c>
      <c r="AA970" s="330" t="s">
        <v>15208</v>
      </c>
      <c r="AB970" s="341" t="s">
        <v>60</v>
      </c>
      <c r="AC970" s="332">
        <v>4.43</v>
      </c>
      <c r="AD970" s="332">
        <v>7.05</v>
      </c>
      <c r="AE970" s="332">
        <v>15.17</v>
      </c>
      <c r="AF970" s="338">
        <v>0.80300000000000005</v>
      </c>
      <c r="AG970" s="332">
        <v>3337.17</v>
      </c>
      <c r="AH970" s="332">
        <v>1032.17</v>
      </c>
      <c r="AI970" s="341" t="s">
        <v>60</v>
      </c>
      <c r="AJ970" s="341" t="s">
        <v>60</v>
      </c>
      <c r="AK970" s="341" t="s">
        <v>60</v>
      </c>
      <c r="AL970" s="331" t="s">
        <v>8328</v>
      </c>
      <c r="AM970" s="331" t="s">
        <v>8329</v>
      </c>
      <c r="AN970" s="332">
        <v>18.489999999999998</v>
      </c>
      <c r="AO970" s="332">
        <v>10.17</v>
      </c>
      <c r="AP970" s="332">
        <v>-9.85</v>
      </c>
    </row>
    <row r="971" spans="1:42" ht="409.5">
      <c r="A971" s="329">
        <v>44606</v>
      </c>
      <c r="B971" s="330" t="s">
        <v>5451</v>
      </c>
      <c r="C971" s="330" t="s">
        <v>5452</v>
      </c>
      <c r="D971" s="331" t="s">
        <v>61</v>
      </c>
      <c r="E971" s="331" t="s">
        <v>77</v>
      </c>
      <c r="F971" s="332">
        <v>3067.67</v>
      </c>
      <c r="G971" s="330" t="s">
        <v>5453</v>
      </c>
      <c r="H971" s="330" t="s">
        <v>5454</v>
      </c>
      <c r="I971" s="331" t="s">
        <v>5455</v>
      </c>
      <c r="J971" s="329">
        <v>44606</v>
      </c>
      <c r="K971" s="333" t="s">
        <v>491</v>
      </c>
      <c r="L971" s="334" t="s">
        <v>60</v>
      </c>
      <c r="M971" s="335" t="s">
        <v>10263</v>
      </c>
      <c r="N971" s="335" t="s">
        <v>10264</v>
      </c>
      <c r="O971" s="335" t="s">
        <v>60</v>
      </c>
      <c r="P971" s="336">
        <v>944.6</v>
      </c>
      <c r="Q971" s="331" t="s">
        <v>8850</v>
      </c>
      <c r="R971" s="339" t="s">
        <v>10265</v>
      </c>
      <c r="S971" s="333" t="s">
        <v>10266</v>
      </c>
      <c r="T971" s="331" t="s">
        <v>6915</v>
      </c>
      <c r="U971" s="331" t="s">
        <v>492</v>
      </c>
      <c r="V971" s="335" t="s">
        <v>10267</v>
      </c>
      <c r="W971" s="333" t="s">
        <v>8404</v>
      </c>
      <c r="X971" s="340">
        <v>4902.3</v>
      </c>
      <c r="Y971" s="335" t="s">
        <v>10268</v>
      </c>
      <c r="Z971" s="339" t="s">
        <v>10269</v>
      </c>
      <c r="AA971" s="330" t="s">
        <v>60</v>
      </c>
      <c r="AB971" s="332">
        <v>17.489999999999998</v>
      </c>
      <c r="AC971" s="332">
        <v>2.0099999999999998</v>
      </c>
      <c r="AD971" s="332">
        <v>17.59</v>
      </c>
      <c r="AE971" s="332">
        <v>24.6</v>
      </c>
      <c r="AF971" s="332">
        <v>4.99</v>
      </c>
      <c r="AG971" s="332">
        <v>3801.06</v>
      </c>
      <c r="AH971" s="332">
        <v>1821.9</v>
      </c>
      <c r="AI971" s="336">
        <v>418.9</v>
      </c>
      <c r="AJ971" s="336">
        <v>-165.2</v>
      </c>
      <c r="AK971" s="336">
        <v>3660.2</v>
      </c>
      <c r="AL971" s="331" t="s">
        <v>8328</v>
      </c>
      <c r="AM971" s="331" t="s">
        <v>8329</v>
      </c>
      <c r="AN971" s="332">
        <v>18.48</v>
      </c>
      <c r="AO971" s="332">
        <v>16.95</v>
      </c>
      <c r="AP971" s="332">
        <v>45.87</v>
      </c>
    </row>
    <row r="972" spans="1:42" ht="409.5">
      <c r="A972" s="329">
        <v>44536</v>
      </c>
      <c r="B972" s="330" t="s">
        <v>5456</v>
      </c>
      <c r="C972" s="330" t="s">
        <v>60</v>
      </c>
      <c r="D972" s="331" t="s">
        <v>61</v>
      </c>
      <c r="E972" s="331" t="s">
        <v>67</v>
      </c>
      <c r="F972" s="332">
        <v>2788.02</v>
      </c>
      <c r="G972" s="330" t="s">
        <v>5457</v>
      </c>
      <c r="H972" s="330" t="s">
        <v>5458</v>
      </c>
      <c r="I972" s="331" t="s">
        <v>5459</v>
      </c>
      <c r="J972" s="329">
        <v>44536</v>
      </c>
      <c r="K972" s="333" t="s">
        <v>491</v>
      </c>
      <c r="L972" s="329">
        <v>44831</v>
      </c>
      <c r="M972" s="335" t="s">
        <v>15370</v>
      </c>
      <c r="N972" s="335" t="s">
        <v>15371</v>
      </c>
      <c r="O972" s="335" t="s">
        <v>15372</v>
      </c>
      <c r="P972" s="341" t="s">
        <v>60</v>
      </c>
      <c r="Q972" s="331" t="s">
        <v>9303</v>
      </c>
      <c r="R972" s="337" t="s">
        <v>15373</v>
      </c>
      <c r="S972" s="333" t="s">
        <v>9731</v>
      </c>
      <c r="T972" s="331" t="s">
        <v>6921</v>
      </c>
      <c r="U972" s="331" t="s">
        <v>11848</v>
      </c>
      <c r="V972" s="335" t="s">
        <v>15374</v>
      </c>
      <c r="W972" s="333" t="s">
        <v>15375</v>
      </c>
      <c r="X972" s="340">
        <v>24085</v>
      </c>
      <c r="Y972" s="335" t="s">
        <v>15376</v>
      </c>
      <c r="Z972" s="339" t="s">
        <v>15377</v>
      </c>
      <c r="AA972" s="330" t="s">
        <v>15378</v>
      </c>
      <c r="AB972" s="332">
        <v>125.83</v>
      </c>
      <c r="AC972" s="332">
        <v>3.58</v>
      </c>
      <c r="AD972" s="332">
        <v>14.75</v>
      </c>
      <c r="AE972" s="332">
        <v>26.76</v>
      </c>
      <c r="AF972" s="332">
        <v>2.38</v>
      </c>
      <c r="AG972" s="332">
        <v>2306.52</v>
      </c>
      <c r="AH972" s="332">
        <v>2378.11</v>
      </c>
      <c r="AI972" s="336">
        <v>999.6</v>
      </c>
      <c r="AJ972" s="336">
        <v>11</v>
      </c>
      <c r="AK972" s="336">
        <v>1446.6</v>
      </c>
      <c r="AL972" s="331" t="s">
        <v>8328</v>
      </c>
      <c r="AM972" s="331" t="s">
        <v>8329</v>
      </c>
      <c r="AN972" s="332">
        <v>18.43</v>
      </c>
      <c r="AO972" s="332">
        <v>30.83</v>
      </c>
      <c r="AP972" s="332">
        <v>46.99</v>
      </c>
    </row>
    <row r="973" spans="1:42" ht="146.25">
      <c r="A973" s="329">
        <v>44413</v>
      </c>
      <c r="B973" s="330" t="s">
        <v>5460</v>
      </c>
      <c r="C973" s="330" t="s">
        <v>60</v>
      </c>
      <c r="D973" s="331" t="s">
        <v>61</v>
      </c>
      <c r="E973" s="331" t="s">
        <v>67</v>
      </c>
      <c r="F973" s="332">
        <v>4500</v>
      </c>
      <c r="G973" s="330" t="s">
        <v>5461</v>
      </c>
      <c r="H973" s="330" t="s">
        <v>60</v>
      </c>
      <c r="I973" s="331" t="s">
        <v>5462</v>
      </c>
      <c r="J973" s="329">
        <v>44413</v>
      </c>
      <c r="K973" s="333" t="s">
        <v>491</v>
      </c>
      <c r="L973" s="329">
        <v>44652</v>
      </c>
      <c r="M973" s="335" t="s">
        <v>15379</v>
      </c>
      <c r="N973" s="335" t="s">
        <v>15380</v>
      </c>
      <c r="O973" s="335" t="s">
        <v>15381</v>
      </c>
      <c r="P973" s="341" t="s">
        <v>60</v>
      </c>
      <c r="Q973" s="331" t="s">
        <v>10245</v>
      </c>
      <c r="R973" s="337" t="s">
        <v>15382</v>
      </c>
      <c r="S973" s="333" t="s">
        <v>9222</v>
      </c>
      <c r="T973" s="331" t="s">
        <v>6915</v>
      </c>
      <c r="U973" s="331" t="s">
        <v>11848</v>
      </c>
      <c r="V973" s="335" t="s">
        <v>60</v>
      </c>
      <c r="W973" s="333" t="s">
        <v>9696</v>
      </c>
      <c r="X973" s="330" t="s">
        <v>60</v>
      </c>
      <c r="Y973" s="335" t="s">
        <v>60</v>
      </c>
      <c r="Z973" s="333" t="s">
        <v>60</v>
      </c>
      <c r="AA973" s="330" t="s">
        <v>60</v>
      </c>
      <c r="AB973" s="341" t="s">
        <v>60</v>
      </c>
      <c r="AC973" s="332">
        <v>4.08</v>
      </c>
      <c r="AD973" s="341" t="s">
        <v>60</v>
      </c>
      <c r="AE973" s="341" t="s">
        <v>60</v>
      </c>
      <c r="AF973" s="332">
        <v>2.4</v>
      </c>
      <c r="AG973" s="332">
        <v>3945</v>
      </c>
      <c r="AH973" s="332">
        <v>4198.04</v>
      </c>
      <c r="AI973" s="336">
        <v>1657</v>
      </c>
      <c r="AJ973" s="336">
        <v>-385</v>
      </c>
      <c r="AK973" s="336">
        <v>1750</v>
      </c>
      <c r="AL973" s="331" t="s">
        <v>8328</v>
      </c>
      <c r="AM973" s="331" t="s">
        <v>8329</v>
      </c>
      <c r="AN973" s="332">
        <v>18.399999999999999</v>
      </c>
      <c r="AO973" s="332">
        <v>18.97</v>
      </c>
      <c r="AP973" s="332">
        <v>68.95</v>
      </c>
    </row>
    <row r="974" spans="1:42" ht="213.75">
      <c r="A974" s="329">
        <v>44478</v>
      </c>
      <c r="B974" s="330" t="s">
        <v>5463</v>
      </c>
      <c r="C974" s="330" t="s">
        <v>60</v>
      </c>
      <c r="D974" s="331" t="s">
        <v>61</v>
      </c>
      <c r="E974" s="331" t="s">
        <v>67</v>
      </c>
      <c r="F974" s="332">
        <v>725.5</v>
      </c>
      <c r="G974" s="330" t="s">
        <v>4855</v>
      </c>
      <c r="H974" s="330" t="s">
        <v>60</v>
      </c>
      <c r="I974" s="331" t="s">
        <v>5464</v>
      </c>
      <c r="J974" s="329">
        <v>44478</v>
      </c>
      <c r="K974" s="333" t="s">
        <v>491</v>
      </c>
      <c r="L974" s="329">
        <v>44586</v>
      </c>
      <c r="M974" s="335" t="s">
        <v>15383</v>
      </c>
      <c r="N974" s="335" t="s">
        <v>60</v>
      </c>
      <c r="O974" s="335" t="s">
        <v>60</v>
      </c>
      <c r="P974" s="341" t="s">
        <v>60</v>
      </c>
      <c r="Q974" s="331" t="s">
        <v>8991</v>
      </c>
      <c r="R974" s="333" t="s">
        <v>11939</v>
      </c>
      <c r="S974" s="333" t="s">
        <v>8800</v>
      </c>
      <c r="T974" s="331" t="s">
        <v>6921</v>
      </c>
      <c r="U974" s="331" t="s">
        <v>11848</v>
      </c>
      <c r="V974" s="335" t="s">
        <v>14533</v>
      </c>
      <c r="W974" s="333" t="s">
        <v>14534</v>
      </c>
      <c r="X974" s="340">
        <v>34510.800000000003</v>
      </c>
      <c r="Y974" s="335" t="s">
        <v>60</v>
      </c>
      <c r="Z974" s="333" t="s">
        <v>60</v>
      </c>
      <c r="AA974" s="330" t="s">
        <v>60</v>
      </c>
      <c r="AB974" s="332">
        <v>46.91</v>
      </c>
      <c r="AC974" s="332">
        <v>8.65</v>
      </c>
      <c r="AD974" s="341" t="s">
        <v>60</v>
      </c>
      <c r="AE974" s="341" t="s">
        <v>60</v>
      </c>
      <c r="AF974" s="341" t="s">
        <v>60</v>
      </c>
      <c r="AG974" s="332">
        <v>725.5</v>
      </c>
      <c r="AH974" s="332">
        <v>736.75</v>
      </c>
      <c r="AI974" s="341" t="s">
        <v>60</v>
      </c>
      <c r="AJ974" s="341" t="s">
        <v>60</v>
      </c>
      <c r="AK974" s="341" t="s">
        <v>60</v>
      </c>
      <c r="AL974" s="331" t="s">
        <v>8328</v>
      </c>
      <c r="AM974" s="331" t="s">
        <v>8329</v>
      </c>
      <c r="AN974" s="332">
        <v>18.399999999999999</v>
      </c>
      <c r="AO974" s="332">
        <v>34.85</v>
      </c>
      <c r="AP974" s="332">
        <v>49.43</v>
      </c>
    </row>
    <row r="975" spans="1:42" ht="157.5">
      <c r="A975" s="329">
        <v>44468</v>
      </c>
      <c r="B975" s="330" t="s">
        <v>1600</v>
      </c>
      <c r="C975" s="330" t="s">
        <v>1601</v>
      </c>
      <c r="D975" s="331" t="s">
        <v>61</v>
      </c>
      <c r="E975" s="331" t="s">
        <v>77</v>
      </c>
      <c r="F975" s="332">
        <v>6481.27</v>
      </c>
      <c r="G975" s="330" t="s">
        <v>60</v>
      </c>
      <c r="H975" s="330" t="s">
        <v>60</v>
      </c>
      <c r="I975" s="331" t="s">
        <v>1602</v>
      </c>
      <c r="J975" s="329">
        <v>44468</v>
      </c>
      <c r="K975" s="333" t="s">
        <v>491</v>
      </c>
      <c r="L975" s="334" t="s">
        <v>60</v>
      </c>
      <c r="M975" s="335" t="s">
        <v>10116</v>
      </c>
      <c r="N975" s="335" t="s">
        <v>10117</v>
      </c>
      <c r="O975" s="335" t="s">
        <v>10118</v>
      </c>
      <c r="P975" s="336">
        <v>1897.8</v>
      </c>
      <c r="Q975" s="331" t="s">
        <v>8890</v>
      </c>
      <c r="R975" s="339" t="s">
        <v>10119</v>
      </c>
      <c r="S975" s="333" t="s">
        <v>9049</v>
      </c>
      <c r="T975" s="331" t="s">
        <v>6915</v>
      </c>
      <c r="U975" s="331" t="s">
        <v>492</v>
      </c>
      <c r="V975" s="335" t="s">
        <v>60</v>
      </c>
      <c r="W975" s="333" t="s">
        <v>60</v>
      </c>
      <c r="X975" s="330" t="s">
        <v>60</v>
      </c>
      <c r="Y975" s="335" t="s">
        <v>60</v>
      </c>
      <c r="Z975" s="333" t="s">
        <v>60</v>
      </c>
      <c r="AA975" s="330" t="s">
        <v>60</v>
      </c>
      <c r="AB975" s="332">
        <v>13.01</v>
      </c>
      <c r="AC975" s="332">
        <v>1.07</v>
      </c>
      <c r="AD975" s="332">
        <v>6.05</v>
      </c>
      <c r="AE975" s="332">
        <v>13.47</v>
      </c>
      <c r="AF975" s="332">
        <v>4.5199999999999996</v>
      </c>
      <c r="AG975" s="332">
        <v>6481.27</v>
      </c>
      <c r="AH975" s="332">
        <v>3235.8</v>
      </c>
      <c r="AI975" s="336">
        <v>1203.8</v>
      </c>
      <c r="AJ975" s="336">
        <v>241.3</v>
      </c>
      <c r="AK975" s="336">
        <v>7917.2</v>
      </c>
      <c r="AL975" s="331" t="s">
        <v>8328</v>
      </c>
      <c r="AM975" s="331" t="s">
        <v>8329</v>
      </c>
      <c r="AN975" s="332">
        <v>18.34</v>
      </c>
      <c r="AO975" s="332">
        <v>21.51</v>
      </c>
      <c r="AP975" s="332">
        <v>22.89</v>
      </c>
    </row>
    <row r="976" spans="1:42" ht="168.75">
      <c r="A976" s="329">
        <v>44462</v>
      </c>
      <c r="B976" s="330" t="s">
        <v>1603</v>
      </c>
      <c r="C976" s="330" t="s">
        <v>1604</v>
      </c>
      <c r="D976" s="331" t="s">
        <v>61</v>
      </c>
      <c r="E976" s="331" t="s">
        <v>77</v>
      </c>
      <c r="F976" s="332">
        <v>161.30000000000001</v>
      </c>
      <c r="G976" s="330" t="s">
        <v>1605</v>
      </c>
      <c r="H976" s="330" t="s">
        <v>60</v>
      </c>
      <c r="I976" s="331" t="s">
        <v>1606</v>
      </c>
      <c r="J976" s="329">
        <v>44462</v>
      </c>
      <c r="K976" s="333" t="s">
        <v>491</v>
      </c>
      <c r="L976" s="334" t="s">
        <v>60</v>
      </c>
      <c r="M976" s="335" t="s">
        <v>10283</v>
      </c>
      <c r="N976" s="335" t="s">
        <v>60</v>
      </c>
      <c r="O976" s="335" t="s">
        <v>10284</v>
      </c>
      <c r="P976" s="336">
        <v>185.2</v>
      </c>
      <c r="Q976" s="331" t="s">
        <v>8913</v>
      </c>
      <c r="R976" s="333" t="s">
        <v>10285</v>
      </c>
      <c r="S976" s="333" t="s">
        <v>9049</v>
      </c>
      <c r="T976" s="331" t="s">
        <v>6915</v>
      </c>
      <c r="U976" s="331" t="s">
        <v>492</v>
      </c>
      <c r="V976" s="335" t="s">
        <v>10286</v>
      </c>
      <c r="W976" s="333" t="s">
        <v>10287</v>
      </c>
      <c r="X976" s="330" t="s">
        <v>60</v>
      </c>
      <c r="Y976" s="335" t="s">
        <v>60</v>
      </c>
      <c r="Z976" s="333" t="s">
        <v>60</v>
      </c>
      <c r="AA976" s="330" t="s">
        <v>60</v>
      </c>
      <c r="AB976" s="332">
        <v>36.56</v>
      </c>
      <c r="AC976" s="332">
        <v>1.39</v>
      </c>
      <c r="AD976" s="332">
        <v>7.76</v>
      </c>
      <c r="AE976" s="332">
        <v>17.3</v>
      </c>
      <c r="AF976" s="338">
        <v>0.80800000000000005</v>
      </c>
      <c r="AG976" s="332">
        <v>207</v>
      </c>
      <c r="AH976" s="332">
        <v>162.88999999999999</v>
      </c>
      <c r="AI976" s="336">
        <v>246.8</v>
      </c>
      <c r="AJ976" s="332">
        <v>5.37</v>
      </c>
      <c r="AK976" s="336">
        <v>287.3</v>
      </c>
      <c r="AL976" s="331" t="s">
        <v>8328</v>
      </c>
      <c r="AM976" s="331" t="s">
        <v>8329</v>
      </c>
      <c r="AN976" s="332">
        <v>18.32</v>
      </c>
      <c r="AO976" s="332">
        <v>16.54</v>
      </c>
      <c r="AP976" s="332">
        <v>23.51</v>
      </c>
    </row>
    <row r="977" spans="1:42" ht="202.5">
      <c r="A977" s="329">
        <v>44509</v>
      </c>
      <c r="B977" s="330" t="s">
        <v>5465</v>
      </c>
      <c r="C977" s="330" t="s">
        <v>60</v>
      </c>
      <c r="D977" s="331" t="s">
        <v>61</v>
      </c>
      <c r="E977" s="331" t="s">
        <v>67</v>
      </c>
      <c r="F977" s="332">
        <v>699.83</v>
      </c>
      <c r="G977" s="330" t="s">
        <v>1969</v>
      </c>
      <c r="H977" s="330" t="s">
        <v>5466</v>
      </c>
      <c r="I977" s="331" t="s">
        <v>5467</v>
      </c>
      <c r="J977" s="329">
        <v>44509</v>
      </c>
      <c r="K977" s="333" t="s">
        <v>491</v>
      </c>
      <c r="L977" s="329">
        <v>44524</v>
      </c>
      <c r="M977" s="335" t="s">
        <v>15384</v>
      </c>
      <c r="N977" s="335" t="s">
        <v>60</v>
      </c>
      <c r="O977" s="335" t="s">
        <v>60</v>
      </c>
      <c r="P977" s="341" t="s">
        <v>60</v>
      </c>
      <c r="Q977" s="331" t="s">
        <v>8669</v>
      </c>
      <c r="R977" s="333" t="s">
        <v>11527</v>
      </c>
      <c r="S977" s="333" t="s">
        <v>9694</v>
      </c>
      <c r="T977" s="331" t="s">
        <v>6915</v>
      </c>
      <c r="U977" s="331" t="s">
        <v>11848</v>
      </c>
      <c r="V977" s="335" t="s">
        <v>15385</v>
      </c>
      <c r="W977" s="333" t="s">
        <v>10904</v>
      </c>
      <c r="X977" s="340">
        <v>2931.7</v>
      </c>
      <c r="Y977" s="335" t="s">
        <v>15386</v>
      </c>
      <c r="Z977" s="339" t="s">
        <v>15387</v>
      </c>
      <c r="AA977" s="330" t="s">
        <v>60</v>
      </c>
      <c r="AB977" s="332">
        <v>8.3699999999999992</v>
      </c>
      <c r="AC977" s="332">
        <v>1.9</v>
      </c>
      <c r="AD977" s="332">
        <v>21.81</v>
      </c>
      <c r="AE977" s="332">
        <v>22.37</v>
      </c>
      <c r="AF977" s="332">
        <v>3.09</v>
      </c>
      <c r="AG977" s="332">
        <v>856.89</v>
      </c>
      <c r="AH977" s="332">
        <v>420.5</v>
      </c>
      <c r="AI977" s="336">
        <v>271.10000000000002</v>
      </c>
      <c r="AJ977" s="336">
        <v>49.1</v>
      </c>
      <c r="AK977" s="336">
        <v>735.8</v>
      </c>
      <c r="AL977" s="331" t="s">
        <v>8328</v>
      </c>
      <c r="AM977" s="331" t="s">
        <v>8329</v>
      </c>
      <c r="AN977" s="332">
        <v>18.28</v>
      </c>
      <c r="AO977" s="332">
        <v>13.7</v>
      </c>
      <c r="AP977" s="332">
        <v>19.57</v>
      </c>
    </row>
    <row r="978" spans="1:42" ht="405">
      <c r="A978" s="329">
        <v>44831</v>
      </c>
      <c r="B978" s="330" t="s">
        <v>342</v>
      </c>
      <c r="C978" s="330" t="s">
        <v>343</v>
      </c>
      <c r="D978" s="331" t="s">
        <v>61</v>
      </c>
      <c r="E978" s="331" t="s">
        <v>77</v>
      </c>
      <c r="F978" s="332">
        <v>1248.56</v>
      </c>
      <c r="G978" s="330" t="s">
        <v>266</v>
      </c>
      <c r="H978" s="330" t="s">
        <v>60</v>
      </c>
      <c r="I978" s="331" t="s">
        <v>344</v>
      </c>
      <c r="J978" s="329">
        <v>44831</v>
      </c>
      <c r="K978" s="333" t="s">
        <v>491</v>
      </c>
      <c r="L978" s="334" t="s">
        <v>60</v>
      </c>
      <c r="M978" s="335" t="s">
        <v>10340</v>
      </c>
      <c r="N978" s="335" t="s">
        <v>10341</v>
      </c>
      <c r="O978" s="335" t="s">
        <v>10342</v>
      </c>
      <c r="P978" s="336">
        <v>1185.4000000000001</v>
      </c>
      <c r="Q978" s="331" t="s">
        <v>8633</v>
      </c>
      <c r="R978" s="339" t="s">
        <v>10343</v>
      </c>
      <c r="S978" s="333" t="s">
        <v>10344</v>
      </c>
      <c r="T978" s="331" t="s">
        <v>6921</v>
      </c>
      <c r="U978" s="331" t="s">
        <v>492</v>
      </c>
      <c r="V978" s="335" t="s">
        <v>10345</v>
      </c>
      <c r="W978" s="333" t="s">
        <v>10346</v>
      </c>
      <c r="X978" s="340">
        <v>1637.8</v>
      </c>
      <c r="Y978" s="335" t="s">
        <v>60</v>
      </c>
      <c r="Z978" s="333" t="s">
        <v>60</v>
      </c>
      <c r="AA978" s="330" t="s">
        <v>60</v>
      </c>
      <c r="AB978" s="332">
        <v>14.13</v>
      </c>
      <c r="AC978" s="332">
        <v>1.1499999999999999</v>
      </c>
      <c r="AD978" s="341" t="s">
        <v>60</v>
      </c>
      <c r="AE978" s="341" t="s">
        <v>60</v>
      </c>
      <c r="AF978" s="341" t="s">
        <v>60</v>
      </c>
      <c r="AG978" s="341" t="s">
        <v>60</v>
      </c>
      <c r="AH978" s="332">
        <v>1248.56</v>
      </c>
      <c r="AI978" s="336">
        <v>305.3</v>
      </c>
      <c r="AJ978" s="336">
        <v>96</v>
      </c>
      <c r="AK978" s="336">
        <v>8198.1</v>
      </c>
      <c r="AL978" s="331" t="s">
        <v>8328</v>
      </c>
      <c r="AM978" s="331" t="s">
        <v>8329</v>
      </c>
      <c r="AN978" s="332">
        <v>18.27</v>
      </c>
      <c r="AO978" s="332">
        <v>14.34</v>
      </c>
      <c r="AP978" s="332">
        <v>16.489999999999998</v>
      </c>
    </row>
    <row r="979" spans="1:42" ht="393.75">
      <c r="A979" s="329">
        <v>44322</v>
      </c>
      <c r="B979" s="330" t="s">
        <v>5468</v>
      </c>
      <c r="C979" s="330" t="s">
        <v>60</v>
      </c>
      <c r="D979" s="331" t="s">
        <v>61</v>
      </c>
      <c r="E979" s="331" t="s">
        <v>67</v>
      </c>
      <c r="F979" s="332">
        <v>4364.66</v>
      </c>
      <c r="G979" s="330" t="s">
        <v>5469</v>
      </c>
      <c r="H979" s="330" t="s">
        <v>5470</v>
      </c>
      <c r="I979" s="331" t="s">
        <v>5471</v>
      </c>
      <c r="J979" s="329">
        <v>44322</v>
      </c>
      <c r="K979" s="333" t="s">
        <v>491</v>
      </c>
      <c r="L979" s="329">
        <v>44399</v>
      </c>
      <c r="M979" s="335" t="s">
        <v>15388</v>
      </c>
      <c r="N979" s="335" t="s">
        <v>60</v>
      </c>
      <c r="O979" s="335" t="s">
        <v>60</v>
      </c>
      <c r="P979" s="341" t="s">
        <v>60</v>
      </c>
      <c r="Q979" s="331" t="s">
        <v>15389</v>
      </c>
      <c r="R979" s="333" t="s">
        <v>15390</v>
      </c>
      <c r="S979" s="333" t="s">
        <v>10509</v>
      </c>
      <c r="T979" s="331" t="s">
        <v>6921</v>
      </c>
      <c r="U979" s="331" t="s">
        <v>11848</v>
      </c>
      <c r="V979" s="335" t="s">
        <v>15391</v>
      </c>
      <c r="W979" s="339" t="s">
        <v>15392</v>
      </c>
      <c r="X979" s="330" t="s">
        <v>60</v>
      </c>
      <c r="Y979" s="335" t="s">
        <v>15393</v>
      </c>
      <c r="Z979" s="333" t="s">
        <v>15394</v>
      </c>
      <c r="AA979" s="330" t="s">
        <v>60</v>
      </c>
      <c r="AB979" s="332">
        <v>9.3000000000000007</v>
      </c>
      <c r="AC979" s="332">
        <v>4.5199999999999996</v>
      </c>
      <c r="AD979" s="332">
        <v>6.58</v>
      </c>
      <c r="AE979" s="332">
        <v>10.87</v>
      </c>
      <c r="AF979" s="332">
        <v>2.02</v>
      </c>
      <c r="AG979" s="332">
        <v>4214.1099999999997</v>
      </c>
      <c r="AH979" s="332">
        <v>2470.75</v>
      </c>
      <c r="AI979" s="336">
        <v>2084.3000000000002</v>
      </c>
      <c r="AJ979" s="336">
        <v>265.5</v>
      </c>
      <c r="AK979" s="336">
        <v>2524.9</v>
      </c>
      <c r="AL979" s="331" t="s">
        <v>8328</v>
      </c>
      <c r="AM979" s="331" t="s">
        <v>8329</v>
      </c>
      <c r="AN979" s="332">
        <v>18.25</v>
      </c>
      <c r="AO979" s="332">
        <v>9.4</v>
      </c>
      <c r="AP979" s="332">
        <v>36.880000000000003</v>
      </c>
    </row>
    <row r="980" spans="1:42" ht="135">
      <c r="A980" s="329">
        <v>44736</v>
      </c>
      <c r="B980" s="330" t="s">
        <v>1607</v>
      </c>
      <c r="C980" s="330" t="s">
        <v>1608</v>
      </c>
      <c r="D980" s="331" t="s">
        <v>61</v>
      </c>
      <c r="E980" s="331" t="s">
        <v>77</v>
      </c>
      <c r="F980" s="332">
        <v>489.47</v>
      </c>
      <c r="G980" s="330" t="s">
        <v>1609</v>
      </c>
      <c r="H980" s="330" t="s">
        <v>60</v>
      </c>
      <c r="I980" s="331" t="s">
        <v>1610</v>
      </c>
      <c r="J980" s="329">
        <v>44736</v>
      </c>
      <c r="K980" s="333" t="s">
        <v>491</v>
      </c>
      <c r="L980" s="334" t="s">
        <v>60</v>
      </c>
      <c r="M980" s="335" t="s">
        <v>10216</v>
      </c>
      <c r="N980" s="335" t="s">
        <v>10217</v>
      </c>
      <c r="O980" s="335" t="s">
        <v>10218</v>
      </c>
      <c r="P980" s="336">
        <v>285</v>
      </c>
      <c r="Q980" s="331" t="s">
        <v>10219</v>
      </c>
      <c r="R980" s="339" t="s">
        <v>10220</v>
      </c>
      <c r="S980" s="333" t="s">
        <v>10221</v>
      </c>
      <c r="T980" s="331" t="s">
        <v>6917</v>
      </c>
      <c r="U980" s="331" t="s">
        <v>492</v>
      </c>
      <c r="V980" s="335" t="s">
        <v>60</v>
      </c>
      <c r="W980" s="333" t="s">
        <v>9903</v>
      </c>
      <c r="X980" s="330" t="s">
        <v>60</v>
      </c>
      <c r="Y980" s="335" t="s">
        <v>60</v>
      </c>
      <c r="Z980" s="333" t="s">
        <v>60</v>
      </c>
      <c r="AA980" s="330" t="s">
        <v>60</v>
      </c>
      <c r="AB980" s="332">
        <v>14.24</v>
      </c>
      <c r="AC980" s="332">
        <v>1.3</v>
      </c>
      <c r="AD980" s="332">
        <v>3.75</v>
      </c>
      <c r="AE980" s="332">
        <v>9.69</v>
      </c>
      <c r="AF980" s="338">
        <v>0.83</v>
      </c>
      <c r="AG980" s="332">
        <v>367.8</v>
      </c>
      <c r="AH980" s="332">
        <v>378.37</v>
      </c>
      <c r="AI980" s="336">
        <v>455.7</v>
      </c>
      <c r="AJ980" s="336">
        <v>28.9</v>
      </c>
      <c r="AK980" s="336">
        <v>539.6</v>
      </c>
      <c r="AL980" s="331" t="s">
        <v>8328</v>
      </c>
      <c r="AM980" s="331" t="s">
        <v>8329</v>
      </c>
      <c r="AN980" s="332">
        <v>18.239999999999998</v>
      </c>
      <c r="AO980" s="332">
        <v>18.239999999999998</v>
      </c>
      <c r="AP980" s="332">
        <v>13.94</v>
      </c>
    </row>
    <row r="981" spans="1:42" ht="191.25">
      <c r="A981" s="329">
        <v>44312</v>
      </c>
      <c r="B981" s="330" t="s">
        <v>5472</v>
      </c>
      <c r="C981" s="330" t="s">
        <v>60</v>
      </c>
      <c r="D981" s="331" t="s">
        <v>61</v>
      </c>
      <c r="E981" s="331" t="s">
        <v>67</v>
      </c>
      <c r="F981" s="332">
        <v>14.62</v>
      </c>
      <c r="G981" s="330" t="s">
        <v>5473</v>
      </c>
      <c r="H981" s="330" t="s">
        <v>60</v>
      </c>
      <c r="I981" s="331" t="s">
        <v>5474</v>
      </c>
      <c r="J981" s="329">
        <v>44312</v>
      </c>
      <c r="K981" s="333" t="s">
        <v>491</v>
      </c>
      <c r="L981" s="329">
        <v>44347</v>
      </c>
      <c r="M981" s="335" t="s">
        <v>15395</v>
      </c>
      <c r="N981" s="335" t="s">
        <v>60</v>
      </c>
      <c r="O981" s="335" t="s">
        <v>60</v>
      </c>
      <c r="P981" s="341" t="s">
        <v>60</v>
      </c>
      <c r="Q981" s="331" t="s">
        <v>8795</v>
      </c>
      <c r="R981" s="339" t="s">
        <v>15396</v>
      </c>
      <c r="S981" s="333" t="s">
        <v>15397</v>
      </c>
      <c r="T981" s="331" t="s">
        <v>6915</v>
      </c>
      <c r="U981" s="331" t="s">
        <v>11848</v>
      </c>
      <c r="V981" s="335" t="s">
        <v>15398</v>
      </c>
      <c r="W981" s="333" t="s">
        <v>8370</v>
      </c>
      <c r="X981" s="340">
        <v>244.1</v>
      </c>
      <c r="Y981" s="335" t="s">
        <v>60</v>
      </c>
      <c r="Z981" s="333" t="s">
        <v>60</v>
      </c>
      <c r="AA981" s="330" t="s">
        <v>60</v>
      </c>
      <c r="AB981" s="332">
        <v>89.49</v>
      </c>
      <c r="AC981" s="332">
        <v>1.87</v>
      </c>
      <c r="AD981" s="332">
        <v>10.98</v>
      </c>
      <c r="AE981" s="332">
        <v>33.96</v>
      </c>
      <c r="AF981" s="332">
        <v>1.1499999999999999</v>
      </c>
      <c r="AG981" s="332">
        <v>18.829999999999998</v>
      </c>
      <c r="AH981" s="332">
        <v>22.62</v>
      </c>
      <c r="AI981" s="336">
        <v>16.600000000000001</v>
      </c>
      <c r="AJ981" s="338">
        <v>0.25600000000000001</v>
      </c>
      <c r="AK981" s="336">
        <v>19.899999999999999</v>
      </c>
      <c r="AL981" s="331" t="s">
        <v>8328</v>
      </c>
      <c r="AM981" s="331" t="s">
        <v>8329</v>
      </c>
      <c r="AN981" s="332">
        <v>18.23</v>
      </c>
      <c r="AO981" s="332">
        <v>20</v>
      </c>
      <c r="AP981" s="332">
        <v>56.86</v>
      </c>
    </row>
    <row r="982" spans="1:42" ht="202.5">
      <c r="A982" s="329">
        <v>44658</v>
      </c>
      <c r="B982" s="330" t="s">
        <v>9868</v>
      </c>
      <c r="C982" s="330" t="s">
        <v>9869</v>
      </c>
      <c r="D982" s="331" t="s">
        <v>61</v>
      </c>
      <c r="E982" s="331" t="s">
        <v>77</v>
      </c>
      <c r="F982" s="332">
        <v>4069.02</v>
      </c>
      <c r="G982" s="330" t="s">
        <v>9870</v>
      </c>
      <c r="H982" s="330" t="s">
        <v>9871</v>
      </c>
      <c r="I982" s="331" t="s">
        <v>9872</v>
      </c>
      <c r="J982" s="329">
        <v>44658</v>
      </c>
      <c r="K982" s="333" t="s">
        <v>491</v>
      </c>
      <c r="L982" s="334" t="s">
        <v>60</v>
      </c>
      <c r="M982" s="335" t="s">
        <v>9873</v>
      </c>
      <c r="N982" s="335" t="s">
        <v>60</v>
      </c>
      <c r="O982" s="335" t="s">
        <v>60</v>
      </c>
      <c r="P982" s="336">
        <v>3692</v>
      </c>
      <c r="Q982" s="331" t="s">
        <v>9874</v>
      </c>
      <c r="R982" s="339" t="s">
        <v>9875</v>
      </c>
      <c r="S982" s="333" t="s">
        <v>9876</v>
      </c>
      <c r="T982" s="331" t="s">
        <v>6915</v>
      </c>
      <c r="U982" s="331" t="s">
        <v>492</v>
      </c>
      <c r="V982" s="335" t="s">
        <v>9877</v>
      </c>
      <c r="W982" s="333" t="s">
        <v>9878</v>
      </c>
      <c r="X982" s="340">
        <v>2887.4</v>
      </c>
      <c r="Y982" s="335" t="s">
        <v>9879</v>
      </c>
      <c r="Z982" s="333" t="s">
        <v>9880</v>
      </c>
      <c r="AA982" s="330" t="s">
        <v>60</v>
      </c>
      <c r="AB982" s="341" t="s">
        <v>60</v>
      </c>
      <c r="AC982" s="332">
        <v>1.43</v>
      </c>
      <c r="AD982" s="332">
        <v>60.2</v>
      </c>
      <c r="AE982" s="341" t="s">
        <v>60</v>
      </c>
      <c r="AF982" s="332">
        <v>10.39</v>
      </c>
      <c r="AG982" s="332">
        <v>4418.51</v>
      </c>
      <c r="AH982" s="332">
        <v>2763.49</v>
      </c>
      <c r="AI982" s="336">
        <v>604</v>
      </c>
      <c r="AJ982" s="336">
        <v>-104</v>
      </c>
      <c r="AK982" s="336">
        <v>3768.5</v>
      </c>
      <c r="AL982" s="331" t="s">
        <v>8328</v>
      </c>
      <c r="AM982" s="331" t="s">
        <v>8329</v>
      </c>
      <c r="AN982" s="332">
        <v>18.22</v>
      </c>
      <c r="AO982" s="332">
        <v>30.12</v>
      </c>
      <c r="AP982" s="332">
        <v>17.12</v>
      </c>
    </row>
    <row r="983" spans="1:42" ht="409.5">
      <c r="A983" s="329">
        <v>44665</v>
      </c>
      <c r="B983" s="330" t="s">
        <v>5475</v>
      </c>
      <c r="C983" s="330" t="s">
        <v>60</v>
      </c>
      <c r="D983" s="331" t="s">
        <v>61</v>
      </c>
      <c r="E983" s="331" t="s">
        <v>67</v>
      </c>
      <c r="F983" s="332">
        <v>48061.07</v>
      </c>
      <c r="G983" s="330" t="s">
        <v>60</v>
      </c>
      <c r="H983" s="330" t="s">
        <v>5476</v>
      </c>
      <c r="I983" s="331" t="s">
        <v>5477</v>
      </c>
      <c r="J983" s="329">
        <v>44665</v>
      </c>
      <c r="K983" s="333" t="s">
        <v>491</v>
      </c>
      <c r="L983" s="329">
        <v>44861</v>
      </c>
      <c r="M983" s="335" t="s">
        <v>15399</v>
      </c>
      <c r="N983" s="335" t="s">
        <v>15400</v>
      </c>
      <c r="O983" s="335" t="s">
        <v>15401</v>
      </c>
      <c r="P983" s="341" t="s">
        <v>60</v>
      </c>
      <c r="Q983" s="331" t="s">
        <v>8537</v>
      </c>
      <c r="R983" s="339" t="s">
        <v>15402</v>
      </c>
      <c r="S983" s="333" t="s">
        <v>8602</v>
      </c>
      <c r="T983" s="331" t="s">
        <v>6921</v>
      </c>
      <c r="U983" s="331" t="s">
        <v>11848</v>
      </c>
      <c r="V983" s="335" t="s">
        <v>60</v>
      </c>
      <c r="W983" s="333" t="s">
        <v>60</v>
      </c>
      <c r="X983" s="330" t="s">
        <v>60</v>
      </c>
      <c r="Y983" s="335" t="s">
        <v>15403</v>
      </c>
      <c r="Z983" s="339" t="s">
        <v>15404</v>
      </c>
      <c r="AA983" s="330" t="s">
        <v>15405</v>
      </c>
      <c r="AB983" s="332">
        <v>204.5</v>
      </c>
      <c r="AC983" s="332">
        <v>7.75</v>
      </c>
      <c r="AD983" s="332">
        <v>51.24</v>
      </c>
      <c r="AE983" s="341" t="s">
        <v>60</v>
      </c>
      <c r="AF983" s="332">
        <v>8.81</v>
      </c>
      <c r="AG983" s="332">
        <v>46173.41</v>
      </c>
      <c r="AH983" s="332">
        <v>45782.76</v>
      </c>
      <c r="AI983" s="336">
        <v>5228.7</v>
      </c>
      <c r="AJ983" s="336">
        <v>-111.8</v>
      </c>
      <c r="AK983" s="336">
        <v>14059.5</v>
      </c>
      <c r="AL983" s="331" t="s">
        <v>8328</v>
      </c>
      <c r="AM983" s="331" t="s">
        <v>8329</v>
      </c>
      <c r="AN983" s="332">
        <v>18.21</v>
      </c>
      <c r="AO983" s="332">
        <v>12.85</v>
      </c>
      <c r="AP983" s="332">
        <v>59.55</v>
      </c>
    </row>
    <row r="984" spans="1:42" ht="315">
      <c r="A984" s="329">
        <v>44789</v>
      </c>
      <c r="B984" s="330" t="s">
        <v>5478</v>
      </c>
      <c r="C984" s="330" t="s">
        <v>60</v>
      </c>
      <c r="D984" s="331" t="s">
        <v>61</v>
      </c>
      <c r="E984" s="331" t="s">
        <v>67</v>
      </c>
      <c r="F984" s="332">
        <v>410.7</v>
      </c>
      <c r="G984" s="330" t="s">
        <v>5479</v>
      </c>
      <c r="H984" s="330" t="s">
        <v>60</v>
      </c>
      <c r="I984" s="331" t="s">
        <v>5480</v>
      </c>
      <c r="J984" s="329">
        <v>44789</v>
      </c>
      <c r="K984" s="333" t="s">
        <v>491</v>
      </c>
      <c r="L984" s="329">
        <v>44855</v>
      </c>
      <c r="M984" s="335" t="s">
        <v>15406</v>
      </c>
      <c r="N984" s="335" t="s">
        <v>15407</v>
      </c>
      <c r="O984" s="335" t="s">
        <v>15408</v>
      </c>
      <c r="P984" s="341" t="s">
        <v>60</v>
      </c>
      <c r="Q984" s="331" t="s">
        <v>8344</v>
      </c>
      <c r="R984" s="339" t="s">
        <v>15409</v>
      </c>
      <c r="S984" s="333" t="s">
        <v>8943</v>
      </c>
      <c r="T984" s="331" t="s">
        <v>6915</v>
      </c>
      <c r="U984" s="331" t="s">
        <v>11848</v>
      </c>
      <c r="V984" s="335" t="s">
        <v>15410</v>
      </c>
      <c r="W984" s="333" t="s">
        <v>9832</v>
      </c>
      <c r="X984" s="330" t="s">
        <v>60</v>
      </c>
      <c r="Y984" s="335" t="s">
        <v>60</v>
      </c>
      <c r="Z984" s="333" t="s">
        <v>60</v>
      </c>
      <c r="AA984" s="330" t="s">
        <v>60</v>
      </c>
      <c r="AB984" s="341" t="s">
        <v>60</v>
      </c>
      <c r="AC984" s="332">
        <v>1.69</v>
      </c>
      <c r="AD984" s="341" t="s">
        <v>60</v>
      </c>
      <c r="AE984" s="341" t="s">
        <v>60</v>
      </c>
      <c r="AF984" s="338">
        <v>0.75900000000000001</v>
      </c>
      <c r="AG984" s="332">
        <v>393.14</v>
      </c>
      <c r="AH984" s="332">
        <v>245.72</v>
      </c>
      <c r="AI984" s="336">
        <v>574.9</v>
      </c>
      <c r="AJ984" s="336">
        <v>-47.8</v>
      </c>
      <c r="AK984" s="336">
        <v>456.3</v>
      </c>
      <c r="AL984" s="331" t="s">
        <v>8328</v>
      </c>
      <c r="AM984" s="331" t="s">
        <v>8329</v>
      </c>
      <c r="AN984" s="332">
        <v>18.149999999999999</v>
      </c>
      <c r="AO984" s="332">
        <v>33.01</v>
      </c>
      <c r="AP984" s="332">
        <v>37.5</v>
      </c>
    </row>
    <row r="985" spans="1:42" ht="292.5">
      <c r="A985" s="329">
        <v>44018</v>
      </c>
      <c r="B985" s="330" t="s">
        <v>5481</v>
      </c>
      <c r="C985" s="330" t="s">
        <v>60</v>
      </c>
      <c r="D985" s="331" t="s">
        <v>61</v>
      </c>
      <c r="E985" s="331" t="s">
        <v>67</v>
      </c>
      <c r="F985" s="332">
        <v>5437.54</v>
      </c>
      <c r="G985" s="330" t="s">
        <v>60</v>
      </c>
      <c r="H985" s="330" t="s">
        <v>60</v>
      </c>
      <c r="I985" s="331" t="s">
        <v>5482</v>
      </c>
      <c r="J985" s="329">
        <v>44018</v>
      </c>
      <c r="K985" s="333" t="s">
        <v>491</v>
      </c>
      <c r="L985" s="329">
        <v>44277</v>
      </c>
      <c r="M985" s="335" t="s">
        <v>15411</v>
      </c>
      <c r="N985" s="335" t="s">
        <v>60</v>
      </c>
      <c r="O985" s="335" t="s">
        <v>60</v>
      </c>
      <c r="P985" s="341" t="s">
        <v>60</v>
      </c>
      <c r="Q985" s="331" t="s">
        <v>8537</v>
      </c>
      <c r="R985" s="339" t="s">
        <v>15412</v>
      </c>
      <c r="S985" s="333" t="s">
        <v>15413</v>
      </c>
      <c r="T985" s="331" t="s">
        <v>6917</v>
      </c>
      <c r="U985" s="331" t="s">
        <v>11848</v>
      </c>
      <c r="V985" s="335" t="s">
        <v>60</v>
      </c>
      <c r="W985" s="333" t="s">
        <v>60</v>
      </c>
      <c r="X985" s="330" t="s">
        <v>60</v>
      </c>
      <c r="Y985" s="335" t="s">
        <v>60</v>
      </c>
      <c r="Z985" s="333" t="s">
        <v>60</v>
      </c>
      <c r="AA985" s="330" t="s">
        <v>60</v>
      </c>
      <c r="AB985" s="341" t="s">
        <v>60</v>
      </c>
      <c r="AC985" s="332">
        <v>1.1000000000000001</v>
      </c>
      <c r="AD985" s="332">
        <v>6.57</v>
      </c>
      <c r="AE985" s="332">
        <v>7.64</v>
      </c>
      <c r="AF985" s="332">
        <v>1.52</v>
      </c>
      <c r="AG985" s="332">
        <v>3187.42</v>
      </c>
      <c r="AH985" s="332">
        <v>2596.21</v>
      </c>
      <c r="AI985" s="336">
        <v>2097.6</v>
      </c>
      <c r="AJ985" s="336">
        <v>-98</v>
      </c>
      <c r="AK985" s="336">
        <v>7468.8</v>
      </c>
      <c r="AL985" s="331" t="s">
        <v>8328</v>
      </c>
      <c r="AM985" s="331" t="s">
        <v>8329</v>
      </c>
      <c r="AN985" s="332">
        <v>18.079999999999998</v>
      </c>
      <c r="AO985" s="332">
        <v>20.58</v>
      </c>
      <c r="AP985" s="332">
        <v>26.28</v>
      </c>
    </row>
    <row r="986" spans="1:42" ht="157.5">
      <c r="A986" s="329">
        <v>44469</v>
      </c>
      <c r="B986" s="330" t="s">
        <v>5488</v>
      </c>
      <c r="C986" s="330" t="s">
        <v>60</v>
      </c>
      <c r="D986" s="331" t="s">
        <v>61</v>
      </c>
      <c r="E986" s="331" t="s">
        <v>67</v>
      </c>
      <c r="F986" s="332">
        <v>56.81</v>
      </c>
      <c r="G986" s="330" t="s">
        <v>5489</v>
      </c>
      <c r="H986" s="330" t="s">
        <v>60</v>
      </c>
      <c r="I986" s="331" t="s">
        <v>5490</v>
      </c>
      <c r="J986" s="329">
        <v>44469</v>
      </c>
      <c r="K986" s="333" t="s">
        <v>491</v>
      </c>
      <c r="L986" s="329">
        <v>44560</v>
      </c>
      <c r="M986" s="335" t="s">
        <v>15414</v>
      </c>
      <c r="N986" s="335" t="s">
        <v>60</v>
      </c>
      <c r="O986" s="335" t="s">
        <v>60</v>
      </c>
      <c r="P986" s="341" t="s">
        <v>60</v>
      </c>
      <c r="Q986" s="331" t="s">
        <v>9767</v>
      </c>
      <c r="R986" s="333" t="s">
        <v>15415</v>
      </c>
      <c r="S986" s="333" t="s">
        <v>9334</v>
      </c>
      <c r="T986" s="331" t="s">
        <v>6917</v>
      </c>
      <c r="U986" s="331" t="s">
        <v>11848</v>
      </c>
      <c r="V986" s="335" t="s">
        <v>15416</v>
      </c>
      <c r="W986" s="333" t="s">
        <v>15417</v>
      </c>
      <c r="X986" s="340">
        <v>241.9</v>
      </c>
      <c r="Y986" s="335" t="s">
        <v>60</v>
      </c>
      <c r="Z986" s="333" t="s">
        <v>60</v>
      </c>
      <c r="AA986" s="330" t="s">
        <v>60</v>
      </c>
      <c r="AB986" s="332">
        <v>10.199999999999999</v>
      </c>
      <c r="AC986" s="332">
        <v>1.41</v>
      </c>
      <c r="AD986" s="332">
        <v>14.08</v>
      </c>
      <c r="AE986" s="332">
        <v>15.95</v>
      </c>
      <c r="AF986" s="338">
        <v>0.32300000000000001</v>
      </c>
      <c r="AG986" s="332">
        <v>51.45</v>
      </c>
      <c r="AH986" s="332">
        <v>27.46</v>
      </c>
      <c r="AI986" s="336">
        <v>159.1</v>
      </c>
      <c r="AJ986" s="332">
        <v>2.69</v>
      </c>
      <c r="AK986" s="336">
        <v>69.3</v>
      </c>
      <c r="AL986" s="331" t="s">
        <v>8328</v>
      </c>
      <c r="AM986" s="331" t="s">
        <v>8329</v>
      </c>
      <c r="AN986" s="332">
        <v>18.03</v>
      </c>
      <c r="AO986" s="332">
        <v>16.5</v>
      </c>
      <c r="AP986" s="332">
        <v>36.56</v>
      </c>
    </row>
    <row r="987" spans="1:42" ht="326.25">
      <c r="A987" s="329">
        <v>44628</v>
      </c>
      <c r="B987" s="330" t="s">
        <v>5491</v>
      </c>
      <c r="C987" s="330" t="s">
        <v>60</v>
      </c>
      <c r="D987" s="331" t="s">
        <v>61</v>
      </c>
      <c r="E987" s="331" t="s">
        <v>67</v>
      </c>
      <c r="F987" s="332">
        <v>104.6</v>
      </c>
      <c r="G987" s="330" t="s">
        <v>5492</v>
      </c>
      <c r="H987" s="330" t="s">
        <v>5493</v>
      </c>
      <c r="I987" s="331" t="s">
        <v>5494</v>
      </c>
      <c r="J987" s="329">
        <v>44628</v>
      </c>
      <c r="K987" s="333" t="s">
        <v>491</v>
      </c>
      <c r="L987" s="329">
        <v>44685</v>
      </c>
      <c r="M987" s="335" t="s">
        <v>15418</v>
      </c>
      <c r="N987" s="335" t="s">
        <v>15419</v>
      </c>
      <c r="O987" s="335" t="s">
        <v>15420</v>
      </c>
      <c r="P987" s="341" t="s">
        <v>60</v>
      </c>
      <c r="Q987" s="331" t="s">
        <v>8648</v>
      </c>
      <c r="R987" s="333" t="s">
        <v>11249</v>
      </c>
      <c r="S987" s="333" t="s">
        <v>8826</v>
      </c>
      <c r="T987" s="331" t="s">
        <v>6917</v>
      </c>
      <c r="U987" s="331" t="s">
        <v>11848</v>
      </c>
      <c r="V987" s="335" t="s">
        <v>60</v>
      </c>
      <c r="W987" s="333" t="s">
        <v>8828</v>
      </c>
      <c r="X987" s="330" t="s">
        <v>60</v>
      </c>
      <c r="Y987" s="335" t="s">
        <v>60</v>
      </c>
      <c r="Z987" s="333" t="s">
        <v>8828</v>
      </c>
      <c r="AA987" s="330" t="s">
        <v>60</v>
      </c>
      <c r="AB987" s="332">
        <v>16.77</v>
      </c>
      <c r="AC987" s="332">
        <v>3.28</v>
      </c>
      <c r="AD987" s="332">
        <v>8.9600000000000009</v>
      </c>
      <c r="AE987" s="332">
        <v>11.04</v>
      </c>
      <c r="AF987" s="332">
        <v>2.5</v>
      </c>
      <c r="AG987" s="332">
        <v>78.11</v>
      </c>
      <c r="AH987" s="332">
        <v>102.65</v>
      </c>
      <c r="AI987" s="336">
        <v>31.6</v>
      </c>
      <c r="AJ987" s="332">
        <v>6.2</v>
      </c>
      <c r="AK987" s="336">
        <v>42.9</v>
      </c>
      <c r="AL987" s="331" t="s">
        <v>8328</v>
      </c>
      <c r="AM987" s="331" t="s">
        <v>8329</v>
      </c>
      <c r="AN987" s="332">
        <v>18</v>
      </c>
      <c r="AO987" s="332">
        <v>15.69</v>
      </c>
      <c r="AP987" s="332">
        <v>9.26</v>
      </c>
    </row>
    <row r="988" spans="1:42" ht="409.5">
      <c r="A988" s="329">
        <v>44273</v>
      </c>
      <c r="B988" s="330" t="s">
        <v>5495</v>
      </c>
      <c r="C988" s="330" t="s">
        <v>60</v>
      </c>
      <c r="D988" s="331" t="s">
        <v>61</v>
      </c>
      <c r="E988" s="331" t="s">
        <v>67</v>
      </c>
      <c r="F988" s="332">
        <v>89.12</v>
      </c>
      <c r="G988" s="330" t="s">
        <v>5496</v>
      </c>
      <c r="H988" s="330" t="s">
        <v>5497</v>
      </c>
      <c r="I988" s="331" t="s">
        <v>5498</v>
      </c>
      <c r="J988" s="329">
        <v>44273</v>
      </c>
      <c r="K988" s="333" t="s">
        <v>491</v>
      </c>
      <c r="L988" s="329">
        <v>44342</v>
      </c>
      <c r="M988" s="335" t="s">
        <v>15421</v>
      </c>
      <c r="N988" s="335" t="s">
        <v>60</v>
      </c>
      <c r="O988" s="335" t="s">
        <v>60</v>
      </c>
      <c r="P988" s="341" t="s">
        <v>60</v>
      </c>
      <c r="Q988" s="331" t="s">
        <v>10015</v>
      </c>
      <c r="R988" s="333" t="s">
        <v>10213</v>
      </c>
      <c r="S988" s="333" t="s">
        <v>8549</v>
      </c>
      <c r="T988" s="331" t="s">
        <v>6915</v>
      </c>
      <c r="U988" s="331" t="s">
        <v>11848</v>
      </c>
      <c r="V988" s="335" t="s">
        <v>15422</v>
      </c>
      <c r="W988" s="333" t="s">
        <v>15423</v>
      </c>
      <c r="X988" s="330" t="s">
        <v>60</v>
      </c>
      <c r="Y988" s="335" t="s">
        <v>15424</v>
      </c>
      <c r="Z988" s="339" t="s">
        <v>15425</v>
      </c>
      <c r="AA988" s="330" t="s">
        <v>60</v>
      </c>
      <c r="AB988" s="332">
        <v>7.06</v>
      </c>
      <c r="AC988" s="332">
        <v>1.57</v>
      </c>
      <c r="AD988" s="332">
        <v>3.07</v>
      </c>
      <c r="AE988" s="332">
        <v>4.3499999999999996</v>
      </c>
      <c r="AF988" s="332">
        <v>1.69</v>
      </c>
      <c r="AG988" s="332">
        <v>136.47999999999999</v>
      </c>
      <c r="AH988" s="332">
        <v>143.08000000000001</v>
      </c>
      <c r="AI988" s="341" t="s">
        <v>60</v>
      </c>
      <c r="AJ988" s="341" t="s">
        <v>60</v>
      </c>
      <c r="AK988" s="336">
        <v>127</v>
      </c>
      <c r="AL988" s="331" t="s">
        <v>8328</v>
      </c>
      <c r="AM988" s="331" t="s">
        <v>8329</v>
      </c>
      <c r="AN988" s="332">
        <v>18</v>
      </c>
      <c r="AO988" s="332">
        <v>19.190000000000001</v>
      </c>
      <c r="AP988" s="332">
        <v>14.56</v>
      </c>
    </row>
    <row r="989" spans="1:42" ht="202.5">
      <c r="A989" s="329">
        <v>44769</v>
      </c>
      <c r="B989" s="330" t="s">
        <v>1611</v>
      </c>
      <c r="C989" s="330" t="s">
        <v>1612</v>
      </c>
      <c r="D989" s="331" t="s">
        <v>61</v>
      </c>
      <c r="E989" s="331" t="s">
        <v>67</v>
      </c>
      <c r="F989" s="332">
        <v>37.68</v>
      </c>
      <c r="G989" s="330" t="s">
        <v>1613</v>
      </c>
      <c r="H989" s="330" t="s">
        <v>60</v>
      </c>
      <c r="I989" s="331" t="s">
        <v>1614</v>
      </c>
      <c r="J989" s="329">
        <v>44769</v>
      </c>
      <c r="K989" s="333" t="s">
        <v>491</v>
      </c>
      <c r="L989" s="329">
        <v>44790</v>
      </c>
      <c r="M989" s="335" t="s">
        <v>10229</v>
      </c>
      <c r="N989" s="335" t="s">
        <v>10230</v>
      </c>
      <c r="O989" s="335" t="s">
        <v>60</v>
      </c>
      <c r="P989" s="336">
        <v>46.1</v>
      </c>
      <c r="Q989" s="331" t="s">
        <v>9124</v>
      </c>
      <c r="R989" s="339" t="s">
        <v>10231</v>
      </c>
      <c r="S989" s="333" t="s">
        <v>9334</v>
      </c>
      <c r="T989" s="331" t="s">
        <v>6917</v>
      </c>
      <c r="U989" s="331" t="s">
        <v>492</v>
      </c>
      <c r="V989" s="335" t="s">
        <v>10232</v>
      </c>
      <c r="W989" s="333" t="s">
        <v>9336</v>
      </c>
      <c r="X989" s="340">
        <v>258.60000000000002</v>
      </c>
      <c r="Y989" s="335" t="s">
        <v>60</v>
      </c>
      <c r="Z989" s="333" t="s">
        <v>60</v>
      </c>
      <c r="AA989" s="330" t="s">
        <v>60</v>
      </c>
      <c r="AB989" s="332">
        <v>14.9</v>
      </c>
      <c r="AC989" s="332">
        <v>3.24</v>
      </c>
      <c r="AD989" s="332">
        <v>10.25</v>
      </c>
      <c r="AE989" s="332">
        <v>10.85</v>
      </c>
      <c r="AF989" s="332">
        <v>2.64</v>
      </c>
      <c r="AG989" s="332">
        <v>57.28</v>
      </c>
      <c r="AH989" s="332">
        <v>73.09</v>
      </c>
      <c r="AI989" s="336">
        <v>19.5</v>
      </c>
      <c r="AJ989" s="332">
        <v>4.53</v>
      </c>
      <c r="AK989" s="336">
        <v>29.2</v>
      </c>
      <c r="AL989" s="331" t="s">
        <v>8328</v>
      </c>
      <c r="AM989" s="331" t="s">
        <v>8329</v>
      </c>
      <c r="AN989" s="332">
        <v>17.96</v>
      </c>
      <c r="AO989" s="332">
        <v>17.96</v>
      </c>
      <c r="AP989" s="332">
        <v>8.64</v>
      </c>
    </row>
    <row r="990" spans="1:42" ht="405">
      <c r="A990" s="329">
        <v>44438</v>
      </c>
      <c r="B990" s="330" t="s">
        <v>5499</v>
      </c>
      <c r="C990" s="330" t="s">
        <v>60</v>
      </c>
      <c r="D990" s="331" t="s">
        <v>61</v>
      </c>
      <c r="E990" s="331" t="s">
        <v>67</v>
      </c>
      <c r="F990" s="332">
        <v>444.8</v>
      </c>
      <c r="G990" s="330" t="s">
        <v>5500</v>
      </c>
      <c r="H990" s="330" t="s">
        <v>60</v>
      </c>
      <c r="I990" s="331" t="s">
        <v>5501</v>
      </c>
      <c r="J990" s="329">
        <v>44438</v>
      </c>
      <c r="K990" s="333" t="s">
        <v>491</v>
      </c>
      <c r="L990" s="329">
        <v>44532</v>
      </c>
      <c r="M990" s="335" t="s">
        <v>15426</v>
      </c>
      <c r="N990" s="335" t="s">
        <v>60</v>
      </c>
      <c r="O990" s="335" t="s">
        <v>60</v>
      </c>
      <c r="P990" s="341" t="s">
        <v>60</v>
      </c>
      <c r="Q990" s="331" t="s">
        <v>9124</v>
      </c>
      <c r="R990" s="333" t="s">
        <v>15427</v>
      </c>
      <c r="S990" s="339" t="s">
        <v>15428</v>
      </c>
      <c r="T990" s="346" t="s">
        <v>6921</v>
      </c>
      <c r="U990" s="331" t="s">
        <v>11848</v>
      </c>
      <c r="V990" s="335" t="s">
        <v>15429</v>
      </c>
      <c r="W990" s="333" t="s">
        <v>15430</v>
      </c>
      <c r="X990" s="340">
        <v>3935.7</v>
      </c>
      <c r="Y990" s="335" t="s">
        <v>60</v>
      </c>
      <c r="Z990" s="333" t="s">
        <v>60</v>
      </c>
      <c r="AA990" s="330" t="s">
        <v>60</v>
      </c>
      <c r="AB990" s="341" t="s">
        <v>60</v>
      </c>
      <c r="AC990" s="332">
        <v>3.6</v>
      </c>
      <c r="AD990" s="332">
        <v>127.85</v>
      </c>
      <c r="AE990" s="341" t="s">
        <v>60</v>
      </c>
      <c r="AF990" s="332">
        <v>3.52</v>
      </c>
      <c r="AG990" s="332">
        <v>444.8</v>
      </c>
      <c r="AH990" s="332">
        <v>562.11</v>
      </c>
      <c r="AI990" s="336">
        <v>138.1</v>
      </c>
      <c r="AJ990" s="332">
        <v>-3.13</v>
      </c>
      <c r="AK990" s="341" t="s">
        <v>60</v>
      </c>
      <c r="AL990" s="331" t="s">
        <v>8328</v>
      </c>
      <c r="AM990" s="331" t="s">
        <v>8329</v>
      </c>
      <c r="AN990" s="332">
        <v>17.899999999999999</v>
      </c>
      <c r="AO990" s="332">
        <v>25.36</v>
      </c>
      <c r="AP990" s="332">
        <v>37.07</v>
      </c>
    </row>
    <row r="991" spans="1:42" ht="348.75">
      <c r="A991" s="329">
        <v>44592</v>
      </c>
      <c r="B991" s="330" t="s">
        <v>5502</v>
      </c>
      <c r="C991" s="330" t="s">
        <v>60</v>
      </c>
      <c r="D991" s="331" t="s">
        <v>61</v>
      </c>
      <c r="E991" s="331" t="s">
        <v>67</v>
      </c>
      <c r="F991" s="332">
        <v>1197.1600000000001</v>
      </c>
      <c r="G991" s="330" t="s">
        <v>5503</v>
      </c>
      <c r="H991" s="330" t="s">
        <v>5504</v>
      </c>
      <c r="I991" s="331" t="s">
        <v>5505</v>
      </c>
      <c r="J991" s="329">
        <v>44592</v>
      </c>
      <c r="K991" s="333" t="s">
        <v>491</v>
      </c>
      <c r="L991" s="329">
        <v>44748</v>
      </c>
      <c r="M991" s="335" t="s">
        <v>15431</v>
      </c>
      <c r="N991" s="335" t="s">
        <v>15432</v>
      </c>
      <c r="O991" s="335" t="s">
        <v>60</v>
      </c>
      <c r="P991" s="341" t="s">
        <v>60</v>
      </c>
      <c r="Q991" s="331" t="s">
        <v>13370</v>
      </c>
      <c r="R991" s="333" t="s">
        <v>13371</v>
      </c>
      <c r="S991" s="333" t="s">
        <v>8742</v>
      </c>
      <c r="T991" s="331" t="s">
        <v>6917</v>
      </c>
      <c r="U991" s="331" t="s">
        <v>12010</v>
      </c>
      <c r="V991" s="335" t="s">
        <v>15433</v>
      </c>
      <c r="W991" s="333" t="s">
        <v>15434</v>
      </c>
      <c r="X991" s="330" t="s">
        <v>15435</v>
      </c>
      <c r="Y991" s="335" t="s">
        <v>15436</v>
      </c>
      <c r="Z991" s="339" t="s">
        <v>15437</v>
      </c>
      <c r="AA991" s="330" t="s">
        <v>15438</v>
      </c>
      <c r="AB991" s="332">
        <v>22.25</v>
      </c>
      <c r="AC991" s="332">
        <v>1.32</v>
      </c>
      <c r="AD991" s="341" t="s">
        <v>60</v>
      </c>
      <c r="AE991" s="332">
        <v>60.11</v>
      </c>
      <c r="AF991" s="332">
        <v>26.96</v>
      </c>
      <c r="AG991" s="332">
        <v>1193.1500000000001</v>
      </c>
      <c r="AH991" s="332">
        <v>906.86</v>
      </c>
      <c r="AI991" s="336">
        <v>88</v>
      </c>
      <c r="AJ991" s="332">
        <v>-1.2</v>
      </c>
      <c r="AK991" s="336">
        <v>1339.1</v>
      </c>
      <c r="AL991" s="331" t="s">
        <v>8328</v>
      </c>
      <c r="AM991" s="331" t="s">
        <v>8329</v>
      </c>
      <c r="AN991" s="332">
        <v>17.79</v>
      </c>
      <c r="AO991" s="332">
        <v>17.12</v>
      </c>
      <c r="AP991" s="332">
        <v>7.67</v>
      </c>
    </row>
    <row r="992" spans="1:42" ht="213.75">
      <c r="A992" s="329">
        <v>44468</v>
      </c>
      <c r="B992" s="330" t="s">
        <v>1615</v>
      </c>
      <c r="C992" s="330" t="s">
        <v>1616</v>
      </c>
      <c r="D992" s="331" t="s">
        <v>61</v>
      </c>
      <c r="E992" s="331" t="s">
        <v>77</v>
      </c>
      <c r="F992" s="332">
        <v>899.34</v>
      </c>
      <c r="G992" s="330" t="s">
        <v>1617</v>
      </c>
      <c r="H992" s="330" t="s">
        <v>60</v>
      </c>
      <c r="I992" s="331" t="s">
        <v>1618</v>
      </c>
      <c r="J992" s="329">
        <v>44468</v>
      </c>
      <c r="K992" s="333" t="s">
        <v>491</v>
      </c>
      <c r="L992" s="334" t="s">
        <v>60</v>
      </c>
      <c r="M992" s="335" t="s">
        <v>10120</v>
      </c>
      <c r="N992" s="335" t="s">
        <v>10121</v>
      </c>
      <c r="O992" s="335" t="s">
        <v>10122</v>
      </c>
      <c r="P992" s="336">
        <v>408.6</v>
      </c>
      <c r="Q992" s="331" t="s">
        <v>10123</v>
      </c>
      <c r="R992" s="339" t="s">
        <v>10124</v>
      </c>
      <c r="S992" s="333" t="s">
        <v>8742</v>
      </c>
      <c r="T992" s="331" t="s">
        <v>6917</v>
      </c>
      <c r="U992" s="331" t="s">
        <v>492</v>
      </c>
      <c r="V992" s="335" t="s">
        <v>10125</v>
      </c>
      <c r="W992" s="339" t="s">
        <v>10126</v>
      </c>
      <c r="X992" s="330" t="s">
        <v>60</v>
      </c>
      <c r="Y992" s="335" t="s">
        <v>60</v>
      </c>
      <c r="Z992" s="333" t="s">
        <v>60</v>
      </c>
      <c r="AA992" s="330" t="s">
        <v>60</v>
      </c>
      <c r="AB992" s="332">
        <v>21.92</v>
      </c>
      <c r="AC992" s="332">
        <v>4.5</v>
      </c>
      <c r="AD992" s="332">
        <v>13.05</v>
      </c>
      <c r="AE992" s="332">
        <v>14.37</v>
      </c>
      <c r="AF992" s="332">
        <v>5.52</v>
      </c>
      <c r="AG992" s="332">
        <v>899.34</v>
      </c>
      <c r="AH992" s="332">
        <v>895.13</v>
      </c>
      <c r="AI992" s="336">
        <v>155.69999999999999</v>
      </c>
      <c r="AJ992" s="336">
        <v>43.5</v>
      </c>
      <c r="AK992" s="336">
        <v>296.89999999999998</v>
      </c>
      <c r="AL992" s="331" t="s">
        <v>8328</v>
      </c>
      <c r="AM992" s="331" t="s">
        <v>8329</v>
      </c>
      <c r="AN992" s="332">
        <v>17.68</v>
      </c>
      <c r="AO992" s="332">
        <v>21.39</v>
      </c>
      <c r="AP992" s="332">
        <v>15.63</v>
      </c>
    </row>
    <row r="993" spans="1:42" ht="168.75">
      <c r="A993" s="329">
        <v>44440</v>
      </c>
      <c r="B993" s="330" t="s">
        <v>5506</v>
      </c>
      <c r="C993" s="330" t="s">
        <v>60</v>
      </c>
      <c r="D993" s="331" t="s">
        <v>61</v>
      </c>
      <c r="E993" s="331" t="s">
        <v>67</v>
      </c>
      <c r="F993" s="332">
        <v>410.64</v>
      </c>
      <c r="G993" s="330" t="s">
        <v>5507</v>
      </c>
      <c r="H993" s="330" t="s">
        <v>60</v>
      </c>
      <c r="I993" s="331" t="s">
        <v>5508</v>
      </c>
      <c r="J993" s="329">
        <v>44440</v>
      </c>
      <c r="K993" s="333" t="s">
        <v>491</v>
      </c>
      <c r="L993" s="329">
        <v>44630</v>
      </c>
      <c r="M993" s="335" t="s">
        <v>15439</v>
      </c>
      <c r="N993" s="335" t="s">
        <v>60</v>
      </c>
      <c r="O993" s="335" t="s">
        <v>60</v>
      </c>
      <c r="P993" s="341" t="s">
        <v>60</v>
      </c>
      <c r="Q993" s="331" t="s">
        <v>8566</v>
      </c>
      <c r="R993" s="339" t="s">
        <v>15440</v>
      </c>
      <c r="S993" s="333" t="s">
        <v>8800</v>
      </c>
      <c r="T993" s="331" t="s">
        <v>6921</v>
      </c>
      <c r="U993" s="331" t="s">
        <v>11848</v>
      </c>
      <c r="V993" s="335" t="s">
        <v>15441</v>
      </c>
      <c r="W993" s="333" t="s">
        <v>10077</v>
      </c>
      <c r="X993" s="340">
        <v>490.3</v>
      </c>
      <c r="Y993" s="335" t="s">
        <v>60</v>
      </c>
      <c r="Z993" s="333" t="s">
        <v>60</v>
      </c>
      <c r="AA993" s="330" t="s">
        <v>60</v>
      </c>
      <c r="AB993" s="341" t="s">
        <v>60</v>
      </c>
      <c r="AC993" s="332">
        <v>5.08</v>
      </c>
      <c r="AD993" s="341" t="s">
        <v>60</v>
      </c>
      <c r="AE993" s="341" t="s">
        <v>60</v>
      </c>
      <c r="AF993" s="332">
        <v>6.14</v>
      </c>
      <c r="AG993" s="332">
        <v>410.64</v>
      </c>
      <c r="AH993" s="332">
        <v>453.16</v>
      </c>
      <c r="AI993" s="336">
        <v>81.8</v>
      </c>
      <c r="AJ993" s="336">
        <v>-16.600000000000001</v>
      </c>
      <c r="AK993" s="341" t="s">
        <v>60</v>
      </c>
      <c r="AL993" s="331" t="s">
        <v>8328</v>
      </c>
      <c r="AM993" s="331" t="s">
        <v>8329</v>
      </c>
      <c r="AN993" s="332">
        <v>17.649999999999999</v>
      </c>
      <c r="AO993" s="332">
        <v>12.66</v>
      </c>
      <c r="AP993" s="332">
        <v>10.79</v>
      </c>
    </row>
    <row r="994" spans="1:42" ht="101.25">
      <c r="A994" s="329">
        <v>44138</v>
      </c>
      <c r="B994" s="330" t="s">
        <v>1619</v>
      </c>
      <c r="C994" s="330" t="s">
        <v>1620</v>
      </c>
      <c r="D994" s="331" t="s">
        <v>61</v>
      </c>
      <c r="E994" s="331" t="s">
        <v>77</v>
      </c>
      <c r="F994" s="338">
        <v>0.28199999999999997</v>
      </c>
      <c r="G994" s="330" t="s">
        <v>60</v>
      </c>
      <c r="H994" s="330" t="s">
        <v>60</v>
      </c>
      <c r="I994" s="331" t="s">
        <v>1621</v>
      </c>
      <c r="J994" s="329">
        <v>44138</v>
      </c>
      <c r="K994" s="333" t="s">
        <v>491</v>
      </c>
      <c r="L994" s="334" t="s">
        <v>60</v>
      </c>
      <c r="M994" s="335" t="s">
        <v>10127</v>
      </c>
      <c r="N994" s="335" t="s">
        <v>10128</v>
      </c>
      <c r="O994" s="335" t="s">
        <v>10129</v>
      </c>
      <c r="P994" s="332">
        <v>2.63</v>
      </c>
      <c r="Q994" s="331" t="s">
        <v>8344</v>
      </c>
      <c r="R994" s="339" t="s">
        <v>10130</v>
      </c>
      <c r="S994" s="333" t="s">
        <v>10131</v>
      </c>
      <c r="T994" s="331" t="s">
        <v>6917</v>
      </c>
      <c r="U994" s="331" t="s">
        <v>492</v>
      </c>
      <c r="V994" s="335" t="s">
        <v>60</v>
      </c>
      <c r="W994" s="333" t="s">
        <v>60</v>
      </c>
      <c r="X994" s="330" t="s">
        <v>60</v>
      </c>
      <c r="Y994" s="335" t="s">
        <v>60</v>
      </c>
      <c r="Z994" s="333" t="s">
        <v>60</v>
      </c>
      <c r="AA994" s="330" t="s">
        <v>60</v>
      </c>
      <c r="AB994" s="332">
        <v>142.96</v>
      </c>
      <c r="AC994" s="338">
        <v>0.38500000000000001</v>
      </c>
      <c r="AD994" s="341" t="s">
        <v>60</v>
      </c>
      <c r="AE994" s="341" t="s">
        <v>60</v>
      </c>
      <c r="AF994" s="332">
        <v>27.24</v>
      </c>
      <c r="AG994" s="338">
        <v>0.55800000000000005</v>
      </c>
      <c r="AH994" s="338">
        <v>0.57399999999999995</v>
      </c>
      <c r="AI994" s="338">
        <v>0.45500000000000002</v>
      </c>
      <c r="AJ994" s="338">
        <v>1.2999999999999999E-2</v>
      </c>
      <c r="AK994" s="332">
        <v>1.98</v>
      </c>
      <c r="AL994" s="331" t="s">
        <v>8328</v>
      </c>
      <c r="AM994" s="331" t="s">
        <v>8329</v>
      </c>
      <c r="AN994" s="332">
        <v>17.649999999999999</v>
      </c>
      <c r="AO994" s="332">
        <v>21.21</v>
      </c>
      <c r="AP994" s="332">
        <v>5.26</v>
      </c>
    </row>
    <row r="995" spans="1:42" ht="135">
      <c r="A995" s="329">
        <v>44840</v>
      </c>
      <c r="B995" s="330" t="s">
        <v>10250</v>
      </c>
      <c r="C995" s="330" t="s">
        <v>10251</v>
      </c>
      <c r="D995" s="331" t="s">
        <v>61</v>
      </c>
      <c r="E995" s="331" t="s">
        <v>77</v>
      </c>
      <c r="F995" s="332">
        <v>80.86</v>
      </c>
      <c r="G995" s="330" t="s">
        <v>5510</v>
      </c>
      <c r="H995" s="330" t="s">
        <v>5511</v>
      </c>
      <c r="I995" s="331" t="s">
        <v>5512</v>
      </c>
      <c r="J995" s="329">
        <v>44840</v>
      </c>
      <c r="K995" s="333" t="s">
        <v>491</v>
      </c>
      <c r="L995" s="334" t="s">
        <v>60</v>
      </c>
      <c r="M995" s="335" t="s">
        <v>10252</v>
      </c>
      <c r="N995" s="335" t="s">
        <v>10253</v>
      </c>
      <c r="O995" s="335" t="s">
        <v>10254</v>
      </c>
      <c r="P995" s="336">
        <v>78.5</v>
      </c>
      <c r="Q995" s="331" t="s">
        <v>8748</v>
      </c>
      <c r="R995" s="339" t="s">
        <v>10255</v>
      </c>
      <c r="S995" s="333" t="s">
        <v>8826</v>
      </c>
      <c r="T995" s="331" t="s">
        <v>6917</v>
      </c>
      <c r="U995" s="331" t="s">
        <v>492</v>
      </c>
      <c r="V995" s="335" t="s">
        <v>10256</v>
      </c>
      <c r="W995" s="333" t="s">
        <v>8828</v>
      </c>
      <c r="X995" s="330" t="s">
        <v>60</v>
      </c>
      <c r="Y995" s="335" t="s">
        <v>10257</v>
      </c>
      <c r="Z995" s="339" t="s">
        <v>10258</v>
      </c>
      <c r="AA995" s="330" t="s">
        <v>60</v>
      </c>
      <c r="AB995" s="332">
        <v>20.46</v>
      </c>
      <c r="AC995" s="332">
        <v>1.91</v>
      </c>
      <c r="AD995" s="332">
        <v>12.24</v>
      </c>
      <c r="AE995" s="332">
        <v>14.26</v>
      </c>
      <c r="AF995" s="332">
        <v>3.5</v>
      </c>
      <c r="AG995" s="332">
        <v>68.75</v>
      </c>
      <c r="AH995" s="332">
        <v>76.180000000000007</v>
      </c>
      <c r="AI995" s="336">
        <v>20.7</v>
      </c>
      <c r="AJ995" s="332">
        <v>3.92</v>
      </c>
      <c r="AK995" s="336">
        <v>45.5</v>
      </c>
      <c r="AL995" s="331" t="s">
        <v>8328</v>
      </c>
      <c r="AM995" s="331" t="s">
        <v>8329</v>
      </c>
      <c r="AN995" s="332">
        <v>17.5</v>
      </c>
      <c r="AO995" s="332">
        <v>17.5</v>
      </c>
      <c r="AP995" s="332">
        <v>18.989999999999998</v>
      </c>
    </row>
    <row r="996" spans="1:42" ht="270">
      <c r="A996" s="329">
        <v>44508</v>
      </c>
      <c r="B996" s="330" t="s">
        <v>1630</v>
      </c>
      <c r="C996" s="330" t="s">
        <v>1631</v>
      </c>
      <c r="D996" s="331" t="s">
        <v>61</v>
      </c>
      <c r="E996" s="331" t="s">
        <v>67</v>
      </c>
      <c r="F996" s="332">
        <v>956.11</v>
      </c>
      <c r="G996" s="330" t="s">
        <v>60</v>
      </c>
      <c r="H996" s="330" t="s">
        <v>1632</v>
      </c>
      <c r="I996" s="331" t="s">
        <v>1633</v>
      </c>
      <c r="J996" s="329">
        <v>44508</v>
      </c>
      <c r="K996" s="333" t="s">
        <v>491</v>
      </c>
      <c r="L996" s="329">
        <v>44572</v>
      </c>
      <c r="M996" s="335" t="s">
        <v>10138</v>
      </c>
      <c r="N996" s="335" t="s">
        <v>10139</v>
      </c>
      <c r="O996" s="335" t="s">
        <v>10140</v>
      </c>
      <c r="P996" s="336">
        <v>472</v>
      </c>
      <c r="Q996" s="331" t="s">
        <v>10141</v>
      </c>
      <c r="R996" s="339" t="s">
        <v>10142</v>
      </c>
      <c r="S996" s="333" t="s">
        <v>8539</v>
      </c>
      <c r="T996" s="331" t="s">
        <v>6917</v>
      </c>
      <c r="U996" s="331" t="s">
        <v>492</v>
      </c>
      <c r="V996" s="335" t="s">
        <v>60</v>
      </c>
      <c r="W996" s="333" t="s">
        <v>60</v>
      </c>
      <c r="X996" s="330" t="s">
        <v>60</v>
      </c>
      <c r="Y996" s="335" t="s">
        <v>10143</v>
      </c>
      <c r="Z996" s="333" t="s">
        <v>8916</v>
      </c>
      <c r="AA996" s="330" t="s">
        <v>60</v>
      </c>
      <c r="AB996" s="332">
        <v>11.39</v>
      </c>
      <c r="AC996" s="332">
        <v>1.1499999999999999</v>
      </c>
      <c r="AD996" s="332">
        <v>12.85</v>
      </c>
      <c r="AE996" s="332">
        <v>25.23</v>
      </c>
      <c r="AF996" s="332">
        <v>2.0099999999999998</v>
      </c>
      <c r="AG996" s="332">
        <v>658.91</v>
      </c>
      <c r="AH996" s="332">
        <v>636.9</v>
      </c>
      <c r="AI996" s="336">
        <v>234.1</v>
      </c>
      <c r="AJ996" s="336">
        <v>12.4</v>
      </c>
      <c r="AK996" s="336">
        <v>1215.7</v>
      </c>
      <c r="AL996" s="331" t="s">
        <v>8328</v>
      </c>
      <c r="AM996" s="331" t="s">
        <v>8329</v>
      </c>
      <c r="AN996" s="332">
        <v>17.420000000000002</v>
      </c>
      <c r="AO996" s="332">
        <v>20.65</v>
      </c>
      <c r="AP996" s="332">
        <v>26.77</v>
      </c>
    </row>
    <row r="997" spans="1:42" ht="168.75">
      <c r="A997" s="329">
        <v>44389</v>
      </c>
      <c r="B997" s="330" t="s">
        <v>5513</v>
      </c>
      <c r="C997" s="330" t="s">
        <v>60</v>
      </c>
      <c r="D997" s="331" t="s">
        <v>61</v>
      </c>
      <c r="E997" s="331" t="s">
        <v>67</v>
      </c>
      <c r="F997" s="332">
        <v>365.23</v>
      </c>
      <c r="G997" s="330" t="s">
        <v>5514</v>
      </c>
      <c r="H997" s="330" t="s">
        <v>5515</v>
      </c>
      <c r="I997" s="331" t="s">
        <v>5516</v>
      </c>
      <c r="J997" s="329">
        <v>44389</v>
      </c>
      <c r="K997" s="333" t="s">
        <v>491</v>
      </c>
      <c r="L997" s="329">
        <v>44474</v>
      </c>
      <c r="M997" s="335" t="s">
        <v>15442</v>
      </c>
      <c r="N997" s="335" t="s">
        <v>60</v>
      </c>
      <c r="O997" s="335" t="s">
        <v>60</v>
      </c>
      <c r="P997" s="341" t="s">
        <v>60</v>
      </c>
      <c r="Q997" s="331" t="s">
        <v>8360</v>
      </c>
      <c r="R997" s="333" t="s">
        <v>10508</v>
      </c>
      <c r="S997" s="333" t="s">
        <v>14515</v>
      </c>
      <c r="T997" s="331" t="s">
        <v>6921</v>
      </c>
      <c r="U997" s="331" t="s">
        <v>11848</v>
      </c>
      <c r="V997" s="335" t="s">
        <v>15443</v>
      </c>
      <c r="W997" s="333" t="s">
        <v>14879</v>
      </c>
      <c r="X997" s="340">
        <v>786.9</v>
      </c>
      <c r="Y997" s="335" t="s">
        <v>15444</v>
      </c>
      <c r="Z997" s="333" t="s">
        <v>14879</v>
      </c>
      <c r="AA997" s="330" t="s">
        <v>60</v>
      </c>
      <c r="AB997" s="341" t="s">
        <v>60</v>
      </c>
      <c r="AC997" s="332">
        <v>1.72</v>
      </c>
      <c r="AD997" s="332">
        <v>151.91999999999999</v>
      </c>
      <c r="AE997" s="341" t="s">
        <v>60</v>
      </c>
      <c r="AF997" s="332">
        <v>2.58</v>
      </c>
      <c r="AG997" s="332">
        <v>365.23</v>
      </c>
      <c r="AH997" s="332">
        <v>118.66</v>
      </c>
      <c r="AI997" s="336">
        <v>141.80000000000001</v>
      </c>
      <c r="AJ997" s="332">
        <v>8.39</v>
      </c>
      <c r="AK997" s="336">
        <v>423.3</v>
      </c>
      <c r="AL997" s="331" t="s">
        <v>8328</v>
      </c>
      <c r="AM997" s="331" t="s">
        <v>8329</v>
      </c>
      <c r="AN997" s="332">
        <v>17.399999999999999</v>
      </c>
      <c r="AO997" s="332">
        <v>12.89</v>
      </c>
      <c r="AP997" s="332">
        <v>23.58</v>
      </c>
    </row>
    <row r="998" spans="1:42" ht="168.75">
      <c r="A998" s="329">
        <v>44315</v>
      </c>
      <c r="B998" s="330" t="s">
        <v>5517</v>
      </c>
      <c r="C998" s="330" t="s">
        <v>60</v>
      </c>
      <c r="D998" s="331" t="s">
        <v>61</v>
      </c>
      <c r="E998" s="331" t="s">
        <v>67</v>
      </c>
      <c r="F998" s="332">
        <v>17048.21</v>
      </c>
      <c r="G998" s="330" t="s">
        <v>5518</v>
      </c>
      <c r="H998" s="330" t="s">
        <v>60</v>
      </c>
      <c r="I998" s="331" t="s">
        <v>5519</v>
      </c>
      <c r="J998" s="329">
        <v>44315</v>
      </c>
      <c r="K998" s="333" t="s">
        <v>491</v>
      </c>
      <c r="L998" s="329">
        <v>44501</v>
      </c>
      <c r="M998" s="335" t="s">
        <v>15445</v>
      </c>
      <c r="N998" s="335" t="s">
        <v>60</v>
      </c>
      <c r="O998" s="335" t="s">
        <v>60</v>
      </c>
      <c r="P998" s="341" t="s">
        <v>60</v>
      </c>
      <c r="Q998" s="331" t="s">
        <v>13370</v>
      </c>
      <c r="R998" s="333" t="s">
        <v>14258</v>
      </c>
      <c r="S998" s="333" t="s">
        <v>11050</v>
      </c>
      <c r="T998" s="331" t="s">
        <v>6921</v>
      </c>
      <c r="U998" s="331" t="s">
        <v>12010</v>
      </c>
      <c r="V998" s="335" t="s">
        <v>15446</v>
      </c>
      <c r="W998" s="333" t="s">
        <v>11958</v>
      </c>
      <c r="X998" s="340">
        <v>38720.5</v>
      </c>
      <c r="Y998" s="335" t="s">
        <v>60</v>
      </c>
      <c r="Z998" s="333" t="s">
        <v>60</v>
      </c>
      <c r="AA998" s="330" t="s">
        <v>60</v>
      </c>
      <c r="AB998" s="332">
        <v>56.67</v>
      </c>
      <c r="AC998" s="332">
        <v>1.65</v>
      </c>
      <c r="AD998" s="332">
        <v>17.41</v>
      </c>
      <c r="AE998" s="332">
        <v>31.79</v>
      </c>
      <c r="AF998" s="332">
        <v>14.74</v>
      </c>
      <c r="AG998" s="332">
        <v>17048.21</v>
      </c>
      <c r="AH998" s="332">
        <v>11153.16</v>
      </c>
      <c r="AI998" s="336">
        <v>1162.2</v>
      </c>
      <c r="AJ998" s="336">
        <v>219.5</v>
      </c>
      <c r="AK998" s="341" t="s">
        <v>60</v>
      </c>
      <c r="AL998" s="331" t="s">
        <v>8328</v>
      </c>
      <c r="AM998" s="331" t="s">
        <v>8329</v>
      </c>
      <c r="AN998" s="332">
        <v>17.22</v>
      </c>
      <c r="AO998" s="332">
        <v>16.260000000000002</v>
      </c>
      <c r="AP998" s="332">
        <v>24.87</v>
      </c>
    </row>
    <row r="999" spans="1:42" ht="247.5">
      <c r="A999" s="329">
        <v>44715</v>
      </c>
      <c r="B999" s="330" t="s">
        <v>5520</v>
      </c>
      <c r="C999" s="330" t="s">
        <v>60</v>
      </c>
      <c r="D999" s="331" t="s">
        <v>61</v>
      </c>
      <c r="E999" s="331" t="s">
        <v>67</v>
      </c>
      <c r="F999" s="332">
        <v>111.24</v>
      </c>
      <c r="G999" s="330" t="s">
        <v>5521</v>
      </c>
      <c r="H999" s="330" t="s">
        <v>5522</v>
      </c>
      <c r="I999" s="331" t="s">
        <v>5523</v>
      </c>
      <c r="J999" s="329">
        <v>44715</v>
      </c>
      <c r="K999" s="333" t="s">
        <v>491</v>
      </c>
      <c r="L999" s="329">
        <v>44838</v>
      </c>
      <c r="M999" s="335" t="s">
        <v>15447</v>
      </c>
      <c r="N999" s="335" t="s">
        <v>15448</v>
      </c>
      <c r="O999" s="335" t="s">
        <v>15449</v>
      </c>
      <c r="P999" s="341" t="s">
        <v>60</v>
      </c>
      <c r="Q999" s="331" t="s">
        <v>8323</v>
      </c>
      <c r="R999" s="339" t="s">
        <v>15450</v>
      </c>
      <c r="S999" s="333" t="s">
        <v>10985</v>
      </c>
      <c r="T999" s="331" t="s">
        <v>6917</v>
      </c>
      <c r="U999" s="331" t="s">
        <v>11848</v>
      </c>
      <c r="V999" s="335" t="s">
        <v>15451</v>
      </c>
      <c r="W999" s="333" t="s">
        <v>11170</v>
      </c>
      <c r="X999" s="340">
        <v>1726.8</v>
      </c>
      <c r="Y999" s="335" t="s">
        <v>15452</v>
      </c>
      <c r="Z999" s="333" t="s">
        <v>10172</v>
      </c>
      <c r="AA999" s="330" t="s">
        <v>60</v>
      </c>
      <c r="AB999" s="332">
        <v>25.25</v>
      </c>
      <c r="AC999" s="332">
        <v>2.65</v>
      </c>
      <c r="AD999" s="332">
        <v>15.44</v>
      </c>
      <c r="AE999" s="332">
        <v>20.04</v>
      </c>
      <c r="AF999" s="332">
        <v>2.63</v>
      </c>
      <c r="AG999" s="332">
        <v>132.66</v>
      </c>
      <c r="AH999" s="332">
        <v>153.57</v>
      </c>
      <c r="AI999" s="336">
        <v>52.4</v>
      </c>
      <c r="AJ999" s="332">
        <v>6.38</v>
      </c>
      <c r="AK999" s="336">
        <v>67</v>
      </c>
      <c r="AL999" s="331" t="s">
        <v>8328</v>
      </c>
      <c r="AM999" s="331" t="s">
        <v>8329</v>
      </c>
      <c r="AN999" s="332">
        <v>17.190000000000001</v>
      </c>
      <c r="AO999" s="332">
        <v>28.21</v>
      </c>
      <c r="AP999" s="332">
        <v>22.95</v>
      </c>
    </row>
    <row r="1000" spans="1:42" ht="191.25">
      <c r="A1000" s="329">
        <v>44805</v>
      </c>
      <c r="B1000" s="330" t="s">
        <v>5524</v>
      </c>
      <c r="C1000" s="330" t="s">
        <v>60</v>
      </c>
      <c r="D1000" s="331" t="s">
        <v>61</v>
      </c>
      <c r="E1000" s="331" t="s">
        <v>67</v>
      </c>
      <c r="F1000" s="332">
        <v>8.76</v>
      </c>
      <c r="G1000" s="330" t="s">
        <v>5525</v>
      </c>
      <c r="H1000" s="330" t="s">
        <v>5526</v>
      </c>
      <c r="I1000" s="331" t="s">
        <v>5527</v>
      </c>
      <c r="J1000" s="329">
        <v>44805</v>
      </c>
      <c r="K1000" s="333" t="s">
        <v>491</v>
      </c>
      <c r="L1000" s="329">
        <v>44872</v>
      </c>
      <c r="M1000" s="335" t="s">
        <v>15453</v>
      </c>
      <c r="N1000" s="335" t="s">
        <v>15454</v>
      </c>
      <c r="O1000" s="335" t="s">
        <v>15455</v>
      </c>
      <c r="P1000" s="341" t="s">
        <v>60</v>
      </c>
      <c r="Q1000" s="331" t="s">
        <v>8469</v>
      </c>
      <c r="R1000" s="339" t="s">
        <v>8686</v>
      </c>
      <c r="S1000" s="333" t="s">
        <v>8800</v>
      </c>
      <c r="T1000" s="331" t="s">
        <v>6921</v>
      </c>
      <c r="U1000" s="331" t="s">
        <v>11848</v>
      </c>
      <c r="V1000" s="335" t="s">
        <v>15456</v>
      </c>
      <c r="W1000" s="333" t="s">
        <v>10383</v>
      </c>
      <c r="X1000" s="340">
        <v>27.9</v>
      </c>
      <c r="Y1000" s="335" t="s">
        <v>15457</v>
      </c>
      <c r="Z1000" s="333" t="s">
        <v>12003</v>
      </c>
      <c r="AA1000" s="330" t="s">
        <v>60</v>
      </c>
      <c r="AB1000" s="341" t="s">
        <v>60</v>
      </c>
      <c r="AC1000" s="338">
        <v>0.90200000000000002</v>
      </c>
      <c r="AD1000" s="341" t="s">
        <v>60</v>
      </c>
      <c r="AE1000" s="341" t="s">
        <v>60</v>
      </c>
      <c r="AF1000" s="332">
        <v>3.68</v>
      </c>
      <c r="AG1000" s="332">
        <v>3.72</v>
      </c>
      <c r="AH1000" s="332">
        <v>8.67</v>
      </c>
      <c r="AI1000" s="332">
        <v>1.07</v>
      </c>
      <c r="AJ1000" s="332">
        <v>-2.14</v>
      </c>
      <c r="AK1000" s="336">
        <v>10.5</v>
      </c>
      <c r="AL1000" s="331" t="s">
        <v>8328</v>
      </c>
      <c r="AM1000" s="331" t="s">
        <v>8329</v>
      </c>
      <c r="AN1000" s="332">
        <v>17.18</v>
      </c>
      <c r="AO1000" s="332">
        <v>17.18</v>
      </c>
      <c r="AP1000" s="332">
        <v>4.16</v>
      </c>
    </row>
    <row r="1001" spans="1:42" ht="303.75">
      <c r="A1001" s="329">
        <v>44207</v>
      </c>
      <c r="B1001" s="330" t="s">
        <v>5528</v>
      </c>
      <c r="C1001" s="330" t="s">
        <v>60</v>
      </c>
      <c r="D1001" s="331" t="s">
        <v>61</v>
      </c>
      <c r="E1001" s="331" t="s">
        <v>67</v>
      </c>
      <c r="F1001" s="332">
        <v>81.180000000000007</v>
      </c>
      <c r="G1001" s="330" t="s">
        <v>5529</v>
      </c>
      <c r="H1001" s="330" t="s">
        <v>5530</v>
      </c>
      <c r="I1001" s="331" t="s">
        <v>5531</v>
      </c>
      <c r="J1001" s="329">
        <v>44207</v>
      </c>
      <c r="K1001" s="333" t="s">
        <v>491</v>
      </c>
      <c r="L1001" s="329">
        <v>44312</v>
      </c>
      <c r="M1001" s="335" t="s">
        <v>15458</v>
      </c>
      <c r="N1001" s="335" t="s">
        <v>60</v>
      </c>
      <c r="O1001" s="335" t="s">
        <v>60</v>
      </c>
      <c r="P1001" s="341" t="s">
        <v>60</v>
      </c>
      <c r="Q1001" s="331" t="s">
        <v>8626</v>
      </c>
      <c r="R1001" s="339" t="s">
        <v>15459</v>
      </c>
      <c r="S1001" s="333" t="s">
        <v>8826</v>
      </c>
      <c r="T1001" s="331" t="s">
        <v>6917</v>
      </c>
      <c r="U1001" s="331" t="s">
        <v>11848</v>
      </c>
      <c r="V1001" s="335" t="s">
        <v>15460</v>
      </c>
      <c r="W1001" s="333" t="s">
        <v>8828</v>
      </c>
      <c r="X1001" s="330" t="s">
        <v>60</v>
      </c>
      <c r="Y1001" s="335" t="s">
        <v>15461</v>
      </c>
      <c r="Z1001" s="333" t="s">
        <v>8828</v>
      </c>
      <c r="AA1001" s="330" t="s">
        <v>60</v>
      </c>
      <c r="AB1001" s="332">
        <v>16.72</v>
      </c>
      <c r="AC1001" s="332">
        <v>2.58</v>
      </c>
      <c r="AD1001" s="332">
        <v>11.58</v>
      </c>
      <c r="AE1001" s="332">
        <v>13.77</v>
      </c>
      <c r="AF1001" s="338">
        <v>0.80500000000000005</v>
      </c>
      <c r="AG1001" s="332">
        <v>74.709999999999994</v>
      </c>
      <c r="AH1001" s="332">
        <v>75.61</v>
      </c>
      <c r="AI1001" s="341" t="s">
        <v>60</v>
      </c>
      <c r="AJ1001" s="341" t="s">
        <v>60</v>
      </c>
      <c r="AK1001" s="336">
        <v>53</v>
      </c>
      <c r="AL1001" s="331" t="s">
        <v>8328</v>
      </c>
      <c r="AM1001" s="331" t="s">
        <v>8329</v>
      </c>
      <c r="AN1001" s="332">
        <v>17.149999999999999</v>
      </c>
      <c r="AO1001" s="332">
        <v>14.83</v>
      </c>
      <c r="AP1001" s="332">
        <v>18.34</v>
      </c>
    </row>
    <row r="1002" spans="1:42" ht="157.5">
      <c r="A1002" s="329">
        <v>44173</v>
      </c>
      <c r="B1002" s="330" t="s">
        <v>5532</v>
      </c>
      <c r="C1002" s="330" t="s">
        <v>60</v>
      </c>
      <c r="D1002" s="331" t="s">
        <v>61</v>
      </c>
      <c r="E1002" s="331" t="s">
        <v>67</v>
      </c>
      <c r="F1002" s="332">
        <v>996.87</v>
      </c>
      <c r="G1002" s="330" t="s">
        <v>5533</v>
      </c>
      <c r="H1002" s="330" t="s">
        <v>60</v>
      </c>
      <c r="I1002" s="331" t="s">
        <v>5534</v>
      </c>
      <c r="J1002" s="329">
        <v>44173</v>
      </c>
      <c r="K1002" s="333" t="s">
        <v>491</v>
      </c>
      <c r="L1002" s="329">
        <v>44354</v>
      </c>
      <c r="M1002" s="335" t="s">
        <v>15462</v>
      </c>
      <c r="N1002" s="335" t="s">
        <v>15463</v>
      </c>
      <c r="O1002" s="335" t="s">
        <v>15464</v>
      </c>
      <c r="P1002" s="341" t="s">
        <v>60</v>
      </c>
      <c r="Q1002" s="331" t="s">
        <v>8884</v>
      </c>
      <c r="R1002" s="339" t="s">
        <v>15465</v>
      </c>
      <c r="S1002" s="333" t="s">
        <v>15466</v>
      </c>
      <c r="T1002" s="331" t="s">
        <v>6915</v>
      </c>
      <c r="U1002" s="331" t="s">
        <v>11848</v>
      </c>
      <c r="V1002" s="335" t="s">
        <v>15467</v>
      </c>
      <c r="W1002" s="333" t="s">
        <v>8854</v>
      </c>
      <c r="X1002" s="330" t="s">
        <v>60</v>
      </c>
      <c r="Y1002" s="335" t="s">
        <v>60</v>
      </c>
      <c r="Z1002" s="333" t="s">
        <v>60</v>
      </c>
      <c r="AA1002" s="330" t="s">
        <v>60</v>
      </c>
      <c r="AB1002" s="341" t="s">
        <v>60</v>
      </c>
      <c r="AC1002" s="332">
        <v>1</v>
      </c>
      <c r="AD1002" s="332">
        <v>11.05</v>
      </c>
      <c r="AE1002" s="332">
        <v>26.55</v>
      </c>
      <c r="AF1002" s="332">
        <v>1.89</v>
      </c>
      <c r="AG1002" s="332">
        <v>1329.11</v>
      </c>
      <c r="AH1002" s="332">
        <v>695.07</v>
      </c>
      <c r="AI1002" s="336">
        <v>825.8</v>
      </c>
      <c r="AJ1002" s="336">
        <v>38.4</v>
      </c>
      <c r="AK1002" s="336">
        <v>1631.4</v>
      </c>
      <c r="AL1002" s="331" t="s">
        <v>8328</v>
      </c>
      <c r="AM1002" s="331" t="s">
        <v>8329</v>
      </c>
      <c r="AN1002" s="332">
        <v>17.14</v>
      </c>
      <c r="AO1002" s="332">
        <v>11.41</v>
      </c>
      <c r="AP1002" s="332">
        <v>28.13</v>
      </c>
    </row>
    <row r="1003" spans="1:42" ht="382.5">
      <c r="A1003" s="329">
        <v>44327</v>
      </c>
      <c r="B1003" s="330" t="s">
        <v>887</v>
      </c>
      <c r="C1003" s="330" t="s">
        <v>60</v>
      </c>
      <c r="D1003" s="331" t="s">
        <v>61</v>
      </c>
      <c r="E1003" s="331" t="s">
        <v>67</v>
      </c>
      <c r="F1003" s="332">
        <v>3728.25</v>
      </c>
      <c r="G1003" s="330" t="s">
        <v>5535</v>
      </c>
      <c r="H1003" s="330" t="s">
        <v>60</v>
      </c>
      <c r="I1003" s="331" t="s">
        <v>5536</v>
      </c>
      <c r="J1003" s="329">
        <v>44327</v>
      </c>
      <c r="K1003" s="333" t="s">
        <v>491</v>
      </c>
      <c r="L1003" s="329">
        <v>44530</v>
      </c>
      <c r="M1003" s="335" t="s">
        <v>8924</v>
      </c>
      <c r="N1003" s="335" t="s">
        <v>15468</v>
      </c>
      <c r="O1003" s="335" t="s">
        <v>60</v>
      </c>
      <c r="P1003" s="341" t="s">
        <v>60</v>
      </c>
      <c r="Q1003" s="331" t="s">
        <v>8921</v>
      </c>
      <c r="R1003" s="333" t="s">
        <v>15469</v>
      </c>
      <c r="S1003" s="333" t="s">
        <v>15470</v>
      </c>
      <c r="T1003" s="331" t="s">
        <v>6921</v>
      </c>
      <c r="U1003" s="331" t="s">
        <v>11848</v>
      </c>
      <c r="V1003" s="335" t="s">
        <v>15471</v>
      </c>
      <c r="W1003" s="333" t="s">
        <v>11042</v>
      </c>
      <c r="X1003" s="330" t="s">
        <v>60</v>
      </c>
      <c r="Y1003" s="335" t="s">
        <v>60</v>
      </c>
      <c r="Z1003" s="333" t="s">
        <v>60</v>
      </c>
      <c r="AA1003" s="330" t="s">
        <v>60</v>
      </c>
      <c r="AB1003" s="341" t="s">
        <v>60</v>
      </c>
      <c r="AC1003" s="332">
        <v>1.36</v>
      </c>
      <c r="AD1003" s="332">
        <v>9.52</v>
      </c>
      <c r="AE1003" s="332">
        <v>36.83</v>
      </c>
      <c r="AF1003" s="338">
        <v>0.85799999999999998</v>
      </c>
      <c r="AG1003" s="332">
        <v>3057.25</v>
      </c>
      <c r="AH1003" s="332">
        <v>2850.82</v>
      </c>
      <c r="AI1003" s="336">
        <v>4298</v>
      </c>
      <c r="AJ1003" s="336">
        <v>116</v>
      </c>
      <c r="AK1003" s="336">
        <v>4854</v>
      </c>
      <c r="AL1003" s="331" t="s">
        <v>8328</v>
      </c>
      <c r="AM1003" s="331" t="s">
        <v>8329</v>
      </c>
      <c r="AN1003" s="332">
        <v>17.14</v>
      </c>
      <c r="AO1003" s="332">
        <v>14.91</v>
      </c>
      <c r="AP1003" s="332">
        <v>47.96</v>
      </c>
    </row>
    <row r="1004" spans="1:42" ht="409.5">
      <c r="A1004" s="329">
        <v>44697</v>
      </c>
      <c r="B1004" s="330" t="s">
        <v>5537</v>
      </c>
      <c r="C1004" s="330" t="s">
        <v>60</v>
      </c>
      <c r="D1004" s="331" t="s">
        <v>61</v>
      </c>
      <c r="E1004" s="331" t="s">
        <v>67</v>
      </c>
      <c r="F1004" s="332">
        <v>4397.75</v>
      </c>
      <c r="G1004" s="330" t="s">
        <v>608</v>
      </c>
      <c r="H1004" s="330" t="s">
        <v>5538</v>
      </c>
      <c r="I1004" s="331" t="s">
        <v>5539</v>
      </c>
      <c r="J1004" s="329">
        <v>44697</v>
      </c>
      <c r="K1004" s="333" t="s">
        <v>491</v>
      </c>
      <c r="L1004" s="329">
        <v>44818</v>
      </c>
      <c r="M1004" s="335" t="s">
        <v>15472</v>
      </c>
      <c r="N1004" s="335" t="s">
        <v>15473</v>
      </c>
      <c r="O1004" s="335" t="s">
        <v>15474</v>
      </c>
      <c r="P1004" s="341" t="s">
        <v>60</v>
      </c>
      <c r="Q1004" s="331" t="s">
        <v>8566</v>
      </c>
      <c r="R1004" s="339" t="s">
        <v>15475</v>
      </c>
      <c r="S1004" s="333" t="s">
        <v>10682</v>
      </c>
      <c r="T1004" s="331" t="s">
        <v>6921</v>
      </c>
      <c r="U1004" s="331" t="s">
        <v>11848</v>
      </c>
      <c r="V1004" s="335" t="s">
        <v>9687</v>
      </c>
      <c r="W1004" s="339" t="s">
        <v>9688</v>
      </c>
      <c r="X1004" s="340">
        <v>10664.5</v>
      </c>
      <c r="Y1004" s="335" t="s">
        <v>9513</v>
      </c>
      <c r="Z1004" s="339" t="s">
        <v>15476</v>
      </c>
      <c r="AA1004" s="330" t="s">
        <v>8665</v>
      </c>
      <c r="AB1004" s="332">
        <v>29.25</v>
      </c>
      <c r="AC1004" s="332">
        <v>2.35</v>
      </c>
      <c r="AD1004" s="332">
        <v>13.65</v>
      </c>
      <c r="AE1004" s="332">
        <v>22.82</v>
      </c>
      <c r="AF1004" s="332">
        <v>1.67</v>
      </c>
      <c r="AG1004" s="332">
        <v>4337.47</v>
      </c>
      <c r="AH1004" s="332">
        <v>3979.1</v>
      </c>
      <c r="AI1004" s="336">
        <v>2617.1</v>
      </c>
      <c r="AJ1004" s="336">
        <v>122.3</v>
      </c>
      <c r="AK1004" s="336">
        <v>2639.6</v>
      </c>
      <c r="AL1004" s="331" t="s">
        <v>8328</v>
      </c>
      <c r="AM1004" s="331" t="s">
        <v>8329</v>
      </c>
      <c r="AN1004" s="332">
        <v>17.12</v>
      </c>
      <c r="AO1004" s="332">
        <v>18.329999999999998</v>
      </c>
      <c r="AP1004" s="332">
        <v>14.49</v>
      </c>
    </row>
    <row r="1005" spans="1:42" ht="101.25">
      <c r="A1005" s="329">
        <v>44119</v>
      </c>
      <c r="B1005" s="330" t="s">
        <v>5540</v>
      </c>
      <c r="C1005" s="330" t="s">
        <v>60</v>
      </c>
      <c r="D1005" s="331" t="s">
        <v>61</v>
      </c>
      <c r="E1005" s="331" t="s">
        <v>67</v>
      </c>
      <c r="F1005" s="332">
        <v>58.61</v>
      </c>
      <c r="G1005" s="330" t="s">
        <v>5541</v>
      </c>
      <c r="H1005" s="330" t="s">
        <v>5542</v>
      </c>
      <c r="I1005" s="331" t="s">
        <v>5543</v>
      </c>
      <c r="J1005" s="329">
        <v>44119</v>
      </c>
      <c r="K1005" s="333" t="s">
        <v>491</v>
      </c>
      <c r="L1005" s="329">
        <v>44188</v>
      </c>
      <c r="M1005" s="335" t="s">
        <v>15477</v>
      </c>
      <c r="N1005" s="335" t="s">
        <v>60</v>
      </c>
      <c r="O1005" s="335" t="s">
        <v>60</v>
      </c>
      <c r="P1005" s="341" t="s">
        <v>60</v>
      </c>
      <c r="Q1005" s="331" t="s">
        <v>8740</v>
      </c>
      <c r="R1005" s="333" t="s">
        <v>15478</v>
      </c>
      <c r="S1005" s="333" t="s">
        <v>11650</v>
      </c>
      <c r="T1005" s="331" t="s">
        <v>6915</v>
      </c>
      <c r="U1005" s="331" t="s">
        <v>11848</v>
      </c>
      <c r="V1005" s="335" t="s">
        <v>15479</v>
      </c>
      <c r="W1005" s="333" t="s">
        <v>8515</v>
      </c>
      <c r="X1005" s="330" t="s">
        <v>60</v>
      </c>
      <c r="Y1005" s="335" t="s">
        <v>15480</v>
      </c>
      <c r="Z1005" s="333" t="s">
        <v>15481</v>
      </c>
      <c r="AA1005" s="330" t="s">
        <v>60</v>
      </c>
      <c r="AB1005" s="341" t="s">
        <v>60</v>
      </c>
      <c r="AC1005" s="338">
        <v>0.72</v>
      </c>
      <c r="AD1005" s="341" t="s">
        <v>60</v>
      </c>
      <c r="AE1005" s="341" t="s">
        <v>60</v>
      </c>
      <c r="AF1005" s="332">
        <v>123.08</v>
      </c>
      <c r="AG1005" s="332">
        <v>30.48</v>
      </c>
      <c r="AH1005" s="332">
        <v>61.52</v>
      </c>
      <c r="AI1005" s="341" t="s">
        <v>60</v>
      </c>
      <c r="AJ1005" s="341" t="s">
        <v>60</v>
      </c>
      <c r="AK1005" s="341" t="s">
        <v>60</v>
      </c>
      <c r="AL1005" s="331" t="s">
        <v>8328</v>
      </c>
      <c r="AM1005" s="331" t="s">
        <v>8329</v>
      </c>
      <c r="AN1005" s="332">
        <v>17.09</v>
      </c>
      <c r="AO1005" s="332">
        <v>19.350000000000001</v>
      </c>
      <c r="AP1005" s="332">
        <v>13.5</v>
      </c>
    </row>
    <row r="1006" spans="1:42" ht="409.5">
      <c r="A1006" s="329">
        <v>44417</v>
      </c>
      <c r="B1006" s="330" t="s">
        <v>5544</v>
      </c>
      <c r="C1006" s="330" t="s">
        <v>60</v>
      </c>
      <c r="D1006" s="331" t="s">
        <v>61</v>
      </c>
      <c r="E1006" s="331" t="s">
        <v>67</v>
      </c>
      <c r="F1006" s="332">
        <v>3771.05</v>
      </c>
      <c r="G1006" s="330" t="s">
        <v>5545</v>
      </c>
      <c r="H1006" s="330" t="s">
        <v>5546</v>
      </c>
      <c r="I1006" s="331" t="s">
        <v>5547</v>
      </c>
      <c r="J1006" s="329">
        <v>44417</v>
      </c>
      <c r="K1006" s="333" t="s">
        <v>491</v>
      </c>
      <c r="L1006" s="329">
        <v>44489</v>
      </c>
      <c r="M1006" s="335" t="s">
        <v>15482</v>
      </c>
      <c r="N1006" s="335" t="s">
        <v>60</v>
      </c>
      <c r="O1006" s="335" t="s">
        <v>60</v>
      </c>
      <c r="P1006" s="341" t="s">
        <v>60</v>
      </c>
      <c r="Q1006" s="331" t="s">
        <v>14216</v>
      </c>
      <c r="R1006" s="333" t="s">
        <v>14384</v>
      </c>
      <c r="S1006" s="333" t="s">
        <v>8800</v>
      </c>
      <c r="T1006" s="331" t="s">
        <v>6921</v>
      </c>
      <c r="U1006" s="331" t="s">
        <v>12010</v>
      </c>
      <c r="V1006" s="335" t="s">
        <v>15483</v>
      </c>
      <c r="W1006" s="333" t="s">
        <v>9832</v>
      </c>
      <c r="X1006" s="330" t="s">
        <v>60</v>
      </c>
      <c r="Y1006" s="335" t="s">
        <v>15484</v>
      </c>
      <c r="Z1006" s="339" t="s">
        <v>15485</v>
      </c>
      <c r="AA1006" s="330" t="s">
        <v>60</v>
      </c>
      <c r="AB1006" s="332">
        <v>4.93</v>
      </c>
      <c r="AC1006" s="332">
        <v>1.35</v>
      </c>
      <c r="AD1006" s="332">
        <v>26.57</v>
      </c>
      <c r="AE1006" s="332">
        <v>27.81</v>
      </c>
      <c r="AF1006" s="332">
        <v>17.309999999999999</v>
      </c>
      <c r="AG1006" s="332">
        <v>3771.05</v>
      </c>
      <c r="AH1006" s="332">
        <v>1932.93</v>
      </c>
      <c r="AI1006" s="336">
        <v>217.9</v>
      </c>
      <c r="AJ1006" s="336">
        <v>392.1</v>
      </c>
      <c r="AK1006" s="336">
        <v>2545.9</v>
      </c>
      <c r="AL1006" s="331" t="s">
        <v>8328</v>
      </c>
      <c r="AM1006" s="331" t="s">
        <v>8329</v>
      </c>
      <c r="AN1006" s="332">
        <v>17.079999999999998</v>
      </c>
      <c r="AO1006" s="332">
        <v>16.88</v>
      </c>
      <c r="AP1006" s="332">
        <v>20.45</v>
      </c>
    </row>
    <row r="1007" spans="1:42" ht="409.5">
      <c r="A1007" s="329">
        <v>43864</v>
      </c>
      <c r="B1007" s="330" t="s">
        <v>5548</v>
      </c>
      <c r="C1007" s="330" t="s">
        <v>60</v>
      </c>
      <c r="D1007" s="331" t="s">
        <v>61</v>
      </c>
      <c r="E1007" s="331" t="s">
        <v>67</v>
      </c>
      <c r="F1007" s="332">
        <v>11338.87</v>
      </c>
      <c r="G1007" s="330" t="s">
        <v>5549</v>
      </c>
      <c r="H1007" s="330" t="s">
        <v>5550</v>
      </c>
      <c r="I1007" s="331" t="s">
        <v>5551</v>
      </c>
      <c r="J1007" s="329">
        <v>43864</v>
      </c>
      <c r="K1007" s="333" t="s">
        <v>491</v>
      </c>
      <c r="L1007" s="329">
        <v>44132</v>
      </c>
      <c r="M1007" s="335" t="s">
        <v>15486</v>
      </c>
      <c r="N1007" s="335" t="s">
        <v>60</v>
      </c>
      <c r="O1007" s="335" t="s">
        <v>60</v>
      </c>
      <c r="P1007" s="341" t="s">
        <v>60</v>
      </c>
      <c r="Q1007" s="331" t="s">
        <v>8840</v>
      </c>
      <c r="R1007" s="339" t="s">
        <v>15487</v>
      </c>
      <c r="S1007" s="339" t="s">
        <v>15488</v>
      </c>
      <c r="T1007" s="331" t="s">
        <v>6915</v>
      </c>
      <c r="U1007" s="331" t="s">
        <v>11848</v>
      </c>
      <c r="V1007" s="335" t="s">
        <v>15489</v>
      </c>
      <c r="W1007" s="333" t="s">
        <v>15490</v>
      </c>
      <c r="X1007" s="340">
        <v>13536.5</v>
      </c>
      <c r="Y1007" s="335" t="s">
        <v>15491</v>
      </c>
      <c r="Z1007" s="339" t="s">
        <v>15492</v>
      </c>
      <c r="AA1007" s="330" t="s">
        <v>60</v>
      </c>
      <c r="AB1007" s="332">
        <v>36.94</v>
      </c>
      <c r="AC1007" s="332">
        <v>3.43</v>
      </c>
      <c r="AD1007" s="332">
        <v>16.96</v>
      </c>
      <c r="AE1007" s="332">
        <v>26.03</v>
      </c>
      <c r="AF1007" s="332">
        <v>2.8</v>
      </c>
      <c r="AG1007" s="332">
        <v>10434.08</v>
      </c>
      <c r="AH1007" s="332">
        <v>8497</v>
      </c>
      <c r="AI1007" s="341" t="s">
        <v>60</v>
      </c>
      <c r="AJ1007" s="341" t="s">
        <v>60</v>
      </c>
      <c r="AK1007" s="341" t="s">
        <v>60</v>
      </c>
      <c r="AL1007" s="331" t="s">
        <v>8328</v>
      </c>
      <c r="AM1007" s="331" t="s">
        <v>8329</v>
      </c>
      <c r="AN1007" s="332">
        <v>17.02</v>
      </c>
      <c r="AO1007" s="332">
        <v>24.93</v>
      </c>
      <c r="AP1007" s="332">
        <v>26.26</v>
      </c>
    </row>
    <row r="1008" spans="1:42" ht="258.75">
      <c r="A1008" s="329">
        <v>44053</v>
      </c>
      <c r="B1008" s="330" t="s">
        <v>5552</v>
      </c>
      <c r="C1008" s="330" t="s">
        <v>60</v>
      </c>
      <c r="D1008" s="331" t="s">
        <v>61</v>
      </c>
      <c r="E1008" s="331" t="s">
        <v>67</v>
      </c>
      <c r="F1008" s="332">
        <v>377.91</v>
      </c>
      <c r="G1008" s="330" t="s">
        <v>5553</v>
      </c>
      <c r="H1008" s="330" t="s">
        <v>60</v>
      </c>
      <c r="I1008" s="331" t="s">
        <v>5554</v>
      </c>
      <c r="J1008" s="329">
        <v>44053</v>
      </c>
      <c r="K1008" s="333" t="s">
        <v>491</v>
      </c>
      <c r="L1008" s="329">
        <v>44110</v>
      </c>
      <c r="M1008" s="335" t="s">
        <v>15493</v>
      </c>
      <c r="N1008" s="335" t="s">
        <v>60</v>
      </c>
      <c r="O1008" s="335" t="s">
        <v>60</v>
      </c>
      <c r="P1008" s="341" t="s">
        <v>60</v>
      </c>
      <c r="Q1008" s="331" t="s">
        <v>8360</v>
      </c>
      <c r="R1008" s="333" t="s">
        <v>10508</v>
      </c>
      <c r="S1008" s="333" t="s">
        <v>10335</v>
      </c>
      <c r="T1008" s="331" t="s">
        <v>6921</v>
      </c>
      <c r="U1008" s="331" t="s">
        <v>11848</v>
      </c>
      <c r="V1008" s="335" t="s">
        <v>15494</v>
      </c>
      <c r="W1008" s="333" t="s">
        <v>15495</v>
      </c>
      <c r="X1008" s="340">
        <v>65630.3</v>
      </c>
      <c r="Y1008" s="335" t="s">
        <v>60</v>
      </c>
      <c r="Z1008" s="333" t="s">
        <v>60</v>
      </c>
      <c r="AA1008" s="330" t="s">
        <v>60</v>
      </c>
      <c r="AB1008" s="341" t="s">
        <v>60</v>
      </c>
      <c r="AC1008" s="338">
        <v>0.20300000000000001</v>
      </c>
      <c r="AD1008" s="332">
        <v>31.18</v>
      </c>
      <c r="AE1008" s="341" t="s">
        <v>60</v>
      </c>
      <c r="AF1008" s="332">
        <v>1.85</v>
      </c>
      <c r="AG1008" s="332">
        <v>377.91</v>
      </c>
      <c r="AH1008" s="332">
        <v>83.19</v>
      </c>
      <c r="AI1008" s="341" t="s">
        <v>60</v>
      </c>
      <c r="AJ1008" s="341" t="s">
        <v>60</v>
      </c>
      <c r="AK1008" s="336">
        <v>1390.4</v>
      </c>
      <c r="AL1008" s="331" t="s">
        <v>8328</v>
      </c>
      <c r="AM1008" s="331" t="s">
        <v>8329</v>
      </c>
      <c r="AN1008" s="332">
        <v>16.95</v>
      </c>
      <c r="AO1008" s="332">
        <v>40.82</v>
      </c>
      <c r="AP1008" s="332">
        <v>42.27</v>
      </c>
    </row>
    <row r="1009" spans="1:42" ht="409.5">
      <c r="A1009" s="329">
        <v>44691</v>
      </c>
      <c r="B1009" s="330" t="s">
        <v>5555</v>
      </c>
      <c r="C1009" s="330" t="s">
        <v>60</v>
      </c>
      <c r="D1009" s="331" t="s">
        <v>61</v>
      </c>
      <c r="E1009" s="331" t="s">
        <v>67</v>
      </c>
      <c r="F1009" s="332">
        <v>25491.68</v>
      </c>
      <c r="G1009" s="330" t="s">
        <v>5556</v>
      </c>
      <c r="H1009" s="330" t="s">
        <v>5557</v>
      </c>
      <c r="I1009" s="331" t="s">
        <v>5558</v>
      </c>
      <c r="J1009" s="329">
        <v>44691</v>
      </c>
      <c r="K1009" s="333" t="s">
        <v>491</v>
      </c>
      <c r="L1009" s="329">
        <v>44837</v>
      </c>
      <c r="M1009" s="335" t="s">
        <v>15496</v>
      </c>
      <c r="N1009" s="335" t="s">
        <v>15497</v>
      </c>
      <c r="O1009" s="335" t="s">
        <v>15498</v>
      </c>
      <c r="P1009" s="341" t="s">
        <v>60</v>
      </c>
      <c r="Q1009" s="331" t="s">
        <v>14216</v>
      </c>
      <c r="R1009" s="333" t="s">
        <v>14384</v>
      </c>
      <c r="S1009" s="333" t="s">
        <v>13010</v>
      </c>
      <c r="T1009" s="331" t="s">
        <v>6921</v>
      </c>
      <c r="U1009" s="331" t="s">
        <v>12010</v>
      </c>
      <c r="V1009" s="335" t="s">
        <v>15499</v>
      </c>
      <c r="W1009" s="333" t="s">
        <v>8473</v>
      </c>
      <c r="X1009" s="340">
        <v>102886.3</v>
      </c>
      <c r="Y1009" s="335" t="s">
        <v>15500</v>
      </c>
      <c r="Z1009" s="339" t="s">
        <v>15501</v>
      </c>
      <c r="AA1009" s="330" t="s">
        <v>15502</v>
      </c>
      <c r="AB1009" s="332">
        <v>21.21</v>
      </c>
      <c r="AC1009" s="332">
        <v>3.48</v>
      </c>
      <c r="AD1009" s="332">
        <v>37.020000000000003</v>
      </c>
      <c r="AE1009" s="332">
        <v>67.930000000000007</v>
      </c>
      <c r="AF1009" s="332">
        <v>23</v>
      </c>
      <c r="AG1009" s="332">
        <v>25482.52</v>
      </c>
      <c r="AH1009" s="332">
        <v>21653.4</v>
      </c>
      <c r="AI1009" s="336">
        <v>1122.2</v>
      </c>
      <c r="AJ1009" s="336">
        <v>949.1</v>
      </c>
      <c r="AK1009" s="336">
        <v>10445.700000000001</v>
      </c>
      <c r="AL1009" s="331" t="s">
        <v>8328</v>
      </c>
      <c r="AM1009" s="331" t="s">
        <v>8329</v>
      </c>
      <c r="AN1009" s="332">
        <v>16.72</v>
      </c>
      <c r="AO1009" s="332">
        <v>4.84</v>
      </c>
      <c r="AP1009" s="332">
        <v>-6.44</v>
      </c>
    </row>
    <row r="1010" spans="1:42" ht="409.5">
      <c r="A1010" s="329">
        <v>44446</v>
      </c>
      <c r="B1010" s="330" t="s">
        <v>5124</v>
      </c>
      <c r="C1010" s="330" t="s">
        <v>60</v>
      </c>
      <c r="D1010" s="331" t="s">
        <v>61</v>
      </c>
      <c r="E1010" s="331" t="s">
        <v>67</v>
      </c>
      <c r="F1010" s="332">
        <v>3689.74</v>
      </c>
      <c r="G1010" s="330" t="s">
        <v>5559</v>
      </c>
      <c r="H1010" s="330" t="s">
        <v>5126</v>
      </c>
      <c r="I1010" s="331" t="s">
        <v>5560</v>
      </c>
      <c r="J1010" s="329">
        <v>44446</v>
      </c>
      <c r="K1010" s="333" t="s">
        <v>491</v>
      </c>
      <c r="L1010" s="329">
        <v>44537</v>
      </c>
      <c r="M1010" s="335" t="s">
        <v>14905</v>
      </c>
      <c r="N1010" s="335" t="s">
        <v>60</v>
      </c>
      <c r="O1010" s="335" t="s">
        <v>60</v>
      </c>
      <c r="P1010" s="341" t="s">
        <v>60</v>
      </c>
      <c r="Q1010" s="331" t="s">
        <v>13077</v>
      </c>
      <c r="R1010" s="333" t="s">
        <v>14205</v>
      </c>
      <c r="S1010" s="333" t="s">
        <v>9861</v>
      </c>
      <c r="T1010" s="331" t="s">
        <v>6921</v>
      </c>
      <c r="U1010" s="331" t="s">
        <v>12010</v>
      </c>
      <c r="V1010" s="335" t="s">
        <v>15503</v>
      </c>
      <c r="W1010" s="339" t="s">
        <v>15504</v>
      </c>
      <c r="X1010" s="330" t="s">
        <v>60</v>
      </c>
      <c r="Y1010" s="335" t="s">
        <v>14908</v>
      </c>
      <c r="Z1010" s="339" t="s">
        <v>14909</v>
      </c>
      <c r="AA1010" s="330" t="s">
        <v>14910</v>
      </c>
      <c r="AB1010" s="332">
        <v>24.22</v>
      </c>
      <c r="AC1010" s="338">
        <v>0.92900000000000005</v>
      </c>
      <c r="AD1010" s="332">
        <v>29.38</v>
      </c>
      <c r="AE1010" s="332">
        <v>114.55</v>
      </c>
      <c r="AF1010" s="332">
        <v>13.45</v>
      </c>
      <c r="AG1010" s="332">
        <v>3668.31</v>
      </c>
      <c r="AH1010" s="332">
        <v>2383.5300000000002</v>
      </c>
      <c r="AI1010" s="336">
        <v>253.9</v>
      </c>
      <c r="AJ1010" s="336">
        <v>83.4</v>
      </c>
      <c r="AK1010" s="341" t="s">
        <v>60</v>
      </c>
      <c r="AL1010" s="331" t="s">
        <v>8328</v>
      </c>
      <c r="AM1010" s="331" t="s">
        <v>8329</v>
      </c>
      <c r="AN1010" s="332">
        <v>16.690000000000001</v>
      </c>
      <c r="AO1010" s="332">
        <v>15.43</v>
      </c>
      <c r="AP1010" s="332">
        <v>23.17</v>
      </c>
    </row>
    <row r="1011" spans="1:42" ht="409.5">
      <c r="A1011" s="329">
        <v>44113</v>
      </c>
      <c r="B1011" s="330" t="s">
        <v>3940</v>
      </c>
      <c r="C1011" s="330" t="s">
        <v>60</v>
      </c>
      <c r="D1011" s="331" t="s">
        <v>61</v>
      </c>
      <c r="E1011" s="331" t="s">
        <v>67</v>
      </c>
      <c r="F1011" s="332">
        <v>612.30999999999995</v>
      </c>
      <c r="G1011" s="330" t="s">
        <v>5561</v>
      </c>
      <c r="H1011" s="330" t="s">
        <v>5562</v>
      </c>
      <c r="I1011" s="331" t="s">
        <v>5563</v>
      </c>
      <c r="J1011" s="329">
        <v>44113</v>
      </c>
      <c r="K1011" s="333" t="s">
        <v>491</v>
      </c>
      <c r="L1011" s="329">
        <v>44378</v>
      </c>
      <c r="M1011" s="335" t="s">
        <v>13242</v>
      </c>
      <c r="N1011" s="335" t="s">
        <v>60</v>
      </c>
      <c r="O1011" s="335" t="s">
        <v>60</v>
      </c>
      <c r="P1011" s="341" t="s">
        <v>60</v>
      </c>
      <c r="Q1011" s="331" t="s">
        <v>9165</v>
      </c>
      <c r="R1011" s="333" t="s">
        <v>13243</v>
      </c>
      <c r="S1011" s="333" t="s">
        <v>12063</v>
      </c>
      <c r="T1011" s="331" t="s">
        <v>6919</v>
      </c>
      <c r="U1011" s="331" t="s">
        <v>11848</v>
      </c>
      <c r="V1011" s="335" t="s">
        <v>15505</v>
      </c>
      <c r="W1011" s="339" t="s">
        <v>15506</v>
      </c>
      <c r="X1011" s="330" t="s">
        <v>15507</v>
      </c>
      <c r="Y1011" s="335" t="s">
        <v>15508</v>
      </c>
      <c r="Z1011" s="339" t="s">
        <v>15509</v>
      </c>
      <c r="AA1011" s="330" t="s">
        <v>15510</v>
      </c>
      <c r="AB1011" s="341" t="s">
        <v>60</v>
      </c>
      <c r="AC1011" s="338">
        <v>0.80800000000000005</v>
      </c>
      <c r="AD1011" s="341" t="s">
        <v>60</v>
      </c>
      <c r="AE1011" s="341" t="s">
        <v>60</v>
      </c>
      <c r="AF1011" s="341" t="s">
        <v>60</v>
      </c>
      <c r="AG1011" s="341" t="s">
        <v>60</v>
      </c>
      <c r="AH1011" s="332">
        <v>700.35</v>
      </c>
      <c r="AI1011" s="341" t="s">
        <v>60</v>
      </c>
      <c r="AJ1011" s="341" t="s">
        <v>60</v>
      </c>
      <c r="AK1011" s="341" t="s">
        <v>60</v>
      </c>
      <c r="AL1011" s="331" t="s">
        <v>8328</v>
      </c>
      <c r="AM1011" s="331" t="s">
        <v>8329</v>
      </c>
      <c r="AN1011" s="332">
        <v>16.670000000000002</v>
      </c>
      <c r="AO1011" s="332">
        <v>19.13</v>
      </c>
      <c r="AP1011" s="332">
        <v>56.95</v>
      </c>
    </row>
    <row r="1012" spans="1:42" ht="101.25">
      <c r="A1012" s="329">
        <v>44154</v>
      </c>
      <c r="B1012" s="330" t="s">
        <v>1638</v>
      </c>
      <c r="C1012" s="330" t="s">
        <v>1639</v>
      </c>
      <c r="D1012" s="331" t="s">
        <v>61</v>
      </c>
      <c r="E1012" s="331" t="s">
        <v>67</v>
      </c>
      <c r="F1012" s="338">
        <v>0.16300000000000001</v>
      </c>
      <c r="G1012" s="330" t="s">
        <v>60</v>
      </c>
      <c r="H1012" s="330" t="s">
        <v>1640</v>
      </c>
      <c r="I1012" s="331" t="s">
        <v>1641</v>
      </c>
      <c r="J1012" s="329">
        <v>44154</v>
      </c>
      <c r="K1012" s="333" t="s">
        <v>491</v>
      </c>
      <c r="L1012" s="329">
        <v>44219</v>
      </c>
      <c r="M1012" s="335" t="s">
        <v>10278</v>
      </c>
      <c r="N1012" s="335" t="s">
        <v>10279</v>
      </c>
      <c r="O1012" s="335" t="s">
        <v>10280</v>
      </c>
      <c r="P1012" s="332">
        <v>2.23</v>
      </c>
      <c r="Q1012" s="331" t="s">
        <v>8409</v>
      </c>
      <c r="R1012" s="333" t="s">
        <v>10281</v>
      </c>
      <c r="S1012" s="333" t="s">
        <v>8346</v>
      </c>
      <c r="T1012" s="331" t="s">
        <v>6917</v>
      </c>
      <c r="U1012" s="331" t="s">
        <v>492</v>
      </c>
      <c r="V1012" s="335" t="s">
        <v>60</v>
      </c>
      <c r="W1012" s="333" t="s">
        <v>60</v>
      </c>
      <c r="X1012" s="330" t="s">
        <v>60</v>
      </c>
      <c r="Y1012" s="335" t="s">
        <v>10282</v>
      </c>
      <c r="Z1012" s="333" t="s">
        <v>9183</v>
      </c>
      <c r="AA1012" s="330" t="s">
        <v>60</v>
      </c>
      <c r="AB1012" s="341" t="s">
        <v>60</v>
      </c>
      <c r="AC1012" s="338">
        <v>0.89500000000000002</v>
      </c>
      <c r="AD1012" s="341" t="s">
        <v>60</v>
      </c>
      <c r="AE1012" s="341" t="s">
        <v>60</v>
      </c>
      <c r="AF1012" s="341" t="s">
        <v>60</v>
      </c>
      <c r="AG1012" s="341" t="s">
        <v>60</v>
      </c>
      <c r="AH1012" s="338">
        <v>0.26300000000000001</v>
      </c>
      <c r="AI1012" s="332">
        <v>2.76</v>
      </c>
      <c r="AJ1012" s="338">
        <v>9.9000000000000005E-2</v>
      </c>
      <c r="AK1012" s="332">
        <v>1.08</v>
      </c>
      <c r="AL1012" s="331" t="s">
        <v>8328</v>
      </c>
      <c r="AM1012" s="331" t="s">
        <v>8329</v>
      </c>
      <c r="AN1012" s="332">
        <v>16.59</v>
      </c>
      <c r="AO1012" s="332">
        <v>16.59</v>
      </c>
      <c r="AP1012" s="332">
        <v>16.59</v>
      </c>
    </row>
    <row r="1013" spans="1:42" ht="112.5">
      <c r="A1013" s="329">
        <v>44676</v>
      </c>
      <c r="B1013" s="330" t="s">
        <v>5564</v>
      </c>
      <c r="C1013" s="330" t="s">
        <v>60</v>
      </c>
      <c r="D1013" s="331" t="s">
        <v>61</v>
      </c>
      <c r="E1013" s="331" t="s">
        <v>67</v>
      </c>
      <c r="F1013" s="332">
        <v>135.79</v>
      </c>
      <c r="G1013" s="330" t="s">
        <v>5565</v>
      </c>
      <c r="H1013" s="330" t="s">
        <v>60</v>
      </c>
      <c r="I1013" s="331" t="s">
        <v>5566</v>
      </c>
      <c r="J1013" s="329">
        <v>44676</v>
      </c>
      <c r="K1013" s="333" t="s">
        <v>491</v>
      </c>
      <c r="L1013" s="329">
        <v>44732</v>
      </c>
      <c r="M1013" s="335" t="s">
        <v>15511</v>
      </c>
      <c r="N1013" s="335" t="s">
        <v>15512</v>
      </c>
      <c r="O1013" s="335" t="s">
        <v>15513</v>
      </c>
      <c r="P1013" s="341" t="s">
        <v>60</v>
      </c>
      <c r="Q1013" s="331" t="s">
        <v>9327</v>
      </c>
      <c r="R1013" s="333" t="s">
        <v>15514</v>
      </c>
      <c r="S1013" s="333" t="s">
        <v>14077</v>
      </c>
      <c r="T1013" s="331" t="s">
        <v>6917</v>
      </c>
      <c r="U1013" s="331" t="s">
        <v>11848</v>
      </c>
      <c r="V1013" s="335" t="s">
        <v>15515</v>
      </c>
      <c r="W1013" s="333" t="s">
        <v>10603</v>
      </c>
      <c r="X1013" s="330" t="s">
        <v>60</v>
      </c>
      <c r="Y1013" s="335" t="s">
        <v>60</v>
      </c>
      <c r="Z1013" s="333" t="s">
        <v>60</v>
      </c>
      <c r="AA1013" s="330" t="s">
        <v>60</v>
      </c>
      <c r="AB1013" s="332">
        <v>17.45</v>
      </c>
      <c r="AC1013" s="338">
        <v>0.98899999999999999</v>
      </c>
      <c r="AD1013" s="332">
        <v>11.69</v>
      </c>
      <c r="AE1013" s="332">
        <v>24.55</v>
      </c>
      <c r="AF1013" s="338">
        <v>0.84</v>
      </c>
      <c r="AG1013" s="332">
        <v>168.46</v>
      </c>
      <c r="AH1013" s="332">
        <v>112.49</v>
      </c>
      <c r="AI1013" s="336">
        <v>210.8</v>
      </c>
      <c r="AJ1013" s="332">
        <v>6.78</v>
      </c>
      <c r="AK1013" s="336">
        <v>263.8</v>
      </c>
      <c r="AL1013" s="331" t="s">
        <v>8328</v>
      </c>
      <c r="AM1013" s="331" t="s">
        <v>8329</v>
      </c>
      <c r="AN1013" s="332">
        <v>16.57</v>
      </c>
      <c r="AO1013" s="332">
        <v>20.52</v>
      </c>
      <c r="AP1013" s="332">
        <v>31.81</v>
      </c>
    </row>
    <row r="1014" spans="1:42" ht="409.5">
      <c r="A1014" s="329">
        <v>44467</v>
      </c>
      <c r="B1014" s="330" t="s">
        <v>5567</v>
      </c>
      <c r="C1014" s="330" t="s">
        <v>60</v>
      </c>
      <c r="D1014" s="331" t="s">
        <v>61</v>
      </c>
      <c r="E1014" s="331" t="s">
        <v>67</v>
      </c>
      <c r="F1014" s="332">
        <v>31.81</v>
      </c>
      <c r="G1014" s="330" t="s">
        <v>5568</v>
      </c>
      <c r="H1014" s="330" t="s">
        <v>5569</v>
      </c>
      <c r="I1014" s="331" t="s">
        <v>5570</v>
      </c>
      <c r="J1014" s="329">
        <v>44467</v>
      </c>
      <c r="K1014" s="333" t="s">
        <v>491</v>
      </c>
      <c r="L1014" s="329">
        <v>44530</v>
      </c>
      <c r="M1014" s="335" t="s">
        <v>15516</v>
      </c>
      <c r="N1014" s="335" t="s">
        <v>60</v>
      </c>
      <c r="O1014" s="335" t="s">
        <v>60</v>
      </c>
      <c r="P1014" s="341" t="s">
        <v>60</v>
      </c>
      <c r="Q1014" s="331" t="s">
        <v>8360</v>
      </c>
      <c r="R1014" s="333" t="s">
        <v>10508</v>
      </c>
      <c r="S1014" s="333" t="s">
        <v>10335</v>
      </c>
      <c r="T1014" s="331" t="s">
        <v>6921</v>
      </c>
      <c r="U1014" s="331" t="s">
        <v>11848</v>
      </c>
      <c r="V1014" s="335" t="s">
        <v>15517</v>
      </c>
      <c r="W1014" s="333" t="s">
        <v>8815</v>
      </c>
      <c r="X1014" s="340">
        <v>197</v>
      </c>
      <c r="Y1014" s="335" t="s">
        <v>15518</v>
      </c>
      <c r="Z1014" s="339" t="s">
        <v>15519</v>
      </c>
      <c r="AA1014" s="330" t="s">
        <v>60</v>
      </c>
      <c r="AB1014" s="341" t="s">
        <v>60</v>
      </c>
      <c r="AC1014" s="338">
        <v>0.72099999999999997</v>
      </c>
      <c r="AD1014" s="332">
        <v>7.53</v>
      </c>
      <c r="AE1014" s="341" t="s">
        <v>60</v>
      </c>
      <c r="AF1014" s="332">
        <v>1.98</v>
      </c>
      <c r="AG1014" s="332">
        <v>31.81</v>
      </c>
      <c r="AH1014" s="332">
        <v>37.909999999999997</v>
      </c>
      <c r="AI1014" s="336">
        <v>17.600000000000001</v>
      </c>
      <c r="AJ1014" s="336">
        <v>-22.1</v>
      </c>
      <c r="AK1014" s="336">
        <v>82.1</v>
      </c>
      <c r="AL1014" s="331" t="s">
        <v>8328</v>
      </c>
      <c r="AM1014" s="331" t="s">
        <v>8329</v>
      </c>
      <c r="AN1014" s="332">
        <v>16.55</v>
      </c>
      <c r="AO1014" s="332">
        <v>-5.41</v>
      </c>
      <c r="AP1014" s="332">
        <v>5.27</v>
      </c>
    </row>
    <row r="1015" spans="1:42" ht="405">
      <c r="A1015" s="329">
        <v>44183</v>
      </c>
      <c r="B1015" s="330" t="s">
        <v>5571</v>
      </c>
      <c r="C1015" s="330" t="s">
        <v>60</v>
      </c>
      <c r="D1015" s="331" t="s">
        <v>61</v>
      </c>
      <c r="E1015" s="331" t="s">
        <v>67</v>
      </c>
      <c r="F1015" s="332">
        <v>2889.6</v>
      </c>
      <c r="G1015" s="330" t="s">
        <v>5572</v>
      </c>
      <c r="H1015" s="330" t="s">
        <v>60</v>
      </c>
      <c r="I1015" s="331" t="s">
        <v>5573</v>
      </c>
      <c r="J1015" s="329">
        <v>44183</v>
      </c>
      <c r="K1015" s="333" t="s">
        <v>491</v>
      </c>
      <c r="L1015" s="329">
        <v>44236</v>
      </c>
      <c r="M1015" s="335" t="s">
        <v>15520</v>
      </c>
      <c r="N1015" s="335" t="s">
        <v>60</v>
      </c>
      <c r="O1015" s="335" t="s">
        <v>60</v>
      </c>
      <c r="P1015" s="341" t="s">
        <v>60</v>
      </c>
      <c r="Q1015" s="331" t="s">
        <v>8748</v>
      </c>
      <c r="R1015" s="337" t="s">
        <v>15521</v>
      </c>
      <c r="S1015" s="333" t="s">
        <v>9636</v>
      </c>
      <c r="T1015" s="331" t="s">
        <v>6921</v>
      </c>
      <c r="U1015" s="331" t="s">
        <v>11848</v>
      </c>
      <c r="V1015" s="335" t="s">
        <v>15522</v>
      </c>
      <c r="W1015" s="333" t="s">
        <v>15523</v>
      </c>
      <c r="X1015" s="330" t="s">
        <v>60</v>
      </c>
      <c r="Y1015" s="335" t="s">
        <v>60</v>
      </c>
      <c r="Z1015" s="333" t="s">
        <v>60</v>
      </c>
      <c r="AA1015" s="330" t="s">
        <v>60</v>
      </c>
      <c r="AB1015" s="332">
        <v>143.96</v>
      </c>
      <c r="AC1015" s="332">
        <v>6.42</v>
      </c>
      <c r="AD1015" s="332">
        <v>26.64</v>
      </c>
      <c r="AE1015" s="332">
        <v>53.64</v>
      </c>
      <c r="AF1015" s="332">
        <v>6.75</v>
      </c>
      <c r="AG1015" s="332">
        <v>2799.37</v>
      </c>
      <c r="AH1015" s="332">
        <v>2545.15</v>
      </c>
      <c r="AI1015" s="341" t="s">
        <v>60</v>
      </c>
      <c r="AJ1015" s="341" t="s">
        <v>60</v>
      </c>
      <c r="AK1015" s="341" t="s">
        <v>60</v>
      </c>
      <c r="AL1015" s="331" t="s">
        <v>8328</v>
      </c>
      <c r="AM1015" s="331" t="s">
        <v>8329</v>
      </c>
      <c r="AN1015" s="332">
        <v>16.54</v>
      </c>
      <c r="AO1015" s="332">
        <v>20.95</v>
      </c>
      <c r="AP1015" s="332">
        <v>51.87</v>
      </c>
    </row>
    <row r="1016" spans="1:42" ht="409.5">
      <c r="A1016" s="329">
        <v>43992</v>
      </c>
      <c r="B1016" s="330" t="s">
        <v>5574</v>
      </c>
      <c r="C1016" s="330" t="s">
        <v>60</v>
      </c>
      <c r="D1016" s="331" t="s">
        <v>61</v>
      </c>
      <c r="E1016" s="331" t="s">
        <v>67</v>
      </c>
      <c r="F1016" s="332">
        <v>45.98</v>
      </c>
      <c r="G1016" s="330" t="s">
        <v>5575</v>
      </c>
      <c r="H1016" s="330" t="s">
        <v>5576</v>
      </c>
      <c r="I1016" s="331" t="s">
        <v>5577</v>
      </c>
      <c r="J1016" s="329">
        <v>43992</v>
      </c>
      <c r="K1016" s="333" t="s">
        <v>491</v>
      </c>
      <c r="L1016" s="329">
        <v>44034</v>
      </c>
      <c r="M1016" s="335" t="s">
        <v>15524</v>
      </c>
      <c r="N1016" s="335" t="s">
        <v>60</v>
      </c>
      <c r="O1016" s="335" t="s">
        <v>60</v>
      </c>
      <c r="P1016" s="341" t="s">
        <v>60</v>
      </c>
      <c r="Q1016" s="331" t="s">
        <v>9345</v>
      </c>
      <c r="R1016" s="333" t="s">
        <v>15525</v>
      </c>
      <c r="S1016" s="333" t="s">
        <v>15526</v>
      </c>
      <c r="T1016" s="331" t="s">
        <v>6921</v>
      </c>
      <c r="U1016" s="331" t="s">
        <v>11848</v>
      </c>
      <c r="V1016" s="335" t="s">
        <v>15527</v>
      </c>
      <c r="W1016" s="339" t="s">
        <v>15528</v>
      </c>
      <c r="X1016" s="330" t="s">
        <v>60</v>
      </c>
      <c r="Y1016" s="335" t="s">
        <v>15529</v>
      </c>
      <c r="Z1016" s="339" t="s">
        <v>15530</v>
      </c>
      <c r="AA1016" s="330" t="s">
        <v>60</v>
      </c>
      <c r="AB1016" s="341" t="s">
        <v>60</v>
      </c>
      <c r="AC1016" s="332">
        <v>1.24</v>
      </c>
      <c r="AD1016" s="332">
        <v>5.07</v>
      </c>
      <c r="AE1016" s="341" t="s">
        <v>60</v>
      </c>
      <c r="AF1016" s="338">
        <v>0.82399999999999995</v>
      </c>
      <c r="AG1016" s="332">
        <v>13.97</v>
      </c>
      <c r="AH1016" s="332">
        <v>43.8</v>
      </c>
      <c r="AI1016" s="341" t="s">
        <v>60</v>
      </c>
      <c r="AJ1016" s="341" t="s">
        <v>60</v>
      </c>
      <c r="AK1016" s="341" t="s">
        <v>60</v>
      </c>
      <c r="AL1016" s="331" t="s">
        <v>8328</v>
      </c>
      <c r="AM1016" s="331" t="s">
        <v>8329</v>
      </c>
      <c r="AN1016" s="332">
        <v>16.54</v>
      </c>
      <c r="AO1016" s="332">
        <v>21.09</v>
      </c>
      <c r="AP1016" s="332">
        <v>31.36</v>
      </c>
    </row>
    <row r="1017" spans="1:42" ht="409.5">
      <c r="A1017" s="329">
        <v>44701</v>
      </c>
      <c r="B1017" s="330" t="s">
        <v>5578</v>
      </c>
      <c r="C1017" s="330" t="s">
        <v>60</v>
      </c>
      <c r="D1017" s="331" t="s">
        <v>61</v>
      </c>
      <c r="E1017" s="331" t="s">
        <v>67</v>
      </c>
      <c r="F1017" s="332">
        <v>3558.21</v>
      </c>
      <c r="G1017" s="330" t="s">
        <v>5579</v>
      </c>
      <c r="H1017" s="330" t="s">
        <v>1852</v>
      </c>
      <c r="I1017" s="331" t="s">
        <v>5580</v>
      </c>
      <c r="J1017" s="329">
        <v>44701</v>
      </c>
      <c r="K1017" s="333" t="s">
        <v>491</v>
      </c>
      <c r="L1017" s="329">
        <v>44847</v>
      </c>
      <c r="M1017" s="335" t="s">
        <v>15531</v>
      </c>
      <c r="N1017" s="335" t="s">
        <v>60</v>
      </c>
      <c r="O1017" s="335" t="s">
        <v>15532</v>
      </c>
      <c r="P1017" s="341" t="s">
        <v>60</v>
      </c>
      <c r="Q1017" s="331" t="s">
        <v>8640</v>
      </c>
      <c r="R1017" s="339" t="s">
        <v>15533</v>
      </c>
      <c r="S1017" s="333" t="s">
        <v>15534</v>
      </c>
      <c r="T1017" s="331" t="s">
        <v>6921</v>
      </c>
      <c r="U1017" s="331" t="s">
        <v>11848</v>
      </c>
      <c r="V1017" s="335" t="s">
        <v>15535</v>
      </c>
      <c r="W1017" s="339" t="s">
        <v>15536</v>
      </c>
      <c r="X1017" s="330" t="s">
        <v>60</v>
      </c>
      <c r="Y1017" s="335" t="s">
        <v>10527</v>
      </c>
      <c r="Z1017" s="339" t="s">
        <v>10528</v>
      </c>
      <c r="AA1017" s="330" t="s">
        <v>8665</v>
      </c>
      <c r="AB1017" s="341" t="s">
        <v>60</v>
      </c>
      <c r="AC1017" s="332">
        <v>2.0099999999999998</v>
      </c>
      <c r="AD1017" s="332">
        <v>22.4</v>
      </c>
      <c r="AE1017" s="341" t="s">
        <v>60</v>
      </c>
      <c r="AF1017" s="338">
        <v>0.90500000000000003</v>
      </c>
      <c r="AG1017" s="332">
        <v>4182.68</v>
      </c>
      <c r="AH1017" s="332">
        <v>3070.27</v>
      </c>
      <c r="AI1017" s="336">
        <v>4649</v>
      </c>
      <c r="AJ1017" s="336">
        <v>-13</v>
      </c>
      <c r="AK1017" s="336">
        <v>3410</v>
      </c>
      <c r="AL1017" s="331" t="s">
        <v>8328</v>
      </c>
      <c r="AM1017" s="331" t="s">
        <v>8329</v>
      </c>
      <c r="AN1017" s="332">
        <v>16.54</v>
      </c>
      <c r="AO1017" s="332">
        <v>37.520000000000003</v>
      </c>
      <c r="AP1017" s="332">
        <v>30.19</v>
      </c>
    </row>
    <row r="1018" spans="1:42" ht="180">
      <c r="A1018" s="329">
        <v>44431</v>
      </c>
      <c r="B1018" s="330" t="s">
        <v>5581</v>
      </c>
      <c r="C1018" s="330" t="s">
        <v>60</v>
      </c>
      <c r="D1018" s="331" t="s">
        <v>61</v>
      </c>
      <c r="E1018" s="331" t="s">
        <v>67</v>
      </c>
      <c r="F1018" s="332">
        <v>867.08</v>
      </c>
      <c r="G1018" s="330" t="s">
        <v>5582</v>
      </c>
      <c r="H1018" s="330" t="s">
        <v>60</v>
      </c>
      <c r="I1018" s="331" t="s">
        <v>5583</v>
      </c>
      <c r="J1018" s="329">
        <v>44431</v>
      </c>
      <c r="K1018" s="333" t="s">
        <v>491</v>
      </c>
      <c r="L1018" s="329">
        <v>44552</v>
      </c>
      <c r="M1018" s="335" t="s">
        <v>15537</v>
      </c>
      <c r="N1018" s="335" t="s">
        <v>60</v>
      </c>
      <c r="O1018" s="335" t="s">
        <v>60</v>
      </c>
      <c r="P1018" s="341" t="s">
        <v>60</v>
      </c>
      <c r="Q1018" s="331" t="s">
        <v>8417</v>
      </c>
      <c r="R1018" s="333" t="s">
        <v>13415</v>
      </c>
      <c r="S1018" s="333" t="s">
        <v>9401</v>
      </c>
      <c r="T1018" s="331" t="s">
        <v>6921</v>
      </c>
      <c r="U1018" s="331" t="s">
        <v>11848</v>
      </c>
      <c r="V1018" s="335" t="s">
        <v>15538</v>
      </c>
      <c r="W1018" s="333" t="s">
        <v>8680</v>
      </c>
      <c r="X1018" s="330" t="s">
        <v>60</v>
      </c>
      <c r="Y1018" s="335" t="s">
        <v>60</v>
      </c>
      <c r="Z1018" s="333" t="s">
        <v>60</v>
      </c>
      <c r="AA1018" s="330" t="s">
        <v>60</v>
      </c>
      <c r="AB1018" s="332">
        <v>39.04</v>
      </c>
      <c r="AC1018" s="332">
        <v>1.1299999999999999</v>
      </c>
      <c r="AD1018" s="332">
        <v>16.190000000000001</v>
      </c>
      <c r="AE1018" s="332">
        <v>23.31</v>
      </c>
      <c r="AF1018" s="332">
        <v>14.12</v>
      </c>
      <c r="AG1018" s="332">
        <v>922.52</v>
      </c>
      <c r="AH1018" s="332">
        <v>420.57</v>
      </c>
      <c r="AI1018" s="341" t="s">
        <v>60</v>
      </c>
      <c r="AJ1018" s="341" t="s">
        <v>60</v>
      </c>
      <c r="AK1018" s="341" t="s">
        <v>60</v>
      </c>
      <c r="AL1018" s="331" t="s">
        <v>8328</v>
      </c>
      <c r="AM1018" s="331" t="s">
        <v>8329</v>
      </c>
      <c r="AN1018" s="332">
        <v>16.53</v>
      </c>
      <c r="AO1018" s="332">
        <v>13.79</v>
      </c>
      <c r="AP1018" s="332">
        <v>22.31</v>
      </c>
    </row>
    <row r="1019" spans="1:42" ht="409.5">
      <c r="A1019" s="329">
        <v>44547</v>
      </c>
      <c r="B1019" s="330" t="s">
        <v>5584</v>
      </c>
      <c r="C1019" s="330" t="s">
        <v>60</v>
      </c>
      <c r="D1019" s="331" t="s">
        <v>61</v>
      </c>
      <c r="E1019" s="331" t="s">
        <v>67</v>
      </c>
      <c r="F1019" s="332">
        <v>2741.3</v>
      </c>
      <c r="G1019" s="330" t="s">
        <v>985</v>
      </c>
      <c r="H1019" s="330" t="s">
        <v>5585</v>
      </c>
      <c r="I1019" s="331" t="s">
        <v>5586</v>
      </c>
      <c r="J1019" s="329">
        <v>44547</v>
      </c>
      <c r="K1019" s="333" t="s">
        <v>491</v>
      </c>
      <c r="L1019" s="329">
        <v>44694</v>
      </c>
      <c r="M1019" s="335" t="s">
        <v>15539</v>
      </c>
      <c r="N1019" s="335" t="s">
        <v>15540</v>
      </c>
      <c r="O1019" s="335" t="s">
        <v>15541</v>
      </c>
      <c r="P1019" s="341" t="s">
        <v>60</v>
      </c>
      <c r="Q1019" s="331" t="s">
        <v>8469</v>
      </c>
      <c r="R1019" s="339" t="s">
        <v>15542</v>
      </c>
      <c r="S1019" s="333" t="s">
        <v>15543</v>
      </c>
      <c r="T1019" s="331" t="s">
        <v>6921</v>
      </c>
      <c r="U1019" s="331" t="s">
        <v>11848</v>
      </c>
      <c r="V1019" s="335" t="s">
        <v>9211</v>
      </c>
      <c r="W1019" s="339" t="s">
        <v>9212</v>
      </c>
      <c r="X1019" s="330" t="s">
        <v>60</v>
      </c>
      <c r="Y1019" s="335" t="s">
        <v>60</v>
      </c>
      <c r="Z1019" s="333" t="s">
        <v>9832</v>
      </c>
      <c r="AA1019" s="330" t="s">
        <v>60</v>
      </c>
      <c r="AB1019" s="341" t="s">
        <v>60</v>
      </c>
      <c r="AC1019" s="332">
        <v>5.84</v>
      </c>
      <c r="AD1019" s="332">
        <v>56.88</v>
      </c>
      <c r="AE1019" s="341" t="s">
        <v>60</v>
      </c>
      <c r="AF1019" s="332">
        <v>5.42</v>
      </c>
      <c r="AG1019" s="332">
        <v>2615.91</v>
      </c>
      <c r="AH1019" s="332">
        <v>2574.36</v>
      </c>
      <c r="AI1019" s="336">
        <v>506.4</v>
      </c>
      <c r="AJ1019" s="336">
        <v>-36.4</v>
      </c>
      <c r="AK1019" s="336">
        <v>815.7</v>
      </c>
      <c r="AL1019" s="331" t="s">
        <v>8328</v>
      </c>
      <c r="AM1019" s="331" t="s">
        <v>8329</v>
      </c>
      <c r="AN1019" s="332">
        <v>16.52</v>
      </c>
      <c r="AO1019" s="332">
        <v>7.45</v>
      </c>
      <c r="AP1019" s="332">
        <v>21.25</v>
      </c>
    </row>
    <row r="1020" spans="1:42" ht="409.5">
      <c r="A1020" s="329">
        <v>44263</v>
      </c>
      <c r="B1020" s="330" t="s">
        <v>5587</v>
      </c>
      <c r="C1020" s="330" t="s">
        <v>60</v>
      </c>
      <c r="D1020" s="331" t="s">
        <v>61</v>
      </c>
      <c r="E1020" s="331" t="s">
        <v>67</v>
      </c>
      <c r="F1020" s="332">
        <v>7230.16</v>
      </c>
      <c r="G1020" s="330" t="s">
        <v>1482</v>
      </c>
      <c r="H1020" s="330" t="s">
        <v>60</v>
      </c>
      <c r="I1020" s="331" t="s">
        <v>5588</v>
      </c>
      <c r="J1020" s="329">
        <v>44263</v>
      </c>
      <c r="K1020" s="333" t="s">
        <v>491</v>
      </c>
      <c r="L1020" s="329">
        <v>44562</v>
      </c>
      <c r="M1020" s="335" t="s">
        <v>15544</v>
      </c>
      <c r="N1020" s="335" t="s">
        <v>15545</v>
      </c>
      <c r="O1020" s="335" t="s">
        <v>60</v>
      </c>
      <c r="P1020" s="341" t="s">
        <v>60</v>
      </c>
      <c r="Q1020" s="331" t="s">
        <v>9817</v>
      </c>
      <c r="R1020" s="333" t="s">
        <v>15546</v>
      </c>
      <c r="S1020" s="333" t="s">
        <v>15547</v>
      </c>
      <c r="T1020" s="331" t="s">
        <v>6919</v>
      </c>
      <c r="U1020" s="331" t="s">
        <v>11848</v>
      </c>
      <c r="V1020" s="335" t="s">
        <v>10247</v>
      </c>
      <c r="W1020" s="345" t="s">
        <v>10248</v>
      </c>
      <c r="X1020" s="340">
        <v>37204.199999999997</v>
      </c>
      <c r="Y1020" s="335" t="s">
        <v>60</v>
      </c>
      <c r="Z1020" s="333" t="s">
        <v>60</v>
      </c>
      <c r="AA1020" s="330" t="s">
        <v>60</v>
      </c>
      <c r="AB1020" s="332">
        <v>7.04</v>
      </c>
      <c r="AC1020" s="338">
        <v>0.59299999999999997</v>
      </c>
      <c r="AD1020" s="341" t="s">
        <v>60</v>
      </c>
      <c r="AE1020" s="341" t="s">
        <v>60</v>
      </c>
      <c r="AF1020" s="341" t="s">
        <v>60</v>
      </c>
      <c r="AG1020" s="341" t="s">
        <v>60</v>
      </c>
      <c r="AH1020" s="332">
        <v>11071.27</v>
      </c>
      <c r="AI1020" s="336">
        <v>10617</v>
      </c>
      <c r="AJ1020" s="336">
        <v>-3409</v>
      </c>
      <c r="AK1020" s="336">
        <v>235149</v>
      </c>
      <c r="AL1020" s="331" t="s">
        <v>8328</v>
      </c>
      <c r="AM1020" s="331" t="s">
        <v>8329</v>
      </c>
      <c r="AN1020" s="332">
        <v>16.5</v>
      </c>
      <c r="AO1020" s="332">
        <v>21.83</v>
      </c>
      <c r="AP1020" s="332">
        <v>28.11</v>
      </c>
    </row>
    <row r="1021" spans="1:42" ht="409.5">
      <c r="A1021" s="329">
        <v>44283</v>
      </c>
      <c r="B1021" s="330" t="s">
        <v>5589</v>
      </c>
      <c r="C1021" s="330" t="s">
        <v>60</v>
      </c>
      <c r="D1021" s="331" t="s">
        <v>61</v>
      </c>
      <c r="E1021" s="331" t="s">
        <v>67</v>
      </c>
      <c r="F1021" s="332">
        <v>4269.1899999999996</v>
      </c>
      <c r="G1021" s="330" t="s">
        <v>5590</v>
      </c>
      <c r="H1021" s="330" t="s">
        <v>5591</v>
      </c>
      <c r="I1021" s="331" t="s">
        <v>5592</v>
      </c>
      <c r="J1021" s="329">
        <v>44283</v>
      </c>
      <c r="K1021" s="333" t="s">
        <v>491</v>
      </c>
      <c r="L1021" s="329">
        <v>44407</v>
      </c>
      <c r="M1021" s="335" t="s">
        <v>15548</v>
      </c>
      <c r="N1021" s="335" t="s">
        <v>60</v>
      </c>
      <c r="O1021" s="335" t="s">
        <v>60</v>
      </c>
      <c r="P1021" s="341" t="s">
        <v>60</v>
      </c>
      <c r="Q1021" s="331" t="s">
        <v>8695</v>
      </c>
      <c r="R1021" s="339" t="s">
        <v>15549</v>
      </c>
      <c r="S1021" s="333" t="s">
        <v>15550</v>
      </c>
      <c r="T1021" s="331" t="s">
        <v>6915</v>
      </c>
      <c r="U1021" s="331" t="s">
        <v>11848</v>
      </c>
      <c r="V1021" s="335" t="s">
        <v>15551</v>
      </c>
      <c r="W1021" s="333" t="s">
        <v>10008</v>
      </c>
      <c r="X1021" s="330" t="s">
        <v>60</v>
      </c>
      <c r="Y1021" s="335" t="s">
        <v>15552</v>
      </c>
      <c r="Z1021" s="339" t="s">
        <v>15553</v>
      </c>
      <c r="AA1021" s="330" t="s">
        <v>15554</v>
      </c>
      <c r="AB1021" s="332">
        <v>25.14</v>
      </c>
      <c r="AC1021" s="332">
        <v>1.98</v>
      </c>
      <c r="AD1021" s="332">
        <v>11.07</v>
      </c>
      <c r="AE1021" s="332">
        <v>25.63</v>
      </c>
      <c r="AF1021" s="332">
        <v>5.01</v>
      </c>
      <c r="AG1021" s="332">
        <v>4118.9799999999996</v>
      </c>
      <c r="AH1021" s="332">
        <v>2353.42</v>
      </c>
      <c r="AI1021" s="341" t="s">
        <v>60</v>
      </c>
      <c r="AJ1021" s="341" t="s">
        <v>60</v>
      </c>
      <c r="AK1021" s="341" t="s">
        <v>60</v>
      </c>
      <c r="AL1021" s="331" t="s">
        <v>8328</v>
      </c>
      <c r="AM1021" s="331" t="s">
        <v>8329</v>
      </c>
      <c r="AN1021" s="332">
        <v>16.48</v>
      </c>
      <c r="AO1021" s="332">
        <v>19.59</v>
      </c>
      <c r="AP1021" s="332">
        <v>35.229999999999997</v>
      </c>
    </row>
    <row r="1022" spans="1:42" ht="123.75">
      <c r="A1022" s="329">
        <v>44849</v>
      </c>
      <c r="B1022" s="330" t="s">
        <v>1642</v>
      </c>
      <c r="C1022" s="330" t="s">
        <v>1643</v>
      </c>
      <c r="D1022" s="331" t="s">
        <v>61</v>
      </c>
      <c r="E1022" s="331" t="s">
        <v>77</v>
      </c>
      <c r="F1022" s="332">
        <v>340.28</v>
      </c>
      <c r="G1022" s="330" t="s">
        <v>1644</v>
      </c>
      <c r="H1022" s="330" t="s">
        <v>1645</v>
      </c>
      <c r="I1022" s="331" t="s">
        <v>1646</v>
      </c>
      <c r="J1022" s="329">
        <v>44849</v>
      </c>
      <c r="K1022" s="333" t="s">
        <v>491</v>
      </c>
      <c r="L1022" s="334" t="s">
        <v>60</v>
      </c>
      <c r="M1022" s="335" t="s">
        <v>10092</v>
      </c>
      <c r="N1022" s="335" t="s">
        <v>60</v>
      </c>
      <c r="O1022" s="335" t="s">
        <v>10093</v>
      </c>
      <c r="P1022" s="336">
        <v>481.4</v>
      </c>
      <c r="Q1022" s="331" t="s">
        <v>8400</v>
      </c>
      <c r="R1022" s="333" t="s">
        <v>10094</v>
      </c>
      <c r="S1022" s="333" t="s">
        <v>10095</v>
      </c>
      <c r="T1022" s="331" t="s">
        <v>6917</v>
      </c>
      <c r="U1022" s="331" t="s">
        <v>492</v>
      </c>
      <c r="V1022" s="335" t="s">
        <v>10096</v>
      </c>
      <c r="W1022" s="333" t="s">
        <v>10097</v>
      </c>
      <c r="X1022" s="330" t="s">
        <v>60</v>
      </c>
      <c r="Y1022" s="335" t="s">
        <v>10098</v>
      </c>
      <c r="Z1022" s="333" t="s">
        <v>10097</v>
      </c>
      <c r="AA1022" s="340">
        <v>3215.9</v>
      </c>
      <c r="AB1022" s="332">
        <v>74.17</v>
      </c>
      <c r="AC1022" s="332">
        <v>3.77</v>
      </c>
      <c r="AD1022" s="332">
        <v>26.24</v>
      </c>
      <c r="AE1022" s="332">
        <v>30.52</v>
      </c>
      <c r="AF1022" s="332">
        <v>5.12</v>
      </c>
      <c r="AG1022" s="332">
        <v>442.15</v>
      </c>
      <c r="AH1022" s="332">
        <v>575.23</v>
      </c>
      <c r="AI1022" s="336">
        <v>87.3</v>
      </c>
      <c r="AJ1022" s="332">
        <v>7.84</v>
      </c>
      <c r="AK1022" s="336">
        <v>211.2</v>
      </c>
      <c r="AL1022" s="331" t="s">
        <v>8328</v>
      </c>
      <c r="AM1022" s="331" t="s">
        <v>8329</v>
      </c>
      <c r="AN1022" s="332">
        <v>16.48</v>
      </c>
      <c r="AO1022" s="332">
        <v>22.83</v>
      </c>
      <c r="AP1022" s="332">
        <v>18.29</v>
      </c>
    </row>
    <row r="1023" spans="1:42" ht="326.25">
      <c r="A1023" s="329">
        <v>44112</v>
      </c>
      <c r="B1023" s="330" t="s">
        <v>5593</v>
      </c>
      <c r="C1023" s="330" t="s">
        <v>60</v>
      </c>
      <c r="D1023" s="331" t="s">
        <v>61</v>
      </c>
      <c r="E1023" s="331" t="s">
        <v>67</v>
      </c>
      <c r="F1023" s="332">
        <v>2318</v>
      </c>
      <c r="G1023" s="330" t="s">
        <v>5594</v>
      </c>
      <c r="H1023" s="330" t="s">
        <v>5595</v>
      </c>
      <c r="I1023" s="331" t="s">
        <v>5596</v>
      </c>
      <c r="J1023" s="329">
        <v>44112</v>
      </c>
      <c r="K1023" s="333" t="s">
        <v>491</v>
      </c>
      <c r="L1023" s="329">
        <v>44267</v>
      </c>
      <c r="M1023" s="335" t="s">
        <v>15555</v>
      </c>
      <c r="N1023" s="335" t="s">
        <v>60</v>
      </c>
      <c r="O1023" s="335" t="s">
        <v>60</v>
      </c>
      <c r="P1023" s="341" t="s">
        <v>60</v>
      </c>
      <c r="Q1023" s="331" t="s">
        <v>10387</v>
      </c>
      <c r="R1023" s="333" t="s">
        <v>15556</v>
      </c>
      <c r="S1023" s="333" t="s">
        <v>15557</v>
      </c>
      <c r="T1023" s="331" t="s">
        <v>6915</v>
      </c>
      <c r="U1023" s="331" t="s">
        <v>11848</v>
      </c>
      <c r="V1023" s="335" t="s">
        <v>15558</v>
      </c>
      <c r="W1023" s="339" t="s">
        <v>15559</v>
      </c>
      <c r="X1023" s="330" t="s">
        <v>60</v>
      </c>
      <c r="Y1023" s="335" t="s">
        <v>15560</v>
      </c>
      <c r="Z1023" s="339" t="s">
        <v>15561</v>
      </c>
      <c r="AA1023" s="330" t="s">
        <v>60</v>
      </c>
      <c r="AB1023" s="332">
        <v>7.51</v>
      </c>
      <c r="AC1023" s="332">
        <v>3.02</v>
      </c>
      <c r="AD1023" s="332">
        <v>5.51</v>
      </c>
      <c r="AE1023" s="332">
        <v>9.9</v>
      </c>
      <c r="AF1023" s="332">
        <v>1.37</v>
      </c>
      <c r="AG1023" s="332">
        <v>2687.11</v>
      </c>
      <c r="AH1023" s="332">
        <v>1437.19</v>
      </c>
      <c r="AI1023" s="336">
        <v>2055.4</v>
      </c>
      <c r="AJ1023" s="336">
        <v>-16.7</v>
      </c>
      <c r="AK1023" s="336">
        <v>2581.8000000000002</v>
      </c>
      <c r="AL1023" s="331" t="s">
        <v>8328</v>
      </c>
      <c r="AM1023" s="331" t="s">
        <v>8329</v>
      </c>
      <c r="AN1023" s="332">
        <v>16.45</v>
      </c>
      <c r="AO1023" s="332">
        <v>18.440000000000001</v>
      </c>
      <c r="AP1023" s="332">
        <v>31.44</v>
      </c>
    </row>
    <row r="1024" spans="1:42" ht="409.5">
      <c r="A1024" s="329">
        <v>44392</v>
      </c>
      <c r="B1024" s="330" t="s">
        <v>5597</v>
      </c>
      <c r="C1024" s="330" t="s">
        <v>60</v>
      </c>
      <c r="D1024" s="331" t="s">
        <v>61</v>
      </c>
      <c r="E1024" s="331" t="s">
        <v>67</v>
      </c>
      <c r="F1024" s="332">
        <v>4614.37</v>
      </c>
      <c r="G1024" s="330" t="s">
        <v>5598</v>
      </c>
      <c r="H1024" s="330" t="s">
        <v>60</v>
      </c>
      <c r="I1024" s="331" t="s">
        <v>5599</v>
      </c>
      <c r="J1024" s="329">
        <v>44392</v>
      </c>
      <c r="K1024" s="333" t="s">
        <v>491</v>
      </c>
      <c r="L1024" s="329">
        <v>44529</v>
      </c>
      <c r="M1024" s="335" t="s">
        <v>15562</v>
      </c>
      <c r="N1024" s="335" t="s">
        <v>60</v>
      </c>
      <c r="O1024" s="335" t="s">
        <v>60</v>
      </c>
      <c r="P1024" s="341" t="s">
        <v>60</v>
      </c>
      <c r="Q1024" s="331" t="s">
        <v>8386</v>
      </c>
      <c r="R1024" s="333" t="s">
        <v>15563</v>
      </c>
      <c r="S1024" s="333" t="s">
        <v>8742</v>
      </c>
      <c r="T1024" s="331" t="s">
        <v>6917</v>
      </c>
      <c r="U1024" s="331" t="s">
        <v>12010</v>
      </c>
      <c r="V1024" s="335" t="s">
        <v>15564</v>
      </c>
      <c r="W1024" s="339" t="s">
        <v>15565</v>
      </c>
      <c r="X1024" s="330" t="s">
        <v>9215</v>
      </c>
      <c r="Y1024" s="335" t="s">
        <v>60</v>
      </c>
      <c r="Z1024" s="333" t="s">
        <v>60</v>
      </c>
      <c r="AA1024" s="330" t="s">
        <v>60</v>
      </c>
      <c r="AB1024" s="332">
        <v>65.989999999999995</v>
      </c>
      <c r="AC1024" s="332">
        <v>2.95</v>
      </c>
      <c r="AD1024" s="332">
        <v>26.79</v>
      </c>
      <c r="AE1024" s="332">
        <v>27.56</v>
      </c>
      <c r="AF1024" s="332">
        <v>24.85</v>
      </c>
      <c r="AG1024" s="332">
        <v>4575.75</v>
      </c>
      <c r="AH1024" s="332">
        <v>3724.66</v>
      </c>
      <c r="AI1024" s="336">
        <v>188.1</v>
      </c>
      <c r="AJ1024" s="336">
        <v>57.6</v>
      </c>
      <c r="AK1024" s="336">
        <v>2354.1999999999998</v>
      </c>
      <c r="AL1024" s="331" t="s">
        <v>8328</v>
      </c>
      <c r="AM1024" s="331" t="s">
        <v>8329</v>
      </c>
      <c r="AN1024" s="332">
        <v>16.43</v>
      </c>
      <c r="AO1024" s="332">
        <v>25.54</v>
      </c>
      <c r="AP1024" s="332">
        <v>29.48</v>
      </c>
    </row>
    <row r="1025" spans="1:42" ht="409.5">
      <c r="A1025" s="329">
        <v>44612</v>
      </c>
      <c r="B1025" s="330" t="s">
        <v>5600</v>
      </c>
      <c r="C1025" s="330" t="s">
        <v>60</v>
      </c>
      <c r="D1025" s="331" t="s">
        <v>61</v>
      </c>
      <c r="E1025" s="331" t="s">
        <v>67</v>
      </c>
      <c r="F1025" s="332">
        <v>1586.93</v>
      </c>
      <c r="G1025" s="330" t="s">
        <v>5601</v>
      </c>
      <c r="H1025" s="330" t="s">
        <v>5602</v>
      </c>
      <c r="I1025" s="331" t="s">
        <v>5603</v>
      </c>
      <c r="J1025" s="329">
        <v>44612</v>
      </c>
      <c r="K1025" s="333" t="s">
        <v>491</v>
      </c>
      <c r="L1025" s="329">
        <v>44705</v>
      </c>
      <c r="M1025" s="335" t="s">
        <v>15566</v>
      </c>
      <c r="N1025" s="335" t="s">
        <v>60</v>
      </c>
      <c r="O1025" s="335" t="s">
        <v>60</v>
      </c>
      <c r="P1025" s="341" t="s">
        <v>60</v>
      </c>
      <c r="Q1025" s="331" t="s">
        <v>8588</v>
      </c>
      <c r="R1025" s="339" t="s">
        <v>15567</v>
      </c>
      <c r="S1025" s="333" t="s">
        <v>9449</v>
      </c>
      <c r="T1025" s="331" t="s">
        <v>6915</v>
      </c>
      <c r="U1025" s="331" t="s">
        <v>11848</v>
      </c>
      <c r="V1025" s="335" t="s">
        <v>15568</v>
      </c>
      <c r="W1025" s="333" t="s">
        <v>9627</v>
      </c>
      <c r="X1025" s="340">
        <v>5089.6000000000004</v>
      </c>
      <c r="Y1025" s="335" t="s">
        <v>15569</v>
      </c>
      <c r="Z1025" s="339" t="s">
        <v>15570</v>
      </c>
      <c r="AA1025" s="330" t="s">
        <v>15571</v>
      </c>
      <c r="AB1025" s="332">
        <v>40.03</v>
      </c>
      <c r="AC1025" s="332">
        <v>18.79</v>
      </c>
      <c r="AD1025" s="332">
        <v>13.34</v>
      </c>
      <c r="AE1025" s="332">
        <v>28.08</v>
      </c>
      <c r="AF1025" s="332">
        <v>1.44</v>
      </c>
      <c r="AG1025" s="332">
        <v>1560.99</v>
      </c>
      <c r="AH1025" s="332">
        <v>1253.24</v>
      </c>
      <c r="AI1025" s="336">
        <v>1091</v>
      </c>
      <c r="AJ1025" s="336">
        <v>31.5</v>
      </c>
      <c r="AK1025" s="336">
        <v>657.3</v>
      </c>
      <c r="AL1025" s="331" t="s">
        <v>8328</v>
      </c>
      <c r="AM1025" s="331" t="s">
        <v>8329</v>
      </c>
      <c r="AN1025" s="332">
        <v>16.420000000000002</v>
      </c>
      <c r="AO1025" s="332">
        <v>12.51</v>
      </c>
      <c r="AP1025" s="332">
        <v>27.4</v>
      </c>
    </row>
    <row r="1026" spans="1:42" ht="409.5">
      <c r="A1026" s="329">
        <v>44413</v>
      </c>
      <c r="B1026" s="330" t="s">
        <v>5604</v>
      </c>
      <c r="C1026" s="330" t="s">
        <v>60</v>
      </c>
      <c r="D1026" s="331" t="s">
        <v>61</v>
      </c>
      <c r="E1026" s="331" t="s">
        <v>67</v>
      </c>
      <c r="F1026" s="332">
        <v>5012.96</v>
      </c>
      <c r="G1026" s="330" t="s">
        <v>3375</v>
      </c>
      <c r="H1026" s="330" t="s">
        <v>5605</v>
      </c>
      <c r="I1026" s="331" t="s">
        <v>5606</v>
      </c>
      <c r="J1026" s="329">
        <v>44413</v>
      </c>
      <c r="K1026" s="333" t="s">
        <v>491</v>
      </c>
      <c r="L1026" s="329">
        <v>44484</v>
      </c>
      <c r="M1026" s="335" t="s">
        <v>15572</v>
      </c>
      <c r="N1026" s="335" t="s">
        <v>60</v>
      </c>
      <c r="O1026" s="335" t="s">
        <v>60</v>
      </c>
      <c r="P1026" s="341" t="s">
        <v>60</v>
      </c>
      <c r="Q1026" s="331" t="s">
        <v>8469</v>
      </c>
      <c r="R1026" s="339" t="s">
        <v>15573</v>
      </c>
      <c r="S1026" s="333" t="s">
        <v>9401</v>
      </c>
      <c r="T1026" s="331" t="s">
        <v>6921</v>
      </c>
      <c r="U1026" s="331" t="s">
        <v>11848</v>
      </c>
      <c r="V1026" s="335" t="s">
        <v>12443</v>
      </c>
      <c r="W1026" s="333" t="s">
        <v>12444</v>
      </c>
      <c r="X1026" s="330" t="s">
        <v>60</v>
      </c>
      <c r="Y1026" s="335" t="s">
        <v>15574</v>
      </c>
      <c r="Z1026" s="339" t="s">
        <v>15575</v>
      </c>
      <c r="AA1026" s="330" t="s">
        <v>60</v>
      </c>
      <c r="AB1026" s="341" t="s">
        <v>60</v>
      </c>
      <c r="AC1026" s="332">
        <v>13.56</v>
      </c>
      <c r="AD1026" s="332">
        <v>26.97</v>
      </c>
      <c r="AE1026" s="332">
        <v>91.48</v>
      </c>
      <c r="AF1026" s="332">
        <v>6.28</v>
      </c>
      <c r="AG1026" s="332">
        <v>5211.49</v>
      </c>
      <c r="AH1026" s="332">
        <v>4185.08</v>
      </c>
      <c r="AI1026" s="336">
        <v>830</v>
      </c>
      <c r="AJ1026" s="336">
        <v>-27</v>
      </c>
      <c r="AK1026" s="336">
        <v>2134.6</v>
      </c>
      <c r="AL1026" s="331" t="s">
        <v>8328</v>
      </c>
      <c r="AM1026" s="331" t="s">
        <v>8329</v>
      </c>
      <c r="AN1026" s="332">
        <v>16.37</v>
      </c>
      <c r="AO1026" s="332">
        <v>19.59</v>
      </c>
      <c r="AP1026" s="332">
        <v>9.73</v>
      </c>
    </row>
    <row r="1027" spans="1:42" ht="157.5">
      <c r="A1027" s="329">
        <v>44647</v>
      </c>
      <c r="B1027" s="330" t="s">
        <v>9771</v>
      </c>
      <c r="C1027" s="330" t="s">
        <v>9772</v>
      </c>
      <c r="D1027" s="331" t="s">
        <v>61</v>
      </c>
      <c r="E1027" s="331" t="s">
        <v>77</v>
      </c>
      <c r="F1027" s="332">
        <v>1250.5</v>
      </c>
      <c r="G1027" s="330" t="s">
        <v>1649</v>
      </c>
      <c r="H1027" s="330" t="s">
        <v>1650</v>
      </c>
      <c r="I1027" s="331" t="s">
        <v>1651</v>
      </c>
      <c r="J1027" s="329">
        <v>44647</v>
      </c>
      <c r="K1027" s="333" t="s">
        <v>491</v>
      </c>
      <c r="L1027" s="334" t="s">
        <v>60</v>
      </c>
      <c r="M1027" s="335" t="s">
        <v>9773</v>
      </c>
      <c r="N1027" s="335" t="s">
        <v>9774</v>
      </c>
      <c r="O1027" s="335" t="s">
        <v>9775</v>
      </c>
      <c r="P1027" s="336">
        <v>809.2</v>
      </c>
      <c r="Q1027" s="331" t="s">
        <v>9112</v>
      </c>
      <c r="R1027" s="333" t="s">
        <v>9776</v>
      </c>
      <c r="S1027" s="333" t="s">
        <v>8346</v>
      </c>
      <c r="T1027" s="331" t="s">
        <v>6917</v>
      </c>
      <c r="U1027" s="331" t="s">
        <v>492</v>
      </c>
      <c r="V1027" s="335" t="s">
        <v>9777</v>
      </c>
      <c r="W1027" s="333" t="s">
        <v>9778</v>
      </c>
      <c r="X1027" s="340">
        <v>1398.9</v>
      </c>
      <c r="Y1027" s="335" t="s">
        <v>9779</v>
      </c>
      <c r="Z1027" s="339" t="s">
        <v>9780</v>
      </c>
      <c r="AA1027" s="330" t="s">
        <v>9781</v>
      </c>
      <c r="AB1027" s="341" t="s">
        <v>60</v>
      </c>
      <c r="AC1027" s="332">
        <v>9.2799999999999994</v>
      </c>
      <c r="AD1027" s="341" t="s">
        <v>60</v>
      </c>
      <c r="AE1027" s="341" t="s">
        <v>60</v>
      </c>
      <c r="AF1027" s="332">
        <v>20.440000000000001</v>
      </c>
      <c r="AG1027" s="332">
        <v>1223.97</v>
      </c>
      <c r="AH1027" s="332">
        <v>876.6</v>
      </c>
      <c r="AI1027" s="336">
        <v>193</v>
      </c>
      <c r="AJ1027" s="332">
        <v>-1.57</v>
      </c>
      <c r="AK1027" s="336">
        <v>524.4</v>
      </c>
      <c r="AL1027" s="331" t="s">
        <v>8328</v>
      </c>
      <c r="AM1027" s="331" t="s">
        <v>8329</v>
      </c>
      <c r="AN1027" s="332">
        <v>16.350000000000001</v>
      </c>
      <c r="AO1027" s="332">
        <v>31.5</v>
      </c>
      <c r="AP1027" s="332">
        <v>35.39</v>
      </c>
    </row>
    <row r="1028" spans="1:42" ht="202.5">
      <c r="A1028" s="329">
        <v>44578</v>
      </c>
      <c r="B1028" s="330" t="s">
        <v>5607</v>
      </c>
      <c r="C1028" s="330" t="s">
        <v>60</v>
      </c>
      <c r="D1028" s="331" t="s">
        <v>61</v>
      </c>
      <c r="E1028" s="331" t="s">
        <v>67</v>
      </c>
      <c r="F1028" s="332">
        <v>490</v>
      </c>
      <c r="G1028" s="330" t="s">
        <v>5608</v>
      </c>
      <c r="H1028" s="330" t="s">
        <v>60</v>
      </c>
      <c r="I1028" s="331" t="s">
        <v>5609</v>
      </c>
      <c r="J1028" s="329">
        <v>44578</v>
      </c>
      <c r="K1028" s="333" t="s">
        <v>491</v>
      </c>
      <c r="L1028" s="329">
        <v>44728</v>
      </c>
      <c r="M1028" s="335" t="s">
        <v>15576</v>
      </c>
      <c r="N1028" s="335" t="s">
        <v>15577</v>
      </c>
      <c r="O1028" s="335" t="s">
        <v>15578</v>
      </c>
      <c r="P1028" s="341" t="s">
        <v>60</v>
      </c>
      <c r="Q1028" s="331" t="s">
        <v>9073</v>
      </c>
      <c r="R1028" s="339" t="s">
        <v>15579</v>
      </c>
      <c r="S1028" s="333" t="s">
        <v>15580</v>
      </c>
      <c r="T1028" s="331" t="s">
        <v>6915</v>
      </c>
      <c r="U1028" s="331" t="s">
        <v>11848</v>
      </c>
      <c r="V1028" s="335" t="s">
        <v>15581</v>
      </c>
      <c r="W1028" s="333" t="s">
        <v>15582</v>
      </c>
      <c r="X1028" s="340">
        <v>347.3</v>
      </c>
      <c r="Y1028" s="335" t="s">
        <v>60</v>
      </c>
      <c r="Z1028" s="333" t="s">
        <v>60</v>
      </c>
      <c r="AA1028" s="330" t="s">
        <v>60</v>
      </c>
      <c r="AB1028" s="332">
        <v>22.78</v>
      </c>
      <c r="AC1028" s="332">
        <v>3.34</v>
      </c>
      <c r="AD1028" s="332">
        <v>15.38</v>
      </c>
      <c r="AE1028" s="332">
        <v>18.04</v>
      </c>
      <c r="AF1028" s="332">
        <v>2.2999999999999998</v>
      </c>
      <c r="AG1028" s="332">
        <v>413.01</v>
      </c>
      <c r="AH1028" s="332">
        <v>474.53</v>
      </c>
      <c r="AI1028" s="336">
        <v>179.1</v>
      </c>
      <c r="AJ1028" s="336">
        <v>88.1</v>
      </c>
      <c r="AK1028" s="336">
        <v>237.6</v>
      </c>
      <c r="AL1028" s="331" t="s">
        <v>8328</v>
      </c>
      <c r="AM1028" s="331" t="s">
        <v>8329</v>
      </c>
      <c r="AN1028" s="332">
        <v>16.28</v>
      </c>
      <c r="AO1028" s="332">
        <v>20.89</v>
      </c>
      <c r="AP1028" s="332">
        <v>13.69</v>
      </c>
    </row>
    <row r="1029" spans="1:42" ht="337.5">
      <c r="A1029" s="329">
        <v>44634</v>
      </c>
      <c r="B1029" s="330" t="s">
        <v>5610</v>
      </c>
      <c r="C1029" s="330" t="s">
        <v>60</v>
      </c>
      <c r="D1029" s="331" t="s">
        <v>61</v>
      </c>
      <c r="E1029" s="331" t="s">
        <v>67</v>
      </c>
      <c r="F1029" s="332">
        <v>2025.96</v>
      </c>
      <c r="G1029" s="330" t="s">
        <v>5611</v>
      </c>
      <c r="H1029" s="330" t="s">
        <v>60</v>
      </c>
      <c r="I1029" s="331" t="s">
        <v>5612</v>
      </c>
      <c r="J1029" s="329">
        <v>44634</v>
      </c>
      <c r="K1029" s="333" t="s">
        <v>491</v>
      </c>
      <c r="L1029" s="329">
        <v>44888</v>
      </c>
      <c r="M1029" s="335" t="s">
        <v>15583</v>
      </c>
      <c r="N1029" s="335" t="s">
        <v>15584</v>
      </c>
      <c r="O1029" s="335" t="s">
        <v>15585</v>
      </c>
      <c r="P1029" s="341" t="s">
        <v>60</v>
      </c>
      <c r="Q1029" s="331" t="s">
        <v>8323</v>
      </c>
      <c r="R1029" s="339" t="s">
        <v>15586</v>
      </c>
      <c r="S1029" s="333" t="s">
        <v>15587</v>
      </c>
      <c r="T1029" s="331" t="s">
        <v>6923</v>
      </c>
      <c r="U1029" s="331" t="s">
        <v>11848</v>
      </c>
      <c r="V1029" s="335" t="s">
        <v>15588</v>
      </c>
      <c r="W1029" s="333" t="s">
        <v>12455</v>
      </c>
      <c r="X1029" s="340">
        <v>959.9</v>
      </c>
      <c r="Y1029" s="335" t="s">
        <v>60</v>
      </c>
      <c r="Z1029" s="333" t="s">
        <v>60</v>
      </c>
      <c r="AA1029" s="330" t="s">
        <v>60</v>
      </c>
      <c r="AB1029" s="332">
        <v>39.409999999999997</v>
      </c>
      <c r="AC1029" s="332">
        <v>1.1599999999999999</v>
      </c>
      <c r="AD1029" s="332">
        <v>17.149999999999999</v>
      </c>
      <c r="AE1029" s="332">
        <v>42.52</v>
      </c>
      <c r="AF1029" s="332">
        <v>2.99</v>
      </c>
      <c r="AG1029" s="332">
        <v>2214.64</v>
      </c>
      <c r="AH1029" s="332">
        <v>1543.84</v>
      </c>
      <c r="AI1029" s="336">
        <v>873.6</v>
      </c>
      <c r="AJ1029" s="336">
        <v>113.3</v>
      </c>
      <c r="AK1029" s="336">
        <v>2583.4</v>
      </c>
      <c r="AL1029" s="331" t="s">
        <v>8328</v>
      </c>
      <c r="AM1029" s="331" t="s">
        <v>8329</v>
      </c>
      <c r="AN1029" s="332">
        <v>16.25</v>
      </c>
      <c r="AO1029" s="332">
        <v>17.14</v>
      </c>
      <c r="AP1029" s="332">
        <v>16.55</v>
      </c>
    </row>
    <row r="1030" spans="1:42" ht="101.25">
      <c r="A1030" s="329">
        <v>44565</v>
      </c>
      <c r="B1030" s="330" t="s">
        <v>5613</v>
      </c>
      <c r="C1030" s="330" t="s">
        <v>60</v>
      </c>
      <c r="D1030" s="331" t="s">
        <v>61</v>
      </c>
      <c r="E1030" s="331" t="s">
        <v>733</v>
      </c>
      <c r="F1030" s="332">
        <v>42.74</v>
      </c>
      <c r="G1030" s="330" t="s">
        <v>5614</v>
      </c>
      <c r="H1030" s="330" t="s">
        <v>5615</v>
      </c>
      <c r="I1030" s="331" t="s">
        <v>5616</v>
      </c>
      <c r="J1030" s="329">
        <v>44565</v>
      </c>
      <c r="K1030" s="333" t="s">
        <v>491</v>
      </c>
      <c r="L1030" s="334" t="s">
        <v>60</v>
      </c>
      <c r="M1030" s="335" t="s">
        <v>15589</v>
      </c>
      <c r="N1030" s="335" t="s">
        <v>15590</v>
      </c>
      <c r="O1030" s="335" t="s">
        <v>15591</v>
      </c>
      <c r="P1030" s="341" t="s">
        <v>60</v>
      </c>
      <c r="Q1030" s="331" t="s">
        <v>8426</v>
      </c>
      <c r="R1030" s="339" t="s">
        <v>15592</v>
      </c>
      <c r="S1030" s="333" t="s">
        <v>8402</v>
      </c>
      <c r="T1030" s="331" t="s">
        <v>6915</v>
      </c>
      <c r="U1030" s="331" t="s">
        <v>11848</v>
      </c>
      <c r="V1030" s="335" t="s">
        <v>15593</v>
      </c>
      <c r="W1030" s="333" t="s">
        <v>8487</v>
      </c>
      <c r="X1030" s="330" t="s">
        <v>60</v>
      </c>
      <c r="Y1030" s="335" t="s">
        <v>15594</v>
      </c>
      <c r="Z1030" s="333" t="s">
        <v>8487</v>
      </c>
      <c r="AA1030" s="330" t="s">
        <v>60</v>
      </c>
      <c r="AB1030" s="341" t="s">
        <v>60</v>
      </c>
      <c r="AC1030" s="332">
        <v>1.03</v>
      </c>
      <c r="AD1030" s="332">
        <v>30.53</v>
      </c>
      <c r="AE1030" s="332">
        <v>278.25</v>
      </c>
      <c r="AF1030" s="332">
        <v>3.92</v>
      </c>
      <c r="AG1030" s="332">
        <v>40.65</v>
      </c>
      <c r="AH1030" s="332">
        <v>31.36</v>
      </c>
      <c r="AI1030" s="336">
        <v>13.2</v>
      </c>
      <c r="AJ1030" s="338">
        <v>0.92</v>
      </c>
      <c r="AK1030" s="336">
        <v>46</v>
      </c>
      <c r="AL1030" s="331" t="s">
        <v>8328</v>
      </c>
      <c r="AM1030" s="331" t="s">
        <v>8329</v>
      </c>
      <c r="AN1030" s="332">
        <v>16.13</v>
      </c>
      <c r="AO1030" s="332">
        <v>20.14</v>
      </c>
      <c r="AP1030" s="332">
        <v>38.25</v>
      </c>
    </row>
    <row r="1031" spans="1:42" ht="236.25">
      <c r="A1031" s="329">
        <v>44643</v>
      </c>
      <c r="B1031" s="330" t="s">
        <v>1652</v>
      </c>
      <c r="C1031" s="330" t="s">
        <v>1653</v>
      </c>
      <c r="D1031" s="331" t="s">
        <v>61</v>
      </c>
      <c r="E1031" s="331" t="s">
        <v>77</v>
      </c>
      <c r="F1031" s="332">
        <v>1774.38</v>
      </c>
      <c r="G1031" s="330" t="s">
        <v>1654</v>
      </c>
      <c r="H1031" s="330" t="s">
        <v>60</v>
      </c>
      <c r="I1031" s="331" t="s">
        <v>1655</v>
      </c>
      <c r="J1031" s="329">
        <v>44643</v>
      </c>
      <c r="K1031" s="333" t="s">
        <v>491</v>
      </c>
      <c r="L1031" s="334" t="s">
        <v>60</v>
      </c>
      <c r="M1031" s="335" t="s">
        <v>9857</v>
      </c>
      <c r="N1031" s="335" t="s">
        <v>9858</v>
      </c>
      <c r="O1031" s="335" t="s">
        <v>9859</v>
      </c>
      <c r="P1031" s="336">
        <v>717.6</v>
      </c>
      <c r="Q1031" s="331" t="s">
        <v>8331</v>
      </c>
      <c r="R1031" s="339" t="s">
        <v>9860</v>
      </c>
      <c r="S1031" s="333" t="s">
        <v>9861</v>
      </c>
      <c r="T1031" s="331" t="s">
        <v>6921</v>
      </c>
      <c r="U1031" s="331" t="s">
        <v>492</v>
      </c>
      <c r="V1031" s="335" t="s">
        <v>9862</v>
      </c>
      <c r="W1031" s="333" t="s">
        <v>8971</v>
      </c>
      <c r="X1031" s="340">
        <v>1013.7</v>
      </c>
      <c r="Y1031" s="335" t="s">
        <v>60</v>
      </c>
      <c r="Z1031" s="333" t="s">
        <v>60</v>
      </c>
      <c r="AA1031" s="330" t="s">
        <v>60</v>
      </c>
      <c r="AB1031" s="341" t="s">
        <v>60</v>
      </c>
      <c r="AC1031" s="332">
        <v>2.4</v>
      </c>
      <c r="AD1031" s="332">
        <v>21.56</v>
      </c>
      <c r="AE1031" s="341" t="s">
        <v>60</v>
      </c>
      <c r="AF1031" s="332">
        <v>3.66</v>
      </c>
      <c r="AG1031" s="332">
        <v>1685.22</v>
      </c>
      <c r="AH1031" s="332">
        <v>1373.63</v>
      </c>
      <c r="AI1031" s="336">
        <v>524.70000000000005</v>
      </c>
      <c r="AJ1031" s="336">
        <v>-169.2</v>
      </c>
      <c r="AK1031" s="336">
        <v>1376.5</v>
      </c>
      <c r="AL1031" s="331" t="s">
        <v>8328</v>
      </c>
      <c r="AM1031" s="331" t="s">
        <v>8329</v>
      </c>
      <c r="AN1031" s="332">
        <v>16.11</v>
      </c>
      <c r="AO1031" s="332">
        <v>30.34</v>
      </c>
      <c r="AP1031" s="332">
        <v>14.37</v>
      </c>
    </row>
    <row r="1032" spans="1:42" ht="123.75">
      <c r="A1032" s="329">
        <v>44232</v>
      </c>
      <c r="B1032" s="330" t="s">
        <v>5617</v>
      </c>
      <c r="C1032" s="330" t="s">
        <v>60</v>
      </c>
      <c r="D1032" s="331" t="s">
        <v>61</v>
      </c>
      <c r="E1032" s="331" t="s">
        <v>67</v>
      </c>
      <c r="F1032" s="332">
        <v>26.28</v>
      </c>
      <c r="G1032" s="330" t="s">
        <v>60</v>
      </c>
      <c r="H1032" s="330" t="s">
        <v>60</v>
      </c>
      <c r="I1032" s="331" t="s">
        <v>5618</v>
      </c>
      <c r="J1032" s="329">
        <v>44232</v>
      </c>
      <c r="K1032" s="333" t="s">
        <v>491</v>
      </c>
      <c r="L1032" s="329">
        <v>44278</v>
      </c>
      <c r="M1032" s="335" t="s">
        <v>15595</v>
      </c>
      <c r="N1032" s="335" t="s">
        <v>60</v>
      </c>
      <c r="O1032" s="335" t="s">
        <v>60</v>
      </c>
      <c r="P1032" s="341" t="s">
        <v>60</v>
      </c>
      <c r="Q1032" s="331" t="s">
        <v>9180</v>
      </c>
      <c r="R1032" s="339" t="s">
        <v>15596</v>
      </c>
      <c r="S1032" s="333" t="s">
        <v>9981</v>
      </c>
      <c r="T1032" s="331" t="s">
        <v>6917</v>
      </c>
      <c r="U1032" s="331" t="s">
        <v>11848</v>
      </c>
      <c r="V1032" s="335" t="s">
        <v>60</v>
      </c>
      <c r="W1032" s="333" t="s">
        <v>60</v>
      </c>
      <c r="X1032" s="330" t="s">
        <v>60</v>
      </c>
      <c r="Y1032" s="335" t="s">
        <v>60</v>
      </c>
      <c r="Z1032" s="333" t="s">
        <v>60</v>
      </c>
      <c r="AA1032" s="330" t="s">
        <v>60</v>
      </c>
      <c r="AB1032" s="332">
        <v>14.96</v>
      </c>
      <c r="AC1032" s="338">
        <v>0.79300000000000004</v>
      </c>
      <c r="AD1032" s="332">
        <v>14.1</v>
      </c>
      <c r="AE1032" s="332">
        <v>18.690000000000001</v>
      </c>
      <c r="AF1032" s="338">
        <v>0.58799999999999997</v>
      </c>
      <c r="AG1032" s="332">
        <v>23.72</v>
      </c>
      <c r="AH1032" s="332">
        <v>14.99</v>
      </c>
      <c r="AI1032" s="336">
        <v>39.6</v>
      </c>
      <c r="AJ1032" s="332">
        <v>1.35</v>
      </c>
      <c r="AK1032" s="336">
        <v>49.5</v>
      </c>
      <c r="AL1032" s="331" t="s">
        <v>8328</v>
      </c>
      <c r="AM1032" s="331" t="s">
        <v>8329</v>
      </c>
      <c r="AN1032" s="332">
        <v>16</v>
      </c>
      <c r="AO1032" s="332">
        <v>17.57</v>
      </c>
      <c r="AP1032" s="332">
        <v>36.79</v>
      </c>
    </row>
    <row r="1033" spans="1:42" ht="409.5">
      <c r="A1033" s="329">
        <v>44032</v>
      </c>
      <c r="B1033" s="330" t="s">
        <v>5619</v>
      </c>
      <c r="C1033" s="330" t="s">
        <v>60</v>
      </c>
      <c r="D1033" s="331" t="s">
        <v>61</v>
      </c>
      <c r="E1033" s="331" t="s">
        <v>67</v>
      </c>
      <c r="F1033" s="332">
        <v>232.12</v>
      </c>
      <c r="G1033" s="330" t="s">
        <v>15597</v>
      </c>
      <c r="H1033" s="330" t="s">
        <v>5621</v>
      </c>
      <c r="I1033" s="331" t="s">
        <v>5622</v>
      </c>
      <c r="J1033" s="329">
        <v>44032</v>
      </c>
      <c r="K1033" s="333" t="s">
        <v>491</v>
      </c>
      <c r="L1033" s="329">
        <v>44071</v>
      </c>
      <c r="M1033" s="335" t="s">
        <v>15598</v>
      </c>
      <c r="N1033" s="335" t="s">
        <v>60</v>
      </c>
      <c r="O1033" s="335" t="s">
        <v>60</v>
      </c>
      <c r="P1033" s="341" t="s">
        <v>60</v>
      </c>
      <c r="Q1033" s="331" t="s">
        <v>9345</v>
      </c>
      <c r="R1033" s="339" t="s">
        <v>15599</v>
      </c>
      <c r="S1033" s="333" t="s">
        <v>15600</v>
      </c>
      <c r="T1033" s="331" t="s">
        <v>6921</v>
      </c>
      <c r="U1033" s="331" t="s">
        <v>11848</v>
      </c>
      <c r="V1033" s="335" t="s">
        <v>15601</v>
      </c>
      <c r="W1033" s="333" t="s">
        <v>10526</v>
      </c>
      <c r="X1033" s="330" t="s">
        <v>60</v>
      </c>
      <c r="Y1033" s="335" t="s">
        <v>15602</v>
      </c>
      <c r="Z1033" s="339" t="s">
        <v>15603</v>
      </c>
      <c r="AA1033" s="330" t="s">
        <v>60</v>
      </c>
      <c r="AB1033" s="332">
        <v>13.73</v>
      </c>
      <c r="AC1033" s="341" t="s">
        <v>60</v>
      </c>
      <c r="AD1033" s="332">
        <v>13.65</v>
      </c>
      <c r="AE1033" s="332">
        <v>14.13</v>
      </c>
      <c r="AF1033" s="332">
        <v>5.44</v>
      </c>
      <c r="AG1033" s="332">
        <v>219.66</v>
      </c>
      <c r="AH1033" s="332">
        <v>179.59</v>
      </c>
      <c r="AI1033" s="341" t="s">
        <v>60</v>
      </c>
      <c r="AJ1033" s="341" t="s">
        <v>60</v>
      </c>
      <c r="AK1033" s="341" t="s">
        <v>60</v>
      </c>
      <c r="AL1033" s="331" t="s">
        <v>8328</v>
      </c>
      <c r="AM1033" s="331" t="s">
        <v>8329</v>
      </c>
      <c r="AN1033" s="332">
        <v>16</v>
      </c>
      <c r="AO1033" s="332">
        <v>22.58</v>
      </c>
      <c r="AP1033" s="332">
        <v>-7.23</v>
      </c>
    </row>
    <row r="1034" spans="1:42" ht="393.75">
      <c r="A1034" s="329">
        <v>44389</v>
      </c>
      <c r="B1034" s="330" t="s">
        <v>4571</v>
      </c>
      <c r="C1034" s="330" t="s">
        <v>60</v>
      </c>
      <c r="D1034" s="331" t="s">
        <v>61</v>
      </c>
      <c r="E1034" s="331" t="s">
        <v>77</v>
      </c>
      <c r="F1034" s="332">
        <v>558.9</v>
      </c>
      <c r="G1034" s="330" t="s">
        <v>5623</v>
      </c>
      <c r="H1034" s="330" t="s">
        <v>60</v>
      </c>
      <c r="I1034" s="331" t="s">
        <v>5624</v>
      </c>
      <c r="J1034" s="329">
        <v>44389</v>
      </c>
      <c r="K1034" s="333" t="s">
        <v>491</v>
      </c>
      <c r="L1034" s="334" t="s">
        <v>60</v>
      </c>
      <c r="M1034" s="335" t="s">
        <v>14116</v>
      </c>
      <c r="N1034" s="335" t="s">
        <v>14117</v>
      </c>
      <c r="O1034" s="335" t="s">
        <v>14118</v>
      </c>
      <c r="P1034" s="341" t="s">
        <v>60</v>
      </c>
      <c r="Q1034" s="331" t="s">
        <v>8921</v>
      </c>
      <c r="R1034" s="339" t="s">
        <v>14119</v>
      </c>
      <c r="S1034" s="333" t="s">
        <v>14120</v>
      </c>
      <c r="T1034" s="331" t="s">
        <v>6921</v>
      </c>
      <c r="U1034" s="331" t="s">
        <v>11848</v>
      </c>
      <c r="V1034" s="335" t="s">
        <v>15604</v>
      </c>
      <c r="W1034" s="333" t="s">
        <v>9627</v>
      </c>
      <c r="X1034" s="330" t="s">
        <v>60</v>
      </c>
      <c r="Y1034" s="335" t="s">
        <v>60</v>
      </c>
      <c r="Z1034" s="333" t="s">
        <v>60</v>
      </c>
      <c r="AA1034" s="330" t="s">
        <v>60</v>
      </c>
      <c r="AB1034" s="341" t="s">
        <v>60</v>
      </c>
      <c r="AC1034" s="332">
        <v>1.1299999999999999</v>
      </c>
      <c r="AD1034" s="332">
        <v>11.85</v>
      </c>
      <c r="AE1034" s="341" t="s">
        <v>60</v>
      </c>
      <c r="AF1034" s="338">
        <v>0.40400000000000003</v>
      </c>
      <c r="AG1034" s="332">
        <v>497.59</v>
      </c>
      <c r="AH1034" s="332">
        <v>610.59</v>
      </c>
      <c r="AI1034" s="336">
        <v>1278</v>
      </c>
      <c r="AJ1034" s="332">
        <v>-3</v>
      </c>
      <c r="AK1034" s="336">
        <v>1055</v>
      </c>
      <c r="AL1034" s="331" t="s">
        <v>8328</v>
      </c>
      <c r="AM1034" s="331" t="s">
        <v>8329</v>
      </c>
      <c r="AN1034" s="332">
        <v>15.94</v>
      </c>
      <c r="AO1034" s="332">
        <v>15.34</v>
      </c>
      <c r="AP1034" s="332">
        <v>19.260000000000002</v>
      </c>
    </row>
    <row r="1035" spans="1:42" ht="180">
      <c r="A1035" s="329">
        <v>44614</v>
      </c>
      <c r="B1035" s="330" t="s">
        <v>5625</v>
      </c>
      <c r="C1035" s="330" t="s">
        <v>60</v>
      </c>
      <c r="D1035" s="331" t="s">
        <v>61</v>
      </c>
      <c r="E1035" s="331" t="s">
        <v>67</v>
      </c>
      <c r="F1035" s="332">
        <v>3134.11</v>
      </c>
      <c r="G1035" s="330" t="s">
        <v>5626</v>
      </c>
      <c r="H1035" s="330" t="s">
        <v>5627</v>
      </c>
      <c r="I1035" s="331" t="s">
        <v>5628</v>
      </c>
      <c r="J1035" s="329">
        <v>44614</v>
      </c>
      <c r="K1035" s="333" t="s">
        <v>491</v>
      </c>
      <c r="L1035" s="329">
        <v>44657</v>
      </c>
      <c r="M1035" s="335" t="s">
        <v>15605</v>
      </c>
      <c r="N1035" s="335" t="s">
        <v>15606</v>
      </c>
      <c r="O1035" s="335" t="s">
        <v>15607</v>
      </c>
      <c r="P1035" s="341" t="s">
        <v>60</v>
      </c>
      <c r="Q1035" s="331" t="s">
        <v>10087</v>
      </c>
      <c r="R1035" s="339" t="s">
        <v>15608</v>
      </c>
      <c r="S1035" s="333" t="s">
        <v>8556</v>
      </c>
      <c r="T1035" s="331" t="s">
        <v>6921</v>
      </c>
      <c r="U1035" s="331" t="s">
        <v>11848</v>
      </c>
      <c r="V1035" s="335" t="s">
        <v>15609</v>
      </c>
      <c r="W1035" s="333" t="s">
        <v>15610</v>
      </c>
      <c r="X1035" s="330" t="s">
        <v>60</v>
      </c>
      <c r="Y1035" s="335" t="s">
        <v>60</v>
      </c>
      <c r="Z1035" s="333" t="s">
        <v>9696</v>
      </c>
      <c r="AA1035" s="330" t="s">
        <v>60</v>
      </c>
      <c r="AB1035" s="341" t="s">
        <v>60</v>
      </c>
      <c r="AC1035" s="332">
        <v>8.1199999999999992</v>
      </c>
      <c r="AD1035" s="332">
        <v>15.3</v>
      </c>
      <c r="AE1035" s="332">
        <v>46.88</v>
      </c>
      <c r="AF1035" s="332">
        <v>2.54</v>
      </c>
      <c r="AG1035" s="332">
        <v>2670.97</v>
      </c>
      <c r="AH1035" s="332">
        <v>2681.56</v>
      </c>
      <c r="AI1035" s="336">
        <v>1050.8</v>
      </c>
      <c r="AJ1035" s="336">
        <v>213.6</v>
      </c>
      <c r="AK1035" s="336">
        <v>1974.3</v>
      </c>
      <c r="AL1035" s="331" t="s">
        <v>8328</v>
      </c>
      <c r="AM1035" s="331" t="s">
        <v>8329</v>
      </c>
      <c r="AN1035" s="332">
        <v>15.89</v>
      </c>
      <c r="AO1035" s="332">
        <v>14.5</v>
      </c>
      <c r="AP1035" s="332">
        <v>25.15</v>
      </c>
    </row>
    <row r="1036" spans="1:42" ht="123.75">
      <c r="A1036" s="329">
        <v>44375</v>
      </c>
      <c r="B1036" s="330" t="s">
        <v>1656</v>
      </c>
      <c r="C1036" s="330" t="s">
        <v>1657</v>
      </c>
      <c r="D1036" s="331" t="s">
        <v>61</v>
      </c>
      <c r="E1036" s="331" t="s">
        <v>77</v>
      </c>
      <c r="F1036" s="332">
        <v>968.58</v>
      </c>
      <c r="G1036" s="330" t="s">
        <v>1658</v>
      </c>
      <c r="H1036" s="330" t="s">
        <v>60</v>
      </c>
      <c r="I1036" s="331" t="s">
        <v>1659</v>
      </c>
      <c r="J1036" s="329">
        <v>44375</v>
      </c>
      <c r="K1036" s="333" t="s">
        <v>491</v>
      </c>
      <c r="L1036" s="334" t="s">
        <v>60</v>
      </c>
      <c r="M1036" s="335" t="s">
        <v>10296</v>
      </c>
      <c r="N1036" s="335" t="s">
        <v>60</v>
      </c>
      <c r="O1036" s="335" t="s">
        <v>60</v>
      </c>
      <c r="P1036" s="336">
        <v>1013.6</v>
      </c>
      <c r="Q1036" s="331" t="s">
        <v>8426</v>
      </c>
      <c r="R1036" s="339" t="s">
        <v>10297</v>
      </c>
      <c r="S1036" s="333" t="s">
        <v>8568</v>
      </c>
      <c r="T1036" s="331" t="s">
        <v>6917</v>
      </c>
      <c r="U1036" s="331" t="s">
        <v>492</v>
      </c>
      <c r="V1036" s="335" t="s">
        <v>10298</v>
      </c>
      <c r="W1036" s="333" t="s">
        <v>10299</v>
      </c>
      <c r="X1036" s="340">
        <v>549.6</v>
      </c>
      <c r="Y1036" s="335" t="s">
        <v>60</v>
      </c>
      <c r="Z1036" s="333" t="s">
        <v>60</v>
      </c>
      <c r="AA1036" s="330" t="s">
        <v>60</v>
      </c>
      <c r="AB1036" s="341" t="s">
        <v>60</v>
      </c>
      <c r="AC1036" s="332">
        <v>7.9</v>
      </c>
      <c r="AD1036" s="341" t="s">
        <v>60</v>
      </c>
      <c r="AE1036" s="341" t="s">
        <v>60</v>
      </c>
      <c r="AF1036" s="332">
        <v>11.73</v>
      </c>
      <c r="AG1036" s="332">
        <v>968.58</v>
      </c>
      <c r="AH1036" s="332">
        <v>943.35</v>
      </c>
      <c r="AI1036" s="336">
        <v>68.5</v>
      </c>
      <c r="AJ1036" s="336">
        <v>-54.9</v>
      </c>
      <c r="AK1036" s="336">
        <v>400.2</v>
      </c>
      <c r="AL1036" s="331" t="s">
        <v>8328</v>
      </c>
      <c r="AM1036" s="331" t="s">
        <v>8329</v>
      </c>
      <c r="AN1036" s="332">
        <v>15.87</v>
      </c>
      <c r="AO1036" s="332">
        <v>15.87</v>
      </c>
      <c r="AP1036" s="332">
        <v>15.87</v>
      </c>
    </row>
    <row r="1037" spans="1:42" ht="101.25">
      <c r="A1037" s="329">
        <v>44188</v>
      </c>
      <c r="B1037" s="330" t="s">
        <v>5629</v>
      </c>
      <c r="C1037" s="330" t="s">
        <v>60</v>
      </c>
      <c r="D1037" s="331" t="s">
        <v>61</v>
      </c>
      <c r="E1037" s="331" t="s">
        <v>77</v>
      </c>
      <c r="F1037" s="332">
        <v>40.869999999999997</v>
      </c>
      <c r="G1037" s="330" t="s">
        <v>5630</v>
      </c>
      <c r="H1037" s="330" t="s">
        <v>60</v>
      </c>
      <c r="I1037" s="331" t="s">
        <v>5631</v>
      </c>
      <c r="J1037" s="329">
        <v>44188</v>
      </c>
      <c r="K1037" s="333" t="s">
        <v>491</v>
      </c>
      <c r="L1037" s="334" t="s">
        <v>60</v>
      </c>
      <c r="M1037" s="335" t="s">
        <v>15611</v>
      </c>
      <c r="N1037" s="335" t="s">
        <v>60</v>
      </c>
      <c r="O1037" s="335" t="s">
        <v>60</v>
      </c>
      <c r="P1037" s="341" t="s">
        <v>60</v>
      </c>
      <c r="Q1037" s="331" t="s">
        <v>8459</v>
      </c>
      <c r="R1037" s="333" t="s">
        <v>8460</v>
      </c>
      <c r="S1037" s="333" t="s">
        <v>15126</v>
      </c>
      <c r="T1037" s="331" t="s">
        <v>6915</v>
      </c>
      <c r="U1037" s="331" t="s">
        <v>11848</v>
      </c>
      <c r="V1037" s="335" t="s">
        <v>15612</v>
      </c>
      <c r="W1037" s="333" t="s">
        <v>15423</v>
      </c>
      <c r="X1037" s="330" t="s">
        <v>60</v>
      </c>
      <c r="Y1037" s="335" t="s">
        <v>60</v>
      </c>
      <c r="Z1037" s="333" t="s">
        <v>60</v>
      </c>
      <c r="AA1037" s="330" t="s">
        <v>60</v>
      </c>
      <c r="AB1037" s="332">
        <v>13.13</v>
      </c>
      <c r="AC1037" s="332">
        <v>4.33</v>
      </c>
      <c r="AD1037" s="332">
        <v>8.34</v>
      </c>
      <c r="AE1037" s="332">
        <v>12.95</v>
      </c>
      <c r="AF1037" s="332">
        <v>1.98</v>
      </c>
      <c r="AG1037" s="332">
        <v>41.95</v>
      </c>
      <c r="AH1037" s="332">
        <v>32.11</v>
      </c>
      <c r="AI1037" s="341" t="s">
        <v>60</v>
      </c>
      <c r="AJ1037" s="341" t="s">
        <v>60</v>
      </c>
      <c r="AK1037" s="336">
        <v>23.6</v>
      </c>
      <c r="AL1037" s="331" t="s">
        <v>8328</v>
      </c>
      <c r="AM1037" s="331" t="s">
        <v>8329</v>
      </c>
      <c r="AN1037" s="332">
        <v>15.83</v>
      </c>
      <c r="AO1037" s="332">
        <v>16.84</v>
      </c>
      <c r="AP1037" s="332">
        <v>29.32</v>
      </c>
    </row>
    <row r="1038" spans="1:42" ht="236.25">
      <c r="A1038" s="329">
        <v>44686</v>
      </c>
      <c r="B1038" s="330" t="s">
        <v>5632</v>
      </c>
      <c r="C1038" s="330" t="s">
        <v>60</v>
      </c>
      <c r="D1038" s="331" t="s">
        <v>61</v>
      </c>
      <c r="E1038" s="331" t="s">
        <v>67</v>
      </c>
      <c r="F1038" s="332">
        <v>111.46</v>
      </c>
      <c r="G1038" s="330" t="s">
        <v>5633</v>
      </c>
      <c r="H1038" s="330" t="s">
        <v>5634</v>
      </c>
      <c r="I1038" s="331" t="s">
        <v>5635</v>
      </c>
      <c r="J1038" s="329">
        <v>44686</v>
      </c>
      <c r="K1038" s="333" t="s">
        <v>491</v>
      </c>
      <c r="L1038" s="329">
        <v>44872</v>
      </c>
      <c r="M1038" s="335" t="s">
        <v>15613</v>
      </c>
      <c r="N1038" s="335" t="s">
        <v>15614</v>
      </c>
      <c r="O1038" s="335" t="s">
        <v>15615</v>
      </c>
      <c r="P1038" s="341" t="s">
        <v>60</v>
      </c>
      <c r="Q1038" s="331" t="s">
        <v>9528</v>
      </c>
      <c r="R1038" s="339" t="s">
        <v>15616</v>
      </c>
      <c r="S1038" s="333" t="s">
        <v>8790</v>
      </c>
      <c r="T1038" s="331" t="s">
        <v>6921</v>
      </c>
      <c r="U1038" s="331" t="s">
        <v>11848</v>
      </c>
      <c r="V1038" s="335" t="s">
        <v>15617</v>
      </c>
      <c r="W1038" s="333" t="s">
        <v>15618</v>
      </c>
      <c r="X1038" s="340">
        <v>211.3</v>
      </c>
      <c r="Y1038" s="335" t="s">
        <v>15619</v>
      </c>
      <c r="Z1038" s="333" t="s">
        <v>10137</v>
      </c>
      <c r="AA1038" s="330" t="s">
        <v>60</v>
      </c>
      <c r="AB1038" s="341" t="s">
        <v>60</v>
      </c>
      <c r="AC1038" s="341" t="s">
        <v>60</v>
      </c>
      <c r="AD1038" s="341" t="s">
        <v>60</v>
      </c>
      <c r="AE1038" s="341" t="s">
        <v>60</v>
      </c>
      <c r="AF1038" s="332">
        <v>1.34</v>
      </c>
      <c r="AG1038" s="332">
        <v>107.61</v>
      </c>
      <c r="AH1038" s="332">
        <v>31.79</v>
      </c>
      <c r="AI1038" s="336">
        <v>84.1</v>
      </c>
      <c r="AJ1038" s="336">
        <v>-18.2</v>
      </c>
      <c r="AK1038" s="336">
        <v>81.099999999999994</v>
      </c>
      <c r="AL1038" s="331" t="s">
        <v>8328</v>
      </c>
      <c r="AM1038" s="331" t="s">
        <v>8329</v>
      </c>
      <c r="AN1038" s="332">
        <v>15.79</v>
      </c>
      <c r="AO1038" s="332">
        <v>22.22</v>
      </c>
      <c r="AP1038" s="332">
        <v>15.79</v>
      </c>
    </row>
    <row r="1039" spans="1:42" ht="101.25">
      <c r="A1039" s="329">
        <v>44192</v>
      </c>
      <c r="B1039" s="330" t="s">
        <v>1660</v>
      </c>
      <c r="C1039" s="330" t="s">
        <v>1661</v>
      </c>
      <c r="D1039" s="331" t="s">
        <v>61</v>
      </c>
      <c r="E1039" s="331" t="s">
        <v>77</v>
      </c>
      <c r="F1039" s="332">
        <v>45.66</v>
      </c>
      <c r="G1039" s="330" t="s">
        <v>1662</v>
      </c>
      <c r="H1039" s="330" t="s">
        <v>60</v>
      </c>
      <c r="I1039" s="331" t="s">
        <v>1663</v>
      </c>
      <c r="J1039" s="329">
        <v>44192</v>
      </c>
      <c r="K1039" s="333" t="s">
        <v>491</v>
      </c>
      <c r="L1039" s="334" t="s">
        <v>60</v>
      </c>
      <c r="M1039" s="335" t="s">
        <v>10329</v>
      </c>
      <c r="N1039" s="335" t="s">
        <v>60</v>
      </c>
      <c r="O1039" s="335" t="s">
        <v>60</v>
      </c>
      <c r="P1039" s="336">
        <v>126.3</v>
      </c>
      <c r="Q1039" s="331" t="s">
        <v>9124</v>
      </c>
      <c r="R1039" s="339" t="s">
        <v>10330</v>
      </c>
      <c r="S1039" s="333" t="s">
        <v>9334</v>
      </c>
      <c r="T1039" s="331" t="s">
        <v>6917</v>
      </c>
      <c r="U1039" s="331" t="s">
        <v>492</v>
      </c>
      <c r="V1039" s="335" t="s">
        <v>10331</v>
      </c>
      <c r="W1039" s="333" t="s">
        <v>9336</v>
      </c>
      <c r="X1039" s="340">
        <v>2754.3</v>
      </c>
      <c r="Y1039" s="335" t="s">
        <v>60</v>
      </c>
      <c r="Z1039" s="333" t="s">
        <v>60</v>
      </c>
      <c r="AA1039" s="330" t="s">
        <v>60</v>
      </c>
      <c r="AB1039" s="341" t="s">
        <v>60</v>
      </c>
      <c r="AC1039" s="332">
        <v>2.19</v>
      </c>
      <c r="AD1039" s="332">
        <v>61.1</v>
      </c>
      <c r="AE1039" s="341" t="s">
        <v>60</v>
      </c>
      <c r="AF1039" s="332">
        <v>1.4</v>
      </c>
      <c r="AG1039" s="332">
        <v>45.66</v>
      </c>
      <c r="AH1039" s="332">
        <v>53.92</v>
      </c>
      <c r="AI1039" s="336">
        <v>40.5</v>
      </c>
      <c r="AJ1039" s="332">
        <v>4.07</v>
      </c>
      <c r="AK1039" s="336">
        <v>37.200000000000003</v>
      </c>
      <c r="AL1039" s="331" t="s">
        <v>8328</v>
      </c>
      <c r="AM1039" s="331" t="s">
        <v>8329</v>
      </c>
      <c r="AN1039" s="332">
        <v>15.79</v>
      </c>
      <c r="AO1039" s="332">
        <v>14.58</v>
      </c>
      <c r="AP1039" s="332">
        <v>29.03</v>
      </c>
    </row>
    <row r="1040" spans="1:42" ht="202.5">
      <c r="A1040" s="329">
        <v>44326</v>
      </c>
      <c r="B1040" s="330" t="s">
        <v>5636</v>
      </c>
      <c r="C1040" s="330" t="s">
        <v>60</v>
      </c>
      <c r="D1040" s="331" t="s">
        <v>61</v>
      </c>
      <c r="E1040" s="331" t="s">
        <v>67</v>
      </c>
      <c r="F1040" s="332">
        <v>321.13</v>
      </c>
      <c r="G1040" s="330" t="s">
        <v>5637</v>
      </c>
      <c r="H1040" s="330" t="s">
        <v>60</v>
      </c>
      <c r="I1040" s="331" t="s">
        <v>5638</v>
      </c>
      <c r="J1040" s="329">
        <v>44326</v>
      </c>
      <c r="K1040" s="333" t="s">
        <v>491</v>
      </c>
      <c r="L1040" s="329">
        <v>44392</v>
      </c>
      <c r="M1040" s="335" t="s">
        <v>15620</v>
      </c>
      <c r="N1040" s="335" t="s">
        <v>60</v>
      </c>
      <c r="O1040" s="335" t="s">
        <v>60</v>
      </c>
      <c r="P1040" s="341" t="s">
        <v>60</v>
      </c>
      <c r="Q1040" s="331" t="s">
        <v>8840</v>
      </c>
      <c r="R1040" s="333" t="s">
        <v>15621</v>
      </c>
      <c r="S1040" s="333" t="s">
        <v>8790</v>
      </c>
      <c r="T1040" s="331" t="s">
        <v>6921</v>
      </c>
      <c r="U1040" s="331" t="s">
        <v>11848</v>
      </c>
      <c r="V1040" s="335" t="s">
        <v>15622</v>
      </c>
      <c r="W1040" s="333" t="s">
        <v>10383</v>
      </c>
      <c r="X1040" s="330" t="s">
        <v>60</v>
      </c>
      <c r="Y1040" s="335" t="s">
        <v>60</v>
      </c>
      <c r="Z1040" s="333" t="s">
        <v>60</v>
      </c>
      <c r="AA1040" s="330" t="s">
        <v>60</v>
      </c>
      <c r="AB1040" s="332">
        <v>36.369999999999997</v>
      </c>
      <c r="AC1040" s="332">
        <v>5.62</v>
      </c>
      <c r="AD1040" s="332">
        <v>15.62</v>
      </c>
      <c r="AE1040" s="332">
        <v>17.45</v>
      </c>
      <c r="AF1040" s="332">
        <v>5.27</v>
      </c>
      <c r="AG1040" s="332">
        <v>284.60000000000002</v>
      </c>
      <c r="AH1040" s="332">
        <v>313.06</v>
      </c>
      <c r="AI1040" s="336">
        <v>51.9</v>
      </c>
      <c r="AJ1040" s="332">
        <v>8.27</v>
      </c>
      <c r="AK1040" s="336">
        <v>62.8</v>
      </c>
      <c r="AL1040" s="331" t="s">
        <v>8328</v>
      </c>
      <c r="AM1040" s="331" t="s">
        <v>8329</v>
      </c>
      <c r="AN1040" s="332">
        <v>15.76</v>
      </c>
      <c r="AO1040" s="332">
        <v>20.81</v>
      </c>
      <c r="AP1040" s="332">
        <v>29.03</v>
      </c>
    </row>
    <row r="1041" spans="1:42" ht="270">
      <c r="A1041" s="329">
        <v>44504</v>
      </c>
      <c r="B1041" s="330" t="s">
        <v>5639</v>
      </c>
      <c r="C1041" s="330" t="s">
        <v>60</v>
      </c>
      <c r="D1041" s="331" t="s">
        <v>61</v>
      </c>
      <c r="E1041" s="331" t="s">
        <v>67</v>
      </c>
      <c r="F1041" s="332">
        <v>353.48</v>
      </c>
      <c r="G1041" s="330" t="s">
        <v>5640</v>
      </c>
      <c r="H1041" s="330" t="s">
        <v>60</v>
      </c>
      <c r="I1041" s="331" t="s">
        <v>5641</v>
      </c>
      <c r="J1041" s="329">
        <v>44504</v>
      </c>
      <c r="K1041" s="333" t="s">
        <v>491</v>
      </c>
      <c r="L1041" s="329">
        <v>44652</v>
      </c>
      <c r="M1041" s="335" t="s">
        <v>15623</v>
      </c>
      <c r="N1041" s="335" t="s">
        <v>15624</v>
      </c>
      <c r="O1041" s="335" t="s">
        <v>15625</v>
      </c>
      <c r="P1041" s="341" t="s">
        <v>60</v>
      </c>
      <c r="Q1041" s="331" t="s">
        <v>8633</v>
      </c>
      <c r="R1041" s="339" t="s">
        <v>8949</v>
      </c>
      <c r="S1041" s="333" t="s">
        <v>10613</v>
      </c>
      <c r="T1041" s="331" t="s">
        <v>6921</v>
      </c>
      <c r="U1041" s="331" t="s">
        <v>11848</v>
      </c>
      <c r="V1041" s="335" t="s">
        <v>15626</v>
      </c>
      <c r="W1041" s="333" t="s">
        <v>15627</v>
      </c>
      <c r="X1041" s="340">
        <v>2571.3000000000002</v>
      </c>
      <c r="Y1041" s="335" t="s">
        <v>60</v>
      </c>
      <c r="Z1041" s="333" t="s">
        <v>60</v>
      </c>
      <c r="AA1041" s="330" t="s">
        <v>60</v>
      </c>
      <c r="AB1041" s="332">
        <v>10.199999999999999</v>
      </c>
      <c r="AC1041" s="332">
        <v>1.52</v>
      </c>
      <c r="AD1041" s="341" t="s">
        <v>60</v>
      </c>
      <c r="AE1041" s="341" t="s">
        <v>60</v>
      </c>
      <c r="AF1041" s="341" t="s">
        <v>60</v>
      </c>
      <c r="AG1041" s="341" t="s">
        <v>60</v>
      </c>
      <c r="AH1041" s="332">
        <v>320.8</v>
      </c>
      <c r="AI1041" s="336">
        <v>101.7</v>
      </c>
      <c r="AJ1041" s="336">
        <v>32.5</v>
      </c>
      <c r="AK1041" s="336">
        <v>2515.9</v>
      </c>
      <c r="AL1041" s="331" t="s">
        <v>8328</v>
      </c>
      <c r="AM1041" s="331" t="s">
        <v>8329</v>
      </c>
      <c r="AN1041" s="332">
        <v>15.69</v>
      </c>
      <c r="AO1041" s="332">
        <v>40.68</v>
      </c>
      <c r="AP1041" s="332">
        <v>39.07</v>
      </c>
    </row>
    <row r="1042" spans="1:42" ht="247.5">
      <c r="A1042" s="329">
        <v>44503</v>
      </c>
      <c r="B1042" s="330" t="s">
        <v>5642</v>
      </c>
      <c r="C1042" s="330" t="s">
        <v>60</v>
      </c>
      <c r="D1042" s="331" t="s">
        <v>61</v>
      </c>
      <c r="E1042" s="331" t="s">
        <v>67</v>
      </c>
      <c r="F1042" s="332">
        <v>4858.1400000000003</v>
      </c>
      <c r="G1042" s="330" t="s">
        <v>5643</v>
      </c>
      <c r="H1042" s="330" t="s">
        <v>60</v>
      </c>
      <c r="I1042" s="331" t="s">
        <v>5644</v>
      </c>
      <c r="J1042" s="329">
        <v>44503</v>
      </c>
      <c r="K1042" s="333" t="s">
        <v>491</v>
      </c>
      <c r="L1042" s="329">
        <v>44582</v>
      </c>
      <c r="M1042" s="335" t="s">
        <v>15628</v>
      </c>
      <c r="N1042" s="335" t="s">
        <v>60</v>
      </c>
      <c r="O1042" s="335" t="s">
        <v>60</v>
      </c>
      <c r="P1042" s="341" t="s">
        <v>60</v>
      </c>
      <c r="Q1042" s="331" t="s">
        <v>8443</v>
      </c>
      <c r="R1042" s="339" t="s">
        <v>15629</v>
      </c>
      <c r="S1042" s="333" t="s">
        <v>8852</v>
      </c>
      <c r="T1042" s="331" t="s">
        <v>6919</v>
      </c>
      <c r="U1042" s="331" t="s">
        <v>11848</v>
      </c>
      <c r="V1042" s="335" t="s">
        <v>15630</v>
      </c>
      <c r="W1042" s="333" t="s">
        <v>9647</v>
      </c>
      <c r="X1042" s="340">
        <v>1659.8</v>
      </c>
      <c r="Y1042" s="335" t="s">
        <v>60</v>
      </c>
      <c r="Z1042" s="333" t="s">
        <v>60</v>
      </c>
      <c r="AA1042" s="330" t="s">
        <v>60</v>
      </c>
      <c r="AB1042" s="332">
        <v>18.91</v>
      </c>
      <c r="AC1042" s="332">
        <v>1.71</v>
      </c>
      <c r="AD1042" s="332">
        <v>10.57</v>
      </c>
      <c r="AE1042" s="332">
        <v>20.14</v>
      </c>
      <c r="AF1042" s="332">
        <v>1.05</v>
      </c>
      <c r="AG1042" s="332">
        <v>4858.1400000000003</v>
      </c>
      <c r="AH1042" s="332">
        <v>1981.75</v>
      </c>
      <c r="AI1042" s="336">
        <v>4775.7</v>
      </c>
      <c r="AJ1042" s="336">
        <v>108.4</v>
      </c>
      <c r="AK1042" s="341" t="s">
        <v>60</v>
      </c>
      <c r="AL1042" s="331" t="s">
        <v>8328</v>
      </c>
      <c r="AM1042" s="331" t="s">
        <v>8329</v>
      </c>
      <c r="AN1042" s="332">
        <v>15.68</v>
      </c>
      <c r="AO1042" s="332">
        <v>12.16</v>
      </c>
      <c r="AP1042" s="332">
        <v>27.14</v>
      </c>
    </row>
    <row r="1043" spans="1:42" ht="90">
      <c r="A1043" s="329">
        <v>44673</v>
      </c>
      <c r="B1043" s="330" t="s">
        <v>5645</v>
      </c>
      <c r="C1043" s="330" t="s">
        <v>60</v>
      </c>
      <c r="D1043" s="331" t="s">
        <v>61</v>
      </c>
      <c r="E1043" s="331" t="s">
        <v>67</v>
      </c>
      <c r="F1043" s="332">
        <v>50.45</v>
      </c>
      <c r="G1043" s="330" t="s">
        <v>5646</v>
      </c>
      <c r="H1043" s="330" t="s">
        <v>60</v>
      </c>
      <c r="I1043" s="331" t="s">
        <v>5647</v>
      </c>
      <c r="J1043" s="329">
        <v>44673</v>
      </c>
      <c r="K1043" s="333" t="s">
        <v>491</v>
      </c>
      <c r="L1043" s="329">
        <v>44835</v>
      </c>
      <c r="M1043" s="335" t="s">
        <v>15631</v>
      </c>
      <c r="N1043" s="335" t="s">
        <v>15632</v>
      </c>
      <c r="O1043" s="335" t="s">
        <v>15633</v>
      </c>
      <c r="P1043" s="341" t="s">
        <v>60</v>
      </c>
      <c r="Q1043" s="331" t="s">
        <v>8511</v>
      </c>
      <c r="R1043" s="333" t="s">
        <v>8512</v>
      </c>
      <c r="S1043" s="333" t="s">
        <v>8728</v>
      </c>
      <c r="T1043" s="331" t="s">
        <v>6915</v>
      </c>
      <c r="U1043" s="331" t="s">
        <v>12459</v>
      </c>
      <c r="V1043" s="335" t="s">
        <v>15634</v>
      </c>
      <c r="W1043" s="333" t="s">
        <v>15635</v>
      </c>
      <c r="X1043" s="340">
        <v>416.1</v>
      </c>
      <c r="Y1043" s="335" t="s">
        <v>60</v>
      </c>
      <c r="Z1043" s="333" t="s">
        <v>60</v>
      </c>
      <c r="AA1043" s="330" t="s">
        <v>60</v>
      </c>
      <c r="AB1043" s="332">
        <v>13.97</v>
      </c>
      <c r="AC1043" s="332">
        <v>2.1</v>
      </c>
      <c r="AD1043" s="341" t="s">
        <v>60</v>
      </c>
      <c r="AE1043" s="341" t="s">
        <v>60</v>
      </c>
      <c r="AF1043" s="341" t="s">
        <v>60</v>
      </c>
      <c r="AG1043" s="341" t="s">
        <v>60</v>
      </c>
      <c r="AH1043" s="332">
        <v>50.45</v>
      </c>
      <c r="AI1043" s="336">
        <v>27.7</v>
      </c>
      <c r="AJ1043" s="332">
        <v>4.8099999999999996</v>
      </c>
      <c r="AK1043" s="336">
        <v>38</v>
      </c>
      <c r="AL1043" s="331" t="s">
        <v>8328</v>
      </c>
      <c r="AM1043" s="331" t="s">
        <v>8329</v>
      </c>
      <c r="AN1043" s="332">
        <v>15.65</v>
      </c>
      <c r="AO1043" s="332">
        <v>15.65</v>
      </c>
      <c r="AP1043" s="332">
        <v>15.25</v>
      </c>
    </row>
    <row r="1044" spans="1:42" ht="409.5">
      <c r="A1044" s="329">
        <v>44865</v>
      </c>
      <c r="B1044" s="330" t="s">
        <v>775</v>
      </c>
      <c r="C1044" s="330" t="s">
        <v>776</v>
      </c>
      <c r="D1044" s="331" t="s">
        <v>61</v>
      </c>
      <c r="E1044" s="331" t="s">
        <v>77</v>
      </c>
      <c r="F1044" s="332">
        <v>339.08</v>
      </c>
      <c r="G1044" s="330" t="s">
        <v>1443</v>
      </c>
      <c r="H1044" s="330" t="s">
        <v>1444</v>
      </c>
      <c r="I1044" s="331" t="s">
        <v>1445</v>
      </c>
      <c r="J1044" s="329">
        <v>44865</v>
      </c>
      <c r="K1044" s="333" t="s">
        <v>491</v>
      </c>
      <c r="L1044" s="334" t="s">
        <v>60</v>
      </c>
      <c r="M1044" s="335" t="s">
        <v>9129</v>
      </c>
      <c r="N1044" s="335" t="s">
        <v>9130</v>
      </c>
      <c r="O1044" s="335" t="s">
        <v>9131</v>
      </c>
      <c r="P1044" s="336">
        <v>339.7</v>
      </c>
      <c r="Q1044" s="331" t="s">
        <v>8469</v>
      </c>
      <c r="R1044" s="333" t="s">
        <v>9132</v>
      </c>
      <c r="S1044" s="333" t="s">
        <v>8602</v>
      </c>
      <c r="T1044" s="331" t="s">
        <v>6921</v>
      </c>
      <c r="U1044" s="331" t="s">
        <v>492</v>
      </c>
      <c r="V1044" s="335" t="s">
        <v>10076</v>
      </c>
      <c r="W1044" s="333" t="s">
        <v>10077</v>
      </c>
      <c r="X1044" s="330" t="s">
        <v>60</v>
      </c>
      <c r="Y1044" s="335" t="s">
        <v>10078</v>
      </c>
      <c r="Z1044" s="339" t="s">
        <v>10079</v>
      </c>
      <c r="AA1044" s="330" t="s">
        <v>60</v>
      </c>
      <c r="AB1044" s="341" t="s">
        <v>60</v>
      </c>
      <c r="AC1044" s="332">
        <v>3.55</v>
      </c>
      <c r="AD1044" s="341" t="s">
        <v>60</v>
      </c>
      <c r="AE1044" s="341" t="s">
        <v>60</v>
      </c>
      <c r="AF1044" s="332">
        <v>5.1100000000000003</v>
      </c>
      <c r="AG1044" s="332">
        <v>303.91000000000003</v>
      </c>
      <c r="AH1044" s="332">
        <v>332.98</v>
      </c>
      <c r="AI1044" s="336">
        <v>59.5</v>
      </c>
      <c r="AJ1044" s="336">
        <v>-30.4</v>
      </c>
      <c r="AK1044" s="336">
        <v>162.80000000000001</v>
      </c>
      <c r="AL1044" s="331" t="s">
        <v>8328</v>
      </c>
      <c r="AM1044" s="331" t="s">
        <v>8329</v>
      </c>
      <c r="AN1044" s="332">
        <v>15.61</v>
      </c>
      <c r="AO1044" s="332">
        <v>23.46</v>
      </c>
      <c r="AP1044" s="332">
        <v>24.22</v>
      </c>
    </row>
    <row r="1045" spans="1:42" ht="405">
      <c r="A1045" s="329">
        <v>44550</v>
      </c>
      <c r="B1045" s="330" t="s">
        <v>5648</v>
      </c>
      <c r="C1045" s="330" t="s">
        <v>60</v>
      </c>
      <c r="D1045" s="331" t="s">
        <v>61</v>
      </c>
      <c r="E1045" s="331" t="s">
        <v>67</v>
      </c>
      <c r="F1045" s="332">
        <v>3618.56</v>
      </c>
      <c r="G1045" s="330" t="s">
        <v>4966</v>
      </c>
      <c r="H1045" s="330" t="s">
        <v>60</v>
      </c>
      <c r="I1045" s="331" t="s">
        <v>5649</v>
      </c>
      <c r="J1045" s="329">
        <v>44550</v>
      </c>
      <c r="K1045" s="333" t="s">
        <v>491</v>
      </c>
      <c r="L1045" s="329">
        <v>44635</v>
      </c>
      <c r="M1045" s="335" t="s">
        <v>15636</v>
      </c>
      <c r="N1045" s="335" t="s">
        <v>60</v>
      </c>
      <c r="O1045" s="335" t="s">
        <v>60</v>
      </c>
      <c r="P1045" s="341" t="s">
        <v>60</v>
      </c>
      <c r="Q1045" s="331" t="s">
        <v>9303</v>
      </c>
      <c r="R1045" s="333" t="s">
        <v>15637</v>
      </c>
      <c r="S1045" s="333" t="s">
        <v>11396</v>
      </c>
      <c r="T1045" s="331" t="s">
        <v>6921</v>
      </c>
      <c r="U1045" s="331" t="s">
        <v>11848</v>
      </c>
      <c r="V1045" s="335" t="s">
        <v>14694</v>
      </c>
      <c r="W1045" s="333" t="s">
        <v>14695</v>
      </c>
      <c r="X1045" s="330" t="s">
        <v>60</v>
      </c>
      <c r="Y1045" s="335" t="s">
        <v>60</v>
      </c>
      <c r="Z1045" s="333" t="s">
        <v>60</v>
      </c>
      <c r="AA1045" s="330" t="s">
        <v>60</v>
      </c>
      <c r="AB1045" s="341" t="s">
        <v>60</v>
      </c>
      <c r="AC1045" s="332">
        <v>2.17</v>
      </c>
      <c r="AD1045" s="332">
        <v>8.52</v>
      </c>
      <c r="AE1045" s="332">
        <v>20.7</v>
      </c>
      <c r="AF1045" s="332">
        <v>1.1499999999999999</v>
      </c>
      <c r="AG1045" s="332">
        <v>3332.56</v>
      </c>
      <c r="AH1045" s="332">
        <v>1916.56</v>
      </c>
      <c r="AI1045" s="336">
        <v>2893</v>
      </c>
      <c r="AJ1045" s="336">
        <v>-80</v>
      </c>
      <c r="AK1045" s="336">
        <v>4002</v>
      </c>
      <c r="AL1045" s="331" t="s">
        <v>8328</v>
      </c>
      <c r="AM1045" s="331" t="s">
        <v>8329</v>
      </c>
      <c r="AN1045" s="332">
        <v>15.38</v>
      </c>
      <c r="AO1045" s="332">
        <v>11.63</v>
      </c>
      <c r="AP1045" s="332">
        <v>30.43</v>
      </c>
    </row>
    <row r="1046" spans="1:42" ht="270">
      <c r="A1046" s="329">
        <v>44487</v>
      </c>
      <c r="B1046" s="330" t="s">
        <v>1566</v>
      </c>
      <c r="C1046" s="330" t="s">
        <v>1567</v>
      </c>
      <c r="D1046" s="331" t="s">
        <v>61</v>
      </c>
      <c r="E1046" s="331" t="s">
        <v>77</v>
      </c>
      <c r="F1046" s="332">
        <v>689.47</v>
      </c>
      <c r="G1046" s="330" t="s">
        <v>1664</v>
      </c>
      <c r="H1046" s="330" t="s">
        <v>60</v>
      </c>
      <c r="I1046" s="331" t="s">
        <v>1665</v>
      </c>
      <c r="J1046" s="329">
        <v>44487</v>
      </c>
      <c r="K1046" s="333" t="s">
        <v>491</v>
      </c>
      <c r="L1046" s="334" t="s">
        <v>60</v>
      </c>
      <c r="M1046" s="335" t="s">
        <v>9675</v>
      </c>
      <c r="N1046" s="335" t="s">
        <v>60</v>
      </c>
      <c r="O1046" s="335" t="s">
        <v>60</v>
      </c>
      <c r="P1046" s="336">
        <v>22</v>
      </c>
      <c r="Q1046" s="331" t="s">
        <v>8705</v>
      </c>
      <c r="R1046" s="339" t="s">
        <v>9676</v>
      </c>
      <c r="S1046" s="333" t="s">
        <v>8508</v>
      </c>
      <c r="T1046" s="331" t="s">
        <v>6917</v>
      </c>
      <c r="U1046" s="331" t="s">
        <v>492</v>
      </c>
      <c r="V1046" s="335" t="s">
        <v>10167</v>
      </c>
      <c r="W1046" s="333" t="s">
        <v>9903</v>
      </c>
      <c r="X1046" s="330" t="s">
        <v>60</v>
      </c>
      <c r="Y1046" s="335" t="s">
        <v>60</v>
      </c>
      <c r="Z1046" s="333" t="s">
        <v>60</v>
      </c>
      <c r="AA1046" s="330" t="s">
        <v>60</v>
      </c>
      <c r="AB1046" s="341" t="s">
        <v>60</v>
      </c>
      <c r="AC1046" s="332">
        <v>2.4500000000000002</v>
      </c>
      <c r="AD1046" s="341" t="s">
        <v>60</v>
      </c>
      <c r="AE1046" s="341" t="s">
        <v>60</v>
      </c>
      <c r="AF1046" s="332">
        <v>2.2200000000000002</v>
      </c>
      <c r="AG1046" s="332">
        <v>689.47</v>
      </c>
      <c r="AH1046" s="332">
        <v>707.89</v>
      </c>
      <c r="AI1046" s="336">
        <v>248.6</v>
      </c>
      <c r="AJ1046" s="336">
        <v>-62</v>
      </c>
      <c r="AK1046" s="336">
        <v>507.7</v>
      </c>
      <c r="AL1046" s="331" t="s">
        <v>8328</v>
      </c>
      <c r="AM1046" s="331" t="s">
        <v>8329</v>
      </c>
      <c r="AN1046" s="332">
        <v>15.38</v>
      </c>
      <c r="AO1046" s="332">
        <v>20</v>
      </c>
      <c r="AP1046" s="332">
        <v>49.4</v>
      </c>
    </row>
    <row r="1047" spans="1:42" ht="409.5">
      <c r="A1047" s="329">
        <v>44480</v>
      </c>
      <c r="B1047" s="330" t="s">
        <v>5650</v>
      </c>
      <c r="C1047" s="330" t="s">
        <v>60</v>
      </c>
      <c r="D1047" s="331" t="s">
        <v>61</v>
      </c>
      <c r="E1047" s="331" t="s">
        <v>67</v>
      </c>
      <c r="F1047" s="332">
        <v>6339.12</v>
      </c>
      <c r="G1047" s="330" t="s">
        <v>5651</v>
      </c>
      <c r="H1047" s="330" t="s">
        <v>60</v>
      </c>
      <c r="I1047" s="331" t="s">
        <v>5652</v>
      </c>
      <c r="J1047" s="329">
        <v>44480</v>
      </c>
      <c r="K1047" s="333" t="s">
        <v>491</v>
      </c>
      <c r="L1047" s="329">
        <v>44697</v>
      </c>
      <c r="M1047" s="335" t="s">
        <v>15638</v>
      </c>
      <c r="N1047" s="335" t="s">
        <v>15639</v>
      </c>
      <c r="O1047" s="335" t="s">
        <v>15640</v>
      </c>
      <c r="P1047" s="341" t="s">
        <v>60</v>
      </c>
      <c r="Q1047" s="331" t="s">
        <v>8469</v>
      </c>
      <c r="R1047" s="333" t="s">
        <v>15641</v>
      </c>
      <c r="S1047" s="333" t="s">
        <v>15642</v>
      </c>
      <c r="T1047" s="331" t="s">
        <v>6921</v>
      </c>
      <c r="U1047" s="331" t="s">
        <v>11848</v>
      </c>
      <c r="V1047" s="335" t="s">
        <v>15643</v>
      </c>
      <c r="W1047" s="339" t="s">
        <v>15644</v>
      </c>
      <c r="X1047" s="340">
        <v>55721.7</v>
      </c>
      <c r="Y1047" s="335" t="s">
        <v>60</v>
      </c>
      <c r="Z1047" s="333" t="s">
        <v>60</v>
      </c>
      <c r="AA1047" s="330" t="s">
        <v>60</v>
      </c>
      <c r="AB1047" s="332">
        <v>33.49</v>
      </c>
      <c r="AC1047" s="332">
        <v>15.8</v>
      </c>
      <c r="AD1047" s="332">
        <v>28.16</v>
      </c>
      <c r="AE1047" s="332">
        <v>29.65</v>
      </c>
      <c r="AF1047" s="332">
        <v>15.08</v>
      </c>
      <c r="AG1047" s="332">
        <v>11011.7</v>
      </c>
      <c r="AH1047" s="332">
        <v>10934.55</v>
      </c>
      <c r="AI1047" s="336">
        <v>693.1</v>
      </c>
      <c r="AJ1047" s="336">
        <v>271.8</v>
      </c>
      <c r="AK1047" s="336">
        <v>1454</v>
      </c>
      <c r="AL1047" s="331" t="s">
        <v>8328</v>
      </c>
      <c r="AM1047" s="331" t="s">
        <v>8329</v>
      </c>
      <c r="AN1047" s="332">
        <v>15.38</v>
      </c>
      <c r="AO1047" s="332">
        <v>30.85</v>
      </c>
      <c r="AP1047" s="332">
        <v>29.12</v>
      </c>
    </row>
    <row r="1048" spans="1:42" ht="409.5">
      <c r="A1048" s="329">
        <v>44489</v>
      </c>
      <c r="B1048" s="330" t="s">
        <v>5653</v>
      </c>
      <c r="C1048" s="330" t="s">
        <v>60</v>
      </c>
      <c r="D1048" s="331" t="s">
        <v>61</v>
      </c>
      <c r="E1048" s="331" t="s">
        <v>67</v>
      </c>
      <c r="F1048" s="332">
        <v>2969.66</v>
      </c>
      <c r="G1048" s="330" t="s">
        <v>5654</v>
      </c>
      <c r="H1048" s="330" t="s">
        <v>5655</v>
      </c>
      <c r="I1048" s="331" t="s">
        <v>5656</v>
      </c>
      <c r="J1048" s="329">
        <v>44489</v>
      </c>
      <c r="K1048" s="333" t="s">
        <v>491</v>
      </c>
      <c r="L1048" s="329">
        <v>44616</v>
      </c>
      <c r="M1048" s="335" t="s">
        <v>15645</v>
      </c>
      <c r="N1048" s="335" t="s">
        <v>15646</v>
      </c>
      <c r="O1048" s="335" t="s">
        <v>15647</v>
      </c>
      <c r="P1048" s="341" t="s">
        <v>60</v>
      </c>
      <c r="Q1048" s="331" t="s">
        <v>8740</v>
      </c>
      <c r="R1048" s="339" t="s">
        <v>15648</v>
      </c>
      <c r="S1048" s="333" t="s">
        <v>10198</v>
      </c>
      <c r="T1048" s="331" t="s">
        <v>6915</v>
      </c>
      <c r="U1048" s="331" t="s">
        <v>11848</v>
      </c>
      <c r="V1048" s="335" t="s">
        <v>15649</v>
      </c>
      <c r="W1048" s="339" t="s">
        <v>15650</v>
      </c>
      <c r="X1048" s="330" t="s">
        <v>60</v>
      </c>
      <c r="Y1048" s="335" t="s">
        <v>15651</v>
      </c>
      <c r="Z1048" s="333" t="s">
        <v>8515</v>
      </c>
      <c r="AA1048" s="330" t="s">
        <v>60</v>
      </c>
      <c r="AB1048" s="332">
        <v>76.599999999999994</v>
      </c>
      <c r="AC1048" s="341" t="s">
        <v>60</v>
      </c>
      <c r="AD1048" s="332">
        <v>19.14</v>
      </c>
      <c r="AE1048" s="332">
        <v>37.75</v>
      </c>
      <c r="AF1048" s="332">
        <v>7.4</v>
      </c>
      <c r="AG1048" s="332">
        <v>3937.05</v>
      </c>
      <c r="AH1048" s="332">
        <v>2989.47</v>
      </c>
      <c r="AI1048" s="336">
        <v>646.4</v>
      </c>
      <c r="AJ1048" s="336">
        <v>-20.9</v>
      </c>
      <c r="AK1048" s="336">
        <v>2708.9</v>
      </c>
      <c r="AL1048" s="331" t="s">
        <v>8328</v>
      </c>
      <c r="AM1048" s="331" t="s">
        <v>8329</v>
      </c>
      <c r="AN1048" s="332">
        <v>15.24</v>
      </c>
      <c r="AO1048" s="332">
        <v>18.89</v>
      </c>
      <c r="AP1048" s="332">
        <v>31.3</v>
      </c>
    </row>
    <row r="1049" spans="1:42" ht="409.5">
      <c r="A1049" s="329">
        <v>44414</v>
      </c>
      <c r="B1049" s="330" t="s">
        <v>5657</v>
      </c>
      <c r="C1049" s="330" t="s">
        <v>60</v>
      </c>
      <c r="D1049" s="331" t="s">
        <v>61</v>
      </c>
      <c r="E1049" s="331" t="s">
        <v>67</v>
      </c>
      <c r="F1049" s="332">
        <v>1015.73</v>
      </c>
      <c r="G1049" s="330" t="s">
        <v>5658</v>
      </c>
      <c r="H1049" s="330" t="s">
        <v>5659</v>
      </c>
      <c r="I1049" s="331" t="s">
        <v>5660</v>
      </c>
      <c r="J1049" s="329">
        <v>44414</v>
      </c>
      <c r="K1049" s="333" t="s">
        <v>491</v>
      </c>
      <c r="L1049" s="329">
        <v>44694</v>
      </c>
      <c r="M1049" s="335" t="s">
        <v>15652</v>
      </c>
      <c r="N1049" s="335" t="s">
        <v>15653</v>
      </c>
      <c r="O1049" s="335" t="s">
        <v>15654</v>
      </c>
      <c r="P1049" s="341" t="s">
        <v>60</v>
      </c>
      <c r="Q1049" s="331" t="s">
        <v>8836</v>
      </c>
      <c r="R1049" s="339" t="s">
        <v>15655</v>
      </c>
      <c r="S1049" s="333" t="s">
        <v>8602</v>
      </c>
      <c r="T1049" s="331" t="s">
        <v>6921</v>
      </c>
      <c r="U1049" s="331" t="s">
        <v>11848</v>
      </c>
      <c r="V1049" s="335" t="s">
        <v>15656</v>
      </c>
      <c r="W1049" s="339" t="s">
        <v>15657</v>
      </c>
      <c r="X1049" s="340">
        <v>101264.2</v>
      </c>
      <c r="Y1049" s="335" t="s">
        <v>15658</v>
      </c>
      <c r="Z1049" s="339" t="s">
        <v>15659</v>
      </c>
      <c r="AA1049" s="330" t="s">
        <v>8665</v>
      </c>
      <c r="AB1049" s="341" t="s">
        <v>60</v>
      </c>
      <c r="AC1049" s="332">
        <v>23.25</v>
      </c>
      <c r="AD1049" s="341" t="s">
        <v>60</v>
      </c>
      <c r="AE1049" s="341" t="s">
        <v>60</v>
      </c>
      <c r="AF1049" s="332">
        <v>9.9</v>
      </c>
      <c r="AG1049" s="332">
        <v>1015.73</v>
      </c>
      <c r="AH1049" s="332">
        <v>967.88</v>
      </c>
      <c r="AI1049" s="336">
        <v>104</v>
      </c>
      <c r="AJ1049" s="336">
        <v>-168.4</v>
      </c>
      <c r="AK1049" s="336">
        <v>146.9</v>
      </c>
      <c r="AL1049" s="331" t="s">
        <v>8328</v>
      </c>
      <c r="AM1049" s="331" t="s">
        <v>8329</v>
      </c>
      <c r="AN1049" s="332">
        <v>15.21</v>
      </c>
      <c r="AO1049" s="332">
        <v>20.99</v>
      </c>
      <c r="AP1049" s="332">
        <v>52.87</v>
      </c>
    </row>
    <row r="1050" spans="1:42" ht="135">
      <c r="A1050" s="329">
        <v>43887</v>
      </c>
      <c r="B1050" s="330" t="s">
        <v>5661</v>
      </c>
      <c r="C1050" s="330" t="s">
        <v>60</v>
      </c>
      <c r="D1050" s="331" t="s">
        <v>61</v>
      </c>
      <c r="E1050" s="331" t="s">
        <v>77</v>
      </c>
      <c r="F1050" s="332">
        <v>2.25</v>
      </c>
      <c r="G1050" s="330" t="s">
        <v>5662</v>
      </c>
      <c r="H1050" s="330" t="s">
        <v>60</v>
      </c>
      <c r="I1050" s="331" t="s">
        <v>5663</v>
      </c>
      <c r="J1050" s="329">
        <v>43887</v>
      </c>
      <c r="K1050" s="333" t="s">
        <v>491</v>
      </c>
      <c r="L1050" s="334" t="s">
        <v>60</v>
      </c>
      <c r="M1050" s="335" t="s">
        <v>15660</v>
      </c>
      <c r="N1050" s="335" t="s">
        <v>60</v>
      </c>
      <c r="O1050" s="335" t="s">
        <v>60</v>
      </c>
      <c r="P1050" s="341" t="s">
        <v>60</v>
      </c>
      <c r="Q1050" s="331" t="s">
        <v>8491</v>
      </c>
      <c r="R1050" s="339" t="s">
        <v>15661</v>
      </c>
      <c r="S1050" s="333" t="s">
        <v>10827</v>
      </c>
      <c r="T1050" s="331" t="s">
        <v>6915</v>
      </c>
      <c r="U1050" s="331" t="s">
        <v>11848</v>
      </c>
      <c r="V1050" s="335" t="s">
        <v>15662</v>
      </c>
      <c r="W1050" s="333" t="s">
        <v>15663</v>
      </c>
      <c r="X1050" s="330" t="s">
        <v>60</v>
      </c>
      <c r="Y1050" s="335" t="s">
        <v>60</v>
      </c>
      <c r="Z1050" s="333" t="s">
        <v>60</v>
      </c>
      <c r="AA1050" s="330" t="s">
        <v>60</v>
      </c>
      <c r="AB1050" s="332">
        <v>5.38</v>
      </c>
      <c r="AC1050" s="338">
        <v>0.83099999999999996</v>
      </c>
      <c r="AD1050" s="332">
        <v>2.74</v>
      </c>
      <c r="AE1050" s="332">
        <v>3.13</v>
      </c>
      <c r="AF1050" s="338">
        <v>0.22700000000000001</v>
      </c>
      <c r="AG1050" s="332">
        <v>2.2799999999999998</v>
      </c>
      <c r="AH1050" s="332">
        <v>3.11</v>
      </c>
      <c r="AI1050" s="341" t="s">
        <v>60</v>
      </c>
      <c r="AJ1050" s="341" t="s">
        <v>60</v>
      </c>
      <c r="AK1050" s="341" t="s">
        <v>60</v>
      </c>
      <c r="AL1050" s="331" t="s">
        <v>8328</v>
      </c>
      <c r="AM1050" s="331" t="s">
        <v>8329</v>
      </c>
      <c r="AN1050" s="332">
        <v>15.14</v>
      </c>
      <c r="AO1050" s="332">
        <v>39.549999999999997</v>
      </c>
      <c r="AP1050" s="332">
        <v>40</v>
      </c>
    </row>
    <row r="1051" spans="1:42" ht="225">
      <c r="A1051" s="329">
        <v>44736</v>
      </c>
      <c r="B1051" s="330" t="s">
        <v>5664</v>
      </c>
      <c r="C1051" s="330" t="s">
        <v>60</v>
      </c>
      <c r="D1051" s="331" t="s">
        <v>61</v>
      </c>
      <c r="E1051" s="331" t="s">
        <v>67</v>
      </c>
      <c r="F1051" s="332">
        <v>39.42</v>
      </c>
      <c r="G1051" s="330" t="s">
        <v>5665</v>
      </c>
      <c r="H1051" s="330" t="s">
        <v>60</v>
      </c>
      <c r="I1051" s="331" t="s">
        <v>5666</v>
      </c>
      <c r="J1051" s="329">
        <v>44736</v>
      </c>
      <c r="K1051" s="333" t="s">
        <v>491</v>
      </c>
      <c r="L1051" s="329">
        <v>44860</v>
      </c>
      <c r="M1051" s="335" t="s">
        <v>15664</v>
      </c>
      <c r="N1051" s="335" t="s">
        <v>15665</v>
      </c>
      <c r="O1051" s="335" t="s">
        <v>15666</v>
      </c>
      <c r="P1051" s="341" t="s">
        <v>60</v>
      </c>
      <c r="Q1051" s="331" t="s">
        <v>8913</v>
      </c>
      <c r="R1051" s="337" t="s">
        <v>15667</v>
      </c>
      <c r="S1051" s="333" t="s">
        <v>9993</v>
      </c>
      <c r="T1051" s="331" t="s">
        <v>6915</v>
      </c>
      <c r="U1051" s="331" t="s">
        <v>11848</v>
      </c>
      <c r="V1051" s="335" t="s">
        <v>15668</v>
      </c>
      <c r="W1051" s="333" t="s">
        <v>15481</v>
      </c>
      <c r="X1051" s="340">
        <v>12592</v>
      </c>
      <c r="Y1051" s="335" t="s">
        <v>60</v>
      </c>
      <c r="Z1051" s="333" t="s">
        <v>60</v>
      </c>
      <c r="AA1051" s="330" t="s">
        <v>60</v>
      </c>
      <c r="AB1051" s="332">
        <v>27.79</v>
      </c>
      <c r="AC1051" s="332">
        <v>4.25</v>
      </c>
      <c r="AD1051" s="332">
        <v>18.68</v>
      </c>
      <c r="AE1051" s="332">
        <v>18.86</v>
      </c>
      <c r="AF1051" s="332">
        <v>1.41</v>
      </c>
      <c r="AG1051" s="332">
        <v>32.14</v>
      </c>
      <c r="AH1051" s="332">
        <v>37.409999999999997</v>
      </c>
      <c r="AI1051" s="336">
        <v>21.8</v>
      </c>
      <c r="AJ1051" s="332">
        <v>1.18</v>
      </c>
      <c r="AK1051" s="336">
        <v>21.3</v>
      </c>
      <c r="AL1051" s="331" t="s">
        <v>8328</v>
      </c>
      <c r="AM1051" s="331" t="s">
        <v>8329</v>
      </c>
      <c r="AN1051" s="332">
        <v>15.07</v>
      </c>
      <c r="AO1051" s="332">
        <v>39.07</v>
      </c>
      <c r="AP1051" s="332">
        <v>20</v>
      </c>
    </row>
    <row r="1052" spans="1:42" ht="258.75">
      <c r="A1052" s="329">
        <v>44313</v>
      </c>
      <c r="B1052" s="330" t="s">
        <v>5671</v>
      </c>
      <c r="C1052" s="330" t="s">
        <v>60</v>
      </c>
      <c r="D1052" s="331" t="s">
        <v>61</v>
      </c>
      <c r="E1052" s="331" t="s">
        <v>67</v>
      </c>
      <c r="F1052" s="332">
        <v>55.35</v>
      </c>
      <c r="G1052" s="330" t="s">
        <v>5672</v>
      </c>
      <c r="H1052" s="330" t="s">
        <v>60</v>
      </c>
      <c r="I1052" s="331" t="s">
        <v>5673</v>
      </c>
      <c r="J1052" s="329">
        <v>44313</v>
      </c>
      <c r="K1052" s="333" t="s">
        <v>491</v>
      </c>
      <c r="L1052" s="329">
        <v>44470</v>
      </c>
      <c r="M1052" s="335" t="s">
        <v>15669</v>
      </c>
      <c r="N1052" s="335" t="s">
        <v>60</v>
      </c>
      <c r="O1052" s="335" t="s">
        <v>60</v>
      </c>
      <c r="P1052" s="341" t="s">
        <v>60</v>
      </c>
      <c r="Q1052" s="331" t="s">
        <v>8633</v>
      </c>
      <c r="R1052" s="333" t="s">
        <v>9022</v>
      </c>
      <c r="S1052" s="333" t="s">
        <v>9401</v>
      </c>
      <c r="T1052" s="331" t="s">
        <v>6921</v>
      </c>
      <c r="U1052" s="331" t="s">
        <v>11848</v>
      </c>
      <c r="V1052" s="335" t="s">
        <v>15670</v>
      </c>
      <c r="W1052" s="333" t="s">
        <v>11958</v>
      </c>
      <c r="X1052" s="330" t="s">
        <v>60</v>
      </c>
      <c r="Y1052" s="335" t="s">
        <v>60</v>
      </c>
      <c r="Z1052" s="333" t="s">
        <v>60</v>
      </c>
      <c r="AA1052" s="330" t="s">
        <v>60</v>
      </c>
      <c r="AB1052" s="332">
        <v>15.92</v>
      </c>
      <c r="AC1052" s="332">
        <v>1.26</v>
      </c>
      <c r="AD1052" s="341" t="s">
        <v>60</v>
      </c>
      <c r="AE1052" s="341" t="s">
        <v>60</v>
      </c>
      <c r="AF1052" s="341" t="s">
        <v>60</v>
      </c>
      <c r="AG1052" s="341" t="s">
        <v>60</v>
      </c>
      <c r="AH1052" s="332">
        <v>51.49</v>
      </c>
      <c r="AI1052" s="336">
        <v>10.1</v>
      </c>
      <c r="AJ1052" s="332">
        <v>3.24</v>
      </c>
      <c r="AK1052" s="336">
        <v>373</v>
      </c>
      <c r="AL1052" s="331" t="s">
        <v>8328</v>
      </c>
      <c r="AM1052" s="331" t="s">
        <v>8329</v>
      </c>
      <c r="AN1052" s="332">
        <v>15.04</v>
      </c>
      <c r="AO1052" s="332">
        <v>16.37</v>
      </c>
      <c r="AP1052" s="332">
        <v>20.43</v>
      </c>
    </row>
    <row r="1053" spans="1:42" ht="409.5">
      <c r="A1053" s="329">
        <v>44543</v>
      </c>
      <c r="B1053" s="330" t="s">
        <v>1666</v>
      </c>
      <c r="C1053" s="330" t="s">
        <v>1667</v>
      </c>
      <c r="D1053" s="331" t="s">
        <v>61</v>
      </c>
      <c r="E1053" s="331" t="s">
        <v>77</v>
      </c>
      <c r="F1053" s="332">
        <v>2036.69</v>
      </c>
      <c r="G1053" s="330" t="s">
        <v>10306</v>
      </c>
      <c r="H1053" s="330" t="s">
        <v>1669</v>
      </c>
      <c r="I1053" s="331" t="s">
        <v>1670</v>
      </c>
      <c r="J1053" s="329">
        <v>44543</v>
      </c>
      <c r="K1053" s="333" t="s">
        <v>491</v>
      </c>
      <c r="L1053" s="334" t="s">
        <v>60</v>
      </c>
      <c r="M1053" s="335" t="s">
        <v>10307</v>
      </c>
      <c r="N1053" s="335" t="s">
        <v>10308</v>
      </c>
      <c r="O1053" s="335" t="s">
        <v>10309</v>
      </c>
      <c r="P1053" s="336">
        <v>1579.2</v>
      </c>
      <c r="Q1053" s="331" t="s">
        <v>8497</v>
      </c>
      <c r="R1053" s="339" t="s">
        <v>10310</v>
      </c>
      <c r="S1053" s="333" t="s">
        <v>10311</v>
      </c>
      <c r="T1053" s="331" t="s">
        <v>6917</v>
      </c>
      <c r="U1053" s="331" t="s">
        <v>492</v>
      </c>
      <c r="V1053" s="335" t="s">
        <v>10312</v>
      </c>
      <c r="W1053" s="333" t="s">
        <v>9183</v>
      </c>
      <c r="X1053" s="340">
        <v>4196</v>
      </c>
      <c r="Y1053" s="335" t="s">
        <v>10313</v>
      </c>
      <c r="Z1053" s="339" t="s">
        <v>10314</v>
      </c>
      <c r="AA1053" s="330" t="s">
        <v>10315</v>
      </c>
      <c r="AB1053" s="332">
        <v>13.83</v>
      </c>
      <c r="AC1053" s="332">
        <v>1.74</v>
      </c>
      <c r="AD1053" s="341" t="s">
        <v>60</v>
      </c>
      <c r="AE1053" s="341" t="s">
        <v>60</v>
      </c>
      <c r="AF1053" s="341" t="s">
        <v>60</v>
      </c>
      <c r="AG1053" s="341" t="s">
        <v>60</v>
      </c>
      <c r="AH1053" s="332">
        <v>2028.51</v>
      </c>
      <c r="AI1053" s="336">
        <v>574.9</v>
      </c>
      <c r="AJ1053" s="336">
        <v>162.4</v>
      </c>
      <c r="AK1053" s="336">
        <v>5871.4</v>
      </c>
      <c r="AL1053" s="331" t="s">
        <v>8328</v>
      </c>
      <c r="AM1053" s="331" t="s">
        <v>8329</v>
      </c>
      <c r="AN1053" s="332">
        <v>15.04</v>
      </c>
      <c r="AO1053" s="332">
        <v>15.45</v>
      </c>
      <c r="AP1053" s="332">
        <v>11.26</v>
      </c>
    </row>
    <row r="1054" spans="1:42" ht="409.5">
      <c r="A1054" s="329">
        <v>44242</v>
      </c>
      <c r="B1054" s="330" t="s">
        <v>5674</v>
      </c>
      <c r="C1054" s="330" t="s">
        <v>60</v>
      </c>
      <c r="D1054" s="331" t="s">
        <v>61</v>
      </c>
      <c r="E1054" s="331" t="s">
        <v>67</v>
      </c>
      <c r="F1054" s="332">
        <v>846.85</v>
      </c>
      <c r="G1054" s="330" t="s">
        <v>5448</v>
      </c>
      <c r="H1054" s="330" t="s">
        <v>5675</v>
      </c>
      <c r="I1054" s="331" t="s">
        <v>5676</v>
      </c>
      <c r="J1054" s="329">
        <v>44242</v>
      </c>
      <c r="K1054" s="333" t="s">
        <v>491</v>
      </c>
      <c r="L1054" s="329">
        <v>44351</v>
      </c>
      <c r="M1054" s="335" t="s">
        <v>15671</v>
      </c>
      <c r="N1054" s="335" t="s">
        <v>60</v>
      </c>
      <c r="O1054" s="335" t="s">
        <v>60</v>
      </c>
      <c r="P1054" s="341" t="s">
        <v>60</v>
      </c>
      <c r="Q1054" s="331" t="s">
        <v>10931</v>
      </c>
      <c r="R1054" s="339" t="s">
        <v>15672</v>
      </c>
      <c r="S1054" s="333" t="s">
        <v>10772</v>
      </c>
      <c r="T1054" s="331" t="s">
        <v>6915</v>
      </c>
      <c r="U1054" s="331" t="s">
        <v>11848</v>
      </c>
      <c r="V1054" s="335" t="s">
        <v>15366</v>
      </c>
      <c r="W1054" s="345" t="s">
        <v>15367</v>
      </c>
      <c r="X1054" s="340">
        <v>9724.4</v>
      </c>
      <c r="Y1054" s="335" t="s">
        <v>15673</v>
      </c>
      <c r="Z1054" s="339" t="s">
        <v>15674</v>
      </c>
      <c r="AA1054" s="330" t="s">
        <v>60</v>
      </c>
      <c r="AB1054" s="341" t="s">
        <v>60</v>
      </c>
      <c r="AC1054" s="332">
        <v>8.9600000000000009</v>
      </c>
      <c r="AD1054" s="341" t="s">
        <v>60</v>
      </c>
      <c r="AE1054" s="341" t="s">
        <v>60</v>
      </c>
      <c r="AF1054" s="332">
        <v>8.6300000000000008</v>
      </c>
      <c r="AG1054" s="332">
        <v>943.5</v>
      </c>
      <c r="AH1054" s="332">
        <v>885.05</v>
      </c>
      <c r="AI1054" s="336">
        <v>119.5</v>
      </c>
      <c r="AJ1054" s="336">
        <v>-21.2</v>
      </c>
      <c r="AK1054" s="336">
        <v>200.8</v>
      </c>
      <c r="AL1054" s="331" t="s">
        <v>8328</v>
      </c>
      <c r="AM1054" s="331" t="s">
        <v>8329</v>
      </c>
      <c r="AN1054" s="332">
        <v>14.94</v>
      </c>
      <c r="AO1054" s="332">
        <v>14.33</v>
      </c>
      <c r="AP1054" s="332">
        <v>14.79</v>
      </c>
    </row>
    <row r="1055" spans="1:42" ht="409.5">
      <c r="A1055" s="329">
        <v>44018</v>
      </c>
      <c r="B1055" s="330" t="s">
        <v>5677</v>
      </c>
      <c r="C1055" s="330" t="s">
        <v>60</v>
      </c>
      <c r="D1055" s="331" t="s">
        <v>61</v>
      </c>
      <c r="E1055" s="331" t="s">
        <v>67</v>
      </c>
      <c r="F1055" s="332">
        <v>1038.22</v>
      </c>
      <c r="G1055" s="330" t="s">
        <v>1890</v>
      </c>
      <c r="H1055" s="330" t="s">
        <v>5678</v>
      </c>
      <c r="I1055" s="331" t="s">
        <v>5679</v>
      </c>
      <c r="J1055" s="329">
        <v>44018</v>
      </c>
      <c r="K1055" s="333" t="s">
        <v>491</v>
      </c>
      <c r="L1055" s="329">
        <v>44138</v>
      </c>
      <c r="M1055" s="335" t="s">
        <v>15675</v>
      </c>
      <c r="N1055" s="335" t="s">
        <v>15676</v>
      </c>
      <c r="O1055" s="335" t="s">
        <v>15677</v>
      </c>
      <c r="P1055" s="341" t="s">
        <v>60</v>
      </c>
      <c r="Q1055" s="331" t="s">
        <v>8648</v>
      </c>
      <c r="R1055" s="333" t="s">
        <v>12571</v>
      </c>
      <c r="S1055" s="333" t="s">
        <v>12291</v>
      </c>
      <c r="T1055" s="331" t="s">
        <v>6917</v>
      </c>
      <c r="U1055" s="331" t="s">
        <v>11848</v>
      </c>
      <c r="V1055" s="335" t="s">
        <v>13545</v>
      </c>
      <c r="W1055" s="339" t="s">
        <v>13546</v>
      </c>
      <c r="X1055" s="330" t="s">
        <v>60</v>
      </c>
      <c r="Y1055" s="335" t="s">
        <v>15678</v>
      </c>
      <c r="Z1055" s="339" t="s">
        <v>15679</v>
      </c>
      <c r="AA1055" s="330" t="s">
        <v>60</v>
      </c>
      <c r="AB1055" s="341" t="s">
        <v>60</v>
      </c>
      <c r="AC1055" s="338">
        <v>0.83499999999999996</v>
      </c>
      <c r="AD1055" s="332">
        <v>62.01</v>
      </c>
      <c r="AE1055" s="332">
        <v>77.459999999999994</v>
      </c>
      <c r="AF1055" s="332">
        <v>11.8</v>
      </c>
      <c r="AG1055" s="332">
        <v>1034.79</v>
      </c>
      <c r="AH1055" s="332">
        <v>837.42</v>
      </c>
      <c r="AI1055" s="336">
        <v>101.6</v>
      </c>
      <c r="AJ1055" s="336">
        <v>49</v>
      </c>
      <c r="AK1055" s="336">
        <v>3091.4</v>
      </c>
      <c r="AL1055" s="331" t="s">
        <v>8328</v>
      </c>
      <c r="AM1055" s="331" t="s">
        <v>8329</v>
      </c>
      <c r="AN1055" s="332">
        <v>14.94</v>
      </c>
      <c r="AO1055" s="332">
        <v>19.28</v>
      </c>
      <c r="AP1055" s="332">
        <v>38.25</v>
      </c>
    </row>
    <row r="1056" spans="1:42" ht="146.25">
      <c r="A1056" s="329">
        <v>44713</v>
      </c>
      <c r="B1056" s="330" t="s">
        <v>1671</v>
      </c>
      <c r="C1056" s="330" t="s">
        <v>1672</v>
      </c>
      <c r="D1056" s="331" t="s">
        <v>61</v>
      </c>
      <c r="E1056" s="331" t="s">
        <v>67</v>
      </c>
      <c r="F1056" s="332">
        <v>14.35</v>
      </c>
      <c r="G1056" s="330" t="s">
        <v>1673</v>
      </c>
      <c r="H1056" s="330" t="s">
        <v>60</v>
      </c>
      <c r="I1056" s="331" t="s">
        <v>1674</v>
      </c>
      <c r="J1056" s="329">
        <v>44713</v>
      </c>
      <c r="K1056" s="333" t="s">
        <v>491</v>
      </c>
      <c r="L1056" s="329">
        <v>44790</v>
      </c>
      <c r="M1056" s="335" t="s">
        <v>9967</v>
      </c>
      <c r="N1056" s="335" t="s">
        <v>9968</v>
      </c>
      <c r="O1056" s="335" t="s">
        <v>60</v>
      </c>
      <c r="P1056" s="336">
        <v>13.8</v>
      </c>
      <c r="Q1056" s="331" t="s">
        <v>9969</v>
      </c>
      <c r="R1056" s="339" t="s">
        <v>9970</v>
      </c>
      <c r="S1056" s="333" t="s">
        <v>8508</v>
      </c>
      <c r="T1056" s="331" t="s">
        <v>6917</v>
      </c>
      <c r="U1056" s="331" t="s">
        <v>492</v>
      </c>
      <c r="V1056" s="335" t="s">
        <v>9971</v>
      </c>
      <c r="W1056" s="333" t="s">
        <v>8808</v>
      </c>
      <c r="X1056" s="330" t="s">
        <v>60</v>
      </c>
      <c r="Y1056" s="335" t="s">
        <v>60</v>
      </c>
      <c r="Z1056" s="333" t="s">
        <v>60</v>
      </c>
      <c r="AA1056" s="330" t="s">
        <v>60</v>
      </c>
      <c r="AB1056" s="341" t="s">
        <v>60</v>
      </c>
      <c r="AC1056" s="332">
        <v>3.58</v>
      </c>
      <c r="AD1056" s="341" t="s">
        <v>60</v>
      </c>
      <c r="AE1056" s="341" t="s">
        <v>60</v>
      </c>
      <c r="AF1056" s="341" t="s">
        <v>60</v>
      </c>
      <c r="AG1056" s="341" t="s">
        <v>60</v>
      </c>
      <c r="AH1056" s="332">
        <v>26.14</v>
      </c>
      <c r="AI1056" s="336">
        <v>45.8</v>
      </c>
      <c r="AJ1056" s="338">
        <v>0.255</v>
      </c>
      <c r="AK1056" s="336">
        <v>26.4</v>
      </c>
      <c r="AL1056" s="331" t="s">
        <v>8328</v>
      </c>
      <c r="AM1056" s="331" t="s">
        <v>8329</v>
      </c>
      <c r="AN1056" s="332">
        <v>14.86</v>
      </c>
      <c r="AO1056" s="332">
        <v>27.17</v>
      </c>
      <c r="AP1056" s="332">
        <v>30.27</v>
      </c>
    </row>
    <row r="1057" spans="1:42" ht="348.75">
      <c r="A1057" s="329">
        <v>44375</v>
      </c>
      <c r="B1057" s="330" t="s">
        <v>5680</v>
      </c>
      <c r="C1057" s="330" t="s">
        <v>60</v>
      </c>
      <c r="D1057" s="331" t="s">
        <v>61</v>
      </c>
      <c r="E1057" s="331" t="s">
        <v>67</v>
      </c>
      <c r="F1057" s="332">
        <v>53.43</v>
      </c>
      <c r="G1057" s="330" t="s">
        <v>1917</v>
      </c>
      <c r="H1057" s="330" t="s">
        <v>5681</v>
      </c>
      <c r="I1057" s="331" t="s">
        <v>5682</v>
      </c>
      <c r="J1057" s="329">
        <v>44375</v>
      </c>
      <c r="K1057" s="333" t="s">
        <v>491</v>
      </c>
      <c r="L1057" s="329">
        <v>44463</v>
      </c>
      <c r="M1057" s="335" t="s">
        <v>15680</v>
      </c>
      <c r="N1057" s="335" t="s">
        <v>60</v>
      </c>
      <c r="O1057" s="335" t="s">
        <v>60</v>
      </c>
      <c r="P1057" s="341" t="s">
        <v>60</v>
      </c>
      <c r="Q1057" s="331" t="s">
        <v>10015</v>
      </c>
      <c r="R1057" s="333" t="s">
        <v>10016</v>
      </c>
      <c r="S1057" s="333" t="s">
        <v>8642</v>
      </c>
      <c r="T1057" s="331" t="s">
        <v>6917</v>
      </c>
      <c r="U1057" s="331" t="s">
        <v>11848</v>
      </c>
      <c r="V1057" s="335" t="s">
        <v>10240</v>
      </c>
      <c r="W1057" s="333" t="s">
        <v>10241</v>
      </c>
      <c r="X1057" s="340">
        <v>952.3</v>
      </c>
      <c r="Y1057" s="335" t="s">
        <v>15681</v>
      </c>
      <c r="Z1057" s="339" t="s">
        <v>15682</v>
      </c>
      <c r="AA1057" s="330" t="s">
        <v>60</v>
      </c>
      <c r="AB1057" s="341" t="s">
        <v>60</v>
      </c>
      <c r="AC1057" s="332">
        <v>1.1399999999999999</v>
      </c>
      <c r="AD1057" s="341" t="s">
        <v>60</v>
      </c>
      <c r="AE1057" s="341" t="s">
        <v>60</v>
      </c>
      <c r="AF1057" s="341" t="s">
        <v>60</v>
      </c>
      <c r="AG1057" s="332">
        <v>63.11</v>
      </c>
      <c r="AH1057" s="332">
        <v>61.38</v>
      </c>
      <c r="AI1057" s="338">
        <v>7.0000000000000007E-2</v>
      </c>
      <c r="AJ1057" s="332">
        <v>-4.29</v>
      </c>
      <c r="AK1057" s="336">
        <v>79.099999999999994</v>
      </c>
      <c r="AL1057" s="331" t="s">
        <v>8328</v>
      </c>
      <c r="AM1057" s="331" t="s">
        <v>8329</v>
      </c>
      <c r="AN1057" s="332">
        <v>14.75</v>
      </c>
      <c r="AO1057" s="332">
        <v>25</v>
      </c>
      <c r="AP1057" s="332">
        <v>16.670000000000002</v>
      </c>
    </row>
    <row r="1058" spans="1:42" ht="180">
      <c r="A1058" s="329">
        <v>43842</v>
      </c>
      <c r="B1058" s="330" t="s">
        <v>5683</v>
      </c>
      <c r="C1058" s="330" t="s">
        <v>60</v>
      </c>
      <c r="D1058" s="331" t="s">
        <v>61</v>
      </c>
      <c r="E1058" s="331" t="s">
        <v>67</v>
      </c>
      <c r="F1058" s="332">
        <v>127.52</v>
      </c>
      <c r="G1058" s="330" t="s">
        <v>60</v>
      </c>
      <c r="H1058" s="330" t="s">
        <v>60</v>
      </c>
      <c r="I1058" s="331" t="s">
        <v>5684</v>
      </c>
      <c r="J1058" s="329">
        <v>43842</v>
      </c>
      <c r="K1058" s="333" t="s">
        <v>491</v>
      </c>
      <c r="L1058" s="329">
        <v>43929</v>
      </c>
      <c r="M1058" s="335" t="s">
        <v>15683</v>
      </c>
      <c r="N1058" s="335" t="s">
        <v>60</v>
      </c>
      <c r="O1058" s="335" t="s">
        <v>60</v>
      </c>
      <c r="P1058" s="341" t="s">
        <v>60</v>
      </c>
      <c r="Q1058" s="331" t="s">
        <v>8443</v>
      </c>
      <c r="R1058" s="339" t="s">
        <v>15684</v>
      </c>
      <c r="S1058" s="333" t="s">
        <v>15685</v>
      </c>
      <c r="T1058" s="331" t="s">
        <v>6917</v>
      </c>
      <c r="U1058" s="331" t="s">
        <v>11848</v>
      </c>
      <c r="V1058" s="335" t="s">
        <v>60</v>
      </c>
      <c r="W1058" s="333" t="s">
        <v>60</v>
      </c>
      <c r="X1058" s="330" t="s">
        <v>60</v>
      </c>
      <c r="Y1058" s="335" t="s">
        <v>60</v>
      </c>
      <c r="Z1058" s="333" t="s">
        <v>60</v>
      </c>
      <c r="AA1058" s="330" t="s">
        <v>60</v>
      </c>
      <c r="AB1058" s="341" t="s">
        <v>60</v>
      </c>
      <c r="AC1058" s="341" t="s">
        <v>60</v>
      </c>
      <c r="AD1058" s="341" t="s">
        <v>60</v>
      </c>
      <c r="AE1058" s="341" t="s">
        <v>60</v>
      </c>
      <c r="AF1058" s="341" t="s">
        <v>60</v>
      </c>
      <c r="AG1058" s="332">
        <v>229.74</v>
      </c>
      <c r="AH1058" s="332">
        <v>229.27</v>
      </c>
      <c r="AI1058" s="341" t="s">
        <v>60</v>
      </c>
      <c r="AJ1058" s="341" t="s">
        <v>60</v>
      </c>
      <c r="AK1058" s="341" t="s">
        <v>60</v>
      </c>
      <c r="AL1058" s="331" t="s">
        <v>8328</v>
      </c>
      <c r="AM1058" s="331" t="s">
        <v>8329</v>
      </c>
      <c r="AN1058" s="332">
        <v>14.74</v>
      </c>
      <c r="AO1058" s="332">
        <v>1.01</v>
      </c>
      <c r="AP1058" s="332">
        <v>9.89</v>
      </c>
    </row>
    <row r="1059" spans="1:42" ht="393.75">
      <c r="A1059" s="329">
        <v>44144</v>
      </c>
      <c r="B1059" s="330" t="s">
        <v>5685</v>
      </c>
      <c r="C1059" s="330" t="s">
        <v>60</v>
      </c>
      <c r="D1059" s="331" t="s">
        <v>61</v>
      </c>
      <c r="E1059" s="331" t="s">
        <v>67</v>
      </c>
      <c r="F1059" s="332">
        <v>741.77</v>
      </c>
      <c r="G1059" s="330" t="s">
        <v>5686</v>
      </c>
      <c r="H1059" s="330" t="s">
        <v>60</v>
      </c>
      <c r="I1059" s="331" t="s">
        <v>5687</v>
      </c>
      <c r="J1059" s="329">
        <v>44144</v>
      </c>
      <c r="K1059" s="333" t="s">
        <v>491</v>
      </c>
      <c r="L1059" s="329">
        <v>44221</v>
      </c>
      <c r="M1059" s="335" t="s">
        <v>15686</v>
      </c>
      <c r="N1059" s="335" t="s">
        <v>60</v>
      </c>
      <c r="O1059" s="335" t="s">
        <v>60</v>
      </c>
      <c r="P1059" s="341" t="s">
        <v>60</v>
      </c>
      <c r="Q1059" s="331" t="s">
        <v>8323</v>
      </c>
      <c r="R1059" s="339" t="s">
        <v>15687</v>
      </c>
      <c r="S1059" s="333" t="s">
        <v>15688</v>
      </c>
      <c r="T1059" s="331" t="s">
        <v>6921</v>
      </c>
      <c r="U1059" s="331" t="s">
        <v>11848</v>
      </c>
      <c r="V1059" s="335" t="s">
        <v>15689</v>
      </c>
      <c r="W1059" s="333" t="s">
        <v>10383</v>
      </c>
      <c r="X1059" s="340">
        <v>2766.2</v>
      </c>
      <c r="Y1059" s="335" t="s">
        <v>60</v>
      </c>
      <c r="Z1059" s="333" t="s">
        <v>60</v>
      </c>
      <c r="AA1059" s="330" t="s">
        <v>60</v>
      </c>
      <c r="AB1059" s="332">
        <v>87.12</v>
      </c>
      <c r="AC1059" s="332">
        <v>3.41</v>
      </c>
      <c r="AD1059" s="332">
        <v>10.76</v>
      </c>
      <c r="AE1059" s="332">
        <v>18.87</v>
      </c>
      <c r="AF1059" s="332">
        <v>1.9</v>
      </c>
      <c r="AG1059" s="332">
        <v>741.77</v>
      </c>
      <c r="AH1059" s="332">
        <v>414.23</v>
      </c>
      <c r="AI1059" s="341" t="s">
        <v>60</v>
      </c>
      <c r="AJ1059" s="341" t="s">
        <v>60</v>
      </c>
      <c r="AK1059" s="341" t="s">
        <v>60</v>
      </c>
      <c r="AL1059" s="331" t="s">
        <v>8328</v>
      </c>
      <c r="AM1059" s="331" t="s">
        <v>8329</v>
      </c>
      <c r="AN1059" s="332">
        <v>14.74</v>
      </c>
      <c r="AO1059" s="332">
        <v>16.86</v>
      </c>
      <c r="AP1059" s="332">
        <v>14.58</v>
      </c>
    </row>
    <row r="1060" spans="1:42" ht="123.75">
      <c r="A1060" s="329">
        <v>44734</v>
      </c>
      <c r="B1060" s="330" t="s">
        <v>10316</v>
      </c>
      <c r="C1060" s="330" t="s">
        <v>10317</v>
      </c>
      <c r="D1060" s="331" t="s">
        <v>61</v>
      </c>
      <c r="E1060" s="331" t="s">
        <v>77</v>
      </c>
      <c r="F1060" s="332">
        <v>20.87</v>
      </c>
      <c r="G1060" s="330" t="s">
        <v>5689</v>
      </c>
      <c r="H1060" s="330" t="s">
        <v>60</v>
      </c>
      <c r="I1060" s="331" t="s">
        <v>5690</v>
      </c>
      <c r="J1060" s="329">
        <v>44734</v>
      </c>
      <c r="K1060" s="333" t="s">
        <v>491</v>
      </c>
      <c r="L1060" s="334" t="s">
        <v>60</v>
      </c>
      <c r="M1060" s="335" t="s">
        <v>10318</v>
      </c>
      <c r="N1060" s="335" t="s">
        <v>60</v>
      </c>
      <c r="O1060" s="335" t="s">
        <v>60</v>
      </c>
      <c r="P1060" s="336">
        <v>25.5</v>
      </c>
      <c r="Q1060" s="331" t="s">
        <v>8991</v>
      </c>
      <c r="R1060" s="333" t="s">
        <v>10319</v>
      </c>
      <c r="S1060" s="333" t="s">
        <v>8790</v>
      </c>
      <c r="T1060" s="331" t="s">
        <v>6921</v>
      </c>
      <c r="U1060" s="331" t="s">
        <v>492</v>
      </c>
      <c r="V1060" s="335" t="s">
        <v>10320</v>
      </c>
      <c r="W1060" s="333" t="s">
        <v>8576</v>
      </c>
      <c r="X1060" s="340">
        <v>133.30000000000001</v>
      </c>
      <c r="Y1060" s="335" t="s">
        <v>60</v>
      </c>
      <c r="Z1060" s="333" t="s">
        <v>60</v>
      </c>
      <c r="AA1060" s="330" t="s">
        <v>60</v>
      </c>
      <c r="AB1060" s="332">
        <v>1.4</v>
      </c>
      <c r="AC1060" s="338">
        <v>0.623</v>
      </c>
      <c r="AD1060" s="341" t="s">
        <v>60</v>
      </c>
      <c r="AE1060" s="341" t="s">
        <v>60</v>
      </c>
      <c r="AF1060" s="341" t="s">
        <v>60</v>
      </c>
      <c r="AG1060" s="332">
        <v>17.579999999999998</v>
      </c>
      <c r="AH1060" s="332">
        <v>19.34</v>
      </c>
      <c r="AI1060" s="342">
        <v>0</v>
      </c>
      <c r="AJ1060" s="336">
        <v>12.7</v>
      </c>
      <c r="AK1060" s="336">
        <v>32.4</v>
      </c>
      <c r="AL1060" s="331" t="s">
        <v>8328</v>
      </c>
      <c r="AM1060" s="331" t="s">
        <v>8329</v>
      </c>
      <c r="AN1060" s="332">
        <v>14.69</v>
      </c>
      <c r="AO1060" s="332">
        <v>14.69</v>
      </c>
      <c r="AP1060" s="332">
        <v>-10.050000000000001</v>
      </c>
    </row>
    <row r="1061" spans="1:42" ht="409.5">
      <c r="A1061" s="329">
        <v>44707</v>
      </c>
      <c r="B1061" s="330" t="s">
        <v>1675</v>
      </c>
      <c r="C1061" s="330" t="s">
        <v>1676</v>
      </c>
      <c r="D1061" s="331" t="s">
        <v>61</v>
      </c>
      <c r="E1061" s="331" t="s">
        <v>77</v>
      </c>
      <c r="F1061" s="332">
        <v>72967.490000000005</v>
      </c>
      <c r="G1061" s="330" t="s">
        <v>1677</v>
      </c>
      <c r="H1061" s="330" t="s">
        <v>1678</v>
      </c>
      <c r="I1061" s="331" t="s">
        <v>1679</v>
      </c>
      <c r="J1061" s="329">
        <v>44707</v>
      </c>
      <c r="K1061" s="333" t="s">
        <v>491</v>
      </c>
      <c r="L1061" s="334" t="s">
        <v>60</v>
      </c>
      <c r="M1061" s="335" t="s">
        <v>9342</v>
      </c>
      <c r="N1061" s="335" t="s">
        <v>9343</v>
      </c>
      <c r="O1061" s="335" t="s">
        <v>9344</v>
      </c>
      <c r="P1061" s="336">
        <v>49884.3</v>
      </c>
      <c r="Q1061" s="331" t="s">
        <v>9345</v>
      </c>
      <c r="R1061" s="339" t="s">
        <v>9346</v>
      </c>
      <c r="S1061" s="333" t="s">
        <v>9347</v>
      </c>
      <c r="T1061" s="331" t="s">
        <v>6921</v>
      </c>
      <c r="U1061" s="331" t="s">
        <v>492</v>
      </c>
      <c r="V1061" s="335" t="s">
        <v>9348</v>
      </c>
      <c r="W1061" s="333" t="s">
        <v>9349</v>
      </c>
      <c r="X1061" s="340">
        <v>211499.1</v>
      </c>
      <c r="Y1061" s="335" t="s">
        <v>9350</v>
      </c>
      <c r="Z1061" s="339" t="s">
        <v>9351</v>
      </c>
      <c r="AA1061" s="330" t="s">
        <v>60</v>
      </c>
      <c r="AB1061" s="332">
        <v>37.380000000000003</v>
      </c>
      <c r="AC1061" s="341" t="s">
        <v>60</v>
      </c>
      <c r="AD1061" s="332">
        <v>22.35</v>
      </c>
      <c r="AE1061" s="332">
        <v>30.12</v>
      </c>
      <c r="AF1061" s="332">
        <v>5.35</v>
      </c>
      <c r="AG1061" s="332">
        <v>69248.490000000005</v>
      </c>
      <c r="AH1061" s="332">
        <v>61194.35</v>
      </c>
      <c r="AI1061" s="336">
        <v>13166</v>
      </c>
      <c r="AJ1061" s="336">
        <v>1406</v>
      </c>
      <c r="AK1061" s="336">
        <v>28676</v>
      </c>
      <c r="AL1061" s="331" t="s">
        <v>8328</v>
      </c>
      <c r="AM1061" s="331" t="s">
        <v>8329</v>
      </c>
      <c r="AN1061" s="332">
        <v>14.68</v>
      </c>
      <c r="AO1061" s="332">
        <v>45.59</v>
      </c>
      <c r="AP1061" s="332">
        <v>29.16</v>
      </c>
    </row>
    <row r="1062" spans="1:42" ht="409.5">
      <c r="A1062" s="329">
        <v>44200</v>
      </c>
      <c r="B1062" s="330" t="s">
        <v>5691</v>
      </c>
      <c r="C1062" s="330" t="s">
        <v>60</v>
      </c>
      <c r="D1062" s="331" t="s">
        <v>61</v>
      </c>
      <c r="E1062" s="331" t="s">
        <v>67</v>
      </c>
      <c r="F1062" s="332">
        <v>3269.48</v>
      </c>
      <c r="G1062" s="330" t="s">
        <v>5692</v>
      </c>
      <c r="H1062" s="330" t="s">
        <v>5693</v>
      </c>
      <c r="I1062" s="331" t="s">
        <v>5694</v>
      </c>
      <c r="J1062" s="329">
        <v>44200</v>
      </c>
      <c r="K1062" s="333" t="s">
        <v>491</v>
      </c>
      <c r="L1062" s="329">
        <v>44565</v>
      </c>
      <c r="M1062" s="335" t="s">
        <v>15690</v>
      </c>
      <c r="N1062" s="335" t="s">
        <v>60</v>
      </c>
      <c r="O1062" s="335" t="s">
        <v>60</v>
      </c>
      <c r="P1062" s="341" t="s">
        <v>60</v>
      </c>
      <c r="Q1062" s="331" t="s">
        <v>13309</v>
      </c>
      <c r="R1062" s="333" t="s">
        <v>15691</v>
      </c>
      <c r="S1062" s="333" t="s">
        <v>15692</v>
      </c>
      <c r="T1062" s="331" t="s">
        <v>6921</v>
      </c>
      <c r="U1062" s="331" t="s">
        <v>11848</v>
      </c>
      <c r="V1062" s="335" t="s">
        <v>15693</v>
      </c>
      <c r="W1062" s="333" t="s">
        <v>15694</v>
      </c>
      <c r="X1062" s="340">
        <v>48092.4</v>
      </c>
      <c r="Y1062" s="335" t="s">
        <v>15695</v>
      </c>
      <c r="Z1062" s="339" t="s">
        <v>15696</v>
      </c>
      <c r="AA1062" s="330" t="s">
        <v>60</v>
      </c>
      <c r="AB1062" s="341" t="s">
        <v>60</v>
      </c>
      <c r="AC1062" s="332">
        <v>1.35</v>
      </c>
      <c r="AD1062" s="332">
        <v>21.93</v>
      </c>
      <c r="AE1062" s="332">
        <v>94.73</v>
      </c>
      <c r="AF1062" s="338">
        <v>0.46400000000000002</v>
      </c>
      <c r="AG1062" s="332">
        <v>2122.2800000000002</v>
      </c>
      <c r="AH1062" s="332">
        <v>2530.2600000000002</v>
      </c>
      <c r="AI1062" s="336">
        <v>4821.5</v>
      </c>
      <c r="AJ1062" s="336">
        <v>302</v>
      </c>
      <c r="AK1062" s="341" t="s">
        <v>60</v>
      </c>
      <c r="AL1062" s="331" t="s">
        <v>8328</v>
      </c>
      <c r="AM1062" s="331" t="s">
        <v>8329</v>
      </c>
      <c r="AN1062" s="332">
        <v>14.68</v>
      </c>
      <c r="AO1062" s="332">
        <v>15.38</v>
      </c>
      <c r="AP1062" s="332">
        <v>20.71</v>
      </c>
    </row>
    <row r="1063" spans="1:42" ht="409.5">
      <c r="A1063" s="329">
        <v>44614</v>
      </c>
      <c r="B1063" s="330" t="s">
        <v>1259</v>
      </c>
      <c r="C1063" s="330" t="s">
        <v>1260</v>
      </c>
      <c r="D1063" s="331" t="s">
        <v>61</v>
      </c>
      <c r="E1063" s="331" t="s">
        <v>77</v>
      </c>
      <c r="F1063" s="332">
        <v>8563.25</v>
      </c>
      <c r="G1063" s="330" t="s">
        <v>1262</v>
      </c>
      <c r="H1063" s="330" t="s">
        <v>1680</v>
      </c>
      <c r="I1063" s="331" t="s">
        <v>1681</v>
      </c>
      <c r="J1063" s="329">
        <v>44614</v>
      </c>
      <c r="K1063" s="333" t="s">
        <v>491</v>
      </c>
      <c r="L1063" s="334" t="s">
        <v>60</v>
      </c>
      <c r="M1063" s="335" t="s">
        <v>10321</v>
      </c>
      <c r="N1063" s="335" t="s">
        <v>10322</v>
      </c>
      <c r="O1063" s="335" t="s">
        <v>60</v>
      </c>
      <c r="P1063" s="336">
        <v>4345.3</v>
      </c>
      <c r="Q1063" s="331" t="s">
        <v>10323</v>
      </c>
      <c r="R1063" s="339" t="s">
        <v>10324</v>
      </c>
      <c r="S1063" s="339" t="s">
        <v>10325</v>
      </c>
      <c r="T1063" s="331" t="s">
        <v>6921</v>
      </c>
      <c r="U1063" s="331" t="s">
        <v>492</v>
      </c>
      <c r="V1063" s="335" t="s">
        <v>10328</v>
      </c>
      <c r="W1063" s="333" t="s">
        <v>9832</v>
      </c>
      <c r="X1063" s="330" t="s">
        <v>60</v>
      </c>
      <c r="Y1063" s="335" t="s">
        <v>10426</v>
      </c>
      <c r="Z1063" s="339" t="s">
        <v>10427</v>
      </c>
      <c r="AA1063" s="330" t="s">
        <v>8665</v>
      </c>
      <c r="AB1063" s="332">
        <v>11.48</v>
      </c>
      <c r="AC1063" s="332">
        <v>2.17</v>
      </c>
      <c r="AD1063" s="332">
        <v>9.0500000000000007</v>
      </c>
      <c r="AE1063" s="332">
        <v>10.65</v>
      </c>
      <c r="AF1063" s="332">
        <v>2.93</v>
      </c>
      <c r="AG1063" s="332">
        <v>8768.9500000000007</v>
      </c>
      <c r="AH1063" s="332">
        <v>5477</v>
      </c>
      <c r="AI1063" s="336">
        <v>3136.8</v>
      </c>
      <c r="AJ1063" s="336">
        <v>541.29999999999995</v>
      </c>
      <c r="AK1063" s="336">
        <v>6917.6</v>
      </c>
      <c r="AL1063" s="331" t="s">
        <v>8328</v>
      </c>
      <c r="AM1063" s="331" t="s">
        <v>8329</v>
      </c>
      <c r="AN1063" s="332">
        <v>14.56</v>
      </c>
      <c r="AO1063" s="332">
        <v>13.05</v>
      </c>
      <c r="AP1063" s="332">
        <v>22.01</v>
      </c>
    </row>
    <row r="1064" spans="1:42" ht="315">
      <c r="A1064" s="329">
        <v>43973</v>
      </c>
      <c r="B1064" s="330" t="s">
        <v>5695</v>
      </c>
      <c r="C1064" s="330" t="s">
        <v>60</v>
      </c>
      <c r="D1064" s="331" t="s">
        <v>61</v>
      </c>
      <c r="E1064" s="331" t="s">
        <v>77</v>
      </c>
      <c r="F1064" s="332">
        <v>81.010000000000005</v>
      </c>
      <c r="G1064" s="330" t="s">
        <v>5696</v>
      </c>
      <c r="H1064" s="330" t="s">
        <v>60</v>
      </c>
      <c r="I1064" s="331" t="s">
        <v>5697</v>
      </c>
      <c r="J1064" s="329">
        <v>43973</v>
      </c>
      <c r="K1064" s="333" t="s">
        <v>491</v>
      </c>
      <c r="L1064" s="334" t="s">
        <v>60</v>
      </c>
      <c r="M1064" s="335" t="s">
        <v>15697</v>
      </c>
      <c r="N1064" s="335" t="s">
        <v>60</v>
      </c>
      <c r="O1064" s="335" t="s">
        <v>60</v>
      </c>
      <c r="P1064" s="341" t="s">
        <v>60</v>
      </c>
      <c r="Q1064" s="331" t="s">
        <v>8497</v>
      </c>
      <c r="R1064" s="333" t="s">
        <v>15698</v>
      </c>
      <c r="S1064" s="333" t="s">
        <v>10734</v>
      </c>
      <c r="T1064" s="331" t="s">
        <v>6921</v>
      </c>
      <c r="U1064" s="331" t="s">
        <v>11848</v>
      </c>
      <c r="V1064" s="335" t="s">
        <v>15699</v>
      </c>
      <c r="W1064" s="333" t="s">
        <v>8473</v>
      </c>
      <c r="X1064" s="330" t="s">
        <v>60</v>
      </c>
      <c r="Y1064" s="335" t="s">
        <v>60</v>
      </c>
      <c r="Z1064" s="333" t="s">
        <v>60</v>
      </c>
      <c r="AA1064" s="330" t="s">
        <v>60</v>
      </c>
      <c r="AB1064" s="332">
        <v>16.739999999999998</v>
      </c>
      <c r="AC1064" s="338">
        <v>0.94799999999999995</v>
      </c>
      <c r="AD1064" s="341" t="s">
        <v>60</v>
      </c>
      <c r="AE1064" s="341" t="s">
        <v>60</v>
      </c>
      <c r="AF1064" s="341" t="s">
        <v>60</v>
      </c>
      <c r="AG1064" s="341" t="s">
        <v>60</v>
      </c>
      <c r="AH1064" s="332">
        <v>85.38</v>
      </c>
      <c r="AI1064" s="341" t="s">
        <v>60</v>
      </c>
      <c r="AJ1064" s="341" t="s">
        <v>60</v>
      </c>
      <c r="AK1064" s="341" t="s">
        <v>60</v>
      </c>
      <c r="AL1064" s="331" t="s">
        <v>8328</v>
      </c>
      <c r="AM1064" s="331" t="s">
        <v>8329</v>
      </c>
      <c r="AN1064" s="332">
        <v>14.54</v>
      </c>
      <c r="AO1064" s="332">
        <v>14.14</v>
      </c>
      <c r="AP1064" s="332">
        <v>14.54</v>
      </c>
    </row>
    <row r="1065" spans="1:42" ht="90">
      <c r="A1065" s="329">
        <v>44266</v>
      </c>
      <c r="B1065" s="330" t="s">
        <v>5698</v>
      </c>
      <c r="C1065" s="330" t="s">
        <v>60</v>
      </c>
      <c r="D1065" s="331" t="s">
        <v>61</v>
      </c>
      <c r="E1065" s="331" t="s">
        <v>67</v>
      </c>
      <c r="F1065" s="332">
        <v>72.62</v>
      </c>
      <c r="G1065" s="330" t="s">
        <v>60</v>
      </c>
      <c r="H1065" s="330" t="s">
        <v>60</v>
      </c>
      <c r="I1065" s="331" t="s">
        <v>5699</v>
      </c>
      <c r="J1065" s="329">
        <v>44266</v>
      </c>
      <c r="K1065" s="333" t="s">
        <v>491</v>
      </c>
      <c r="L1065" s="329">
        <v>44308</v>
      </c>
      <c r="M1065" s="335" t="s">
        <v>15700</v>
      </c>
      <c r="N1065" s="335" t="s">
        <v>60</v>
      </c>
      <c r="O1065" s="335" t="s">
        <v>60</v>
      </c>
      <c r="P1065" s="341" t="s">
        <v>60</v>
      </c>
      <c r="Q1065" s="331" t="s">
        <v>9180</v>
      </c>
      <c r="R1065" s="339" t="s">
        <v>15701</v>
      </c>
      <c r="S1065" s="333" t="s">
        <v>15702</v>
      </c>
      <c r="T1065" s="331" t="s">
        <v>6917</v>
      </c>
      <c r="U1065" s="331" t="s">
        <v>11848</v>
      </c>
      <c r="V1065" s="335" t="s">
        <v>60</v>
      </c>
      <c r="W1065" s="333" t="s">
        <v>60</v>
      </c>
      <c r="X1065" s="330" t="s">
        <v>60</v>
      </c>
      <c r="Y1065" s="335" t="s">
        <v>60</v>
      </c>
      <c r="Z1065" s="333" t="s">
        <v>60</v>
      </c>
      <c r="AA1065" s="330" t="s">
        <v>60</v>
      </c>
      <c r="AB1065" s="332">
        <v>18.54</v>
      </c>
      <c r="AC1065" s="338">
        <v>0.85199999999999998</v>
      </c>
      <c r="AD1065" s="332">
        <v>2.98</v>
      </c>
      <c r="AE1065" s="332">
        <v>20.59</v>
      </c>
      <c r="AF1065" s="338">
        <v>0.79600000000000004</v>
      </c>
      <c r="AG1065" s="332">
        <v>59.58</v>
      </c>
      <c r="AH1065" s="332">
        <v>18.52</v>
      </c>
      <c r="AI1065" s="336">
        <v>73.2</v>
      </c>
      <c r="AJ1065" s="338">
        <v>0.97699999999999998</v>
      </c>
      <c r="AK1065" s="336">
        <v>125</v>
      </c>
      <c r="AL1065" s="331" t="s">
        <v>8328</v>
      </c>
      <c r="AM1065" s="331" t="s">
        <v>8329</v>
      </c>
      <c r="AN1065" s="332">
        <v>14.5</v>
      </c>
      <c r="AO1065" s="332">
        <v>20.41</v>
      </c>
      <c r="AP1065" s="332">
        <v>39.07</v>
      </c>
    </row>
    <row r="1066" spans="1:42" ht="90">
      <c r="A1066" s="329">
        <v>44124</v>
      </c>
      <c r="B1066" s="330" t="s">
        <v>1682</v>
      </c>
      <c r="C1066" s="330" t="s">
        <v>1683</v>
      </c>
      <c r="D1066" s="331" t="s">
        <v>61</v>
      </c>
      <c r="E1066" s="331" t="s">
        <v>67</v>
      </c>
      <c r="F1066" s="332">
        <v>4.54</v>
      </c>
      <c r="G1066" s="330" t="s">
        <v>1684</v>
      </c>
      <c r="H1066" s="330" t="s">
        <v>60</v>
      </c>
      <c r="I1066" s="331" t="s">
        <v>1685</v>
      </c>
      <c r="J1066" s="329">
        <v>44124</v>
      </c>
      <c r="K1066" s="333" t="s">
        <v>491</v>
      </c>
      <c r="L1066" s="329">
        <v>44123</v>
      </c>
      <c r="M1066" s="335" t="s">
        <v>10332</v>
      </c>
      <c r="N1066" s="335" t="s">
        <v>10333</v>
      </c>
      <c r="O1066" s="335" t="s">
        <v>10334</v>
      </c>
      <c r="P1066" s="332">
        <v>6.93</v>
      </c>
      <c r="Q1066" s="331" t="s">
        <v>8409</v>
      </c>
      <c r="R1066" s="333" t="s">
        <v>10175</v>
      </c>
      <c r="S1066" s="333" t="s">
        <v>10335</v>
      </c>
      <c r="T1066" s="331" t="s">
        <v>6921</v>
      </c>
      <c r="U1066" s="331" t="s">
        <v>492</v>
      </c>
      <c r="V1066" s="335" t="s">
        <v>60</v>
      </c>
      <c r="W1066" s="333" t="s">
        <v>9878</v>
      </c>
      <c r="X1066" s="330" t="s">
        <v>60</v>
      </c>
      <c r="Y1066" s="335" t="s">
        <v>60</v>
      </c>
      <c r="Z1066" s="333" t="s">
        <v>60</v>
      </c>
      <c r="AA1066" s="330" t="s">
        <v>60</v>
      </c>
      <c r="AB1066" s="341" t="s">
        <v>60</v>
      </c>
      <c r="AC1066" s="338">
        <v>0.877</v>
      </c>
      <c r="AD1066" s="341" t="s">
        <v>60</v>
      </c>
      <c r="AE1066" s="341" t="s">
        <v>60</v>
      </c>
      <c r="AF1066" s="341" t="s">
        <v>60</v>
      </c>
      <c r="AG1066" s="341" t="s">
        <v>60</v>
      </c>
      <c r="AH1066" s="332">
        <v>7.54</v>
      </c>
      <c r="AI1066" s="336">
        <v>-10.9</v>
      </c>
      <c r="AJ1066" s="336">
        <v>-11.7</v>
      </c>
      <c r="AK1066" s="336">
        <v>26.2</v>
      </c>
      <c r="AL1066" s="331" t="s">
        <v>8328</v>
      </c>
      <c r="AM1066" s="331" t="s">
        <v>8329</v>
      </c>
      <c r="AN1066" s="332">
        <v>14.5</v>
      </c>
      <c r="AO1066" s="332">
        <v>14.5</v>
      </c>
      <c r="AP1066" s="332">
        <v>23.78</v>
      </c>
    </row>
    <row r="1067" spans="1:42" ht="409.5">
      <c r="A1067" s="329">
        <v>44159</v>
      </c>
      <c r="B1067" s="330" t="s">
        <v>5700</v>
      </c>
      <c r="C1067" s="330" t="s">
        <v>60</v>
      </c>
      <c r="D1067" s="331" t="s">
        <v>61</v>
      </c>
      <c r="E1067" s="331" t="s">
        <v>67</v>
      </c>
      <c r="F1067" s="332">
        <v>75.709999999999994</v>
      </c>
      <c r="G1067" s="330" t="s">
        <v>5701</v>
      </c>
      <c r="H1067" s="330" t="s">
        <v>5702</v>
      </c>
      <c r="I1067" s="331" t="s">
        <v>5703</v>
      </c>
      <c r="J1067" s="329">
        <v>44159</v>
      </c>
      <c r="K1067" s="333" t="s">
        <v>491</v>
      </c>
      <c r="L1067" s="329">
        <v>44246</v>
      </c>
      <c r="M1067" s="335" t="s">
        <v>15703</v>
      </c>
      <c r="N1067" s="335" t="s">
        <v>60</v>
      </c>
      <c r="O1067" s="335" t="s">
        <v>60</v>
      </c>
      <c r="P1067" s="341" t="s">
        <v>60</v>
      </c>
      <c r="Q1067" s="331" t="s">
        <v>8491</v>
      </c>
      <c r="R1067" s="339" t="s">
        <v>15704</v>
      </c>
      <c r="S1067" s="333" t="s">
        <v>8642</v>
      </c>
      <c r="T1067" s="331" t="s">
        <v>6917</v>
      </c>
      <c r="U1067" s="331" t="s">
        <v>11848</v>
      </c>
      <c r="V1067" s="335" t="s">
        <v>15705</v>
      </c>
      <c r="W1067" s="333" t="s">
        <v>8644</v>
      </c>
      <c r="X1067" s="340">
        <v>780.9</v>
      </c>
      <c r="Y1067" s="335" t="s">
        <v>15706</v>
      </c>
      <c r="Z1067" s="339" t="s">
        <v>15707</v>
      </c>
      <c r="AA1067" s="330" t="s">
        <v>15708</v>
      </c>
      <c r="AB1067" s="332">
        <v>20.3</v>
      </c>
      <c r="AC1067" s="332">
        <v>2.02</v>
      </c>
      <c r="AD1067" s="332">
        <v>9.2200000000000006</v>
      </c>
      <c r="AE1067" s="332">
        <v>11.31</v>
      </c>
      <c r="AF1067" s="338">
        <v>0.42599999999999999</v>
      </c>
      <c r="AG1067" s="332">
        <v>64.5</v>
      </c>
      <c r="AH1067" s="332">
        <v>69.36</v>
      </c>
      <c r="AI1067" s="341" t="s">
        <v>60</v>
      </c>
      <c r="AJ1067" s="341" t="s">
        <v>60</v>
      </c>
      <c r="AK1067" s="341" t="s">
        <v>60</v>
      </c>
      <c r="AL1067" s="331" t="s">
        <v>8328</v>
      </c>
      <c r="AM1067" s="331" t="s">
        <v>8329</v>
      </c>
      <c r="AN1067" s="332">
        <v>14.49</v>
      </c>
      <c r="AO1067" s="332">
        <v>11.02</v>
      </c>
      <c r="AP1067" s="332">
        <v>34.03</v>
      </c>
    </row>
    <row r="1068" spans="1:42" ht="337.5">
      <c r="A1068" s="329">
        <v>43851</v>
      </c>
      <c r="B1068" s="330" t="s">
        <v>5704</v>
      </c>
      <c r="C1068" s="330" t="s">
        <v>60</v>
      </c>
      <c r="D1068" s="331" t="s">
        <v>61</v>
      </c>
      <c r="E1068" s="331" t="s">
        <v>67</v>
      </c>
      <c r="F1068" s="332">
        <v>626.76</v>
      </c>
      <c r="G1068" s="330" t="s">
        <v>5705</v>
      </c>
      <c r="H1068" s="330" t="s">
        <v>60</v>
      </c>
      <c r="I1068" s="331" t="s">
        <v>5706</v>
      </c>
      <c r="J1068" s="329">
        <v>43851</v>
      </c>
      <c r="K1068" s="333" t="s">
        <v>491</v>
      </c>
      <c r="L1068" s="329">
        <v>44058</v>
      </c>
      <c r="M1068" s="335" t="s">
        <v>15709</v>
      </c>
      <c r="N1068" s="335" t="s">
        <v>60</v>
      </c>
      <c r="O1068" s="335" t="s">
        <v>60</v>
      </c>
      <c r="P1068" s="341" t="s">
        <v>60</v>
      </c>
      <c r="Q1068" s="331" t="s">
        <v>8633</v>
      </c>
      <c r="R1068" s="339" t="s">
        <v>9261</v>
      </c>
      <c r="S1068" s="333" t="s">
        <v>10362</v>
      </c>
      <c r="T1068" s="331" t="s">
        <v>6921</v>
      </c>
      <c r="U1068" s="331" t="s">
        <v>11848</v>
      </c>
      <c r="V1068" s="335" t="s">
        <v>15710</v>
      </c>
      <c r="W1068" s="333" t="s">
        <v>11615</v>
      </c>
      <c r="X1068" s="340">
        <v>1965.4</v>
      </c>
      <c r="Y1068" s="335" t="s">
        <v>60</v>
      </c>
      <c r="Z1068" s="333" t="s">
        <v>60</v>
      </c>
      <c r="AA1068" s="330" t="s">
        <v>60</v>
      </c>
      <c r="AB1068" s="332">
        <v>40.32</v>
      </c>
      <c r="AC1068" s="332">
        <v>1.44</v>
      </c>
      <c r="AD1068" s="341" t="s">
        <v>60</v>
      </c>
      <c r="AE1068" s="341" t="s">
        <v>60</v>
      </c>
      <c r="AF1068" s="341" t="s">
        <v>60</v>
      </c>
      <c r="AG1068" s="341" t="s">
        <v>60</v>
      </c>
      <c r="AH1068" s="332">
        <v>592.13</v>
      </c>
      <c r="AI1068" s="341" t="s">
        <v>60</v>
      </c>
      <c r="AJ1068" s="341" t="s">
        <v>60</v>
      </c>
      <c r="AK1068" s="341" t="s">
        <v>60</v>
      </c>
      <c r="AL1068" s="331" t="s">
        <v>8328</v>
      </c>
      <c r="AM1068" s="331" t="s">
        <v>8329</v>
      </c>
      <c r="AN1068" s="332">
        <v>14.46</v>
      </c>
      <c r="AO1068" s="332">
        <v>16.690000000000001</v>
      </c>
      <c r="AP1068" s="332">
        <v>14.13</v>
      </c>
    </row>
    <row r="1069" spans="1:42" ht="409.5">
      <c r="A1069" s="329">
        <v>44172</v>
      </c>
      <c r="B1069" s="330" t="s">
        <v>5707</v>
      </c>
      <c r="C1069" s="330" t="s">
        <v>60</v>
      </c>
      <c r="D1069" s="331" t="s">
        <v>61</v>
      </c>
      <c r="E1069" s="331" t="s">
        <v>67</v>
      </c>
      <c r="F1069" s="332">
        <v>1234.55</v>
      </c>
      <c r="G1069" s="330" t="s">
        <v>5708</v>
      </c>
      <c r="H1069" s="330" t="s">
        <v>60</v>
      </c>
      <c r="I1069" s="331" t="s">
        <v>5709</v>
      </c>
      <c r="J1069" s="329">
        <v>44172</v>
      </c>
      <c r="K1069" s="333" t="s">
        <v>491</v>
      </c>
      <c r="L1069" s="329">
        <v>44300</v>
      </c>
      <c r="M1069" s="335" t="s">
        <v>15711</v>
      </c>
      <c r="N1069" s="335" t="s">
        <v>60</v>
      </c>
      <c r="O1069" s="335" t="s">
        <v>60</v>
      </c>
      <c r="P1069" s="341" t="s">
        <v>60</v>
      </c>
      <c r="Q1069" s="331" t="s">
        <v>8850</v>
      </c>
      <c r="R1069" s="339" t="s">
        <v>15712</v>
      </c>
      <c r="S1069" s="333" t="s">
        <v>15713</v>
      </c>
      <c r="T1069" s="331" t="s">
        <v>6921</v>
      </c>
      <c r="U1069" s="331" t="s">
        <v>11848</v>
      </c>
      <c r="V1069" s="335" t="s">
        <v>15714</v>
      </c>
      <c r="W1069" s="333" t="s">
        <v>9832</v>
      </c>
      <c r="X1069" s="330" t="s">
        <v>60</v>
      </c>
      <c r="Y1069" s="335" t="s">
        <v>60</v>
      </c>
      <c r="Z1069" s="333" t="s">
        <v>60</v>
      </c>
      <c r="AA1069" s="330" t="s">
        <v>60</v>
      </c>
      <c r="AB1069" s="332">
        <v>80.97</v>
      </c>
      <c r="AC1069" s="332">
        <v>1.04</v>
      </c>
      <c r="AD1069" s="332">
        <v>11.25</v>
      </c>
      <c r="AE1069" s="341" t="s">
        <v>60</v>
      </c>
      <c r="AF1069" s="332">
        <v>1.54</v>
      </c>
      <c r="AG1069" s="332">
        <v>1128.93</v>
      </c>
      <c r="AH1069" s="332">
        <v>860.22</v>
      </c>
      <c r="AI1069" s="341" t="s">
        <v>60</v>
      </c>
      <c r="AJ1069" s="341" t="s">
        <v>60</v>
      </c>
      <c r="AK1069" s="341" t="s">
        <v>60</v>
      </c>
      <c r="AL1069" s="331" t="s">
        <v>8328</v>
      </c>
      <c r="AM1069" s="331" t="s">
        <v>8329</v>
      </c>
      <c r="AN1069" s="332">
        <v>14.36</v>
      </c>
      <c r="AO1069" s="332">
        <v>24.92</v>
      </c>
      <c r="AP1069" s="332">
        <v>40.68</v>
      </c>
    </row>
    <row r="1070" spans="1:42" ht="236.25">
      <c r="A1070" s="329">
        <v>44082</v>
      </c>
      <c r="B1070" s="330" t="s">
        <v>5710</v>
      </c>
      <c r="C1070" s="330" t="s">
        <v>60</v>
      </c>
      <c r="D1070" s="331" t="s">
        <v>61</v>
      </c>
      <c r="E1070" s="331" t="s">
        <v>67</v>
      </c>
      <c r="F1070" s="332">
        <v>231.2</v>
      </c>
      <c r="G1070" s="330" t="s">
        <v>5711</v>
      </c>
      <c r="H1070" s="330" t="s">
        <v>5712</v>
      </c>
      <c r="I1070" s="331" t="s">
        <v>5713</v>
      </c>
      <c r="J1070" s="329">
        <v>44082</v>
      </c>
      <c r="K1070" s="333" t="s">
        <v>491</v>
      </c>
      <c r="L1070" s="329">
        <v>44126</v>
      </c>
      <c r="M1070" s="335" t="s">
        <v>15715</v>
      </c>
      <c r="N1070" s="335" t="s">
        <v>60</v>
      </c>
      <c r="O1070" s="335" t="s">
        <v>60</v>
      </c>
      <c r="P1070" s="341" t="s">
        <v>60</v>
      </c>
      <c r="Q1070" s="331" t="s">
        <v>9803</v>
      </c>
      <c r="R1070" s="339" t="s">
        <v>15716</v>
      </c>
      <c r="S1070" s="333" t="s">
        <v>8539</v>
      </c>
      <c r="T1070" s="331" t="s">
        <v>6917</v>
      </c>
      <c r="U1070" s="331" t="s">
        <v>11848</v>
      </c>
      <c r="V1070" s="335" t="s">
        <v>15717</v>
      </c>
      <c r="W1070" s="333" t="s">
        <v>15718</v>
      </c>
      <c r="X1070" s="340">
        <v>2661</v>
      </c>
      <c r="Y1070" s="335" t="s">
        <v>15719</v>
      </c>
      <c r="Z1070" s="339" t="s">
        <v>15720</v>
      </c>
      <c r="AA1070" s="330" t="s">
        <v>15721</v>
      </c>
      <c r="AB1070" s="332">
        <v>10.1</v>
      </c>
      <c r="AC1070" s="332">
        <v>1.35</v>
      </c>
      <c r="AD1070" s="332">
        <v>4.6399999999999997</v>
      </c>
      <c r="AE1070" s="332">
        <v>5.66</v>
      </c>
      <c r="AF1070" s="338">
        <v>0.32200000000000001</v>
      </c>
      <c r="AG1070" s="332">
        <v>350.18</v>
      </c>
      <c r="AH1070" s="332">
        <v>238.43</v>
      </c>
      <c r="AI1070" s="336">
        <v>1064</v>
      </c>
      <c r="AJ1070" s="336">
        <v>27.3</v>
      </c>
      <c r="AK1070" s="336">
        <v>711</v>
      </c>
      <c r="AL1070" s="331" t="s">
        <v>8328</v>
      </c>
      <c r="AM1070" s="331" t="s">
        <v>8329</v>
      </c>
      <c r="AN1070" s="332">
        <v>14.35</v>
      </c>
      <c r="AO1070" s="332">
        <v>15.14</v>
      </c>
      <c r="AP1070" s="332">
        <v>29.03</v>
      </c>
    </row>
    <row r="1071" spans="1:42" ht="409.5">
      <c r="A1071" s="329">
        <v>44679</v>
      </c>
      <c r="B1071" s="330" t="s">
        <v>5714</v>
      </c>
      <c r="C1071" s="330" t="s">
        <v>60</v>
      </c>
      <c r="D1071" s="331" t="s">
        <v>61</v>
      </c>
      <c r="E1071" s="331" t="s">
        <v>67</v>
      </c>
      <c r="F1071" s="332">
        <v>3029.84</v>
      </c>
      <c r="G1071" s="330" t="s">
        <v>1865</v>
      </c>
      <c r="H1071" s="330" t="s">
        <v>5550</v>
      </c>
      <c r="I1071" s="331" t="s">
        <v>5715</v>
      </c>
      <c r="J1071" s="329">
        <v>44679</v>
      </c>
      <c r="K1071" s="333" t="s">
        <v>491</v>
      </c>
      <c r="L1071" s="329">
        <v>44813</v>
      </c>
      <c r="M1071" s="335" t="s">
        <v>15722</v>
      </c>
      <c r="N1071" s="335" t="s">
        <v>15723</v>
      </c>
      <c r="O1071" s="335" t="s">
        <v>60</v>
      </c>
      <c r="P1071" s="341" t="s">
        <v>60</v>
      </c>
      <c r="Q1071" s="331" t="s">
        <v>8740</v>
      </c>
      <c r="R1071" s="339" t="s">
        <v>15724</v>
      </c>
      <c r="S1071" s="333" t="s">
        <v>9049</v>
      </c>
      <c r="T1071" s="331" t="s">
        <v>6915</v>
      </c>
      <c r="U1071" s="331" t="s">
        <v>11848</v>
      </c>
      <c r="V1071" s="335" t="s">
        <v>9558</v>
      </c>
      <c r="W1071" s="345" t="s">
        <v>9559</v>
      </c>
      <c r="X1071" s="340">
        <v>43529.2</v>
      </c>
      <c r="Y1071" s="335" t="s">
        <v>15491</v>
      </c>
      <c r="Z1071" s="339" t="s">
        <v>15492</v>
      </c>
      <c r="AA1071" s="330" t="s">
        <v>60</v>
      </c>
      <c r="AB1071" s="332">
        <v>27.83</v>
      </c>
      <c r="AC1071" s="332">
        <v>2.78</v>
      </c>
      <c r="AD1071" s="332">
        <v>13.61</v>
      </c>
      <c r="AE1071" s="332">
        <v>23.8</v>
      </c>
      <c r="AF1071" s="332">
        <v>4.5599999999999996</v>
      </c>
      <c r="AG1071" s="332">
        <v>2894.25</v>
      </c>
      <c r="AH1071" s="332">
        <v>1698.05</v>
      </c>
      <c r="AI1071" s="336">
        <v>662.7</v>
      </c>
      <c r="AJ1071" s="336">
        <v>59.5</v>
      </c>
      <c r="AK1071" s="336">
        <v>2134.4</v>
      </c>
      <c r="AL1071" s="331" t="s">
        <v>8328</v>
      </c>
      <c r="AM1071" s="331" t="s">
        <v>8329</v>
      </c>
      <c r="AN1071" s="332">
        <v>14.31</v>
      </c>
      <c r="AO1071" s="332">
        <v>15.26</v>
      </c>
      <c r="AP1071" s="332">
        <v>16.059999999999999</v>
      </c>
    </row>
    <row r="1072" spans="1:42" ht="315">
      <c r="A1072" s="329">
        <v>44733</v>
      </c>
      <c r="B1072" s="330" t="s">
        <v>10347</v>
      </c>
      <c r="C1072" s="330" t="s">
        <v>10348</v>
      </c>
      <c r="D1072" s="331" t="s">
        <v>61</v>
      </c>
      <c r="E1072" s="331" t="s">
        <v>77</v>
      </c>
      <c r="F1072" s="332">
        <v>181.09</v>
      </c>
      <c r="G1072" s="330" t="s">
        <v>226</v>
      </c>
      <c r="H1072" s="330" t="s">
        <v>60</v>
      </c>
      <c r="I1072" s="331" t="s">
        <v>227</v>
      </c>
      <c r="J1072" s="329">
        <v>44733</v>
      </c>
      <c r="K1072" s="333" t="s">
        <v>491</v>
      </c>
      <c r="L1072" s="334" t="s">
        <v>60</v>
      </c>
      <c r="M1072" s="335" t="s">
        <v>10349</v>
      </c>
      <c r="N1072" s="335" t="s">
        <v>10350</v>
      </c>
      <c r="O1072" s="335" t="s">
        <v>10351</v>
      </c>
      <c r="P1072" s="336">
        <v>233.6</v>
      </c>
      <c r="Q1072" s="331" t="s">
        <v>8633</v>
      </c>
      <c r="R1072" s="339" t="s">
        <v>8949</v>
      </c>
      <c r="S1072" s="333" t="s">
        <v>10352</v>
      </c>
      <c r="T1072" s="331" t="s">
        <v>6921</v>
      </c>
      <c r="U1072" s="331" t="s">
        <v>492</v>
      </c>
      <c r="V1072" s="335" t="s">
        <v>9650</v>
      </c>
      <c r="W1072" s="333" t="s">
        <v>9651</v>
      </c>
      <c r="X1072" s="340">
        <v>1717.4</v>
      </c>
      <c r="Y1072" s="335" t="s">
        <v>60</v>
      </c>
      <c r="Z1072" s="333" t="s">
        <v>60</v>
      </c>
      <c r="AA1072" s="330" t="s">
        <v>60</v>
      </c>
      <c r="AB1072" s="332">
        <v>10.42</v>
      </c>
      <c r="AC1072" s="332">
        <v>1.7</v>
      </c>
      <c r="AD1072" s="341" t="s">
        <v>60</v>
      </c>
      <c r="AE1072" s="341" t="s">
        <v>60</v>
      </c>
      <c r="AF1072" s="341" t="s">
        <v>60</v>
      </c>
      <c r="AG1072" s="341" t="s">
        <v>60</v>
      </c>
      <c r="AH1072" s="332">
        <v>163.74</v>
      </c>
      <c r="AI1072" s="336">
        <v>55.3</v>
      </c>
      <c r="AJ1072" s="336">
        <v>16.899999999999999</v>
      </c>
      <c r="AK1072" s="336">
        <v>1203.7</v>
      </c>
      <c r="AL1072" s="331" t="s">
        <v>8328</v>
      </c>
      <c r="AM1072" s="331" t="s">
        <v>8329</v>
      </c>
      <c r="AN1072" s="332">
        <v>14.3</v>
      </c>
      <c r="AO1072" s="332">
        <v>14.3</v>
      </c>
      <c r="AP1072" s="332">
        <v>15.77</v>
      </c>
    </row>
    <row r="1073" spans="1:42" ht="180">
      <c r="A1073" s="329">
        <v>44812</v>
      </c>
      <c r="B1073" s="330" t="s">
        <v>9322</v>
      </c>
      <c r="C1073" s="330" t="s">
        <v>9323</v>
      </c>
      <c r="D1073" s="331" t="s">
        <v>61</v>
      </c>
      <c r="E1073" s="331" t="s">
        <v>77</v>
      </c>
      <c r="F1073" s="332">
        <v>137.87</v>
      </c>
      <c r="G1073" s="330" t="s">
        <v>9324</v>
      </c>
      <c r="H1073" s="330" t="s">
        <v>60</v>
      </c>
      <c r="I1073" s="331" t="s">
        <v>9325</v>
      </c>
      <c r="J1073" s="329">
        <v>44812</v>
      </c>
      <c r="K1073" s="333" t="s">
        <v>491</v>
      </c>
      <c r="L1073" s="334" t="s">
        <v>60</v>
      </c>
      <c r="M1073" s="335" t="s">
        <v>9326</v>
      </c>
      <c r="N1073" s="335" t="s">
        <v>60</v>
      </c>
      <c r="O1073" s="335" t="s">
        <v>60</v>
      </c>
      <c r="P1073" s="336">
        <v>133.30000000000001</v>
      </c>
      <c r="Q1073" s="331" t="s">
        <v>9327</v>
      </c>
      <c r="R1073" s="339" t="s">
        <v>9328</v>
      </c>
      <c r="S1073" s="333" t="s">
        <v>8333</v>
      </c>
      <c r="T1073" s="331" t="s">
        <v>6917</v>
      </c>
      <c r="U1073" s="331" t="s">
        <v>492</v>
      </c>
      <c r="V1073" s="335" t="s">
        <v>60</v>
      </c>
      <c r="W1073" s="339" t="s">
        <v>9329</v>
      </c>
      <c r="X1073" s="330" t="s">
        <v>60</v>
      </c>
      <c r="Y1073" s="335" t="s">
        <v>60</v>
      </c>
      <c r="Z1073" s="333" t="s">
        <v>60</v>
      </c>
      <c r="AA1073" s="330" t="s">
        <v>60</v>
      </c>
      <c r="AB1073" s="332">
        <v>26.34</v>
      </c>
      <c r="AC1073" s="332">
        <v>2.19</v>
      </c>
      <c r="AD1073" s="332">
        <v>18.54</v>
      </c>
      <c r="AE1073" s="332">
        <v>24.14</v>
      </c>
      <c r="AF1073" s="332">
        <v>1.56</v>
      </c>
      <c r="AG1073" s="332">
        <v>181.44</v>
      </c>
      <c r="AH1073" s="332">
        <v>191.33</v>
      </c>
      <c r="AI1073" s="336">
        <v>112.8</v>
      </c>
      <c r="AJ1073" s="332">
        <v>7.54</v>
      </c>
      <c r="AK1073" s="336">
        <v>118.2</v>
      </c>
      <c r="AL1073" s="331" t="s">
        <v>8328</v>
      </c>
      <c r="AM1073" s="331" t="s">
        <v>8329</v>
      </c>
      <c r="AN1073" s="332">
        <v>14.29</v>
      </c>
      <c r="AO1073" s="332">
        <v>45.68</v>
      </c>
      <c r="AP1073" s="332">
        <v>56.6</v>
      </c>
    </row>
    <row r="1074" spans="1:42" ht="180">
      <c r="A1074" s="329">
        <v>44413</v>
      </c>
      <c r="B1074" s="330" t="s">
        <v>5716</v>
      </c>
      <c r="C1074" s="330" t="s">
        <v>60</v>
      </c>
      <c r="D1074" s="331" t="s">
        <v>61</v>
      </c>
      <c r="E1074" s="331" t="s">
        <v>67</v>
      </c>
      <c r="F1074" s="332">
        <v>128.65</v>
      </c>
      <c r="G1074" s="330" t="s">
        <v>5717</v>
      </c>
      <c r="H1074" s="330" t="s">
        <v>5718</v>
      </c>
      <c r="I1074" s="331" t="s">
        <v>5719</v>
      </c>
      <c r="J1074" s="329">
        <v>44413</v>
      </c>
      <c r="K1074" s="333" t="s">
        <v>491</v>
      </c>
      <c r="L1074" s="329">
        <v>44473</v>
      </c>
      <c r="M1074" s="335" t="s">
        <v>15725</v>
      </c>
      <c r="N1074" s="335" t="s">
        <v>60</v>
      </c>
      <c r="O1074" s="335" t="s">
        <v>60</v>
      </c>
      <c r="P1074" s="341" t="s">
        <v>60</v>
      </c>
      <c r="Q1074" s="331" t="s">
        <v>8469</v>
      </c>
      <c r="R1074" s="333" t="s">
        <v>15726</v>
      </c>
      <c r="S1074" s="333" t="s">
        <v>8402</v>
      </c>
      <c r="T1074" s="331" t="s">
        <v>6915</v>
      </c>
      <c r="U1074" s="331" t="s">
        <v>11848</v>
      </c>
      <c r="V1074" s="335" t="s">
        <v>15727</v>
      </c>
      <c r="W1074" s="333" t="s">
        <v>11042</v>
      </c>
      <c r="X1074" s="330" t="s">
        <v>60</v>
      </c>
      <c r="Y1074" s="335" t="s">
        <v>15728</v>
      </c>
      <c r="Z1074" s="339" t="s">
        <v>15729</v>
      </c>
      <c r="AA1074" s="330" t="s">
        <v>60</v>
      </c>
      <c r="AB1074" s="341" t="s">
        <v>60</v>
      </c>
      <c r="AC1074" s="341" t="s">
        <v>60</v>
      </c>
      <c r="AD1074" s="341" t="s">
        <v>60</v>
      </c>
      <c r="AE1074" s="341" t="s">
        <v>60</v>
      </c>
      <c r="AF1074" s="341" t="s">
        <v>60</v>
      </c>
      <c r="AG1074" s="332">
        <v>128.65</v>
      </c>
      <c r="AH1074" s="332">
        <v>128.65</v>
      </c>
      <c r="AI1074" s="341" t="s">
        <v>60</v>
      </c>
      <c r="AJ1074" s="341" t="s">
        <v>60</v>
      </c>
      <c r="AK1074" s="341" t="s">
        <v>60</v>
      </c>
      <c r="AL1074" s="331" t="s">
        <v>8328</v>
      </c>
      <c r="AM1074" s="331" t="s">
        <v>8329</v>
      </c>
      <c r="AN1074" s="332">
        <v>14.29</v>
      </c>
      <c r="AO1074" s="332">
        <v>20</v>
      </c>
      <c r="AP1074" s="332">
        <v>11.8</v>
      </c>
    </row>
    <row r="1075" spans="1:42" ht="236.25">
      <c r="A1075" s="329">
        <v>44742</v>
      </c>
      <c r="B1075" s="330" t="s">
        <v>1686</v>
      </c>
      <c r="C1075" s="330" t="s">
        <v>1687</v>
      </c>
      <c r="D1075" s="331" t="s">
        <v>61</v>
      </c>
      <c r="E1075" s="331" t="s">
        <v>77</v>
      </c>
      <c r="F1075" s="332">
        <v>570.20000000000005</v>
      </c>
      <c r="G1075" s="330" t="s">
        <v>1688</v>
      </c>
      <c r="H1075" s="330" t="s">
        <v>60</v>
      </c>
      <c r="I1075" s="331" t="s">
        <v>1689</v>
      </c>
      <c r="J1075" s="329">
        <v>44742</v>
      </c>
      <c r="K1075" s="333" t="s">
        <v>491</v>
      </c>
      <c r="L1075" s="334" t="s">
        <v>60</v>
      </c>
      <c r="M1075" s="335" t="s">
        <v>10736</v>
      </c>
      <c r="N1075" s="335" t="s">
        <v>10737</v>
      </c>
      <c r="O1075" s="335" t="s">
        <v>10738</v>
      </c>
      <c r="P1075" s="336">
        <v>536.1</v>
      </c>
      <c r="Q1075" s="331" t="s">
        <v>8748</v>
      </c>
      <c r="R1075" s="339" t="s">
        <v>10739</v>
      </c>
      <c r="S1075" s="333" t="s">
        <v>10740</v>
      </c>
      <c r="T1075" s="331" t="s">
        <v>6919</v>
      </c>
      <c r="U1075" s="331" t="s">
        <v>492</v>
      </c>
      <c r="V1075" s="335" t="s">
        <v>10741</v>
      </c>
      <c r="W1075" s="333" t="s">
        <v>8855</v>
      </c>
      <c r="X1075" s="340">
        <v>1032.8</v>
      </c>
      <c r="Y1075" s="335" t="s">
        <v>60</v>
      </c>
      <c r="Z1075" s="333" t="s">
        <v>60</v>
      </c>
      <c r="AA1075" s="330" t="s">
        <v>60</v>
      </c>
      <c r="AB1075" s="332">
        <v>12.54</v>
      </c>
      <c r="AC1075" s="332">
        <v>2.58</v>
      </c>
      <c r="AD1075" s="332">
        <v>6.92</v>
      </c>
      <c r="AE1075" s="332">
        <v>8.7799999999999994</v>
      </c>
      <c r="AF1075" s="332">
        <v>1.44</v>
      </c>
      <c r="AG1075" s="332">
        <v>562.79</v>
      </c>
      <c r="AH1075" s="332">
        <v>465.35</v>
      </c>
      <c r="AI1075" s="336">
        <v>382.3</v>
      </c>
      <c r="AJ1075" s="336">
        <v>31.6</v>
      </c>
      <c r="AK1075" s="336">
        <v>414.6</v>
      </c>
      <c r="AL1075" s="331" t="s">
        <v>8328</v>
      </c>
      <c r="AM1075" s="331" t="s">
        <v>8329</v>
      </c>
      <c r="AN1075" s="332">
        <v>14.24</v>
      </c>
      <c r="AO1075" s="332">
        <v>6.15</v>
      </c>
      <c r="AP1075" s="332">
        <v>-9.26</v>
      </c>
    </row>
    <row r="1076" spans="1:42" ht="409.5">
      <c r="A1076" s="329">
        <v>44837</v>
      </c>
      <c r="B1076" s="330" t="s">
        <v>9782</v>
      </c>
      <c r="C1076" s="330" t="s">
        <v>9783</v>
      </c>
      <c r="D1076" s="331" t="s">
        <v>61</v>
      </c>
      <c r="E1076" s="331" t="s">
        <v>77</v>
      </c>
      <c r="F1076" s="332">
        <v>1637.1</v>
      </c>
      <c r="G1076" s="330" t="s">
        <v>5721</v>
      </c>
      <c r="H1076" s="330" t="s">
        <v>5722</v>
      </c>
      <c r="I1076" s="331" t="s">
        <v>5723</v>
      </c>
      <c r="J1076" s="329">
        <v>44837</v>
      </c>
      <c r="K1076" s="333" t="s">
        <v>491</v>
      </c>
      <c r="L1076" s="334" t="s">
        <v>60</v>
      </c>
      <c r="M1076" s="335" t="s">
        <v>9784</v>
      </c>
      <c r="N1076" s="335" t="s">
        <v>9785</v>
      </c>
      <c r="O1076" s="335" t="s">
        <v>60</v>
      </c>
      <c r="P1076" s="336">
        <v>1408.8</v>
      </c>
      <c r="Q1076" s="331" t="s">
        <v>8443</v>
      </c>
      <c r="R1076" s="339" t="s">
        <v>9786</v>
      </c>
      <c r="S1076" s="333" t="s">
        <v>8602</v>
      </c>
      <c r="T1076" s="331" t="s">
        <v>6921</v>
      </c>
      <c r="U1076" s="331" t="s">
        <v>492</v>
      </c>
      <c r="V1076" s="335" t="s">
        <v>9787</v>
      </c>
      <c r="W1076" s="333" t="s">
        <v>8381</v>
      </c>
      <c r="X1076" s="340">
        <v>20248</v>
      </c>
      <c r="Y1076" s="335" t="s">
        <v>9788</v>
      </c>
      <c r="Z1076" s="339" t="s">
        <v>9789</v>
      </c>
      <c r="AA1076" s="330" t="s">
        <v>60</v>
      </c>
      <c r="AB1076" s="341" t="s">
        <v>60</v>
      </c>
      <c r="AC1076" s="332">
        <v>3.96</v>
      </c>
      <c r="AD1076" s="341" t="s">
        <v>60</v>
      </c>
      <c r="AE1076" s="341" t="s">
        <v>60</v>
      </c>
      <c r="AF1076" s="332">
        <v>2.97</v>
      </c>
      <c r="AG1076" s="332">
        <v>1048.29</v>
      </c>
      <c r="AH1076" s="332">
        <v>1568.39</v>
      </c>
      <c r="AI1076" s="336">
        <v>352.6</v>
      </c>
      <c r="AJ1076" s="336">
        <v>-75.2</v>
      </c>
      <c r="AK1076" s="336">
        <v>608.70000000000005</v>
      </c>
      <c r="AL1076" s="331" t="s">
        <v>8328</v>
      </c>
      <c r="AM1076" s="331" t="s">
        <v>8329</v>
      </c>
      <c r="AN1076" s="332">
        <v>14.23</v>
      </c>
      <c r="AO1076" s="332">
        <v>31.42</v>
      </c>
      <c r="AP1076" s="332">
        <v>63.32</v>
      </c>
    </row>
    <row r="1077" spans="1:42" ht="348.75">
      <c r="A1077" s="329">
        <v>44039</v>
      </c>
      <c r="B1077" s="330" t="s">
        <v>5724</v>
      </c>
      <c r="C1077" s="330" t="s">
        <v>60</v>
      </c>
      <c r="D1077" s="331" t="s">
        <v>61</v>
      </c>
      <c r="E1077" s="331" t="s">
        <v>77</v>
      </c>
      <c r="F1077" s="332">
        <v>173.73</v>
      </c>
      <c r="G1077" s="330" t="s">
        <v>5725</v>
      </c>
      <c r="H1077" s="330" t="s">
        <v>5726</v>
      </c>
      <c r="I1077" s="331" t="s">
        <v>5727</v>
      </c>
      <c r="J1077" s="329">
        <v>44039</v>
      </c>
      <c r="K1077" s="333" t="s">
        <v>491</v>
      </c>
      <c r="L1077" s="334" t="s">
        <v>60</v>
      </c>
      <c r="M1077" s="335" t="s">
        <v>15730</v>
      </c>
      <c r="N1077" s="335" t="s">
        <v>60</v>
      </c>
      <c r="O1077" s="335" t="s">
        <v>60</v>
      </c>
      <c r="P1077" s="341" t="s">
        <v>60</v>
      </c>
      <c r="Q1077" s="331" t="s">
        <v>8795</v>
      </c>
      <c r="R1077" s="339" t="s">
        <v>15731</v>
      </c>
      <c r="S1077" s="333" t="s">
        <v>10198</v>
      </c>
      <c r="T1077" s="331" t="s">
        <v>6915</v>
      </c>
      <c r="U1077" s="331" t="s">
        <v>11848</v>
      </c>
      <c r="V1077" s="335" t="s">
        <v>15732</v>
      </c>
      <c r="W1077" s="333" t="s">
        <v>11042</v>
      </c>
      <c r="X1077" s="330" t="s">
        <v>60</v>
      </c>
      <c r="Y1077" s="335" t="s">
        <v>15733</v>
      </c>
      <c r="Z1077" s="333" t="s">
        <v>8439</v>
      </c>
      <c r="AA1077" s="330" t="s">
        <v>60</v>
      </c>
      <c r="AB1077" s="332">
        <v>12.18</v>
      </c>
      <c r="AC1077" s="332">
        <v>1.53</v>
      </c>
      <c r="AD1077" s="332">
        <v>5.78</v>
      </c>
      <c r="AE1077" s="332">
        <v>6.99</v>
      </c>
      <c r="AF1077" s="338">
        <v>0.63300000000000001</v>
      </c>
      <c r="AG1077" s="332">
        <v>152.49</v>
      </c>
      <c r="AH1077" s="332">
        <v>173.64</v>
      </c>
      <c r="AI1077" s="336">
        <v>246.1</v>
      </c>
      <c r="AJ1077" s="336">
        <v>18.2</v>
      </c>
      <c r="AK1077" s="336">
        <v>219.3</v>
      </c>
      <c r="AL1077" s="331" t="s">
        <v>8328</v>
      </c>
      <c r="AM1077" s="331" t="s">
        <v>8329</v>
      </c>
      <c r="AN1077" s="332">
        <v>14.23</v>
      </c>
      <c r="AO1077" s="332">
        <v>26.95</v>
      </c>
      <c r="AP1077" s="332">
        <v>29.84</v>
      </c>
    </row>
    <row r="1078" spans="1:42" ht="409.5">
      <c r="A1078" s="329">
        <v>44379</v>
      </c>
      <c r="B1078" s="330" t="s">
        <v>5728</v>
      </c>
      <c r="C1078" s="330" t="s">
        <v>60</v>
      </c>
      <c r="D1078" s="331" t="s">
        <v>61</v>
      </c>
      <c r="E1078" s="331" t="s">
        <v>67</v>
      </c>
      <c r="F1078" s="332">
        <v>313.48</v>
      </c>
      <c r="G1078" s="330" t="s">
        <v>5729</v>
      </c>
      <c r="H1078" s="330" t="s">
        <v>5730</v>
      </c>
      <c r="I1078" s="331" t="s">
        <v>5731</v>
      </c>
      <c r="J1078" s="329">
        <v>44379</v>
      </c>
      <c r="K1078" s="333" t="s">
        <v>491</v>
      </c>
      <c r="L1078" s="329">
        <v>44469</v>
      </c>
      <c r="M1078" s="335" t="s">
        <v>15734</v>
      </c>
      <c r="N1078" s="335" t="s">
        <v>60</v>
      </c>
      <c r="O1078" s="335" t="s">
        <v>60</v>
      </c>
      <c r="P1078" s="341" t="s">
        <v>60</v>
      </c>
      <c r="Q1078" s="331" t="s">
        <v>9969</v>
      </c>
      <c r="R1078" s="333" t="s">
        <v>11663</v>
      </c>
      <c r="S1078" s="333" t="s">
        <v>10362</v>
      </c>
      <c r="T1078" s="331" t="s">
        <v>6921</v>
      </c>
      <c r="U1078" s="331" t="s">
        <v>11848</v>
      </c>
      <c r="V1078" s="335" t="s">
        <v>15735</v>
      </c>
      <c r="W1078" s="333" t="s">
        <v>14879</v>
      </c>
      <c r="X1078" s="330" t="s">
        <v>60</v>
      </c>
      <c r="Y1078" s="335" t="s">
        <v>15736</v>
      </c>
      <c r="Z1078" s="339" t="s">
        <v>15737</v>
      </c>
      <c r="AA1078" s="330" t="s">
        <v>60</v>
      </c>
      <c r="AB1078" s="341" t="s">
        <v>60</v>
      </c>
      <c r="AC1078" s="332">
        <v>1.89</v>
      </c>
      <c r="AD1078" s="332">
        <v>17.739999999999998</v>
      </c>
      <c r="AE1078" s="341" t="s">
        <v>60</v>
      </c>
      <c r="AF1078" s="332">
        <v>1.62</v>
      </c>
      <c r="AG1078" s="332">
        <v>298.23</v>
      </c>
      <c r="AH1078" s="332">
        <v>212.9</v>
      </c>
      <c r="AI1078" s="336">
        <v>224.3</v>
      </c>
      <c r="AJ1078" s="332">
        <v>7.8</v>
      </c>
      <c r="AK1078" s="336">
        <v>237.1</v>
      </c>
      <c r="AL1078" s="331" t="s">
        <v>8328</v>
      </c>
      <c r="AM1078" s="331" t="s">
        <v>8329</v>
      </c>
      <c r="AN1078" s="332">
        <v>14.19</v>
      </c>
      <c r="AO1078" s="332">
        <v>25</v>
      </c>
      <c r="AP1078" s="332">
        <v>16.09</v>
      </c>
    </row>
    <row r="1079" spans="1:42" ht="409.5">
      <c r="A1079" s="329">
        <v>44389</v>
      </c>
      <c r="B1079" s="330" t="s">
        <v>346</v>
      </c>
      <c r="C1079" s="330" t="s">
        <v>60</v>
      </c>
      <c r="D1079" s="331" t="s">
        <v>61</v>
      </c>
      <c r="E1079" s="331" t="s">
        <v>67</v>
      </c>
      <c r="F1079" s="332">
        <v>244.4</v>
      </c>
      <c r="G1079" s="330" t="s">
        <v>342</v>
      </c>
      <c r="H1079" s="330" t="s">
        <v>60</v>
      </c>
      <c r="I1079" s="331" t="s">
        <v>347</v>
      </c>
      <c r="J1079" s="329">
        <v>44389</v>
      </c>
      <c r="K1079" s="333" t="s">
        <v>491</v>
      </c>
      <c r="L1079" s="329">
        <v>44567</v>
      </c>
      <c r="M1079" s="335" t="s">
        <v>15738</v>
      </c>
      <c r="N1079" s="335" t="s">
        <v>60</v>
      </c>
      <c r="O1079" s="335" t="s">
        <v>60</v>
      </c>
      <c r="P1079" s="341" t="s">
        <v>60</v>
      </c>
      <c r="Q1079" s="331" t="s">
        <v>8633</v>
      </c>
      <c r="R1079" s="339" t="s">
        <v>8949</v>
      </c>
      <c r="S1079" s="333" t="s">
        <v>9142</v>
      </c>
      <c r="T1079" s="331" t="s">
        <v>6921</v>
      </c>
      <c r="U1079" s="331" t="s">
        <v>11848</v>
      </c>
      <c r="V1079" s="335" t="s">
        <v>10340</v>
      </c>
      <c r="W1079" s="333" t="s">
        <v>15739</v>
      </c>
      <c r="X1079" s="340">
        <v>1185.4000000000001</v>
      </c>
      <c r="Y1079" s="335" t="s">
        <v>60</v>
      </c>
      <c r="Z1079" s="333" t="s">
        <v>60</v>
      </c>
      <c r="AA1079" s="330" t="s">
        <v>60</v>
      </c>
      <c r="AB1079" s="332">
        <v>11.53</v>
      </c>
      <c r="AC1079" s="332">
        <v>1.24</v>
      </c>
      <c r="AD1079" s="341" t="s">
        <v>60</v>
      </c>
      <c r="AE1079" s="341" t="s">
        <v>60</v>
      </c>
      <c r="AF1079" s="341" t="s">
        <v>60</v>
      </c>
      <c r="AG1079" s="341" t="s">
        <v>60</v>
      </c>
      <c r="AH1079" s="332">
        <v>242.72</v>
      </c>
      <c r="AI1079" s="336">
        <v>72.8</v>
      </c>
      <c r="AJ1079" s="336">
        <v>21.6</v>
      </c>
      <c r="AK1079" s="336">
        <v>1806.9</v>
      </c>
      <c r="AL1079" s="331" t="s">
        <v>8328</v>
      </c>
      <c r="AM1079" s="331" t="s">
        <v>8329</v>
      </c>
      <c r="AN1079" s="332">
        <v>14.14</v>
      </c>
      <c r="AO1079" s="332">
        <v>10.210000000000001</v>
      </c>
      <c r="AP1079" s="332">
        <v>13.28</v>
      </c>
    </row>
    <row r="1080" spans="1:42" ht="405">
      <c r="A1080" s="329">
        <v>44732</v>
      </c>
      <c r="B1080" s="330" t="s">
        <v>1277</v>
      </c>
      <c r="C1080" s="330" t="s">
        <v>1278</v>
      </c>
      <c r="D1080" s="331" t="s">
        <v>61</v>
      </c>
      <c r="E1080" s="331" t="s">
        <v>77</v>
      </c>
      <c r="F1080" s="332">
        <v>457.49</v>
      </c>
      <c r="G1080" s="330" t="s">
        <v>1690</v>
      </c>
      <c r="H1080" s="330" t="s">
        <v>1280</v>
      </c>
      <c r="I1080" s="331" t="s">
        <v>1691</v>
      </c>
      <c r="J1080" s="329">
        <v>44732</v>
      </c>
      <c r="K1080" s="333" t="s">
        <v>491</v>
      </c>
      <c r="L1080" s="334" t="s">
        <v>60</v>
      </c>
      <c r="M1080" s="335" t="s">
        <v>9435</v>
      </c>
      <c r="N1080" s="335" t="s">
        <v>9436</v>
      </c>
      <c r="O1080" s="335" t="s">
        <v>9437</v>
      </c>
      <c r="P1080" s="336">
        <v>279.8</v>
      </c>
      <c r="Q1080" s="331" t="s">
        <v>8469</v>
      </c>
      <c r="R1080" s="339" t="s">
        <v>9438</v>
      </c>
      <c r="S1080" s="333" t="s">
        <v>8742</v>
      </c>
      <c r="T1080" s="331" t="s">
        <v>6917</v>
      </c>
      <c r="U1080" s="331" t="s">
        <v>492</v>
      </c>
      <c r="V1080" s="335" t="s">
        <v>11000</v>
      </c>
      <c r="W1080" s="333" t="s">
        <v>8935</v>
      </c>
      <c r="X1080" s="330" t="s">
        <v>60</v>
      </c>
      <c r="Y1080" s="335" t="s">
        <v>9441</v>
      </c>
      <c r="Z1080" s="333" t="s">
        <v>9442</v>
      </c>
      <c r="AA1080" s="330" t="s">
        <v>60</v>
      </c>
      <c r="AB1080" s="332">
        <v>69.540000000000006</v>
      </c>
      <c r="AC1080" s="332">
        <v>4.3600000000000003</v>
      </c>
      <c r="AD1080" s="332">
        <v>35.520000000000003</v>
      </c>
      <c r="AE1080" s="332">
        <v>45.17</v>
      </c>
      <c r="AF1080" s="332">
        <v>5.12</v>
      </c>
      <c r="AG1080" s="332">
        <v>409.33</v>
      </c>
      <c r="AH1080" s="332">
        <v>445.56</v>
      </c>
      <c r="AI1080" s="336">
        <v>83</v>
      </c>
      <c r="AJ1080" s="332">
        <v>5.67</v>
      </c>
      <c r="AK1080" s="336">
        <v>131.5</v>
      </c>
      <c r="AL1080" s="331" t="s">
        <v>8328</v>
      </c>
      <c r="AM1080" s="331" t="s">
        <v>8329</v>
      </c>
      <c r="AN1080" s="332">
        <v>14.09</v>
      </c>
      <c r="AO1080" s="342">
        <v>0</v>
      </c>
      <c r="AP1080" s="332">
        <v>3.03</v>
      </c>
    </row>
    <row r="1081" spans="1:42" ht="78.75">
      <c r="A1081" s="329">
        <v>43874</v>
      </c>
      <c r="B1081" s="330" t="s">
        <v>5732</v>
      </c>
      <c r="C1081" s="330" t="s">
        <v>60</v>
      </c>
      <c r="D1081" s="331" t="s">
        <v>61</v>
      </c>
      <c r="E1081" s="331" t="s">
        <v>67</v>
      </c>
      <c r="F1081" s="332">
        <v>1205.26</v>
      </c>
      <c r="G1081" s="330" t="s">
        <v>5733</v>
      </c>
      <c r="H1081" s="330" t="s">
        <v>60</v>
      </c>
      <c r="I1081" s="331" t="s">
        <v>5734</v>
      </c>
      <c r="J1081" s="329">
        <v>43874</v>
      </c>
      <c r="K1081" s="333" t="s">
        <v>491</v>
      </c>
      <c r="L1081" s="329">
        <v>43962</v>
      </c>
      <c r="M1081" s="335" t="s">
        <v>15740</v>
      </c>
      <c r="N1081" s="335" t="s">
        <v>60</v>
      </c>
      <c r="O1081" s="335" t="s">
        <v>60</v>
      </c>
      <c r="P1081" s="341" t="s">
        <v>60</v>
      </c>
      <c r="Q1081" s="331" t="s">
        <v>9584</v>
      </c>
      <c r="R1081" s="339" t="s">
        <v>15741</v>
      </c>
      <c r="S1081" s="333" t="s">
        <v>10772</v>
      </c>
      <c r="T1081" s="331" t="s">
        <v>6915</v>
      </c>
      <c r="U1081" s="331" t="s">
        <v>11848</v>
      </c>
      <c r="V1081" s="335" t="s">
        <v>60</v>
      </c>
      <c r="W1081" s="333" t="s">
        <v>12044</v>
      </c>
      <c r="X1081" s="330" t="s">
        <v>60</v>
      </c>
      <c r="Y1081" s="335" t="s">
        <v>60</v>
      </c>
      <c r="Z1081" s="333" t="s">
        <v>60</v>
      </c>
      <c r="AA1081" s="330" t="s">
        <v>60</v>
      </c>
      <c r="AB1081" s="332">
        <v>3.69</v>
      </c>
      <c r="AC1081" s="332">
        <v>1.19</v>
      </c>
      <c r="AD1081" s="332">
        <v>95.23</v>
      </c>
      <c r="AE1081" s="332">
        <v>101.85</v>
      </c>
      <c r="AF1081" s="332">
        <v>29.07</v>
      </c>
      <c r="AG1081" s="332">
        <v>1282.45</v>
      </c>
      <c r="AH1081" s="332">
        <v>742.86</v>
      </c>
      <c r="AI1081" s="341" t="s">
        <v>60</v>
      </c>
      <c r="AJ1081" s="341" t="s">
        <v>60</v>
      </c>
      <c r="AK1081" s="341" t="s">
        <v>60</v>
      </c>
      <c r="AL1081" s="331" t="s">
        <v>8328</v>
      </c>
      <c r="AM1081" s="331" t="s">
        <v>8329</v>
      </c>
      <c r="AN1081" s="332">
        <v>14.08</v>
      </c>
      <c r="AO1081" s="332">
        <v>17.649999999999999</v>
      </c>
      <c r="AP1081" s="332">
        <v>33.33</v>
      </c>
    </row>
    <row r="1082" spans="1:42" ht="348.75">
      <c r="A1082" s="329">
        <v>44641</v>
      </c>
      <c r="B1082" s="330" t="s">
        <v>5735</v>
      </c>
      <c r="C1082" s="330" t="s">
        <v>60</v>
      </c>
      <c r="D1082" s="331" t="s">
        <v>61</v>
      </c>
      <c r="E1082" s="331" t="s">
        <v>67</v>
      </c>
      <c r="F1082" s="332">
        <v>403.33</v>
      </c>
      <c r="G1082" s="330" t="s">
        <v>5736</v>
      </c>
      <c r="H1082" s="330" t="s">
        <v>5737</v>
      </c>
      <c r="I1082" s="331" t="s">
        <v>5738</v>
      </c>
      <c r="J1082" s="329">
        <v>44641</v>
      </c>
      <c r="K1082" s="333" t="s">
        <v>491</v>
      </c>
      <c r="L1082" s="329">
        <v>44683</v>
      </c>
      <c r="M1082" s="335" t="s">
        <v>15742</v>
      </c>
      <c r="N1082" s="335" t="s">
        <v>15743</v>
      </c>
      <c r="O1082" s="335" t="s">
        <v>15744</v>
      </c>
      <c r="P1082" s="341" t="s">
        <v>60</v>
      </c>
      <c r="Q1082" s="331" t="s">
        <v>9180</v>
      </c>
      <c r="R1082" s="333" t="s">
        <v>15745</v>
      </c>
      <c r="S1082" s="333" t="s">
        <v>15746</v>
      </c>
      <c r="T1082" s="331" t="s">
        <v>6921</v>
      </c>
      <c r="U1082" s="331" t="s">
        <v>11848</v>
      </c>
      <c r="V1082" s="335" t="s">
        <v>15747</v>
      </c>
      <c r="W1082" s="333" t="s">
        <v>15748</v>
      </c>
      <c r="X1082" s="330" t="s">
        <v>60</v>
      </c>
      <c r="Y1082" s="335" t="s">
        <v>15749</v>
      </c>
      <c r="Z1082" s="333" t="s">
        <v>15750</v>
      </c>
      <c r="AA1082" s="330" t="s">
        <v>60</v>
      </c>
      <c r="AB1082" s="332">
        <v>5.98</v>
      </c>
      <c r="AC1082" s="332">
        <v>3.16</v>
      </c>
      <c r="AD1082" s="332">
        <v>5.8</v>
      </c>
      <c r="AE1082" s="332">
        <v>7.66</v>
      </c>
      <c r="AF1082" s="338">
        <v>0.42699999999999999</v>
      </c>
      <c r="AG1082" s="332">
        <v>400.03</v>
      </c>
      <c r="AH1082" s="332">
        <v>293.83</v>
      </c>
      <c r="AI1082" s="336">
        <v>995.8</v>
      </c>
      <c r="AJ1082" s="336">
        <v>55.9</v>
      </c>
      <c r="AK1082" s="336">
        <v>309.8</v>
      </c>
      <c r="AL1082" s="331" t="s">
        <v>8328</v>
      </c>
      <c r="AM1082" s="331" t="s">
        <v>8329</v>
      </c>
      <c r="AN1082" s="332">
        <v>14.07</v>
      </c>
      <c r="AO1082" s="332">
        <v>17.84</v>
      </c>
      <c r="AP1082" s="332">
        <v>11.81</v>
      </c>
    </row>
    <row r="1083" spans="1:42" ht="405">
      <c r="A1083" s="329">
        <v>44237</v>
      </c>
      <c r="B1083" s="330" t="s">
        <v>5739</v>
      </c>
      <c r="C1083" s="330" t="s">
        <v>60</v>
      </c>
      <c r="D1083" s="331" t="s">
        <v>61</v>
      </c>
      <c r="E1083" s="331" t="s">
        <v>67</v>
      </c>
      <c r="F1083" s="332">
        <v>2339.2800000000002</v>
      </c>
      <c r="G1083" s="330" t="s">
        <v>5740</v>
      </c>
      <c r="H1083" s="330" t="s">
        <v>60</v>
      </c>
      <c r="I1083" s="331" t="s">
        <v>5741</v>
      </c>
      <c r="J1083" s="329">
        <v>44237</v>
      </c>
      <c r="K1083" s="333" t="s">
        <v>491</v>
      </c>
      <c r="L1083" s="329">
        <v>44307</v>
      </c>
      <c r="M1083" s="335" t="s">
        <v>15751</v>
      </c>
      <c r="N1083" s="335" t="s">
        <v>60</v>
      </c>
      <c r="O1083" s="335" t="s">
        <v>60</v>
      </c>
      <c r="P1083" s="341" t="s">
        <v>60</v>
      </c>
      <c r="Q1083" s="331" t="s">
        <v>9890</v>
      </c>
      <c r="R1083" s="339" t="s">
        <v>15752</v>
      </c>
      <c r="S1083" s="333" t="s">
        <v>11930</v>
      </c>
      <c r="T1083" s="331" t="s">
        <v>6921</v>
      </c>
      <c r="U1083" s="331" t="s">
        <v>11848</v>
      </c>
      <c r="V1083" s="335" t="s">
        <v>15753</v>
      </c>
      <c r="W1083" s="333" t="s">
        <v>15754</v>
      </c>
      <c r="X1083" s="340">
        <v>13605</v>
      </c>
      <c r="Y1083" s="335" t="s">
        <v>60</v>
      </c>
      <c r="Z1083" s="333" t="s">
        <v>60</v>
      </c>
      <c r="AA1083" s="330" t="s">
        <v>60</v>
      </c>
      <c r="AB1083" s="332">
        <v>34.31</v>
      </c>
      <c r="AC1083" s="332">
        <v>7.94</v>
      </c>
      <c r="AD1083" s="332">
        <v>19.53</v>
      </c>
      <c r="AE1083" s="332">
        <v>24.05</v>
      </c>
      <c r="AF1083" s="332">
        <v>4.57</v>
      </c>
      <c r="AG1083" s="332">
        <v>2102.77</v>
      </c>
      <c r="AH1083" s="332">
        <v>2328.0300000000002</v>
      </c>
      <c r="AI1083" s="341" t="s">
        <v>60</v>
      </c>
      <c r="AJ1083" s="341" t="s">
        <v>60</v>
      </c>
      <c r="AK1083" s="341" t="s">
        <v>60</v>
      </c>
      <c r="AL1083" s="331" t="s">
        <v>8328</v>
      </c>
      <c r="AM1083" s="331" t="s">
        <v>8329</v>
      </c>
      <c r="AN1083" s="332">
        <v>14.06</v>
      </c>
      <c r="AO1083" s="332">
        <v>20.48</v>
      </c>
      <c r="AP1083" s="332">
        <v>24.68</v>
      </c>
    </row>
    <row r="1084" spans="1:42" ht="225">
      <c r="A1084" s="329">
        <v>44749</v>
      </c>
      <c r="B1084" s="330" t="s">
        <v>1692</v>
      </c>
      <c r="C1084" s="330" t="s">
        <v>1693</v>
      </c>
      <c r="D1084" s="331" t="s">
        <v>61</v>
      </c>
      <c r="E1084" s="331" t="s">
        <v>77</v>
      </c>
      <c r="F1084" s="332">
        <v>6084.13</v>
      </c>
      <c r="G1084" s="330" t="s">
        <v>1694</v>
      </c>
      <c r="H1084" s="330" t="s">
        <v>60</v>
      </c>
      <c r="I1084" s="331" t="s">
        <v>1695</v>
      </c>
      <c r="J1084" s="329">
        <v>44749</v>
      </c>
      <c r="K1084" s="333" t="s">
        <v>491</v>
      </c>
      <c r="L1084" s="334" t="s">
        <v>60</v>
      </c>
      <c r="M1084" s="335" t="s">
        <v>10571</v>
      </c>
      <c r="N1084" s="335" t="s">
        <v>10572</v>
      </c>
      <c r="O1084" s="335" t="s">
        <v>10573</v>
      </c>
      <c r="P1084" s="336">
        <v>4390.3</v>
      </c>
      <c r="Q1084" s="331" t="s">
        <v>8648</v>
      </c>
      <c r="R1084" s="339" t="s">
        <v>10574</v>
      </c>
      <c r="S1084" s="333" t="s">
        <v>10575</v>
      </c>
      <c r="T1084" s="331" t="s">
        <v>6923</v>
      </c>
      <c r="U1084" s="331" t="s">
        <v>492</v>
      </c>
      <c r="V1084" s="335" t="s">
        <v>10576</v>
      </c>
      <c r="W1084" s="333" t="s">
        <v>10577</v>
      </c>
      <c r="X1084" s="330" t="s">
        <v>10578</v>
      </c>
      <c r="Y1084" s="335" t="s">
        <v>60</v>
      </c>
      <c r="Z1084" s="333" t="s">
        <v>60</v>
      </c>
      <c r="AA1084" s="330" t="s">
        <v>60</v>
      </c>
      <c r="AB1084" s="332">
        <v>23.22</v>
      </c>
      <c r="AC1084" s="332">
        <v>1.05</v>
      </c>
      <c r="AD1084" s="332">
        <v>13.22</v>
      </c>
      <c r="AE1084" s="332">
        <v>22.4</v>
      </c>
      <c r="AF1084" s="332">
        <v>1.9</v>
      </c>
      <c r="AG1084" s="332">
        <v>7526.51</v>
      </c>
      <c r="AH1084" s="332">
        <v>4459.83</v>
      </c>
      <c r="AI1084" s="336">
        <v>3769.7</v>
      </c>
      <c r="AJ1084" s="336">
        <v>188.3</v>
      </c>
      <c r="AK1084" s="336">
        <v>9473.7000000000007</v>
      </c>
      <c r="AL1084" s="331" t="s">
        <v>8328</v>
      </c>
      <c r="AM1084" s="331" t="s">
        <v>8329</v>
      </c>
      <c r="AN1084" s="332">
        <v>13.98</v>
      </c>
      <c r="AO1084" s="332">
        <v>10.09</v>
      </c>
      <c r="AP1084" s="332">
        <v>22.69</v>
      </c>
    </row>
    <row r="1085" spans="1:42" ht="371.25">
      <c r="A1085" s="329">
        <v>44700</v>
      </c>
      <c r="B1085" s="330" t="s">
        <v>10493</v>
      </c>
      <c r="C1085" s="330" t="s">
        <v>10494</v>
      </c>
      <c r="D1085" s="331" t="s">
        <v>61</v>
      </c>
      <c r="E1085" s="331" t="s">
        <v>77</v>
      </c>
      <c r="F1085" s="332">
        <v>6079.35</v>
      </c>
      <c r="G1085" s="330" t="s">
        <v>3982</v>
      </c>
      <c r="H1085" s="330" t="s">
        <v>60</v>
      </c>
      <c r="I1085" s="331" t="s">
        <v>5743</v>
      </c>
      <c r="J1085" s="329">
        <v>44700</v>
      </c>
      <c r="K1085" s="333" t="s">
        <v>491</v>
      </c>
      <c r="L1085" s="334" t="s">
        <v>60</v>
      </c>
      <c r="M1085" s="335" t="s">
        <v>10495</v>
      </c>
      <c r="N1085" s="335" t="s">
        <v>10496</v>
      </c>
      <c r="O1085" s="335" t="s">
        <v>60</v>
      </c>
      <c r="P1085" s="336">
        <v>4822.3</v>
      </c>
      <c r="Q1085" s="331" t="s">
        <v>8588</v>
      </c>
      <c r="R1085" s="339" t="s">
        <v>10497</v>
      </c>
      <c r="S1085" s="333" t="s">
        <v>10498</v>
      </c>
      <c r="T1085" s="331" t="s">
        <v>6915</v>
      </c>
      <c r="U1085" s="331" t="s">
        <v>492</v>
      </c>
      <c r="V1085" s="335" t="s">
        <v>10499</v>
      </c>
      <c r="W1085" s="333" t="s">
        <v>10500</v>
      </c>
      <c r="X1085" s="340">
        <v>17070.599999999999</v>
      </c>
      <c r="Y1085" s="335" t="s">
        <v>60</v>
      </c>
      <c r="Z1085" s="333" t="s">
        <v>60</v>
      </c>
      <c r="AA1085" s="330" t="s">
        <v>60</v>
      </c>
      <c r="AB1085" s="332">
        <v>30.42</v>
      </c>
      <c r="AC1085" s="332">
        <v>6.44</v>
      </c>
      <c r="AD1085" s="332">
        <v>17.100000000000001</v>
      </c>
      <c r="AE1085" s="332">
        <v>24.25</v>
      </c>
      <c r="AF1085" s="332">
        <v>3.28</v>
      </c>
      <c r="AG1085" s="332">
        <v>5860.05</v>
      </c>
      <c r="AH1085" s="332">
        <v>5051.03</v>
      </c>
      <c r="AI1085" s="336">
        <v>1708.4</v>
      </c>
      <c r="AJ1085" s="336">
        <v>150.4</v>
      </c>
      <c r="AK1085" s="336">
        <v>2582.5</v>
      </c>
      <c r="AL1085" s="331" t="s">
        <v>8328</v>
      </c>
      <c r="AM1085" s="331" t="s">
        <v>8329</v>
      </c>
      <c r="AN1085" s="332">
        <v>13.96</v>
      </c>
      <c r="AO1085" s="332">
        <v>11.52</v>
      </c>
      <c r="AP1085" s="332">
        <v>40.85</v>
      </c>
    </row>
    <row r="1086" spans="1:42" ht="236.25">
      <c r="A1086" s="329">
        <v>44705</v>
      </c>
      <c r="B1086" s="330" t="s">
        <v>10396</v>
      </c>
      <c r="C1086" s="330" t="s">
        <v>10397</v>
      </c>
      <c r="D1086" s="331" t="s">
        <v>61</v>
      </c>
      <c r="E1086" s="331" t="s">
        <v>77</v>
      </c>
      <c r="F1086" s="332">
        <v>321.77999999999997</v>
      </c>
      <c r="G1086" s="330" t="s">
        <v>237</v>
      </c>
      <c r="H1086" s="330" t="s">
        <v>60</v>
      </c>
      <c r="I1086" s="331" t="s">
        <v>238</v>
      </c>
      <c r="J1086" s="329">
        <v>44705</v>
      </c>
      <c r="K1086" s="333" t="s">
        <v>491</v>
      </c>
      <c r="L1086" s="334" t="s">
        <v>60</v>
      </c>
      <c r="M1086" s="335" t="s">
        <v>10398</v>
      </c>
      <c r="N1086" s="335" t="s">
        <v>10399</v>
      </c>
      <c r="O1086" s="335" t="s">
        <v>10400</v>
      </c>
      <c r="P1086" s="336">
        <v>305.89999999999998</v>
      </c>
      <c r="Q1086" s="331" t="s">
        <v>8633</v>
      </c>
      <c r="R1086" s="339" t="s">
        <v>10401</v>
      </c>
      <c r="S1086" s="333" t="s">
        <v>9509</v>
      </c>
      <c r="T1086" s="331" t="s">
        <v>6921</v>
      </c>
      <c r="U1086" s="331" t="s">
        <v>492</v>
      </c>
      <c r="V1086" s="335" t="s">
        <v>10402</v>
      </c>
      <c r="W1086" s="333" t="s">
        <v>10403</v>
      </c>
      <c r="X1086" s="340">
        <v>1076.5</v>
      </c>
      <c r="Y1086" s="335" t="s">
        <v>60</v>
      </c>
      <c r="Z1086" s="333" t="s">
        <v>60</v>
      </c>
      <c r="AA1086" s="330" t="s">
        <v>60</v>
      </c>
      <c r="AB1086" s="332">
        <v>21.49</v>
      </c>
      <c r="AC1086" s="332">
        <v>1.1499999999999999</v>
      </c>
      <c r="AD1086" s="341" t="s">
        <v>60</v>
      </c>
      <c r="AE1086" s="341" t="s">
        <v>60</v>
      </c>
      <c r="AF1086" s="341" t="s">
        <v>60</v>
      </c>
      <c r="AG1086" s="341" t="s">
        <v>60</v>
      </c>
      <c r="AH1086" s="332">
        <v>317.8</v>
      </c>
      <c r="AI1086" s="336">
        <v>57.9</v>
      </c>
      <c r="AJ1086" s="336">
        <v>16</v>
      </c>
      <c r="AK1086" s="336">
        <v>1989.1</v>
      </c>
      <c r="AL1086" s="331" t="s">
        <v>8328</v>
      </c>
      <c r="AM1086" s="331" t="s">
        <v>8329</v>
      </c>
      <c r="AN1086" s="332">
        <v>13.87</v>
      </c>
      <c r="AO1086" s="332">
        <v>13.43</v>
      </c>
      <c r="AP1086" s="332">
        <v>11.96</v>
      </c>
    </row>
    <row r="1087" spans="1:42" ht="270">
      <c r="A1087" s="329">
        <v>44141</v>
      </c>
      <c r="B1087" s="330" t="s">
        <v>5744</v>
      </c>
      <c r="C1087" s="330" t="s">
        <v>60</v>
      </c>
      <c r="D1087" s="331" t="s">
        <v>61</v>
      </c>
      <c r="E1087" s="331" t="s">
        <v>67</v>
      </c>
      <c r="F1087" s="332">
        <v>1338.15</v>
      </c>
      <c r="G1087" s="330" t="s">
        <v>185</v>
      </c>
      <c r="H1087" s="330" t="s">
        <v>5745</v>
      </c>
      <c r="I1087" s="331" t="s">
        <v>5746</v>
      </c>
      <c r="J1087" s="329">
        <v>44141</v>
      </c>
      <c r="K1087" s="333" t="s">
        <v>491</v>
      </c>
      <c r="L1087" s="329">
        <v>44173</v>
      </c>
      <c r="M1087" s="335" t="s">
        <v>15755</v>
      </c>
      <c r="N1087" s="335" t="s">
        <v>60</v>
      </c>
      <c r="O1087" s="335" t="s">
        <v>60</v>
      </c>
      <c r="P1087" s="341" t="s">
        <v>60</v>
      </c>
      <c r="Q1087" s="331" t="s">
        <v>8331</v>
      </c>
      <c r="R1087" s="333" t="s">
        <v>9602</v>
      </c>
      <c r="S1087" s="333" t="s">
        <v>15756</v>
      </c>
      <c r="T1087" s="331" t="s">
        <v>6921</v>
      </c>
      <c r="U1087" s="331" t="s">
        <v>11848</v>
      </c>
      <c r="V1087" s="335" t="s">
        <v>12470</v>
      </c>
      <c r="W1087" s="333" t="s">
        <v>12471</v>
      </c>
      <c r="X1087" s="340">
        <v>270880.7</v>
      </c>
      <c r="Y1087" s="335" t="s">
        <v>60</v>
      </c>
      <c r="Z1087" s="333" t="s">
        <v>9832</v>
      </c>
      <c r="AA1087" s="330" t="s">
        <v>60</v>
      </c>
      <c r="AB1087" s="341" t="s">
        <v>60</v>
      </c>
      <c r="AC1087" s="341" t="s">
        <v>60</v>
      </c>
      <c r="AD1087" s="341" t="s">
        <v>60</v>
      </c>
      <c r="AE1087" s="341" t="s">
        <v>60</v>
      </c>
      <c r="AF1087" s="341" t="s">
        <v>60</v>
      </c>
      <c r="AG1087" s="332">
        <v>1338.15</v>
      </c>
      <c r="AH1087" s="332">
        <v>1338.15</v>
      </c>
      <c r="AI1087" s="341" t="s">
        <v>60</v>
      </c>
      <c r="AJ1087" s="341" t="s">
        <v>60</v>
      </c>
      <c r="AK1087" s="341" t="s">
        <v>60</v>
      </c>
      <c r="AL1087" s="331" t="s">
        <v>8328</v>
      </c>
      <c r="AM1087" s="331" t="s">
        <v>8329</v>
      </c>
      <c r="AN1087" s="332">
        <v>13.81</v>
      </c>
      <c r="AO1087" s="332">
        <v>11.86</v>
      </c>
      <c r="AP1087" s="332">
        <v>-4.51</v>
      </c>
    </row>
    <row r="1088" spans="1:42" ht="409.5">
      <c r="A1088" s="329">
        <v>43857</v>
      </c>
      <c r="B1088" s="330" t="s">
        <v>338</v>
      </c>
      <c r="C1088" s="330" t="s">
        <v>60</v>
      </c>
      <c r="D1088" s="331" t="s">
        <v>61</v>
      </c>
      <c r="E1088" s="331" t="s">
        <v>67</v>
      </c>
      <c r="F1088" s="332">
        <v>1088.25</v>
      </c>
      <c r="G1088" s="330" t="s">
        <v>339</v>
      </c>
      <c r="H1088" s="330" t="s">
        <v>340</v>
      </c>
      <c r="I1088" s="331" t="s">
        <v>341</v>
      </c>
      <c r="J1088" s="329">
        <v>43857</v>
      </c>
      <c r="K1088" s="333" t="s">
        <v>491</v>
      </c>
      <c r="L1088" s="329">
        <v>43983</v>
      </c>
      <c r="M1088" s="335" t="s">
        <v>15757</v>
      </c>
      <c r="N1088" s="335" t="s">
        <v>60</v>
      </c>
      <c r="O1088" s="335" t="s">
        <v>60</v>
      </c>
      <c r="P1088" s="341" t="s">
        <v>60</v>
      </c>
      <c r="Q1088" s="331" t="s">
        <v>8633</v>
      </c>
      <c r="R1088" s="333" t="s">
        <v>9414</v>
      </c>
      <c r="S1088" s="333" t="s">
        <v>15758</v>
      </c>
      <c r="T1088" s="331" t="s">
        <v>6921</v>
      </c>
      <c r="U1088" s="331" t="s">
        <v>11848</v>
      </c>
      <c r="V1088" s="335" t="s">
        <v>15759</v>
      </c>
      <c r="W1088" s="333" t="s">
        <v>15760</v>
      </c>
      <c r="X1088" s="330" t="s">
        <v>60</v>
      </c>
      <c r="Y1088" s="335" t="s">
        <v>15761</v>
      </c>
      <c r="Z1088" s="339" t="s">
        <v>15762</v>
      </c>
      <c r="AA1088" s="330" t="s">
        <v>8665</v>
      </c>
      <c r="AB1088" s="332">
        <v>18.079999999999998</v>
      </c>
      <c r="AC1088" s="332">
        <v>1</v>
      </c>
      <c r="AD1088" s="341" t="s">
        <v>60</v>
      </c>
      <c r="AE1088" s="341" t="s">
        <v>60</v>
      </c>
      <c r="AF1088" s="341" t="s">
        <v>60</v>
      </c>
      <c r="AG1088" s="341" t="s">
        <v>60</v>
      </c>
      <c r="AH1088" s="332">
        <v>1072.17</v>
      </c>
      <c r="AI1088" s="341" t="s">
        <v>60</v>
      </c>
      <c r="AJ1088" s="341" t="s">
        <v>60</v>
      </c>
      <c r="AK1088" s="341" t="s">
        <v>60</v>
      </c>
      <c r="AL1088" s="331" t="s">
        <v>8328</v>
      </c>
      <c r="AM1088" s="331" t="s">
        <v>8329</v>
      </c>
      <c r="AN1088" s="332">
        <v>13.78</v>
      </c>
      <c r="AO1088" s="332">
        <v>10.7</v>
      </c>
      <c r="AP1088" s="332">
        <v>8.5299999999999994</v>
      </c>
    </row>
    <row r="1089" spans="1:42" ht="409.5">
      <c r="A1089" s="329">
        <v>44370</v>
      </c>
      <c r="B1089" s="330" t="s">
        <v>221</v>
      </c>
      <c r="C1089" s="330" t="s">
        <v>60</v>
      </c>
      <c r="D1089" s="331" t="s">
        <v>61</v>
      </c>
      <c r="E1089" s="331" t="s">
        <v>67</v>
      </c>
      <c r="F1089" s="332">
        <v>268.83999999999997</v>
      </c>
      <c r="G1089" s="330" t="s">
        <v>222</v>
      </c>
      <c r="H1089" s="330" t="s">
        <v>60</v>
      </c>
      <c r="I1089" s="331" t="s">
        <v>223</v>
      </c>
      <c r="J1089" s="329">
        <v>44370</v>
      </c>
      <c r="K1089" s="333" t="s">
        <v>491</v>
      </c>
      <c r="L1089" s="329">
        <v>44469</v>
      </c>
      <c r="M1089" s="335" t="s">
        <v>10698</v>
      </c>
      <c r="N1089" s="335" t="s">
        <v>60</v>
      </c>
      <c r="O1089" s="335" t="s">
        <v>60</v>
      </c>
      <c r="P1089" s="341" t="s">
        <v>60</v>
      </c>
      <c r="Q1089" s="331" t="s">
        <v>8633</v>
      </c>
      <c r="R1089" s="339" t="s">
        <v>10699</v>
      </c>
      <c r="S1089" s="333" t="s">
        <v>10700</v>
      </c>
      <c r="T1089" s="331" t="s">
        <v>6921</v>
      </c>
      <c r="U1089" s="331" t="s">
        <v>492</v>
      </c>
      <c r="V1089" s="335" t="s">
        <v>10701</v>
      </c>
      <c r="W1089" s="333" t="s">
        <v>10702</v>
      </c>
      <c r="X1089" s="340">
        <v>2600.3000000000002</v>
      </c>
      <c r="Y1089" s="335" t="s">
        <v>60</v>
      </c>
      <c r="Z1089" s="333" t="s">
        <v>60</v>
      </c>
      <c r="AA1089" s="330" t="s">
        <v>60</v>
      </c>
      <c r="AB1089" s="332">
        <v>14.78</v>
      </c>
      <c r="AC1089" s="332">
        <v>1.52</v>
      </c>
      <c r="AD1089" s="341" t="s">
        <v>60</v>
      </c>
      <c r="AE1089" s="341" t="s">
        <v>60</v>
      </c>
      <c r="AF1089" s="341" t="s">
        <v>60</v>
      </c>
      <c r="AG1089" s="341" t="s">
        <v>60</v>
      </c>
      <c r="AH1089" s="332">
        <v>268.44</v>
      </c>
      <c r="AI1089" s="336">
        <v>60.2</v>
      </c>
      <c r="AJ1089" s="336">
        <v>18.5</v>
      </c>
      <c r="AK1089" s="336">
        <v>1764</v>
      </c>
      <c r="AL1089" s="331" t="s">
        <v>8328</v>
      </c>
      <c r="AM1089" s="331" t="s">
        <v>8329</v>
      </c>
      <c r="AN1089" s="332">
        <v>13.73</v>
      </c>
      <c r="AO1089" s="332">
        <v>7.35</v>
      </c>
      <c r="AP1089" s="332">
        <v>9.57</v>
      </c>
    </row>
    <row r="1090" spans="1:42" ht="409.5">
      <c r="A1090" s="329">
        <v>44403</v>
      </c>
      <c r="B1090" s="330" t="s">
        <v>5747</v>
      </c>
      <c r="C1090" s="330" t="s">
        <v>60</v>
      </c>
      <c r="D1090" s="331" t="s">
        <v>61</v>
      </c>
      <c r="E1090" s="331" t="s">
        <v>67</v>
      </c>
      <c r="F1090" s="332">
        <v>674.34</v>
      </c>
      <c r="G1090" s="330" t="s">
        <v>5748</v>
      </c>
      <c r="H1090" s="330" t="s">
        <v>5749</v>
      </c>
      <c r="I1090" s="331" t="s">
        <v>5750</v>
      </c>
      <c r="J1090" s="329">
        <v>44403</v>
      </c>
      <c r="K1090" s="333" t="s">
        <v>491</v>
      </c>
      <c r="L1090" s="329">
        <v>44488</v>
      </c>
      <c r="M1090" s="335" t="s">
        <v>15763</v>
      </c>
      <c r="N1090" s="335" t="s">
        <v>60</v>
      </c>
      <c r="O1090" s="335" t="s">
        <v>60</v>
      </c>
      <c r="P1090" s="341" t="s">
        <v>60</v>
      </c>
      <c r="Q1090" s="331" t="s">
        <v>10847</v>
      </c>
      <c r="R1090" s="333" t="s">
        <v>10848</v>
      </c>
      <c r="S1090" s="333" t="s">
        <v>10037</v>
      </c>
      <c r="T1090" s="331" t="s">
        <v>6921</v>
      </c>
      <c r="U1090" s="331" t="s">
        <v>11848</v>
      </c>
      <c r="V1090" s="335" t="s">
        <v>15764</v>
      </c>
      <c r="W1090" s="333" t="s">
        <v>9832</v>
      </c>
      <c r="X1090" s="340">
        <v>1203.2</v>
      </c>
      <c r="Y1090" s="335" t="s">
        <v>15765</v>
      </c>
      <c r="Z1090" s="339" t="s">
        <v>15766</v>
      </c>
      <c r="AA1090" s="330" t="s">
        <v>60</v>
      </c>
      <c r="AB1090" s="332">
        <v>10.01</v>
      </c>
      <c r="AC1090" s="332">
        <v>1.08</v>
      </c>
      <c r="AD1090" s="341" t="s">
        <v>60</v>
      </c>
      <c r="AE1090" s="341" t="s">
        <v>60</v>
      </c>
      <c r="AF1090" s="341" t="s">
        <v>60</v>
      </c>
      <c r="AG1090" s="341" t="s">
        <v>60</v>
      </c>
      <c r="AH1090" s="332">
        <v>674.24</v>
      </c>
      <c r="AI1090" s="341" t="s">
        <v>60</v>
      </c>
      <c r="AJ1090" s="341" t="s">
        <v>60</v>
      </c>
      <c r="AK1090" s="341" t="s">
        <v>60</v>
      </c>
      <c r="AL1090" s="331" t="s">
        <v>8328</v>
      </c>
      <c r="AM1090" s="331" t="s">
        <v>8329</v>
      </c>
      <c r="AN1090" s="332">
        <v>13.72</v>
      </c>
      <c r="AO1090" s="332">
        <v>16.21</v>
      </c>
      <c r="AP1090" s="332">
        <v>9.58</v>
      </c>
    </row>
    <row r="1091" spans="1:42" ht="409.5">
      <c r="A1091" s="329">
        <v>44670</v>
      </c>
      <c r="B1091" s="330" t="s">
        <v>5751</v>
      </c>
      <c r="C1091" s="330" t="s">
        <v>60</v>
      </c>
      <c r="D1091" s="331" t="s">
        <v>61</v>
      </c>
      <c r="E1091" s="331" t="s">
        <v>67</v>
      </c>
      <c r="F1091" s="332">
        <v>13433.55</v>
      </c>
      <c r="G1091" s="330" t="s">
        <v>5752</v>
      </c>
      <c r="H1091" s="330" t="s">
        <v>361</v>
      </c>
      <c r="I1091" s="331" t="s">
        <v>5753</v>
      </c>
      <c r="J1091" s="329">
        <v>44670</v>
      </c>
      <c r="K1091" s="333" t="s">
        <v>491</v>
      </c>
      <c r="L1091" s="329">
        <v>44782</v>
      </c>
      <c r="M1091" s="335" t="s">
        <v>15767</v>
      </c>
      <c r="N1091" s="335" t="s">
        <v>15768</v>
      </c>
      <c r="O1091" s="335" t="s">
        <v>15769</v>
      </c>
      <c r="P1091" s="341" t="s">
        <v>60</v>
      </c>
      <c r="Q1091" s="331" t="s">
        <v>12457</v>
      </c>
      <c r="R1091" s="333" t="s">
        <v>12458</v>
      </c>
      <c r="S1091" s="333" t="s">
        <v>8765</v>
      </c>
      <c r="T1091" s="331" t="s">
        <v>6921</v>
      </c>
      <c r="U1091" s="331" t="s">
        <v>12010</v>
      </c>
      <c r="V1091" s="335" t="s">
        <v>15770</v>
      </c>
      <c r="W1091" s="339" t="s">
        <v>15771</v>
      </c>
      <c r="X1091" s="330" t="s">
        <v>60</v>
      </c>
      <c r="Y1091" s="335" t="s">
        <v>15075</v>
      </c>
      <c r="Z1091" s="339" t="s">
        <v>15076</v>
      </c>
      <c r="AA1091" s="330" t="s">
        <v>8665</v>
      </c>
      <c r="AB1091" s="332">
        <v>162.71</v>
      </c>
      <c r="AC1091" s="332">
        <v>2.99</v>
      </c>
      <c r="AD1091" s="332">
        <v>27.18</v>
      </c>
      <c r="AE1091" s="332">
        <v>71.14</v>
      </c>
      <c r="AF1091" s="332">
        <v>13.57</v>
      </c>
      <c r="AG1091" s="332">
        <v>13344.43</v>
      </c>
      <c r="AH1091" s="332">
        <v>9239.89</v>
      </c>
      <c r="AI1091" s="336">
        <v>1020.6</v>
      </c>
      <c r="AJ1091" s="336">
        <v>72.900000000000006</v>
      </c>
      <c r="AK1091" s="336">
        <v>7574.6</v>
      </c>
      <c r="AL1091" s="331" t="s">
        <v>8328</v>
      </c>
      <c r="AM1091" s="331" t="s">
        <v>8329</v>
      </c>
      <c r="AN1091" s="332">
        <v>13.7</v>
      </c>
      <c r="AO1091" s="332">
        <v>14.38</v>
      </c>
      <c r="AP1091" s="332">
        <v>18.48</v>
      </c>
    </row>
    <row r="1092" spans="1:42" ht="303.75">
      <c r="A1092" s="329">
        <v>44070</v>
      </c>
      <c r="B1092" s="330" t="s">
        <v>5754</v>
      </c>
      <c r="C1092" s="330" t="s">
        <v>60</v>
      </c>
      <c r="D1092" s="331" t="s">
        <v>61</v>
      </c>
      <c r="E1092" s="331" t="s">
        <v>67</v>
      </c>
      <c r="F1092" s="332">
        <v>2785.48</v>
      </c>
      <c r="G1092" s="330" t="s">
        <v>5755</v>
      </c>
      <c r="H1092" s="330" t="s">
        <v>60</v>
      </c>
      <c r="I1092" s="331" t="s">
        <v>5756</v>
      </c>
      <c r="J1092" s="329">
        <v>44070</v>
      </c>
      <c r="K1092" s="333" t="s">
        <v>491</v>
      </c>
      <c r="L1092" s="329">
        <v>44197</v>
      </c>
      <c r="M1092" s="335" t="s">
        <v>15772</v>
      </c>
      <c r="N1092" s="335" t="s">
        <v>60</v>
      </c>
      <c r="O1092" s="335" t="s">
        <v>60</v>
      </c>
      <c r="P1092" s="341" t="s">
        <v>60</v>
      </c>
      <c r="Q1092" s="331" t="s">
        <v>9180</v>
      </c>
      <c r="R1092" s="339" t="s">
        <v>15773</v>
      </c>
      <c r="S1092" s="333" t="s">
        <v>12947</v>
      </c>
      <c r="T1092" s="331" t="s">
        <v>6921</v>
      </c>
      <c r="U1092" s="331" t="s">
        <v>11848</v>
      </c>
      <c r="V1092" s="335" t="s">
        <v>15774</v>
      </c>
      <c r="W1092" s="333" t="s">
        <v>15775</v>
      </c>
      <c r="X1092" s="340">
        <v>9124.9</v>
      </c>
      <c r="Y1092" s="335" t="s">
        <v>60</v>
      </c>
      <c r="Z1092" s="333" t="s">
        <v>60</v>
      </c>
      <c r="AA1092" s="330" t="s">
        <v>60</v>
      </c>
      <c r="AB1092" s="332">
        <v>21.18</v>
      </c>
      <c r="AC1092" s="332">
        <v>2.41</v>
      </c>
      <c r="AD1092" s="332">
        <v>9.4</v>
      </c>
      <c r="AE1092" s="332">
        <v>15.6</v>
      </c>
      <c r="AF1092" s="338">
        <v>0.74199999999999999</v>
      </c>
      <c r="AG1092" s="332">
        <v>2785.48</v>
      </c>
      <c r="AH1092" s="332">
        <v>2529.7600000000002</v>
      </c>
      <c r="AI1092" s="341" t="s">
        <v>60</v>
      </c>
      <c r="AJ1092" s="341" t="s">
        <v>60</v>
      </c>
      <c r="AK1092" s="341" t="s">
        <v>60</v>
      </c>
      <c r="AL1092" s="331" t="s">
        <v>8328</v>
      </c>
      <c r="AM1092" s="331" t="s">
        <v>8329</v>
      </c>
      <c r="AN1092" s="332">
        <v>13.69</v>
      </c>
      <c r="AO1092" s="332">
        <v>12.44</v>
      </c>
      <c r="AP1092" s="332">
        <v>43.09</v>
      </c>
    </row>
    <row r="1093" spans="1:42" ht="123.75">
      <c r="A1093" s="329">
        <v>43886</v>
      </c>
      <c r="B1093" s="330" t="s">
        <v>5757</v>
      </c>
      <c r="C1093" s="330" t="s">
        <v>60</v>
      </c>
      <c r="D1093" s="331" t="s">
        <v>61</v>
      </c>
      <c r="E1093" s="331" t="s">
        <v>67</v>
      </c>
      <c r="F1093" s="332">
        <v>110.57</v>
      </c>
      <c r="G1093" s="330" t="s">
        <v>5758</v>
      </c>
      <c r="H1093" s="330" t="s">
        <v>5759</v>
      </c>
      <c r="I1093" s="331" t="s">
        <v>5760</v>
      </c>
      <c r="J1093" s="329">
        <v>43886</v>
      </c>
      <c r="K1093" s="333" t="s">
        <v>491</v>
      </c>
      <c r="L1093" s="329">
        <v>43948</v>
      </c>
      <c r="M1093" s="335" t="s">
        <v>15776</v>
      </c>
      <c r="N1093" s="335" t="s">
        <v>60</v>
      </c>
      <c r="O1093" s="335" t="s">
        <v>60</v>
      </c>
      <c r="P1093" s="341" t="s">
        <v>60</v>
      </c>
      <c r="Q1093" s="331" t="s">
        <v>8705</v>
      </c>
      <c r="R1093" s="333" t="s">
        <v>15777</v>
      </c>
      <c r="S1093" s="333" t="s">
        <v>9334</v>
      </c>
      <c r="T1093" s="331" t="s">
        <v>6917</v>
      </c>
      <c r="U1093" s="331" t="s">
        <v>11848</v>
      </c>
      <c r="V1093" s="335" t="s">
        <v>15778</v>
      </c>
      <c r="W1093" s="333" t="s">
        <v>9336</v>
      </c>
      <c r="X1093" s="330" t="s">
        <v>60</v>
      </c>
      <c r="Y1093" s="335" t="s">
        <v>15779</v>
      </c>
      <c r="Z1093" s="339" t="s">
        <v>15780</v>
      </c>
      <c r="AA1093" s="330" t="s">
        <v>60</v>
      </c>
      <c r="AB1093" s="332">
        <v>12.14</v>
      </c>
      <c r="AC1093" s="332">
        <v>3.33</v>
      </c>
      <c r="AD1093" s="332">
        <v>6.87</v>
      </c>
      <c r="AE1093" s="332">
        <v>10.11</v>
      </c>
      <c r="AF1093" s="338">
        <v>0.80300000000000005</v>
      </c>
      <c r="AG1093" s="332">
        <v>107.19</v>
      </c>
      <c r="AH1093" s="332">
        <v>77.400000000000006</v>
      </c>
      <c r="AI1093" s="341" t="s">
        <v>60</v>
      </c>
      <c r="AJ1093" s="341" t="s">
        <v>60</v>
      </c>
      <c r="AK1093" s="341" t="s">
        <v>60</v>
      </c>
      <c r="AL1093" s="331" t="s">
        <v>8328</v>
      </c>
      <c r="AM1093" s="331" t="s">
        <v>8329</v>
      </c>
      <c r="AN1093" s="332">
        <v>13.67</v>
      </c>
      <c r="AO1093" s="332">
        <v>19.79</v>
      </c>
      <c r="AP1093" s="332">
        <v>22.12</v>
      </c>
    </row>
    <row r="1094" spans="1:42" ht="247.5">
      <c r="A1094" s="329">
        <v>44496</v>
      </c>
      <c r="B1094" s="330" t="s">
        <v>1698</v>
      </c>
      <c r="C1094" s="330" t="s">
        <v>1699</v>
      </c>
      <c r="D1094" s="331" t="s">
        <v>61</v>
      </c>
      <c r="E1094" s="331" t="s">
        <v>77</v>
      </c>
      <c r="F1094" s="332">
        <v>1379.48</v>
      </c>
      <c r="G1094" s="330" t="s">
        <v>1700</v>
      </c>
      <c r="H1094" s="330" t="s">
        <v>1701</v>
      </c>
      <c r="I1094" s="331" t="s">
        <v>1702</v>
      </c>
      <c r="J1094" s="329">
        <v>44496</v>
      </c>
      <c r="K1094" s="333" t="s">
        <v>491</v>
      </c>
      <c r="L1094" s="334" t="s">
        <v>60</v>
      </c>
      <c r="M1094" s="335" t="s">
        <v>10371</v>
      </c>
      <c r="N1094" s="335" t="s">
        <v>10372</v>
      </c>
      <c r="O1094" s="335" t="s">
        <v>10373</v>
      </c>
      <c r="P1094" s="336">
        <v>902.6</v>
      </c>
      <c r="Q1094" s="331" t="s">
        <v>8323</v>
      </c>
      <c r="R1094" s="339" t="s">
        <v>10374</v>
      </c>
      <c r="S1094" s="333" t="s">
        <v>8508</v>
      </c>
      <c r="T1094" s="331" t="s">
        <v>6917</v>
      </c>
      <c r="U1094" s="331" t="s">
        <v>492</v>
      </c>
      <c r="V1094" s="335" t="s">
        <v>10375</v>
      </c>
      <c r="W1094" s="333" t="s">
        <v>9903</v>
      </c>
      <c r="X1094" s="330" t="s">
        <v>60</v>
      </c>
      <c r="Y1094" s="335" t="s">
        <v>10376</v>
      </c>
      <c r="Z1094" s="339" t="s">
        <v>10377</v>
      </c>
      <c r="AA1094" s="330" t="s">
        <v>10378</v>
      </c>
      <c r="AB1094" s="332">
        <v>13.48</v>
      </c>
      <c r="AC1094" s="332">
        <v>2.7</v>
      </c>
      <c r="AD1094" s="332">
        <v>8.73</v>
      </c>
      <c r="AE1094" s="332">
        <v>10.51</v>
      </c>
      <c r="AF1094" s="332">
        <v>1.59</v>
      </c>
      <c r="AG1094" s="332">
        <v>2182.54</v>
      </c>
      <c r="AH1094" s="332">
        <v>2339.41</v>
      </c>
      <c r="AI1094" s="336">
        <v>1228.0999999999999</v>
      </c>
      <c r="AJ1094" s="336">
        <v>99</v>
      </c>
      <c r="AK1094" s="336">
        <v>1497.7</v>
      </c>
      <c r="AL1094" s="331" t="s">
        <v>8328</v>
      </c>
      <c r="AM1094" s="331" t="s">
        <v>8329</v>
      </c>
      <c r="AN1094" s="332">
        <v>13.67</v>
      </c>
      <c r="AO1094" s="332">
        <v>13.67</v>
      </c>
      <c r="AP1094" s="332">
        <v>48.16</v>
      </c>
    </row>
    <row r="1095" spans="1:42" ht="213.75">
      <c r="A1095" s="329">
        <v>43983</v>
      </c>
      <c r="B1095" s="330" t="s">
        <v>5761</v>
      </c>
      <c r="C1095" s="330" t="s">
        <v>60</v>
      </c>
      <c r="D1095" s="331" t="s">
        <v>61</v>
      </c>
      <c r="E1095" s="331" t="s">
        <v>67</v>
      </c>
      <c r="F1095" s="332">
        <v>34.380000000000003</v>
      </c>
      <c r="G1095" s="330" t="s">
        <v>60</v>
      </c>
      <c r="H1095" s="330" t="s">
        <v>5762</v>
      </c>
      <c r="I1095" s="331" t="s">
        <v>5763</v>
      </c>
      <c r="J1095" s="329">
        <v>43983</v>
      </c>
      <c r="K1095" s="333" t="s">
        <v>491</v>
      </c>
      <c r="L1095" s="329">
        <v>44039</v>
      </c>
      <c r="M1095" s="335" t="s">
        <v>15781</v>
      </c>
      <c r="N1095" s="335" t="s">
        <v>60</v>
      </c>
      <c r="O1095" s="335" t="s">
        <v>60</v>
      </c>
      <c r="P1095" s="341" t="s">
        <v>60</v>
      </c>
      <c r="Q1095" s="331" t="s">
        <v>8400</v>
      </c>
      <c r="R1095" s="339" t="s">
        <v>15782</v>
      </c>
      <c r="S1095" s="333" t="s">
        <v>8826</v>
      </c>
      <c r="T1095" s="331" t="s">
        <v>6917</v>
      </c>
      <c r="U1095" s="331" t="s">
        <v>11848</v>
      </c>
      <c r="V1095" s="335" t="s">
        <v>60</v>
      </c>
      <c r="W1095" s="333" t="s">
        <v>60</v>
      </c>
      <c r="X1095" s="330" t="s">
        <v>60</v>
      </c>
      <c r="Y1095" s="335" t="s">
        <v>15783</v>
      </c>
      <c r="Z1095" s="333" t="s">
        <v>8828</v>
      </c>
      <c r="AA1095" s="340">
        <v>21.7</v>
      </c>
      <c r="AB1095" s="332">
        <v>11.03</v>
      </c>
      <c r="AC1095" s="338">
        <v>0.95</v>
      </c>
      <c r="AD1095" s="332">
        <v>2.5099999999999998</v>
      </c>
      <c r="AE1095" s="332">
        <v>3.47</v>
      </c>
      <c r="AF1095" s="338">
        <v>0.439</v>
      </c>
      <c r="AG1095" s="332">
        <v>13.07</v>
      </c>
      <c r="AH1095" s="332">
        <v>34.26</v>
      </c>
      <c r="AI1095" s="341" t="s">
        <v>60</v>
      </c>
      <c r="AJ1095" s="341" t="s">
        <v>60</v>
      </c>
      <c r="AK1095" s="341" t="s">
        <v>60</v>
      </c>
      <c r="AL1095" s="331" t="s">
        <v>8328</v>
      </c>
      <c r="AM1095" s="331" t="s">
        <v>8329</v>
      </c>
      <c r="AN1095" s="332">
        <v>13.64</v>
      </c>
      <c r="AO1095" s="332">
        <v>13.64</v>
      </c>
      <c r="AP1095" s="332">
        <v>32.36</v>
      </c>
    </row>
    <row r="1096" spans="1:42" ht="409.5">
      <c r="A1096" s="329">
        <v>44154</v>
      </c>
      <c r="B1096" s="330" t="s">
        <v>5764</v>
      </c>
      <c r="C1096" s="330" t="s">
        <v>60</v>
      </c>
      <c r="D1096" s="331" t="s">
        <v>61</v>
      </c>
      <c r="E1096" s="331" t="s">
        <v>67</v>
      </c>
      <c r="F1096" s="332">
        <v>3501.47</v>
      </c>
      <c r="G1096" s="330" t="s">
        <v>5765</v>
      </c>
      <c r="H1096" s="330" t="s">
        <v>13951</v>
      </c>
      <c r="I1096" s="331" t="s">
        <v>5766</v>
      </c>
      <c r="J1096" s="329">
        <v>44154</v>
      </c>
      <c r="K1096" s="333" t="s">
        <v>491</v>
      </c>
      <c r="L1096" s="329">
        <v>44228</v>
      </c>
      <c r="M1096" s="335" t="s">
        <v>15784</v>
      </c>
      <c r="N1096" s="335" t="s">
        <v>60</v>
      </c>
      <c r="O1096" s="335" t="s">
        <v>60</v>
      </c>
      <c r="P1096" s="341" t="s">
        <v>60</v>
      </c>
      <c r="Q1096" s="331" t="s">
        <v>15785</v>
      </c>
      <c r="R1096" s="333" t="s">
        <v>15786</v>
      </c>
      <c r="S1096" s="333" t="s">
        <v>8800</v>
      </c>
      <c r="T1096" s="331" t="s">
        <v>6921</v>
      </c>
      <c r="U1096" s="331" t="s">
        <v>11848</v>
      </c>
      <c r="V1096" s="335" t="s">
        <v>15787</v>
      </c>
      <c r="W1096" s="333" t="s">
        <v>10383</v>
      </c>
      <c r="X1096" s="340">
        <v>6732.6</v>
      </c>
      <c r="Y1096" s="335" t="s">
        <v>13955</v>
      </c>
      <c r="Z1096" s="339" t="s">
        <v>13956</v>
      </c>
      <c r="AA1096" s="340">
        <v>71617.3</v>
      </c>
      <c r="AB1096" s="332">
        <v>13.29</v>
      </c>
      <c r="AC1096" s="332">
        <v>3.45</v>
      </c>
      <c r="AD1096" s="332">
        <v>6.98</v>
      </c>
      <c r="AE1096" s="332">
        <v>9.5399999999999991</v>
      </c>
      <c r="AF1096" s="332">
        <v>1.76</v>
      </c>
      <c r="AG1096" s="332">
        <v>3501.47</v>
      </c>
      <c r="AH1096" s="332">
        <v>3043.62</v>
      </c>
      <c r="AI1096" s="341" t="s">
        <v>60</v>
      </c>
      <c r="AJ1096" s="341" t="s">
        <v>60</v>
      </c>
      <c r="AK1096" s="341" t="s">
        <v>60</v>
      </c>
      <c r="AL1096" s="331" t="s">
        <v>8328</v>
      </c>
      <c r="AM1096" s="331" t="s">
        <v>8329</v>
      </c>
      <c r="AN1096" s="332">
        <v>13.64</v>
      </c>
      <c r="AO1096" s="332">
        <v>20.11</v>
      </c>
      <c r="AP1096" s="332">
        <v>10.76</v>
      </c>
    </row>
    <row r="1097" spans="1:42" ht="146.25">
      <c r="A1097" s="329">
        <v>44160</v>
      </c>
      <c r="B1097" s="330" t="s">
        <v>5767</v>
      </c>
      <c r="C1097" s="330" t="s">
        <v>60</v>
      </c>
      <c r="D1097" s="331" t="s">
        <v>61</v>
      </c>
      <c r="E1097" s="331" t="s">
        <v>67</v>
      </c>
      <c r="F1097" s="332">
        <v>175.44</v>
      </c>
      <c r="G1097" s="330" t="s">
        <v>60</v>
      </c>
      <c r="H1097" s="330" t="s">
        <v>60</v>
      </c>
      <c r="I1097" s="331" t="s">
        <v>5768</v>
      </c>
      <c r="J1097" s="329">
        <v>44160</v>
      </c>
      <c r="K1097" s="333" t="s">
        <v>491</v>
      </c>
      <c r="L1097" s="329">
        <v>44306</v>
      </c>
      <c r="M1097" s="335" t="s">
        <v>15788</v>
      </c>
      <c r="N1097" s="335" t="s">
        <v>60</v>
      </c>
      <c r="O1097" s="335" t="s">
        <v>60</v>
      </c>
      <c r="P1097" s="341" t="s">
        <v>60</v>
      </c>
      <c r="Q1097" s="331" t="s">
        <v>8443</v>
      </c>
      <c r="R1097" s="339" t="s">
        <v>15789</v>
      </c>
      <c r="S1097" s="333" t="s">
        <v>15790</v>
      </c>
      <c r="T1097" s="331" t="s">
        <v>6917</v>
      </c>
      <c r="U1097" s="331" t="s">
        <v>11848</v>
      </c>
      <c r="V1097" s="335" t="s">
        <v>60</v>
      </c>
      <c r="W1097" s="333" t="s">
        <v>60</v>
      </c>
      <c r="X1097" s="330" t="s">
        <v>60</v>
      </c>
      <c r="Y1097" s="335" t="s">
        <v>60</v>
      </c>
      <c r="Z1097" s="333" t="s">
        <v>60</v>
      </c>
      <c r="AA1097" s="330" t="s">
        <v>60</v>
      </c>
      <c r="AB1097" s="341" t="s">
        <v>60</v>
      </c>
      <c r="AC1097" s="332">
        <v>1.75</v>
      </c>
      <c r="AD1097" s="341" t="s">
        <v>60</v>
      </c>
      <c r="AE1097" s="341" t="s">
        <v>60</v>
      </c>
      <c r="AF1097" s="338">
        <v>0.98699999999999999</v>
      </c>
      <c r="AG1097" s="332">
        <v>189.25</v>
      </c>
      <c r="AH1097" s="332">
        <v>290.35000000000002</v>
      </c>
      <c r="AI1097" s="341" t="s">
        <v>60</v>
      </c>
      <c r="AJ1097" s="341" t="s">
        <v>60</v>
      </c>
      <c r="AK1097" s="341" t="s">
        <v>60</v>
      </c>
      <c r="AL1097" s="331" t="s">
        <v>8328</v>
      </c>
      <c r="AM1097" s="331" t="s">
        <v>8329</v>
      </c>
      <c r="AN1097" s="332">
        <v>13.64</v>
      </c>
      <c r="AO1097" s="332">
        <v>42.86</v>
      </c>
      <c r="AP1097" s="332">
        <v>42.28</v>
      </c>
    </row>
    <row r="1098" spans="1:42" ht="382.5">
      <c r="A1098" s="329">
        <v>44341</v>
      </c>
      <c r="B1098" s="330" t="s">
        <v>5769</v>
      </c>
      <c r="C1098" s="330" t="s">
        <v>60</v>
      </c>
      <c r="D1098" s="331" t="s">
        <v>61</v>
      </c>
      <c r="E1098" s="331" t="s">
        <v>67</v>
      </c>
      <c r="F1098" s="332">
        <v>359.42</v>
      </c>
      <c r="G1098" s="330" t="s">
        <v>1605</v>
      </c>
      <c r="H1098" s="330" t="s">
        <v>15791</v>
      </c>
      <c r="I1098" s="331" t="s">
        <v>5771</v>
      </c>
      <c r="J1098" s="329">
        <v>44341</v>
      </c>
      <c r="K1098" s="333" t="s">
        <v>491</v>
      </c>
      <c r="L1098" s="329">
        <v>44439</v>
      </c>
      <c r="M1098" s="335" t="s">
        <v>15792</v>
      </c>
      <c r="N1098" s="335" t="s">
        <v>60</v>
      </c>
      <c r="O1098" s="335" t="s">
        <v>60</v>
      </c>
      <c r="P1098" s="341" t="s">
        <v>60</v>
      </c>
      <c r="Q1098" s="331" t="s">
        <v>9474</v>
      </c>
      <c r="R1098" s="339" t="s">
        <v>15793</v>
      </c>
      <c r="S1098" s="333" t="s">
        <v>15794</v>
      </c>
      <c r="T1098" s="331" t="s">
        <v>6915</v>
      </c>
      <c r="U1098" s="331" t="s">
        <v>11848</v>
      </c>
      <c r="V1098" s="335" t="s">
        <v>10286</v>
      </c>
      <c r="W1098" s="333" t="s">
        <v>10287</v>
      </c>
      <c r="X1098" s="330" t="s">
        <v>60</v>
      </c>
      <c r="Y1098" s="335" t="s">
        <v>15795</v>
      </c>
      <c r="Z1098" s="339" t="s">
        <v>15796</v>
      </c>
      <c r="AA1098" s="330" t="s">
        <v>60</v>
      </c>
      <c r="AB1098" s="332">
        <v>67.489999999999995</v>
      </c>
      <c r="AC1098" s="332">
        <v>2.84</v>
      </c>
      <c r="AD1098" s="332">
        <v>13.76</v>
      </c>
      <c r="AE1098" s="332">
        <v>24.17</v>
      </c>
      <c r="AF1098" s="332">
        <v>1.07</v>
      </c>
      <c r="AG1098" s="332">
        <v>367.47</v>
      </c>
      <c r="AH1098" s="332">
        <v>419.79</v>
      </c>
      <c r="AI1098" s="341" t="s">
        <v>60</v>
      </c>
      <c r="AJ1098" s="341" t="s">
        <v>60</v>
      </c>
      <c r="AK1098" s="336">
        <v>313.3</v>
      </c>
      <c r="AL1098" s="331" t="s">
        <v>8328</v>
      </c>
      <c r="AM1098" s="331" t="s">
        <v>8329</v>
      </c>
      <c r="AN1098" s="332">
        <v>13.61</v>
      </c>
      <c r="AO1098" s="332">
        <v>12.5</v>
      </c>
      <c r="AP1098" s="332">
        <v>14.18</v>
      </c>
    </row>
    <row r="1099" spans="1:42" ht="202.5">
      <c r="A1099" s="329">
        <v>44491</v>
      </c>
      <c r="B1099" s="330" t="s">
        <v>5772</v>
      </c>
      <c r="C1099" s="330" t="s">
        <v>60</v>
      </c>
      <c r="D1099" s="331" t="s">
        <v>61</v>
      </c>
      <c r="E1099" s="331" t="s">
        <v>67</v>
      </c>
      <c r="F1099" s="332">
        <v>289.51</v>
      </c>
      <c r="G1099" s="330" t="s">
        <v>5773</v>
      </c>
      <c r="H1099" s="330" t="s">
        <v>5774</v>
      </c>
      <c r="I1099" s="331" t="s">
        <v>5775</v>
      </c>
      <c r="J1099" s="329">
        <v>44491</v>
      </c>
      <c r="K1099" s="333" t="s">
        <v>491</v>
      </c>
      <c r="L1099" s="329">
        <v>44624</v>
      </c>
      <c r="M1099" s="335" t="s">
        <v>15797</v>
      </c>
      <c r="N1099" s="335" t="s">
        <v>15798</v>
      </c>
      <c r="O1099" s="335" t="s">
        <v>15799</v>
      </c>
      <c r="P1099" s="341" t="s">
        <v>60</v>
      </c>
      <c r="Q1099" s="331" t="s">
        <v>8795</v>
      </c>
      <c r="R1099" s="339" t="s">
        <v>15800</v>
      </c>
      <c r="S1099" s="333" t="s">
        <v>9530</v>
      </c>
      <c r="T1099" s="331" t="s">
        <v>6917</v>
      </c>
      <c r="U1099" s="331" t="s">
        <v>11848</v>
      </c>
      <c r="V1099" s="335" t="s">
        <v>15801</v>
      </c>
      <c r="W1099" s="333" t="s">
        <v>10620</v>
      </c>
      <c r="X1099" s="340">
        <v>420.8</v>
      </c>
      <c r="Y1099" s="335" t="s">
        <v>15802</v>
      </c>
      <c r="Z1099" s="339" t="s">
        <v>15803</v>
      </c>
      <c r="AA1099" s="330" t="s">
        <v>60</v>
      </c>
      <c r="AB1099" s="332">
        <v>102.01</v>
      </c>
      <c r="AC1099" s="332">
        <v>3.36</v>
      </c>
      <c r="AD1099" s="332">
        <v>16.329999999999998</v>
      </c>
      <c r="AE1099" s="332">
        <v>61.58</v>
      </c>
      <c r="AF1099" s="332">
        <v>3.08</v>
      </c>
      <c r="AG1099" s="332">
        <v>281.19</v>
      </c>
      <c r="AH1099" s="332">
        <v>252.75</v>
      </c>
      <c r="AI1099" s="336">
        <v>95.8</v>
      </c>
      <c r="AJ1099" s="332">
        <v>2.3199999999999998</v>
      </c>
      <c r="AK1099" s="336">
        <v>157.1</v>
      </c>
      <c r="AL1099" s="331" t="s">
        <v>8328</v>
      </c>
      <c r="AM1099" s="331" t="s">
        <v>8329</v>
      </c>
      <c r="AN1099" s="332">
        <v>13.53</v>
      </c>
      <c r="AO1099" s="332">
        <v>14.21</v>
      </c>
      <c r="AP1099" s="332">
        <v>24.76</v>
      </c>
    </row>
    <row r="1100" spans="1:42" ht="409.5">
      <c r="A1100" s="329">
        <v>44544</v>
      </c>
      <c r="B1100" s="330" t="s">
        <v>1707</v>
      </c>
      <c r="C1100" s="330" t="s">
        <v>1708</v>
      </c>
      <c r="D1100" s="331" t="s">
        <v>61</v>
      </c>
      <c r="E1100" s="331" t="s">
        <v>77</v>
      </c>
      <c r="F1100" s="332">
        <v>208.2</v>
      </c>
      <c r="G1100" s="330" t="s">
        <v>1709</v>
      </c>
      <c r="H1100" s="330" t="s">
        <v>60</v>
      </c>
      <c r="I1100" s="331" t="s">
        <v>1710</v>
      </c>
      <c r="J1100" s="329">
        <v>44544</v>
      </c>
      <c r="K1100" s="333" t="s">
        <v>491</v>
      </c>
      <c r="L1100" s="334" t="s">
        <v>60</v>
      </c>
      <c r="M1100" s="335" t="s">
        <v>9843</v>
      </c>
      <c r="N1100" s="335" t="s">
        <v>9844</v>
      </c>
      <c r="O1100" s="335" t="s">
        <v>9845</v>
      </c>
      <c r="P1100" s="336">
        <v>129.9</v>
      </c>
      <c r="Q1100" s="331" t="s">
        <v>8913</v>
      </c>
      <c r="R1100" s="339" t="s">
        <v>9846</v>
      </c>
      <c r="S1100" s="333" t="s">
        <v>9847</v>
      </c>
      <c r="T1100" s="331" t="s">
        <v>6915</v>
      </c>
      <c r="U1100" s="331" t="s">
        <v>492</v>
      </c>
      <c r="V1100" s="335" t="s">
        <v>9848</v>
      </c>
      <c r="W1100" s="339" t="s">
        <v>9849</v>
      </c>
      <c r="X1100" s="330" t="s">
        <v>60</v>
      </c>
      <c r="Y1100" s="335" t="s">
        <v>60</v>
      </c>
      <c r="Z1100" s="333" t="s">
        <v>60</v>
      </c>
      <c r="AA1100" s="330" t="s">
        <v>60</v>
      </c>
      <c r="AB1100" s="332">
        <v>31.37</v>
      </c>
      <c r="AC1100" s="332">
        <v>6</v>
      </c>
      <c r="AD1100" s="332">
        <v>17.14</v>
      </c>
      <c r="AE1100" s="332">
        <v>19.010000000000002</v>
      </c>
      <c r="AF1100" s="332">
        <v>1.35</v>
      </c>
      <c r="AG1100" s="332">
        <v>180.44</v>
      </c>
      <c r="AH1100" s="332">
        <v>202.88</v>
      </c>
      <c r="AI1100" s="336">
        <v>135.4</v>
      </c>
      <c r="AJ1100" s="332">
        <v>6.19</v>
      </c>
      <c r="AK1100" s="336">
        <v>76.599999999999994</v>
      </c>
      <c r="AL1100" s="331" t="s">
        <v>8328</v>
      </c>
      <c r="AM1100" s="331" t="s">
        <v>8329</v>
      </c>
      <c r="AN1100" s="332">
        <v>13.42</v>
      </c>
      <c r="AO1100" s="332">
        <v>30.43</v>
      </c>
      <c r="AP1100" s="332">
        <v>39.75</v>
      </c>
    </row>
    <row r="1101" spans="1:42" ht="409.5">
      <c r="A1101" s="329">
        <v>44493</v>
      </c>
      <c r="B1101" s="330" t="s">
        <v>5780</v>
      </c>
      <c r="C1101" s="330" t="s">
        <v>60</v>
      </c>
      <c r="D1101" s="331" t="s">
        <v>61</v>
      </c>
      <c r="E1101" s="331" t="s">
        <v>67</v>
      </c>
      <c r="F1101" s="332">
        <v>4564.1899999999996</v>
      </c>
      <c r="G1101" s="330" t="s">
        <v>5781</v>
      </c>
      <c r="H1101" s="330" t="s">
        <v>5782</v>
      </c>
      <c r="I1101" s="331" t="s">
        <v>5783</v>
      </c>
      <c r="J1101" s="329">
        <v>44493</v>
      </c>
      <c r="K1101" s="333" t="s">
        <v>491</v>
      </c>
      <c r="L1101" s="329">
        <v>44621</v>
      </c>
      <c r="M1101" s="335" t="s">
        <v>15804</v>
      </c>
      <c r="N1101" s="335" t="s">
        <v>15805</v>
      </c>
      <c r="O1101" s="335" t="s">
        <v>15806</v>
      </c>
      <c r="P1101" s="341" t="s">
        <v>60</v>
      </c>
      <c r="Q1101" s="331" t="s">
        <v>13370</v>
      </c>
      <c r="R1101" s="333" t="s">
        <v>14258</v>
      </c>
      <c r="S1101" s="333" t="s">
        <v>8923</v>
      </c>
      <c r="T1101" s="331" t="s">
        <v>6921</v>
      </c>
      <c r="U1101" s="331" t="s">
        <v>12010</v>
      </c>
      <c r="V1101" s="335" t="s">
        <v>15807</v>
      </c>
      <c r="W1101" s="339" t="s">
        <v>15808</v>
      </c>
      <c r="X1101" s="330" t="s">
        <v>15809</v>
      </c>
      <c r="Y1101" s="335" t="s">
        <v>15810</v>
      </c>
      <c r="Z1101" s="333" t="s">
        <v>9488</v>
      </c>
      <c r="AA1101" s="330" t="s">
        <v>60</v>
      </c>
      <c r="AB1101" s="341" t="s">
        <v>60</v>
      </c>
      <c r="AC1101" s="341" t="s">
        <v>60</v>
      </c>
      <c r="AD1101" s="341" t="s">
        <v>60</v>
      </c>
      <c r="AE1101" s="341" t="s">
        <v>60</v>
      </c>
      <c r="AF1101" s="341" t="s">
        <v>60</v>
      </c>
      <c r="AG1101" s="341" t="s">
        <v>60</v>
      </c>
      <c r="AH1101" s="341" t="s">
        <v>60</v>
      </c>
      <c r="AI1101" s="336">
        <v>339.9</v>
      </c>
      <c r="AJ1101" s="336">
        <v>-192.9</v>
      </c>
      <c r="AK1101" s="336">
        <v>4800</v>
      </c>
      <c r="AL1101" s="331" t="s">
        <v>8328</v>
      </c>
      <c r="AM1101" s="331" t="s">
        <v>8329</v>
      </c>
      <c r="AN1101" s="332">
        <v>13.42</v>
      </c>
      <c r="AO1101" s="332">
        <v>16.34</v>
      </c>
      <c r="AP1101" s="332">
        <v>14.86</v>
      </c>
    </row>
    <row r="1102" spans="1:42" ht="409.5">
      <c r="A1102" s="329">
        <v>44378</v>
      </c>
      <c r="B1102" s="330" t="s">
        <v>5784</v>
      </c>
      <c r="C1102" s="330" t="s">
        <v>60</v>
      </c>
      <c r="D1102" s="331" t="s">
        <v>61</v>
      </c>
      <c r="E1102" s="331" t="s">
        <v>67</v>
      </c>
      <c r="F1102" s="332">
        <v>285.98</v>
      </c>
      <c r="G1102" s="330" t="s">
        <v>5785</v>
      </c>
      <c r="H1102" s="330" t="s">
        <v>5786</v>
      </c>
      <c r="I1102" s="331" t="s">
        <v>5787</v>
      </c>
      <c r="J1102" s="329">
        <v>44378</v>
      </c>
      <c r="K1102" s="333" t="s">
        <v>491</v>
      </c>
      <c r="L1102" s="329">
        <v>44483</v>
      </c>
      <c r="M1102" s="335" t="s">
        <v>15811</v>
      </c>
      <c r="N1102" s="335" t="s">
        <v>60</v>
      </c>
      <c r="O1102" s="335" t="s">
        <v>60</v>
      </c>
      <c r="P1102" s="341" t="s">
        <v>60</v>
      </c>
      <c r="Q1102" s="331" t="s">
        <v>8913</v>
      </c>
      <c r="R1102" s="339" t="s">
        <v>15812</v>
      </c>
      <c r="S1102" s="333" t="s">
        <v>8742</v>
      </c>
      <c r="T1102" s="331" t="s">
        <v>6917</v>
      </c>
      <c r="U1102" s="331" t="s">
        <v>11848</v>
      </c>
      <c r="V1102" s="335" t="s">
        <v>15813</v>
      </c>
      <c r="W1102" s="333" t="s">
        <v>8370</v>
      </c>
      <c r="X1102" s="340">
        <v>946.2</v>
      </c>
      <c r="Y1102" s="335" t="s">
        <v>15814</v>
      </c>
      <c r="Z1102" s="339" t="s">
        <v>15815</v>
      </c>
      <c r="AA1102" s="330" t="s">
        <v>15816</v>
      </c>
      <c r="AB1102" s="332">
        <v>52.17</v>
      </c>
      <c r="AC1102" s="332">
        <v>4.1900000000000004</v>
      </c>
      <c r="AD1102" s="332">
        <v>22.81</v>
      </c>
      <c r="AE1102" s="332">
        <v>30.16</v>
      </c>
      <c r="AF1102" s="332">
        <v>4.93</v>
      </c>
      <c r="AG1102" s="332">
        <v>245.81</v>
      </c>
      <c r="AH1102" s="332">
        <v>284.22000000000003</v>
      </c>
      <c r="AI1102" s="336">
        <v>50.1</v>
      </c>
      <c r="AJ1102" s="332">
        <v>5.47</v>
      </c>
      <c r="AK1102" s="336">
        <v>130</v>
      </c>
      <c r="AL1102" s="331" t="s">
        <v>8328</v>
      </c>
      <c r="AM1102" s="331" t="s">
        <v>8329</v>
      </c>
      <c r="AN1102" s="332">
        <v>13.4</v>
      </c>
      <c r="AO1102" s="332">
        <v>15.05</v>
      </c>
      <c r="AP1102" s="332">
        <v>30.94</v>
      </c>
    </row>
    <row r="1103" spans="1:42" ht="409.5">
      <c r="A1103" s="329">
        <v>44358</v>
      </c>
      <c r="B1103" s="330" t="s">
        <v>5788</v>
      </c>
      <c r="C1103" s="330" t="s">
        <v>60</v>
      </c>
      <c r="D1103" s="331" t="s">
        <v>61</v>
      </c>
      <c r="E1103" s="331" t="s">
        <v>77</v>
      </c>
      <c r="F1103" s="332">
        <v>2001.67</v>
      </c>
      <c r="G1103" s="330" t="s">
        <v>5789</v>
      </c>
      <c r="H1103" s="330" t="s">
        <v>60</v>
      </c>
      <c r="I1103" s="331" t="s">
        <v>5790</v>
      </c>
      <c r="J1103" s="329">
        <v>44358</v>
      </c>
      <c r="K1103" s="333" t="s">
        <v>491</v>
      </c>
      <c r="L1103" s="334" t="s">
        <v>60</v>
      </c>
      <c r="M1103" s="335" t="s">
        <v>15817</v>
      </c>
      <c r="N1103" s="335" t="s">
        <v>15818</v>
      </c>
      <c r="O1103" s="335" t="s">
        <v>15819</v>
      </c>
      <c r="P1103" s="341" t="s">
        <v>60</v>
      </c>
      <c r="Q1103" s="331" t="s">
        <v>8511</v>
      </c>
      <c r="R1103" s="339" t="s">
        <v>15820</v>
      </c>
      <c r="S1103" s="333" t="s">
        <v>8943</v>
      </c>
      <c r="T1103" s="331" t="s">
        <v>6915</v>
      </c>
      <c r="U1103" s="331" t="s">
        <v>11848</v>
      </c>
      <c r="V1103" s="335" t="s">
        <v>15821</v>
      </c>
      <c r="W1103" s="339" t="s">
        <v>15822</v>
      </c>
      <c r="X1103" s="330" t="s">
        <v>60</v>
      </c>
      <c r="Y1103" s="335" t="s">
        <v>60</v>
      </c>
      <c r="Z1103" s="333" t="s">
        <v>60</v>
      </c>
      <c r="AA1103" s="330" t="s">
        <v>60</v>
      </c>
      <c r="AB1103" s="332">
        <v>95.49</v>
      </c>
      <c r="AC1103" s="332">
        <v>5.31</v>
      </c>
      <c r="AD1103" s="341" t="s">
        <v>60</v>
      </c>
      <c r="AE1103" s="341" t="s">
        <v>60</v>
      </c>
      <c r="AF1103" s="341" t="s">
        <v>60</v>
      </c>
      <c r="AG1103" s="341" t="s">
        <v>60</v>
      </c>
      <c r="AH1103" s="332">
        <v>2001.67</v>
      </c>
      <c r="AI1103" s="336">
        <v>262.89999999999998</v>
      </c>
      <c r="AJ1103" s="332">
        <v>-9.61</v>
      </c>
      <c r="AK1103" s="336">
        <v>702.5</v>
      </c>
      <c r="AL1103" s="331" t="s">
        <v>8328</v>
      </c>
      <c r="AM1103" s="331" t="s">
        <v>8329</v>
      </c>
      <c r="AN1103" s="332">
        <v>13.34</v>
      </c>
      <c r="AO1103" s="332">
        <v>10.06</v>
      </c>
      <c r="AP1103" s="332">
        <v>42.97</v>
      </c>
    </row>
    <row r="1104" spans="1:42" ht="258.75">
      <c r="A1104" s="329">
        <v>44259</v>
      </c>
      <c r="B1104" s="330" t="s">
        <v>1711</v>
      </c>
      <c r="C1104" s="330" t="s">
        <v>1712</v>
      </c>
      <c r="D1104" s="331" t="s">
        <v>61</v>
      </c>
      <c r="E1104" s="331" t="s">
        <v>77</v>
      </c>
      <c r="F1104" s="338">
        <v>0.32900000000000001</v>
      </c>
      <c r="G1104" s="330" t="s">
        <v>1713</v>
      </c>
      <c r="H1104" s="330" t="s">
        <v>60</v>
      </c>
      <c r="I1104" s="331" t="s">
        <v>1714</v>
      </c>
      <c r="J1104" s="329">
        <v>44259</v>
      </c>
      <c r="K1104" s="333" t="s">
        <v>491</v>
      </c>
      <c r="L1104" s="334" t="s">
        <v>60</v>
      </c>
      <c r="M1104" s="335" t="s">
        <v>10905</v>
      </c>
      <c r="N1104" s="335" t="s">
        <v>10906</v>
      </c>
      <c r="O1104" s="335" t="s">
        <v>10907</v>
      </c>
      <c r="P1104" s="332">
        <v>1.43</v>
      </c>
      <c r="Q1104" s="331" t="s">
        <v>8913</v>
      </c>
      <c r="R1104" s="339" t="s">
        <v>10908</v>
      </c>
      <c r="S1104" s="333" t="s">
        <v>8346</v>
      </c>
      <c r="T1104" s="331" t="s">
        <v>6917</v>
      </c>
      <c r="U1104" s="331" t="s">
        <v>492</v>
      </c>
      <c r="V1104" s="335" t="s">
        <v>10909</v>
      </c>
      <c r="W1104" s="339" t="s">
        <v>10910</v>
      </c>
      <c r="X1104" s="330" t="s">
        <v>10911</v>
      </c>
      <c r="Y1104" s="335" t="s">
        <v>60</v>
      </c>
      <c r="Z1104" s="333" t="s">
        <v>60</v>
      </c>
      <c r="AA1104" s="330" t="s">
        <v>60</v>
      </c>
      <c r="AB1104" s="332">
        <v>8.9600000000000009</v>
      </c>
      <c r="AC1104" s="338">
        <v>0.503</v>
      </c>
      <c r="AD1104" s="332">
        <v>1.59</v>
      </c>
      <c r="AE1104" s="332">
        <v>1.61</v>
      </c>
      <c r="AF1104" s="332">
        <v>1.7</v>
      </c>
      <c r="AG1104" s="338">
        <v>0.58199999999999996</v>
      </c>
      <c r="AH1104" s="338">
        <v>0.59099999999999997</v>
      </c>
      <c r="AI1104" s="338">
        <v>0.379</v>
      </c>
      <c r="AJ1104" s="338">
        <v>0.21199999999999999</v>
      </c>
      <c r="AK1104" s="332">
        <v>1.49</v>
      </c>
      <c r="AL1104" s="331" t="s">
        <v>8328</v>
      </c>
      <c r="AM1104" s="331" t="s">
        <v>8329</v>
      </c>
      <c r="AN1104" s="332">
        <v>13.33</v>
      </c>
      <c r="AO1104" s="332">
        <v>2.5299999999999998</v>
      </c>
      <c r="AP1104" s="332">
        <v>23.19</v>
      </c>
    </row>
    <row r="1105" spans="1:42" ht="409.5">
      <c r="A1105" s="329">
        <v>44186</v>
      </c>
      <c r="B1105" s="330" t="s">
        <v>1715</v>
      </c>
      <c r="C1105" s="330" t="s">
        <v>1716</v>
      </c>
      <c r="D1105" s="331" t="s">
        <v>61</v>
      </c>
      <c r="E1105" s="331" t="s">
        <v>67</v>
      </c>
      <c r="F1105" s="332">
        <v>2361.46</v>
      </c>
      <c r="G1105" s="330" t="s">
        <v>1717</v>
      </c>
      <c r="H1105" s="330" t="s">
        <v>1718</v>
      </c>
      <c r="I1105" s="331" t="s">
        <v>1719</v>
      </c>
      <c r="J1105" s="329">
        <v>44186</v>
      </c>
      <c r="K1105" s="333" t="s">
        <v>491</v>
      </c>
      <c r="L1105" s="329">
        <v>44305</v>
      </c>
      <c r="M1105" s="335" t="s">
        <v>9572</v>
      </c>
      <c r="N1105" s="335" t="s">
        <v>9573</v>
      </c>
      <c r="O1105" s="335" t="s">
        <v>9574</v>
      </c>
      <c r="P1105" s="336">
        <v>792.9</v>
      </c>
      <c r="Q1105" s="331" t="s">
        <v>8890</v>
      </c>
      <c r="R1105" s="339" t="s">
        <v>9575</v>
      </c>
      <c r="S1105" s="333" t="s">
        <v>8445</v>
      </c>
      <c r="T1105" s="331" t="s">
        <v>6915</v>
      </c>
      <c r="U1105" s="331" t="s">
        <v>492</v>
      </c>
      <c r="V1105" s="335" t="s">
        <v>9576</v>
      </c>
      <c r="W1105" s="339" t="s">
        <v>9577</v>
      </c>
      <c r="X1105" s="330" t="s">
        <v>60</v>
      </c>
      <c r="Y1105" s="335" t="s">
        <v>9578</v>
      </c>
      <c r="Z1105" s="339" t="s">
        <v>9579</v>
      </c>
      <c r="AA1105" s="330" t="s">
        <v>9580</v>
      </c>
      <c r="AB1105" s="341" t="s">
        <v>60</v>
      </c>
      <c r="AC1105" s="332">
        <v>3.95</v>
      </c>
      <c r="AD1105" s="332">
        <v>9.77</v>
      </c>
      <c r="AE1105" s="332">
        <v>122.65</v>
      </c>
      <c r="AF1105" s="332">
        <v>3.92</v>
      </c>
      <c r="AG1105" s="332">
        <v>2401.56</v>
      </c>
      <c r="AH1105" s="332">
        <v>498.69</v>
      </c>
      <c r="AI1105" s="336">
        <v>459.4</v>
      </c>
      <c r="AJ1105" s="336">
        <v>-107.4</v>
      </c>
      <c r="AK1105" s="336">
        <v>2343.6</v>
      </c>
      <c r="AL1105" s="331" t="s">
        <v>8328</v>
      </c>
      <c r="AM1105" s="331" t="s">
        <v>8329</v>
      </c>
      <c r="AN1105" s="332">
        <v>13.24</v>
      </c>
      <c r="AO1105" s="332">
        <v>38.299999999999997</v>
      </c>
      <c r="AP1105" s="332">
        <v>36.270000000000003</v>
      </c>
    </row>
    <row r="1106" spans="1:42" ht="348.75">
      <c r="A1106" s="329">
        <v>44203</v>
      </c>
      <c r="B1106" s="330" t="s">
        <v>5791</v>
      </c>
      <c r="C1106" s="330" t="s">
        <v>60</v>
      </c>
      <c r="D1106" s="331" t="s">
        <v>61</v>
      </c>
      <c r="E1106" s="331" t="s">
        <v>67</v>
      </c>
      <c r="F1106" s="332">
        <v>2231.9</v>
      </c>
      <c r="G1106" s="330" t="s">
        <v>5792</v>
      </c>
      <c r="H1106" s="330" t="s">
        <v>5793</v>
      </c>
      <c r="I1106" s="331" t="s">
        <v>5794</v>
      </c>
      <c r="J1106" s="329">
        <v>44203</v>
      </c>
      <c r="K1106" s="333" t="s">
        <v>491</v>
      </c>
      <c r="L1106" s="329">
        <v>44530</v>
      </c>
      <c r="M1106" s="335" t="s">
        <v>15823</v>
      </c>
      <c r="N1106" s="335" t="s">
        <v>60</v>
      </c>
      <c r="O1106" s="335" t="s">
        <v>60</v>
      </c>
      <c r="P1106" s="341" t="s">
        <v>60</v>
      </c>
      <c r="Q1106" s="331" t="s">
        <v>10160</v>
      </c>
      <c r="R1106" s="337" t="s">
        <v>15824</v>
      </c>
      <c r="S1106" s="333" t="s">
        <v>15825</v>
      </c>
      <c r="T1106" s="331" t="s">
        <v>6923</v>
      </c>
      <c r="U1106" s="331" t="s">
        <v>11848</v>
      </c>
      <c r="V1106" s="335" t="s">
        <v>15826</v>
      </c>
      <c r="W1106" s="333" t="s">
        <v>15827</v>
      </c>
      <c r="X1106" s="340">
        <v>8956.4</v>
      </c>
      <c r="Y1106" s="335" t="s">
        <v>15828</v>
      </c>
      <c r="Z1106" s="333" t="s">
        <v>15827</v>
      </c>
      <c r="AA1106" s="330" t="s">
        <v>60</v>
      </c>
      <c r="AB1106" s="332">
        <v>12.94</v>
      </c>
      <c r="AC1106" s="332">
        <v>1.08</v>
      </c>
      <c r="AD1106" s="341" t="s">
        <v>60</v>
      </c>
      <c r="AE1106" s="341" t="s">
        <v>60</v>
      </c>
      <c r="AF1106" s="341" t="s">
        <v>60</v>
      </c>
      <c r="AG1106" s="341" t="s">
        <v>60</v>
      </c>
      <c r="AH1106" s="332">
        <v>2231.9</v>
      </c>
      <c r="AI1106" s="336">
        <v>276.3</v>
      </c>
      <c r="AJ1106" s="336">
        <v>192.4</v>
      </c>
      <c r="AK1106" s="336">
        <v>15518</v>
      </c>
      <c r="AL1106" s="331" t="s">
        <v>8328</v>
      </c>
      <c r="AM1106" s="331" t="s">
        <v>8329</v>
      </c>
      <c r="AN1106" s="332">
        <v>13.21</v>
      </c>
      <c r="AO1106" s="332">
        <v>22.82</v>
      </c>
      <c r="AP1106" s="332">
        <v>21.7</v>
      </c>
    </row>
    <row r="1107" spans="1:42" ht="409.5">
      <c r="A1107" s="329">
        <v>44538</v>
      </c>
      <c r="B1107" s="330" t="s">
        <v>15829</v>
      </c>
      <c r="C1107" s="330" t="s">
        <v>60</v>
      </c>
      <c r="D1107" s="331" t="s">
        <v>61</v>
      </c>
      <c r="E1107" s="331" t="s">
        <v>67</v>
      </c>
      <c r="F1107" s="332">
        <v>2248.85</v>
      </c>
      <c r="G1107" s="330" t="s">
        <v>4874</v>
      </c>
      <c r="H1107" s="330" t="s">
        <v>60</v>
      </c>
      <c r="I1107" s="331" t="s">
        <v>5796</v>
      </c>
      <c r="J1107" s="329">
        <v>44538</v>
      </c>
      <c r="K1107" s="333" t="s">
        <v>491</v>
      </c>
      <c r="L1107" s="329">
        <v>44655</v>
      </c>
      <c r="M1107" s="335" t="s">
        <v>15830</v>
      </c>
      <c r="N1107" s="335" t="s">
        <v>15831</v>
      </c>
      <c r="O1107" s="335" t="s">
        <v>60</v>
      </c>
      <c r="P1107" s="341" t="s">
        <v>60</v>
      </c>
      <c r="Q1107" s="331" t="s">
        <v>12217</v>
      </c>
      <c r="R1107" s="339" t="s">
        <v>15832</v>
      </c>
      <c r="S1107" s="333" t="s">
        <v>15833</v>
      </c>
      <c r="T1107" s="331" t="s">
        <v>6915</v>
      </c>
      <c r="U1107" s="331" t="s">
        <v>11848</v>
      </c>
      <c r="V1107" s="335" t="s">
        <v>14561</v>
      </c>
      <c r="W1107" s="339" t="s">
        <v>14562</v>
      </c>
      <c r="X1107" s="330" t="s">
        <v>60</v>
      </c>
      <c r="Y1107" s="335" t="s">
        <v>60</v>
      </c>
      <c r="Z1107" s="333" t="s">
        <v>60</v>
      </c>
      <c r="AA1107" s="330" t="s">
        <v>60</v>
      </c>
      <c r="AB1107" s="332">
        <v>43.75</v>
      </c>
      <c r="AC1107" s="332">
        <v>2.71</v>
      </c>
      <c r="AD1107" s="332">
        <v>14.48</v>
      </c>
      <c r="AE1107" s="332">
        <v>26.32</v>
      </c>
      <c r="AF1107" s="332">
        <v>2.7</v>
      </c>
      <c r="AG1107" s="332">
        <v>2088.39</v>
      </c>
      <c r="AH1107" s="332">
        <v>1684.71</v>
      </c>
      <c r="AI1107" s="336">
        <v>765.9</v>
      </c>
      <c r="AJ1107" s="336">
        <v>26.4</v>
      </c>
      <c r="AK1107" s="336">
        <v>1471.7</v>
      </c>
      <c r="AL1107" s="331" t="s">
        <v>8328</v>
      </c>
      <c r="AM1107" s="331" t="s">
        <v>8329</v>
      </c>
      <c r="AN1107" s="332">
        <v>13.15</v>
      </c>
      <c r="AO1107" s="332">
        <v>46.71</v>
      </c>
      <c r="AP1107" s="332">
        <v>55.07</v>
      </c>
    </row>
    <row r="1108" spans="1:42" ht="360">
      <c r="A1108" s="329">
        <v>44152</v>
      </c>
      <c r="B1108" s="330" t="s">
        <v>5797</v>
      </c>
      <c r="C1108" s="330" t="s">
        <v>60</v>
      </c>
      <c r="D1108" s="331" t="s">
        <v>61</v>
      </c>
      <c r="E1108" s="331" t="s">
        <v>67</v>
      </c>
      <c r="F1108" s="332">
        <v>99.79</v>
      </c>
      <c r="G1108" s="330" t="s">
        <v>5798</v>
      </c>
      <c r="H1108" s="330" t="s">
        <v>5799</v>
      </c>
      <c r="I1108" s="331" t="s">
        <v>5800</v>
      </c>
      <c r="J1108" s="329">
        <v>44152</v>
      </c>
      <c r="K1108" s="333" t="s">
        <v>491</v>
      </c>
      <c r="L1108" s="329">
        <v>44176</v>
      </c>
      <c r="M1108" s="335" t="s">
        <v>15834</v>
      </c>
      <c r="N1108" s="335" t="s">
        <v>60</v>
      </c>
      <c r="O1108" s="335" t="s">
        <v>60</v>
      </c>
      <c r="P1108" s="341" t="s">
        <v>60</v>
      </c>
      <c r="Q1108" s="331" t="s">
        <v>15835</v>
      </c>
      <c r="R1108" s="333" t="s">
        <v>15836</v>
      </c>
      <c r="S1108" s="333" t="s">
        <v>8325</v>
      </c>
      <c r="T1108" s="331" t="s">
        <v>6917</v>
      </c>
      <c r="U1108" s="331" t="s">
        <v>11848</v>
      </c>
      <c r="V1108" s="335" t="s">
        <v>15837</v>
      </c>
      <c r="W1108" s="333" t="s">
        <v>14787</v>
      </c>
      <c r="X1108" s="340">
        <v>1881</v>
      </c>
      <c r="Y1108" s="335" t="s">
        <v>15838</v>
      </c>
      <c r="Z1108" s="339" t="s">
        <v>15839</v>
      </c>
      <c r="AA1108" s="330" t="s">
        <v>60</v>
      </c>
      <c r="AB1108" s="332">
        <v>224.08</v>
      </c>
      <c r="AC1108" s="332">
        <v>1.63</v>
      </c>
      <c r="AD1108" s="332">
        <v>12.87</v>
      </c>
      <c r="AE1108" s="332">
        <v>35.39</v>
      </c>
      <c r="AF1108" s="332">
        <v>1.57</v>
      </c>
      <c r="AG1108" s="332">
        <v>155.02000000000001</v>
      </c>
      <c r="AH1108" s="332">
        <v>126.46</v>
      </c>
      <c r="AI1108" s="336">
        <v>97.5</v>
      </c>
      <c r="AJ1108" s="338">
        <v>0.55800000000000005</v>
      </c>
      <c r="AK1108" s="341" t="s">
        <v>60</v>
      </c>
      <c r="AL1108" s="331" t="s">
        <v>8328</v>
      </c>
      <c r="AM1108" s="331" t="s">
        <v>8329</v>
      </c>
      <c r="AN1108" s="332">
        <v>13.14</v>
      </c>
      <c r="AO1108" s="332">
        <v>38.39</v>
      </c>
      <c r="AP1108" s="332">
        <v>90.18</v>
      </c>
    </row>
    <row r="1109" spans="1:42" ht="168.75">
      <c r="A1109" s="329">
        <v>44179</v>
      </c>
      <c r="B1109" s="330" t="s">
        <v>5801</v>
      </c>
      <c r="C1109" s="330" t="s">
        <v>60</v>
      </c>
      <c r="D1109" s="331" t="s">
        <v>61</v>
      </c>
      <c r="E1109" s="331" t="s">
        <v>67</v>
      </c>
      <c r="F1109" s="332">
        <v>1190.67</v>
      </c>
      <c r="G1109" s="330" t="s">
        <v>4507</v>
      </c>
      <c r="H1109" s="330" t="s">
        <v>60</v>
      </c>
      <c r="I1109" s="331" t="s">
        <v>5802</v>
      </c>
      <c r="J1109" s="329">
        <v>44179</v>
      </c>
      <c r="K1109" s="333" t="s">
        <v>491</v>
      </c>
      <c r="L1109" s="329">
        <v>44245</v>
      </c>
      <c r="M1109" s="335" t="s">
        <v>15840</v>
      </c>
      <c r="N1109" s="335" t="s">
        <v>60</v>
      </c>
      <c r="O1109" s="335" t="s">
        <v>60</v>
      </c>
      <c r="P1109" s="341" t="s">
        <v>60</v>
      </c>
      <c r="Q1109" s="331" t="s">
        <v>9297</v>
      </c>
      <c r="R1109" s="333" t="s">
        <v>10417</v>
      </c>
      <c r="S1109" s="333" t="s">
        <v>15841</v>
      </c>
      <c r="T1109" s="331" t="s">
        <v>6915</v>
      </c>
      <c r="U1109" s="331" t="s">
        <v>11848</v>
      </c>
      <c r="V1109" s="335" t="s">
        <v>14040</v>
      </c>
      <c r="W1109" s="333" t="s">
        <v>8473</v>
      </c>
      <c r="X1109" s="340">
        <v>35434.9</v>
      </c>
      <c r="Y1109" s="335" t="s">
        <v>60</v>
      </c>
      <c r="Z1109" s="333" t="s">
        <v>60</v>
      </c>
      <c r="AA1109" s="330" t="s">
        <v>60</v>
      </c>
      <c r="AB1109" s="332">
        <v>44.26</v>
      </c>
      <c r="AC1109" s="332">
        <v>8.58</v>
      </c>
      <c r="AD1109" s="332">
        <v>18.11</v>
      </c>
      <c r="AE1109" s="332">
        <v>23.62</v>
      </c>
      <c r="AF1109" s="332">
        <v>7.65</v>
      </c>
      <c r="AG1109" s="332">
        <v>1190.67</v>
      </c>
      <c r="AH1109" s="332">
        <v>1258.27</v>
      </c>
      <c r="AI1109" s="341" t="s">
        <v>60</v>
      </c>
      <c r="AJ1109" s="341" t="s">
        <v>60</v>
      </c>
      <c r="AK1109" s="341" t="s">
        <v>60</v>
      </c>
      <c r="AL1109" s="331" t="s">
        <v>8328</v>
      </c>
      <c r="AM1109" s="331" t="s">
        <v>8329</v>
      </c>
      <c r="AN1109" s="332">
        <v>13.11</v>
      </c>
      <c r="AO1109" s="332">
        <v>17.05</v>
      </c>
      <c r="AP1109" s="332">
        <v>27.16</v>
      </c>
    </row>
    <row r="1110" spans="1:42" ht="258.75">
      <c r="A1110" s="329">
        <v>44148</v>
      </c>
      <c r="B1110" s="330" t="s">
        <v>5803</v>
      </c>
      <c r="C1110" s="330" t="s">
        <v>60</v>
      </c>
      <c r="D1110" s="331" t="s">
        <v>61</v>
      </c>
      <c r="E1110" s="331" t="s">
        <v>67</v>
      </c>
      <c r="F1110" s="332">
        <v>5.22</v>
      </c>
      <c r="G1110" s="330" t="s">
        <v>5804</v>
      </c>
      <c r="H1110" s="330" t="s">
        <v>60</v>
      </c>
      <c r="I1110" s="331" t="s">
        <v>5805</v>
      </c>
      <c r="J1110" s="329">
        <v>44148</v>
      </c>
      <c r="K1110" s="333" t="s">
        <v>491</v>
      </c>
      <c r="L1110" s="329">
        <v>44225</v>
      </c>
      <c r="M1110" s="335" t="s">
        <v>15842</v>
      </c>
      <c r="N1110" s="335" t="s">
        <v>60</v>
      </c>
      <c r="O1110" s="335" t="s">
        <v>60</v>
      </c>
      <c r="P1110" s="341" t="s">
        <v>60</v>
      </c>
      <c r="Q1110" s="331" t="s">
        <v>9528</v>
      </c>
      <c r="R1110" s="339" t="s">
        <v>15843</v>
      </c>
      <c r="S1110" s="333" t="s">
        <v>9142</v>
      </c>
      <c r="T1110" s="331" t="s">
        <v>6921</v>
      </c>
      <c r="U1110" s="331" t="s">
        <v>11848</v>
      </c>
      <c r="V1110" s="335" t="s">
        <v>15844</v>
      </c>
      <c r="W1110" s="333" t="s">
        <v>15845</v>
      </c>
      <c r="X1110" s="330" t="s">
        <v>60</v>
      </c>
      <c r="Y1110" s="335" t="s">
        <v>60</v>
      </c>
      <c r="Z1110" s="333" t="s">
        <v>60</v>
      </c>
      <c r="AA1110" s="330" t="s">
        <v>60</v>
      </c>
      <c r="AB1110" s="332">
        <v>20.97</v>
      </c>
      <c r="AC1110" s="332">
        <v>1.88</v>
      </c>
      <c r="AD1110" s="332">
        <v>4.21</v>
      </c>
      <c r="AE1110" s="332">
        <v>8.48</v>
      </c>
      <c r="AF1110" s="338">
        <v>0.51</v>
      </c>
      <c r="AG1110" s="332">
        <v>3.17</v>
      </c>
      <c r="AH1110" s="332">
        <v>4.68</v>
      </c>
      <c r="AI1110" s="341" t="s">
        <v>60</v>
      </c>
      <c r="AJ1110" s="341" t="s">
        <v>60</v>
      </c>
      <c r="AK1110" s="341" t="s">
        <v>60</v>
      </c>
      <c r="AL1110" s="331" t="s">
        <v>8328</v>
      </c>
      <c r="AM1110" s="331" t="s">
        <v>8329</v>
      </c>
      <c r="AN1110" s="332">
        <v>13.04</v>
      </c>
      <c r="AO1110" s="332">
        <v>23.81</v>
      </c>
      <c r="AP1110" s="332">
        <v>30</v>
      </c>
    </row>
    <row r="1111" spans="1:42" ht="409.5">
      <c r="A1111" s="329">
        <v>44687</v>
      </c>
      <c r="B1111" s="330" t="s">
        <v>5806</v>
      </c>
      <c r="C1111" s="330" t="s">
        <v>60</v>
      </c>
      <c r="D1111" s="331" t="s">
        <v>61</v>
      </c>
      <c r="E1111" s="331" t="s">
        <v>67</v>
      </c>
      <c r="F1111" s="332">
        <v>3845.51</v>
      </c>
      <c r="G1111" s="330" t="s">
        <v>13951</v>
      </c>
      <c r="H1111" s="330" t="s">
        <v>60</v>
      </c>
      <c r="I1111" s="331" t="s">
        <v>5807</v>
      </c>
      <c r="J1111" s="329">
        <v>44687</v>
      </c>
      <c r="K1111" s="333" t="s">
        <v>491</v>
      </c>
      <c r="L1111" s="329">
        <v>44855</v>
      </c>
      <c r="M1111" s="335" t="s">
        <v>15846</v>
      </c>
      <c r="N1111" s="335" t="s">
        <v>15847</v>
      </c>
      <c r="O1111" s="335" t="s">
        <v>15848</v>
      </c>
      <c r="P1111" s="341" t="s">
        <v>60</v>
      </c>
      <c r="Q1111" s="331" t="s">
        <v>15849</v>
      </c>
      <c r="R1111" s="333" t="s">
        <v>15850</v>
      </c>
      <c r="S1111" s="333" t="s">
        <v>13050</v>
      </c>
      <c r="T1111" s="331" t="s">
        <v>6921</v>
      </c>
      <c r="U1111" s="331" t="s">
        <v>12010</v>
      </c>
      <c r="V1111" s="335" t="s">
        <v>13955</v>
      </c>
      <c r="W1111" s="339" t="s">
        <v>13956</v>
      </c>
      <c r="X1111" s="340">
        <v>71617.3</v>
      </c>
      <c r="Y1111" s="335" t="s">
        <v>60</v>
      </c>
      <c r="Z1111" s="333" t="s">
        <v>60</v>
      </c>
      <c r="AA1111" s="330" t="s">
        <v>60</v>
      </c>
      <c r="AB1111" s="341" t="s">
        <v>60</v>
      </c>
      <c r="AC1111" s="332">
        <v>2.57</v>
      </c>
      <c r="AD1111" s="332">
        <v>24.05</v>
      </c>
      <c r="AE1111" s="332">
        <v>139.30000000000001</v>
      </c>
      <c r="AF1111" s="332">
        <v>4.91</v>
      </c>
      <c r="AG1111" s="332">
        <v>3662.97</v>
      </c>
      <c r="AH1111" s="332">
        <v>1575.72</v>
      </c>
      <c r="AI1111" s="336">
        <v>842</v>
      </c>
      <c r="AJ1111" s="332">
        <v>-6.73</v>
      </c>
      <c r="AK1111" s="336">
        <v>3161.5</v>
      </c>
      <c r="AL1111" s="331" t="s">
        <v>8328</v>
      </c>
      <c r="AM1111" s="331" t="s">
        <v>8329</v>
      </c>
      <c r="AN1111" s="332">
        <v>12.99</v>
      </c>
      <c r="AO1111" s="332">
        <v>12.99</v>
      </c>
      <c r="AP1111" s="332">
        <v>23.28</v>
      </c>
    </row>
    <row r="1112" spans="1:42" ht="157.5">
      <c r="A1112" s="329">
        <v>44608</v>
      </c>
      <c r="B1112" s="330" t="s">
        <v>5808</v>
      </c>
      <c r="C1112" s="330" t="s">
        <v>60</v>
      </c>
      <c r="D1112" s="331" t="s">
        <v>61</v>
      </c>
      <c r="E1112" s="331" t="s">
        <v>67</v>
      </c>
      <c r="F1112" s="332">
        <v>58.75</v>
      </c>
      <c r="G1112" s="330" t="s">
        <v>60</v>
      </c>
      <c r="H1112" s="330" t="s">
        <v>60</v>
      </c>
      <c r="I1112" s="331" t="s">
        <v>5809</v>
      </c>
      <c r="J1112" s="329">
        <v>44608</v>
      </c>
      <c r="K1112" s="333" t="s">
        <v>491</v>
      </c>
      <c r="L1112" s="329">
        <v>44664</v>
      </c>
      <c r="M1112" s="335" t="s">
        <v>15851</v>
      </c>
      <c r="N1112" s="335" t="s">
        <v>15852</v>
      </c>
      <c r="O1112" s="335" t="s">
        <v>15853</v>
      </c>
      <c r="P1112" s="341" t="s">
        <v>60</v>
      </c>
      <c r="Q1112" s="331" t="s">
        <v>8356</v>
      </c>
      <c r="R1112" s="333" t="s">
        <v>15854</v>
      </c>
      <c r="S1112" s="333" t="s">
        <v>8826</v>
      </c>
      <c r="T1112" s="331" t="s">
        <v>6917</v>
      </c>
      <c r="U1112" s="331" t="s">
        <v>11848</v>
      </c>
      <c r="V1112" s="335" t="s">
        <v>60</v>
      </c>
      <c r="W1112" s="333" t="s">
        <v>60</v>
      </c>
      <c r="X1112" s="330" t="s">
        <v>60</v>
      </c>
      <c r="Y1112" s="335" t="s">
        <v>60</v>
      </c>
      <c r="Z1112" s="333" t="s">
        <v>60</v>
      </c>
      <c r="AA1112" s="330" t="s">
        <v>60</v>
      </c>
      <c r="AB1112" s="332">
        <v>2.66</v>
      </c>
      <c r="AC1112" s="338">
        <v>0.67600000000000005</v>
      </c>
      <c r="AD1112" s="341" t="s">
        <v>60</v>
      </c>
      <c r="AE1112" s="341" t="s">
        <v>60</v>
      </c>
      <c r="AF1112" s="332">
        <v>4.3600000000000003</v>
      </c>
      <c r="AG1112" s="332">
        <v>46.86</v>
      </c>
      <c r="AH1112" s="332">
        <v>77.900000000000006</v>
      </c>
      <c r="AI1112" s="336">
        <v>10.9</v>
      </c>
      <c r="AJ1112" s="336">
        <v>32.4</v>
      </c>
      <c r="AK1112" s="336">
        <v>153.4</v>
      </c>
      <c r="AL1112" s="331" t="s">
        <v>8328</v>
      </c>
      <c r="AM1112" s="331" t="s">
        <v>8329</v>
      </c>
      <c r="AN1112" s="332">
        <v>12.9</v>
      </c>
      <c r="AO1112" s="332">
        <v>6.06</v>
      </c>
      <c r="AP1112" s="332">
        <v>9.3800000000000008</v>
      </c>
    </row>
    <row r="1113" spans="1:42" ht="157.5">
      <c r="A1113" s="329">
        <v>44496</v>
      </c>
      <c r="B1113" s="330" t="s">
        <v>5810</v>
      </c>
      <c r="C1113" s="330" t="s">
        <v>60</v>
      </c>
      <c r="D1113" s="331" t="s">
        <v>61</v>
      </c>
      <c r="E1113" s="331" t="s">
        <v>67</v>
      </c>
      <c r="F1113" s="332">
        <v>22.27</v>
      </c>
      <c r="G1113" s="330" t="s">
        <v>5811</v>
      </c>
      <c r="H1113" s="330" t="s">
        <v>60</v>
      </c>
      <c r="I1113" s="331" t="s">
        <v>5812</v>
      </c>
      <c r="J1113" s="329">
        <v>44496</v>
      </c>
      <c r="K1113" s="333" t="s">
        <v>491</v>
      </c>
      <c r="L1113" s="329">
        <v>44575</v>
      </c>
      <c r="M1113" s="335" t="s">
        <v>15855</v>
      </c>
      <c r="N1113" s="335" t="s">
        <v>60</v>
      </c>
      <c r="O1113" s="335" t="s">
        <v>60</v>
      </c>
      <c r="P1113" s="341" t="s">
        <v>60</v>
      </c>
      <c r="Q1113" s="331" t="s">
        <v>8497</v>
      </c>
      <c r="R1113" s="333" t="s">
        <v>15856</v>
      </c>
      <c r="S1113" s="333" t="s">
        <v>10335</v>
      </c>
      <c r="T1113" s="331" t="s">
        <v>6921</v>
      </c>
      <c r="U1113" s="331" t="s">
        <v>11848</v>
      </c>
      <c r="V1113" s="335" t="s">
        <v>15857</v>
      </c>
      <c r="W1113" s="333" t="s">
        <v>10077</v>
      </c>
      <c r="X1113" s="340">
        <v>153.19999999999999</v>
      </c>
      <c r="Y1113" s="335" t="s">
        <v>60</v>
      </c>
      <c r="Z1113" s="333" t="s">
        <v>60</v>
      </c>
      <c r="AA1113" s="330" t="s">
        <v>60</v>
      </c>
      <c r="AB1113" s="332">
        <v>5.22</v>
      </c>
      <c r="AC1113" s="338">
        <v>0.98499999999999999</v>
      </c>
      <c r="AD1113" s="341" t="s">
        <v>60</v>
      </c>
      <c r="AE1113" s="341" t="s">
        <v>60</v>
      </c>
      <c r="AF1113" s="341" t="s">
        <v>60</v>
      </c>
      <c r="AG1113" s="341" t="s">
        <v>60</v>
      </c>
      <c r="AH1113" s="332">
        <v>22.27</v>
      </c>
      <c r="AI1113" s="336">
        <v>14.3</v>
      </c>
      <c r="AJ1113" s="332">
        <v>4.17</v>
      </c>
      <c r="AK1113" s="336">
        <v>160.5</v>
      </c>
      <c r="AL1113" s="331" t="s">
        <v>8328</v>
      </c>
      <c r="AM1113" s="331" t="s">
        <v>8329</v>
      </c>
      <c r="AN1113" s="332">
        <v>12.87</v>
      </c>
      <c r="AO1113" s="332">
        <v>13.89</v>
      </c>
      <c r="AP1113" s="332">
        <v>14.93</v>
      </c>
    </row>
    <row r="1114" spans="1:42" ht="409.5">
      <c r="A1114" s="329">
        <v>44334</v>
      </c>
      <c r="B1114" s="330" t="s">
        <v>292</v>
      </c>
      <c r="C1114" s="330" t="s">
        <v>60</v>
      </c>
      <c r="D1114" s="331" t="s">
        <v>61</v>
      </c>
      <c r="E1114" s="331" t="s">
        <v>67</v>
      </c>
      <c r="F1114" s="332">
        <v>933.63</v>
      </c>
      <c r="G1114" s="330" t="s">
        <v>293</v>
      </c>
      <c r="H1114" s="330" t="s">
        <v>294</v>
      </c>
      <c r="I1114" s="331" t="s">
        <v>295</v>
      </c>
      <c r="J1114" s="329">
        <v>44334</v>
      </c>
      <c r="K1114" s="333" t="s">
        <v>491</v>
      </c>
      <c r="L1114" s="329">
        <v>44470</v>
      </c>
      <c r="M1114" s="335" t="s">
        <v>15858</v>
      </c>
      <c r="N1114" s="335" t="s">
        <v>60</v>
      </c>
      <c r="O1114" s="335" t="s">
        <v>60</v>
      </c>
      <c r="P1114" s="341" t="s">
        <v>60</v>
      </c>
      <c r="Q1114" s="331" t="s">
        <v>8633</v>
      </c>
      <c r="R1114" s="339" t="s">
        <v>8634</v>
      </c>
      <c r="S1114" s="333" t="s">
        <v>9941</v>
      </c>
      <c r="T1114" s="331" t="s">
        <v>6921</v>
      </c>
      <c r="U1114" s="331" t="s">
        <v>11848</v>
      </c>
      <c r="V1114" s="335" t="s">
        <v>15859</v>
      </c>
      <c r="W1114" s="333" t="s">
        <v>15860</v>
      </c>
      <c r="X1114" s="340">
        <v>6282.7</v>
      </c>
      <c r="Y1114" s="335" t="s">
        <v>15861</v>
      </c>
      <c r="Z1114" s="339" t="s">
        <v>15862</v>
      </c>
      <c r="AA1114" s="330" t="s">
        <v>8665</v>
      </c>
      <c r="AB1114" s="332">
        <v>22.07</v>
      </c>
      <c r="AC1114" s="332">
        <v>2.66</v>
      </c>
      <c r="AD1114" s="341" t="s">
        <v>60</v>
      </c>
      <c r="AE1114" s="341" t="s">
        <v>60</v>
      </c>
      <c r="AF1114" s="341" t="s">
        <v>60</v>
      </c>
      <c r="AG1114" s="341" t="s">
        <v>60</v>
      </c>
      <c r="AH1114" s="332">
        <v>930.63</v>
      </c>
      <c r="AI1114" s="336">
        <v>127.8</v>
      </c>
      <c r="AJ1114" s="336">
        <v>44.5</v>
      </c>
      <c r="AK1114" s="336">
        <v>3366.2</v>
      </c>
      <c r="AL1114" s="331" t="s">
        <v>8328</v>
      </c>
      <c r="AM1114" s="331" t="s">
        <v>8329</v>
      </c>
      <c r="AN1114" s="332">
        <v>12.87</v>
      </c>
      <c r="AO1114" s="332">
        <v>18.829999999999998</v>
      </c>
      <c r="AP1114" s="332">
        <v>12.74</v>
      </c>
    </row>
    <row r="1115" spans="1:42" ht="409.5">
      <c r="A1115" s="329">
        <v>44249</v>
      </c>
      <c r="B1115" s="330" t="s">
        <v>5813</v>
      </c>
      <c r="C1115" s="330" t="s">
        <v>60</v>
      </c>
      <c r="D1115" s="331" t="s">
        <v>61</v>
      </c>
      <c r="E1115" s="331" t="s">
        <v>67</v>
      </c>
      <c r="F1115" s="332">
        <v>7604.92</v>
      </c>
      <c r="G1115" s="330" t="s">
        <v>5814</v>
      </c>
      <c r="H1115" s="330" t="s">
        <v>60</v>
      </c>
      <c r="I1115" s="331" t="s">
        <v>5815</v>
      </c>
      <c r="J1115" s="329">
        <v>44249</v>
      </c>
      <c r="K1115" s="333" t="s">
        <v>491</v>
      </c>
      <c r="L1115" s="329">
        <v>44652</v>
      </c>
      <c r="M1115" s="335" t="s">
        <v>15863</v>
      </c>
      <c r="N1115" s="335" t="s">
        <v>15864</v>
      </c>
      <c r="O1115" s="335" t="s">
        <v>15865</v>
      </c>
      <c r="P1115" s="341" t="s">
        <v>60</v>
      </c>
      <c r="Q1115" s="331" t="s">
        <v>8633</v>
      </c>
      <c r="R1115" s="339" t="s">
        <v>15866</v>
      </c>
      <c r="S1115" s="333" t="s">
        <v>15867</v>
      </c>
      <c r="T1115" s="331" t="s">
        <v>6921</v>
      </c>
      <c r="U1115" s="331" t="s">
        <v>11848</v>
      </c>
      <c r="V1115" s="335" t="s">
        <v>15868</v>
      </c>
      <c r="W1115" s="339" t="s">
        <v>15869</v>
      </c>
      <c r="X1115" s="340">
        <v>29261.4</v>
      </c>
      <c r="Y1115" s="335" t="s">
        <v>60</v>
      </c>
      <c r="Z1115" s="333" t="s">
        <v>60</v>
      </c>
      <c r="AA1115" s="330" t="s">
        <v>60</v>
      </c>
      <c r="AB1115" s="332">
        <v>36.83</v>
      </c>
      <c r="AC1115" s="332">
        <v>1.03</v>
      </c>
      <c r="AD1115" s="341" t="s">
        <v>60</v>
      </c>
      <c r="AE1115" s="341" t="s">
        <v>60</v>
      </c>
      <c r="AF1115" s="341" t="s">
        <v>60</v>
      </c>
      <c r="AG1115" s="341" t="s">
        <v>60</v>
      </c>
      <c r="AH1115" s="332">
        <v>7569.3</v>
      </c>
      <c r="AI1115" s="336">
        <v>1933.6</v>
      </c>
      <c r="AJ1115" s="336">
        <v>604.9</v>
      </c>
      <c r="AK1115" s="336">
        <v>64642.400000000001</v>
      </c>
      <c r="AL1115" s="331" t="s">
        <v>8328</v>
      </c>
      <c r="AM1115" s="331" t="s">
        <v>8329</v>
      </c>
      <c r="AN1115" s="332">
        <v>12.86</v>
      </c>
      <c r="AO1115" s="332">
        <v>16.809999999999999</v>
      </c>
      <c r="AP1115" s="332">
        <v>26.04</v>
      </c>
    </row>
    <row r="1116" spans="1:42" ht="360">
      <c r="A1116" s="329">
        <v>44238</v>
      </c>
      <c r="B1116" s="330" t="s">
        <v>5816</v>
      </c>
      <c r="C1116" s="330" t="s">
        <v>60</v>
      </c>
      <c r="D1116" s="331" t="s">
        <v>61</v>
      </c>
      <c r="E1116" s="331" t="s">
        <v>67</v>
      </c>
      <c r="F1116" s="332">
        <v>97.13</v>
      </c>
      <c r="G1116" s="330" t="s">
        <v>5817</v>
      </c>
      <c r="H1116" s="330" t="s">
        <v>5818</v>
      </c>
      <c r="I1116" s="331" t="s">
        <v>5819</v>
      </c>
      <c r="J1116" s="329">
        <v>44238</v>
      </c>
      <c r="K1116" s="333" t="s">
        <v>491</v>
      </c>
      <c r="L1116" s="329">
        <v>44285</v>
      </c>
      <c r="M1116" s="335" t="s">
        <v>15870</v>
      </c>
      <c r="N1116" s="335" t="s">
        <v>60</v>
      </c>
      <c r="O1116" s="335" t="s">
        <v>60</v>
      </c>
      <c r="P1116" s="341" t="s">
        <v>60</v>
      </c>
      <c r="Q1116" s="331" t="s">
        <v>8469</v>
      </c>
      <c r="R1116" s="339" t="s">
        <v>15871</v>
      </c>
      <c r="S1116" s="333" t="s">
        <v>15872</v>
      </c>
      <c r="T1116" s="331" t="s">
        <v>6921</v>
      </c>
      <c r="U1116" s="331" t="s">
        <v>11848</v>
      </c>
      <c r="V1116" s="335" t="s">
        <v>15873</v>
      </c>
      <c r="W1116" s="333" t="s">
        <v>15874</v>
      </c>
      <c r="X1116" s="330" t="s">
        <v>60</v>
      </c>
      <c r="Y1116" s="335" t="s">
        <v>15875</v>
      </c>
      <c r="Z1116" s="339" t="s">
        <v>15876</v>
      </c>
      <c r="AA1116" s="330" t="s">
        <v>15877</v>
      </c>
      <c r="AB1116" s="341" t="s">
        <v>60</v>
      </c>
      <c r="AC1116" s="332">
        <v>2.73</v>
      </c>
      <c r="AD1116" s="332">
        <v>39.729999999999997</v>
      </c>
      <c r="AE1116" s="341" t="s">
        <v>60</v>
      </c>
      <c r="AF1116" s="332">
        <v>1.1200000000000001</v>
      </c>
      <c r="AG1116" s="332">
        <v>91.38</v>
      </c>
      <c r="AH1116" s="332">
        <v>91.38</v>
      </c>
      <c r="AI1116" s="341" t="s">
        <v>60</v>
      </c>
      <c r="AJ1116" s="341" t="s">
        <v>60</v>
      </c>
      <c r="AK1116" s="336">
        <v>63.2</v>
      </c>
      <c r="AL1116" s="331" t="s">
        <v>8328</v>
      </c>
      <c r="AM1116" s="331" t="s">
        <v>8329</v>
      </c>
      <c r="AN1116" s="332">
        <v>12.82</v>
      </c>
      <c r="AO1116" s="332">
        <v>15.79</v>
      </c>
      <c r="AP1116" s="332">
        <v>49.66</v>
      </c>
    </row>
    <row r="1117" spans="1:42" ht="135">
      <c r="A1117" s="329">
        <v>44369</v>
      </c>
      <c r="B1117" s="330" t="s">
        <v>5820</v>
      </c>
      <c r="C1117" s="330" t="s">
        <v>60</v>
      </c>
      <c r="D1117" s="331" t="s">
        <v>61</v>
      </c>
      <c r="E1117" s="331" t="s">
        <v>67</v>
      </c>
      <c r="F1117" s="332">
        <v>2859.48</v>
      </c>
      <c r="G1117" s="330" t="s">
        <v>4762</v>
      </c>
      <c r="H1117" s="330" t="s">
        <v>60</v>
      </c>
      <c r="I1117" s="331" t="s">
        <v>5821</v>
      </c>
      <c r="J1117" s="329">
        <v>44369</v>
      </c>
      <c r="K1117" s="333" t="s">
        <v>491</v>
      </c>
      <c r="L1117" s="329">
        <v>44460</v>
      </c>
      <c r="M1117" s="335" t="s">
        <v>15878</v>
      </c>
      <c r="N1117" s="335" t="s">
        <v>60</v>
      </c>
      <c r="O1117" s="335" t="s">
        <v>60</v>
      </c>
      <c r="P1117" s="341" t="s">
        <v>60</v>
      </c>
      <c r="Q1117" s="331" t="s">
        <v>8511</v>
      </c>
      <c r="R1117" s="333" t="s">
        <v>8512</v>
      </c>
      <c r="S1117" s="333" t="s">
        <v>8742</v>
      </c>
      <c r="T1117" s="331" t="s">
        <v>6917</v>
      </c>
      <c r="U1117" s="331" t="s">
        <v>12010</v>
      </c>
      <c r="V1117" s="335" t="s">
        <v>14404</v>
      </c>
      <c r="W1117" s="333" t="s">
        <v>8576</v>
      </c>
      <c r="X1117" s="340">
        <v>6711.8</v>
      </c>
      <c r="Y1117" s="335" t="s">
        <v>60</v>
      </c>
      <c r="Z1117" s="333" t="s">
        <v>60</v>
      </c>
      <c r="AA1117" s="330" t="s">
        <v>60</v>
      </c>
      <c r="AB1117" s="332">
        <v>42.83</v>
      </c>
      <c r="AC1117" s="332">
        <v>1.2</v>
      </c>
      <c r="AD1117" s="341" t="s">
        <v>60</v>
      </c>
      <c r="AE1117" s="341" t="s">
        <v>60</v>
      </c>
      <c r="AF1117" s="341" t="s">
        <v>60</v>
      </c>
      <c r="AG1117" s="341" t="s">
        <v>60</v>
      </c>
      <c r="AH1117" s="332">
        <v>2859.48</v>
      </c>
      <c r="AI1117" s="336">
        <v>77.599999999999994</v>
      </c>
      <c r="AJ1117" s="336">
        <v>69.3</v>
      </c>
      <c r="AK1117" s="336">
        <v>2781.7</v>
      </c>
      <c r="AL1117" s="331" t="s">
        <v>8328</v>
      </c>
      <c r="AM1117" s="331" t="s">
        <v>8329</v>
      </c>
      <c r="AN1117" s="332">
        <v>12.71</v>
      </c>
      <c r="AO1117" s="332">
        <v>10.29</v>
      </c>
      <c r="AP1117" s="332">
        <v>15.25</v>
      </c>
    </row>
    <row r="1118" spans="1:42" ht="409.5">
      <c r="A1118" s="329">
        <v>44396</v>
      </c>
      <c r="B1118" s="330" t="s">
        <v>5822</v>
      </c>
      <c r="C1118" s="330" t="s">
        <v>60</v>
      </c>
      <c r="D1118" s="331" t="s">
        <v>61</v>
      </c>
      <c r="E1118" s="331" t="s">
        <v>67</v>
      </c>
      <c r="F1118" s="332">
        <v>4644.18</v>
      </c>
      <c r="G1118" s="330" t="s">
        <v>5823</v>
      </c>
      <c r="H1118" s="330" t="s">
        <v>5824</v>
      </c>
      <c r="I1118" s="331" t="s">
        <v>5825</v>
      </c>
      <c r="J1118" s="329">
        <v>44396</v>
      </c>
      <c r="K1118" s="333" t="s">
        <v>491</v>
      </c>
      <c r="L1118" s="329">
        <v>44491</v>
      </c>
      <c r="M1118" s="335" t="s">
        <v>15879</v>
      </c>
      <c r="N1118" s="335" t="s">
        <v>60</v>
      </c>
      <c r="O1118" s="335" t="s">
        <v>60</v>
      </c>
      <c r="P1118" s="341" t="s">
        <v>60</v>
      </c>
      <c r="Q1118" s="331" t="s">
        <v>14947</v>
      </c>
      <c r="R1118" s="333" t="s">
        <v>14948</v>
      </c>
      <c r="S1118" s="333" t="s">
        <v>15880</v>
      </c>
      <c r="T1118" s="331" t="s">
        <v>6921</v>
      </c>
      <c r="U1118" s="331" t="s">
        <v>12010</v>
      </c>
      <c r="V1118" s="335" t="s">
        <v>15881</v>
      </c>
      <c r="W1118" s="333" t="s">
        <v>14166</v>
      </c>
      <c r="X1118" s="330" t="s">
        <v>60</v>
      </c>
      <c r="Y1118" s="335" t="s">
        <v>15882</v>
      </c>
      <c r="Z1118" s="339" t="s">
        <v>15883</v>
      </c>
      <c r="AA1118" s="330" t="s">
        <v>13634</v>
      </c>
      <c r="AB1118" s="332">
        <v>142.81</v>
      </c>
      <c r="AC1118" s="332">
        <v>1.77</v>
      </c>
      <c r="AD1118" s="332">
        <v>16.739999999999998</v>
      </c>
      <c r="AE1118" s="332">
        <v>42.68</v>
      </c>
      <c r="AF1118" s="332">
        <v>10.06</v>
      </c>
      <c r="AG1118" s="332">
        <v>4576.9399999999996</v>
      </c>
      <c r="AH1118" s="332">
        <v>2787.45</v>
      </c>
      <c r="AI1118" s="336">
        <v>470.3</v>
      </c>
      <c r="AJ1118" s="336">
        <v>39.700000000000003</v>
      </c>
      <c r="AK1118" s="341" t="s">
        <v>60</v>
      </c>
      <c r="AL1118" s="331" t="s">
        <v>8328</v>
      </c>
      <c r="AM1118" s="331" t="s">
        <v>8329</v>
      </c>
      <c r="AN1118" s="332">
        <v>12.65</v>
      </c>
      <c r="AO1118" s="332">
        <v>8.7799999999999994</v>
      </c>
      <c r="AP1118" s="332">
        <v>12.94</v>
      </c>
    </row>
    <row r="1119" spans="1:42" ht="360">
      <c r="A1119" s="329">
        <v>44862</v>
      </c>
      <c r="B1119" s="330" t="s">
        <v>1728</v>
      </c>
      <c r="C1119" s="330" t="s">
        <v>1729</v>
      </c>
      <c r="D1119" s="331" t="s">
        <v>61</v>
      </c>
      <c r="E1119" s="331" t="s">
        <v>77</v>
      </c>
      <c r="F1119" s="332">
        <v>752.27</v>
      </c>
      <c r="G1119" s="330" t="s">
        <v>1730</v>
      </c>
      <c r="H1119" s="330" t="s">
        <v>60</v>
      </c>
      <c r="I1119" s="331" t="s">
        <v>1731</v>
      </c>
      <c r="J1119" s="329">
        <v>44862</v>
      </c>
      <c r="K1119" s="333" t="s">
        <v>491</v>
      </c>
      <c r="L1119" s="334" t="s">
        <v>60</v>
      </c>
      <c r="M1119" s="335" t="s">
        <v>10448</v>
      </c>
      <c r="N1119" s="335" t="s">
        <v>10449</v>
      </c>
      <c r="O1119" s="335" t="s">
        <v>10450</v>
      </c>
      <c r="P1119" s="336">
        <v>905.7</v>
      </c>
      <c r="Q1119" s="331" t="s">
        <v>9890</v>
      </c>
      <c r="R1119" s="339" t="s">
        <v>10451</v>
      </c>
      <c r="S1119" s="333" t="s">
        <v>10452</v>
      </c>
      <c r="T1119" s="331" t="s">
        <v>6917</v>
      </c>
      <c r="U1119" s="331" t="s">
        <v>492</v>
      </c>
      <c r="V1119" s="335" t="s">
        <v>10453</v>
      </c>
      <c r="W1119" s="339" t="s">
        <v>10454</v>
      </c>
      <c r="X1119" s="330" t="s">
        <v>60</v>
      </c>
      <c r="Y1119" s="335" t="s">
        <v>60</v>
      </c>
      <c r="Z1119" s="333" t="s">
        <v>60</v>
      </c>
      <c r="AA1119" s="330" t="s">
        <v>60</v>
      </c>
      <c r="AB1119" s="332">
        <v>38.42</v>
      </c>
      <c r="AC1119" s="332">
        <v>5.04</v>
      </c>
      <c r="AD1119" s="332">
        <v>19.71</v>
      </c>
      <c r="AE1119" s="332">
        <v>23.45</v>
      </c>
      <c r="AF1119" s="332">
        <v>4.37</v>
      </c>
      <c r="AG1119" s="332">
        <v>927.58</v>
      </c>
      <c r="AH1119" s="332">
        <v>886.2</v>
      </c>
      <c r="AI1119" s="336">
        <v>212.4</v>
      </c>
      <c r="AJ1119" s="336">
        <v>23.1</v>
      </c>
      <c r="AK1119" s="336">
        <v>261.3</v>
      </c>
      <c r="AL1119" s="331" t="s">
        <v>8328</v>
      </c>
      <c r="AM1119" s="331" t="s">
        <v>8329</v>
      </c>
      <c r="AN1119" s="332">
        <v>12.61</v>
      </c>
      <c r="AO1119" s="332">
        <v>12.61</v>
      </c>
      <c r="AP1119" s="332">
        <v>25.23</v>
      </c>
    </row>
    <row r="1120" spans="1:42" ht="292.5">
      <c r="A1120" s="329">
        <v>44235</v>
      </c>
      <c r="B1120" s="330" t="s">
        <v>5826</v>
      </c>
      <c r="C1120" s="330" t="s">
        <v>60</v>
      </c>
      <c r="D1120" s="331" t="s">
        <v>61</v>
      </c>
      <c r="E1120" s="331" t="s">
        <v>67</v>
      </c>
      <c r="F1120" s="332">
        <v>731.77</v>
      </c>
      <c r="G1120" s="330" t="s">
        <v>5827</v>
      </c>
      <c r="H1120" s="330" t="s">
        <v>5828</v>
      </c>
      <c r="I1120" s="331" t="s">
        <v>5829</v>
      </c>
      <c r="J1120" s="329">
        <v>44235</v>
      </c>
      <c r="K1120" s="333" t="s">
        <v>491</v>
      </c>
      <c r="L1120" s="329">
        <v>44299</v>
      </c>
      <c r="M1120" s="335" t="s">
        <v>15884</v>
      </c>
      <c r="N1120" s="335" t="s">
        <v>60</v>
      </c>
      <c r="O1120" s="335" t="s">
        <v>60</v>
      </c>
      <c r="P1120" s="341" t="s">
        <v>60</v>
      </c>
      <c r="Q1120" s="331" t="s">
        <v>11113</v>
      </c>
      <c r="R1120" s="339" t="s">
        <v>15885</v>
      </c>
      <c r="S1120" s="333" t="s">
        <v>8790</v>
      </c>
      <c r="T1120" s="331" t="s">
        <v>6921</v>
      </c>
      <c r="U1120" s="331" t="s">
        <v>11848</v>
      </c>
      <c r="V1120" s="335" t="s">
        <v>15886</v>
      </c>
      <c r="W1120" s="333" t="s">
        <v>15887</v>
      </c>
      <c r="X1120" s="340">
        <v>2870.1</v>
      </c>
      <c r="Y1120" s="335" t="s">
        <v>15888</v>
      </c>
      <c r="Z1120" s="333" t="s">
        <v>15889</v>
      </c>
      <c r="AA1120" s="330" t="s">
        <v>60</v>
      </c>
      <c r="AB1120" s="341" t="s">
        <v>60</v>
      </c>
      <c r="AC1120" s="332">
        <v>2.58</v>
      </c>
      <c r="AD1120" s="332">
        <v>14.97</v>
      </c>
      <c r="AE1120" s="332">
        <v>49.06</v>
      </c>
      <c r="AF1120" s="332">
        <v>1.88</v>
      </c>
      <c r="AG1120" s="332">
        <v>722.75</v>
      </c>
      <c r="AH1120" s="332">
        <v>296.58999999999997</v>
      </c>
      <c r="AI1120" s="341" t="s">
        <v>60</v>
      </c>
      <c r="AJ1120" s="341" t="s">
        <v>60</v>
      </c>
      <c r="AK1120" s="341" t="s">
        <v>60</v>
      </c>
      <c r="AL1120" s="331" t="s">
        <v>8328</v>
      </c>
      <c r="AM1120" s="331" t="s">
        <v>8329</v>
      </c>
      <c r="AN1120" s="332">
        <v>12.55</v>
      </c>
      <c r="AO1120" s="332">
        <v>14.26</v>
      </c>
      <c r="AP1120" s="332">
        <v>11.22</v>
      </c>
    </row>
    <row r="1121" spans="1:42" ht="78.75">
      <c r="A1121" s="329">
        <v>44798</v>
      </c>
      <c r="B1121" s="330" t="s">
        <v>574</v>
      </c>
      <c r="C1121" s="330" t="s">
        <v>575</v>
      </c>
      <c r="D1121" s="331" t="s">
        <v>61</v>
      </c>
      <c r="E1121" s="331" t="s">
        <v>77</v>
      </c>
      <c r="F1121" s="332">
        <v>52.67</v>
      </c>
      <c r="G1121" s="330" t="s">
        <v>1732</v>
      </c>
      <c r="H1121" s="330" t="s">
        <v>60</v>
      </c>
      <c r="I1121" s="331" t="s">
        <v>1733</v>
      </c>
      <c r="J1121" s="329">
        <v>44798</v>
      </c>
      <c r="K1121" s="333" t="s">
        <v>491</v>
      </c>
      <c r="L1121" s="334" t="s">
        <v>60</v>
      </c>
      <c r="M1121" s="335" t="s">
        <v>8450</v>
      </c>
      <c r="N1121" s="335" t="s">
        <v>60</v>
      </c>
      <c r="O1121" s="335" t="s">
        <v>8451</v>
      </c>
      <c r="P1121" s="336">
        <v>51.1</v>
      </c>
      <c r="Q1121" s="331" t="s">
        <v>8351</v>
      </c>
      <c r="R1121" s="333" t="s">
        <v>8452</v>
      </c>
      <c r="S1121" s="333" t="s">
        <v>8453</v>
      </c>
      <c r="T1121" s="331" t="s">
        <v>6917</v>
      </c>
      <c r="U1121" s="331" t="s">
        <v>492</v>
      </c>
      <c r="V1121" s="335" t="s">
        <v>8480</v>
      </c>
      <c r="W1121" s="333" t="s">
        <v>8481</v>
      </c>
      <c r="X1121" s="330" t="s">
        <v>60</v>
      </c>
      <c r="Y1121" s="335" t="s">
        <v>60</v>
      </c>
      <c r="Z1121" s="333" t="s">
        <v>60</v>
      </c>
      <c r="AA1121" s="330" t="s">
        <v>60</v>
      </c>
      <c r="AB1121" s="341" t="s">
        <v>60</v>
      </c>
      <c r="AC1121" s="341" t="s">
        <v>60</v>
      </c>
      <c r="AD1121" s="341" t="s">
        <v>60</v>
      </c>
      <c r="AE1121" s="341" t="s">
        <v>60</v>
      </c>
      <c r="AF1121" s="341" t="s">
        <v>60</v>
      </c>
      <c r="AG1121" s="332">
        <v>52.44</v>
      </c>
      <c r="AH1121" s="332">
        <v>12.66</v>
      </c>
      <c r="AI1121" s="338">
        <v>3.7999999999999999E-2</v>
      </c>
      <c r="AJ1121" s="332">
        <v>-7.92</v>
      </c>
      <c r="AK1121" s="336">
        <v>13.3</v>
      </c>
      <c r="AL1121" s="331" t="s">
        <v>8328</v>
      </c>
      <c r="AM1121" s="331" t="s">
        <v>8329</v>
      </c>
      <c r="AN1121" s="332">
        <v>12.5</v>
      </c>
      <c r="AO1121" s="332">
        <v>166.67</v>
      </c>
      <c r="AP1121" s="332">
        <v>300</v>
      </c>
    </row>
    <row r="1122" spans="1:42" ht="337.5">
      <c r="A1122" s="329">
        <v>44649</v>
      </c>
      <c r="B1122" s="330" t="s">
        <v>5830</v>
      </c>
      <c r="C1122" s="330" t="s">
        <v>60</v>
      </c>
      <c r="D1122" s="331" t="s">
        <v>61</v>
      </c>
      <c r="E1122" s="331" t="s">
        <v>67</v>
      </c>
      <c r="F1122" s="332">
        <v>18.54</v>
      </c>
      <c r="G1122" s="330" t="s">
        <v>5831</v>
      </c>
      <c r="H1122" s="330" t="s">
        <v>5832</v>
      </c>
      <c r="I1122" s="331" t="s">
        <v>5833</v>
      </c>
      <c r="J1122" s="329">
        <v>44649</v>
      </c>
      <c r="K1122" s="333" t="s">
        <v>491</v>
      </c>
      <c r="L1122" s="329">
        <v>44747</v>
      </c>
      <c r="M1122" s="335" t="s">
        <v>15890</v>
      </c>
      <c r="N1122" s="335" t="s">
        <v>15891</v>
      </c>
      <c r="O1122" s="335" t="s">
        <v>15892</v>
      </c>
      <c r="P1122" s="341" t="s">
        <v>60</v>
      </c>
      <c r="Q1122" s="331" t="s">
        <v>9474</v>
      </c>
      <c r="R1122" s="339" t="s">
        <v>15893</v>
      </c>
      <c r="S1122" s="333" t="s">
        <v>15894</v>
      </c>
      <c r="T1122" s="331" t="s">
        <v>6921</v>
      </c>
      <c r="U1122" s="331" t="s">
        <v>11848</v>
      </c>
      <c r="V1122" s="335" t="s">
        <v>15895</v>
      </c>
      <c r="W1122" s="333" t="s">
        <v>10441</v>
      </c>
      <c r="X1122" s="330" t="s">
        <v>60</v>
      </c>
      <c r="Y1122" s="335" t="s">
        <v>15896</v>
      </c>
      <c r="Z1122" s="333" t="s">
        <v>15897</v>
      </c>
      <c r="AA1122" s="330" t="s">
        <v>60</v>
      </c>
      <c r="AB1122" s="341" t="s">
        <v>60</v>
      </c>
      <c r="AC1122" s="332">
        <v>1.79</v>
      </c>
      <c r="AD1122" s="341" t="s">
        <v>60</v>
      </c>
      <c r="AE1122" s="341" t="s">
        <v>60</v>
      </c>
      <c r="AF1122" s="338">
        <v>0.433</v>
      </c>
      <c r="AG1122" s="332">
        <v>8.4700000000000006</v>
      </c>
      <c r="AH1122" s="332">
        <v>12.38</v>
      </c>
      <c r="AI1122" s="336">
        <v>20.100000000000001</v>
      </c>
      <c r="AJ1122" s="332">
        <v>-5.83</v>
      </c>
      <c r="AK1122" s="336">
        <v>22.2</v>
      </c>
      <c r="AL1122" s="331" t="s">
        <v>8328</v>
      </c>
      <c r="AM1122" s="331" t="s">
        <v>8329</v>
      </c>
      <c r="AN1122" s="332">
        <v>12.5</v>
      </c>
      <c r="AO1122" s="332">
        <v>12.5</v>
      </c>
      <c r="AP1122" s="332">
        <v>13.92</v>
      </c>
    </row>
    <row r="1123" spans="1:42" ht="180">
      <c r="A1123" s="329">
        <v>44110</v>
      </c>
      <c r="B1123" s="330" t="s">
        <v>5834</v>
      </c>
      <c r="C1123" s="330" t="s">
        <v>60</v>
      </c>
      <c r="D1123" s="331" t="s">
        <v>61</v>
      </c>
      <c r="E1123" s="331" t="s">
        <v>67</v>
      </c>
      <c r="F1123" s="332">
        <v>33.33</v>
      </c>
      <c r="G1123" s="330" t="s">
        <v>5835</v>
      </c>
      <c r="H1123" s="330" t="s">
        <v>5836</v>
      </c>
      <c r="I1123" s="331" t="s">
        <v>5837</v>
      </c>
      <c r="J1123" s="329">
        <v>44110</v>
      </c>
      <c r="K1123" s="333" t="s">
        <v>491</v>
      </c>
      <c r="L1123" s="329">
        <v>44194</v>
      </c>
      <c r="M1123" s="335" t="s">
        <v>15898</v>
      </c>
      <c r="N1123" s="335" t="s">
        <v>60</v>
      </c>
      <c r="O1123" s="335" t="s">
        <v>60</v>
      </c>
      <c r="P1123" s="341" t="s">
        <v>60</v>
      </c>
      <c r="Q1123" s="331" t="s">
        <v>8640</v>
      </c>
      <c r="R1123" s="339" t="s">
        <v>15899</v>
      </c>
      <c r="S1123" s="333" t="s">
        <v>9401</v>
      </c>
      <c r="T1123" s="331" t="s">
        <v>6921</v>
      </c>
      <c r="U1123" s="331" t="s">
        <v>11848</v>
      </c>
      <c r="V1123" s="335" t="s">
        <v>15900</v>
      </c>
      <c r="W1123" s="333" t="s">
        <v>9394</v>
      </c>
      <c r="X1123" s="344">
        <v>4.2300000000000004</v>
      </c>
      <c r="Y1123" s="335" t="s">
        <v>15901</v>
      </c>
      <c r="Z1123" s="333" t="s">
        <v>10526</v>
      </c>
      <c r="AA1123" s="330" t="s">
        <v>60</v>
      </c>
      <c r="AB1123" s="341" t="s">
        <v>60</v>
      </c>
      <c r="AC1123" s="332">
        <v>17.12</v>
      </c>
      <c r="AD1123" s="341" t="s">
        <v>60</v>
      </c>
      <c r="AE1123" s="341" t="s">
        <v>60</v>
      </c>
      <c r="AF1123" s="332">
        <v>2.13</v>
      </c>
      <c r="AG1123" s="332">
        <v>32.82</v>
      </c>
      <c r="AH1123" s="332">
        <v>26.73</v>
      </c>
      <c r="AI1123" s="341" t="s">
        <v>60</v>
      </c>
      <c r="AJ1123" s="341" t="s">
        <v>60</v>
      </c>
      <c r="AK1123" s="341" t="s">
        <v>60</v>
      </c>
      <c r="AL1123" s="331" t="s">
        <v>8328</v>
      </c>
      <c r="AM1123" s="331" t="s">
        <v>8329</v>
      </c>
      <c r="AN1123" s="332">
        <v>12.5</v>
      </c>
      <c r="AO1123" s="332">
        <v>37.06</v>
      </c>
      <c r="AP1123" s="332">
        <v>1.5</v>
      </c>
    </row>
    <row r="1124" spans="1:42" ht="123.75">
      <c r="A1124" s="329">
        <v>43885</v>
      </c>
      <c r="B1124" s="330" t="s">
        <v>5838</v>
      </c>
      <c r="C1124" s="330" t="s">
        <v>60</v>
      </c>
      <c r="D1124" s="331" t="s">
        <v>61</v>
      </c>
      <c r="E1124" s="331" t="s">
        <v>67</v>
      </c>
      <c r="F1124" s="332">
        <v>16.79</v>
      </c>
      <c r="G1124" s="330" t="s">
        <v>5839</v>
      </c>
      <c r="H1124" s="330" t="s">
        <v>60</v>
      </c>
      <c r="I1124" s="331" t="s">
        <v>5840</v>
      </c>
      <c r="J1124" s="329">
        <v>43885</v>
      </c>
      <c r="K1124" s="333" t="s">
        <v>491</v>
      </c>
      <c r="L1124" s="329">
        <v>43942</v>
      </c>
      <c r="M1124" s="335" t="s">
        <v>15902</v>
      </c>
      <c r="N1124" s="335" t="s">
        <v>60</v>
      </c>
      <c r="O1124" s="335" t="s">
        <v>60</v>
      </c>
      <c r="P1124" s="341" t="s">
        <v>60</v>
      </c>
      <c r="Q1124" s="331" t="s">
        <v>8360</v>
      </c>
      <c r="R1124" s="333" t="s">
        <v>10508</v>
      </c>
      <c r="S1124" s="333" t="s">
        <v>10335</v>
      </c>
      <c r="T1124" s="331" t="s">
        <v>6921</v>
      </c>
      <c r="U1124" s="331" t="s">
        <v>11848</v>
      </c>
      <c r="V1124" s="335" t="s">
        <v>15903</v>
      </c>
      <c r="W1124" s="333" t="s">
        <v>8815</v>
      </c>
      <c r="X1124" s="340">
        <v>19757.8</v>
      </c>
      <c r="Y1124" s="335" t="s">
        <v>60</v>
      </c>
      <c r="Z1124" s="333" t="s">
        <v>60</v>
      </c>
      <c r="AA1124" s="330" t="s">
        <v>60</v>
      </c>
      <c r="AB1124" s="341" t="s">
        <v>60</v>
      </c>
      <c r="AC1124" s="338">
        <v>0.95</v>
      </c>
      <c r="AD1124" s="341" t="s">
        <v>60</v>
      </c>
      <c r="AE1124" s="341" t="s">
        <v>60</v>
      </c>
      <c r="AF1124" s="332">
        <v>1.19</v>
      </c>
      <c r="AG1124" s="332">
        <v>16.79</v>
      </c>
      <c r="AH1124" s="332">
        <v>11.38</v>
      </c>
      <c r="AI1124" s="341" t="s">
        <v>60</v>
      </c>
      <c r="AJ1124" s="341" t="s">
        <v>60</v>
      </c>
      <c r="AK1124" s="341" t="s">
        <v>60</v>
      </c>
      <c r="AL1124" s="331" t="s">
        <v>8328</v>
      </c>
      <c r="AM1124" s="331" t="s">
        <v>8329</v>
      </c>
      <c r="AN1124" s="332">
        <v>12.5</v>
      </c>
      <c r="AO1124" s="332">
        <v>22.73</v>
      </c>
      <c r="AP1124" s="332">
        <v>35</v>
      </c>
    </row>
    <row r="1125" spans="1:42" ht="202.5">
      <c r="A1125" s="329">
        <v>43859</v>
      </c>
      <c r="B1125" s="330" t="s">
        <v>5841</v>
      </c>
      <c r="C1125" s="330" t="s">
        <v>60</v>
      </c>
      <c r="D1125" s="331" t="s">
        <v>61</v>
      </c>
      <c r="E1125" s="331" t="s">
        <v>67</v>
      </c>
      <c r="F1125" s="332">
        <v>70.8</v>
      </c>
      <c r="G1125" s="330" t="s">
        <v>5842</v>
      </c>
      <c r="H1125" s="330" t="s">
        <v>5843</v>
      </c>
      <c r="I1125" s="331" t="s">
        <v>5844</v>
      </c>
      <c r="J1125" s="329">
        <v>43859</v>
      </c>
      <c r="K1125" s="333" t="s">
        <v>491</v>
      </c>
      <c r="L1125" s="329">
        <v>43908</v>
      </c>
      <c r="M1125" s="335" t="s">
        <v>15904</v>
      </c>
      <c r="N1125" s="335" t="s">
        <v>60</v>
      </c>
      <c r="O1125" s="335" t="s">
        <v>60</v>
      </c>
      <c r="P1125" s="341" t="s">
        <v>60</v>
      </c>
      <c r="Q1125" s="331" t="s">
        <v>10087</v>
      </c>
      <c r="R1125" s="337" t="s">
        <v>15905</v>
      </c>
      <c r="S1125" s="333" t="s">
        <v>10985</v>
      </c>
      <c r="T1125" s="331" t="s">
        <v>6917</v>
      </c>
      <c r="U1125" s="331" t="s">
        <v>11848</v>
      </c>
      <c r="V1125" s="335" t="s">
        <v>15906</v>
      </c>
      <c r="W1125" s="333" t="s">
        <v>11635</v>
      </c>
      <c r="X1125" s="330" t="s">
        <v>60</v>
      </c>
      <c r="Y1125" s="335" t="s">
        <v>15907</v>
      </c>
      <c r="Z1125" s="339" t="s">
        <v>15908</v>
      </c>
      <c r="AA1125" s="330" t="s">
        <v>60</v>
      </c>
      <c r="AB1125" s="341" t="s">
        <v>60</v>
      </c>
      <c r="AC1125" s="332">
        <v>3.18</v>
      </c>
      <c r="AD1125" s="332">
        <v>32.19</v>
      </c>
      <c r="AE1125" s="332">
        <v>73.77</v>
      </c>
      <c r="AF1125" s="332">
        <v>8.0299999999999994</v>
      </c>
      <c r="AG1125" s="332">
        <v>68.38</v>
      </c>
      <c r="AH1125" s="332">
        <v>55.58</v>
      </c>
      <c r="AI1125" s="341" t="s">
        <v>60</v>
      </c>
      <c r="AJ1125" s="341" t="s">
        <v>60</v>
      </c>
      <c r="AK1125" s="341" t="s">
        <v>60</v>
      </c>
      <c r="AL1125" s="331" t="s">
        <v>8328</v>
      </c>
      <c r="AM1125" s="331" t="s">
        <v>8329</v>
      </c>
      <c r="AN1125" s="332">
        <v>12.5</v>
      </c>
      <c r="AO1125" s="332">
        <v>8</v>
      </c>
      <c r="AP1125" s="332">
        <v>9.09</v>
      </c>
    </row>
    <row r="1126" spans="1:42" ht="409.5">
      <c r="A1126" s="329">
        <v>44133</v>
      </c>
      <c r="B1126" s="330" t="s">
        <v>5845</v>
      </c>
      <c r="C1126" s="330" t="s">
        <v>60</v>
      </c>
      <c r="D1126" s="331" t="s">
        <v>61</v>
      </c>
      <c r="E1126" s="331" t="s">
        <v>67</v>
      </c>
      <c r="F1126" s="332">
        <v>1908.12</v>
      </c>
      <c r="G1126" s="330" t="s">
        <v>5846</v>
      </c>
      <c r="H1126" s="330" t="s">
        <v>5847</v>
      </c>
      <c r="I1126" s="331" t="s">
        <v>5848</v>
      </c>
      <c r="J1126" s="329">
        <v>44133</v>
      </c>
      <c r="K1126" s="333" t="s">
        <v>491</v>
      </c>
      <c r="L1126" s="329">
        <v>44193</v>
      </c>
      <c r="M1126" s="335" t="s">
        <v>15909</v>
      </c>
      <c r="N1126" s="335" t="s">
        <v>60</v>
      </c>
      <c r="O1126" s="335" t="s">
        <v>60</v>
      </c>
      <c r="P1126" s="341" t="s">
        <v>60</v>
      </c>
      <c r="Q1126" s="331" t="s">
        <v>15910</v>
      </c>
      <c r="R1126" s="333" t="s">
        <v>15911</v>
      </c>
      <c r="S1126" s="333" t="s">
        <v>14552</v>
      </c>
      <c r="T1126" s="331" t="s">
        <v>6917</v>
      </c>
      <c r="U1126" s="331" t="s">
        <v>11848</v>
      </c>
      <c r="V1126" s="335" t="s">
        <v>15912</v>
      </c>
      <c r="W1126" s="333" t="s">
        <v>15913</v>
      </c>
      <c r="X1126" s="340">
        <v>13142.8</v>
      </c>
      <c r="Y1126" s="335" t="s">
        <v>15914</v>
      </c>
      <c r="Z1126" s="339" t="s">
        <v>15915</v>
      </c>
      <c r="AA1126" s="330" t="s">
        <v>60</v>
      </c>
      <c r="AB1126" s="332">
        <v>33.36</v>
      </c>
      <c r="AC1126" s="332">
        <v>1.18</v>
      </c>
      <c r="AD1126" s="332">
        <v>13.72</v>
      </c>
      <c r="AE1126" s="332">
        <v>20.88</v>
      </c>
      <c r="AF1126" s="332">
        <v>1.36</v>
      </c>
      <c r="AG1126" s="332">
        <v>1908.12</v>
      </c>
      <c r="AH1126" s="332">
        <v>2047.38</v>
      </c>
      <c r="AI1126" s="341" t="s">
        <v>60</v>
      </c>
      <c r="AJ1126" s="341" t="s">
        <v>60</v>
      </c>
      <c r="AK1126" s="341" t="s">
        <v>60</v>
      </c>
      <c r="AL1126" s="331" t="s">
        <v>8328</v>
      </c>
      <c r="AM1126" s="331" t="s">
        <v>8329</v>
      </c>
      <c r="AN1126" s="332">
        <v>12.47</v>
      </c>
      <c r="AO1126" s="332">
        <v>14.35</v>
      </c>
      <c r="AP1126" s="332">
        <v>53.42</v>
      </c>
    </row>
    <row r="1127" spans="1:42" ht="371.25">
      <c r="A1127" s="329">
        <v>43966</v>
      </c>
      <c r="B1127" s="330" t="s">
        <v>1734</v>
      </c>
      <c r="C1127" s="330" t="s">
        <v>1735</v>
      </c>
      <c r="D1127" s="331" t="s">
        <v>61</v>
      </c>
      <c r="E1127" s="331" t="s">
        <v>67</v>
      </c>
      <c r="F1127" s="332">
        <v>111.32</v>
      </c>
      <c r="G1127" s="330" t="s">
        <v>1736</v>
      </c>
      <c r="H1127" s="330" t="s">
        <v>1737</v>
      </c>
      <c r="I1127" s="331" t="s">
        <v>1738</v>
      </c>
      <c r="J1127" s="329">
        <v>43966</v>
      </c>
      <c r="K1127" s="333" t="s">
        <v>491</v>
      </c>
      <c r="L1127" s="329">
        <v>44350</v>
      </c>
      <c r="M1127" s="335" t="s">
        <v>10455</v>
      </c>
      <c r="N1127" s="335" t="s">
        <v>10456</v>
      </c>
      <c r="O1127" s="335" t="s">
        <v>10457</v>
      </c>
      <c r="P1127" s="336">
        <v>42</v>
      </c>
      <c r="Q1127" s="331" t="s">
        <v>10150</v>
      </c>
      <c r="R1127" s="339" t="s">
        <v>10458</v>
      </c>
      <c r="S1127" s="333" t="s">
        <v>8508</v>
      </c>
      <c r="T1127" s="331" t="s">
        <v>6917</v>
      </c>
      <c r="U1127" s="331" t="s">
        <v>492</v>
      </c>
      <c r="V1127" s="335" t="s">
        <v>10459</v>
      </c>
      <c r="W1127" s="333" t="s">
        <v>9903</v>
      </c>
      <c r="X1127" s="340">
        <v>1619.9</v>
      </c>
      <c r="Y1127" s="335" t="s">
        <v>10460</v>
      </c>
      <c r="Z1127" s="339" t="s">
        <v>10461</v>
      </c>
      <c r="AA1127" s="330" t="s">
        <v>60</v>
      </c>
      <c r="AB1127" s="341" t="s">
        <v>60</v>
      </c>
      <c r="AC1127" s="332">
        <v>12.02</v>
      </c>
      <c r="AD1127" s="341" t="s">
        <v>60</v>
      </c>
      <c r="AE1127" s="341" t="s">
        <v>60</v>
      </c>
      <c r="AF1127" s="332">
        <v>4.79</v>
      </c>
      <c r="AG1127" s="332">
        <v>109.12</v>
      </c>
      <c r="AH1127" s="332">
        <v>66.650000000000006</v>
      </c>
      <c r="AI1127" s="336">
        <v>21.6</v>
      </c>
      <c r="AJ1127" s="336">
        <v>-11.7</v>
      </c>
      <c r="AK1127" s="336">
        <v>91.5</v>
      </c>
      <c r="AL1127" s="331" t="s">
        <v>8328</v>
      </c>
      <c r="AM1127" s="331" t="s">
        <v>8329</v>
      </c>
      <c r="AN1127" s="332">
        <v>12.43</v>
      </c>
      <c r="AO1127" s="332">
        <v>12.43</v>
      </c>
      <c r="AP1127" s="332">
        <v>38.07</v>
      </c>
    </row>
    <row r="1128" spans="1:42" ht="90">
      <c r="A1128" s="329">
        <v>44683</v>
      </c>
      <c r="B1128" s="330" t="s">
        <v>5849</v>
      </c>
      <c r="C1128" s="330" t="s">
        <v>60</v>
      </c>
      <c r="D1128" s="331" t="s">
        <v>61</v>
      </c>
      <c r="E1128" s="331" t="s">
        <v>67</v>
      </c>
      <c r="F1128" s="332">
        <v>20.55</v>
      </c>
      <c r="G1128" s="330" t="s">
        <v>5850</v>
      </c>
      <c r="H1128" s="330" t="s">
        <v>60</v>
      </c>
      <c r="I1128" s="331" t="s">
        <v>5851</v>
      </c>
      <c r="J1128" s="329">
        <v>44683</v>
      </c>
      <c r="K1128" s="333" t="s">
        <v>491</v>
      </c>
      <c r="L1128" s="329">
        <v>44764</v>
      </c>
      <c r="M1128" s="335" t="s">
        <v>15916</v>
      </c>
      <c r="N1128" s="335" t="s">
        <v>60</v>
      </c>
      <c r="O1128" s="335" t="s">
        <v>60</v>
      </c>
      <c r="P1128" s="341" t="s">
        <v>60</v>
      </c>
      <c r="Q1128" s="331" t="s">
        <v>8360</v>
      </c>
      <c r="R1128" s="333" t="s">
        <v>12046</v>
      </c>
      <c r="S1128" s="333" t="s">
        <v>10335</v>
      </c>
      <c r="T1128" s="331" t="s">
        <v>6921</v>
      </c>
      <c r="U1128" s="331" t="s">
        <v>11848</v>
      </c>
      <c r="V1128" s="335" t="s">
        <v>15917</v>
      </c>
      <c r="W1128" s="333" t="s">
        <v>14958</v>
      </c>
      <c r="X1128" s="340">
        <v>44.2</v>
      </c>
      <c r="Y1128" s="335" t="s">
        <v>60</v>
      </c>
      <c r="Z1128" s="333" t="s">
        <v>60</v>
      </c>
      <c r="AA1128" s="330" t="s">
        <v>60</v>
      </c>
      <c r="AB1128" s="341" t="s">
        <v>60</v>
      </c>
      <c r="AC1128" s="341" t="s">
        <v>60</v>
      </c>
      <c r="AD1128" s="341" t="s">
        <v>60</v>
      </c>
      <c r="AE1128" s="341" t="s">
        <v>60</v>
      </c>
      <c r="AF1128" s="341" t="s">
        <v>60</v>
      </c>
      <c r="AG1128" s="332">
        <v>20.55</v>
      </c>
      <c r="AH1128" s="332">
        <v>18.14</v>
      </c>
      <c r="AI1128" s="341" t="s">
        <v>60</v>
      </c>
      <c r="AJ1128" s="341" t="s">
        <v>60</v>
      </c>
      <c r="AK1128" s="341" t="s">
        <v>60</v>
      </c>
      <c r="AL1128" s="331" t="s">
        <v>8328</v>
      </c>
      <c r="AM1128" s="331" t="s">
        <v>8329</v>
      </c>
      <c r="AN1128" s="332">
        <v>12.35</v>
      </c>
      <c r="AO1128" s="332">
        <v>14.79</v>
      </c>
      <c r="AP1128" s="332">
        <v>12.35</v>
      </c>
    </row>
    <row r="1129" spans="1:42" ht="371.25">
      <c r="A1129" s="329">
        <v>44405</v>
      </c>
      <c r="B1129" s="330" t="s">
        <v>1743</v>
      </c>
      <c r="C1129" s="330" t="s">
        <v>1744</v>
      </c>
      <c r="D1129" s="331" t="s">
        <v>61</v>
      </c>
      <c r="E1129" s="331" t="s">
        <v>67</v>
      </c>
      <c r="F1129" s="332">
        <v>3727.65</v>
      </c>
      <c r="G1129" s="330" t="s">
        <v>190</v>
      </c>
      <c r="H1129" s="330" t="s">
        <v>60</v>
      </c>
      <c r="I1129" s="331" t="s">
        <v>1745</v>
      </c>
      <c r="J1129" s="329">
        <v>44405</v>
      </c>
      <c r="K1129" s="333" t="s">
        <v>491</v>
      </c>
      <c r="L1129" s="329">
        <v>44657</v>
      </c>
      <c r="M1129" s="335" t="s">
        <v>10558</v>
      </c>
      <c r="N1129" s="335" t="s">
        <v>10559</v>
      </c>
      <c r="O1129" s="335" t="s">
        <v>10560</v>
      </c>
      <c r="P1129" s="341" t="s">
        <v>60</v>
      </c>
      <c r="Q1129" s="331" t="s">
        <v>8633</v>
      </c>
      <c r="R1129" s="339" t="s">
        <v>10561</v>
      </c>
      <c r="S1129" s="333" t="s">
        <v>10541</v>
      </c>
      <c r="T1129" s="331" t="s">
        <v>6921</v>
      </c>
      <c r="U1129" s="331" t="s">
        <v>492</v>
      </c>
      <c r="V1129" s="335" t="s">
        <v>10562</v>
      </c>
      <c r="W1129" s="333" t="s">
        <v>10563</v>
      </c>
      <c r="X1129" s="340">
        <v>20251.2</v>
      </c>
      <c r="Y1129" s="335" t="s">
        <v>60</v>
      </c>
      <c r="Z1129" s="333" t="s">
        <v>60</v>
      </c>
      <c r="AA1129" s="330" t="s">
        <v>60</v>
      </c>
      <c r="AB1129" s="332">
        <v>12.75</v>
      </c>
      <c r="AC1129" s="332">
        <v>1.32</v>
      </c>
      <c r="AD1129" s="341" t="s">
        <v>60</v>
      </c>
      <c r="AE1129" s="341" t="s">
        <v>60</v>
      </c>
      <c r="AF1129" s="341" t="s">
        <v>60</v>
      </c>
      <c r="AG1129" s="341" t="s">
        <v>60</v>
      </c>
      <c r="AH1129" s="332">
        <v>3716.22</v>
      </c>
      <c r="AI1129" s="336">
        <v>884.2</v>
      </c>
      <c r="AJ1129" s="336">
        <v>313.3</v>
      </c>
      <c r="AK1129" s="336">
        <v>27806.6</v>
      </c>
      <c r="AL1129" s="331" t="s">
        <v>8328</v>
      </c>
      <c r="AM1129" s="331" t="s">
        <v>8329</v>
      </c>
      <c r="AN1129" s="332">
        <v>12.31</v>
      </c>
      <c r="AO1129" s="332">
        <v>10.199999999999999</v>
      </c>
      <c r="AP1129" s="332">
        <v>1.41</v>
      </c>
    </row>
    <row r="1130" spans="1:42" ht="409.5">
      <c r="A1130" s="329">
        <v>44297</v>
      </c>
      <c r="B1130" s="330" t="s">
        <v>5852</v>
      </c>
      <c r="C1130" s="330" t="s">
        <v>60</v>
      </c>
      <c r="D1130" s="331" t="s">
        <v>61</v>
      </c>
      <c r="E1130" s="331" t="s">
        <v>67</v>
      </c>
      <c r="F1130" s="332">
        <v>2137.56</v>
      </c>
      <c r="G1130" s="330" t="s">
        <v>5853</v>
      </c>
      <c r="H1130" s="330" t="s">
        <v>5854</v>
      </c>
      <c r="I1130" s="331" t="s">
        <v>5855</v>
      </c>
      <c r="J1130" s="329">
        <v>44297</v>
      </c>
      <c r="K1130" s="333" t="s">
        <v>491</v>
      </c>
      <c r="L1130" s="329">
        <v>44391</v>
      </c>
      <c r="M1130" s="335" t="s">
        <v>15918</v>
      </c>
      <c r="N1130" s="335" t="s">
        <v>60</v>
      </c>
      <c r="O1130" s="335" t="s">
        <v>60</v>
      </c>
      <c r="P1130" s="341" t="s">
        <v>60</v>
      </c>
      <c r="Q1130" s="331" t="s">
        <v>12217</v>
      </c>
      <c r="R1130" s="339" t="s">
        <v>15919</v>
      </c>
      <c r="S1130" s="333" t="s">
        <v>15920</v>
      </c>
      <c r="T1130" s="331" t="s">
        <v>6921</v>
      </c>
      <c r="U1130" s="331" t="s">
        <v>11848</v>
      </c>
      <c r="V1130" s="335" t="s">
        <v>15921</v>
      </c>
      <c r="W1130" s="333" t="s">
        <v>15922</v>
      </c>
      <c r="X1130" s="340">
        <v>7290.7</v>
      </c>
      <c r="Y1130" s="335" t="s">
        <v>15923</v>
      </c>
      <c r="Z1130" s="339" t="s">
        <v>15924</v>
      </c>
      <c r="AA1130" s="330" t="s">
        <v>8665</v>
      </c>
      <c r="AB1130" s="332">
        <v>78.06</v>
      </c>
      <c r="AC1130" s="332">
        <v>3.7</v>
      </c>
      <c r="AD1130" s="332">
        <v>19.829999999999998</v>
      </c>
      <c r="AE1130" s="332">
        <v>34.93</v>
      </c>
      <c r="AF1130" s="332">
        <v>4.26</v>
      </c>
      <c r="AG1130" s="332">
        <v>1866</v>
      </c>
      <c r="AH1130" s="332">
        <v>1806.37</v>
      </c>
      <c r="AI1130" s="336">
        <v>437.7</v>
      </c>
      <c r="AJ1130" s="336">
        <v>23.6</v>
      </c>
      <c r="AK1130" s="336">
        <v>825.5</v>
      </c>
      <c r="AL1130" s="331" t="s">
        <v>8328</v>
      </c>
      <c r="AM1130" s="331" t="s">
        <v>8329</v>
      </c>
      <c r="AN1130" s="332">
        <v>12.29</v>
      </c>
      <c r="AO1130" s="332">
        <v>10.84</v>
      </c>
      <c r="AP1130" s="332">
        <v>12.94</v>
      </c>
    </row>
    <row r="1131" spans="1:42" ht="326.25">
      <c r="A1131" s="329">
        <v>44236</v>
      </c>
      <c r="B1131" s="330" t="s">
        <v>5856</v>
      </c>
      <c r="C1131" s="330" t="s">
        <v>60</v>
      </c>
      <c r="D1131" s="331" t="s">
        <v>61</v>
      </c>
      <c r="E1131" s="331" t="s">
        <v>67</v>
      </c>
      <c r="F1131" s="332">
        <v>204.56</v>
      </c>
      <c r="G1131" s="330" t="s">
        <v>5857</v>
      </c>
      <c r="H1131" s="330" t="s">
        <v>5858</v>
      </c>
      <c r="I1131" s="331" t="s">
        <v>5859</v>
      </c>
      <c r="J1131" s="329">
        <v>44236</v>
      </c>
      <c r="K1131" s="333" t="s">
        <v>491</v>
      </c>
      <c r="L1131" s="329">
        <v>44413</v>
      </c>
      <c r="M1131" s="335" t="s">
        <v>15925</v>
      </c>
      <c r="N1131" s="335" t="s">
        <v>60</v>
      </c>
      <c r="O1131" s="335" t="s">
        <v>60</v>
      </c>
      <c r="P1131" s="341" t="s">
        <v>60</v>
      </c>
      <c r="Q1131" s="331" t="s">
        <v>8469</v>
      </c>
      <c r="R1131" s="333" t="s">
        <v>15926</v>
      </c>
      <c r="S1131" s="333" t="s">
        <v>12098</v>
      </c>
      <c r="T1131" s="331" t="s">
        <v>6915</v>
      </c>
      <c r="U1131" s="331" t="s">
        <v>11848</v>
      </c>
      <c r="V1131" s="335" t="s">
        <v>15927</v>
      </c>
      <c r="W1131" s="333" t="s">
        <v>15928</v>
      </c>
      <c r="X1131" s="330" t="s">
        <v>60</v>
      </c>
      <c r="Y1131" s="335" t="s">
        <v>15929</v>
      </c>
      <c r="Z1131" s="333" t="s">
        <v>8945</v>
      </c>
      <c r="AA1131" s="330" t="s">
        <v>60</v>
      </c>
      <c r="AB1131" s="332">
        <v>45.24</v>
      </c>
      <c r="AC1131" s="332">
        <v>6.32</v>
      </c>
      <c r="AD1131" s="332">
        <v>25.11</v>
      </c>
      <c r="AE1131" s="332">
        <v>31.41</v>
      </c>
      <c r="AF1131" s="332">
        <v>2.52</v>
      </c>
      <c r="AG1131" s="332">
        <v>180.09</v>
      </c>
      <c r="AH1131" s="332">
        <v>198.23</v>
      </c>
      <c r="AI1131" s="341" t="s">
        <v>60</v>
      </c>
      <c r="AJ1131" s="341" t="s">
        <v>60</v>
      </c>
      <c r="AK1131" s="336">
        <v>49.6</v>
      </c>
      <c r="AL1131" s="331" t="s">
        <v>8328</v>
      </c>
      <c r="AM1131" s="331" t="s">
        <v>8329</v>
      </c>
      <c r="AN1131" s="332">
        <v>12.24</v>
      </c>
      <c r="AO1131" s="332">
        <v>12.24</v>
      </c>
      <c r="AP1131" s="332">
        <v>11.9</v>
      </c>
    </row>
    <row r="1132" spans="1:42" ht="409.5">
      <c r="A1132" s="329">
        <v>43999</v>
      </c>
      <c r="B1132" s="330" t="s">
        <v>5860</v>
      </c>
      <c r="C1132" s="330" t="s">
        <v>60</v>
      </c>
      <c r="D1132" s="331" t="s">
        <v>61</v>
      </c>
      <c r="E1132" s="331" t="s">
        <v>67</v>
      </c>
      <c r="F1132" s="332">
        <v>1106.24</v>
      </c>
      <c r="G1132" s="330" t="s">
        <v>5861</v>
      </c>
      <c r="H1132" s="330" t="s">
        <v>15930</v>
      </c>
      <c r="I1132" s="331" t="s">
        <v>5863</v>
      </c>
      <c r="J1132" s="329">
        <v>43999</v>
      </c>
      <c r="K1132" s="333" t="s">
        <v>491</v>
      </c>
      <c r="L1132" s="329">
        <v>44125</v>
      </c>
      <c r="M1132" s="335" t="s">
        <v>15931</v>
      </c>
      <c r="N1132" s="335" t="s">
        <v>60</v>
      </c>
      <c r="O1132" s="335" t="s">
        <v>60</v>
      </c>
      <c r="P1132" s="341" t="s">
        <v>60</v>
      </c>
      <c r="Q1132" s="331" t="s">
        <v>8740</v>
      </c>
      <c r="R1132" s="333" t="s">
        <v>15478</v>
      </c>
      <c r="S1132" s="333" t="s">
        <v>8742</v>
      </c>
      <c r="T1132" s="331" t="s">
        <v>6917</v>
      </c>
      <c r="U1132" s="331" t="s">
        <v>11848</v>
      </c>
      <c r="V1132" s="335" t="s">
        <v>15932</v>
      </c>
      <c r="W1132" s="333" t="s">
        <v>10620</v>
      </c>
      <c r="X1132" s="330" t="s">
        <v>60</v>
      </c>
      <c r="Y1132" s="335" t="s">
        <v>15933</v>
      </c>
      <c r="Z1132" s="339" t="s">
        <v>15934</v>
      </c>
      <c r="AA1132" s="330" t="s">
        <v>15708</v>
      </c>
      <c r="AB1132" s="332">
        <v>258.33</v>
      </c>
      <c r="AC1132" s="332">
        <v>1.5</v>
      </c>
      <c r="AD1132" s="332">
        <v>8.6</v>
      </c>
      <c r="AE1132" s="332">
        <v>14.59</v>
      </c>
      <c r="AF1132" s="332">
        <v>4.78</v>
      </c>
      <c r="AG1132" s="332">
        <v>1001.81</v>
      </c>
      <c r="AH1132" s="332">
        <v>633.59</v>
      </c>
      <c r="AI1132" s="341" t="s">
        <v>60</v>
      </c>
      <c r="AJ1132" s="341" t="s">
        <v>60</v>
      </c>
      <c r="AK1132" s="341" t="s">
        <v>60</v>
      </c>
      <c r="AL1132" s="331" t="s">
        <v>8328</v>
      </c>
      <c r="AM1132" s="331" t="s">
        <v>8329</v>
      </c>
      <c r="AN1132" s="332">
        <v>12.2</v>
      </c>
      <c r="AO1132" s="332">
        <v>12.88</v>
      </c>
      <c r="AP1132" s="332">
        <v>64.290000000000006</v>
      </c>
    </row>
    <row r="1133" spans="1:42" ht="292.5">
      <c r="A1133" s="329">
        <v>44370</v>
      </c>
      <c r="B1133" s="330" t="s">
        <v>194</v>
      </c>
      <c r="C1133" s="330" t="s">
        <v>60</v>
      </c>
      <c r="D1133" s="331" t="s">
        <v>61</v>
      </c>
      <c r="E1133" s="331" t="s">
        <v>67</v>
      </c>
      <c r="F1133" s="332">
        <v>124.04</v>
      </c>
      <c r="G1133" s="330" t="s">
        <v>195</v>
      </c>
      <c r="H1133" s="330" t="s">
        <v>196</v>
      </c>
      <c r="I1133" s="331" t="s">
        <v>197</v>
      </c>
      <c r="J1133" s="329">
        <v>44370</v>
      </c>
      <c r="K1133" s="333" t="s">
        <v>491</v>
      </c>
      <c r="L1133" s="329">
        <v>44501</v>
      </c>
      <c r="M1133" s="335" t="s">
        <v>15935</v>
      </c>
      <c r="N1133" s="335" t="s">
        <v>60</v>
      </c>
      <c r="O1133" s="335" t="s">
        <v>60</v>
      </c>
      <c r="P1133" s="341" t="s">
        <v>60</v>
      </c>
      <c r="Q1133" s="331" t="s">
        <v>8633</v>
      </c>
      <c r="R1133" s="339" t="s">
        <v>15936</v>
      </c>
      <c r="S1133" s="333" t="s">
        <v>15937</v>
      </c>
      <c r="T1133" s="331" t="s">
        <v>6921</v>
      </c>
      <c r="U1133" s="331" t="s">
        <v>11848</v>
      </c>
      <c r="V1133" s="335" t="s">
        <v>9313</v>
      </c>
      <c r="W1133" s="333" t="s">
        <v>9314</v>
      </c>
      <c r="X1133" s="340">
        <v>510.2</v>
      </c>
      <c r="Y1133" s="335" t="s">
        <v>15938</v>
      </c>
      <c r="Z1133" s="333" t="s">
        <v>15939</v>
      </c>
      <c r="AA1133" s="330" t="s">
        <v>60</v>
      </c>
      <c r="AB1133" s="332">
        <v>12.84</v>
      </c>
      <c r="AC1133" s="332">
        <v>1.53</v>
      </c>
      <c r="AD1133" s="341" t="s">
        <v>60</v>
      </c>
      <c r="AE1133" s="341" t="s">
        <v>60</v>
      </c>
      <c r="AF1133" s="341" t="s">
        <v>60</v>
      </c>
      <c r="AG1133" s="341" t="s">
        <v>60</v>
      </c>
      <c r="AH1133" s="332">
        <v>124.04</v>
      </c>
      <c r="AI1133" s="336">
        <v>31.6</v>
      </c>
      <c r="AJ1133" s="332">
        <v>9.7200000000000006</v>
      </c>
      <c r="AK1133" s="336">
        <v>821.3</v>
      </c>
      <c r="AL1133" s="331" t="s">
        <v>8328</v>
      </c>
      <c r="AM1133" s="331" t="s">
        <v>8329</v>
      </c>
      <c r="AN1133" s="332">
        <v>12.13</v>
      </c>
      <c r="AO1133" s="332">
        <v>12.69</v>
      </c>
      <c r="AP1133" s="332">
        <v>26.05</v>
      </c>
    </row>
    <row r="1134" spans="1:42" ht="281.25">
      <c r="A1134" s="329">
        <v>44658</v>
      </c>
      <c r="B1134" s="330" t="s">
        <v>5866</v>
      </c>
      <c r="C1134" s="330" t="s">
        <v>60</v>
      </c>
      <c r="D1134" s="331" t="s">
        <v>61</v>
      </c>
      <c r="E1134" s="331" t="s">
        <v>67</v>
      </c>
      <c r="F1134" s="332">
        <v>8340.7099999999991</v>
      </c>
      <c r="G1134" s="330" t="s">
        <v>5867</v>
      </c>
      <c r="H1134" s="330" t="s">
        <v>60</v>
      </c>
      <c r="I1134" s="331" t="s">
        <v>5868</v>
      </c>
      <c r="J1134" s="329">
        <v>44658</v>
      </c>
      <c r="K1134" s="333" t="s">
        <v>491</v>
      </c>
      <c r="L1134" s="329">
        <v>44747</v>
      </c>
      <c r="M1134" s="335" t="s">
        <v>15940</v>
      </c>
      <c r="N1134" s="335" t="s">
        <v>15941</v>
      </c>
      <c r="O1134" s="335" t="s">
        <v>60</v>
      </c>
      <c r="P1134" s="341" t="s">
        <v>60</v>
      </c>
      <c r="Q1134" s="331" t="s">
        <v>8469</v>
      </c>
      <c r="R1134" s="339" t="s">
        <v>15942</v>
      </c>
      <c r="S1134" s="333" t="s">
        <v>15943</v>
      </c>
      <c r="T1134" s="331" t="s">
        <v>6921</v>
      </c>
      <c r="U1134" s="331" t="s">
        <v>11848</v>
      </c>
      <c r="V1134" s="335" t="s">
        <v>15944</v>
      </c>
      <c r="W1134" s="333" t="s">
        <v>9878</v>
      </c>
      <c r="X1134" s="340">
        <v>4015.2</v>
      </c>
      <c r="Y1134" s="335" t="s">
        <v>60</v>
      </c>
      <c r="Z1134" s="333" t="s">
        <v>60</v>
      </c>
      <c r="AA1134" s="330" t="s">
        <v>60</v>
      </c>
      <c r="AB1134" s="332">
        <v>27.73</v>
      </c>
      <c r="AC1134" s="332">
        <v>15.09</v>
      </c>
      <c r="AD1134" s="332">
        <v>14.22</v>
      </c>
      <c r="AE1134" s="332">
        <v>18.920000000000002</v>
      </c>
      <c r="AF1134" s="332">
        <v>4.68</v>
      </c>
      <c r="AG1134" s="332">
        <v>8220.41</v>
      </c>
      <c r="AH1134" s="332">
        <v>6530.07</v>
      </c>
      <c r="AI1134" s="336">
        <v>1791.4</v>
      </c>
      <c r="AJ1134" s="336">
        <v>261.8</v>
      </c>
      <c r="AK1134" s="336">
        <v>2900.5</v>
      </c>
      <c r="AL1134" s="331" t="s">
        <v>8328</v>
      </c>
      <c r="AM1134" s="331" t="s">
        <v>8329</v>
      </c>
      <c r="AN1134" s="332">
        <v>12</v>
      </c>
      <c r="AO1134" s="332">
        <v>12.72</v>
      </c>
      <c r="AP1134" s="332">
        <v>18.84</v>
      </c>
    </row>
    <row r="1135" spans="1:42" ht="180">
      <c r="A1135" s="329">
        <v>44029</v>
      </c>
      <c r="B1135" s="330" t="s">
        <v>1746</v>
      </c>
      <c r="C1135" s="330" t="s">
        <v>1747</v>
      </c>
      <c r="D1135" s="331" t="s">
        <v>61</v>
      </c>
      <c r="E1135" s="331" t="s">
        <v>77</v>
      </c>
      <c r="F1135" s="332">
        <v>106.93</v>
      </c>
      <c r="G1135" s="330" t="s">
        <v>60</v>
      </c>
      <c r="H1135" s="330" t="s">
        <v>60</v>
      </c>
      <c r="I1135" s="331" t="s">
        <v>1748</v>
      </c>
      <c r="J1135" s="329">
        <v>44029</v>
      </c>
      <c r="K1135" s="333" t="s">
        <v>491</v>
      </c>
      <c r="L1135" s="334" t="s">
        <v>60</v>
      </c>
      <c r="M1135" s="335" t="s">
        <v>10470</v>
      </c>
      <c r="N1135" s="335" t="s">
        <v>10471</v>
      </c>
      <c r="O1135" s="335" t="s">
        <v>10472</v>
      </c>
      <c r="P1135" s="336">
        <v>127.5</v>
      </c>
      <c r="Q1135" s="331" t="s">
        <v>8511</v>
      </c>
      <c r="R1135" s="339" t="s">
        <v>10473</v>
      </c>
      <c r="S1135" s="333" t="s">
        <v>8508</v>
      </c>
      <c r="T1135" s="331" t="s">
        <v>6917</v>
      </c>
      <c r="U1135" s="331" t="s">
        <v>492</v>
      </c>
      <c r="V1135" s="335" t="s">
        <v>60</v>
      </c>
      <c r="W1135" s="333" t="s">
        <v>60</v>
      </c>
      <c r="X1135" s="330" t="s">
        <v>60</v>
      </c>
      <c r="Y1135" s="335" t="s">
        <v>60</v>
      </c>
      <c r="Z1135" s="333" t="s">
        <v>60</v>
      </c>
      <c r="AA1135" s="330" t="s">
        <v>60</v>
      </c>
      <c r="AB1135" s="341" t="s">
        <v>60</v>
      </c>
      <c r="AC1135" s="338">
        <v>0.27100000000000002</v>
      </c>
      <c r="AD1135" s="341" t="s">
        <v>60</v>
      </c>
      <c r="AE1135" s="341" t="s">
        <v>60</v>
      </c>
      <c r="AF1135" s="341" t="s">
        <v>60</v>
      </c>
      <c r="AG1135" s="341" t="s">
        <v>60</v>
      </c>
      <c r="AH1135" s="332">
        <v>139.74</v>
      </c>
      <c r="AI1135" s="336">
        <v>156.6</v>
      </c>
      <c r="AJ1135" s="336">
        <v>-72.400000000000006</v>
      </c>
      <c r="AK1135" s="336">
        <v>850</v>
      </c>
      <c r="AL1135" s="331" t="s">
        <v>8328</v>
      </c>
      <c r="AM1135" s="331" t="s">
        <v>8329</v>
      </c>
      <c r="AN1135" s="332">
        <v>12</v>
      </c>
      <c r="AO1135" s="332">
        <v>12</v>
      </c>
      <c r="AP1135" s="332">
        <v>21.74</v>
      </c>
    </row>
    <row r="1136" spans="1:42" ht="409.5">
      <c r="A1136" s="329">
        <v>44466</v>
      </c>
      <c r="B1136" s="330" t="s">
        <v>5869</v>
      </c>
      <c r="C1136" s="330" t="s">
        <v>60</v>
      </c>
      <c r="D1136" s="331" t="s">
        <v>61</v>
      </c>
      <c r="E1136" s="331" t="s">
        <v>67</v>
      </c>
      <c r="F1136" s="332">
        <v>2567.9699999999998</v>
      </c>
      <c r="G1136" s="330" t="s">
        <v>5870</v>
      </c>
      <c r="H1136" s="330" t="s">
        <v>5871</v>
      </c>
      <c r="I1136" s="331" t="s">
        <v>5872</v>
      </c>
      <c r="J1136" s="329">
        <v>44466</v>
      </c>
      <c r="K1136" s="333" t="s">
        <v>491</v>
      </c>
      <c r="L1136" s="329">
        <v>44635</v>
      </c>
      <c r="M1136" s="335" t="s">
        <v>15945</v>
      </c>
      <c r="N1136" s="335" t="s">
        <v>15946</v>
      </c>
      <c r="O1136" s="335" t="s">
        <v>15947</v>
      </c>
      <c r="P1136" s="341" t="s">
        <v>60</v>
      </c>
      <c r="Q1136" s="331" t="s">
        <v>9303</v>
      </c>
      <c r="R1136" s="337" t="s">
        <v>15948</v>
      </c>
      <c r="S1136" s="333" t="s">
        <v>8813</v>
      </c>
      <c r="T1136" s="331" t="s">
        <v>6921</v>
      </c>
      <c r="U1136" s="331" t="s">
        <v>11848</v>
      </c>
      <c r="V1136" s="335" t="s">
        <v>15949</v>
      </c>
      <c r="W1136" s="333" t="s">
        <v>8501</v>
      </c>
      <c r="X1136" s="330" t="s">
        <v>60</v>
      </c>
      <c r="Y1136" s="335" t="s">
        <v>15950</v>
      </c>
      <c r="Z1136" s="339" t="s">
        <v>15951</v>
      </c>
      <c r="AA1136" s="330" t="s">
        <v>8665</v>
      </c>
      <c r="AB1136" s="341" t="s">
        <v>60</v>
      </c>
      <c r="AC1136" s="332">
        <v>2.31</v>
      </c>
      <c r="AD1136" s="332">
        <v>8.8000000000000007</v>
      </c>
      <c r="AE1136" s="332">
        <v>18.399999999999999</v>
      </c>
      <c r="AF1136" s="332">
        <v>1.5</v>
      </c>
      <c r="AG1136" s="332">
        <v>2567.9699999999998</v>
      </c>
      <c r="AH1136" s="332">
        <v>1567.43</v>
      </c>
      <c r="AI1136" s="336">
        <v>1970.1</v>
      </c>
      <c r="AJ1136" s="336">
        <v>170.2</v>
      </c>
      <c r="AK1136" s="336">
        <v>2654.6</v>
      </c>
      <c r="AL1136" s="331" t="s">
        <v>8328</v>
      </c>
      <c r="AM1136" s="331" t="s">
        <v>8329</v>
      </c>
      <c r="AN1136" s="332">
        <v>11.99</v>
      </c>
      <c r="AO1136" s="332">
        <v>16.399999999999999</v>
      </c>
      <c r="AP1136" s="332">
        <v>8.64</v>
      </c>
    </row>
    <row r="1137" spans="1:42" ht="135">
      <c r="A1137" s="329">
        <v>44161</v>
      </c>
      <c r="B1137" s="330" t="s">
        <v>5069</v>
      </c>
      <c r="C1137" s="330" t="s">
        <v>60</v>
      </c>
      <c r="D1137" s="331" t="s">
        <v>61</v>
      </c>
      <c r="E1137" s="331" t="s">
        <v>77</v>
      </c>
      <c r="F1137" s="332">
        <v>146.93</v>
      </c>
      <c r="G1137" s="330" t="s">
        <v>1986</v>
      </c>
      <c r="H1137" s="330" t="s">
        <v>60</v>
      </c>
      <c r="I1137" s="331" t="s">
        <v>5873</v>
      </c>
      <c r="J1137" s="329">
        <v>44161</v>
      </c>
      <c r="K1137" s="333" t="s">
        <v>491</v>
      </c>
      <c r="L1137" s="334" t="s">
        <v>60</v>
      </c>
      <c r="M1137" s="335" t="s">
        <v>14840</v>
      </c>
      <c r="N1137" s="335" t="s">
        <v>60</v>
      </c>
      <c r="O1137" s="335" t="s">
        <v>60</v>
      </c>
      <c r="P1137" s="341" t="s">
        <v>60</v>
      </c>
      <c r="Q1137" s="331" t="s">
        <v>8978</v>
      </c>
      <c r="R1137" s="339" t="s">
        <v>14841</v>
      </c>
      <c r="S1137" s="333" t="s">
        <v>14842</v>
      </c>
      <c r="T1137" s="331" t="s">
        <v>6917</v>
      </c>
      <c r="U1137" s="331" t="s">
        <v>11848</v>
      </c>
      <c r="V1137" s="335" t="s">
        <v>60</v>
      </c>
      <c r="W1137" s="339" t="s">
        <v>10554</v>
      </c>
      <c r="X1137" s="330" t="s">
        <v>10555</v>
      </c>
      <c r="Y1137" s="335" t="s">
        <v>60</v>
      </c>
      <c r="Z1137" s="333" t="s">
        <v>60</v>
      </c>
      <c r="AA1137" s="330" t="s">
        <v>60</v>
      </c>
      <c r="AB1137" s="332">
        <v>7.36</v>
      </c>
      <c r="AC1137" s="338">
        <v>0.65700000000000003</v>
      </c>
      <c r="AD1137" s="332">
        <v>3.21</v>
      </c>
      <c r="AE1137" s="332">
        <v>4</v>
      </c>
      <c r="AF1137" s="338">
        <v>0.34699999999999998</v>
      </c>
      <c r="AG1137" s="332">
        <v>82.92</v>
      </c>
      <c r="AH1137" s="332">
        <v>138.84</v>
      </c>
      <c r="AI1137" s="336">
        <v>203</v>
      </c>
      <c r="AJ1137" s="336">
        <v>12.7</v>
      </c>
      <c r="AK1137" s="336">
        <v>282.8</v>
      </c>
      <c r="AL1137" s="331" t="s">
        <v>8328</v>
      </c>
      <c r="AM1137" s="331" t="s">
        <v>8329</v>
      </c>
      <c r="AN1137" s="332">
        <v>11.9</v>
      </c>
      <c r="AO1137" s="332">
        <v>16.22</v>
      </c>
      <c r="AP1137" s="332">
        <v>18.39</v>
      </c>
    </row>
    <row r="1138" spans="1:42" ht="409.5">
      <c r="A1138" s="329">
        <v>44676</v>
      </c>
      <c r="B1138" s="330" t="s">
        <v>5874</v>
      </c>
      <c r="C1138" s="330" t="s">
        <v>60</v>
      </c>
      <c r="D1138" s="331" t="s">
        <v>61</v>
      </c>
      <c r="E1138" s="331" t="s">
        <v>67</v>
      </c>
      <c r="F1138" s="332">
        <v>7642.25</v>
      </c>
      <c r="G1138" s="330" t="s">
        <v>3752</v>
      </c>
      <c r="H1138" s="330" t="s">
        <v>5875</v>
      </c>
      <c r="I1138" s="331" t="s">
        <v>5876</v>
      </c>
      <c r="J1138" s="329">
        <v>44676</v>
      </c>
      <c r="K1138" s="333" t="s">
        <v>491</v>
      </c>
      <c r="L1138" s="329">
        <v>44762</v>
      </c>
      <c r="M1138" s="335" t="s">
        <v>15952</v>
      </c>
      <c r="N1138" s="335" t="s">
        <v>60</v>
      </c>
      <c r="O1138" s="335" t="s">
        <v>60</v>
      </c>
      <c r="P1138" s="341" t="s">
        <v>60</v>
      </c>
      <c r="Q1138" s="331" t="s">
        <v>13370</v>
      </c>
      <c r="R1138" s="333" t="s">
        <v>14258</v>
      </c>
      <c r="S1138" s="333" t="s">
        <v>9401</v>
      </c>
      <c r="T1138" s="331" t="s">
        <v>6921</v>
      </c>
      <c r="U1138" s="331" t="s">
        <v>12010</v>
      </c>
      <c r="V1138" s="335" t="s">
        <v>12962</v>
      </c>
      <c r="W1138" s="339" t="s">
        <v>12963</v>
      </c>
      <c r="X1138" s="330" t="s">
        <v>60</v>
      </c>
      <c r="Y1138" s="335" t="s">
        <v>15953</v>
      </c>
      <c r="Z1138" s="339" t="s">
        <v>15954</v>
      </c>
      <c r="AA1138" s="330" t="s">
        <v>15955</v>
      </c>
      <c r="AB1138" s="332">
        <v>15.06</v>
      </c>
      <c r="AC1138" s="332">
        <v>6.42</v>
      </c>
      <c r="AD1138" s="332">
        <v>26.63</v>
      </c>
      <c r="AE1138" s="332">
        <v>39.25</v>
      </c>
      <c r="AF1138" s="332">
        <v>17</v>
      </c>
      <c r="AG1138" s="332">
        <v>7538.04</v>
      </c>
      <c r="AH1138" s="332">
        <v>6584.64</v>
      </c>
      <c r="AI1138" s="336">
        <v>434.3</v>
      </c>
      <c r="AJ1138" s="336">
        <v>346.1</v>
      </c>
      <c r="AK1138" s="336">
        <v>2123.1999999999998</v>
      </c>
      <c r="AL1138" s="331" t="s">
        <v>8328</v>
      </c>
      <c r="AM1138" s="331" t="s">
        <v>8329</v>
      </c>
      <c r="AN1138" s="332">
        <v>11.83</v>
      </c>
      <c r="AO1138" s="332">
        <v>14.88</v>
      </c>
      <c r="AP1138" s="332">
        <v>15.27</v>
      </c>
    </row>
    <row r="1139" spans="1:42" ht="360">
      <c r="A1139" s="329">
        <v>44223</v>
      </c>
      <c r="B1139" s="330" t="s">
        <v>5877</v>
      </c>
      <c r="C1139" s="330" t="s">
        <v>60</v>
      </c>
      <c r="D1139" s="331" t="s">
        <v>61</v>
      </c>
      <c r="E1139" s="331" t="s">
        <v>67</v>
      </c>
      <c r="F1139" s="332">
        <v>6791.79</v>
      </c>
      <c r="G1139" s="330" t="s">
        <v>5878</v>
      </c>
      <c r="H1139" s="330" t="s">
        <v>60</v>
      </c>
      <c r="I1139" s="331" t="s">
        <v>5879</v>
      </c>
      <c r="J1139" s="329">
        <v>44223</v>
      </c>
      <c r="K1139" s="333" t="s">
        <v>491</v>
      </c>
      <c r="L1139" s="329">
        <v>44322</v>
      </c>
      <c r="M1139" s="335" t="s">
        <v>15956</v>
      </c>
      <c r="N1139" s="335" t="s">
        <v>60</v>
      </c>
      <c r="O1139" s="335" t="s">
        <v>60</v>
      </c>
      <c r="P1139" s="341" t="s">
        <v>60</v>
      </c>
      <c r="Q1139" s="331" t="s">
        <v>8913</v>
      </c>
      <c r="R1139" s="333" t="s">
        <v>12760</v>
      </c>
      <c r="S1139" s="333" t="s">
        <v>15957</v>
      </c>
      <c r="T1139" s="331" t="s">
        <v>6921</v>
      </c>
      <c r="U1139" s="331" t="s">
        <v>11848</v>
      </c>
      <c r="V1139" s="335" t="s">
        <v>15958</v>
      </c>
      <c r="W1139" s="333" t="s">
        <v>11864</v>
      </c>
      <c r="X1139" s="330" t="s">
        <v>60</v>
      </c>
      <c r="Y1139" s="335" t="s">
        <v>60</v>
      </c>
      <c r="Z1139" s="333" t="s">
        <v>60</v>
      </c>
      <c r="AA1139" s="330" t="s">
        <v>60</v>
      </c>
      <c r="AB1139" s="341" t="s">
        <v>60</v>
      </c>
      <c r="AC1139" s="332">
        <v>3.46</v>
      </c>
      <c r="AD1139" s="332">
        <v>11.26</v>
      </c>
      <c r="AE1139" s="332">
        <v>33.99</v>
      </c>
      <c r="AF1139" s="332">
        <v>1.62</v>
      </c>
      <c r="AG1139" s="332">
        <v>7273.23</v>
      </c>
      <c r="AH1139" s="332">
        <v>4865.1499999999996</v>
      </c>
      <c r="AI1139" s="336">
        <v>4483</v>
      </c>
      <c r="AJ1139" s="336">
        <v>-745</v>
      </c>
      <c r="AK1139" s="336">
        <v>5405</v>
      </c>
      <c r="AL1139" s="331" t="s">
        <v>8328</v>
      </c>
      <c r="AM1139" s="331" t="s">
        <v>8329</v>
      </c>
      <c r="AN1139" s="332">
        <v>11.81</v>
      </c>
      <c r="AO1139" s="332">
        <v>11.01</v>
      </c>
      <c r="AP1139" s="332">
        <v>21.68</v>
      </c>
    </row>
    <row r="1140" spans="1:42" ht="90">
      <c r="A1140" s="329">
        <v>44308</v>
      </c>
      <c r="B1140" s="330" t="s">
        <v>5880</v>
      </c>
      <c r="C1140" s="330" t="s">
        <v>60</v>
      </c>
      <c r="D1140" s="331" t="s">
        <v>61</v>
      </c>
      <c r="E1140" s="331" t="s">
        <v>77</v>
      </c>
      <c r="F1140" s="332">
        <v>41.78</v>
      </c>
      <c r="G1140" s="330" t="s">
        <v>5881</v>
      </c>
      <c r="H1140" s="330" t="s">
        <v>60</v>
      </c>
      <c r="I1140" s="331" t="s">
        <v>5882</v>
      </c>
      <c r="J1140" s="329">
        <v>44308</v>
      </c>
      <c r="K1140" s="333" t="s">
        <v>491</v>
      </c>
      <c r="L1140" s="334" t="s">
        <v>60</v>
      </c>
      <c r="M1140" s="335" t="s">
        <v>15959</v>
      </c>
      <c r="N1140" s="335" t="s">
        <v>60</v>
      </c>
      <c r="O1140" s="335" t="s">
        <v>60</v>
      </c>
      <c r="P1140" s="341" t="s">
        <v>60</v>
      </c>
      <c r="Q1140" s="331" t="s">
        <v>8537</v>
      </c>
      <c r="R1140" s="339" t="s">
        <v>15960</v>
      </c>
      <c r="S1140" s="333" t="s">
        <v>9049</v>
      </c>
      <c r="T1140" s="331" t="s">
        <v>6915</v>
      </c>
      <c r="U1140" s="331" t="s">
        <v>11848</v>
      </c>
      <c r="V1140" s="335" t="s">
        <v>15961</v>
      </c>
      <c r="W1140" s="333" t="s">
        <v>10047</v>
      </c>
      <c r="X1140" s="330" t="s">
        <v>60</v>
      </c>
      <c r="Y1140" s="335" t="s">
        <v>60</v>
      </c>
      <c r="Z1140" s="333" t="s">
        <v>60</v>
      </c>
      <c r="AA1140" s="330" t="s">
        <v>60</v>
      </c>
      <c r="AB1140" s="332">
        <v>33.57</v>
      </c>
      <c r="AC1140" s="332">
        <v>4.05</v>
      </c>
      <c r="AD1140" s="332">
        <v>14.97</v>
      </c>
      <c r="AE1140" s="332">
        <v>29.48</v>
      </c>
      <c r="AF1140" s="332">
        <v>5.12</v>
      </c>
      <c r="AG1140" s="332">
        <v>35.380000000000003</v>
      </c>
      <c r="AH1140" s="332">
        <v>38.33</v>
      </c>
      <c r="AI1140" s="332">
        <v>6.75</v>
      </c>
      <c r="AJ1140" s="332">
        <v>1.1200000000000001</v>
      </c>
      <c r="AK1140" s="336">
        <v>16.3</v>
      </c>
      <c r="AL1140" s="331" t="s">
        <v>8328</v>
      </c>
      <c r="AM1140" s="331" t="s">
        <v>8329</v>
      </c>
      <c r="AN1140" s="332">
        <v>11.73</v>
      </c>
      <c r="AO1140" s="332">
        <v>40.85</v>
      </c>
      <c r="AP1140" s="332">
        <v>35.14</v>
      </c>
    </row>
    <row r="1141" spans="1:42" ht="409.5">
      <c r="A1141" s="329">
        <v>43878</v>
      </c>
      <c r="B1141" s="330" t="s">
        <v>5883</v>
      </c>
      <c r="C1141" s="330" t="s">
        <v>60</v>
      </c>
      <c r="D1141" s="331" t="s">
        <v>61</v>
      </c>
      <c r="E1141" s="331" t="s">
        <v>67</v>
      </c>
      <c r="F1141" s="332">
        <v>4834.74</v>
      </c>
      <c r="G1141" s="330" t="s">
        <v>5884</v>
      </c>
      <c r="H1141" s="330" t="s">
        <v>5885</v>
      </c>
      <c r="I1141" s="331" t="s">
        <v>5886</v>
      </c>
      <c r="J1141" s="329">
        <v>43878</v>
      </c>
      <c r="K1141" s="333" t="s">
        <v>491</v>
      </c>
      <c r="L1141" s="329">
        <v>44042</v>
      </c>
      <c r="M1141" s="335" t="s">
        <v>15962</v>
      </c>
      <c r="N1141" s="335" t="s">
        <v>60</v>
      </c>
      <c r="O1141" s="335" t="s">
        <v>60</v>
      </c>
      <c r="P1141" s="341" t="s">
        <v>60</v>
      </c>
      <c r="Q1141" s="331" t="s">
        <v>10160</v>
      </c>
      <c r="R1141" s="339" t="s">
        <v>15963</v>
      </c>
      <c r="S1141" s="333" t="s">
        <v>15964</v>
      </c>
      <c r="T1141" s="331" t="s">
        <v>6915</v>
      </c>
      <c r="U1141" s="331" t="s">
        <v>11848</v>
      </c>
      <c r="V1141" s="335" t="s">
        <v>15965</v>
      </c>
      <c r="W1141" s="339" t="s">
        <v>15966</v>
      </c>
      <c r="X1141" s="340">
        <v>40157.9</v>
      </c>
      <c r="Y1141" s="335" t="s">
        <v>15967</v>
      </c>
      <c r="Z1141" s="339" t="s">
        <v>15968</v>
      </c>
      <c r="AA1141" s="330" t="s">
        <v>60</v>
      </c>
      <c r="AB1141" s="332">
        <v>21.37</v>
      </c>
      <c r="AC1141" s="338">
        <v>0.41299999999999998</v>
      </c>
      <c r="AD1141" s="341" t="s">
        <v>60</v>
      </c>
      <c r="AE1141" s="341" t="s">
        <v>60</v>
      </c>
      <c r="AF1141" s="341" t="s">
        <v>60</v>
      </c>
      <c r="AG1141" s="341" t="s">
        <v>60</v>
      </c>
      <c r="AH1141" s="332">
        <v>4834.74</v>
      </c>
      <c r="AI1141" s="341" t="s">
        <v>60</v>
      </c>
      <c r="AJ1141" s="341" t="s">
        <v>60</v>
      </c>
      <c r="AK1141" s="341" t="s">
        <v>60</v>
      </c>
      <c r="AL1141" s="331" t="s">
        <v>8328</v>
      </c>
      <c r="AM1141" s="331" t="s">
        <v>8329</v>
      </c>
      <c r="AN1141" s="332">
        <v>11.73</v>
      </c>
      <c r="AO1141" s="332">
        <v>23.48</v>
      </c>
      <c r="AP1141" s="332">
        <v>25.19</v>
      </c>
    </row>
    <row r="1142" spans="1:42" ht="409.5">
      <c r="A1142" s="329">
        <v>44335</v>
      </c>
      <c r="B1142" s="330" t="s">
        <v>5887</v>
      </c>
      <c r="C1142" s="330" t="s">
        <v>60</v>
      </c>
      <c r="D1142" s="331" t="s">
        <v>61</v>
      </c>
      <c r="E1142" s="331" t="s">
        <v>67</v>
      </c>
      <c r="F1142" s="332">
        <v>2846.55</v>
      </c>
      <c r="G1142" s="330" t="s">
        <v>1865</v>
      </c>
      <c r="H1142" s="330" t="s">
        <v>5888</v>
      </c>
      <c r="I1142" s="331" t="s">
        <v>5889</v>
      </c>
      <c r="J1142" s="329">
        <v>44335</v>
      </c>
      <c r="K1142" s="333" t="s">
        <v>491</v>
      </c>
      <c r="L1142" s="329">
        <v>44461</v>
      </c>
      <c r="M1142" s="335" t="s">
        <v>15969</v>
      </c>
      <c r="N1142" s="335" t="s">
        <v>15970</v>
      </c>
      <c r="O1142" s="335" t="s">
        <v>60</v>
      </c>
      <c r="P1142" s="341" t="s">
        <v>60</v>
      </c>
      <c r="Q1142" s="331" t="s">
        <v>8511</v>
      </c>
      <c r="R1142" s="339" t="s">
        <v>15971</v>
      </c>
      <c r="S1142" s="339" t="s">
        <v>15972</v>
      </c>
      <c r="T1142" s="331" t="s">
        <v>6915</v>
      </c>
      <c r="U1142" s="331" t="s">
        <v>12010</v>
      </c>
      <c r="V1142" s="335" t="s">
        <v>9558</v>
      </c>
      <c r="W1142" s="345" t="s">
        <v>9559</v>
      </c>
      <c r="X1142" s="340">
        <v>43529.2</v>
      </c>
      <c r="Y1142" s="335" t="s">
        <v>15973</v>
      </c>
      <c r="Z1142" s="333" t="s">
        <v>9832</v>
      </c>
      <c r="AA1142" s="330" t="s">
        <v>60</v>
      </c>
      <c r="AB1142" s="341" t="s">
        <v>60</v>
      </c>
      <c r="AC1142" s="332">
        <v>1.31</v>
      </c>
      <c r="AD1142" s="341" t="s">
        <v>60</v>
      </c>
      <c r="AE1142" s="341" t="s">
        <v>60</v>
      </c>
      <c r="AF1142" s="341" t="s">
        <v>60</v>
      </c>
      <c r="AG1142" s="341" t="s">
        <v>60</v>
      </c>
      <c r="AH1142" s="332">
        <v>2846.55</v>
      </c>
      <c r="AI1142" s="336">
        <v>429.2</v>
      </c>
      <c r="AJ1142" s="336">
        <v>306</v>
      </c>
      <c r="AK1142" s="336">
        <v>2357.4</v>
      </c>
      <c r="AL1142" s="331" t="s">
        <v>8328</v>
      </c>
      <c r="AM1142" s="331" t="s">
        <v>8329</v>
      </c>
      <c r="AN1142" s="332">
        <v>11.63</v>
      </c>
      <c r="AO1142" s="332">
        <v>13.46</v>
      </c>
      <c r="AP1142" s="332">
        <v>29.67</v>
      </c>
    </row>
    <row r="1143" spans="1:42" ht="409.5">
      <c r="A1143" s="329">
        <v>44178</v>
      </c>
      <c r="B1143" s="330" t="s">
        <v>1751</v>
      </c>
      <c r="C1143" s="330" t="s">
        <v>60</v>
      </c>
      <c r="D1143" s="331" t="s">
        <v>61</v>
      </c>
      <c r="E1143" s="331" t="s">
        <v>67</v>
      </c>
      <c r="F1143" s="332">
        <v>6206.37</v>
      </c>
      <c r="G1143" s="330" t="s">
        <v>1752</v>
      </c>
      <c r="H1143" s="330" t="s">
        <v>60</v>
      </c>
      <c r="I1143" s="331" t="s">
        <v>1753</v>
      </c>
      <c r="J1143" s="329">
        <v>44178</v>
      </c>
      <c r="K1143" s="333" t="s">
        <v>491</v>
      </c>
      <c r="L1143" s="329">
        <v>44356</v>
      </c>
      <c r="M1143" s="335" t="s">
        <v>10693</v>
      </c>
      <c r="N1143" s="335" t="s">
        <v>60</v>
      </c>
      <c r="O1143" s="335" t="s">
        <v>60</v>
      </c>
      <c r="P1143" s="341" t="s">
        <v>60</v>
      </c>
      <c r="Q1143" s="331" t="s">
        <v>8633</v>
      </c>
      <c r="R1143" s="339" t="s">
        <v>10694</v>
      </c>
      <c r="S1143" s="333" t="s">
        <v>10695</v>
      </c>
      <c r="T1143" s="346" t="s">
        <v>6921</v>
      </c>
      <c r="U1143" s="331" t="s">
        <v>492</v>
      </c>
      <c r="V1143" s="335" t="s">
        <v>10696</v>
      </c>
      <c r="W1143" s="339" t="s">
        <v>10697</v>
      </c>
      <c r="X1143" s="340">
        <v>21713.200000000001</v>
      </c>
      <c r="Y1143" s="335" t="s">
        <v>60</v>
      </c>
      <c r="Z1143" s="333" t="s">
        <v>60</v>
      </c>
      <c r="AA1143" s="330" t="s">
        <v>60</v>
      </c>
      <c r="AB1143" s="332">
        <v>25.79</v>
      </c>
      <c r="AC1143" s="332">
        <v>1.1000000000000001</v>
      </c>
      <c r="AD1143" s="341" t="s">
        <v>60</v>
      </c>
      <c r="AE1143" s="341" t="s">
        <v>60</v>
      </c>
      <c r="AF1143" s="341" t="s">
        <v>60</v>
      </c>
      <c r="AG1143" s="341" t="s">
        <v>60</v>
      </c>
      <c r="AH1143" s="332">
        <v>6031.37</v>
      </c>
      <c r="AI1143" s="341" t="s">
        <v>60</v>
      </c>
      <c r="AJ1143" s="341" t="s">
        <v>60</v>
      </c>
      <c r="AK1143" s="341" t="s">
        <v>60</v>
      </c>
      <c r="AL1143" s="331" t="s">
        <v>8328</v>
      </c>
      <c r="AM1143" s="331" t="s">
        <v>8329</v>
      </c>
      <c r="AN1143" s="332">
        <v>11.63</v>
      </c>
      <c r="AO1143" s="332">
        <v>7.76</v>
      </c>
      <c r="AP1143" s="332">
        <v>19.87</v>
      </c>
    </row>
    <row r="1144" spans="1:42" ht="405">
      <c r="A1144" s="329">
        <v>44377</v>
      </c>
      <c r="B1144" s="330" t="s">
        <v>5890</v>
      </c>
      <c r="C1144" s="330" t="s">
        <v>60</v>
      </c>
      <c r="D1144" s="331" t="s">
        <v>61</v>
      </c>
      <c r="E1144" s="331" t="s">
        <v>67</v>
      </c>
      <c r="F1144" s="332">
        <v>127.05</v>
      </c>
      <c r="G1144" s="330" t="s">
        <v>1791</v>
      </c>
      <c r="H1144" s="330" t="s">
        <v>9315</v>
      </c>
      <c r="I1144" s="331" t="s">
        <v>5891</v>
      </c>
      <c r="J1144" s="329">
        <v>44377</v>
      </c>
      <c r="K1144" s="333" t="s">
        <v>491</v>
      </c>
      <c r="L1144" s="329">
        <v>44530</v>
      </c>
      <c r="M1144" s="335" t="s">
        <v>15974</v>
      </c>
      <c r="N1144" s="335" t="s">
        <v>60</v>
      </c>
      <c r="O1144" s="335" t="s">
        <v>60</v>
      </c>
      <c r="P1144" s="341" t="s">
        <v>60</v>
      </c>
      <c r="Q1144" s="331" t="s">
        <v>8633</v>
      </c>
      <c r="R1144" s="339" t="s">
        <v>15975</v>
      </c>
      <c r="S1144" s="333" t="s">
        <v>15976</v>
      </c>
      <c r="T1144" s="331" t="s">
        <v>6921</v>
      </c>
      <c r="U1144" s="331" t="s">
        <v>11848</v>
      </c>
      <c r="V1144" s="335" t="s">
        <v>15977</v>
      </c>
      <c r="W1144" s="333" t="s">
        <v>15978</v>
      </c>
      <c r="X1144" s="340">
        <v>521.1</v>
      </c>
      <c r="Y1144" s="335" t="s">
        <v>9320</v>
      </c>
      <c r="Z1144" s="333" t="s">
        <v>9321</v>
      </c>
      <c r="AA1144" s="330" t="s">
        <v>60</v>
      </c>
      <c r="AB1144" s="332">
        <v>12.51</v>
      </c>
      <c r="AC1144" s="332">
        <v>1.21</v>
      </c>
      <c r="AD1144" s="341" t="s">
        <v>60</v>
      </c>
      <c r="AE1144" s="341" t="s">
        <v>60</v>
      </c>
      <c r="AF1144" s="341" t="s">
        <v>60</v>
      </c>
      <c r="AG1144" s="341" t="s">
        <v>60</v>
      </c>
      <c r="AH1144" s="332">
        <v>126.59</v>
      </c>
      <c r="AI1144" s="336">
        <v>51.4</v>
      </c>
      <c r="AJ1144" s="336">
        <v>12.5</v>
      </c>
      <c r="AK1144" s="336">
        <v>1357.6</v>
      </c>
      <c r="AL1144" s="331" t="s">
        <v>8328</v>
      </c>
      <c r="AM1144" s="331" t="s">
        <v>8329</v>
      </c>
      <c r="AN1144" s="332">
        <v>11.57</v>
      </c>
      <c r="AO1144" s="332">
        <v>2.52</v>
      </c>
      <c r="AP1144" s="332">
        <v>23.73</v>
      </c>
    </row>
    <row r="1145" spans="1:42" ht="135">
      <c r="A1145" s="329">
        <v>43881</v>
      </c>
      <c r="B1145" s="330" t="s">
        <v>5892</v>
      </c>
      <c r="C1145" s="330" t="s">
        <v>60</v>
      </c>
      <c r="D1145" s="331" t="s">
        <v>61</v>
      </c>
      <c r="E1145" s="331" t="s">
        <v>67</v>
      </c>
      <c r="F1145" s="332">
        <v>3440.12</v>
      </c>
      <c r="G1145" s="330" t="s">
        <v>5893</v>
      </c>
      <c r="H1145" s="330" t="s">
        <v>60</v>
      </c>
      <c r="I1145" s="331" t="s">
        <v>5894</v>
      </c>
      <c r="J1145" s="329">
        <v>43881</v>
      </c>
      <c r="K1145" s="333" t="s">
        <v>491</v>
      </c>
      <c r="L1145" s="329">
        <v>44137</v>
      </c>
      <c r="M1145" s="335" t="s">
        <v>15979</v>
      </c>
      <c r="N1145" s="335" t="s">
        <v>60</v>
      </c>
      <c r="O1145" s="335" t="s">
        <v>60</v>
      </c>
      <c r="P1145" s="341" t="s">
        <v>60</v>
      </c>
      <c r="Q1145" s="331" t="s">
        <v>12457</v>
      </c>
      <c r="R1145" s="333" t="s">
        <v>12458</v>
      </c>
      <c r="S1145" s="333" t="s">
        <v>10335</v>
      </c>
      <c r="T1145" s="331" t="s">
        <v>6921</v>
      </c>
      <c r="U1145" s="331" t="s">
        <v>12010</v>
      </c>
      <c r="V1145" s="335" t="s">
        <v>15980</v>
      </c>
      <c r="W1145" s="339" t="s">
        <v>15981</v>
      </c>
      <c r="X1145" s="330" t="s">
        <v>60</v>
      </c>
      <c r="Y1145" s="335" t="s">
        <v>60</v>
      </c>
      <c r="Z1145" s="333" t="s">
        <v>60</v>
      </c>
      <c r="AA1145" s="330" t="s">
        <v>60</v>
      </c>
      <c r="AB1145" s="332">
        <v>10.45</v>
      </c>
      <c r="AC1145" s="332">
        <v>1.21</v>
      </c>
      <c r="AD1145" s="332">
        <v>23.76</v>
      </c>
      <c r="AE1145" s="332">
        <v>24.44</v>
      </c>
      <c r="AF1145" s="332">
        <v>12.43</v>
      </c>
      <c r="AG1145" s="332">
        <v>3684.76</v>
      </c>
      <c r="AH1145" s="332">
        <v>1907.24</v>
      </c>
      <c r="AI1145" s="341" t="s">
        <v>60</v>
      </c>
      <c r="AJ1145" s="341" t="s">
        <v>60</v>
      </c>
      <c r="AK1145" s="341" t="s">
        <v>60</v>
      </c>
      <c r="AL1145" s="331" t="s">
        <v>8328</v>
      </c>
      <c r="AM1145" s="331" t="s">
        <v>8329</v>
      </c>
      <c r="AN1145" s="332">
        <v>11.54</v>
      </c>
      <c r="AO1145" s="332">
        <v>13.49</v>
      </c>
      <c r="AP1145" s="332">
        <v>15.93</v>
      </c>
    </row>
    <row r="1146" spans="1:42" ht="409.5">
      <c r="A1146" s="329">
        <v>44418</v>
      </c>
      <c r="B1146" s="330" t="s">
        <v>5895</v>
      </c>
      <c r="C1146" s="330" t="s">
        <v>60</v>
      </c>
      <c r="D1146" s="331" t="s">
        <v>61</v>
      </c>
      <c r="E1146" s="331" t="s">
        <v>67</v>
      </c>
      <c r="F1146" s="332">
        <v>31329</v>
      </c>
      <c r="G1146" s="330" t="s">
        <v>5896</v>
      </c>
      <c r="H1146" s="330" t="s">
        <v>5897</v>
      </c>
      <c r="I1146" s="331" t="s">
        <v>5898</v>
      </c>
      <c r="J1146" s="329">
        <v>44418</v>
      </c>
      <c r="K1146" s="333" t="s">
        <v>491</v>
      </c>
      <c r="L1146" s="329">
        <v>44544</v>
      </c>
      <c r="M1146" s="335" t="s">
        <v>15982</v>
      </c>
      <c r="N1146" s="335" t="s">
        <v>15983</v>
      </c>
      <c r="O1146" s="335" t="s">
        <v>15984</v>
      </c>
      <c r="P1146" s="341" t="s">
        <v>60</v>
      </c>
      <c r="Q1146" s="331" t="s">
        <v>14617</v>
      </c>
      <c r="R1146" s="333" t="s">
        <v>15985</v>
      </c>
      <c r="S1146" s="333" t="s">
        <v>15986</v>
      </c>
      <c r="T1146" s="331" t="s">
        <v>6921</v>
      </c>
      <c r="U1146" s="331" t="s">
        <v>11848</v>
      </c>
      <c r="V1146" s="335" t="s">
        <v>15987</v>
      </c>
      <c r="W1146" s="333" t="s">
        <v>15988</v>
      </c>
      <c r="X1146" s="340">
        <v>75123.100000000006</v>
      </c>
      <c r="Y1146" s="335" t="s">
        <v>15989</v>
      </c>
      <c r="Z1146" s="339" t="s">
        <v>15990</v>
      </c>
      <c r="AA1146" s="330" t="s">
        <v>8665</v>
      </c>
      <c r="AB1146" s="332">
        <v>210.96</v>
      </c>
      <c r="AC1146" s="332">
        <v>7.24</v>
      </c>
      <c r="AD1146" s="332">
        <v>20.77</v>
      </c>
      <c r="AE1146" s="332">
        <v>27.72</v>
      </c>
      <c r="AF1146" s="332">
        <v>11.16</v>
      </c>
      <c r="AG1146" s="332">
        <v>31329</v>
      </c>
      <c r="AH1146" s="332">
        <v>27382.35</v>
      </c>
      <c r="AI1146" s="336">
        <v>3253.7</v>
      </c>
      <c r="AJ1146" s="336">
        <v>1177.3</v>
      </c>
      <c r="AK1146" s="336">
        <v>10428.1</v>
      </c>
      <c r="AL1146" s="331" t="s">
        <v>8328</v>
      </c>
      <c r="AM1146" s="331" t="s">
        <v>8329</v>
      </c>
      <c r="AN1146" s="332">
        <v>11.49</v>
      </c>
      <c r="AO1146" s="332">
        <v>12.65</v>
      </c>
      <c r="AP1146" s="332">
        <v>9.7200000000000006</v>
      </c>
    </row>
    <row r="1147" spans="1:42" ht="409.5">
      <c r="A1147" s="329">
        <v>44347</v>
      </c>
      <c r="B1147" s="330" t="s">
        <v>5899</v>
      </c>
      <c r="C1147" s="330" t="s">
        <v>60</v>
      </c>
      <c r="D1147" s="331" t="s">
        <v>61</v>
      </c>
      <c r="E1147" s="331" t="s">
        <v>67</v>
      </c>
      <c r="F1147" s="332">
        <v>1083.7</v>
      </c>
      <c r="G1147" s="330" t="s">
        <v>5900</v>
      </c>
      <c r="H1147" s="330" t="s">
        <v>5087</v>
      </c>
      <c r="I1147" s="331" t="s">
        <v>5901</v>
      </c>
      <c r="J1147" s="329">
        <v>44347</v>
      </c>
      <c r="K1147" s="333" t="s">
        <v>491</v>
      </c>
      <c r="L1147" s="329">
        <v>44498</v>
      </c>
      <c r="M1147" s="335" t="s">
        <v>15991</v>
      </c>
      <c r="N1147" s="335" t="s">
        <v>15992</v>
      </c>
      <c r="O1147" s="335" t="s">
        <v>15993</v>
      </c>
      <c r="P1147" s="341" t="s">
        <v>60</v>
      </c>
      <c r="Q1147" s="331" t="s">
        <v>9817</v>
      </c>
      <c r="R1147" s="339" t="s">
        <v>15994</v>
      </c>
      <c r="S1147" s="333" t="s">
        <v>15995</v>
      </c>
      <c r="T1147" s="331" t="s">
        <v>6915</v>
      </c>
      <c r="U1147" s="331" t="s">
        <v>11848</v>
      </c>
      <c r="V1147" s="335" t="s">
        <v>15996</v>
      </c>
      <c r="W1147" s="337" t="s">
        <v>15997</v>
      </c>
      <c r="X1147" s="340">
        <v>26923.7</v>
      </c>
      <c r="Y1147" s="335" t="s">
        <v>14861</v>
      </c>
      <c r="Z1147" s="339" t="s">
        <v>14862</v>
      </c>
      <c r="AA1147" s="340">
        <v>689998.5</v>
      </c>
      <c r="AB1147" s="341" t="s">
        <v>60</v>
      </c>
      <c r="AC1147" s="338">
        <v>0.60199999999999998</v>
      </c>
      <c r="AD1147" s="341" t="s">
        <v>60</v>
      </c>
      <c r="AE1147" s="341" t="s">
        <v>60</v>
      </c>
      <c r="AF1147" s="341" t="s">
        <v>60</v>
      </c>
      <c r="AG1147" s="341" t="s">
        <v>60</v>
      </c>
      <c r="AH1147" s="332">
        <v>1563.42</v>
      </c>
      <c r="AI1147" s="336">
        <v>6648.1</v>
      </c>
      <c r="AJ1147" s="336">
        <v>109.1</v>
      </c>
      <c r="AK1147" s="336">
        <v>32162.400000000001</v>
      </c>
      <c r="AL1147" s="331" t="s">
        <v>8328</v>
      </c>
      <c r="AM1147" s="331" t="s">
        <v>8329</v>
      </c>
      <c r="AN1147" s="332">
        <v>11.48</v>
      </c>
      <c r="AO1147" s="332">
        <v>35.81</v>
      </c>
      <c r="AP1147" s="332">
        <v>36.75</v>
      </c>
    </row>
    <row r="1148" spans="1:42" ht="303.75">
      <c r="A1148" s="329">
        <v>44305</v>
      </c>
      <c r="B1148" s="330" t="s">
        <v>5902</v>
      </c>
      <c r="C1148" s="330" t="s">
        <v>60</v>
      </c>
      <c r="D1148" s="331" t="s">
        <v>61</v>
      </c>
      <c r="E1148" s="331" t="s">
        <v>67</v>
      </c>
      <c r="F1148" s="332">
        <v>5135.9799999999996</v>
      </c>
      <c r="G1148" s="330" t="s">
        <v>5903</v>
      </c>
      <c r="H1148" s="330" t="s">
        <v>60</v>
      </c>
      <c r="I1148" s="331" t="s">
        <v>5904</v>
      </c>
      <c r="J1148" s="329">
        <v>44305</v>
      </c>
      <c r="K1148" s="333" t="s">
        <v>491</v>
      </c>
      <c r="L1148" s="329">
        <v>44592</v>
      </c>
      <c r="M1148" s="335" t="s">
        <v>15998</v>
      </c>
      <c r="N1148" s="335" t="s">
        <v>15999</v>
      </c>
      <c r="O1148" s="335" t="s">
        <v>16000</v>
      </c>
      <c r="P1148" s="341" t="s">
        <v>60</v>
      </c>
      <c r="Q1148" s="331" t="s">
        <v>8633</v>
      </c>
      <c r="R1148" s="339" t="s">
        <v>11271</v>
      </c>
      <c r="S1148" s="333" t="s">
        <v>16001</v>
      </c>
      <c r="T1148" s="331" t="s">
        <v>6921</v>
      </c>
      <c r="U1148" s="331" t="s">
        <v>11848</v>
      </c>
      <c r="V1148" s="335" t="s">
        <v>16002</v>
      </c>
      <c r="W1148" s="333" t="s">
        <v>16003</v>
      </c>
      <c r="X1148" s="340">
        <v>9175.5</v>
      </c>
      <c r="Y1148" s="335" t="s">
        <v>60</v>
      </c>
      <c r="Z1148" s="333" t="s">
        <v>60</v>
      </c>
      <c r="AA1148" s="330" t="s">
        <v>60</v>
      </c>
      <c r="AB1148" s="332">
        <v>16.940000000000001</v>
      </c>
      <c r="AC1148" s="332">
        <v>1.1399999999999999</v>
      </c>
      <c r="AD1148" s="341" t="s">
        <v>60</v>
      </c>
      <c r="AE1148" s="341" t="s">
        <v>60</v>
      </c>
      <c r="AF1148" s="341" t="s">
        <v>60</v>
      </c>
      <c r="AG1148" s="341" t="s">
        <v>60</v>
      </c>
      <c r="AH1148" s="332">
        <v>5130.78</v>
      </c>
      <c r="AI1148" s="336">
        <v>1008.8</v>
      </c>
      <c r="AJ1148" s="336">
        <v>404.7</v>
      </c>
      <c r="AK1148" s="336">
        <v>29659.5</v>
      </c>
      <c r="AL1148" s="331" t="s">
        <v>8328</v>
      </c>
      <c r="AM1148" s="331" t="s">
        <v>8329</v>
      </c>
      <c r="AN1148" s="332">
        <v>11.47</v>
      </c>
      <c r="AO1148" s="332">
        <v>12.98</v>
      </c>
      <c r="AP1148" s="332">
        <v>7.11</v>
      </c>
    </row>
    <row r="1149" spans="1:42" ht="168.75">
      <c r="A1149" s="329">
        <v>44469</v>
      </c>
      <c r="B1149" s="330" t="s">
        <v>5905</v>
      </c>
      <c r="C1149" s="330" t="s">
        <v>60</v>
      </c>
      <c r="D1149" s="331" t="s">
        <v>61</v>
      </c>
      <c r="E1149" s="331" t="s">
        <v>67</v>
      </c>
      <c r="F1149" s="332">
        <v>93.16</v>
      </c>
      <c r="G1149" s="330" t="s">
        <v>5906</v>
      </c>
      <c r="H1149" s="330" t="s">
        <v>60</v>
      </c>
      <c r="I1149" s="331" t="s">
        <v>5907</v>
      </c>
      <c r="J1149" s="329">
        <v>44469</v>
      </c>
      <c r="K1149" s="333" t="s">
        <v>491</v>
      </c>
      <c r="L1149" s="329">
        <v>44515</v>
      </c>
      <c r="M1149" s="335" t="s">
        <v>16004</v>
      </c>
      <c r="N1149" s="335" t="s">
        <v>16005</v>
      </c>
      <c r="O1149" s="335" t="s">
        <v>16006</v>
      </c>
      <c r="P1149" s="341" t="s">
        <v>60</v>
      </c>
      <c r="Q1149" s="331" t="s">
        <v>8469</v>
      </c>
      <c r="R1149" s="339" t="s">
        <v>16007</v>
      </c>
      <c r="S1149" s="333" t="s">
        <v>8539</v>
      </c>
      <c r="T1149" s="331" t="s">
        <v>6917</v>
      </c>
      <c r="U1149" s="331" t="s">
        <v>11848</v>
      </c>
      <c r="V1149" s="335" t="s">
        <v>16008</v>
      </c>
      <c r="W1149" s="333" t="s">
        <v>16009</v>
      </c>
      <c r="X1149" s="330" t="s">
        <v>60</v>
      </c>
      <c r="Y1149" s="335" t="s">
        <v>60</v>
      </c>
      <c r="Z1149" s="333" t="s">
        <v>60</v>
      </c>
      <c r="AA1149" s="330" t="s">
        <v>60</v>
      </c>
      <c r="AB1149" s="332">
        <v>15.32</v>
      </c>
      <c r="AC1149" s="332">
        <v>4.3899999999999997</v>
      </c>
      <c r="AD1149" s="332">
        <v>9.6199999999999992</v>
      </c>
      <c r="AE1149" s="332">
        <v>10.58</v>
      </c>
      <c r="AF1149" s="332">
        <v>2.4500000000000002</v>
      </c>
      <c r="AG1149" s="332">
        <v>161.31</v>
      </c>
      <c r="AH1149" s="332">
        <v>196.37</v>
      </c>
      <c r="AI1149" s="336">
        <v>60.9</v>
      </c>
      <c r="AJ1149" s="332">
        <v>8.2100000000000009</v>
      </c>
      <c r="AK1149" s="336">
        <v>81</v>
      </c>
      <c r="AL1149" s="331" t="s">
        <v>8328</v>
      </c>
      <c r="AM1149" s="331" t="s">
        <v>8329</v>
      </c>
      <c r="AN1149" s="332">
        <v>11.47</v>
      </c>
      <c r="AO1149" s="332">
        <v>12</v>
      </c>
      <c r="AP1149" s="332">
        <v>18.899999999999999</v>
      </c>
    </row>
    <row r="1150" spans="1:42" ht="67.5">
      <c r="A1150" s="329">
        <v>43882</v>
      </c>
      <c r="B1150" s="330" t="s">
        <v>1754</v>
      </c>
      <c r="C1150" s="330" t="s">
        <v>1755</v>
      </c>
      <c r="D1150" s="331" t="s">
        <v>61</v>
      </c>
      <c r="E1150" s="331" t="s">
        <v>77</v>
      </c>
      <c r="F1150" s="332">
        <v>35.909999999999997</v>
      </c>
      <c r="G1150" s="330" t="s">
        <v>60</v>
      </c>
      <c r="H1150" s="330" t="s">
        <v>60</v>
      </c>
      <c r="I1150" s="331" t="s">
        <v>1756</v>
      </c>
      <c r="J1150" s="329">
        <v>43882</v>
      </c>
      <c r="K1150" s="333" t="s">
        <v>491</v>
      </c>
      <c r="L1150" s="334" t="s">
        <v>60</v>
      </c>
      <c r="M1150" s="335" t="s">
        <v>10623</v>
      </c>
      <c r="N1150" s="335" t="s">
        <v>10624</v>
      </c>
      <c r="O1150" s="335" t="s">
        <v>60</v>
      </c>
      <c r="P1150" s="336">
        <v>179.4</v>
      </c>
      <c r="Q1150" s="331" t="s">
        <v>8344</v>
      </c>
      <c r="R1150" s="339" t="s">
        <v>10625</v>
      </c>
      <c r="S1150" s="333" t="s">
        <v>10626</v>
      </c>
      <c r="T1150" s="331" t="s">
        <v>6915</v>
      </c>
      <c r="U1150" s="331" t="s">
        <v>492</v>
      </c>
      <c r="V1150" s="335" t="s">
        <v>60</v>
      </c>
      <c r="W1150" s="333" t="s">
        <v>60</v>
      </c>
      <c r="X1150" s="330" t="s">
        <v>60</v>
      </c>
      <c r="Y1150" s="335" t="s">
        <v>60</v>
      </c>
      <c r="Z1150" s="333" t="s">
        <v>60</v>
      </c>
      <c r="AA1150" s="330" t="s">
        <v>60</v>
      </c>
      <c r="AB1150" s="332">
        <v>9.59</v>
      </c>
      <c r="AC1150" s="332">
        <v>2.23</v>
      </c>
      <c r="AD1150" s="332">
        <v>7.22</v>
      </c>
      <c r="AE1150" s="332">
        <v>8.9499999999999993</v>
      </c>
      <c r="AF1150" s="332">
        <v>1.29</v>
      </c>
      <c r="AG1150" s="332">
        <v>50.38</v>
      </c>
      <c r="AH1150" s="332">
        <v>50.24</v>
      </c>
      <c r="AI1150" s="336">
        <v>56.2</v>
      </c>
      <c r="AJ1150" s="332">
        <v>9.02</v>
      </c>
      <c r="AK1150" s="336">
        <v>52.9</v>
      </c>
      <c r="AL1150" s="331" t="s">
        <v>8328</v>
      </c>
      <c r="AM1150" s="331" t="s">
        <v>8329</v>
      </c>
      <c r="AN1150" s="332">
        <v>11.45</v>
      </c>
      <c r="AO1150" s="332">
        <v>8.82</v>
      </c>
      <c r="AP1150" s="338">
        <v>0.54400000000000004</v>
      </c>
    </row>
    <row r="1151" spans="1:42" ht="409.5">
      <c r="A1151" s="329">
        <v>44412</v>
      </c>
      <c r="B1151" s="330" t="s">
        <v>5908</v>
      </c>
      <c r="C1151" s="330" t="s">
        <v>60</v>
      </c>
      <c r="D1151" s="331" t="s">
        <v>61</v>
      </c>
      <c r="E1151" s="331" t="s">
        <v>67</v>
      </c>
      <c r="F1151" s="332">
        <v>17594.29</v>
      </c>
      <c r="G1151" s="330" t="s">
        <v>5909</v>
      </c>
      <c r="H1151" s="330" t="s">
        <v>5910</v>
      </c>
      <c r="I1151" s="331" t="s">
        <v>5911</v>
      </c>
      <c r="J1151" s="329">
        <v>44412</v>
      </c>
      <c r="K1151" s="333" t="s">
        <v>491</v>
      </c>
      <c r="L1151" s="329">
        <v>44680</v>
      </c>
      <c r="M1151" s="335" t="s">
        <v>16010</v>
      </c>
      <c r="N1151" s="335" t="s">
        <v>16011</v>
      </c>
      <c r="O1151" s="335" t="s">
        <v>16012</v>
      </c>
      <c r="P1151" s="341" t="s">
        <v>60</v>
      </c>
      <c r="Q1151" s="331" t="s">
        <v>12677</v>
      </c>
      <c r="R1151" s="333" t="s">
        <v>16013</v>
      </c>
      <c r="S1151" s="333" t="s">
        <v>10674</v>
      </c>
      <c r="T1151" s="331" t="s">
        <v>6921</v>
      </c>
      <c r="U1151" s="331" t="s">
        <v>12010</v>
      </c>
      <c r="V1151" s="335" t="s">
        <v>16014</v>
      </c>
      <c r="W1151" s="333" t="s">
        <v>9832</v>
      </c>
      <c r="X1151" s="330" t="s">
        <v>60</v>
      </c>
      <c r="Y1151" s="335" t="s">
        <v>16015</v>
      </c>
      <c r="Z1151" s="339" t="s">
        <v>16016</v>
      </c>
      <c r="AA1151" s="330" t="s">
        <v>16017</v>
      </c>
      <c r="AB1151" s="332">
        <v>57.49</v>
      </c>
      <c r="AC1151" s="332">
        <v>3.6</v>
      </c>
      <c r="AD1151" s="332">
        <v>20.05</v>
      </c>
      <c r="AE1151" s="332">
        <v>28.5</v>
      </c>
      <c r="AF1151" s="332">
        <v>19.690000000000001</v>
      </c>
      <c r="AG1151" s="332">
        <v>17296.11</v>
      </c>
      <c r="AH1151" s="332">
        <v>10898.66</v>
      </c>
      <c r="AI1151" s="336">
        <v>890.4</v>
      </c>
      <c r="AJ1151" s="336">
        <v>215.3</v>
      </c>
      <c r="AK1151" s="336">
        <v>10431.1</v>
      </c>
      <c r="AL1151" s="331" t="s">
        <v>8328</v>
      </c>
      <c r="AM1151" s="331" t="s">
        <v>8329</v>
      </c>
      <c r="AN1151" s="332">
        <v>11.45</v>
      </c>
      <c r="AO1151" s="332">
        <v>8.7799999999999994</v>
      </c>
      <c r="AP1151" s="332">
        <v>11.75</v>
      </c>
    </row>
    <row r="1152" spans="1:42" ht="409.5">
      <c r="A1152" s="329">
        <v>44151</v>
      </c>
      <c r="B1152" s="330" t="s">
        <v>1762</v>
      </c>
      <c r="C1152" s="330" t="s">
        <v>1763</v>
      </c>
      <c r="D1152" s="331" t="s">
        <v>61</v>
      </c>
      <c r="E1152" s="331" t="s">
        <v>77</v>
      </c>
      <c r="F1152" s="332">
        <v>161.72999999999999</v>
      </c>
      <c r="G1152" s="330" t="s">
        <v>1764</v>
      </c>
      <c r="H1152" s="330" t="s">
        <v>1765</v>
      </c>
      <c r="I1152" s="331" t="s">
        <v>1766</v>
      </c>
      <c r="J1152" s="329">
        <v>44151</v>
      </c>
      <c r="K1152" s="333" t="s">
        <v>491</v>
      </c>
      <c r="L1152" s="334" t="s">
        <v>60</v>
      </c>
      <c r="M1152" s="335" t="s">
        <v>9814</v>
      </c>
      <c r="N1152" s="335" t="s">
        <v>9815</v>
      </c>
      <c r="O1152" s="335" t="s">
        <v>9816</v>
      </c>
      <c r="P1152" s="336">
        <v>85.3</v>
      </c>
      <c r="Q1152" s="331" t="s">
        <v>9817</v>
      </c>
      <c r="R1152" s="333" t="s">
        <v>9818</v>
      </c>
      <c r="S1152" s="333" t="s">
        <v>9819</v>
      </c>
      <c r="T1152" s="331" t="s">
        <v>6923</v>
      </c>
      <c r="U1152" s="331" t="s">
        <v>492</v>
      </c>
      <c r="V1152" s="335" t="s">
        <v>9820</v>
      </c>
      <c r="W1152" s="333" t="s">
        <v>9821</v>
      </c>
      <c r="X1152" s="340">
        <v>105.7</v>
      </c>
      <c r="Y1152" s="335" t="s">
        <v>9822</v>
      </c>
      <c r="Z1152" s="339" t="s">
        <v>9823</v>
      </c>
      <c r="AA1152" s="330" t="s">
        <v>9824</v>
      </c>
      <c r="AB1152" s="341" t="s">
        <v>60</v>
      </c>
      <c r="AC1152" s="332">
        <v>4.84</v>
      </c>
      <c r="AD1152" s="341" t="s">
        <v>60</v>
      </c>
      <c r="AE1152" s="341" t="s">
        <v>60</v>
      </c>
      <c r="AF1152" s="341" t="s">
        <v>60</v>
      </c>
      <c r="AG1152" s="341" t="s">
        <v>60</v>
      </c>
      <c r="AH1152" s="332">
        <v>161.72999999999999</v>
      </c>
      <c r="AI1152" s="336">
        <v>59.5</v>
      </c>
      <c r="AJ1152" s="336">
        <v>-11.1</v>
      </c>
      <c r="AK1152" s="336">
        <v>92.1</v>
      </c>
      <c r="AL1152" s="331" t="s">
        <v>8328</v>
      </c>
      <c r="AM1152" s="331" t="s">
        <v>8329</v>
      </c>
      <c r="AN1152" s="332">
        <v>11.4</v>
      </c>
      <c r="AO1152" s="332">
        <v>30.66</v>
      </c>
      <c r="AP1152" s="332">
        <v>13.59</v>
      </c>
    </row>
    <row r="1153" spans="1:42" ht="409.5">
      <c r="A1153" s="329">
        <v>44692</v>
      </c>
      <c r="B1153" s="330" t="s">
        <v>10668</v>
      </c>
      <c r="C1153" s="330" t="s">
        <v>10669</v>
      </c>
      <c r="D1153" s="331" t="s">
        <v>61</v>
      </c>
      <c r="E1153" s="331" t="s">
        <v>77</v>
      </c>
      <c r="F1153" s="332">
        <v>10606.55</v>
      </c>
      <c r="G1153" s="330" t="s">
        <v>5913</v>
      </c>
      <c r="H1153" s="330" t="s">
        <v>5914</v>
      </c>
      <c r="I1153" s="331" t="s">
        <v>5915</v>
      </c>
      <c r="J1153" s="329">
        <v>44692</v>
      </c>
      <c r="K1153" s="333" t="s">
        <v>491</v>
      </c>
      <c r="L1153" s="334" t="s">
        <v>60</v>
      </c>
      <c r="M1153" s="335" t="s">
        <v>10670</v>
      </c>
      <c r="N1153" s="335" t="s">
        <v>10671</v>
      </c>
      <c r="O1153" s="335" t="s">
        <v>10672</v>
      </c>
      <c r="P1153" s="336">
        <v>5403.6</v>
      </c>
      <c r="Q1153" s="331" t="s">
        <v>8795</v>
      </c>
      <c r="R1153" s="333" t="s">
        <v>10673</v>
      </c>
      <c r="S1153" s="333" t="s">
        <v>10674</v>
      </c>
      <c r="T1153" s="331" t="s">
        <v>6921</v>
      </c>
      <c r="U1153" s="331" t="s">
        <v>492</v>
      </c>
      <c r="V1153" s="335" t="s">
        <v>10675</v>
      </c>
      <c r="W1153" s="339" t="s">
        <v>10676</v>
      </c>
      <c r="X1153" s="330" t="s">
        <v>10677</v>
      </c>
      <c r="Y1153" s="335" t="s">
        <v>10678</v>
      </c>
      <c r="Z1153" s="339" t="s">
        <v>10679</v>
      </c>
      <c r="AA1153" s="330" t="s">
        <v>60</v>
      </c>
      <c r="AB1153" s="341" t="s">
        <v>60</v>
      </c>
      <c r="AC1153" s="332">
        <v>25.12</v>
      </c>
      <c r="AD1153" s="332">
        <v>35.04</v>
      </c>
      <c r="AE1153" s="332">
        <v>99.29</v>
      </c>
      <c r="AF1153" s="332">
        <v>16.91</v>
      </c>
      <c r="AG1153" s="332">
        <v>10579.06</v>
      </c>
      <c r="AH1153" s="332">
        <v>8509.81</v>
      </c>
      <c r="AI1153" s="336">
        <v>668.6</v>
      </c>
      <c r="AJ1153" s="336">
        <v>379.2</v>
      </c>
      <c r="AK1153" s="336">
        <v>2918.6</v>
      </c>
      <c r="AL1153" s="331" t="s">
        <v>8328</v>
      </c>
      <c r="AM1153" s="331" t="s">
        <v>8329</v>
      </c>
      <c r="AN1153" s="332">
        <v>11.38</v>
      </c>
      <c r="AO1153" s="332">
        <v>8.25</v>
      </c>
      <c r="AP1153" s="332">
        <v>11.56</v>
      </c>
    </row>
    <row r="1154" spans="1:42" ht="135">
      <c r="A1154" s="329">
        <v>44505</v>
      </c>
      <c r="B1154" s="330" t="s">
        <v>354</v>
      </c>
      <c r="C1154" s="330" t="s">
        <v>60</v>
      </c>
      <c r="D1154" s="331" t="s">
        <v>61</v>
      </c>
      <c r="E1154" s="331" t="s">
        <v>67</v>
      </c>
      <c r="F1154" s="332">
        <v>3658</v>
      </c>
      <c r="G1154" s="330" t="s">
        <v>355</v>
      </c>
      <c r="H1154" s="330" t="s">
        <v>356</v>
      </c>
      <c r="I1154" s="331" t="s">
        <v>357</v>
      </c>
      <c r="J1154" s="329">
        <v>44505</v>
      </c>
      <c r="K1154" s="333" t="s">
        <v>491</v>
      </c>
      <c r="L1154" s="329">
        <v>44617</v>
      </c>
      <c r="M1154" s="335" t="s">
        <v>16018</v>
      </c>
      <c r="N1154" s="335" t="s">
        <v>16019</v>
      </c>
      <c r="O1154" s="335" t="s">
        <v>16020</v>
      </c>
      <c r="P1154" s="341" t="s">
        <v>60</v>
      </c>
      <c r="Q1154" s="331" t="s">
        <v>14216</v>
      </c>
      <c r="R1154" s="333" t="s">
        <v>14384</v>
      </c>
      <c r="S1154" s="333" t="s">
        <v>10430</v>
      </c>
      <c r="T1154" s="331" t="s">
        <v>6921</v>
      </c>
      <c r="U1154" s="331" t="s">
        <v>12010</v>
      </c>
      <c r="V1154" s="335" t="s">
        <v>16021</v>
      </c>
      <c r="W1154" s="333" t="s">
        <v>10851</v>
      </c>
      <c r="X1154" s="340">
        <v>262.3</v>
      </c>
      <c r="Y1154" s="335" t="s">
        <v>60</v>
      </c>
      <c r="Z1154" s="333" t="s">
        <v>9832</v>
      </c>
      <c r="AA1154" s="330" t="s">
        <v>60</v>
      </c>
      <c r="AB1154" s="332">
        <v>46.13</v>
      </c>
      <c r="AC1154" s="332">
        <v>3.79</v>
      </c>
      <c r="AD1154" s="332">
        <v>25.45</v>
      </c>
      <c r="AE1154" s="332">
        <v>40.67</v>
      </c>
      <c r="AF1154" s="332">
        <v>20.02</v>
      </c>
      <c r="AG1154" s="332">
        <v>3658</v>
      </c>
      <c r="AH1154" s="332">
        <v>2065.13</v>
      </c>
      <c r="AI1154" s="336">
        <v>187.6</v>
      </c>
      <c r="AJ1154" s="336">
        <v>64.099999999999994</v>
      </c>
      <c r="AK1154" s="336">
        <v>2215.9</v>
      </c>
      <c r="AL1154" s="331" t="s">
        <v>8328</v>
      </c>
      <c r="AM1154" s="331" t="s">
        <v>8329</v>
      </c>
      <c r="AN1154" s="332">
        <v>11.35</v>
      </c>
      <c r="AO1154" s="332">
        <v>11.41</v>
      </c>
      <c r="AP1154" s="332">
        <v>10.7</v>
      </c>
    </row>
    <row r="1155" spans="1:42" ht="409.5">
      <c r="A1155" s="329">
        <v>44417</v>
      </c>
      <c r="B1155" s="330" t="s">
        <v>5916</v>
      </c>
      <c r="C1155" s="330" t="s">
        <v>60</v>
      </c>
      <c r="D1155" s="331" t="s">
        <v>61</v>
      </c>
      <c r="E1155" s="331" t="s">
        <v>67</v>
      </c>
      <c r="F1155" s="332">
        <v>4649.5600000000004</v>
      </c>
      <c r="G1155" s="330" t="s">
        <v>5917</v>
      </c>
      <c r="H1155" s="330" t="s">
        <v>5918</v>
      </c>
      <c r="I1155" s="331" t="s">
        <v>5919</v>
      </c>
      <c r="J1155" s="329">
        <v>44417</v>
      </c>
      <c r="K1155" s="333" t="s">
        <v>491</v>
      </c>
      <c r="L1155" s="329">
        <v>44764</v>
      </c>
      <c r="M1155" s="335" t="s">
        <v>16022</v>
      </c>
      <c r="N1155" s="335" t="s">
        <v>16023</v>
      </c>
      <c r="O1155" s="335" t="s">
        <v>60</v>
      </c>
      <c r="P1155" s="341" t="s">
        <v>60</v>
      </c>
      <c r="Q1155" s="331" t="s">
        <v>8323</v>
      </c>
      <c r="R1155" s="339" t="s">
        <v>16024</v>
      </c>
      <c r="S1155" s="333" t="s">
        <v>16025</v>
      </c>
      <c r="T1155" s="331" t="s">
        <v>6921</v>
      </c>
      <c r="U1155" s="331" t="s">
        <v>11848</v>
      </c>
      <c r="V1155" s="335" t="s">
        <v>16026</v>
      </c>
      <c r="W1155" s="339" t="s">
        <v>16027</v>
      </c>
      <c r="X1155" s="330" t="s">
        <v>60</v>
      </c>
      <c r="Y1155" s="335" t="s">
        <v>16028</v>
      </c>
      <c r="Z1155" s="339" t="s">
        <v>16029</v>
      </c>
      <c r="AA1155" s="330" t="s">
        <v>8665</v>
      </c>
      <c r="AB1155" s="332">
        <v>15.66</v>
      </c>
      <c r="AC1155" s="332">
        <v>2.76</v>
      </c>
      <c r="AD1155" s="332">
        <v>4.2</v>
      </c>
      <c r="AE1155" s="332">
        <v>10.119999999999999</v>
      </c>
      <c r="AF1155" s="332">
        <v>1.02</v>
      </c>
      <c r="AG1155" s="332">
        <v>4404.13</v>
      </c>
      <c r="AH1155" s="332">
        <v>4618.6400000000003</v>
      </c>
      <c r="AI1155" s="336">
        <v>5623.6</v>
      </c>
      <c r="AJ1155" s="336">
        <v>862.7</v>
      </c>
      <c r="AK1155" s="336">
        <v>2345</v>
      </c>
      <c r="AL1155" s="331" t="s">
        <v>8328</v>
      </c>
      <c r="AM1155" s="331" t="s">
        <v>8329</v>
      </c>
      <c r="AN1155" s="332">
        <v>11.31</v>
      </c>
      <c r="AO1155" s="332">
        <v>10.18</v>
      </c>
      <c r="AP1155" s="332">
        <v>10.33</v>
      </c>
    </row>
    <row r="1156" spans="1:42" ht="78.75">
      <c r="A1156" s="329">
        <v>44206</v>
      </c>
      <c r="B1156" s="330" t="s">
        <v>1767</v>
      </c>
      <c r="C1156" s="330" t="s">
        <v>1768</v>
      </c>
      <c r="D1156" s="331" t="s">
        <v>61</v>
      </c>
      <c r="E1156" s="331" t="s">
        <v>77</v>
      </c>
      <c r="F1156" s="332">
        <v>20.28</v>
      </c>
      <c r="G1156" s="330" t="s">
        <v>1769</v>
      </c>
      <c r="H1156" s="330" t="s">
        <v>60</v>
      </c>
      <c r="I1156" s="331" t="s">
        <v>1770</v>
      </c>
      <c r="J1156" s="329">
        <v>44206</v>
      </c>
      <c r="K1156" s="333" t="s">
        <v>491</v>
      </c>
      <c r="L1156" s="334" t="s">
        <v>60</v>
      </c>
      <c r="M1156" s="335" t="s">
        <v>9465</v>
      </c>
      <c r="N1156" s="335" t="s">
        <v>60</v>
      </c>
      <c r="O1156" s="335" t="s">
        <v>60</v>
      </c>
      <c r="P1156" s="332">
        <v>6.99</v>
      </c>
      <c r="Q1156" s="331" t="s">
        <v>9466</v>
      </c>
      <c r="R1156" s="333" t="s">
        <v>9467</v>
      </c>
      <c r="S1156" s="333" t="s">
        <v>9468</v>
      </c>
      <c r="T1156" s="331" t="s">
        <v>6923</v>
      </c>
      <c r="U1156" s="331" t="s">
        <v>492</v>
      </c>
      <c r="V1156" s="335" t="s">
        <v>9469</v>
      </c>
      <c r="W1156" s="333" t="s">
        <v>9470</v>
      </c>
      <c r="X1156" s="330" t="s">
        <v>60</v>
      </c>
      <c r="Y1156" s="335" t="s">
        <v>60</v>
      </c>
      <c r="Z1156" s="333" t="s">
        <v>60</v>
      </c>
      <c r="AA1156" s="330" t="s">
        <v>60</v>
      </c>
      <c r="AB1156" s="341" t="s">
        <v>60</v>
      </c>
      <c r="AC1156" s="332">
        <v>8.6199999999999992</v>
      </c>
      <c r="AD1156" s="341" t="s">
        <v>60</v>
      </c>
      <c r="AE1156" s="341" t="s">
        <v>60</v>
      </c>
      <c r="AF1156" s="341" t="s">
        <v>60</v>
      </c>
      <c r="AG1156" s="332">
        <v>22.53</v>
      </c>
      <c r="AH1156" s="332">
        <v>22.54</v>
      </c>
      <c r="AI1156" s="342">
        <v>0</v>
      </c>
      <c r="AJ1156" s="338">
        <v>-0.29799999999999999</v>
      </c>
      <c r="AK1156" s="332">
        <v>3.65</v>
      </c>
      <c r="AL1156" s="331" t="s">
        <v>8328</v>
      </c>
      <c r="AM1156" s="331" t="s">
        <v>8329</v>
      </c>
      <c r="AN1156" s="332">
        <v>11.3</v>
      </c>
      <c r="AO1156" s="332">
        <v>41.51</v>
      </c>
      <c r="AP1156" s="332">
        <v>25</v>
      </c>
    </row>
    <row r="1157" spans="1:42" ht="101.25">
      <c r="A1157" s="329">
        <v>44610</v>
      </c>
      <c r="B1157" s="330" t="s">
        <v>1771</v>
      </c>
      <c r="C1157" s="330" t="s">
        <v>1772</v>
      </c>
      <c r="D1157" s="331" t="s">
        <v>61</v>
      </c>
      <c r="E1157" s="331" t="s">
        <v>67</v>
      </c>
      <c r="F1157" s="332">
        <v>31.73</v>
      </c>
      <c r="G1157" s="330" t="s">
        <v>1773</v>
      </c>
      <c r="H1157" s="330" t="s">
        <v>60</v>
      </c>
      <c r="I1157" s="331" t="s">
        <v>1774</v>
      </c>
      <c r="J1157" s="329">
        <v>44610</v>
      </c>
      <c r="K1157" s="333" t="s">
        <v>491</v>
      </c>
      <c r="L1157" s="329">
        <v>44642</v>
      </c>
      <c r="M1157" s="335" t="s">
        <v>10685</v>
      </c>
      <c r="N1157" s="335" t="s">
        <v>60</v>
      </c>
      <c r="O1157" s="335" t="s">
        <v>60</v>
      </c>
      <c r="P1157" s="336">
        <v>79.2</v>
      </c>
      <c r="Q1157" s="331" t="s">
        <v>9507</v>
      </c>
      <c r="R1157" s="339" t="s">
        <v>10686</v>
      </c>
      <c r="S1157" s="333" t="s">
        <v>8539</v>
      </c>
      <c r="T1157" s="331" t="s">
        <v>6917</v>
      </c>
      <c r="U1157" s="331" t="s">
        <v>492</v>
      </c>
      <c r="V1157" s="335" t="s">
        <v>10687</v>
      </c>
      <c r="W1157" s="333" t="s">
        <v>10688</v>
      </c>
      <c r="X1157" s="340">
        <v>1354.1</v>
      </c>
      <c r="Y1157" s="335" t="s">
        <v>60</v>
      </c>
      <c r="Z1157" s="333" t="s">
        <v>60</v>
      </c>
      <c r="AA1157" s="330" t="s">
        <v>60</v>
      </c>
      <c r="AB1157" s="332">
        <v>27.73</v>
      </c>
      <c r="AC1157" s="332">
        <v>3.79</v>
      </c>
      <c r="AD1157" s="332">
        <v>11.67</v>
      </c>
      <c r="AE1157" s="332">
        <v>15.51</v>
      </c>
      <c r="AF1157" s="338">
        <v>0.43099999999999999</v>
      </c>
      <c r="AG1157" s="332">
        <v>56.48</v>
      </c>
      <c r="AH1157" s="332">
        <v>59.57</v>
      </c>
      <c r="AI1157" s="336">
        <v>153.69999999999999</v>
      </c>
      <c r="AJ1157" s="332">
        <v>4.3499999999999996</v>
      </c>
      <c r="AK1157" s="336">
        <v>48.1</v>
      </c>
      <c r="AL1157" s="331" t="s">
        <v>8328</v>
      </c>
      <c r="AM1157" s="331" t="s">
        <v>8329</v>
      </c>
      <c r="AN1157" s="332">
        <v>11.3</v>
      </c>
      <c r="AO1157" s="332">
        <v>7.89</v>
      </c>
      <c r="AP1157" s="332">
        <v>29.34</v>
      </c>
    </row>
    <row r="1158" spans="1:42" ht="191.25">
      <c r="A1158" s="329">
        <v>43993</v>
      </c>
      <c r="B1158" s="330" t="s">
        <v>16030</v>
      </c>
      <c r="C1158" s="330" t="s">
        <v>60</v>
      </c>
      <c r="D1158" s="331" t="s">
        <v>61</v>
      </c>
      <c r="E1158" s="331" t="s">
        <v>67</v>
      </c>
      <c r="F1158" s="332">
        <v>35.49</v>
      </c>
      <c r="G1158" s="330" t="s">
        <v>5921</v>
      </c>
      <c r="H1158" s="330" t="s">
        <v>840</v>
      </c>
      <c r="I1158" s="331" t="s">
        <v>5922</v>
      </c>
      <c r="J1158" s="329">
        <v>43993</v>
      </c>
      <c r="K1158" s="333" t="s">
        <v>491</v>
      </c>
      <c r="L1158" s="329">
        <v>44050</v>
      </c>
      <c r="M1158" s="335" t="s">
        <v>16031</v>
      </c>
      <c r="N1158" s="335" t="s">
        <v>60</v>
      </c>
      <c r="O1158" s="335" t="s">
        <v>60</v>
      </c>
      <c r="P1158" s="341" t="s">
        <v>60</v>
      </c>
      <c r="Q1158" s="331" t="s">
        <v>8360</v>
      </c>
      <c r="R1158" s="333" t="s">
        <v>10508</v>
      </c>
      <c r="S1158" s="333" t="s">
        <v>8943</v>
      </c>
      <c r="T1158" s="331" t="s">
        <v>6915</v>
      </c>
      <c r="U1158" s="331" t="s">
        <v>11848</v>
      </c>
      <c r="V1158" s="335" t="s">
        <v>16032</v>
      </c>
      <c r="W1158" s="333" t="s">
        <v>16033</v>
      </c>
      <c r="X1158" s="344">
        <v>8.91</v>
      </c>
      <c r="Y1158" s="335" t="s">
        <v>16034</v>
      </c>
      <c r="Z1158" s="333" t="s">
        <v>16035</v>
      </c>
      <c r="AA1158" s="330" t="s">
        <v>60</v>
      </c>
      <c r="AB1158" s="341" t="s">
        <v>60</v>
      </c>
      <c r="AC1158" s="332">
        <v>1.26</v>
      </c>
      <c r="AD1158" s="341" t="s">
        <v>60</v>
      </c>
      <c r="AE1158" s="341" t="s">
        <v>60</v>
      </c>
      <c r="AF1158" s="332">
        <v>5.95</v>
      </c>
      <c r="AG1158" s="332">
        <v>32.18</v>
      </c>
      <c r="AH1158" s="332">
        <v>31</v>
      </c>
      <c r="AI1158" s="341" t="s">
        <v>60</v>
      </c>
      <c r="AJ1158" s="341" t="s">
        <v>60</v>
      </c>
      <c r="AK1158" s="341" t="s">
        <v>60</v>
      </c>
      <c r="AL1158" s="331" t="s">
        <v>8328</v>
      </c>
      <c r="AM1158" s="331" t="s">
        <v>8329</v>
      </c>
      <c r="AN1158" s="332">
        <v>11.25</v>
      </c>
      <c r="AO1158" s="332">
        <v>11.25</v>
      </c>
      <c r="AP1158" s="332">
        <v>16.09</v>
      </c>
    </row>
    <row r="1159" spans="1:42" ht="315">
      <c r="A1159" s="329">
        <v>44400</v>
      </c>
      <c r="B1159" s="330" t="s">
        <v>5923</v>
      </c>
      <c r="C1159" s="330" t="s">
        <v>5924</v>
      </c>
      <c r="D1159" s="331" t="s">
        <v>61</v>
      </c>
      <c r="E1159" s="331" t="s">
        <v>67</v>
      </c>
      <c r="F1159" s="332">
        <v>537.83000000000004</v>
      </c>
      <c r="G1159" s="330" t="s">
        <v>5925</v>
      </c>
      <c r="H1159" s="330" t="s">
        <v>60</v>
      </c>
      <c r="I1159" s="331" t="s">
        <v>5926</v>
      </c>
      <c r="J1159" s="329">
        <v>44400</v>
      </c>
      <c r="K1159" s="333" t="s">
        <v>491</v>
      </c>
      <c r="L1159" s="329">
        <v>44621</v>
      </c>
      <c r="M1159" s="335" t="s">
        <v>16036</v>
      </c>
      <c r="N1159" s="335" t="s">
        <v>16037</v>
      </c>
      <c r="O1159" s="335" t="s">
        <v>16038</v>
      </c>
      <c r="P1159" s="341" t="s">
        <v>60</v>
      </c>
      <c r="Q1159" s="331" t="s">
        <v>8633</v>
      </c>
      <c r="R1159" s="339" t="s">
        <v>16039</v>
      </c>
      <c r="S1159" s="333" t="s">
        <v>9020</v>
      </c>
      <c r="T1159" s="331" t="s">
        <v>6921</v>
      </c>
      <c r="U1159" s="331" t="s">
        <v>11848</v>
      </c>
      <c r="V1159" s="335" t="s">
        <v>16040</v>
      </c>
      <c r="W1159" s="333" t="s">
        <v>16041</v>
      </c>
      <c r="X1159" s="340">
        <v>6467.2</v>
      </c>
      <c r="Y1159" s="335" t="s">
        <v>60</v>
      </c>
      <c r="Z1159" s="333" t="s">
        <v>60</v>
      </c>
      <c r="AA1159" s="330" t="s">
        <v>60</v>
      </c>
      <c r="AB1159" s="332">
        <v>12.27</v>
      </c>
      <c r="AC1159" s="332">
        <v>1.52</v>
      </c>
      <c r="AD1159" s="341" t="s">
        <v>60</v>
      </c>
      <c r="AE1159" s="341" t="s">
        <v>60</v>
      </c>
      <c r="AF1159" s="341" t="s">
        <v>60</v>
      </c>
      <c r="AG1159" s="341" t="s">
        <v>60</v>
      </c>
      <c r="AH1159" s="332">
        <v>536.84</v>
      </c>
      <c r="AI1159" s="336">
        <v>123.9</v>
      </c>
      <c r="AJ1159" s="336">
        <v>50.1</v>
      </c>
      <c r="AK1159" s="336">
        <v>3819.6</v>
      </c>
      <c r="AL1159" s="331" t="s">
        <v>8328</v>
      </c>
      <c r="AM1159" s="331" t="s">
        <v>8329</v>
      </c>
      <c r="AN1159" s="332">
        <v>11.15</v>
      </c>
      <c r="AO1159" s="332">
        <v>9.1300000000000008</v>
      </c>
      <c r="AP1159" s="332">
        <v>1.35</v>
      </c>
    </row>
    <row r="1160" spans="1:42" ht="409.5">
      <c r="A1160" s="329">
        <v>44305</v>
      </c>
      <c r="B1160" s="330" t="s">
        <v>1779</v>
      </c>
      <c r="C1160" s="330" t="s">
        <v>1780</v>
      </c>
      <c r="D1160" s="331" t="s">
        <v>61</v>
      </c>
      <c r="E1160" s="331" t="s">
        <v>67</v>
      </c>
      <c r="F1160" s="332">
        <v>5731.63</v>
      </c>
      <c r="G1160" s="330" t="s">
        <v>1781</v>
      </c>
      <c r="H1160" s="330" t="s">
        <v>1782</v>
      </c>
      <c r="I1160" s="331" t="s">
        <v>1783</v>
      </c>
      <c r="J1160" s="329">
        <v>44305</v>
      </c>
      <c r="K1160" s="333" t="s">
        <v>491</v>
      </c>
      <c r="L1160" s="329">
        <v>44561</v>
      </c>
      <c r="M1160" s="335" t="s">
        <v>10353</v>
      </c>
      <c r="N1160" s="335" t="s">
        <v>10354</v>
      </c>
      <c r="O1160" s="335" t="s">
        <v>60</v>
      </c>
      <c r="P1160" s="336">
        <v>6545.1</v>
      </c>
      <c r="Q1160" s="331" t="s">
        <v>9828</v>
      </c>
      <c r="R1160" s="339" t="s">
        <v>10355</v>
      </c>
      <c r="S1160" s="333" t="s">
        <v>8671</v>
      </c>
      <c r="T1160" s="331" t="s">
        <v>6917</v>
      </c>
      <c r="U1160" s="331" t="s">
        <v>492</v>
      </c>
      <c r="V1160" s="335" t="s">
        <v>10356</v>
      </c>
      <c r="W1160" s="333" t="s">
        <v>8463</v>
      </c>
      <c r="X1160" s="340">
        <v>17059.099999999999</v>
      </c>
      <c r="Y1160" s="335" t="s">
        <v>10357</v>
      </c>
      <c r="Z1160" s="339" t="s">
        <v>10358</v>
      </c>
      <c r="AA1160" s="330" t="s">
        <v>10359</v>
      </c>
      <c r="AB1160" s="332">
        <v>19</v>
      </c>
      <c r="AC1160" s="332">
        <v>5.71</v>
      </c>
      <c r="AD1160" s="332">
        <v>17.28</v>
      </c>
      <c r="AE1160" s="332">
        <v>19.350000000000001</v>
      </c>
      <c r="AF1160" s="332">
        <v>60</v>
      </c>
      <c r="AG1160" s="332">
        <v>6669.24</v>
      </c>
      <c r="AH1160" s="332">
        <v>6682.58</v>
      </c>
      <c r="AI1160" s="336">
        <v>79.599999999999994</v>
      </c>
      <c r="AJ1160" s="336">
        <v>271.89999999999998</v>
      </c>
      <c r="AK1160" s="336">
        <v>1625.8</v>
      </c>
      <c r="AL1160" s="331" t="s">
        <v>8328</v>
      </c>
      <c r="AM1160" s="331" t="s">
        <v>8329</v>
      </c>
      <c r="AN1160" s="332">
        <v>11.11</v>
      </c>
      <c r="AO1160" s="332">
        <v>14.04</v>
      </c>
      <c r="AP1160" s="332">
        <v>15.56</v>
      </c>
    </row>
    <row r="1161" spans="1:42" ht="157.5">
      <c r="A1161" s="329">
        <v>44064</v>
      </c>
      <c r="B1161" s="330" t="s">
        <v>5927</v>
      </c>
      <c r="C1161" s="330" t="s">
        <v>60</v>
      </c>
      <c r="D1161" s="331" t="s">
        <v>61</v>
      </c>
      <c r="E1161" s="331" t="s">
        <v>67</v>
      </c>
      <c r="F1161" s="332">
        <v>55.6</v>
      </c>
      <c r="G1161" s="330" t="s">
        <v>5928</v>
      </c>
      <c r="H1161" s="330" t="s">
        <v>60</v>
      </c>
      <c r="I1161" s="331" t="s">
        <v>5929</v>
      </c>
      <c r="J1161" s="329">
        <v>44064</v>
      </c>
      <c r="K1161" s="333" t="s">
        <v>491</v>
      </c>
      <c r="L1161" s="329">
        <v>44153</v>
      </c>
      <c r="M1161" s="335" t="s">
        <v>16042</v>
      </c>
      <c r="N1161" s="335" t="s">
        <v>60</v>
      </c>
      <c r="O1161" s="335" t="s">
        <v>60</v>
      </c>
      <c r="P1161" s="341" t="s">
        <v>60</v>
      </c>
      <c r="Q1161" s="331" t="s">
        <v>10031</v>
      </c>
      <c r="R1161" s="333" t="s">
        <v>16043</v>
      </c>
      <c r="S1161" s="333" t="s">
        <v>8800</v>
      </c>
      <c r="T1161" s="331" t="s">
        <v>6921</v>
      </c>
      <c r="U1161" s="331" t="s">
        <v>11848</v>
      </c>
      <c r="V1161" s="335" t="s">
        <v>16044</v>
      </c>
      <c r="W1161" s="333" t="s">
        <v>8815</v>
      </c>
      <c r="X1161" s="340">
        <v>129.1</v>
      </c>
      <c r="Y1161" s="335" t="s">
        <v>60</v>
      </c>
      <c r="Z1161" s="333" t="s">
        <v>60</v>
      </c>
      <c r="AA1161" s="330" t="s">
        <v>60</v>
      </c>
      <c r="AB1161" s="341" t="s">
        <v>60</v>
      </c>
      <c r="AC1161" s="332">
        <v>7.74</v>
      </c>
      <c r="AD1161" s="341" t="s">
        <v>60</v>
      </c>
      <c r="AE1161" s="341" t="s">
        <v>60</v>
      </c>
      <c r="AF1161" s="338">
        <v>0.97099999999999997</v>
      </c>
      <c r="AG1161" s="332">
        <v>44.84</v>
      </c>
      <c r="AH1161" s="332">
        <v>23.3</v>
      </c>
      <c r="AI1161" s="341" t="s">
        <v>60</v>
      </c>
      <c r="AJ1161" s="341" t="s">
        <v>60</v>
      </c>
      <c r="AK1161" s="341" t="s">
        <v>60</v>
      </c>
      <c r="AL1161" s="331" t="s">
        <v>8328</v>
      </c>
      <c r="AM1161" s="331" t="s">
        <v>8329</v>
      </c>
      <c r="AN1161" s="332">
        <v>11.06</v>
      </c>
      <c r="AO1161" s="332">
        <v>6.43</v>
      </c>
      <c r="AP1161" s="332">
        <v>11.06</v>
      </c>
    </row>
    <row r="1162" spans="1:42" ht="78.75">
      <c r="A1162" s="329">
        <v>44510</v>
      </c>
      <c r="B1162" s="330" t="s">
        <v>5930</v>
      </c>
      <c r="C1162" s="330" t="s">
        <v>60</v>
      </c>
      <c r="D1162" s="331" t="s">
        <v>61</v>
      </c>
      <c r="E1162" s="331" t="s">
        <v>67</v>
      </c>
      <c r="F1162" s="332">
        <v>26.95</v>
      </c>
      <c r="G1162" s="330" t="s">
        <v>5931</v>
      </c>
      <c r="H1162" s="330" t="s">
        <v>60</v>
      </c>
      <c r="I1162" s="331" t="s">
        <v>5932</v>
      </c>
      <c r="J1162" s="329">
        <v>44510</v>
      </c>
      <c r="K1162" s="333" t="s">
        <v>491</v>
      </c>
      <c r="L1162" s="329">
        <v>44538</v>
      </c>
      <c r="M1162" s="335" t="s">
        <v>16045</v>
      </c>
      <c r="N1162" s="335" t="s">
        <v>60</v>
      </c>
      <c r="O1162" s="335" t="s">
        <v>60</v>
      </c>
      <c r="P1162" s="341" t="s">
        <v>60</v>
      </c>
      <c r="Q1162" s="331" t="s">
        <v>9031</v>
      </c>
      <c r="R1162" s="333" t="s">
        <v>16046</v>
      </c>
      <c r="S1162" s="333" t="s">
        <v>9694</v>
      </c>
      <c r="T1162" s="331" t="s">
        <v>6915</v>
      </c>
      <c r="U1162" s="331" t="s">
        <v>11848</v>
      </c>
      <c r="V1162" s="335" t="s">
        <v>16047</v>
      </c>
      <c r="W1162" s="333" t="s">
        <v>8370</v>
      </c>
      <c r="X1162" s="340">
        <v>266.8</v>
      </c>
      <c r="Y1162" s="335" t="s">
        <v>60</v>
      </c>
      <c r="Z1162" s="333" t="s">
        <v>60</v>
      </c>
      <c r="AA1162" s="330" t="s">
        <v>60</v>
      </c>
      <c r="AB1162" s="341" t="s">
        <v>60</v>
      </c>
      <c r="AC1162" s="341" t="s">
        <v>60</v>
      </c>
      <c r="AD1162" s="341" t="s">
        <v>60</v>
      </c>
      <c r="AE1162" s="341" t="s">
        <v>60</v>
      </c>
      <c r="AF1162" s="341" t="s">
        <v>60</v>
      </c>
      <c r="AG1162" s="332">
        <v>33.130000000000003</v>
      </c>
      <c r="AH1162" s="332">
        <v>33.130000000000003</v>
      </c>
      <c r="AI1162" s="341" t="s">
        <v>60</v>
      </c>
      <c r="AJ1162" s="341" t="s">
        <v>60</v>
      </c>
      <c r="AK1162" s="341" t="s">
        <v>60</v>
      </c>
      <c r="AL1162" s="331" t="s">
        <v>8328</v>
      </c>
      <c r="AM1162" s="331" t="s">
        <v>8329</v>
      </c>
      <c r="AN1162" s="332">
        <v>11.06</v>
      </c>
      <c r="AO1162" s="332">
        <v>11.06</v>
      </c>
      <c r="AP1162" s="332">
        <v>11.06</v>
      </c>
    </row>
    <row r="1163" spans="1:42" ht="337.5">
      <c r="A1163" s="329">
        <v>44391</v>
      </c>
      <c r="B1163" s="330" t="s">
        <v>1784</v>
      </c>
      <c r="C1163" s="330" t="s">
        <v>60</v>
      </c>
      <c r="D1163" s="331" t="s">
        <v>61</v>
      </c>
      <c r="E1163" s="331" t="s">
        <v>67</v>
      </c>
      <c r="F1163" s="332">
        <v>518.45000000000005</v>
      </c>
      <c r="G1163" s="330" t="s">
        <v>208</v>
      </c>
      <c r="H1163" s="330" t="s">
        <v>60</v>
      </c>
      <c r="I1163" s="331" t="s">
        <v>1785</v>
      </c>
      <c r="J1163" s="329">
        <v>44391</v>
      </c>
      <c r="K1163" s="333" t="s">
        <v>491</v>
      </c>
      <c r="L1163" s="329">
        <v>44562</v>
      </c>
      <c r="M1163" s="335" t="s">
        <v>10360</v>
      </c>
      <c r="N1163" s="335" t="s">
        <v>60</v>
      </c>
      <c r="O1163" s="335" t="s">
        <v>60</v>
      </c>
      <c r="P1163" s="341" t="s">
        <v>60</v>
      </c>
      <c r="Q1163" s="331" t="s">
        <v>8633</v>
      </c>
      <c r="R1163" s="339" t="s">
        <v>10361</v>
      </c>
      <c r="S1163" s="333" t="s">
        <v>10362</v>
      </c>
      <c r="T1163" s="331" t="s">
        <v>6921</v>
      </c>
      <c r="U1163" s="331" t="s">
        <v>492</v>
      </c>
      <c r="V1163" s="335" t="s">
        <v>10363</v>
      </c>
      <c r="W1163" s="333" t="s">
        <v>10364</v>
      </c>
      <c r="X1163" s="340">
        <v>4069.5</v>
      </c>
      <c r="Y1163" s="335" t="s">
        <v>60</v>
      </c>
      <c r="Z1163" s="333" t="s">
        <v>60</v>
      </c>
      <c r="AA1163" s="330" t="s">
        <v>60</v>
      </c>
      <c r="AB1163" s="332">
        <v>10.57</v>
      </c>
      <c r="AC1163" s="332">
        <v>1.49</v>
      </c>
      <c r="AD1163" s="341" t="s">
        <v>60</v>
      </c>
      <c r="AE1163" s="341" t="s">
        <v>60</v>
      </c>
      <c r="AF1163" s="341" t="s">
        <v>60</v>
      </c>
      <c r="AG1163" s="341" t="s">
        <v>60</v>
      </c>
      <c r="AH1163" s="332">
        <v>517.25</v>
      </c>
      <c r="AI1163" s="336">
        <v>159.80000000000001</v>
      </c>
      <c r="AJ1163" s="336">
        <v>50.7</v>
      </c>
      <c r="AK1163" s="336">
        <v>3026.5</v>
      </c>
      <c r="AL1163" s="331" t="s">
        <v>8328</v>
      </c>
      <c r="AM1163" s="331" t="s">
        <v>8329</v>
      </c>
      <c r="AN1163" s="332">
        <v>11.04</v>
      </c>
      <c r="AO1163" s="332">
        <v>13.97</v>
      </c>
      <c r="AP1163" s="332">
        <v>7.45</v>
      </c>
    </row>
    <row r="1164" spans="1:42" ht="112.5">
      <c r="A1164" s="329">
        <v>44726</v>
      </c>
      <c r="B1164" s="330" t="s">
        <v>5933</v>
      </c>
      <c r="C1164" s="330" t="s">
        <v>60</v>
      </c>
      <c r="D1164" s="331" t="s">
        <v>61</v>
      </c>
      <c r="E1164" s="331" t="s">
        <v>67</v>
      </c>
      <c r="F1164" s="332">
        <v>96.05</v>
      </c>
      <c r="G1164" s="330" t="s">
        <v>5934</v>
      </c>
      <c r="H1164" s="330" t="s">
        <v>5935</v>
      </c>
      <c r="I1164" s="331" t="s">
        <v>5936</v>
      </c>
      <c r="J1164" s="329">
        <v>44726</v>
      </c>
      <c r="K1164" s="333" t="s">
        <v>491</v>
      </c>
      <c r="L1164" s="329">
        <v>44789</v>
      </c>
      <c r="M1164" s="335" t="s">
        <v>16048</v>
      </c>
      <c r="N1164" s="335" t="s">
        <v>16049</v>
      </c>
      <c r="O1164" s="335" t="s">
        <v>16050</v>
      </c>
      <c r="P1164" s="341" t="s">
        <v>60</v>
      </c>
      <c r="Q1164" s="331" t="s">
        <v>8991</v>
      </c>
      <c r="R1164" s="339" t="s">
        <v>16051</v>
      </c>
      <c r="S1164" s="333" t="s">
        <v>14669</v>
      </c>
      <c r="T1164" s="331" t="s">
        <v>6915</v>
      </c>
      <c r="U1164" s="331" t="s">
        <v>11848</v>
      </c>
      <c r="V1164" s="335" t="s">
        <v>16052</v>
      </c>
      <c r="W1164" s="333" t="s">
        <v>10383</v>
      </c>
      <c r="X1164" s="340">
        <v>136.4</v>
      </c>
      <c r="Y1164" s="335" t="s">
        <v>16053</v>
      </c>
      <c r="Z1164" s="339" t="s">
        <v>16054</v>
      </c>
      <c r="AA1164" s="330" t="s">
        <v>60</v>
      </c>
      <c r="AB1164" s="341" t="s">
        <v>60</v>
      </c>
      <c r="AC1164" s="332">
        <v>2.02</v>
      </c>
      <c r="AD1164" s="341" t="s">
        <v>60</v>
      </c>
      <c r="AE1164" s="341" t="s">
        <v>60</v>
      </c>
      <c r="AF1164" s="332">
        <v>115.97</v>
      </c>
      <c r="AG1164" s="332">
        <v>92.2</v>
      </c>
      <c r="AH1164" s="332">
        <v>72.8</v>
      </c>
      <c r="AI1164" s="338">
        <v>0.85199999999999998</v>
      </c>
      <c r="AJ1164" s="336">
        <v>-12.2</v>
      </c>
      <c r="AK1164" s="336">
        <v>69.5</v>
      </c>
      <c r="AL1164" s="331" t="s">
        <v>8328</v>
      </c>
      <c r="AM1164" s="331" t="s">
        <v>8329</v>
      </c>
      <c r="AN1164" s="332">
        <v>11.04</v>
      </c>
      <c r="AO1164" s="332">
        <v>8.4700000000000006</v>
      </c>
      <c r="AP1164" s="332">
        <v>-2.58</v>
      </c>
    </row>
    <row r="1165" spans="1:42" ht="123.75">
      <c r="A1165" s="329">
        <v>44592</v>
      </c>
      <c r="B1165" s="330" t="s">
        <v>16055</v>
      </c>
      <c r="C1165" s="330" t="s">
        <v>16056</v>
      </c>
      <c r="D1165" s="331" t="s">
        <v>61</v>
      </c>
      <c r="E1165" s="331" t="s">
        <v>77</v>
      </c>
      <c r="F1165" s="332">
        <v>6041.2</v>
      </c>
      <c r="G1165" s="330" t="s">
        <v>16057</v>
      </c>
      <c r="H1165" s="330" t="s">
        <v>60</v>
      </c>
      <c r="I1165" s="331" t="s">
        <v>16058</v>
      </c>
      <c r="J1165" s="329">
        <v>44592</v>
      </c>
      <c r="K1165" s="333" t="s">
        <v>491</v>
      </c>
      <c r="L1165" s="334" t="s">
        <v>60</v>
      </c>
      <c r="M1165" s="335" t="s">
        <v>16059</v>
      </c>
      <c r="N1165" s="335" t="s">
        <v>16060</v>
      </c>
      <c r="O1165" s="335" t="s">
        <v>16061</v>
      </c>
      <c r="P1165" s="336">
        <v>2782</v>
      </c>
      <c r="Q1165" s="331" t="s">
        <v>14216</v>
      </c>
      <c r="R1165" s="333" t="s">
        <v>16062</v>
      </c>
      <c r="S1165" s="333" t="s">
        <v>16063</v>
      </c>
      <c r="T1165" s="331" t="s">
        <v>6921</v>
      </c>
      <c r="U1165" s="331" t="s">
        <v>12459</v>
      </c>
      <c r="V1165" s="335" t="s">
        <v>16064</v>
      </c>
      <c r="W1165" s="333" t="s">
        <v>9627</v>
      </c>
      <c r="X1165" s="330" t="s">
        <v>60</v>
      </c>
      <c r="Y1165" s="335" t="s">
        <v>60</v>
      </c>
      <c r="Z1165" s="333" t="s">
        <v>60</v>
      </c>
      <c r="AA1165" s="330" t="s">
        <v>60</v>
      </c>
      <c r="AB1165" s="332">
        <v>12.15</v>
      </c>
      <c r="AC1165" s="332">
        <v>2.08</v>
      </c>
      <c r="AD1165" s="332">
        <v>23.18</v>
      </c>
      <c r="AE1165" s="332">
        <v>72.010000000000005</v>
      </c>
      <c r="AF1165" s="332">
        <v>17.559999999999999</v>
      </c>
      <c r="AG1165" s="332">
        <v>6041.2</v>
      </c>
      <c r="AH1165" s="332">
        <v>4568.3500000000004</v>
      </c>
      <c r="AI1165" s="336">
        <v>326.60000000000002</v>
      </c>
      <c r="AJ1165" s="336">
        <v>337.6</v>
      </c>
      <c r="AK1165" s="336">
        <v>4005.6</v>
      </c>
      <c r="AL1165" s="331" t="s">
        <v>8328</v>
      </c>
      <c r="AM1165" s="331" t="s">
        <v>8329</v>
      </c>
      <c r="AN1165" s="332">
        <v>11.03</v>
      </c>
      <c r="AO1165" s="332">
        <v>14.37</v>
      </c>
      <c r="AP1165" s="332">
        <v>2.4300000000000002</v>
      </c>
    </row>
    <row r="1166" spans="1:42" ht="213.75">
      <c r="A1166" s="329">
        <v>44101</v>
      </c>
      <c r="B1166" s="330" t="s">
        <v>5937</v>
      </c>
      <c r="C1166" s="330" t="s">
        <v>60</v>
      </c>
      <c r="D1166" s="331" t="s">
        <v>61</v>
      </c>
      <c r="E1166" s="331" t="s">
        <v>67</v>
      </c>
      <c r="F1166" s="332">
        <v>597.1</v>
      </c>
      <c r="G1166" s="330" t="s">
        <v>1700</v>
      </c>
      <c r="H1166" s="330" t="s">
        <v>5938</v>
      </c>
      <c r="I1166" s="331" t="s">
        <v>5939</v>
      </c>
      <c r="J1166" s="329">
        <v>44101</v>
      </c>
      <c r="K1166" s="333" t="s">
        <v>491</v>
      </c>
      <c r="L1166" s="329">
        <v>44235</v>
      </c>
      <c r="M1166" s="335" t="s">
        <v>16065</v>
      </c>
      <c r="N1166" s="335" t="s">
        <v>60</v>
      </c>
      <c r="O1166" s="335" t="s">
        <v>60</v>
      </c>
      <c r="P1166" s="341" t="s">
        <v>60</v>
      </c>
      <c r="Q1166" s="331" t="s">
        <v>9466</v>
      </c>
      <c r="R1166" s="339" t="s">
        <v>16066</v>
      </c>
      <c r="S1166" s="333" t="s">
        <v>15685</v>
      </c>
      <c r="T1166" s="331" t="s">
        <v>6917</v>
      </c>
      <c r="U1166" s="331" t="s">
        <v>11848</v>
      </c>
      <c r="V1166" s="335" t="s">
        <v>10375</v>
      </c>
      <c r="W1166" s="333" t="s">
        <v>9903</v>
      </c>
      <c r="X1166" s="330" t="s">
        <v>60</v>
      </c>
      <c r="Y1166" s="335" t="s">
        <v>16067</v>
      </c>
      <c r="Z1166" s="339" t="s">
        <v>16068</v>
      </c>
      <c r="AA1166" s="330" t="s">
        <v>60</v>
      </c>
      <c r="AB1166" s="332">
        <v>16.32</v>
      </c>
      <c r="AC1166" s="332">
        <v>1.1200000000000001</v>
      </c>
      <c r="AD1166" s="332">
        <v>9.3699999999999992</v>
      </c>
      <c r="AE1166" s="332">
        <v>12.24</v>
      </c>
      <c r="AF1166" s="332">
        <v>2.89</v>
      </c>
      <c r="AG1166" s="332">
        <v>705.01</v>
      </c>
      <c r="AH1166" s="332">
        <v>380.75</v>
      </c>
      <c r="AI1166" s="336">
        <v>295.2</v>
      </c>
      <c r="AJ1166" s="336">
        <v>36.200000000000003</v>
      </c>
      <c r="AK1166" s="336">
        <v>897.8</v>
      </c>
      <c r="AL1166" s="331" t="s">
        <v>8328</v>
      </c>
      <c r="AM1166" s="331" t="s">
        <v>8329</v>
      </c>
      <c r="AN1166" s="332">
        <v>10.98</v>
      </c>
      <c r="AO1166" s="332">
        <v>24.4</v>
      </c>
      <c r="AP1166" s="332">
        <v>21.72</v>
      </c>
    </row>
    <row r="1167" spans="1:42" ht="326.25">
      <c r="A1167" s="329">
        <v>44120</v>
      </c>
      <c r="B1167" s="330" t="s">
        <v>1786</v>
      </c>
      <c r="C1167" s="330" t="s">
        <v>60</v>
      </c>
      <c r="D1167" s="331" t="s">
        <v>61</v>
      </c>
      <c r="E1167" s="331" t="s">
        <v>67</v>
      </c>
      <c r="F1167" s="332">
        <v>2158.5500000000002</v>
      </c>
      <c r="G1167" s="330" t="s">
        <v>1787</v>
      </c>
      <c r="H1167" s="330" t="s">
        <v>60</v>
      </c>
      <c r="I1167" s="331" t="s">
        <v>1788</v>
      </c>
      <c r="J1167" s="329">
        <v>44120</v>
      </c>
      <c r="K1167" s="333" t="s">
        <v>491</v>
      </c>
      <c r="L1167" s="329">
        <v>44564</v>
      </c>
      <c r="M1167" s="335" t="s">
        <v>10654</v>
      </c>
      <c r="N1167" s="335" t="s">
        <v>10655</v>
      </c>
      <c r="O1167" s="335" t="s">
        <v>60</v>
      </c>
      <c r="P1167" s="341" t="s">
        <v>60</v>
      </c>
      <c r="Q1167" s="331" t="s">
        <v>8633</v>
      </c>
      <c r="R1167" s="339" t="s">
        <v>9311</v>
      </c>
      <c r="S1167" s="339" t="s">
        <v>10656</v>
      </c>
      <c r="T1167" s="346" t="s">
        <v>6921</v>
      </c>
      <c r="U1167" s="331" t="s">
        <v>492</v>
      </c>
      <c r="V1167" s="335" t="s">
        <v>10657</v>
      </c>
      <c r="W1167" s="333" t="s">
        <v>10658</v>
      </c>
      <c r="X1167" s="330" t="s">
        <v>60</v>
      </c>
      <c r="Y1167" s="335" t="s">
        <v>60</v>
      </c>
      <c r="Z1167" s="333" t="s">
        <v>60</v>
      </c>
      <c r="AA1167" s="330" t="s">
        <v>60</v>
      </c>
      <c r="AB1167" s="341" t="s">
        <v>60</v>
      </c>
      <c r="AC1167" s="338">
        <v>0.41199999999999998</v>
      </c>
      <c r="AD1167" s="341" t="s">
        <v>60</v>
      </c>
      <c r="AE1167" s="341" t="s">
        <v>60</v>
      </c>
      <c r="AF1167" s="341" t="s">
        <v>60</v>
      </c>
      <c r="AG1167" s="341" t="s">
        <v>60</v>
      </c>
      <c r="AH1167" s="332">
        <v>2158.5500000000002</v>
      </c>
      <c r="AI1167" s="336">
        <v>2817.9</v>
      </c>
      <c r="AJ1167" s="336">
        <v>922.3</v>
      </c>
      <c r="AK1167" s="336">
        <v>53239.6</v>
      </c>
      <c r="AL1167" s="331" t="s">
        <v>8328</v>
      </c>
      <c r="AM1167" s="331" t="s">
        <v>8329</v>
      </c>
      <c r="AN1167" s="332">
        <v>10.97</v>
      </c>
      <c r="AO1167" s="332">
        <v>8.39</v>
      </c>
      <c r="AP1167" s="332">
        <v>19.25</v>
      </c>
    </row>
    <row r="1168" spans="1:42" ht="191.25">
      <c r="A1168" s="329">
        <v>44393</v>
      </c>
      <c r="B1168" s="330" t="s">
        <v>5940</v>
      </c>
      <c r="C1168" s="330" t="s">
        <v>60</v>
      </c>
      <c r="D1168" s="331" t="s">
        <v>61</v>
      </c>
      <c r="E1168" s="331" t="s">
        <v>67</v>
      </c>
      <c r="F1168" s="332">
        <v>1747.89</v>
      </c>
      <c r="G1168" s="330" t="s">
        <v>5941</v>
      </c>
      <c r="H1168" s="330" t="s">
        <v>5942</v>
      </c>
      <c r="I1168" s="331" t="s">
        <v>5943</v>
      </c>
      <c r="J1168" s="329">
        <v>44393</v>
      </c>
      <c r="K1168" s="333" t="s">
        <v>491</v>
      </c>
      <c r="L1168" s="329">
        <v>44550</v>
      </c>
      <c r="M1168" s="335" t="s">
        <v>16069</v>
      </c>
      <c r="N1168" s="335" t="s">
        <v>60</v>
      </c>
      <c r="O1168" s="335" t="s">
        <v>60</v>
      </c>
      <c r="P1168" s="341" t="s">
        <v>60</v>
      </c>
      <c r="Q1168" s="331" t="s">
        <v>12457</v>
      </c>
      <c r="R1168" s="333" t="s">
        <v>12458</v>
      </c>
      <c r="S1168" s="333" t="s">
        <v>16070</v>
      </c>
      <c r="T1168" s="331" t="s">
        <v>6915</v>
      </c>
      <c r="U1168" s="331" t="s">
        <v>12010</v>
      </c>
      <c r="V1168" s="335" t="s">
        <v>16071</v>
      </c>
      <c r="W1168" s="333" t="s">
        <v>16072</v>
      </c>
      <c r="X1168" s="330" t="s">
        <v>60</v>
      </c>
      <c r="Y1168" s="335" t="s">
        <v>16073</v>
      </c>
      <c r="Z1168" s="333" t="s">
        <v>16074</v>
      </c>
      <c r="AA1168" s="330" t="s">
        <v>60</v>
      </c>
      <c r="AB1168" s="332">
        <v>8.4499999999999993</v>
      </c>
      <c r="AC1168" s="332">
        <v>1.0900000000000001</v>
      </c>
      <c r="AD1168" s="341" t="s">
        <v>60</v>
      </c>
      <c r="AE1168" s="332">
        <v>98.32</v>
      </c>
      <c r="AF1168" s="332">
        <v>33.700000000000003</v>
      </c>
      <c r="AG1168" s="332">
        <v>1686.46</v>
      </c>
      <c r="AH1168" s="332">
        <v>1336.26</v>
      </c>
      <c r="AI1168" s="336">
        <v>50.1</v>
      </c>
      <c r="AJ1168" s="336">
        <v>158.5</v>
      </c>
      <c r="AK1168" s="336">
        <v>1660</v>
      </c>
      <c r="AL1168" s="331" t="s">
        <v>8328</v>
      </c>
      <c r="AM1168" s="331" t="s">
        <v>8329</v>
      </c>
      <c r="AN1168" s="332">
        <v>10.94</v>
      </c>
      <c r="AO1168" s="332">
        <v>9.7899999999999991</v>
      </c>
      <c r="AP1168" s="332">
        <v>27.54</v>
      </c>
    </row>
    <row r="1169" spans="1:42" ht="281.25">
      <c r="A1169" s="329">
        <v>44225</v>
      </c>
      <c r="B1169" s="330" t="s">
        <v>5944</v>
      </c>
      <c r="C1169" s="330" t="s">
        <v>60</v>
      </c>
      <c r="D1169" s="331" t="s">
        <v>61</v>
      </c>
      <c r="E1169" s="331" t="s">
        <v>733</v>
      </c>
      <c r="F1169" s="332">
        <v>564.28</v>
      </c>
      <c r="G1169" s="330" t="s">
        <v>5945</v>
      </c>
      <c r="H1169" s="330" t="s">
        <v>60</v>
      </c>
      <c r="I1169" s="331" t="s">
        <v>5946</v>
      </c>
      <c r="J1169" s="329">
        <v>44225</v>
      </c>
      <c r="K1169" s="333" t="s">
        <v>491</v>
      </c>
      <c r="L1169" s="334" t="s">
        <v>60</v>
      </c>
      <c r="M1169" s="335" t="s">
        <v>16075</v>
      </c>
      <c r="N1169" s="335" t="s">
        <v>60</v>
      </c>
      <c r="O1169" s="335" t="s">
        <v>60</v>
      </c>
      <c r="P1169" s="341" t="s">
        <v>60</v>
      </c>
      <c r="Q1169" s="331" t="s">
        <v>10123</v>
      </c>
      <c r="R1169" s="339" t="s">
        <v>16076</v>
      </c>
      <c r="S1169" s="333" t="s">
        <v>8539</v>
      </c>
      <c r="T1169" s="331" t="s">
        <v>6917</v>
      </c>
      <c r="U1169" s="331" t="s">
        <v>11848</v>
      </c>
      <c r="V1169" s="335" t="s">
        <v>16077</v>
      </c>
      <c r="W1169" s="333" t="s">
        <v>9983</v>
      </c>
      <c r="X1169" s="340">
        <v>1225.8</v>
      </c>
      <c r="Y1169" s="335" t="s">
        <v>60</v>
      </c>
      <c r="Z1169" s="333" t="s">
        <v>60</v>
      </c>
      <c r="AA1169" s="330" t="s">
        <v>60</v>
      </c>
      <c r="AB1169" s="332">
        <v>14.62</v>
      </c>
      <c r="AC1169" s="332">
        <v>5.27</v>
      </c>
      <c r="AD1169" s="332">
        <v>7.95</v>
      </c>
      <c r="AE1169" s="332">
        <v>9.19</v>
      </c>
      <c r="AF1169" s="332">
        <v>1.02</v>
      </c>
      <c r="AG1169" s="332">
        <v>564.28</v>
      </c>
      <c r="AH1169" s="332">
        <v>577.5</v>
      </c>
      <c r="AI1169" s="336">
        <v>562.70000000000005</v>
      </c>
      <c r="AJ1169" s="336">
        <v>40.1</v>
      </c>
      <c r="AK1169" s="336">
        <v>345.1</v>
      </c>
      <c r="AL1169" s="331" t="s">
        <v>8328</v>
      </c>
      <c r="AM1169" s="331" t="s">
        <v>8329</v>
      </c>
      <c r="AN1169" s="332">
        <v>10.78</v>
      </c>
      <c r="AO1169" s="332">
        <v>11.86</v>
      </c>
      <c r="AP1169" s="332">
        <v>14.43</v>
      </c>
    </row>
    <row r="1170" spans="1:42" ht="213.75">
      <c r="A1170" s="329">
        <v>44256</v>
      </c>
      <c r="B1170" s="330" t="s">
        <v>5947</v>
      </c>
      <c r="C1170" s="330" t="s">
        <v>60</v>
      </c>
      <c r="D1170" s="331" t="s">
        <v>61</v>
      </c>
      <c r="E1170" s="331" t="s">
        <v>67</v>
      </c>
      <c r="F1170" s="332">
        <v>76.69</v>
      </c>
      <c r="G1170" s="330" t="s">
        <v>5948</v>
      </c>
      <c r="H1170" s="330" t="s">
        <v>60</v>
      </c>
      <c r="I1170" s="331" t="s">
        <v>5949</v>
      </c>
      <c r="J1170" s="329">
        <v>44256</v>
      </c>
      <c r="K1170" s="333" t="s">
        <v>491</v>
      </c>
      <c r="L1170" s="329">
        <v>44405</v>
      </c>
      <c r="M1170" s="335" t="s">
        <v>16078</v>
      </c>
      <c r="N1170" s="335" t="s">
        <v>60</v>
      </c>
      <c r="O1170" s="335" t="s">
        <v>60</v>
      </c>
      <c r="P1170" s="341" t="s">
        <v>60</v>
      </c>
      <c r="Q1170" s="331" t="s">
        <v>10123</v>
      </c>
      <c r="R1170" s="339" t="s">
        <v>16079</v>
      </c>
      <c r="S1170" s="333" t="s">
        <v>11893</v>
      </c>
      <c r="T1170" s="331" t="s">
        <v>6915</v>
      </c>
      <c r="U1170" s="331" t="s">
        <v>11848</v>
      </c>
      <c r="V1170" s="335" t="s">
        <v>16080</v>
      </c>
      <c r="W1170" s="333" t="s">
        <v>16081</v>
      </c>
      <c r="X1170" s="330" t="s">
        <v>60</v>
      </c>
      <c r="Y1170" s="335" t="s">
        <v>60</v>
      </c>
      <c r="Z1170" s="333" t="s">
        <v>60</v>
      </c>
      <c r="AA1170" s="330" t="s">
        <v>60</v>
      </c>
      <c r="AB1170" s="332">
        <v>7.59</v>
      </c>
      <c r="AC1170" s="332">
        <v>1.18</v>
      </c>
      <c r="AD1170" s="332">
        <v>2.5299999999999998</v>
      </c>
      <c r="AE1170" s="332">
        <v>3.24</v>
      </c>
      <c r="AF1170" s="338">
        <v>0.63100000000000001</v>
      </c>
      <c r="AG1170" s="332">
        <v>95.33</v>
      </c>
      <c r="AH1170" s="332">
        <v>94.92</v>
      </c>
      <c r="AI1170" s="336">
        <v>150.69999999999999</v>
      </c>
      <c r="AJ1170" s="336">
        <v>12.5</v>
      </c>
      <c r="AK1170" s="336">
        <v>122.5</v>
      </c>
      <c r="AL1170" s="331" t="s">
        <v>8328</v>
      </c>
      <c r="AM1170" s="331" t="s">
        <v>8329</v>
      </c>
      <c r="AN1170" s="332">
        <v>10.75</v>
      </c>
      <c r="AO1170" s="332">
        <v>8.9700000000000006</v>
      </c>
      <c r="AP1170" s="332">
        <v>15.25</v>
      </c>
    </row>
    <row r="1171" spans="1:42" ht="270">
      <c r="A1171" s="329">
        <v>44334</v>
      </c>
      <c r="B1171" s="330" t="s">
        <v>5950</v>
      </c>
      <c r="C1171" s="330" t="s">
        <v>60</v>
      </c>
      <c r="D1171" s="331" t="s">
        <v>61</v>
      </c>
      <c r="E1171" s="331" t="s">
        <v>67</v>
      </c>
      <c r="F1171" s="332">
        <v>2737.53</v>
      </c>
      <c r="G1171" s="330" t="s">
        <v>5951</v>
      </c>
      <c r="H1171" s="330" t="s">
        <v>60</v>
      </c>
      <c r="I1171" s="331" t="s">
        <v>5952</v>
      </c>
      <c r="J1171" s="329">
        <v>44334</v>
      </c>
      <c r="K1171" s="333" t="s">
        <v>491</v>
      </c>
      <c r="L1171" s="329">
        <v>44440</v>
      </c>
      <c r="M1171" s="335" t="s">
        <v>16082</v>
      </c>
      <c r="N1171" s="335" t="s">
        <v>60</v>
      </c>
      <c r="O1171" s="335" t="s">
        <v>60</v>
      </c>
      <c r="P1171" s="341" t="s">
        <v>60</v>
      </c>
      <c r="Q1171" s="331" t="s">
        <v>10597</v>
      </c>
      <c r="R1171" s="339" t="s">
        <v>16083</v>
      </c>
      <c r="S1171" s="333" t="s">
        <v>16084</v>
      </c>
      <c r="T1171" s="331" t="s">
        <v>6921</v>
      </c>
      <c r="U1171" s="331" t="s">
        <v>11848</v>
      </c>
      <c r="V1171" s="335" t="s">
        <v>16085</v>
      </c>
      <c r="W1171" s="333" t="s">
        <v>16086</v>
      </c>
      <c r="X1171" s="340">
        <v>9178.5</v>
      </c>
      <c r="Y1171" s="335" t="s">
        <v>60</v>
      </c>
      <c r="Z1171" s="333" t="s">
        <v>60</v>
      </c>
      <c r="AA1171" s="330" t="s">
        <v>60</v>
      </c>
      <c r="AB1171" s="332">
        <v>31.73</v>
      </c>
      <c r="AC1171" s="332">
        <v>3.38</v>
      </c>
      <c r="AD1171" s="332">
        <v>12.32</v>
      </c>
      <c r="AE1171" s="332">
        <v>27.24</v>
      </c>
      <c r="AF1171" s="338">
        <v>0.19800000000000001</v>
      </c>
      <c r="AG1171" s="332">
        <v>2694.03</v>
      </c>
      <c r="AH1171" s="332">
        <v>2138.73</v>
      </c>
      <c r="AI1171" s="341" t="s">
        <v>60</v>
      </c>
      <c r="AJ1171" s="341" t="s">
        <v>60</v>
      </c>
      <c r="AK1171" s="341" t="s">
        <v>60</v>
      </c>
      <c r="AL1171" s="331" t="s">
        <v>8328</v>
      </c>
      <c r="AM1171" s="331" t="s">
        <v>8329</v>
      </c>
      <c r="AN1171" s="332">
        <v>10.55</v>
      </c>
      <c r="AO1171" s="332">
        <v>9.51</v>
      </c>
      <c r="AP1171" s="332">
        <v>6.75</v>
      </c>
    </row>
    <row r="1172" spans="1:42" ht="409.5">
      <c r="A1172" s="329">
        <v>43879</v>
      </c>
      <c r="B1172" s="330" t="s">
        <v>5953</v>
      </c>
      <c r="C1172" s="330" t="s">
        <v>60</v>
      </c>
      <c r="D1172" s="331" t="s">
        <v>61</v>
      </c>
      <c r="E1172" s="331" t="s">
        <v>67</v>
      </c>
      <c r="F1172" s="332">
        <v>24.27</v>
      </c>
      <c r="G1172" s="330" t="s">
        <v>5954</v>
      </c>
      <c r="H1172" s="330" t="s">
        <v>5955</v>
      </c>
      <c r="I1172" s="331" t="s">
        <v>5956</v>
      </c>
      <c r="J1172" s="329">
        <v>43879</v>
      </c>
      <c r="K1172" s="333" t="s">
        <v>491</v>
      </c>
      <c r="L1172" s="329">
        <v>43924</v>
      </c>
      <c r="M1172" s="335" t="s">
        <v>16087</v>
      </c>
      <c r="N1172" s="335" t="s">
        <v>60</v>
      </c>
      <c r="O1172" s="335" t="s">
        <v>60</v>
      </c>
      <c r="P1172" s="341" t="s">
        <v>60</v>
      </c>
      <c r="Q1172" s="331" t="s">
        <v>10387</v>
      </c>
      <c r="R1172" s="339" t="s">
        <v>16088</v>
      </c>
      <c r="S1172" s="333" t="s">
        <v>16089</v>
      </c>
      <c r="T1172" s="331" t="s">
        <v>6915</v>
      </c>
      <c r="U1172" s="331" t="s">
        <v>11848</v>
      </c>
      <c r="V1172" s="335" t="s">
        <v>16090</v>
      </c>
      <c r="W1172" s="333" t="s">
        <v>11042</v>
      </c>
      <c r="X1172" s="330" t="s">
        <v>60</v>
      </c>
      <c r="Y1172" s="335" t="s">
        <v>16091</v>
      </c>
      <c r="Z1172" s="339" t="s">
        <v>16092</v>
      </c>
      <c r="AA1172" s="330" t="s">
        <v>60</v>
      </c>
      <c r="AB1172" s="341" t="s">
        <v>60</v>
      </c>
      <c r="AC1172" s="332">
        <v>11.59</v>
      </c>
      <c r="AD1172" s="332">
        <v>37.880000000000003</v>
      </c>
      <c r="AE1172" s="341" t="s">
        <v>60</v>
      </c>
      <c r="AF1172" s="332">
        <v>1.82</v>
      </c>
      <c r="AG1172" s="332">
        <v>21.99</v>
      </c>
      <c r="AH1172" s="332">
        <v>21.42</v>
      </c>
      <c r="AI1172" s="341" t="s">
        <v>60</v>
      </c>
      <c r="AJ1172" s="341" t="s">
        <v>60</v>
      </c>
      <c r="AK1172" s="341" t="s">
        <v>60</v>
      </c>
      <c r="AL1172" s="331" t="s">
        <v>8328</v>
      </c>
      <c r="AM1172" s="331" t="s">
        <v>8329</v>
      </c>
      <c r="AN1172" s="332">
        <v>10.5</v>
      </c>
      <c r="AO1172" s="332">
        <v>7.8</v>
      </c>
      <c r="AP1172" s="332">
        <v>16.32</v>
      </c>
    </row>
    <row r="1173" spans="1:42" ht="191.25">
      <c r="A1173" s="329">
        <v>44747</v>
      </c>
      <c r="B1173" s="330" t="s">
        <v>5957</v>
      </c>
      <c r="C1173" s="330" t="s">
        <v>60</v>
      </c>
      <c r="D1173" s="331" t="s">
        <v>61</v>
      </c>
      <c r="E1173" s="331" t="s">
        <v>67</v>
      </c>
      <c r="F1173" s="332">
        <v>87.92</v>
      </c>
      <c r="G1173" s="330" t="s">
        <v>5958</v>
      </c>
      <c r="H1173" s="330" t="s">
        <v>5959</v>
      </c>
      <c r="I1173" s="331" t="s">
        <v>5960</v>
      </c>
      <c r="J1173" s="329">
        <v>44747</v>
      </c>
      <c r="K1173" s="333" t="s">
        <v>491</v>
      </c>
      <c r="L1173" s="329">
        <v>44811</v>
      </c>
      <c r="M1173" s="335" t="s">
        <v>16093</v>
      </c>
      <c r="N1173" s="335" t="s">
        <v>16094</v>
      </c>
      <c r="O1173" s="335" t="s">
        <v>16095</v>
      </c>
      <c r="P1173" s="341" t="s">
        <v>60</v>
      </c>
      <c r="Q1173" s="331" t="s">
        <v>16096</v>
      </c>
      <c r="R1173" s="339" t="s">
        <v>16097</v>
      </c>
      <c r="S1173" s="333" t="s">
        <v>8790</v>
      </c>
      <c r="T1173" s="331" t="s">
        <v>6921</v>
      </c>
      <c r="U1173" s="331" t="s">
        <v>11848</v>
      </c>
      <c r="V1173" s="335" t="s">
        <v>16098</v>
      </c>
      <c r="W1173" s="333" t="s">
        <v>16099</v>
      </c>
      <c r="X1173" s="340">
        <v>2901</v>
      </c>
      <c r="Y1173" s="335" t="s">
        <v>16100</v>
      </c>
      <c r="Z1173" s="333" t="s">
        <v>16101</v>
      </c>
      <c r="AA1173" s="340">
        <v>16951.2</v>
      </c>
      <c r="AB1173" s="341" t="s">
        <v>60</v>
      </c>
      <c r="AC1173" s="332">
        <v>1.05</v>
      </c>
      <c r="AD1173" s="341" t="s">
        <v>60</v>
      </c>
      <c r="AE1173" s="341" t="s">
        <v>60</v>
      </c>
      <c r="AF1173" s="332">
        <v>6.74</v>
      </c>
      <c r="AG1173" s="332">
        <v>85.07</v>
      </c>
      <c r="AH1173" s="332">
        <v>80.84</v>
      </c>
      <c r="AI1173" s="336">
        <v>12.8</v>
      </c>
      <c r="AJ1173" s="336">
        <v>-86.1</v>
      </c>
      <c r="AK1173" s="336">
        <v>166.2</v>
      </c>
      <c r="AL1173" s="331" t="s">
        <v>8328</v>
      </c>
      <c r="AM1173" s="331" t="s">
        <v>8329</v>
      </c>
      <c r="AN1173" s="332">
        <v>10.48</v>
      </c>
      <c r="AO1173" s="332">
        <v>29.28</v>
      </c>
      <c r="AP1173" s="332">
        <v>-42.68</v>
      </c>
    </row>
    <row r="1174" spans="1:42" ht="409.5">
      <c r="A1174" s="329">
        <v>44301</v>
      </c>
      <c r="B1174" s="330" t="s">
        <v>5961</v>
      </c>
      <c r="C1174" s="330" t="s">
        <v>60</v>
      </c>
      <c r="D1174" s="331" t="s">
        <v>61</v>
      </c>
      <c r="E1174" s="331" t="s">
        <v>67</v>
      </c>
      <c r="F1174" s="332">
        <v>20881.12</v>
      </c>
      <c r="G1174" s="330" t="s">
        <v>5962</v>
      </c>
      <c r="H1174" s="330" t="s">
        <v>5963</v>
      </c>
      <c r="I1174" s="331" t="s">
        <v>5964</v>
      </c>
      <c r="J1174" s="329">
        <v>44301</v>
      </c>
      <c r="K1174" s="333" t="s">
        <v>491</v>
      </c>
      <c r="L1174" s="329">
        <v>44538</v>
      </c>
      <c r="M1174" s="335" t="s">
        <v>16102</v>
      </c>
      <c r="N1174" s="335" t="s">
        <v>60</v>
      </c>
      <c r="O1174" s="335" t="s">
        <v>60</v>
      </c>
      <c r="P1174" s="341" t="s">
        <v>60</v>
      </c>
      <c r="Q1174" s="331" t="s">
        <v>12217</v>
      </c>
      <c r="R1174" s="339" t="s">
        <v>16103</v>
      </c>
      <c r="S1174" s="333" t="s">
        <v>9649</v>
      </c>
      <c r="T1174" s="331" t="s">
        <v>6921</v>
      </c>
      <c r="U1174" s="331" t="s">
        <v>11848</v>
      </c>
      <c r="V1174" s="335" t="s">
        <v>16104</v>
      </c>
      <c r="W1174" s="339" t="s">
        <v>16105</v>
      </c>
      <c r="X1174" s="340">
        <v>212797.8</v>
      </c>
      <c r="Y1174" s="335" t="s">
        <v>16106</v>
      </c>
      <c r="Z1174" s="339" t="s">
        <v>16107</v>
      </c>
      <c r="AA1174" s="330" t="s">
        <v>8701</v>
      </c>
      <c r="AB1174" s="332">
        <v>88.09</v>
      </c>
      <c r="AC1174" s="341" t="s">
        <v>60</v>
      </c>
      <c r="AD1174" s="332">
        <v>22.63</v>
      </c>
      <c r="AE1174" s="332">
        <v>37.35</v>
      </c>
      <c r="AF1174" s="332">
        <v>4.1900000000000004</v>
      </c>
      <c r="AG1174" s="332">
        <v>20881.12</v>
      </c>
      <c r="AH1174" s="332">
        <v>16774.349999999999</v>
      </c>
      <c r="AI1174" s="341" t="s">
        <v>60</v>
      </c>
      <c r="AJ1174" s="341" t="s">
        <v>60</v>
      </c>
      <c r="AK1174" s="341" t="s">
        <v>60</v>
      </c>
      <c r="AL1174" s="331" t="s">
        <v>8328</v>
      </c>
      <c r="AM1174" s="331" t="s">
        <v>8329</v>
      </c>
      <c r="AN1174" s="332">
        <v>10.47</v>
      </c>
      <c r="AO1174" s="332">
        <v>25.53</v>
      </c>
      <c r="AP1174" s="332">
        <v>26.97</v>
      </c>
    </row>
    <row r="1175" spans="1:42" ht="123.75">
      <c r="A1175" s="329">
        <v>44747</v>
      </c>
      <c r="B1175" s="330" t="s">
        <v>1797</v>
      </c>
      <c r="C1175" s="330" t="s">
        <v>1798</v>
      </c>
      <c r="D1175" s="331" t="s">
        <v>61</v>
      </c>
      <c r="E1175" s="331" t="s">
        <v>77</v>
      </c>
      <c r="F1175" s="332">
        <v>84.5</v>
      </c>
      <c r="G1175" s="330" t="s">
        <v>1793</v>
      </c>
      <c r="H1175" s="330" t="s">
        <v>1799</v>
      </c>
      <c r="I1175" s="331" t="s">
        <v>1800</v>
      </c>
      <c r="J1175" s="329">
        <v>44747</v>
      </c>
      <c r="K1175" s="333" t="s">
        <v>491</v>
      </c>
      <c r="L1175" s="334" t="s">
        <v>60</v>
      </c>
      <c r="M1175" s="335" t="s">
        <v>10012</v>
      </c>
      <c r="N1175" s="335" t="s">
        <v>10013</v>
      </c>
      <c r="O1175" s="335" t="s">
        <v>10014</v>
      </c>
      <c r="P1175" s="336">
        <v>97.6</v>
      </c>
      <c r="Q1175" s="331" t="s">
        <v>10015</v>
      </c>
      <c r="R1175" s="333" t="s">
        <v>10016</v>
      </c>
      <c r="S1175" s="333" t="s">
        <v>8642</v>
      </c>
      <c r="T1175" s="331" t="s">
        <v>6917</v>
      </c>
      <c r="U1175" s="331" t="s">
        <v>492</v>
      </c>
      <c r="V1175" s="335" t="s">
        <v>10017</v>
      </c>
      <c r="W1175" s="333" t="s">
        <v>8644</v>
      </c>
      <c r="X1175" s="340">
        <v>349.8</v>
      </c>
      <c r="Y1175" s="335" t="s">
        <v>10018</v>
      </c>
      <c r="Z1175" s="333" t="s">
        <v>8576</v>
      </c>
      <c r="AA1175" s="330" t="s">
        <v>60</v>
      </c>
      <c r="AB1175" s="341" t="s">
        <v>60</v>
      </c>
      <c r="AC1175" s="332">
        <v>1</v>
      </c>
      <c r="AD1175" s="332">
        <v>3.52</v>
      </c>
      <c r="AE1175" s="341" t="s">
        <v>60</v>
      </c>
      <c r="AF1175" s="338">
        <v>0.48</v>
      </c>
      <c r="AG1175" s="332">
        <v>72.680000000000007</v>
      </c>
      <c r="AH1175" s="332">
        <v>74.62</v>
      </c>
      <c r="AI1175" s="336">
        <v>154.1</v>
      </c>
      <c r="AJ1175" s="336">
        <v>-136.69999999999999</v>
      </c>
      <c r="AK1175" s="336">
        <v>125.2</v>
      </c>
      <c r="AL1175" s="331" t="s">
        <v>8328</v>
      </c>
      <c r="AM1175" s="331" t="s">
        <v>8329</v>
      </c>
      <c r="AN1175" s="332">
        <v>10.42</v>
      </c>
      <c r="AO1175" s="332">
        <v>25.41</v>
      </c>
      <c r="AP1175" s="332">
        <v>-47.91</v>
      </c>
    </row>
    <row r="1176" spans="1:42" ht="382.5">
      <c r="A1176" s="329">
        <v>44036</v>
      </c>
      <c r="B1176" s="330" t="s">
        <v>5965</v>
      </c>
      <c r="C1176" s="330" t="s">
        <v>60</v>
      </c>
      <c r="D1176" s="331" t="s">
        <v>61</v>
      </c>
      <c r="E1176" s="331" t="s">
        <v>77</v>
      </c>
      <c r="F1176" s="332">
        <v>1984.87</v>
      </c>
      <c r="G1176" s="330" t="s">
        <v>5966</v>
      </c>
      <c r="H1176" s="330" t="s">
        <v>5967</v>
      </c>
      <c r="I1176" s="331" t="s">
        <v>5968</v>
      </c>
      <c r="J1176" s="329">
        <v>44036</v>
      </c>
      <c r="K1176" s="333" t="s">
        <v>491</v>
      </c>
      <c r="L1176" s="334" t="s">
        <v>60</v>
      </c>
      <c r="M1176" s="335" t="s">
        <v>16108</v>
      </c>
      <c r="N1176" s="335" t="s">
        <v>16109</v>
      </c>
      <c r="O1176" s="335" t="s">
        <v>16110</v>
      </c>
      <c r="P1176" s="341" t="s">
        <v>60</v>
      </c>
      <c r="Q1176" s="331" t="s">
        <v>8740</v>
      </c>
      <c r="R1176" s="337" t="s">
        <v>8741</v>
      </c>
      <c r="S1176" s="333" t="s">
        <v>9151</v>
      </c>
      <c r="T1176" s="331" t="s">
        <v>6919</v>
      </c>
      <c r="U1176" s="331" t="s">
        <v>11848</v>
      </c>
      <c r="V1176" s="335" t="s">
        <v>16111</v>
      </c>
      <c r="W1176" s="333" t="s">
        <v>9647</v>
      </c>
      <c r="X1176" s="340">
        <v>3574.1</v>
      </c>
      <c r="Y1176" s="335" t="s">
        <v>16112</v>
      </c>
      <c r="Z1176" s="333" t="s">
        <v>16113</v>
      </c>
      <c r="AA1176" s="330" t="s">
        <v>60</v>
      </c>
      <c r="AB1176" s="332">
        <v>18.989999999999998</v>
      </c>
      <c r="AC1176" s="332">
        <v>4.84</v>
      </c>
      <c r="AD1176" s="332">
        <v>9.3000000000000007</v>
      </c>
      <c r="AE1176" s="332">
        <v>12.86</v>
      </c>
      <c r="AF1176" s="332">
        <v>5.04</v>
      </c>
      <c r="AG1176" s="332">
        <v>1984.87</v>
      </c>
      <c r="AH1176" s="332">
        <v>1450.72</v>
      </c>
      <c r="AI1176" s="336">
        <v>515.4</v>
      </c>
      <c r="AJ1176" s="332">
        <v>-3.71</v>
      </c>
      <c r="AK1176" s="336">
        <v>2112.1999999999998</v>
      </c>
      <c r="AL1176" s="331" t="s">
        <v>8328</v>
      </c>
      <c r="AM1176" s="331" t="s">
        <v>8329</v>
      </c>
      <c r="AN1176" s="332">
        <v>10.36</v>
      </c>
      <c r="AO1176" s="332">
        <v>13.89</v>
      </c>
      <c r="AP1176" s="332">
        <v>24.64</v>
      </c>
    </row>
    <row r="1177" spans="1:42" ht="409.5">
      <c r="A1177" s="329">
        <v>44397</v>
      </c>
      <c r="B1177" s="330" t="s">
        <v>5969</v>
      </c>
      <c r="C1177" s="330" t="s">
        <v>60</v>
      </c>
      <c r="D1177" s="331" t="s">
        <v>61</v>
      </c>
      <c r="E1177" s="331" t="s">
        <v>67</v>
      </c>
      <c r="F1177" s="332">
        <v>9197.2999999999993</v>
      </c>
      <c r="G1177" s="330" t="s">
        <v>5970</v>
      </c>
      <c r="H1177" s="330" t="s">
        <v>5971</v>
      </c>
      <c r="I1177" s="331" t="s">
        <v>5972</v>
      </c>
      <c r="J1177" s="329">
        <v>44397</v>
      </c>
      <c r="K1177" s="333" t="s">
        <v>491</v>
      </c>
      <c r="L1177" s="329">
        <v>44547</v>
      </c>
      <c r="M1177" s="335" t="s">
        <v>16114</v>
      </c>
      <c r="N1177" s="335" t="s">
        <v>60</v>
      </c>
      <c r="O1177" s="335" t="s">
        <v>60</v>
      </c>
      <c r="P1177" s="341" t="s">
        <v>60</v>
      </c>
      <c r="Q1177" s="331" t="s">
        <v>8360</v>
      </c>
      <c r="R1177" s="337" t="s">
        <v>16115</v>
      </c>
      <c r="S1177" s="333" t="s">
        <v>16116</v>
      </c>
      <c r="T1177" s="331" t="s">
        <v>6917</v>
      </c>
      <c r="U1177" s="331" t="s">
        <v>11848</v>
      </c>
      <c r="V1177" s="335" t="s">
        <v>16117</v>
      </c>
      <c r="W1177" s="333" t="s">
        <v>12533</v>
      </c>
      <c r="X1177" s="340">
        <v>16116.1</v>
      </c>
      <c r="Y1177" s="335" t="s">
        <v>16118</v>
      </c>
      <c r="Z1177" s="339" t="s">
        <v>16119</v>
      </c>
      <c r="AA1177" s="330" t="s">
        <v>16120</v>
      </c>
      <c r="AB1177" s="332">
        <v>73.34</v>
      </c>
      <c r="AC1177" s="332">
        <v>1.0900000000000001</v>
      </c>
      <c r="AD1177" s="332">
        <v>12.03</v>
      </c>
      <c r="AE1177" s="332">
        <v>27.51</v>
      </c>
      <c r="AF1177" s="332">
        <v>7.79</v>
      </c>
      <c r="AG1177" s="332">
        <v>8693.7099999999991</v>
      </c>
      <c r="AH1177" s="332">
        <v>6197.83</v>
      </c>
      <c r="AI1177" s="341" t="s">
        <v>60</v>
      </c>
      <c r="AJ1177" s="341" t="s">
        <v>60</v>
      </c>
      <c r="AK1177" s="341" t="s">
        <v>60</v>
      </c>
      <c r="AL1177" s="331" t="s">
        <v>8328</v>
      </c>
      <c r="AM1177" s="331" t="s">
        <v>8329</v>
      </c>
      <c r="AN1177" s="332">
        <v>10.28</v>
      </c>
      <c r="AO1177" s="332">
        <v>5.68</v>
      </c>
      <c r="AP1177" s="338">
        <v>0.43099999999999999</v>
      </c>
    </row>
    <row r="1178" spans="1:42" ht="409.5">
      <c r="A1178" s="329">
        <v>44713</v>
      </c>
      <c r="B1178" s="330" t="s">
        <v>10432</v>
      </c>
      <c r="C1178" s="330" t="s">
        <v>10433</v>
      </c>
      <c r="D1178" s="331" t="s">
        <v>61</v>
      </c>
      <c r="E1178" s="331" t="s">
        <v>77</v>
      </c>
      <c r="F1178" s="332">
        <v>117</v>
      </c>
      <c r="G1178" s="330" t="s">
        <v>285</v>
      </c>
      <c r="H1178" s="330" t="s">
        <v>286</v>
      </c>
      <c r="I1178" s="331" t="s">
        <v>287</v>
      </c>
      <c r="J1178" s="329">
        <v>44713</v>
      </c>
      <c r="K1178" s="333" t="s">
        <v>491</v>
      </c>
      <c r="L1178" s="334" t="s">
        <v>60</v>
      </c>
      <c r="M1178" s="335" t="s">
        <v>10434</v>
      </c>
      <c r="N1178" s="335" t="s">
        <v>10435</v>
      </c>
      <c r="O1178" s="335" t="s">
        <v>10436</v>
      </c>
      <c r="P1178" s="336">
        <v>132.4</v>
      </c>
      <c r="Q1178" s="331" t="s">
        <v>8633</v>
      </c>
      <c r="R1178" s="339" t="s">
        <v>8634</v>
      </c>
      <c r="S1178" s="333" t="s">
        <v>10437</v>
      </c>
      <c r="T1178" s="331" t="s">
        <v>6921</v>
      </c>
      <c r="U1178" s="331" t="s">
        <v>492</v>
      </c>
      <c r="V1178" s="335" t="s">
        <v>10438</v>
      </c>
      <c r="W1178" s="339" t="s">
        <v>10439</v>
      </c>
      <c r="X1178" s="340">
        <v>4830.3</v>
      </c>
      <c r="Y1178" s="335" t="s">
        <v>10440</v>
      </c>
      <c r="Z1178" s="333" t="s">
        <v>10441</v>
      </c>
      <c r="AA1178" s="330" t="s">
        <v>60</v>
      </c>
      <c r="AB1178" s="332">
        <v>9.2100000000000009</v>
      </c>
      <c r="AC1178" s="332">
        <v>1.32</v>
      </c>
      <c r="AD1178" s="341" t="s">
        <v>60</v>
      </c>
      <c r="AE1178" s="341" t="s">
        <v>60</v>
      </c>
      <c r="AF1178" s="341" t="s">
        <v>60</v>
      </c>
      <c r="AG1178" s="341" t="s">
        <v>60</v>
      </c>
      <c r="AH1178" s="332">
        <v>117</v>
      </c>
      <c r="AI1178" s="336">
        <v>39</v>
      </c>
      <c r="AJ1178" s="336">
        <v>12.2</v>
      </c>
      <c r="AK1178" s="336">
        <v>1157.8</v>
      </c>
      <c r="AL1178" s="331" t="s">
        <v>8328</v>
      </c>
      <c r="AM1178" s="331" t="s">
        <v>8329</v>
      </c>
      <c r="AN1178" s="332">
        <v>10.210000000000001</v>
      </c>
      <c r="AO1178" s="332">
        <v>12.75</v>
      </c>
      <c r="AP1178" s="332">
        <v>11.08</v>
      </c>
    </row>
    <row r="1179" spans="1:42" ht="409.5">
      <c r="A1179" s="329">
        <v>44060</v>
      </c>
      <c r="B1179" s="330" t="s">
        <v>5973</v>
      </c>
      <c r="C1179" s="330" t="s">
        <v>60</v>
      </c>
      <c r="D1179" s="331" t="s">
        <v>61</v>
      </c>
      <c r="E1179" s="331" t="s">
        <v>67</v>
      </c>
      <c r="F1179" s="332">
        <v>3377.79</v>
      </c>
      <c r="G1179" s="330" t="s">
        <v>3399</v>
      </c>
      <c r="H1179" s="330" t="s">
        <v>5974</v>
      </c>
      <c r="I1179" s="331" t="s">
        <v>5975</v>
      </c>
      <c r="J1179" s="329">
        <v>44060</v>
      </c>
      <c r="K1179" s="333" t="s">
        <v>491</v>
      </c>
      <c r="L1179" s="329">
        <v>44099</v>
      </c>
      <c r="M1179" s="335" t="s">
        <v>16121</v>
      </c>
      <c r="N1179" s="335" t="s">
        <v>60</v>
      </c>
      <c r="O1179" s="335" t="s">
        <v>60</v>
      </c>
      <c r="P1179" s="341" t="s">
        <v>60</v>
      </c>
      <c r="Q1179" s="331" t="s">
        <v>8547</v>
      </c>
      <c r="R1179" s="333" t="s">
        <v>12481</v>
      </c>
      <c r="S1179" s="333" t="s">
        <v>8602</v>
      </c>
      <c r="T1179" s="331" t="s">
        <v>6921</v>
      </c>
      <c r="U1179" s="331" t="s">
        <v>11848</v>
      </c>
      <c r="V1179" s="335" t="s">
        <v>12482</v>
      </c>
      <c r="W1179" s="333" t="s">
        <v>9106</v>
      </c>
      <c r="X1179" s="340">
        <v>114454.2</v>
      </c>
      <c r="Y1179" s="335" t="s">
        <v>16122</v>
      </c>
      <c r="Z1179" s="339" t="s">
        <v>16123</v>
      </c>
      <c r="AA1179" s="330" t="s">
        <v>60</v>
      </c>
      <c r="AB1179" s="341" t="s">
        <v>60</v>
      </c>
      <c r="AC1179" s="332">
        <v>9.4600000000000009</v>
      </c>
      <c r="AD1179" s="341" t="s">
        <v>60</v>
      </c>
      <c r="AE1179" s="341" t="s">
        <v>60</v>
      </c>
      <c r="AF1179" s="332">
        <v>67.56</v>
      </c>
      <c r="AG1179" s="332">
        <v>3377.79</v>
      </c>
      <c r="AH1179" s="332">
        <v>3325.99</v>
      </c>
      <c r="AI1179" s="341" t="s">
        <v>60</v>
      </c>
      <c r="AJ1179" s="341" t="s">
        <v>60</v>
      </c>
      <c r="AK1179" s="341" t="s">
        <v>60</v>
      </c>
      <c r="AL1179" s="331" t="s">
        <v>8328</v>
      </c>
      <c r="AM1179" s="331" t="s">
        <v>8329</v>
      </c>
      <c r="AN1179" s="332">
        <v>10.210000000000001</v>
      </c>
      <c r="AO1179" s="332">
        <v>18.11</v>
      </c>
      <c r="AP1179" s="332">
        <v>17.690000000000001</v>
      </c>
    </row>
    <row r="1180" spans="1:42" ht="90">
      <c r="A1180" s="329">
        <v>44469</v>
      </c>
      <c r="B1180" s="330" t="s">
        <v>1801</v>
      </c>
      <c r="C1180" s="330" t="s">
        <v>1802</v>
      </c>
      <c r="D1180" s="331" t="s">
        <v>61</v>
      </c>
      <c r="E1180" s="331" t="s">
        <v>77</v>
      </c>
      <c r="F1180" s="332">
        <v>23.07</v>
      </c>
      <c r="G1180" s="330" t="s">
        <v>60</v>
      </c>
      <c r="H1180" s="330" t="s">
        <v>60</v>
      </c>
      <c r="I1180" s="331" t="s">
        <v>1803</v>
      </c>
      <c r="J1180" s="329">
        <v>44469</v>
      </c>
      <c r="K1180" s="333" t="s">
        <v>491</v>
      </c>
      <c r="L1180" s="334" t="s">
        <v>60</v>
      </c>
      <c r="M1180" s="335" t="s">
        <v>10274</v>
      </c>
      <c r="N1180" s="335" t="s">
        <v>10275</v>
      </c>
      <c r="O1180" s="335" t="s">
        <v>10276</v>
      </c>
      <c r="P1180" s="336">
        <v>12.1</v>
      </c>
      <c r="Q1180" s="331" t="s">
        <v>8409</v>
      </c>
      <c r="R1180" s="339" t="s">
        <v>10277</v>
      </c>
      <c r="S1180" s="333" t="s">
        <v>8508</v>
      </c>
      <c r="T1180" s="331" t="s">
        <v>6917</v>
      </c>
      <c r="U1180" s="331" t="s">
        <v>492</v>
      </c>
      <c r="V1180" s="335" t="s">
        <v>60</v>
      </c>
      <c r="W1180" s="333" t="s">
        <v>60</v>
      </c>
      <c r="X1180" s="330" t="s">
        <v>60</v>
      </c>
      <c r="Y1180" s="335" t="s">
        <v>60</v>
      </c>
      <c r="Z1180" s="333" t="s">
        <v>60</v>
      </c>
      <c r="AA1180" s="330" t="s">
        <v>60</v>
      </c>
      <c r="AB1180" s="341" t="s">
        <v>60</v>
      </c>
      <c r="AC1180" s="332">
        <v>1.87</v>
      </c>
      <c r="AD1180" s="341" t="s">
        <v>60</v>
      </c>
      <c r="AE1180" s="341" t="s">
        <v>60</v>
      </c>
      <c r="AF1180" s="341" t="s">
        <v>60</v>
      </c>
      <c r="AG1180" s="341" t="s">
        <v>60</v>
      </c>
      <c r="AH1180" s="332">
        <v>45.98</v>
      </c>
      <c r="AI1180" s="332">
        <v>2.2200000000000002</v>
      </c>
      <c r="AJ1180" s="332">
        <v>-1.03</v>
      </c>
      <c r="AK1180" s="336">
        <v>25.6</v>
      </c>
      <c r="AL1180" s="331" t="s">
        <v>8328</v>
      </c>
      <c r="AM1180" s="331" t="s">
        <v>8329</v>
      </c>
      <c r="AN1180" s="332">
        <v>10.19</v>
      </c>
      <c r="AO1180" s="332">
        <v>16.68</v>
      </c>
      <c r="AP1180" s="332">
        <v>16.68</v>
      </c>
    </row>
    <row r="1181" spans="1:42" ht="409.5">
      <c r="A1181" s="329">
        <v>44427</v>
      </c>
      <c r="B1181" s="330" t="s">
        <v>5976</v>
      </c>
      <c r="C1181" s="330" t="s">
        <v>60</v>
      </c>
      <c r="D1181" s="331" t="s">
        <v>61</v>
      </c>
      <c r="E1181" s="331" t="s">
        <v>67</v>
      </c>
      <c r="F1181" s="332">
        <v>7433.26</v>
      </c>
      <c r="G1181" s="330" t="s">
        <v>5977</v>
      </c>
      <c r="H1181" s="330" t="s">
        <v>5978</v>
      </c>
      <c r="I1181" s="331" t="s">
        <v>5979</v>
      </c>
      <c r="J1181" s="329">
        <v>44427</v>
      </c>
      <c r="K1181" s="333" t="s">
        <v>491</v>
      </c>
      <c r="L1181" s="329">
        <v>44524</v>
      </c>
      <c r="M1181" s="335" t="s">
        <v>16124</v>
      </c>
      <c r="N1181" s="335" t="s">
        <v>60</v>
      </c>
      <c r="O1181" s="335" t="s">
        <v>60</v>
      </c>
      <c r="P1181" s="341" t="s">
        <v>60</v>
      </c>
      <c r="Q1181" s="331" t="s">
        <v>8788</v>
      </c>
      <c r="R1181" s="337" t="s">
        <v>16125</v>
      </c>
      <c r="S1181" s="333" t="s">
        <v>16126</v>
      </c>
      <c r="T1181" s="331" t="s">
        <v>6921</v>
      </c>
      <c r="U1181" s="331" t="s">
        <v>11848</v>
      </c>
      <c r="V1181" s="335" t="s">
        <v>16127</v>
      </c>
      <c r="W1181" s="339" t="s">
        <v>16128</v>
      </c>
      <c r="X1181" s="330" t="s">
        <v>60</v>
      </c>
      <c r="Y1181" s="335" t="s">
        <v>16129</v>
      </c>
      <c r="Z1181" s="339" t="s">
        <v>16130</v>
      </c>
      <c r="AA1181" s="330" t="s">
        <v>8665</v>
      </c>
      <c r="AB1181" s="332">
        <v>161.03</v>
      </c>
      <c r="AC1181" s="332">
        <v>8.6</v>
      </c>
      <c r="AD1181" s="332">
        <v>32.93</v>
      </c>
      <c r="AE1181" s="332">
        <v>74.95</v>
      </c>
      <c r="AF1181" s="332">
        <v>10.18</v>
      </c>
      <c r="AG1181" s="332">
        <v>7315.34</v>
      </c>
      <c r="AH1181" s="332">
        <v>6411.74</v>
      </c>
      <c r="AI1181" s="341" t="s">
        <v>60</v>
      </c>
      <c r="AJ1181" s="341" t="s">
        <v>60</v>
      </c>
      <c r="AK1181" s="341" t="s">
        <v>60</v>
      </c>
      <c r="AL1181" s="331" t="s">
        <v>8328</v>
      </c>
      <c r="AM1181" s="331" t="s">
        <v>8329</v>
      </c>
      <c r="AN1181" s="332">
        <v>10.16</v>
      </c>
      <c r="AO1181" s="332">
        <v>7.5</v>
      </c>
      <c r="AP1181" s="332">
        <v>25.65</v>
      </c>
    </row>
    <row r="1182" spans="1:42" ht="409.5">
      <c r="A1182" s="329">
        <v>44160</v>
      </c>
      <c r="B1182" s="330" t="s">
        <v>5980</v>
      </c>
      <c r="C1182" s="330" t="s">
        <v>60</v>
      </c>
      <c r="D1182" s="331" t="s">
        <v>61</v>
      </c>
      <c r="E1182" s="331" t="s">
        <v>67</v>
      </c>
      <c r="F1182" s="332">
        <v>4366.5600000000004</v>
      </c>
      <c r="G1182" s="330" t="s">
        <v>5981</v>
      </c>
      <c r="H1182" s="330" t="s">
        <v>5982</v>
      </c>
      <c r="I1182" s="331" t="s">
        <v>5983</v>
      </c>
      <c r="J1182" s="329">
        <v>44160</v>
      </c>
      <c r="K1182" s="333" t="s">
        <v>491</v>
      </c>
      <c r="L1182" s="329">
        <v>44264</v>
      </c>
      <c r="M1182" s="335" t="s">
        <v>16131</v>
      </c>
      <c r="N1182" s="335" t="s">
        <v>16132</v>
      </c>
      <c r="O1182" s="335" t="s">
        <v>16133</v>
      </c>
      <c r="P1182" s="341" t="s">
        <v>60</v>
      </c>
      <c r="Q1182" s="331" t="s">
        <v>13666</v>
      </c>
      <c r="R1182" s="339" t="s">
        <v>16134</v>
      </c>
      <c r="S1182" s="333" t="s">
        <v>16135</v>
      </c>
      <c r="T1182" s="331" t="s">
        <v>6915</v>
      </c>
      <c r="U1182" s="331" t="s">
        <v>11848</v>
      </c>
      <c r="V1182" s="335" t="s">
        <v>16136</v>
      </c>
      <c r="W1182" s="339" t="s">
        <v>16137</v>
      </c>
      <c r="X1182" s="330" t="s">
        <v>60</v>
      </c>
      <c r="Y1182" s="335" t="s">
        <v>16138</v>
      </c>
      <c r="Z1182" s="339" t="s">
        <v>16139</v>
      </c>
      <c r="AA1182" s="330" t="s">
        <v>60</v>
      </c>
      <c r="AB1182" s="332">
        <v>3.9</v>
      </c>
      <c r="AC1182" s="341" t="s">
        <v>60</v>
      </c>
      <c r="AD1182" s="332">
        <v>11.03</v>
      </c>
      <c r="AE1182" s="332">
        <v>12.96</v>
      </c>
      <c r="AF1182" s="332">
        <v>3.16</v>
      </c>
      <c r="AG1182" s="332">
        <v>4118.93</v>
      </c>
      <c r="AH1182" s="332">
        <v>292.02999999999997</v>
      </c>
      <c r="AI1182" s="336">
        <v>1327.4</v>
      </c>
      <c r="AJ1182" s="336">
        <v>-36.200000000000003</v>
      </c>
      <c r="AK1182" s="336">
        <v>2744.7</v>
      </c>
      <c r="AL1182" s="331" t="s">
        <v>8328</v>
      </c>
      <c r="AM1182" s="331" t="s">
        <v>8329</v>
      </c>
      <c r="AN1182" s="332">
        <v>10.06</v>
      </c>
      <c r="AO1182" s="332">
        <v>2.94</v>
      </c>
      <c r="AP1182" s="332">
        <v>47.06</v>
      </c>
    </row>
    <row r="1183" spans="1:42" ht="337.5">
      <c r="A1183" s="329">
        <v>44377</v>
      </c>
      <c r="B1183" s="330" t="s">
        <v>5984</v>
      </c>
      <c r="C1183" s="330" t="s">
        <v>60</v>
      </c>
      <c r="D1183" s="331" t="s">
        <v>61</v>
      </c>
      <c r="E1183" s="331" t="s">
        <v>67</v>
      </c>
      <c r="F1183" s="332">
        <v>994.5</v>
      </c>
      <c r="G1183" s="330" t="s">
        <v>5985</v>
      </c>
      <c r="H1183" s="330" t="s">
        <v>60</v>
      </c>
      <c r="I1183" s="331" t="s">
        <v>5986</v>
      </c>
      <c r="J1183" s="329">
        <v>44377</v>
      </c>
      <c r="K1183" s="333" t="s">
        <v>491</v>
      </c>
      <c r="L1183" s="329">
        <v>44558</v>
      </c>
      <c r="M1183" s="335" t="s">
        <v>16140</v>
      </c>
      <c r="N1183" s="335" t="s">
        <v>60</v>
      </c>
      <c r="O1183" s="335" t="s">
        <v>60</v>
      </c>
      <c r="P1183" s="341" t="s">
        <v>60</v>
      </c>
      <c r="Q1183" s="331" t="s">
        <v>8626</v>
      </c>
      <c r="R1183" s="339" t="s">
        <v>16141</v>
      </c>
      <c r="S1183" s="333" t="s">
        <v>9334</v>
      </c>
      <c r="T1183" s="331" t="s">
        <v>6917</v>
      </c>
      <c r="U1183" s="331" t="s">
        <v>11848</v>
      </c>
      <c r="V1183" s="335" t="s">
        <v>16142</v>
      </c>
      <c r="W1183" s="333" t="s">
        <v>9336</v>
      </c>
      <c r="X1183" s="340">
        <v>4730.3</v>
      </c>
      <c r="Y1183" s="335" t="s">
        <v>60</v>
      </c>
      <c r="Z1183" s="333" t="s">
        <v>60</v>
      </c>
      <c r="AA1183" s="330" t="s">
        <v>60</v>
      </c>
      <c r="AB1183" s="332">
        <v>18.829999999999998</v>
      </c>
      <c r="AC1183" s="332">
        <v>1.17</v>
      </c>
      <c r="AD1183" s="332">
        <v>8.2100000000000009</v>
      </c>
      <c r="AE1183" s="332">
        <v>14.61</v>
      </c>
      <c r="AF1183" s="332">
        <v>1.63</v>
      </c>
      <c r="AG1183" s="332">
        <v>1117.72</v>
      </c>
      <c r="AH1183" s="332">
        <v>1071.46</v>
      </c>
      <c r="AI1183" s="341" t="s">
        <v>60</v>
      </c>
      <c r="AJ1183" s="341" t="s">
        <v>60</v>
      </c>
      <c r="AK1183" s="341" t="s">
        <v>60</v>
      </c>
      <c r="AL1183" s="331" t="s">
        <v>8328</v>
      </c>
      <c r="AM1183" s="331" t="s">
        <v>8329</v>
      </c>
      <c r="AN1183" s="332">
        <v>10.01</v>
      </c>
      <c r="AO1183" s="332">
        <v>10.56</v>
      </c>
      <c r="AP1183" s="332">
        <v>11.56</v>
      </c>
    </row>
    <row r="1184" spans="1:42" ht="382.5">
      <c r="A1184" s="329">
        <v>43857</v>
      </c>
      <c r="B1184" s="330" t="s">
        <v>5987</v>
      </c>
      <c r="C1184" s="330" t="s">
        <v>60</v>
      </c>
      <c r="D1184" s="331" t="s">
        <v>61</v>
      </c>
      <c r="E1184" s="331" t="s">
        <v>67</v>
      </c>
      <c r="F1184" s="332">
        <v>3186.61</v>
      </c>
      <c r="G1184" s="330" t="s">
        <v>5925</v>
      </c>
      <c r="H1184" s="330" t="s">
        <v>60</v>
      </c>
      <c r="I1184" s="331" t="s">
        <v>5988</v>
      </c>
      <c r="J1184" s="329">
        <v>43857</v>
      </c>
      <c r="K1184" s="333" t="s">
        <v>491</v>
      </c>
      <c r="L1184" s="329">
        <v>43989</v>
      </c>
      <c r="M1184" s="335" t="s">
        <v>16143</v>
      </c>
      <c r="N1184" s="335" t="s">
        <v>60</v>
      </c>
      <c r="O1184" s="335" t="s">
        <v>60</v>
      </c>
      <c r="P1184" s="341" t="s">
        <v>60</v>
      </c>
      <c r="Q1184" s="331" t="s">
        <v>8633</v>
      </c>
      <c r="R1184" s="339" t="s">
        <v>16144</v>
      </c>
      <c r="S1184" s="333" t="s">
        <v>14434</v>
      </c>
      <c r="T1184" s="331" t="s">
        <v>6921</v>
      </c>
      <c r="U1184" s="331" t="s">
        <v>11848</v>
      </c>
      <c r="V1184" s="335" t="s">
        <v>16040</v>
      </c>
      <c r="W1184" s="333" t="s">
        <v>16041</v>
      </c>
      <c r="X1184" s="340">
        <v>6467.2</v>
      </c>
      <c r="Y1184" s="335" t="s">
        <v>60</v>
      </c>
      <c r="Z1184" s="333" t="s">
        <v>60</v>
      </c>
      <c r="AA1184" s="330" t="s">
        <v>60</v>
      </c>
      <c r="AB1184" s="332">
        <v>14.14</v>
      </c>
      <c r="AC1184" s="332">
        <v>1.1000000000000001</v>
      </c>
      <c r="AD1184" s="341" t="s">
        <v>60</v>
      </c>
      <c r="AE1184" s="341" t="s">
        <v>60</v>
      </c>
      <c r="AF1184" s="341" t="s">
        <v>60</v>
      </c>
      <c r="AG1184" s="341" t="s">
        <v>60</v>
      </c>
      <c r="AH1184" s="332">
        <v>3186.61</v>
      </c>
      <c r="AI1184" s="341" t="s">
        <v>60</v>
      </c>
      <c r="AJ1184" s="341" t="s">
        <v>60</v>
      </c>
      <c r="AK1184" s="341" t="s">
        <v>60</v>
      </c>
      <c r="AL1184" s="331" t="s">
        <v>8328</v>
      </c>
      <c r="AM1184" s="331" t="s">
        <v>8329</v>
      </c>
      <c r="AN1184" s="332">
        <v>10.01</v>
      </c>
      <c r="AO1184" s="332">
        <v>4.84</v>
      </c>
      <c r="AP1184" s="332">
        <v>2.4900000000000002</v>
      </c>
    </row>
    <row r="1185" spans="1:42" ht="90">
      <c r="A1185" s="329">
        <v>44272</v>
      </c>
      <c r="B1185" s="330" t="s">
        <v>1804</v>
      </c>
      <c r="C1185" s="330" t="s">
        <v>1805</v>
      </c>
      <c r="D1185" s="331" t="s">
        <v>61</v>
      </c>
      <c r="E1185" s="331" t="s">
        <v>77</v>
      </c>
      <c r="F1185" s="338">
        <v>0.78</v>
      </c>
      <c r="G1185" s="330" t="s">
        <v>1806</v>
      </c>
      <c r="H1185" s="330" t="s">
        <v>60</v>
      </c>
      <c r="I1185" s="331" t="s">
        <v>1807</v>
      </c>
      <c r="J1185" s="329">
        <v>44272</v>
      </c>
      <c r="K1185" s="333" t="s">
        <v>491</v>
      </c>
      <c r="L1185" s="334" t="s">
        <v>60</v>
      </c>
      <c r="M1185" s="335" t="s">
        <v>10579</v>
      </c>
      <c r="N1185" s="335" t="s">
        <v>10580</v>
      </c>
      <c r="O1185" s="335" t="s">
        <v>8408</v>
      </c>
      <c r="P1185" s="332">
        <v>4.74</v>
      </c>
      <c r="Q1185" s="331" t="s">
        <v>10445</v>
      </c>
      <c r="R1185" s="333" t="s">
        <v>10581</v>
      </c>
      <c r="S1185" s="333" t="s">
        <v>8346</v>
      </c>
      <c r="T1185" s="331" t="s">
        <v>6917</v>
      </c>
      <c r="U1185" s="331" t="s">
        <v>492</v>
      </c>
      <c r="V1185" s="335" t="s">
        <v>10582</v>
      </c>
      <c r="W1185" s="339" t="s">
        <v>10583</v>
      </c>
      <c r="X1185" s="330" t="s">
        <v>60</v>
      </c>
      <c r="Y1185" s="335" t="s">
        <v>60</v>
      </c>
      <c r="Z1185" s="333" t="s">
        <v>60</v>
      </c>
      <c r="AA1185" s="330" t="s">
        <v>60</v>
      </c>
      <c r="AB1185" s="341" t="s">
        <v>60</v>
      </c>
      <c r="AC1185" s="332">
        <v>1.54</v>
      </c>
      <c r="AD1185" s="341" t="s">
        <v>60</v>
      </c>
      <c r="AE1185" s="341" t="s">
        <v>60</v>
      </c>
      <c r="AF1185" s="341" t="s">
        <v>60</v>
      </c>
      <c r="AG1185" s="341" t="s">
        <v>60</v>
      </c>
      <c r="AH1185" s="332">
        <v>1.41</v>
      </c>
      <c r="AI1185" s="338">
        <v>0.22500000000000001</v>
      </c>
      <c r="AJ1185" s="338">
        <v>-6.6000000000000003E-2</v>
      </c>
      <c r="AK1185" s="338">
        <v>0.97599999999999998</v>
      </c>
      <c r="AL1185" s="331" t="s">
        <v>8328</v>
      </c>
      <c r="AM1185" s="331" t="s">
        <v>8329</v>
      </c>
      <c r="AN1185" s="332">
        <v>10</v>
      </c>
      <c r="AO1185" s="332">
        <v>10</v>
      </c>
      <c r="AP1185" s="332">
        <v>10</v>
      </c>
    </row>
    <row r="1186" spans="1:42" ht="303.75">
      <c r="A1186" s="329">
        <v>44125</v>
      </c>
      <c r="B1186" s="330" t="s">
        <v>1808</v>
      </c>
      <c r="C1186" s="330" t="s">
        <v>1809</v>
      </c>
      <c r="D1186" s="331" t="s">
        <v>61</v>
      </c>
      <c r="E1186" s="331" t="s">
        <v>77</v>
      </c>
      <c r="F1186" s="332">
        <v>7666.71</v>
      </c>
      <c r="G1186" s="330" t="s">
        <v>1810</v>
      </c>
      <c r="H1186" s="330" t="s">
        <v>60</v>
      </c>
      <c r="I1186" s="331" t="s">
        <v>1811</v>
      </c>
      <c r="J1186" s="329">
        <v>44125</v>
      </c>
      <c r="K1186" s="333" t="s">
        <v>491</v>
      </c>
      <c r="L1186" s="334" t="s">
        <v>60</v>
      </c>
      <c r="M1186" s="335" t="s">
        <v>10589</v>
      </c>
      <c r="N1186" s="335" t="s">
        <v>10590</v>
      </c>
      <c r="O1186" s="335" t="s">
        <v>10591</v>
      </c>
      <c r="P1186" s="336">
        <v>4181.8999999999996</v>
      </c>
      <c r="Q1186" s="331" t="s">
        <v>8386</v>
      </c>
      <c r="R1186" s="339" t="s">
        <v>10592</v>
      </c>
      <c r="S1186" s="333" t="s">
        <v>10593</v>
      </c>
      <c r="T1186" s="331" t="s">
        <v>6921</v>
      </c>
      <c r="U1186" s="331" t="s">
        <v>492</v>
      </c>
      <c r="V1186" s="335" t="s">
        <v>10594</v>
      </c>
      <c r="W1186" s="333" t="s">
        <v>10595</v>
      </c>
      <c r="X1186" s="340">
        <v>16396.7</v>
      </c>
      <c r="Y1186" s="335" t="s">
        <v>60</v>
      </c>
      <c r="Z1186" s="333" t="s">
        <v>60</v>
      </c>
      <c r="AA1186" s="330" t="s">
        <v>60</v>
      </c>
      <c r="AB1186" s="332">
        <v>20.56</v>
      </c>
      <c r="AC1186" s="332">
        <v>2.27</v>
      </c>
      <c r="AD1186" s="332">
        <v>11.65</v>
      </c>
      <c r="AE1186" s="332">
        <v>23.88</v>
      </c>
      <c r="AF1186" s="332">
        <v>5.08</v>
      </c>
      <c r="AG1186" s="332">
        <v>7666.71</v>
      </c>
      <c r="AH1186" s="332">
        <v>4025.96</v>
      </c>
      <c r="AI1186" s="336">
        <v>2107.8000000000002</v>
      </c>
      <c r="AJ1186" s="336">
        <v>165</v>
      </c>
      <c r="AK1186" s="336">
        <v>8666.9</v>
      </c>
      <c r="AL1186" s="331" t="s">
        <v>8328</v>
      </c>
      <c r="AM1186" s="331" t="s">
        <v>8329</v>
      </c>
      <c r="AN1186" s="332">
        <v>9.9700000000000006</v>
      </c>
      <c r="AO1186" s="332">
        <v>9.61</v>
      </c>
      <c r="AP1186" s="332">
        <v>26.03</v>
      </c>
    </row>
    <row r="1187" spans="1:42" ht="409.5">
      <c r="A1187" s="329">
        <v>44417</v>
      </c>
      <c r="B1187" s="330" t="s">
        <v>5989</v>
      </c>
      <c r="C1187" s="330" t="s">
        <v>60</v>
      </c>
      <c r="D1187" s="331" t="s">
        <v>61</v>
      </c>
      <c r="E1187" s="331" t="s">
        <v>67</v>
      </c>
      <c r="F1187" s="332">
        <v>5110.51</v>
      </c>
      <c r="G1187" s="330" t="s">
        <v>16145</v>
      </c>
      <c r="H1187" s="330" t="s">
        <v>5991</v>
      </c>
      <c r="I1187" s="331" t="s">
        <v>5992</v>
      </c>
      <c r="J1187" s="329">
        <v>44417</v>
      </c>
      <c r="K1187" s="333" t="s">
        <v>491</v>
      </c>
      <c r="L1187" s="329">
        <v>44706</v>
      </c>
      <c r="M1187" s="335" t="s">
        <v>16146</v>
      </c>
      <c r="N1187" s="335" t="s">
        <v>16147</v>
      </c>
      <c r="O1187" s="335" t="s">
        <v>16148</v>
      </c>
      <c r="P1187" s="341" t="s">
        <v>60</v>
      </c>
      <c r="Q1187" s="331" t="s">
        <v>9165</v>
      </c>
      <c r="R1187" s="339" t="s">
        <v>16149</v>
      </c>
      <c r="S1187" s="333" t="s">
        <v>9932</v>
      </c>
      <c r="T1187" s="331" t="s">
        <v>6921</v>
      </c>
      <c r="U1187" s="331" t="s">
        <v>11848</v>
      </c>
      <c r="V1187" s="335" t="s">
        <v>16150</v>
      </c>
      <c r="W1187" s="333" t="s">
        <v>9878</v>
      </c>
      <c r="X1187" s="340">
        <v>2068.6999999999998</v>
      </c>
      <c r="Y1187" s="335" t="s">
        <v>16151</v>
      </c>
      <c r="Z1187" s="339" t="s">
        <v>16152</v>
      </c>
      <c r="AA1187" s="330" t="s">
        <v>60</v>
      </c>
      <c r="AB1187" s="332">
        <v>5.84</v>
      </c>
      <c r="AC1187" s="338">
        <v>0.75600000000000001</v>
      </c>
      <c r="AD1187" s="341" t="s">
        <v>60</v>
      </c>
      <c r="AE1187" s="341" t="s">
        <v>60</v>
      </c>
      <c r="AF1187" s="341" t="s">
        <v>60</v>
      </c>
      <c r="AG1187" s="341" t="s">
        <v>60</v>
      </c>
      <c r="AH1187" s="332">
        <v>5110.51</v>
      </c>
      <c r="AI1187" s="336">
        <v>4299.3</v>
      </c>
      <c r="AJ1187" s="336">
        <v>637.9</v>
      </c>
      <c r="AK1187" s="336">
        <v>31320.3</v>
      </c>
      <c r="AL1187" s="331" t="s">
        <v>8328</v>
      </c>
      <c r="AM1187" s="331" t="s">
        <v>8329</v>
      </c>
      <c r="AN1187" s="332">
        <v>9.9499999999999993</v>
      </c>
      <c r="AO1187" s="332">
        <v>15.73</v>
      </c>
      <c r="AP1187" s="332">
        <v>22.84</v>
      </c>
    </row>
    <row r="1188" spans="1:42" ht="326.25">
      <c r="A1188" s="329">
        <v>44267</v>
      </c>
      <c r="B1188" s="330" t="s">
        <v>4387</v>
      </c>
      <c r="C1188" s="330" t="s">
        <v>60</v>
      </c>
      <c r="D1188" s="331" t="s">
        <v>61</v>
      </c>
      <c r="E1188" s="331" t="s">
        <v>77</v>
      </c>
      <c r="F1188" s="332">
        <v>1204.18</v>
      </c>
      <c r="G1188" s="330" t="s">
        <v>60</v>
      </c>
      <c r="H1188" s="330" t="s">
        <v>60</v>
      </c>
      <c r="I1188" s="331" t="s">
        <v>5993</v>
      </c>
      <c r="J1188" s="329">
        <v>44267</v>
      </c>
      <c r="K1188" s="333" t="s">
        <v>491</v>
      </c>
      <c r="L1188" s="334" t="s">
        <v>60</v>
      </c>
      <c r="M1188" s="335" t="s">
        <v>13866</v>
      </c>
      <c r="N1188" s="335" t="s">
        <v>60</v>
      </c>
      <c r="O1188" s="335" t="s">
        <v>60</v>
      </c>
      <c r="P1188" s="341" t="s">
        <v>60</v>
      </c>
      <c r="Q1188" s="331" t="s">
        <v>8491</v>
      </c>
      <c r="R1188" s="339" t="s">
        <v>13867</v>
      </c>
      <c r="S1188" s="333" t="s">
        <v>13868</v>
      </c>
      <c r="T1188" s="331" t="s">
        <v>6921</v>
      </c>
      <c r="U1188" s="331" t="s">
        <v>11848</v>
      </c>
      <c r="V1188" s="335" t="s">
        <v>60</v>
      </c>
      <c r="W1188" s="333" t="s">
        <v>60</v>
      </c>
      <c r="X1188" s="330" t="s">
        <v>60</v>
      </c>
      <c r="Y1188" s="335" t="s">
        <v>60</v>
      </c>
      <c r="Z1188" s="333" t="s">
        <v>60</v>
      </c>
      <c r="AA1188" s="330" t="s">
        <v>60</v>
      </c>
      <c r="AB1188" s="332">
        <v>39.22</v>
      </c>
      <c r="AC1188" s="332">
        <v>2.29</v>
      </c>
      <c r="AD1188" s="332">
        <v>8.5399999999999991</v>
      </c>
      <c r="AE1188" s="332">
        <v>19.489999999999998</v>
      </c>
      <c r="AF1188" s="332">
        <v>1.37</v>
      </c>
      <c r="AG1188" s="332">
        <v>1109.3399999999999</v>
      </c>
      <c r="AH1188" s="332">
        <v>913.73</v>
      </c>
      <c r="AI1188" s="341" t="s">
        <v>60</v>
      </c>
      <c r="AJ1188" s="341" t="s">
        <v>60</v>
      </c>
      <c r="AK1188" s="341" t="s">
        <v>60</v>
      </c>
      <c r="AL1188" s="331" t="s">
        <v>8328</v>
      </c>
      <c r="AM1188" s="331" t="s">
        <v>8329</v>
      </c>
      <c r="AN1188" s="332">
        <v>9.9499999999999993</v>
      </c>
      <c r="AO1188" s="332">
        <v>9.6199999999999992</v>
      </c>
      <c r="AP1188" s="332">
        <v>34.75</v>
      </c>
    </row>
    <row r="1189" spans="1:42" ht="202.5">
      <c r="A1189" s="329">
        <v>44060</v>
      </c>
      <c r="B1189" s="330" t="s">
        <v>5994</v>
      </c>
      <c r="C1189" s="330" t="s">
        <v>60</v>
      </c>
      <c r="D1189" s="331" t="s">
        <v>61</v>
      </c>
      <c r="E1189" s="331" t="s">
        <v>67</v>
      </c>
      <c r="F1189" s="332">
        <v>537.48</v>
      </c>
      <c r="G1189" s="330" t="s">
        <v>60</v>
      </c>
      <c r="H1189" s="330" t="s">
        <v>60</v>
      </c>
      <c r="I1189" s="331" t="s">
        <v>5995</v>
      </c>
      <c r="J1189" s="329">
        <v>44060</v>
      </c>
      <c r="K1189" s="333" t="s">
        <v>491</v>
      </c>
      <c r="L1189" s="329">
        <v>44153</v>
      </c>
      <c r="M1189" s="335" t="s">
        <v>16153</v>
      </c>
      <c r="N1189" s="335" t="s">
        <v>60</v>
      </c>
      <c r="O1189" s="335" t="s">
        <v>60</v>
      </c>
      <c r="P1189" s="341" t="s">
        <v>60</v>
      </c>
      <c r="Q1189" s="331" t="s">
        <v>8409</v>
      </c>
      <c r="R1189" s="339" t="s">
        <v>16154</v>
      </c>
      <c r="S1189" s="333" t="s">
        <v>8568</v>
      </c>
      <c r="T1189" s="331" t="s">
        <v>6917</v>
      </c>
      <c r="U1189" s="331" t="s">
        <v>11848</v>
      </c>
      <c r="V1189" s="335" t="s">
        <v>60</v>
      </c>
      <c r="W1189" s="333" t="s">
        <v>60</v>
      </c>
      <c r="X1189" s="330" t="s">
        <v>60</v>
      </c>
      <c r="Y1189" s="335" t="s">
        <v>60</v>
      </c>
      <c r="Z1189" s="333" t="s">
        <v>60</v>
      </c>
      <c r="AA1189" s="330" t="s">
        <v>60</v>
      </c>
      <c r="AB1189" s="332">
        <v>35.25</v>
      </c>
      <c r="AC1189" s="332">
        <v>1.37</v>
      </c>
      <c r="AD1189" s="341" t="s">
        <v>60</v>
      </c>
      <c r="AE1189" s="341" t="s">
        <v>60</v>
      </c>
      <c r="AF1189" s="341" t="s">
        <v>60</v>
      </c>
      <c r="AG1189" s="341" t="s">
        <v>60</v>
      </c>
      <c r="AH1189" s="332">
        <v>534.14</v>
      </c>
      <c r="AI1189" s="341" t="s">
        <v>60</v>
      </c>
      <c r="AJ1189" s="341" t="s">
        <v>60</v>
      </c>
      <c r="AK1189" s="341" t="s">
        <v>60</v>
      </c>
      <c r="AL1189" s="331" t="s">
        <v>8328</v>
      </c>
      <c r="AM1189" s="331" t="s">
        <v>8329</v>
      </c>
      <c r="AN1189" s="332">
        <v>9.94</v>
      </c>
      <c r="AO1189" s="332">
        <v>12.48</v>
      </c>
      <c r="AP1189" s="332">
        <v>16.8</v>
      </c>
    </row>
    <row r="1190" spans="1:42" ht="409.5">
      <c r="A1190" s="329">
        <v>44775</v>
      </c>
      <c r="B1190" s="330" t="s">
        <v>1812</v>
      </c>
      <c r="C1190" s="330" t="s">
        <v>1813</v>
      </c>
      <c r="D1190" s="331" t="s">
        <v>61</v>
      </c>
      <c r="E1190" s="331" t="s">
        <v>77</v>
      </c>
      <c r="F1190" s="332">
        <v>1330.08</v>
      </c>
      <c r="G1190" s="330" t="s">
        <v>1814</v>
      </c>
      <c r="H1190" s="330" t="s">
        <v>1815</v>
      </c>
      <c r="I1190" s="331" t="s">
        <v>1816</v>
      </c>
      <c r="J1190" s="329">
        <v>44775</v>
      </c>
      <c r="K1190" s="333" t="s">
        <v>491</v>
      </c>
      <c r="L1190" s="334" t="s">
        <v>60</v>
      </c>
      <c r="M1190" s="335" t="s">
        <v>10173</v>
      </c>
      <c r="N1190" s="335" t="s">
        <v>10174</v>
      </c>
      <c r="O1190" s="335" t="s">
        <v>60</v>
      </c>
      <c r="P1190" s="336">
        <v>1045.3</v>
      </c>
      <c r="Q1190" s="331" t="s">
        <v>8409</v>
      </c>
      <c r="R1190" s="333" t="s">
        <v>10175</v>
      </c>
      <c r="S1190" s="339" t="s">
        <v>10176</v>
      </c>
      <c r="T1190" s="331" t="s">
        <v>6921</v>
      </c>
      <c r="U1190" s="331" t="s">
        <v>492</v>
      </c>
      <c r="V1190" s="335" t="s">
        <v>10177</v>
      </c>
      <c r="W1190" s="339" t="s">
        <v>10178</v>
      </c>
      <c r="X1190" s="330" t="s">
        <v>60</v>
      </c>
      <c r="Y1190" s="335" t="s">
        <v>10179</v>
      </c>
      <c r="Z1190" s="339" t="s">
        <v>10180</v>
      </c>
      <c r="AA1190" s="330" t="s">
        <v>8665</v>
      </c>
      <c r="AB1190" s="332">
        <v>9.16</v>
      </c>
      <c r="AC1190" s="332">
        <v>1.41</v>
      </c>
      <c r="AD1190" s="341" t="s">
        <v>60</v>
      </c>
      <c r="AE1190" s="341" t="s">
        <v>60</v>
      </c>
      <c r="AF1190" s="341" t="s">
        <v>60</v>
      </c>
      <c r="AG1190" s="341" t="s">
        <v>60</v>
      </c>
      <c r="AH1190" s="332">
        <v>1330.08</v>
      </c>
      <c r="AI1190" s="336">
        <v>1393.7</v>
      </c>
      <c r="AJ1190" s="336">
        <v>128.5</v>
      </c>
      <c r="AK1190" s="336">
        <v>8748.7999999999993</v>
      </c>
      <c r="AL1190" s="331" t="s">
        <v>8328</v>
      </c>
      <c r="AM1190" s="331" t="s">
        <v>8329</v>
      </c>
      <c r="AN1190" s="332">
        <v>9.89</v>
      </c>
      <c r="AO1190" s="332">
        <v>19.96</v>
      </c>
      <c r="AP1190" s="332">
        <v>62.23</v>
      </c>
    </row>
    <row r="1191" spans="1:42" ht="281.25">
      <c r="A1191" s="329">
        <v>44280</v>
      </c>
      <c r="B1191" s="330" t="s">
        <v>1817</v>
      </c>
      <c r="C1191" s="330" t="s">
        <v>1818</v>
      </c>
      <c r="D1191" s="331" t="s">
        <v>61</v>
      </c>
      <c r="E1191" s="331" t="s">
        <v>77</v>
      </c>
      <c r="F1191" s="332">
        <v>135.84</v>
      </c>
      <c r="G1191" s="330" t="s">
        <v>1819</v>
      </c>
      <c r="H1191" s="330" t="s">
        <v>1820</v>
      </c>
      <c r="I1191" s="331" t="s">
        <v>1821</v>
      </c>
      <c r="J1191" s="329">
        <v>44280</v>
      </c>
      <c r="K1191" s="333" t="s">
        <v>491</v>
      </c>
      <c r="L1191" s="334" t="s">
        <v>60</v>
      </c>
      <c r="M1191" s="335" t="s">
        <v>10616</v>
      </c>
      <c r="N1191" s="335" t="s">
        <v>10617</v>
      </c>
      <c r="O1191" s="335" t="s">
        <v>60</v>
      </c>
      <c r="P1191" s="336">
        <v>70.7</v>
      </c>
      <c r="Q1191" s="331" t="s">
        <v>8337</v>
      </c>
      <c r="R1191" s="339" t="s">
        <v>10618</v>
      </c>
      <c r="S1191" s="333" t="s">
        <v>8742</v>
      </c>
      <c r="T1191" s="331" t="s">
        <v>6917</v>
      </c>
      <c r="U1191" s="331" t="s">
        <v>492</v>
      </c>
      <c r="V1191" s="335" t="s">
        <v>10619</v>
      </c>
      <c r="W1191" s="333" t="s">
        <v>10620</v>
      </c>
      <c r="X1191" s="330" t="s">
        <v>60</v>
      </c>
      <c r="Y1191" s="335" t="s">
        <v>10621</v>
      </c>
      <c r="Z1191" s="339" t="s">
        <v>10622</v>
      </c>
      <c r="AA1191" s="330" t="s">
        <v>60</v>
      </c>
      <c r="AB1191" s="332">
        <v>114.63</v>
      </c>
      <c r="AC1191" s="332">
        <v>1.39</v>
      </c>
      <c r="AD1191" s="332">
        <v>9.5399999999999991</v>
      </c>
      <c r="AE1191" s="332">
        <v>12.67</v>
      </c>
      <c r="AF1191" s="338">
        <v>0.85899999999999999</v>
      </c>
      <c r="AG1191" s="332">
        <v>142.30000000000001</v>
      </c>
      <c r="AH1191" s="332">
        <v>130.53</v>
      </c>
      <c r="AI1191" s="336">
        <v>147.6</v>
      </c>
      <c r="AJ1191" s="338">
        <v>0.22900000000000001</v>
      </c>
      <c r="AK1191" s="336">
        <v>146.1</v>
      </c>
      <c r="AL1191" s="331" t="s">
        <v>8328</v>
      </c>
      <c r="AM1191" s="331" t="s">
        <v>8329</v>
      </c>
      <c r="AN1191" s="332">
        <v>9.84</v>
      </c>
      <c r="AO1191" s="332">
        <v>8.94</v>
      </c>
      <c r="AP1191" s="332">
        <v>7.63</v>
      </c>
    </row>
    <row r="1192" spans="1:42" ht="303.75">
      <c r="A1192" s="329">
        <v>44279</v>
      </c>
      <c r="B1192" s="330" t="s">
        <v>5996</v>
      </c>
      <c r="C1192" s="330" t="s">
        <v>60</v>
      </c>
      <c r="D1192" s="331" t="s">
        <v>61</v>
      </c>
      <c r="E1192" s="331" t="s">
        <v>67</v>
      </c>
      <c r="F1192" s="332">
        <v>3154.19</v>
      </c>
      <c r="G1192" s="330" t="s">
        <v>5997</v>
      </c>
      <c r="H1192" s="330" t="s">
        <v>1537</v>
      </c>
      <c r="I1192" s="331" t="s">
        <v>5998</v>
      </c>
      <c r="J1192" s="329">
        <v>44279</v>
      </c>
      <c r="K1192" s="333" t="s">
        <v>491</v>
      </c>
      <c r="L1192" s="329">
        <v>44470</v>
      </c>
      <c r="M1192" s="335" t="s">
        <v>16155</v>
      </c>
      <c r="N1192" s="335" t="s">
        <v>60</v>
      </c>
      <c r="O1192" s="335" t="s">
        <v>60</v>
      </c>
      <c r="P1192" s="341" t="s">
        <v>60</v>
      </c>
      <c r="Q1192" s="331" t="s">
        <v>9073</v>
      </c>
      <c r="R1192" s="333" t="s">
        <v>16156</v>
      </c>
      <c r="S1192" s="333" t="s">
        <v>8943</v>
      </c>
      <c r="T1192" s="331" t="s">
        <v>6915</v>
      </c>
      <c r="U1192" s="331" t="s">
        <v>11848</v>
      </c>
      <c r="V1192" s="335" t="s">
        <v>16157</v>
      </c>
      <c r="W1192" s="333" t="s">
        <v>10563</v>
      </c>
      <c r="X1192" s="340">
        <v>1146.0999999999999</v>
      </c>
      <c r="Y1192" s="335" t="s">
        <v>10305</v>
      </c>
      <c r="Z1192" s="333" t="s">
        <v>9832</v>
      </c>
      <c r="AA1192" s="330" t="s">
        <v>60</v>
      </c>
      <c r="AB1192" s="332">
        <v>29.36</v>
      </c>
      <c r="AC1192" s="332">
        <v>3.8</v>
      </c>
      <c r="AD1192" s="332">
        <v>11.58</v>
      </c>
      <c r="AE1192" s="332">
        <v>20.81</v>
      </c>
      <c r="AF1192" s="332">
        <v>3.16</v>
      </c>
      <c r="AG1192" s="332">
        <v>3154.19</v>
      </c>
      <c r="AH1192" s="332">
        <v>2709.02</v>
      </c>
      <c r="AI1192" s="336">
        <v>1086.3</v>
      </c>
      <c r="AJ1192" s="336">
        <v>80</v>
      </c>
      <c r="AK1192" s="336">
        <v>1727.8</v>
      </c>
      <c r="AL1192" s="331" t="s">
        <v>8328</v>
      </c>
      <c r="AM1192" s="331" t="s">
        <v>8329</v>
      </c>
      <c r="AN1192" s="332">
        <v>9.7899999999999991</v>
      </c>
      <c r="AO1192" s="332">
        <v>11.97</v>
      </c>
      <c r="AP1192" s="332">
        <v>32.75</v>
      </c>
    </row>
    <row r="1193" spans="1:42" ht="225">
      <c r="A1193" s="329">
        <v>44473</v>
      </c>
      <c r="B1193" s="330" t="s">
        <v>5999</v>
      </c>
      <c r="C1193" s="330" t="s">
        <v>60</v>
      </c>
      <c r="D1193" s="331" t="s">
        <v>61</v>
      </c>
      <c r="E1193" s="331" t="s">
        <v>67</v>
      </c>
      <c r="F1193" s="332">
        <v>222.74</v>
      </c>
      <c r="G1193" s="330" t="s">
        <v>6000</v>
      </c>
      <c r="H1193" s="330" t="s">
        <v>60</v>
      </c>
      <c r="I1193" s="331" t="s">
        <v>6001</v>
      </c>
      <c r="J1193" s="329">
        <v>44473</v>
      </c>
      <c r="K1193" s="333" t="s">
        <v>491</v>
      </c>
      <c r="L1193" s="329">
        <v>44638</v>
      </c>
      <c r="M1193" s="335" t="s">
        <v>16158</v>
      </c>
      <c r="N1193" s="335" t="s">
        <v>60</v>
      </c>
      <c r="O1193" s="335" t="s">
        <v>60</v>
      </c>
      <c r="P1193" s="341" t="s">
        <v>60</v>
      </c>
      <c r="Q1193" s="331" t="s">
        <v>8537</v>
      </c>
      <c r="R1193" s="339" t="s">
        <v>16159</v>
      </c>
      <c r="S1193" s="333" t="s">
        <v>8852</v>
      </c>
      <c r="T1193" s="331" t="s">
        <v>6919</v>
      </c>
      <c r="U1193" s="331" t="s">
        <v>11848</v>
      </c>
      <c r="V1193" s="335" t="s">
        <v>16160</v>
      </c>
      <c r="W1193" s="333" t="s">
        <v>8855</v>
      </c>
      <c r="X1193" s="340">
        <v>1641.6</v>
      </c>
      <c r="Y1193" s="335" t="s">
        <v>60</v>
      </c>
      <c r="Z1193" s="333" t="s">
        <v>60</v>
      </c>
      <c r="AA1193" s="330" t="s">
        <v>60</v>
      </c>
      <c r="AB1193" s="332">
        <v>54.26</v>
      </c>
      <c r="AC1193" s="332">
        <v>2.62</v>
      </c>
      <c r="AD1193" s="332">
        <v>94.14</v>
      </c>
      <c r="AE1193" s="332">
        <v>133.01</v>
      </c>
      <c r="AF1193" s="332">
        <v>5.53</v>
      </c>
      <c r="AG1193" s="332">
        <v>222.74</v>
      </c>
      <c r="AH1193" s="332">
        <v>322.27999999999997</v>
      </c>
      <c r="AI1193" s="341" t="s">
        <v>60</v>
      </c>
      <c r="AJ1193" s="341" t="s">
        <v>60</v>
      </c>
      <c r="AK1193" s="341" t="s">
        <v>60</v>
      </c>
      <c r="AL1193" s="331" t="s">
        <v>8328</v>
      </c>
      <c r="AM1193" s="331" t="s">
        <v>8329</v>
      </c>
      <c r="AN1193" s="332">
        <v>9.73</v>
      </c>
      <c r="AO1193" s="332">
        <v>14.73</v>
      </c>
      <c r="AP1193" s="332">
        <v>12.77</v>
      </c>
    </row>
    <row r="1194" spans="1:42" ht="405">
      <c r="A1194" s="329">
        <v>44404</v>
      </c>
      <c r="B1194" s="330" t="s">
        <v>6002</v>
      </c>
      <c r="C1194" s="330" t="s">
        <v>60</v>
      </c>
      <c r="D1194" s="331" t="s">
        <v>61</v>
      </c>
      <c r="E1194" s="331" t="s">
        <v>67</v>
      </c>
      <c r="F1194" s="332">
        <v>204.41</v>
      </c>
      <c r="G1194" s="330" t="s">
        <v>6003</v>
      </c>
      <c r="H1194" s="330" t="s">
        <v>16161</v>
      </c>
      <c r="I1194" s="331" t="s">
        <v>6005</v>
      </c>
      <c r="J1194" s="329">
        <v>44404</v>
      </c>
      <c r="K1194" s="333" t="s">
        <v>491</v>
      </c>
      <c r="L1194" s="329">
        <v>44568</v>
      </c>
      <c r="M1194" s="335" t="s">
        <v>16162</v>
      </c>
      <c r="N1194" s="335" t="s">
        <v>60</v>
      </c>
      <c r="O1194" s="335" t="s">
        <v>60</v>
      </c>
      <c r="P1194" s="341" t="s">
        <v>60</v>
      </c>
      <c r="Q1194" s="331" t="s">
        <v>8633</v>
      </c>
      <c r="R1194" s="333" t="s">
        <v>9022</v>
      </c>
      <c r="S1194" s="333" t="s">
        <v>16163</v>
      </c>
      <c r="T1194" s="331" t="s">
        <v>6921</v>
      </c>
      <c r="U1194" s="331" t="s">
        <v>11848</v>
      </c>
      <c r="V1194" s="335" t="s">
        <v>16164</v>
      </c>
      <c r="W1194" s="333" t="s">
        <v>8680</v>
      </c>
      <c r="X1194" s="330" t="s">
        <v>60</v>
      </c>
      <c r="Y1194" s="335" t="s">
        <v>16165</v>
      </c>
      <c r="Z1194" s="339" t="s">
        <v>16166</v>
      </c>
      <c r="AA1194" s="330" t="s">
        <v>60</v>
      </c>
      <c r="AB1194" s="332">
        <v>12.36</v>
      </c>
      <c r="AC1194" s="332">
        <v>1.1499999999999999</v>
      </c>
      <c r="AD1194" s="341" t="s">
        <v>60</v>
      </c>
      <c r="AE1194" s="341" t="s">
        <v>60</v>
      </c>
      <c r="AF1194" s="341" t="s">
        <v>60</v>
      </c>
      <c r="AG1194" s="341" t="s">
        <v>60</v>
      </c>
      <c r="AH1194" s="332">
        <v>198.35</v>
      </c>
      <c r="AI1194" s="336">
        <v>48.7</v>
      </c>
      <c r="AJ1194" s="336">
        <v>17.100000000000001</v>
      </c>
      <c r="AK1194" s="336">
        <v>1396.2</v>
      </c>
      <c r="AL1194" s="331" t="s">
        <v>8328</v>
      </c>
      <c r="AM1194" s="331" t="s">
        <v>8329</v>
      </c>
      <c r="AN1194" s="332">
        <v>9.7200000000000006</v>
      </c>
      <c r="AO1194" s="332">
        <v>12.39</v>
      </c>
      <c r="AP1194" s="332">
        <v>9.7200000000000006</v>
      </c>
    </row>
    <row r="1195" spans="1:42" ht="202.5">
      <c r="A1195" s="329">
        <v>44186</v>
      </c>
      <c r="B1195" s="330" t="s">
        <v>6006</v>
      </c>
      <c r="C1195" s="330" t="s">
        <v>60</v>
      </c>
      <c r="D1195" s="331" t="s">
        <v>61</v>
      </c>
      <c r="E1195" s="331" t="s">
        <v>67</v>
      </c>
      <c r="F1195" s="332">
        <v>3728.76</v>
      </c>
      <c r="G1195" s="330" t="s">
        <v>16167</v>
      </c>
      <c r="H1195" s="330" t="s">
        <v>60</v>
      </c>
      <c r="I1195" s="331" t="s">
        <v>6008</v>
      </c>
      <c r="J1195" s="329">
        <v>44186</v>
      </c>
      <c r="K1195" s="333" t="s">
        <v>491</v>
      </c>
      <c r="L1195" s="329">
        <v>44287</v>
      </c>
      <c r="M1195" s="335" t="s">
        <v>16168</v>
      </c>
      <c r="N1195" s="335" t="s">
        <v>60</v>
      </c>
      <c r="O1195" s="335" t="s">
        <v>60</v>
      </c>
      <c r="P1195" s="341" t="s">
        <v>60</v>
      </c>
      <c r="Q1195" s="331" t="s">
        <v>8788</v>
      </c>
      <c r="R1195" s="333" t="s">
        <v>16169</v>
      </c>
      <c r="S1195" s="333" t="s">
        <v>10509</v>
      </c>
      <c r="T1195" s="331" t="s">
        <v>6921</v>
      </c>
      <c r="U1195" s="331" t="s">
        <v>11848</v>
      </c>
      <c r="V1195" s="335" t="s">
        <v>16170</v>
      </c>
      <c r="W1195" s="333" t="s">
        <v>16171</v>
      </c>
      <c r="X1195" s="330" t="s">
        <v>60</v>
      </c>
      <c r="Y1195" s="335" t="s">
        <v>60</v>
      </c>
      <c r="Z1195" s="333" t="s">
        <v>60</v>
      </c>
      <c r="AA1195" s="330" t="s">
        <v>60</v>
      </c>
      <c r="AB1195" s="332">
        <v>62.89</v>
      </c>
      <c r="AC1195" s="332">
        <v>3.77</v>
      </c>
      <c r="AD1195" s="332">
        <v>28.62</v>
      </c>
      <c r="AE1195" s="332">
        <v>44.49</v>
      </c>
      <c r="AF1195" s="332">
        <v>5.47</v>
      </c>
      <c r="AG1195" s="332">
        <v>3517.72</v>
      </c>
      <c r="AH1195" s="332">
        <v>3438.63</v>
      </c>
      <c r="AI1195" s="341" t="s">
        <v>60</v>
      </c>
      <c r="AJ1195" s="341" t="s">
        <v>60</v>
      </c>
      <c r="AK1195" s="341" t="s">
        <v>60</v>
      </c>
      <c r="AL1195" s="331" t="s">
        <v>8328</v>
      </c>
      <c r="AM1195" s="331" t="s">
        <v>8329</v>
      </c>
      <c r="AN1195" s="332">
        <v>9.5299999999999994</v>
      </c>
      <c r="AO1195" s="332">
        <v>18.440000000000001</v>
      </c>
      <c r="AP1195" s="332">
        <v>21.75</v>
      </c>
    </row>
    <row r="1196" spans="1:42" ht="409.5">
      <c r="A1196" s="329">
        <v>44743</v>
      </c>
      <c r="B1196" s="330" t="s">
        <v>6009</v>
      </c>
      <c r="C1196" s="330" t="s">
        <v>60</v>
      </c>
      <c r="D1196" s="331" t="s">
        <v>61</v>
      </c>
      <c r="E1196" s="331" t="s">
        <v>67</v>
      </c>
      <c r="F1196" s="332">
        <v>63.17</v>
      </c>
      <c r="G1196" s="330" t="s">
        <v>6010</v>
      </c>
      <c r="H1196" s="330" t="s">
        <v>6011</v>
      </c>
      <c r="I1196" s="331" t="s">
        <v>6012</v>
      </c>
      <c r="J1196" s="329">
        <v>44743</v>
      </c>
      <c r="K1196" s="333" t="s">
        <v>491</v>
      </c>
      <c r="L1196" s="329">
        <v>44823</v>
      </c>
      <c r="M1196" s="335" t="s">
        <v>16172</v>
      </c>
      <c r="N1196" s="335" t="s">
        <v>16173</v>
      </c>
      <c r="O1196" s="335" t="s">
        <v>60</v>
      </c>
      <c r="P1196" s="341" t="s">
        <v>60</v>
      </c>
      <c r="Q1196" s="331" t="s">
        <v>8913</v>
      </c>
      <c r="R1196" s="339" t="s">
        <v>16174</v>
      </c>
      <c r="S1196" s="333" t="s">
        <v>15126</v>
      </c>
      <c r="T1196" s="331" t="s">
        <v>6915</v>
      </c>
      <c r="U1196" s="331" t="s">
        <v>11848</v>
      </c>
      <c r="V1196" s="335" t="s">
        <v>16175</v>
      </c>
      <c r="W1196" s="333" t="s">
        <v>15128</v>
      </c>
      <c r="X1196" s="340">
        <v>125.8</v>
      </c>
      <c r="Y1196" s="335" t="s">
        <v>16176</v>
      </c>
      <c r="Z1196" s="333" t="s">
        <v>16177</v>
      </c>
      <c r="AA1196" s="330" t="s">
        <v>16178</v>
      </c>
      <c r="AB1196" s="332">
        <v>15.52</v>
      </c>
      <c r="AC1196" s="332">
        <v>2.97</v>
      </c>
      <c r="AD1196" s="332">
        <v>9.77</v>
      </c>
      <c r="AE1196" s="332">
        <v>10.119999999999999</v>
      </c>
      <c r="AF1196" s="332">
        <v>1.21</v>
      </c>
      <c r="AG1196" s="332">
        <v>55.74</v>
      </c>
      <c r="AH1196" s="332">
        <v>57.64</v>
      </c>
      <c r="AI1196" s="336">
        <v>46.4</v>
      </c>
      <c r="AJ1196" s="332">
        <v>3.73</v>
      </c>
      <c r="AK1196" s="336">
        <v>48.9</v>
      </c>
      <c r="AL1196" s="331" t="s">
        <v>8328</v>
      </c>
      <c r="AM1196" s="331" t="s">
        <v>8329</v>
      </c>
      <c r="AN1196" s="332">
        <v>9.48</v>
      </c>
      <c r="AO1196" s="332">
        <v>19.98</v>
      </c>
      <c r="AP1196" s="332">
        <v>21.23</v>
      </c>
    </row>
    <row r="1197" spans="1:42" ht="348.75">
      <c r="A1197" s="329">
        <v>44284</v>
      </c>
      <c r="B1197" s="330" t="s">
        <v>326</v>
      </c>
      <c r="C1197" s="330" t="s">
        <v>60</v>
      </c>
      <c r="D1197" s="331" t="s">
        <v>61</v>
      </c>
      <c r="E1197" s="331" t="s">
        <v>67</v>
      </c>
      <c r="F1197" s="332">
        <v>292.88</v>
      </c>
      <c r="G1197" s="330" t="s">
        <v>271</v>
      </c>
      <c r="H1197" s="330" t="s">
        <v>60</v>
      </c>
      <c r="I1197" s="331" t="s">
        <v>327</v>
      </c>
      <c r="J1197" s="329">
        <v>44284</v>
      </c>
      <c r="K1197" s="333" t="s">
        <v>491</v>
      </c>
      <c r="L1197" s="329">
        <v>44456</v>
      </c>
      <c r="M1197" s="335" t="s">
        <v>16179</v>
      </c>
      <c r="N1197" s="335" t="s">
        <v>60</v>
      </c>
      <c r="O1197" s="335" t="s">
        <v>60</v>
      </c>
      <c r="P1197" s="341" t="s">
        <v>60</v>
      </c>
      <c r="Q1197" s="331" t="s">
        <v>8633</v>
      </c>
      <c r="R1197" s="339" t="s">
        <v>8949</v>
      </c>
      <c r="S1197" s="333" t="s">
        <v>16180</v>
      </c>
      <c r="T1197" s="331" t="s">
        <v>6921</v>
      </c>
      <c r="U1197" s="331" t="s">
        <v>11848</v>
      </c>
      <c r="V1197" s="335" t="s">
        <v>9569</v>
      </c>
      <c r="W1197" s="333" t="s">
        <v>9570</v>
      </c>
      <c r="X1197" s="340">
        <v>819.6</v>
      </c>
      <c r="Y1197" s="335" t="s">
        <v>60</v>
      </c>
      <c r="Z1197" s="333" t="s">
        <v>60</v>
      </c>
      <c r="AA1197" s="330" t="s">
        <v>60</v>
      </c>
      <c r="AB1197" s="332">
        <v>12.91</v>
      </c>
      <c r="AC1197" s="332">
        <v>1.1100000000000001</v>
      </c>
      <c r="AD1197" s="341" t="s">
        <v>60</v>
      </c>
      <c r="AE1197" s="341" t="s">
        <v>60</v>
      </c>
      <c r="AF1197" s="341" t="s">
        <v>60</v>
      </c>
      <c r="AG1197" s="341" t="s">
        <v>60</v>
      </c>
      <c r="AH1197" s="332">
        <v>289.77999999999997</v>
      </c>
      <c r="AI1197" s="336">
        <v>74.2</v>
      </c>
      <c r="AJ1197" s="336">
        <v>23.3</v>
      </c>
      <c r="AK1197" s="336">
        <v>1945.8</v>
      </c>
      <c r="AL1197" s="331" t="s">
        <v>8328</v>
      </c>
      <c r="AM1197" s="331" t="s">
        <v>8329</v>
      </c>
      <c r="AN1197" s="332">
        <v>9.4700000000000006</v>
      </c>
      <c r="AO1197" s="332">
        <v>19.97</v>
      </c>
      <c r="AP1197" s="332">
        <v>26.38</v>
      </c>
    </row>
    <row r="1198" spans="1:42" ht="409.5">
      <c r="A1198" s="329">
        <v>43917</v>
      </c>
      <c r="B1198" s="330" t="s">
        <v>6013</v>
      </c>
      <c r="C1198" s="330" t="s">
        <v>60</v>
      </c>
      <c r="D1198" s="331" t="s">
        <v>61</v>
      </c>
      <c r="E1198" s="331" t="s">
        <v>67</v>
      </c>
      <c r="F1198" s="332">
        <v>16.88</v>
      </c>
      <c r="G1198" s="330" t="s">
        <v>739</v>
      </c>
      <c r="H1198" s="330" t="s">
        <v>60</v>
      </c>
      <c r="I1198" s="331" t="s">
        <v>6014</v>
      </c>
      <c r="J1198" s="329">
        <v>43917</v>
      </c>
      <c r="K1198" s="333" t="s">
        <v>491</v>
      </c>
      <c r="L1198" s="329">
        <v>43970</v>
      </c>
      <c r="M1198" s="335" t="s">
        <v>16181</v>
      </c>
      <c r="N1198" s="335" t="s">
        <v>60</v>
      </c>
      <c r="O1198" s="335" t="s">
        <v>60</v>
      </c>
      <c r="P1198" s="341" t="s">
        <v>60</v>
      </c>
      <c r="Q1198" s="331" t="s">
        <v>8469</v>
      </c>
      <c r="R1198" s="339" t="s">
        <v>16182</v>
      </c>
      <c r="S1198" s="339" t="s">
        <v>16183</v>
      </c>
      <c r="T1198" s="346" t="s">
        <v>6921</v>
      </c>
      <c r="U1198" s="331" t="s">
        <v>11848</v>
      </c>
      <c r="V1198" s="335" t="s">
        <v>8688</v>
      </c>
      <c r="W1198" s="333" t="s">
        <v>8689</v>
      </c>
      <c r="X1198" s="330" t="s">
        <v>60</v>
      </c>
      <c r="Y1198" s="335" t="s">
        <v>60</v>
      </c>
      <c r="Z1198" s="333" t="s">
        <v>60</v>
      </c>
      <c r="AA1198" s="330" t="s">
        <v>60</v>
      </c>
      <c r="AB1198" s="341" t="s">
        <v>60</v>
      </c>
      <c r="AC1198" s="332">
        <v>8.1</v>
      </c>
      <c r="AD1198" s="341" t="s">
        <v>60</v>
      </c>
      <c r="AE1198" s="341" t="s">
        <v>60</v>
      </c>
      <c r="AF1198" s="332">
        <v>4.51</v>
      </c>
      <c r="AG1198" s="332">
        <v>20.03</v>
      </c>
      <c r="AH1198" s="332">
        <v>22.14</v>
      </c>
      <c r="AI1198" s="341" t="s">
        <v>60</v>
      </c>
      <c r="AJ1198" s="341" t="s">
        <v>60</v>
      </c>
      <c r="AK1198" s="341" t="s">
        <v>60</v>
      </c>
      <c r="AL1198" s="331" t="s">
        <v>8328</v>
      </c>
      <c r="AM1198" s="331" t="s">
        <v>8329</v>
      </c>
      <c r="AN1198" s="332">
        <v>9.3800000000000008</v>
      </c>
      <c r="AO1198" s="332">
        <v>191.67</v>
      </c>
      <c r="AP1198" s="332">
        <v>58.51</v>
      </c>
    </row>
    <row r="1199" spans="1:42" ht="202.5">
      <c r="A1199" s="329">
        <v>44297</v>
      </c>
      <c r="B1199" s="330" t="s">
        <v>1827</v>
      </c>
      <c r="C1199" s="330" t="s">
        <v>60</v>
      </c>
      <c r="D1199" s="331" t="s">
        <v>61</v>
      </c>
      <c r="E1199" s="331" t="s">
        <v>67</v>
      </c>
      <c r="F1199" s="332">
        <v>193.35</v>
      </c>
      <c r="G1199" s="330" t="s">
        <v>1828</v>
      </c>
      <c r="H1199" s="330" t="s">
        <v>60</v>
      </c>
      <c r="I1199" s="331" t="s">
        <v>1829</v>
      </c>
      <c r="J1199" s="329">
        <v>44297</v>
      </c>
      <c r="K1199" s="333" t="s">
        <v>491</v>
      </c>
      <c r="L1199" s="329">
        <v>44573</v>
      </c>
      <c r="M1199" s="335" t="s">
        <v>10747</v>
      </c>
      <c r="N1199" s="335" t="s">
        <v>60</v>
      </c>
      <c r="O1199" s="335" t="s">
        <v>60</v>
      </c>
      <c r="P1199" s="341" t="s">
        <v>60</v>
      </c>
      <c r="Q1199" s="331" t="s">
        <v>9165</v>
      </c>
      <c r="R1199" s="333" t="s">
        <v>10748</v>
      </c>
      <c r="S1199" s="333" t="s">
        <v>9819</v>
      </c>
      <c r="T1199" s="331" t="s">
        <v>6923</v>
      </c>
      <c r="U1199" s="331" t="s">
        <v>492</v>
      </c>
      <c r="V1199" s="335" t="s">
        <v>10749</v>
      </c>
      <c r="W1199" s="333" t="s">
        <v>9821</v>
      </c>
      <c r="X1199" s="340">
        <v>288.2</v>
      </c>
      <c r="Y1199" s="335" t="s">
        <v>60</v>
      </c>
      <c r="Z1199" s="333" t="s">
        <v>60</v>
      </c>
      <c r="AA1199" s="330" t="s">
        <v>60</v>
      </c>
      <c r="AB1199" s="332">
        <v>67.06</v>
      </c>
      <c r="AC1199" s="332">
        <v>2.85</v>
      </c>
      <c r="AD1199" s="341" t="s">
        <v>60</v>
      </c>
      <c r="AE1199" s="341" t="s">
        <v>60</v>
      </c>
      <c r="AF1199" s="341" t="s">
        <v>60</v>
      </c>
      <c r="AG1199" s="341" t="s">
        <v>60</v>
      </c>
      <c r="AH1199" s="332">
        <v>193.35</v>
      </c>
      <c r="AI1199" s="336">
        <v>53.9</v>
      </c>
      <c r="AJ1199" s="332">
        <v>1.25</v>
      </c>
      <c r="AK1199" s="336">
        <v>290.2</v>
      </c>
      <c r="AL1199" s="331" t="s">
        <v>8328</v>
      </c>
      <c r="AM1199" s="331" t="s">
        <v>8329</v>
      </c>
      <c r="AN1199" s="332">
        <v>9.31</v>
      </c>
      <c r="AO1199" s="332">
        <v>5.86</v>
      </c>
      <c r="AP1199" s="332">
        <v>10.99</v>
      </c>
    </row>
    <row r="1200" spans="1:42" ht="409.5">
      <c r="A1200" s="329">
        <v>44018</v>
      </c>
      <c r="B1200" s="330" t="s">
        <v>6015</v>
      </c>
      <c r="C1200" s="330" t="s">
        <v>60</v>
      </c>
      <c r="D1200" s="331" t="s">
        <v>61</v>
      </c>
      <c r="E1200" s="331" t="s">
        <v>67</v>
      </c>
      <c r="F1200" s="332">
        <v>3302.08</v>
      </c>
      <c r="G1200" s="330" t="s">
        <v>6016</v>
      </c>
      <c r="H1200" s="330" t="s">
        <v>2396</v>
      </c>
      <c r="I1200" s="331" t="s">
        <v>6017</v>
      </c>
      <c r="J1200" s="329">
        <v>44018</v>
      </c>
      <c r="K1200" s="333" t="s">
        <v>491</v>
      </c>
      <c r="L1200" s="329">
        <v>44112</v>
      </c>
      <c r="M1200" s="335" t="s">
        <v>16184</v>
      </c>
      <c r="N1200" s="335" t="s">
        <v>60</v>
      </c>
      <c r="O1200" s="335" t="s">
        <v>60</v>
      </c>
      <c r="P1200" s="341" t="s">
        <v>60</v>
      </c>
      <c r="Q1200" s="331" t="s">
        <v>10931</v>
      </c>
      <c r="R1200" s="339" t="s">
        <v>16185</v>
      </c>
      <c r="S1200" s="333" t="s">
        <v>9941</v>
      </c>
      <c r="T1200" s="331" t="s">
        <v>6921</v>
      </c>
      <c r="U1200" s="331" t="s">
        <v>11848</v>
      </c>
      <c r="V1200" s="335" t="s">
        <v>16186</v>
      </c>
      <c r="W1200" s="333" t="s">
        <v>8473</v>
      </c>
      <c r="X1200" s="340">
        <v>6674.4</v>
      </c>
      <c r="Y1200" s="335" t="s">
        <v>11243</v>
      </c>
      <c r="Z1200" s="339" t="s">
        <v>11244</v>
      </c>
      <c r="AA1200" s="340">
        <v>61826.9</v>
      </c>
      <c r="AB1200" s="341" t="s">
        <v>60</v>
      </c>
      <c r="AC1200" s="332">
        <v>10.8</v>
      </c>
      <c r="AD1200" s="341" t="s">
        <v>60</v>
      </c>
      <c r="AE1200" s="341" t="s">
        <v>60</v>
      </c>
      <c r="AF1200" s="332">
        <v>8.73</v>
      </c>
      <c r="AG1200" s="332">
        <v>3302.08</v>
      </c>
      <c r="AH1200" s="332">
        <v>1474.9</v>
      </c>
      <c r="AI1200" s="341" t="s">
        <v>60</v>
      </c>
      <c r="AJ1200" s="341" t="s">
        <v>60</v>
      </c>
      <c r="AK1200" s="341" t="s">
        <v>60</v>
      </c>
      <c r="AL1200" s="331" t="s">
        <v>8328</v>
      </c>
      <c r="AM1200" s="331" t="s">
        <v>8329</v>
      </c>
      <c r="AN1200" s="332">
        <v>9.24</v>
      </c>
      <c r="AO1200" s="332">
        <v>15.91</v>
      </c>
      <c r="AP1200" s="332">
        <v>22.49</v>
      </c>
    </row>
    <row r="1201" spans="1:42" ht="135">
      <c r="A1201" s="329">
        <v>44151</v>
      </c>
      <c r="B1201" s="330" t="s">
        <v>6018</v>
      </c>
      <c r="C1201" s="330" t="s">
        <v>6019</v>
      </c>
      <c r="D1201" s="331" t="s">
        <v>61</v>
      </c>
      <c r="E1201" s="331" t="s">
        <v>77</v>
      </c>
      <c r="F1201" s="332">
        <v>925.91</v>
      </c>
      <c r="G1201" s="330" t="s">
        <v>6020</v>
      </c>
      <c r="H1201" s="330" t="s">
        <v>60</v>
      </c>
      <c r="I1201" s="331" t="s">
        <v>6021</v>
      </c>
      <c r="J1201" s="329">
        <v>44151</v>
      </c>
      <c r="K1201" s="333" t="s">
        <v>491</v>
      </c>
      <c r="L1201" s="334" t="s">
        <v>60</v>
      </c>
      <c r="M1201" s="335" t="s">
        <v>16187</v>
      </c>
      <c r="N1201" s="335" t="s">
        <v>16188</v>
      </c>
      <c r="O1201" s="335" t="s">
        <v>16189</v>
      </c>
      <c r="P1201" s="336">
        <v>545.5</v>
      </c>
      <c r="Q1201" s="331" t="s">
        <v>13370</v>
      </c>
      <c r="R1201" s="339" t="s">
        <v>16190</v>
      </c>
      <c r="S1201" s="333" t="s">
        <v>8842</v>
      </c>
      <c r="T1201" s="331" t="s">
        <v>6923</v>
      </c>
      <c r="U1201" s="331" t="s">
        <v>12459</v>
      </c>
      <c r="V1201" s="335" t="s">
        <v>16191</v>
      </c>
      <c r="W1201" s="333" t="s">
        <v>10047</v>
      </c>
      <c r="X1201" s="340">
        <v>2612.6999999999998</v>
      </c>
      <c r="Y1201" s="335" t="s">
        <v>60</v>
      </c>
      <c r="Z1201" s="333" t="s">
        <v>60</v>
      </c>
      <c r="AA1201" s="330" t="s">
        <v>60</v>
      </c>
      <c r="AB1201" s="332">
        <v>9.2100000000000009</v>
      </c>
      <c r="AC1201" s="338">
        <v>0.90700000000000003</v>
      </c>
      <c r="AD1201" s="341" t="s">
        <v>60</v>
      </c>
      <c r="AE1201" s="332">
        <v>17.09</v>
      </c>
      <c r="AF1201" s="332">
        <v>13.41</v>
      </c>
      <c r="AG1201" s="332">
        <v>951.27</v>
      </c>
      <c r="AH1201" s="332">
        <v>418.57</v>
      </c>
      <c r="AI1201" s="336">
        <v>81.099999999999994</v>
      </c>
      <c r="AJ1201" s="336">
        <v>107.9</v>
      </c>
      <c r="AK1201" s="336">
        <v>1426.1</v>
      </c>
      <c r="AL1201" s="331" t="s">
        <v>8328</v>
      </c>
      <c r="AM1201" s="331" t="s">
        <v>8329</v>
      </c>
      <c r="AN1201" s="332">
        <v>9.19</v>
      </c>
      <c r="AO1201" s="332">
        <v>11.36</v>
      </c>
      <c r="AP1201" s="332">
        <v>27.27</v>
      </c>
    </row>
    <row r="1202" spans="1:42" ht="348.75">
      <c r="A1202" s="329">
        <v>44203</v>
      </c>
      <c r="B1202" s="330" t="s">
        <v>6022</v>
      </c>
      <c r="C1202" s="330" t="s">
        <v>60</v>
      </c>
      <c r="D1202" s="331" t="s">
        <v>61</v>
      </c>
      <c r="E1202" s="331" t="s">
        <v>67</v>
      </c>
      <c r="F1202" s="332">
        <v>2525.02</v>
      </c>
      <c r="G1202" s="330" t="s">
        <v>6023</v>
      </c>
      <c r="H1202" s="330" t="s">
        <v>60</v>
      </c>
      <c r="I1202" s="331" t="s">
        <v>6024</v>
      </c>
      <c r="J1202" s="329">
        <v>44203</v>
      </c>
      <c r="K1202" s="333" t="s">
        <v>491</v>
      </c>
      <c r="L1202" s="329">
        <v>44368</v>
      </c>
      <c r="M1202" s="335" t="s">
        <v>16192</v>
      </c>
      <c r="N1202" s="335" t="s">
        <v>60</v>
      </c>
      <c r="O1202" s="335" t="s">
        <v>60</v>
      </c>
      <c r="P1202" s="341" t="s">
        <v>60</v>
      </c>
      <c r="Q1202" s="331" t="s">
        <v>9890</v>
      </c>
      <c r="R1202" s="339" t="s">
        <v>16193</v>
      </c>
      <c r="S1202" s="333" t="s">
        <v>16194</v>
      </c>
      <c r="T1202" s="331" t="s">
        <v>6921</v>
      </c>
      <c r="U1202" s="331" t="s">
        <v>11848</v>
      </c>
      <c r="V1202" s="335" t="s">
        <v>16195</v>
      </c>
      <c r="W1202" s="339" t="s">
        <v>16196</v>
      </c>
      <c r="X1202" s="340">
        <v>3161.6</v>
      </c>
      <c r="Y1202" s="335" t="s">
        <v>60</v>
      </c>
      <c r="Z1202" s="333" t="s">
        <v>60</v>
      </c>
      <c r="AA1202" s="330" t="s">
        <v>60</v>
      </c>
      <c r="AB1202" s="332">
        <v>95.95</v>
      </c>
      <c r="AC1202" s="332">
        <v>4.84</v>
      </c>
      <c r="AD1202" s="332">
        <v>9.49</v>
      </c>
      <c r="AE1202" s="332">
        <v>33.130000000000003</v>
      </c>
      <c r="AF1202" s="332">
        <v>2.31</v>
      </c>
      <c r="AG1202" s="332">
        <v>2525.02</v>
      </c>
      <c r="AH1202" s="332">
        <v>1836.79</v>
      </c>
      <c r="AI1202" s="341" t="s">
        <v>60</v>
      </c>
      <c r="AJ1202" s="341" t="s">
        <v>60</v>
      </c>
      <c r="AK1202" s="341" t="s">
        <v>60</v>
      </c>
      <c r="AL1202" s="331" t="s">
        <v>8328</v>
      </c>
      <c r="AM1202" s="331" t="s">
        <v>8329</v>
      </c>
      <c r="AN1202" s="332">
        <v>9.1199999999999992</v>
      </c>
      <c r="AO1202" s="332">
        <v>10.48</v>
      </c>
      <c r="AP1202" s="332">
        <v>50.75</v>
      </c>
    </row>
    <row r="1203" spans="1:42" ht="236.25">
      <c r="A1203" s="329">
        <v>44642</v>
      </c>
      <c r="B1203" s="330" t="s">
        <v>1830</v>
      </c>
      <c r="C1203" s="330" t="s">
        <v>1831</v>
      </c>
      <c r="D1203" s="331" t="s">
        <v>61</v>
      </c>
      <c r="E1203" s="331" t="s">
        <v>67</v>
      </c>
      <c r="F1203" s="332">
        <v>56.7</v>
      </c>
      <c r="G1203" s="330" t="s">
        <v>1832</v>
      </c>
      <c r="H1203" s="330" t="s">
        <v>60</v>
      </c>
      <c r="I1203" s="331" t="s">
        <v>1833</v>
      </c>
      <c r="J1203" s="329">
        <v>44642</v>
      </c>
      <c r="K1203" s="333" t="s">
        <v>491</v>
      </c>
      <c r="L1203" s="329">
        <v>44697</v>
      </c>
      <c r="M1203" s="335" t="s">
        <v>10132</v>
      </c>
      <c r="N1203" s="335" t="s">
        <v>10133</v>
      </c>
      <c r="O1203" s="335" t="s">
        <v>10134</v>
      </c>
      <c r="P1203" s="336">
        <v>113</v>
      </c>
      <c r="Q1203" s="331" t="s">
        <v>8913</v>
      </c>
      <c r="R1203" s="339" t="s">
        <v>10135</v>
      </c>
      <c r="S1203" s="333" t="s">
        <v>8402</v>
      </c>
      <c r="T1203" s="331" t="s">
        <v>6915</v>
      </c>
      <c r="U1203" s="331" t="s">
        <v>492</v>
      </c>
      <c r="V1203" s="335" t="s">
        <v>10136</v>
      </c>
      <c r="W1203" s="333" t="s">
        <v>10137</v>
      </c>
      <c r="X1203" s="330" t="s">
        <v>60</v>
      </c>
      <c r="Y1203" s="335" t="s">
        <v>60</v>
      </c>
      <c r="Z1203" s="333" t="s">
        <v>60</v>
      </c>
      <c r="AA1203" s="330" t="s">
        <v>60</v>
      </c>
      <c r="AB1203" s="332">
        <v>8.6199999999999992</v>
      </c>
      <c r="AC1203" s="332">
        <v>1.72</v>
      </c>
      <c r="AD1203" s="332">
        <v>6.77</v>
      </c>
      <c r="AE1203" s="332">
        <v>9.07</v>
      </c>
      <c r="AF1203" s="332">
        <v>1.41</v>
      </c>
      <c r="AG1203" s="332">
        <v>65.02</v>
      </c>
      <c r="AH1203" s="332">
        <v>60.92</v>
      </c>
      <c r="AI1203" s="336">
        <v>47</v>
      </c>
      <c r="AJ1203" s="332">
        <v>7.01</v>
      </c>
      <c r="AK1203" s="336">
        <v>70.3</v>
      </c>
      <c r="AL1203" s="331" t="s">
        <v>8328</v>
      </c>
      <c r="AM1203" s="331" t="s">
        <v>8329</v>
      </c>
      <c r="AN1203" s="332">
        <v>9.09</v>
      </c>
      <c r="AO1203" s="332">
        <v>20.72</v>
      </c>
      <c r="AP1203" s="332">
        <v>21.46</v>
      </c>
    </row>
    <row r="1204" spans="1:42" ht="112.5">
      <c r="A1204" s="329">
        <v>44140</v>
      </c>
      <c r="B1204" s="330" t="s">
        <v>1834</v>
      </c>
      <c r="C1204" s="330" t="s">
        <v>60</v>
      </c>
      <c r="D1204" s="331" t="s">
        <v>61</v>
      </c>
      <c r="E1204" s="331" t="s">
        <v>67</v>
      </c>
      <c r="F1204" s="332">
        <v>2.38</v>
      </c>
      <c r="G1204" s="330" t="s">
        <v>1835</v>
      </c>
      <c r="H1204" s="330" t="s">
        <v>60</v>
      </c>
      <c r="I1204" s="331" t="s">
        <v>1836</v>
      </c>
      <c r="J1204" s="329">
        <v>44140</v>
      </c>
      <c r="K1204" s="333" t="s">
        <v>491</v>
      </c>
      <c r="L1204" s="329">
        <v>44168</v>
      </c>
      <c r="M1204" s="335" t="s">
        <v>10604</v>
      </c>
      <c r="N1204" s="335" t="s">
        <v>60</v>
      </c>
      <c r="O1204" s="335" t="s">
        <v>60</v>
      </c>
      <c r="P1204" s="341" t="s">
        <v>60</v>
      </c>
      <c r="Q1204" s="331" t="s">
        <v>8360</v>
      </c>
      <c r="R1204" s="333" t="s">
        <v>10508</v>
      </c>
      <c r="S1204" s="333" t="s">
        <v>10605</v>
      </c>
      <c r="T1204" s="331" t="s">
        <v>6919</v>
      </c>
      <c r="U1204" s="331" t="s">
        <v>492</v>
      </c>
      <c r="V1204" s="335" t="s">
        <v>10606</v>
      </c>
      <c r="W1204" s="333" t="s">
        <v>8808</v>
      </c>
      <c r="X1204" s="330" t="s">
        <v>60</v>
      </c>
      <c r="Y1204" s="335" t="s">
        <v>60</v>
      </c>
      <c r="Z1204" s="333" t="s">
        <v>60</v>
      </c>
      <c r="AA1204" s="330" t="s">
        <v>60</v>
      </c>
      <c r="AB1204" s="341" t="s">
        <v>60</v>
      </c>
      <c r="AC1204" s="341" t="s">
        <v>60</v>
      </c>
      <c r="AD1204" s="341" t="s">
        <v>60</v>
      </c>
      <c r="AE1204" s="341" t="s">
        <v>60</v>
      </c>
      <c r="AF1204" s="341" t="s">
        <v>60</v>
      </c>
      <c r="AG1204" s="332">
        <v>1.85</v>
      </c>
      <c r="AH1204" s="332">
        <v>2.31</v>
      </c>
      <c r="AI1204" s="341" t="s">
        <v>60</v>
      </c>
      <c r="AJ1204" s="341" t="s">
        <v>60</v>
      </c>
      <c r="AK1204" s="341" t="s">
        <v>60</v>
      </c>
      <c r="AL1204" s="331" t="s">
        <v>8328</v>
      </c>
      <c r="AM1204" s="331" t="s">
        <v>8329</v>
      </c>
      <c r="AN1204" s="332">
        <v>9.09</v>
      </c>
      <c r="AO1204" s="332">
        <v>9.09</v>
      </c>
      <c r="AP1204" s="332">
        <v>-7.69</v>
      </c>
    </row>
    <row r="1205" spans="1:42" ht="348.75">
      <c r="A1205" s="329">
        <v>44536</v>
      </c>
      <c r="B1205" s="330" t="s">
        <v>16197</v>
      </c>
      <c r="C1205" s="330" t="s">
        <v>16198</v>
      </c>
      <c r="D1205" s="331" t="s">
        <v>61</v>
      </c>
      <c r="E1205" s="331" t="s">
        <v>67</v>
      </c>
      <c r="F1205" s="332">
        <v>3175.96</v>
      </c>
      <c r="G1205" s="330" t="s">
        <v>6026</v>
      </c>
      <c r="H1205" s="330" t="s">
        <v>60</v>
      </c>
      <c r="I1205" s="331" t="s">
        <v>6027</v>
      </c>
      <c r="J1205" s="329">
        <v>44536</v>
      </c>
      <c r="K1205" s="333" t="s">
        <v>491</v>
      </c>
      <c r="L1205" s="329">
        <v>44879</v>
      </c>
      <c r="M1205" s="335" t="s">
        <v>16199</v>
      </c>
      <c r="N1205" s="335" t="s">
        <v>60</v>
      </c>
      <c r="O1205" s="335" t="s">
        <v>60</v>
      </c>
      <c r="P1205" s="336">
        <v>1874.6</v>
      </c>
      <c r="Q1205" s="331" t="s">
        <v>8566</v>
      </c>
      <c r="R1205" s="339" t="s">
        <v>16200</v>
      </c>
      <c r="S1205" s="333" t="s">
        <v>11893</v>
      </c>
      <c r="T1205" s="331" t="s">
        <v>6915</v>
      </c>
      <c r="U1205" s="331" t="s">
        <v>11848</v>
      </c>
      <c r="V1205" s="335" t="s">
        <v>16201</v>
      </c>
      <c r="W1205" s="333" t="s">
        <v>8629</v>
      </c>
      <c r="X1205" s="330" t="s">
        <v>60</v>
      </c>
      <c r="Y1205" s="335" t="s">
        <v>60</v>
      </c>
      <c r="Z1205" s="333" t="s">
        <v>60</v>
      </c>
      <c r="AA1205" s="330" t="s">
        <v>60</v>
      </c>
      <c r="AB1205" s="332">
        <v>31.69</v>
      </c>
      <c r="AC1205" s="332">
        <v>2.1800000000000002</v>
      </c>
      <c r="AD1205" s="332">
        <v>11.68</v>
      </c>
      <c r="AE1205" s="332">
        <v>17.52</v>
      </c>
      <c r="AF1205" s="332">
        <v>4.72</v>
      </c>
      <c r="AG1205" s="332">
        <v>3027.71</v>
      </c>
      <c r="AH1205" s="332">
        <v>2065.04</v>
      </c>
      <c r="AI1205" s="336">
        <v>614.4</v>
      </c>
      <c r="AJ1205" s="336">
        <v>30.6</v>
      </c>
      <c r="AK1205" s="336">
        <v>2451.6999999999998</v>
      </c>
      <c r="AL1205" s="331" t="s">
        <v>8328</v>
      </c>
      <c r="AM1205" s="331" t="s">
        <v>8329</v>
      </c>
      <c r="AN1205" s="332">
        <v>9.0500000000000007</v>
      </c>
      <c r="AO1205" s="332">
        <v>-2.2000000000000002</v>
      </c>
      <c r="AP1205" s="332">
        <v>57.48</v>
      </c>
    </row>
    <row r="1206" spans="1:42" ht="292.5">
      <c r="A1206" s="329">
        <v>44410</v>
      </c>
      <c r="B1206" s="330" t="s">
        <v>5788</v>
      </c>
      <c r="C1206" s="330" t="s">
        <v>60</v>
      </c>
      <c r="D1206" s="331" t="s">
        <v>61</v>
      </c>
      <c r="E1206" s="331" t="s">
        <v>67</v>
      </c>
      <c r="F1206" s="332">
        <v>2097.89</v>
      </c>
      <c r="G1206" s="330" t="s">
        <v>5133</v>
      </c>
      <c r="H1206" s="330" t="s">
        <v>60</v>
      </c>
      <c r="I1206" s="331" t="s">
        <v>6028</v>
      </c>
      <c r="J1206" s="329">
        <v>44410</v>
      </c>
      <c r="K1206" s="333" t="s">
        <v>491</v>
      </c>
      <c r="L1206" s="329">
        <v>44777</v>
      </c>
      <c r="M1206" s="335" t="s">
        <v>15817</v>
      </c>
      <c r="N1206" s="335" t="s">
        <v>15818</v>
      </c>
      <c r="O1206" s="335" t="s">
        <v>15819</v>
      </c>
      <c r="P1206" s="341" t="s">
        <v>60</v>
      </c>
      <c r="Q1206" s="331" t="s">
        <v>8511</v>
      </c>
      <c r="R1206" s="339" t="s">
        <v>15820</v>
      </c>
      <c r="S1206" s="333" t="s">
        <v>8943</v>
      </c>
      <c r="T1206" s="331" t="s">
        <v>6915</v>
      </c>
      <c r="U1206" s="331" t="s">
        <v>11848</v>
      </c>
      <c r="V1206" s="335" t="s">
        <v>14921</v>
      </c>
      <c r="W1206" s="333" t="s">
        <v>9878</v>
      </c>
      <c r="X1206" s="330" t="s">
        <v>60</v>
      </c>
      <c r="Y1206" s="335" t="s">
        <v>60</v>
      </c>
      <c r="Z1206" s="333" t="s">
        <v>60</v>
      </c>
      <c r="AA1206" s="330" t="s">
        <v>60</v>
      </c>
      <c r="AB1206" s="332">
        <v>111.35</v>
      </c>
      <c r="AC1206" s="332">
        <v>5.65</v>
      </c>
      <c r="AD1206" s="341" t="s">
        <v>60</v>
      </c>
      <c r="AE1206" s="341" t="s">
        <v>60</v>
      </c>
      <c r="AF1206" s="341" t="s">
        <v>60</v>
      </c>
      <c r="AG1206" s="341" t="s">
        <v>60</v>
      </c>
      <c r="AH1206" s="332">
        <v>2097.89</v>
      </c>
      <c r="AI1206" s="336">
        <v>262.89999999999998</v>
      </c>
      <c r="AJ1206" s="332">
        <v>-9.61</v>
      </c>
      <c r="AK1206" s="336">
        <v>702.5</v>
      </c>
      <c r="AL1206" s="331" t="s">
        <v>8328</v>
      </c>
      <c r="AM1206" s="331" t="s">
        <v>8329</v>
      </c>
      <c r="AN1206" s="332">
        <v>9</v>
      </c>
      <c r="AO1206" s="332">
        <v>7.73</v>
      </c>
      <c r="AP1206" s="332">
        <v>10.58</v>
      </c>
    </row>
    <row r="1207" spans="1:42" ht="409.5">
      <c r="A1207" s="329">
        <v>44391</v>
      </c>
      <c r="B1207" s="330" t="s">
        <v>6029</v>
      </c>
      <c r="C1207" s="330" t="s">
        <v>60</v>
      </c>
      <c r="D1207" s="331" t="s">
        <v>61</v>
      </c>
      <c r="E1207" s="331" t="s">
        <v>67</v>
      </c>
      <c r="F1207" s="332">
        <v>5384.6</v>
      </c>
      <c r="G1207" s="330" t="s">
        <v>1890</v>
      </c>
      <c r="H1207" s="330" t="s">
        <v>6030</v>
      </c>
      <c r="I1207" s="331" t="s">
        <v>6031</v>
      </c>
      <c r="J1207" s="329">
        <v>44391</v>
      </c>
      <c r="K1207" s="333" t="s">
        <v>491</v>
      </c>
      <c r="L1207" s="329">
        <v>44530</v>
      </c>
      <c r="M1207" s="335" t="s">
        <v>16202</v>
      </c>
      <c r="N1207" s="335" t="s">
        <v>60</v>
      </c>
      <c r="O1207" s="335" t="s">
        <v>60</v>
      </c>
      <c r="P1207" s="341" t="s">
        <v>60</v>
      </c>
      <c r="Q1207" s="331" t="s">
        <v>9384</v>
      </c>
      <c r="R1207" s="339" t="s">
        <v>16203</v>
      </c>
      <c r="S1207" s="333" t="s">
        <v>12662</v>
      </c>
      <c r="T1207" s="331" t="s">
        <v>6921</v>
      </c>
      <c r="U1207" s="331" t="s">
        <v>11848</v>
      </c>
      <c r="V1207" s="335" t="s">
        <v>13545</v>
      </c>
      <c r="W1207" s="339" t="s">
        <v>13546</v>
      </c>
      <c r="X1207" s="330" t="s">
        <v>60</v>
      </c>
      <c r="Y1207" s="335" t="s">
        <v>16204</v>
      </c>
      <c r="Z1207" s="337" t="s">
        <v>10039</v>
      </c>
      <c r="AA1207" s="330" t="s">
        <v>60</v>
      </c>
      <c r="AB1207" s="341" t="s">
        <v>60</v>
      </c>
      <c r="AC1207" s="332">
        <v>11.09</v>
      </c>
      <c r="AD1207" s="332">
        <v>16.55</v>
      </c>
      <c r="AE1207" s="332">
        <v>53.31</v>
      </c>
      <c r="AF1207" s="332">
        <v>2.68</v>
      </c>
      <c r="AG1207" s="332">
        <v>5330.6</v>
      </c>
      <c r="AH1207" s="332">
        <v>2815.6</v>
      </c>
      <c r="AI1207" s="336">
        <v>2034</v>
      </c>
      <c r="AJ1207" s="336">
        <v>25</v>
      </c>
      <c r="AK1207" s="341" t="s">
        <v>60</v>
      </c>
      <c r="AL1207" s="331" t="s">
        <v>8328</v>
      </c>
      <c r="AM1207" s="331" t="s">
        <v>8329</v>
      </c>
      <c r="AN1207" s="332">
        <v>8.99</v>
      </c>
      <c r="AO1207" s="332">
        <v>12.94</v>
      </c>
      <c r="AP1207" s="332">
        <v>17.39</v>
      </c>
    </row>
    <row r="1208" spans="1:42" ht="326.25">
      <c r="A1208" s="329">
        <v>44312</v>
      </c>
      <c r="B1208" s="330" t="s">
        <v>3717</v>
      </c>
      <c r="C1208" s="330" t="s">
        <v>60</v>
      </c>
      <c r="D1208" s="331" t="s">
        <v>61</v>
      </c>
      <c r="E1208" s="331" t="s">
        <v>67</v>
      </c>
      <c r="F1208" s="332">
        <v>6726.62</v>
      </c>
      <c r="G1208" s="330" t="s">
        <v>6032</v>
      </c>
      <c r="H1208" s="330" t="s">
        <v>6033</v>
      </c>
      <c r="I1208" s="331" t="s">
        <v>6034</v>
      </c>
      <c r="J1208" s="329">
        <v>44312</v>
      </c>
      <c r="K1208" s="333" t="s">
        <v>491</v>
      </c>
      <c r="L1208" s="329">
        <v>44461</v>
      </c>
      <c r="M1208" s="335" t="s">
        <v>12901</v>
      </c>
      <c r="N1208" s="335" t="s">
        <v>60</v>
      </c>
      <c r="O1208" s="335" t="s">
        <v>60</v>
      </c>
      <c r="P1208" s="341" t="s">
        <v>60</v>
      </c>
      <c r="Q1208" s="331" t="s">
        <v>9303</v>
      </c>
      <c r="R1208" s="333" t="s">
        <v>12902</v>
      </c>
      <c r="S1208" s="333" t="s">
        <v>12903</v>
      </c>
      <c r="T1208" s="331" t="s">
        <v>6921</v>
      </c>
      <c r="U1208" s="331" t="s">
        <v>11848</v>
      </c>
      <c r="V1208" s="335" t="s">
        <v>16205</v>
      </c>
      <c r="W1208" s="333" t="s">
        <v>16206</v>
      </c>
      <c r="X1208" s="330" t="s">
        <v>60</v>
      </c>
      <c r="Y1208" s="335" t="s">
        <v>16207</v>
      </c>
      <c r="Z1208" s="339" t="s">
        <v>16208</v>
      </c>
      <c r="AA1208" s="330" t="s">
        <v>60</v>
      </c>
      <c r="AB1208" s="332">
        <v>190.11</v>
      </c>
      <c r="AC1208" s="332">
        <v>15.33</v>
      </c>
      <c r="AD1208" s="332">
        <v>15.28</v>
      </c>
      <c r="AE1208" s="332">
        <v>23.14</v>
      </c>
      <c r="AF1208" s="332">
        <v>3.65</v>
      </c>
      <c r="AG1208" s="332">
        <v>6435.82</v>
      </c>
      <c r="AH1208" s="332">
        <v>4676.59</v>
      </c>
      <c r="AI1208" s="341" t="s">
        <v>60</v>
      </c>
      <c r="AJ1208" s="341" t="s">
        <v>60</v>
      </c>
      <c r="AK1208" s="341" t="s">
        <v>60</v>
      </c>
      <c r="AL1208" s="331" t="s">
        <v>8328</v>
      </c>
      <c r="AM1208" s="331" t="s">
        <v>8329</v>
      </c>
      <c r="AN1208" s="332">
        <v>8.9700000000000006</v>
      </c>
      <c r="AO1208" s="332">
        <v>7.87</v>
      </c>
      <c r="AP1208" s="332">
        <v>14.98</v>
      </c>
    </row>
    <row r="1209" spans="1:42" ht="409.5">
      <c r="A1209" s="329">
        <v>44118</v>
      </c>
      <c r="B1209" s="330" t="s">
        <v>6035</v>
      </c>
      <c r="C1209" s="330" t="s">
        <v>60</v>
      </c>
      <c r="D1209" s="331" t="s">
        <v>61</v>
      </c>
      <c r="E1209" s="331" t="s">
        <v>733</v>
      </c>
      <c r="F1209" s="332">
        <v>94.03</v>
      </c>
      <c r="G1209" s="330" t="s">
        <v>6036</v>
      </c>
      <c r="H1209" s="330" t="s">
        <v>6037</v>
      </c>
      <c r="I1209" s="331" t="s">
        <v>6038</v>
      </c>
      <c r="J1209" s="329">
        <v>44118</v>
      </c>
      <c r="K1209" s="333" t="s">
        <v>491</v>
      </c>
      <c r="L1209" s="334" t="s">
        <v>60</v>
      </c>
      <c r="M1209" s="335" t="s">
        <v>16209</v>
      </c>
      <c r="N1209" s="335" t="s">
        <v>60</v>
      </c>
      <c r="O1209" s="335" t="s">
        <v>60</v>
      </c>
      <c r="P1209" s="341" t="s">
        <v>60</v>
      </c>
      <c r="Q1209" s="331" t="s">
        <v>9803</v>
      </c>
      <c r="R1209" s="339" t="s">
        <v>16210</v>
      </c>
      <c r="S1209" s="333" t="s">
        <v>9222</v>
      </c>
      <c r="T1209" s="331" t="s">
        <v>6915</v>
      </c>
      <c r="U1209" s="331" t="s">
        <v>11848</v>
      </c>
      <c r="V1209" s="335" t="s">
        <v>16211</v>
      </c>
      <c r="W1209" s="333" t="s">
        <v>10904</v>
      </c>
      <c r="X1209" s="330" t="s">
        <v>60</v>
      </c>
      <c r="Y1209" s="335" t="s">
        <v>16212</v>
      </c>
      <c r="Z1209" s="339" t="s">
        <v>16213</v>
      </c>
      <c r="AA1209" s="330" t="s">
        <v>16214</v>
      </c>
      <c r="AB1209" s="341" t="s">
        <v>60</v>
      </c>
      <c r="AC1209" s="332">
        <v>1.21</v>
      </c>
      <c r="AD1209" s="332">
        <v>16.059999999999999</v>
      </c>
      <c r="AE1209" s="332">
        <v>18.46</v>
      </c>
      <c r="AF1209" s="332">
        <v>5.04</v>
      </c>
      <c r="AG1209" s="332">
        <v>98.23</v>
      </c>
      <c r="AH1209" s="332">
        <v>64.459999999999994</v>
      </c>
      <c r="AI1209" s="341" t="s">
        <v>60</v>
      </c>
      <c r="AJ1209" s="341" t="s">
        <v>60</v>
      </c>
      <c r="AK1209" s="341" t="s">
        <v>60</v>
      </c>
      <c r="AL1209" s="331" t="s">
        <v>8328</v>
      </c>
      <c r="AM1209" s="331" t="s">
        <v>8329</v>
      </c>
      <c r="AN1209" s="332">
        <v>8.89</v>
      </c>
      <c r="AO1209" s="332">
        <v>16.239999999999998</v>
      </c>
      <c r="AP1209" s="332">
        <v>14.58</v>
      </c>
    </row>
    <row r="1210" spans="1:42" ht="409.5">
      <c r="A1210" s="329">
        <v>44350</v>
      </c>
      <c r="B1210" s="330" t="s">
        <v>6039</v>
      </c>
      <c r="C1210" s="330" t="s">
        <v>60</v>
      </c>
      <c r="D1210" s="331" t="s">
        <v>61</v>
      </c>
      <c r="E1210" s="331" t="s">
        <v>67</v>
      </c>
      <c r="F1210" s="332">
        <v>295.07</v>
      </c>
      <c r="G1210" s="330" t="s">
        <v>6040</v>
      </c>
      <c r="H1210" s="330" t="s">
        <v>6041</v>
      </c>
      <c r="I1210" s="331" t="s">
        <v>6042</v>
      </c>
      <c r="J1210" s="329">
        <v>44350</v>
      </c>
      <c r="K1210" s="333" t="s">
        <v>491</v>
      </c>
      <c r="L1210" s="329">
        <v>44547</v>
      </c>
      <c r="M1210" s="335" t="s">
        <v>16215</v>
      </c>
      <c r="N1210" s="335" t="s">
        <v>60</v>
      </c>
      <c r="O1210" s="335" t="s">
        <v>60</v>
      </c>
      <c r="P1210" s="341" t="s">
        <v>60</v>
      </c>
      <c r="Q1210" s="331" t="s">
        <v>8633</v>
      </c>
      <c r="R1210" s="339" t="s">
        <v>16216</v>
      </c>
      <c r="S1210" s="333" t="s">
        <v>16217</v>
      </c>
      <c r="T1210" s="331" t="s">
        <v>6921</v>
      </c>
      <c r="U1210" s="331" t="s">
        <v>11848</v>
      </c>
      <c r="V1210" s="335" t="s">
        <v>16218</v>
      </c>
      <c r="W1210" s="333" t="s">
        <v>11908</v>
      </c>
      <c r="X1210" s="340">
        <v>766.3</v>
      </c>
      <c r="Y1210" s="335" t="s">
        <v>16219</v>
      </c>
      <c r="Z1210" s="339" t="s">
        <v>16220</v>
      </c>
      <c r="AA1210" s="330" t="s">
        <v>60</v>
      </c>
      <c r="AB1210" s="332">
        <v>15.93</v>
      </c>
      <c r="AC1210" s="332">
        <v>1.61</v>
      </c>
      <c r="AD1210" s="341" t="s">
        <v>60</v>
      </c>
      <c r="AE1210" s="341" t="s">
        <v>60</v>
      </c>
      <c r="AF1210" s="341" t="s">
        <v>60</v>
      </c>
      <c r="AG1210" s="341" t="s">
        <v>60</v>
      </c>
      <c r="AH1210" s="332">
        <v>269.33999999999997</v>
      </c>
      <c r="AI1210" s="336">
        <v>50.5</v>
      </c>
      <c r="AJ1210" s="336">
        <v>16.899999999999999</v>
      </c>
      <c r="AK1210" s="336">
        <v>2001</v>
      </c>
      <c r="AL1210" s="331" t="s">
        <v>8328</v>
      </c>
      <c r="AM1210" s="331" t="s">
        <v>8329</v>
      </c>
      <c r="AN1210" s="332">
        <v>8.8800000000000008</v>
      </c>
      <c r="AO1210" s="332">
        <v>10.86</v>
      </c>
      <c r="AP1210" s="332">
        <v>10.86</v>
      </c>
    </row>
    <row r="1211" spans="1:42" ht="191.25">
      <c r="A1211" s="329">
        <v>44076</v>
      </c>
      <c r="B1211" s="330" t="s">
        <v>6043</v>
      </c>
      <c r="C1211" s="330" t="s">
        <v>60</v>
      </c>
      <c r="D1211" s="331" t="s">
        <v>61</v>
      </c>
      <c r="E1211" s="331" t="s">
        <v>67</v>
      </c>
      <c r="F1211" s="332">
        <v>8.89</v>
      </c>
      <c r="G1211" s="330" t="s">
        <v>6044</v>
      </c>
      <c r="H1211" s="330" t="s">
        <v>6045</v>
      </c>
      <c r="I1211" s="331" t="s">
        <v>6046</v>
      </c>
      <c r="J1211" s="329">
        <v>44076</v>
      </c>
      <c r="K1211" s="333" t="s">
        <v>491</v>
      </c>
      <c r="L1211" s="329">
        <v>44231</v>
      </c>
      <c r="M1211" s="335" t="s">
        <v>16221</v>
      </c>
      <c r="N1211" s="335" t="s">
        <v>60</v>
      </c>
      <c r="O1211" s="335" t="s">
        <v>60</v>
      </c>
      <c r="P1211" s="341" t="s">
        <v>60</v>
      </c>
      <c r="Q1211" s="331" t="s">
        <v>8991</v>
      </c>
      <c r="R1211" s="333" t="s">
        <v>16222</v>
      </c>
      <c r="S1211" s="333" t="s">
        <v>8790</v>
      </c>
      <c r="T1211" s="331" t="s">
        <v>6921</v>
      </c>
      <c r="U1211" s="331" t="s">
        <v>11848</v>
      </c>
      <c r="V1211" s="335" t="s">
        <v>16223</v>
      </c>
      <c r="W1211" s="333" t="s">
        <v>8576</v>
      </c>
      <c r="X1211" s="340">
        <v>17.3</v>
      </c>
      <c r="Y1211" s="335" t="s">
        <v>16224</v>
      </c>
      <c r="Z1211" s="333" t="s">
        <v>8551</v>
      </c>
      <c r="AA1211" s="344">
        <v>1.21</v>
      </c>
      <c r="AB1211" s="332">
        <v>30.2</v>
      </c>
      <c r="AC1211" s="332">
        <v>18.36</v>
      </c>
      <c r="AD1211" s="341" t="s">
        <v>60</v>
      </c>
      <c r="AE1211" s="341" t="s">
        <v>60</v>
      </c>
      <c r="AF1211" s="341" t="s">
        <v>60</v>
      </c>
      <c r="AG1211" s="332">
        <v>8.8699999999999992</v>
      </c>
      <c r="AH1211" s="332">
        <v>8.68</v>
      </c>
      <c r="AI1211" s="341" t="s">
        <v>60</v>
      </c>
      <c r="AJ1211" s="341" t="s">
        <v>60</v>
      </c>
      <c r="AK1211" s="341" t="s">
        <v>60</v>
      </c>
      <c r="AL1211" s="331" t="s">
        <v>8328</v>
      </c>
      <c r="AM1211" s="331" t="s">
        <v>8329</v>
      </c>
      <c r="AN1211" s="332">
        <v>8.84</v>
      </c>
      <c r="AO1211" s="332">
        <v>144.88</v>
      </c>
      <c r="AP1211" s="332">
        <v>144.88</v>
      </c>
    </row>
    <row r="1212" spans="1:42" ht="157.5">
      <c r="A1212" s="329">
        <v>44011</v>
      </c>
      <c r="B1212" s="330" t="s">
        <v>1837</v>
      </c>
      <c r="C1212" s="330" t="s">
        <v>1838</v>
      </c>
      <c r="D1212" s="331" t="s">
        <v>61</v>
      </c>
      <c r="E1212" s="331" t="s">
        <v>67</v>
      </c>
      <c r="F1212" s="332">
        <v>3955.43</v>
      </c>
      <c r="G1212" s="330" t="s">
        <v>1839</v>
      </c>
      <c r="H1212" s="330" t="s">
        <v>1840</v>
      </c>
      <c r="I1212" s="331" t="s">
        <v>1841</v>
      </c>
      <c r="J1212" s="329">
        <v>44011</v>
      </c>
      <c r="K1212" s="333" t="s">
        <v>491</v>
      </c>
      <c r="L1212" s="329">
        <v>44018</v>
      </c>
      <c r="M1212" s="335" t="s">
        <v>10853</v>
      </c>
      <c r="N1212" s="335" t="s">
        <v>60</v>
      </c>
      <c r="O1212" s="335" t="s">
        <v>60</v>
      </c>
      <c r="P1212" s="341" t="s">
        <v>60</v>
      </c>
      <c r="Q1212" s="331" t="s">
        <v>8669</v>
      </c>
      <c r="R1212" s="339" t="s">
        <v>10854</v>
      </c>
      <c r="S1212" s="333" t="s">
        <v>8445</v>
      </c>
      <c r="T1212" s="331" t="s">
        <v>6915</v>
      </c>
      <c r="U1212" s="331" t="s">
        <v>492</v>
      </c>
      <c r="V1212" s="335" t="s">
        <v>10855</v>
      </c>
      <c r="W1212" s="333" t="s">
        <v>8854</v>
      </c>
      <c r="X1212" s="340">
        <v>308.7</v>
      </c>
      <c r="Y1212" s="335" t="s">
        <v>10856</v>
      </c>
      <c r="Z1212" s="333" t="s">
        <v>8854</v>
      </c>
      <c r="AA1212" s="330" t="s">
        <v>60</v>
      </c>
      <c r="AB1212" s="341" t="s">
        <v>60</v>
      </c>
      <c r="AC1212" s="338">
        <v>0.873</v>
      </c>
      <c r="AD1212" s="332">
        <v>16.95</v>
      </c>
      <c r="AE1212" s="332">
        <v>17.690000000000001</v>
      </c>
      <c r="AF1212" s="332">
        <v>5.3</v>
      </c>
      <c r="AG1212" s="332">
        <v>4187.75</v>
      </c>
      <c r="AH1212" s="332">
        <v>902.44</v>
      </c>
      <c r="AI1212" s="341" t="s">
        <v>60</v>
      </c>
      <c r="AJ1212" s="341" t="s">
        <v>60</v>
      </c>
      <c r="AK1212" s="336">
        <v>2284.9</v>
      </c>
      <c r="AL1212" s="331" t="s">
        <v>8328</v>
      </c>
      <c r="AM1212" s="331" t="s">
        <v>8329</v>
      </c>
      <c r="AN1212" s="332">
        <v>8.7899999999999991</v>
      </c>
      <c r="AO1212" s="332">
        <v>3.43</v>
      </c>
      <c r="AP1212" s="332">
        <v>17.02</v>
      </c>
    </row>
    <row r="1213" spans="1:42" ht="112.5">
      <c r="A1213" s="329">
        <v>44302</v>
      </c>
      <c r="B1213" s="330" t="s">
        <v>6047</v>
      </c>
      <c r="C1213" s="330" t="s">
        <v>60</v>
      </c>
      <c r="D1213" s="331" t="s">
        <v>61</v>
      </c>
      <c r="E1213" s="331" t="s">
        <v>67</v>
      </c>
      <c r="F1213" s="332">
        <v>450.1</v>
      </c>
      <c r="G1213" s="330" t="s">
        <v>6048</v>
      </c>
      <c r="H1213" s="330" t="s">
        <v>60</v>
      </c>
      <c r="I1213" s="331" t="s">
        <v>6049</v>
      </c>
      <c r="J1213" s="329">
        <v>44302</v>
      </c>
      <c r="K1213" s="333" t="s">
        <v>491</v>
      </c>
      <c r="L1213" s="329">
        <v>44400</v>
      </c>
      <c r="M1213" s="335" t="s">
        <v>16225</v>
      </c>
      <c r="N1213" s="335" t="s">
        <v>60</v>
      </c>
      <c r="O1213" s="335" t="s">
        <v>60</v>
      </c>
      <c r="P1213" s="341" t="s">
        <v>60</v>
      </c>
      <c r="Q1213" s="331" t="s">
        <v>11197</v>
      </c>
      <c r="R1213" s="333" t="s">
        <v>16226</v>
      </c>
      <c r="S1213" s="333" t="s">
        <v>10626</v>
      </c>
      <c r="T1213" s="331" t="s">
        <v>6915</v>
      </c>
      <c r="U1213" s="331" t="s">
        <v>11848</v>
      </c>
      <c r="V1213" s="335" t="s">
        <v>16227</v>
      </c>
      <c r="W1213" s="333" t="s">
        <v>8854</v>
      </c>
      <c r="X1213" s="330" t="s">
        <v>60</v>
      </c>
      <c r="Y1213" s="335" t="s">
        <v>60</v>
      </c>
      <c r="Z1213" s="333" t="s">
        <v>60</v>
      </c>
      <c r="AA1213" s="330" t="s">
        <v>60</v>
      </c>
      <c r="AB1213" s="332">
        <v>43.69</v>
      </c>
      <c r="AC1213" s="332">
        <v>3.47</v>
      </c>
      <c r="AD1213" s="332">
        <v>14.11</v>
      </c>
      <c r="AE1213" s="332">
        <v>17.62</v>
      </c>
      <c r="AF1213" s="332">
        <v>5.52</v>
      </c>
      <c r="AG1213" s="332">
        <v>427.26</v>
      </c>
      <c r="AH1213" s="332">
        <v>449.97</v>
      </c>
      <c r="AI1213" s="336">
        <v>76.900000000000006</v>
      </c>
      <c r="AJ1213" s="336">
        <v>10.199999999999999</v>
      </c>
      <c r="AK1213" s="336">
        <v>152.30000000000001</v>
      </c>
      <c r="AL1213" s="331" t="s">
        <v>8328</v>
      </c>
      <c r="AM1213" s="331" t="s">
        <v>8329</v>
      </c>
      <c r="AN1213" s="332">
        <v>8.74</v>
      </c>
      <c r="AO1213" s="332">
        <v>13.51</v>
      </c>
      <c r="AP1213" s="332">
        <v>21.3</v>
      </c>
    </row>
    <row r="1214" spans="1:42" ht="409.5">
      <c r="A1214" s="329">
        <v>44238</v>
      </c>
      <c r="B1214" s="330" t="s">
        <v>6050</v>
      </c>
      <c r="C1214" s="330" t="s">
        <v>60</v>
      </c>
      <c r="D1214" s="331" t="s">
        <v>61</v>
      </c>
      <c r="E1214" s="331" t="s">
        <v>67</v>
      </c>
      <c r="F1214" s="332">
        <v>8.8699999999999992</v>
      </c>
      <c r="G1214" s="330" t="s">
        <v>60</v>
      </c>
      <c r="H1214" s="330" t="s">
        <v>2377</v>
      </c>
      <c r="I1214" s="331" t="s">
        <v>6051</v>
      </c>
      <c r="J1214" s="329">
        <v>44238</v>
      </c>
      <c r="K1214" s="333" t="s">
        <v>491</v>
      </c>
      <c r="L1214" s="329">
        <v>44285</v>
      </c>
      <c r="M1214" s="335" t="s">
        <v>16228</v>
      </c>
      <c r="N1214" s="335" t="s">
        <v>60</v>
      </c>
      <c r="O1214" s="335" t="s">
        <v>60</v>
      </c>
      <c r="P1214" s="341" t="s">
        <v>60</v>
      </c>
      <c r="Q1214" s="331" t="s">
        <v>9180</v>
      </c>
      <c r="R1214" s="339" t="s">
        <v>16229</v>
      </c>
      <c r="S1214" s="333" t="s">
        <v>9468</v>
      </c>
      <c r="T1214" s="331" t="s">
        <v>6923</v>
      </c>
      <c r="U1214" s="331" t="s">
        <v>11848</v>
      </c>
      <c r="V1214" s="335" t="s">
        <v>60</v>
      </c>
      <c r="W1214" s="333" t="s">
        <v>60</v>
      </c>
      <c r="X1214" s="330" t="s">
        <v>60</v>
      </c>
      <c r="Y1214" s="335" t="s">
        <v>11235</v>
      </c>
      <c r="Z1214" s="333" t="s">
        <v>11236</v>
      </c>
      <c r="AA1214" s="330" t="s">
        <v>11237</v>
      </c>
      <c r="AB1214" s="332">
        <v>23.31</v>
      </c>
      <c r="AC1214" s="332">
        <v>2.13</v>
      </c>
      <c r="AD1214" s="332">
        <v>16.98</v>
      </c>
      <c r="AE1214" s="332">
        <v>20.43</v>
      </c>
      <c r="AF1214" s="332">
        <v>16.600000000000001</v>
      </c>
      <c r="AG1214" s="332">
        <v>11.99</v>
      </c>
      <c r="AH1214" s="332">
        <v>12.13</v>
      </c>
      <c r="AI1214" s="338">
        <v>0.74399999999999999</v>
      </c>
      <c r="AJ1214" s="338">
        <v>0.55000000000000004</v>
      </c>
      <c r="AK1214" s="332">
        <v>6.19</v>
      </c>
      <c r="AL1214" s="331" t="s">
        <v>8328</v>
      </c>
      <c r="AM1214" s="331" t="s">
        <v>8329</v>
      </c>
      <c r="AN1214" s="332">
        <v>8.65</v>
      </c>
      <c r="AO1214" s="332">
        <v>9.41</v>
      </c>
      <c r="AP1214" s="332">
        <v>17.72</v>
      </c>
    </row>
    <row r="1215" spans="1:42" ht="157.5">
      <c r="A1215" s="329">
        <v>44477</v>
      </c>
      <c r="B1215" s="330" t="s">
        <v>6052</v>
      </c>
      <c r="C1215" s="330" t="s">
        <v>60</v>
      </c>
      <c r="D1215" s="331" t="s">
        <v>61</v>
      </c>
      <c r="E1215" s="331" t="s">
        <v>67</v>
      </c>
      <c r="F1215" s="332">
        <v>221.81</v>
      </c>
      <c r="G1215" s="330" t="s">
        <v>6053</v>
      </c>
      <c r="H1215" s="330" t="s">
        <v>60</v>
      </c>
      <c r="I1215" s="331" t="s">
        <v>6054</v>
      </c>
      <c r="J1215" s="329">
        <v>44477</v>
      </c>
      <c r="K1215" s="333" t="s">
        <v>491</v>
      </c>
      <c r="L1215" s="329">
        <v>44657</v>
      </c>
      <c r="M1215" s="335" t="s">
        <v>16230</v>
      </c>
      <c r="N1215" s="335" t="s">
        <v>16231</v>
      </c>
      <c r="O1215" s="335" t="s">
        <v>16232</v>
      </c>
      <c r="P1215" s="341" t="s">
        <v>60</v>
      </c>
      <c r="Q1215" s="331" t="s">
        <v>8588</v>
      </c>
      <c r="R1215" s="333" t="s">
        <v>16233</v>
      </c>
      <c r="S1215" s="333" t="s">
        <v>8508</v>
      </c>
      <c r="T1215" s="331" t="s">
        <v>6917</v>
      </c>
      <c r="U1215" s="331" t="s">
        <v>11848</v>
      </c>
      <c r="V1215" s="335" t="s">
        <v>16234</v>
      </c>
      <c r="W1215" s="333" t="s">
        <v>9903</v>
      </c>
      <c r="X1215" s="330" t="s">
        <v>60</v>
      </c>
      <c r="Y1215" s="335" t="s">
        <v>60</v>
      </c>
      <c r="Z1215" s="333" t="s">
        <v>60</v>
      </c>
      <c r="AA1215" s="330" t="s">
        <v>60</v>
      </c>
      <c r="AB1215" s="332">
        <v>21.3</v>
      </c>
      <c r="AC1215" s="332">
        <v>1.32</v>
      </c>
      <c r="AD1215" s="332">
        <v>10.029999999999999</v>
      </c>
      <c r="AE1215" s="332">
        <v>17.59</v>
      </c>
      <c r="AF1215" s="332">
        <v>6.16</v>
      </c>
      <c r="AG1215" s="332">
        <v>198.81</v>
      </c>
      <c r="AH1215" s="332">
        <v>200.72</v>
      </c>
      <c r="AI1215" s="336">
        <v>32.799999999999997</v>
      </c>
      <c r="AJ1215" s="332">
        <v>7.99</v>
      </c>
      <c r="AK1215" s="336">
        <v>179.4</v>
      </c>
      <c r="AL1215" s="331" t="s">
        <v>8328</v>
      </c>
      <c r="AM1215" s="331" t="s">
        <v>8329</v>
      </c>
      <c r="AN1215" s="332">
        <v>8.4700000000000006</v>
      </c>
      <c r="AO1215" s="332">
        <v>8.4700000000000006</v>
      </c>
      <c r="AP1215" s="332">
        <v>5.79</v>
      </c>
    </row>
    <row r="1216" spans="1:42" ht="409.5">
      <c r="A1216" s="329">
        <v>44767</v>
      </c>
      <c r="B1216" s="330" t="s">
        <v>6055</v>
      </c>
      <c r="C1216" s="330" t="s">
        <v>60</v>
      </c>
      <c r="D1216" s="331" t="s">
        <v>61</v>
      </c>
      <c r="E1216" s="331" t="s">
        <v>733</v>
      </c>
      <c r="F1216" s="332">
        <v>30.92</v>
      </c>
      <c r="G1216" s="330" t="s">
        <v>6056</v>
      </c>
      <c r="H1216" s="330" t="s">
        <v>16235</v>
      </c>
      <c r="I1216" s="331" t="s">
        <v>6058</v>
      </c>
      <c r="J1216" s="329">
        <v>44767</v>
      </c>
      <c r="K1216" s="333" t="s">
        <v>491</v>
      </c>
      <c r="L1216" s="334" t="s">
        <v>60</v>
      </c>
      <c r="M1216" s="335" t="s">
        <v>16236</v>
      </c>
      <c r="N1216" s="335" t="s">
        <v>16237</v>
      </c>
      <c r="O1216" s="335" t="s">
        <v>60</v>
      </c>
      <c r="P1216" s="341" t="s">
        <v>60</v>
      </c>
      <c r="Q1216" s="331" t="s">
        <v>8443</v>
      </c>
      <c r="R1216" s="339" t="s">
        <v>16238</v>
      </c>
      <c r="S1216" s="333" t="s">
        <v>9222</v>
      </c>
      <c r="T1216" s="331" t="s">
        <v>6915</v>
      </c>
      <c r="U1216" s="331" t="s">
        <v>11848</v>
      </c>
      <c r="V1216" s="335" t="s">
        <v>16239</v>
      </c>
      <c r="W1216" s="333" t="s">
        <v>16240</v>
      </c>
      <c r="X1216" s="330" t="s">
        <v>60</v>
      </c>
      <c r="Y1216" s="335" t="s">
        <v>16241</v>
      </c>
      <c r="Z1216" s="339" t="s">
        <v>16242</v>
      </c>
      <c r="AA1216" s="330" t="s">
        <v>8722</v>
      </c>
      <c r="AB1216" s="341" t="s">
        <v>60</v>
      </c>
      <c r="AC1216" s="332">
        <v>2.4300000000000002</v>
      </c>
      <c r="AD1216" s="341" t="s">
        <v>60</v>
      </c>
      <c r="AE1216" s="341" t="s">
        <v>60</v>
      </c>
      <c r="AF1216" s="332">
        <v>2.76</v>
      </c>
      <c r="AG1216" s="332">
        <v>18.04</v>
      </c>
      <c r="AH1216" s="332">
        <v>30.91</v>
      </c>
      <c r="AI1216" s="332">
        <v>6.69</v>
      </c>
      <c r="AJ1216" s="332">
        <v>-8.6</v>
      </c>
      <c r="AK1216" s="332">
        <v>8.1300000000000008</v>
      </c>
      <c r="AL1216" s="331" t="s">
        <v>8328</v>
      </c>
      <c r="AM1216" s="331" t="s">
        <v>8329</v>
      </c>
      <c r="AN1216" s="332">
        <v>8.4600000000000009</v>
      </c>
      <c r="AO1216" s="332">
        <v>76.25</v>
      </c>
      <c r="AP1216" s="332">
        <v>90.54</v>
      </c>
    </row>
    <row r="1217" spans="1:42" ht="409.5">
      <c r="A1217" s="329">
        <v>44207</v>
      </c>
      <c r="B1217" s="330" t="s">
        <v>6059</v>
      </c>
      <c r="C1217" s="330" t="s">
        <v>60</v>
      </c>
      <c r="D1217" s="331" t="s">
        <v>61</v>
      </c>
      <c r="E1217" s="331" t="s">
        <v>77</v>
      </c>
      <c r="F1217" s="338">
        <v>0.192</v>
      </c>
      <c r="G1217" s="330" t="s">
        <v>6060</v>
      </c>
      <c r="H1217" s="330" t="s">
        <v>60</v>
      </c>
      <c r="I1217" s="331" t="s">
        <v>6061</v>
      </c>
      <c r="J1217" s="329">
        <v>44207</v>
      </c>
      <c r="K1217" s="333" t="s">
        <v>491</v>
      </c>
      <c r="L1217" s="334" t="s">
        <v>60</v>
      </c>
      <c r="M1217" s="335" t="s">
        <v>16243</v>
      </c>
      <c r="N1217" s="335" t="s">
        <v>60</v>
      </c>
      <c r="O1217" s="335" t="s">
        <v>60</v>
      </c>
      <c r="P1217" s="341" t="s">
        <v>60</v>
      </c>
      <c r="Q1217" s="331" t="s">
        <v>8409</v>
      </c>
      <c r="R1217" s="333" t="s">
        <v>16244</v>
      </c>
      <c r="S1217" s="333" t="s">
        <v>8346</v>
      </c>
      <c r="T1217" s="331" t="s">
        <v>6917</v>
      </c>
      <c r="U1217" s="331" t="s">
        <v>11848</v>
      </c>
      <c r="V1217" s="335" t="s">
        <v>16245</v>
      </c>
      <c r="W1217" s="339" t="s">
        <v>16246</v>
      </c>
      <c r="X1217" s="330" t="s">
        <v>16247</v>
      </c>
      <c r="Y1217" s="335" t="s">
        <v>60</v>
      </c>
      <c r="Z1217" s="333" t="s">
        <v>60</v>
      </c>
      <c r="AA1217" s="330" t="s">
        <v>60</v>
      </c>
      <c r="AB1217" s="332">
        <v>1.19</v>
      </c>
      <c r="AC1217" s="338">
        <v>0.112</v>
      </c>
      <c r="AD1217" s="341" t="s">
        <v>60</v>
      </c>
      <c r="AE1217" s="341" t="s">
        <v>60</v>
      </c>
      <c r="AF1217" s="341" t="s">
        <v>60</v>
      </c>
      <c r="AG1217" s="341" t="s">
        <v>60</v>
      </c>
      <c r="AH1217" s="338">
        <v>0.36699999999999999</v>
      </c>
      <c r="AI1217" s="341" t="s">
        <v>60</v>
      </c>
      <c r="AJ1217" s="341" t="s">
        <v>60</v>
      </c>
      <c r="AK1217" s="332">
        <v>3.38</v>
      </c>
      <c r="AL1217" s="331" t="s">
        <v>8328</v>
      </c>
      <c r="AM1217" s="331" t="s">
        <v>8329</v>
      </c>
      <c r="AN1217" s="332">
        <v>8.4600000000000009</v>
      </c>
      <c r="AO1217" s="332">
        <v>19.43</v>
      </c>
      <c r="AP1217" s="332">
        <v>19.43</v>
      </c>
    </row>
    <row r="1218" spans="1:42" ht="146.25">
      <c r="A1218" s="329">
        <v>44428</v>
      </c>
      <c r="B1218" s="330" t="s">
        <v>1391</v>
      </c>
      <c r="C1218" s="330" t="s">
        <v>60</v>
      </c>
      <c r="D1218" s="331" t="s">
        <v>61</v>
      </c>
      <c r="E1218" s="331" t="s">
        <v>67</v>
      </c>
      <c r="F1218" s="332">
        <v>1558.74</v>
      </c>
      <c r="G1218" s="330" t="s">
        <v>5453</v>
      </c>
      <c r="H1218" s="330" t="s">
        <v>5451</v>
      </c>
      <c r="I1218" s="331" t="s">
        <v>6062</v>
      </c>
      <c r="J1218" s="329">
        <v>44428</v>
      </c>
      <c r="K1218" s="333" t="s">
        <v>491</v>
      </c>
      <c r="L1218" s="329">
        <v>44872</v>
      </c>
      <c r="M1218" s="335" t="s">
        <v>16248</v>
      </c>
      <c r="N1218" s="335" t="s">
        <v>16249</v>
      </c>
      <c r="O1218" s="335" t="s">
        <v>60</v>
      </c>
      <c r="P1218" s="341" t="s">
        <v>60</v>
      </c>
      <c r="Q1218" s="331" t="s">
        <v>8323</v>
      </c>
      <c r="R1218" s="333" t="s">
        <v>16250</v>
      </c>
      <c r="S1218" s="333" t="s">
        <v>13800</v>
      </c>
      <c r="T1218" s="331" t="s">
        <v>6915</v>
      </c>
      <c r="U1218" s="331" t="s">
        <v>11848</v>
      </c>
      <c r="V1218" s="335" t="s">
        <v>10267</v>
      </c>
      <c r="W1218" s="333" t="s">
        <v>8404</v>
      </c>
      <c r="X1218" s="340">
        <v>4902.3</v>
      </c>
      <c r="Y1218" s="335" t="s">
        <v>10263</v>
      </c>
      <c r="Z1218" s="333" t="s">
        <v>16251</v>
      </c>
      <c r="AA1218" s="340">
        <v>944.6</v>
      </c>
      <c r="AB1218" s="332">
        <v>28.65</v>
      </c>
      <c r="AC1218" s="332">
        <v>3.05</v>
      </c>
      <c r="AD1218" s="332">
        <v>23.24</v>
      </c>
      <c r="AE1218" s="332">
        <v>31.93</v>
      </c>
      <c r="AF1218" s="332">
        <v>2.4</v>
      </c>
      <c r="AG1218" s="332">
        <v>1541.73</v>
      </c>
      <c r="AH1218" s="332">
        <v>1221.51</v>
      </c>
      <c r="AI1218" s="336">
        <v>644.70000000000005</v>
      </c>
      <c r="AJ1218" s="336">
        <v>30.4</v>
      </c>
      <c r="AK1218" s="336">
        <v>958.3</v>
      </c>
      <c r="AL1218" s="331" t="s">
        <v>8328</v>
      </c>
      <c r="AM1218" s="331" t="s">
        <v>8329</v>
      </c>
      <c r="AN1218" s="332">
        <v>8.42</v>
      </c>
      <c r="AO1218" s="332">
        <v>8.42</v>
      </c>
      <c r="AP1218" s="332">
        <v>26.06</v>
      </c>
    </row>
    <row r="1219" spans="1:42" ht="409.5">
      <c r="A1219" s="329">
        <v>44652</v>
      </c>
      <c r="B1219" s="330" t="s">
        <v>6063</v>
      </c>
      <c r="C1219" s="330" t="s">
        <v>60</v>
      </c>
      <c r="D1219" s="331" t="s">
        <v>61</v>
      </c>
      <c r="E1219" s="331" t="s">
        <v>67</v>
      </c>
      <c r="F1219" s="332">
        <v>1630.26</v>
      </c>
      <c r="G1219" s="330" t="s">
        <v>6064</v>
      </c>
      <c r="H1219" s="330" t="s">
        <v>6065</v>
      </c>
      <c r="I1219" s="331" t="s">
        <v>6066</v>
      </c>
      <c r="J1219" s="329">
        <v>44652</v>
      </c>
      <c r="K1219" s="333" t="s">
        <v>491</v>
      </c>
      <c r="L1219" s="329">
        <v>44831</v>
      </c>
      <c r="M1219" s="335" t="s">
        <v>16252</v>
      </c>
      <c r="N1219" s="335" t="s">
        <v>16253</v>
      </c>
      <c r="O1219" s="335" t="s">
        <v>16254</v>
      </c>
      <c r="P1219" s="341" t="s">
        <v>60</v>
      </c>
      <c r="Q1219" s="331" t="s">
        <v>8648</v>
      </c>
      <c r="R1219" s="339" t="s">
        <v>16255</v>
      </c>
      <c r="S1219" s="333" t="s">
        <v>16256</v>
      </c>
      <c r="T1219" s="331" t="s">
        <v>6915</v>
      </c>
      <c r="U1219" s="331" t="s">
        <v>11848</v>
      </c>
      <c r="V1219" s="335" t="s">
        <v>16257</v>
      </c>
      <c r="W1219" s="339" t="s">
        <v>16258</v>
      </c>
      <c r="X1219" s="330" t="s">
        <v>60</v>
      </c>
      <c r="Y1219" s="335" t="s">
        <v>16259</v>
      </c>
      <c r="Z1219" s="339" t="s">
        <v>16260</v>
      </c>
      <c r="AA1219" s="330" t="s">
        <v>60</v>
      </c>
      <c r="AB1219" s="332">
        <v>107.1</v>
      </c>
      <c r="AC1219" s="332">
        <v>2.25</v>
      </c>
      <c r="AD1219" s="332">
        <v>12.2</v>
      </c>
      <c r="AE1219" s="332">
        <v>16.350000000000001</v>
      </c>
      <c r="AF1219" s="332">
        <v>2.64</v>
      </c>
      <c r="AG1219" s="332">
        <v>1703.96</v>
      </c>
      <c r="AH1219" s="332">
        <v>1109.4100000000001</v>
      </c>
      <c r="AI1219" s="336">
        <v>651.20000000000005</v>
      </c>
      <c r="AJ1219" s="336">
        <v>10.4</v>
      </c>
      <c r="AK1219" s="336">
        <v>1427.5</v>
      </c>
      <c r="AL1219" s="331" t="s">
        <v>8328</v>
      </c>
      <c r="AM1219" s="331" t="s">
        <v>8329</v>
      </c>
      <c r="AN1219" s="332">
        <v>8.3800000000000008</v>
      </c>
      <c r="AO1219" s="332">
        <v>8.3800000000000008</v>
      </c>
      <c r="AP1219" s="332">
        <v>25.42</v>
      </c>
    </row>
    <row r="1220" spans="1:42" ht="135">
      <c r="A1220" s="329">
        <v>44301</v>
      </c>
      <c r="B1220" s="330" t="s">
        <v>6067</v>
      </c>
      <c r="C1220" s="330" t="s">
        <v>60</v>
      </c>
      <c r="D1220" s="331" t="s">
        <v>61</v>
      </c>
      <c r="E1220" s="331" t="s">
        <v>67</v>
      </c>
      <c r="F1220" s="332">
        <v>5708.34</v>
      </c>
      <c r="G1220" s="330" t="s">
        <v>6068</v>
      </c>
      <c r="H1220" s="330" t="s">
        <v>60</v>
      </c>
      <c r="I1220" s="331" t="s">
        <v>6069</v>
      </c>
      <c r="J1220" s="329">
        <v>44301</v>
      </c>
      <c r="K1220" s="333" t="s">
        <v>491</v>
      </c>
      <c r="L1220" s="329">
        <v>44411</v>
      </c>
      <c r="M1220" s="335" t="s">
        <v>16261</v>
      </c>
      <c r="N1220" s="335" t="s">
        <v>60</v>
      </c>
      <c r="O1220" s="335" t="s">
        <v>60</v>
      </c>
      <c r="P1220" s="341" t="s">
        <v>60</v>
      </c>
      <c r="Q1220" s="331" t="s">
        <v>14947</v>
      </c>
      <c r="R1220" s="333" t="s">
        <v>14948</v>
      </c>
      <c r="S1220" s="333" t="s">
        <v>8813</v>
      </c>
      <c r="T1220" s="331" t="s">
        <v>6921</v>
      </c>
      <c r="U1220" s="331" t="s">
        <v>12459</v>
      </c>
      <c r="V1220" s="335" t="s">
        <v>16262</v>
      </c>
      <c r="W1220" s="333" t="s">
        <v>16263</v>
      </c>
      <c r="X1220" s="340">
        <v>13649.4</v>
      </c>
      <c r="Y1220" s="335" t="s">
        <v>60</v>
      </c>
      <c r="Z1220" s="333" t="s">
        <v>60</v>
      </c>
      <c r="AA1220" s="330" t="s">
        <v>60</v>
      </c>
      <c r="AB1220" s="332">
        <v>43.2</v>
      </c>
      <c r="AC1220" s="332">
        <v>2.34</v>
      </c>
      <c r="AD1220" s="332">
        <v>22.64</v>
      </c>
      <c r="AE1220" s="332">
        <v>52.59</v>
      </c>
      <c r="AF1220" s="332">
        <v>12.86</v>
      </c>
      <c r="AG1220" s="332">
        <v>5708.34</v>
      </c>
      <c r="AH1220" s="332">
        <v>3782.39</v>
      </c>
      <c r="AI1220" s="341" t="s">
        <v>60</v>
      </c>
      <c r="AJ1220" s="341" t="s">
        <v>60</v>
      </c>
      <c r="AK1220" s="341" t="s">
        <v>60</v>
      </c>
      <c r="AL1220" s="331" t="s">
        <v>8328</v>
      </c>
      <c r="AM1220" s="331" t="s">
        <v>8329</v>
      </c>
      <c r="AN1220" s="332">
        <v>8.3699999999999992</v>
      </c>
      <c r="AO1220" s="332">
        <v>9.57</v>
      </c>
      <c r="AP1220" s="332">
        <v>8.33</v>
      </c>
    </row>
    <row r="1221" spans="1:42" ht="393.75">
      <c r="A1221" s="329">
        <v>44473</v>
      </c>
      <c r="B1221" s="330" t="s">
        <v>6070</v>
      </c>
      <c r="C1221" s="330" t="s">
        <v>60</v>
      </c>
      <c r="D1221" s="331" t="s">
        <v>61</v>
      </c>
      <c r="E1221" s="331" t="s">
        <v>67</v>
      </c>
      <c r="F1221" s="332">
        <v>4619.95</v>
      </c>
      <c r="G1221" s="330" t="s">
        <v>6071</v>
      </c>
      <c r="H1221" s="330" t="s">
        <v>6072</v>
      </c>
      <c r="I1221" s="331" t="s">
        <v>6073</v>
      </c>
      <c r="J1221" s="329">
        <v>44473</v>
      </c>
      <c r="K1221" s="333" t="s">
        <v>491</v>
      </c>
      <c r="L1221" s="329">
        <v>44574</v>
      </c>
      <c r="M1221" s="335" t="s">
        <v>16264</v>
      </c>
      <c r="N1221" s="335" t="s">
        <v>16265</v>
      </c>
      <c r="O1221" s="335" t="s">
        <v>60</v>
      </c>
      <c r="P1221" s="341" t="s">
        <v>60</v>
      </c>
      <c r="Q1221" s="331" t="s">
        <v>9874</v>
      </c>
      <c r="R1221" s="333" t="s">
        <v>16266</v>
      </c>
      <c r="S1221" s="333" t="s">
        <v>16267</v>
      </c>
      <c r="T1221" s="331" t="s">
        <v>6921</v>
      </c>
      <c r="U1221" s="331" t="s">
        <v>11848</v>
      </c>
      <c r="V1221" s="335" t="s">
        <v>16268</v>
      </c>
      <c r="W1221" s="339" t="s">
        <v>16269</v>
      </c>
      <c r="X1221" s="330" t="s">
        <v>60</v>
      </c>
      <c r="Y1221" s="335" t="s">
        <v>16270</v>
      </c>
      <c r="Z1221" s="339" t="s">
        <v>16271</v>
      </c>
      <c r="AA1221" s="330" t="s">
        <v>16272</v>
      </c>
      <c r="AB1221" s="332">
        <v>6.96</v>
      </c>
      <c r="AC1221" s="338">
        <v>0.98</v>
      </c>
      <c r="AD1221" s="332">
        <v>8.57</v>
      </c>
      <c r="AE1221" s="332">
        <v>11.69</v>
      </c>
      <c r="AF1221" s="332">
        <v>7.48</v>
      </c>
      <c r="AG1221" s="332">
        <v>4502.8999999999996</v>
      </c>
      <c r="AH1221" s="332">
        <v>1485.78</v>
      </c>
      <c r="AI1221" s="336">
        <v>609.20000000000005</v>
      </c>
      <c r="AJ1221" s="336">
        <v>368.9</v>
      </c>
      <c r="AK1221" s="336">
        <v>4798.6000000000004</v>
      </c>
      <c r="AL1221" s="331" t="s">
        <v>8328</v>
      </c>
      <c r="AM1221" s="331" t="s">
        <v>8329</v>
      </c>
      <c r="AN1221" s="332">
        <v>8.35</v>
      </c>
      <c r="AO1221" s="332">
        <v>8.2100000000000009</v>
      </c>
      <c r="AP1221" s="332">
        <v>5.2</v>
      </c>
    </row>
    <row r="1222" spans="1:42" ht="90">
      <c r="A1222" s="329">
        <v>44670</v>
      </c>
      <c r="B1222" s="330" t="s">
        <v>6074</v>
      </c>
      <c r="C1222" s="330" t="s">
        <v>60</v>
      </c>
      <c r="D1222" s="331" t="s">
        <v>61</v>
      </c>
      <c r="E1222" s="331" t="s">
        <v>67</v>
      </c>
      <c r="F1222" s="332">
        <v>283.67</v>
      </c>
      <c r="G1222" s="330" t="s">
        <v>6075</v>
      </c>
      <c r="H1222" s="330" t="s">
        <v>6076</v>
      </c>
      <c r="I1222" s="331" t="s">
        <v>6077</v>
      </c>
      <c r="J1222" s="329">
        <v>44670</v>
      </c>
      <c r="K1222" s="333" t="s">
        <v>491</v>
      </c>
      <c r="L1222" s="329">
        <v>44789</v>
      </c>
      <c r="M1222" s="335" t="s">
        <v>16273</v>
      </c>
      <c r="N1222" s="335" t="s">
        <v>60</v>
      </c>
      <c r="O1222" s="335" t="s">
        <v>60</v>
      </c>
      <c r="P1222" s="341" t="s">
        <v>60</v>
      </c>
      <c r="Q1222" s="331" t="s">
        <v>8417</v>
      </c>
      <c r="R1222" s="333" t="s">
        <v>13629</v>
      </c>
      <c r="S1222" s="333" t="s">
        <v>16274</v>
      </c>
      <c r="T1222" s="331" t="s">
        <v>6915</v>
      </c>
      <c r="U1222" s="331" t="s">
        <v>11848</v>
      </c>
      <c r="V1222" s="335" t="s">
        <v>16275</v>
      </c>
      <c r="W1222" s="333" t="s">
        <v>10904</v>
      </c>
      <c r="X1222" s="340">
        <v>399.1</v>
      </c>
      <c r="Y1222" s="335" t="s">
        <v>16276</v>
      </c>
      <c r="Z1222" s="339" t="s">
        <v>16277</v>
      </c>
      <c r="AA1222" s="330" t="s">
        <v>60</v>
      </c>
      <c r="AB1222" s="341" t="s">
        <v>60</v>
      </c>
      <c r="AC1222" s="341" t="s">
        <v>60</v>
      </c>
      <c r="AD1222" s="341" t="s">
        <v>60</v>
      </c>
      <c r="AE1222" s="341" t="s">
        <v>60</v>
      </c>
      <c r="AF1222" s="341" t="s">
        <v>60</v>
      </c>
      <c r="AG1222" s="332">
        <v>283.67</v>
      </c>
      <c r="AH1222" s="332">
        <v>283.67</v>
      </c>
      <c r="AI1222" s="341" t="s">
        <v>60</v>
      </c>
      <c r="AJ1222" s="341" t="s">
        <v>60</v>
      </c>
      <c r="AK1222" s="341" t="s">
        <v>60</v>
      </c>
      <c r="AL1222" s="331" t="s">
        <v>8328</v>
      </c>
      <c r="AM1222" s="331" t="s">
        <v>8329</v>
      </c>
      <c r="AN1222" s="332">
        <v>8.34</v>
      </c>
      <c r="AO1222" s="332">
        <v>5.35</v>
      </c>
      <c r="AP1222" s="332">
        <v>-1.1299999999999999</v>
      </c>
    </row>
    <row r="1223" spans="1:42" ht="213.75">
      <c r="A1223" s="329">
        <v>44308</v>
      </c>
      <c r="B1223" s="330" t="s">
        <v>1846</v>
      </c>
      <c r="C1223" s="330" t="s">
        <v>60</v>
      </c>
      <c r="D1223" s="331" t="s">
        <v>61</v>
      </c>
      <c r="E1223" s="331" t="s">
        <v>67</v>
      </c>
      <c r="F1223" s="332">
        <v>83.23</v>
      </c>
      <c r="G1223" s="330" t="s">
        <v>1847</v>
      </c>
      <c r="H1223" s="330" t="s">
        <v>9315</v>
      </c>
      <c r="I1223" s="331" t="s">
        <v>1848</v>
      </c>
      <c r="J1223" s="329">
        <v>44308</v>
      </c>
      <c r="K1223" s="333" t="s">
        <v>491</v>
      </c>
      <c r="L1223" s="329">
        <v>44409</v>
      </c>
      <c r="M1223" s="335" t="s">
        <v>10665</v>
      </c>
      <c r="N1223" s="335" t="s">
        <v>60</v>
      </c>
      <c r="O1223" s="335" t="s">
        <v>60</v>
      </c>
      <c r="P1223" s="341" t="s">
        <v>60</v>
      </c>
      <c r="Q1223" s="331" t="s">
        <v>8633</v>
      </c>
      <c r="R1223" s="339" t="s">
        <v>8949</v>
      </c>
      <c r="S1223" s="333" t="s">
        <v>9020</v>
      </c>
      <c r="T1223" s="331" t="s">
        <v>6921</v>
      </c>
      <c r="U1223" s="331" t="s">
        <v>492</v>
      </c>
      <c r="V1223" s="335" t="s">
        <v>10666</v>
      </c>
      <c r="W1223" s="333" t="s">
        <v>10667</v>
      </c>
      <c r="X1223" s="340">
        <v>240.4</v>
      </c>
      <c r="Y1223" s="335" t="s">
        <v>9320</v>
      </c>
      <c r="Z1223" s="333" t="s">
        <v>9321</v>
      </c>
      <c r="AA1223" s="330" t="s">
        <v>60</v>
      </c>
      <c r="AB1223" s="332">
        <v>11.79</v>
      </c>
      <c r="AC1223" s="332">
        <v>1.65</v>
      </c>
      <c r="AD1223" s="341" t="s">
        <v>60</v>
      </c>
      <c r="AE1223" s="341" t="s">
        <v>60</v>
      </c>
      <c r="AF1223" s="341" t="s">
        <v>60</v>
      </c>
      <c r="AG1223" s="341" t="s">
        <v>60</v>
      </c>
      <c r="AH1223" s="332">
        <v>83.23</v>
      </c>
      <c r="AI1223" s="336">
        <v>25.6</v>
      </c>
      <c r="AJ1223" s="332">
        <v>7.06</v>
      </c>
      <c r="AK1223" s="336">
        <v>715.1</v>
      </c>
      <c r="AL1223" s="331" t="s">
        <v>8328</v>
      </c>
      <c r="AM1223" s="331" t="s">
        <v>8329</v>
      </c>
      <c r="AN1223" s="332">
        <v>8.32</v>
      </c>
      <c r="AO1223" s="332">
        <v>8.32</v>
      </c>
      <c r="AP1223" s="332">
        <v>14.02</v>
      </c>
    </row>
    <row r="1224" spans="1:42" ht="409.5">
      <c r="A1224" s="329">
        <v>44249</v>
      </c>
      <c r="B1224" s="330" t="s">
        <v>6078</v>
      </c>
      <c r="C1224" s="330" t="s">
        <v>60</v>
      </c>
      <c r="D1224" s="331" t="s">
        <v>61</v>
      </c>
      <c r="E1224" s="331" t="s">
        <v>67</v>
      </c>
      <c r="F1224" s="332">
        <v>2817.3</v>
      </c>
      <c r="G1224" s="330" t="s">
        <v>6079</v>
      </c>
      <c r="H1224" s="330" t="s">
        <v>559</v>
      </c>
      <c r="I1224" s="331" t="s">
        <v>6080</v>
      </c>
      <c r="J1224" s="329">
        <v>44249</v>
      </c>
      <c r="K1224" s="333" t="s">
        <v>491</v>
      </c>
      <c r="L1224" s="329">
        <v>44638</v>
      </c>
      <c r="M1224" s="335" t="s">
        <v>16278</v>
      </c>
      <c r="N1224" s="335" t="s">
        <v>16279</v>
      </c>
      <c r="O1224" s="335" t="s">
        <v>16280</v>
      </c>
      <c r="P1224" s="341" t="s">
        <v>60</v>
      </c>
      <c r="Q1224" s="331" t="s">
        <v>8366</v>
      </c>
      <c r="R1224" s="339" t="s">
        <v>16281</v>
      </c>
      <c r="S1224" s="333" t="s">
        <v>10509</v>
      </c>
      <c r="T1224" s="331" t="s">
        <v>6921</v>
      </c>
      <c r="U1224" s="331" t="s">
        <v>11848</v>
      </c>
      <c r="V1224" s="335" t="s">
        <v>16282</v>
      </c>
      <c r="W1224" s="333" t="s">
        <v>9532</v>
      </c>
      <c r="X1224" s="330" t="s">
        <v>60</v>
      </c>
      <c r="Y1224" s="335" t="s">
        <v>8421</v>
      </c>
      <c r="Z1224" s="339" t="s">
        <v>8422</v>
      </c>
      <c r="AA1224" s="330" t="s">
        <v>60</v>
      </c>
      <c r="AB1224" s="332">
        <v>26.37</v>
      </c>
      <c r="AC1224" s="332">
        <v>8.77</v>
      </c>
      <c r="AD1224" s="332">
        <v>10.210000000000001</v>
      </c>
      <c r="AE1224" s="332">
        <v>16.59</v>
      </c>
      <c r="AF1224" s="332">
        <v>1.75</v>
      </c>
      <c r="AG1224" s="332">
        <v>2791.63</v>
      </c>
      <c r="AH1224" s="332">
        <v>1699.69</v>
      </c>
      <c r="AI1224" s="336">
        <v>1858.3</v>
      </c>
      <c r="AJ1224" s="336">
        <v>116.3</v>
      </c>
      <c r="AK1224" s="336">
        <v>1774</v>
      </c>
      <c r="AL1224" s="331" t="s">
        <v>8328</v>
      </c>
      <c r="AM1224" s="331" t="s">
        <v>8329</v>
      </c>
      <c r="AN1224" s="332">
        <v>8.3000000000000007</v>
      </c>
      <c r="AO1224" s="332">
        <v>11.68</v>
      </c>
      <c r="AP1224" s="332">
        <v>14.07</v>
      </c>
    </row>
    <row r="1225" spans="1:42" ht="348.75">
      <c r="A1225" s="329">
        <v>43892</v>
      </c>
      <c r="B1225" s="330" t="s">
        <v>6081</v>
      </c>
      <c r="C1225" s="330" t="s">
        <v>60</v>
      </c>
      <c r="D1225" s="331" t="s">
        <v>61</v>
      </c>
      <c r="E1225" s="331" t="s">
        <v>67</v>
      </c>
      <c r="F1225" s="332">
        <v>1901.36</v>
      </c>
      <c r="G1225" s="330" t="s">
        <v>6082</v>
      </c>
      <c r="H1225" s="330" t="s">
        <v>6083</v>
      </c>
      <c r="I1225" s="331" t="s">
        <v>6084</v>
      </c>
      <c r="J1225" s="329">
        <v>43892</v>
      </c>
      <c r="K1225" s="333" t="s">
        <v>491</v>
      </c>
      <c r="L1225" s="329">
        <v>44013</v>
      </c>
      <c r="M1225" s="335" t="s">
        <v>16283</v>
      </c>
      <c r="N1225" s="335" t="s">
        <v>60</v>
      </c>
      <c r="O1225" s="335" t="s">
        <v>60</v>
      </c>
      <c r="P1225" s="341" t="s">
        <v>60</v>
      </c>
      <c r="Q1225" s="331" t="s">
        <v>8588</v>
      </c>
      <c r="R1225" s="339" t="s">
        <v>16284</v>
      </c>
      <c r="S1225" s="333" t="s">
        <v>15692</v>
      </c>
      <c r="T1225" s="331" t="s">
        <v>6921</v>
      </c>
      <c r="U1225" s="331" t="s">
        <v>11848</v>
      </c>
      <c r="V1225" s="335" t="s">
        <v>16285</v>
      </c>
      <c r="W1225" s="333" t="s">
        <v>12028</v>
      </c>
      <c r="X1225" s="340">
        <v>9876.2999999999993</v>
      </c>
      <c r="Y1225" s="335" t="s">
        <v>16286</v>
      </c>
      <c r="Z1225" s="339" t="s">
        <v>16287</v>
      </c>
      <c r="AA1225" s="330" t="s">
        <v>60</v>
      </c>
      <c r="AB1225" s="332">
        <v>22.36</v>
      </c>
      <c r="AC1225" s="332">
        <v>2.23</v>
      </c>
      <c r="AD1225" s="341" t="s">
        <v>60</v>
      </c>
      <c r="AE1225" s="341" t="s">
        <v>60</v>
      </c>
      <c r="AF1225" s="341" t="s">
        <v>60</v>
      </c>
      <c r="AG1225" s="341" t="s">
        <v>60</v>
      </c>
      <c r="AH1225" s="332">
        <v>1872.3</v>
      </c>
      <c r="AI1225" s="341" t="s">
        <v>60</v>
      </c>
      <c r="AJ1225" s="341" t="s">
        <v>60</v>
      </c>
      <c r="AK1225" s="341" t="s">
        <v>60</v>
      </c>
      <c r="AL1225" s="331" t="s">
        <v>8328</v>
      </c>
      <c r="AM1225" s="331" t="s">
        <v>8329</v>
      </c>
      <c r="AN1225" s="332">
        <v>8.19</v>
      </c>
      <c r="AO1225" s="332">
        <v>2.5099999999999998</v>
      </c>
      <c r="AP1225" s="332">
        <v>1.06</v>
      </c>
    </row>
    <row r="1226" spans="1:42" ht="168.75">
      <c r="A1226" s="329">
        <v>43861</v>
      </c>
      <c r="B1226" s="330" t="s">
        <v>6085</v>
      </c>
      <c r="C1226" s="330" t="s">
        <v>60</v>
      </c>
      <c r="D1226" s="331" t="s">
        <v>61</v>
      </c>
      <c r="E1226" s="331" t="s">
        <v>67</v>
      </c>
      <c r="F1226" s="332">
        <v>1346.2</v>
      </c>
      <c r="G1226" s="330" t="s">
        <v>6086</v>
      </c>
      <c r="H1226" s="330" t="s">
        <v>6087</v>
      </c>
      <c r="I1226" s="331" t="s">
        <v>6088</v>
      </c>
      <c r="J1226" s="329">
        <v>43861</v>
      </c>
      <c r="K1226" s="333" t="s">
        <v>491</v>
      </c>
      <c r="L1226" s="329">
        <v>44470</v>
      </c>
      <c r="M1226" s="335" t="s">
        <v>16288</v>
      </c>
      <c r="N1226" s="335" t="s">
        <v>60</v>
      </c>
      <c r="O1226" s="335" t="s">
        <v>60</v>
      </c>
      <c r="P1226" s="341" t="s">
        <v>60</v>
      </c>
      <c r="Q1226" s="331" t="s">
        <v>10031</v>
      </c>
      <c r="R1226" s="339" t="s">
        <v>16289</v>
      </c>
      <c r="S1226" s="333" t="s">
        <v>13589</v>
      </c>
      <c r="T1226" s="331" t="s">
        <v>6917</v>
      </c>
      <c r="U1226" s="331" t="s">
        <v>11848</v>
      </c>
      <c r="V1226" s="335" t="s">
        <v>16290</v>
      </c>
      <c r="W1226" s="333" t="s">
        <v>16291</v>
      </c>
      <c r="X1226" s="340">
        <v>5829.8</v>
      </c>
      <c r="Y1226" s="335" t="s">
        <v>16292</v>
      </c>
      <c r="Z1226" s="339" t="s">
        <v>16293</v>
      </c>
      <c r="AA1226" s="330" t="s">
        <v>60</v>
      </c>
      <c r="AB1226" s="332">
        <v>25.3</v>
      </c>
      <c r="AC1226" s="332">
        <v>2.21</v>
      </c>
      <c r="AD1226" s="332">
        <v>11.35</v>
      </c>
      <c r="AE1226" s="332">
        <v>14.92</v>
      </c>
      <c r="AF1226" s="338">
        <v>0.46700000000000003</v>
      </c>
      <c r="AG1226" s="332">
        <v>1733.49</v>
      </c>
      <c r="AH1226" s="332">
        <v>2025.25</v>
      </c>
      <c r="AI1226" s="336">
        <v>3194.7</v>
      </c>
      <c r="AJ1226" s="336">
        <v>34.4</v>
      </c>
      <c r="AK1226" s="336">
        <v>1839.1</v>
      </c>
      <c r="AL1226" s="331" t="s">
        <v>8328</v>
      </c>
      <c r="AM1226" s="331" t="s">
        <v>8329</v>
      </c>
      <c r="AN1226" s="332">
        <v>8.16</v>
      </c>
      <c r="AO1226" s="332">
        <v>4.76</v>
      </c>
      <c r="AP1226" s="332">
        <v>10.210000000000001</v>
      </c>
    </row>
    <row r="1227" spans="1:42" ht="409.5">
      <c r="A1227" s="329">
        <v>44649</v>
      </c>
      <c r="B1227" s="330" t="s">
        <v>1849</v>
      </c>
      <c r="C1227" s="330" t="s">
        <v>1850</v>
      </c>
      <c r="D1227" s="331" t="s">
        <v>61</v>
      </c>
      <c r="E1227" s="331" t="s">
        <v>77</v>
      </c>
      <c r="F1227" s="332">
        <v>6163.38</v>
      </c>
      <c r="G1227" s="330" t="s">
        <v>1851</v>
      </c>
      <c r="H1227" s="330" t="s">
        <v>1852</v>
      </c>
      <c r="I1227" s="331" t="s">
        <v>1853</v>
      </c>
      <c r="J1227" s="329">
        <v>44649</v>
      </c>
      <c r="K1227" s="333" t="s">
        <v>491</v>
      </c>
      <c r="L1227" s="334" t="s">
        <v>60</v>
      </c>
      <c r="M1227" s="335" t="s">
        <v>10520</v>
      </c>
      <c r="N1227" s="335" t="s">
        <v>10521</v>
      </c>
      <c r="O1227" s="335" t="s">
        <v>10522</v>
      </c>
      <c r="P1227" s="336">
        <v>5207.3</v>
      </c>
      <c r="Q1227" s="331" t="s">
        <v>8748</v>
      </c>
      <c r="R1227" s="339" t="s">
        <v>10523</v>
      </c>
      <c r="S1227" s="333" t="s">
        <v>10524</v>
      </c>
      <c r="T1227" s="331" t="s">
        <v>6921</v>
      </c>
      <c r="U1227" s="331" t="s">
        <v>492</v>
      </c>
      <c r="V1227" s="335" t="s">
        <v>10525</v>
      </c>
      <c r="W1227" s="333" t="s">
        <v>10526</v>
      </c>
      <c r="X1227" s="330" t="s">
        <v>60</v>
      </c>
      <c r="Y1227" s="335" t="s">
        <v>10527</v>
      </c>
      <c r="Z1227" s="339" t="s">
        <v>10528</v>
      </c>
      <c r="AA1227" s="330" t="s">
        <v>8665</v>
      </c>
      <c r="AB1227" s="332">
        <v>45.56</v>
      </c>
      <c r="AC1227" s="332">
        <v>3.37</v>
      </c>
      <c r="AD1227" s="332">
        <v>22.42</v>
      </c>
      <c r="AE1227" s="332">
        <v>31.56</v>
      </c>
      <c r="AF1227" s="332">
        <v>2.77</v>
      </c>
      <c r="AG1227" s="332">
        <v>6153.57</v>
      </c>
      <c r="AH1227" s="332">
        <v>5273.01</v>
      </c>
      <c r="AI1227" s="336">
        <v>2308</v>
      </c>
      <c r="AJ1227" s="336">
        <v>63</v>
      </c>
      <c r="AK1227" s="336">
        <v>2895.6</v>
      </c>
      <c r="AL1227" s="331" t="s">
        <v>8328</v>
      </c>
      <c r="AM1227" s="331" t="s">
        <v>8329</v>
      </c>
      <c r="AN1227" s="332">
        <v>8.1199999999999992</v>
      </c>
      <c r="AO1227" s="332">
        <v>10.55</v>
      </c>
      <c r="AP1227" s="332">
        <v>25.96</v>
      </c>
    </row>
    <row r="1228" spans="1:42" ht="315">
      <c r="A1228" s="329">
        <v>44105</v>
      </c>
      <c r="B1228" s="330" t="s">
        <v>375</v>
      </c>
      <c r="C1228" s="330" t="s">
        <v>60</v>
      </c>
      <c r="D1228" s="331" t="s">
        <v>61</v>
      </c>
      <c r="E1228" s="331" t="s">
        <v>67</v>
      </c>
      <c r="F1228" s="332">
        <v>62.47</v>
      </c>
      <c r="G1228" s="330" t="s">
        <v>376</v>
      </c>
      <c r="H1228" s="330" t="s">
        <v>60</v>
      </c>
      <c r="I1228" s="331" t="s">
        <v>377</v>
      </c>
      <c r="J1228" s="329">
        <v>44105</v>
      </c>
      <c r="K1228" s="333" t="s">
        <v>491</v>
      </c>
      <c r="L1228" s="329">
        <v>44287</v>
      </c>
      <c r="M1228" s="335" t="s">
        <v>10680</v>
      </c>
      <c r="N1228" s="335" t="s">
        <v>60</v>
      </c>
      <c r="O1228" s="335" t="s">
        <v>60</v>
      </c>
      <c r="P1228" s="341" t="s">
        <v>60</v>
      </c>
      <c r="Q1228" s="331" t="s">
        <v>8633</v>
      </c>
      <c r="R1228" s="339" t="s">
        <v>10681</v>
      </c>
      <c r="S1228" s="333" t="s">
        <v>10682</v>
      </c>
      <c r="T1228" s="331" t="s">
        <v>6921</v>
      </c>
      <c r="U1228" s="331" t="s">
        <v>492</v>
      </c>
      <c r="V1228" s="335" t="s">
        <v>10683</v>
      </c>
      <c r="W1228" s="333" t="s">
        <v>10684</v>
      </c>
      <c r="X1228" s="340">
        <v>186.2</v>
      </c>
      <c r="Y1228" s="335" t="s">
        <v>60</v>
      </c>
      <c r="Z1228" s="333" t="s">
        <v>60</v>
      </c>
      <c r="AA1228" s="330" t="s">
        <v>60</v>
      </c>
      <c r="AB1228" s="332">
        <v>10.25</v>
      </c>
      <c r="AC1228" s="338">
        <v>0.86499999999999999</v>
      </c>
      <c r="AD1228" s="341" t="s">
        <v>60</v>
      </c>
      <c r="AE1228" s="341" t="s">
        <v>60</v>
      </c>
      <c r="AF1228" s="341" t="s">
        <v>60</v>
      </c>
      <c r="AG1228" s="341" t="s">
        <v>60</v>
      </c>
      <c r="AH1228" s="332">
        <v>62.47</v>
      </c>
      <c r="AI1228" s="341" t="s">
        <v>60</v>
      </c>
      <c r="AJ1228" s="341" t="s">
        <v>60</v>
      </c>
      <c r="AK1228" s="336">
        <v>867.2</v>
      </c>
      <c r="AL1228" s="331" t="s">
        <v>8328</v>
      </c>
      <c r="AM1228" s="331" t="s">
        <v>8329</v>
      </c>
      <c r="AN1228" s="332">
        <v>8.09</v>
      </c>
      <c r="AO1228" s="332">
        <v>8.09</v>
      </c>
      <c r="AP1228" s="332">
        <v>4.41</v>
      </c>
    </row>
    <row r="1229" spans="1:42" ht="409.5">
      <c r="A1229" s="329">
        <v>44343</v>
      </c>
      <c r="B1229" s="330" t="s">
        <v>6089</v>
      </c>
      <c r="C1229" s="330" t="s">
        <v>60</v>
      </c>
      <c r="D1229" s="331" t="s">
        <v>61</v>
      </c>
      <c r="E1229" s="331" t="s">
        <v>67</v>
      </c>
      <c r="F1229" s="332">
        <v>226.52</v>
      </c>
      <c r="G1229" s="330" t="s">
        <v>6090</v>
      </c>
      <c r="H1229" s="330" t="s">
        <v>6091</v>
      </c>
      <c r="I1229" s="331" t="s">
        <v>6092</v>
      </c>
      <c r="J1229" s="329">
        <v>44343</v>
      </c>
      <c r="K1229" s="333" t="s">
        <v>491</v>
      </c>
      <c r="L1229" s="329">
        <v>44539</v>
      </c>
      <c r="M1229" s="335" t="s">
        <v>16294</v>
      </c>
      <c r="N1229" s="335" t="s">
        <v>60</v>
      </c>
      <c r="O1229" s="335" t="s">
        <v>60</v>
      </c>
      <c r="P1229" s="341" t="s">
        <v>60</v>
      </c>
      <c r="Q1229" s="331" t="s">
        <v>13370</v>
      </c>
      <c r="R1229" s="333" t="s">
        <v>14258</v>
      </c>
      <c r="S1229" s="333" t="s">
        <v>10575</v>
      </c>
      <c r="T1229" s="331" t="s">
        <v>6923</v>
      </c>
      <c r="U1229" s="331" t="s">
        <v>12010</v>
      </c>
      <c r="V1229" s="335" t="s">
        <v>16295</v>
      </c>
      <c r="W1229" s="333" t="s">
        <v>16296</v>
      </c>
      <c r="X1229" s="340">
        <v>128.6</v>
      </c>
      <c r="Y1229" s="335" t="s">
        <v>16297</v>
      </c>
      <c r="Z1229" s="339" t="s">
        <v>16298</v>
      </c>
      <c r="AA1229" s="330" t="s">
        <v>60</v>
      </c>
      <c r="AB1229" s="341" t="s">
        <v>60</v>
      </c>
      <c r="AC1229" s="338">
        <v>0.60299999999999998</v>
      </c>
      <c r="AD1229" s="332">
        <v>14.36</v>
      </c>
      <c r="AE1229" s="332">
        <v>14.37</v>
      </c>
      <c r="AF1229" s="332">
        <v>10.119999999999999</v>
      </c>
      <c r="AG1229" s="332">
        <v>219.66</v>
      </c>
      <c r="AH1229" s="332">
        <v>85.57</v>
      </c>
      <c r="AI1229" s="336">
        <v>23.5</v>
      </c>
      <c r="AJ1229" s="336">
        <v>-30.4</v>
      </c>
      <c r="AK1229" s="336">
        <v>312.5</v>
      </c>
      <c r="AL1229" s="331" t="s">
        <v>8328</v>
      </c>
      <c r="AM1229" s="331" t="s">
        <v>8329</v>
      </c>
      <c r="AN1229" s="332">
        <v>7.89</v>
      </c>
      <c r="AO1229" s="332">
        <v>6.37</v>
      </c>
      <c r="AP1229" s="332">
        <v>21.81</v>
      </c>
    </row>
    <row r="1230" spans="1:42" ht="409.5">
      <c r="A1230" s="329">
        <v>44664</v>
      </c>
      <c r="B1230" s="330" t="s">
        <v>6093</v>
      </c>
      <c r="C1230" s="330" t="s">
        <v>60</v>
      </c>
      <c r="D1230" s="331" t="s">
        <v>61</v>
      </c>
      <c r="E1230" s="331" t="s">
        <v>67</v>
      </c>
      <c r="F1230" s="332">
        <v>286.26</v>
      </c>
      <c r="G1230" s="330" t="s">
        <v>6094</v>
      </c>
      <c r="H1230" s="330" t="s">
        <v>60</v>
      </c>
      <c r="I1230" s="331" t="s">
        <v>6095</v>
      </c>
      <c r="J1230" s="329">
        <v>44664</v>
      </c>
      <c r="K1230" s="333" t="s">
        <v>491</v>
      </c>
      <c r="L1230" s="329">
        <v>44810</v>
      </c>
      <c r="M1230" s="335" t="s">
        <v>16299</v>
      </c>
      <c r="N1230" s="335" t="s">
        <v>16300</v>
      </c>
      <c r="O1230" s="335" t="s">
        <v>16301</v>
      </c>
      <c r="P1230" s="341" t="s">
        <v>60</v>
      </c>
      <c r="Q1230" s="331" t="s">
        <v>9767</v>
      </c>
      <c r="R1230" s="339" t="s">
        <v>16302</v>
      </c>
      <c r="S1230" s="333" t="s">
        <v>8826</v>
      </c>
      <c r="T1230" s="331" t="s">
        <v>6917</v>
      </c>
      <c r="U1230" s="331" t="s">
        <v>11848</v>
      </c>
      <c r="V1230" s="335" t="s">
        <v>16303</v>
      </c>
      <c r="W1230" s="333" t="s">
        <v>8828</v>
      </c>
      <c r="X1230" s="330" t="s">
        <v>60</v>
      </c>
      <c r="Y1230" s="335" t="s">
        <v>60</v>
      </c>
      <c r="Z1230" s="333" t="s">
        <v>60</v>
      </c>
      <c r="AA1230" s="330" t="s">
        <v>60</v>
      </c>
      <c r="AB1230" s="332">
        <v>7.18</v>
      </c>
      <c r="AC1230" s="332">
        <v>1.53</v>
      </c>
      <c r="AD1230" s="332">
        <v>7.85</v>
      </c>
      <c r="AE1230" s="332">
        <v>8.74</v>
      </c>
      <c r="AF1230" s="338">
        <v>0.156</v>
      </c>
      <c r="AG1230" s="332">
        <v>255.87</v>
      </c>
      <c r="AH1230" s="332">
        <v>170.27</v>
      </c>
      <c r="AI1230" s="336">
        <v>1674.1</v>
      </c>
      <c r="AJ1230" s="336">
        <v>22.9</v>
      </c>
      <c r="AK1230" s="336">
        <v>479.7</v>
      </c>
      <c r="AL1230" s="331" t="s">
        <v>8328</v>
      </c>
      <c r="AM1230" s="331" t="s">
        <v>8329</v>
      </c>
      <c r="AN1230" s="332">
        <v>7.82</v>
      </c>
      <c r="AO1230" s="332">
        <v>7.22</v>
      </c>
      <c r="AP1230" s="332">
        <v>38.85</v>
      </c>
    </row>
    <row r="1231" spans="1:42" ht="191.25">
      <c r="A1231" s="329">
        <v>44833</v>
      </c>
      <c r="B1231" s="330" t="s">
        <v>1842</v>
      </c>
      <c r="C1231" s="330" t="s">
        <v>1843</v>
      </c>
      <c r="D1231" s="331" t="s">
        <v>61</v>
      </c>
      <c r="E1231" s="331" t="s">
        <v>77</v>
      </c>
      <c r="F1231" s="332">
        <v>7643.54</v>
      </c>
      <c r="G1231" s="330" t="s">
        <v>1844</v>
      </c>
      <c r="H1231" s="330" t="s">
        <v>60</v>
      </c>
      <c r="I1231" s="331" t="s">
        <v>1845</v>
      </c>
      <c r="J1231" s="329">
        <v>44833</v>
      </c>
      <c r="K1231" s="333" t="s">
        <v>491</v>
      </c>
      <c r="L1231" s="334" t="s">
        <v>60</v>
      </c>
      <c r="M1231" s="335" t="s">
        <v>10912</v>
      </c>
      <c r="N1231" s="335" t="s">
        <v>60</v>
      </c>
      <c r="O1231" s="335" t="s">
        <v>60</v>
      </c>
      <c r="P1231" s="336">
        <v>5872.8</v>
      </c>
      <c r="Q1231" s="331" t="s">
        <v>9528</v>
      </c>
      <c r="R1231" s="339" t="s">
        <v>10913</v>
      </c>
      <c r="S1231" s="333" t="s">
        <v>8568</v>
      </c>
      <c r="T1231" s="331" t="s">
        <v>6917</v>
      </c>
      <c r="U1231" s="331" t="s">
        <v>492</v>
      </c>
      <c r="V1231" s="335" t="s">
        <v>10914</v>
      </c>
      <c r="W1231" s="333" t="s">
        <v>8437</v>
      </c>
      <c r="X1231" s="340">
        <v>4704.1000000000004</v>
      </c>
      <c r="Y1231" s="335" t="s">
        <v>60</v>
      </c>
      <c r="Z1231" s="333" t="s">
        <v>60</v>
      </c>
      <c r="AA1231" s="330" t="s">
        <v>60</v>
      </c>
      <c r="AB1231" s="332">
        <v>34.43</v>
      </c>
      <c r="AC1231" s="332">
        <v>3.43</v>
      </c>
      <c r="AD1231" s="332">
        <v>23.55</v>
      </c>
      <c r="AE1231" s="332">
        <v>36.51</v>
      </c>
      <c r="AF1231" s="332">
        <v>3.06</v>
      </c>
      <c r="AG1231" s="332">
        <v>6719.43</v>
      </c>
      <c r="AH1231" s="332">
        <v>6817.71</v>
      </c>
      <c r="AI1231" s="336">
        <v>2214</v>
      </c>
      <c r="AJ1231" s="336">
        <v>199.6</v>
      </c>
      <c r="AK1231" s="336">
        <v>5492.8</v>
      </c>
      <c r="AL1231" s="331" t="s">
        <v>8328</v>
      </c>
      <c r="AM1231" s="331" t="s">
        <v>8329</v>
      </c>
      <c r="AN1231" s="332">
        <v>7.82</v>
      </c>
      <c r="AO1231" s="332">
        <v>2.5099999999999998</v>
      </c>
      <c r="AP1231" s="332">
        <v>10.39</v>
      </c>
    </row>
    <row r="1232" spans="1:42" ht="191.25">
      <c r="A1232" s="329">
        <v>44243</v>
      </c>
      <c r="B1232" s="330" t="s">
        <v>6096</v>
      </c>
      <c r="C1232" s="330" t="s">
        <v>60</v>
      </c>
      <c r="D1232" s="331" t="s">
        <v>61</v>
      </c>
      <c r="E1232" s="331" t="s">
        <v>67</v>
      </c>
      <c r="F1232" s="332">
        <v>239.61</v>
      </c>
      <c r="G1232" s="330" t="s">
        <v>6097</v>
      </c>
      <c r="H1232" s="330" t="s">
        <v>6098</v>
      </c>
      <c r="I1232" s="331" t="s">
        <v>6099</v>
      </c>
      <c r="J1232" s="329">
        <v>44243</v>
      </c>
      <c r="K1232" s="333" t="s">
        <v>491</v>
      </c>
      <c r="L1232" s="329">
        <v>44348</v>
      </c>
      <c r="M1232" s="335" t="s">
        <v>16304</v>
      </c>
      <c r="N1232" s="335" t="s">
        <v>60</v>
      </c>
      <c r="O1232" s="335" t="s">
        <v>60</v>
      </c>
      <c r="P1232" s="341" t="s">
        <v>60</v>
      </c>
      <c r="Q1232" s="331" t="s">
        <v>8331</v>
      </c>
      <c r="R1232" s="339" t="s">
        <v>16305</v>
      </c>
      <c r="S1232" s="333" t="s">
        <v>8790</v>
      </c>
      <c r="T1232" s="331" t="s">
        <v>6921</v>
      </c>
      <c r="U1232" s="331" t="s">
        <v>11848</v>
      </c>
      <c r="V1232" s="335" t="s">
        <v>16306</v>
      </c>
      <c r="W1232" s="333" t="s">
        <v>9488</v>
      </c>
      <c r="X1232" s="340">
        <v>98.3</v>
      </c>
      <c r="Y1232" s="335" t="s">
        <v>16307</v>
      </c>
      <c r="Z1232" s="333" t="s">
        <v>16308</v>
      </c>
      <c r="AA1232" s="330" t="s">
        <v>60</v>
      </c>
      <c r="AB1232" s="341" t="s">
        <v>60</v>
      </c>
      <c r="AC1232" s="332">
        <v>1.84</v>
      </c>
      <c r="AD1232" s="332">
        <v>90.61</v>
      </c>
      <c r="AE1232" s="341" t="s">
        <v>60</v>
      </c>
      <c r="AF1232" s="332">
        <v>5.13</v>
      </c>
      <c r="AG1232" s="332">
        <v>239.61</v>
      </c>
      <c r="AH1232" s="332">
        <v>115.43</v>
      </c>
      <c r="AI1232" s="341" t="s">
        <v>60</v>
      </c>
      <c r="AJ1232" s="341" t="s">
        <v>60</v>
      </c>
      <c r="AK1232" s="341" t="s">
        <v>60</v>
      </c>
      <c r="AL1232" s="331" t="s">
        <v>8328</v>
      </c>
      <c r="AM1232" s="331" t="s">
        <v>8329</v>
      </c>
      <c r="AN1232" s="332">
        <v>7.81</v>
      </c>
      <c r="AO1232" s="332">
        <v>-12.05</v>
      </c>
      <c r="AP1232" s="332">
        <v>96.59</v>
      </c>
    </row>
    <row r="1233" spans="1:42" ht="101.25">
      <c r="A1233" s="329">
        <v>44824</v>
      </c>
      <c r="B1233" s="330" t="s">
        <v>1859</v>
      </c>
      <c r="C1233" s="330" t="s">
        <v>1860</v>
      </c>
      <c r="D1233" s="331" t="s">
        <v>61</v>
      </c>
      <c r="E1233" s="331" t="s">
        <v>67</v>
      </c>
      <c r="F1233" s="332">
        <v>510.77</v>
      </c>
      <c r="G1233" s="330" t="s">
        <v>1861</v>
      </c>
      <c r="H1233" s="330" t="s">
        <v>60</v>
      </c>
      <c r="I1233" s="331" t="s">
        <v>1862</v>
      </c>
      <c r="J1233" s="329">
        <v>44824</v>
      </c>
      <c r="K1233" s="333" t="s">
        <v>491</v>
      </c>
      <c r="L1233" s="329">
        <v>44869</v>
      </c>
      <c r="M1233" s="335" t="s">
        <v>10715</v>
      </c>
      <c r="N1233" s="335" t="s">
        <v>10716</v>
      </c>
      <c r="O1233" s="335" t="s">
        <v>10717</v>
      </c>
      <c r="P1233" s="336">
        <v>288.7</v>
      </c>
      <c r="Q1233" s="331" t="s">
        <v>9584</v>
      </c>
      <c r="R1233" s="339" t="s">
        <v>10718</v>
      </c>
      <c r="S1233" s="333" t="s">
        <v>8539</v>
      </c>
      <c r="T1233" s="331" t="s">
        <v>6917</v>
      </c>
      <c r="U1233" s="331" t="s">
        <v>492</v>
      </c>
      <c r="V1233" s="335" t="s">
        <v>10719</v>
      </c>
      <c r="W1233" s="333" t="s">
        <v>9903</v>
      </c>
      <c r="X1233" s="330" t="s">
        <v>60</v>
      </c>
      <c r="Y1233" s="335" t="s">
        <v>60</v>
      </c>
      <c r="Z1233" s="333" t="s">
        <v>60</v>
      </c>
      <c r="AA1233" s="330" t="s">
        <v>60</v>
      </c>
      <c r="AB1233" s="332">
        <v>6.74</v>
      </c>
      <c r="AC1233" s="338">
        <v>0.92300000000000004</v>
      </c>
      <c r="AD1233" s="332">
        <v>5.17</v>
      </c>
      <c r="AE1233" s="332">
        <v>5.8</v>
      </c>
      <c r="AF1233" s="338">
        <v>0.94199999999999995</v>
      </c>
      <c r="AG1233" s="332">
        <v>466.51</v>
      </c>
      <c r="AH1233" s="332">
        <v>338.25</v>
      </c>
      <c r="AI1233" s="336">
        <v>465.5</v>
      </c>
      <c r="AJ1233" s="336">
        <v>50.2</v>
      </c>
      <c r="AK1233" s="336">
        <v>904.6</v>
      </c>
      <c r="AL1233" s="331" t="s">
        <v>8328</v>
      </c>
      <c r="AM1233" s="331" t="s">
        <v>8329</v>
      </c>
      <c r="AN1233" s="332">
        <v>7.8</v>
      </c>
      <c r="AO1233" s="332">
        <v>6.58</v>
      </c>
      <c r="AP1233" s="332">
        <v>2.35</v>
      </c>
    </row>
    <row r="1234" spans="1:42" ht="409.5">
      <c r="A1234" s="329">
        <v>44679</v>
      </c>
      <c r="B1234" s="330" t="s">
        <v>1863</v>
      </c>
      <c r="C1234" s="330" t="s">
        <v>1864</v>
      </c>
      <c r="D1234" s="331" t="s">
        <v>61</v>
      </c>
      <c r="E1234" s="331" t="s">
        <v>77</v>
      </c>
      <c r="F1234" s="332">
        <v>6745.17</v>
      </c>
      <c r="G1234" s="330" t="s">
        <v>1865</v>
      </c>
      <c r="H1234" s="330" t="s">
        <v>1866</v>
      </c>
      <c r="I1234" s="331" t="s">
        <v>1867</v>
      </c>
      <c r="J1234" s="329">
        <v>44679</v>
      </c>
      <c r="K1234" s="333" t="s">
        <v>491</v>
      </c>
      <c r="L1234" s="334" t="s">
        <v>60</v>
      </c>
      <c r="M1234" s="335" t="s">
        <v>9757</v>
      </c>
      <c r="N1234" s="335" t="s">
        <v>9758</v>
      </c>
      <c r="O1234" s="335" t="s">
        <v>9759</v>
      </c>
      <c r="P1234" s="336">
        <v>5370</v>
      </c>
      <c r="Q1234" s="331" t="s">
        <v>9507</v>
      </c>
      <c r="R1234" s="339" t="s">
        <v>9760</v>
      </c>
      <c r="S1234" s="333" t="s">
        <v>8539</v>
      </c>
      <c r="T1234" s="331" t="s">
        <v>6917</v>
      </c>
      <c r="U1234" s="331" t="s">
        <v>492</v>
      </c>
      <c r="V1234" s="335" t="s">
        <v>9558</v>
      </c>
      <c r="W1234" s="345" t="s">
        <v>9559</v>
      </c>
      <c r="X1234" s="340">
        <v>43529.2</v>
      </c>
      <c r="Y1234" s="335" t="s">
        <v>9761</v>
      </c>
      <c r="Z1234" s="339" t="s">
        <v>9762</v>
      </c>
      <c r="AA1234" s="330" t="s">
        <v>9763</v>
      </c>
      <c r="AB1234" s="332">
        <v>55.32</v>
      </c>
      <c r="AC1234" s="332">
        <v>4.3899999999999997</v>
      </c>
      <c r="AD1234" s="332">
        <v>12.01</v>
      </c>
      <c r="AE1234" s="332">
        <v>27.79</v>
      </c>
      <c r="AF1234" s="332">
        <v>1.45</v>
      </c>
      <c r="AG1234" s="332">
        <v>8219.75</v>
      </c>
      <c r="AH1234" s="332">
        <v>5716.18</v>
      </c>
      <c r="AI1234" s="336">
        <v>5498.7</v>
      </c>
      <c r="AJ1234" s="336">
        <v>134.9</v>
      </c>
      <c r="AK1234" s="336">
        <v>6521.1</v>
      </c>
      <c r="AL1234" s="331" t="s">
        <v>8328</v>
      </c>
      <c r="AM1234" s="331" t="s">
        <v>8329</v>
      </c>
      <c r="AN1234" s="332">
        <v>7.78</v>
      </c>
      <c r="AO1234" s="332">
        <v>31.85</v>
      </c>
      <c r="AP1234" s="332">
        <v>30.12</v>
      </c>
    </row>
    <row r="1235" spans="1:42" ht="315">
      <c r="A1235" s="329">
        <v>43959</v>
      </c>
      <c r="B1235" s="330" t="s">
        <v>1868</v>
      </c>
      <c r="C1235" s="330" t="s">
        <v>1869</v>
      </c>
      <c r="D1235" s="331" t="s">
        <v>61</v>
      </c>
      <c r="E1235" s="331" t="s">
        <v>67</v>
      </c>
      <c r="F1235" s="332">
        <v>178.97</v>
      </c>
      <c r="G1235" s="330" t="s">
        <v>1870</v>
      </c>
      <c r="H1235" s="330" t="s">
        <v>1871</v>
      </c>
      <c r="I1235" s="331" t="s">
        <v>1872</v>
      </c>
      <c r="J1235" s="329">
        <v>43959</v>
      </c>
      <c r="K1235" s="333" t="s">
        <v>491</v>
      </c>
      <c r="L1235" s="329">
        <v>44082</v>
      </c>
      <c r="M1235" s="335" t="s">
        <v>10462</v>
      </c>
      <c r="N1235" s="335" t="s">
        <v>10463</v>
      </c>
      <c r="O1235" s="335" t="s">
        <v>10464</v>
      </c>
      <c r="P1235" s="336">
        <v>273.89999999999998</v>
      </c>
      <c r="Q1235" s="331" t="s">
        <v>8331</v>
      </c>
      <c r="R1235" s="333" t="s">
        <v>10465</v>
      </c>
      <c r="S1235" s="333" t="s">
        <v>8346</v>
      </c>
      <c r="T1235" s="331" t="s">
        <v>6917</v>
      </c>
      <c r="U1235" s="331" t="s">
        <v>492</v>
      </c>
      <c r="V1235" s="335" t="s">
        <v>10466</v>
      </c>
      <c r="W1235" s="333" t="s">
        <v>10467</v>
      </c>
      <c r="X1235" s="330" t="s">
        <v>60</v>
      </c>
      <c r="Y1235" s="335" t="s">
        <v>10468</v>
      </c>
      <c r="Z1235" s="339" t="s">
        <v>10469</v>
      </c>
      <c r="AA1235" s="330" t="s">
        <v>60</v>
      </c>
      <c r="AB1235" s="332">
        <v>26.91</v>
      </c>
      <c r="AC1235" s="332">
        <v>2.88</v>
      </c>
      <c r="AD1235" s="332">
        <v>12.66</v>
      </c>
      <c r="AE1235" s="332">
        <v>17.82</v>
      </c>
      <c r="AF1235" s="332">
        <v>1.93</v>
      </c>
      <c r="AG1235" s="332">
        <v>313.47000000000003</v>
      </c>
      <c r="AH1235" s="332">
        <v>286.27</v>
      </c>
      <c r="AI1235" s="336">
        <v>174.6</v>
      </c>
      <c r="AJ1235" s="338">
        <v>0.90500000000000003</v>
      </c>
      <c r="AK1235" s="336">
        <v>189.9</v>
      </c>
      <c r="AL1235" s="331" t="s">
        <v>8328</v>
      </c>
      <c r="AM1235" s="331" t="s">
        <v>8329</v>
      </c>
      <c r="AN1235" s="332">
        <v>7.7</v>
      </c>
      <c r="AO1235" s="332">
        <v>12.27</v>
      </c>
      <c r="AP1235" s="332">
        <v>11.04</v>
      </c>
    </row>
    <row r="1236" spans="1:42" ht="123.75">
      <c r="A1236" s="329">
        <v>44715</v>
      </c>
      <c r="B1236" s="330" t="s">
        <v>6100</v>
      </c>
      <c r="C1236" s="330" t="s">
        <v>6101</v>
      </c>
      <c r="D1236" s="331" t="s">
        <v>61</v>
      </c>
      <c r="E1236" s="331" t="s">
        <v>77</v>
      </c>
      <c r="F1236" s="332">
        <v>140.99</v>
      </c>
      <c r="G1236" s="330" t="s">
        <v>6102</v>
      </c>
      <c r="H1236" s="330" t="s">
        <v>60</v>
      </c>
      <c r="I1236" s="331" t="s">
        <v>6103</v>
      </c>
      <c r="J1236" s="329">
        <v>44715</v>
      </c>
      <c r="K1236" s="333" t="s">
        <v>491</v>
      </c>
      <c r="L1236" s="334" t="s">
        <v>60</v>
      </c>
      <c r="M1236" s="335" t="s">
        <v>16309</v>
      </c>
      <c r="N1236" s="335" t="s">
        <v>16310</v>
      </c>
      <c r="O1236" s="335" t="s">
        <v>16311</v>
      </c>
      <c r="P1236" s="336">
        <v>86.5</v>
      </c>
      <c r="Q1236" s="331" t="s">
        <v>14947</v>
      </c>
      <c r="R1236" s="333" t="s">
        <v>14948</v>
      </c>
      <c r="S1236" s="333" t="s">
        <v>8339</v>
      </c>
      <c r="T1236" s="331" t="s">
        <v>6923</v>
      </c>
      <c r="U1236" s="331" t="s">
        <v>12459</v>
      </c>
      <c r="V1236" s="335" t="s">
        <v>16312</v>
      </c>
      <c r="W1236" s="339" t="s">
        <v>16313</v>
      </c>
      <c r="X1236" s="330" t="s">
        <v>60</v>
      </c>
      <c r="Y1236" s="335" t="s">
        <v>60</v>
      </c>
      <c r="Z1236" s="333" t="s">
        <v>60</v>
      </c>
      <c r="AA1236" s="330" t="s">
        <v>60</v>
      </c>
      <c r="AB1236" s="332">
        <v>5.69</v>
      </c>
      <c r="AC1236" s="338">
        <v>0.63500000000000001</v>
      </c>
      <c r="AD1236" s="332">
        <v>13.02</v>
      </c>
      <c r="AE1236" s="332">
        <v>13.1</v>
      </c>
      <c r="AF1236" s="332">
        <v>6.63</v>
      </c>
      <c r="AG1236" s="332">
        <v>177.61</v>
      </c>
      <c r="AH1236" s="332">
        <v>92.96</v>
      </c>
      <c r="AI1236" s="336">
        <v>24.2</v>
      </c>
      <c r="AJ1236" s="336">
        <v>15.6</v>
      </c>
      <c r="AK1236" s="336">
        <v>249.2</v>
      </c>
      <c r="AL1236" s="331" t="s">
        <v>8328</v>
      </c>
      <c r="AM1236" s="331" t="s">
        <v>8329</v>
      </c>
      <c r="AN1236" s="332">
        <v>7.69</v>
      </c>
      <c r="AO1236" s="332">
        <v>7.69</v>
      </c>
      <c r="AP1236" s="332">
        <v>7.69</v>
      </c>
    </row>
    <row r="1237" spans="1:42" ht="281.25">
      <c r="A1237" s="329">
        <v>44236</v>
      </c>
      <c r="B1237" s="330" t="s">
        <v>5880</v>
      </c>
      <c r="C1237" s="330" t="s">
        <v>60</v>
      </c>
      <c r="D1237" s="331" t="s">
        <v>61</v>
      </c>
      <c r="E1237" s="331" t="s">
        <v>77</v>
      </c>
      <c r="F1237" s="332">
        <v>22.47</v>
      </c>
      <c r="G1237" s="330" t="s">
        <v>6104</v>
      </c>
      <c r="H1237" s="330" t="s">
        <v>6105</v>
      </c>
      <c r="I1237" s="331" t="s">
        <v>6106</v>
      </c>
      <c r="J1237" s="329">
        <v>44236</v>
      </c>
      <c r="K1237" s="333" t="s">
        <v>491</v>
      </c>
      <c r="L1237" s="334" t="s">
        <v>60</v>
      </c>
      <c r="M1237" s="335" t="s">
        <v>15959</v>
      </c>
      <c r="N1237" s="335" t="s">
        <v>60</v>
      </c>
      <c r="O1237" s="335" t="s">
        <v>60</v>
      </c>
      <c r="P1237" s="341" t="s">
        <v>60</v>
      </c>
      <c r="Q1237" s="331" t="s">
        <v>8537</v>
      </c>
      <c r="R1237" s="339" t="s">
        <v>15960</v>
      </c>
      <c r="S1237" s="333" t="s">
        <v>9049</v>
      </c>
      <c r="T1237" s="331" t="s">
        <v>6915</v>
      </c>
      <c r="U1237" s="331" t="s">
        <v>11848</v>
      </c>
      <c r="V1237" s="335" t="s">
        <v>16314</v>
      </c>
      <c r="W1237" s="333" t="s">
        <v>9106</v>
      </c>
      <c r="X1237" s="330" t="s">
        <v>60</v>
      </c>
      <c r="Y1237" s="335" t="s">
        <v>16315</v>
      </c>
      <c r="Z1237" s="333" t="s">
        <v>9106</v>
      </c>
      <c r="AA1237" s="330" t="s">
        <v>60</v>
      </c>
      <c r="AB1237" s="332">
        <v>22.62</v>
      </c>
      <c r="AC1237" s="332">
        <v>2.95</v>
      </c>
      <c r="AD1237" s="332">
        <v>12.79</v>
      </c>
      <c r="AE1237" s="332">
        <v>27.54</v>
      </c>
      <c r="AF1237" s="332">
        <v>4.2699999999999996</v>
      </c>
      <c r="AG1237" s="332">
        <v>27.58</v>
      </c>
      <c r="AH1237" s="332">
        <v>27.94</v>
      </c>
      <c r="AI1237" s="332">
        <v>6.75</v>
      </c>
      <c r="AJ1237" s="332">
        <v>1.1200000000000001</v>
      </c>
      <c r="AK1237" s="336">
        <v>16.3</v>
      </c>
      <c r="AL1237" s="331" t="s">
        <v>8328</v>
      </c>
      <c r="AM1237" s="331" t="s">
        <v>8329</v>
      </c>
      <c r="AN1237" s="332">
        <v>7.69</v>
      </c>
      <c r="AO1237" s="332">
        <v>7.69</v>
      </c>
      <c r="AP1237" s="332">
        <v>18.64</v>
      </c>
    </row>
    <row r="1238" spans="1:42" ht="360">
      <c r="A1238" s="329">
        <v>44608</v>
      </c>
      <c r="B1238" s="330" t="s">
        <v>16316</v>
      </c>
      <c r="C1238" s="330" t="s">
        <v>60</v>
      </c>
      <c r="D1238" s="331" t="s">
        <v>61</v>
      </c>
      <c r="E1238" s="331" t="s">
        <v>67</v>
      </c>
      <c r="F1238" s="332">
        <v>74.41</v>
      </c>
      <c r="G1238" s="330" t="s">
        <v>6108</v>
      </c>
      <c r="H1238" s="330" t="s">
        <v>6109</v>
      </c>
      <c r="I1238" s="331" t="s">
        <v>6110</v>
      </c>
      <c r="J1238" s="329">
        <v>44608</v>
      </c>
      <c r="K1238" s="333" t="s">
        <v>491</v>
      </c>
      <c r="L1238" s="329">
        <v>44713</v>
      </c>
      <c r="M1238" s="335" t="s">
        <v>16317</v>
      </c>
      <c r="N1238" s="335" t="s">
        <v>60</v>
      </c>
      <c r="O1238" s="335" t="s">
        <v>60</v>
      </c>
      <c r="P1238" s="341" t="s">
        <v>60</v>
      </c>
      <c r="Q1238" s="331" t="s">
        <v>9384</v>
      </c>
      <c r="R1238" s="339" t="s">
        <v>16318</v>
      </c>
      <c r="S1238" s="333" t="s">
        <v>12633</v>
      </c>
      <c r="T1238" s="331" t="s">
        <v>6915</v>
      </c>
      <c r="U1238" s="331" t="s">
        <v>11848</v>
      </c>
      <c r="V1238" s="335" t="s">
        <v>16319</v>
      </c>
      <c r="W1238" s="333" t="s">
        <v>14570</v>
      </c>
      <c r="X1238" s="340">
        <v>280</v>
      </c>
      <c r="Y1238" s="335" t="s">
        <v>16320</v>
      </c>
      <c r="Z1238" s="339" t="s">
        <v>16321</v>
      </c>
      <c r="AA1238" s="330" t="s">
        <v>60</v>
      </c>
      <c r="AB1238" s="341" t="s">
        <v>60</v>
      </c>
      <c r="AC1238" s="332">
        <v>6.51</v>
      </c>
      <c r="AD1238" s="332">
        <v>31.17</v>
      </c>
      <c r="AE1238" s="332">
        <v>132.84</v>
      </c>
      <c r="AF1238" s="332">
        <v>2.84</v>
      </c>
      <c r="AG1238" s="332">
        <v>68.650000000000006</v>
      </c>
      <c r="AH1238" s="332">
        <v>67.53</v>
      </c>
      <c r="AI1238" s="336">
        <v>24.6</v>
      </c>
      <c r="AJ1238" s="338">
        <v>-0.217</v>
      </c>
      <c r="AK1238" s="336">
        <v>26.6</v>
      </c>
      <c r="AL1238" s="331" t="s">
        <v>8328</v>
      </c>
      <c r="AM1238" s="331" t="s">
        <v>8329</v>
      </c>
      <c r="AN1238" s="332">
        <v>7.67</v>
      </c>
      <c r="AO1238" s="332">
        <v>19.760000000000002</v>
      </c>
      <c r="AP1238" s="332">
        <v>18.93</v>
      </c>
    </row>
    <row r="1239" spans="1:42" ht="101.25">
      <c r="A1239" s="329">
        <v>44812</v>
      </c>
      <c r="B1239" s="330" t="s">
        <v>10867</v>
      </c>
      <c r="C1239" s="330" t="s">
        <v>10868</v>
      </c>
      <c r="D1239" s="331" t="s">
        <v>61</v>
      </c>
      <c r="E1239" s="331" t="s">
        <v>77</v>
      </c>
      <c r="F1239" s="332">
        <v>69.45</v>
      </c>
      <c r="G1239" s="330" t="s">
        <v>4707</v>
      </c>
      <c r="H1239" s="330" t="s">
        <v>60</v>
      </c>
      <c r="I1239" s="331" t="s">
        <v>4708</v>
      </c>
      <c r="J1239" s="329">
        <v>44812</v>
      </c>
      <c r="K1239" s="333" t="s">
        <v>491</v>
      </c>
      <c r="L1239" s="334" t="s">
        <v>60</v>
      </c>
      <c r="M1239" s="335" t="s">
        <v>10869</v>
      </c>
      <c r="N1239" s="335" t="s">
        <v>10870</v>
      </c>
      <c r="O1239" s="335" t="s">
        <v>10871</v>
      </c>
      <c r="P1239" s="336">
        <v>72.7</v>
      </c>
      <c r="Q1239" s="331" t="s">
        <v>9073</v>
      </c>
      <c r="R1239" s="333" t="s">
        <v>10872</v>
      </c>
      <c r="S1239" s="333" t="s">
        <v>10873</v>
      </c>
      <c r="T1239" s="331" t="s">
        <v>6921</v>
      </c>
      <c r="U1239" s="331" t="s">
        <v>492</v>
      </c>
      <c r="V1239" s="335" t="s">
        <v>10874</v>
      </c>
      <c r="W1239" s="333" t="s">
        <v>10875</v>
      </c>
      <c r="X1239" s="330" t="s">
        <v>60</v>
      </c>
      <c r="Y1239" s="335" t="s">
        <v>60</v>
      </c>
      <c r="Z1239" s="333" t="s">
        <v>60</v>
      </c>
      <c r="AA1239" s="330" t="s">
        <v>60</v>
      </c>
      <c r="AB1239" s="332">
        <v>4.2699999999999996</v>
      </c>
      <c r="AC1239" s="332">
        <v>1.66</v>
      </c>
      <c r="AD1239" s="332">
        <v>3.02</v>
      </c>
      <c r="AE1239" s="332">
        <v>3.18</v>
      </c>
      <c r="AF1239" s="338">
        <v>0.72399999999999998</v>
      </c>
      <c r="AG1239" s="332">
        <v>37.79</v>
      </c>
      <c r="AH1239" s="332">
        <v>68.09</v>
      </c>
      <c r="AI1239" s="336">
        <v>52.9</v>
      </c>
      <c r="AJ1239" s="336">
        <v>10</v>
      </c>
      <c r="AK1239" s="336">
        <v>47.2</v>
      </c>
      <c r="AL1239" s="331" t="s">
        <v>8328</v>
      </c>
      <c r="AM1239" s="331" t="s">
        <v>8329</v>
      </c>
      <c r="AN1239" s="332">
        <v>7.67</v>
      </c>
      <c r="AO1239" s="332">
        <v>3.05</v>
      </c>
      <c r="AP1239" s="332">
        <v>51.86</v>
      </c>
    </row>
    <row r="1240" spans="1:42" ht="303.75">
      <c r="A1240" s="329">
        <v>44690</v>
      </c>
      <c r="B1240" s="330" t="s">
        <v>6111</v>
      </c>
      <c r="C1240" s="330" t="s">
        <v>60</v>
      </c>
      <c r="D1240" s="331" t="s">
        <v>61</v>
      </c>
      <c r="E1240" s="331" t="s">
        <v>67</v>
      </c>
      <c r="F1240" s="332">
        <v>92.43</v>
      </c>
      <c r="G1240" s="330" t="s">
        <v>6112</v>
      </c>
      <c r="H1240" s="330" t="s">
        <v>6113</v>
      </c>
      <c r="I1240" s="331" t="s">
        <v>6114</v>
      </c>
      <c r="J1240" s="329">
        <v>44690</v>
      </c>
      <c r="K1240" s="333" t="s">
        <v>491</v>
      </c>
      <c r="L1240" s="329">
        <v>44789</v>
      </c>
      <c r="M1240" s="335" t="s">
        <v>16322</v>
      </c>
      <c r="N1240" s="335" t="s">
        <v>16323</v>
      </c>
      <c r="O1240" s="335" t="s">
        <v>16324</v>
      </c>
      <c r="P1240" s="341" t="s">
        <v>60</v>
      </c>
      <c r="Q1240" s="331" t="s">
        <v>9474</v>
      </c>
      <c r="R1240" s="333" t="s">
        <v>16325</v>
      </c>
      <c r="S1240" s="333" t="s">
        <v>8842</v>
      </c>
      <c r="T1240" s="331" t="s">
        <v>6923</v>
      </c>
      <c r="U1240" s="331" t="s">
        <v>11848</v>
      </c>
      <c r="V1240" s="335" t="s">
        <v>16326</v>
      </c>
      <c r="W1240" s="333" t="s">
        <v>8372</v>
      </c>
      <c r="X1240" s="330" t="s">
        <v>60</v>
      </c>
      <c r="Y1240" s="335" t="s">
        <v>16327</v>
      </c>
      <c r="Z1240" s="333" t="s">
        <v>10047</v>
      </c>
      <c r="AA1240" s="330" t="s">
        <v>60</v>
      </c>
      <c r="AB1240" s="332">
        <v>20.36</v>
      </c>
      <c r="AC1240" s="332">
        <v>1.77</v>
      </c>
      <c r="AD1240" s="332">
        <v>5.03</v>
      </c>
      <c r="AE1240" s="332">
        <v>10.93</v>
      </c>
      <c r="AF1240" s="338">
        <v>0.47399999999999998</v>
      </c>
      <c r="AG1240" s="332">
        <v>83.69</v>
      </c>
      <c r="AH1240" s="332">
        <v>58.15</v>
      </c>
      <c r="AI1240" s="336">
        <v>175.1</v>
      </c>
      <c r="AJ1240" s="332">
        <v>4.6900000000000004</v>
      </c>
      <c r="AK1240" s="336">
        <v>125.7</v>
      </c>
      <c r="AL1240" s="331" t="s">
        <v>8328</v>
      </c>
      <c r="AM1240" s="331" t="s">
        <v>8329</v>
      </c>
      <c r="AN1240" s="332">
        <v>7.66</v>
      </c>
      <c r="AO1240" s="332">
        <v>28.14</v>
      </c>
      <c r="AP1240" s="332">
        <v>29.28</v>
      </c>
    </row>
    <row r="1241" spans="1:42" ht="348.75">
      <c r="A1241" s="329">
        <v>44755</v>
      </c>
      <c r="B1241" s="330" t="s">
        <v>6115</v>
      </c>
      <c r="C1241" s="330" t="s">
        <v>6116</v>
      </c>
      <c r="D1241" s="331" t="s">
        <v>61</v>
      </c>
      <c r="E1241" s="331" t="s">
        <v>77</v>
      </c>
      <c r="F1241" s="332">
        <v>88.92</v>
      </c>
      <c r="G1241" s="330" t="s">
        <v>6117</v>
      </c>
      <c r="H1241" s="330" t="s">
        <v>6118</v>
      </c>
      <c r="I1241" s="331" t="s">
        <v>6119</v>
      </c>
      <c r="J1241" s="329">
        <v>44755</v>
      </c>
      <c r="K1241" s="333" t="s">
        <v>491</v>
      </c>
      <c r="L1241" s="334" t="s">
        <v>60</v>
      </c>
      <c r="M1241" s="335" t="s">
        <v>16328</v>
      </c>
      <c r="N1241" s="335" t="s">
        <v>16329</v>
      </c>
      <c r="O1241" s="335" t="s">
        <v>16330</v>
      </c>
      <c r="P1241" s="336">
        <v>60.9</v>
      </c>
      <c r="Q1241" s="331" t="s">
        <v>12457</v>
      </c>
      <c r="R1241" s="333" t="s">
        <v>12458</v>
      </c>
      <c r="S1241" s="333" t="s">
        <v>8339</v>
      </c>
      <c r="T1241" s="331" t="s">
        <v>6923</v>
      </c>
      <c r="U1241" s="331" t="s">
        <v>12459</v>
      </c>
      <c r="V1241" s="335" t="s">
        <v>16331</v>
      </c>
      <c r="W1241" s="333" t="s">
        <v>8372</v>
      </c>
      <c r="X1241" s="340">
        <v>287.60000000000002</v>
      </c>
      <c r="Y1241" s="335" t="s">
        <v>16332</v>
      </c>
      <c r="Z1241" s="339" t="s">
        <v>16333</v>
      </c>
      <c r="AA1241" s="330" t="s">
        <v>60</v>
      </c>
      <c r="AB1241" s="332">
        <v>8.27</v>
      </c>
      <c r="AC1241" s="338">
        <v>0.61599999999999999</v>
      </c>
      <c r="AD1241" s="332">
        <v>10.050000000000001</v>
      </c>
      <c r="AE1241" s="332">
        <v>10.09</v>
      </c>
      <c r="AF1241" s="332">
        <v>5.94</v>
      </c>
      <c r="AG1241" s="332">
        <v>107.74</v>
      </c>
      <c r="AH1241" s="332">
        <v>52.12</v>
      </c>
      <c r="AI1241" s="336">
        <v>18.8</v>
      </c>
      <c r="AJ1241" s="332">
        <v>6.51</v>
      </c>
      <c r="AK1241" s="336">
        <v>158.1</v>
      </c>
      <c r="AL1241" s="331" t="s">
        <v>8328</v>
      </c>
      <c r="AM1241" s="331" t="s">
        <v>8329</v>
      </c>
      <c r="AN1241" s="332">
        <v>7.6</v>
      </c>
      <c r="AO1241" s="332">
        <v>7.6</v>
      </c>
      <c r="AP1241" s="332">
        <v>-13.23</v>
      </c>
    </row>
    <row r="1242" spans="1:42" ht="409.5">
      <c r="A1242" s="329">
        <v>44032</v>
      </c>
      <c r="B1242" s="330" t="s">
        <v>6120</v>
      </c>
      <c r="C1242" s="330" t="s">
        <v>60</v>
      </c>
      <c r="D1242" s="331" t="s">
        <v>61</v>
      </c>
      <c r="E1242" s="331" t="s">
        <v>67</v>
      </c>
      <c r="F1242" s="332">
        <v>13757.49</v>
      </c>
      <c r="G1242" s="330" t="s">
        <v>4360</v>
      </c>
      <c r="H1242" s="330" t="s">
        <v>60</v>
      </c>
      <c r="I1242" s="331" t="s">
        <v>6121</v>
      </c>
      <c r="J1242" s="329">
        <v>44032</v>
      </c>
      <c r="K1242" s="333" t="s">
        <v>491</v>
      </c>
      <c r="L1242" s="329">
        <v>44109</v>
      </c>
      <c r="M1242" s="335" t="s">
        <v>16334</v>
      </c>
      <c r="N1242" s="335" t="s">
        <v>60</v>
      </c>
      <c r="O1242" s="335" t="s">
        <v>60</v>
      </c>
      <c r="P1242" s="341" t="s">
        <v>60</v>
      </c>
      <c r="Q1242" s="331" t="s">
        <v>8360</v>
      </c>
      <c r="R1242" s="333" t="s">
        <v>10508</v>
      </c>
      <c r="S1242" s="339" t="s">
        <v>16335</v>
      </c>
      <c r="T1242" s="331" t="s">
        <v>6921</v>
      </c>
      <c r="U1242" s="331" t="s">
        <v>11848</v>
      </c>
      <c r="V1242" s="335" t="s">
        <v>13837</v>
      </c>
      <c r="W1242" s="339" t="s">
        <v>13838</v>
      </c>
      <c r="X1242" s="340">
        <v>344883.8</v>
      </c>
      <c r="Y1242" s="335" t="s">
        <v>60</v>
      </c>
      <c r="Z1242" s="333" t="s">
        <v>60</v>
      </c>
      <c r="AA1242" s="330" t="s">
        <v>60</v>
      </c>
      <c r="AB1242" s="341" t="s">
        <v>60</v>
      </c>
      <c r="AC1242" s="332">
        <v>1.27</v>
      </c>
      <c r="AD1242" s="332">
        <v>5.84</v>
      </c>
      <c r="AE1242" s="341" t="s">
        <v>60</v>
      </c>
      <c r="AF1242" s="332">
        <v>3.54</v>
      </c>
      <c r="AG1242" s="332">
        <v>13757.49</v>
      </c>
      <c r="AH1242" s="332">
        <v>5087.49</v>
      </c>
      <c r="AI1242" s="341" t="s">
        <v>60</v>
      </c>
      <c r="AJ1242" s="341" t="s">
        <v>60</v>
      </c>
      <c r="AK1242" s="341" t="s">
        <v>60</v>
      </c>
      <c r="AL1242" s="331" t="s">
        <v>8328</v>
      </c>
      <c r="AM1242" s="331" t="s">
        <v>8329</v>
      </c>
      <c r="AN1242" s="332">
        <v>7.55</v>
      </c>
      <c r="AO1242" s="332">
        <v>19.77</v>
      </c>
      <c r="AP1242" s="332">
        <v>3.84</v>
      </c>
    </row>
    <row r="1243" spans="1:42" ht="405">
      <c r="A1243" s="329">
        <v>44441</v>
      </c>
      <c r="B1243" s="330" t="s">
        <v>6122</v>
      </c>
      <c r="C1243" s="330" t="s">
        <v>60</v>
      </c>
      <c r="D1243" s="331" t="s">
        <v>61</v>
      </c>
      <c r="E1243" s="331" t="s">
        <v>67</v>
      </c>
      <c r="F1243" s="332">
        <v>11996.27</v>
      </c>
      <c r="G1243" s="330" t="s">
        <v>6123</v>
      </c>
      <c r="H1243" s="330" t="s">
        <v>60</v>
      </c>
      <c r="I1243" s="331" t="s">
        <v>6124</v>
      </c>
      <c r="J1243" s="329">
        <v>44441</v>
      </c>
      <c r="K1243" s="333" t="s">
        <v>491</v>
      </c>
      <c r="L1243" s="329">
        <v>44543</v>
      </c>
      <c r="M1243" s="335" t="s">
        <v>16336</v>
      </c>
      <c r="N1243" s="335" t="s">
        <v>60</v>
      </c>
      <c r="O1243" s="335" t="s">
        <v>60</v>
      </c>
      <c r="P1243" s="341" t="s">
        <v>60</v>
      </c>
      <c r="Q1243" s="331" t="s">
        <v>8836</v>
      </c>
      <c r="R1243" s="339" t="s">
        <v>16337</v>
      </c>
      <c r="S1243" s="339" t="s">
        <v>16338</v>
      </c>
      <c r="T1243" s="331" t="s">
        <v>6921</v>
      </c>
      <c r="U1243" s="331" t="s">
        <v>11848</v>
      </c>
      <c r="V1243" s="335" t="s">
        <v>16339</v>
      </c>
      <c r="W1243" s="339" t="s">
        <v>16340</v>
      </c>
      <c r="X1243" s="340">
        <v>27822.400000000001</v>
      </c>
      <c r="Y1243" s="335" t="s">
        <v>60</v>
      </c>
      <c r="Z1243" s="333" t="s">
        <v>60</v>
      </c>
      <c r="AA1243" s="330" t="s">
        <v>60</v>
      </c>
      <c r="AB1243" s="332">
        <v>44.07</v>
      </c>
      <c r="AC1243" s="332">
        <v>5.75</v>
      </c>
      <c r="AD1243" s="332">
        <v>20.88</v>
      </c>
      <c r="AE1243" s="332">
        <v>29.97</v>
      </c>
      <c r="AF1243" s="332">
        <v>4.0999999999999996</v>
      </c>
      <c r="AG1243" s="332">
        <v>11996.27</v>
      </c>
      <c r="AH1243" s="332">
        <v>10466.879999999999</v>
      </c>
      <c r="AI1243" s="341" t="s">
        <v>60</v>
      </c>
      <c r="AJ1243" s="341" t="s">
        <v>60</v>
      </c>
      <c r="AK1243" s="336">
        <v>4999.1000000000004</v>
      </c>
      <c r="AL1243" s="331" t="s">
        <v>8328</v>
      </c>
      <c r="AM1243" s="331" t="s">
        <v>8329</v>
      </c>
      <c r="AN1243" s="332">
        <v>7.54</v>
      </c>
      <c r="AO1243" s="332">
        <v>18.510000000000002</v>
      </c>
      <c r="AP1243" s="332">
        <v>12.45</v>
      </c>
    </row>
    <row r="1244" spans="1:42" ht="409.5">
      <c r="A1244" s="329">
        <v>44237</v>
      </c>
      <c r="B1244" s="330" t="s">
        <v>6125</v>
      </c>
      <c r="C1244" s="330" t="s">
        <v>60</v>
      </c>
      <c r="D1244" s="331" t="s">
        <v>61</v>
      </c>
      <c r="E1244" s="331" t="s">
        <v>67</v>
      </c>
      <c r="F1244" s="332">
        <v>3734.91</v>
      </c>
      <c r="G1244" s="330" t="s">
        <v>6126</v>
      </c>
      <c r="H1244" s="330" t="s">
        <v>6127</v>
      </c>
      <c r="I1244" s="331" t="s">
        <v>6128</v>
      </c>
      <c r="J1244" s="329">
        <v>44237</v>
      </c>
      <c r="K1244" s="333" t="s">
        <v>491</v>
      </c>
      <c r="L1244" s="329">
        <v>44292</v>
      </c>
      <c r="M1244" s="335" t="s">
        <v>16341</v>
      </c>
      <c r="N1244" s="335" t="s">
        <v>60</v>
      </c>
      <c r="O1244" s="335" t="s">
        <v>60</v>
      </c>
      <c r="P1244" s="341" t="s">
        <v>60</v>
      </c>
      <c r="Q1244" s="331" t="s">
        <v>8360</v>
      </c>
      <c r="R1244" s="333" t="s">
        <v>10508</v>
      </c>
      <c r="S1244" s="333" t="s">
        <v>16342</v>
      </c>
      <c r="T1244" s="331" t="s">
        <v>6921</v>
      </c>
      <c r="U1244" s="331" t="s">
        <v>11848</v>
      </c>
      <c r="V1244" s="335" t="s">
        <v>16343</v>
      </c>
      <c r="W1244" s="333" t="s">
        <v>8815</v>
      </c>
      <c r="X1244" s="340">
        <v>8847.7999999999993</v>
      </c>
      <c r="Y1244" s="335" t="s">
        <v>16344</v>
      </c>
      <c r="Z1244" s="339" t="s">
        <v>16345</v>
      </c>
      <c r="AA1244" s="330" t="s">
        <v>60</v>
      </c>
      <c r="AB1244" s="341" t="s">
        <v>60</v>
      </c>
      <c r="AC1244" s="338">
        <v>0.92600000000000005</v>
      </c>
      <c r="AD1244" s="332">
        <v>4.9800000000000004</v>
      </c>
      <c r="AE1244" s="332">
        <v>30.63</v>
      </c>
      <c r="AF1244" s="332">
        <v>2.1</v>
      </c>
      <c r="AG1244" s="332">
        <v>3734.91</v>
      </c>
      <c r="AH1244" s="332">
        <v>2227.7600000000002</v>
      </c>
      <c r="AI1244" s="341" t="s">
        <v>60</v>
      </c>
      <c r="AJ1244" s="341" t="s">
        <v>60</v>
      </c>
      <c r="AK1244" s="336">
        <v>4467.3999999999996</v>
      </c>
      <c r="AL1244" s="331" t="s">
        <v>8328</v>
      </c>
      <c r="AM1244" s="331" t="s">
        <v>8329</v>
      </c>
      <c r="AN1244" s="332">
        <v>7.51</v>
      </c>
      <c r="AO1244" s="332">
        <v>24.75</v>
      </c>
      <c r="AP1244" s="332">
        <v>22.37</v>
      </c>
    </row>
    <row r="1245" spans="1:42" ht="409.5">
      <c r="A1245" s="329">
        <v>44358</v>
      </c>
      <c r="B1245" s="330" t="s">
        <v>1878</v>
      </c>
      <c r="C1245" s="330" t="s">
        <v>1879</v>
      </c>
      <c r="D1245" s="331" t="s">
        <v>61</v>
      </c>
      <c r="E1245" s="331" t="s">
        <v>67</v>
      </c>
      <c r="F1245" s="332">
        <v>192.58</v>
      </c>
      <c r="G1245" s="330" t="s">
        <v>1880</v>
      </c>
      <c r="H1245" s="330" t="s">
        <v>1881</v>
      </c>
      <c r="I1245" s="331" t="s">
        <v>1882</v>
      </c>
      <c r="J1245" s="329">
        <v>44358</v>
      </c>
      <c r="K1245" s="333" t="s">
        <v>491</v>
      </c>
      <c r="L1245" s="329">
        <v>44391</v>
      </c>
      <c r="M1245" s="335" t="s">
        <v>10775</v>
      </c>
      <c r="N1245" s="335" t="s">
        <v>10776</v>
      </c>
      <c r="O1245" s="335" t="s">
        <v>60</v>
      </c>
      <c r="P1245" s="336">
        <v>226</v>
      </c>
      <c r="Q1245" s="331" t="s">
        <v>8836</v>
      </c>
      <c r="R1245" s="339" t="s">
        <v>10777</v>
      </c>
      <c r="S1245" s="333" t="s">
        <v>9042</v>
      </c>
      <c r="T1245" s="331" t="s">
        <v>6915</v>
      </c>
      <c r="U1245" s="331" t="s">
        <v>492</v>
      </c>
      <c r="V1245" s="335" t="s">
        <v>10778</v>
      </c>
      <c r="W1245" s="339" t="s">
        <v>10779</v>
      </c>
      <c r="X1245" s="330" t="s">
        <v>60</v>
      </c>
      <c r="Y1245" s="335" t="s">
        <v>10780</v>
      </c>
      <c r="Z1245" s="339" t="s">
        <v>10781</v>
      </c>
      <c r="AA1245" s="330" t="s">
        <v>10782</v>
      </c>
      <c r="AB1245" s="332">
        <v>27.92</v>
      </c>
      <c r="AC1245" s="332">
        <v>2.98</v>
      </c>
      <c r="AD1245" s="332">
        <v>10.7</v>
      </c>
      <c r="AE1245" s="332">
        <v>15.11</v>
      </c>
      <c r="AF1245" s="332">
        <v>2.94</v>
      </c>
      <c r="AG1245" s="332">
        <v>222.89</v>
      </c>
      <c r="AH1245" s="332">
        <v>201.05</v>
      </c>
      <c r="AI1245" s="336">
        <v>75.900000000000006</v>
      </c>
      <c r="AJ1245" s="332">
        <v>8.48</v>
      </c>
      <c r="AK1245" s="336">
        <v>124.6</v>
      </c>
      <c r="AL1245" s="331" t="s">
        <v>8328</v>
      </c>
      <c r="AM1245" s="331" t="s">
        <v>8329</v>
      </c>
      <c r="AN1245" s="332">
        <v>7.5</v>
      </c>
      <c r="AO1245" s="332">
        <v>5.39</v>
      </c>
      <c r="AP1245" s="332">
        <v>24.28</v>
      </c>
    </row>
    <row r="1246" spans="1:42" ht="180">
      <c r="A1246" s="329">
        <v>43889</v>
      </c>
      <c r="B1246" s="330" t="s">
        <v>1873</v>
      </c>
      <c r="C1246" s="330" t="s">
        <v>1874</v>
      </c>
      <c r="D1246" s="331" t="s">
        <v>61</v>
      </c>
      <c r="E1246" s="331" t="s">
        <v>67</v>
      </c>
      <c r="F1246" s="332">
        <v>4.3</v>
      </c>
      <c r="G1246" s="330" t="s">
        <v>1875</v>
      </c>
      <c r="H1246" s="330" t="s">
        <v>1876</v>
      </c>
      <c r="I1246" s="331" t="s">
        <v>1877</v>
      </c>
      <c r="J1246" s="329">
        <v>43889</v>
      </c>
      <c r="K1246" s="333" t="s">
        <v>491</v>
      </c>
      <c r="L1246" s="329">
        <v>44376</v>
      </c>
      <c r="M1246" s="335" t="s">
        <v>10543</v>
      </c>
      <c r="N1246" s="335" t="s">
        <v>10544</v>
      </c>
      <c r="O1246" s="335" t="s">
        <v>10545</v>
      </c>
      <c r="P1246" s="336">
        <v>48.6</v>
      </c>
      <c r="Q1246" s="331" t="s">
        <v>8409</v>
      </c>
      <c r="R1246" s="339" t="s">
        <v>10546</v>
      </c>
      <c r="S1246" s="333" t="s">
        <v>10547</v>
      </c>
      <c r="T1246" s="331" t="s">
        <v>6917</v>
      </c>
      <c r="U1246" s="331" t="s">
        <v>492</v>
      </c>
      <c r="V1246" s="335" t="s">
        <v>10548</v>
      </c>
      <c r="W1246" s="333" t="s">
        <v>10549</v>
      </c>
      <c r="X1246" s="330" t="s">
        <v>60</v>
      </c>
      <c r="Y1246" s="335" t="s">
        <v>10550</v>
      </c>
      <c r="Z1246" s="333" t="s">
        <v>10549</v>
      </c>
      <c r="AA1246" s="340">
        <v>74</v>
      </c>
      <c r="AB1246" s="341" t="s">
        <v>60</v>
      </c>
      <c r="AC1246" s="332">
        <v>1.1399999999999999</v>
      </c>
      <c r="AD1246" s="341" t="s">
        <v>60</v>
      </c>
      <c r="AE1246" s="341" t="s">
        <v>60</v>
      </c>
      <c r="AF1246" s="341" t="s">
        <v>60</v>
      </c>
      <c r="AG1246" s="341" t="s">
        <v>60</v>
      </c>
      <c r="AH1246" s="332">
        <v>5.57</v>
      </c>
      <c r="AI1246" s="332">
        <v>2.92</v>
      </c>
      <c r="AJ1246" s="338">
        <v>0.70599999999999996</v>
      </c>
      <c r="AK1246" s="336">
        <v>12</v>
      </c>
      <c r="AL1246" s="331" t="s">
        <v>8328</v>
      </c>
      <c r="AM1246" s="331" t="s">
        <v>8329</v>
      </c>
      <c r="AN1246" s="332">
        <v>7.5</v>
      </c>
      <c r="AO1246" s="332">
        <v>10.26</v>
      </c>
      <c r="AP1246" s="332">
        <v>15.44</v>
      </c>
    </row>
    <row r="1247" spans="1:42" ht="135">
      <c r="A1247" s="329">
        <v>44410</v>
      </c>
      <c r="B1247" s="330" t="s">
        <v>6129</v>
      </c>
      <c r="C1247" s="330" t="s">
        <v>60</v>
      </c>
      <c r="D1247" s="331" t="s">
        <v>61</v>
      </c>
      <c r="E1247" s="331" t="s">
        <v>67</v>
      </c>
      <c r="F1247" s="332">
        <v>5404.58</v>
      </c>
      <c r="G1247" s="330" t="s">
        <v>6130</v>
      </c>
      <c r="H1247" s="330" t="s">
        <v>60</v>
      </c>
      <c r="I1247" s="331" t="s">
        <v>6131</v>
      </c>
      <c r="J1247" s="329">
        <v>44410</v>
      </c>
      <c r="K1247" s="333" t="s">
        <v>491</v>
      </c>
      <c r="L1247" s="329">
        <v>44518</v>
      </c>
      <c r="M1247" s="335" t="s">
        <v>16346</v>
      </c>
      <c r="N1247" s="335" t="s">
        <v>16347</v>
      </c>
      <c r="O1247" s="335" t="s">
        <v>16348</v>
      </c>
      <c r="P1247" s="341" t="s">
        <v>60</v>
      </c>
      <c r="Q1247" s="331" t="s">
        <v>8417</v>
      </c>
      <c r="R1247" s="333" t="s">
        <v>13629</v>
      </c>
      <c r="S1247" s="333" t="s">
        <v>9222</v>
      </c>
      <c r="T1247" s="331" t="s">
        <v>6915</v>
      </c>
      <c r="U1247" s="331" t="s">
        <v>12010</v>
      </c>
      <c r="V1247" s="335" t="s">
        <v>16349</v>
      </c>
      <c r="W1247" s="333" t="s">
        <v>11030</v>
      </c>
      <c r="X1247" s="340">
        <v>4159.6000000000004</v>
      </c>
      <c r="Y1247" s="335" t="s">
        <v>60</v>
      </c>
      <c r="Z1247" s="333" t="s">
        <v>60</v>
      </c>
      <c r="AA1247" s="330" t="s">
        <v>60</v>
      </c>
      <c r="AB1247" s="332">
        <v>9.68</v>
      </c>
      <c r="AC1247" s="332">
        <v>1.39</v>
      </c>
      <c r="AD1247" s="332">
        <v>27.39</v>
      </c>
      <c r="AE1247" s="332">
        <v>27.59</v>
      </c>
      <c r="AF1247" s="332">
        <v>18.149999999999999</v>
      </c>
      <c r="AG1247" s="332">
        <v>5404.58</v>
      </c>
      <c r="AH1247" s="332">
        <v>3132.03</v>
      </c>
      <c r="AI1247" s="336">
        <v>259.39999999999998</v>
      </c>
      <c r="AJ1247" s="336">
        <v>520</v>
      </c>
      <c r="AK1247" s="336">
        <v>5402.9</v>
      </c>
      <c r="AL1247" s="331" t="s">
        <v>8328</v>
      </c>
      <c r="AM1247" s="331" t="s">
        <v>8329</v>
      </c>
      <c r="AN1247" s="332">
        <v>7.49</v>
      </c>
      <c r="AO1247" s="332">
        <v>8.33</v>
      </c>
      <c r="AP1247" s="332">
        <v>17.72</v>
      </c>
    </row>
    <row r="1248" spans="1:42" ht="405">
      <c r="A1248" s="329">
        <v>44648</v>
      </c>
      <c r="B1248" s="330" t="s">
        <v>6132</v>
      </c>
      <c r="C1248" s="330" t="s">
        <v>60</v>
      </c>
      <c r="D1248" s="331" t="s">
        <v>61</v>
      </c>
      <c r="E1248" s="331" t="s">
        <v>67</v>
      </c>
      <c r="F1248" s="332">
        <v>1193.25</v>
      </c>
      <c r="G1248" s="330" t="s">
        <v>5268</v>
      </c>
      <c r="H1248" s="330" t="s">
        <v>60</v>
      </c>
      <c r="I1248" s="331" t="s">
        <v>6133</v>
      </c>
      <c r="J1248" s="329">
        <v>44648</v>
      </c>
      <c r="K1248" s="333" t="s">
        <v>491</v>
      </c>
      <c r="L1248" s="329">
        <v>44748</v>
      </c>
      <c r="M1248" s="335" t="s">
        <v>16350</v>
      </c>
      <c r="N1248" s="335" t="s">
        <v>16351</v>
      </c>
      <c r="O1248" s="335" t="s">
        <v>60</v>
      </c>
      <c r="P1248" s="341" t="s">
        <v>60</v>
      </c>
      <c r="Q1248" s="331" t="s">
        <v>8921</v>
      </c>
      <c r="R1248" s="339" t="s">
        <v>16352</v>
      </c>
      <c r="S1248" s="333" t="s">
        <v>16353</v>
      </c>
      <c r="T1248" s="331" t="s">
        <v>6921</v>
      </c>
      <c r="U1248" s="331" t="s">
        <v>11848</v>
      </c>
      <c r="V1248" s="335" t="s">
        <v>15116</v>
      </c>
      <c r="W1248" s="333" t="s">
        <v>10364</v>
      </c>
      <c r="X1248" s="340">
        <v>1135.7</v>
      </c>
      <c r="Y1248" s="335" t="s">
        <v>60</v>
      </c>
      <c r="Z1248" s="333" t="s">
        <v>60</v>
      </c>
      <c r="AA1248" s="330" t="s">
        <v>60</v>
      </c>
      <c r="AB1248" s="341" t="s">
        <v>60</v>
      </c>
      <c r="AC1248" s="332">
        <v>2.25</v>
      </c>
      <c r="AD1248" s="332">
        <v>9.9700000000000006</v>
      </c>
      <c r="AE1248" s="332">
        <v>17.399999999999999</v>
      </c>
      <c r="AF1248" s="332">
        <v>1.1399999999999999</v>
      </c>
      <c r="AG1248" s="332">
        <v>1169.3499999999999</v>
      </c>
      <c r="AH1248" s="332">
        <v>711.55</v>
      </c>
      <c r="AI1248" s="336">
        <v>1086.3</v>
      </c>
      <c r="AJ1248" s="336">
        <v>-27.5</v>
      </c>
      <c r="AK1248" s="336">
        <v>1081.7</v>
      </c>
      <c r="AL1248" s="331" t="s">
        <v>8328</v>
      </c>
      <c r="AM1248" s="331" t="s">
        <v>8329</v>
      </c>
      <c r="AN1248" s="332">
        <v>7.44</v>
      </c>
      <c r="AO1248" s="332">
        <v>10.06</v>
      </c>
      <c r="AP1248" s="332">
        <v>6.57</v>
      </c>
    </row>
    <row r="1249" spans="1:42" ht="236.25">
      <c r="A1249" s="329">
        <v>44608</v>
      </c>
      <c r="B1249" s="330" t="s">
        <v>16354</v>
      </c>
      <c r="C1249" s="330" t="s">
        <v>16355</v>
      </c>
      <c r="D1249" s="331" t="s">
        <v>61</v>
      </c>
      <c r="E1249" s="331" t="s">
        <v>67</v>
      </c>
      <c r="F1249" s="332">
        <v>5386.71</v>
      </c>
      <c r="G1249" s="330" t="s">
        <v>5545</v>
      </c>
      <c r="H1249" s="330" t="s">
        <v>60</v>
      </c>
      <c r="I1249" s="331" t="s">
        <v>6135</v>
      </c>
      <c r="J1249" s="329">
        <v>44608</v>
      </c>
      <c r="K1249" s="333" t="s">
        <v>491</v>
      </c>
      <c r="L1249" s="329">
        <v>44735</v>
      </c>
      <c r="M1249" s="335" t="s">
        <v>16356</v>
      </c>
      <c r="N1249" s="335" t="s">
        <v>16357</v>
      </c>
      <c r="O1249" s="335" t="s">
        <v>16358</v>
      </c>
      <c r="P1249" s="341" t="s">
        <v>60</v>
      </c>
      <c r="Q1249" s="331" t="s">
        <v>12457</v>
      </c>
      <c r="R1249" s="333" t="s">
        <v>12458</v>
      </c>
      <c r="S1249" s="333" t="s">
        <v>9020</v>
      </c>
      <c r="T1249" s="331" t="s">
        <v>6921</v>
      </c>
      <c r="U1249" s="331" t="s">
        <v>12010</v>
      </c>
      <c r="V1249" s="335" t="s">
        <v>15483</v>
      </c>
      <c r="W1249" s="333" t="s">
        <v>9832</v>
      </c>
      <c r="X1249" s="330" t="s">
        <v>60</v>
      </c>
      <c r="Y1249" s="335" t="s">
        <v>60</v>
      </c>
      <c r="Z1249" s="333" t="s">
        <v>60</v>
      </c>
      <c r="AA1249" s="330" t="s">
        <v>60</v>
      </c>
      <c r="AB1249" s="341" t="s">
        <v>60</v>
      </c>
      <c r="AC1249" s="332">
        <v>1.32</v>
      </c>
      <c r="AD1249" s="332">
        <v>20.329999999999998</v>
      </c>
      <c r="AE1249" s="332">
        <v>52.59</v>
      </c>
      <c r="AF1249" s="332">
        <v>11.89</v>
      </c>
      <c r="AG1249" s="332">
        <v>5356.51</v>
      </c>
      <c r="AH1249" s="332">
        <v>1356.74</v>
      </c>
      <c r="AI1249" s="336">
        <v>439.7</v>
      </c>
      <c r="AJ1249" s="336">
        <v>15.3</v>
      </c>
      <c r="AK1249" s="336">
        <v>3563.4</v>
      </c>
      <c r="AL1249" s="331" t="s">
        <v>8328</v>
      </c>
      <c r="AM1249" s="331" t="s">
        <v>8329</v>
      </c>
      <c r="AN1249" s="332">
        <v>7.39</v>
      </c>
      <c r="AO1249" s="332">
        <v>39.200000000000003</v>
      </c>
      <c r="AP1249" s="332">
        <v>38.200000000000003</v>
      </c>
    </row>
    <row r="1250" spans="1:42" ht="258.75">
      <c r="A1250" s="329">
        <v>44509</v>
      </c>
      <c r="B1250" s="330" t="s">
        <v>6136</v>
      </c>
      <c r="C1250" s="330" t="s">
        <v>60</v>
      </c>
      <c r="D1250" s="331" t="s">
        <v>61</v>
      </c>
      <c r="E1250" s="331" t="s">
        <v>67</v>
      </c>
      <c r="F1250" s="332">
        <v>722.14</v>
      </c>
      <c r="G1250" s="330" t="s">
        <v>5553</v>
      </c>
      <c r="H1250" s="330" t="s">
        <v>60</v>
      </c>
      <c r="I1250" s="331" t="s">
        <v>6137</v>
      </c>
      <c r="J1250" s="329">
        <v>44509</v>
      </c>
      <c r="K1250" s="333" t="s">
        <v>491</v>
      </c>
      <c r="L1250" s="329">
        <v>44547</v>
      </c>
      <c r="M1250" s="335" t="s">
        <v>16359</v>
      </c>
      <c r="N1250" s="335" t="s">
        <v>60</v>
      </c>
      <c r="O1250" s="335" t="s">
        <v>60</v>
      </c>
      <c r="P1250" s="341" t="s">
        <v>60</v>
      </c>
      <c r="Q1250" s="331" t="s">
        <v>8360</v>
      </c>
      <c r="R1250" s="333" t="s">
        <v>10508</v>
      </c>
      <c r="S1250" s="333" t="s">
        <v>10335</v>
      </c>
      <c r="T1250" s="331" t="s">
        <v>6921</v>
      </c>
      <c r="U1250" s="331" t="s">
        <v>11848</v>
      </c>
      <c r="V1250" s="335" t="s">
        <v>15494</v>
      </c>
      <c r="W1250" s="333" t="s">
        <v>15495</v>
      </c>
      <c r="X1250" s="340">
        <v>65630.3</v>
      </c>
      <c r="Y1250" s="335" t="s">
        <v>60</v>
      </c>
      <c r="Z1250" s="333" t="s">
        <v>60</v>
      </c>
      <c r="AA1250" s="330" t="s">
        <v>60</v>
      </c>
      <c r="AB1250" s="332">
        <v>92.68</v>
      </c>
      <c r="AC1250" s="332">
        <v>1.85</v>
      </c>
      <c r="AD1250" s="332">
        <v>12.82</v>
      </c>
      <c r="AE1250" s="332">
        <v>46.02</v>
      </c>
      <c r="AF1250" s="332">
        <v>3.5</v>
      </c>
      <c r="AG1250" s="332">
        <v>722.14</v>
      </c>
      <c r="AH1250" s="332">
        <v>618.45000000000005</v>
      </c>
      <c r="AI1250" s="336">
        <v>203.4</v>
      </c>
      <c r="AJ1250" s="332">
        <v>6.58</v>
      </c>
      <c r="AK1250" s="336">
        <v>494.6</v>
      </c>
      <c r="AL1250" s="331" t="s">
        <v>8328</v>
      </c>
      <c r="AM1250" s="331" t="s">
        <v>8329</v>
      </c>
      <c r="AN1250" s="332">
        <v>7.35</v>
      </c>
      <c r="AO1250" s="332">
        <v>7.72</v>
      </c>
      <c r="AP1250" s="332">
        <v>4.84</v>
      </c>
    </row>
    <row r="1251" spans="1:42" ht="157.5">
      <c r="A1251" s="329">
        <v>44383</v>
      </c>
      <c r="B1251" s="330" t="s">
        <v>6138</v>
      </c>
      <c r="C1251" s="330" t="s">
        <v>60</v>
      </c>
      <c r="D1251" s="331" t="s">
        <v>61</v>
      </c>
      <c r="E1251" s="331" t="s">
        <v>67</v>
      </c>
      <c r="F1251" s="332">
        <v>18.71</v>
      </c>
      <c r="G1251" s="330" t="s">
        <v>6139</v>
      </c>
      <c r="H1251" s="330" t="s">
        <v>60</v>
      </c>
      <c r="I1251" s="331" t="s">
        <v>6140</v>
      </c>
      <c r="J1251" s="329">
        <v>44383</v>
      </c>
      <c r="K1251" s="333" t="s">
        <v>491</v>
      </c>
      <c r="L1251" s="329">
        <v>44454</v>
      </c>
      <c r="M1251" s="335" t="s">
        <v>16360</v>
      </c>
      <c r="N1251" s="335" t="s">
        <v>16361</v>
      </c>
      <c r="O1251" s="335" t="s">
        <v>16362</v>
      </c>
      <c r="P1251" s="341" t="s">
        <v>60</v>
      </c>
      <c r="Q1251" s="331" t="s">
        <v>8648</v>
      </c>
      <c r="R1251" s="339" t="s">
        <v>16363</v>
      </c>
      <c r="S1251" s="333" t="s">
        <v>8402</v>
      </c>
      <c r="T1251" s="331" t="s">
        <v>6915</v>
      </c>
      <c r="U1251" s="331" t="s">
        <v>11848</v>
      </c>
      <c r="V1251" s="335" t="s">
        <v>16364</v>
      </c>
      <c r="W1251" s="333" t="s">
        <v>8487</v>
      </c>
      <c r="X1251" s="330" t="s">
        <v>60</v>
      </c>
      <c r="Y1251" s="335" t="s">
        <v>60</v>
      </c>
      <c r="Z1251" s="333" t="s">
        <v>60</v>
      </c>
      <c r="AA1251" s="330" t="s">
        <v>60</v>
      </c>
      <c r="AB1251" s="341" t="s">
        <v>60</v>
      </c>
      <c r="AC1251" s="332">
        <v>2.81</v>
      </c>
      <c r="AD1251" s="332">
        <v>55.11</v>
      </c>
      <c r="AE1251" s="341" t="s">
        <v>60</v>
      </c>
      <c r="AF1251" s="332">
        <v>2.84</v>
      </c>
      <c r="AG1251" s="332">
        <v>26.51</v>
      </c>
      <c r="AH1251" s="332">
        <v>17.57</v>
      </c>
      <c r="AI1251" s="332">
        <v>9.7899999999999991</v>
      </c>
      <c r="AJ1251" s="338">
        <v>-0.59199999999999997</v>
      </c>
      <c r="AK1251" s="336">
        <v>18.399999999999999</v>
      </c>
      <c r="AL1251" s="331" t="s">
        <v>8328</v>
      </c>
      <c r="AM1251" s="331" t="s">
        <v>8329</v>
      </c>
      <c r="AN1251" s="332">
        <v>7.33</v>
      </c>
      <c r="AO1251" s="332">
        <v>11.71</v>
      </c>
      <c r="AP1251" s="332">
        <v>23.01</v>
      </c>
    </row>
    <row r="1252" spans="1:42" ht="213.75">
      <c r="A1252" s="329">
        <v>44103</v>
      </c>
      <c r="B1252" s="330" t="s">
        <v>6141</v>
      </c>
      <c r="C1252" s="330" t="s">
        <v>60</v>
      </c>
      <c r="D1252" s="331" t="s">
        <v>61</v>
      </c>
      <c r="E1252" s="331" t="s">
        <v>67</v>
      </c>
      <c r="F1252" s="332">
        <v>453.06</v>
      </c>
      <c r="G1252" s="330" t="s">
        <v>6142</v>
      </c>
      <c r="H1252" s="330" t="s">
        <v>6143</v>
      </c>
      <c r="I1252" s="331" t="s">
        <v>6144</v>
      </c>
      <c r="J1252" s="329">
        <v>44103</v>
      </c>
      <c r="K1252" s="333" t="s">
        <v>491</v>
      </c>
      <c r="L1252" s="329">
        <v>44440</v>
      </c>
      <c r="M1252" s="335" t="s">
        <v>16365</v>
      </c>
      <c r="N1252" s="335" t="s">
        <v>60</v>
      </c>
      <c r="O1252" s="335" t="s">
        <v>60</v>
      </c>
      <c r="P1252" s="341" t="s">
        <v>60</v>
      </c>
      <c r="Q1252" s="331" t="s">
        <v>11039</v>
      </c>
      <c r="R1252" s="339" t="s">
        <v>16366</v>
      </c>
      <c r="S1252" s="333" t="s">
        <v>11581</v>
      </c>
      <c r="T1252" s="331" t="s">
        <v>6915</v>
      </c>
      <c r="U1252" s="331" t="s">
        <v>11848</v>
      </c>
      <c r="V1252" s="335" t="s">
        <v>16367</v>
      </c>
      <c r="W1252" s="333" t="s">
        <v>12398</v>
      </c>
      <c r="X1252" s="340">
        <v>527.5</v>
      </c>
      <c r="Y1252" s="335" t="s">
        <v>16368</v>
      </c>
      <c r="Z1252" s="339" t="s">
        <v>16369</v>
      </c>
      <c r="AA1252" s="330" t="s">
        <v>60</v>
      </c>
      <c r="AB1252" s="332">
        <v>14.38</v>
      </c>
      <c r="AC1252" s="332">
        <v>1.66</v>
      </c>
      <c r="AD1252" s="332">
        <v>9.8699999999999992</v>
      </c>
      <c r="AE1252" s="332">
        <v>13.67</v>
      </c>
      <c r="AF1252" s="332">
        <v>1.48</v>
      </c>
      <c r="AG1252" s="332">
        <v>453.06</v>
      </c>
      <c r="AH1252" s="332">
        <v>306.06</v>
      </c>
      <c r="AI1252" s="336">
        <v>379.2</v>
      </c>
      <c r="AJ1252" s="336">
        <v>19.399999999999999</v>
      </c>
      <c r="AK1252" s="336">
        <v>731.4</v>
      </c>
      <c r="AL1252" s="331" t="s">
        <v>8328</v>
      </c>
      <c r="AM1252" s="331" t="s">
        <v>8329</v>
      </c>
      <c r="AN1252" s="332">
        <v>7.31</v>
      </c>
      <c r="AO1252" s="332">
        <v>5.19</v>
      </c>
      <c r="AP1252" s="332">
        <v>5.97</v>
      </c>
    </row>
    <row r="1253" spans="1:42" ht="409.5">
      <c r="A1253" s="329">
        <v>44781</v>
      </c>
      <c r="B1253" s="330" t="s">
        <v>6145</v>
      </c>
      <c r="C1253" s="330" t="s">
        <v>60</v>
      </c>
      <c r="D1253" s="331" t="s">
        <v>61</v>
      </c>
      <c r="E1253" s="331" t="s">
        <v>67</v>
      </c>
      <c r="F1253" s="332">
        <v>5881.63</v>
      </c>
      <c r="G1253" s="330" t="s">
        <v>2998</v>
      </c>
      <c r="H1253" s="330" t="s">
        <v>6146</v>
      </c>
      <c r="I1253" s="331" t="s">
        <v>6147</v>
      </c>
      <c r="J1253" s="329">
        <v>44781</v>
      </c>
      <c r="K1253" s="333" t="s">
        <v>491</v>
      </c>
      <c r="L1253" s="329">
        <v>44839</v>
      </c>
      <c r="M1253" s="335" t="s">
        <v>16370</v>
      </c>
      <c r="N1253" s="335" t="s">
        <v>16371</v>
      </c>
      <c r="O1253" s="335" t="s">
        <v>16372</v>
      </c>
      <c r="P1253" s="341" t="s">
        <v>60</v>
      </c>
      <c r="Q1253" s="331" t="s">
        <v>8547</v>
      </c>
      <c r="R1253" s="333" t="s">
        <v>16373</v>
      </c>
      <c r="S1253" s="333" t="s">
        <v>8602</v>
      </c>
      <c r="T1253" s="331" t="s">
        <v>6921</v>
      </c>
      <c r="U1253" s="331" t="s">
        <v>11848</v>
      </c>
      <c r="V1253" s="335" t="s">
        <v>11942</v>
      </c>
      <c r="W1253" s="333" t="s">
        <v>11943</v>
      </c>
      <c r="X1253" s="340">
        <v>278252</v>
      </c>
      <c r="Y1253" s="335" t="s">
        <v>16374</v>
      </c>
      <c r="Z1253" s="339" t="s">
        <v>16375</v>
      </c>
      <c r="AA1253" s="330" t="s">
        <v>12952</v>
      </c>
      <c r="AB1253" s="341" t="s">
        <v>60</v>
      </c>
      <c r="AC1253" s="332">
        <v>44.39</v>
      </c>
      <c r="AD1253" s="341" t="s">
        <v>60</v>
      </c>
      <c r="AE1253" s="341" t="s">
        <v>60</v>
      </c>
      <c r="AF1253" s="332">
        <v>22.84</v>
      </c>
      <c r="AG1253" s="332">
        <v>5364.48</v>
      </c>
      <c r="AH1253" s="332">
        <v>5254.37</v>
      </c>
      <c r="AI1253" s="336">
        <v>234.9</v>
      </c>
      <c r="AJ1253" s="336">
        <v>-322.5</v>
      </c>
      <c r="AK1253" s="336">
        <v>939.2</v>
      </c>
      <c r="AL1253" s="331" t="s">
        <v>8328</v>
      </c>
      <c r="AM1253" s="331" t="s">
        <v>8329</v>
      </c>
      <c r="AN1253" s="332">
        <v>7.3</v>
      </c>
      <c r="AO1253" s="332">
        <v>111.42</v>
      </c>
      <c r="AP1253" s="332">
        <v>96.56</v>
      </c>
    </row>
    <row r="1254" spans="1:42" ht="409.5">
      <c r="A1254" s="329">
        <v>44827</v>
      </c>
      <c r="B1254" s="330" t="s">
        <v>1883</v>
      </c>
      <c r="C1254" s="330" t="s">
        <v>1884</v>
      </c>
      <c r="D1254" s="331" t="s">
        <v>61</v>
      </c>
      <c r="E1254" s="331" t="s">
        <v>77</v>
      </c>
      <c r="F1254" s="332">
        <v>770.72</v>
      </c>
      <c r="G1254" s="330" t="s">
        <v>1885</v>
      </c>
      <c r="H1254" s="330" t="s">
        <v>1886</v>
      </c>
      <c r="I1254" s="331" t="s">
        <v>1887</v>
      </c>
      <c r="J1254" s="329">
        <v>44827</v>
      </c>
      <c r="K1254" s="333" t="s">
        <v>491</v>
      </c>
      <c r="L1254" s="334" t="s">
        <v>60</v>
      </c>
      <c r="M1254" s="335" t="s">
        <v>10760</v>
      </c>
      <c r="N1254" s="335" t="s">
        <v>10761</v>
      </c>
      <c r="O1254" s="335" t="s">
        <v>60</v>
      </c>
      <c r="P1254" s="336">
        <v>697.5</v>
      </c>
      <c r="Q1254" s="331" t="s">
        <v>9384</v>
      </c>
      <c r="R1254" s="339" t="s">
        <v>10762</v>
      </c>
      <c r="S1254" s="333" t="s">
        <v>10763</v>
      </c>
      <c r="T1254" s="331" t="s">
        <v>6915</v>
      </c>
      <c r="U1254" s="331" t="s">
        <v>492</v>
      </c>
      <c r="V1254" s="335" t="s">
        <v>10764</v>
      </c>
      <c r="W1254" s="339" t="s">
        <v>10765</v>
      </c>
      <c r="X1254" s="340">
        <v>8082.3</v>
      </c>
      <c r="Y1254" s="335" t="s">
        <v>10766</v>
      </c>
      <c r="Z1254" s="339" t="s">
        <v>10767</v>
      </c>
      <c r="AA1254" s="330" t="s">
        <v>60</v>
      </c>
      <c r="AB1254" s="332">
        <v>71.64</v>
      </c>
      <c r="AC1254" s="332">
        <v>1.67</v>
      </c>
      <c r="AD1254" s="332">
        <v>13.52</v>
      </c>
      <c r="AE1254" s="332">
        <v>22.55</v>
      </c>
      <c r="AF1254" s="332">
        <v>1.34</v>
      </c>
      <c r="AG1254" s="332">
        <v>749.41</v>
      </c>
      <c r="AH1254" s="332">
        <v>673.53</v>
      </c>
      <c r="AI1254" s="336">
        <v>619.70000000000005</v>
      </c>
      <c r="AJ1254" s="336">
        <v>10.5</v>
      </c>
      <c r="AK1254" s="336">
        <v>826.2</v>
      </c>
      <c r="AL1254" s="331" t="s">
        <v>8328</v>
      </c>
      <c r="AM1254" s="331" t="s">
        <v>8329</v>
      </c>
      <c r="AN1254" s="332">
        <v>7.25</v>
      </c>
      <c r="AO1254" s="332">
        <v>5.71</v>
      </c>
      <c r="AP1254" s="332">
        <v>5.71</v>
      </c>
    </row>
    <row r="1255" spans="1:42" ht="348.75">
      <c r="A1255" s="329">
        <v>44277</v>
      </c>
      <c r="B1255" s="330" t="s">
        <v>6148</v>
      </c>
      <c r="C1255" s="330" t="s">
        <v>60</v>
      </c>
      <c r="D1255" s="331" t="s">
        <v>61</v>
      </c>
      <c r="E1255" s="331" t="s">
        <v>77</v>
      </c>
      <c r="F1255" s="338">
        <v>0.21199999999999999</v>
      </c>
      <c r="G1255" s="330" t="s">
        <v>6149</v>
      </c>
      <c r="H1255" s="330" t="s">
        <v>60</v>
      </c>
      <c r="I1255" s="331" t="s">
        <v>6150</v>
      </c>
      <c r="J1255" s="329">
        <v>44277</v>
      </c>
      <c r="K1255" s="333" t="s">
        <v>491</v>
      </c>
      <c r="L1255" s="334" t="s">
        <v>60</v>
      </c>
      <c r="M1255" s="335" t="s">
        <v>16376</v>
      </c>
      <c r="N1255" s="335" t="s">
        <v>16377</v>
      </c>
      <c r="O1255" s="335" t="s">
        <v>11107</v>
      </c>
      <c r="P1255" s="341" t="s">
        <v>60</v>
      </c>
      <c r="Q1255" s="331" t="s">
        <v>10445</v>
      </c>
      <c r="R1255" s="333" t="s">
        <v>16378</v>
      </c>
      <c r="S1255" s="333" t="s">
        <v>8346</v>
      </c>
      <c r="T1255" s="331" t="s">
        <v>6917</v>
      </c>
      <c r="U1255" s="331" t="s">
        <v>11848</v>
      </c>
      <c r="V1255" s="335" t="s">
        <v>16379</v>
      </c>
      <c r="W1255" s="339" t="s">
        <v>16380</v>
      </c>
      <c r="X1255" s="330" t="s">
        <v>16247</v>
      </c>
      <c r="Y1255" s="335" t="s">
        <v>60</v>
      </c>
      <c r="Z1255" s="333" t="s">
        <v>60</v>
      </c>
      <c r="AA1255" s="330" t="s">
        <v>60</v>
      </c>
      <c r="AB1255" s="332">
        <v>15.42</v>
      </c>
      <c r="AC1255" s="338">
        <v>0.127</v>
      </c>
      <c r="AD1255" s="341" t="s">
        <v>60</v>
      </c>
      <c r="AE1255" s="341" t="s">
        <v>60</v>
      </c>
      <c r="AF1255" s="341" t="s">
        <v>60</v>
      </c>
      <c r="AG1255" s="341" t="s">
        <v>60</v>
      </c>
      <c r="AH1255" s="338">
        <v>0.41499999999999998</v>
      </c>
      <c r="AI1255" s="338">
        <v>8.5000000000000006E-2</v>
      </c>
      <c r="AJ1255" s="338">
        <v>0.151</v>
      </c>
      <c r="AK1255" s="332">
        <v>3.45</v>
      </c>
      <c r="AL1255" s="331" t="s">
        <v>8328</v>
      </c>
      <c r="AM1255" s="331" t="s">
        <v>8329</v>
      </c>
      <c r="AN1255" s="332">
        <v>7.22</v>
      </c>
      <c r="AO1255" s="332">
        <v>7.22</v>
      </c>
      <c r="AP1255" s="332">
        <v>7.22</v>
      </c>
    </row>
    <row r="1256" spans="1:42" ht="101.25">
      <c r="A1256" s="329">
        <v>44097</v>
      </c>
      <c r="B1256" s="330" t="s">
        <v>1892</v>
      </c>
      <c r="C1256" s="330" t="s">
        <v>60</v>
      </c>
      <c r="D1256" s="331" t="s">
        <v>61</v>
      </c>
      <c r="E1256" s="331" t="s">
        <v>67</v>
      </c>
      <c r="F1256" s="332">
        <v>2188.1</v>
      </c>
      <c r="G1256" s="330" t="s">
        <v>1893</v>
      </c>
      <c r="H1256" s="330" t="s">
        <v>60</v>
      </c>
      <c r="I1256" s="331" t="s">
        <v>1894</v>
      </c>
      <c r="J1256" s="329">
        <v>44097</v>
      </c>
      <c r="K1256" s="333" t="s">
        <v>491</v>
      </c>
      <c r="L1256" s="329">
        <v>44743</v>
      </c>
      <c r="M1256" s="335" t="s">
        <v>10810</v>
      </c>
      <c r="N1256" s="335" t="s">
        <v>10811</v>
      </c>
      <c r="O1256" s="335" t="s">
        <v>10812</v>
      </c>
      <c r="P1256" s="341" t="s">
        <v>60</v>
      </c>
      <c r="Q1256" s="331" t="s">
        <v>10067</v>
      </c>
      <c r="R1256" s="339" t="s">
        <v>10813</v>
      </c>
      <c r="S1256" s="333" t="s">
        <v>9151</v>
      </c>
      <c r="T1256" s="331" t="s">
        <v>6919</v>
      </c>
      <c r="U1256" s="331" t="s">
        <v>492</v>
      </c>
      <c r="V1256" s="335" t="s">
        <v>10814</v>
      </c>
      <c r="W1256" s="333" t="s">
        <v>10815</v>
      </c>
      <c r="X1256" s="340">
        <v>10628.7</v>
      </c>
      <c r="Y1256" s="335" t="s">
        <v>60</v>
      </c>
      <c r="Z1256" s="333" t="s">
        <v>60</v>
      </c>
      <c r="AA1256" s="330" t="s">
        <v>60</v>
      </c>
      <c r="AB1256" s="332">
        <v>11.53</v>
      </c>
      <c r="AC1256" s="332">
        <v>2.2599999999999998</v>
      </c>
      <c r="AD1256" s="341" t="s">
        <v>60</v>
      </c>
      <c r="AE1256" s="341" t="s">
        <v>60</v>
      </c>
      <c r="AF1256" s="341" t="s">
        <v>60</v>
      </c>
      <c r="AG1256" s="341" t="s">
        <v>60</v>
      </c>
      <c r="AH1256" s="332">
        <v>2188.1</v>
      </c>
      <c r="AI1256" s="336">
        <v>1459.5</v>
      </c>
      <c r="AJ1256" s="336">
        <v>78.2</v>
      </c>
      <c r="AK1256" s="336">
        <v>3320.8</v>
      </c>
      <c r="AL1256" s="331" t="s">
        <v>8328</v>
      </c>
      <c r="AM1256" s="331" t="s">
        <v>8329</v>
      </c>
      <c r="AN1256" s="332">
        <v>7.05</v>
      </c>
      <c r="AO1256" s="332">
        <v>4.05</v>
      </c>
      <c r="AP1256" s="332">
        <v>12.24</v>
      </c>
    </row>
    <row r="1257" spans="1:42" ht="326.25">
      <c r="A1257" s="329">
        <v>44522</v>
      </c>
      <c r="B1257" s="330" t="s">
        <v>1895</v>
      </c>
      <c r="C1257" s="330" t="s">
        <v>1896</v>
      </c>
      <c r="D1257" s="331" t="s">
        <v>61</v>
      </c>
      <c r="E1257" s="331" t="s">
        <v>77</v>
      </c>
      <c r="F1257" s="332">
        <v>5541.3</v>
      </c>
      <c r="G1257" s="330" t="s">
        <v>1897</v>
      </c>
      <c r="H1257" s="330" t="s">
        <v>1898</v>
      </c>
      <c r="I1257" s="331" t="s">
        <v>1899</v>
      </c>
      <c r="J1257" s="329">
        <v>44522</v>
      </c>
      <c r="K1257" s="333" t="s">
        <v>491</v>
      </c>
      <c r="L1257" s="334" t="s">
        <v>60</v>
      </c>
      <c r="M1257" s="335" t="s">
        <v>10206</v>
      </c>
      <c r="N1257" s="335" t="s">
        <v>10207</v>
      </c>
      <c r="O1257" s="335" t="s">
        <v>10208</v>
      </c>
      <c r="P1257" s="336">
        <v>2714.4</v>
      </c>
      <c r="Q1257" s="331" t="s">
        <v>9828</v>
      </c>
      <c r="R1257" s="339" t="s">
        <v>10209</v>
      </c>
      <c r="S1257" s="333" t="s">
        <v>8671</v>
      </c>
      <c r="T1257" s="331" t="s">
        <v>6917</v>
      </c>
      <c r="U1257" s="331" t="s">
        <v>492</v>
      </c>
      <c r="V1257" s="335" t="s">
        <v>10210</v>
      </c>
      <c r="W1257" s="333" t="s">
        <v>8463</v>
      </c>
      <c r="X1257" s="340">
        <v>4254.3999999999996</v>
      </c>
      <c r="Y1257" s="335" t="s">
        <v>10211</v>
      </c>
      <c r="Z1257" s="333" t="s">
        <v>8828</v>
      </c>
      <c r="AA1257" s="330" t="s">
        <v>60</v>
      </c>
      <c r="AB1257" s="332">
        <v>30.16</v>
      </c>
      <c r="AC1257" s="332">
        <v>5.23</v>
      </c>
      <c r="AD1257" s="332">
        <v>6.35</v>
      </c>
      <c r="AE1257" s="332">
        <v>25.36</v>
      </c>
      <c r="AF1257" s="332">
        <v>2.68</v>
      </c>
      <c r="AG1257" s="332">
        <v>5364.5</v>
      </c>
      <c r="AH1257" s="332">
        <v>3172.1</v>
      </c>
      <c r="AI1257" s="336">
        <v>1768.9</v>
      </c>
      <c r="AJ1257" s="336">
        <v>63.3</v>
      </c>
      <c r="AK1257" s="336">
        <v>4948.6000000000004</v>
      </c>
      <c r="AL1257" s="331" t="s">
        <v>8328</v>
      </c>
      <c r="AM1257" s="331" t="s">
        <v>8329</v>
      </c>
      <c r="AN1257" s="332">
        <v>7.03</v>
      </c>
      <c r="AO1257" s="332">
        <v>18.52</v>
      </c>
      <c r="AP1257" s="332">
        <v>11.07</v>
      </c>
    </row>
    <row r="1258" spans="1:42" ht="409.5">
      <c r="A1258" s="329">
        <v>44400</v>
      </c>
      <c r="B1258" s="330" t="s">
        <v>6151</v>
      </c>
      <c r="C1258" s="330" t="s">
        <v>60</v>
      </c>
      <c r="D1258" s="331" t="s">
        <v>61</v>
      </c>
      <c r="E1258" s="331" t="s">
        <v>67</v>
      </c>
      <c r="F1258" s="332">
        <v>61.78</v>
      </c>
      <c r="G1258" s="330" t="s">
        <v>6152</v>
      </c>
      <c r="H1258" s="330" t="s">
        <v>6153</v>
      </c>
      <c r="I1258" s="331" t="s">
        <v>6154</v>
      </c>
      <c r="J1258" s="329">
        <v>44400</v>
      </c>
      <c r="K1258" s="333" t="s">
        <v>491</v>
      </c>
      <c r="L1258" s="329">
        <v>44441</v>
      </c>
      <c r="M1258" s="335" t="s">
        <v>16381</v>
      </c>
      <c r="N1258" s="335" t="s">
        <v>60</v>
      </c>
      <c r="O1258" s="335" t="s">
        <v>60</v>
      </c>
      <c r="P1258" s="341" t="s">
        <v>60</v>
      </c>
      <c r="Q1258" s="331" t="s">
        <v>8788</v>
      </c>
      <c r="R1258" s="333" t="s">
        <v>16382</v>
      </c>
      <c r="S1258" s="333" t="s">
        <v>9049</v>
      </c>
      <c r="T1258" s="331" t="s">
        <v>6915</v>
      </c>
      <c r="U1258" s="331" t="s">
        <v>11848</v>
      </c>
      <c r="V1258" s="335" t="s">
        <v>16383</v>
      </c>
      <c r="W1258" s="337" t="s">
        <v>16384</v>
      </c>
      <c r="X1258" s="340">
        <v>6756.9</v>
      </c>
      <c r="Y1258" s="335" t="s">
        <v>16385</v>
      </c>
      <c r="Z1258" s="339" t="s">
        <v>16386</v>
      </c>
      <c r="AA1258" s="330" t="s">
        <v>60</v>
      </c>
      <c r="AB1258" s="341" t="s">
        <v>60</v>
      </c>
      <c r="AC1258" s="341" t="s">
        <v>60</v>
      </c>
      <c r="AD1258" s="341" t="s">
        <v>60</v>
      </c>
      <c r="AE1258" s="341" t="s">
        <v>60</v>
      </c>
      <c r="AF1258" s="332">
        <v>21.21</v>
      </c>
      <c r="AG1258" s="332">
        <v>94.1</v>
      </c>
      <c r="AH1258" s="332">
        <v>91.3</v>
      </c>
      <c r="AI1258" s="332">
        <v>4.47</v>
      </c>
      <c r="AJ1258" s="332">
        <v>-9.76</v>
      </c>
      <c r="AK1258" s="336">
        <v>21.8</v>
      </c>
      <c r="AL1258" s="331" t="s">
        <v>8328</v>
      </c>
      <c r="AM1258" s="331" t="s">
        <v>8329</v>
      </c>
      <c r="AN1258" s="332">
        <v>7.01</v>
      </c>
      <c r="AO1258" s="332">
        <v>7.94</v>
      </c>
      <c r="AP1258" s="332">
        <v>5.33</v>
      </c>
    </row>
    <row r="1259" spans="1:42" ht="409.5">
      <c r="A1259" s="329">
        <v>44508</v>
      </c>
      <c r="B1259" s="330" t="s">
        <v>16387</v>
      </c>
      <c r="C1259" s="330" t="s">
        <v>60</v>
      </c>
      <c r="D1259" s="331" t="s">
        <v>61</v>
      </c>
      <c r="E1259" s="331" t="s">
        <v>67</v>
      </c>
      <c r="F1259" s="332">
        <v>431.89</v>
      </c>
      <c r="G1259" s="330" t="s">
        <v>16388</v>
      </c>
      <c r="H1259" s="330" t="s">
        <v>6157</v>
      </c>
      <c r="I1259" s="331" t="s">
        <v>6158</v>
      </c>
      <c r="J1259" s="329">
        <v>44508</v>
      </c>
      <c r="K1259" s="333" t="s">
        <v>491</v>
      </c>
      <c r="L1259" s="329">
        <v>44553</v>
      </c>
      <c r="M1259" s="335" t="s">
        <v>16389</v>
      </c>
      <c r="N1259" s="335" t="s">
        <v>60</v>
      </c>
      <c r="O1259" s="335" t="s">
        <v>60</v>
      </c>
      <c r="P1259" s="341" t="s">
        <v>60</v>
      </c>
      <c r="Q1259" s="331" t="s">
        <v>8360</v>
      </c>
      <c r="R1259" s="333" t="s">
        <v>10508</v>
      </c>
      <c r="S1259" s="333" t="s">
        <v>8813</v>
      </c>
      <c r="T1259" s="331" t="s">
        <v>6921</v>
      </c>
      <c r="U1259" s="331" t="s">
        <v>11848</v>
      </c>
      <c r="V1259" s="335" t="s">
        <v>16390</v>
      </c>
      <c r="W1259" s="333" t="s">
        <v>14879</v>
      </c>
      <c r="X1259" s="330" t="s">
        <v>60</v>
      </c>
      <c r="Y1259" s="335" t="s">
        <v>16391</v>
      </c>
      <c r="Z1259" s="339" t="s">
        <v>16392</v>
      </c>
      <c r="AA1259" s="330" t="s">
        <v>60</v>
      </c>
      <c r="AB1259" s="341" t="s">
        <v>60</v>
      </c>
      <c r="AC1259" s="341" t="s">
        <v>60</v>
      </c>
      <c r="AD1259" s="332">
        <v>38.49</v>
      </c>
      <c r="AE1259" s="341" t="s">
        <v>60</v>
      </c>
      <c r="AF1259" s="332">
        <v>3.07</v>
      </c>
      <c r="AG1259" s="332">
        <v>471.39</v>
      </c>
      <c r="AH1259" s="332">
        <v>352.24</v>
      </c>
      <c r="AI1259" s="336">
        <v>153.69999999999999</v>
      </c>
      <c r="AJ1259" s="336">
        <v>-62.9</v>
      </c>
      <c r="AK1259" s="341" t="s">
        <v>60</v>
      </c>
      <c r="AL1259" s="331" t="s">
        <v>8328</v>
      </c>
      <c r="AM1259" s="331" t="s">
        <v>8329</v>
      </c>
      <c r="AN1259" s="332">
        <v>6.98</v>
      </c>
      <c r="AO1259" s="332">
        <v>12.63</v>
      </c>
      <c r="AP1259" s="332">
        <v>-2.13</v>
      </c>
    </row>
    <row r="1260" spans="1:42" ht="409.5">
      <c r="A1260" s="329">
        <v>44166</v>
      </c>
      <c r="B1260" s="330" t="s">
        <v>6159</v>
      </c>
      <c r="C1260" s="330" t="s">
        <v>60</v>
      </c>
      <c r="D1260" s="331" t="s">
        <v>61</v>
      </c>
      <c r="E1260" s="331" t="s">
        <v>67</v>
      </c>
      <c r="F1260" s="332">
        <v>29345.67</v>
      </c>
      <c r="G1260" s="330" t="s">
        <v>6160</v>
      </c>
      <c r="H1260" s="330" t="s">
        <v>6161</v>
      </c>
      <c r="I1260" s="331" t="s">
        <v>6162</v>
      </c>
      <c r="J1260" s="329">
        <v>44166</v>
      </c>
      <c r="K1260" s="333" t="s">
        <v>491</v>
      </c>
      <c r="L1260" s="329">
        <v>44398</v>
      </c>
      <c r="M1260" s="335" t="s">
        <v>16393</v>
      </c>
      <c r="N1260" s="335" t="s">
        <v>60</v>
      </c>
      <c r="O1260" s="335" t="s">
        <v>60</v>
      </c>
      <c r="P1260" s="341" t="s">
        <v>60</v>
      </c>
      <c r="Q1260" s="331" t="s">
        <v>8469</v>
      </c>
      <c r="R1260" s="333" t="s">
        <v>8601</v>
      </c>
      <c r="S1260" s="333" t="s">
        <v>8602</v>
      </c>
      <c r="T1260" s="331" t="s">
        <v>6921</v>
      </c>
      <c r="U1260" s="331" t="s">
        <v>11848</v>
      </c>
      <c r="V1260" s="335" t="s">
        <v>16394</v>
      </c>
      <c r="W1260" s="339" t="s">
        <v>16395</v>
      </c>
      <c r="X1260" s="340">
        <v>153536.29999999999</v>
      </c>
      <c r="Y1260" s="335" t="s">
        <v>16396</v>
      </c>
      <c r="Z1260" s="339" t="s">
        <v>16397</v>
      </c>
      <c r="AA1260" s="330" t="s">
        <v>60</v>
      </c>
      <c r="AB1260" s="341" t="s">
        <v>60</v>
      </c>
      <c r="AC1260" s="332">
        <v>32.93</v>
      </c>
      <c r="AD1260" s="341" t="s">
        <v>60</v>
      </c>
      <c r="AE1260" s="341" t="s">
        <v>60</v>
      </c>
      <c r="AF1260" s="332">
        <v>33.299999999999997</v>
      </c>
      <c r="AG1260" s="332">
        <v>27770.17</v>
      </c>
      <c r="AH1260" s="332">
        <v>28153.86</v>
      </c>
      <c r="AI1260" s="341" t="s">
        <v>60</v>
      </c>
      <c r="AJ1260" s="341" t="s">
        <v>60</v>
      </c>
      <c r="AK1260" s="341" t="s">
        <v>60</v>
      </c>
      <c r="AL1260" s="331" t="s">
        <v>8328</v>
      </c>
      <c r="AM1260" s="331" t="s">
        <v>8329</v>
      </c>
      <c r="AN1260" s="332">
        <v>6.96</v>
      </c>
      <c r="AO1260" s="332">
        <v>55.05</v>
      </c>
      <c r="AP1260" s="332">
        <v>79.3</v>
      </c>
    </row>
    <row r="1261" spans="1:42" ht="409.5">
      <c r="A1261" s="329">
        <v>44137</v>
      </c>
      <c r="B1261" s="330" t="s">
        <v>6163</v>
      </c>
      <c r="C1261" s="330" t="s">
        <v>60</v>
      </c>
      <c r="D1261" s="331" t="s">
        <v>61</v>
      </c>
      <c r="E1261" s="331" t="s">
        <v>67</v>
      </c>
      <c r="F1261" s="332">
        <v>87.76</v>
      </c>
      <c r="G1261" s="330" t="s">
        <v>2761</v>
      </c>
      <c r="H1261" s="330" t="s">
        <v>6164</v>
      </c>
      <c r="I1261" s="331" t="s">
        <v>6165</v>
      </c>
      <c r="J1261" s="329">
        <v>44137</v>
      </c>
      <c r="K1261" s="333" t="s">
        <v>491</v>
      </c>
      <c r="L1261" s="329">
        <v>44217</v>
      </c>
      <c r="M1261" s="335" t="s">
        <v>16398</v>
      </c>
      <c r="N1261" s="335" t="s">
        <v>60</v>
      </c>
      <c r="O1261" s="335" t="s">
        <v>60</v>
      </c>
      <c r="P1261" s="341" t="s">
        <v>60</v>
      </c>
      <c r="Q1261" s="331" t="s">
        <v>10015</v>
      </c>
      <c r="R1261" s="333" t="s">
        <v>10016</v>
      </c>
      <c r="S1261" s="333" t="s">
        <v>8800</v>
      </c>
      <c r="T1261" s="331" t="s">
        <v>6921</v>
      </c>
      <c r="U1261" s="331" t="s">
        <v>11848</v>
      </c>
      <c r="V1261" s="335" t="s">
        <v>16399</v>
      </c>
      <c r="W1261" s="333" t="s">
        <v>10077</v>
      </c>
      <c r="X1261" s="340">
        <v>4959.2</v>
      </c>
      <c r="Y1261" s="335" t="s">
        <v>16400</v>
      </c>
      <c r="Z1261" s="339" t="s">
        <v>16401</v>
      </c>
      <c r="AA1261" s="330" t="s">
        <v>60</v>
      </c>
      <c r="AB1261" s="332">
        <v>25.46</v>
      </c>
      <c r="AC1261" s="332">
        <v>2.04</v>
      </c>
      <c r="AD1261" s="341" t="s">
        <v>60</v>
      </c>
      <c r="AE1261" s="341" t="s">
        <v>60</v>
      </c>
      <c r="AF1261" s="332">
        <v>33.75</v>
      </c>
      <c r="AG1261" s="332">
        <v>89.97</v>
      </c>
      <c r="AH1261" s="332">
        <v>111.77</v>
      </c>
      <c r="AI1261" s="341" t="s">
        <v>60</v>
      </c>
      <c r="AJ1261" s="341" t="s">
        <v>60</v>
      </c>
      <c r="AK1261" s="341" t="s">
        <v>60</v>
      </c>
      <c r="AL1261" s="331" t="s">
        <v>8328</v>
      </c>
      <c r="AM1261" s="331" t="s">
        <v>8329</v>
      </c>
      <c r="AN1261" s="332">
        <v>6.93</v>
      </c>
      <c r="AO1261" s="332">
        <v>17.63</v>
      </c>
      <c r="AP1261" s="332">
        <v>-1.98</v>
      </c>
    </row>
    <row r="1262" spans="1:42" ht="247.5">
      <c r="A1262" s="329">
        <v>43853</v>
      </c>
      <c r="B1262" s="330" t="s">
        <v>1900</v>
      </c>
      <c r="C1262" s="330" t="s">
        <v>1901</v>
      </c>
      <c r="D1262" s="331" t="s">
        <v>61</v>
      </c>
      <c r="E1262" s="331" t="s">
        <v>67</v>
      </c>
      <c r="F1262" s="332">
        <v>13.02</v>
      </c>
      <c r="G1262" s="330" t="s">
        <v>1902</v>
      </c>
      <c r="H1262" s="330" t="s">
        <v>1903</v>
      </c>
      <c r="I1262" s="331" t="s">
        <v>1904</v>
      </c>
      <c r="J1262" s="329">
        <v>43853</v>
      </c>
      <c r="K1262" s="333" t="s">
        <v>491</v>
      </c>
      <c r="L1262" s="329">
        <v>43916</v>
      </c>
      <c r="M1262" s="335" t="s">
        <v>10710</v>
      </c>
      <c r="N1262" s="335" t="s">
        <v>60</v>
      </c>
      <c r="O1262" s="335" t="s">
        <v>60</v>
      </c>
      <c r="P1262" s="341" t="s">
        <v>60</v>
      </c>
      <c r="Q1262" s="331" t="s">
        <v>8409</v>
      </c>
      <c r="R1262" s="339" t="s">
        <v>10711</v>
      </c>
      <c r="S1262" s="333" t="s">
        <v>10712</v>
      </c>
      <c r="T1262" s="331" t="s">
        <v>6923</v>
      </c>
      <c r="U1262" s="331" t="s">
        <v>492</v>
      </c>
      <c r="V1262" s="335" t="s">
        <v>10713</v>
      </c>
      <c r="W1262" s="333" t="s">
        <v>10714</v>
      </c>
      <c r="X1262" s="340">
        <v>480.2</v>
      </c>
      <c r="Y1262" s="335" t="s">
        <v>60</v>
      </c>
      <c r="Z1262" s="333" t="s">
        <v>10714</v>
      </c>
      <c r="AA1262" s="330" t="s">
        <v>60</v>
      </c>
      <c r="AB1262" s="341" t="s">
        <v>60</v>
      </c>
      <c r="AC1262" s="341" t="s">
        <v>60</v>
      </c>
      <c r="AD1262" s="341" t="s">
        <v>60</v>
      </c>
      <c r="AE1262" s="341" t="s">
        <v>60</v>
      </c>
      <c r="AF1262" s="341" t="s">
        <v>60</v>
      </c>
      <c r="AG1262" s="341" t="s">
        <v>60</v>
      </c>
      <c r="AH1262" s="332">
        <v>25.8</v>
      </c>
      <c r="AI1262" s="332">
        <v>5.68</v>
      </c>
      <c r="AJ1262" s="332">
        <v>2.04</v>
      </c>
      <c r="AK1262" s="341" t="s">
        <v>60</v>
      </c>
      <c r="AL1262" s="331" t="s">
        <v>8328</v>
      </c>
      <c r="AM1262" s="331" t="s">
        <v>8329</v>
      </c>
      <c r="AN1262" s="332">
        <v>6.83</v>
      </c>
      <c r="AO1262" s="332">
        <v>6.76</v>
      </c>
      <c r="AP1262" s="332">
        <v>8.68</v>
      </c>
    </row>
    <row r="1263" spans="1:42" ht="409.5">
      <c r="A1263" s="329">
        <v>44537</v>
      </c>
      <c r="B1263" s="330" t="s">
        <v>6166</v>
      </c>
      <c r="C1263" s="330" t="s">
        <v>60</v>
      </c>
      <c r="D1263" s="331" t="s">
        <v>61</v>
      </c>
      <c r="E1263" s="331" t="s">
        <v>67</v>
      </c>
      <c r="F1263" s="332">
        <v>5907.23</v>
      </c>
      <c r="G1263" s="330" t="s">
        <v>6167</v>
      </c>
      <c r="H1263" s="330" t="s">
        <v>60</v>
      </c>
      <c r="I1263" s="331" t="s">
        <v>6168</v>
      </c>
      <c r="J1263" s="329">
        <v>44537</v>
      </c>
      <c r="K1263" s="333" t="s">
        <v>491</v>
      </c>
      <c r="L1263" s="329">
        <v>44700</v>
      </c>
      <c r="M1263" s="335" t="s">
        <v>16402</v>
      </c>
      <c r="N1263" s="335" t="s">
        <v>16403</v>
      </c>
      <c r="O1263" s="335" t="s">
        <v>16404</v>
      </c>
      <c r="P1263" s="341" t="s">
        <v>60</v>
      </c>
      <c r="Q1263" s="331" t="s">
        <v>8469</v>
      </c>
      <c r="R1263" s="333" t="s">
        <v>16405</v>
      </c>
      <c r="S1263" s="333" t="s">
        <v>8943</v>
      </c>
      <c r="T1263" s="331" t="s">
        <v>6915</v>
      </c>
      <c r="U1263" s="331" t="s">
        <v>11848</v>
      </c>
      <c r="V1263" s="335" t="s">
        <v>16406</v>
      </c>
      <c r="W1263" s="339" t="s">
        <v>16407</v>
      </c>
      <c r="X1263" s="330" t="s">
        <v>60</v>
      </c>
      <c r="Y1263" s="335" t="s">
        <v>60</v>
      </c>
      <c r="Z1263" s="333" t="s">
        <v>60</v>
      </c>
      <c r="AA1263" s="330" t="s">
        <v>60</v>
      </c>
      <c r="AB1263" s="332">
        <v>120.57</v>
      </c>
      <c r="AC1263" s="332">
        <v>11.6</v>
      </c>
      <c r="AD1263" s="332">
        <v>39.909999999999997</v>
      </c>
      <c r="AE1263" s="332">
        <v>101.54</v>
      </c>
      <c r="AF1263" s="332">
        <v>10.01</v>
      </c>
      <c r="AG1263" s="332">
        <v>5540.58</v>
      </c>
      <c r="AH1263" s="332">
        <v>5330.84</v>
      </c>
      <c r="AI1263" s="336">
        <v>575.29999999999995</v>
      </c>
      <c r="AJ1263" s="336">
        <v>47.2</v>
      </c>
      <c r="AK1263" s="336">
        <v>934.7</v>
      </c>
      <c r="AL1263" s="331" t="s">
        <v>8328</v>
      </c>
      <c r="AM1263" s="331" t="s">
        <v>8329</v>
      </c>
      <c r="AN1263" s="332">
        <v>6.67</v>
      </c>
      <c r="AO1263" s="332">
        <v>-1.23</v>
      </c>
      <c r="AP1263" s="332">
        <v>1.42</v>
      </c>
    </row>
    <row r="1264" spans="1:42" ht="409.5">
      <c r="A1264" s="329">
        <v>44505</v>
      </c>
      <c r="B1264" s="330" t="s">
        <v>6169</v>
      </c>
      <c r="C1264" s="330" t="s">
        <v>60</v>
      </c>
      <c r="D1264" s="331" t="s">
        <v>61</v>
      </c>
      <c r="E1264" s="331" t="s">
        <v>67</v>
      </c>
      <c r="F1264" s="332">
        <v>151.28</v>
      </c>
      <c r="G1264" s="330" t="s">
        <v>6170</v>
      </c>
      <c r="H1264" s="330" t="s">
        <v>60</v>
      </c>
      <c r="I1264" s="331" t="s">
        <v>6171</v>
      </c>
      <c r="J1264" s="329">
        <v>44505</v>
      </c>
      <c r="K1264" s="333" t="s">
        <v>491</v>
      </c>
      <c r="L1264" s="329">
        <v>44547</v>
      </c>
      <c r="M1264" s="335" t="s">
        <v>16408</v>
      </c>
      <c r="N1264" s="335" t="s">
        <v>60</v>
      </c>
      <c r="O1264" s="335" t="s">
        <v>60</v>
      </c>
      <c r="P1264" s="341" t="s">
        <v>60</v>
      </c>
      <c r="Q1264" s="331" t="s">
        <v>9327</v>
      </c>
      <c r="R1264" s="333" t="s">
        <v>16409</v>
      </c>
      <c r="S1264" s="333" t="s">
        <v>10335</v>
      </c>
      <c r="T1264" s="331" t="s">
        <v>6921</v>
      </c>
      <c r="U1264" s="331" t="s">
        <v>11848</v>
      </c>
      <c r="V1264" s="335" t="s">
        <v>16410</v>
      </c>
      <c r="W1264" s="345" t="s">
        <v>16411</v>
      </c>
      <c r="X1264" s="330" t="s">
        <v>60</v>
      </c>
      <c r="Y1264" s="335" t="s">
        <v>60</v>
      </c>
      <c r="Z1264" s="333" t="s">
        <v>60</v>
      </c>
      <c r="AA1264" s="330" t="s">
        <v>60</v>
      </c>
      <c r="AB1264" s="332">
        <v>10.43</v>
      </c>
      <c r="AC1264" s="332">
        <v>2.31</v>
      </c>
      <c r="AD1264" s="332">
        <v>5.7</v>
      </c>
      <c r="AE1264" s="332">
        <v>7.14</v>
      </c>
      <c r="AF1264" s="332">
        <v>1.02</v>
      </c>
      <c r="AG1264" s="332">
        <v>123.89</v>
      </c>
      <c r="AH1264" s="332">
        <v>131.51</v>
      </c>
      <c r="AI1264" s="336">
        <v>119.5</v>
      </c>
      <c r="AJ1264" s="336">
        <v>12.4</v>
      </c>
      <c r="AK1264" s="341" t="s">
        <v>60</v>
      </c>
      <c r="AL1264" s="331" t="s">
        <v>8328</v>
      </c>
      <c r="AM1264" s="331" t="s">
        <v>8329</v>
      </c>
      <c r="AN1264" s="332">
        <v>6.64</v>
      </c>
      <c r="AO1264" s="332">
        <v>7.59</v>
      </c>
      <c r="AP1264" s="332">
        <v>27.38</v>
      </c>
    </row>
    <row r="1265" spans="1:42" ht="409.5">
      <c r="A1265" s="329">
        <v>44588</v>
      </c>
      <c r="B1265" s="330" t="s">
        <v>1905</v>
      </c>
      <c r="C1265" s="330" t="s">
        <v>1906</v>
      </c>
      <c r="D1265" s="331" t="s">
        <v>61</v>
      </c>
      <c r="E1265" s="331" t="s">
        <v>67</v>
      </c>
      <c r="F1265" s="332">
        <v>586.62</v>
      </c>
      <c r="G1265" s="330" t="s">
        <v>1907</v>
      </c>
      <c r="H1265" s="330" t="s">
        <v>60</v>
      </c>
      <c r="I1265" s="331" t="s">
        <v>1908</v>
      </c>
      <c r="J1265" s="329">
        <v>44588</v>
      </c>
      <c r="K1265" s="333" t="s">
        <v>491</v>
      </c>
      <c r="L1265" s="329">
        <v>44656</v>
      </c>
      <c r="M1265" s="335" t="s">
        <v>10857</v>
      </c>
      <c r="N1265" s="335" t="s">
        <v>60</v>
      </c>
      <c r="O1265" s="335" t="s">
        <v>60</v>
      </c>
      <c r="P1265" s="336">
        <v>910.9</v>
      </c>
      <c r="Q1265" s="331" t="s">
        <v>8836</v>
      </c>
      <c r="R1265" s="333" t="s">
        <v>10858</v>
      </c>
      <c r="S1265" s="333" t="s">
        <v>8333</v>
      </c>
      <c r="T1265" s="331" t="s">
        <v>6917</v>
      </c>
      <c r="U1265" s="331" t="s">
        <v>492</v>
      </c>
      <c r="V1265" s="335" t="s">
        <v>10859</v>
      </c>
      <c r="W1265" s="339" t="s">
        <v>10860</v>
      </c>
      <c r="X1265" s="330" t="s">
        <v>60</v>
      </c>
      <c r="Y1265" s="335" t="s">
        <v>60</v>
      </c>
      <c r="Z1265" s="333" t="s">
        <v>60</v>
      </c>
      <c r="AA1265" s="330" t="s">
        <v>60</v>
      </c>
      <c r="AB1265" s="332">
        <v>25.14</v>
      </c>
      <c r="AC1265" s="332">
        <v>6.72</v>
      </c>
      <c r="AD1265" s="332">
        <v>20.059999999999999</v>
      </c>
      <c r="AE1265" s="332">
        <v>21.04</v>
      </c>
      <c r="AF1265" s="332">
        <v>10.82</v>
      </c>
      <c r="AG1265" s="332">
        <v>904.51</v>
      </c>
      <c r="AH1265" s="332">
        <v>915.29</v>
      </c>
      <c r="AI1265" s="336">
        <v>88.2</v>
      </c>
      <c r="AJ1265" s="336">
        <v>38.299999999999997</v>
      </c>
      <c r="AK1265" s="336">
        <v>181.7</v>
      </c>
      <c r="AL1265" s="331" t="s">
        <v>8328</v>
      </c>
      <c r="AM1265" s="331" t="s">
        <v>8329</v>
      </c>
      <c r="AN1265" s="332">
        <v>6.58</v>
      </c>
      <c r="AO1265" s="332">
        <v>3.34</v>
      </c>
      <c r="AP1265" s="332">
        <v>-13.71</v>
      </c>
    </row>
    <row r="1266" spans="1:42" ht="348.75">
      <c r="A1266" s="329">
        <v>44180</v>
      </c>
      <c r="B1266" s="330" t="s">
        <v>6172</v>
      </c>
      <c r="C1266" s="330" t="s">
        <v>60</v>
      </c>
      <c r="D1266" s="331" t="s">
        <v>61</v>
      </c>
      <c r="E1266" s="331" t="s">
        <v>67</v>
      </c>
      <c r="F1266" s="332">
        <v>191.08</v>
      </c>
      <c r="G1266" s="330" t="s">
        <v>6173</v>
      </c>
      <c r="H1266" s="330" t="s">
        <v>6174</v>
      </c>
      <c r="I1266" s="331" t="s">
        <v>6175</v>
      </c>
      <c r="J1266" s="329">
        <v>44180</v>
      </c>
      <c r="K1266" s="333" t="s">
        <v>491</v>
      </c>
      <c r="L1266" s="329">
        <v>44285</v>
      </c>
      <c r="M1266" s="335" t="s">
        <v>16412</v>
      </c>
      <c r="N1266" s="335" t="s">
        <v>60</v>
      </c>
      <c r="O1266" s="335" t="s">
        <v>60</v>
      </c>
      <c r="P1266" s="341" t="s">
        <v>60</v>
      </c>
      <c r="Q1266" s="331" t="s">
        <v>8386</v>
      </c>
      <c r="R1266" s="339" t="s">
        <v>16413</v>
      </c>
      <c r="S1266" s="333" t="s">
        <v>8742</v>
      </c>
      <c r="T1266" s="331" t="s">
        <v>6917</v>
      </c>
      <c r="U1266" s="331" t="s">
        <v>11848</v>
      </c>
      <c r="V1266" s="335" t="s">
        <v>16414</v>
      </c>
      <c r="W1266" s="339" t="s">
        <v>16415</v>
      </c>
      <c r="X1266" s="330" t="s">
        <v>16416</v>
      </c>
      <c r="Y1266" s="335" t="s">
        <v>16417</v>
      </c>
      <c r="Z1266" s="339" t="s">
        <v>16418</v>
      </c>
      <c r="AA1266" s="330" t="s">
        <v>16419</v>
      </c>
      <c r="AB1266" s="341" t="s">
        <v>60</v>
      </c>
      <c r="AC1266" s="332">
        <v>1.87</v>
      </c>
      <c r="AD1266" s="332">
        <v>5.44</v>
      </c>
      <c r="AE1266" s="332">
        <v>27.39</v>
      </c>
      <c r="AF1266" s="338">
        <v>0.40600000000000003</v>
      </c>
      <c r="AG1266" s="332">
        <v>153.16</v>
      </c>
      <c r="AH1266" s="332">
        <v>176.69</v>
      </c>
      <c r="AI1266" s="341" t="s">
        <v>60</v>
      </c>
      <c r="AJ1266" s="341" t="s">
        <v>60</v>
      </c>
      <c r="AK1266" s="341" t="s">
        <v>60</v>
      </c>
      <c r="AL1266" s="331" t="s">
        <v>8328</v>
      </c>
      <c r="AM1266" s="331" t="s">
        <v>8329</v>
      </c>
      <c r="AN1266" s="332">
        <v>6.58</v>
      </c>
      <c r="AO1266" s="332">
        <v>4.43</v>
      </c>
      <c r="AP1266" s="332">
        <v>-1.51</v>
      </c>
    </row>
    <row r="1267" spans="1:42" ht="405">
      <c r="A1267" s="329">
        <v>44734</v>
      </c>
      <c r="B1267" s="330" t="s">
        <v>10880</v>
      </c>
      <c r="C1267" s="330" t="s">
        <v>10881</v>
      </c>
      <c r="D1267" s="331" t="s">
        <v>61</v>
      </c>
      <c r="E1267" s="331" t="s">
        <v>77</v>
      </c>
      <c r="F1267" s="332">
        <v>96.97</v>
      </c>
      <c r="G1267" s="330" t="s">
        <v>10882</v>
      </c>
      <c r="H1267" s="330" t="s">
        <v>60</v>
      </c>
      <c r="I1267" s="331" t="s">
        <v>10883</v>
      </c>
      <c r="J1267" s="329">
        <v>44734</v>
      </c>
      <c r="K1267" s="333" t="s">
        <v>491</v>
      </c>
      <c r="L1267" s="334" t="s">
        <v>60</v>
      </c>
      <c r="M1267" s="335" t="s">
        <v>10884</v>
      </c>
      <c r="N1267" s="335" t="s">
        <v>10885</v>
      </c>
      <c r="O1267" s="335" t="s">
        <v>60</v>
      </c>
      <c r="P1267" s="336">
        <v>93.4</v>
      </c>
      <c r="Q1267" s="331" t="s">
        <v>10886</v>
      </c>
      <c r="R1267" s="339" t="s">
        <v>10887</v>
      </c>
      <c r="S1267" s="333" t="s">
        <v>10311</v>
      </c>
      <c r="T1267" s="331" t="s">
        <v>6917</v>
      </c>
      <c r="U1267" s="331" t="s">
        <v>492</v>
      </c>
      <c r="V1267" s="335" t="s">
        <v>10888</v>
      </c>
      <c r="W1267" s="333" t="s">
        <v>9620</v>
      </c>
      <c r="X1267" s="340">
        <v>777.4</v>
      </c>
      <c r="Y1267" s="335" t="s">
        <v>60</v>
      </c>
      <c r="Z1267" s="333" t="s">
        <v>60</v>
      </c>
      <c r="AA1267" s="330" t="s">
        <v>60</v>
      </c>
      <c r="AB1267" s="332">
        <v>20.079999999999998</v>
      </c>
      <c r="AC1267" s="332">
        <v>3.42</v>
      </c>
      <c r="AD1267" s="332">
        <v>8.0299999999999994</v>
      </c>
      <c r="AE1267" s="332">
        <v>11.1</v>
      </c>
      <c r="AF1267" s="332">
        <v>1.99</v>
      </c>
      <c r="AG1267" s="332">
        <v>80.56</v>
      </c>
      <c r="AH1267" s="332">
        <v>91.47</v>
      </c>
      <c r="AI1267" s="336">
        <v>43.1</v>
      </c>
      <c r="AJ1267" s="332">
        <v>7.4</v>
      </c>
      <c r="AK1267" s="336">
        <v>38.799999999999997</v>
      </c>
      <c r="AL1267" s="331" t="s">
        <v>8328</v>
      </c>
      <c r="AM1267" s="331" t="s">
        <v>8329</v>
      </c>
      <c r="AN1267" s="332">
        <v>6.57</v>
      </c>
      <c r="AO1267" s="332">
        <v>2.94</v>
      </c>
      <c r="AP1267" s="338">
        <v>0.113</v>
      </c>
    </row>
    <row r="1268" spans="1:42" ht="236.25">
      <c r="A1268" s="329">
        <v>44571</v>
      </c>
      <c r="B1268" s="330" t="s">
        <v>1909</v>
      </c>
      <c r="C1268" s="330" t="s">
        <v>1910</v>
      </c>
      <c r="D1268" s="331" t="s">
        <v>61</v>
      </c>
      <c r="E1268" s="331" t="s">
        <v>67</v>
      </c>
      <c r="F1268" s="332">
        <v>259.69</v>
      </c>
      <c r="G1268" s="330" t="s">
        <v>1911</v>
      </c>
      <c r="H1268" s="330" t="s">
        <v>1912</v>
      </c>
      <c r="I1268" s="331" t="s">
        <v>1913</v>
      </c>
      <c r="J1268" s="329">
        <v>44571</v>
      </c>
      <c r="K1268" s="333" t="s">
        <v>491</v>
      </c>
      <c r="L1268" s="329">
        <v>44579</v>
      </c>
      <c r="M1268" s="335" t="s">
        <v>10720</v>
      </c>
      <c r="N1268" s="335" t="s">
        <v>10721</v>
      </c>
      <c r="O1268" s="335" t="s">
        <v>10722</v>
      </c>
      <c r="P1268" s="341" t="s">
        <v>60</v>
      </c>
      <c r="Q1268" s="331" t="s">
        <v>9961</v>
      </c>
      <c r="R1268" s="339" t="s">
        <v>10723</v>
      </c>
      <c r="S1268" s="333" t="s">
        <v>8508</v>
      </c>
      <c r="T1268" s="331" t="s">
        <v>6917</v>
      </c>
      <c r="U1268" s="331" t="s">
        <v>492</v>
      </c>
      <c r="V1268" s="335" t="s">
        <v>10724</v>
      </c>
      <c r="W1268" s="333" t="s">
        <v>10725</v>
      </c>
      <c r="X1268" s="330" t="s">
        <v>60</v>
      </c>
      <c r="Y1268" s="335" t="s">
        <v>10726</v>
      </c>
      <c r="Z1268" s="339" t="s">
        <v>10727</v>
      </c>
      <c r="AA1268" s="330" t="s">
        <v>60</v>
      </c>
      <c r="AB1268" s="332">
        <v>91.63</v>
      </c>
      <c r="AC1268" s="332">
        <v>2.39</v>
      </c>
      <c r="AD1268" s="341" t="s">
        <v>60</v>
      </c>
      <c r="AE1268" s="341" t="s">
        <v>60</v>
      </c>
      <c r="AF1268" s="332">
        <v>9.9</v>
      </c>
      <c r="AG1268" s="332">
        <v>314.66000000000003</v>
      </c>
      <c r="AH1268" s="332">
        <v>254.48</v>
      </c>
      <c r="AI1268" s="336">
        <v>32.5</v>
      </c>
      <c r="AJ1268" s="332">
        <v>4.83</v>
      </c>
      <c r="AK1268" s="336">
        <v>216</v>
      </c>
      <c r="AL1268" s="331" t="s">
        <v>8328</v>
      </c>
      <c r="AM1268" s="331" t="s">
        <v>8329</v>
      </c>
      <c r="AN1268" s="332">
        <v>6.48</v>
      </c>
      <c r="AO1268" s="332">
        <v>6.48</v>
      </c>
      <c r="AP1268" s="332">
        <v>33.72</v>
      </c>
    </row>
    <row r="1269" spans="1:42" ht="409.5">
      <c r="A1269" s="329">
        <v>44036</v>
      </c>
      <c r="B1269" s="330" t="s">
        <v>6176</v>
      </c>
      <c r="C1269" s="330" t="s">
        <v>6177</v>
      </c>
      <c r="D1269" s="331" t="s">
        <v>61</v>
      </c>
      <c r="E1269" s="331" t="s">
        <v>67</v>
      </c>
      <c r="F1269" s="332">
        <v>1586.29</v>
      </c>
      <c r="G1269" s="330" t="s">
        <v>6178</v>
      </c>
      <c r="H1269" s="330" t="s">
        <v>6179</v>
      </c>
      <c r="I1269" s="331" t="s">
        <v>6180</v>
      </c>
      <c r="J1269" s="329">
        <v>44036</v>
      </c>
      <c r="K1269" s="333" t="s">
        <v>491</v>
      </c>
      <c r="L1269" s="329">
        <v>44090</v>
      </c>
      <c r="M1269" s="335" t="s">
        <v>60</v>
      </c>
      <c r="N1269" s="335" t="s">
        <v>16420</v>
      </c>
      <c r="O1269" s="335" t="s">
        <v>16421</v>
      </c>
      <c r="P1269" s="341" t="s">
        <v>60</v>
      </c>
      <c r="Q1269" s="331" t="s">
        <v>13077</v>
      </c>
      <c r="R1269" s="333" t="s">
        <v>14205</v>
      </c>
      <c r="S1269" s="333" t="s">
        <v>9237</v>
      </c>
      <c r="T1269" s="331" t="s">
        <v>6915</v>
      </c>
      <c r="U1269" s="331" t="s">
        <v>12459</v>
      </c>
      <c r="V1269" s="335" t="s">
        <v>16422</v>
      </c>
      <c r="W1269" s="339" t="s">
        <v>16423</v>
      </c>
      <c r="X1269" s="340">
        <v>48812.4</v>
      </c>
      <c r="Y1269" s="335" t="s">
        <v>16424</v>
      </c>
      <c r="Z1269" s="333" t="s">
        <v>8854</v>
      </c>
      <c r="AA1269" s="330" t="s">
        <v>60</v>
      </c>
      <c r="AB1269" s="332">
        <v>8.7799999999999994</v>
      </c>
      <c r="AC1269" s="332">
        <v>1.04</v>
      </c>
      <c r="AD1269" s="332">
        <v>14.22</v>
      </c>
      <c r="AE1269" s="332">
        <v>17.440000000000001</v>
      </c>
      <c r="AF1269" s="332">
        <v>13.22</v>
      </c>
      <c r="AG1269" s="332">
        <v>1618.43</v>
      </c>
      <c r="AH1269" s="332">
        <v>209.53</v>
      </c>
      <c r="AI1269" s="336">
        <v>117</v>
      </c>
      <c r="AJ1269" s="336">
        <v>16.7</v>
      </c>
      <c r="AK1269" s="336">
        <v>1716.5</v>
      </c>
      <c r="AL1269" s="331" t="s">
        <v>8328</v>
      </c>
      <c r="AM1269" s="331" t="s">
        <v>8329</v>
      </c>
      <c r="AN1269" s="332">
        <v>6.41</v>
      </c>
      <c r="AO1269" s="332">
        <v>6.41</v>
      </c>
      <c r="AP1269" s="332">
        <v>-2.41</v>
      </c>
    </row>
    <row r="1270" spans="1:42" ht="168.75">
      <c r="A1270" s="329">
        <v>44735</v>
      </c>
      <c r="B1270" s="330" t="s">
        <v>10742</v>
      </c>
      <c r="C1270" s="330" t="s">
        <v>10743</v>
      </c>
      <c r="D1270" s="331" t="s">
        <v>61</v>
      </c>
      <c r="E1270" s="331" t="s">
        <v>67</v>
      </c>
      <c r="F1270" s="332">
        <v>144.79</v>
      </c>
      <c r="G1270" s="330" t="s">
        <v>6182</v>
      </c>
      <c r="H1270" s="330" t="s">
        <v>60</v>
      </c>
      <c r="I1270" s="331" t="s">
        <v>6183</v>
      </c>
      <c r="J1270" s="329">
        <v>44735</v>
      </c>
      <c r="K1270" s="333" t="s">
        <v>491</v>
      </c>
      <c r="L1270" s="329">
        <v>44781</v>
      </c>
      <c r="M1270" s="335" t="s">
        <v>10744</v>
      </c>
      <c r="N1270" s="335" t="s">
        <v>60</v>
      </c>
      <c r="O1270" s="335" t="s">
        <v>60</v>
      </c>
      <c r="P1270" s="336">
        <v>173.1</v>
      </c>
      <c r="Q1270" s="331" t="s">
        <v>9474</v>
      </c>
      <c r="R1270" s="339" t="s">
        <v>10745</v>
      </c>
      <c r="S1270" s="333" t="s">
        <v>8539</v>
      </c>
      <c r="T1270" s="331" t="s">
        <v>6917</v>
      </c>
      <c r="U1270" s="331" t="s">
        <v>492</v>
      </c>
      <c r="V1270" s="335" t="s">
        <v>10746</v>
      </c>
      <c r="W1270" s="333" t="s">
        <v>8541</v>
      </c>
      <c r="X1270" s="330" t="s">
        <v>60</v>
      </c>
      <c r="Y1270" s="335" t="s">
        <v>60</v>
      </c>
      <c r="Z1270" s="333" t="s">
        <v>60</v>
      </c>
      <c r="AA1270" s="330" t="s">
        <v>60</v>
      </c>
      <c r="AB1270" s="332">
        <v>9.0399999999999991</v>
      </c>
      <c r="AC1270" s="338">
        <v>0.70799999999999996</v>
      </c>
      <c r="AD1270" s="332">
        <v>9.0299999999999994</v>
      </c>
      <c r="AE1270" s="332">
        <v>12.46</v>
      </c>
      <c r="AF1270" s="332">
        <v>1.45</v>
      </c>
      <c r="AG1270" s="332">
        <v>151.19</v>
      </c>
      <c r="AH1270" s="332">
        <v>179.02</v>
      </c>
      <c r="AI1270" s="336">
        <v>101</v>
      </c>
      <c r="AJ1270" s="336">
        <v>19.600000000000001</v>
      </c>
      <c r="AK1270" s="336">
        <v>357.5</v>
      </c>
      <c r="AL1270" s="331" t="s">
        <v>8328</v>
      </c>
      <c r="AM1270" s="331" t="s">
        <v>8329</v>
      </c>
      <c r="AN1270" s="332">
        <v>6.36</v>
      </c>
      <c r="AO1270" s="332">
        <v>5.94</v>
      </c>
      <c r="AP1270" s="332">
        <v>41.97</v>
      </c>
    </row>
    <row r="1271" spans="1:42" ht="101.25">
      <c r="A1271" s="329">
        <v>44665</v>
      </c>
      <c r="B1271" s="330" t="s">
        <v>16425</v>
      </c>
      <c r="C1271" s="330" t="s">
        <v>16426</v>
      </c>
      <c r="D1271" s="331" t="s">
        <v>61</v>
      </c>
      <c r="E1271" s="331" t="s">
        <v>77</v>
      </c>
      <c r="F1271" s="332">
        <v>2735.85</v>
      </c>
      <c r="G1271" s="330" t="s">
        <v>16427</v>
      </c>
      <c r="H1271" s="330" t="s">
        <v>16428</v>
      </c>
      <c r="I1271" s="331" t="s">
        <v>16429</v>
      </c>
      <c r="J1271" s="329">
        <v>44665</v>
      </c>
      <c r="K1271" s="333" t="s">
        <v>491</v>
      </c>
      <c r="L1271" s="334" t="s">
        <v>60</v>
      </c>
      <c r="M1271" s="335" t="s">
        <v>16430</v>
      </c>
      <c r="N1271" s="335" t="s">
        <v>16431</v>
      </c>
      <c r="O1271" s="335" t="s">
        <v>16432</v>
      </c>
      <c r="P1271" s="336">
        <v>1105.8</v>
      </c>
      <c r="Q1271" s="331" t="s">
        <v>8417</v>
      </c>
      <c r="R1271" s="333" t="s">
        <v>14044</v>
      </c>
      <c r="S1271" s="333" t="s">
        <v>16433</v>
      </c>
      <c r="T1271" s="331" t="s">
        <v>6915</v>
      </c>
      <c r="U1271" s="331" t="s">
        <v>12459</v>
      </c>
      <c r="V1271" s="335" t="s">
        <v>16434</v>
      </c>
      <c r="W1271" s="333" t="s">
        <v>8854</v>
      </c>
      <c r="X1271" s="340">
        <v>8406.7999999999993</v>
      </c>
      <c r="Y1271" s="335" t="s">
        <v>16435</v>
      </c>
      <c r="Z1271" s="333" t="s">
        <v>8447</v>
      </c>
      <c r="AA1271" s="330" t="s">
        <v>60</v>
      </c>
      <c r="AB1271" s="332">
        <v>6.8</v>
      </c>
      <c r="AC1271" s="338">
        <v>0.96899999999999997</v>
      </c>
      <c r="AD1271" s="332">
        <v>27.55</v>
      </c>
      <c r="AE1271" s="332">
        <v>30.75</v>
      </c>
      <c r="AF1271" s="332">
        <v>11.8</v>
      </c>
      <c r="AG1271" s="332">
        <v>2691.7</v>
      </c>
      <c r="AH1271" s="332">
        <v>1741.24</v>
      </c>
      <c r="AI1271" s="336">
        <v>240.3</v>
      </c>
      <c r="AJ1271" s="336">
        <v>161.6</v>
      </c>
      <c r="AK1271" s="336">
        <v>4194.3999999999996</v>
      </c>
      <c r="AL1271" s="331" t="s">
        <v>8328</v>
      </c>
      <c r="AM1271" s="331" t="s">
        <v>8329</v>
      </c>
      <c r="AN1271" s="332">
        <v>6.33</v>
      </c>
      <c r="AO1271" s="332">
        <v>8.2899999999999991</v>
      </c>
      <c r="AP1271" s="332">
        <v>11.64</v>
      </c>
    </row>
    <row r="1272" spans="1:42" ht="157.5">
      <c r="A1272" s="329">
        <v>44476</v>
      </c>
      <c r="B1272" s="330" t="s">
        <v>6184</v>
      </c>
      <c r="C1272" s="330" t="s">
        <v>60</v>
      </c>
      <c r="D1272" s="331" t="s">
        <v>61</v>
      </c>
      <c r="E1272" s="331" t="s">
        <v>67</v>
      </c>
      <c r="F1272" s="332">
        <v>448.4</v>
      </c>
      <c r="G1272" s="330" t="s">
        <v>2146</v>
      </c>
      <c r="H1272" s="330" t="s">
        <v>6185</v>
      </c>
      <c r="I1272" s="331" t="s">
        <v>6186</v>
      </c>
      <c r="J1272" s="329">
        <v>44476</v>
      </c>
      <c r="K1272" s="333" t="s">
        <v>491</v>
      </c>
      <c r="L1272" s="329">
        <v>44651</v>
      </c>
      <c r="M1272" s="335" t="s">
        <v>16436</v>
      </c>
      <c r="N1272" s="335" t="s">
        <v>16437</v>
      </c>
      <c r="O1272" s="335" t="s">
        <v>16438</v>
      </c>
      <c r="P1272" s="341" t="s">
        <v>60</v>
      </c>
      <c r="Q1272" s="331" t="s">
        <v>8859</v>
      </c>
      <c r="R1272" s="339" t="s">
        <v>16439</v>
      </c>
      <c r="S1272" s="333" t="s">
        <v>10335</v>
      </c>
      <c r="T1272" s="331" t="s">
        <v>6921</v>
      </c>
      <c r="U1272" s="331" t="s">
        <v>11848</v>
      </c>
      <c r="V1272" s="335" t="s">
        <v>11323</v>
      </c>
      <c r="W1272" s="333" t="s">
        <v>8815</v>
      </c>
      <c r="X1272" s="340">
        <v>596.20000000000005</v>
      </c>
      <c r="Y1272" s="335" t="s">
        <v>16440</v>
      </c>
      <c r="Z1272" s="333" t="s">
        <v>8815</v>
      </c>
      <c r="AA1272" s="330" t="s">
        <v>60</v>
      </c>
      <c r="AB1272" s="341" t="s">
        <v>60</v>
      </c>
      <c r="AC1272" s="332">
        <v>1.87</v>
      </c>
      <c r="AD1272" s="332">
        <v>15.18</v>
      </c>
      <c r="AE1272" s="332">
        <v>296.61</v>
      </c>
      <c r="AF1272" s="338">
        <v>0.72699999999999998</v>
      </c>
      <c r="AG1272" s="332">
        <v>414.79</v>
      </c>
      <c r="AH1272" s="332">
        <v>238.87</v>
      </c>
      <c r="AI1272" s="336">
        <v>573.9</v>
      </c>
      <c r="AJ1272" s="336">
        <v>30.5</v>
      </c>
      <c r="AK1272" s="336">
        <v>359.2</v>
      </c>
      <c r="AL1272" s="331" t="s">
        <v>8328</v>
      </c>
      <c r="AM1272" s="331" t="s">
        <v>8329</v>
      </c>
      <c r="AN1272" s="332">
        <v>6.3</v>
      </c>
      <c r="AO1272" s="332">
        <v>4.71</v>
      </c>
      <c r="AP1272" s="332">
        <v>19.8</v>
      </c>
    </row>
    <row r="1273" spans="1:42" ht="348.75">
      <c r="A1273" s="329">
        <v>44621</v>
      </c>
      <c r="B1273" s="330" t="s">
        <v>1914</v>
      </c>
      <c r="C1273" s="330" t="s">
        <v>1915</v>
      </c>
      <c r="D1273" s="331" t="s">
        <v>61</v>
      </c>
      <c r="E1273" s="331" t="s">
        <v>77</v>
      </c>
      <c r="F1273" s="332">
        <v>283.39999999999998</v>
      </c>
      <c r="G1273" s="330" t="s">
        <v>1916</v>
      </c>
      <c r="H1273" s="330" t="s">
        <v>1917</v>
      </c>
      <c r="I1273" s="331" t="s">
        <v>1918</v>
      </c>
      <c r="J1273" s="329">
        <v>44621</v>
      </c>
      <c r="K1273" s="333" t="s">
        <v>491</v>
      </c>
      <c r="L1273" s="334" t="s">
        <v>60</v>
      </c>
      <c r="M1273" s="335" t="s">
        <v>10233</v>
      </c>
      <c r="N1273" s="335" t="s">
        <v>10234</v>
      </c>
      <c r="O1273" s="335" t="s">
        <v>10235</v>
      </c>
      <c r="P1273" s="336">
        <v>209.4</v>
      </c>
      <c r="Q1273" s="331" t="s">
        <v>8991</v>
      </c>
      <c r="R1273" s="339" t="s">
        <v>10236</v>
      </c>
      <c r="S1273" s="333" t="s">
        <v>10237</v>
      </c>
      <c r="T1273" s="331" t="s">
        <v>6917</v>
      </c>
      <c r="U1273" s="331" t="s">
        <v>492</v>
      </c>
      <c r="V1273" s="335" t="s">
        <v>10238</v>
      </c>
      <c r="W1273" s="333" t="s">
        <v>10239</v>
      </c>
      <c r="X1273" s="330" t="s">
        <v>60</v>
      </c>
      <c r="Y1273" s="335" t="s">
        <v>10240</v>
      </c>
      <c r="Z1273" s="333" t="s">
        <v>10241</v>
      </c>
      <c r="AA1273" s="340">
        <v>952.3</v>
      </c>
      <c r="AB1273" s="332">
        <v>6.23</v>
      </c>
      <c r="AC1273" s="338">
        <v>0.80900000000000005</v>
      </c>
      <c r="AD1273" s="332">
        <v>2.08</v>
      </c>
      <c r="AE1273" s="332">
        <v>5.2</v>
      </c>
      <c r="AF1273" s="338">
        <v>0.55900000000000005</v>
      </c>
      <c r="AG1273" s="332">
        <v>232.41</v>
      </c>
      <c r="AH1273" s="332">
        <v>210</v>
      </c>
      <c r="AI1273" s="336">
        <v>428.8</v>
      </c>
      <c r="AJ1273" s="336">
        <v>32.700000000000003</v>
      </c>
      <c r="AK1273" s="336">
        <v>532.70000000000005</v>
      </c>
      <c r="AL1273" s="331" t="s">
        <v>8328</v>
      </c>
      <c r="AM1273" s="331" t="s">
        <v>8329</v>
      </c>
      <c r="AN1273" s="332">
        <v>6.29</v>
      </c>
      <c r="AO1273" s="332">
        <v>17.54</v>
      </c>
      <c r="AP1273" s="332">
        <v>30.32</v>
      </c>
    </row>
    <row r="1274" spans="1:42" ht="409.5">
      <c r="A1274" s="329">
        <v>44830</v>
      </c>
      <c r="B1274" s="330" t="s">
        <v>4722</v>
      </c>
      <c r="C1274" s="330" t="s">
        <v>60</v>
      </c>
      <c r="D1274" s="331" t="s">
        <v>61</v>
      </c>
      <c r="E1274" s="331" t="s">
        <v>67</v>
      </c>
      <c r="F1274" s="332">
        <v>251.69</v>
      </c>
      <c r="G1274" s="330" t="s">
        <v>6187</v>
      </c>
      <c r="H1274" s="330" t="s">
        <v>6188</v>
      </c>
      <c r="I1274" s="331" t="s">
        <v>6189</v>
      </c>
      <c r="J1274" s="329">
        <v>44830</v>
      </c>
      <c r="K1274" s="333" t="s">
        <v>491</v>
      </c>
      <c r="L1274" s="329">
        <v>44876</v>
      </c>
      <c r="M1274" s="335" t="s">
        <v>14342</v>
      </c>
      <c r="N1274" s="335" t="s">
        <v>14343</v>
      </c>
      <c r="O1274" s="335" t="s">
        <v>14344</v>
      </c>
      <c r="P1274" s="336">
        <v>259.3</v>
      </c>
      <c r="Q1274" s="331" t="s">
        <v>8566</v>
      </c>
      <c r="R1274" s="339" t="s">
        <v>14345</v>
      </c>
      <c r="S1274" s="333" t="s">
        <v>9042</v>
      </c>
      <c r="T1274" s="331" t="s">
        <v>6915</v>
      </c>
      <c r="U1274" s="331" t="s">
        <v>11848</v>
      </c>
      <c r="V1274" s="335" t="s">
        <v>16441</v>
      </c>
      <c r="W1274" s="333" t="s">
        <v>15161</v>
      </c>
      <c r="X1274" s="340">
        <v>1417.8</v>
      </c>
      <c r="Y1274" s="335" t="s">
        <v>16442</v>
      </c>
      <c r="Z1274" s="339" t="s">
        <v>16443</v>
      </c>
      <c r="AA1274" s="330" t="s">
        <v>10359</v>
      </c>
      <c r="AB1274" s="332">
        <v>19.3</v>
      </c>
      <c r="AC1274" s="332">
        <v>3.41</v>
      </c>
      <c r="AD1274" s="332">
        <v>11.32</v>
      </c>
      <c r="AE1274" s="332">
        <v>14.18</v>
      </c>
      <c r="AF1274" s="332">
        <v>1.44</v>
      </c>
      <c r="AG1274" s="332">
        <v>234.4</v>
      </c>
      <c r="AH1274" s="332">
        <v>244.9</v>
      </c>
      <c r="AI1274" s="336">
        <v>179.8</v>
      </c>
      <c r="AJ1274" s="336">
        <v>14</v>
      </c>
      <c r="AK1274" s="336">
        <v>149.9</v>
      </c>
      <c r="AL1274" s="331" t="s">
        <v>8328</v>
      </c>
      <c r="AM1274" s="331" t="s">
        <v>8329</v>
      </c>
      <c r="AN1274" s="332">
        <v>6.22</v>
      </c>
      <c r="AO1274" s="332">
        <v>6.22</v>
      </c>
      <c r="AP1274" s="332">
        <v>6.37</v>
      </c>
    </row>
    <row r="1275" spans="1:42" ht="157.5">
      <c r="A1275" s="329">
        <v>44595</v>
      </c>
      <c r="B1275" s="330" t="s">
        <v>6190</v>
      </c>
      <c r="C1275" s="330" t="s">
        <v>60</v>
      </c>
      <c r="D1275" s="331" t="s">
        <v>61</v>
      </c>
      <c r="E1275" s="331" t="s">
        <v>67</v>
      </c>
      <c r="F1275" s="332">
        <v>35.659999999999997</v>
      </c>
      <c r="G1275" s="330" t="s">
        <v>6191</v>
      </c>
      <c r="H1275" s="330" t="s">
        <v>60</v>
      </c>
      <c r="I1275" s="331" t="s">
        <v>6192</v>
      </c>
      <c r="J1275" s="329">
        <v>44595</v>
      </c>
      <c r="K1275" s="333" t="s">
        <v>491</v>
      </c>
      <c r="L1275" s="329">
        <v>44743</v>
      </c>
      <c r="M1275" s="335" t="s">
        <v>16444</v>
      </c>
      <c r="N1275" s="335" t="s">
        <v>16445</v>
      </c>
      <c r="O1275" s="335" t="s">
        <v>60</v>
      </c>
      <c r="P1275" s="341" t="s">
        <v>60</v>
      </c>
      <c r="Q1275" s="331" t="s">
        <v>8469</v>
      </c>
      <c r="R1275" s="333" t="s">
        <v>16446</v>
      </c>
      <c r="S1275" s="333" t="s">
        <v>8728</v>
      </c>
      <c r="T1275" s="331" t="s">
        <v>6915</v>
      </c>
      <c r="U1275" s="331" t="s">
        <v>11848</v>
      </c>
      <c r="V1275" s="335" t="s">
        <v>16447</v>
      </c>
      <c r="W1275" s="333" t="s">
        <v>16448</v>
      </c>
      <c r="X1275" s="340">
        <v>77</v>
      </c>
      <c r="Y1275" s="335" t="s">
        <v>60</v>
      </c>
      <c r="Z1275" s="333" t="s">
        <v>60</v>
      </c>
      <c r="AA1275" s="330" t="s">
        <v>60</v>
      </c>
      <c r="AB1275" s="341" t="s">
        <v>60</v>
      </c>
      <c r="AC1275" s="332">
        <v>1.36</v>
      </c>
      <c r="AD1275" s="332">
        <v>14.82</v>
      </c>
      <c r="AE1275" s="332">
        <v>56.36</v>
      </c>
      <c r="AF1275" s="338">
        <v>0.86</v>
      </c>
      <c r="AG1275" s="332">
        <v>26.61</v>
      </c>
      <c r="AH1275" s="332">
        <v>35.56</v>
      </c>
      <c r="AI1275" s="336">
        <v>30.8</v>
      </c>
      <c r="AJ1275" s="338">
        <v>-0.88600000000000001</v>
      </c>
      <c r="AK1275" s="336">
        <v>32.6</v>
      </c>
      <c r="AL1275" s="331" t="s">
        <v>8328</v>
      </c>
      <c r="AM1275" s="331" t="s">
        <v>8329</v>
      </c>
      <c r="AN1275" s="332">
        <v>6.11</v>
      </c>
      <c r="AO1275" s="332">
        <v>8.61</v>
      </c>
      <c r="AP1275" s="338">
        <v>-0.76300000000000001</v>
      </c>
    </row>
    <row r="1276" spans="1:42" ht="360">
      <c r="A1276" s="329">
        <v>44312</v>
      </c>
      <c r="B1276" s="330" t="s">
        <v>10607</v>
      </c>
      <c r="C1276" s="330" t="s">
        <v>10608</v>
      </c>
      <c r="D1276" s="331" t="s">
        <v>61</v>
      </c>
      <c r="E1276" s="331" t="s">
        <v>77</v>
      </c>
      <c r="F1276" s="332">
        <v>2586.46</v>
      </c>
      <c r="G1276" s="330" t="s">
        <v>1924</v>
      </c>
      <c r="H1276" s="330" t="s">
        <v>60</v>
      </c>
      <c r="I1276" s="331" t="s">
        <v>1925</v>
      </c>
      <c r="J1276" s="329">
        <v>44312</v>
      </c>
      <c r="K1276" s="333" t="s">
        <v>491</v>
      </c>
      <c r="L1276" s="334" t="s">
        <v>60</v>
      </c>
      <c r="M1276" s="335" t="s">
        <v>10609</v>
      </c>
      <c r="N1276" s="335" t="s">
        <v>10610</v>
      </c>
      <c r="O1276" s="335" t="s">
        <v>10611</v>
      </c>
      <c r="P1276" s="336">
        <v>1983.1</v>
      </c>
      <c r="Q1276" s="331" t="s">
        <v>8876</v>
      </c>
      <c r="R1276" s="339" t="s">
        <v>10612</v>
      </c>
      <c r="S1276" s="333" t="s">
        <v>10613</v>
      </c>
      <c r="T1276" s="331" t="s">
        <v>6921</v>
      </c>
      <c r="U1276" s="331" t="s">
        <v>492</v>
      </c>
      <c r="V1276" s="335" t="s">
        <v>10614</v>
      </c>
      <c r="W1276" s="333" t="s">
        <v>10615</v>
      </c>
      <c r="X1276" s="340">
        <v>4325.7</v>
      </c>
      <c r="Y1276" s="335" t="s">
        <v>60</v>
      </c>
      <c r="Z1276" s="333" t="s">
        <v>60</v>
      </c>
      <c r="AA1276" s="330" t="s">
        <v>60</v>
      </c>
      <c r="AB1276" s="332">
        <v>4.04</v>
      </c>
      <c r="AC1276" s="332">
        <v>1.1000000000000001</v>
      </c>
      <c r="AD1276" s="341" t="s">
        <v>60</v>
      </c>
      <c r="AE1276" s="341" t="s">
        <v>60</v>
      </c>
      <c r="AF1276" s="341" t="s">
        <v>60</v>
      </c>
      <c r="AG1276" s="341" t="s">
        <v>60</v>
      </c>
      <c r="AH1276" s="332">
        <v>2586.46</v>
      </c>
      <c r="AI1276" s="336">
        <v>1390</v>
      </c>
      <c r="AJ1276" s="336">
        <v>271</v>
      </c>
      <c r="AK1276" s="336">
        <v>25483</v>
      </c>
      <c r="AL1276" s="331" t="s">
        <v>8328</v>
      </c>
      <c r="AM1276" s="331" t="s">
        <v>8329</v>
      </c>
      <c r="AN1276" s="332">
        <v>6.11</v>
      </c>
      <c r="AO1276" s="332">
        <v>8.9700000000000006</v>
      </c>
      <c r="AP1276" s="332">
        <v>6.98</v>
      </c>
    </row>
    <row r="1277" spans="1:42" ht="409.5">
      <c r="A1277" s="329">
        <v>44809</v>
      </c>
      <c r="B1277" s="330" t="s">
        <v>369</v>
      </c>
      <c r="C1277" s="330" t="s">
        <v>370</v>
      </c>
      <c r="D1277" s="331" t="s">
        <v>61</v>
      </c>
      <c r="E1277" s="331" t="s">
        <v>77</v>
      </c>
      <c r="F1277" s="332">
        <v>8149.37</v>
      </c>
      <c r="G1277" s="330" t="s">
        <v>371</v>
      </c>
      <c r="H1277" s="330" t="s">
        <v>372</v>
      </c>
      <c r="I1277" s="331" t="s">
        <v>373</v>
      </c>
      <c r="J1277" s="329">
        <v>44809</v>
      </c>
      <c r="K1277" s="333" t="s">
        <v>491</v>
      </c>
      <c r="L1277" s="334" t="s">
        <v>60</v>
      </c>
      <c r="M1277" s="335" t="s">
        <v>10564</v>
      </c>
      <c r="N1277" s="335" t="s">
        <v>10565</v>
      </c>
      <c r="O1277" s="335" t="s">
        <v>10566</v>
      </c>
      <c r="P1277" s="336">
        <v>5122</v>
      </c>
      <c r="Q1277" s="331" t="s">
        <v>8748</v>
      </c>
      <c r="R1277" s="339" t="s">
        <v>10567</v>
      </c>
      <c r="S1277" s="333" t="s">
        <v>10037</v>
      </c>
      <c r="T1277" s="331" t="s">
        <v>6921</v>
      </c>
      <c r="U1277" s="331" t="s">
        <v>492</v>
      </c>
      <c r="V1277" s="335" t="s">
        <v>10568</v>
      </c>
      <c r="W1277" s="333" t="s">
        <v>10563</v>
      </c>
      <c r="X1277" s="330" t="s">
        <v>60</v>
      </c>
      <c r="Y1277" s="335" t="s">
        <v>10569</v>
      </c>
      <c r="Z1277" s="339" t="s">
        <v>10570</v>
      </c>
      <c r="AA1277" s="330" t="s">
        <v>60</v>
      </c>
      <c r="AB1277" s="341" t="s">
        <v>60</v>
      </c>
      <c r="AC1277" s="332">
        <v>9.1</v>
      </c>
      <c r="AD1277" s="332">
        <v>53.43</v>
      </c>
      <c r="AE1277" s="332">
        <v>126.6</v>
      </c>
      <c r="AF1277" s="332">
        <v>9.14</v>
      </c>
      <c r="AG1277" s="332">
        <v>7709.97</v>
      </c>
      <c r="AH1277" s="332">
        <v>7339.56</v>
      </c>
      <c r="AI1277" s="336">
        <v>783.9</v>
      </c>
      <c r="AJ1277" s="336">
        <v>-517.70000000000005</v>
      </c>
      <c r="AK1277" s="336">
        <v>2127.1999999999998</v>
      </c>
      <c r="AL1277" s="331" t="s">
        <v>8328</v>
      </c>
      <c r="AM1277" s="331" t="s">
        <v>8329</v>
      </c>
      <c r="AN1277" s="332">
        <v>6.01</v>
      </c>
      <c r="AO1277" s="332">
        <v>10.11</v>
      </c>
      <c r="AP1277" s="332">
        <v>53.5</v>
      </c>
    </row>
    <row r="1278" spans="1:42" ht="247.5">
      <c r="A1278" s="329">
        <v>44407</v>
      </c>
      <c r="B1278" s="330" t="s">
        <v>1926</v>
      </c>
      <c r="C1278" s="330" t="s">
        <v>1927</v>
      </c>
      <c r="D1278" s="331" t="s">
        <v>61</v>
      </c>
      <c r="E1278" s="331" t="s">
        <v>67</v>
      </c>
      <c r="F1278" s="332">
        <v>770.52</v>
      </c>
      <c r="G1278" s="330" t="s">
        <v>1928</v>
      </c>
      <c r="H1278" s="330" t="s">
        <v>1929</v>
      </c>
      <c r="I1278" s="331" t="s">
        <v>1930</v>
      </c>
      <c r="J1278" s="329">
        <v>44407</v>
      </c>
      <c r="K1278" s="333" t="s">
        <v>491</v>
      </c>
      <c r="L1278" s="329">
        <v>44734</v>
      </c>
      <c r="M1278" s="335" t="s">
        <v>10384</v>
      </c>
      <c r="N1278" s="335" t="s">
        <v>10385</v>
      </c>
      <c r="O1278" s="335" t="s">
        <v>10386</v>
      </c>
      <c r="P1278" s="336">
        <v>549.4</v>
      </c>
      <c r="Q1278" s="331" t="s">
        <v>10387</v>
      </c>
      <c r="R1278" s="339" t="s">
        <v>10388</v>
      </c>
      <c r="S1278" s="333" t="s">
        <v>10389</v>
      </c>
      <c r="T1278" s="331" t="s">
        <v>6917</v>
      </c>
      <c r="U1278" s="331" t="s">
        <v>492</v>
      </c>
      <c r="V1278" s="335" t="s">
        <v>10390</v>
      </c>
      <c r="W1278" s="339" t="s">
        <v>10391</v>
      </c>
      <c r="X1278" s="330" t="s">
        <v>10392</v>
      </c>
      <c r="Y1278" s="335" t="s">
        <v>10393</v>
      </c>
      <c r="Z1278" s="339" t="s">
        <v>10394</v>
      </c>
      <c r="AA1278" s="330" t="s">
        <v>10395</v>
      </c>
      <c r="AB1278" s="332">
        <v>13.8</v>
      </c>
      <c r="AC1278" s="332">
        <v>2.74</v>
      </c>
      <c r="AD1278" s="332">
        <v>6.28</v>
      </c>
      <c r="AE1278" s="332">
        <v>10.53</v>
      </c>
      <c r="AF1278" s="332">
        <v>3.59</v>
      </c>
      <c r="AG1278" s="332">
        <v>1061.78</v>
      </c>
      <c r="AH1278" s="332">
        <v>914.72</v>
      </c>
      <c r="AI1278" s="336">
        <v>289.8</v>
      </c>
      <c r="AJ1278" s="336">
        <v>29.2</v>
      </c>
      <c r="AK1278" s="336">
        <v>684.1</v>
      </c>
      <c r="AL1278" s="331" t="s">
        <v>8328</v>
      </c>
      <c r="AM1278" s="331" t="s">
        <v>8329</v>
      </c>
      <c r="AN1278" s="332">
        <v>5.96</v>
      </c>
      <c r="AO1278" s="332">
        <v>13.48</v>
      </c>
      <c r="AP1278" s="332">
        <v>11.63</v>
      </c>
    </row>
    <row r="1279" spans="1:42" ht="135">
      <c r="A1279" s="329">
        <v>44186</v>
      </c>
      <c r="B1279" s="330" t="s">
        <v>354</v>
      </c>
      <c r="C1279" s="330" t="s">
        <v>60</v>
      </c>
      <c r="D1279" s="331" t="s">
        <v>61</v>
      </c>
      <c r="E1279" s="331" t="s">
        <v>77</v>
      </c>
      <c r="F1279" s="332">
        <v>3460.82</v>
      </c>
      <c r="G1279" s="330" t="s">
        <v>356</v>
      </c>
      <c r="H1279" s="330" t="s">
        <v>60</v>
      </c>
      <c r="I1279" s="331" t="s">
        <v>6193</v>
      </c>
      <c r="J1279" s="329">
        <v>44186</v>
      </c>
      <c r="K1279" s="333" t="s">
        <v>491</v>
      </c>
      <c r="L1279" s="334" t="s">
        <v>60</v>
      </c>
      <c r="M1279" s="335" t="s">
        <v>16018</v>
      </c>
      <c r="N1279" s="335" t="s">
        <v>16019</v>
      </c>
      <c r="O1279" s="335" t="s">
        <v>16020</v>
      </c>
      <c r="P1279" s="341" t="s">
        <v>60</v>
      </c>
      <c r="Q1279" s="331" t="s">
        <v>14216</v>
      </c>
      <c r="R1279" s="333" t="s">
        <v>14384</v>
      </c>
      <c r="S1279" s="333" t="s">
        <v>10430</v>
      </c>
      <c r="T1279" s="331" t="s">
        <v>6921</v>
      </c>
      <c r="U1279" s="331" t="s">
        <v>12010</v>
      </c>
      <c r="V1279" s="335" t="s">
        <v>60</v>
      </c>
      <c r="W1279" s="333" t="s">
        <v>9832</v>
      </c>
      <c r="X1279" s="330" t="s">
        <v>60</v>
      </c>
      <c r="Y1279" s="335" t="s">
        <v>60</v>
      </c>
      <c r="Z1279" s="333" t="s">
        <v>60</v>
      </c>
      <c r="AA1279" s="330" t="s">
        <v>60</v>
      </c>
      <c r="AB1279" s="341" t="s">
        <v>60</v>
      </c>
      <c r="AC1279" s="332">
        <v>3.12</v>
      </c>
      <c r="AD1279" s="332">
        <v>26.31</v>
      </c>
      <c r="AE1279" s="332">
        <v>41.94</v>
      </c>
      <c r="AF1279" s="332">
        <v>20.48</v>
      </c>
      <c r="AG1279" s="332">
        <v>3437.3</v>
      </c>
      <c r="AH1279" s="332">
        <v>1766</v>
      </c>
      <c r="AI1279" s="336">
        <v>187.6</v>
      </c>
      <c r="AJ1279" s="336">
        <v>64.099999999999994</v>
      </c>
      <c r="AK1279" s="336">
        <v>2215.9</v>
      </c>
      <c r="AL1279" s="331" t="s">
        <v>8328</v>
      </c>
      <c r="AM1279" s="331" t="s">
        <v>8329</v>
      </c>
      <c r="AN1279" s="332">
        <v>5.94</v>
      </c>
      <c r="AO1279" s="332">
        <v>11.39</v>
      </c>
      <c r="AP1279" s="332">
        <v>23.88</v>
      </c>
    </row>
    <row r="1280" spans="1:42" ht="191.25">
      <c r="A1280" s="329">
        <v>44110</v>
      </c>
      <c r="B1280" s="330" t="s">
        <v>6194</v>
      </c>
      <c r="C1280" s="330" t="s">
        <v>60</v>
      </c>
      <c r="D1280" s="331" t="s">
        <v>61</v>
      </c>
      <c r="E1280" s="331" t="s">
        <v>67</v>
      </c>
      <c r="F1280" s="332">
        <v>24.65</v>
      </c>
      <c r="G1280" s="330" t="s">
        <v>6195</v>
      </c>
      <c r="H1280" s="330" t="s">
        <v>60</v>
      </c>
      <c r="I1280" s="331" t="s">
        <v>6196</v>
      </c>
      <c r="J1280" s="329">
        <v>44110</v>
      </c>
      <c r="K1280" s="333" t="s">
        <v>491</v>
      </c>
      <c r="L1280" s="329">
        <v>44140</v>
      </c>
      <c r="M1280" s="335" t="s">
        <v>16449</v>
      </c>
      <c r="N1280" s="335" t="s">
        <v>60</v>
      </c>
      <c r="O1280" s="335" t="s">
        <v>60</v>
      </c>
      <c r="P1280" s="341" t="s">
        <v>60</v>
      </c>
      <c r="Q1280" s="331" t="s">
        <v>8469</v>
      </c>
      <c r="R1280" s="333" t="s">
        <v>12089</v>
      </c>
      <c r="S1280" s="333" t="s">
        <v>9049</v>
      </c>
      <c r="T1280" s="331" t="s">
        <v>6915</v>
      </c>
      <c r="U1280" s="331" t="s">
        <v>11848</v>
      </c>
      <c r="V1280" s="335" t="s">
        <v>16450</v>
      </c>
      <c r="W1280" s="333" t="s">
        <v>9106</v>
      </c>
      <c r="X1280" s="340">
        <v>121.8</v>
      </c>
      <c r="Y1280" s="335" t="s">
        <v>60</v>
      </c>
      <c r="Z1280" s="333" t="s">
        <v>60</v>
      </c>
      <c r="AA1280" s="330" t="s">
        <v>60</v>
      </c>
      <c r="AB1280" s="341" t="s">
        <v>60</v>
      </c>
      <c r="AC1280" s="341" t="s">
        <v>60</v>
      </c>
      <c r="AD1280" s="341" t="s">
        <v>60</v>
      </c>
      <c r="AE1280" s="341" t="s">
        <v>60</v>
      </c>
      <c r="AF1280" s="332">
        <v>1.34</v>
      </c>
      <c r="AG1280" s="332">
        <v>23.78</v>
      </c>
      <c r="AH1280" s="332">
        <v>24.85</v>
      </c>
      <c r="AI1280" s="341" t="s">
        <v>60</v>
      </c>
      <c r="AJ1280" s="341" t="s">
        <v>60</v>
      </c>
      <c r="AK1280" s="341" t="s">
        <v>60</v>
      </c>
      <c r="AL1280" s="331" t="s">
        <v>8328</v>
      </c>
      <c r="AM1280" s="331" t="s">
        <v>8329</v>
      </c>
      <c r="AN1280" s="332">
        <v>5.93</v>
      </c>
      <c r="AO1280" s="332">
        <v>6.84</v>
      </c>
      <c r="AP1280" s="332">
        <v>7.15</v>
      </c>
    </row>
    <row r="1281" spans="1:42" ht="315">
      <c r="A1281" s="329">
        <v>43843</v>
      </c>
      <c r="B1281" s="330" t="s">
        <v>1931</v>
      </c>
      <c r="C1281" s="330" t="s">
        <v>1932</v>
      </c>
      <c r="D1281" s="331" t="s">
        <v>61</v>
      </c>
      <c r="E1281" s="331" t="s">
        <v>67</v>
      </c>
      <c r="F1281" s="332">
        <v>177.15</v>
      </c>
      <c r="G1281" s="330" t="s">
        <v>1933</v>
      </c>
      <c r="H1281" s="330" t="s">
        <v>1934</v>
      </c>
      <c r="I1281" s="331" t="s">
        <v>1935</v>
      </c>
      <c r="J1281" s="329">
        <v>43843</v>
      </c>
      <c r="K1281" s="333" t="s">
        <v>491</v>
      </c>
      <c r="L1281" s="329">
        <v>43864</v>
      </c>
      <c r="M1281" s="335" t="s">
        <v>10529</v>
      </c>
      <c r="N1281" s="335" t="s">
        <v>10530</v>
      </c>
      <c r="O1281" s="335" t="s">
        <v>10531</v>
      </c>
      <c r="P1281" s="336">
        <v>39.1</v>
      </c>
      <c r="Q1281" s="331" t="s">
        <v>8669</v>
      </c>
      <c r="R1281" s="339" t="s">
        <v>10532</v>
      </c>
      <c r="S1281" s="333" t="s">
        <v>8826</v>
      </c>
      <c r="T1281" s="331" t="s">
        <v>6917</v>
      </c>
      <c r="U1281" s="331" t="s">
        <v>492</v>
      </c>
      <c r="V1281" s="335" t="s">
        <v>10533</v>
      </c>
      <c r="W1281" s="333" t="s">
        <v>8327</v>
      </c>
      <c r="X1281" s="330" t="s">
        <v>60</v>
      </c>
      <c r="Y1281" s="335" t="s">
        <v>10534</v>
      </c>
      <c r="Z1281" s="333" t="s">
        <v>8828</v>
      </c>
      <c r="AA1281" s="330" t="s">
        <v>60</v>
      </c>
      <c r="AB1281" s="341" t="s">
        <v>60</v>
      </c>
      <c r="AC1281" s="338">
        <v>0.71199999999999997</v>
      </c>
      <c r="AD1281" s="341" t="s">
        <v>60</v>
      </c>
      <c r="AE1281" s="341" t="s">
        <v>60</v>
      </c>
      <c r="AF1281" s="332">
        <v>3.28</v>
      </c>
      <c r="AG1281" s="332">
        <v>198.97</v>
      </c>
      <c r="AH1281" s="332">
        <v>59.41</v>
      </c>
      <c r="AI1281" s="336">
        <v>54</v>
      </c>
      <c r="AJ1281" s="332">
        <v>-5.43</v>
      </c>
      <c r="AK1281" s="336">
        <v>190.6</v>
      </c>
      <c r="AL1281" s="331" t="s">
        <v>8328</v>
      </c>
      <c r="AM1281" s="331" t="s">
        <v>8329</v>
      </c>
      <c r="AN1281" s="332">
        <v>5.92</v>
      </c>
      <c r="AO1281" s="332">
        <v>10.49</v>
      </c>
      <c r="AP1281" s="332">
        <v>11.88</v>
      </c>
    </row>
    <row r="1282" spans="1:42" ht="112.5">
      <c r="A1282" s="329">
        <v>44862</v>
      </c>
      <c r="B1282" s="330" t="s">
        <v>1941</v>
      </c>
      <c r="C1282" s="330" t="s">
        <v>1942</v>
      </c>
      <c r="D1282" s="331" t="s">
        <v>61</v>
      </c>
      <c r="E1282" s="331" t="s">
        <v>77</v>
      </c>
      <c r="F1282" s="332">
        <v>78.67</v>
      </c>
      <c r="G1282" s="330" t="s">
        <v>1943</v>
      </c>
      <c r="H1282" s="330" t="s">
        <v>1944</v>
      </c>
      <c r="I1282" s="331" t="s">
        <v>1945</v>
      </c>
      <c r="J1282" s="329">
        <v>44862</v>
      </c>
      <c r="K1282" s="333" t="s">
        <v>491</v>
      </c>
      <c r="L1282" s="334" t="s">
        <v>60</v>
      </c>
      <c r="M1282" s="335" t="s">
        <v>10288</v>
      </c>
      <c r="N1282" s="335" t="s">
        <v>10289</v>
      </c>
      <c r="O1282" s="335" t="s">
        <v>10290</v>
      </c>
      <c r="P1282" s="336">
        <v>77.5</v>
      </c>
      <c r="Q1282" s="331" t="s">
        <v>10291</v>
      </c>
      <c r="R1282" s="339" t="s">
        <v>10292</v>
      </c>
      <c r="S1282" s="333" t="s">
        <v>8671</v>
      </c>
      <c r="T1282" s="331" t="s">
        <v>6917</v>
      </c>
      <c r="U1282" s="331" t="s">
        <v>492</v>
      </c>
      <c r="V1282" s="335" t="s">
        <v>10293</v>
      </c>
      <c r="W1282" s="333" t="s">
        <v>8463</v>
      </c>
      <c r="X1282" s="330" t="s">
        <v>60</v>
      </c>
      <c r="Y1282" s="335" t="s">
        <v>10294</v>
      </c>
      <c r="Z1282" s="339" t="s">
        <v>10295</v>
      </c>
      <c r="AA1282" s="330" t="s">
        <v>60</v>
      </c>
      <c r="AB1282" s="332">
        <v>26.62</v>
      </c>
      <c r="AC1282" s="332">
        <v>2.4500000000000002</v>
      </c>
      <c r="AD1282" s="341" t="s">
        <v>60</v>
      </c>
      <c r="AE1282" s="341" t="s">
        <v>60</v>
      </c>
      <c r="AF1282" s="341" t="s">
        <v>60</v>
      </c>
      <c r="AG1282" s="341" t="s">
        <v>60</v>
      </c>
      <c r="AH1282" s="332">
        <v>78.67</v>
      </c>
      <c r="AI1282" s="336">
        <v>70.900000000000006</v>
      </c>
      <c r="AJ1282" s="332">
        <v>2.97</v>
      </c>
      <c r="AK1282" s="336">
        <v>132.4</v>
      </c>
      <c r="AL1282" s="331" t="s">
        <v>8328</v>
      </c>
      <c r="AM1282" s="331" t="s">
        <v>8329</v>
      </c>
      <c r="AN1282" s="332">
        <v>5.91</v>
      </c>
      <c r="AO1282" s="332">
        <v>16.53</v>
      </c>
      <c r="AP1282" s="332">
        <v>23.92</v>
      </c>
    </row>
    <row r="1283" spans="1:42" ht="409.5">
      <c r="A1283" s="329">
        <v>44777</v>
      </c>
      <c r="B1283" s="330" t="s">
        <v>1936</v>
      </c>
      <c r="C1283" s="330" t="s">
        <v>1937</v>
      </c>
      <c r="D1283" s="331" t="s">
        <v>61</v>
      </c>
      <c r="E1283" s="331" t="s">
        <v>77</v>
      </c>
      <c r="F1283" s="332">
        <v>5117.7</v>
      </c>
      <c r="G1283" s="330" t="s">
        <v>1938</v>
      </c>
      <c r="H1283" s="330" t="s">
        <v>1939</v>
      </c>
      <c r="I1283" s="331" t="s">
        <v>1940</v>
      </c>
      <c r="J1283" s="329">
        <v>44777</v>
      </c>
      <c r="K1283" s="333" t="s">
        <v>491</v>
      </c>
      <c r="L1283" s="334" t="s">
        <v>60</v>
      </c>
      <c r="M1283" s="335" t="s">
        <v>9505</v>
      </c>
      <c r="N1283" s="335" t="s">
        <v>9506</v>
      </c>
      <c r="O1283" s="335" t="s">
        <v>60</v>
      </c>
      <c r="P1283" s="336">
        <v>2856</v>
      </c>
      <c r="Q1283" s="331" t="s">
        <v>9507</v>
      </c>
      <c r="R1283" s="339" t="s">
        <v>9508</v>
      </c>
      <c r="S1283" s="333" t="s">
        <v>9509</v>
      </c>
      <c r="T1283" s="331" t="s">
        <v>6921</v>
      </c>
      <c r="U1283" s="331" t="s">
        <v>492</v>
      </c>
      <c r="V1283" s="335" t="s">
        <v>9510</v>
      </c>
      <c r="W1283" s="339" t="s">
        <v>9511</v>
      </c>
      <c r="X1283" s="330" t="s">
        <v>9512</v>
      </c>
      <c r="Y1283" s="335" t="s">
        <v>9513</v>
      </c>
      <c r="Z1283" s="339" t="s">
        <v>9514</v>
      </c>
      <c r="AA1283" s="330" t="s">
        <v>8665</v>
      </c>
      <c r="AB1283" s="332">
        <v>6.44</v>
      </c>
      <c r="AC1283" s="332">
        <v>1.05</v>
      </c>
      <c r="AD1283" s="332">
        <v>4.26</v>
      </c>
      <c r="AE1283" s="332">
        <v>6.69</v>
      </c>
      <c r="AF1283" s="332">
        <v>1.06</v>
      </c>
      <c r="AG1283" s="332">
        <v>4664.2</v>
      </c>
      <c r="AH1283" s="332">
        <v>3001.25</v>
      </c>
      <c r="AI1283" s="336">
        <v>4504.7</v>
      </c>
      <c r="AJ1283" s="336">
        <v>406.6</v>
      </c>
      <c r="AK1283" s="336">
        <v>6443.2</v>
      </c>
      <c r="AL1283" s="331" t="s">
        <v>8328</v>
      </c>
      <c r="AM1283" s="331" t="s">
        <v>8329</v>
      </c>
      <c r="AN1283" s="332">
        <v>5.91</v>
      </c>
      <c r="AO1283" s="332">
        <v>40.049999999999997</v>
      </c>
      <c r="AP1283" s="332">
        <v>66.42</v>
      </c>
    </row>
    <row r="1284" spans="1:42" ht="409.5">
      <c r="A1284" s="329">
        <v>44515</v>
      </c>
      <c r="B1284" s="330" t="s">
        <v>6197</v>
      </c>
      <c r="C1284" s="330" t="s">
        <v>60</v>
      </c>
      <c r="D1284" s="331" t="s">
        <v>61</v>
      </c>
      <c r="E1284" s="331" t="s">
        <v>67</v>
      </c>
      <c r="F1284" s="332">
        <v>15639.17</v>
      </c>
      <c r="G1284" s="330" t="s">
        <v>1824</v>
      </c>
      <c r="H1284" s="330" t="s">
        <v>60</v>
      </c>
      <c r="I1284" s="331" t="s">
        <v>6198</v>
      </c>
      <c r="J1284" s="329">
        <v>44515</v>
      </c>
      <c r="K1284" s="333" t="s">
        <v>491</v>
      </c>
      <c r="L1284" s="329">
        <v>44645</v>
      </c>
      <c r="M1284" s="335" t="s">
        <v>16451</v>
      </c>
      <c r="N1284" s="335" t="s">
        <v>16452</v>
      </c>
      <c r="O1284" s="335" t="s">
        <v>60</v>
      </c>
      <c r="P1284" s="341" t="s">
        <v>60</v>
      </c>
      <c r="Q1284" s="331" t="s">
        <v>12677</v>
      </c>
      <c r="R1284" s="333" t="s">
        <v>13003</v>
      </c>
      <c r="S1284" s="333" t="s">
        <v>16453</v>
      </c>
      <c r="T1284" s="331" t="s">
        <v>6921</v>
      </c>
      <c r="U1284" s="331" t="s">
        <v>12010</v>
      </c>
      <c r="V1284" s="335" t="s">
        <v>16454</v>
      </c>
      <c r="W1284" s="339" t="s">
        <v>16455</v>
      </c>
      <c r="X1284" s="330" t="s">
        <v>9215</v>
      </c>
      <c r="Y1284" s="335" t="s">
        <v>60</v>
      </c>
      <c r="Z1284" s="333" t="s">
        <v>60</v>
      </c>
      <c r="AA1284" s="330" t="s">
        <v>60</v>
      </c>
      <c r="AB1284" s="332">
        <v>231.42</v>
      </c>
      <c r="AC1284" s="332">
        <v>4.1900000000000004</v>
      </c>
      <c r="AD1284" s="332">
        <v>26.83</v>
      </c>
      <c r="AE1284" s="332">
        <v>280.64</v>
      </c>
      <c r="AF1284" s="332">
        <v>13.14</v>
      </c>
      <c r="AG1284" s="332">
        <v>15182.77</v>
      </c>
      <c r="AH1284" s="332">
        <v>11756.1</v>
      </c>
      <c r="AI1284" s="336">
        <v>1205.7</v>
      </c>
      <c r="AJ1284" s="336">
        <v>25.3</v>
      </c>
      <c r="AK1284" s="336">
        <v>7452</v>
      </c>
      <c r="AL1284" s="331" t="s">
        <v>8328</v>
      </c>
      <c r="AM1284" s="331" t="s">
        <v>8329</v>
      </c>
      <c r="AN1284" s="332">
        <v>5.91</v>
      </c>
      <c r="AO1284" s="332">
        <v>10.93</v>
      </c>
      <c r="AP1284" s="332">
        <v>16.5</v>
      </c>
    </row>
    <row r="1285" spans="1:42" ht="409.5">
      <c r="A1285" s="329">
        <v>44286</v>
      </c>
      <c r="B1285" s="330" t="s">
        <v>6199</v>
      </c>
      <c r="C1285" s="330" t="s">
        <v>60</v>
      </c>
      <c r="D1285" s="331" t="s">
        <v>61</v>
      </c>
      <c r="E1285" s="331" t="s">
        <v>67</v>
      </c>
      <c r="F1285" s="332">
        <v>1025.72</v>
      </c>
      <c r="G1285" s="330" t="s">
        <v>6200</v>
      </c>
      <c r="H1285" s="330" t="s">
        <v>6201</v>
      </c>
      <c r="I1285" s="331" t="s">
        <v>6202</v>
      </c>
      <c r="J1285" s="329">
        <v>44286</v>
      </c>
      <c r="K1285" s="333" t="s">
        <v>491</v>
      </c>
      <c r="L1285" s="329">
        <v>44393</v>
      </c>
      <c r="M1285" s="335" t="s">
        <v>16456</v>
      </c>
      <c r="N1285" s="335" t="s">
        <v>60</v>
      </c>
      <c r="O1285" s="335" t="s">
        <v>60</v>
      </c>
      <c r="P1285" s="341" t="s">
        <v>60</v>
      </c>
      <c r="Q1285" s="331" t="s">
        <v>9874</v>
      </c>
      <c r="R1285" s="333" t="s">
        <v>16457</v>
      </c>
      <c r="S1285" s="333" t="s">
        <v>9712</v>
      </c>
      <c r="T1285" s="331" t="s">
        <v>6921</v>
      </c>
      <c r="U1285" s="331" t="s">
        <v>11848</v>
      </c>
      <c r="V1285" s="335" t="s">
        <v>16458</v>
      </c>
      <c r="W1285" s="333" t="s">
        <v>9832</v>
      </c>
      <c r="X1285" s="340">
        <v>2104.5</v>
      </c>
      <c r="Y1285" s="335" t="s">
        <v>16459</v>
      </c>
      <c r="Z1285" s="339" t="s">
        <v>16460</v>
      </c>
      <c r="AA1285" s="330" t="s">
        <v>16461</v>
      </c>
      <c r="AB1285" s="341" t="s">
        <v>60</v>
      </c>
      <c r="AC1285" s="338">
        <v>0.36099999999999999</v>
      </c>
      <c r="AD1285" s="332">
        <v>9.0399999999999991</v>
      </c>
      <c r="AE1285" s="332">
        <v>144.81</v>
      </c>
      <c r="AF1285" s="332">
        <v>2.16</v>
      </c>
      <c r="AG1285" s="332">
        <v>1025.72</v>
      </c>
      <c r="AH1285" s="332">
        <v>419.46</v>
      </c>
      <c r="AI1285" s="336">
        <v>473.9</v>
      </c>
      <c r="AJ1285" s="336">
        <v>-55.4</v>
      </c>
      <c r="AK1285" s="336">
        <v>1961.8</v>
      </c>
      <c r="AL1285" s="331" t="s">
        <v>8328</v>
      </c>
      <c r="AM1285" s="331" t="s">
        <v>8329</v>
      </c>
      <c r="AN1285" s="332">
        <v>5.9</v>
      </c>
      <c r="AO1285" s="332">
        <v>9.56</v>
      </c>
      <c r="AP1285" s="332">
        <v>24.59</v>
      </c>
    </row>
    <row r="1286" spans="1:42" ht="409.5">
      <c r="A1286" s="329">
        <v>44539</v>
      </c>
      <c r="B1286" s="330" t="s">
        <v>1946</v>
      </c>
      <c r="C1286" s="330" t="s">
        <v>1947</v>
      </c>
      <c r="D1286" s="331" t="s">
        <v>61</v>
      </c>
      <c r="E1286" s="331" t="s">
        <v>77</v>
      </c>
      <c r="F1286" s="332">
        <v>128.75</v>
      </c>
      <c r="G1286" s="330" t="s">
        <v>1948</v>
      </c>
      <c r="H1286" s="330" t="s">
        <v>60</v>
      </c>
      <c r="I1286" s="331" t="s">
        <v>1949</v>
      </c>
      <c r="J1286" s="329">
        <v>44539</v>
      </c>
      <c r="K1286" s="333" t="s">
        <v>491</v>
      </c>
      <c r="L1286" s="334" t="s">
        <v>60</v>
      </c>
      <c r="M1286" s="335" t="s">
        <v>10646</v>
      </c>
      <c r="N1286" s="335" t="s">
        <v>10647</v>
      </c>
      <c r="O1286" s="335" t="s">
        <v>10648</v>
      </c>
      <c r="P1286" s="336">
        <v>164.3</v>
      </c>
      <c r="Q1286" s="331" t="s">
        <v>10408</v>
      </c>
      <c r="R1286" s="333" t="s">
        <v>10649</v>
      </c>
      <c r="S1286" s="333" t="s">
        <v>10650</v>
      </c>
      <c r="T1286" s="331" t="s">
        <v>6915</v>
      </c>
      <c r="U1286" s="331" t="s">
        <v>492</v>
      </c>
      <c r="V1286" s="335" t="s">
        <v>10651</v>
      </c>
      <c r="W1286" s="333" t="s">
        <v>10652</v>
      </c>
      <c r="X1286" s="330" t="s">
        <v>10653</v>
      </c>
      <c r="Y1286" s="335" t="s">
        <v>60</v>
      </c>
      <c r="Z1286" s="333" t="s">
        <v>60</v>
      </c>
      <c r="AA1286" s="330" t="s">
        <v>60</v>
      </c>
      <c r="AB1286" s="332">
        <v>16.25</v>
      </c>
      <c r="AC1286" s="332">
        <v>2.16</v>
      </c>
      <c r="AD1286" s="332">
        <v>7.03</v>
      </c>
      <c r="AE1286" s="332">
        <v>12.16</v>
      </c>
      <c r="AF1286" s="332">
        <v>5.21</v>
      </c>
      <c r="AG1286" s="332">
        <v>188.86</v>
      </c>
      <c r="AH1286" s="332">
        <v>177.87</v>
      </c>
      <c r="AI1286" s="336">
        <v>36.9</v>
      </c>
      <c r="AJ1286" s="336">
        <v>13.4</v>
      </c>
      <c r="AK1286" s="336">
        <v>161</v>
      </c>
      <c r="AL1286" s="331" t="s">
        <v>8328</v>
      </c>
      <c r="AM1286" s="331" t="s">
        <v>8329</v>
      </c>
      <c r="AN1286" s="332">
        <v>5.88</v>
      </c>
      <c r="AO1286" s="332">
        <v>8.43</v>
      </c>
      <c r="AP1286" s="332">
        <v>8.8699999999999992</v>
      </c>
    </row>
    <row r="1287" spans="1:42" ht="409.5">
      <c r="A1287" s="329">
        <v>44550</v>
      </c>
      <c r="B1287" s="330" t="s">
        <v>6203</v>
      </c>
      <c r="C1287" s="330" t="s">
        <v>60</v>
      </c>
      <c r="D1287" s="331" t="s">
        <v>61</v>
      </c>
      <c r="E1287" s="331" t="s">
        <v>67</v>
      </c>
      <c r="F1287" s="332">
        <v>30201.21</v>
      </c>
      <c r="G1287" s="330" t="s">
        <v>6204</v>
      </c>
      <c r="H1287" s="330" t="s">
        <v>60</v>
      </c>
      <c r="I1287" s="331" t="s">
        <v>6205</v>
      </c>
      <c r="J1287" s="329">
        <v>44550</v>
      </c>
      <c r="K1287" s="333" t="s">
        <v>491</v>
      </c>
      <c r="L1287" s="329">
        <v>44720</v>
      </c>
      <c r="M1287" s="335" t="s">
        <v>16462</v>
      </c>
      <c r="N1287" s="335" t="s">
        <v>16463</v>
      </c>
      <c r="O1287" s="335" t="s">
        <v>16464</v>
      </c>
      <c r="P1287" s="341" t="s">
        <v>60</v>
      </c>
      <c r="Q1287" s="331" t="s">
        <v>8788</v>
      </c>
      <c r="R1287" s="333" t="s">
        <v>8789</v>
      </c>
      <c r="S1287" s="333" t="s">
        <v>15986</v>
      </c>
      <c r="T1287" s="331" t="s">
        <v>6921</v>
      </c>
      <c r="U1287" s="331" t="s">
        <v>11848</v>
      </c>
      <c r="V1287" s="335" t="s">
        <v>16465</v>
      </c>
      <c r="W1287" s="339" t="s">
        <v>16466</v>
      </c>
      <c r="X1287" s="340">
        <v>219441</v>
      </c>
      <c r="Y1287" s="335" t="s">
        <v>60</v>
      </c>
      <c r="Z1287" s="333" t="s">
        <v>60</v>
      </c>
      <c r="AA1287" s="330" t="s">
        <v>60</v>
      </c>
      <c r="AB1287" s="332">
        <v>53.91</v>
      </c>
      <c r="AC1287" s="332">
        <v>7.33</v>
      </c>
      <c r="AD1287" s="332">
        <v>19.55</v>
      </c>
      <c r="AE1287" s="332">
        <v>28.01</v>
      </c>
      <c r="AF1287" s="332">
        <v>5.15</v>
      </c>
      <c r="AG1287" s="332">
        <v>29419.03</v>
      </c>
      <c r="AH1287" s="332">
        <v>28155.15</v>
      </c>
      <c r="AI1287" s="336">
        <v>5806.8</v>
      </c>
      <c r="AJ1287" s="336">
        <v>589.5</v>
      </c>
      <c r="AK1287" s="336">
        <v>7434.2</v>
      </c>
      <c r="AL1287" s="331" t="s">
        <v>8328</v>
      </c>
      <c r="AM1287" s="331" t="s">
        <v>8329</v>
      </c>
      <c r="AN1287" s="332">
        <v>5.83</v>
      </c>
      <c r="AO1287" s="332">
        <v>23.84</v>
      </c>
      <c r="AP1287" s="332">
        <v>30.6</v>
      </c>
    </row>
    <row r="1288" spans="1:42" ht="326.25">
      <c r="A1288" s="329">
        <v>44510</v>
      </c>
      <c r="B1288" s="330" t="s">
        <v>6206</v>
      </c>
      <c r="C1288" s="330" t="s">
        <v>60</v>
      </c>
      <c r="D1288" s="331" t="s">
        <v>61</v>
      </c>
      <c r="E1288" s="331" t="s">
        <v>67</v>
      </c>
      <c r="F1288" s="332">
        <v>53.92</v>
      </c>
      <c r="G1288" s="330" t="s">
        <v>6207</v>
      </c>
      <c r="H1288" s="330" t="s">
        <v>60</v>
      </c>
      <c r="I1288" s="331" t="s">
        <v>6208</v>
      </c>
      <c r="J1288" s="329">
        <v>44510</v>
      </c>
      <c r="K1288" s="333" t="s">
        <v>491</v>
      </c>
      <c r="L1288" s="329">
        <v>44627</v>
      </c>
      <c r="M1288" s="335" t="s">
        <v>16467</v>
      </c>
      <c r="N1288" s="335" t="s">
        <v>16468</v>
      </c>
      <c r="O1288" s="335" t="s">
        <v>16469</v>
      </c>
      <c r="P1288" s="341" t="s">
        <v>60</v>
      </c>
      <c r="Q1288" s="331" t="s">
        <v>9528</v>
      </c>
      <c r="R1288" s="339" t="s">
        <v>16470</v>
      </c>
      <c r="S1288" s="333" t="s">
        <v>8826</v>
      </c>
      <c r="T1288" s="331" t="s">
        <v>6917</v>
      </c>
      <c r="U1288" s="331" t="s">
        <v>11848</v>
      </c>
      <c r="V1288" s="335" t="s">
        <v>16471</v>
      </c>
      <c r="W1288" s="333" t="s">
        <v>8828</v>
      </c>
      <c r="X1288" s="330" t="s">
        <v>60</v>
      </c>
      <c r="Y1288" s="335" t="s">
        <v>60</v>
      </c>
      <c r="Z1288" s="333" t="s">
        <v>60</v>
      </c>
      <c r="AA1288" s="330" t="s">
        <v>60</v>
      </c>
      <c r="AB1288" s="332">
        <v>4.3499999999999996</v>
      </c>
      <c r="AC1288" s="332">
        <v>1.45</v>
      </c>
      <c r="AD1288" s="332">
        <v>4.32</v>
      </c>
      <c r="AE1288" s="332">
        <v>4.5599999999999996</v>
      </c>
      <c r="AF1288" s="332">
        <v>1.83</v>
      </c>
      <c r="AG1288" s="332">
        <v>50.01</v>
      </c>
      <c r="AH1288" s="332">
        <v>43.74</v>
      </c>
      <c r="AI1288" s="336">
        <v>30.8</v>
      </c>
      <c r="AJ1288" s="332">
        <v>9.42</v>
      </c>
      <c r="AK1288" s="336">
        <v>44.4</v>
      </c>
      <c r="AL1288" s="331" t="s">
        <v>8328</v>
      </c>
      <c r="AM1288" s="331" t="s">
        <v>8329</v>
      </c>
      <c r="AN1288" s="332">
        <v>5.78</v>
      </c>
      <c r="AO1288" s="332">
        <v>3.48</v>
      </c>
      <c r="AP1288" s="332">
        <v>19</v>
      </c>
    </row>
    <row r="1289" spans="1:42" ht="168.75">
      <c r="A1289" s="329">
        <v>44761</v>
      </c>
      <c r="B1289" s="330" t="s">
        <v>8673</v>
      </c>
      <c r="C1289" s="330" t="s">
        <v>8674</v>
      </c>
      <c r="D1289" s="331" t="s">
        <v>61</v>
      </c>
      <c r="E1289" s="331" t="s">
        <v>77</v>
      </c>
      <c r="F1289" s="332">
        <v>188.88</v>
      </c>
      <c r="G1289" s="330" t="s">
        <v>10816</v>
      </c>
      <c r="H1289" s="330" t="s">
        <v>60</v>
      </c>
      <c r="I1289" s="331" t="s">
        <v>10817</v>
      </c>
      <c r="J1289" s="329">
        <v>44761</v>
      </c>
      <c r="K1289" s="333" t="s">
        <v>491</v>
      </c>
      <c r="L1289" s="334" t="s">
        <v>60</v>
      </c>
      <c r="M1289" s="335" t="s">
        <v>8675</v>
      </c>
      <c r="N1289" s="335" t="s">
        <v>60</v>
      </c>
      <c r="O1289" s="335" t="s">
        <v>8676</v>
      </c>
      <c r="P1289" s="336">
        <v>192.4</v>
      </c>
      <c r="Q1289" s="331" t="s">
        <v>8566</v>
      </c>
      <c r="R1289" s="339" t="s">
        <v>8677</v>
      </c>
      <c r="S1289" s="333" t="s">
        <v>8678</v>
      </c>
      <c r="T1289" s="331" t="s">
        <v>6921</v>
      </c>
      <c r="U1289" s="331" t="s">
        <v>492</v>
      </c>
      <c r="V1289" s="335" t="s">
        <v>10818</v>
      </c>
      <c r="W1289" s="333" t="s">
        <v>8935</v>
      </c>
      <c r="X1289" s="330" t="s">
        <v>60</v>
      </c>
      <c r="Y1289" s="335" t="s">
        <v>60</v>
      </c>
      <c r="Z1289" s="333" t="s">
        <v>60</v>
      </c>
      <c r="AA1289" s="330" t="s">
        <v>60</v>
      </c>
      <c r="AB1289" s="341" t="s">
        <v>60</v>
      </c>
      <c r="AC1289" s="332">
        <v>1.08</v>
      </c>
      <c r="AD1289" s="332">
        <v>6.58</v>
      </c>
      <c r="AE1289" s="332">
        <v>10.38</v>
      </c>
      <c r="AF1289" s="338">
        <v>0.52</v>
      </c>
      <c r="AG1289" s="332">
        <v>168.54</v>
      </c>
      <c r="AH1289" s="332">
        <v>107.66</v>
      </c>
      <c r="AI1289" s="336">
        <v>332.2</v>
      </c>
      <c r="AJ1289" s="332">
        <v>-2.15</v>
      </c>
      <c r="AK1289" s="336">
        <v>283.10000000000002</v>
      </c>
      <c r="AL1289" s="331" t="s">
        <v>8328</v>
      </c>
      <c r="AM1289" s="331" t="s">
        <v>8329</v>
      </c>
      <c r="AN1289" s="332">
        <v>5.71</v>
      </c>
      <c r="AO1289" s="332">
        <v>3.93</v>
      </c>
      <c r="AP1289" s="332">
        <v>14.2</v>
      </c>
    </row>
    <row r="1290" spans="1:42" ht="101.25">
      <c r="A1290" s="329">
        <v>44337</v>
      </c>
      <c r="B1290" s="330" t="s">
        <v>1950</v>
      </c>
      <c r="C1290" s="330" t="s">
        <v>1951</v>
      </c>
      <c r="D1290" s="331" t="s">
        <v>61</v>
      </c>
      <c r="E1290" s="331" t="s">
        <v>77</v>
      </c>
      <c r="F1290" s="338">
        <v>0.50900000000000001</v>
      </c>
      <c r="G1290" s="330" t="s">
        <v>1952</v>
      </c>
      <c r="H1290" s="330" t="s">
        <v>60</v>
      </c>
      <c r="I1290" s="331" t="s">
        <v>1953</v>
      </c>
      <c r="J1290" s="329">
        <v>44337</v>
      </c>
      <c r="K1290" s="333" t="s">
        <v>491</v>
      </c>
      <c r="L1290" s="334" t="s">
        <v>60</v>
      </c>
      <c r="M1290" s="335" t="s">
        <v>10819</v>
      </c>
      <c r="N1290" s="335" t="s">
        <v>10820</v>
      </c>
      <c r="O1290" s="335" t="s">
        <v>10821</v>
      </c>
      <c r="P1290" s="341" t="s">
        <v>60</v>
      </c>
      <c r="Q1290" s="331" t="s">
        <v>9180</v>
      </c>
      <c r="R1290" s="333" t="s">
        <v>10822</v>
      </c>
      <c r="S1290" s="333" t="s">
        <v>10823</v>
      </c>
      <c r="T1290" s="331" t="s">
        <v>6919</v>
      </c>
      <c r="U1290" s="331" t="s">
        <v>492</v>
      </c>
      <c r="V1290" s="335" t="s">
        <v>10824</v>
      </c>
      <c r="W1290" s="333" t="s">
        <v>8629</v>
      </c>
      <c r="X1290" s="330" t="s">
        <v>60</v>
      </c>
      <c r="Y1290" s="335" t="s">
        <v>60</v>
      </c>
      <c r="Z1290" s="333" t="s">
        <v>60</v>
      </c>
      <c r="AA1290" s="330" t="s">
        <v>60</v>
      </c>
      <c r="AB1290" s="332">
        <v>9.15</v>
      </c>
      <c r="AC1290" s="332">
        <v>2.15</v>
      </c>
      <c r="AD1290" s="332">
        <v>2.14</v>
      </c>
      <c r="AE1290" s="332">
        <v>2.2599999999999998</v>
      </c>
      <c r="AF1290" s="338">
        <v>0.114</v>
      </c>
      <c r="AG1290" s="332">
        <v>3.89</v>
      </c>
      <c r="AH1290" s="332">
        <v>6.78</v>
      </c>
      <c r="AI1290" s="336">
        <v>44.1</v>
      </c>
      <c r="AJ1290" s="332">
        <v>1.62</v>
      </c>
      <c r="AK1290" s="336">
        <v>36.299999999999997</v>
      </c>
      <c r="AL1290" s="331" t="s">
        <v>8328</v>
      </c>
      <c r="AM1290" s="331" t="s">
        <v>8329</v>
      </c>
      <c r="AN1290" s="332">
        <v>5.68</v>
      </c>
      <c r="AO1290" s="332">
        <v>3.79</v>
      </c>
      <c r="AP1290" s="332">
        <v>16.25</v>
      </c>
    </row>
    <row r="1291" spans="1:42" ht="236.25">
      <c r="A1291" s="329">
        <v>44490</v>
      </c>
      <c r="B1291" s="330" t="s">
        <v>4477</v>
      </c>
      <c r="C1291" s="330" t="s">
        <v>60</v>
      </c>
      <c r="D1291" s="331" t="s">
        <v>61</v>
      </c>
      <c r="E1291" s="331" t="s">
        <v>77</v>
      </c>
      <c r="F1291" s="332">
        <v>99.05</v>
      </c>
      <c r="G1291" s="330" t="s">
        <v>6555</v>
      </c>
      <c r="H1291" s="330" t="s">
        <v>16472</v>
      </c>
      <c r="I1291" s="331" t="s">
        <v>16473</v>
      </c>
      <c r="J1291" s="329">
        <v>44490</v>
      </c>
      <c r="K1291" s="333" t="s">
        <v>491</v>
      </c>
      <c r="L1291" s="334" t="s">
        <v>60</v>
      </c>
      <c r="M1291" s="335" t="s">
        <v>13998</v>
      </c>
      <c r="N1291" s="335" t="s">
        <v>60</v>
      </c>
      <c r="O1291" s="335" t="s">
        <v>60</v>
      </c>
      <c r="P1291" s="341" t="s">
        <v>60</v>
      </c>
      <c r="Q1291" s="331" t="s">
        <v>10015</v>
      </c>
      <c r="R1291" s="333" t="s">
        <v>13999</v>
      </c>
      <c r="S1291" s="333" t="s">
        <v>8642</v>
      </c>
      <c r="T1291" s="331" t="s">
        <v>6917</v>
      </c>
      <c r="U1291" s="331" t="s">
        <v>11848</v>
      </c>
      <c r="V1291" s="335" t="s">
        <v>16474</v>
      </c>
      <c r="W1291" s="333" t="s">
        <v>8644</v>
      </c>
      <c r="X1291" s="340">
        <v>1247.2</v>
      </c>
      <c r="Y1291" s="335" t="s">
        <v>16475</v>
      </c>
      <c r="Z1291" s="333" t="s">
        <v>16476</v>
      </c>
      <c r="AA1291" s="330" t="s">
        <v>16477</v>
      </c>
      <c r="AB1291" s="341" t="s">
        <v>60</v>
      </c>
      <c r="AC1291" s="332">
        <v>3.12</v>
      </c>
      <c r="AD1291" s="341" t="s">
        <v>60</v>
      </c>
      <c r="AE1291" s="341" t="s">
        <v>60</v>
      </c>
      <c r="AF1291" s="341" t="s">
        <v>60</v>
      </c>
      <c r="AG1291" s="332">
        <v>95.93</v>
      </c>
      <c r="AH1291" s="332">
        <v>122.3</v>
      </c>
      <c r="AI1291" s="338">
        <v>3.5000000000000003E-2</v>
      </c>
      <c r="AJ1291" s="336">
        <v>10.199999999999999</v>
      </c>
      <c r="AK1291" s="336">
        <v>43.6</v>
      </c>
      <c r="AL1291" s="331" t="s">
        <v>8328</v>
      </c>
      <c r="AM1291" s="331" t="s">
        <v>8329</v>
      </c>
      <c r="AN1291" s="332">
        <v>5.66</v>
      </c>
      <c r="AO1291" s="332">
        <v>23.08</v>
      </c>
      <c r="AP1291" s="332">
        <v>53.42</v>
      </c>
    </row>
    <row r="1292" spans="1:42" ht="315">
      <c r="A1292" s="329">
        <v>43962</v>
      </c>
      <c r="B1292" s="330" t="s">
        <v>6209</v>
      </c>
      <c r="C1292" s="330" t="s">
        <v>60</v>
      </c>
      <c r="D1292" s="331" t="s">
        <v>61</v>
      </c>
      <c r="E1292" s="331" t="s">
        <v>67</v>
      </c>
      <c r="F1292" s="332">
        <v>39.35</v>
      </c>
      <c r="G1292" s="330" t="s">
        <v>6210</v>
      </c>
      <c r="H1292" s="330" t="s">
        <v>6211</v>
      </c>
      <c r="I1292" s="331" t="s">
        <v>6212</v>
      </c>
      <c r="J1292" s="329">
        <v>43962</v>
      </c>
      <c r="K1292" s="333" t="s">
        <v>491</v>
      </c>
      <c r="L1292" s="329">
        <v>44021</v>
      </c>
      <c r="M1292" s="335" t="s">
        <v>16478</v>
      </c>
      <c r="N1292" s="335" t="s">
        <v>60</v>
      </c>
      <c r="O1292" s="335" t="s">
        <v>60</v>
      </c>
      <c r="P1292" s="341" t="s">
        <v>60</v>
      </c>
      <c r="Q1292" s="331" t="s">
        <v>10477</v>
      </c>
      <c r="R1292" s="337" t="s">
        <v>16479</v>
      </c>
      <c r="S1292" s="333" t="s">
        <v>9936</v>
      </c>
      <c r="T1292" s="331" t="s">
        <v>6921</v>
      </c>
      <c r="U1292" s="331" t="s">
        <v>11848</v>
      </c>
      <c r="V1292" s="335" t="s">
        <v>16480</v>
      </c>
      <c r="W1292" s="333" t="s">
        <v>16481</v>
      </c>
      <c r="X1292" s="330" t="s">
        <v>60</v>
      </c>
      <c r="Y1292" s="335" t="s">
        <v>16482</v>
      </c>
      <c r="Z1292" s="333" t="s">
        <v>16483</v>
      </c>
      <c r="AA1292" s="330" t="s">
        <v>60</v>
      </c>
      <c r="AB1292" s="341" t="s">
        <v>60</v>
      </c>
      <c r="AC1292" s="341" t="s">
        <v>60</v>
      </c>
      <c r="AD1292" s="332">
        <v>28.63</v>
      </c>
      <c r="AE1292" s="332">
        <v>250.14</v>
      </c>
      <c r="AF1292" s="332">
        <v>1.45</v>
      </c>
      <c r="AG1292" s="332">
        <v>32.020000000000003</v>
      </c>
      <c r="AH1292" s="338">
        <v>0.73599999999999999</v>
      </c>
      <c r="AI1292" s="341" t="s">
        <v>60</v>
      </c>
      <c r="AJ1292" s="341" t="s">
        <v>60</v>
      </c>
      <c r="AK1292" s="341" t="s">
        <v>60</v>
      </c>
      <c r="AL1292" s="331" t="s">
        <v>8328</v>
      </c>
      <c r="AM1292" s="331" t="s">
        <v>8329</v>
      </c>
      <c r="AN1292" s="332">
        <v>5.59</v>
      </c>
      <c r="AO1292" s="332">
        <v>35.96</v>
      </c>
      <c r="AP1292" s="332">
        <v>191.54</v>
      </c>
    </row>
    <row r="1293" spans="1:42" ht="409.5">
      <c r="A1293" s="329">
        <v>44179</v>
      </c>
      <c r="B1293" s="330" t="s">
        <v>6213</v>
      </c>
      <c r="C1293" s="330" t="s">
        <v>60</v>
      </c>
      <c r="D1293" s="331" t="s">
        <v>61</v>
      </c>
      <c r="E1293" s="331" t="s">
        <v>67</v>
      </c>
      <c r="F1293" s="332">
        <v>766.61</v>
      </c>
      <c r="G1293" s="330" t="s">
        <v>3752</v>
      </c>
      <c r="H1293" s="330" t="s">
        <v>6214</v>
      </c>
      <c r="I1293" s="331" t="s">
        <v>6215</v>
      </c>
      <c r="J1293" s="329">
        <v>44179</v>
      </c>
      <c r="K1293" s="333" t="s">
        <v>491</v>
      </c>
      <c r="L1293" s="329">
        <v>44298</v>
      </c>
      <c r="M1293" s="335" t="s">
        <v>16484</v>
      </c>
      <c r="N1293" s="335" t="s">
        <v>60</v>
      </c>
      <c r="O1293" s="335" t="s">
        <v>60</v>
      </c>
      <c r="P1293" s="341" t="s">
        <v>60</v>
      </c>
      <c r="Q1293" s="331" t="s">
        <v>14216</v>
      </c>
      <c r="R1293" s="333" t="s">
        <v>16062</v>
      </c>
      <c r="S1293" s="333" t="s">
        <v>8826</v>
      </c>
      <c r="T1293" s="331" t="s">
        <v>6917</v>
      </c>
      <c r="U1293" s="331" t="s">
        <v>12010</v>
      </c>
      <c r="V1293" s="335" t="s">
        <v>12962</v>
      </c>
      <c r="W1293" s="339" t="s">
        <v>12963</v>
      </c>
      <c r="X1293" s="330" t="s">
        <v>60</v>
      </c>
      <c r="Y1293" s="335" t="s">
        <v>16485</v>
      </c>
      <c r="Z1293" s="339" t="s">
        <v>16486</v>
      </c>
      <c r="AA1293" s="330" t="s">
        <v>60</v>
      </c>
      <c r="AB1293" s="341" t="s">
        <v>60</v>
      </c>
      <c r="AC1293" s="338">
        <v>0.9</v>
      </c>
      <c r="AD1293" s="341" t="s">
        <v>60</v>
      </c>
      <c r="AE1293" s="332">
        <v>18.399999999999999</v>
      </c>
      <c r="AF1293" s="332">
        <v>12.95</v>
      </c>
      <c r="AG1293" s="332">
        <v>910.33</v>
      </c>
      <c r="AH1293" s="332">
        <v>515.23</v>
      </c>
      <c r="AI1293" s="341" t="s">
        <v>60</v>
      </c>
      <c r="AJ1293" s="341" t="s">
        <v>60</v>
      </c>
      <c r="AK1293" s="336">
        <v>1017.9</v>
      </c>
      <c r="AL1293" s="331" t="s">
        <v>8328</v>
      </c>
      <c r="AM1293" s="331" t="s">
        <v>8329</v>
      </c>
      <c r="AN1293" s="332">
        <v>5.5</v>
      </c>
      <c r="AO1293" s="332">
        <v>6.55</v>
      </c>
      <c r="AP1293" s="332">
        <v>10.94</v>
      </c>
    </row>
    <row r="1294" spans="1:42" ht="123.75">
      <c r="A1294" s="329">
        <v>44312</v>
      </c>
      <c r="B1294" s="330" t="s">
        <v>1963</v>
      </c>
      <c r="C1294" s="330" t="s">
        <v>60</v>
      </c>
      <c r="D1294" s="331" t="s">
        <v>61</v>
      </c>
      <c r="E1294" s="331" t="s">
        <v>67</v>
      </c>
      <c r="F1294" s="332">
        <v>54.57</v>
      </c>
      <c r="G1294" s="330" t="s">
        <v>1964</v>
      </c>
      <c r="H1294" s="330" t="s">
        <v>1965</v>
      </c>
      <c r="I1294" s="331" t="s">
        <v>1966</v>
      </c>
      <c r="J1294" s="329">
        <v>44312</v>
      </c>
      <c r="K1294" s="333" t="s">
        <v>491</v>
      </c>
      <c r="L1294" s="329">
        <v>44469</v>
      </c>
      <c r="M1294" s="335" t="s">
        <v>10846</v>
      </c>
      <c r="N1294" s="335" t="s">
        <v>60</v>
      </c>
      <c r="O1294" s="335" t="s">
        <v>60</v>
      </c>
      <c r="P1294" s="341" t="s">
        <v>60</v>
      </c>
      <c r="Q1294" s="331" t="s">
        <v>10847</v>
      </c>
      <c r="R1294" s="333" t="s">
        <v>10848</v>
      </c>
      <c r="S1294" s="333" t="s">
        <v>10849</v>
      </c>
      <c r="T1294" s="331" t="s">
        <v>6921</v>
      </c>
      <c r="U1294" s="331" t="s">
        <v>492</v>
      </c>
      <c r="V1294" s="335" t="s">
        <v>10850</v>
      </c>
      <c r="W1294" s="333" t="s">
        <v>10851</v>
      </c>
      <c r="X1294" s="340">
        <v>139.19999999999999</v>
      </c>
      <c r="Y1294" s="335" t="s">
        <v>10852</v>
      </c>
      <c r="Z1294" s="333" t="s">
        <v>10851</v>
      </c>
      <c r="AA1294" s="330" t="s">
        <v>60</v>
      </c>
      <c r="AB1294" s="332">
        <v>6.23</v>
      </c>
      <c r="AC1294" s="338">
        <v>0.60299999999999998</v>
      </c>
      <c r="AD1294" s="341" t="s">
        <v>60</v>
      </c>
      <c r="AE1294" s="341" t="s">
        <v>60</v>
      </c>
      <c r="AF1294" s="341" t="s">
        <v>60</v>
      </c>
      <c r="AG1294" s="341" t="s">
        <v>60</v>
      </c>
      <c r="AH1294" s="332">
        <v>54.57</v>
      </c>
      <c r="AI1294" s="336">
        <v>13.8</v>
      </c>
      <c r="AJ1294" s="332">
        <v>6.5</v>
      </c>
      <c r="AK1294" s="336">
        <v>294.2</v>
      </c>
      <c r="AL1294" s="331" t="s">
        <v>8328</v>
      </c>
      <c r="AM1294" s="331" t="s">
        <v>8329</v>
      </c>
      <c r="AN1294" s="332">
        <v>5.46</v>
      </c>
      <c r="AO1294" s="332">
        <v>3.45</v>
      </c>
      <c r="AP1294" s="332">
        <v>15.39</v>
      </c>
    </row>
    <row r="1295" spans="1:42" ht="213.75">
      <c r="A1295" s="329">
        <v>44134</v>
      </c>
      <c r="B1295" s="330" t="s">
        <v>6216</v>
      </c>
      <c r="C1295" s="330" t="s">
        <v>60</v>
      </c>
      <c r="D1295" s="331" t="s">
        <v>61</v>
      </c>
      <c r="E1295" s="331" t="s">
        <v>67</v>
      </c>
      <c r="F1295" s="332">
        <v>12364.47</v>
      </c>
      <c r="G1295" s="330" t="s">
        <v>6217</v>
      </c>
      <c r="H1295" s="330" t="s">
        <v>60</v>
      </c>
      <c r="I1295" s="331" t="s">
        <v>6218</v>
      </c>
      <c r="J1295" s="329">
        <v>44134</v>
      </c>
      <c r="K1295" s="333" t="s">
        <v>491</v>
      </c>
      <c r="L1295" s="329">
        <v>44179</v>
      </c>
      <c r="M1295" s="335" t="s">
        <v>16487</v>
      </c>
      <c r="N1295" s="335" t="s">
        <v>60</v>
      </c>
      <c r="O1295" s="335" t="s">
        <v>60</v>
      </c>
      <c r="P1295" s="341" t="s">
        <v>60</v>
      </c>
      <c r="Q1295" s="331" t="s">
        <v>9969</v>
      </c>
      <c r="R1295" s="339" t="s">
        <v>16488</v>
      </c>
      <c r="S1295" s="333" t="s">
        <v>10849</v>
      </c>
      <c r="T1295" s="331" t="s">
        <v>6921</v>
      </c>
      <c r="U1295" s="331" t="s">
        <v>11848</v>
      </c>
      <c r="V1295" s="335" t="s">
        <v>16489</v>
      </c>
      <c r="W1295" s="333" t="s">
        <v>9532</v>
      </c>
      <c r="X1295" s="330" t="s">
        <v>60</v>
      </c>
      <c r="Y1295" s="335" t="s">
        <v>60</v>
      </c>
      <c r="Z1295" s="333" t="s">
        <v>60</v>
      </c>
      <c r="AA1295" s="330" t="s">
        <v>60</v>
      </c>
      <c r="AB1295" s="332">
        <v>39.979999999999997</v>
      </c>
      <c r="AC1295" s="341" t="s">
        <v>60</v>
      </c>
      <c r="AD1295" s="332">
        <v>21.02</v>
      </c>
      <c r="AE1295" s="332">
        <v>28.09</v>
      </c>
      <c r="AF1295" s="332">
        <v>8.98</v>
      </c>
      <c r="AG1295" s="332">
        <v>11750.83</v>
      </c>
      <c r="AH1295" s="332">
        <v>8806.43</v>
      </c>
      <c r="AI1295" s="341" t="s">
        <v>60</v>
      </c>
      <c r="AJ1295" s="341" t="s">
        <v>60</v>
      </c>
      <c r="AK1295" s="341" t="s">
        <v>60</v>
      </c>
      <c r="AL1295" s="331" t="s">
        <v>8328</v>
      </c>
      <c r="AM1295" s="331" t="s">
        <v>8329</v>
      </c>
      <c r="AN1295" s="332">
        <v>5.34</v>
      </c>
      <c r="AO1295" s="332">
        <v>19.95</v>
      </c>
      <c r="AP1295" s="332">
        <v>30.02</v>
      </c>
    </row>
    <row r="1296" spans="1:42" ht="409.5">
      <c r="A1296" s="329">
        <v>44561</v>
      </c>
      <c r="B1296" s="330" t="s">
        <v>6219</v>
      </c>
      <c r="C1296" s="330" t="s">
        <v>60</v>
      </c>
      <c r="D1296" s="331" t="s">
        <v>61</v>
      </c>
      <c r="E1296" s="331" t="s">
        <v>67</v>
      </c>
      <c r="F1296" s="332">
        <v>5650.46</v>
      </c>
      <c r="G1296" s="330" t="s">
        <v>6220</v>
      </c>
      <c r="H1296" s="330" t="s">
        <v>6221</v>
      </c>
      <c r="I1296" s="331" t="s">
        <v>6222</v>
      </c>
      <c r="J1296" s="329">
        <v>44561</v>
      </c>
      <c r="K1296" s="333" t="s">
        <v>491</v>
      </c>
      <c r="L1296" s="329">
        <v>44763</v>
      </c>
      <c r="M1296" s="335" t="s">
        <v>16490</v>
      </c>
      <c r="N1296" s="335" t="s">
        <v>60</v>
      </c>
      <c r="O1296" s="335" t="s">
        <v>16491</v>
      </c>
      <c r="P1296" s="341" t="s">
        <v>60</v>
      </c>
      <c r="Q1296" s="331" t="s">
        <v>13370</v>
      </c>
      <c r="R1296" s="333" t="s">
        <v>14258</v>
      </c>
      <c r="S1296" s="333" t="s">
        <v>8826</v>
      </c>
      <c r="T1296" s="331" t="s">
        <v>6917</v>
      </c>
      <c r="U1296" s="331" t="s">
        <v>12010</v>
      </c>
      <c r="V1296" s="335" t="s">
        <v>16492</v>
      </c>
      <c r="W1296" s="333" t="s">
        <v>8828</v>
      </c>
      <c r="X1296" s="340">
        <v>6388.5</v>
      </c>
      <c r="Y1296" s="335" t="s">
        <v>16493</v>
      </c>
      <c r="Z1296" s="339" t="s">
        <v>16494</v>
      </c>
      <c r="AA1296" s="330" t="s">
        <v>60</v>
      </c>
      <c r="AB1296" s="341" t="s">
        <v>60</v>
      </c>
      <c r="AC1296" s="338">
        <v>0.90700000000000003</v>
      </c>
      <c r="AD1296" s="332">
        <v>23.32</v>
      </c>
      <c r="AE1296" s="332">
        <v>23.41</v>
      </c>
      <c r="AF1296" s="332">
        <v>16.52</v>
      </c>
      <c r="AG1296" s="332">
        <v>5484.99</v>
      </c>
      <c r="AH1296" s="332">
        <v>3057.19</v>
      </c>
      <c r="AI1296" s="336">
        <v>332.1</v>
      </c>
      <c r="AJ1296" s="336">
        <v>16.100000000000001</v>
      </c>
      <c r="AK1296" s="336">
        <v>6245.6</v>
      </c>
      <c r="AL1296" s="331" t="s">
        <v>8328</v>
      </c>
      <c r="AM1296" s="331" t="s">
        <v>8329</v>
      </c>
      <c r="AN1296" s="332">
        <v>5.3</v>
      </c>
      <c r="AO1296" s="332">
        <v>9.23</v>
      </c>
      <c r="AP1296" s="332">
        <v>16.88</v>
      </c>
    </row>
    <row r="1297" spans="1:42" ht="135">
      <c r="A1297" s="329">
        <v>44062</v>
      </c>
      <c r="B1297" s="330" t="s">
        <v>6223</v>
      </c>
      <c r="C1297" s="330" t="s">
        <v>60</v>
      </c>
      <c r="D1297" s="331" t="s">
        <v>61</v>
      </c>
      <c r="E1297" s="331" t="s">
        <v>67</v>
      </c>
      <c r="F1297" s="332">
        <v>6.04</v>
      </c>
      <c r="G1297" s="330" t="s">
        <v>6224</v>
      </c>
      <c r="H1297" s="330" t="s">
        <v>60</v>
      </c>
      <c r="I1297" s="331" t="s">
        <v>6225</v>
      </c>
      <c r="J1297" s="329">
        <v>44062</v>
      </c>
      <c r="K1297" s="333" t="s">
        <v>491</v>
      </c>
      <c r="L1297" s="329">
        <v>44068</v>
      </c>
      <c r="M1297" s="335" t="s">
        <v>16495</v>
      </c>
      <c r="N1297" s="335" t="s">
        <v>60</v>
      </c>
      <c r="O1297" s="335" t="s">
        <v>60</v>
      </c>
      <c r="P1297" s="341" t="s">
        <v>60</v>
      </c>
      <c r="Q1297" s="331" t="s">
        <v>9303</v>
      </c>
      <c r="R1297" s="333" t="s">
        <v>11535</v>
      </c>
      <c r="S1297" s="333" t="s">
        <v>8333</v>
      </c>
      <c r="T1297" s="331" t="s">
        <v>6917</v>
      </c>
      <c r="U1297" s="331" t="s">
        <v>11848</v>
      </c>
      <c r="V1297" s="335" t="s">
        <v>16496</v>
      </c>
      <c r="W1297" s="333" t="s">
        <v>8381</v>
      </c>
      <c r="X1297" s="340">
        <v>27.4</v>
      </c>
      <c r="Y1297" s="335" t="s">
        <v>60</v>
      </c>
      <c r="Z1297" s="333" t="s">
        <v>60</v>
      </c>
      <c r="AA1297" s="330" t="s">
        <v>60</v>
      </c>
      <c r="AB1297" s="341" t="s">
        <v>60</v>
      </c>
      <c r="AC1297" s="341" t="s">
        <v>60</v>
      </c>
      <c r="AD1297" s="341" t="s">
        <v>60</v>
      </c>
      <c r="AE1297" s="341" t="s">
        <v>60</v>
      </c>
      <c r="AF1297" s="341" t="s">
        <v>60</v>
      </c>
      <c r="AG1297" s="332">
        <v>6.05</v>
      </c>
      <c r="AH1297" s="332">
        <v>6.05</v>
      </c>
      <c r="AI1297" s="336">
        <v>39.9</v>
      </c>
      <c r="AJ1297" s="332">
        <v>1.23</v>
      </c>
      <c r="AK1297" s="336">
        <v>14.7</v>
      </c>
      <c r="AL1297" s="331" t="s">
        <v>8328</v>
      </c>
      <c r="AM1297" s="331" t="s">
        <v>8329</v>
      </c>
      <c r="AN1297" s="332">
        <v>5.29</v>
      </c>
      <c r="AO1297" s="332">
        <v>16.38</v>
      </c>
      <c r="AP1297" s="332">
        <v>30.07</v>
      </c>
    </row>
    <row r="1298" spans="1:42" ht="315">
      <c r="A1298" s="329">
        <v>44298</v>
      </c>
      <c r="B1298" s="330" t="s">
        <v>6226</v>
      </c>
      <c r="C1298" s="330" t="s">
        <v>60</v>
      </c>
      <c r="D1298" s="331" t="s">
        <v>61</v>
      </c>
      <c r="E1298" s="331" t="s">
        <v>67</v>
      </c>
      <c r="F1298" s="332">
        <v>2869.29</v>
      </c>
      <c r="G1298" s="330" t="s">
        <v>6227</v>
      </c>
      <c r="H1298" s="330" t="s">
        <v>60</v>
      </c>
      <c r="I1298" s="331" t="s">
        <v>6228</v>
      </c>
      <c r="J1298" s="329">
        <v>44298</v>
      </c>
      <c r="K1298" s="333" t="s">
        <v>491</v>
      </c>
      <c r="L1298" s="329">
        <v>44498</v>
      </c>
      <c r="M1298" s="335" t="s">
        <v>16497</v>
      </c>
      <c r="N1298" s="335" t="s">
        <v>60</v>
      </c>
      <c r="O1298" s="335" t="s">
        <v>60</v>
      </c>
      <c r="P1298" s="341" t="s">
        <v>60</v>
      </c>
      <c r="Q1298" s="331" t="s">
        <v>8633</v>
      </c>
      <c r="R1298" s="339" t="s">
        <v>16498</v>
      </c>
      <c r="S1298" s="333" t="s">
        <v>16499</v>
      </c>
      <c r="T1298" s="331" t="s">
        <v>6921</v>
      </c>
      <c r="U1298" s="331" t="s">
        <v>11848</v>
      </c>
      <c r="V1298" s="335" t="s">
        <v>16500</v>
      </c>
      <c r="W1298" s="333" t="s">
        <v>16501</v>
      </c>
      <c r="X1298" s="340">
        <v>5144.8999999999996</v>
      </c>
      <c r="Y1298" s="335" t="s">
        <v>60</v>
      </c>
      <c r="Z1298" s="333" t="s">
        <v>60</v>
      </c>
      <c r="AA1298" s="330" t="s">
        <v>60</v>
      </c>
      <c r="AB1298" s="332">
        <v>9.58</v>
      </c>
      <c r="AC1298" s="332">
        <v>1.37</v>
      </c>
      <c r="AD1298" s="341" t="s">
        <v>60</v>
      </c>
      <c r="AE1298" s="341" t="s">
        <v>60</v>
      </c>
      <c r="AF1298" s="341" t="s">
        <v>60</v>
      </c>
      <c r="AG1298" s="341" t="s">
        <v>60</v>
      </c>
      <c r="AH1298" s="332">
        <v>2869.29</v>
      </c>
      <c r="AI1298" s="336">
        <v>1061.8</v>
      </c>
      <c r="AJ1298" s="336">
        <v>492.3</v>
      </c>
      <c r="AK1298" s="336">
        <v>18712.599999999999</v>
      </c>
      <c r="AL1298" s="331" t="s">
        <v>8328</v>
      </c>
      <c r="AM1298" s="331" t="s">
        <v>8329</v>
      </c>
      <c r="AN1298" s="332">
        <v>5.13</v>
      </c>
      <c r="AO1298" s="332">
        <v>7.13</v>
      </c>
      <c r="AP1298" s="332">
        <v>-5.08</v>
      </c>
    </row>
    <row r="1299" spans="1:42" ht="409.5">
      <c r="A1299" s="329">
        <v>44048</v>
      </c>
      <c r="B1299" s="330" t="s">
        <v>6229</v>
      </c>
      <c r="C1299" s="330" t="s">
        <v>60</v>
      </c>
      <c r="D1299" s="331" t="s">
        <v>61</v>
      </c>
      <c r="E1299" s="331" t="s">
        <v>67</v>
      </c>
      <c r="F1299" s="332">
        <v>18257.12</v>
      </c>
      <c r="G1299" s="330" t="s">
        <v>6230</v>
      </c>
      <c r="H1299" s="330" t="s">
        <v>16502</v>
      </c>
      <c r="I1299" s="331" t="s">
        <v>6232</v>
      </c>
      <c r="J1299" s="329">
        <v>44048</v>
      </c>
      <c r="K1299" s="333" t="s">
        <v>491</v>
      </c>
      <c r="L1299" s="329">
        <v>44134</v>
      </c>
      <c r="M1299" s="335" t="s">
        <v>16503</v>
      </c>
      <c r="N1299" s="335" t="s">
        <v>60</v>
      </c>
      <c r="O1299" s="335" t="s">
        <v>60</v>
      </c>
      <c r="P1299" s="341" t="s">
        <v>60</v>
      </c>
      <c r="Q1299" s="331" t="s">
        <v>8788</v>
      </c>
      <c r="R1299" s="339" t="s">
        <v>16504</v>
      </c>
      <c r="S1299" s="333" t="s">
        <v>16505</v>
      </c>
      <c r="T1299" s="331" t="s">
        <v>6921</v>
      </c>
      <c r="U1299" s="331" t="s">
        <v>11848</v>
      </c>
      <c r="V1299" s="335" t="s">
        <v>16506</v>
      </c>
      <c r="W1299" s="333" t="s">
        <v>16507</v>
      </c>
      <c r="X1299" s="340">
        <v>4289.3999999999996</v>
      </c>
      <c r="Y1299" s="335" t="s">
        <v>16508</v>
      </c>
      <c r="Z1299" s="339" t="s">
        <v>16509</v>
      </c>
      <c r="AA1299" s="330" t="s">
        <v>16510</v>
      </c>
      <c r="AB1299" s="341" t="s">
        <v>60</v>
      </c>
      <c r="AC1299" s="332">
        <v>27.47</v>
      </c>
      <c r="AD1299" s="341" t="s">
        <v>60</v>
      </c>
      <c r="AE1299" s="341" t="s">
        <v>60</v>
      </c>
      <c r="AF1299" s="332">
        <v>70.77</v>
      </c>
      <c r="AG1299" s="332">
        <v>18257.12</v>
      </c>
      <c r="AH1299" s="332">
        <v>15882.5</v>
      </c>
      <c r="AI1299" s="341" t="s">
        <v>60</v>
      </c>
      <c r="AJ1299" s="341" t="s">
        <v>60</v>
      </c>
      <c r="AK1299" s="341" t="s">
        <v>60</v>
      </c>
      <c r="AL1299" s="331" t="s">
        <v>8328</v>
      </c>
      <c r="AM1299" s="331" t="s">
        <v>8329</v>
      </c>
      <c r="AN1299" s="332">
        <v>5.0999999999999996</v>
      </c>
      <c r="AO1299" s="332">
        <v>25.53</v>
      </c>
      <c r="AP1299" s="332">
        <v>95.67</v>
      </c>
    </row>
    <row r="1300" spans="1:42" ht="112.5">
      <c r="A1300" s="329">
        <v>44238</v>
      </c>
      <c r="B1300" s="330" t="s">
        <v>6233</v>
      </c>
      <c r="C1300" s="330" t="s">
        <v>60</v>
      </c>
      <c r="D1300" s="331" t="s">
        <v>61</v>
      </c>
      <c r="E1300" s="331" t="s">
        <v>67</v>
      </c>
      <c r="F1300" s="332">
        <v>46.53</v>
      </c>
      <c r="G1300" s="330" t="s">
        <v>6234</v>
      </c>
      <c r="H1300" s="330" t="s">
        <v>60</v>
      </c>
      <c r="I1300" s="331" t="s">
        <v>6235</v>
      </c>
      <c r="J1300" s="329">
        <v>44238</v>
      </c>
      <c r="K1300" s="333" t="s">
        <v>491</v>
      </c>
      <c r="L1300" s="329">
        <v>44294</v>
      </c>
      <c r="M1300" s="335" t="s">
        <v>16511</v>
      </c>
      <c r="N1300" s="335" t="s">
        <v>60</v>
      </c>
      <c r="O1300" s="335" t="s">
        <v>60</v>
      </c>
      <c r="P1300" s="341" t="s">
        <v>60</v>
      </c>
      <c r="Q1300" s="331" t="s">
        <v>8417</v>
      </c>
      <c r="R1300" s="339" t="s">
        <v>16512</v>
      </c>
      <c r="S1300" s="333" t="s">
        <v>8402</v>
      </c>
      <c r="T1300" s="331" t="s">
        <v>6915</v>
      </c>
      <c r="U1300" s="331" t="s">
        <v>11848</v>
      </c>
      <c r="V1300" s="335" t="s">
        <v>16513</v>
      </c>
      <c r="W1300" s="333" t="s">
        <v>8854</v>
      </c>
      <c r="X1300" s="330" t="s">
        <v>60</v>
      </c>
      <c r="Y1300" s="335" t="s">
        <v>60</v>
      </c>
      <c r="Z1300" s="333" t="s">
        <v>60</v>
      </c>
      <c r="AA1300" s="330" t="s">
        <v>60</v>
      </c>
      <c r="AB1300" s="332">
        <v>3.36</v>
      </c>
      <c r="AC1300" s="338">
        <v>0.307</v>
      </c>
      <c r="AD1300" s="332">
        <v>35.44</v>
      </c>
      <c r="AE1300" s="332">
        <v>37.24</v>
      </c>
      <c r="AF1300" s="332">
        <v>9.49</v>
      </c>
      <c r="AG1300" s="332">
        <v>44.19</v>
      </c>
      <c r="AH1300" s="332">
        <v>8.07</v>
      </c>
      <c r="AI1300" s="332">
        <v>4.8099999999999996</v>
      </c>
      <c r="AJ1300" s="338">
        <v>0.93700000000000006</v>
      </c>
      <c r="AK1300" s="336">
        <v>64.2</v>
      </c>
      <c r="AL1300" s="331" t="s">
        <v>8328</v>
      </c>
      <c r="AM1300" s="331" t="s">
        <v>8329</v>
      </c>
      <c r="AN1300" s="332">
        <v>5.07</v>
      </c>
      <c r="AO1300" s="332">
        <v>3.57</v>
      </c>
      <c r="AP1300" s="332">
        <v>2.84</v>
      </c>
    </row>
    <row r="1301" spans="1:42" ht="409.5">
      <c r="A1301" s="329">
        <v>44665</v>
      </c>
      <c r="B1301" s="330" t="s">
        <v>10404</v>
      </c>
      <c r="C1301" s="330" t="s">
        <v>10405</v>
      </c>
      <c r="D1301" s="331" t="s">
        <v>61</v>
      </c>
      <c r="E1301" s="331" t="s">
        <v>67</v>
      </c>
      <c r="F1301" s="332">
        <v>63896.24</v>
      </c>
      <c r="G1301" s="330" t="s">
        <v>6237</v>
      </c>
      <c r="H1301" s="330" t="s">
        <v>6238</v>
      </c>
      <c r="I1301" s="331" t="s">
        <v>6239</v>
      </c>
      <c r="J1301" s="329">
        <v>44665</v>
      </c>
      <c r="K1301" s="333" t="s">
        <v>491</v>
      </c>
      <c r="L1301" s="329">
        <v>44890</v>
      </c>
      <c r="M1301" s="335" t="s">
        <v>10406</v>
      </c>
      <c r="N1301" s="335" t="s">
        <v>10407</v>
      </c>
      <c r="O1301" s="335" t="s">
        <v>60</v>
      </c>
      <c r="P1301" s="336">
        <v>19497</v>
      </c>
      <c r="Q1301" s="331" t="s">
        <v>10408</v>
      </c>
      <c r="R1301" s="339" t="s">
        <v>10409</v>
      </c>
      <c r="S1301" s="333" t="s">
        <v>9993</v>
      </c>
      <c r="T1301" s="331" t="s">
        <v>6915</v>
      </c>
      <c r="U1301" s="331" t="s">
        <v>492</v>
      </c>
      <c r="V1301" s="335" t="s">
        <v>10410</v>
      </c>
      <c r="W1301" s="333" t="s">
        <v>10411</v>
      </c>
      <c r="X1301" s="330" t="s">
        <v>60</v>
      </c>
      <c r="Y1301" s="335" t="s">
        <v>10412</v>
      </c>
      <c r="Z1301" s="339" t="s">
        <v>10413</v>
      </c>
      <c r="AA1301" s="330" t="s">
        <v>10414</v>
      </c>
      <c r="AB1301" s="341" t="s">
        <v>60</v>
      </c>
      <c r="AC1301" s="332">
        <v>2.16</v>
      </c>
      <c r="AD1301" s="332">
        <v>14.7</v>
      </c>
      <c r="AE1301" s="332">
        <v>55.96</v>
      </c>
      <c r="AF1301" s="332">
        <v>8.77</v>
      </c>
      <c r="AG1301" s="332">
        <v>61509.81</v>
      </c>
      <c r="AH1301" s="332">
        <v>20526.349999999999</v>
      </c>
      <c r="AI1301" s="336">
        <v>6855.3</v>
      </c>
      <c r="AJ1301" s="336">
        <v>6044.3</v>
      </c>
      <c r="AK1301" s="336">
        <v>90827.9</v>
      </c>
      <c r="AL1301" s="331" t="s">
        <v>8328</v>
      </c>
      <c r="AM1301" s="331" t="s">
        <v>8329</v>
      </c>
      <c r="AN1301" s="332">
        <v>5.07</v>
      </c>
      <c r="AO1301" s="332">
        <v>13.3</v>
      </c>
      <c r="AP1301" s="332">
        <v>37.770000000000003</v>
      </c>
    </row>
    <row r="1302" spans="1:42" ht="191.25">
      <c r="A1302" s="329">
        <v>44151</v>
      </c>
      <c r="B1302" s="330" t="s">
        <v>6240</v>
      </c>
      <c r="C1302" s="330" t="s">
        <v>60</v>
      </c>
      <c r="D1302" s="331" t="s">
        <v>61</v>
      </c>
      <c r="E1302" s="331" t="s">
        <v>67</v>
      </c>
      <c r="F1302" s="332">
        <v>2385.38</v>
      </c>
      <c r="G1302" s="330" t="s">
        <v>3796</v>
      </c>
      <c r="H1302" s="330" t="s">
        <v>6241</v>
      </c>
      <c r="I1302" s="331" t="s">
        <v>6242</v>
      </c>
      <c r="J1302" s="329">
        <v>44151</v>
      </c>
      <c r="K1302" s="333" t="s">
        <v>491</v>
      </c>
      <c r="L1302" s="329">
        <v>44237</v>
      </c>
      <c r="M1302" s="335" t="s">
        <v>16514</v>
      </c>
      <c r="N1302" s="335" t="s">
        <v>60</v>
      </c>
      <c r="O1302" s="335" t="s">
        <v>60</v>
      </c>
      <c r="P1302" s="341" t="s">
        <v>60</v>
      </c>
      <c r="Q1302" s="331" t="s">
        <v>10015</v>
      </c>
      <c r="R1302" s="333" t="s">
        <v>10016</v>
      </c>
      <c r="S1302" s="333" t="s">
        <v>16515</v>
      </c>
      <c r="T1302" s="331" t="s">
        <v>6921</v>
      </c>
      <c r="U1302" s="331" t="s">
        <v>11848</v>
      </c>
      <c r="V1302" s="335" t="s">
        <v>13023</v>
      </c>
      <c r="W1302" s="333" t="s">
        <v>13024</v>
      </c>
      <c r="X1302" s="340">
        <v>5027.3999999999996</v>
      </c>
      <c r="Y1302" s="335" t="s">
        <v>16516</v>
      </c>
      <c r="Z1302" s="333" t="s">
        <v>16517</v>
      </c>
      <c r="AA1302" s="330" t="s">
        <v>16518</v>
      </c>
      <c r="AB1302" s="332">
        <v>131.16999999999999</v>
      </c>
      <c r="AC1302" s="332">
        <v>2.2599999999999998</v>
      </c>
      <c r="AD1302" s="332">
        <v>11.57</v>
      </c>
      <c r="AE1302" s="332">
        <v>24.23</v>
      </c>
      <c r="AF1302" s="332">
        <v>3.99</v>
      </c>
      <c r="AG1302" s="332">
        <v>2385.38</v>
      </c>
      <c r="AH1302" s="332">
        <v>1885.27</v>
      </c>
      <c r="AI1302" s="341" t="s">
        <v>60</v>
      </c>
      <c r="AJ1302" s="341" t="s">
        <v>60</v>
      </c>
      <c r="AK1302" s="341" t="s">
        <v>60</v>
      </c>
      <c r="AL1302" s="331" t="s">
        <v>8328</v>
      </c>
      <c r="AM1302" s="331" t="s">
        <v>8329</v>
      </c>
      <c r="AN1302" s="332">
        <v>5.07</v>
      </c>
      <c r="AO1302" s="332">
        <v>10.67</v>
      </c>
      <c r="AP1302" s="332">
        <v>3.57</v>
      </c>
    </row>
    <row r="1303" spans="1:42" ht="337.5">
      <c r="A1303" s="329">
        <v>44406</v>
      </c>
      <c r="B1303" s="330" t="s">
        <v>240</v>
      </c>
      <c r="C1303" s="330" t="s">
        <v>60</v>
      </c>
      <c r="D1303" s="331" t="s">
        <v>61</v>
      </c>
      <c r="E1303" s="331" t="s">
        <v>67</v>
      </c>
      <c r="F1303" s="332">
        <v>53.41</v>
      </c>
      <c r="G1303" s="330" t="s">
        <v>241</v>
      </c>
      <c r="H1303" s="330" t="s">
        <v>60</v>
      </c>
      <c r="I1303" s="331" t="s">
        <v>242</v>
      </c>
      <c r="J1303" s="329">
        <v>44406</v>
      </c>
      <c r="K1303" s="333" t="s">
        <v>491</v>
      </c>
      <c r="L1303" s="329">
        <v>44592</v>
      </c>
      <c r="M1303" s="335" t="s">
        <v>16519</v>
      </c>
      <c r="N1303" s="335" t="s">
        <v>60</v>
      </c>
      <c r="O1303" s="335" t="s">
        <v>60</v>
      </c>
      <c r="P1303" s="341" t="s">
        <v>60</v>
      </c>
      <c r="Q1303" s="331" t="s">
        <v>8876</v>
      </c>
      <c r="R1303" s="339" t="s">
        <v>16520</v>
      </c>
      <c r="S1303" s="333" t="s">
        <v>13050</v>
      </c>
      <c r="T1303" s="331" t="s">
        <v>6921</v>
      </c>
      <c r="U1303" s="331" t="s">
        <v>11848</v>
      </c>
      <c r="V1303" s="335" t="s">
        <v>16521</v>
      </c>
      <c r="W1303" s="333" t="s">
        <v>16522</v>
      </c>
      <c r="X1303" s="340">
        <v>138.6</v>
      </c>
      <c r="Y1303" s="335" t="s">
        <v>60</v>
      </c>
      <c r="Z1303" s="333" t="s">
        <v>60</v>
      </c>
      <c r="AA1303" s="330" t="s">
        <v>60</v>
      </c>
      <c r="AB1303" s="332">
        <v>10.15</v>
      </c>
      <c r="AC1303" s="332">
        <v>1.0900000000000001</v>
      </c>
      <c r="AD1303" s="341" t="s">
        <v>60</v>
      </c>
      <c r="AE1303" s="341" t="s">
        <v>60</v>
      </c>
      <c r="AF1303" s="341" t="s">
        <v>60</v>
      </c>
      <c r="AG1303" s="341" t="s">
        <v>60</v>
      </c>
      <c r="AH1303" s="332">
        <v>52.44</v>
      </c>
      <c r="AI1303" s="336">
        <v>18.600000000000001</v>
      </c>
      <c r="AJ1303" s="332">
        <v>5.88</v>
      </c>
      <c r="AK1303" s="336">
        <v>533.70000000000005</v>
      </c>
      <c r="AL1303" s="331" t="s">
        <v>8328</v>
      </c>
      <c r="AM1303" s="331" t="s">
        <v>8329</v>
      </c>
      <c r="AN1303" s="332">
        <v>5.04</v>
      </c>
      <c r="AO1303" s="332">
        <v>5.59</v>
      </c>
      <c r="AP1303" s="332">
        <v>6.31</v>
      </c>
    </row>
    <row r="1304" spans="1:42" ht="303.75">
      <c r="A1304" s="329">
        <v>43838</v>
      </c>
      <c r="B1304" s="330" t="s">
        <v>6243</v>
      </c>
      <c r="C1304" s="330" t="s">
        <v>60</v>
      </c>
      <c r="D1304" s="331" t="s">
        <v>61</v>
      </c>
      <c r="E1304" s="331" t="s">
        <v>733</v>
      </c>
      <c r="F1304" s="332">
        <v>363.57</v>
      </c>
      <c r="G1304" s="330" t="s">
        <v>6244</v>
      </c>
      <c r="H1304" s="330" t="s">
        <v>6245</v>
      </c>
      <c r="I1304" s="331" t="s">
        <v>6246</v>
      </c>
      <c r="J1304" s="329">
        <v>43838</v>
      </c>
      <c r="K1304" s="333" t="s">
        <v>491</v>
      </c>
      <c r="L1304" s="334" t="s">
        <v>60</v>
      </c>
      <c r="M1304" s="335" t="s">
        <v>16523</v>
      </c>
      <c r="N1304" s="335" t="s">
        <v>60</v>
      </c>
      <c r="O1304" s="335" t="s">
        <v>60</v>
      </c>
      <c r="P1304" s="341" t="s">
        <v>60</v>
      </c>
      <c r="Q1304" s="331" t="s">
        <v>9124</v>
      </c>
      <c r="R1304" s="333" t="s">
        <v>16524</v>
      </c>
      <c r="S1304" s="333" t="s">
        <v>16525</v>
      </c>
      <c r="T1304" s="331" t="s">
        <v>6917</v>
      </c>
      <c r="U1304" s="331" t="s">
        <v>11848</v>
      </c>
      <c r="V1304" s="335" t="s">
        <v>16526</v>
      </c>
      <c r="W1304" s="339" t="s">
        <v>16527</v>
      </c>
      <c r="X1304" s="330" t="s">
        <v>60</v>
      </c>
      <c r="Y1304" s="335" t="s">
        <v>16528</v>
      </c>
      <c r="Z1304" s="333" t="s">
        <v>9336</v>
      </c>
      <c r="AA1304" s="330" t="s">
        <v>60</v>
      </c>
      <c r="AB1304" s="332">
        <v>19.52</v>
      </c>
      <c r="AC1304" s="332">
        <v>3.23</v>
      </c>
      <c r="AD1304" s="332">
        <v>13.13</v>
      </c>
      <c r="AE1304" s="332">
        <v>14.53</v>
      </c>
      <c r="AF1304" s="332">
        <v>2.09</v>
      </c>
      <c r="AG1304" s="332">
        <v>317.06</v>
      </c>
      <c r="AH1304" s="332">
        <v>428.2</v>
      </c>
      <c r="AI1304" s="341" t="s">
        <v>60</v>
      </c>
      <c r="AJ1304" s="341" t="s">
        <v>60</v>
      </c>
      <c r="AK1304" s="341" t="s">
        <v>60</v>
      </c>
      <c r="AL1304" s="331" t="s">
        <v>8328</v>
      </c>
      <c r="AM1304" s="331" t="s">
        <v>8329</v>
      </c>
      <c r="AN1304" s="332">
        <v>5.0199999999999996</v>
      </c>
      <c r="AO1304" s="332">
        <v>7.48</v>
      </c>
      <c r="AP1304" s="332">
        <v>24.66</v>
      </c>
    </row>
    <row r="1305" spans="1:42" ht="281.25">
      <c r="A1305" s="329">
        <v>44176</v>
      </c>
      <c r="B1305" s="330" t="s">
        <v>6247</v>
      </c>
      <c r="C1305" s="330" t="s">
        <v>60</v>
      </c>
      <c r="D1305" s="331" t="s">
        <v>61</v>
      </c>
      <c r="E1305" s="331" t="s">
        <v>67</v>
      </c>
      <c r="F1305" s="332">
        <v>242.52</v>
      </c>
      <c r="G1305" s="330" t="s">
        <v>6248</v>
      </c>
      <c r="H1305" s="330" t="s">
        <v>60</v>
      </c>
      <c r="I1305" s="331" t="s">
        <v>6249</v>
      </c>
      <c r="J1305" s="329">
        <v>44176</v>
      </c>
      <c r="K1305" s="333" t="s">
        <v>491</v>
      </c>
      <c r="L1305" s="329">
        <v>44249</v>
      </c>
      <c r="M1305" s="335" t="s">
        <v>16529</v>
      </c>
      <c r="N1305" s="335" t="s">
        <v>60</v>
      </c>
      <c r="O1305" s="335" t="s">
        <v>60</v>
      </c>
      <c r="P1305" s="341" t="s">
        <v>60</v>
      </c>
      <c r="Q1305" s="331" t="s">
        <v>16530</v>
      </c>
      <c r="R1305" s="339" t="s">
        <v>16531</v>
      </c>
      <c r="S1305" s="333" t="s">
        <v>9941</v>
      </c>
      <c r="T1305" s="331" t="s">
        <v>6921</v>
      </c>
      <c r="U1305" s="331" t="s">
        <v>11848</v>
      </c>
      <c r="V1305" s="335" t="s">
        <v>16532</v>
      </c>
      <c r="W1305" s="333" t="s">
        <v>12334</v>
      </c>
      <c r="X1305" s="340">
        <v>27.7</v>
      </c>
      <c r="Y1305" s="335" t="s">
        <v>60</v>
      </c>
      <c r="Z1305" s="333" t="s">
        <v>60</v>
      </c>
      <c r="AA1305" s="330" t="s">
        <v>60</v>
      </c>
      <c r="AB1305" s="341" t="s">
        <v>60</v>
      </c>
      <c r="AC1305" s="332">
        <v>1.08</v>
      </c>
      <c r="AD1305" s="332">
        <v>6.51</v>
      </c>
      <c r="AE1305" s="332">
        <v>23.53</v>
      </c>
      <c r="AF1305" s="338">
        <v>0.47799999999999998</v>
      </c>
      <c r="AG1305" s="332">
        <v>226.4</v>
      </c>
      <c r="AH1305" s="332">
        <v>132.72</v>
      </c>
      <c r="AI1305" s="341" t="s">
        <v>60</v>
      </c>
      <c r="AJ1305" s="341" t="s">
        <v>60</v>
      </c>
      <c r="AK1305" s="341" t="s">
        <v>60</v>
      </c>
      <c r="AL1305" s="331" t="s">
        <v>8328</v>
      </c>
      <c r="AM1305" s="331" t="s">
        <v>8329</v>
      </c>
      <c r="AN1305" s="332">
        <v>5</v>
      </c>
      <c r="AO1305" s="332">
        <v>2.94</v>
      </c>
      <c r="AP1305" s="332">
        <v>26.51</v>
      </c>
    </row>
    <row r="1306" spans="1:42" ht="157.5">
      <c r="A1306" s="329">
        <v>44494</v>
      </c>
      <c r="B1306" s="330" t="s">
        <v>1975</v>
      </c>
      <c r="C1306" s="330" t="s">
        <v>1976</v>
      </c>
      <c r="D1306" s="331" t="s">
        <v>61</v>
      </c>
      <c r="E1306" s="331" t="s">
        <v>67</v>
      </c>
      <c r="F1306" s="332">
        <v>16.920000000000002</v>
      </c>
      <c r="G1306" s="330" t="s">
        <v>1977</v>
      </c>
      <c r="H1306" s="330" t="s">
        <v>60</v>
      </c>
      <c r="I1306" s="331" t="s">
        <v>1978</v>
      </c>
      <c r="J1306" s="329">
        <v>44494</v>
      </c>
      <c r="K1306" s="333" t="s">
        <v>491</v>
      </c>
      <c r="L1306" s="329">
        <v>44575</v>
      </c>
      <c r="M1306" s="335" t="s">
        <v>10861</v>
      </c>
      <c r="N1306" s="335" t="s">
        <v>10862</v>
      </c>
      <c r="O1306" s="335" t="s">
        <v>10863</v>
      </c>
      <c r="P1306" s="336">
        <v>49.1</v>
      </c>
      <c r="Q1306" s="331" t="s">
        <v>8811</v>
      </c>
      <c r="R1306" s="333" t="s">
        <v>10864</v>
      </c>
      <c r="S1306" s="333" t="s">
        <v>10865</v>
      </c>
      <c r="T1306" s="331" t="s">
        <v>6921</v>
      </c>
      <c r="U1306" s="331" t="s">
        <v>492</v>
      </c>
      <c r="V1306" s="335" t="s">
        <v>10866</v>
      </c>
      <c r="W1306" s="333" t="s">
        <v>8935</v>
      </c>
      <c r="X1306" s="330" t="s">
        <v>60</v>
      </c>
      <c r="Y1306" s="335" t="s">
        <v>60</v>
      </c>
      <c r="Z1306" s="333" t="s">
        <v>60</v>
      </c>
      <c r="AA1306" s="330" t="s">
        <v>60</v>
      </c>
      <c r="AB1306" s="341" t="s">
        <v>60</v>
      </c>
      <c r="AC1306" s="338">
        <v>0.90500000000000003</v>
      </c>
      <c r="AD1306" s="341" t="s">
        <v>60</v>
      </c>
      <c r="AE1306" s="341" t="s">
        <v>60</v>
      </c>
      <c r="AF1306" s="332">
        <v>1.46</v>
      </c>
      <c r="AG1306" s="332">
        <v>36.08</v>
      </c>
      <c r="AH1306" s="332">
        <v>56.51</v>
      </c>
      <c r="AI1306" s="336">
        <v>33.700000000000003</v>
      </c>
      <c r="AJ1306" s="336">
        <v>-24.7</v>
      </c>
      <c r="AK1306" s="336">
        <v>74</v>
      </c>
      <c r="AL1306" s="331" t="s">
        <v>8328</v>
      </c>
      <c r="AM1306" s="331" t="s">
        <v>8329</v>
      </c>
      <c r="AN1306" s="332">
        <v>4.93</v>
      </c>
      <c r="AO1306" s="332">
        <v>3.08</v>
      </c>
      <c r="AP1306" s="338">
        <v>-0.84799999999999998</v>
      </c>
    </row>
    <row r="1307" spans="1:42" ht="146.25">
      <c r="A1307" s="329">
        <v>44099</v>
      </c>
      <c r="B1307" s="330" t="s">
        <v>1979</v>
      </c>
      <c r="C1307" s="330" t="s">
        <v>1980</v>
      </c>
      <c r="D1307" s="331" t="s">
        <v>61</v>
      </c>
      <c r="E1307" s="331" t="s">
        <v>77</v>
      </c>
      <c r="F1307" s="332">
        <v>2.0699999999999998</v>
      </c>
      <c r="G1307" s="330" t="s">
        <v>1981</v>
      </c>
      <c r="H1307" s="330" t="s">
        <v>1982</v>
      </c>
      <c r="I1307" s="331" t="s">
        <v>1983</v>
      </c>
      <c r="J1307" s="329">
        <v>44099</v>
      </c>
      <c r="K1307" s="333" t="s">
        <v>491</v>
      </c>
      <c r="L1307" s="334" t="s">
        <v>60</v>
      </c>
      <c r="M1307" s="335" t="s">
        <v>10946</v>
      </c>
      <c r="N1307" s="335" t="s">
        <v>60</v>
      </c>
      <c r="O1307" s="335" t="s">
        <v>60</v>
      </c>
      <c r="P1307" s="332">
        <v>4.3099999999999996</v>
      </c>
      <c r="Q1307" s="331" t="s">
        <v>8356</v>
      </c>
      <c r="R1307" s="333" t="s">
        <v>10947</v>
      </c>
      <c r="S1307" s="333" t="s">
        <v>8402</v>
      </c>
      <c r="T1307" s="331" t="s">
        <v>6915</v>
      </c>
      <c r="U1307" s="331" t="s">
        <v>492</v>
      </c>
      <c r="V1307" s="335" t="s">
        <v>10948</v>
      </c>
      <c r="W1307" s="333" t="s">
        <v>8487</v>
      </c>
      <c r="X1307" s="344">
        <v>8.8000000000000007</v>
      </c>
      <c r="Y1307" s="335" t="s">
        <v>10949</v>
      </c>
      <c r="Z1307" s="333" t="s">
        <v>8487</v>
      </c>
      <c r="AA1307" s="330" t="s">
        <v>60</v>
      </c>
      <c r="AB1307" s="332">
        <v>3.63</v>
      </c>
      <c r="AC1307" s="338">
        <v>0.28799999999999998</v>
      </c>
      <c r="AD1307" s="332">
        <v>2.56</v>
      </c>
      <c r="AE1307" s="332">
        <v>4.04</v>
      </c>
      <c r="AF1307" s="338">
        <v>0.35</v>
      </c>
      <c r="AG1307" s="332">
        <v>3.61</v>
      </c>
      <c r="AH1307" s="332">
        <v>3.28</v>
      </c>
      <c r="AI1307" s="341" t="s">
        <v>60</v>
      </c>
      <c r="AJ1307" s="341" t="s">
        <v>60</v>
      </c>
      <c r="AK1307" s="341" t="s">
        <v>60</v>
      </c>
      <c r="AL1307" s="331" t="s">
        <v>8328</v>
      </c>
      <c r="AM1307" s="331" t="s">
        <v>8329</v>
      </c>
      <c r="AN1307" s="332">
        <v>4.8</v>
      </c>
      <c r="AO1307" s="332">
        <v>1.55</v>
      </c>
      <c r="AP1307" s="332">
        <v>4.8</v>
      </c>
    </row>
    <row r="1308" spans="1:42" ht="258.75">
      <c r="A1308" s="329">
        <v>44600</v>
      </c>
      <c r="B1308" s="330" t="s">
        <v>1984</v>
      </c>
      <c r="C1308" s="330" t="s">
        <v>1985</v>
      </c>
      <c r="D1308" s="331" t="s">
        <v>61</v>
      </c>
      <c r="E1308" s="331" t="s">
        <v>77</v>
      </c>
      <c r="F1308" s="332">
        <v>518.32000000000005</v>
      </c>
      <c r="G1308" s="330" t="s">
        <v>1986</v>
      </c>
      <c r="H1308" s="330" t="s">
        <v>1987</v>
      </c>
      <c r="I1308" s="331" t="s">
        <v>1988</v>
      </c>
      <c r="J1308" s="329">
        <v>44600</v>
      </c>
      <c r="K1308" s="333" t="s">
        <v>491</v>
      </c>
      <c r="L1308" s="334" t="s">
        <v>60</v>
      </c>
      <c r="M1308" s="335" t="s">
        <v>10551</v>
      </c>
      <c r="N1308" s="335" t="s">
        <v>10552</v>
      </c>
      <c r="O1308" s="335" t="s">
        <v>60</v>
      </c>
      <c r="P1308" s="336">
        <v>419.1</v>
      </c>
      <c r="Q1308" s="331" t="s">
        <v>8705</v>
      </c>
      <c r="R1308" s="339" t="s">
        <v>10553</v>
      </c>
      <c r="S1308" s="333" t="s">
        <v>8539</v>
      </c>
      <c r="T1308" s="331" t="s">
        <v>6917</v>
      </c>
      <c r="U1308" s="331" t="s">
        <v>492</v>
      </c>
      <c r="V1308" s="335" t="s">
        <v>60</v>
      </c>
      <c r="W1308" s="339" t="s">
        <v>10554</v>
      </c>
      <c r="X1308" s="330" t="s">
        <v>10555</v>
      </c>
      <c r="Y1308" s="335" t="s">
        <v>10556</v>
      </c>
      <c r="Z1308" s="339" t="s">
        <v>10557</v>
      </c>
      <c r="AA1308" s="330" t="s">
        <v>60</v>
      </c>
      <c r="AB1308" s="332">
        <v>23.91</v>
      </c>
      <c r="AC1308" s="332">
        <v>2.5499999999999998</v>
      </c>
      <c r="AD1308" s="332">
        <v>10.57</v>
      </c>
      <c r="AE1308" s="332">
        <v>13.31</v>
      </c>
      <c r="AF1308" s="332">
        <v>1.19</v>
      </c>
      <c r="AG1308" s="332">
        <v>551.27</v>
      </c>
      <c r="AH1308" s="332">
        <v>614.57000000000005</v>
      </c>
      <c r="AI1308" s="336">
        <v>418.5</v>
      </c>
      <c r="AJ1308" s="336">
        <v>23.4</v>
      </c>
      <c r="AK1308" s="336">
        <v>335.8</v>
      </c>
      <c r="AL1308" s="331" t="s">
        <v>8328</v>
      </c>
      <c r="AM1308" s="331" t="s">
        <v>8329</v>
      </c>
      <c r="AN1308" s="332">
        <v>4.78</v>
      </c>
      <c r="AO1308" s="332">
        <v>10.23</v>
      </c>
      <c r="AP1308" s="332">
        <v>21.65</v>
      </c>
    </row>
    <row r="1309" spans="1:42" ht="409.5">
      <c r="A1309" s="329">
        <v>44189</v>
      </c>
      <c r="B1309" s="330" t="s">
        <v>6250</v>
      </c>
      <c r="C1309" s="330" t="s">
        <v>60</v>
      </c>
      <c r="D1309" s="331" t="s">
        <v>61</v>
      </c>
      <c r="E1309" s="331" t="s">
        <v>67</v>
      </c>
      <c r="F1309" s="332">
        <v>235.02</v>
      </c>
      <c r="G1309" s="330" t="s">
        <v>6251</v>
      </c>
      <c r="H1309" s="330" t="s">
        <v>6252</v>
      </c>
      <c r="I1309" s="331" t="s">
        <v>6253</v>
      </c>
      <c r="J1309" s="329">
        <v>44189</v>
      </c>
      <c r="K1309" s="333" t="s">
        <v>491</v>
      </c>
      <c r="L1309" s="329">
        <v>44258</v>
      </c>
      <c r="M1309" s="335" t="s">
        <v>16533</v>
      </c>
      <c r="N1309" s="335" t="s">
        <v>60</v>
      </c>
      <c r="O1309" s="335" t="s">
        <v>60</v>
      </c>
      <c r="P1309" s="341" t="s">
        <v>60</v>
      </c>
      <c r="Q1309" s="331" t="s">
        <v>9890</v>
      </c>
      <c r="R1309" s="339" t="s">
        <v>16534</v>
      </c>
      <c r="S1309" s="339" t="s">
        <v>16535</v>
      </c>
      <c r="T1309" s="331" t="s">
        <v>6921</v>
      </c>
      <c r="U1309" s="331" t="s">
        <v>11848</v>
      </c>
      <c r="V1309" s="335" t="s">
        <v>16536</v>
      </c>
      <c r="W1309" s="339" t="s">
        <v>16537</v>
      </c>
      <c r="X1309" s="330" t="s">
        <v>60</v>
      </c>
      <c r="Y1309" s="335" t="s">
        <v>16538</v>
      </c>
      <c r="Z1309" s="333" t="s">
        <v>9627</v>
      </c>
      <c r="AA1309" s="330" t="s">
        <v>60</v>
      </c>
      <c r="AB1309" s="341" t="s">
        <v>60</v>
      </c>
      <c r="AC1309" s="332">
        <v>3.44</v>
      </c>
      <c r="AD1309" s="332">
        <v>8.6999999999999993</v>
      </c>
      <c r="AE1309" s="332">
        <v>23.05</v>
      </c>
      <c r="AF1309" s="332">
        <v>1.29</v>
      </c>
      <c r="AG1309" s="332">
        <v>212.4</v>
      </c>
      <c r="AH1309" s="332">
        <v>193.75</v>
      </c>
      <c r="AI1309" s="341" t="s">
        <v>60</v>
      </c>
      <c r="AJ1309" s="341" t="s">
        <v>60</v>
      </c>
      <c r="AK1309" s="341" t="s">
        <v>60</v>
      </c>
      <c r="AL1309" s="331" t="s">
        <v>8328</v>
      </c>
      <c r="AM1309" s="331" t="s">
        <v>8329</v>
      </c>
      <c r="AN1309" s="332">
        <v>4.76</v>
      </c>
      <c r="AO1309" s="332">
        <v>8.74</v>
      </c>
      <c r="AP1309" s="332">
        <v>13.38</v>
      </c>
    </row>
    <row r="1310" spans="1:42" ht="270">
      <c r="A1310" s="329">
        <v>44680</v>
      </c>
      <c r="B1310" s="330" t="s">
        <v>1989</v>
      </c>
      <c r="C1310" s="330" t="s">
        <v>1990</v>
      </c>
      <c r="D1310" s="331" t="s">
        <v>61</v>
      </c>
      <c r="E1310" s="331" t="s">
        <v>77</v>
      </c>
      <c r="F1310" s="332">
        <v>290.98</v>
      </c>
      <c r="G1310" s="330" t="s">
        <v>1991</v>
      </c>
      <c r="H1310" s="330" t="s">
        <v>60</v>
      </c>
      <c r="I1310" s="331" t="s">
        <v>1992</v>
      </c>
      <c r="J1310" s="329">
        <v>44680</v>
      </c>
      <c r="K1310" s="333" t="s">
        <v>491</v>
      </c>
      <c r="L1310" s="334" t="s">
        <v>60</v>
      </c>
      <c r="M1310" s="335" t="s">
        <v>11141</v>
      </c>
      <c r="N1310" s="335" t="s">
        <v>11142</v>
      </c>
      <c r="O1310" s="335" t="s">
        <v>11143</v>
      </c>
      <c r="P1310" s="336">
        <v>246.6</v>
      </c>
      <c r="Q1310" s="331" t="s">
        <v>11144</v>
      </c>
      <c r="R1310" s="337" t="s">
        <v>11145</v>
      </c>
      <c r="S1310" s="333" t="s">
        <v>8402</v>
      </c>
      <c r="T1310" s="331" t="s">
        <v>6915</v>
      </c>
      <c r="U1310" s="331" t="s">
        <v>492</v>
      </c>
      <c r="V1310" s="335" t="s">
        <v>11146</v>
      </c>
      <c r="W1310" s="333" t="s">
        <v>8370</v>
      </c>
      <c r="X1310" s="340">
        <v>14733.2</v>
      </c>
      <c r="Y1310" s="335" t="s">
        <v>60</v>
      </c>
      <c r="Z1310" s="333" t="s">
        <v>60</v>
      </c>
      <c r="AA1310" s="330" t="s">
        <v>60</v>
      </c>
      <c r="AB1310" s="332">
        <v>6.68</v>
      </c>
      <c r="AC1310" s="332">
        <v>1.43</v>
      </c>
      <c r="AD1310" s="332">
        <v>5.94</v>
      </c>
      <c r="AE1310" s="332">
        <v>7.12</v>
      </c>
      <c r="AF1310" s="338">
        <v>0.51400000000000001</v>
      </c>
      <c r="AG1310" s="332">
        <v>290.86</v>
      </c>
      <c r="AH1310" s="332">
        <v>240.16</v>
      </c>
      <c r="AI1310" s="336">
        <v>635.1</v>
      </c>
      <c r="AJ1310" s="336">
        <v>43.9</v>
      </c>
      <c r="AK1310" s="336">
        <v>290.8</v>
      </c>
      <c r="AL1310" s="331" t="s">
        <v>8328</v>
      </c>
      <c r="AM1310" s="331" t="s">
        <v>8329</v>
      </c>
      <c r="AN1310" s="332">
        <v>4.75</v>
      </c>
      <c r="AO1310" s="332">
        <v>-6.94</v>
      </c>
      <c r="AP1310" s="332">
        <v>-8.56</v>
      </c>
    </row>
    <row r="1311" spans="1:42" ht="409.5">
      <c r="A1311" s="329">
        <v>44165</v>
      </c>
      <c r="B1311" s="330" t="s">
        <v>6254</v>
      </c>
      <c r="C1311" s="330" t="s">
        <v>60</v>
      </c>
      <c r="D1311" s="331" t="s">
        <v>61</v>
      </c>
      <c r="E1311" s="331" t="s">
        <v>67</v>
      </c>
      <c r="F1311" s="332">
        <v>45399.44</v>
      </c>
      <c r="G1311" s="330" t="s">
        <v>6255</v>
      </c>
      <c r="H1311" s="330" t="s">
        <v>6256</v>
      </c>
      <c r="I1311" s="331" t="s">
        <v>6257</v>
      </c>
      <c r="J1311" s="329">
        <v>44165</v>
      </c>
      <c r="K1311" s="333" t="s">
        <v>491</v>
      </c>
      <c r="L1311" s="329">
        <v>44620</v>
      </c>
      <c r="M1311" s="335" t="s">
        <v>16539</v>
      </c>
      <c r="N1311" s="335" t="s">
        <v>16540</v>
      </c>
      <c r="O1311" s="335" t="s">
        <v>16541</v>
      </c>
      <c r="P1311" s="341" t="s">
        <v>60</v>
      </c>
      <c r="Q1311" s="331" t="s">
        <v>8566</v>
      </c>
      <c r="R1311" s="339" t="s">
        <v>16542</v>
      </c>
      <c r="S1311" s="339" t="s">
        <v>16543</v>
      </c>
      <c r="T1311" s="331" t="s">
        <v>6915</v>
      </c>
      <c r="U1311" s="331" t="s">
        <v>11848</v>
      </c>
      <c r="V1311" s="335" t="s">
        <v>16544</v>
      </c>
      <c r="W1311" s="339" t="s">
        <v>16545</v>
      </c>
      <c r="X1311" s="340">
        <v>114359.1</v>
      </c>
      <c r="Y1311" s="335" t="s">
        <v>16546</v>
      </c>
      <c r="Z1311" s="339" t="s">
        <v>16547</v>
      </c>
      <c r="AA1311" s="330" t="s">
        <v>8665</v>
      </c>
      <c r="AB1311" s="332">
        <v>46.03</v>
      </c>
      <c r="AC1311" s="332">
        <v>4.7</v>
      </c>
      <c r="AD1311" s="332">
        <v>28.43</v>
      </c>
      <c r="AE1311" s="332">
        <v>48.91</v>
      </c>
      <c r="AF1311" s="332">
        <v>10.56</v>
      </c>
      <c r="AG1311" s="332">
        <v>45273.84</v>
      </c>
      <c r="AH1311" s="332">
        <v>40082.19</v>
      </c>
      <c r="AI1311" s="336">
        <v>4658.1000000000004</v>
      </c>
      <c r="AJ1311" s="336">
        <v>1206.8</v>
      </c>
      <c r="AK1311" s="336">
        <v>16913.900000000001</v>
      </c>
      <c r="AL1311" s="331" t="s">
        <v>8328</v>
      </c>
      <c r="AM1311" s="331" t="s">
        <v>8329</v>
      </c>
      <c r="AN1311" s="332">
        <v>4.71</v>
      </c>
      <c r="AO1311" s="332">
        <v>3.5</v>
      </c>
      <c r="AP1311" s="332">
        <v>19.87</v>
      </c>
    </row>
    <row r="1312" spans="1:42" ht="146.25">
      <c r="A1312" s="329">
        <v>44545</v>
      </c>
      <c r="B1312" s="330" t="s">
        <v>6258</v>
      </c>
      <c r="C1312" s="330" t="s">
        <v>60</v>
      </c>
      <c r="D1312" s="331" t="s">
        <v>61</v>
      </c>
      <c r="E1312" s="331" t="s">
        <v>67</v>
      </c>
      <c r="F1312" s="332">
        <v>175.27</v>
      </c>
      <c r="G1312" s="330" t="s">
        <v>5966</v>
      </c>
      <c r="H1312" s="330" t="s">
        <v>60</v>
      </c>
      <c r="I1312" s="331" t="s">
        <v>6259</v>
      </c>
      <c r="J1312" s="329">
        <v>44545</v>
      </c>
      <c r="K1312" s="333" t="s">
        <v>491</v>
      </c>
      <c r="L1312" s="329">
        <v>44631</v>
      </c>
      <c r="M1312" s="335" t="s">
        <v>16548</v>
      </c>
      <c r="N1312" s="335" t="s">
        <v>60</v>
      </c>
      <c r="O1312" s="335" t="s">
        <v>60</v>
      </c>
      <c r="P1312" s="341" t="s">
        <v>60</v>
      </c>
      <c r="Q1312" s="331" t="s">
        <v>9555</v>
      </c>
      <c r="R1312" s="333" t="s">
        <v>16549</v>
      </c>
      <c r="S1312" s="333" t="s">
        <v>9151</v>
      </c>
      <c r="T1312" s="331" t="s">
        <v>6919</v>
      </c>
      <c r="U1312" s="331" t="s">
        <v>11848</v>
      </c>
      <c r="V1312" s="335" t="s">
        <v>16111</v>
      </c>
      <c r="W1312" s="333" t="s">
        <v>9647</v>
      </c>
      <c r="X1312" s="340">
        <v>3574.1</v>
      </c>
      <c r="Y1312" s="335" t="s">
        <v>60</v>
      </c>
      <c r="Z1312" s="333" t="s">
        <v>60</v>
      </c>
      <c r="AA1312" s="330" t="s">
        <v>60</v>
      </c>
      <c r="AB1312" s="332">
        <v>23.49</v>
      </c>
      <c r="AC1312" s="338">
        <v>0.97099999999999997</v>
      </c>
      <c r="AD1312" s="332">
        <v>9.75</v>
      </c>
      <c r="AE1312" s="332">
        <v>10.35</v>
      </c>
      <c r="AF1312" s="338">
        <v>0.36499999999999999</v>
      </c>
      <c r="AG1312" s="332">
        <v>100.85</v>
      </c>
      <c r="AH1312" s="332">
        <v>168.02</v>
      </c>
      <c r="AI1312" s="341" t="s">
        <v>60</v>
      </c>
      <c r="AJ1312" s="341" t="s">
        <v>60</v>
      </c>
      <c r="AK1312" s="341" t="s">
        <v>60</v>
      </c>
      <c r="AL1312" s="331" t="s">
        <v>8328</v>
      </c>
      <c r="AM1312" s="331" t="s">
        <v>8329</v>
      </c>
      <c r="AN1312" s="332">
        <v>4.67</v>
      </c>
      <c r="AO1312" s="332">
        <v>-8.09</v>
      </c>
      <c r="AP1312" s="332">
        <v>-21.1</v>
      </c>
    </row>
    <row r="1313" spans="1:42" ht="409.5">
      <c r="A1313" s="329">
        <v>44405</v>
      </c>
      <c r="B1313" s="330" t="s">
        <v>6260</v>
      </c>
      <c r="C1313" s="330" t="s">
        <v>60</v>
      </c>
      <c r="D1313" s="331" t="s">
        <v>61</v>
      </c>
      <c r="E1313" s="331" t="s">
        <v>67</v>
      </c>
      <c r="F1313" s="332">
        <v>2976.77</v>
      </c>
      <c r="G1313" s="330" t="s">
        <v>6261</v>
      </c>
      <c r="H1313" s="330" t="s">
        <v>6262</v>
      </c>
      <c r="I1313" s="331" t="s">
        <v>6263</v>
      </c>
      <c r="J1313" s="329">
        <v>44405</v>
      </c>
      <c r="K1313" s="333" t="s">
        <v>491</v>
      </c>
      <c r="L1313" s="329">
        <v>44741</v>
      </c>
      <c r="M1313" s="335" t="s">
        <v>16550</v>
      </c>
      <c r="N1313" s="335" t="s">
        <v>60</v>
      </c>
      <c r="O1313" s="335" t="s">
        <v>60</v>
      </c>
      <c r="P1313" s="341" t="s">
        <v>60</v>
      </c>
      <c r="Q1313" s="331" t="s">
        <v>10067</v>
      </c>
      <c r="R1313" s="333" t="s">
        <v>16551</v>
      </c>
      <c r="S1313" s="333" t="s">
        <v>9049</v>
      </c>
      <c r="T1313" s="331" t="s">
        <v>6915</v>
      </c>
      <c r="U1313" s="331" t="s">
        <v>11848</v>
      </c>
      <c r="V1313" s="335" t="s">
        <v>16552</v>
      </c>
      <c r="W1313" s="339" t="s">
        <v>16553</v>
      </c>
      <c r="X1313" s="330" t="s">
        <v>16554</v>
      </c>
      <c r="Y1313" s="335" t="s">
        <v>16555</v>
      </c>
      <c r="Z1313" s="339" t="s">
        <v>16556</v>
      </c>
      <c r="AA1313" s="330" t="s">
        <v>60</v>
      </c>
      <c r="AB1313" s="341" t="s">
        <v>60</v>
      </c>
      <c r="AC1313" s="332">
        <v>1.78</v>
      </c>
      <c r="AD1313" s="341" t="s">
        <v>60</v>
      </c>
      <c r="AE1313" s="341" t="s">
        <v>60</v>
      </c>
      <c r="AF1313" s="341" t="s">
        <v>60</v>
      </c>
      <c r="AG1313" s="341" t="s">
        <v>60</v>
      </c>
      <c r="AH1313" s="332">
        <v>2976.77</v>
      </c>
      <c r="AI1313" s="336">
        <v>2759.3</v>
      </c>
      <c r="AJ1313" s="336">
        <v>92.6</v>
      </c>
      <c r="AK1313" s="336">
        <v>8125.5</v>
      </c>
      <c r="AL1313" s="331" t="s">
        <v>8328</v>
      </c>
      <c r="AM1313" s="331" t="s">
        <v>8329</v>
      </c>
      <c r="AN1313" s="332">
        <v>4.66</v>
      </c>
      <c r="AO1313" s="332">
        <v>10.130000000000001</v>
      </c>
      <c r="AP1313" s="332">
        <v>2</v>
      </c>
    </row>
    <row r="1314" spans="1:42" ht="213.75">
      <c r="A1314" s="329">
        <v>44070</v>
      </c>
      <c r="B1314" s="330" t="s">
        <v>6264</v>
      </c>
      <c r="C1314" s="330" t="s">
        <v>60</v>
      </c>
      <c r="D1314" s="331" t="s">
        <v>61</v>
      </c>
      <c r="E1314" s="331" t="s">
        <v>67</v>
      </c>
      <c r="F1314" s="332">
        <v>1431.37</v>
      </c>
      <c r="G1314" s="330" t="s">
        <v>6265</v>
      </c>
      <c r="H1314" s="330" t="s">
        <v>6266</v>
      </c>
      <c r="I1314" s="331" t="s">
        <v>6267</v>
      </c>
      <c r="J1314" s="329">
        <v>44070</v>
      </c>
      <c r="K1314" s="333" t="s">
        <v>491</v>
      </c>
      <c r="L1314" s="329">
        <v>44186</v>
      </c>
      <c r="M1314" s="335" t="s">
        <v>16557</v>
      </c>
      <c r="N1314" s="335" t="s">
        <v>60</v>
      </c>
      <c r="O1314" s="335" t="s">
        <v>60</v>
      </c>
      <c r="P1314" s="341" t="s">
        <v>60</v>
      </c>
      <c r="Q1314" s="331" t="s">
        <v>9297</v>
      </c>
      <c r="R1314" s="339" t="s">
        <v>16558</v>
      </c>
      <c r="S1314" s="333" t="s">
        <v>8508</v>
      </c>
      <c r="T1314" s="331" t="s">
        <v>6917</v>
      </c>
      <c r="U1314" s="331" t="s">
        <v>11848</v>
      </c>
      <c r="V1314" s="335" t="s">
        <v>16559</v>
      </c>
      <c r="W1314" s="333" t="s">
        <v>9903</v>
      </c>
      <c r="X1314" s="330" t="s">
        <v>60</v>
      </c>
      <c r="Y1314" s="335" t="s">
        <v>16560</v>
      </c>
      <c r="Z1314" s="339" t="s">
        <v>16561</v>
      </c>
      <c r="AA1314" s="330" t="s">
        <v>60</v>
      </c>
      <c r="AB1314" s="341" t="s">
        <v>60</v>
      </c>
      <c r="AC1314" s="332">
        <v>5.69</v>
      </c>
      <c r="AD1314" s="332">
        <v>28.56</v>
      </c>
      <c r="AE1314" s="332">
        <v>58.11</v>
      </c>
      <c r="AF1314" s="332">
        <v>6.98</v>
      </c>
      <c r="AG1314" s="332">
        <v>1390.66</v>
      </c>
      <c r="AH1314" s="332">
        <v>1322.46</v>
      </c>
      <c r="AI1314" s="336">
        <v>199.3</v>
      </c>
      <c r="AJ1314" s="336">
        <v>-23.5</v>
      </c>
      <c r="AK1314" s="336">
        <v>322.8</v>
      </c>
      <c r="AL1314" s="331" t="s">
        <v>8328</v>
      </c>
      <c r="AM1314" s="331" t="s">
        <v>8329</v>
      </c>
      <c r="AN1314" s="332">
        <v>4.46</v>
      </c>
      <c r="AO1314" s="332">
        <v>7.16</v>
      </c>
      <c r="AP1314" s="332">
        <v>10.73</v>
      </c>
    </row>
    <row r="1315" spans="1:42" ht="337.5">
      <c r="A1315" s="329">
        <v>44144</v>
      </c>
      <c r="B1315" s="330" t="s">
        <v>6268</v>
      </c>
      <c r="C1315" s="330" t="s">
        <v>60</v>
      </c>
      <c r="D1315" s="331" t="s">
        <v>61</v>
      </c>
      <c r="E1315" s="331" t="s">
        <v>67</v>
      </c>
      <c r="F1315" s="332">
        <v>289.3</v>
      </c>
      <c r="G1315" s="330" t="s">
        <v>6269</v>
      </c>
      <c r="H1315" s="330" t="s">
        <v>6270</v>
      </c>
      <c r="I1315" s="331" t="s">
        <v>6271</v>
      </c>
      <c r="J1315" s="329">
        <v>44144</v>
      </c>
      <c r="K1315" s="333" t="s">
        <v>491</v>
      </c>
      <c r="L1315" s="329">
        <v>44294</v>
      </c>
      <c r="M1315" s="335" t="s">
        <v>16562</v>
      </c>
      <c r="N1315" s="335" t="s">
        <v>60</v>
      </c>
      <c r="O1315" s="335" t="s">
        <v>60</v>
      </c>
      <c r="P1315" s="341" t="s">
        <v>60</v>
      </c>
      <c r="Q1315" s="331" t="s">
        <v>8356</v>
      </c>
      <c r="R1315" s="339" t="s">
        <v>16563</v>
      </c>
      <c r="S1315" s="333" t="s">
        <v>8826</v>
      </c>
      <c r="T1315" s="331" t="s">
        <v>6917</v>
      </c>
      <c r="U1315" s="331" t="s">
        <v>11848</v>
      </c>
      <c r="V1315" s="335" t="s">
        <v>16564</v>
      </c>
      <c r="W1315" s="333" t="s">
        <v>8828</v>
      </c>
      <c r="X1315" s="330" t="s">
        <v>60</v>
      </c>
      <c r="Y1315" s="335" t="s">
        <v>16565</v>
      </c>
      <c r="Z1315" s="333" t="s">
        <v>16566</v>
      </c>
      <c r="AA1315" s="330" t="s">
        <v>60</v>
      </c>
      <c r="AB1315" s="332">
        <v>10.18</v>
      </c>
      <c r="AC1315" s="338">
        <v>0.81</v>
      </c>
      <c r="AD1315" s="332">
        <v>4.3899999999999997</v>
      </c>
      <c r="AE1315" s="332">
        <v>9.02</v>
      </c>
      <c r="AF1315" s="338">
        <v>0.47199999999999998</v>
      </c>
      <c r="AG1315" s="332">
        <v>231.97</v>
      </c>
      <c r="AH1315" s="332">
        <v>241.2</v>
      </c>
      <c r="AI1315" s="341" t="s">
        <v>60</v>
      </c>
      <c r="AJ1315" s="341" t="s">
        <v>60</v>
      </c>
      <c r="AK1315" s="341" t="s">
        <v>60</v>
      </c>
      <c r="AL1315" s="331" t="s">
        <v>8328</v>
      </c>
      <c r="AM1315" s="331" t="s">
        <v>8329</v>
      </c>
      <c r="AN1315" s="332">
        <v>4.43</v>
      </c>
      <c r="AO1315" s="332">
        <v>7.14</v>
      </c>
      <c r="AP1315" s="338">
        <v>0.61</v>
      </c>
    </row>
    <row r="1316" spans="1:42" ht="326.25">
      <c r="A1316" s="329">
        <v>44456</v>
      </c>
      <c r="B1316" s="330" t="s">
        <v>1993</v>
      </c>
      <c r="C1316" s="330" t="s">
        <v>1994</v>
      </c>
      <c r="D1316" s="331" t="s">
        <v>61</v>
      </c>
      <c r="E1316" s="331" t="s">
        <v>67</v>
      </c>
      <c r="F1316" s="332">
        <v>1536.35</v>
      </c>
      <c r="G1316" s="330" t="s">
        <v>1995</v>
      </c>
      <c r="H1316" s="330" t="s">
        <v>60</v>
      </c>
      <c r="I1316" s="331" t="s">
        <v>1996</v>
      </c>
      <c r="J1316" s="329">
        <v>44456</v>
      </c>
      <c r="K1316" s="333" t="s">
        <v>491</v>
      </c>
      <c r="L1316" s="329">
        <v>44565</v>
      </c>
      <c r="M1316" s="335" t="s">
        <v>10768</v>
      </c>
      <c r="N1316" s="335" t="s">
        <v>10769</v>
      </c>
      <c r="O1316" s="335" t="s">
        <v>10770</v>
      </c>
      <c r="P1316" s="336">
        <v>1598.5</v>
      </c>
      <c r="Q1316" s="331" t="s">
        <v>8547</v>
      </c>
      <c r="R1316" s="337" t="s">
        <v>10771</v>
      </c>
      <c r="S1316" s="333" t="s">
        <v>10772</v>
      </c>
      <c r="T1316" s="331" t="s">
        <v>6915</v>
      </c>
      <c r="U1316" s="331" t="s">
        <v>492</v>
      </c>
      <c r="V1316" s="335" t="s">
        <v>10773</v>
      </c>
      <c r="W1316" s="333" t="s">
        <v>10774</v>
      </c>
      <c r="X1316" s="340">
        <v>6498.4</v>
      </c>
      <c r="Y1316" s="335" t="s">
        <v>60</v>
      </c>
      <c r="Z1316" s="333" t="s">
        <v>60</v>
      </c>
      <c r="AA1316" s="330" t="s">
        <v>60</v>
      </c>
      <c r="AB1316" s="341" t="s">
        <v>60</v>
      </c>
      <c r="AC1316" s="332">
        <v>3.52</v>
      </c>
      <c r="AD1316" s="341" t="s">
        <v>60</v>
      </c>
      <c r="AE1316" s="341" t="s">
        <v>60</v>
      </c>
      <c r="AF1316" s="332">
        <v>3.75</v>
      </c>
      <c r="AG1316" s="332">
        <v>2229.9299999999998</v>
      </c>
      <c r="AH1316" s="332">
        <v>1744.54</v>
      </c>
      <c r="AI1316" s="336">
        <v>495.2</v>
      </c>
      <c r="AJ1316" s="336">
        <v>-68</v>
      </c>
      <c r="AK1316" s="336">
        <v>1255.8</v>
      </c>
      <c r="AL1316" s="331" t="s">
        <v>8328</v>
      </c>
      <c r="AM1316" s="331" t="s">
        <v>8329</v>
      </c>
      <c r="AN1316" s="332">
        <v>4.2300000000000004</v>
      </c>
      <c r="AO1316" s="332">
        <v>5.41</v>
      </c>
      <c r="AP1316" s="332">
        <v>5.71</v>
      </c>
    </row>
    <row r="1317" spans="1:42" ht="101.25">
      <c r="A1317" s="329">
        <v>44671</v>
      </c>
      <c r="B1317" s="330" t="s">
        <v>1997</v>
      </c>
      <c r="C1317" s="330" t="s">
        <v>1998</v>
      </c>
      <c r="D1317" s="331" t="s">
        <v>61</v>
      </c>
      <c r="E1317" s="331" t="s">
        <v>77</v>
      </c>
      <c r="F1317" s="338">
        <v>0.312</v>
      </c>
      <c r="G1317" s="330" t="s">
        <v>1999</v>
      </c>
      <c r="H1317" s="330" t="s">
        <v>60</v>
      </c>
      <c r="I1317" s="331" t="s">
        <v>2000</v>
      </c>
      <c r="J1317" s="329">
        <v>44671</v>
      </c>
      <c r="K1317" s="333" t="s">
        <v>491</v>
      </c>
      <c r="L1317" s="334" t="s">
        <v>60</v>
      </c>
      <c r="M1317" s="335" t="s">
        <v>10596</v>
      </c>
      <c r="N1317" s="335" t="s">
        <v>60</v>
      </c>
      <c r="O1317" s="335" t="s">
        <v>60</v>
      </c>
      <c r="P1317" s="341" t="s">
        <v>60</v>
      </c>
      <c r="Q1317" s="331" t="s">
        <v>10597</v>
      </c>
      <c r="R1317" s="333" t="s">
        <v>10598</v>
      </c>
      <c r="S1317" s="333" t="s">
        <v>8411</v>
      </c>
      <c r="T1317" s="331" t="s">
        <v>6917</v>
      </c>
      <c r="U1317" s="331" t="s">
        <v>492</v>
      </c>
      <c r="V1317" s="335" t="s">
        <v>10599</v>
      </c>
      <c r="W1317" s="333" t="s">
        <v>8413</v>
      </c>
      <c r="X1317" s="330" t="s">
        <v>60</v>
      </c>
      <c r="Y1317" s="335" t="s">
        <v>60</v>
      </c>
      <c r="Z1317" s="333" t="s">
        <v>60</v>
      </c>
      <c r="AA1317" s="330" t="s">
        <v>60</v>
      </c>
      <c r="AB1317" s="341" t="s">
        <v>60</v>
      </c>
      <c r="AC1317" s="341" t="s">
        <v>60</v>
      </c>
      <c r="AD1317" s="341" t="s">
        <v>60</v>
      </c>
      <c r="AE1317" s="341" t="s">
        <v>60</v>
      </c>
      <c r="AF1317" s="341" t="s">
        <v>60</v>
      </c>
      <c r="AG1317" s="338">
        <v>0.35399999999999998</v>
      </c>
      <c r="AH1317" s="338">
        <v>0.157</v>
      </c>
      <c r="AI1317" s="342">
        <v>0</v>
      </c>
      <c r="AJ1317" s="338">
        <v>-7.0000000000000001E-3</v>
      </c>
      <c r="AK1317" s="338">
        <v>0.11799999999999999</v>
      </c>
      <c r="AL1317" s="331" t="s">
        <v>8328</v>
      </c>
      <c r="AM1317" s="331" t="s">
        <v>8329</v>
      </c>
      <c r="AN1317" s="332">
        <v>4.22</v>
      </c>
      <c r="AO1317" s="332">
        <v>9.4</v>
      </c>
      <c r="AP1317" s="332">
        <v>4.49</v>
      </c>
    </row>
    <row r="1318" spans="1:42" ht="326.25">
      <c r="A1318" s="329">
        <v>44238</v>
      </c>
      <c r="B1318" s="330" t="s">
        <v>2001</v>
      </c>
      <c r="C1318" s="330" t="s">
        <v>2002</v>
      </c>
      <c r="D1318" s="331" t="s">
        <v>61</v>
      </c>
      <c r="E1318" s="331" t="s">
        <v>67</v>
      </c>
      <c r="F1318" s="332">
        <v>196.28</v>
      </c>
      <c r="G1318" s="330" t="s">
        <v>2003</v>
      </c>
      <c r="H1318" s="330" t="s">
        <v>60</v>
      </c>
      <c r="I1318" s="331" t="s">
        <v>2004</v>
      </c>
      <c r="J1318" s="329">
        <v>44238</v>
      </c>
      <c r="K1318" s="333" t="s">
        <v>491</v>
      </c>
      <c r="L1318" s="329">
        <v>44271</v>
      </c>
      <c r="M1318" s="335" t="s">
        <v>10442</v>
      </c>
      <c r="N1318" s="335" t="s">
        <v>10443</v>
      </c>
      <c r="O1318" s="335" t="s">
        <v>10444</v>
      </c>
      <c r="P1318" s="336">
        <v>213.7</v>
      </c>
      <c r="Q1318" s="331" t="s">
        <v>10445</v>
      </c>
      <c r="R1318" s="339" t="s">
        <v>10446</v>
      </c>
      <c r="S1318" s="333" t="s">
        <v>9468</v>
      </c>
      <c r="T1318" s="331" t="s">
        <v>6923</v>
      </c>
      <c r="U1318" s="331" t="s">
        <v>492</v>
      </c>
      <c r="V1318" s="335" t="s">
        <v>10447</v>
      </c>
      <c r="W1318" s="333" t="s">
        <v>9587</v>
      </c>
      <c r="X1318" s="330" t="s">
        <v>60</v>
      </c>
      <c r="Y1318" s="335" t="s">
        <v>60</v>
      </c>
      <c r="Z1318" s="333" t="s">
        <v>60</v>
      </c>
      <c r="AA1318" s="330" t="s">
        <v>60</v>
      </c>
      <c r="AB1318" s="332">
        <v>9.9</v>
      </c>
      <c r="AC1318" s="332">
        <v>1.5</v>
      </c>
      <c r="AD1318" s="341" t="s">
        <v>60</v>
      </c>
      <c r="AE1318" s="341" t="s">
        <v>60</v>
      </c>
      <c r="AF1318" s="341" t="s">
        <v>60</v>
      </c>
      <c r="AG1318" s="341" t="s">
        <v>60</v>
      </c>
      <c r="AH1318" s="332">
        <v>300.58999999999997</v>
      </c>
      <c r="AI1318" s="336">
        <v>148.6</v>
      </c>
      <c r="AJ1318" s="336">
        <v>38.6</v>
      </c>
      <c r="AK1318" s="336">
        <v>1178.0999999999999</v>
      </c>
      <c r="AL1318" s="331" t="s">
        <v>8328</v>
      </c>
      <c r="AM1318" s="331" t="s">
        <v>8329</v>
      </c>
      <c r="AN1318" s="332">
        <v>4.21</v>
      </c>
      <c r="AO1318" s="332">
        <v>12.71</v>
      </c>
      <c r="AP1318" s="332">
        <v>21.13</v>
      </c>
    </row>
    <row r="1319" spans="1:42" ht="236.25">
      <c r="A1319" s="329">
        <v>44436</v>
      </c>
      <c r="B1319" s="330" t="s">
        <v>2005</v>
      </c>
      <c r="C1319" s="330" t="s">
        <v>2006</v>
      </c>
      <c r="D1319" s="331" t="s">
        <v>61</v>
      </c>
      <c r="E1319" s="331" t="s">
        <v>67</v>
      </c>
      <c r="F1319" s="332">
        <v>1.84</v>
      </c>
      <c r="G1319" s="330" t="s">
        <v>10793</v>
      </c>
      <c r="H1319" s="330" t="s">
        <v>2008</v>
      </c>
      <c r="I1319" s="331" t="s">
        <v>2009</v>
      </c>
      <c r="J1319" s="329">
        <v>44436</v>
      </c>
      <c r="K1319" s="333" t="s">
        <v>491</v>
      </c>
      <c r="L1319" s="329">
        <v>44533</v>
      </c>
      <c r="M1319" s="335" t="s">
        <v>10794</v>
      </c>
      <c r="N1319" s="335" t="s">
        <v>60</v>
      </c>
      <c r="O1319" s="335" t="s">
        <v>60</v>
      </c>
      <c r="P1319" s="332">
        <v>6.23</v>
      </c>
      <c r="Q1319" s="331" t="s">
        <v>8417</v>
      </c>
      <c r="R1319" s="339" t="s">
        <v>10795</v>
      </c>
      <c r="S1319" s="333" t="s">
        <v>10311</v>
      </c>
      <c r="T1319" s="331" t="s">
        <v>6917</v>
      </c>
      <c r="U1319" s="331" t="s">
        <v>492</v>
      </c>
      <c r="V1319" s="335" t="s">
        <v>10796</v>
      </c>
      <c r="W1319" s="333" t="s">
        <v>8413</v>
      </c>
      <c r="X1319" s="340">
        <v>512</v>
      </c>
      <c r="Y1319" s="335" t="s">
        <v>60</v>
      </c>
      <c r="Z1319" s="333" t="s">
        <v>10797</v>
      </c>
      <c r="AA1319" s="330" t="s">
        <v>60</v>
      </c>
      <c r="AB1319" s="332">
        <v>126.77</v>
      </c>
      <c r="AC1319" s="332">
        <v>10.75</v>
      </c>
      <c r="AD1319" s="341" t="s">
        <v>60</v>
      </c>
      <c r="AE1319" s="341" t="s">
        <v>60</v>
      </c>
      <c r="AF1319" s="332">
        <v>29.99</v>
      </c>
      <c r="AG1319" s="332">
        <v>2.48</v>
      </c>
      <c r="AH1319" s="332">
        <v>2.5299999999999998</v>
      </c>
      <c r="AI1319" s="338">
        <v>8.9999999999999993E-3</v>
      </c>
      <c r="AJ1319" s="338">
        <v>-5.1999999999999998E-2</v>
      </c>
      <c r="AK1319" s="338">
        <v>0.29899999999999999</v>
      </c>
      <c r="AL1319" s="331" t="s">
        <v>8328</v>
      </c>
      <c r="AM1319" s="331" t="s">
        <v>8329</v>
      </c>
      <c r="AN1319" s="332">
        <v>4.18</v>
      </c>
      <c r="AO1319" s="332">
        <v>4.18</v>
      </c>
      <c r="AP1319" s="338">
        <v>-0.71799999999999997</v>
      </c>
    </row>
    <row r="1320" spans="1:42" ht="409.5">
      <c r="A1320" s="329">
        <v>44791</v>
      </c>
      <c r="B1320" s="330" t="s">
        <v>2010</v>
      </c>
      <c r="C1320" s="330" t="s">
        <v>2011</v>
      </c>
      <c r="D1320" s="331" t="s">
        <v>61</v>
      </c>
      <c r="E1320" s="331" t="s">
        <v>77</v>
      </c>
      <c r="F1320" s="332">
        <v>59.4</v>
      </c>
      <c r="G1320" s="330" t="s">
        <v>2012</v>
      </c>
      <c r="H1320" s="330" t="s">
        <v>60</v>
      </c>
      <c r="I1320" s="331" t="s">
        <v>2013</v>
      </c>
      <c r="J1320" s="329">
        <v>44791</v>
      </c>
      <c r="K1320" s="333" t="s">
        <v>491</v>
      </c>
      <c r="L1320" s="334" t="s">
        <v>60</v>
      </c>
      <c r="M1320" s="335" t="s">
        <v>10798</v>
      </c>
      <c r="N1320" s="335" t="s">
        <v>10799</v>
      </c>
      <c r="O1320" s="335" t="s">
        <v>10800</v>
      </c>
      <c r="P1320" s="336">
        <v>59.1</v>
      </c>
      <c r="Q1320" s="331" t="s">
        <v>8633</v>
      </c>
      <c r="R1320" s="339" t="s">
        <v>9444</v>
      </c>
      <c r="S1320" s="333" t="s">
        <v>10801</v>
      </c>
      <c r="T1320" s="331" t="s">
        <v>6921</v>
      </c>
      <c r="U1320" s="331" t="s">
        <v>492</v>
      </c>
      <c r="V1320" s="335" t="s">
        <v>10802</v>
      </c>
      <c r="W1320" s="333" t="s">
        <v>10803</v>
      </c>
      <c r="X1320" s="340">
        <v>2291.1</v>
      </c>
      <c r="Y1320" s="335" t="s">
        <v>60</v>
      </c>
      <c r="Z1320" s="333" t="s">
        <v>60</v>
      </c>
      <c r="AA1320" s="330" t="s">
        <v>60</v>
      </c>
      <c r="AB1320" s="332">
        <v>11.48</v>
      </c>
      <c r="AC1320" s="332">
        <v>1.55</v>
      </c>
      <c r="AD1320" s="341" t="s">
        <v>60</v>
      </c>
      <c r="AE1320" s="341" t="s">
        <v>60</v>
      </c>
      <c r="AF1320" s="341" t="s">
        <v>60</v>
      </c>
      <c r="AG1320" s="341" t="s">
        <v>60</v>
      </c>
      <c r="AH1320" s="332">
        <v>59.4</v>
      </c>
      <c r="AI1320" s="336">
        <v>25.5</v>
      </c>
      <c r="AJ1320" s="332">
        <v>4.6100000000000003</v>
      </c>
      <c r="AK1320" s="336">
        <v>623.5</v>
      </c>
      <c r="AL1320" s="331" t="s">
        <v>8328</v>
      </c>
      <c r="AM1320" s="331" t="s">
        <v>8329</v>
      </c>
      <c r="AN1320" s="332">
        <v>4.16</v>
      </c>
      <c r="AO1320" s="332">
        <v>4.16</v>
      </c>
      <c r="AP1320" s="332">
        <v>5.04</v>
      </c>
    </row>
    <row r="1321" spans="1:42" ht="225">
      <c r="A1321" s="329">
        <v>44305</v>
      </c>
      <c r="B1321" s="330" t="s">
        <v>2014</v>
      </c>
      <c r="C1321" s="330" t="s">
        <v>2015</v>
      </c>
      <c r="D1321" s="331" t="s">
        <v>61</v>
      </c>
      <c r="E1321" s="331" t="s">
        <v>67</v>
      </c>
      <c r="F1321" s="332">
        <v>238.7</v>
      </c>
      <c r="G1321" s="330" t="s">
        <v>2016</v>
      </c>
      <c r="H1321" s="330" t="s">
        <v>2017</v>
      </c>
      <c r="I1321" s="331" t="s">
        <v>2018</v>
      </c>
      <c r="J1321" s="329">
        <v>44305</v>
      </c>
      <c r="K1321" s="333" t="s">
        <v>491</v>
      </c>
      <c r="L1321" s="329">
        <v>44327</v>
      </c>
      <c r="M1321" s="335" t="s">
        <v>10627</v>
      </c>
      <c r="N1321" s="335" t="s">
        <v>60</v>
      </c>
      <c r="O1321" s="335" t="s">
        <v>60</v>
      </c>
      <c r="P1321" s="336">
        <v>242.3</v>
      </c>
      <c r="Q1321" s="331" t="s">
        <v>10628</v>
      </c>
      <c r="R1321" s="333" t="s">
        <v>10629</v>
      </c>
      <c r="S1321" s="333" t="s">
        <v>9049</v>
      </c>
      <c r="T1321" s="331" t="s">
        <v>6915</v>
      </c>
      <c r="U1321" s="331" t="s">
        <v>492</v>
      </c>
      <c r="V1321" s="335" t="s">
        <v>10630</v>
      </c>
      <c r="W1321" s="333" t="s">
        <v>9336</v>
      </c>
      <c r="X1321" s="340">
        <v>7823.8</v>
      </c>
      <c r="Y1321" s="335" t="s">
        <v>10631</v>
      </c>
      <c r="Z1321" s="333" t="s">
        <v>9106</v>
      </c>
      <c r="AA1321" s="330" t="s">
        <v>60</v>
      </c>
      <c r="AB1321" s="341" t="s">
        <v>60</v>
      </c>
      <c r="AC1321" s="341" t="s">
        <v>60</v>
      </c>
      <c r="AD1321" s="341" t="s">
        <v>60</v>
      </c>
      <c r="AE1321" s="341" t="s">
        <v>60</v>
      </c>
      <c r="AF1321" s="332">
        <v>24.61</v>
      </c>
      <c r="AG1321" s="332">
        <v>359.39</v>
      </c>
      <c r="AH1321" s="332">
        <v>305.39999999999998</v>
      </c>
      <c r="AI1321" s="336">
        <v>111.8</v>
      </c>
      <c r="AJ1321" s="336">
        <v>-21.7</v>
      </c>
      <c r="AK1321" s="336">
        <v>264.7</v>
      </c>
      <c r="AL1321" s="331" t="s">
        <v>8328</v>
      </c>
      <c r="AM1321" s="331" t="s">
        <v>8329</v>
      </c>
      <c r="AN1321" s="332">
        <v>4</v>
      </c>
      <c r="AO1321" s="332">
        <v>8.7799999999999994</v>
      </c>
      <c r="AP1321" s="332">
        <v>20.52</v>
      </c>
    </row>
    <row r="1322" spans="1:42" ht="409.5">
      <c r="A1322" s="329">
        <v>44187</v>
      </c>
      <c r="B1322" s="330" t="s">
        <v>6272</v>
      </c>
      <c r="C1322" s="330" t="s">
        <v>60</v>
      </c>
      <c r="D1322" s="331" t="s">
        <v>61</v>
      </c>
      <c r="E1322" s="331" t="s">
        <v>67</v>
      </c>
      <c r="F1322" s="332">
        <v>2035.88</v>
      </c>
      <c r="G1322" s="330" t="s">
        <v>6273</v>
      </c>
      <c r="H1322" s="330" t="s">
        <v>60</v>
      </c>
      <c r="I1322" s="331" t="s">
        <v>6274</v>
      </c>
      <c r="J1322" s="329">
        <v>44187</v>
      </c>
      <c r="K1322" s="333" t="s">
        <v>491</v>
      </c>
      <c r="L1322" s="329">
        <v>44265</v>
      </c>
      <c r="M1322" s="335" t="s">
        <v>16567</v>
      </c>
      <c r="N1322" s="335" t="s">
        <v>60</v>
      </c>
      <c r="O1322" s="335" t="s">
        <v>60</v>
      </c>
      <c r="P1322" s="341" t="s">
        <v>60</v>
      </c>
      <c r="Q1322" s="331" t="s">
        <v>8527</v>
      </c>
      <c r="R1322" s="333" t="s">
        <v>16568</v>
      </c>
      <c r="S1322" s="333" t="s">
        <v>13285</v>
      </c>
      <c r="T1322" s="331" t="s">
        <v>6915</v>
      </c>
      <c r="U1322" s="331" t="s">
        <v>11848</v>
      </c>
      <c r="V1322" s="335" t="s">
        <v>16569</v>
      </c>
      <c r="W1322" s="339" t="s">
        <v>16570</v>
      </c>
      <c r="X1322" s="330" t="s">
        <v>13790</v>
      </c>
      <c r="Y1322" s="335" t="s">
        <v>60</v>
      </c>
      <c r="Z1322" s="333" t="s">
        <v>60</v>
      </c>
      <c r="AA1322" s="330" t="s">
        <v>60</v>
      </c>
      <c r="AB1322" s="332">
        <v>192.06</v>
      </c>
      <c r="AC1322" s="332">
        <v>2.66</v>
      </c>
      <c r="AD1322" s="332">
        <v>12.8</v>
      </c>
      <c r="AE1322" s="332">
        <v>24.3</v>
      </c>
      <c r="AF1322" s="338">
        <v>0.69399999999999995</v>
      </c>
      <c r="AG1322" s="332">
        <v>2265.9499999999998</v>
      </c>
      <c r="AH1322" s="332">
        <v>874.48</v>
      </c>
      <c r="AI1322" s="341" t="s">
        <v>60</v>
      </c>
      <c r="AJ1322" s="341" t="s">
        <v>60</v>
      </c>
      <c r="AK1322" s="341" t="s">
        <v>60</v>
      </c>
      <c r="AL1322" s="331" t="s">
        <v>8328</v>
      </c>
      <c r="AM1322" s="331" t="s">
        <v>8329</v>
      </c>
      <c r="AN1322" s="332">
        <v>3.93</v>
      </c>
      <c r="AO1322" s="332">
        <v>4.97</v>
      </c>
      <c r="AP1322" s="332">
        <v>64.02</v>
      </c>
    </row>
    <row r="1323" spans="1:42" ht="315">
      <c r="A1323" s="329">
        <v>44043</v>
      </c>
      <c r="B1323" s="330" t="s">
        <v>6275</v>
      </c>
      <c r="C1323" s="330" t="s">
        <v>60</v>
      </c>
      <c r="D1323" s="331" t="s">
        <v>61</v>
      </c>
      <c r="E1323" s="331" t="s">
        <v>67</v>
      </c>
      <c r="F1323" s="332">
        <v>1191.28</v>
      </c>
      <c r="G1323" s="330" t="s">
        <v>6276</v>
      </c>
      <c r="H1323" s="330" t="s">
        <v>60</v>
      </c>
      <c r="I1323" s="331" t="s">
        <v>6277</v>
      </c>
      <c r="J1323" s="329">
        <v>44043</v>
      </c>
      <c r="K1323" s="333" t="s">
        <v>491</v>
      </c>
      <c r="L1323" s="329">
        <v>44154</v>
      </c>
      <c r="M1323" s="335" t="s">
        <v>16571</v>
      </c>
      <c r="N1323" s="335" t="s">
        <v>60</v>
      </c>
      <c r="O1323" s="335" t="s">
        <v>60</v>
      </c>
      <c r="P1323" s="341" t="s">
        <v>60</v>
      </c>
      <c r="Q1323" s="331" t="s">
        <v>10015</v>
      </c>
      <c r="R1323" s="339" t="s">
        <v>16572</v>
      </c>
      <c r="S1323" s="333" t="s">
        <v>16573</v>
      </c>
      <c r="T1323" s="331" t="s">
        <v>6915</v>
      </c>
      <c r="U1323" s="331" t="s">
        <v>11848</v>
      </c>
      <c r="V1323" s="335" t="s">
        <v>16574</v>
      </c>
      <c r="W1323" s="333" t="s">
        <v>15423</v>
      </c>
      <c r="X1323" s="330" t="s">
        <v>60</v>
      </c>
      <c r="Y1323" s="335" t="s">
        <v>60</v>
      </c>
      <c r="Z1323" s="333" t="s">
        <v>60</v>
      </c>
      <c r="AA1323" s="330" t="s">
        <v>60</v>
      </c>
      <c r="AB1323" s="332">
        <v>8.52</v>
      </c>
      <c r="AC1323" s="332">
        <v>1.48</v>
      </c>
      <c r="AD1323" s="332">
        <v>8.4</v>
      </c>
      <c r="AE1323" s="332">
        <v>11.53</v>
      </c>
      <c r="AF1323" s="332">
        <v>4.1399999999999997</v>
      </c>
      <c r="AG1323" s="332">
        <v>1717.15</v>
      </c>
      <c r="AH1323" s="332">
        <v>1434.34</v>
      </c>
      <c r="AI1323" s="341" t="s">
        <v>60</v>
      </c>
      <c r="AJ1323" s="341" t="s">
        <v>60</v>
      </c>
      <c r="AK1323" s="341" t="s">
        <v>60</v>
      </c>
      <c r="AL1323" s="331" t="s">
        <v>8328</v>
      </c>
      <c r="AM1323" s="331" t="s">
        <v>8329</v>
      </c>
      <c r="AN1323" s="332">
        <v>3.81</v>
      </c>
      <c r="AO1323" s="332">
        <v>10.210000000000001</v>
      </c>
      <c r="AP1323" s="332">
        <v>26.58</v>
      </c>
    </row>
    <row r="1324" spans="1:42" ht="157.5">
      <c r="A1324" s="329">
        <v>44701</v>
      </c>
      <c r="B1324" s="330" t="s">
        <v>2019</v>
      </c>
      <c r="C1324" s="330" t="s">
        <v>2020</v>
      </c>
      <c r="D1324" s="331" t="s">
        <v>61</v>
      </c>
      <c r="E1324" s="331" t="s">
        <v>77</v>
      </c>
      <c r="F1324" s="332">
        <v>63.62</v>
      </c>
      <c r="G1324" s="330" t="s">
        <v>2021</v>
      </c>
      <c r="H1324" s="330" t="s">
        <v>2022</v>
      </c>
      <c r="I1324" s="331" t="s">
        <v>2023</v>
      </c>
      <c r="J1324" s="329">
        <v>44701</v>
      </c>
      <c r="K1324" s="333" t="s">
        <v>491</v>
      </c>
      <c r="L1324" s="334" t="s">
        <v>60</v>
      </c>
      <c r="M1324" s="335" t="s">
        <v>10834</v>
      </c>
      <c r="N1324" s="335" t="s">
        <v>10835</v>
      </c>
      <c r="O1324" s="335" t="s">
        <v>60</v>
      </c>
      <c r="P1324" s="336">
        <v>47</v>
      </c>
      <c r="Q1324" s="331" t="s">
        <v>9180</v>
      </c>
      <c r="R1324" s="339" t="s">
        <v>10836</v>
      </c>
      <c r="S1324" s="333" t="s">
        <v>8346</v>
      </c>
      <c r="T1324" s="331" t="s">
        <v>6917</v>
      </c>
      <c r="U1324" s="331" t="s">
        <v>492</v>
      </c>
      <c r="V1324" s="335" t="s">
        <v>10837</v>
      </c>
      <c r="W1324" s="333" t="s">
        <v>9183</v>
      </c>
      <c r="X1324" s="340">
        <v>743.2</v>
      </c>
      <c r="Y1324" s="335" t="s">
        <v>60</v>
      </c>
      <c r="Z1324" s="333" t="s">
        <v>9183</v>
      </c>
      <c r="AA1324" s="330" t="s">
        <v>60</v>
      </c>
      <c r="AB1324" s="332">
        <v>3</v>
      </c>
      <c r="AC1324" s="338">
        <v>0.14899999999999999</v>
      </c>
      <c r="AD1324" s="332">
        <v>4.0199999999999996</v>
      </c>
      <c r="AE1324" s="332">
        <v>5.0599999999999996</v>
      </c>
      <c r="AF1324" s="338">
        <v>0.29499999999999998</v>
      </c>
      <c r="AG1324" s="332">
        <v>80.94</v>
      </c>
      <c r="AH1324" s="332">
        <v>40.31</v>
      </c>
      <c r="AI1324" s="336">
        <v>233.9</v>
      </c>
      <c r="AJ1324" s="332">
        <v>9.52</v>
      </c>
      <c r="AK1324" s="336">
        <v>527.29999999999995</v>
      </c>
      <c r="AL1324" s="331" t="s">
        <v>8328</v>
      </c>
      <c r="AM1324" s="331" t="s">
        <v>8329</v>
      </c>
      <c r="AN1324" s="332">
        <v>3.72</v>
      </c>
      <c r="AO1324" s="332">
        <v>3.54</v>
      </c>
      <c r="AP1324" s="332">
        <v>-9.93</v>
      </c>
    </row>
    <row r="1325" spans="1:42" ht="409.5">
      <c r="A1325" s="329">
        <v>44382</v>
      </c>
      <c r="B1325" s="330" t="s">
        <v>6278</v>
      </c>
      <c r="C1325" s="330" t="s">
        <v>60</v>
      </c>
      <c r="D1325" s="331" t="s">
        <v>61</v>
      </c>
      <c r="E1325" s="331" t="s">
        <v>67</v>
      </c>
      <c r="F1325" s="332">
        <v>438.73</v>
      </c>
      <c r="G1325" s="330" t="s">
        <v>1482</v>
      </c>
      <c r="H1325" s="330" t="s">
        <v>6279</v>
      </c>
      <c r="I1325" s="331" t="s">
        <v>6280</v>
      </c>
      <c r="J1325" s="329">
        <v>44382</v>
      </c>
      <c r="K1325" s="333" t="s">
        <v>491</v>
      </c>
      <c r="L1325" s="329">
        <v>44495</v>
      </c>
      <c r="M1325" s="335" t="s">
        <v>16575</v>
      </c>
      <c r="N1325" s="335" t="s">
        <v>60</v>
      </c>
      <c r="O1325" s="335" t="s">
        <v>60</v>
      </c>
      <c r="P1325" s="341" t="s">
        <v>60</v>
      </c>
      <c r="Q1325" s="331" t="s">
        <v>8459</v>
      </c>
      <c r="R1325" s="337" t="s">
        <v>16576</v>
      </c>
      <c r="S1325" s="333" t="s">
        <v>10198</v>
      </c>
      <c r="T1325" s="331" t="s">
        <v>6915</v>
      </c>
      <c r="U1325" s="331" t="s">
        <v>11848</v>
      </c>
      <c r="V1325" s="335" t="s">
        <v>10247</v>
      </c>
      <c r="W1325" s="345" t="s">
        <v>10248</v>
      </c>
      <c r="X1325" s="340">
        <v>37204.199999999997</v>
      </c>
      <c r="Y1325" s="335" t="s">
        <v>16577</v>
      </c>
      <c r="Z1325" s="333" t="s">
        <v>9488</v>
      </c>
      <c r="AA1325" s="340">
        <v>614.9</v>
      </c>
      <c r="AB1325" s="332">
        <v>39.36</v>
      </c>
      <c r="AC1325" s="332">
        <v>2.35</v>
      </c>
      <c r="AD1325" s="332">
        <v>9.65</v>
      </c>
      <c r="AE1325" s="332">
        <v>22.2</v>
      </c>
      <c r="AF1325" s="338">
        <v>0.77100000000000002</v>
      </c>
      <c r="AG1325" s="332">
        <v>645.49</v>
      </c>
      <c r="AH1325" s="332">
        <v>649.55999999999995</v>
      </c>
      <c r="AI1325" s="341" t="s">
        <v>60</v>
      </c>
      <c r="AJ1325" s="341" t="s">
        <v>60</v>
      </c>
      <c r="AK1325" s="341" t="s">
        <v>60</v>
      </c>
      <c r="AL1325" s="331" t="s">
        <v>8328</v>
      </c>
      <c r="AM1325" s="331" t="s">
        <v>8329</v>
      </c>
      <c r="AN1325" s="332">
        <v>3.72</v>
      </c>
      <c r="AO1325" s="332">
        <v>6.62</v>
      </c>
      <c r="AP1325" s="332">
        <v>27.87</v>
      </c>
    </row>
    <row r="1326" spans="1:42" ht="409.5">
      <c r="A1326" s="329">
        <v>44069</v>
      </c>
      <c r="B1326" s="330" t="s">
        <v>6281</v>
      </c>
      <c r="C1326" s="330" t="s">
        <v>60</v>
      </c>
      <c r="D1326" s="331" t="s">
        <v>61</v>
      </c>
      <c r="E1326" s="331" t="s">
        <v>67</v>
      </c>
      <c r="F1326" s="332">
        <v>127.27</v>
      </c>
      <c r="G1326" s="330" t="s">
        <v>6282</v>
      </c>
      <c r="H1326" s="330" t="s">
        <v>6283</v>
      </c>
      <c r="I1326" s="331" t="s">
        <v>6284</v>
      </c>
      <c r="J1326" s="329">
        <v>44069</v>
      </c>
      <c r="K1326" s="333" t="s">
        <v>491</v>
      </c>
      <c r="L1326" s="329">
        <v>44224</v>
      </c>
      <c r="M1326" s="335" t="s">
        <v>16578</v>
      </c>
      <c r="N1326" s="335" t="s">
        <v>60</v>
      </c>
      <c r="O1326" s="335" t="s">
        <v>60</v>
      </c>
      <c r="P1326" s="341" t="s">
        <v>60</v>
      </c>
      <c r="Q1326" s="331" t="s">
        <v>9474</v>
      </c>
      <c r="R1326" s="339" t="s">
        <v>16579</v>
      </c>
      <c r="S1326" s="333" t="s">
        <v>16580</v>
      </c>
      <c r="T1326" s="331" t="s">
        <v>6915</v>
      </c>
      <c r="U1326" s="331" t="s">
        <v>11848</v>
      </c>
      <c r="V1326" s="335" t="s">
        <v>16581</v>
      </c>
      <c r="W1326" s="333" t="s">
        <v>16582</v>
      </c>
      <c r="X1326" s="330" t="s">
        <v>60</v>
      </c>
      <c r="Y1326" s="335" t="s">
        <v>16583</v>
      </c>
      <c r="Z1326" s="339" t="s">
        <v>16584</v>
      </c>
      <c r="AA1326" s="330" t="s">
        <v>60</v>
      </c>
      <c r="AB1326" s="332">
        <v>20.52</v>
      </c>
      <c r="AC1326" s="332">
        <v>2.11</v>
      </c>
      <c r="AD1326" s="332">
        <v>10.16</v>
      </c>
      <c r="AE1326" s="332">
        <v>13.7</v>
      </c>
      <c r="AF1326" s="332">
        <v>1.51</v>
      </c>
      <c r="AG1326" s="332">
        <v>172.07</v>
      </c>
      <c r="AH1326" s="332">
        <v>202.21</v>
      </c>
      <c r="AI1326" s="341" t="s">
        <v>60</v>
      </c>
      <c r="AJ1326" s="341" t="s">
        <v>60</v>
      </c>
      <c r="AK1326" s="341" t="s">
        <v>60</v>
      </c>
      <c r="AL1326" s="331" t="s">
        <v>8328</v>
      </c>
      <c r="AM1326" s="331" t="s">
        <v>8329</v>
      </c>
      <c r="AN1326" s="332">
        <v>3.7</v>
      </c>
      <c r="AO1326" s="332">
        <v>3.7</v>
      </c>
      <c r="AP1326" s="332">
        <v>9.32</v>
      </c>
    </row>
    <row r="1327" spans="1:42" ht="409.5">
      <c r="A1327" s="329">
        <v>43867</v>
      </c>
      <c r="B1327" s="330" t="s">
        <v>6285</v>
      </c>
      <c r="C1327" s="330" t="s">
        <v>60</v>
      </c>
      <c r="D1327" s="331" t="s">
        <v>61</v>
      </c>
      <c r="E1327" s="331" t="s">
        <v>67</v>
      </c>
      <c r="F1327" s="332">
        <v>1664.46</v>
      </c>
      <c r="G1327" s="330" t="s">
        <v>6286</v>
      </c>
      <c r="H1327" s="330" t="s">
        <v>6287</v>
      </c>
      <c r="I1327" s="331" t="s">
        <v>6288</v>
      </c>
      <c r="J1327" s="329">
        <v>43867</v>
      </c>
      <c r="K1327" s="333" t="s">
        <v>491</v>
      </c>
      <c r="L1327" s="329">
        <v>44057</v>
      </c>
      <c r="M1327" s="335" t="s">
        <v>16585</v>
      </c>
      <c r="N1327" s="335" t="s">
        <v>60</v>
      </c>
      <c r="O1327" s="335" t="s">
        <v>60</v>
      </c>
      <c r="P1327" s="341" t="s">
        <v>60</v>
      </c>
      <c r="Q1327" s="331" t="s">
        <v>9345</v>
      </c>
      <c r="R1327" s="339" t="s">
        <v>16586</v>
      </c>
      <c r="S1327" s="333" t="s">
        <v>16587</v>
      </c>
      <c r="T1327" s="331" t="s">
        <v>6921</v>
      </c>
      <c r="U1327" s="331" t="s">
        <v>11848</v>
      </c>
      <c r="V1327" s="335" t="s">
        <v>16588</v>
      </c>
      <c r="W1327" s="339" t="s">
        <v>16589</v>
      </c>
      <c r="X1327" s="330" t="s">
        <v>60</v>
      </c>
      <c r="Y1327" s="335" t="s">
        <v>16590</v>
      </c>
      <c r="Z1327" s="339" t="s">
        <v>16591</v>
      </c>
      <c r="AA1327" s="330" t="s">
        <v>60</v>
      </c>
      <c r="AB1327" s="341" t="s">
        <v>60</v>
      </c>
      <c r="AC1327" s="332">
        <v>33.65</v>
      </c>
      <c r="AD1327" s="341" t="s">
        <v>60</v>
      </c>
      <c r="AE1327" s="341" t="s">
        <v>60</v>
      </c>
      <c r="AF1327" s="332">
        <v>5.0199999999999996</v>
      </c>
      <c r="AG1327" s="332">
        <v>1607.49</v>
      </c>
      <c r="AH1327" s="332">
        <v>1581.85</v>
      </c>
      <c r="AI1327" s="341" t="s">
        <v>60</v>
      </c>
      <c r="AJ1327" s="341" t="s">
        <v>60</v>
      </c>
      <c r="AK1327" s="341" t="s">
        <v>60</v>
      </c>
      <c r="AL1327" s="331" t="s">
        <v>8328</v>
      </c>
      <c r="AM1327" s="331" t="s">
        <v>8329</v>
      </c>
      <c r="AN1327" s="332">
        <v>3.65</v>
      </c>
      <c r="AO1327" s="332">
        <v>-2.2599999999999998</v>
      </c>
      <c r="AP1327" s="332">
        <v>-9.52</v>
      </c>
    </row>
    <row r="1328" spans="1:42" ht="112.5">
      <c r="A1328" s="329">
        <v>44172</v>
      </c>
      <c r="B1328" s="330" t="s">
        <v>6289</v>
      </c>
      <c r="C1328" s="330" t="s">
        <v>60</v>
      </c>
      <c r="D1328" s="331" t="s">
        <v>61</v>
      </c>
      <c r="E1328" s="331" t="s">
        <v>67</v>
      </c>
      <c r="F1328" s="332">
        <v>22.72</v>
      </c>
      <c r="G1328" s="330" t="s">
        <v>6290</v>
      </c>
      <c r="H1328" s="330" t="s">
        <v>1757</v>
      </c>
      <c r="I1328" s="331" t="s">
        <v>6291</v>
      </c>
      <c r="J1328" s="329">
        <v>44172</v>
      </c>
      <c r="K1328" s="333" t="s">
        <v>491</v>
      </c>
      <c r="L1328" s="329">
        <v>44239</v>
      </c>
      <c r="M1328" s="335" t="s">
        <v>16592</v>
      </c>
      <c r="N1328" s="335" t="s">
        <v>60</v>
      </c>
      <c r="O1328" s="335" t="s">
        <v>60</v>
      </c>
      <c r="P1328" s="341" t="s">
        <v>60</v>
      </c>
      <c r="Q1328" s="331" t="s">
        <v>8991</v>
      </c>
      <c r="R1328" s="333" t="s">
        <v>16593</v>
      </c>
      <c r="S1328" s="333" t="s">
        <v>8790</v>
      </c>
      <c r="T1328" s="331" t="s">
        <v>6921</v>
      </c>
      <c r="U1328" s="331" t="s">
        <v>11848</v>
      </c>
      <c r="V1328" s="335" t="s">
        <v>16594</v>
      </c>
      <c r="W1328" s="333" t="s">
        <v>10383</v>
      </c>
      <c r="X1328" s="340">
        <v>12.3</v>
      </c>
      <c r="Y1328" s="335" t="s">
        <v>16595</v>
      </c>
      <c r="Z1328" s="333" t="s">
        <v>10383</v>
      </c>
      <c r="AA1328" s="340">
        <v>595.1</v>
      </c>
      <c r="AB1328" s="341" t="s">
        <v>60</v>
      </c>
      <c r="AC1328" s="332">
        <v>3.51</v>
      </c>
      <c r="AD1328" s="341" t="s">
        <v>60</v>
      </c>
      <c r="AE1328" s="341" t="s">
        <v>60</v>
      </c>
      <c r="AF1328" s="341" t="s">
        <v>60</v>
      </c>
      <c r="AG1328" s="332">
        <v>22.72</v>
      </c>
      <c r="AH1328" s="332">
        <v>29.13</v>
      </c>
      <c r="AI1328" s="342">
        <v>0</v>
      </c>
      <c r="AJ1328" s="332">
        <v>-6.53</v>
      </c>
      <c r="AK1328" s="332">
        <v>8.5399999999999991</v>
      </c>
      <c r="AL1328" s="331" t="s">
        <v>8328</v>
      </c>
      <c r="AM1328" s="331" t="s">
        <v>8329</v>
      </c>
      <c r="AN1328" s="332">
        <v>3.64</v>
      </c>
      <c r="AO1328" s="332">
        <v>-2.74</v>
      </c>
      <c r="AP1328" s="332">
        <v>-15.71</v>
      </c>
    </row>
    <row r="1329" spans="1:42" ht="258.75">
      <c r="A1329" s="329">
        <v>43887</v>
      </c>
      <c r="B1329" s="330" t="s">
        <v>2024</v>
      </c>
      <c r="C1329" s="330" t="s">
        <v>2025</v>
      </c>
      <c r="D1329" s="331" t="s">
        <v>61</v>
      </c>
      <c r="E1329" s="331" t="s">
        <v>67</v>
      </c>
      <c r="F1329" s="332">
        <v>429.35</v>
      </c>
      <c r="G1329" s="330" t="s">
        <v>2026</v>
      </c>
      <c r="H1329" s="330" t="s">
        <v>60</v>
      </c>
      <c r="I1329" s="331" t="s">
        <v>2027</v>
      </c>
      <c r="J1329" s="329">
        <v>43887</v>
      </c>
      <c r="K1329" s="333" t="s">
        <v>491</v>
      </c>
      <c r="L1329" s="329">
        <v>44195</v>
      </c>
      <c r="M1329" s="335" t="s">
        <v>10825</v>
      </c>
      <c r="N1329" s="335" t="s">
        <v>60</v>
      </c>
      <c r="O1329" s="335" t="s">
        <v>60</v>
      </c>
      <c r="P1329" s="341" t="s">
        <v>60</v>
      </c>
      <c r="Q1329" s="331" t="s">
        <v>10160</v>
      </c>
      <c r="R1329" s="339" t="s">
        <v>10826</v>
      </c>
      <c r="S1329" s="333" t="s">
        <v>10827</v>
      </c>
      <c r="T1329" s="331" t="s">
        <v>6915</v>
      </c>
      <c r="U1329" s="331" t="s">
        <v>492</v>
      </c>
      <c r="V1329" s="335" t="s">
        <v>10828</v>
      </c>
      <c r="W1329" s="333" t="s">
        <v>10829</v>
      </c>
      <c r="X1329" s="340">
        <v>1183.8</v>
      </c>
      <c r="Y1329" s="335" t="s">
        <v>60</v>
      </c>
      <c r="Z1329" s="333" t="s">
        <v>60</v>
      </c>
      <c r="AA1329" s="330" t="s">
        <v>60</v>
      </c>
      <c r="AB1329" s="332">
        <v>6.23</v>
      </c>
      <c r="AC1329" s="338">
        <v>0.70199999999999996</v>
      </c>
      <c r="AD1329" s="341" t="s">
        <v>60</v>
      </c>
      <c r="AE1329" s="341" t="s">
        <v>60</v>
      </c>
      <c r="AF1329" s="341" t="s">
        <v>60</v>
      </c>
      <c r="AG1329" s="341" t="s">
        <v>60</v>
      </c>
      <c r="AH1329" s="332">
        <v>515.86</v>
      </c>
      <c r="AI1329" s="336">
        <v>197.1</v>
      </c>
      <c r="AJ1329" s="336">
        <v>40</v>
      </c>
      <c r="AK1329" s="336">
        <v>4734.7</v>
      </c>
      <c r="AL1329" s="331" t="s">
        <v>8328</v>
      </c>
      <c r="AM1329" s="331" t="s">
        <v>8329</v>
      </c>
      <c r="AN1329" s="332">
        <v>3.47</v>
      </c>
      <c r="AO1329" s="332">
        <v>3.6</v>
      </c>
      <c r="AP1329" s="338">
        <v>0.58099999999999996</v>
      </c>
    </row>
    <row r="1330" spans="1:42" ht="90">
      <c r="A1330" s="329">
        <v>44043</v>
      </c>
      <c r="B1330" s="330" t="s">
        <v>2032</v>
      </c>
      <c r="C1330" s="330" t="s">
        <v>2033</v>
      </c>
      <c r="D1330" s="331" t="s">
        <v>61</v>
      </c>
      <c r="E1330" s="331" t="s">
        <v>77</v>
      </c>
      <c r="F1330" s="332">
        <v>15.77</v>
      </c>
      <c r="G1330" s="330" t="s">
        <v>60</v>
      </c>
      <c r="H1330" s="330" t="s">
        <v>60</v>
      </c>
      <c r="I1330" s="331" t="s">
        <v>2034</v>
      </c>
      <c r="J1330" s="329">
        <v>44043</v>
      </c>
      <c r="K1330" s="333" t="s">
        <v>491</v>
      </c>
      <c r="L1330" s="334" t="s">
        <v>60</v>
      </c>
      <c r="M1330" s="335" t="s">
        <v>10783</v>
      </c>
      <c r="N1330" s="335" t="s">
        <v>10784</v>
      </c>
      <c r="O1330" s="335" t="s">
        <v>10785</v>
      </c>
      <c r="P1330" s="336">
        <v>52.7</v>
      </c>
      <c r="Q1330" s="331" t="s">
        <v>8740</v>
      </c>
      <c r="R1330" s="337" t="s">
        <v>10786</v>
      </c>
      <c r="S1330" s="333" t="s">
        <v>8671</v>
      </c>
      <c r="T1330" s="331" t="s">
        <v>6917</v>
      </c>
      <c r="U1330" s="331" t="s">
        <v>492</v>
      </c>
      <c r="V1330" s="335" t="s">
        <v>60</v>
      </c>
      <c r="W1330" s="333" t="s">
        <v>60</v>
      </c>
      <c r="X1330" s="330" t="s">
        <v>60</v>
      </c>
      <c r="Y1330" s="335" t="s">
        <v>60</v>
      </c>
      <c r="Z1330" s="333" t="s">
        <v>60</v>
      </c>
      <c r="AA1330" s="330" t="s">
        <v>60</v>
      </c>
      <c r="AB1330" s="341" t="s">
        <v>60</v>
      </c>
      <c r="AC1330" s="332">
        <v>1.49</v>
      </c>
      <c r="AD1330" s="341" t="s">
        <v>60</v>
      </c>
      <c r="AE1330" s="341" t="s">
        <v>60</v>
      </c>
      <c r="AF1330" s="332">
        <v>2.44</v>
      </c>
      <c r="AG1330" s="332">
        <v>31.35</v>
      </c>
      <c r="AH1330" s="332">
        <v>34.78</v>
      </c>
      <c r="AI1330" s="336">
        <v>11.5</v>
      </c>
      <c r="AJ1330" s="332">
        <v>2.73</v>
      </c>
      <c r="AK1330" s="336">
        <v>38.4</v>
      </c>
      <c r="AL1330" s="331" t="s">
        <v>8328</v>
      </c>
      <c r="AM1330" s="331" t="s">
        <v>8329</v>
      </c>
      <c r="AN1330" s="332">
        <v>3.43</v>
      </c>
      <c r="AO1330" s="332">
        <v>5.23</v>
      </c>
      <c r="AP1330" s="332">
        <v>1.69</v>
      </c>
    </row>
    <row r="1331" spans="1:42" ht="146.25">
      <c r="A1331" s="329">
        <v>44362</v>
      </c>
      <c r="B1331" s="330" t="s">
        <v>3456</v>
      </c>
      <c r="C1331" s="330" t="s">
        <v>60</v>
      </c>
      <c r="D1331" s="331" t="s">
        <v>61</v>
      </c>
      <c r="E1331" s="331" t="s">
        <v>77</v>
      </c>
      <c r="F1331" s="332">
        <v>471.62</v>
      </c>
      <c r="G1331" s="330" t="s">
        <v>6292</v>
      </c>
      <c r="H1331" s="330" t="s">
        <v>60</v>
      </c>
      <c r="I1331" s="331" t="s">
        <v>6293</v>
      </c>
      <c r="J1331" s="329">
        <v>44362</v>
      </c>
      <c r="K1331" s="333" t="s">
        <v>491</v>
      </c>
      <c r="L1331" s="334" t="s">
        <v>60</v>
      </c>
      <c r="M1331" s="335" t="s">
        <v>12570</v>
      </c>
      <c r="N1331" s="335" t="s">
        <v>60</v>
      </c>
      <c r="O1331" s="335" t="s">
        <v>60</v>
      </c>
      <c r="P1331" s="341" t="s">
        <v>60</v>
      </c>
      <c r="Q1331" s="331" t="s">
        <v>8648</v>
      </c>
      <c r="R1331" s="333" t="s">
        <v>12571</v>
      </c>
      <c r="S1331" s="333" t="s">
        <v>8471</v>
      </c>
      <c r="T1331" s="331" t="s">
        <v>6917</v>
      </c>
      <c r="U1331" s="331" t="s">
        <v>11848</v>
      </c>
      <c r="V1331" s="335" t="s">
        <v>16596</v>
      </c>
      <c r="W1331" s="333" t="s">
        <v>13715</v>
      </c>
      <c r="X1331" s="330" t="s">
        <v>60</v>
      </c>
      <c r="Y1331" s="335" t="s">
        <v>60</v>
      </c>
      <c r="Z1331" s="333" t="s">
        <v>60</v>
      </c>
      <c r="AA1331" s="330" t="s">
        <v>60</v>
      </c>
      <c r="AB1331" s="341" t="s">
        <v>60</v>
      </c>
      <c r="AC1331" s="332">
        <v>1.53</v>
      </c>
      <c r="AD1331" s="332">
        <v>116.3</v>
      </c>
      <c r="AE1331" s="341" t="s">
        <v>60</v>
      </c>
      <c r="AF1331" s="332">
        <v>1.35</v>
      </c>
      <c r="AG1331" s="332">
        <v>438.15</v>
      </c>
      <c r="AH1331" s="332">
        <v>247.8</v>
      </c>
      <c r="AI1331" s="336">
        <v>314.5</v>
      </c>
      <c r="AJ1331" s="336">
        <v>-10.6</v>
      </c>
      <c r="AK1331" s="336">
        <v>957.8</v>
      </c>
      <c r="AL1331" s="331" t="s">
        <v>8328</v>
      </c>
      <c r="AM1331" s="331" t="s">
        <v>8329</v>
      </c>
      <c r="AN1331" s="332">
        <v>3.39</v>
      </c>
      <c r="AO1331" s="332">
        <v>2.09</v>
      </c>
      <c r="AP1331" s="332">
        <v>16.75</v>
      </c>
    </row>
    <row r="1332" spans="1:42" ht="409.5">
      <c r="A1332" s="329">
        <v>44098</v>
      </c>
      <c r="B1332" s="330" t="s">
        <v>2035</v>
      </c>
      <c r="C1332" s="330" t="s">
        <v>60</v>
      </c>
      <c r="D1332" s="331" t="s">
        <v>61</v>
      </c>
      <c r="E1332" s="331" t="s">
        <v>67</v>
      </c>
      <c r="F1332" s="332">
        <v>2842.05</v>
      </c>
      <c r="G1332" s="330" t="s">
        <v>2036</v>
      </c>
      <c r="H1332" s="330" t="s">
        <v>2037</v>
      </c>
      <c r="I1332" s="331" t="s">
        <v>2038</v>
      </c>
      <c r="J1332" s="329">
        <v>44098</v>
      </c>
      <c r="K1332" s="333" t="s">
        <v>491</v>
      </c>
      <c r="L1332" s="329">
        <v>44287</v>
      </c>
      <c r="M1332" s="335" t="s">
        <v>10838</v>
      </c>
      <c r="N1332" s="335" t="s">
        <v>60</v>
      </c>
      <c r="O1332" s="335" t="s">
        <v>60</v>
      </c>
      <c r="P1332" s="341" t="s">
        <v>60</v>
      </c>
      <c r="Q1332" s="331" t="s">
        <v>8497</v>
      </c>
      <c r="R1332" s="339" t="s">
        <v>10839</v>
      </c>
      <c r="S1332" s="333" t="s">
        <v>10840</v>
      </c>
      <c r="T1332" s="331" t="s">
        <v>6917</v>
      </c>
      <c r="U1332" s="331" t="s">
        <v>492</v>
      </c>
      <c r="V1332" s="335" t="s">
        <v>10841</v>
      </c>
      <c r="W1332" s="339" t="s">
        <v>10842</v>
      </c>
      <c r="X1332" s="340">
        <v>6752.7</v>
      </c>
      <c r="Y1332" s="335" t="s">
        <v>10843</v>
      </c>
      <c r="Z1332" s="339" t="s">
        <v>10844</v>
      </c>
      <c r="AA1332" s="330" t="s">
        <v>10845</v>
      </c>
      <c r="AB1332" s="332">
        <v>10.72</v>
      </c>
      <c r="AC1332" s="338">
        <v>0.82699999999999996</v>
      </c>
      <c r="AD1332" s="341" t="s">
        <v>60</v>
      </c>
      <c r="AE1332" s="341" t="s">
        <v>60</v>
      </c>
      <c r="AF1332" s="341" t="s">
        <v>60</v>
      </c>
      <c r="AG1332" s="341" t="s">
        <v>60</v>
      </c>
      <c r="AH1332" s="332">
        <v>2966.66</v>
      </c>
      <c r="AI1332" s="336">
        <v>4224.1000000000004</v>
      </c>
      <c r="AJ1332" s="336">
        <v>289.60000000000002</v>
      </c>
      <c r="AK1332" s="336">
        <v>34457.800000000003</v>
      </c>
      <c r="AL1332" s="331" t="s">
        <v>8328</v>
      </c>
      <c r="AM1332" s="331" t="s">
        <v>8329</v>
      </c>
      <c r="AN1332" s="332">
        <v>3.3</v>
      </c>
      <c r="AO1332" s="332">
        <v>3.5</v>
      </c>
      <c r="AP1332" s="338">
        <v>-0.317</v>
      </c>
    </row>
    <row r="1333" spans="1:42" ht="90">
      <c r="A1333" s="329">
        <v>44175</v>
      </c>
      <c r="B1333" s="330" t="s">
        <v>6294</v>
      </c>
      <c r="C1333" s="330" t="s">
        <v>60</v>
      </c>
      <c r="D1333" s="331" t="s">
        <v>61</v>
      </c>
      <c r="E1333" s="331" t="s">
        <v>67</v>
      </c>
      <c r="F1333" s="332">
        <v>15.41</v>
      </c>
      <c r="G1333" s="330" t="s">
        <v>1832</v>
      </c>
      <c r="H1333" s="330" t="s">
        <v>6295</v>
      </c>
      <c r="I1333" s="331" t="s">
        <v>6296</v>
      </c>
      <c r="J1333" s="329">
        <v>44175</v>
      </c>
      <c r="K1333" s="333" t="s">
        <v>491</v>
      </c>
      <c r="L1333" s="329">
        <v>44252</v>
      </c>
      <c r="M1333" s="335" t="s">
        <v>16597</v>
      </c>
      <c r="N1333" s="335" t="s">
        <v>60</v>
      </c>
      <c r="O1333" s="335" t="s">
        <v>60</v>
      </c>
      <c r="P1333" s="341" t="s">
        <v>60</v>
      </c>
      <c r="Q1333" s="331" t="s">
        <v>8913</v>
      </c>
      <c r="R1333" s="339" t="s">
        <v>16598</v>
      </c>
      <c r="S1333" s="333" t="s">
        <v>8402</v>
      </c>
      <c r="T1333" s="331" t="s">
        <v>6915</v>
      </c>
      <c r="U1333" s="331" t="s">
        <v>11848</v>
      </c>
      <c r="V1333" s="335" t="s">
        <v>10136</v>
      </c>
      <c r="W1333" s="333" t="s">
        <v>10137</v>
      </c>
      <c r="X1333" s="330" t="s">
        <v>60</v>
      </c>
      <c r="Y1333" s="335" t="s">
        <v>16599</v>
      </c>
      <c r="Z1333" s="333" t="s">
        <v>8487</v>
      </c>
      <c r="AA1333" s="330" t="s">
        <v>60</v>
      </c>
      <c r="AB1333" s="332">
        <v>12.88</v>
      </c>
      <c r="AC1333" s="332">
        <v>2.89</v>
      </c>
      <c r="AD1333" s="332">
        <v>13.85</v>
      </c>
      <c r="AE1333" s="332">
        <v>17.09</v>
      </c>
      <c r="AF1333" s="332">
        <v>1.4</v>
      </c>
      <c r="AG1333" s="332">
        <v>17.16</v>
      </c>
      <c r="AH1333" s="332">
        <v>16.96</v>
      </c>
      <c r="AI1333" s="341" t="s">
        <v>60</v>
      </c>
      <c r="AJ1333" s="341" t="s">
        <v>60</v>
      </c>
      <c r="AK1333" s="341" t="s">
        <v>60</v>
      </c>
      <c r="AL1333" s="331" t="s">
        <v>8328</v>
      </c>
      <c r="AM1333" s="331" t="s">
        <v>8329</v>
      </c>
      <c r="AN1333" s="332">
        <v>3.25</v>
      </c>
      <c r="AO1333" s="332">
        <v>1.64</v>
      </c>
      <c r="AP1333" s="332">
        <v>17.21</v>
      </c>
    </row>
    <row r="1334" spans="1:42" ht="146.25">
      <c r="A1334" s="329">
        <v>44245</v>
      </c>
      <c r="B1334" s="330" t="s">
        <v>2039</v>
      </c>
      <c r="C1334" s="330" t="s">
        <v>2040</v>
      </c>
      <c r="D1334" s="331" t="s">
        <v>61</v>
      </c>
      <c r="E1334" s="331" t="s">
        <v>67</v>
      </c>
      <c r="F1334" s="332">
        <v>197.79</v>
      </c>
      <c r="G1334" s="330" t="s">
        <v>2041</v>
      </c>
      <c r="H1334" s="330" t="s">
        <v>60</v>
      </c>
      <c r="I1334" s="331" t="s">
        <v>2042</v>
      </c>
      <c r="J1334" s="329">
        <v>44245</v>
      </c>
      <c r="K1334" s="333" t="s">
        <v>491</v>
      </c>
      <c r="L1334" s="329">
        <v>44308</v>
      </c>
      <c r="M1334" s="335" t="s">
        <v>10894</v>
      </c>
      <c r="N1334" s="335" t="s">
        <v>10895</v>
      </c>
      <c r="O1334" s="335" t="s">
        <v>10896</v>
      </c>
      <c r="P1334" s="336">
        <v>110.6</v>
      </c>
      <c r="Q1334" s="331" t="s">
        <v>9803</v>
      </c>
      <c r="R1334" s="339" t="s">
        <v>10897</v>
      </c>
      <c r="S1334" s="333" t="s">
        <v>8402</v>
      </c>
      <c r="T1334" s="331" t="s">
        <v>6915</v>
      </c>
      <c r="U1334" s="331" t="s">
        <v>492</v>
      </c>
      <c r="V1334" s="335" t="s">
        <v>10898</v>
      </c>
      <c r="W1334" s="333" t="s">
        <v>8487</v>
      </c>
      <c r="X1334" s="340">
        <v>269.5</v>
      </c>
      <c r="Y1334" s="335" t="s">
        <v>60</v>
      </c>
      <c r="Z1334" s="333" t="s">
        <v>60</v>
      </c>
      <c r="AA1334" s="330" t="s">
        <v>60</v>
      </c>
      <c r="AB1334" s="332">
        <v>6</v>
      </c>
      <c r="AC1334" s="332">
        <v>1.1100000000000001</v>
      </c>
      <c r="AD1334" s="332">
        <v>7.45</v>
      </c>
      <c r="AE1334" s="332">
        <v>7.62</v>
      </c>
      <c r="AF1334" s="332">
        <v>1.4</v>
      </c>
      <c r="AG1334" s="332">
        <v>208.87</v>
      </c>
      <c r="AH1334" s="332">
        <v>170.94</v>
      </c>
      <c r="AI1334" s="336">
        <v>130.4</v>
      </c>
      <c r="AJ1334" s="336">
        <v>29.1</v>
      </c>
      <c r="AK1334" s="336">
        <v>335.4</v>
      </c>
      <c r="AL1334" s="331" t="s">
        <v>8328</v>
      </c>
      <c r="AM1334" s="331" t="s">
        <v>8329</v>
      </c>
      <c r="AN1334" s="332">
        <v>3.24</v>
      </c>
      <c r="AO1334" s="332">
        <v>2.82</v>
      </c>
      <c r="AP1334" s="332">
        <v>4.5199999999999996</v>
      </c>
    </row>
    <row r="1335" spans="1:42" ht="405">
      <c r="A1335" s="329">
        <v>44655</v>
      </c>
      <c r="B1335" s="330" t="s">
        <v>2043</v>
      </c>
      <c r="C1335" s="330" t="s">
        <v>2044</v>
      </c>
      <c r="D1335" s="331" t="s">
        <v>61</v>
      </c>
      <c r="E1335" s="331" t="s">
        <v>77</v>
      </c>
      <c r="F1335" s="332">
        <v>61253.03</v>
      </c>
      <c r="G1335" s="330" t="s">
        <v>2045</v>
      </c>
      <c r="H1335" s="330" t="s">
        <v>2046</v>
      </c>
      <c r="I1335" s="331" t="s">
        <v>2047</v>
      </c>
      <c r="J1335" s="329">
        <v>44655</v>
      </c>
      <c r="K1335" s="333" t="s">
        <v>491</v>
      </c>
      <c r="L1335" s="334" t="s">
        <v>60</v>
      </c>
      <c r="M1335" s="335" t="s">
        <v>10485</v>
      </c>
      <c r="N1335" s="335" t="s">
        <v>10486</v>
      </c>
      <c r="O1335" s="335" t="s">
        <v>60</v>
      </c>
      <c r="P1335" s="336">
        <v>59325.1</v>
      </c>
      <c r="Q1335" s="331" t="s">
        <v>10487</v>
      </c>
      <c r="R1335" s="339" t="s">
        <v>10488</v>
      </c>
      <c r="S1335" s="333" t="s">
        <v>10489</v>
      </c>
      <c r="T1335" s="331" t="s">
        <v>6917</v>
      </c>
      <c r="U1335" s="331" t="s">
        <v>492</v>
      </c>
      <c r="V1335" s="335" t="s">
        <v>10490</v>
      </c>
      <c r="W1335" s="333" t="s">
        <v>9183</v>
      </c>
      <c r="X1335" s="340">
        <v>109278.39999999999</v>
      </c>
      <c r="Y1335" s="335" t="s">
        <v>10491</v>
      </c>
      <c r="Z1335" s="333" t="s">
        <v>10492</v>
      </c>
      <c r="AA1335" s="330" t="s">
        <v>60</v>
      </c>
      <c r="AB1335" s="332">
        <v>20.37</v>
      </c>
      <c r="AC1335" s="332">
        <v>2.56</v>
      </c>
      <c r="AD1335" s="341" t="s">
        <v>60</v>
      </c>
      <c r="AE1335" s="341" t="s">
        <v>60</v>
      </c>
      <c r="AF1335" s="341" t="s">
        <v>60</v>
      </c>
      <c r="AG1335" s="341" t="s">
        <v>60</v>
      </c>
      <c r="AH1335" s="332">
        <v>61031.51</v>
      </c>
      <c r="AI1335" s="336">
        <v>12440</v>
      </c>
      <c r="AJ1335" s="336">
        <v>2968.7</v>
      </c>
      <c r="AK1335" s="336">
        <v>127335.8</v>
      </c>
      <c r="AL1335" s="331" t="s">
        <v>8328</v>
      </c>
      <c r="AM1335" s="331" t="s">
        <v>8329</v>
      </c>
      <c r="AN1335" s="332">
        <v>3.23</v>
      </c>
      <c r="AO1335" s="332">
        <v>11.57</v>
      </c>
      <c r="AP1335" s="332">
        <v>13.98</v>
      </c>
    </row>
    <row r="1336" spans="1:42" ht="348.75">
      <c r="A1336" s="329">
        <v>44348</v>
      </c>
      <c r="B1336" s="330" t="s">
        <v>6297</v>
      </c>
      <c r="C1336" s="330" t="s">
        <v>60</v>
      </c>
      <c r="D1336" s="331" t="s">
        <v>61</v>
      </c>
      <c r="E1336" s="331" t="s">
        <v>67</v>
      </c>
      <c r="F1336" s="332">
        <v>2690.95</v>
      </c>
      <c r="G1336" s="330" t="s">
        <v>6298</v>
      </c>
      <c r="H1336" s="330" t="s">
        <v>60</v>
      </c>
      <c r="I1336" s="331" t="s">
        <v>6299</v>
      </c>
      <c r="J1336" s="329">
        <v>44348</v>
      </c>
      <c r="K1336" s="333" t="s">
        <v>491</v>
      </c>
      <c r="L1336" s="329">
        <v>44607</v>
      </c>
      <c r="M1336" s="335" t="s">
        <v>16600</v>
      </c>
      <c r="N1336" s="335" t="s">
        <v>16601</v>
      </c>
      <c r="O1336" s="335" t="s">
        <v>16602</v>
      </c>
      <c r="P1336" s="341" t="s">
        <v>60</v>
      </c>
      <c r="Q1336" s="331" t="s">
        <v>8633</v>
      </c>
      <c r="R1336" s="339" t="s">
        <v>8634</v>
      </c>
      <c r="S1336" s="333" t="s">
        <v>16603</v>
      </c>
      <c r="T1336" s="331" t="s">
        <v>6921</v>
      </c>
      <c r="U1336" s="331" t="s">
        <v>11848</v>
      </c>
      <c r="V1336" s="335" t="s">
        <v>16604</v>
      </c>
      <c r="W1336" s="333" t="s">
        <v>16605</v>
      </c>
      <c r="X1336" s="340">
        <v>5477</v>
      </c>
      <c r="Y1336" s="335" t="s">
        <v>60</v>
      </c>
      <c r="Z1336" s="333" t="s">
        <v>60</v>
      </c>
      <c r="AA1336" s="330" t="s">
        <v>60</v>
      </c>
      <c r="AB1336" s="332">
        <v>20.96</v>
      </c>
      <c r="AC1336" s="332">
        <v>1.03</v>
      </c>
      <c r="AD1336" s="341" t="s">
        <v>60</v>
      </c>
      <c r="AE1336" s="341" t="s">
        <v>60</v>
      </c>
      <c r="AF1336" s="341" t="s">
        <v>60</v>
      </c>
      <c r="AG1336" s="341" t="s">
        <v>60</v>
      </c>
      <c r="AH1336" s="332">
        <v>2492.27</v>
      </c>
      <c r="AI1336" s="336">
        <v>927.2</v>
      </c>
      <c r="AJ1336" s="336">
        <v>137.4</v>
      </c>
      <c r="AK1336" s="336">
        <v>21778.2</v>
      </c>
      <c r="AL1336" s="331" t="s">
        <v>8328</v>
      </c>
      <c r="AM1336" s="331" t="s">
        <v>8329</v>
      </c>
      <c r="AN1336" s="332">
        <v>3.18</v>
      </c>
      <c r="AO1336" s="332">
        <v>5.6</v>
      </c>
      <c r="AP1336" s="332">
        <v>2.98</v>
      </c>
    </row>
    <row r="1337" spans="1:42" ht="112.5">
      <c r="A1337" s="329">
        <v>44854</v>
      </c>
      <c r="B1337" s="330" t="s">
        <v>2052</v>
      </c>
      <c r="C1337" s="330" t="s">
        <v>2053</v>
      </c>
      <c r="D1337" s="331" t="s">
        <v>61</v>
      </c>
      <c r="E1337" s="331" t="s">
        <v>67</v>
      </c>
      <c r="F1337" s="332">
        <v>14.17</v>
      </c>
      <c r="G1337" s="330" t="s">
        <v>2054</v>
      </c>
      <c r="H1337" s="330" t="s">
        <v>2055</v>
      </c>
      <c r="I1337" s="331" t="s">
        <v>2056</v>
      </c>
      <c r="J1337" s="329">
        <v>44854</v>
      </c>
      <c r="K1337" s="333" t="s">
        <v>491</v>
      </c>
      <c r="L1337" s="329">
        <v>44853</v>
      </c>
      <c r="M1337" s="335" t="s">
        <v>10804</v>
      </c>
      <c r="N1337" s="335" t="s">
        <v>10805</v>
      </c>
      <c r="O1337" s="335" t="s">
        <v>10806</v>
      </c>
      <c r="P1337" s="336">
        <v>17.600000000000001</v>
      </c>
      <c r="Q1337" s="331" t="s">
        <v>9327</v>
      </c>
      <c r="R1337" s="337" t="s">
        <v>10807</v>
      </c>
      <c r="S1337" s="333" t="s">
        <v>8499</v>
      </c>
      <c r="T1337" s="331" t="s">
        <v>6917</v>
      </c>
      <c r="U1337" s="331" t="s">
        <v>492</v>
      </c>
      <c r="V1337" s="335" t="s">
        <v>10808</v>
      </c>
      <c r="W1337" s="333" t="s">
        <v>10239</v>
      </c>
      <c r="X1337" s="330" t="s">
        <v>60</v>
      </c>
      <c r="Y1337" s="335" t="s">
        <v>10809</v>
      </c>
      <c r="Z1337" s="333" t="s">
        <v>10241</v>
      </c>
      <c r="AA1337" s="330" t="s">
        <v>60</v>
      </c>
      <c r="AB1337" s="332">
        <v>21.34</v>
      </c>
      <c r="AC1337" s="332">
        <v>1.1200000000000001</v>
      </c>
      <c r="AD1337" s="332">
        <v>5.9</v>
      </c>
      <c r="AE1337" s="332">
        <v>36.94</v>
      </c>
      <c r="AF1337" s="332">
        <v>1.22</v>
      </c>
      <c r="AG1337" s="332">
        <v>21.59</v>
      </c>
      <c r="AH1337" s="332">
        <v>17.72</v>
      </c>
      <c r="AI1337" s="336">
        <v>18.100000000000001</v>
      </c>
      <c r="AJ1337" s="338">
        <v>0.84799999999999998</v>
      </c>
      <c r="AK1337" s="336">
        <v>31</v>
      </c>
      <c r="AL1337" s="331" t="s">
        <v>8328</v>
      </c>
      <c r="AM1337" s="331" t="s">
        <v>8329</v>
      </c>
      <c r="AN1337" s="332">
        <v>3.15</v>
      </c>
      <c r="AO1337" s="332">
        <v>4.09</v>
      </c>
      <c r="AP1337" s="332">
        <v>11.17</v>
      </c>
    </row>
    <row r="1338" spans="1:42" ht="393.75">
      <c r="A1338" s="329">
        <v>44508</v>
      </c>
      <c r="B1338" s="330" t="s">
        <v>6300</v>
      </c>
      <c r="C1338" s="330" t="s">
        <v>60</v>
      </c>
      <c r="D1338" s="331" t="s">
        <v>61</v>
      </c>
      <c r="E1338" s="331" t="s">
        <v>67</v>
      </c>
      <c r="F1338" s="332">
        <v>809.81</v>
      </c>
      <c r="G1338" s="330" t="s">
        <v>6301</v>
      </c>
      <c r="H1338" s="330" t="s">
        <v>60</v>
      </c>
      <c r="I1338" s="331" t="s">
        <v>6302</v>
      </c>
      <c r="J1338" s="329">
        <v>44508</v>
      </c>
      <c r="K1338" s="333" t="s">
        <v>491</v>
      </c>
      <c r="L1338" s="329">
        <v>44638</v>
      </c>
      <c r="M1338" s="335" t="s">
        <v>16606</v>
      </c>
      <c r="N1338" s="335" t="s">
        <v>16607</v>
      </c>
      <c r="O1338" s="335" t="s">
        <v>16608</v>
      </c>
      <c r="P1338" s="341" t="s">
        <v>60</v>
      </c>
      <c r="Q1338" s="331" t="s">
        <v>8360</v>
      </c>
      <c r="R1338" s="333" t="s">
        <v>16609</v>
      </c>
      <c r="S1338" s="333" t="s">
        <v>9530</v>
      </c>
      <c r="T1338" s="331" t="s">
        <v>6917</v>
      </c>
      <c r="U1338" s="331" t="s">
        <v>11848</v>
      </c>
      <c r="V1338" s="335" t="s">
        <v>16610</v>
      </c>
      <c r="W1338" s="333" t="s">
        <v>8501</v>
      </c>
      <c r="X1338" s="340">
        <v>2154.8000000000002</v>
      </c>
      <c r="Y1338" s="335" t="s">
        <v>60</v>
      </c>
      <c r="Z1338" s="333" t="s">
        <v>60</v>
      </c>
      <c r="AA1338" s="330" t="s">
        <v>60</v>
      </c>
      <c r="AB1338" s="332">
        <v>13.29</v>
      </c>
      <c r="AC1338" s="332">
        <v>2.57</v>
      </c>
      <c r="AD1338" s="332">
        <v>16.98</v>
      </c>
      <c r="AE1338" s="332">
        <v>45.46</v>
      </c>
      <c r="AF1338" s="332">
        <v>8.7200000000000006</v>
      </c>
      <c r="AG1338" s="332">
        <v>809.81</v>
      </c>
      <c r="AH1338" s="332">
        <v>657.02</v>
      </c>
      <c r="AI1338" s="336">
        <v>97.6</v>
      </c>
      <c r="AJ1338" s="336">
        <v>48.9</v>
      </c>
      <c r="AK1338" s="336">
        <v>502.1</v>
      </c>
      <c r="AL1338" s="331" t="s">
        <v>8328</v>
      </c>
      <c r="AM1338" s="331" t="s">
        <v>8329</v>
      </c>
      <c r="AN1338" s="332">
        <v>3.14</v>
      </c>
      <c r="AO1338" s="332">
        <v>4.55</v>
      </c>
      <c r="AP1338" s="332">
        <v>17.05</v>
      </c>
    </row>
    <row r="1339" spans="1:42" ht="409.5">
      <c r="A1339" s="329">
        <v>43868</v>
      </c>
      <c r="B1339" s="330" t="s">
        <v>16611</v>
      </c>
      <c r="C1339" s="330" t="s">
        <v>60</v>
      </c>
      <c r="D1339" s="331" t="s">
        <v>61</v>
      </c>
      <c r="E1339" s="331" t="s">
        <v>67</v>
      </c>
      <c r="F1339" s="332">
        <v>2964.52</v>
      </c>
      <c r="G1339" s="330" t="s">
        <v>2059</v>
      </c>
      <c r="H1339" s="330" t="s">
        <v>2060</v>
      </c>
      <c r="I1339" s="331" t="s">
        <v>2061</v>
      </c>
      <c r="J1339" s="329">
        <v>43868</v>
      </c>
      <c r="K1339" s="333" t="s">
        <v>491</v>
      </c>
      <c r="L1339" s="329">
        <v>43983</v>
      </c>
      <c r="M1339" s="335" t="s">
        <v>16612</v>
      </c>
      <c r="N1339" s="335" t="s">
        <v>60</v>
      </c>
      <c r="O1339" s="335" t="s">
        <v>60</v>
      </c>
      <c r="P1339" s="341" t="s">
        <v>60</v>
      </c>
      <c r="Q1339" s="331" t="s">
        <v>10487</v>
      </c>
      <c r="R1339" s="339" t="s">
        <v>16613</v>
      </c>
      <c r="S1339" s="333" t="s">
        <v>16614</v>
      </c>
      <c r="T1339" s="331" t="s">
        <v>6921</v>
      </c>
      <c r="U1339" s="331" t="s">
        <v>11848</v>
      </c>
      <c r="V1339" s="335" t="s">
        <v>16615</v>
      </c>
      <c r="W1339" s="333" t="s">
        <v>13313</v>
      </c>
      <c r="X1339" s="340">
        <v>10738.3</v>
      </c>
      <c r="Y1339" s="335" t="s">
        <v>16616</v>
      </c>
      <c r="Z1339" s="339" t="s">
        <v>16617</v>
      </c>
      <c r="AA1339" s="330" t="s">
        <v>8665</v>
      </c>
      <c r="AB1339" s="332">
        <v>5.86</v>
      </c>
      <c r="AC1339" s="332">
        <v>1.02</v>
      </c>
      <c r="AD1339" s="341" t="s">
        <v>60</v>
      </c>
      <c r="AE1339" s="341" t="s">
        <v>60</v>
      </c>
      <c r="AF1339" s="341" t="s">
        <v>60</v>
      </c>
      <c r="AG1339" s="341" t="s">
        <v>60</v>
      </c>
      <c r="AH1339" s="332">
        <v>2788.03</v>
      </c>
      <c r="AI1339" s="341" t="s">
        <v>60</v>
      </c>
      <c r="AJ1339" s="341" t="s">
        <v>60</v>
      </c>
      <c r="AK1339" s="341" t="s">
        <v>60</v>
      </c>
      <c r="AL1339" s="331" t="s">
        <v>8328</v>
      </c>
      <c r="AM1339" s="331" t="s">
        <v>8329</v>
      </c>
      <c r="AN1339" s="332">
        <v>3.05</v>
      </c>
      <c r="AO1339" s="332">
        <v>29.75</v>
      </c>
      <c r="AP1339" s="332">
        <v>25.08</v>
      </c>
    </row>
    <row r="1340" spans="1:42" ht="180">
      <c r="A1340" s="329">
        <v>44767</v>
      </c>
      <c r="B1340" s="330" t="s">
        <v>6303</v>
      </c>
      <c r="C1340" s="330" t="s">
        <v>60</v>
      </c>
      <c r="D1340" s="331" t="s">
        <v>61</v>
      </c>
      <c r="E1340" s="331" t="s">
        <v>67</v>
      </c>
      <c r="F1340" s="332">
        <v>217.4</v>
      </c>
      <c r="G1340" s="330" t="s">
        <v>4066</v>
      </c>
      <c r="H1340" s="330" t="s">
        <v>60</v>
      </c>
      <c r="I1340" s="331" t="s">
        <v>6304</v>
      </c>
      <c r="J1340" s="329">
        <v>44767</v>
      </c>
      <c r="K1340" s="333" t="s">
        <v>491</v>
      </c>
      <c r="L1340" s="329">
        <v>44830</v>
      </c>
      <c r="M1340" s="335" t="s">
        <v>16618</v>
      </c>
      <c r="N1340" s="335" t="s">
        <v>16619</v>
      </c>
      <c r="O1340" s="335" t="s">
        <v>60</v>
      </c>
      <c r="P1340" s="341" t="s">
        <v>60</v>
      </c>
      <c r="Q1340" s="331" t="s">
        <v>10015</v>
      </c>
      <c r="R1340" s="333" t="s">
        <v>10213</v>
      </c>
      <c r="S1340" s="333" t="s">
        <v>8790</v>
      </c>
      <c r="T1340" s="331" t="s">
        <v>6921</v>
      </c>
      <c r="U1340" s="331" t="s">
        <v>11848</v>
      </c>
      <c r="V1340" s="335" t="s">
        <v>13431</v>
      </c>
      <c r="W1340" s="333" t="s">
        <v>10077</v>
      </c>
      <c r="X1340" s="340">
        <v>345</v>
      </c>
      <c r="Y1340" s="335" t="s">
        <v>60</v>
      </c>
      <c r="Z1340" s="333" t="s">
        <v>60</v>
      </c>
      <c r="AA1340" s="330" t="s">
        <v>60</v>
      </c>
      <c r="AB1340" s="332">
        <v>125.54</v>
      </c>
      <c r="AC1340" s="332">
        <v>1.44</v>
      </c>
      <c r="AD1340" s="341" t="s">
        <v>60</v>
      </c>
      <c r="AE1340" s="341" t="s">
        <v>60</v>
      </c>
      <c r="AF1340" s="332">
        <v>3.92</v>
      </c>
      <c r="AG1340" s="332">
        <v>189.1</v>
      </c>
      <c r="AH1340" s="332">
        <v>187.18</v>
      </c>
      <c r="AI1340" s="336">
        <v>46.9</v>
      </c>
      <c r="AJ1340" s="336">
        <v>-21.5</v>
      </c>
      <c r="AK1340" s="336">
        <v>293.7</v>
      </c>
      <c r="AL1340" s="331" t="s">
        <v>8328</v>
      </c>
      <c r="AM1340" s="331" t="s">
        <v>8329</v>
      </c>
      <c r="AN1340" s="332">
        <v>3.03</v>
      </c>
      <c r="AO1340" s="332">
        <v>7.6</v>
      </c>
      <c r="AP1340" s="332">
        <v>2.41</v>
      </c>
    </row>
    <row r="1341" spans="1:42" ht="101.25">
      <c r="A1341" s="329">
        <v>44308</v>
      </c>
      <c r="B1341" s="330" t="s">
        <v>2062</v>
      </c>
      <c r="C1341" s="330" t="s">
        <v>2063</v>
      </c>
      <c r="D1341" s="331" t="s">
        <v>61</v>
      </c>
      <c r="E1341" s="331" t="s">
        <v>77</v>
      </c>
      <c r="F1341" s="338">
        <v>0.28999999999999998</v>
      </c>
      <c r="G1341" s="330" t="s">
        <v>2064</v>
      </c>
      <c r="H1341" s="330" t="s">
        <v>2065</v>
      </c>
      <c r="I1341" s="331" t="s">
        <v>2066</v>
      </c>
      <c r="J1341" s="329">
        <v>44308</v>
      </c>
      <c r="K1341" s="333" t="s">
        <v>491</v>
      </c>
      <c r="L1341" s="334" t="s">
        <v>60</v>
      </c>
      <c r="M1341" s="335" t="s">
        <v>10876</v>
      </c>
      <c r="N1341" s="335" t="s">
        <v>60</v>
      </c>
      <c r="O1341" s="335" t="s">
        <v>60</v>
      </c>
      <c r="P1341" s="341" t="s">
        <v>60</v>
      </c>
      <c r="Q1341" s="331" t="s">
        <v>8409</v>
      </c>
      <c r="R1341" s="333" t="s">
        <v>10281</v>
      </c>
      <c r="S1341" s="333" t="s">
        <v>10131</v>
      </c>
      <c r="T1341" s="331" t="s">
        <v>6917</v>
      </c>
      <c r="U1341" s="331" t="s">
        <v>492</v>
      </c>
      <c r="V1341" s="335" t="s">
        <v>10877</v>
      </c>
      <c r="W1341" s="333" t="s">
        <v>10797</v>
      </c>
      <c r="X1341" s="330" t="s">
        <v>60</v>
      </c>
      <c r="Y1341" s="335" t="s">
        <v>10878</v>
      </c>
      <c r="Z1341" s="333" t="s">
        <v>10879</v>
      </c>
      <c r="AA1341" s="330" t="s">
        <v>60</v>
      </c>
      <c r="AB1341" s="341" t="s">
        <v>60</v>
      </c>
      <c r="AC1341" s="341" t="s">
        <v>60</v>
      </c>
      <c r="AD1341" s="341" t="s">
        <v>60</v>
      </c>
      <c r="AE1341" s="341" t="s">
        <v>60</v>
      </c>
      <c r="AF1341" s="341" t="s">
        <v>60</v>
      </c>
      <c r="AG1341" s="341" t="s">
        <v>60</v>
      </c>
      <c r="AH1341" s="338">
        <v>0.48</v>
      </c>
      <c r="AI1341" s="341" t="s">
        <v>60</v>
      </c>
      <c r="AJ1341" s="341" t="s">
        <v>60</v>
      </c>
      <c r="AK1341" s="341" t="s">
        <v>60</v>
      </c>
      <c r="AL1341" s="331" t="s">
        <v>8328</v>
      </c>
      <c r="AM1341" s="331" t="s">
        <v>8329</v>
      </c>
      <c r="AN1341" s="332">
        <v>3</v>
      </c>
      <c r="AO1341" s="332">
        <v>3</v>
      </c>
      <c r="AP1341" s="332">
        <v>3</v>
      </c>
    </row>
    <row r="1342" spans="1:42" ht="191.25">
      <c r="A1342" s="329">
        <v>43920</v>
      </c>
      <c r="B1342" s="330" t="s">
        <v>2067</v>
      </c>
      <c r="C1342" s="330" t="s">
        <v>60</v>
      </c>
      <c r="D1342" s="331" t="s">
        <v>61</v>
      </c>
      <c r="E1342" s="331" t="s">
        <v>67</v>
      </c>
      <c r="F1342" s="332">
        <v>88.94</v>
      </c>
      <c r="G1342" s="330" t="s">
        <v>2068</v>
      </c>
      <c r="H1342" s="330" t="s">
        <v>60</v>
      </c>
      <c r="I1342" s="331" t="s">
        <v>2069</v>
      </c>
      <c r="J1342" s="329">
        <v>43920</v>
      </c>
      <c r="K1342" s="333" t="s">
        <v>491</v>
      </c>
      <c r="L1342" s="329">
        <v>44013</v>
      </c>
      <c r="M1342" s="335" t="s">
        <v>10212</v>
      </c>
      <c r="N1342" s="335" t="s">
        <v>60</v>
      </c>
      <c r="O1342" s="335" t="s">
        <v>60</v>
      </c>
      <c r="P1342" s="341" t="s">
        <v>60</v>
      </c>
      <c r="Q1342" s="331" t="s">
        <v>10015</v>
      </c>
      <c r="R1342" s="333" t="s">
        <v>10213</v>
      </c>
      <c r="S1342" s="333" t="s">
        <v>8790</v>
      </c>
      <c r="T1342" s="331" t="s">
        <v>6921</v>
      </c>
      <c r="U1342" s="331" t="s">
        <v>492</v>
      </c>
      <c r="V1342" s="335" t="s">
        <v>10214</v>
      </c>
      <c r="W1342" s="333" t="s">
        <v>10215</v>
      </c>
      <c r="X1342" s="340">
        <v>230.4</v>
      </c>
      <c r="Y1342" s="335" t="s">
        <v>60</v>
      </c>
      <c r="Z1342" s="333" t="s">
        <v>60</v>
      </c>
      <c r="AA1342" s="330" t="s">
        <v>60</v>
      </c>
      <c r="AB1342" s="341" t="s">
        <v>60</v>
      </c>
      <c r="AC1342" s="338">
        <v>0.374</v>
      </c>
      <c r="AD1342" s="341" t="s">
        <v>60</v>
      </c>
      <c r="AE1342" s="341" t="s">
        <v>60</v>
      </c>
      <c r="AF1342" s="338">
        <v>0.79700000000000004</v>
      </c>
      <c r="AG1342" s="332">
        <v>88.94</v>
      </c>
      <c r="AH1342" s="332">
        <v>44.42</v>
      </c>
      <c r="AI1342" s="341" t="s">
        <v>60</v>
      </c>
      <c r="AJ1342" s="341" t="s">
        <v>60</v>
      </c>
      <c r="AK1342" s="341" t="s">
        <v>60</v>
      </c>
      <c r="AL1342" s="331" t="s">
        <v>8328</v>
      </c>
      <c r="AM1342" s="331" t="s">
        <v>8329</v>
      </c>
      <c r="AN1342" s="332">
        <v>2.93</v>
      </c>
      <c r="AO1342" s="332">
        <v>18.37</v>
      </c>
      <c r="AP1342" s="332">
        <v>-15.45</v>
      </c>
    </row>
    <row r="1343" spans="1:42" ht="409.5">
      <c r="A1343" s="329">
        <v>44447</v>
      </c>
      <c r="B1343" s="330" t="s">
        <v>189</v>
      </c>
      <c r="C1343" s="330" t="s">
        <v>60</v>
      </c>
      <c r="D1343" s="331" t="s">
        <v>61</v>
      </c>
      <c r="E1343" s="331" t="s">
        <v>67</v>
      </c>
      <c r="F1343" s="332">
        <v>162.29</v>
      </c>
      <c r="G1343" s="330" t="s">
        <v>190</v>
      </c>
      <c r="H1343" s="330" t="s">
        <v>191</v>
      </c>
      <c r="I1343" s="331" t="s">
        <v>192</v>
      </c>
      <c r="J1343" s="329">
        <v>44447</v>
      </c>
      <c r="K1343" s="333" t="s">
        <v>491</v>
      </c>
      <c r="L1343" s="329">
        <v>44515</v>
      </c>
      <c r="M1343" s="335" t="s">
        <v>16620</v>
      </c>
      <c r="N1343" s="335" t="s">
        <v>60</v>
      </c>
      <c r="O1343" s="335" t="s">
        <v>60</v>
      </c>
      <c r="P1343" s="341" t="s">
        <v>60</v>
      </c>
      <c r="Q1343" s="331" t="s">
        <v>8409</v>
      </c>
      <c r="R1343" s="339" t="s">
        <v>16621</v>
      </c>
      <c r="S1343" s="333" t="s">
        <v>8602</v>
      </c>
      <c r="T1343" s="331" t="s">
        <v>6921</v>
      </c>
      <c r="U1343" s="331" t="s">
        <v>11848</v>
      </c>
      <c r="V1343" s="335" t="s">
        <v>10562</v>
      </c>
      <c r="W1343" s="333" t="s">
        <v>10563</v>
      </c>
      <c r="X1343" s="340">
        <v>20251.2</v>
      </c>
      <c r="Y1343" s="335" t="s">
        <v>16622</v>
      </c>
      <c r="Z1343" s="339" t="s">
        <v>16623</v>
      </c>
      <c r="AA1343" s="330" t="s">
        <v>60</v>
      </c>
      <c r="AB1343" s="332">
        <v>14.41</v>
      </c>
      <c r="AC1343" s="332">
        <v>2.1800000000000002</v>
      </c>
      <c r="AD1343" s="341" t="s">
        <v>60</v>
      </c>
      <c r="AE1343" s="341" t="s">
        <v>60</v>
      </c>
      <c r="AF1343" s="341" t="s">
        <v>60</v>
      </c>
      <c r="AG1343" s="341" t="s">
        <v>60</v>
      </c>
      <c r="AH1343" s="332">
        <v>153.37</v>
      </c>
      <c r="AI1343" s="336">
        <v>215.9</v>
      </c>
      <c r="AJ1343" s="336">
        <v>35.5</v>
      </c>
      <c r="AK1343" s="336">
        <v>241.3</v>
      </c>
      <c r="AL1343" s="331" t="s">
        <v>8328</v>
      </c>
      <c r="AM1343" s="331" t="s">
        <v>8329</v>
      </c>
      <c r="AN1343" s="332">
        <v>2.88</v>
      </c>
      <c r="AO1343" s="338">
        <v>-0.66200000000000003</v>
      </c>
      <c r="AP1343" s="332">
        <v>6.84</v>
      </c>
    </row>
    <row r="1344" spans="1:42" ht="409.5">
      <c r="A1344" s="329">
        <v>44433</v>
      </c>
      <c r="B1344" s="330" t="s">
        <v>6305</v>
      </c>
      <c r="C1344" s="330" t="s">
        <v>60</v>
      </c>
      <c r="D1344" s="331" t="s">
        <v>61</v>
      </c>
      <c r="E1344" s="331" t="s">
        <v>67</v>
      </c>
      <c r="F1344" s="332">
        <v>264.82</v>
      </c>
      <c r="G1344" s="330" t="s">
        <v>6306</v>
      </c>
      <c r="H1344" s="330" t="s">
        <v>6307</v>
      </c>
      <c r="I1344" s="331" t="s">
        <v>6308</v>
      </c>
      <c r="J1344" s="329">
        <v>44433</v>
      </c>
      <c r="K1344" s="333" t="s">
        <v>491</v>
      </c>
      <c r="L1344" s="329">
        <v>44770</v>
      </c>
      <c r="M1344" s="335" t="s">
        <v>16624</v>
      </c>
      <c r="N1344" s="335" t="s">
        <v>60</v>
      </c>
      <c r="O1344" s="335" t="s">
        <v>60</v>
      </c>
      <c r="P1344" s="341" t="s">
        <v>60</v>
      </c>
      <c r="Q1344" s="331" t="s">
        <v>9171</v>
      </c>
      <c r="R1344" s="339" t="s">
        <v>16625</v>
      </c>
      <c r="S1344" s="333" t="s">
        <v>16626</v>
      </c>
      <c r="T1344" s="331" t="s">
        <v>6917</v>
      </c>
      <c r="U1344" s="331" t="s">
        <v>11848</v>
      </c>
      <c r="V1344" s="335" t="s">
        <v>16627</v>
      </c>
      <c r="W1344" s="333" t="s">
        <v>9903</v>
      </c>
      <c r="X1344" s="330" t="s">
        <v>60</v>
      </c>
      <c r="Y1344" s="335" t="s">
        <v>16628</v>
      </c>
      <c r="Z1344" s="339" t="s">
        <v>16629</v>
      </c>
      <c r="AA1344" s="330" t="s">
        <v>16630</v>
      </c>
      <c r="AB1344" s="341" t="s">
        <v>60</v>
      </c>
      <c r="AC1344" s="332">
        <v>1.96</v>
      </c>
      <c r="AD1344" s="341" t="s">
        <v>60</v>
      </c>
      <c r="AE1344" s="341" t="s">
        <v>60</v>
      </c>
      <c r="AF1344" s="332">
        <v>1.53</v>
      </c>
      <c r="AG1344" s="332">
        <v>302.49</v>
      </c>
      <c r="AH1344" s="332">
        <v>290.02</v>
      </c>
      <c r="AI1344" s="336">
        <v>197.6</v>
      </c>
      <c r="AJ1344" s="336">
        <v>-71.400000000000006</v>
      </c>
      <c r="AK1344" s="336">
        <v>352.4</v>
      </c>
      <c r="AL1344" s="331" t="s">
        <v>8328</v>
      </c>
      <c r="AM1344" s="331" t="s">
        <v>8329</v>
      </c>
      <c r="AN1344" s="332">
        <v>2.88</v>
      </c>
      <c r="AO1344" s="332">
        <v>2.88</v>
      </c>
      <c r="AP1344" s="332">
        <v>27.55</v>
      </c>
    </row>
    <row r="1345" spans="1:42" ht="315">
      <c r="A1345" s="329">
        <v>44460</v>
      </c>
      <c r="B1345" s="330" t="s">
        <v>16631</v>
      </c>
      <c r="C1345" s="330" t="s">
        <v>60</v>
      </c>
      <c r="D1345" s="331" t="s">
        <v>61</v>
      </c>
      <c r="E1345" s="331" t="s">
        <v>67</v>
      </c>
      <c r="F1345" s="332">
        <v>25.28</v>
      </c>
      <c r="G1345" s="330" t="s">
        <v>6310</v>
      </c>
      <c r="H1345" s="330" t="s">
        <v>6311</v>
      </c>
      <c r="I1345" s="331" t="s">
        <v>6312</v>
      </c>
      <c r="J1345" s="329">
        <v>44460</v>
      </c>
      <c r="K1345" s="333" t="s">
        <v>491</v>
      </c>
      <c r="L1345" s="329">
        <v>44477</v>
      </c>
      <c r="M1345" s="335" t="s">
        <v>16632</v>
      </c>
      <c r="N1345" s="335" t="s">
        <v>60</v>
      </c>
      <c r="O1345" s="335" t="s">
        <v>60</v>
      </c>
      <c r="P1345" s="341" t="s">
        <v>60</v>
      </c>
      <c r="Q1345" s="331" t="s">
        <v>8337</v>
      </c>
      <c r="R1345" s="339" t="s">
        <v>16633</v>
      </c>
      <c r="S1345" s="333" t="s">
        <v>16634</v>
      </c>
      <c r="T1345" s="331" t="s">
        <v>6915</v>
      </c>
      <c r="U1345" s="331" t="s">
        <v>11848</v>
      </c>
      <c r="V1345" s="335" t="s">
        <v>16635</v>
      </c>
      <c r="W1345" s="333" t="s">
        <v>16636</v>
      </c>
      <c r="X1345" s="340">
        <v>212.9</v>
      </c>
      <c r="Y1345" s="335" t="s">
        <v>16637</v>
      </c>
      <c r="Z1345" s="333" t="s">
        <v>16638</v>
      </c>
      <c r="AA1345" s="330" t="s">
        <v>60</v>
      </c>
      <c r="AB1345" s="332">
        <v>21.77</v>
      </c>
      <c r="AC1345" s="332">
        <v>2.37</v>
      </c>
      <c r="AD1345" s="332">
        <v>8.42</v>
      </c>
      <c r="AE1345" s="332">
        <v>13.47</v>
      </c>
      <c r="AF1345" s="332">
        <v>1.29</v>
      </c>
      <c r="AG1345" s="332">
        <v>36.96</v>
      </c>
      <c r="AH1345" s="332">
        <v>43.1</v>
      </c>
      <c r="AI1345" s="336">
        <v>29</v>
      </c>
      <c r="AJ1345" s="332">
        <v>2</v>
      </c>
      <c r="AK1345" s="336">
        <v>38.700000000000003</v>
      </c>
      <c r="AL1345" s="331" t="s">
        <v>8328</v>
      </c>
      <c r="AM1345" s="331" t="s">
        <v>8329</v>
      </c>
      <c r="AN1345" s="332">
        <v>2.87</v>
      </c>
      <c r="AO1345" s="332">
        <v>6.27</v>
      </c>
      <c r="AP1345" s="332">
        <v>22.08</v>
      </c>
    </row>
    <row r="1346" spans="1:42" ht="168.75">
      <c r="A1346" s="329">
        <v>44509</v>
      </c>
      <c r="B1346" s="330" t="s">
        <v>6313</v>
      </c>
      <c r="C1346" s="330" t="s">
        <v>60</v>
      </c>
      <c r="D1346" s="331" t="s">
        <v>61</v>
      </c>
      <c r="E1346" s="331" t="s">
        <v>67</v>
      </c>
      <c r="F1346" s="332">
        <v>22.63</v>
      </c>
      <c r="G1346" s="330" t="s">
        <v>6314</v>
      </c>
      <c r="H1346" s="330" t="s">
        <v>6315</v>
      </c>
      <c r="I1346" s="331" t="s">
        <v>6316</v>
      </c>
      <c r="J1346" s="329">
        <v>44509</v>
      </c>
      <c r="K1346" s="333" t="s">
        <v>491</v>
      </c>
      <c r="L1346" s="329">
        <v>44684</v>
      </c>
      <c r="M1346" s="335" t="s">
        <v>16639</v>
      </c>
      <c r="N1346" s="335" t="s">
        <v>60</v>
      </c>
      <c r="O1346" s="335" t="s">
        <v>60</v>
      </c>
      <c r="P1346" s="341" t="s">
        <v>60</v>
      </c>
      <c r="Q1346" s="331" t="s">
        <v>9555</v>
      </c>
      <c r="R1346" s="339" t="s">
        <v>16640</v>
      </c>
      <c r="S1346" s="333" t="s">
        <v>8339</v>
      </c>
      <c r="T1346" s="331" t="s">
        <v>6923</v>
      </c>
      <c r="U1346" s="331" t="s">
        <v>11848</v>
      </c>
      <c r="V1346" s="335" t="s">
        <v>16641</v>
      </c>
      <c r="W1346" s="333" t="s">
        <v>8372</v>
      </c>
      <c r="X1346" s="330" t="s">
        <v>60</v>
      </c>
      <c r="Y1346" s="335" t="s">
        <v>16642</v>
      </c>
      <c r="Z1346" s="333" t="s">
        <v>8372</v>
      </c>
      <c r="AA1346" s="330" t="s">
        <v>60</v>
      </c>
      <c r="AB1346" s="332">
        <v>6.32</v>
      </c>
      <c r="AC1346" s="338">
        <v>0.55300000000000005</v>
      </c>
      <c r="AD1346" s="332">
        <v>12.61</v>
      </c>
      <c r="AE1346" s="332">
        <v>42.63</v>
      </c>
      <c r="AF1346" s="332">
        <v>4.99</v>
      </c>
      <c r="AG1346" s="332">
        <v>21.04</v>
      </c>
      <c r="AH1346" s="332">
        <v>14.26</v>
      </c>
      <c r="AI1346" s="332">
        <v>4.38</v>
      </c>
      <c r="AJ1346" s="332">
        <v>2.35</v>
      </c>
      <c r="AK1346" s="336">
        <v>36.700000000000003</v>
      </c>
      <c r="AL1346" s="331" t="s">
        <v>8328</v>
      </c>
      <c r="AM1346" s="331" t="s">
        <v>8329</v>
      </c>
      <c r="AN1346" s="332">
        <v>2.87</v>
      </c>
      <c r="AO1346" s="332">
        <v>2.38</v>
      </c>
      <c r="AP1346" s="332">
        <v>1.42</v>
      </c>
    </row>
    <row r="1347" spans="1:42" ht="157.5">
      <c r="A1347" s="329">
        <v>44551</v>
      </c>
      <c r="B1347" s="330" t="s">
        <v>6317</v>
      </c>
      <c r="C1347" s="330" t="s">
        <v>60</v>
      </c>
      <c r="D1347" s="331" t="s">
        <v>61</v>
      </c>
      <c r="E1347" s="331" t="s">
        <v>67</v>
      </c>
      <c r="F1347" s="332">
        <v>438.35</v>
      </c>
      <c r="G1347" s="330" t="s">
        <v>6318</v>
      </c>
      <c r="H1347" s="330" t="s">
        <v>60</v>
      </c>
      <c r="I1347" s="331" t="s">
        <v>6319</v>
      </c>
      <c r="J1347" s="329">
        <v>44551</v>
      </c>
      <c r="K1347" s="333" t="s">
        <v>491</v>
      </c>
      <c r="L1347" s="329">
        <v>44683</v>
      </c>
      <c r="M1347" s="335" t="s">
        <v>16643</v>
      </c>
      <c r="N1347" s="335" t="s">
        <v>16644</v>
      </c>
      <c r="O1347" s="335" t="s">
        <v>16645</v>
      </c>
      <c r="P1347" s="341" t="s">
        <v>60</v>
      </c>
      <c r="Q1347" s="331" t="s">
        <v>11197</v>
      </c>
      <c r="R1347" s="333" t="s">
        <v>16646</v>
      </c>
      <c r="S1347" s="333" t="s">
        <v>8508</v>
      </c>
      <c r="T1347" s="331" t="s">
        <v>6917</v>
      </c>
      <c r="U1347" s="331" t="s">
        <v>11848</v>
      </c>
      <c r="V1347" s="335" t="s">
        <v>16647</v>
      </c>
      <c r="W1347" s="333" t="s">
        <v>16648</v>
      </c>
      <c r="X1347" s="330" t="s">
        <v>60</v>
      </c>
      <c r="Y1347" s="335" t="s">
        <v>60</v>
      </c>
      <c r="Z1347" s="333" t="s">
        <v>60</v>
      </c>
      <c r="AA1347" s="330" t="s">
        <v>60</v>
      </c>
      <c r="AB1347" s="341" t="s">
        <v>60</v>
      </c>
      <c r="AC1347" s="332">
        <v>1.01</v>
      </c>
      <c r="AD1347" s="332">
        <v>13.73</v>
      </c>
      <c r="AE1347" s="332">
        <v>27.94</v>
      </c>
      <c r="AF1347" s="332">
        <v>1.07</v>
      </c>
      <c r="AG1347" s="332">
        <v>380.41</v>
      </c>
      <c r="AH1347" s="332">
        <v>166.58</v>
      </c>
      <c r="AI1347" s="336">
        <v>382.5</v>
      </c>
      <c r="AJ1347" s="336">
        <v>-13.3</v>
      </c>
      <c r="AK1347" s="336">
        <v>657.3</v>
      </c>
      <c r="AL1347" s="331" t="s">
        <v>8328</v>
      </c>
      <c r="AM1347" s="331" t="s">
        <v>8329</v>
      </c>
      <c r="AN1347" s="332">
        <v>2.86</v>
      </c>
      <c r="AO1347" s="332">
        <v>11.62</v>
      </c>
      <c r="AP1347" s="332">
        <v>26.41</v>
      </c>
    </row>
    <row r="1348" spans="1:42" ht="202.5">
      <c r="A1348" s="329">
        <v>44372</v>
      </c>
      <c r="B1348" s="330" t="s">
        <v>6320</v>
      </c>
      <c r="C1348" s="330" t="s">
        <v>60</v>
      </c>
      <c r="D1348" s="331" t="s">
        <v>61</v>
      </c>
      <c r="E1348" s="331" t="s">
        <v>67</v>
      </c>
      <c r="F1348" s="332">
        <v>264.75</v>
      </c>
      <c r="G1348" s="330" t="s">
        <v>6321</v>
      </c>
      <c r="H1348" s="330" t="s">
        <v>60</v>
      </c>
      <c r="I1348" s="331" t="s">
        <v>6322</v>
      </c>
      <c r="J1348" s="329">
        <v>44372</v>
      </c>
      <c r="K1348" s="333" t="s">
        <v>491</v>
      </c>
      <c r="L1348" s="329">
        <v>44517</v>
      </c>
      <c r="M1348" s="335" t="s">
        <v>16649</v>
      </c>
      <c r="N1348" s="335" t="s">
        <v>16650</v>
      </c>
      <c r="O1348" s="335" t="s">
        <v>16651</v>
      </c>
      <c r="P1348" s="341" t="s">
        <v>60</v>
      </c>
      <c r="Q1348" s="331" t="s">
        <v>11604</v>
      </c>
      <c r="R1348" s="339" t="s">
        <v>16652</v>
      </c>
      <c r="S1348" s="333" t="s">
        <v>16653</v>
      </c>
      <c r="T1348" s="331" t="s">
        <v>6915</v>
      </c>
      <c r="U1348" s="331" t="s">
        <v>11848</v>
      </c>
      <c r="V1348" s="335" t="s">
        <v>60</v>
      </c>
      <c r="W1348" s="333" t="s">
        <v>16654</v>
      </c>
      <c r="X1348" s="330" t="s">
        <v>60</v>
      </c>
      <c r="Y1348" s="335" t="s">
        <v>60</v>
      </c>
      <c r="Z1348" s="333" t="s">
        <v>60</v>
      </c>
      <c r="AA1348" s="330" t="s">
        <v>60</v>
      </c>
      <c r="AB1348" s="341" t="s">
        <v>60</v>
      </c>
      <c r="AC1348" s="332">
        <v>1.69</v>
      </c>
      <c r="AD1348" s="332">
        <v>11.25</v>
      </c>
      <c r="AE1348" s="332">
        <v>35.1</v>
      </c>
      <c r="AF1348" s="338">
        <v>0.46</v>
      </c>
      <c r="AG1348" s="332">
        <v>260.42</v>
      </c>
      <c r="AH1348" s="332">
        <v>211.99</v>
      </c>
      <c r="AI1348" s="336">
        <v>534</v>
      </c>
      <c r="AJ1348" s="332">
        <v>9.93</v>
      </c>
      <c r="AK1348" s="336">
        <v>337</v>
      </c>
      <c r="AL1348" s="331" t="s">
        <v>8328</v>
      </c>
      <c r="AM1348" s="331" t="s">
        <v>8329</v>
      </c>
      <c r="AN1348" s="332">
        <v>2.83</v>
      </c>
      <c r="AO1348" s="332">
        <v>8.18</v>
      </c>
      <c r="AP1348" s="332">
        <v>15.48</v>
      </c>
    </row>
    <row r="1349" spans="1:42" ht="360">
      <c r="A1349" s="329">
        <v>44403</v>
      </c>
      <c r="B1349" s="330" t="s">
        <v>6323</v>
      </c>
      <c r="C1349" s="330" t="s">
        <v>60</v>
      </c>
      <c r="D1349" s="331" t="s">
        <v>61</v>
      </c>
      <c r="E1349" s="331" t="s">
        <v>67</v>
      </c>
      <c r="F1349" s="332">
        <v>297.22000000000003</v>
      </c>
      <c r="G1349" s="330" t="s">
        <v>6324</v>
      </c>
      <c r="H1349" s="330" t="s">
        <v>6325</v>
      </c>
      <c r="I1349" s="331" t="s">
        <v>6326</v>
      </c>
      <c r="J1349" s="329">
        <v>44403</v>
      </c>
      <c r="K1349" s="333" t="s">
        <v>491</v>
      </c>
      <c r="L1349" s="329">
        <v>44531</v>
      </c>
      <c r="M1349" s="335" t="s">
        <v>16655</v>
      </c>
      <c r="N1349" s="335" t="s">
        <v>60</v>
      </c>
      <c r="O1349" s="335" t="s">
        <v>60</v>
      </c>
      <c r="P1349" s="341" t="s">
        <v>60</v>
      </c>
      <c r="Q1349" s="331" t="s">
        <v>8633</v>
      </c>
      <c r="R1349" s="339" t="s">
        <v>16656</v>
      </c>
      <c r="S1349" s="333" t="s">
        <v>15943</v>
      </c>
      <c r="T1349" s="331" t="s">
        <v>6921</v>
      </c>
      <c r="U1349" s="331" t="s">
        <v>11848</v>
      </c>
      <c r="V1349" s="335" t="s">
        <v>16657</v>
      </c>
      <c r="W1349" s="333" t="s">
        <v>9285</v>
      </c>
      <c r="X1349" s="340">
        <v>768</v>
      </c>
      <c r="Y1349" s="335" t="s">
        <v>60</v>
      </c>
      <c r="Z1349" s="333" t="s">
        <v>16658</v>
      </c>
      <c r="AA1349" s="330" t="s">
        <v>60</v>
      </c>
      <c r="AB1349" s="332">
        <v>14.37</v>
      </c>
      <c r="AC1349" s="332">
        <v>1.21</v>
      </c>
      <c r="AD1349" s="341" t="s">
        <v>60</v>
      </c>
      <c r="AE1349" s="341" t="s">
        <v>60</v>
      </c>
      <c r="AF1349" s="341" t="s">
        <v>60</v>
      </c>
      <c r="AG1349" s="341" t="s">
        <v>60</v>
      </c>
      <c r="AH1349" s="332">
        <v>297.22000000000003</v>
      </c>
      <c r="AI1349" s="336">
        <v>87.1</v>
      </c>
      <c r="AJ1349" s="336">
        <v>21.6</v>
      </c>
      <c r="AK1349" s="336">
        <v>2753.5</v>
      </c>
      <c r="AL1349" s="331" t="s">
        <v>8328</v>
      </c>
      <c r="AM1349" s="331" t="s">
        <v>8329</v>
      </c>
      <c r="AN1349" s="332">
        <v>2.66</v>
      </c>
      <c r="AO1349" s="338">
        <v>-0.39800000000000002</v>
      </c>
      <c r="AP1349" s="332">
        <v>-1.92</v>
      </c>
    </row>
    <row r="1350" spans="1:42" ht="270">
      <c r="A1350" s="329">
        <v>44469</v>
      </c>
      <c r="B1350" s="330" t="s">
        <v>6327</v>
      </c>
      <c r="C1350" s="330" t="s">
        <v>60</v>
      </c>
      <c r="D1350" s="331" t="s">
        <v>61</v>
      </c>
      <c r="E1350" s="331" t="s">
        <v>67</v>
      </c>
      <c r="F1350" s="332">
        <v>7589.72</v>
      </c>
      <c r="G1350" s="330" t="s">
        <v>3103</v>
      </c>
      <c r="H1350" s="330" t="s">
        <v>6328</v>
      </c>
      <c r="I1350" s="331" t="s">
        <v>6329</v>
      </c>
      <c r="J1350" s="329">
        <v>44469</v>
      </c>
      <c r="K1350" s="333" t="s">
        <v>491</v>
      </c>
      <c r="L1350" s="329">
        <v>44519</v>
      </c>
      <c r="M1350" s="335" t="s">
        <v>16659</v>
      </c>
      <c r="N1350" s="335" t="s">
        <v>60</v>
      </c>
      <c r="O1350" s="335" t="s">
        <v>60</v>
      </c>
      <c r="P1350" s="341" t="s">
        <v>60</v>
      </c>
      <c r="Q1350" s="331" t="s">
        <v>8547</v>
      </c>
      <c r="R1350" s="333" t="s">
        <v>16373</v>
      </c>
      <c r="S1350" s="333" t="s">
        <v>8556</v>
      </c>
      <c r="T1350" s="331" t="s">
        <v>6921</v>
      </c>
      <c r="U1350" s="331" t="s">
        <v>11848</v>
      </c>
      <c r="V1350" s="335" t="s">
        <v>12075</v>
      </c>
      <c r="W1350" s="333" t="s">
        <v>10346</v>
      </c>
      <c r="X1350" s="330" t="s">
        <v>60</v>
      </c>
      <c r="Y1350" s="335" t="s">
        <v>16660</v>
      </c>
      <c r="Z1350" s="339" t="s">
        <v>16661</v>
      </c>
      <c r="AA1350" s="330" t="s">
        <v>60</v>
      </c>
      <c r="AB1350" s="341" t="s">
        <v>60</v>
      </c>
      <c r="AC1350" s="332">
        <v>15.67</v>
      </c>
      <c r="AD1350" s="341" t="s">
        <v>60</v>
      </c>
      <c r="AE1350" s="341" t="s">
        <v>60</v>
      </c>
      <c r="AF1350" s="332">
        <v>98.61</v>
      </c>
      <c r="AG1350" s="332">
        <v>11119.53</v>
      </c>
      <c r="AH1350" s="332">
        <v>11250.24</v>
      </c>
      <c r="AI1350" s="336">
        <v>112.8</v>
      </c>
      <c r="AJ1350" s="336">
        <v>-254.9</v>
      </c>
      <c r="AK1350" s="336">
        <v>932.3</v>
      </c>
      <c r="AL1350" s="331" t="s">
        <v>8328</v>
      </c>
      <c r="AM1350" s="331" t="s">
        <v>8329</v>
      </c>
      <c r="AN1350" s="332">
        <v>2.65</v>
      </c>
      <c r="AO1350" s="332">
        <v>12.61</v>
      </c>
      <c r="AP1350" s="332">
        <v>34.450000000000003</v>
      </c>
    </row>
    <row r="1351" spans="1:42" ht="168.75">
      <c r="A1351" s="329">
        <v>43955</v>
      </c>
      <c r="B1351" s="330" t="s">
        <v>6330</v>
      </c>
      <c r="C1351" s="330" t="s">
        <v>60</v>
      </c>
      <c r="D1351" s="331" t="s">
        <v>61</v>
      </c>
      <c r="E1351" s="331" t="s">
        <v>67</v>
      </c>
      <c r="F1351" s="332">
        <v>256.33999999999997</v>
      </c>
      <c r="G1351" s="330" t="s">
        <v>6331</v>
      </c>
      <c r="H1351" s="330" t="s">
        <v>60</v>
      </c>
      <c r="I1351" s="331" t="s">
        <v>6332</v>
      </c>
      <c r="J1351" s="329">
        <v>43955</v>
      </c>
      <c r="K1351" s="333" t="s">
        <v>491</v>
      </c>
      <c r="L1351" s="329">
        <v>44013</v>
      </c>
      <c r="M1351" s="335" t="s">
        <v>16662</v>
      </c>
      <c r="N1351" s="335" t="s">
        <v>60</v>
      </c>
      <c r="O1351" s="335" t="s">
        <v>60</v>
      </c>
      <c r="P1351" s="341" t="s">
        <v>60</v>
      </c>
      <c r="Q1351" s="331" t="s">
        <v>8921</v>
      </c>
      <c r="R1351" s="333" t="s">
        <v>16663</v>
      </c>
      <c r="S1351" s="333" t="s">
        <v>8333</v>
      </c>
      <c r="T1351" s="331" t="s">
        <v>6917</v>
      </c>
      <c r="U1351" s="331" t="s">
        <v>11848</v>
      </c>
      <c r="V1351" s="335" t="s">
        <v>16664</v>
      </c>
      <c r="W1351" s="333" t="s">
        <v>8501</v>
      </c>
      <c r="X1351" s="340">
        <v>197.2</v>
      </c>
      <c r="Y1351" s="335" t="s">
        <v>60</v>
      </c>
      <c r="Z1351" s="333" t="s">
        <v>60</v>
      </c>
      <c r="AA1351" s="330" t="s">
        <v>60</v>
      </c>
      <c r="AB1351" s="341" t="s">
        <v>60</v>
      </c>
      <c r="AC1351" s="338">
        <v>0.16700000000000001</v>
      </c>
      <c r="AD1351" s="332">
        <v>7.38</v>
      </c>
      <c r="AE1351" s="332">
        <v>13.89</v>
      </c>
      <c r="AF1351" s="338">
        <v>0.42299999999999999</v>
      </c>
      <c r="AG1351" s="332">
        <v>256.33999999999997</v>
      </c>
      <c r="AH1351" s="332">
        <v>60.14</v>
      </c>
      <c r="AI1351" s="341" t="s">
        <v>60</v>
      </c>
      <c r="AJ1351" s="341" t="s">
        <v>60</v>
      </c>
      <c r="AK1351" s="341" t="s">
        <v>60</v>
      </c>
      <c r="AL1351" s="331" t="s">
        <v>8328</v>
      </c>
      <c r="AM1351" s="331" t="s">
        <v>8329</v>
      </c>
      <c r="AN1351" s="332">
        <v>2.64</v>
      </c>
      <c r="AO1351" s="332">
        <v>7.51</v>
      </c>
      <c r="AP1351" s="332">
        <v>4.46</v>
      </c>
    </row>
    <row r="1352" spans="1:42" ht="409.5">
      <c r="A1352" s="329">
        <v>44459</v>
      </c>
      <c r="B1352" s="330" t="s">
        <v>6333</v>
      </c>
      <c r="C1352" s="330" t="s">
        <v>60</v>
      </c>
      <c r="D1352" s="331" t="s">
        <v>61</v>
      </c>
      <c r="E1352" s="331" t="s">
        <v>67</v>
      </c>
      <c r="F1352" s="332">
        <v>199.32</v>
      </c>
      <c r="G1352" s="330" t="s">
        <v>6251</v>
      </c>
      <c r="H1352" s="330" t="s">
        <v>6334</v>
      </c>
      <c r="I1352" s="331" t="s">
        <v>6335</v>
      </c>
      <c r="J1352" s="329">
        <v>44459</v>
      </c>
      <c r="K1352" s="333" t="s">
        <v>491</v>
      </c>
      <c r="L1352" s="329">
        <v>44545</v>
      </c>
      <c r="M1352" s="335" t="s">
        <v>16665</v>
      </c>
      <c r="N1352" s="335" t="s">
        <v>60</v>
      </c>
      <c r="O1352" s="335" t="s">
        <v>60</v>
      </c>
      <c r="P1352" s="341" t="s">
        <v>60</v>
      </c>
      <c r="Q1352" s="331" t="s">
        <v>8566</v>
      </c>
      <c r="R1352" s="339" t="s">
        <v>16666</v>
      </c>
      <c r="S1352" s="333" t="s">
        <v>9049</v>
      </c>
      <c r="T1352" s="331" t="s">
        <v>6915</v>
      </c>
      <c r="U1352" s="331" t="s">
        <v>11848</v>
      </c>
      <c r="V1352" s="335" t="s">
        <v>16536</v>
      </c>
      <c r="W1352" s="339" t="s">
        <v>16537</v>
      </c>
      <c r="X1352" s="330" t="s">
        <v>60</v>
      </c>
      <c r="Y1352" s="335" t="s">
        <v>16667</v>
      </c>
      <c r="Z1352" s="339" t="s">
        <v>16668</v>
      </c>
      <c r="AA1352" s="330" t="s">
        <v>60</v>
      </c>
      <c r="AB1352" s="341" t="s">
        <v>60</v>
      </c>
      <c r="AC1352" s="332">
        <v>5.33</v>
      </c>
      <c r="AD1352" s="332">
        <v>22.83</v>
      </c>
      <c r="AE1352" s="332">
        <v>31.17</v>
      </c>
      <c r="AF1352" s="332">
        <v>3.28</v>
      </c>
      <c r="AG1352" s="332">
        <v>327.13</v>
      </c>
      <c r="AH1352" s="332">
        <v>312.88</v>
      </c>
      <c r="AI1352" s="336">
        <v>105.3</v>
      </c>
      <c r="AJ1352" s="336">
        <v>-20</v>
      </c>
      <c r="AK1352" s="336">
        <v>179</v>
      </c>
      <c r="AL1352" s="331" t="s">
        <v>8328</v>
      </c>
      <c r="AM1352" s="331" t="s">
        <v>8329</v>
      </c>
      <c r="AN1352" s="332">
        <v>2.63</v>
      </c>
      <c r="AO1352" s="332">
        <v>4</v>
      </c>
      <c r="AP1352" s="332">
        <v>4.7</v>
      </c>
    </row>
    <row r="1353" spans="1:42" ht="409.5">
      <c r="A1353" s="329">
        <v>44102</v>
      </c>
      <c r="B1353" s="330" t="s">
        <v>6336</v>
      </c>
      <c r="C1353" s="330" t="s">
        <v>60</v>
      </c>
      <c r="D1353" s="331" t="s">
        <v>61</v>
      </c>
      <c r="E1353" s="331" t="s">
        <v>67</v>
      </c>
      <c r="F1353" s="332">
        <v>5793.01</v>
      </c>
      <c r="G1353" s="330" t="s">
        <v>6337</v>
      </c>
      <c r="H1353" s="330" t="s">
        <v>6338</v>
      </c>
      <c r="I1353" s="331" t="s">
        <v>6339</v>
      </c>
      <c r="J1353" s="329">
        <v>44102</v>
      </c>
      <c r="K1353" s="333" t="s">
        <v>491</v>
      </c>
      <c r="L1353" s="329">
        <v>44203</v>
      </c>
      <c r="M1353" s="335" t="s">
        <v>16669</v>
      </c>
      <c r="N1353" s="335" t="s">
        <v>60</v>
      </c>
      <c r="O1353" s="335" t="s">
        <v>60</v>
      </c>
      <c r="P1353" s="341" t="s">
        <v>60</v>
      </c>
      <c r="Q1353" s="331" t="s">
        <v>8360</v>
      </c>
      <c r="R1353" s="333" t="s">
        <v>10508</v>
      </c>
      <c r="S1353" s="333" t="s">
        <v>16670</v>
      </c>
      <c r="T1353" s="331" t="s">
        <v>6921</v>
      </c>
      <c r="U1353" s="331" t="s">
        <v>11848</v>
      </c>
      <c r="V1353" s="335" t="s">
        <v>16671</v>
      </c>
      <c r="W1353" s="333" t="s">
        <v>16672</v>
      </c>
      <c r="X1353" s="340">
        <v>43490.7</v>
      </c>
      <c r="Y1353" s="335" t="s">
        <v>16673</v>
      </c>
      <c r="Z1353" s="339" t="s">
        <v>16674</v>
      </c>
      <c r="AA1353" s="330" t="s">
        <v>8665</v>
      </c>
      <c r="AB1353" s="341" t="s">
        <v>60</v>
      </c>
      <c r="AC1353" s="338">
        <v>0.55800000000000005</v>
      </c>
      <c r="AD1353" s="332">
        <v>3.74</v>
      </c>
      <c r="AE1353" s="332">
        <v>13.08</v>
      </c>
      <c r="AF1353" s="332">
        <v>2.76</v>
      </c>
      <c r="AG1353" s="332">
        <v>5793.01</v>
      </c>
      <c r="AH1353" s="332">
        <v>2610.0100000000002</v>
      </c>
      <c r="AI1353" s="341" t="s">
        <v>60</v>
      </c>
      <c r="AJ1353" s="341" t="s">
        <v>60</v>
      </c>
      <c r="AK1353" s="341" t="s">
        <v>60</v>
      </c>
      <c r="AL1353" s="331" t="s">
        <v>8328</v>
      </c>
      <c r="AM1353" s="331" t="s">
        <v>8329</v>
      </c>
      <c r="AN1353" s="332">
        <v>2.6</v>
      </c>
      <c r="AO1353" s="332">
        <v>1.01</v>
      </c>
      <c r="AP1353" s="332">
        <v>-22.39</v>
      </c>
    </row>
    <row r="1354" spans="1:42" ht="157.5">
      <c r="A1354" s="329">
        <v>44281</v>
      </c>
      <c r="B1354" s="330" t="s">
        <v>2070</v>
      </c>
      <c r="C1354" s="330" t="s">
        <v>2071</v>
      </c>
      <c r="D1354" s="331" t="s">
        <v>61</v>
      </c>
      <c r="E1354" s="331" t="s">
        <v>67</v>
      </c>
      <c r="F1354" s="332">
        <v>337.12</v>
      </c>
      <c r="G1354" s="330" t="s">
        <v>2072</v>
      </c>
      <c r="H1354" s="330" t="s">
        <v>2073</v>
      </c>
      <c r="I1354" s="331" t="s">
        <v>2074</v>
      </c>
      <c r="J1354" s="329">
        <v>44281</v>
      </c>
      <c r="K1354" s="333" t="s">
        <v>491</v>
      </c>
      <c r="L1354" s="329">
        <v>44334</v>
      </c>
      <c r="M1354" s="335" t="s">
        <v>10168</v>
      </c>
      <c r="N1354" s="335" t="s">
        <v>10169</v>
      </c>
      <c r="O1354" s="335" t="s">
        <v>60</v>
      </c>
      <c r="P1354" s="336">
        <v>139.19999999999999</v>
      </c>
      <c r="Q1354" s="331" t="s">
        <v>9584</v>
      </c>
      <c r="R1354" s="339" t="s">
        <v>10170</v>
      </c>
      <c r="S1354" s="333" t="s">
        <v>8325</v>
      </c>
      <c r="T1354" s="331" t="s">
        <v>6917</v>
      </c>
      <c r="U1354" s="331" t="s">
        <v>492</v>
      </c>
      <c r="V1354" s="335" t="s">
        <v>10171</v>
      </c>
      <c r="W1354" s="333" t="s">
        <v>8327</v>
      </c>
      <c r="X1354" s="330" t="s">
        <v>60</v>
      </c>
      <c r="Y1354" s="335" t="s">
        <v>60</v>
      </c>
      <c r="Z1354" s="333" t="s">
        <v>10172</v>
      </c>
      <c r="AA1354" s="330" t="s">
        <v>60</v>
      </c>
      <c r="AB1354" s="341" t="s">
        <v>60</v>
      </c>
      <c r="AC1354" s="338">
        <v>0.49</v>
      </c>
      <c r="AD1354" s="332">
        <v>179.16</v>
      </c>
      <c r="AE1354" s="341" t="s">
        <v>60</v>
      </c>
      <c r="AF1354" s="332">
        <v>6.74</v>
      </c>
      <c r="AG1354" s="332">
        <v>425.54</v>
      </c>
      <c r="AH1354" s="332">
        <v>207.02</v>
      </c>
      <c r="AI1354" s="336">
        <v>54.1</v>
      </c>
      <c r="AJ1354" s="336">
        <v>18.3</v>
      </c>
      <c r="AK1354" s="336">
        <v>796.3</v>
      </c>
      <c r="AL1354" s="331" t="s">
        <v>8328</v>
      </c>
      <c r="AM1354" s="331" t="s">
        <v>8329</v>
      </c>
      <c r="AN1354" s="332">
        <v>2.56</v>
      </c>
      <c r="AO1354" s="332">
        <v>20</v>
      </c>
      <c r="AP1354" s="332">
        <v>42.86</v>
      </c>
    </row>
    <row r="1355" spans="1:42" ht="157.5">
      <c r="A1355" s="329">
        <v>44039</v>
      </c>
      <c r="B1355" s="330" t="s">
        <v>6340</v>
      </c>
      <c r="C1355" s="330" t="s">
        <v>60</v>
      </c>
      <c r="D1355" s="331" t="s">
        <v>61</v>
      </c>
      <c r="E1355" s="331" t="s">
        <v>67</v>
      </c>
      <c r="F1355" s="332">
        <v>114.43</v>
      </c>
      <c r="G1355" s="330" t="s">
        <v>6341</v>
      </c>
      <c r="H1355" s="330" t="s">
        <v>60</v>
      </c>
      <c r="I1355" s="331" t="s">
        <v>6342</v>
      </c>
      <c r="J1355" s="329">
        <v>44039</v>
      </c>
      <c r="K1355" s="333" t="s">
        <v>491</v>
      </c>
      <c r="L1355" s="329">
        <v>44134</v>
      </c>
      <c r="M1355" s="335" t="s">
        <v>16675</v>
      </c>
      <c r="N1355" s="335" t="s">
        <v>60</v>
      </c>
      <c r="O1355" s="335" t="s">
        <v>60</v>
      </c>
      <c r="P1355" s="341" t="s">
        <v>60</v>
      </c>
      <c r="Q1355" s="331" t="s">
        <v>8331</v>
      </c>
      <c r="R1355" s="339" t="s">
        <v>16676</v>
      </c>
      <c r="S1355" s="333" t="s">
        <v>16677</v>
      </c>
      <c r="T1355" s="331" t="s">
        <v>6917</v>
      </c>
      <c r="U1355" s="331" t="s">
        <v>11848</v>
      </c>
      <c r="V1355" s="335" t="s">
        <v>60</v>
      </c>
      <c r="W1355" s="333" t="s">
        <v>8916</v>
      </c>
      <c r="X1355" s="330" t="s">
        <v>60</v>
      </c>
      <c r="Y1355" s="335" t="s">
        <v>60</v>
      </c>
      <c r="Z1355" s="333" t="s">
        <v>60</v>
      </c>
      <c r="AA1355" s="330" t="s">
        <v>60</v>
      </c>
      <c r="AB1355" s="341" t="s">
        <v>60</v>
      </c>
      <c r="AC1355" s="338">
        <v>0.94399999999999995</v>
      </c>
      <c r="AD1355" s="332">
        <v>24.96</v>
      </c>
      <c r="AE1355" s="332">
        <v>130.35</v>
      </c>
      <c r="AF1355" s="332">
        <v>1.48</v>
      </c>
      <c r="AG1355" s="332">
        <v>99.84</v>
      </c>
      <c r="AH1355" s="332">
        <v>70.94</v>
      </c>
      <c r="AI1355" s="341" t="s">
        <v>60</v>
      </c>
      <c r="AJ1355" s="341" t="s">
        <v>60</v>
      </c>
      <c r="AK1355" s="341" t="s">
        <v>60</v>
      </c>
      <c r="AL1355" s="331" t="s">
        <v>8328</v>
      </c>
      <c r="AM1355" s="331" t="s">
        <v>8329</v>
      </c>
      <c r="AN1355" s="332">
        <v>2.4700000000000002</v>
      </c>
      <c r="AO1355" s="332">
        <v>2.4700000000000002</v>
      </c>
      <c r="AP1355" s="332">
        <v>1.5</v>
      </c>
    </row>
    <row r="1356" spans="1:42" ht="101.25">
      <c r="A1356" s="329">
        <v>44684</v>
      </c>
      <c r="B1356" s="330" t="s">
        <v>6343</v>
      </c>
      <c r="C1356" s="330" t="s">
        <v>60</v>
      </c>
      <c r="D1356" s="331" t="s">
        <v>61</v>
      </c>
      <c r="E1356" s="331" t="s">
        <v>77</v>
      </c>
      <c r="F1356" s="332">
        <v>594.41999999999996</v>
      </c>
      <c r="G1356" s="330" t="s">
        <v>6344</v>
      </c>
      <c r="H1356" s="330" t="s">
        <v>6345</v>
      </c>
      <c r="I1356" s="331" t="s">
        <v>6346</v>
      </c>
      <c r="J1356" s="329">
        <v>44684</v>
      </c>
      <c r="K1356" s="333" t="s">
        <v>491</v>
      </c>
      <c r="L1356" s="334" t="s">
        <v>60</v>
      </c>
      <c r="M1356" s="335" t="s">
        <v>16678</v>
      </c>
      <c r="N1356" s="335" t="s">
        <v>16679</v>
      </c>
      <c r="O1356" s="335" t="s">
        <v>16680</v>
      </c>
      <c r="P1356" s="341" t="s">
        <v>60</v>
      </c>
      <c r="Q1356" s="331" t="s">
        <v>8705</v>
      </c>
      <c r="R1356" s="333" t="s">
        <v>16681</v>
      </c>
      <c r="S1356" s="333" t="s">
        <v>10605</v>
      </c>
      <c r="T1356" s="331" t="s">
        <v>6919</v>
      </c>
      <c r="U1356" s="331" t="s">
        <v>11848</v>
      </c>
      <c r="V1356" s="335" t="s">
        <v>60</v>
      </c>
      <c r="W1356" s="333" t="s">
        <v>9832</v>
      </c>
      <c r="X1356" s="330" t="s">
        <v>60</v>
      </c>
      <c r="Y1356" s="335" t="s">
        <v>16682</v>
      </c>
      <c r="Z1356" s="333" t="s">
        <v>16683</v>
      </c>
      <c r="AA1356" s="330" t="s">
        <v>60</v>
      </c>
      <c r="AB1356" s="341" t="s">
        <v>60</v>
      </c>
      <c r="AC1356" s="332">
        <v>2.36</v>
      </c>
      <c r="AD1356" s="332">
        <v>12.62</v>
      </c>
      <c r="AE1356" s="341" t="s">
        <v>60</v>
      </c>
      <c r="AF1356" s="332">
        <v>4.87</v>
      </c>
      <c r="AG1356" s="332">
        <v>758.75</v>
      </c>
      <c r="AH1356" s="332">
        <v>560.87</v>
      </c>
      <c r="AI1356" s="336">
        <v>168.4</v>
      </c>
      <c r="AJ1356" s="336">
        <v>-41</v>
      </c>
      <c r="AK1356" s="336">
        <v>694.1</v>
      </c>
      <c r="AL1356" s="331" t="s">
        <v>8328</v>
      </c>
      <c r="AM1356" s="331" t="s">
        <v>8329</v>
      </c>
      <c r="AN1356" s="332">
        <v>2.46</v>
      </c>
      <c r="AO1356" s="332">
        <v>1.96</v>
      </c>
      <c r="AP1356" s="332">
        <v>16.2</v>
      </c>
    </row>
    <row r="1357" spans="1:42" ht="123.75">
      <c r="A1357" s="329">
        <v>44365</v>
      </c>
      <c r="B1357" s="330" t="s">
        <v>2079</v>
      </c>
      <c r="C1357" s="330" t="s">
        <v>2080</v>
      </c>
      <c r="D1357" s="331" t="s">
        <v>61</v>
      </c>
      <c r="E1357" s="331" t="s">
        <v>77</v>
      </c>
      <c r="F1357" s="332">
        <v>96.81</v>
      </c>
      <c r="G1357" s="330" t="s">
        <v>2081</v>
      </c>
      <c r="H1357" s="330" t="s">
        <v>2082</v>
      </c>
      <c r="I1357" s="331" t="s">
        <v>2083</v>
      </c>
      <c r="J1357" s="329">
        <v>44365</v>
      </c>
      <c r="K1357" s="333" t="s">
        <v>491</v>
      </c>
      <c r="L1357" s="334" t="s">
        <v>60</v>
      </c>
      <c r="M1357" s="335" t="s">
        <v>11051</v>
      </c>
      <c r="N1357" s="335" t="s">
        <v>11052</v>
      </c>
      <c r="O1357" s="335" t="s">
        <v>11053</v>
      </c>
      <c r="P1357" s="336">
        <v>29.7</v>
      </c>
      <c r="Q1357" s="331" t="s">
        <v>11054</v>
      </c>
      <c r="R1357" s="333" t="s">
        <v>11055</v>
      </c>
      <c r="S1357" s="333" t="s">
        <v>8742</v>
      </c>
      <c r="T1357" s="331" t="s">
        <v>6917</v>
      </c>
      <c r="U1357" s="331" t="s">
        <v>492</v>
      </c>
      <c r="V1357" s="335" t="s">
        <v>11056</v>
      </c>
      <c r="W1357" s="333" t="s">
        <v>9878</v>
      </c>
      <c r="X1357" s="330" t="s">
        <v>60</v>
      </c>
      <c r="Y1357" s="335" t="s">
        <v>11057</v>
      </c>
      <c r="Z1357" s="333" t="s">
        <v>8576</v>
      </c>
      <c r="AA1357" s="330" t="s">
        <v>60</v>
      </c>
      <c r="AB1357" s="332">
        <v>8.44</v>
      </c>
      <c r="AC1357" s="338">
        <v>0.745</v>
      </c>
      <c r="AD1357" s="341" t="s">
        <v>60</v>
      </c>
      <c r="AE1357" s="332">
        <v>7.01</v>
      </c>
      <c r="AF1357" s="332">
        <v>1.48</v>
      </c>
      <c r="AG1357" s="332">
        <v>115.11</v>
      </c>
      <c r="AH1357" s="332">
        <v>53.05</v>
      </c>
      <c r="AI1357" s="336">
        <v>13</v>
      </c>
      <c r="AJ1357" s="336">
        <v>24.3</v>
      </c>
      <c r="AK1357" s="336">
        <v>136.4</v>
      </c>
      <c r="AL1357" s="331" t="s">
        <v>8328</v>
      </c>
      <c r="AM1357" s="331" t="s">
        <v>8329</v>
      </c>
      <c r="AN1357" s="332">
        <v>2.44</v>
      </c>
      <c r="AO1357" s="332">
        <v>-2.33</v>
      </c>
      <c r="AP1357" s="332">
        <v>-2.33</v>
      </c>
    </row>
    <row r="1358" spans="1:42" ht="123.75">
      <c r="A1358" s="329">
        <v>44084</v>
      </c>
      <c r="B1358" s="330" t="s">
        <v>6347</v>
      </c>
      <c r="C1358" s="330" t="s">
        <v>60</v>
      </c>
      <c r="D1358" s="331" t="s">
        <v>61</v>
      </c>
      <c r="E1358" s="331" t="s">
        <v>67</v>
      </c>
      <c r="F1358" s="332">
        <v>205.3</v>
      </c>
      <c r="G1358" s="330" t="s">
        <v>6348</v>
      </c>
      <c r="H1358" s="330" t="s">
        <v>60</v>
      </c>
      <c r="I1358" s="331" t="s">
        <v>6349</v>
      </c>
      <c r="J1358" s="329">
        <v>44084</v>
      </c>
      <c r="K1358" s="333" t="s">
        <v>491</v>
      </c>
      <c r="L1358" s="329">
        <v>44166</v>
      </c>
      <c r="M1358" s="335" t="s">
        <v>16684</v>
      </c>
      <c r="N1358" s="335" t="s">
        <v>60</v>
      </c>
      <c r="O1358" s="335" t="s">
        <v>60</v>
      </c>
      <c r="P1358" s="341" t="s">
        <v>60</v>
      </c>
      <c r="Q1358" s="331" t="s">
        <v>10245</v>
      </c>
      <c r="R1358" s="333" t="s">
        <v>16685</v>
      </c>
      <c r="S1358" s="333" t="s">
        <v>8333</v>
      </c>
      <c r="T1358" s="331" t="s">
        <v>6917</v>
      </c>
      <c r="U1358" s="331" t="s">
        <v>11848</v>
      </c>
      <c r="V1358" s="335" t="s">
        <v>16686</v>
      </c>
      <c r="W1358" s="333" t="s">
        <v>8501</v>
      </c>
      <c r="X1358" s="340">
        <v>477.8</v>
      </c>
      <c r="Y1358" s="335" t="s">
        <v>60</v>
      </c>
      <c r="Z1358" s="333" t="s">
        <v>60</v>
      </c>
      <c r="AA1358" s="330" t="s">
        <v>60</v>
      </c>
      <c r="AB1358" s="341" t="s">
        <v>60</v>
      </c>
      <c r="AC1358" s="341" t="s">
        <v>60</v>
      </c>
      <c r="AD1358" s="341" t="s">
        <v>60</v>
      </c>
      <c r="AE1358" s="341" t="s">
        <v>60</v>
      </c>
      <c r="AF1358" s="341" t="s">
        <v>60</v>
      </c>
      <c r="AG1358" s="332">
        <v>256.31</v>
      </c>
      <c r="AH1358" s="332">
        <v>256.31</v>
      </c>
      <c r="AI1358" s="336">
        <v>381.4</v>
      </c>
      <c r="AJ1358" s="336">
        <v>28.4</v>
      </c>
      <c r="AK1358" s="336">
        <v>431.3</v>
      </c>
      <c r="AL1358" s="331" t="s">
        <v>8328</v>
      </c>
      <c r="AM1358" s="331" t="s">
        <v>8329</v>
      </c>
      <c r="AN1358" s="332">
        <v>2.34</v>
      </c>
      <c r="AO1358" s="332">
        <v>4.45</v>
      </c>
      <c r="AP1358" s="332">
        <v>2</v>
      </c>
    </row>
    <row r="1359" spans="1:42" ht="168.75">
      <c r="A1359" s="329">
        <v>44092</v>
      </c>
      <c r="B1359" s="330" t="s">
        <v>6350</v>
      </c>
      <c r="C1359" s="330" t="s">
        <v>60</v>
      </c>
      <c r="D1359" s="331" t="s">
        <v>61</v>
      </c>
      <c r="E1359" s="331" t="s">
        <v>67</v>
      </c>
      <c r="F1359" s="332">
        <v>127.79</v>
      </c>
      <c r="G1359" s="330" t="s">
        <v>6351</v>
      </c>
      <c r="H1359" s="330" t="s">
        <v>6352</v>
      </c>
      <c r="I1359" s="331" t="s">
        <v>6353</v>
      </c>
      <c r="J1359" s="329">
        <v>44092</v>
      </c>
      <c r="K1359" s="333" t="s">
        <v>491</v>
      </c>
      <c r="L1359" s="329">
        <v>44097</v>
      </c>
      <c r="M1359" s="335" t="s">
        <v>16687</v>
      </c>
      <c r="N1359" s="335" t="s">
        <v>60</v>
      </c>
      <c r="O1359" s="335" t="s">
        <v>60</v>
      </c>
      <c r="P1359" s="341" t="s">
        <v>60</v>
      </c>
      <c r="Q1359" s="331" t="s">
        <v>8913</v>
      </c>
      <c r="R1359" s="333" t="s">
        <v>16688</v>
      </c>
      <c r="S1359" s="333" t="s">
        <v>9049</v>
      </c>
      <c r="T1359" s="331" t="s">
        <v>6915</v>
      </c>
      <c r="U1359" s="331" t="s">
        <v>11848</v>
      </c>
      <c r="V1359" s="335" t="s">
        <v>16689</v>
      </c>
      <c r="W1359" s="333" t="s">
        <v>9106</v>
      </c>
      <c r="X1359" s="330" t="s">
        <v>60</v>
      </c>
      <c r="Y1359" s="335" t="s">
        <v>16690</v>
      </c>
      <c r="Z1359" s="339" t="s">
        <v>16691</v>
      </c>
      <c r="AA1359" s="330" t="s">
        <v>60</v>
      </c>
      <c r="AB1359" s="332">
        <v>30.94</v>
      </c>
      <c r="AC1359" s="332">
        <v>30.9</v>
      </c>
      <c r="AD1359" s="332">
        <v>24.57</v>
      </c>
      <c r="AE1359" s="332">
        <v>26.25</v>
      </c>
      <c r="AF1359" s="332">
        <v>3.2</v>
      </c>
      <c r="AG1359" s="332">
        <v>162.28</v>
      </c>
      <c r="AH1359" s="332">
        <v>141.91</v>
      </c>
      <c r="AI1359" s="341" t="s">
        <v>60</v>
      </c>
      <c r="AJ1359" s="341" t="s">
        <v>60</v>
      </c>
      <c r="AK1359" s="341" t="s">
        <v>60</v>
      </c>
      <c r="AL1359" s="331" t="s">
        <v>8328</v>
      </c>
      <c r="AM1359" s="331" t="s">
        <v>8329</v>
      </c>
      <c r="AN1359" s="332">
        <v>2.34</v>
      </c>
      <c r="AO1359" s="332">
        <v>1.45</v>
      </c>
      <c r="AP1359" s="332">
        <v>2.94</v>
      </c>
    </row>
    <row r="1360" spans="1:42" ht="303.75">
      <c r="A1360" s="329">
        <v>44610</v>
      </c>
      <c r="B1360" s="330" t="s">
        <v>6354</v>
      </c>
      <c r="C1360" s="330" t="s">
        <v>60</v>
      </c>
      <c r="D1360" s="331" t="s">
        <v>61</v>
      </c>
      <c r="E1360" s="331" t="s">
        <v>67</v>
      </c>
      <c r="F1360" s="332">
        <v>15.63</v>
      </c>
      <c r="G1360" s="330" t="s">
        <v>6355</v>
      </c>
      <c r="H1360" s="330" t="s">
        <v>60</v>
      </c>
      <c r="I1360" s="331" t="s">
        <v>6356</v>
      </c>
      <c r="J1360" s="329">
        <v>44610</v>
      </c>
      <c r="K1360" s="333" t="s">
        <v>491</v>
      </c>
      <c r="L1360" s="329">
        <v>44665</v>
      </c>
      <c r="M1360" s="335" t="s">
        <v>16692</v>
      </c>
      <c r="N1360" s="335" t="s">
        <v>16693</v>
      </c>
      <c r="O1360" s="335" t="s">
        <v>60</v>
      </c>
      <c r="P1360" s="341" t="s">
        <v>60</v>
      </c>
      <c r="Q1360" s="331" t="s">
        <v>8978</v>
      </c>
      <c r="R1360" s="339" t="s">
        <v>16694</v>
      </c>
      <c r="S1360" s="333" t="s">
        <v>9222</v>
      </c>
      <c r="T1360" s="331" t="s">
        <v>6915</v>
      </c>
      <c r="U1360" s="331" t="s">
        <v>11848</v>
      </c>
      <c r="V1360" s="335" t="s">
        <v>16695</v>
      </c>
      <c r="W1360" s="333" t="s">
        <v>12398</v>
      </c>
      <c r="X1360" s="330" t="s">
        <v>60</v>
      </c>
      <c r="Y1360" s="335" t="s">
        <v>60</v>
      </c>
      <c r="Z1360" s="333" t="s">
        <v>60</v>
      </c>
      <c r="AA1360" s="330" t="s">
        <v>60</v>
      </c>
      <c r="AB1360" s="332">
        <v>10.99</v>
      </c>
      <c r="AC1360" s="332">
        <v>2.25</v>
      </c>
      <c r="AD1360" s="332">
        <v>5.74</v>
      </c>
      <c r="AE1360" s="332">
        <v>6.75</v>
      </c>
      <c r="AF1360" s="338">
        <v>0.502</v>
      </c>
      <c r="AG1360" s="332">
        <v>17.3</v>
      </c>
      <c r="AH1360" s="332">
        <v>22.95</v>
      </c>
      <c r="AI1360" s="336">
        <v>35.700000000000003</v>
      </c>
      <c r="AJ1360" s="332">
        <v>2.16</v>
      </c>
      <c r="AK1360" s="336">
        <v>17.899999999999999</v>
      </c>
      <c r="AL1360" s="331" t="s">
        <v>8328</v>
      </c>
      <c r="AM1360" s="331" t="s">
        <v>8329</v>
      </c>
      <c r="AN1360" s="332">
        <v>2.27</v>
      </c>
      <c r="AO1360" s="332">
        <v>4.6500000000000004</v>
      </c>
      <c r="AP1360" s="332">
        <v>5.88</v>
      </c>
    </row>
    <row r="1361" spans="1:42" ht="409.5">
      <c r="A1361" s="329">
        <v>44628</v>
      </c>
      <c r="B1361" s="330" t="s">
        <v>6357</v>
      </c>
      <c r="C1361" s="330" t="s">
        <v>60</v>
      </c>
      <c r="D1361" s="331" t="s">
        <v>61</v>
      </c>
      <c r="E1361" s="331" t="s">
        <v>67</v>
      </c>
      <c r="F1361" s="332">
        <v>7550.85</v>
      </c>
      <c r="G1361" s="330" t="s">
        <v>6358</v>
      </c>
      <c r="H1361" s="330" t="s">
        <v>6359</v>
      </c>
      <c r="I1361" s="331" t="s">
        <v>6360</v>
      </c>
      <c r="J1361" s="329">
        <v>44628</v>
      </c>
      <c r="K1361" s="333" t="s">
        <v>491</v>
      </c>
      <c r="L1361" s="329">
        <v>44816</v>
      </c>
      <c r="M1361" s="335" t="s">
        <v>16696</v>
      </c>
      <c r="N1361" s="335" t="s">
        <v>16697</v>
      </c>
      <c r="O1361" s="335" t="s">
        <v>16698</v>
      </c>
      <c r="P1361" s="341" t="s">
        <v>60</v>
      </c>
      <c r="Q1361" s="331" t="s">
        <v>9345</v>
      </c>
      <c r="R1361" s="339" t="s">
        <v>16699</v>
      </c>
      <c r="S1361" s="333" t="s">
        <v>16700</v>
      </c>
      <c r="T1361" s="331" t="s">
        <v>6921</v>
      </c>
      <c r="U1361" s="331" t="s">
        <v>11848</v>
      </c>
      <c r="V1361" s="335" t="s">
        <v>16701</v>
      </c>
      <c r="W1361" s="333" t="s">
        <v>8473</v>
      </c>
      <c r="X1361" s="330" t="s">
        <v>60</v>
      </c>
      <c r="Y1361" s="335" t="s">
        <v>16702</v>
      </c>
      <c r="Z1361" s="339" t="s">
        <v>16703</v>
      </c>
      <c r="AA1361" s="330" t="s">
        <v>16704</v>
      </c>
      <c r="AB1361" s="341" t="s">
        <v>60</v>
      </c>
      <c r="AC1361" s="332">
        <v>3.85</v>
      </c>
      <c r="AD1361" s="341" t="s">
        <v>60</v>
      </c>
      <c r="AE1361" s="341" t="s">
        <v>60</v>
      </c>
      <c r="AF1361" s="332">
        <v>11.08</v>
      </c>
      <c r="AG1361" s="332">
        <v>5357.05</v>
      </c>
      <c r="AH1361" s="332">
        <v>5887.84</v>
      </c>
      <c r="AI1361" s="336">
        <v>522.9</v>
      </c>
      <c r="AJ1361" s="336">
        <v>849</v>
      </c>
      <c r="AK1361" s="336">
        <v>3651.2</v>
      </c>
      <c r="AL1361" s="331" t="s">
        <v>8328</v>
      </c>
      <c r="AM1361" s="331" t="s">
        <v>8329</v>
      </c>
      <c r="AN1361" s="332">
        <v>2.27</v>
      </c>
      <c r="AO1361" s="332">
        <v>14.03</v>
      </c>
      <c r="AP1361" s="332">
        <v>53.54</v>
      </c>
    </row>
    <row r="1362" spans="1:42" ht="281.25">
      <c r="A1362" s="329">
        <v>44181</v>
      </c>
      <c r="B1362" s="330" t="s">
        <v>6361</v>
      </c>
      <c r="C1362" s="330" t="s">
        <v>60</v>
      </c>
      <c r="D1362" s="331" t="s">
        <v>61</v>
      </c>
      <c r="E1362" s="331" t="s">
        <v>67</v>
      </c>
      <c r="F1362" s="332">
        <v>547.6</v>
      </c>
      <c r="G1362" s="330" t="s">
        <v>6362</v>
      </c>
      <c r="H1362" s="330" t="s">
        <v>6363</v>
      </c>
      <c r="I1362" s="331" t="s">
        <v>6364</v>
      </c>
      <c r="J1362" s="329">
        <v>44181</v>
      </c>
      <c r="K1362" s="333" t="s">
        <v>491</v>
      </c>
      <c r="L1362" s="329">
        <v>44293</v>
      </c>
      <c r="M1362" s="335" t="s">
        <v>16705</v>
      </c>
      <c r="N1362" s="335" t="s">
        <v>60</v>
      </c>
      <c r="O1362" s="335" t="s">
        <v>60</v>
      </c>
      <c r="P1362" s="341" t="s">
        <v>60</v>
      </c>
      <c r="Q1362" s="331" t="s">
        <v>10015</v>
      </c>
      <c r="R1362" s="333" t="s">
        <v>10213</v>
      </c>
      <c r="S1362" s="333" t="s">
        <v>8800</v>
      </c>
      <c r="T1362" s="331" t="s">
        <v>6921</v>
      </c>
      <c r="U1362" s="331" t="s">
        <v>11848</v>
      </c>
      <c r="V1362" s="335" t="s">
        <v>16706</v>
      </c>
      <c r="W1362" s="333" t="s">
        <v>10383</v>
      </c>
      <c r="X1362" s="340">
        <v>986.7</v>
      </c>
      <c r="Y1362" s="335" t="s">
        <v>16707</v>
      </c>
      <c r="Z1362" s="339" t="s">
        <v>16708</v>
      </c>
      <c r="AA1362" s="330" t="s">
        <v>60</v>
      </c>
      <c r="AB1362" s="341" t="s">
        <v>60</v>
      </c>
      <c r="AC1362" s="332">
        <v>1.71</v>
      </c>
      <c r="AD1362" s="341" t="s">
        <v>60</v>
      </c>
      <c r="AE1362" s="341" t="s">
        <v>60</v>
      </c>
      <c r="AF1362" s="332">
        <v>5.12</v>
      </c>
      <c r="AG1362" s="332">
        <v>495.58</v>
      </c>
      <c r="AH1362" s="332">
        <v>483.43</v>
      </c>
      <c r="AI1362" s="341" t="s">
        <v>60</v>
      </c>
      <c r="AJ1362" s="341" t="s">
        <v>60</v>
      </c>
      <c r="AK1362" s="336">
        <v>408.2</v>
      </c>
      <c r="AL1362" s="331" t="s">
        <v>8328</v>
      </c>
      <c r="AM1362" s="331" t="s">
        <v>8329</v>
      </c>
      <c r="AN1362" s="332">
        <v>2.25</v>
      </c>
      <c r="AO1362" s="338">
        <v>-0.125</v>
      </c>
      <c r="AP1362" s="338">
        <v>-0.125</v>
      </c>
    </row>
    <row r="1363" spans="1:42" ht="405">
      <c r="A1363" s="329">
        <v>44454</v>
      </c>
      <c r="B1363" s="330" t="s">
        <v>6365</v>
      </c>
      <c r="C1363" s="330" t="s">
        <v>60</v>
      </c>
      <c r="D1363" s="331" t="s">
        <v>61</v>
      </c>
      <c r="E1363" s="331" t="s">
        <v>67</v>
      </c>
      <c r="F1363" s="332">
        <v>51.34</v>
      </c>
      <c r="G1363" s="330" t="s">
        <v>6366</v>
      </c>
      <c r="H1363" s="330" t="s">
        <v>6367</v>
      </c>
      <c r="I1363" s="331" t="s">
        <v>6368</v>
      </c>
      <c r="J1363" s="329">
        <v>44454</v>
      </c>
      <c r="K1363" s="333" t="s">
        <v>491</v>
      </c>
      <c r="L1363" s="329">
        <v>44648</v>
      </c>
      <c r="M1363" s="335" t="s">
        <v>16709</v>
      </c>
      <c r="N1363" s="335" t="s">
        <v>60</v>
      </c>
      <c r="O1363" s="335" t="s">
        <v>60</v>
      </c>
      <c r="P1363" s="341" t="s">
        <v>60</v>
      </c>
      <c r="Q1363" s="331" t="s">
        <v>10968</v>
      </c>
      <c r="R1363" s="333" t="s">
        <v>16710</v>
      </c>
      <c r="S1363" s="333" t="s">
        <v>16711</v>
      </c>
      <c r="T1363" s="331" t="s">
        <v>6915</v>
      </c>
      <c r="U1363" s="331" t="s">
        <v>11848</v>
      </c>
      <c r="V1363" s="335" t="s">
        <v>16712</v>
      </c>
      <c r="W1363" s="333" t="s">
        <v>16713</v>
      </c>
      <c r="X1363" s="340">
        <v>131.69999999999999</v>
      </c>
      <c r="Y1363" s="335" t="s">
        <v>16714</v>
      </c>
      <c r="Z1363" s="339" t="s">
        <v>16715</v>
      </c>
      <c r="AA1363" s="330" t="s">
        <v>60</v>
      </c>
      <c r="AB1363" s="341" t="s">
        <v>60</v>
      </c>
      <c r="AC1363" s="332">
        <v>9.86</v>
      </c>
      <c r="AD1363" s="341" t="s">
        <v>60</v>
      </c>
      <c r="AE1363" s="341" t="s">
        <v>60</v>
      </c>
      <c r="AF1363" s="332">
        <v>9.3000000000000007</v>
      </c>
      <c r="AG1363" s="332">
        <v>107.73</v>
      </c>
      <c r="AH1363" s="332">
        <v>115.88</v>
      </c>
      <c r="AI1363" s="336">
        <v>11.6</v>
      </c>
      <c r="AJ1363" s="332">
        <v>-7.54</v>
      </c>
      <c r="AK1363" s="336">
        <v>12.7</v>
      </c>
      <c r="AL1363" s="331" t="s">
        <v>8328</v>
      </c>
      <c r="AM1363" s="331" t="s">
        <v>8329</v>
      </c>
      <c r="AN1363" s="332">
        <v>2.2400000000000002</v>
      </c>
      <c r="AO1363" s="332">
        <v>3.23</v>
      </c>
      <c r="AP1363" s="332">
        <v>1.91</v>
      </c>
    </row>
    <row r="1364" spans="1:42" ht="409.5">
      <c r="A1364" s="329">
        <v>43840</v>
      </c>
      <c r="B1364" s="330" t="s">
        <v>6369</v>
      </c>
      <c r="C1364" s="330" t="s">
        <v>60</v>
      </c>
      <c r="D1364" s="331" t="s">
        <v>61</v>
      </c>
      <c r="E1364" s="331" t="s">
        <v>67</v>
      </c>
      <c r="F1364" s="332">
        <v>1310.78</v>
      </c>
      <c r="G1364" s="330" t="s">
        <v>3155</v>
      </c>
      <c r="H1364" s="330" t="s">
        <v>6370</v>
      </c>
      <c r="I1364" s="331" t="s">
        <v>6371</v>
      </c>
      <c r="J1364" s="329">
        <v>43840</v>
      </c>
      <c r="K1364" s="333" t="s">
        <v>491</v>
      </c>
      <c r="L1364" s="329">
        <v>43880</v>
      </c>
      <c r="M1364" s="335" t="s">
        <v>16716</v>
      </c>
      <c r="N1364" s="335" t="s">
        <v>60</v>
      </c>
      <c r="O1364" s="335" t="s">
        <v>60</v>
      </c>
      <c r="P1364" s="341" t="s">
        <v>60</v>
      </c>
      <c r="Q1364" s="331" t="s">
        <v>8331</v>
      </c>
      <c r="R1364" s="333" t="s">
        <v>16717</v>
      </c>
      <c r="S1364" s="333" t="s">
        <v>8602</v>
      </c>
      <c r="T1364" s="331" t="s">
        <v>6921</v>
      </c>
      <c r="U1364" s="331" t="s">
        <v>11848</v>
      </c>
      <c r="V1364" s="335" t="s">
        <v>8557</v>
      </c>
      <c r="W1364" s="339" t="s">
        <v>16718</v>
      </c>
      <c r="X1364" s="340">
        <v>347546.6</v>
      </c>
      <c r="Y1364" s="335" t="s">
        <v>16719</v>
      </c>
      <c r="Z1364" s="339" t="s">
        <v>16720</v>
      </c>
      <c r="AA1364" s="330" t="s">
        <v>60</v>
      </c>
      <c r="AB1364" s="341" t="s">
        <v>60</v>
      </c>
      <c r="AC1364" s="332">
        <v>72.989999999999995</v>
      </c>
      <c r="AD1364" s="341" t="s">
        <v>60</v>
      </c>
      <c r="AE1364" s="341" t="s">
        <v>60</v>
      </c>
      <c r="AF1364" s="332">
        <v>11.5</v>
      </c>
      <c r="AG1364" s="332">
        <v>952.64</v>
      </c>
      <c r="AH1364" s="332">
        <v>1056.93</v>
      </c>
      <c r="AI1364" s="341" t="s">
        <v>60</v>
      </c>
      <c r="AJ1364" s="341" t="s">
        <v>60</v>
      </c>
      <c r="AK1364" s="341" t="s">
        <v>60</v>
      </c>
      <c r="AL1364" s="331" t="s">
        <v>8328</v>
      </c>
      <c r="AM1364" s="331" t="s">
        <v>8329</v>
      </c>
      <c r="AN1364" s="332">
        <v>2.2400000000000002</v>
      </c>
      <c r="AO1364" s="332">
        <v>27.99</v>
      </c>
      <c r="AP1364" s="332">
        <v>60.67</v>
      </c>
    </row>
    <row r="1365" spans="1:42" ht="409.5">
      <c r="A1365" s="329">
        <v>44508</v>
      </c>
      <c r="B1365" s="330" t="s">
        <v>6372</v>
      </c>
      <c r="C1365" s="330" t="s">
        <v>6373</v>
      </c>
      <c r="D1365" s="331" t="s">
        <v>61</v>
      </c>
      <c r="E1365" s="331" t="s">
        <v>67</v>
      </c>
      <c r="F1365" s="332">
        <v>20862.21</v>
      </c>
      <c r="G1365" s="330" t="s">
        <v>6374</v>
      </c>
      <c r="H1365" s="330" t="s">
        <v>6375</v>
      </c>
      <c r="I1365" s="331" t="s">
        <v>6376</v>
      </c>
      <c r="J1365" s="329">
        <v>44508</v>
      </c>
      <c r="K1365" s="333" t="s">
        <v>491</v>
      </c>
      <c r="L1365" s="329">
        <v>44621</v>
      </c>
      <c r="M1365" s="335" t="s">
        <v>16721</v>
      </c>
      <c r="N1365" s="335" t="s">
        <v>16722</v>
      </c>
      <c r="O1365" s="335" t="s">
        <v>16723</v>
      </c>
      <c r="P1365" s="341" t="s">
        <v>60</v>
      </c>
      <c r="Q1365" s="331" t="s">
        <v>9345</v>
      </c>
      <c r="R1365" s="333" t="s">
        <v>16724</v>
      </c>
      <c r="S1365" s="333" t="s">
        <v>12955</v>
      </c>
      <c r="T1365" s="331" t="s">
        <v>6921</v>
      </c>
      <c r="U1365" s="331" t="s">
        <v>11848</v>
      </c>
      <c r="V1365" s="335" t="s">
        <v>16725</v>
      </c>
      <c r="W1365" s="339" t="s">
        <v>16726</v>
      </c>
      <c r="X1365" s="330" t="s">
        <v>60</v>
      </c>
      <c r="Y1365" s="335" t="s">
        <v>16727</v>
      </c>
      <c r="Z1365" s="339" t="s">
        <v>16728</v>
      </c>
      <c r="AA1365" s="330" t="s">
        <v>60</v>
      </c>
      <c r="AB1365" s="341" t="s">
        <v>60</v>
      </c>
      <c r="AC1365" s="341" t="s">
        <v>60</v>
      </c>
      <c r="AD1365" s="332">
        <v>30.1</v>
      </c>
      <c r="AE1365" s="332">
        <v>45.8</v>
      </c>
      <c r="AF1365" s="332">
        <v>10.96</v>
      </c>
      <c r="AG1365" s="332">
        <v>20014.21</v>
      </c>
      <c r="AH1365" s="332">
        <v>11968.61</v>
      </c>
      <c r="AI1365" s="336">
        <v>1920</v>
      </c>
      <c r="AJ1365" s="336">
        <v>849</v>
      </c>
      <c r="AK1365" s="336">
        <v>3422</v>
      </c>
      <c r="AL1365" s="331" t="s">
        <v>8328</v>
      </c>
      <c r="AM1365" s="331" t="s">
        <v>8329</v>
      </c>
      <c r="AN1365" s="332">
        <v>2.12</v>
      </c>
      <c r="AO1365" s="332">
        <v>22.3</v>
      </c>
      <c r="AP1365" s="332">
        <v>21.89</v>
      </c>
    </row>
    <row r="1366" spans="1:42" ht="135">
      <c r="A1366" s="329">
        <v>44515</v>
      </c>
      <c r="B1366" s="330" t="s">
        <v>6377</v>
      </c>
      <c r="C1366" s="330" t="s">
        <v>60</v>
      </c>
      <c r="D1366" s="331" t="s">
        <v>61</v>
      </c>
      <c r="E1366" s="331" t="s">
        <v>67</v>
      </c>
      <c r="F1366" s="332">
        <v>9505.76</v>
      </c>
      <c r="G1366" s="330" t="s">
        <v>6378</v>
      </c>
      <c r="H1366" s="330" t="s">
        <v>60</v>
      </c>
      <c r="I1366" s="331" t="s">
        <v>6379</v>
      </c>
      <c r="J1366" s="329">
        <v>44515</v>
      </c>
      <c r="K1366" s="333" t="s">
        <v>491</v>
      </c>
      <c r="L1366" s="329">
        <v>44558</v>
      </c>
      <c r="M1366" s="335" t="s">
        <v>16729</v>
      </c>
      <c r="N1366" s="335" t="s">
        <v>60</v>
      </c>
      <c r="O1366" s="335" t="s">
        <v>60</v>
      </c>
      <c r="P1366" s="341" t="s">
        <v>60</v>
      </c>
      <c r="Q1366" s="331" t="s">
        <v>12677</v>
      </c>
      <c r="R1366" s="333" t="s">
        <v>15146</v>
      </c>
      <c r="S1366" s="333" t="s">
        <v>12798</v>
      </c>
      <c r="T1366" s="331" t="s">
        <v>6921</v>
      </c>
      <c r="U1366" s="331" t="s">
        <v>12010</v>
      </c>
      <c r="V1366" s="335" t="s">
        <v>16730</v>
      </c>
      <c r="W1366" s="333" t="s">
        <v>10074</v>
      </c>
      <c r="X1366" s="330" t="s">
        <v>60</v>
      </c>
      <c r="Y1366" s="335" t="s">
        <v>60</v>
      </c>
      <c r="Z1366" s="333" t="s">
        <v>60</v>
      </c>
      <c r="AA1366" s="330" t="s">
        <v>60</v>
      </c>
      <c r="AB1366" s="332">
        <v>84.99</v>
      </c>
      <c r="AC1366" s="341" t="s">
        <v>60</v>
      </c>
      <c r="AD1366" s="332">
        <v>26.28</v>
      </c>
      <c r="AE1366" s="332">
        <v>65.63</v>
      </c>
      <c r="AF1366" s="332">
        <v>14.88</v>
      </c>
      <c r="AG1366" s="332">
        <v>9502.35</v>
      </c>
      <c r="AH1366" s="332">
        <v>7526.2</v>
      </c>
      <c r="AI1366" s="336">
        <v>638.6</v>
      </c>
      <c r="AJ1366" s="336">
        <v>88.6</v>
      </c>
      <c r="AK1366" s="341" t="s">
        <v>60</v>
      </c>
      <c r="AL1366" s="331" t="s">
        <v>8328</v>
      </c>
      <c r="AM1366" s="331" t="s">
        <v>8329</v>
      </c>
      <c r="AN1366" s="332">
        <v>2.0499999999999998</v>
      </c>
      <c r="AO1366" s="332">
        <v>7.92</v>
      </c>
      <c r="AP1366" s="332">
        <v>20.05</v>
      </c>
    </row>
    <row r="1367" spans="1:42" ht="409.5">
      <c r="A1367" s="329">
        <v>44610</v>
      </c>
      <c r="B1367" s="330" t="s">
        <v>2084</v>
      </c>
      <c r="C1367" s="330" t="s">
        <v>2085</v>
      </c>
      <c r="D1367" s="331" t="s">
        <v>61</v>
      </c>
      <c r="E1367" s="331" t="s">
        <v>67</v>
      </c>
      <c r="F1367" s="332">
        <v>248.6</v>
      </c>
      <c r="G1367" s="330" t="s">
        <v>2086</v>
      </c>
      <c r="H1367" s="330" t="s">
        <v>2087</v>
      </c>
      <c r="I1367" s="331" t="s">
        <v>2088</v>
      </c>
      <c r="J1367" s="329">
        <v>44610</v>
      </c>
      <c r="K1367" s="333" t="s">
        <v>491</v>
      </c>
      <c r="L1367" s="329">
        <v>44645</v>
      </c>
      <c r="M1367" s="335" t="s">
        <v>11097</v>
      </c>
      <c r="N1367" s="335" t="s">
        <v>11098</v>
      </c>
      <c r="O1367" s="335" t="s">
        <v>11099</v>
      </c>
      <c r="P1367" s="336">
        <v>273.39999999999998</v>
      </c>
      <c r="Q1367" s="331" t="s">
        <v>8400</v>
      </c>
      <c r="R1367" s="339" t="s">
        <v>11100</v>
      </c>
      <c r="S1367" s="333" t="s">
        <v>8671</v>
      </c>
      <c r="T1367" s="331" t="s">
        <v>6917</v>
      </c>
      <c r="U1367" s="331" t="s">
        <v>492</v>
      </c>
      <c r="V1367" s="335" t="s">
        <v>11101</v>
      </c>
      <c r="W1367" s="333" t="s">
        <v>8828</v>
      </c>
      <c r="X1367" s="330" t="s">
        <v>60</v>
      </c>
      <c r="Y1367" s="335" t="s">
        <v>11102</v>
      </c>
      <c r="Z1367" s="339" t="s">
        <v>11103</v>
      </c>
      <c r="AA1367" s="330" t="s">
        <v>11104</v>
      </c>
      <c r="AB1367" s="332">
        <v>2.78</v>
      </c>
      <c r="AC1367" s="338">
        <v>0.34399999999999997</v>
      </c>
      <c r="AD1367" s="332">
        <v>2.3199999999999998</v>
      </c>
      <c r="AE1367" s="332">
        <v>2.5499999999999998</v>
      </c>
      <c r="AF1367" s="338">
        <v>0.97499999999999998</v>
      </c>
      <c r="AG1367" s="332">
        <v>291.49</v>
      </c>
      <c r="AH1367" s="332">
        <v>313.38</v>
      </c>
      <c r="AI1367" s="336">
        <v>297.7</v>
      </c>
      <c r="AJ1367" s="336">
        <v>86</v>
      </c>
      <c r="AK1367" s="336">
        <v>1005.1</v>
      </c>
      <c r="AL1367" s="331" t="s">
        <v>8328</v>
      </c>
      <c r="AM1367" s="331" t="s">
        <v>8329</v>
      </c>
      <c r="AN1367" s="332">
        <v>2.04</v>
      </c>
      <c r="AO1367" s="332">
        <v>-5.21</v>
      </c>
      <c r="AP1367" s="332">
        <v>-6.98</v>
      </c>
    </row>
    <row r="1368" spans="1:42" ht="213.75">
      <c r="A1368" s="329">
        <v>44467</v>
      </c>
      <c r="B1368" s="330" t="s">
        <v>6380</v>
      </c>
      <c r="C1368" s="330" t="s">
        <v>60</v>
      </c>
      <c r="D1368" s="331" t="s">
        <v>61</v>
      </c>
      <c r="E1368" s="331" t="s">
        <v>67</v>
      </c>
      <c r="F1368" s="332">
        <v>4635.3599999999997</v>
      </c>
      <c r="G1368" s="330" t="s">
        <v>6381</v>
      </c>
      <c r="H1368" s="330" t="s">
        <v>6382</v>
      </c>
      <c r="I1368" s="331" t="s">
        <v>6383</v>
      </c>
      <c r="J1368" s="329">
        <v>44467</v>
      </c>
      <c r="K1368" s="333" t="s">
        <v>491</v>
      </c>
      <c r="L1368" s="329">
        <v>44662</v>
      </c>
      <c r="M1368" s="335" t="s">
        <v>16731</v>
      </c>
      <c r="N1368" s="335" t="s">
        <v>60</v>
      </c>
      <c r="O1368" s="335" t="s">
        <v>60</v>
      </c>
      <c r="P1368" s="341" t="s">
        <v>60</v>
      </c>
      <c r="Q1368" s="331" t="s">
        <v>8400</v>
      </c>
      <c r="R1368" s="339" t="s">
        <v>16732</v>
      </c>
      <c r="S1368" s="333" t="s">
        <v>9819</v>
      </c>
      <c r="T1368" s="331" t="s">
        <v>6923</v>
      </c>
      <c r="U1368" s="331" t="s">
        <v>11848</v>
      </c>
      <c r="V1368" s="335" t="s">
        <v>16733</v>
      </c>
      <c r="W1368" s="333" t="s">
        <v>9821</v>
      </c>
      <c r="X1368" s="340">
        <v>4057.8</v>
      </c>
      <c r="Y1368" s="335" t="s">
        <v>16734</v>
      </c>
      <c r="Z1368" s="333" t="s">
        <v>9821</v>
      </c>
      <c r="AA1368" s="330" t="s">
        <v>60</v>
      </c>
      <c r="AB1368" s="332">
        <v>18.97</v>
      </c>
      <c r="AC1368" s="332">
        <v>2.81</v>
      </c>
      <c r="AD1368" s="332">
        <v>8.76</v>
      </c>
      <c r="AE1368" s="332">
        <v>12.02</v>
      </c>
      <c r="AF1368" s="332">
        <v>3.65</v>
      </c>
      <c r="AG1368" s="332">
        <v>7502.86</v>
      </c>
      <c r="AH1368" s="332">
        <v>6484.07</v>
      </c>
      <c r="AI1368" s="342">
        <v>0</v>
      </c>
      <c r="AJ1368" s="336">
        <v>364.1</v>
      </c>
      <c r="AK1368" s="336">
        <v>2513.1999999999998</v>
      </c>
      <c r="AL1368" s="331" t="s">
        <v>8328</v>
      </c>
      <c r="AM1368" s="331" t="s">
        <v>8329</v>
      </c>
      <c r="AN1368" s="332">
        <v>1.96</v>
      </c>
      <c r="AO1368" s="332">
        <v>3.41</v>
      </c>
      <c r="AP1368" s="332">
        <v>14.13</v>
      </c>
    </row>
    <row r="1369" spans="1:42" ht="409.5">
      <c r="A1369" s="329">
        <v>44403</v>
      </c>
      <c r="B1369" s="330" t="s">
        <v>6384</v>
      </c>
      <c r="C1369" s="330" t="s">
        <v>60</v>
      </c>
      <c r="D1369" s="331" t="s">
        <v>61</v>
      </c>
      <c r="E1369" s="331" t="s">
        <v>67</v>
      </c>
      <c r="F1369" s="332">
        <v>7070.8</v>
      </c>
      <c r="G1369" s="330" t="s">
        <v>985</v>
      </c>
      <c r="H1369" s="330" t="s">
        <v>6385</v>
      </c>
      <c r="I1369" s="331" t="s">
        <v>6386</v>
      </c>
      <c r="J1369" s="329">
        <v>44403</v>
      </c>
      <c r="K1369" s="333" t="s">
        <v>491</v>
      </c>
      <c r="L1369" s="329">
        <v>44498</v>
      </c>
      <c r="M1369" s="335" t="s">
        <v>16735</v>
      </c>
      <c r="N1369" s="335" t="s">
        <v>60</v>
      </c>
      <c r="O1369" s="335" t="s">
        <v>60</v>
      </c>
      <c r="P1369" s="341" t="s">
        <v>60</v>
      </c>
      <c r="Q1369" s="331" t="s">
        <v>8469</v>
      </c>
      <c r="R1369" s="339" t="s">
        <v>16736</v>
      </c>
      <c r="S1369" s="333" t="s">
        <v>8602</v>
      </c>
      <c r="T1369" s="331" t="s">
        <v>6921</v>
      </c>
      <c r="U1369" s="331" t="s">
        <v>11848</v>
      </c>
      <c r="V1369" s="335" t="s">
        <v>9211</v>
      </c>
      <c r="W1369" s="339" t="s">
        <v>9212</v>
      </c>
      <c r="X1369" s="330" t="s">
        <v>60</v>
      </c>
      <c r="Y1369" s="335" t="s">
        <v>16737</v>
      </c>
      <c r="Z1369" s="339" t="s">
        <v>16738</v>
      </c>
      <c r="AA1369" s="330" t="s">
        <v>60</v>
      </c>
      <c r="AB1369" s="341" t="s">
        <v>60</v>
      </c>
      <c r="AC1369" s="332">
        <v>15.15</v>
      </c>
      <c r="AD1369" s="341" t="s">
        <v>60</v>
      </c>
      <c r="AE1369" s="341" t="s">
        <v>60</v>
      </c>
      <c r="AF1369" s="332">
        <v>13.17</v>
      </c>
      <c r="AG1369" s="332">
        <v>6530.26</v>
      </c>
      <c r="AH1369" s="332">
        <v>5812.68</v>
      </c>
      <c r="AI1369" s="341" t="s">
        <v>60</v>
      </c>
      <c r="AJ1369" s="341" t="s">
        <v>60</v>
      </c>
      <c r="AK1369" s="341" t="s">
        <v>60</v>
      </c>
      <c r="AL1369" s="331" t="s">
        <v>8328</v>
      </c>
      <c r="AM1369" s="331" t="s">
        <v>8329</v>
      </c>
      <c r="AN1369" s="332">
        <v>1.95</v>
      </c>
      <c r="AO1369" s="332">
        <v>9.43</v>
      </c>
      <c r="AP1369" s="338">
        <v>0.503</v>
      </c>
    </row>
    <row r="1370" spans="1:42" ht="409.5">
      <c r="A1370" s="329">
        <v>44378</v>
      </c>
      <c r="B1370" s="330" t="s">
        <v>6387</v>
      </c>
      <c r="C1370" s="330" t="s">
        <v>60</v>
      </c>
      <c r="D1370" s="331" t="s">
        <v>61</v>
      </c>
      <c r="E1370" s="331" t="s">
        <v>67</v>
      </c>
      <c r="F1370" s="332">
        <v>6715.94</v>
      </c>
      <c r="G1370" s="330" t="s">
        <v>4852</v>
      </c>
      <c r="H1370" s="330" t="s">
        <v>6388</v>
      </c>
      <c r="I1370" s="331" t="s">
        <v>6389</v>
      </c>
      <c r="J1370" s="329">
        <v>44378</v>
      </c>
      <c r="K1370" s="333" t="s">
        <v>491</v>
      </c>
      <c r="L1370" s="329">
        <v>44790</v>
      </c>
      <c r="M1370" s="335" t="s">
        <v>16739</v>
      </c>
      <c r="N1370" s="335" t="s">
        <v>16740</v>
      </c>
      <c r="O1370" s="335" t="s">
        <v>16741</v>
      </c>
      <c r="P1370" s="341" t="s">
        <v>60</v>
      </c>
      <c r="Q1370" s="331" t="s">
        <v>9303</v>
      </c>
      <c r="R1370" s="339" t="s">
        <v>16742</v>
      </c>
      <c r="S1370" s="333" t="s">
        <v>8445</v>
      </c>
      <c r="T1370" s="331" t="s">
        <v>6915</v>
      </c>
      <c r="U1370" s="331" t="s">
        <v>11848</v>
      </c>
      <c r="V1370" s="335" t="s">
        <v>14531</v>
      </c>
      <c r="W1370" s="333" t="s">
        <v>13102</v>
      </c>
      <c r="X1370" s="340">
        <v>5228.1000000000004</v>
      </c>
      <c r="Y1370" s="335" t="s">
        <v>16743</v>
      </c>
      <c r="Z1370" s="339" t="s">
        <v>16744</v>
      </c>
      <c r="AA1370" s="330" t="s">
        <v>8701</v>
      </c>
      <c r="AB1370" s="341" t="s">
        <v>60</v>
      </c>
      <c r="AC1370" s="332">
        <v>5.74</v>
      </c>
      <c r="AD1370" s="332">
        <v>16.8</v>
      </c>
      <c r="AE1370" s="332">
        <v>26.62</v>
      </c>
      <c r="AF1370" s="332">
        <v>4.55</v>
      </c>
      <c r="AG1370" s="332">
        <v>6466.54</v>
      </c>
      <c r="AH1370" s="332">
        <v>5066.54</v>
      </c>
      <c r="AI1370" s="336">
        <v>1485.6</v>
      </c>
      <c r="AJ1370" s="336">
        <v>120.8</v>
      </c>
      <c r="AK1370" s="336">
        <v>3496.9</v>
      </c>
      <c r="AL1370" s="331" t="s">
        <v>8328</v>
      </c>
      <c r="AM1370" s="331" t="s">
        <v>8329</v>
      </c>
      <c r="AN1370" s="332">
        <v>1.93</v>
      </c>
      <c r="AO1370" s="338">
        <v>-0.29599999999999999</v>
      </c>
      <c r="AP1370" s="332">
        <v>9.85</v>
      </c>
    </row>
    <row r="1371" spans="1:42" ht="146.25">
      <c r="A1371" s="329">
        <v>44818</v>
      </c>
      <c r="B1371" s="330" t="s">
        <v>6390</v>
      </c>
      <c r="C1371" s="330" t="s">
        <v>60</v>
      </c>
      <c r="D1371" s="331" t="s">
        <v>61</v>
      </c>
      <c r="E1371" s="331" t="s">
        <v>77</v>
      </c>
      <c r="F1371" s="332">
        <v>223.27</v>
      </c>
      <c r="G1371" s="330" t="s">
        <v>6391</v>
      </c>
      <c r="H1371" s="330" t="s">
        <v>60</v>
      </c>
      <c r="I1371" s="331" t="s">
        <v>6392</v>
      </c>
      <c r="J1371" s="329">
        <v>44818</v>
      </c>
      <c r="K1371" s="333" t="s">
        <v>491</v>
      </c>
      <c r="L1371" s="334" t="s">
        <v>60</v>
      </c>
      <c r="M1371" s="335" t="s">
        <v>16745</v>
      </c>
      <c r="N1371" s="335" t="s">
        <v>16746</v>
      </c>
      <c r="O1371" s="335" t="s">
        <v>16747</v>
      </c>
      <c r="P1371" s="341" t="s">
        <v>60</v>
      </c>
      <c r="Q1371" s="331" t="s">
        <v>8511</v>
      </c>
      <c r="R1371" s="333" t="s">
        <v>8512</v>
      </c>
      <c r="S1371" s="333" t="s">
        <v>9049</v>
      </c>
      <c r="T1371" s="331" t="s">
        <v>6915</v>
      </c>
      <c r="U1371" s="331" t="s">
        <v>12010</v>
      </c>
      <c r="V1371" s="335" t="s">
        <v>16748</v>
      </c>
      <c r="W1371" s="333" t="s">
        <v>9106</v>
      </c>
      <c r="X1371" s="330" t="s">
        <v>60</v>
      </c>
      <c r="Y1371" s="335" t="s">
        <v>60</v>
      </c>
      <c r="Z1371" s="333" t="s">
        <v>60</v>
      </c>
      <c r="AA1371" s="330" t="s">
        <v>60</v>
      </c>
      <c r="AB1371" s="332">
        <v>14.22</v>
      </c>
      <c r="AC1371" s="338">
        <v>0.91300000000000003</v>
      </c>
      <c r="AD1371" s="341" t="s">
        <v>60</v>
      </c>
      <c r="AE1371" s="341" t="s">
        <v>60</v>
      </c>
      <c r="AF1371" s="341" t="s">
        <v>60</v>
      </c>
      <c r="AG1371" s="341" t="s">
        <v>60</v>
      </c>
      <c r="AH1371" s="332">
        <v>223.91</v>
      </c>
      <c r="AI1371" s="336">
        <v>22.5</v>
      </c>
      <c r="AJ1371" s="336">
        <v>16.5</v>
      </c>
      <c r="AK1371" s="336">
        <v>298.7</v>
      </c>
      <c r="AL1371" s="331" t="s">
        <v>8328</v>
      </c>
      <c r="AM1371" s="331" t="s">
        <v>8329</v>
      </c>
      <c r="AN1371" s="332">
        <v>1.89</v>
      </c>
      <c r="AO1371" s="332">
        <v>2.86</v>
      </c>
      <c r="AP1371" s="332">
        <v>3.85</v>
      </c>
    </row>
    <row r="1372" spans="1:42" ht="258.75">
      <c r="A1372" s="329">
        <v>44614</v>
      </c>
      <c r="B1372" s="330" t="s">
        <v>2089</v>
      </c>
      <c r="C1372" s="330" t="s">
        <v>2090</v>
      </c>
      <c r="D1372" s="331" t="s">
        <v>61</v>
      </c>
      <c r="E1372" s="331" t="s">
        <v>67</v>
      </c>
      <c r="F1372" s="332">
        <v>178.66</v>
      </c>
      <c r="G1372" s="330" t="s">
        <v>2091</v>
      </c>
      <c r="H1372" s="330" t="s">
        <v>2092</v>
      </c>
      <c r="I1372" s="331" t="s">
        <v>2093</v>
      </c>
      <c r="J1372" s="329">
        <v>44614</v>
      </c>
      <c r="K1372" s="333" t="s">
        <v>491</v>
      </c>
      <c r="L1372" s="329">
        <v>44645</v>
      </c>
      <c r="M1372" s="335" t="s">
        <v>10514</v>
      </c>
      <c r="N1372" s="335" t="s">
        <v>10515</v>
      </c>
      <c r="O1372" s="335" t="s">
        <v>60</v>
      </c>
      <c r="P1372" s="336">
        <v>329.7</v>
      </c>
      <c r="Q1372" s="331" t="s">
        <v>9751</v>
      </c>
      <c r="R1372" s="339" t="s">
        <v>10516</v>
      </c>
      <c r="S1372" s="333" t="s">
        <v>10311</v>
      </c>
      <c r="T1372" s="331" t="s">
        <v>6917</v>
      </c>
      <c r="U1372" s="331" t="s">
        <v>492</v>
      </c>
      <c r="V1372" s="335" t="s">
        <v>10517</v>
      </c>
      <c r="W1372" s="333" t="s">
        <v>9183</v>
      </c>
      <c r="X1372" s="340">
        <v>2822.6</v>
      </c>
      <c r="Y1372" s="335" t="s">
        <v>10518</v>
      </c>
      <c r="Z1372" s="339" t="s">
        <v>10519</v>
      </c>
      <c r="AA1372" s="330" t="s">
        <v>60</v>
      </c>
      <c r="AB1372" s="332">
        <v>56.55</v>
      </c>
      <c r="AC1372" s="332">
        <v>10.029999999999999</v>
      </c>
      <c r="AD1372" s="332">
        <v>27.64</v>
      </c>
      <c r="AE1372" s="332">
        <v>33.9</v>
      </c>
      <c r="AF1372" s="332">
        <v>2.4300000000000002</v>
      </c>
      <c r="AG1372" s="332">
        <v>329.81</v>
      </c>
      <c r="AH1372" s="332">
        <v>335.91</v>
      </c>
      <c r="AI1372" s="336">
        <v>135.5</v>
      </c>
      <c r="AJ1372" s="332">
        <v>3.45</v>
      </c>
      <c r="AK1372" s="336">
        <v>68.3</v>
      </c>
      <c r="AL1372" s="331" t="s">
        <v>8328</v>
      </c>
      <c r="AM1372" s="331" t="s">
        <v>8329</v>
      </c>
      <c r="AN1372" s="332">
        <v>1.86</v>
      </c>
      <c r="AO1372" s="332">
        <v>10.77</v>
      </c>
      <c r="AP1372" s="332">
        <v>9.8800000000000008</v>
      </c>
    </row>
    <row r="1373" spans="1:42" ht="409.5">
      <c r="A1373" s="329">
        <v>44274</v>
      </c>
      <c r="B1373" s="330" t="s">
        <v>6393</v>
      </c>
      <c r="C1373" s="330" t="s">
        <v>60</v>
      </c>
      <c r="D1373" s="331" t="s">
        <v>61</v>
      </c>
      <c r="E1373" s="331" t="s">
        <v>77</v>
      </c>
      <c r="F1373" s="332">
        <v>232.27</v>
      </c>
      <c r="G1373" s="330" t="s">
        <v>6394</v>
      </c>
      <c r="H1373" s="330" t="s">
        <v>6395</v>
      </c>
      <c r="I1373" s="331" t="s">
        <v>6396</v>
      </c>
      <c r="J1373" s="329">
        <v>44274</v>
      </c>
      <c r="K1373" s="333" t="s">
        <v>491</v>
      </c>
      <c r="L1373" s="334" t="s">
        <v>60</v>
      </c>
      <c r="M1373" s="335" t="s">
        <v>16749</v>
      </c>
      <c r="N1373" s="335" t="s">
        <v>60</v>
      </c>
      <c r="O1373" s="335" t="s">
        <v>60</v>
      </c>
      <c r="P1373" s="341" t="s">
        <v>60</v>
      </c>
      <c r="Q1373" s="331" t="s">
        <v>9384</v>
      </c>
      <c r="R1373" s="339" t="s">
        <v>16750</v>
      </c>
      <c r="S1373" s="333" t="s">
        <v>15034</v>
      </c>
      <c r="T1373" s="331" t="s">
        <v>6917</v>
      </c>
      <c r="U1373" s="331" t="s">
        <v>11848</v>
      </c>
      <c r="V1373" s="335" t="s">
        <v>16751</v>
      </c>
      <c r="W1373" s="333" t="s">
        <v>8541</v>
      </c>
      <c r="X1373" s="330" t="s">
        <v>60</v>
      </c>
      <c r="Y1373" s="335" t="s">
        <v>16752</v>
      </c>
      <c r="Z1373" s="339" t="s">
        <v>16753</v>
      </c>
      <c r="AA1373" s="330" t="s">
        <v>16754</v>
      </c>
      <c r="AB1373" s="332">
        <v>13.34</v>
      </c>
      <c r="AC1373" s="332">
        <v>1.06</v>
      </c>
      <c r="AD1373" s="341" t="s">
        <v>60</v>
      </c>
      <c r="AE1373" s="332">
        <v>10.1</v>
      </c>
      <c r="AF1373" s="338">
        <v>0.64500000000000002</v>
      </c>
      <c r="AG1373" s="332">
        <v>168.39</v>
      </c>
      <c r="AH1373" s="332">
        <v>162.27000000000001</v>
      </c>
      <c r="AI1373" s="336">
        <v>363.2</v>
      </c>
      <c r="AJ1373" s="336">
        <v>35.200000000000003</v>
      </c>
      <c r="AK1373" s="336">
        <v>275.39999999999998</v>
      </c>
      <c r="AL1373" s="331" t="s">
        <v>8328</v>
      </c>
      <c r="AM1373" s="331" t="s">
        <v>8329</v>
      </c>
      <c r="AN1373" s="332">
        <v>1.82</v>
      </c>
      <c r="AO1373" s="332">
        <v>1.1200000000000001</v>
      </c>
      <c r="AP1373" s="332">
        <v>18.690000000000001</v>
      </c>
    </row>
    <row r="1374" spans="1:42" ht="315">
      <c r="A1374" s="329">
        <v>44707</v>
      </c>
      <c r="B1374" s="330" t="s">
        <v>10935</v>
      </c>
      <c r="C1374" s="330" t="s">
        <v>10936</v>
      </c>
      <c r="D1374" s="331" t="s">
        <v>61</v>
      </c>
      <c r="E1374" s="331" t="s">
        <v>77</v>
      </c>
      <c r="F1374" s="332">
        <v>62.81</v>
      </c>
      <c r="G1374" s="330" t="s">
        <v>2095</v>
      </c>
      <c r="H1374" s="330" t="s">
        <v>9315</v>
      </c>
      <c r="I1374" s="331" t="s">
        <v>2096</v>
      </c>
      <c r="J1374" s="329">
        <v>44707</v>
      </c>
      <c r="K1374" s="333" t="s">
        <v>491</v>
      </c>
      <c r="L1374" s="334" t="s">
        <v>60</v>
      </c>
      <c r="M1374" s="335" t="s">
        <v>10937</v>
      </c>
      <c r="N1374" s="335" t="s">
        <v>60</v>
      </c>
      <c r="O1374" s="335" t="s">
        <v>60</v>
      </c>
      <c r="P1374" s="341" t="s">
        <v>60</v>
      </c>
      <c r="Q1374" s="331" t="s">
        <v>8633</v>
      </c>
      <c r="R1374" s="339" t="s">
        <v>10938</v>
      </c>
      <c r="S1374" s="333" t="s">
        <v>10939</v>
      </c>
      <c r="T1374" s="331" t="s">
        <v>6921</v>
      </c>
      <c r="U1374" s="331" t="s">
        <v>492</v>
      </c>
      <c r="V1374" s="335" t="s">
        <v>10940</v>
      </c>
      <c r="W1374" s="333" t="s">
        <v>10941</v>
      </c>
      <c r="X1374" s="340">
        <v>167.6</v>
      </c>
      <c r="Y1374" s="335" t="s">
        <v>9320</v>
      </c>
      <c r="Z1374" s="333" t="s">
        <v>9321</v>
      </c>
      <c r="AA1374" s="330" t="s">
        <v>60</v>
      </c>
      <c r="AB1374" s="332">
        <v>13.2</v>
      </c>
      <c r="AC1374" s="332">
        <v>1.0900000000000001</v>
      </c>
      <c r="AD1374" s="341" t="s">
        <v>60</v>
      </c>
      <c r="AE1374" s="341" t="s">
        <v>60</v>
      </c>
      <c r="AF1374" s="341" t="s">
        <v>60</v>
      </c>
      <c r="AG1374" s="341" t="s">
        <v>60</v>
      </c>
      <c r="AH1374" s="332">
        <v>62.28</v>
      </c>
      <c r="AI1374" s="336">
        <v>17.5</v>
      </c>
      <c r="AJ1374" s="332">
        <v>4.2300000000000004</v>
      </c>
      <c r="AK1374" s="336">
        <v>433.5</v>
      </c>
      <c r="AL1374" s="331" t="s">
        <v>8328</v>
      </c>
      <c r="AM1374" s="331" t="s">
        <v>8329</v>
      </c>
      <c r="AN1374" s="332">
        <v>1.72</v>
      </c>
      <c r="AO1374" s="332">
        <v>1.72</v>
      </c>
      <c r="AP1374" s="332">
        <v>2.4</v>
      </c>
    </row>
    <row r="1375" spans="1:42" ht="67.5">
      <c r="A1375" s="329">
        <v>44525</v>
      </c>
      <c r="B1375" s="330" t="s">
        <v>2097</v>
      </c>
      <c r="C1375" s="330" t="s">
        <v>2098</v>
      </c>
      <c r="D1375" s="331" t="s">
        <v>61</v>
      </c>
      <c r="E1375" s="331" t="s">
        <v>67</v>
      </c>
      <c r="F1375" s="332">
        <v>3.05</v>
      </c>
      <c r="G1375" s="330" t="s">
        <v>60</v>
      </c>
      <c r="H1375" s="330" t="s">
        <v>60</v>
      </c>
      <c r="I1375" s="331" t="s">
        <v>2099</v>
      </c>
      <c r="J1375" s="329">
        <v>44525</v>
      </c>
      <c r="K1375" s="333" t="s">
        <v>491</v>
      </c>
      <c r="L1375" s="329">
        <v>44526</v>
      </c>
      <c r="M1375" s="335" t="s">
        <v>10415</v>
      </c>
      <c r="N1375" s="335" t="s">
        <v>60</v>
      </c>
      <c r="O1375" s="335" t="s">
        <v>10416</v>
      </c>
      <c r="P1375" s="332">
        <v>6.63</v>
      </c>
      <c r="Q1375" s="331" t="s">
        <v>9297</v>
      </c>
      <c r="R1375" s="333" t="s">
        <v>10417</v>
      </c>
      <c r="S1375" s="333" t="s">
        <v>8508</v>
      </c>
      <c r="T1375" s="331" t="s">
        <v>6917</v>
      </c>
      <c r="U1375" s="331" t="s">
        <v>492</v>
      </c>
      <c r="V1375" s="335" t="s">
        <v>60</v>
      </c>
      <c r="W1375" s="333" t="s">
        <v>60</v>
      </c>
      <c r="X1375" s="330" t="s">
        <v>60</v>
      </c>
      <c r="Y1375" s="335" t="s">
        <v>60</v>
      </c>
      <c r="Z1375" s="333" t="s">
        <v>60</v>
      </c>
      <c r="AA1375" s="330" t="s">
        <v>60</v>
      </c>
      <c r="AB1375" s="341" t="s">
        <v>60</v>
      </c>
      <c r="AC1375" s="332">
        <v>3.43</v>
      </c>
      <c r="AD1375" s="341" t="s">
        <v>60</v>
      </c>
      <c r="AE1375" s="341" t="s">
        <v>60</v>
      </c>
      <c r="AF1375" s="338">
        <v>0.93500000000000005</v>
      </c>
      <c r="AG1375" s="332">
        <v>9.09</v>
      </c>
      <c r="AH1375" s="332">
        <v>12.31</v>
      </c>
      <c r="AI1375" s="336">
        <v>11.7</v>
      </c>
      <c r="AJ1375" s="338">
        <v>-0.71099999999999997</v>
      </c>
      <c r="AK1375" s="332">
        <v>7.02</v>
      </c>
      <c r="AL1375" s="331" t="s">
        <v>8328</v>
      </c>
      <c r="AM1375" s="331" t="s">
        <v>8329</v>
      </c>
      <c r="AN1375" s="332">
        <v>1.69</v>
      </c>
      <c r="AO1375" s="332">
        <v>13.21</v>
      </c>
      <c r="AP1375" s="332">
        <v>41.18</v>
      </c>
    </row>
    <row r="1376" spans="1:42" ht="337.5">
      <c r="A1376" s="329">
        <v>44456</v>
      </c>
      <c r="B1376" s="330" t="s">
        <v>2100</v>
      </c>
      <c r="C1376" s="330" t="s">
        <v>2101</v>
      </c>
      <c r="D1376" s="331" t="s">
        <v>61</v>
      </c>
      <c r="E1376" s="331" t="s">
        <v>67</v>
      </c>
      <c r="F1376" s="332">
        <v>6.11</v>
      </c>
      <c r="G1376" s="330" t="s">
        <v>2102</v>
      </c>
      <c r="H1376" s="330" t="s">
        <v>60</v>
      </c>
      <c r="I1376" s="331" t="s">
        <v>2103</v>
      </c>
      <c r="J1376" s="329">
        <v>44456</v>
      </c>
      <c r="K1376" s="333" t="s">
        <v>491</v>
      </c>
      <c r="L1376" s="329">
        <v>44524</v>
      </c>
      <c r="M1376" s="335" t="s">
        <v>10942</v>
      </c>
      <c r="N1376" s="335" t="s">
        <v>10943</v>
      </c>
      <c r="O1376" s="335" t="s">
        <v>60</v>
      </c>
      <c r="P1376" s="332">
        <v>1.44</v>
      </c>
      <c r="Q1376" s="331" t="s">
        <v>8459</v>
      </c>
      <c r="R1376" s="333" t="s">
        <v>10944</v>
      </c>
      <c r="S1376" s="333" t="s">
        <v>9119</v>
      </c>
      <c r="T1376" s="331" t="s">
        <v>6917</v>
      </c>
      <c r="U1376" s="331" t="s">
        <v>492</v>
      </c>
      <c r="V1376" s="335" t="s">
        <v>10945</v>
      </c>
      <c r="W1376" s="333" t="s">
        <v>9121</v>
      </c>
      <c r="X1376" s="340">
        <v>13.1</v>
      </c>
      <c r="Y1376" s="335" t="s">
        <v>60</v>
      </c>
      <c r="Z1376" s="333" t="s">
        <v>60</v>
      </c>
      <c r="AA1376" s="330" t="s">
        <v>60</v>
      </c>
      <c r="AB1376" s="341" t="s">
        <v>60</v>
      </c>
      <c r="AC1376" s="332">
        <v>3.99</v>
      </c>
      <c r="AD1376" s="332">
        <v>57.57</v>
      </c>
      <c r="AE1376" s="341" t="s">
        <v>60</v>
      </c>
      <c r="AF1376" s="332">
        <v>1.1000000000000001</v>
      </c>
      <c r="AG1376" s="332">
        <v>7.26</v>
      </c>
      <c r="AH1376" s="332">
        <v>2.48</v>
      </c>
      <c r="AI1376" s="332">
        <v>2.2999999999999998</v>
      </c>
      <c r="AJ1376" s="338">
        <v>-0.22600000000000001</v>
      </c>
      <c r="AK1376" s="332">
        <v>4.6100000000000003</v>
      </c>
      <c r="AL1376" s="331" t="s">
        <v>8328</v>
      </c>
      <c r="AM1376" s="331" t="s">
        <v>8329</v>
      </c>
      <c r="AN1376" s="332">
        <v>1.67</v>
      </c>
      <c r="AO1376" s="332">
        <v>1.67</v>
      </c>
      <c r="AP1376" s="332">
        <v>79.41</v>
      </c>
    </row>
    <row r="1377" spans="1:42" ht="168.75">
      <c r="A1377" s="329">
        <v>44080</v>
      </c>
      <c r="B1377" s="330" t="s">
        <v>2104</v>
      </c>
      <c r="C1377" s="330" t="s">
        <v>2105</v>
      </c>
      <c r="D1377" s="331" t="s">
        <v>61</v>
      </c>
      <c r="E1377" s="331" t="s">
        <v>77</v>
      </c>
      <c r="F1377" s="332">
        <v>229.77</v>
      </c>
      <c r="G1377" s="330" t="s">
        <v>2106</v>
      </c>
      <c r="H1377" s="330" t="s">
        <v>60</v>
      </c>
      <c r="I1377" s="331" t="s">
        <v>2107</v>
      </c>
      <c r="J1377" s="329">
        <v>44080</v>
      </c>
      <c r="K1377" s="333" t="s">
        <v>491</v>
      </c>
      <c r="L1377" s="334" t="s">
        <v>60</v>
      </c>
      <c r="M1377" s="335" t="s">
        <v>10632</v>
      </c>
      <c r="N1377" s="335" t="s">
        <v>10633</v>
      </c>
      <c r="O1377" s="335" t="s">
        <v>10634</v>
      </c>
      <c r="P1377" s="336">
        <v>120</v>
      </c>
      <c r="Q1377" s="331" t="s">
        <v>9466</v>
      </c>
      <c r="R1377" s="333" t="s">
        <v>10635</v>
      </c>
      <c r="S1377" s="333" t="s">
        <v>10636</v>
      </c>
      <c r="T1377" s="331" t="s">
        <v>6917</v>
      </c>
      <c r="U1377" s="331" t="s">
        <v>492</v>
      </c>
      <c r="V1377" s="335" t="s">
        <v>10637</v>
      </c>
      <c r="W1377" s="333" t="s">
        <v>8437</v>
      </c>
      <c r="X1377" s="340">
        <v>6205.8</v>
      </c>
      <c r="Y1377" s="335" t="s">
        <v>60</v>
      </c>
      <c r="Z1377" s="333" t="s">
        <v>60</v>
      </c>
      <c r="AA1377" s="330" t="s">
        <v>60</v>
      </c>
      <c r="AB1377" s="332">
        <v>8.33</v>
      </c>
      <c r="AC1377" s="338">
        <v>0.58699999999999997</v>
      </c>
      <c r="AD1377" s="332">
        <v>3.56</v>
      </c>
      <c r="AE1377" s="332">
        <v>4.41</v>
      </c>
      <c r="AF1377" s="332">
        <v>1.06</v>
      </c>
      <c r="AG1377" s="332">
        <v>229.77</v>
      </c>
      <c r="AH1377" s="332">
        <v>381.27</v>
      </c>
      <c r="AI1377" s="336">
        <v>290.8</v>
      </c>
      <c r="AJ1377" s="336">
        <v>16.7</v>
      </c>
      <c r="AK1377" s="336">
        <v>1052.8</v>
      </c>
      <c r="AL1377" s="331" t="s">
        <v>8328</v>
      </c>
      <c r="AM1377" s="331" t="s">
        <v>8329</v>
      </c>
      <c r="AN1377" s="332">
        <v>1.61</v>
      </c>
      <c r="AO1377" s="332">
        <v>8.6199999999999992</v>
      </c>
      <c r="AP1377" s="332">
        <v>10.53</v>
      </c>
    </row>
    <row r="1378" spans="1:42" ht="409.5">
      <c r="A1378" s="329">
        <v>44657</v>
      </c>
      <c r="B1378" s="330" t="s">
        <v>2108</v>
      </c>
      <c r="C1378" s="330" t="s">
        <v>2109</v>
      </c>
      <c r="D1378" s="331" t="s">
        <v>61</v>
      </c>
      <c r="E1378" s="331" t="s">
        <v>77</v>
      </c>
      <c r="F1378" s="332">
        <v>2119.1799999999998</v>
      </c>
      <c r="G1378" s="330" t="s">
        <v>2110</v>
      </c>
      <c r="H1378" s="330" t="s">
        <v>2111</v>
      </c>
      <c r="I1378" s="331" t="s">
        <v>2112</v>
      </c>
      <c r="J1378" s="329">
        <v>44657</v>
      </c>
      <c r="K1378" s="333" t="s">
        <v>491</v>
      </c>
      <c r="L1378" s="334" t="s">
        <v>60</v>
      </c>
      <c r="M1378" s="335" t="s">
        <v>10418</v>
      </c>
      <c r="N1378" s="335" t="s">
        <v>10419</v>
      </c>
      <c r="O1378" s="335" t="s">
        <v>60</v>
      </c>
      <c r="P1378" s="336">
        <v>2057.4</v>
      </c>
      <c r="Q1378" s="331" t="s">
        <v>8876</v>
      </c>
      <c r="R1378" s="339" t="s">
        <v>10420</v>
      </c>
      <c r="S1378" s="333" t="s">
        <v>10421</v>
      </c>
      <c r="T1378" s="331" t="s">
        <v>6915</v>
      </c>
      <c r="U1378" s="331" t="s">
        <v>492</v>
      </c>
      <c r="V1378" s="335" t="s">
        <v>10422</v>
      </c>
      <c r="W1378" s="339" t="s">
        <v>10423</v>
      </c>
      <c r="X1378" s="330" t="s">
        <v>60</v>
      </c>
      <c r="Y1378" s="335" t="s">
        <v>10424</v>
      </c>
      <c r="Z1378" s="339" t="s">
        <v>10425</v>
      </c>
      <c r="AA1378" s="330" t="s">
        <v>60</v>
      </c>
      <c r="AB1378" s="332">
        <v>37.99</v>
      </c>
      <c r="AC1378" s="338">
        <v>0.64400000000000002</v>
      </c>
      <c r="AD1378" s="341" t="s">
        <v>60</v>
      </c>
      <c r="AE1378" s="341" t="s">
        <v>60</v>
      </c>
      <c r="AF1378" s="341" t="s">
        <v>60</v>
      </c>
      <c r="AG1378" s="341" t="s">
        <v>60</v>
      </c>
      <c r="AH1378" s="332">
        <v>2119.1799999999998</v>
      </c>
      <c r="AI1378" s="336">
        <v>729.6</v>
      </c>
      <c r="AJ1378" s="336">
        <v>110.8</v>
      </c>
      <c r="AK1378" s="336">
        <v>55416.800000000003</v>
      </c>
      <c r="AL1378" s="331" t="s">
        <v>8328</v>
      </c>
      <c r="AM1378" s="331" t="s">
        <v>8329</v>
      </c>
      <c r="AN1378" s="332">
        <v>1.6</v>
      </c>
      <c r="AO1378" s="332">
        <v>13.09</v>
      </c>
      <c r="AP1378" s="332">
        <v>43.1</v>
      </c>
    </row>
    <row r="1379" spans="1:42" ht="409.5">
      <c r="A1379" s="329">
        <v>44305</v>
      </c>
      <c r="B1379" s="330" t="s">
        <v>6397</v>
      </c>
      <c r="C1379" s="330" t="s">
        <v>60</v>
      </c>
      <c r="D1379" s="331" t="s">
        <v>61</v>
      </c>
      <c r="E1379" s="331" t="s">
        <v>67</v>
      </c>
      <c r="F1379" s="332">
        <v>100.04</v>
      </c>
      <c r="G1379" s="330" t="s">
        <v>6398</v>
      </c>
      <c r="H1379" s="330" t="s">
        <v>6399</v>
      </c>
      <c r="I1379" s="331" t="s">
        <v>6400</v>
      </c>
      <c r="J1379" s="329">
        <v>44305</v>
      </c>
      <c r="K1379" s="333" t="s">
        <v>491</v>
      </c>
      <c r="L1379" s="329">
        <v>44404</v>
      </c>
      <c r="M1379" s="335" t="s">
        <v>16755</v>
      </c>
      <c r="N1379" s="335" t="s">
        <v>60</v>
      </c>
      <c r="O1379" s="335" t="s">
        <v>60</v>
      </c>
      <c r="P1379" s="341" t="s">
        <v>60</v>
      </c>
      <c r="Q1379" s="331" t="s">
        <v>8360</v>
      </c>
      <c r="R1379" s="333" t="s">
        <v>10508</v>
      </c>
      <c r="S1379" s="333" t="s">
        <v>8790</v>
      </c>
      <c r="T1379" s="331" t="s">
        <v>6921</v>
      </c>
      <c r="U1379" s="331" t="s">
        <v>11848</v>
      </c>
      <c r="V1379" s="335" t="s">
        <v>16756</v>
      </c>
      <c r="W1379" s="333" t="s">
        <v>10383</v>
      </c>
      <c r="X1379" s="340">
        <v>256.39999999999998</v>
      </c>
      <c r="Y1379" s="335" t="s">
        <v>16757</v>
      </c>
      <c r="Z1379" s="339" t="s">
        <v>16758</v>
      </c>
      <c r="AA1379" s="330" t="s">
        <v>60</v>
      </c>
      <c r="AB1379" s="341" t="s">
        <v>60</v>
      </c>
      <c r="AC1379" s="332">
        <v>10.45</v>
      </c>
      <c r="AD1379" s="341" t="s">
        <v>60</v>
      </c>
      <c r="AE1379" s="341" t="s">
        <v>60</v>
      </c>
      <c r="AF1379" s="332">
        <v>41.52</v>
      </c>
      <c r="AG1379" s="332">
        <v>100.04</v>
      </c>
      <c r="AH1379" s="332">
        <v>99.4</v>
      </c>
      <c r="AI1379" s="332">
        <v>2.4</v>
      </c>
      <c r="AJ1379" s="336">
        <v>-22.1</v>
      </c>
      <c r="AK1379" s="336">
        <v>28.8</v>
      </c>
      <c r="AL1379" s="331" t="s">
        <v>8328</v>
      </c>
      <c r="AM1379" s="331" t="s">
        <v>8329</v>
      </c>
      <c r="AN1379" s="332">
        <v>1.6</v>
      </c>
      <c r="AO1379" s="332">
        <v>218.65</v>
      </c>
      <c r="AP1379" s="332">
        <v>180.42</v>
      </c>
    </row>
    <row r="1380" spans="1:42" ht="281.25">
      <c r="A1380" s="329">
        <v>44049</v>
      </c>
      <c r="B1380" s="330" t="s">
        <v>6401</v>
      </c>
      <c r="C1380" s="330" t="s">
        <v>60</v>
      </c>
      <c r="D1380" s="331" t="s">
        <v>61</v>
      </c>
      <c r="E1380" s="331" t="s">
        <v>67</v>
      </c>
      <c r="F1380" s="332">
        <v>11942.76</v>
      </c>
      <c r="G1380" s="330" t="s">
        <v>6402</v>
      </c>
      <c r="H1380" s="330" t="s">
        <v>60</v>
      </c>
      <c r="I1380" s="331" t="s">
        <v>6403</v>
      </c>
      <c r="J1380" s="329">
        <v>44049</v>
      </c>
      <c r="K1380" s="333" t="s">
        <v>491</v>
      </c>
      <c r="L1380" s="329">
        <v>44183</v>
      </c>
      <c r="M1380" s="335" t="s">
        <v>16759</v>
      </c>
      <c r="N1380" s="335" t="s">
        <v>60</v>
      </c>
      <c r="O1380" s="335" t="s">
        <v>60</v>
      </c>
      <c r="P1380" s="341" t="s">
        <v>60</v>
      </c>
      <c r="Q1380" s="331" t="s">
        <v>10387</v>
      </c>
      <c r="R1380" s="339" t="s">
        <v>16760</v>
      </c>
      <c r="S1380" s="333" t="s">
        <v>12798</v>
      </c>
      <c r="T1380" s="331" t="s">
        <v>6921</v>
      </c>
      <c r="U1380" s="331" t="s">
        <v>11848</v>
      </c>
      <c r="V1380" s="335" t="s">
        <v>16761</v>
      </c>
      <c r="W1380" s="333" t="s">
        <v>13191</v>
      </c>
      <c r="X1380" s="340">
        <v>13165.4</v>
      </c>
      <c r="Y1380" s="335" t="s">
        <v>60</v>
      </c>
      <c r="Z1380" s="333" t="s">
        <v>60</v>
      </c>
      <c r="AA1380" s="330" t="s">
        <v>60</v>
      </c>
      <c r="AB1380" s="332">
        <v>11.39</v>
      </c>
      <c r="AC1380" s="332">
        <v>1.43</v>
      </c>
      <c r="AD1380" s="332">
        <v>54.86</v>
      </c>
      <c r="AE1380" s="341" t="s">
        <v>60</v>
      </c>
      <c r="AF1380" s="332">
        <v>12.98</v>
      </c>
      <c r="AG1380" s="332">
        <v>11942.76</v>
      </c>
      <c r="AH1380" s="332">
        <v>8884.93</v>
      </c>
      <c r="AI1380" s="341" t="s">
        <v>60</v>
      </c>
      <c r="AJ1380" s="341" t="s">
        <v>60</v>
      </c>
      <c r="AK1380" s="341" t="s">
        <v>60</v>
      </c>
      <c r="AL1380" s="331" t="s">
        <v>8328</v>
      </c>
      <c r="AM1380" s="331" t="s">
        <v>8329</v>
      </c>
      <c r="AN1380" s="332">
        <v>1.59</v>
      </c>
      <c r="AO1380" s="332">
        <v>13.04</v>
      </c>
      <c r="AP1380" s="332">
        <v>13.04</v>
      </c>
    </row>
    <row r="1381" spans="1:42" ht="270">
      <c r="A1381" s="329">
        <v>44179</v>
      </c>
      <c r="B1381" s="330" t="s">
        <v>6404</v>
      </c>
      <c r="C1381" s="330" t="s">
        <v>60</v>
      </c>
      <c r="D1381" s="331" t="s">
        <v>61</v>
      </c>
      <c r="E1381" s="331" t="s">
        <v>67</v>
      </c>
      <c r="F1381" s="332">
        <v>159.44999999999999</v>
      </c>
      <c r="G1381" s="330" t="s">
        <v>60</v>
      </c>
      <c r="H1381" s="330" t="s">
        <v>60</v>
      </c>
      <c r="I1381" s="331" t="s">
        <v>6405</v>
      </c>
      <c r="J1381" s="329">
        <v>44179</v>
      </c>
      <c r="K1381" s="333" t="s">
        <v>491</v>
      </c>
      <c r="L1381" s="329">
        <v>44260</v>
      </c>
      <c r="M1381" s="335" t="s">
        <v>16762</v>
      </c>
      <c r="N1381" s="335" t="s">
        <v>60</v>
      </c>
      <c r="O1381" s="335" t="s">
        <v>60</v>
      </c>
      <c r="P1381" s="341" t="s">
        <v>60</v>
      </c>
      <c r="Q1381" s="331" t="s">
        <v>8426</v>
      </c>
      <c r="R1381" s="339" t="s">
        <v>16763</v>
      </c>
      <c r="S1381" s="333" t="s">
        <v>8325</v>
      </c>
      <c r="T1381" s="331" t="s">
        <v>6917</v>
      </c>
      <c r="U1381" s="331" t="s">
        <v>11848</v>
      </c>
      <c r="V1381" s="335" t="s">
        <v>60</v>
      </c>
      <c r="W1381" s="333" t="s">
        <v>60</v>
      </c>
      <c r="X1381" s="330" t="s">
        <v>60</v>
      </c>
      <c r="Y1381" s="335" t="s">
        <v>60</v>
      </c>
      <c r="Z1381" s="333" t="s">
        <v>60</v>
      </c>
      <c r="AA1381" s="330" t="s">
        <v>60</v>
      </c>
      <c r="AB1381" s="341" t="s">
        <v>60</v>
      </c>
      <c r="AC1381" s="338">
        <v>0.49199999999999999</v>
      </c>
      <c r="AD1381" s="341" t="s">
        <v>60</v>
      </c>
      <c r="AE1381" s="341" t="s">
        <v>60</v>
      </c>
      <c r="AF1381" s="341" t="s">
        <v>60</v>
      </c>
      <c r="AG1381" s="341" t="s">
        <v>60</v>
      </c>
      <c r="AH1381" s="332">
        <v>276.63</v>
      </c>
      <c r="AI1381" s="341" t="s">
        <v>60</v>
      </c>
      <c r="AJ1381" s="341" t="s">
        <v>60</v>
      </c>
      <c r="AK1381" s="341" t="s">
        <v>60</v>
      </c>
      <c r="AL1381" s="331" t="s">
        <v>8328</v>
      </c>
      <c r="AM1381" s="331" t="s">
        <v>8329</v>
      </c>
      <c r="AN1381" s="332">
        <v>1.55</v>
      </c>
      <c r="AO1381" s="338">
        <v>0.76900000000000002</v>
      </c>
      <c r="AP1381" s="332">
        <v>8.26</v>
      </c>
    </row>
    <row r="1382" spans="1:42" ht="326.25">
      <c r="A1382" s="329">
        <v>44123</v>
      </c>
      <c r="B1382" s="330" t="s">
        <v>6406</v>
      </c>
      <c r="C1382" s="330" t="s">
        <v>60</v>
      </c>
      <c r="D1382" s="331" t="s">
        <v>61</v>
      </c>
      <c r="E1382" s="331" t="s">
        <v>67</v>
      </c>
      <c r="F1382" s="332">
        <v>13132.67</v>
      </c>
      <c r="G1382" s="330" t="s">
        <v>6407</v>
      </c>
      <c r="H1382" s="330" t="s">
        <v>60</v>
      </c>
      <c r="I1382" s="331" t="s">
        <v>6408</v>
      </c>
      <c r="J1382" s="329">
        <v>44123</v>
      </c>
      <c r="K1382" s="333" t="s">
        <v>491</v>
      </c>
      <c r="L1382" s="329">
        <v>44211</v>
      </c>
      <c r="M1382" s="335" t="s">
        <v>16764</v>
      </c>
      <c r="N1382" s="335" t="s">
        <v>60</v>
      </c>
      <c r="O1382" s="335" t="s">
        <v>60</v>
      </c>
      <c r="P1382" s="341" t="s">
        <v>60</v>
      </c>
      <c r="Q1382" s="331" t="s">
        <v>8360</v>
      </c>
      <c r="R1382" s="333" t="s">
        <v>10508</v>
      </c>
      <c r="S1382" s="333" t="s">
        <v>16765</v>
      </c>
      <c r="T1382" s="331" t="s">
        <v>6921</v>
      </c>
      <c r="U1382" s="331" t="s">
        <v>11848</v>
      </c>
      <c r="V1382" s="335" t="s">
        <v>16766</v>
      </c>
      <c r="W1382" s="339" t="s">
        <v>16767</v>
      </c>
      <c r="X1382" s="340">
        <v>154313.4</v>
      </c>
      <c r="Y1382" s="335" t="s">
        <v>60</v>
      </c>
      <c r="Z1382" s="333" t="s">
        <v>60</v>
      </c>
      <c r="AA1382" s="330" t="s">
        <v>60</v>
      </c>
      <c r="AB1382" s="341" t="s">
        <v>60</v>
      </c>
      <c r="AC1382" s="332">
        <v>1.24</v>
      </c>
      <c r="AD1382" s="332">
        <v>4.82</v>
      </c>
      <c r="AE1382" s="341" t="s">
        <v>60</v>
      </c>
      <c r="AF1382" s="332">
        <v>4.03</v>
      </c>
      <c r="AG1382" s="332">
        <v>13132.67</v>
      </c>
      <c r="AH1382" s="332">
        <v>9678.67</v>
      </c>
      <c r="AI1382" s="341" t="s">
        <v>60</v>
      </c>
      <c r="AJ1382" s="341" t="s">
        <v>60</v>
      </c>
      <c r="AK1382" s="341" t="s">
        <v>60</v>
      </c>
      <c r="AL1382" s="331" t="s">
        <v>8328</v>
      </c>
      <c r="AM1382" s="331" t="s">
        <v>8329</v>
      </c>
      <c r="AN1382" s="332">
        <v>1.45</v>
      </c>
      <c r="AO1382" s="332">
        <v>10.25</v>
      </c>
      <c r="AP1382" s="332">
        <v>2.52</v>
      </c>
    </row>
    <row r="1383" spans="1:42" ht="409.5">
      <c r="A1383" s="329">
        <v>44092</v>
      </c>
      <c r="B1383" s="330" t="s">
        <v>2118</v>
      </c>
      <c r="C1383" s="330" t="s">
        <v>2119</v>
      </c>
      <c r="D1383" s="331" t="s">
        <v>61</v>
      </c>
      <c r="E1383" s="331" t="s">
        <v>67</v>
      </c>
      <c r="F1383" s="332">
        <v>233.46</v>
      </c>
      <c r="G1383" s="330" t="s">
        <v>2120</v>
      </c>
      <c r="H1383" s="330" t="s">
        <v>2121</v>
      </c>
      <c r="I1383" s="331" t="s">
        <v>2122</v>
      </c>
      <c r="J1383" s="329">
        <v>44092</v>
      </c>
      <c r="K1383" s="333" t="s">
        <v>491</v>
      </c>
      <c r="L1383" s="329">
        <v>44145</v>
      </c>
      <c r="M1383" s="335" t="s">
        <v>10950</v>
      </c>
      <c r="N1383" s="335" t="s">
        <v>10951</v>
      </c>
      <c r="O1383" s="335" t="s">
        <v>10952</v>
      </c>
      <c r="P1383" s="336">
        <v>150.5</v>
      </c>
      <c r="Q1383" s="331" t="s">
        <v>8836</v>
      </c>
      <c r="R1383" s="339" t="s">
        <v>10953</v>
      </c>
      <c r="S1383" s="333" t="s">
        <v>10954</v>
      </c>
      <c r="T1383" s="331" t="s">
        <v>6915</v>
      </c>
      <c r="U1383" s="331" t="s">
        <v>492</v>
      </c>
      <c r="V1383" s="335" t="s">
        <v>10955</v>
      </c>
      <c r="W1383" s="339" t="s">
        <v>10956</v>
      </c>
      <c r="X1383" s="330" t="s">
        <v>60</v>
      </c>
      <c r="Y1383" s="335" t="s">
        <v>10957</v>
      </c>
      <c r="Z1383" s="333" t="s">
        <v>10958</v>
      </c>
      <c r="AA1383" s="330" t="s">
        <v>60</v>
      </c>
      <c r="AB1383" s="341" t="s">
        <v>60</v>
      </c>
      <c r="AC1383" s="332">
        <v>1.42</v>
      </c>
      <c r="AD1383" s="332">
        <v>12.49</v>
      </c>
      <c r="AE1383" s="341" t="s">
        <v>60</v>
      </c>
      <c r="AF1383" s="332">
        <v>2.37</v>
      </c>
      <c r="AG1383" s="332">
        <v>247.99</v>
      </c>
      <c r="AH1383" s="332">
        <v>121.81</v>
      </c>
      <c r="AI1383" s="336">
        <v>91.5</v>
      </c>
      <c r="AJ1383" s="332">
        <v>-4.59</v>
      </c>
      <c r="AK1383" s="336">
        <v>271.2</v>
      </c>
      <c r="AL1383" s="331" t="s">
        <v>8328</v>
      </c>
      <c r="AM1383" s="331" t="s">
        <v>8329</v>
      </c>
      <c r="AN1383" s="332">
        <v>1.42</v>
      </c>
      <c r="AO1383" s="332">
        <v>1.42</v>
      </c>
      <c r="AP1383" s="332">
        <v>1.42</v>
      </c>
    </row>
    <row r="1384" spans="1:42" ht="409.5">
      <c r="A1384" s="329">
        <v>44749</v>
      </c>
      <c r="B1384" s="330" t="s">
        <v>2123</v>
      </c>
      <c r="C1384" s="330" t="s">
        <v>2124</v>
      </c>
      <c r="D1384" s="331" t="s">
        <v>61</v>
      </c>
      <c r="E1384" s="331" t="s">
        <v>77</v>
      </c>
      <c r="F1384" s="332">
        <v>1564.11</v>
      </c>
      <c r="G1384" s="330" t="s">
        <v>2125</v>
      </c>
      <c r="H1384" s="330" t="s">
        <v>2126</v>
      </c>
      <c r="I1384" s="331" t="s">
        <v>2127</v>
      </c>
      <c r="J1384" s="329">
        <v>44749</v>
      </c>
      <c r="K1384" s="333" t="s">
        <v>491</v>
      </c>
      <c r="L1384" s="334" t="s">
        <v>60</v>
      </c>
      <c r="M1384" s="335" t="s">
        <v>10474</v>
      </c>
      <c r="N1384" s="335" t="s">
        <v>10475</v>
      </c>
      <c r="O1384" s="335" t="s">
        <v>10476</v>
      </c>
      <c r="P1384" s="336">
        <v>1384.1</v>
      </c>
      <c r="Q1384" s="331" t="s">
        <v>10477</v>
      </c>
      <c r="R1384" s="339" t="s">
        <v>10478</v>
      </c>
      <c r="S1384" s="333" t="s">
        <v>10479</v>
      </c>
      <c r="T1384" s="331" t="s">
        <v>6921</v>
      </c>
      <c r="U1384" s="331" t="s">
        <v>492</v>
      </c>
      <c r="V1384" s="335" t="s">
        <v>10480</v>
      </c>
      <c r="W1384" s="339" t="s">
        <v>10481</v>
      </c>
      <c r="X1384" s="330" t="s">
        <v>10482</v>
      </c>
      <c r="Y1384" s="335" t="s">
        <v>10483</v>
      </c>
      <c r="Z1384" s="339" t="s">
        <v>10484</v>
      </c>
      <c r="AA1384" s="330" t="s">
        <v>8665</v>
      </c>
      <c r="AB1384" s="332">
        <v>34.909999999999997</v>
      </c>
      <c r="AC1384" s="332">
        <v>4.1500000000000004</v>
      </c>
      <c r="AD1384" s="332">
        <v>14.18</v>
      </c>
      <c r="AE1384" s="332">
        <v>17.309999999999999</v>
      </c>
      <c r="AF1384" s="332">
        <v>4.3099999999999996</v>
      </c>
      <c r="AG1384" s="332">
        <v>1480.62</v>
      </c>
      <c r="AH1384" s="332">
        <v>1515.4</v>
      </c>
      <c r="AI1384" s="336">
        <v>333</v>
      </c>
      <c r="AJ1384" s="336">
        <v>42.5</v>
      </c>
      <c r="AK1384" s="336">
        <v>463.1</v>
      </c>
      <c r="AL1384" s="331" t="s">
        <v>8328</v>
      </c>
      <c r="AM1384" s="331" t="s">
        <v>8329</v>
      </c>
      <c r="AN1384" s="332">
        <v>1.34</v>
      </c>
      <c r="AO1384" s="332">
        <v>11.77</v>
      </c>
      <c r="AP1384" s="332">
        <v>22.66</v>
      </c>
    </row>
    <row r="1385" spans="1:42" ht="409.5">
      <c r="A1385" s="329">
        <v>44186</v>
      </c>
      <c r="B1385" s="330" t="s">
        <v>6409</v>
      </c>
      <c r="C1385" s="330" t="s">
        <v>60</v>
      </c>
      <c r="D1385" s="331" t="s">
        <v>61</v>
      </c>
      <c r="E1385" s="331" t="s">
        <v>67</v>
      </c>
      <c r="F1385" s="332">
        <v>235.72</v>
      </c>
      <c r="G1385" s="330" t="s">
        <v>6410</v>
      </c>
      <c r="H1385" s="330" t="s">
        <v>6411</v>
      </c>
      <c r="I1385" s="331" t="s">
        <v>6412</v>
      </c>
      <c r="J1385" s="329">
        <v>44186</v>
      </c>
      <c r="K1385" s="333" t="s">
        <v>491</v>
      </c>
      <c r="L1385" s="329">
        <v>44316</v>
      </c>
      <c r="M1385" s="335" t="s">
        <v>16768</v>
      </c>
      <c r="N1385" s="335" t="s">
        <v>60</v>
      </c>
      <c r="O1385" s="335" t="s">
        <v>60</v>
      </c>
      <c r="P1385" s="341" t="s">
        <v>60</v>
      </c>
      <c r="Q1385" s="331" t="s">
        <v>8811</v>
      </c>
      <c r="R1385" s="339" t="s">
        <v>16769</v>
      </c>
      <c r="S1385" s="333" t="s">
        <v>8813</v>
      </c>
      <c r="T1385" s="331" t="s">
        <v>6921</v>
      </c>
      <c r="U1385" s="331" t="s">
        <v>11848</v>
      </c>
      <c r="V1385" s="335" t="s">
        <v>16770</v>
      </c>
      <c r="W1385" s="337" t="s">
        <v>16771</v>
      </c>
      <c r="X1385" s="340">
        <v>2465.6</v>
      </c>
      <c r="Y1385" s="335" t="s">
        <v>16772</v>
      </c>
      <c r="Z1385" s="339" t="s">
        <v>16773</v>
      </c>
      <c r="AA1385" s="330" t="s">
        <v>9215</v>
      </c>
      <c r="AB1385" s="341" t="s">
        <v>60</v>
      </c>
      <c r="AC1385" s="332">
        <v>19.12</v>
      </c>
      <c r="AD1385" s="332">
        <v>8.57</v>
      </c>
      <c r="AE1385" s="332">
        <v>104.76</v>
      </c>
      <c r="AF1385" s="332">
        <v>1.05</v>
      </c>
      <c r="AG1385" s="332">
        <v>235.72</v>
      </c>
      <c r="AH1385" s="332">
        <v>135.86000000000001</v>
      </c>
      <c r="AI1385" s="336">
        <v>207.9</v>
      </c>
      <c r="AJ1385" s="336">
        <v>-45.8</v>
      </c>
      <c r="AK1385" s="336">
        <v>182.8</v>
      </c>
      <c r="AL1385" s="331" t="s">
        <v>8328</v>
      </c>
      <c r="AM1385" s="331" t="s">
        <v>8329</v>
      </c>
      <c r="AN1385" s="332">
        <v>1.31</v>
      </c>
      <c r="AO1385" s="332">
        <v>15.9</v>
      </c>
      <c r="AP1385" s="332">
        <v>14.53</v>
      </c>
    </row>
    <row r="1386" spans="1:42" ht="326.25">
      <c r="A1386" s="329">
        <v>44316</v>
      </c>
      <c r="B1386" s="330" t="s">
        <v>6413</v>
      </c>
      <c r="C1386" s="330" t="s">
        <v>60</v>
      </c>
      <c r="D1386" s="331" t="s">
        <v>61</v>
      </c>
      <c r="E1386" s="331" t="s">
        <v>67</v>
      </c>
      <c r="F1386" s="332">
        <v>176.65</v>
      </c>
      <c r="G1386" s="330" t="s">
        <v>6414</v>
      </c>
      <c r="H1386" s="330" t="s">
        <v>60</v>
      </c>
      <c r="I1386" s="331" t="s">
        <v>6415</v>
      </c>
      <c r="J1386" s="329">
        <v>44316</v>
      </c>
      <c r="K1386" s="333" t="s">
        <v>491</v>
      </c>
      <c r="L1386" s="329">
        <v>44316</v>
      </c>
      <c r="M1386" s="335" t="s">
        <v>16774</v>
      </c>
      <c r="N1386" s="335" t="s">
        <v>60</v>
      </c>
      <c r="O1386" s="335" t="s">
        <v>60</v>
      </c>
      <c r="P1386" s="341" t="s">
        <v>60</v>
      </c>
      <c r="Q1386" s="331" t="s">
        <v>8323</v>
      </c>
      <c r="R1386" s="337" t="s">
        <v>16775</v>
      </c>
      <c r="S1386" s="333" t="s">
        <v>16776</v>
      </c>
      <c r="T1386" s="331" t="s">
        <v>6915</v>
      </c>
      <c r="U1386" s="331" t="s">
        <v>11848</v>
      </c>
      <c r="V1386" s="335" t="s">
        <v>16777</v>
      </c>
      <c r="W1386" s="333" t="s">
        <v>16778</v>
      </c>
      <c r="X1386" s="330" t="s">
        <v>60</v>
      </c>
      <c r="Y1386" s="335" t="s">
        <v>60</v>
      </c>
      <c r="Z1386" s="333" t="s">
        <v>60</v>
      </c>
      <c r="AA1386" s="330" t="s">
        <v>60</v>
      </c>
      <c r="AB1386" s="332">
        <v>38.39</v>
      </c>
      <c r="AC1386" s="332">
        <v>3.54</v>
      </c>
      <c r="AD1386" s="332">
        <v>15.43</v>
      </c>
      <c r="AE1386" s="332">
        <v>19.34</v>
      </c>
      <c r="AF1386" s="332">
        <v>1.71</v>
      </c>
      <c r="AG1386" s="332">
        <v>232.64</v>
      </c>
      <c r="AH1386" s="332">
        <v>249</v>
      </c>
      <c r="AI1386" s="341" t="s">
        <v>60</v>
      </c>
      <c r="AJ1386" s="341" t="s">
        <v>60</v>
      </c>
      <c r="AK1386" s="341" t="s">
        <v>60</v>
      </c>
      <c r="AL1386" s="331" t="s">
        <v>8328</v>
      </c>
      <c r="AM1386" s="331" t="s">
        <v>8329</v>
      </c>
      <c r="AN1386" s="332">
        <v>1.2</v>
      </c>
      <c r="AO1386" s="338">
        <v>0.77700000000000002</v>
      </c>
      <c r="AP1386" s="332">
        <v>1.63</v>
      </c>
    </row>
    <row r="1387" spans="1:42" ht="213.75">
      <c r="A1387" s="329">
        <v>44347</v>
      </c>
      <c r="B1387" s="330" t="s">
        <v>6416</v>
      </c>
      <c r="C1387" s="330" t="s">
        <v>60</v>
      </c>
      <c r="D1387" s="331" t="s">
        <v>61</v>
      </c>
      <c r="E1387" s="331" t="s">
        <v>67</v>
      </c>
      <c r="F1387" s="332">
        <v>209.28</v>
      </c>
      <c r="G1387" s="330" t="s">
        <v>6417</v>
      </c>
      <c r="H1387" s="330" t="s">
        <v>6418</v>
      </c>
      <c r="I1387" s="331" t="s">
        <v>6419</v>
      </c>
      <c r="J1387" s="329">
        <v>44347</v>
      </c>
      <c r="K1387" s="333" t="s">
        <v>491</v>
      </c>
      <c r="L1387" s="329">
        <v>44515</v>
      </c>
      <c r="M1387" s="335" t="s">
        <v>16779</v>
      </c>
      <c r="N1387" s="335" t="s">
        <v>60</v>
      </c>
      <c r="O1387" s="335" t="s">
        <v>60</v>
      </c>
      <c r="P1387" s="341" t="s">
        <v>60</v>
      </c>
      <c r="Q1387" s="331" t="s">
        <v>8748</v>
      </c>
      <c r="R1387" s="339" t="s">
        <v>16780</v>
      </c>
      <c r="S1387" s="333" t="s">
        <v>8402</v>
      </c>
      <c r="T1387" s="331" t="s">
        <v>6915</v>
      </c>
      <c r="U1387" s="331" t="s">
        <v>11848</v>
      </c>
      <c r="V1387" s="335" t="s">
        <v>16781</v>
      </c>
      <c r="W1387" s="333" t="s">
        <v>8478</v>
      </c>
      <c r="X1387" s="340">
        <v>133.5</v>
      </c>
      <c r="Y1387" s="335" t="s">
        <v>16782</v>
      </c>
      <c r="Z1387" s="333" t="s">
        <v>10070</v>
      </c>
      <c r="AA1387" s="330" t="s">
        <v>60</v>
      </c>
      <c r="AB1387" s="341" t="s">
        <v>60</v>
      </c>
      <c r="AC1387" s="332">
        <v>2.12</v>
      </c>
      <c r="AD1387" s="332">
        <v>51.93</v>
      </c>
      <c r="AE1387" s="341" t="s">
        <v>60</v>
      </c>
      <c r="AF1387" s="332">
        <v>3.55</v>
      </c>
      <c r="AG1387" s="332">
        <v>209.28</v>
      </c>
      <c r="AH1387" s="332">
        <v>228.23</v>
      </c>
      <c r="AI1387" s="336">
        <v>59.7</v>
      </c>
      <c r="AJ1387" s="332">
        <v>-1.42</v>
      </c>
      <c r="AK1387" s="336">
        <v>198.8</v>
      </c>
      <c r="AL1387" s="331" t="s">
        <v>8328</v>
      </c>
      <c r="AM1387" s="331" t="s">
        <v>8329</v>
      </c>
      <c r="AN1387" s="332">
        <v>1.2</v>
      </c>
      <c r="AO1387" s="338">
        <v>-0.78900000000000003</v>
      </c>
      <c r="AP1387" s="332">
        <v>13.6</v>
      </c>
    </row>
    <row r="1388" spans="1:42" ht="168.75">
      <c r="A1388" s="329">
        <v>44803</v>
      </c>
      <c r="B1388" s="330" t="s">
        <v>667</v>
      </c>
      <c r="C1388" s="330" t="s">
        <v>668</v>
      </c>
      <c r="D1388" s="331" t="s">
        <v>61</v>
      </c>
      <c r="E1388" s="331" t="s">
        <v>67</v>
      </c>
      <c r="F1388" s="332">
        <v>161.61000000000001</v>
      </c>
      <c r="G1388" s="330" t="s">
        <v>2137</v>
      </c>
      <c r="H1388" s="330" t="s">
        <v>669</v>
      </c>
      <c r="I1388" s="331" t="s">
        <v>2138</v>
      </c>
      <c r="J1388" s="329">
        <v>44803</v>
      </c>
      <c r="K1388" s="333" t="s">
        <v>491</v>
      </c>
      <c r="L1388" s="329">
        <v>44834</v>
      </c>
      <c r="M1388" s="335" t="s">
        <v>8645</v>
      </c>
      <c r="N1388" s="335" t="s">
        <v>8646</v>
      </c>
      <c r="O1388" s="335" t="s">
        <v>8647</v>
      </c>
      <c r="P1388" s="341" t="s">
        <v>60</v>
      </c>
      <c r="Q1388" s="331" t="s">
        <v>8648</v>
      </c>
      <c r="R1388" s="339" t="s">
        <v>8649</v>
      </c>
      <c r="S1388" s="333" t="s">
        <v>8650</v>
      </c>
      <c r="T1388" s="331" t="s">
        <v>6917</v>
      </c>
      <c r="U1388" s="331" t="s">
        <v>492</v>
      </c>
      <c r="V1388" s="335" t="s">
        <v>10703</v>
      </c>
      <c r="W1388" s="333" t="s">
        <v>10704</v>
      </c>
      <c r="X1388" s="330" t="s">
        <v>60</v>
      </c>
      <c r="Y1388" s="335" t="s">
        <v>8651</v>
      </c>
      <c r="Z1388" s="339" t="s">
        <v>8652</v>
      </c>
      <c r="AA1388" s="330" t="s">
        <v>60</v>
      </c>
      <c r="AB1388" s="341" t="s">
        <v>60</v>
      </c>
      <c r="AC1388" s="332">
        <v>4.3899999999999997</v>
      </c>
      <c r="AD1388" s="332">
        <v>59.25</v>
      </c>
      <c r="AE1388" s="332">
        <v>187.57</v>
      </c>
      <c r="AF1388" s="332">
        <v>5.94</v>
      </c>
      <c r="AG1388" s="332">
        <v>202.79</v>
      </c>
      <c r="AH1388" s="332">
        <v>102.38</v>
      </c>
      <c r="AI1388" s="336">
        <v>34.6</v>
      </c>
      <c r="AJ1388" s="332">
        <v>-4.5599999999999996</v>
      </c>
      <c r="AK1388" s="336">
        <v>139</v>
      </c>
      <c r="AL1388" s="331" t="s">
        <v>8328</v>
      </c>
      <c r="AM1388" s="331" t="s">
        <v>8329</v>
      </c>
      <c r="AN1388" s="332">
        <v>1.1399999999999999</v>
      </c>
      <c r="AO1388" s="332">
        <v>7.23</v>
      </c>
      <c r="AP1388" s="332">
        <v>58.93</v>
      </c>
    </row>
    <row r="1389" spans="1:42" ht="202.5">
      <c r="A1389" s="329">
        <v>44644</v>
      </c>
      <c r="B1389" s="330" t="s">
        <v>6420</v>
      </c>
      <c r="C1389" s="330" t="s">
        <v>60</v>
      </c>
      <c r="D1389" s="331" t="s">
        <v>61</v>
      </c>
      <c r="E1389" s="331" t="s">
        <v>67</v>
      </c>
      <c r="F1389" s="332">
        <v>1107.72</v>
      </c>
      <c r="G1389" s="330" t="s">
        <v>60</v>
      </c>
      <c r="H1389" s="330" t="s">
        <v>60</v>
      </c>
      <c r="I1389" s="331" t="s">
        <v>6421</v>
      </c>
      <c r="J1389" s="329">
        <v>44644</v>
      </c>
      <c r="K1389" s="333" t="s">
        <v>491</v>
      </c>
      <c r="L1389" s="329">
        <v>44643</v>
      </c>
      <c r="M1389" s="335" t="s">
        <v>16783</v>
      </c>
      <c r="N1389" s="335" t="s">
        <v>16784</v>
      </c>
      <c r="O1389" s="335" t="s">
        <v>16785</v>
      </c>
      <c r="P1389" s="341" t="s">
        <v>60</v>
      </c>
      <c r="Q1389" s="331" t="s">
        <v>8527</v>
      </c>
      <c r="R1389" s="339" t="s">
        <v>16786</v>
      </c>
      <c r="S1389" s="333" t="s">
        <v>9981</v>
      </c>
      <c r="T1389" s="331" t="s">
        <v>6917</v>
      </c>
      <c r="U1389" s="331" t="s">
        <v>11848</v>
      </c>
      <c r="V1389" s="335" t="s">
        <v>60</v>
      </c>
      <c r="W1389" s="333" t="s">
        <v>60</v>
      </c>
      <c r="X1389" s="330" t="s">
        <v>60</v>
      </c>
      <c r="Y1389" s="335" t="s">
        <v>60</v>
      </c>
      <c r="Z1389" s="333" t="s">
        <v>60</v>
      </c>
      <c r="AA1389" s="330" t="s">
        <v>60</v>
      </c>
      <c r="AB1389" s="332">
        <v>10.39</v>
      </c>
      <c r="AC1389" s="338">
        <v>0.40300000000000002</v>
      </c>
      <c r="AD1389" s="332">
        <v>4.78</v>
      </c>
      <c r="AE1389" s="332">
        <v>14.22</v>
      </c>
      <c r="AF1389" s="338">
        <v>0.374</v>
      </c>
      <c r="AG1389" s="332">
        <v>1253.99</v>
      </c>
      <c r="AH1389" s="332">
        <v>806.11</v>
      </c>
      <c r="AI1389" s="336">
        <v>3170.6</v>
      </c>
      <c r="AJ1389" s="336">
        <v>61</v>
      </c>
      <c r="AK1389" s="336">
        <v>3578.5</v>
      </c>
      <c r="AL1389" s="331" t="s">
        <v>8328</v>
      </c>
      <c r="AM1389" s="331" t="s">
        <v>8329</v>
      </c>
      <c r="AN1389" s="332">
        <v>1.1200000000000001</v>
      </c>
      <c r="AO1389" s="338">
        <v>0.17899999999999999</v>
      </c>
      <c r="AP1389" s="342">
        <v>0</v>
      </c>
    </row>
    <row r="1390" spans="1:42" ht="292.5">
      <c r="A1390" s="329">
        <v>44855</v>
      </c>
      <c r="B1390" s="330" t="s">
        <v>2139</v>
      </c>
      <c r="C1390" s="330" t="s">
        <v>2140</v>
      </c>
      <c r="D1390" s="331" t="s">
        <v>61</v>
      </c>
      <c r="E1390" s="331" t="s">
        <v>77</v>
      </c>
      <c r="F1390" s="332">
        <v>14.9</v>
      </c>
      <c r="G1390" s="330" t="s">
        <v>2141</v>
      </c>
      <c r="H1390" s="330" t="s">
        <v>2142</v>
      </c>
      <c r="I1390" s="331" t="s">
        <v>2143</v>
      </c>
      <c r="J1390" s="329">
        <v>44855</v>
      </c>
      <c r="K1390" s="333" t="s">
        <v>491</v>
      </c>
      <c r="L1390" s="334" t="s">
        <v>60</v>
      </c>
      <c r="M1390" s="335" t="s">
        <v>10981</v>
      </c>
      <c r="N1390" s="335" t="s">
        <v>10982</v>
      </c>
      <c r="O1390" s="335" t="s">
        <v>10983</v>
      </c>
      <c r="P1390" s="336">
        <v>14.9</v>
      </c>
      <c r="Q1390" s="331" t="s">
        <v>8491</v>
      </c>
      <c r="R1390" s="339" t="s">
        <v>10984</v>
      </c>
      <c r="S1390" s="333" t="s">
        <v>10985</v>
      </c>
      <c r="T1390" s="331" t="s">
        <v>6917</v>
      </c>
      <c r="U1390" s="331" t="s">
        <v>492</v>
      </c>
      <c r="V1390" s="335" t="s">
        <v>10986</v>
      </c>
      <c r="W1390" s="333" t="s">
        <v>10172</v>
      </c>
      <c r="X1390" s="330" t="s">
        <v>60</v>
      </c>
      <c r="Y1390" s="335" t="s">
        <v>10987</v>
      </c>
      <c r="Z1390" s="339" t="s">
        <v>10988</v>
      </c>
      <c r="AA1390" s="330" t="s">
        <v>60</v>
      </c>
      <c r="AB1390" s="341" t="s">
        <v>60</v>
      </c>
      <c r="AC1390" s="332">
        <v>1.32</v>
      </c>
      <c r="AD1390" s="332">
        <v>228.07</v>
      </c>
      <c r="AE1390" s="341" t="s">
        <v>60</v>
      </c>
      <c r="AF1390" s="332">
        <v>1.76</v>
      </c>
      <c r="AG1390" s="332">
        <v>19.54</v>
      </c>
      <c r="AH1390" s="332">
        <v>13.43</v>
      </c>
      <c r="AI1390" s="336">
        <v>11.3</v>
      </c>
      <c r="AJ1390" s="338">
        <v>-0.42299999999999999</v>
      </c>
      <c r="AK1390" s="336">
        <v>28.4</v>
      </c>
      <c r="AL1390" s="331" t="s">
        <v>8328</v>
      </c>
      <c r="AM1390" s="331" t="s">
        <v>8329</v>
      </c>
      <c r="AN1390" s="332">
        <v>1.06</v>
      </c>
      <c r="AO1390" s="338">
        <v>0.52900000000000003</v>
      </c>
      <c r="AP1390" s="342">
        <v>0</v>
      </c>
    </row>
    <row r="1391" spans="1:42" ht="409.5">
      <c r="A1391" s="329">
        <v>44543</v>
      </c>
      <c r="B1391" s="330" t="s">
        <v>6422</v>
      </c>
      <c r="C1391" s="330" t="s">
        <v>60</v>
      </c>
      <c r="D1391" s="331" t="s">
        <v>61</v>
      </c>
      <c r="E1391" s="331" t="s">
        <v>67</v>
      </c>
      <c r="F1391" s="332">
        <v>4111.5</v>
      </c>
      <c r="G1391" s="330" t="s">
        <v>559</v>
      </c>
      <c r="H1391" s="330" t="s">
        <v>60</v>
      </c>
      <c r="I1391" s="331" t="s">
        <v>6423</v>
      </c>
      <c r="J1391" s="329">
        <v>44543</v>
      </c>
      <c r="K1391" s="333" t="s">
        <v>491</v>
      </c>
      <c r="L1391" s="329">
        <v>44656</v>
      </c>
      <c r="M1391" s="335" t="s">
        <v>16787</v>
      </c>
      <c r="N1391" s="335" t="s">
        <v>16788</v>
      </c>
      <c r="O1391" s="335" t="s">
        <v>16789</v>
      </c>
      <c r="P1391" s="341" t="s">
        <v>60</v>
      </c>
      <c r="Q1391" s="331" t="s">
        <v>8356</v>
      </c>
      <c r="R1391" s="339" t="s">
        <v>16790</v>
      </c>
      <c r="S1391" s="333" t="s">
        <v>12728</v>
      </c>
      <c r="T1391" s="331" t="s">
        <v>6921</v>
      </c>
      <c r="U1391" s="331" t="s">
        <v>11848</v>
      </c>
      <c r="V1391" s="335" t="s">
        <v>8421</v>
      </c>
      <c r="W1391" s="339" t="s">
        <v>8422</v>
      </c>
      <c r="X1391" s="330" t="s">
        <v>60</v>
      </c>
      <c r="Y1391" s="335" t="s">
        <v>60</v>
      </c>
      <c r="Z1391" s="333" t="s">
        <v>60</v>
      </c>
      <c r="AA1391" s="330" t="s">
        <v>60</v>
      </c>
      <c r="AB1391" s="332">
        <v>50.1</v>
      </c>
      <c r="AC1391" s="332">
        <v>3.55</v>
      </c>
      <c r="AD1391" s="332">
        <v>20.04</v>
      </c>
      <c r="AE1391" s="332">
        <v>26.5</v>
      </c>
      <c r="AF1391" s="332">
        <v>2.48</v>
      </c>
      <c r="AG1391" s="332">
        <v>3797.9</v>
      </c>
      <c r="AH1391" s="332">
        <v>3697.3</v>
      </c>
      <c r="AI1391" s="336">
        <v>1529</v>
      </c>
      <c r="AJ1391" s="336">
        <v>66.7</v>
      </c>
      <c r="AK1391" s="336">
        <v>2086.1999999999998</v>
      </c>
      <c r="AL1391" s="331" t="s">
        <v>8328</v>
      </c>
      <c r="AM1391" s="331" t="s">
        <v>8329</v>
      </c>
      <c r="AN1391" s="332">
        <v>1.02</v>
      </c>
      <c r="AO1391" s="332">
        <v>2.2799999999999998</v>
      </c>
      <c r="AP1391" s="332">
        <v>7.75</v>
      </c>
    </row>
    <row r="1392" spans="1:42" ht="247.5">
      <c r="A1392" s="329">
        <v>44364</v>
      </c>
      <c r="B1392" s="330" t="s">
        <v>6424</v>
      </c>
      <c r="C1392" s="330" t="s">
        <v>60</v>
      </c>
      <c r="D1392" s="331" t="s">
        <v>61</v>
      </c>
      <c r="E1392" s="331" t="s">
        <v>67</v>
      </c>
      <c r="F1392" s="332">
        <v>2321.14</v>
      </c>
      <c r="G1392" s="330" t="s">
        <v>6425</v>
      </c>
      <c r="H1392" s="330" t="s">
        <v>6426</v>
      </c>
      <c r="I1392" s="331" t="s">
        <v>6427</v>
      </c>
      <c r="J1392" s="329">
        <v>44364</v>
      </c>
      <c r="K1392" s="333" t="s">
        <v>491</v>
      </c>
      <c r="L1392" s="329">
        <v>44404</v>
      </c>
      <c r="M1392" s="335" t="s">
        <v>16791</v>
      </c>
      <c r="N1392" s="335" t="s">
        <v>60</v>
      </c>
      <c r="O1392" s="335" t="s">
        <v>60</v>
      </c>
      <c r="P1392" s="341" t="s">
        <v>60</v>
      </c>
      <c r="Q1392" s="331" t="s">
        <v>13077</v>
      </c>
      <c r="R1392" s="333" t="s">
        <v>14205</v>
      </c>
      <c r="S1392" s="333" t="s">
        <v>8539</v>
      </c>
      <c r="T1392" s="331" t="s">
        <v>6917</v>
      </c>
      <c r="U1392" s="331" t="s">
        <v>12010</v>
      </c>
      <c r="V1392" s="335" t="s">
        <v>16792</v>
      </c>
      <c r="W1392" s="333" t="s">
        <v>16793</v>
      </c>
      <c r="X1392" s="330" t="s">
        <v>60</v>
      </c>
      <c r="Y1392" s="335" t="s">
        <v>60</v>
      </c>
      <c r="Z1392" s="333" t="s">
        <v>9878</v>
      </c>
      <c r="AA1392" s="330" t="s">
        <v>60</v>
      </c>
      <c r="AB1392" s="332">
        <v>27.27</v>
      </c>
      <c r="AC1392" s="332">
        <v>1.78</v>
      </c>
      <c r="AD1392" s="332">
        <v>30.28</v>
      </c>
      <c r="AE1392" s="332">
        <v>37.75</v>
      </c>
      <c r="AF1392" s="332">
        <v>17.809999999999999</v>
      </c>
      <c r="AG1392" s="332">
        <v>2862.2</v>
      </c>
      <c r="AH1392" s="332">
        <v>1826.26</v>
      </c>
      <c r="AI1392" s="336">
        <v>152.69999999999999</v>
      </c>
      <c r="AJ1392" s="336">
        <v>35.5</v>
      </c>
      <c r="AK1392" s="336">
        <v>2195.3000000000002</v>
      </c>
      <c r="AL1392" s="331" t="s">
        <v>8328</v>
      </c>
      <c r="AM1392" s="331" t="s">
        <v>8329</v>
      </c>
      <c r="AN1392" s="338">
        <v>0.97699999999999998</v>
      </c>
      <c r="AO1392" s="332">
        <v>1.02</v>
      </c>
      <c r="AP1392" s="332">
        <v>15.95</v>
      </c>
    </row>
    <row r="1393" spans="1:42" ht="409.5">
      <c r="A1393" s="329">
        <v>44326</v>
      </c>
      <c r="B1393" s="330" t="s">
        <v>6428</v>
      </c>
      <c r="C1393" s="330" t="s">
        <v>60</v>
      </c>
      <c r="D1393" s="331" t="s">
        <v>61</v>
      </c>
      <c r="E1393" s="331" t="s">
        <v>67</v>
      </c>
      <c r="F1393" s="332">
        <v>1231.3900000000001</v>
      </c>
      <c r="G1393" s="330" t="s">
        <v>6429</v>
      </c>
      <c r="H1393" s="330" t="s">
        <v>6430</v>
      </c>
      <c r="I1393" s="331" t="s">
        <v>6431</v>
      </c>
      <c r="J1393" s="329">
        <v>44326</v>
      </c>
      <c r="K1393" s="333" t="s">
        <v>491</v>
      </c>
      <c r="L1393" s="329">
        <v>44501</v>
      </c>
      <c r="M1393" s="335" t="s">
        <v>16794</v>
      </c>
      <c r="N1393" s="335" t="s">
        <v>60</v>
      </c>
      <c r="O1393" s="335" t="s">
        <v>60</v>
      </c>
      <c r="P1393" s="341" t="s">
        <v>60</v>
      </c>
      <c r="Q1393" s="331" t="s">
        <v>8360</v>
      </c>
      <c r="R1393" s="333" t="s">
        <v>10508</v>
      </c>
      <c r="S1393" s="333" t="s">
        <v>12798</v>
      </c>
      <c r="T1393" s="331" t="s">
        <v>6921</v>
      </c>
      <c r="U1393" s="331" t="s">
        <v>11848</v>
      </c>
      <c r="V1393" s="335" t="s">
        <v>16795</v>
      </c>
      <c r="W1393" s="333" t="s">
        <v>16796</v>
      </c>
      <c r="X1393" s="340">
        <v>5530.5</v>
      </c>
      <c r="Y1393" s="335" t="s">
        <v>16797</v>
      </c>
      <c r="Z1393" s="339" t="s">
        <v>16798</v>
      </c>
      <c r="AA1393" s="330" t="s">
        <v>60</v>
      </c>
      <c r="AB1393" s="341" t="s">
        <v>60</v>
      </c>
      <c r="AC1393" s="332">
        <v>1.84</v>
      </c>
      <c r="AD1393" s="332">
        <v>4.7</v>
      </c>
      <c r="AE1393" s="341" t="s">
        <v>60</v>
      </c>
      <c r="AF1393" s="332">
        <v>1.91</v>
      </c>
      <c r="AG1393" s="332">
        <v>1231.3900000000001</v>
      </c>
      <c r="AH1393" s="332">
        <v>1168.6300000000001</v>
      </c>
      <c r="AI1393" s="336">
        <v>799.1</v>
      </c>
      <c r="AJ1393" s="338">
        <v>-0.56899999999999995</v>
      </c>
      <c r="AK1393" s="336">
        <v>2025.2</v>
      </c>
      <c r="AL1393" s="331" t="s">
        <v>8328</v>
      </c>
      <c r="AM1393" s="331" t="s">
        <v>8329</v>
      </c>
      <c r="AN1393" s="338">
        <v>0.93500000000000005</v>
      </c>
      <c r="AO1393" s="332">
        <v>5.93</v>
      </c>
      <c r="AP1393" s="332">
        <v>15.63</v>
      </c>
    </row>
    <row r="1394" spans="1:42" ht="157.5">
      <c r="A1394" s="329">
        <v>44795</v>
      </c>
      <c r="B1394" s="330" t="s">
        <v>2144</v>
      </c>
      <c r="C1394" s="330" t="s">
        <v>2145</v>
      </c>
      <c r="D1394" s="331" t="s">
        <v>61</v>
      </c>
      <c r="E1394" s="331" t="s">
        <v>77</v>
      </c>
      <c r="F1394" s="332">
        <v>103.65</v>
      </c>
      <c r="G1394" s="330" t="s">
        <v>2146</v>
      </c>
      <c r="H1394" s="330" t="s">
        <v>60</v>
      </c>
      <c r="I1394" s="331" t="s">
        <v>2147</v>
      </c>
      <c r="J1394" s="329">
        <v>44795</v>
      </c>
      <c r="K1394" s="333" t="s">
        <v>491</v>
      </c>
      <c r="L1394" s="334" t="s">
        <v>60</v>
      </c>
      <c r="M1394" s="335" t="s">
        <v>11318</v>
      </c>
      <c r="N1394" s="335" t="s">
        <v>11319</v>
      </c>
      <c r="O1394" s="335" t="s">
        <v>11320</v>
      </c>
      <c r="P1394" s="336">
        <v>64.2</v>
      </c>
      <c r="Q1394" s="331" t="s">
        <v>8331</v>
      </c>
      <c r="R1394" s="339" t="s">
        <v>11321</v>
      </c>
      <c r="S1394" s="333" t="s">
        <v>11322</v>
      </c>
      <c r="T1394" s="331" t="s">
        <v>6921</v>
      </c>
      <c r="U1394" s="331" t="s">
        <v>492</v>
      </c>
      <c r="V1394" s="335" t="s">
        <v>11323</v>
      </c>
      <c r="W1394" s="333" t="s">
        <v>8815</v>
      </c>
      <c r="X1394" s="340">
        <v>596.20000000000005</v>
      </c>
      <c r="Y1394" s="335" t="s">
        <v>60</v>
      </c>
      <c r="Z1394" s="333" t="s">
        <v>60</v>
      </c>
      <c r="AA1394" s="330" t="s">
        <v>60</v>
      </c>
      <c r="AB1394" s="341" t="s">
        <v>60</v>
      </c>
      <c r="AC1394" s="338">
        <v>0.97299999999999998</v>
      </c>
      <c r="AD1394" s="341" t="s">
        <v>60</v>
      </c>
      <c r="AE1394" s="341" t="s">
        <v>60</v>
      </c>
      <c r="AF1394" s="332">
        <v>1.38</v>
      </c>
      <c r="AG1394" s="332">
        <v>91.54</v>
      </c>
      <c r="AH1394" s="332">
        <v>78.569999999999993</v>
      </c>
      <c r="AI1394" s="336">
        <v>65.7</v>
      </c>
      <c r="AJ1394" s="336">
        <v>-180.1</v>
      </c>
      <c r="AK1394" s="336">
        <v>269.3</v>
      </c>
      <c r="AL1394" s="331" t="s">
        <v>8328</v>
      </c>
      <c r="AM1394" s="331" t="s">
        <v>8329</v>
      </c>
      <c r="AN1394" s="338">
        <v>0.89900000000000002</v>
      </c>
      <c r="AO1394" s="332">
        <v>-20.170000000000002</v>
      </c>
      <c r="AP1394" s="332">
        <v>35.619999999999997</v>
      </c>
    </row>
    <row r="1395" spans="1:42" ht="348.75">
      <c r="A1395" s="329">
        <v>43882</v>
      </c>
      <c r="B1395" s="330" t="s">
        <v>2148</v>
      </c>
      <c r="C1395" s="330" t="s">
        <v>2149</v>
      </c>
      <c r="D1395" s="331" t="s">
        <v>61</v>
      </c>
      <c r="E1395" s="331" t="s">
        <v>67</v>
      </c>
      <c r="F1395" s="332">
        <v>212.46</v>
      </c>
      <c r="G1395" s="330" t="s">
        <v>2150</v>
      </c>
      <c r="H1395" s="330" t="s">
        <v>60</v>
      </c>
      <c r="I1395" s="331" t="s">
        <v>2151</v>
      </c>
      <c r="J1395" s="329">
        <v>43882</v>
      </c>
      <c r="K1395" s="333" t="s">
        <v>491</v>
      </c>
      <c r="L1395" s="329">
        <v>44028</v>
      </c>
      <c r="M1395" s="335" t="s">
        <v>10065</v>
      </c>
      <c r="N1395" s="335" t="s">
        <v>10066</v>
      </c>
      <c r="O1395" s="335" t="s">
        <v>60</v>
      </c>
      <c r="P1395" s="341" t="s">
        <v>60</v>
      </c>
      <c r="Q1395" s="331" t="s">
        <v>10067</v>
      </c>
      <c r="R1395" s="339" t="s">
        <v>10068</v>
      </c>
      <c r="S1395" s="333" t="s">
        <v>8904</v>
      </c>
      <c r="T1395" s="331" t="s">
        <v>6915</v>
      </c>
      <c r="U1395" s="331" t="s">
        <v>492</v>
      </c>
      <c r="V1395" s="335" t="s">
        <v>10069</v>
      </c>
      <c r="W1395" s="333" t="s">
        <v>10070</v>
      </c>
      <c r="X1395" s="330" t="s">
        <v>60</v>
      </c>
      <c r="Y1395" s="335" t="s">
        <v>60</v>
      </c>
      <c r="Z1395" s="333" t="s">
        <v>60</v>
      </c>
      <c r="AA1395" s="330" t="s">
        <v>60</v>
      </c>
      <c r="AB1395" s="332">
        <v>28.88</v>
      </c>
      <c r="AC1395" s="332">
        <v>1.74</v>
      </c>
      <c r="AD1395" s="341" t="s">
        <v>60</v>
      </c>
      <c r="AE1395" s="341" t="s">
        <v>60</v>
      </c>
      <c r="AF1395" s="341" t="s">
        <v>60</v>
      </c>
      <c r="AG1395" s="341" t="s">
        <v>60</v>
      </c>
      <c r="AH1395" s="332">
        <v>424.07</v>
      </c>
      <c r="AI1395" s="336">
        <v>718.4</v>
      </c>
      <c r="AJ1395" s="336">
        <v>10.1</v>
      </c>
      <c r="AK1395" s="336">
        <v>1358.8</v>
      </c>
      <c r="AL1395" s="331" t="s">
        <v>8328</v>
      </c>
      <c r="AM1395" s="331" t="s">
        <v>8329</v>
      </c>
      <c r="AN1395" s="338">
        <v>0.89700000000000002</v>
      </c>
      <c r="AO1395" s="332">
        <v>23.63</v>
      </c>
      <c r="AP1395" s="332">
        <v>47.3</v>
      </c>
    </row>
    <row r="1396" spans="1:42" ht="371.25">
      <c r="A1396" s="329">
        <v>44712</v>
      </c>
      <c r="B1396" s="330" t="s">
        <v>2152</v>
      </c>
      <c r="C1396" s="330" t="s">
        <v>2153</v>
      </c>
      <c r="D1396" s="331" t="s">
        <v>61</v>
      </c>
      <c r="E1396" s="331" t="s">
        <v>77</v>
      </c>
      <c r="F1396" s="332">
        <v>24.07</v>
      </c>
      <c r="G1396" s="330" t="s">
        <v>2154</v>
      </c>
      <c r="H1396" s="330" t="s">
        <v>60</v>
      </c>
      <c r="I1396" s="331" t="s">
        <v>2155</v>
      </c>
      <c r="J1396" s="329">
        <v>44712</v>
      </c>
      <c r="K1396" s="333" t="s">
        <v>491</v>
      </c>
      <c r="L1396" s="334" t="s">
        <v>60</v>
      </c>
      <c r="M1396" s="335" t="s">
        <v>11020</v>
      </c>
      <c r="N1396" s="335" t="s">
        <v>11021</v>
      </c>
      <c r="O1396" s="335" t="s">
        <v>60</v>
      </c>
      <c r="P1396" s="336">
        <v>34.200000000000003</v>
      </c>
      <c r="Q1396" s="331" t="s">
        <v>8356</v>
      </c>
      <c r="R1396" s="339" t="s">
        <v>11022</v>
      </c>
      <c r="S1396" s="333" t="s">
        <v>11023</v>
      </c>
      <c r="T1396" s="331" t="s">
        <v>6917</v>
      </c>
      <c r="U1396" s="331" t="s">
        <v>492</v>
      </c>
      <c r="V1396" s="335" t="s">
        <v>11024</v>
      </c>
      <c r="W1396" s="333" t="s">
        <v>9183</v>
      </c>
      <c r="X1396" s="340">
        <v>141.4</v>
      </c>
      <c r="Y1396" s="335" t="s">
        <v>60</v>
      </c>
      <c r="Z1396" s="333" t="s">
        <v>60</v>
      </c>
      <c r="AA1396" s="330" t="s">
        <v>60</v>
      </c>
      <c r="AB1396" s="332">
        <v>11.84</v>
      </c>
      <c r="AC1396" s="332">
        <v>2.06</v>
      </c>
      <c r="AD1396" s="332">
        <v>6.84</v>
      </c>
      <c r="AE1396" s="332">
        <v>7.72</v>
      </c>
      <c r="AF1396" s="338">
        <v>0.93200000000000005</v>
      </c>
      <c r="AG1396" s="332">
        <v>25.17</v>
      </c>
      <c r="AH1396" s="332">
        <v>32.619999999999997</v>
      </c>
      <c r="AI1396" s="336">
        <v>25.1</v>
      </c>
      <c r="AJ1396" s="332">
        <v>2.0499999999999998</v>
      </c>
      <c r="AK1396" s="336">
        <v>20.8</v>
      </c>
      <c r="AL1396" s="331" t="s">
        <v>8328</v>
      </c>
      <c r="AM1396" s="331" t="s">
        <v>8329</v>
      </c>
      <c r="AN1396" s="338">
        <v>0.81799999999999995</v>
      </c>
      <c r="AO1396" s="338">
        <v>-8.6999999999999994E-2</v>
      </c>
      <c r="AP1396" s="338">
        <v>0.121</v>
      </c>
    </row>
    <row r="1397" spans="1:42" ht="409.5">
      <c r="A1397" s="329">
        <v>44419</v>
      </c>
      <c r="B1397" s="330" t="s">
        <v>6432</v>
      </c>
      <c r="C1397" s="330" t="s">
        <v>60</v>
      </c>
      <c r="D1397" s="331" t="s">
        <v>61</v>
      </c>
      <c r="E1397" s="331" t="s">
        <v>67</v>
      </c>
      <c r="F1397" s="332">
        <v>2320.4899999999998</v>
      </c>
      <c r="G1397" s="330" t="s">
        <v>6433</v>
      </c>
      <c r="H1397" s="330" t="s">
        <v>2396</v>
      </c>
      <c r="I1397" s="331" t="s">
        <v>6434</v>
      </c>
      <c r="J1397" s="329">
        <v>44419</v>
      </c>
      <c r="K1397" s="333" t="s">
        <v>491</v>
      </c>
      <c r="L1397" s="329">
        <v>44501</v>
      </c>
      <c r="M1397" s="335" t="s">
        <v>16799</v>
      </c>
      <c r="N1397" s="335" t="s">
        <v>60</v>
      </c>
      <c r="O1397" s="335" t="s">
        <v>60</v>
      </c>
      <c r="P1397" s="341" t="s">
        <v>60</v>
      </c>
      <c r="Q1397" s="331" t="s">
        <v>8360</v>
      </c>
      <c r="R1397" s="333" t="s">
        <v>16800</v>
      </c>
      <c r="S1397" s="333" t="s">
        <v>10509</v>
      </c>
      <c r="T1397" s="331" t="s">
        <v>6921</v>
      </c>
      <c r="U1397" s="331" t="s">
        <v>11848</v>
      </c>
      <c r="V1397" s="335" t="s">
        <v>16801</v>
      </c>
      <c r="W1397" s="333" t="s">
        <v>16802</v>
      </c>
      <c r="X1397" s="340">
        <v>13161.3</v>
      </c>
      <c r="Y1397" s="335" t="s">
        <v>11243</v>
      </c>
      <c r="Z1397" s="339" t="s">
        <v>11244</v>
      </c>
      <c r="AA1397" s="340">
        <v>61826.9</v>
      </c>
      <c r="AB1397" s="341" t="s">
        <v>60</v>
      </c>
      <c r="AC1397" s="332">
        <v>7.97</v>
      </c>
      <c r="AD1397" s="332">
        <v>35.119999999999997</v>
      </c>
      <c r="AE1397" s="341" t="s">
        <v>60</v>
      </c>
      <c r="AF1397" s="332">
        <v>3.75</v>
      </c>
      <c r="AG1397" s="332">
        <v>2320.4899999999998</v>
      </c>
      <c r="AH1397" s="332">
        <v>1130.74</v>
      </c>
      <c r="AI1397" s="336">
        <v>821.1</v>
      </c>
      <c r="AJ1397" s="336">
        <v>-473.7</v>
      </c>
      <c r="AK1397" s="336">
        <v>1467.8</v>
      </c>
      <c r="AL1397" s="331" t="s">
        <v>8328</v>
      </c>
      <c r="AM1397" s="331" t="s">
        <v>8329</v>
      </c>
      <c r="AN1397" s="338">
        <v>0.78800000000000003</v>
      </c>
      <c r="AO1397" s="332">
        <v>3.79</v>
      </c>
      <c r="AP1397" s="332">
        <v>-1.1399999999999999</v>
      </c>
    </row>
    <row r="1398" spans="1:42" ht="101.25">
      <c r="A1398" s="329">
        <v>44226</v>
      </c>
      <c r="B1398" s="330" t="s">
        <v>6435</v>
      </c>
      <c r="C1398" s="330" t="s">
        <v>60</v>
      </c>
      <c r="D1398" s="331" t="s">
        <v>61</v>
      </c>
      <c r="E1398" s="331" t="s">
        <v>77</v>
      </c>
      <c r="F1398" s="332">
        <v>532.79999999999995</v>
      </c>
      <c r="G1398" s="330" t="s">
        <v>6436</v>
      </c>
      <c r="H1398" s="330" t="s">
        <v>60</v>
      </c>
      <c r="I1398" s="331" t="s">
        <v>6437</v>
      </c>
      <c r="J1398" s="329">
        <v>44226</v>
      </c>
      <c r="K1398" s="333" t="s">
        <v>491</v>
      </c>
      <c r="L1398" s="334" t="s">
        <v>60</v>
      </c>
      <c r="M1398" s="335" t="s">
        <v>16803</v>
      </c>
      <c r="N1398" s="335" t="s">
        <v>60</v>
      </c>
      <c r="O1398" s="335" t="s">
        <v>60</v>
      </c>
      <c r="P1398" s="341" t="s">
        <v>60</v>
      </c>
      <c r="Q1398" s="331" t="s">
        <v>10150</v>
      </c>
      <c r="R1398" s="339" t="s">
        <v>16804</v>
      </c>
      <c r="S1398" s="333" t="s">
        <v>8568</v>
      </c>
      <c r="T1398" s="331" t="s">
        <v>6917</v>
      </c>
      <c r="U1398" s="331" t="s">
        <v>11848</v>
      </c>
      <c r="V1398" s="335" t="s">
        <v>16805</v>
      </c>
      <c r="W1398" s="333" t="s">
        <v>8437</v>
      </c>
      <c r="X1398" s="340">
        <v>3769.9</v>
      </c>
      <c r="Y1398" s="335" t="s">
        <v>60</v>
      </c>
      <c r="Z1398" s="333" t="s">
        <v>60</v>
      </c>
      <c r="AA1398" s="330" t="s">
        <v>60</v>
      </c>
      <c r="AB1398" s="332">
        <v>38.69</v>
      </c>
      <c r="AC1398" s="332">
        <v>1.38</v>
      </c>
      <c r="AD1398" s="332">
        <v>4.75</v>
      </c>
      <c r="AE1398" s="332">
        <v>12.35</v>
      </c>
      <c r="AF1398" s="338">
        <v>0.97899999999999998</v>
      </c>
      <c r="AG1398" s="332">
        <v>532.79999999999995</v>
      </c>
      <c r="AH1398" s="332">
        <v>854.7</v>
      </c>
      <c r="AI1398" s="336">
        <v>549.70000000000005</v>
      </c>
      <c r="AJ1398" s="336">
        <v>34.4</v>
      </c>
      <c r="AK1398" s="336">
        <v>999.6</v>
      </c>
      <c r="AL1398" s="331" t="s">
        <v>8328</v>
      </c>
      <c r="AM1398" s="331" t="s">
        <v>8329</v>
      </c>
      <c r="AN1398" s="338">
        <v>0.78600000000000003</v>
      </c>
      <c r="AO1398" s="338">
        <v>0.78600000000000003</v>
      </c>
      <c r="AP1398" s="332">
        <v>-5.76</v>
      </c>
    </row>
    <row r="1399" spans="1:42" ht="409.5">
      <c r="A1399" s="329">
        <v>44656</v>
      </c>
      <c r="B1399" s="330" t="s">
        <v>6438</v>
      </c>
      <c r="C1399" s="330" t="s">
        <v>60</v>
      </c>
      <c r="D1399" s="331" t="s">
        <v>61</v>
      </c>
      <c r="E1399" s="331" t="s">
        <v>67</v>
      </c>
      <c r="F1399" s="332">
        <v>2058.4699999999998</v>
      </c>
      <c r="G1399" s="330" t="s">
        <v>351</v>
      </c>
      <c r="H1399" s="330" t="s">
        <v>60</v>
      </c>
      <c r="I1399" s="331" t="s">
        <v>6439</v>
      </c>
      <c r="J1399" s="329">
        <v>44656</v>
      </c>
      <c r="K1399" s="333" t="s">
        <v>491</v>
      </c>
      <c r="L1399" s="329">
        <v>44740</v>
      </c>
      <c r="M1399" s="335" t="s">
        <v>16806</v>
      </c>
      <c r="N1399" s="335" t="s">
        <v>16807</v>
      </c>
      <c r="O1399" s="335" t="s">
        <v>16808</v>
      </c>
      <c r="P1399" s="341" t="s">
        <v>60</v>
      </c>
      <c r="Q1399" s="331" t="s">
        <v>8748</v>
      </c>
      <c r="R1399" s="339" t="s">
        <v>16809</v>
      </c>
      <c r="S1399" s="333" t="s">
        <v>16810</v>
      </c>
      <c r="T1399" s="331" t="s">
        <v>6921</v>
      </c>
      <c r="U1399" s="331" t="s">
        <v>11848</v>
      </c>
      <c r="V1399" s="335" t="s">
        <v>9366</v>
      </c>
      <c r="W1399" s="333" t="s">
        <v>9367</v>
      </c>
      <c r="X1399" s="330" t="s">
        <v>60</v>
      </c>
      <c r="Y1399" s="335" t="s">
        <v>60</v>
      </c>
      <c r="Z1399" s="333" t="s">
        <v>60</v>
      </c>
      <c r="AA1399" s="330" t="s">
        <v>60</v>
      </c>
      <c r="AB1399" s="332">
        <v>18.86</v>
      </c>
      <c r="AC1399" s="332">
        <v>12.98</v>
      </c>
      <c r="AD1399" s="332">
        <v>12.69</v>
      </c>
      <c r="AE1399" s="332">
        <v>13.97</v>
      </c>
      <c r="AF1399" s="332">
        <v>3.87</v>
      </c>
      <c r="AG1399" s="332">
        <v>1939.02</v>
      </c>
      <c r="AH1399" s="332">
        <v>1660.91</v>
      </c>
      <c r="AI1399" s="336">
        <v>500.7</v>
      </c>
      <c r="AJ1399" s="336">
        <v>86.4</v>
      </c>
      <c r="AK1399" s="336">
        <v>598.5</v>
      </c>
      <c r="AL1399" s="331" t="s">
        <v>8328</v>
      </c>
      <c r="AM1399" s="331" t="s">
        <v>8329</v>
      </c>
      <c r="AN1399" s="338">
        <v>0.77500000000000002</v>
      </c>
      <c r="AO1399" s="332">
        <v>6.56</v>
      </c>
      <c r="AP1399" s="332">
        <v>9.06</v>
      </c>
    </row>
    <row r="1400" spans="1:42" ht="123.75">
      <c r="A1400" s="329">
        <v>44573</v>
      </c>
      <c r="B1400" s="330" t="s">
        <v>6440</v>
      </c>
      <c r="C1400" s="330" t="s">
        <v>60</v>
      </c>
      <c r="D1400" s="331" t="s">
        <v>61</v>
      </c>
      <c r="E1400" s="331" t="s">
        <v>77</v>
      </c>
      <c r="F1400" s="332">
        <v>52.47</v>
      </c>
      <c r="G1400" s="330" t="s">
        <v>1960</v>
      </c>
      <c r="H1400" s="330" t="s">
        <v>60</v>
      </c>
      <c r="I1400" s="331" t="s">
        <v>6441</v>
      </c>
      <c r="J1400" s="329">
        <v>44573</v>
      </c>
      <c r="K1400" s="333" t="s">
        <v>491</v>
      </c>
      <c r="L1400" s="334" t="s">
        <v>60</v>
      </c>
      <c r="M1400" s="335" t="s">
        <v>16811</v>
      </c>
      <c r="N1400" s="335" t="s">
        <v>60</v>
      </c>
      <c r="O1400" s="335" t="s">
        <v>60</v>
      </c>
      <c r="P1400" s="341" t="s">
        <v>60</v>
      </c>
      <c r="Q1400" s="331" t="s">
        <v>8409</v>
      </c>
      <c r="R1400" s="339" t="s">
        <v>16812</v>
      </c>
      <c r="S1400" s="333" t="s">
        <v>8539</v>
      </c>
      <c r="T1400" s="331" t="s">
        <v>6917</v>
      </c>
      <c r="U1400" s="331" t="s">
        <v>11848</v>
      </c>
      <c r="V1400" s="335" t="s">
        <v>16813</v>
      </c>
      <c r="W1400" s="333" t="s">
        <v>8541</v>
      </c>
      <c r="X1400" s="340">
        <v>469.9</v>
      </c>
      <c r="Y1400" s="335" t="s">
        <v>60</v>
      </c>
      <c r="Z1400" s="333" t="s">
        <v>60</v>
      </c>
      <c r="AA1400" s="330" t="s">
        <v>60</v>
      </c>
      <c r="AB1400" s="332">
        <v>1.63</v>
      </c>
      <c r="AC1400" s="338">
        <v>0.20699999999999999</v>
      </c>
      <c r="AD1400" s="341" t="s">
        <v>60</v>
      </c>
      <c r="AE1400" s="341" t="s">
        <v>60</v>
      </c>
      <c r="AF1400" s="341" t="s">
        <v>60</v>
      </c>
      <c r="AG1400" s="341" t="s">
        <v>60</v>
      </c>
      <c r="AH1400" s="332">
        <v>52.47</v>
      </c>
      <c r="AI1400" s="336">
        <v>187.7</v>
      </c>
      <c r="AJ1400" s="336">
        <v>30.6</v>
      </c>
      <c r="AK1400" s="336">
        <v>2269.3000000000002</v>
      </c>
      <c r="AL1400" s="331" t="s">
        <v>8328</v>
      </c>
      <c r="AM1400" s="331" t="s">
        <v>8329</v>
      </c>
      <c r="AN1400" s="338">
        <v>0.72699999999999998</v>
      </c>
      <c r="AO1400" s="332">
        <v>2.59</v>
      </c>
      <c r="AP1400" s="332">
        <v>-2.81</v>
      </c>
    </row>
    <row r="1401" spans="1:42" ht="90">
      <c r="A1401" s="329">
        <v>44146</v>
      </c>
      <c r="B1401" s="330" t="s">
        <v>6442</v>
      </c>
      <c r="C1401" s="330" t="s">
        <v>60</v>
      </c>
      <c r="D1401" s="331" t="s">
        <v>61</v>
      </c>
      <c r="E1401" s="331" t="s">
        <v>67</v>
      </c>
      <c r="F1401" s="332">
        <v>215.78</v>
      </c>
      <c r="G1401" s="330" t="s">
        <v>6443</v>
      </c>
      <c r="H1401" s="330" t="s">
        <v>60</v>
      </c>
      <c r="I1401" s="331" t="s">
        <v>6444</v>
      </c>
      <c r="J1401" s="329">
        <v>44146</v>
      </c>
      <c r="K1401" s="333" t="s">
        <v>491</v>
      </c>
      <c r="L1401" s="329">
        <v>44376</v>
      </c>
      <c r="M1401" s="335" t="s">
        <v>16814</v>
      </c>
      <c r="N1401" s="335" t="s">
        <v>60</v>
      </c>
      <c r="O1401" s="335" t="s">
        <v>60</v>
      </c>
      <c r="P1401" s="341" t="s">
        <v>60</v>
      </c>
      <c r="Q1401" s="331" t="s">
        <v>8443</v>
      </c>
      <c r="R1401" s="333" t="s">
        <v>16815</v>
      </c>
      <c r="S1401" s="333" t="s">
        <v>8333</v>
      </c>
      <c r="T1401" s="331" t="s">
        <v>6917</v>
      </c>
      <c r="U1401" s="331" t="s">
        <v>11848</v>
      </c>
      <c r="V1401" s="335" t="s">
        <v>16816</v>
      </c>
      <c r="W1401" s="333" t="s">
        <v>8501</v>
      </c>
      <c r="X1401" s="340">
        <v>2224.1</v>
      </c>
      <c r="Y1401" s="335" t="s">
        <v>60</v>
      </c>
      <c r="Z1401" s="333" t="s">
        <v>60</v>
      </c>
      <c r="AA1401" s="330" t="s">
        <v>60</v>
      </c>
      <c r="AB1401" s="332">
        <v>7.31</v>
      </c>
      <c r="AC1401" s="338">
        <v>0.71299999999999997</v>
      </c>
      <c r="AD1401" s="332">
        <v>1.54</v>
      </c>
      <c r="AE1401" s="332">
        <v>1.73</v>
      </c>
      <c r="AF1401" s="338">
        <v>0.191</v>
      </c>
      <c r="AG1401" s="332">
        <v>215.78</v>
      </c>
      <c r="AH1401" s="332">
        <v>771.61</v>
      </c>
      <c r="AI1401" s="336">
        <v>1103.8</v>
      </c>
      <c r="AJ1401" s="336">
        <v>119.7</v>
      </c>
      <c r="AK1401" s="336">
        <v>1449.9</v>
      </c>
      <c r="AL1401" s="331" t="s">
        <v>8328</v>
      </c>
      <c r="AM1401" s="331" t="s">
        <v>8329</v>
      </c>
      <c r="AN1401" s="338">
        <v>0.72499999999999998</v>
      </c>
      <c r="AO1401" s="332">
        <v>2.73</v>
      </c>
      <c r="AP1401" s="332">
        <v>7</v>
      </c>
    </row>
    <row r="1402" spans="1:42" ht="191.25">
      <c r="A1402" s="329">
        <v>43941</v>
      </c>
      <c r="B1402" s="330" t="s">
        <v>6445</v>
      </c>
      <c r="C1402" s="330" t="s">
        <v>60</v>
      </c>
      <c r="D1402" s="331" t="s">
        <v>61</v>
      </c>
      <c r="E1402" s="331" t="s">
        <v>67</v>
      </c>
      <c r="F1402" s="332">
        <v>30.47</v>
      </c>
      <c r="G1402" s="330" t="s">
        <v>6446</v>
      </c>
      <c r="H1402" s="330" t="s">
        <v>60</v>
      </c>
      <c r="I1402" s="331" t="s">
        <v>6447</v>
      </c>
      <c r="J1402" s="329">
        <v>43941</v>
      </c>
      <c r="K1402" s="333" t="s">
        <v>491</v>
      </c>
      <c r="L1402" s="329">
        <v>44029</v>
      </c>
      <c r="M1402" s="335" t="s">
        <v>16817</v>
      </c>
      <c r="N1402" s="335" t="s">
        <v>60</v>
      </c>
      <c r="O1402" s="335" t="s">
        <v>60</v>
      </c>
      <c r="P1402" s="341" t="s">
        <v>60</v>
      </c>
      <c r="Q1402" s="331" t="s">
        <v>8836</v>
      </c>
      <c r="R1402" s="333" t="s">
        <v>9048</v>
      </c>
      <c r="S1402" s="333" t="s">
        <v>8518</v>
      </c>
      <c r="T1402" s="331" t="s">
        <v>6917</v>
      </c>
      <c r="U1402" s="331" t="s">
        <v>11848</v>
      </c>
      <c r="V1402" s="335" t="s">
        <v>16818</v>
      </c>
      <c r="W1402" s="333" t="s">
        <v>8381</v>
      </c>
      <c r="X1402" s="340">
        <v>51.4</v>
      </c>
      <c r="Y1402" s="335" t="s">
        <v>60</v>
      </c>
      <c r="Z1402" s="333" t="s">
        <v>60</v>
      </c>
      <c r="AA1402" s="330" t="s">
        <v>60</v>
      </c>
      <c r="AB1402" s="341" t="s">
        <v>60</v>
      </c>
      <c r="AC1402" s="341" t="s">
        <v>60</v>
      </c>
      <c r="AD1402" s="341" t="s">
        <v>60</v>
      </c>
      <c r="AE1402" s="341" t="s">
        <v>60</v>
      </c>
      <c r="AF1402" s="341" t="s">
        <v>60</v>
      </c>
      <c r="AG1402" s="332">
        <v>39.19</v>
      </c>
      <c r="AH1402" s="332">
        <v>39.19</v>
      </c>
      <c r="AI1402" s="332">
        <v>2.63</v>
      </c>
      <c r="AJ1402" s="338">
        <v>0.19700000000000001</v>
      </c>
      <c r="AK1402" s="336">
        <v>19</v>
      </c>
      <c r="AL1402" s="331" t="s">
        <v>8328</v>
      </c>
      <c r="AM1402" s="331" t="s">
        <v>8329</v>
      </c>
      <c r="AN1402" s="338">
        <v>0.65400000000000003</v>
      </c>
      <c r="AO1402" s="332">
        <v>2.78</v>
      </c>
      <c r="AP1402" s="332">
        <v>55.43</v>
      </c>
    </row>
    <row r="1403" spans="1:42" ht="409.5">
      <c r="A1403" s="329">
        <v>44630</v>
      </c>
      <c r="B1403" s="330" t="s">
        <v>2156</v>
      </c>
      <c r="C1403" s="330" t="s">
        <v>2157</v>
      </c>
      <c r="D1403" s="331" t="s">
        <v>61</v>
      </c>
      <c r="E1403" s="331" t="s">
        <v>67</v>
      </c>
      <c r="F1403" s="332">
        <v>332.76</v>
      </c>
      <c r="G1403" s="330" t="s">
        <v>2158</v>
      </c>
      <c r="H1403" s="330" t="s">
        <v>2159</v>
      </c>
      <c r="I1403" s="331" t="s">
        <v>2160</v>
      </c>
      <c r="J1403" s="329">
        <v>44630</v>
      </c>
      <c r="K1403" s="333" t="s">
        <v>491</v>
      </c>
      <c r="L1403" s="329">
        <v>44630</v>
      </c>
      <c r="M1403" s="335" t="s">
        <v>10966</v>
      </c>
      <c r="N1403" s="335" t="s">
        <v>10967</v>
      </c>
      <c r="O1403" s="335" t="s">
        <v>60</v>
      </c>
      <c r="P1403" s="336">
        <v>818.2</v>
      </c>
      <c r="Q1403" s="331" t="s">
        <v>10968</v>
      </c>
      <c r="R1403" s="333" t="s">
        <v>10969</v>
      </c>
      <c r="S1403" s="333" t="s">
        <v>9334</v>
      </c>
      <c r="T1403" s="331" t="s">
        <v>6917</v>
      </c>
      <c r="U1403" s="331" t="s">
        <v>492</v>
      </c>
      <c r="V1403" s="335" t="s">
        <v>10970</v>
      </c>
      <c r="W1403" s="333" t="s">
        <v>9336</v>
      </c>
      <c r="X1403" s="330" t="s">
        <v>60</v>
      </c>
      <c r="Y1403" s="335" t="s">
        <v>10971</v>
      </c>
      <c r="Z1403" s="339" t="s">
        <v>10972</v>
      </c>
      <c r="AA1403" s="330" t="s">
        <v>60</v>
      </c>
      <c r="AB1403" s="341" t="s">
        <v>60</v>
      </c>
      <c r="AC1403" s="338">
        <v>8.1000000000000003E-2</v>
      </c>
      <c r="AD1403" s="332">
        <v>8.8699999999999992</v>
      </c>
      <c r="AE1403" s="341" t="s">
        <v>60</v>
      </c>
      <c r="AF1403" s="338">
        <v>0.90900000000000003</v>
      </c>
      <c r="AG1403" s="332">
        <v>332.76</v>
      </c>
      <c r="AH1403" s="332">
        <v>10</v>
      </c>
      <c r="AI1403" s="336">
        <v>408</v>
      </c>
      <c r="AJ1403" s="336">
        <v>-100.5</v>
      </c>
      <c r="AK1403" s="336">
        <v>844.4</v>
      </c>
      <c r="AL1403" s="331" t="s">
        <v>8328</v>
      </c>
      <c r="AM1403" s="331" t="s">
        <v>8329</v>
      </c>
      <c r="AN1403" s="338">
        <v>0.60399999999999998</v>
      </c>
      <c r="AO1403" s="338">
        <v>0.80700000000000005</v>
      </c>
      <c r="AP1403" s="332">
        <v>1.01</v>
      </c>
    </row>
    <row r="1404" spans="1:42" ht="157.5">
      <c r="A1404" s="329">
        <v>44740</v>
      </c>
      <c r="B1404" s="330" t="s">
        <v>5905</v>
      </c>
      <c r="C1404" s="330" t="s">
        <v>60</v>
      </c>
      <c r="D1404" s="331" t="s">
        <v>61</v>
      </c>
      <c r="E1404" s="331" t="s">
        <v>77</v>
      </c>
      <c r="F1404" s="332">
        <v>176.03</v>
      </c>
      <c r="G1404" s="330" t="s">
        <v>6448</v>
      </c>
      <c r="H1404" s="330" t="s">
        <v>6449</v>
      </c>
      <c r="I1404" s="331" t="s">
        <v>6450</v>
      </c>
      <c r="J1404" s="329">
        <v>44740</v>
      </c>
      <c r="K1404" s="333" t="s">
        <v>491</v>
      </c>
      <c r="L1404" s="334" t="s">
        <v>60</v>
      </c>
      <c r="M1404" s="335" t="s">
        <v>16004</v>
      </c>
      <c r="N1404" s="335" t="s">
        <v>16005</v>
      </c>
      <c r="O1404" s="335" t="s">
        <v>16006</v>
      </c>
      <c r="P1404" s="341" t="s">
        <v>60</v>
      </c>
      <c r="Q1404" s="331" t="s">
        <v>8469</v>
      </c>
      <c r="R1404" s="339" t="s">
        <v>16007</v>
      </c>
      <c r="S1404" s="333" t="s">
        <v>8539</v>
      </c>
      <c r="T1404" s="331" t="s">
        <v>6917</v>
      </c>
      <c r="U1404" s="331" t="s">
        <v>11848</v>
      </c>
      <c r="V1404" s="335" t="s">
        <v>16819</v>
      </c>
      <c r="W1404" s="333" t="s">
        <v>9983</v>
      </c>
      <c r="X1404" s="330" t="s">
        <v>60</v>
      </c>
      <c r="Y1404" s="335" t="s">
        <v>16820</v>
      </c>
      <c r="Z1404" s="333" t="s">
        <v>16821</v>
      </c>
      <c r="AA1404" s="330" t="s">
        <v>60</v>
      </c>
      <c r="AB1404" s="332">
        <v>22.83</v>
      </c>
      <c r="AC1404" s="332">
        <v>3.89</v>
      </c>
      <c r="AD1404" s="332">
        <v>9.9499999999999993</v>
      </c>
      <c r="AE1404" s="332">
        <v>11.04</v>
      </c>
      <c r="AF1404" s="332">
        <v>2.1800000000000002</v>
      </c>
      <c r="AG1404" s="332">
        <v>129.79</v>
      </c>
      <c r="AH1404" s="332">
        <v>162.32</v>
      </c>
      <c r="AI1404" s="336">
        <v>60.9</v>
      </c>
      <c r="AJ1404" s="332">
        <v>8.2100000000000009</v>
      </c>
      <c r="AK1404" s="336">
        <v>81</v>
      </c>
      <c r="AL1404" s="331" t="s">
        <v>8328</v>
      </c>
      <c r="AM1404" s="331" t="s">
        <v>8329</v>
      </c>
      <c r="AN1404" s="338">
        <v>0.57499999999999996</v>
      </c>
      <c r="AO1404" s="338">
        <v>3.5999999999999997E-2</v>
      </c>
      <c r="AP1404" s="332">
        <v>2.64</v>
      </c>
    </row>
    <row r="1405" spans="1:42" ht="146.25">
      <c r="A1405" s="329">
        <v>44057</v>
      </c>
      <c r="B1405" s="330" t="s">
        <v>2161</v>
      </c>
      <c r="C1405" s="330" t="s">
        <v>2162</v>
      </c>
      <c r="D1405" s="331" t="s">
        <v>61</v>
      </c>
      <c r="E1405" s="331" t="s">
        <v>67</v>
      </c>
      <c r="F1405" s="332">
        <v>6.56</v>
      </c>
      <c r="G1405" s="330" t="s">
        <v>60</v>
      </c>
      <c r="H1405" s="330" t="s">
        <v>2163</v>
      </c>
      <c r="I1405" s="331" t="s">
        <v>2164</v>
      </c>
      <c r="J1405" s="329">
        <v>44057</v>
      </c>
      <c r="K1405" s="333" t="s">
        <v>491</v>
      </c>
      <c r="L1405" s="329">
        <v>44057</v>
      </c>
      <c r="M1405" s="335" t="s">
        <v>10259</v>
      </c>
      <c r="N1405" s="335" t="s">
        <v>60</v>
      </c>
      <c r="O1405" s="335" t="s">
        <v>10260</v>
      </c>
      <c r="P1405" s="336">
        <v>79</v>
      </c>
      <c r="Q1405" s="331" t="s">
        <v>8695</v>
      </c>
      <c r="R1405" s="339" t="s">
        <v>10261</v>
      </c>
      <c r="S1405" s="333" t="s">
        <v>8826</v>
      </c>
      <c r="T1405" s="331" t="s">
        <v>6917</v>
      </c>
      <c r="U1405" s="331" t="s">
        <v>492</v>
      </c>
      <c r="V1405" s="335" t="s">
        <v>60</v>
      </c>
      <c r="W1405" s="333" t="s">
        <v>60</v>
      </c>
      <c r="X1405" s="330" t="s">
        <v>60</v>
      </c>
      <c r="Y1405" s="335" t="s">
        <v>10262</v>
      </c>
      <c r="Z1405" s="333" t="s">
        <v>8828</v>
      </c>
      <c r="AA1405" s="330" t="s">
        <v>60</v>
      </c>
      <c r="AB1405" s="341" t="s">
        <v>60</v>
      </c>
      <c r="AC1405" s="332">
        <v>13.08</v>
      </c>
      <c r="AD1405" s="341" t="s">
        <v>60</v>
      </c>
      <c r="AE1405" s="341" t="s">
        <v>60</v>
      </c>
      <c r="AF1405" s="338">
        <v>0.94799999999999995</v>
      </c>
      <c r="AG1405" s="332">
        <v>7.99</v>
      </c>
      <c r="AH1405" s="332">
        <v>3.9</v>
      </c>
      <c r="AI1405" s="332">
        <v>8.1199999999999992</v>
      </c>
      <c r="AJ1405" s="332">
        <v>-7.69</v>
      </c>
      <c r="AK1405" s="336">
        <v>55.3</v>
      </c>
      <c r="AL1405" s="331" t="s">
        <v>8328</v>
      </c>
      <c r="AM1405" s="331" t="s">
        <v>8329</v>
      </c>
      <c r="AN1405" s="338">
        <v>0.57099999999999995</v>
      </c>
      <c r="AO1405" s="332">
        <v>17.329999999999998</v>
      </c>
      <c r="AP1405" s="332">
        <v>3.53</v>
      </c>
    </row>
    <row r="1406" spans="1:42" ht="409.5">
      <c r="A1406" s="329">
        <v>44074</v>
      </c>
      <c r="B1406" s="330" t="s">
        <v>6451</v>
      </c>
      <c r="C1406" s="330" t="s">
        <v>60</v>
      </c>
      <c r="D1406" s="331" t="s">
        <v>61</v>
      </c>
      <c r="E1406" s="331" t="s">
        <v>67</v>
      </c>
      <c r="F1406" s="332">
        <v>787.57</v>
      </c>
      <c r="G1406" s="330" t="s">
        <v>6452</v>
      </c>
      <c r="H1406" s="330" t="s">
        <v>60</v>
      </c>
      <c r="I1406" s="331" t="s">
        <v>6453</v>
      </c>
      <c r="J1406" s="329">
        <v>44074</v>
      </c>
      <c r="K1406" s="333" t="s">
        <v>491</v>
      </c>
      <c r="L1406" s="329">
        <v>44117</v>
      </c>
      <c r="M1406" s="335" t="s">
        <v>16822</v>
      </c>
      <c r="N1406" s="335" t="s">
        <v>60</v>
      </c>
      <c r="O1406" s="335" t="s">
        <v>60</v>
      </c>
      <c r="P1406" s="341" t="s">
        <v>60</v>
      </c>
      <c r="Q1406" s="331" t="s">
        <v>8469</v>
      </c>
      <c r="R1406" s="339" t="s">
        <v>16823</v>
      </c>
      <c r="S1406" s="333" t="s">
        <v>16824</v>
      </c>
      <c r="T1406" s="331" t="s">
        <v>6921</v>
      </c>
      <c r="U1406" s="331" t="s">
        <v>11848</v>
      </c>
      <c r="V1406" s="335" t="s">
        <v>16825</v>
      </c>
      <c r="W1406" s="333" t="s">
        <v>16826</v>
      </c>
      <c r="X1406" s="330" t="s">
        <v>60</v>
      </c>
      <c r="Y1406" s="335" t="s">
        <v>60</v>
      </c>
      <c r="Z1406" s="333" t="s">
        <v>60</v>
      </c>
      <c r="AA1406" s="330" t="s">
        <v>60</v>
      </c>
      <c r="AB1406" s="341" t="s">
        <v>60</v>
      </c>
      <c r="AC1406" s="341" t="s">
        <v>60</v>
      </c>
      <c r="AD1406" s="341" t="s">
        <v>60</v>
      </c>
      <c r="AE1406" s="341" t="s">
        <v>60</v>
      </c>
      <c r="AF1406" s="332">
        <v>4.01</v>
      </c>
      <c r="AG1406" s="332">
        <v>756.31</v>
      </c>
      <c r="AH1406" s="332">
        <v>759.84</v>
      </c>
      <c r="AI1406" s="341" t="s">
        <v>60</v>
      </c>
      <c r="AJ1406" s="341" t="s">
        <v>60</v>
      </c>
      <c r="AK1406" s="341" t="s">
        <v>60</v>
      </c>
      <c r="AL1406" s="331" t="s">
        <v>8328</v>
      </c>
      <c r="AM1406" s="331" t="s">
        <v>8329</v>
      </c>
      <c r="AN1406" s="338">
        <v>0.56999999999999995</v>
      </c>
      <c r="AO1406" s="332">
        <v>5.78</v>
      </c>
      <c r="AP1406" s="332">
        <v>12.07</v>
      </c>
    </row>
    <row r="1407" spans="1:42" ht="348.75">
      <c r="A1407" s="329">
        <v>44550</v>
      </c>
      <c r="B1407" s="330" t="s">
        <v>5465</v>
      </c>
      <c r="C1407" s="330" t="s">
        <v>60</v>
      </c>
      <c r="D1407" s="331" t="s">
        <v>61</v>
      </c>
      <c r="E1407" s="331" t="s">
        <v>67</v>
      </c>
      <c r="F1407" s="332">
        <v>819.62</v>
      </c>
      <c r="G1407" s="330" t="s">
        <v>6454</v>
      </c>
      <c r="H1407" s="330" t="s">
        <v>1969</v>
      </c>
      <c r="I1407" s="331" t="s">
        <v>6455</v>
      </c>
      <c r="J1407" s="329">
        <v>44550</v>
      </c>
      <c r="K1407" s="333" t="s">
        <v>491</v>
      </c>
      <c r="L1407" s="329">
        <v>44552</v>
      </c>
      <c r="M1407" s="335" t="s">
        <v>15384</v>
      </c>
      <c r="N1407" s="335" t="s">
        <v>60</v>
      </c>
      <c r="O1407" s="335" t="s">
        <v>60</v>
      </c>
      <c r="P1407" s="341" t="s">
        <v>60</v>
      </c>
      <c r="Q1407" s="331" t="s">
        <v>8669</v>
      </c>
      <c r="R1407" s="333" t="s">
        <v>11527</v>
      </c>
      <c r="S1407" s="333" t="s">
        <v>9694</v>
      </c>
      <c r="T1407" s="331" t="s">
        <v>6915</v>
      </c>
      <c r="U1407" s="331" t="s">
        <v>11848</v>
      </c>
      <c r="V1407" s="335" t="s">
        <v>16827</v>
      </c>
      <c r="W1407" s="339" t="s">
        <v>16828</v>
      </c>
      <c r="X1407" s="330" t="s">
        <v>15168</v>
      </c>
      <c r="Y1407" s="335" t="s">
        <v>15385</v>
      </c>
      <c r="Z1407" s="333" t="s">
        <v>10904</v>
      </c>
      <c r="AA1407" s="340">
        <v>2931.7</v>
      </c>
      <c r="AB1407" s="332">
        <v>8.3699999999999992</v>
      </c>
      <c r="AC1407" s="332">
        <v>1.9</v>
      </c>
      <c r="AD1407" s="332">
        <v>21.81</v>
      </c>
      <c r="AE1407" s="332">
        <v>22.38</v>
      </c>
      <c r="AF1407" s="332">
        <v>3.09</v>
      </c>
      <c r="AG1407" s="332">
        <v>808.26</v>
      </c>
      <c r="AH1407" s="332">
        <v>396.66</v>
      </c>
      <c r="AI1407" s="336">
        <v>271.10000000000002</v>
      </c>
      <c r="AJ1407" s="336">
        <v>49.1</v>
      </c>
      <c r="AK1407" s="336">
        <v>735.8</v>
      </c>
      <c r="AL1407" s="331" t="s">
        <v>8328</v>
      </c>
      <c r="AM1407" s="331" t="s">
        <v>8329</v>
      </c>
      <c r="AN1407" s="338">
        <v>0.45700000000000002</v>
      </c>
      <c r="AO1407" s="338">
        <v>0.45700000000000002</v>
      </c>
      <c r="AP1407" s="338">
        <v>0.45700000000000002</v>
      </c>
    </row>
    <row r="1408" spans="1:42" ht="123.75">
      <c r="A1408" s="329">
        <v>44550</v>
      </c>
      <c r="B1408" s="330" t="s">
        <v>2165</v>
      </c>
      <c r="C1408" s="330" t="s">
        <v>2166</v>
      </c>
      <c r="D1408" s="331" t="s">
        <v>61</v>
      </c>
      <c r="E1408" s="331" t="s">
        <v>67</v>
      </c>
      <c r="F1408" s="332">
        <v>250.99</v>
      </c>
      <c r="G1408" s="330" t="s">
        <v>2167</v>
      </c>
      <c r="H1408" s="330" t="s">
        <v>2168</v>
      </c>
      <c r="I1408" s="331" t="s">
        <v>2169</v>
      </c>
      <c r="J1408" s="329">
        <v>44550</v>
      </c>
      <c r="K1408" s="333" t="s">
        <v>491</v>
      </c>
      <c r="L1408" s="329">
        <v>44648</v>
      </c>
      <c r="M1408" s="335" t="s">
        <v>11195</v>
      </c>
      <c r="N1408" s="335" t="s">
        <v>11196</v>
      </c>
      <c r="O1408" s="335" t="s">
        <v>60</v>
      </c>
      <c r="P1408" s="336">
        <v>166.6</v>
      </c>
      <c r="Q1408" s="331" t="s">
        <v>11197</v>
      </c>
      <c r="R1408" s="333" t="s">
        <v>11198</v>
      </c>
      <c r="S1408" s="333" t="s">
        <v>9151</v>
      </c>
      <c r="T1408" s="331" t="s">
        <v>6919</v>
      </c>
      <c r="U1408" s="331" t="s">
        <v>492</v>
      </c>
      <c r="V1408" s="335" t="s">
        <v>11199</v>
      </c>
      <c r="W1408" s="333" t="s">
        <v>8855</v>
      </c>
      <c r="X1408" s="330" t="s">
        <v>60</v>
      </c>
      <c r="Y1408" s="335" t="s">
        <v>11200</v>
      </c>
      <c r="Z1408" s="333" t="s">
        <v>11201</v>
      </c>
      <c r="AA1408" s="330" t="s">
        <v>60</v>
      </c>
      <c r="AB1408" s="332">
        <v>3.79</v>
      </c>
      <c r="AC1408" s="332">
        <v>11.91</v>
      </c>
      <c r="AD1408" s="332">
        <v>3.45</v>
      </c>
      <c r="AE1408" s="332">
        <v>3.62</v>
      </c>
      <c r="AF1408" s="338">
        <v>0.56499999999999995</v>
      </c>
      <c r="AG1408" s="332">
        <v>340.44</v>
      </c>
      <c r="AH1408" s="332">
        <v>188.31</v>
      </c>
      <c r="AI1408" s="336">
        <v>1069.0999999999999</v>
      </c>
      <c r="AJ1408" s="336">
        <v>65</v>
      </c>
      <c r="AK1408" s="336">
        <v>517.1</v>
      </c>
      <c r="AL1408" s="331" t="s">
        <v>8328</v>
      </c>
      <c r="AM1408" s="331" t="s">
        <v>8329</v>
      </c>
      <c r="AN1408" s="338">
        <v>0.45200000000000001</v>
      </c>
      <c r="AO1408" s="332">
        <v>-10.47</v>
      </c>
      <c r="AP1408" s="332">
        <v>2.72</v>
      </c>
    </row>
    <row r="1409" spans="1:42" ht="236.25">
      <c r="A1409" s="329">
        <v>44340</v>
      </c>
      <c r="B1409" s="330" t="s">
        <v>6456</v>
      </c>
      <c r="C1409" s="330" t="s">
        <v>60</v>
      </c>
      <c r="D1409" s="331" t="s">
        <v>61</v>
      </c>
      <c r="E1409" s="331" t="s">
        <v>67</v>
      </c>
      <c r="F1409" s="332">
        <v>9058.34</v>
      </c>
      <c r="G1409" s="330" t="s">
        <v>6457</v>
      </c>
      <c r="H1409" s="330" t="s">
        <v>60</v>
      </c>
      <c r="I1409" s="331" t="s">
        <v>6458</v>
      </c>
      <c r="J1409" s="329">
        <v>44340</v>
      </c>
      <c r="K1409" s="333" t="s">
        <v>491</v>
      </c>
      <c r="L1409" s="329">
        <v>44470</v>
      </c>
      <c r="M1409" s="335" t="s">
        <v>16829</v>
      </c>
      <c r="N1409" s="335" t="s">
        <v>60</v>
      </c>
      <c r="O1409" s="335" t="s">
        <v>60</v>
      </c>
      <c r="P1409" s="341" t="s">
        <v>60</v>
      </c>
      <c r="Q1409" s="331" t="s">
        <v>8360</v>
      </c>
      <c r="R1409" s="333" t="s">
        <v>10508</v>
      </c>
      <c r="S1409" s="333" t="s">
        <v>16830</v>
      </c>
      <c r="T1409" s="331" t="s">
        <v>6921</v>
      </c>
      <c r="U1409" s="331" t="s">
        <v>11848</v>
      </c>
      <c r="V1409" s="335" t="s">
        <v>16831</v>
      </c>
      <c r="W1409" s="333" t="s">
        <v>16832</v>
      </c>
      <c r="X1409" s="340">
        <v>21406.9</v>
      </c>
      <c r="Y1409" s="335" t="s">
        <v>60</v>
      </c>
      <c r="Z1409" s="333" t="s">
        <v>60</v>
      </c>
      <c r="AA1409" s="330" t="s">
        <v>60</v>
      </c>
      <c r="AB1409" s="341" t="s">
        <v>60</v>
      </c>
      <c r="AC1409" s="332">
        <v>4.43</v>
      </c>
      <c r="AD1409" s="332">
        <v>14.05</v>
      </c>
      <c r="AE1409" s="341" t="s">
        <v>60</v>
      </c>
      <c r="AF1409" s="332">
        <v>5.17</v>
      </c>
      <c r="AG1409" s="332">
        <v>9058.34</v>
      </c>
      <c r="AH1409" s="332">
        <v>7376.3</v>
      </c>
      <c r="AI1409" s="336">
        <v>2185.6</v>
      </c>
      <c r="AJ1409" s="336">
        <v>-26.6</v>
      </c>
      <c r="AK1409" s="336">
        <v>4622</v>
      </c>
      <c r="AL1409" s="331" t="s">
        <v>8328</v>
      </c>
      <c r="AM1409" s="331" t="s">
        <v>8329</v>
      </c>
      <c r="AN1409" s="338">
        <v>0.436</v>
      </c>
      <c r="AO1409" s="332">
        <v>-3.7</v>
      </c>
      <c r="AP1409" s="332">
        <v>14.18</v>
      </c>
    </row>
    <row r="1410" spans="1:42" ht="213.75">
      <c r="A1410" s="329">
        <v>44651</v>
      </c>
      <c r="B1410" s="330" t="s">
        <v>6459</v>
      </c>
      <c r="C1410" s="330" t="s">
        <v>60</v>
      </c>
      <c r="D1410" s="331" t="s">
        <v>61</v>
      </c>
      <c r="E1410" s="331" t="s">
        <v>67</v>
      </c>
      <c r="F1410" s="332">
        <v>350.31</v>
      </c>
      <c r="G1410" s="330" t="s">
        <v>6460</v>
      </c>
      <c r="H1410" s="330" t="s">
        <v>60</v>
      </c>
      <c r="I1410" s="331" t="s">
        <v>6461</v>
      </c>
      <c r="J1410" s="329">
        <v>44651</v>
      </c>
      <c r="K1410" s="333" t="s">
        <v>491</v>
      </c>
      <c r="L1410" s="329">
        <v>44742</v>
      </c>
      <c r="M1410" s="335" t="s">
        <v>16833</v>
      </c>
      <c r="N1410" s="335" t="s">
        <v>16834</v>
      </c>
      <c r="O1410" s="335" t="s">
        <v>16835</v>
      </c>
      <c r="P1410" s="341" t="s">
        <v>60</v>
      </c>
      <c r="Q1410" s="331" t="s">
        <v>8491</v>
      </c>
      <c r="R1410" s="339" t="s">
        <v>16836</v>
      </c>
      <c r="S1410" s="333" t="s">
        <v>14643</v>
      </c>
      <c r="T1410" s="331" t="s">
        <v>6915</v>
      </c>
      <c r="U1410" s="331" t="s">
        <v>11848</v>
      </c>
      <c r="V1410" s="335" t="s">
        <v>16837</v>
      </c>
      <c r="W1410" s="333" t="s">
        <v>12253</v>
      </c>
      <c r="X1410" s="340">
        <v>862.8</v>
      </c>
      <c r="Y1410" s="335" t="s">
        <v>60</v>
      </c>
      <c r="Z1410" s="333" t="s">
        <v>60</v>
      </c>
      <c r="AA1410" s="330" t="s">
        <v>60</v>
      </c>
      <c r="AB1410" s="332">
        <v>17.18</v>
      </c>
      <c r="AC1410" s="332">
        <v>4.22</v>
      </c>
      <c r="AD1410" s="332">
        <v>11.74</v>
      </c>
      <c r="AE1410" s="332">
        <v>13.73</v>
      </c>
      <c r="AF1410" s="338">
        <v>0.77100000000000002</v>
      </c>
      <c r="AG1410" s="332">
        <v>315.38</v>
      </c>
      <c r="AH1410" s="332">
        <v>316.75</v>
      </c>
      <c r="AI1410" s="336">
        <v>413.3</v>
      </c>
      <c r="AJ1410" s="336">
        <v>18.600000000000001</v>
      </c>
      <c r="AK1410" s="336">
        <v>181.3</v>
      </c>
      <c r="AL1410" s="331" t="s">
        <v>8328</v>
      </c>
      <c r="AM1410" s="331" t="s">
        <v>8329</v>
      </c>
      <c r="AN1410" s="338">
        <v>0.33900000000000002</v>
      </c>
      <c r="AO1410" s="332">
        <v>5.16</v>
      </c>
      <c r="AP1410" s="332">
        <v>13.96</v>
      </c>
    </row>
    <row r="1411" spans="1:42" ht="78.75">
      <c r="A1411" s="329">
        <v>44273</v>
      </c>
      <c r="B1411" s="330" t="s">
        <v>2170</v>
      </c>
      <c r="C1411" s="330" t="s">
        <v>2171</v>
      </c>
      <c r="D1411" s="331" t="s">
        <v>61</v>
      </c>
      <c r="E1411" s="331" t="s">
        <v>67</v>
      </c>
      <c r="F1411" s="332">
        <v>32.89</v>
      </c>
      <c r="G1411" s="330" t="s">
        <v>2172</v>
      </c>
      <c r="H1411" s="330" t="s">
        <v>60</v>
      </c>
      <c r="I1411" s="331" t="s">
        <v>2173</v>
      </c>
      <c r="J1411" s="329">
        <v>44273</v>
      </c>
      <c r="K1411" s="333" t="s">
        <v>491</v>
      </c>
      <c r="L1411" s="329">
        <v>44273</v>
      </c>
      <c r="M1411" s="335" t="s">
        <v>10994</v>
      </c>
      <c r="N1411" s="335" t="s">
        <v>10995</v>
      </c>
      <c r="O1411" s="335" t="s">
        <v>10996</v>
      </c>
      <c r="P1411" s="341" t="s">
        <v>60</v>
      </c>
      <c r="Q1411" s="331" t="s">
        <v>10997</v>
      </c>
      <c r="R1411" s="333" t="s">
        <v>10998</v>
      </c>
      <c r="S1411" s="333" t="s">
        <v>9468</v>
      </c>
      <c r="T1411" s="331" t="s">
        <v>6923</v>
      </c>
      <c r="U1411" s="331" t="s">
        <v>492</v>
      </c>
      <c r="V1411" s="335" t="s">
        <v>10999</v>
      </c>
      <c r="W1411" s="333" t="s">
        <v>9587</v>
      </c>
      <c r="X1411" s="330" t="s">
        <v>60</v>
      </c>
      <c r="Y1411" s="335" t="s">
        <v>60</v>
      </c>
      <c r="Z1411" s="333" t="s">
        <v>60</v>
      </c>
      <c r="AA1411" s="330" t="s">
        <v>60</v>
      </c>
      <c r="AB1411" s="332">
        <v>134.07</v>
      </c>
      <c r="AC1411" s="338">
        <v>0.89400000000000002</v>
      </c>
      <c r="AD1411" s="341" t="s">
        <v>60</v>
      </c>
      <c r="AE1411" s="341" t="s">
        <v>60</v>
      </c>
      <c r="AF1411" s="332">
        <v>5.0599999999999996</v>
      </c>
      <c r="AG1411" s="332">
        <v>35.08</v>
      </c>
      <c r="AH1411" s="332">
        <v>23.52</v>
      </c>
      <c r="AI1411" s="336">
        <v>13.2</v>
      </c>
      <c r="AJ1411" s="332">
        <v>2.04</v>
      </c>
      <c r="AK1411" s="336">
        <v>48.1</v>
      </c>
      <c r="AL1411" s="331" t="s">
        <v>8328</v>
      </c>
      <c r="AM1411" s="331" t="s">
        <v>8329</v>
      </c>
      <c r="AN1411" s="338">
        <v>0.28199999999999997</v>
      </c>
      <c r="AO1411" s="338">
        <v>0.28199999999999997</v>
      </c>
      <c r="AP1411" s="338">
        <v>0.28199999999999997</v>
      </c>
    </row>
    <row r="1412" spans="1:42" ht="112.5">
      <c r="A1412" s="329">
        <v>44718</v>
      </c>
      <c r="B1412" s="330" t="s">
        <v>6462</v>
      </c>
      <c r="C1412" s="330" t="s">
        <v>60</v>
      </c>
      <c r="D1412" s="331" t="s">
        <v>61</v>
      </c>
      <c r="E1412" s="331" t="s">
        <v>67</v>
      </c>
      <c r="F1412" s="332">
        <v>35.65</v>
      </c>
      <c r="G1412" s="330" t="s">
        <v>6463</v>
      </c>
      <c r="H1412" s="330" t="s">
        <v>6464</v>
      </c>
      <c r="I1412" s="331" t="s">
        <v>6465</v>
      </c>
      <c r="J1412" s="329">
        <v>44718</v>
      </c>
      <c r="K1412" s="333" t="s">
        <v>491</v>
      </c>
      <c r="L1412" s="329">
        <v>44798</v>
      </c>
      <c r="M1412" s="335" t="s">
        <v>16838</v>
      </c>
      <c r="N1412" s="335" t="s">
        <v>60</v>
      </c>
      <c r="O1412" s="335" t="s">
        <v>60</v>
      </c>
      <c r="P1412" s="341" t="s">
        <v>60</v>
      </c>
      <c r="Q1412" s="331" t="s">
        <v>8360</v>
      </c>
      <c r="R1412" s="333" t="s">
        <v>10508</v>
      </c>
      <c r="S1412" s="333" t="s">
        <v>10335</v>
      </c>
      <c r="T1412" s="331" t="s">
        <v>6921</v>
      </c>
      <c r="U1412" s="331" t="s">
        <v>11848</v>
      </c>
      <c r="V1412" s="335" t="s">
        <v>16839</v>
      </c>
      <c r="W1412" s="333" t="s">
        <v>8828</v>
      </c>
      <c r="X1412" s="330" t="s">
        <v>60</v>
      </c>
      <c r="Y1412" s="335" t="s">
        <v>16840</v>
      </c>
      <c r="Z1412" s="333" t="s">
        <v>8808</v>
      </c>
      <c r="AA1412" s="330" t="s">
        <v>60</v>
      </c>
      <c r="AB1412" s="332">
        <v>4.2</v>
      </c>
      <c r="AC1412" s="332">
        <v>1.1299999999999999</v>
      </c>
      <c r="AD1412" s="332">
        <v>2.65</v>
      </c>
      <c r="AE1412" s="332">
        <v>2.67</v>
      </c>
      <c r="AF1412" s="341" t="s">
        <v>60</v>
      </c>
      <c r="AG1412" s="332">
        <v>24.44</v>
      </c>
      <c r="AH1412" s="332">
        <v>39.71</v>
      </c>
      <c r="AI1412" s="342">
        <v>0</v>
      </c>
      <c r="AJ1412" s="336">
        <v>11</v>
      </c>
      <c r="AK1412" s="336">
        <v>48</v>
      </c>
      <c r="AL1412" s="331" t="s">
        <v>8328</v>
      </c>
      <c r="AM1412" s="331" t="s">
        <v>8329</v>
      </c>
      <c r="AN1412" s="338">
        <v>0.109</v>
      </c>
      <c r="AO1412" s="332">
        <v>2.17</v>
      </c>
      <c r="AP1412" s="332">
        <v>1.1299999999999999</v>
      </c>
    </row>
    <row r="1413" spans="1:42" ht="225">
      <c r="A1413" s="329">
        <v>44118</v>
      </c>
      <c r="B1413" s="330" t="s">
        <v>2182</v>
      </c>
      <c r="C1413" s="330" t="s">
        <v>2183</v>
      </c>
      <c r="D1413" s="331" t="s">
        <v>61</v>
      </c>
      <c r="E1413" s="331" t="s">
        <v>77</v>
      </c>
      <c r="F1413" s="332">
        <v>6.76</v>
      </c>
      <c r="G1413" s="330" t="s">
        <v>60</v>
      </c>
      <c r="H1413" s="330" t="s">
        <v>60</v>
      </c>
      <c r="I1413" s="331" t="s">
        <v>2184</v>
      </c>
      <c r="J1413" s="329">
        <v>44118</v>
      </c>
      <c r="K1413" s="333" t="s">
        <v>491</v>
      </c>
      <c r="L1413" s="334" t="s">
        <v>60</v>
      </c>
      <c r="M1413" s="335" t="s">
        <v>11011</v>
      </c>
      <c r="N1413" s="335" t="s">
        <v>60</v>
      </c>
      <c r="O1413" s="335" t="s">
        <v>60</v>
      </c>
      <c r="P1413" s="332">
        <v>5.64</v>
      </c>
      <c r="Q1413" s="331" t="s">
        <v>8566</v>
      </c>
      <c r="R1413" s="339" t="s">
        <v>11012</v>
      </c>
      <c r="S1413" s="333" t="s">
        <v>8325</v>
      </c>
      <c r="T1413" s="331" t="s">
        <v>6917</v>
      </c>
      <c r="U1413" s="331" t="s">
        <v>492</v>
      </c>
      <c r="V1413" s="335" t="s">
        <v>60</v>
      </c>
      <c r="W1413" s="333" t="s">
        <v>60</v>
      </c>
      <c r="X1413" s="330" t="s">
        <v>60</v>
      </c>
      <c r="Y1413" s="335" t="s">
        <v>60</v>
      </c>
      <c r="Z1413" s="333" t="s">
        <v>60</v>
      </c>
      <c r="AA1413" s="330" t="s">
        <v>60</v>
      </c>
      <c r="AB1413" s="341" t="s">
        <v>60</v>
      </c>
      <c r="AC1413" s="332">
        <v>1.73</v>
      </c>
      <c r="AD1413" s="341" t="s">
        <v>60</v>
      </c>
      <c r="AE1413" s="341" t="s">
        <v>60</v>
      </c>
      <c r="AF1413" s="332">
        <v>2.98</v>
      </c>
      <c r="AG1413" s="332">
        <v>6.76</v>
      </c>
      <c r="AH1413" s="332">
        <v>7.59</v>
      </c>
      <c r="AI1413" s="338">
        <v>0.99299999999999999</v>
      </c>
      <c r="AJ1413" s="332">
        <v>-1.01</v>
      </c>
      <c r="AK1413" s="332">
        <v>3.78</v>
      </c>
      <c r="AL1413" s="331" t="s">
        <v>8328</v>
      </c>
      <c r="AM1413" s="331" t="s">
        <v>8329</v>
      </c>
      <c r="AN1413" s="342">
        <v>0</v>
      </c>
      <c r="AO1413" s="342">
        <v>0</v>
      </c>
      <c r="AP1413" s="332">
        <v>-23.53</v>
      </c>
    </row>
    <row r="1414" spans="1:42" ht="78.75">
      <c r="A1414" s="329">
        <v>43851</v>
      </c>
      <c r="B1414" s="330" t="s">
        <v>2178</v>
      </c>
      <c r="C1414" s="330" t="s">
        <v>2179</v>
      </c>
      <c r="D1414" s="331" t="s">
        <v>61</v>
      </c>
      <c r="E1414" s="331" t="s">
        <v>77</v>
      </c>
      <c r="F1414" s="332">
        <v>35.74</v>
      </c>
      <c r="G1414" s="330" t="s">
        <v>2180</v>
      </c>
      <c r="H1414" s="330" t="s">
        <v>60</v>
      </c>
      <c r="I1414" s="331" t="s">
        <v>2181</v>
      </c>
      <c r="J1414" s="329">
        <v>43851</v>
      </c>
      <c r="K1414" s="333" t="s">
        <v>491</v>
      </c>
      <c r="L1414" s="334" t="s">
        <v>60</v>
      </c>
      <c r="M1414" s="335" t="s">
        <v>11006</v>
      </c>
      <c r="N1414" s="335" t="s">
        <v>60</v>
      </c>
      <c r="O1414" s="335" t="s">
        <v>60</v>
      </c>
      <c r="P1414" s="336">
        <v>84.3</v>
      </c>
      <c r="Q1414" s="331" t="s">
        <v>10141</v>
      </c>
      <c r="R1414" s="339" t="s">
        <v>11007</v>
      </c>
      <c r="S1414" s="333" t="s">
        <v>11008</v>
      </c>
      <c r="T1414" s="331" t="s">
        <v>6915</v>
      </c>
      <c r="U1414" s="331" t="s">
        <v>492</v>
      </c>
      <c r="V1414" s="335" t="s">
        <v>11009</v>
      </c>
      <c r="W1414" s="333" t="s">
        <v>11010</v>
      </c>
      <c r="X1414" s="330" t="s">
        <v>60</v>
      </c>
      <c r="Y1414" s="335" t="s">
        <v>60</v>
      </c>
      <c r="Z1414" s="333" t="s">
        <v>60</v>
      </c>
      <c r="AA1414" s="330" t="s">
        <v>60</v>
      </c>
      <c r="AB1414" s="341" t="s">
        <v>60</v>
      </c>
      <c r="AC1414" s="341" t="s">
        <v>60</v>
      </c>
      <c r="AD1414" s="341" t="s">
        <v>60</v>
      </c>
      <c r="AE1414" s="341" t="s">
        <v>60</v>
      </c>
      <c r="AF1414" s="341" t="s">
        <v>60</v>
      </c>
      <c r="AG1414" s="332">
        <v>66.73</v>
      </c>
      <c r="AH1414" s="332">
        <v>66.73</v>
      </c>
      <c r="AI1414" s="341" t="s">
        <v>60</v>
      </c>
      <c r="AJ1414" s="341" t="s">
        <v>60</v>
      </c>
      <c r="AK1414" s="341" t="s">
        <v>60</v>
      </c>
      <c r="AL1414" s="331" t="s">
        <v>8328</v>
      </c>
      <c r="AM1414" s="331" t="s">
        <v>8329</v>
      </c>
      <c r="AN1414" s="342">
        <v>0</v>
      </c>
      <c r="AO1414" s="342">
        <v>0</v>
      </c>
      <c r="AP1414" s="342">
        <v>0</v>
      </c>
    </row>
    <row r="1415" spans="1:42" ht="409.5">
      <c r="A1415" s="329">
        <v>44208</v>
      </c>
      <c r="B1415" s="330" t="s">
        <v>6470</v>
      </c>
      <c r="C1415" s="330" t="s">
        <v>60</v>
      </c>
      <c r="D1415" s="331" t="s">
        <v>61</v>
      </c>
      <c r="E1415" s="331" t="s">
        <v>67</v>
      </c>
      <c r="F1415" s="332">
        <v>4654.47</v>
      </c>
      <c r="G1415" s="330" t="s">
        <v>6471</v>
      </c>
      <c r="H1415" s="330" t="s">
        <v>6472</v>
      </c>
      <c r="I1415" s="331" t="s">
        <v>6473</v>
      </c>
      <c r="J1415" s="329">
        <v>44208</v>
      </c>
      <c r="K1415" s="333" t="s">
        <v>491</v>
      </c>
      <c r="L1415" s="329">
        <v>44349</v>
      </c>
      <c r="M1415" s="335" t="s">
        <v>16841</v>
      </c>
      <c r="N1415" s="335" t="s">
        <v>60</v>
      </c>
      <c r="O1415" s="335" t="s">
        <v>60</v>
      </c>
      <c r="P1415" s="341" t="s">
        <v>60</v>
      </c>
      <c r="Q1415" s="331" t="s">
        <v>8836</v>
      </c>
      <c r="R1415" s="339" t="s">
        <v>16842</v>
      </c>
      <c r="S1415" s="333" t="s">
        <v>10344</v>
      </c>
      <c r="T1415" s="331" t="s">
        <v>6921</v>
      </c>
      <c r="U1415" s="331" t="s">
        <v>11848</v>
      </c>
      <c r="V1415" s="335" t="s">
        <v>16843</v>
      </c>
      <c r="W1415" s="333" t="s">
        <v>16844</v>
      </c>
      <c r="X1415" s="340">
        <v>17792.400000000001</v>
      </c>
      <c r="Y1415" s="335" t="s">
        <v>16845</v>
      </c>
      <c r="Z1415" s="339" t="s">
        <v>16846</v>
      </c>
      <c r="AA1415" s="330" t="s">
        <v>60</v>
      </c>
      <c r="AB1415" s="332">
        <v>112.31</v>
      </c>
      <c r="AC1415" s="332">
        <v>4.8</v>
      </c>
      <c r="AD1415" s="332">
        <v>24.03</v>
      </c>
      <c r="AE1415" s="332">
        <v>38.65</v>
      </c>
      <c r="AF1415" s="332">
        <v>4.41</v>
      </c>
      <c r="AG1415" s="332">
        <v>4654.47</v>
      </c>
      <c r="AH1415" s="332">
        <v>3639.49</v>
      </c>
      <c r="AI1415" s="341" t="s">
        <v>60</v>
      </c>
      <c r="AJ1415" s="341" t="s">
        <v>60</v>
      </c>
      <c r="AK1415" s="341" t="s">
        <v>60</v>
      </c>
      <c r="AL1415" s="331" t="s">
        <v>8328</v>
      </c>
      <c r="AM1415" s="331" t="s">
        <v>8329</v>
      </c>
      <c r="AN1415" s="338">
        <v>-1E-3</v>
      </c>
      <c r="AO1415" s="332">
        <v>6.95</v>
      </c>
      <c r="AP1415" s="332">
        <v>13.7</v>
      </c>
    </row>
    <row r="1416" spans="1:42" ht="247.5">
      <c r="A1416" s="329">
        <v>44679</v>
      </c>
      <c r="B1416" s="330" t="s">
        <v>2185</v>
      </c>
      <c r="C1416" s="330" t="s">
        <v>2186</v>
      </c>
      <c r="D1416" s="331" t="s">
        <v>61</v>
      </c>
      <c r="E1416" s="331" t="s">
        <v>67</v>
      </c>
      <c r="F1416" s="332">
        <v>621.15</v>
      </c>
      <c r="G1416" s="330" t="s">
        <v>2187</v>
      </c>
      <c r="H1416" s="330" t="s">
        <v>60</v>
      </c>
      <c r="I1416" s="331" t="s">
        <v>2188</v>
      </c>
      <c r="J1416" s="329">
        <v>44679</v>
      </c>
      <c r="K1416" s="333" t="s">
        <v>491</v>
      </c>
      <c r="L1416" s="329">
        <v>44739</v>
      </c>
      <c r="M1416" s="335" t="s">
        <v>10584</v>
      </c>
      <c r="N1416" s="335" t="s">
        <v>10585</v>
      </c>
      <c r="O1416" s="335" t="s">
        <v>10586</v>
      </c>
      <c r="P1416" s="336">
        <v>280.89999999999998</v>
      </c>
      <c r="Q1416" s="331" t="s">
        <v>9384</v>
      </c>
      <c r="R1416" s="339" t="s">
        <v>10587</v>
      </c>
      <c r="S1416" s="333" t="s">
        <v>8508</v>
      </c>
      <c r="T1416" s="331" t="s">
        <v>6917</v>
      </c>
      <c r="U1416" s="331" t="s">
        <v>492</v>
      </c>
      <c r="V1416" s="335" t="s">
        <v>10588</v>
      </c>
      <c r="W1416" s="333" t="s">
        <v>9903</v>
      </c>
      <c r="X1416" s="340">
        <v>2416</v>
      </c>
      <c r="Y1416" s="335" t="s">
        <v>60</v>
      </c>
      <c r="Z1416" s="333" t="s">
        <v>60</v>
      </c>
      <c r="AA1416" s="330" t="s">
        <v>60</v>
      </c>
      <c r="AB1416" s="332">
        <v>6.13</v>
      </c>
      <c r="AC1416" s="338">
        <v>0.82799999999999996</v>
      </c>
      <c r="AD1416" s="332">
        <v>4.2300000000000004</v>
      </c>
      <c r="AE1416" s="332">
        <v>7.14</v>
      </c>
      <c r="AF1416" s="338">
        <v>0.96499999999999997</v>
      </c>
      <c r="AG1416" s="332">
        <v>565.05999999999995</v>
      </c>
      <c r="AH1416" s="332">
        <v>357.91</v>
      </c>
      <c r="AI1416" s="336">
        <v>603.29999999999995</v>
      </c>
      <c r="AJ1416" s="336">
        <v>52.8</v>
      </c>
      <c r="AK1416" s="336">
        <v>1047.0999999999999</v>
      </c>
      <c r="AL1416" s="331" t="s">
        <v>8328</v>
      </c>
      <c r="AM1416" s="331" t="s">
        <v>8329</v>
      </c>
      <c r="AN1416" s="338">
        <v>-4.0000000000000001E-3</v>
      </c>
      <c r="AO1416" s="332">
        <v>9.86</v>
      </c>
      <c r="AP1416" s="332">
        <v>30</v>
      </c>
    </row>
    <row r="1417" spans="1:42" ht="146.25">
      <c r="A1417" s="329">
        <v>43962</v>
      </c>
      <c r="B1417" s="330" t="s">
        <v>6474</v>
      </c>
      <c r="C1417" s="330" t="s">
        <v>60</v>
      </c>
      <c r="D1417" s="331" t="s">
        <v>61</v>
      </c>
      <c r="E1417" s="331" t="s">
        <v>67</v>
      </c>
      <c r="F1417" s="332">
        <v>2157.4699999999998</v>
      </c>
      <c r="G1417" s="330" t="s">
        <v>4514</v>
      </c>
      <c r="H1417" s="330" t="s">
        <v>60</v>
      </c>
      <c r="I1417" s="331" t="s">
        <v>6475</v>
      </c>
      <c r="J1417" s="329">
        <v>43962</v>
      </c>
      <c r="K1417" s="333" t="s">
        <v>491</v>
      </c>
      <c r="L1417" s="329">
        <v>44090</v>
      </c>
      <c r="M1417" s="335" t="s">
        <v>16847</v>
      </c>
      <c r="N1417" s="335" t="s">
        <v>60</v>
      </c>
      <c r="O1417" s="335" t="s">
        <v>60</v>
      </c>
      <c r="P1417" s="341" t="s">
        <v>60</v>
      </c>
      <c r="Q1417" s="331" t="s">
        <v>10015</v>
      </c>
      <c r="R1417" s="333" t="s">
        <v>10016</v>
      </c>
      <c r="S1417" s="333" t="s">
        <v>12798</v>
      </c>
      <c r="T1417" s="331" t="s">
        <v>6921</v>
      </c>
      <c r="U1417" s="331" t="s">
        <v>11848</v>
      </c>
      <c r="V1417" s="335" t="s">
        <v>14048</v>
      </c>
      <c r="W1417" s="333" t="s">
        <v>13191</v>
      </c>
      <c r="X1417" s="340">
        <v>2972.7</v>
      </c>
      <c r="Y1417" s="335" t="s">
        <v>60</v>
      </c>
      <c r="Z1417" s="333" t="s">
        <v>60</v>
      </c>
      <c r="AA1417" s="330" t="s">
        <v>60</v>
      </c>
      <c r="AB1417" s="332">
        <v>10.95</v>
      </c>
      <c r="AC1417" s="332">
        <v>1.94</v>
      </c>
      <c r="AD1417" s="332">
        <v>7.2</v>
      </c>
      <c r="AE1417" s="332">
        <v>10.42</v>
      </c>
      <c r="AF1417" s="332">
        <v>4</v>
      </c>
      <c r="AG1417" s="332">
        <v>2157.4699999999998</v>
      </c>
      <c r="AH1417" s="332">
        <v>1768.49</v>
      </c>
      <c r="AI1417" s="341" t="s">
        <v>60</v>
      </c>
      <c r="AJ1417" s="341" t="s">
        <v>60</v>
      </c>
      <c r="AK1417" s="341" t="s">
        <v>60</v>
      </c>
      <c r="AL1417" s="331" t="s">
        <v>8328</v>
      </c>
      <c r="AM1417" s="331" t="s">
        <v>8329</v>
      </c>
      <c r="AN1417" s="338">
        <v>-4.0000000000000001E-3</v>
      </c>
      <c r="AO1417" s="332">
        <v>12.65</v>
      </c>
      <c r="AP1417" s="332">
        <v>42.68</v>
      </c>
    </row>
    <row r="1418" spans="1:42" ht="409.5">
      <c r="A1418" s="329">
        <v>44333</v>
      </c>
      <c r="B1418" s="330" t="s">
        <v>6476</v>
      </c>
      <c r="C1418" s="330" t="s">
        <v>60</v>
      </c>
      <c r="D1418" s="331" t="s">
        <v>61</v>
      </c>
      <c r="E1418" s="331" t="s">
        <v>67</v>
      </c>
      <c r="F1418" s="332">
        <v>35.82</v>
      </c>
      <c r="G1418" s="330" t="s">
        <v>6097</v>
      </c>
      <c r="H1418" s="330" t="s">
        <v>6477</v>
      </c>
      <c r="I1418" s="331" t="s">
        <v>6478</v>
      </c>
      <c r="J1418" s="329">
        <v>44333</v>
      </c>
      <c r="K1418" s="333" t="s">
        <v>491</v>
      </c>
      <c r="L1418" s="329">
        <v>44440</v>
      </c>
      <c r="M1418" s="335" t="s">
        <v>16848</v>
      </c>
      <c r="N1418" s="335" t="s">
        <v>60</v>
      </c>
      <c r="O1418" s="335" t="s">
        <v>60</v>
      </c>
      <c r="P1418" s="341" t="s">
        <v>60</v>
      </c>
      <c r="Q1418" s="331" t="s">
        <v>8331</v>
      </c>
      <c r="R1418" s="333" t="s">
        <v>12745</v>
      </c>
      <c r="S1418" s="333" t="s">
        <v>8800</v>
      </c>
      <c r="T1418" s="331" t="s">
        <v>6921</v>
      </c>
      <c r="U1418" s="331" t="s">
        <v>11848</v>
      </c>
      <c r="V1418" s="335" t="s">
        <v>16306</v>
      </c>
      <c r="W1418" s="333" t="s">
        <v>9488</v>
      </c>
      <c r="X1418" s="340">
        <v>98.3</v>
      </c>
      <c r="Y1418" s="335" t="s">
        <v>16849</v>
      </c>
      <c r="Z1418" s="339" t="s">
        <v>16850</v>
      </c>
      <c r="AA1418" s="330" t="s">
        <v>16851</v>
      </c>
      <c r="AB1418" s="341" t="s">
        <v>60</v>
      </c>
      <c r="AC1418" s="332">
        <v>1.34</v>
      </c>
      <c r="AD1418" s="341" t="s">
        <v>60</v>
      </c>
      <c r="AE1418" s="341" t="s">
        <v>60</v>
      </c>
      <c r="AF1418" s="332">
        <v>2.29</v>
      </c>
      <c r="AG1418" s="332">
        <v>35.82</v>
      </c>
      <c r="AH1418" s="332">
        <v>32.76</v>
      </c>
      <c r="AI1418" s="341" t="s">
        <v>60</v>
      </c>
      <c r="AJ1418" s="341" t="s">
        <v>60</v>
      </c>
      <c r="AK1418" s="341" t="s">
        <v>60</v>
      </c>
      <c r="AL1418" s="331" t="s">
        <v>8328</v>
      </c>
      <c r="AM1418" s="331" t="s">
        <v>8329</v>
      </c>
      <c r="AN1418" s="338">
        <v>-8.6999999999999994E-2</v>
      </c>
      <c r="AO1418" s="332">
        <v>5.97</v>
      </c>
      <c r="AP1418" s="332">
        <v>9.2799999999999994</v>
      </c>
    </row>
    <row r="1419" spans="1:42" ht="213.75">
      <c r="A1419" s="329">
        <v>44805</v>
      </c>
      <c r="B1419" s="330" t="s">
        <v>11088</v>
      </c>
      <c r="C1419" s="330" t="s">
        <v>11089</v>
      </c>
      <c r="D1419" s="331" t="s">
        <v>61</v>
      </c>
      <c r="E1419" s="331" t="s">
        <v>77</v>
      </c>
      <c r="F1419" s="332">
        <v>156.94999999999999</v>
      </c>
      <c r="G1419" s="330" t="s">
        <v>6480</v>
      </c>
      <c r="H1419" s="330" t="s">
        <v>6481</v>
      </c>
      <c r="I1419" s="331" t="s">
        <v>6482</v>
      </c>
      <c r="J1419" s="329">
        <v>44805</v>
      </c>
      <c r="K1419" s="333" t="s">
        <v>491</v>
      </c>
      <c r="L1419" s="334" t="s">
        <v>60</v>
      </c>
      <c r="M1419" s="335" t="s">
        <v>11090</v>
      </c>
      <c r="N1419" s="335" t="s">
        <v>11091</v>
      </c>
      <c r="O1419" s="335" t="s">
        <v>11092</v>
      </c>
      <c r="P1419" s="336">
        <v>174.6</v>
      </c>
      <c r="Q1419" s="331" t="s">
        <v>8360</v>
      </c>
      <c r="R1419" s="333" t="s">
        <v>10508</v>
      </c>
      <c r="S1419" s="333" t="s">
        <v>8852</v>
      </c>
      <c r="T1419" s="331" t="s">
        <v>6919</v>
      </c>
      <c r="U1419" s="331" t="s">
        <v>492</v>
      </c>
      <c r="V1419" s="335" t="s">
        <v>11093</v>
      </c>
      <c r="W1419" s="333" t="s">
        <v>9647</v>
      </c>
      <c r="X1419" s="340">
        <v>5449.6</v>
      </c>
      <c r="Y1419" s="335" t="s">
        <v>60</v>
      </c>
      <c r="Z1419" s="333" t="s">
        <v>8855</v>
      </c>
      <c r="AA1419" s="330" t="s">
        <v>60</v>
      </c>
      <c r="AB1419" s="341" t="s">
        <v>60</v>
      </c>
      <c r="AC1419" s="341" t="s">
        <v>60</v>
      </c>
      <c r="AD1419" s="332">
        <v>1.05</v>
      </c>
      <c r="AE1419" s="332">
        <v>1.08</v>
      </c>
      <c r="AF1419" s="332">
        <v>2.52</v>
      </c>
      <c r="AG1419" s="332">
        <v>142.11000000000001</v>
      </c>
      <c r="AH1419" s="332">
        <v>156.94</v>
      </c>
      <c r="AI1419" s="336">
        <v>61.4</v>
      </c>
      <c r="AJ1419" s="338">
        <v>-0.67800000000000005</v>
      </c>
      <c r="AK1419" s="336">
        <v>41.5</v>
      </c>
      <c r="AL1419" s="331" t="s">
        <v>8328</v>
      </c>
      <c r="AM1419" s="331" t="s">
        <v>8329</v>
      </c>
      <c r="AN1419" s="338">
        <v>-0.14000000000000001</v>
      </c>
      <c r="AO1419" s="332">
        <v>-4.87</v>
      </c>
      <c r="AP1419" s="332">
        <v>1.1200000000000001</v>
      </c>
    </row>
    <row r="1420" spans="1:42" ht="157.5">
      <c r="A1420" s="329">
        <v>44550</v>
      </c>
      <c r="B1420" s="330" t="s">
        <v>6036</v>
      </c>
      <c r="C1420" s="330" t="s">
        <v>60</v>
      </c>
      <c r="D1420" s="331" t="s">
        <v>61</v>
      </c>
      <c r="E1420" s="331" t="s">
        <v>67</v>
      </c>
      <c r="F1420" s="332">
        <v>1369.03</v>
      </c>
      <c r="G1420" s="330" t="s">
        <v>1969</v>
      </c>
      <c r="H1420" s="330" t="s">
        <v>60</v>
      </c>
      <c r="I1420" s="331" t="s">
        <v>6483</v>
      </c>
      <c r="J1420" s="329">
        <v>44550</v>
      </c>
      <c r="K1420" s="333" t="s">
        <v>491</v>
      </c>
      <c r="L1420" s="329">
        <v>44596</v>
      </c>
      <c r="M1420" s="335" t="s">
        <v>16211</v>
      </c>
      <c r="N1420" s="335" t="s">
        <v>60</v>
      </c>
      <c r="O1420" s="335" t="s">
        <v>60</v>
      </c>
      <c r="P1420" s="341" t="s">
        <v>60</v>
      </c>
      <c r="Q1420" s="331" t="s">
        <v>8417</v>
      </c>
      <c r="R1420" s="339" t="s">
        <v>16852</v>
      </c>
      <c r="S1420" s="333" t="s">
        <v>9222</v>
      </c>
      <c r="T1420" s="331" t="s">
        <v>6915</v>
      </c>
      <c r="U1420" s="331" t="s">
        <v>11848</v>
      </c>
      <c r="V1420" s="335" t="s">
        <v>15385</v>
      </c>
      <c r="W1420" s="333" t="s">
        <v>10904</v>
      </c>
      <c r="X1420" s="340">
        <v>2931.7</v>
      </c>
      <c r="Y1420" s="335" t="s">
        <v>60</v>
      </c>
      <c r="Z1420" s="333" t="s">
        <v>60</v>
      </c>
      <c r="AA1420" s="330" t="s">
        <v>60</v>
      </c>
      <c r="AB1420" s="332">
        <v>16.55</v>
      </c>
      <c r="AC1420" s="332">
        <v>1.57</v>
      </c>
      <c r="AD1420" s="332">
        <v>66.17</v>
      </c>
      <c r="AE1420" s="332">
        <v>66.650000000000006</v>
      </c>
      <c r="AF1420" s="332">
        <v>16.850000000000001</v>
      </c>
      <c r="AG1420" s="332">
        <v>1903.79</v>
      </c>
      <c r="AH1420" s="332">
        <v>1093.19</v>
      </c>
      <c r="AI1420" s="336">
        <v>118.1</v>
      </c>
      <c r="AJ1420" s="336">
        <v>70.8</v>
      </c>
      <c r="AK1420" s="336">
        <v>1480</v>
      </c>
      <c r="AL1420" s="331" t="s">
        <v>8328</v>
      </c>
      <c r="AM1420" s="331" t="s">
        <v>8329</v>
      </c>
      <c r="AN1420" s="338">
        <v>-0.15</v>
      </c>
      <c r="AO1420" s="338">
        <v>-0.15</v>
      </c>
      <c r="AP1420" s="342">
        <v>0</v>
      </c>
    </row>
    <row r="1421" spans="1:42" ht="303.75">
      <c r="A1421" s="329">
        <v>43852</v>
      </c>
      <c r="B1421" s="330" t="s">
        <v>6484</v>
      </c>
      <c r="C1421" s="330" t="s">
        <v>60</v>
      </c>
      <c r="D1421" s="331" t="s">
        <v>61</v>
      </c>
      <c r="E1421" s="331" t="s">
        <v>67</v>
      </c>
      <c r="F1421" s="332">
        <v>8189.91</v>
      </c>
      <c r="G1421" s="330" t="s">
        <v>6485</v>
      </c>
      <c r="H1421" s="330" t="s">
        <v>6486</v>
      </c>
      <c r="I1421" s="331" t="s">
        <v>6487</v>
      </c>
      <c r="J1421" s="329">
        <v>43852</v>
      </c>
      <c r="K1421" s="333" t="s">
        <v>491</v>
      </c>
      <c r="L1421" s="329">
        <v>44124</v>
      </c>
      <c r="M1421" s="335" t="s">
        <v>16853</v>
      </c>
      <c r="N1421" s="335" t="s">
        <v>60</v>
      </c>
      <c r="O1421" s="335" t="s">
        <v>60</v>
      </c>
      <c r="P1421" s="341" t="s">
        <v>60</v>
      </c>
      <c r="Q1421" s="331" t="s">
        <v>13077</v>
      </c>
      <c r="R1421" s="333" t="s">
        <v>14205</v>
      </c>
      <c r="S1421" s="333" t="s">
        <v>8826</v>
      </c>
      <c r="T1421" s="331" t="s">
        <v>6917</v>
      </c>
      <c r="U1421" s="331" t="s">
        <v>12010</v>
      </c>
      <c r="V1421" s="335" t="s">
        <v>16854</v>
      </c>
      <c r="W1421" s="333" t="s">
        <v>8828</v>
      </c>
      <c r="X1421" s="340">
        <v>9926.7000000000007</v>
      </c>
      <c r="Y1421" s="335" t="s">
        <v>16855</v>
      </c>
      <c r="Z1421" s="339" t="s">
        <v>16856</v>
      </c>
      <c r="AA1421" s="330" t="s">
        <v>60</v>
      </c>
      <c r="AB1421" s="332">
        <v>18.899999999999999</v>
      </c>
      <c r="AC1421" s="332">
        <v>1.1399999999999999</v>
      </c>
      <c r="AD1421" s="332">
        <v>26.19</v>
      </c>
      <c r="AE1421" s="332">
        <v>26.2</v>
      </c>
      <c r="AF1421" s="332">
        <v>26.3</v>
      </c>
      <c r="AG1421" s="332">
        <v>8037.6</v>
      </c>
      <c r="AH1421" s="332">
        <v>6079.81</v>
      </c>
      <c r="AI1421" s="341" t="s">
        <v>60</v>
      </c>
      <c r="AJ1421" s="341" t="s">
        <v>60</v>
      </c>
      <c r="AK1421" s="341" t="s">
        <v>60</v>
      </c>
      <c r="AL1421" s="331" t="s">
        <v>8328</v>
      </c>
      <c r="AM1421" s="331" t="s">
        <v>8329</v>
      </c>
      <c r="AN1421" s="338">
        <v>-0.29099999999999998</v>
      </c>
      <c r="AO1421" s="338">
        <v>0.65400000000000003</v>
      </c>
      <c r="AP1421" s="332">
        <v>8.36</v>
      </c>
    </row>
    <row r="1422" spans="1:42" ht="168.75">
      <c r="A1422" s="329">
        <v>44515</v>
      </c>
      <c r="B1422" s="330" t="s">
        <v>6488</v>
      </c>
      <c r="C1422" s="330" t="s">
        <v>60</v>
      </c>
      <c r="D1422" s="331" t="s">
        <v>61</v>
      </c>
      <c r="E1422" s="331" t="s">
        <v>67</v>
      </c>
      <c r="F1422" s="332">
        <v>189.07</v>
      </c>
      <c r="G1422" s="330" t="s">
        <v>6489</v>
      </c>
      <c r="H1422" s="330" t="s">
        <v>60</v>
      </c>
      <c r="I1422" s="331" t="s">
        <v>6490</v>
      </c>
      <c r="J1422" s="329">
        <v>44515</v>
      </c>
      <c r="K1422" s="333" t="s">
        <v>491</v>
      </c>
      <c r="L1422" s="329">
        <v>44599</v>
      </c>
      <c r="M1422" s="335" t="s">
        <v>16857</v>
      </c>
      <c r="N1422" s="335" t="s">
        <v>60</v>
      </c>
      <c r="O1422" s="335" t="s">
        <v>60</v>
      </c>
      <c r="P1422" s="341" t="s">
        <v>60</v>
      </c>
      <c r="Q1422" s="331" t="s">
        <v>13370</v>
      </c>
      <c r="R1422" s="333" t="s">
        <v>13371</v>
      </c>
      <c r="S1422" s="333" t="s">
        <v>13285</v>
      </c>
      <c r="T1422" s="331" t="s">
        <v>6915</v>
      </c>
      <c r="U1422" s="331" t="s">
        <v>12010</v>
      </c>
      <c r="V1422" s="335" t="s">
        <v>16858</v>
      </c>
      <c r="W1422" s="333" t="s">
        <v>10077</v>
      </c>
      <c r="X1422" s="340">
        <v>269.5</v>
      </c>
      <c r="Y1422" s="335" t="s">
        <v>60</v>
      </c>
      <c r="Z1422" s="333" t="s">
        <v>60</v>
      </c>
      <c r="AA1422" s="330" t="s">
        <v>60</v>
      </c>
      <c r="AB1422" s="332">
        <v>12.27</v>
      </c>
      <c r="AC1422" s="332">
        <v>1.01</v>
      </c>
      <c r="AD1422" s="332">
        <v>21.19</v>
      </c>
      <c r="AE1422" s="332">
        <v>21.34</v>
      </c>
      <c r="AF1422" s="332">
        <v>14.02</v>
      </c>
      <c r="AG1422" s="332">
        <v>189.07</v>
      </c>
      <c r="AH1422" s="332">
        <v>145.13</v>
      </c>
      <c r="AI1422" s="336">
        <v>14</v>
      </c>
      <c r="AJ1422" s="336">
        <v>12.3</v>
      </c>
      <c r="AK1422" s="336">
        <v>189.3</v>
      </c>
      <c r="AL1422" s="331" t="s">
        <v>8328</v>
      </c>
      <c r="AM1422" s="331" t="s">
        <v>8329</v>
      </c>
      <c r="AN1422" s="338">
        <v>-0.29399999999999998</v>
      </c>
      <c r="AO1422" s="332">
        <v>1.7</v>
      </c>
      <c r="AP1422" s="332">
        <v>2.21</v>
      </c>
    </row>
    <row r="1423" spans="1:42" ht="409.5">
      <c r="A1423" s="329">
        <v>44491</v>
      </c>
      <c r="B1423" s="330" t="s">
        <v>6491</v>
      </c>
      <c r="C1423" s="330" t="s">
        <v>60</v>
      </c>
      <c r="D1423" s="331" t="s">
        <v>61</v>
      </c>
      <c r="E1423" s="331" t="s">
        <v>67</v>
      </c>
      <c r="F1423" s="332">
        <v>305.05</v>
      </c>
      <c r="G1423" s="330" t="s">
        <v>3453</v>
      </c>
      <c r="H1423" s="330" t="s">
        <v>6492</v>
      </c>
      <c r="I1423" s="331" t="s">
        <v>6493</v>
      </c>
      <c r="J1423" s="329">
        <v>44491</v>
      </c>
      <c r="K1423" s="333" t="s">
        <v>491</v>
      </c>
      <c r="L1423" s="329">
        <v>44624</v>
      </c>
      <c r="M1423" s="335" t="s">
        <v>16859</v>
      </c>
      <c r="N1423" s="335" t="s">
        <v>16860</v>
      </c>
      <c r="O1423" s="335" t="s">
        <v>16861</v>
      </c>
      <c r="P1423" s="341" t="s">
        <v>60</v>
      </c>
      <c r="Q1423" s="331" t="s">
        <v>8811</v>
      </c>
      <c r="R1423" s="333" t="s">
        <v>8932</v>
      </c>
      <c r="S1423" s="333" t="s">
        <v>14515</v>
      </c>
      <c r="T1423" s="331" t="s">
        <v>6921</v>
      </c>
      <c r="U1423" s="331" t="s">
        <v>11848</v>
      </c>
      <c r="V1423" s="335" t="s">
        <v>12567</v>
      </c>
      <c r="W1423" s="333" t="s">
        <v>8935</v>
      </c>
      <c r="X1423" s="340">
        <v>1241.5999999999999</v>
      </c>
      <c r="Y1423" s="335" t="s">
        <v>16862</v>
      </c>
      <c r="Z1423" s="339" t="s">
        <v>16863</v>
      </c>
      <c r="AA1423" s="330" t="s">
        <v>16864</v>
      </c>
      <c r="AB1423" s="332">
        <v>5.35</v>
      </c>
      <c r="AC1423" s="332">
        <v>1.57</v>
      </c>
      <c r="AD1423" s="332">
        <v>10.78</v>
      </c>
      <c r="AE1423" s="341" t="s">
        <v>60</v>
      </c>
      <c r="AF1423" s="338">
        <v>0.90700000000000003</v>
      </c>
      <c r="AG1423" s="332">
        <v>305.05</v>
      </c>
      <c r="AH1423" s="332">
        <v>389.25</v>
      </c>
      <c r="AI1423" s="336">
        <v>405.2</v>
      </c>
      <c r="AJ1423" s="336">
        <v>-21.2</v>
      </c>
      <c r="AK1423" s="336">
        <v>340</v>
      </c>
      <c r="AL1423" s="331" t="s">
        <v>8328</v>
      </c>
      <c r="AM1423" s="331" t="s">
        <v>8329</v>
      </c>
      <c r="AN1423" s="338">
        <v>-0.33800000000000002</v>
      </c>
      <c r="AO1423" s="332">
        <v>-3.07</v>
      </c>
      <c r="AP1423" s="332">
        <v>3.19</v>
      </c>
    </row>
    <row r="1424" spans="1:42" ht="101.25">
      <c r="A1424" s="329">
        <v>44110</v>
      </c>
      <c r="B1424" s="330" t="s">
        <v>6494</v>
      </c>
      <c r="C1424" s="330" t="s">
        <v>60</v>
      </c>
      <c r="D1424" s="331" t="s">
        <v>61</v>
      </c>
      <c r="E1424" s="331" t="s">
        <v>67</v>
      </c>
      <c r="F1424" s="332">
        <v>4459.3599999999997</v>
      </c>
      <c r="G1424" s="330" t="s">
        <v>6495</v>
      </c>
      <c r="H1424" s="330" t="s">
        <v>60</v>
      </c>
      <c r="I1424" s="331" t="s">
        <v>6496</v>
      </c>
      <c r="J1424" s="329">
        <v>44110</v>
      </c>
      <c r="K1424" s="333" t="s">
        <v>491</v>
      </c>
      <c r="L1424" s="329">
        <v>44230</v>
      </c>
      <c r="M1424" s="335" t="s">
        <v>16865</v>
      </c>
      <c r="N1424" s="335" t="s">
        <v>60</v>
      </c>
      <c r="O1424" s="335" t="s">
        <v>60</v>
      </c>
      <c r="P1424" s="341" t="s">
        <v>60</v>
      </c>
      <c r="Q1424" s="331" t="s">
        <v>10015</v>
      </c>
      <c r="R1424" s="333" t="s">
        <v>16866</v>
      </c>
      <c r="S1424" s="333" t="s">
        <v>8642</v>
      </c>
      <c r="T1424" s="331" t="s">
        <v>6917</v>
      </c>
      <c r="U1424" s="331" t="s">
        <v>11848</v>
      </c>
      <c r="V1424" s="335" t="s">
        <v>16867</v>
      </c>
      <c r="W1424" s="333" t="s">
        <v>8644</v>
      </c>
      <c r="X1424" s="340">
        <v>8142.2</v>
      </c>
      <c r="Y1424" s="335" t="s">
        <v>60</v>
      </c>
      <c r="Z1424" s="333" t="s">
        <v>60</v>
      </c>
      <c r="AA1424" s="330" t="s">
        <v>60</v>
      </c>
      <c r="AB1424" s="332">
        <v>26.75</v>
      </c>
      <c r="AC1424" s="332">
        <v>3.37</v>
      </c>
      <c r="AD1424" s="332">
        <v>11.07</v>
      </c>
      <c r="AE1424" s="332">
        <v>15.81</v>
      </c>
      <c r="AF1424" s="332">
        <v>4.96</v>
      </c>
      <c r="AG1424" s="332">
        <v>4154.33</v>
      </c>
      <c r="AH1424" s="332">
        <v>4121.4799999999996</v>
      </c>
      <c r="AI1424" s="341" t="s">
        <v>60</v>
      </c>
      <c r="AJ1424" s="341" t="s">
        <v>60</v>
      </c>
      <c r="AK1424" s="341" t="s">
        <v>60</v>
      </c>
      <c r="AL1424" s="331" t="s">
        <v>8328</v>
      </c>
      <c r="AM1424" s="331" t="s">
        <v>8329</v>
      </c>
      <c r="AN1424" s="338">
        <v>-0.374</v>
      </c>
      <c r="AO1424" s="332">
        <v>1.18</v>
      </c>
      <c r="AP1424" s="332">
        <v>3.18</v>
      </c>
    </row>
    <row r="1425" spans="1:42" ht="270">
      <c r="A1425" s="329">
        <v>44836</v>
      </c>
      <c r="B1425" s="330" t="s">
        <v>2198</v>
      </c>
      <c r="C1425" s="330" t="s">
        <v>2199</v>
      </c>
      <c r="D1425" s="331" t="s">
        <v>61</v>
      </c>
      <c r="E1425" s="331" t="s">
        <v>67</v>
      </c>
      <c r="F1425" s="332">
        <v>15.04</v>
      </c>
      <c r="G1425" s="330" t="s">
        <v>60</v>
      </c>
      <c r="H1425" s="330" t="s">
        <v>60</v>
      </c>
      <c r="I1425" s="331" t="s">
        <v>2200</v>
      </c>
      <c r="J1425" s="329">
        <v>44836</v>
      </c>
      <c r="K1425" s="333" t="s">
        <v>491</v>
      </c>
      <c r="L1425" s="329">
        <v>44834</v>
      </c>
      <c r="M1425" s="335" t="s">
        <v>11084</v>
      </c>
      <c r="N1425" s="335" t="s">
        <v>11085</v>
      </c>
      <c r="O1425" s="335" t="s">
        <v>11086</v>
      </c>
      <c r="P1425" s="336">
        <v>70.099999999999994</v>
      </c>
      <c r="Q1425" s="331" t="s">
        <v>8344</v>
      </c>
      <c r="R1425" s="339" t="s">
        <v>11087</v>
      </c>
      <c r="S1425" s="333" t="s">
        <v>8508</v>
      </c>
      <c r="T1425" s="331" t="s">
        <v>6917</v>
      </c>
      <c r="U1425" s="331" t="s">
        <v>492</v>
      </c>
      <c r="V1425" s="335" t="s">
        <v>60</v>
      </c>
      <c r="W1425" s="333" t="s">
        <v>60</v>
      </c>
      <c r="X1425" s="330" t="s">
        <v>60</v>
      </c>
      <c r="Y1425" s="335" t="s">
        <v>60</v>
      </c>
      <c r="Z1425" s="333" t="s">
        <v>60</v>
      </c>
      <c r="AA1425" s="330" t="s">
        <v>60</v>
      </c>
      <c r="AB1425" s="332">
        <v>29.46</v>
      </c>
      <c r="AC1425" s="332">
        <v>1.28</v>
      </c>
      <c r="AD1425" s="332">
        <v>14.24</v>
      </c>
      <c r="AE1425" s="332">
        <v>66.14</v>
      </c>
      <c r="AF1425" s="338">
        <v>0.312</v>
      </c>
      <c r="AG1425" s="332">
        <v>20.7</v>
      </c>
      <c r="AH1425" s="332">
        <v>24.9</v>
      </c>
      <c r="AI1425" s="336">
        <v>66.400000000000006</v>
      </c>
      <c r="AJ1425" s="338">
        <v>0.84599999999999997</v>
      </c>
      <c r="AK1425" s="336">
        <v>37.1</v>
      </c>
      <c r="AL1425" s="331" t="s">
        <v>8328</v>
      </c>
      <c r="AM1425" s="331" t="s">
        <v>8329</v>
      </c>
      <c r="AN1425" s="338">
        <v>-0.41699999999999998</v>
      </c>
      <c r="AO1425" s="332">
        <v>-4.4000000000000004</v>
      </c>
      <c r="AP1425" s="332">
        <v>-9.81</v>
      </c>
    </row>
    <row r="1426" spans="1:42" ht="337.5">
      <c r="A1426" s="329">
        <v>44127</v>
      </c>
      <c r="B1426" s="330" t="s">
        <v>6497</v>
      </c>
      <c r="C1426" s="330" t="s">
        <v>60</v>
      </c>
      <c r="D1426" s="331" t="s">
        <v>61</v>
      </c>
      <c r="E1426" s="331" t="s">
        <v>67</v>
      </c>
      <c r="F1426" s="332">
        <v>506.47</v>
      </c>
      <c r="G1426" s="330" t="s">
        <v>6498</v>
      </c>
      <c r="H1426" s="330" t="s">
        <v>6499</v>
      </c>
      <c r="I1426" s="331" t="s">
        <v>6500</v>
      </c>
      <c r="J1426" s="329">
        <v>44127</v>
      </c>
      <c r="K1426" s="333" t="s">
        <v>491</v>
      </c>
      <c r="L1426" s="329">
        <v>44175</v>
      </c>
      <c r="M1426" s="335" t="s">
        <v>16868</v>
      </c>
      <c r="N1426" s="335" t="s">
        <v>60</v>
      </c>
      <c r="O1426" s="335" t="s">
        <v>60</v>
      </c>
      <c r="P1426" s="341" t="s">
        <v>60</v>
      </c>
      <c r="Q1426" s="331" t="s">
        <v>8497</v>
      </c>
      <c r="R1426" s="339" t="s">
        <v>16869</v>
      </c>
      <c r="S1426" s="333" t="s">
        <v>8333</v>
      </c>
      <c r="T1426" s="331" t="s">
        <v>6917</v>
      </c>
      <c r="U1426" s="331" t="s">
        <v>11848</v>
      </c>
      <c r="V1426" s="335" t="s">
        <v>16870</v>
      </c>
      <c r="W1426" s="333" t="s">
        <v>16871</v>
      </c>
      <c r="X1426" s="340">
        <v>6616.7</v>
      </c>
      <c r="Y1426" s="335" t="s">
        <v>16872</v>
      </c>
      <c r="Z1426" s="333" t="s">
        <v>8501</v>
      </c>
      <c r="AA1426" s="330" t="s">
        <v>60</v>
      </c>
      <c r="AB1426" s="332">
        <v>6.59</v>
      </c>
      <c r="AC1426" s="338">
        <v>0.90300000000000002</v>
      </c>
      <c r="AD1426" s="341" t="s">
        <v>60</v>
      </c>
      <c r="AE1426" s="341" t="s">
        <v>60</v>
      </c>
      <c r="AF1426" s="341" t="s">
        <v>60</v>
      </c>
      <c r="AG1426" s="341" t="s">
        <v>60</v>
      </c>
      <c r="AH1426" s="332">
        <v>684.08</v>
      </c>
      <c r="AI1426" s="336">
        <v>703.7</v>
      </c>
      <c r="AJ1426" s="336">
        <v>141.69999999999999</v>
      </c>
      <c r="AK1426" s="336">
        <v>8613.2999999999993</v>
      </c>
      <c r="AL1426" s="331" t="s">
        <v>8328</v>
      </c>
      <c r="AM1426" s="331" t="s">
        <v>8329</v>
      </c>
      <c r="AN1426" s="338">
        <v>-0.47799999999999998</v>
      </c>
      <c r="AO1426" s="332">
        <v>7.92</v>
      </c>
      <c r="AP1426" s="332">
        <v>11.04</v>
      </c>
    </row>
    <row r="1427" spans="1:42" ht="157.5">
      <c r="A1427" s="329">
        <v>44484</v>
      </c>
      <c r="B1427" s="330" t="s">
        <v>6501</v>
      </c>
      <c r="C1427" s="330" t="s">
        <v>60</v>
      </c>
      <c r="D1427" s="331" t="s">
        <v>61</v>
      </c>
      <c r="E1427" s="331" t="s">
        <v>67</v>
      </c>
      <c r="F1427" s="332">
        <v>1724.85</v>
      </c>
      <c r="G1427" s="330" t="s">
        <v>6502</v>
      </c>
      <c r="H1427" s="330" t="s">
        <v>60</v>
      </c>
      <c r="I1427" s="331" t="s">
        <v>6503</v>
      </c>
      <c r="J1427" s="329">
        <v>44484</v>
      </c>
      <c r="K1427" s="333" t="s">
        <v>491</v>
      </c>
      <c r="L1427" s="329">
        <v>44679</v>
      </c>
      <c r="M1427" s="335" t="s">
        <v>16873</v>
      </c>
      <c r="N1427" s="335" t="s">
        <v>16874</v>
      </c>
      <c r="O1427" s="335" t="s">
        <v>16875</v>
      </c>
      <c r="P1427" s="341" t="s">
        <v>60</v>
      </c>
      <c r="Q1427" s="331" t="s">
        <v>14216</v>
      </c>
      <c r="R1427" s="333" t="s">
        <v>14384</v>
      </c>
      <c r="S1427" s="333" t="s">
        <v>8826</v>
      </c>
      <c r="T1427" s="331" t="s">
        <v>6917</v>
      </c>
      <c r="U1427" s="331" t="s">
        <v>12010</v>
      </c>
      <c r="V1427" s="335" t="s">
        <v>16876</v>
      </c>
      <c r="W1427" s="333" t="s">
        <v>8828</v>
      </c>
      <c r="X1427" s="340">
        <v>1680.4</v>
      </c>
      <c r="Y1427" s="335" t="s">
        <v>60</v>
      </c>
      <c r="Z1427" s="333" t="s">
        <v>60</v>
      </c>
      <c r="AA1427" s="330" t="s">
        <v>60</v>
      </c>
      <c r="AB1427" s="332">
        <v>5.98</v>
      </c>
      <c r="AC1427" s="332">
        <v>1.25</v>
      </c>
      <c r="AD1427" s="332">
        <v>25.99</v>
      </c>
      <c r="AE1427" s="332">
        <v>26.03</v>
      </c>
      <c r="AF1427" s="332">
        <v>17.03</v>
      </c>
      <c r="AG1427" s="332">
        <v>1713.29</v>
      </c>
      <c r="AH1427" s="332">
        <v>1003.68</v>
      </c>
      <c r="AI1427" s="336">
        <v>100.3</v>
      </c>
      <c r="AJ1427" s="336">
        <v>171.4</v>
      </c>
      <c r="AK1427" s="336">
        <v>1566.3</v>
      </c>
      <c r="AL1427" s="331" t="s">
        <v>8328</v>
      </c>
      <c r="AM1427" s="331" t="s">
        <v>8329</v>
      </c>
      <c r="AN1427" s="338">
        <v>-0.50700000000000001</v>
      </c>
      <c r="AO1427" s="332">
        <v>2.79</v>
      </c>
      <c r="AP1427" s="332">
        <v>1.1200000000000001</v>
      </c>
    </row>
    <row r="1428" spans="1:42" ht="213.75">
      <c r="A1428" s="329">
        <v>44833</v>
      </c>
      <c r="B1428" s="330" t="s">
        <v>2208</v>
      </c>
      <c r="C1428" s="330" t="s">
        <v>2209</v>
      </c>
      <c r="D1428" s="331" t="s">
        <v>61</v>
      </c>
      <c r="E1428" s="331" t="s">
        <v>67</v>
      </c>
      <c r="F1428" s="332">
        <v>81.91</v>
      </c>
      <c r="G1428" s="330" t="s">
        <v>60</v>
      </c>
      <c r="H1428" s="330" t="s">
        <v>60</v>
      </c>
      <c r="I1428" s="331" t="s">
        <v>2210</v>
      </c>
      <c r="J1428" s="329">
        <v>44833</v>
      </c>
      <c r="K1428" s="333" t="s">
        <v>491</v>
      </c>
      <c r="L1428" s="329">
        <v>44886</v>
      </c>
      <c r="M1428" s="335" t="s">
        <v>11111</v>
      </c>
      <c r="N1428" s="335" t="s">
        <v>11112</v>
      </c>
      <c r="O1428" s="335" t="s">
        <v>60</v>
      </c>
      <c r="P1428" s="336">
        <v>81.8</v>
      </c>
      <c r="Q1428" s="331" t="s">
        <v>11113</v>
      </c>
      <c r="R1428" s="339" t="s">
        <v>11114</v>
      </c>
      <c r="S1428" s="333" t="s">
        <v>11115</v>
      </c>
      <c r="T1428" s="331" t="s">
        <v>6917</v>
      </c>
      <c r="U1428" s="331" t="s">
        <v>492</v>
      </c>
      <c r="V1428" s="335" t="s">
        <v>60</v>
      </c>
      <c r="W1428" s="333" t="s">
        <v>60</v>
      </c>
      <c r="X1428" s="330" t="s">
        <v>60</v>
      </c>
      <c r="Y1428" s="335" t="s">
        <v>60</v>
      </c>
      <c r="Z1428" s="333" t="s">
        <v>60</v>
      </c>
      <c r="AA1428" s="330" t="s">
        <v>60</v>
      </c>
      <c r="AB1428" s="332">
        <v>35.119999999999997</v>
      </c>
      <c r="AC1428" s="332">
        <v>4.0599999999999996</v>
      </c>
      <c r="AD1428" s="332">
        <v>23.54</v>
      </c>
      <c r="AE1428" s="332">
        <v>30.88</v>
      </c>
      <c r="AF1428" s="332">
        <v>4.5999999999999996</v>
      </c>
      <c r="AG1428" s="332">
        <v>129.46</v>
      </c>
      <c r="AH1428" s="332">
        <v>116.97</v>
      </c>
      <c r="AI1428" s="336">
        <v>31.5</v>
      </c>
      <c r="AJ1428" s="332">
        <v>3.66</v>
      </c>
      <c r="AK1428" s="336">
        <v>51.2</v>
      </c>
      <c r="AL1428" s="331" t="s">
        <v>8328</v>
      </c>
      <c r="AM1428" s="331" t="s">
        <v>8329</v>
      </c>
      <c r="AN1428" s="338">
        <v>-0.76300000000000001</v>
      </c>
      <c r="AO1428" s="332">
        <v>-5.73</v>
      </c>
      <c r="AP1428" s="332">
        <v>7.74</v>
      </c>
    </row>
    <row r="1429" spans="1:42" ht="409.5">
      <c r="A1429" s="329">
        <v>44173</v>
      </c>
      <c r="B1429" s="330" t="s">
        <v>6504</v>
      </c>
      <c r="C1429" s="330" t="s">
        <v>60</v>
      </c>
      <c r="D1429" s="331" t="s">
        <v>61</v>
      </c>
      <c r="E1429" s="331" t="s">
        <v>67</v>
      </c>
      <c r="F1429" s="332">
        <v>706.85</v>
      </c>
      <c r="G1429" s="330" t="s">
        <v>6505</v>
      </c>
      <c r="H1429" s="330" t="s">
        <v>6127</v>
      </c>
      <c r="I1429" s="331" t="s">
        <v>6506</v>
      </c>
      <c r="J1429" s="329">
        <v>44173</v>
      </c>
      <c r="K1429" s="333" t="s">
        <v>491</v>
      </c>
      <c r="L1429" s="329">
        <v>44251</v>
      </c>
      <c r="M1429" s="335" t="s">
        <v>16877</v>
      </c>
      <c r="N1429" s="335" t="s">
        <v>60</v>
      </c>
      <c r="O1429" s="335" t="s">
        <v>60</v>
      </c>
      <c r="P1429" s="341" t="s">
        <v>60</v>
      </c>
      <c r="Q1429" s="331" t="s">
        <v>8360</v>
      </c>
      <c r="R1429" s="333" t="s">
        <v>10508</v>
      </c>
      <c r="S1429" s="333" t="s">
        <v>16342</v>
      </c>
      <c r="T1429" s="331" t="s">
        <v>6921</v>
      </c>
      <c r="U1429" s="331" t="s">
        <v>11848</v>
      </c>
      <c r="V1429" s="335" t="s">
        <v>16878</v>
      </c>
      <c r="W1429" s="333" t="s">
        <v>8815</v>
      </c>
      <c r="X1429" s="340">
        <v>4818.3999999999996</v>
      </c>
      <c r="Y1429" s="335" t="s">
        <v>16344</v>
      </c>
      <c r="Z1429" s="339" t="s">
        <v>16345</v>
      </c>
      <c r="AA1429" s="330" t="s">
        <v>60</v>
      </c>
      <c r="AB1429" s="341" t="s">
        <v>60</v>
      </c>
      <c r="AC1429" s="332">
        <v>1.1299999999999999</v>
      </c>
      <c r="AD1429" s="332">
        <v>5.41</v>
      </c>
      <c r="AE1429" s="341" t="s">
        <v>60</v>
      </c>
      <c r="AF1429" s="332">
        <v>2.79</v>
      </c>
      <c r="AG1429" s="332">
        <v>706.85</v>
      </c>
      <c r="AH1429" s="332">
        <v>437.87</v>
      </c>
      <c r="AI1429" s="336">
        <v>223.1</v>
      </c>
      <c r="AJ1429" s="336">
        <v>-609</v>
      </c>
      <c r="AK1429" s="336">
        <v>1061.5</v>
      </c>
      <c r="AL1429" s="331" t="s">
        <v>8328</v>
      </c>
      <c r="AM1429" s="331" t="s">
        <v>8329</v>
      </c>
      <c r="AN1429" s="338">
        <v>-0.76900000000000002</v>
      </c>
      <c r="AO1429" s="332">
        <v>12.43</v>
      </c>
      <c r="AP1429" s="332">
        <v>71.400000000000006</v>
      </c>
    </row>
    <row r="1430" spans="1:42" ht="270">
      <c r="A1430" s="329">
        <v>44186</v>
      </c>
      <c r="B1430" s="330" t="s">
        <v>6507</v>
      </c>
      <c r="C1430" s="330" t="s">
        <v>60</v>
      </c>
      <c r="D1430" s="331" t="s">
        <v>61</v>
      </c>
      <c r="E1430" s="331" t="s">
        <v>67</v>
      </c>
      <c r="F1430" s="332">
        <v>2223.19</v>
      </c>
      <c r="G1430" s="330" t="s">
        <v>6508</v>
      </c>
      <c r="H1430" s="330" t="s">
        <v>6509</v>
      </c>
      <c r="I1430" s="331" t="s">
        <v>6510</v>
      </c>
      <c r="J1430" s="329">
        <v>44186</v>
      </c>
      <c r="K1430" s="333" t="s">
        <v>491</v>
      </c>
      <c r="L1430" s="329">
        <v>44272</v>
      </c>
      <c r="M1430" s="335" t="s">
        <v>16879</v>
      </c>
      <c r="N1430" s="335" t="s">
        <v>60</v>
      </c>
      <c r="O1430" s="335" t="s">
        <v>60</v>
      </c>
      <c r="P1430" s="341" t="s">
        <v>60</v>
      </c>
      <c r="Q1430" s="331" t="s">
        <v>8360</v>
      </c>
      <c r="R1430" s="333" t="s">
        <v>16880</v>
      </c>
      <c r="S1430" s="333" t="s">
        <v>12798</v>
      </c>
      <c r="T1430" s="331" t="s">
        <v>6921</v>
      </c>
      <c r="U1430" s="331" t="s">
        <v>11848</v>
      </c>
      <c r="V1430" s="335" t="s">
        <v>16881</v>
      </c>
      <c r="W1430" s="333" t="s">
        <v>16882</v>
      </c>
      <c r="X1430" s="340">
        <v>25296.3</v>
      </c>
      <c r="Y1430" s="335" t="s">
        <v>16883</v>
      </c>
      <c r="Z1430" s="339" t="s">
        <v>16884</v>
      </c>
      <c r="AA1430" s="330" t="s">
        <v>60</v>
      </c>
      <c r="AB1430" s="332">
        <v>24.97</v>
      </c>
      <c r="AC1430" s="338">
        <v>0.20899999999999999</v>
      </c>
      <c r="AD1430" s="332">
        <v>3.25</v>
      </c>
      <c r="AE1430" s="332">
        <v>24.65</v>
      </c>
      <c r="AF1430" s="332">
        <v>2.63</v>
      </c>
      <c r="AG1430" s="332">
        <v>2223.19</v>
      </c>
      <c r="AH1430" s="332">
        <v>584.29</v>
      </c>
      <c r="AI1430" s="341" t="s">
        <v>60</v>
      </c>
      <c r="AJ1430" s="341" t="s">
        <v>60</v>
      </c>
      <c r="AK1430" s="341" t="s">
        <v>60</v>
      </c>
      <c r="AL1430" s="331" t="s">
        <v>8328</v>
      </c>
      <c r="AM1430" s="331" t="s">
        <v>8329</v>
      </c>
      <c r="AN1430" s="338">
        <v>-0.77900000000000003</v>
      </c>
      <c r="AO1430" s="332">
        <v>-1.21</v>
      </c>
      <c r="AP1430" s="332">
        <v>76.31</v>
      </c>
    </row>
    <row r="1431" spans="1:42" ht="112.5">
      <c r="A1431" s="329">
        <v>44108</v>
      </c>
      <c r="B1431" s="330" t="s">
        <v>6511</v>
      </c>
      <c r="C1431" s="330" t="s">
        <v>60</v>
      </c>
      <c r="D1431" s="331" t="s">
        <v>61</v>
      </c>
      <c r="E1431" s="331" t="s">
        <v>67</v>
      </c>
      <c r="F1431" s="332">
        <v>302.26</v>
      </c>
      <c r="G1431" s="330" t="s">
        <v>6512</v>
      </c>
      <c r="H1431" s="330" t="s">
        <v>60</v>
      </c>
      <c r="I1431" s="331" t="s">
        <v>6513</v>
      </c>
      <c r="J1431" s="329">
        <v>44108</v>
      </c>
      <c r="K1431" s="333" t="s">
        <v>491</v>
      </c>
      <c r="L1431" s="329">
        <v>44188</v>
      </c>
      <c r="M1431" s="335" t="s">
        <v>16885</v>
      </c>
      <c r="N1431" s="335" t="s">
        <v>60</v>
      </c>
      <c r="O1431" s="335" t="s">
        <v>60</v>
      </c>
      <c r="P1431" s="341" t="s">
        <v>60</v>
      </c>
      <c r="Q1431" s="331" t="s">
        <v>8459</v>
      </c>
      <c r="R1431" s="333" t="s">
        <v>16886</v>
      </c>
      <c r="S1431" s="333" t="s">
        <v>8508</v>
      </c>
      <c r="T1431" s="331" t="s">
        <v>6917</v>
      </c>
      <c r="U1431" s="331" t="s">
        <v>11848</v>
      </c>
      <c r="V1431" s="335" t="s">
        <v>16887</v>
      </c>
      <c r="W1431" s="333" t="s">
        <v>9903</v>
      </c>
      <c r="X1431" s="330" t="s">
        <v>60</v>
      </c>
      <c r="Y1431" s="335" t="s">
        <v>60</v>
      </c>
      <c r="Z1431" s="333" t="s">
        <v>60</v>
      </c>
      <c r="AA1431" s="330" t="s">
        <v>60</v>
      </c>
      <c r="AB1431" s="332">
        <v>7.79</v>
      </c>
      <c r="AC1431" s="338">
        <v>0.47199999999999998</v>
      </c>
      <c r="AD1431" s="332">
        <v>4.8600000000000003</v>
      </c>
      <c r="AE1431" s="332">
        <v>5.9</v>
      </c>
      <c r="AF1431" s="332">
        <v>1.02</v>
      </c>
      <c r="AG1431" s="332">
        <v>315.62</v>
      </c>
      <c r="AH1431" s="332">
        <v>254.07</v>
      </c>
      <c r="AI1431" s="336">
        <v>314.89999999999998</v>
      </c>
      <c r="AJ1431" s="336">
        <v>34.5</v>
      </c>
      <c r="AK1431" s="336">
        <v>845</v>
      </c>
      <c r="AL1431" s="331" t="s">
        <v>8328</v>
      </c>
      <c r="AM1431" s="331" t="s">
        <v>8329</v>
      </c>
      <c r="AN1431" s="338">
        <v>-0.93500000000000005</v>
      </c>
      <c r="AO1431" s="338">
        <v>-0.93500000000000005</v>
      </c>
      <c r="AP1431" s="332">
        <v>58.21</v>
      </c>
    </row>
    <row r="1432" spans="1:42" ht="409.5">
      <c r="A1432" s="329">
        <v>44231</v>
      </c>
      <c r="B1432" s="330" t="s">
        <v>6514</v>
      </c>
      <c r="C1432" s="330" t="s">
        <v>60</v>
      </c>
      <c r="D1432" s="331" t="s">
        <v>61</v>
      </c>
      <c r="E1432" s="331" t="s">
        <v>67</v>
      </c>
      <c r="F1432" s="332">
        <v>8021.38</v>
      </c>
      <c r="G1432" s="330" t="s">
        <v>6515</v>
      </c>
      <c r="H1432" s="330" t="s">
        <v>60</v>
      </c>
      <c r="I1432" s="331" t="s">
        <v>6516</v>
      </c>
      <c r="J1432" s="329">
        <v>44231</v>
      </c>
      <c r="K1432" s="333" t="s">
        <v>491</v>
      </c>
      <c r="L1432" s="329">
        <v>44351</v>
      </c>
      <c r="M1432" s="335" t="s">
        <v>16888</v>
      </c>
      <c r="N1432" s="335" t="s">
        <v>60</v>
      </c>
      <c r="O1432" s="335" t="s">
        <v>60</v>
      </c>
      <c r="P1432" s="341" t="s">
        <v>60</v>
      </c>
      <c r="Q1432" s="331" t="s">
        <v>8566</v>
      </c>
      <c r="R1432" s="339" t="s">
        <v>16889</v>
      </c>
      <c r="S1432" s="333" t="s">
        <v>16890</v>
      </c>
      <c r="T1432" s="331" t="s">
        <v>6921</v>
      </c>
      <c r="U1432" s="331" t="s">
        <v>11848</v>
      </c>
      <c r="V1432" s="335" t="s">
        <v>16891</v>
      </c>
      <c r="W1432" s="339" t="s">
        <v>16892</v>
      </c>
      <c r="X1432" s="330" t="s">
        <v>60</v>
      </c>
      <c r="Y1432" s="335" t="s">
        <v>60</v>
      </c>
      <c r="Z1432" s="333" t="s">
        <v>60</v>
      </c>
      <c r="AA1432" s="330" t="s">
        <v>60</v>
      </c>
      <c r="AB1432" s="332">
        <v>22.75</v>
      </c>
      <c r="AC1432" s="332">
        <v>8.31</v>
      </c>
      <c r="AD1432" s="332">
        <v>15.74</v>
      </c>
      <c r="AE1432" s="332">
        <v>23.41</v>
      </c>
      <c r="AF1432" s="332">
        <v>4.78</v>
      </c>
      <c r="AG1432" s="332">
        <v>7853.96</v>
      </c>
      <c r="AH1432" s="332">
        <v>6010.73</v>
      </c>
      <c r="AI1432" s="341" t="s">
        <v>60</v>
      </c>
      <c r="AJ1432" s="341" t="s">
        <v>60</v>
      </c>
      <c r="AK1432" s="341" t="s">
        <v>60</v>
      </c>
      <c r="AL1432" s="331" t="s">
        <v>8328</v>
      </c>
      <c r="AM1432" s="331" t="s">
        <v>8329</v>
      </c>
      <c r="AN1432" s="338">
        <v>-0.96599999999999997</v>
      </c>
      <c r="AO1432" s="332">
        <v>6.37</v>
      </c>
      <c r="AP1432" s="332">
        <v>6.64</v>
      </c>
    </row>
    <row r="1433" spans="1:42" ht="360">
      <c r="A1433" s="329">
        <v>44260</v>
      </c>
      <c r="B1433" s="330" t="s">
        <v>1725</v>
      </c>
      <c r="C1433" s="330" t="s">
        <v>60</v>
      </c>
      <c r="D1433" s="331" t="s">
        <v>61</v>
      </c>
      <c r="E1433" s="331" t="s">
        <v>67</v>
      </c>
      <c r="F1433" s="332">
        <v>3204.42</v>
      </c>
      <c r="G1433" s="330" t="s">
        <v>6517</v>
      </c>
      <c r="H1433" s="330" t="s">
        <v>6518</v>
      </c>
      <c r="I1433" s="331" t="s">
        <v>6519</v>
      </c>
      <c r="J1433" s="329">
        <v>44260</v>
      </c>
      <c r="K1433" s="333" t="s">
        <v>491</v>
      </c>
      <c r="L1433" s="329">
        <v>44418</v>
      </c>
      <c r="M1433" s="335" t="s">
        <v>16893</v>
      </c>
      <c r="N1433" s="335" t="s">
        <v>60</v>
      </c>
      <c r="O1433" s="335" t="s">
        <v>60</v>
      </c>
      <c r="P1433" s="341" t="s">
        <v>60</v>
      </c>
      <c r="Q1433" s="331" t="s">
        <v>8588</v>
      </c>
      <c r="R1433" s="339" t="s">
        <v>16894</v>
      </c>
      <c r="S1433" s="333" t="s">
        <v>16895</v>
      </c>
      <c r="T1433" s="331" t="s">
        <v>6915</v>
      </c>
      <c r="U1433" s="331" t="s">
        <v>11848</v>
      </c>
      <c r="V1433" s="335" t="s">
        <v>16896</v>
      </c>
      <c r="W1433" s="339" t="s">
        <v>16897</v>
      </c>
      <c r="X1433" s="330" t="s">
        <v>60</v>
      </c>
      <c r="Y1433" s="335" t="s">
        <v>16898</v>
      </c>
      <c r="Z1433" s="333" t="s">
        <v>10077</v>
      </c>
      <c r="AA1433" s="330" t="s">
        <v>60</v>
      </c>
      <c r="AB1433" s="341" t="s">
        <v>60</v>
      </c>
      <c r="AC1433" s="332">
        <v>2.02</v>
      </c>
      <c r="AD1433" s="341" t="s">
        <v>60</v>
      </c>
      <c r="AE1433" s="341" t="s">
        <v>60</v>
      </c>
      <c r="AF1433" s="341" t="s">
        <v>60</v>
      </c>
      <c r="AG1433" s="341" t="s">
        <v>60</v>
      </c>
      <c r="AH1433" s="332">
        <v>3204.42</v>
      </c>
      <c r="AI1433" s="341" t="s">
        <v>60</v>
      </c>
      <c r="AJ1433" s="341" t="s">
        <v>60</v>
      </c>
      <c r="AK1433" s="341" t="s">
        <v>60</v>
      </c>
      <c r="AL1433" s="331" t="s">
        <v>8328</v>
      </c>
      <c r="AM1433" s="331" t="s">
        <v>8329</v>
      </c>
      <c r="AN1433" s="332">
        <v>-1.01</v>
      </c>
      <c r="AO1433" s="332">
        <v>10</v>
      </c>
      <c r="AP1433" s="332">
        <v>43.09</v>
      </c>
    </row>
    <row r="1434" spans="1:42" ht="371.25">
      <c r="A1434" s="329">
        <v>44508</v>
      </c>
      <c r="B1434" s="330" t="s">
        <v>6520</v>
      </c>
      <c r="C1434" s="330" t="s">
        <v>60</v>
      </c>
      <c r="D1434" s="331" t="s">
        <v>61</v>
      </c>
      <c r="E1434" s="331" t="s">
        <v>67</v>
      </c>
      <c r="F1434" s="332">
        <v>71.95</v>
      </c>
      <c r="G1434" s="330" t="s">
        <v>6521</v>
      </c>
      <c r="H1434" s="330" t="s">
        <v>60</v>
      </c>
      <c r="I1434" s="331" t="s">
        <v>6522</v>
      </c>
      <c r="J1434" s="329">
        <v>44508</v>
      </c>
      <c r="K1434" s="333" t="s">
        <v>491</v>
      </c>
      <c r="L1434" s="329">
        <v>44608</v>
      </c>
      <c r="M1434" s="335" t="s">
        <v>16899</v>
      </c>
      <c r="N1434" s="335" t="s">
        <v>60</v>
      </c>
      <c r="O1434" s="335" t="s">
        <v>60</v>
      </c>
      <c r="P1434" s="341" t="s">
        <v>60</v>
      </c>
      <c r="Q1434" s="331" t="s">
        <v>8640</v>
      </c>
      <c r="R1434" s="339" t="s">
        <v>16900</v>
      </c>
      <c r="S1434" s="333" t="s">
        <v>8742</v>
      </c>
      <c r="T1434" s="331" t="s">
        <v>6917</v>
      </c>
      <c r="U1434" s="331" t="s">
        <v>11848</v>
      </c>
      <c r="V1434" s="335" t="s">
        <v>16901</v>
      </c>
      <c r="W1434" s="333" t="s">
        <v>10620</v>
      </c>
      <c r="X1434" s="340">
        <v>157.9</v>
      </c>
      <c r="Y1434" s="335" t="s">
        <v>60</v>
      </c>
      <c r="Z1434" s="333" t="s">
        <v>60</v>
      </c>
      <c r="AA1434" s="330" t="s">
        <v>60</v>
      </c>
      <c r="AB1434" s="332">
        <v>12.26</v>
      </c>
      <c r="AC1434" s="332">
        <v>2</v>
      </c>
      <c r="AD1434" s="332">
        <v>8.18</v>
      </c>
      <c r="AE1434" s="332">
        <v>9.61</v>
      </c>
      <c r="AF1434" s="332">
        <v>1.52</v>
      </c>
      <c r="AG1434" s="332">
        <v>62.54</v>
      </c>
      <c r="AH1434" s="332">
        <v>62.07</v>
      </c>
      <c r="AI1434" s="336">
        <v>41.7</v>
      </c>
      <c r="AJ1434" s="332">
        <v>5.1100000000000003</v>
      </c>
      <c r="AK1434" s="336">
        <v>55.8</v>
      </c>
      <c r="AL1434" s="331" t="s">
        <v>8328</v>
      </c>
      <c r="AM1434" s="331" t="s">
        <v>8329</v>
      </c>
      <c r="AN1434" s="332">
        <v>-1.18</v>
      </c>
      <c r="AO1434" s="332">
        <v>-1.18</v>
      </c>
      <c r="AP1434" s="332">
        <v>5.88</v>
      </c>
    </row>
    <row r="1435" spans="1:42" ht="202.5">
      <c r="A1435" s="329">
        <v>44642</v>
      </c>
      <c r="B1435" s="330" t="s">
        <v>2215</v>
      </c>
      <c r="C1435" s="330" t="s">
        <v>2216</v>
      </c>
      <c r="D1435" s="331" t="s">
        <v>61</v>
      </c>
      <c r="E1435" s="331" t="s">
        <v>77</v>
      </c>
      <c r="F1435" s="332">
        <v>264.73</v>
      </c>
      <c r="G1435" s="330" t="s">
        <v>2217</v>
      </c>
      <c r="H1435" s="330" t="s">
        <v>60</v>
      </c>
      <c r="I1435" s="331" t="s">
        <v>2218</v>
      </c>
      <c r="J1435" s="329">
        <v>44642</v>
      </c>
      <c r="K1435" s="333" t="s">
        <v>491</v>
      </c>
      <c r="L1435" s="334" t="s">
        <v>60</v>
      </c>
      <c r="M1435" s="335" t="s">
        <v>11025</v>
      </c>
      <c r="N1435" s="335" t="s">
        <v>11026</v>
      </c>
      <c r="O1435" s="335" t="s">
        <v>11027</v>
      </c>
      <c r="P1435" s="336">
        <v>96</v>
      </c>
      <c r="Q1435" s="331" t="s">
        <v>9327</v>
      </c>
      <c r="R1435" s="337" t="s">
        <v>11028</v>
      </c>
      <c r="S1435" s="333" t="s">
        <v>9042</v>
      </c>
      <c r="T1435" s="331" t="s">
        <v>6915</v>
      </c>
      <c r="U1435" s="331" t="s">
        <v>492</v>
      </c>
      <c r="V1435" s="335" t="s">
        <v>11029</v>
      </c>
      <c r="W1435" s="333" t="s">
        <v>11030</v>
      </c>
      <c r="X1435" s="330" t="s">
        <v>60</v>
      </c>
      <c r="Y1435" s="335" t="s">
        <v>60</v>
      </c>
      <c r="Z1435" s="333" t="s">
        <v>60</v>
      </c>
      <c r="AA1435" s="330" t="s">
        <v>60</v>
      </c>
      <c r="AB1435" s="332">
        <v>30.12</v>
      </c>
      <c r="AC1435" s="332">
        <v>6.62</v>
      </c>
      <c r="AD1435" s="332">
        <v>20.21</v>
      </c>
      <c r="AE1435" s="332">
        <v>23.95</v>
      </c>
      <c r="AF1435" s="332">
        <v>3.14</v>
      </c>
      <c r="AG1435" s="332">
        <v>289.10000000000002</v>
      </c>
      <c r="AH1435" s="332">
        <v>186.9</v>
      </c>
      <c r="AI1435" s="336">
        <v>150.80000000000001</v>
      </c>
      <c r="AJ1435" s="336">
        <v>11.3</v>
      </c>
      <c r="AK1435" s="336">
        <v>261.2</v>
      </c>
      <c r="AL1435" s="331" t="s">
        <v>8328</v>
      </c>
      <c r="AM1435" s="331" t="s">
        <v>8329</v>
      </c>
      <c r="AN1435" s="332">
        <v>-1.19</v>
      </c>
      <c r="AO1435" s="338">
        <v>-0.39800000000000002</v>
      </c>
      <c r="AP1435" s="332">
        <v>16.28</v>
      </c>
    </row>
    <row r="1436" spans="1:42" ht="135">
      <c r="A1436" s="329">
        <v>44515</v>
      </c>
      <c r="B1436" s="330" t="s">
        <v>2219</v>
      </c>
      <c r="C1436" s="330" t="s">
        <v>2220</v>
      </c>
      <c r="D1436" s="331" t="s">
        <v>61</v>
      </c>
      <c r="E1436" s="331" t="s">
        <v>77</v>
      </c>
      <c r="F1436" s="332">
        <v>2667.74</v>
      </c>
      <c r="G1436" s="330" t="s">
        <v>2221</v>
      </c>
      <c r="H1436" s="330" t="s">
        <v>60</v>
      </c>
      <c r="I1436" s="331" t="s">
        <v>2222</v>
      </c>
      <c r="J1436" s="329">
        <v>44515</v>
      </c>
      <c r="K1436" s="333" t="s">
        <v>491</v>
      </c>
      <c r="L1436" s="334" t="s">
        <v>60</v>
      </c>
      <c r="M1436" s="335" t="s">
        <v>11037</v>
      </c>
      <c r="N1436" s="335" t="s">
        <v>60</v>
      </c>
      <c r="O1436" s="335" t="s">
        <v>11038</v>
      </c>
      <c r="P1436" s="336">
        <v>2248.6</v>
      </c>
      <c r="Q1436" s="331" t="s">
        <v>11039</v>
      </c>
      <c r="R1436" s="339" t="s">
        <v>11040</v>
      </c>
      <c r="S1436" s="333" t="s">
        <v>10575</v>
      </c>
      <c r="T1436" s="331" t="s">
        <v>6923</v>
      </c>
      <c r="U1436" s="331" t="s">
        <v>492</v>
      </c>
      <c r="V1436" s="335" t="s">
        <v>11041</v>
      </c>
      <c r="W1436" s="333" t="s">
        <v>11042</v>
      </c>
      <c r="X1436" s="330" t="s">
        <v>60</v>
      </c>
      <c r="Y1436" s="335" t="s">
        <v>60</v>
      </c>
      <c r="Z1436" s="333" t="s">
        <v>60</v>
      </c>
      <c r="AA1436" s="330" t="s">
        <v>60</v>
      </c>
      <c r="AB1436" s="332">
        <v>19.489999999999998</v>
      </c>
      <c r="AC1436" s="332">
        <v>2.62</v>
      </c>
      <c r="AD1436" s="332">
        <v>11.29</v>
      </c>
      <c r="AE1436" s="332">
        <v>14.46</v>
      </c>
      <c r="AF1436" s="332">
        <v>2.21</v>
      </c>
      <c r="AG1436" s="332">
        <v>2667.74</v>
      </c>
      <c r="AH1436" s="332">
        <v>2598.69</v>
      </c>
      <c r="AI1436" s="336">
        <v>1441.3</v>
      </c>
      <c r="AJ1436" s="336">
        <v>145.19999999999999</v>
      </c>
      <c r="AK1436" s="336">
        <v>1795.3</v>
      </c>
      <c r="AL1436" s="331" t="s">
        <v>8328</v>
      </c>
      <c r="AM1436" s="331" t="s">
        <v>8329</v>
      </c>
      <c r="AN1436" s="332">
        <v>-1.42</v>
      </c>
      <c r="AO1436" s="332">
        <v>-1.1299999999999999</v>
      </c>
      <c r="AP1436" s="332">
        <v>-2.25</v>
      </c>
    </row>
    <row r="1437" spans="1:42" ht="409.5">
      <c r="A1437" s="329">
        <v>44592</v>
      </c>
      <c r="B1437" s="330" t="s">
        <v>6523</v>
      </c>
      <c r="C1437" s="330" t="s">
        <v>60</v>
      </c>
      <c r="D1437" s="331" t="s">
        <v>61</v>
      </c>
      <c r="E1437" s="331" t="s">
        <v>67</v>
      </c>
      <c r="F1437" s="332">
        <v>17182.11</v>
      </c>
      <c r="G1437" s="330" t="s">
        <v>6524</v>
      </c>
      <c r="H1437" s="330" t="s">
        <v>6525</v>
      </c>
      <c r="I1437" s="331" t="s">
        <v>6526</v>
      </c>
      <c r="J1437" s="329">
        <v>44592</v>
      </c>
      <c r="K1437" s="333" t="s">
        <v>491</v>
      </c>
      <c r="L1437" s="329">
        <v>44834</v>
      </c>
      <c r="M1437" s="335" t="s">
        <v>16902</v>
      </c>
      <c r="N1437" s="335" t="s">
        <v>16903</v>
      </c>
      <c r="O1437" s="335" t="s">
        <v>16904</v>
      </c>
      <c r="P1437" s="341" t="s">
        <v>60</v>
      </c>
      <c r="Q1437" s="331" t="s">
        <v>8469</v>
      </c>
      <c r="R1437" s="339" t="s">
        <v>16905</v>
      </c>
      <c r="S1437" s="339" t="s">
        <v>16906</v>
      </c>
      <c r="T1437" s="331" t="s">
        <v>6921</v>
      </c>
      <c r="U1437" s="331" t="s">
        <v>11848</v>
      </c>
      <c r="V1437" s="335" t="s">
        <v>16907</v>
      </c>
      <c r="W1437" s="339" t="s">
        <v>16908</v>
      </c>
      <c r="X1437" s="330" t="s">
        <v>60</v>
      </c>
      <c r="Y1437" s="335" t="s">
        <v>16909</v>
      </c>
      <c r="Z1437" s="339" t="s">
        <v>16910</v>
      </c>
      <c r="AA1437" s="330" t="s">
        <v>8665</v>
      </c>
      <c r="AB1437" s="332">
        <v>44.22</v>
      </c>
      <c r="AC1437" s="332">
        <v>24.85</v>
      </c>
      <c r="AD1437" s="332">
        <v>26.06</v>
      </c>
      <c r="AE1437" s="332">
        <v>44.31</v>
      </c>
      <c r="AF1437" s="332">
        <v>5.18</v>
      </c>
      <c r="AG1437" s="332">
        <v>16654.93</v>
      </c>
      <c r="AH1437" s="332">
        <v>13598.09</v>
      </c>
      <c r="AI1437" s="336">
        <v>3314.2</v>
      </c>
      <c r="AJ1437" s="336">
        <v>330.4</v>
      </c>
      <c r="AK1437" s="336">
        <v>6975.5</v>
      </c>
      <c r="AL1437" s="331" t="s">
        <v>8328</v>
      </c>
      <c r="AM1437" s="331" t="s">
        <v>8329</v>
      </c>
      <c r="AN1437" s="332">
        <v>-1.47</v>
      </c>
      <c r="AO1437" s="332">
        <v>-2.2000000000000002</v>
      </c>
      <c r="AP1437" s="332">
        <v>9.9499999999999993</v>
      </c>
    </row>
    <row r="1438" spans="1:42" ht="409.5">
      <c r="A1438" s="329">
        <v>44496</v>
      </c>
      <c r="B1438" s="330" t="s">
        <v>6527</v>
      </c>
      <c r="C1438" s="330" t="s">
        <v>60</v>
      </c>
      <c r="D1438" s="331" t="s">
        <v>61</v>
      </c>
      <c r="E1438" s="331" t="s">
        <v>67</v>
      </c>
      <c r="F1438" s="332">
        <v>561.78</v>
      </c>
      <c r="G1438" s="330" t="s">
        <v>6528</v>
      </c>
      <c r="H1438" s="330" t="s">
        <v>60</v>
      </c>
      <c r="I1438" s="331" t="s">
        <v>6529</v>
      </c>
      <c r="J1438" s="329">
        <v>44496</v>
      </c>
      <c r="K1438" s="333" t="s">
        <v>491</v>
      </c>
      <c r="L1438" s="329">
        <v>44592</v>
      </c>
      <c r="M1438" s="335" t="s">
        <v>16911</v>
      </c>
      <c r="N1438" s="335" t="s">
        <v>16912</v>
      </c>
      <c r="O1438" s="335" t="s">
        <v>16913</v>
      </c>
      <c r="P1438" s="341" t="s">
        <v>60</v>
      </c>
      <c r="Q1438" s="331" t="s">
        <v>8323</v>
      </c>
      <c r="R1438" s="339" t="s">
        <v>16914</v>
      </c>
      <c r="S1438" s="333" t="s">
        <v>16915</v>
      </c>
      <c r="T1438" s="331" t="s">
        <v>6915</v>
      </c>
      <c r="U1438" s="331" t="s">
        <v>11848</v>
      </c>
      <c r="V1438" s="335" t="s">
        <v>16916</v>
      </c>
      <c r="W1438" s="339" t="s">
        <v>16917</v>
      </c>
      <c r="X1438" s="330" t="s">
        <v>60</v>
      </c>
      <c r="Y1438" s="335" t="s">
        <v>60</v>
      </c>
      <c r="Z1438" s="333" t="s">
        <v>60</v>
      </c>
      <c r="AA1438" s="330" t="s">
        <v>60</v>
      </c>
      <c r="AB1438" s="332">
        <v>8.8699999999999992</v>
      </c>
      <c r="AC1438" s="332">
        <v>1.61</v>
      </c>
      <c r="AD1438" s="332">
        <v>6.96</v>
      </c>
      <c r="AE1438" s="332">
        <v>8.57</v>
      </c>
      <c r="AF1438" s="338">
        <v>0.70699999999999996</v>
      </c>
      <c r="AG1438" s="332">
        <v>697.77</v>
      </c>
      <c r="AH1438" s="332">
        <v>592.75</v>
      </c>
      <c r="AI1438" s="336">
        <v>988.3</v>
      </c>
      <c r="AJ1438" s="336">
        <v>60</v>
      </c>
      <c r="AK1438" s="336">
        <v>871.4</v>
      </c>
      <c r="AL1438" s="331" t="s">
        <v>8328</v>
      </c>
      <c r="AM1438" s="331" t="s">
        <v>8329</v>
      </c>
      <c r="AN1438" s="332">
        <v>-1.55</v>
      </c>
      <c r="AO1438" s="332">
        <v>-1.67</v>
      </c>
      <c r="AP1438" s="332">
        <v>-3.06</v>
      </c>
    </row>
    <row r="1439" spans="1:42" ht="168.75">
      <c r="A1439" s="329">
        <v>44337</v>
      </c>
      <c r="B1439" s="330" t="s">
        <v>2223</v>
      </c>
      <c r="C1439" s="330" t="s">
        <v>2224</v>
      </c>
      <c r="D1439" s="331" t="s">
        <v>61</v>
      </c>
      <c r="E1439" s="331" t="s">
        <v>67</v>
      </c>
      <c r="F1439" s="332">
        <v>3.41</v>
      </c>
      <c r="G1439" s="330" t="s">
        <v>2225</v>
      </c>
      <c r="H1439" s="330" t="s">
        <v>2226</v>
      </c>
      <c r="I1439" s="331" t="s">
        <v>2227</v>
      </c>
      <c r="J1439" s="329">
        <v>44337</v>
      </c>
      <c r="K1439" s="333" t="s">
        <v>491</v>
      </c>
      <c r="L1439" s="329">
        <v>44608</v>
      </c>
      <c r="M1439" s="335" t="s">
        <v>11154</v>
      </c>
      <c r="N1439" s="335" t="s">
        <v>11155</v>
      </c>
      <c r="O1439" s="335" t="s">
        <v>11156</v>
      </c>
      <c r="P1439" s="336">
        <v>53.6</v>
      </c>
      <c r="Q1439" s="331" t="s">
        <v>8323</v>
      </c>
      <c r="R1439" s="339" t="s">
        <v>11157</v>
      </c>
      <c r="S1439" s="333" t="s">
        <v>8346</v>
      </c>
      <c r="T1439" s="331" t="s">
        <v>6917</v>
      </c>
      <c r="U1439" s="331" t="s">
        <v>492</v>
      </c>
      <c r="V1439" s="335" t="s">
        <v>11158</v>
      </c>
      <c r="W1439" s="333" t="s">
        <v>9183</v>
      </c>
      <c r="X1439" s="330" t="s">
        <v>60</v>
      </c>
      <c r="Y1439" s="335" t="s">
        <v>11159</v>
      </c>
      <c r="Z1439" s="333" t="s">
        <v>9183</v>
      </c>
      <c r="AA1439" s="344">
        <v>6.04</v>
      </c>
      <c r="AB1439" s="332">
        <v>140.88</v>
      </c>
      <c r="AC1439" s="338">
        <v>0.94099999999999995</v>
      </c>
      <c r="AD1439" s="341" t="s">
        <v>60</v>
      </c>
      <c r="AE1439" s="341" t="s">
        <v>60</v>
      </c>
      <c r="AF1439" s="338">
        <v>0.66300000000000003</v>
      </c>
      <c r="AG1439" s="332">
        <v>5.53</v>
      </c>
      <c r="AH1439" s="332">
        <v>4.72</v>
      </c>
      <c r="AI1439" s="336">
        <v>36.4</v>
      </c>
      <c r="AJ1439" s="332">
        <v>1.06</v>
      </c>
      <c r="AK1439" s="332">
        <v>6.34</v>
      </c>
      <c r="AL1439" s="331" t="s">
        <v>8328</v>
      </c>
      <c r="AM1439" s="331" t="s">
        <v>8329</v>
      </c>
      <c r="AN1439" s="332">
        <v>-1.56</v>
      </c>
      <c r="AO1439" s="332">
        <v>-7.35</v>
      </c>
      <c r="AP1439" s="332">
        <v>5.7</v>
      </c>
    </row>
    <row r="1440" spans="1:42" ht="270">
      <c r="A1440" s="329">
        <v>44763</v>
      </c>
      <c r="B1440" s="330" t="s">
        <v>6530</v>
      </c>
      <c r="C1440" s="330" t="s">
        <v>60</v>
      </c>
      <c r="D1440" s="331" t="s">
        <v>61</v>
      </c>
      <c r="E1440" s="331" t="s">
        <v>67</v>
      </c>
      <c r="F1440" s="332">
        <v>192.52</v>
      </c>
      <c r="G1440" s="330" t="s">
        <v>6531</v>
      </c>
      <c r="H1440" s="330" t="s">
        <v>60</v>
      </c>
      <c r="I1440" s="331" t="s">
        <v>6532</v>
      </c>
      <c r="J1440" s="329">
        <v>44763</v>
      </c>
      <c r="K1440" s="333" t="s">
        <v>491</v>
      </c>
      <c r="L1440" s="329">
        <v>44792</v>
      </c>
      <c r="M1440" s="335" t="s">
        <v>16918</v>
      </c>
      <c r="N1440" s="335" t="s">
        <v>16919</v>
      </c>
      <c r="O1440" s="335" t="s">
        <v>16920</v>
      </c>
      <c r="P1440" s="341" t="s">
        <v>60</v>
      </c>
      <c r="Q1440" s="331" t="s">
        <v>8469</v>
      </c>
      <c r="R1440" s="339" t="s">
        <v>16921</v>
      </c>
      <c r="S1440" s="333" t="s">
        <v>16922</v>
      </c>
      <c r="T1440" s="331" t="s">
        <v>6915</v>
      </c>
      <c r="U1440" s="331" t="s">
        <v>11848</v>
      </c>
      <c r="V1440" s="335" t="s">
        <v>16923</v>
      </c>
      <c r="W1440" s="333" t="s">
        <v>9106</v>
      </c>
      <c r="X1440" s="330" t="s">
        <v>60</v>
      </c>
      <c r="Y1440" s="335" t="s">
        <v>60</v>
      </c>
      <c r="Z1440" s="333" t="s">
        <v>60</v>
      </c>
      <c r="AA1440" s="330" t="s">
        <v>60</v>
      </c>
      <c r="AB1440" s="332">
        <v>62.98</v>
      </c>
      <c r="AC1440" s="332">
        <v>4.66</v>
      </c>
      <c r="AD1440" s="332">
        <v>21.9</v>
      </c>
      <c r="AE1440" s="332">
        <v>34.5</v>
      </c>
      <c r="AF1440" s="332">
        <v>2.64</v>
      </c>
      <c r="AG1440" s="332">
        <v>227.28</v>
      </c>
      <c r="AH1440" s="332">
        <v>218.9</v>
      </c>
      <c r="AI1440" s="336">
        <v>93.9</v>
      </c>
      <c r="AJ1440" s="332">
        <v>3.79</v>
      </c>
      <c r="AK1440" s="336">
        <v>133.4</v>
      </c>
      <c r="AL1440" s="331" t="s">
        <v>8328</v>
      </c>
      <c r="AM1440" s="331" t="s">
        <v>8329</v>
      </c>
      <c r="AN1440" s="332">
        <v>-1.66</v>
      </c>
      <c r="AO1440" s="332">
        <v>-1.66</v>
      </c>
      <c r="AP1440" s="338">
        <v>-0.628</v>
      </c>
    </row>
    <row r="1441" spans="1:42" ht="409.5">
      <c r="A1441" s="329">
        <v>44531</v>
      </c>
      <c r="B1441" s="330" t="s">
        <v>6533</v>
      </c>
      <c r="C1441" s="330" t="s">
        <v>60</v>
      </c>
      <c r="D1441" s="331" t="s">
        <v>61</v>
      </c>
      <c r="E1441" s="331" t="s">
        <v>67</v>
      </c>
      <c r="F1441" s="332">
        <v>1536.47</v>
      </c>
      <c r="G1441" s="330" t="s">
        <v>6534</v>
      </c>
      <c r="H1441" s="330" t="s">
        <v>6535</v>
      </c>
      <c r="I1441" s="331" t="s">
        <v>6536</v>
      </c>
      <c r="J1441" s="329">
        <v>44531</v>
      </c>
      <c r="K1441" s="333" t="s">
        <v>491</v>
      </c>
      <c r="L1441" s="329">
        <v>44636</v>
      </c>
      <c r="M1441" s="335" t="s">
        <v>16924</v>
      </c>
      <c r="N1441" s="335" t="s">
        <v>60</v>
      </c>
      <c r="O1441" s="335" t="s">
        <v>60</v>
      </c>
      <c r="P1441" s="341" t="s">
        <v>60</v>
      </c>
      <c r="Q1441" s="331" t="s">
        <v>9345</v>
      </c>
      <c r="R1441" s="333" t="s">
        <v>16925</v>
      </c>
      <c r="S1441" s="333" t="s">
        <v>8621</v>
      </c>
      <c r="T1441" s="331" t="s">
        <v>6915</v>
      </c>
      <c r="U1441" s="331" t="s">
        <v>11848</v>
      </c>
      <c r="V1441" s="335" t="s">
        <v>16926</v>
      </c>
      <c r="W1441" s="333" t="s">
        <v>16927</v>
      </c>
      <c r="X1441" s="340">
        <v>13018.7</v>
      </c>
      <c r="Y1441" s="335" t="s">
        <v>16928</v>
      </c>
      <c r="Z1441" s="339" t="s">
        <v>16929</v>
      </c>
      <c r="AA1441" s="330" t="s">
        <v>60</v>
      </c>
      <c r="AB1441" s="341" t="s">
        <v>60</v>
      </c>
      <c r="AC1441" s="332">
        <v>14.58</v>
      </c>
      <c r="AD1441" s="341" t="s">
        <v>60</v>
      </c>
      <c r="AE1441" s="341" t="s">
        <v>60</v>
      </c>
      <c r="AF1441" s="332">
        <v>6.9</v>
      </c>
      <c r="AG1441" s="332">
        <v>1536.47</v>
      </c>
      <c r="AH1441" s="332">
        <v>1687.09</v>
      </c>
      <c r="AI1441" s="336">
        <v>229</v>
      </c>
      <c r="AJ1441" s="336">
        <v>-70.3</v>
      </c>
      <c r="AK1441" s="336">
        <v>333.1</v>
      </c>
      <c r="AL1441" s="331" t="s">
        <v>8328</v>
      </c>
      <c r="AM1441" s="331" t="s">
        <v>8329</v>
      </c>
      <c r="AN1441" s="332">
        <v>-1.85</v>
      </c>
      <c r="AO1441" s="332">
        <v>5.55</v>
      </c>
      <c r="AP1441" s="332">
        <v>12.93</v>
      </c>
    </row>
    <row r="1442" spans="1:42" ht="409.5">
      <c r="A1442" s="329">
        <v>44189</v>
      </c>
      <c r="B1442" s="330" t="s">
        <v>6537</v>
      </c>
      <c r="C1442" s="330" t="s">
        <v>60</v>
      </c>
      <c r="D1442" s="331" t="s">
        <v>61</v>
      </c>
      <c r="E1442" s="331" t="s">
        <v>67</v>
      </c>
      <c r="F1442" s="332">
        <v>445.96</v>
      </c>
      <c r="G1442" s="330" t="s">
        <v>6538</v>
      </c>
      <c r="H1442" s="330" t="s">
        <v>6539</v>
      </c>
      <c r="I1442" s="331" t="s">
        <v>6540</v>
      </c>
      <c r="J1442" s="329">
        <v>44189</v>
      </c>
      <c r="K1442" s="333" t="s">
        <v>491</v>
      </c>
      <c r="L1442" s="329">
        <v>44399</v>
      </c>
      <c r="M1442" s="335" t="s">
        <v>16930</v>
      </c>
      <c r="N1442" s="335" t="s">
        <v>60</v>
      </c>
      <c r="O1442" s="335" t="s">
        <v>60</v>
      </c>
      <c r="P1442" s="341" t="s">
        <v>60</v>
      </c>
      <c r="Q1442" s="331" t="s">
        <v>8695</v>
      </c>
      <c r="R1442" s="339" t="s">
        <v>16931</v>
      </c>
      <c r="S1442" s="333" t="s">
        <v>16932</v>
      </c>
      <c r="T1442" s="331" t="s">
        <v>6921</v>
      </c>
      <c r="U1442" s="331" t="s">
        <v>11848</v>
      </c>
      <c r="V1442" s="335" t="s">
        <v>16933</v>
      </c>
      <c r="W1442" s="339" t="s">
        <v>16934</v>
      </c>
      <c r="X1442" s="330" t="s">
        <v>16935</v>
      </c>
      <c r="Y1442" s="335" t="s">
        <v>16936</v>
      </c>
      <c r="Z1442" s="339" t="s">
        <v>16937</v>
      </c>
      <c r="AA1442" s="330" t="s">
        <v>60</v>
      </c>
      <c r="AB1442" s="332">
        <v>19.52</v>
      </c>
      <c r="AC1442" s="332">
        <v>1.1000000000000001</v>
      </c>
      <c r="AD1442" s="332">
        <v>5.53</v>
      </c>
      <c r="AE1442" s="332">
        <v>15.67</v>
      </c>
      <c r="AF1442" s="332">
        <v>1.75</v>
      </c>
      <c r="AG1442" s="332">
        <v>413.61</v>
      </c>
      <c r="AH1442" s="332">
        <v>190.8</v>
      </c>
      <c r="AI1442" s="341" t="s">
        <v>60</v>
      </c>
      <c r="AJ1442" s="341" t="s">
        <v>60</v>
      </c>
      <c r="AK1442" s="341" t="s">
        <v>60</v>
      </c>
      <c r="AL1442" s="331" t="s">
        <v>8328</v>
      </c>
      <c r="AM1442" s="331" t="s">
        <v>8329</v>
      </c>
      <c r="AN1442" s="332">
        <v>-2.02</v>
      </c>
      <c r="AO1442" s="332">
        <v>-5.29</v>
      </c>
      <c r="AP1442" s="332">
        <v>8.6300000000000008</v>
      </c>
    </row>
    <row r="1443" spans="1:42" ht="409.5">
      <c r="A1443" s="329">
        <v>44071</v>
      </c>
      <c r="B1443" s="330" t="s">
        <v>6541</v>
      </c>
      <c r="C1443" s="330" t="s">
        <v>60</v>
      </c>
      <c r="D1443" s="331" t="s">
        <v>61</v>
      </c>
      <c r="E1443" s="331" t="s">
        <v>67</v>
      </c>
      <c r="F1443" s="332">
        <v>2464.5100000000002</v>
      </c>
      <c r="G1443" s="330" t="s">
        <v>6542</v>
      </c>
      <c r="H1443" s="330" t="s">
        <v>6543</v>
      </c>
      <c r="I1443" s="331" t="s">
        <v>6544</v>
      </c>
      <c r="J1443" s="329">
        <v>44071</v>
      </c>
      <c r="K1443" s="333" t="s">
        <v>491</v>
      </c>
      <c r="L1443" s="329">
        <v>44256</v>
      </c>
      <c r="M1443" s="335" t="s">
        <v>16938</v>
      </c>
      <c r="N1443" s="335" t="s">
        <v>60</v>
      </c>
      <c r="O1443" s="335" t="s">
        <v>60</v>
      </c>
      <c r="P1443" s="341" t="s">
        <v>60</v>
      </c>
      <c r="Q1443" s="331" t="s">
        <v>13077</v>
      </c>
      <c r="R1443" s="333" t="s">
        <v>14205</v>
      </c>
      <c r="S1443" s="333" t="s">
        <v>15034</v>
      </c>
      <c r="T1443" s="331" t="s">
        <v>6917</v>
      </c>
      <c r="U1443" s="331" t="s">
        <v>12010</v>
      </c>
      <c r="V1443" s="335" t="s">
        <v>16939</v>
      </c>
      <c r="W1443" s="333" t="s">
        <v>8541</v>
      </c>
      <c r="X1443" s="340">
        <v>5366.5</v>
      </c>
      <c r="Y1443" s="335" t="s">
        <v>16940</v>
      </c>
      <c r="Z1443" s="339" t="s">
        <v>16941</v>
      </c>
      <c r="AA1443" s="330" t="s">
        <v>60</v>
      </c>
      <c r="AB1443" s="332">
        <v>18.8</v>
      </c>
      <c r="AC1443" s="338">
        <v>0.84799999999999998</v>
      </c>
      <c r="AD1443" s="332">
        <v>23.26</v>
      </c>
      <c r="AE1443" s="332">
        <v>30.18</v>
      </c>
      <c r="AF1443" s="332">
        <v>14.15</v>
      </c>
      <c r="AG1443" s="332">
        <v>2369.29</v>
      </c>
      <c r="AH1443" s="332">
        <v>1258.3599999999999</v>
      </c>
      <c r="AI1443" s="341" t="s">
        <v>60</v>
      </c>
      <c r="AJ1443" s="341" t="s">
        <v>60</v>
      </c>
      <c r="AK1443" s="336">
        <v>2833.1</v>
      </c>
      <c r="AL1443" s="331" t="s">
        <v>8328</v>
      </c>
      <c r="AM1443" s="331" t="s">
        <v>8329</v>
      </c>
      <c r="AN1443" s="332">
        <v>-2.04</v>
      </c>
      <c r="AO1443" s="338">
        <v>6.7000000000000004E-2</v>
      </c>
      <c r="AP1443" s="332">
        <v>6.38</v>
      </c>
    </row>
    <row r="1444" spans="1:42" ht="78.75">
      <c r="A1444" s="329">
        <v>44586</v>
      </c>
      <c r="B1444" s="330" t="s">
        <v>2228</v>
      </c>
      <c r="C1444" s="330" t="s">
        <v>2229</v>
      </c>
      <c r="D1444" s="331" t="s">
        <v>61</v>
      </c>
      <c r="E1444" s="331" t="s">
        <v>77</v>
      </c>
      <c r="F1444" s="332">
        <v>12.84</v>
      </c>
      <c r="G1444" s="330" t="s">
        <v>2230</v>
      </c>
      <c r="H1444" s="330" t="s">
        <v>2231</v>
      </c>
      <c r="I1444" s="331" t="s">
        <v>2232</v>
      </c>
      <c r="J1444" s="329">
        <v>44586</v>
      </c>
      <c r="K1444" s="333" t="s">
        <v>491</v>
      </c>
      <c r="L1444" s="334" t="s">
        <v>60</v>
      </c>
      <c r="M1444" s="335" t="s">
        <v>11130</v>
      </c>
      <c r="N1444" s="335" t="s">
        <v>11131</v>
      </c>
      <c r="O1444" s="335" t="s">
        <v>60</v>
      </c>
      <c r="P1444" s="336">
        <v>37.5</v>
      </c>
      <c r="Q1444" s="331" t="s">
        <v>9969</v>
      </c>
      <c r="R1444" s="333" t="s">
        <v>11132</v>
      </c>
      <c r="S1444" s="333" t="s">
        <v>9334</v>
      </c>
      <c r="T1444" s="331" t="s">
        <v>6917</v>
      </c>
      <c r="U1444" s="331" t="s">
        <v>492</v>
      </c>
      <c r="V1444" s="335" t="s">
        <v>11133</v>
      </c>
      <c r="W1444" s="339" t="s">
        <v>11134</v>
      </c>
      <c r="X1444" s="330" t="s">
        <v>60</v>
      </c>
      <c r="Y1444" s="335" t="s">
        <v>11135</v>
      </c>
      <c r="Z1444" s="339" t="s">
        <v>11136</v>
      </c>
      <c r="AA1444" s="330" t="s">
        <v>60</v>
      </c>
      <c r="AB1444" s="341" t="s">
        <v>60</v>
      </c>
      <c r="AC1444" s="332">
        <v>13.37</v>
      </c>
      <c r="AD1444" s="341" t="s">
        <v>60</v>
      </c>
      <c r="AE1444" s="341" t="s">
        <v>60</v>
      </c>
      <c r="AF1444" s="332">
        <v>3.25</v>
      </c>
      <c r="AG1444" s="332">
        <v>12.84</v>
      </c>
      <c r="AH1444" s="332">
        <v>10.94</v>
      </c>
      <c r="AI1444" s="332">
        <v>2.88</v>
      </c>
      <c r="AJ1444" s="332">
        <v>-1.36</v>
      </c>
      <c r="AK1444" s="332">
        <v>3.56</v>
      </c>
      <c r="AL1444" s="331" t="s">
        <v>8328</v>
      </c>
      <c r="AM1444" s="331" t="s">
        <v>8329</v>
      </c>
      <c r="AN1444" s="332">
        <v>-2.13</v>
      </c>
      <c r="AO1444" s="332">
        <v>-6.5</v>
      </c>
      <c r="AP1444" s="332">
        <v>2.68</v>
      </c>
    </row>
    <row r="1445" spans="1:42" ht="393.75">
      <c r="A1445" s="329">
        <v>44309</v>
      </c>
      <c r="B1445" s="330" t="s">
        <v>6117</v>
      </c>
      <c r="C1445" s="330" t="s">
        <v>6545</v>
      </c>
      <c r="D1445" s="331" t="s">
        <v>61</v>
      </c>
      <c r="E1445" s="331" t="s">
        <v>77</v>
      </c>
      <c r="F1445" s="332">
        <v>583.16</v>
      </c>
      <c r="G1445" s="330" t="s">
        <v>6546</v>
      </c>
      <c r="H1445" s="330" t="s">
        <v>6547</v>
      </c>
      <c r="I1445" s="331" t="s">
        <v>6548</v>
      </c>
      <c r="J1445" s="329">
        <v>44309</v>
      </c>
      <c r="K1445" s="333" t="s">
        <v>491</v>
      </c>
      <c r="L1445" s="334" t="s">
        <v>60</v>
      </c>
      <c r="M1445" s="335" t="s">
        <v>16331</v>
      </c>
      <c r="N1445" s="335" t="s">
        <v>16942</v>
      </c>
      <c r="O1445" s="335" t="s">
        <v>16943</v>
      </c>
      <c r="P1445" s="336">
        <v>287.60000000000002</v>
      </c>
      <c r="Q1445" s="331" t="s">
        <v>13370</v>
      </c>
      <c r="R1445" s="333" t="s">
        <v>14258</v>
      </c>
      <c r="S1445" s="333" t="s">
        <v>8339</v>
      </c>
      <c r="T1445" s="331" t="s">
        <v>6923</v>
      </c>
      <c r="U1445" s="331" t="s">
        <v>12459</v>
      </c>
      <c r="V1445" s="335" t="s">
        <v>16944</v>
      </c>
      <c r="W1445" s="339" t="s">
        <v>16945</v>
      </c>
      <c r="X1445" s="330" t="s">
        <v>60</v>
      </c>
      <c r="Y1445" s="335" t="s">
        <v>16946</v>
      </c>
      <c r="Z1445" s="339" t="s">
        <v>16947</v>
      </c>
      <c r="AA1445" s="330" t="s">
        <v>60</v>
      </c>
      <c r="AB1445" s="341" t="s">
        <v>60</v>
      </c>
      <c r="AC1445" s="338">
        <v>0.65100000000000002</v>
      </c>
      <c r="AD1445" s="332">
        <v>10.52</v>
      </c>
      <c r="AE1445" s="332">
        <v>10.66</v>
      </c>
      <c r="AF1445" s="332">
        <v>5.68</v>
      </c>
      <c r="AG1445" s="332">
        <v>700.26</v>
      </c>
      <c r="AH1445" s="332">
        <v>334.54</v>
      </c>
      <c r="AI1445" s="336">
        <v>122.2</v>
      </c>
      <c r="AJ1445" s="336">
        <v>59.2</v>
      </c>
      <c r="AK1445" s="336">
        <v>859.6</v>
      </c>
      <c r="AL1445" s="331" t="s">
        <v>8328</v>
      </c>
      <c r="AM1445" s="331" t="s">
        <v>8329</v>
      </c>
      <c r="AN1445" s="332">
        <v>-2.14</v>
      </c>
      <c r="AO1445" s="332">
        <v>-1.72</v>
      </c>
      <c r="AP1445" s="332">
        <v>8.67</v>
      </c>
    </row>
    <row r="1446" spans="1:42" ht="409.5">
      <c r="A1446" s="329">
        <v>44781</v>
      </c>
      <c r="B1446" s="330" t="s">
        <v>6549</v>
      </c>
      <c r="C1446" s="330" t="s">
        <v>60</v>
      </c>
      <c r="D1446" s="331" t="s">
        <v>61</v>
      </c>
      <c r="E1446" s="331" t="s">
        <v>67</v>
      </c>
      <c r="F1446" s="332">
        <v>9831.35</v>
      </c>
      <c r="G1446" s="330" t="s">
        <v>1111</v>
      </c>
      <c r="H1446" s="330" t="s">
        <v>6550</v>
      </c>
      <c r="I1446" s="331" t="s">
        <v>6551</v>
      </c>
      <c r="J1446" s="329">
        <v>44781</v>
      </c>
      <c r="K1446" s="333" t="s">
        <v>491</v>
      </c>
      <c r="L1446" s="329">
        <v>44853</v>
      </c>
      <c r="M1446" s="335" t="s">
        <v>16948</v>
      </c>
      <c r="N1446" s="335" t="s">
        <v>16949</v>
      </c>
      <c r="O1446" s="335" t="s">
        <v>16950</v>
      </c>
      <c r="P1446" s="341" t="s">
        <v>60</v>
      </c>
      <c r="Q1446" s="331" t="s">
        <v>8469</v>
      </c>
      <c r="R1446" s="339" t="s">
        <v>16951</v>
      </c>
      <c r="S1446" s="333" t="s">
        <v>9415</v>
      </c>
      <c r="T1446" s="331" t="s">
        <v>6921</v>
      </c>
      <c r="U1446" s="331" t="s">
        <v>11848</v>
      </c>
      <c r="V1446" s="335" t="s">
        <v>9924</v>
      </c>
      <c r="W1446" s="339" t="s">
        <v>9925</v>
      </c>
      <c r="X1446" s="330" t="s">
        <v>60</v>
      </c>
      <c r="Y1446" s="335" t="s">
        <v>16952</v>
      </c>
      <c r="Z1446" s="339" t="s">
        <v>16953</v>
      </c>
      <c r="AA1446" s="330" t="s">
        <v>16954</v>
      </c>
      <c r="AB1446" s="341" t="s">
        <v>60</v>
      </c>
      <c r="AC1446" s="332">
        <v>8.4700000000000006</v>
      </c>
      <c r="AD1446" s="341" t="s">
        <v>60</v>
      </c>
      <c r="AE1446" s="341" t="s">
        <v>60</v>
      </c>
      <c r="AF1446" s="332">
        <v>10.6</v>
      </c>
      <c r="AG1446" s="332">
        <v>8367.56</v>
      </c>
      <c r="AH1446" s="332">
        <v>8692.7800000000007</v>
      </c>
      <c r="AI1446" s="336">
        <v>789.4</v>
      </c>
      <c r="AJ1446" s="336">
        <v>-162.9</v>
      </c>
      <c r="AK1446" s="336">
        <v>2698.5</v>
      </c>
      <c r="AL1446" s="331" t="s">
        <v>8328</v>
      </c>
      <c r="AM1446" s="331" t="s">
        <v>8329</v>
      </c>
      <c r="AN1446" s="332">
        <v>-2.15</v>
      </c>
      <c r="AO1446" s="332">
        <v>6.15</v>
      </c>
      <c r="AP1446" s="332">
        <v>6.66</v>
      </c>
    </row>
    <row r="1447" spans="1:42" ht="303.75">
      <c r="A1447" s="329">
        <v>44160</v>
      </c>
      <c r="B1447" s="330" t="s">
        <v>2233</v>
      </c>
      <c r="C1447" s="330" t="s">
        <v>60</v>
      </c>
      <c r="D1447" s="331" t="s">
        <v>61</v>
      </c>
      <c r="E1447" s="331" t="s">
        <v>67</v>
      </c>
      <c r="F1447" s="332">
        <v>257.63</v>
      </c>
      <c r="G1447" s="330" t="s">
        <v>2234</v>
      </c>
      <c r="H1447" s="330" t="s">
        <v>60</v>
      </c>
      <c r="I1447" s="331" t="s">
        <v>2235</v>
      </c>
      <c r="J1447" s="329">
        <v>44160</v>
      </c>
      <c r="K1447" s="333" t="s">
        <v>491</v>
      </c>
      <c r="L1447" s="329">
        <v>44286</v>
      </c>
      <c r="M1447" s="335" t="s">
        <v>11043</v>
      </c>
      <c r="N1447" s="335" t="s">
        <v>60</v>
      </c>
      <c r="O1447" s="335" t="s">
        <v>60</v>
      </c>
      <c r="P1447" s="341" t="s">
        <v>60</v>
      </c>
      <c r="Q1447" s="331" t="s">
        <v>9165</v>
      </c>
      <c r="R1447" s="339" t="s">
        <v>11044</v>
      </c>
      <c r="S1447" s="333" t="s">
        <v>11045</v>
      </c>
      <c r="T1447" s="331" t="s">
        <v>6915</v>
      </c>
      <c r="U1447" s="331" t="s">
        <v>492</v>
      </c>
      <c r="V1447" s="335" t="s">
        <v>11046</v>
      </c>
      <c r="W1447" s="333" t="s">
        <v>11047</v>
      </c>
      <c r="X1447" s="340">
        <v>690.7</v>
      </c>
      <c r="Y1447" s="335" t="s">
        <v>60</v>
      </c>
      <c r="Z1447" s="333" t="s">
        <v>60</v>
      </c>
      <c r="AA1447" s="330" t="s">
        <v>60</v>
      </c>
      <c r="AB1447" s="332">
        <v>9.6999999999999993</v>
      </c>
      <c r="AC1447" s="332">
        <v>1.69</v>
      </c>
      <c r="AD1447" s="341" t="s">
        <v>60</v>
      </c>
      <c r="AE1447" s="341" t="s">
        <v>60</v>
      </c>
      <c r="AF1447" s="341" t="s">
        <v>60</v>
      </c>
      <c r="AG1447" s="341" t="s">
        <v>60</v>
      </c>
      <c r="AH1447" s="332">
        <v>257.63</v>
      </c>
      <c r="AI1447" s="341" t="s">
        <v>60</v>
      </c>
      <c r="AJ1447" s="341" t="s">
        <v>60</v>
      </c>
      <c r="AK1447" s="336">
        <v>650.5</v>
      </c>
      <c r="AL1447" s="331" t="s">
        <v>8328</v>
      </c>
      <c r="AM1447" s="331" t="s">
        <v>8329</v>
      </c>
      <c r="AN1447" s="332">
        <v>-2.2400000000000002</v>
      </c>
      <c r="AO1447" s="332">
        <v>-1.17</v>
      </c>
      <c r="AP1447" s="332">
        <v>13.77</v>
      </c>
    </row>
    <row r="1448" spans="1:42" ht="78.75">
      <c r="A1448" s="329">
        <v>44305</v>
      </c>
      <c r="B1448" s="330" t="s">
        <v>6552</v>
      </c>
      <c r="C1448" s="330" t="s">
        <v>60</v>
      </c>
      <c r="D1448" s="331" t="s">
        <v>61</v>
      </c>
      <c r="E1448" s="331" t="s">
        <v>67</v>
      </c>
      <c r="F1448" s="332">
        <v>1428.77</v>
      </c>
      <c r="G1448" s="330" t="s">
        <v>5056</v>
      </c>
      <c r="H1448" s="330" t="s">
        <v>60</v>
      </c>
      <c r="I1448" s="331" t="s">
        <v>6553</v>
      </c>
      <c r="J1448" s="329">
        <v>44305</v>
      </c>
      <c r="K1448" s="333" t="s">
        <v>491</v>
      </c>
      <c r="L1448" s="329">
        <v>44424</v>
      </c>
      <c r="M1448" s="335" t="s">
        <v>16955</v>
      </c>
      <c r="N1448" s="335" t="s">
        <v>60</v>
      </c>
      <c r="O1448" s="335" t="s">
        <v>60</v>
      </c>
      <c r="P1448" s="341" t="s">
        <v>60</v>
      </c>
      <c r="Q1448" s="331" t="s">
        <v>8991</v>
      </c>
      <c r="R1448" s="333" t="s">
        <v>11939</v>
      </c>
      <c r="S1448" s="333" t="s">
        <v>8642</v>
      </c>
      <c r="T1448" s="331" t="s">
        <v>6917</v>
      </c>
      <c r="U1448" s="331" t="s">
        <v>11848</v>
      </c>
      <c r="V1448" s="335" t="s">
        <v>14823</v>
      </c>
      <c r="W1448" s="333" t="s">
        <v>8481</v>
      </c>
      <c r="X1448" s="340">
        <v>5571.5</v>
      </c>
      <c r="Y1448" s="335" t="s">
        <v>60</v>
      </c>
      <c r="Z1448" s="333" t="s">
        <v>60</v>
      </c>
      <c r="AA1448" s="330" t="s">
        <v>60</v>
      </c>
      <c r="AB1448" s="332">
        <v>118.39</v>
      </c>
      <c r="AC1448" s="332">
        <v>3.56</v>
      </c>
      <c r="AD1448" s="341" t="s">
        <v>60</v>
      </c>
      <c r="AE1448" s="341" t="s">
        <v>60</v>
      </c>
      <c r="AF1448" s="332">
        <v>19.5</v>
      </c>
      <c r="AG1448" s="332">
        <v>1228.67</v>
      </c>
      <c r="AH1448" s="332">
        <v>1412.73</v>
      </c>
      <c r="AI1448" s="336">
        <v>70.7</v>
      </c>
      <c r="AJ1448" s="336">
        <v>55.2</v>
      </c>
      <c r="AK1448" s="336">
        <v>387</v>
      </c>
      <c r="AL1448" s="331" t="s">
        <v>8328</v>
      </c>
      <c r="AM1448" s="331" t="s">
        <v>8329</v>
      </c>
      <c r="AN1448" s="332">
        <v>-2.2799999999999998</v>
      </c>
      <c r="AO1448" s="332">
        <v>13.07</v>
      </c>
      <c r="AP1448" s="332">
        <v>40.549999999999997</v>
      </c>
    </row>
    <row r="1449" spans="1:42" ht="168.75">
      <c r="A1449" s="329">
        <v>44655</v>
      </c>
      <c r="B1449" s="330" t="s">
        <v>6554</v>
      </c>
      <c r="C1449" s="330" t="s">
        <v>60</v>
      </c>
      <c r="D1449" s="331" t="s">
        <v>61</v>
      </c>
      <c r="E1449" s="331" t="s">
        <v>67</v>
      </c>
      <c r="F1449" s="332">
        <v>186.38</v>
      </c>
      <c r="G1449" s="330" t="s">
        <v>6555</v>
      </c>
      <c r="H1449" s="330" t="s">
        <v>60</v>
      </c>
      <c r="I1449" s="331" t="s">
        <v>6556</v>
      </c>
      <c r="J1449" s="329">
        <v>44655</v>
      </c>
      <c r="K1449" s="333" t="s">
        <v>491</v>
      </c>
      <c r="L1449" s="329">
        <v>44742</v>
      </c>
      <c r="M1449" s="335" t="s">
        <v>16956</v>
      </c>
      <c r="N1449" s="335" t="s">
        <v>60</v>
      </c>
      <c r="O1449" s="335" t="s">
        <v>60</v>
      </c>
      <c r="P1449" s="341" t="s">
        <v>60</v>
      </c>
      <c r="Q1449" s="331" t="s">
        <v>10015</v>
      </c>
      <c r="R1449" s="333" t="s">
        <v>12834</v>
      </c>
      <c r="S1449" s="333" t="s">
        <v>8471</v>
      </c>
      <c r="T1449" s="331" t="s">
        <v>6917</v>
      </c>
      <c r="U1449" s="331" t="s">
        <v>11848</v>
      </c>
      <c r="V1449" s="335" t="s">
        <v>16474</v>
      </c>
      <c r="W1449" s="333" t="s">
        <v>8644</v>
      </c>
      <c r="X1449" s="340">
        <v>1247.2</v>
      </c>
      <c r="Y1449" s="335" t="s">
        <v>60</v>
      </c>
      <c r="Z1449" s="333" t="s">
        <v>60</v>
      </c>
      <c r="AA1449" s="330" t="s">
        <v>60</v>
      </c>
      <c r="AB1449" s="341" t="s">
        <v>60</v>
      </c>
      <c r="AC1449" s="332">
        <v>2.5499999999999998</v>
      </c>
      <c r="AD1449" s="341" t="s">
        <v>60</v>
      </c>
      <c r="AE1449" s="341" t="s">
        <v>60</v>
      </c>
      <c r="AF1449" s="341" t="s">
        <v>60</v>
      </c>
      <c r="AG1449" s="332">
        <v>186.14</v>
      </c>
      <c r="AH1449" s="332">
        <v>175.75</v>
      </c>
      <c r="AI1449" s="342">
        <v>0</v>
      </c>
      <c r="AJ1449" s="332">
        <v>-9.99</v>
      </c>
      <c r="AK1449" s="336">
        <v>74.5</v>
      </c>
      <c r="AL1449" s="331" t="s">
        <v>8328</v>
      </c>
      <c r="AM1449" s="331" t="s">
        <v>8329</v>
      </c>
      <c r="AN1449" s="332">
        <v>-2.5</v>
      </c>
      <c r="AO1449" s="332">
        <v>7.14</v>
      </c>
      <c r="AP1449" s="332">
        <v>10.38</v>
      </c>
    </row>
    <row r="1450" spans="1:42" ht="405">
      <c r="A1450" s="329">
        <v>44508</v>
      </c>
      <c r="B1450" s="330" t="s">
        <v>6557</v>
      </c>
      <c r="C1450" s="330" t="s">
        <v>60</v>
      </c>
      <c r="D1450" s="331" t="s">
        <v>61</v>
      </c>
      <c r="E1450" s="331" t="s">
        <v>67</v>
      </c>
      <c r="F1450" s="332">
        <v>749.25</v>
      </c>
      <c r="G1450" s="330" t="s">
        <v>724</v>
      </c>
      <c r="H1450" s="330" t="s">
        <v>6558</v>
      </c>
      <c r="I1450" s="331" t="s">
        <v>6559</v>
      </c>
      <c r="J1450" s="329">
        <v>44508</v>
      </c>
      <c r="K1450" s="333" t="s">
        <v>491</v>
      </c>
      <c r="L1450" s="329">
        <v>44553</v>
      </c>
      <c r="M1450" s="335" t="s">
        <v>16957</v>
      </c>
      <c r="N1450" s="335" t="s">
        <v>60</v>
      </c>
      <c r="O1450" s="335" t="s">
        <v>60</v>
      </c>
      <c r="P1450" s="341" t="s">
        <v>60</v>
      </c>
      <c r="Q1450" s="331" t="s">
        <v>8469</v>
      </c>
      <c r="R1450" s="333" t="s">
        <v>8601</v>
      </c>
      <c r="S1450" s="333" t="s">
        <v>10037</v>
      </c>
      <c r="T1450" s="331" t="s">
        <v>6921</v>
      </c>
      <c r="U1450" s="331" t="s">
        <v>11848</v>
      </c>
      <c r="V1450" s="335" t="s">
        <v>8775</v>
      </c>
      <c r="W1450" s="333" t="s">
        <v>8776</v>
      </c>
      <c r="X1450" s="340">
        <v>7898.1</v>
      </c>
      <c r="Y1450" s="335" t="s">
        <v>16958</v>
      </c>
      <c r="Z1450" s="333" t="s">
        <v>8473</v>
      </c>
      <c r="AA1450" s="330" t="s">
        <v>60</v>
      </c>
      <c r="AB1450" s="341" t="s">
        <v>60</v>
      </c>
      <c r="AC1450" s="332">
        <v>17.66</v>
      </c>
      <c r="AD1450" s="332">
        <v>14.9</v>
      </c>
      <c r="AE1450" s="341" t="s">
        <v>60</v>
      </c>
      <c r="AF1450" s="332">
        <v>2.89</v>
      </c>
      <c r="AG1450" s="332">
        <v>710.28</v>
      </c>
      <c r="AH1450" s="332">
        <v>519.38</v>
      </c>
      <c r="AI1450" s="336">
        <v>245.6</v>
      </c>
      <c r="AJ1450" s="336">
        <v>-10.7</v>
      </c>
      <c r="AK1450" s="341" t="s">
        <v>60</v>
      </c>
      <c r="AL1450" s="331" t="s">
        <v>8328</v>
      </c>
      <c r="AM1450" s="331" t="s">
        <v>8329</v>
      </c>
      <c r="AN1450" s="332">
        <v>-2.75</v>
      </c>
      <c r="AO1450" s="332">
        <v>3.66</v>
      </c>
      <c r="AP1450" s="332">
        <v>14.09</v>
      </c>
    </row>
    <row r="1451" spans="1:42" ht="236.25">
      <c r="A1451" s="329">
        <v>43892</v>
      </c>
      <c r="B1451" s="330" t="s">
        <v>2236</v>
      </c>
      <c r="C1451" s="330" t="s">
        <v>2237</v>
      </c>
      <c r="D1451" s="331" t="s">
        <v>61</v>
      </c>
      <c r="E1451" s="331" t="s">
        <v>67</v>
      </c>
      <c r="F1451" s="332">
        <v>197.26</v>
      </c>
      <c r="G1451" s="330" t="s">
        <v>2238</v>
      </c>
      <c r="H1451" s="330" t="s">
        <v>2239</v>
      </c>
      <c r="I1451" s="331" t="s">
        <v>2240</v>
      </c>
      <c r="J1451" s="329">
        <v>43892</v>
      </c>
      <c r="K1451" s="333" t="s">
        <v>491</v>
      </c>
      <c r="L1451" s="329">
        <v>43891</v>
      </c>
      <c r="M1451" s="335" t="s">
        <v>11206</v>
      </c>
      <c r="N1451" s="335" t="s">
        <v>11207</v>
      </c>
      <c r="O1451" s="335" t="s">
        <v>11208</v>
      </c>
      <c r="P1451" s="336">
        <v>638</v>
      </c>
      <c r="Q1451" s="331" t="s">
        <v>9890</v>
      </c>
      <c r="R1451" s="339" t="s">
        <v>11209</v>
      </c>
      <c r="S1451" s="333" t="s">
        <v>9468</v>
      </c>
      <c r="T1451" s="331" t="s">
        <v>6923</v>
      </c>
      <c r="U1451" s="331" t="s">
        <v>492</v>
      </c>
      <c r="V1451" s="335" t="s">
        <v>11210</v>
      </c>
      <c r="W1451" s="339" t="s">
        <v>11211</v>
      </c>
      <c r="X1451" s="330" t="s">
        <v>60</v>
      </c>
      <c r="Y1451" s="335" t="s">
        <v>11212</v>
      </c>
      <c r="Z1451" s="333" t="s">
        <v>8854</v>
      </c>
      <c r="AA1451" s="330" t="s">
        <v>60</v>
      </c>
      <c r="AB1451" s="332">
        <v>54.99</v>
      </c>
      <c r="AC1451" s="332">
        <v>9.5399999999999991</v>
      </c>
      <c r="AD1451" s="332">
        <v>28.25</v>
      </c>
      <c r="AE1451" s="332">
        <v>39.75</v>
      </c>
      <c r="AF1451" s="332">
        <v>5.79</v>
      </c>
      <c r="AG1451" s="332">
        <v>327.54000000000002</v>
      </c>
      <c r="AH1451" s="332">
        <v>361.78</v>
      </c>
      <c r="AI1451" s="336">
        <v>107.2</v>
      </c>
      <c r="AJ1451" s="332">
        <v>7.77</v>
      </c>
      <c r="AK1451" s="336">
        <v>262.60000000000002</v>
      </c>
      <c r="AL1451" s="331" t="s">
        <v>8328</v>
      </c>
      <c r="AM1451" s="331" t="s">
        <v>8329</v>
      </c>
      <c r="AN1451" s="332">
        <v>-2.79</v>
      </c>
      <c r="AO1451" s="332">
        <v>-11.31</v>
      </c>
      <c r="AP1451" s="332">
        <v>-4.88</v>
      </c>
    </row>
    <row r="1452" spans="1:42" ht="146.25">
      <c r="A1452" s="329">
        <v>44566</v>
      </c>
      <c r="B1452" s="330" t="s">
        <v>6560</v>
      </c>
      <c r="C1452" s="330" t="s">
        <v>60</v>
      </c>
      <c r="D1452" s="331" t="s">
        <v>61</v>
      </c>
      <c r="E1452" s="331" t="s">
        <v>67</v>
      </c>
      <c r="F1452" s="332">
        <v>9.25</v>
      </c>
      <c r="G1452" s="330" t="s">
        <v>6561</v>
      </c>
      <c r="H1452" s="330" t="s">
        <v>60</v>
      </c>
      <c r="I1452" s="331" t="s">
        <v>6562</v>
      </c>
      <c r="J1452" s="329">
        <v>44566</v>
      </c>
      <c r="K1452" s="333" t="s">
        <v>491</v>
      </c>
      <c r="L1452" s="329">
        <v>44641</v>
      </c>
      <c r="M1452" s="335" t="s">
        <v>16959</v>
      </c>
      <c r="N1452" s="335" t="s">
        <v>16960</v>
      </c>
      <c r="O1452" s="335" t="s">
        <v>16961</v>
      </c>
      <c r="P1452" s="341" t="s">
        <v>60</v>
      </c>
      <c r="Q1452" s="331" t="s">
        <v>8497</v>
      </c>
      <c r="R1452" s="339" t="s">
        <v>16962</v>
      </c>
      <c r="S1452" s="333" t="s">
        <v>9119</v>
      </c>
      <c r="T1452" s="331" t="s">
        <v>6917</v>
      </c>
      <c r="U1452" s="331" t="s">
        <v>11848</v>
      </c>
      <c r="V1452" s="335" t="s">
        <v>16963</v>
      </c>
      <c r="W1452" s="333" t="s">
        <v>9121</v>
      </c>
      <c r="X1452" s="330" t="s">
        <v>60</v>
      </c>
      <c r="Y1452" s="335" t="s">
        <v>60</v>
      </c>
      <c r="Z1452" s="333" t="s">
        <v>60</v>
      </c>
      <c r="AA1452" s="330" t="s">
        <v>60</v>
      </c>
      <c r="AB1452" s="341" t="s">
        <v>60</v>
      </c>
      <c r="AC1452" s="332">
        <v>2.14</v>
      </c>
      <c r="AD1452" s="341" t="s">
        <v>60</v>
      </c>
      <c r="AE1452" s="341" t="s">
        <v>60</v>
      </c>
      <c r="AF1452" s="341" t="s">
        <v>60</v>
      </c>
      <c r="AG1452" s="341" t="s">
        <v>60</v>
      </c>
      <c r="AH1452" s="332">
        <v>8.36</v>
      </c>
      <c r="AI1452" s="332">
        <v>1</v>
      </c>
      <c r="AJ1452" s="338">
        <v>-0.28699999999999998</v>
      </c>
      <c r="AK1452" s="336">
        <v>26.6</v>
      </c>
      <c r="AL1452" s="331" t="s">
        <v>8328</v>
      </c>
      <c r="AM1452" s="331" t="s">
        <v>8329</v>
      </c>
      <c r="AN1452" s="332">
        <v>-2.82</v>
      </c>
      <c r="AO1452" s="332">
        <v>2.75</v>
      </c>
      <c r="AP1452" s="332">
        <v>67.209999999999994</v>
      </c>
    </row>
    <row r="1453" spans="1:42" ht="258.75">
      <c r="A1453" s="329">
        <v>44091</v>
      </c>
      <c r="B1453" s="330" t="s">
        <v>6563</v>
      </c>
      <c r="C1453" s="330" t="s">
        <v>60</v>
      </c>
      <c r="D1453" s="331" t="s">
        <v>61</v>
      </c>
      <c r="E1453" s="331" t="s">
        <v>67</v>
      </c>
      <c r="F1453" s="332">
        <v>5075.1000000000004</v>
      </c>
      <c r="G1453" s="330" t="s">
        <v>6564</v>
      </c>
      <c r="H1453" s="330" t="s">
        <v>6565</v>
      </c>
      <c r="I1453" s="331" t="s">
        <v>6566</v>
      </c>
      <c r="J1453" s="329">
        <v>44091</v>
      </c>
      <c r="K1453" s="333" t="s">
        <v>491</v>
      </c>
      <c r="L1453" s="329">
        <v>44281</v>
      </c>
      <c r="M1453" s="335" t="s">
        <v>16964</v>
      </c>
      <c r="N1453" s="335" t="s">
        <v>60</v>
      </c>
      <c r="O1453" s="335" t="s">
        <v>60</v>
      </c>
      <c r="P1453" s="341" t="s">
        <v>60</v>
      </c>
      <c r="Q1453" s="331" t="s">
        <v>10160</v>
      </c>
      <c r="R1453" s="339" t="s">
        <v>16965</v>
      </c>
      <c r="S1453" s="333" t="s">
        <v>9237</v>
      </c>
      <c r="T1453" s="331" t="s">
        <v>6915</v>
      </c>
      <c r="U1453" s="331" t="s">
        <v>11848</v>
      </c>
      <c r="V1453" s="335" t="s">
        <v>16966</v>
      </c>
      <c r="W1453" s="333" t="s">
        <v>16967</v>
      </c>
      <c r="X1453" s="340">
        <v>28869</v>
      </c>
      <c r="Y1453" s="335" t="s">
        <v>16968</v>
      </c>
      <c r="Z1453" s="333" t="s">
        <v>8439</v>
      </c>
      <c r="AA1453" s="330" t="s">
        <v>60</v>
      </c>
      <c r="AB1453" s="332">
        <v>19.61</v>
      </c>
      <c r="AC1453" s="338">
        <v>0.33</v>
      </c>
      <c r="AD1453" s="341" t="s">
        <v>60</v>
      </c>
      <c r="AE1453" s="341" t="s">
        <v>60</v>
      </c>
      <c r="AF1453" s="341" t="s">
        <v>60</v>
      </c>
      <c r="AG1453" s="341" t="s">
        <v>60</v>
      </c>
      <c r="AH1453" s="332">
        <v>5075.1000000000004</v>
      </c>
      <c r="AI1453" s="341" t="s">
        <v>60</v>
      </c>
      <c r="AJ1453" s="341" t="s">
        <v>60</v>
      </c>
      <c r="AK1453" s="341" t="s">
        <v>60</v>
      </c>
      <c r="AL1453" s="331" t="s">
        <v>8328</v>
      </c>
      <c r="AM1453" s="331" t="s">
        <v>8329</v>
      </c>
      <c r="AN1453" s="332">
        <v>-2.82</v>
      </c>
      <c r="AO1453" s="338">
        <v>0.60699999999999998</v>
      </c>
      <c r="AP1453" s="332">
        <v>25.7</v>
      </c>
    </row>
    <row r="1454" spans="1:42" ht="337.5">
      <c r="A1454" s="329">
        <v>44523</v>
      </c>
      <c r="B1454" s="330" t="s">
        <v>2246</v>
      </c>
      <c r="C1454" s="330" t="s">
        <v>2247</v>
      </c>
      <c r="D1454" s="331" t="s">
        <v>61</v>
      </c>
      <c r="E1454" s="331" t="s">
        <v>77</v>
      </c>
      <c r="F1454" s="332">
        <v>26.4</v>
      </c>
      <c r="G1454" s="330" t="s">
        <v>2248</v>
      </c>
      <c r="H1454" s="330" t="s">
        <v>60</v>
      </c>
      <c r="I1454" s="331" t="s">
        <v>2249</v>
      </c>
      <c r="J1454" s="329">
        <v>44523</v>
      </c>
      <c r="K1454" s="333" t="s">
        <v>491</v>
      </c>
      <c r="L1454" s="334" t="s">
        <v>60</v>
      </c>
      <c r="M1454" s="335" t="s">
        <v>10889</v>
      </c>
      <c r="N1454" s="335" t="s">
        <v>60</v>
      </c>
      <c r="O1454" s="335" t="s">
        <v>10890</v>
      </c>
      <c r="P1454" s="336">
        <v>246.3</v>
      </c>
      <c r="Q1454" s="331" t="s">
        <v>8913</v>
      </c>
      <c r="R1454" s="339" t="s">
        <v>10891</v>
      </c>
      <c r="S1454" s="333" t="s">
        <v>8568</v>
      </c>
      <c r="T1454" s="331" t="s">
        <v>6917</v>
      </c>
      <c r="U1454" s="331" t="s">
        <v>492</v>
      </c>
      <c r="V1454" s="335" t="s">
        <v>10892</v>
      </c>
      <c r="W1454" s="333" t="s">
        <v>10893</v>
      </c>
      <c r="X1454" s="330" t="s">
        <v>60</v>
      </c>
      <c r="Y1454" s="335" t="s">
        <v>60</v>
      </c>
      <c r="Z1454" s="333" t="s">
        <v>60</v>
      </c>
      <c r="AA1454" s="330" t="s">
        <v>60</v>
      </c>
      <c r="AB1454" s="341" t="s">
        <v>60</v>
      </c>
      <c r="AC1454" s="332">
        <v>1.59</v>
      </c>
      <c r="AD1454" s="341" t="s">
        <v>60</v>
      </c>
      <c r="AE1454" s="341" t="s">
        <v>60</v>
      </c>
      <c r="AF1454" s="332">
        <v>1.65</v>
      </c>
      <c r="AG1454" s="332">
        <v>154.44999999999999</v>
      </c>
      <c r="AH1454" s="332">
        <v>388.03</v>
      </c>
      <c r="AI1454" s="336">
        <v>52.8</v>
      </c>
      <c r="AJ1454" s="336">
        <v>-23.6</v>
      </c>
      <c r="AK1454" s="336">
        <v>381.6</v>
      </c>
      <c r="AL1454" s="331" t="s">
        <v>8328</v>
      </c>
      <c r="AM1454" s="331" t="s">
        <v>8329</v>
      </c>
      <c r="AN1454" s="332">
        <v>-2.96</v>
      </c>
      <c r="AO1454" s="332">
        <v>2.88</v>
      </c>
      <c r="AP1454" s="332">
        <v>16.96</v>
      </c>
    </row>
    <row r="1455" spans="1:42" ht="281.25">
      <c r="A1455" s="329">
        <v>44133</v>
      </c>
      <c r="B1455" s="330" t="s">
        <v>2250</v>
      </c>
      <c r="C1455" s="330" t="s">
        <v>2251</v>
      </c>
      <c r="D1455" s="331" t="s">
        <v>61</v>
      </c>
      <c r="E1455" s="331" t="s">
        <v>67</v>
      </c>
      <c r="F1455" s="332">
        <v>43.45</v>
      </c>
      <c r="G1455" s="330" t="s">
        <v>60</v>
      </c>
      <c r="H1455" s="330" t="s">
        <v>60</v>
      </c>
      <c r="I1455" s="331" t="s">
        <v>2252</v>
      </c>
      <c r="J1455" s="329">
        <v>44133</v>
      </c>
      <c r="K1455" s="333" t="s">
        <v>491</v>
      </c>
      <c r="L1455" s="329">
        <v>44119</v>
      </c>
      <c r="M1455" s="335" t="s">
        <v>11070</v>
      </c>
      <c r="N1455" s="335" t="s">
        <v>11071</v>
      </c>
      <c r="O1455" s="335" t="s">
        <v>11072</v>
      </c>
      <c r="P1455" s="336">
        <v>36.799999999999997</v>
      </c>
      <c r="Q1455" s="331" t="s">
        <v>8491</v>
      </c>
      <c r="R1455" s="339" t="s">
        <v>11073</v>
      </c>
      <c r="S1455" s="333" t="s">
        <v>8650</v>
      </c>
      <c r="T1455" s="331" t="s">
        <v>6917</v>
      </c>
      <c r="U1455" s="331" t="s">
        <v>492</v>
      </c>
      <c r="V1455" s="335" t="s">
        <v>60</v>
      </c>
      <c r="W1455" s="333" t="s">
        <v>60</v>
      </c>
      <c r="X1455" s="330" t="s">
        <v>60</v>
      </c>
      <c r="Y1455" s="335" t="s">
        <v>60</v>
      </c>
      <c r="Z1455" s="333" t="s">
        <v>60</v>
      </c>
      <c r="AA1455" s="330" t="s">
        <v>60</v>
      </c>
      <c r="AB1455" s="341" t="s">
        <v>60</v>
      </c>
      <c r="AC1455" s="332">
        <v>2.59</v>
      </c>
      <c r="AD1455" s="341" t="s">
        <v>60</v>
      </c>
      <c r="AE1455" s="341" t="s">
        <v>60</v>
      </c>
      <c r="AF1455" s="332">
        <v>2.21</v>
      </c>
      <c r="AG1455" s="332">
        <v>51.88</v>
      </c>
      <c r="AH1455" s="332">
        <v>34.82</v>
      </c>
      <c r="AI1455" s="336">
        <v>15.4</v>
      </c>
      <c r="AJ1455" s="332">
        <v>-7.72</v>
      </c>
      <c r="AK1455" s="336">
        <v>40</v>
      </c>
      <c r="AL1455" s="331" t="s">
        <v>8328</v>
      </c>
      <c r="AM1455" s="331" t="s">
        <v>8329</v>
      </c>
      <c r="AN1455" s="332">
        <v>-3.02</v>
      </c>
      <c r="AO1455" s="332">
        <v>-3.02</v>
      </c>
      <c r="AP1455" s="332">
        <v>14.8</v>
      </c>
    </row>
    <row r="1456" spans="1:42" ht="213.75">
      <c r="A1456" s="329">
        <v>44665</v>
      </c>
      <c r="B1456" s="330" t="s">
        <v>6567</v>
      </c>
      <c r="C1456" s="330" t="s">
        <v>6568</v>
      </c>
      <c r="D1456" s="331" t="s">
        <v>61</v>
      </c>
      <c r="E1456" s="331" t="s">
        <v>67</v>
      </c>
      <c r="F1456" s="332">
        <v>288.63</v>
      </c>
      <c r="G1456" s="330" t="s">
        <v>6569</v>
      </c>
      <c r="H1456" s="330" t="s">
        <v>60</v>
      </c>
      <c r="I1456" s="331" t="s">
        <v>6570</v>
      </c>
      <c r="J1456" s="329">
        <v>44665</v>
      </c>
      <c r="K1456" s="333" t="s">
        <v>491</v>
      </c>
      <c r="L1456" s="329">
        <v>44705</v>
      </c>
      <c r="M1456" s="335" t="s">
        <v>16969</v>
      </c>
      <c r="N1456" s="335" t="s">
        <v>16970</v>
      </c>
      <c r="O1456" s="335" t="s">
        <v>16971</v>
      </c>
      <c r="P1456" s="341" t="s">
        <v>60</v>
      </c>
      <c r="Q1456" s="331" t="s">
        <v>9384</v>
      </c>
      <c r="R1456" s="339" t="s">
        <v>16972</v>
      </c>
      <c r="S1456" s="333" t="s">
        <v>10381</v>
      </c>
      <c r="T1456" s="331" t="s">
        <v>6921</v>
      </c>
      <c r="U1456" s="331" t="s">
        <v>11848</v>
      </c>
      <c r="V1456" s="335" t="s">
        <v>16973</v>
      </c>
      <c r="W1456" s="333" t="s">
        <v>16974</v>
      </c>
      <c r="X1456" s="340">
        <v>28687.1</v>
      </c>
      <c r="Y1456" s="335" t="s">
        <v>60</v>
      </c>
      <c r="Z1456" s="333" t="s">
        <v>60</v>
      </c>
      <c r="AA1456" s="330" t="s">
        <v>60</v>
      </c>
      <c r="AB1456" s="332">
        <v>9.34</v>
      </c>
      <c r="AC1456" s="332">
        <v>1.39</v>
      </c>
      <c r="AD1456" s="332">
        <v>20.69</v>
      </c>
      <c r="AE1456" s="332">
        <v>21.01</v>
      </c>
      <c r="AF1456" s="332">
        <v>9.66</v>
      </c>
      <c r="AG1456" s="332">
        <v>263.10000000000002</v>
      </c>
      <c r="AH1456" s="332">
        <v>288.22000000000003</v>
      </c>
      <c r="AI1456" s="336">
        <v>27.2</v>
      </c>
      <c r="AJ1456" s="336">
        <v>30.8</v>
      </c>
      <c r="AK1456" s="336">
        <v>212.7</v>
      </c>
      <c r="AL1456" s="331" t="s">
        <v>8328</v>
      </c>
      <c r="AM1456" s="331" t="s">
        <v>8329</v>
      </c>
      <c r="AN1456" s="332">
        <v>-3.2</v>
      </c>
      <c r="AO1456" s="332">
        <v>-1.07</v>
      </c>
      <c r="AP1456" s="332">
        <v>33.36</v>
      </c>
    </row>
    <row r="1457" spans="1:42" ht="409.5">
      <c r="A1457" s="329">
        <v>44151</v>
      </c>
      <c r="B1457" s="330" t="s">
        <v>6571</v>
      </c>
      <c r="C1457" s="330" t="s">
        <v>60</v>
      </c>
      <c r="D1457" s="331" t="s">
        <v>61</v>
      </c>
      <c r="E1457" s="331" t="s">
        <v>67</v>
      </c>
      <c r="F1457" s="332">
        <v>25.28</v>
      </c>
      <c r="G1457" s="330" t="s">
        <v>6572</v>
      </c>
      <c r="H1457" s="330" t="s">
        <v>6573</v>
      </c>
      <c r="I1457" s="331" t="s">
        <v>6574</v>
      </c>
      <c r="J1457" s="329">
        <v>44151</v>
      </c>
      <c r="K1457" s="333" t="s">
        <v>491</v>
      </c>
      <c r="L1457" s="329">
        <v>44266</v>
      </c>
      <c r="M1457" s="335" t="s">
        <v>16975</v>
      </c>
      <c r="N1457" s="335" t="s">
        <v>60</v>
      </c>
      <c r="O1457" s="335" t="s">
        <v>60</v>
      </c>
      <c r="P1457" s="341" t="s">
        <v>60</v>
      </c>
      <c r="Q1457" s="331" t="s">
        <v>8360</v>
      </c>
      <c r="R1457" s="333" t="s">
        <v>10508</v>
      </c>
      <c r="S1457" s="333" t="s">
        <v>8943</v>
      </c>
      <c r="T1457" s="331" t="s">
        <v>6915</v>
      </c>
      <c r="U1457" s="331" t="s">
        <v>11848</v>
      </c>
      <c r="V1457" s="335" t="s">
        <v>16976</v>
      </c>
      <c r="W1457" s="333" t="s">
        <v>15423</v>
      </c>
      <c r="X1457" s="330" t="s">
        <v>60</v>
      </c>
      <c r="Y1457" s="335" t="s">
        <v>16977</v>
      </c>
      <c r="Z1457" s="333" t="s">
        <v>16978</v>
      </c>
      <c r="AA1457" s="330" t="s">
        <v>60</v>
      </c>
      <c r="AB1457" s="341" t="s">
        <v>60</v>
      </c>
      <c r="AC1457" s="338">
        <v>0.70599999999999996</v>
      </c>
      <c r="AD1457" s="332">
        <v>1.52</v>
      </c>
      <c r="AE1457" s="341" t="s">
        <v>60</v>
      </c>
      <c r="AF1457" s="338">
        <v>0.78300000000000003</v>
      </c>
      <c r="AG1457" s="332">
        <v>14.66</v>
      </c>
      <c r="AH1457" s="332">
        <v>25.28</v>
      </c>
      <c r="AI1457" s="336">
        <v>18.7</v>
      </c>
      <c r="AJ1457" s="336">
        <v>-15.5</v>
      </c>
      <c r="AK1457" s="336">
        <v>55.3</v>
      </c>
      <c r="AL1457" s="331" t="s">
        <v>8328</v>
      </c>
      <c r="AM1457" s="331" t="s">
        <v>8329</v>
      </c>
      <c r="AN1457" s="332">
        <v>-3.22</v>
      </c>
      <c r="AO1457" s="332">
        <v>-5.16</v>
      </c>
      <c r="AP1457" s="332">
        <v>-10.53</v>
      </c>
    </row>
    <row r="1458" spans="1:42" ht="409.5">
      <c r="A1458" s="329">
        <v>44232</v>
      </c>
      <c r="B1458" s="330" t="s">
        <v>6575</v>
      </c>
      <c r="C1458" s="330" t="s">
        <v>60</v>
      </c>
      <c r="D1458" s="331" t="s">
        <v>61</v>
      </c>
      <c r="E1458" s="331" t="s">
        <v>67</v>
      </c>
      <c r="F1458" s="332">
        <v>6199.12</v>
      </c>
      <c r="G1458" s="330" t="s">
        <v>6576</v>
      </c>
      <c r="H1458" s="330" t="s">
        <v>6577</v>
      </c>
      <c r="I1458" s="331" t="s">
        <v>6578</v>
      </c>
      <c r="J1458" s="329">
        <v>44232</v>
      </c>
      <c r="K1458" s="333" t="s">
        <v>491</v>
      </c>
      <c r="L1458" s="329">
        <v>44348</v>
      </c>
      <c r="M1458" s="335" t="s">
        <v>16979</v>
      </c>
      <c r="N1458" s="335" t="s">
        <v>16980</v>
      </c>
      <c r="O1458" s="335" t="s">
        <v>16981</v>
      </c>
      <c r="P1458" s="341" t="s">
        <v>60</v>
      </c>
      <c r="Q1458" s="331" t="s">
        <v>12452</v>
      </c>
      <c r="R1458" s="339" t="s">
        <v>16982</v>
      </c>
      <c r="S1458" s="347" t="s">
        <v>16983</v>
      </c>
      <c r="T1458" s="346" t="s">
        <v>6921</v>
      </c>
      <c r="U1458" s="331" t="s">
        <v>11848</v>
      </c>
      <c r="V1458" s="335" t="s">
        <v>16984</v>
      </c>
      <c r="W1458" s="339" t="s">
        <v>16985</v>
      </c>
      <c r="X1458" s="330" t="s">
        <v>60</v>
      </c>
      <c r="Y1458" s="335" t="s">
        <v>16986</v>
      </c>
      <c r="Z1458" s="339" t="s">
        <v>16987</v>
      </c>
      <c r="AA1458" s="330" t="s">
        <v>60</v>
      </c>
      <c r="AB1458" s="341" t="s">
        <v>60</v>
      </c>
      <c r="AC1458" s="332">
        <v>2.98</v>
      </c>
      <c r="AD1458" s="332">
        <v>20.12</v>
      </c>
      <c r="AE1458" s="332">
        <v>58.3</v>
      </c>
      <c r="AF1458" s="332">
        <v>4.9000000000000004</v>
      </c>
      <c r="AG1458" s="332">
        <v>6932.33</v>
      </c>
      <c r="AH1458" s="332">
        <v>4740.26</v>
      </c>
      <c r="AI1458" s="336">
        <v>2285.4</v>
      </c>
      <c r="AJ1458" s="336">
        <v>23.6</v>
      </c>
      <c r="AK1458" s="336">
        <v>4811.3</v>
      </c>
      <c r="AL1458" s="331" t="s">
        <v>8328</v>
      </c>
      <c r="AM1458" s="331" t="s">
        <v>8329</v>
      </c>
      <c r="AN1458" s="332">
        <v>-3.34</v>
      </c>
      <c r="AO1458" s="342">
        <v>0</v>
      </c>
      <c r="AP1458" s="332">
        <v>2.75</v>
      </c>
    </row>
    <row r="1459" spans="1:42" ht="270">
      <c r="A1459" s="329">
        <v>44770</v>
      </c>
      <c r="B1459" s="330" t="s">
        <v>10535</v>
      </c>
      <c r="C1459" s="330" t="s">
        <v>10536</v>
      </c>
      <c r="D1459" s="331" t="s">
        <v>61</v>
      </c>
      <c r="E1459" s="331" t="s">
        <v>77</v>
      </c>
      <c r="F1459" s="332">
        <v>1148.17</v>
      </c>
      <c r="G1459" s="330" t="s">
        <v>6580</v>
      </c>
      <c r="H1459" s="330" t="s">
        <v>60</v>
      </c>
      <c r="I1459" s="331" t="s">
        <v>6581</v>
      </c>
      <c r="J1459" s="329">
        <v>44770</v>
      </c>
      <c r="K1459" s="333" t="s">
        <v>491</v>
      </c>
      <c r="L1459" s="334" t="s">
        <v>60</v>
      </c>
      <c r="M1459" s="335" t="s">
        <v>10537</v>
      </c>
      <c r="N1459" s="335" t="s">
        <v>10538</v>
      </c>
      <c r="O1459" s="335" t="s">
        <v>10539</v>
      </c>
      <c r="P1459" s="336">
        <v>1302.5</v>
      </c>
      <c r="Q1459" s="331" t="s">
        <v>9874</v>
      </c>
      <c r="R1459" s="333" t="s">
        <v>10540</v>
      </c>
      <c r="S1459" s="333" t="s">
        <v>10541</v>
      </c>
      <c r="T1459" s="331" t="s">
        <v>6921</v>
      </c>
      <c r="U1459" s="331" t="s">
        <v>492</v>
      </c>
      <c r="V1459" s="335" t="s">
        <v>10542</v>
      </c>
      <c r="W1459" s="333" t="s">
        <v>10346</v>
      </c>
      <c r="X1459" s="330" t="s">
        <v>60</v>
      </c>
      <c r="Y1459" s="335" t="s">
        <v>60</v>
      </c>
      <c r="Z1459" s="333" t="s">
        <v>60</v>
      </c>
      <c r="AA1459" s="330" t="s">
        <v>60</v>
      </c>
      <c r="AB1459" s="332">
        <v>7.37</v>
      </c>
      <c r="AC1459" s="332">
        <v>3.95</v>
      </c>
      <c r="AD1459" s="332">
        <v>7.17</v>
      </c>
      <c r="AE1459" s="332">
        <v>8.56</v>
      </c>
      <c r="AF1459" s="332">
        <v>4.5999999999999996</v>
      </c>
      <c r="AG1459" s="332">
        <v>1661.01</v>
      </c>
      <c r="AH1459" s="332">
        <v>1138.33</v>
      </c>
      <c r="AI1459" s="336">
        <v>361.7</v>
      </c>
      <c r="AJ1459" s="336">
        <v>152.69999999999999</v>
      </c>
      <c r="AK1459" s="336">
        <v>901.3</v>
      </c>
      <c r="AL1459" s="331" t="s">
        <v>8328</v>
      </c>
      <c r="AM1459" s="331" t="s">
        <v>8329</v>
      </c>
      <c r="AN1459" s="332">
        <v>-3.35</v>
      </c>
      <c r="AO1459" s="332">
        <v>10.36</v>
      </c>
      <c r="AP1459" s="332">
        <v>12.11</v>
      </c>
    </row>
    <row r="1460" spans="1:42" ht="405">
      <c r="A1460" s="329">
        <v>44418</v>
      </c>
      <c r="B1460" s="330" t="s">
        <v>16988</v>
      </c>
      <c r="C1460" s="330" t="s">
        <v>60</v>
      </c>
      <c r="D1460" s="331" t="s">
        <v>61</v>
      </c>
      <c r="E1460" s="331" t="s">
        <v>67</v>
      </c>
      <c r="F1460" s="332">
        <v>8019.7</v>
      </c>
      <c r="G1460" s="330" t="s">
        <v>6583</v>
      </c>
      <c r="H1460" s="330" t="s">
        <v>60</v>
      </c>
      <c r="I1460" s="331" t="s">
        <v>6584</v>
      </c>
      <c r="J1460" s="329">
        <v>44418</v>
      </c>
      <c r="K1460" s="333" t="s">
        <v>491</v>
      </c>
      <c r="L1460" s="329">
        <v>44816</v>
      </c>
      <c r="M1460" s="335" t="s">
        <v>16989</v>
      </c>
      <c r="N1460" s="335" t="s">
        <v>16990</v>
      </c>
      <c r="O1460" s="335" t="s">
        <v>16991</v>
      </c>
      <c r="P1460" s="341" t="s">
        <v>60</v>
      </c>
      <c r="Q1460" s="331" t="s">
        <v>9345</v>
      </c>
      <c r="R1460" s="339" t="s">
        <v>16992</v>
      </c>
      <c r="S1460" s="333" t="s">
        <v>16993</v>
      </c>
      <c r="T1460" s="331" t="s">
        <v>6915</v>
      </c>
      <c r="U1460" s="331" t="s">
        <v>11848</v>
      </c>
      <c r="V1460" s="335" t="s">
        <v>16994</v>
      </c>
      <c r="W1460" s="339" t="s">
        <v>16995</v>
      </c>
      <c r="X1460" s="340">
        <v>15328.1</v>
      </c>
      <c r="Y1460" s="335" t="s">
        <v>60</v>
      </c>
      <c r="Z1460" s="333" t="s">
        <v>60</v>
      </c>
      <c r="AA1460" s="330" t="s">
        <v>60</v>
      </c>
      <c r="AB1460" s="332">
        <v>24.72</v>
      </c>
      <c r="AC1460" s="332">
        <v>5.47</v>
      </c>
      <c r="AD1460" s="332">
        <v>15.64</v>
      </c>
      <c r="AE1460" s="332">
        <v>17.420000000000002</v>
      </c>
      <c r="AF1460" s="332">
        <v>8.23</v>
      </c>
      <c r="AG1460" s="332">
        <v>7662.1</v>
      </c>
      <c r="AH1460" s="332">
        <v>7141.2</v>
      </c>
      <c r="AI1460" s="336">
        <v>940.1</v>
      </c>
      <c r="AJ1460" s="336">
        <v>283.60000000000002</v>
      </c>
      <c r="AK1460" s="336">
        <v>2896</v>
      </c>
      <c r="AL1460" s="331" t="s">
        <v>8328</v>
      </c>
      <c r="AM1460" s="331" t="s">
        <v>8329</v>
      </c>
      <c r="AN1460" s="332">
        <v>-3.43</v>
      </c>
      <c r="AO1460" s="332">
        <v>-4.46</v>
      </c>
      <c r="AP1460" s="332">
        <v>12.15</v>
      </c>
    </row>
    <row r="1461" spans="1:42" ht="292.5">
      <c r="A1461" s="329">
        <v>44790</v>
      </c>
      <c r="B1461" s="330" t="s">
        <v>10915</v>
      </c>
      <c r="C1461" s="330" t="s">
        <v>10916</v>
      </c>
      <c r="D1461" s="331" t="s">
        <v>61</v>
      </c>
      <c r="E1461" s="331" t="s">
        <v>77</v>
      </c>
      <c r="F1461" s="332">
        <v>10087.76</v>
      </c>
      <c r="G1461" s="330" t="s">
        <v>10917</v>
      </c>
      <c r="H1461" s="330" t="s">
        <v>10918</v>
      </c>
      <c r="I1461" s="331" t="s">
        <v>10919</v>
      </c>
      <c r="J1461" s="329">
        <v>44790</v>
      </c>
      <c r="K1461" s="333" t="s">
        <v>491</v>
      </c>
      <c r="L1461" s="334" t="s">
        <v>60</v>
      </c>
      <c r="M1461" s="335" t="s">
        <v>10920</v>
      </c>
      <c r="N1461" s="335" t="s">
        <v>10921</v>
      </c>
      <c r="O1461" s="335" t="s">
        <v>60</v>
      </c>
      <c r="P1461" s="336">
        <v>8054.5</v>
      </c>
      <c r="Q1461" s="331" t="s">
        <v>9874</v>
      </c>
      <c r="R1461" s="339" t="s">
        <v>10922</v>
      </c>
      <c r="S1461" s="333" t="s">
        <v>10923</v>
      </c>
      <c r="T1461" s="331" t="s">
        <v>6921</v>
      </c>
      <c r="U1461" s="331" t="s">
        <v>492</v>
      </c>
      <c r="V1461" s="335" t="s">
        <v>10924</v>
      </c>
      <c r="W1461" s="333" t="s">
        <v>10925</v>
      </c>
      <c r="X1461" s="340">
        <v>50959.199999999997</v>
      </c>
      <c r="Y1461" s="335" t="s">
        <v>10926</v>
      </c>
      <c r="Z1461" s="333" t="s">
        <v>10927</v>
      </c>
      <c r="AA1461" s="340">
        <v>83756.5</v>
      </c>
      <c r="AB1461" s="332">
        <v>9.41</v>
      </c>
      <c r="AC1461" s="332">
        <v>1.35</v>
      </c>
      <c r="AD1461" s="332">
        <v>8.59</v>
      </c>
      <c r="AE1461" s="332">
        <v>11.6</v>
      </c>
      <c r="AF1461" s="338">
        <v>0.92500000000000004</v>
      </c>
      <c r="AG1461" s="332">
        <v>13227.76</v>
      </c>
      <c r="AH1461" s="332">
        <v>7277.76</v>
      </c>
      <c r="AI1461" s="336">
        <v>15612</v>
      </c>
      <c r="AJ1461" s="336">
        <v>1106</v>
      </c>
      <c r="AK1461" s="336">
        <v>13380</v>
      </c>
      <c r="AL1461" s="331" t="s">
        <v>8328</v>
      </c>
      <c r="AM1461" s="331" t="s">
        <v>8329</v>
      </c>
      <c r="AN1461" s="332">
        <v>-3.47</v>
      </c>
      <c r="AO1461" s="332">
        <v>2.27</v>
      </c>
      <c r="AP1461" s="332">
        <v>13.67</v>
      </c>
    </row>
    <row r="1462" spans="1:42" ht="409.5">
      <c r="A1462" s="329">
        <v>43976</v>
      </c>
      <c r="B1462" s="330" t="s">
        <v>6585</v>
      </c>
      <c r="C1462" s="330" t="s">
        <v>60</v>
      </c>
      <c r="D1462" s="331" t="s">
        <v>61</v>
      </c>
      <c r="E1462" s="331" t="s">
        <v>67</v>
      </c>
      <c r="F1462" s="332">
        <v>5.59</v>
      </c>
      <c r="G1462" s="330" t="s">
        <v>6586</v>
      </c>
      <c r="H1462" s="330" t="s">
        <v>6587</v>
      </c>
      <c r="I1462" s="331" t="s">
        <v>6588</v>
      </c>
      <c r="J1462" s="329">
        <v>43976</v>
      </c>
      <c r="K1462" s="333" t="s">
        <v>491</v>
      </c>
      <c r="L1462" s="329">
        <v>44166</v>
      </c>
      <c r="M1462" s="335" t="s">
        <v>16996</v>
      </c>
      <c r="N1462" s="335" t="s">
        <v>60</v>
      </c>
      <c r="O1462" s="335" t="s">
        <v>60</v>
      </c>
      <c r="P1462" s="341" t="s">
        <v>60</v>
      </c>
      <c r="Q1462" s="331" t="s">
        <v>11113</v>
      </c>
      <c r="R1462" s="339" t="s">
        <v>16997</v>
      </c>
      <c r="S1462" s="333" t="s">
        <v>8339</v>
      </c>
      <c r="T1462" s="331" t="s">
        <v>6923</v>
      </c>
      <c r="U1462" s="331" t="s">
        <v>11848</v>
      </c>
      <c r="V1462" s="335" t="s">
        <v>16998</v>
      </c>
      <c r="W1462" s="333" t="s">
        <v>15327</v>
      </c>
      <c r="X1462" s="340">
        <v>422.2</v>
      </c>
      <c r="Y1462" s="335" t="s">
        <v>16999</v>
      </c>
      <c r="Z1462" s="339" t="s">
        <v>17000</v>
      </c>
      <c r="AA1462" s="330" t="s">
        <v>60</v>
      </c>
      <c r="AB1462" s="341" t="s">
        <v>60</v>
      </c>
      <c r="AC1462" s="338">
        <v>0.185</v>
      </c>
      <c r="AD1462" s="341" t="s">
        <v>60</v>
      </c>
      <c r="AE1462" s="341" t="s">
        <v>60</v>
      </c>
      <c r="AF1462" s="338">
        <v>0.16</v>
      </c>
      <c r="AG1462" s="332">
        <v>7.31</v>
      </c>
      <c r="AH1462" s="332">
        <v>6.34</v>
      </c>
      <c r="AI1462" s="341" t="s">
        <v>60</v>
      </c>
      <c r="AJ1462" s="341" t="s">
        <v>60</v>
      </c>
      <c r="AK1462" s="341" t="s">
        <v>60</v>
      </c>
      <c r="AL1462" s="331" t="s">
        <v>8328</v>
      </c>
      <c r="AM1462" s="331" t="s">
        <v>8329</v>
      </c>
      <c r="AN1462" s="332">
        <v>-3.58</v>
      </c>
      <c r="AO1462" s="332">
        <v>20.52</v>
      </c>
      <c r="AP1462" s="332">
        <v>7.13</v>
      </c>
    </row>
    <row r="1463" spans="1:42" ht="409.5">
      <c r="A1463" s="329">
        <v>44393</v>
      </c>
      <c r="B1463" s="330" t="s">
        <v>6589</v>
      </c>
      <c r="C1463" s="330" t="s">
        <v>60</v>
      </c>
      <c r="D1463" s="331" t="s">
        <v>61</v>
      </c>
      <c r="E1463" s="331" t="s">
        <v>67</v>
      </c>
      <c r="F1463" s="332">
        <v>496.22</v>
      </c>
      <c r="G1463" s="330" t="s">
        <v>6590</v>
      </c>
      <c r="H1463" s="330" t="s">
        <v>6591</v>
      </c>
      <c r="I1463" s="331" t="s">
        <v>6592</v>
      </c>
      <c r="J1463" s="329">
        <v>44393</v>
      </c>
      <c r="K1463" s="333" t="s">
        <v>491</v>
      </c>
      <c r="L1463" s="329">
        <v>44496</v>
      </c>
      <c r="M1463" s="335" t="s">
        <v>17001</v>
      </c>
      <c r="N1463" s="335" t="s">
        <v>60</v>
      </c>
      <c r="O1463" s="335" t="s">
        <v>60</v>
      </c>
      <c r="P1463" s="341" t="s">
        <v>60</v>
      </c>
      <c r="Q1463" s="331" t="s">
        <v>8547</v>
      </c>
      <c r="R1463" s="337" t="s">
        <v>17002</v>
      </c>
      <c r="S1463" s="333" t="s">
        <v>8518</v>
      </c>
      <c r="T1463" s="331" t="s">
        <v>6917</v>
      </c>
      <c r="U1463" s="331" t="s">
        <v>11848</v>
      </c>
      <c r="V1463" s="335" t="s">
        <v>17003</v>
      </c>
      <c r="W1463" s="333" t="s">
        <v>8381</v>
      </c>
      <c r="X1463" s="340">
        <v>520.1</v>
      </c>
      <c r="Y1463" s="335" t="s">
        <v>17004</v>
      </c>
      <c r="Z1463" s="339" t="s">
        <v>17005</v>
      </c>
      <c r="AA1463" s="330" t="s">
        <v>17006</v>
      </c>
      <c r="AB1463" s="332">
        <v>92.31</v>
      </c>
      <c r="AC1463" s="332">
        <v>4.5999999999999996</v>
      </c>
      <c r="AD1463" s="332">
        <v>97.35</v>
      </c>
      <c r="AE1463" s="341" t="s">
        <v>60</v>
      </c>
      <c r="AF1463" s="332">
        <v>11.16</v>
      </c>
      <c r="AG1463" s="332">
        <v>456.98</v>
      </c>
      <c r="AH1463" s="332">
        <v>447.57</v>
      </c>
      <c r="AI1463" s="336">
        <v>41.4</v>
      </c>
      <c r="AJ1463" s="332">
        <v>4.9000000000000004</v>
      </c>
      <c r="AK1463" s="336">
        <v>159.6</v>
      </c>
      <c r="AL1463" s="331" t="s">
        <v>8328</v>
      </c>
      <c r="AM1463" s="331" t="s">
        <v>8329</v>
      </c>
      <c r="AN1463" s="332">
        <v>-3.67</v>
      </c>
      <c r="AO1463" s="338">
        <v>-0.57699999999999996</v>
      </c>
      <c r="AP1463" s="338">
        <v>-0.7</v>
      </c>
    </row>
    <row r="1464" spans="1:42" ht="90">
      <c r="A1464" s="329">
        <v>44070</v>
      </c>
      <c r="B1464" s="330" t="s">
        <v>2253</v>
      </c>
      <c r="C1464" s="330" t="s">
        <v>2254</v>
      </c>
      <c r="D1464" s="331" t="s">
        <v>61</v>
      </c>
      <c r="E1464" s="331" t="s">
        <v>77</v>
      </c>
      <c r="F1464" s="332">
        <v>131.69999999999999</v>
      </c>
      <c r="G1464" s="330" t="s">
        <v>2255</v>
      </c>
      <c r="H1464" s="330" t="s">
        <v>60</v>
      </c>
      <c r="I1464" s="331" t="s">
        <v>2256</v>
      </c>
      <c r="J1464" s="329">
        <v>44070</v>
      </c>
      <c r="K1464" s="333" t="s">
        <v>491</v>
      </c>
      <c r="L1464" s="334" t="s">
        <v>60</v>
      </c>
      <c r="M1464" s="335" t="s">
        <v>10899</v>
      </c>
      <c r="N1464" s="335" t="s">
        <v>10900</v>
      </c>
      <c r="O1464" s="335" t="s">
        <v>10901</v>
      </c>
      <c r="P1464" s="336">
        <v>207.3</v>
      </c>
      <c r="Q1464" s="331" t="s">
        <v>10123</v>
      </c>
      <c r="R1464" s="339" t="s">
        <v>10902</v>
      </c>
      <c r="S1464" s="333" t="s">
        <v>9222</v>
      </c>
      <c r="T1464" s="331" t="s">
        <v>6915</v>
      </c>
      <c r="U1464" s="331" t="s">
        <v>492</v>
      </c>
      <c r="V1464" s="335" t="s">
        <v>10903</v>
      </c>
      <c r="W1464" s="333" t="s">
        <v>10904</v>
      </c>
      <c r="X1464" s="330" t="s">
        <v>60</v>
      </c>
      <c r="Y1464" s="335" t="s">
        <v>60</v>
      </c>
      <c r="Z1464" s="333" t="s">
        <v>60</v>
      </c>
      <c r="AA1464" s="330" t="s">
        <v>60</v>
      </c>
      <c r="AB1464" s="332">
        <v>15.55</v>
      </c>
      <c r="AC1464" s="332">
        <v>6.34</v>
      </c>
      <c r="AD1464" s="332">
        <v>11.57</v>
      </c>
      <c r="AE1464" s="332">
        <v>14.29</v>
      </c>
      <c r="AF1464" s="338">
        <v>0.11899999999999999</v>
      </c>
      <c r="AG1464" s="332">
        <v>174.22</v>
      </c>
      <c r="AH1464" s="332">
        <v>138.55000000000001</v>
      </c>
      <c r="AI1464" s="336">
        <v>1372.8</v>
      </c>
      <c r="AJ1464" s="336">
        <v>11.6</v>
      </c>
      <c r="AK1464" s="336">
        <v>411.9</v>
      </c>
      <c r="AL1464" s="331" t="s">
        <v>8328</v>
      </c>
      <c r="AM1464" s="331" t="s">
        <v>8329</v>
      </c>
      <c r="AN1464" s="332">
        <v>-3.75</v>
      </c>
      <c r="AO1464" s="332">
        <v>2.57</v>
      </c>
      <c r="AP1464" s="332">
        <v>-2.42</v>
      </c>
    </row>
    <row r="1465" spans="1:42" ht="409.5">
      <c r="A1465" s="329">
        <v>44462</v>
      </c>
      <c r="B1465" s="330" t="s">
        <v>6593</v>
      </c>
      <c r="C1465" s="330" t="s">
        <v>60</v>
      </c>
      <c r="D1465" s="331" t="s">
        <v>61</v>
      </c>
      <c r="E1465" s="331" t="s">
        <v>67</v>
      </c>
      <c r="F1465" s="332">
        <v>1.27</v>
      </c>
      <c r="G1465" s="330" t="s">
        <v>6594</v>
      </c>
      <c r="H1465" s="330" t="s">
        <v>6595</v>
      </c>
      <c r="I1465" s="331" t="s">
        <v>6596</v>
      </c>
      <c r="J1465" s="329">
        <v>44462</v>
      </c>
      <c r="K1465" s="333" t="s">
        <v>491</v>
      </c>
      <c r="L1465" s="329">
        <v>44599</v>
      </c>
      <c r="M1465" s="335" t="s">
        <v>17007</v>
      </c>
      <c r="N1465" s="335" t="s">
        <v>17008</v>
      </c>
      <c r="O1465" s="335" t="s">
        <v>17009</v>
      </c>
      <c r="P1465" s="341" t="s">
        <v>60</v>
      </c>
      <c r="Q1465" s="331" t="s">
        <v>8331</v>
      </c>
      <c r="R1465" s="333" t="s">
        <v>9602</v>
      </c>
      <c r="S1465" s="333" t="s">
        <v>12857</v>
      </c>
      <c r="T1465" s="331" t="s">
        <v>6915</v>
      </c>
      <c r="U1465" s="331" t="s">
        <v>11848</v>
      </c>
      <c r="V1465" s="335" t="s">
        <v>17010</v>
      </c>
      <c r="W1465" s="333" t="s">
        <v>12859</v>
      </c>
      <c r="X1465" s="344">
        <v>8.02</v>
      </c>
      <c r="Y1465" s="335" t="s">
        <v>17011</v>
      </c>
      <c r="Z1465" s="339" t="s">
        <v>17012</v>
      </c>
      <c r="AA1465" s="330" t="s">
        <v>60</v>
      </c>
      <c r="AB1465" s="341" t="s">
        <v>60</v>
      </c>
      <c r="AC1465" s="332">
        <v>1.52</v>
      </c>
      <c r="AD1465" s="341" t="s">
        <v>60</v>
      </c>
      <c r="AE1465" s="341" t="s">
        <v>60</v>
      </c>
      <c r="AF1465" s="332">
        <v>46.63</v>
      </c>
      <c r="AG1465" s="332">
        <v>1.27</v>
      </c>
      <c r="AH1465" s="332">
        <v>4.0999999999999996</v>
      </c>
      <c r="AI1465" s="338">
        <v>3.9E-2</v>
      </c>
      <c r="AJ1465" s="332">
        <v>-2.67</v>
      </c>
      <c r="AK1465" s="332">
        <v>1.61</v>
      </c>
      <c r="AL1465" s="331" t="s">
        <v>8328</v>
      </c>
      <c r="AM1465" s="331" t="s">
        <v>8329</v>
      </c>
      <c r="AN1465" s="332">
        <v>-3.78</v>
      </c>
      <c r="AO1465" s="332">
        <v>17.34</v>
      </c>
      <c r="AP1465" s="332">
        <v>-31.92</v>
      </c>
    </row>
    <row r="1466" spans="1:42" ht="225">
      <c r="A1466" s="329">
        <v>44160</v>
      </c>
      <c r="B1466" s="330" t="s">
        <v>2257</v>
      </c>
      <c r="C1466" s="330" t="s">
        <v>2258</v>
      </c>
      <c r="D1466" s="331" t="s">
        <v>61</v>
      </c>
      <c r="E1466" s="331" t="s">
        <v>77</v>
      </c>
      <c r="F1466" s="332">
        <v>11.38</v>
      </c>
      <c r="G1466" s="330" t="s">
        <v>2259</v>
      </c>
      <c r="H1466" s="330" t="s">
        <v>2260</v>
      </c>
      <c r="I1466" s="331" t="s">
        <v>2261</v>
      </c>
      <c r="J1466" s="329">
        <v>44160</v>
      </c>
      <c r="K1466" s="333" t="s">
        <v>491</v>
      </c>
      <c r="L1466" s="334" t="s">
        <v>60</v>
      </c>
      <c r="M1466" s="335" t="s">
        <v>10750</v>
      </c>
      <c r="N1466" s="335" t="s">
        <v>10751</v>
      </c>
      <c r="O1466" s="335" t="s">
        <v>10752</v>
      </c>
      <c r="P1466" s="336">
        <v>11.2</v>
      </c>
      <c r="Q1466" s="331" t="s">
        <v>10753</v>
      </c>
      <c r="R1466" s="339" t="s">
        <v>10754</v>
      </c>
      <c r="S1466" s="333" t="s">
        <v>10755</v>
      </c>
      <c r="T1466" s="331" t="s">
        <v>6923</v>
      </c>
      <c r="U1466" s="331" t="s">
        <v>492</v>
      </c>
      <c r="V1466" s="335" t="s">
        <v>10756</v>
      </c>
      <c r="W1466" s="333" t="s">
        <v>10757</v>
      </c>
      <c r="X1466" s="340">
        <v>25.3</v>
      </c>
      <c r="Y1466" s="335" t="s">
        <v>10758</v>
      </c>
      <c r="Z1466" s="339" t="s">
        <v>10759</v>
      </c>
      <c r="AA1466" s="330" t="s">
        <v>60</v>
      </c>
      <c r="AB1466" s="332">
        <v>16.2</v>
      </c>
      <c r="AC1466" s="338">
        <v>0.77100000000000002</v>
      </c>
      <c r="AD1466" s="332">
        <v>3.76</v>
      </c>
      <c r="AE1466" s="332">
        <v>9.66</v>
      </c>
      <c r="AF1466" s="338">
        <v>0.67500000000000004</v>
      </c>
      <c r="AG1466" s="332">
        <v>6.22</v>
      </c>
      <c r="AH1466" s="332">
        <v>11.3</v>
      </c>
      <c r="AI1466" s="336">
        <v>12.2</v>
      </c>
      <c r="AJ1466" s="338">
        <v>0.95699999999999996</v>
      </c>
      <c r="AK1466" s="336">
        <v>17.600000000000001</v>
      </c>
      <c r="AL1466" s="331" t="s">
        <v>8328</v>
      </c>
      <c r="AM1466" s="331" t="s">
        <v>8329</v>
      </c>
      <c r="AN1466" s="332">
        <v>-3.79</v>
      </c>
      <c r="AO1466" s="332">
        <v>5.83</v>
      </c>
      <c r="AP1466" s="332">
        <v>7.63</v>
      </c>
    </row>
    <row r="1467" spans="1:42" ht="258.75">
      <c r="A1467" s="329">
        <v>44375</v>
      </c>
      <c r="B1467" s="330" t="s">
        <v>2262</v>
      </c>
      <c r="C1467" s="330" t="s">
        <v>60</v>
      </c>
      <c r="D1467" s="331" t="s">
        <v>61</v>
      </c>
      <c r="E1467" s="331" t="s">
        <v>67</v>
      </c>
      <c r="F1467" s="332">
        <v>106.92</v>
      </c>
      <c r="G1467" s="330" t="s">
        <v>2263</v>
      </c>
      <c r="H1467" s="330" t="s">
        <v>2264</v>
      </c>
      <c r="I1467" s="331" t="s">
        <v>2265</v>
      </c>
      <c r="J1467" s="329">
        <v>44375</v>
      </c>
      <c r="K1467" s="333" t="s">
        <v>491</v>
      </c>
      <c r="L1467" s="329">
        <v>44454</v>
      </c>
      <c r="M1467" s="335" t="s">
        <v>10501</v>
      </c>
      <c r="N1467" s="335" t="s">
        <v>60</v>
      </c>
      <c r="O1467" s="335" t="s">
        <v>60</v>
      </c>
      <c r="P1467" s="341" t="s">
        <v>60</v>
      </c>
      <c r="Q1467" s="331" t="s">
        <v>9345</v>
      </c>
      <c r="R1467" s="333" t="s">
        <v>10502</v>
      </c>
      <c r="S1467" s="333" t="s">
        <v>8333</v>
      </c>
      <c r="T1467" s="331" t="s">
        <v>6917</v>
      </c>
      <c r="U1467" s="331" t="s">
        <v>492</v>
      </c>
      <c r="V1467" s="335" t="s">
        <v>10503</v>
      </c>
      <c r="W1467" s="333" t="s">
        <v>8381</v>
      </c>
      <c r="X1467" s="340">
        <v>149.80000000000001</v>
      </c>
      <c r="Y1467" s="335" t="s">
        <v>10504</v>
      </c>
      <c r="Z1467" s="333" t="s">
        <v>10505</v>
      </c>
      <c r="AA1467" s="330" t="s">
        <v>10506</v>
      </c>
      <c r="AB1467" s="332">
        <v>12.78</v>
      </c>
      <c r="AC1467" s="332">
        <v>1.36</v>
      </c>
      <c r="AD1467" s="332">
        <v>5.6</v>
      </c>
      <c r="AE1467" s="332">
        <v>8.75</v>
      </c>
      <c r="AF1467" s="332">
        <v>2.44</v>
      </c>
      <c r="AG1467" s="332">
        <v>67.900000000000006</v>
      </c>
      <c r="AH1467" s="332">
        <v>78.38</v>
      </c>
      <c r="AI1467" s="336">
        <v>26.9</v>
      </c>
      <c r="AJ1467" s="332">
        <v>5.34</v>
      </c>
      <c r="AK1467" s="336">
        <v>116.4</v>
      </c>
      <c r="AL1467" s="331" t="s">
        <v>8328</v>
      </c>
      <c r="AM1467" s="331" t="s">
        <v>8329</v>
      </c>
      <c r="AN1467" s="332">
        <v>-3.81</v>
      </c>
      <c r="AO1467" s="332">
        <v>10.93</v>
      </c>
      <c r="AP1467" s="332">
        <v>31.6</v>
      </c>
    </row>
    <row r="1468" spans="1:42" ht="123.75">
      <c r="A1468" s="329">
        <v>44623</v>
      </c>
      <c r="B1468" s="330" t="s">
        <v>6597</v>
      </c>
      <c r="C1468" s="330" t="s">
        <v>60</v>
      </c>
      <c r="D1468" s="331" t="s">
        <v>61</v>
      </c>
      <c r="E1468" s="331" t="s">
        <v>67</v>
      </c>
      <c r="F1468" s="332">
        <v>40.79</v>
      </c>
      <c r="G1468" s="330" t="s">
        <v>6598</v>
      </c>
      <c r="H1468" s="330" t="s">
        <v>60</v>
      </c>
      <c r="I1468" s="331" t="s">
        <v>6599</v>
      </c>
      <c r="J1468" s="329">
        <v>44623</v>
      </c>
      <c r="K1468" s="333" t="s">
        <v>491</v>
      </c>
      <c r="L1468" s="329">
        <v>44743</v>
      </c>
      <c r="M1468" s="335" t="s">
        <v>17013</v>
      </c>
      <c r="N1468" s="335" t="s">
        <v>17014</v>
      </c>
      <c r="O1468" s="335" t="s">
        <v>60</v>
      </c>
      <c r="P1468" s="341" t="s">
        <v>60</v>
      </c>
      <c r="Q1468" s="331" t="s">
        <v>9165</v>
      </c>
      <c r="R1468" s="339" t="s">
        <v>17015</v>
      </c>
      <c r="S1468" s="333" t="s">
        <v>12184</v>
      </c>
      <c r="T1468" s="331" t="s">
        <v>6923</v>
      </c>
      <c r="U1468" s="331" t="s">
        <v>11848</v>
      </c>
      <c r="V1468" s="335" t="s">
        <v>17016</v>
      </c>
      <c r="W1468" s="333" t="s">
        <v>9658</v>
      </c>
      <c r="X1468" s="340">
        <v>51</v>
      </c>
      <c r="Y1468" s="335" t="s">
        <v>60</v>
      </c>
      <c r="Z1468" s="333" t="s">
        <v>60</v>
      </c>
      <c r="AA1468" s="330" t="s">
        <v>60</v>
      </c>
      <c r="AB1468" s="332">
        <v>19.73</v>
      </c>
      <c r="AC1468" s="332">
        <v>1.34</v>
      </c>
      <c r="AD1468" s="341" t="s">
        <v>60</v>
      </c>
      <c r="AE1468" s="341" t="s">
        <v>60</v>
      </c>
      <c r="AF1468" s="341" t="s">
        <v>60</v>
      </c>
      <c r="AG1468" s="341" t="s">
        <v>60</v>
      </c>
      <c r="AH1468" s="332">
        <v>40.79</v>
      </c>
      <c r="AI1468" s="336">
        <v>63.6</v>
      </c>
      <c r="AJ1468" s="338">
        <v>0.93100000000000005</v>
      </c>
      <c r="AK1468" s="336">
        <v>139.19999999999999</v>
      </c>
      <c r="AL1468" s="331" t="s">
        <v>8328</v>
      </c>
      <c r="AM1468" s="331" t="s">
        <v>8329</v>
      </c>
      <c r="AN1468" s="332">
        <v>-3.97</v>
      </c>
      <c r="AO1468" s="332">
        <v>-3.97</v>
      </c>
      <c r="AP1468" s="332">
        <v>-3.97</v>
      </c>
    </row>
    <row r="1469" spans="1:42" ht="409.5">
      <c r="A1469" s="329">
        <v>44039</v>
      </c>
      <c r="B1469" s="330" t="s">
        <v>17017</v>
      </c>
      <c r="C1469" s="330" t="s">
        <v>60</v>
      </c>
      <c r="D1469" s="331" t="s">
        <v>61</v>
      </c>
      <c r="E1469" s="331" t="s">
        <v>67</v>
      </c>
      <c r="F1469" s="332">
        <v>111.53</v>
      </c>
      <c r="G1469" s="330" t="s">
        <v>6601</v>
      </c>
      <c r="H1469" s="330" t="s">
        <v>60</v>
      </c>
      <c r="I1469" s="331" t="s">
        <v>6602</v>
      </c>
      <c r="J1469" s="329">
        <v>44039</v>
      </c>
      <c r="K1469" s="333" t="s">
        <v>491</v>
      </c>
      <c r="L1469" s="329">
        <v>44286</v>
      </c>
      <c r="M1469" s="335" t="s">
        <v>17018</v>
      </c>
      <c r="N1469" s="335" t="s">
        <v>60</v>
      </c>
      <c r="O1469" s="335" t="s">
        <v>60</v>
      </c>
      <c r="P1469" s="341" t="s">
        <v>60</v>
      </c>
      <c r="Q1469" s="331" t="s">
        <v>8695</v>
      </c>
      <c r="R1469" s="339" t="s">
        <v>17019</v>
      </c>
      <c r="S1469" s="333" t="s">
        <v>17020</v>
      </c>
      <c r="T1469" s="331" t="s">
        <v>6921</v>
      </c>
      <c r="U1469" s="331" t="s">
        <v>11848</v>
      </c>
      <c r="V1469" s="335" t="s">
        <v>17021</v>
      </c>
      <c r="W1469" s="345" t="s">
        <v>17022</v>
      </c>
      <c r="X1469" s="330" t="s">
        <v>60</v>
      </c>
      <c r="Y1469" s="335" t="s">
        <v>60</v>
      </c>
      <c r="Z1469" s="333" t="s">
        <v>60</v>
      </c>
      <c r="AA1469" s="330" t="s">
        <v>60</v>
      </c>
      <c r="AB1469" s="332">
        <v>5.43</v>
      </c>
      <c r="AC1469" s="332">
        <v>1.8</v>
      </c>
      <c r="AD1469" s="332">
        <v>4.82</v>
      </c>
      <c r="AE1469" s="332">
        <v>7.63</v>
      </c>
      <c r="AF1469" s="332">
        <v>1.66</v>
      </c>
      <c r="AG1469" s="332">
        <v>103.07</v>
      </c>
      <c r="AH1469" s="332">
        <v>40.43</v>
      </c>
      <c r="AI1469" s="341" t="s">
        <v>60</v>
      </c>
      <c r="AJ1469" s="341" t="s">
        <v>60</v>
      </c>
      <c r="AK1469" s="336">
        <v>127.4</v>
      </c>
      <c r="AL1469" s="331" t="s">
        <v>8328</v>
      </c>
      <c r="AM1469" s="331" t="s">
        <v>8329</v>
      </c>
      <c r="AN1469" s="332">
        <v>-4.16</v>
      </c>
      <c r="AO1469" s="332">
        <v>-3.92</v>
      </c>
      <c r="AP1469" s="332">
        <v>4.54</v>
      </c>
    </row>
    <row r="1470" spans="1:42" ht="191.25">
      <c r="A1470" s="329">
        <v>44502</v>
      </c>
      <c r="B1470" s="330" t="s">
        <v>2266</v>
      </c>
      <c r="C1470" s="330" t="s">
        <v>2267</v>
      </c>
      <c r="D1470" s="331" t="s">
        <v>61</v>
      </c>
      <c r="E1470" s="331" t="s">
        <v>77</v>
      </c>
      <c r="F1470" s="332">
        <v>1.29</v>
      </c>
      <c r="G1470" s="330" t="s">
        <v>60</v>
      </c>
      <c r="H1470" s="330" t="s">
        <v>2268</v>
      </c>
      <c r="I1470" s="331" t="s">
        <v>2269</v>
      </c>
      <c r="J1470" s="329">
        <v>44502</v>
      </c>
      <c r="K1470" s="333" t="s">
        <v>491</v>
      </c>
      <c r="L1470" s="334" t="s">
        <v>60</v>
      </c>
      <c r="M1470" s="335" t="s">
        <v>11013</v>
      </c>
      <c r="N1470" s="335" t="s">
        <v>11014</v>
      </c>
      <c r="O1470" s="335" t="s">
        <v>11015</v>
      </c>
      <c r="P1470" s="336">
        <v>38.700000000000003</v>
      </c>
      <c r="Q1470" s="331" t="s">
        <v>8409</v>
      </c>
      <c r="R1470" s="333" t="s">
        <v>11016</v>
      </c>
      <c r="S1470" s="333" t="s">
        <v>8346</v>
      </c>
      <c r="T1470" s="331" t="s">
        <v>6917</v>
      </c>
      <c r="U1470" s="331" t="s">
        <v>492</v>
      </c>
      <c r="V1470" s="335" t="s">
        <v>60</v>
      </c>
      <c r="W1470" s="333" t="s">
        <v>60</v>
      </c>
      <c r="X1470" s="330" t="s">
        <v>60</v>
      </c>
      <c r="Y1470" s="335" t="s">
        <v>11017</v>
      </c>
      <c r="Z1470" s="339" t="s">
        <v>11018</v>
      </c>
      <c r="AA1470" s="330" t="s">
        <v>11019</v>
      </c>
      <c r="AB1470" s="332">
        <v>3.92</v>
      </c>
      <c r="AC1470" s="332">
        <v>1.07</v>
      </c>
      <c r="AD1470" s="341" t="s">
        <v>60</v>
      </c>
      <c r="AE1470" s="341" t="s">
        <v>60</v>
      </c>
      <c r="AF1470" s="341" t="s">
        <v>60</v>
      </c>
      <c r="AG1470" s="341" t="s">
        <v>60</v>
      </c>
      <c r="AH1470" s="332">
        <v>2.15</v>
      </c>
      <c r="AI1470" s="338">
        <v>0.70299999999999996</v>
      </c>
      <c r="AJ1470" s="338">
        <v>0.30499999999999999</v>
      </c>
      <c r="AK1470" s="332">
        <v>2.04</v>
      </c>
      <c r="AL1470" s="331" t="s">
        <v>8328</v>
      </c>
      <c r="AM1470" s="331" t="s">
        <v>8329</v>
      </c>
      <c r="AN1470" s="332">
        <v>-4.38</v>
      </c>
      <c r="AO1470" s="338">
        <v>-1E-3</v>
      </c>
      <c r="AP1470" s="332">
        <v>-14.55</v>
      </c>
    </row>
    <row r="1471" spans="1:42" ht="247.5">
      <c r="A1471" s="329">
        <v>44372</v>
      </c>
      <c r="B1471" s="330" t="s">
        <v>2270</v>
      </c>
      <c r="C1471" s="330" t="s">
        <v>2271</v>
      </c>
      <c r="D1471" s="331" t="s">
        <v>61</v>
      </c>
      <c r="E1471" s="331" t="s">
        <v>67</v>
      </c>
      <c r="F1471" s="332">
        <v>598.44000000000005</v>
      </c>
      <c r="G1471" s="330" t="s">
        <v>2272</v>
      </c>
      <c r="H1471" s="330" t="s">
        <v>2273</v>
      </c>
      <c r="I1471" s="331" t="s">
        <v>2274</v>
      </c>
      <c r="J1471" s="329">
        <v>44372</v>
      </c>
      <c r="K1471" s="333" t="s">
        <v>491</v>
      </c>
      <c r="L1471" s="329">
        <v>44440</v>
      </c>
      <c r="M1471" s="335" t="s">
        <v>10959</v>
      </c>
      <c r="N1471" s="335" t="s">
        <v>10960</v>
      </c>
      <c r="O1471" s="335" t="s">
        <v>10961</v>
      </c>
      <c r="P1471" s="336">
        <v>399.2</v>
      </c>
      <c r="Q1471" s="331" t="s">
        <v>8748</v>
      </c>
      <c r="R1471" s="339" t="s">
        <v>10962</v>
      </c>
      <c r="S1471" s="333" t="s">
        <v>8346</v>
      </c>
      <c r="T1471" s="331" t="s">
        <v>6917</v>
      </c>
      <c r="U1471" s="331" t="s">
        <v>492</v>
      </c>
      <c r="V1471" s="335" t="s">
        <v>10963</v>
      </c>
      <c r="W1471" s="333" t="s">
        <v>9620</v>
      </c>
      <c r="X1471" s="330" t="s">
        <v>60</v>
      </c>
      <c r="Y1471" s="335" t="s">
        <v>10964</v>
      </c>
      <c r="Z1471" s="339" t="s">
        <v>10965</v>
      </c>
      <c r="AA1471" s="330" t="s">
        <v>60</v>
      </c>
      <c r="AB1471" s="332">
        <v>60.75</v>
      </c>
      <c r="AC1471" s="332">
        <v>16.09</v>
      </c>
      <c r="AD1471" s="332">
        <v>39.49</v>
      </c>
      <c r="AE1471" s="332">
        <v>47.96</v>
      </c>
      <c r="AF1471" s="332">
        <v>13.68</v>
      </c>
      <c r="AG1471" s="332">
        <v>912.3</v>
      </c>
      <c r="AH1471" s="332">
        <v>927.02</v>
      </c>
      <c r="AI1471" s="336">
        <v>62.8</v>
      </c>
      <c r="AJ1471" s="332">
        <v>9.83</v>
      </c>
      <c r="AK1471" s="336">
        <v>80.099999999999994</v>
      </c>
      <c r="AL1471" s="331" t="s">
        <v>8328</v>
      </c>
      <c r="AM1471" s="331" t="s">
        <v>8329</v>
      </c>
      <c r="AN1471" s="332">
        <v>-4.63</v>
      </c>
      <c r="AO1471" s="338">
        <v>0.95899999999999996</v>
      </c>
      <c r="AP1471" s="332">
        <v>28.72</v>
      </c>
    </row>
    <row r="1472" spans="1:42" ht="157.5">
      <c r="A1472" s="329">
        <v>44748</v>
      </c>
      <c r="B1472" s="330" t="s">
        <v>2275</v>
      </c>
      <c r="C1472" s="330" t="s">
        <v>2276</v>
      </c>
      <c r="D1472" s="331" t="s">
        <v>61</v>
      </c>
      <c r="E1472" s="331" t="s">
        <v>77</v>
      </c>
      <c r="F1472" s="332">
        <v>1326.81</v>
      </c>
      <c r="G1472" s="330" t="s">
        <v>60</v>
      </c>
      <c r="H1472" s="330" t="s">
        <v>60</v>
      </c>
      <c r="I1472" s="331" t="s">
        <v>2277</v>
      </c>
      <c r="J1472" s="329">
        <v>44748</v>
      </c>
      <c r="K1472" s="333" t="s">
        <v>491</v>
      </c>
      <c r="L1472" s="334" t="s">
        <v>60</v>
      </c>
      <c r="M1472" s="335" t="s">
        <v>11094</v>
      </c>
      <c r="N1472" s="335" t="s">
        <v>60</v>
      </c>
      <c r="O1472" s="335" t="s">
        <v>60</v>
      </c>
      <c r="P1472" s="336">
        <v>2120.9</v>
      </c>
      <c r="Q1472" s="331" t="s">
        <v>8409</v>
      </c>
      <c r="R1472" s="339" t="s">
        <v>11095</v>
      </c>
      <c r="S1472" s="333" t="s">
        <v>11096</v>
      </c>
      <c r="T1472" s="331" t="s">
        <v>6917</v>
      </c>
      <c r="U1472" s="331" t="s">
        <v>492</v>
      </c>
      <c r="V1472" s="335" t="s">
        <v>60</v>
      </c>
      <c r="W1472" s="333" t="s">
        <v>60</v>
      </c>
      <c r="X1472" s="330" t="s">
        <v>60</v>
      </c>
      <c r="Y1472" s="335" t="s">
        <v>60</v>
      </c>
      <c r="Z1472" s="333" t="s">
        <v>60</v>
      </c>
      <c r="AA1472" s="330" t="s">
        <v>60</v>
      </c>
      <c r="AB1472" s="341" t="s">
        <v>60</v>
      </c>
      <c r="AC1472" s="332">
        <v>1.56</v>
      </c>
      <c r="AD1472" s="341" t="s">
        <v>60</v>
      </c>
      <c r="AE1472" s="341" t="s">
        <v>60</v>
      </c>
      <c r="AF1472" s="341" t="s">
        <v>60</v>
      </c>
      <c r="AG1472" s="341" t="s">
        <v>60</v>
      </c>
      <c r="AH1472" s="332">
        <v>2632.57</v>
      </c>
      <c r="AI1472" s="336">
        <v>299.3</v>
      </c>
      <c r="AJ1472" s="336">
        <v>-37.299999999999997</v>
      </c>
      <c r="AK1472" s="336">
        <v>4933.3</v>
      </c>
      <c r="AL1472" s="331" t="s">
        <v>8328</v>
      </c>
      <c r="AM1472" s="331" t="s">
        <v>8329</v>
      </c>
      <c r="AN1472" s="332">
        <v>-4.9400000000000004</v>
      </c>
      <c r="AO1472" s="332">
        <v>-4.9400000000000004</v>
      </c>
      <c r="AP1472" s="332">
        <v>-4.9400000000000004</v>
      </c>
    </row>
    <row r="1473" spans="1:42" ht="409.5">
      <c r="A1473" s="329">
        <v>44055</v>
      </c>
      <c r="B1473" s="330" t="s">
        <v>2278</v>
      </c>
      <c r="C1473" s="330" t="s">
        <v>60</v>
      </c>
      <c r="D1473" s="331" t="s">
        <v>61</v>
      </c>
      <c r="E1473" s="331" t="s">
        <v>67</v>
      </c>
      <c r="F1473" s="332">
        <v>900.85</v>
      </c>
      <c r="G1473" s="330" t="s">
        <v>2279</v>
      </c>
      <c r="H1473" s="330" t="s">
        <v>2280</v>
      </c>
      <c r="I1473" s="331" t="s">
        <v>2281</v>
      </c>
      <c r="J1473" s="329">
        <v>44055</v>
      </c>
      <c r="K1473" s="333" t="s">
        <v>491</v>
      </c>
      <c r="L1473" s="329">
        <v>44148</v>
      </c>
      <c r="M1473" s="335" t="s">
        <v>10507</v>
      </c>
      <c r="N1473" s="335" t="s">
        <v>60</v>
      </c>
      <c r="O1473" s="335" t="s">
        <v>60</v>
      </c>
      <c r="P1473" s="341" t="s">
        <v>60</v>
      </c>
      <c r="Q1473" s="331" t="s">
        <v>8360</v>
      </c>
      <c r="R1473" s="333" t="s">
        <v>10508</v>
      </c>
      <c r="S1473" s="333" t="s">
        <v>10509</v>
      </c>
      <c r="T1473" s="331" t="s">
        <v>6921</v>
      </c>
      <c r="U1473" s="331" t="s">
        <v>492</v>
      </c>
      <c r="V1473" s="335" t="s">
        <v>10510</v>
      </c>
      <c r="W1473" s="333" t="s">
        <v>10511</v>
      </c>
      <c r="X1473" s="340">
        <v>7547</v>
      </c>
      <c r="Y1473" s="335" t="s">
        <v>10512</v>
      </c>
      <c r="Z1473" s="339" t="s">
        <v>10513</v>
      </c>
      <c r="AA1473" s="330" t="s">
        <v>60</v>
      </c>
      <c r="AB1473" s="341" t="s">
        <v>60</v>
      </c>
      <c r="AC1473" s="338">
        <v>0.22700000000000001</v>
      </c>
      <c r="AD1473" s="332">
        <v>3.48</v>
      </c>
      <c r="AE1473" s="332">
        <v>28.34</v>
      </c>
      <c r="AF1473" s="332">
        <v>1.6</v>
      </c>
      <c r="AG1473" s="332">
        <v>900.85</v>
      </c>
      <c r="AH1473" s="332">
        <v>212.27</v>
      </c>
      <c r="AI1473" s="341" t="s">
        <v>60</v>
      </c>
      <c r="AJ1473" s="341" t="s">
        <v>60</v>
      </c>
      <c r="AK1473" s="341" t="s">
        <v>60</v>
      </c>
      <c r="AL1473" s="331" t="s">
        <v>8328</v>
      </c>
      <c r="AM1473" s="331" t="s">
        <v>8329</v>
      </c>
      <c r="AN1473" s="332">
        <v>-5</v>
      </c>
      <c r="AO1473" s="332">
        <v>10.77</v>
      </c>
      <c r="AP1473" s="332">
        <v>58.42</v>
      </c>
    </row>
    <row r="1474" spans="1:42" ht="202.5">
      <c r="A1474" s="329">
        <v>44567</v>
      </c>
      <c r="B1474" s="330" t="s">
        <v>6607</v>
      </c>
      <c r="C1474" s="330" t="s">
        <v>60</v>
      </c>
      <c r="D1474" s="331" t="s">
        <v>61</v>
      </c>
      <c r="E1474" s="331" t="s">
        <v>67</v>
      </c>
      <c r="F1474" s="332">
        <v>7.68</v>
      </c>
      <c r="G1474" s="330" t="s">
        <v>6608</v>
      </c>
      <c r="H1474" s="330" t="s">
        <v>60</v>
      </c>
      <c r="I1474" s="331" t="s">
        <v>6609</v>
      </c>
      <c r="J1474" s="329">
        <v>44567</v>
      </c>
      <c r="K1474" s="333" t="s">
        <v>491</v>
      </c>
      <c r="L1474" s="329">
        <v>44664</v>
      </c>
      <c r="M1474" s="335" t="s">
        <v>17023</v>
      </c>
      <c r="N1474" s="335" t="s">
        <v>60</v>
      </c>
      <c r="O1474" s="335" t="s">
        <v>60</v>
      </c>
      <c r="P1474" s="341" t="s">
        <v>60</v>
      </c>
      <c r="Q1474" s="331" t="s">
        <v>8991</v>
      </c>
      <c r="R1474" s="339" t="s">
        <v>17024</v>
      </c>
      <c r="S1474" s="333" t="s">
        <v>8790</v>
      </c>
      <c r="T1474" s="331" t="s">
        <v>6921</v>
      </c>
      <c r="U1474" s="331" t="s">
        <v>11848</v>
      </c>
      <c r="V1474" s="335" t="s">
        <v>17025</v>
      </c>
      <c r="W1474" s="333" t="s">
        <v>9488</v>
      </c>
      <c r="X1474" s="344">
        <v>8.42</v>
      </c>
      <c r="Y1474" s="335" t="s">
        <v>60</v>
      </c>
      <c r="Z1474" s="333" t="s">
        <v>60</v>
      </c>
      <c r="AA1474" s="330" t="s">
        <v>60</v>
      </c>
      <c r="AB1474" s="341" t="s">
        <v>60</v>
      </c>
      <c r="AC1474" s="332">
        <v>1.23</v>
      </c>
      <c r="AD1474" s="341" t="s">
        <v>60</v>
      </c>
      <c r="AE1474" s="341" t="s">
        <v>60</v>
      </c>
      <c r="AF1474" s="341" t="s">
        <v>60</v>
      </c>
      <c r="AG1474" s="332">
        <v>5.19</v>
      </c>
      <c r="AH1474" s="332">
        <v>7.66</v>
      </c>
      <c r="AI1474" s="342">
        <v>0</v>
      </c>
      <c r="AJ1474" s="338">
        <v>-5.3999999999999999E-2</v>
      </c>
      <c r="AK1474" s="341" t="s">
        <v>60</v>
      </c>
      <c r="AL1474" s="331" t="s">
        <v>8328</v>
      </c>
      <c r="AM1474" s="331" t="s">
        <v>8329</v>
      </c>
      <c r="AN1474" s="332">
        <v>-5.09</v>
      </c>
      <c r="AO1474" s="338">
        <v>-0.34599999999999997</v>
      </c>
      <c r="AP1474" s="332">
        <v>17.239999999999998</v>
      </c>
    </row>
    <row r="1475" spans="1:42" ht="337.5">
      <c r="A1475" s="329">
        <v>44767</v>
      </c>
      <c r="B1475" s="330" t="s">
        <v>6610</v>
      </c>
      <c r="C1475" s="330" t="s">
        <v>60</v>
      </c>
      <c r="D1475" s="331" t="s">
        <v>61</v>
      </c>
      <c r="E1475" s="331" t="s">
        <v>67</v>
      </c>
      <c r="F1475" s="332">
        <v>12.37</v>
      </c>
      <c r="G1475" s="330" t="s">
        <v>6611</v>
      </c>
      <c r="H1475" s="330" t="s">
        <v>60</v>
      </c>
      <c r="I1475" s="331" t="s">
        <v>6612</v>
      </c>
      <c r="J1475" s="329">
        <v>44767</v>
      </c>
      <c r="K1475" s="333" t="s">
        <v>491</v>
      </c>
      <c r="L1475" s="329">
        <v>44804</v>
      </c>
      <c r="M1475" s="335" t="s">
        <v>17026</v>
      </c>
      <c r="N1475" s="335" t="s">
        <v>60</v>
      </c>
      <c r="O1475" s="335" t="s">
        <v>17027</v>
      </c>
      <c r="P1475" s="341" t="s">
        <v>60</v>
      </c>
      <c r="Q1475" s="331" t="s">
        <v>8537</v>
      </c>
      <c r="R1475" s="339" t="s">
        <v>17028</v>
      </c>
      <c r="S1475" s="333" t="s">
        <v>13950</v>
      </c>
      <c r="T1475" s="331" t="s">
        <v>6921</v>
      </c>
      <c r="U1475" s="331" t="s">
        <v>11848</v>
      </c>
      <c r="V1475" s="335" t="s">
        <v>17029</v>
      </c>
      <c r="W1475" s="333" t="s">
        <v>11329</v>
      </c>
      <c r="X1475" s="330" t="s">
        <v>60</v>
      </c>
      <c r="Y1475" s="335" t="s">
        <v>60</v>
      </c>
      <c r="Z1475" s="333" t="s">
        <v>60</v>
      </c>
      <c r="AA1475" s="330" t="s">
        <v>60</v>
      </c>
      <c r="AB1475" s="341" t="s">
        <v>60</v>
      </c>
      <c r="AC1475" s="332">
        <v>1.1499999999999999</v>
      </c>
      <c r="AD1475" s="341" t="s">
        <v>60</v>
      </c>
      <c r="AE1475" s="341" t="s">
        <v>60</v>
      </c>
      <c r="AF1475" s="338">
        <v>0.13600000000000001</v>
      </c>
      <c r="AG1475" s="332">
        <v>9.66</v>
      </c>
      <c r="AH1475" s="332">
        <v>5.76</v>
      </c>
      <c r="AI1475" s="336">
        <v>71.2</v>
      </c>
      <c r="AJ1475" s="336">
        <v>-14.4</v>
      </c>
      <c r="AK1475" s="336">
        <v>35.1</v>
      </c>
      <c r="AL1475" s="331" t="s">
        <v>8328</v>
      </c>
      <c r="AM1475" s="331" t="s">
        <v>8329</v>
      </c>
      <c r="AN1475" s="332">
        <v>-5.2</v>
      </c>
      <c r="AO1475" s="332">
        <v>5.86</v>
      </c>
      <c r="AP1475" s="332">
        <v>2.63</v>
      </c>
    </row>
    <row r="1476" spans="1:42" ht="202.5">
      <c r="A1476" s="329">
        <v>44194</v>
      </c>
      <c r="B1476" s="330" t="s">
        <v>6613</v>
      </c>
      <c r="C1476" s="330" t="s">
        <v>60</v>
      </c>
      <c r="D1476" s="331" t="s">
        <v>61</v>
      </c>
      <c r="E1476" s="331" t="s">
        <v>67</v>
      </c>
      <c r="F1476" s="332">
        <v>928.57</v>
      </c>
      <c r="G1476" s="330" t="s">
        <v>6614</v>
      </c>
      <c r="H1476" s="330" t="s">
        <v>60</v>
      </c>
      <c r="I1476" s="331" t="s">
        <v>6615</v>
      </c>
      <c r="J1476" s="329">
        <v>44194</v>
      </c>
      <c r="K1476" s="333" t="s">
        <v>491</v>
      </c>
      <c r="L1476" s="329">
        <v>44407</v>
      </c>
      <c r="M1476" s="335" t="s">
        <v>17030</v>
      </c>
      <c r="N1476" s="335" t="s">
        <v>60</v>
      </c>
      <c r="O1476" s="335" t="s">
        <v>60</v>
      </c>
      <c r="P1476" s="341" t="s">
        <v>60</v>
      </c>
      <c r="Q1476" s="331" t="s">
        <v>10160</v>
      </c>
      <c r="R1476" s="333" t="s">
        <v>17031</v>
      </c>
      <c r="S1476" s="333" t="s">
        <v>9237</v>
      </c>
      <c r="T1476" s="331" t="s">
        <v>6915</v>
      </c>
      <c r="U1476" s="331" t="s">
        <v>11848</v>
      </c>
      <c r="V1476" s="335" t="s">
        <v>17032</v>
      </c>
      <c r="W1476" s="333" t="s">
        <v>17033</v>
      </c>
      <c r="X1476" s="340">
        <v>2717.9</v>
      </c>
      <c r="Y1476" s="335" t="s">
        <v>60</v>
      </c>
      <c r="Z1476" s="333" t="s">
        <v>60</v>
      </c>
      <c r="AA1476" s="330" t="s">
        <v>60</v>
      </c>
      <c r="AB1476" s="332">
        <v>10.33</v>
      </c>
      <c r="AC1476" s="338">
        <v>0.23499999999999999</v>
      </c>
      <c r="AD1476" s="341" t="s">
        <v>60</v>
      </c>
      <c r="AE1476" s="341" t="s">
        <v>60</v>
      </c>
      <c r="AF1476" s="341" t="s">
        <v>60</v>
      </c>
      <c r="AG1476" s="341" t="s">
        <v>60</v>
      </c>
      <c r="AH1476" s="332">
        <v>928.57</v>
      </c>
      <c r="AI1476" s="336">
        <v>554.5</v>
      </c>
      <c r="AJ1476" s="336">
        <v>52.6</v>
      </c>
      <c r="AK1476" s="336">
        <v>58116.3</v>
      </c>
      <c r="AL1476" s="331" t="s">
        <v>8328</v>
      </c>
      <c r="AM1476" s="331" t="s">
        <v>8329</v>
      </c>
      <c r="AN1476" s="332">
        <v>-5.23</v>
      </c>
      <c r="AO1476" s="338">
        <v>-0.98599999999999999</v>
      </c>
      <c r="AP1476" s="332">
        <v>-8.1300000000000008</v>
      </c>
    </row>
    <row r="1477" spans="1:42" ht="78.75">
      <c r="A1477" s="329">
        <v>44039</v>
      </c>
      <c r="B1477" s="330" t="s">
        <v>2282</v>
      </c>
      <c r="C1477" s="330" t="s">
        <v>2283</v>
      </c>
      <c r="D1477" s="331" t="s">
        <v>61</v>
      </c>
      <c r="E1477" s="331" t="s">
        <v>77</v>
      </c>
      <c r="F1477" s="332">
        <v>11.36</v>
      </c>
      <c r="G1477" s="330" t="s">
        <v>2284</v>
      </c>
      <c r="H1477" s="330" t="s">
        <v>60</v>
      </c>
      <c r="I1477" s="331" t="s">
        <v>2285</v>
      </c>
      <c r="J1477" s="329">
        <v>44039</v>
      </c>
      <c r="K1477" s="333" t="s">
        <v>491</v>
      </c>
      <c r="L1477" s="334" t="s">
        <v>60</v>
      </c>
      <c r="M1477" s="335" t="s">
        <v>11031</v>
      </c>
      <c r="N1477" s="335" t="s">
        <v>11032</v>
      </c>
      <c r="O1477" s="335" t="s">
        <v>60</v>
      </c>
      <c r="P1477" s="336">
        <v>54.2</v>
      </c>
      <c r="Q1477" s="331" t="s">
        <v>8547</v>
      </c>
      <c r="R1477" s="333" t="s">
        <v>11033</v>
      </c>
      <c r="S1477" s="333" t="s">
        <v>11034</v>
      </c>
      <c r="T1477" s="331" t="s">
        <v>6915</v>
      </c>
      <c r="U1477" s="331" t="s">
        <v>492</v>
      </c>
      <c r="V1477" s="335" t="s">
        <v>11035</v>
      </c>
      <c r="W1477" s="333" t="s">
        <v>11036</v>
      </c>
      <c r="X1477" s="340">
        <v>72.3</v>
      </c>
      <c r="Y1477" s="335" t="s">
        <v>60</v>
      </c>
      <c r="Z1477" s="333" t="s">
        <v>60</v>
      </c>
      <c r="AA1477" s="330" t="s">
        <v>60</v>
      </c>
      <c r="AB1477" s="341" t="s">
        <v>60</v>
      </c>
      <c r="AC1477" s="338">
        <v>0.95799999999999996</v>
      </c>
      <c r="AD1477" s="341" t="s">
        <v>60</v>
      </c>
      <c r="AE1477" s="341" t="s">
        <v>60</v>
      </c>
      <c r="AF1477" s="332">
        <v>14.2</v>
      </c>
      <c r="AG1477" s="332">
        <v>16.16</v>
      </c>
      <c r="AH1477" s="332">
        <v>114.21</v>
      </c>
      <c r="AI1477" s="332">
        <v>3.07</v>
      </c>
      <c r="AJ1477" s="336">
        <v>-20.5</v>
      </c>
      <c r="AK1477" s="336">
        <v>99.4</v>
      </c>
      <c r="AL1477" s="331" t="s">
        <v>8328</v>
      </c>
      <c r="AM1477" s="331" t="s">
        <v>8329</v>
      </c>
      <c r="AN1477" s="332">
        <v>-5.66</v>
      </c>
      <c r="AO1477" s="338">
        <v>-0.99</v>
      </c>
      <c r="AP1477" s="332">
        <v>-1.48</v>
      </c>
    </row>
    <row r="1478" spans="1:42" ht="191.25">
      <c r="A1478" s="329">
        <v>44091</v>
      </c>
      <c r="B1478" s="330" t="s">
        <v>2286</v>
      </c>
      <c r="C1478" s="330" t="s">
        <v>2287</v>
      </c>
      <c r="D1478" s="331" t="s">
        <v>61</v>
      </c>
      <c r="E1478" s="331" t="s">
        <v>67</v>
      </c>
      <c r="F1478" s="332">
        <v>50.59</v>
      </c>
      <c r="G1478" s="330" t="s">
        <v>2288</v>
      </c>
      <c r="H1478" s="330" t="s">
        <v>60</v>
      </c>
      <c r="I1478" s="331" t="s">
        <v>2289</v>
      </c>
      <c r="J1478" s="329">
        <v>44091</v>
      </c>
      <c r="K1478" s="333" t="s">
        <v>491</v>
      </c>
      <c r="L1478" s="329">
        <v>44118</v>
      </c>
      <c r="M1478" s="335" t="s">
        <v>10989</v>
      </c>
      <c r="N1478" s="335" t="s">
        <v>10990</v>
      </c>
      <c r="O1478" s="335" t="s">
        <v>60</v>
      </c>
      <c r="P1478" s="336">
        <v>133.4</v>
      </c>
      <c r="Q1478" s="331" t="s">
        <v>8323</v>
      </c>
      <c r="R1478" s="339" t="s">
        <v>10991</v>
      </c>
      <c r="S1478" s="333" t="s">
        <v>10992</v>
      </c>
      <c r="T1478" s="331" t="s">
        <v>6917</v>
      </c>
      <c r="U1478" s="331" t="s">
        <v>492</v>
      </c>
      <c r="V1478" s="335" t="s">
        <v>10993</v>
      </c>
      <c r="W1478" s="333" t="s">
        <v>10241</v>
      </c>
      <c r="X1478" s="340">
        <v>1262.5</v>
      </c>
      <c r="Y1478" s="335" t="s">
        <v>60</v>
      </c>
      <c r="Z1478" s="333" t="s">
        <v>60</v>
      </c>
      <c r="AA1478" s="330" t="s">
        <v>60</v>
      </c>
      <c r="AB1478" s="332">
        <v>14.54</v>
      </c>
      <c r="AC1478" s="332">
        <v>3.53</v>
      </c>
      <c r="AD1478" s="332">
        <v>7.17</v>
      </c>
      <c r="AE1478" s="332">
        <v>9.57</v>
      </c>
      <c r="AF1478" s="332">
        <v>1.61</v>
      </c>
      <c r="AG1478" s="332">
        <v>103.16</v>
      </c>
      <c r="AH1478" s="332">
        <v>116.81</v>
      </c>
      <c r="AI1478" s="336">
        <v>73.5</v>
      </c>
      <c r="AJ1478" s="336">
        <v>10.1</v>
      </c>
      <c r="AK1478" s="336">
        <v>53.9</v>
      </c>
      <c r="AL1478" s="331" t="s">
        <v>8328</v>
      </c>
      <c r="AM1478" s="331" t="s">
        <v>8329</v>
      </c>
      <c r="AN1478" s="332">
        <v>-6.02</v>
      </c>
      <c r="AO1478" s="338">
        <v>0.52200000000000002</v>
      </c>
      <c r="AP1478" s="332">
        <v>7.04</v>
      </c>
    </row>
    <row r="1479" spans="1:42" ht="180">
      <c r="A1479" s="329">
        <v>44425</v>
      </c>
      <c r="B1479" s="330" t="s">
        <v>2290</v>
      </c>
      <c r="C1479" s="330" t="s">
        <v>2291</v>
      </c>
      <c r="D1479" s="331" t="s">
        <v>61</v>
      </c>
      <c r="E1479" s="331" t="s">
        <v>77</v>
      </c>
      <c r="F1479" s="332">
        <v>167.4</v>
      </c>
      <c r="G1479" s="330" t="s">
        <v>2292</v>
      </c>
      <c r="H1479" s="330" t="s">
        <v>60</v>
      </c>
      <c r="I1479" s="331" t="s">
        <v>2293</v>
      </c>
      <c r="J1479" s="329">
        <v>44425</v>
      </c>
      <c r="K1479" s="333" t="s">
        <v>491</v>
      </c>
      <c r="L1479" s="334" t="s">
        <v>60</v>
      </c>
      <c r="M1479" s="335" t="s">
        <v>11123</v>
      </c>
      <c r="N1479" s="335" t="s">
        <v>11124</v>
      </c>
      <c r="O1479" s="335" t="s">
        <v>11125</v>
      </c>
      <c r="P1479" s="336">
        <v>263.3</v>
      </c>
      <c r="Q1479" s="331" t="s">
        <v>8633</v>
      </c>
      <c r="R1479" s="333" t="s">
        <v>11126</v>
      </c>
      <c r="S1479" s="333" t="s">
        <v>11127</v>
      </c>
      <c r="T1479" s="331" t="s">
        <v>6915</v>
      </c>
      <c r="U1479" s="331" t="s">
        <v>492</v>
      </c>
      <c r="V1479" s="335" t="s">
        <v>11128</v>
      </c>
      <c r="W1479" s="333" t="s">
        <v>11129</v>
      </c>
      <c r="X1479" s="340">
        <v>1721.5</v>
      </c>
      <c r="Y1479" s="335" t="s">
        <v>60</v>
      </c>
      <c r="Z1479" s="333" t="s">
        <v>60</v>
      </c>
      <c r="AA1479" s="330" t="s">
        <v>60</v>
      </c>
      <c r="AB1479" s="332">
        <v>8.4600000000000009</v>
      </c>
      <c r="AC1479" s="338">
        <v>0.77500000000000002</v>
      </c>
      <c r="AD1479" s="341" t="s">
        <v>60</v>
      </c>
      <c r="AE1479" s="341" t="s">
        <v>60</v>
      </c>
      <c r="AF1479" s="341" t="s">
        <v>60</v>
      </c>
      <c r="AG1479" s="341" t="s">
        <v>60</v>
      </c>
      <c r="AH1479" s="332">
        <v>264.33</v>
      </c>
      <c r="AI1479" s="336">
        <v>83.2</v>
      </c>
      <c r="AJ1479" s="336">
        <v>15.8</v>
      </c>
      <c r="AK1479" s="336">
        <v>2065.6999999999998</v>
      </c>
      <c r="AL1479" s="331" t="s">
        <v>8328</v>
      </c>
      <c r="AM1479" s="331" t="s">
        <v>8329</v>
      </c>
      <c r="AN1479" s="332">
        <v>-6.76</v>
      </c>
      <c r="AO1479" s="332">
        <v>-6.33</v>
      </c>
      <c r="AP1479" s="332">
        <v>-5.48</v>
      </c>
    </row>
    <row r="1480" spans="1:42" ht="281.25">
      <c r="A1480" s="329">
        <v>43948</v>
      </c>
      <c r="B1480" s="330" t="s">
        <v>2294</v>
      </c>
      <c r="C1480" s="330" t="s">
        <v>2295</v>
      </c>
      <c r="D1480" s="331" t="s">
        <v>61</v>
      </c>
      <c r="E1480" s="331" t="s">
        <v>67</v>
      </c>
      <c r="F1480" s="332">
        <v>22.99</v>
      </c>
      <c r="G1480" s="330" t="s">
        <v>60</v>
      </c>
      <c r="H1480" s="330" t="s">
        <v>60</v>
      </c>
      <c r="I1480" s="331" t="s">
        <v>2296</v>
      </c>
      <c r="J1480" s="329">
        <v>43948</v>
      </c>
      <c r="K1480" s="333" t="s">
        <v>491</v>
      </c>
      <c r="L1480" s="329">
        <v>43990</v>
      </c>
      <c r="M1480" s="335" t="s">
        <v>11137</v>
      </c>
      <c r="N1480" s="335" t="s">
        <v>11138</v>
      </c>
      <c r="O1480" s="335" t="s">
        <v>11139</v>
      </c>
      <c r="P1480" s="336">
        <v>17.7</v>
      </c>
      <c r="Q1480" s="331" t="s">
        <v>10931</v>
      </c>
      <c r="R1480" s="339" t="s">
        <v>11140</v>
      </c>
      <c r="S1480" s="333" t="s">
        <v>8325</v>
      </c>
      <c r="T1480" s="331" t="s">
        <v>6917</v>
      </c>
      <c r="U1480" s="331" t="s">
        <v>492</v>
      </c>
      <c r="V1480" s="335" t="s">
        <v>60</v>
      </c>
      <c r="W1480" s="333" t="s">
        <v>60</v>
      </c>
      <c r="X1480" s="330" t="s">
        <v>60</v>
      </c>
      <c r="Y1480" s="335" t="s">
        <v>60</v>
      </c>
      <c r="Z1480" s="333" t="s">
        <v>60</v>
      </c>
      <c r="AA1480" s="330" t="s">
        <v>60</v>
      </c>
      <c r="AB1480" s="341" t="s">
        <v>60</v>
      </c>
      <c r="AC1480" s="332">
        <v>2.93</v>
      </c>
      <c r="AD1480" s="332">
        <v>72.73</v>
      </c>
      <c r="AE1480" s="341" t="s">
        <v>60</v>
      </c>
      <c r="AF1480" s="338">
        <v>0.628</v>
      </c>
      <c r="AG1480" s="332">
        <v>27.83</v>
      </c>
      <c r="AH1480" s="332">
        <v>24.09</v>
      </c>
      <c r="AI1480" s="336">
        <v>107.1</v>
      </c>
      <c r="AJ1480" s="338">
        <v>-0.35199999999999998</v>
      </c>
      <c r="AK1480" s="336">
        <v>41.2</v>
      </c>
      <c r="AL1480" s="331" t="s">
        <v>8328</v>
      </c>
      <c r="AM1480" s="331" t="s">
        <v>8329</v>
      </c>
      <c r="AN1480" s="332">
        <v>-6.82</v>
      </c>
      <c r="AO1480" s="332">
        <v>-6.82</v>
      </c>
      <c r="AP1480" s="332">
        <v>86.36</v>
      </c>
    </row>
    <row r="1481" spans="1:42" ht="409.5">
      <c r="A1481" s="329">
        <v>43860</v>
      </c>
      <c r="B1481" s="330" t="s">
        <v>6616</v>
      </c>
      <c r="C1481" s="330" t="s">
        <v>60</v>
      </c>
      <c r="D1481" s="331" t="s">
        <v>61</v>
      </c>
      <c r="E1481" s="331" t="s">
        <v>67</v>
      </c>
      <c r="F1481" s="332">
        <v>42.38</v>
      </c>
      <c r="G1481" s="330" t="s">
        <v>6617</v>
      </c>
      <c r="H1481" s="330" t="s">
        <v>6618</v>
      </c>
      <c r="I1481" s="331" t="s">
        <v>6619</v>
      </c>
      <c r="J1481" s="329">
        <v>43860</v>
      </c>
      <c r="K1481" s="333" t="s">
        <v>491</v>
      </c>
      <c r="L1481" s="329">
        <v>43958</v>
      </c>
      <c r="M1481" s="335" t="s">
        <v>17034</v>
      </c>
      <c r="N1481" s="335" t="s">
        <v>60</v>
      </c>
      <c r="O1481" s="335" t="s">
        <v>60</v>
      </c>
      <c r="P1481" s="341" t="s">
        <v>60</v>
      </c>
      <c r="Q1481" s="331" t="s">
        <v>8323</v>
      </c>
      <c r="R1481" s="339" t="s">
        <v>17035</v>
      </c>
      <c r="S1481" s="333" t="s">
        <v>9468</v>
      </c>
      <c r="T1481" s="331" t="s">
        <v>6923</v>
      </c>
      <c r="U1481" s="331" t="s">
        <v>11848</v>
      </c>
      <c r="V1481" s="335" t="s">
        <v>17036</v>
      </c>
      <c r="W1481" s="333" t="s">
        <v>9587</v>
      </c>
      <c r="X1481" s="330" t="s">
        <v>60</v>
      </c>
      <c r="Y1481" s="335" t="s">
        <v>17037</v>
      </c>
      <c r="Z1481" s="339" t="s">
        <v>17038</v>
      </c>
      <c r="AA1481" s="330" t="s">
        <v>17039</v>
      </c>
      <c r="AB1481" s="341" t="s">
        <v>60</v>
      </c>
      <c r="AC1481" s="332">
        <v>1.1399999999999999</v>
      </c>
      <c r="AD1481" s="332">
        <v>16.18</v>
      </c>
      <c r="AE1481" s="332">
        <v>79.989999999999995</v>
      </c>
      <c r="AF1481" s="338">
        <v>0.73399999999999999</v>
      </c>
      <c r="AG1481" s="332">
        <v>42.36</v>
      </c>
      <c r="AH1481" s="332">
        <v>27.38</v>
      </c>
      <c r="AI1481" s="341" t="s">
        <v>60</v>
      </c>
      <c r="AJ1481" s="341" t="s">
        <v>60</v>
      </c>
      <c r="AK1481" s="341" t="s">
        <v>60</v>
      </c>
      <c r="AL1481" s="331" t="s">
        <v>8328</v>
      </c>
      <c r="AM1481" s="331" t="s">
        <v>8329</v>
      </c>
      <c r="AN1481" s="332">
        <v>-6.82</v>
      </c>
      <c r="AO1481" s="332">
        <v>-6.62</v>
      </c>
      <c r="AP1481" s="332">
        <v>-15.84</v>
      </c>
    </row>
    <row r="1482" spans="1:42" ht="270">
      <c r="A1482" s="329">
        <v>43851</v>
      </c>
      <c r="B1482" s="330" t="s">
        <v>249</v>
      </c>
      <c r="C1482" s="330" t="s">
        <v>60</v>
      </c>
      <c r="D1482" s="331" t="s">
        <v>61</v>
      </c>
      <c r="E1482" s="331" t="s">
        <v>67</v>
      </c>
      <c r="F1482" s="332">
        <v>23.64</v>
      </c>
      <c r="G1482" s="330" t="s">
        <v>250</v>
      </c>
      <c r="H1482" s="330" t="s">
        <v>60</v>
      </c>
      <c r="I1482" s="331" t="s">
        <v>251</v>
      </c>
      <c r="J1482" s="329">
        <v>43851</v>
      </c>
      <c r="K1482" s="333" t="s">
        <v>491</v>
      </c>
      <c r="L1482" s="329">
        <v>44134</v>
      </c>
      <c r="M1482" s="335" t="s">
        <v>11172</v>
      </c>
      <c r="N1482" s="335" t="s">
        <v>60</v>
      </c>
      <c r="O1482" s="335" t="s">
        <v>60</v>
      </c>
      <c r="P1482" s="341" t="s">
        <v>60</v>
      </c>
      <c r="Q1482" s="331" t="s">
        <v>8633</v>
      </c>
      <c r="R1482" s="339" t="s">
        <v>8949</v>
      </c>
      <c r="S1482" s="333" t="s">
        <v>11173</v>
      </c>
      <c r="T1482" s="331" t="s">
        <v>6921</v>
      </c>
      <c r="U1482" s="331" t="s">
        <v>492</v>
      </c>
      <c r="V1482" s="335" t="s">
        <v>11174</v>
      </c>
      <c r="W1482" s="333" t="s">
        <v>11175</v>
      </c>
      <c r="X1482" s="340">
        <v>44.7</v>
      </c>
      <c r="Y1482" s="335" t="s">
        <v>60</v>
      </c>
      <c r="Z1482" s="333" t="s">
        <v>60</v>
      </c>
      <c r="AA1482" s="330" t="s">
        <v>60</v>
      </c>
      <c r="AB1482" s="332">
        <v>11.72</v>
      </c>
      <c r="AC1482" s="338">
        <v>0.96099999999999997</v>
      </c>
      <c r="AD1482" s="341" t="s">
        <v>60</v>
      </c>
      <c r="AE1482" s="341" t="s">
        <v>60</v>
      </c>
      <c r="AF1482" s="341" t="s">
        <v>60</v>
      </c>
      <c r="AG1482" s="341" t="s">
        <v>60</v>
      </c>
      <c r="AH1482" s="332">
        <v>23.64</v>
      </c>
      <c r="AI1482" s="332">
        <v>9.49</v>
      </c>
      <c r="AJ1482" s="332">
        <v>1.69</v>
      </c>
      <c r="AK1482" s="336">
        <v>217.6</v>
      </c>
      <c r="AL1482" s="331" t="s">
        <v>8328</v>
      </c>
      <c r="AM1482" s="331" t="s">
        <v>8329</v>
      </c>
      <c r="AN1482" s="332">
        <v>-6.94</v>
      </c>
      <c r="AO1482" s="332">
        <v>-9.61</v>
      </c>
      <c r="AP1482" s="332">
        <v>-10.56</v>
      </c>
    </row>
    <row r="1483" spans="1:42" ht="202.5">
      <c r="A1483" s="329">
        <v>44281</v>
      </c>
      <c r="B1483" s="330" t="s">
        <v>6620</v>
      </c>
      <c r="C1483" s="330" t="s">
        <v>60</v>
      </c>
      <c r="D1483" s="331" t="s">
        <v>61</v>
      </c>
      <c r="E1483" s="331" t="s">
        <v>67</v>
      </c>
      <c r="F1483" s="332">
        <v>1722.45</v>
      </c>
      <c r="G1483" s="330" t="s">
        <v>6621</v>
      </c>
      <c r="H1483" s="330" t="s">
        <v>60</v>
      </c>
      <c r="I1483" s="331" t="s">
        <v>6622</v>
      </c>
      <c r="J1483" s="329">
        <v>44281</v>
      </c>
      <c r="K1483" s="333" t="s">
        <v>491</v>
      </c>
      <c r="L1483" s="329">
        <v>44386</v>
      </c>
      <c r="M1483" s="335" t="s">
        <v>17040</v>
      </c>
      <c r="N1483" s="335" t="s">
        <v>60</v>
      </c>
      <c r="O1483" s="335" t="s">
        <v>60</v>
      </c>
      <c r="P1483" s="341" t="s">
        <v>60</v>
      </c>
      <c r="Q1483" s="331" t="s">
        <v>8890</v>
      </c>
      <c r="R1483" s="339" t="s">
        <v>17041</v>
      </c>
      <c r="S1483" s="333" t="s">
        <v>9861</v>
      </c>
      <c r="T1483" s="331" t="s">
        <v>6921</v>
      </c>
      <c r="U1483" s="331" t="s">
        <v>11848</v>
      </c>
      <c r="V1483" s="335" t="s">
        <v>17042</v>
      </c>
      <c r="W1483" s="333" t="s">
        <v>9832</v>
      </c>
      <c r="X1483" s="340">
        <v>1603.8</v>
      </c>
      <c r="Y1483" s="335" t="s">
        <v>60</v>
      </c>
      <c r="Z1483" s="333" t="s">
        <v>60</v>
      </c>
      <c r="AA1483" s="330" t="s">
        <v>60</v>
      </c>
      <c r="AB1483" s="332">
        <v>5.16</v>
      </c>
      <c r="AC1483" s="341" t="s">
        <v>60</v>
      </c>
      <c r="AD1483" s="332">
        <v>5.68</v>
      </c>
      <c r="AE1483" s="332">
        <v>5.95</v>
      </c>
      <c r="AF1483" s="332">
        <v>2.69</v>
      </c>
      <c r="AG1483" s="332">
        <v>1722.45</v>
      </c>
      <c r="AH1483" s="332">
        <v>921.77</v>
      </c>
      <c r="AI1483" s="341" t="s">
        <v>60</v>
      </c>
      <c r="AJ1483" s="341" t="s">
        <v>60</v>
      </c>
      <c r="AK1483" s="336">
        <v>1013.1</v>
      </c>
      <c r="AL1483" s="331" t="s">
        <v>8328</v>
      </c>
      <c r="AM1483" s="331" t="s">
        <v>8329</v>
      </c>
      <c r="AN1483" s="332">
        <v>-7.03</v>
      </c>
      <c r="AO1483" s="332">
        <v>-19.05</v>
      </c>
      <c r="AP1483" s="332">
        <v>-5.73</v>
      </c>
    </row>
    <row r="1484" spans="1:42" ht="281.25">
      <c r="A1484" s="329">
        <v>44422</v>
      </c>
      <c r="B1484" s="330" t="s">
        <v>2297</v>
      </c>
      <c r="C1484" s="330" t="s">
        <v>2298</v>
      </c>
      <c r="D1484" s="331" t="s">
        <v>61</v>
      </c>
      <c r="E1484" s="331" t="s">
        <v>67</v>
      </c>
      <c r="F1484" s="332">
        <v>6185.8</v>
      </c>
      <c r="G1484" s="330" t="s">
        <v>2299</v>
      </c>
      <c r="H1484" s="330" t="s">
        <v>60</v>
      </c>
      <c r="I1484" s="331" t="s">
        <v>2300</v>
      </c>
      <c r="J1484" s="329">
        <v>44422</v>
      </c>
      <c r="K1484" s="333" t="s">
        <v>491</v>
      </c>
      <c r="L1484" s="329">
        <v>44592</v>
      </c>
      <c r="M1484" s="335" t="s">
        <v>11063</v>
      </c>
      <c r="N1484" s="335" t="s">
        <v>11064</v>
      </c>
      <c r="O1484" s="335" t="s">
        <v>11065</v>
      </c>
      <c r="P1484" s="336">
        <v>9247.7000000000007</v>
      </c>
      <c r="Q1484" s="331" t="s">
        <v>10245</v>
      </c>
      <c r="R1484" s="339" t="s">
        <v>11066</v>
      </c>
      <c r="S1484" s="333" t="s">
        <v>11067</v>
      </c>
      <c r="T1484" s="331" t="s">
        <v>6915</v>
      </c>
      <c r="U1484" s="331" t="s">
        <v>492</v>
      </c>
      <c r="V1484" s="335" t="s">
        <v>11068</v>
      </c>
      <c r="W1484" s="333" t="s">
        <v>11069</v>
      </c>
      <c r="X1484" s="340">
        <v>3169</v>
      </c>
      <c r="Y1484" s="335" t="s">
        <v>60</v>
      </c>
      <c r="Z1484" s="333" t="s">
        <v>60</v>
      </c>
      <c r="AA1484" s="330" t="s">
        <v>60</v>
      </c>
      <c r="AB1484" s="332">
        <v>18.239999999999998</v>
      </c>
      <c r="AC1484" s="332">
        <v>2.66</v>
      </c>
      <c r="AD1484" s="332">
        <v>9.32</v>
      </c>
      <c r="AE1484" s="332">
        <v>18.93</v>
      </c>
      <c r="AF1484" s="332">
        <v>1.01</v>
      </c>
      <c r="AG1484" s="332">
        <v>7599.27</v>
      </c>
      <c r="AH1484" s="332">
        <v>7712.91</v>
      </c>
      <c r="AI1484" s="336">
        <v>6691.7</v>
      </c>
      <c r="AJ1484" s="336">
        <v>175.9</v>
      </c>
      <c r="AK1484" s="336">
        <v>6914.5</v>
      </c>
      <c r="AL1484" s="331" t="s">
        <v>8328</v>
      </c>
      <c r="AM1484" s="331" t="s">
        <v>8329</v>
      </c>
      <c r="AN1484" s="332">
        <v>-7.19</v>
      </c>
      <c r="AO1484" s="332">
        <v>-3.01</v>
      </c>
      <c r="AP1484" s="338">
        <v>0.89500000000000002</v>
      </c>
    </row>
    <row r="1485" spans="1:42" ht="382.5">
      <c r="A1485" s="329">
        <v>43882</v>
      </c>
      <c r="B1485" s="330" t="s">
        <v>2301</v>
      </c>
      <c r="C1485" s="330" t="s">
        <v>2302</v>
      </c>
      <c r="D1485" s="331" t="s">
        <v>61</v>
      </c>
      <c r="E1485" s="331" t="s">
        <v>67</v>
      </c>
      <c r="F1485" s="332">
        <v>1404.44</v>
      </c>
      <c r="G1485" s="330" t="s">
        <v>2303</v>
      </c>
      <c r="H1485" s="330" t="s">
        <v>60</v>
      </c>
      <c r="I1485" s="331" t="s">
        <v>2304</v>
      </c>
      <c r="J1485" s="329">
        <v>43882</v>
      </c>
      <c r="K1485" s="333" t="s">
        <v>491</v>
      </c>
      <c r="L1485" s="329">
        <v>43979</v>
      </c>
      <c r="M1485" s="335" t="s">
        <v>11190</v>
      </c>
      <c r="N1485" s="335" t="s">
        <v>11191</v>
      </c>
      <c r="O1485" s="335" t="s">
        <v>11192</v>
      </c>
      <c r="P1485" s="336">
        <v>160.1</v>
      </c>
      <c r="Q1485" s="331" t="s">
        <v>8669</v>
      </c>
      <c r="R1485" s="339" t="s">
        <v>11193</v>
      </c>
      <c r="S1485" s="333" t="s">
        <v>8508</v>
      </c>
      <c r="T1485" s="331" t="s">
        <v>6917</v>
      </c>
      <c r="U1485" s="331" t="s">
        <v>492</v>
      </c>
      <c r="V1485" s="335" t="s">
        <v>11194</v>
      </c>
      <c r="W1485" s="333" t="s">
        <v>9903</v>
      </c>
      <c r="X1485" s="340">
        <v>208.2</v>
      </c>
      <c r="Y1485" s="335" t="s">
        <v>60</v>
      </c>
      <c r="Z1485" s="333" t="s">
        <v>60</v>
      </c>
      <c r="AA1485" s="330" t="s">
        <v>60</v>
      </c>
      <c r="AB1485" s="341" t="s">
        <v>60</v>
      </c>
      <c r="AC1485" s="338">
        <v>0.20799999999999999</v>
      </c>
      <c r="AD1485" s="332">
        <v>55.85</v>
      </c>
      <c r="AE1485" s="341" t="s">
        <v>60</v>
      </c>
      <c r="AF1485" s="332">
        <v>9.1</v>
      </c>
      <c r="AG1485" s="332">
        <v>1578.87</v>
      </c>
      <c r="AH1485" s="332">
        <v>383.87</v>
      </c>
      <c r="AI1485" s="336">
        <v>320.5</v>
      </c>
      <c r="AJ1485" s="336">
        <v>-17.100000000000001</v>
      </c>
      <c r="AK1485" s="336">
        <v>4303.8</v>
      </c>
      <c r="AL1485" s="331" t="s">
        <v>8328</v>
      </c>
      <c r="AM1485" s="331" t="s">
        <v>8329</v>
      </c>
      <c r="AN1485" s="332">
        <v>-7.61</v>
      </c>
      <c r="AO1485" s="332">
        <v>-9.74</v>
      </c>
      <c r="AP1485" s="332">
        <v>-4.57</v>
      </c>
    </row>
    <row r="1486" spans="1:42" ht="409.5">
      <c r="A1486" s="329">
        <v>43895</v>
      </c>
      <c r="B1486" s="330" t="s">
        <v>6623</v>
      </c>
      <c r="C1486" s="330" t="s">
        <v>60</v>
      </c>
      <c r="D1486" s="331" t="s">
        <v>61</v>
      </c>
      <c r="E1486" s="331" t="s">
        <v>67</v>
      </c>
      <c r="F1486" s="332">
        <v>532.79999999999995</v>
      </c>
      <c r="G1486" s="330" t="s">
        <v>6624</v>
      </c>
      <c r="H1486" s="330" t="s">
        <v>6625</v>
      </c>
      <c r="I1486" s="331" t="s">
        <v>6626</v>
      </c>
      <c r="J1486" s="329">
        <v>43895</v>
      </c>
      <c r="K1486" s="333" t="s">
        <v>491</v>
      </c>
      <c r="L1486" s="329">
        <v>44078</v>
      </c>
      <c r="M1486" s="335" t="s">
        <v>17043</v>
      </c>
      <c r="N1486" s="335" t="s">
        <v>60</v>
      </c>
      <c r="O1486" s="335" t="s">
        <v>60</v>
      </c>
      <c r="P1486" s="341" t="s">
        <v>60</v>
      </c>
      <c r="Q1486" s="331" t="s">
        <v>8537</v>
      </c>
      <c r="R1486" s="339" t="s">
        <v>17044</v>
      </c>
      <c r="S1486" s="333" t="s">
        <v>9636</v>
      </c>
      <c r="T1486" s="331" t="s">
        <v>6921</v>
      </c>
      <c r="U1486" s="331" t="s">
        <v>11848</v>
      </c>
      <c r="V1486" s="335" t="s">
        <v>17045</v>
      </c>
      <c r="W1486" s="333" t="s">
        <v>17046</v>
      </c>
      <c r="X1486" s="330" t="s">
        <v>60</v>
      </c>
      <c r="Y1486" s="335" t="s">
        <v>17047</v>
      </c>
      <c r="Z1486" s="339" t="s">
        <v>17048</v>
      </c>
      <c r="AA1486" s="330" t="s">
        <v>8665</v>
      </c>
      <c r="AB1486" s="332">
        <v>42.56</v>
      </c>
      <c r="AC1486" s="332">
        <v>2.4500000000000002</v>
      </c>
      <c r="AD1486" s="332">
        <v>15.44</v>
      </c>
      <c r="AE1486" s="332">
        <v>29.97</v>
      </c>
      <c r="AF1486" s="332">
        <v>2.39</v>
      </c>
      <c r="AG1486" s="332">
        <v>505.54</v>
      </c>
      <c r="AH1486" s="332">
        <v>482.34</v>
      </c>
      <c r="AI1486" s="341" t="s">
        <v>60</v>
      </c>
      <c r="AJ1486" s="341" t="s">
        <v>60</v>
      </c>
      <c r="AK1486" s="341" t="s">
        <v>60</v>
      </c>
      <c r="AL1486" s="331" t="s">
        <v>8328</v>
      </c>
      <c r="AM1486" s="331" t="s">
        <v>8329</v>
      </c>
      <c r="AN1486" s="332">
        <v>-7.62</v>
      </c>
      <c r="AO1486" s="332">
        <v>20.69</v>
      </c>
      <c r="AP1486" s="332">
        <v>12.3</v>
      </c>
    </row>
    <row r="1487" spans="1:42" ht="337.5">
      <c r="A1487" s="329">
        <v>44029</v>
      </c>
      <c r="B1487" s="330" t="s">
        <v>6627</v>
      </c>
      <c r="C1487" s="330" t="s">
        <v>60</v>
      </c>
      <c r="D1487" s="331" t="s">
        <v>61</v>
      </c>
      <c r="E1487" s="331" t="s">
        <v>67</v>
      </c>
      <c r="F1487" s="332">
        <v>66.66</v>
      </c>
      <c r="G1487" s="330" t="s">
        <v>6628</v>
      </c>
      <c r="H1487" s="330" t="s">
        <v>60</v>
      </c>
      <c r="I1487" s="331" t="s">
        <v>6629</v>
      </c>
      <c r="J1487" s="329">
        <v>44029</v>
      </c>
      <c r="K1487" s="333" t="s">
        <v>491</v>
      </c>
      <c r="L1487" s="329">
        <v>44145</v>
      </c>
      <c r="M1487" s="335" t="s">
        <v>17049</v>
      </c>
      <c r="N1487" s="335" t="s">
        <v>60</v>
      </c>
      <c r="O1487" s="335" t="s">
        <v>60</v>
      </c>
      <c r="P1487" s="341" t="s">
        <v>60</v>
      </c>
      <c r="Q1487" s="331" t="s">
        <v>8811</v>
      </c>
      <c r="R1487" s="339" t="s">
        <v>17050</v>
      </c>
      <c r="S1487" s="333" t="s">
        <v>9694</v>
      </c>
      <c r="T1487" s="331" t="s">
        <v>6915</v>
      </c>
      <c r="U1487" s="331" t="s">
        <v>11848</v>
      </c>
      <c r="V1487" s="335" t="s">
        <v>17051</v>
      </c>
      <c r="W1487" s="333" t="s">
        <v>17052</v>
      </c>
      <c r="X1487" s="340">
        <v>1683.7</v>
      </c>
      <c r="Y1487" s="335" t="s">
        <v>60</v>
      </c>
      <c r="Z1487" s="333" t="s">
        <v>60</v>
      </c>
      <c r="AA1487" s="330" t="s">
        <v>60</v>
      </c>
      <c r="AB1487" s="332">
        <v>29.19</v>
      </c>
      <c r="AC1487" s="338">
        <v>0.67</v>
      </c>
      <c r="AD1487" s="332">
        <v>2.56</v>
      </c>
      <c r="AE1487" s="332">
        <v>7.73</v>
      </c>
      <c r="AF1487" s="338">
        <v>7.1999999999999995E-2</v>
      </c>
      <c r="AG1487" s="332">
        <v>66.66</v>
      </c>
      <c r="AH1487" s="332">
        <v>242.25</v>
      </c>
      <c r="AI1487" s="341" t="s">
        <v>60</v>
      </c>
      <c r="AJ1487" s="341" t="s">
        <v>60</v>
      </c>
      <c r="AK1487" s="341" t="s">
        <v>60</v>
      </c>
      <c r="AL1487" s="331" t="s">
        <v>8328</v>
      </c>
      <c r="AM1487" s="331" t="s">
        <v>8329</v>
      </c>
      <c r="AN1487" s="332">
        <v>-7.99</v>
      </c>
      <c r="AO1487" s="332">
        <v>-2.42</v>
      </c>
      <c r="AP1487" s="332">
        <v>20.12</v>
      </c>
    </row>
    <row r="1488" spans="1:42" ht="236.25">
      <c r="A1488" s="329">
        <v>44298</v>
      </c>
      <c r="B1488" s="330" t="s">
        <v>2305</v>
      </c>
      <c r="C1488" s="330" t="s">
        <v>2306</v>
      </c>
      <c r="D1488" s="331" t="s">
        <v>61</v>
      </c>
      <c r="E1488" s="331" t="s">
        <v>77</v>
      </c>
      <c r="F1488" s="332">
        <v>4492.55</v>
      </c>
      <c r="G1488" s="330" t="s">
        <v>2307</v>
      </c>
      <c r="H1488" s="330" t="s">
        <v>60</v>
      </c>
      <c r="I1488" s="331" t="s">
        <v>2308</v>
      </c>
      <c r="J1488" s="329">
        <v>44298</v>
      </c>
      <c r="K1488" s="333" t="s">
        <v>491</v>
      </c>
      <c r="L1488" s="334" t="s">
        <v>60</v>
      </c>
      <c r="M1488" s="335" t="s">
        <v>11160</v>
      </c>
      <c r="N1488" s="335" t="s">
        <v>11161</v>
      </c>
      <c r="O1488" s="335" t="s">
        <v>11162</v>
      </c>
      <c r="P1488" s="336">
        <v>2357.5</v>
      </c>
      <c r="Q1488" s="331" t="s">
        <v>8386</v>
      </c>
      <c r="R1488" s="333" t="s">
        <v>11163</v>
      </c>
      <c r="S1488" s="333" t="s">
        <v>10740</v>
      </c>
      <c r="T1488" s="331" t="s">
        <v>6919</v>
      </c>
      <c r="U1488" s="331" t="s">
        <v>492</v>
      </c>
      <c r="V1488" s="335" t="s">
        <v>11164</v>
      </c>
      <c r="W1488" s="333" t="s">
        <v>10815</v>
      </c>
      <c r="X1488" s="340">
        <v>3765.9</v>
      </c>
      <c r="Y1488" s="335" t="s">
        <v>60</v>
      </c>
      <c r="Z1488" s="333" t="s">
        <v>60</v>
      </c>
      <c r="AA1488" s="330" t="s">
        <v>60</v>
      </c>
      <c r="AB1488" s="332">
        <v>15.29</v>
      </c>
      <c r="AC1488" s="332">
        <v>4.54</v>
      </c>
      <c r="AD1488" s="332">
        <v>9</v>
      </c>
      <c r="AE1488" s="332">
        <v>11.42</v>
      </c>
      <c r="AF1488" s="332">
        <v>2.15</v>
      </c>
      <c r="AG1488" s="332">
        <v>4492.55</v>
      </c>
      <c r="AH1488" s="332">
        <v>3121.13</v>
      </c>
      <c r="AI1488" s="336">
        <v>2927.9</v>
      </c>
      <c r="AJ1488" s="336">
        <v>283.2</v>
      </c>
      <c r="AK1488" s="336">
        <v>4422.7</v>
      </c>
      <c r="AL1488" s="331" t="s">
        <v>8328</v>
      </c>
      <c r="AM1488" s="331" t="s">
        <v>8329</v>
      </c>
      <c r="AN1488" s="332">
        <v>-8.08</v>
      </c>
      <c r="AO1488" s="332">
        <v>-8.08</v>
      </c>
      <c r="AP1488" s="332">
        <v>-9.85</v>
      </c>
    </row>
    <row r="1489" spans="1:42" ht="409.5">
      <c r="A1489" s="329">
        <v>44244</v>
      </c>
      <c r="B1489" s="330" t="s">
        <v>6630</v>
      </c>
      <c r="C1489" s="330" t="s">
        <v>60</v>
      </c>
      <c r="D1489" s="331" t="s">
        <v>61</v>
      </c>
      <c r="E1489" s="331" t="s">
        <v>67</v>
      </c>
      <c r="F1489" s="332">
        <v>7260.07</v>
      </c>
      <c r="G1489" s="330" t="s">
        <v>6631</v>
      </c>
      <c r="H1489" s="330" t="s">
        <v>6632</v>
      </c>
      <c r="I1489" s="331" t="s">
        <v>6633</v>
      </c>
      <c r="J1489" s="329">
        <v>44244</v>
      </c>
      <c r="K1489" s="333" t="s">
        <v>491</v>
      </c>
      <c r="L1489" s="329">
        <v>44532</v>
      </c>
      <c r="M1489" s="335" t="s">
        <v>17053</v>
      </c>
      <c r="N1489" s="335" t="s">
        <v>60</v>
      </c>
      <c r="O1489" s="335" t="s">
        <v>60</v>
      </c>
      <c r="P1489" s="341" t="s">
        <v>60</v>
      </c>
      <c r="Q1489" s="331" t="s">
        <v>9874</v>
      </c>
      <c r="R1489" s="333" t="s">
        <v>17054</v>
      </c>
      <c r="S1489" s="333" t="s">
        <v>17055</v>
      </c>
      <c r="T1489" s="331" t="s">
        <v>6921</v>
      </c>
      <c r="U1489" s="331" t="s">
        <v>11848</v>
      </c>
      <c r="V1489" s="335" t="s">
        <v>17056</v>
      </c>
      <c r="W1489" s="333" t="s">
        <v>17057</v>
      </c>
      <c r="X1489" s="340">
        <v>37525</v>
      </c>
      <c r="Y1489" s="335" t="s">
        <v>17058</v>
      </c>
      <c r="Z1489" s="339" t="s">
        <v>17059</v>
      </c>
      <c r="AA1489" s="330" t="s">
        <v>17060</v>
      </c>
      <c r="AB1489" s="332">
        <v>50.33</v>
      </c>
      <c r="AC1489" s="338">
        <v>0.39</v>
      </c>
      <c r="AD1489" s="332">
        <v>10.01</v>
      </c>
      <c r="AE1489" s="332">
        <v>25.65</v>
      </c>
      <c r="AF1489" s="332">
        <v>2.95</v>
      </c>
      <c r="AG1489" s="332">
        <v>7260.07</v>
      </c>
      <c r="AH1489" s="332">
        <v>2617.29</v>
      </c>
      <c r="AI1489" s="336">
        <v>3417</v>
      </c>
      <c r="AJ1489" s="336">
        <v>463</v>
      </c>
      <c r="AK1489" s="341" t="s">
        <v>60</v>
      </c>
      <c r="AL1489" s="331" t="s">
        <v>8328</v>
      </c>
      <c r="AM1489" s="331" t="s">
        <v>8329</v>
      </c>
      <c r="AN1489" s="332">
        <v>-8.11</v>
      </c>
      <c r="AO1489" s="338">
        <v>0.879</v>
      </c>
      <c r="AP1489" s="332">
        <v>-1.45</v>
      </c>
    </row>
    <row r="1490" spans="1:42" ht="326.25">
      <c r="A1490" s="329">
        <v>44617</v>
      </c>
      <c r="B1490" s="330" t="s">
        <v>6634</v>
      </c>
      <c r="C1490" s="330" t="s">
        <v>60</v>
      </c>
      <c r="D1490" s="331" t="s">
        <v>61</v>
      </c>
      <c r="E1490" s="331" t="s">
        <v>67</v>
      </c>
      <c r="F1490" s="332">
        <v>21.35</v>
      </c>
      <c r="G1490" s="330" t="s">
        <v>6635</v>
      </c>
      <c r="H1490" s="330" t="s">
        <v>60</v>
      </c>
      <c r="I1490" s="331" t="s">
        <v>6636</v>
      </c>
      <c r="J1490" s="329">
        <v>44617</v>
      </c>
      <c r="K1490" s="333" t="s">
        <v>491</v>
      </c>
      <c r="L1490" s="329">
        <v>44676</v>
      </c>
      <c r="M1490" s="335" t="s">
        <v>17061</v>
      </c>
      <c r="N1490" s="335" t="s">
        <v>60</v>
      </c>
      <c r="O1490" s="335" t="s">
        <v>60</v>
      </c>
      <c r="P1490" s="341" t="s">
        <v>60</v>
      </c>
      <c r="Q1490" s="331" t="s">
        <v>8811</v>
      </c>
      <c r="R1490" s="339" t="s">
        <v>17062</v>
      </c>
      <c r="S1490" s="333" t="s">
        <v>16342</v>
      </c>
      <c r="T1490" s="331" t="s">
        <v>6921</v>
      </c>
      <c r="U1490" s="331" t="s">
        <v>11848</v>
      </c>
      <c r="V1490" s="335" t="s">
        <v>17063</v>
      </c>
      <c r="W1490" s="333" t="s">
        <v>8815</v>
      </c>
      <c r="X1490" s="340">
        <v>36.1</v>
      </c>
      <c r="Y1490" s="335" t="s">
        <v>60</v>
      </c>
      <c r="Z1490" s="333" t="s">
        <v>60</v>
      </c>
      <c r="AA1490" s="330" t="s">
        <v>60</v>
      </c>
      <c r="AB1490" s="332">
        <v>6.18</v>
      </c>
      <c r="AC1490" s="341" t="s">
        <v>60</v>
      </c>
      <c r="AD1490" s="332">
        <v>5.21</v>
      </c>
      <c r="AE1490" s="332">
        <v>9.8699999999999992</v>
      </c>
      <c r="AF1490" s="332">
        <v>1.04</v>
      </c>
      <c r="AG1490" s="332">
        <v>21.35</v>
      </c>
      <c r="AH1490" s="332">
        <v>8.31</v>
      </c>
      <c r="AI1490" s="341" t="s">
        <v>60</v>
      </c>
      <c r="AJ1490" s="341" t="s">
        <v>60</v>
      </c>
      <c r="AK1490" s="341" t="s">
        <v>60</v>
      </c>
      <c r="AL1490" s="331" t="s">
        <v>8328</v>
      </c>
      <c r="AM1490" s="331" t="s">
        <v>8329</v>
      </c>
      <c r="AN1490" s="332">
        <v>-8.36</v>
      </c>
      <c r="AO1490" s="332">
        <v>-8.36</v>
      </c>
      <c r="AP1490" s="332">
        <v>14.55</v>
      </c>
    </row>
    <row r="1491" spans="1:42" ht="270">
      <c r="A1491" s="329">
        <v>44186</v>
      </c>
      <c r="B1491" s="330" t="s">
        <v>2309</v>
      </c>
      <c r="C1491" s="330" t="s">
        <v>2310</v>
      </c>
      <c r="D1491" s="331" t="s">
        <v>61</v>
      </c>
      <c r="E1491" s="331" t="s">
        <v>77</v>
      </c>
      <c r="F1491" s="332">
        <v>23.74</v>
      </c>
      <c r="G1491" s="330" t="s">
        <v>2311</v>
      </c>
      <c r="H1491" s="330" t="s">
        <v>60</v>
      </c>
      <c r="I1491" s="331" t="s">
        <v>2312</v>
      </c>
      <c r="J1491" s="329">
        <v>44186</v>
      </c>
      <c r="K1491" s="333" t="s">
        <v>491</v>
      </c>
      <c r="L1491" s="334" t="s">
        <v>60</v>
      </c>
      <c r="M1491" s="335" t="s">
        <v>11080</v>
      </c>
      <c r="N1491" s="335" t="s">
        <v>11081</v>
      </c>
      <c r="O1491" s="335" t="s">
        <v>60</v>
      </c>
      <c r="P1491" s="336">
        <v>31.9</v>
      </c>
      <c r="Q1491" s="331" t="s">
        <v>8459</v>
      </c>
      <c r="R1491" s="339" t="s">
        <v>11082</v>
      </c>
      <c r="S1491" s="333" t="s">
        <v>8325</v>
      </c>
      <c r="T1491" s="331" t="s">
        <v>6917</v>
      </c>
      <c r="U1491" s="331" t="s">
        <v>492</v>
      </c>
      <c r="V1491" s="335" t="s">
        <v>11083</v>
      </c>
      <c r="W1491" s="333" t="s">
        <v>8327</v>
      </c>
      <c r="X1491" s="330" t="s">
        <v>60</v>
      </c>
      <c r="Y1491" s="335" t="s">
        <v>60</v>
      </c>
      <c r="Z1491" s="333" t="s">
        <v>60</v>
      </c>
      <c r="AA1491" s="330" t="s">
        <v>60</v>
      </c>
      <c r="AB1491" s="341" t="s">
        <v>60</v>
      </c>
      <c r="AC1491" s="332">
        <v>2.74</v>
      </c>
      <c r="AD1491" s="341" t="s">
        <v>60</v>
      </c>
      <c r="AE1491" s="341" t="s">
        <v>60</v>
      </c>
      <c r="AF1491" s="332">
        <v>3.89</v>
      </c>
      <c r="AG1491" s="332">
        <v>40.35</v>
      </c>
      <c r="AH1491" s="332">
        <v>43.96</v>
      </c>
      <c r="AI1491" s="336">
        <v>19.600000000000001</v>
      </c>
      <c r="AJ1491" s="338">
        <v>0.17599999999999999</v>
      </c>
      <c r="AK1491" s="336">
        <v>25.8</v>
      </c>
      <c r="AL1491" s="331" t="s">
        <v>8328</v>
      </c>
      <c r="AM1491" s="331" t="s">
        <v>8329</v>
      </c>
      <c r="AN1491" s="332">
        <v>-8.5</v>
      </c>
      <c r="AO1491" s="332">
        <v>-4.1100000000000003</v>
      </c>
      <c r="AP1491" s="332">
        <v>6.06</v>
      </c>
    </row>
    <row r="1492" spans="1:42" ht="112.5">
      <c r="A1492" s="329">
        <v>44860</v>
      </c>
      <c r="B1492" s="330" t="s">
        <v>2313</v>
      </c>
      <c r="C1492" s="330" t="s">
        <v>2314</v>
      </c>
      <c r="D1492" s="331" t="s">
        <v>61</v>
      </c>
      <c r="E1492" s="331" t="s">
        <v>77</v>
      </c>
      <c r="F1492" s="332">
        <v>4.58</v>
      </c>
      <c r="G1492" s="330" t="s">
        <v>2315</v>
      </c>
      <c r="H1492" s="330" t="s">
        <v>60</v>
      </c>
      <c r="I1492" s="331" t="s">
        <v>2316</v>
      </c>
      <c r="J1492" s="329">
        <v>44860</v>
      </c>
      <c r="K1492" s="333" t="s">
        <v>491</v>
      </c>
      <c r="L1492" s="334" t="s">
        <v>60</v>
      </c>
      <c r="M1492" s="335" t="s">
        <v>11202</v>
      </c>
      <c r="N1492" s="335" t="s">
        <v>60</v>
      </c>
      <c r="O1492" s="335" t="s">
        <v>60</v>
      </c>
      <c r="P1492" s="336">
        <v>12.7</v>
      </c>
      <c r="Q1492" s="331" t="s">
        <v>11203</v>
      </c>
      <c r="R1492" s="333" t="s">
        <v>11204</v>
      </c>
      <c r="S1492" s="333" t="s">
        <v>8518</v>
      </c>
      <c r="T1492" s="331" t="s">
        <v>6917</v>
      </c>
      <c r="U1492" s="331" t="s">
        <v>492</v>
      </c>
      <c r="V1492" s="335" t="s">
        <v>11205</v>
      </c>
      <c r="W1492" s="333" t="s">
        <v>8501</v>
      </c>
      <c r="X1492" s="330" t="s">
        <v>60</v>
      </c>
      <c r="Y1492" s="335" t="s">
        <v>60</v>
      </c>
      <c r="Z1492" s="333" t="s">
        <v>60</v>
      </c>
      <c r="AA1492" s="330" t="s">
        <v>60</v>
      </c>
      <c r="AB1492" s="341" t="s">
        <v>60</v>
      </c>
      <c r="AC1492" s="341" t="s">
        <v>60</v>
      </c>
      <c r="AD1492" s="341" t="s">
        <v>60</v>
      </c>
      <c r="AE1492" s="341" t="s">
        <v>60</v>
      </c>
      <c r="AF1492" s="341" t="s">
        <v>60</v>
      </c>
      <c r="AG1492" s="332">
        <v>7.63</v>
      </c>
      <c r="AH1492" s="332">
        <v>7.63</v>
      </c>
      <c r="AI1492" s="332">
        <v>1.8</v>
      </c>
      <c r="AJ1492" s="341" t="s">
        <v>60</v>
      </c>
      <c r="AK1492" s="341" t="s">
        <v>60</v>
      </c>
      <c r="AL1492" s="331" t="s">
        <v>8328</v>
      </c>
      <c r="AM1492" s="331" t="s">
        <v>8329</v>
      </c>
      <c r="AN1492" s="332">
        <v>-8.58</v>
      </c>
      <c r="AO1492" s="332">
        <v>-11.07</v>
      </c>
      <c r="AP1492" s="332">
        <v>-30.38</v>
      </c>
    </row>
    <row r="1493" spans="1:42" ht="409.5">
      <c r="A1493" s="329">
        <v>43860</v>
      </c>
      <c r="B1493" s="330" t="s">
        <v>6637</v>
      </c>
      <c r="C1493" s="330" t="s">
        <v>60</v>
      </c>
      <c r="D1493" s="331" t="s">
        <v>61</v>
      </c>
      <c r="E1493" s="331" t="s">
        <v>67</v>
      </c>
      <c r="F1493" s="332">
        <v>581.03</v>
      </c>
      <c r="G1493" s="330" t="s">
        <v>4874</v>
      </c>
      <c r="H1493" s="330" t="s">
        <v>6638</v>
      </c>
      <c r="I1493" s="331" t="s">
        <v>6639</v>
      </c>
      <c r="J1493" s="329">
        <v>43860</v>
      </c>
      <c r="K1493" s="333" t="s">
        <v>491</v>
      </c>
      <c r="L1493" s="329">
        <v>44110</v>
      </c>
      <c r="M1493" s="335" t="s">
        <v>17064</v>
      </c>
      <c r="N1493" s="335" t="s">
        <v>60</v>
      </c>
      <c r="O1493" s="335" t="s">
        <v>60</v>
      </c>
      <c r="P1493" s="341" t="s">
        <v>60</v>
      </c>
      <c r="Q1493" s="331" t="s">
        <v>10245</v>
      </c>
      <c r="R1493" s="339" t="s">
        <v>17065</v>
      </c>
      <c r="S1493" s="333" t="s">
        <v>17066</v>
      </c>
      <c r="T1493" s="331" t="s">
        <v>6915</v>
      </c>
      <c r="U1493" s="331" t="s">
        <v>11848</v>
      </c>
      <c r="V1493" s="335" t="s">
        <v>14561</v>
      </c>
      <c r="W1493" s="339" t="s">
        <v>14562</v>
      </c>
      <c r="X1493" s="330" t="s">
        <v>60</v>
      </c>
      <c r="Y1493" s="335" t="s">
        <v>17067</v>
      </c>
      <c r="Z1493" s="333" t="s">
        <v>11036</v>
      </c>
      <c r="AA1493" s="330" t="s">
        <v>60</v>
      </c>
      <c r="AB1493" s="332">
        <v>15.5</v>
      </c>
      <c r="AC1493" s="332">
        <v>1.42</v>
      </c>
      <c r="AD1493" s="332">
        <v>6.58</v>
      </c>
      <c r="AE1493" s="332">
        <v>9.0399999999999991</v>
      </c>
      <c r="AF1493" s="332">
        <v>1.01</v>
      </c>
      <c r="AG1493" s="332">
        <v>623.86</v>
      </c>
      <c r="AH1493" s="332">
        <v>755.13</v>
      </c>
      <c r="AI1493" s="341" t="s">
        <v>60</v>
      </c>
      <c r="AJ1493" s="341" t="s">
        <v>60</v>
      </c>
      <c r="AK1493" s="341" t="s">
        <v>60</v>
      </c>
      <c r="AL1493" s="331" t="s">
        <v>8328</v>
      </c>
      <c r="AM1493" s="331" t="s">
        <v>8329</v>
      </c>
      <c r="AN1493" s="332">
        <v>-8.6</v>
      </c>
      <c r="AO1493" s="332">
        <v>-8.6</v>
      </c>
      <c r="AP1493" s="332">
        <v>-6.86</v>
      </c>
    </row>
    <row r="1494" spans="1:42" ht="157.5">
      <c r="A1494" s="329">
        <v>44467</v>
      </c>
      <c r="B1494" s="330" t="s">
        <v>6640</v>
      </c>
      <c r="C1494" s="330" t="s">
        <v>60</v>
      </c>
      <c r="D1494" s="331" t="s">
        <v>61</v>
      </c>
      <c r="E1494" s="331" t="s">
        <v>67</v>
      </c>
      <c r="F1494" s="332">
        <v>9787.0400000000009</v>
      </c>
      <c r="G1494" s="330" t="s">
        <v>4373</v>
      </c>
      <c r="H1494" s="330" t="s">
        <v>60</v>
      </c>
      <c r="I1494" s="331" t="s">
        <v>6641</v>
      </c>
      <c r="J1494" s="329">
        <v>44467</v>
      </c>
      <c r="K1494" s="333" t="s">
        <v>491</v>
      </c>
      <c r="L1494" s="329">
        <v>44600</v>
      </c>
      <c r="M1494" s="335" t="s">
        <v>17068</v>
      </c>
      <c r="N1494" s="335" t="s">
        <v>17069</v>
      </c>
      <c r="O1494" s="335" t="s">
        <v>17070</v>
      </c>
      <c r="P1494" s="341" t="s">
        <v>60</v>
      </c>
      <c r="Q1494" s="331" t="s">
        <v>10015</v>
      </c>
      <c r="R1494" s="333" t="s">
        <v>10016</v>
      </c>
      <c r="S1494" s="333" t="s">
        <v>8800</v>
      </c>
      <c r="T1494" s="331" t="s">
        <v>6921</v>
      </c>
      <c r="U1494" s="331" t="s">
        <v>11848</v>
      </c>
      <c r="V1494" s="335" t="s">
        <v>13850</v>
      </c>
      <c r="W1494" s="333" t="s">
        <v>10077</v>
      </c>
      <c r="X1494" s="340">
        <v>22035.4</v>
      </c>
      <c r="Y1494" s="335" t="s">
        <v>60</v>
      </c>
      <c r="Z1494" s="333" t="s">
        <v>60</v>
      </c>
      <c r="AA1494" s="330" t="s">
        <v>60</v>
      </c>
      <c r="AB1494" s="332">
        <v>12.64</v>
      </c>
      <c r="AC1494" s="332">
        <v>2.0099999999999998</v>
      </c>
      <c r="AD1494" s="332">
        <v>5.71</v>
      </c>
      <c r="AE1494" s="332">
        <v>7.58</v>
      </c>
      <c r="AF1494" s="332">
        <v>3.85</v>
      </c>
      <c r="AG1494" s="332">
        <v>9787.0400000000009</v>
      </c>
      <c r="AH1494" s="332">
        <v>10616.24</v>
      </c>
      <c r="AI1494" s="336">
        <v>2573.1999999999998</v>
      </c>
      <c r="AJ1494" s="336">
        <v>824.4</v>
      </c>
      <c r="AK1494" s="336">
        <v>7371.7</v>
      </c>
      <c r="AL1494" s="331" t="s">
        <v>8328</v>
      </c>
      <c r="AM1494" s="331" t="s">
        <v>8329</v>
      </c>
      <c r="AN1494" s="332">
        <v>-8.6199999999999992</v>
      </c>
      <c r="AO1494" s="332">
        <v>-5.57</v>
      </c>
      <c r="AP1494" s="332">
        <v>2.35</v>
      </c>
    </row>
    <row r="1495" spans="1:42" ht="202.5">
      <c r="A1495" s="329">
        <v>44530</v>
      </c>
      <c r="B1495" s="330" t="s">
        <v>2317</v>
      </c>
      <c r="C1495" s="330" t="s">
        <v>2318</v>
      </c>
      <c r="D1495" s="331" t="s">
        <v>61</v>
      </c>
      <c r="E1495" s="331" t="s">
        <v>67</v>
      </c>
      <c r="F1495" s="332">
        <v>1.0900000000000001</v>
      </c>
      <c r="G1495" s="330" t="s">
        <v>60</v>
      </c>
      <c r="H1495" s="330" t="s">
        <v>2319</v>
      </c>
      <c r="I1495" s="331" t="s">
        <v>2320</v>
      </c>
      <c r="J1495" s="329">
        <v>44530</v>
      </c>
      <c r="K1495" s="333" t="s">
        <v>491</v>
      </c>
      <c r="L1495" s="329">
        <v>44529</v>
      </c>
      <c r="M1495" s="335" t="s">
        <v>8798</v>
      </c>
      <c r="N1495" s="335" t="s">
        <v>60</v>
      </c>
      <c r="O1495" s="335" t="s">
        <v>60</v>
      </c>
      <c r="P1495" s="341" t="s">
        <v>60</v>
      </c>
      <c r="Q1495" s="331" t="s">
        <v>8740</v>
      </c>
      <c r="R1495" s="333" t="s">
        <v>8799</v>
      </c>
      <c r="S1495" s="333" t="s">
        <v>8800</v>
      </c>
      <c r="T1495" s="331" t="s">
        <v>6921</v>
      </c>
      <c r="U1495" s="331" t="s">
        <v>492</v>
      </c>
      <c r="V1495" s="335" t="s">
        <v>60</v>
      </c>
      <c r="W1495" s="333" t="s">
        <v>60</v>
      </c>
      <c r="X1495" s="330" t="s">
        <v>60</v>
      </c>
      <c r="Y1495" s="335" t="s">
        <v>8801</v>
      </c>
      <c r="Z1495" s="339" t="s">
        <v>8802</v>
      </c>
      <c r="AA1495" s="330" t="s">
        <v>60</v>
      </c>
      <c r="AB1495" s="341" t="s">
        <v>60</v>
      </c>
      <c r="AC1495" s="332">
        <v>4.28</v>
      </c>
      <c r="AD1495" s="341" t="s">
        <v>60</v>
      </c>
      <c r="AE1495" s="341" t="s">
        <v>60</v>
      </c>
      <c r="AF1495" s="341" t="s">
        <v>60</v>
      </c>
      <c r="AG1495" s="338">
        <v>0.94499999999999995</v>
      </c>
      <c r="AH1495" s="332">
        <v>1.26</v>
      </c>
      <c r="AI1495" s="342">
        <v>0</v>
      </c>
      <c r="AJ1495" s="338">
        <v>-0.25900000000000001</v>
      </c>
      <c r="AK1495" s="338">
        <v>0.34200000000000003</v>
      </c>
      <c r="AL1495" s="331" t="s">
        <v>8328</v>
      </c>
      <c r="AM1495" s="331" t="s">
        <v>8329</v>
      </c>
      <c r="AN1495" s="332">
        <v>-9.09</v>
      </c>
      <c r="AO1495" s="332">
        <v>81.819999999999993</v>
      </c>
      <c r="AP1495" s="332">
        <v>100</v>
      </c>
    </row>
    <row r="1496" spans="1:42" ht="247.5">
      <c r="A1496" s="329">
        <v>44193</v>
      </c>
      <c r="B1496" s="330" t="s">
        <v>2321</v>
      </c>
      <c r="C1496" s="330" t="s">
        <v>2322</v>
      </c>
      <c r="D1496" s="331" t="s">
        <v>61</v>
      </c>
      <c r="E1496" s="331" t="s">
        <v>67</v>
      </c>
      <c r="F1496" s="332">
        <v>39.869999999999997</v>
      </c>
      <c r="G1496" s="330" t="s">
        <v>2323</v>
      </c>
      <c r="H1496" s="330" t="s">
        <v>2324</v>
      </c>
      <c r="I1496" s="331" t="s">
        <v>2325</v>
      </c>
      <c r="J1496" s="329">
        <v>44193</v>
      </c>
      <c r="K1496" s="333" t="s">
        <v>491</v>
      </c>
      <c r="L1496" s="329">
        <v>44412</v>
      </c>
      <c r="M1496" s="335" t="s">
        <v>11165</v>
      </c>
      <c r="N1496" s="335" t="s">
        <v>11166</v>
      </c>
      <c r="O1496" s="335" t="s">
        <v>11167</v>
      </c>
      <c r="P1496" s="336">
        <v>119.4</v>
      </c>
      <c r="Q1496" s="331" t="s">
        <v>8983</v>
      </c>
      <c r="R1496" s="339" t="s">
        <v>11168</v>
      </c>
      <c r="S1496" s="333" t="s">
        <v>11115</v>
      </c>
      <c r="T1496" s="331" t="s">
        <v>6917</v>
      </c>
      <c r="U1496" s="331" t="s">
        <v>492</v>
      </c>
      <c r="V1496" s="335" t="s">
        <v>11169</v>
      </c>
      <c r="W1496" s="333" t="s">
        <v>11170</v>
      </c>
      <c r="X1496" s="340">
        <v>1334.5</v>
      </c>
      <c r="Y1496" s="335" t="s">
        <v>11171</v>
      </c>
      <c r="Z1496" s="333" t="s">
        <v>11170</v>
      </c>
      <c r="AA1496" s="330" t="s">
        <v>60</v>
      </c>
      <c r="AB1496" s="332">
        <v>31.62</v>
      </c>
      <c r="AC1496" s="332">
        <v>1.17</v>
      </c>
      <c r="AD1496" s="332">
        <v>14.71</v>
      </c>
      <c r="AE1496" s="332">
        <v>16.57</v>
      </c>
      <c r="AF1496" s="332">
        <v>1.67</v>
      </c>
      <c r="AG1496" s="332">
        <v>58.42</v>
      </c>
      <c r="AH1496" s="332">
        <v>38.159999999999997</v>
      </c>
      <c r="AI1496" s="336">
        <v>39.9</v>
      </c>
      <c r="AJ1496" s="332">
        <v>1.1499999999999999</v>
      </c>
      <c r="AK1496" s="336">
        <v>131.1</v>
      </c>
      <c r="AL1496" s="331" t="s">
        <v>8328</v>
      </c>
      <c r="AM1496" s="331" t="s">
        <v>8329</v>
      </c>
      <c r="AN1496" s="332">
        <v>-9.09</v>
      </c>
      <c r="AO1496" s="332">
        <v>-8.16</v>
      </c>
      <c r="AP1496" s="332">
        <v>-7.22</v>
      </c>
    </row>
    <row r="1497" spans="1:42" ht="303.75">
      <c r="A1497" s="329">
        <v>44809</v>
      </c>
      <c r="B1497" s="330" t="s">
        <v>6642</v>
      </c>
      <c r="C1497" s="330" t="s">
        <v>60</v>
      </c>
      <c r="D1497" s="331" t="s">
        <v>61</v>
      </c>
      <c r="E1497" s="331" t="s">
        <v>67</v>
      </c>
      <c r="F1497" s="332">
        <v>2615.13</v>
      </c>
      <c r="G1497" s="330" t="s">
        <v>6643</v>
      </c>
      <c r="H1497" s="330" t="s">
        <v>6644</v>
      </c>
      <c r="I1497" s="331" t="s">
        <v>6645</v>
      </c>
      <c r="J1497" s="329">
        <v>44809</v>
      </c>
      <c r="K1497" s="333" t="s">
        <v>491</v>
      </c>
      <c r="L1497" s="329">
        <v>44875</v>
      </c>
      <c r="M1497" s="335" t="s">
        <v>17071</v>
      </c>
      <c r="N1497" s="335" t="s">
        <v>17072</v>
      </c>
      <c r="O1497" s="335" t="s">
        <v>17073</v>
      </c>
      <c r="P1497" s="341" t="s">
        <v>60</v>
      </c>
      <c r="Q1497" s="331" t="s">
        <v>9803</v>
      </c>
      <c r="R1497" s="339" t="s">
        <v>17074</v>
      </c>
      <c r="S1497" s="333" t="s">
        <v>17075</v>
      </c>
      <c r="T1497" s="331" t="s">
        <v>6915</v>
      </c>
      <c r="U1497" s="331" t="s">
        <v>11848</v>
      </c>
      <c r="V1497" s="335" t="s">
        <v>17076</v>
      </c>
      <c r="W1497" s="333" t="s">
        <v>13703</v>
      </c>
      <c r="X1497" s="340">
        <v>2640.7</v>
      </c>
      <c r="Y1497" s="335" t="s">
        <v>17077</v>
      </c>
      <c r="Z1497" s="339" t="s">
        <v>17078</v>
      </c>
      <c r="AA1497" s="330" t="s">
        <v>60</v>
      </c>
      <c r="AB1497" s="341" t="s">
        <v>60</v>
      </c>
      <c r="AC1497" s="332">
        <v>2.2799999999999998</v>
      </c>
      <c r="AD1497" s="341" t="s">
        <v>60</v>
      </c>
      <c r="AE1497" s="341" t="s">
        <v>60</v>
      </c>
      <c r="AF1497" s="332">
        <v>1.62</v>
      </c>
      <c r="AG1497" s="332">
        <v>2393.36</v>
      </c>
      <c r="AH1497" s="332">
        <v>2325.21</v>
      </c>
      <c r="AI1497" s="336">
        <v>1725.4</v>
      </c>
      <c r="AJ1497" s="336">
        <v>-152.1</v>
      </c>
      <c r="AK1497" s="336">
        <v>2348.3000000000002</v>
      </c>
      <c r="AL1497" s="331" t="s">
        <v>8328</v>
      </c>
      <c r="AM1497" s="331" t="s">
        <v>8329</v>
      </c>
      <c r="AN1497" s="332">
        <v>-9.3800000000000008</v>
      </c>
      <c r="AO1497" s="332">
        <v>-14.4</v>
      </c>
      <c r="AP1497" s="332">
        <v>-25.61</v>
      </c>
    </row>
    <row r="1498" spans="1:42" ht="409.5">
      <c r="A1498" s="329">
        <v>44211</v>
      </c>
      <c r="B1498" s="330" t="s">
        <v>6646</v>
      </c>
      <c r="C1498" s="330" t="s">
        <v>60</v>
      </c>
      <c r="D1498" s="331" t="s">
        <v>61</v>
      </c>
      <c r="E1498" s="331" t="s">
        <v>67</v>
      </c>
      <c r="F1498" s="332">
        <v>585.89</v>
      </c>
      <c r="G1498" s="330" t="s">
        <v>6647</v>
      </c>
      <c r="H1498" s="330" t="s">
        <v>6648</v>
      </c>
      <c r="I1498" s="331" t="s">
        <v>6649</v>
      </c>
      <c r="J1498" s="329">
        <v>44211</v>
      </c>
      <c r="K1498" s="333" t="s">
        <v>491</v>
      </c>
      <c r="L1498" s="329">
        <v>44412</v>
      </c>
      <c r="M1498" s="335" t="s">
        <v>17079</v>
      </c>
      <c r="N1498" s="335" t="s">
        <v>60</v>
      </c>
      <c r="O1498" s="335" t="s">
        <v>60</v>
      </c>
      <c r="P1498" s="341" t="s">
        <v>60</v>
      </c>
      <c r="Q1498" s="331" t="s">
        <v>10291</v>
      </c>
      <c r="R1498" s="339" t="s">
        <v>17080</v>
      </c>
      <c r="S1498" s="333" t="s">
        <v>12662</v>
      </c>
      <c r="T1498" s="331" t="s">
        <v>6921</v>
      </c>
      <c r="U1498" s="331" t="s">
        <v>11848</v>
      </c>
      <c r="V1498" s="335" t="s">
        <v>17081</v>
      </c>
      <c r="W1498" s="339" t="s">
        <v>17082</v>
      </c>
      <c r="X1498" s="330" t="s">
        <v>60</v>
      </c>
      <c r="Y1498" s="335" t="s">
        <v>17083</v>
      </c>
      <c r="Z1498" s="339" t="s">
        <v>17084</v>
      </c>
      <c r="AA1498" s="330" t="s">
        <v>60</v>
      </c>
      <c r="AB1498" s="332">
        <v>21.11</v>
      </c>
      <c r="AC1498" s="338">
        <v>0.93899999999999995</v>
      </c>
      <c r="AD1498" s="341" t="s">
        <v>60</v>
      </c>
      <c r="AE1498" s="341" t="s">
        <v>60</v>
      </c>
      <c r="AF1498" s="341" t="s">
        <v>60</v>
      </c>
      <c r="AG1498" s="341" t="s">
        <v>60</v>
      </c>
      <c r="AH1498" s="332">
        <v>585.89</v>
      </c>
      <c r="AI1498" s="336">
        <v>826</v>
      </c>
      <c r="AJ1498" s="336">
        <v>49.3</v>
      </c>
      <c r="AK1498" s="336">
        <v>3050.7</v>
      </c>
      <c r="AL1498" s="331" t="s">
        <v>8328</v>
      </c>
      <c r="AM1498" s="331" t="s">
        <v>8329</v>
      </c>
      <c r="AN1498" s="332">
        <v>-9.44</v>
      </c>
      <c r="AO1498" s="338">
        <v>-0.38800000000000001</v>
      </c>
      <c r="AP1498" s="332">
        <v>-2.8</v>
      </c>
    </row>
    <row r="1499" spans="1:42" ht="101.25">
      <c r="A1499" s="329">
        <v>44501</v>
      </c>
      <c r="B1499" s="330" t="s">
        <v>6650</v>
      </c>
      <c r="C1499" s="330" t="s">
        <v>60</v>
      </c>
      <c r="D1499" s="331" t="s">
        <v>61</v>
      </c>
      <c r="E1499" s="331" t="s">
        <v>77</v>
      </c>
      <c r="F1499" s="332">
        <v>9.7200000000000006</v>
      </c>
      <c r="G1499" s="330" t="s">
        <v>6651</v>
      </c>
      <c r="H1499" s="330" t="s">
        <v>60</v>
      </c>
      <c r="I1499" s="331" t="s">
        <v>6652</v>
      </c>
      <c r="J1499" s="329">
        <v>44501</v>
      </c>
      <c r="K1499" s="333" t="s">
        <v>491</v>
      </c>
      <c r="L1499" s="334" t="s">
        <v>60</v>
      </c>
      <c r="M1499" s="335" t="s">
        <v>17085</v>
      </c>
      <c r="N1499" s="335" t="s">
        <v>60</v>
      </c>
      <c r="O1499" s="335" t="s">
        <v>60</v>
      </c>
      <c r="P1499" s="341" t="s">
        <v>60</v>
      </c>
      <c r="Q1499" s="331" t="s">
        <v>8459</v>
      </c>
      <c r="R1499" s="333" t="s">
        <v>17086</v>
      </c>
      <c r="S1499" s="333" t="s">
        <v>8346</v>
      </c>
      <c r="T1499" s="331" t="s">
        <v>6917</v>
      </c>
      <c r="U1499" s="331" t="s">
        <v>11848</v>
      </c>
      <c r="V1499" s="335" t="s">
        <v>17087</v>
      </c>
      <c r="W1499" s="333" t="s">
        <v>9183</v>
      </c>
      <c r="X1499" s="330" t="s">
        <v>60</v>
      </c>
      <c r="Y1499" s="335" t="s">
        <v>60</v>
      </c>
      <c r="Z1499" s="333" t="s">
        <v>60</v>
      </c>
      <c r="AA1499" s="330" t="s">
        <v>60</v>
      </c>
      <c r="AB1499" s="341" t="s">
        <v>60</v>
      </c>
      <c r="AC1499" s="341" t="s">
        <v>60</v>
      </c>
      <c r="AD1499" s="341" t="s">
        <v>60</v>
      </c>
      <c r="AE1499" s="341" t="s">
        <v>60</v>
      </c>
      <c r="AF1499" s="341" t="s">
        <v>60</v>
      </c>
      <c r="AG1499" s="332">
        <v>10.220000000000001</v>
      </c>
      <c r="AH1499" s="332">
        <v>1.93</v>
      </c>
      <c r="AI1499" s="342">
        <v>0</v>
      </c>
      <c r="AJ1499" s="338">
        <v>-0.33200000000000002</v>
      </c>
      <c r="AK1499" s="338">
        <v>0.58099999999999996</v>
      </c>
      <c r="AL1499" s="331" t="s">
        <v>8328</v>
      </c>
      <c r="AM1499" s="331" t="s">
        <v>8329</v>
      </c>
      <c r="AN1499" s="332">
        <v>-9.59</v>
      </c>
      <c r="AO1499" s="332">
        <v>-22.35</v>
      </c>
      <c r="AP1499" s="332">
        <v>-40.270000000000003</v>
      </c>
    </row>
    <row r="1500" spans="1:42" ht="213.75">
      <c r="A1500" s="329">
        <v>43916</v>
      </c>
      <c r="B1500" s="330" t="s">
        <v>2326</v>
      </c>
      <c r="C1500" s="330" t="s">
        <v>2327</v>
      </c>
      <c r="D1500" s="331" t="s">
        <v>61</v>
      </c>
      <c r="E1500" s="331" t="s">
        <v>67</v>
      </c>
      <c r="F1500" s="332">
        <v>8.3800000000000008</v>
      </c>
      <c r="G1500" s="330" t="s">
        <v>2328</v>
      </c>
      <c r="H1500" s="330" t="s">
        <v>2329</v>
      </c>
      <c r="I1500" s="331" t="s">
        <v>2330</v>
      </c>
      <c r="J1500" s="329">
        <v>43916</v>
      </c>
      <c r="K1500" s="333" t="s">
        <v>491</v>
      </c>
      <c r="L1500" s="329">
        <v>43966</v>
      </c>
      <c r="M1500" s="335" t="s">
        <v>11183</v>
      </c>
      <c r="N1500" s="335" t="s">
        <v>11184</v>
      </c>
      <c r="O1500" s="335" t="s">
        <v>11185</v>
      </c>
      <c r="P1500" s="336">
        <v>64.3</v>
      </c>
      <c r="Q1500" s="331" t="s">
        <v>10291</v>
      </c>
      <c r="R1500" s="337" t="s">
        <v>11186</v>
      </c>
      <c r="S1500" s="333" t="s">
        <v>8671</v>
      </c>
      <c r="T1500" s="331" t="s">
        <v>6917</v>
      </c>
      <c r="U1500" s="331" t="s">
        <v>492</v>
      </c>
      <c r="V1500" s="335" t="s">
        <v>11187</v>
      </c>
      <c r="W1500" s="333" t="s">
        <v>8463</v>
      </c>
      <c r="X1500" s="330" t="s">
        <v>60</v>
      </c>
      <c r="Y1500" s="335" t="s">
        <v>11188</v>
      </c>
      <c r="Z1500" s="339" t="s">
        <v>11189</v>
      </c>
      <c r="AA1500" s="330" t="s">
        <v>60</v>
      </c>
      <c r="AB1500" s="341" t="s">
        <v>60</v>
      </c>
      <c r="AC1500" s="332">
        <v>2.37</v>
      </c>
      <c r="AD1500" s="341" t="s">
        <v>60</v>
      </c>
      <c r="AE1500" s="341" t="s">
        <v>60</v>
      </c>
      <c r="AF1500" s="341" t="s">
        <v>60</v>
      </c>
      <c r="AG1500" s="341" t="s">
        <v>60</v>
      </c>
      <c r="AH1500" s="332">
        <v>11.16</v>
      </c>
      <c r="AI1500" s="336">
        <v>58.1</v>
      </c>
      <c r="AJ1500" s="336">
        <v>20</v>
      </c>
      <c r="AK1500" s="336">
        <v>21.2</v>
      </c>
      <c r="AL1500" s="331" t="s">
        <v>8328</v>
      </c>
      <c r="AM1500" s="331" t="s">
        <v>8329</v>
      </c>
      <c r="AN1500" s="332">
        <v>-9.68</v>
      </c>
      <c r="AO1500" s="332">
        <v>-9.68</v>
      </c>
      <c r="AP1500" s="332">
        <v>-9.68</v>
      </c>
    </row>
    <row r="1501" spans="1:42" ht="191.25">
      <c r="A1501" s="329">
        <v>44224</v>
      </c>
      <c r="B1501" s="330" t="s">
        <v>2331</v>
      </c>
      <c r="C1501" s="330" t="s">
        <v>2332</v>
      </c>
      <c r="D1501" s="331" t="s">
        <v>61</v>
      </c>
      <c r="E1501" s="331" t="s">
        <v>67</v>
      </c>
      <c r="F1501" s="332">
        <v>183.29</v>
      </c>
      <c r="G1501" s="330" t="s">
        <v>2333</v>
      </c>
      <c r="H1501" s="330" t="s">
        <v>60</v>
      </c>
      <c r="I1501" s="331" t="s">
        <v>2334</v>
      </c>
      <c r="J1501" s="329">
        <v>44224</v>
      </c>
      <c r="K1501" s="333" t="s">
        <v>491</v>
      </c>
      <c r="L1501" s="329">
        <v>44279</v>
      </c>
      <c r="M1501" s="335" t="s">
        <v>10977</v>
      </c>
      <c r="N1501" s="335" t="s">
        <v>10978</v>
      </c>
      <c r="O1501" s="335" t="s">
        <v>60</v>
      </c>
      <c r="P1501" s="336">
        <v>117.8</v>
      </c>
      <c r="Q1501" s="331" t="s">
        <v>8913</v>
      </c>
      <c r="R1501" s="339" t="s">
        <v>10979</v>
      </c>
      <c r="S1501" s="333" t="s">
        <v>8842</v>
      </c>
      <c r="T1501" s="331" t="s">
        <v>6923</v>
      </c>
      <c r="U1501" s="331" t="s">
        <v>492</v>
      </c>
      <c r="V1501" s="335" t="s">
        <v>10980</v>
      </c>
      <c r="W1501" s="333" t="s">
        <v>10047</v>
      </c>
      <c r="X1501" s="330" t="s">
        <v>60</v>
      </c>
      <c r="Y1501" s="335" t="s">
        <v>60</v>
      </c>
      <c r="Z1501" s="333" t="s">
        <v>60</v>
      </c>
      <c r="AA1501" s="330" t="s">
        <v>60</v>
      </c>
      <c r="AB1501" s="332">
        <v>17.93</v>
      </c>
      <c r="AC1501" s="332">
        <v>2.4700000000000002</v>
      </c>
      <c r="AD1501" s="332">
        <v>8.91</v>
      </c>
      <c r="AE1501" s="332">
        <v>12.57</v>
      </c>
      <c r="AF1501" s="338">
        <v>0.61699999999999999</v>
      </c>
      <c r="AG1501" s="332">
        <v>264.24</v>
      </c>
      <c r="AH1501" s="332">
        <v>215.86</v>
      </c>
      <c r="AI1501" s="336">
        <v>457.3</v>
      </c>
      <c r="AJ1501" s="332">
        <v>7.26</v>
      </c>
      <c r="AK1501" s="336">
        <v>345.2</v>
      </c>
      <c r="AL1501" s="331" t="s">
        <v>8328</v>
      </c>
      <c r="AM1501" s="331" t="s">
        <v>8329</v>
      </c>
      <c r="AN1501" s="332">
        <v>-9.7200000000000006</v>
      </c>
      <c r="AO1501" s="338">
        <v>0.55700000000000005</v>
      </c>
      <c r="AP1501" s="332">
        <v>15.49</v>
      </c>
    </row>
    <row r="1502" spans="1:42" ht="146.25">
      <c r="A1502" s="329">
        <v>44495</v>
      </c>
      <c r="B1502" s="330" t="s">
        <v>2335</v>
      </c>
      <c r="C1502" s="330" t="s">
        <v>2336</v>
      </c>
      <c r="D1502" s="331" t="s">
        <v>61</v>
      </c>
      <c r="E1502" s="331" t="s">
        <v>77</v>
      </c>
      <c r="F1502" s="332">
        <v>264.19</v>
      </c>
      <c r="G1502" s="330" t="s">
        <v>60</v>
      </c>
      <c r="H1502" s="330" t="s">
        <v>60</v>
      </c>
      <c r="I1502" s="331" t="s">
        <v>2337</v>
      </c>
      <c r="J1502" s="329">
        <v>44495</v>
      </c>
      <c r="K1502" s="333" t="s">
        <v>491</v>
      </c>
      <c r="L1502" s="334" t="s">
        <v>60</v>
      </c>
      <c r="M1502" s="335" t="s">
        <v>11254</v>
      </c>
      <c r="N1502" s="335" t="s">
        <v>60</v>
      </c>
      <c r="O1502" s="335" t="s">
        <v>60</v>
      </c>
      <c r="P1502" s="336">
        <v>914.8</v>
      </c>
      <c r="Q1502" s="331" t="s">
        <v>8811</v>
      </c>
      <c r="R1502" s="339" t="s">
        <v>11255</v>
      </c>
      <c r="S1502" s="333" t="s">
        <v>11256</v>
      </c>
      <c r="T1502" s="331" t="s">
        <v>6917</v>
      </c>
      <c r="U1502" s="331" t="s">
        <v>492</v>
      </c>
      <c r="V1502" s="335" t="s">
        <v>60</v>
      </c>
      <c r="W1502" s="333" t="s">
        <v>60</v>
      </c>
      <c r="X1502" s="330" t="s">
        <v>60</v>
      </c>
      <c r="Y1502" s="335" t="s">
        <v>60</v>
      </c>
      <c r="Z1502" s="333" t="s">
        <v>60</v>
      </c>
      <c r="AA1502" s="330" t="s">
        <v>60</v>
      </c>
      <c r="AB1502" s="341" t="s">
        <v>60</v>
      </c>
      <c r="AC1502" s="332">
        <v>3.86</v>
      </c>
      <c r="AD1502" s="341" t="s">
        <v>60</v>
      </c>
      <c r="AE1502" s="341" t="s">
        <v>60</v>
      </c>
      <c r="AF1502" s="332">
        <v>3.24</v>
      </c>
      <c r="AG1502" s="332">
        <v>522.67999999999995</v>
      </c>
      <c r="AH1502" s="332">
        <v>516.99</v>
      </c>
      <c r="AI1502" s="336">
        <v>264.60000000000002</v>
      </c>
      <c r="AJ1502" s="336">
        <v>11</v>
      </c>
      <c r="AK1502" s="336">
        <v>282.60000000000002</v>
      </c>
      <c r="AL1502" s="331" t="s">
        <v>8328</v>
      </c>
      <c r="AM1502" s="331" t="s">
        <v>8329</v>
      </c>
      <c r="AN1502" s="332">
        <v>-9.86</v>
      </c>
      <c r="AO1502" s="332">
        <v>-16.41</v>
      </c>
      <c r="AP1502" s="332">
        <v>-4.9400000000000004</v>
      </c>
    </row>
    <row r="1503" spans="1:42" ht="409.5">
      <c r="A1503" s="329">
        <v>44508</v>
      </c>
      <c r="B1503" s="330" t="s">
        <v>6653</v>
      </c>
      <c r="C1503" s="330" t="s">
        <v>60</v>
      </c>
      <c r="D1503" s="331" t="s">
        <v>61</v>
      </c>
      <c r="E1503" s="331" t="s">
        <v>67</v>
      </c>
      <c r="F1503" s="332">
        <v>1571.51</v>
      </c>
      <c r="G1503" s="330" t="s">
        <v>6654</v>
      </c>
      <c r="H1503" s="330" t="s">
        <v>6655</v>
      </c>
      <c r="I1503" s="331" t="s">
        <v>6656</v>
      </c>
      <c r="J1503" s="329">
        <v>44508</v>
      </c>
      <c r="K1503" s="333" t="s">
        <v>491</v>
      </c>
      <c r="L1503" s="329">
        <v>44623</v>
      </c>
      <c r="M1503" s="335" t="s">
        <v>17088</v>
      </c>
      <c r="N1503" s="335" t="s">
        <v>60</v>
      </c>
      <c r="O1503" s="335" t="s">
        <v>60</v>
      </c>
      <c r="P1503" s="341" t="s">
        <v>60</v>
      </c>
      <c r="Q1503" s="331" t="s">
        <v>15849</v>
      </c>
      <c r="R1503" s="333" t="s">
        <v>15850</v>
      </c>
      <c r="S1503" s="333" t="s">
        <v>10509</v>
      </c>
      <c r="T1503" s="331" t="s">
        <v>6921</v>
      </c>
      <c r="U1503" s="331" t="s">
        <v>11848</v>
      </c>
      <c r="V1503" s="335" t="s">
        <v>17089</v>
      </c>
      <c r="W1503" s="339" t="s">
        <v>17090</v>
      </c>
      <c r="X1503" s="330" t="s">
        <v>60</v>
      </c>
      <c r="Y1503" s="335" t="s">
        <v>17091</v>
      </c>
      <c r="Z1503" s="339" t="s">
        <v>17092</v>
      </c>
      <c r="AA1503" s="330" t="s">
        <v>13790</v>
      </c>
      <c r="AB1503" s="341" t="s">
        <v>60</v>
      </c>
      <c r="AC1503" s="332">
        <v>1.1599999999999999</v>
      </c>
      <c r="AD1503" s="332">
        <v>28.38</v>
      </c>
      <c r="AE1503" s="341" t="s">
        <v>60</v>
      </c>
      <c r="AF1503" s="332">
        <v>3.02</v>
      </c>
      <c r="AG1503" s="332">
        <v>1397.51</v>
      </c>
      <c r="AH1503" s="332">
        <v>1014.27</v>
      </c>
      <c r="AI1503" s="336">
        <v>463</v>
      </c>
      <c r="AJ1503" s="336">
        <v>-28</v>
      </c>
      <c r="AK1503" s="336">
        <v>1766</v>
      </c>
      <c r="AL1503" s="331" t="s">
        <v>8328</v>
      </c>
      <c r="AM1503" s="331" t="s">
        <v>8329</v>
      </c>
      <c r="AN1503" s="332">
        <v>-9.9700000000000006</v>
      </c>
      <c r="AO1503" s="332">
        <v>-7.94</v>
      </c>
      <c r="AP1503" s="332">
        <v>2.96</v>
      </c>
    </row>
    <row r="1504" spans="1:42" ht="180">
      <c r="A1504" s="329">
        <v>44204</v>
      </c>
      <c r="B1504" s="330" t="s">
        <v>6657</v>
      </c>
      <c r="C1504" s="330" t="s">
        <v>60</v>
      </c>
      <c r="D1504" s="331" t="s">
        <v>61</v>
      </c>
      <c r="E1504" s="331" t="s">
        <v>67</v>
      </c>
      <c r="F1504" s="332">
        <v>7499.79</v>
      </c>
      <c r="G1504" s="330" t="s">
        <v>6658</v>
      </c>
      <c r="H1504" s="330" t="s">
        <v>6659</v>
      </c>
      <c r="I1504" s="331" t="s">
        <v>6660</v>
      </c>
      <c r="J1504" s="329">
        <v>44204</v>
      </c>
      <c r="K1504" s="333" t="s">
        <v>491</v>
      </c>
      <c r="L1504" s="329">
        <v>44603</v>
      </c>
      <c r="M1504" s="335" t="s">
        <v>17093</v>
      </c>
      <c r="N1504" s="335" t="s">
        <v>17094</v>
      </c>
      <c r="O1504" s="335" t="s">
        <v>17095</v>
      </c>
      <c r="P1504" s="341" t="s">
        <v>60</v>
      </c>
      <c r="Q1504" s="331" t="s">
        <v>13309</v>
      </c>
      <c r="R1504" s="333" t="s">
        <v>15691</v>
      </c>
      <c r="S1504" s="333" t="s">
        <v>9151</v>
      </c>
      <c r="T1504" s="331" t="s">
        <v>6919</v>
      </c>
      <c r="U1504" s="331" t="s">
        <v>11848</v>
      </c>
      <c r="V1504" s="335" t="s">
        <v>17096</v>
      </c>
      <c r="W1504" s="333" t="s">
        <v>17097</v>
      </c>
      <c r="X1504" s="340">
        <v>6810.1</v>
      </c>
      <c r="Y1504" s="335" t="s">
        <v>17098</v>
      </c>
      <c r="Z1504" s="339" t="s">
        <v>17099</v>
      </c>
      <c r="AA1504" s="330" t="s">
        <v>60</v>
      </c>
      <c r="AB1504" s="341" t="s">
        <v>60</v>
      </c>
      <c r="AC1504" s="332">
        <v>5.55</v>
      </c>
      <c r="AD1504" s="341" t="s">
        <v>60</v>
      </c>
      <c r="AE1504" s="341" t="s">
        <v>60</v>
      </c>
      <c r="AF1504" s="341" t="s">
        <v>60</v>
      </c>
      <c r="AG1504" s="341" t="s">
        <v>60</v>
      </c>
      <c r="AH1504" s="332">
        <v>7499.79</v>
      </c>
      <c r="AI1504" s="336">
        <v>2298.3000000000002</v>
      </c>
      <c r="AJ1504" s="336">
        <v>-30.8</v>
      </c>
      <c r="AK1504" s="336">
        <v>3412.5</v>
      </c>
      <c r="AL1504" s="331" t="s">
        <v>8328</v>
      </c>
      <c r="AM1504" s="331" t="s">
        <v>8329</v>
      </c>
      <c r="AN1504" s="332">
        <v>-10.199999999999999</v>
      </c>
      <c r="AO1504" s="332">
        <v>-17.23</v>
      </c>
      <c r="AP1504" s="332">
        <v>-13.84</v>
      </c>
    </row>
    <row r="1505" spans="1:42" ht="180">
      <c r="A1505" s="329">
        <v>44627</v>
      </c>
      <c r="B1505" s="330" t="s">
        <v>2338</v>
      </c>
      <c r="C1505" s="330" t="s">
        <v>2339</v>
      </c>
      <c r="D1505" s="331" t="s">
        <v>61</v>
      </c>
      <c r="E1505" s="331" t="s">
        <v>77</v>
      </c>
      <c r="F1505" s="338">
        <v>0.60799999999999998</v>
      </c>
      <c r="G1505" s="330" t="s">
        <v>60</v>
      </c>
      <c r="H1505" s="330" t="s">
        <v>2340</v>
      </c>
      <c r="I1505" s="331" t="s">
        <v>2341</v>
      </c>
      <c r="J1505" s="329">
        <v>44627</v>
      </c>
      <c r="K1505" s="333" t="s">
        <v>491</v>
      </c>
      <c r="L1505" s="334" t="s">
        <v>60</v>
      </c>
      <c r="M1505" s="335" t="s">
        <v>11105</v>
      </c>
      <c r="N1505" s="335" t="s">
        <v>11106</v>
      </c>
      <c r="O1505" s="335" t="s">
        <v>11107</v>
      </c>
      <c r="P1505" s="332">
        <v>3.38</v>
      </c>
      <c r="Q1505" s="331" t="s">
        <v>8497</v>
      </c>
      <c r="R1505" s="333" t="s">
        <v>11108</v>
      </c>
      <c r="S1505" s="333" t="s">
        <v>8411</v>
      </c>
      <c r="T1505" s="331" t="s">
        <v>6917</v>
      </c>
      <c r="U1505" s="331" t="s">
        <v>492</v>
      </c>
      <c r="V1505" s="335" t="s">
        <v>60</v>
      </c>
      <c r="W1505" s="333" t="s">
        <v>60</v>
      </c>
      <c r="X1505" s="330" t="s">
        <v>60</v>
      </c>
      <c r="Y1505" s="335" t="s">
        <v>11109</v>
      </c>
      <c r="Z1505" s="339" t="s">
        <v>11110</v>
      </c>
      <c r="AA1505" s="330" t="s">
        <v>60</v>
      </c>
      <c r="AB1505" s="332">
        <v>55.45</v>
      </c>
      <c r="AC1505" s="341" t="s">
        <v>60</v>
      </c>
      <c r="AD1505" s="341" t="s">
        <v>60</v>
      </c>
      <c r="AE1505" s="341" t="s">
        <v>60</v>
      </c>
      <c r="AF1505" s="341" t="s">
        <v>60</v>
      </c>
      <c r="AG1505" s="341" t="s">
        <v>60</v>
      </c>
      <c r="AH1505" s="332">
        <v>1.06</v>
      </c>
      <c r="AI1505" s="338">
        <v>0.107</v>
      </c>
      <c r="AJ1505" s="338">
        <v>2E-3</v>
      </c>
      <c r="AK1505" s="332">
        <v>1.9</v>
      </c>
      <c r="AL1505" s="331" t="s">
        <v>8328</v>
      </c>
      <c r="AM1505" s="331" t="s">
        <v>8329</v>
      </c>
      <c r="AN1505" s="332">
        <v>-10.26</v>
      </c>
      <c r="AO1505" s="332">
        <v>-5.41</v>
      </c>
      <c r="AP1505" s="332">
        <v>4.4800000000000004</v>
      </c>
    </row>
    <row r="1506" spans="1:42" ht="409.5">
      <c r="A1506" s="329">
        <v>44091</v>
      </c>
      <c r="B1506" s="330" t="s">
        <v>6661</v>
      </c>
      <c r="C1506" s="330" t="s">
        <v>60</v>
      </c>
      <c r="D1506" s="331" t="s">
        <v>61</v>
      </c>
      <c r="E1506" s="331" t="s">
        <v>67</v>
      </c>
      <c r="F1506" s="332">
        <v>4820.13</v>
      </c>
      <c r="G1506" s="330" t="s">
        <v>6662</v>
      </c>
      <c r="H1506" s="330" t="s">
        <v>6663</v>
      </c>
      <c r="I1506" s="331" t="s">
        <v>6664</v>
      </c>
      <c r="J1506" s="329">
        <v>44091</v>
      </c>
      <c r="K1506" s="333" t="s">
        <v>491</v>
      </c>
      <c r="L1506" s="329">
        <v>44687</v>
      </c>
      <c r="M1506" s="335" t="s">
        <v>17100</v>
      </c>
      <c r="N1506" s="335" t="s">
        <v>17101</v>
      </c>
      <c r="O1506" s="335" t="s">
        <v>17102</v>
      </c>
      <c r="P1506" s="341" t="s">
        <v>60</v>
      </c>
      <c r="Q1506" s="331" t="s">
        <v>10123</v>
      </c>
      <c r="R1506" s="339" t="s">
        <v>17103</v>
      </c>
      <c r="S1506" s="333" t="s">
        <v>8568</v>
      </c>
      <c r="T1506" s="331" t="s">
        <v>6917</v>
      </c>
      <c r="U1506" s="331" t="s">
        <v>11848</v>
      </c>
      <c r="V1506" s="335" t="s">
        <v>17104</v>
      </c>
      <c r="W1506" s="339" t="s">
        <v>17105</v>
      </c>
      <c r="X1506" s="330" t="s">
        <v>17106</v>
      </c>
      <c r="Y1506" s="335" t="s">
        <v>17107</v>
      </c>
      <c r="Z1506" s="333" t="s">
        <v>8541</v>
      </c>
      <c r="AA1506" s="340">
        <v>51196.3</v>
      </c>
      <c r="AB1506" s="332">
        <v>45.39</v>
      </c>
      <c r="AC1506" s="332">
        <v>2.21</v>
      </c>
      <c r="AD1506" s="332">
        <v>30.97</v>
      </c>
      <c r="AE1506" s="332">
        <v>35.979999999999997</v>
      </c>
      <c r="AF1506" s="332">
        <v>4.49</v>
      </c>
      <c r="AG1506" s="332">
        <v>3142.9</v>
      </c>
      <c r="AH1506" s="332">
        <v>4606.7</v>
      </c>
      <c r="AI1506" s="336">
        <v>695.8</v>
      </c>
      <c r="AJ1506" s="336">
        <v>100.9</v>
      </c>
      <c r="AK1506" s="336">
        <v>2766.7</v>
      </c>
      <c r="AL1506" s="331" t="s">
        <v>8328</v>
      </c>
      <c r="AM1506" s="331" t="s">
        <v>8329</v>
      </c>
      <c r="AN1506" s="332">
        <v>-10.45</v>
      </c>
      <c r="AO1506" s="332">
        <v>-7.63</v>
      </c>
      <c r="AP1506" s="332">
        <v>-6.9</v>
      </c>
    </row>
    <row r="1507" spans="1:42" ht="168.75">
      <c r="A1507" s="329">
        <v>44636</v>
      </c>
      <c r="B1507" s="330" t="s">
        <v>6665</v>
      </c>
      <c r="C1507" s="330" t="s">
        <v>60</v>
      </c>
      <c r="D1507" s="331" t="s">
        <v>61</v>
      </c>
      <c r="E1507" s="331" t="s">
        <v>67</v>
      </c>
      <c r="F1507" s="332">
        <v>13.97</v>
      </c>
      <c r="G1507" s="330" t="s">
        <v>6666</v>
      </c>
      <c r="H1507" s="330" t="s">
        <v>6667</v>
      </c>
      <c r="I1507" s="331" t="s">
        <v>6668</v>
      </c>
      <c r="J1507" s="329">
        <v>44636</v>
      </c>
      <c r="K1507" s="333" t="s">
        <v>491</v>
      </c>
      <c r="L1507" s="329">
        <v>44713</v>
      </c>
      <c r="M1507" s="335" t="s">
        <v>17108</v>
      </c>
      <c r="N1507" s="335" t="s">
        <v>17109</v>
      </c>
      <c r="O1507" s="335" t="s">
        <v>17110</v>
      </c>
      <c r="P1507" s="341" t="s">
        <v>60</v>
      </c>
      <c r="Q1507" s="331" t="s">
        <v>9180</v>
      </c>
      <c r="R1507" s="339" t="s">
        <v>17111</v>
      </c>
      <c r="S1507" s="333" t="s">
        <v>9530</v>
      </c>
      <c r="T1507" s="331" t="s">
        <v>6917</v>
      </c>
      <c r="U1507" s="331" t="s">
        <v>11848</v>
      </c>
      <c r="V1507" s="335" t="s">
        <v>17112</v>
      </c>
      <c r="W1507" s="333" t="s">
        <v>8481</v>
      </c>
      <c r="X1507" s="340">
        <v>55.7</v>
      </c>
      <c r="Y1507" s="335" t="s">
        <v>17113</v>
      </c>
      <c r="Z1507" s="339" t="s">
        <v>17114</v>
      </c>
      <c r="AA1507" s="330" t="s">
        <v>60</v>
      </c>
      <c r="AB1507" s="341" t="s">
        <v>60</v>
      </c>
      <c r="AC1507" s="332">
        <v>2.95</v>
      </c>
      <c r="AD1507" s="341" t="s">
        <v>60</v>
      </c>
      <c r="AE1507" s="341" t="s">
        <v>60</v>
      </c>
      <c r="AF1507" s="332">
        <v>4.79</v>
      </c>
      <c r="AG1507" s="332">
        <v>13.69</v>
      </c>
      <c r="AH1507" s="332">
        <v>11.6</v>
      </c>
      <c r="AI1507" s="332">
        <v>2.87</v>
      </c>
      <c r="AJ1507" s="338">
        <v>-7.4999999999999997E-2</v>
      </c>
      <c r="AK1507" s="332">
        <v>6.17</v>
      </c>
      <c r="AL1507" s="331" t="s">
        <v>8328</v>
      </c>
      <c r="AM1507" s="331" t="s">
        <v>8329</v>
      </c>
      <c r="AN1507" s="332">
        <v>-10.56</v>
      </c>
      <c r="AO1507" s="332">
        <v>-10.56</v>
      </c>
      <c r="AP1507" s="332">
        <v>-16.899999999999999</v>
      </c>
    </row>
    <row r="1508" spans="1:42" ht="409.5">
      <c r="A1508" s="329">
        <v>44264</v>
      </c>
      <c r="B1508" s="330" t="s">
        <v>6669</v>
      </c>
      <c r="C1508" s="330" t="s">
        <v>60</v>
      </c>
      <c r="D1508" s="331" t="s">
        <v>61</v>
      </c>
      <c r="E1508" s="331" t="s">
        <v>67</v>
      </c>
      <c r="F1508" s="332">
        <v>1022.95</v>
      </c>
      <c r="G1508" s="330" t="s">
        <v>6670</v>
      </c>
      <c r="H1508" s="330" t="s">
        <v>6671</v>
      </c>
      <c r="I1508" s="331" t="s">
        <v>6672</v>
      </c>
      <c r="J1508" s="329">
        <v>44264</v>
      </c>
      <c r="K1508" s="333" t="s">
        <v>491</v>
      </c>
      <c r="L1508" s="329">
        <v>44379</v>
      </c>
      <c r="M1508" s="335" t="s">
        <v>17115</v>
      </c>
      <c r="N1508" s="335" t="s">
        <v>60</v>
      </c>
      <c r="O1508" s="335" t="s">
        <v>60</v>
      </c>
      <c r="P1508" s="341" t="s">
        <v>60</v>
      </c>
      <c r="Q1508" s="331" t="s">
        <v>8811</v>
      </c>
      <c r="R1508" s="339" t="s">
        <v>17116</v>
      </c>
      <c r="S1508" s="333" t="s">
        <v>8892</v>
      </c>
      <c r="T1508" s="331" t="s">
        <v>6921</v>
      </c>
      <c r="U1508" s="331" t="s">
        <v>11848</v>
      </c>
      <c r="V1508" s="335" t="s">
        <v>17117</v>
      </c>
      <c r="W1508" s="333" t="s">
        <v>8815</v>
      </c>
      <c r="X1508" s="340">
        <v>1701.1</v>
      </c>
      <c r="Y1508" s="335" t="s">
        <v>17118</v>
      </c>
      <c r="Z1508" s="339" t="s">
        <v>17119</v>
      </c>
      <c r="AA1508" s="330" t="s">
        <v>60</v>
      </c>
      <c r="AB1508" s="341" t="s">
        <v>60</v>
      </c>
      <c r="AC1508" s="332">
        <v>2.7</v>
      </c>
      <c r="AD1508" s="332">
        <v>6.71</v>
      </c>
      <c r="AE1508" s="332">
        <v>15.99</v>
      </c>
      <c r="AF1508" s="338">
        <v>0.91400000000000003</v>
      </c>
      <c r="AG1508" s="332">
        <v>1022.95</v>
      </c>
      <c r="AH1508" s="332">
        <v>387.86</v>
      </c>
      <c r="AI1508" s="341" t="s">
        <v>60</v>
      </c>
      <c r="AJ1508" s="341" t="s">
        <v>60</v>
      </c>
      <c r="AK1508" s="336">
        <v>1156.8</v>
      </c>
      <c r="AL1508" s="331" t="s">
        <v>8328</v>
      </c>
      <c r="AM1508" s="331" t="s">
        <v>8329</v>
      </c>
      <c r="AN1508" s="332">
        <v>-10.73</v>
      </c>
      <c r="AO1508" s="332">
        <v>11.11</v>
      </c>
      <c r="AP1508" s="332">
        <v>27.18</v>
      </c>
    </row>
    <row r="1509" spans="1:42" ht="236.25">
      <c r="A1509" s="329">
        <v>44029</v>
      </c>
      <c r="B1509" s="330" t="s">
        <v>2346</v>
      </c>
      <c r="C1509" s="330" t="s">
        <v>2347</v>
      </c>
      <c r="D1509" s="331" t="s">
        <v>61</v>
      </c>
      <c r="E1509" s="331" t="s">
        <v>67</v>
      </c>
      <c r="F1509" s="338">
        <v>0.152</v>
      </c>
      <c r="G1509" s="330" t="s">
        <v>60</v>
      </c>
      <c r="H1509" s="330" t="s">
        <v>2348</v>
      </c>
      <c r="I1509" s="331" t="s">
        <v>2349</v>
      </c>
      <c r="J1509" s="329">
        <v>44029</v>
      </c>
      <c r="K1509" s="333" t="s">
        <v>491</v>
      </c>
      <c r="L1509" s="329">
        <v>44036</v>
      </c>
      <c r="M1509" s="335" t="s">
        <v>11058</v>
      </c>
      <c r="N1509" s="335" t="s">
        <v>11059</v>
      </c>
      <c r="O1509" s="335" t="s">
        <v>11060</v>
      </c>
      <c r="P1509" s="336">
        <v>16.5</v>
      </c>
      <c r="Q1509" s="331" t="s">
        <v>10886</v>
      </c>
      <c r="R1509" s="339" t="s">
        <v>11061</v>
      </c>
      <c r="S1509" s="333" t="s">
        <v>8671</v>
      </c>
      <c r="T1509" s="331" t="s">
        <v>6917</v>
      </c>
      <c r="U1509" s="331" t="s">
        <v>492</v>
      </c>
      <c r="V1509" s="335" t="s">
        <v>60</v>
      </c>
      <c r="W1509" s="333" t="s">
        <v>60</v>
      </c>
      <c r="X1509" s="330" t="s">
        <v>60</v>
      </c>
      <c r="Y1509" s="335" t="s">
        <v>11062</v>
      </c>
      <c r="Z1509" s="333" t="s">
        <v>8463</v>
      </c>
      <c r="AA1509" s="344">
        <v>4.95</v>
      </c>
      <c r="AB1509" s="332">
        <v>58.64</v>
      </c>
      <c r="AC1509" s="332">
        <v>1.07</v>
      </c>
      <c r="AD1509" s="332">
        <v>13.3</v>
      </c>
      <c r="AE1509" s="332">
        <v>43.46</v>
      </c>
      <c r="AF1509" s="338">
        <v>0.73599999999999999</v>
      </c>
      <c r="AG1509" s="332">
        <v>2.99</v>
      </c>
      <c r="AH1509" s="332">
        <v>7.89</v>
      </c>
      <c r="AI1509" s="332">
        <v>2.57</v>
      </c>
      <c r="AJ1509" s="338">
        <v>0.27400000000000002</v>
      </c>
      <c r="AK1509" s="332">
        <v>7.19</v>
      </c>
      <c r="AL1509" s="331" t="s">
        <v>8328</v>
      </c>
      <c r="AM1509" s="331" t="s">
        <v>8329</v>
      </c>
      <c r="AN1509" s="332">
        <v>-11.5</v>
      </c>
      <c r="AO1509" s="332">
        <v>-2.91</v>
      </c>
      <c r="AP1509" s="332">
        <v>28.21</v>
      </c>
    </row>
    <row r="1510" spans="1:42" ht="270">
      <c r="A1510" s="329">
        <v>44109</v>
      </c>
      <c r="B1510" s="330" t="s">
        <v>6673</v>
      </c>
      <c r="C1510" s="330" t="s">
        <v>60</v>
      </c>
      <c r="D1510" s="331" t="s">
        <v>61</v>
      </c>
      <c r="E1510" s="331" t="s">
        <v>67</v>
      </c>
      <c r="F1510" s="332">
        <v>44.59</v>
      </c>
      <c r="G1510" s="330" t="s">
        <v>6674</v>
      </c>
      <c r="H1510" s="330" t="s">
        <v>6675</v>
      </c>
      <c r="I1510" s="331" t="s">
        <v>6676</v>
      </c>
      <c r="J1510" s="329">
        <v>44109</v>
      </c>
      <c r="K1510" s="333" t="s">
        <v>491</v>
      </c>
      <c r="L1510" s="329">
        <v>44561</v>
      </c>
      <c r="M1510" s="335" t="s">
        <v>17120</v>
      </c>
      <c r="N1510" s="335" t="s">
        <v>60</v>
      </c>
      <c r="O1510" s="335" t="s">
        <v>60</v>
      </c>
      <c r="P1510" s="341" t="s">
        <v>60</v>
      </c>
      <c r="Q1510" s="331" t="s">
        <v>8351</v>
      </c>
      <c r="R1510" s="337" t="s">
        <v>17121</v>
      </c>
      <c r="S1510" s="333" t="s">
        <v>17122</v>
      </c>
      <c r="T1510" s="331" t="s">
        <v>6917</v>
      </c>
      <c r="U1510" s="331" t="s">
        <v>11848</v>
      </c>
      <c r="V1510" s="335" t="s">
        <v>17123</v>
      </c>
      <c r="W1510" s="333" t="s">
        <v>9004</v>
      </c>
      <c r="X1510" s="340">
        <v>295.7</v>
      </c>
      <c r="Y1510" s="335" t="s">
        <v>17124</v>
      </c>
      <c r="Z1510" s="339" t="s">
        <v>17125</v>
      </c>
      <c r="AA1510" s="330" t="s">
        <v>60</v>
      </c>
      <c r="AB1510" s="332">
        <v>4.96</v>
      </c>
      <c r="AC1510" s="338">
        <v>0.48</v>
      </c>
      <c r="AD1510" s="332">
        <v>3.02</v>
      </c>
      <c r="AE1510" s="332">
        <v>3.86</v>
      </c>
      <c r="AF1510" s="338">
        <v>0.41799999999999998</v>
      </c>
      <c r="AG1510" s="332">
        <v>82.6</v>
      </c>
      <c r="AH1510" s="332">
        <v>91.96</v>
      </c>
      <c r="AI1510" s="336">
        <v>239.7</v>
      </c>
      <c r="AJ1510" s="336">
        <v>22.3</v>
      </c>
      <c r="AK1510" s="336">
        <v>317.39999999999998</v>
      </c>
      <c r="AL1510" s="331" t="s">
        <v>8328</v>
      </c>
      <c r="AM1510" s="331" t="s">
        <v>8329</v>
      </c>
      <c r="AN1510" s="332">
        <v>-11.55</v>
      </c>
      <c r="AO1510" s="332">
        <v>-13.12</v>
      </c>
      <c r="AP1510" s="332">
        <v>-20.329999999999998</v>
      </c>
    </row>
    <row r="1511" spans="1:42" ht="382.5">
      <c r="A1511" s="329">
        <v>44355</v>
      </c>
      <c r="B1511" s="330" t="s">
        <v>2350</v>
      </c>
      <c r="C1511" s="330" t="s">
        <v>2351</v>
      </c>
      <c r="D1511" s="331" t="s">
        <v>61</v>
      </c>
      <c r="E1511" s="331" t="s">
        <v>67</v>
      </c>
      <c r="F1511" s="332">
        <v>1.77</v>
      </c>
      <c r="G1511" s="330" t="s">
        <v>2352</v>
      </c>
      <c r="H1511" s="330" t="s">
        <v>2353</v>
      </c>
      <c r="I1511" s="331" t="s">
        <v>2354</v>
      </c>
      <c r="J1511" s="329">
        <v>44355</v>
      </c>
      <c r="K1511" s="333" t="s">
        <v>491</v>
      </c>
      <c r="L1511" s="329">
        <v>44423</v>
      </c>
      <c r="M1511" s="335" t="s">
        <v>11213</v>
      </c>
      <c r="N1511" s="335" t="s">
        <v>11214</v>
      </c>
      <c r="O1511" s="335" t="s">
        <v>11215</v>
      </c>
      <c r="P1511" s="332">
        <v>1.91</v>
      </c>
      <c r="Q1511" s="331" t="s">
        <v>8409</v>
      </c>
      <c r="R1511" s="333" t="s">
        <v>10175</v>
      </c>
      <c r="S1511" s="333" t="s">
        <v>9468</v>
      </c>
      <c r="T1511" s="331" t="s">
        <v>6923</v>
      </c>
      <c r="U1511" s="331" t="s">
        <v>492</v>
      </c>
      <c r="V1511" s="335" t="s">
        <v>11216</v>
      </c>
      <c r="W1511" s="333" t="s">
        <v>9587</v>
      </c>
      <c r="X1511" s="330" t="s">
        <v>60</v>
      </c>
      <c r="Y1511" s="335" t="s">
        <v>11217</v>
      </c>
      <c r="Z1511" s="333" t="s">
        <v>9587</v>
      </c>
      <c r="AA1511" s="340">
        <v>119.8</v>
      </c>
      <c r="AB1511" s="332">
        <v>12.2</v>
      </c>
      <c r="AC1511" s="332">
        <v>2.11</v>
      </c>
      <c r="AD1511" s="341" t="s">
        <v>60</v>
      </c>
      <c r="AE1511" s="341" t="s">
        <v>60</v>
      </c>
      <c r="AF1511" s="341" t="s">
        <v>60</v>
      </c>
      <c r="AG1511" s="341" t="s">
        <v>60</v>
      </c>
      <c r="AH1511" s="332">
        <v>2.08</v>
      </c>
      <c r="AI1511" s="338">
        <v>-0.33200000000000002</v>
      </c>
      <c r="AJ1511" s="338">
        <v>-0.39100000000000001</v>
      </c>
      <c r="AK1511" s="338">
        <v>0.82</v>
      </c>
      <c r="AL1511" s="331" t="s">
        <v>8328</v>
      </c>
      <c r="AM1511" s="331" t="s">
        <v>8329</v>
      </c>
      <c r="AN1511" s="332">
        <v>-11.6</v>
      </c>
      <c r="AO1511" s="332">
        <v>-11.6</v>
      </c>
      <c r="AP1511" s="332">
        <v>-11.6</v>
      </c>
    </row>
    <row r="1512" spans="1:42" ht="168.75">
      <c r="A1512" s="329">
        <v>44104</v>
      </c>
      <c r="B1512" s="330" t="s">
        <v>6677</v>
      </c>
      <c r="C1512" s="330" t="s">
        <v>60</v>
      </c>
      <c r="D1512" s="331" t="s">
        <v>61</v>
      </c>
      <c r="E1512" s="331" t="s">
        <v>67</v>
      </c>
      <c r="F1512" s="332">
        <v>349.77</v>
      </c>
      <c r="G1512" s="330" t="s">
        <v>6678</v>
      </c>
      <c r="H1512" s="330" t="s">
        <v>6679</v>
      </c>
      <c r="I1512" s="331" t="s">
        <v>6680</v>
      </c>
      <c r="J1512" s="329">
        <v>44104</v>
      </c>
      <c r="K1512" s="333" t="s">
        <v>491</v>
      </c>
      <c r="L1512" s="329">
        <v>44224</v>
      </c>
      <c r="M1512" s="335" t="s">
        <v>17126</v>
      </c>
      <c r="N1512" s="335" t="s">
        <v>60</v>
      </c>
      <c r="O1512" s="335" t="s">
        <v>60</v>
      </c>
      <c r="P1512" s="341" t="s">
        <v>60</v>
      </c>
      <c r="Q1512" s="331" t="s">
        <v>10015</v>
      </c>
      <c r="R1512" s="333" t="s">
        <v>10016</v>
      </c>
      <c r="S1512" s="333" t="s">
        <v>8508</v>
      </c>
      <c r="T1512" s="331" t="s">
        <v>6917</v>
      </c>
      <c r="U1512" s="331" t="s">
        <v>11848</v>
      </c>
      <c r="V1512" s="335" t="s">
        <v>17127</v>
      </c>
      <c r="W1512" s="333" t="s">
        <v>14734</v>
      </c>
      <c r="X1512" s="340">
        <v>12108.6</v>
      </c>
      <c r="Y1512" s="335" t="s">
        <v>17128</v>
      </c>
      <c r="Z1512" s="333" t="s">
        <v>8654</v>
      </c>
      <c r="AA1512" s="330" t="s">
        <v>60</v>
      </c>
      <c r="AB1512" s="332">
        <v>13.74</v>
      </c>
      <c r="AC1512" s="332">
        <v>2.59</v>
      </c>
      <c r="AD1512" s="332">
        <v>7.84</v>
      </c>
      <c r="AE1512" s="332">
        <v>9.57</v>
      </c>
      <c r="AF1512" s="332">
        <v>2.94</v>
      </c>
      <c r="AG1512" s="332">
        <v>349.77</v>
      </c>
      <c r="AH1512" s="332">
        <v>392.63</v>
      </c>
      <c r="AI1512" s="341" t="s">
        <v>60</v>
      </c>
      <c r="AJ1512" s="341" t="s">
        <v>60</v>
      </c>
      <c r="AK1512" s="341" t="s">
        <v>60</v>
      </c>
      <c r="AL1512" s="331" t="s">
        <v>8328</v>
      </c>
      <c r="AM1512" s="331" t="s">
        <v>8329</v>
      </c>
      <c r="AN1512" s="332">
        <v>-11.81</v>
      </c>
      <c r="AO1512" s="338">
        <v>-0.313</v>
      </c>
      <c r="AP1512" s="332">
        <v>-13.66</v>
      </c>
    </row>
    <row r="1513" spans="1:42" ht="180">
      <c r="A1513" s="329">
        <v>44803</v>
      </c>
      <c r="B1513" s="330" t="s">
        <v>2355</v>
      </c>
      <c r="C1513" s="330" t="s">
        <v>2356</v>
      </c>
      <c r="D1513" s="331" t="s">
        <v>61</v>
      </c>
      <c r="E1513" s="331" t="s">
        <v>77</v>
      </c>
      <c r="F1513" s="332">
        <v>548.34</v>
      </c>
      <c r="G1513" s="330" t="s">
        <v>2357</v>
      </c>
      <c r="H1513" s="330" t="s">
        <v>60</v>
      </c>
      <c r="I1513" s="331" t="s">
        <v>2358</v>
      </c>
      <c r="J1513" s="329">
        <v>44803</v>
      </c>
      <c r="K1513" s="333" t="s">
        <v>491</v>
      </c>
      <c r="L1513" s="334" t="s">
        <v>60</v>
      </c>
      <c r="M1513" s="335" t="s">
        <v>10973</v>
      </c>
      <c r="N1513" s="335" t="s">
        <v>10974</v>
      </c>
      <c r="O1513" s="335" t="s">
        <v>60</v>
      </c>
      <c r="P1513" s="336">
        <v>490.1</v>
      </c>
      <c r="Q1513" s="331" t="s">
        <v>8850</v>
      </c>
      <c r="R1513" s="333" t="s">
        <v>10975</v>
      </c>
      <c r="S1513" s="333" t="s">
        <v>8826</v>
      </c>
      <c r="T1513" s="331" t="s">
        <v>6917</v>
      </c>
      <c r="U1513" s="331" t="s">
        <v>492</v>
      </c>
      <c r="V1513" s="335" t="s">
        <v>60</v>
      </c>
      <c r="W1513" s="333" t="s">
        <v>10976</v>
      </c>
      <c r="X1513" s="330" t="s">
        <v>60</v>
      </c>
      <c r="Y1513" s="335" t="s">
        <v>60</v>
      </c>
      <c r="Z1513" s="333" t="s">
        <v>60</v>
      </c>
      <c r="AA1513" s="330" t="s">
        <v>60</v>
      </c>
      <c r="AB1513" s="332">
        <v>2.1800000000000002</v>
      </c>
      <c r="AC1513" s="332">
        <v>1.03</v>
      </c>
      <c r="AD1513" s="332">
        <v>1.97</v>
      </c>
      <c r="AE1513" s="332">
        <v>2.5299999999999998</v>
      </c>
      <c r="AF1513" s="338">
        <v>0.88500000000000001</v>
      </c>
      <c r="AG1513" s="332">
        <v>486.39</v>
      </c>
      <c r="AH1513" s="332">
        <v>398.93</v>
      </c>
      <c r="AI1513" s="336">
        <v>521.5</v>
      </c>
      <c r="AJ1513" s="336">
        <v>160.69999999999999</v>
      </c>
      <c r="AK1513" s="336">
        <v>645.20000000000005</v>
      </c>
      <c r="AL1513" s="331" t="s">
        <v>8328</v>
      </c>
      <c r="AM1513" s="331" t="s">
        <v>8329</v>
      </c>
      <c r="AN1513" s="332">
        <v>-12.24</v>
      </c>
      <c r="AO1513" s="338">
        <v>0.67100000000000004</v>
      </c>
      <c r="AP1513" s="332">
        <v>16.600000000000001</v>
      </c>
    </row>
    <row r="1514" spans="1:42" ht="146.25">
      <c r="A1514" s="329">
        <v>44722</v>
      </c>
      <c r="B1514" s="330" t="s">
        <v>2359</v>
      </c>
      <c r="C1514" s="330" t="s">
        <v>2360</v>
      </c>
      <c r="D1514" s="331" t="s">
        <v>61</v>
      </c>
      <c r="E1514" s="331" t="s">
        <v>77</v>
      </c>
      <c r="F1514" s="332">
        <v>2.2599999999999998</v>
      </c>
      <c r="G1514" s="330" t="s">
        <v>2361</v>
      </c>
      <c r="H1514" s="330" t="s">
        <v>2362</v>
      </c>
      <c r="I1514" s="331" t="s">
        <v>2363</v>
      </c>
      <c r="J1514" s="329">
        <v>44722</v>
      </c>
      <c r="K1514" s="333" t="s">
        <v>491</v>
      </c>
      <c r="L1514" s="334" t="s">
        <v>60</v>
      </c>
      <c r="M1514" s="335" t="s">
        <v>11218</v>
      </c>
      <c r="N1514" s="335" t="s">
        <v>11219</v>
      </c>
      <c r="O1514" s="335" t="s">
        <v>11220</v>
      </c>
      <c r="P1514" s="332">
        <v>1.36</v>
      </c>
      <c r="Q1514" s="331" t="s">
        <v>8840</v>
      </c>
      <c r="R1514" s="339" t="s">
        <v>11221</v>
      </c>
      <c r="S1514" s="333" t="s">
        <v>8411</v>
      </c>
      <c r="T1514" s="331" t="s">
        <v>6917</v>
      </c>
      <c r="U1514" s="331" t="s">
        <v>492</v>
      </c>
      <c r="V1514" s="335" t="s">
        <v>11222</v>
      </c>
      <c r="W1514" s="339" t="s">
        <v>11223</v>
      </c>
      <c r="X1514" s="330" t="s">
        <v>60</v>
      </c>
      <c r="Y1514" s="335" t="s">
        <v>11224</v>
      </c>
      <c r="Z1514" s="333" t="s">
        <v>8413</v>
      </c>
      <c r="AA1514" s="330" t="s">
        <v>60</v>
      </c>
      <c r="AB1514" s="341" t="s">
        <v>60</v>
      </c>
      <c r="AC1514" s="341" t="s">
        <v>60</v>
      </c>
      <c r="AD1514" s="332">
        <v>180.15</v>
      </c>
      <c r="AE1514" s="341" t="s">
        <v>60</v>
      </c>
      <c r="AF1514" s="332">
        <v>1.1399999999999999</v>
      </c>
      <c r="AG1514" s="332">
        <v>2.5</v>
      </c>
      <c r="AH1514" s="332">
        <v>1</v>
      </c>
      <c r="AI1514" s="332">
        <v>2.95</v>
      </c>
      <c r="AJ1514" s="338">
        <v>0.152</v>
      </c>
      <c r="AK1514" s="338">
        <v>0.98499999999999999</v>
      </c>
      <c r="AL1514" s="331" t="s">
        <v>8328</v>
      </c>
      <c r="AM1514" s="331" t="s">
        <v>8329</v>
      </c>
      <c r="AN1514" s="332">
        <v>-12.28</v>
      </c>
      <c r="AO1514" s="332">
        <v>-12.28</v>
      </c>
      <c r="AP1514" s="332">
        <v>-16.670000000000002</v>
      </c>
    </row>
    <row r="1515" spans="1:42" ht="101.25">
      <c r="A1515" s="329">
        <v>44678</v>
      </c>
      <c r="B1515" s="330" t="s">
        <v>2364</v>
      </c>
      <c r="C1515" s="330" t="s">
        <v>2365</v>
      </c>
      <c r="D1515" s="331" t="s">
        <v>61</v>
      </c>
      <c r="E1515" s="331" t="s">
        <v>77</v>
      </c>
      <c r="F1515" s="338">
        <v>0.66400000000000003</v>
      </c>
      <c r="G1515" s="330" t="s">
        <v>2366</v>
      </c>
      <c r="H1515" s="330" t="s">
        <v>60</v>
      </c>
      <c r="I1515" s="331" t="s">
        <v>2367</v>
      </c>
      <c r="J1515" s="329">
        <v>44678</v>
      </c>
      <c r="K1515" s="333" t="s">
        <v>491</v>
      </c>
      <c r="L1515" s="334" t="s">
        <v>60</v>
      </c>
      <c r="M1515" s="335" t="s">
        <v>11225</v>
      </c>
      <c r="N1515" s="335" t="s">
        <v>60</v>
      </c>
      <c r="O1515" s="335" t="s">
        <v>60</v>
      </c>
      <c r="P1515" s="338">
        <v>0.84799999999999998</v>
      </c>
      <c r="Q1515" s="331" t="s">
        <v>9112</v>
      </c>
      <c r="R1515" s="339" t="s">
        <v>11226</v>
      </c>
      <c r="S1515" s="333" t="s">
        <v>8346</v>
      </c>
      <c r="T1515" s="331" t="s">
        <v>6917</v>
      </c>
      <c r="U1515" s="331" t="s">
        <v>492</v>
      </c>
      <c r="V1515" s="335" t="s">
        <v>11227</v>
      </c>
      <c r="W1515" s="333" t="s">
        <v>9778</v>
      </c>
      <c r="X1515" s="330" t="s">
        <v>60</v>
      </c>
      <c r="Y1515" s="335" t="s">
        <v>60</v>
      </c>
      <c r="Z1515" s="333" t="s">
        <v>60</v>
      </c>
      <c r="AA1515" s="330" t="s">
        <v>60</v>
      </c>
      <c r="AB1515" s="341" t="s">
        <v>60</v>
      </c>
      <c r="AC1515" s="338">
        <v>0.252</v>
      </c>
      <c r="AD1515" s="341" t="s">
        <v>60</v>
      </c>
      <c r="AE1515" s="341" t="s">
        <v>60</v>
      </c>
      <c r="AF1515" s="332">
        <v>142.84</v>
      </c>
      <c r="AG1515" s="338">
        <v>0.81799999999999995</v>
      </c>
      <c r="AH1515" s="338">
        <v>0.39300000000000002</v>
      </c>
      <c r="AI1515" s="338">
        <v>5.0000000000000001E-3</v>
      </c>
      <c r="AJ1515" s="338">
        <v>-8.1000000000000003E-2</v>
      </c>
      <c r="AK1515" s="332">
        <v>2.04</v>
      </c>
      <c r="AL1515" s="331" t="s">
        <v>8328</v>
      </c>
      <c r="AM1515" s="331" t="s">
        <v>8329</v>
      </c>
      <c r="AN1515" s="332">
        <v>-12.28</v>
      </c>
      <c r="AO1515" s="332">
        <v>-12.28</v>
      </c>
      <c r="AP1515" s="332">
        <v>-20.76</v>
      </c>
    </row>
    <row r="1516" spans="1:42" ht="191.25">
      <c r="A1516" s="329">
        <v>44207</v>
      </c>
      <c r="B1516" s="330" t="s">
        <v>2368</v>
      </c>
      <c r="C1516" s="330" t="s">
        <v>2369</v>
      </c>
      <c r="D1516" s="331" t="s">
        <v>61</v>
      </c>
      <c r="E1516" s="331" t="s">
        <v>77</v>
      </c>
      <c r="F1516" s="332">
        <v>48.72</v>
      </c>
      <c r="G1516" s="330" t="s">
        <v>2370</v>
      </c>
      <c r="H1516" s="330" t="s">
        <v>60</v>
      </c>
      <c r="I1516" s="331" t="s">
        <v>2371</v>
      </c>
      <c r="J1516" s="329">
        <v>44207</v>
      </c>
      <c r="K1516" s="333" t="s">
        <v>491</v>
      </c>
      <c r="L1516" s="334" t="s">
        <v>60</v>
      </c>
      <c r="M1516" s="335" t="s">
        <v>11176</v>
      </c>
      <c r="N1516" s="335" t="s">
        <v>11177</v>
      </c>
      <c r="O1516" s="335" t="s">
        <v>11178</v>
      </c>
      <c r="P1516" s="336">
        <v>67.099999999999994</v>
      </c>
      <c r="Q1516" s="331" t="s">
        <v>8983</v>
      </c>
      <c r="R1516" s="337" t="s">
        <v>11179</v>
      </c>
      <c r="S1516" s="333" t="s">
        <v>11067</v>
      </c>
      <c r="T1516" s="331" t="s">
        <v>6915</v>
      </c>
      <c r="U1516" s="331" t="s">
        <v>492</v>
      </c>
      <c r="V1516" s="335" t="s">
        <v>11180</v>
      </c>
      <c r="W1516" s="333" t="s">
        <v>11181</v>
      </c>
      <c r="X1516" s="330" t="s">
        <v>11182</v>
      </c>
      <c r="Y1516" s="335" t="s">
        <v>60</v>
      </c>
      <c r="Z1516" s="333" t="s">
        <v>60</v>
      </c>
      <c r="AA1516" s="330" t="s">
        <v>60</v>
      </c>
      <c r="AB1516" s="341" t="s">
        <v>60</v>
      </c>
      <c r="AC1516" s="338">
        <v>0.80800000000000005</v>
      </c>
      <c r="AD1516" s="332">
        <v>44.57</v>
      </c>
      <c r="AE1516" s="341" t="s">
        <v>60</v>
      </c>
      <c r="AF1516" s="332">
        <v>1.01</v>
      </c>
      <c r="AG1516" s="332">
        <v>62.68</v>
      </c>
      <c r="AH1516" s="332">
        <v>46.15</v>
      </c>
      <c r="AI1516" s="336">
        <v>91.3</v>
      </c>
      <c r="AJ1516" s="336">
        <v>16.100000000000001</v>
      </c>
      <c r="AK1516" s="336">
        <v>137.9</v>
      </c>
      <c r="AL1516" s="331" t="s">
        <v>8328</v>
      </c>
      <c r="AM1516" s="331" t="s">
        <v>8329</v>
      </c>
      <c r="AN1516" s="332">
        <v>-12.37</v>
      </c>
      <c r="AO1516" s="332">
        <v>-9.67</v>
      </c>
      <c r="AP1516" s="332">
        <v>-3.75</v>
      </c>
    </row>
    <row r="1517" spans="1:42" ht="405">
      <c r="A1517" s="329">
        <v>43852</v>
      </c>
      <c r="B1517" s="330" t="s">
        <v>6681</v>
      </c>
      <c r="C1517" s="330" t="s">
        <v>60</v>
      </c>
      <c r="D1517" s="331" t="s">
        <v>61</v>
      </c>
      <c r="E1517" s="331" t="s">
        <v>67</v>
      </c>
      <c r="F1517" s="332">
        <v>23.53</v>
      </c>
      <c r="G1517" s="330" t="s">
        <v>6682</v>
      </c>
      <c r="H1517" s="330" t="s">
        <v>6683</v>
      </c>
      <c r="I1517" s="331" t="s">
        <v>6684</v>
      </c>
      <c r="J1517" s="329">
        <v>43852</v>
      </c>
      <c r="K1517" s="333" t="s">
        <v>491</v>
      </c>
      <c r="L1517" s="329">
        <v>43908</v>
      </c>
      <c r="M1517" s="335" t="s">
        <v>17129</v>
      </c>
      <c r="N1517" s="335" t="s">
        <v>60</v>
      </c>
      <c r="O1517" s="335" t="s">
        <v>60</v>
      </c>
      <c r="P1517" s="341" t="s">
        <v>60</v>
      </c>
      <c r="Q1517" s="331" t="s">
        <v>8400</v>
      </c>
      <c r="R1517" s="339" t="s">
        <v>17130</v>
      </c>
      <c r="S1517" s="333" t="s">
        <v>8518</v>
      </c>
      <c r="T1517" s="331" t="s">
        <v>6917</v>
      </c>
      <c r="U1517" s="331" t="s">
        <v>11848</v>
      </c>
      <c r="V1517" s="335" t="s">
        <v>17131</v>
      </c>
      <c r="W1517" s="333" t="s">
        <v>17132</v>
      </c>
      <c r="X1517" s="330" t="s">
        <v>60</v>
      </c>
      <c r="Y1517" s="335" t="s">
        <v>17133</v>
      </c>
      <c r="Z1517" s="333" t="s">
        <v>8501</v>
      </c>
      <c r="AA1517" s="340">
        <v>1668.1</v>
      </c>
      <c r="AB1517" s="332">
        <v>71.430000000000007</v>
      </c>
      <c r="AC1517" s="332">
        <v>1.88</v>
      </c>
      <c r="AD1517" s="332">
        <v>22.19</v>
      </c>
      <c r="AE1517" s="332">
        <v>93.95</v>
      </c>
      <c r="AF1517" s="338">
        <v>0.90500000000000003</v>
      </c>
      <c r="AG1517" s="332">
        <v>34.090000000000003</v>
      </c>
      <c r="AH1517" s="332">
        <v>41.13</v>
      </c>
      <c r="AI1517" s="336">
        <v>15.9</v>
      </c>
      <c r="AJ1517" s="336">
        <v>-95.7</v>
      </c>
      <c r="AK1517" s="336">
        <v>109.1</v>
      </c>
      <c r="AL1517" s="331" t="s">
        <v>8328</v>
      </c>
      <c r="AM1517" s="331" t="s">
        <v>8329</v>
      </c>
      <c r="AN1517" s="332">
        <v>-13.04</v>
      </c>
      <c r="AO1517" s="332">
        <v>15.94</v>
      </c>
      <c r="AP1517" s="332">
        <v>52.87</v>
      </c>
    </row>
    <row r="1518" spans="1:42" ht="191.25">
      <c r="A1518" s="329">
        <v>43868</v>
      </c>
      <c r="B1518" s="330" t="s">
        <v>2372</v>
      </c>
      <c r="C1518" s="330" t="s">
        <v>2373</v>
      </c>
      <c r="D1518" s="331" t="s">
        <v>61</v>
      </c>
      <c r="E1518" s="331" t="s">
        <v>77</v>
      </c>
      <c r="F1518" s="332">
        <v>1283.73</v>
      </c>
      <c r="G1518" s="330" t="s">
        <v>2374</v>
      </c>
      <c r="H1518" s="330" t="s">
        <v>60</v>
      </c>
      <c r="I1518" s="331" t="s">
        <v>2375</v>
      </c>
      <c r="J1518" s="329">
        <v>43868</v>
      </c>
      <c r="K1518" s="333" t="s">
        <v>491</v>
      </c>
      <c r="L1518" s="334" t="s">
        <v>60</v>
      </c>
      <c r="M1518" s="335" t="s">
        <v>10705</v>
      </c>
      <c r="N1518" s="335" t="s">
        <v>10706</v>
      </c>
      <c r="O1518" s="335" t="s">
        <v>60</v>
      </c>
      <c r="P1518" s="336">
        <v>1152</v>
      </c>
      <c r="Q1518" s="331" t="s">
        <v>10707</v>
      </c>
      <c r="R1518" s="339" t="s">
        <v>10708</v>
      </c>
      <c r="S1518" s="333" t="s">
        <v>9272</v>
      </c>
      <c r="T1518" s="331" t="s">
        <v>6917</v>
      </c>
      <c r="U1518" s="331" t="s">
        <v>492</v>
      </c>
      <c r="V1518" s="335" t="s">
        <v>10709</v>
      </c>
      <c r="W1518" s="333" t="s">
        <v>9274</v>
      </c>
      <c r="X1518" s="330" t="s">
        <v>60</v>
      </c>
      <c r="Y1518" s="335" t="s">
        <v>60</v>
      </c>
      <c r="Z1518" s="333" t="s">
        <v>60</v>
      </c>
      <c r="AA1518" s="330" t="s">
        <v>60</v>
      </c>
      <c r="AB1518" s="332">
        <v>4.88</v>
      </c>
      <c r="AC1518" s="338">
        <v>0.49099999999999999</v>
      </c>
      <c r="AD1518" s="332">
        <v>5.92</v>
      </c>
      <c r="AE1518" s="332">
        <v>7.73</v>
      </c>
      <c r="AF1518" s="332">
        <v>3.47</v>
      </c>
      <c r="AG1518" s="332">
        <v>1487.26</v>
      </c>
      <c r="AH1518" s="332">
        <v>527.26</v>
      </c>
      <c r="AI1518" s="336">
        <v>364.9</v>
      </c>
      <c r="AJ1518" s="336">
        <v>81.900000000000006</v>
      </c>
      <c r="AK1518" s="336">
        <v>3214.5</v>
      </c>
      <c r="AL1518" s="331" t="s">
        <v>8328</v>
      </c>
      <c r="AM1518" s="331" t="s">
        <v>8329</v>
      </c>
      <c r="AN1518" s="332">
        <v>-13.1</v>
      </c>
      <c r="AO1518" s="332">
        <v>6.91</v>
      </c>
      <c r="AP1518" s="332">
        <v>28.46</v>
      </c>
    </row>
    <row r="1519" spans="1:42" ht="409.5">
      <c r="A1519" s="329">
        <v>44367</v>
      </c>
      <c r="B1519" s="330" t="s">
        <v>2350</v>
      </c>
      <c r="C1519" s="330" t="s">
        <v>2351</v>
      </c>
      <c r="D1519" s="331" t="s">
        <v>61</v>
      </c>
      <c r="E1519" s="331" t="s">
        <v>77</v>
      </c>
      <c r="F1519" s="332">
        <v>2.04</v>
      </c>
      <c r="G1519" s="330" t="s">
        <v>2376</v>
      </c>
      <c r="H1519" s="330" t="s">
        <v>2377</v>
      </c>
      <c r="I1519" s="331" t="s">
        <v>2378</v>
      </c>
      <c r="J1519" s="329">
        <v>44367</v>
      </c>
      <c r="K1519" s="333" t="s">
        <v>491</v>
      </c>
      <c r="L1519" s="334" t="s">
        <v>60</v>
      </c>
      <c r="M1519" s="335" t="s">
        <v>11213</v>
      </c>
      <c r="N1519" s="335" t="s">
        <v>11214</v>
      </c>
      <c r="O1519" s="335" t="s">
        <v>11215</v>
      </c>
      <c r="P1519" s="332">
        <v>1.91</v>
      </c>
      <c r="Q1519" s="331" t="s">
        <v>8409</v>
      </c>
      <c r="R1519" s="333" t="s">
        <v>10175</v>
      </c>
      <c r="S1519" s="333" t="s">
        <v>9468</v>
      </c>
      <c r="T1519" s="331" t="s">
        <v>6923</v>
      </c>
      <c r="U1519" s="331" t="s">
        <v>492</v>
      </c>
      <c r="V1519" s="335" t="s">
        <v>11234</v>
      </c>
      <c r="W1519" s="333" t="s">
        <v>9587</v>
      </c>
      <c r="X1519" s="330" t="s">
        <v>60</v>
      </c>
      <c r="Y1519" s="335" t="s">
        <v>11235</v>
      </c>
      <c r="Z1519" s="333" t="s">
        <v>11236</v>
      </c>
      <c r="AA1519" s="330" t="s">
        <v>11237</v>
      </c>
      <c r="AB1519" s="332">
        <v>11.93</v>
      </c>
      <c r="AC1519" s="332">
        <v>2.0699999999999998</v>
      </c>
      <c r="AD1519" s="341" t="s">
        <v>60</v>
      </c>
      <c r="AE1519" s="341" t="s">
        <v>60</v>
      </c>
      <c r="AF1519" s="341" t="s">
        <v>60</v>
      </c>
      <c r="AG1519" s="341" t="s">
        <v>60</v>
      </c>
      <c r="AH1519" s="332">
        <v>2.04</v>
      </c>
      <c r="AI1519" s="338">
        <v>-0.33200000000000002</v>
      </c>
      <c r="AJ1519" s="338">
        <v>-0.39100000000000001</v>
      </c>
      <c r="AK1519" s="338">
        <v>0.82</v>
      </c>
      <c r="AL1519" s="331" t="s">
        <v>8328</v>
      </c>
      <c r="AM1519" s="331" t="s">
        <v>8329</v>
      </c>
      <c r="AN1519" s="332">
        <v>-13.44</v>
      </c>
      <c r="AO1519" s="332">
        <v>-13.44</v>
      </c>
      <c r="AP1519" s="332">
        <v>-13.44</v>
      </c>
    </row>
    <row r="1520" spans="1:42" ht="247.5">
      <c r="A1520" s="329">
        <v>43900</v>
      </c>
      <c r="B1520" s="330" t="s">
        <v>6685</v>
      </c>
      <c r="C1520" s="330" t="s">
        <v>60</v>
      </c>
      <c r="D1520" s="331" t="s">
        <v>61</v>
      </c>
      <c r="E1520" s="331" t="s">
        <v>67</v>
      </c>
      <c r="F1520" s="332">
        <v>261.45999999999998</v>
      </c>
      <c r="G1520" s="330" t="s">
        <v>6686</v>
      </c>
      <c r="H1520" s="330" t="s">
        <v>60</v>
      </c>
      <c r="I1520" s="331" t="s">
        <v>6687</v>
      </c>
      <c r="J1520" s="329">
        <v>43900</v>
      </c>
      <c r="K1520" s="333" t="s">
        <v>491</v>
      </c>
      <c r="L1520" s="329">
        <v>44139</v>
      </c>
      <c r="M1520" s="335" t="s">
        <v>17134</v>
      </c>
      <c r="N1520" s="335" t="s">
        <v>60</v>
      </c>
      <c r="O1520" s="335" t="s">
        <v>60</v>
      </c>
      <c r="P1520" s="341" t="s">
        <v>60</v>
      </c>
      <c r="Q1520" s="331" t="s">
        <v>8626</v>
      </c>
      <c r="R1520" s="339" t="s">
        <v>17135</v>
      </c>
      <c r="S1520" s="333" t="s">
        <v>9334</v>
      </c>
      <c r="T1520" s="331" t="s">
        <v>6917</v>
      </c>
      <c r="U1520" s="331" t="s">
        <v>11848</v>
      </c>
      <c r="V1520" s="335" t="s">
        <v>17136</v>
      </c>
      <c r="W1520" s="333" t="s">
        <v>17137</v>
      </c>
      <c r="X1520" s="340">
        <v>3595.7</v>
      </c>
      <c r="Y1520" s="335" t="s">
        <v>60</v>
      </c>
      <c r="Z1520" s="333" t="s">
        <v>60</v>
      </c>
      <c r="AA1520" s="330" t="s">
        <v>60</v>
      </c>
      <c r="AB1520" s="341" t="s">
        <v>60</v>
      </c>
      <c r="AC1520" s="332">
        <v>1.72</v>
      </c>
      <c r="AD1520" s="332">
        <v>59.15</v>
      </c>
      <c r="AE1520" s="341" t="s">
        <v>60</v>
      </c>
      <c r="AF1520" s="332">
        <v>1.05</v>
      </c>
      <c r="AG1520" s="332">
        <v>261.45999999999998</v>
      </c>
      <c r="AH1520" s="332">
        <v>167.41</v>
      </c>
      <c r="AI1520" s="341" t="s">
        <v>60</v>
      </c>
      <c r="AJ1520" s="341" t="s">
        <v>60</v>
      </c>
      <c r="AK1520" s="341" t="s">
        <v>60</v>
      </c>
      <c r="AL1520" s="331" t="s">
        <v>8328</v>
      </c>
      <c r="AM1520" s="331" t="s">
        <v>8329</v>
      </c>
      <c r="AN1520" s="332">
        <v>-13.51</v>
      </c>
      <c r="AO1520" s="332">
        <v>-10.76</v>
      </c>
      <c r="AP1520" s="332">
        <v>1.82</v>
      </c>
    </row>
    <row r="1521" spans="1:42" ht="236.25">
      <c r="A1521" s="329">
        <v>44603</v>
      </c>
      <c r="B1521" s="330" t="s">
        <v>2379</v>
      </c>
      <c r="C1521" s="330" t="s">
        <v>2380</v>
      </c>
      <c r="D1521" s="331" t="s">
        <v>61</v>
      </c>
      <c r="E1521" s="331" t="s">
        <v>67</v>
      </c>
      <c r="F1521" s="332">
        <v>286.88</v>
      </c>
      <c r="G1521" s="330" t="s">
        <v>2381</v>
      </c>
      <c r="H1521" s="330" t="s">
        <v>2382</v>
      </c>
      <c r="I1521" s="331" t="s">
        <v>2383</v>
      </c>
      <c r="J1521" s="329">
        <v>44603</v>
      </c>
      <c r="K1521" s="333" t="s">
        <v>491</v>
      </c>
      <c r="L1521" s="329">
        <v>44636</v>
      </c>
      <c r="M1521" s="335" t="s">
        <v>11273</v>
      </c>
      <c r="N1521" s="335" t="s">
        <v>11274</v>
      </c>
      <c r="O1521" s="335" t="s">
        <v>11275</v>
      </c>
      <c r="P1521" s="336">
        <v>358.4</v>
      </c>
      <c r="Q1521" s="331" t="s">
        <v>10931</v>
      </c>
      <c r="R1521" s="333" t="s">
        <v>11276</v>
      </c>
      <c r="S1521" s="333" t="s">
        <v>11277</v>
      </c>
      <c r="T1521" s="331" t="s">
        <v>6917</v>
      </c>
      <c r="U1521" s="331" t="s">
        <v>492</v>
      </c>
      <c r="V1521" s="335" t="s">
        <v>11278</v>
      </c>
      <c r="W1521" s="333" t="s">
        <v>9903</v>
      </c>
      <c r="X1521" s="330" t="s">
        <v>60</v>
      </c>
      <c r="Y1521" s="335" t="s">
        <v>11279</v>
      </c>
      <c r="Z1521" s="339" t="s">
        <v>11280</v>
      </c>
      <c r="AA1521" s="330" t="s">
        <v>60</v>
      </c>
      <c r="AB1521" s="332">
        <v>8.32</v>
      </c>
      <c r="AC1521" s="332">
        <v>1.41</v>
      </c>
      <c r="AD1521" s="332">
        <v>6.73</v>
      </c>
      <c r="AE1521" s="332">
        <v>8.58</v>
      </c>
      <c r="AF1521" s="338">
        <v>0.68600000000000005</v>
      </c>
      <c r="AG1521" s="332">
        <v>303.19</v>
      </c>
      <c r="AH1521" s="332">
        <v>189.58</v>
      </c>
      <c r="AI1521" s="336">
        <v>458.4</v>
      </c>
      <c r="AJ1521" s="336">
        <v>21.5</v>
      </c>
      <c r="AK1521" s="336">
        <v>406.4</v>
      </c>
      <c r="AL1521" s="331" t="s">
        <v>8328</v>
      </c>
      <c r="AM1521" s="331" t="s">
        <v>8329</v>
      </c>
      <c r="AN1521" s="332">
        <v>-13.98</v>
      </c>
      <c r="AO1521" s="332">
        <v>-17.53</v>
      </c>
      <c r="AP1521" s="332">
        <v>8.11</v>
      </c>
    </row>
    <row r="1522" spans="1:42" ht="292.5">
      <c r="A1522" s="329">
        <v>44182</v>
      </c>
      <c r="B1522" s="330" t="s">
        <v>2384</v>
      </c>
      <c r="C1522" s="330" t="s">
        <v>2385</v>
      </c>
      <c r="D1522" s="331" t="s">
        <v>61</v>
      </c>
      <c r="E1522" s="331" t="s">
        <v>67</v>
      </c>
      <c r="F1522" s="332">
        <v>105.33</v>
      </c>
      <c r="G1522" s="330" t="s">
        <v>2386</v>
      </c>
      <c r="H1522" s="330" t="s">
        <v>2387</v>
      </c>
      <c r="I1522" s="331" t="s">
        <v>2388</v>
      </c>
      <c r="J1522" s="329">
        <v>44182</v>
      </c>
      <c r="K1522" s="333" t="s">
        <v>491</v>
      </c>
      <c r="L1522" s="329">
        <v>44252</v>
      </c>
      <c r="M1522" s="335" t="s">
        <v>11116</v>
      </c>
      <c r="N1522" s="335" t="s">
        <v>11117</v>
      </c>
      <c r="O1522" s="335" t="s">
        <v>11118</v>
      </c>
      <c r="P1522" s="336">
        <v>99.2</v>
      </c>
      <c r="Q1522" s="331" t="s">
        <v>9112</v>
      </c>
      <c r="R1522" s="333" t="s">
        <v>11119</v>
      </c>
      <c r="S1522" s="333" t="s">
        <v>8333</v>
      </c>
      <c r="T1522" s="331" t="s">
        <v>6917</v>
      </c>
      <c r="U1522" s="331" t="s">
        <v>492</v>
      </c>
      <c r="V1522" s="335" t="s">
        <v>11120</v>
      </c>
      <c r="W1522" s="333" t="s">
        <v>8501</v>
      </c>
      <c r="X1522" s="330" t="s">
        <v>60</v>
      </c>
      <c r="Y1522" s="335" t="s">
        <v>11121</v>
      </c>
      <c r="Z1522" s="333" t="s">
        <v>11122</v>
      </c>
      <c r="AA1522" s="330" t="s">
        <v>60</v>
      </c>
      <c r="AB1522" s="341" t="s">
        <v>60</v>
      </c>
      <c r="AC1522" s="332">
        <v>1.66</v>
      </c>
      <c r="AD1522" s="332">
        <v>5.04</v>
      </c>
      <c r="AE1522" s="341" t="s">
        <v>60</v>
      </c>
      <c r="AF1522" s="332">
        <v>1.72</v>
      </c>
      <c r="AG1522" s="332">
        <v>133.54</v>
      </c>
      <c r="AH1522" s="332">
        <v>196.89</v>
      </c>
      <c r="AI1522" s="336">
        <v>40.6</v>
      </c>
      <c r="AJ1522" s="336">
        <v>-15.7</v>
      </c>
      <c r="AK1522" s="336">
        <v>200.3</v>
      </c>
      <c r="AL1522" s="331" t="s">
        <v>8328</v>
      </c>
      <c r="AM1522" s="331" t="s">
        <v>8329</v>
      </c>
      <c r="AN1522" s="332">
        <v>-14.11</v>
      </c>
      <c r="AO1522" s="332">
        <v>-5.88</v>
      </c>
      <c r="AP1522" s="332">
        <v>1.59</v>
      </c>
    </row>
    <row r="1523" spans="1:42" ht="371.25">
      <c r="A1523" s="329">
        <v>44266</v>
      </c>
      <c r="B1523" s="330" t="s">
        <v>2389</v>
      </c>
      <c r="C1523" s="330" t="s">
        <v>2390</v>
      </c>
      <c r="D1523" s="331" t="s">
        <v>61</v>
      </c>
      <c r="E1523" s="331" t="s">
        <v>67</v>
      </c>
      <c r="F1523" s="332">
        <v>91.32</v>
      </c>
      <c r="G1523" s="330" t="s">
        <v>2391</v>
      </c>
      <c r="H1523" s="330" t="s">
        <v>2392</v>
      </c>
      <c r="I1523" s="331" t="s">
        <v>2393</v>
      </c>
      <c r="J1523" s="329">
        <v>44266</v>
      </c>
      <c r="K1523" s="333" t="s">
        <v>491</v>
      </c>
      <c r="L1523" s="329">
        <v>44377</v>
      </c>
      <c r="M1523" s="335" t="s">
        <v>11147</v>
      </c>
      <c r="N1523" s="335" t="s">
        <v>11148</v>
      </c>
      <c r="O1523" s="335" t="s">
        <v>60</v>
      </c>
      <c r="P1523" s="336">
        <v>27.3</v>
      </c>
      <c r="Q1523" s="331" t="s">
        <v>8983</v>
      </c>
      <c r="R1523" s="339" t="s">
        <v>11149</v>
      </c>
      <c r="S1523" s="333" t="s">
        <v>11067</v>
      </c>
      <c r="T1523" s="331" t="s">
        <v>6915</v>
      </c>
      <c r="U1523" s="331" t="s">
        <v>492</v>
      </c>
      <c r="V1523" s="335" t="s">
        <v>11150</v>
      </c>
      <c r="W1523" s="333" t="s">
        <v>11151</v>
      </c>
      <c r="X1523" s="330" t="s">
        <v>60</v>
      </c>
      <c r="Y1523" s="335" t="s">
        <v>11152</v>
      </c>
      <c r="Z1523" s="333" t="s">
        <v>11153</v>
      </c>
      <c r="AA1523" s="340">
        <v>400.5</v>
      </c>
      <c r="AB1523" s="341" t="s">
        <v>60</v>
      </c>
      <c r="AC1523" s="338">
        <v>0.89</v>
      </c>
      <c r="AD1523" s="332">
        <v>4.45</v>
      </c>
      <c r="AE1523" s="341" t="s">
        <v>60</v>
      </c>
      <c r="AF1523" s="338">
        <v>0.28699999999999998</v>
      </c>
      <c r="AG1523" s="332">
        <v>81.96</v>
      </c>
      <c r="AH1523" s="332">
        <v>54.44</v>
      </c>
      <c r="AI1523" s="336">
        <v>237</v>
      </c>
      <c r="AJ1523" s="332">
        <v>-8.68</v>
      </c>
      <c r="AK1523" s="336">
        <v>226.8</v>
      </c>
      <c r="AL1523" s="331" t="s">
        <v>8328</v>
      </c>
      <c r="AM1523" s="331" t="s">
        <v>8329</v>
      </c>
      <c r="AN1523" s="332">
        <v>-14.22</v>
      </c>
      <c r="AO1523" s="332">
        <v>-7.16</v>
      </c>
      <c r="AP1523" s="332">
        <v>-9.09</v>
      </c>
    </row>
    <row r="1524" spans="1:42" ht="409.5">
      <c r="A1524" s="329">
        <v>44312</v>
      </c>
      <c r="B1524" s="330" t="s">
        <v>2394</v>
      </c>
      <c r="C1524" s="330" t="s">
        <v>2395</v>
      </c>
      <c r="D1524" s="331" t="s">
        <v>61</v>
      </c>
      <c r="E1524" s="331" t="s">
        <v>67</v>
      </c>
      <c r="F1524" s="332">
        <v>1844.83</v>
      </c>
      <c r="G1524" s="330" t="s">
        <v>2396</v>
      </c>
      <c r="H1524" s="330" t="s">
        <v>2397</v>
      </c>
      <c r="I1524" s="331" t="s">
        <v>2398</v>
      </c>
      <c r="J1524" s="329">
        <v>44312</v>
      </c>
      <c r="K1524" s="333" t="s">
        <v>491</v>
      </c>
      <c r="L1524" s="329">
        <v>44418</v>
      </c>
      <c r="M1524" s="335" t="s">
        <v>11238</v>
      </c>
      <c r="N1524" s="335" t="s">
        <v>11239</v>
      </c>
      <c r="O1524" s="335" t="s">
        <v>11240</v>
      </c>
      <c r="P1524" s="336">
        <v>4638.8999999999996</v>
      </c>
      <c r="Q1524" s="331" t="s">
        <v>8913</v>
      </c>
      <c r="R1524" s="339" t="s">
        <v>11241</v>
      </c>
      <c r="S1524" s="333" t="s">
        <v>11242</v>
      </c>
      <c r="T1524" s="331" t="s">
        <v>6917</v>
      </c>
      <c r="U1524" s="331" t="s">
        <v>492</v>
      </c>
      <c r="V1524" s="335" t="s">
        <v>11243</v>
      </c>
      <c r="W1524" s="339" t="s">
        <v>11244</v>
      </c>
      <c r="X1524" s="340">
        <v>61826.9</v>
      </c>
      <c r="Y1524" s="335" t="s">
        <v>11245</v>
      </c>
      <c r="Z1524" s="333" t="s">
        <v>8828</v>
      </c>
      <c r="AA1524" s="330" t="s">
        <v>60</v>
      </c>
      <c r="AB1524" s="332">
        <v>22.61</v>
      </c>
      <c r="AC1524" s="332">
        <v>4.22</v>
      </c>
      <c r="AD1524" s="332">
        <v>14.67</v>
      </c>
      <c r="AE1524" s="332">
        <v>16.71</v>
      </c>
      <c r="AF1524" s="332">
        <v>2.68</v>
      </c>
      <c r="AG1524" s="332">
        <v>3489.11</v>
      </c>
      <c r="AH1524" s="332">
        <v>3679.37</v>
      </c>
      <c r="AI1524" s="336">
        <v>1638.4</v>
      </c>
      <c r="AJ1524" s="336">
        <v>192.9</v>
      </c>
      <c r="AK1524" s="336">
        <v>1417.3</v>
      </c>
      <c r="AL1524" s="331" t="s">
        <v>8328</v>
      </c>
      <c r="AM1524" s="331" t="s">
        <v>8329</v>
      </c>
      <c r="AN1524" s="332">
        <v>-14.47</v>
      </c>
      <c r="AO1524" s="332">
        <v>-14.53</v>
      </c>
      <c r="AP1524" s="332">
        <v>-11.31</v>
      </c>
    </row>
    <row r="1525" spans="1:42" ht="101.25">
      <c r="A1525" s="329">
        <v>44547</v>
      </c>
      <c r="B1525" s="330" t="s">
        <v>2399</v>
      </c>
      <c r="C1525" s="330" t="s">
        <v>2400</v>
      </c>
      <c r="D1525" s="331" t="s">
        <v>61</v>
      </c>
      <c r="E1525" s="331" t="s">
        <v>77</v>
      </c>
      <c r="F1525" s="338">
        <v>0.18</v>
      </c>
      <c r="G1525" s="330" t="s">
        <v>60</v>
      </c>
      <c r="H1525" s="330" t="s">
        <v>2401</v>
      </c>
      <c r="I1525" s="331" t="s">
        <v>2402</v>
      </c>
      <c r="J1525" s="329">
        <v>44547</v>
      </c>
      <c r="K1525" s="333" t="s">
        <v>491</v>
      </c>
      <c r="L1525" s="334" t="s">
        <v>60</v>
      </c>
      <c r="M1525" s="335" t="s">
        <v>11342</v>
      </c>
      <c r="N1525" s="335" t="s">
        <v>60</v>
      </c>
      <c r="O1525" s="335" t="s">
        <v>60</v>
      </c>
      <c r="P1525" s="332">
        <v>1.1299999999999999</v>
      </c>
      <c r="Q1525" s="331" t="s">
        <v>8511</v>
      </c>
      <c r="R1525" s="337" t="s">
        <v>11343</v>
      </c>
      <c r="S1525" s="333" t="s">
        <v>8346</v>
      </c>
      <c r="T1525" s="331" t="s">
        <v>6917</v>
      </c>
      <c r="U1525" s="331" t="s">
        <v>492</v>
      </c>
      <c r="V1525" s="335" t="s">
        <v>60</v>
      </c>
      <c r="W1525" s="333" t="s">
        <v>60</v>
      </c>
      <c r="X1525" s="330" t="s">
        <v>60</v>
      </c>
      <c r="Y1525" s="335" t="s">
        <v>11344</v>
      </c>
      <c r="Z1525" s="339" t="s">
        <v>11345</v>
      </c>
      <c r="AA1525" s="330" t="s">
        <v>60</v>
      </c>
      <c r="AB1525" s="332">
        <v>13.03</v>
      </c>
      <c r="AC1525" s="332">
        <v>1.04</v>
      </c>
      <c r="AD1525" s="341" t="s">
        <v>60</v>
      </c>
      <c r="AE1525" s="341" t="s">
        <v>60</v>
      </c>
      <c r="AF1525" s="341" t="s">
        <v>60</v>
      </c>
      <c r="AG1525" s="341" t="s">
        <v>60</v>
      </c>
      <c r="AH1525" s="338">
        <v>0.309</v>
      </c>
      <c r="AI1525" s="338">
        <v>0.11799999999999999</v>
      </c>
      <c r="AJ1525" s="338">
        <v>-4.9000000000000002E-2</v>
      </c>
      <c r="AK1525" s="338">
        <v>0.28799999999999998</v>
      </c>
      <c r="AL1525" s="331" t="s">
        <v>8328</v>
      </c>
      <c r="AM1525" s="331" t="s">
        <v>8329</v>
      </c>
      <c r="AN1525" s="332">
        <v>-15.05</v>
      </c>
      <c r="AO1525" s="332">
        <v>-23.33</v>
      </c>
      <c r="AP1525" s="332">
        <v>17.059999999999999</v>
      </c>
    </row>
    <row r="1526" spans="1:42" ht="303.75">
      <c r="A1526" s="329">
        <v>44244</v>
      </c>
      <c r="B1526" s="330" t="s">
        <v>2403</v>
      </c>
      <c r="C1526" s="330" t="s">
        <v>2404</v>
      </c>
      <c r="D1526" s="331" t="s">
        <v>61</v>
      </c>
      <c r="E1526" s="331" t="s">
        <v>67</v>
      </c>
      <c r="F1526" s="332">
        <v>28.13</v>
      </c>
      <c r="G1526" s="330" t="s">
        <v>2405</v>
      </c>
      <c r="H1526" s="330" t="s">
        <v>2406</v>
      </c>
      <c r="I1526" s="331" t="s">
        <v>2407</v>
      </c>
      <c r="J1526" s="329">
        <v>44244</v>
      </c>
      <c r="K1526" s="333" t="s">
        <v>491</v>
      </c>
      <c r="L1526" s="329">
        <v>44833</v>
      </c>
      <c r="M1526" s="335" t="s">
        <v>11246</v>
      </c>
      <c r="N1526" s="335" t="s">
        <v>11247</v>
      </c>
      <c r="O1526" s="335" t="s">
        <v>11248</v>
      </c>
      <c r="P1526" s="336">
        <v>46.6</v>
      </c>
      <c r="Q1526" s="331" t="s">
        <v>8648</v>
      </c>
      <c r="R1526" s="333" t="s">
        <v>11249</v>
      </c>
      <c r="S1526" s="333" t="s">
        <v>9468</v>
      </c>
      <c r="T1526" s="331" t="s">
        <v>6923</v>
      </c>
      <c r="U1526" s="331" t="s">
        <v>492</v>
      </c>
      <c r="V1526" s="335" t="s">
        <v>11250</v>
      </c>
      <c r="W1526" s="333" t="s">
        <v>11251</v>
      </c>
      <c r="X1526" s="330" t="s">
        <v>60</v>
      </c>
      <c r="Y1526" s="335" t="s">
        <v>11252</v>
      </c>
      <c r="Z1526" s="333" t="s">
        <v>11253</v>
      </c>
      <c r="AA1526" s="340">
        <v>17741.5</v>
      </c>
      <c r="AB1526" s="332">
        <v>77.650000000000006</v>
      </c>
      <c r="AC1526" s="332">
        <v>3.08</v>
      </c>
      <c r="AD1526" s="332">
        <v>20.170000000000002</v>
      </c>
      <c r="AE1526" s="332">
        <v>31.9</v>
      </c>
      <c r="AF1526" s="332">
        <v>2.64</v>
      </c>
      <c r="AG1526" s="332">
        <v>36.369999999999997</v>
      </c>
      <c r="AH1526" s="332">
        <v>38.79</v>
      </c>
      <c r="AI1526" s="336">
        <v>14.4</v>
      </c>
      <c r="AJ1526" s="338">
        <v>0.52</v>
      </c>
      <c r="AK1526" s="336">
        <v>22.4</v>
      </c>
      <c r="AL1526" s="331" t="s">
        <v>8328</v>
      </c>
      <c r="AM1526" s="331" t="s">
        <v>8329</v>
      </c>
      <c r="AN1526" s="332">
        <v>-15.12</v>
      </c>
      <c r="AO1526" s="332">
        <v>-15.12</v>
      </c>
      <c r="AP1526" s="332">
        <v>1.1599999999999999</v>
      </c>
    </row>
    <row r="1527" spans="1:42" ht="326.25">
      <c r="A1527" s="329">
        <v>44298</v>
      </c>
      <c r="B1527" s="330" t="s">
        <v>6688</v>
      </c>
      <c r="C1527" s="330" t="s">
        <v>60</v>
      </c>
      <c r="D1527" s="331" t="s">
        <v>61</v>
      </c>
      <c r="E1527" s="331" t="s">
        <v>67</v>
      </c>
      <c r="F1527" s="332">
        <v>8.42</v>
      </c>
      <c r="G1527" s="330" t="s">
        <v>6689</v>
      </c>
      <c r="H1527" s="330" t="s">
        <v>60</v>
      </c>
      <c r="I1527" s="331" t="s">
        <v>6690</v>
      </c>
      <c r="J1527" s="329">
        <v>44298</v>
      </c>
      <c r="K1527" s="333" t="s">
        <v>491</v>
      </c>
      <c r="L1527" s="329">
        <v>44393</v>
      </c>
      <c r="M1527" s="335" t="s">
        <v>17138</v>
      </c>
      <c r="N1527" s="335" t="s">
        <v>60</v>
      </c>
      <c r="O1527" s="335" t="s">
        <v>60</v>
      </c>
      <c r="P1527" s="341" t="s">
        <v>60</v>
      </c>
      <c r="Q1527" s="331" t="s">
        <v>8991</v>
      </c>
      <c r="R1527" s="333" t="s">
        <v>16593</v>
      </c>
      <c r="S1527" s="333" t="s">
        <v>8790</v>
      </c>
      <c r="T1527" s="331" t="s">
        <v>6921</v>
      </c>
      <c r="U1527" s="331" t="s">
        <v>11848</v>
      </c>
      <c r="V1527" s="335" t="s">
        <v>17139</v>
      </c>
      <c r="W1527" s="333" t="s">
        <v>10383</v>
      </c>
      <c r="X1527" s="340">
        <v>39.4</v>
      </c>
      <c r="Y1527" s="335" t="s">
        <v>60</v>
      </c>
      <c r="Z1527" s="333" t="s">
        <v>60</v>
      </c>
      <c r="AA1527" s="330" t="s">
        <v>60</v>
      </c>
      <c r="AB1527" s="341" t="s">
        <v>60</v>
      </c>
      <c r="AC1527" s="332">
        <v>1.1299999999999999</v>
      </c>
      <c r="AD1527" s="341" t="s">
        <v>60</v>
      </c>
      <c r="AE1527" s="341" t="s">
        <v>60</v>
      </c>
      <c r="AF1527" s="341" t="s">
        <v>60</v>
      </c>
      <c r="AG1527" s="332">
        <v>5.74</v>
      </c>
      <c r="AH1527" s="332">
        <v>8.42</v>
      </c>
      <c r="AI1527" s="342">
        <v>0</v>
      </c>
      <c r="AJ1527" s="332">
        <v>-1.72</v>
      </c>
      <c r="AK1527" s="332">
        <v>5.9</v>
      </c>
      <c r="AL1527" s="331" t="s">
        <v>8328</v>
      </c>
      <c r="AM1527" s="331" t="s">
        <v>8329</v>
      </c>
      <c r="AN1527" s="332">
        <v>-15.22</v>
      </c>
      <c r="AO1527" s="332">
        <v>-11.36</v>
      </c>
      <c r="AP1527" s="332">
        <v>-18.75</v>
      </c>
    </row>
    <row r="1528" spans="1:42" ht="270">
      <c r="A1528" s="329">
        <v>44287</v>
      </c>
      <c r="B1528" s="330" t="s">
        <v>6691</v>
      </c>
      <c r="C1528" s="330" t="s">
        <v>60</v>
      </c>
      <c r="D1528" s="331" t="s">
        <v>61</v>
      </c>
      <c r="E1528" s="331" t="s">
        <v>67</v>
      </c>
      <c r="F1528" s="332">
        <v>68.91</v>
      </c>
      <c r="G1528" s="330" t="s">
        <v>6692</v>
      </c>
      <c r="H1528" s="330" t="s">
        <v>6693</v>
      </c>
      <c r="I1528" s="331" t="s">
        <v>6694</v>
      </c>
      <c r="J1528" s="329">
        <v>44287</v>
      </c>
      <c r="K1528" s="333" t="s">
        <v>491</v>
      </c>
      <c r="L1528" s="329">
        <v>44386</v>
      </c>
      <c r="M1528" s="335" t="s">
        <v>17140</v>
      </c>
      <c r="N1528" s="335" t="s">
        <v>60</v>
      </c>
      <c r="O1528" s="335" t="s">
        <v>60</v>
      </c>
      <c r="P1528" s="341" t="s">
        <v>60</v>
      </c>
      <c r="Q1528" s="331" t="s">
        <v>8331</v>
      </c>
      <c r="R1528" s="333" t="s">
        <v>12745</v>
      </c>
      <c r="S1528" s="333" t="s">
        <v>8790</v>
      </c>
      <c r="T1528" s="331" t="s">
        <v>6921</v>
      </c>
      <c r="U1528" s="331" t="s">
        <v>11848</v>
      </c>
      <c r="V1528" s="335" t="s">
        <v>17141</v>
      </c>
      <c r="W1528" s="333" t="s">
        <v>10077</v>
      </c>
      <c r="X1528" s="330" t="s">
        <v>60</v>
      </c>
      <c r="Y1528" s="335" t="s">
        <v>17142</v>
      </c>
      <c r="Z1528" s="339" t="s">
        <v>17143</v>
      </c>
      <c r="AA1528" s="330" t="s">
        <v>17144</v>
      </c>
      <c r="AB1528" s="341" t="s">
        <v>60</v>
      </c>
      <c r="AC1528" s="332">
        <v>4.5199999999999996</v>
      </c>
      <c r="AD1528" s="341" t="s">
        <v>60</v>
      </c>
      <c r="AE1528" s="341" t="s">
        <v>60</v>
      </c>
      <c r="AF1528" s="332">
        <v>10.119999999999999</v>
      </c>
      <c r="AG1528" s="332">
        <v>68.069999999999993</v>
      </c>
      <c r="AH1528" s="332">
        <v>57.24</v>
      </c>
      <c r="AI1528" s="332">
        <v>6.65</v>
      </c>
      <c r="AJ1528" s="332">
        <v>-2.15</v>
      </c>
      <c r="AK1528" s="332">
        <v>4.68</v>
      </c>
      <c r="AL1528" s="331" t="s">
        <v>8328</v>
      </c>
      <c r="AM1528" s="331" t="s">
        <v>8329</v>
      </c>
      <c r="AN1528" s="332">
        <v>-15.25</v>
      </c>
      <c r="AO1528" s="332">
        <v>-2.54</v>
      </c>
      <c r="AP1528" s="332">
        <v>69.5</v>
      </c>
    </row>
    <row r="1529" spans="1:42" ht="135">
      <c r="A1529" s="329">
        <v>44207</v>
      </c>
      <c r="B1529" s="330" t="s">
        <v>2408</v>
      </c>
      <c r="C1529" s="330" t="s">
        <v>2409</v>
      </c>
      <c r="D1529" s="331" t="s">
        <v>61</v>
      </c>
      <c r="E1529" s="331" t="s">
        <v>77</v>
      </c>
      <c r="F1529" s="332">
        <v>100.26</v>
      </c>
      <c r="G1529" s="330" t="s">
        <v>2410</v>
      </c>
      <c r="H1529" s="330" t="s">
        <v>2411</v>
      </c>
      <c r="I1529" s="331" t="s">
        <v>2412</v>
      </c>
      <c r="J1529" s="329">
        <v>44207</v>
      </c>
      <c r="K1529" s="333" t="s">
        <v>491</v>
      </c>
      <c r="L1529" s="334" t="s">
        <v>60</v>
      </c>
      <c r="M1529" s="335" t="s">
        <v>11281</v>
      </c>
      <c r="N1529" s="335" t="s">
        <v>11282</v>
      </c>
      <c r="O1529" s="335" t="s">
        <v>60</v>
      </c>
      <c r="P1529" s="336">
        <v>133.4</v>
      </c>
      <c r="Q1529" s="331" t="s">
        <v>9112</v>
      </c>
      <c r="R1529" s="339" t="s">
        <v>11283</v>
      </c>
      <c r="S1529" s="333" t="s">
        <v>8445</v>
      </c>
      <c r="T1529" s="331" t="s">
        <v>6915</v>
      </c>
      <c r="U1529" s="331" t="s">
        <v>492</v>
      </c>
      <c r="V1529" s="335" t="s">
        <v>11284</v>
      </c>
      <c r="W1529" s="333" t="s">
        <v>11285</v>
      </c>
      <c r="X1529" s="330" t="s">
        <v>60</v>
      </c>
      <c r="Y1529" s="335" t="s">
        <v>11286</v>
      </c>
      <c r="Z1529" s="339" t="s">
        <v>11287</v>
      </c>
      <c r="AA1529" s="330" t="s">
        <v>60</v>
      </c>
      <c r="AB1529" s="341" t="s">
        <v>60</v>
      </c>
      <c r="AC1529" s="332">
        <v>5.0199999999999996</v>
      </c>
      <c r="AD1529" s="341" t="s">
        <v>60</v>
      </c>
      <c r="AE1529" s="341" t="s">
        <v>60</v>
      </c>
      <c r="AF1529" s="332">
        <v>2.82</v>
      </c>
      <c r="AG1529" s="332">
        <v>113.11</v>
      </c>
      <c r="AH1529" s="332">
        <v>73.7</v>
      </c>
      <c r="AI1529" s="336">
        <v>201.8</v>
      </c>
      <c r="AJ1529" s="332">
        <v>1.57</v>
      </c>
      <c r="AK1529" s="336">
        <v>351.1</v>
      </c>
      <c r="AL1529" s="331" t="s">
        <v>8328</v>
      </c>
      <c r="AM1529" s="331" t="s">
        <v>8329</v>
      </c>
      <c r="AN1529" s="332">
        <v>-15.34</v>
      </c>
      <c r="AO1529" s="332">
        <v>-18.04</v>
      </c>
      <c r="AP1529" s="332">
        <v>-4.92</v>
      </c>
    </row>
    <row r="1530" spans="1:42" ht="409.5">
      <c r="A1530" s="329">
        <v>44705</v>
      </c>
      <c r="B1530" s="330" t="s">
        <v>6695</v>
      </c>
      <c r="C1530" s="330" t="s">
        <v>6696</v>
      </c>
      <c r="D1530" s="331" t="s">
        <v>61</v>
      </c>
      <c r="E1530" s="331" t="s">
        <v>77</v>
      </c>
      <c r="F1530" s="332">
        <v>150.05000000000001</v>
      </c>
      <c r="G1530" s="330" t="s">
        <v>6697</v>
      </c>
      <c r="H1530" s="330" t="s">
        <v>6698</v>
      </c>
      <c r="I1530" s="331" t="s">
        <v>6699</v>
      </c>
      <c r="J1530" s="329">
        <v>44705</v>
      </c>
      <c r="K1530" s="333" t="s">
        <v>491</v>
      </c>
      <c r="L1530" s="334" t="s">
        <v>60</v>
      </c>
      <c r="M1530" s="335" t="s">
        <v>11292</v>
      </c>
      <c r="N1530" s="335" t="s">
        <v>11293</v>
      </c>
      <c r="O1530" s="335" t="s">
        <v>11294</v>
      </c>
      <c r="P1530" s="336">
        <v>135.5</v>
      </c>
      <c r="Q1530" s="331" t="s">
        <v>9180</v>
      </c>
      <c r="R1530" s="339" t="s">
        <v>11295</v>
      </c>
      <c r="S1530" s="333" t="s">
        <v>11296</v>
      </c>
      <c r="T1530" s="331" t="s">
        <v>6915</v>
      </c>
      <c r="U1530" s="331" t="s">
        <v>492</v>
      </c>
      <c r="V1530" s="335" t="s">
        <v>11297</v>
      </c>
      <c r="W1530" s="333" t="s">
        <v>11298</v>
      </c>
      <c r="X1530" s="330" t="s">
        <v>60</v>
      </c>
      <c r="Y1530" s="335" t="s">
        <v>11299</v>
      </c>
      <c r="Z1530" s="339" t="s">
        <v>11300</v>
      </c>
      <c r="AA1530" s="330" t="s">
        <v>11301</v>
      </c>
      <c r="AB1530" s="332">
        <v>15.97</v>
      </c>
      <c r="AC1530" s="332">
        <v>1.04</v>
      </c>
      <c r="AD1530" s="332">
        <v>6.04</v>
      </c>
      <c r="AE1530" s="332">
        <v>12.09</v>
      </c>
      <c r="AF1530" s="338">
        <v>0.33400000000000002</v>
      </c>
      <c r="AG1530" s="332">
        <v>173.4</v>
      </c>
      <c r="AH1530" s="332">
        <v>99.75</v>
      </c>
      <c r="AI1530" s="336">
        <v>519.20000000000005</v>
      </c>
      <c r="AJ1530" s="336">
        <v>10.199999999999999</v>
      </c>
      <c r="AK1530" s="336">
        <v>300.60000000000002</v>
      </c>
      <c r="AL1530" s="331" t="s">
        <v>8328</v>
      </c>
      <c r="AM1530" s="331" t="s">
        <v>8329</v>
      </c>
      <c r="AN1530" s="332">
        <v>-15.7</v>
      </c>
      <c r="AO1530" s="332">
        <v>-18.309999999999999</v>
      </c>
      <c r="AP1530" s="332">
        <v>-18.77</v>
      </c>
    </row>
    <row r="1531" spans="1:42" ht="78.75">
      <c r="A1531" s="329">
        <v>44497</v>
      </c>
      <c r="B1531" s="330" t="s">
        <v>2413</v>
      </c>
      <c r="C1531" s="330" t="s">
        <v>2414</v>
      </c>
      <c r="D1531" s="331" t="s">
        <v>61</v>
      </c>
      <c r="E1531" s="331" t="s">
        <v>77</v>
      </c>
      <c r="F1531" s="332">
        <v>77.540000000000006</v>
      </c>
      <c r="G1531" s="330" t="s">
        <v>2415</v>
      </c>
      <c r="H1531" s="330" t="s">
        <v>60</v>
      </c>
      <c r="I1531" s="331" t="s">
        <v>2416</v>
      </c>
      <c r="J1531" s="329">
        <v>44497</v>
      </c>
      <c r="K1531" s="333" t="s">
        <v>491</v>
      </c>
      <c r="L1531" s="334" t="s">
        <v>60</v>
      </c>
      <c r="M1531" s="335" t="s">
        <v>11313</v>
      </c>
      <c r="N1531" s="335" t="s">
        <v>11314</v>
      </c>
      <c r="O1531" s="335" t="s">
        <v>11315</v>
      </c>
      <c r="P1531" s="336">
        <v>109.7</v>
      </c>
      <c r="Q1531" s="331" t="s">
        <v>8763</v>
      </c>
      <c r="R1531" s="333" t="s">
        <v>11316</v>
      </c>
      <c r="S1531" s="333" t="s">
        <v>9334</v>
      </c>
      <c r="T1531" s="331" t="s">
        <v>6917</v>
      </c>
      <c r="U1531" s="331" t="s">
        <v>492</v>
      </c>
      <c r="V1531" s="335" t="s">
        <v>60</v>
      </c>
      <c r="W1531" s="339" t="s">
        <v>11317</v>
      </c>
      <c r="X1531" s="330" t="s">
        <v>60</v>
      </c>
      <c r="Y1531" s="335" t="s">
        <v>60</v>
      </c>
      <c r="Z1531" s="333" t="s">
        <v>60</v>
      </c>
      <c r="AA1531" s="330" t="s">
        <v>60</v>
      </c>
      <c r="AB1531" s="332">
        <v>18.059999999999999</v>
      </c>
      <c r="AC1531" s="338">
        <v>0.90800000000000003</v>
      </c>
      <c r="AD1531" s="332">
        <v>13.45</v>
      </c>
      <c r="AE1531" s="332">
        <v>19.7</v>
      </c>
      <c r="AF1531" s="332">
        <v>6.37</v>
      </c>
      <c r="AG1531" s="332">
        <v>77.540000000000006</v>
      </c>
      <c r="AH1531" s="332">
        <v>60.39</v>
      </c>
      <c r="AI1531" s="336">
        <v>14</v>
      </c>
      <c r="AJ1531" s="332">
        <v>3.37</v>
      </c>
      <c r="AK1531" s="336">
        <v>135.1</v>
      </c>
      <c r="AL1531" s="331" t="s">
        <v>8328</v>
      </c>
      <c r="AM1531" s="331" t="s">
        <v>8329</v>
      </c>
      <c r="AN1531" s="332">
        <v>-15.79</v>
      </c>
      <c r="AO1531" s="332">
        <v>-19.8</v>
      </c>
      <c r="AP1531" s="332">
        <v>-20.99</v>
      </c>
    </row>
    <row r="1532" spans="1:42" ht="409.5">
      <c r="A1532" s="329">
        <v>43853</v>
      </c>
      <c r="B1532" s="330" t="s">
        <v>6700</v>
      </c>
      <c r="C1532" s="330" t="s">
        <v>60</v>
      </c>
      <c r="D1532" s="331" t="s">
        <v>61</v>
      </c>
      <c r="E1532" s="331" t="s">
        <v>67</v>
      </c>
      <c r="F1532" s="332">
        <v>723.14</v>
      </c>
      <c r="G1532" s="330" t="s">
        <v>1907</v>
      </c>
      <c r="H1532" s="330" t="s">
        <v>6701</v>
      </c>
      <c r="I1532" s="331" t="s">
        <v>6702</v>
      </c>
      <c r="J1532" s="329">
        <v>43853</v>
      </c>
      <c r="K1532" s="333" t="s">
        <v>491</v>
      </c>
      <c r="L1532" s="329">
        <v>43900</v>
      </c>
      <c r="M1532" s="335" t="s">
        <v>17145</v>
      </c>
      <c r="N1532" s="335" t="s">
        <v>60</v>
      </c>
      <c r="O1532" s="335" t="s">
        <v>60</v>
      </c>
      <c r="P1532" s="341" t="s">
        <v>60</v>
      </c>
      <c r="Q1532" s="331" t="s">
        <v>8983</v>
      </c>
      <c r="R1532" s="339" t="s">
        <v>17146</v>
      </c>
      <c r="S1532" s="333" t="s">
        <v>15034</v>
      </c>
      <c r="T1532" s="331" t="s">
        <v>6917</v>
      </c>
      <c r="U1532" s="331" t="s">
        <v>11848</v>
      </c>
      <c r="V1532" s="335" t="s">
        <v>10859</v>
      </c>
      <c r="W1532" s="339" t="s">
        <v>10860</v>
      </c>
      <c r="X1532" s="330" t="s">
        <v>60</v>
      </c>
      <c r="Y1532" s="335" t="s">
        <v>17147</v>
      </c>
      <c r="Z1532" s="339" t="s">
        <v>17148</v>
      </c>
      <c r="AA1532" s="330" t="s">
        <v>17149</v>
      </c>
      <c r="AB1532" s="332">
        <v>36.43</v>
      </c>
      <c r="AC1532" s="332">
        <v>2.0099999999999998</v>
      </c>
      <c r="AD1532" s="332">
        <v>13.04</v>
      </c>
      <c r="AE1532" s="332">
        <v>22.35</v>
      </c>
      <c r="AF1532" s="332">
        <v>2.63</v>
      </c>
      <c r="AG1532" s="332">
        <v>663.52</v>
      </c>
      <c r="AH1532" s="332">
        <v>635.39</v>
      </c>
      <c r="AI1532" s="336">
        <v>254.1</v>
      </c>
      <c r="AJ1532" s="336">
        <v>17.5</v>
      </c>
      <c r="AK1532" s="336">
        <v>569.70000000000005</v>
      </c>
      <c r="AL1532" s="331" t="s">
        <v>8328</v>
      </c>
      <c r="AM1532" s="331" t="s">
        <v>8329</v>
      </c>
      <c r="AN1532" s="332">
        <v>-16.350000000000001</v>
      </c>
      <c r="AO1532" s="332">
        <v>-14.94</v>
      </c>
      <c r="AP1532" s="332">
        <v>-19.02</v>
      </c>
    </row>
    <row r="1533" spans="1:42" ht="101.25">
      <c r="A1533" s="329">
        <v>44139</v>
      </c>
      <c r="B1533" s="330" t="s">
        <v>6703</v>
      </c>
      <c r="C1533" s="330" t="s">
        <v>60</v>
      </c>
      <c r="D1533" s="331" t="s">
        <v>61</v>
      </c>
      <c r="E1533" s="331" t="s">
        <v>67</v>
      </c>
      <c r="F1533" s="338">
        <v>0.97699999999999998</v>
      </c>
      <c r="G1533" s="330" t="s">
        <v>6704</v>
      </c>
      <c r="H1533" s="330" t="s">
        <v>60</v>
      </c>
      <c r="I1533" s="331" t="s">
        <v>6705</v>
      </c>
      <c r="J1533" s="329">
        <v>44139</v>
      </c>
      <c r="K1533" s="333" t="s">
        <v>491</v>
      </c>
      <c r="L1533" s="329">
        <v>44319</v>
      </c>
      <c r="M1533" s="335" t="s">
        <v>17150</v>
      </c>
      <c r="N1533" s="335" t="s">
        <v>60</v>
      </c>
      <c r="O1533" s="335" t="s">
        <v>60</v>
      </c>
      <c r="P1533" s="341" t="s">
        <v>60</v>
      </c>
      <c r="Q1533" s="331" t="s">
        <v>8360</v>
      </c>
      <c r="R1533" s="333" t="s">
        <v>10508</v>
      </c>
      <c r="S1533" s="333" t="s">
        <v>17151</v>
      </c>
      <c r="T1533" s="331" t="s">
        <v>6921</v>
      </c>
      <c r="U1533" s="331" t="s">
        <v>11848</v>
      </c>
      <c r="V1533" s="335" t="s">
        <v>17152</v>
      </c>
      <c r="W1533" s="333" t="s">
        <v>10077</v>
      </c>
      <c r="X1533" s="330" t="s">
        <v>60</v>
      </c>
      <c r="Y1533" s="335" t="s">
        <v>60</v>
      </c>
      <c r="Z1533" s="333" t="s">
        <v>60</v>
      </c>
      <c r="AA1533" s="330" t="s">
        <v>60</v>
      </c>
      <c r="AB1533" s="341" t="s">
        <v>60</v>
      </c>
      <c r="AC1533" s="341" t="s">
        <v>60</v>
      </c>
      <c r="AD1533" s="341" t="s">
        <v>60</v>
      </c>
      <c r="AE1533" s="341" t="s">
        <v>60</v>
      </c>
      <c r="AF1533" s="338">
        <v>0.748</v>
      </c>
      <c r="AG1533" s="338">
        <v>0.59199999999999997</v>
      </c>
      <c r="AH1533" s="338">
        <v>0.96199999999999997</v>
      </c>
      <c r="AI1533" s="338">
        <v>0.66600000000000004</v>
      </c>
      <c r="AJ1533" s="338">
        <v>-0.51</v>
      </c>
      <c r="AK1533" s="341" t="s">
        <v>60</v>
      </c>
      <c r="AL1533" s="331" t="s">
        <v>8328</v>
      </c>
      <c r="AM1533" s="331" t="s">
        <v>8329</v>
      </c>
      <c r="AN1533" s="332">
        <v>-16.670000000000002</v>
      </c>
      <c r="AO1533" s="332">
        <v>-16.670000000000002</v>
      </c>
      <c r="AP1533" s="342">
        <v>0</v>
      </c>
    </row>
    <row r="1534" spans="1:42" ht="191.25">
      <c r="A1534" s="329">
        <v>44218</v>
      </c>
      <c r="B1534" s="330" t="s">
        <v>2417</v>
      </c>
      <c r="C1534" s="330" t="s">
        <v>2418</v>
      </c>
      <c r="D1534" s="331" t="s">
        <v>61</v>
      </c>
      <c r="E1534" s="331" t="s">
        <v>77</v>
      </c>
      <c r="F1534" s="332">
        <v>3409.64</v>
      </c>
      <c r="G1534" s="330" t="s">
        <v>2419</v>
      </c>
      <c r="H1534" s="330" t="s">
        <v>2420</v>
      </c>
      <c r="I1534" s="331" t="s">
        <v>2421</v>
      </c>
      <c r="J1534" s="329">
        <v>44218</v>
      </c>
      <c r="K1534" s="333" t="s">
        <v>491</v>
      </c>
      <c r="L1534" s="334" t="s">
        <v>60</v>
      </c>
      <c r="M1534" s="335" t="s">
        <v>11263</v>
      </c>
      <c r="N1534" s="335" t="s">
        <v>60</v>
      </c>
      <c r="O1534" s="335" t="s">
        <v>11264</v>
      </c>
      <c r="P1534" s="336">
        <v>737.6</v>
      </c>
      <c r="Q1534" s="331" t="s">
        <v>9384</v>
      </c>
      <c r="R1534" s="339" t="s">
        <v>11265</v>
      </c>
      <c r="S1534" s="333" t="s">
        <v>11266</v>
      </c>
      <c r="T1534" s="331" t="s">
        <v>6917</v>
      </c>
      <c r="U1534" s="331" t="s">
        <v>492</v>
      </c>
      <c r="V1534" s="335" t="s">
        <v>11267</v>
      </c>
      <c r="W1534" s="333" t="s">
        <v>11268</v>
      </c>
      <c r="X1534" s="340">
        <v>922</v>
      </c>
      <c r="Y1534" s="335" t="s">
        <v>11269</v>
      </c>
      <c r="Z1534" s="333" t="s">
        <v>8437</v>
      </c>
      <c r="AA1534" s="330" t="s">
        <v>60</v>
      </c>
      <c r="AB1534" s="341" t="s">
        <v>60</v>
      </c>
      <c r="AC1534" s="338">
        <v>0.80900000000000005</v>
      </c>
      <c r="AD1534" s="332">
        <v>41.86</v>
      </c>
      <c r="AE1534" s="341" t="s">
        <v>60</v>
      </c>
      <c r="AF1534" s="332">
        <v>2.71</v>
      </c>
      <c r="AG1534" s="332">
        <v>3409.64</v>
      </c>
      <c r="AH1534" s="332">
        <v>1210.31</v>
      </c>
      <c r="AI1534" s="336">
        <v>1110</v>
      </c>
      <c r="AJ1534" s="336">
        <v>-135.19999999999999</v>
      </c>
      <c r="AK1534" s="336">
        <v>5160.3999999999996</v>
      </c>
      <c r="AL1534" s="331" t="s">
        <v>8328</v>
      </c>
      <c r="AM1534" s="331" t="s">
        <v>8329</v>
      </c>
      <c r="AN1534" s="332">
        <v>-16.8</v>
      </c>
      <c r="AO1534" s="332">
        <v>-16.8</v>
      </c>
      <c r="AP1534" s="332">
        <v>-22.68</v>
      </c>
    </row>
    <row r="1535" spans="1:42" ht="326.25">
      <c r="A1535" s="329">
        <v>43899</v>
      </c>
      <c r="B1535" s="330" t="s">
        <v>332</v>
      </c>
      <c r="C1535" s="330" t="s">
        <v>60</v>
      </c>
      <c r="D1535" s="331" t="s">
        <v>61</v>
      </c>
      <c r="E1535" s="331" t="s">
        <v>67</v>
      </c>
      <c r="F1535" s="332">
        <v>212.67</v>
      </c>
      <c r="G1535" s="330" t="s">
        <v>208</v>
      </c>
      <c r="H1535" s="330" t="s">
        <v>60</v>
      </c>
      <c r="I1535" s="331" t="s">
        <v>333</v>
      </c>
      <c r="J1535" s="329">
        <v>43899</v>
      </c>
      <c r="K1535" s="333" t="s">
        <v>491</v>
      </c>
      <c r="L1535" s="329">
        <v>44013</v>
      </c>
      <c r="M1535" s="335" t="s">
        <v>11270</v>
      </c>
      <c r="N1535" s="335" t="s">
        <v>60</v>
      </c>
      <c r="O1535" s="335" t="s">
        <v>60</v>
      </c>
      <c r="P1535" s="341" t="s">
        <v>60</v>
      </c>
      <c r="Q1535" s="331" t="s">
        <v>8633</v>
      </c>
      <c r="R1535" s="339" t="s">
        <v>11271</v>
      </c>
      <c r="S1535" s="333" t="s">
        <v>11272</v>
      </c>
      <c r="T1535" s="331" t="s">
        <v>6921</v>
      </c>
      <c r="U1535" s="331" t="s">
        <v>492</v>
      </c>
      <c r="V1535" s="335" t="s">
        <v>10363</v>
      </c>
      <c r="W1535" s="333" t="s">
        <v>10364</v>
      </c>
      <c r="X1535" s="340">
        <v>4069.5</v>
      </c>
      <c r="Y1535" s="335" t="s">
        <v>60</v>
      </c>
      <c r="Z1535" s="333" t="s">
        <v>60</v>
      </c>
      <c r="AA1535" s="330" t="s">
        <v>60</v>
      </c>
      <c r="AB1535" s="332">
        <v>9.76</v>
      </c>
      <c r="AC1535" s="338">
        <v>0.85099999999999998</v>
      </c>
      <c r="AD1535" s="341" t="s">
        <v>60</v>
      </c>
      <c r="AE1535" s="341" t="s">
        <v>60</v>
      </c>
      <c r="AF1535" s="341" t="s">
        <v>60</v>
      </c>
      <c r="AG1535" s="341" t="s">
        <v>60</v>
      </c>
      <c r="AH1535" s="332">
        <v>143.96</v>
      </c>
      <c r="AI1535" s="336">
        <v>59.6</v>
      </c>
      <c r="AJ1535" s="336">
        <v>18.3</v>
      </c>
      <c r="AK1535" s="336">
        <v>1874.1</v>
      </c>
      <c r="AL1535" s="331" t="s">
        <v>8328</v>
      </c>
      <c r="AM1535" s="331" t="s">
        <v>8329</v>
      </c>
      <c r="AN1535" s="332">
        <v>-17.14</v>
      </c>
      <c r="AO1535" s="332">
        <v>-17.41</v>
      </c>
      <c r="AP1535" s="332">
        <v>-19.16</v>
      </c>
    </row>
    <row r="1536" spans="1:42" ht="281.25">
      <c r="A1536" s="329">
        <v>43875</v>
      </c>
      <c r="B1536" s="330" t="s">
        <v>6706</v>
      </c>
      <c r="C1536" s="330" t="s">
        <v>60</v>
      </c>
      <c r="D1536" s="331" t="s">
        <v>61</v>
      </c>
      <c r="E1536" s="331" t="s">
        <v>67</v>
      </c>
      <c r="F1536" s="332">
        <v>749.5</v>
      </c>
      <c r="G1536" s="330" t="s">
        <v>5101</v>
      </c>
      <c r="H1536" s="330" t="s">
        <v>6707</v>
      </c>
      <c r="I1536" s="331" t="s">
        <v>6708</v>
      </c>
      <c r="J1536" s="329">
        <v>43875</v>
      </c>
      <c r="K1536" s="333" t="s">
        <v>491</v>
      </c>
      <c r="L1536" s="329">
        <v>44186</v>
      </c>
      <c r="M1536" s="335" t="s">
        <v>17153</v>
      </c>
      <c r="N1536" s="335" t="s">
        <v>17154</v>
      </c>
      <c r="O1536" s="335" t="s">
        <v>17155</v>
      </c>
      <c r="P1536" s="341" t="s">
        <v>60</v>
      </c>
      <c r="Q1536" s="331" t="s">
        <v>10160</v>
      </c>
      <c r="R1536" s="339" t="s">
        <v>17156</v>
      </c>
      <c r="S1536" s="333" t="s">
        <v>14070</v>
      </c>
      <c r="T1536" s="331" t="s">
        <v>6915</v>
      </c>
      <c r="U1536" s="331" t="s">
        <v>11848</v>
      </c>
      <c r="V1536" s="335" t="s">
        <v>14882</v>
      </c>
      <c r="W1536" s="333" t="s">
        <v>8551</v>
      </c>
      <c r="X1536" s="330" t="s">
        <v>60</v>
      </c>
      <c r="Y1536" s="335" t="s">
        <v>17157</v>
      </c>
      <c r="Z1536" s="337" t="s">
        <v>17158</v>
      </c>
      <c r="AA1536" s="330" t="s">
        <v>60</v>
      </c>
      <c r="AB1536" s="332">
        <v>7.11</v>
      </c>
      <c r="AC1536" s="338">
        <v>0.59799999999999998</v>
      </c>
      <c r="AD1536" s="341" t="s">
        <v>60</v>
      </c>
      <c r="AE1536" s="341" t="s">
        <v>60</v>
      </c>
      <c r="AF1536" s="341" t="s">
        <v>60</v>
      </c>
      <c r="AG1536" s="341" t="s">
        <v>60</v>
      </c>
      <c r="AH1536" s="332">
        <v>1236.8</v>
      </c>
      <c r="AI1536" s="336">
        <v>495.5</v>
      </c>
      <c r="AJ1536" s="336">
        <v>162</v>
      </c>
      <c r="AK1536" s="336">
        <v>25841</v>
      </c>
      <c r="AL1536" s="331" t="s">
        <v>8328</v>
      </c>
      <c r="AM1536" s="331" t="s">
        <v>8329</v>
      </c>
      <c r="AN1536" s="332">
        <v>-17.52</v>
      </c>
      <c r="AO1536" s="332">
        <v>-15.39</v>
      </c>
      <c r="AP1536" s="332">
        <v>-3.09</v>
      </c>
    </row>
    <row r="1537" spans="1:42" ht="393.75">
      <c r="A1537" s="329">
        <v>44617</v>
      </c>
      <c r="B1537" s="330" t="s">
        <v>2422</v>
      </c>
      <c r="C1537" s="330" t="s">
        <v>2423</v>
      </c>
      <c r="D1537" s="331" t="s">
        <v>61</v>
      </c>
      <c r="E1537" s="331" t="s">
        <v>77</v>
      </c>
      <c r="F1537" s="332">
        <v>1279.8</v>
      </c>
      <c r="G1537" s="330" t="s">
        <v>2424</v>
      </c>
      <c r="H1537" s="330" t="s">
        <v>2425</v>
      </c>
      <c r="I1537" s="331" t="s">
        <v>2426</v>
      </c>
      <c r="J1537" s="329">
        <v>44617</v>
      </c>
      <c r="K1537" s="333" t="s">
        <v>491</v>
      </c>
      <c r="L1537" s="334" t="s">
        <v>60</v>
      </c>
      <c r="M1537" s="335" t="s">
        <v>11307</v>
      </c>
      <c r="N1537" s="335" t="s">
        <v>11308</v>
      </c>
      <c r="O1537" s="335" t="s">
        <v>60</v>
      </c>
      <c r="P1537" s="336">
        <v>838.8</v>
      </c>
      <c r="Q1537" s="331" t="s">
        <v>8695</v>
      </c>
      <c r="R1537" s="339" t="s">
        <v>11309</v>
      </c>
      <c r="S1537" s="333" t="s">
        <v>9334</v>
      </c>
      <c r="T1537" s="331" t="s">
        <v>6917</v>
      </c>
      <c r="U1537" s="331" t="s">
        <v>492</v>
      </c>
      <c r="V1537" s="335" t="s">
        <v>11310</v>
      </c>
      <c r="W1537" s="333" t="s">
        <v>9336</v>
      </c>
      <c r="X1537" s="340">
        <v>6987.6</v>
      </c>
      <c r="Y1537" s="335" t="s">
        <v>11311</v>
      </c>
      <c r="Z1537" s="333" t="s">
        <v>9336</v>
      </c>
      <c r="AA1537" s="340">
        <v>44699.199999999997</v>
      </c>
      <c r="AB1537" s="341" t="s">
        <v>60</v>
      </c>
      <c r="AC1537" s="338">
        <v>0.96099999999999997</v>
      </c>
      <c r="AD1537" s="341" t="s">
        <v>60</v>
      </c>
      <c r="AE1537" s="341" t="s">
        <v>60</v>
      </c>
      <c r="AF1537" s="332">
        <v>3.04</v>
      </c>
      <c r="AG1537" s="332">
        <v>1371.44</v>
      </c>
      <c r="AH1537" s="332">
        <v>1008.53</v>
      </c>
      <c r="AI1537" s="336">
        <v>406</v>
      </c>
      <c r="AJ1537" s="336">
        <v>-171</v>
      </c>
      <c r="AK1537" s="336">
        <v>1647.6</v>
      </c>
      <c r="AL1537" s="331" t="s">
        <v>8328</v>
      </c>
      <c r="AM1537" s="331" t="s">
        <v>8329</v>
      </c>
      <c r="AN1537" s="332">
        <v>-17.62</v>
      </c>
      <c r="AO1537" s="332">
        <v>-19.149999999999999</v>
      </c>
      <c r="AP1537" s="332">
        <v>-17.72</v>
      </c>
    </row>
    <row r="1538" spans="1:42" ht="90">
      <c r="A1538" s="329">
        <v>44726</v>
      </c>
      <c r="B1538" s="330" t="s">
        <v>2427</v>
      </c>
      <c r="C1538" s="330" t="s">
        <v>2428</v>
      </c>
      <c r="D1538" s="331" t="s">
        <v>61</v>
      </c>
      <c r="E1538" s="331" t="s">
        <v>77</v>
      </c>
      <c r="F1538" s="332">
        <v>140.26</v>
      </c>
      <c r="G1538" s="330" t="s">
        <v>2429</v>
      </c>
      <c r="H1538" s="330" t="s">
        <v>2430</v>
      </c>
      <c r="I1538" s="331" t="s">
        <v>2431</v>
      </c>
      <c r="J1538" s="329">
        <v>44726</v>
      </c>
      <c r="K1538" s="333" t="s">
        <v>491</v>
      </c>
      <c r="L1538" s="334" t="s">
        <v>60</v>
      </c>
      <c r="M1538" s="335" t="s">
        <v>11074</v>
      </c>
      <c r="N1538" s="335" t="s">
        <v>11075</v>
      </c>
      <c r="O1538" s="335" t="s">
        <v>11076</v>
      </c>
      <c r="P1538" s="336">
        <v>196.2</v>
      </c>
      <c r="Q1538" s="331" t="s">
        <v>8921</v>
      </c>
      <c r="R1538" s="333" t="s">
        <v>11077</v>
      </c>
      <c r="S1538" s="333" t="s">
        <v>8518</v>
      </c>
      <c r="T1538" s="331" t="s">
        <v>6917</v>
      </c>
      <c r="U1538" s="331" t="s">
        <v>492</v>
      </c>
      <c r="V1538" s="335" t="s">
        <v>11078</v>
      </c>
      <c r="W1538" s="333" t="s">
        <v>8335</v>
      </c>
      <c r="X1538" s="340">
        <v>79.5</v>
      </c>
      <c r="Y1538" s="335" t="s">
        <v>11079</v>
      </c>
      <c r="Z1538" s="333" t="s">
        <v>8501</v>
      </c>
      <c r="AA1538" s="330" t="s">
        <v>60</v>
      </c>
      <c r="AB1538" s="332">
        <v>49.72</v>
      </c>
      <c r="AC1538" s="332">
        <v>1.92</v>
      </c>
      <c r="AD1538" s="332">
        <v>21.45</v>
      </c>
      <c r="AE1538" s="332">
        <v>39.340000000000003</v>
      </c>
      <c r="AF1538" s="332">
        <v>2.17</v>
      </c>
      <c r="AG1538" s="332">
        <v>200.89</v>
      </c>
      <c r="AH1538" s="332">
        <v>197.62</v>
      </c>
      <c r="AI1538" s="336">
        <v>79.3</v>
      </c>
      <c r="AJ1538" s="332">
        <v>4.1900000000000004</v>
      </c>
      <c r="AK1538" s="336">
        <v>176</v>
      </c>
      <c r="AL1538" s="331" t="s">
        <v>8328</v>
      </c>
      <c r="AM1538" s="331" t="s">
        <v>8329</v>
      </c>
      <c r="AN1538" s="332">
        <v>-17.940000000000001</v>
      </c>
      <c r="AO1538" s="332">
        <v>-3.46</v>
      </c>
      <c r="AP1538" s="332">
        <v>-23.41</v>
      </c>
    </row>
    <row r="1539" spans="1:42" ht="225">
      <c r="A1539" s="329">
        <v>44644</v>
      </c>
      <c r="B1539" s="330" t="s">
        <v>2432</v>
      </c>
      <c r="C1539" s="330" t="s">
        <v>2433</v>
      </c>
      <c r="D1539" s="331" t="s">
        <v>61</v>
      </c>
      <c r="E1539" s="331" t="s">
        <v>77</v>
      </c>
      <c r="F1539" s="332">
        <v>35.76</v>
      </c>
      <c r="G1539" s="330" t="s">
        <v>60</v>
      </c>
      <c r="H1539" s="330" t="s">
        <v>60</v>
      </c>
      <c r="I1539" s="331" t="s">
        <v>2434</v>
      </c>
      <c r="J1539" s="329">
        <v>44644</v>
      </c>
      <c r="K1539" s="333" t="s">
        <v>491</v>
      </c>
      <c r="L1539" s="334" t="s">
        <v>60</v>
      </c>
      <c r="M1539" s="335" t="s">
        <v>11288</v>
      </c>
      <c r="N1539" s="335" t="s">
        <v>11289</v>
      </c>
      <c r="O1539" s="335" t="s">
        <v>60</v>
      </c>
      <c r="P1539" s="336">
        <v>16.2</v>
      </c>
      <c r="Q1539" s="331" t="s">
        <v>10219</v>
      </c>
      <c r="R1539" s="339" t="s">
        <v>11290</v>
      </c>
      <c r="S1539" s="333" t="s">
        <v>11291</v>
      </c>
      <c r="T1539" s="331" t="s">
        <v>6915</v>
      </c>
      <c r="U1539" s="331" t="s">
        <v>492</v>
      </c>
      <c r="V1539" s="335" t="s">
        <v>60</v>
      </c>
      <c r="W1539" s="333" t="s">
        <v>60</v>
      </c>
      <c r="X1539" s="330" t="s">
        <v>60</v>
      </c>
      <c r="Y1539" s="335" t="s">
        <v>60</v>
      </c>
      <c r="Z1539" s="333" t="s">
        <v>60</v>
      </c>
      <c r="AA1539" s="330" t="s">
        <v>60</v>
      </c>
      <c r="AB1539" s="332">
        <v>4.2300000000000004</v>
      </c>
      <c r="AC1539" s="338">
        <v>0.32200000000000001</v>
      </c>
      <c r="AD1539" s="332">
        <v>3.89</v>
      </c>
      <c r="AE1539" s="332">
        <v>7.61</v>
      </c>
      <c r="AF1539" s="338">
        <v>0.69899999999999995</v>
      </c>
      <c r="AG1539" s="332">
        <v>35.130000000000003</v>
      </c>
      <c r="AH1539" s="332">
        <v>9.0299999999999994</v>
      </c>
      <c r="AI1539" s="336">
        <v>53.3</v>
      </c>
      <c r="AJ1539" s="332">
        <v>1.24</v>
      </c>
      <c r="AK1539" s="336">
        <v>69.099999999999994</v>
      </c>
      <c r="AL1539" s="331" t="s">
        <v>8328</v>
      </c>
      <c r="AM1539" s="331" t="s">
        <v>8329</v>
      </c>
      <c r="AN1539" s="332">
        <v>-18.100000000000001</v>
      </c>
      <c r="AO1539" s="332">
        <v>-18.100000000000001</v>
      </c>
      <c r="AP1539" s="332">
        <v>-18.100000000000001</v>
      </c>
    </row>
    <row r="1540" spans="1:42" ht="123.75">
      <c r="A1540" s="329">
        <v>44427</v>
      </c>
      <c r="B1540" s="330" t="s">
        <v>2435</v>
      </c>
      <c r="C1540" s="330" t="s">
        <v>2436</v>
      </c>
      <c r="D1540" s="331" t="s">
        <v>61</v>
      </c>
      <c r="E1540" s="331" t="s">
        <v>77</v>
      </c>
      <c r="F1540" s="338">
        <v>0.66</v>
      </c>
      <c r="G1540" s="330" t="s">
        <v>60</v>
      </c>
      <c r="H1540" s="330" t="s">
        <v>60</v>
      </c>
      <c r="I1540" s="331" t="s">
        <v>2437</v>
      </c>
      <c r="J1540" s="329">
        <v>44427</v>
      </c>
      <c r="K1540" s="333" t="s">
        <v>491</v>
      </c>
      <c r="L1540" s="334" t="s">
        <v>60</v>
      </c>
      <c r="M1540" s="335" t="s">
        <v>11372</v>
      </c>
      <c r="N1540" s="335" t="s">
        <v>60</v>
      </c>
      <c r="O1540" s="335" t="s">
        <v>60</v>
      </c>
      <c r="P1540" s="332">
        <v>6.04</v>
      </c>
      <c r="Q1540" s="331" t="s">
        <v>9555</v>
      </c>
      <c r="R1540" s="339" t="s">
        <v>11373</v>
      </c>
      <c r="S1540" s="333" t="s">
        <v>8980</v>
      </c>
      <c r="T1540" s="331" t="s">
        <v>6917</v>
      </c>
      <c r="U1540" s="331" t="s">
        <v>492</v>
      </c>
      <c r="V1540" s="335" t="s">
        <v>60</v>
      </c>
      <c r="W1540" s="333" t="s">
        <v>60</v>
      </c>
      <c r="X1540" s="330" t="s">
        <v>60</v>
      </c>
      <c r="Y1540" s="335" t="s">
        <v>60</v>
      </c>
      <c r="Z1540" s="333" t="s">
        <v>60</v>
      </c>
      <c r="AA1540" s="330" t="s">
        <v>60</v>
      </c>
      <c r="AB1540" s="332">
        <v>38.869999999999997</v>
      </c>
      <c r="AC1540" s="332">
        <v>1.02</v>
      </c>
      <c r="AD1540" s="341" t="s">
        <v>60</v>
      </c>
      <c r="AE1540" s="341" t="s">
        <v>60</v>
      </c>
      <c r="AF1540" s="332">
        <v>1.37</v>
      </c>
      <c r="AG1540" s="332">
        <v>1.07</v>
      </c>
      <c r="AH1540" s="332">
        <v>1.61</v>
      </c>
      <c r="AI1540" s="338">
        <v>1E-3</v>
      </c>
      <c r="AJ1540" s="338">
        <v>6.9000000000000006E-2</v>
      </c>
      <c r="AK1540" s="332">
        <v>1.79</v>
      </c>
      <c r="AL1540" s="331" t="s">
        <v>8328</v>
      </c>
      <c r="AM1540" s="331" t="s">
        <v>8329</v>
      </c>
      <c r="AN1540" s="332">
        <v>-18.23</v>
      </c>
      <c r="AO1540" s="332">
        <v>-26.94</v>
      </c>
      <c r="AP1540" s="332">
        <v>-34.26</v>
      </c>
    </row>
    <row r="1541" spans="1:42" ht="168.75">
      <c r="A1541" s="329">
        <v>44243</v>
      </c>
      <c r="B1541" s="330" t="s">
        <v>6709</v>
      </c>
      <c r="C1541" s="330" t="s">
        <v>60</v>
      </c>
      <c r="D1541" s="331" t="s">
        <v>61</v>
      </c>
      <c r="E1541" s="331" t="s">
        <v>67</v>
      </c>
      <c r="F1541" s="332">
        <v>64.14</v>
      </c>
      <c r="G1541" s="330" t="s">
        <v>6710</v>
      </c>
      <c r="H1541" s="330" t="s">
        <v>60</v>
      </c>
      <c r="I1541" s="331" t="s">
        <v>6711</v>
      </c>
      <c r="J1541" s="329">
        <v>44243</v>
      </c>
      <c r="K1541" s="333" t="s">
        <v>491</v>
      </c>
      <c r="L1541" s="329">
        <v>44287</v>
      </c>
      <c r="M1541" s="335" t="s">
        <v>17159</v>
      </c>
      <c r="N1541" s="335" t="s">
        <v>60</v>
      </c>
      <c r="O1541" s="335" t="s">
        <v>60</v>
      </c>
      <c r="P1541" s="341" t="s">
        <v>60</v>
      </c>
      <c r="Q1541" s="331" t="s">
        <v>8344</v>
      </c>
      <c r="R1541" s="339" t="s">
        <v>17160</v>
      </c>
      <c r="S1541" s="333" t="s">
        <v>9401</v>
      </c>
      <c r="T1541" s="331" t="s">
        <v>6921</v>
      </c>
      <c r="U1541" s="331" t="s">
        <v>11848</v>
      </c>
      <c r="V1541" s="335" t="s">
        <v>17161</v>
      </c>
      <c r="W1541" s="333" t="s">
        <v>9627</v>
      </c>
      <c r="X1541" s="330" t="s">
        <v>60</v>
      </c>
      <c r="Y1541" s="335" t="s">
        <v>60</v>
      </c>
      <c r="Z1541" s="333" t="s">
        <v>60</v>
      </c>
      <c r="AA1541" s="330" t="s">
        <v>60</v>
      </c>
      <c r="AB1541" s="341" t="s">
        <v>60</v>
      </c>
      <c r="AC1541" s="341" t="s">
        <v>60</v>
      </c>
      <c r="AD1541" s="332">
        <v>8.01</v>
      </c>
      <c r="AE1541" s="332">
        <v>10.64</v>
      </c>
      <c r="AF1541" s="332">
        <v>3.48</v>
      </c>
      <c r="AG1541" s="332">
        <v>62.51</v>
      </c>
      <c r="AH1541" s="332">
        <v>1.1499999999999999</v>
      </c>
      <c r="AI1541" s="341" t="s">
        <v>60</v>
      </c>
      <c r="AJ1541" s="341" t="s">
        <v>60</v>
      </c>
      <c r="AK1541" s="341" t="s">
        <v>60</v>
      </c>
      <c r="AL1541" s="331" t="s">
        <v>8328</v>
      </c>
      <c r="AM1541" s="331" t="s">
        <v>8329</v>
      </c>
      <c r="AN1541" s="332">
        <v>-18.37</v>
      </c>
      <c r="AO1541" s="332">
        <v>-3.05</v>
      </c>
      <c r="AP1541" s="332">
        <v>-14.05</v>
      </c>
    </row>
    <row r="1542" spans="1:42" ht="409.5">
      <c r="A1542" s="329">
        <v>44834</v>
      </c>
      <c r="B1542" s="330" t="s">
        <v>10659</v>
      </c>
      <c r="C1542" s="330" t="s">
        <v>10660</v>
      </c>
      <c r="D1542" s="331" t="s">
        <v>61</v>
      </c>
      <c r="E1542" s="331" t="s">
        <v>77</v>
      </c>
      <c r="F1542" s="332">
        <v>16.100000000000001</v>
      </c>
      <c r="G1542" s="330" t="s">
        <v>2860</v>
      </c>
      <c r="H1542" s="330" t="s">
        <v>60</v>
      </c>
      <c r="I1542" s="331" t="s">
        <v>6713</v>
      </c>
      <c r="J1542" s="329">
        <v>44834</v>
      </c>
      <c r="K1542" s="333" t="s">
        <v>491</v>
      </c>
      <c r="L1542" s="334" t="s">
        <v>60</v>
      </c>
      <c r="M1542" s="335" t="s">
        <v>10661</v>
      </c>
      <c r="N1542" s="335" t="s">
        <v>60</v>
      </c>
      <c r="O1542" s="335" t="s">
        <v>60</v>
      </c>
      <c r="P1542" s="336">
        <v>16.899999999999999</v>
      </c>
      <c r="Q1542" s="331" t="s">
        <v>8991</v>
      </c>
      <c r="R1542" s="333" t="s">
        <v>10662</v>
      </c>
      <c r="S1542" s="333" t="s">
        <v>8790</v>
      </c>
      <c r="T1542" s="331" t="s">
        <v>6921</v>
      </c>
      <c r="U1542" s="331" t="s">
        <v>492</v>
      </c>
      <c r="V1542" s="335" t="s">
        <v>10663</v>
      </c>
      <c r="W1542" s="339" t="s">
        <v>10664</v>
      </c>
      <c r="X1542" s="330" t="s">
        <v>60</v>
      </c>
      <c r="Y1542" s="335" t="s">
        <v>60</v>
      </c>
      <c r="Z1542" s="333" t="s">
        <v>60</v>
      </c>
      <c r="AA1542" s="330" t="s">
        <v>60</v>
      </c>
      <c r="AB1542" s="341" t="s">
        <v>60</v>
      </c>
      <c r="AC1542" s="341" t="s">
        <v>60</v>
      </c>
      <c r="AD1542" s="341" t="s">
        <v>60</v>
      </c>
      <c r="AE1542" s="341" t="s">
        <v>60</v>
      </c>
      <c r="AF1542" s="341" t="s">
        <v>60</v>
      </c>
      <c r="AG1542" s="332">
        <v>24.56</v>
      </c>
      <c r="AH1542" s="332">
        <v>19.02</v>
      </c>
      <c r="AI1542" s="342">
        <v>0</v>
      </c>
      <c r="AJ1542" s="336">
        <v>-12.8</v>
      </c>
      <c r="AK1542" s="332">
        <v>7.59</v>
      </c>
      <c r="AL1542" s="331" t="s">
        <v>8328</v>
      </c>
      <c r="AM1542" s="331" t="s">
        <v>8329</v>
      </c>
      <c r="AN1542" s="332">
        <v>-18.75</v>
      </c>
      <c r="AO1542" s="332">
        <v>8.33</v>
      </c>
      <c r="AP1542" s="332">
        <v>8.33</v>
      </c>
    </row>
    <row r="1543" spans="1:42" ht="168.75">
      <c r="A1543" s="329">
        <v>44344</v>
      </c>
      <c r="B1543" s="330" t="s">
        <v>6714</v>
      </c>
      <c r="C1543" s="330" t="s">
        <v>60</v>
      </c>
      <c r="D1543" s="331" t="s">
        <v>61</v>
      </c>
      <c r="E1543" s="331" t="s">
        <v>67</v>
      </c>
      <c r="F1543" s="332">
        <v>39.6</v>
      </c>
      <c r="G1543" s="330" t="s">
        <v>6715</v>
      </c>
      <c r="H1543" s="330" t="s">
        <v>6716</v>
      </c>
      <c r="I1543" s="331" t="s">
        <v>6717</v>
      </c>
      <c r="J1543" s="329">
        <v>44344</v>
      </c>
      <c r="K1543" s="333" t="s">
        <v>491</v>
      </c>
      <c r="L1543" s="329">
        <v>44424</v>
      </c>
      <c r="M1543" s="335" t="s">
        <v>17162</v>
      </c>
      <c r="N1543" s="335" t="s">
        <v>60</v>
      </c>
      <c r="O1543" s="335" t="s">
        <v>60</v>
      </c>
      <c r="P1543" s="341" t="s">
        <v>60</v>
      </c>
      <c r="Q1543" s="331" t="s">
        <v>8763</v>
      </c>
      <c r="R1543" s="333" t="s">
        <v>17163</v>
      </c>
      <c r="S1543" s="333" t="s">
        <v>10682</v>
      </c>
      <c r="T1543" s="331" t="s">
        <v>6921</v>
      </c>
      <c r="U1543" s="331" t="s">
        <v>11848</v>
      </c>
      <c r="V1543" s="335" t="s">
        <v>17164</v>
      </c>
      <c r="W1543" s="333" t="s">
        <v>17165</v>
      </c>
      <c r="X1543" s="340">
        <v>2255.1999999999998</v>
      </c>
      <c r="Y1543" s="335" t="s">
        <v>17166</v>
      </c>
      <c r="Z1543" s="333" t="s">
        <v>15394</v>
      </c>
      <c r="AA1543" s="330" t="s">
        <v>60</v>
      </c>
      <c r="AB1543" s="341" t="s">
        <v>60</v>
      </c>
      <c r="AC1543" s="332">
        <v>2.0099999999999998</v>
      </c>
      <c r="AD1543" s="341" t="s">
        <v>60</v>
      </c>
      <c r="AE1543" s="341" t="s">
        <v>60</v>
      </c>
      <c r="AF1543" s="332">
        <v>4.97</v>
      </c>
      <c r="AG1543" s="332">
        <v>39.6</v>
      </c>
      <c r="AH1543" s="332">
        <v>44.02</v>
      </c>
      <c r="AI1543" s="332">
        <v>7.98</v>
      </c>
      <c r="AJ1543" s="332">
        <v>-1.55</v>
      </c>
      <c r="AK1543" s="341" t="s">
        <v>60</v>
      </c>
      <c r="AL1543" s="331" t="s">
        <v>8328</v>
      </c>
      <c r="AM1543" s="331" t="s">
        <v>8329</v>
      </c>
      <c r="AN1543" s="332">
        <v>-18.760000000000002</v>
      </c>
      <c r="AO1543" s="332">
        <v>-17.18</v>
      </c>
      <c r="AP1543" s="332">
        <v>-17.32</v>
      </c>
    </row>
    <row r="1544" spans="1:42" ht="90">
      <c r="A1544" s="329">
        <v>44813</v>
      </c>
      <c r="B1544" s="330" t="s">
        <v>11302</v>
      </c>
      <c r="C1544" s="330" t="s">
        <v>2439</v>
      </c>
      <c r="D1544" s="331" t="s">
        <v>61</v>
      </c>
      <c r="E1544" s="331" t="s">
        <v>67</v>
      </c>
      <c r="F1544" s="338">
        <v>0.497</v>
      </c>
      <c r="G1544" s="330" t="s">
        <v>2440</v>
      </c>
      <c r="H1544" s="330" t="s">
        <v>60</v>
      </c>
      <c r="I1544" s="331" t="s">
        <v>2441</v>
      </c>
      <c r="J1544" s="329">
        <v>44813</v>
      </c>
      <c r="K1544" s="333" t="s">
        <v>491</v>
      </c>
      <c r="L1544" s="329">
        <v>44804</v>
      </c>
      <c r="M1544" s="335" t="s">
        <v>11303</v>
      </c>
      <c r="N1544" s="335" t="s">
        <v>60</v>
      </c>
      <c r="O1544" s="335" t="s">
        <v>60</v>
      </c>
      <c r="P1544" s="341" t="s">
        <v>60</v>
      </c>
      <c r="Q1544" s="331" t="s">
        <v>8469</v>
      </c>
      <c r="R1544" s="333" t="s">
        <v>11304</v>
      </c>
      <c r="S1544" s="333" t="s">
        <v>11305</v>
      </c>
      <c r="T1544" s="331" t="s">
        <v>6917</v>
      </c>
      <c r="U1544" s="331" t="s">
        <v>492</v>
      </c>
      <c r="V1544" s="335" t="s">
        <v>11306</v>
      </c>
      <c r="W1544" s="333" t="s">
        <v>8437</v>
      </c>
      <c r="X1544" s="330" t="s">
        <v>60</v>
      </c>
      <c r="Y1544" s="335" t="s">
        <v>60</v>
      </c>
      <c r="Z1544" s="333" t="s">
        <v>60</v>
      </c>
      <c r="AA1544" s="330" t="s">
        <v>60</v>
      </c>
      <c r="AB1544" s="341" t="s">
        <v>60</v>
      </c>
      <c r="AC1544" s="341" t="s">
        <v>60</v>
      </c>
      <c r="AD1544" s="341" t="s">
        <v>60</v>
      </c>
      <c r="AE1544" s="341" t="s">
        <v>60</v>
      </c>
      <c r="AF1544" s="341" t="s">
        <v>60</v>
      </c>
      <c r="AG1544" s="338">
        <v>0.60199999999999998</v>
      </c>
      <c r="AH1544" s="338">
        <v>0.53200000000000003</v>
      </c>
      <c r="AI1544" s="342">
        <v>0</v>
      </c>
      <c r="AJ1544" s="338">
        <v>-6.4000000000000001E-2</v>
      </c>
      <c r="AK1544" s="338">
        <v>2.4E-2</v>
      </c>
      <c r="AL1544" s="331" t="s">
        <v>8328</v>
      </c>
      <c r="AM1544" s="331" t="s">
        <v>8329</v>
      </c>
      <c r="AN1544" s="332">
        <v>-19.079999999999998</v>
      </c>
      <c r="AO1544" s="332">
        <v>-19.079999999999998</v>
      </c>
      <c r="AP1544" s="332">
        <v>-19.079999999999998</v>
      </c>
    </row>
    <row r="1545" spans="1:42" ht="382.5">
      <c r="A1545" s="329">
        <v>44229</v>
      </c>
      <c r="B1545" s="330" t="s">
        <v>2350</v>
      </c>
      <c r="C1545" s="330" t="s">
        <v>2351</v>
      </c>
      <c r="D1545" s="331" t="s">
        <v>61</v>
      </c>
      <c r="E1545" s="331" t="s">
        <v>77</v>
      </c>
      <c r="F1545" s="332">
        <v>1.8</v>
      </c>
      <c r="G1545" s="330" t="s">
        <v>2442</v>
      </c>
      <c r="H1545" s="330" t="s">
        <v>2353</v>
      </c>
      <c r="I1545" s="331" t="s">
        <v>2443</v>
      </c>
      <c r="J1545" s="329">
        <v>44229</v>
      </c>
      <c r="K1545" s="333" t="s">
        <v>491</v>
      </c>
      <c r="L1545" s="334" t="s">
        <v>60</v>
      </c>
      <c r="M1545" s="335" t="s">
        <v>11213</v>
      </c>
      <c r="N1545" s="335" t="s">
        <v>11214</v>
      </c>
      <c r="O1545" s="335" t="s">
        <v>11215</v>
      </c>
      <c r="P1545" s="332">
        <v>1.91</v>
      </c>
      <c r="Q1545" s="331" t="s">
        <v>8409</v>
      </c>
      <c r="R1545" s="333" t="s">
        <v>10175</v>
      </c>
      <c r="S1545" s="333" t="s">
        <v>9468</v>
      </c>
      <c r="T1545" s="331" t="s">
        <v>6923</v>
      </c>
      <c r="U1545" s="331" t="s">
        <v>492</v>
      </c>
      <c r="V1545" s="335" t="s">
        <v>11312</v>
      </c>
      <c r="W1545" s="333" t="s">
        <v>9658</v>
      </c>
      <c r="X1545" s="330" t="s">
        <v>60</v>
      </c>
      <c r="Y1545" s="335" t="s">
        <v>11217</v>
      </c>
      <c r="Z1545" s="333" t="s">
        <v>9587</v>
      </c>
      <c r="AA1545" s="340">
        <v>119.8</v>
      </c>
      <c r="AB1545" s="332">
        <v>6.46</v>
      </c>
      <c r="AC1545" s="332">
        <v>2.0099999999999998</v>
      </c>
      <c r="AD1545" s="341" t="s">
        <v>60</v>
      </c>
      <c r="AE1545" s="341" t="s">
        <v>60</v>
      </c>
      <c r="AF1545" s="341" t="s">
        <v>60</v>
      </c>
      <c r="AG1545" s="341" t="s">
        <v>60</v>
      </c>
      <c r="AH1545" s="332">
        <v>2</v>
      </c>
      <c r="AI1545" s="338">
        <v>-0.33200000000000002</v>
      </c>
      <c r="AJ1545" s="338">
        <v>-0.39100000000000001</v>
      </c>
      <c r="AK1545" s="338">
        <v>0.82</v>
      </c>
      <c r="AL1545" s="331" t="s">
        <v>8328</v>
      </c>
      <c r="AM1545" s="331" t="s">
        <v>8329</v>
      </c>
      <c r="AN1545" s="332">
        <v>-19.25</v>
      </c>
      <c r="AO1545" s="332">
        <v>-19.25</v>
      </c>
      <c r="AP1545" s="332">
        <v>-19.25</v>
      </c>
    </row>
    <row r="1546" spans="1:42" ht="101.25">
      <c r="A1546" s="329">
        <v>43901</v>
      </c>
      <c r="B1546" s="330" t="s">
        <v>2444</v>
      </c>
      <c r="C1546" s="330" t="s">
        <v>2445</v>
      </c>
      <c r="D1546" s="331" t="s">
        <v>61</v>
      </c>
      <c r="E1546" s="331" t="s">
        <v>77</v>
      </c>
      <c r="F1546" s="332">
        <v>144.88</v>
      </c>
      <c r="G1546" s="330" t="s">
        <v>2446</v>
      </c>
      <c r="H1546" s="330" t="s">
        <v>60</v>
      </c>
      <c r="I1546" s="331" t="s">
        <v>2447</v>
      </c>
      <c r="J1546" s="329">
        <v>43901</v>
      </c>
      <c r="K1546" s="333" t="s">
        <v>491</v>
      </c>
      <c r="L1546" s="334" t="s">
        <v>60</v>
      </c>
      <c r="M1546" s="335" t="s">
        <v>11324</v>
      </c>
      <c r="N1546" s="335" t="s">
        <v>60</v>
      </c>
      <c r="O1546" s="335" t="s">
        <v>60</v>
      </c>
      <c r="P1546" s="336">
        <v>546.9</v>
      </c>
      <c r="Q1546" s="331" t="s">
        <v>8356</v>
      </c>
      <c r="R1546" s="337" t="s">
        <v>11325</v>
      </c>
      <c r="S1546" s="333" t="s">
        <v>8568</v>
      </c>
      <c r="T1546" s="331" t="s">
        <v>6917</v>
      </c>
      <c r="U1546" s="331" t="s">
        <v>492</v>
      </c>
      <c r="V1546" s="335" t="s">
        <v>11326</v>
      </c>
      <c r="W1546" s="333" t="s">
        <v>8437</v>
      </c>
      <c r="X1546" s="330" t="s">
        <v>60</v>
      </c>
      <c r="Y1546" s="335" t="s">
        <v>60</v>
      </c>
      <c r="Z1546" s="333" t="s">
        <v>60</v>
      </c>
      <c r="AA1546" s="330" t="s">
        <v>60</v>
      </c>
      <c r="AB1546" s="341" t="s">
        <v>60</v>
      </c>
      <c r="AC1546" s="341" t="s">
        <v>60</v>
      </c>
      <c r="AD1546" s="341" t="s">
        <v>60</v>
      </c>
      <c r="AE1546" s="341" t="s">
        <v>60</v>
      </c>
      <c r="AF1546" s="332">
        <v>67.19</v>
      </c>
      <c r="AG1546" s="332">
        <v>227.22</v>
      </c>
      <c r="AH1546" s="332">
        <v>208.15</v>
      </c>
      <c r="AI1546" s="336">
        <v>231</v>
      </c>
      <c r="AJ1546" s="336">
        <v>23.2</v>
      </c>
      <c r="AK1546" s="336">
        <v>434.5</v>
      </c>
      <c r="AL1546" s="331" t="s">
        <v>8328</v>
      </c>
      <c r="AM1546" s="331" t="s">
        <v>8329</v>
      </c>
      <c r="AN1546" s="332">
        <v>-19.670000000000002</v>
      </c>
      <c r="AO1546" s="332">
        <v>-21.55</v>
      </c>
      <c r="AP1546" s="332">
        <v>-10.23</v>
      </c>
    </row>
    <row r="1547" spans="1:42" ht="337.5">
      <c r="A1547" s="329">
        <v>44379</v>
      </c>
      <c r="B1547" s="330" t="s">
        <v>2452</v>
      </c>
      <c r="C1547" s="330" t="s">
        <v>2453</v>
      </c>
      <c r="D1547" s="331" t="s">
        <v>61</v>
      </c>
      <c r="E1547" s="331" t="s">
        <v>67</v>
      </c>
      <c r="F1547" s="332">
        <v>80.34</v>
      </c>
      <c r="G1547" s="330" t="s">
        <v>2454</v>
      </c>
      <c r="H1547" s="330" t="s">
        <v>2455</v>
      </c>
      <c r="I1547" s="331" t="s">
        <v>2456</v>
      </c>
      <c r="J1547" s="329">
        <v>44379</v>
      </c>
      <c r="K1547" s="333" t="s">
        <v>491</v>
      </c>
      <c r="L1547" s="329">
        <v>44459</v>
      </c>
      <c r="M1547" s="335" t="s">
        <v>11387</v>
      </c>
      <c r="N1547" s="335" t="s">
        <v>11388</v>
      </c>
      <c r="O1547" s="335" t="s">
        <v>11389</v>
      </c>
      <c r="P1547" s="336">
        <v>167.1</v>
      </c>
      <c r="Q1547" s="331" t="s">
        <v>11390</v>
      </c>
      <c r="R1547" s="339" t="s">
        <v>11391</v>
      </c>
      <c r="S1547" s="333" t="s">
        <v>8671</v>
      </c>
      <c r="T1547" s="331" t="s">
        <v>6917</v>
      </c>
      <c r="U1547" s="331" t="s">
        <v>492</v>
      </c>
      <c r="V1547" s="335" t="s">
        <v>11392</v>
      </c>
      <c r="W1547" s="333" t="s">
        <v>8463</v>
      </c>
      <c r="X1547" s="340">
        <v>471.5</v>
      </c>
      <c r="Y1547" s="335" t="s">
        <v>11393</v>
      </c>
      <c r="Z1547" s="333" t="s">
        <v>8463</v>
      </c>
      <c r="AA1547" s="340">
        <v>162.1</v>
      </c>
      <c r="AB1547" s="332">
        <v>36.049999999999997</v>
      </c>
      <c r="AC1547" s="332">
        <v>2.77</v>
      </c>
      <c r="AD1547" s="332">
        <v>12.77</v>
      </c>
      <c r="AE1547" s="332">
        <v>35.840000000000003</v>
      </c>
      <c r="AF1547" s="332">
        <v>2.0299999999999998</v>
      </c>
      <c r="AG1547" s="332">
        <v>102.88</v>
      </c>
      <c r="AH1547" s="332">
        <v>84.98</v>
      </c>
      <c r="AI1547" s="336">
        <v>20.8</v>
      </c>
      <c r="AJ1547" s="332">
        <v>7.4</v>
      </c>
      <c r="AK1547" s="336">
        <v>44.1</v>
      </c>
      <c r="AL1547" s="331" t="s">
        <v>8328</v>
      </c>
      <c r="AM1547" s="331" t="s">
        <v>8329</v>
      </c>
      <c r="AN1547" s="332">
        <v>-19.989999999999998</v>
      </c>
      <c r="AO1547" s="332">
        <v>-28.93</v>
      </c>
      <c r="AP1547" s="332">
        <v>13.23</v>
      </c>
    </row>
    <row r="1548" spans="1:42" ht="56.25">
      <c r="A1548" s="329">
        <v>44510</v>
      </c>
      <c r="B1548" s="330" t="s">
        <v>6718</v>
      </c>
      <c r="C1548" s="330" t="s">
        <v>60</v>
      </c>
      <c r="D1548" s="331" t="s">
        <v>61</v>
      </c>
      <c r="E1548" s="331" t="s">
        <v>67</v>
      </c>
      <c r="F1548" s="332">
        <v>47.52</v>
      </c>
      <c r="G1548" s="330" t="s">
        <v>6719</v>
      </c>
      <c r="H1548" s="330" t="s">
        <v>60</v>
      </c>
      <c r="I1548" s="331" t="s">
        <v>6720</v>
      </c>
      <c r="J1548" s="329">
        <v>44510</v>
      </c>
      <c r="K1548" s="333" t="s">
        <v>491</v>
      </c>
      <c r="L1548" s="329">
        <v>44550</v>
      </c>
      <c r="M1548" s="335" t="s">
        <v>17167</v>
      </c>
      <c r="N1548" s="335" t="s">
        <v>60</v>
      </c>
      <c r="O1548" s="335" t="s">
        <v>60</v>
      </c>
      <c r="P1548" s="341" t="s">
        <v>60</v>
      </c>
      <c r="Q1548" s="331" t="s">
        <v>8426</v>
      </c>
      <c r="R1548" s="333" t="s">
        <v>17168</v>
      </c>
      <c r="S1548" s="333" t="s">
        <v>14019</v>
      </c>
      <c r="T1548" s="331" t="s">
        <v>6921</v>
      </c>
      <c r="U1548" s="331" t="s">
        <v>12010</v>
      </c>
      <c r="V1548" s="335" t="s">
        <v>17169</v>
      </c>
      <c r="W1548" s="333" t="s">
        <v>10383</v>
      </c>
      <c r="X1548" s="330" t="s">
        <v>60</v>
      </c>
      <c r="Y1548" s="335" t="s">
        <v>60</v>
      </c>
      <c r="Z1548" s="333" t="s">
        <v>60</v>
      </c>
      <c r="AA1548" s="330" t="s">
        <v>60</v>
      </c>
      <c r="AB1548" s="341" t="s">
        <v>60</v>
      </c>
      <c r="AC1548" s="341" t="s">
        <v>60</v>
      </c>
      <c r="AD1548" s="332">
        <v>39.01</v>
      </c>
      <c r="AE1548" s="332">
        <v>48.37</v>
      </c>
      <c r="AF1548" s="332">
        <v>7.23</v>
      </c>
      <c r="AG1548" s="332">
        <v>46.36</v>
      </c>
      <c r="AH1548" s="338">
        <v>0.314</v>
      </c>
      <c r="AI1548" s="332">
        <v>6.31</v>
      </c>
      <c r="AJ1548" s="332">
        <v>-5.76</v>
      </c>
      <c r="AK1548" s="336">
        <v>19.100000000000001</v>
      </c>
      <c r="AL1548" s="331" t="s">
        <v>8328</v>
      </c>
      <c r="AM1548" s="331" t="s">
        <v>8329</v>
      </c>
      <c r="AN1548" s="332">
        <v>-20</v>
      </c>
      <c r="AO1548" s="332">
        <v>-33.33</v>
      </c>
      <c r="AP1548" s="332">
        <v>-33.33</v>
      </c>
    </row>
    <row r="1549" spans="1:42" ht="157.5">
      <c r="A1549" s="329">
        <v>44221</v>
      </c>
      <c r="B1549" s="330" t="s">
        <v>6721</v>
      </c>
      <c r="C1549" s="330" t="s">
        <v>60</v>
      </c>
      <c r="D1549" s="331" t="s">
        <v>61</v>
      </c>
      <c r="E1549" s="331" t="s">
        <v>67</v>
      </c>
      <c r="F1549" s="332">
        <v>5.7</v>
      </c>
      <c r="G1549" s="330" t="s">
        <v>5928</v>
      </c>
      <c r="H1549" s="330" t="s">
        <v>60</v>
      </c>
      <c r="I1549" s="331" t="s">
        <v>6722</v>
      </c>
      <c r="J1549" s="329">
        <v>44221</v>
      </c>
      <c r="K1549" s="333" t="s">
        <v>491</v>
      </c>
      <c r="L1549" s="329">
        <v>44279</v>
      </c>
      <c r="M1549" s="335" t="s">
        <v>17170</v>
      </c>
      <c r="N1549" s="335" t="s">
        <v>60</v>
      </c>
      <c r="O1549" s="335" t="s">
        <v>60</v>
      </c>
      <c r="P1549" s="341" t="s">
        <v>60</v>
      </c>
      <c r="Q1549" s="331" t="s">
        <v>8443</v>
      </c>
      <c r="R1549" s="333" t="s">
        <v>17171</v>
      </c>
      <c r="S1549" s="333" t="s">
        <v>17172</v>
      </c>
      <c r="T1549" s="331" t="s">
        <v>6921</v>
      </c>
      <c r="U1549" s="331" t="s">
        <v>11848</v>
      </c>
      <c r="V1549" s="335" t="s">
        <v>16044</v>
      </c>
      <c r="W1549" s="333" t="s">
        <v>8815</v>
      </c>
      <c r="X1549" s="340">
        <v>129.1</v>
      </c>
      <c r="Y1549" s="335" t="s">
        <v>60</v>
      </c>
      <c r="Z1549" s="333" t="s">
        <v>60</v>
      </c>
      <c r="AA1549" s="330" t="s">
        <v>60</v>
      </c>
      <c r="AB1549" s="341" t="s">
        <v>60</v>
      </c>
      <c r="AC1549" s="341" t="s">
        <v>60</v>
      </c>
      <c r="AD1549" s="341" t="s">
        <v>60</v>
      </c>
      <c r="AE1549" s="341" t="s">
        <v>60</v>
      </c>
      <c r="AF1549" s="341" t="s">
        <v>60</v>
      </c>
      <c r="AG1549" s="332">
        <v>5.7</v>
      </c>
      <c r="AH1549" s="332">
        <v>4.78</v>
      </c>
      <c r="AI1549" s="341" t="s">
        <v>60</v>
      </c>
      <c r="AJ1549" s="341" t="s">
        <v>60</v>
      </c>
      <c r="AK1549" s="341" t="s">
        <v>60</v>
      </c>
      <c r="AL1549" s="331" t="s">
        <v>8328</v>
      </c>
      <c r="AM1549" s="331" t="s">
        <v>8329</v>
      </c>
      <c r="AN1549" s="332">
        <v>-20.37</v>
      </c>
      <c r="AO1549" s="332">
        <v>-35.17</v>
      </c>
      <c r="AP1549" s="332">
        <v>-31.57</v>
      </c>
    </row>
    <row r="1550" spans="1:42" ht="123.75">
      <c r="A1550" s="329">
        <v>43941</v>
      </c>
      <c r="B1550" s="330" t="s">
        <v>2457</v>
      </c>
      <c r="C1550" s="330" t="s">
        <v>2458</v>
      </c>
      <c r="D1550" s="331" t="s">
        <v>61</v>
      </c>
      <c r="E1550" s="331" t="s">
        <v>67</v>
      </c>
      <c r="F1550" s="332">
        <v>58.36</v>
      </c>
      <c r="G1550" s="330" t="s">
        <v>2459</v>
      </c>
      <c r="H1550" s="330" t="s">
        <v>2460</v>
      </c>
      <c r="I1550" s="331" t="s">
        <v>2461</v>
      </c>
      <c r="J1550" s="329">
        <v>43941</v>
      </c>
      <c r="K1550" s="333" t="s">
        <v>491</v>
      </c>
      <c r="L1550" s="329">
        <v>43940</v>
      </c>
      <c r="M1550" s="335" t="s">
        <v>11354</v>
      </c>
      <c r="N1550" s="335" t="s">
        <v>11355</v>
      </c>
      <c r="O1550" s="335" t="s">
        <v>60</v>
      </c>
      <c r="P1550" s="336">
        <v>169.1</v>
      </c>
      <c r="Q1550" s="331" t="s">
        <v>8360</v>
      </c>
      <c r="R1550" s="333" t="s">
        <v>10508</v>
      </c>
      <c r="S1550" s="333" t="s">
        <v>8842</v>
      </c>
      <c r="T1550" s="331" t="s">
        <v>6923</v>
      </c>
      <c r="U1550" s="331" t="s">
        <v>492</v>
      </c>
      <c r="V1550" s="335" t="s">
        <v>11356</v>
      </c>
      <c r="W1550" s="333" t="s">
        <v>11357</v>
      </c>
      <c r="X1550" s="330" t="s">
        <v>60</v>
      </c>
      <c r="Y1550" s="335" t="s">
        <v>11358</v>
      </c>
      <c r="Z1550" s="333" t="s">
        <v>10047</v>
      </c>
      <c r="AA1550" s="340">
        <v>2068.1999999999998</v>
      </c>
      <c r="AB1550" s="341" t="s">
        <v>60</v>
      </c>
      <c r="AC1550" s="332">
        <v>9.8699999999999992</v>
      </c>
      <c r="AD1550" s="341" t="s">
        <v>60</v>
      </c>
      <c r="AE1550" s="341" t="s">
        <v>60</v>
      </c>
      <c r="AF1550" s="332">
        <v>10.5</v>
      </c>
      <c r="AG1550" s="332">
        <v>103.54</v>
      </c>
      <c r="AH1550" s="332">
        <v>112.75</v>
      </c>
      <c r="AI1550" s="336">
        <v>19.2</v>
      </c>
      <c r="AJ1550" s="336">
        <v>17.3</v>
      </c>
      <c r="AK1550" s="336">
        <v>23.4</v>
      </c>
      <c r="AL1550" s="331" t="s">
        <v>8328</v>
      </c>
      <c r="AM1550" s="331" t="s">
        <v>8329</v>
      </c>
      <c r="AN1550" s="332">
        <v>-20.49</v>
      </c>
      <c r="AO1550" s="332">
        <v>-23.87</v>
      </c>
      <c r="AP1550" s="332">
        <v>30.85</v>
      </c>
    </row>
    <row r="1551" spans="1:42" ht="157.5">
      <c r="A1551" s="329">
        <v>44174</v>
      </c>
      <c r="B1551" s="330" t="s">
        <v>2462</v>
      </c>
      <c r="C1551" s="330" t="s">
        <v>2463</v>
      </c>
      <c r="D1551" s="331" t="s">
        <v>61</v>
      </c>
      <c r="E1551" s="331" t="s">
        <v>77</v>
      </c>
      <c r="F1551" s="332">
        <v>5.88</v>
      </c>
      <c r="G1551" s="330" t="s">
        <v>2464</v>
      </c>
      <c r="H1551" s="330" t="s">
        <v>2465</v>
      </c>
      <c r="I1551" s="331" t="s">
        <v>2466</v>
      </c>
      <c r="J1551" s="329">
        <v>44174</v>
      </c>
      <c r="K1551" s="333" t="s">
        <v>491</v>
      </c>
      <c r="L1551" s="334" t="s">
        <v>60</v>
      </c>
      <c r="M1551" s="335" t="s">
        <v>11257</v>
      </c>
      <c r="N1551" s="335" t="s">
        <v>11258</v>
      </c>
      <c r="O1551" s="335" t="s">
        <v>11259</v>
      </c>
      <c r="P1551" s="332">
        <v>5.0599999999999996</v>
      </c>
      <c r="Q1551" s="331" t="s">
        <v>9180</v>
      </c>
      <c r="R1551" s="339" t="s">
        <v>11260</v>
      </c>
      <c r="S1551" s="333" t="s">
        <v>10547</v>
      </c>
      <c r="T1551" s="331" t="s">
        <v>6917</v>
      </c>
      <c r="U1551" s="331" t="s">
        <v>492</v>
      </c>
      <c r="V1551" s="335" t="s">
        <v>11261</v>
      </c>
      <c r="W1551" s="333" t="s">
        <v>10549</v>
      </c>
      <c r="X1551" s="330" t="s">
        <v>60</v>
      </c>
      <c r="Y1551" s="335" t="s">
        <v>11262</v>
      </c>
      <c r="Z1551" s="333" t="s">
        <v>10549</v>
      </c>
      <c r="AA1551" s="330" t="s">
        <v>60</v>
      </c>
      <c r="AB1551" s="341" t="s">
        <v>60</v>
      </c>
      <c r="AC1551" s="338">
        <v>0.44800000000000001</v>
      </c>
      <c r="AD1551" s="341" t="s">
        <v>60</v>
      </c>
      <c r="AE1551" s="341" t="s">
        <v>60</v>
      </c>
      <c r="AF1551" s="332">
        <v>2.06</v>
      </c>
      <c r="AG1551" s="332">
        <v>8.0399999999999991</v>
      </c>
      <c r="AH1551" s="332">
        <v>7.31</v>
      </c>
      <c r="AI1551" s="332">
        <v>3.23</v>
      </c>
      <c r="AJ1551" s="332">
        <v>-1.72</v>
      </c>
      <c r="AK1551" s="332">
        <v>8.93</v>
      </c>
      <c r="AL1551" s="331" t="s">
        <v>8328</v>
      </c>
      <c r="AM1551" s="331" t="s">
        <v>8329</v>
      </c>
      <c r="AN1551" s="332">
        <v>-20.68</v>
      </c>
      <c r="AO1551" s="332">
        <v>-16.77</v>
      </c>
      <c r="AP1551" s="332">
        <v>-20.83</v>
      </c>
    </row>
    <row r="1552" spans="1:42" ht="180">
      <c r="A1552" s="329">
        <v>44671</v>
      </c>
      <c r="B1552" s="330" t="s">
        <v>2467</v>
      </c>
      <c r="C1552" s="330" t="s">
        <v>2468</v>
      </c>
      <c r="D1552" s="331" t="s">
        <v>61</v>
      </c>
      <c r="E1552" s="331" t="s">
        <v>77</v>
      </c>
      <c r="F1552" s="332">
        <v>17.11</v>
      </c>
      <c r="G1552" s="330" t="s">
        <v>2469</v>
      </c>
      <c r="H1552" s="330" t="s">
        <v>60</v>
      </c>
      <c r="I1552" s="331" t="s">
        <v>2470</v>
      </c>
      <c r="J1552" s="329">
        <v>44671</v>
      </c>
      <c r="K1552" s="333" t="s">
        <v>491</v>
      </c>
      <c r="L1552" s="334" t="s">
        <v>60</v>
      </c>
      <c r="M1552" s="335" t="s">
        <v>9060</v>
      </c>
      <c r="N1552" s="335" t="s">
        <v>60</v>
      </c>
      <c r="O1552" s="335" t="s">
        <v>60</v>
      </c>
      <c r="P1552" s="341" t="s">
        <v>60</v>
      </c>
      <c r="Q1552" s="331" t="s">
        <v>9061</v>
      </c>
      <c r="R1552" s="339" t="s">
        <v>9062</v>
      </c>
      <c r="S1552" s="333" t="s">
        <v>9063</v>
      </c>
      <c r="T1552" s="331" t="s">
        <v>6921</v>
      </c>
      <c r="U1552" s="331" t="s">
        <v>492</v>
      </c>
      <c r="V1552" s="335" t="s">
        <v>9064</v>
      </c>
      <c r="W1552" s="333" t="s">
        <v>9065</v>
      </c>
      <c r="X1552" s="330" t="s">
        <v>60</v>
      </c>
      <c r="Y1552" s="335" t="s">
        <v>60</v>
      </c>
      <c r="Z1552" s="333" t="s">
        <v>60</v>
      </c>
      <c r="AA1552" s="330" t="s">
        <v>60</v>
      </c>
      <c r="AB1552" s="341" t="s">
        <v>60</v>
      </c>
      <c r="AC1552" s="341" t="s">
        <v>60</v>
      </c>
      <c r="AD1552" s="341" t="s">
        <v>60</v>
      </c>
      <c r="AE1552" s="341" t="s">
        <v>60</v>
      </c>
      <c r="AF1552" s="338">
        <v>0.76200000000000001</v>
      </c>
      <c r="AG1552" s="332">
        <v>16.3</v>
      </c>
      <c r="AH1552" s="332">
        <v>2.17</v>
      </c>
      <c r="AI1552" s="336">
        <v>21.4</v>
      </c>
      <c r="AJ1552" s="336">
        <v>-12.6</v>
      </c>
      <c r="AK1552" s="332">
        <v>6.11</v>
      </c>
      <c r="AL1552" s="331" t="s">
        <v>8328</v>
      </c>
      <c r="AM1552" s="331" t="s">
        <v>8329</v>
      </c>
      <c r="AN1552" s="332">
        <v>-21.25</v>
      </c>
      <c r="AO1552" s="332">
        <v>57.5</v>
      </c>
      <c r="AP1552" s="332">
        <v>-21.25</v>
      </c>
    </row>
    <row r="1553" spans="1:42" ht="168.75">
      <c r="A1553" s="329">
        <v>44070</v>
      </c>
      <c r="B1553" s="330" t="s">
        <v>6723</v>
      </c>
      <c r="C1553" s="330" t="s">
        <v>60</v>
      </c>
      <c r="D1553" s="331" t="s">
        <v>61</v>
      </c>
      <c r="E1553" s="331" t="s">
        <v>67</v>
      </c>
      <c r="F1553" s="332">
        <v>147.41</v>
      </c>
      <c r="G1553" s="330" t="s">
        <v>6724</v>
      </c>
      <c r="H1553" s="330" t="s">
        <v>60</v>
      </c>
      <c r="I1553" s="331" t="s">
        <v>6725</v>
      </c>
      <c r="J1553" s="329">
        <v>44070</v>
      </c>
      <c r="K1553" s="333" t="s">
        <v>491</v>
      </c>
      <c r="L1553" s="329">
        <v>44496</v>
      </c>
      <c r="M1553" s="335" t="s">
        <v>17173</v>
      </c>
      <c r="N1553" s="335" t="s">
        <v>60</v>
      </c>
      <c r="O1553" s="335" t="s">
        <v>60</v>
      </c>
      <c r="P1553" s="341" t="s">
        <v>60</v>
      </c>
      <c r="Q1553" s="331" t="s">
        <v>8547</v>
      </c>
      <c r="R1553" s="339" t="s">
        <v>17174</v>
      </c>
      <c r="S1553" s="333" t="s">
        <v>8333</v>
      </c>
      <c r="T1553" s="331" t="s">
        <v>6917</v>
      </c>
      <c r="U1553" s="331" t="s">
        <v>11848</v>
      </c>
      <c r="V1553" s="335" t="s">
        <v>17175</v>
      </c>
      <c r="W1553" s="333" t="s">
        <v>8501</v>
      </c>
      <c r="X1553" s="340">
        <v>141.9</v>
      </c>
      <c r="Y1553" s="335" t="s">
        <v>60</v>
      </c>
      <c r="Z1553" s="333" t="s">
        <v>60</v>
      </c>
      <c r="AA1553" s="330" t="s">
        <v>60</v>
      </c>
      <c r="AB1553" s="341" t="s">
        <v>60</v>
      </c>
      <c r="AC1553" s="341" t="s">
        <v>60</v>
      </c>
      <c r="AD1553" s="341" t="s">
        <v>60</v>
      </c>
      <c r="AE1553" s="341" t="s">
        <v>60</v>
      </c>
      <c r="AF1553" s="341" t="s">
        <v>60</v>
      </c>
      <c r="AG1553" s="332">
        <v>181.99</v>
      </c>
      <c r="AH1553" s="332">
        <v>181.99</v>
      </c>
      <c r="AI1553" s="341" t="s">
        <v>60</v>
      </c>
      <c r="AJ1553" s="341" t="s">
        <v>60</v>
      </c>
      <c r="AK1553" s="332">
        <v>9.99</v>
      </c>
      <c r="AL1553" s="331" t="s">
        <v>8328</v>
      </c>
      <c r="AM1553" s="331" t="s">
        <v>8329</v>
      </c>
      <c r="AN1553" s="332">
        <v>-21.64</v>
      </c>
      <c r="AO1553" s="332">
        <v>-9.9499999999999993</v>
      </c>
      <c r="AP1553" s="332">
        <v>-1.07</v>
      </c>
    </row>
    <row r="1554" spans="1:42" ht="112.5">
      <c r="A1554" s="329">
        <v>44533</v>
      </c>
      <c r="B1554" s="330" t="s">
        <v>6726</v>
      </c>
      <c r="C1554" s="330" t="s">
        <v>60</v>
      </c>
      <c r="D1554" s="331" t="s">
        <v>61</v>
      </c>
      <c r="E1554" s="331" t="s">
        <v>67</v>
      </c>
      <c r="F1554" s="332">
        <v>9.82</v>
      </c>
      <c r="G1554" s="330" t="s">
        <v>6727</v>
      </c>
      <c r="H1554" s="330" t="s">
        <v>60</v>
      </c>
      <c r="I1554" s="331" t="s">
        <v>6728</v>
      </c>
      <c r="J1554" s="329">
        <v>44533</v>
      </c>
      <c r="K1554" s="333" t="s">
        <v>491</v>
      </c>
      <c r="L1554" s="329">
        <v>44693</v>
      </c>
      <c r="M1554" s="335" t="s">
        <v>17176</v>
      </c>
      <c r="N1554" s="335" t="s">
        <v>60</v>
      </c>
      <c r="O1554" s="335" t="s">
        <v>60</v>
      </c>
      <c r="P1554" s="341" t="s">
        <v>60</v>
      </c>
      <c r="Q1554" s="331" t="s">
        <v>8991</v>
      </c>
      <c r="R1554" s="333" t="s">
        <v>17177</v>
      </c>
      <c r="S1554" s="333" t="s">
        <v>8790</v>
      </c>
      <c r="T1554" s="331" t="s">
        <v>6921</v>
      </c>
      <c r="U1554" s="331" t="s">
        <v>11848</v>
      </c>
      <c r="V1554" s="335" t="s">
        <v>17178</v>
      </c>
      <c r="W1554" s="333" t="s">
        <v>10383</v>
      </c>
      <c r="X1554" s="340">
        <v>18.100000000000001</v>
      </c>
      <c r="Y1554" s="335" t="s">
        <v>60</v>
      </c>
      <c r="Z1554" s="333" t="s">
        <v>60</v>
      </c>
      <c r="AA1554" s="330" t="s">
        <v>60</v>
      </c>
      <c r="AB1554" s="341" t="s">
        <v>60</v>
      </c>
      <c r="AC1554" s="338">
        <v>0.60299999999999998</v>
      </c>
      <c r="AD1554" s="341" t="s">
        <v>60</v>
      </c>
      <c r="AE1554" s="341" t="s">
        <v>60</v>
      </c>
      <c r="AF1554" s="341" t="s">
        <v>60</v>
      </c>
      <c r="AG1554" s="332">
        <v>9.56</v>
      </c>
      <c r="AH1554" s="332">
        <v>9.09</v>
      </c>
      <c r="AI1554" s="342">
        <v>0</v>
      </c>
      <c r="AJ1554" s="332">
        <v>-1.04</v>
      </c>
      <c r="AK1554" s="336">
        <v>11.5</v>
      </c>
      <c r="AL1554" s="331" t="s">
        <v>8328</v>
      </c>
      <c r="AM1554" s="331" t="s">
        <v>8329</v>
      </c>
      <c r="AN1554" s="332">
        <v>-22</v>
      </c>
      <c r="AO1554" s="332">
        <v>-30.21</v>
      </c>
      <c r="AP1554" s="332">
        <v>-33.700000000000003</v>
      </c>
    </row>
    <row r="1555" spans="1:42" ht="409.5">
      <c r="A1555" s="329">
        <v>43854</v>
      </c>
      <c r="B1555" s="330" t="s">
        <v>6729</v>
      </c>
      <c r="C1555" s="330" t="s">
        <v>60</v>
      </c>
      <c r="D1555" s="331" t="s">
        <v>61</v>
      </c>
      <c r="E1555" s="331" t="s">
        <v>67</v>
      </c>
      <c r="F1555" s="332">
        <v>1043.42</v>
      </c>
      <c r="G1555" s="330" t="s">
        <v>6730</v>
      </c>
      <c r="H1555" s="330" t="s">
        <v>6731</v>
      </c>
      <c r="I1555" s="331" t="s">
        <v>6732</v>
      </c>
      <c r="J1555" s="329">
        <v>43854</v>
      </c>
      <c r="K1555" s="333" t="s">
        <v>491</v>
      </c>
      <c r="L1555" s="329">
        <v>44195</v>
      </c>
      <c r="M1555" s="335" t="s">
        <v>17179</v>
      </c>
      <c r="N1555" s="335" t="s">
        <v>60</v>
      </c>
      <c r="O1555" s="335" t="s">
        <v>60</v>
      </c>
      <c r="P1555" s="341" t="s">
        <v>60</v>
      </c>
      <c r="Q1555" s="331" t="s">
        <v>9112</v>
      </c>
      <c r="R1555" s="339" t="s">
        <v>17180</v>
      </c>
      <c r="S1555" s="333" t="s">
        <v>17181</v>
      </c>
      <c r="T1555" s="331" t="s">
        <v>6917</v>
      </c>
      <c r="U1555" s="331" t="s">
        <v>11848</v>
      </c>
      <c r="V1555" s="335" t="s">
        <v>17182</v>
      </c>
      <c r="W1555" s="333" t="s">
        <v>10620</v>
      </c>
      <c r="X1555" s="330" t="s">
        <v>60</v>
      </c>
      <c r="Y1555" s="335" t="s">
        <v>17183</v>
      </c>
      <c r="Z1555" s="339" t="s">
        <v>17184</v>
      </c>
      <c r="AA1555" s="330" t="s">
        <v>13877</v>
      </c>
      <c r="AB1555" s="341" t="s">
        <v>60</v>
      </c>
      <c r="AC1555" s="332">
        <v>2.39</v>
      </c>
      <c r="AD1555" s="332">
        <v>50.1</v>
      </c>
      <c r="AE1555" s="341" t="s">
        <v>60</v>
      </c>
      <c r="AF1555" s="332">
        <v>1.85</v>
      </c>
      <c r="AG1555" s="332">
        <v>996.75</v>
      </c>
      <c r="AH1555" s="332">
        <v>428.29</v>
      </c>
      <c r="AI1555" s="341" t="s">
        <v>60</v>
      </c>
      <c r="AJ1555" s="341" t="s">
        <v>60</v>
      </c>
      <c r="AK1555" s="341" t="s">
        <v>60</v>
      </c>
      <c r="AL1555" s="331" t="s">
        <v>8328</v>
      </c>
      <c r="AM1555" s="331" t="s">
        <v>8329</v>
      </c>
      <c r="AN1555" s="332">
        <v>-22.08</v>
      </c>
      <c r="AO1555" s="332">
        <v>-22.48</v>
      </c>
      <c r="AP1555" s="332">
        <v>-21.88</v>
      </c>
    </row>
    <row r="1556" spans="1:42" ht="157.5">
      <c r="A1556" s="329">
        <v>44467</v>
      </c>
      <c r="B1556" s="330" t="s">
        <v>6733</v>
      </c>
      <c r="C1556" s="330" t="s">
        <v>60</v>
      </c>
      <c r="D1556" s="331" t="s">
        <v>61</v>
      </c>
      <c r="E1556" s="331" t="s">
        <v>77</v>
      </c>
      <c r="F1556" s="332">
        <v>36.75</v>
      </c>
      <c r="G1556" s="330" t="s">
        <v>6734</v>
      </c>
      <c r="H1556" s="330" t="s">
        <v>6735</v>
      </c>
      <c r="I1556" s="331" t="s">
        <v>6736</v>
      </c>
      <c r="J1556" s="329">
        <v>44467</v>
      </c>
      <c r="K1556" s="333" t="s">
        <v>491</v>
      </c>
      <c r="L1556" s="334" t="s">
        <v>60</v>
      </c>
      <c r="M1556" s="335" t="s">
        <v>17185</v>
      </c>
      <c r="N1556" s="335" t="s">
        <v>60</v>
      </c>
      <c r="O1556" s="335" t="s">
        <v>60</v>
      </c>
      <c r="P1556" s="341" t="s">
        <v>60</v>
      </c>
      <c r="Q1556" s="331" t="s">
        <v>15785</v>
      </c>
      <c r="R1556" s="339" t="s">
        <v>17186</v>
      </c>
      <c r="S1556" s="333" t="s">
        <v>17187</v>
      </c>
      <c r="T1556" s="331" t="s">
        <v>6915</v>
      </c>
      <c r="U1556" s="331" t="s">
        <v>11848</v>
      </c>
      <c r="V1556" s="335" t="s">
        <v>17188</v>
      </c>
      <c r="W1556" s="333" t="s">
        <v>17189</v>
      </c>
      <c r="X1556" s="330" t="s">
        <v>60</v>
      </c>
      <c r="Y1556" s="335" t="s">
        <v>17190</v>
      </c>
      <c r="Z1556" s="333" t="s">
        <v>17191</v>
      </c>
      <c r="AA1556" s="330" t="s">
        <v>60</v>
      </c>
      <c r="AB1556" s="332">
        <v>2.73</v>
      </c>
      <c r="AC1556" s="338">
        <v>1</v>
      </c>
      <c r="AD1556" s="332">
        <v>3.13</v>
      </c>
      <c r="AE1556" s="332">
        <v>4.25</v>
      </c>
      <c r="AF1556" s="338">
        <v>0.47899999999999998</v>
      </c>
      <c r="AG1556" s="332">
        <v>42.71</v>
      </c>
      <c r="AH1556" s="332">
        <v>26.45</v>
      </c>
      <c r="AI1556" s="336">
        <v>106.3</v>
      </c>
      <c r="AJ1556" s="332">
        <v>8.15</v>
      </c>
      <c r="AK1556" s="336">
        <v>50.6</v>
      </c>
      <c r="AL1556" s="331" t="s">
        <v>8328</v>
      </c>
      <c r="AM1556" s="331" t="s">
        <v>8329</v>
      </c>
      <c r="AN1556" s="332">
        <v>-22.62</v>
      </c>
      <c r="AO1556" s="332">
        <v>-46.82</v>
      </c>
      <c r="AP1556" s="332">
        <v>-12.43</v>
      </c>
    </row>
    <row r="1557" spans="1:42" ht="409.5">
      <c r="A1557" s="329">
        <v>44353</v>
      </c>
      <c r="B1557" s="330" t="s">
        <v>2403</v>
      </c>
      <c r="C1557" s="330" t="s">
        <v>2404</v>
      </c>
      <c r="D1557" s="331" t="s">
        <v>61</v>
      </c>
      <c r="E1557" s="331" t="s">
        <v>77</v>
      </c>
      <c r="F1557" s="332">
        <v>36.54</v>
      </c>
      <c r="G1557" s="330" t="s">
        <v>2471</v>
      </c>
      <c r="H1557" s="330" t="s">
        <v>2472</v>
      </c>
      <c r="I1557" s="331" t="s">
        <v>2473</v>
      </c>
      <c r="J1557" s="329">
        <v>44353</v>
      </c>
      <c r="K1557" s="333" t="s">
        <v>491</v>
      </c>
      <c r="L1557" s="334" t="s">
        <v>60</v>
      </c>
      <c r="M1557" s="335" t="s">
        <v>11246</v>
      </c>
      <c r="N1557" s="335" t="s">
        <v>11247</v>
      </c>
      <c r="O1557" s="335" t="s">
        <v>11248</v>
      </c>
      <c r="P1557" s="336">
        <v>46.6</v>
      </c>
      <c r="Q1557" s="331" t="s">
        <v>8648</v>
      </c>
      <c r="R1557" s="333" t="s">
        <v>11249</v>
      </c>
      <c r="S1557" s="333" t="s">
        <v>9468</v>
      </c>
      <c r="T1557" s="331" t="s">
        <v>6923</v>
      </c>
      <c r="U1557" s="331" t="s">
        <v>492</v>
      </c>
      <c r="V1557" s="335" t="s">
        <v>11330</v>
      </c>
      <c r="W1557" s="333" t="s">
        <v>9658</v>
      </c>
      <c r="X1557" s="330" t="s">
        <v>60</v>
      </c>
      <c r="Y1557" s="335" t="s">
        <v>11331</v>
      </c>
      <c r="Z1557" s="339" t="s">
        <v>11332</v>
      </c>
      <c r="AA1557" s="330" t="s">
        <v>11333</v>
      </c>
      <c r="AB1557" s="332">
        <v>70.94</v>
      </c>
      <c r="AC1557" s="332">
        <v>2.82</v>
      </c>
      <c r="AD1557" s="332">
        <v>18.309999999999999</v>
      </c>
      <c r="AE1557" s="332">
        <v>28.97</v>
      </c>
      <c r="AF1557" s="332">
        <v>2.4</v>
      </c>
      <c r="AG1557" s="332">
        <v>33.29</v>
      </c>
      <c r="AH1557" s="332">
        <v>35.729999999999997</v>
      </c>
      <c r="AI1557" s="336">
        <v>14.4</v>
      </c>
      <c r="AJ1557" s="338">
        <v>0.52</v>
      </c>
      <c r="AK1557" s="336">
        <v>22.4</v>
      </c>
      <c r="AL1557" s="331" t="s">
        <v>8328</v>
      </c>
      <c r="AM1557" s="331" t="s">
        <v>8329</v>
      </c>
      <c r="AN1557" s="332">
        <v>-22.8</v>
      </c>
      <c r="AO1557" s="332">
        <v>-22.8</v>
      </c>
      <c r="AP1557" s="332">
        <v>-28.73</v>
      </c>
    </row>
    <row r="1558" spans="1:42" ht="90">
      <c r="A1558" s="329">
        <v>44852</v>
      </c>
      <c r="B1558" s="330" t="s">
        <v>2478</v>
      </c>
      <c r="C1558" s="330" t="s">
        <v>2479</v>
      </c>
      <c r="D1558" s="331" t="s">
        <v>61</v>
      </c>
      <c r="E1558" s="331" t="s">
        <v>77</v>
      </c>
      <c r="F1558" s="332">
        <v>23.63</v>
      </c>
      <c r="G1558" s="330" t="s">
        <v>2480</v>
      </c>
      <c r="H1558" s="330" t="s">
        <v>60</v>
      </c>
      <c r="I1558" s="331" t="s">
        <v>2481</v>
      </c>
      <c r="J1558" s="329">
        <v>44852</v>
      </c>
      <c r="K1558" s="333" t="s">
        <v>491</v>
      </c>
      <c r="L1558" s="334" t="s">
        <v>60</v>
      </c>
      <c r="M1558" s="335" t="s">
        <v>11486</v>
      </c>
      <c r="N1558" s="335" t="s">
        <v>60</v>
      </c>
      <c r="O1558" s="335" t="s">
        <v>60</v>
      </c>
      <c r="P1558" s="336">
        <v>28.4</v>
      </c>
      <c r="Q1558" s="331" t="s">
        <v>10245</v>
      </c>
      <c r="R1558" s="339" t="s">
        <v>11487</v>
      </c>
      <c r="S1558" s="333" t="s">
        <v>8671</v>
      </c>
      <c r="T1558" s="331" t="s">
        <v>6917</v>
      </c>
      <c r="U1558" s="331" t="s">
        <v>492</v>
      </c>
      <c r="V1558" s="335" t="s">
        <v>11488</v>
      </c>
      <c r="W1558" s="333" t="s">
        <v>9903</v>
      </c>
      <c r="X1558" s="330" t="s">
        <v>60</v>
      </c>
      <c r="Y1558" s="335" t="s">
        <v>60</v>
      </c>
      <c r="Z1558" s="333" t="s">
        <v>60</v>
      </c>
      <c r="AA1558" s="330" t="s">
        <v>60</v>
      </c>
      <c r="AB1558" s="332">
        <v>21.49</v>
      </c>
      <c r="AC1558" s="332">
        <v>1.07</v>
      </c>
      <c r="AD1558" s="332">
        <v>8.98</v>
      </c>
      <c r="AE1558" s="332">
        <v>19.34</v>
      </c>
      <c r="AF1558" s="338">
        <v>0.68600000000000005</v>
      </c>
      <c r="AG1558" s="332">
        <v>24.25</v>
      </c>
      <c r="AH1558" s="332">
        <v>18.32</v>
      </c>
      <c r="AI1558" s="336">
        <v>35.700000000000003</v>
      </c>
      <c r="AJ1558" s="338">
        <v>0.86099999999999999</v>
      </c>
      <c r="AK1558" s="336">
        <v>34.5</v>
      </c>
      <c r="AL1558" s="331" t="s">
        <v>8328</v>
      </c>
      <c r="AM1558" s="331" t="s">
        <v>8329</v>
      </c>
      <c r="AN1558" s="332">
        <v>-24.62</v>
      </c>
      <c r="AO1558" s="332">
        <v>-40.42</v>
      </c>
      <c r="AP1558" s="332">
        <v>8.74</v>
      </c>
    </row>
    <row r="1559" spans="1:42" ht="270">
      <c r="A1559" s="329">
        <v>44180</v>
      </c>
      <c r="B1559" s="330" t="s">
        <v>2482</v>
      </c>
      <c r="C1559" s="330" t="s">
        <v>2483</v>
      </c>
      <c r="D1559" s="331" t="s">
        <v>61</v>
      </c>
      <c r="E1559" s="331" t="s">
        <v>67</v>
      </c>
      <c r="F1559" s="332">
        <v>12.71</v>
      </c>
      <c r="G1559" s="330" t="s">
        <v>2484</v>
      </c>
      <c r="H1559" s="330" t="s">
        <v>2485</v>
      </c>
      <c r="I1559" s="331" t="s">
        <v>2486</v>
      </c>
      <c r="J1559" s="329">
        <v>44180</v>
      </c>
      <c r="K1559" s="333" t="s">
        <v>491</v>
      </c>
      <c r="L1559" s="329">
        <v>44180</v>
      </c>
      <c r="M1559" s="335" t="s">
        <v>11511</v>
      </c>
      <c r="N1559" s="335" t="s">
        <v>11512</v>
      </c>
      <c r="O1559" s="335" t="s">
        <v>11513</v>
      </c>
      <c r="P1559" s="332">
        <v>2.46</v>
      </c>
      <c r="Q1559" s="331" t="s">
        <v>8426</v>
      </c>
      <c r="R1559" s="333" t="s">
        <v>11514</v>
      </c>
      <c r="S1559" s="333" t="s">
        <v>9119</v>
      </c>
      <c r="T1559" s="331" t="s">
        <v>6917</v>
      </c>
      <c r="U1559" s="331" t="s">
        <v>492</v>
      </c>
      <c r="V1559" s="335" t="s">
        <v>11515</v>
      </c>
      <c r="W1559" s="333" t="s">
        <v>9121</v>
      </c>
      <c r="X1559" s="340">
        <v>24.2</v>
      </c>
      <c r="Y1559" s="335" t="s">
        <v>11516</v>
      </c>
      <c r="Z1559" s="333" t="s">
        <v>9121</v>
      </c>
      <c r="AA1559" s="340">
        <v>90.4</v>
      </c>
      <c r="AB1559" s="341" t="s">
        <v>60</v>
      </c>
      <c r="AC1559" s="338">
        <v>0.66800000000000004</v>
      </c>
      <c r="AD1559" s="332">
        <v>20.239999999999998</v>
      </c>
      <c r="AE1559" s="341" t="s">
        <v>60</v>
      </c>
      <c r="AF1559" s="332">
        <v>2.39</v>
      </c>
      <c r="AG1559" s="332">
        <v>15.96</v>
      </c>
      <c r="AH1559" s="332">
        <v>7.48</v>
      </c>
      <c r="AI1559" s="332">
        <v>2.42</v>
      </c>
      <c r="AJ1559" s="332">
        <v>-1.98</v>
      </c>
      <c r="AK1559" s="336">
        <v>24.6</v>
      </c>
      <c r="AL1559" s="331" t="s">
        <v>8328</v>
      </c>
      <c r="AM1559" s="331" t="s">
        <v>8329</v>
      </c>
      <c r="AN1559" s="332">
        <v>-24.87</v>
      </c>
      <c r="AO1559" s="332">
        <v>-46.62</v>
      </c>
      <c r="AP1559" s="332">
        <v>-29</v>
      </c>
    </row>
    <row r="1560" spans="1:42" ht="168.75">
      <c r="A1560" s="329">
        <v>44144</v>
      </c>
      <c r="B1560" s="330" t="s">
        <v>6737</v>
      </c>
      <c r="C1560" s="330" t="s">
        <v>60</v>
      </c>
      <c r="D1560" s="331" t="s">
        <v>61</v>
      </c>
      <c r="E1560" s="331" t="s">
        <v>67</v>
      </c>
      <c r="F1560" s="332">
        <v>575.44000000000005</v>
      </c>
      <c r="G1560" s="330" t="s">
        <v>6429</v>
      </c>
      <c r="H1560" s="330" t="s">
        <v>6738</v>
      </c>
      <c r="I1560" s="331" t="s">
        <v>6739</v>
      </c>
      <c r="J1560" s="329">
        <v>44144</v>
      </c>
      <c r="K1560" s="333" t="s">
        <v>491</v>
      </c>
      <c r="L1560" s="329">
        <v>44287</v>
      </c>
      <c r="M1560" s="335" t="s">
        <v>17192</v>
      </c>
      <c r="N1560" s="335" t="s">
        <v>60</v>
      </c>
      <c r="O1560" s="335" t="s">
        <v>60</v>
      </c>
      <c r="P1560" s="341" t="s">
        <v>60</v>
      </c>
      <c r="Q1560" s="331" t="s">
        <v>8360</v>
      </c>
      <c r="R1560" s="333" t="s">
        <v>10508</v>
      </c>
      <c r="S1560" s="333" t="s">
        <v>17193</v>
      </c>
      <c r="T1560" s="331" t="s">
        <v>6921</v>
      </c>
      <c r="U1560" s="331" t="s">
        <v>11848</v>
      </c>
      <c r="V1560" s="335" t="s">
        <v>16795</v>
      </c>
      <c r="W1560" s="333" t="s">
        <v>16796</v>
      </c>
      <c r="X1560" s="340">
        <v>5530.5</v>
      </c>
      <c r="Y1560" s="335" t="s">
        <v>17194</v>
      </c>
      <c r="Z1560" s="333" t="s">
        <v>13191</v>
      </c>
      <c r="AA1560" s="330" t="s">
        <v>60</v>
      </c>
      <c r="AB1560" s="341" t="s">
        <v>60</v>
      </c>
      <c r="AC1560" s="341" t="s">
        <v>60</v>
      </c>
      <c r="AD1560" s="332">
        <v>2.16</v>
      </c>
      <c r="AE1560" s="341" t="s">
        <v>60</v>
      </c>
      <c r="AF1560" s="332">
        <v>2.2999999999999998</v>
      </c>
      <c r="AG1560" s="332">
        <v>575.44000000000005</v>
      </c>
      <c r="AH1560" s="332">
        <v>17.920000000000002</v>
      </c>
      <c r="AI1560" s="341" t="s">
        <v>60</v>
      </c>
      <c r="AJ1560" s="341" t="s">
        <v>60</v>
      </c>
      <c r="AK1560" s="336">
        <v>826.6</v>
      </c>
      <c r="AL1560" s="331" t="s">
        <v>8328</v>
      </c>
      <c r="AM1560" s="331" t="s">
        <v>8329</v>
      </c>
      <c r="AN1560" s="332">
        <v>-25.12</v>
      </c>
      <c r="AO1560" s="332">
        <v>-29.38</v>
      </c>
      <c r="AP1560" s="332">
        <v>-68.14</v>
      </c>
    </row>
    <row r="1561" spans="1:42" ht="213.75">
      <c r="A1561" s="329">
        <v>44432</v>
      </c>
      <c r="B1561" s="330" t="s">
        <v>6740</v>
      </c>
      <c r="C1561" s="330" t="s">
        <v>60</v>
      </c>
      <c r="D1561" s="331" t="s">
        <v>61</v>
      </c>
      <c r="E1561" s="331" t="s">
        <v>67</v>
      </c>
      <c r="F1561" s="332">
        <v>99.76</v>
      </c>
      <c r="G1561" s="330" t="s">
        <v>3255</v>
      </c>
      <c r="H1561" s="330" t="s">
        <v>6741</v>
      </c>
      <c r="I1561" s="331" t="s">
        <v>6742</v>
      </c>
      <c r="J1561" s="329">
        <v>44432</v>
      </c>
      <c r="K1561" s="333" t="s">
        <v>491</v>
      </c>
      <c r="L1561" s="329">
        <v>44531</v>
      </c>
      <c r="M1561" s="335" t="s">
        <v>17195</v>
      </c>
      <c r="N1561" s="335" t="s">
        <v>60</v>
      </c>
      <c r="O1561" s="335" t="s">
        <v>60</v>
      </c>
      <c r="P1561" s="341" t="s">
        <v>60</v>
      </c>
      <c r="Q1561" s="331" t="s">
        <v>8648</v>
      </c>
      <c r="R1561" s="333" t="s">
        <v>17196</v>
      </c>
      <c r="S1561" s="333" t="s">
        <v>9530</v>
      </c>
      <c r="T1561" s="331" t="s">
        <v>6917</v>
      </c>
      <c r="U1561" s="331" t="s">
        <v>11848</v>
      </c>
      <c r="V1561" s="335" t="s">
        <v>12289</v>
      </c>
      <c r="W1561" s="333" t="s">
        <v>9912</v>
      </c>
      <c r="X1561" s="330" t="s">
        <v>60</v>
      </c>
      <c r="Y1561" s="335" t="s">
        <v>17197</v>
      </c>
      <c r="Z1561" s="339" t="s">
        <v>17198</v>
      </c>
      <c r="AA1561" s="330" t="s">
        <v>60</v>
      </c>
      <c r="AB1561" s="332">
        <v>12.88</v>
      </c>
      <c r="AC1561" s="332">
        <v>2.79</v>
      </c>
      <c r="AD1561" s="332">
        <v>8.4600000000000009</v>
      </c>
      <c r="AE1561" s="332">
        <v>11.75</v>
      </c>
      <c r="AF1561" s="332">
        <v>3.45</v>
      </c>
      <c r="AG1561" s="332">
        <v>110.75</v>
      </c>
      <c r="AH1561" s="332">
        <v>89.96</v>
      </c>
      <c r="AI1561" s="336">
        <v>33.200000000000003</v>
      </c>
      <c r="AJ1561" s="332">
        <v>7.22</v>
      </c>
      <c r="AK1561" s="336">
        <v>54.6</v>
      </c>
      <c r="AL1561" s="331" t="s">
        <v>8328</v>
      </c>
      <c r="AM1561" s="331" t="s">
        <v>8329</v>
      </c>
      <c r="AN1561" s="332">
        <v>-25.43</v>
      </c>
      <c r="AO1561" s="332">
        <v>-26.07</v>
      </c>
      <c r="AP1561" s="332">
        <v>-24.14</v>
      </c>
    </row>
    <row r="1562" spans="1:42" ht="247.5">
      <c r="A1562" s="329">
        <v>44790</v>
      </c>
      <c r="B1562" s="330" t="s">
        <v>17199</v>
      </c>
      <c r="C1562" s="330" t="s">
        <v>17200</v>
      </c>
      <c r="D1562" s="331" t="s">
        <v>61</v>
      </c>
      <c r="E1562" s="331" t="s">
        <v>67</v>
      </c>
      <c r="F1562" s="332">
        <v>19.34</v>
      </c>
      <c r="G1562" s="330" t="s">
        <v>6744</v>
      </c>
      <c r="H1562" s="330" t="s">
        <v>6745</v>
      </c>
      <c r="I1562" s="331" t="s">
        <v>6746</v>
      </c>
      <c r="J1562" s="329">
        <v>44790</v>
      </c>
      <c r="K1562" s="333" t="s">
        <v>491</v>
      </c>
      <c r="L1562" s="329">
        <v>44866</v>
      </c>
      <c r="M1562" s="335" t="s">
        <v>17201</v>
      </c>
      <c r="N1562" s="335" t="s">
        <v>17202</v>
      </c>
      <c r="O1562" s="335" t="s">
        <v>17203</v>
      </c>
      <c r="P1562" s="336">
        <v>28.3</v>
      </c>
      <c r="Q1562" s="331" t="s">
        <v>8443</v>
      </c>
      <c r="R1562" s="339" t="s">
        <v>17204</v>
      </c>
      <c r="S1562" s="333" t="s">
        <v>8742</v>
      </c>
      <c r="T1562" s="331" t="s">
        <v>6917</v>
      </c>
      <c r="U1562" s="331" t="s">
        <v>11848</v>
      </c>
      <c r="V1562" s="335" t="s">
        <v>17205</v>
      </c>
      <c r="W1562" s="333" t="s">
        <v>17206</v>
      </c>
      <c r="X1562" s="340">
        <v>4946.3</v>
      </c>
      <c r="Y1562" s="335" t="s">
        <v>17207</v>
      </c>
      <c r="Z1562" s="339" t="s">
        <v>17208</v>
      </c>
      <c r="AA1562" s="330" t="s">
        <v>60</v>
      </c>
      <c r="AB1562" s="341" t="s">
        <v>60</v>
      </c>
      <c r="AC1562" s="332">
        <v>1.78</v>
      </c>
      <c r="AD1562" s="341" t="s">
        <v>60</v>
      </c>
      <c r="AE1562" s="341" t="s">
        <v>60</v>
      </c>
      <c r="AF1562" s="338">
        <v>0.29499999999999998</v>
      </c>
      <c r="AG1562" s="332">
        <v>23.26</v>
      </c>
      <c r="AH1562" s="332">
        <v>22.88</v>
      </c>
      <c r="AI1562" s="336">
        <v>82.8</v>
      </c>
      <c r="AJ1562" s="332">
        <v>-8.68</v>
      </c>
      <c r="AK1562" s="336">
        <v>39.1</v>
      </c>
      <c r="AL1562" s="331" t="s">
        <v>8328</v>
      </c>
      <c r="AM1562" s="331" t="s">
        <v>8329</v>
      </c>
      <c r="AN1562" s="332">
        <v>-25.65</v>
      </c>
      <c r="AO1562" s="332">
        <v>-26.2</v>
      </c>
      <c r="AP1562" s="332">
        <v>-16.670000000000002</v>
      </c>
    </row>
    <row r="1563" spans="1:42" ht="225">
      <c r="A1563" s="329">
        <v>44428</v>
      </c>
      <c r="B1563" s="330" t="s">
        <v>6747</v>
      </c>
      <c r="C1563" s="330" t="s">
        <v>60</v>
      </c>
      <c r="D1563" s="331" t="s">
        <v>61</v>
      </c>
      <c r="E1563" s="331" t="s">
        <v>67</v>
      </c>
      <c r="F1563" s="332">
        <v>2313.94</v>
      </c>
      <c r="G1563" s="330" t="s">
        <v>6748</v>
      </c>
      <c r="H1563" s="330" t="s">
        <v>60</v>
      </c>
      <c r="I1563" s="331" t="s">
        <v>6749</v>
      </c>
      <c r="J1563" s="329">
        <v>44428</v>
      </c>
      <c r="K1563" s="333" t="s">
        <v>491</v>
      </c>
      <c r="L1563" s="329">
        <v>44530</v>
      </c>
      <c r="M1563" s="335" t="s">
        <v>17209</v>
      </c>
      <c r="N1563" s="335" t="s">
        <v>60</v>
      </c>
      <c r="O1563" s="335" t="s">
        <v>60</v>
      </c>
      <c r="P1563" s="341" t="s">
        <v>60</v>
      </c>
      <c r="Q1563" s="331" t="s">
        <v>10753</v>
      </c>
      <c r="R1563" s="339" t="s">
        <v>17210</v>
      </c>
      <c r="S1563" s="333" t="s">
        <v>17211</v>
      </c>
      <c r="T1563" s="331" t="s">
        <v>6917</v>
      </c>
      <c r="U1563" s="331" t="s">
        <v>11848</v>
      </c>
      <c r="V1563" s="335" t="s">
        <v>17212</v>
      </c>
      <c r="W1563" s="333" t="s">
        <v>8501</v>
      </c>
      <c r="X1563" s="340">
        <v>8821</v>
      </c>
      <c r="Y1563" s="335" t="s">
        <v>60</v>
      </c>
      <c r="Z1563" s="333" t="s">
        <v>60</v>
      </c>
      <c r="AA1563" s="330" t="s">
        <v>60</v>
      </c>
      <c r="AB1563" s="332">
        <v>14.74</v>
      </c>
      <c r="AC1563" s="332">
        <v>5.0599999999999996</v>
      </c>
      <c r="AD1563" s="332">
        <v>10.62</v>
      </c>
      <c r="AE1563" s="332">
        <v>15.92</v>
      </c>
      <c r="AF1563" s="332">
        <v>3.83</v>
      </c>
      <c r="AG1563" s="332">
        <v>3431.22</v>
      </c>
      <c r="AH1563" s="332">
        <v>2275.5100000000002</v>
      </c>
      <c r="AI1563" s="336">
        <v>945.6</v>
      </c>
      <c r="AJ1563" s="336">
        <v>170.1</v>
      </c>
      <c r="AK1563" s="336">
        <v>1873.3</v>
      </c>
      <c r="AL1563" s="331" t="s">
        <v>8328</v>
      </c>
      <c r="AM1563" s="331" t="s">
        <v>8329</v>
      </c>
      <c r="AN1563" s="332">
        <v>-25.72</v>
      </c>
      <c r="AO1563" s="332">
        <v>-30.59</v>
      </c>
      <c r="AP1563" s="332">
        <v>-29.84</v>
      </c>
    </row>
    <row r="1564" spans="1:42" ht="326.25">
      <c r="A1564" s="329">
        <v>44446</v>
      </c>
      <c r="B1564" s="330" t="s">
        <v>2487</v>
      </c>
      <c r="C1564" s="330" t="s">
        <v>60</v>
      </c>
      <c r="D1564" s="331" t="s">
        <v>61</v>
      </c>
      <c r="E1564" s="331" t="s">
        <v>67</v>
      </c>
      <c r="F1564" s="332">
        <v>54.7</v>
      </c>
      <c r="G1564" s="330" t="s">
        <v>2488</v>
      </c>
      <c r="H1564" s="330" t="s">
        <v>60</v>
      </c>
      <c r="I1564" s="331" t="s">
        <v>2489</v>
      </c>
      <c r="J1564" s="329">
        <v>44446</v>
      </c>
      <c r="K1564" s="333" t="s">
        <v>491</v>
      </c>
      <c r="L1564" s="329">
        <v>44593</v>
      </c>
      <c r="M1564" s="335" t="s">
        <v>11327</v>
      </c>
      <c r="N1564" s="335" t="s">
        <v>60</v>
      </c>
      <c r="O1564" s="335" t="s">
        <v>60</v>
      </c>
      <c r="P1564" s="341" t="s">
        <v>60</v>
      </c>
      <c r="Q1564" s="331" t="s">
        <v>8633</v>
      </c>
      <c r="R1564" s="339" t="s">
        <v>8634</v>
      </c>
      <c r="S1564" s="333" t="s">
        <v>9401</v>
      </c>
      <c r="T1564" s="331" t="s">
        <v>6921</v>
      </c>
      <c r="U1564" s="331" t="s">
        <v>492</v>
      </c>
      <c r="V1564" s="335" t="s">
        <v>11328</v>
      </c>
      <c r="W1564" s="333" t="s">
        <v>11329</v>
      </c>
      <c r="X1564" s="340">
        <v>244.2</v>
      </c>
      <c r="Y1564" s="335" t="s">
        <v>60</v>
      </c>
      <c r="Z1564" s="333" t="s">
        <v>60</v>
      </c>
      <c r="AA1564" s="330" t="s">
        <v>60</v>
      </c>
      <c r="AB1564" s="332">
        <v>10.050000000000001</v>
      </c>
      <c r="AC1564" s="338">
        <v>0.89100000000000001</v>
      </c>
      <c r="AD1564" s="341" t="s">
        <v>60</v>
      </c>
      <c r="AE1564" s="341" t="s">
        <v>60</v>
      </c>
      <c r="AF1564" s="341" t="s">
        <v>60</v>
      </c>
      <c r="AG1564" s="341" t="s">
        <v>60</v>
      </c>
      <c r="AH1564" s="332">
        <v>54.37</v>
      </c>
      <c r="AI1564" s="336">
        <v>27.6</v>
      </c>
      <c r="AJ1564" s="332">
        <v>6.95</v>
      </c>
      <c r="AK1564" s="336">
        <v>603.79999999999995</v>
      </c>
      <c r="AL1564" s="331" t="s">
        <v>8328</v>
      </c>
      <c r="AM1564" s="331" t="s">
        <v>8329</v>
      </c>
      <c r="AN1564" s="332">
        <v>-25.9</v>
      </c>
      <c r="AO1564" s="332">
        <v>-22.64</v>
      </c>
      <c r="AP1564" s="332">
        <v>-20.92</v>
      </c>
    </row>
    <row r="1565" spans="1:42" ht="382.5">
      <c r="A1565" s="329">
        <v>44199</v>
      </c>
      <c r="B1565" s="330" t="s">
        <v>2350</v>
      </c>
      <c r="C1565" s="330" t="s">
        <v>2351</v>
      </c>
      <c r="D1565" s="331" t="s">
        <v>61</v>
      </c>
      <c r="E1565" s="331" t="s">
        <v>77</v>
      </c>
      <c r="F1565" s="332">
        <v>1.63</v>
      </c>
      <c r="G1565" s="330" t="s">
        <v>2490</v>
      </c>
      <c r="H1565" s="330" t="s">
        <v>2353</v>
      </c>
      <c r="I1565" s="331" t="s">
        <v>2491</v>
      </c>
      <c r="J1565" s="329">
        <v>44199</v>
      </c>
      <c r="K1565" s="333" t="s">
        <v>491</v>
      </c>
      <c r="L1565" s="334" t="s">
        <v>60</v>
      </c>
      <c r="M1565" s="335" t="s">
        <v>11213</v>
      </c>
      <c r="N1565" s="335" t="s">
        <v>11214</v>
      </c>
      <c r="O1565" s="335" t="s">
        <v>11215</v>
      </c>
      <c r="P1565" s="332">
        <v>1.91</v>
      </c>
      <c r="Q1565" s="331" t="s">
        <v>8409</v>
      </c>
      <c r="R1565" s="333" t="s">
        <v>10175</v>
      </c>
      <c r="S1565" s="333" t="s">
        <v>9468</v>
      </c>
      <c r="T1565" s="331" t="s">
        <v>6923</v>
      </c>
      <c r="U1565" s="331" t="s">
        <v>492</v>
      </c>
      <c r="V1565" s="335" t="s">
        <v>60</v>
      </c>
      <c r="W1565" s="333" t="s">
        <v>9587</v>
      </c>
      <c r="X1565" s="330" t="s">
        <v>60</v>
      </c>
      <c r="Y1565" s="335" t="s">
        <v>11217</v>
      </c>
      <c r="Z1565" s="333" t="s">
        <v>9587</v>
      </c>
      <c r="AA1565" s="340">
        <v>119.8</v>
      </c>
      <c r="AB1565" s="332">
        <v>6.3</v>
      </c>
      <c r="AC1565" s="332">
        <v>1.81</v>
      </c>
      <c r="AD1565" s="341" t="s">
        <v>60</v>
      </c>
      <c r="AE1565" s="341" t="s">
        <v>60</v>
      </c>
      <c r="AF1565" s="341" t="s">
        <v>60</v>
      </c>
      <c r="AG1565" s="341" t="s">
        <v>60</v>
      </c>
      <c r="AH1565" s="332">
        <v>1.81</v>
      </c>
      <c r="AI1565" s="338">
        <v>-0.33200000000000002</v>
      </c>
      <c r="AJ1565" s="338">
        <v>-0.39100000000000001</v>
      </c>
      <c r="AK1565" s="338">
        <v>0.82</v>
      </c>
      <c r="AL1565" s="331" t="s">
        <v>8328</v>
      </c>
      <c r="AM1565" s="331" t="s">
        <v>8329</v>
      </c>
      <c r="AN1565" s="332">
        <v>-25.98</v>
      </c>
      <c r="AO1565" s="332">
        <v>-25.98</v>
      </c>
      <c r="AP1565" s="332">
        <v>-25.98</v>
      </c>
    </row>
    <row r="1566" spans="1:42" ht="326.25">
      <c r="A1566" s="329">
        <v>44369</v>
      </c>
      <c r="B1566" s="330" t="s">
        <v>2492</v>
      </c>
      <c r="C1566" s="330" t="s">
        <v>2493</v>
      </c>
      <c r="D1566" s="331" t="s">
        <v>61</v>
      </c>
      <c r="E1566" s="331" t="s">
        <v>67</v>
      </c>
      <c r="F1566" s="332">
        <v>13.89</v>
      </c>
      <c r="G1566" s="330" t="s">
        <v>2494</v>
      </c>
      <c r="H1566" s="330" t="s">
        <v>2495</v>
      </c>
      <c r="I1566" s="331" t="s">
        <v>2496</v>
      </c>
      <c r="J1566" s="329">
        <v>44369</v>
      </c>
      <c r="K1566" s="333" t="s">
        <v>491</v>
      </c>
      <c r="L1566" s="329">
        <v>44369</v>
      </c>
      <c r="M1566" s="335" t="s">
        <v>11346</v>
      </c>
      <c r="N1566" s="335" t="s">
        <v>11347</v>
      </c>
      <c r="O1566" s="335" t="s">
        <v>11348</v>
      </c>
      <c r="P1566" s="332">
        <v>7.66</v>
      </c>
      <c r="Q1566" s="331" t="s">
        <v>11349</v>
      </c>
      <c r="R1566" s="339" t="s">
        <v>11350</v>
      </c>
      <c r="S1566" s="333" t="s">
        <v>8325</v>
      </c>
      <c r="T1566" s="331" t="s">
        <v>6917</v>
      </c>
      <c r="U1566" s="331" t="s">
        <v>492</v>
      </c>
      <c r="V1566" s="335" t="s">
        <v>11351</v>
      </c>
      <c r="W1566" s="333" t="s">
        <v>11170</v>
      </c>
      <c r="X1566" s="340">
        <v>22.6</v>
      </c>
      <c r="Y1566" s="335" t="s">
        <v>11352</v>
      </c>
      <c r="Z1566" s="333" t="s">
        <v>11353</v>
      </c>
      <c r="AA1566" s="330" t="s">
        <v>60</v>
      </c>
      <c r="AB1566" s="332">
        <v>70.23</v>
      </c>
      <c r="AC1566" s="338">
        <v>0.33900000000000002</v>
      </c>
      <c r="AD1566" s="332">
        <v>12.44</v>
      </c>
      <c r="AE1566" s="332">
        <v>13.67</v>
      </c>
      <c r="AF1566" s="332">
        <v>3.97</v>
      </c>
      <c r="AG1566" s="332">
        <v>18.059999999999999</v>
      </c>
      <c r="AH1566" s="332">
        <v>9.89</v>
      </c>
      <c r="AI1566" s="332">
        <v>5.88</v>
      </c>
      <c r="AJ1566" s="338">
        <v>0.51600000000000001</v>
      </c>
      <c r="AK1566" s="336">
        <v>40.299999999999997</v>
      </c>
      <c r="AL1566" s="331" t="s">
        <v>8328</v>
      </c>
      <c r="AM1566" s="331" t="s">
        <v>8329</v>
      </c>
      <c r="AN1566" s="332">
        <v>-26.53</v>
      </c>
      <c r="AO1566" s="332">
        <v>-23.4</v>
      </c>
      <c r="AP1566" s="332">
        <v>-26.53</v>
      </c>
    </row>
    <row r="1567" spans="1:42" ht="270">
      <c r="A1567" s="329">
        <v>44484</v>
      </c>
      <c r="B1567" s="330" t="s">
        <v>2501</v>
      </c>
      <c r="C1567" s="330" t="s">
        <v>2502</v>
      </c>
      <c r="D1567" s="331" t="s">
        <v>61</v>
      </c>
      <c r="E1567" s="331" t="s">
        <v>67</v>
      </c>
      <c r="F1567" s="332">
        <v>4.47</v>
      </c>
      <c r="G1567" s="330" t="s">
        <v>2503</v>
      </c>
      <c r="H1567" s="330" t="s">
        <v>2504</v>
      </c>
      <c r="I1567" s="331" t="s">
        <v>2505</v>
      </c>
      <c r="J1567" s="329">
        <v>44484</v>
      </c>
      <c r="K1567" s="333" t="s">
        <v>491</v>
      </c>
      <c r="L1567" s="329">
        <v>44804</v>
      </c>
      <c r="M1567" s="335" t="s">
        <v>11359</v>
      </c>
      <c r="N1567" s="335" t="s">
        <v>60</v>
      </c>
      <c r="O1567" s="335" t="s">
        <v>60</v>
      </c>
      <c r="P1567" s="341" t="s">
        <v>60</v>
      </c>
      <c r="Q1567" s="331" t="s">
        <v>9180</v>
      </c>
      <c r="R1567" s="339" t="s">
        <v>11360</v>
      </c>
      <c r="S1567" s="333" t="s">
        <v>9049</v>
      </c>
      <c r="T1567" s="331" t="s">
        <v>6915</v>
      </c>
      <c r="U1567" s="331" t="s">
        <v>492</v>
      </c>
      <c r="V1567" s="335" t="s">
        <v>11361</v>
      </c>
      <c r="W1567" s="333" t="s">
        <v>8854</v>
      </c>
      <c r="X1567" s="330" t="s">
        <v>60</v>
      </c>
      <c r="Y1567" s="335" t="s">
        <v>11362</v>
      </c>
      <c r="Z1567" s="333" t="s">
        <v>9300</v>
      </c>
      <c r="AA1567" s="330" t="s">
        <v>60</v>
      </c>
      <c r="AB1567" s="332">
        <v>16.309999999999999</v>
      </c>
      <c r="AC1567" s="332">
        <v>1.52</v>
      </c>
      <c r="AD1567" s="341" t="s">
        <v>60</v>
      </c>
      <c r="AE1567" s="341" t="s">
        <v>60</v>
      </c>
      <c r="AF1567" s="341" t="s">
        <v>60</v>
      </c>
      <c r="AG1567" s="341" t="s">
        <v>60</v>
      </c>
      <c r="AH1567" s="332">
        <v>4.63</v>
      </c>
      <c r="AI1567" s="342">
        <v>0</v>
      </c>
      <c r="AJ1567" s="338">
        <v>-0.16500000000000001</v>
      </c>
      <c r="AK1567" s="332">
        <v>3.09</v>
      </c>
      <c r="AL1567" s="331" t="s">
        <v>8328</v>
      </c>
      <c r="AM1567" s="331" t="s">
        <v>8329</v>
      </c>
      <c r="AN1567" s="332">
        <v>-27.06</v>
      </c>
      <c r="AO1567" s="332">
        <v>-24.29</v>
      </c>
      <c r="AP1567" s="332">
        <v>-24.29</v>
      </c>
    </row>
    <row r="1568" spans="1:42" ht="213.75">
      <c r="A1568" s="329">
        <v>44599</v>
      </c>
      <c r="B1568" s="330" t="s">
        <v>2506</v>
      </c>
      <c r="C1568" s="330" t="s">
        <v>2507</v>
      </c>
      <c r="D1568" s="331" t="s">
        <v>61</v>
      </c>
      <c r="E1568" s="331" t="s">
        <v>67</v>
      </c>
      <c r="F1568" s="332">
        <v>29.36</v>
      </c>
      <c r="G1568" s="330" t="s">
        <v>2508</v>
      </c>
      <c r="H1568" s="330" t="s">
        <v>2509</v>
      </c>
      <c r="I1568" s="331" t="s">
        <v>2510</v>
      </c>
      <c r="J1568" s="329">
        <v>44599</v>
      </c>
      <c r="K1568" s="333" t="s">
        <v>491</v>
      </c>
      <c r="L1568" s="329">
        <v>44581</v>
      </c>
      <c r="M1568" s="335" t="s">
        <v>11374</v>
      </c>
      <c r="N1568" s="335" t="s">
        <v>11375</v>
      </c>
      <c r="O1568" s="335" t="s">
        <v>11376</v>
      </c>
      <c r="P1568" s="336">
        <v>86.6</v>
      </c>
      <c r="Q1568" s="331" t="s">
        <v>9297</v>
      </c>
      <c r="R1568" s="339" t="s">
        <v>11377</v>
      </c>
      <c r="S1568" s="333" t="s">
        <v>11096</v>
      </c>
      <c r="T1568" s="331" t="s">
        <v>6917</v>
      </c>
      <c r="U1568" s="331" t="s">
        <v>492</v>
      </c>
      <c r="V1568" s="335" t="s">
        <v>11378</v>
      </c>
      <c r="W1568" s="333" t="s">
        <v>8437</v>
      </c>
      <c r="X1568" s="330" t="s">
        <v>60</v>
      </c>
      <c r="Y1568" s="335" t="s">
        <v>11379</v>
      </c>
      <c r="Z1568" s="339" t="s">
        <v>11380</v>
      </c>
      <c r="AA1568" s="330" t="s">
        <v>60</v>
      </c>
      <c r="AB1568" s="341" t="s">
        <v>60</v>
      </c>
      <c r="AC1568" s="332">
        <v>1.9</v>
      </c>
      <c r="AD1568" s="341" t="s">
        <v>60</v>
      </c>
      <c r="AE1568" s="341" t="s">
        <v>60</v>
      </c>
      <c r="AF1568" s="332">
        <v>2</v>
      </c>
      <c r="AG1568" s="332">
        <v>36.22</v>
      </c>
      <c r="AH1568" s="332">
        <v>38.54</v>
      </c>
      <c r="AI1568" s="336">
        <v>18.899999999999999</v>
      </c>
      <c r="AJ1568" s="336">
        <v>-15.1</v>
      </c>
      <c r="AK1568" s="336">
        <v>27.4</v>
      </c>
      <c r="AL1568" s="331" t="s">
        <v>8328</v>
      </c>
      <c r="AM1568" s="331" t="s">
        <v>8329</v>
      </c>
      <c r="AN1568" s="332">
        <v>-27.63</v>
      </c>
      <c r="AO1568" s="332">
        <v>-27.63</v>
      </c>
      <c r="AP1568" s="332">
        <v>-31.25</v>
      </c>
    </row>
    <row r="1569" spans="1:42" ht="135">
      <c r="A1569" s="329">
        <v>44295</v>
      </c>
      <c r="B1569" s="330" t="s">
        <v>2511</v>
      </c>
      <c r="C1569" s="330" t="s">
        <v>2512</v>
      </c>
      <c r="D1569" s="331" t="s">
        <v>61</v>
      </c>
      <c r="E1569" s="331" t="s">
        <v>67</v>
      </c>
      <c r="F1569" s="332">
        <v>14.5</v>
      </c>
      <c r="G1569" s="330" t="s">
        <v>60</v>
      </c>
      <c r="H1569" s="330" t="s">
        <v>2513</v>
      </c>
      <c r="I1569" s="331" t="s">
        <v>2514</v>
      </c>
      <c r="J1569" s="329">
        <v>44295</v>
      </c>
      <c r="K1569" s="333" t="s">
        <v>491</v>
      </c>
      <c r="L1569" s="329">
        <v>44302</v>
      </c>
      <c r="M1569" s="335" t="s">
        <v>11381</v>
      </c>
      <c r="N1569" s="335" t="s">
        <v>11382</v>
      </c>
      <c r="O1569" s="335" t="s">
        <v>11383</v>
      </c>
      <c r="P1569" s="336">
        <v>113</v>
      </c>
      <c r="Q1569" s="331" t="s">
        <v>8491</v>
      </c>
      <c r="R1569" s="339" t="s">
        <v>11384</v>
      </c>
      <c r="S1569" s="333" t="s">
        <v>8508</v>
      </c>
      <c r="T1569" s="331" t="s">
        <v>6917</v>
      </c>
      <c r="U1569" s="331" t="s">
        <v>492</v>
      </c>
      <c r="V1569" s="335" t="s">
        <v>60</v>
      </c>
      <c r="W1569" s="333" t="s">
        <v>60</v>
      </c>
      <c r="X1569" s="330" t="s">
        <v>60</v>
      </c>
      <c r="Y1569" s="335" t="s">
        <v>11385</v>
      </c>
      <c r="Z1569" s="333" t="s">
        <v>8654</v>
      </c>
      <c r="AA1569" s="330" t="s">
        <v>60</v>
      </c>
      <c r="AB1569" s="341" t="s">
        <v>60</v>
      </c>
      <c r="AC1569" s="338">
        <v>0.93100000000000005</v>
      </c>
      <c r="AD1569" s="341" t="s">
        <v>60</v>
      </c>
      <c r="AE1569" s="341" t="s">
        <v>60</v>
      </c>
      <c r="AF1569" s="338">
        <v>0.246</v>
      </c>
      <c r="AG1569" s="332">
        <v>1.63</v>
      </c>
      <c r="AH1569" s="332">
        <v>19.34</v>
      </c>
      <c r="AI1569" s="332">
        <v>7.22</v>
      </c>
      <c r="AJ1569" s="332">
        <v>-8.1</v>
      </c>
      <c r="AK1569" s="336">
        <v>24</v>
      </c>
      <c r="AL1569" s="331" t="s">
        <v>8328</v>
      </c>
      <c r="AM1569" s="331" t="s">
        <v>8329</v>
      </c>
      <c r="AN1569" s="332">
        <v>-27.69</v>
      </c>
      <c r="AO1569" s="332">
        <v>-27.69</v>
      </c>
      <c r="AP1569" s="332">
        <v>-9.18</v>
      </c>
    </row>
    <row r="1570" spans="1:42" ht="78.75">
      <c r="A1570" s="329">
        <v>44713</v>
      </c>
      <c r="B1570" s="330" t="s">
        <v>11456</v>
      </c>
      <c r="C1570" s="330" t="s">
        <v>11457</v>
      </c>
      <c r="D1570" s="331" t="s">
        <v>61</v>
      </c>
      <c r="E1570" s="331" t="s">
        <v>77</v>
      </c>
      <c r="F1570" s="332">
        <v>6.44</v>
      </c>
      <c r="G1570" s="330" t="s">
        <v>6751</v>
      </c>
      <c r="H1570" s="330" t="s">
        <v>60</v>
      </c>
      <c r="I1570" s="331" t="s">
        <v>6752</v>
      </c>
      <c r="J1570" s="329">
        <v>44713</v>
      </c>
      <c r="K1570" s="333" t="s">
        <v>491</v>
      </c>
      <c r="L1570" s="334" t="s">
        <v>60</v>
      </c>
      <c r="M1570" s="335" t="s">
        <v>11458</v>
      </c>
      <c r="N1570" s="335" t="s">
        <v>60</v>
      </c>
      <c r="O1570" s="335" t="s">
        <v>60</v>
      </c>
      <c r="P1570" s="341" t="s">
        <v>60</v>
      </c>
      <c r="Q1570" s="331" t="s">
        <v>10931</v>
      </c>
      <c r="R1570" s="333" t="s">
        <v>11459</v>
      </c>
      <c r="S1570" s="333" t="s">
        <v>9222</v>
      </c>
      <c r="T1570" s="331" t="s">
        <v>6915</v>
      </c>
      <c r="U1570" s="331" t="s">
        <v>492</v>
      </c>
      <c r="V1570" s="335" t="s">
        <v>11460</v>
      </c>
      <c r="W1570" s="333" t="s">
        <v>10904</v>
      </c>
      <c r="X1570" s="330" t="s">
        <v>60</v>
      </c>
      <c r="Y1570" s="335" t="s">
        <v>60</v>
      </c>
      <c r="Z1570" s="333" t="s">
        <v>60</v>
      </c>
      <c r="AA1570" s="330" t="s">
        <v>60</v>
      </c>
      <c r="AB1570" s="341" t="s">
        <v>60</v>
      </c>
      <c r="AC1570" s="332">
        <v>1.41</v>
      </c>
      <c r="AD1570" s="341" t="s">
        <v>60</v>
      </c>
      <c r="AE1570" s="341" t="s">
        <v>60</v>
      </c>
      <c r="AF1570" s="332">
        <v>3.82</v>
      </c>
      <c r="AG1570" s="332">
        <v>6.43</v>
      </c>
      <c r="AH1570" s="332">
        <v>6.21</v>
      </c>
      <c r="AI1570" s="332">
        <v>1.77</v>
      </c>
      <c r="AJ1570" s="332">
        <v>-2.82</v>
      </c>
      <c r="AK1570" s="332">
        <v>4.5</v>
      </c>
      <c r="AL1570" s="331" t="s">
        <v>8328</v>
      </c>
      <c r="AM1570" s="331" t="s">
        <v>8329</v>
      </c>
      <c r="AN1570" s="332">
        <v>-28.21</v>
      </c>
      <c r="AO1570" s="332">
        <v>-36.25</v>
      </c>
      <c r="AP1570" s="332">
        <v>-54.13</v>
      </c>
    </row>
    <row r="1571" spans="1:42" ht="409.5">
      <c r="A1571" s="329">
        <v>44192</v>
      </c>
      <c r="B1571" s="330" t="s">
        <v>2350</v>
      </c>
      <c r="C1571" s="330" t="s">
        <v>2351</v>
      </c>
      <c r="D1571" s="331" t="s">
        <v>61</v>
      </c>
      <c r="E1571" s="331" t="s">
        <v>77</v>
      </c>
      <c r="F1571" s="332">
        <v>1.51</v>
      </c>
      <c r="G1571" s="330" t="s">
        <v>60</v>
      </c>
      <c r="H1571" s="330" t="s">
        <v>2377</v>
      </c>
      <c r="I1571" s="331" t="s">
        <v>2515</v>
      </c>
      <c r="J1571" s="329">
        <v>44192</v>
      </c>
      <c r="K1571" s="333" t="s">
        <v>491</v>
      </c>
      <c r="L1571" s="334" t="s">
        <v>60</v>
      </c>
      <c r="M1571" s="335" t="s">
        <v>11213</v>
      </c>
      <c r="N1571" s="335" t="s">
        <v>11214</v>
      </c>
      <c r="O1571" s="335" t="s">
        <v>11215</v>
      </c>
      <c r="P1571" s="332">
        <v>1.91</v>
      </c>
      <c r="Q1571" s="331" t="s">
        <v>8409</v>
      </c>
      <c r="R1571" s="333" t="s">
        <v>10175</v>
      </c>
      <c r="S1571" s="333" t="s">
        <v>9468</v>
      </c>
      <c r="T1571" s="331" t="s">
        <v>6923</v>
      </c>
      <c r="U1571" s="331" t="s">
        <v>492</v>
      </c>
      <c r="V1571" s="335" t="s">
        <v>60</v>
      </c>
      <c r="W1571" s="333" t="s">
        <v>60</v>
      </c>
      <c r="X1571" s="330" t="s">
        <v>60</v>
      </c>
      <c r="Y1571" s="335" t="s">
        <v>11235</v>
      </c>
      <c r="Z1571" s="333" t="s">
        <v>11236</v>
      </c>
      <c r="AA1571" s="330" t="s">
        <v>11237</v>
      </c>
      <c r="AB1571" s="332">
        <v>4.92</v>
      </c>
      <c r="AC1571" s="332">
        <v>1.61</v>
      </c>
      <c r="AD1571" s="341" t="s">
        <v>60</v>
      </c>
      <c r="AE1571" s="341" t="s">
        <v>60</v>
      </c>
      <c r="AF1571" s="341" t="s">
        <v>60</v>
      </c>
      <c r="AG1571" s="341" t="s">
        <v>60</v>
      </c>
      <c r="AH1571" s="332">
        <v>1.78</v>
      </c>
      <c r="AI1571" s="338">
        <v>-0.33200000000000002</v>
      </c>
      <c r="AJ1571" s="338">
        <v>-0.39100000000000001</v>
      </c>
      <c r="AK1571" s="338">
        <v>0.82</v>
      </c>
      <c r="AL1571" s="331" t="s">
        <v>8328</v>
      </c>
      <c r="AM1571" s="331" t="s">
        <v>8329</v>
      </c>
      <c r="AN1571" s="332">
        <v>-28.4</v>
      </c>
      <c r="AO1571" s="332">
        <v>-28.4</v>
      </c>
      <c r="AP1571" s="332">
        <v>-28.4</v>
      </c>
    </row>
    <row r="1572" spans="1:42" ht="382.5">
      <c r="A1572" s="329">
        <v>44186</v>
      </c>
      <c r="B1572" s="330" t="s">
        <v>2350</v>
      </c>
      <c r="C1572" s="330" t="s">
        <v>2351</v>
      </c>
      <c r="D1572" s="331" t="s">
        <v>61</v>
      </c>
      <c r="E1572" s="331" t="s">
        <v>77</v>
      </c>
      <c r="F1572" s="332">
        <v>1.59</v>
      </c>
      <c r="G1572" s="330" t="s">
        <v>2516</v>
      </c>
      <c r="H1572" s="330" t="s">
        <v>2353</v>
      </c>
      <c r="I1572" s="331" t="s">
        <v>2517</v>
      </c>
      <c r="J1572" s="329">
        <v>44186</v>
      </c>
      <c r="K1572" s="333" t="s">
        <v>491</v>
      </c>
      <c r="L1572" s="334" t="s">
        <v>60</v>
      </c>
      <c r="M1572" s="335" t="s">
        <v>11213</v>
      </c>
      <c r="N1572" s="335" t="s">
        <v>11214</v>
      </c>
      <c r="O1572" s="335" t="s">
        <v>11215</v>
      </c>
      <c r="P1572" s="332">
        <v>1.91</v>
      </c>
      <c r="Q1572" s="331" t="s">
        <v>8409</v>
      </c>
      <c r="R1572" s="333" t="s">
        <v>10175</v>
      </c>
      <c r="S1572" s="333" t="s">
        <v>9468</v>
      </c>
      <c r="T1572" s="331" t="s">
        <v>6923</v>
      </c>
      <c r="U1572" s="331" t="s">
        <v>492</v>
      </c>
      <c r="V1572" s="335" t="s">
        <v>11386</v>
      </c>
      <c r="W1572" s="333" t="s">
        <v>9587</v>
      </c>
      <c r="X1572" s="330" t="s">
        <v>60</v>
      </c>
      <c r="Y1572" s="335" t="s">
        <v>11217</v>
      </c>
      <c r="Z1572" s="333" t="s">
        <v>9587</v>
      </c>
      <c r="AA1572" s="340">
        <v>119.8</v>
      </c>
      <c r="AB1572" s="332">
        <v>4.91</v>
      </c>
      <c r="AC1572" s="332">
        <v>1.6</v>
      </c>
      <c r="AD1572" s="341" t="s">
        <v>60</v>
      </c>
      <c r="AE1572" s="341" t="s">
        <v>60</v>
      </c>
      <c r="AF1572" s="341" t="s">
        <v>60</v>
      </c>
      <c r="AG1572" s="341" t="s">
        <v>60</v>
      </c>
      <c r="AH1572" s="332">
        <v>1.77</v>
      </c>
      <c r="AI1572" s="338">
        <v>-0.33200000000000002</v>
      </c>
      <c r="AJ1572" s="338">
        <v>-0.39100000000000001</v>
      </c>
      <c r="AK1572" s="338">
        <v>0.82</v>
      </c>
      <c r="AL1572" s="331" t="s">
        <v>8328</v>
      </c>
      <c r="AM1572" s="331" t="s">
        <v>8329</v>
      </c>
      <c r="AN1572" s="332">
        <v>-28.67</v>
      </c>
      <c r="AO1572" s="332">
        <v>-28.67</v>
      </c>
      <c r="AP1572" s="332">
        <v>-28.67</v>
      </c>
    </row>
    <row r="1573" spans="1:42" ht="337.5">
      <c r="A1573" s="329">
        <v>44774</v>
      </c>
      <c r="B1573" s="330" t="s">
        <v>11412</v>
      </c>
      <c r="C1573" s="330" t="s">
        <v>2519</v>
      </c>
      <c r="D1573" s="331" t="s">
        <v>61</v>
      </c>
      <c r="E1573" s="331" t="s">
        <v>77</v>
      </c>
      <c r="F1573" s="332">
        <v>88.4</v>
      </c>
      <c r="G1573" s="330" t="s">
        <v>2520</v>
      </c>
      <c r="H1573" s="330" t="s">
        <v>2521</v>
      </c>
      <c r="I1573" s="331" t="s">
        <v>2522</v>
      </c>
      <c r="J1573" s="329">
        <v>44774</v>
      </c>
      <c r="K1573" s="333" t="s">
        <v>491</v>
      </c>
      <c r="L1573" s="334" t="s">
        <v>60</v>
      </c>
      <c r="M1573" s="335" t="s">
        <v>11413</v>
      </c>
      <c r="N1573" s="335" t="s">
        <v>11414</v>
      </c>
      <c r="O1573" s="335" t="s">
        <v>11415</v>
      </c>
      <c r="P1573" s="336">
        <v>170.2</v>
      </c>
      <c r="Q1573" s="331" t="s">
        <v>8400</v>
      </c>
      <c r="R1573" s="333" t="s">
        <v>11416</v>
      </c>
      <c r="S1573" s="333" t="s">
        <v>8980</v>
      </c>
      <c r="T1573" s="331" t="s">
        <v>6917</v>
      </c>
      <c r="U1573" s="331" t="s">
        <v>492</v>
      </c>
      <c r="V1573" s="335" t="s">
        <v>11417</v>
      </c>
      <c r="W1573" s="333" t="s">
        <v>11418</v>
      </c>
      <c r="X1573" s="330" t="s">
        <v>60</v>
      </c>
      <c r="Y1573" s="335" t="s">
        <v>11419</v>
      </c>
      <c r="Z1573" s="333" t="s">
        <v>11420</v>
      </c>
      <c r="AA1573" s="330" t="s">
        <v>60</v>
      </c>
      <c r="AB1573" s="332">
        <v>3.26</v>
      </c>
      <c r="AC1573" s="332">
        <v>1.23</v>
      </c>
      <c r="AD1573" s="332">
        <v>1.86</v>
      </c>
      <c r="AE1573" s="332">
        <v>2.0099999999999998</v>
      </c>
      <c r="AF1573" s="338">
        <v>0.39100000000000001</v>
      </c>
      <c r="AG1573" s="332">
        <v>117.72</v>
      </c>
      <c r="AH1573" s="332">
        <v>133.63999999999999</v>
      </c>
      <c r="AI1573" s="336">
        <v>287</v>
      </c>
      <c r="AJ1573" s="336">
        <v>31.6</v>
      </c>
      <c r="AK1573" s="336">
        <v>162.30000000000001</v>
      </c>
      <c r="AL1573" s="331" t="s">
        <v>8328</v>
      </c>
      <c r="AM1573" s="331" t="s">
        <v>8329</v>
      </c>
      <c r="AN1573" s="332">
        <v>-28.99</v>
      </c>
      <c r="AO1573" s="332">
        <v>-32.81</v>
      </c>
      <c r="AP1573" s="332">
        <v>-22.71</v>
      </c>
    </row>
    <row r="1574" spans="1:42" ht="202.5">
      <c r="A1574" s="329">
        <v>44362</v>
      </c>
      <c r="B1574" s="330" t="s">
        <v>2523</v>
      </c>
      <c r="C1574" s="330" t="s">
        <v>60</v>
      </c>
      <c r="D1574" s="331" t="s">
        <v>61</v>
      </c>
      <c r="E1574" s="331" t="s">
        <v>67</v>
      </c>
      <c r="F1574" s="332">
        <v>17.5</v>
      </c>
      <c r="G1574" s="330" t="s">
        <v>2524</v>
      </c>
      <c r="H1574" s="330" t="s">
        <v>60</v>
      </c>
      <c r="I1574" s="331" t="s">
        <v>2525</v>
      </c>
      <c r="J1574" s="329">
        <v>44362</v>
      </c>
      <c r="K1574" s="333" t="s">
        <v>491</v>
      </c>
      <c r="L1574" s="329">
        <v>44459</v>
      </c>
      <c r="M1574" s="335" t="s">
        <v>11394</v>
      </c>
      <c r="N1574" s="335" t="s">
        <v>60</v>
      </c>
      <c r="O1574" s="335" t="s">
        <v>60</v>
      </c>
      <c r="P1574" s="341" t="s">
        <v>60</v>
      </c>
      <c r="Q1574" s="331" t="s">
        <v>8633</v>
      </c>
      <c r="R1574" s="339" t="s">
        <v>11395</v>
      </c>
      <c r="S1574" s="333" t="s">
        <v>11396</v>
      </c>
      <c r="T1574" s="331" t="s">
        <v>6921</v>
      </c>
      <c r="U1574" s="331" t="s">
        <v>492</v>
      </c>
      <c r="V1574" s="335" t="s">
        <v>11397</v>
      </c>
      <c r="W1574" s="333" t="s">
        <v>11398</v>
      </c>
      <c r="X1574" s="330" t="s">
        <v>60</v>
      </c>
      <c r="Y1574" s="335" t="s">
        <v>60</v>
      </c>
      <c r="Z1574" s="333" t="s">
        <v>60</v>
      </c>
      <c r="AA1574" s="330" t="s">
        <v>60</v>
      </c>
      <c r="AB1574" s="341" t="s">
        <v>60</v>
      </c>
      <c r="AC1574" s="341" t="s">
        <v>60</v>
      </c>
      <c r="AD1574" s="341" t="s">
        <v>60</v>
      </c>
      <c r="AE1574" s="341" t="s">
        <v>60</v>
      </c>
      <c r="AF1574" s="341" t="s">
        <v>60</v>
      </c>
      <c r="AG1574" s="341" t="s">
        <v>60</v>
      </c>
      <c r="AH1574" s="332">
        <v>17.5</v>
      </c>
      <c r="AI1574" s="341" t="s">
        <v>60</v>
      </c>
      <c r="AJ1574" s="341" t="s">
        <v>60</v>
      </c>
      <c r="AK1574" s="341" t="s">
        <v>60</v>
      </c>
      <c r="AL1574" s="331" t="s">
        <v>8328</v>
      </c>
      <c r="AM1574" s="331" t="s">
        <v>8329</v>
      </c>
      <c r="AN1574" s="332">
        <v>-30</v>
      </c>
      <c r="AO1574" s="332">
        <v>-30</v>
      </c>
      <c r="AP1574" s="332">
        <v>-30</v>
      </c>
    </row>
    <row r="1575" spans="1:42" ht="371.25">
      <c r="A1575" s="329">
        <v>44676</v>
      </c>
      <c r="B1575" s="330" t="s">
        <v>2526</v>
      </c>
      <c r="C1575" s="330" t="s">
        <v>2527</v>
      </c>
      <c r="D1575" s="331" t="s">
        <v>61</v>
      </c>
      <c r="E1575" s="331" t="s">
        <v>77</v>
      </c>
      <c r="F1575" s="332">
        <v>122.72</v>
      </c>
      <c r="G1575" s="330" t="s">
        <v>2528</v>
      </c>
      <c r="H1575" s="330" t="s">
        <v>2529</v>
      </c>
      <c r="I1575" s="331" t="s">
        <v>2530</v>
      </c>
      <c r="J1575" s="329">
        <v>44676</v>
      </c>
      <c r="K1575" s="333" t="s">
        <v>491</v>
      </c>
      <c r="L1575" s="334" t="s">
        <v>60</v>
      </c>
      <c r="M1575" s="335" t="s">
        <v>11363</v>
      </c>
      <c r="N1575" s="335" t="s">
        <v>11364</v>
      </c>
      <c r="O1575" s="335" t="s">
        <v>11365</v>
      </c>
      <c r="P1575" s="336">
        <v>143.19999999999999</v>
      </c>
      <c r="Q1575" s="331" t="s">
        <v>11366</v>
      </c>
      <c r="R1575" s="339" t="s">
        <v>11367</v>
      </c>
      <c r="S1575" s="333" t="s">
        <v>8826</v>
      </c>
      <c r="T1575" s="331" t="s">
        <v>6917</v>
      </c>
      <c r="U1575" s="331" t="s">
        <v>492</v>
      </c>
      <c r="V1575" s="335" t="s">
        <v>11368</v>
      </c>
      <c r="W1575" s="339" t="s">
        <v>11369</v>
      </c>
      <c r="X1575" s="330" t="s">
        <v>60</v>
      </c>
      <c r="Y1575" s="335" t="s">
        <v>11370</v>
      </c>
      <c r="Z1575" s="333" t="s">
        <v>11371</v>
      </c>
      <c r="AA1575" s="330" t="s">
        <v>60</v>
      </c>
      <c r="AB1575" s="332">
        <v>5.75</v>
      </c>
      <c r="AC1575" s="332">
        <v>1.24</v>
      </c>
      <c r="AD1575" s="332">
        <v>4.33</v>
      </c>
      <c r="AE1575" s="332">
        <v>4.8099999999999996</v>
      </c>
      <c r="AF1575" s="338">
        <v>0.28399999999999997</v>
      </c>
      <c r="AG1575" s="332">
        <v>150.97</v>
      </c>
      <c r="AH1575" s="332">
        <v>147.19999999999999</v>
      </c>
      <c r="AI1575" s="336">
        <v>519.79999999999995</v>
      </c>
      <c r="AJ1575" s="336">
        <v>25.2</v>
      </c>
      <c r="AK1575" s="336">
        <v>286.2</v>
      </c>
      <c r="AL1575" s="331" t="s">
        <v>8328</v>
      </c>
      <c r="AM1575" s="331" t="s">
        <v>8329</v>
      </c>
      <c r="AN1575" s="332">
        <v>-30.06</v>
      </c>
      <c r="AO1575" s="332">
        <v>-25.49</v>
      </c>
      <c r="AP1575" s="332">
        <v>-22.97</v>
      </c>
    </row>
    <row r="1576" spans="1:42" ht="371.25">
      <c r="A1576" s="329">
        <v>44306</v>
      </c>
      <c r="B1576" s="330" t="s">
        <v>6753</v>
      </c>
      <c r="C1576" s="330" t="s">
        <v>60</v>
      </c>
      <c r="D1576" s="331" t="s">
        <v>61</v>
      </c>
      <c r="E1576" s="331" t="s">
        <v>67</v>
      </c>
      <c r="F1576" s="332">
        <v>971.71</v>
      </c>
      <c r="G1576" s="330" t="s">
        <v>6754</v>
      </c>
      <c r="H1576" s="330" t="s">
        <v>6755</v>
      </c>
      <c r="I1576" s="331" t="s">
        <v>6756</v>
      </c>
      <c r="J1576" s="329">
        <v>44306</v>
      </c>
      <c r="K1576" s="333" t="s">
        <v>491</v>
      </c>
      <c r="L1576" s="329">
        <v>44344</v>
      </c>
      <c r="M1576" s="335" t="s">
        <v>17213</v>
      </c>
      <c r="N1576" s="335" t="s">
        <v>17214</v>
      </c>
      <c r="O1576" s="335" t="s">
        <v>17215</v>
      </c>
      <c r="P1576" s="341" t="s">
        <v>60</v>
      </c>
      <c r="Q1576" s="331" t="s">
        <v>9874</v>
      </c>
      <c r="R1576" s="339" t="s">
        <v>17216</v>
      </c>
      <c r="S1576" s="333" t="s">
        <v>17217</v>
      </c>
      <c r="T1576" s="331" t="s">
        <v>6921</v>
      </c>
      <c r="U1576" s="331" t="s">
        <v>11848</v>
      </c>
      <c r="V1576" s="335" t="s">
        <v>17218</v>
      </c>
      <c r="W1576" s="333" t="s">
        <v>17219</v>
      </c>
      <c r="X1576" s="330" t="s">
        <v>60</v>
      </c>
      <c r="Y1576" s="335" t="s">
        <v>17220</v>
      </c>
      <c r="Z1576" s="333" t="s">
        <v>17221</v>
      </c>
      <c r="AA1576" s="330" t="s">
        <v>60</v>
      </c>
      <c r="AB1576" s="332">
        <v>14.51</v>
      </c>
      <c r="AC1576" s="332">
        <v>4.67</v>
      </c>
      <c r="AD1576" s="332">
        <v>9.44</v>
      </c>
      <c r="AE1576" s="332">
        <v>16.16</v>
      </c>
      <c r="AF1576" s="338">
        <v>0.46800000000000003</v>
      </c>
      <c r="AG1576" s="332">
        <v>1129.78</v>
      </c>
      <c r="AH1576" s="332">
        <v>430.14</v>
      </c>
      <c r="AI1576" s="336">
        <v>4896</v>
      </c>
      <c r="AJ1576" s="336">
        <v>-99.4</v>
      </c>
      <c r="AK1576" s="336">
        <v>1418.3</v>
      </c>
      <c r="AL1576" s="331" t="s">
        <v>8328</v>
      </c>
      <c r="AM1576" s="331" t="s">
        <v>8329</v>
      </c>
      <c r="AN1576" s="332">
        <v>-30.41</v>
      </c>
      <c r="AO1576" s="332">
        <v>-30.35</v>
      </c>
      <c r="AP1576" s="332">
        <v>-23.33</v>
      </c>
    </row>
    <row r="1577" spans="1:42" ht="303.75">
      <c r="A1577" s="329">
        <v>44648</v>
      </c>
      <c r="B1577" s="330" t="s">
        <v>6757</v>
      </c>
      <c r="C1577" s="330" t="s">
        <v>60</v>
      </c>
      <c r="D1577" s="331" t="s">
        <v>61</v>
      </c>
      <c r="E1577" s="331" t="s">
        <v>67</v>
      </c>
      <c r="F1577" s="332">
        <v>132.58000000000001</v>
      </c>
      <c r="G1577" s="330" t="s">
        <v>4134</v>
      </c>
      <c r="H1577" s="330" t="s">
        <v>6758</v>
      </c>
      <c r="I1577" s="331" t="s">
        <v>6759</v>
      </c>
      <c r="J1577" s="329">
        <v>44648</v>
      </c>
      <c r="K1577" s="333" t="s">
        <v>491</v>
      </c>
      <c r="L1577" s="329">
        <v>44721</v>
      </c>
      <c r="M1577" s="335" t="s">
        <v>17222</v>
      </c>
      <c r="N1577" s="335" t="s">
        <v>17223</v>
      </c>
      <c r="O1577" s="335" t="s">
        <v>17224</v>
      </c>
      <c r="P1577" s="341" t="s">
        <v>60</v>
      </c>
      <c r="Q1577" s="331" t="s">
        <v>8331</v>
      </c>
      <c r="R1577" s="333" t="s">
        <v>9602</v>
      </c>
      <c r="S1577" s="333" t="s">
        <v>8549</v>
      </c>
      <c r="T1577" s="331" t="s">
        <v>6915</v>
      </c>
      <c r="U1577" s="331" t="s">
        <v>11848</v>
      </c>
      <c r="V1577" s="335" t="s">
        <v>13532</v>
      </c>
      <c r="W1577" s="333" t="s">
        <v>13533</v>
      </c>
      <c r="X1577" s="340">
        <v>464.5</v>
      </c>
      <c r="Y1577" s="335" t="s">
        <v>17225</v>
      </c>
      <c r="Z1577" s="339" t="s">
        <v>17226</v>
      </c>
      <c r="AA1577" s="330" t="s">
        <v>60</v>
      </c>
      <c r="AB1577" s="341" t="s">
        <v>60</v>
      </c>
      <c r="AC1577" s="332">
        <v>3.81</v>
      </c>
      <c r="AD1577" s="341" t="s">
        <v>60</v>
      </c>
      <c r="AE1577" s="341" t="s">
        <v>60</v>
      </c>
      <c r="AF1577" s="332">
        <v>95.41</v>
      </c>
      <c r="AG1577" s="332">
        <v>110.96</v>
      </c>
      <c r="AH1577" s="332">
        <v>98.54</v>
      </c>
      <c r="AI1577" s="332">
        <v>1.1599999999999999</v>
      </c>
      <c r="AJ1577" s="336">
        <v>-67.099999999999994</v>
      </c>
      <c r="AK1577" s="336">
        <v>62</v>
      </c>
      <c r="AL1577" s="331" t="s">
        <v>8328</v>
      </c>
      <c r="AM1577" s="331" t="s">
        <v>8329</v>
      </c>
      <c r="AN1577" s="332">
        <v>-30.49</v>
      </c>
      <c r="AO1577" s="332">
        <v>-30.92</v>
      </c>
      <c r="AP1577" s="332">
        <v>-34.1</v>
      </c>
    </row>
    <row r="1578" spans="1:42" ht="180">
      <c r="A1578" s="329">
        <v>44217</v>
      </c>
      <c r="B1578" s="330" t="s">
        <v>2531</v>
      </c>
      <c r="C1578" s="330" t="s">
        <v>2532</v>
      </c>
      <c r="D1578" s="331" t="s">
        <v>61</v>
      </c>
      <c r="E1578" s="331" t="s">
        <v>67</v>
      </c>
      <c r="F1578" s="332">
        <v>13.43</v>
      </c>
      <c r="G1578" s="330" t="s">
        <v>60</v>
      </c>
      <c r="H1578" s="330" t="s">
        <v>60</v>
      </c>
      <c r="I1578" s="331" t="s">
        <v>2533</v>
      </c>
      <c r="J1578" s="329">
        <v>44217</v>
      </c>
      <c r="K1578" s="333" t="s">
        <v>491</v>
      </c>
      <c r="L1578" s="329">
        <v>44216</v>
      </c>
      <c r="M1578" s="335" t="s">
        <v>11482</v>
      </c>
      <c r="N1578" s="335" t="s">
        <v>11483</v>
      </c>
      <c r="O1578" s="335" t="s">
        <v>11484</v>
      </c>
      <c r="P1578" s="332">
        <v>8.8699999999999992</v>
      </c>
      <c r="Q1578" s="331" t="s">
        <v>8695</v>
      </c>
      <c r="R1578" s="339" t="s">
        <v>11485</v>
      </c>
      <c r="S1578" s="333" t="s">
        <v>8508</v>
      </c>
      <c r="T1578" s="331" t="s">
        <v>6917</v>
      </c>
      <c r="U1578" s="331" t="s">
        <v>492</v>
      </c>
      <c r="V1578" s="335" t="s">
        <v>60</v>
      </c>
      <c r="W1578" s="333" t="s">
        <v>60</v>
      </c>
      <c r="X1578" s="330" t="s">
        <v>60</v>
      </c>
      <c r="Y1578" s="335" t="s">
        <v>60</v>
      </c>
      <c r="Z1578" s="333" t="s">
        <v>60</v>
      </c>
      <c r="AA1578" s="330" t="s">
        <v>60</v>
      </c>
      <c r="AB1578" s="332">
        <v>10.51</v>
      </c>
      <c r="AC1578" s="332">
        <v>7.16</v>
      </c>
      <c r="AD1578" s="341" t="s">
        <v>60</v>
      </c>
      <c r="AE1578" s="341" t="s">
        <v>60</v>
      </c>
      <c r="AF1578" s="332">
        <v>2.16</v>
      </c>
      <c r="AG1578" s="332">
        <v>20.170000000000002</v>
      </c>
      <c r="AH1578" s="332">
        <v>22.86</v>
      </c>
      <c r="AI1578" s="336">
        <v>10.199999999999999</v>
      </c>
      <c r="AJ1578" s="332">
        <v>-2.95</v>
      </c>
      <c r="AK1578" s="336">
        <v>12.2</v>
      </c>
      <c r="AL1578" s="331" t="s">
        <v>8328</v>
      </c>
      <c r="AM1578" s="331" t="s">
        <v>8329</v>
      </c>
      <c r="AN1578" s="332">
        <v>-30.58</v>
      </c>
      <c r="AO1578" s="332">
        <v>-39.75</v>
      </c>
      <c r="AP1578" s="332">
        <v>-44.69</v>
      </c>
    </row>
    <row r="1579" spans="1:42" ht="360">
      <c r="A1579" s="329">
        <v>44286</v>
      </c>
      <c r="B1579" s="330" t="s">
        <v>6760</v>
      </c>
      <c r="C1579" s="330" t="s">
        <v>60</v>
      </c>
      <c r="D1579" s="331" t="s">
        <v>61</v>
      </c>
      <c r="E1579" s="331" t="s">
        <v>67</v>
      </c>
      <c r="F1579" s="332">
        <v>136.12</v>
      </c>
      <c r="G1579" s="330" t="s">
        <v>6761</v>
      </c>
      <c r="H1579" s="330" t="s">
        <v>6762</v>
      </c>
      <c r="I1579" s="331" t="s">
        <v>6763</v>
      </c>
      <c r="J1579" s="329">
        <v>44286</v>
      </c>
      <c r="K1579" s="333" t="s">
        <v>491</v>
      </c>
      <c r="L1579" s="329">
        <v>44439</v>
      </c>
      <c r="M1579" s="335" t="s">
        <v>17227</v>
      </c>
      <c r="N1579" s="335" t="s">
        <v>60</v>
      </c>
      <c r="O1579" s="335" t="s">
        <v>60</v>
      </c>
      <c r="P1579" s="341" t="s">
        <v>60</v>
      </c>
      <c r="Q1579" s="331" t="s">
        <v>9180</v>
      </c>
      <c r="R1579" s="339" t="s">
        <v>17228</v>
      </c>
      <c r="S1579" s="333" t="s">
        <v>9401</v>
      </c>
      <c r="T1579" s="331" t="s">
        <v>6921</v>
      </c>
      <c r="U1579" s="331" t="s">
        <v>11848</v>
      </c>
      <c r="V1579" s="335" t="s">
        <v>17229</v>
      </c>
      <c r="W1579" s="333" t="s">
        <v>9394</v>
      </c>
      <c r="X1579" s="344">
        <v>7.8</v>
      </c>
      <c r="Y1579" s="335" t="s">
        <v>17230</v>
      </c>
      <c r="Z1579" s="339" t="s">
        <v>17231</v>
      </c>
      <c r="AA1579" s="330" t="s">
        <v>60</v>
      </c>
      <c r="AB1579" s="341" t="s">
        <v>60</v>
      </c>
      <c r="AC1579" s="332">
        <v>1.06</v>
      </c>
      <c r="AD1579" s="341" t="s">
        <v>60</v>
      </c>
      <c r="AE1579" s="341" t="s">
        <v>60</v>
      </c>
      <c r="AF1579" s="332">
        <v>1.18</v>
      </c>
      <c r="AG1579" s="332">
        <v>135.02000000000001</v>
      </c>
      <c r="AH1579" s="332">
        <v>126.78</v>
      </c>
      <c r="AI1579" s="336">
        <v>114.4</v>
      </c>
      <c r="AJ1579" s="336">
        <v>-24.8</v>
      </c>
      <c r="AK1579" s="341" t="s">
        <v>60</v>
      </c>
      <c r="AL1579" s="331" t="s">
        <v>8328</v>
      </c>
      <c r="AM1579" s="331" t="s">
        <v>8329</v>
      </c>
      <c r="AN1579" s="332">
        <v>-30.95</v>
      </c>
      <c r="AO1579" s="332">
        <v>-34.4</v>
      </c>
      <c r="AP1579" s="332">
        <v>-48.21</v>
      </c>
    </row>
    <row r="1580" spans="1:42" ht="157.5">
      <c r="A1580" s="329">
        <v>44784</v>
      </c>
      <c r="B1580" s="330" t="s">
        <v>6764</v>
      </c>
      <c r="C1580" s="330" t="s">
        <v>6765</v>
      </c>
      <c r="D1580" s="331" t="s">
        <v>61</v>
      </c>
      <c r="E1580" s="331" t="s">
        <v>77</v>
      </c>
      <c r="F1580" s="332">
        <v>3176.46</v>
      </c>
      <c r="G1580" s="330" t="s">
        <v>6766</v>
      </c>
      <c r="H1580" s="330" t="s">
        <v>60</v>
      </c>
      <c r="I1580" s="331" t="s">
        <v>6767</v>
      </c>
      <c r="J1580" s="329">
        <v>44784</v>
      </c>
      <c r="K1580" s="333" t="s">
        <v>491</v>
      </c>
      <c r="L1580" s="334" t="s">
        <v>60</v>
      </c>
      <c r="M1580" s="335" t="s">
        <v>17232</v>
      </c>
      <c r="N1580" s="335" t="s">
        <v>17233</v>
      </c>
      <c r="O1580" s="335" t="s">
        <v>17234</v>
      </c>
      <c r="P1580" s="336">
        <v>843.6</v>
      </c>
      <c r="Q1580" s="331" t="s">
        <v>13370</v>
      </c>
      <c r="R1580" s="333" t="s">
        <v>14258</v>
      </c>
      <c r="S1580" s="333" t="s">
        <v>17235</v>
      </c>
      <c r="T1580" s="331" t="s">
        <v>6921</v>
      </c>
      <c r="U1580" s="331" t="s">
        <v>12459</v>
      </c>
      <c r="V1580" s="335" t="s">
        <v>17236</v>
      </c>
      <c r="W1580" s="333" t="s">
        <v>9832</v>
      </c>
      <c r="X1580" s="340">
        <v>1780.4</v>
      </c>
      <c r="Y1580" s="335" t="s">
        <v>60</v>
      </c>
      <c r="Z1580" s="333" t="s">
        <v>60</v>
      </c>
      <c r="AA1580" s="330" t="s">
        <v>60</v>
      </c>
      <c r="AB1580" s="341" t="s">
        <v>60</v>
      </c>
      <c r="AC1580" s="338">
        <v>0.62</v>
      </c>
      <c r="AD1580" s="332">
        <v>17.579999999999998</v>
      </c>
      <c r="AE1580" s="332">
        <v>29.4</v>
      </c>
      <c r="AF1580" s="332">
        <v>4.7699999999999996</v>
      </c>
      <c r="AG1580" s="332">
        <v>1775.8</v>
      </c>
      <c r="AH1580" s="332">
        <v>1001.56</v>
      </c>
      <c r="AI1580" s="336">
        <v>290.60000000000002</v>
      </c>
      <c r="AJ1580" s="336">
        <v>515.1</v>
      </c>
      <c r="AK1580" s="336">
        <v>4840.5</v>
      </c>
      <c r="AL1580" s="331" t="s">
        <v>8328</v>
      </c>
      <c r="AM1580" s="331" t="s">
        <v>8329</v>
      </c>
      <c r="AN1580" s="332">
        <v>-31.31</v>
      </c>
      <c r="AO1580" s="332">
        <v>-27.76</v>
      </c>
      <c r="AP1580" s="332">
        <v>-15.6</v>
      </c>
    </row>
    <row r="1581" spans="1:42" ht="168.75">
      <c r="A1581" s="329">
        <v>44449</v>
      </c>
      <c r="B1581" s="330" t="s">
        <v>2534</v>
      </c>
      <c r="C1581" s="330" t="s">
        <v>2535</v>
      </c>
      <c r="D1581" s="331" t="s">
        <v>61</v>
      </c>
      <c r="E1581" s="331" t="s">
        <v>67</v>
      </c>
      <c r="F1581" s="332">
        <v>7.91</v>
      </c>
      <c r="G1581" s="330" t="s">
        <v>60</v>
      </c>
      <c r="H1581" s="330" t="s">
        <v>2536</v>
      </c>
      <c r="I1581" s="331" t="s">
        <v>2537</v>
      </c>
      <c r="J1581" s="329">
        <v>44449</v>
      </c>
      <c r="K1581" s="333" t="s">
        <v>491</v>
      </c>
      <c r="L1581" s="329">
        <v>44441</v>
      </c>
      <c r="M1581" s="335" t="s">
        <v>11399</v>
      </c>
      <c r="N1581" s="335" t="s">
        <v>11400</v>
      </c>
      <c r="O1581" s="335" t="s">
        <v>11401</v>
      </c>
      <c r="P1581" s="336">
        <v>35</v>
      </c>
      <c r="Q1581" s="331" t="s">
        <v>9040</v>
      </c>
      <c r="R1581" s="339" t="s">
        <v>11402</v>
      </c>
      <c r="S1581" s="333" t="s">
        <v>11096</v>
      </c>
      <c r="T1581" s="331" t="s">
        <v>6917</v>
      </c>
      <c r="U1581" s="331" t="s">
        <v>492</v>
      </c>
      <c r="V1581" s="335" t="s">
        <v>60</v>
      </c>
      <c r="W1581" s="333" t="s">
        <v>60</v>
      </c>
      <c r="X1581" s="330" t="s">
        <v>60</v>
      </c>
      <c r="Y1581" s="335" t="s">
        <v>11403</v>
      </c>
      <c r="Z1581" s="333" t="s">
        <v>11404</v>
      </c>
      <c r="AA1581" s="330" t="s">
        <v>60</v>
      </c>
      <c r="AB1581" s="332">
        <v>4.32</v>
      </c>
      <c r="AC1581" s="338">
        <v>0.60699999999999998</v>
      </c>
      <c r="AD1581" s="332">
        <v>2.38</v>
      </c>
      <c r="AE1581" s="332">
        <v>2.97</v>
      </c>
      <c r="AF1581" s="338">
        <v>0.25</v>
      </c>
      <c r="AG1581" s="332">
        <v>11</v>
      </c>
      <c r="AH1581" s="332">
        <v>12.34</v>
      </c>
      <c r="AI1581" s="336">
        <v>35.799999999999997</v>
      </c>
      <c r="AJ1581" s="332">
        <v>-2.89</v>
      </c>
      <c r="AK1581" s="336">
        <v>31.9</v>
      </c>
      <c r="AL1581" s="331" t="s">
        <v>8328</v>
      </c>
      <c r="AM1581" s="331" t="s">
        <v>8329</v>
      </c>
      <c r="AN1581" s="332">
        <v>-31.43</v>
      </c>
      <c r="AO1581" s="332">
        <v>-31.43</v>
      </c>
      <c r="AP1581" s="332">
        <v>-29.82</v>
      </c>
    </row>
    <row r="1582" spans="1:42" ht="292.5">
      <c r="A1582" s="329">
        <v>44167</v>
      </c>
      <c r="B1582" s="330" t="s">
        <v>2538</v>
      </c>
      <c r="C1582" s="330" t="s">
        <v>2539</v>
      </c>
      <c r="D1582" s="331" t="s">
        <v>61</v>
      </c>
      <c r="E1582" s="331" t="s">
        <v>67</v>
      </c>
      <c r="F1582" s="332">
        <v>113.67</v>
      </c>
      <c r="G1582" s="330" t="s">
        <v>2540</v>
      </c>
      <c r="H1582" s="330" t="s">
        <v>2541</v>
      </c>
      <c r="I1582" s="331" t="s">
        <v>2542</v>
      </c>
      <c r="J1582" s="329">
        <v>44167</v>
      </c>
      <c r="K1582" s="333" t="s">
        <v>491</v>
      </c>
      <c r="L1582" s="329">
        <v>44166</v>
      </c>
      <c r="M1582" s="335" t="s">
        <v>11446</v>
      </c>
      <c r="N1582" s="335" t="s">
        <v>11447</v>
      </c>
      <c r="O1582" s="335" t="s">
        <v>11448</v>
      </c>
      <c r="P1582" s="336">
        <v>296</v>
      </c>
      <c r="Q1582" s="331" t="s">
        <v>8648</v>
      </c>
      <c r="R1582" s="333" t="s">
        <v>11249</v>
      </c>
      <c r="S1582" s="333" t="s">
        <v>8499</v>
      </c>
      <c r="T1582" s="331" t="s">
        <v>6917</v>
      </c>
      <c r="U1582" s="331" t="s">
        <v>492</v>
      </c>
      <c r="V1582" s="335" t="s">
        <v>11449</v>
      </c>
      <c r="W1582" s="333" t="s">
        <v>10241</v>
      </c>
      <c r="X1582" s="340">
        <v>5797.2</v>
      </c>
      <c r="Y1582" s="335" t="s">
        <v>11450</v>
      </c>
      <c r="Z1582" s="333" t="s">
        <v>10241</v>
      </c>
      <c r="AA1582" s="330" t="s">
        <v>60</v>
      </c>
      <c r="AB1582" s="341" t="s">
        <v>60</v>
      </c>
      <c r="AC1582" s="332">
        <v>1.45</v>
      </c>
      <c r="AD1582" s="332">
        <v>21.79</v>
      </c>
      <c r="AE1582" s="341" t="s">
        <v>60</v>
      </c>
      <c r="AF1582" s="332">
        <v>3.86</v>
      </c>
      <c r="AG1582" s="332">
        <v>129.68</v>
      </c>
      <c r="AH1582" s="332">
        <v>56.95</v>
      </c>
      <c r="AI1582" s="336">
        <v>85.5</v>
      </c>
      <c r="AJ1582" s="332">
        <v>-1.1100000000000001</v>
      </c>
      <c r="AK1582" s="336">
        <v>347.3</v>
      </c>
      <c r="AL1582" s="331" t="s">
        <v>8328</v>
      </c>
      <c r="AM1582" s="331" t="s">
        <v>8329</v>
      </c>
      <c r="AN1582" s="332">
        <v>-31.5</v>
      </c>
      <c r="AO1582" s="332">
        <v>-34.130000000000003</v>
      </c>
      <c r="AP1582" s="332">
        <v>-18.93</v>
      </c>
    </row>
    <row r="1583" spans="1:42" ht="225">
      <c r="A1583" s="329">
        <v>44179</v>
      </c>
      <c r="B1583" s="330" t="s">
        <v>6768</v>
      </c>
      <c r="C1583" s="330" t="s">
        <v>60</v>
      </c>
      <c r="D1583" s="331" t="s">
        <v>61</v>
      </c>
      <c r="E1583" s="331" t="s">
        <v>67</v>
      </c>
      <c r="F1583" s="332">
        <v>52.29</v>
      </c>
      <c r="G1583" s="330" t="s">
        <v>6769</v>
      </c>
      <c r="H1583" s="330" t="s">
        <v>6770</v>
      </c>
      <c r="I1583" s="331" t="s">
        <v>6771</v>
      </c>
      <c r="J1583" s="329">
        <v>44179</v>
      </c>
      <c r="K1583" s="333" t="s">
        <v>491</v>
      </c>
      <c r="L1583" s="329">
        <v>44386</v>
      </c>
      <c r="M1583" s="335" t="s">
        <v>17237</v>
      </c>
      <c r="N1583" s="335" t="s">
        <v>60</v>
      </c>
      <c r="O1583" s="335" t="s">
        <v>60</v>
      </c>
      <c r="P1583" s="341" t="s">
        <v>60</v>
      </c>
      <c r="Q1583" s="331" t="s">
        <v>11366</v>
      </c>
      <c r="R1583" s="339" t="s">
        <v>17238</v>
      </c>
      <c r="S1583" s="333" t="s">
        <v>11277</v>
      </c>
      <c r="T1583" s="331" t="s">
        <v>6917</v>
      </c>
      <c r="U1583" s="331" t="s">
        <v>11848</v>
      </c>
      <c r="V1583" s="335" t="s">
        <v>17239</v>
      </c>
      <c r="W1583" s="333" t="s">
        <v>9903</v>
      </c>
      <c r="X1583" s="330" t="s">
        <v>60</v>
      </c>
      <c r="Y1583" s="335" t="s">
        <v>17240</v>
      </c>
      <c r="Z1583" s="333" t="s">
        <v>8654</v>
      </c>
      <c r="AA1583" s="330" t="s">
        <v>60</v>
      </c>
      <c r="AB1583" s="332">
        <v>11.88</v>
      </c>
      <c r="AC1583" s="332">
        <v>1.96</v>
      </c>
      <c r="AD1583" s="332">
        <v>12.04</v>
      </c>
      <c r="AE1583" s="332">
        <v>12.65</v>
      </c>
      <c r="AF1583" s="338">
        <v>0.69099999999999995</v>
      </c>
      <c r="AG1583" s="332">
        <v>74.7</v>
      </c>
      <c r="AH1583" s="332">
        <v>81.819999999999993</v>
      </c>
      <c r="AI1583" s="336">
        <v>115.5</v>
      </c>
      <c r="AJ1583" s="332">
        <v>7.3</v>
      </c>
      <c r="AK1583" s="336">
        <v>56.6</v>
      </c>
      <c r="AL1583" s="331" t="s">
        <v>8328</v>
      </c>
      <c r="AM1583" s="331" t="s">
        <v>8329</v>
      </c>
      <c r="AN1583" s="332">
        <v>-33.229999999999997</v>
      </c>
      <c r="AO1583" s="332">
        <v>-8.74</v>
      </c>
      <c r="AP1583" s="332">
        <v>10.31</v>
      </c>
    </row>
    <row r="1584" spans="1:42" ht="157.5">
      <c r="A1584" s="329">
        <v>44627</v>
      </c>
      <c r="B1584" s="330" t="s">
        <v>11228</v>
      </c>
      <c r="C1584" s="330" t="s">
        <v>11229</v>
      </c>
      <c r="D1584" s="331" t="s">
        <v>61</v>
      </c>
      <c r="E1584" s="331" t="s">
        <v>67</v>
      </c>
      <c r="F1584" s="332">
        <v>33.21</v>
      </c>
      <c r="G1584" s="330" t="s">
        <v>60</v>
      </c>
      <c r="H1584" s="330" t="s">
        <v>2545</v>
      </c>
      <c r="I1584" s="331" t="s">
        <v>2546</v>
      </c>
      <c r="J1584" s="329">
        <v>44627</v>
      </c>
      <c r="K1584" s="333" t="s">
        <v>491</v>
      </c>
      <c r="L1584" s="329">
        <v>44706</v>
      </c>
      <c r="M1584" s="335" t="s">
        <v>11230</v>
      </c>
      <c r="N1584" s="335" t="s">
        <v>60</v>
      </c>
      <c r="O1584" s="335" t="s">
        <v>11231</v>
      </c>
      <c r="P1584" s="336">
        <v>65.400000000000006</v>
      </c>
      <c r="Q1584" s="331" t="s">
        <v>10323</v>
      </c>
      <c r="R1584" s="339" t="s">
        <v>11232</v>
      </c>
      <c r="S1584" s="333" t="s">
        <v>8671</v>
      </c>
      <c r="T1584" s="331" t="s">
        <v>6917</v>
      </c>
      <c r="U1584" s="331" t="s">
        <v>492</v>
      </c>
      <c r="V1584" s="335" t="s">
        <v>60</v>
      </c>
      <c r="W1584" s="333" t="s">
        <v>60</v>
      </c>
      <c r="X1584" s="330" t="s">
        <v>60</v>
      </c>
      <c r="Y1584" s="335" t="s">
        <v>11233</v>
      </c>
      <c r="Z1584" s="333" t="s">
        <v>8463</v>
      </c>
      <c r="AA1584" s="340">
        <v>28.4</v>
      </c>
      <c r="AB1584" s="341" t="s">
        <v>60</v>
      </c>
      <c r="AC1584" s="332">
        <v>2.37</v>
      </c>
      <c r="AD1584" s="341" t="s">
        <v>60</v>
      </c>
      <c r="AE1584" s="341" t="s">
        <v>60</v>
      </c>
      <c r="AF1584" s="332">
        <v>3.43</v>
      </c>
      <c r="AG1584" s="332">
        <v>48.13</v>
      </c>
      <c r="AH1584" s="332">
        <v>44.33</v>
      </c>
      <c r="AI1584" s="336">
        <v>10.5</v>
      </c>
      <c r="AJ1584" s="332">
        <v>-1.71</v>
      </c>
      <c r="AK1584" s="336">
        <v>28.6</v>
      </c>
      <c r="AL1584" s="331" t="s">
        <v>8328</v>
      </c>
      <c r="AM1584" s="331" t="s">
        <v>8329</v>
      </c>
      <c r="AN1584" s="332">
        <v>-33.33</v>
      </c>
      <c r="AO1584" s="332">
        <v>-12.75</v>
      </c>
      <c r="AP1584" s="332">
        <v>-13.33</v>
      </c>
    </row>
    <row r="1585" spans="1:42" ht="135">
      <c r="A1585" s="329">
        <v>44623</v>
      </c>
      <c r="B1585" s="330" t="s">
        <v>2547</v>
      </c>
      <c r="C1585" s="330" t="s">
        <v>2548</v>
      </c>
      <c r="D1585" s="331" t="s">
        <v>61</v>
      </c>
      <c r="E1585" s="331" t="s">
        <v>77</v>
      </c>
      <c r="F1585" s="338">
        <v>0.34899999999999998</v>
      </c>
      <c r="G1585" s="330" t="s">
        <v>2549</v>
      </c>
      <c r="H1585" s="330" t="s">
        <v>2550</v>
      </c>
      <c r="I1585" s="331" t="s">
        <v>2551</v>
      </c>
      <c r="J1585" s="329">
        <v>44623</v>
      </c>
      <c r="K1585" s="333" t="s">
        <v>491</v>
      </c>
      <c r="L1585" s="334" t="s">
        <v>60</v>
      </c>
      <c r="M1585" s="335" t="s">
        <v>11334</v>
      </c>
      <c r="N1585" s="335" t="s">
        <v>11335</v>
      </c>
      <c r="O1585" s="335" t="s">
        <v>11336</v>
      </c>
      <c r="P1585" s="332">
        <v>1.25</v>
      </c>
      <c r="Q1585" s="331" t="s">
        <v>10445</v>
      </c>
      <c r="R1585" s="337" t="s">
        <v>11337</v>
      </c>
      <c r="S1585" s="333" t="s">
        <v>11338</v>
      </c>
      <c r="T1585" s="331" t="s">
        <v>6917</v>
      </c>
      <c r="U1585" s="331" t="s">
        <v>492</v>
      </c>
      <c r="V1585" s="335" t="s">
        <v>11339</v>
      </c>
      <c r="W1585" s="333" t="s">
        <v>9620</v>
      </c>
      <c r="X1585" s="330" t="s">
        <v>60</v>
      </c>
      <c r="Y1585" s="335" t="s">
        <v>11340</v>
      </c>
      <c r="Z1585" s="339" t="s">
        <v>11341</v>
      </c>
      <c r="AA1585" s="330" t="s">
        <v>60</v>
      </c>
      <c r="AB1585" s="341" t="s">
        <v>60</v>
      </c>
      <c r="AC1585" s="338">
        <v>0.76800000000000002</v>
      </c>
      <c r="AD1585" s="341" t="s">
        <v>60</v>
      </c>
      <c r="AE1585" s="341" t="s">
        <v>60</v>
      </c>
      <c r="AF1585" s="341" t="s">
        <v>60</v>
      </c>
      <c r="AG1585" s="341" t="s">
        <v>60</v>
      </c>
      <c r="AH1585" s="338">
        <v>0.52300000000000002</v>
      </c>
      <c r="AI1585" s="338">
        <v>3.1E-2</v>
      </c>
      <c r="AJ1585" s="338">
        <v>-1E-3</v>
      </c>
      <c r="AK1585" s="338">
        <v>0.68899999999999995</v>
      </c>
      <c r="AL1585" s="331" t="s">
        <v>8328</v>
      </c>
      <c r="AM1585" s="331" t="s">
        <v>8329</v>
      </c>
      <c r="AN1585" s="332">
        <v>-33.380000000000003</v>
      </c>
      <c r="AO1585" s="332">
        <v>-23.08</v>
      </c>
      <c r="AP1585" s="332">
        <v>37.93</v>
      </c>
    </row>
    <row r="1586" spans="1:42" ht="78.75">
      <c r="A1586" s="329">
        <v>44312</v>
      </c>
      <c r="B1586" s="330" t="s">
        <v>2552</v>
      </c>
      <c r="C1586" s="330" t="s">
        <v>2553</v>
      </c>
      <c r="D1586" s="331" t="s">
        <v>61</v>
      </c>
      <c r="E1586" s="331" t="s">
        <v>77</v>
      </c>
      <c r="F1586" s="332">
        <v>23.1</v>
      </c>
      <c r="G1586" s="330" t="s">
        <v>2554</v>
      </c>
      <c r="H1586" s="330" t="s">
        <v>60</v>
      </c>
      <c r="I1586" s="331" t="s">
        <v>2555</v>
      </c>
      <c r="J1586" s="329">
        <v>44312</v>
      </c>
      <c r="K1586" s="333" t="s">
        <v>491</v>
      </c>
      <c r="L1586" s="334" t="s">
        <v>60</v>
      </c>
      <c r="M1586" s="335" t="s">
        <v>11433</v>
      </c>
      <c r="N1586" s="335" t="s">
        <v>11434</v>
      </c>
      <c r="O1586" s="335" t="s">
        <v>11435</v>
      </c>
      <c r="P1586" s="336">
        <v>28.7</v>
      </c>
      <c r="Q1586" s="331" t="s">
        <v>9112</v>
      </c>
      <c r="R1586" s="339" t="s">
        <v>11436</v>
      </c>
      <c r="S1586" s="333" t="s">
        <v>8435</v>
      </c>
      <c r="T1586" s="331" t="s">
        <v>6919</v>
      </c>
      <c r="U1586" s="331" t="s">
        <v>492</v>
      </c>
      <c r="V1586" s="335" t="s">
        <v>60</v>
      </c>
      <c r="W1586" s="333" t="s">
        <v>8392</v>
      </c>
      <c r="X1586" s="330" t="s">
        <v>60</v>
      </c>
      <c r="Y1586" s="335" t="s">
        <v>60</v>
      </c>
      <c r="Z1586" s="333" t="s">
        <v>60</v>
      </c>
      <c r="AA1586" s="330" t="s">
        <v>60</v>
      </c>
      <c r="AB1586" s="341" t="s">
        <v>60</v>
      </c>
      <c r="AC1586" s="332">
        <v>1.73</v>
      </c>
      <c r="AD1586" s="332">
        <v>7.1</v>
      </c>
      <c r="AE1586" s="341" t="s">
        <v>60</v>
      </c>
      <c r="AF1586" s="332">
        <v>1.83</v>
      </c>
      <c r="AG1586" s="332">
        <v>32.18</v>
      </c>
      <c r="AH1586" s="332">
        <v>24.58</v>
      </c>
      <c r="AI1586" s="336">
        <v>14.4</v>
      </c>
      <c r="AJ1586" s="332">
        <v>-3.86</v>
      </c>
      <c r="AK1586" s="336">
        <v>30.7</v>
      </c>
      <c r="AL1586" s="331" t="s">
        <v>8328</v>
      </c>
      <c r="AM1586" s="331" t="s">
        <v>8329</v>
      </c>
      <c r="AN1586" s="332">
        <v>-34.08</v>
      </c>
      <c r="AO1586" s="332">
        <v>-34.08</v>
      </c>
      <c r="AP1586" s="332">
        <v>-34.08</v>
      </c>
    </row>
    <row r="1587" spans="1:42" ht="409.5">
      <c r="A1587" s="329">
        <v>44589</v>
      </c>
      <c r="B1587" s="330" t="s">
        <v>2556</v>
      </c>
      <c r="C1587" s="330" t="s">
        <v>2557</v>
      </c>
      <c r="D1587" s="331" t="s">
        <v>61</v>
      </c>
      <c r="E1587" s="331" t="s">
        <v>77</v>
      </c>
      <c r="F1587" s="332">
        <v>40.270000000000003</v>
      </c>
      <c r="G1587" s="330" t="s">
        <v>2558</v>
      </c>
      <c r="H1587" s="330" t="s">
        <v>2559</v>
      </c>
      <c r="I1587" s="331" t="s">
        <v>2560</v>
      </c>
      <c r="J1587" s="329">
        <v>44589</v>
      </c>
      <c r="K1587" s="333" t="s">
        <v>491</v>
      </c>
      <c r="L1587" s="334" t="s">
        <v>60</v>
      </c>
      <c r="M1587" s="335" t="s">
        <v>11437</v>
      </c>
      <c r="N1587" s="335" t="s">
        <v>11438</v>
      </c>
      <c r="O1587" s="335" t="s">
        <v>11439</v>
      </c>
      <c r="P1587" s="336">
        <v>63.9</v>
      </c>
      <c r="Q1587" s="331" t="s">
        <v>9180</v>
      </c>
      <c r="R1587" s="339" t="s">
        <v>11440</v>
      </c>
      <c r="S1587" s="333" t="s">
        <v>8339</v>
      </c>
      <c r="T1587" s="331" t="s">
        <v>6923</v>
      </c>
      <c r="U1587" s="331" t="s">
        <v>492</v>
      </c>
      <c r="V1587" s="335" t="s">
        <v>11441</v>
      </c>
      <c r="W1587" s="339" t="s">
        <v>11442</v>
      </c>
      <c r="X1587" s="330" t="s">
        <v>60</v>
      </c>
      <c r="Y1587" s="335" t="s">
        <v>11443</v>
      </c>
      <c r="Z1587" s="339" t="s">
        <v>11444</v>
      </c>
      <c r="AA1587" s="330" t="s">
        <v>11445</v>
      </c>
      <c r="AB1587" s="332">
        <v>5.46</v>
      </c>
      <c r="AC1587" s="338">
        <v>0.378</v>
      </c>
      <c r="AD1587" s="341" t="s">
        <v>60</v>
      </c>
      <c r="AE1587" s="341" t="s">
        <v>60</v>
      </c>
      <c r="AF1587" s="341" t="s">
        <v>60</v>
      </c>
      <c r="AG1587" s="341" t="s">
        <v>60</v>
      </c>
      <c r="AH1587" s="332">
        <v>64.930000000000007</v>
      </c>
      <c r="AI1587" s="336">
        <v>326</v>
      </c>
      <c r="AJ1587" s="336">
        <v>13.5</v>
      </c>
      <c r="AK1587" s="336">
        <v>346.8</v>
      </c>
      <c r="AL1587" s="331" t="s">
        <v>8328</v>
      </c>
      <c r="AM1587" s="331" t="s">
        <v>8329</v>
      </c>
      <c r="AN1587" s="332">
        <v>-34.119999999999997</v>
      </c>
      <c r="AO1587" s="332">
        <v>-34.119999999999997</v>
      </c>
      <c r="AP1587" s="332">
        <v>-30</v>
      </c>
    </row>
    <row r="1588" spans="1:42" ht="409.5">
      <c r="A1588" s="329">
        <v>44103</v>
      </c>
      <c r="B1588" s="330" t="s">
        <v>6772</v>
      </c>
      <c r="C1588" s="330" t="s">
        <v>60</v>
      </c>
      <c r="D1588" s="331" t="s">
        <v>61</v>
      </c>
      <c r="E1588" s="331" t="s">
        <v>67</v>
      </c>
      <c r="F1588" s="332">
        <v>1044.1400000000001</v>
      </c>
      <c r="G1588" s="330" t="s">
        <v>6773</v>
      </c>
      <c r="H1588" s="330" t="s">
        <v>6774</v>
      </c>
      <c r="I1588" s="331" t="s">
        <v>6775</v>
      </c>
      <c r="J1588" s="329">
        <v>44103</v>
      </c>
      <c r="K1588" s="333" t="s">
        <v>491</v>
      </c>
      <c r="L1588" s="329">
        <v>44652</v>
      </c>
      <c r="M1588" s="335" t="s">
        <v>17241</v>
      </c>
      <c r="N1588" s="335" t="s">
        <v>17242</v>
      </c>
      <c r="O1588" s="335" t="s">
        <v>17243</v>
      </c>
      <c r="P1588" s="341" t="s">
        <v>60</v>
      </c>
      <c r="Q1588" s="331" t="s">
        <v>8356</v>
      </c>
      <c r="R1588" s="339" t="s">
        <v>17244</v>
      </c>
      <c r="S1588" s="333" t="s">
        <v>8728</v>
      </c>
      <c r="T1588" s="331" t="s">
        <v>6915</v>
      </c>
      <c r="U1588" s="331" t="s">
        <v>11848</v>
      </c>
      <c r="V1588" s="335" t="s">
        <v>17245</v>
      </c>
      <c r="W1588" s="333" t="s">
        <v>12398</v>
      </c>
      <c r="X1588" s="340">
        <v>4689.8</v>
      </c>
      <c r="Y1588" s="335" t="s">
        <v>17246</v>
      </c>
      <c r="Z1588" s="339" t="s">
        <v>17247</v>
      </c>
      <c r="AA1588" s="330" t="s">
        <v>17248</v>
      </c>
      <c r="AB1588" s="332">
        <v>19.32</v>
      </c>
      <c r="AC1588" s="332">
        <v>4.45</v>
      </c>
      <c r="AD1588" s="332">
        <v>16.72</v>
      </c>
      <c r="AE1588" s="332">
        <v>14.7</v>
      </c>
      <c r="AF1588" s="332">
        <v>1.99</v>
      </c>
      <c r="AG1588" s="332">
        <v>1432.71</v>
      </c>
      <c r="AH1588" s="332">
        <v>1315.31</v>
      </c>
      <c r="AI1588" s="336">
        <v>719.4</v>
      </c>
      <c r="AJ1588" s="336">
        <v>70.7</v>
      </c>
      <c r="AK1588" s="336">
        <v>796.3</v>
      </c>
      <c r="AL1588" s="331" t="s">
        <v>8328</v>
      </c>
      <c r="AM1588" s="331" t="s">
        <v>8329</v>
      </c>
      <c r="AN1588" s="332">
        <v>-35.200000000000003</v>
      </c>
      <c r="AO1588" s="332">
        <v>-35.619999999999997</v>
      </c>
      <c r="AP1588" s="332">
        <v>-34.46</v>
      </c>
    </row>
    <row r="1589" spans="1:42" ht="191.25">
      <c r="A1589" s="329">
        <v>44671</v>
      </c>
      <c r="B1589" s="330" t="s">
        <v>2561</v>
      </c>
      <c r="C1589" s="330" t="s">
        <v>2562</v>
      </c>
      <c r="D1589" s="331" t="s">
        <v>61</v>
      </c>
      <c r="E1589" s="331" t="s">
        <v>77</v>
      </c>
      <c r="F1589" s="338">
        <v>0.114</v>
      </c>
      <c r="G1589" s="330" t="s">
        <v>60</v>
      </c>
      <c r="H1589" s="330" t="s">
        <v>60</v>
      </c>
      <c r="I1589" s="331" t="s">
        <v>2563</v>
      </c>
      <c r="J1589" s="329">
        <v>44671</v>
      </c>
      <c r="K1589" s="333" t="s">
        <v>491</v>
      </c>
      <c r="L1589" s="334" t="s">
        <v>60</v>
      </c>
      <c r="M1589" s="335" t="s">
        <v>11453</v>
      </c>
      <c r="N1589" s="335" t="s">
        <v>11454</v>
      </c>
      <c r="O1589" s="335" t="s">
        <v>11336</v>
      </c>
      <c r="P1589" s="338">
        <v>0.34599999999999997</v>
      </c>
      <c r="Q1589" s="331" t="s">
        <v>8795</v>
      </c>
      <c r="R1589" s="339" t="s">
        <v>11455</v>
      </c>
      <c r="S1589" s="333" t="s">
        <v>10311</v>
      </c>
      <c r="T1589" s="331" t="s">
        <v>6917</v>
      </c>
      <c r="U1589" s="331" t="s">
        <v>492</v>
      </c>
      <c r="V1589" s="335" t="s">
        <v>60</v>
      </c>
      <c r="W1589" s="333" t="s">
        <v>60</v>
      </c>
      <c r="X1589" s="330" t="s">
        <v>60</v>
      </c>
      <c r="Y1589" s="335" t="s">
        <v>60</v>
      </c>
      <c r="Z1589" s="333" t="s">
        <v>60</v>
      </c>
      <c r="AA1589" s="330" t="s">
        <v>60</v>
      </c>
      <c r="AB1589" s="332">
        <v>102.63</v>
      </c>
      <c r="AC1589" s="338">
        <v>0.33100000000000002</v>
      </c>
      <c r="AD1589" s="332">
        <v>47.52</v>
      </c>
      <c r="AE1589" s="332">
        <v>76.930000000000007</v>
      </c>
      <c r="AF1589" s="332">
        <v>5.85</v>
      </c>
      <c r="AG1589" s="338">
        <v>0.192</v>
      </c>
      <c r="AH1589" s="338">
        <v>0.19500000000000001</v>
      </c>
      <c r="AI1589" s="338">
        <v>2.4E-2</v>
      </c>
      <c r="AJ1589" s="338">
        <v>-1.4999999999999999E-2</v>
      </c>
      <c r="AK1589" s="338">
        <v>0.59499999999999997</v>
      </c>
      <c r="AL1589" s="331" t="s">
        <v>8328</v>
      </c>
      <c r="AM1589" s="331" t="s">
        <v>8329</v>
      </c>
      <c r="AN1589" s="332">
        <v>-35.270000000000003</v>
      </c>
      <c r="AO1589" s="332">
        <v>-35.270000000000003</v>
      </c>
      <c r="AP1589" s="332">
        <v>-32.11</v>
      </c>
    </row>
    <row r="1590" spans="1:42" ht="191.25">
      <c r="A1590" s="329">
        <v>44768</v>
      </c>
      <c r="B1590" s="330" t="s">
        <v>6776</v>
      </c>
      <c r="C1590" s="330" t="s">
        <v>60</v>
      </c>
      <c r="D1590" s="331" t="s">
        <v>61</v>
      </c>
      <c r="E1590" s="331" t="s">
        <v>67</v>
      </c>
      <c r="F1590" s="332">
        <v>268.85000000000002</v>
      </c>
      <c r="G1590" s="330" t="s">
        <v>6777</v>
      </c>
      <c r="H1590" s="330" t="s">
        <v>60</v>
      </c>
      <c r="I1590" s="331" t="s">
        <v>6778</v>
      </c>
      <c r="J1590" s="329">
        <v>44768</v>
      </c>
      <c r="K1590" s="333" t="s">
        <v>491</v>
      </c>
      <c r="L1590" s="329">
        <v>44768</v>
      </c>
      <c r="M1590" s="335" t="s">
        <v>17249</v>
      </c>
      <c r="N1590" s="335" t="s">
        <v>17250</v>
      </c>
      <c r="O1590" s="335" t="s">
        <v>17251</v>
      </c>
      <c r="P1590" s="341" t="s">
        <v>60</v>
      </c>
      <c r="Q1590" s="331" t="s">
        <v>8626</v>
      </c>
      <c r="R1590" s="339" t="s">
        <v>17252</v>
      </c>
      <c r="S1590" s="333" t="s">
        <v>11096</v>
      </c>
      <c r="T1590" s="331" t="s">
        <v>6917</v>
      </c>
      <c r="U1590" s="331" t="s">
        <v>11848</v>
      </c>
      <c r="V1590" s="335" t="s">
        <v>17253</v>
      </c>
      <c r="W1590" s="339" t="s">
        <v>17254</v>
      </c>
      <c r="X1590" s="330" t="s">
        <v>60</v>
      </c>
      <c r="Y1590" s="335" t="s">
        <v>60</v>
      </c>
      <c r="Z1590" s="333" t="s">
        <v>60</v>
      </c>
      <c r="AA1590" s="330" t="s">
        <v>60</v>
      </c>
      <c r="AB1590" s="332">
        <v>13.79</v>
      </c>
      <c r="AC1590" s="332">
        <v>1.1000000000000001</v>
      </c>
      <c r="AD1590" s="332">
        <v>7.85</v>
      </c>
      <c r="AE1590" s="332">
        <v>24.22</v>
      </c>
      <c r="AF1590" s="338">
        <v>0.84299999999999997</v>
      </c>
      <c r="AG1590" s="332">
        <v>253.58</v>
      </c>
      <c r="AH1590" s="332">
        <v>229.31</v>
      </c>
      <c r="AI1590" s="336">
        <v>302.89999999999998</v>
      </c>
      <c r="AJ1590" s="336">
        <v>16.7</v>
      </c>
      <c r="AK1590" s="336">
        <v>381.9</v>
      </c>
      <c r="AL1590" s="331" t="s">
        <v>8328</v>
      </c>
      <c r="AM1590" s="331" t="s">
        <v>8329</v>
      </c>
      <c r="AN1590" s="332">
        <v>-35.700000000000003</v>
      </c>
      <c r="AO1590" s="332">
        <v>-35.700000000000003</v>
      </c>
      <c r="AP1590" s="332">
        <v>-35.35</v>
      </c>
    </row>
    <row r="1591" spans="1:42" ht="135">
      <c r="A1591" s="329">
        <v>44137</v>
      </c>
      <c r="B1591" s="330" t="s">
        <v>2569</v>
      </c>
      <c r="C1591" s="330" t="s">
        <v>2570</v>
      </c>
      <c r="D1591" s="331" t="s">
        <v>61</v>
      </c>
      <c r="E1591" s="331" t="s">
        <v>67</v>
      </c>
      <c r="F1591" s="332">
        <v>21.02</v>
      </c>
      <c r="G1591" s="330" t="s">
        <v>2571</v>
      </c>
      <c r="H1591" s="330" t="s">
        <v>2572</v>
      </c>
      <c r="I1591" s="331" t="s">
        <v>2573</v>
      </c>
      <c r="J1591" s="329">
        <v>44137</v>
      </c>
      <c r="K1591" s="333" t="s">
        <v>491</v>
      </c>
      <c r="L1591" s="329">
        <v>44270</v>
      </c>
      <c r="M1591" s="335" t="s">
        <v>11421</v>
      </c>
      <c r="N1591" s="335" t="s">
        <v>11422</v>
      </c>
      <c r="O1591" s="335" t="s">
        <v>11423</v>
      </c>
      <c r="P1591" s="336">
        <v>2990.1</v>
      </c>
      <c r="Q1591" s="331" t="s">
        <v>10160</v>
      </c>
      <c r="R1591" s="333" t="s">
        <v>11424</v>
      </c>
      <c r="S1591" s="333" t="s">
        <v>8499</v>
      </c>
      <c r="T1591" s="331" t="s">
        <v>6917</v>
      </c>
      <c r="U1591" s="331" t="s">
        <v>492</v>
      </c>
      <c r="V1591" s="335" t="s">
        <v>11425</v>
      </c>
      <c r="W1591" s="333" t="s">
        <v>10239</v>
      </c>
      <c r="X1591" s="330" t="s">
        <v>60</v>
      </c>
      <c r="Y1591" s="335" t="s">
        <v>11426</v>
      </c>
      <c r="Z1591" s="333" t="s">
        <v>10239</v>
      </c>
      <c r="AA1591" s="330" t="s">
        <v>60</v>
      </c>
      <c r="AB1591" s="332">
        <v>22.55</v>
      </c>
      <c r="AC1591" s="332">
        <v>1.2</v>
      </c>
      <c r="AD1591" s="341" t="s">
        <v>60</v>
      </c>
      <c r="AE1591" s="341" t="s">
        <v>60</v>
      </c>
      <c r="AF1591" s="341" t="s">
        <v>60</v>
      </c>
      <c r="AG1591" s="341" t="s">
        <v>60</v>
      </c>
      <c r="AH1591" s="332">
        <v>28.52</v>
      </c>
      <c r="AI1591" s="336">
        <v>42.6</v>
      </c>
      <c r="AJ1591" s="336">
        <v>20.7</v>
      </c>
      <c r="AK1591" s="336">
        <v>326.3</v>
      </c>
      <c r="AL1591" s="331" t="s">
        <v>8328</v>
      </c>
      <c r="AM1591" s="331" t="s">
        <v>8329</v>
      </c>
      <c r="AN1591" s="332">
        <v>-35.9</v>
      </c>
      <c r="AO1591" s="332">
        <v>-32.89</v>
      </c>
      <c r="AP1591" s="332">
        <v>-28.57</v>
      </c>
    </row>
    <row r="1592" spans="1:42" ht="360">
      <c r="A1592" s="329">
        <v>44312</v>
      </c>
      <c r="B1592" s="330" t="s">
        <v>2574</v>
      </c>
      <c r="C1592" s="330" t="s">
        <v>2575</v>
      </c>
      <c r="D1592" s="331" t="s">
        <v>61</v>
      </c>
      <c r="E1592" s="331" t="s">
        <v>67</v>
      </c>
      <c r="F1592" s="332">
        <v>48.06</v>
      </c>
      <c r="G1592" s="330" t="s">
        <v>2576</v>
      </c>
      <c r="H1592" s="330" t="s">
        <v>2577</v>
      </c>
      <c r="I1592" s="331" t="s">
        <v>2578</v>
      </c>
      <c r="J1592" s="329">
        <v>44312</v>
      </c>
      <c r="K1592" s="333" t="s">
        <v>491</v>
      </c>
      <c r="L1592" s="329">
        <v>44312</v>
      </c>
      <c r="M1592" s="335" t="s">
        <v>11405</v>
      </c>
      <c r="N1592" s="335" t="s">
        <v>11406</v>
      </c>
      <c r="O1592" s="335" t="s">
        <v>11407</v>
      </c>
      <c r="P1592" s="336">
        <v>58.9</v>
      </c>
      <c r="Q1592" s="331" t="s">
        <v>8344</v>
      </c>
      <c r="R1592" s="339" t="s">
        <v>11408</v>
      </c>
      <c r="S1592" s="333" t="s">
        <v>8650</v>
      </c>
      <c r="T1592" s="331" t="s">
        <v>6917</v>
      </c>
      <c r="U1592" s="331" t="s">
        <v>492</v>
      </c>
      <c r="V1592" s="335" t="s">
        <v>11409</v>
      </c>
      <c r="W1592" s="333" t="s">
        <v>8541</v>
      </c>
      <c r="X1592" s="330" t="s">
        <v>60</v>
      </c>
      <c r="Y1592" s="335" t="s">
        <v>11410</v>
      </c>
      <c r="Z1592" s="333" t="s">
        <v>11411</v>
      </c>
      <c r="AA1592" s="330" t="s">
        <v>60</v>
      </c>
      <c r="AB1592" s="332">
        <v>75.94</v>
      </c>
      <c r="AC1592" s="332">
        <v>3.71</v>
      </c>
      <c r="AD1592" s="332">
        <v>43.73</v>
      </c>
      <c r="AE1592" s="332">
        <v>64.62</v>
      </c>
      <c r="AF1592" s="332">
        <v>1.01</v>
      </c>
      <c r="AG1592" s="332">
        <v>52.94</v>
      </c>
      <c r="AH1592" s="332">
        <v>63.66</v>
      </c>
      <c r="AI1592" s="336">
        <v>54.2</v>
      </c>
      <c r="AJ1592" s="332">
        <v>-2.25</v>
      </c>
      <c r="AK1592" s="336">
        <v>31.8</v>
      </c>
      <c r="AL1592" s="331" t="s">
        <v>8328</v>
      </c>
      <c r="AM1592" s="331" t="s">
        <v>8329</v>
      </c>
      <c r="AN1592" s="332">
        <v>-37.86</v>
      </c>
      <c r="AO1592" s="332">
        <v>-32.79</v>
      </c>
      <c r="AP1592" s="332">
        <v>-5</v>
      </c>
    </row>
    <row r="1593" spans="1:42" ht="225">
      <c r="A1593" s="329">
        <v>43943</v>
      </c>
      <c r="B1593" s="330" t="s">
        <v>6779</v>
      </c>
      <c r="C1593" s="330" t="s">
        <v>60</v>
      </c>
      <c r="D1593" s="331" t="s">
        <v>61</v>
      </c>
      <c r="E1593" s="331" t="s">
        <v>67</v>
      </c>
      <c r="F1593" s="332">
        <v>66.31</v>
      </c>
      <c r="G1593" s="330" t="s">
        <v>6780</v>
      </c>
      <c r="H1593" s="330" t="s">
        <v>60</v>
      </c>
      <c r="I1593" s="331" t="s">
        <v>6781</v>
      </c>
      <c r="J1593" s="329">
        <v>43943</v>
      </c>
      <c r="K1593" s="333" t="s">
        <v>491</v>
      </c>
      <c r="L1593" s="329">
        <v>44183</v>
      </c>
      <c r="M1593" s="335" t="s">
        <v>17255</v>
      </c>
      <c r="N1593" s="335" t="s">
        <v>60</v>
      </c>
      <c r="O1593" s="335" t="s">
        <v>60</v>
      </c>
      <c r="P1593" s="341" t="s">
        <v>60</v>
      </c>
      <c r="Q1593" s="331" t="s">
        <v>8360</v>
      </c>
      <c r="R1593" s="333" t="s">
        <v>10508</v>
      </c>
      <c r="S1593" s="333" t="s">
        <v>10509</v>
      </c>
      <c r="T1593" s="331" t="s">
        <v>6921</v>
      </c>
      <c r="U1593" s="331" t="s">
        <v>11848</v>
      </c>
      <c r="V1593" s="335" t="s">
        <v>17256</v>
      </c>
      <c r="W1593" s="339" t="s">
        <v>17257</v>
      </c>
      <c r="X1593" s="330" t="s">
        <v>60</v>
      </c>
      <c r="Y1593" s="335" t="s">
        <v>60</v>
      </c>
      <c r="Z1593" s="333" t="s">
        <v>60</v>
      </c>
      <c r="AA1593" s="330" t="s">
        <v>60</v>
      </c>
      <c r="AB1593" s="341" t="s">
        <v>60</v>
      </c>
      <c r="AC1593" s="341" t="s">
        <v>60</v>
      </c>
      <c r="AD1593" s="332">
        <v>2.27</v>
      </c>
      <c r="AE1593" s="341" t="s">
        <v>60</v>
      </c>
      <c r="AF1593" s="332">
        <v>1.25</v>
      </c>
      <c r="AG1593" s="332">
        <v>57.71</v>
      </c>
      <c r="AH1593" s="332">
        <v>8.9600000000000009</v>
      </c>
      <c r="AI1593" s="341" t="s">
        <v>60</v>
      </c>
      <c r="AJ1593" s="341" t="s">
        <v>60</v>
      </c>
      <c r="AK1593" s="341" t="s">
        <v>60</v>
      </c>
      <c r="AL1593" s="331" t="s">
        <v>8328</v>
      </c>
      <c r="AM1593" s="331" t="s">
        <v>8329</v>
      </c>
      <c r="AN1593" s="332">
        <v>-38.119999999999997</v>
      </c>
      <c r="AO1593" s="332">
        <v>-35.03</v>
      </c>
      <c r="AP1593" s="332">
        <v>-21.21</v>
      </c>
    </row>
    <row r="1594" spans="1:42" ht="315">
      <c r="A1594" s="329">
        <v>44231</v>
      </c>
      <c r="B1594" s="330" t="s">
        <v>6782</v>
      </c>
      <c r="C1594" s="330" t="s">
        <v>6783</v>
      </c>
      <c r="D1594" s="331" t="s">
        <v>61</v>
      </c>
      <c r="E1594" s="331" t="s">
        <v>77</v>
      </c>
      <c r="F1594" s="332">
        <v>2.4900000000000002</v>
      </c>
      <c r="G1594" s="330" t="s">
        <v>60</v>
      </c>
      <c r="H1594" s="330" t="s">
        <v>6784</v>
      </c>
      <c r="I1594" s="331" t="s">
        <v>6785</v>
      </c>
      <c r="J1594" s="329">
        <v>44231</v>
      </c>
      <c r="K1594" s="333" t="s">
        <v>491</v>
      </c>
      <c r="L1594" s="334" t="s">
        <v>60</v>
      </c>
      <c r="M1594" s="335" t="s">
        <v>17258</v>
      </c>
      <c r="N1594" s="335" t="s">
        <v>60</v>
      </c>
      <c r="O1594" s="335" t="s">
        <v>60</v>
      </c>
      <c r="P1594" s="332">
        <v>2.7</v>
      </c>
      <c r="Q1594" s="331" t="s">
        <v>8511</v>
      </c>
      <c r="R1594" s="333" t="s">
        <v>8512</v>
      </c>
      <c r="S1594" s="333" t="s">
        <v>8402</v>
      </c>
      <c r="T1594" s="331" t="s">
        <v>6915</v>
      </c>
      <c r="U1594" s="331" t="s">
        <v>12459</v>
      </c>
      <c r="V1594" s="335" t="s">
        <v>60</v>
      </c>
      <c r="W1594" s="333" t="s">
        <v>60</v>
      </c>
      <c r="X1594" s="330" t="s">
        <v>60</v>
      </c>
      <c r="Y1594" s="335" t="s">
        <v>60</v>
      </c>
      <c r="Z1594" s="333" t="s">
        <v>17259</v>
      </c>
      <c r="AA1594" s="330" t="s">
        <v>60</v>
      </c>
      <c r="AB1594" s="332">
        <v>3.4</v>
      </c>
      <c r="AC1594" s="341" t="s">
        <v>60</v>
      </c>
      <c r="AD1594" s="341" t="s">
        <v>60</v>
      </c>
      <c r="AE1594" s="341" t="s">
        <v>60</v>
      </c>
      <c r="AF1594" s="341" t="s">
        <v>60</v>
      </c>
      <c r="AG1594" s="341" t="s">
        <v>60</v>
      </c>
      <c r="AH1594" s="332">
        <v>4</v>
      </c>
      <c r="AI1594" s="341" t="s">
        <v>60</v>
      </c>
      <c r="AJ1594" s="341" t="s">
        <v>60</v>
      </c>
      <c r="AK1594" s="341" t="s">
        <v>60</v>
      </c>
      <c r="AL1594" s="331" t="s">
        <v>8328</v>
      </c>
      <c r="AM1594" s="331" t="s">
        <v>8329</v>
      </c>
      <c r="AN1594" s="332">
        <v>-38.46</v>
      </c>
      <c r="AO1594" s="332">
        <v>-28.89</v>
      </c>
      <c r="AP1594" s="332">
        <v>-11.11</v>
      </c>
    </row>
    <row r="1595" spans="1:42" ht="191.25">
      <c r="A1595" s="329">
        <v>44167</v>
      </c>
      <c r="B1595" s="330" t="s">
        <v>2579</v>
      </c>
      <c r="C1595" s="330" t="s">
        <v>2580</v>
      </c>
      <c r="D1595" s="331" t="s">
        <v>61</v>
      </c>
      <c r="E1595" s="331" t="s">
        <v>67</v>
      </c>
      <c r="F1595" s="332">
        <v>20.52</v>
      </c>
      <c r="G1595" s="330" t="s">
        <v>60</v>
      </c>
      <c r="H1595" s="330" t="s">
        <v>2581</v>
      </c>
      <c r="I1595" s="331" t="s">
        <v>2582</v>
      </c>
      <c r="J1595" s="329">
        <v>44167</v>
      </c>
      <c r="K1595" s="333" t="s">
        <v>491</v>
      </c>
      <c r="L1595" s="329">
        <v>44169</v>
      </c>
      <c r="M1595" s="335" t="s">
        <v>11461</v>
      </c>
      <c r="N1595" s="335" t="s">
        <v>11462</v>
      </c>
      <c r="O1595" s="335" t="s">
        <v>11463</v>
      </c>
      <c r="P1595" s="336">
        <v>384.8</v>
      </c>
      <c r="Q1595" s="331" t="s">
        <v>8491</v>
      </c>
      <c r="R1595" s="339" t="s">
        <v>11464</v>
      </c>
      <c r="S1595" s="333" t="s">
        <v>8508</v>
      </c>
      <c r="T1595" s="331" t="s">
        <v>6917</v>
      </c>
      <c r="U1595" s="331" t="s">
        <v>492</v>
      </c>
      <c r="V1595" s="335" t="s">
        <v>60</v>
      </c>
      <c r="W1595" s="333" t="s">
        <v>60</v>
      </c>
      <c r="X1595" s="330" t="s">
        <v>60</v>
      </c>
      <c r="Y1595" s="335" t="s">
        <v>11465</v>
      </c>
      <c r="Z1595" s="333" t="s">
        <v>8808</v>
      </c>
      <c r="AA1595" s="330" t="s">
        <v>60</v>
      </c>
      <c r="AB1595" s="341" t="s">
        <v>60</v>
      </c>
      <c r="AC1595" s="332">
        <v>1.8</v>
      </c>
      <c r="AD1595" s="341" t="s">
        <v>60</v>
      </c>
      <c r="AE1595" s="341" t="s">
        <v>60</v>
      </c>
      <c r="AF1595" s="338">
        <v>0.47799999999999998</v>
      </c>
      <c r="AG1595" s="332">
        <v>21.5</v>
      </c>
      <c r="AH1595" s="332">
        <v>25.8</v>
      </c>
      <c r="AI1595" s="336">
        <v>43.5</v>
      </c>
      <c r="AJ1595" s="336">
        <v>10.1</v>
      </c>
      <c r="AK1595" s="336">
        <v>34.5</v>
      </c>
      <c r="AL1595" s="331" t="s">
        <v>8328</v>
      </c>
      <c r="AM1595" s="331" t="s">
        <v>8329</v>
      </c>
      <c r="AN1595" s="332">
        <v>-40.479999999999997</v>
      </c>
      <c r="AO1595" s="332">
        <v>-36.549999999999997</v>
      </c>
      <c r="AP1595" s="332">
        <v>-29.78</v>
      </c>
    </row>
    <row r="1596" spans="1:42" ht="409.5">
      <c r="A1596" s="329">
        <v>44155</v>
      </c>
      <c r="B1596" s="330" t="s">
        <v>2588</v>
      </c>
      <c r="C1596" s="330" t="s">
        <v>2589</v>
      </c>
      <c r="D1596" s="331" t="s">
        <v>61</v>
      </c>
      <c r="E1596" s="331" t="s">
        <v>67</v>
      </c>
      <c r="F1596" s="332">
        <v>15.36</v>
      </c>
      <c r="G1596" s="330" t="s">
        <v>60</v>
      </c>
      <c r="H1596" s="330" t="s">
        <v>2590</v>
      </c>
      <c r="I1596" s="331" t="s">
        <v>2591</v>
      </c>
      <c r="J1596" s="329">
        <v>44155</v>
      </c>
      <c r="K1596" s="333" t="s">
        <v>491</v>
      </c>
      <c r="L1596" s="329">
        <v>44174</v>
      </c>
      <c r="M1596" s="335" t="s">
        <v>11472</v>
      </c>
      <c r="N1596" s="335" t="s">
        <v>11473</v>
      </c>
      <c r="O1596" s="335" t="s">
        <v>60</v>
      </c>
      <c r="P1596" s="336">
        <v>223.9</v>
      </c>
      <c r="Q1596" s="331" t="s">
        <v>8588</v>
      </c>
      <c r="R1596" s="339" t="s">
        <v>11474</v>
      </c>
      <c r="S1596" s="333" t="s">
        <v>8671</v>
      </c>
      <c r="T1596" s="331" t="s">
        <v>6917</v>
      </c>
      <c r="U1596" s="331" t="s">
        <v>492</v>
      </c>
      <c r="V1596" s="335" t="s">
        <v>60</v>
      </c>
      <c r="W1596" s="333" t="s">
        <v>60</v>
      </c>
      <c r="X1596" s="330" t="s">
        <v>60</v>
      </c>
      <c r="Y1596" s="335" t="s">
        <v>11475</v>
      </c>
      <c r="Z1596" s="339" t="s">
        <v>11476</v>
      </c>
      <c r="AA1596" s="330" t="s">
        <v>11477</v>
      </c>
      <c r="AB1596" s="341" t="s">
        <v>60</v>
      </c>
      <c r="AC1596" s="338">
        <v>0.80400000000000005</v>
      </c>
      <c r="AD1596" s="341" t="s">
        <v>60</v>
      </c>
      <c r="AE1596" s="341" t="s">
        <v>60</v>
      </c>
      <c r="AF1596" s="341" t="s">
        <v>60</v>
      </c>
      <c r="AG1596" s="341" t="s">
        <v>60</v>
      </c>
      <c r="AH1596" s="332">
        <v>22.2</v>
      </c>
      <c r="AI1596" s="336">
        <v>15.4</v>
      </c>
      <c r="AJ1596" s="332">
        <v>-2.95</v>
      </c>
      <c r="AK1596" s="336">
        <v>30.2</v>
      </c>
      <c r="AL1596" s="331" t="s">
        <v>8328</v>
      </c>
      <c r="AM1596" s="331" t="s">
        <v>8329</v>
      </c>
      <c r="AN1596" s="332">
        <v>-41.75</v>
      </c>
      <c r="AO1596" s="332">
        <v>-38.14</v>
      </c>
      <c r="AP1596" s="332">
        <v>-22.08</v>
      </c>
    </row>
    <row r="1597" spans="1:42" ht="135">
      <c r="A1597" s="329">
        <v>43832</v>
      </c>
      <c r="B1597" s="330" t="s">
        <v>6786</v>
      </c>
      <c r="C1597" s="330" t="s">
        <v>60</v>
      </c>
      <c r="D1597" s="331" t="s">
        <v>61</v>
      </c>
      <c r="E1597" s="331" t="s">
        <v>67</v>
      </c>
      <c r="F1597" s="338">
        <v>0.94899999999999995</v>
      </c>
      <c r="G1597" s="330" t="s">
        <v>60</v>
      </c>
      <c r="H1597" s="330" t="s">
        <v>6787</v>
      </c>
      <c r="I1597" s="331" t="s">
        <v>6788</v>
      </c>
      <c r="J1597" s="329">
        <v>43832</v>
      </c>
      <c r="K1597" s="333" t="s">
        <v>491</v>
      </c>
      <c r="L1597" s="329">
        <v>43973</v>
      </c>
      <c r="M1597" s="335" t="s">
        <v>17260</v>
      </c>
      <c r="N1597" s="335" t="s">
        <v>60</v>
      </c>
      <c r="O1597" s="335" t="s">
        <v>60</v>
      </c>
      <c r="P1597" s="341" t="s">
        <v>60</v>
      </c>
      <c r="Q1597" s="331" t="s">
        <v>8991</v>
      </c>
      <c r="R1597" s="333" t="s">
        <v>8992</v>
      </c>
      <c r="S1597" s="333" t="s">
        <v>8800</v>
      </c>
      <c r="T1597" s="331" t="s">
        <v>6921</v>
      </c>
      <c r="U1597" s="331" t="s">
        <v>11848</v>
      </c>
      <c r="V1597" s="335" t="s">
        <v>60</v>
      </c>
      <c r="W1597" s="333" t="s">
        <v>60</v>
      </c>
      <c r="X1597" s="330" t="s">
        <v>60</v>
      </c>
      <c r="Y1597" s="335" t="s">
        <v>17261</v>
      </c>
      <c r="Z1597" s="333" t="s">
        <v>8808</v>
      </c>
      <c r="AA1597" s="330" t="s">
        <v>60</v>
      </c>
      <c r="AB1597" s="341" t="s">
        <v>60</v>
      </c>
      <c r="AC1597" s="341" t="s">
        <v>60</v>
      </c>
      <c r="AD1597" s="341" t="s">
        <v>60</v>
      </c>
      <c r="AE1597" s="341" t="s">
        <v>60</v>
      </c>
      <c r="AF1597" s="341" t="s">
        <v>60</v>
      </c>
      <c r="AG1597" s="332">
        <v>1.48</v>
      </c>
      <c r="AH1597" s="332">
        <v>1.18</v>
      </c>
      <c r="AI1597" s="342">
        <v>0</v>
      </c>
      <c r="AJ1597" s="338">
        <v>0.11899999999999999</v>
      </c>
      <c r="AK1597" s="338">
        <v>1E-3</v>
      </c>
      <c r="AL1597" s="331" t="s">
        <v>8328</v>
      </c>
      <c r="AM1597" s="331" t="s">
        <v>8329</v>
      </c>
      <c r="AN1597" s="332">
        <v>-42.8</v>
      </c>
      <c r="AO1597" s="332">
        <v>-42.8</v>
      </c>
      <c r="AP1597" s="332">
        <v>-42.8</v>
      </c>
    </row>
    <row r="1598" spans="1:42" ht="157.5">
      <c r="A1598" s="329">
        <v>44754</v>
      </c>
      <c r="B1598" s="330" t="s">
        <v>2592</v>
      </c>
      <c r="C1598" s="330" t="s">
        <v>2593</v>
      </c>
      <c r="D1598" s="331" t="s">
        <v>61</v>
      </c>
      <c r="E1598" s="331" t="s">
        <v>67</v>
      </c>
      <c r="F1598" s="332">
        <v>10.6</v>
      </c>
      <c r="G1598" s="330" t="s">
        <v>2594</v>
      </c>
      <c r="H1598" s="330" t="s">
        <v>2595</v>
      </c>
      <c r="I1598" s="331" t="s">
        <v>2596</v>
      </c>
      <c r="J1598" s="329">
        <v>44754</v>
      </c>
      <c r="K1598" s="333" t="s">
        <v>491</v>
      </c>
      <c r="L1598" s="329">
        <v>44767</v>
      </c>
      <c r="M1598" s="335" t="s">
        <v>11466</v>
      </c>
      <c r="N1598" s="335" t="s">
        <v>11467</v>
      </c>
      <c r="O1598" s="335" t="s">
        <v>60</v>
      </c>
      <c r="P1598" s="336">
        <v>42.8</v>
      </c>
      <c r="Q1598" s="331" t="s">
        <v>9073</v>
      </c>
      <c r="R1598" s="339" t="s">
        <v>11468</v>
      </c>
      <c r="S1598" s="333" t="s">
        <v>8508</v>
      </c>
      <c r="T1598" s="331" t="s">
        <v>6917</v>
      </c>
      <c r="U1598" s="331" t="s">
        <v>492</v>
      </c>
      <c r="V1598" s="335" t="s">
        <v>11469</v>
      </c>
      <c r="W1598" s="333" t="s">
        <v>9903</v>
      </c>
      <c r="X1598" s="330" t="s">
        <v>60</v>
      </c>
      <c r="Y1598" s="335" t="s">
        <v>11470</v>
      </c>
      <c r="Z1598" s="333" t="s">
        <v>11471</v>
      </c>
      <c r="AA1598" s="340">
        <v>20.7</v>
      </c>
      <c r="AB1598" s="341" t="s">
        <v>60</v>
      </c>
      <c r="AC1598" s="332">
        <v>1.39</v>
      </c>
      <c r="AD1598" s="341" t="s">
        <v>60</v>
      </c>
      <c r="AE1598" s="341" t="s">
        <v>60</v>
      </c>
      <c r="AF1598" s="332">
        <v>5.33</v>
      </c>
      <c r="AG1598" s="332">
        <v>16.37</v>
      </c>
      <c r="AH1598" s="332">
        <v>19.559999999999999</v>
      </c>
      <c r="AI1598" s="332">
        <v>3.93</v>
      </c>
      <c r="AJ1598" s="336">
        <v>-18</v>
      </c>
      <c r="AK1598" s="336">
        <v>21.2</v>
      </c>
      <c r="AL1598" s="331" t="s">
        <v>8328</v>
      </c>
      <c r="AM1598" s="331" t="s">
        <v>8329</v>
      </c>
      <c r="AN1598" s="332">
        <v>-44</v>
      </c>
      <c r="AO1598" s="332">
        <v>-37.78</v>
      </c>
      <c r="AP1598" s="332">
        <v>12.9</v>
      </c>
    </row>
    <row r="1599" spans="1:42" ht="135">
      <c r="A1599" s="329">
        <v>44004</v>
      </c>
      <c r="B1599" s="330" t="s">
        <v>2601</v>
      </c>
      <c r="C1599" s="330" t="s">
        <v>2602</v>
      </c>
      <c r="D1599" s="331" t="s">
        <v>61</v>
      </c>
      <c r="E1599" s="331" t="s">
        <v>67</v>
      </c>
      <c r="F1599" s="332">
        <v>88.25</v>
      </c>
      <c r="G1599" s="330" t="s">
        <v>2603</v>
      </c>
      <c r="H1599" s="330" t="s">
        <v>2604</v>
      </c>
      <c r="I1599" s="331" t="s">
        <v>2605</v>
      </c>
      <c r="J1599" s="329">
        <v>44004</v>
      </c>
      <c r="K1599" s="333" t="s">
        <v>491</v>
      </c>
      <c r="L1599" s="329">
        <v>44035</v>
      </c>
      <c r="M1599" s="335" t="s">
        <v>11572</v>
      </c>
      <c r="N1599" s="335" t="s">
        <v>11573</v>
      </c>
      <c r="O1599" s="335" t="s">
        <v>11574</v>
      </c>
      <c r="P1599" s="336">
        <v>69.599999999999994</v>
      </c>
      <c r="Q1599" s="331" t="s">
        <v>8360</v>
      </c>
      <c r="R1599" s="333" t="s">
        <v>10508</v>
      </c>
      <c r="S1599" s="333" t="s">
        <v>10335</v>
      </c>
      <c r="T1599" s="331" t="s">
        <v>6921</v>
      </c>
      <c r="U1599" s="331" t="s">
        <v>492</v>
      </c>
      <c r="V1599" s="335" t="s">
        <v>11575</v>
      </c>
      <c r="W1599" s="333" t="s">
        <v>11576</v>
      </c>
      <c r="X1599" s="330" t="s">
        <v>60</v>
      </c>
      <c r="Y1599" s="335" t="s">
        <v>11577</v>
      </c>
      <c r="Z1599" s="333" t="s">
        <v>9224</v>
      </c>
      <c r="AA1599" s="330" t="s">
        <v>60</v>
      </c>
      <c r="AB1599" s="341" t="s">
        <v>60</v>
      </c>
      <c r="AC1599" s="338">
        <v>7.8E-2</v>
      </c>
      <c r="AD1599" s="332">
        <v>3.1</v>
      </c>
      <c r="AE1599" s="341" t="s">
        <v>60</v>
      </c>
      <c r="AF1599" s="332">
        <v>1.1599999999999999</v>
      </c>
      <c r="AG1599" s="332">
        <v>96.33</v>
      </c>
      <c r="AH1599" s="332">
        <v>24.48</v>
      </c>
      <c r="AI1599" s="336">
        <v>191.3</v>
      </c>
      <c r="AJ1599" s="336">
        <v>54.6</v>
      </c>
      <c r="AK1599" s="336">
        <v>587.70000000000005</v>
      </c>
      <c r="AL1599" s="331" t="s">
        <v>8328</v>
      </c>
      <c r="AM1599" s="331" t="s">
        <v>8329</v>
      </c>
      <c r="AN1599" s="332">
        <v>-45.46</v>
      </c>
      <c r="AO1599" s="332">
        <v>-57.15</v>
      </c>
      <c r="AP1599" s="332">
        <v>-40</v>
      </c>
    </row>
    <row r="1600" spans="1:42" ht="157.5">
      <c r="A1600" s="329">
        <v>44487</v>
      </c>
      <c r="B1600" s="330" t="s">
        <v>2606</v>
      </c>
      <c r="C1600" s="330" t="s">
        <v>2607</v>
      </c>
      <c r="D1600" s="331" t="s">
        <v>61</v>
      </c>
      <c r="E1600" s="331" t="s">
        <v>67</v>
      </c>
      <c r="F1600" s="332">
        <v>1.85</v>
      </c>
      <c r="G1600" s="330" t="s">
        <v>2608</v>
      </c>
      <c r="H1600" s="330" t="s">
        <v>60</v>
      </c>
      <c r="I1600" s="331" t="s">
        <v>2609</v>
      </c>
      <c r="J1600" s="329">
        <v>44487</v>
      </c>
      <c r="K1600" s="333" t="s">
        <v>491</v>
      </c>
      <c r="L1600" s="329">
        <v>44664</v>
      </c>
      <c r="M1600" s="335" t="s">
        <v>11544</v>
      </c>
      <c r="N1600" s="335" t="s">
        <v>60</v>
      </c>
      <c r="O1600" s="335" t="s">
        <v>11545</v>
      </c>
      <c r="P1600" s="332">
        <v>8.99</v>
      </c>
      <c r="Q1600" s="331" t="s">
        <v>8811</v>
      </c>
      <c r="R1600" s="339" t="s">
        <v>11546</v>
      </c>
      <c r="S1600" s="333" t="s">
        <v>8499</v>
      </c>
      <c r="T1600" s="331" t="s">
        <v>6917</v>
      </c>
      <c r="U1600" s="331" t="s">
        <v>492</v>
      </c>
      <c r="V1600" s="335" t="s">
        <v>11547</v>
      </c>
      <c r="W1600" s="333" t="s">
        <v>10241</v>
      </c>
      <c r="X1600" s="330" t="s">
        <v>60</v>
      </c>
      <c r="Y1600" s="335" t="s">
        <v>60</v>
      </c>
      <c r="Z1600" s="333" t="s">
        <v>60</v>
      </c>
      <c r="AA1600" s="330" t="s">
        <v>60</v>
      </c>
      <c r="AB1600" s="332">
        <v>49.56</v>
      </c>
      <c r="AC1600" s="332">
        <v>1.02</v>
      </c>
      <c r="AD1600" s="341" t="s">
        <v>60</v>
      </c>
      <c r="AE1600" s="341" t="s">
        <v>60</v>
      </c>
      <c r="AF1600" s="332">
        <v>3.4</v>
      </c>
      <c r="AG1600" s="332">
        <v>3.31</v>
      </c>
      <c r="AH1600" s="332">
        <v>3.05</v>
      </c>
      <c r="AI1600" s="338">
        <v>0.89500000000000002</v>
      </c>
      <c r="AJ1600" s="332">
        <v>-1.55</v>
      </c>
      <c r="AK1600" s="332">
        <v>4.53</v>
      </c>
      <c r="AL1600" s="331" t="s">
        <v>8328</v>
      </c>
      <c r="AM1600" s="331" t="s">
        <v>8329</v>
      </c>
      <c r="AN1600" s="332">
        <v>-45.93</v>
      </c>
      <c r="AO1600" s="332">
        <v>-52.6</v>
      </c>
      <c r="AP1600" s="332">
        <v>-8.75</v>
      </c>
    </row>
    <row r="1601" spans="1:42" ht="270">
      <c r="A1601" s="329">
        <v>44666</v>
      </c>
      <c r="B1601" s="330" t="s">
        <v>2610</v>
      </c>
      <c r="C1601" s="330" t="s">
        <v>2611</v>
      </c>
      <c r="D1601" s="331" t="s">
        <v>61</v>
      </c>
      <c r="E1601" s="331" t="s">
        <v>77</v>
      </c>
      <c r="F1601" s="332">
        <v>13.51</v>
      </c>
      <c r="G1601" s="330" t="s">
        <v>2612</v>
      </c>
      <c r="H1601" s="330" t="s">
        <v>60</v>
      </c>
      <c r="I1601" s="331" t="s">
        <v>2613</v>
      </c>
      <c r="J1601" s="329">
        <v>44666</v>
      </c>
      <c r="K1601" s="333" t="s">
        <v>491</v>
      </c>
      <c r="L1601" s="334" t="s">
        <v>60</v>
      </c>
      <c r="M1601" s="335" t="s">
        <v>11489</v>
      </c>
      <c r="N1601" s="335" t="s">
        <v>11490</v>
      </c>
      <c r="O1601" s="335" t="s">
        <v>11491</v>
      </c>
      <c r="P1601" s="336">
        <v>31.7</v>
      </c>
      <c r="Q1601" s="331" t="s">
        <v>8344</v>
      </c>
      <c r="R1601" s="339" t="s">
        <v>11492</v>
      </c>
      <c r="S1601" s="333" t="s">
        <v>9334</v>
      </c>
      <c r="T1601" s="331" t="s">
        <v>6917</v>
      </c>
      <c r="U1601" s="331" t="s">
        <v>492</v>
      </c>
      <c r="V1601" s="335" t="s">
        <v>11493</v>
      </c>
      <c r="W1601" s="339" t="s">
        <v>11494</v>
      </c>
      <c r="X1601" s="330" t="s">
        <v>60</v>
      </c>
      <c r="Y1601" s="335" t="s">
        <v>60</v>
      </c>
      <c r="Z1601" s="333" t="s">
        <v>60</v>
      </c>
      <c r="AA1601" s="330" t="s">
        <v>60</v>
      </c>
      <c r="AB1601" s="341" t="s">
        <v>60</v>
      </c>
      <c r="AC1601" s="332">
        <v>3.6</v>
      </c>
      <c r="AD1601" s="341" t="s">
        <v>60</v>
      </c>
      <c r="AE1601" s="341" t="s">
        <v>60</v>
      </c>
      <c r="AF1601" s="332">
        <v>2.44</v>
      </c>
      <c r="AG1601" s="332">
        <v>19.37</v>
      </c>
      <c r="AH1601" s="332">
        <v>19.579999999999998</v>
      </c>
      <c r="AI1601" s="332">
        <v>4.2699999999999996</v>
      </c>
      <c r="AJ1601" s="332">
        <v>-3.16</v>
      </c>
      <c r="AK1601" s="336">
        <v>10.1</v>
      </c>
      <c r="AL1601" s="331" t="s">
        <v>8328</v>
      </c>
      <c r="AM1601" s="331" t="s">
        <v>8329</v>
      </c>
      <c r="AN1601" s="332">
        <v>-45.96</v>
      </c>
      <c r="AO1601" s="332">
        <v>-40.61</v>
      </c>
      <c r="AP1601" s="332">
        <v>-48.82</v>
      </c>
    </row>
    <row r="1602" spans="1:42" ht="409.5">
      <c r="A1602" s="329">
        <v>43955</v>
      </c>
      <c r="B1602" s="330" t="s">
        <v>6789</v>
      </c>
      <c r="C1602" s="330" t="s">
        <v>60</v>
      </c>
      <c r="D1602" s="331" t="s">
        <v>61</v>
      </c>
      <c r="E1602" s="331" t="s">
        <v>67</v>
      </c>
      <c r="F1602" s="332">
        <v>49.69</v>
      </c>
      <c r="G1602" s="330" t="s">
        <v>6790</v>
      </c>
      <c r="H1602" s="330" t="s">
        <v>6791</v>
      </c>
      <c r="I1602" s="331" t="s">
        <v>6792</v>
      </c>
      <c r="J1602" s="329">
        <v>43955</v>
      </c>
      <c r="K1602" s="333" t="s">
        <v>491</v>
      </c>
      <c r="L1602" s="329">
        <v>44040</v>
      </c>
      <c r="M1602" s="335" t="s">
        <v>17262</v>
      </c>
      <c r="N1602" s="335" t="s">
        <v>60</v>
      </c>
      <c r="O1602" s="335" t="s">
        <v>60</v>
      </c>
      <c r="P1602" s="341" t="s">
        <v>60</v>
      </c>
      <c r="Q1602" s="331" t="s">
        <v>8811</v>
      </c>
      <c r="R1602" s="333" t="s">
        <v>17263</v>
      </c>
      <c r="S1602" s="333" t="s">
        <v>8813</v>
      </c>
      <c r="T1602" s="331" t="s">
        <v>6921</v>
      </c>
      <c r="U1602" s="331" t="s">
        <v>11848</v>
      </c>
      <c r="V1602" s="335" t="s">
        <v>17264</v>
      </c>
      <c r="W1602" s="333" t="s">
        <v>14879</v>
      </c>
      <c r="X1602" s="340">
        <v>180.7</v>
      </c>
      <c r="Y1602" s="335" t="s">
        <v>17265</v>
      </c>
      <c r="Z1602" s="339" t="s">
        <v>17266</v>
      </c>
      <c r="AA1602" s="330" t="s">
        <v>60</v>
      </c>
      <c r="AB1602" s="341" t="s">
        <v>60</v>
      </c>
      <c r="AC1602" s="338">
        <v>0.17100000000000001</v>
      </c>
      <c r="AD1602" s="332">
        <v>2.19</v>
      </c>
      <c r="AE1602" s="341" t="s">
        <v>60</v>
      </c>
      <c r="AF1602" s="338">
        <v>0.114</v>
      </c>
      <c r="AG1602" s="332">
        <v>49.69</v>
      </c>
      <c r="AH1602" s="332">
        <v>19.29</v>
      </c>
      <c r="AI1602" s="341" t="s">
        <v>60</v>
      </c>
      <c r="AJ1602" s="341" t="s">
        <v>60</v>
      </c>
      <c r="AK1602" s="341" t="s">
        <v>60</v>
      </c>
      <c r="AL1602" s="331" t="s">
        <v>8328</v>
      </c>
      <c r="AM1602" s="331" t="s">
        <v>8329</v>
      </c>
      <c r="AN1602" s="332">
        <v>-46.9</v>
      </c>
      <c r="AO1602" s="332">
        <v>-44.86</v>
      </c>
      <c r="AP1602" s="332">
        <v>-39.47</v>
      </c>
    </row>
    <row r="1603" spans="1:42" ht="281.25">
      <c r="A1603" s="329">
        <v>44167</v>
      </c>
      <c r="B1603" s="330" t="s">
        <v>2614</v>
      </c>
      <c r="C1603" s="330" t="s">
        <v>2615</v>
      </c>
      <c r="D1603" s="331" t="s">
        <v>61</v>
      </c>
      <c r="E1603" s="331" t="s">
        <v>67</v>
      </c>
      <c r="F1603" s="332">
        <v>4.76</v>
      </c>
      <c r="G1603" s="330" t="s">
        <v>2616</v>
      </c>
      <c r="H1603" s="330" t="s">
        <v>2617</v>
      </c>
      <c r="I1603" s="331" t="s">
        <v>2618</v>
      </c>
      <c r="J1603" s="329">
        <v>44167</v>
      </c>
      <c r="K1603" s="333" t="s">
        <v>491</v>
      </c>
      <c r="L1603" s="329">
        <v>44228</v>
      </c>
      <c r="M1603" s="335" t="s">
        <v>11495</v>
      </c>
      <c r="N1603" s="335" t="s">
        <v>11496</v>
      </c>
      <c r="O1603" s="335" t="s">
        <v>60</v>
      </c>
      <c r="P1603" s="332">
        <v>1.23</v>
      </c>
      <c r="Q1603" s="331" t="s">
        <v>8323</v>
      </c>
      <c r="R1603" s="339" t="s">
        <v>11497</v>
      </c>
      <c r="S1603" s="333" t="s">
        <v>9119</v>
      </c>
      <c r="T1603" s="331" t="s">
        <v>6917</v>
      </c>
      <c r="U1603" s="331" t="s">
        <v>492</v>
      </c>
      <c r="V1603" s="335" t="s">
        <v>11498</v>
      </c>
      <c r="W1603" s="333" t="s">
        <v>9121</v>
      </c>
      <c r="X1603" s="330" t="s">
        <v>60</v>
      </c>
      <c r="Y1603" s="335" t="s">
        <v>11499</v>
      </c>
      <c r="Z1603" s="339" t="s">
        <v>11500</v>
      </c>
      <c r="AA1603" s="330" t="s">
        <v>60</v>
      </c>
      <c r="AB1603" s="332">
        <v>5.37</v>
      </c>
      <c r="AC1603" s="332">
        <v>8.67</v>
      </c>
      <c r="AD1603" s="332">
        <v>9.07</v>
      </c>
      <c r="AE1603" s="332">
        <v>9.91</v>
      </c>
      <c r="AF1603" s="338">
        <v>0.90400000000000003</v>
      </c>
      <c r="AG1603" s="332">
        <v>5.34</v>
      </c>
      <c r="AH1603" s="332">
        <v>1.19</v>
      </c>
      <c r="AI1603" s="332">
        <v>6.35</v>
      </c>
      <c r="AJ1603" s="338">
        <v>-0.50900000000000001</v>
      </c>
      <c r="AK1603" s="332">
        <v>4.1500000000000004</v>
      </c>
      <c r="AL1603" s="331" t="s">
        <v>8328</v>
      </c>
      <c r="AM1603" s="331" t="s">
        <v>8329</v>
      </c>
      <c r="AN1603" s="332">
        <v>-46.97</v>
      </c>
      <c r="AO1603" s="332">
        <v>-44.44</v>
      </c>
      <c r="AP1603" s="332">
        <v>-38.6</v>
      </c>
    </row>
    <row r="1604" spans="1:42" ht="112.5">
      <c r="A1604" s="329">
        <v>44477</v>
      </c>
      <c r="B1604" s="330" t="s">
        <v>2619</v>
      </c>
      <c r="C1604" s="330" t="s">
        <v>2620</v>
      </c>
      <c r="D1604" s="331" t="s">
        <v>61</v>
      </c>
      <c r="E1604" s="331" t="s">
        <v>67</v>
      </c>
      <c r="F1604" s="332">
        <v>4.93</v>
      </c>
      <c r="G1604" s="330" t="s">
        <v>2621</v>
      </c>
      <c r="H1604" s="330" t="s">
        <v>60</v>
      </c>
      <c r="I1604" s="331" t="s">
        <v>2622</v>
      </c>
      <c r="J1604" s="329">
        <v>44477</v>
      </c>
      <c r="K1604" s="333" t="s">
        <v>491</v>
      </c>
      <c r="L1604" s="329">
        <v>44477</v>
      </c>
      <c r="M1604" s="335" t="s">
        <v>11508</v>
      </c>
      <c r="N1604" s="335" t="s">
        <v>11509</v>
      </c>
      <c r="O1604" s="335" t="s">
        <v>60</v>
      </c>
      <c r="P1604" s="336">
        <v>961.2</v>
      </c>
      <c r="Q1604" s="331" t="s">
        <v>8884</v>
      </c>
      <c r="R1604" s="339" t="s">
        <v>11510</v>
      </c>
      <c r="S1604" s="333" t="s">
        <v>10237</v>
      </c>
      <c r="T1604" s="331" t="s">
        <v>6917</v>
      </c>
      <c r="U1604" s="331" t="s">
        <v>492</v>
      </c>
      <c r="V1604" s="335" t="s">
        <v>60</v>
      </c>
      <c r="W1604" s="333" t="s">
        <v>10239</v>
      </c>
      <c r="X1604" s="330" t="s">
        <v>60</v>
      </c>
      <c r="Y1604" s="335" t="s">
        <v>60</v>
      </c>
      <c r="Z1604" s="333" t="s">
        <v>60</v>
      </c>
      <c r="AA1604" s="330" t="s">
        <v>60</v>
      </c>
      <c r="AB1604" s="332">
        <v>63.59</v>
      </c>
      <c r="AC1604" s="332">
        <v>1.66</v>
      </c>
      <c r="AD1604" s="332">
        <v>11.5</v>
      </c>
      <c r="AE1604" s="332">
        <v>21.98</v>
      </c>
      <c r="AF1604" s="338">
        <v>0.34699999999999998</v>
      </c>
      <c r="AG1604" s="332">
        <v>5.78</v>
      </c>
      <c r="AH1604" s="332">
        <v>4.76</v>
      </c>
      <c r="AI1604" s="336">
        <v>22.3</v>
      </c>
      <c r="AJ1604" s="338">
        <v>0.121</v>
      </c>
      <c r="AK1604" s="336">
        <v>11.5</v>
      </c>
      <c r="AL1604" s="331" t="s">
        <v>8328</v>
      </c>
      <c r="AM1604" s="331" t="s">
        <v>8329</v>
      </c>
      <c r="AN1604" s="332">
        <v>-47.12</v>
      </c>
      <c r="AO1604" s="332">
        <v>-46.08</v>
      </c>
      <c r="AP1604" s="332">
        <v>-43.1</v>
      </c>
    </row>
    <row r="1605" spans="1:42" ht="146.25">
      <c r="A1605" s="329">
        <v>44536</v>
      </c>
      <c r="B1605" s="330" t="s">
        <v>2623</v>
      </c>
      <c r="C1605" s="330" t="s">
        <v>2624</v>
      </c>
      <c r="D1605" s="331" t="s">
        <v>61</v>
      </c>
      <c r="E1605" s="331" t="s">
        <v>67</v>
      </c>
      <c r="F1605" s="332">
        <v>7.22</v>
      </c>
      <c r="G1605" s="330" t="s">
        <v>60</v>
      </c>
      <c r="H1605" s="330" t="s">
        <v>2625</v>
      </c>
      <c r="I1605" s="331" t="s">
        <v>2626</v>
      </c>
      <c r="J1605" s="329">
        <v>44536</v>
      </c>
      <c r="K1605" s="333" t="s">
        <v>491</v>
      </c>
      <c r="L1605" s="329">
        <v>44529</v>
      </c>
      <c r="M1605" s="335" t="s">
        <v>11517</v>
      </c>
      <c r="N1605" s="335" t="s">
        <v>11518</v>
      </c>
      <c r="O1605" s="335" t="s">
        <v>11519</v>
      </c>
      <c r="P1605" s="336">
        <v>10.9</v>
      </c>
      <c r="Q1605" s="331" t="s">
        <v>9031</v>
      </c>
      <c r="R1605" s="339" t="s">
        <v>11520</v>
      </c>
      <c r="S1605" s="333" t="s">
        <v>8508</v>
      </c>
      <c r="T1605" s="331" t="s">
        <v>6917</v>
      </c>
      <c r="U1605" s="331" t="s">
        <v>492</v>
      </c>
      <c r="V1605" s="335" t="s">
        <v>60</v>
      </c>
      <c r="W1605" s="333" t="s">
        <v>60</v>
      </c>
      <c r="X1605" s="330" t="s">
        <v>60</v>
      </c>
      <c r="Y1605" s="335" t="s">
        <v>11521</v>
      </c>
      <c r="Z1605" s="333" t="s">
        <v>11411</v>
      </c>
      <c r="AA1605" s="330" t="s">
        <v>60</v>
      </c>
      <c r="AB1605" s="332">
        <v>21.82</v>
      </c>
      <c r="AC1605" s="332">
        <v>2.12</v>
      </c>
      <c r="AD1605" s="332">
        <v>7.1</v>
      </c>
      <c r="AE1605" s="332">
        <v>12.52</v>
      </c>
      <c r="AF1605" s="332">
        <v>1.63</v>
      </c>
      <c r="AG1605" s="332">
        <v>10.57</v>
      </c>
      <c r="AH1605" s="332">
        <v>12.82</v>
      </c>
      <c r="AI1605" s="332">
        <v>5.64</v>
      </c>
      <c r="AJ1605" s="338">
        <v>2.9000000000000001E-2</v>
      </c>
      <c r="AK1605" s="332">
        <v>7.54</v>
      </c>
      <c r="AL1605" s="331" t="s">
        <v>8328</v>
      </c>
      <c r="AM1605" s="331" t="s">
        <v>8329</v>
      </c>
      <c r="AN1605" s="332">
        <v>-47.82</v>
      </c>
      <c r="AO1605" s="332">
        <v>-47.82</v>
      </c>
      <c r="AP1605" s="332">
        <v>-48.4</v>
      </c>
    </row>
    <row r="1606" spans="1:42" ht="168.75">
      <c r="A1606" s="329">
        <v>44330</v>
      </c>
      <c r="B1606" s="330" t="s">
        <v>6793</v>
      </c>
      <c r="C1606" s="330" t="s">
        <v>60</v>
      </c>
      <c r="D1606" s="331" t="s">
        <v>61</v>
      </c>
      <c r="E1606" s="331" t="s">
        <v>67</v>
      </c>
      <c r="F1606" s="332">
        <v>327.32</v>
      </c>
      <c r="G1606" s="330" t="s">
        <v>6794</v>
      </c>
      <c r="H1606" s="330" t="s">
        <v>60</v>
      </c>
      <c r="I1606" s="331" t="s">
        <v>6795</v>
      </c>
      <c r="J1606" s="329">
        <v>44330</v>
      </c>
      <c r="K1606" s="333" t="s">
        <v>491</v>
      </c>
      <c r="L1606" s="329">
        <v>44649</v>
      </c>
      <c r="M1606" s="335" t="s">
        <v>17267</v>
      </c>
      <c r="N1606" s="335" t="s">
        <v>17268</v>
      </c>
      <c r="O1606" s="335" t="s">
        <v>17269</v>
      </c>
      <c r="P1606" s="341" t="s">
        <v>60</v>
      </c>
      <c r="Q1606" s="331" t="s">
        <v>8633</v>
      </c>
      <c r="R1606" s="333" t="s">
        <v>11126</v>
      </c>
      <c r="S1606" s="333" t="s">
        <v>17270</v>
      </c>
      <c r="T1606" s="331" t="s">
        <v>6917</v>
      </c>
      <c r="U1606" s="331" t="s">
        <v>11848</v>
      </c>
      <c r="V1606" s="335" t="s">
        <v>17271</v>
      </c>
      <c r="W1606" s="333" t="s">
        <v>17272</v>
      </c>
      <c r="X1606" s="330" t="s">
        <v>60</v>
      </c>
      <c r="Y1606" s="335" t="s">
        <v>60</v>
      </c>
      <c r="Z1606" s="333" t="s">
        <v>60</v>
      </c>
      <c r="AA1606" s="330" t="s">
        <v>60</v>
      </c>
      <c r="AB1606" s="332">
        <v>9.18</v>
      </c>
      <c r="AC1606" s="338">
        <v>0.17899999999999999</v>
      </c>
      <c r="AD1606" s="341" t="s">
        <v>60</v>
      </c>
      <c r="AE1606" s="341" t="s">
        <v>60</v>
      </c>
      <c r="AF1606" s="341" t="s">
        <v>60</v>
      </c>
      <c r="AG1606" s="341" t="s">
        <v>60</v>
      </c>
      <c r="AH1606" s="332">
        <v>144.51</v>
      </c>
      <c r="AI1606" s="336">
        <v>346.9</v>
      </c>
      <c r="AJ1606" s="336">
        <v>20.2</v>
      </c>
      <c r="AK1606" s="336">
        <v>19988.099999999999</v>
      </c>
      <c r="AL1606" s="331" t="s">
        <v>8328</v>
      </c>
      <c r="AM1606" s="331" t="s">
        <v>8329</v>
      </c>
      <c r="AN1606" s="332">
        <v>-47.91</v>
      </c>
      <c r="AO1606" s="332">
        <v>-45.71</v>
      </c>
      <c r="AP1606" s="332">
        <v>-46.6</v>
      </c>
    </row>
    <row r="1607" spans="1:42" ht="168.75">
      <c r="A1607" s="329">
        <v>44593</v>
      </c>
      <c r="B1607" s="330" t="s">
        <v>2631</v>
      </c>
      <c r="C1607" s="330" t="s">
        <v>2632</v>
      </c>
      <c r="D1607" s="331" t="s">
        <v>61</v>
      </c>
      <c r="E1607" s="331" t="s">
        <v>67</v>
      </c>
      <c r="F1607" s="332">
        <v>1.98</v>
      </c>
      <c r="G1607" s="330" t="s">
        <v>2633</v>
      </c>
      <c r="H1607" s="330" t="s">
        <v>2634</v>
      </c>
      <c r="I1607" s="331" t="s">
        <v>2635</v>
      </c>
      <c r="J1607" s="329">
        <v>44593</v>
      </c>
      <c r="K1607" s="333" t="s">
        <v>491</v>
      </c>
      <c r="L1607" s="329">
        <v>44636</v>
      </c>
      <c r="M1607" s="335" t="s">
        <v>11590</v>
      </c>
      <c r="N1607" s="335" t="s">
        <v>11591</v>
      </c>
      <c r="O1607" s="335" t="s">
        <v>11592</v>
      </c>
      <c r="P1607" s="341" t="s">
        <v>60</v>
      </c>
      <c r="Q1607" s="331" t="s">
        <v>8497</v>
      </c>
      <c r="R1607" s="339" t="s">
        <v>11593</v>
      </c>
      <c r="S1607" s="333" t="s">
        <v>9119</v>
      </c>
      <c r="T1607" s="331" t="s">
        <v>6917</v>
      </c>
      <c r="U1607" s="331" t="s">
        <v>492</v>
      </c>
      <c r="V1607" s="335" t="s">
        <v>11594</v>
      </c>
      <c r="W1607" s="333" t="s">
        <v>9121</v>
      </c>
      <c r="X1607" s="340">
        <v>57.5</v>
      </c>
      <c r="Y1607" s="335" t="s">
        <v>11595</v>
      </c>
      <c r="Z1607" s="333" t="s">
        <v>9121</v>
      </c>
      <c r="AA1607" s="330" t="s">
        <v>60</v>
      </c>
      <c r="AB1607" s="341" t="s">
        <v>60</v>
      </c>
      <c r="AC1607" s="332">
        <v>1.37</v>
      </c>
      <c r="AD1607" s="341" t="s">
        <v>60</v>
      </c>
      <c r="AE1607" s="341" t="s">
        <v>60</v>
      </c>
      <c r="AF1607" s="341" t="s">
        <v>60</v>
      </c>
      <c r="AG1607" s="341" t="s">
        <v>60</v>
      </c>
      <c r="AH1607" s="332">
        <v>3.06</v>
      </c>
      <c r="AI1607" s="338">
        <v>-0.16</v>
      </c>
      <c r="AJ1607" s="338">
        <v>-0.49</v>
      </c>
      <c r="AK1607" s="332">
        <v>2.1</v>
      </c>
      <c r="AL1607" s="331" t="s">
        <v>8328</v>
      </c>
      <c r="AM1607" s="331" t="s">
        <v>8329</v>
      </c>
      <c r="AN1607" s="332">
        <v>-48.52</v>
      </c>
      <c r="AO1607" s="332">
        <v>-58.6</v>
      </c>
      <c r="AP1607" s="332">
        <v>-37.229999999999997</v>
      </c>
    </row>
    <row r="1608" spans="1:42" ht="180">
      <c r="A1608" s="329">
        <v>44525</v>
      </c>
      <c r="B1608" s="330" t="s">
        <v>2636</v>
      </c>
      <c r="C1608" s="330" t="s">
        <v>2637</v>
      </c>
      <c r="D1608" s="331" t="s">
        <v>61</v>
      </c>
      <c r="E1608" s="331" t="s">
        <v>67</v>
      </c>
      <c r="F1608" s="332">
        <v>6.9</v>
      </c>
      <c r="G1608" s="330" t="s">
        <v>60</v>
      </c>
      <c r="H1608" s="330" t="s">
        <v>60</v>
      </c>
      <c r="I1608" s="331" t="s">
        <v>2638</v>
      </c>
      <c r="J1608" s="329">
        <v>44525</v>
      </c>
      <c r="K1608" s="333" t="s">
        <v>491</v>
      </c>
      <c r="L1608" s="329">
        <v>44529</v>
      </c>
      <c r="M1608" s="335" t="s">
        <v>11522</v>
      </c>
      <c r="N1608" s="335" t="s">
        <v>11523</v>
      </c>
      <c r="O1608" s="335" t="s">
        <v>11524</v>
      </c>
      <c r="P1608" s="332">
        <v>4.4000000000000004</v>
      </c>
      <c r="Q1608" s="331" t="s">
        <v>8840</v>
      </c>
      <c r="R1608" s="333" t="s">
        <v>11525</v>
      </c>
      <c r="S1608" s="333" t="s">
        <v>11096</v>
      </c>
      <c r="T1608" s="331" t="s">
        <v>6917</v>
      </c>
      <c r="U1608" s="331" t="s">
        <v>492</v>
      </c>
      <c r="V1608" s="335" t="s">
        <v>60</v>
      </c>
      <c r="W1608" s="333" t="s">
        <v>60</v>
      </c>
      <c r="X1608" s="330" t="s">
        <v>60</v>
      </c>
      <c r="Y1608" s="335" t="s">
        <v>60</v>
      </c>
      <c r="Z1608" s="333" t="s">
        <v>60</v>
      </c>
      <c r="AA1608" s="330" t="s">
        <v>60</v>
      </c>
      <c r="AB1608" s="341" t="s">
        <v>60</v>
      </c>
      <c r="AC1608" s="332">
        <v>1.27</v>
      </c>
      <c r="AD1608" s="341" t="s">
        <v>60</v>
      </c>
      <c r="AE1608" s="341" t="s">
        <v>60</v>
      </c>
      <c r="AF1608" s="332">
        <v>1.86</v>
      </c>
      <c r="AG1608" s="332">
        <v>10.4</v>
      </c>
      <c r="AH1608" s="332">
        <v>9.6199999999999992</v>
      </c>
      <c r="AI1608" s="332">
        <v>4.1500000000000004</v>
      </c>
      <c r="AJ1608" s="332">
        <v>-2.02</v>
      </c>
      <c r="AK1608" s="332">
        <v>9.16</v>
      </c>
      <c r="AL1608" s="331" t="s">
        <v>8328</v>
      </c>
      <c r="AM1608" s="331" t="s">
        <v>8329</v>
      </c>
      <c r="AN1608" s="332">
        <v>-48.63</v>
      </c>
      <c r="AO1608" s="332">
        <v>-48.63</v>
      </c>
      <c r="AP1608" s="332">
        <v>9.01</v>
      </c>
    </row>
    <row r="1609" spans="1:42" ht="157.5">
      <c r="A1609" s="329">
        <v>44473</v>
      </c>
      <c r="B1609" s="330" t="s">
        <v>2639</v>
      </c>
      <c r="C1609" s="330" t="s">
        <v>2640</v>
      </c>
      <c r="D1609" s="331" t="s">
        <v>61</v>
      </c>
      <c r="E1609" s="331" t="s">
        <v>67</v>
      </c>
      <c r="F1609" s="332">
        <v>27.83</v>
      </c>
      <c r="G1609" s="330" t="s">
        <v>2641</v>
      </c>
      <c r="H1609" s="330" t="s">
        <v>2642</v>
      </c>
      <c r="I1609" s="331" t="s">
        <v>2643</v>
      </c>
      <c r="J1609" s="329">
        <v>44473</v>
      </c>
      <c r="K1609" s="333" t="s">
        <v>491</v>
      </c>
      <c r="L1609" s="329">
        <v>44468</v>
      </c>
      <c r="M1609" s="335" t="s">
        <v>11501</v>
      </c>
      <c r="N1609" s="335" t="s">
        <v>11502</v>
      </c>
      <c r="O1609" s="335" t="s">
        <v>11503</v>
      </c>
      <c r="P1609" s="336">
        <v>40.700000000000003</v>
      </c>
      <c r="Q1609" s="331" t="s">
        <v>9767</v>
      </c>
      <c r="R1609" s="339" t="s">
        <v>11504</v>
      </c>
      <c r="S1609" s="333" t="s">
        <v>11505</v>
      </c>
      <c r="T1609" s="331" t="s">
        <v>6917</v>
      </c>
      <c r="U1609" s="331" t="s">
        <v>492</v>
      </c>
      <c r="V1609" s="335" t="s">
        <v>11506</v>
      </c>
      <c r="W1609" s="333" t="s">
        <v>9903</v>
      </c>
      <c r="X1609" s="330" t="s">
        <v>60</v>
      </c>
      <c r="Y1609" s="335" t="s">
        <v>11507</v>
      </c>
      <c r="Z1609" s="333" t="s">
        <v>8808</v>
      </c>
      <c r="AA1609" s="330" t="s">
        <v>60</v>
      </c>
      <c r="AB1609" s="341" t="s">
        <v>60</v>
      </c>
      <c r="AC1609" s="332">
        <v>1.31</v>
      </c>
      <c r="AD1609" s="341" t="s">
        <v>60</v>
      </c>
      <c r="AE1609" s="341" t="s">
        <v>60</v>
      </c>
      <c r="AF1609" s="338">
        <v>0.622</v>
      </c>
      <c r="AG1609" s="332">
        <v>33.450000000000003</v>
      </c>
      <c r="AH1609" s="332">
        <v>24.22</v>
      </c>
      <c r="AI1609" s="336">
        <v>59</v>
      </c>
      <c r="AJ1609" s="332">
        <v>-4.04</v>
      </c>
      <c r="AK1609" s="336">
        <v>22.8</v>
      </c>
      <c r="AL1609" s="331" t="s">
        <v>8328</v>
      </c>
      <c r="AM1609" s="331" t="s">
        <v>8329</v>
      </c>
      <c r="AN1609" s="332">
        <v>-49.15</v>
      </c>
      <c r="AO1609" s="332">
        <v>-45.45</v>
      </c>
      <c r="AP1609" s="332">
        <v>-48.28</v>
      </c>
    </row>
    <row r="1610" spans="1:42" ht="135">
      <c r="A1610" s="329">
        <v>43839</v>
      </c>
      <c r="B1610" s="330" t="s">
        <v>2644</v>
      </c>
      <c r="C1610" s="330" t="s">
        <v>2645</v>
      </c>
      <c r="D1610" s="331" t="s">
        <v>61</v>
      </c>
      <c r="E1610" s="331" t="s">
        <v>67</v>
      </c>
      <c r="F1610" s="338">
        <v>0.184</v>
      </c>
      <c r="G1610" s="330" t="s">
        <v>60</v>
      </c>
      <c r="H1610" s="330" t="s">
        <v>2646</v>
      </c>
      <c r="I1610" s="331" t="s">
        <v>2647</v>
      </c>
      <c r="J1610" s="329">
        <v>43839</v>
      </c>
      <c r="K1610" s="333" t="s">
        <v>491</v>
      </c>
      <c r="L1610" s="329">
        <v>43990</v>
      </c>
      <c r="M1610" s="335" t="s">
        <v>11526</v>
      </c>
      <c r="N1610" s="335" t="s">
        <v>60</v>
      </c>
      <c r="O1610" s="335" t="s">
        <v>60</v>
      </c>
      <c r="P1610" s="341" t="s">
        <v>60</v>
      </c>
      <c r="Q1610" s="331" t="s">
        <v>8669</v>
      </c>
      <c r="R1610" s="333" t="s">
        <v>11527</v>
      </c>
      <c r="S1610" s="333" t="s">
        <v>10311</v>
      </c>
      <c r="T1610" s="331" t="s">
        <v>6917</v>
      </c>
      <c r="U1610" s="331" t="s">
        <v>492</v>
      </c>
      <c r="V1610" s="335" t="s">
        <v>60</v>
      </c>
      <c r="W1610" s="333" t="s">
        <v>60</v>
      </c>
      <c r="X1610" s="330" t="s">
        <v>60</v>
      </c>
      <c r="Y1610" s="335" t="s">
        <v>11528</v>
      </c>
      <c r="Z1610" s="333" t="s">
        <v>11170</v>
      </c>
      <c r="AA1610" s="330" t="s">
        <v>60</v>
      </c>
      <c r="AB1610" s="341" t="s">
        <v>60</v>
      </c>
      <c r="AC1610" s="332">
        <v>26.9</v>
      </c>
      <c r="AD1610" s="341" t="s">
        <v>60</v>
      </c>
      <c r="AE1610" s="341" t="s">
        <v>60</v>
      </c>
      <c r="AF1610" s="332">
        <v>16.899999999999999</v>
      </c>
      <c r="AG1610" s="338">
        <v>0.32100000000000001</v>
      </c>
      <c r="AH1610" s="338">
        <v>0.314</v>
      </c>
      <c r="AI1610" s="342">
        <v>0</v>
      </c>
      <c r="AJ1610" s="338">
        <v>-3.7999999999999999E-2</v>
      </c>
      <c r="AK1610" s="338">
        <v>8.0000000000000002E-3</v>
      </c>
      <c r="AL1610" s="331" t="s">
        <v>8328</v>
      </c>
      <c r="AM1610" s="331" t="s">
        <v>8329</v>
      </c>
      <c r="AN1610" s="332">
        <v>-49.15</v>
      </c>
      <c r="AO1610" s="332">
        <v>-49.15</v>
      </c>
      <c r="AP1610" s="332">
        <v>-49.15</v>
      </c>
    </row>
    <row r="1611" spans="1:42" ht="101.25">
      <c r="A1611" s="329">
        <v>44258</v>
      </c>
      <c r="B1611" s="330" t="s">
        <v>2648</v>
      </c>
      <c r="C1611" s="330" t="s">
        <v>2649</v>
      </c>
      <c r="D1611" s="331" t="s">
        <v>61</v>
      </c>
      <c r="E1611" s="331" t="s">
        <v>67</v>
      </c>
      <c r="F1611" s="332">
        <v>2.37</v>
      </c>
      <c r="G1611" s="330" t="s">
        <v>2650</v>
      </c>
      <c r="H1611" s="330" t="s">
        <v>60</v>
      </c>
      <c r="I1611" s="331" t="s">
        <v>2651</v>
      </c>
      <c r="J1611" s="329">
        <v>44258</v>
      </c>
      <c r="K1611" s="333" t="s">
        <v>491</v>
      </c>
      <c r="L1611" s="329">
        <v>44258</v>
      </c>
      <c r="M1611" s="335" t="s">
        <v>11529</v>
      </c>
      <c r="N1611" s="335" t="s">
        <v>60</v>
      </c>
      <c r="O1611" s="335" t="s">
        <v>11530</v>
      </c>
      <c r="P1611" s="332">
        <v>3.71</v>
      </c>
      <c r="Q1611" s="331" t="s">
        <v>9180</v>
      </c>
      <c r="R1611" s="339" t="s">
        <v>11531</v>
      </c>
      <c r="S1611" s="333" t="s">
        <v>8499</v>
      </c>
      <c r="T1611" s="331" t="s">
        <v>6917</v>
      </c>
      <c r="U1611" s="331" t="s">
        <v>492</v>
      </c>
      <c r="V1611" s="335" t="s">
        <v>11532</v>
      </c>
      <c r="W1611" s="333" t="s">
        <v>10241</v>
      </c>
      <c r="X1611" s="330" t="s">
        <v>60</v>
      </c>
      <c r="Y1611" s="335" t="s">
        <v>60</v>
      </c>
      <c r="Z1611" s="333" t="s">
        <v>60</v>
      </c>
      <c r="AA1611" s="330" t="s">
        <v>60</v>
      </c>
      <c r="AB1611" s="341" t="s">
        <v>60</v>
      </c>
      <c r="AC1611" s="338">
        <v>0.39600000000000002</v>
      </c>
      <c r="AD1611" s="341" t="s">
        <v>60</v>
      </c>
      <c r="AE1611" s="341" t="s">
        <v>60</v>
      </c>
      <c r="AF1611" s="332">
        <v>2.16</v>
      </c>
      <c r="AG1611" s="332">
        <v>2.65</v>
      </c>
      <c r="AH1611" s="332">
        <v>1.51</v>
      </c>
      <c r="AI1611" s="338">
        <v>0.35299999999999998</v>
      </c>
      <c r="AJ1611" s="338">
        <v>-0.115</v>
      </c>
      <c r="AK1611" s="332">
        <v>3.54</v>
      </c>
      <c r="AL1611" s="331" t="s">
        <v>8328</v>
      </c>
      <c r="AM1611" s="331" t="s">
        <v>8329</v>
      </c>
      <c r="AN1611" s="332">
        <v>-49.56</v>
      </c>
      <c r="AO1611" s="332">
        <v>-49.56</v>
      </c>
      <c r="AP1611" s="332">
        <v>-49.56</v>
      </c>
    </row>
    <row r="1612" spans="1:42" ht="337.5">
      <c r="A1612" s="329">
        <v>44826</v>
      </c>
      <c r="B1612" s="330" t="s">
        <v>2652</v>
      </c>
      <c r="C1612" s="330" t="s">
        <v>2653</v>
      </c>
      <c r="D1612" s="331" t="s">
        <v>61</v>
      </c>
      <c r="E1612" s="331" t="s">
        <v>77</v>
      </c>
      <c r="F1612" s="332">
        <v>52.45</v>
      </c>
      <c r="G1612" s="330" t="s">
        <v>2654</v>
      </c>
      <c r="H1612" s="330" t="s">
        <v>60</v>
      </c>
      <c r="I1612" s="331" t="s">
        <v>2655</v>
      </c>
      <c r="J1612" s="329">
        <v>44826</v>
      </c>
      <c r="K1612" s="333" t="s">
        <v>491</v>
      </c>
      <c r="L1612" s="334" t="s">
        <v>60</v>
      </c>
      <c r="M1612" s="335" t="s">
        <v>11427</v>
      </c>
      <c r="N1612" s="335" t="s">
        <v>11428</v>
      </c>
      <c r="O1612" s="335" t="s">
        <v>60</v>
      </c>
      <c r="P1612" s="336">
        <v>21.7</v>
      </c>
      <c r="Q1612" s="331" t="s">
        <v>8356</v>
      </c>
      <c r="R1612" s="339" t="s">
        <v>11429</v>
      </c>
      <c r="S1612" s="333" t="s">
        <v>11430</v>
      </c>
      <c r="T1612" s="331" t="s">
        <v>6917</v>
      </c>
      <c r="U1612" s="331" t="s">
        <v>492</v>
      </c>
      <c r="V1612" s="335" t="s">
        <v>11431</v>
      </c>
      <c r="W1612" s="333" t="s">
        <v>11432</v>
      </c>
      <c r="X1612" s="340">
        <v>15715.8</v>
      </c>
      <c r="Y1612" s="335" t="s">
        <v>60</v>
      </c>
      <c r="Z1612" s="333" t="s">
        <v>60</v>
      </c>
      <c r="AA1612" s="330" t="s">
        <v>60</v>
      </c>
      <c r="AB1612" s="332">
        <v>10.45</v>
      </c>
      <c r="AC1612" s="341" t="s">
        <v>60</v>
      </c>
      <c r="AD1612" s="332">
        <v>25.6</v>
      </c>
      <c r="AE1612" s="332">
        <v>29.44</v>
      </c>
      <c r="AF1612" s="332">
        <v>3.07</v>
      </c>
      <c r="AG1612" s="332">
        <v>57.91</v>
      </c>
      <c r="AH1612" s="332">
        <v>24.11</v>
      </c>
      <c r="AI1612" s="336">
        <v>22.9</v>
      </c>
      <c r="AJ1612" s="336">
        <v>10.3</v>
      </c>
      <c r="AK1612" s="336">
        <v>48.5</v>
      </c>
      <c r="AL1612" s="331" t="s">
        <v>8328</v>
      </c>
      <c r="AM1612" s="331" t="s">
        <v>8329</v>
      </c>
      <c r="AN1612" s="332">
        <v>-50.18</v>
      </c>
      <c r="AO1612" s="332">
        <v>-33.56</v>
      </c>
      <c r="AP1612" s="332">
        <v>8.98</v>
      </c>
    </row>
    <row r="1613" spans="1:42" ht="90">
      <c r="A1613" s="329">
        <v>44188</v>
      </c>
      <c r="B1613" s="330" t="s">
        <v>2661</v>
      </c>
      <c r="C1613" s="330" t="s">
        <v>2662</v>
      </c>
      <c r="D1613" s="331" t="s">
        <v>61</v>
      </c>
      <c r="E1613" s="331" t="s">
        <v>67</v>
      </c>
      <c r="F1613" s="332">
        <v>2.79</v>
      </c>
      <c r="G1613" s="330" t="s">
        <v>60</v>
      </c>
      <c r="H1613" s="330" t="s">
        <v>2663</v>
      </c>
      <c r="I1613" s="331" t="s">
        <v>2664</v>
      </c>
      <c r="J1613" s="329">
        <v>44188</v>
      </c>
      <c r="K1613" s="333" t="s">
        <v>491</v>
      </c>
      <c r="L1613" s="329">
        <v>44187</v>
      </c>
      <c r="M1613" s="335" t="s">
        <v>11478</v>
      </c>
      <c r="N1613" s="335" t="s">
        <v>60</v>
      </c>
      <c r="O1613" s="335" t="s">
        <v>60</v>
      </c>
      <c r="P1613" s="336">
        <v>30.5</v>
      </c>
      <c r="Q1613" s="331" t="s">
        <v>8511</v>
      </c>
      <c r="R1613" s="333" t="s">
        <v>11479</v>
      </c>
      <c r="S1613" s="333" t="s">
        <v>8842</v>
      </c>
      <c r="T1613" s="331" t="s">
        <v>6923</v>
      </c>
      <c r="U1613" s="331" t="s">
        <v>492</v>
      </c>
      <c r="V1613" s="335" t="s">
        <v>60</v>
      </c>
      <c r="W1613" s="333" t="s">
        <v>60</v>
      </c>
      <c r="X1613" s="330" t="s">
        <v>60</v>
      </c>
      <c r="Y1613" s="335" t="s">
        <v>11480</v>
      </c>
      <c r="Z1613" s="333" t="s">
        <v>11481</v>
      </c>
      <c r="AA1613" s="330" t="s">
        <v>60</v>
      </c>
      <c r="AB1613" s="341" t="s">
        <v>60</v>
      </c>
      <c r="AC1613" s="332">
        <v>3.55</v>
      </c>
      <c r="AD1613" s="341" t="s">
        <v>60</v>
      </c>
      <c r="AE1613" s="341" t="s">
        <v>60</v>
      </c>
      <c r="AF1613" s="341" t="s">
        <v>60</v>
      </c>
      <c r="AG1613" s="341" t="s">
        <v>60</v>
      </c>
      <c r="AH1613" s="332">
        <v>4.53</v>
      </c>
      <c r="AI1613" s="342">
        <v>0</v>
      </c>
      <c r="AJ1613" s="336">
        <v>-13.8</v>
      </c>
      <c r="AK1613" s="338">
        <v>0.61099999999999999</v>
      </c>
      <c r="AL1613" s="331" t="s">
        <v>8328</v>
      </c>
      <c r="AM1613" s="331" t="s">
        <v>8329</v>
      </c>
      <c r="AN1613" s="332">
        <v>-50.33</v>
      </c>
      <c r="AO1613" s="332">
        <v>-38.71</v>
      </c>
      <c r="AP1613" s="332">
        <v>-19.32</v>
      </c>
    </row>
    <row r="1614" spans="1:42" ht="157.5">
      <c r="A1614" s="329">
        <v>44628</v>
      </c>
      <c r="B1614" s="330" t="s">
        <v>2665</v>
      </c>
      <c r="C1614" s="330" t="s">
        <v>2666</v>
      </c>
      <c r="D1614" s="331" t="s">
        <v>61</v>
      </c>
      <c r="E1614" s="331" t="s">
        <v>77</v>
      </c>
      <c r="F1614" s="332">
        <v>95.88</v>
      </c>
      <c r="G1614" s="330" t="s">
        <v>2667</v>
      </c>
      <c r="H1614" s="330" t="s">
        <v>2668</v>
      </c>
      <c r="I1614" s="331" t="s">
        <v>2669</v>
      </c>
      <c r="J1614" s="329">
        <v>44628</v>
      </c>
      <c r="K1614" s="333" t="s">
        <v>491</v>
      </c>
      <c r="L1614" s="334" t="s">
        <v>60</v>
      </c>
      <c r="M1614" s="335" t="s">
        <v>11538</v>
      </c>
      <c r="N1614" s="335" t="s">
        <v>11539</v>
      </c>
      <c r="O1614" s="335" t="s">
        <v>11540</v>
      </c>
      <c r="P1614" s="336">
        <v>137.4</v>
      </c>
      <c r="Q1614" s="331" t="s">
        <v>8669</v>
      </c>
      <c r="R1614" s="337" t="s">
        <v>11541</v>
      </c>
      <c r="S1614" s="333" t="s">
        <v>8671</v>
      </c>
      <c r="T1614" s="331" t="s">
        <v>6917</v>
      </c>
      <c r="U1614" s="331" t="s">
        <v>492</v>
      </c>
      <c r="V1614" s="335" t="s">
        <v>11542</v>
      </c>
      <c r="W1614" s="333" t="s">
        <v>8463</v>
      </c>
      <c r="X1614" s="340">
        <v>158.80000000000001</v>
      </c>
      <c r="Y1614" s="335" t="s">
        <v>11543</v>
      </c>
      <c r="Z1614" s="333" t="s">
        <v>8463</v>
      </c>
      <c r="AA1614" s="330" t="s">
        <v>60</v>
      </c>
      <c r="AB1614" s="341" t="s">
        <v>60</v>
      </c>
      <c r="AC1614" s="338">
        <v>0.55800000000000005</v>
      </c>
      <c r="AD1614" s="341" t="s">
        <v>60</v>
      </c>
      <c r="AE1614" s="341" t="s">
        <v>60</v>
      </c>
      <c r="AF1614" s="332">
        <v>3.37</v>
      </c>
      <c r="AG1614" s="332">
        <v>118.24</v>
      </c>
      <c r="AH1614" s="332">
        <v>63.25</v>
      </c>
      <c r="AI1614" s="336">
        <v>25.9</v>
      </c>
      <c r="AJ1614" s="332">
        <v>-5.87</v>
      </c>
      <c r="AK1614" s="336">
        <v>182</v>
      </c>
      <c r="AL1614" s="331" t="s">
        <v>8328</v>
      </c>
      <c r="AM1614" s="331" t="s">
        <v>8329</v>
      </c>
      <c r="AN1614" s="332">
        <v>-50.5</v>
      </c>
      <c r="AO1614" s="332">
        <v>-52.38</v>
      </c>
      <c r="AP1614" s="332">
        <v>-50</v>
      </c>
    </row>
    <row r="1615" spans="1:42" ht="180">
      <c r="A1615" s="329">
        <v>44480</v>
      </c>
      <c r="B1615" s="330" t="s">
        <v>2670</v>
      </c>
      <c r="C1615" s="330" t="s">
        <v>2671</v>
      </c>
      <c r="D1615" s="331" t="s">
        <v>61</v>
      </c>
      <c r="E1615" s="331" t="s">
        <v>77</v>
      </c>
      <c r="F1615" s="332">
        <v>18.920000000000002</v>
      </c>
      <c r="G1615" s="330" t="s">
        <v>2672</v>
      </c>
      <c r="H1615" s="330" t="s">
        <v>2673</v>
      </c>
      <c r="I1615" s="331" t="s">
        <v>2674</v>
      </c>
      <c r="J1615" s="329">
        <v>44480</v>
      </c>
      <c r="K1615" s="333" t="s">
        <v>491</v>
      </c>
      <c r="L1615" s="334" t="s">
        <v>60</v>
      </c>
      <c r="M1615" s="335" t="s">
        <v>11533</v>
      </c>
      <c r="N1615" s="335" t="s">
        <v>11534</v>
      </c>
      <c r="O1615" s="335" t="s">
        <v>60</v>
      </c>
      <c r="P1615" s="336">
        <v>49.4</v>
      </c>
      <c r="Q1615" s="331" t="s">
        <v>9303</v>
      </c>
      <c r="R1615" s="333" t="s">
        <v>11535</v>
      </c>
      <c r="S1615" s="333" t="s">
        <v>8346</v>
      </c>
      <c r="T1615" s="331" t="s">
        <v>6917</v>
      </c>
      <c r="U1615" s="331" t="s">
        <v>492</v>
      </c>
      <c r="V1615" s="335" t="s">
        <v>11536</v>
      </c>
      <c r="W1615" s="333" t="s">
        <v>9183</v>
      </c>
      <c r="X1615" s="330" t="s">
        <v>60</v>
      </c>
      <c r="Y1615" s="335" t="s">
        <v>11537</v>
      </c>
      <c r="Z1615" s="333" t="s">
        <v>8828</v>
      </c>
      <c r="AA1615" s="330" t="s">
        <v>60</v>
      </c>
      <c r="AB1615" s="332">
        <v>4.6900000000000004</v>
      </c>
      <c r="AC1615" s="332">
        <v>2.8</v>
      </c>
      <c r="AD1615" s="332">
        <v>5.78</v>
      </c>
      <c r="AE1615" s="332">
        <v>6.99</v>
      </c>
      <c r="AF1615" s="338">
        <v>0.85499999999999998</v>
      </c>
      <c r="AG1615" s="332">
        <v>25.5</v>
      </c>
      <c r="AH1615" s="332">
        <v>17.489999999999998</v>
      </c>
      <c r="AI1615" s="336">
        <v>30.9</v>
      </c>
      <c r="AJ1615" s="332">
        <v>1.95</v>
      </c>
      <c r="AK1615" s="336">
        <v>22.9</v>
      </c>
      <c r="AL1615" s="331" t="s">
        <v>8328</v>
      </c>
      <c r="AM1615" s="331" t="s">
        <v>8329</v>
      </c>
      <c r="AN1615" s="332">
        <v>-52.03</v>
      </c>
      <c r="AO1615" s="332">
        <v>-52.33</v>
      </c>
      <c r="AP1615" s="332">
        <v>-42.03</v>
      </c>
    </row>
    <row r="1616" spans="1:42" ht="146.25">
      <c r="A1616" s="329">
        <v>44165</v>
      </c>
      <c r="B1616" s="330" t="s">
        <v>6796</v>
      </c>
      <c r="C1616" s="330" t="s">
        <v>60</v>
      </c>
      <c r="D1616" s="331" t="s">
        <v>61</v>
      </c>
      <c r="E1616" s="331" t="s">
        <v>733</v>
      </c>
      <c r="F1616" s="332">
        <v>73.23</v>
      </c>
      <c r="G1616" s="330" t="s">
        <v>6797</v>
      </c>
      <c r="H1616" s="330" t="s">
        <v>60</v>
      </c>
      <c r="I1616" s="331" t="s">
        <v>6798</v>
      </c>
      <c r="J1616" s="329">
        <v>44165</v>
      </c>
      <c r="K1616" s="333" t="s">
        <v>491</v>
      </c>
      <c r="L1616" s="334" t="s">
        <v>60</v>
      </c>
      <c r="M1616" s="335" t="s">
        <v>60</v>
      </c>
      <c r="N1616" s="335" t="s">
        <v>60</v>
      </c>
      <c r="O1616" s="335" t="s">
        <v>60</v>
      </c>
      <c r="P1616" s="341" t="s">
        <v>60</v>
      </c>
      <c r="Q1616" s="331" t="s">
        <v>10160</v>
      </c>
      <c r="R1616" s="339" t="s">
        <v>17273</v>
      </c>
      <c r="S1616" s="333" t="s">
        <v>17274</v>
      </c>
      <c r="T1616" s="331" t="s">
        <v>6915</v>
      </c>
      <c r="U1616" s="331" t="s">
        <v>11848</v>
      </c>
      <c r="V1616" s="335" t="s">
        <v>17275</v>
      </c>
      <c r="W1616" s="333" t="s">
        <v>17276</v>
      </c>
      <c r="X1616" s="340">
        <v>765.3</v>
      </c>
      <c r="Y1616" s="335" t="s">
        <v>60</v>
      </c>
      <c r="Z1616" s="333" t="s">
        <v>60</v>
      </c>
      <c r="AA1616" s="330" t="s">
        <v>60</v>
      </c>
      <c r="AB1616" s="332">
        <v>4.26</v>
      </c>
      <c r="AC1616" s="338">
        <v>0.17799999999999999</v>
      </c>
      <c r="AD1616" s="341" t="s">
        <v>60</v>
      </c>
      <c r="AE1616" s="341" t="s">
        <v>60</v>
      </c>
      <c r="AF1616" s="341" t="s">
        <v>60</v>
      </c>
      <c r="AG1616" s="341" t="s">
        <v>60</v>
      </c>
      <c r="AH1616" s="332">
        <v>73.23</v>
      </c>
      <c r="AI1616" s="336">
        <v>181</v>
      </c>
      <c r="AJ1616" s="336">
        <v>84.4</v>
      </c>
      <c r="AK1616" s="336">
        <v>3465</v>
      </c>
      <c r="AL1616" s="331" t="s">
        <v>8328</v>
      </c>
      <c r="AM1616" s="331" t="s">
        <v>8329</v>
      </c>
      <c r="AN1616" s="332">
        <v>-53.36</v>
      </c>
      <c r="AO1616" s="332">
        <v>-54.08</v>
      </c>
      <c r="AP1616" s="332">
        <v>-51.85</v>
      </c>
    </row>
    <row r="1617" spans="1:42" ht="168.75">
      <c r="A1617" s="329">
        <v>44519</v>
      </c>
      <c r="B1617" s="330" t="s">
        <v>2675</v>
      </c>
      <c r="C1617" s="330" t="s">
        <v>2676</v>
      </c>
      <c r="D1617" s="331" t="s">
        <v>61</v>
      </c>
      <c r="E1617" s="331" t="s">
        <v>67</v>
      </c>
      <c r="F1617" s="332">
        <v>76</v>
      </c>
      <c r="G1617" s="330" t="s">
        <v>2677</v>
      </c>
      <c r="H1617" s="330" t="s">
        <v>2678</v>
      </c>
      <c r="I1617" s="331" t="s">
        <v>2679</v>
      </c>
      <c r="J1617" s="329">
        <v>44519</v>
      </c>
      <c r="K1617" s="333" t="s">
        <v>491</v>
      </c>
      <c r="L1617" s="329">
        <v>44575</v>
      </c>
      <c r="M1617" s="335" t="s">
        <v>11558</v>
      </c>
      <c r="N1617" s="335" t="s">
        <v>11559</v>
      </c>
      <c r="O1617" s="335" t="s">
        <v>60</v>
      </c>
      <c r="P1617" s="341" t="s">
        <v>60</v>
      </c>
      <c r="Q1617" s="331" t="s">
        <v>8351</v>
      </c>
      <c r="R1617" s="339" t="s">
        <v>11560</v>
      </c>
      <c r="S1617" s="333" t="s">
        <v>9656</v>
      </c>
      <c r="T1617" s="331" t="s">
        <v>6919</v>
      </c>
      <c r="U1617" s="331" t="s">
        <v>492</v>
      </c>
      <c r="V1617" s="335" t="s">
        <v>11561</v>
      </c>
      <c r="W1617" s="339" t="s">
        <v>11562</v>
      </c>
      <c r="X1617" s="330" t="s">
        <v>11563</v>
      </c>
      <c r="Y1617" s="335" t="s">
        <v>11564</v>
      </c>
      <c r="Z1617" s="333" t="s">
        <v>11565</v>
      </c>
      <c r="AA1617" s="330" t="s">
        <v>60</v>
      </c>
      <c r="AB1617" s="338">
        <v>0.76800000000000002</v>
      </c>
      <c r="AC1617" s="338">
        <v>0.08</v>
      </c>
      <c r="AD1617" s="338">
        <v>0.58099999999999996</v>
      </c>
      <c r="AE1617" s="338">
        <v>0.876</v>
      </c>
      <c r="AF1617" s="338">
        <v>0.13</v>
      </c>
      <c r="AG1617" s="332">
        <v>45.59</v>
      </c>
      <c r="AH1617" s="332">
        <v>22.67</v>
      </c>
      <c r="AI1617" s="336">
        <v>361.8</v>
      </c>
      <c r="AJ1617" s="336">
        <v>27.8</v>
      </c>
      <c r="AK1617" s="336">
        <v>508.9</v>
      </c>
      <c r="AL1617" s="331" t="s">
        <v>8328</v>
      </c>
      <c r="AM1617" s="331" t="s">
        <v>8329</v>
      </c>
      <c r="AN1617" s="332">
        <v>-54.2</v>
      </c>
      <c r="AO1617" s="332">
        <v>-54.2</v>
      </c>
      <c r="AP1617" s="332">
        <v>-54.2</v>
      </c>
    </row>
    <row r="1618" spans="1:42" ht="180">
      <c r="A1618" s="329">
        <v>44540</v>
      </c>
      <c r="B1618" s="330" t="s">
        <v>6799</v>
      </c>
      <c r="C1618" s="330" t="s">
        <v>60</v>
      </c>
      <c r="D1618" s="331" t="s">
        <v>61</v>
      </c>
      <c r="E1618" s="331" t="s">
        <v>67</v>
      </c>
      <c r="F1618" s="332">
        <v>5.56</v>
      </c>
      <c r="G1618" s="330" t="s">
        <v>6800</v>
      </c>
      <c r="H1618" s="330" t="s">
        <v>60</v>
      </c>
      <c r="I1618" s="331" t="s">
        <v>6801</v>
      </c>
      <c r="J1618" s="329">
        <v>44540</v>
      </c>
      <c r="K1618" s="333" t="s">
        <v>491</v>
      </c>
      <c r="L1618" s="329">
        <v>44575</v>
      </c>
      <c r="M1618" s="335" t="s">
        <v>17277</v>
      </c>
      <c r="N1618" s="335" t="s">
        <v>60</v>
      </c>
      <c r="O1618" s="335" t="s">
        <v>60</v>
      </c>
      <c r="P1618" s="341" t="s">
        <v>60</v>
      </c>
      <c r="Q1618" s="331" t="s">
        <v>8426</v>
      </c>
      <c r="R1618" s="333" t="s">
        <v>11514</v>
      </c>
      <c r="S1618" s="333" t="s">
        <v>13462</v>
      </c>
      <c r="T1618" s="331" t="s">
        <v>6917</v>
      </c>
      <c r="U1618" s="331" t="s">
        <v>11848</v>
      </c>
      <c r="V1618" s="335" t="s">
        <v>17278</v>
      </c>
      <c r="W1618" s="333" t="s">
        <v>17279</v>
      </c>
      <c r="X1618" s="330" t="s">
        <v>60</v>
      </c>
      <c r="Y1618" s="335" t="s">
        <v>60</v>
      </c>
      <c r="Z1618" s="333" t="s">
        <v>60</v>
      </c>
      <c r="AA1618" s="330" t="s">
        <v>60</v>
      </c>
      <c r="AB1618" s="341" t="s">
        <v>60</v>
      </c>
      <c r="AC1618" s="341" t="s">
        <v>60</v>
      </c>
      <c r="AD1618" s="341" t="s">
        <v>60</v>
      </c>
      <c r="AE1618" s="341" t="s">
        <v>60</v>
      </c>
      <c r="AF1618" s="341" t="s">
        <v>60</v>
      </c>
      <c r="AG1618" s="332">
        <v>9.42</v>
      </c>
      <c r="AH1618" s="332">
        <v>9.42</v>
      </c>
      <c r="AI1618" s="336">
        <v>20.3</v>
      </c>
      <c r="AJ1618" s="332">
        <v>-4.76</v>
      </c>
      <c r="AK1618" s="336">
        <v>59.5</v>
      </c>
      <c r="AL1618" s="331" t="s">
        <v>8328</v>
      </c>
      <c r="AM1618" s="331" t="s">
        <v>8329</v>
      </c>
      <c r="AN1618" s="332">
        <v>-54.72</v>
      </c>
      <c r="AO1618" s="332">
        <v>-55.56</v>
      </c>
      <c r="AP1618" s="332">
        <v>-59.87</v>
      </c>
    </row>
    <row r="1619" spans="1:42" ht="101.25">
      <c r="A1619" s="329">
        <v>44414</v>
      </c>
      <c r="B1619" s="330" t="s">
        <v>2680</v>
      </c>
      <c r="C1619" s="330" t="s">
        <v>2681</v>
      </c>
      <c r="D1619" s="331" t="s">
        <v>61</v>
      </c>
      <c r="E1619" s="331" t="s">
        <v>67</v>
      </c>
      <c r="F1619" s="338">
        <v>0.85399999999999998</v>
      </c>
      <c r="G1619" s="330" t="s">
        <v>2682</v>
      </c>
      <c r="H1619" s="330" t="s">
        <v>60</v>
      </c>
      <c r="I1619" s="331" t="s">
        <v>2683</v>
      </c>
      <c r="J1619" s="329">
        <v>44414</v>
      </c>
      <c r="K1619" s="333" t="s">
        <v>491</v>
      </c>
      <c r="L1619" s="329">
        <v>44434</v>
      </c>
      <c r="M1619" s="335" t="s">
        <v>11645</v>
      </c>
      <c r="N1619" s="335" t="s">
        <v>60</v>
      </c>
      <c r="O1619" s="335" t="s">
        <v>60</v>
      </c>
      <c r="P1619" s="332">
        <v>2.5</v>
      </c>
      <c r="Q1619" s="331" t="s">
        <v>8469</v>
      </c>
      <c r="R1619" s="337" t="s">
        <v>11646</v>
      </c>
      <c r="S1619" s="333" t="s">
        <v>8742</v>
      </c>
      <c r="T1619" s="331" t="s">
        <v>6917</v>
      </c>
      <c r="U1619" s="331" t="s">
        <v>492</v>
      </c>
      <c r="V1619" s="335" t="s">
        <v>11647</v>
      </c>
      <c r="W1619" s="333" t="s">
        <v>11635</v>
      </c>
      <c r="X1619" s="330" t="s">
        <v>60</v>
      </c>
      <c r="Y1619" s="335" t="s">
        <v>60</v>
      </c>
      <c r="Z1619" s="333" t="s">
        <v>60</v>
      </c>
      <c r="AA1619" s="330" t="s">
        <v>60</v>
      </c>
      <c r="AB1619" s="341" t="s">
        <v>60</v>
      </c>
      <c r="AC1619" s="341" t="s">
        <v>60</v>
      </c>
      <c r="AD1619" s="341" t="s">
        <v>60</v>
      </c>
      <c r="AE1619" s="341" t="s">
        <v>60</v>
      </c>
      <c r="AF1619" s="341" t="s">
        <v>60</v>
      </c>
      <c r="AG1619" s="332">
        <v>1.05</v>
      </c>
      <c r="AH1619" s="338">
        <v>0.71699999999999997</v>
      </c>
      <c r="AI1619" s="342">
        <v>0</v>
      </c>
      <c r="AJ1619" s="338">
        <v>-0.248</v>
      </c>
      <c r="AK1619" s="338">
        <v>2.1999999999999999E-2</v>
      </c>
      <c r="AL1619" s="331" t="s">
        <v>8328</v>
      </c>
      <c r="AM1619" s="331" t="s">
        <v>8329</v>
      </c>
      <c r="AN1619" s="332">
        <v>-54.95</v>
      </c>
      <c r="AO1619" s="332">
        <v>-72.11</v>
      </c>
      <c r="AP1619" s="332">
        <v>-80.48</v>
      </c>
    </row>
    <row r="1620" spans="1:42" ht="135">
      <c r="A1620" s="329">
        <v>44182</v>
      </c>
      <c r="B1620" s="330" t="s">
        <v>11566</v>
      </c>
      <c r="C1620" s="330" t="s">
        <v>2685</v>
      </c>
      <c r="D1620" s="331" t="s">
        <v>61</v>
      </c>
      <c r="E1620" s="331" t="s">
        <v>67</v>
      </c>
      <c r="F1620" s="332">
        <v>12.18</v>
      </c>
      <c r="G1620" s="330" t="s">
        <v>60</v>
      </c>
      <c r="H1620" s="330" t="s">
        <v>2686</v>
      </c>
      <c r="I1620" s="331" t="s">
        <v>2687</v>
      </c>
      <c r="J1620" s="329">
        <v>44182</v>
      </c>
      <c r="K1620" s="333" t="s">
        <v>491</v>
      </c>
      <c r="L1620" s="329">
        <v>44179</v>
      </c>
      <c r="M1620" s="335" t="s">
        <v>11567</v>
      </c>
      <c r="N1620" s="335" t="s">
        <v>60</v>
      </c>
      <c r="O1620" s="335" t="s">
        <v>11568</v>
      </c>
      <c r="P1620" s="332">
        <v>5.67</v>
      </c>
      <c r="Q1620" s="331" t="s">
        <v>9969</v>
      </c>
      <c r="R1620" s="339" t="s">
        <v>11569</v>
      </c>
      <c r="S1620" s="333" t="s">
        <v>8508</v>
      </c>
      <c r="T1620" s="331" t="s">
        <v>6917</v>
      </c>
      <c r="U1620" s="331" t="s">
        <v>492</v>
      </c>
      <c r="V1620" s="335" t="s">
        <v>60</v>
      </c>
      <c r="W1620" s="333" t="s">
        <v>60</v>
      </c>
      <c r="X1620" s="330" t="s">
        <v>60</v>
      </c>
      <c r="Y1620" s="335" t="s">
        <v>11570</v>
      </c>
      <c r="Z1620" s="339" t="s">
        <v>11571</v>
      </c>
      <c r="AA1620" s="330" t="s">
        <v>60</v>
      </c>
      <c r="AB1620" s="341" t="s">
        <v>60</v>
      </c>
      <c r="AC1620" s="341" t="s">
        <v>60</v>
      </c>
      <c r="AD1620" s="341" t="s">
        <v>60</v>
      </c>
      <c r="AE1620" s="341" t="s">
        <v>60</v>
      </c>
      <c r="AF1620" s="332">
        <v>3.98</v>
      </c>
      <c r="AG1620" s="332">
        <v>16.61</v>
      </c>
      <c r="AH1620" s="332">
        <v>9.91</v>
      </c>
      <c r="AI1620" s="332">
        <v>5.45</v>
      </c>
      <c r="AJ1620" s="332">
        <v>-1.25</v>
      </c>
      <c r="AK1620" s="332">
        <v>4.0199999999999996</v>
      </c>
      <c r="AL1620" s="331" t="s">
        <v>8328</v>
      </c>
      <c r="AM1620" s="331" t="s">
        <v>8329</v>
      </c>
      <c r="AN1620" s="332">
        <v>-55.06</v>
      </c>
      <c r="AO1620" s="332">
        <v>-55.06</v>
      </c>
      <c r="AP1620" s="332">
        <v>-56.04</v>
      </c>
    </row>
    <row r="1621" spans="1:42" ht="157.5">
      <c r="A1621" s="329">
        <v>44413</v>
      </c>
      <c r="B1621" s="330" t="s">
        <v>2688</v>
      </c>
      <c r="C1621" s="330" t="s">
        <v>2689</v>
      </c>
      <c r="D1621" s="331" t="s">
        <v>61</v>
      </c>
      <c r="E1621" s="331" t="s">
        <v>67</v>
      </c>
      <c r="F1621" s="332">
        <v>23.11</v>
      </c>
      <c r="G1621" s="330" t="s">
        <v>2690</v>
      </c>
      <c r="H1621" s="330" t="s">
        <v>60</v>
      </c>
      <c r="I1621" s="331" t="s">
        <v>2691</v>
      </c>
      <c r="J1621" s="329">
        <v>44413</v>
      </c>
      <c r="K1621" s="333" t="s">
        <v>491</v>
      </c>
      <c r="L1621" s="329">
        <v>44320</v>
      </c>
      <c r="M1621" s="335" t="s">
        <v>11585</v>
      </c>
      <c r="N1621" s="335" t="s">
        <v>11586</v>
      </c>
      <c r="O1621" s="335" t="s">
        <v>11587</v>
      </c>
      <c r="P1621" s="336">
        <v>37.299999999999997</v>
      </c>
      <c r="Q1621" s="331" t="s">
        <v>8588</v>
      </c>
      <c r="R1621" s="339" t="s">
        <v>11588</v>
      </c>
      <c r="S1621" s="333" t="s">
        <v>10992</v>
      </c>
      <c r="T1621" s="331" t="s">
        <v>6917</v>
      </c>
      <c r="U1621" s="331" t="s">
        <v>492</v>
      </c>
      <c r="V1621" s="335" t="s">
        <v>11589</v>
      </c>
      <c r="W1621" s="333" t="s">
        <v>11411</v>
      </c>
      <c r="X1621" s="330" t="s">
        <v>60</v>
      </c>
      <c r="Y1621" s="335" t="s">
        <v>60</v>
      </c>
      <c r="Z1621" s="333" t="s">
        <v>60</v>
      </c>
      <c r="AA1621" s="330" t="s">
        <v>60</v>
      </c>
      <c r="AB1621" s="332">
        <v>5.6</v>
      </c>
      <c r="AC1621" s="332">
        <v>1.82</v>
      </c>
      <c r="AD1621" s="332">
        <v>3.8</v>
      </c>
      <c r="AE1621" s="332">
        <v>6.12</v>
      </c>
      <c r="AF1621" s="332">
        <v>2.37</v>
      </c>
      <c r="AG1621" s="332">
        <v>24.2</v>
      </c>
      <c r="AH1621" s="332">
        <v>14.36</v>
      </c>
      <c r="AI1621" s="336">
        <v>10</v>
      </c>
      <c r="AJ1621" s="338">
        <v>0.82299999999999995</v>
      </c>
      <c r="AK1621" s="336">
        <v>23.9</v>
      </c>
      <c r="AL1621" s="331" t="s">
        <v>8328</v>
      </c>
      <c r="AM1621" s="331" t="s">
        <v>8329</v>
      </c>
      <c r="AN1621" s="332">
        <v>-55.41</v>
      </c>
      <c r="AO1621" s="332">
        <v>-58.47</v>
      </c>
      <c r="AP1621" s="332">
        <v>-55.77</v>
      </c>
    </row>
    <row r="1622" spans="1:42" ht="146.25">
      <c r="A1622" s="329">
        <v>44448</v>
      </c>
      <c r="B1622" s="330" t="s">
        <v>2692</v>
      </c>
      <c r="C1622" s="330" t="s">
        <v>2693</v>
      </c>
      <c r="D1622" s="331" t="s">
        <v>61</v>
      </c>
      <c r="E1622" s="331" t="s">
        <v>67</v>
      </c>
      <c r="F1622" s="338">
        <v>0.38500000000000001</v>
      </c>
      <c r="G1622" s="330" t="s">
        <v>60</v>
      </c>
      <c r="H1622" s="330" t="s">
        <v>2694</v>
      </c>
      <c r="I1622" s="331" t="s">
        <v>2695</v>
      </c>
      <c r="J1622" s="329">
        <v>44448</v>
      </c>
      <c r="K1622" s="333" t="s">
        <v>491</v>
      </c>
      <c r="L1622" s="329">
        <v>44441</v>
      </c>
      <c r="M1622" s="335" t="s">
        <v>11659</v>
      </c>
      <c r="N1622" s="335" t="s">
        <v>60</v>
      </c>
      <c r="O1622" s="335" t="s">
        <v>60</v>
      </c>
      <c r="P1622" s="332">
        <v>4.68</v>
      </c>
      <c r="Q1622" s="331" t="s">
        <v>8511</v>
      </c>
      <c r="R1622" s="333" t="s">
        <v>8512</v>
      </c>
      <c r="S1622" s="333" t="s">
        <v>10801</v>
      </c>
      <c r="T1622" s="331" t="s">
        <v>6921</v>
      </c>
      <c r="U1622" s="331" t="s">
        <v>492</v>
      </c>
      <c r="V1622" s="335" t="s">
        <v>60</v>
      </c>
      <c r="W1622" s="333" t="s">
        <v>60</v>
      </c>
      <c r="X1622" s="330" t="s">
        <v>60</v>
      </c>
      <c r="Y1622" s="335" t="s">
        <v>60</v>
      </c>
      <c r="Z1622" s="333" t="s">
        <v>9832</v>
      </c>
      <c r="AA1622" s="330" t="s">
        <v>60</v>
      </c>
      <c r="AB1622" s="341" t="s">
        <v>60</v>
      </c>
      <c r="AC1622" s="341" t="s">
        <v>60</v>
      </c>
      <c r="AD1622" s="341" t="s">
        <v>60</v>
      </c>
      <c r="AE1622" s="341" t="s">
        <v>60</v>
      </c>
      <c r="AF1622" s="341" t="s">
        <v>60</v>
      </c>
      <c r="AG1622" s="341" t="s">
        <v>60</v>
      </c>
      <c r="AH1622" s="338">
        <v>0.55100000000000005</v>
      </c>
      <c r="AI1622" s="338">
        <v>0.14000000000000001</v>
      </c>
      <c r="AJ1622" s="332">
        <v>-1.1499999999999999</v>
      </c>
      <c r="AK1622" s="338">
        <v>0.48399999999999999</v>
      </c>
      <c r="AL1622" s="331" t="s">
        <v>8328</v>
      </c>
      <c r="AM1622" s="331" t="s">
        <v>8329</v>
      </c>
      <c r="AN1622" s="332">
        <v>-55.79</v>
      </c>
      <c r="AO1622" s="332">
        <v>-74.099999999999994</v>
      </c>
      <c r="AP1622" s="332">
        <v>-49.65</v>
      </c>
    </row>
    <row r="1623" spans="1:42" ht="348.75">
      <c r="A1623" s="329">
        <v>44523</v>
      </c>
      <c r="B1623" s="330" t="s">
        <v>6802</v>
      </c>
      <c r="C1623" s="330" t="s">
        <v>60</v>
      </c>
      <c r="D1623" s="331" t="s">
        <v>61</v>
      </c>
      <c r="E1623" s="331" t="s">
        <v>67</v>
      </c>
      <c r="F1623" s="332">
        <v>135.25</v>
      </c>
      <c r="G1623" s="330" t="s">
        <v>6803</v>
      </c>
      <c r="H1623" s="330" t="s">
        <v>6804</v>
      </c>
      <c r="I1623" s="331" t="s">
        <v>6805</v>
      </c>
      <c r="J1623" s="329">
        <v>44523</v>
      </c>
      <c r="K1623" s="333" t="s">
        <v>491</v>
      </c>
      <c r="L1623" s="329">
        <v>44726</v>
      </c>
      <c r="M1623" s="335" t="s">
        <v>17280</v>
      </c>
      <c r="N1623" s="335" t="s">
        <v>60</v>
      </c>
      <c r="O1623" s="335" t="s">
        <v>60</v>
      </c>
      <c r="P1623" s="341" t="s">
        <v>60</v>
      </c>
      <c r="Q1623" s="331" t="s">
        <v>8511</v>
      </c>
      <c r="R1623" s="333" t="s">
        <v>8512</v>
      </c>
      <c r="S1623" s="333" t="s">
        <v>8943</v>
      </c>
      <c r="T1623" s="331" t="s">
        <v>6915</v>
      </c>
      <c r="U1623" s="331" t="s">
        <v>12010</v>
      </c>
      <c r="V1623" s="335" t="s">
        <v>17281</v>
      </c>
      <c r="W1623" s="333" t="s">
        <v>17282</v>
      </c>
      <c r="X1623" s="340">
        <v>99</v>
      </c>
      <c r="Y1623" s="335" t="s">
        <v>17283</v>
      </c>
      <c r="Z1623" s="339" t="s">
        <v>17284</v>
      </c>
      <c r="AA1623" s="330" t="s">
        <v>60</v>
      </c>
      <c r="AB1623" s="332">
        <v>16.88</v>
      </c>
      <c r="AC1623" s="332">
        <v>2.15</v>
      </c>
      <c r="AD1623" s="341" t="s">
        <v>60</v>
      </c>
      <c r="AE1623" s="341" t="s">
        <v>60</v>
      </c>
      <c r="AF1623" s="341" t="s">
        <v>60</v>
      </c>
      <c r="AG1623" s="341" t="s">
        <v>60</v>
      </c>
      <c r="AH1623" s="332">
        <v>143.65</v>
      </c>
      <c r="AI1623" s="336">
        <v>101.3</v>
      </c>
      <c r="AJ1623" s="332">
        <v>-2.5499999999999998</v>
      </c>
      <c r="AK1623" s="336">
        <v>115</v>
      </c>
      <c r="AL1623" s="331" t="s">
        <v>8328</v>
      </c>
      <c r="AM1623" s="331" t="s">
        <v>8329</v>
      </c>
      <c r="AN1623" s="332">
        <v>-55.91</v>
      </c>
      <c r="AO1623" s="332">
        <v>-55.75</v>
      </c>
      <c r="AP1623" s="332">
        <v>-47.64</v>
      </c>
    </row>
    <row r="1624" spans="1:42" ht="157.5">
      <c r="A1624" s="329">
        <v>43857</v>
      </c>
      <c r="B1624" s="330" t="s">
        <v>2696</v>
      </c>
      <c r="C1624" s="330" t="s">
        <v>2697</v>
      </c>
      <c r="D1624" s="331" t="s">
        <v>61</v>
      </c>
      <c r="E1624" s="331" t="s">
        <v>67</v>
      </c>
      <c r="F1624" s="332">
        <v>67.53</v>
      </c>
      <c r="G1624" s="330" t="s">
        <v>2698</v>
      </c>
      <c r="H1624" s="330" t="s">
        <v>2699</v>
      </c>
      <c r="I1624" s="331" t="s">
        <v>2700</v>
      </c>
      <c r="J1624" s="329">
        <v>43857</v>
      </c>
      <c r="K1624" s="333" t="s">
        <v>491</v>
      </c>
      <c r="L1624" s="329">
        <v>44067</v>
      </c>
      <c r="M1624" s="335" t="s">
        <v>11596</v>
      </c>
      <c r="N1624" s="335" t="s">
        <v>11597</v>
      </c>
      <c r="O1624" s="335" t="s">
        <v>11598</v>
      </c>
      <c r="P1624" s="336">
        <v>21.1</v>
      </c>
      <c r="Q1624" s="331" t="s">
        <v>10123</v>
      </c>
      <c r="R1624" s="339" t="s">
        <v>11599</v>
      </c>
      <c r="S1624" s="333" t="s">
        <v>8402</v>
      </c>
      <c r="T1624" s="331" t="s">
        <v>6915</v>
      </c>
      <c r="U1624" s="331" t="s">
        <v>492</v>
      </c>
      <c r="V1624" s="335" t="s">
        <v>11600</v>
      </c>
      <c r="W1624" s="333" t="s">
        <v>8515</v>
      </c>
      <c r="X1624" s="330" t="s">
        <v>60</v>
      </c>
      <c r="Y1624" s="335" t="s">
        <v>60</v>
      </c>
      <c r="Z1624" s="333" t="s">
        <v>8487</v>
      </c>
      <c r="AA1624" s="330" t="s">
        <v>60</v>
      </c>
      <c r="AB1624" s="341" t="s">
        <v>60</v>
      </c>
      <c r="AC1624" s="341" t="s">
        <v>60</v>
      </c>
      <c r="AD1624" s="332">
        <v>92.53</v>
      </c>
      <c r="AE1624" s="341" t="s">
        <v>60</v>
      </c>
      <c r="AF1624" s="338">
        <v>0.14199999999999999</v>
      </c>
      <c r="AG1624" s="332">
        <v>54.43</v>
      </c>
      <c r="AH1624" s="332">
        <v>3.7</v>
      </c>
      <c r="AI1624" s="336">
        <v>108.2</v>
      </c>
      <c r="AJ1624" s="336">
        <v>-10</v>
      </c>
      <c r="AK1624" s="336">
        <v>106.1</v>
      </c>
      <c r="AL1624" s="331" t="s">
        <v>8328</v>
      </c>
      <c r="AM1624" s="331" t="s">
        <v>8329</v>
      </c>
      <c r="AN1624" s="332">
        <v>-56.66</v>
      </c>
      <c r="AO1624" s="332">
        <v>-58.9</v>
      </c>
      <c r="AP1624" s="332">
        <v>-59.85</v>
      </c>
    </row>
    <row r="1625" spans="1:42" ht="303.75">
      <c r="A1625" s="329">
        <v>44001</v>
      </c>
      <c r="B1625" s="330" t="s">
        <v>6806</v>
      </c>
      <c r="C1625" s="330" t="s">
        <v>60</v>
      </c>
      <c r="D1625" s="331" t="s">
        <v>61</v>
      </c>
      <c r="E1625" s="331" t="s">
        <v>67</v>
      </c>
      <c r="F1625" s="332">
        <v>658.75</v>
      </c>
      <c r="G1625" s="330" t="s">
        <v>6807</v>
      </c>
      <c r="H1625" s="330" t="s">
        <v>6808</v>
      </c>
      <c r="I1625" s="331" t="s">
        <v>6809</v>
      </c>
      <c r="J1625" s="329">
        <v>44001</v>
      </c>
      <c r="K1625" s="333" t="s">
        <v>491</v>
      </c>
      <c r="L1625" s="329">
        <v>44236</v>
      </c>
      <c r="M1625" s="335" t="s">
        <v>17285</v>
      </c>
      <c r="N1625" s="335" t="s">
        <v>60</v>
      </c>
      <c r="O1625" s="335" t="s">
        <v>60</v>
      </c>
      <c r="P1625" s="341" t="s">
        <v>60</v>
      </c>
      <c r="Q1625" s="331" t="s">
        <v>9961</v>
      </c>
      <c r="R1625" s="339" t="s">
        <v>17286</v>
      </c>
      <c r="S1625" s="333" t="s">
        <v>17287</v>
      </c>
      <c r="T1625" s="331" t="s">
        <v>6917</v>
      </c>
      <c r="U1625" s="331" t="s">
        <v>11848</v>
      </c>
      <c r="V1625" s="335" t="s">
        <v>17288</v>
      </c>
      <c r="W1625" s="333" t="s">
        <v>17289</v>
      </c>
      <c r="X1625" s="340">
        <v>4712.8999999999996</v>
      </c>
      <c r="Y1625" s="335" t="s">
        <v>17290</v>
      </c>
      <c r="Z1625" s="339" t="s">
        <v>17291</v>
      </c>
      <c r="AA1625" s="330" t="s">
        <v>60</v>
      </c>
      <c r="AB1625" s="332">
        <v>5.73</v>
      </c>
      <c r="AC1625" s="338">
        <v>0.47799999999999998</v>
      </c>
      <c r="AD1625" s="332">
        <v>2.2200000000000002</v>
      </c>
      <c r="AE1625" s="332">
        <v>3.37</v>
      </c>
      <c r="AF1625" s="338">
        <v>0.93200000000000005</v>
      </c>
      <c r="AG1625" s="332">
        <v>658.75</v>
      </c>
      <c r="AH1625" s="332">
        <v>878.73</v>
      </c>
      <c r="AI1625" s="341" t="s">
        <v>60</v>
      </c>
      <c r="AJ1625" s="341" t="s">
        <v>60</v>
      </c>
      <c r="AK1625" s="336">
        <v>2175.8000000000002</v>
      </c>
      <c r="AL1625" s="331" t="s">
        <v>8328</v>
      </c>
      <c r="AM1625" s="331" t="s">
        <v>8329</v>
      </c>
      <c r="AN1625" s="332">
        <v>-56.67</v>
      </c>
      <c r="AO1625" s="332">
        <v>-56.67</v>
      </c>
      <c r="AP1625" s="332">
        <v>-56.06</v>
      </c>
    </row>
    <row r="1626" spans="1:42" ht="123.75">
      <c r="A1626" s="329">
        <v>43847</v>
      </c>
      <c r="B1626" s="330" t="s">
        <v>2701</v>
      </c>
      <c r="C1626" s="330" t="s">
        <v>60</v>
      </c>
      <c r="D1626" s="331" t="s">
        <v>61</v>
      </c>
      <c r="E1626" s="331" t="s">
        <v>67</v>
      </c>
      <c r="F1626" s="332">
        <v>81.67</v>
      </c>
      <c r="G1626" s="330" t="s">
        <v>2702</v>
      </c>
      <c r="H1626" s="330" t="s">
        <v>60</v>
      </c>
      <c r="I1626" s="331" t="s">
        <v>2703</v>
      </c>
      <c r="J1626" s="329">
        <v>43847</v>
      </c>
      <c r="K1626" s="333" t="s">
        <v>491</v>
      </c>
      <c r="L1626" s="329">
        <v>43873</v>
      </c>
      <c r="M1626" s="335" t="s">
        <v>11555</v>
      </c>
      <c r="N1626" s="335" t="s">
        <v>60</v>
      </c>
      <c r="O1626" s="335" t="s">
        <v>60</v>
      </c>
      <c r="P1626" s="341" t="s">
        <v>60</v>
      </c>
      <c r="Q1626" s="331" t="s">
        <v>9327</v>
      </c>
      <c r="R1626" s="333" t="s">
        <v>11556</v>
      </c>
      <c r="S1626" s="333" t="s">
        <v>8346</v>
      </c>
      <c r="T1626" s="331" t="s">
        <v>6917</v>
      </c>
      <c r="U1626" s="331" t="s">
        <v>492</v>
      </c>
      <c r="V1626" s="335" t="s">
        <v>11557</v>
      </c>
      <c r="W1626" s="333" t="s">
        <v>9183</v>
      </c>
      <c r="X1626" s="340">
        <v>864.2</v>
      </c>
      <c r="Y1626" s="335" t="s">
        <v>60</v>
      </c>
      <c r="Z1626" s="333" t="s">
        <v>60</v>
      </c>
      <c r="AA1626" s="330" t="s">
        <v>60</v>
      </c>
      <c r="AB1626" s="341" t="s">
        <v>60</v>
      </c>
      <c r="AC1626" s="332">
        <v>2.57</v>
      </c>
      <c r="AD1626" s="332">
        <v>25.96</v>
      </c>
      <c r="AE1626" s="332">
        <v>157.52000000000001</v>
      </c>
      <c r="AF1626" s="332">
        <v>2.42</v>
      </c>
      <c r="AG1626" s="332">
        <v>81.67</v>
      </c>
      <c r="AH1626" s="332">
        <v>32.96</v>
      </c>
      <c r="AI1626" s="341" t="s">
        <v>60</v>
      </c>
      <c r="AJ1626" s="341" t="s">
        <v>60</v>
      </c>
      <c r="AK1626" s="341" t="s">
        <v>60</v>
      </c>
      <c r="AL1626" s="331" t="s">
        <v>8328</v>
      </c>
      <c r="AM1626" s="331" t="s">
        <v>8329</v>
      </c>
      <c r="AN1626" s="332">
        <v>-56.94</v>
      </c>
      <c r="AO1626" s="332">
        <v>-54.17</v>
      </c>
      <c r="AP1626" s="332">
        <v>-51.71</v>
      </c>
    </row>
    <row r="1627" spans="1:42" ht="303.75">
      <c r="A1627" s="329">
        <v>44392</v>
      </c>
      <c r="B1627" s="330" t="s">
        <v>6810</v>
      </c>
      <c r="C1627" s="330" t="s">
        <v>60</v>
      </c>
      <c r="D1627" s="331" t="s">
        <v>61</v>
      </c>
      <c r="E1627" s="331" t="s">
        <v>67</v>
      </c>
      <c r="F1627" s="332">
        <v>134.57</v>
      </c>
      <c r="G1627" s="330" t="s">
        <v>6811</v>
      </c>
      <c r="H1627" s="330" t="s">
        <v>60</v>
      </c>
      <c r="I1627" s="331" t="s">
        <v>6812</v>
      </c>
      <c r="J1627" s="329">
        <v>44392</v>
      </c>
      <c r="K1627" s="333" t="s">
        <v>491</v>
      </c>
      <c r="L1627" s="329">
        <v>44853</v>
      </c>
      <c r="M1627" s="335" t="s">
        <v>17292</v>
      </c>
      <c r="N1627" s="335" t="s">
        <v>17293</v>
      </c>
      <c r="O1627" s="335" t="s">
        <v>17294</v>
      </c>
      <c r="P1627" s="341" t="s">
        <v>60</v>
      </c>
      <c r="Q1627" s="331" t="s">
        <v>9165</v>
      </c>
      <c r="R1627" s="337" t="s">
        <v>17295</v>
      </c>
      <c r="S1627" s="333" t="s">
        <v>9819</v>
      </c>
      <c r="T1627" s="331" t="s">
        <v>6923</v>
      </c>
      <c r="U1627" s="331" t="s">
        <v>11848</v>
      </c>
      <c r="V1627" s="335" t="s">
        <v>17296</v>
      </c>
      <c r="W1627" s="333" t="s">
        <v>9821</v>
      </c>
      <c r="X1627" s="340">
        <v>298.39999999999998</v>
      </c>
      <c r="Y1627" s="335" t="s">
        <v>60</v>
      </c>
      <c r="Z1627" s="333" t="s">
        <v>60</v>
      </c>
      <c r="AA1627" s="330" t="s">
        <v>60</v>
      </c>
      <c r="AB1627" s="341" t="s">
        <v>60</v>
      </c>
      <c r="AC1627" s="332">
        <v>1.69</v>
      </c>
      <c r="AD1627" s="341" t="s">
        <v>60</v>
      </c>
      <c r="AE1627" s="341" t="s">
        <v>60</v>
      </c>
      <c r="AF1627" s="341" t="s">
        <v>60</v>
      </c>
      <c r="AG1627" s="341" t="s">
        <v>60</v>
      </c>
      <c r="AH1627" s="332">
        <v>134.57</v>
      </c>
      <c r="AI1627" s="336">
        <v>52.3</v>
      </c>
      <c r="AJ1627" s="332">
        <v>-1.55</v>
      </c>
      <c r="AK1627" s="336">
        <v>273.89999999999998</v>
      </c>
      <c r="AL1627" s="331" t="s">
        <v>8328</v>
      </c>
      <c r="AM1627" s="331" t="s">
        <v>8329</v>
      </c>
      <c r="AN1627" s="332">
        <v>-57.28</v>
      </c>
      <c r="AO1627" s="332">
        <v>-57.94</v>
      </c>
      <c r="AP1627" s="332">
        <v>-59.27</v>
      </c>
    </row>
    <row r="1628" spans="1:42" ht="281.25">
      <c r="A1628" s="329">
        <v>44741</v>
      </c>
      <c r="B1628" s="330" t="s">
        <v>6813</v>
      </c>
      <c r="C1628" s="330" t="s">
        <v>6814</v>
      </c>
      <c r="D1628" s="331" t="s">
        <v>61</v>
      </c>
      <c r="E1628" s="331" t="s">
        <v>67</v>
      </c>
      <c r="F1628" s="332">
        <v>117.34</v>
      </c>
      <c r="G1628" s="330" t="s">
        <v>6815</v>
      </c>
      <c r="H1628" s="330" t="s">
        <v>6816</v>
      </c>
      <c r="I1628" s="331" t="s">
        <v>6817</v>
      </c>
      <c r="J1628" s="329">
        <v>44741</v>
      </c>
      <c r="K1628" s="333" t="s">
        <v>491</v>
      </c>
      <c r="L1628" s="329">
        <v>44832</v>
      </c>
      <c r="M1628" s="335" t="s">
        <v>11578</v>
      </c>
      <c r="N1628" s="335" t="s">
        <v>11579</v>
      </c>
      <c r="O1628" s="335" t="s">
        <v>60</v>
      </c>
      <c r="P1628" s="336">
        <v>218.6</v>
      </c>
      <c r="Q1628" s="331" t="s">
        <v>8811</v>
      </c>
      <c r="R1628" s="339" t="s">
        <v>11580</v>
      </c>
      <c r="S1628" s="333" t="s">
        <v>11581</v>
      </c>
      <c r="T1628" s="331" t="s">
        <v>6915</v>
      </c>
      <c r="U1628" s="331" t="s">
        <v>492</v>
      </c>
      <c r="V1628" s="335" t="s">
        <v>11582</v>
      </c>
      <c r="W1628" s="333" t="s">
        <v>11583</v>
      </c>
      <c r="X1628" s="340">
        <v>1647.2</v>
      </c>
      <c r="Y1628" s="335" t="s">
        <v>11584</v>
      </c>
      <c r="Z1628" s="333" t="s">
        <v>9832</v>
      </c>
      <c r="AA1628" s="330" t="s">
        <v>60</v>
      </c>
      <c r="AB1628" s="341" t="s">
        <v>60</v>
      </c>
      <c r="AC1628" s="338">
        <v>0.434</v>
      </c>
      <c r="AD1628" s="332">
        <v>2.64</v>
      </c>
      <c r="AE1628" s="341" t="s">
        <v>60</v>
      </c>
      <c r="AF1628" s="338">
        <v>0.40500000000000003</v>
      </c>
      <c r="AG1628" s="332">
        <v>117.64</v>
      </c>
      <c r="AH1628" s="332">
        <v>64.88</v>
      </c>
      <c r="AI1628" s="336">
        <v>350.1</v>
      </c>
      <c r="AJ1628" s="336">
        <v>-40.1</v>
      </c>
      <c r="AK1628" s="336">
        <v>305</v>
      </c>
      <c r="AL1628" s="331" t="s">
        <v>8328</v>
      </c>
      <c r="AM1628" s="331" t="s">
        <v>8329</v>
      </c>
      <c r="AN1628" s="332">
        <v>-57.78</v>
      </c>
      <c r="AO1628" s="332">
        <v>-57.78</v>
      </c>
      <c r="AP1628" s="332">
        <v>-60.53</v>
      </c>
    </row>
    <row r="1629" spans="1:42" ht="348.75">
      <c r="A1629" s="329">
        <v>44308</v>
      </c>
      <c r="B1629" s="330" t="s">
        <v>2704</v>
      </c>
      <c r="C1629" s="330" t="s">
        <v>2705</v>
      </c>
      <c r="D1629" s="331" t="s">
        <v>61</v>
      </c>
      <c r="E1629" s="331" t="s">
        <v>67</v>
      </c>
      <c r="F1629" s="332">
        <v>51.86</v>
      </c>
      <c r="G1629" s="330" t="s">
        <v>2706</v>
      </c>
      <c r="H1629" s="330" t="s">
        <v>2707</v>
      </c>
      <c r="I1629" s="331" t="s">
        <v>2708</v>
      </c>
      <c r="J1629" s="329">
        <v>44308</v>
      </c>
      <c r="K1629" s="333" t="s">
        <v>491</v>
      </c>
      <c r="L1629" s="329">
        <v>44307</v>
      </c>
      <c r="M1629" s="335" t="s">
        <v>11601</v>
      </c>
      <c r="N1629" s="335" t="s">
        <v>11602</v>
      </c>
      <c r="O1629" s="335" t="s">
        <v>11603</v>
      </c>
      <c r="P1629" s="336">
        <v>183.4</v>
      </c>
      <c r="Q1629" s="331" t="s">
        <v>11604</v>
      </c>
      <c r="R1629" s="339" t="s">
        <v>11605</v>
      </c>
      <c r="S1629" s="333" t="s">
        <v>11277</v>
      </c>
      <c r="T1629" s="331" t="s">
        <v>6917</v>
      </c>
      <c r="U1629" s="331" t="s">
        <v>492</v>
      </c>
      <c r="V1629" s="335" t="s">
        <v>11606</v>
      </c>
      <c r="W1629" s="333" t="s">
        <v>9903</v>
      </c>
      <c r="X1629" s="330" t="s">
        <v>60</v>
      </c>
      <c r="Y1629" s="335" t="s">
        <v>11607</v>
      </c>
      <c r="Z1629" s="333" t="s">
        <v>8808</v>
      </c>
      <c r="AA1629" s="330" t="s">
        <v>60</v>
      </c>
      <c r="AB1629" s="332">
        <v>25.13</v>
      </c>
      <c r="AC1629" s="332">
        <v>1.52</v>
      </c>
      <c r="AD1629" s="332">
        <v>11.85</v>
      </c>
      <c r="AE1629" s="332">
        <v>20.52</v>
      </c>
      <c r="AF1629" s="338">
        <v>0.72699999999999998</v>
      </c>
      <c r="AG1629" s="332">
        <v>59.27</v>
      </c>
      <c r="AH1629" s="332">
        <v>58</v>
      </c>
      <c r="AI1629" s="336">
        <v>106.9</v>
      </c>
      <c r="AJ1629" s="336">
        <v>-14.3</v>
      </c>
      <c r="AK1629" s="336">
        <v>148.19999999999999</v>
      </c>
      <c r="AL1629" s="331" t="s">
        <v>8328</v>
      </c>
      <c r="AM1629" s="331" t="s">
        <v>8329</v>
      </c>
      <c r="AN1629" s="332">
        <v>-59.46</v>
      </c>
      <c r="AO1629" s="332">
        <v>-59.46</v>
      </c>
      <c r="AP1629" s="332">
        <v>-24.62</v>
      </c>
    </row>
    <row r="1630" spans="1:42" ht="112.5">
      <c r="A1630" s="329">
        <v>44548</v>
      </c>
      <c r="B1630" s="330" t="s">
        <v>2709</v>
      </c>
      <c r="C1630" s="330" t="s">
        <v>2710</v>
      </c>
      <c r="D1630" s="331" t="s">
        <v>61</v>
      </c>
      <c r="E1630" s="331" t="s">
        <v>77</v>
      </c>
      <c r="F1630" s="332">
        <v>1.22</v>
      </c>
      <c r="G1630" s="330" t="s">
        <v>2711</v>
      </c>
      <c r="H1630" s="330" t="s">
        <v>2712</v>
      </c>
      <c r="I1630" s="331" t="s">
        <v>2713</v>
      </c>
      <c r="J1630" s="329">
        <v>44548</v>
      </c>
      <c r="K1630" s="333" t="s">
        <v>491</v>
      </c>
      <c r="L1630" s="334" t="s">
        <v>60</v>
      </c>
      <c r="M1630" s="335" t="s">
        <v>11548</v>
      </c>
      <c r="N1630" s="335" t="s">
        <v>11549</v>
      </c>
      <c r="O1630" s="335" t="s">
        <v>11336</v>
      </c>
      <c r="P1630" s="336">
        <v>15.2</v>
      </c>
      <c r="Q1630" s="331" t="s">
        <v>8669</v>
      </c>
      <c r="R1630" s="339" t="s">
        <v>11550</v>
      </c>
      <c r="S1630" s="333" t="s">
        <v>11551</v>
      </c>
      <c r="T1630" s="331" t="s">
        <v>6917</v>
      </c>
      <c r="U1630" s="331" t="s">
        <v>492</v>
      </c>
      <c r="V1630" s="335" t="s">
        <v>11552</v>
      </c>
      <c r="W1630" s="339" t="s">
        <v>11553</v>
      </c>
      <c r="X1630" s="330" t="s">
        <v>60</v>
      </c>
      <c r="Y1630" s="335" t="s">
        <v>11554</v>
      </c>
      <c r="Z1630" s="333" t="s">
        <v>10797</v>
      </c>
      <c r="AA1630" s="330" t="s">
        <v>60</v>
      </c>
      <c r="AB1630" s="341" t="s">
        <v>60</v>
      </c>
      <c r="AC1630" s="332">
        <v>1.03</v>
      </c>
      <c r="AD1630" s="341" t="s">
        <v>60</v>
      </c>
      <c r="AE1630" s="341" t="s">
        <v>60</v>
      </c>
      <c r="AF1630" s="341" t="s">
        <v>60</v>
      </c>
      <c r="AG1630" s="332">
        <v>1.63</v>
      </c>
      <c r="AH1630" s="332">
        <v>1.63</v>
      </c>
      <c r="AI1630" s="338">
        <v>1E-3</v>
      </c>
      <c r="AJ1630" s="338">
        <v>-2.1000000000000001E-2</v>
      </c>
      <c r="AK1630" s="332">
        <v>1.8</v>
      </c>
      <c r="AL1630" s="331" t="s">
        <v>8328</v>
      </c>
      <c r="AM1630" s="331" t="s">
        <v>8329</v>
      </c>
      <c r="AN1630" s="332">
        <v>-59.51</v>
      </c>
      <c r="AO1630" s="332">
        <v>-53.91</v>
      </c>
      <c r="AP1630" s="332">
        <v>-51.78</v>
      </c>
    </row>
    <row r="1631" spans="1:42" ht="225">
      <c r="A1631" s="329">
        <v>43973</v>
      </c>
      <c r="B1631" s="330" t="s">
        <v>2714</v>
      </c>
      <c r="C1631" s="330" t="s">
        <v>2715</v>
      </c>
      <c r="D1631" s="331" t="s">
        <v>61</v>
      </c>
      <c r="E1631" s="331" t="s">
        <v>67</v>
      </c>
      <c r="F1631" s="332">
        <v>30.4</v>
      </c>
      <c r="G1631" s="330" t="s">
        <v>2716</v>
      </c>
      <c r="H1631" s="330" t="s">
        <v>2717</v>
      </c>
      <c r="I1631" s="331" t="s">
        <v>2718</v>
      </c>
      <c r="J1631" s="329">
        <v>43973</v>
      </c>
      <c r="K1631" s="333" t="s">
        <v>491</v>
      </c>
      <c r="L1631" s="329">
        <v>44005</v>
      </c>
      <c r="M1631" s="335" t="s">
        <v>11608</v>
      </c>
      <c r="N1631" s="335" t="s">
        <v>11609</v>
      </c>
      <c r="O1631" s="335" t="s">
        <v>11610</v>
      </c>
      <c r="P1631" s="336">
        <v>25.1</v>
      </c>
      <c r="Q1631" s="331" t="s">
        <v>11611</v>
      </c>
      <c r="R1631" s="339" t="s">
        <v>11612</v>
      </c>
      <c r="S1631" s="333" t="s">
        <v>8539</v>
      </c>
      <c r="T1631" s="331" t="s">
        <v>6917</v>
      </c>
      <c r="U1631" s="331" t="s">
        <v>492</v>
      </c>
      <c r="V1631" s="335" t="s">
        <v>11613</v>
      </c>
      <c r="W1631" s="333" t="s">
        <v>8680</v>
      </c>
      <c r="X1631" s="330" t="s">
        <v>60</v>
      </c>
      <c r="Y1631" s="335" t="s">
        <v>11614</v>
      </c>
      <c r="Z1631" s="333" t="s">
        <v>11615</v>
      </c>
      <c r="AA1631" s="330" t="s">
        <v>60</v>
      </c>
      <c r="AB1631" s="332">
        <v>64.02</v>
      </c>
      <c r="AC1631" s="332">
        <v>1.31</v>
      </c>
      <c r="AD1631" s="332">
        <v>4.76</v>
      </c>
      <c r="AE1631" s="332">
        <v>14.17</v>
      </c>
      <c r="AF1631" s="338">
        <v>0.27500000000000002</v>
      </c>
      <c r="AG1631" s="332">
        <v>37.700000000000003</v>
      </c>
      <c r="AH1631" s="332">
        <v>16.079999999999998</v>
      </c>
      <c r="AI1631" s="336">
        <v>112.9</v>
      </c>
      <c r="AJ1631" s="332">
        <v>2.67</v>
      </c>
      <c r="AK1631" s="336">
        <v>83</v>
      </c>
      <c r="AL1631" s="331" t="s">
        <v>8328</v>
      </c>
      <c r="AM1631" s="331" t="s">
        <v>8329</v>
      </c>
      <c r="AN1631" s="332">
        <v>-59.73</v>
      </c>
      <c r="AO1631" s="332">
        <v>-59.73</v>
      </c>
      <c r="AP1631" s="332">
        <v>-58.33</v>
      </c>
    </row>
    <row r="1632" spans="1:42" ht="146.25">
      <c r="A1632" s="329">
        <v>44692</v>
      </c>
      <c r="B1632" s="330" t="s">
        <v>2719</v>
      </c>
      <c r="C1632" s="330" t="s">
        <v>2720</v>
      </c>
      <c r="D1632" s="331" t="s">
        <v>61</v>
      </c>
      <c r="E1632" s="331" t="s">
        <v>67</v>
      </c>
      <c r="F1632" s="332">
        <v>35.08</v>
      </c>
      <c r="G1632" s="330" t="s">
        <v>60</v>
      </c>
      <c r="H1632" s="330" t="s">
        <v>60</v>
      </c>
      <c r="I1632" s="331" t="s">
        <v>2721</v>
      </c>
      <c r="J1632" s="329">
        <v>44692</v>
      </c>
      <c r="K1632" s="333" t="s">
        <v>491</v>
      </c>
      <c r="L1632" s="329">
        <v>44680</v>
      </c>
      <c r="M1632" s="335" t="s">
        <v>11616</v>
      </c>
      <c r="N1632" s="335" t="s">
        <v>11617</v>
      </c>
      <c r="O1632" s="335" t="s">
        <v>11618</v>
      </c>
      <c r="P1632" s="336">
        <v>47.9</v>
      </c>
      <c r="Q1632" s="331" t="s">
        <v>8491</v>
      </c>
      <c r="R1632" s="339" t="s">
        <v>11619</v>
      </c>
      <c r="S1632" s="333" t="s">
        <v>11277</v>
      </c>
      <c r="T1632" s="331" t="s">
        <v>6917</v>
      </c>
      <c r="U1632" s="331" t="s">
        <v>492</v>
      </c>
      <c r="V1632" s="335" t="s">
        <v>60</v>
      </c>
      <c r="W1632" s="333" t="s">
        <v>60</v>
      </c>
      <c r="X1632" s="330" t="s">
        <v>60</v>
      </c>
      <c r="Y1632" s="335" t="s">
        <v>60</v>
      </c>
      <c r="Z1632" s="333" t="s">
        <v>60</v>
      </c>
      <c r="AA1632" s="330" t="s">
        <v>60</v>
      </c>
      <c r="AB1632" s="341" t="s">
        <v>60</v>
      </c>
      <c r="AC1632" s="332">
        <v>2.5</v>
      </c>
      <c r="AD1632" s="341" t="s">
        <v>60</v>
      </c>
      <c r="AE1632" s="341" t="s">
        <v>60</v>
      </c>
      <c r="AF1632" s="332">
        <v>1.54</v>
      </c>
      <c r="AG1632" s="332">
        <v>45.59</v>
      </c>
      <c r="AH1632" s="332">
        <v>42.04</v>
      </c>
      <c r="AI1632" s="336">
        <v>28.5</v>
      </c>
      <c r="AJ1632" s="338">
        <v>-0.94</v>
      </c>
      <c r="AK1632" s="336">
        <v>26.5</v>
      </c>
      <c r="AL1632" s="331" t="s">
        <v>8328</v>
      </c>
      <c r="AM1632" s="331" t="s">
        <v>8329</v>
      </c>
      <c r="AN1632" s="332">
        <v>-59.8</v>
      </c>
      <c r="AO1632" s="332">
        <v>-59.8</v>
      </c>
      <c r="AP1632" s="332">
        <v>-50.89</v>
      </c>
    </row>
    <row r="1633" spans="1:42" ht="409.5">
      <c r="A1633" s="329">
        <v>44622</v>
      </c>
      <c r="B1633" s="330" t="s">
        <v>6818</v>
      </c>
      <c r="C1633" s="330" t="s">
        <v>60</v>
      </c>
      <c r="D1633" s="331" t="s">
        <v>61</v>
      </c>
      <c r="E1633" s="331" t="s">
        <v>67</v>
      </c>
      <c r="F1633" s="332">
        <v>837.66</v>
      </c>
      <c r="G1633" s="330" t="s">
        <v>6819</v>
      </c>
      <c r="H1633" s="330" t="s">
        <v>6820</v>
      </c>
      <c r="I1633" s="331" t="s">
        <v>6821</v>
      </c>
      <c r="J1633" s="329">
        <v>44622</v>
      </c>
      <c r="K1633" s="333" t="s">
        <v>491</v>
      </c>
      <c r="L1633" s="329">
        <v>44795</v>
      </c>
      <c r="M1633" s="335" t="s">
        <v>17297</v>
      </c>
      <c r="N1633" s="335" t="s">
        <v>17298</v>
      </c>
      <c r="O1633" s="335" t="s">
        <v>17299</v>
      </c>
      <c r="P1633" s="341" t="s">
        <v>60</v>
      </c>
      <c r="Q1633" s="331" t="s">
        <v>14947</v>
      </c>
      <c r="R1633" s="333" t="s">
        <v>14948</v>
      </c>
      <c r="S1633" s="333" t="s">
        <v>10801</v>
      </c>
      <c r="T1633" s="331" t="s">
        <v>6921</v>
      </c>
      <c r="U1633" s="331" t="s">
        <v>12010</v>
      </c>
      <c r="V1633" s="335" t="s">
        <v>17300</v>
      </c>
      <c r="W1633" s="333" t="s">
        <v>10803</v>
      </c>
      <c r="X1633" s="340">
        <v>18.600000000000001</v>
      </c>
      <c r="Y1633" s="335" t="s">
        <v>17301</v>
      </c>
      <c r="Z1633" s="339" t="s">
        <v>17302</v>
      </c>
      <c r="AA1633" s="330" t="s">
        <v>60</v>
      </c>
      <c r="AB1633" s="341" t="s">
        <v>60</v>
      </c>
      <c r="AC1633" s="338">
        <v>0.46800000000000003</v>
      </c>
      <c r="AD1633" s="332">
        <v>13.21</v>
      </c>
      <c r="AE1633" s="332">
        <v>35.340000000000003</v>
      </c>
      <c r="AF1633" s="332">
        <v>6.54</v>
      </c>
      <c r="AG1633" s="332">
        <v>834.62</v>
      </c>
      <c r="AH1633" s="332">
        <v>130.05000000000001</v>
      </c>
      <c r="AI1633" s="336">
        <v>122</v>
      </c>
      <c r="AJ1633" s="336">
        <v>28.9</v>
      </c>
      <c r="AK1633" s="336">
        <v>1016.9</v>
      </c>
      <c r="AL1633" s="331" t="s">
        <v>8328</v>
      </c>
      <c r="AM1633" s="331" t="s">
        <v>8329</v>
      </c>
      <c r="AN1633" s="332">
        <v>-61.16</v>
      </c>
      <c r="AO1633" s="332">
        <v>-59.1</v>
      </c>
      <c r="AP1633" s="332">
        <v>-60.18</v>
      </c>
    </row>
    <row r="1634" spans="1:42" ht="236.25">
      <c r="A1634" s="329">
        <v>44195</v>
      </c>
      <c r="B1634" s="330" t="s">
        <v>6692</v>
      </c>
      <c r="C1634" s="330" t="s">
        <v>60</v>
      </c>
      <c r="D1634" s="331" t="s">
        <v>61</v>
      </c>
      <c r="E1634" s="331" t="s">
        <v>67</v>
      </c>
      <c r="F1634" s="332">
        <v>17.32</v>
      </c>
      <c r="G1634" s="330" t="s">
        <v>6822</v>
      </c>
      <c r="H1634" s="330" t="s">
        <v>1654</v>
      </c>
      <c r="I1634" s="331" t="s">
        <v>6823</v>
      </c>
      <c r="J1634" s="329">
        <v>44195</v>
      </c>
      <c r="K1634" s="333" t="s">
        <v>491</v>
      </c>
      <c r="L1634" s="329">
        <v>44273</v>
      </c>
      <c r="M1634" s="335" t="s">
        <v>17141</v>
      </c>
      <c r="N1634" s="335" t="s">
        <v>60</v>
      </c>
      <c r="O1634" s="335" t="s">
        <v>60</v>
      </c>
      <c r="P1634" s="341" t="s">
        <v>60</v>
      </c>
      <c r="Q1634" s="331" t="s">
        <v>10445</v>
      </c>
      <c r="R1634" s="333" t="s">
        <v>17303</v>
      </c>
      <c r="S1634" s="333" t="s">
        <v>8800</v>
      </c>
      <c r="T1634" s="331" t="s">
        <v>6921</v>
      </c>
      <c r="U1634" s="331" t="s">
        <v>11848</v>
      </c>
      <c r="V1634" s="335" t="s">
        <v>17304</v>
      </c>
      <c r="W1634" s="333" t="s">
        <v>10047</v>
      </c>
      <c r="X1634" s="340">
        <v>15.9</v>
      </c>
      <c r="Y1634" s="335" t="s">
        <v>9862</v>
      </c>
      <c r="Z1634" s="333" t="s">
        <v>8971</v>
      </c>
      <c r="AA1634" s="340">
        <v>1013.7</v>
      </c>
      <c r="AB1634" s="341" t="s">
        <v>60</v>
      </c>
      <c r="AC1634" s="338">
        <v>0.998</v>
      </c>
      <c r="AD1634" s="341" t="s">
        <v>60</v>
      </c>
      <c r="AE1634" s="341" t="s">
        <v>60</v>
      </c>
      <c r="AF1634" s="341" t="s">
        <v>60</v>
      </c>
      <c r="AG1634" s="341" t="s">
        <v>60</v>
      </c>
      <c r="AH1634" s="332">
        <v>17.32</v>
      </c>
      <c r="AI1634" s="332">
        <v>1.05</v>
      </c>
      <c r="AJ1634" s="332">
        <v>-5.7</v>
      </c>
      <c r="AK1634" s="336">
        <v>33.799999999999997</v>
      </c>
      <c r="AL1634" s="331" t="s">
        <v>8328</v>
      </c>
      <c r="AM1634" s="331" t="s">
        <v>8329</v>
      </c>
      <c r="AN1634" s="332">
        <v>-61.48</v>
      </c>
      <c r="AO1634" s="332">
        <v>-56.35</v>
      </c>
      <c r="AP1634" s="332">
        <v>-56.35</v>
      </c>
    </row>
    <row r="1635" spans="1:42" ht="393.75">
      <c r="A1635" s="329">
        <v>44553</v>
      </c>
      <c r="B1635" s="330" t="s">
        <v>6824</v>
      </c>
      <c r="C1635" s="330" t="s">
        <v>60</v>
      </c>
      <c r="D1635" s="331" t="s">
        <v>61</v>
      </c>
      <c r="E1635" s="331" t="s">
        <v>67</v>
      </c>
      <c r="F1635" s="332">
        <v>8424.11</v>
      </c>
      <c r="G1635" s="330" t="s">
        <v>6825</v>
      </c>
      <c r="H1635" s="330" t="s">
        <v>60</v>
      </c>
      <c r="I1635" s="331" t="s">
        <v>6826</v>
      </c>
      <c r="J1635" s="329">
        <v>44553</v>
      </c>
      <c r="K1635" s="333" t="s">
        <v>491</v>
      </c>
      <c r="L1635" s="329">
        <v>44708</v>
      </c>
      <c r="M1635" s="335" t="s">
        <v>17305</v>
      </c>
      <c r="N1635" s="335" t="s">
        <v>17306</v>
      </c>
      <c r="O1635" s="335" t="s">
        <v>60</v>
      </c>
      <c r="P1635" s="341" t="s">
        <v>60</v>
      </c>
      <c r="Q1635" s="331" t="s">
        <v>8836</v>
      </c>
      <c r="R1635" s="339" t="s">
        <v>17307</v>
      </c>
      <c r="S1635" s="333" t="s">
        <v>17308</v>
      </c>
      <c r="T1635" s="331" t="s">
        <v>6921</v>
      </c>
      <c r="U1635" s="331" t="s">
        <v>11848</v>
      </c>
      <c r="V1635" s="335" t="s">
        <v>17309</v>
      </c>
      <c r="W1635" s="333" t="s">
        <v>11958</v>
      </c>
      <c r="X1635" s="340">
        <v>5603.9</v>
      </c>
      <c r="Y1635" s="335" t="s">
        <v>60</v>
      </c>
      <c r="Z1635" s="333" t="s">
        <v>60</v>
      </c>
      <c r="AA1635" s="330" t="s">
        <v>60</v>
      </c>
      <c r="AB1635" s="341" t="s">
        <v>60</v>
      </c>
      <c r="AC1635" s="332">
        <v>14.79</v>
      </c>
      <c r="AD1635" s="332">
        <v>16</v>
      </c>
      <c r="AE1635" s="332">
        <v>39.86</v>
      </c>
      <c r="AF1635" s="332">
        <v>4.01</v>
      </c>
      <c r="AG1635" s="332">
        <v>8168.21</v>
      </c>
      <c r="AH1635" s="332">
        <v>5866.92</v>
      </c>
      <c r="AI1635" s="336">
        <v>2036.1</v>
      </c>
      <c r="AJ1635" s="338">
        <v>-0.4</v>
      </c>
      <c r="AK1635" s="336">
        <v>3363.8</v>
      </c>
      <c r="AL1635" s="331" t="s">
        <v>8328</v>
      </c>
      <c r="AM1635" s="331" t="s">
        <v>8329</v>
      </c>
      <c r="AN1635" s="332">
        <v>-63.92</v>
      </c>
      <c r="AO1635" s="332">
        <v>-61.92</v>
      </c>
      <c r="AP1635" s="332">
        <v>-64.86</v>
      </c>
    </row>
    <row r="1636" spans="1:42" ht="180">
      <c r="A1636" s="329">
        <v>44565</v>
      </c>
      <c r="B1636" s="330" t="s">
        <v>2722</v>
      </c>
      <c r="C1636" s="330" t="s">
        <v>2723</v>
      </c>
      <c r="D1636" s="331" t="s">
        <v>61</v>
      </c>
      <c r="E1636" s="331" t="s">
        <v>67</v>
      </c>
      <c r="F1636" s="332">
        <v>6.16</v>
      </c>
      <c r="G1636" s="330" t="s">
        <v>60</v>
      </c>
      <c r="H1636" s="330" t="s">
        <v>60</v>
      </c>
      <c r="I1636" s="331" t="s">
        <v>2724</v>
      </c>
      <c r="J1636" s="329">
        <v>44565</v>
      </c>
      <c r="K1636" s="333" t="s">
        <v>491</v>
      </c>
      <c r="L1636" s="329">
        <v>44554</v>
      </c>
      <c r="M1636" s="335" t="s">
        <v>11627</v>
      </c>
      <c r="N1636" s="335" t="s">
        <v>11628</v>
      </c>
      <c r="O1636" s="335" t="s">
        <v>11629</v>
      </c>
      <c r="P1636" s="336">
        <v>62.2</v>
      </c>
      <c r="Q1636" s="331" t="s">
        <v>8795</v>
      </c>
      <c r="R1636" s="339" t="s">
        <v>11630</v>
      </c>
      <c r="S1636" s="333" t="s">
        <v>8508</v>
      </c>
      <c r="T1636" s="331" t="s">
        <v>6917</v>
      </c>
      <c r="U1636" s="331" t="s">
        <v>492</v>
      </c>
      <c r="V1636" s="335" t="s">
        <v>60</v>
      </c>
      <c r="W1636" s="333" t="s">
        <v>60</v>
      </c>
      <c r="X1636" s="330" t="s">
        <v>60</v>
      </c>
      <c r="Y1636" s="335" t="s">
        <v>60</v>
      </c>
      <c r="Z1636" s="333" t="s">
        <v>60</v>
      </c>
      <c r="AA1636" s="330" t="s">
        <v>60</v>
      </c>
      <c r="AB1636" s="341" t="s">
        <v>60</v>
      </c>
      <c r="AC1636" s="332">
        <v>1.26</v>
      </c>
      <c r="AD1636" s="332">
        <v>8.16</v>
      </c>
      <c r="AE1636" s="341" t="s">
        <v>60</v>
      </c>
      <c r="AF1636" s="332">
        <v>1.17</v>
      </c>
      <c r="AG1636" s="332">
        <v>13.76</v>
      </c>
      <c r="AH1636" s="332">
        <v>15.4</v>
      </c>
      <c r="AI1636" s="336">
        <v>17.100000000000001</v>
      </c>
      <c r="AJ1636" s="332">
        <v>-2.2200000000000002</v>
      </c>
      <c r="AK1636" s="336">
        <v>19.600000000000001</v>
      </c>
      <c r="AL1636" s="331" t="s">
        <v>8328</v>
      </c>
      <c r="AM1636" s="331" t="s">
        <v>8329</v>
      </c>
      <c r="AN1636" s="332">
        <v>-64.91</v>
      </c>
      <c r="AO1636" s="332">
        <v>-64.91</v>
      </c>
      <c r="AP1636" s="332">
        <v>-54.02</v>
      </c>
    </row>
    <row r="1637" spans="1:42" ht="157.5">
      <c r="A1637" s="329">
        <v>44165</v>
      </c>
      <c r="B1637" s="330" t="s">
        <v>2725</v>
      </c>
      <c r="C1637" s="330" t="s">
        <v>2726</v>
      </c>
      <c r="D1637" s="331" t="s">
        <v>61</v>
      </c>
      <c r="E1637" s="331" t="s">
        <v>77</v>
      </c>
      <c r="F1637" s="332">
        <v>12.99</v>
      </c>
      <c r="G1637" s="330" t="s">
        <v>60</v>
      </c>
      <c r="H1637" s="330" t="s">
        <v>60</v>
      </c>
      <c r="I1637" s="331" t="s">
        <v>2727</v>
      </c>
      <c r="J1637" s="329">
        <v>44165</v>
      </c>
      <c r="K1637" s="333" t="s">
        <v>491</v>
      </c>
      <c r="L1637" s="334" t="s">
        <v>60</v>
      </c>
      <c r="M1637" s="335" t="s">
        <v>11625</v>
      </c>
      <c r="N1637" s="335" t="s">
        <v>60</v>
      </c>
      <c r="O1637" s="335" t="s">
        <v>60</v>
      </c>
      <c r="P1637" s="336">
        <v>26</v>
      </c>
      <c r="Q1637" s="331" t="s">
        <v>10067</v>
      </c>
      <c r="R1637" s="339" t="s">
        <v>11626</v>
      </c>
      <c r="S1637" s="333" t="s">
        <v>8325</v>
      </c>
      <c r="T1637" s="331" t="s">
        <v>6917</v>
      </c>
      <c r="U1637" s="331" t="s">
        <v>492</v>
      </c>
      <c r="V1637" s="335" t="s">
        <v>60</v>
      </c>
      <c r="W1637" s="333" t="s">
        <v>60</v>
      </c>
      <c r="X1637" s="330" t="s">
        <v>60</v>
      </c>
      <c r="Y1637" s="335" t="s">
        <v>60</v>
      </c>
      <c r="Z1637" s="333" t="s">
        <v>60</v>
      </c>
      <c r="AA1637" s="330" t="s">
        <v>60</v>
      </c>
      <c r="AB1637" s="341" t="s">
        <v>60</v>
      </c>
      <c r="AC1637" s="332">
        <v>1.31</v>
      </c>
      <c r="AD1637" s="341" t="s">
        <v>60</v>
      </c>
      <c r="AE1637" s="341" t="s">
        <v>60</v>
      </c>
      <c r="AF1637" s="332">
        <v>10.39</v>
      </c>
      <c r="AG1637" s="332">
        <v>23.22</v>
      </c>
      <c r="AH1637" s="332">
        <v>32.1</v>
      </c>
      <c r="AI1637" s="332">
        <v>9.74</v>
      </c>
      <c r="AJ1637" s="332">
        <v>-2.44</v>
      </c>
      <c r="AK1637" s="336">
        <v>70.3</v>
      </c>
      <c r="AL1637" s="331" t="s">
        <v>8328</v>
      </c>
      <c r="AM1637" s="331" t="s">
        <v>8329</v>
      </c>
      <c r="AN1637" s="332">
        <v>-64.97</v>
      </c>
      <c r="AO1637" s="332">
        <v>-61.28</v>
      </c>
      <c r="AP1637" s="332">
        <v>4.04</v>
      </c>
    </row>
    <row r="1638" spans="1:42" ht="90">
      <c r="A1638" s="329">
        <v>44085</v>
      </c>
      <c r="B1638" s="330" t="s">
        <v>2728</v>
      </c>
      <c r="C1638" s="330" t="s">
        <v>60</v>
      </c>
      <c r="D1638" s="331" t="s">
        <v>61</v>
      </c>
      <c r="E1638" s="331" t="s">
        <v>67</v>
      </c>
      <c r="F1638" s="338">
        <v>0.248</v>
      </c>
      <c r="G1638" s="330" t="s">
        <v>60</v>
      </c>
      <c r="H1638" s="330" t="s">
        <v>60</v>
      </c>
      <c r="I1638" s="331" t="s">
        <v>2729</v>
      </c>
      <c r="J1638" s="329">
        <v>44085</v>
      </c>
      <c r="K1638" s="333" t="s">
        <v>491</v>
      </c>
      <c r="L1638" s="329">
        <v>44078</v>
      </c>
      <c r="M1638" s="335" t="s">
        <v>11451</v>
      </c>
      <c r="N1638" s="335" t="s">
        <v>60</v>
      </c>
      <c r="O1638" s="335" t="s">
        <v>60</v>
      </c>
      <c r="P1638" s="341" t="s">
        <v>60</v>
      </c>
      <c r="Q1638" s="331" t="s">
        <v>11390</v>
      </c>
      <c r="R1638" s="333" t="s">
        <v>11452</v>
      </c>
      <c r="S1638" s="333" t="s">
        <v>9509</v>
      </c>
      <c r="T1638" s="331" t="s">
        <v>6921</v>
      </c>
      <c r="U1638" s="331" t="s">
        <v>492</v>
      </c>
      <c r="V1638" s="335" t="s">
        <v>60</v>
      </c>
      <c r="W1638" s="333" t="s">
        <v>60</v>
      </c>
      <c r="X1638" s="330" t="s">
        <v>60</v>
      </c>
      <c r="Y1638" s="335" t="s">
        <v>60</v>
      </c>
      <c r="Z1638" s="333" t="s">
        <v>60</v>
      </c>
      <c r="AA1638" s="330" t="s">
        <v>60</v>
      </c>
      <c r="AB1638" s="341" t="s">
        <v>60</v>
      </c>
      <c r="AC1638" s="341" t="s">
        <v>60</v>
      </c>
      <c r="AD1638" s="341" t="s">
        <v>60</v>
      </c>
      <c r="AE1638" s="341" t="s">
        <v>60</v>
      </c>
      <c r="AF1638" s="341" t="s">
        <v>60</v>
      </c>
      <c r="AG1638" s="338">
        <v>0.36599999999999999</v>
      </c>
      <c r="AH1638" s="338">
        <v>0.35299999999999998</v>
      </c>
      <c r="AI1638" s="341" t="s">
        <v>60</v>
      </c>
      <c r="AJ1638" s="341" t="s">
        <v>60</v>
      </c>
      <c r="AK1638" s="341" t="s">
        <v>60</v>
      </c>
      <c r="AL1638" s="331" t="s">
        <v>8328</v>
      </c>
      <c r="AM1638" s="331" t="s">
        <v>8329</v>
      </c>
      <c r="AN1638" s="332">
        <v>-65.709999999999994</v>
      </c>
      <c r="AO1638" s="332">
        <v>-34.21</v>
      </c>
      <c r="AP1638" s="332">
        <v>-63.65</v>
      </c>
    </row>
    <row r="1639" spans="1:42" ht="180">
      <c r="A1639" s="329">
        <v>44132</v>
      </c>
      <c r="B1639" s="330" t="s">
        <v>6827</v>
      </c>
      <c r="C1639" s="330" t="s">
        <v>60</v>
      </c>
      <c r="D1639" s="331" t="s">
        <v>61</v>
      </c>
      <c r="E1639" s="331" t="s">
        <v>67</v>
      </c>
      <c r="F1639" s="332">
        <v>70.89</v>
      </c>
      <c r="G1639" s="330" t="s">
        <v>6828</v>
      </c>
      <c r="H1639" s="330" t="s">
        <v>60</v>
      </c>
      <c r="I1639" s="331" t="s">
        <v>6829</v>
      </c>
      <c r="J1639" s="329">
        <v>44132</v>
      </c>
      <c r="K1639" s="333" t="s">
        <v>491</v>
      </c>
      <c r="L1639" s="329">
        <v>44245</v>
      </c>
      <c r="M1639" s="335" t="s">
        <v>17310</v>
      </c>
      <c r="N1639" s="335" t="s">
        <v>60</v>
      </c>
      <c r="O1639" s="335" t="s">
        <v>60</v>
      </c>
      <c r="P1639" s="341" t="s">
        <v>60</v>
      </c>
      <c r="Q1639" s="331" t="s">
        <v>9327</v>
      </c>
      <c r="R1639" s="333" t="s">
        <v>17311</v>
      </c>
      <c r="S1639" s="333" t="s">
        <v>17187</v>
      </c>
      <c r="T1639" s="331" t="s">
        <v>6915</v>
      </c>
      <c r="U1639" s="331" t="s">
        <v>11848</v>
      </c>
      <c r="V1639" s="335" t="s">
        <v>60</v>
      </c>
      <c r="W1639" s="333" t="s">
        <v>8854</v>
      </c>
      <c r="X1639" s="330" t="s">
        <v>60</v>
      </c>
      <c r="Y1639" s="335" t="s">
        <v>60</v>
      </c>
      <c r="Z1639" s="333" t="s">
        <v>60</v>
      </c>
      <c r="AA1639" s="330" t="s">
        <v>60</v>
      </c>
      <c r="AB1639" s="341" t="s">
        <v>60</v>
      </c>
      <c r="AC1639" s="341" t="s">
        <v>60</v>
      </c>
      <c r="AD1639" s="332">
        <v>4.4800000000000004</v>
      </c>
      <c r="AE1639" s="332">
        <v>60.28</v>
      </c>
      <c r="AF1639" s="338">
        <v>0.41699999999999998</v>
      </c>
      <c r="AG1639" s="332">
        <v>49.66</v>
      </c>
      <c r="AH1639" s="332">
        <v>15.41</v>
      </c>
      <c r="AI1639" s="341" t="s">
        <v>60</v>
      </c>
      <c r="AJ1639" s="341" t="s">
        <v>60</v>
      </c>
      <c r="AK1639" s="341" t="s">
        <v>60</v>
      </c>
      <c r="AL1639" s="331" t="s">
        <v>8328</v>
      </c>
      <c r="AM1639" s="331" t="s">
        <v>8329</v>
      </c>
      <c r="AN1639" s="332">
        <v>-66.36</v>
      </c>
      <c r="AO1639" s="332">
        <v>-66.150000000000006</v>
      </c>
      <c r="AP1639" s="332">
        <v>-67.56</v>
      </c>
    </row>
    <row r="1640" spans="1:42" ht="202.5">
      <c r="A1640" s="329">
        <v>44421</v>
      </c>
      <c r="B1640" s="330" t="s">
        <v>6830</v>
      </c>
      <c r="C1640" s="330" t="s">
        <v>60</v>
      </c>
      <c r="D1640" s="331" t="s">
        <v>61</v>
      </c>
      <c r="E1640" s="331" t="s">
        <v>67</v>
      </c>
      <c r="F1640" s="332">
        <v>2.42</v>
      </c>
      <c r="G1640" s="330" t="s">
        <v>6831</v>
      </c>
      <c r="H1640" s="330" t="s">
        <v>6832</v>
      </c>
      <c r="I1640" s="331" t="s">
        <v>6833</v>
      </c>
      <c r="J1640" s="329">
        <v>44421</v>
      </c>
      <c r="K1640" s="333" t="s">
        <v>491</v>
      </c>
      <c r="L1640" s="329">
        <v>44621</v>
      </c>
      <c r="M1640" s="335" t="s">
        <v>17312</v>
      </c>
      <c r="N1640" s="335" t="s">
        <v>60</v>
      </c>
      <c r="O1640" s="335" t="s">
        <v>60</v>
      </c>
      <c r="P1640" s="341" t="s">
        <v>60</v>
      </c>
      <c r="Q1640" s="331" t="s">
        <v>8469</v>
      </c>
      <c r="R1640" s="333" t="s">
        <v>13187</v>
      </c>
      <c r="S1640" s="333" t="s">
        <v>8800</v>
      </c>
      <c r="T1640" s="331" t="s">
        <v>6921</v>
      </c>
      <c r="U1640" s="331" t="s">
        <v>11848</v>
      </c>
      <c r="V1640" s="335" t="s">
        <v>17313</v>
      </c>
      <c r="W1640" s="333" t="s">
        <v>10077</v>
      </c>
      <c r="X1640" s="344">
        <v>2.19</v>
      </c>
      <c r="Y1640" s="335" t="s">
        <v>17314</v>
      </c>
      <c r="Z1640" s="333" t="s">
        <v>9832</v>
      </c>
      <c r="AA1640" s="330" t="s">
        <v>60</v>
      </c>
      <c r="AB1640" s="341" t="s">
        <v>60</v>
      </c>
      <c r="AC1640" s="341" t="s">
        <v>60</v>
      </c>
      <c r="AD1640" s="341" t="s">
        <v>60</v>
      </c>
      <c r="AE1640" s="341" t="s">
        <v>60</v>
      </c>
      <c r="AF1640" s="338">
        <v>0.72</v>
      </c>
      <c r="AG1640" s="332">
        <v>1.43</v>
      </c>
      <c r="AH1640" s="332">
        <v>1.47</v>
      </c>
      <c r="AI1640" s="341" t="s">
        <v>60</v>
      </c>
      <c r="AJ1640" s="341" t="s">
        <v>60</v>
      </c>
      <c r="AK1640" s="341" t="s">
        <v>60</v>
      </c>
      <c r="AL1640" s="331" t="s">
        <v>8328</v>
      </c>
      <c r="AM1640" s="331" t="s">
        <v>8329</v>
      </c>
      <c r="AN1640" s="332">
        <v>-66.41</v>
      </c>
      <c r="AO1640" s="332">
        <v>-61.38</v>
      </c>
      <c r="AP1640" s="332">
        <v>-69.099999999999994</v>
      </c>
    </row>
    <row r="1641" spans="1:42" ht="168.75">
      <c r="A1641" s="329">
        <v>44270</v>
      </c>
      <c r="B1641" s="330" t="s">
        <v>2734</v>
      </c>
      <c r="C1641" s="330" t="s">
        <v>2735</v>
      </c>
      <c r="D1641" s="331" t="s">
        <v>61</v>
      </c>
      <c r="E1641" s="331" t="s">
        <v>77</v>
      </c>
      <c r="F1641" s="332">
        <v>1278.75</v>
      </c>
      <c r="G1641" s="330" t="s">
        <v>2736</v>
      </c>
      <c r="H1641" s="330" t="s">
        <v>2737</v>
      </c>
      <c r="I1641" s="331" t="s">
        <v>2738</v>
      </c>
      <c r="J1641" s="329">
        <v>44270</v>
      </c>
      <c r="K1641" s="333" t="s">
        <v>491</v>
      </c>
      <c r="L1641" s="334" t="s">
        <v>60</v>
      </c>
      <c r="M1641" s="335" t="s">
        <v>11631</v>
      </c>
      <c r="N1641" s="335" t="s">
        <v>60</v>
      </c>
      <c r="O1641" s="335" t="s">
        <v>60</v>
      </c>
      <c r="P1641" s="336">
        <v>685.9</v>
      </c>
      <c r="Q1641" s="331" t="s">
        <v>10408</v>
      </c>
      <c r="R1641" s="339" t="s">
        <v>11632</v>
      </c>
      <c r="S1641" s="333" t="s">
        <v>8508</v>
      </c>
      <c r="T1641" s="331" t="s">
        <v>6917</v>
      </c>
      <c r="U1641" s="331" t="s">
        <v>492</v>
      </c>
      <c r="V1641" s="335" t="s">
        <v>11633</v>
      </c>
      <c r="W1641" s="333" t="s">
        <v>9903</v>
      </c>
      <c r="X1641" s="330" t="s">
        <v>60</v>
      </c>
      <c r="Y1641" s="335" t="s">
        <v>11634</v>
      </c>
      <c r="Z1641" s="333" t="s">
        <v>11635</v>
      </c>
      <c r="AA1641" s="330" t="s">
        <v>60</v>
      </c>
      <c r="AB1641" s="332">
        <v>4.1500000000000004</v>
      </c>
      <c r="AC1641" s="338">
        <v>0.57399999999999995</v>
      </c>
      <c r="AD1641" s="332">
        <v>35.08</v>
      </c>
      <c r="AE1641" s="332">
        <v>35.159999999999997</v>
      </c>
      <c r="AF1641" s="341" t="s">
        <v>60</v>
      </c>
      <c r="AG1641" s="332">
        <v>1402.5</v>
      </c>
      <c r="AH1641" s="332">
        <v>439.24</v>
      </c>
      <c r="AI1641" s="342">
        <v>0</v>
      </c>
      <c r="AJ1641" s="336">
        <v>48.9</v>
      </c>
      <c r="AK1641" s="336">
        <v>1128.9000000000001</v>
      </c>
      <c r="AL1641" s="331" t="s">
        <v>8328</v>
      </c>
      <c r="AM1641" s="331" t="s">
        <v>8329</v>
      </c>
      <c r="AN1641" s="332">
        <v>-68.64</v>
      </c>
      <c r="AO1641" s="332">
        <v>-65.94</v>
      </c>
      <c r="AP1641" s="332">
        <v>-61.43</v>
      </c>
    </row>
    <row r="1642" spans="1:42" ht="101.25">
      <c r="A1642" s="329">
        <v>44708</v>
      </c>
      <c r="B1642" s="330" t="s">
        <v>2739</v>
      </c>
      <c r="C1642" s="330" t="s">
        <v>2740</v>
      </c>
      <c r="D1642" s="331" t="s">
        <v>61</v>
      </c>
      <c r="E1642" s="331" t="s">
        <v>77</v>
      </c>
      <c r="F1642" s="332">
        <v>8.23</v>
      </c>
      <c r="G1642" s="330" t="s">
        <v>2741</v>
      </c>
      <c r="H1642" s="330" t="s">
        <v>60</v>
      </c>
      <c r="I1642" s="331" t="s">
        <v>2742</v>
      </c>
      <c r="J1642" s="329">
        <v>44708</v>
      </c>
      <c r="K1642" s="333" t="s">
        <v>491</v>
      </c>
      <c r="L1642" s="334" t="s">
        <v>60</v>
      </c>
      <c r="M1642" s="335" t="s">
        <v>11648</v>
      </c>
      <c r="N1642" s="335" t="s">
        <v>11649</v>
      </c>
      <c r="O1642" s="335" t="s">
        <v>60</v>
      </c>
      <c r="P1642" s="336">
        <v>44.7</v>
      </c>
      <c r="Q1642" s="331" t="s">
        <v>9297</v>
      </c>
      <c r="R1642" s="333" t="s">
        <v>10417</v>
      </c>
      <c r="S1642" s="333" t="s">
        <v>11650</v>
      </c>
      <c r="T1642" s="331" t="s">
        <v>6915</v>
      </c>
      <c r="U1642" s="331" t="s">
        <v>492</v>
      </c>
      <c r="V1642" s="335" t="s">
        <v>11651</v>
      </c>
      <c r="W1642" s="333" t="s">
        <v>8680</v>
      </c>
      <c r="X1642" s="330" t="s">
        <v>60</v>
      </c>
      <c r="Y1642" s="335" t="s">
        <v>60</v>
      </c>
      <c r="Z1642" s="333" t="s">
        <v>60</v>
      </c>
      <c r="AA1642" s="330" t="s">
        <v>60</v>
      </c>
      <c r="AB1642" s="341" t="s">
        <v>60</v>
      </c>
      <c r="AC1642" s="341" t="s">
        <v>60</v>
      </c>
      <c r="AD1642" s="341" t="s">
        <v>60</v>
      </c>
      <c r="AE1642" s="341" t="s">
        <v>60</v>
      </c>
      <c r="AF1642" s="332">
        <v>5.96</v>
      </c>
      <c r="AG1642" s="332">
        <v>6.02</v>
      </c>
      <c r="AH1642" s="332">
        <v>8.23</v>
      </c>
      <c r="AI1642" s="332">
        <v>1.25</v>
      </c>
      <c r="AJ1642" s="332">
        <v>-3.27</v>
      </c>
      <c r="AK1642" s="332">
        <v>4.34</v>
      </c>
      <c r="AL1642" s="331" t="s">
        <v>8328</v>
      </c>
      <c r="AM1642" s="331" t="s">
        <v>8329</v>
      </c>
      <c r="AN1642" s="332">
        <v>-69.59</v>
      </c>
      <c r="AO1642" s="332">
        <v>-72.290000000000006</v>
      </c>
      <c r="AP1642" s="332">
        <v>-45.17</v>
      </c>
    </row>
    <row r="1643" spans="1:42" ht="45">
      <c r="A1643" s="329">
        <v>44716</v>
      </c>
      <c r="B1643" s="330" t="s">
        <v>2743</v>
      </c>
      <c r="C1643" s="330" t="s">
        <v>2744</v>
      </c>
      <c r="D1643" s="331" t="s">
        <v>61</v>
      </c>
      <c r="E1643" s="331" t="s">
        <v>77</v>
      </c>
      <c r="F1643" s="338">
        <v>0.14199999999999999</v>
      </c>
      <c r="G1643" s="330" t="s">
        <v>60</v>
      </c>
      <c r="H1643" s="330" t="s">
        <v>60</v>
      </c>
      <c r="I1643" s="331" t="s">
        <v>2745</v>
      </c>
      <c r="J1643" s="329">
        <v>44716</v>
      </c>
      <c r="K1643" s="333" t="s">
        <v>491</v>
      </c>
      <c r="L1643" s="334" t="s">
        <v>60</v>
      </c>
      <c r="M1643" s="335" t="s">
        <v>11642</v>
      </c>
      <c r="N1643" s="335" t="s">
        <v>11643</v>
      </c>
      <c r="O1643" s="335" t="s">
        <v>11336</v>
      </c>
      <c r="P1643" s="341" t="s">
        <v>60</v>
      </c>
      <c r="Q1643" s="331" t="s">
        <v>9180</v>
      </c>
      <c r="R1643" s="333" t="s">
        <v>11644</v>
      </c>
      <c r="S1643" s="333" t="s">
        <v>8346</v>
      </c>
      <c r="T1643" s="331" t="s">
        <v>6917</v>
      </c>
      <c r="U1643" s="331" t="s">
        <v>492</v>
      </c>
      <c r="V1643" s="335" t="s">
        <v>60</v>
      </c>
      <c r="W1643" s="333" t="s">
        <v>60</v>
      </c>
      <c r="X1643" s="330" t="s">
        <v>60</v>
      </c>
      <c r="Y1643" s="335" t="s">
        <v>60</v>
      </c>
      <c r="Z1643" s="333" t="s">
        <v>60</v>
      </c>
      <c r="AA1643" s="330" t="s">
        <v>60</v>
      </c>
      <c r="AB1643" s="341" t="s">
        <v>60</v>
      </c>
      <c r="AC1643" s="341" t="s">
        <v>60</v>
      </c>
      <c r="AD1643" s="341" t="s">
        <v>60</v>
      </c>
      <c r="AE1643" s="341" t="s">
        <v>60</v>
      </c>
      <c r="AF1643" s="341" t="s">
        <v>60</v>
      </c>
      <c r="AG1643" s="338">
        <v>0.17100000000000001</v>
      </c>
      <c r="AH1643" s="338">
        <v>0.12</v>
      </c>
      <c r="AI1643" s="338">
        <v>3.0000000000000001E-3</v>
      </c>
      <c r="AJ1643" s="338">
        <v>-1.7000000000000001E-2</v>
      </c>
      <c r="AK1643" s="338">
        <v>3.2000000000000001E-2</v>
      </c>
      <c r="AL1643" s="331" t="s">
        <v>8328</v>
      </c>
      <c r="AM1643" s="331" t="s">
        <v>8329</v>
      </c>
      <c r="AN1643" s="332">
        <v>-70</v>
      </c>
      <c r="AO1643" s="332">
        <v>-71.400000000000006</v>
      </c>
      <c r="AP1643" s="332">
        <v>-71.959999999999994</v>
      </c>
    </row>
    <row r="1644" spans="1:42" ht="326.25">
      <c r="A1644" s="329">
        <v>43966</v>
      </c>
      <c r="B1644" s="330" t="s">
        <v>2746</v>
      </c>
      <c r="C1644" s="330" t="s">
        <v>2747</v>
      </c>
      <c r="D1644" s="331" t="s">
        <v>61</v>
      </c>
      <c r="E1644" s="331" t="s">
        <v>67</v>
      </c>
      <c r="F1644" s="332">
        <v>24.93</v>
      </c>
      <c r="G1644" s="330" t="s">
        <v>2748</v>
      </c>
      <c r="H1644" s="330" t="s">
        <v>60</v>
      </c>
      <c r="I1644" s="331" t="s">
        <v>2749</v>
      </c>
      <c r="J1644" s="329">
        <v>43966</v>
      </c>
      <c r="K1644" s="333" t="s">
        <v>491</v>
      </c>
      <c r="L1644" s="329">
        <v>44033</v>
      </c>
      <c r="M1644" s="335" t="s">
        <v>11652</v>
      </c>
      <c r="N1644" s="335" t="s">
        <v>11653</v>
      </c>
      <c r="O1644" s="335" t="s">
        <v>11654</v>
      </c>
      <c r="P1644" s="336">
        <v>116.8</v>
      </c>
      <c r="Q1644" s="331" t="s">
        <v>10219</v>
      </c>
      <c r="R1644" s="339" t="s">
        <v>11655</v>
      </c>
      <c r="S1644" s="333" t="s">
        <v>8650</v>
      </c>
      <c r="T1644" s="331" t="s">
        <v>6917</v>
      </c>
      <c r="U1644" s="331" t="s">
        <v>492</v>
      </c>
      <c r="V1644" s="335" t="s">
        <v>11656</v>
      </c>
      <c r="W1644" s="333" t="s">
        <v>10704</v>
      </c>
      <c r="X1644" s="340">
        <v>1225.9000000000001</v>
      </c>
      <c r="Y1644" s="335" t="s">
        <v>60</v>
      </c>
      <c r="Z1644" s="333" t="s">
        <v>60</v>
      </c>
      <c r="AA1644" s="330" t="s">
        <v>60</v>
      </c>
      <c r="AB1644" s="341" t="s">
        <v>60</v>
      </c>
      <c r="AC1644" s="338">
        <v>0.125</v>
      </c>
      <c r="AD1644" s="332">
        <v>9.81</v>
      </c>
      <c r="AE1644" s="341" t="s">
        <v>60</v>
      </c>
      <c r="AF1644" s="338">
        <v>0.14799999999999999</v>
      </c>
      <c r="AG1644" s="332">
        <v>27.95</v>
      </c>
      <c r="AH1644" s="332">
        <v>9.0299999999999994</v>
      </c>
      <c r="AI1644" s="336">
        <v>88.1</v>
      </c>
      <c r="AJ1644" s="336">
        <v>-17.5</v>
      </c>
      <c r="AK1644" s="336">
        <v>95.4</v>
      </c>
      <c r="AL1644" s="331" t="s">
        <v>8328</v>
      </c>
      <c r="AM1644" s="331" t="s">
        <v>8329</v>
      </c>
      <c r="AN1644" s="332">
        <v>-71.180000000000007</v>
      </c>
      <c r="AO1644" s="332">
        <v>-72.31</v>
      </c>
      <c r="AP1644" s="332">
        <v>-67.930000000000007</v>
      </c>
    </row>
    <row r="1645" spans="1:42" ht="45">
      <c r="A1645" s="329">
        <v>44614</v>
      </c>
      <c r="B1645" s="330" t="s">
        <v>2754</v>
      </c>
      <c r="C1645" s="330" t="s">
        <v>2755</v>
      </c>
      <c r="D1645" s="331" t="s">
        <v>61</v>
      </c>
      <c r="E1645" s="331" t="s">
        <v>77</v>
      </c>
      <c r="F1645" s="338">
        <v>0.17299999999999999</v>
      </c>
      <c r="G1645" s="330" t="s">
        <v>60</v>
      </c>
      <c r="H1645" s="330" t="s">
        <v>60</v>
      </c>
      <c r="I1645" s="331" t="s">
        <v>2756</v>
      </c>
      <c r="J1645" s="329">
        <v>44614</v>
      </c>
      <c r="K1645" s="333" t="s">
        <v>491</v>
      </c>
      <c r="L1645" s="334" t="s">
        <v>60</v>
      </c>
      <c r="M1645" s="335" t="s">
        <v>11657</v>
      </c>
      <c r="N1645" s="335" t="s">
        <v>60</v>
      </c>
      <c r="O1645" s="335" t="s">
        <v>60</v>
      </c>
      <c r="P1645" s="341" t="s">
        <v>60</v>
      </c>
      <c r="Q1645" s="331" t="s">
        <v>10597</v>
      </c>
      <c r="R1645" s="333" t="s">
        <v>11658</v>
      </c>
      <c r="S1645" s="333" t="s">
        <v>8346</v>
      </c>
      <c r="T1645" s="331" t="s">
        <v>6917</v>
      </c>
      <c r="U1645" s="331" t="s">
        <v>492</v>
      </c>
      <c r="V1645" s="335" t="s">
        <v>60</v>
      </c>
      <c r="W1645" s="333" t="s">
        <v>60</v>
      </c>
      <c r="X1645" s="330" t="s">
        <v>60</v>
      </c>
      <c r="Y1645" s="335" t="s">
        <v>60</v>
      </c>
      <c r="Z1645" s="333" t="s">
        <v>60</v>
      </c>
      <c r="AA1645" s="330" t="s">
        <v>60</v>
      </c>
      <c r="AB1645" s="332">
        <v>44.86</v>
      </c>
      <c r="AC1645" s="332">
        <v>1.23</v>
      </c>
      <c r="AD1645" s="341" t="s">
        <v>60</v>
      </c>
      <c r="AE1645" s="341" t="s">
        <v>60</v>
      </c>
      <c r="AF1645" s="341" t="s">
        <v>60</v>
      </c>
      <c r="AG1645" s="338">
        <v>0.27100000000000002</v>
      </c>
      <c r="AH1645" s="338">
        <v>0.27200000000000002</v>
      </c>
      <c r="AI1645" s="332">
        <v>1.84</v>
      </c>
      <c r="AJ1645" s="338">
        <v>0.17199999999999999</v>
      </c>
      <c r="AK1645" s="338">
        <v>0.218</v>
      </c>
      <c r="AL1645" s="331" t="s">
        <v>8328</v>
      </c>
      <c r="AM1645" s="331" t="s">
        <v>8329</v>
      </c>
      <c r="AN1645" s="332">
        <v>-72.38</v>
      </c>
      <c r="AO1645" s="332">
        <v>-72.38</v>
      </c>
      <c r="AP1645" s="332">
        <v>-72.38</v>
      </c>
    </row>
    <row r="1646" spans="1:42" ht="191.25">
      <c r="A1646" s="329">
        <v>44306</v>
      </c>
      <c r="B1646" s="330" t="s">
        <v>6834</v>
      </c>
      <c r="C1646" s="330" t="s">
        <v>60</v>
      </c>
      <c r="D1646" s="331" t="s">
        <v>61</v>
      </c>
      <c r="E1646" s="331" t="s">
        <v>67</v>
      </c>
      <c r="F1646" s="332">
        <v>4.12</v>
      </c>
      <c r="G1646" s="330" t="s">
        <v>6835</v>
      </c>
      <c r="H1646" s="330" t="s">
        <v>6836</v>
      </c>
      <c r="I1646" s="331" t="s">
        <v>6837</v>
      </c>
      <c r="J1646" s="329">
        <v>44306</v>
      </c>
      <c r="K1646" s="333" t="s">
        <v>491</v>
      </c>
      <c r="L1646" s="329">
        <v>44589</v>
      </c>
      <c r="M1646" s="335" t="s">
        <v>17315</v>
      </c>
      <c r="N1646" s="335" t="s">
        <v>60</v>
      </c>
      <c r="O1646" s="335" t="s">
        <v>60</v>
      </c>
      <c r="P1646" s="341" t="s">
        <v>60</v>
      </c>
      <c r="Q1646" s="331" t="s">
        <v>8991</v>
      </c>
      <c r="R1646" s="333" t="s">
        <v>17316</v>
      </c>
      <c r="S1646" s="333" t="s">
        <v>8790</v>
      </c>
      <c r="T1646" s="331" t="s">
        <v>6921</v>
      </c>
      <c r="U1646" s="331" t="s">
        <v>11848</v>
      </c>
      <c r="V1646" s="335" t="s">
        <v>17317</v>
      </c>
      <c r="W1646" s="333" t="s">
        <v>10383</v>
      </c>
      <c r="X1646" s="340">
        <v>16.5</v>
      </c>
      <c r="Y1646" s="335" t="s">
        <v>17318</v>
      </c>
      <c r="Z1646" s="333" t="s">
        <v>17319</v>
      </c>
      <c r="AA1646" s="330" t="s">
        <v>17320</v>
      </c>
      <c r="AB1646" s="341" t="s">
        <v>60</v>
      </c>
      <c r="AC1646" s="332">
        <v>1.17</v>
      </c>
      <c r="AD1646" s="341" t="s">
        <v>60</v>
      </c>
      <c r="AE1646" s="341" t="s">
        <v>60</v>
      </c>
      <c r="AF1646" s="341" t="s">
        <v>60</v>
      </c>
      <c r="AG1646" s="332">
        <v>4.04</v>
      </c>
      <c r="AH1646" s="332">
        <v>2.57</v>
      </c>
      <c r="AI1646" s="342">
        <v>0</v>
      </c>
      <c r="AJ1646" s="338">
        <v>-0.55300000000000005</v>
      </c>
      <c r="AK1646" s="332">
        <v>5.35</v>
      </c>
      <c r="AL1646" s="331" t="s">
        <v>8328</v>
      </c>
      <c r="AM1646" s="331" t="s">
        <v>8329</v>
      </c>
      <c r="AN1646" s="332">
        <v>-72.39</v>
      </c>
      <c r="AO1646" s="332">
        <v>-72.39</v>
      </c>
      <c r="AP1646" s="332">
        <v>-66.02</v>
      </c>
    </row>
    <row r="1647" spans="1:42" ht="326.25">
      <c r="A1647" s="329">
        <v>44389</v>
      </c>
      <c r="B1647" s="330" t="s">
        <v>6838</v>
      </c>
      <c r="C1647" s="330" t="s">
        <v>60</v>
      </c>
      <c r="D1647" s="331" t="s">
        <v>61</v>
      </c>
      <c r="E1647" s="331" t="s">
        <v>67</v>
      </c>
      <c r="F1647" s="332">
        <v>863.87</v>
      </c>
      <c r="G1647" s="330" t="s">
        <v>6839</v>
      </c>
      <c r="H1647" s="330" t="s">
        <v>6840</v>
      </c>
      <c r="I1647" s="331" t="s">
        <v>6841</v>
      </c>
      <c r="J1647" s="329">
        <v>44389</v>
      </c>
      <c r="K1647" s="333" t="s">
        <v>491</v>
      </c>
      <c r="L1647" s="329">
        <v>44568</v>
      </c>
      <c r="M1647" s="335" t="s">
        <v>17321</v>
      </c>
      <c r="N1647" s="335" t="s">
        <v>60</v>
      </c>
      <c r="O1647" s="335" t="s">
        <v>60</v>
      </c>
      <c r="P1647" s="341" t="s">
        <v>60</v>
      </c>
      <c r="Q1647" s="331" t="s">
        <v>10184</v>
      </c>
      <c r="R1647" s="339" t="s">
        <v>17322</v>
      </c>
      <c r="S1647" s="333" t="s">
        <v>8943</v>
      </c>
      <c r="T1647" s="331" t="s">
        <v>6915</v>
      </c>
      <c r="U1647" s="331" t="s">
        <v>11848</v>
      </c>
      <c r="V1647" s="335" t="s">
        <v>17323</v>
      </c>
      <c r="W1647" s="333" t="s">
        <v>9878</v>
      </c>
      <c r="X1647" s="330" t="s">
        <v>60</v>
      </c>
      <c r="Y1647" s="335" t="s">
        <v>17324</v>
      </c>
      <c r="Z1647" s="339" t="s">
        <v>17325</v>
      </c>
      <c r="AA1647" s="330" t="s">
        <v>60</v>
      </c>
      <c r="AB1647" s="332">
        <v>9.15</v>
      </c>
      <c r="AC1647" s="338">
        <v>0.185</v>
      </c>
      <c r="AD1647" s="341" t="s">
        <v>60</v>
      </c>
      <c r="AE1647" s="341" t="s">
        <v>60</v>
      </c>
      <c r="AF1647" s="341" t="s">
        <v>60</v>
      </c>
      <c r="AG1647" s="332">
        <v>-1252.54</v>
      </c>
      <c r="AH1647" s="332">
        <v>757.87</v>
      </c>
      <c r="AI1647" s="336">
        <v>1195.3</v>
      </c>
      <c r="AJ1647" s="336">
        <v>2082.4</v>
      </c>
      <c r="AK1647" s="336">
        <v>4978.3</v>
      </c>
      <c r="AL1647" s="331" t="s">
        <v>8328</v>
      </c>
      <c r="AM1647" s="331" t="s">
        <v>8329</v>
      </c>
      <c r="AN1647" s="332">
        <v>-74.040000000000006</v>
      </c>
      <c r="AO1647" s="332">
        <v>-72.53</v>
      </c>
      <c r="AP1647" s="332">
        <v>-69.14</v>
      </c>
    </row>
    <row r="1648" spans="1:42" ht="146.25">
      <c r="A1648" s="329">
        <v>44546</v>
      </c>
      <c r="B1648" s="330" t="s">
        <v>2757</v>
      </c>
      <c r="C1648" s="330" t="s">
        <v>2758</v>
      </c>
      <c r="D1648" s="331" t="s">
        <v>61</v>
      </c>
      <c r="E1648" s="331" t="s">
        <v>67</v>
      </c>
      <c r="F1648" s="332">
        <v>68.88</v>
      </c>
      <c r="G1648" s="330" t="s">
        <v>60</v>
      </c>
      <c r="H1648" s="330" t="s">
        <v>2759</v>
      </c>
      <c r="I1648" s="331" t="s">
        <v>2760</v>
      </c>
      <c r="J1648" s="329">
        <v>44546</v>
      </c>
      <c r="K1648" s="333" t="s">
        <v>491</v>
      </c>
      <c r="L1648" s="329">
        <v>44545</v>
      </c>
      <c r="M1648" s="335" t="s">
        <v>11660</v>
      </c>
      <c r="N1648" s="335" t="s">
        <v>11661</v>
      </c>
      <c r="O1648" s="335" t="s">
        <v>11662</v>
      </c>
      <c r="P1648" s="336">
        <v>101.5</v>
      </c>
      <c r="Q1648" s="331" t="s">
        <v>9969</v>
      </c>
      <c r="R1648" s="333" t="s">
        <v>11663</v>
      </c>
      <c r="S1648" s="333" t="s">
        <v>8508</v>
      </c>
      <c r="T1648" s="331" t="s">
        <v>6917</v>
      </c>
      <c r="U1648" s="331" t="s">
        <v>492</v>
      </c>
      <c r="V1648" s="335" t="s">
        <v>60</v>
      </c>
      <c r="W1648" s="333" t="s">
        <v>60</v>
      </c>
      <c r="X1648" s="330" t="s">
        <v>60</v>
      </c>
      <c r="Y1648" s="335" t="s">
        <v>11664</v>
      </c>
      <c r="Z1648" s="333" t="s">
        <v>11665</v>
      </c>
      <c r="AA1648" s="330" t="s">
        <v>60</v>
      </c>
      <c r="AB1648" s="341" t="s">
        <v>60</v>
      </c>
      <c r="AC1648" s="332">
        <v>8.24</v>
      </c>
      <c r="AD1648" s="332">
        <v>34.700000000000003</v>
      </c>
      <c r="AE1648" s="341" t="s">
        <v>60</v>
      </c>
      <c r="AF1648" s="332">
        <v>1.78</v>
      </c>
      <c r="AG1648" s="332">
        <v>63.28</v>
      </c>
      <c r="AH1648" s="332">
        <v>33.9</v>
      </c>
      <c r="AI1648" s="336">
        <v>37.799999999999997</v>
      </c>
      <c r="AJ1648" s="332">
        <v>-4.09</v>
      </c>
      <c r="AK1648" s="336">
        <v>43</v>
      </c>
      <c r="AL1648" s="331" t="s">
        <v>8328</v>
      </c>
      <c r="AM1648" s="331" t="s">
        <v>8329</v>
      </c>
      <c r="AN1648" s="332">
        <v>-74.16</v>
      </c>
      <c r="AO1648" s="332">
        <v>-74.16</v>
      </c>
      <c r="AP1648" s="332">
        <v>-74.16</v>
      </c>
    </row>
    <row r="1649" spans="1:42" ht="213.75">
      <c r="A1649" s="329">
        <v>44201</v>
      </c>
      <c r="B1649" s="330" t="s">
        <v>6842</v>
      </c>
      <c r="C1649" s="330" t="s">
        <v>60</v>
      </c>
      <c r="D1649" s="331" t="s">
        <v>61</v>
      </c>
      <c r="E1649" s="331" t="s">
        <v>67</v>
      </c>
      <c r="F1649" s="332">
        <v>100.96</v>
      </c>
      <c r="G1649" s="330" t="s">
        <v>6843</v>
      </c>
      <c r="H1649" s="330" t="s">
        <v>6844</v>
      </c>
      <c r="I1649" s="331" t="s">
        <v>6845</v>
      </c>
      <c r="J1649" s="329">
        <v>44201</v>
      </c>
      <c r="K1649" s="333" t="s">
        <v>491</v>
      </c>
      <c r="L1649" s="329">
        <v>44347</v>
      </c>
      <c r="M1649" s="335" t="s">
        <v>17326</v>
      </c>
      <c r="N1649" s="335" t="s">
        <v>17327</v>
      </c>
      <c r="O1649" s="335" t="s">
        <v>17328</v>
      </c>
      <c r="P1649" s="341" t="s">
        <v>60</v>
      </c>
      <c r="Q1649" s="331" t="s">
        <v>8459</v>
      </c>
      <c r="R1649" s="333" t="s">
        <v>10368</v>
      </c>
      <c r="S1649" s="333" t="s">
        <v>11830</v>
      </c>
      <c r="T1649" s="331" t="s">
        <v>6923</v>
      </c>
      <c r="U1649" s="331" t="s">
        <v>11848</v>
      </c>
      <c r="V1649" s="335" t="s">
        <v>17329</v>
      </c>
      <c r="W1649" s="333" t="s">
        <v>13451</v>
      </c>
      <c r="X1649" s="340">
        <v>9046.4</v>
      </c>
      <c r="Y1649" s="335" t="s">
        <v>17330</v>
      </c>
      <c r="Z1649" s="333" t="s">
        <v>17331</v>
      </c>
      <c r="AA1649" s="340">
        <v>12725.9</v>
      </c>
      <c r="AB1649" s="341" t="s">
        <v>60</v>
      </c>
      <c r="AC1649" s="332">
        <v>1.77</v>
      </c>
      <c r="AD1649" s="332">
        <v>12.86</v>
      </c>
      <c r="AE1649" s="332">
        <v>22.06</v>
      </c>
      <c r="AF1649" s="338">
        <v>0.64200000000000002</v>
      </c>
      <c r="AG1649" s="332">
        <v>107.69</v>
      </c>
      <c r="AH1649" s="332">
        <v>89.68</v>
      </c>
      <c r="AI1649" s="336">
        <v>207.1</v>
      </c>
      <c r="AJ1649" s="336">
        <v>23.8</v>
      </c>
      <c r="AK1649" s="336">
        <v>131.80000000000001</v>
      </c>
      <c r="AL1649" s="331" t="s">
        <v>8328</v>
      </c>
      <c r="AM1649" s="331" t="s">
        <v>8329</v>
      </c>
      <c r="AN1649" s="332">
        <v>-77.63</v>
      </c>
      <c r="AO1649" s="332">
        <v>-76.099999999999994</v>
      </c>
      <c r="AP1649" s="332">
        <v>-63.77</v>
      </c>
    </row>
    <row r="1650" spans="1:42" ht="101.25">
      <c r="A1650" s="329">
        <v>44348</v>
      </c>
      <c r="B1650" s="330" t="s">
        <v>2769</v>
      </c>
      <c r="C1650" s="330" t="s">
        <v>2770</v>
      </c>
      <c r="D1650" s="331" t="s">
        <v>61</v>
      </c>
      <c r="E1650" s="331" t="s">
        <v>77</v>
      </c>
      <c r="F1650" s="338">
        <v>0.27600000000000002</v>
      </c>
      <c r="G1650" s="330" t="s">
        <v>2771</v>
      </c>
      <c r="H1650" s="330" t="s">
        <v>60</v>
      </c>
      <c r="I1650" s="331" t="s">
        <v>2772</v>
      </c>
      <c r="J1650" s="329">
        <v>44348</v>
      </c>
      <c r="K1650" s="333" t="s">
        <v>491</v>
      </c>
      <c r="L1650" s="334" t="s">
        <v>60</v>
      </c>
      <c r="M1650" s="335" t="s">
        <v>11676</v>
      </c>
      <c r="N1650" s="335" t="s">
        <v>11677</v>
      </c>
      <c r="O1650" s="335" t="s">
        <v>11678</v>
      </c>
      <c r="P1650" s="341" t="s">
        <v>60</v>
      </c>
      <c r="Q1650" s="331" t="s">
        <v>9180</v>
      </c>
      <c r="R1650" s="333" t="s">
        <v>11679</v>
      </c>
      <c r="S1650" s="333" t="s">
        <v>10131</v>
      </c>
      <c r="T1650" s="331" t="s">
        <v>6917</v>
      </c>
      <c r="U1650" s="331" t="s">
        <v>492</v>
      </c>
      <c r="V1650" s="335" t="s">
        <v>11680</v>
      </c>
      <c r="W1650" s="333" t="s">
        <v>9620</v>
      </c>
      <c r="X1650" s="330" t="s">
        <v>60</v>
      </c>
      <c r="Y1650" s="335" t="s">
        <v>60</v>
      </c>
      <c r="Z1650" s="333" t="s">
        <v>60</v>
      </c>
      <c r="AA1650" s="330" t="s">
        <v>60</v>
      </c>
      <c r="AB1650" s="332">
        <v>110.11</v>
      </c>
      <c r="AC1650" s="338">
        <v>0.64600000000000002</v>
      </c>
      <c r="AD1650" s="341" t="s">
        <v>60</v>
      </c>
      <c r="AE1650" s="332">
        <v>77.94</v>
      </c>
      <c r="AF1650" s="332">
        <v>7.7</v>
      </c>
      <c r="AG1650" s="338">
        <v>0.36899999999999999</v>
      </c>
      <c r="AH1650" s="338">
        <v>0.371</v>
      </c>
      <c r="AI1650" s="338">
        <v>0.32100000000000001</v>
      </c>
      <c r="AJ1650" s="338">
        <v>0.17299999999999999</v>
      </c>
      <c r="AK1650" s="338">
        <v>0.88800000000000001</v>
      </c>
      <c r="AL1650" s="331" t="s">
        <v>8328</v>
      </c>
      <c r="AM1650" s="331" t="s">
        <v>8329</v>
      </c>
      <c r="AN1650" s="332">
        <v>-77.78</v>
      </c>
      <c r="AO1650" s="332">
        <v>-77.78</v>
      </c>
      <c r="AP1650" s="332">
        <v>-78.05</v>
      </c>
    </row>
    <row r="1651" spans="1:42" ht="180">
      <c r="A1651" s="329">
        <v>44407</v>
      </c>
      <c r="B1651" s="330" t="s">
        <v>2773</v>
      </c>
      <c r="C1651" s="330" t="s">
        <v>2774</v>
      </c>
      <c r="D1651" s="331" t="s">
        <v>61</v>
      </c>
      <c r="E1651" s="331" t="s">
        <v>67</v>
      </c>
      <c r="F1651" s="332">
        <v>42.22</v>
      </c>
      <c r="G1651" s="330" t="s">
        <v>60</v>
      </c>
      <c r="H1651" s="330" t="s">
        <v>2775</v>
      </c>
      <c r="I1651" s="331" t="s">
        <v>2776</v>
      </c>
      <c r="J1651" s="329">
        <v>44407</v>
      </c>
      <c r="K1651" s="333" t="s">
        <v>491</v>
      </c>
      <c r="L1651" s="329">
        <v>44439</v>
      </c>
      <c r="M1651" s="335" t="s">
        <v>11636</v>
      </c>
      <c r="N1651" s="335" t="s">
        <v>11637</v>
      </c>
      <c r="O1651" s="335" t="s">
        <v>60</v>
      </c>
      <c r="P1651" s="336">
        <v>357.3</v>
      </c>
      <c r="Q1651" s="331" t="s">
        <v>10323</v>
      </c>
      <c r="R1651" s="339" t="s">
        <v>11638</v>
      </c>
      <c r="S1651" s="333" t="s">
        <v>11639</v>
      </c>
      <c r="T1651" s="331" t="s">
        <v>6917</v>
      </c>
      <c r="U1651" s="331" t="s">
        <v>492</v>
      </c>
      <c r="V1651" s="335" t="s">
        <v>60</v>
      </c>
      <c r="W1651" s="333" t="s">
        <v>60</v>
      </c>
      <c r="X1651" s="330" t="s">
        <v>60</v>
      </c>
      <c r="Y1651" s="335" t="s">
        <v>11640</v>
      </c>
      <c r="Z1651" s="333" t="s">
        <v>11641</v>
      </c>
      <c r="AA1651" s="330" t="s">
        <v>60</v>
      </c>
      <c r="AB1651" s="341" t="s">
        <v>60</v>
      </c>
      <c r="AC1651" s="332">
        <v>2.29</v>
      </c>
      <c r="AD1651" s="341" t="s">
        <v>60</v>
      </c>
      <c r="AE1651" s="341" t="s">
        <v>60</v>
      </c>
      <c r="AF1651" s="332">
        <v>1.25</v>
      </c>
      <c r="AG1651" s="332">
        <v>40.840000000000003</v>
      </c>
      <c r="AH1651" s="332">
        <v>21.03</v>
      </c>
      <c r="AI1651" s="336">
        <v>34.200000000000003</v>
      </c>
      <c r="AJ1651" s="336">
        <v>-10.1</v>
      </c>
      <c r="AK1651" s="336">
        <v>66.5</v>
      </c>
      <c r="AL1651" s="331" t="s">
        <v>8328</v>
      </c>
      <c r="AM1651" s="331" t="s">
        <v>8329</v>
      </c>
      <c r="AN1651" s="332">
        <v>-79.87</v>
      </c>
      <c r="AO1651" s="332">
        <v>-66.599999999999994</v>
      </c>
      <c r="AP1651" s="332">
        <v>-40.75</v>
      </c>
    </row>
    <row r="1652" spans="1:42" ht="180">
      <c r="A1652" s="329">
        <v>43924</v>
      </c>
      <c r="B1652" s="330" t="s">
        <v>6846</v>
      </c>
      <c r="C1652" s="330" t="s">
        <v>60</v>
      </c>
      <c r="D1652" s="331" t="s">
        <v>61</v>
      </c>
      <c r="E1652" s="331" t="s">
        <v>67</v>
      </c>
      <c r="F1652" s="338">
        <v>0.41099999999999998</v>
      </c>
      <c r="G1652" s="330" t="s">
        <v>60</v>
      </c>
      <c r="H1652" s="330" t="s">
        <v>60</v>
      </c>
      <c r="I1652" s="331" t="s">
        <v>6847</v>
      </c>
      <c r="J1652" s="329">
        <v>43924</v>
      </c>
      <c r="K1652" s="333" t="s">
        <v>491</v>
      </c>
      <c r="L1652" s="329">
        <v>43936</v>
      </c>
      <c r="M1652" s="335" t="s">
        <v>11844</v>
      </c>
      <c r="N1652" s="335" t="s">
        <v>60</v>
      </c>
      <c r="O1652" s="335" t="s">
        <v>60</v>
      </c>
      <c r="P1652" s="341" t="s">
        <v>60</v>
      </c>
      <c r="Q1652" s="331" t="s">
        <v>9939</v>
      </c>
      <c r="R1652" s="333" t="s">
        <v>11845</v>
      </c>
      <c r="S1652" s="333" t="s">
        <v>9936</v>
      </c>
      <c r="T1652" s="331" t="s">
        <v>6921</v>
      </c>
      <c r="U1652" s="331" t="s">
        <v>492</v>
      </c>
      <c r="V1652" s="335" t="s">
        <v>60</v>
      </c>
      <c r="W1652" s="333" t="s">
        <v>60</v>
      </c>
      <c r="X1652" s="330" t="s">
        <v>60</v>
      </c>
      <c r="Y1652" s="335" t="s">
        <v>60</v>
      </c>
      <c r="Z1652" s="333" t="s">
        <v>60</v>
      </c>
      <c r="AA1652" s="330" t="s">
        <v>60</v>
      </c>
      <c r="AB1652" s="341" t="s">
        <v>60</v>
      </c>
      <c r="AC1652" s="341" t="s">
        <v>60</v>
      </c>
      <c r="AD1652" s="341" t="s">
        <v>60</v>
      </c>
      <c r="AE1652" s="341" t="s">
        <v>60</v>
      </c>
      <c r="AF1652" s="341" t="s">
        <v>60</v>
      </c>
      <c r="AG1652" s="338">
        <v>0.42799999999999999</v>
      </c>
      <c r="AH1652" s="338">
        <v>0.40799999999999997</v>
      </c>
      <c r="AI1652" s="342">
        <v>0</v>
      </c>
      <c r="AJ1652" s="338">
        <v>-7.0000000000000001E-3</v>
      </c>
      <c r="AK1652" s="338">
        <v>1E-3</v>
      </c>
      <c r="AL1652" s="331" t="s">
        <v>8328</v>
      </c>
      <c r="AM1652" s="331" t="s">
        <v>8329</v>
      </c>
      <c r="AN1652" s="332">
        <v>-79.900000000000006</v>
      </c>
      <c r="AO1652" s="341" t="s">
        <v>60</v>
      </c>
      <c r="AP1652" s="341" t="s">
        <v>60</v>
      </c>
    </row>
    <row r="1653" spans="1:42" ht="191.25">
      <c r="A1653" s="329">
        <v>44151</v>
      </c>
      <c r="B1653" s="330" t="s">
        <v>2777</v>
      </c>
      <c r="C1653" s="330" t="s">
        <v>2778</v>
      </c>
      <c r="D1653" s="331" t="s">
        <v>61</v>
      </c>
      <c r="E1653" s="331" t="s">
        <v>67</v>
      </c>
      <c r="F1653" s="332">
        <v>8.2899999999999991</v>
      </c>
      <c r="G1653" s="330" t="s">
        <v>60</v>
      </c>
      <c r="H1653" s="330" t="s">
        <v>2779</v>
      </c>
      <c r="I1653" s="331" t="s">
        <v>2780</v>
      </c>
      <c r="J1653" s="329">
        <v>44151</v>
      </c>
      <c r="K1653" s="333" t="s">
        <v>491</v>
      </c>
      <c r="L1653" s="329">
        <v>44151</v>
      </c>
      <c r="M1653" s="335" t="s">
        <v>11620</v>
      </c>
      <c r="N1653" s="335" t="s">
        <v>11621</v>
      </c>
      <c r="O1653" s="335" t="s">
        <v>11622</v>
      </c>
      <c r="P1653" s="336">
        <v>40.1</v>
      </c>
      <c r="Q1653" s="331" t="s">
        <v>8588</v>
      </c>
      <c r="R1653" s="339" t="s">
        <v>11623</v>
      </c>
      <c r="S1653" s="333" t="s">
        <v>8826</v>
      </c>
      <c r="T1653" s="331" t="s">
        <v>6917</v>
      </c>
      <c r="U1653" s="331" t="s">
        <v>492</v>
      </c>
      <c r="V1653" s="335" t="s">
        <v>60</v>
      </c>
      <c r="W1653" s="333" t="s">
        <v>60</v>
      </c>
      <c r="X1653" s="330" t="s">
        <v>60</v>
      </c>
      <c r="Y1653" s="335" t="s">
        <v>11624</v>
      </c>
      <c r="Z1653" s="333" t="s">
        <v>8828</v>
      </c>
      <c r="AA1653" s="330" t="s">
        <v>60</v>
      </c>
      <c r="AB1653" s="341" t="s">
        <v>60</v>
      </c>
      <c r="AC1653" s="332">
        <v>3.7</v>
      </c>
      <c r="AD1653" s="332">
        <v>13.87</v>
      </c>
      <c r="AE1653" s="332">
        <v>33.9</v>
      </c>
      <c r="AF1653" s="332">
        <v>3.95</v>
      </c>
      <c r="AG1653" s="332">
        <v>11.55</v>
      </c>
      <c r="AH1653" s="332">
        <v>8.19</v>
      </c>
      <c r="AI1653" s="332">
        <v>3.06</v>
      </c>
      <c r="AJ1653" s="332">
        <v>-4.75</v>
      </c>
      <c r="AK1653" s="332">
        <v>8.0399999999999991</v>
      </c>
      <c r="AL1653" s="331" t="s">
        <v>8328</v>
      </c>
      <c r="AM1653" s="331" t="s">
        <v>8329</v>
      </c>
      <c r="AN1653" s="332">
        <v>-80</v>
      </c>
      <c r="AO1653" s="332">
        <v>-60</v>
      </c>
      <c r="AP1653" s="332">
        <v>-80</v>
      </c>
    </row>
    <row r="1654" spans="1:42" ht="236.25">
      <c r="A1654" s="329">
        <v>44355</v>
      </c>
      <c r="B1654" s="330" t="s">
        <v>2781</v>
      </c>
      <c r="C1654" s="330" t="s">
        <v>2782</v>
      </c>
      <c r="D1654" s="331" t="s">
        <v>61</v>
      </c>
      <c r="E1654" s="331" t="s">
        <v>67</v>
      </c>
      <c r="F1654" s="332">
        <v>16.82</v>
      </c>
      <c r="G1654" s="330" t="s">
        <v>2783</v>
      </c>
      <c r="H1654" s="330" t="s">
        <v>2784</v>
      </c>
      <c r="I1654" s="331" t="s">
        <v>2785</v>
      </c>
      <c r="J1654" s="329">
        <v>44355</v>
      </c>
      <c r="K1654" s="333" t="s">
        <v>491</v>
      </c>
      <c r="L1654" s="329">
        <v>44356</v>
      </c>
      <c r="M1654" s="335" t="s">
        <v>11695</v>
      </c>
      <c r="N1654" s="335" t="s">
        <v>11696</v>
      </c>
      <c r="O1654" s="335" t="s">
        <v>60</v>
      </c>
      <c r="P1654" s="336">
        <v>289</v>
      </c>
      <c r="Q1654" s="331" t="s">
        <v>10245</v>
      </c>
      <c r="R1654" s="339" t="s">
        <v>11697</v>
      </c>
      <c r="S1654" s="333" t="s">
        <v>11698</v>
      </c>
      <c r="T1654" s="331" t="s">
        <v>6917</v>
      </c>
      <c r="U1654" s="331" t="s">
        <v>492</v>
      </c>
      <c r="V1654" s="335" t="s">
        <v>11699</v>
      </c>
      <c r="W1654" s="333" t="s">
        <v>9903</v>
      </c>
      <c r="X1654" s="330" t="s">
        <v>60</v>
      </c>
      <c r="Y1654" s="335" t="s">
        <v>11700</v>
      </c>
      <c r="Z1654" s="333" t="s">
        <v>8808</v>
      </c>
      <c r="AA1654" s="330" t="s">
        <v>60</v>
      </c>
      <c r="AB1654" s="332">
        <v>124.89</v>
      </c>
      <c r="AC1654" s="332">
        <v>1.68</v>
      </c>
      <c r="AD1654" s="332">
        <v>47.52</v>
      </c>
      <c r="AE1654" s="332">
        <v>89.35</v>
      </c>
      <c r="AF1654" s="332">
        <v>3.34</v>
      </c>
      <c r="AG1654" s="332">
        <v>17.350000000000001</v>
      </c>
      <c r="AH1654" s="332">
        <v>32.86</v>
      </c>
      <c r="AI1654" s="332">
        <v>7.21</v>
      </c>
      <c r="AJ1654" s="338">
        <v>-0.59299999999999997</v>
      </c>
      <c r="AK1654" s="336">
        <v>19.5</v>
      </c>
      <c r="AL1654" s="331" t="s">
        <v>8328</v>
      </c>
      <c r="AM1654" s="331" t="s">
        <v>8329</v>
      </c>
      <c r="AN1654" s="332">
        <v>-80.12</v>
      </c>
      <c r="AO1654" s="332">
        <v>-81.11</v>
      </c>
      <c r="AP1654" s="332">
        <v>-38.4</v>
      </c>
    </row>
    <row r="1655" spans="1:42" ht="101.25">
      <c r="A1655" s="329">
        <v>44208</v>
      </c>
      <c r="B1655" s="330" t="s">
        <v>2786</v>
      </c>
      <c r="C1655" s="330" t="s">
        <v>2787</v>
      </c>
      <c r="D1655" s="331" t="s">
        <v>61</v>
      </c>
      <c r="E1655" s="331" t="s">
        <v>67</v>
      </c>
      <c r="F1655" s="338">
        <v>0.51900000000000002</v>
      </c>
      <c r="G1655" s="330" t="s">
        <v>2788</v>
      </c>
      <c r="H1655" s="330" t="s">
        <v>2789</v>
      </c>
      <c r="I1655" s="331" t="s">
        <v>2790</v>
      </c>
      <c r="J1655" s="329">
        <v>44208</v>
      </c>
      <c r="K1655" s="333" t="s">
        <v>491</v>
      </c>
      <c r="L1655" s="329">
        <v>44203</v>
      </c>
      <c r="M1655" s="335" t="s">
        <v>11686</v>
      </c>
      <c r="N1655" s="335" t="s">
        <v>60</v>
      </c>
      <c r="O1655" s="335" t="s">
        <v>60</v>
      </c>
      <c r="P1655" s="341" t="s">
        <v>60</v>
      </c>
      <c r="Q1655" s="331" t="s">
        <v>9031</v>
      </c>
      <c r="R1655" s="333" t="s">
        <v>11687</v>
      </c>
      <c r="S1655" s="333" t="s">
        <v>9861</v>
      </c>
      <c r="T1655" s="331" t="s">
        <v>6921</v>
      </c>
      <c r="U1655" s="331" t="s">
        <v>492</v>
      </c>
      <c r="V1655" s="335" t="s">
        <v>11688</v>
      </c>
      <c r="W1655" s="333" t="s">
        <v>9903</v>
      </c>
      <c r="X1655" s="330" t="s">
        <v>60</v>
      </c>
      <c r="Y1655" s="335" t="s">
        <v>11689</v>
      </c>
      <c r="Z1655" s="333" t="s">
        <v>9378</v>
      </c>
      <c r="AA1655" s="330" t="s">
        <v>60</v>
      </c>
      <c r="AB1655" s="341" t="s">
        <v>60</v>
      </c>
      <c r="AC1655" s="341" t="s">
        <v>60</v>
      </c>
      <c r="AD1655" s="341" t="s">
        <v>60</v>
      </c>
      <c r="AE1655" s="341" t="s">
        <v>60</v>
      </c>
      <c r="AF1655" s="341" t="s">
        <v>60</v>
      </c>
      <c r="AG1655" s="338">
        <v>0.57599999999999996</v>
      </c>
      <c r="AH1655" s="338">
        <v>0.377</v>
      </c>
      <c r="AI1655" s="342">
        <v>0</v>
      </c>
      <c r="AJ1655" s="338">
        <v>-0.11899999999999999</v>
      </c>
      <c r="AK1655" s="341" t="s">
        <v>60</v>
      </c>
      <c r="AL1655" s="331" t="s">
        <v>8328</v>
      </c>
      <c r="AM1655" s="331" t="s">
        <v>8329</v>
      </c>
      <c r="AN1655" s="332">
        <v>-80.2</v>
      </c>
      <c r="AO1655" s="332">
        <v>-80.2</v>
      </c>
      <c r="AP1655" s="332">
        <v>-77.37</v>
      </c>
    </row>
    <row r="1656" spans="1:42" ht="101.25">
      <c r="A1656" s="329">
        <v>44792</v>
      </c>
      <c r="B1656" s="330" t="s">
        <v>2791</v>
      </c>
      <c r="C1656" s="330" t="s">
        <v>2792</v>
      </c>
      <c r="D1656" s="331" t="s">
        <v>61</v>
      </c>
      <c r="E1656" s="331" t="s">
        <v>67</v>
      </c>
      <c r="F1656" s="332">
        <v>26.86</v>
      </c>
      <c r="G1656" s="330" t="s">
        <v>2793</v>
      </c>
      <c r="H1656" s="330" t="s">
        <v>2794</v>
      </c>
      <c r="I1656" s="331" t="s">
        <v>2795</v>
      </c>
      <c r="J1656" s="329">
        <v>44792</v>
      </c>
      <c r="K1656" s="333" t="s">
        <v>491</v>
      </c>
      <c r="L1656" s="329">
        <v>44820</v>
      </c>
      <c r="M1656" s="335" t="s">
        <v>11681</v>
      </c>
      <c r="N1656" s="335" t="s">
        <v>11682</v>
      </c>
      <c r="O1656" s="335" t="s">
        <v>60</v>
      </c>
      <c r="P1656" s="336">
        <v>20.2</v>
      </c>
      <c r="Q1656" s="331" t="s">
        <v>8426</v>
      </c>
      <c r="R1656" s="333" t="s">
        <v>11683</v>
      </c>
      <c r="S1656" s="333" t="s">
        <v>8539</v>
      </c>
      <c r="T1656" s="331" t="s">
        <v>6917</v>
      </c>
      <c r="U1656" s="331" t="s">
        <v>492</v>
      </c>
      <c r="V1656" s="335" t="s">
        <v>11684</v>
      </c>
      <c r="W1656" s="333" t="s">
        <v>8680</v>
      </c>
      <c r="X1656" s="330" t="s">
        <v>60</v>
      </c>
      <c r="Y1656" s="335" t="s">
        <v>11685</v>
      </c>
      <c r="Z1656" s="333" t="s">
        <v>8828</v>
      </c>
      <c r="AA1656" s="330" t="s">
        <v>60</v>
      </c>
      <c r="AB1656" s="338">
        <v>0.82199999999999995</v>
      </c>
      <c r="AC1656" s="338">
        <v>0.5</v>
      </c>
      <c r="AD1656" s="341" t="s">
        <v>60</v>
      </c>
      <c r="AE1656" s="341" t="s">
        <v>60</v>
      </c>
      <c r="AF1656" s="332">
        <v>7.1</v>
      </c>
      <c r="AG1656" s="332">
        <v>27.28</v>
      </c>
      <c r="AH1656" s="332">
        <v>4.63</v>
      </c>
      <c r="AI1656" s="332">
        <v>3.14</v>
      </c>
      <c r="AJ1656" s="332">
        <v>8.82</v>
      </c>
      <c r="AK1656" s="336">
        <v>113.7</v>
      </c>
      <c r="AL1656" s="331" t="s">
        <v>8328</v>
      </c>
      <c r="AM1656" s="331" t="s">
        <v>8329</v>
      </c>
      <c r="AN1656" s="332">
        <v>-80.36</v>
      </c>
      <c r="AO1656" s="332">
        <v>-78.849999999999994</v>
      </c>
      <c r="AP1656" s="332">
        <v>-79.25</v>
      </c>
    </row>
    <row r="1657" spans="1:42" ht="45">
      <c r="A1657" s="329">
        <v>44735</v>
      </c>
      <c r="B1657" s="330" t="s">
        <v>6848</v>
      </c>
      <c r="C1657" s="330" t="s">
        <v>6849</v>
      </c>
      <c r="D1657" s="331" t="s">
        <v>61</v>
      </c>
      <c r="E1657" s="331" t="s">
        <v>77</v>
      </c>
      <c r="F1657" s="338">
        <v>0.23100000000000001</v>
      </c>
      <c r="G1657" s="330" t="s">
        <v>60</v>
      </c>
      <c r="H1657" s="330" t="s">
        <v>60</v>
      </c>
      <c r="I1657" s="331" t="s">
        <v>6850</v>
      </c>
      <c r="J1657" s="329">
        <v>44735</v>
      </c>
      <c r="K1657" s="333" t="s">
        <v>491</v>
      </c>
      <c r="L1657" s="334" t="s">
        <v>60</v>
      </c>
      <c r="M1657" s="335" t="s">
        <v>17332</v>
      </c>
      <c r="N1657" s="335" t="s">
        <v>60</v>
      </c>
      <c r="O1657" s="335" t="s">
        <v>60</v>
      </c>
      <c r="P1657" s="336">
        <v>84.1</v>
      </c>
      <c r="Q1657" s="331" t="s">
        <v>12457</v>
      </c>
      <c r="R1657" s="333" t="s">
        <v>12961</v>
      </c>
      <c r="S1657" s="333" t="s">
        <v>8333</v>
      </c>
      <c r="T1657" s="331" t="s">
        <v>6917</v>
      </c>
      <c r="U1657" s="331" t="s">
        <v>12459</v>
      </c>
      <c r="V1657" s="335" t="s">
        <v>60</v>
      </c>
      <c r="W1657" s="333" t="s">
        <v>60</v>
      </c>
      <c r="X1657" s="330" t="s">
        <v>60</v>
      </c>
      <c r="Y1657" s="335" t="s">
        <v>60</v>
      </c>
      <c r="Z1657" s="333" t="s">
        <v>60</v>
      </c>
      <c r="AA1657" s="330" t="s">
        <v>60</v>
      </c>
      <c r="AB1657" s="341" t="s">
        <v>60</v>
      </c>
      <c r="AC1657" s="341" t="s">
        <v>60</v>
      </c>
      <c r="AD1657" s="341" t="s">
        <v>60</v>
      </c>
      <c r="AE1657" s="341" t="s">
        <v>60</v>
      </c>
      <c r="AF1657" s="341" t="s">
        <v>60</v>
      </c>
      <c r="AG1657" s="338">
        <v>0.23100000000000001</v>
      </c>
      <c r="AH1657" s="338">
        <v>0.23100000000000001</v>
      </c>
      <c r="AI1657" s="336">
        <v>48.4</v>
      </c>
      <c r="AJ1657" s="336">
        <v>37.4</v>
      </c>
      <c r="AK1657" s="336">
        <v>227.3</v>
      </c>
      <c r="AL1657" s="331" t="s">
        <v>8328</v>
      </c>
      <c r="AM1657" s="331" t="s">
        <v>8329</v>
      </c>
      <c r="AN1657" s="332">
        <v>-80.7</v>
      </c>
      <c r="AO1657" s="332">
        <v>-81.849999999999994</v>
      </c>
      <c r="AP1657" s="332">
        <v>-82.3</v>
      </c>
    </row>
    <row r="1658" spans="1:42" ht="123.75">
      <c r="A1658" s="329">
        <v>43872</v>
      </c>
      <c r="B1658" s="330" t="s">
        <v>2796</v>
      </c>
      <c r="C1658" s="330" t="s">
        <v>2797</v>
      </c>
      <c r="D1658" s="331" t="s">
        <v>61</v>
      </c>
      <c r="E1658" s="331" t="s">
        <v>67</v>
      </c>
      <c r="F1658" s="332">
        <v>21.12</v>
      </c>
      <c r="G1658" s="330" t="s">
        <v>60</v>
      </c>
      <c r="H1658" s="330" t="s">
        <v>60</v>
      </c>
      <c r="I1658" s="331" t="s">
        <v>2798</v>
      </c>
      <c r="J1658" s="329">
        <v>43872</v>
      </c>
      <c r="K1658" s="333" t="s">
        <v>491</v>
      </c>
      <c r="L1658" s="329">
        <v>43850</v>
      </c>
      <c r="M1658" s="335" t="s">
        <v>11690</v>
      </c>
      <c r="N1658" s="335" t="s">
        <v>11691</v>
      </c>
      <c r="O1658" s="335" t="s">
        <v>11692</v>
      </c>
      <c r="P1658" s="332">
        <v>8.9600000000000009</v>
      </c>
      <c r="Q1658" s="331" t="s">
        <v>11693</v>
      </c>
      <c r="R1658" s="339" t="s">
        <v>11694</v>
      </c>
      <c r="S1658" s="333" t="s">
        <v>8650</v>
      </c>
      <c r="T1658" s="331" t="s">
        <v>6917</v>
      </c>
      <c r="U1658" s="331" t="s">
        <v>492</v>
      </c>
      <c r="V1658" s="335" t="s">
        <v>60</v>
      </c>
      <c r="W1658" s="333" t="s">
        <v>60</v>
      </c>
      <c r="X1658" s="330" t="s">
        <v>60</v>
      </c>
      <c r="Y1658" s="335" t="s">
        <v>60</v>
      </c>
      <c r="Z1658" s="333" t="s">
        <v>60</v>
      </c>
      <c r="AA1658" s="330" t="s">
        <v>60</v>
      </c>
      <c r="AB1658" s="341" t="s">
        <v>60</v>
      </c>
      <c r="AC1658" s="338">
        <v>0.39</v>
      </c>
      <c r="AD1658" s="341" t="s">
        <v>60</v>
      </c>
      <c r="AE1658" s="341" t="s">
        <v>60</v>
      </c>
      <c r="AF1658" s="338">
        <v>0.78200000000000003</v>
      </c>
      <c r="AG1658" s="332">
        <v>17.32</v>
      </c>
      <c r="AH1658" s="332">
        <v>5.52</v>
      </c>
      <c r="AI1658" s="336">
        <v>29.5</v>
      </c>
      <c r="AJ1658" s="338">
        <v>-0.89100000000000001</v>
      </c>
      <c r="AK1658" s="336">
        <v>24.8</v>
      </c>
      <c r="AL1658" s="331" t="s">
        <v>8328</v>
      </c>
      <c r="AM1658" s="331" t="s">
        <v>8329</v>
      </c>
      <c r="AN1658" s="332">
        <v>-80.86</v>
      </c>
      <c r="AO1658" s="332">
        <v>-80.86</v>
      </c>
      <c r="AP1658" s="332">
        <v>-81.19</v>
      </c>
    </row>
    <row r="1659" spans="1:42" ht="112.5">
      <c r="A1659" s="329">
        <v>44771</v>
      </c>
      <c r="B1659" s="330" t="s">
        <v>2799</v>
      </c>
      <c r="C1659" s="330" t="s">
        <v>2800</v>
      </c>
      <c r="D1659" s="331" t="s">
        <v>61</v>
      </c>
      <c r="E1659" s="331" t="s">
        <v>77</v>
      </c>
      <c r="F1659" s="332">
        <v>4.42</v>
      </c>
      <c r="G1659" s="330" t="s">
        <v>2801</v>
      </c>
      <c r="H1659" s="330" t="s">
        <v>2802</v>
      </c>
      <c r="I1659" s="331" t="s">
        <v>2803</v>
      </c>
      <c r="J1659" s="329">
        <v>44771</v>
      </c>
      <c r="K1659" s="333" t="s">
        <v>491</v>
      </c>
      <c r="L1659" s="334" t="s">
        <v>60</v>
      </c>
      <c r="M1659" s="335" t="s">
        <v>11670</v>
      </c>
      <c r="N1659" s="335" t="s">
        <v>11671</v>
      </c>
      <c r="O1659" s="335" t="s">
        <v>11015</v>
      </c>
      <c r="P1659" s="341" t="s">
        <v>60</v>
      </c>
      <c r="Q1659" s="331" t="s">
        <v>9112</v>
      </c>
      <c r="R1659" s="339" t="s">
        <v>11672</v>
      </c>
      <c r="S1659" s="333" t="s">
        <v>10311</v>
      </c>
      <c r="T1659" s="331" t="s">
        <v>6917</v>
      </c>
      <c r="U1659" s="331" t="s">
        <v>492</v>
      </c>
      <c r="V1659" s="335" t="s">
        <v>11673</v>
      </c>
      <c r="W1659" s="333" t="s">
        <v>8551</v>
      </c>
      <c r="X1659" s="330" t="s">
        <v>60</v>
      </c>
      <c r="Y1659" s="335" t="s">
        <v>11674</v>
      </c>
      <c r="Z1659" s="333" t="s">
        <v>11675</v>
      </c>
      <c r="AA1659" s="330" t="s">
        <v>60</v>
      </c>
      <c r="AB1659" s="341" t="s">
        <v>60</v>
      </c>
      <c r="AC1659" s="341" t="s">
        <v>60</v>
      </c>
      <c r="AD1659" s="332">
        <v>25.17</v>
      </c>
      <c r="AE1659" s="341" t="s">
        <v>60</v>
      </c>
      <c r="AF1659" s="332">
        <v>30.82</v>
      </c>
      <c r="AG1659" s="332">
        <v>4.59</v>
      </c>
      <c r="AH1659" s="338">
        <v>0.371</v>
      </c>
      <c r="AI1659" s="338">
        <v>0.70399999999999996</v>
      </c>
      <c r="AJ1659" s="338">
        <v>5.7000000000000002E-2</v>
      </c>
      <c r="AK1659" s="332">
        <v>4.62</v>
      </c>
      <c r="AL1659" s="331" t="s">
        <v>8328</v>
      </c>
      <c r="AM1659" s="331" t="s">
        <v>8329</v>
      </c>
      <c r="AN1659" s="332">
        <v>-81.239999999999995</v>
      </c>
      <c r="AO1659" s="332">
        <v>-77.25</v>
      </c>
      <c r="AP1659" s="332">
        <v>-69.040000000000006</v>
      </c>
    </row>
    <row r="1660" spans="1:42" ht="101.25">
      <c r="A1660" s="329">
        <v>44379</v>
      </c>
      <c r="B1660" s="330" t="s">
        <v>2808</v>
      </c>
      <c r="C1660" s="330" t="s">
        <v>2809</v>
      </c>
      <c r="D1660" s="331" t="s">
        <v>61</v>
      </c>
      <c r="E1660" s="331" t="s">
        <v>67</v>
      </c>
      <c r="F1660" s="338">
        <v>0.55200000000000005</v>
      </c>
      <c r="G1660" s="330" t="s">
        <v>60</v>
      </c>
      <c r="H1660" s="330" t="s">
        <v>60</v>
      </c>
      <c r="I1660" s="331" t="s">
        <v>2810</v>
      </c>
      <c r="J1660" s="329">
        <v>44379</v>
      </c>
      <c r="K1660" s="333" t="s">
        <v>491</v>
      </c>
      <c r="L1660" s="329">
        <v>44418</v>
      </c>
      <c r="M1660" s="335" t="s">
        <v>11711</v>
      </c>
      <c r="N1660" s="335" t="s">
        <v>60</v>
      </c>
      <c r="O1660" s="335" t="s">
        <v>60</v>
      </c>
      <c r="P1660" s="332">
        <v>3.97</v>
      </c>
      <c r="Q1660" s="331" t="s">
        <v>10245</v>
      </c>
      <c r="R1660" s="333" t="s">
        <v>11712</v>
      </c>
      <c r="S1660" s="333" t="s">
        <v>8568</v>
      </c>
      <c r="T1660" s="331" t="s">
        <v>6917</v>
      </c>
      <c r="U1660" s="331" t="s">
        <v>492</v>
      </c>
      <c r="V1660" s="335" t="s">
        <v>60</v>
      </c>
      <c r="W1660" s="333" t="s">
        <v>60</v>
      </c>
      <c r="X1660" s="330" t="s">
        <v>60</v>
      </c>
      <c r="Y1660" s="335" t="s">
        <v>60</v>
      </c>
      <c r="Z1660" s="333" t="s">
        <v>60</v>
      </c>
      <c r="AA1660" s="330" t="s">
        <v>60</v>
      </c>
      <c r="AB1660" s="341" t="s">
        <v>60</v>
      </c>
      <c r="AC1660" s="341" t="s">
        <v>60</v>
      </c>
      <c r="AD1660" s="341" t="s">
        <v>60</v>
      </c>
      <c r="AE1660" s="341" t="s">
        <v>60</v>
      </c>
      <c r="AF1660" s="341" t="s">
        <v>60</v>
      </c>
      <c r="AG1660" s="338">
        <v>0.79600000000000004</v>
      </c>
      <c r="AH1660" s="338">
        <v>0.59299999999999997</v>
      </c>
      <c r="AI1660" s="341" t="s">
        <v>60</v>
      </c>
      <c r="AJ1660" s="341" t="s">
        <v>60</v>
      </c>
      <c r="AK1660" s="341" t="s">
        <v>60</v>
      </c>
      <c r="AL1660" s="331" t="s">
        <v>8328</v>
      </c>
      <c r="AM1660" s="331" t="s">
        <v>8329</v>
      </c>
      <c r="AN1660" s="332">
        <v>-82.5</v>
      </c>
      <c r="AO1660" s="332">
        <v>-83.17</v>
      </c>
      <c r="AP1660" s="332">
        <v>-82.57</v>
      </c>
    </row>
    <row r="1661" spans="1:42" ht="168.75">
      <c r="A1661" s="329">
        <v>44691</v>
      </c>
      <c r="B1661" s="330" t="s">
        <v>6851</v>
      </c>
      <c r="C1661" s="330" t="s">
        <v>60</v>
      </c>
      <c r="D1661" s="331" t="s">
        <v>61</v>
      </c>
      <c r="E1661" s="331" t="s">
        <v>77</v>
      </c>
      <c r="F1661" s="332">
        <v>158.53</v>
      </c>
      <c r="G1661" s="330" t="s">
        <v>6852</v>
      </c>
      <c r="H1661" s="330" t="s">
        <v>60</v>
      </c>
      <c r="I1661" s="331" t="s">
        <v>6853</v>
      </c>
      <c r="J1661" s="329">
        <v>44691</v>
      </c>
      <c r="K1661" s="333" t="s">
        <v>491</v>
      </c>
      <c r="L1661" s="334" t="s">
        <v>60</v>
      </c>
      <c r="M1661" s="335" t="s">
        <v>17333</v>
      </c>
      <c r="N1661" s="335" t="s">
        <v>17334</v>
      </c>
      <c r="O1661" s="335" t="s">
        <v>60</v>
      </c>
      <c r="P1661" s="341" t="s">
        <v>60</v>
      </c>
      <c r="Q1661" s="331" t="s">
        <v>9327</v>
      </c>
      <c r="R1661" s="339" t="s">
        <v>17335</v>
      </c>
      <c r="S1661" s="333" t="s">
        <v>13471</v>
      </c>
      <c r="T1661" s="331" t="s">
        <v>6917</v>
      </c>
      <c r="U1661" s="331" t="s">
        <v>11848</v>
      </c>
      <c r="V1661" s="335" t="s">
        <v>17336</v>
      </c>
      <c r="W1661" s="333" t="s">
        <v>17337</v>
      </c>
      <c r="X1661" s="330" t="s">
        <v>60</v>
      </c>
      <c r="Y1661" s="335" t="s">
        <v>60</v>
      </c>
      <c r="Z1661" s="333" t="s">
        <v>60</v>
      </c>
      <c r="AA1661" s="330" t="s">
        <v>60</v>
      </c>
      <c r="AB1661" s="332">
        <v>17.510000000000002</v>
      </c>
      <c r="AC1661" s="338">
        <v>0.77900000000000003</v>
      </c>
      <c r="AD1661" s="332">
        <v>3.92</v>
      </c>
      <c r="AE1661" s="332">
        <v>5.83</v>
      </c>
      <c r="AF1661" s="338">
        <v>0.30299999999999999</v>
      </c>
      <c r="AG1661" s="332">
        <v>75.33</v>
      </c>
      <c r="AH1661" s="332">
        <v>143.77000000000001</v>
      </c>
      <c r="AI1661" s="336">
        <v>266.5</v>
      </c>
      <c r="AJ1661" s="332">
        <v>8.81</v>
      </c>
      <c r="AK1661" s="336">
        <v>308</v>
      </c>
      <c r="AL1661" s="331" t="s">
        <v>8328</v>
      </c>
      <c r="AM1661" s="331" t="s">
        <v>8329</v>
      </c>
      <c r="AN1661" s="332">
        <v>-82.83</v>
      </c>
      <c r="AO1661" s="332">
        <v>-82.49</v>
      </c>
      <c r="AP1661" s="332">
        <v>-82.77</v>
      </c>
    </row>
    <row r="1662" spans="1:42" ht="67.5">
      <c r="A1662" s="329">
        <v>44214</v>
      </c>
      <c r="B1662" s="330" t="s">
        <v>2811</v>
      </c>
      <c r="C1662" s="330" t="s">
        <v>2812</v>
      </c>
      <c r="D1662" s="331" t="s">
        <v>61</v>
      </c>
      <c r="E1662" s="331" t="s">
        <v>77</v>
      </c>
      <c r="F1662" s="338">
        <v>0.77200000000000002</v>
      </c>
      <c r="G1662" s="330" t="s">
        <v>60</v>
      </c>
      <c r="H1662" s="330" t="s">
        <v>60</v>
      </c>
      <c r="I1662" s="331" t="s">
        <v>2813</v>
      </c>
      <c r="J1662" s="329">
        <v>44214</v>
      </c>
      <c r="K1662" s="333" t="s">
        <v>491</v>
      </c>
      <c r="L1662" s="334" t="s">
        <v>60</v>
      </c>
      <c r="M1662" s="335" t="s">
        <v>11666</v>
      </c>
      <c r="N1662" s="335" t="s">
        <v>60</v>
      </c>
      <c r="O1662" s="335" t="s">
        <v>60</v>
      </c>
      <c r="P1662" s="338">
        <v>0.504</v>
      </c>
      <c r="Q1662" s="331" t="s">
        <v>8978</v>
      </c>
      <c r="R1662" s="333" t="s">
        <v>11667</v>
      </c>
      <c r="S1662" s="333" t="s">
        <v>10547</v>
      </c>
      <c r="T1662" s="331" t="s">
        <v>6917</v>
      </c>
      <c r="U1662" s="331" t="s">
        <v>492</v>
      </c>
      <c r="V1662" s="335" t="s">
        <v>60</v>
      </c>
      <c r="W1662" s="333" t="s">
        <v>60</v>
      </c>
      <c r="X1662" s="330" t="s">
        <v>60</v>
      </c>
      <c r="Y1662" s="335" t="s">
        <v>60</v>
      </c>
      <c r="Z1662" s="333" t="s">
        <v>60</v>
      </c>
      <c r="AA1662" s="330" t="s">
        <v>60</v>
      </c>
      <c r="AB1662" s="341" t="s">
        <v>60</v>
      </c>
      <c r="AC1662" s="341" t="s">
        <v>60</v>
      </c>
      <c r="AD1662" s="341" t="s">
        <v>60</v>
      </c>
      <c r="AE1662" s="341" t="s">
        <v>60</v>
      </c>
      <c r="AF1662" s="341" t="s">
        <v>60</v>
      </c>
      <c r="AG1662" s="338">
        <v>0.84799999999999998</v>
      </c>
      <c r="AH1662" s="338">
        <v>0.23200000000000001</v>
      </c>
      <c r="AI1662" s="336">
        <v>11.8</v>
      </c>
      <c r="AJ1662" s="338">
        <v>0.153</v>
      </c>
      <c r="AK1662" s="338">
        <v>0.52800000000000002</v>
      </c>
      <c r="AL1662" s="331" t="s">
        <v>8328</v>
      </c>
      <c r="AM1662" s="331" t="s">
        <v>8329</v>
      </c>
      <c r="AN1662" s="332">
        <v>-83.87</v>
      </c>
      <c r="AO1662" s="332">
        <v>-74.569999999999993</v>
      </c>
      <c r="AP1662" s="332">
        <v>-63.33</v>
      </c>
    </row>
    <row r="1663" spans="1:42" ht="101.25">
      <c r="A1663" s="329">
        <v>44050</v>
      </c>
      <c r="B1663" s="330" t="s">
        <v>2814</v>
      </c>
      <c r="C1663" s="330" t="s">
        <v>2815</v>
      </c>
      <c r="D1663" s="331" t="s">
        <v>61</v>
      </c>
      <c r="E1663" s="331" t="s">
        <v>67</v>
      </c>
      <c r="F1663" s="338">
        <v>0.40200000000000002</v>
      </c>
      <c r="G1663" s="330" t="s">
        <v>60</v>
      </c>
      <c r="H1663" s="330" t="s">
        <v>2816</v>
      </c>
      <c r="I1663" s="331" t="s">
        <v>2817</v>
      </c>
      <c r="J1663" s="329">
        <v>44050</v>
      </c>
      <c r="K1663" s="333" t="s">
        <v>491</v>
      </c>
      <c r="L1663" s="329">
        <v>43986</v>
      </c>
      <c r="M1663" s="335" t="s">
        <v>11720</v>
      </c>
      <c r="N1663" s="335" t="s">
        <v>60</v>
      </c>
      <c r="O1663" s="335" t="s">
        <v>60</v>
      </c>
      <c r="P1663" s="341" t="s">
        <v>60</v>
      </c>
      <c r="Q1663" s="331" t="s">
        <v>10597</v>
      </c>
      <c r="R1663" s="333" t="s">
        <v>10598</v>
      </c>
      <c r="S1663" s="333" t="s">
        <v>11721</v>
      </c>
      <c r="T1663" s="331" t="s">
        <v>6921</v>
      </c>
      <c r="U1663" s="331" t="s">
        <v>492</v>
      </c>
      <c r="V1663" s="335" t="s">
        <v>60</v>
      </c>
      <c r="W1663" s="333" t="s">
        <v>60</v>
      </c>
      <c r="X1663" s="330" t="s">
        <v>60</v>
      </c>
      <c r="Y1663" s="335" t="s">
        <v>11722</v>
      </c>
      <c r="Z1663" s="333" t="s">
        <v>11723</v>
      </c>
      <c r="AA1663" s="330" t="s">
        <v>60</v>
      </c>
      <c r="AB1663" s="341" t="s">
        <v>60</v>
      </c>
      <c r="AC1663" s="341" t="s">
        <v>60</v>
      </c>
      <c r="AD1663" s="341" t="s">
        <v>60</v>
      </c>
      <c r="AE1663" s="341" t="s">
        <v>60</v>
      </c>
      <c r="AF1663" s="341" t="s">
        <v>60</v>
      </c>
      <c r="AG1663" s="338">
        <v>0.52400000000000002</v>
      </c>
      <c r="AH1663" s="338">
        <v>0.52200000000000002</v>
      </c>
      <c r="AI1663" s="342">
        <v>0</v>
      </c>
      <c r="AJ1663" s="338">
        <v>-0.74399999999999999</v>
      </c>
      <c r="AK1663" s="341" t="s">
        <v>60</v>
      </c>
      <c r="AL1663" s="331" t="s">
        <v>8328</v>
      </c>
      <c r="AM1663" s="331" t="s">
        <v>8329</v>
      </c>
      <c r="AN1663" s="332">
        <v>-83.89</v>
      </c>
      <c r="AO1663" s="332">
        <v>-88.24</v>
      </c>
      <c r="AP1663" s="332">
        <v>-83.33</v>
      </c>
    </row>
    <row r="1664" spans="1:42" ht="101.25">
      <c r="A1664" s="329">
        <v>44019</v>
      </c>
      <c r="B1664" s="330" t="s">
        <v>2818</v>
      </c>
      <c r="C1664" s="330" t="s">
        <v>2819</v>
      </c>
      <c r="D1664" s="331" t="s">
        <v>61</v>
      </c>
      <c r="E1664" s="331" t="s">
        <v>67</v>
      </c>
      <c r="F1664" s="338">
        <v>0.22500000000000001</v>
      </c>
      <c r="G1664" s="330" t="s">
        <v>60</v>
      </c>
      <c r="H1664" s="330" t="s">
        <v>2820</v>
      </c>
      <c r="I1664" s="331" t="s">
        <v>2821</v>
      </c>
      <c r="J1664" s="329">
        <v>44019</v>
      </c>
      <c r="K1664" s="333" t="s">
        <v>491</v>
      </c>
      <c r="L1664" s="329">
        <v>44012</v>
      </c>
      <c r="M1664" s="335" t="s">
        <v>11713</v>
      </c>
      <c r="N1664" s="335" t="s">
        <v>60</v>
      </c>
      <c r="O1664" s="335" t="s">
        <v>60</v>
      </c>
      <c r="P1664" s="341" t="s">
        <v>60</v>
      </c>
      <c r="Q1664" s="331" t="s">
        <v>11611</v>
      </c>
      <c r="R1664" s="339" t="s">
        <v>11714</v>
      </c>
      <c r="S1664" s="333" t="s">
        <v>10674</v>
      </c>
      <c r="T1664" s="331" t="s">
        <v>6921</v>
      </c>
      <c r="U1664" s="331" t="s">
        <v>492</v>
      </c>
      <c r="V1664" s="335" t="s">
        <v>60</v>
      </c>
      <c r="W1664" s="333" t="s">
        <v>60</v>
      </c>
      <c r="X1664" s="330" t="s">
        <v>60</v>
      </c>
      <c r="Y1664" s="335" t="s">
        <v>11715</v>
      </c>
      <c r="Z1664" s="333" t="s">
        <v>11716</v>
      </c>
      <c r="AA1664" s="330" t="s">
        <v>60</v>
      </c>
      <c r="AB1664" s="341" t="s">
        <v>60</v>
      </c>
      <c r="AC1664" s="341" t="s">
        <v>60</v>
      </c>
      <c r="AD1664" s="341" t="s">
        <v>60</v>
      </c>
      <c r="AE1664" s="341" t="s">
        <v>60</v>
      </c>
      <c r="AF1664" s="341" t="s">
        <v>60</v>
      </c>
      <c r="AG1664" s="338">
        <v>0.23599999999999999</v>
      </c>
      <c r="AH1664" s="338">
        <v>0.23599999999999999</v>
      </c>
      <c r="AI1664" s="341" t="s">
        <v>60</v>
      </c>
      <c r="AJ1664" s="341" t="s">
        <v>60</v>
      </c>
      <c r="AK1664" s="341" t="s">
        <v>60</v>
      </c>
      <c r="AL1664" s="331" t="s">
        <v>8328</v>
      </c>
      <c r="AM1664" s="331" t="s">
        <v>8329</v>
      </c>
      <c r="AN1664" s="332">
        <v>-84.75</v>
      </c>
      <c r="AO1664" s="332">
        <v>-84.75</v>
      </c>
      <c r="AP1664" s="332">
        <v>-84.75</v>
      </c>
    </row>
    <row r="1665" spans="1:42" ht="409.5">
      <c r="A1665" s="329">
        <v>44041</v>
      </c>
      <c r="B1665" s="330" t="s">
        <v>2822</v>
      </c>
      <c r="C1665" s="330" t="s">
        <v>60</v>
      </c>
      <c r="D1665" s="331" t="s">
        <v>61</v>
      </c>
      <c r="E1665" s="331" t="s">
        <v>67</v>
      </c>
      <c r="F1665" s="332">
        <v>103.3</v>
      </c>
      <c r="G1665" s="330" t="s">
        <v>2823</v>
      </c>
      <c r="H1665" s="330" t="s">
        <v>60</v>
      </c>
      <c r="I1665" s="331" t="s">
        <v>2824</v>
      </c>
      <c r="J1665" s="329">
        <v>44041</v>
      </c>
      <c r="K1665" s="333" t="s">
        <v>491</v>
      </c>
      <c r="L1665" s="329">
        <v>44099</v>
      </c>
      <c r="M1665" s="335" t="s">
        <v>11701</v>
      </c>
      <c r="N1665" s="335" t="s">
        <v>60</v>
      </c>
      <c r="O1665" s="335" t="s">
        <v>60</v>
      </c>
      <c r="P1665" s="341" t="s">
        <v>60</v>
      </c>
      <c r="Q1665" s="331" t="s">
        <v>8491</v>
      </c>
      <c r="R1665" s="339" t="s">
        <v>11702</v>
      </c>
      <c r="S1665" s="333" t="s">
        <v>10335</v>
      </c>
      <c r="T1665" s="331" t="s">
        <v>6921</v>
      </c>
      <c r="U1665" s="331" t="s">
        <v>492</v>
      </c>
      <c r="V1665" s="335" t="s">
        <v>11703</v>
      </c>
      <c r="W1665" s="333" t="s">
        <v>11704</v>
      </c>
      <c r="X1665" s="340">
        <v>286.7</v>
      </c>
      <c r="Y1665" s="335" t="s">
        <v>60</v>
      </c>
      <c r="Z1665" s="333" t="s">
        <v>60</v>
      </c>
      <c r="AA1665" s="330" t="s">
        <v>60</v>
      </c>
      <c r="AB1665" s="341" t="s">
        <v>60</v>
      </c>
      <c r="AC1665" s="341" t="s">
        <v>60</v>
      </c>
      <c r="AD1665" s="332">
        <v>10.29</v>
      </c>
      <c r="AE1665" s="341" t="s">
        <v>60</v>
      </c>
      <c r="AF1665" s="338">
        <v>0.14599999999999999</v>
      </c>
      <c r="AG1665" s="332">
        <v>99.82</v>
      </c>
      <c r="AH1665" s="332">
        <v>3.33</v>
      </c>
      <c r="AI1665" s="341" t="s">
        <v>60</v>
      </c>
      <c r="AJ1665" s="341" t="s">
        <v>60</v>
      </c>
      <c r="AK1665" s="341" t="s">
        <v>60</v>
      </c>
      <c r="AL1665" s="331" t="s">
        <v>8328</v>
      </c>
      <c r="AM1665" s="331" t="s">
        <v>8329</v>
      </c>
      <c r="AN1665" s="332">
        <v>-85.26</v>
      </c>
      <c r="AO1665" s="332">
        <v>-82.51</v>
      </c>
      <c r="AP1665" s="332">
        <v>-85.42</v>
      </c>
    </row>
    <row r="1666" spans="1:42" ht="112.5">
      <c r="A1666" s="329">
        <v>44196</v>
      </c>
      <c r="B1666" s="330" t="s">
        <v>6854</v>
      </c>
      <c r="C1666" s="330" t="s">
        <v>60</v>
      </c>
      <c r="D1666" s="331" t="s">
        <v>61</v>
      </c>
      <c r="E1666" s="331" t="s">
        <v>67</v>
      </c>
      <c r="F1666" s="338">
        <v>0.16900000000000001</v>
      </c>
      <c r="G1666" s="330" t="s">
        <v>6855</v>
      </c>
      <c r="H1666" s="330" t="s">
        <v>6856</v>
      </c>
      <c r="I1666" s="331" t="s">
        <v>6857</v>
      </c>
      <c r="J1666" s="329">
        <v>44196</v>
      </c>
      <c r="K1666" s="333" t="s">
        <v>491</v>
      </c>
      <c r="L1666" s="329">
        <v>44196</v>
      </c>
      <c r="M1666" s="335" t="s">
        <v>17338</v>
      </c>
      <c r="N1666" s="335" t="s">
        <v>60</v>
      </c>
      <c r="O1666" s="335" t="s">
        <v>60</v>
      </c>
      <c r="P1666" s="341" t="s">
        <v>60</v>
      </c>
      <c r="Q1666" s="331" t="s">
        <v>8763</v>
      </c>
      <c r="R1666" s="333" t="s">
        <v>17339</v>
      </c>
      <c r="S1666" s="333" t="s">
        <v>8790</v>
      </c>
      <c r="T1666" s="331" t="s">
        <v>6921</v>
      </c>
      <c r="U1666" s="331" t="s">
        <v>11848</v>
      </c>
      <c r="V1666" s="335" t="s">
        <v>17340</v>
      </c>
      <c r="W1666" s="333" t="s">
        <v>12003</v>
      </c>
      <c r="X1666" s="330" t="s">
        <v>60</v>
      </c>
      <c r="Y1666" s="335" t="s">
        <v>17341</v>
      </c>
      <c r="Z1666" s="333" t="s">
        <v>12003</v>
      </c>
      <c r="AA1666" s="330" t="s">
        <v>60</v>
      </c>
      <c r="AB1666" s="341" t="s">
        <v>60</v>
      </c>
      <c r="AC1666" s="341" t="s">
        <v>60</v>
      </c>
      <c r="AD1666" s="341" t="s">
        <v>60</v>
      </c>
      <c r="AE1666" s="341" t="s">
        <v>60</v>
      </c>
      <c r="AF1666" s="341" t="s">
        <v>60</v>
      </c>
      <c r="AG1666" s="338">
        <v>0.26600000000000001</v>
      </c>
      <c r="AH1666" s="338">
        <v>0.24299999999999999</v>
      </c>
      <c r="AI1666" s="342">
        <v>0</v>
      </c>
      <c r="AJ1666" s="338">
        <v>-0.02</v>
      </c>
      <c r="AK1666" s="338">
        <v>5.0999999999999997E-2</v>
      </c>
      <c r="AL1666" s="331" t="s">
        <v>8328</v>
      </c>
      <c r="AM1666" s="331" t="s">
        <v>8329</v>
      </c>
      <c r="AN1666" s="332">
        <v>-85.7</v>
      </c>
      <c r="AO1666" s="332">
        <v>-85.7</v>
      </c>
      <c r="AP1666" s="332">
        <v>-82.84</v>
      </c>
    </row>
    <row r="1667" spans="1:42" ht="303.75">
      <c r="A1667" s="329">
        <v>43971</v>
      </c>
      <c r="B1667" s="330" t="s">
        <v>6858</v>
      </c>
      <c r="C1667" s="330" t="s">
        <v>60</v>
      </c>
      <c r="D1667" s="331" t="s">
        <v>61</v>
      </c>
      <c r="E1667" s="331" t="s">
        <v>67</v>
      </c>
      <c r="F1667" s="332">
        <v>470.09</v>
      </c>
      <c r="G1667" s="330" t="s">
        <v>6859</v>
      </c>
      <c r="H1667" s="330" t="s">
        <v>6860</v>
      </c>
      <c r="I1667" s="331" t="s">
        <v>6861</v>
      </c>
      <c r="J1667" s="329">
        <v>43971</v>
      </c>
      <c r="K1667" s="333" t="s">
        <v>491</v>
      </c>
      <c r="L1667" s="329">
        <v>44033</v>
      </c>
      <c r="M1667" s="335" t="s">
        <v>17342</v>
      </c>
      <c r="N1667" s="335" t="s">
        <v>60</v>
      </c>
      <c r="O1667" s="335" t="s">
        <v>60</v>
      </c>
      <c r="P1667" s="341" t="s">
        <v>60</v>
      </c>
      <c r="Q1667" s="331" t="s">
        <v>9180</v>
      </c>
      <c r="R1667" s="339" t="s">
        <v>17343</v>
      </c>
      <c r="S1667" s="333" t="s">
        <v>9049</v>
      </c>
      <c r="T1667" s="331" t="s">
        <v>6915</v>
      </c>
      <c r="U1667" s="331" t="s">
        <v>11848</v>
      </c>
      <c r="V1667" s="335" t="s">
        <v>17344</v>
      </c>
      <c r="W1667" s="333" t="s">
        <v>8541</v>
      </c>
      <c r="X1667" s="340">
        <v>502.7</v>
      </c>
      <c r="Y1667" s="335" t="s">
        <v>17345</v>
      </c>
      <c r="Z1667" s="333" t="s">
        <v>9106</v>
      </c>
      <c r="AA1667" s="330" t="s">
        <v>60</v>
      </c>
      <c r="AB1667" s="341" t="s">
        <v>60</v>
      </c>
      <c r="AC1667" s="341" t="s">
        <v>60</v>
      </c>
      <c r="AD1667" s="332">
        <v>6.82</v>
      </c>
      <c r="AE1667" s="332">
        <v>25.95</v>
      </c>
      <c r="AF1667" s="338">
        <v>0.221</v>
      </c>
      <c r="AG1667" s="332">
        <v>472.02</v>
      </c>
      <c r="AH1667" s="332">
        <v>7.8</v>
      </c>
      <c r="AI1667" s="341" t="s">
        <v>60</v>
      </c>
      <c r="AJ1667" s="341" t="s">
        <v>60</v>
      </c>
      <c r="AK1667" s="341" t="s">
        <v>60</v>
      </c>
      <c r="AL1667" s="331" t="s">
        <v>8328</v>
      </c>
      <c r="AM1667" s="331" t="s">
        <v>8329</v>
      </c>
      <c r="AN1667" s="332">
        <v>-86.11</v>
      </c>
      <c r="AO1667" s="332">
        <v>-86.07</v>
      </c>
      <c r="AP1667" s="332">
        <v>-86.11</v>
      </c>
    </row>
    <row r="1668" spans="1:42" ht="247.5">
      <c r="A1668" s="329">
        <v>44305</v>
      </c>
      <c r="B1668" s="330" t="s">
        <v>6862</v>
      </c>
      <c r="C1668" s="330" t="s">
        <v>60</v>
      </c>
      <c r="D1668" s="331" t="s">
        <v>61</v>
      </c>
      <c r="E1668" s="331" t="s">
        <v>67</v>
      </c>
      <c r="F1668" s="332">
        <v>466</v>
      </c>
      <c r="G1668" s="330" t="s">
        <v>6863</v>
      </c>
      <c r="H1668" s="330" t="s">
        <v>60</v>
      </c>
      <c r="I1668" s="331" t="s">
        <v>6864</v>
      </c>
      <c r="J1668" s="329">
        <v>44305</v>
      </c>
      <c r="K1668" s="333" t="s">
        <v>491</v>
      </c>
      <c r="L1668" s="329">
        <v>44364</v>
      </c>
      <c r="M1668" s="335" t="s">
        <v>17346</v>
      </c>
      <c r="N1668" s="335" t="s">
        <v>60</v>
      </c>
      <c r="O1668" s="335" t="s">
        <v>60</v>
      </c>
      <c r="P1668" s="341" t="s">
        <v>60</v>
      </c>
      <c r="Q1668" s="331" t="s">
        <v>13370</v>
      </c>
      <c r="R1668" s="333" t="s">
        <v>13371</v>
      </c>
      <c r="S1668" s="333" t="s">
        <v>17347</v>
      </c>
      <c r="T1668" s="331" t="s">
        <v>6917</v>
      </c>
      <c r="U1668" s="331" t="s">
        <v>12010</v>
      </c>
      <c r="V1668" s="335" t="s">
        <v>17348</v>
      </c>
      <c r="W1668" s="333" t="s">
        <v>8576</v>
      </c>
      <c r="X1668" s="340">
        <v>1005.7</v>
      </c>
      <c r="Y1668" s="335" t="s">
        <v>60</v>
      </c>
      <c r="Z1668" s="333" t="s">
        <v>60</v>
      </c>
      <c r="AA1668" s="330" t="s">
        <v>60</v>
      </c>
      <c r="AB1668" s="332">
        <v>30.81</v>
      </c>
      <c r="AC1668" s="332">
        <v>2.87</v>
      </c>
      <c r="AD1668" s="332">
        <v>22.39</v>
      </c>
      <c r="AE1668" s="332">
        <v>27.49</v>
      </c>
      <c r="AF1668" s="332">
        <v>14.99</v>
      </c>
      <c r="AG1668" s="332">
        <v>432.6</v>
      </c>
      <c r="AH1668" s="332">
        <v>464.93</v>
      </c>
      <c r="AI1668" s="341" t="s">
        <v>60</v>
      </c>
      <c r="AJ1668" s="341" t="s">
        <v>60</v>
      </c>
      <c r="AK1668" s="341" t="s">
        <v>60</v>
      </c>
      <c r="AL1668" s="331" t="s">
        <v>8328</v>
      </c>
      <c r="AM1668" s="331" t="s">
        <v>8329</v>
      </c>
      <c r="AN1668" s="332">
        <v>-86.35</v>
      </c>
      <c r="AO1668" s="332">
        <v>-85.61</v>
      </c>
      <c r="AP1668" s="332">
        <v>-84.62</v>
      </c>
    </row>
    <row r="1669" spans="1:42" ht="78.75">
      <c r="A1669" s="329">
        <v>44288</v>
      </c>
      <c r="B1669" s="330" t="s">
        <v>2825</v>
      </c>
      <c r="C1669" s="330" t="s">
        <v>2826</v>
      </c>
      <c r="D1669" s="331" t="s">
        <v>61</v>
      </c>
      <c r="E1669" s="331" t="s">
        <v>67</v>
      </c>
      <c r="F1669" s="338">
        <v>0.4</v>
      </c>
      <c r="G1669" s="330" t="s">
        <v>60</v>
      </c>
      <c r="H1669" s="330" t="s">
        <v>60</v>
      </c>
      <c r="I1669" s="331" t="s">
        <v>2827</v>
      </c>
      <c r="J1669" s="329">
        <v>44288</v>
      </c>
      <c r="K1669" s="333" t="s">
        <v>491</v>
      </c>
      <c r="L1669" s="329">
        <v>44286</v>
      </c>
      <c r="M1669" s="335" t="s">
        <v>11717</v>
      </c>
      <c r="N1669" s="335" t="s">
        <v>60</v>
      </c>
      <c r="O1669" s="335" t="s">
        <v>60</v>
      </c>
      <c r="P1669" s="341" t="s">
        <v>60</v>
      </c>
      <c r="Q1669" s="331" t="s">
        <v>8511</v>
      </c>
      <c r="R1669" s="333" t="s">
        <v>11718</v>
      </c>
      <c r="S1669" s="333" t="s">
        <v>11719</v>
      </c>
      <c r="T1669" s="331" t="s">
        <v>6921</v>
      </c>
      <c r="U1669" s="331" t="s">
        <v>492</v>
      </c>
      <c r="V1669" s="335" t="s">
        <v>60</v>
      </c>
      <c r="W1669" s="333" t="s">
        <v>60</v>
      </c>
      <c r="X1669" s="330" t="s">
        <v>60</v>
      </c>
      <c r="Y1669" s="335" t="s">
        <v>60</v>
      </c>
      <c r="Z1669" s="333" t="s">
        <v>60</v>
      </c>
      <c r="AA1669" s="330" t="s">
        <v>60</v>
      </c>
      <c r="AB1669" s="332">
        <v>6.27</v>
      </c>
      <c r="AC1669" s="341" t="s">
        <v>60</v>
      </c>
      <c r="AD1669" s="341" t="s">
        <v>60</v>
      </c>
      <c r="AE1669" s="341" t="s">
        <v>60</v>
      </c>
      <c r="AF1669" s="341" t="s">
        <v>60</v>
      </c>
      <c r="AG1669" s="341" t="s">
        <v>60</v>
      </c>
      <c r="AH1669" s="338">
        <v>0.66700000000000004</v>
      </c>
      <c r="AI1669" s="342">
        <v>0</v>
      </c>
      <c r="AJ1669" s="338">
        <v>-0.04</v>
      </c>
      <c r="AK1669" s="342">
        <v>0</v>
      </c>
      <c r="AL1669" s="331" t="s">
        <v>8328</v>
      </c>
      <c r="AM1669" s="331" t="s">
        <v>8329</v>
      </c>
      <c r="AN1669" s="332">
        <v>-86.53</v>
      </c>
      <c r="AO1669" s="332">
        <v>-86.1</v>
      </c>
      <c r="AP1669" s="332">
        <v>-86.53</v>
      </c>
    </row>
    <row r="1670" spans="1:42" ht="225">
      <c r="A1670" s="329">
        <v>44412</v>
      </c>
      <c r="B1670" s="330" t="s">
        <v>6865</v>
      </c>
      <c r="C1670" s="330" t="s">
        <v>60</v>
      </c>
      <c r="D1670" s="331" t="s">
        <v>61</v>
      </c>
      <c r="E1670" s="331" t="s">
        <v>67</v>
      </c>
      <c r="F1670" s="332">
        <v>5.63</v>
      </c>
      <c r="G1670" s="330" t="s">
        <v>6866</v>
      </c>
      <c r="H1670" s="330" t="s">
        <v>60</v>
      </c>
      <c r="I1670" s="331" t="s">
        <v>6867</v>
      </c>
      <c r="J1670" s="329">
        <v>44412</v>
      </c>
      <c r="K1670" s="333" t="s">
        <v>491</v>
      </c>
      <c r="L1670" s="329">
        <v>44845</v>
      </c>
      <c r="M1670" s="335" t="s">
        <v>17349</v>
      </c>
      <c r="N1670" s="335" t="s">
        <v>17350</v>
      </c>
      <c r="O1670" s="335" t="s">
        <v>17351</v>
      </c>
      <c r="P1670" s="341" t="s">
        <v>60</v>
      </c>
      <c r="Q1670" s="331" t="s">
        <v>10087</v>
      </c>
      <c r="R1670" s="339" t="s">
        <v>17352</v>
      </c>
      <c r="S1670" s="333" t="s">
        <v>8568</v>
      </c>
      <c r="T1670" s="331" t="s">
        <v>6917</v>
      </c>
      <c r="U1670" s="331" t="s">
        <v>11848</v>
      </c>
      <c r="V1670" s="335" t="s">
        <v>17353</v>
      </c>
      <c r="W1670" s="333" t="s">
        <v>8437</v>
      </c>
      <c r="X1670" s="330" t="s">
        <v>60</v>
      </c>
      <c r="Y1670" s="335" t="s">
        <v>60</v>
      </c>
      <c r="Z1670" s="333" t="s">
        <v>60</v>
      </c>
      <c r="AA1670" s="330" t="s">
        <v>60</v>
      </c>
      <c r="AB1670" s="338">
        <v>0.749</v>
      </c>
      <c r="AC1670" s="341" t="s">
        <v>60</v>
      </c>
      <c r="AD1670" s="341" t="s">
        <v>60</v>
      </c>
      <c r="AE1670" s="341" t="s">
        <v>60</v>
      </c>
      <c r="AF1670" s="341" t="s">
        <v>60</v>
      </c>
      <c r="AG1670" s="332">
        <v>-2.29</v>
      </c>
      <c r="AH1670" s="332">
        <v>6.77</v>
      </c>
      <c r="AI1670" s="336">
        <v>107.8</v>
      </c>
      <c r="AJ1670" s="332">
        <v>9.43</v>
      </c>
      <c r="AK1670" s="336">
        <v>25.8</v>
      </c>
      <c r="AL1670" s="331" t="s">
        <v>8328</v>
      </c>
      <c r="AM1670" s="331" t="s">
        <v>8329</v>
      </c>
      <c r="AN1670" s="332">
        <v>-86.7</v>
      </c>
      <c r="AO1670" s="332">
        <v>-86.43</v>
      </c>
      <c r="AP1670" s="332">
        <v>-92.06</v>
      </c>
    </row>
    <row r="1671" spans="1:42" ht="247.5">
      <c r="A1671" s="329">
        <v>44518</v>
      </c>
      <c r="B1671" s="330" t="s">
        <v>2828</v>
      </c>
      <c r="C1671" s="330" t="s">
        <v>2829</v>
      </c>
      <c r="D1671" s="331" t="s">
        <v>61</v>
      </c>
      <c r="E1671" s="331" t="s">
        <v>67</v>
      </c>
      <c r="F1671" s="332">
        <v>2.62</v>
      </c>
      <c r="G1671" s="330" t="s">
        <v>60</v>
      </c>
      <c r="H1671" s="330" t="s">
        <v>2830</v>
      </c>
      <c r="I1671" s="331" t="s">
        <v>2831</v>
      </c>
      <c r="J1671" s="329">
        <v>44518</v>
      </c>
      <c r="K1671" s="333" t="s">
        <v>491</v>
      </c>
      <c r="L1671" s="329">
        <v>44518</v>
      </c>
      <c r="M1671" s="335" t="s">
        <v>11705</v>
      </c>
      <c r="N1671" s="335" t="s">
        <v>11706</v>
      </c>
      <c r="O1671" s="335" t="s">
        <v>11707</v>
      </c>
      <c r="P1671" s="336">
        <v>38.700000000000003</v>
      </c>
      <c r="Q1671" s="331" t="s">
        <v>8811</v>
      </c>
      <c r="R1671" s="339" t="s">
        <v>11708</v>
      </c>
      <c r="S1671" s="333" t="s">
        <v>8826</v>
      </c>
      <c r="T1671" s="331" t="s">
        <v>6917</v>
      </c>
      <c r="U1671" s="331" t="s">
        <v>492</v>
      </c>
      <c r="V1671" s="335" t="s">
        <v>60</v>
      </c>
      <c r="W1671" s="333" t="s">
        <v>60</v>
      </c>
      <c r="X1671" s="330" t="s">
        <v>60</v>
      </c>
      <c r="Y1671" s="335" t="s">
        <v>11709</v>
      </c>
      <c r="Z1671" s="333" t="s">
        <v>11710</v>
      </c>
      <c r="AA1671" s="330" t="s">
        <v>60</v>
      </c>
      <c r="AB1671" s="332">
        <v>22.71</v>
      </c>
      <c r="AC1671" s="332">
        <v>2.09</v>
      </c>
      <c r="AD1671" s="341" t="s">
        <v>60</v>
      </c>
      <c r="AE1671" s="341" t="s">
        <v>60</v>
      </c>
      <c r="AF1671" s="338">
        <v>0.34599999999999997</v>
      </c>
      <c r="AG1671" s="332">
        <v>3.14</v>
      </c>
      <c r="AH1671" s="332">
        <v>4.05</v>
      </c>
      <c r="AI1671" s="332">
        <v>8.27</v>
      </c>
      <c r="AJ1671" s="332">
        <v>-4.8499999999999996</v>
      </c>
      <c r="AK1671" s="332">
        <v>3.96</v>
      </c>
      <c r="AL1671" s="331" t="s">
        <v>8328</v>
      </c>
      <c r="AM1671" s="331" t="s">
        <v>8329</v>
      </c>
      <c r="AN1671" s="332">
        <v>-86.84</v>
      </c>
      <c r="AO1671" s="332">
        <v>-82.76</v>
      </c>
      <c r="AP1671" s="332">
        <v>-86.67</v>
      </c>
    </row>
    <row r="1672" spans="1:42" ht="112.5">
      <c r="A1672" s="329">
        <v>44762</v>
      </c>
      <c r="B1672" s="330" t="s">
        <v>2832</v>
      </c>
      <c r="C1672" s="330" t="s">
        <v>2833</v>
      </c>
      <c r="D1672" s="331" t="s">
        <v>61</v>
      </c>
      <c r="E1672" s="331" t="s">
        <v>67</v>
      </c>
      <c r="F1672" s="332">
        <v>4.12</v>
      </c>
      <c r="G1672" s="330" t="s">
        <v>60</v>
      </c>
      <c r="H1672" s="330" t="s">
        <v>60</v>
      </c>
      <c r="I1672" s="331" t="s">
        <v>2834</v>
      </c>
      <c r="J1672" s="329">
        <v>44762</v>
      </c>
      <c r="K1672" s="333" t="s">
        <v>491</v>
      </c>
      <c r="L1672" s="329">
        <v>44757</v>
      </c>
      <c r="M1672" s="335" t="s">
        <v>11668</v>
      </c>
      <c r="N1672" s="335" t="s">
        <v>60</v>
      </c>
      <c r="O1672" s="335" t="s">
        <v>60</v>
      </c>
      <c r="P1672" s="341" t="s">
        <v>60</v>
      </c>
      <c r="Q1672" s="331" t="s">
        <v>8537</v>
      </c>
      <c r="R1672" s="337" t="s">
        <v>11669</v>
      </c>
      <c r="S1672" s="333" t="s">
        <v>8800</v>
      </c>
      <c r="T1672" s="331" t="s">
        <v>6921</v>
      </c>
      <c r="U1672" s="331" t="s">
        <v>492</v>
      </c>
      <c r="V1672" s="335" t="s">
        <v>60</v>
      </c>
      <c r="W1672" s="333" t="s">
        <v>60</v>
      </c>
      <c r="X1672" s="330" t="s">
        <v>60</v>
      </c>
      <c r="Y1672" s="335" t="s">
        <v>60</v>
      </c>
      <c r="Z1672" s="333" t="s">
        <v>60</v>
      </c>
      <c r="AA1672" s="330" t="s">
        <v>60</v>
      </c>
      <c r="AB1672" s="341" t="s">
        <v>60</v>
      </c>
      <c r="AC1672" s="341" t="s">
        <v>60</v>
      </c>
      <c r="AD1672" s="341" t="s">
        <v>60</v>
      </c>
      <c r="AE1672" s="341" t="s">
        <v>60</v>
      </c>
      <c r="AF1672" s="332">
        <v>96.08</v>
      </c>
      <c r="AG1672" s="332">
        <v>4.17</v>
      </c>
      <c r="AH1672" s="338">
        <v>0.51800000000000002</v>
      </c>
      <c r="AI1672" s="338">
        <v>0.05</v>
      </c>
      <c r="AJ1672" s="332">
        <v>-3.12</v>
      </c>
      <c r="AK1672" s="338">
        <v>2.1000000000000001E-2</v>
      </c>
      <c r="AL1672" s="331" t="s">
        <v>8328</v>
      </c>
      <c r="AM1672" s="331" t="s">
        <v>8329</v>
      </c>
      <c r="AN1672" s="332">
        <v>-87.19</v>
      </c>
      <c r="AO1672" s="332">
        <v>-74.64</v>
      </c>
      <c r="AP1672" s="332">
        <v>-84.48</v>
      </c>
    </row>
    <row r="1673" spans="1:42" ht="247.5">
      <c r="A1673" s="329">
        <v>44692</v>
      </c>
      <c r="B1673" s="330" t="s">
        <v>6868</v>
      </c>
      <c r="C1673" s="330" t="s">
        <v>60</v>
      </c>
      <c r="D1673" s="331" t="s">
        <v>61</v>
      </c>
      <c r="E1673" s="331" t="s">
        <v>67</v>
      </c>
      <c r="F1673" s="332">
        <v>291.66000000000003</v>
      </c>
      <c r="G1673" s="330" t="s">
        <v>6869</v>
      </c>
      <c r="H1673" s="330" t="s">
        <v>6870</v>
      </c>
      <c r="I1673" s="331" t="s">
        <v>6871</v>
      </c>
      <c r="J1673" s="329">
        <v>44692</v>
      </c>
      <c r="K1673" s="333" t="s">
        <v>491</v>
      </c>
      <c r="L1673" s="329">
        <v>44784</v>
      </c>
      <c r="M1673" s="335" t="s">
        <v>17354</v>
      </c>
      <c r="N1673" s="335" t="s">
        <v>17355</v>
      </c>
      <c r="O1673" s="335" t="s">
        <v>17356</v>
      </c>
      <c r="P1673" s="341" t="s">
        <v>60</v>
      </c>
      <c r="Q1673" s="331" t="s">
        <v>9112</v>
      </c>
      <c r="R1673" s="339" t="s">
        <v>17357</v>
      </c>
      <c r="S1673" s="333" t="s">
        <v>15943</v>
      </c>
      <c r="T1673" s="331" t="s">
        <v>6921</v>
      </c>
      <c r="U1673" s="331" t="s">
        <v>11848</v>
      </c>
      <c r="V1673" s="335" t="s">
        <v>17358</v>
      </c>
      <c r="W1673" s="333" t="s">
        <v>9627</v>
      </c>
      <c r="X1673" s="340">
        <v>131.5</v>
      </c>
      <c r="Y1673" s="335" t="s">
        <v>17359</v>
      </c>
      <c r="Z1673" s="339" t="s">
        <v>17360</v>
      </c>
      <c r="AA1673" s="330" t="s">
        <v>60</v>
      </c>
      <c r="AB1673" s="338">
        <v>0.58399999999999996</v>
      </c>
      <c r="AC1673" s="341" t="s">
        <v>60</v>
      </c>
      <c r="AD1673" s="341" t="s">
        <v>60</v>
      </c>
      <c r="AE1673" s="341" t="s">
        <v>60</v>
      </c>
      <c r="AF1673" s="332">
        <v>1.02</v>
      </c>
      <c r="AG1673" s="332">
        <v>281.89999999999998</v>
      </c>
      <c r="AH1673" s="332">
        <v>10.78</v>
      </c>
      <c r="AI1673" s="336">
        <v>271.60000000000002</v>
      </c>
      <c r="AJ1673" s="336">
        <v>-74.7</v>
      </c>
      <c r="AK1673" s="336">
        <v>378</v>
      </c>
      <c r="AL1673" s="331" t="s">
        <v>8328</v>
      </c>
      <c r="AM1673" s="331" t="s">
        <v>8329</v>
      </c>
      <c r="AN1673" s="332">
        <v>-87.7</v>
      </c>
      <c r="AO1673" s="332">
        <v>-90.78</v>
      </c>
      <c r="AP1673" s="332">
        <v>-63.92</v>
      </c>
    </row>
    <row r="1674" spans="1:42" ht="393.75">
      <c r="A1674" s="329">
        <v>44120</v>
      </c>
      <c r="B1674" s="330" t="s">
        <v>2835</v>
      </c>
      <c r="C1674" s="330" t="s">
        <v>2836</v>
      </c>
      <c r="D1674" s="331" t="s">
        <v>61</v>
      </c>
      <c r="E1674" s="331" t="s">
        <v>77</v>
      </c>
      <c r="F1674" s="332">
        <v>281.08</v>
      </c>
      <c r="G1674" s="330" t="s">
        <v>2837</v>
      </c>
      <c r="H1674" s="330" t="s">
        <v>60</v>
      </c>
      <c r="I1674" s="331" t="s">
        <v>2838</v>
      </c>
      <c r="J1674" s="329">
        <v>44120</v>
      </c>
      <c r="K1674" s="333" t="s">
        <v>491</v>
      </c>
      <c r="L1674" s="334" t="s">
        <v>60</v>
      </c>
      <c r="M1674" s="335" t="s">
        <v>11724</v>
      </c>
      <c r="N1674" s="335" t="s">
        <v>11725</v>
      </c>
      <c r="O1674" s="335" t="s">
        <v>60</v>
      </c>
      <c r="P1674" s="336">
        <v>7042.8</v>
      </c>
      <c r="Q1674" s="331" t="s">
        <v>10160</v>
      </c>
      <c r="R1674" s="339" t="s">
        <v>11726</v>
      </c>
      <c r="S1674" s="333" t="s">
        <v>8842</v>
      </c>
      <c r="T1674" s="331" t="s">
        <v>6923</v>
      </c>
      <c r="U1674" s="331" t="s">
        <v>492</v>
      </c>
      <c r="V1674" s="335" t="s">
        <v>11727</v>
      </c>
      <c r="W1674" s="333" t="s">
        <v>10047</v>
      </c>
      <c r="X1674" s="340">
        <v>1024.2</v>
      </c>
      <c r="Y1674" s="335" t="s">
        <v>60</v>
      </c>
      <c r="Z1674" s="333" t="s">
        <v>60</v>
      </c>
      <c r="AA1674" s="330" t="s">
        <v>60</v>
      </c>
      <c r="AB1674" s="332">
        <v>1.31</v>
      </c>
      <c r="AC1674" s="338">
        <v>7.0999999999999994E-2</v>
      </c>
      <c r="AD1674" s="341" t="s">
        <v>60</v>
      </c>
      <c r="AE1674" s="341" t="s">
        <v>60</v>
      </c>
      <c r="AF1674" s="341" t="s">
        <v>60</v>
      </c>
      <c r="AG1674" s="341" t="s">
        <v>60</v>
      </c>
      <c r="AH1674" s="332">
        <v>400.74</v>
      </c>
      <c r="AI1674" s="336">
        <v>3271.5</v>
      </c>
      <c r="AJ1674" s="336">
        <v>833.2</v>
      </c>
      <c r="AK1674" s="336">
        <v>107734.9</v>
      </c>
      <c r="AL1674" s="331" t="s">
        <v>8328</v>
      </c>
      <c r="AM1674" s="331" t="s">
        <v>8329</v>
      </c>
      <c r="AN1674" s="332">
        <v>-88.48</v>
      </c>
      <c r="AO1674" s="332">
        <v>-88.36</v>
      </c>
      <c r="AP1674" s="332">
        <v>-87.79</v>
      </c>
    </row>
    <row r="1675" spans="1:42" ht="78.75">
      <c r="A1675" s="329">
        <v>44753</v>
      </c>
      <c r="B1675" s="330" t="s">
        <v>2839</v>
      </c>
      <c r="C1675" s="330" t="s">
        <v>2840</v>
      </c>
      <c r="D1675" s="331" t="s">
        <v>61</v>
      </c>
      <c r="E1675" s="331" t="s">
        <v>67</v>
      </c>
      <c r="F1675" s="338">
        <v>0.36699999999999999</v>
      </c>
      <c r="G1675" s="330" t="s">
        <v>60</v>
      </c>
      <c r="H1675" s="330" t="s">
        <v>60</v>
      </c>
      <c r="I1675" s="331" t="s">
        <v>2841</v>
      </c>
      <c r="J1675" s="329">
        <v>44753</v>
      </c>
      <c r="K1675" s="333" t="s">
        <v>491</v>
      </c>
      <c r="L1675" s="329">
        <v>44750</v>
      </c>
      <c r="M1675" s="335" t="s">
        <v>11728</v>
      </c>
      <c r="N1675" s="335" t="s">
        <v>60</v>
      </c>
      <c r="O1675" s="335" t="s">
        <v>60</v>
      </c>
      <c r="P1675" s="341" t="s">
        <v>60</v>
      </c>
      <c r="Q1675" s="331" t="s">
        <v>8426</v>
      </c>
      <c r="R1675" s="333" t="s">
        <v>11729</v>
      </c>
      <c r="S1675" s="333" t="s">
        <v>11730</v>
      </c>
      <c r="T1675" s="331" t="s">
        <v>6919</v>
      </c>
      <c r="U1675" s="331" t="s">
        <v>492</v>
      </c>
      <c r="V1675" s="335" t="s">
        <v>60</v>
      </c>
      <c r="W1675" s="333" t="s">
        <v>60</v>
      </c>
      <c r="X1675" s="330" t="s">
        <v>60</v>
      </c>
      <c r="Y1675" s="335" t="s">
        <v>60</v>
      </c>
      <c r="Z1675" s="333" t="s">
        <v>60</v>
      </c>
      <c r="AA1675" s="330" t="s">
        <v>60</v>
      </c>
      <c r="AB1675" s="341" t="s">
        <v>60</v>
      </c>
      <c r="AC1675" s="341" t="s">
        <v>60</v>
      </c>
      <c r="AD1675" s="341" t="s">
        <v>60</v>
      </c>
      <c r="AE1675" s="341" t="s">
        <v>60</v>
      </c>
      <c r="AF1675" s="332">
        <v>117.71</v>
      </c>
      <c r="AG1675" s="338">
        <v>0.47099999999999997</v>
      </c>
      <c r="AH1675" s="338">
        <v>0.45400000000000001</v>
      </c>
      <c r="AI1675" s="338">
        <v>4.0000000000000001E-3</v>
      </c>
      <c r="AJ1675" s="338">
        <v>-8.9999999999999993E-3</v>
      </c>
      <c r="AK1675" s="338">
        <v>7.0000000000000001E-3</v>
      </c>
      <c r="AL1675" s="331" t="s">
        <v>8328</v>
      </c>
      <c r="AM1675" s="331" t="s">
        <v>8329</v>
      </c>
      <c r="AN1675" s="332">
        <v>-88.89</v>
      </c>
      <c r="AO1675" s="332">
        <v>-88.89</v>
      </c>
      <c r="AP1675" s="332">
        <v>-88.89</v>
      </c>
    </row>
    <row r="1676" spans="1:42" ht="123.75">
      <c r="A1676" s="329">
        <v>44582</v>
      </c>
      <c r="B1676" s="330" t="s">
        <v>6872</v>
      </c>
      <c r="C1676" s="330" t="s">
        <v>6873</v>
      </c>
      <c r="D1676" s="331" t="s">
        <v>61</v>
      </c>
      <c r="E1676" s="331" t="s">
        <v>77</v>
      </c>
      <c r="F1676" s="338">
        <v>0.245</v>
      </c>
      <c r="G1676" s="330" t="s">
        <v>6874</v>
      </c>
      <c r="H1676" s="330" t="s">
        <v>6875</v>
      </c>
      <c r="I1676" s="331" t="s">
        <v>6876</v>
      </c>
      <c r="J1676" s="329">
        <v>44582</v>
      </c>
      <c r="K1676" s="333" t="s">
        <v>491</v>
      </c>
      <c r="L1676" s="334" t="s">
        <v>60</v>
      </c>
      <c r="M1676" s="335" t="s">
        <v>17361</v>
      </c>
      <c r="N1676" s="335" t="s">
        <v>60</v>
      </c>
      <c r="O1676" s="335" t="s">
        <v>60</v>
      </c>
      <c r="P1676" s="332">
        <v>6.94</v>
      </c>
      <c r="Q1676" s="331" t="s">
        <v>8511</v>
      </c>
      <c r="R1676" s="333" t="s">
        <v>8512</v>
      </c>
      <c r="S1676" s="333" t="s">
        <v>9187</v>
      </c>
      <c r="T1676" s="331" t="s">
        <v>6919</v>
      </c>
      <c r="U1676" s="331" t="s">
        <v>12459</v>
      </c>
      <c r="V1676" s="335" t="s">
        <v>17362</v>
      </c>
      <c r="W1676" s="333" t="s">
        <v>9189</v>
      </c>
      <c r="X1676" s="330" t="s">
        <v>60</v>
      </c>
      <c r="Y1676" s="335" t="s">
        <v>17363</v>
      </c>
      <c r="Z1676" s="333" t="s">
        <v>17364</v>
      </c>
      <c r="AA1676" s="330" t="s">
        <v>60</v>
      </c>
      <c r="AB1676" s="338">
        <v>0.17799999999999999</v>
      </c>
      <c r="AC1676" s="341" t="s">
        <v>60</v>
      </c>
      <c r="AD1676" s="341" t="s">
        <v>60</v>
      </c>
      <c r="AE1676" s="341" t="s">
        <v>60</v>
      </c>
      <c r="AF1676" s="341" t="s">
        <v>60</v>
      </c>
      <c r="AG1676" s="341" t="s">
        <v>60</v>
      </c>
      <c r="AH1676" s="338">
        <v>0.245</v>
      </c>
      <c r="AI1676" s="338">
        <v>8.3000000000000004E-2</v>
      </c>
      <c r="AJ1676" s="338">
        <v>0.10299999999999999</v>
      </c>
      <c r="AK1676" s="338">
        <v>9.5000000000000001E-2</v>
      </c>
      <c r="AL1676" s="331" t="s">
        <v>8328</v>
      </c>
      <c r="AM1676" s="331" t="s">
        <v>8329</v>
      </c>
      <c r="AN1676" s="332">
        <v>-89.47</v>
      </c>
      <c r="AO1676" s="332">
        <v>-90.13</v>
      </c>
      <c r="AP1676" s="332">
        <v>-89.58</v>
      </c>
    </row>
    <row r="1677" spans="1:42" ht="101.25">
      <c r="A1677" s="329">
        <v>44575</v>
      </c>
      <c r="B1677" s="330" t="s">
        <v>6877</v>
      </c>
      <c r="C1677" s="330" t="s">
        <v>60</v>
      </c>
      <c r="D1677" s="331" t="s">
        <v>61</v>
      </c>
      <c r="E1677" s="331" t="s">
        <v>67</v>
      </c>
      <c r="F1677" s="332">
        <v>22.68</v>
      </c>
      <c r="G1677" s="330" t="s">
        <v>6878</v>
      </c>
      <c r="H1677" s="330" t="s">
        <v>60</v>
      </c>
      <c r="I1677" s="331" t="s">
        <v>6879</v>
      </c>
      <c r="J1677" s="329">
        <v>44575</v>
      </c>
      <c r="K1677" s="333" t="s">
        <v>491</v>
      </c>
      <c r="L1677" s="329">
        <v>44711</v>
      </c>
      <c r="M1677" s="335" t="s">
        <v>17365</v>
      </c>
      <c r="N1677" s="335" t="s">
        <v>17366</v>
      </c>
      <c r="O1677" s="335" t="s">
        <v>60</v>
      </c>
      <c r="P1677" s="341" t="s">
        <v>60</v>
      </c>
      <c r="Q1677" s="331" t="s">
        <v>9890</v>
      </c>
      <c r="R1677" s="333" t="s">
        <v>17367</v>
      </c>
      <c r="S1677" s="333" t="s">
        <v>8539</v>
      </c>
      <c r="T1677" s="331" t="s">
        <v>6917</v>
      </c>
      <c r="U1677" s="331" t="s">
        <v>11848</v>
      </c>
      <c r="V1677" s="335" t="s">
        <v>17368</v>
      </c>
      <c r="W1677" s="333" t="s">
        <v>8541</v>
      </c>
      <c r="X1677" s="340">
        <v>29.2</v>
      </c>
      <c r="Y1677" s="335" t="s">
        <v>60</v>
      </c>
      <c r="Z1677" s="333" t="s">
        <v>60</v>
      </c>
      <c r="AA1677" s="330" t="s">
        <v>60</v>
      </c>
      <c r="AB1677" s="341" t="s">
        <v>60</v>
      </c>
      <c r="AC1677" s="332">
        <v>2.6</v>
      </c>
      <c r="AD1677" s="332">
        <v>109.97</v>
      </c>
      <c r="AE1677" s="341" t="s">
        <v>60</v>
      </c>
      <c r="AF1677" s="332">
        <v>1.2</v>
      </c>
      <c r="AG1677" s="332">
        <v>22.22</v>
      </c>
      <c r="AH1677" s="332">
        <v>29.89</v>
      </c>
      <c r="AI1677" s="336">
        <v>17.3</v>
      </c>
      <c r="AJ1677" s="332">
        <v>-1.03</v>
      </c>
      <c r="AK1677" s="336">
        <v>18.2</v>
      </c>
      <c r="AL1677" s="331" t="s">
        <v>8328</v>
      </c>
      <c r="AM1677" s="331" t="s">
        <v>8329</v>
      </c>
      <c r="AN1677" s="332">
        <v>-89.71</v>
      </c>
      <c r="AO1677" s="332">
        <v>-89.82</v>
      </c>
      <c r="AP1677" s="332">
        <v>-89.5</v>
      </c>
    </row>
    <row r="1678" spans="1:42" ht="180">
      <c r="A1678" s="329">
        <v>44109</v>
      </c>
      <c r="B1678" s="330" t="s">
        <v>2842</v>
      </c>
      <c r="C1678" s="330" t="s">
        <v>60</v>
      </c>
      <c r="D1678" s="331" t="s">
        <v>61</v>
      </c>
      <c r="E1678" s="331" t="s">
        <v>67</v>
      </c>
      <c r="F1678" s="332">
        <v>2.93</v>
      </c>
      <c r="G1678" s="330" t="s">
        <v>60</v>
      </c>
      <c r="H1678" s="330" t="s">
        <v>2843</v>
      </c>
      <c r="I1678" s="331" t="s">
        <v>2844</v>
      </c>
      <c r="J1678" s="329">
        <v>44109</v>
      </c>
      <c r="K1678" s="333" t="s">
        <v>491</v>
      </c>
      <c r="L1678" s="329">
        <v>44127</v>
      </c>
      <c r="M1678" s="335" t="s">
        <v>11731</v>
      </c>
      <c r="N1678" s="335" t="s">
        <v>60</v>
      </c>
      <c r="O1678" s="335" t="s">
        <v>60</v>
      </c>
      <c r="P1678" s="341" t="s">
        <v>60</v>
      </c>
      <c r="Q1678" s="331" t="s">
        <v>8840</v>
      </c>
      <c r="R1678" s="339" t="s">
        <v>11732</v>
      </c>
      <c r="S1678" s="333" t="s">
        <v>9401</v>
      </c>
      <c r="T1678" s="331" t="s">
        <v>6921</v>
      </c>
      <c r="U1678" s="331" t="s">
        <v>492</v>
      </c>
      <c r="V1678" s="335" t="s">
        <v>60</v>
      </c>
      <c r="W1678" s="333" t="s">
        <v>60</v>
      </c>
      <c r="X1678" s="330" t="s">
        <v>60</v>
      </c>
      <c r="Y1678" s="335" t="s">
        <v>11733</v>
      </c>
      <c r="Z1678" s="333" t="s">
        <v>8680</v>
      </c>
      <c r="AA1678" s="330" t="s">
        <v>60</v>
      </c>
      <c r="AB1678" s="341" t="s">
        <v>60</v>
      </c>
      <c r="AC1678" s="341" t="s">
        <v>60</v>
      </c>
      <c r="AD1678" s="341" t="s">
        <v>60</v>
      </c>
      <c r="AE1678" s="341" t="s">
        <v>60</v>
      </c>
      <c r="AF1678" s="332">
        <v>18.78</v>
      </c>
      <c r="AG1678" s="332">
        <v>3.02</v>
      </c>
      <c r="AH1678" s="338">
        <v>0.58799999999999997</v>
      </c>
      <c r="AI1678" s="341" t="s">
        <v>60</v>
      </c>
      <c r="AJ1678" s="341" t="s">
        <v>60</v>
      </c>
      <c r="AK1678" s="341" t="s">
        <v>60</v>
      </c>
      <c r="AL1678" s="331" t="s">
        <v>8328</v>
      </c>
      <c r="AM1678" s="331" t="s">
        <v>8329</v>
      </c>
      <c r="AN1678" s="332">
        <v>-90.96</v>
      </c>
      <c r="AO1678" s="332">
        <v>-89.39</v>
      </c>
      <c r="AP1678" s="332">
        <v>-89.98</v>
      </c>
    </row>
    <row r="1679" spans="1:42" ht="123.75">
      <c r="A1679" s="329">
        <v>44174</v>
      </c>
      <c r="B1679" s="330" t="s">
        <v>2845</v>
      </c>
      <c r="C1679" s="330" t="s">
        <v>60</v>
      </c>
      <c r="D1679" s="331" t="s">
        <v>61</v>
      </c>
      <c r="E1679" s="331" t="s">
        <v>77</v>
      </c>
      <c r="F1679" s="332">
        <v>3.57</v>
      </c>
      <c r="G1679" s="330" t="s">
        <v>2846</v>
      </c>
      <c r="H1679" s="330" t="s">
        <v>60</v>
      </c>
      <c r="I1679" s="331" t="s">
        <v>2847</v>
      </c>
      <c r="J1679" s="329">
        <v>44174</v>
      </c>
      <c r="K1679" s="333" t="s">
        <v>491</v>
      </c>
      <c r="L1679" s="334" t="s">
        <v>60</v>
      </c>
      <c r="M1679" s="335" t="s">
        <v>11738</v>
      </c>
      <c r="N1679" s="335" t="s">
        <v>11739</v>
      </c>
      <c r="O1679" s="335" t="s">
        <v>11740</v>
      </c>
      <c r="P1679" s="341" t="s">
        <v>60</v>
      </c>
      <c r="Q1679" s="331" t="s">
        <v>9466</v>
      </c>
      <c r="R1679" s="339" t="s">
        <v>11741</v>
      </c>
      <c r="S1679" s="333" t="s">
        <v>11742</v>
      </c>
      <c r="T1679" s="331" t="s">
        <v>6923</v>
      </c>
      <c r="U1679" s="331" t="s">
        <v>492</v>
      </c>
      <c r="V1679" s="335" t="s">
        <v>11743</v>
      </c>
      <c r="W1679" s="333" t="s">
        <v>8372</v>
      </c>
      <c r="X1679" s="330" t="s">
        <v>60</v>
      </c>
      <c r="Y1679" s="335" t="s">
        <v>60</v>
      </c>
      <c r="Z1679" s="333" t="s">
        <v>60</v>
      </c>
      <c r="AA1679" s="330" t="s">
        <v>60</v>
      </c>
      <c r="AB1679" s="338">
        <v>0.27800000000000002</v>
      </c>
      <c r="AC1679" s="338">
        <v>0.121</v>
      </c>
      <c r="AD1679" s="332">
        <v>1.19</v>
      </c>
      <c r="AE1679" s="332">
        <v>1.47</v>
      </c>
      <c r="AF1679" s="338">
        <v>0.85899999999999999</v>
      </c>
      <c r="AG1679" s="332">
        <v>3.8</v>
      </c>
      <c r="AH1679" s="332">
        <v>1.23</v>
      </c>
      <c r="AI1679" s="336">
        <v>28.9</v>
      </c>
      <c r="AJ1679" s="332">
        <v>-2.02</v>
      </c>
      <c r="AK1679" s="336">
        <v>59.5</v>
      </c>
      <c r="AL1679" s="331" t="s">
        <v>8328</v>
      </c>
      <c r="AM1679" s="331" t="s">
        <v>8329</v>
      </c>
      <c r="AN1679" s="332">
        <v>-91.09</v>
      </c>
      <c r="AO1679" s="332">
        <v>-91.07</v>
      </c>
      <c r="AP1679" s="332">
        <v>-90.54</v>
      </c>
    </row>
    <row r="1680" spans="1:42" ht="146.25">
      <c r="A1680" s="329">
        <v>44592</v>
      </c>
      <c r="B1680" s="330" t="s">
        <v>2848</v>
      </c>
      <c r="C1680" s="330" t="s">
        <v>2849</v>
      </c>
      <c r="D1680" s="331" t="s">
        <v>61</v>
      </c>
      <c r="E1680" s="331" t="s">
        <v>77</v>
      </c>
      <c r="F1680" s="338">
        <v>0.60899999999999999</v>
      </c>
      <c r="G1680" s="330" t="s">
        <v>2850</v>
      </c>
      <c r="H1680" s="330" t="s">
        <v>2851</v>
      </c>
      <c r="I1680" s="331" t="s">
        <v>2852</v>
      </c>
      <c r="J1680" s="329">
        <v>44592</v>
      </c>
      <c r="K1680" s="333" t="s">
        <v>491</v>
      </c>
      <c r="L1680" s="334" t="s">
        <v>60</v>
      </c>
      <c r="M1680" s="335" t="s">
        <v>11744</v>
      </c>
      <c r="N1680" s="335" t="s">
        <v>60</v>
      </c>
      <c r="O1680" s="335" t="s">
        <v>60</v>
      </c>
      <c r="P1680" s="332">
        <v>1.37</v>
      </c>
      <c r="Q1680" s="331" t="s">
        <v>8850</v>
      </c>
      <c r="R1680" s="339" t="s">
        <v>11745</v>
      </c>
      <c r="S1680" s="333" t="s">
        <v>8980</v>
      </c>
      <c r="T1680" s="331" t="s">
        <v>6917</v>
      </c>
      <c r="U1680" s="331" t="s">
        <v>492</v>
      </c>
      <c r="V1680" s="335" t="s">
        <v>11746</v>
      </c>
      <c r="W1680" s="333" t="s">
        <v>11418</v>
      </c>
      <c r="X1680" s="330" t="s">
        <v>60</v>
      </c>
      <c r="Y1680" s="335" t="s">
        <v>11747</v>
      </c>
      <c r="Z1680" s="333" t="s">
        <v>11748</v>
      </c>
      <c r="AA1680" s="330" t="s">
        <v>60</v>
      </c>
      <c r="AB1680" s="341" t="s">
        <v>60</v>
      </c>
      <c r="AC1680" s="341" t="s">
        <v>60</v>
      </c>
      <c r="AD1680" s="341" t="s">
        <v>60</v>
      </c>
      <c r="AE1680" s="341" t="s">
        <v>60</v>
      </c>
      <c r="AF1680" s="341" t="s">
        <v>60</v>
      </c>
      <c r="AG1680" s="338">
        <v>0.63100000000000001</v>
      </c>
      <c r="AH1680" s="338">
        <v>9.0999999999999998E-2</v>
      </c>
      <c r="AI1680" s="332">
        <v>1.95</v>
      </c>
      <c r="AJ1680" s="338">
        <v>-1.4E-2</v>
      </c>
      <c r="AK1680" s="338">
        <v>2.4E-2</v>
      </c>
      <c r="AL1680" s="331" t="s">
        <v>8328</v>
      </c>
      <c r="AM1680" s="331" t="s">
        <v>8329</v>
      </c>
      <c r="AN1680" s="332">
        <v>-91.45</v>
      </c>
      <c r="AO1680" s="332">
        <v>-91.11</v>
      </c>
      <c r="AP1680" s="332">
        <v>-90.15</v>
      </c>
    </row>
    <row r="1681" spans="1:42" ht="168.75">
      <c r="A1681" s="329">
        <v>44540</v>
      </c>
      <c r="B1681" s="330" t="s">
        <v>6880</v>
      </c>
      <c r="C1681" s="330" t="s">
        <v>60</v>
      </c>
      <c r="D1681" s="331" t="s">
        <v>61</v>
      </c>
      <c r="E1681" s="331" t="s">
        <v>67</v>
      </c>
      <c r="F1681" s="332">
        <v>541.14</v>
      </c>
      <c r="G1681" s="330" t="s">
        <v>6881</v>
      </c>
      <c r="H1681" s="330" t="s">
        <v>60</v>
      </c>
      <c r="I1681" s="331" t="s">
        <v>6882</v>
      </c>
      <c r="J1681" s="329">
        <v>44540</v>
      </c>
      <c r="K1681" s="333" t="s">
        <v>491</v>
      </c>
      <c r="L1681" s="329">
        <v>44624</v>
      </c>
      <c r="M1681" s="335" t="s">
        <v>17369</v>
      </c>
      <c r="N1681" s="335" t="s">
        <v>17370</v>
      </c>
      <c r="O1681" s="335" t="s">
        <v>17371</v>
      </c>
      <c r="P1681" s="341" t="s">
        <v>60</v>
      </c>
      <c r="Q1681" s="331" t="s">
        <v>14947</v>
      </c>
      <c r="R1681" s="333" t="s">
        <v>14948</v>
      </c>
      <c r="S1681" s="333" t="s">
        <v>8742</v>
      </c>
      <c r="T1681" s="331" t="s">
        <v>6917</v>
      </c>
      <c r="U1681" s="331" t="s">
        <v>12010</v>
      </c>
      <c r="V1681" s="335" t="s">
        <v>17372</v>
      </c>
      <c r="W1681" s="333" t="s">
        <v>8576</v>
      </c>
      <c r="X1681" s="340">
        <v>1065.0999999999999</v>
      </c>
      <c r="Y1681" s="335" t="s">
        <v>60</v>
      </c>
      <c r="Z1681" s="333" t="s">
        <v>60</v>
      </c>
      <c r="AA1681" s="330" t="s">
        <v>60</v>
      </c>
      <c r="AB1681" s="338">
        <v>0.16600000000000001</v>
      </c>
      <c r="AC1681" s="338">
        <v>4.2999999999999997E-2</v>
      </c>
      <c r="AD1681" s="332">
        <v>5.79</v>
      </c>
      <c r="AE1681" s="332">
        <v>5.84</v>
      </c>
      <c r="AF1681" s="332">
        <v>4.1399999999999997</v>
      </c>
      <c r="AG1681" s="332">
        <v>533.17999999999995</v>
      </c>
      <c r="AH1681" s="332">
        <v>59.32</v>
      </c>
      <c r="AI1681" s="336">
        <v>132.9</v>
      </c>
      <c r="AJ1681" s="336">
        <v>427.9</v>
      </c>
      <c r="AK1681" s="336">
        <v>1827.4</v>
      </c>
      <c r="AL1681" s="331" t="s">
        <v>8328</v>
      </c>
      <c r="AM1681" s="331" t="s">
        <v>8329</v>
      </c>
      <c r="AN1681" s="332">
        <v>-91.62</v>
      </c>
      <c r="AO1681" s="332">
        <v>-91.2</v>
      </c>
      <c r="AP1681" s="332">
        <v>-91.62</v>
      </c>
    </row>
    <row r="1682" spans="1:42" ht="135">
      <c r="A1682" s="329">
        <v>44634</v>
      </c>
      <c r="B1682" s="330" t="s">
        <v>2853</v>
      </c>
      <c r="C1682" s="330" t="s">
        <v>2854</v>
      </c>
      <c r="D1682" s="331" t="s">
        <v>61</v>
      </c>
      <c r="E1682" s="331" t="s">
        <v>67</v>
      </c>
      <c r="F1682" s="332">
        <v>11.55</v>
      </c>
      <c r="G1682" s="330" t="s">
        <v>60</v>
      </c>
      <c r="H1682" s="330" t="s">
        <v>2855</v>
      </c>
      <c r="I1682" s="331" t="s">
        <v>2856</v>
      </c>
      <c r="J1682" s="329">
        <v>44634</v>
      </c>
      <c r="K1682" s="333" t="s">
        <v>491</v>
      </c>
      <c r="L1682" s="329">
        <v>44627</v>
      </c>
      <c r="M1682" s="335" t="s">
        <v>11755</v>
      </c>
      <c r="N1682" s="335" t="s">
        <v>11756</v>
      </c>
      <c r="O1682" s="335" t="s">
        <v>11757</v>
      </c>
      <c r="P1682" s="336">
        <v>773.6</v>
      </c>
      <c r="Q1682" s="331" t="s">
        <v>9112</v>
      </c>
      <c r="R1682" s="339" t="s">
        <v>11758</v>
      </c>
      <c r="S1682" s="333" t="s">
        <v>8650</v>
      </c>
      <c r="T1682" s="331" t="s">
        <v>6917</v>
      </c>
      <c r="U1682" s="331" t="s">
        <v>492</v>
      </c>
      <c r="V1682" s="335" t="s">
        <v>60</v>
      </c>
      <c r="W1682" s="333" t="s">
        <v>60</v>
      </c>
      <c r="X1682" s="330" t="s">
        <v>60</v>
      </c>
      <c r="Y1682" s="335" t="s">
        <v>11759</v>
      </c>
      <c r="Z1682" s="333" t="s">
        <v>8808</v>
      </c>
      <c r="AA1682" s="330" t="s">
        <v>60</v>
      </c>
      <c r="AB1682" s="341" t="s">
        <v>60</v>
      </c>
      <c r="AC1682" s="332">
        <v>2.17</v>
      </c>
      <c r="AD1682" s="341" t="s">
        <v>60</v>
      </c>
      <c r="AE1682" s="341" t="s">
        <v>60</v>
      </c>
      <c r="AF1682" s="332">
        <v>6.18</v>
      </c>
      <c r="AG1682" s="332">
        <v>19.149999999999999</v>
      </c>
      <c r="AH1682" s="332">
        <v>17.059999999999999</v>
      </c>
      <c r="AI1682" s="332">
        <v>3.42</v>
      </c>
      <c r="AJ1682" s="332">
        <v>-1.25</v>
      </c>
      <c r="AK1682" s="336">
        <v>11.1</v>
      </c>
      <c r="AL1682" s="331" t="s">
        <v>8328</v>
      </c>
      <c r="AM1682" s="331" t="s">
        <v>8329</v>
      </c>
      <c r="AN1682" s="332">
        <v>-91.97</v>
      </c>
      <c r="AO1682" s="332">
        <v>-91.97</v>
      </c>
      <c r="AP1682" s="332">
        <v>-80.349999999999994</v>
      </c>
    </row>
    <row r="1683" spans="1:42" ht="409.5">
      <c r="A1683" s="329">
        <v>44726</v>
      </c>
      <c r="B1683" s="330" t="s">
        <v>2857</v>
      </c>
      <c r="C1683" s="330" t="s">
        <v>2858</v>
      </c>
      <c r="D1683" s="331" t="s">
        <v>61</v>
      </c>
      <c r="E1683" s="331" t="s">
        <v>67</v>
      </c>
      <c r="F1683" s="332">
        <v>27.65</v>
      </c>
      <c r="G1683" s="330" t="s">
        <v>2859</v>
      </c>
      <c r="H1683" s="330" t="s">
        <v>2860</v>
      </c>
      <c r="I1683" s="331" t="s">
        <v>2861</v>
      </c>
      <c r="J1683" s="329">
        <v>44726</v>
      </c>
      <c r="K1683" s="333" t="s">
        <v>491</v>
      </c>
      <c r="L1683" s="329">
        <v>44726</v>
      </c>
      <c r="M1683" s="335" t="s">
        <v>11772</v>
      </c>
      <c r="N1683" s="335" t="s">
        <v>11773</v>
      </c>
      <c r="O1683" s="335" t="s">
        <v>11774</v>
      </c>
      <c r="P1683" s="332">
        <v>4.72</v>
      </c>
      <c r="Q1683" s="331" t="s">
        <v>11113</v>
      </c>
      <c r="R1683" s="333" t="s">
        <v>11775</v>
      </c>
      <c r="S1683" s="333" t="s">
        <v>11776</v>
      </c>
      <c r="T1683" s="331" t="s">
        <v>6923</v>
      </c>
      <c r="U1683" s="331" t="s">
        <v>492</v>
      </c>
      <c r="V1683" s="335" t="s">
        <v>11777</v>
      </c>
      <c r="W1683" s="333" t="s">
        <v>9658</v>
      </c>
      <c r="X1683" s="330" t="s">
        <v>60</v>
      </c>
      <c r="Y1683" s="335" t="s">
        <v>10663</v>
      </c>
      <c r="Z1683" s="339" t="s">
        <v>10664</v>
      </c>
      <c r="AA1683" s="330" t="s">
        <v>60</v>
      </c>
      <c r="AB1683" s="341" t="s">
        <v>60</v>
      </c>
      <c r="AC1683" s="341" t="s">
        <v>60</v>
      </c>
      <c r="AD1683" s="332">
        <v>11.4</v>
      </c>
      <c r="AE1683" s="332">
        <v>17.96</v>
      </c>
      <c r="AF1683" s="332">
        <v>1.1399999999999999</v>
      </c>
      <c r="AG1683" s="332">
        <v>27.19</v>
      </c>
      <c r="AH1683" s="338">
        <v>0.65400000000000003</v>
      </c>
      <c r="AI1683" s="336">
        <v>23.6</v>
      </c>
      <c r="AJ1683" s="338">
        <v>-0.37</v>
      </c>
      <c r="AK1683" s="336">
        <v>10.9</v>
      </c>
      <c r="AL1683" s="331" t="s">
        <v>8328</v>
      </c>
      <c r="AM1683" s="331" t="s">
        <v>8329</v>
      </c>
      <c r="AN1683" s="332">
        <v>-91.98</v>
      </c>
      <c r="AO1683" s="332">
        <v>-93.31</v>
      </c>
      <c r="AP1683" s="332">
        <v>-91.98</v>
      </c>
    </row>
    <row r="1684" spans="1:42" ht="90">
      <c r="A1684" s="329">
        <v>44286</v>
      </c>
      <c r="B1684" s="330" t="s">
        <v>11760</v>
      </c>
      <c r="C1684" s="330" t="s">
        <v>11761</v>
      </c>
      <c r="D1684" s="331" t="s">
        <v>61</v>
      </c>
      <c r="E1684" s="331" t="s">
        <v>67</v>
      </c>
      <c r="F1684" s="332">
        <v>4.01</v>
      </c>
      <c r="G1684" s="330" t="s">
        <v>60</v>
      </c>
      <c r="H1684" s="330" t="s">
        <v>60</v>
      </c>
      <c r="I1684" s="331" t="s">
        <v>2864</v>
      </c>
      <c r="J1684" s="329">
        <v>44286</v>
      </c>
      <c r="K1684" s="333" t="s">
        <v>491</v>
      </c>
      <c r="L1684" s="329">
        <v>44391</v>
      </c>
      <c r="M1684" s="335" t="s">
        <v>11762</v>
      </c>
      <c r="N1684" s="335" t="s">
        <v>11763</v>
      </c>
      <c r="O1684" s="335" t="s">
        <v>11764</v>
      </c>
      <c r="P1684" s="336">
        <v>40.799999999999997</v>
      </c>
      <c r="Q1684" s="331" t="s">
        <v>11765</v>
      </c>
      <c r="R1684" s="333" t="s">
        <v>11766</v>
      </c>
      <c r="S1684" s="333" t="s">
        <v>8411</v>
      </c>
      <c r="T1684" s="331" t="s">
        <v>6917</v>
      </c>
      <c r="U1684" s="331" t="s">
        <v>492</v>
      </c>
      <c r="V1684" s="335" t="s">
        <v>60</v>
      </c>
      <c r="W1684" s="333" t="s">
        <v>60</v>
      </c>
      <c r="X1684" s="330" t="s">
        <v>60</v>
      </c>
      <c r="Y1684" s="335" t="s">
        <v>60</v>
      </c>
      <c r="Z1684" s="333" t="s">
        <v>60</v>
      </c>
      <c r="AA1684" s="330" t="s">
        <v>60</v>
      </c>
      <c r="AB1684" s="341" t="s">
        <v>60</v>
      </c>
      <c r="AC1684" s="341" t="s">
        <v>60</v>
      </c>
      <c r="AD1684" s="341" t="s">
        <v>60</v>
      </c>
      <c r="AE1684" s="341" t="s">
        <v>60</v>
      </c>
      <c r="AF1684" s="341" t="s">
        <v>60</v>
      </c>
      <c r="AG1684" s="332">
        <v>4.0599999999999996</v>
      </c>
      <c r="AH1684" s="338">
        <v>0.14899999999999999</v>
      </c>
      <c r="AI1684" s="336">
        <v>22.3</v>
      </c>
      <c r="AJ1684" s="338">
        <v>0.46899999999999997</v>
      </c>
      <c r="AK1684" s="332">
        <v>2.2200000000000002</v>
      </c>
      <c r="AL1684" s="331" t="s">
        <v>8328</v>
      </c>
      <c r="AM1684" s="331" t="s">
        <v>8329</v>
      </c>
      <c r="AN1684" s="332">
        <v>-92.02</v>
      </c>
      <c r="AO1684" s="332">
        <v>-92.02</v>
      </c>
      <c r="AP1684" s="332">
        <v>-85</v>
      </c>
    </row>
    <row r="1685" spans="1:42" ht="213.75">
      <c r="A1685" s="329">
        <v>44714</v>
      </c>
      <c r="B1685" s="330" t="s">
        <v>2865</v>
      </c>
      <c r="C1685" s="330" t="s">
        <v>2866</v>
      </c>
      <c r="D1685" s="331" t="s">
        <v>61</v>
      </c>
      <c r="E1685" s="331" t="s">
        <v>67</v>
      </c>
      <c r="F1685" s="338">
        <v>0.88300000000000001</v>
      </c>
      <c r="G1685" s="330" t="s">
        <v>2867</v>
      </c>
      <c r="H1685" s="330" t="s">
        <v>2868</v>
      </c>
      <c r="I1685" s="331" t="s">
        <v>2869</v>
      </c>
      <c r="J1685" s="329">
        <v>44714</v>
      </c>
      <c r="K1685" s="333" t="s">
        <v>491</v>
      </c>
      <c r="L1685" s="329">
        <v>44709</v>
      </c>
      <c r="M1685" s="335" t="s">
        <v>11749</v>
      </c>
      <c r="N1685" s="335" t="s">
        <v>60</v>
      </c>
      <c r="O1685" s="335" t="s">
        <v>60</v>
      </c>
      <c r="P1685" s="336">
        <v>29.3</v>
      </c>
      <c r="Q1685" s="331" t="s">
        <v>8356</v>
      </c>
      <c r="R1685" s="337" t="s">
        <v>11750</v>
      </c>
      <c r="S1685" s="333" t="s">
        <v>8602</v>
      </c>
      <c r="T1685" s="331" t="s">
        <v>6921</v>
      </c>
      <c r="U1685" s="331" t="s">
        <v>492</v>
      </c>
      <c r="V1685" s="335" t="s">
        <v>11751</v>
      </c>
      <c r="W1685" s="333" t="s">
        <v>11752</v>
      </c>
      <c r="X1685" s="330" t="s">
        <v>60</v>
      </c>
      <c r="Y1685" s="335" t="s">
        <v>11753</v>
      </c>
      <c r="Z1685" s="333" t="s">
        <v>11754</v>
      </c>
      <c r="AA1685" s="330" t="s">
        <v>60</v>
      </c>
      <c r="AB1685" s="341" t="s">
        <v>60</v>
      </c>
      <c r="AC1685" s="341" t="s">
        <v>60</v>
      </c>
      <c r="AD1685" s="341" t="s">
        <v>60</v>
      </c>
      <c r="AE1685" s="341" t="s">
        <v>60</v>
      </c>
      <c r="AF1685" s="341" t="s">
        <v>60</v>
      </c>
      <c r="AG1685" s="332">
        <v>1.02</v>
      </c>
      <c r="AH1685" s="338">
        <v>0.64900000000000002</v>
      </c>
      <c r="AI1685" s="336">
        <v>37.299999999999997</v>
      </c>
      <c r="AJ1685" s="332">
        <v>4.0599999999999996</v>
      </c>
      <c r="AK1685" s="338">
        <v>0.22600000000000001</v>
      </c>
      <c r="AL1685" s="331" t="s">
        <v>8328</v>
      </c>
      <c r="AM1685" s="331" t="s">
        <v>8329</v>
      </c>
      <c r="AN1685" s="332">
        <v>-92.72</v>
      </c>
      <c r="AO1685" s="332">
        <v>-91.21</v>
      </c>
      <c r="AP1685" s="332">
        <v>-86.99</v>
      </c>
    </row>
    <row r="1686" spans="1:42" ht="168.75">
      <c r="A1686" s="329">
        <v>44643</v>
      </c>
      <c r="B1686" s="330" t="s">
        <v>2870</v>
      </c>
      <c r="C1686" s="330" t="s">
        <v>2871</v>
      </c>
      <c r="D1686" s="331" t="s">
        <v>61</v>
      </c>
      <c r="E1686" s="331" t="s">
        <v>67</v>
      </c>
      <c r="F1686" s="338">
        <v>0.35299999999999998</v>
      </c>
      <c r="G1686" s="330" t="s">
        <v>2872</v>
      </c>
      <c r="H1686" s="330" t="s">
        <v>2873</v>
      </c>
      <c r="I1686" s="331" t="s">
        <v>2874</v>
      </c>
      <c r="J1686" s="329">
        <v>44643</v>
      </c>
      <c r="K1686" s="333" t="s">
        <v>491</v>
      </c>
      <c r="L1686" s="329">
        <v>44642</v>
      </c>
      <c r="M1686" s="335" t="s">
        <v>11767</v>
      </c>
      <c r="N1686" s="335" t="s">
        <v>60</v>
      </c>
      <c r="O1686" s="335" t="s">
        <v>60</v>
      </c>
      <c r="P1686" s="341" t="s">
        <v>60</v>
      </c>
      <c r="Q1686" s="331" t="s">
        <v>8511</v>
      </c>
      <c r="R1686" s="333" t="s">
        <v>8512</v>
      </c>
      <c r="S1686" s="333" t="s">
        <v>9861</v>
      </c>
      <c r="T1686" s="331" t="s">
        <v>6921</v>
      </c>
      <c r="U1686" s="331" t="s">
        <v>492</v>
      </c>
      <c r="V1686" s="335" t="s">
        <v>11768</v>
      </c>
      <c r="W1686" s="339" t="s">
        <v>11769</v>
      </c>
      <c r="X1686" s="330" t="s">
        <v>60</v>
      </c>
      <c r="Y1686" s="335" t="s">
        <v>11770</v>
      </c>
      <c r="Z1686" s="333" t="s">
        <v>11771</v>
      </c>
      <c r="AA1686" s="330" t="s">
        <v>60</v>
      </c>
      <c r="AB1686" s="341" t="s">
        <v>60</v>
      </c>
      <c r="AC1686" s="341" t="s">
        <v>60</v>
      </c>
      <c r="AD1686" s="341" t="s">
        <v>60</v>
      </c>
      <c r="AE1686" s="341" t="s">
        <v>60</v>
      </c>
      <c r="AF1686" s="341" t="s">
        <v>60</v>
      </c>
      <c r="AG1686" s="341" t="s">
        <v>60</v>
      </c>
      <c r="AH1686" s="338">
        <v>0.35799999999999998</v>
      </c>
      <c r="AI1686" s="342">
        <v>0</v>
      </c>
      <c r="AJ1686" s="338">
        <v>-7.8E-2</v>
      </c>
      <c r="AK1686" s="341" t="s">
        <v>60</v>
      </c>
      <c r="AL1686" s="331" t="s">
        <v>8328</v>
      </c>
      <c r="AM1686" s="331" t="s">
        <v>8329</v>
      </c>
      <c r="AN1686" s="332">
        <v>-93.11</v>
      </c>
      <c r="AO1686" s="332">
        <v>-93.11</v>
      </c>
      <c r="AP1686" s="332">
        <v>-93.11</v>
      </c>
    </row>
    <row r="1687" spans="1:42" ht="101.25">
      <c r="A1687" s="329">
        <v>44286</v>
      </c>
      <c r="B1687" s="330" t="s">
        <v>2875</v>
      </c>
      <c r="C1687" s="330" t="s">
        <v>60</v>
      </c>
      <c r="D1687" s="331" t="s">
        <v>61</v>
      </c>
      <c r="E1687" s="331" t="s">
        <v>67</v>
      </c>
      <c r="F1687" s="338">
        <v>0.255</v>
      </c>
      <c r="G1687" s="330" t="s">
        <v>60</v>
      </c>
      <c r="H1687" s="330" t="s">
        <v>2876</v>
      </c>
      <c r="I1687" s="331" t="s">
        <v>2877</v>
      </c>
      <c r="J1687" s="329">
        <v>44286</v>
      </c>
      <c r="K1687" s="333" t="s">
        <v>491</v>
      </c>
      <c r="L1687" s="329">
        <v>44313</v>
      </c>
      <c r="M1687" s="335" t="s">
        <v>11734</v>
      </c>
      <c r="N1687" s="335" t="s">
        <v>60</v>
      </c>
      <c r="O1687" s="335" t="s">
        <v>60</v>
      </c>
      <c r="P1687" s="341" t="s">
        <v>60</v>
      </c>
      <c r="Q1687" s="331" t="s">
        <v>8537</v>
      </c>
      <c r="R1687" s="333" t="s">
        <v>11735</v>
      </c>
      <c r="S1687" s="333" t="s">
        <v>11096</v>
      </c>
      <c r="T1687" s="331" t="s">
        <v>6917</v>
      </c>
      <c r="U1687" s="331" t="s">
        <v>492</v>
      </c>
      <c r="V1687" s="335" t="s">
        <v>60</v>
      </c>
      <c r="W1687" s="333" t="s">
        <v>60</v>
      </c>
      <c r="X1687" s="330" t="s">
        <v>60</v>
      </c>
      <c r="Y1687" s="335" t="s">
        <v>11736</v>
      </c>
      <c r="Z1687" s="339" t="s">
        <v>11737</v>
      </c>
      <c r="AA1687" s="330" t="s">
        <v>60</v>
      </c>
      <c r="AB1687" s="341" t="s">
        <v>60</v>
      </c>
      <c r="AC1687" s="341" t="s">
        <v>60</v>
      </c>
      <c r="AD1687" s="341" t="s">
        <v>60</v>
      </c>
      <c r="AE1687" s="341" t="s">
        <v>60</v>
      </c>
      <c r="AF1687" s="341" t="s">
        <v>60</v>
      </c>
      <c r="AG1687" s="338">
        <v>0.32700000000000001</v>
      </c>
      <c r="AH1687" s="338">
        <v>0.32700000000000001</v>
      </c>
      <c r="AI1687" s="338">
        <v>-4.0000000000000001E-3</v>
      </c>
      <c r="AJ1687" s="338">
        <v>-0.22500000000000001</v>
      </c>
      <c r="AK1687" s="338">
        <v>4.0000000000000001E-3</v>
      </c>
      <c r="AL1687" s="331" t="s">
        <v>8328</v>
      </c>
      <c r="AM1687" s="331" t="s">
        <v>8329</v>
      </c>
      <c r="AN1687" s="332">
        <v>-93.28</v>
      </c>
      <c r="AO1687" s="332">
        <v>-90.45</v>
      </c>
      <c r="AP1687" s="332">
        <v>-77.819999999999993</v>
      </c>
    </row>
    <row r="1688" spans="1:42" ht="67.5">
      <c r="A1688" s="329">
        <v>44259</v>
      </c>
      <c r="B1688" s="330" t="s">
        <v>2878</v>
      </c>
      <c r="C1688" s="330" t="s">
        <v>2879</v>
      </c>
      <c r="D1688" s="331" t="s">
        <v>61</v>
      </c>
      <c r="E1688" s="331" t="s">
        <v>67</v>
      </c>
      <c r="F1688" s="338">
        <v>0.34</v>
      </c>
      <c r="G1688" s="330" t="s">
        <v>60</v>
      </c>
      <c r="H1688" s="330" t="s">
        <v>60</v>
      </c>
      <c r="I1688" s="331" t="s">
        <v>2880</v>
      </c>
      <c r="J1688" s="329">
        <v>44259</v>
      </c>
      <c r="K1688" s="333" t="s">
        <v>491</v>
      </c>
      <c r="L1688" s="329">
        <v>44253</v>
      </c>
      <c r="M1688" s="335" t="s">
        <v>11778</v>
      </c>
      <c r="N1688" s="335" t="s">
        <v>60</v>
      </c>
      <c r="O1688" s="335" t="s">
        <v>60</v>
      </c>
      <c r="P1688" s="341" t="s">
        <v>60</v>
      </c>
      <c r="Q1688" s="331" t="s">
        <v>8491</v>
      </c>
      <c r="R1688" s="333" t="s">
        <v>11779</v>
      </c>
      <c r="S1688" s="333" t="s">
        <v>8325</v>
      </c>
      <c r="T1688" s="331" t="s">
        <v>6917</v>
      </c>
      <c r="U1688" s="331" t="s">
        <v>492</v>
      </c>
      <c r="V1688" s="335" t="s">
        <v>60</v>
      </c>
      <c r="W1688" s="333" t="s">
        <v>60</v>
      </c>
      <c r="X1688" s="330" t="s">
        <v>60</v>
      </c>
      <c r="Y1688" s="335" t="s">
        <v>60</v>
      </c>
      <c r="Z1688" s="333" t="s">
        <v>60</v>
      </c>
      <c r="AA1688" s="330" t="s">
        <v>60</v>
      </c>
      <c r="AB1688" s="341" t="s">
        <v>60</v>
      </c>
      <c r="AC1688" s="341" t="s">
        <v>60</v>
      </c>
      <c r="AD1688" s="341" t="s">
        <v>60</v>
      </c>
      <c r="AE1688" s="341" t="s">
        <v>60</v>
      </c>
      <c r="AF1688" s="341" t="s">
        <v>60</v>
      </c>
      <c r="AG1688" s="338">
        <v>0.505</v>
      </c>
      <c r="AH1688" s="338">
        <v>0.505</v>
      </c>
      <c r="AI1688" s="338">
        <v>0.91400000000000003</v>
      </c>
      <c r="AJ1688" s="332">
        <v>-2.94</v>
      </c>
      <c r="AK1688" s="342">
        <v>0</v>
      </c>
      <c r="AL1688" s="331" t="s">
        <v>8328</v>
      </c>
      <c r="AM1688" s="331" t="s">
        <v>8329</v>
      </c>
      <c r="AN1688" s="332">
        <v>-93.58</v>
      </c>
      <c r="AO1688" s="332">
        <v>-93.58</v>
      </c>
      <c r="AP1688" s="332">
        <v>-93.2</v>
      </c>
    </row>
    <row r="1689" spans="1:42" ht="135">
      <c r="A1689" s="329">
        <v>44113</v>
      </c>
      <c r="B1689" s="330" t="s">
        <v>2881</v>
      </c>
      <c r="C1689" s="330" t="s">
        <v>2882</v>
      </c>
      <c r="D1689" s="331" t="s">
        <v>61</v>
      </c>
      <c r="E1689" s="331" t="s">
        <v>67</v>
      </c>
      <c r="F1689" s="338">
        <v>0.251</v>
      </c>
      <c r="G1689" s="330" t="s">
        <v>2883</v>
      </c>
      <c r="H1689" s="330" t="s">
        <v>60</v>
      </c>
      <c r="I1689" s="331" t="s">
        <v>2884</v>
      </c>
      <c r="J1689" s="329">
        <v>44113</v>
      </c>
      <c r="K1689" s="333" t="s">
        <v>491</v>
      </c>
      <c r="L1689" s="329">
        <v>44109</v>
      </c>
      <c r="M1689" s="335" t="s">
        <v>11780</v>
      </c>
      <c r="N1689" s="335" t="s">
        <v>60</v>
      </c>
      <c r="O1689" s="335" t="s">
        <v>60</v>
      </c>
      <c r="P1689" s="341" t="s">
        <v>60</v>
      </c>
      <c r="Q1689" s="331" t="s">
        <v>8469</v>
      </c>
      <c r="R1689" s="333" t="s">
        <v>8773</v>
      </c>
      <c r="S1689" s="333" t="s">
        <v>8800</v>
      </c>
      <c r="T1689" s="331" t="s">
        <v>6921</v>
      </c>
      <c r="U1689" s="331" t="s">
        <v>492</v>
      </c>
      <c r="V1689" s="335" t="s">
        <v>11781</v>
      </c>
      <c r="W1689" s="333" t="s">
        <v>10077</v>
      </c>
      <c r="X1689" s="330" t="s">
        <v>60</v>
      </c>
      <c r="Y1689" s="335" t="s">
        <v>60</v>
      </c>
      <c r="Z1689" s="333" t="s">
        <v>60</v>
      </c>
      <c r="AA1689" s="330" t="s">
        <v>60</v>
      </c>
      <c r="AB1689" s="341" t="s">
        <v>60</v>
      </c>
      <c r="AC1689" s="341" t="s">
        <v>60</v>
      </c>
      <c r="AD1689" s="341" t="s">
        <v>60</v>
      </c>
      <c r="AE1689" s="341" t="s">
        <v>60</v>
      </c>
      <c r="AF1689" s="341" t="s">
        <v>60</v>
      </c>
      <c r="AG1689" s="338">
        <v>0.34200000000000003</v>
      </c>
      <c r="AH1689" s="338">
        <v>0.32300000000000001</v>
      </c>
      <c r="AI1689" s="342">
        <v>0</v>
      </c>
      <c r="AJ1689" s="332">
        <v>-3.55</v>
      </c>
      <c r="AK1689" s="338">
        <v>1.2E-2</v>
      </c>
      <c r="AL1689" s="331" t="s">
        <v>8328</v>
      </c>
      <c r="AM1689" s="331" t="s">
        <v>8329</v>
      </c>
      <c r="AN1689" s="332">
        <v>-95.37</v>
      </c>
      <c r="AO1689" s="332">
        <v>-95.37</v>
      </c>
      <c r="AP1689" s="332">
        <v>-95.37</v>
      </c>
    </row>
    <row r="1690" spans="1:42" ht="135">
      <c r="A1690" s="329">
        <v>44487</v>
      </c>
      <c r="B1690" s="330" t="s">
        <v>2885</v>
      </c>
      <c r="C1690" s="330" t="s">
        <v>2886</v>
      </c>
      <c r="D1690" s="331" t="s">
        <v>61</v>
      </c>
      <c r="E1690" s="331" t="s">
        <v>77</v>
      </c>
      <c r="F1690" s="338">
        <v>0.19400000000000001</v>
      </c>
      <c r="G1690" s="330" t="s">
        <v>2887</v>
      </c>
      <c r="H1690" s="330" t="s">
        <v>60</v>
      </c>
      <c r="I1690" s="331" t="s">
        <v>2888</v>
      </c>
      <c r="J1690" s="329">
        <v>44487</v>
      </c>
      <c r="K1690" s="333" t="s">
        <v>491</v>
      </c>
      <c r="L1690" s="334" t="s">
        <v>60</v>
      </c>
      <c r="M1690" s="335" t="s">
        <v>11782</v>
      </c>
      <c r="N1690" s="335" t="s">
        <v>60</v>
      </c>
      <c r="O1690" s="335" t="s">
        <v>11015</v>
      </c>
      <c r="P1690" s="332">
        <v>3.04</v>
      </c>
      <c r="Q1690" s="331" t="s">
        <v>10931</v>
      </c>
      <c r="R1690" s="339" t="s">
        <v>11783</v>
      </c>
      <c r="S1690" s="333" t="s">
        <v>8353</v>
      </c>
      <c r="T1690" s="331" t="s">
        <v>6917</v>
      </c>
      <c r="U1690" s="331" t="s">
        <v>492</v>
      </c>
      <c r="V1690" s="335" t="s">
        <v>11784</v>
      </c>
      <c r="W1690" s="333" t="s">
        <v>9004</v>
      </c>
      <c r="X1690" s="344">
        <v>3.04</v>
      </c>
      <c r="Y1690" s="335" t="s">
        <v>60</v>
      </c>
      <c r="Z1690" s="333" t="s">
        <v>60</v>
      </c>
      <c r="AA1690" s="330" t="s">
        <v>60</v>
      </c>
      <c r="AB1690" s="332">
        <v>9.35</v>
      </c>
      <c r="AC1690" s="338">
        <v>0.16700000000000001</v>
      </c>
      <c r="AD1690" s="332">
        <v>4.8499999999999996</v>
      </c>
      <c r="AE1690" s="332">
        <v>6.43</v>
      </c>
      <c r="AF1690" s="338">
        <v>0.56200000000000006</v>
      </c>
      <c r="AG1690" s="338">
        <v>0.27400000000000002</v>
      </c>
      <c r="AH1690" s="338">
        <v>0.28399999999999997</v>
      </c>
      <c r="AI1690" s="338">
        <v>0.73499999999999999</v>
      </c>
      <c r="AJ1690" s="338">
        <v>2.8000000000000001E-2</v>
      </c>
      <c r="AK1690" s="332">
        <v>1.9</v>
      </c>
      <c r="AL1690" s="331" t="s">
        <v>8328</v>
      </c>
      <c r="AM1690" s="331" t="s">
        <v>8329</v>
      </c>
      <c r="AN1690" s="332">
        <v>-95.38</v>
      </c>
      <c r="AO1690" s="332">
        <v>-95.51</v>
      </c>
      <c r="AP1690" s="332">
        <v>-95.76</v>
      </c>
    </row>
    <row r="1691" spans="1:42" ht="157.5">
      <c r="A1691" s="329">
        <v>44252</v>
      </c>
      <c r="B1691" s="330" t="s">
        <v>2889</v>
      </c>
      <c r="C1691" s="330" t="s">
        <v>2890</v>
      </c>
      <c r="D1691" s="331" t="s">
        <v>61</v>
      </c>
      <c r="E1691" s="331" t="s">
        <v>77</v>
      </c>
      <c r="F1691" s="338">
        <v>1.4999999999999999E-2</v>
      </c>
      <c r="G1691" s="330" t="s">
        <v>60</v>
      </c>
      <c r="H1691" s="330" t="s">
        <v>2891</v>
      </c>
      <c r="I1691" s="331" t="s">
        <v>2892</v>
      </c>
      <c r="J1691" s="329">
        <v>44252</v>
      </c>
      <c r="K1691" s="333" t="s">
        <v>491</v>
      </c>
      <c r="L1691" s="334" t="s">
        <v>60</v>
      </c>
      <c r="M1691" s="335" t="s">
        <v>11785</v>
      </c>
      <c r="N1691" s="335" t="s">
        <v>11786</v>
      </c>
      <c r="O1691" s="335" t="s">
        <v>11336</v>
      </c>
      <c r="P1691" s="332">
        <v>1.73</v>
      </c>
      <c r="Q1691" s="331" t="s">
        <v>10445</v>
      </c>
      <c r="R1691" s="333" t="s">
        <v>11787</v>
      </c>
      <c r="S1691" s="333" t="s">
        <v>11788</v>
      </c>
      <c r="T1691" s="331" t="s">
        <v>6917</v>
      </c>
      <c r="U1691" s="331" t="s">
        <v>492</v>
      </c>
      <c r="V1691" s="335" t="s">
        <v>60</v>
      </c>
      <c r="W1691" s="333" t="s">
        <v>60</v>
      </c>
      <c r="X1691" s="330" t="s">
        <v>60</v>
      </c>
      <c r="Y1691" s="335" t="s">
        <v>11789</v>
      </c>
      <c r="Z1691" s="333" t="s">
        <v>11790</v>
      </c>
      <c r="AA1691" s="340">
        <v>40.9</v>
      </c>
      <c r="AB1691" s="341" t="s">
        <v>60</v>
      </c>
      <c r="AC1691" s="341" t="s">
        <v>60</v>
      </c>
      <c r="AD1691" s="341" t="s">
        <v>60</v>
      </c>
      <c r="AE1691" s="341" t="s">
        <v>60</v>
      </c>
      <c r="AF1691" s="341" t="s">
        <v>60</v>
      </c>
      <c r="AG1691" s="341" t="s">
        <v>60</v>
      </c>
      <c r="AH1691" s="338">
        <v>0.02</v>
      </c>
      <c r="AI1691" s="338">
        <v>1.6E-2</v>
      </c>
      <c r="AJ1691" s="338">
        <v>-3.5999999999999997E-2</v>
      </c>
      <c r="AK1691" s="338">
        <v>0.32100000000000001</v>
      </c>
      <c r="AL1691" s="331" t="s">
        <v>8328</v>
      </c>
      <c r="AM1691" s="331" t="s">
        <v>8329</v>
      </c>
      <c r="AN1691" s="332">
        <v>-95.5</v>
      </c>
      <c r="AO1691" s="332">
        <v>-95.82</v>
      </c>
      <c r="AP1691" s="332">
        <v>-93.72</v>
      </c>
    </row>
    <row r="1692" spans="1:42" ht="270">
      <c r="A1692" s="329">
        <v>44253</v>
      </c>
      <c r="B1692" s="330" t="s">
        <v>2893</v>
      </c>
      <c r="C1692" s="330" t="s">
        <v>2894</v>
      </c>
      <c r="D1692" s="331" t="s">
        <v>61</v>
      </c>
      <c r="E1692" s="331" t="s">
        <v>77</v>
      </c>
      <c r="F1692" s="332">
        <v>144.16</v>
      </c>
      <c r="G1692" s="330" t="s">
        <v>60</v>
      </c>
      <c r="H1692" s="330" t="s">
        <v>2895</v>
      </c>
      <c r="I1692" s="331" t="s">
        <v>2896</v>
      </c>
      <c r="J1692" s="329">
        <v>44253</v>
      </c>
      <c r="K1692" s="333" t="s">
        <v>491</v>
      </c>
      <c r="L1692" s="334" t="s">
        <v>60</v>
      </c>
      <c r="M1692" s="335" t="s">
        <v>11803</v>
      </c>
      <c r="N1692" s="335" t="s">
        <v>11804</v>
      </c>
      <c r="O1692" s="335" t="s">
        <v>60</v>
      </c>
      <c r="P1692" s="336">
        <v>395.9</v>
      </c>
      <c r="Q1692" s="331" t="s">
        <v>8469</v>
      </c>
      <c r="R1692" s="339" t="s">
        <v>11805</v>
      </c>
      <c r="S1692" s="333" t="s">
        <v>8508</v>
      </c>
      <c r="T1692" s="331" t="s">
        <v>6917</v>
      </c>
      <c r="U1692" s="331" t="s">
        <v>492</v>
      </c>
      <c r="V1692" s="335" t="s">
        <v>60</v>
      </c>
      <c r="W1692" s="333" t="s">
        <v>60</v>
      </c>
      <c r="X1692" s="330" t="s">
        <v>60</v>
      </c>
      <c r="Y1692" s="335" t="s">
        <v>11806</v>
      </c>
      <c r="Z1692" s="339" t="s">
        <v>11807</v>
      </c>
      <c r="AA1692" s="330" t="s">
        <v>60</v>
      </c>
      <c r="AB1692" s="341" t="s">
        <v>60</v>
      </c>
      <c r="AC1692" s="338">
        <v>0.505</v>
      </c>
      <c r="AD1692" s="341" t="s">
        <v>60</v>
      </c>
      <c r="AE1692" s="341" t="s">
        <v>60</v>
      </c>
      <c r="AF1692" s="338">
        <v>0.67200000000000004</v>
      </c>
      <c r="AG1692" s="332">
        <v>188.98</v>
      </c>
      <c r="AH1692" s="332">
        <v>300.83</v>
      </c>
      <c r="AI1692" s="336">
        <v>209.8</v>
      </c>
      <c r="AJ1692" s="336">
        <v>-339.6</v>
      </c>
      <c r="AK1692" s="336">
        <v>1081.9000000000001</v>
      </c>
      <c r="AL1692" s="331" t="s">
        <v>8328</v>
      </c>
      <c r="AM1692" s="331" t="s">
        <v>8329</v>
      </c>
      <c r="AN1692" s="332">
        <v>-95.92</v>
      </c>
      <c r="AO1692" s="332">
        <v>-96.77</v>
      </c>
      <c r="AP1692" s="332">
        <v>-96.11</v>
      </c>
    </row>
    <row r="1693" spans="1:42" ht="360">
      <c r="A1693" s="329">
        <v>44863</v>
      </c>
      <c r="B1693" s="330" t="s">
        <v>6883</v>
      </c>
      <c r="C1693" s="330" t="s">
        <v>6884</v>
      </c>
      <c r="D1693" s="331" t="s">
        <v>61</v>
      </c>
      <c r="E1693" s="331" t="s">
        <v>77</v>
      </c>
      <c r="F1693" s="332">
        <v>20.260000000000002</v>
      </c>
      <c r="G1693" s="330" t="s">
        <v>6885</v>
      </c>
      <c r="H1693" s="330" t="s">
        <v>6886</v>
      </c>
      <c r="I1693" s="331" t="s">
        <v>6887</v>
      </c>
      <c r="J1693" s="329">
        <v>44863</v>
      </c>
      <c r="K1693" s="333" t="s">
        <v>491</v>
      </c>
      <c r="L1693" s="334" t="s">
        <v>60</v>
      </c>
      <c r="M1693" s="335" t="s">
        <v>11791</v>
      </c>
      <c r="N1693" s="335" t="s">
        <v>11792</v>
      </c>
      <c r="O1693" s="335" t="s">
        <v>60</v>
      </c>
      <c r="P1693" s="338">
        <v>0.48399999999999999</v>
      </c>
      <c r="Q1693" s="331" t="s">
        <v>10886</v>
      </c>
      <c r="R1693" s="339" t="s">
        <v>11793</v>
      </c>
      <c r="S1693" s="333" t="s">
        <v>8800</v>
      </c>
      <c r="T1693" s="331" t="s">
        <v>6921</v>
      </c>
      <c r="U1693" s="331" t="s">
        <v>492</v>
      </c>
      <c r="V1693" s="335" t="s">
        <v>11794</v>
      </c>
      <c r="W1693" s="333" t="s">
        <v>8551</v>
      </c>
      <c r="X1693" s="330" t="s">
        <v>60</v>
      </c>
      <c r="Y1693" s="335" t="s">
        <v>11795</v>
      </c>
      <c r="Z1693" s="333" t="s">
        <v>11796</v>
      </c>
      <c r="AA1693" s="330" t="s">
        <v>11797</v>
      </c>
      <c r="AB1693" s="341" t="s">
        <v>60</v>
      </c>
      <c r="AC1693" s="338">
        <v>1.2999999999999999E-2</v>
      </c>
      <c r="AD1693" s="341" t="s">
        <v>60</v>
      </c>
      <c r="AE1693" s="341" t="s">
        <v>60</v>
      </c>
      <c r="AF1693" s="338">
        <v>0.54900000000000004</v>
      </c>
      <c r="AG1693" s="332">
        <v>16</v>
      </c>
      <c r="AH1693" s="338">
        <v>7.4999999999999997E-2</v>
      </c>
      <c r="AI1693" s="336">
        <v>31</v>
      </c>
      <c r="AJ1693" s="332">
        <v>-2.84</v>
      </c>
      <c r="AK1693" s="336">
        <v>43.4</v>
      </c>
      <c r="AL1693" s="331" t="s">
        <v>8328</v>
      </c>
      <c r="AM1693" s="331" t="s">
        <v>8329</v>
      </c>
      <c r="AN1693" s="332">
        <v>-96.5</v>
      </c>
      <c r="AO1693" s="332">
        <v>-96.5</v>
      </c>
      <c r="AP1693" s="332">
        <v>-95.33</v>
      </c>
    </row>
    <row r="1694" spans="1:42" ht="191.25">
      <c r="A1694" s="329">
        <v>44119</v>
      </c>
      <c r="B1694" s="330" t="s">
        <v>2897</v>
      </c>
      <c r="C1694" s="330" t="s">
        <v>60</v>
      </c>
      <c r="D1694" s="331" t="s">
        <v>61</v>
      </c>
      <c r="E1694" s="331" t="s">
        <v>67</v>
      </c>
      <c r="F1694" s="338">
        <v>0.28000000000000003</v>
      </c>
      <c r="G1694" s="330" t="s">
        <v>2898</v>
      </c>
      <c r="H1694" s="330" t="s">
        <v>2820</v>
      </c>
      <c r="I1694" s="331" t="s">
        <v>2899</v>
      </c>
      <c r="J1694" s="329">
        <v>44119</v>
      </c>
      <c r="K1694" s="333" t="s">
        <v>491</v>
      </c>
      <c r="L1694" s="329">
        <v>44000</v>
      </c>
      <c r="M1694" s="335" t="s">
        <v>11798</v>
      </c>
      <c r="N1694" s="335" t="s">
        <v>60</v>
      </c>
      <c r="O1694" s="335" t="s">
        <v>60</v>
      </c>
      <c r="P1694" s="341" t="s">
        <v>60</v>
      </c>
      <c r="Q1694" s="331" t="s">
        <v>8626</v>
      </c>
      <c r="R1694" s="333" t="s">
        <v>11799</v>
      </c>
      <c r="S1694" s="333" t="s">
        <v>11800</v>
      </c>
      <c r="T1694" s="331" t="s">
        <v>6917</v>
      </c>
      <c r="U1694" s="331" t="s">
        <v>492</v>
      </c>
      <c r="V1694" s="335" t="s">
        <v>11801</v>
      </c>
      <c r="W1694" s="339" t="s">
        <v>11802</v>
      </c>
      <c r="X1694" s="330" t="s">
        <v>60</v>
      </c>
      <c r="Y1694" s="335" t="s">
        <v>11715</v>
      </c>
      <c r="Z1694" s="333" t="s">
        <v>11716</v>
      </c>
      <c r="AA1694" s="330" t="s">
        <v>60</v>
      </c>
      <c r="AB1694" s="341" t="s">
        <v>60</v>
      </c>
      <c r="AC1694" s="332">
        <v>6.1</v>
      </c>
      <c r="AD1694" s="341" t="s">
        <v>60</v>
      </c>
      <c r="AE1694" s="341" t="s">
        <v>60</v>
      </c>
      <c r="AF1694" s="341" t="s">
        <v>60</v>
      </c>
      <c r="AG1694" s="338">
        <v>0.55500000000000005</v>
      </c>
      <c r="AH1694" s="338">
        <v>0.55500000000000005</v>
      </c>
      <c r="AI1694" s="336">
        <v>38.6</v>
      </c>
      <c r="AJ1694" s="332">
        <v>9.4499999999999993</v>
      </c>
      <c r="AK1694" s="336">
        <v>68.7</v>
      </c>
      <c r="AL1694" s="331" t="s">
        <v>8328</v>
      </c>
      <c r="AM1694" s="331" t="s">
        <v>8329</v>
      </c>
      <c r="AN1694" s="332">
        <v>-96.73</v>
      </c>
      <c r="AO1694" s="332">
        <v>-96.73</v>
      </c>
      <c r="AP1694" s="332">
        <v>-90.67</v>
      </c>
    </row>
    <row r="1695" spans="1:42" ht="123.75">
      <c r="A1695" s="329">
        <v>44551</v>
      </c>
      <c r="B1695" s="330" t="s">
        <v>2900</v>
      </c>
      <c r="C1695" s="330" t="s">
        <v>2901</v>
      </c>
      <c r="D1695" s="331" t="s">
        <v>61</v>
      </c>
      <c r="E1695" s="331" t="s">
        <v>67</v>
      </c>
      <c r="F1695" s="338">
        <v>0.28499999999999998</v>
      </c>
      <c r="G1695" s="330" t="s">
        <v>2902</v>
      </c>
      <c r="H1695" s="330" t="s">
        <v>60</v>
      </c>
      <c r="I1695" s="331" t="s">
        <v>2903</v>
      </c>
      <c r="J1695" s="329">
        <v>44551</v>
      </c>
      <c r="K1695" s="333" t="s">
        <v>491</v>
      </c>
      <c r="L1695" s="329">
        <v>44546</v>
      </c>
      <c r="M1695" s="335" t="s">
        <v>11808</v>
      </c>
      <c r="N1695" s="335" t="s">
        <v>11809</v>
      </c>
      <c r="O1695" s="335" t="s">
        <v>11810</v>
      </c>
      <c r="P1695" s="336">
        <v>43.2</v>
      </c>
      <c r="Q1695" s="331" t="s">
        <v>8337</v>
      </c>
      <c r="R1695" s="333" t="s">
        <v>11811</v>
      </c>
      <c r="S1695" s="333" t="s">
        <v>10674</v>
      </c>
      <c r="T1695" s="331" t="s">
        <v>6921</v>
      </c>
      <c r="U1695" s="331" t="s">
        <v>492</v>
      </c>
      <c r="V1695" s="335" t="s">
        <v>11812</v>
      </c>
      <c r="W1695" s="333" t="s">
        <v>9696</v>
      </c>
      <c r="X1695" s="330" t="s">
        <v>60</v>
      </c>
      <c r="Y1695" s="335" t="s">
        <v>60</v>
      </c>
      <c r="Z1695" s="333" t="s">
        <v>60</v>
      </c>
      <c r="AA1695" s="330" t="s">
        <v>60</v>
      </c>
      <c r="AB1695" s="341" t="s">
        <v>60</v>
      </c>
      <c r="AC1695" s="341" t="s">
        <v>60</v>
      </c>
      <c r="AD1695" s="341" t="s">
        <v>60</v>
      </c>
      <c r="AE1695" s="341" t="s">
        <v>60</v>
      </c>
      <c r="AF1695" s="341" t="s">
        <v>60</v>
      </c>
      <c r="AG1695" s="338">
        <v>0.30599999999999999</v>
      </c>
      <c r="AH1695" s="338">
        <v>0.221</v>
      </c>
      <c r="AI1695" s="338">
        <v>-0.28999999999999998</v>
      </c>
      <c r="AJ1695" s="332">
        <v>-1.87</v>
      </c>
      <c r="AK1695" s="338">
        <v>2.1999999999999999E-2</v>
      </c>
      <c r="AL1695" s="331" t="s">
        <v>8328</v>
      </c>
      <c r="AM1695" s="331" t="s">
        <v>8329</v>
      </c>
      <c r="AN1695" s="332">
        <v>-96.91</v>
      </c>
      <c r="AO1695" s="332">
        <v>-96.91</v>
      </c>
      <c r="AP1695" s="332">
        <v>-97.79</v>
      </c>
    </row>
    <row r="1696" spans="1:42" ht="135">
      <c r="A1696" s="329">
        <v>44599</v>
      </c>
      <c r="B1696" s="330" t="s">
        <v>2904</v>
      </c>
      <c r="C1696" s="330" t="s">
        <v>2905</v>
      </c>
      <c r="D1696" s="331" t="s">
        <v>61</v>
      </c>
      <c r="E1696" s="331" t="s">
        <v>77</v>
      </c>
      <c r="F1696" s="332">
        <v>125.84</v>
      </c>
      <c r="G1696" s="330" t="s">
        <v>60</v>
      </c>
      <c r="H1696" s="330" t="s">
        <v>2906</v>
      </c>
      <c r="I1696" s="331" t="s">
        <v>2907</v>
      </c>
      <c r="J1696" s="329">
        <v>44599</v>
      </c>
      <c r="K1696" s="333" t="s">
        <v>491</v>
      </c>
      <c r="L1696" s="334" t="s">
        <v>60</v>
      </c>
      <c r="M1696" s="335" t="s">
        <v>11813</v>
      </c>
      <c r="N1696" s="335" t="s">
        <v>11814</v>
      </c>
      <c r="O1696" s="335" t="s">
        <v>11815</v>
      </c>
      <c r="P1696" s="336">
        <v>55.8</v>
      </c>
      <c r="Q1696" s="331" t="s">
        <v>8417</v>
      </c>
      <c r="R1696" s="339" t="s">
        <v>11816</v>
      </c>
      <c r="S1696" s="333" t="s">
        <v>9222</v>
      </c>
      <c r="T1696" s="331" t="s">
        <v>6915</v>
      </c>
      <c r="U1696" s="331" t="s">
        <v>492</v>
      </c>
      <c r="V1696" s="335" t="s">
        <v>60</v>
      </c>
      <c r="W1696" s="333" t="s">
        <v>60</v>
      </c>
      <c r="X1696" s="330" t="s">
        <v>60</v>
      </c>
      <c r="Y1696" s="335" t="s">
        <v>11817</v>
      </c>
      <c r="Z1696" s="333" t="s">
        <v>11818</v>
      </c>
      <c r="AA1696" s="330" t="s">
        <v>60</v>
      </c>
      <c r="AB1696" s="338">
        <v>0.108</v>
      </c>
      <c r="AC1696" s="338">
        <v>2.3E-2</v>
      </c>
      <c r="AD1696" s="341" t="s">
        <v>60</v>
      </c>
      <c r="AE1696" s="332">
        <v>34.11</v>
      </c>
      <c r="AF1696" s="332">
        <v>10.39</v>
      </c>
      <c r="AG1696" s="332">
        <v>126.97</v>
      </c>
      <c r="AH1696" s="332">
        <v>2.29</v>
      </c>
      <c r="AI1696" s="336">
        <v>15.7</v>
      </c>
      <c r="AJ1696" s="332">
        <v>7.19</v>
      </c>
      <c r="AK1696" s="336">
        <v>251.8</v>
      </c>
      <c r="AL1696" s="331" t="s">
        <v>8328</v>
      </c>
      <c r="AM1696" s="331" t="s">
        <v>8329</v>
      </c>
      <c r="AN1696" s="332">
        <v>-97.02</v>
      </c>
      <c r="AO1696" s="332">
        <v>-97</v>
      </c>
      <c r="AP1696" s="332">
        <v>-97.13</v>
      </c>
    </row>
    <row r="1697" spans="1:42" ht="78.75">
      <c r="A1697" s="329">
        <v>44063</v>
      </c>
      <c r="B1697" s="330" t="s">
        <v>2908</v>
      </c>
      <c r="C1697" s="330" t="s">
        <v>2909</v>
      </c>
      <c r="D1697" s="331" t="s">
        <v>61</v>
      </c>
      <c r="E1697" s="331" t="s">
        <v>67</v>
      </c>
      <c r="F1697" s="338">
        <v>0.30499999999999999</v>
      </c>
      <c r="G1697" s="330" t="s">
        <v>60</v>
      </c>
      <c r="H1697" s="330" t="s">
        <v>60</v>
      </c>
      <c r="I1697" s="331" t="s">
        <v>2910</v>
      </c>
      <c r="J1697" s="329">
        <v>44063</v>
      </c>
      <c r="K1697" s="333" t="s">
        <v>491</v>
      </c>
      <c r="L1697" s="329">
        <v>44057</v>
      </c>
      <c r="M1697" s="335" t="s">
        <v>11822</v>
      </c>
      <c r="N1697" s="335" t="s">
        <v>60</v>
      </c>
      <c r="O1697" s="335" t="s">
        <v>60</v>
      </c>
      <c r="P1697" s="341" t="s">
        <v>60</v>
      </c>
      <c r="Q1697" s="331" t="s">
        <v>8469</v>
      </c>
      <c r="R1697" s="333" t="s">
        <v>11823</v>
      </c>
      <c r="S1697" s="333" t="s">
        <v>11096</v>
      </c>
      <c r="T1697" s="331" t="s">
        <v>6917</v>
      </c>
      <c r="U1697" s="331" t="s">
        <v>492</v>
      </c>
      <c r="V1697" s="335" t="s">
        <v>60</v>
      </c>
      <c r="W1697" s="333" t="s">
        <v>60</v>
      </c>
      <c r="X1697" s="330" t="s">
        <v>60</v>
      </c>
      <c r="Y1697" s="335" t="s">
        <v>60</v>
      </c>
      <c r="Z1697" s="333" t="s">
        <v>60</v>
      </c>
      <c r="AA1697" s="330" t="s">
        <v>60</v>
      </c>
      <c r="AB1697" s="341" t="s">
        <v>60</v>
      </c>
      <c r="AC1697" s="341" t="s">
        <v>60</v>
      </c>
      <c r="AD1697" s="341" t="s">
        <v>60</v>
      </c>
      <c r="AE1697" s="341" t="s">
        <v>60</v>
      </c>
      <c r="AF1697" s="341" t="s">
        <v>60</v>
      </c>
      <c r="AG1697" s="338">
        <v>0.31</v>
      </c>
      <c r="AH1697" s="338">
        <v>0.30499999999999999</v>
      </c>
      <c r="AI1697" s="342">
        <v>0</v>
      </c>
      <c r="AJ1697" s="338">
        <v>-2.5999999999999999E-2</v>
      </c>
      <c r="AK1697" s="341" t="s">
        <v>60</v>
      </c>
      <c r="AL1697" s="331" t="s">
        <v>8328</v>
      </c>
      <c r="AM1697" s="331" t="s">
        <v>8329</v>
      </c>
      <c r="AN1697" s="332">
        <v>-98.14</v>
      </c>
      <c r="AO1697" s="332">
        <v>-98.1</v>
      </c>
      <c r="AP1697" s="332">
        <v>-98.1</v>
      </c>
    </row>
    <row r="1698" spans="1:42" ht="90">
      <c r="A1698" s="329">
        <v>43994</v>
      </c>
      <c r="B1698" s="330" t="s">
        <v>2911</v>
      </c>
      <c r="C1698" s="330" t="s">
        <v>2912</v>
      </c>
      <c r="D1698" s="331" t="s">
        <v>61</v>
      </c>
      <c r="E1698" s="331" t="s">
        <v>67</v>
      </c>
      <c r="F1698" s="338">
        <v>0.28199999999999997</v>
      </c>
      <c r="G1698" s="330" t="s">
        <v>60</v>
      </c>
      <c r="H1698" s="330" t="s">
        <v>60</v>
      </c>
      <c r="I1698" s="331" t="s">
        <v>2913</v>
      </c>
      <c r="J1698" s="329">
        <v>43994</v>
      </c>
      <c r="K1698" s="333" t="s">
        <v>491</v>
      </c>
      <c r="L1698" s="329">
        <v>43993</v>
      </c>
      <c r="M1698" s="335" t="s">
        <v>11824</v>
      </c>
      <c r="N1698" s="335" t="s">
        <v>60</v>
      </c>
      <c r="O1698" s="335" t="s">
        <v>60</v>
      </c>
      <c r="P1698" s="341" t="s">
        <v>60</v>
      </c>
      <c r="Q1698" s="331" t="s">
        <v>8795</v>
      </c>
      <c r="R1698" s="339" t="s">
        <v>11825</v>
      </c>
      <c r="S1698" s="333" t="s">
        <v>9861</v>
      </c>
      <c r="T1698" s="331" t="s">
        <v>6921</v>
      </c>
      <c r="U1698" s="331" t="s">
        <v>492</v>
      </c>
      <c r="V1698" s="335" t="s">
        <v>60</v>
      </c>
      <c r="W1698" s="333" t="s">
        <v>60</v>
      </c>
      <c r="X1698" s="330" t="s">
        <v>60</v>
      </c>
      <c r="Y1698" s="335" t="s">
        <v>60</v>
      </c>
      <c r="Z1698" s="333" t="s">
        <v>60</v>
      </c>
      <c r="AA1698" s="330" t="s">
        <v>60</v>
      </c>
      <c r="AB1698" s="341" t="s">
        <v>60</v>
      </c>
      <c r="AC1698" s="341" t="s">
        <v>60</v>
      </c>
      <c r="AD1698" s="341" t="s">
        <v>60</v>
      </c>
      <c r="AE1698" s="341" t="s">
        <v>60</v>
      </c>
      <c r="AF1698" s="332">
        <v>69.3</v>
      </c>
      <c r="AG1698" s="338">
        <v>0.36699999999999999</v>
      </c>
      <c r="AH1698" s="338">
        <v>0.35499999999999998</v>
      </c>
      <c r="AI1698" s="342">
        <v>0</v>
      </c>
      <c r="AJ1698" s="338">
        <v>-0.83699999999999997</v>
      </c>
      <c r="AK1698" s="332">
        <v>1.06</v>
      </c>
      <c r="AL1698" s="331" t="s">
        <v>8328</v>
      </c>
      <c r="AM1698" s="331" t="s">
        <v>8329</v>
      </c>
      <c r="AN1698" s="332">
        <v>-98.35</v>
      </c>
      <c r="AO1698" s="332">
        <v>-98.35</v>
      </c>
      <c r="AP1698" s="332">
        <v>-98.35</v>
      </c>
    </row>
    <row r="1699" spans="1:42" ht="101.25">
      <c r="A1699" s="329">
        <v>44550</v>
      </c>
      <c r="B1699" s="330" t="s">
        <v>2914</v>
      </c>
      <c r="C1699" s="330" t="s">
        <v>2915</v>
      </c>
      <c r="D1699" s="331" t="s">
        <v>61</v>
      </c>
      <c r="E1699" s="331" t="s">
        <v>67</v>
      </c>
      <c r="F1699" s="338">
        <v>0.433</v>
      </c>
      <c r="G1699" s="330" t="s">
        <v>2916</v>
      </c>
      <c r="H1699" s="330" t="s">
        <v>60</v>
      </c>
      <c r="I1699" s="331" t="s">
        <v>2917</v>
      </c>
      <c r="J1699" s="329">
        <v>44550</v>
      </c>
      <c r="K1699" s="333" t="s">
        <v>491</v>
      </c>
      <c r="L1699" s="329">
        <v>44550</v>
      </c>
      <c r="M1699" s="335" t="s">
        <v>11819</v>
      </c>
      <c r="N1699" s="335" t="s">
        <v>60</v>
      </c>
      <c r="O1699" s="335" t="s">
        <v>60</v>
      </c>
      <c r="P1699" s="332">
        <v>8.4600000000000009</v>
      </c>
      <c r="Q1699" s="331" t="s">
        <v>8356</v>
      </c>
      <c r="R1699" s="333" t="s">
        <v>8374</v>
      </c>
      <c r="S1699" s="333" t="s">
        <v>9334</v>
      </c>
      <c r="T1699" s="331" t="s">
        <v>6917</v>
      </c>
      <c r="U1699" s="331" t="s">
        <v>492</v>
      </c>
      <c r="V1699" s="335" t="s">
        <v>11820</v>
      </c>
      <c r="W1699" s="339" t="s">
        <v>11821</v>
      </c>
      <c r="X1699" s="330" t="s">
        <v>60</v>
      </c>
      <c r="Y1699" s="335" t="s">
        <v>60</v>
      </c>
      <c r="Z1699" s="333" t="s">
        <v>60</v>
      </c>
      <c r="AA1699" s="330" t="s">
        <v>60</v>
      </c>
      <c r="AB1699" s="341" t="s">
        <v>60</v>
      </c>
      <c r="AC1699" s="341" t="s">
        <v>60</v>
      </c>
      <c r="AD1699" s="341" t="s">
        <v>60</v>
      </c>
      <c r="AE1699" s="341" t="s">
        <v>60</v>
      </c>
      <c r="AF1699" s="341" t="s">
        <v>60</v>
      </c>
      <c r="AG1699" s="338">
        <v>0.48499999999999999</v>
      </c>
      <c r="AH1699" s="338">
        <v>0.47199999999999998</v>
      </c>
      <c r="AI1699" s="342">
        <v>0</v>
      </c>
      <c r="AJ1699" s="338">
        <v>-2.8000000000000001E-2</v>
      </c>
      <c r="AK1699" s="341" t="s">
        <v>60</v>
      </c>
      <c r="AL1699" s="331" t="s">
        <v>8328</v>
      </c>
      <c r="AM1699" s="331" t="s">
        <v>8329</v>
      </c>
      <c r="AN1699" s="332">
        <v>-98.39</v>
      </c>
      <c r="AO1699" s="332">
        <v>-97.86</v>
      </c>
      <c r="AP1699" s="332">
        <v>-96.83</v>
      </c>
    </row>
    <row r="1700" spans="1:42" ht="281.25">
      <c r="A1700" s="329">
        <v>44630</v>
      </c>
      <c r="B1700" s="330" t="s">
        <v>2918</v>
      </c>
      <c r="C1700" s="330" t="s">
        <v>2919</v>
      </c>
      <c r="D1700" s="331" t="s">
        <v>61</v>
      </c>
      <c r="E1700" s="331" t="s">
        <v>67</v>
      </c>
      <c r="F1700" s="332">
        <v>3182.22</v>
      </c>
      <c r="G1700" s="330" t="s">
        <v>2920</v>
      </c>
      <c r="H1700" s="330" t="s">
        <v>2921</v>
      </c>
      <c r="I1700" s="331" t="s">
        <v>2922</v>
      </c>
      <c r="J1700" s="329">
        <v>44630</v>
      </c>
      <c r="K1700" s="333" t="s">
        <v>491</v>
      </c>
      <c r="L1700" s="329">
        <v>44651</v>
      </c>
      <c r="M1700" s="335" t="s">
        <v>11826</v>
      </c>
      <c r="N1700" s="335" t="s">
        <v>11827</v>
      </c>
      <c r="O1700" s="335" t="s">
        <v>11828</v>
      </c>
      <c r="P1700" s="336">
        <v>3233.2</v>
      </c>
      <c r="Q1700" s="331" t="s">
        <v>8695</v>
      </c>
      <c r="R1700" s="339" t="s">
        <v>11829</v>
      </c>
      <c r="S1700" s="333" t="s">
        <v>11830</v>
      </c>
      <c r="T1700" s="331" t="s">
        <v>6923</v>
      </c>
      <c r="U1700" s="331" t="s">
        <v>492</v>
      </c>
      <c r="V1700" s="335" t="s">
        <v>11831</v>
      </c>
      <c r="W1700" s="333" t="s">
        <v>11832</v>
      </c>
      <c r="X1700" s="330" t="s">
        <v>60</v>
      </c>
      <c r="Y1700" s="335" t="s">
        <v>11833</v>
      </c>
      <c r="Z1700" s="333" t="s">
        <v>11832</v>
      </c>
      <c r="AA1700" s="330" t="s">
        <v>60</v>
      </c>
      <c r="AB1700" s="332">
        <v>7.72</v>
      </c>
      <c r="AC1700" s="332">
        <v>3.12</v>
      </c>
      <c r="AD1700" s="332">
        <v>4.53</v>
      </c>
      <c r="AE1700" s="332">
        <v>7.14</v>
      </c>
      <c r="AF1700" s="332">
        <v>1.96</v>
      </c>
      <c r="AG1700" s="332">
        <v>4532.22</v>
      </c>
      <c r="AH1700" s="332">
        <v>3000</v>
      </c>
      <c r="AI1700" s="336">
        <v>2300.6</v>
      </c>
      <c r="AJ1700" s="336">
        <v>227.1</v>
      </c>
      <c r="AK1700" s="336">
        <v>4418.5</v>
      </c>
      <c r="AL1700" s="331" t="s">
        <v>8328</v>
      </c>
      <c r="AM1700" s="331" t="s">
        <v>8329</v>
      </c>
      <c r="AN1700" s="332">
        <v>-98.74</v>
      </c>
      <c r="AO1700" s="332">
        <v>-98.69</v>
      </c>
      <c r="AP1700" s="332">
        <v>-98.63</v>
      </c>
    </row>
    <row r="1701" spans="1:42" ht="101.25">
      <c r="A1701" s="329">
        <v>44573</v>
      </c>
      <c r="B1701" s="330" t="s">
        <v>2923</v>
      </c>
      <c r="C1701" s="330" t="s">
        <v>2924</v>
      </c>
      <c r="D1701" s="331" t="s">
        <v>61</v>
      </c>
      <c r="E1701" s="331" t="s">
        <v>77</v>
      </c>
      <c r="F1701" s="338">
        <v>0.435</v>
      </c>
      <c r="G1701" s="330" t="s">
        <v>60</v>
      </c>
      <c r="H1701" s="330" t="s">
        <v>2816</v>
      </c>
      <c r="I1701" s="331" t="s">
        <v>2925</v>
      </c>
      <c r="J1701" s="329">
        <v>44573</v>
      </c>
      <c r="K1701" s="333" t="s">
        <v>491</v>
      </c>
      <c r="L1701" s="334" t="s">
        <v>60</v>
      </c>
      <c r="M1701" s="335" t="s">
        <v>11834</v>
      </c>
      <c r="N1701" s="335" t="s">
        <v>60</v>
      </c>
      <c r="O1701" s="335" t="s">
        <v>60</v>
      </c>
      <c r="P1701" s="341" t="s">
        <v>60</v>
      </c>
      <c r="Q1701" s="331" t="s">
        <v>10245</v>
      </c>
      <c r="R1701" s="333" t="s">
        <v>11835</v>
      </c>
      <c r="S1701" s="333" t="s">
        <v>8842</v>
      </c>
      <c r="T1701" s="331" t="s">
        <v>6923</v>
      </c>
      <c r="U1701" s="331" t="s">
        <v>492</v>
      </c>
      <c r="V1701" s="335" t="s">
        <v>60</v>
      </c>
      <c r="W1701" s="333" t="s">
        <v>60</v>
      </c>
      <c r="X1701" s="330" t="s">
        <v>60</v>
      </c>
      <c r="Y1701" s="335" t="s">
        <v>11722</v>
      </c>
      <c r="Z1701" s="333" t="s">
        <v>11723</v>
      </c>
      <c r="AA1701" s="330" t="s">
        <v>60</v>
      </c>
      <c r="AB1701" s="341" t="s">
        <v>60</v>
      </c>
      <c r="AC1701" s="341" t="s">
        <v>60</v>
      </c>
      <c r="AD1701" s="341" t="s">
        <v>60</v>
      </c>
      <c r="AE1701" s="341" t="s">
        <v>60</v>
      </c>
      <c r="AF1701" s="341" t="s">
        <v>60</v>
      </c>
      <c r="AG1701" s="338">
        <v>0.46200000000000002</v>
      </c>
      <c r="AH1701" s="338">
        <v>0.46200000000000002</v>
      </c>
      <c r="AI1701" s="342">
        <v>0</v>
      </c>
      <c r="AJ1701" s="338">
        <v>-7.0999999999999994E-2</v>
      </c>
      <c r="AK1701" s="341" t="s">
        <v>60</v>
      </c>
      <c r="AL1701" s="331" t="s">
        <v>8328</v>
      </c>
      <c r="AM1701" s="331" t="s">
        <v>8329</v>
      </c>
      <c r="AN1701" s="332">
        <v>-98.92</v>
      </c>
      <c r="AO1701" s="332">
        <v>-98.8</v>
      </c>
      <c r="AP1701" s="332">
        <v>-97.39</v>
      </c>
    </row>
    <row r="1702" spans="1:42" ht="135">
      <c r="A1702" s="329">
        <v>44103</v>
      </c>
      <c r="B1702" s="330" t="s">
        <v>2926</v>
      </c>
      <c r="C1702" s="330" t="s">
        <v>60</v>
      </c>
      <c r="D1702" s="331" t="s">
        <v>61</v>
      </c>
      <c r="E1702" s="331" t="s">
        <v>67</v>
      </c>
      <c r="F1702" s="332">
        <v>1.73</v>
      </c>
      <c r="G1702" s="330" t="s">
        <v>60</v>
      </c>
      <c r="H1702" s="330" t="s">
        <v>2927</v>
      </c>
      <c r="I1702" s="331" t="s">
        <v>2928</v>
      </c>
      <c r="J1702" s="329">
        <v>44103</v>
      </c>
      <c r="K1702" s="333" t="s">
        <v>491</v>
      </c>
      <c r="L1702" s="329">
        <v>44106</v>
      </c>
      <c r="M1702" s="335" t="s">
        <v>11836</v>
      </c>
      <c r="N1702" s="335" t="s">
        <v>60</v>
      </c>
      <c r="O1702" s="335" t="s">
        <v>60</v>
      </c>
      <c r="P1702" s="341" t="s">
        <v>60</v>
      </c>
      <c r="Q1702" s="331" t="s">
        <v>10477</v>
      </c>
      <c r="R1702" s="333" t="s">
        <v>11837</v>
      </c>
      <c r="S1702" s="333" t="s">
        <v>8568</v>
      </c>
      <c r="T1702" s="331" t="s">
        <v>6917</v>
      </c>
      <c r="U1702" s="331" t="s">
        <v>492</v>
      </c>
      <c r="V1702" s="335" t="s">
        <v>60</v>
      </c>
      <c r="W1702" s="333" t="s">
        <v>60</v>
      </c>
      <c r="X1702" s="330" t="s">
        <v>60</v>
      </c>
      <c r="Y1702" s="335" t="s">
        <v>11838</v>
      </c>
      <c r="Z1702" s="339" t="s">
        <v>11839</v>
      </c>
      <c r="AA1702" s="330" t="s">
        <v>60</v>
      </c>
      <c r="AB1702" s="332">
        <v>1.21</v>
      </c>
      <c r="AC1702" s="341" t="s">
        <v>60</v>
      </c>
      <c r="AD1702" s="341" t="s">
        <v>60</v>
      </c>
      <c r="AE1702" s="341" t="s">
        <v>60</v>
      </c>
      <c r="AF1702" s="341" t="s">
        <v>60</v>
      </c>
      <c r="AG1702" s="332">
        <v>1.73</v>
      </c>
      <c r="AH1702" s="338">
        <v>0.25800000000000001</v>
      </c>
      <c r="AI1702" s="341" t="s">
        <v>60</v>
      </c>
      <c r="AJ1702" s="341" t="s">
        <v>60</v>
      </c>
      <c r="AK1702" s="341" t="s">
        <v>60</v>
      </c>
      <c r="AL1702" s="331" t="s">
        <v>8328</v>
      </c>
      <c r="AM1702" s="331" t="s">
        <v>8329</v>
      </c>
      <c r="AN1702" s="332">
        <v>-99.68</v>
      </c>
      <c r="AO1702" s="332">
        <v>-99.68</v>
      </c>
      <c r="AP1702" s="332">
        <v>-99.54</v>
      </c>
    </row>
    <row r="1703" spans="1:42" ht="45">
      <c r="A1703" s="329">
        <v>44391</v>
      </c>
      <c r="B1703" s="330" t="s">
        <v>6888</v>
      </c>
      <c r="C1703" s="330" t="s">
        <v>6889</v>
      </c>
      <c r="D1703" s="331" t="s">
        <v>61</v>
      </c>
      <c r="E1703" s="331" t="s">
        <v>67</v>
      </c>
      <c r="F1703" s="338">
        <v>2.8000000000000001E-2</v>
      </c>
      <c r="G1703" s="330" t="s">
        <v>60</v>
      </c>
      <c r="H1703" s="330" t="s">
        <v>60</v>
      </c>
      <c r="I1703" s="331" t="s">
        <v>6890</v>
      </c>
      <c r="J1703" s="329">
        <v>44391</v>
      </c>
      <c r="K1703" s="333" t="s">
        <v>491</v>
      </c>
      <c r="L1703" s="329">
        <v>44288</v>
      </c>
      <c r="M1703" s="335" t="s">
        <v>11840</v>
      </c>
      <c r="N1703" s="335" t="s">
        <v>60</v>
      </c>
      <c r="O1703" s="335" t="s">
        <v>60</v>
      </c>
      <c r="P1703" s="341" t="s">
        <v>60</v>
      </c>
      <c r="Q1703" s="331" t="s">
        <v>8511</v>
      </c>
      <c r="R1703" s="333" t="s">
        <v>11718</v>
      </c>
      <c r="S1703" s="333" t="s">
        <v>9941</v>
      </c>
      <c r="T1703" s="331" t="s">
        <v>6921</v>
      </c>
      <c r="U1703" s="331" t="s">
        <v>492</v>
      </c>
      <c r="V1703" s="335" t="s">
        <v>60</v>
      </c>
      <c r="W1703" s="333" t="s">
        <v>60</v>
      </c>
      <c r="X1703" s="330" t="s">
        <v>60</v>
      </c>
      <c r="Y1703" s="335" t="s">
        <v>60</v>
      </c>
      <c r="Z1703" s="333" t="s">
        <v>60</v>
      </c>
      <c r="AA1703" s="330" t="s">
        <v>60</v>
      </c>
      <c r="AB1703" s="341" t="s">
        <v>60</v>
      </c>
      <c r="AC1703" s="341" t="s">
        <v>60</v>
      </c>
      <c r="AD1703" s="341" t="s">
        <v>60</v>
      </c>
      <c r="AE1703" s="341" t="s">
        <v>60</v>
      </c>
      <c r="AF1703" s="341" t="s">
        <v>60</v>
      </c>
      <c r="AG1703" s="341" t="s">
        <v>60</v>
      </c>
      <c r="AH1703" s="338">
        <v>5.5E-2</v>
      </c>
      <c r="AI1703" s="342">
        <v>0</v>
      </c>
      <c r="AJ1703" s="338">
        <v>-8.3000000000000004E-2</v>
      </c>
      <c r="AK1703" s="338">
        <v>1.6E-2</v>
      </c>
      <c r="AL1703" s="331" t="s">
        <v>8328</v>
      </c>
      <c r="AM1703" s="331" t="s">
        <v>8329</v>
      </c>
      <c r="AN1703" s="332">
        <v>-99.69</v>
      </c>
      <c r="AO1703" s="332">
        <v>-99.69</v>
      </c>
      <c r="AP1703" s="341" t="s">
        <v>60</v>
      </c>
    </row>
    <row r="1704" spans="1:42" ht="303.75">
      <c r="A1704" s="329">
        <v>44606</v>
      </c>
      <c r="B1704" s="330" t="s">
        <v>6891</v>
      </c>
      <c r="C1704" s="330" t="s">
        <v>60</v>
      </c>
      <c r="D1704" s="331" t="s">
        <v>61</v>
      </c>
      <c r="E1704" s="331" t="s">
        <v>67</v>
      </c>
      <c r="F1704" s="338">
        <v>0</v>
      </c>
      <c r="G1704" s="330" t="s">
        <v>6892</v>
      </c>
      <c r="H1704" s="330" t="s">
        <v>6893</v>
      </c>
      <c r="I1704" s="331" t="s">
        <v>6894</v>
      </c>
      <c r="J1704" s="329">
        <v>44606</v>
      </c>
      <c r="K1704" s="333" t="s">
        <v>491</v>
      </c>
      <c r="L1704" s="329">
        <v>44715</v>
      </c>
      <c r="M1704" s="335" t="s">
        <v>17373</v>
      </c>
      <c r="N1704" s="335" t="s">
        <v>17374</v>
      </c>
      <c r="O1704" s="335" t="s">
        <v>60</v>
      </c>
      <c r="P1704" s="341" t="s">
        <v>60</v>
      </c>
      <c r="Q1704" s="331" t="s">
        <v>10160</v>
      </c>
      <c r="R1704" s="339" t="s">
        <v>17375</v>
      </c>
      <c r="S1704" s="333" t="s">
        <v>17376</v>
      </c>
      <c r="T1704" s="331" t="s">
        <v>6915</v>
      </c>
      <c r="U1704" s="331" t="s">
        <v>11848</v>
      </c>
      <c r="V1704" s="335" t="s">
        <v>17377</v>
      </c>
      <c r="W1704" s="333" t="s">
        <v>17378</v>
      </c>
      <c r="X1704" s="340">
        <v>2862</v>
      </c>
      <c r="Y1704" s="335" t="s">
        <v>17379</v>
      </c>
      <c r="Z1704" s="333" t="s">
        <v>15481</v>
      </c>
      <c r="AA1704" s="330" t="s">
        <v>60</v>
      </c>
      <c r="AB1704" s="342">
        <v>0</v>
      </c>
      <c r="AC1704" s="342">
        <v>0</v>
      </c>
      <c r="AD1704" s="341" t="s">
        <v>60</v>
      </c>
      <c r="AE1704" s="341" t="s">
        <v>60</v>
      </c>
      <c r="AF1704" s="341" t="s">
        <v>60</v>
      </c>
      <c r="AG1704" s="341" t="s">
        <v>60</v>
      </c>
      <c r="AH1704" s="338">
        <v>0</v>
      </c>
      <c r="AI1704" s="336">
        <v>323.39999999999998</v>
      </c>
      <c r="AJ1704" s="336">
        <v>-276</v>
      </c>
      <c r="AK1704" s="336">
        <v>25372.3</v>
      </c>
      <c r="AL1704" s="331" t="s">
        <v>8328</v>
      </c>
      <c r="AM1704" s="331" t="s">
        <v>8329</v>
      </c>
      <c r="AN1704" s="332">
        <v>-100</v>
      </c>
      <c r="AO1704" s="332">
        <v>-100</v>
      </c>
      <c r="AP1704" s="332">
        <v>-100</v>
      </c>
    </row>
    <row r="1705" spans="1:42" ht="90">
      <c r="A1705" s="329">
        <v>44463</v>
      </c>
      <c r="B1705" s="330" t="s">
        <v>2929</v>
      </c>
      <c r="C1705" s="330" t="s">
        <v>2930</v>
      </c>
      <c r="D1705" s="331" t="s">
        <v>61</v>
      </c>
      <c r="E1705" s="331" t="s">
        <v>67</v>
      </c>
      <c r="F1705" s="332">
        <v>30.51</v>
      </c>
      <c r="G1705" s="330" t="s">
        <v>60</v>
      </c>
      <c r="H1705" s="330" t="s">
        <v>2931</v>
      </c>
      <c r="I1705" s="331" t="s">
        <v>2932</v>
      </c>
      <c r="J1705" s="329">
        <v>44463</v>
      </c>
      <c r="K1705" s="333" t="s">
        <v>491</v>
      </c>
      <c r="L1705" s="329">
        <v>44463</v>
      </c>
      <c r="M1705" s="335" t="s">
        <v>11841</v>
      </c>
      <c r="N1705" s="335" t="s">
        <v>60</v>
      </c>
      <c r="O1705" s="335" t="s">
        <v>60</v>
      </c>
      <c r="P1705" s="341" t="s">
        <v>60</v>
      </c>
      <c r="Q1705" s="331" t="s">
        <v>8360</v>
      </c>
      <c r="R1705" s="333" t="s">
        <v>10508</v>
      </c>
      <c r="S1705" s="333" t="s">
        <v>11842</v>
      </c>
      <c r="T1705" s="331" t="s">
        <v>6919</v>
      </c>
      <c r="U1705" s="331" t="s">
        <v>492</v>
      </c>
      <c r="V1705" s="335" t="s">
        <v>60</v>
      </c>
      <c r="W1705" s="333" t="s">
        <v>60</v>
      </c>
      <c r="X1705" s="330" t="s">
        <v>60</v>
      </c>
      <c r="Y1705" s="335" t="s">
        <v>11843</v>
      </c>
      <c r="Z1705" s="333" t="s">
        <v>10077</v>
      </c>
      <c r="AA1705" s="330" t="s">
        <v>60</v>
      </c>
      <c r="AB1705" s="341" t="s">
        <v>60</v>
      </c>
      <c r="AC1705" s="342">
        <v>0</v>
      </c>
      <c r="AD1705" s="341" t="s">
        <v>60</v>
      </c>
      <c r="AE1705" s="341" t="s">
        <v>60</v>
      </c>
      <c r="AF1705" s="341" t="s">
        <v>60</v>
      </c>
      <c r="AG1705" s="332">
        <v>30.51</v>
      </c>
      <c r="AH1705" s="338">
        <v>0</v>
      </c>
      <c r="AI1705" s="342">
        <v>0</v>
      </c>
      <c r="AJ1705" s="332">
        <v>-1.26</v>
      </c>
      <c r="AK1705" s="338">
        <v>2E-3</v>
      </c>
      <c r="AL1705" s="331" t="s">
        <v>8328</v>
      </c>
      <c r="AM1705" s="331" t="s">
        <v>8329</v>
      </c>
      <c r="AN1705" s="332">
        <v>-100</v>
      </c>
      <c r="AO1705" s="332">
        <v>-100</v>
      </c>
      <c r="AP1705" s="332">
        <v>-100</v>
      </c>
    </row>
  </sheetData>
  <autoFilter ref="A8:AP1705" xr:uid="{00000000-0009-0000-0000-000000000000}"/>
  <phoneticPr fontId="1" type="noConversion"/>
  <pageMargins left="0.2" right="0.2" top="0.5" bottom="0.5" header="0.5" footer="0.5"/>
  <pageSetup fitToWidth="0" fitToHeight="0" orientation="landscape" horizontalDpi="300" verticalDpi="300"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6E4-065F-414C-9883-755444DEEE34}">
  <sheetPr>
    <outlinePr summaryBelow="0" summaryRight="0"/>
    <pageSetUpPr autoPageBreaks="0"/>
  </sheetPr>
  <dimension ref="A6:A15"/>
  <sheetViews>
    <sheetView zoomScale="130" zoomScaleNormal="130" workbookViewId="0">
      <selection activeCell="E22" sqref="E22"/>
    </sheetView>
  </sheetViews>
  <sheetFormatPr defaultColWidth="8.75" defaultRowHeight="11.25"/>
  <cols>
    <col min="1" max="1" width="35.875" style="90" customWidth="1"/>
    <col min="2" max="2" width="8.375" style="90" customWidth="1"/>
    <col min="3" max="16384" width="8.75" style="90"/>
  </cols>
  <sheetData>
    <row r="6" spans="1:1" ht="16.5" customHeight="1">
      <c r="A6" s="325" t="s">
        <v>46</v>
      </c>
    </row>
    <row r="8" spans="1:1" ht="13.5">
      <c r="A8" s="348" t="s">
        <v>379</v>
      </c>
    </row>
    <row r="9" spans="1:1">
      <c r="A9" s="349" t="s">
        <v>17380</v>
      </c>
    </row>
    <row r="10" spans="1:1">
      <c r="A10" s="350" t="s">
        <v>17381</v>
      </c>
    </row>
    <row r="11" spans="1:1">
      <c r="A11" s="349" t="s">
        <v>17382</v>
      </c>
    </row>
    <row r="12" spans="1:1">
      <c r="A12" s="349" t="s">
        <v>17383</v>
      </c>
    </row>
    <row r="13" spans="1:1">
      <c r="A13" s="349" t="s">
        <v>17384</v>
      </c>
    </row>
    <row r="14" spans="1:1">
      <c r="A14" s="349" t="s">
        <v>6956</v>
      </c>
    </row>
    <row r="15" spans="1:1">
      <c r="A15" s="349" t="s">
        <v>6957</v>
      </c>
    </row>
  </sheetData>
  <phoneticPr fontId="1" type="noConversion"/>
  <pageMargins left="0.2" right="0.2" top="0.5" bottom="0.5" header="0.5" footer="0.5"/>
  <pageSetup fitToWidth="0" fitToHeight="0" orientation="landscape" horizontalDpi="300" verticalDpi="300"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1b8265e8-55fd-49ad-b9e2-30beb6270dea"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F7B269F30B86442A8D2ED2E29CCC1DD" ma:contentTypeVersion="15" ma:contentTypeDescription="Create a new document." ma:contentTypeScope="" ma:versionID="21d0da467d263f15023e33c8a868b649">
  <xsd:schema xmlns:xsd="http://www.w3.org/2001/XMLSchema" xmlns:xs="http://www.w3.org/2001/XMLSchema" xmlns:p="http://schemas.microsoft.com/office/2006/metadata/properties" xmlns:ns3="ea13cb22-ff0f-4d32-9ad5-335715add47f" xmlns:ns4="1b8265e8-55fd-49ad-b9e2-30beb6270dea" targetNamespace="http://schemas.microsoft.com/office/2006/metadata/properties" ma:root="true" ma:fieldsID="9fbd4115e03354575a85438be9acf3e4" ns3:_="" ns4:_="">
    <xsd:import namespace="ea13cb22-ff0f-4d32-9ad5-335715add47f"/>
    <xsd:import namespace="1b8265e8-55fd-49ad-b9e2-30beb6270de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MediaServiceAutoKeyPoints" minOccurs="0"/>
                <xsd:element ref="ns4:MediaServiceKeyPoints" minOccurs="0"/>
                <xsd:element ref="ns4:MediaServiceLocation"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13cb22-ff0f-4d32-9ad5-335715add47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b8265e8-55fd-49ad-b9e2-30beb6270de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DCD35A1-615C-4F5B-83FE-EA31E0F6327D}"/>
</file>

<file path=customXml/itemProps2.xml><?xml version="1.0" encoding="utf-8"?>
<ds:datastoreItem xmlns:ds="http://schemas.openxmlformats.org/officeDocument/2006/customXml" ds:itemID="{A1DEC582-A93A-4D5D-840B-EDE5B2D1AF48}"/>
</file>

<file path=customXml/itemProps3.xml><?xml version="1.0" encoding="utf-8"?>
<ds:datastoreItem xmlns:ds="http://schemas.openxmlformats.org/officeDocument/2006/customXml" ds:itemID="{CD06E5BE-7E5D-4839-840B-CE7D431772A8}"/>
</file>

<file path=docProps/app.xml><?xml version="1.0" encoding="utf-8"?>
<Properties xmlns="http://schemas.openxmlformats.org/officeDocument/2006/extended-properties" xmlns:vt="http://schemas.openxmlformats.org/officeDocument/2006/docPropsVTypes">
  <Application>Microsoft Excel Online</Application>
  <Manager/>
  <Company>KPMG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Kwon, Ho-Yu (KR/Deal Adv1)</dc:creator>
  <cp:keywords/>
  <dc:description/>
  <cp:lastModifiedBy>Kim, Ju-Hyeon (KR/Deal Adv2)</cp:lastModifiedBy>
  <cp:revision/>
  <dcterms:created xsi:type="dcterms:W3CDTF">2019-02-13T06:28:16Z</dcterms:created>
  <dcterms:modified xsi:type="dcterms:W3CDTF">2023-01-31T02:22:30Z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leName">
    <vt:lpwstr/>
  </property>
  <property fmtid="{D5CDD505-2E9C-101B-9397-08002B2CF9AE}" pid="3" name="ContentTypeId">
    <vt:lpwstr>0x010100DF7B269F30B86442A8D2ED2E29CCC1DD</vt:lpwstr>
  </property>
</Properties>
</file>